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1. ARSIP ASET DAN GUDANG\02. ASSET 2021\REKAP\"/>
    </mc:Choice>
  </mc:AlternateContent>
  <bookViews>
    <workbookView xWindow="0" yWindow="0" windowWidth="9615" windowHeight="7590"/>
  </bookViews>
  <sheets>
    <sheet name="INV" sheetId="1" r:id="rId1"/>
    <sheet name="TANAH BANGUNAN" sheetId="2" r:id="rId2"/>
  </sheets>
  <externalReferences>
    <externalReference r:id="rId3"/>
  </externalReferences>
  <definedNames>
    <definedName name="_xlnm._FilterDatabase" localSheetId="0" hidden="1">INV!$A$3:$S$2885</definedName>
    <definedName name="_xlnm.Print_Area" localSheetId="0">INV!$C$3:$S$2853</definedName>
    <definedName name="_xlnm.Print_Titles" localSheetId="0">INV!$3:$4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4" i="1" l="1"/>
  <c r="B2651" i="1"/>
  <c r="B2650" i="1"/>
  <c r="B2207" i="1"/>
  <c r="B2206" i="1"/>
  <c r="B2649" i="1" l="1"/>
  <c r="B2648" i="1"/>
  <c r="B2673" i="1"/>
  <c r="B482" i="1"/>
  <c r="B550" i="1"/>
  <c r="B2647" i="1" l="1"/>
  <c r="B2205" i="1"/>
  <c r="B1665" i="1"/>
  <c r="G480" i="1"/>
  <c r="G481" i="1"/>
  <c r="B481" i="1"/>
  <c r="B480" i="1"/>
  <c r="G479" i="1"/>
  <c r="B479" i="1"/>
  <c r="G478" i="1"/>
  <c r="B478" i="1"/>
  <c r="B2886" i="1"/>
  <c r="B2370" i="1"/>
  <c r="G491" i="1"/>
  <c r="G490" i="1"/>
  <c r="B490" i="1"/>
  <c r="B491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476" i="1"/>
  <c r="B477" i="1"/>
  <c r="B475" i="1"/>
  <c r="B549" i="1"/>
  <c r="B2672" i="1"/>
  <c r="G2204" i="1" l="1"/>
  <c r="G2203" i="1"/>
  <c r="G2202" i="1"/>
  <c r="G2201" i="1"/>
  <c r="G2200" i="1"/>
  <c r="G2199" i="1"/>
  <c r="G2198" i="1"/>
  <c r="B2198" i="1"/>
  <c r="B2199" i="1"/>
  <c r="B2200" i="1"/>
  <c r="B2201" i="1"/>
  <c r="B2202" i="1"/>
  <c r="B2203" i="1"/>
  <c r="B2204" i="1"/>
  <c r="B2197" i="1" l="1"/>
  <c r="B2196" i="1"/>
  <c r="B2671" i="1"/>
  <c r="G1133" i="1"/>
  <c r="G1132" i="1"/>
  <c r="B2670" i="1"/>
  <c r="B489" i="1"/>
  <c r="B488" i="1"/>
  <c r="G1129" i="1"/>
  <c r="G1130" i="1"/>
  <c r="G1131" i="1"/>
  <c r="G1128" i="1"/>
  <c r="B424" i="1"/>
  <c r="B474" i="1"/>
  <c r="B423" i="1"/>
  <c r="G2669" i="1"/>
  <c r="B2669" i="1"/>
  <c r="G2668" i="1"/>
  <c r="B2668" i="1"/>
  <c r="G2667" i="1"/>
  <c r="B2667" i="1"/>
  <c r="G2666" i="1"/>
  <c r="B2666" i="1"/>
  <c r="G2665" i="1"/>
  <c r="B2665" i="1"/>
  <c r="G2646" i="1"/>
  <c r="B2646" i="1"/>
  <c r="G2645" i="1"/>
  <c r="B2645" i="1"/>
  <c r="B548" i="1"/>
  <c r="B2306" i="1"/>
  <c r="B487" i="1"/>
  <c r="B2644" i="1"/>
  <c r="B2643" i="1"/>
  <c r="B2642" i="1"/>
  <c r="B2641" i="1"/>
  <c r="B986" i="1"/>
  <c r="G1098" i="1"/>
  <c r="B1098" i="1"/>
  <c r="G1097" i="1"/>
  <c r="B1097" i="1"/>
  <c r="G2640" i="1" l="1"/>
  <c r="B2640" i="1"/>
  <c r="B1703" i="1"/>
  <c r="G1703" i="1"/>
  <c r="G1332" i="1"/>
  <c r="G1331" i="1"/>
  <c r="G1330" i="1"/>
  <c r="G1329" i="1"/>
  <c r="B484" i="1" l="1"/>
  <c r="B485" i="1"/>
  <c r="B486" i="1"/>
  <c r="G486" i="1"/>
  <c r="G485" i="1"/>
  <c r="G484" i="1"/>
  <c r="G574" i="1"/>
  <c r="B574" i="1"/>
  <c r="G573" i="1"/>
  <c r="B573" i="1"/>
  <c r="G572" i="1"/>
  <c r="B572" i="1"/>
  <c r="B1664" i="1"/>
  <c r="B1663" i="1"/>
  <c r="B1662" i="1"/>
  <c r="B1661" i="1"/>
  <c r="B1096" i="1"/>
  <c r="B985" i="1"/>
  <c r="B1094" i="1"/>
  <c r="B1095" i="1"/>
  <c r="G1095" i="1"/>
  <c r="G1094" i="1"/>
  <c r="G2664" i="1"/>
  <c r="B2664" i="1"/>
  <c r="B2639" i="1"/>
  <c r="B2195" i="1"/>
  <c r="B805" i="1"/>
  <c r="B1328" i="1" l="1"/>
  <c r="G1093" i="1" l="1"/>
  <c r="B1093" i="1"/>
  <c r="G1092" i="1"/>
  <c r="B1092" i="1"/>
  <c r="B1091" i="1"/>
  <c r="B1090" i="1"/>
  <c r="B1089" i="1"/>
  <c r="B1088" i="1"/>
  <c r="B804" i="1" l="1"/>
  <c r="B2194" i="1"/>
  <c r="G2193" i="1" l="1"/>
  <c r="B2193" i="1"/>
  <c r="B2638" i="1"/>
  <c r="G2638" i="1"/>
  <c r="G2192" i="1"/>
  <c r="B2192" i="1"/>
  <c r="G113" i="1" l="1"/>
  <c r="G1660" i="1"/>
  <c r="B1660" i="1"/>
  <c r="G422" i="1"/>
  <c r="B422" i="1"/>
  <c r="B2663" i="1"/>
  <c r="B2637" i="1"/>
  <c r="B54" i="1" l="1"/>
  <c r="B2191" i="1"/>
  <c r="B2190" i="1"/>
  <c r="G2189" i="1" l="1"/>
  <c r="B2189" i="1"/>
  <c r="B2188" i="1"/>
  <c r="G2188" i="1"/>
  <c r="G2187" i="1"/>
  <c r="B2187" i="1"/>
  <c r="G2186" i="1"/>
  <c r="B2186" i="1"/>
  <c r="G2185" i="1"/>
  <c r="B2185" i="1"/>
  <c r="G2184" i="1"/>
  <c r="B2184" i="1"/>
  <c r="G547" i="1"/>
  <c r="B547" i="1"/>
  <c r="B984" i="1"/>
  <c r="B983" i="1"/>
  <c r="G546" i="1"/>
  <c r="B546" i="1"/>
  <c r="G196" i="1"/>
  <c r="B196" i="1"/>
  <c r="B545" i="1"/>
  <c r="G130" i="1"/>
  <c r="B130" i="1"/>
  <c r="B128" i="1"/>
  <c r="B129" i="1"/>
  <c r="G2662" i="1"/>
  <c r="B2662" i="1"/>
  <c r="B803" i="1"/>
  <c r="B1702" i="1"/>
  <c r="B1701" i="1"/>
  <c r="G93" i="1"/>
  <c r="B93" i="1"/>
  <c r="B421" i="1"/>
  <c r="G801" i="1"/>
  <c r="G802" i="1"/>
  <c r="B802" i="1"/>
  <c r="B801" i="1"/>
  <c r="B900" i="1"/>
  <c r="B1087" i="1"/>
  <c r="G195" i="1"/>
  <c r="B195" i="1"/>
  <c r="G194" i="1"/>
  <c r="B194" i="1"/>
  <c r="B800" i="1"/>
  <c r="G2183" i="1"/>
  <c r="G2182" i="1"/>
  <c r="B2183" i="1"/>
  <c r="B2182" i="1"/>
  <c r="B2369" i="1"/>
  <c r="B1659" i="1"/>
  <c r="B799" i="1"/>
  <c r="B420" i="1"/>
  <c r="B419" i="1"/>
  <c r="G2176" i="1" l="1"/>
  <c r="G2177" i="1"/>
  <c r="G2178" i="1"/>
  <c r="G2179" i="1"/>
  <c r="G2180" i="1"/>
  <c r="G2181" i="1"/>
  <c r="G2175" i="1"/>
  <c r="B2181" i="1"/>
  <c r="B2175" i="1"/>
  <c r="B2180" i="1"/>
  <c r="B2179" i="1"/>
  <c r="B2178" i="1"/>
  <c r="B2177" i="1"/>
  <c r="B2176" i="1"/>
  <c r="G2661" i="1"/>
  <c r="B2661" i="1"/>
  <c r="G2174" i="1"/>
  <c r="B2174" i="1"/>
  <c r="B2171" i="1"/>
  <c r="B2172" i="1"/>
  <c r="B2173" i="1"/>
  <c r="B2170" i="1"/>
  <c r="B2169" i="1"/>
  <c r="B2166" i="1"/>
  <c r="B2167" i="1"/>
  <c r="B2168" i="1"/>
  <c r="B2165" i="1"/>
  <c r="G418" i="1"/>
  <c r="B418" i="1"/>
  <c r="G2845" i="1"/>
  <c r="B2845" i="1"/>
  <c r="G798" i="1"/>
  <c r="G797" i="1"/>
  <c r="B797" i="1"/>
  <c r="B798" i="1"/>
  <c r="G796" i="1"/>
  <c r="B796" i="1"/>
  <c r="G92" i="1"/>
  <c r="B92" i="1"/>
  <c r="G2162" i="1"/>
  <c r="G2163" i="1"/>
  <c r="G2164" i="1"/>
  <c r="G2165" i="1"/>
  <c r="G2166" i="1"/>
  <c r="G2167" i="1"/>
  <c r="G2168" i="1"/>
  <c r="G2169" i="1"/>
  <c r="G2170" i="1"/>
  <c r="G2171" i="1"/>
  <c r="G2172" i="1"/>
  <c r="G2161" i="1"/>
  <c r="G2160" i="1"/>
  <c r="E2162" i="1"/>
  <c r="E2163" i="1"/>
  <c r="E2164" i="1"/>
  <c r="E2165" i="1"/>
  <c r="E2166" i="1"/>
  <c r="E2167" i="1"/>
  <c r="E2168" i="1"/>
  <c r="E2169" i="1"/>
  <c r="E2170" i="1"/>
  <c r="E2171" i="1"/>
  <c r="E2172" i="1"/>
  <c r="E2161" i="1"/>
  <c r="B2164" i="1"/>
  <c r="B2163" i="1"/>
  <c r="B2162" i="1"/>
  <c r="B2161" i="1"/>
  <c r="G2158" i="1" l="1"/>
  <c r="G2159" i="1"/>
  <c r="G2157" i="1"/>
  <c r="B2160" i="1"/>
  <c r="B2159" i="1"/>
  <c r="B2158" i="1"/>
  <c r="B2157" i="1"/>
  <c r="G112" i="1"/>
  <c r="B91" i="1"/>
  <c r="G90" i="1"/>
  <c r="B90" i="1"/>
  <c r="G2156" i="1"/>
  <c r="B2156" i="1"/>
  <c r="G982" i="1"/>
  <c r="B982" i="1"/>
  <c r="B981" i="1"/>
  <c r="B980" i="1"/>
  <c r="G2155" i="1"/>
  <c r="B2155" i="1"/>
  <c r="G2154" i="1"/>
  <c r="B2154" i="1"/>
  <c r="G2153" i="1"/>
  <c r="B2153" i="1"/>
  <c r="G2152" i="1"/>
  <c r="B2152" i="1"/>
  <c r="G2151" i="1"/>
  <c r="B2151" i="1"/>
  <c r="G2150" i="1"/>
  <c r="B2150" i="1"/>
  <c r="G1658" i="1"/>
  <c r="B1658" i="1"/>
  <c r="G473" i="1"/>
  <c r="B473" i="1"/>
  <c r="G2149" i="1"/>
  <c r="B2149" i="1"/>
  <c r="G2636" i="1"/>
  <c r="B2636" i="1"/>
  <c r="G2148" i="1"/>
  <c r="G981" i="1"/>
  <c r="G1327" i="1"/>
  <c r="B1327" i="1"/>
  <c r="G795" i="1"/>
  <c r="B795" i="1"/>
  <c r="G2660" i="1" l="1"/>
  <c r="B2660" i="1"/>
  <c r="B2148" i="1"/>
  <c r="G1700" i="1"/>
  <c r="B1700" i="1"/>
  <c r="B2147" i="1"/>
  <c r="B2146" i="1"/>
  <c r="G1654" i="1"/>
  <c r="B1654" i="1"/>
  <c r="B1655" i="1"/>
  <c r="B1656" i="1"/>
  <c r="B1657" i="1"/>
  <c r="B2145" i="1"/>
  <c r="B2144" i="1"/>
  <c r="B2143" i="1"/>
  <c r="B2142" i="1"/>
  <c r="B2141" i="1"/>
  <c r="B2140" i="1"/>
  <c r="G794" i="1" l="1"/>
  <c r="E794" i="1"/>
  <c r="B794" i="1"/>
  <c r="G793" i="1"/>
  <c r="E793" i="1"/>
  <c r="B793" i="1"/>
  <c r="G1653" i="1"/>
  <c r="E1653" i="1"/>
  <c r="B1653" i="1"/>
  <c r="J2135" i="1"/>
  <c r="K2135" i="1"/>
  <c r="J2136" i="1"/>
  <c r="K2136" i="1"/>
  <c r="J2137" i="1"/>
  <c r="K2137" i="1"/>
  <c r="J2138" i="1"/>
  <c r="K2138" i="1"/>
  <c r="J2139" i="1"/>
  <c r="K2139" i="1"/>
  <c r="K2134" i="1"/>
  <c r="J2134" i="1"/>
  <c r="E2135" i="1"/>
  <c r="E2136" i="1"/>
  <c r="E2137" i="1"/>
  <c r="E2138" i="1"/>
  <c r="E2139" i="1"/>
  <c r="E2134" i="1"/>
  <c r="B2139" i="1"/>
  <c r="B2138" i="1"/>
  <c r="B2137" i="1"/>
  <c r="B2136" i="1"/>
  <c r="B2135" i="1"/>
  <c r="B2134" i="1"/>
  <c r="G2131" i="1"/>
  <c r="B2133" i="1"/>
  <c r="B2132" i="1"/>
  <c r="B2131" i="1"/>
  <c r="G1086" i="1"/>
  <c r="G1085" i="1"/>
  <c r="E1086" i="1"/>
  <c r="E1085" i="1"/>
  <c r="B1086" i="1"/>
  <c r="B1085" i="1"/>
  <c r="G2811" i="1"/>
  <c r="G2808" i="1"/>
  <c r="B2813" i="1"/>
  <c r="B2808" i="1"/>
  <c r="B2809" i="1"/>
  <c r="B2810" i="1"/>
  <c r="B2811" i="1"/>
  <c r="B2812" i="1"/>
  <c r="G2659" i="1"/>
  <c r="B2659" i="1"/>
  <c r="B2653" i="1"/>
  <c r="B2654" i="1"/>
  <c r="B2655" i="1"/>
  <c r="B2656" i="1"/>
  <c r="B2657" i="1"/>
  <c r="B2658" i="1"/>
  <c r="B2629" i="1" l="1"/>
  <c r="B2631" i="1"/>
  <c r="B2632" i="1"/>
  <c r="B2633" i="1"/>
  <c r="B2634" i="1"/>
  <c r="B2635" i="1"/>
  <c r="B2630" i="1"/>
  <c r="B871" i="1"/>
  <c r="B1650" i="1" l="1"/>
  <c r="B1651" i="1"/>
  <c r="B1652" i="1"/>
  <c r="B571" i="1" l="1"/>
  <c r="B2305" i="1" l="1"/>
  <c r="B544" i="1" l="1"/>
  <c r="B89" i="1" l="1"/>
  <c r="B1084" i="1"/>
  <c r="B847" i="1"/>
  <c r="B846" i="1"/>
  <c r="B845" i="1"/>
  <c r="B1648" i="1"/>
  <c r="B1649" i="1"/>
  <c r="B1647" i="1"/>
  <c r="B53" i="1"/>
  <c r="B52" i="1"/>
  <c r="B1643" i="1" l="1"/>
  <c r="B1644" i="1"/>
  <c r="B1645" i="1"/>
  <c r="B1646" i="1"/>
  <c r="B417" i="1" l="1"/>
  <c r="B1212" i="1" l="1"/>
  <c r="B1641" i="1" l="1"/>
  <c r="B1642" i="1"/>
  <c r="B1634" i="1"/>
  <c r="B1635" i="1"/>
  <c r="B1636" i="1"/>
  <c r="B1637" i="1"/>
  <c r="B1638" i="1"/>
  <c r="B1639" i="1"/>
  <c r="B1640" i="1"/>
  <c r="B1630" i="1"/>
  <c r="B1631" i="1"/>
  <c r="B1632" i="1"/>
  <c r="B1633" i="1"/>
  <c r="B1629" i="1"/>
  <c r="B1628" i="1"/>
  <c r="B1627" i="1"/>
  <c r="B1626" i="1"/>
  <c r="B1625" i="1"/>
  <c r="B1624" i="1"/>
  <c r="B88" i="1"/>
  <c r="B1071" i="1" l="1"/>
  <c r="B1072" i="1"/>
  <c r="B870" i="1" l="1"/>
  <c r="B869" i="1"/>
  <c r="B856" i="1"/>
  <c r="B2099" i="1" l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098" i="1"/>
  <c r="B2088" i="1"/>
  <c r="B2089" i="1"/>
  <c r="B1961" i="1"/>
  <c r="B1877" i="1"/>
  <c r="B1809" i="1"/>
  <c r="B1797" i="1"/>
  <c r="B1722" i="1"/>
  <c r="B2097" i="1"/>
  <c r="B2096" i="1"/>
  <c r="B2095" i="1"/>
  <c r="B2094" i="1"/>
  <c r="B2093" i="1"/>
  <c r="B2092" i="1"/>
  <c r="B2091" i="1"/>
  <c r="B2090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8" i="1"/>
  <c r="B1807" i="1"/>
  <c r="B1806" i="1"/>
  <c r="B1805" i="1"/>
  <c r="B1804" i="1"/>
  <c r="B1803" i="1"/>
  <c r="B1802" i="1"/>
  <c r="B1801" i="1"/>
  <c r="B1800" i="1"/>
  <c r="B1799" i="1"/>
  <c r="B1798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792" i="1" l="1"/>
  <c r="B2368" i="1" l="1"/>
  <c r="B2367" i="1"/>
  <c r="B791" i="1"/>
  <c r="B543" i="1" l="1"/>
  <c r="B2366" i="1"/>
  <c r="G1070" i="1" l="1"/>
  <c r="G1069" i="1"/>
  <c r="G1068" i="1"/>
  <c r="B1070" i="1"/>
  <c r="B1069" i="1"/>
  <c r="B1068" i="1"/>
  <c r="B790" i="1" l="1"/>
  <c r="B1083" i="1" l="1"/>
  <c r="B87" i="1" l="1"/>
  <c r="B86" i="1"/>
  <c r="B2628" i="1"/>
  <c r="B416" i="1" l="1"/>
  <c r="B415" i="1"/>
  <c r="B1623" i="1" l="1"/>
  <c r="B2843" i="1"/>
  <c r="B2844" i="1"/>
  <c r="B2841" i="1"/>
  <c r="B2842" i="1"/>
  <c r="B2884" i="1"/>
  <c r="B1621" i="1" l="1"/>
  <c r="B1620" i="1"/>
  <c r="B1622" i="1"/>
  <c r="B1619" i="1"/>
  <c r="B2878" i="1" l="1"/>
  <c r="B2879" i="1"/>
  <c r="B2880" i="1"/>
  <c r="B2881" i="1"/>
  <c r="B2882" i="1"/>
  <c r="B2883" i="1"/>
  <c r="B2885" i="1"/>
  <c r="B2870" i="1"/>
  <c r="B2871" i="1"/>
  <c r="B2872" i="1"/>
  <c r="B2873" i="1"/>
  <c r="B2874" i="1"/>
  <c r="B2875" i="1"/>
  <c r="B2876" i="1"/>
  <c r="B2877" i="1"/>
  <c r="B2861" i="1"/>
  <c r="B2862" i="1"/>
  <c r="B2863" i="1"/>
  <c r="B2864" i="1"/>
  <c r="B2865" i="1"/>
  <c r="B2866" i="1"/>
  <c r="B2867" i="1"/>
  <c r="B2868" i="1"/>
  <c r="B2869" i="1"/>
  <c r="B2859" i="1"/>
  <c r="B2860" i="1"/>
  <c r="B2856" i="1"/>
  <c r="B2857" i="1"/>
  <c r="B2858" i="1"/>
  <c r="B2855" i="1"/>
  <c r="B2854" i="1"/>
  <c r="B2853" i="1"/>
  <c r="B2836" i="1"/>
  <c r="B2437" i="1" l="1"/>
  <c r="B2426" i="1"/>
  <c r="B2420" i="1"/>
  <c r="B2392" i="1"/>
  <c r="B2391" i="1"/>
  <c r="B1326" i="1" l="1"/>
  <c r="G1326" i="1"/>
  <c r="B2627" i="1"/>
  <c r="G2627" i="1"/>
  <c r="G2365" i="1"/>
  <c r="B2365" i="1"/>
  <c r="B84" i="1" l="1"/>
  <c r="B85" i="1"/>
  <c r="B542" i="1" l="1"/>
  <c r="B541" i="1"/>
  <c r="B540" i="1"/>
  <c r="B539" i="1"/>
  <c r="B789" i="1"/>
  <c r="B193" i="1"/>
  <c r="B192" i="1"/>
  <c r="B844" i="1"/>
  <c r="B899" i="1"/>
  <c r="B1082" i="1"/>
  <c r="B51" i="1"/>
  <c r="B2626" i="1"/>
  <c r="B2364" i="1"/>
  <c r="B191" i="1" l="1"/>
  <c r="B414" i="1" l="1"/>
  <c r="B1617" i="1"/>
  <c r="B2363" i="1" l="1"/>
  <c r="B2361" i="1"/>
  <c r="B2362" i="1"/>
  <c r="B2360" i="1"/>
  <c r="B2359" i="1"/>
  <c r="B2358" i="1"/>
  <c r="B2357" i="1"/>
  <c r="G1699" i="1" l="1"/>
  <c r="G1698" i="1"/>
  <c r="B1698" i="1"/>
  <c r="B1699" i="1"/>
  <c r="B1616" i="1" l="1"/>
  <c r="B413" i="1" l="1"/>
  <c r="B538" i="1" l="1"/>
  <c r="B412" i="1" l="1"/>
  <c r="B787" i="1"/>
  <c r="B788" i="1"/>
  <c r="B1694" i="1" l="1"/>
  <c r="B1695" i="1"/>
  <c r="B1696" i="1"/>
  <c r="B1697" i="1"/>
  <c r="B1692" i="1" l="1"/>
  <c r="B1693" i="1"/>
  <c r="B1615" i="1" l="1"/>
  <c r="B1614" i="1"/>
  <c r="B1613" i="1"/>
  <c r="B1612" i="1" l="1"/>
  <c r="B1080" i="1" l="1"/>
  <c r="B1079" i="1"/>
  <c r="B537" i="1"/>
  <c r="B536" i="1"/>
  <c r="B535" i="1"/>
  <c r="G534" i="1"/>
  <c r="B534" i="1"/>
  <c r="G533" i="1"/>
  <c r="B533" i="1"/>
  <c r="G1611" i="1"/>
  <c r="B1611" i="1"/>
  <c r="G1610" i="1"/>
  <c r="B1610" i="1"/>
  <c r="G1608" i="1"/>
  <c r="B1608" i="1"/>
  <c r="G1607" i="1"/>
  <c r="B1607" i="1"/>
  <c r="G1606" i="1"/>
  <c r="B1606" i="1"/>
  <c r="G1609" i="1"/>
  <c r="B1609" i="1"/>
  <c r="G1605" i="1"/>
  <c r="B1605" i="1"/>
  <c r="G1604" i="1"/>
  <c r="B1604" i="1"/>
  <c r="B2807" i="1"/>
  <c r="B2806" i="1"/>
  <c r="B1078" i="1"/>
  <c r="B1077" i="1"/>
  <c r="B1076" i="1"/>
  <c r="B2356" i="1"/>
  <c r="B2355" i="1" l="1"/>
  <c r="B1603" i="1" l="1"/>
  <c r="B1602" i="1"/>
  <c r="G1601" i="1" l="1"/>
  <c r="B1601" i="1" l="1"/>
  <c r="G472" i="1" l="1"/>
  <c r="B472" i="1"/>
  <c r="B190" i="1"/>
  <c r="G1075" i="1"/>
  <c r="B1075" i="1"/>
  <c r="G1074" i="1"/>
  <c r="G1073" i="1"/>
  <c r="B1074" i="1" l="1"/>
  <c r="B1073" i="1"/>
  <c r="B2354" i="1" l="1"/>
  <c r="B532" i="1" l="1"/>
  <c r="B898" i="1"/>
  <c r="B2784" i="1" l="1"/>
  <c r="B2783" i="1"/>
  <c r="B2782" i="1"/>
  <c r="B2781" i="1"/>
  <c r="B2780" i="1"/>
  <c r="B2779" i="1"/>
  <c r="B2778" i="1"/>
  <c r="B2777" i="1"/>
  <c r="B2776" i="1"/>
  <c r="B2775" i="1" l="1"/>
  <c r="B2774" i="1"/>
  <c r="B2773" i="1"/>
  <c r="B2772" i="1"/>
  <c r="B2771" i="1"/>
  <c r="B2770" i="1"/>
  <c r="B2769" i="1"/>
  <c r="B2768" i="1"/>
  <c r="B2767" i="1"/>
  <c r="B2766" i="1"/>
  <c r="B2765" i="1"/>
  <c r="B2764" i="1" l="1"/>
  <c r="B2763" i="1"/>
  <c r="B2762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31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13" i="1"/>
  <c r="B2712" i="1"/>
  <c r="B1081" i="1" l="1"/>
  <c r="B1618" i="1"/>
  <c r="B1344" i="1"/>
  <c r="B2835" i="1" l="1"/>
  <c r="B2834" i="1"/>
  <c r="B2827" i="1"/>
  <c r="B2828" i="1"/>
  <c r="B2829" i="1"/>
  <c r="B2830" i="1"/>
  <c r="B2831" i="1"/>
  <c r="B2832" i="1"/>
  <c r="B2833" i="1"/>
  <c r="B2816" i="1"/>
  <c r="B2817" i="1"/>
  <c r="B2818" i="1"/>
  <c r="B2819" i="1"/>
  <c r="B2820" i="1"/>
  <c r="B2821" i="1"/>
  <c r="B2822" i="1"/>
  <c r="B2823" i="1"/>
  <c r="B2824" i="1"/>
  <c r="B2825" i="1"/>
  <c r="B2826" i="1"/>
  <c r="B2815" i="1"/>
  <c r="B2802" i="1"/>
  <c r="B2803" i="1"/>
  <c r="B2804" i="1"/>
  <c r="B2805" i="1"/>
  <c r="B2801" i="1"/>
  <c r="B2710" i="1"/>
  <c r="B2711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75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08" i="1"/>
  <c r="B2609" i="1"/>
  <c r="B2610" i="1"/>
  <c r="B2611" i="1"/>
  <c r="B2612" i="1"/>
  <c r="B2613" i="1"/>
  <c r="B2607" i="1"/>
  <c r="B2596" i="1"/>
  <c r="B2597" i="1"/>
  <c r="B2598" i="1"/>
  <c r="B2599" i="1"/>
  <c r="B2600" i="1"/>
  <c r="B2601" i="1"/>
  <c r="B2602" i="1"/>
  <c r="B2603" i="1"/>
  <c r="B2604" i="1"/>
  <c r="B2605" i="1"/>
  <c r="B2606" i="1"/>
  <c r="B2589" i="1"/>
  <c r="B2590" i="1"/>
  <c r="B2591" i="1"/>
  <c r="B2592" i="1"/>
  <c r="B2593" i="1"/>
  <c r="B2594" i="1"/>
  <c r="B2595" i="1"/>
  <c r="B2588" i="1"/>
  <c r="B2578" i="1"/>
  <c r="B2579" i="1"/>
  <c r="B2580" i="1"/>
  <c r="B2581" i="1"/>
  <c r="B2582" i="1"/>
  <c r="B2583" i="1"/>
  <c r="B2584" i="1"/>
  <c r="B2585" i="1"/>
  <c r="B2586" i="1"/>
  <c r="B2587" i="1"/>
  <c r="B2577" i="1"/>
  <c r="B2574" i="1"/>
  <c r="B2575" i="1"/>
  <c r="B2576" i="1"/>
  <c r="B2567" i="1"/>
  <c r="B2568" i="1"/>
  <c r="B2569" i="1"/>
  <c r="B2570" i="1"/>
  <c r="B2571" i="1"/>
  <c r="B2572" i="1"/>
  <c r="B2573" i="1"/>
  <c r="B2566" i="1"/>
  <c r="B2559" i="1"/>
  <c r="B2560" i="1"/>
  <c r="B2561" i="1"/>
  <c r="B2562" i="1"/>
  <c r="B2563" i="1"/>
  <c r="B2564" i="1"/>
  <c r="B256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21" i="1"/>
  <c r="B2522" i="1"/>
  <c r="B2523" i="1"/>
  <c r="B2524" i="1"/>
  <c r="B2525" i="1"/>
  <c r="B2520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491" i="1"/>
  <c r="B2490" i="1"/>
  <c r="B2479" i="1"/>
  <c r="B2480" i="1"/>
  <c r="B2481" i="1"/>
  <c r="B2482" i="1"/>
  <c r="B2483" i="1"/>
  <c r="B2484" i="1"/>
  <c r="B2485" i="1"/>
  <c r="B2486" i="1"/>
  <c r="B2487" i="1"/>
  <c r="B2488" i="1"/>
  <c r="B2489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47" i="1"/>
  <c r="B2445" i="1"/>
  <c r="B2446" i="1"/>
  <c r="B2431" i="1"/>
  <c r="B2432" i="1"/>
  <c r="B2433" i="1"/>
  <c r="B2434" i="1"/>
  <c r="B2435" i="1"/>
  <c r="B2436" i="1"/>
  <c r="B2438" i="1"/>
  <c r="B2439" i="1"/>
  <c r="B2440" i="1"/>
  <c r="B2441" i="1"/>
  <c r="B2442" i="1"/>
  <c r="B2443" i="1"/>
  <c r="B2444" i="1"/>
  <c r="B2416" i="1"/>
  <c r="B2417" i="1"/>
  <c r="B2418" i="1"/>
  <c r="B2419" i="1"/>
  <c r="B2421" i="1"/>
  <c r="B2422" i="1"/>
  <c r="B2423" i="1"/>
  <c r="B2424" i="1"/>
  <c r="B2425" i="1"/>
  <c r="B2427" i="1"/>
  <c r="B2428" i="1"/>
  <c r="B2429" i="1"/>
  <c r="B2430" i="1"/>
  <c r="B2415" i="1"/>
  <c r="B2412" i="1"/>
  <c r="B2413" i="1"/>
  <c r="B2414" i="1"/>
  <c r="B2386" i="1"/>
  <c r="B2387" i="1"/>
  <c r="B2388" i="1"/>
  <c r="B2389" i="1"/>
  <c r="B2390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72" i="1"/>
  <c r="B2353" i="1"/>
  <c r="B2345" i="1"/>
  <c r="B2346" i="1"/>
  <c r="B2347" i="1"/>
  <c r="B2348" i="1"/>
  <c r="B2349" i="1"/>
  <c r="B2350" i="1"/>
  <c r="B2351" i="1"/>
  <c r="B2352" i="1"/>
  <c r="B2344" i="1"/>
  <c r="B2341" i="1"/>
  <c r="B2342" i="1"/>
  <c r="B2343" i="1"/>
  <c r="B2340" i="1"/>
  <c r="B2338" i="1"/>
  <c r="B2339" i="1"/>
  <c r="B2337" i="1"/>
  <c r="B2336" i="1"/>
  <c r="B2335" i="1"/>
  <c r="B2331" i="1"/>
  <c r="B2332" i="1"/>
  <c r="B2333" i="1"/>
  <c r="B2334" i="1"/>
  <c r="B2323" i="1"/>
  <c r="B2324" i="1"/>
  <c r="B2325" i="1"/>
  <c r="B2326" i="1"/>
  <c r="B2327" i="1"/>
  <c r="B2328" i="1"/>
  <c r="B2329" i="1"/>
  <c r="B2330" i="1"/>
  <c r="B2322" i="1"/>
  <c r="B2320" i="1"/>
  <c r="B2321" i="1"/>
  <c r="B2319" i="1"/>
  <c r="B2317" i="1"/>
  <c r="B2318" i="1"/>
  <c r="B2316" i="1"/>
  <c r="B2314" i="1"/>
  <c r="B2315" i="1"/>
  <c r="B2313" i="1"/>
  <c r="B2309" i="1"/>
  <c r="B2310" i="1"/>
  <c r="B2311" i="1"/>
  <c r="B2312" i="1"/>
  <c r="B2308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77" i="1"/>
  <c r="B2266" i="1"/>
  <c r="B2267" i="1"/>
  <c r="B2268" i="1"/>
  <c r="B2269" i="1"/>
  <c r="B2270" i="1"/>
  <c r="B2271" i="1"/>
  <c r="B2272" i="1"/>
  <c r="B2273" i="1"/>
  <c r="B2274" i="1"/>
  <c r="B2275" i="1"/>
  <c r="B2276" i="1"/>
  <c r="B2265" i="1"/>
  <c r="B2257" i="1"/>
  <c r="B2258" i="1"/>
  <c r="B2259" i="1"/>
  <c r="B2260" i="1"/>
  <c r="B2261" i="1"/>
  <c r="B2262" i="1"/>
  <c r="B2263" i="1"/>
  <c r="B2264" i="1"/>
  <c r="B2256" i="1"/>
  <c r="B2254" i="1"/>
  <c r="B2255" i="1"/>
  <c r="B2253" i="1"/>
  <c r="B2246" i="1"/>
  <c r="B2247" i="1"/>
  <c r="B2248" i="1"/>
  <c r="B2249" i="1"/>
  <c r="B2250" i="1"/>
  <c r="B2251" i="1"/>
  <c r="B2252" i="1"/>
  <c r="B2245" i="1"/>
  <c r="B2243" i="1"/>
  <c r="B2244" i="1"/>
  <c r="B2242" i="1"/>
  <c r="B2239" i="1"/>
  <c r="B2240" i="1"/>
  <c r="B2241" i="1"/>
  <c r="B2238" i="1"/>
  <c r="B2236" i="1"/>
  <c r="B2237" i="1"/>
  <c r="B2230" i="1"/>
  <c r="B2231" i="1"/>
  <c r="B2232" i="1"/>
  <c r="B2233" i="1"/>
  <c r="B2234" i="1"/>
  <c r="B2235" i="1"/>
  <c r="B2226" i="1"/>
  <c r="B2227" i="1"/>
  <c r="B2228" i="1"/>
  <c r="B2229" i="1"/>
  <c r="B2220" i="1"/>
  <c r="B2221" i="1"/>
  <c r="B2222" i="1"/>
  <c r="B2223" i="1"/>
  <c r="B2224" i="1"/>
  <c r="B2225" i="1"/>
  <c r="B2210" i="1"/>
  <c r="B2211" i="1"/>
  <c r="B2212" i="1"/>
  <c r="B2213" i="1"/>
  <c r="B2214" i="1"/>
  <c r="B2215" i="1"/>
  <c r="B2216" i="1"/>
  <c r="B2217" i="1"/>
  <c r="B2218" i="1"/>
  <c r="B2219" i="1"/>
  <c r="B2209" i="1"/>
  <c r="B1685" i="1"/>
  <c r="B1686" i="1"/>
  <c r="B1687" i="1"/>
  <c r="B1688" i="1"/>
  <c r="B1689" i="1"/>
  <c r="B1690" i="1"/>
  <c r="B1691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67" i="1"/>
  <c r="B1600" i="1"/>
  <c r="B1591" i="1"/>
  <c r="B1592" i="1"/>
  <c r="B1593" i="1"/>
  <c r="B1594" i="1"/>
  <c r="B1595" i="1"/>
  <c r="B1596" i="1"/>
  <c r="B1597" i="1"/>
  <c r="B1598" i="1"/>
  <c r="B1599" i="1"/>
  <c r="B1590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71" i="1"/>
  <c r="B1565" i="1"/>
  <c r="B1566" i="1"/>
  <c r="B1567" i="1"/>
  <c r="B1568" i="1"/>
  <c r="B1569" i="1"/>
  <c r="B1570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48" i="1"/>
  <c r="B1544" i="1"/>
  <c r="B1545" i="1"/>
  <c r="B1546" i="1"/>
  <c r="B1547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31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13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494" i="1"/>
  <c r="B1493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78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61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42" i="1"/>
  <c r="B1439" i="1"/>
  <c r="B1440" i="1"/>
  <c r="B1441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24" i="1"/>
  <c r="B1417" i="1"/>
  <c r="B1418" i="1"/>
  <c r="B1419" i="1"/>
  <c r="B1420" i="1"/>
  <c r="B1421" i="1"/>
  <c r="B1422" i="1"/>
  <c r="B1423" i="1"/>
  <c r="B1412" i="1"/>
  <c r="B1413" i="1"/>
  <c r="B1414" i="1"/>
  <c r="B1415" i="1"/>
  <c r="B1416" i="1"/>
  <c r="B1411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59" i="1"/>
  <c r="B1355" i="1"/>
  <c r="B1356" i="1"/>
  <c r="B1357" i="1"/>
  <c r="B1358" i="1"/>
  <c r="B1336" i="1"/>
  <c r="B1337" i="1"/>
  <c r="B1338" i="1"/>
  <c r="B1339" i="1"/>
  <c r="B1340" i="1"/>
  <c r="B1341" i="1"/>
  <c r="B1342" i="1"/>
  <c r="B1343" i="1"/>
  <c r="B1345" i="1"/>
  <c r="B1346" i="1"/>
  <c r="B1347" i="1"/>
  <c r="B1348" i="1"/>
  <c r="B1349" i="1"/>
  <c r="B1350" i="1"/>
  <c r="B1351" i="1"/>
  <c r="B1352" i="1"/>
  <c r="B1353" i="1"/>
  <c r="B1354" i="1"/>
  <c r="B1335" i="1"/>
  <c r="B1320" i="1"/>
  <c r="B1321" i="1"/>
  <c r="B1322" i="1"/>
  <c r="B1323" i="1"/>
  <c r="B1324" i="1"/>
  <c r="B1325" i="1"/>
  <c r="B1319" i="1"/>
  <c r="B1316" i="1"/>
  <c r="B1317" i="1"/>
  <c r="B1318" i="1"/>
  <c r="B1315" i="1"/>
  <c r="B1307" i="1"/>
  <c r="B1308" i="1"/>
  <c r="B1309" i="1"/>
  <c r="B1310" i="1"/>
  <c r="B1311" i="1"/>
  <c r="B1312" i="1"/>
  <c r="B1313" i="1"/>
  <c r="B1314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279" i="1"/>
  <c r="B1280" i="1"/>
  <c r="B1281" i="1"/>
  <c r="B1282" i="1"/>
  <c r="B1283" i="1"/>
  <c r="B1284" i="1"/>
  <c r="B1285" i="1"/>
  <c r="B1286" i="1"/>
  <c r="B1287" i="1"/>
  <c r="B1288" i="1"/>
  <c r="B1278" i="1"/>
  <c r="B1274" i="1"/>
  <c r="B1275" i="1"/>
  <c r="B1276" i="1"/>
  <c r="B1277" i="1"/>
  <c r="B1273" i="1"/>
  <c r="B1268" i="1"/>
  <c r="B1269" i="1"/>
  <c r="B1270" i="1"/>
  <c r="B1271" i="1"/>
  <c r="B1272" i="1"/>
  <c r="B1264" i="1"/>
  <c r="B1265" i="1"/>
  <c r="B1266" i="1"/>
  <c r="B1267" i="1"/>
  <c r="B1263" i="1"/>
  <c r="B1260" i="1"/>
  <c r="B1261" i="1"/>
  <c r="B1262" i="1"/>
  <c r="B1259" i="1"/>
  <c r="B1258" i="1"/>
  <c r="B1257" i="1"/>
  <c r="B1256" i="1"/>
  <c r="B1253" i="1"/>
  <c r="B1254" i="1"/>
  <c r="B1255" i="1"/>
  <c r="B1252" i="1"/>
  <c r="B1247" i="1"/>
  <c r="B1248" i="1"/>
  <c r="B1249" i="1"/>
  <c r="B1250" i="1"/>
  <c r="B1251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34" i="1"/>
  <c r="B1230" i="1"/>
  <c r="B1231" i="1"/>
  <c r="B1232" i="1"/>
  <c r="B1233" i="1"/>
  <c r="B1229" i="1"/>
  <c r="B1226" i="1"/>
  <c r="B1227" i="1"/>
  <c r="B1228" i="1"/>
  <c r="B1225" i="1"/>
  <c r="B1224" i="1"/>
  <c r="B1223" i="1"/>
  <c r="B1219" i="1"/>
  <c r="B1220" i="1"/>
  <c r="B1221" i="1"/>
  <c r="B1222" i="1"/>
  <c r="B1218" i="1"/>
  <c r="B1215" i="1"/>
  <c r="B1216" i="1"/>
  <c r="B1217" i="1"/>
  <c r="B1214" i="1"/>
  <c r="B1211" i="1"/>
  <c r="B1209" i="1"/>
  <c r="B1210" i="1"/>
  <c r="B1203" i="1"/>
  <c r="B1204" i="1"/>
  <c r="B1205" i="1"/>
  <c r="B1206" i="1"/>
  <c r="B1207" i="1"/>
  <c r="B1208" i="1"/>
  <c r="B1202" i="1"/>
  <c r="B1200" i="1"/>
  <c r="B1201" i="1"/>
  <c r="B1199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80" i="1"/>
  <c r="B1181" i="1"/>
  <c r="B1182" i="1"/>
  <c r="B1183" i="1"/>
  <c r="B1184" i="1"/>
  <c r="B1179" i="1"/>
  <c r="B1177" i="1"/>
  <c r="B1178" i="1"/>
  <c r="B1176" i="1"/>
  <c r="B1174" i="1"/>
  <c r="B1175" i="1"/>
  <c r="B1173" i="1"/>
  <c r="B1167" i="1"/>
  <c r="B1168" i="1"/>
  <c r="B1169" i="1"/>
  <c r="B1170" i="1"/>
  <c r="B1171" i="1"/>
  <c r="B1172" i="1"/>
  <c r="B1161" i="1"/>
  <c r="B1162" i="1"/>
  <c r="B1163" i="1"/>
  <c r="B1164" i="1"/>
  <c r="B1165" i="1"/>
  <c r="B1166" i="1"/>
  <c r="B1160" i="1"/>
  <c r="B1155" i="1"/>
  <c r="B1156" i="1"/>
  <c r="B1157" i="1"/>
  <c r="B1158" i="1"/>
  <c r="B1159" i="1"/>
  <c r="B1147" i="1"/>
  <c r="B1148" i="1"/>
  <c r="B1149" i="1"/>
  <c r="B1150" i="1"/>
  <c r="B1151" i="1"/>
  <c r="B1152" i="1"/>
  <c r="B1153" i="1"/>
  <c r="B1154" i="1"/>
  <c r="B1146" i="1"/>
  <c r="B1143" i="1"/>
  <c r="B1144" i="1"/>
  <c r="B1145" i="1"/>
  <c r="B1142" i="1"/>
  <c r="B1136" i="1"/>
  <c r="B1137" i="1"/>
  <c r="B1138" i="1"/>
  <c r="B1139" i="1"/>
  <c r="B1140" i="1"/>
  <c r="B1135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44" i="1"/>
  <c r="B1045" i="1"/>
  <c r="B1046" i="1"/>
  <c r="B1047" i="1"/>
  <c r="B1048" i="1"/>
  <c r="B1049" i="1"/>
  <c r="B1050" i="1"/>
  <c r="B1051" i="1"/>
  <c r="B1052" i="1"/>
  <c r="B1053" i="1"/>
  <c r="B1054" i="1"/>
  <c r="B1043" i="1"/>
  <c r="B1040" i="1"/>
  <c r="B1041" i="1"/>
  <c r="B1042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13" i="1"/>
  <c r="B1014" i="1"/>
  <c r="B1015" i="1"/>
  <c r="B1016" i="1"/>
  <c r="B1017" i="1"/>
  <c r="B1018" i="1"/>
  <c r="B1019" i="1"/>
  <c r="B1020" i="1"/>
  <c r="B1021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998" i="1"/>
  <c r="B988" i="1"/>
  <c r="B989" i="1"/>
  <c r="B990" i="1"/>
  <c r="B991" i="1"/>
  <c r="B992" i="1"/>
  <c r="B993" i="1"/>
  <c r="B994" i="1"/>
  <c r="B995" i="1"/>
  <c r="B996" i="1"/>
  <c r="B997" i="1"/>
  <c r="B971" i="1"/>
  <c r="B972" i="1"/>
  <c r="B973" i="1"/>
  <c r="B974" i="1"/>
  <c r="B975" i="1"/>
  <c r="B976" i="1"/>
  <c r="B977" i="1"/>
  <c r="B978" i="1"/>
  <c r="B979" i="1"/>
  <c r="B970" i="1"/>
  <c r="B965" i="1"/>
  <c r="B966" i="1"/>
  <c r="B967" i="1"/>
  <c r="B968" i="1"/>
  <c r="B969" i="1"/>
  <c r="B964" i="1"/>
  <c r="B954" i="1"/>
  <c r="B955" i="1"/>
  <c r="B956" i="1"/>
  <c r="B957" i="1"/>
  <c r="B958" i="1"/>
  <c r="B959" i="1"/>
  <c r="B960" i="1"/>
  <c r="B961" i="1"/>
  <c r="B962" i="1"/>
  <c r="B963" i="1"/>
  <c r="B953" i="1"/>
  <c r="B950" i="1"/>
  <c r="B951" i="1"/>
  <c r="B952" i="1"/>
  <c r="B949" i="1"/>
  <c r="B947" i="1"/>
  <c r="B948" i="1"/>
  <c r="B946" i="1"/>
  <c r="B936" i="1"/>
  <c r="B937" i="1"/>
  <c r="B938" i="1"/>
  <c r="B939" i="1"/>
  <c r="B940" i="1"/>
  <c r="B941" i="1"/>
  <c r="B942" i="1"/>
  <c r="B943" i="1"/>
  <c r="B944" i="1"/>
  <c r="B94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10" i="1"/>
  <c r="B911" i="1"/>
  <c r="B912" i="1"/>
  <c r="B913" i="1"/>
  <c r="B914" i="1"/>
  <c r="B915" i="1"/>
  <c r="B909" i="1"/>
  <c r="B903" i="1"/>
  <c r="B904" i="1"/>
  <c r="B905" i="1"/>
  <c r="B906" i="1"/>
  <c r="B907" i="1"/>
  <c r="B908" i="1"/>
  <c r="B902" i="1"/>
  <c r="B894" i="1"/>
  <c r="B895" i="1"/>
  <c r="B896" i="1"/>
  <c r="B897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79" i="1"/>
  <c r="B874" i="1"/>
  <c r="B875" i="1"/>
  <c r="B876" i="1"/>
  <c r="B877" i="1"/>
  <c r="B873" i="1"/>
  <c r="B863" i="1"/>
  <c r="B864" i="1"/>
  <c r="B865" i="1"/>
  <c r="B866" i="1"/>
  <c r="B867" i="1"/>
  <c r="B868" i="1"/>
  <c r="B862" i="1"/>
  <c r="B860" i="1"/>
  <c r="B861" i="1"/>
  <c r="B850" i="1"/>
  <c r="B851" i="1"/>
  <c r="B852" i="1"/>
  <c r="B853" i="1"/>
  <c r="B854" i="1"/>
  <c r="B855" i="1"/>
  <c r="B857" i="1"/>
  <c r="B858" i="1"/>
  <c r="B859" i="1"/>
  <c r="B849" i="1"/>
  <c r="B838" i="1"/>
  <c r="B839" i="1"/>
  <c r="B840" i="1"/>
  <c r="B841" i="1"/>
  <c r="B842" i="1"/>
  <c r="B843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16" i="1"/>
  <c r="B814" i="1"/>
  <c r="B815" i="1"/>
  <c r="B813" i="1"/>
  <c r="B808" i="1"/>
  <c r="B809" i="1"/>
  <c r="B810" i="1"/>
  <c r="B811" i="1"/>
  <c r="B812" i="1"/>
  <c r="B807" i="1"/>
  <c r="B785" i="1"/>
  <c r="B786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33" i="1"/>
  <c r="B734" i="1"/>
  <c r="B735" i="1"/>
  <c r="B736" i="1"/>
  <c r="B737" i="1"/>
  <c r="B738" i="1"/>
  <c r="B739" i="1"/>
  <c r="B740" i="1"/>
  <c r="B741" i="1"/>
  <c r="B732" i="1"/>
  <c r="B731" i="1"/>
  <c r="B722" i="1"/>
  <c r="B723" i="1"/>
  <c r="B724" i="1"/>
  <c r="B725" i="1"/>
  <c r="B726" i="1"/>
  <c r="B727" i="1"/>
  <c r="B728" i="1"/>
  <c r="B729" i="1"/>
  <c r="B730" i="1"/>
  <c r="B721" i="1"/>
  <c r="B711" i="1"/>
  <c r="B712" i="1"/>
  <c r="B713" i="1"/>
  <c r="B714" i="1"/>
  <c r="B715" i="1"/>
  <c r="B716" i="1"/>
  <c r="B717" i="1"/>
  <c r="B718" i="1"/>
  <c r="B719" i="1"/>
  <c r="B720" i="1"/>
  <c r="B710" i="1"/>
  <c r="B701" i="1"/>
  <c r="B702" i="1"/>
  <c r="B703" i="1"/>
  <c r="B704" i="1"/>
  <c r="B705" i="1"/>
  <c r="B706" i="1"/>
  <c r="B707" i="1"/>
  <c r="B708" i="1"/>
  <c r="B709" i="1"/>
  <c r="B697" i="1"/>
  <c r="B698" i="1"/>
  <c r="B699" i="1"/>
  <c r="B700" i="1"/>
  <c r="B696" i="1"/>
  <c r="B688" i="1"/>
  <c r="B689" i="1"/>
  <c r="B690" i="1"/>
  <c r="B691" i="1"/>
  <c r="B692" i="1"/>
  <c r="B693" i="1"/>
  <c r="B694" i="1"/>
  <c r="B695" i="1"/>
  <c r="B678" i="1"/>
  <c r="B679" i="1"/>
  <c r="B680" i="1"/>
  <c r="B681" i="1"/>
  <c r="B682" i="1"/>
  <c r="B683" i="1"/>
  <c r="B684" i="1"/>
  <c r="B685" i="1"/>
  <c r="B686" i="1"/>
  <c r="B687" i="1"/>
  <c r="B677" i="1"/>
  <c r="B668" i="1"/>
  <c r="B669" i="1"/>
  <c r="B670" i="1"/>
  <c r="B671" i="1"/>
  <c r="B672" i="1"/>
  <c r="B673" i="1"/>
  <c r="B674" i="1"/>
  <c r="B675" i="1"/>
  <c r="B676" i="1"/>
  <c r="B659" i="1"/>
  <c r="B660" i="1"/>
  <c r="B661" i="1"/>
  <c r="B662" i="1"/>
  <c r="B663" i="1"/>
  <c r="B664" i="1"/>
  <c r="B665" i="1"/>
  <c r="B666" i="1"/>
  <c r="B667" i="1"/>
  <c r="B658" i="1"/>
  <c r="B653" i="1"/>
  <c r="B654" i="1"/>
  <c r="B655" i="1"/>
  <c r="B656" i="1"/>
  <c r="B657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39" i="1"/>
  <c r="B635" i="1"/>
  <c r="B636" i="1"/>
  <c r="B637" i="1"/>
  <c r="B638" i="1"/>
  <c r="B625" i="1"/>
  <c r="B626" i="1"/>
  <c r="B627" i="1"/>
  <c r="B628" i="1"/>
  <c r="B629" i="1"/>
  <c r="B630" i="1"/>
  <c r="B631" i="1"/>
  <c r="B632" i="1"/>
  <c r="B633" i="1"/>
  <c r="B634" i="1"/>
  <c r="B624" i="1"/>
  <c r="B617" i="1"/>
  <c r="B618" i="1"/>
  <c r="B619" i="1"/>
  <c r="B620" i="1"/>
  <c r="B621" i="1"/>
  <c r="B622" i="1"/>
  <c r="B623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76" i="1"/>
  <c r="B564" i="1"/>
  <c r="B565" i="1"/>
  <c r="B566" i="1"/>
  <c r="B567" i="1"/>
  <c r="B568" i="1"/>
  <c r="B569" i="1"/>
  <c r="B570" i="1"/>
  <c r="B557" i="1"/>
  <c r="B558" i="1"/>
  <c r="B559" i="1"/>
  <c r="B560" i="1"/>
  <c r="B561" i="1"/>
  <c r="B562" i="1"/>
  <c r="B563" i="1"/>
  <c r="B556" i="1"/>
  <c r="B553" i="1"/>
  <c r="B554" i="1"/>
  <c r="B552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09" i="1"/>
  <c r="B503" i="1"/>
  <c r="B504" i="1"/>
  <c r="B505" i="1"/>
  <c r="B506" i="1"/>
  <c r="B507" i="1"/>
  <c r="B494" i="1"/>
  <c r="B495" i="1"/>
  <c r="B496" i="1"/>
  <c r="B497" i="1"/>
  <c r="B498" i="1"/>
  <c r="B499" i="1"/>
  <c r="B500" i="1"/>
  <c r="B501" i="1"/>
  <c r="B502" i="1"/>
  <c r="B493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50" i="1"/>
  <c r="B451" i="1"/>
  <c r="B452" i="1"/>
  <c r="B453" i="1"/>
  <c r="B454" i="1"/>
  <c r="B455" i="1"/>
  <c r="B456" i="1"/>
  <c r="B457" i="1"/>
  <c r="B458" i="1"/>
  <c r="B459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26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391" i="1"/>
  <c r="B390" i="1"/>
  <c r="B387" i="1"/>
  <c r="B388" i="1"/>
  <c r="B389" i="1"/>
  <c r="B386" i="1"/>
  <c r="B385" i="1"/>
  <c r="B377" i="1"/>
  <c r="B378" i="1"/>
  <c r="B379" i="1"/>
  <c r="B380" i="1"/>
  <c r="B381" i="1"/>
  <c r="B382" i="1"/>
  <c r="B383" i="1"/>
  <c r="B384" i="1"/>
  <c r="B367" i="1"/>
  <c r="B368" i="1"/>
  <c r="B369" i="1"/>
  <c r="B370" i="1"/>
  <c r="B371" i="1"/>
  <c r="B372" i="1"/>
  <c r="B373" i="1"/>
  <c r="B374" i="1"/>
  <c r="B375" i="1"/>
  <c r="B376" i="1"/>
  <c r="B366" i="1"/>
  <c r="B365" i="1"/>
  <c r="B359" i="1"/>
  <c r="B360" i="1"/>
  <c r="B361" i="1"/>
  <c r="B362" i="1"/>
  <c r="B363" i="1"/>
  <c r="B364" i="1"/>
  <c r="B358" i="1"/>
  <c r="B354" i="1"/>
  <c r="B355" i="1"/>
  <c r="B356" i="1"/>
  <c r="B357" i="1"/>
  <c r="B353" i="1"/>
  <c r="B347" i="1"/>
  <c r="B348" i="1"/>
  <c r="B349" i="1"/>
  <c r="B350" i="1"/>
  <c r="B351" i="1"/>
  <c r="B352" i="1"/>
  <c r="B346" i="1"/>
  <c r="B340" i="1"/>
  <c r="B341" i="1"/>
  <c r="B342" i="1"/>
  <c r="B343" i="1"/>
  <c r="B344" i="1"/>
  <c r="B345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01" i="1"/>
  <c r="B302" i="1"/>
  <c r="B303" i="1"/>
  <c r="B304" i="1"/>
  <c r="B305" i="1"/>
  <c r="B306" i="1"/>
  <c r="B307" i="1"/>
  <c r="B308" i="1"/>
  <c r="B309" i="1"/>
  <c r="B310" i="1"/>
  <c r="B295" i="1"/>
  <c r="B296" i="1"/>
  <c r="B297" i="1"/>
  <c r="B298" i="1"/>
  <c r="B299" i="1"/>
  <c r="B300" i="1"/>
  <c r="B294" i="1"/>
  <c r="B286" i="1"/>
  <c r="B287" i="1"/>
  <c r="B288" i="1"/>
  <c r="B289" i="1"/>
  <c r="B290" i="1"/>
  <c r="B291" i="1"/>
  <c r="B292" i="1"/>
  <c r="B293" i="1"/>
  <c r="B278" i="1"/>
  <c r="B279" i="1"/>
  <c r="B280" i="1"/>
  <c r="B281" i="1"/>
  <c r="B282" i="1"/>
  <c r="B283" i="1"/>
  <c r="B284" i="1"/>
  <c r="B285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56" i="1"/>
  <c r="B257" i="1"/>
  <c r="B258" i="1"/>
  <c r="B259" i="1"/>
  <c r="B260" i="1"/>
  <c r="B261" i="1"/>
  <c r="B262" i="1"/>
  <c r="B263" i="1"/>
  <c r="B264" i="1"/>
  <c r="B255" i="1"/>
  <c r="B246" i="1"/>
  <c r="B247" i="1"/>
  <c r="B248" i="1"/>
  <c r="B249" i="1"/>
  <c r="B250" i="1"/>
  <c r="B251" i="1"/>
  <c r="B252" i="1"/>
  <c r="B253" i="1"/>
  <c r="B254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226" i="1"/>
  <c r="B227" i="1"/>
  <c r="B228" i="1"/>
  <c r="B224" i="1"/>
  <c r="B223" i="1"/>
  <c r="B222" i="1"/>
  <c r="B220" i="1"/>
  <c r="B221" i="1"/>
  <c r="B219" i="1"/>
  <c r="B215" i="1"/>
  <c r="B216" i="1"/>
  <c r="B217" i="1"/>
  <c r="B218" i="1"/>
  <c r="B210" i="1"/>
  <c r="B211" i="1"/>
  <c r="B212" i="1"/>
  <c r="B213" i="1"/>
  <c r="B214" i="1"/>
  <c r="B199" i="1"/>
  <c r="B200" i="1"/>
  <c r="B201" i="1"/>
  <c r="B202" i="1"/>
  <c r="B203" i="1"/>
  <c r="B204" i="1"/>
  <c r="B205" i="1"/>
  <c r="B206" i="1"/>
  <c r="B207" i="1"/>
  <c r="B208" i="1"/>
  <c r="B209" i="1"/>
  <c r="B198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64" i="1"/>
  <c r="B162" i="1"/>
  <c r="B163" i="1"/>
  <c r="B154" i="1"/>
  <c r="B155" i="1"/>
  <c r="B156" i="1"/>
  <c r="B157" i="1"/>
  <c r="B158" i="1"/>
  <c r="B159" i="1"/>
  <c r="B160" i="1"/>
  <c r="B161" i="1"/>
  <c r="B150" i="1"/>
  <c r="B151" i="1"/>
  <c r="B152" i="1"/>
  <c r="B153" i="1"/>
  <c r="B145" i="1"/>
  <c r="B146" i="1"/>
  <c r="B147" i="1"/>
  <c r="B148" i="1"/>
  <c r="B149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32" i="1"/>
  <c r="B116" i="1"/>
  <c r="B79" i="1"/>
  <c r="B80" i="1"/>
  <c r="B81" i="1"/>
  <c r="B82" i="1"/>
  <c r="B83" i="1"/>
  <c r="B72" i="1"/>
  <c r="B73" i="1"/>
  <c r="B74" i="1"/>
  <c r="B75" i="1"/>
  <c r="B76" i="1"/>
  <c r="B77" i="1"/>
  <c r="B78" i="1"/>
  <c r="B62" i="1"/>
  <c r="B63" i="1"/>
  <c r="B64" i="1"/>
  <c r="B65" i="1"/>
  <c r="B66" i="1"/>
  <c r="B67" i="1"/>
  <c r="B68" i="1"/>
  <c r="B69" i="1"/>
  <c r="B70" i="1"/>
  <c r="B71" i="1"/>
  <c r="B61" i="1"/>
  <c r="B58" i="1"/>
  <c r="B59" i="1"/>
  <c r="B57" i="1"/>
  <c r="B44" i="1"/>
  <c r="B45" i="1"/>
  <c r="B46" i="1"/>
  <c r="B47" i="1"/>
  <c r="B48" i="1"/>
  <c r="B49" i="1"/>
  <c r="B50" i="1"/>
  <c r="B43" i="1"/>
  <c r="B31" i="1"/>
  <c r="B32" i="1"/>
  <c r="B33" i="1"/>
  <c r="B34" i="1"/>
  <c r="B35" i="1"/>
  <c r="B36" i="1"/>
  <c r="B37" i="1"/>
  <c r="B38" i="1"/>
  <c r="B39" i="1"/>
  <c r="B41" i="1"/>
  <c r="B22" i="1"/>
  <c r="B23" i="1"/>
  <c r="B24" i="1"/>
  <c r="B25" i="1"/>
  <c r="B26" i="1"/>
  <c r="B27" i="1"/>
  <c r="B28" i="1"/>
  <c r="B29" i="1"/>
  <c r="B30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5" i="1"/>
  <c r="B127" i="1"/>
  <c r="B117" i="1"/>
  <c r="B118" i="1"/>
  <c r="B119" i="1"/>
  <c r="B120" i="1"/>
  <c r="B121" i="1"/>
  <c r="B122" i="1"/>
  <c r="B123" i="1"/>
  <c r="B124" i="1"/>
  <c r="B125" i="1"/>
  <c r="B126" i="1"/>
</calcChain>
</file>

<file path=xl/comments1.xml><?xml version="1.0" encoding="utf-8"?>
<comments xmlns="http://schemas.openxmlformats.org/spreadsheetml/2006/main">
  <authors>
    <author>Keuangan-Rahma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Keuangan-Rahma: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<sst xmlns="http://schemas.openxmlformats.org/spreadsheetml/2006/main" count="19650" uniqueCount="1577">
  <si>
    <t>jumlah  Sarana</t>
  </si>
  <si>
    <t xml:space="preserve">kondisi </t>
  </si>
  <si>
    <t>No_ Inventaris</t>
  </si>
  <si>
    <t>nama-sarana</t>
  </si>
  <si>
    <t>tanggal penerimaan</t>
  </si>
  <si>
    <t>merk-sarana</t>
  </si>
  <si>
    <t xml:space="preserve">Standart </t>
  </si>
  <si>
    <t xml:space="preserve">kepemilikan </t>
  </si>
  <si>
    <t>Baik</t>
  </si>
  <si>
    <t>tidak</t>
  </si>
  <si>
    <t>keterangan</t>
  </si>
  <si>
    <t xml:space="preserve">Blower </t>
  </si>
  <si>
    <t>1 PK</t>
  </si>
  <si>
    <t>IPAL</t>
  </si>
  <si>
    <t>Pompa Submersible</t>
  </si>
  <si>
    <t>1,5 PK</t>
  </si>
  <si>
    <t>Tabung IPAL</t>
  </si>
  <si>
    <t>AJL Surabaya</t>
  </si>
  <si>
    <t xml:space="preserve">Perkinz </t>
  </si>
  <si>
    <t>160 KVA</t>
  </si>
  <si>
    <t>Genset</t>
  </si>
  <si>
    <t>Maxtron</t>
  </si>
  <si>
    <t>72,5 KVA</t>
  </si>
  <si>
    <t>Timbangan Digital</t>
  </si>
  <si>
    <t>cmos</t>
  </si>
  <si>
    <t>Kesling</t>
  </si>
  <si>
    <t>PH Air</t>
  </si>
  <si>
    <t>atc</t>
  </si>
  <si>
    <t>Termometer Air</t>
  </si>
  <si>
    <t>therm</t>
  </si>
  <si>
    <t>Filing Kabinet Kaca</t>
  </si>
  <si>
    <t>Troli Domestik</t>
  </si>
  <si>
    <t>bio earth</t>
  </si>
  <si>
    <t>Troli Kuning</t>
  </si>
  <si>
    <t>Filter</t>
  </si>
  <si>
    <t>Tandon Air</t>
  </si>
  <si>
    <t>pingwin</t>
  </si>
  <si>
    <t>Pompa Air Ground tank</t>
  </si>
  <si>
    <t>Pompa air Bersih</t>
  </si>
  <si>
    <t>Multitester</t>
  </si>
  <si>
    <t>K3</t>
  </si>
  <si>
    <t>Hair driyer</t>
  </si>
  <si>
    <t>philips</t>
  </si>
  <si>
    <t>kipas Angin</t>
  </si>
  <si>
    <t>maspion</t>
  </si>
  <si>
    <t>ruang clening service</t>
  </si>
  <si>
    <t>Dispenser</t>
  </si>
  <si>
    <t>sanken</t>
  </si>
  <si>
    <t>Meja kayu</t>
  </si>
  <si>
    <t>kayu</t>
  </si>
  <si>
    <t>kursi</t>
  </si>
  <si>
    <t>Futura</t>
  </si>
  <si>
    <t>krisbow</t>
  </si>
  <si>
    <t>mobil</t>
  </si>
  <si>
    <t>minibus</t>
  </si>
  <si>
    <t>Suzuki</t>
  </si>
  <si>
    <t>v</t>
  </si>
  <si>
    <t>Daihatsu</t>
  </si>
  <si>
    <t>dragbar</t>
  </si>
  <si>
    <t>-</t>
  </si>
  <si>
    <t>tabung oksigen</t>
  </si>
  <si>
    <t>LG</t>
  </si>
  <si>
    <t>Apotek</t>
  </si>
  <si>
    <t>√</t>
  </si>
  <si>
    <t>BenQ</t>
  </si>
  <si>
    <t>Show Case</t>
  </si>
  <si>
    <t>PLYTRON</t>
  </si>
  <si>
    <t xml:space="preserve">Printer </t>
  </si>
  <si>
    <t>Print Etiket</t>
  </si>
  <si>
    <t xml:space="preserve">Meja </t>
  </si>
  <si>
    <t>2016</t>
  </si>
  <si>
    <t>Kulkas</t>
  </si>
  <si>
    <t>Panasonic</t>
  </si>
  <si>
    <t>Sanken</t>
  </si>
  <si>
    <t>Almari susun plastik</t>
  </si>
  <si>
    <t>Telepon</t>
  </si>
  <si>
    <t>Sealing</t>
  </si>
  <si>
    <t xml:space="preserve"> set Blender obat</t>
  </si>
  <si>
    <t>AC</t>
  </si>
  <si>
    <t>DAIKIN</t>
  </si>
  <si>
    <t>KIPAS ANGIN</t>
  </si>
  <si>
    <t>MASPION</t>
  </si>
  <si>
    <t>Gugang Farmasi</t>
  </si>
  <si>
    <t>printer</t>
  </si>
  <si>
    <t>Kursi Putar</t>
  </si>
  <si>
    <t>Kursi plastik</t>
  </si>
  <si>
    <t>Nikita</t>
  </si>
  <si>
    <t>Kursi Lipat</t>
  </si>
  <si>
    <t>Gudang Farmasi</t>
  </si>
  <si>
    <t>Miyako</t>
  </si>
  <si>
    <t xml:space="preserve">Chiler </t>
  </si>
  <si>
    <t>Modena</t>
  </si>
  <si>
    <t>Almari rak susun kayu</t>
  </si>
  <si>
    <t>Almari Kabinet</t>
  </si>
  <si>
    <t>CPU</t>
  </si>
  <si>
    <t>PANASONIK</t>
  </si>
  <si>
    <t>Monitor</t>
  </si>
  <si>
    <t>Acer</t>
  </si>
  <si>
    <t>P166HQL</t>
  </si>
  <si>
    <t>Administrasi Gizi</t>
  </si>
  <si>
    <t xml:space="preserve">v </t>
  </si>
  <si>
    <t>Keyboard</t>
  </si>
  <si>
    <t>Logitech</t>
  </si>
  <si>
    <t>Classic Keyboard K100</t>
  </si>
  <si>
    <t xml:space="preserve">Mouse </t>
  </si>
  <si>
    <t>Alcatroz</t>
  </si>
  <si>
    <t>ASK Pro 6</t>
  </si>
  <si>
    <t>Kalkulator</t>
  </si>
  <si>
    <t>Casio</t>
  </si>
  <si>
    <t>MJ-100D</t>
  </si>
  <si>
    <t>Eco Smart</t>
  </si>
  <si>
    <t xml:space="preserve">Telepon </t>
  </si>
  <si>
    <t>Favorite</t>
  </si>
  <si>
    <t>2204- kuning</t>
  </si>
  <si>
    <t xml:space="preserve">Meja Kecil </t>
  </si>
  <si>
    <t>Printer</t>
  </si>
  <si>
    <t>Canon</t>
  </si>
  <si>
    <t>ip2770</t>
  </si>
  <si>
    <t>Printer etiket</t>
  </si>
  <si>
    <t>Mini PO5</t>
  </si>
  <si>
    <t>Meja Kerja</t>
  </si>
  <si>
    <t>Kursi Plastik bersandar</t>
  </si>
  <si>
    <t>warna hijau muda</t>
  </si>
  <si>
    <t>Laci kecil plastik 3 susun</t>
  </si>
  <si>
    <t>hijau</t>
  </si>
  <si>
    <t>Laci sedang plastik susun 3</t>
  </si>
  <si>
    <t>biru</t>
  </si>
  <si>
    <t>White Board sedang</t>
  </si>
  <si>
    <t>White Board kecil</t>
  </si>
  <si>
    <t xml:space="preserve">Tempat pensil </t>
  </si>
  <si>
    <t xml:space="preserve">Tempat sampah injak kecil </t>
  </si>
  <si>
    <t>Shinpo</t>
  </si>
  <si>
    <t xml:space="preserve">Meja kayu kecil </t>
  </si>
  <si>
    <t>Penerimaan Bahan Makanan</t>
  </si>
  <si>
    <t>Bak pencucian stainless</t>
  </si>
  <si>
    <t xml:space="preserve">Timbangan </t>
  </si>
  <si>
    <t>Crown</t>
  </si>
  <si>
    <t xml:space="preserve">Loker Karyawan </t>
  </si>
  <si>
    <t>Kayu</t>
  </si>
  <si>
    <t>R. Loker Karyawan</t>
  </si>
  <si>
    <t>Rak Sepatu/Sandal</t>
  </si>
  <si>
    <t>Stainless</t>
  </si>
  <si>
    <t>R. Persiapan Bahan Makanan</t>
  </si>
  <si>
    <t>Talenan Besar</t>
  </si>
  <si>
    <t>Silikon</t>
  </si>
  <si>
    <t>luckystar</t>
  </si>
  <si>
    <t>Talenan kecil</t>
  </si>
  <si>
    <t xml:space="preserve">Peeler </t>
  </si>
  <si>
    <t>Plastik + Stainless</t>
  </si>
  <si>
    <t xml:space="preserve">Pisau besar </t>
  </si>
  <si>
    <t>Pisau sedang</t>
  </si>
  <si>
    <t>Pisau gerit</t>
  </si>
  <si>
    <t>Pisau sarung warna</t>
  </si>
  <si>
    <t>Pisau kecil motif ikan</t>
  </si>
  <si>
    <t xml:space="preserve">Pisau sedang </t>
  </si>
  <si>
    <t>Baskom berlubang</t>
  </si>
  <si>
    <t>Parutan keju</t>
  </si>
  <si>
    <t>Pengasah Pisau/Ungkal</t>
  </si>
  <si>
    <t xml:space="preserve">Saringan </t>
  </si>
  <si>
    <t>Baskom besar</t>
  </si>
  <si>
    <t>Baskom kecil</t>
  </si>
  <si>
    <t xml:space="preserve">Solet </t>
  </si>
  <si>
    <t>Plastik</t>
  </si>
  <si>
    <t>Penjepit makanan</t>
  </si>
  <si>
    <t xml:space="preserve">Kompor Gas </t>
  </si>
  <si>
    <t>Rinai</t>
  </si>
  <si>
    <t>Advance</t>
  </si>
  <si>
    <t>R. Pengolahan</t>
  </si>
  <si>
    <t>Turbo Burner</t>
  </si>
  <si>
    <t xml:space="preserve">Tabung LPG </t>
  </si>
  <si>
    <t>12 kg</t>
  </si>
  <si>
    <t>Exhouse Fan</t>
  </si>
  <si>
    <t>Maspion</t>
  </si>
  <si>
    <t>Lemari Gantung</t>
  </si>
  <si>
    <t>Activ Furnituire 3</t>
  </si>
  <si>
    <t>Tempat Bumbu</t>
  </si>
  <si>
    <t xml:space="preserve">Krak gelas </t>
  </si>
  <si>
    <t xml:space="preserve">Blender </t>
  </si>
  <si>
    <t>Turbo</t>
  </si>
  <si>
    <t>Blender set</t>
  </si>
  <si>
    <t>Vaganza</t>
  </si>
  <si>
    <t>Philips</t>
  </si>
  <si>
    <t>Lemper + uleg</t>
  </si>
  <si>
    <t>Kipas angin gantung</t>
  </si>
  <si>
    <t>Cosmos</t>
  </si>
  <si>
    <t>Magicom Besar</t>
  </si>
  <si>
    <t>Yong Ma</t>
  </si>
  <si>
    <t>Magicom sedang</t>
  </si>
  <si>
    <t>Kirin</t>
  </si>
  <si>
    <t>teko seduh teh kecil</t>
  </si>
  <si>
    <t>Teko seduh teh besar</t>
  </si>
  <si>
    <t>Saringan kecil</t>
  </si>
  <si>
    <t>Meja Kayu Besar</t>
  </si>
  <si>
    <t xml:space="preserve">White Board sedang </t>
  </si>
  <si>
    <t>Termometer + Humidity</t>
  </si>
  <si>
    <t>HTC-1</t>
  </si>
  <si>
    <t xml:space="preserve">Termometer </t>
  </si>
  <si>
    <t>Therm Scan</t>
  </si>
  <si>
    <t>Kursi plastik tanpa sandar</t>
  </si>
  <si>
    <t>Lion star</t>
  </si>
  <si>
    <t>Kursi plastik sandaran</t>
  </si>
  <si>
    <t>R. Pemorsian</t>
  </si>
  <si>
    <t>Lemari stainless+ kaca</t>
  </si>
  <si>
    <t xml:space="preserve">AC </t>
  </si>
  <si>
    <t>Daikin</t>
  </si>
  <si>
    <t>Jam dinding</t>
  </si>
  <si>
    <t>Kettle Listrik</t>
  </si>
  <si>
    <t>Rak tiris stainless</t>
  </si>
  <si>
    <t>Bak cuci stainless</t>
  </si>
  <si>
    <t xml:space="preserve">R. Pencucian alat </t>
  </si>
  <si>
    <t>lemari kaca</t>
  </si>
  <si>
    <t>Kotak B3</t>
  </si>
  <si>
    <t>Kaca</t>
  </si>
  <si>
    <t>Water Heater</t>
  </si>
  <si>
    <t>APAR</t>
  </si>
  <si>
    <t>Maxindo</t>
  </si>
  <si>
    <t>MAX 60 HF</t>
  </si>
  <si>
    <t>Lion. Kecil</t>
  </si>
  <si>
    <t>besar</t>
  </si>
  <si>
    <t xml:space="preserve">Gantungan </t>
  </si>
  <si>
    <t xml:space="preserve">Insect killer </t>
  </si>
  <si>
    <t>idealife</t>
  </si>
  <si>
    <t xml:space="preserve">Cup sealer </t>
  </si>
  <si>
    <t>akebono</t>
  </si>
  <si>
    <t>Meja kecil</t>
  </si>
  <si>
    <t>Rak Bahan makanan</t>
  </si>
  <si>
    <t>Gudang Kering</t>
  </si>
  <si>
    <t>NR-B209N</t>
  </si>
  <si>
    <t>Gudang Basah</t>
  </si>
  <si>
    <t>Sharp</t>
  </si>
  <si>
    <t>Bak Plastik Tertutup</t>
  </si>
  <si>
    <t>Termometer suhu kecil</t>
  </si>
  <si>
    <t>container box kecil</t>
  </si>
  <si>
    <t>lion</t>
  </si>
  <si>
    <t>plastik</t>
  </si>
  <si>
    <t>Container box sedang</t>
  </si>
  <si>
    <t>Container box besar</t>
  </si>
  <si>
    <t xml:space="preserve">Container box besar beroda </t>
  </si>
  <si>
    <t xml:space="preserve">Baskom kotak plastik </t>
  </si>
  <si>
    <t>Keranjang kotak</t>
  </si>
  <si>
    <t>Chiller</t>
  </si>
  <si>
    <t>GEA</t>
  </si>
  <si>
    <t>Troly makan</t>
  </si>
  <si>
    <t>Lotus sarana medika</t>
  </si>
  <si>
    <t>R. Distribusi</t>
  </si>
  <si>
    <t>MAK</t>
  </si>
  <si>
    <t>Nampan besar putih</t>
  </si>
  <si>
    <t>melamin</t>
  </si>
  <si>
    <t>Nampan motif</t>
  </si>
  <si>
    <t>Nampan polos biru</t>
  </si>
  <si>
    <t>Nampan garis</t>
  </si>
  <si>
    <t>Nampan alumunium</t>
  </si>
  <si>
    <t>alumunium</t>
  </si>
  <si>
    <t>Nampan kecil (teaset)</t>
  </si>
  <si>
    <t>Termos kecil</t>
  </si>
  <si>
    <t>860 - 1000 ml</t>
  </si>
  <si>
    <t>Gelas kaki</t>
  </si>
  <si>
    <t>Cangkir + lepek</t>
  </si>
  <si>
    <t>keramik</t>
  </si>
  <si>
    <t>Piring Nasi VIP/1</t>
  </si>
  <si>
    <t>Piring Nasi 2/3</t>
  </si>
  <si>
    <t>Piring lauk VIP/1</t>
  </si>
  <si>
    <t>Piring lauk 2/3</t>
  </si>
  <si>
    <t>Mangkok sayur VIP (consom)</t>
  </si>
  <si>
    <t>Mangkok sayur</t>
  </si>
  <si>
    <t>Gelas pasien</t>
  </si>
  <si>
    <t>kaca</t>
  </si>
  <si>
    <t>Gelas panjang bening</t>
  </si>
  <si>
    <t>Gelas kopi</t>
  </si>
  <si>
    <t>Gelas kecil</t>
  </si>
  <si>
    <t>Sendok makan</t>
  </si>
  <si>
    <t>stainless</t>
  </si>
  <si>
    <t>Sendok Makan VIP</t>
  </si>
  <si>
    <t xml:space="preserve">Garpu Makan VIP </t>
  </si>
  <si>
    <t>Sendok bayi</t>
  </si>
  <si>
    <t>Tutup gelas</t>
  </si>
  <si>
    <t>Mangkok bubur saring</t>
  </si>
  <si>
    <t>Piring lauk lengkung</t>
  </si>
  <si>
    <t>Piring snack VIP</t>
  </si>
  <si>
    <t>Priring snack kelas 1</t>
  </si>
  <si>
    <t xml:space="preserve">Mangkok bubur bayi </t>
  </si>
  <si>
    <t xml:space="preserve">Gelas jus </t>
  </si>
  <si>
    <t>Piring ceper</t>
  </si>
  <si>
    <t>Termos besar</t>
  </si>
  <si>
    <t>lion star</t>
  </si>
  <si>
    <t>2 L</t>
  </si>
  <si>
    <t>Piring makan bening</t>
  </si>
  <si>
    <t>Gelas panjang coklat</t>
  </si>
  <si>
    <t>piring ceper 6cm list emas</t>
  </si>
  <si>
    <t>Gelas VIP</t>
  </si>
  <si>
    <t>formia</t>
  </si>
  <si>
    <t>Gelas Pasien Baru</t>
  </si>
  <si>
    <t>UT08</t>
  </si>
  <si>
    <t>Piring ceper 9 cm list emas</t>
  </si>
  <si>
    <t>Piring lauk oval/ikan</t>
  </si>
  <si>
    <t>Piring motif bunga</t>
  </si>
  <si>
    <t>milano</t>
  </si>
  <si>
    <t>Piring makan</t>
  </si>
  <si>
    <t>sango</t>
  </si>
  <si>
    <t>Piring sop</t>
  </si>
  <si>
    <t>Nampan VIP kayu</t>
  </si>
  <si>
    <t xml:space="preserve">Panci Besar </t>
  </si>
  <si>
    <t xml:space="preserve">Wajan besar </t>
  </si>
  <si>
    <t>Teflon kecil</t>
  </si>
  <si>
    <t>Teflon sedang</t>
  </si>
  <si>
    <t>kirin</t>
  </si>
  <si>
    <t>Teflon telur ceplok</t>
  </si>
  <si>
    <t>Drink jar stainless</t>
  </si>
  <si>
    <t>Wajan kecil</t>
  </si>
  <si>
    <t>Panci kecil</t>
  </si>
  <si>
    <t xml:space="preserve">Panci sedang </t>
  </si>
  <si>
    <t xml:space="preserve">Wajan sedang </t>
  </si>
  <si>
    <t xml:space="preserve">Irus </t>
  </si>
  <si>
    <t>Cetakan motif (plastik+alumunium)</t>
  </si>
  <si>
    <t>Cetakan alumunium</t>
  </si>
  <si>
    <t>Alumunium</t>
  </si>
  <si>
    <t xml:space="preserve">Centong plastik </t>
  </si>
  <si>
    <t>Serbet kain</t>
  </si>
  <si>
    <t xml:space="preserve">Wajan 20 </t>
  </si>
  <si>
    <t>spal</t>
  </si>
  <si>
    <t xml:space="preserve">irus </t>
  </si>
  <si>
    <t>komodo</t>
  </si>
  <si>
    <t>sodet</t>
  </si>
  <si>
    <t>sendok sop polkadot</t>
  </si>
  <si>
    <t xml:space="preserve">Dandang Kecil </t>
  </si>
  <si>
    <t>Djawa</t>
  </si>
  <si>
    <t>Dandang besar</t>
  </si>
  <si>
    <t>MEJA PERAWAT</t>
  </si>
  <si>
    <t>AKTIV FURNITURE</t>
  </si>
  <si>
    <t>IGD</t>
  </si>
  <si>
    <t>Ö</t>
  </si>
  <si>
    <t>MEJA TELEPON</t>
  </si>
  <si>
    <t>MEJA UMUM</t>
  </si>
  <si>
    <t>FREN FURNITURE</t>
  </si>
  <si>
    <t>KURSI</t>
  </si>
  <si>
    <t>NIKITA</t>
  </si>
  <si>
    <t>ETALASE OBAT</t>
  </si>
  <si>
    <t xml:space="preserve">             -</t>
  </si>
  <si>
    <t>ETALASE BAJU</t>
  </si>
  <si>
    <t>LOBI</t>
  </si>
  <si>
    <t>PRINTER</t>
  </si>
  <si>
    <t>HP INK 315</t>
  </si>
  <si>
    <t>TELPON</t>
  </si>
  <si>
    <t>CID CALLER</t>
  </si>
  <si>
    <t>RAK BUKU</t>
  </si>
  <si>
    <t>ASTRO BOX</t>
  </si>
  <si>
    <t>RAK SEPATU</t>
  </si>
  <si>
    <t>RAK ALAT MEDIKASI</t>
  </si>
  <si>
    <t>CERMIN</t>
  </si>
  <si>
    <t>KAMAR DOKTER</t>
  </si>
  <si>
    <t>MIYAKO</t>
  </si>
  <si>
    <t>KASUR DOKTER</t>
  </si>
  <si>
    <t xml:space="preserve">MAK HOSPITAL </t>
  </si>
  <si>
    <t>LOKER BAJU PERAWAT</t>
  </si>
  <si>
    <t>TEMPAT SAMPAH NON MEDIS</t>
  </si>
  <si>
    <t>KOMET STAR</t>
  </si>
  <si>
    <t>CAL</t>
  </si>
  <si>
    <t>canon</t>
  </si>
  <si>
    <t>las Listrik</t>
  </si>
  <si>
    <t>lakoni</t>
  </si>
  <si>
    <t>Gerindra tangan</t>
  </si>
  <si>
    <t>Bor Tangan</t>
  </si>
  <si>
    <t>maktec</t>
  </si>
  <si>
    <t>makita</t>
  </si>
  <si>
    <t>Jet Cleaner AC</t>
  </si>
  <si>
    <t>ac ruang</t>
  </si>
  <si>
    <t>daikin</t>
  </si>
  <si>
    <t>Telephone</t>
  </si>
  <si>
    <t>panasonic</t>
  </si>
  <si>
    <t>Multi Tester</t>
  </si>
  <si>
    <t>Pasah Listrik</t>
  </si>
  <si>
    <t>Kater plering</t>
  </si>
  <si>
    <t>plering Pipa</t>
  </si>
  <si>
    <t>meja kantor</t>
  </si>
  <si>
    <t xml:space="preserve">kursi </t>
  </si>
  <si>
    <t>elephant</t>
  </si>
  <si>
    <t>RUANG IPSRS</t>
  </si>
  <si>
    <t>CPU Intel Core-I3 3240</t>
  </si>
  <si>
    <t>MSI-7788</t>
  </si>
  <si>
    <t>MSI</t>
  </si>
  <si>
    <t>Ruang IT</t>
  </si>
  <si>
    <t>V</t>
  </si>
  <si>
    <t>A520M S2H</t>
  </si>
  <si>
    <t>Gigabyte</t>
  </si>
  <si>
    <t>PowerEdge T440</t>
  </si>
  <si>
    <t>Dell</t>
  </si>
  <si>
    <t>CPU Intel Xeon E3-1220 v2</t>
  </si>
  <si>
    <t>ProLiant ML10</t>
  </si>
  <si>
    <t>HP</t>
  </si>
  <si>
    <t>Power Supply rusak</t>
  </si>
  <si>
    <t>Monitor LG</t>
  </si>
  <si>
    <t>20MK 400A-B</t>
  </si>
  <si>
    <t>Monitor Lenovo</t>
  </si>
  <si>
    <t>Lenovo</t>
  </si>
  <si>
    <t>Router MikroTik</t>
  </si>
  <si>
    <t>RB2011UiAS-RM</t>
  </si>
  <si>
    <t>MikroTik</t>
  </si>
  <si>
    <t>Hub D-Link 32 Port</t>
  </si>
  <si>
    <t>D-Link</t>
  </si>
  <si>
    <t>Hub Tenda 8 Port</t>
  </si>
  <si>
    <t>Tenda</t>
  </si>
  <si>
    <t>Access Point TP-Link</t>
  </si>
  <si>
    <t>WR840N</t>
  </si>
  <si>
    <t>TP-Link</t>
  </si>
  <si>
    <t>Laptop Asus</t>
  </si>
  <si>
    <t>Asus</t>
  </si>
  <si>
    <t>Laptop Acer</t>
  </si>
  <si>
    <t>active</t>
  </si>
  <si>
    <t>meja kayu</t>
  </si>
  <si>
    <t>kursi kantor</t>
  </si>
  <si>
    <t>futura</t>
  </si>
  <si>
    <t>PC</t>
  </si>
  <si>
    <t>Meja kantor</t>
  </si>
  <si>
    <t>kasir</t>
  </si>
  <si>
    <t>Kursi</t>
  </si>
  <si>
    <t>telephone</t>
  </si>
  <si>
    <t>almari</t>
  </si>
  <si>
    <t xml:space="preserve">rak </t>
  </si>
  <si>
    <t>scan uang</t>
  </si>
  <si>
    <t>Q2</t>
  </si>
  <si>
    <t>pemotong kertas</t>
  </si>
  <si>
    <t>V-tec</t>
  </si>
  <si>
    <t xml:space="preserve">Troli tindakan </t>
  </si>
  <si>
    <t>ruang bersalin</t>
  </si>
  <si>
    <t>ü</t>
  </si>
  <si>
    <t>Troli emergensi</t>
  </si>
  <si>
    <t>Troli patient monitor</t>
  </si>
  <si>
    <t>Master</t>
  </si>
  <si>
    <t>Troli fetal monitor</t>
  </si>
  <si>
    <t>Sinya</t>
  </si>
  <si>
    <t>Troli ultrasonograph</t>
  </si>
  <si>
    <t>Box bayi + rak pintu</t>
  </si>
  <si>
    <t>Meja resusitasi bayi</t>
  </si>
  <si>
    <t>Standar infus</t>
  </si>
  <si>
    <t>sesuai kebutuhan</t>
  </si>
  <si>
    <t>Bedgyn</t>
  </si>
  <si>
    <t xml:space="preserve">Tabung O2 </t>
  </si>
  <si>
    <t>Kursi roda</t>
  </si>
  <si>
    <t>Bed Pasien</t>
  </si>
  <si>
    <t>Bed penunggu pasien</t>
  </si>
  <si>
    <t>Penggaris PB bayi</t>
  </si>
  <si>
    <t>Metlin</t>
  </si>
  <si>
    <t>Meja ruang tunggu</t>
  </si>
  <si>
    <t>ruang jaga bidan</t>
  </si>
  <si>
    <t>Meja oplos obat</t>
  </si>
  <si>
    <t>Rak obat kayu</t>
  </si>
  <si>
    <t>Lemari kaca linen</t>
  </si>
  <si>
    <t>Lemari kaca alat</t>
  </si>
  <si>
    <t>Kipas angin</t>
  </si>
  <si>
    <t>Rak kertas formulir</t>
  </si>
  <si>
    <t>Meja makan pasien</t>
  </si>
  <si>
    <t>Pesawat telpon</t>
  </si>
  <si>
    <t>Rak sepatu</t>
  </si>
  <si>
    <t xml:space="preserve">kabel roll listrik </t>
  </si>
  <si>
    <t>Tempat sampah medis</t>
  </si>
  <si>
    <t>Tempat sampah non medis</t>
  </si>
  <si>
    <t>Baskom sibin</t>
  </si>
  <si>
    <t>Ember mandi bayi</t>
  </si>
  <si>
    <t>Tempat sampah flabot</t>
  </si>
  <si>
    <t>Tempat sampah ampul dan vial</t>
  </si>
  <si>
    <t>Baki obat pasien</t>
  </si>
  <si>
    <t>MEJA KAYU</t>
  </si>
  <si>
    <t>RUANG SAMPLING</t>
  </si>
  <si>
    <t>KURSI SAMPLING</t>
  </si>
  <si>
    <t>KURSI PLASTIK</t>
  </si>
  <si>
    <t>RAK SUSUN</t>
  </si>
  <si>
    <t>BED SAMPLING</t>
  </si>
  <si>
    <t>TEMPAT SAMPAH MEDIS</t>
  </si>
  <si>
    <t>KIRIN</t>
  </si>
  <si>
    <t>RUANG PETUGAS</t>
  </si>
  <si>
    <t>ALMARI</t>
  </si>
  <si>
    <t>ACER</t>
  </si>
  <si>
    <t>RUANG PEMERIKSAAN</t>
  </si>
  <si>
    <t>EPSON L33110</t>
  </si>
  <si>
    <t>UPS</t>
  </si>
  <si>
    <t>APC</t>
  </si>
  <si>
    <t xml:space="preserve">TELPON </t>
  </si>
  <si>
    <t>KURSI (RODA)</t>
  </si>
  <si>
    <t>WASTAFEL</t>
  </si>
  <si>
    <t>TEMPAT HANDUK BERSIH</t>
  </si>
  <si>
    <t>TEMPAT HANDUK KOTOR</t>
  </si>
  <si>
    <t>RAK MIKROPIPET</t>
  </si>
  <si>
    <t xml:space="preserve">RAK TABUNG </t>
  </si>
  <si>
    <t>BOK SAMPLING</t>
  </si>
  <si>
    <t>TEMPAT TABUNG UNTUK STERILAN</t>
  </si>
  <si>
    <t>LAMPU MEJA</t>
  </si>
  <si>
    <t>Pengering 30 kg</t>
  </si>
  <si>
    <t>MD 30</t>
  </si>
  <si>
    <t>PASADENA</t>
  </si>
  <si>
    <t>Pengering 6 kg</t>
  </si>
  <si>
    <t>EDV 600</t>
  </si>
  <si>
    <t>Elextrolux</t>
  </si>
  <si>
    <t>Setrika</t>
  </si>
  <si>
    <t>D 1173</t>
  </si>
  <si>
    <t>PHILIPS</t>
  </si>
  <si>
    <t>19M38A-B</t>
  </si>
  <si>
    <t>Mesin Jahit</t>
  </si>
  <si>
    <t>GC 6150 M</t>
  </si>
  <si>
    <t>Tyipical</t>
  </si>
  <si>
    <t>Almari penyimpanan</t>
  </si>
  <si>
    <t>Samsung</t>
  </si>
  <si>
    <t>AREA BERSIH</t>
  </si>
  <si>
    <t>Mesin cuci 12 kg</t>
  </si>
  <si>
    <t>F 2721 STWV</t>
  </si>
  <si>
    <t xml:space="preserve">Heater </t>
  </si>
  <si>
    <t>MODENA</t>
  </si>
  <si>
    <t xml:space="preserve">Washing Machine </t>
  </si>
  <si>
    <t>HS-40</t>
  </si>
  <si>
    <t>1 tabung</t>
  </si>
  <si>
    <t>SHARP</t>
  </si>
  <si>
    <t>AREA KOTOR</t>
  </si>
  <si>
    <t>keranda Jenazah</t>
  </si>
  <si>
    <t xml:space="preserve">Meja Pemulasaran </t>
  </si>
  <si>
    <t>Loker Penyimpanan Barang</t>
  </si>
  <si>
    <t>Pemandian Stainless</t>
  </si>
  <si>
    <t>Wastafel</t>
  </si>
  <si>
    <t>TEMPAT PEMULASARAN\</t>
  </si>
  <si>
    <t>RADIOLOGI</t>
  </si>
  <si>
    <t>Meja</t>
  </si>
  <si>
    <t>Printer dokumen</t>
  </si>
  <si>
    <t>Kadang macet dibuat ngebrint</t>
  </si>
  <si>
    <t>kadang lemot buat buka dokumen</t>
  </si>
  <si>
    <t>Kursi kantor</t>
  </si>
  <si>
    <t>kursi kantor satu rusak</t>
  </si>
  <si>
    <t>kursi plastik</t>
  </si>
  <si>
    <t>Rusak yang buat air dingin</t>
  </si>
  <si>
    <t>Rak amplop</t>
  </si>
  <si>
    <t>Ruang dokter rehab</t>
  </si>
  <si>
    <t>Fisioterapi</t>
  </si>
  <si>
    <t>brother</t>
  </si>
  <si>
    <t xml:space="preserve">Ruang dokter rehab </t>
  </si>
  <si>
    <t>Okupasi terapi</t>
  </si>
  <si>
    <t xml:space="preserve">bed pemeriksaan </t>
  </si>
  <si>
    <t xml:space="preserve">ruang dokter rehab </t>
  </si>
  <si>
    <t>troli</t>
  </si>
  <si>
    <t>Terapi Wicara</t>
  </si>
  <si>
    <t>roll kabel</t>
  </si>
  <si>
    <t>Quartz</t>
  </si>
  <si>
    <t>gorden</t>
  </si>
  <si>
    <t>pijakan kaki</t>
  </si>
  <si>
    <t>kursi terapi wicara</t>
  </si>
  <si>
    <t>terapi wicara</t>
  </si>
  <si>
    <t>meja terapi</t>
  </si>
  <si>
    <t>kursi terapi okupasi</t>
  </si>
  <si>
    <t xml:space="preserve">okupasi terapi </t>
  </si>
  <si>
    <t>timer</t>
  </si>
  <si>
    <t>Terapi wicara</t>
  </si>
  <si>
    <t>ruang dokter rehab</t>
  </si>
  <si>
    <t>amplifier</t>
  </si>
  <si>
    <t>TOA</t>
  </si>
  <si>
    <t>microphone</t>
  </si>
  <si>
    <t>box</t>
  </si>
  <si>
    <t>toshiba</t>
  </si>
  <si>
    <t>M-one Tech</t>
  </si>
  <si>
    <t>KNER Plus</t>
  </si>
  <si>
    <t xml:space="preserve">Ember </t>
  </si>
  <si>
    <t>Kamar Mandi</t>
  </si>
  <si>
    <t>Gayung</t>
  </si>
  <si>
    <t>Meja Kayu</t>
  </si>
  <si>
    <t>Rak Sepatu</t>
  </si>
  <si>
    <t>Laci Susun</t>
  </si>
  <si>
    <t xml:space="preserve">Semprotan </t>
  </si>
  <si>
    <t>pendaftaran</t>
  </si>
  <si>
    <t>kurang 2</t>
  </si>
  <si>
    <t>informasi</t>
  </si>
  <si>
    <t>pengelolaan data</t>
  </si>
  <si>
    <t>baik</t>
  </si>
  <si>
    <t>ink tank 135</t>
  </si>
  <si>
    <t>Hp</t>
  </si>
  <si>
    <t>pengolahan data</t>
  </si>
  <si>
    <t>l3310</t>
  </si>
  <si>
    <t>epson</t>
  </si>
  <si>
    <t>microfon</t>
  </si>
  <si>
    <t>k-502</t>
  </si>
  <si>
    <t>krezt</t>
  </si>
  <si>
    <t>rusak</t>
  </si>
  <si>
    <t xml:space="preserve">telfon </t>
  </si>
  <si>
    <t>telfon genggam</t>
  </si>
  <si>
    <t xml:space="preserve">ac </t>
  </si>
  <si>
    <t xml:space="preserve">rak filling </t>
  </si>
  <si>
    <t>kurang 1</t>
  </si>
  <si>
    <t xml:space="preserve">kursi putar </t>
  </si>
  <si>
    <t xml:space="preserve">kursi pasien </t>
  </si>
  <si>
    <t xml:space="preserve">kursi kerja </t>
  </si>
  <si>
    <t xml:space="preserve">kursi plastik </t>
  </si>
  <si>
    <t>meja pasien</t>
  </si>
  <si>
    <t>rak lemari</t>
  </si>
  <si>
    <t>rak sepatu plastik</t>
  </si>
  <si>
    <t xml:space="preserve">meja kerja </t>
  </si>
  <si>
    <t>wastafel</t>
  </si>
  <si>
    <t>rak formulir</t>
  </si>
  <si>
    <t>ACE</t>
  </si>
  <si>
    <t>Papan Alur Pasien</t>
  </si>
  <si>
    <t>Meja informasi</t>
  </si>
  <si>
    <t>Handy Talky</t>
  </si>
  <si>
    <t>Baofeng</t>
  </si>
  <si>
    <t>Meja Security</t>
  </si>
  <si>
    <t>kursi security</t>
  </si>
  <si>
    <t>Loker pegawai</t>
  </si>
  <si>
    <t>bahan plastik</t>
  </si>
  <si>
    <t>1 baik, 1 pintu rusak</t>
  </si>
  <si>
    <t>bahan alumunium</t>
  </si>
  <si>
    <t>monitor CCTV</t>
  </si>
  <si>
    <t>Tongkat security</t>
  </si>
  <si>
    <t>Senter</t>
  </si>
  <si>
    <t>L.2669A</t>
  </si>
  <si>
    <t>Luby</t>
  </si>
  <si>
    <t>Ruang security</t>
  </si>
  <si>
    <t xml:space="preserve">loker </t>
  </si>
  <si>
    <t>thermo gun</t>
  </si>
  <si>
    <t>persawat telephone</t>
  </si>
  <si>
    <t>Ruang lobby lantai 1</t>
  </si>
  <si>
    <t>Ruang lobby lantai 2</t>
  </si>
  <si>
    <t>depan IBS</t>
  </si>
  <si>
    <t>kursi tunggu besi</t>
  </si>
  <si>
    <t>mak</t>
  </si>
  <si>
    <t>Autoclave</t>
  </si>
  <si>
    <t>1L-1134</t>
  </si>
  <si>
    <t>My Life</t>
  </si>
  <si>
    <t>R. Sterilisasi</t>
  </si>
  <si>
    <t>17L-0524</t>
  </si>
  <si>
    <t>Sterilisator</t>
  </si>
  <si>
    <t>Vanward</t>
  </si>
  <si>
    <t>?</t>
  </si>
  <si>
    <t>R. Pengepakan</t>
  </si>
  <si>
    <t>Heater</t>
  </si>
  <si>
    <t>Thermor</t>
  </si>
  <si>
    <t>R. Dekontaminasi</t>
  </si>
  <si>
    <t>R. Bersih</t>
  </si>
  <si>
    <t>R. Admin</t>
  </si>
  <si>
    <t>Mesin UV</t>
  </si>
  <si>
    <t>Exhouse</t>
  </si>
  <si>
    <t>R. Sterilisasi R.Dekontaminasi R.Pengepakan</t>
  </si>
  <si>
    <t>R. Ganti</t>
  </si>
  <si>
    <t>Meja Tempat Minum</t>
  </si>
  <si>
    <t>Kurang Besar</t>
  </si>
  <si>
    <t>Kursi Plastik</t>
  </si>
  <si>
    <t>Kursi Biru</t>
  </si>
  <si>
    <t>Lemari Petugas</t>
  </si>
  <si>
    <t>Lemari Etalase Cucian</t>
  </si>
  <si>
    <t>Jemuran</t>
  </si>
  <si>
    <t>Tempat Sampah Medis</t>
  </si>
  <si>
    <t>Tempat Sampah Non Medis</t>
  </si>
  <si>
    <t>Tempat Handuk Kotor(linen)</t>
  </si>
  <si>
    <t>R. Pencucian</t>
  </si>
  <si>
    <t>Lemari Besar</t>
  </si>
  <si>
    <t>Meja Pengepakan</t>
  </si>
  <si>
    <t>Meja Mesin Pouches</t>
  </si>
  <si>
    <t>Kranjang Linen</t>
  </si>
  <si>
    <t>Meja Suhu Tinggi</t>
  </si>
  <si>
    <t>Rak Pendingin (stainlis)</t>
  </si>
  <si>
    <t>Lemari Penyimpanan</t>
  </si>
  <si>
    <t>R. Penyimpanan</t>
  </si>
  <si>
    <t>Ember Besar</t>
  </si>
  <si>
    <t>Kotak Box (tutup warna biru)</t>
  </si>
  <si>
    <t>Angsang Jaring</t>
  </si>
  <si>
    <t>Kontainer(dandang)</t>
  </si>
  <si>
    <t>Troli</t>
  </si>
  <si>
    <t>Sandal Jepit</t>
  </si>
  <si>
    <t>Kaca mata google</t>
  </si>
  <si>
    <t>Tikar</t>
  </si>
  <si>
    <t>Jam beker</t>
  </si>
  <si>
    <t>Cermin</t>
  </si>
  <si>
    <t>Angsang Pencucian</t>
  </si>
  <si>
    <t>Tempat Handrup</t>
  </si>
  <si>
    <t>Tempat Handwash</t>
  </si>
  <si>
    <t>Tempat Alkohol Semprot</t>
  </si>
  <si>
    <t>Pisau</t>
  </si>
  <si>
    <t>Asahan Pisau</t>
  </si>
  <si>
    <t>Tempat Plester</t>
  </si>
  <si>
    <t>Penjepit jemuran</t>
  </si>
  <si>
    <t>Tromol kasa</t>
  </si>
  <si>
    <t>Resusitasi Bayi</t>
  </si>
  <si>
    <t>Ѵ</t>
  </si>
  <si>
    <t>Stabilizer</t>
  </si>
  <si>
    <t>Lemari Kaca</t>
  </si>
  <si>
    <t>OK 1</t>
  </si>
  <si>
    <t>Meja Tulis Perawat</t>
  </si>
  <si>
    <t>OK 2</t>
  </si>
  <si>
    <t xml:space="preserve">Matsunaga </t>
  </si>
  <si>
    <t>OK 3</t>
  </si>
  <si>
    <t>Recovery Room</t>
  </si>
  <si>
    <t>Lemari Kaca BHP</t>
  </si>
  <si>
    <t>Tempat Alat</t>
  </si>
  <si>
    <t>Lemari Kaca Alat</t>
  </si>
  <si>
    <t>Kran Air Panas</t>
  </si>
  <si>
    <t>Tempat Cuci Alat</t>
  </si>
  <si>
    <t>Closet</t>
  </si>
  <si>
    <t xml:space="preserve">Telephone </t>
  </si>
  <si>
    <t>Nurse Station</t>
  </si>
  <si>
    <t>Timbangan</t>
  </si>
  <si>
    <t>White Board</t>
  </si>
  <si>
    <t>Speaker Kecil</t>
  </si>
  <si>
    <t>M-Tech</t>
  </si>
  <si>
    <t>Tempat cuci alat</t>
  </si>
  <si>
    <t>Ember</t>
  </si>
  <si>
    <t>KM Dokter</t>
  </si>
  <si>
    <t>Exhaust</t>
  </si>
  <si>
    <t>KM Petugas</t>
  </si>
  <si>
    <t xml:space="preserve">R. Penerimaan </t>
  </si>
  <si>
    <t>R. Penerimaan</t>
  </si>
  <si>
    <t>Kontainer Alat kotor</t>
  </si>
  <si>
    <t>Rak Cairan Alat</t>
  </si>
  <si>
    <t>Ruang Perawat</t>
  </si>
  <si>
    <t>Wastafle</t>
  </si>
  <si>
    <t>Ember Linen</t>
  </si>
  <si>
    <t>Lemari Box Kecil</t>
  </si>
  <si>
    <t>Tempat Sampah non medis</t>
  </si>
  <si>
    <t xml:space="preserve">Jam Dinding </t>
  </si>
  <si>
    <t xml:space="preserve">K. Ganti Prwt </t>
  </si>
  <si>
    <t>Lemari Linen</t>
  </si>
  <si>
    <t>K. Ganti Dokter 1</t>
  </si>
  <si>
    <t>Lemari Kaca Baju</t>
  </si>
  <si>
    <t>Tempat Tidur</t>
  </si>
  <si>
    <t>K. Ganti Dokter 2</t>
  </si>
  <si>
    <t>MEJA SCRENING</t>
  </si>
  <si>
    <t>KURSI BERODA</t>
  </si>
  <si>
    <t> BROTHER</t>
  </si>
  <si>
    <t>SET KOMPUTER</t>
  </si>
  <si>
    <t> LG</t>
  </si>
  <si>
    <t> INK TANK 315</t>
  </si>
  <si>
    <t> HP</t>
  </si>
  <si>
    <t> MIYAKO</t>
  </si>
  <si>
    <t> QUART</t>
  </si>
  <si>
    <t> DAIKIN</t>
  </si>
  <si>
    <t>TELEPON MIC</t>
  </si>
  <si>
    <t>TELEPON</t>
  </si>
  <si>
    <t>KURSI TUNGGU PANJANG</t>
  </si>
  <si>
    <t>SMK MUH SKH</t>
  </si>
  <si>
    <t>Ruang tunggu pasien</t>
  </si>
  <si>
    <t>ALMARI KACA</t>
  </si>
  <si>
    <t>TELEVISI</t>
  </si>
  <si>
    <t>QUART</t>
  </si>
  <si>
    <t>MEJA PORTEBLE</t>
  </si>
  <si>
    <t>TEMPAT APD KOTOR</t>
  </si>
  <si>
    <t>TEMPAS SAMPAH MEDIS</t>
  </si>
  <si>
    <t>MEJA DOKTER</t>
  </si>
  <si>
    <t>Ruang poli 1</t>
  </si>
  <si>
    <t>KURSI DOKTER</t>
  </si>
  <si>
    <t>KURSI PASIEN</t>
  </si>
  <si>
    <t>TEMPAT SAMPAH SAPU TANGAN</t>
  </si>
  <si>
    <t>Ruang poli 2</t>
  </si>
  <si>
    <t>KUSRI PASIEN</t>
  </si>
  <si>
    <t>BED PASIEN</t>
  </si>
  <si>
    <t>TROLI TINDAKAN</t>
  </si>
  <si>
    <t>TANGGA PASIEN</t>
  </si>
  <si>
    <t>Ruang poli 3</t>
  </si>
  <si>
    <t>Ruang poli 4</t>
  </si>
  <si>
    <t>Ruang poli 5</t>
  </si>
  <si>
    <t>Ruang poli 6</t>
  </si>
  <si>
    <t>Ruang poli 7</t>
  </si>
  <si>
    <t>Ruang poli 8</t>
  </si>
  <si>
    <t>TROLI EKG</t>
  </si>
  <si>
    <t>Ruang poli 9</t>
  </si>
  <si>
    <t>ALMARI KAYU</t>
  </si>
  <si>
    <t>ALMARI STAINLESS</t>
  </si>
  <si>
    <t>TV PERIKSA VISUS</t>
  </si>
  <si>
    <t>TROLI BIOMETRI</t>
  </si>
  <si>
    <t>LAPTOP BIOMETRI</t>
  </si>
  <si>
    <t>PRINTER BIOMETRI</t>
  </si>
  <si>
    <t>POLI PARU</t>
  </si>
  <si>
    <t>MEJA PORTABLE</t>
  </si>
  <si>
    <t>MEJA NEBULIZER</t>
  </si>
  <si>
    <t>POLI OBSGYN</t>
  </si>
  <si>
    <t>icu</t>
  </si>
  <si>
    <t>Bed pasien Supramax</t>
  </si>
  <si>
    <t>kursi perawat</t>
  </si>
  <si>
    <t>kursi penunggu pasien</t>
  </si>
  <si>
    <t>almari obat</t>
  </si>
  <si>
    <t>meja counter perawat</t>
  </si>
  <si>
    <t>dispenser</t>
  </si>
  <si>
    <t>Ac</t>
  </si>
  <si>
    <t>Kabel olor</t>
  </si>
  <si>
    <t>Almari alat</t>
  </si>
  <si>
    <t xml:space="preserve">Troley </t>
  </si>
  <si>
    <t>tempat sampah non medis</t>
  </si>
  <si>
    <t>ember</t>
  </si>
  <si>
    <t>rak sepatu</t>
  </si>
  <si>
    <t>rak penyimpanan BHP</t>
  </si>
  <si>
    <t>rak kabinet</t>
  </si>
  <si>
    <t>At- Tin 1</t>
  </si>
  <si>
    <t>Almari Pasien</t>
  </si>
  <si>
    <t>Kursi Plastik Pasien</t>
  </si>
  <si>
    <t>Flowmeter</t>
  </si>
  <si>
    <t>Bel Pemanggil Perawat</t>
  </si>
  <si>
    <t>Meja Makan Pasien</t>
  </si>
  <si>
    <t>Trolly Emergency</t>
  </si>
  <si>
    <t>Hepafilter</t>
  </si>
  <si>
    <t>Bantal Pasien</t>
  </si>
  <si>
    <t>Tempat Sampah Besar</t>
  </si>
  <si>
    <t>Tempat Sampah Kecil</t>
  </si>
  <si>
    <t xml:space="preserve">Jemuran </t>
  </si>
  <si>
    <t>Pispot Sodok</t>
  </si>
  <si>
    <t>Urinal</t>
  </si>
  <si>
    <t>Bel Pemanggil Perawat KM</t>
  </si>
  <si>
    <t>Closed Duduk</t>
  </si>
  <si>
    <t>At- Tin 2</t>
  </si>
  <si>
    <t>At- Tin 3</t>
  </si>
  <si>
    <t>AL-FATH 1</t>
  </si>
  <si>
    <t>Bed Penunggu Pasien</t>
  </si>
  <si>
    <t>Almari Kayu Pasien</t>
  </si>
  <si>
    <t>Despeser</t>
  </si>
  <si>
    <t>AL-FATH 2</t>
  </si>
  <si>
    <t>Despenser</t>
  </si>
  <si>
    <t>AL-FATH 3</t>
  </si>
  <si>
    <t>Kursi Pasien Merah</t>
  </si>
  <si>
    <t>AL-FATH 4</t>
  </si>
  <si>
    <t>AT- TIN 4</t>
  </si>
  <si>
    <t>AT- TIN 5</t>
  </si>
  <si>
    <t xml:space="preserve">RUANG KABAG UMUM </t>
  </si>
  <si>
    <t>kusi kantor</t>
  </si>
  <si>
    <t>ac</t>
  </si>
  <si>
    <t>FUTURA</t>
  </si>
  <si>
    <t>almari terbuka</t>
  </si>
  <si>
    <t>almari loker</t>
  </si>
  <si>
    <t>Napoly</t>
  </si>
  <si>
    <t>Ruang keuangan</t>
  </si>
  <si>
    <t>scanner</t>
  </si>
  <si>
    <t>brankas</t>
  </si>
  <si>
    <t>achida</t>
  </si>
  <si>
    <t>Active</t>
  </si>
  <si>
    <t>Ruang Kabag pelayanan</t>
  </si>
  <si>
    <t>kursi putar</t>
  </si>
  <si>
    <t>pesawat telephone</t>
  </si>
  <si>
    <t xml:space="preserve">almari tertutup </t>
  </si>
  <si>
    <t>almari kayu</t>
  </si>
  <si>
    <t>almari tertutup coklat</t>
  </si>
  <si>
    <t>loker</t>
  </si>
  <si>
    <t>tempat sampah kecil</t>
  </si>
  <si>
    <t>tempat sampah besar</t>
  </si>
  <si>
    <t xml:space="preserve">printer </t>
  </si>
  <si>
    <t>Smart tank 610</t>
  </si>
  <si>
    <t>Depan bangsal lt 4</t>
  </si>
  <si>
    <t>KURSI TUNGGU BESI</t>
  </si>
  <si>
    <t>KURSI RODA</t>
  </si>
  <si>
    <t xml:space="preserve">meja counter </t>
  </si>
  <si>
    <t>counter perawat</t>
  </si>
  <si>
    <t>kursi Putar</t>
  </si>
  <si>
    <t>Baskom</t>
  </si>
  <si>
    <t>Berkarat</t>
  </si>
  <si>
    <t xml:space="preserve">Print </t>
  </si>
  <si>
    <t>HP Bangsal</t>
  </si>
  <si>
    <t>bel pasien</t>
  </si>
  <si>
    <t>meja makan pasien</t>
  </si>
  <si>
    <t>alfuqon 2</t>
  </si>
  <si>
    <t>alfuqon 3</t>
  </si>
  <si>
    <t>alfuqon 4</t>
  </si>
  <si>
    <t>alfuqon 5</t>
  </si>
  <si>
    <t>Jauh dengan sensor</t>
  </si>
  <si>
    <t>an nur 1</t>
  </si>
  <si>
    <t>an nur 2</t>
  </si>
  <si>
    <t>an nur 3</t>
  </si>
  <si>
    <t>Rusak</t>
  </si>
  <si>
    <t>an nur 4</t>
  </si>
  <si>
    <t>AULA</t>
  </si>
  <si>
    <t>kursi  plastik</t>
  </si>
  <si>
    <t>LCD</t>
  </si>
  <si>
    <t>hitaci</t>
  </si>
  <si>
    <t>screen projector</t>
  </si>
  <si>
    <t>Motorized 60</t>
  </si>
  <si>
    <t>meja rapat</t>
  </si>
  <si>
    <t>ruang BPH</t>
  </si>
  <si>
    <t>miyako</t>
  </si>
  <si>
    <t>panasonik</t>
  </si>
  <si>
    <t>ruang direksi</t>
  </si>
  <si>
    <t>meja</t>
  </si>
  <si>
    <t>camel</t>
  </si>
  <si>
    <t>almari es</t>
  </si>
  <si>
    <t>kursi sofa</t>
  </si>
  <si>
    <t>1 set</t>
  </si>
  <si>
    <t>almari tertutup</t>
  </si>
  <si>
    <t>ruang sekretaris direksi</t>
  </si>
  <si>
    <t>Lotus</t>
  </si>
  <si>
    <t>ICU</t>
  </si>
  <si>
    <t xml:space="preserve">Baik </t>
  </si>
  <si>
    <t>ruang k3</t>
  </si>
  <si>
    <t>ruanh k3</t>
  </si>
  <si>
    <t>kendaraan</t>
  </si>
  <si>
    <t>area parkir</t>
  </si>
  <si>
    <t>Ac Ruang</t>
  </si>
  <si>
    <t>Nasional</t>
  </si>
  <si>
    <t>cosmos</t>
  </si>
  <si>
    <t>Suber Jadi</t>
  </si>
  <si>
    <t>ruang driver</t>
  </si>
  <si>
    <t>Kategori Sarana</t>
  </si>
  <si>
    <t>harga perolehan</t>
  </si>
  <si>
    <t>Gedung I</t>
  </si>
  <si>
    <t>Gedung II</t>
  </si>
  <si>
    <t>Gedung III</t>
  </si>
  <si>
    <t>Gedung IV</t>
  </si>
  <si>
    <t>Gedung V</t>
  </si>
  <si>
    <t>Gedung VI</t>
  </si>
  <si>
    <t xml:space="preserve">Bangunan </t>
  </si>
  <si>
    <t>Peralatan Non Medis</t>
  </si>
  <si>
    <t>Tanah I</t>
  </si>
  <si>
    <t>Tanah II</t>
  </si>
  <si>
    <t>Tanah III</t>
  </si>
  <si>
    <t xml:space="preserve">Tanah </t>
  </si>
  <si>
    <t xml:space="preserve">mobil </t>
  </si>
  <si>
    <t>3 Kg</t>
  </si>
  <si>
    <t>6 KG</t>
  </si>
  <si>
    <t>Bangsal Al Fath  Lt.3</t>
  </si>
  <si>
    <t>Kantor LT 3</t>
  </si>
  <si>
    <t>CO2</t>
  </si>
  <si>
    <t>RUANG PERAWAT OK</t>
  </si>
  <si>
    <t>Powder (3Kg)</t>
  </si>
  <si>
    <t>Powder (6Kg)</t>
  </si>
  <si>
    <t>Central ogsigen</t>
  </si>
  <si>
    <t>Co2 (6Kg)</t>
  </si>
  <si>
    <t>Powder (25Kg)</t>
  </si>
  <si>
    <t>CSSD</t>
  </si>
  <si>
    <t>poli paru</t>
  </si>
  <si>
    <t>Powder (6 kg)</t>
  </si>
  <si>
    <t>laundry</t>
  </si>
  <si>
    <t>B3</t>
  </si>
  <si>
    <t>NAMA RUANG</t>
  </si>
  <si>
    <t>GENSET</t>
  </si>
  <si>
    <t>KESLING</t>
  </si>
  <si>
    <t>CS</t>
  </si>
  <si>
    <t>DRIVER</t>
  </si>
  <si>
    <t>GIZI</t>
  </si>
  <si>
    <t>IPSRS</t>
  </si>
  <si>
    <t>IT</t>
  </si>
  <si>
    <t>KASIR</t>
  </si>
  <si>
    <t>KEBIDANAN</t>
  </si>
  <si>
    <t>LABOLATORIUM</t>
  </si>
  <si>
    <t>LAUNDRY</t>
  </si>
  <si>
    <t>PEMULASARAN JENAZAH</t>
  </si>
  <si>
    <t>REHAB MEDIK</t>
  </si>
  <si>
    <t>REKAM MEDIK</t>
  </si>
  <si>
    <t>SECURITY</t>
  </si>
  <si>
    <t>LORONG LT2</t>
  </si>
  <si>
    <t>IBS</t>
  </si>
  <si>
    <t>CENTRAL OGSIGEN</t>
  </si>
  <si>
    <t>kursi stanliss</t>
  </si>
  <si>
    <t>depan IGD</t>
  </si>
  <si>
    <t>kursi besi</t>
  </si>
  <si>
    <t>kursi tunggu stainless</t>
  </si>
  <si>
    <t>depan pendaftaran</t>
  </si>
  <si>
    <t xml:space="preserve">kursi roda </t>
  </si>
  <si>
    <t>gea</t>
  </si>
  <si>
    <t>depan kebidanan</t>
  </si>
  <si>
    <t>depan poli paru</t>
  </si>
  <si>
    <t>kursi tunggu kayu</t>
  </si>
  <si>
    <t>trolly oksigen</t>
  </si>
  <si>
    <t>oksigen</t>
  </si>
  <si>
    <t>poliklinik</t>
  </si>
  <si>
    <t>Bangsal dewasa</t>
  </si>
  <si>
    <t>Ruang Management</t>
  </si>
  <si>
    <t>bangsal anak</t>
  </si>
  <si>
    <t>aula</t>
  </si>
  <si>
    <t>BPH</t>
  </si>
  <si>
    <t>direksi</t>
  </si>
  <si>
    <t xml:space="preserve"> ALMARI</t>
  </si>
  <si>
    <t xml:space="preserve"> TEMPAT SAMPAH SAPU TANGAN</t>
  </si>
  <si>
    <t>19.   WASTAFEL</t>
  </si>
  <si>
    <t xml:space="preserve"> KURSI PASIEN</t>
  </si>
  <si>
    <t xml:space="preserve"> CERMIN</t>
  </si>
  <si>
    <t xml:space="preserve"> TELEPON</t>
  </si>
  <si>
    <t xml:space="preserve"> MEJA DOKTER</t>
  </si>
  <si>
    <t xml:space="preserve"> TEMPAT SAMPAH MEDIS</t>
  </si>
  <si>
    <t xml:space="preserve"> WASTAFEL</t>
  </si>
  <si>
    <t xml:space="preserve"> AC</t>
  </si>
  <si>
    <t>lorong LT1</t>
  </si>
  <si>
    <t>1 pk</t>
  </si>
  <si>
    <t>2 pk</t>
  </si>
  <si>
    <t>transit perawat</t>
  </si>
  <si>
    <t>2 PK</t>
  </si>
  <si>
    <t>LT 2</t>
  </si>
  <si>
    <t>3 PK</t>
  </si>
  <si>
    <t>1pk</t>
  </si>
  <si>
    <t>1PK</t>
  </si>
  <si>
    <t>LIFT</t>
  </si>
  <si>
    <t>RUANG LIFT</t>
  </si>
  <si>
    <t>GT-3TP</t>
  </si>
  <si>
    <t>No urut inv</t>
  </si>
  <si>
    <t>peralatan medis</t>
  </si>
  <si>
    <t>Ruang Pemorsian</t>
  </si>
  <si>
    <t>KURSI plastik</t>
  </si>
  <si>
    <t>`</t>
  </si>
  <si>
    <t>FARMASI</t>
  </si>
  <si>
    <t>Depan Tangga Lantai 1</t>
  </si>
  <si>
    <t>Lorong Gedung Utara-Gdng.Selatan</t>
  </si>
  <si>
    <t> 2020</t>
  </si>
  <si>
    <t> 2021</t>
  </si>
  <si>
    <t>ruang perawat</t>
  </si>
  <si>
    <t>PMKP</t>
  </si>
  <si>
    <t>PPI</t>
  </si>
  <si>
    <t>MPP</t>
  </si>
  <si>
    <t>komite keperawatan</t>
  </si>
  <si>
    <t xml:space="preserve">hp </t>
  </si>
  <si>
    <t>Laserjet P1006</t>
  </si>
  <si>
    <t>peralatan non medis</t>
  </si>
  <si>
    <t>HTC2</t>
  </si>
  <si>
    <t>Temperature</t>
  </si>
  <si>
    <t>thermometer ruang</t>
  </si>
  <si>
    <t xml:space="preserve">R. Pengepakan </t>
  </si>
  <si>
    <t>sub bag Tata Usaha</t>
  </si>
  <si>
    <t>sub bag binroh</t>
  </si>
  <si>
    <t>sub bag humas dan informasi</t>
  </si>
  <si>
    <t>sub bag Pemasaran</t>
  </si>
  <si>
    <t>sub bag penunjang operasional</t>
  </si>
  <si>
    <t>kabag perencanaan</t>
  </si>
  <si>
    <t>sub bag kepegawaian</t>
  </si>
  <si>
    <t>mpp</t>
  </si>
  <si>
    <t>sub bag pelatihan dan diklat</t>
  </si>
  <si>
    <t>sub bag asset dan gudang</t>
  </si>
  <si>
    <t>Ember sampah medis</t>
  </si>
  <si>
    <t>Pijakan kaki</t>
  </si>
  <si>
    <t>Ruang bersalin</t>
  </si>
  <si>
    <t>Troli EKG</t>
  </si>
  <si>
    <t>Box alat bersih</t>
  </si>
  <si>
    <t>Box alat kotor</t>
  </si>
  <si>
    <t>Box APD covid</t>
  </si>
  <si>
    <t>Box hitam BKKBN</t>
  </si>
  <si>
    <t>Jrigen 5 liter</t>
  </si>
  <si>
    <t>Wastafel portabel</t>
  </si>
  <si>
    <t>Penjemur keci</t>
  </si>
  <si>
    <t>Meja resusitasi bayi plastik</t>
  </si>
  <si>
    <t>Bed pasien</t>
  </si>
  <si>
    <t>Ruang Mina 1</t>
  </si>
  <si>
    <t>Tiang infus bed</t>
  </si>
  <si>
    <t>Tiang infus jalan</t>
  </si>
  <si>
    <t>Almari besi pasien</t>
  </si>
  <si>
    <t>Meja makan</t>
  </si>
  <si>
    <t>Pispot</t>
  </si>
  <si>
    <t>AC+ Remot</t>
  </si>
  <si>
    <t>Tabung O2</t>
  </si>
  <si>
    <t>Gorden</t>
  </si>
  <si>
    <t>Stop kontak</t>
  </si>
  <si>
    <t>Ruang Mina 2</t>
  </si>
  <si>
    <t>Tempat handuk dinding</t>
  </si>
  <si>
    <t>Muzdhalifah 1,2</t>
  </si>
  <si>
    <t xml:space="preserve">Bed pasien </t>
  </si>
  <si>
    <t>Firdaus 1</t>
  </si>
  <si>
    <t xml:space="preserve">Lemari kayu </t>
  </si>
  <si>
    <t>Firdaus 2</t>
  </si>
  <si>
    <t>Firdaus 3</t>
  </si>
  <si>
    <t xml:space="preserve">Gorden </t>
  </si>
  <si>
    <t>Lemari kayu</t>
  </si>
  <si>
    <t>Firdaus 4</t>
  </si>
  <si>
    <t xml:space="preserve">Stop kontak </t>
  </si>
  <si>
    <t>Troli tindakan</t>
  </si>
  <si>
    <t xml:space="preserve"> </t>
  </si>
  <si>
    <t>TCL</t>
  </si>
  <si>
    <t>CHANGKONG</t>
  </si>
  <si>
    <t>kursi kayu</t>
  </si>
  <si>
    <t>Tempat sampah kecil</t>
  </si>
  <si>
    <t>TEMPAT SAMPAH besar</t>
  </si>
  <si>
    <t>3/4 pk</t>
  </si>
  <si>
    <t>Baket Pel</t>
  </si>
  <si>
    <t>Exhause</t>
  </si>
  <si>
    <t>Set Meja kursi tunggu kayu VIP</t>
  </si>
  <si>
    <t>Rak Plastik Pouches</t>
  </si>
  <si>
    <t>wather heater</t>
  </si>
  <si>
    <t>set komputer</t>
  </si>
  <si>
    <t>Lift</t>
  </si>
  <si>
    <t>Ipal</t>
  </si>
  <si>
    <t>PABX</t>
  </si>
  <si>
    <t>Thosiba</t>
  </si>
  <si>
    <t>00.03.27.1.17.17.1.B.1.2018</t>
  </si>
  <si>
    <t>no urut</t>
  </si>
  <si>
    <t>00.03.27.1.17.17.1.B.2.2018</t>
  </si>
  <si>
    <t>00.03.27.1.17.17.1.B.3.2018</t>
  </si>
  <si>
    <t>00.03.27.1.17.17.1.B.4.2018</t>
  </si>
  <si>
    <t>00.03.27.1.17.17.1.B.5.2018</t>
  </si>
  <si>
    <t>00.03.27.1.17.17.1.B.6.2019</t>
  </si>
  <si>
    <t>00.03.27.1.17.17.1.B.7.2021</t>
  </si>
  <si>
    <t>00.03.27.1.17.17.1.B.8.2021</t>
  </si>
  <si>
    <t>00.03.27.1.17.17.1.B.9.2021</t>
  </si>
  <si>
    <t>00.03.27.1.17.17.1.B.10.2019</t>
  </si>
  <si>
    <t>00.03.27.1.17.17.1.B.11.2020</t>
  </si>
  <si>
    <t>00.03.27.1.17.17.1.B.12.2020</t>
  </si>
  <si>
    <t>00.03.27.1.17.17.1.B.13.2017</t>
  </si>
  <si>
    <t>00.03.27.1.17.17.1.B.14.2017</t>
  </si>
  <si>
    <t>00.03.27.1.17.17.2.B.15.2021</t>
  </si>
  <si>
    <t>00.03.27.1.17.17.2.B.16.2021</t>
  </si>
  <si>
    <t>00.03.27.1.17.17.2.B.17.2019</t>
  </si>
  <si>
    <t>00.03.27.1.17.17.2.B.18.2020</t>
  </si>
  <si>
    <t>00.03.27.1.17.17.2.B.19.2020</t>
  </si>
  <si>
    <t>00.03.27.1.17.17.2.B.20.2019</t>
  </si>
  <si>
    <t>00.03.27.1.17.17.2.B.21.2021</t>
  </si>
  <si>
    <t>00.03.27.1.17.17.2.B.22.2021</t>
  </si>
  <si>
    <t>00.03.27.1.17.17.1.B.23.2021</t>
  </si>
  <si>
    <t>00.03.27.1.17.17.1.B.24.2021</t>
  </si>
  <si>
    <t>.</t>
  </si>
  <si>
    <t>00.03.27.1.17.17.1.B.25.2021</t>
  </si>
  <si>
    <t>00.03.27.1.17.17.1.B.26.2021</t>
  </si>
  <si>
    <t>Handphone</t>
  </si>
  <si>
    <t>9A</t>
  </si>
  <si>
    <t>Redmi</t>
  </si>
  <si>
    <t>driver</t>
  </si>
  <si>
    <t>keranjang</t>
  </si>
  <si>
    <t>bulan</t>
  </si>
  <si>
    <t>januari</t>
  </si>
  <si>
    <t>Bas-01</t>
  </si>
  <si>
    <t xml:space="preserve">                            </t>
  </si>
  <si>
    <t>BPJS</t>
  </si>
  <si>
    <t>00.03.27.2.5.5.1.B.1.2022</t>
  </si>
  <si>
    <t>ups</t>
  </si>
  <si>
    <t>smart 1000</t>
  </si>
  <si>
    <t>apc</t>
  </si>
  <si>
    <t>desember</t>
  </si>
  <si>
    <t>proyektor</t>
  </si>
  <si>
    <t>Ep - E500</t>
  </si>
  <si>
    <t>Epson</t>
  </si>
  <si>
    <t xml:space="preserve">agustus </t>
  </si>
  <si>
    <t>meja aula</t>
  </si>
  <si>
    <t xml:space="preserve">januari </t>
  </si>
  <si>
    <t>informa</t>
  </si>
  <si>
    <t>februari</t>
  </si>
  <si>
    <t>19 inc</t>
  </si>
  <si>
    <t>Februari</t>
  </si>
  <si>
    <t>27 inch</t>
  </si>
  <si>
    <t>samsung</t>
  </si>
  <si>
    <t>Galaxy M12</t>
  </si>
  <si>
    <t>PC All In one</t>
  </si>
  <si>
    <t>maret</t>
  </si>
  <si>
    <t>DQBG65N006151053E43000</t>
  </si>
  <si>
    <t>DQBG65N006151053CD3000</t>
  </si>
  <si>
    <t>acer</t>
  </si>
  <si>
    <t>8CC1493660</t>
  </si>
  <si>
    <t>8CC1493659</t>
  </si>
  <si>
    <t>8CC1493663</t>
  </si>
  <si>
    <t>MARET</t>
  </si>
  <si>
    <t>ASSUS</t>
  </si>
  <si>
    <t>RUANG POLI 2</t>
  </si>
  <si>
    <t>BAIK</t>
  </si>
  <si>
    <t>M241DaT / MCPTCJ00975450A</t>
  </si>
  <si>
    <t>ruang poli mata</t>
  </si>
  <si>
    <t>ruang poli jantung</t>
  </si>
  <si>
    <t>galant</t>
  </si>
  <si>
    <t>rak buku</t>
  </si>
  <si>
    <t>bc 120R</t>
  </si>
  <si>
    <t>almari kunci</t>
  </si>
  <si>
    <t>startlok</t>
  </si>
  <si>
    <t>ssn 5</t>
  </si>
  <si>
    <t>ruang poli tht</t>
  </si>
  <si>
    <t>poli jantung</t>
  </si>
  <si>
    <t>BC 120 r</t>
  </si>
  <si>
    <t>MCPTCJ009732506</t>
  </si>
  <si>
    <t>MCPTCJ009556509</t>
  </si>
  <si>
    <t>MCPTCJ00981550B</t>
  </si>
  <si>
    <t>ruang poli 4</t>
  </si>
  <si>
    <t>MCPTCJ00976250F</t>
  </si>
  <si>
    <t>ruang poli 5</t>
  </si>
  <si>
    <t>april</t>
  </si>
  <si>
    <t>megicom</t>
  </si>
  <si>
    <t>smc 4049</t>
  </si>
  <si>
    <t>kompresor portabel</t>
  </si>
  <si>
    <t>basic 25</t>
  </si>
  <si>
    <t>modena</t>
  </si>
  <si>
    <t>MD 20W- 71Q10234738</t>
  </si>
  <si>
    <t>gizi</t>
  </si>
  <si>
    <t>laptop</t>
  </si>
  <si>
    <t>lenovo</t>
  </si>
  <si>
    <t>ideapad D330-101GL</t>
  </si>
  <si>
    <t>juni</t>
  </si>
  <si>
    <t>00.03.27.2.5.5.1.B.2.2022</t>
  </si>
  <si>
    <t>00.03.27.2.5.5.1.B.3.2022</t>
  </si>
  <si>
    <t>00.03.27.2.5.5.1.B.4.2022</t>
  </si>
  <si>
    <t>00.03.27.2.5.5.1.B.5.2022</t>
  </si>
  <si>
    <t>juli</t>
  </si>
  <si>
    <t>BVX1200Li-MS</t>
  </si>
  <si>
    <t>agustus</t>
  </si>
  <si>
    <t>september</t>
  </si>
  <si>
    <t>eaton</t>
  </si>
  <si>
    <t>10 KVA</t>
  </si>
  <si>
    <t>ICu</t>
  </si>
  <si>
    <t>Icu</t>
  </si>
  <si>
    <t>ruang management</t>
  </si>
  <si>
    <t>hard disk eksternal</t>
  </si>
  <si>
    <t>my passport</t>
  </si>
  <si>
    <t>polyser</t>
  </si>
  <si>
    <t>kipas angin</t>
  </si>
  <si>
    <t>turbo</t>
  </si>
  <si>
    <t>timbangan badan</t>
  </si>
  <si>
    <t>palet plastik</t>
  </si>
  <si>
    <t>sindon</t>
  </si>
  <si>
    <t>6000 va</t>
  </si>
  <si>
    <t>prolink</t>
  </si>
  <si>
    <t>Prolink</t>
  </si>
  <si>
    <t>230 vac</t>
  </si>
  <si>
    <t>Eaton 9130</t>
  </si>
  <si>
    <t>3000 Va</t>
  </si>
  <si>
    <t>lift</t>
  </si>
  <si>
    <t>00.03.27.2.5.5.1.B.6.2021</t>
  </si>
  <si>
    <t>ramington</t>
  </si>
  <si>
    <t>3000 va</t>
  </si>
  <si>
    <t>sandon</t>
  </si>
  <si>
    <t>6 kva</t>
  </si>
  <si>
    <t>1100 va</t>
  </si>
  <si>
    <t>1200 va</t>
  </si>
  <si>
    <t>60-74</t>
  </si>
  <si>
    <t>ener</t>
  </si>
  <si>
    <t>ICA</t>
  </si>
  <si>
    <t>1400 va</t>
  </si>
  <si>
    <t>230 va</t>
  </si>
  <si>
    <t>650 va</t>
  </si>
  <si>
    <t>cssd</t>
  </si>
  <si>
    <t xml:space="preserve"> lokasi</t>
  </si>
  <si>
    <t>sound level meter</t>
  </si>
  <si>
    <t>air quality meter</t>
  </si>
  <si>
    <t>type</t>
  </si>
  <si>
    <t>nomerseri</t>
  </si>
  <si>
    <t>flashdisk</t>
  </si>
  <si>
    <t>sandisk</t>
  </si>
  <si>
    <t>kotak B3</t>
  </si>
  <si>
    <t xml:space="preserve">kulkas </t>
  </si>
  <si>
    <t>almari alat</t>
  </si>
  <si>
    <t>loker obat</t>
  </si>
  <si>
    <t>19.1</t>
  </si>
  <si>
    <t>loker foem tindakan</t>
  </si>
  <si>
    <t>19.2</t>
  </si>
  <si>
    <t>almari BHP</t>
  </si>
  <si>
    <t>68.1</t>
  </si>
  <si>
    <t>73.1</t>
  </si>
  <si>
    <t>83.1</t>
  </si>
  <si>
    <t>2pk</t>
  </si>
  <si>
    <t>Supramak Bed</t>
  </si>
  <si>
    <t xml:space="preserve">Bed Pasien </t>
  </si>
  <si>
    <t>Mak</t>
  </si>
  <si>
    <t>At-Tin 1</t>
  </si>
  <si>
    <t>Standard</t>
  </si>
  <si>
    <t>Ecogreen</t>
  </si>
  <si>
    <t>Naliya</t>
  </si>
  <si>
    <t>At-Tin 2</t>
  </si>
  <si>
    <t>Hanger</t>
  </si>
  <si>
    <t>At- Tin 4</t>
  </si>
  <si>
    <t>scan</t>
  </si>
  <si>
    <t>Brother</t>
  </si>
  <si>
    <t>ADS-2200</t>
  </si>
  <si>
    <t>wireless router</t>
  </si>
  <si>
    <t>tp-link</t>
  </si>
  <si>
    <t>dvr CCTV</t>
  </si>
  <si>
    <t>Lynstan H264</t>
  </si>
  <si>
    <t>Kursi hidrolis</t>
  </si>
  <si>
    <t>Oktober</t>
  </si>
  <si>
    <t>Kursi Handling comlain</t>
  </si>
  <si>
    <t>meja handling compalin</t>
  </si>
  <si>
    <t>oktober</t>
  </si>
  <si>
    <t>Informa</t>
  </si>
  <si>
    <t>Ruang Handling Compalin</t>
  </si>
  <si>
    <t>Poli THT</t>
  </si>
  <si>
    <t>november</t>
  </si>
  <si>
    <t>Handling Compalin</t>
  </si>
  <si>
    <t>jet cleaner</t>
  </si>
  <si>
    <t>pro quip</t>
  </si>
  <si>
    <t>qwp 3200</t>
  </si>
  <si>
    <t>k3</t>
  </si>
  <si>
    <t>27-36</t>
  </si>
  <si>
    <t>apar</t>
  </si>
  <si>
    <t xml:space="preserve">co2 </t>
  </si>
  <si>
    <t>00.03.27.1.12.12.1.B.1.2020</t>
  </si>
  <si>
    <t>Peralatan Non Alkes</t>
  </si>
  <si>
    <t>00.03.27.1.12.12.1.B.2.2020</t>
  </si>
  <si>
    <t>00.03.27.1.12.12.1.B.3.2020</t>
  </si>
  <si>
    <t>00.03.27.1.12.12.1.B.4.2016</t>
  </si>
  <si>
    <t>00.03.27.1.12.12.1.B.5.2020</t>
  </si>
  <si>
    <t>00.03.27.1.12.12.2.B.6.2020</t>
  </si>
  <si>
    <t>troli alat lantai 1</t>
  </si>
  <si>
    <t>tempat kerja lantai 1</t>
  </si>
  <si>
    <t>00.03.27.1.12.12.2.B.7.2020</t>
  </si>
  <si>
    <t>troli alat lantai 2</t>
  </si>
  <si>
    <t>tempat kerja lantai 2</t>
  </si>
  <si>
    <t>00.03.27.1.12.12.2.B.8.2020</t>
  </si>
  <si>
    <t>troli alat lantai 3</t>
  </si>
  <si>
    <t>tempat kerja lantai 3</t>
  </si>
  <si>
    <t>00.03.27.1.12.12.2.B.9.2020</t>
  </si>
  <si>
    <t>troli alat lantai 4</t>
  </si>
  <si>
    <t>tempat kerja lantai 4</t>
  </si>
  <si>
    <t>00.03.27.1.12.12.2.B.10.2021</t>
  </si>
  <si>
    <t>bucket lantai 1</t>
  </si>
  <si>
    <t>00.03.27.1.12.12.2.B.11.2021</t>
  </si>
  <si>
    <t>bucket lantai 2</t>
  </si>
  <si>
    <t>00.03.27.1.12.12.2.B.12.2021</t>
  </si>
  <si>
    <t>bucket lantai 3</t>
  </si>
  <si>
    <t>00.03.27.1.12.12.2.B.13.2021</t>
  </si>
  <si>
    <t>bucket lantai 4</t>
  </si>
  <si>
    <t>00.03.27.1.12.12.2.B.14.2021</t>
  </si>
  <si>
    <t>bucket gedung lama</t>
  </si>
  <si>
    <t>tempat kerja gedung lama</t>
  </si>
  <si>
    <t>00.03.27.1.12.12.2.B.15.2022</t>
  </si>
  <si>
    <t>di ruang ipal</t>
  </si>
  <si>
    <t>termometer ruang</t>
  </si>
  <si>
    <t>temperature</t>
  </si>
  <si>
    <t>HTC 1</t>
  </si>
  <si>
    <t xml:space="preserve">bed obgyn </t>
  </si>
  <si>
    <t>SMK</t>
  </si>
  <si>
    <t xml:space="preserve">tempat sampah </t>
  </si>
  <si>
    <t>MEJA kayu</t>
  </si>
  <si>
    <t>NICU</t>
  </si>
  <si>
    <t>hibah</t>
  </si>
  <si>
    <t>hibag</t>
  </si>
  <si>
    <t>tripot</t>
  </si>
  <si>
    <t>takara</t>
  </si>
  <si>
    <t>san tunggu stainless</t>
  </si>
  <si>
    <t>aancounter</t>
  </si>
  <si>
    <t>san Putar</t>
  </si>
  <si>
    <t>san kantor</t>
  </si>
  <si>
    <t>san plastik</t>
  </si>
  <si>
    <t>san besi</t>
  </si>
  <si>
    <t>aan B3</t>
  </si>
  <si>
    <t>ean obat</t>
  </si>
  <si>
    <t>ean foem tindakan</t>
  </si>
  <si>
    <t>eanon</t>
  </si>
  <si>
    <t>kanm</t>
  </si>
  <si>
    <t xml:space="preserve"> anOMPUTER</t>
  </si>
  <si>
    <t>nan</t>
  </si>
  <si>
    <t>Banngsal</t>
  </si>
  <si>
    <t>EanISI</t>
  </si>
  <si>
    <t xml:space="preserve"> anasien</t>
  </si>
  <si>
    <t>aani Pasien</t>
  </si>
  <si>
    <t>tanl Pasien</t>
  </si>
  <si>
    <t xml:space="preserve"> aninding</t>
  </si>
  <si>
    <t>aanmakan pasien</t>
  </si>
  <si>
    <t>pannser</t>
  </si>
  <si>
    <t>kans</t>
  </si>
  <si>
    <t>eanhone</t>
  </si>
  <si>
    <t>san penunggu pasien</t>
  </si>
  <si>
    <t>san sofa</t>
  </si>
  <si>
    <t>aankayu</t>
  </si>
  <si>
    <t>eann projector</t>
  </si>
  <si>
    <t>RanAPAR</t>
  </si>
  <si>
    <t>aanrapat</t>
  </si>
  <si>
    <t>aani terbuka</t>
  </si>
  <si>
    <t>aani tertutup</t>
  </si>
  <si>
    <t>aankantor</t>
  </si>
  <si>
    <t xml:space="preserve"> anepatu</t>
  </si>
  <si>
    <t xml:space="preserve"> anomputer</t>
  </si>
  <si>
    <t>Tiang Infus Pasien</t>
  </si>
  <si>
    <t>Tiang Infus Jalan Pasien</t>
  </si>
  <si>
    <t>Kotor</t>
  </si>
  <si>
    <t>Berlumut</t>
  </si>
  <si>
    <t>At - Tin 3</t>
  </si>
  <si>
    <t xml:space="preserve">Tempat Sampah Besar </t>
  </si>
  <si>
    <t>At-Tin 3</t>
  </si>
  <si>
    <t>Karat</t>
  </si>
  <si>
    <t>Sofa</t>
  </si>
  <si>
    <t>Almari Kayu pasien</t>
  </si>
  <si>
    <t>Set Meja dan Kursi Kayu Pasien VIP</t>
  </si>
  <si>
    <t>AL- FATH 1</t>
  </si>
  <si>
    <t>Set Meja Kursi Kayu Pasien VIP</t>
  </si>
  <si>
    <t>AL-FATH3</t>
  </si>
  <si>
    <t>AL- FATH3</t>
  </si>
  <si>
    <t>AL-FATH4</t>
  </si>
  <si>
    <t>AL- FATH 4</t>
  </si>
  <si>
    <t>AT-TIN4</t>
  </si>
  <si>
    <t xml:space="preserve">Kursi Plastik Pasien </t>
  </si>
  <si>
    <t>AT-TIN 5</t>
  </si>
  <si>
    <t>AT-TIN5</t>
  </si>
  <si>
    <t>Meja Perawat</t>
  </si>
  <si>
    <t>Komputer</t>
  </si>
  <si>
    <t>Rak Map</t>
  </si>
  <si>
    <t>Meja Kayu Kecil</t>
  </si>
  <si>
    <t>Meja Kayu Perawat</t>
  </si>
  <si>
    <t>Lemari Plastik</t>
  </si>
  <si>
    <t>Televisi</t>
  </si>
  <si>
    <t>Kulkas Kecil</t>
  </si>
  <si>
    <t>Kulkas Besar</t>
  </si>
  <si>
    <t>Kipas Angin Duduk</t>
  </si>
  <si>
    <t>Kipas Angin Gantung</t>
  </si>
  <si>
    <t>Meja Panjang Perawat</t>
  </si>
  <si>
    <t>Troly ECG</t>
  </si>
  <si>
    <t>Troly Medikasi</t>
  </si>
  <si>
    <t>Troly Tindakan</t>
  </si>
  <si>
    <t>Etalase Alat</t>
  </si>
  <si>
    <t>Kursi Perawat Biru</t>
  </si>
  <si>
    <t>Kursi Dokter Putar</t>
  </si>
  <si>
    <t>Gantungan</t>
  </si>
  <si>
    <t>troli steanlis pintu besar</t>
  </si>
  <si>
    <t>troli steanlis pintu kecil</t>
  </si>
  <si>
    <t>troli steanlis terbuka kecil</t>
  </si>
  <si>
    <t>trolly Kotor besa</t>
  </si>
  <si>
    <t>trolly Kotor kecil</t>
  </si>
  <si>
    <t>TIMBANGAN DUDUK</t>
  </si>
  <si>
    <t>pc all in one</t>
  </si>
  <si>
    <t>finger print</t>
  </si>
  <si>
    <t>i3 11</t>
  </si>
  <si>
    <t>PC AIO HP 22-dd2010d</t>
  </si>
  <si>
    <t xml:space="preserve">solution </t>
  </si>
  <si>
    <t>u Are u 4500</t>
  </si>
  <si>
    <t xml:space="preserve">penarikan </t>
  </si>
  <si>
    <t>monitor</t>
  </si>
  <si>
    <t xml:space="preserve">mei </t>
  </si>
  <si>
    <t>lg</t>
  </si>
  <si>
    <t>kursi dokter</t>
  </si>
  <si>
    <t>meja konter perawat</t>
  </si>
  <si>
    <t>lokal</t>
  </si>
  <si>
    <t>1.6 meter</t>
  </si>
  <si>
    <t>poli firdaus</t>
  </si>
  <si>
    <t>t: 75, l :80</t>
  </si>
  <si>
    <t>almari file</t>
  </si>
  <si>
    <t>kursi direktur</t>
  </si>
  <si>
    <t>mei</t>
  </si>
  <si>
    <t>BR 203</t>
  </si>
  <si>
    <t>5p</t>
  </si>
  <si>
    <t>trolly bersih</t>
  </si>
  <si>
    <t>BC</t>
  </si>
  <si>
    <t>timbangan</t>
  </si>
  <si>
    <t>nankai</t>
  </si>
  <si>
    <t>tablet</t>
  </si>
  <si>
    <t>hwawai</t>
  </si>
  <si>
    <t>pompa celup</t>
  </si>
  <si>
    <t>zelua</t>
  </si>
  <si>
    <t>tv led</t>
  </si>
  <si>
    <t>43 inch</t>
  </si>
  <si>
    <t>pc desktop</t>
  </si>
  <si>
    <t>LENOVO</t>
  </si>
  <si>
    <t>07Iab7-7did</t>
  </si>
  <si>
    <t>c221700</t>
  </si>
  <si>
    <t>toa</t>
  </si>
  <si>
    <t>Microfone</t>
  </si>
  <si>
    <t>speaker</t>
  </si>
  <si>
    <t>00.03.27.1.12.12.1.B.16.2023</t>
  </si>
  <si>
    <t>mesin pengering</t>
  </si>
  <si>
    <t>dosing pump</t>
  </si>
  <si>
    <t>ailipu</t>
  </si>
  <si>
    <t>4.72 LPH</t>
  </si>
  <si>
    <t>Pesawat telephone</t>
  </si>
  <si>
    <t>KX-TG3311ND</t>
  </si>
  <si>
    <t>2ACXA001399</t>
  </si>
  <si>
    <t>00.03.27.1.17.17.1.B.27.2023</t>
  </si>
  <si>
    <t>senter</t>
  </si>
  <si>
    <t>swat</t>
  </si>
  <si>
    <t>JL-N2</t>
  </si>
  <si>
    <t>cctv</t>
  </si>
  <si>
    <t>Ezviz</t>
  </si>
  <si>
    <t>C8PF</t>
  </si>
  <si>
    <t>mic meja</t>
  </si>
  <si>
    <t>kerzt</t>
  </si>
  <si>
    <t>AIO 24-cb1017d</t>
  </si>
  <si>
    <t>setlika</t>
  </si>
  <si>
    <t>wd389-hc</t>
  </si>
  <si>
    <t>almari kantor</t>
  </si>
  <si>
    <t>appoly</t>
  </si>
  <si>
    <t>codeshop</t>
  </si>
  <si>
    <t>cd680</t>
  </si>
  <si>
    <t>water heater</t>
  </si>
  <si>
    <t>ES 30</t>
  </si>
  <si>
    <t>al kautsar 4</t>
  </si>
  <si>
    <t>al kautsar 5</t>
  </si>
  <si>
    <t>al kautsar 6</t>
  </si>
  <si>
    <t>al kautsar 1</t>
  </si>
  <si>
    <t>al kautsar 2</t>
  </si>
  <si>
    <t>al kautsar 3</t>
  </si>
  <si>
    <t>1.5 pk</t>
  </si>
  <si>
    <t>huawei</t>
  </si>
  <si>
    <t>matepad 10.4.200</t>
  </si>
  <si>
    <t>AL KAUTSAR 4</t>
  </si>
  <si>
    <t>sofa</t>
  </si>
  <si>
    <t>COUNTER ALKAUTSAR</t>
  </si>
  <si>
    <t>pc</t>
  </si>
  <si>
    <t>,</t>
  </si>
  <si>
    <t>pc komputer</t>
  </si>
  <si>
    <t>AIO 24-cb1017di5</t>
  </si>
  <si>
    <t>kursi tunggu</t>
  </si>
  <si>
    <t>torent</t>
  </si>
  <si>
    <t>00.03.27.1.12.12.1.B.16.2024</t>
  </si>
  <si>
    <t xml:space="preserve">troli alat </t>
  </si>
  <si>
    <t>black janitor</t>
  </si>
  <si>
    <t>cs</t>
  </si>
  <si>
    <t>televisi</t>
  </si>
  <si>
    <t>italy</t>
  </si>
  <si>
    <t>40-45</t>
  </si>
  <si>
    <t>tempat sampah</t>
  </si>
  <si>
    <t>almari linen</t>
  </si>
  <si>
    <t>wall clok</t>
  </si>
  <si>
    <t>alkautsar 1</t>
  </si>
  <si>
    <t>alkautsar 2</t>
  </si>
  <si>
    <t>alkautsar 3</t>
  </si>
  <si>
    <t>alkautsar 4</t>
  </si>
  <si>
    <t>alkautsar 5</t>
  </si>
  <si>
    <t>alkautsar 6</t>
  </si>
  <si>
    <t>teko elektrik</t>
  </si>
  <si>
    <t>loker karyawan</t>
  </si>
  <si>
    <t>L3210</t>
  </si>
  <si>
    <t>L121</t>
  </si>
  <si>
    <t>sofa bed</t>
  </si>
  <si>
    <t>offo living</t>
  </si>
  <si>
    <t>trolly tindakan</t>
  </si>
  <si>
    <t>pc rakit+ monitor</t>
  </si>
  <si>
    <t>pcrakit + monitor</t>
  </si>
  <si>
    <t xml:space="preserve">september </t>
  </si>
  <si>
    <t>pc rakit + monitor</t>
  </si>
  <si>
    <t>tangga pijakan</t>
  </si>
  <si>
    <t>choper blender</t>
  </si>
  <si>
    <t>willman</t>
  </si>
  <si>
    <t>MG 301</t>
  </si>
  <si>
    <t>macon</t>
  </si>
  <si>
    <t>ol 900 dz</t>
  </si>
  <si>
    <t>tiang infus</t>
  </si>
  <si>
    <t>L120</t>
  </si>
  <si>
    <t>toyota</t>
  </si>
  <si>
    <t>hiace comuter</t>
  </si>
  <si>
    <t>pc rakit</t>
  </si>
  <si>
    <t>EZVIS</t>
  </si>
  <si>
    <t>2A 230</t>
  </si>
  <si>
    <t>handphone</t>
  </si>
  <si>
    <t xml:space="preserve">november </t>
  </si>
  <si>
    <t>A05s</t>
  </si>
  <si>
    <t>almari pasien</t>
  </si>
  <si>
    <t>ring blower</t>
  </si>
  <si>
    <t>keranjang anal</t>
  </si>
  <si>
    <t>11-13</t>
  </si>
  <si>
    <t>rak makanan</t>
  </si>
  <si>
    <t>326-327</t>
  </si>
  <si>
    <t>XML-T6 BOX</t>
  </si>
  <si>
    <t>apolly</t>
  </si>
  <si>
    <t>meja laptop</t>
  </si>
  <si>
    <t>desmber</t>
  </si>
  <si>
    <t>taffhome</t>
  </si>
  <si>
    <t>asus</t>
  </si>
  <si>
    <t>A1504va-vip5551</t>
  </si>
  <si>
    <t>R6NOCV05580423E</t>
  </si>
  <si>
    <t>trolly CTG</t>
  </si>
  <si>
    <t>jam digital</t>
  </si>
  <si>
    <t>115-117</t>
  </si>
  <si>
    <t>assus</t>
  </si>
  <si>
    <t>a3202wbak</t>
  </si>
  <si>
    <t>almari kabinet</t>
  </si>
  <si>
    <t>meja printer</t>
  </si>
  <si>
    <t>109-111</t>
  </si>
  <si>
    <t>17-18</t>
  </si>
  <si>
    <t>keyboard</t>
  </si>
  <si>
    <t>19-20</t>
  </si>
  <si>
    <t>21-22</t>
  </si>
  <si>
    <t>22 '</t>
  </si>
  <si>
    <t>logitech</t>
  </si>
  <si>
    <t>k120</t>
  </si>
  <si>
    <t>ruang tengah</t>
  </si>
  <si>
    <t>a1504va-vip5551</t>
  </si>
  <si>
    <t>PC ALL IN ONE</t>
  </si>
  <si>
    <t>aa3202wbak</t>
  </si>
  <si>
    <t>a15022a</t>
  </si>
  <si>
    <t>rak stainless</t>
  </si>
  <si>
    <t>A14042</t>
  </si>
  <si>
    <t>bed anak</t>
  </si>
  <si>
    <t>frezzer</t>
  </si>
  <si>
    <t>30 liter</t>
  </si>
  <si>
    <t>00.03.27.1.17.17.1.B.27.2024</t>
  </si>
  <si>
    <t>00.03.27.1.17.17.1.B.27.2025</t>
  </si>
  <si>
    <t>00.03.27.1.17.17.1.B.27.2026</t>
  </si>
  <si>
    <t>00.03.27.1.17.17.1.B.27.2027</t>
  </si>
  <si>
    <t>x band</t>
  </si>
  <si>
    <t>00.03.27.1.12.12.1.B.19.2025</t>
  </si>
  <si>
    <t xml:space="preserve">trolly </t>
  </si>
  <si>
    <t>00.03.27.1.17.17.1.B.32.2028</t>
  </si>
  <si>
    <t>00.03.27.1.17.17.1.B.33.2029</t>
  </si>
  <si>
    <t>cone</t>
  </si>
  <si>
    <t xml:space="preserve">timbangan </t>
  </si>
  <si>
    <t>one med</t>
  </si>
  <si>
    <t>moden</t>
  </si>
  <si>
    <t>es-30d</t>
  </si>
  <si>
    <t>switch hub</t>
  </si>
  <si>
    <t>AC KASSET</t>
  </si>
  <si>
    <t>APRIL</t>
  </si>
  <si>
    <t>BED EMERGENCY</t>
  </si>
  <si>
    <t>kursi antrian</t>
  </si>
  <si>
    <t>asuransi</t>
  </si>
  <si>
    <t>TANGGA BED</t>
  </si>
  <si>
    <t>LOKAL</t>
  </si>
  <si>
    <t>pc kompuer</t>
  </si>
  <si>
    <t>pelayanan</t>
  </si>
  <si>
    <t>marekting</t>
  </si>
  <si>
    <t>marketing</t>
  </si>
  <si>
    <t>tanah IV</t>
  </si>
  <si>
    <t>parkiran</t>
  </si>
  <si>
    <t>wakaf</t>
  </si>
  <si>
    <t>it</t>
  </si>
  <si>
    <t>ac portabel</t>
  </si>
  <si>
    <t>midea</t>
  </si>
  <si>
    <t>1/2 pk</t>
  </si>
  <si>
    <t>box bayi</t>
  </si>
  <si>
    <t>keranjang.</t>
  </si>
  <si>
    <t>ace</t>
  </si>
  <si>
    <t>powder 6 kg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</si>
</sst>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2" formatCode="_(&quot;Rp&quot;* #,##0_);_(&quot;Rp&quot;* \(#,##0\);_(&quot;Rp&quot;* &quot;-&quot;_);_(@_)"/>
    <numFmt numFmtId="41" formatCode="_(* #,##0_);_(* \(#,##0\);_(* &quot;-&quot;_);_(@_)"/>
    <numFmt numFmtId="164" formatCode="_([$Rp-421]* #,##0.00_);_([$Rp-421]* \(#,##0.00\);_([$Rp-421]* &quot;-&quot;??_);_(@_)"/>
    <numFmt numFmtId="165" formatCode="[$-F800]dddd\,\ mmmm\ dd\,\ yyyy"/>
    <numFmt numFmtId="166" formatCode="[$-F400]h:mm:ss\ AM/PM"/>
  </numFmts>
  <fonts count="34" x14ac:knownFonts="1">
    <font>
      <sz val="11"/>
      <color theme="1"/>
      <name val="Calibri"/>
      <family val="2"/>
      <charset val="1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"/>
      <scheme val="minor"/>
    </font>
    <font>
      <sz val="12"/>
      <color rgb="FF000000"/>
      <name val="Calibri"/>
      <family val="2"/>
      <scheme val="minor"/>
    </font>
    <font>
      <sz val="10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1"/>
      <color rgb="FF000000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b/>
      <sz val="12"/>
      <color rgb="FF000000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sz val="12"/>
      <name val="Calibri Light"/>
      <family val="2"/>
      <scheme val="major"/>
    </font>
    <font>
      <b/>
      <sz val="12"/>
      <color rgb="FF000000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 Light"/>
      <family val="2"/>
      <scheme val="major"/>
    </font>
    <font>
      <sz val="11"/>
      <color theme="1"/>
      <name val="Times New Roman"/>
      <family val="1"/>
    </font>
    <font>
      <sz val="11"/>
      <color theme="1"/>
      <name val="Wingdings"/>
      <charset val="2"/>
    </font>
    <font>
      <sz val="11"/>
      <name val="Times New Roman"/>
      <family val="1"/>
    </font>
    <font>
      <b/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 Light"/>
      <family val="2"/>
      <scheme val="maj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2"/>
      <color rgb="FF000000"/>
      <name val="Calibri Light"/>
      <family val="2"/>
    </font>
    <font>
      <b/>
      <sz val="12"/>
      <color rgb="FF000000"/>
      <name val="Calibri Light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2"/>
      <color theme="1"/>
      <name val="Times New Roman"/>
      <family val="1"/>
    </font>
    <font>
      <sz val="11"/>
      <name val="Calibri Light"/>
      <family val="2"/>
      <scheme val="major"/>
    </font>
    <font>
      <b/>
      <sz val="11"/>
      <color theme="1"/>
      <name val="Calibri Light"/>
      <family val="2"/>
      <scheme val="maj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">
    <xf numFmtId="0" fontId="0" fillId="0" borderId="0"/>
    <xf numFmtId="0" fontId="5" fillId="0" borderId="0"/>
    <xf numFmtId="41" fontId="7" fillId="0" borderId="0" applyFont="0" applyFill="0" applyBorder="0" applyAlignment="0" applyProtection="0"/>
    <xf numFmtId="42" fontId="7" fillId="0" borderId="0" applyFont="0" applyFill="0" applyBorder="0" applyAlignment="0" applyProtection="0"/>
  </cellStyleXfs>
  <cellXfs count="370">
    <xf numFmtId="0" fontId="0" fillId="0" borderId="0" xfId="0"/>
    <xf numFmtId="0" fontId="1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0" fillId="0" borderId="1" xfId="0" applyBorder="1"/>
    <xf numFmtId="0" fontId="2" fillId="0" borderId="0" xfId="0" applyFont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vertical="center" wrapText="1"/>
    </xf>
    <xf numFmtId="9" fontId="9" fillId="0" borderId="1" xfId="0" applyNumberFormat="1" applyFont="1" applyBorder="1" applyAlignment="1">
      <alignment horizontal="center" vertical="center" wrapText="1"/>
    </xf>
    <xf numFmtId="0" fontId="9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 wrapText="1"/>
    </xf>
    <xf numFmtId="0" fontId="9" fillId="0" borderId="1" xfId="0" applyFont="1" applyBorder="1"/>
    <xf numFmtId="0" fontId="9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/>
    </xf>
    <xf numFmtId="0" fontId="9" fillId="0" borderId="1" xfId="0" applyFont="1" applyBorder="1" applyAlignment="1">
      <alignment horizontal="left"/>
    </xf>
    <xf numFmtId="0" fontId="10" fillId="0" borderId="1" xfId="0" applyFont="1" applyFill="1" applyBorder="1" applyAlignment="1">
      <alignment horizontal="left" vertical="center"/>
    </xf>
    <xf numFmtId="41" fontId="9" fillId="0" borderId="1" xfId="2" applyFont="1" applyBorder="1"/>
    <xf numFmtId="0" fontId="12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wrapText="1"/>
    </xf>
    <xf numFmtId="0" fontId="9" fillId="0" borderId="1" xfId="0" applyFont="1" applyBorder="1" applyAlignment="1">
      <alignment horizontal="left" vertical="top"/>
    </xf>
    <xf numFmtId="9" fontId="9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9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center" wrapText="1"/>
    </xf>
    <xf numFmtId="0" fontId="10" fillId="0" borderId="1" xfId="0" applyFont="1" applyBorder="1" applyAlignment="1">
      <alignment horizontal="center"/>
    </xf>
    <xf numFmtId="0" fontId="9" fillId="0" borderId="1" xfId="0" applyFont="1" applyFill="1" applyBorder="1" applyAlignment="1">
      <alignment horizontal="left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9" fillId="2" borderId="1" xfId="0" applyFont="1" applyFill="1" applyBorder="1" applyAlignment="1">
      <alignment horizontal="center"/>
    </xf>
    <xf numFmtId="0" fontId="13" fillId="0" borderId="1" xfId="1" applyFont="1" applyBorder="1" applyAlignment="1">
      <alignment horizontal="left"/>
    </xf>
    <xf numFmtId="0" fontId="13" fillId="0" borderId="1" xfId="1" applyFont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3" fillId="0" borderId="1" xfId="1" applyFont="1" applyBorder="1" applyAlignment="1">
      <alignment horizontal="center" wrapText="1"/>
    </xf>
    <xf numFmtId="0" fontId="13" fillId="2" borderId="1" xfId="1" applyFont="1" applyFill="1" applyBorder="1" applyAlignment="1">
      <alignment horizontal="left"/>
    </xf>
    <xf numFmtId="0" fontId="13" fillId="2" borderId="1" xfId="1" applyFont="1" applyFill="1" applyBorder="1" applyAlignment="1">
      <alignment horizontal="center"/>
    </xf>
    <xf numFmtId="0" fontId="13" fillId="2" borderId="1" xfId="1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/>
    </xf>
    <xf numFmtId="0" fontId="9" fillId="0" borderId="1" xfId="0" applyFont="1" applyBorder="1" applyAlignment="1">
      <alignment vertical="top"/>
    </xf>
    <xf numFmtId="42" fontId="9" fillId="0" borderId="1" xfId="0" applyNumberFormat="1" applyFont="1" applyBorder="1" applyAlignment="1">
      <alignment horizontal="left" vertical="center"/>
    </xf>
    <xf numFmtId="42" fontId="9" fillId="0" borderId="1" xfId="0" applyNumberFormat="1" applyFont="1" applyBorder="1" applyAlignment="1">
      <alignment horizontal="left"/>
    </xf>
    <xf numFmtId="41" fontId="9" fillId="0" borderId="1" xfId="2" applyFont="1" applyBorder="1" applyAlignment="1">
      <alignment vertical="center"/>
    </xf>
    <xf numFmtId="0" fontId="6" fillId="0" borderId="0" xfId="0" applyFont="1"/>
    <xf numFmtId="0" fontId="14" fillId="0" borderId="0" xfId="0" applyFont="1" applyBorder="1" applyAlignment="1">
      <alignment horizontal="center" vertical="center"/>
    </xf>
    <xf numFmtId="0" fontId="9" fillId="2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0" fontId="10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14" fontId="9" fillId="0" borderId="1" xfId="0" quotePrefix="1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3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left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0" fontId="9" fillId="0" borderId="1" xfId="0" applyFont="1" applyBorder="1" applyAlignment="1">
      <alignment horizontal="left" vertical="top"/>
    </xf>
    <xf numFmtId="0" fontId="9" fillId="0" borderId="3" xfId="0" applyFont="1" applyBorder="1" applyAlignment="1">
      <alignment vertical="center"/>
    </xf>
    <xf numFmtId="0" fontId="9" fillId="0" borderId="4" xfId="0" applyFont="1" applyBorder="1" applyAlignment="1">
      <alignment vertical="center"/>
    </xf>
    <xf numFmtId="0" fontId="10" fillId="0" borderId="3" xfId="0" applyFont="1" applyBorder="1" applyAlignment="1">
      <alignment vertical="center"/>
    </xf>
    <xf numFmtId="0" fontId="9" fillId="0" borderId="3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6" fillId="0" borderId="1" xfId="0" applyFont="1" applyBorder="1" applyAlignment="1"/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0" fontId="9" fillId="0" borderId="4" xfId="0" applyFont="1" applyBorder="1" applyAlignment="1">
      <alignment horizontal="center"/>
    </xf>
    <xf numFmtId="0" fontId="9" fillId="0" borderId="1" xfId="0" applyFont="1" applyFill="1" applyBorder="1"/>
    <xf numFmtId="0" fontId="13" fillId="0" borderId="3" xfId="1" applyFont="1" applyBorder="1" applyAlignment="1">
      <alignment vertical="center"/>
    </xf>
    <xf numFmtId="0" fontId="10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vertical="center" wrapText="1"/>
    </xf>
    <xf numFmtId="0" fontId="6" fillId="2" borderId="0" xfId="0" applyFont="1" applyFill="1"/>
    <xf numFmtId="0" fontId="10" fillId="2" borderId="1" xfId="0" applyFont="1" applyFill="1" applyBorder="1" applyAlignment="1">
      <alignment horizontal="left" vertical="center" wrapText="1"/>
    </xf>
    <xf numFmtId="0" fontId="10" fillId="2" borderId="4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left"/>
    </xf>
    <xf numFmtId="0" fontId="12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vertical="center"/>
    </xf>
    <xf numFmtId="0" fontId="10" fillId="2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 vertical="center" wrapText="1"/>
    </xf>
    <xf numFmtId="0" fontId="2" fillId="0" borderId="6" xfId="0" applyFont="1" applyBorder="1" applyAlignment="1">
      <alignment horizontal="justify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10" fillId="0" borderId="3" xfId="0" applyFont="1" applyBorder="1" applyAlignment="1">
      <alignment vertical="center" wrapText="1"/>
    </xf>
    <xf numFmtId="0" fontId="2" fillId="0" borderId="1" xfId="0" applyFont="1" applyBorder="1" applyAlignment="1">
      <alignment horizontal="left"/>
    </xf>
    <xf numFmtId="15" fontId="0" fillId="0" borderId="1" xfId="0" applyNumberFormat="1" applyBorder="1"/>
    <xf numFmtId="0" fontId="18" fillId="0" borderId="1" xfId="0" applyFont="1" applyBorder="1"/>
    <xf numFmtId="0" fontId="18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1" xfId="0" applyFont="1" applyBorder="1" applyAlignment="1"/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left"/>
    </xf>
    <xf numFmtId="0" fontId="19" fillId="0" borderId="1" xfId="0" applyFont="1" applyBorder="1" applyAlignment="1">
      <alignment horizontal="left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0" fontId="18" fillId="0" borderId="1" xfId="0" applyFont="1" applyFill="1" applyBorder="1" applyAlignment="1">
      <alignment horizontal="left"/>
    </xf>
    <xf numFmtId="0" fontId="0" fillId="0" borderId="1" xfId="0" applyFill="1" applyBorder="1"/>
    <xf numFmtId="0" fontId="0" fillId="0" borderId="1" xfId="0" applyBorder="1" applyAlignment="1">
      <alignment horizontal="left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2" borderId="4" xfId="0" applyFont="1" applyFill="1" applyBorder="1" applyAlignment="1">
      <alignment horizontal="center" vertical="center"/>
    </xf>
    <xf numFmtId="0" fontId="6" fillId="0" borderId="1" xfId="0" applyFont="1" applyBorder="1"/>
    <xf numFmtId="0" fontId="8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9" fillId="0" borderId="3" xfId="0" applyFont="1" applyBorder="1"/>
    <xf numFmtId="0" fontId="9" fillId="0" borderId="3" xfId="0" applyFont="1" applyBorder="1" applyAlignment="1">
      <alignment horizontal="left"/>
    </xf>
    <xf numFmtId="0" fontId="9" fillId="0" borderId="3" xfId="0" applyFont="1" applyBorder="1" applyAlignment="1">
      <alignment horizontal="center"/>
    </xf>
    <xf numFmtId="0" fontId="9" fillId="0" borderId="3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left" vertical="center"/>
    </xf>
    <xf numFmtId="0" fontId="10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vertical="center"/>
    </xf>
    <xf numFmtId="0" fontId="10" fillId="2" borderId="3" xfId="0" applyFont="1" applyFill="1" applyBorder="1" applyAlignment="1">
      <alignment vertical="center"/>
    </xf>
    <xf numFmtId="0" fontId="2" fillId="0" borderId="3" xfId="0" applyFont="1" applyBorder="1"/>
    <xf numFmtId="0" fontId="10" fillId="0" borderId="4" xfId="0" applyFont="1" applyBorder="1" applyAlignment="1">
      <alignment vertical="center" wrapText="1"/>
    </xf>
    <xf numFmtId="0" fontId="9" fillId="0" borderId="4" xfId="0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left"/>
    </xf>
    <xf numFmtId="0" fontId="9" fillId="0" borderId="4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left" vertical="center"/>
    </xf>
    <xf numFmtId="0" fontId="9" fillId="2" borderId="4" xfId="0" applyFont="1" applyFill="1" applyBorder="1"/>
    <xf numFmtId="0" fontId="10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justify" vertical="center"/>
    </xf>
    <xf numFmtId="0" fontId="16" fillId="0" borderId="4" xfId="0" applyFont="1" applyBorder="1" applyAlignment="1">
      <alignment horizontal="center" vertical="center"/>
    </xf>
    <xf numFmtId="0" fontId="16" fillId="0" borderId="4" xfId="0" applyFont="1" applyBorder="1" applyAlignment="1">
      <alignment vertical="center"/>
    </xf>
    <xf numFmtId="0" fontId="2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vertical="center"/>
    </xf>
    <xf numFmtId="0" fontId="18" fillId="0" borderId="4" xfId="0" applyFont="1" applyBorder="1" applyAlignment="1">
      <alignment horizontal="center"/>
    </xf>
    <xf numFmtId="0" fontId="10" fillId="0" borderId="4" xfId="0" applyFont="1" applyBorder="1" applyAlignment="1">
      <alignment horizontal="left" vertical="center" wrapText="1"/>
    </xf>
    <xf numFmtId="0" fontId="2" fillId="0" borderId="4" xfId="0" applyFont="1" applyBorder="1"/>
    <xf numFmtId="0" fontId="2" fillId="0" borderId="1" xfId="0" applyFont="1" applyBorder="1" applyAlignment="1">
      <alignment horizontal="justify" vertical="center"/>
    </xf>
    <xf numFmtId="0" fontId="24" fillId="0" borderId="1" xfId="0" applyFont="1" applyBorder="1"/>
    <xf numFmtId="0" fontId="24" fillId="0" borderId="1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/>
    </xf>
    <xf numFmtId="0" fontId="24" fillId="0" borderId="1" xfId="0" applyFont="1" applyBorder="1" applyAlignment="1">
      <alignment horizontal="left"/>
    </xf>
    <xf numFmtId="0" fontId="24" fillId="0" borderId="0" xfId="0" applyFont="1"/>
    <xf numFmtId="15" fontId="9" fillId="0" borderId="1" xfId="0" applyNumberFormat="1" applyFont="1" applyBorder="1" applyAlignment="1">
      <alignment horizontal="center" vertical="center" wrapText="1"/>
    </xf>
    <xf numFmtId="0" fontId="9" fillId="0" borderId="6" xfId="0" applyFont="1" applyBorder="1"/>
    <xf numFmtId="1" fontId="9" fillId="0" borderId="1" xfId="0" applyNumberFormat="1" applyFont="1" applyBorder="1" applyAlignment="1">
      <alignment vertical="center"/>
    </xf>
    <xf numFmtId="1" fontId="9" fillId="0" borderId="1" xfId="0" applyNumberFormat="1" applyFont="1" applyBorder="1" applyAlignment="1">
      <alignment horizontal="right" vertical="center"/>
    </xf>
    <xf numFmtId="0" fontId="15" fillId="0" borderId="0" xfId="0" applyFont="1"/>
    <xf numFmtId="0" fontId="1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/>
    <xf numFmtId="0" fontId="15" fillId="0" borderId="1" xfId="0" applyFont="1" applyBorder="1"/>
    <xf numFmtId="0" fontId="9" fillId="0" borderId="4" xfId="0" applyFont="1" applyBorder="1" applyAlignment="1">
      <alignment horizontal="left" vertical="center" wrapText="1"/>
    </xf>
    <xf numFmtId="0" fontId="10" fillId="2" borderId="4" xfId="0" applyFont="1" applyFill="1" applyBorder="1" applyAlignment="1">
      <alignment horizontal="center" vertical="center" wrapText="1"/>
    </xf>
    <xf numFmtId="0" fontId="9" fillId="2" borderId="6" xfId="0" applyFont="1" applyFill="1" applyBorder="1"/>
    <xf numFmtId="0" fontId="10" fillId="2" borderId="3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25" fillId="0" borderId="9" xfId="0" applyFont="1" applyBorder="1"/>
    <xf numFmtId="0" fontId="20" fillId="0" borderId="6" xfId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165" fontId="0" fillId="0" borderId="1" xfId="0" applyNumberFormat="1" applyBorder="1"/>
    <xf numFmtId="0" fontId="20" fillId="0" borderId="7" xfId="1" applyFont="1" applyBorder="1" applyAlignment="1">
      <alignment horizontal="center"/>
    </xf>
    <xf numFmtId="42" fontId="9" fillId="0" borderId="4" xfId="2" applyNumberFormat="1" applyFont="1" applyBorder="1"/>
    <xf numFmtId="42" fontId="9" fillId="0" borderId="1" xfId="2" applyNumberFormat="1" applyFont="1" applyBorder="1"/>
    <xf numFmtId="42" fontId="9" fillId="2" borderId="1" xfId="2" applyNumberFormat="1" applyFont="1" applyFill="1" applyBorder="1"/>
    <xf numFmtId="42" fontId="10" fillId="0" borderId="1" xfId="2" applyNumberFormat="1" applyFont="1" applyBorder="1" applyAlignment="1">
      <alignment vertical="center" wrapText="1"/>
    </xf>
    <xf numFmtId="42" fontId="9" fillId="0" borderId="1" xfId="2" applyNumberFormat="1" applyFont="1" applyBorder="1" applyAlignment="1">
      <alignment vertical="center" wrapText="1"/>
    </xf>
    <xf numFmtId="42" fontId="0" fillId="0" borderId="1" xfId="2" applyNumberFormat="1" applyFont="1" applyBorder="1"/>
    <xf numFmtId="42" fontId="9" fillId="2" borderId="3" xfId="2" applyNumberFormat="1" applyFont="1" applyFill="1" applyBorder="1"/>
    <xf numFmtId="42" fontId="18" fillId="0" borderId="1" xfId="0" applyNumberFormat="1" applyFont="1" applyBorder="1" applyAlignment="1">
      <alignment horizontal="center"/>
    </xf>
    <xf numFmtId="42" fontId="0" fillId="0" borderId="1" xfId="0" applyNumberFormat="1" applyBorder="1"/>
    <xf numFmtId="42" fontId="0" fillId="0" borderId="4" xfId="0" applyNumberFormat="1" applyBorder="1"/>
    <xf numFmtId="42" fontId="6" fillId="0" borderId="0" xfId="2" applyNumberFormat="1" applyFont="1"/>
    <xf numFmtId="42" fontId="6" fillId="0" borderId="1" xfId="2" applyNumberFormat="1" applyFont="1" applyBorder="1"/>
    <xf numFmtId="42" fontId="9" fillId="0" borderId="3" xfId="2" applyNumberFormat="1" applyFont="1" applyBorder="1"/>
    <xf numFmtId="42" fontId="6" fillId="0" borderId="3" xfId="2" applyNumberFormat="1" applyFont="1" applyBorder="1"/>
    <xf numFmtId="42" fontId="9" fillId="2" borderId="4" xfId="2" applyNumberFormat="1" applyFont="1" applyFill="1" applyBorder="1"/>
    <xf numFmtId="42" fontId="10" fillId="0" borderId="4" xfId="2" applyNumberFormat="1" applyFont="1" applyBorder="1" applyAlignment="1">
      <alignment vertical="center" wrapText="1"/>
    </xf>
    <xf numFmtId="42" fontId="9" fillId="0" borderId="1" xfId="2" applyNumberFormat="1" applyFont="1" applyBorder="1" applyAlignment="1">
      <alignment horizontal="center" vertical="center"/>
    </xf>
    <xf numFmtId="42" fontId="15" fillId="0" borderId="1" xfId="2" applyNumberFormat="1" applyFont="1" applyBorder="1"/>
    <xf numFmtId="42" fontId="0" fillId="0" borderId="3" xfId="0" applyNumberFormat="1" applyBorder="1"/>
    <xf numFmtId="42" fontId="9" fillId="0" borderId="5" xfId="2" applyNumberFormat="1" applyFont="1" applyBorder="1"/>
    <xf numFmtId="42" fontId="24" fillId="0" borderId="1" xfId="2" applyNumberFormat="1" applyFont="1" applyBorder="1"/>
    <xf numFmtId="42" fontId="2" fillId="0" borderId="1" xfId="2" applyNumberFormat="1" applyFont="1" applyBorder="1"/>
    <xf numFmtId="42" fontId="2" fillId="0" borderId="0" xfId="2" applyNumberFormat="1" applyFont="1"/>
    <xf numFmtId="0" fontId="6" fillId="0" borderId="4" xfId="0" applyFont="1" applyBorder="1" applyAlignment="1">
      <alignment horizontal="center"/>
    </xf>
    <xf numFmtId="0" fontId="6" fillId="0" borderId="4" xfId="0" applyFont="1" applyBorder="1"/>
    <xf numFmtId="42" fontId="9" fillId="0" borderId="0" xfId="2" applyNumberFormat="1" applyFont="1" applyBorder="1"/>
    <xf numFmtId="0" fontId="24" fillId="0" borderId="4" xfId="0" applyFont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4" fontId="0" fillId="0" borderId="1" xfId="0" applyNumberFormat="1" applyBorder="1"/>
    <xf numFmtId="0" fontId="9" fillId="2" borderId="0" xfId="0" applyFont="1" applyFill="1" applyBorder="1"/>
    <xf numFmtId="0" fontId="2" fillId="0" borderId="0" xfId="0" applyFont="1" applyBorder="1"/>
    <xf numFmtId="0" fontId="2" fillId="0" borderId="5" xfId="0" applyFont="1" applyBorder="1" applyAlignment="1">
      <alignment horizontal="center"/>
    </xf>
    <xf numFmtId="0" fontId="2" fillId="0" borderId="5" xfId="0" applyFont="1" applyBorder="1"/>
    <xf numFmtId="0" fontId="2" fillId="0" borderId="3" xfId="0" applyFont="1" applyBorder="1" applyAlignment="1">
      <alignment horizontal="center"/>
    </xf>
    <xf numFmtId="0" fontId="6" fillId="2" borderId="1" xfId="0" applyFont="1" applyFill="1" applyBorder="1"/>
    <xf numFmtId="164" fontId="0" fillId="0" borderId="0" xfId="0" applyNumberFormat="1" applyBorder="1"/>
    <xf numFmtId="0" fontId="27" fillId="0" borderId="4" xfId="0" applyFont="1" applyBorder="1" applyAlignment="1">
      <alignment horizontal="center" vertical="center" wrapText="1"/>
    </xf>
    <xf numFmtId="0" fontId="27" fillId="0" borderId="1" xfId="0" applyFont="1" applyBorder="1" applyAlignment="1"/>
    <xf numFmtId="0" fontId="27" fillId="0" borderId="1" xfId="0" applyFont="1" applyBorder="1" applyAlignment="1">
      <alignment horizontal="left" vertical="center" wrapText="1"/>
    </xf>
    <xf numFmtId="0" fontId="27" fillId="0" borderId="1" xfId="0" applyFont="1" applyBorder="1" applyAlignment="1">
      <alignment vertical="center" wrapText="1"/>
    </xf>
    <xf numFmtId="42" fontId="27" fillId="0" borderId="1" xfId="2" applyNumberFormat="1" applyFont="1" applyBorder="1" applyAlignment="1" applyProtection="1">
      <alignment vertical="center" wrapText="1"/>
    </xf>
    <xf numFmtId="0" fontId="27" fillId="0" borderId="1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27" fillId="0" borderId="1" xfId="0" applyFont="1" applyBorder="1" applyAlignment="1">
      <alignment horizontal="left" vertical="center"/>
    </xf>
    <xf numFmtId="0" fontId="29" fillId="0" borderId="0" xfId="0" applyFont="1" applyAlignment="1"/>
    <xf numFmtId="0" fontId="27" fillId="0" borderId="1" xfId="0" applyFont="1" applyBorder="1" applyAlignment="1">
      <alignment vertical="center"/>
    </xf>
    <xf numFmtId="0" fontId="30" fillId="0" borderId="5" xfId="0" applyFont="1" applyBorder="1" applyAlignment="1">
      <alignment horizontal="center"/>
    </xf>
    <xf numFmtId="0" fontId="30" fillId="0" borderId="0" xfId="0" applyFont="1" applyAlignment="1"/>
    <xf numFmtId="0" fontId="30" fillId="0" borderId="0" xfId="0" applyFont="1" applyAlignment="1">
      <alignment horizontal="center"/>
    </xf>
    <xf numFmtId="0" fontId="29" fillId="0" borderId="1" xfId="0" applyFont="1" applyBorder="1" applyAlignment="1"/>
    <xf numFmtId="0" fontId="30" fillId="0" borderId="1" xfId="0" applyFont="1" applyBorder="1" applyAlignment="1"/>
    <xf numFmtId="0" fontId="30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42" fontId="30" fillId="0" borderId="1" xfId="2" applyNumberFormat="1" applyFont="1" applyBorder="1" applyAlignment="1" applyProtection="1"/>
    <xf numFmtId="0" fontId="30" fillId="0" borderId="1" xfId="0" applyFont="1" applyBorder="1" applyAlignment="1">
      <alignment vertical="center"/>
    </xf>
    <xf numFmtId="17" fontId="9" fillId="0" borderId="1" xfId="0" applyNumberFormat="1" applyFont="1" applyBorder="1" applyAlignment="1">
      <alignment horizontal="center" vertical="center"/>
    </xf>
    <xf numFmtId="42" fontId="9" fillId="2" borderId="1" xfId="3" applyFont="1" applyFill="1" applyBorder="1"/>
    <xf numFmtId="42" fontId="9" fillId="0" borderId="1" xfId="3" applyFont="1" applyBorder="1"/>
    <xf numFmtId="42" fontId="9" fillId="0" borderId="3" xfId="3" applyFont="1" applyBorder="1"/>
    <xf numFmtId="42" fontId="6" fillId="0" borderId="1" xfId="3" applyFont="1" applyBorder="1"/>
    <xf numFmtId="42" fontId="10" fillId="0" borderId="1" xfId="3" applyFont="1" applyBorder="1" applyAlignment="1">
      <alignment vertical="center" wrapText="1"/>
    </xf>
    <xf numFmtId="42" fontId="10" fillId="2" borderId="1" xfId="3" applyFont="1" applyFill="1" applyBorder="1" applyAlignment="1">
      <alignment vertical="center" wrapText="1"/>
    </xf>
    <xf numFmtId="0" fontId="29" fillId="0" borderId="9" xfId="0" applyFont="1" applyBorder="1" applyAlignment="1">
      <alignment horizontal="left" vertical="top"/>
    </xf>
    <xf numFmtId="0" fontId="0" fillId="2" borderId="1" xfId="0" applyFill="1" applyBorder="1"/>
    <xf numFmtId="0" fontId="9" fillId="3" borderId="1" xfId="0" applyFont="1" applyFill="1" applyBorder="1"/>
    <xf numFmtId="0" fontId="9" fillId="3" borderId="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 vertical="center" wrapText="1"/>
    </xf>
    <xf numFmtId="0" fontId="9" fillId="3" borderId="1" xfId="0" applyFont="1" applyFill="1" applyBorder="1" applyAlignment="1">
      <alignment vertical="center" wrapText="1"/>
    </xf>
    <xf numFmtId="42" fontId="9" fillId="3" borderId="1" xfId="3" applyFont="1" applyFill="1" applyBorder="1" applyAlignment="1">
      <alignment vertical="center" wrapText="1"/>
    </xf>
    <xf numFmtId="0" fontId="9" fillId="3" borderId="1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left" vertical="center"/>
    </xf>
    <xf numFmtId="0" fontId="9" fillId="0" borderId="0" xfId="0" applyFont="1" applyFill="1" applyBorder="1" applyAlignment="1">
      <alignment horizontal="left" vertical="center"/>
    </xf>
    <xf numFmtId="0" fontId="0" fillId="0" borderId="0" xfId="0" applyFill="1" applyBorder="1"/>
    <xf numFmtId="0" fontId="10" fillId="0" borderId="0" xfId="0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1" fillId="0" borderId="0" xfId="0" applyFont="1"/>
    <xf numFmtId="166" fontId="8" fillId="0" borderId="1" xfId="2" applyNumberFormat="1" applyFont="1" applyBorder="1" applyAlignment="1">
      <alignment horizontal="center" vertical="center" wrapText="1"/>
    </xf>
    <xf numFmtId="166" fontId="9" fillId="0" borderId="4" xfId="2" applyNumberFormat="1" applyFont="1" applyBorder="1"/>
    <xf numFmtId="166" fontId="9" fillId="0" borderId="1" xfId="2" applyNumberFormat="1" applyFont="1" applyBorder="1"/>
    <xf numFmtId="166" fontId="9" fillId="2" borderId="1" xfId="2" applyNumberFormat="1" applyFont="1" applyFill="1" applyBorder="1"/>
    <xf numFmtId="166" fontId="10" fillId="0" borderId="1" xfId="2" applyNumberFormat="1" applyFont="1" applyBorder="1" applyAlignment="1">
      <alignment vertical="center" wrapText="1"/>
    </xf>
    <xf numFmtId="166" fontId="24" fillId="0" borderId="1" xfId="2" applyNumberFormat="1" applyFont="1" applyBorder="1"/>
    <xf numFmtId="166" fontId="27" fillId="0" borderId="1" xfId="2" applyNumberFormat="1" applyFont="1" applyBorder="1" applyAlignment="1" applyProtection="1">
      <alignment vertical="center" wrapText="1"/>
    </xf>
    <xf numFmtId="166" fontId="30" fillId="0" borderId="1" xfId="2" applyNumberFormat="1" applyFont="1" applyBorder="1" applyAlignment="1" applyProtection="1"/>
    <xf numFmtId="166" fontId="10" fillId="0" borderId="4" xfId="2" applyNumberFormat="1" applyFont="1" applyBorder="1" applyAlignment="1">
      <alignment vertical="center" wrapText="1"/>
    </xf>
    <xf numFmtId="166" fontId="9" fillId="0" borderId="1" xfId="2" applyNumberFormat="1" applyFont="1" applyBorder="1" applyAlignment="1">
      <alignment vertical="center" wrapText="1"/>
    </xf>
    <xf numFmtId="166" fontId="0" fillId="0" borderId="1" xfId="2" applyNumberFormat="1" applyFont="1" applyBorder="1"/>
    <xf numFmtId="166" fontId="9" fillId="2" borderId="3" xfId="2" applyNumberFormat="1" applyFont="1" applyFill="1" applyBorder="1"/>
    <xf numFmtId="166" fontId="18" fillId="0" borderId="1" xfId="0" applyNumberFormat="1" applyFont="1" applyBorder="1" applyAlignment="1">
      <alignment horizontal="center"/>
    </xf>
    <xf numFmtId="166" fontId="2" fillId="0" borderId="1" xfId="2" applyNumberFormat="1" applyFont="1" applyBorder="1"/>
    <xf numFmtId="166" fontId="2" fillId="0" borderId="4" xfId="2" applyNumberFormat="1" applyFont="1" applyBorder="1"/>
    <xf numFmtId="166" fontId="9" fillId="0" borderId="0" xfId="2" applyNumberFormat="1" applyFont="1" applyBorder="1"/>
    <xf numFmtId="166" fontId="6" fillId="0" borderId="1" xfId="2" applyNumberFormat="1" applyFont="1" applyBorder="1"/>
    <xf numFmtId="166" fontId="9" fillId="2" borderId="4" xfId="2" applyNumberFormat="1" applyFont="1" applyFill="1" applyBorder="1"/>
    <xf numFmtId="166" fontId="9" fillId="0" borderId="3" xfId="2" applyNumberFormat="1" applyFont="1" applyBorder="1"/>
    <xf numFmtId="166" fontId="6" fillId="0" borderId="0" xfId="2" applyNumberFormat="1" applyFont="1"/>
    <xf numFmtId="166" fontId="0" fillId="0" borderId="1" xfId="0" applyNumberFormat="1" applyFill="1" applyBorder="1"/>
    <xf numFmtId="166" fontId="9" fillId="0" borderId="1" xfId="2" applyNumberFormat="1" applyFont="1" applyBorder="1" applyAlignment="1">
      <alignment horizontal="center" vertical="center"/>
    </xf>
    <xf numFmtId="166" fontId="15" fillId="0" borderId="1" xfId="2" applyNumberFormat="1" applyFont="1" applyBorder="1"/>
    <xf numFmtId="166" fontId="0" fillId="0" borderId="1" xfId="0" applyNumberFormat="1" applyBorder="1"/>
    <xf numFmtId="166" fontId="0" fillId="0" borderId="3" xfId="0" applyNumberFormat="1" applyBorder="1"/>
    <xf numFmtId="166" fontId="6" fillId="0" borderId="3" xfId="2" applyNumberFormat="1" applyFont="1" applyBorder="1"/>
    <xf numFmtId="166" fontId="9" fillId="0" borderId="5" xfId="2" applyNumberFormat="1" applyFont="1" applyBorder="1"/>
    <xf numFmtId="166" fontId="9" fillId="2" borderId="1" xfId="3" applyNumberFormat="1" applyFont="1" applyFill="1" applyBorder="1"/>
    <xf numFmtId="166" fontId="9" fillId="0" borderId="1" xfId="3" applyNumberFormat="1" applyFont="1" applyBorder="1"/>
    <xf numFmtId="166" fontId="9" fillId="0" borderId="3" xfId="3" applyNumberFormat="1" applyFont="1" applyBorder="1"/>
    <xf numFmtId="166" fontId="6" fillId="0" borderId="1" xfId="3" applyNumberFormat="1" applyFont="1" applyBorder="1"/>
    <xf numFmtId="166" fontId="10" fillId="0" borderId="1" xfId="3" applyNumberFormat="1" applyFont="1" applyBorder="1" applyAlignment="1">
      <alignment vertical="center" wrapText="1"/>
    </xf>
    <xf numFmtId="166" fontId="9" fillId="3" borderId="1" xfId="3" applyNumberFormat="1" applyFont="1" applyFill="1" applyBorder="1" applyAlignment="1">
      <alignment vertical="center" wrapText="1"/>
    </xf>
    <xf numFmtId="166" fontId="10" fillId="2" borderId="1" xfId="3" applyNumberFormat="1" applyFont="1" applyFill="1" applyBorder="1" applyAlignment="1">
      <alignment vertical="center" wrapText="1"/>
    </xf>
    <xf numFmtId="166" fontId="2" fillId="0" borderId="3" xfId="2" applyNumberFormat="1" applyFont="1" applyBorder="1"/>
    <xf numFmtId="166" fontId="2" fillId="0" borderId="0" xfId="2" applyNumberFormat="1" applyFont="1"/>
    <xf numFmtId="166" fontId="10" fillId="0" borderId="4" xfId="3" applyNumberFormat="1" applyFont="1" applyBorder="1" applyAlignment="1">
      <alignment vertical="center" wrapText="1"/>
    </xf>
    <xf numFmtId="42" fontId="10" fillId="0" borderId="4" xfId="3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42" fontId="0" fillId="0" borderId="4" xfId="0" applyNumberFormat="1" applyBorder="1" applyAlignment="1">
      <alignment horizontal="center" vertical="center"/>
    </xf>
    <xf numFmtId="0" fontId="24" fillId="0" borderId="1" xfId="0" applyFont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vertical="center" wrapText="1"/>
    </xf>
    <xf numFmtId="0" fontId="15" fillId="0" borderId="1" xfId="0" applyNumberFormat="1" applyFont="1" applyBorder="1" applyAlignment="1">
      <alignment horizontal="center" vertical="center"/>
    </xf>
    <xf numFmtId="0" fontId="6" fillId="2" borderId="0" xfId="0" applyFont="1" applyFill="1" applyBorder="1"/>
    <xf numFmtId="42" fontId="9" fillId="2" borderId="1" xfId="0" applyNumberFormat="1" applyFont="1" applyFill="1" applyBorder="1"/>
    <xf numFmtId="42" fontId="0" fillId="0" borderId="4" xfId="0" applyNumberFormat="1" applyBorder="1" applyAlignment="1">
      <alignment horizontal="center" vertical="center"/>
    </xf>
    <xf numFmtId="0" fontId="9" fillId="0" borderId="1" xfId="0" quotePrefix="1" applyFont="1" applyBorder="1"/>
    <xf numFmtId="42" fontId="24" fillId="0" borderId="1" xfId="0" applyNumberFormat="1" applyFont="1" applyBorder="1"/>
    <xf numFmtId="0" fontId="24" fillId="0" borderId="1" xfId="0" applyFont="1" applyFill="1" applyBorder="1"/>
    <xf numFmtId="164" fontId="9" fillId="0" borderId="0" xfId="0" applyNumberFormat="1" applyFont="1"/>
    <xf numFmtId="42" fontId="9" fillId="0" borderId="1" xfId="0" applyNumberFormat="1" applyFont="1" applyBorder="1"/>
    <xf numFmtId="0" fontId="6" fillId="0" borderId="1" xfId="0" applyFont="1" applyBorder="1" applyAlignment="1">
      <alignment vertical="center" wrapText="1"/>
    </xf>
    <xf numFmtId="42" fontId="9" fillId="0" borderId="1" xfId="0" applyNumberFormat="1" applyFont="1" applyBorder="1" applyAlignment="1">
      <alignment horizontal="center"/>
    </xf>
    <xf numFmtId="166" fontId="9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right"/>
    </xf>
    <xf numFmtId="0" fontId="9" fillId="0" borderId="1" xfId="0" quotePrefix="1" applyFont="1" applyBorder="1" applyAlignment="1">
      <alignment horizontal="center"/>
    </xf>
    <xf numFmtId="0" fontId="24" fillId="0" borderId="4" xfId="0" applyFont="1" applyBorder="1"/>
    <xf numFmtId="42" fontId="24" fillId="0" borderId="4" xfId="0" applyNumberFormat="1" applyFont="1" applyBorder="1"/>
    <xf numFmtId="166" fontId="24" fillId="0" borderId="4" xfId="2" applyNumberFormat="1" applyFont="1" applyBorder="1"/>
    <xf numFmtId="0" fontId="24" fillId="0" borderId="4" xfId="0" applyFont="1" applyBorder="1" applyAlignment="1">
      <alignment horizontal="center"/>
    </xf>
    <xf numFmtId="0" fontId="32" fillId="0" borderId="1" xfId="0" applyFont="1" applyFill="1" applyBorder="1"/>
    <xf numFmtId="0" fontId="24" fillId="0" borderId="1" xfId="0" applyFont="1" applyBorder="1" applyAlignment="1"/>
    <xf numFmtId="0" fontId="24" fillId="0" borderId="1" xfId="0" applyFont="1" applyBorder="1" applyAlignment="1">
      <alignment horizontal="left" wrapText="1"/>
    </xf>
    <xf numFmtId="0" fontId="33" fillId="0" borderId="1" xfId="0" applyFont="1" applyBorder="1" applyAlignment="1">
      <alignment horizontal="left" wrapText="1"/>
    </xf>
    <xf numFmtId="0" fontId="24" fillId="0" borderId="1" xfId="0" applyFont="1" applyBorder="1" applyAlignment="1">
      <alignment horizontal="center" wrapText="1"/>
    </xf>
    <xf numFmtId="0" fontId="24" fillId="0" borderId="1" xfId="0" applyFont="1" applyFill="1" applyBorder="1" applyAlignment="1">
      <alignment horizontal="left"/>
    </xf>
    <xf numFmtId="0" fontId="24" fillId="0" borderId="1" xfId="0" applyFont="1" applyFill="1" applyBorder="1" applyAlignment="1">
      <alignment horizontal="center"/>
    </xf>
    <xf numFmtId="0" fontId="24" fillId="0" borderId="4" xfId="0" applyFont="1" applyBorder="1" applyAlignment="1">
      <alignment horizontal="left" vertical="center" wrapText="1"/>
    </xf>
    <xf numFmtId="0" fontId="24" fillId="0" borderId="4" xfId="0" applyFont="1" applyBorder="1" applyAlignment="1">
      <alignment horizontal="center" vertical="center" wrapText="1"/>
    </xf>
    <xf numFmtId="0" fontId="33" fillId="0" borderId="4" xfId="0" applyFont="1" applyBorder="1" applyAlignment="1">
      <alignment horizontal="center" vertical="center" wrapText="1"/>
    </xf>
    <xf numFmtId="0" fontId="33" fillId="0" borderId="1" xfId="0" applyFont="1" applyBorder="1" applyAlignment="1">
      <alignment horizontal="center" vertical="center" wrapText="1"/>
    </xf>
    <xf numFmtId="0" fontId="32" fillId="0" borderId="1" xfId="0" applyFont="1" applyBorder="1"/>
    <xf numFmtId="164" fontId="24" fillId="0" borderId="1" xfId="0" applyNumberFormat="1" applyFont="1" applyBorder="1"/>
    <xf numFmtId="42" fontId="10" fillId="0" borderId="1" xfId="3" applyNumberFormat="1" applyFont="1" applyBorder="1" applyAlignment="1">
      <alignment vertical="center" wrapText="1"/>
    </xf>
    <xf numFmtId="17" fontId="9" fillId="0" borderId="1" xfId="0" quotePrefix="1" applyNumberFormat="1" applyFont="1" applyBorder="1"/>
    <xf numFmtId="0" fontId="4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/>
    <xf numFmtId="42" fontId="9" fillId="0" borderId="4" xfId="2" applyNumberFormat="1" applyFont="1" applyBorder="1" applyAlignment="1">
      <alignment horizontal="center" vertical="center"/>
    </xf>
    <xf numFmtId="42" fontId="9" fillId="0" borderId="4" xfId="2" applyNumberFormat="1" applyFont="1" applyBorder="1" applyAlignment="1">
      <alignment horizontal="center" vertical="center"/>
    </xf>
    <xf numFmtId="0" fontId="9" fillId="0" borderId="1" xfId="0" quotePrefix="1" applyNumberFormat="1" applyFont="1" applyBorder="1"/>
    <xf numFmtId="0" fontId="9" fillId="0" borderId="1" xfId="0" applyNumberFormat="1" applyFont="1" applyBorder="1" applyAlignment="1">
      <alignment horizontal="center" vertical="center" wrapText="1"/>
    </xf>
    <xf numFmtId="0" fontId="0" fillId="0" borderId="4" xfId="0" applyFill="1" applyBorder="1"/>
    <xf numFmtId="0" fontId="1" fillId="0" borderId="0" xfId="0" applyFont="1" applyBorder="1" applyAlignment="1">
      <alignment horizontal="center" vertical="center"/>
    </xf>
    <xf numFmtId="42" fontId="9" fillId="0" borderId="3" xfId="2" applyNumberFormat="1" applyFont="1" applyBorder="1" applyAlignment="1">
      <alignment horizontal="center" vertical="center"/>
    </xf>
    <xf numFmtId="42" fontId="9" fillId="0" borderId="5" xfId="2" applyNumberFormat="1" applyFont="1" applyBorder="1" applyAlignment="1">
      <alignment horizontal="center" vertical="center"/>
    </xf>
    <xf numFmtId="42" fontId="9" fillId="0" borderId="4" xfId="2" applyNumberFormat="1" applyFont="1" applyBorder="1" applyAlignment="1">
      <alignment horizontal="center" vertical="center"/>
    </xf>
    <xf numFmtId="42" fontId="10" fillId="0" borderId="3" xfId="3" applyFont="1" applyBorder="1" applyAlignment="1">
      <alignment horizontal="center" vertical="center" wrapText="1"/>
    </xf>
    <xf numFmtId="42" fontId="10" fillId="0" borderId="5" xfId="3" applyFont="1" applyBorder="1" applyAlignment="1">
      <alignment horizontal="center" vertical="center" wrapText="1"/>
    </xf>
    <xf numFmtId="42" fontId="10" fillId="0" borderId="4" xfId="3" applyFont="1" applyBorder="1" applyAlignment="1">
      <alignment horizontal="center" vertical="center" wrapText="1"/>
    </xf>
    <xf numFmtId="42" fontId="0" fillId="0" borderId="3" xfId="0" applyNumberFormat="1" applyBorder="1" applyAlignment="1">
      <alignment horizontal="center" vertical="center"/>
    </xf>
    <xf numFmtId="42" fontId="0" fillId="0" borderId="5" xfId="0" applyNumberFormat="1" applyBorder="1" applyAlignment="1">
      <alignment horizontal="center" vertical="center"/>
    </xf>
    <xf numFmtId="42" fontId="0" fillId="0" borderId="4" xfId="0" applyNumberForma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42" fontId="8" fillId="0" borderId="1" xfId="2" applyNumberFormat="1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41" fontId="8" fillId="0" borderId="3" xfId="2" applyFont="1" applyBorder="1" applyAlignment="1">
      <alignment horizontal="center" vertical="center" wrapText="1"/>
    </xf>
    <xf numFmtId="41" fontId="8" fillId="0" borderId="4" xfId="2" applyFont="1" applyBorder="1" applyAlignment="1">
      <alignment horizontal="center" vertical="center" wrapText="1"/>
    </xf>
  </cellXfs>
  <cellStyles count="4">
    <cellStyle name="Comma [0]" xfId="2" builtinId="6"/>
    <cellStyle name="Currency [0]" xfId="3" builtinId="7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ARSIP%20ASET%20DAN%20GUDANG/01.%20GUDANG/01.%20PENERIMAAN%20DAN%20PENDISTRIBUSIAN%20BARA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21"/>
      <sheetName val="2022"/>
      <sheetName val="2023"/>
      <sheetName val="2024"/>
      <sheetName val="BARANG PO "/>
      <sheetName val="BHP"/>
    </sheetNames>
    <sheetDataSet>
      <sheetData sheetId="0">
        <row r="306">
          <cell r="E306">
            <v>522000000</v>
          </cell>
        </row>
      </sheetData>
      <sheetData sheetId="1"/>
      <sheetData sheetId="2">
        <row r="12">
          <cell r="D12">
            <v>375000</v>
          </cell>
        </row>
        <row r="15">
          <cell r="D15">
            <v>2550000</v>
          </cell>
        </row>
        <row r="16">
          <cell r="D16">
            <v>1575000</v>
          </cell>
        </row>
        <row r="26">
          <cell r="B26" t="str">
            <v>barcode scanner</v>
          </cell>
          <cell r="D26">
            <v>823820</v>
          </cell>
        </row>
        <row r="27">
          <cell r="B27" t="str">
            <v>finger print</v>
          </cell>
          <cell r="D27">
            <v>1201000</v>
          </cell>
        </row>
        <row r="58">
          <cell r="D58">
            <v>7500000</v>
          </cell>
        </row>
        <row r="59">
          <cell r="B59" t="str">
            <v>exhoust</v>
          </cell>
          <cell r="G59" t="str">
            <v>sekai</v>
          </cell>
          <cell r="H59" t="str">
            <v>MUF 1091</v>
          </cell>
        </row>
        <row r="64">
          <cell r="B64" t="str">
            <v>loker</v>
          </cell>
          <cell r="D64">
            <v>575000</v>
          </cell>
        </row>
        <row r="68">
          <cell r="B68" t="str">
            <v xml:space="preserve">box warmer </v>
          </cell>
          <cell r="D68">
            <v>2970000</v>
          </cell>
        </row>
        <row r="76">
          <cell r="B76" t="str">
            <v>kursi roda</v>
          </cell>
          <cell r="D76">
            <v>1100000</v>
          </cell>
        </row>
        <row r="80">
          <cell r="D80">
            <v>15845100</v>
          </cell>
        </row>
        <row r="116">
          <cell r="D116">
            <v>5880000</v>
          </cell>
        </row>
        <row r="118">
          <cell r="D118">
            <v>5880000</v>
          </cell>
        </row>
        <row r="119">
          <cell r="D119">
            <v>5880000</v>
          </cell>
        </row>
        <row r="120">
          <cell r="D120">
            <v>5880000</v>
          </cell>
        </row>
        <row r="121">
          <cell r="D121">
            <v>5880000</v>
          </cell>
        </row>
        <row r="122">
          <cell r="D122">
            <v>35812254</v>
          </cell>
        </row>
        <row r="123">
          <cell r="D123">
            <v>35812254</v>
          </cell>
        </row>
        <row r="126">
          <cell r="D126">
            <v>1500000</v>
          </cell>
        </row>
        <row r="127">
          <cell r="D127">
            <v>2100000</v>
          </cell>
        </row>
        <row r="128">
          <cell r="D128">
            <v>3150000</v>
          </cell>
        </row>
        <row r="129">
          <cell r="D129">
            <v>850000</v>
          </cell>
        </row>
        <row r="130">
          <cell r="D130">
            <v>1575000</v>
          </cell>
        </row>
        <row r="131">
          <cell r="D131">
            <v>6500000</v>
          </cell>
        </row>
        <row r="132">
          <cell r="D132">
            <v>1599000</v>
          </cell>
        </row>
        <row r="133">
          <cell r="D133">
            <v>21875000</v>
          </cell>
        </row>
        <row r="134">
          <cell r="B134" t="str">
            <v>kursi plastik</v>
          </cell>
          <cell r="D134">
            <v>1020000</v>
          </cell>
        </row>
        <row r="136">
          <cell r="D136">
            <v>1083500</v>
          </cell>
        </row>
        <row r="137">
          <cell r="D137">
            <v>1000000</v>
          </cell>
        </row>
        <row r="138">
          <cell r="D138">
            <v>2000000</v>
          </cell>
        </row>
        <row r="139">
          <cell r="D139">
            <v>3350000</v>
          </cell>
        </row>
        <row r="140">
          <cell r="D140">
            <v>4600000</v>
          </cell>
        </row>
        <row r="141">
          <cell r="D141">
            <v>8000000</v>
          </cell>
        </row>
        <row r="142">
          <cell r="D142">
            <v>7200000</v>
          </cell>
        </row>
        <row r="143">
          <cell r="D143">
            <v>2300000</v>
          </cell>
        </row>
        <row r="145">
          <cell r="D145">
            <v>808000</v>
          </cell>
        </row>
        <row r="172">
          <cell r="D172">
            <v>3350000</v>
          </cell>
        </row>
        <row r="180">
          <cell r="D180">
            <v>2100000</v>
          </cell>
        </row>
        <row r="183">
          <cell r="D183">
            <v>8985000</v>
          </cell>
        </row>
        <row r="184">
          <cell r="D184">
            <v>1465040</v>
          </cell>
        </row>
        <row r="188">
          <cell r="D188">
            <v>2301000</v>
          </cell>
        </row>
        <row r="200">
          <cell r="D200">
            <v>683000</v>
          </cell>
        </row>
        <row r="201">
          <cell r="D201">
            <v>122998</v>
          </cell>
        </row>
        <row r="202">
          <cell r="D202">
            <v>700000</v>
          </cell>
        </row>
        <row r="205">
          <cell r="D205">
            <v>564775</v>
          </cell>
        </row>
        <row r="207">
          <cell r="D207">
            <v>10849000</v>
          </cell>
        </row>
        <row r="214">
          <cell r="D214">
            <v>1450000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FD2887"/>
  <sheetViews>
    <sheetView tabSelected="1" topLeftCell="B1" zoomScale="70" zoomScaleNormal="70" workbookViewId="0">
      <pane ySplit="4" topLeftCell="A58" activePane="bottomLeft" state="frozen"/>
      <selection activeCell="B1" sqref="B1"/>
      <selection pane="bottomLeft" activeCell="E73" sqref="E73"/>
    </sheetView>
  </sheetViews>
  <sheetFormatPr defaultRowHeight="15" x14ac:dyDescent="0.25"/>
  <cols>
    <col min="1" max="1" width="18.7109375" style="4" hidden="1" customWidth="1"/>
    <col min="2" max="2" width="30" style="3" customWidth="1"/>
    <col min="3" max="3" width="9.28515625" style="3" customWidth="1"/>
    <col min="4" max="4" width="3" style="3" customWidth="1"/>
    <col min="5" max="5" width="20.7109375" style="3" customWidth="1"/>
    <col min="6" max="6" width="21.7109375" style="3" bestFit="1" customWidth="1"/>
    <col min="7" max="7" width="19.85546875" style="211" customWidth="1"/>
    <col min="8" max="8" width="14" style="302" bestFit="1" customWidth="1"/>
    <col min="9" max="9" width="13.28515625" style="7" customWidth="1"/>
    <col min="10" max="11" width="17.140625" style="4" customWidth="1"/>
    <col min="12" max="12" width="17.42578125" style="4" customWidth="1"/>
    <col min="13" max="13" width="9.85546875" style="4" hidden="1" customWidth="1"/>
    <col min="14" max="14" width="11" style="4" customWidth="1"/>
    <col min="15" max="15" width="18.5703125" style="7" customWidth="1"/>
    <col min="16" max="16" width="32.5703125" style="5" customWidth="1"/>
    <col min="17" max="17" width="7.5703125" style="3" customWidth="1"/>
    <col min="18" max="18" width="12.28515625" style="3" customWidth="1"/>
    <col min="19" max="19" width="14.7109375" style="3" customWidth="1"/>
    <col min="20" max="16384" width="9.140625" style="3"/>
  </cols>
  <sheetData>
    <row r="3" spans="1:21" ht="29.25" customHeight="1" x14ac:dyDescent="0.25">
      <c r="A3" s="360" t="s">
        <v>975</v>
      </c>
      <c r="B3" s="360" t="s">
        <v>2</v>
      </c>
      <c r="C3" s="362" t="s">
        <v>1061</v>
      </c>
      <c r="D3" s="362"/>
      <c r="E3" s="360" t="s">
        <v>3</v>
      </c>
      <c r="F3" s="360" t="s">
        <v>884</v>
      </c>
      <c r="G3" s="361" t="s">
        <v>885</v>
      </c>
      <c r="H3" s="267" t="s">
        <v>1093</v>
      </c>
      <c r="I3" s="360" t="s">
        <v>4</v>
      </c>
      <c r="J3" s="360" t="s">
        <v>5</v>
      </c>
      <c r="K3" s="362" t="s">
        <v>1203</v>
      </c>
      <c r="L3" s="360" t="s">
        <v>1204</v>
      </c>
      <c r="M3" s="365" t="s">
        <v>0</v>
      </c>
      <c r="N3" s="366"/>
      <c r="O3" s="360" t="s">
        <v>915</v>
      </c>
      <c r="P3" s="360" t="s">
        <v>1200</v>
      </c>
      <c r="Q3" s="364" t="s">
        <v>1</v>
      </c>
      <c r="R3" s="360"/>
      <c r="S3" s="360"/>
    </row>
    <row r="4" spans="1:21" ht="23.25" customHeight="1" x14ac:dyDescent="0.25">
      <c r="A4" s="360"/>
      <c r="B4" s="360"/>
      <c r="C4" s="363"/>
      <c r="D4" s="363"/>
      <c r="E4" s="360"/>
      <c r="F4" s="360"/>
      <c r="G4" s="361"/>
      <c r="H4" s="267"/>
      <c r="I4" s="360"/>
      <c r="J4" s="360"/>
      <c r="K4" s="363"/>
      <c r="L4" s="360"/>
      <c r="M4" s="133" t="s">
        <v>6</v>
      </c>
      <c r="N4" s="133" t="s">
        <v>7</v>
      </c>
      <c r="O4" s="360"/>
      <c r="P4" s="360"/>
      <c r="Q4" s="8" t="s">
        <v>8</v>
      </c>
      <c r="R4" s="8" t="s">
        <v>9</v>
      </c>
      <c r="S4" s="8" t="s">
        <v>10</v>
      </c>
      <c r="U4" s="1"/>
    </row>
    <row r="5" spans="1:21" s="58" customFormat="1" ht="20.100000000000001" customHeight="1" x14ac:dyDescent="0.25">
      <c r="A5" s="72">
        <v>1</v>
      </c>
      <c r="B5" s="72" t="str">
        <f t="shared" ref="B5:B39" si="0">"00.03.27.1.19.19.1.B."&amp;C5&amp;D5&amp;I5</f>
        <v>00.03.27.1.19.19.1.B.1.2019</v>
      </c>
      <c r="C5" s="72">
        <v>1</v>
      </c>
      <c r="D5" s="72" t="s">
        <v>1085</v>
      </c>
      <c r="E5" s="146" t="s">
        <v>934</v>
      </c>
      <c r="F5" s="147" t="s">
        <v>893</v>
      </c>
      <c r="G5" s="189">
        <v>1500000</v>
      </c>
      <c r="H5" s="268"/>
      <c r="I5" s="129">
        <v>2019</v>
      </c>
      <c r="J5" s="72"/>
      <c r="K5" s="72"/>
      <c r="L5" s="72"/>
      <c r="M5" s="86"/>
      <c r="N5" s="72">
        <v>1</v>
      </c>
      <c r="O5" s="148" t="s">
        <v>963</v>
      </c>
      <c r="P5" s="149" t="s">
        <v>935</v>
      </c>
      <c r="Q5" s="150" t="s">
        <v>56</v>
      </c>
      <c r="R5" s="150"/>
      <c r="S5" s="150"/>
      <c r="U5" s="59"/>
    </row>
    <row r="6" spans="1:21" s="58" customFormat="1" ht="20.100000000000001" customHeight="1" x14ac:dyDescent="0.25">
      <c r="A6" s="22">
        <v>2</v>
      </c>
      <c r="B6" s="72" t="str">
        <f t="shared" si="0"/>
        <v>00.03.27.1.19.19.1.B.2.2019</v>
      </c>
      <c r="C6" s="22">
        <v>2</v>
      </c>
      <c r="D6" s="72" t="s">
        <v>1085</v>
      </c>
      <c r="E6" s="19" t="s">
        <v>934</v>
      </c>
      <c r="F6" s="20" t="s">
        <v>893</v>
      </c>
      <c r="G6" s="190">
        <v>1500000</v>
      </c>
      <c r="H6" s="269"/>
      <c r="I6" s="15">
        <v>2019</v>
      </c>
      <c r="J6" s="22"/>
      <c r="K6" s="22"/>
      <c r="L6" s="22"/>
      <c r="M6" s="27"/>
      <c r="N6" s="22">
        <v>1</v>
      </c>
      <c r="O6" s="73" t="s">
        <v>963</v>
      </c>
      <c r="P6" s="75" t="s">
        <v>935</v>
      </c>
      <c r="Q6" s="18" t="s">
        <v>56</v>
      </c>
      <c r="R6" s="18"/>
      <c r="S6" s="18"/>
      <c r="U6" s="59"/>
    </row>
    <row r="7" spans="1:21" s="58" customFormat="1" ht="20.100000000000001" customHeight="1" x14ac:dyDescent="0.25">
      <c r="A7" s="72">
        <v>3</v>
      </c>
      <c r="B7" s="72" t="str">
        <f t="shared" si="0"/>
        <v>00.03.27.1.19.19.1.B.3.2019</v>
      </c>
      <c r="C7" s="72">
        <v>3</v>
      </c>
      <c r="D7" s="72" t="s">
        <v>1085</v>
      </c>
      <c r="E7" s="19" t="s">
        <v>934</v>
      </c>
      <c r="F7" s="20" t="s">
        <v>893</v>
      </c>
      <c r="G7" s="190">
        <v>1500000</v>
      </c>
      <c r="H7" s="269"/>
      <c r="I7" s="15">
        <v>2019</v>
      </c>
      <c r="J7" s="22"/>
      <c r="K7" s="22"/>
      <c r="L7" s="22"/>
      <c r="M7" s="27"/>
      <c r="N7" s="22">
        <v>1</v>
      </c>
      <c r="O7" s="73" t="s">
        <v>963</v>
      </c>
      <c r="P7" s="75" t="s">
        <v>935</v>
      </c>
      <c r="Q7" s="18" t="s">
        <v>56</v>
      </c>
      <c r="R7" s="18"/>
      <c r="S7" s="18"/>
      <c r="U7" s="59"/>
    </row>
    <row r="8" spans="1:21" s="58" customFormat="1" ht="20.100000000000001" customHeight="1" x14ac:dyDescent="0.25">
      <c r="A8" s="22">
        <v>4</v>
      </c>
      <c r="B8" s="72" t="str">
        <f t="shared" si="0"/>
        <v>00.03.27.1.19.19.1.B.4.2019</v>
      </c>
      <c r="C8" s="22">
        <v>4</v>
      </c>
      <c r="D8" s="72" t="s">
        <v>1085</v>
      </c>
      <c r="E8" s="19" t="s">
        <v>934</v>
      </c>
      <c r="F8" s="20" t="s">
        <v>893</v>
      </c>
      <c r="G8" s="190">
        <v>1500000</v>
      </c>
      <c r="H8" s="269"/>
      <c r="I8" s="15">
        <v>2019</v>
      </c>
      <c r="J8" s="22"/>
      <c r="K8" s="22"/>
      <c r="L8" s="22"/>
      <c r="M8" s="27"/>
      <c r="N8" s="22">
        <v>1</v>
      </c>
      <c r="O8" s="73" t="s">
        <v>963</v>
      </c>
      <c r="P8" s="75" t="s">
        <v>935</v>
      </c>
      <c r="Q8" s="18" t="s">
        <v>56</v>
      </c>
      <c r="R8" s="18"/>
      <c r="S8" s="18"/>
      <c r="U8" s="59"/>
    </row>
    <row r="9" spans="1:21" s="58" customFormat="1" ht="20.100000000000001" customHeight="1" x14ac:dyDescent="0.25">
      <c r="A9" s="72">
        <v>5</v>
      </c>
      <c r="B9" s="72" t="str">
        <f t="shared" si="0"/>
        <v>00.03.27.1.19.19.1.B.5.2016</v>
      </c>
      <c r="C9" s="72">
        <v>5</v>
      </c>
      <c r="D9" s="72" t="s">
        <v>1085</v>
      </c>
      <c r="E9" s="24" t="s">
        <v>936</v>
      </c>
      <c r="F9" s="20" t="s">
        <v>893</v>
      </c>
      <c r="G9" s="190">
        <v>10000000</v>
      </c>
      <c r="H9" s="269"/>
      <c r="I9" s="15">
        <v>2016</v>
      </c>
      <c r="J9" s="23" t="s">
        <v>615</v>
      </c>
      <c r="K9" s="73"/>
      <c r="L9" s="23"/>
      <c r="M9" s="27"/>
      <c r="N9" s="73">
        <v>1</v>
      </c>
      <c r="O9" s="23" t="s">
        <v>963</v>
      </c>
      <c r="P9" s="24" t="s">
        <v>935</v>
      </c>
      <c r="Q9" s="18" t="s">
        <v>56</v>
      </c>
      <c r="R9" s="18"/>
      <c r="S9" s="18"/>
      <c r="U9" s="59"/>
    </row>
    <row r="10" spans="1:21" s="58" customFormat="1" ht="20.100000000000001" customHeight="1" x14ac:dyDescent="0.25">
      <c r="A10" s="22">
        <v>6</v>
      </c>
      <c r="B10" s="72" t="str">
        <f t="shared" si="0"/>
        <v>00.03.27.1.19.19.1.B.6.2016</v>
      </c>
      <c r="C10" s="22">
        <v>6</v>
      </c>
      <c r="D10" s="72" t="s">
        <v>1085</v>
      </c>
      <c r="E10" s="75" t="s">
        <v>936</v>
      </c>
      <c r="F10" s="20" t="s">
        <v>893</v>
      </c>
      <c r="G10" s="190">
        <v>10000000</v>
      </c>
      <c r="H10" s="269"/>
      <c r="I10" s="15">
        <v>2016</v>
      </c>
      <c r="J10" s="73" t="s">
        <v>615</v>
      </c>
      <c r="K10" s="73"/>
      <c r="L10" s="73"/>
      <c r="M10" s="27"/>
      <c r="N10" s="73">
        <v>1</v>
      </c>
      <c r="O10" s="73" t="s">
        <v>963</v>
      </c>
      <c r="P10" s="75" t="s">
        <v>935</v>
      </c>
      <c r="Q10" s="18" t="s">
        <v>56</v>
      </c>
      <c r="R10" s="18"/>
      <c r="S10" s="18"/>
      <c r="U10" s="59"/>
    </row>
    <row r="11" spans="1:21" s="58" customFormat="1" ht="20.100000000000001" customHeight="1" x14ac:dyDescent="0.25">
      <c r="A11" s="72">
        <v>7</v>
      </c>
      <c r="B11" s="72" t="str">
        <f t="shared" si="0"/>
        <v>00.03.27.1.19.19.1.B.7.2016</v>
      </c>
      <c r="C11" s="72">
        <v>7</v>
      </c>
      <c r="D11" s="72" t="s">
        <v>1085</v>
      </c>
      <c r="E11" s="75" t="s">
        <v>936</v>
      </c>
      <c r="F11" s="20" t="s">
        <v>893</v>
      </c>
      <c r="G11" s="190">
        <v>10000000</v>
      </c>
      <c r="H11" s="269"/>
      <c r="I11" s="15">
        <v>2016</v>
      </c>
      <c r="J11" s="73" t="s">
        <v>615</v>
      </c>
      <c r="K11" s="73"/>
      <c r="L11" s="73"/>
      <c r="M11" s="27"/>
      <c r="N11" s="73">
        <v>1</v>
      </c>
      <c r="O11" s="73" t="s">
        <v>963</v>
      </c>
      <c r="P11" s="75" t="s">
        <v>935</v>
      </c>
      <c r="Q11" s="18" t="s">
        <v>56</v>
      </c>
      <c r="R11" s="18"/>
      <c r="S11" s="18"/>
      <c r="U11" s="59"/>
    </row>
    <row r="12" spans="1:21" s="58" customFormat="1" ht="20.100000000000001" customHeight="1" x14ac:dyDescent="0.25">
      <c r="A12" s="22">
        <v>8</v>
      </c>
      <c r="B12" s="72" t="str">
        <f t="shared" si="0"/>
        <v>00.03.27.1.19.19.1.B.8.2019</v>
      </c>
      <c r="C12" s="22">
        <v>8</v>
      </c>
      <c r="D12" s="72" t="s">
        <v>1085</v>
      </c>
      <c r="E12" s="24" t="s">
        <v>937</v>
      </c>
      <c r="F12" s="20" t="s">
        <v>893</v>
      </c>
      <c r="G12" s="190">
        <v>1500000</v>
      </c>
      <c r="H12" s="269"/>
      <c r="I12" s="15">
        <v>2019</v>
      </c>
      <c r="J12" s="23"/>
      <c r="K12" s="73"/>
      <c r="L12" s="21"/>
      <c r="M12" s="27"/>
      <c r="N12" s="73">
        <v>1</v>
      </c>
      <c r="O12" s="23" t="s">
        <v>963</v>
      </c>
      <c r="P12" s="24" t="s">
        <v>938</v>
      </c>
      <c r="Q12" s="18" t="s">
        <v>56</v>
      </c>
      <c r="R12" s="18"/>
      <c r="S12" s="18"/>
      <c r="U12" s="59"/>
    </row>
    <row r="13" spans="1:21" s="58" customFormat="1" ht="20.100000000000001" customHeight="1" x14ac:dyDescent="0.25">
      <c r="A13" s="72">
        <v>9</v>
      </c>
      <c r="B13" s="72" t="str">
        <f t="shared" si="0"/>
        <v>00.03.27.1.19.19.1.B.9.2019</v>
      </c>
      <c r="C13" s="72">
        <v>9</v>
      </c>
      <c r="D13" s="72" t="s">
        <v>1085</v>
      </c>
      <c r="E13" s="75" t="s">
        <v>937</v>
      </c>
      <c r="F13" s="20" t="s">
        <v>893</v>
      </c>
      <c r="G13" s="190">
        <v>1500000</v>
      </c>
      <c r="H13" s="269"/>
      <c r="I13" s="15">
        <v>2019</v>
      </c>
      <c r="J13" s="73"/>
      <c r="K13" s="73"/>
      <c r="L13" s="21"/>
      <c r="M13" s="27"/>
      <c r="N13" s="73">
        <v>1</v>
      </c>
      <c r="O13" s="73" t="s">
        <v>963</v>
      </c>
      <c r="P13" s="75" t="s">
        <v>938</v>
      </c>
      <c r="Q13" s="18" t="s">
        <v>56</v>
      </c>
      <c r="R13" s="18"/>
      <c r="S13" s="18"/>
      <c r="U13" s="59"/>
    </row>
    <row r="14" spans="1:21" s="58" customFormat="1" ht="20.100000000000001" customHeight="1" x14ac:dyDescent="0.25">
      <c r="A14" s="22">
        <v>10</v>
      </c>
      <c r="B14" s="72" t="str">
        <f t="shared" si="0"/>
        <v>00.03.27.1.19.19.1.B.10.2019</v>
      </c>
      <c r="C14" s="22">
        <v>10</v>
      </c>
      <c r="D14" s="72" t="s">
        <v>1085</v>
      </c>
      <c r="E14" s="75" t="s">
        <v>937</v>
      </c>
      <c r="F14" s="20" t="s">
        <v>893</v>
      </c>
      <c r="G14" s="190">
        <v>1500000</v>
      </c>
      <c r="H14" s="269"/>
      <c r="I14" s="15">
        <v>2019</v>
      </c>
      <c r="J14" s="73"/>
      <c r="K14" s="73"/>
      <c r="L14" s="21"/>
      <c r="M14" s="27"/>
      <c r="N14" s="73">
        <v>1</v>
      </c>
      <c r="O14" s="73" t="s">
        <v>963</v>
      </c>
      <c r="P14" s="75" t="s">
        <v>938</v>
      </c>
      <c r="Q14" s="18" t="s">
        <v>56</v>
      </c>
      <c r="R14" s="18"/>
      <c r="S14" s="18"/>
      <c r="U14" s="59"/>
    </row>
    <row r="15" spans="1:21" s="58" customFormat="1" ht="20.100000000000001" customHeight="1" x14ac:dyDescent="0.25">
      <c r="A15" s="72">
        <v>11</v>
      </c>
      <c r="B15" s="72" t="str">
        <f t="shared" si="0"/>
        <v>00.03.27.1.19.19.1.B.11.2016</v>
      </c>
      <c r="C15" s="72">
        <v>11</v>
      </c>
      <c r="D15" s="72" t="s">
        <v>1085</v>
      </c>
      <c r="E15" s="24" t="s">
        <v>614</v>
      </c>
      <c r="F15" s="20" t="s">
        <v>893</v>
      </c>
      <c r="G15" s="190">
        <v>10000000</v>
      </c>
      <c r="H15" s="269"/>
      <c r="I15" s="15">
        <v>2016</v>
      </c>
      <c r="J15" s="15" t="s">
        <v>615</v>
      </c>
      <c r="K15" s="15"/>
      <c r="L15" s="21"/>
      <c r="M15" s="27"/>
      <c r="N15" s="73">
        <v>1</v>
      </c>
      <c r="O15" s="23" t="s">
        <v>963</v>
      </c>
      <c r="P15" s="24" t="s">
        <v>938</v>
      </c>
      <c r="Q15" s="18" t="s">
        <v>56</v>
      </c>
      <c r="R15" s="18"/>
      <c r="S15" s="18"/>
      <c r="U15" s="59"/>
    </row>
    <row r="16" spans="1:21" s="58" customFormat="1" ht="20.100000000000001" customHeight="1" x14ac:dyDescent="0.25">
      <c r="A16" s="22">
        <v>12</v>
      </c>
      <c r="B16" s="72" t="str">
        <f t="shared" si="0"/>
        <v>00.03.27.1.19.19.1.B.12.2016</v>
      </c>
      <c r="C16" s="22">
        <v>12</v>
      </c>
      <c r="D16" s="72" t="s">
        <v>1085</v>
      </c>
      <c r="E16" s="75" t="s">
        <v>614</v>
      </c>
      <c r="F16" s="20" t="s">
        <v>893</v>
      </c>
      <c r="G16" s="190">
        <v>10000000</v>
      </c>
      <c r="H16" s="269"/>
      <c r="I16" s="15">
        <v>2016</v>
      </c>
      <c r="J16" s="15" t="s">
        <v>615</v>
      </c>
      <c r="K16" s="15"/>
      <c r="L16" s="21"/>
      <c r="M16" s="27"/>
      <c r="N16" s="73">
        <v>1</v>
      </c>
      <c r="O16" s="73" t="s">
        <v>963</v>
      </c>
      <c r="P16" s="75" t="s">
        <v>938</v>
      </c>
      <c r="Q16" s="18" t="s">
        <v>56</v>
      </c>
      <c r="R16" s="18"/>
      <c r="S16" s="18"/>
      <c r="U16" s="59"/>
    </row>
    <row r="17" spans="1:21" s="58" customFormat="1" ht="20.100000000000001" customHeight="1" x14ac:dyDescent="0.25">
      <c r="A17" s="72">
        <v>13</v>
      </c>
      <c r="B17" s="72" t="str">
        <f t="shared" si="0"/>
        <v>00.03.27.1.19.19.1.B.13.2016</v>
      </c>
      <c r="C17" s="72">
        <v>13</v>
      </c>
      <c r="D17" s="72" t="s">
        <v>1085</v>
      </c>
      <c r="E17" s="75" t="s">
        <v>614</v>
      </c>
      <c r="F17" s="20" t="s">
        <v>893</v>
      </c>
      <c r="G17" s="190">
        <v>10000000</v>
      </c>
      <c r="H17" s="269"/>
      <c r="I17" s="15">
        <v>2016</v>
      </c>
      <c r="J17" s="15" t="s">
        <v>615</v>
      </c>
      <c r="K17" s="15"/>
      <c r="L17" s="21"/>
      <c r="M17" s="27"/>
      <c r="N17" s="73">
        <v>1</v>
      </c>
      <c r="O17" s="73" t="s">
        <v>963</v>
      </c>
      <c r="P17" s="75" t="s">
        <v>938</v>
      </c>
      <c r="Q17" s="18" t="s">
        <v>56</v>
      </c>
      <c r="R17" s="18"/>
      <c r="S17" s="18"/>
      <c r="U17" s="59"/>
    </row>
    <row r="18" spans="1:21" s="58" customFormat="1" ht="20.100000000000001" customHeight="1" x14ac:dyDescent="0.25">
      <c r="A18" s="22">
        <v>14</v>
      </c>
      <c r="B18" s="72" t="str">
        <f t="shared" si="0"/>
        <v>00.03.27.1.19.19.1.B.14.2016</v>
      </c>
      <c r="C18" s="22">
        <v>14</v>
      </c>
      <c r="D18" s="72" t="s">
        <v>1085</v>
      </c>
      <c r="E18" s="75" t="s">
        <v>614</v>
      </c>
      <c r="F18" s="20" t="s">
        <v>893</v>
      </c>
      <c r="G18" s="190">
        <v>10000000</v>
      </c>
      <c r="H18" s="269"/>
      <c r="I18" s="15">
        <v>2016</v>
      </c>
      <c r="J18" s="15" t="s">
        <v>615</v>
      </c>
      <c r="K18" s="15"/>
      <c r="L18" s="21"/>
      <c r="M18" s="27"/>
      <c r="N18" s="73">
        <v>1</v>
      </c>
      <c r="O18" s="73" t="s">
        <v>963</v>
      </c>
      <c r="P18" s="75" t="s">
        <v>938</v>
      </c>
      <c r="Q18" s="18" t="s">
        <v>56</v>
      </c>
      <c r="R18" s="18"/>
      <c r="S18" s="18"/>
      <c r="U18" s="59"/>
    </row>
    <row r="19" spans="1:21" s="58" customFormat="1" ht="20.100000000000001" customHeight="1" x14ac:dyDescent="0.25">
      <c r="A19" s="72">
        <v>15</v>
      </c>
      <c r="B19" s="72" t="str">
        <f t="shared" si="0"/>
        <v>00.03.27.1.19.19.1.B.15.2020</v>
      </c>
      <c r="C19" s="72">
        <v>15</v>
      </c>
      <c r="D19" s="72" t="s">
        <v>1085</v>
      </c>
      <c r="E19" s="24" t="s">
        <v>939</v>
      </c>
      <c r="F19" s="20" t="s">
        <v>893</v>
      </c>
      <c r="G19" s="190">
        <v>935000</v>
      </c>
      <c r="H19" s="269"/>
      <c r="I19" s="15">
        <v>2020</v>
      </c>
      <c r="J19" s="23" t="s">
        <v>940</v>
      </c>
      <c r="K19" s="73"/>
      <c r="L19" s="23"/>
      <c r="M19" s="27"/>
      <c r="N19" s="73">
        <v>1</v>
      </c>
      <c r="O19" s="23" t="s">
        <v>963</v>
      </c>
      <c r="P19" s="24" t="s">
        <v>938</v>
      </c>
      <c r="Q19" s="18" t="s">
        <v>56</v>
      </c>
      <c r="R19" s="18"/>
      <c r="S19" s="18"/>
      <c r="U19" s="59"/>
    </row>
    <row r="20" spans="1:21" s="58" customFormat="1" ht="20.100000000000001" customHeight="1" x14ac:dyDescent="0.25">
      <c r="A20" s="22">
        <v>16</v>
      </c>
      <c r="B20" s="72" t="str">
        <f t="shared" si="0"/>
        <v>00.03.27.1.19.19.1.B.16.2020</v>
      </c>
      <c r="C20" s="22">
        <v>16</v>
      </c>
      <c r="D20" s="72" t="s">
        <v>1085</v>
      </c>
      <c r="E20" s="75" t="s">
        <v>939</v>
      </c>
      <c r="F20" s="20" t="s">
        <v>893</v>
      </c>
      <c r="G20" s="190">
        <v>935000</v>
      </c>
      <c r="H20" s="269"/>
      <c r="I20" s="15">
        <v>2020</v>
      </c>
      <c r="J20" s="73" t="s">
        <v>940</v>
      </c>
      <c r="K20" s="73"/>
      <c r="L20" s="73"/>
      <c r="M20" s="27"/>
      <c r="N20" s="73">
        <v>1</v>
      </c>
      <c r="O20" s="73" t="s">
        <v>963</v>
      </c>
      <c r="P20" s="75" t="s">
        <v>938</v>
      </c>
      <c r="Q20" s="18" t="s">
        <v>56</v>
      </c>
      <c r="R20" s="18"/>
      <c r="S20" s="18"/>
      <c r="U20" s="59"/>
    </row>
    <row r="21" spans="1:21" s="58" customFormat="1" ht="20.100000000000001" customHeight="1" x14ac:dyDescent="0.25">
      <c r="A21" s="72">
        <v>17</v>
      </c>
      <c r="B21" s="72" t="str">
        <f t="shared" si="0"/>
        <v>00.03.27.1.19.19.1.B.17.2020</v>
      </c>
      <c r="C21" s="72">
        <v>17</v>
      </c>
      <c r="D21" s="72" t="s">
        <v>1085</v>
      </c>
      <c r="E21" s="75" t="s">
        <v>939</v>
      </c>
      <c r="F21" s="20" t="s">
        <v>893</v>
      </c>
      <c r="G21" s="190">
        <v>935000</v>
      </c>
      <c r="H21" s="269"/>
      <c r="I21" s="15">
        <v>2020</v>
      </c>
      <c r="J21" s="73" t="s">
        <v>940</v>
      </c>
      <c r="K21" s="73"/>
      <c r="L21" s="73"/>
      <c r="M21" s="27"/>
      <c r="N21" s="73">
        <v>1</v>
      </c>
      <c r="O21" s="73" t="s">
        <v>963</v>
      </c>
      <c r="P21" s="75" t="s">
        <v>938</v>
      </c>
      <c r="Q21" s="18" t="s">
        <v>56</v>
      </c>
      <c r="R21" s="18"/>
      <c r="S21" s="18"/>
      <c r="U21" s="59"/>
    </row>
    <row r="22" spans="1:21" s="58" customFormat="1" ht="20.100000000000001" customHeight="1" x14ac:dyDescent="0.25">
      <c r="A22" s="22">
        <v>18</v>
      </c>
      <c r="B22" s="72" t="str">
        <f t="shared" si="0"/>
        <v>00.03.27.1.19.19.1.B.18.2020</v>
      </c>
      <c r="C22" s="22">
        <v>18</v>
      </c>
      <c r="D22" s="72" t="s">
        <v>1085</v>
      </c>
      <c r="E22" s="75" t="s">
        <v>939</v>
      </c>
      <c r="F22" s="20" t="s">
        <v>893</v>
      </c>
      <c r="G22" s="190">
        <v>935000</v>
      </c>
      <c r="H22" s="269"/>
      <c r="I22" s="15">
        <v>2020</v>
      </c>
      <c r="J22" s="73" t="s">
        <v>940</v>
      </c>
      <c r="K22" s="73"/>
      <c r="L22" s="73"/>
      <c r="M22" s="27"/>
      <c r="N22" s="73">
        <v>1</v>
      </c>
      <c r="O22" s="73" t="s">
        <v>963</v>
      </c>
      <c r="P22" s="75" t="s">
        <v>938</v>
      </c>
      <c r="Q22" s="18" t="s">
        <v>56</v>
      </c>
      <c r="R22" s="18"/>
      <c r="S22" s="18"/>
      <c r="U22" s="59"/>
    </row>
    <row r="23" spans="1:21" s="58" customFormat="1" ht="20.100000000000001" customHeight="1" x14ac:dyDescent="0.25">
      <c r="A23" s="72">
        <v>19</v>
      </c>
      <c r="B23" s="72" t="str">
        <f t="shared" si="0"/>
        <v>00.03.27.1.19.19.1.B.19.2020</v>
      </c>
      <c r="C23" s="72">
        <v>19</v>
      </c>
      <c r="D23" s="72" t="s">
        <v>1085</v>
      </c>
      <c r="E23" s="75" t="s">
        <v>939</v>
      </c>
      <c r="F23" s="20" t="s">
        <v>893</v>
      </c>
      <c r="G23" s="190">
        <v>935000</v>
      </c>
      <c r="H23" s="269"/>
      <c r="I23" s="15">
        <v>2020</v>
      </c>
      <c r="J23" s="73" t="s">
        <v>940</v>
      </c>
      <c r="K23" s="73"/>
      <c r="L23" s="73"/>
      <c r="M23" s="27"/>
      <c r="N23" s="73">
        <v>1</v>
      </c>
      <c r="O23" s="73" t="s">
        <v>963</v>
      </c>
      <c r="P23" s="75" t="s">
        <v>938</v>
      </c>
      <c r="Q23" s="18" t="s">
        <v>56</v>
      </c>
      <c r="R23" s="18"/>
      <c r="S23" s="18"/>
      <c r="U23" s="59"/>
    </row>
    <row r="24" spans="1:21" s="58" customFormat="1" ht="20.100000000000001" customHeight="1" x14ac:dyDescent="0.25">
      <c r="A24" s="22">
        <v>20</v>
      </c>
      <c r="B24" s="72" t="str">
        <f t="shared" si="0"/>
        <v>00.03.27.1.19.19.1.B.20.2020</v>
      </c>
      <c r="C24" s="22">
        <v>20</v>
      </c>
      <c r="D24" s="72" t="s">
        <v>1085</v>
      </c>
      <c r="E24" s="75" t="s">
        <v>939</v>
      </c>
      <c r="F24" s="20" t="s">
        <v>893</v>
      </c>
      <c r="G24" s="190">
        <v>935000</v>
      </c>
      <c r="H24" s="269"/>
      <c r="I24" s="15">
        <v>2020</v>
      </c>
      <c r="J24" s="73" t="s">
        <v>940</v>
      </c>
      <c r="K24" s="73"/>
      <c r="L24" s="73"/>
      <c r="M24" s="27"/>
      <c r="N24" s="73">
        <v>1</v>
      </c>
      <c r="O24" s="73" t="s">
        <v>963</v>
      </c>
      <c r="P24" s="75" t="s">
        <v>938</v>
      </c>
      <c r="Q24" s="18" t="s">
        <v>56</v>
      </c>
      <c r="R24" s="18"/>
      <c r="S24" s="18"/>
      <c r="U24" s="59"/>
    </row>
    <row r="25" spans="1:21" s="58" customFormat="1" ht="20.100000000000001" customHeight="1" x14ac:dyDescent="0.25">
      <c r="A25" s="72">
        <v>21</v>
      </c>
      <c r="B25" s="72" t="str">
        <f t="shared" si="0"/>
        <v>00.03.27.1.19.19.1.B.21.2016</v>
      </c>
      <c r="C25" s="72">
        <v>21</v>
      </c>
      <c r="D25" s="72" t="s">
        <v>1085</v>
      </c>
      <c r="E25" s="24" t="s">
        <v>614</v>
      </c>
      <c r="F25" s="20" t="s">
        <v>893</v>
      </c>
      <c r="G25" s="190">
        <v>10000000</v>
      </c>
      <c r="H25" s="269"/>
      <c r="I25" s="15">
        <v>2016</v>
      </c>
      <c r="J25" s="15" t="s">
        <v>615</v>
      </c>
      <c r="K25" s="15"/>
      <c r="L25" s="21"/>
      <c r="M25" s="27"/>
      <c r="N25" s="73">
        <v>1</v>
      </c>
      <c r="O25" s="23" t="s">
        <v>963</v>
      </c>
      <c r="P25" s="24" t="s">
        <v>941</v>
      </c>
      <c r="Q25" s="18" t="s">
        <v>56</v>
      </c>
      <c r="R25" s="18"/>
      <c r="S25" s="18"/>
      <c r="U25" s="59"/>
    </row>
    <row r="26" spans="1:21" s="58" customFormat="1" ht="20.100000000000001" customHeight="1" x14ac:dyDescent="0.25">
      <c r="A26" s="22">
        <v>22</v>
      </c>
      <c r="B26" s="72" t="str">
        <f t="shared" si="0"/>
        <v>00.03.27.1.19.19.1.B.22.2016</v>
      </c>
      <c r="C26" s="22">
        <v>22</v>
      </c>
      <c r="D26" s="72" t="s">
        <v>1085</v>
      </c>
      <c r="E26" s="75" t="s">
        <v>614</v>
      </c>
      <c r="F26" s="20" t="s">
        <v>893</v>
      </c>
      <c r="G26" s="190">
        <v>10000000</v>
      </c>
      <c r="H26" s="269"/>
      <c r="I26" s="15">
        <v>2016</v>
      </c>
      <c r="J26" s="15" t="s">
        <v>615</v>
      </c>
      <c r="K26" s="15"/>
      <c r="L26" s="21"/>
      <c r="M26" s="27"/>
      <c r="N26" s="73">
        <v>1</v>
      </c>
      <c r="O26" s="73" t="s">
        <v>963</v>
      </c>
      <c r="P26" s="75" t="s">
        <v>941</v>
      </c>
      <c r="Q26" s="18" t="s">
        <v>56</v>
      </c>
      <c r="R26" s="18"/>
      <c r="S26" s="18"/>
      <c r="U26" s="59"/>
    </row>
    <row r="27" spans="1:21" s="58" customFormat="1" ht="20.100000000000001" customHeight="1" x14ac:dyDescent="0.25">
      <c r="A27" s="72">
        <v>23</v>
      </c>
      <c r="B27" s="72" t="str">
        <f t="shared" si="0"/>
        <v>00.03.27.1.19.19.1.B.23.2016</v>
      </c>
      <c r="C27" s="72">
        <v>23</v>
      </c>
      <c r="D27" s="72" t="s">
        <v>1085</v>
      </c>
      <c r="E27" s="75" t="s">
        <v>614</v>
      </c>
      <c r="F27" s="20" t="s">
        <v>893</v>
      </c>
      <c r="G27" s="190">
        <v>10000000</v>
      </c>
      <c r="H27" s="269"/>
      <c r="I27" s="15">
        <v>2016</v>
      </c>
      <c r="J27" s="15" t="s">
        <v>615</v>
      </c>
      <c r="K27" s="15"/>
      <c r="L27" s="21"/>
      <c r="M27" s="27"/>
      <c r="N27" s="73">
        <v>1</v>
      </c>
      <c r="O27" s="73" t="s">
        <v>963</v>
      </c>
      <c r="P27" s="75" t="s">
        <v>941</v>
      </c>
      <c r="Q27" s="18" t="s">
        <v>56</v>
      </c>
      <c r="R27" s="18"/>
      <c r="S27" s="18"/>
      <c r="U27" s="59"/>
    </row>
    <row r="28" spans="1:21" s="58" customFormat="1" ht="20.100000000000001" customHeight="1" x14ac:dyDescent="0.25">
      <c r="A28" s="22">
        <v>24</v>
      </c>
      <c r="B28" s="72" t="str">
        <f t="shared" si="0"/>
        <v>00.03.27.1.19.19.1.B.24.2019</v>
      </c>
      <c r="C28" s="22">
        <v>24</v>
      </c>
      <c r="D28" s="72" t="s">
        <v>1085</v>
      </c>
      <c r="E28" s="75" t="s">
        <v>937</v>
      </c>
      <c r="F28" s="20" t="s">
        <v>893</v>
      </c>
      <c r="G28" s="190">
        <v>1500000</v>
      </c>
      <c r="H28" s="269"/>
      <c r="I28" s="15">
        <v>2019</v>
      </c>
      <c r="J28" s="23"/>
      <c r="K28" s="73"/>
      <c r="L28" s="23"/>
      <c r="M28" s="27"/>
      <c r="N28" s="73">
        <v>1</v>
      </c>
      <c r="O28" s="23" t="s">
        <v>963</v>
      </c>
      <c r="P28" s="24" t="s">
        <v>941</v>
      </c>
      <c r="Q28" s="18" t="s">
        <v>56</v>
      </c>
      <c r="R28" s="18"/>
      <c r="S28" s="18"/>
      <c r="U28" s="59"/>
    </row>
    <row r="29" spans="1:21" s="58" customFormat="1" ht="20.100000000000001" customHeight="1" x14ac:dyDescent="0.25">
      <c r="A29" s="72">
        <v>25</v>
      </c>
      <c r="B29" s="72" t="str">
        <f t="shared" si="0"/>
        <v>00.03.27.1.19.19.1.B.25.2016</v>
      </c>
      <c r="C29" s="72">
        <v>25</v>
      </c>
      <c r="D29" s="72" t="s">
        <v>1085</v>
      </c>
      <c r="E29" s="24" t="s">
        <v>614</v>
      </c>
      <c r="F29" s="20" t="s">
        <v>893</v>
      </c>
      <c r="G29" s="190">
        <v>10000000</v>
      </c>
      <c r="H29" s="269"/>
      <c r="I29" s="15">
        <v>2016</v>
      </c>
      <c r="J29" s="15" t="s">
        <v>615</v>
      </c>
      <c r="K29" s="15"/>
      <c r="L29" s="21"/>
      <c r="M29" s="27"/>
      <c r="N29" s="73">
        <v>1</v>
      </c>
      <c r="O29" s="23" t="s">
        <v>963</v>
      </c>
      <c r="P29" s="24" t="s">
        <v>942</v>
      </c>
      <c r="Q29" s="18" t="s">
        <v>56</v>
      </c>
      <c r="R29" s="18"/>
      <c r="S29" s="18"/>
      <c r="U29" s="59"/>
    </row>
    <row r="30" spans="1:21" s="58" customFormat="1" ht="20.100000000000001" customHeight="1" x14ac:dyDescent="0.25">
      <c r="A30" s="22">
        <v>26</v>
      </c>
      <c r="B30" s="72" t="str">
        <f t="shared" si="0"/>
        <v>00.03.27.1.19.19.1.B.26.2016</v>
      </c>
      <c r="C30" s="22">
        <v>26</v>
      </c>
      <c r="D30" s="72" t="s">
        <v>1085</v>
      </c>
      <c r="E30" s="75" t="s">
        <v>614</v>
      </c>
      <c r="F30" s="20" t="s">
        <v>893</v>
      </c>
      <c r="G30" s="190">
        <v>10000000</v>
      </c>
      <c r="H30" s="269"/>
      <c r="I30" s="15">
        <v>2016</v>
      </c>
      <c r="J30" s="15" t="s">
        <v>615</v>
      </c>
      <c r="K30" s="15"/>
      <c r="L30" s="21"/>
      <c r="M30" s="27"/>
      <c r="N30" s="73">
        <v>1</v>
      </c>
      <c r="O30" s="73" t="s">
        <v>963</v>
      </c>
      <c r="P30" s="75" t="s">
        <v>942</v>
      </c>
      <c r="Q30" s="18" t="s">
        <v>56</v>
      </c>
      <c r="R30" s="18"/>
      <c r="S30" s="18"/>
      <c r="U30" s="59"/>
    </row>
    <row r="31" spans="1:21" s="58" customFormat="1" ht="20.100000000000001" customHeight="1" x14ac:dyDescent="0.25">
      <c r="A31" s="72">
        <v>27</v>
      </c>
      <c r="B31" s="72" t="str">
        <f t="shared" si="0"/>
        <v>00.03.27.1.19.19.1.B.27.2019</v>
      </c>
      <c r="C31" s="72">
        <v>27</v>
      </c>
      <c r="D31" s="72" t="s">
        <v>1085</v>
      </c>
      <c r="E31" s="75" t="s">
        <v>937</v>
      </c>
      <c r="F31" s="20" t="s">
        <v>893</v>
      </c>
      <c r="G31" s="190">
        <v>1500000</v>
      </c>
      <c r="H31" s="269"/>
      <c r="I31" s="15">
        <v>2019</v>
      </c>
      <c r="J31" s="23"/>
      <c r="K31" s="73"/>
      <c r="L31" s="23"/>
      <c r="M31" s="27"/>
      <c r="N31" s="73">
        <v>1</v>
      </c>
      <c r="O31" s="23" t="s">
        <v>963</v>
      </c>
      <c r="P31" s="24" t="s">
        <v>942</v>
      </c>
      <c r="Q31" s="18" t="s">
        <v>56</v>
      </c>
      <c r="R31" s="18"/>
      <c r="S31" s="18"/>
      <c r="U31" s="59"/>
    </row>
    <row r="32" spans="1:21" s="58" customFormat="1" ht="20.100000000000001" customHeight="1" x14ac:dyDescent="0.25">
      <c r="A32" s="22">
        <v>28</v>
      </c>
      <c r="B32" s="72" t="str">
        <f t="shared" si="0"/>
        <v>00.03.27.1.19.19.1.B.28.2019</v>
      </c>
      <c r="C32" s="22">
        <v>28</v>
      </c>
      <c r="D32" s="72" t="s">
        <v>1085</v>
      </c>
      <c r="E32" s="75" t="s">
        <v>937</v>
      </c>
      <c r="F32" s="20" t="s">
        <v>893</v>
      </c>
      <c r="G32" s="190">
        <v>1500000</v>
      </c>
      <c r="H32" s="269"/>
      <c r="I32" s="15">
        <v>2019</v>
      </c>
      <c r="J32" s="73"/>
      <c r="K32" s="73"/>
      <c r="L32" s="73"/>
      <c r="M32" s="27"/>
      <c r="N32" s="73">
        <v>1</v>
      </c>
      <c r="O32" s="73" t="s">
        <v>963</v>
      </c>
      <c r="P32" s="75" t="s">
        <v>942</v>
      </c>
      <c r="Q32" s="18" t="s">
        <v>56</v>
      </c>
      <c r="R32" s="18"/>
      <c r="S32" s="18"/>
      <c r="U32" s="59"/>
    </row>
    <row r="33" spans="1:21" s="58" customFormat="1" ht="20.100000000000001" customHeight="1" x14ac:dyDescent="0.25">
      <c r="A33" s="72">
        <v>29</v>
      </c>
      <c r="B33" s="72" t="str">
        <f t="shared" si="0"/>
        <v>00.03.27.1.19.19.1.B.29.2019</v>
      </c>
      <c r="C33" s="72">
        <v>29</v>
      </c>
      <c r="D33" s="72" t="s">
        <v>1085</v>
      </c>
      <c r="E33" s="75" t="s">
        <v>937</v>
      </c>
      <c r="F33" s="20" t="s">
        <v>893</v>
      </c>
      <c r="G33" s="190">
        <v>1500000</v>
      </c>
      <c r="H33" s="269"/>
      <c r="I33" s="15">
        <v>2019</v>
      </c>
      <c r="J33" s="73"/>
      <c r="K33" s="73"/>
      <c r="L33" s="73"/>
      <c r="M33" s="27"/>
      <c r="N33" s="73">
        <v>1</v>
      </c>
      <c r="O33" s="73" t="s">
        <v>963</v>
      </c>
      <c r="P33" s="75" t="s">
        <v>942</v>
      </c>
      <c r="Q33" s="18" t="s">
        <v>56</v>
      </c>
      <c r="R33" s="18"/>
      <c r="S33" s="18"/>
      <c r="U33" s="59"/>
    </row>
    <row r="34" spans="1:21" s="58" customFormat="1" ht="20.100000000000001" customHeight="1" x14ac:dyDescent="0.25">
      <c r="A34" s="22">
        <v>30</v>
      </c>
      <c r="B34" s="72" t="str">
        <f t="shared" si="0"/>
        <v>00.03.27.1.19.19.1.B.30.1995</v>
      </c>
      <c r="C34" s="22">
        <v>30</v>
      </c>
      <c r="D34" s="72" t="s">
        <v>1085</v>
      </c>
      <c r="E34" s="24" t="s">
        <v>943</v>
      </c>
      <c r="F34" s="20" t="s">
        <v>893</v>
      </c>
      <c r="G34" s="190">
        <v>200000</v>
      </c>
      <c r="H34" s="269"/>
      <c r="I34" s="15">
        <v>1995</v>
      </c>
      <c r="J34" s="15"/>
      <c r="K34" s="15"/>
      <c r="L34" s="21"/>
      <c r="M34" s="27"/>
      <c r="N34" s="73">
        <v>1</v>
      </c>
      <c r="O34" s="23" t="s">
        <v>963</v>
      </c>
      <c r="P34" s="24" t="s">
        <v>942</v>
      </c>
      <c r="Q34" s="18" t="s">
        <v>56</v>
      </c>
      <c r="R34" s="18"/>
      <c r="S34" s="18"/>
      <c r="U34" s="59"/>
    </row>
    <row r="35" spans="1:21" s="58" customFormat="1" ht="20.100000000000001" customHeight="1" x14ac:dyDescent="0.25">
      <c r="A35" s="72">
        <v>31</v>
      </c>
      <c r="B35" s="72" t="str">
        <f t="shared" si="0"/>
        <v>00.03.27.1.19.19.1.B.31.2020</v>
      </c>
      <c r="C35" s="72">
        <v>31</v>
      </c>
      <c r="D35" s="72" t="s">
        <v>1085</v>
      </c>
      <c r="E35" s="24" t="s">
        <v>944</v>
      </c>
      <c r="F35" s="20" t="s">
        <v>893</v>
      </c>
      <c r="G35" s="190">
        <v>1500000</v>
      </c>
      <c r="H35" s="269"/>
      <c r="I35" s="15">
        <v>2020</v>
      </c>
      <c r="J35" s="23"/>
      <c r="K35" s="73"/>
      <c r="L35" s="15"/>
      <c r="M35" s="27"/>
      <c r="N35" s="73">
        <v>1</v>
      </c>
      <c r="O35" s="23" t="s">
        <v>963</v>
      </c>
      <c r="P35" s="24" t="s">
        <v>945</v>
      </c>
      <c r="Q35" s="18" t="s">
        <v>56</v>
      </c>
      <c r="R35" s="18"/>
      <c r="S35" s="18"/>
      <c r="U35" s="59"/>
    </row>
    <row r="36" spans="1:21" s="58" customFormat="1" ht="20.100000000000001" customHeight="1" x14ac:dyDescent="0.25">
      <c r="A36" s="22">
        <v>32</v>
      </c>
      <c r="B36" s="72" t="str">
        <f t="shared" si="0"/>
        <v>00.03.27.1.19.19.1.B.32.2020</v>
      </c>
      <c r="C36" s="22">
        <v>32</v>
      </c>
      <c r="D36" s="72" t="s">
        <v>1085</v>
      </c>
      <c r="E36" s="75" t="s">
        <v>944</v>
      </c>
      <c r="F36" s="20" t="s">
        <v>893</v>
      </c>
      <c r="G36" s="190">
        <v>1500000</v>
      </c>
      <c r="H36" s="269"/>
      <c r="I36" s="15">
        <v>2020</v>
      </c>
      <c r="J36" s="73"/>
      <c r="K36" s="73"/>
      <c r="L36" s="15"/>
      <c r="M36" s="27"/>
      <c r="N36" s="73">
        <v>1</v>
      </c>
      <c r="O36" s="73" t="s">
        <v>963</v>
      </c>
      <c r="P36" s="75" t="s">
        <v>945</v>
      </c>
      <c r="Q36" s="18" t="s">
        <v>56</v>
      </c>
      <c r="R36" s="18"/>
      <c r="S36" s="18"/>
      <c r="U36" s="59"/>
    </row>
    <row r="37" spans="1:21" s="58" customFormat="1" ht="20.100000000000001" customHeight="1" x14ac:dyDescent="0.25">
      <c r="A37" s="72">
        <v>33</v>
      </c>
      <c r="B37" s="72" t="str">
        <f t="shared" si="0"/>
        <v>00.03.27.1.19.19.1.B.33.2020</v>
      </c>
      <c r="C37" s="72">
        <v>33</v>
      </c>
      <c r="D37" s="72" t="s">
        <v>1085</v>
      </c>
      <c r="E37" s="75" t="s">
        <v>944</v>
      </c>
      <c r="F37" s="20" t="s">
        <v>893</v>
      </c>
      <c r="G37" s="190">
        <v>1500000</v>
      </c>
      <c r="H37" s="269"/>
      <c r="I37" s="15">
        <v>2020</v>
      </c>
      <c r="J37" s="73"/>
      <c r="K37" s="73"/>
      <c r="L37" s="15"/>
      <c r="M37" s="27"/>
      <c r="N37" s="73">
        <v>1</v>
      </c>
      <c r="O37" s="73" t="s">
        <v>963</v>
      </c>
      <c r="P37" s="75" t="s">
        <v>945</v>
      </c>
      <c r="Q37" s="18" t="s">
        <v>56</v>
      </c>
      <c r="R37" s="18"/>
      <c r="S37" s="18"/>
      <c r="U37" s="59"/>
    </row>
    <row r="38" spans="1:21" s="58" customFormat="1" ht="20.100000000000001" customHeight="1" x14ac:dyDescent="0.25">
      <c r="A38" s="22">
        <v>34</v>
      </c>
      <c r="B38" s="72" t="str">
        <f t="shared" si="0"/>
        <v>00.03.27.1.19.19.1.B.34.2020</v>
      </c>
      <c r="C38" s="22">
        <v>34</v>
      </c>
      <c r="D38" s="72" t="s">
        <v>1085</v>
      </c>
      <c r="E38" s="75" t="s">
        <v>944</v>
      </c>
      <c r="F38" s="20" t="s">
        <v>893</v>
      </c>
      <c r="G38" s="190">
        <v>1500000</v>
      </c>
      <c r="H38" s="269"/>
      <c r="I38" s="15">
        <v>2020</v>
      </c>
      <c r="J38" s="73"/>
      <c r="K38" s="73"/>
      <c r="L38" s="15"/>
      <c r="M38" s="27"/>
      <c r="N38" s="73">
        <v>1</v>
      </c>
      <c r="O38" s="73" t="s">
        <v>963</v>
      </c>
      <c r="P38" s="75" t="s">
        <v>945</v>
      </c>
      <c r="Q38" s="18" t="s">
        <v>56</v>
      </c>
      <c r="R38" s="18"/>
      <c r="S38" s="18"/>
      <c r="U38" s="59"/>
    </row>
    <row r="39" spans="1:21" s="58" customFormat="1" ht="20.100000000000001" customHeight="1" x14ac:dyDescent="0.25">
      <c r="A39" s="72">
        <v>35</v>
      </c>
      <c r="B39" s="72" t="str">
        <f t="shared" si="0"/>
        <v>00.03.27.1.19.19.1.B.35.2020</v>
      </c>
      <c r="C39" s="72">
        <v>35</v>
      </c>
      <c r="D39" s="72" t="s">
        <v>1085</v>
      </c>
      <c r="E39" s="75" t="s">
        <v>944</v>
      </c>
      <c r="F39" s="20" t="s">
        <v>893</v>
      </c>
      <c r="G39" s="190">
        <v>1500000</v>
      </c>
      <c r="H39" s="269"/>
      <c r="I39" s="15">
        <v>2020</v>
      </c>
      <c r="J39" s="73"/>
      <c r="K39" s="73"/>
      <c r="L39" s="15"/>
      <c r="M39" s="27"/>
      <c r="N39" s="73">
        <v>1</v>
      </c>
      <c r="O39" s="73" t="s">
        <v>963</v>
      </c>
      <c r="P39" s="75" t="s">
        <v>945</v>
      </c>
      <c r="Q39" s="18" t="s">
        <v>56</v>
      </c>
      <c r="R39" s="18"/>
      <c r="S39" s="18"/>
      <c r="U39" s="59"/>
    </row>
    <row r="40" spans="1:21" s="58" customFormat="1" ht="20.100000000000001" customHeight="1" x14ac:dyDescent="0.25">
      <c r="A40" s="72"/>
      <c r="B40" s="72"/>
      <c r="C40" s="72"/>
      <c r="D40" s="72"/>
      <c r="E40" s="75"/>
      <c r="F40" s="147"/>
      <c r="G40" s="190"/>
      <c r="H40" s="269"/>
      <c r="I40" s="15"/>
      <c r="J40" s="73"/>
      <c r="K40" s="73"/>
      <c r="L40" s="15"/>
      <c r="M40" s="27"/>
      <c r="N40" s="73"/>
      <c r="O40" s="73"/>
      <c r="P40" s="75"/>
      <c r="Q40" s="18"/>
      <c r="R40" s="18"/>
      <c r="S40" s="18"/>
      <c r="U40" s="59"/>
    </row>
    <row r="41" spans="1:21" s="94" customFormat="1" ht="20.100000000000001" customHeight="1" x14ac:dyDescent="0.25">
      <c r="A41" s="22">
        <v>36</v>
      </c>
      <c r="B41" s="72" t="str">
        <f>"00.03.27.1.19.19.1.B."&amp;C41&amp;D41&amp;I41</f>
        <v>00.03.27.1.19.19.1.B.1.2017</v>
      </c>
      <c r="C41" s="22">
        <v>1</v>
      </c>
      <c r="D41" s="72" t="s">
        <v>1085</v>
      </c>
      <c r="E41" s="95" t="s">
        <v>214</v>
      </c>
      <c r="F41" s="96" t="s">
        <v>893</v>
      </c>
      <c r="G41" s="191">
        <v>1974000</v>
      </c>
      <c r="H41" s="270"/>
      <c r="I41" s="89">
        <v>2017</v>
      </c>
      <c r="J41" s="89"/>
      <c r="K41" s="89"/>
      <c r="L41" s="89" t="s">
        <v>906</v>
      </c>
      <c r="M41" s="89"/>
      <c r="N41" s="89">
        <v>1</v>
      </c>
      <c r="O41" s="89" t="s">
        <v>933</v>
      </c>
      <c r="P41" s="95" t="s">
        <v>907</v>
      </c>
      <c r="Q41" s="97" t="s">
        <v>56</v>
      </c>
      <c r="R41" s="97"/>
      <c r="S41" s="97"/>
      <c r="U41" s="98"/>
    </row>
    <row r="42" spans="1:21" s="94" customFormat="1" ht="20.100000000000001" customHeight="1" x14ac:dyDescent="0.25">
      <c r="A42" s="72"/>
      <c r="B42" s="72"/>
      <c r="C42" s="22"/>
      <c r="D42" s="72"/>
      <c r="E42" s="95"/>
      <c r="F42" s="96"/>
      <c r="G42" s="191"/>
      <c r="H42" s="270"/>
      <c r="I42" s="89"/>
      <c r="J42" s="89"/>
      <c r="K42" s="89"/>
      <c r="L42" s="89"/>
      <c r="M42" s="89"/>
      <c r="N42" s="89"/>
      <c r="O42" s="89"/>
      <c r="P42" s="95"/>
      <c r="Q42" s="97"/>
      <c r="R42" s="97"/>
      <c r="S42" s="97"/>
      <c r="U42" s="98"/>
    </row>
    <row r="43" spans="1:21" s="58" customFormat="1" ht="20.100000000000001" customHeight="1" x14ac:dyDescent="0.25">
      <c r="A43" s="72">
        <v>37</v>
      </c>
      <c r="B43" s="20" t="str">
        <f t="shared" ref="B43:B52" si="1">"00.03.27.1.16.16.3.B."&amp;C43&amp;D43&amp;I43</f>
        <v>00.03.27.1.16.16.3.B.1.2018</v>
      </c>
      <c r="C43" s="20">
        <v>1</v>
      </c>
      <c r="D43" s="72" t="s">
        <v>1085</v>
      </c>
      <c r="E43" s="25" t="s">
        <v>11</v>
      </c>
      <c r="F43" s="19" t="s">
        <v>893</v>
      </c>
      <c r="G43" s="192">
        <v>8050000</v>
      </c>
      <c r="H43" s="271"/>
      <c r="I43" s="15">
        <v>2018</v>
      </c>
      <c r="J43" s="22" t="s">
        <v>12</v>
      </c>
      <c r="K43" s="22"/>
      <c r="L43" s="22"/>
      <c r="M43" s="22">
        <v>4</v>
      </c>
      <c r="N43" s="22">
        <v>1</v>
      </c>
      <c r="O43" s="22" t="s">
        <v>13</v>
      </c>
      <c r="P43" s="26" t="s">
        <v>13</v>
      </c>
      <c r="Q43" s="23" t="s">
        <v>8</v>
      </c>
      <c r="R43" s="20"/>
      <c r="S43" s="20"/>
    </row>
    <row r="44" spans="1:21" s="58" customFormat="1" ht="20.100000000000001" customHeight="1" x14ac:dyDescent="0.25">
      <c r="A44" s="22">
        <v>38</v>
      </c>
      <c r="B44" s="20" t="str">
        <f t="shared" si="1"/>
        <v>00.03.27.1.16.16.3.B.2.2018</v>
      </c>
      <c r="C44" s="20">
        <v>2</v>
      </c>
      <c r="D44" s="72" t="s">
        <v>1085</v>
      </c>
      <c r="E44" s="25" t="s">
        <v>11</v>
      </c>
      <c r="F44" s="19" t="s">
        <v>893</v>
      </c>
      <c r="G44" s="192">
        <v>8050000</v>
      </c>
      <c r="H44" s="271"/>
      <c r="I44" s="15">
        <v>2018</v>
      </c>
      <c r="J44" s="22" t="s">
        <v>12</v>
      </c>
      <c r="K44" s="22"/>
      <c r="L44" s="22"/>
      <c r="M44" s="22">
        <v>4</v>
      </c>
      <c r="N44" s="22">
        <v>1</v>
      </c>
      <c r="O44" s="22" t="s">
        <v>13</v>
      </c>
      <c r="P44" s="74" t="s">
        <v>13</v>
      </c>
      <c r="Q44" s="73" t="s">
        <v>8</v>
      </c>
      <c r="R44" s="20"/>
      <c r="S44" s="20"/>
    </row>
    <row r="45" spans="1:21" s="58" customFormat="1" ht="20.100000000000001" customHeight="1" x14ac:dyDescent="0.25">
      <c r="A45" s="72">
        <v>39</v>
      </c>
      <c r="B45" s="20" t="str">
        <f t="shared" si="1"/>
        <v>00.03.27.1.16.16.3.B.3.2018</v>
      </c>
      <c r="C45" s="20">
        <v>3</v>
      </c>
      <c r="D45" s="72" t="s">
        <v>1085</v>
      </c>
      <c r="E45" s="25" t="s">
        <v>11</v>
      </c>
      <c r="F45" s="19" t="s">
        <v>893</v>
      </c>
      <c r="G45" s="192">
        <v>8050000</v>
      </c>
      <c r="H45" s="271"/>
      <c r="I45" s="15">
        <v>2018</v>
      </c>
      <c r="J45" s="22" t="s">
        <v>12</v>
      </c>
      <c r="K45" s="22"/>
      <c r="L45" s="22"/>
      <c r="M45" s="22">
        <v>4</v>
      </c>
      <c r="N45" s="22">
        <v>1</v>
      </c>
      <c r="O45" s="22" t="s">
        <v>13</v>
      </c>
      <c r="P45" s="74" t="s">
        <v>13</v>
      </c>
      <c r="Q45" s="73" t="s">
        <v>8</v>
      </c>
      <c r="R45" s="20"/>
      <c r="S45" s="20"/>
    </row>
    <row r="46" spans="1:21" s="58" customFormat="1" ht="20.100000000000001" customHeight="1" x14ac:dyDescent="0.25">
      <c r="A46" s="22">
        <v>40</v>
      </c>
      <c r="B46" s="20" t="str">
        <f t="shared" si="1"/>
        <v>00.03.27.1.16.16.3.B.4.2018</v>
      </c>
      <c r="C46" s="20">
        <v>4</v>
      </c>
      <c r="D46" s="72" t="s">
        <v>1085</v>
      </c>
      <c r="E46" s="25" t="s">
        <v>11</v>
      </c>
      <c r="F46" s="19" t="s">
        <v>893</v>
      </c>
      <c r="G46" s="192">
        <v>8050000</v>
      </c>
      <c r="H46" s="271"/>
      <c r="I46" s="15">
        <v>2018</v>
      </c>
      <c r="J46" s="22" t="s">
        <v>12</v>
      </c>
      <c r="K46" s="22"/>
      <c r="L46" s="22"/>
      <c r="M46" s="22">
        <v>4</v>
      </c>
      <c r="N46" s="22">
        <v>1</v>
      </c>
      <c r="O46" s="22" t="s">
        <v>13</v>
      </c>
      <c r="P46" s="74" t="s">
        <v>13</v>
      </c>
      <c r="Q46" s="73" t="s">
        <v>8</v>
      </c>
      <c r="R46" s="20"/>
      <c r="S46" s="20"/>
    </row>
    <row r="47" spans="1:21" s="58" customFormat="1" ht="20.100000000000001" customHeight="1" x14ac:dyDescent="0.25">
      <c r="A47" s="72">
        <v>41</v>
      </c>
      <c r="B47" s="20" t="str">
        <f t="shared" si="1"/>
        <v>00.03.27.1.16.16.3.B.5.2020</v>
      </c>
      <c r="C47" s="20">
        <v>5</v>
      </c>
      <c r="D47" s="72" t="s">
        <v>1085</v>
      </c>
      <c r="E47" s="26" t="s">
        <v>14</v>
      </c>
      <c r="F47" s="19" t="s">
        <v>893</v>
      </c>
      <c r="G47" s="192">
        <v>6000000</v>
      </c>
      <c r="H47" s="271"/>
      <c r="I47" s="15">
        <v>2020</v>
      </c>
      <c r="J47" s="23" t="s">
        <v>15</v>
      </c>
      <c r="K47" s="73"/>
      <c r="L47" s="23"/>
      <c r="M47" s="73">
        <v>4</v>
      </c>
      <c r="N47" s="73">
        <v>1</v>
      </c>
      <c r="O47" s="22" t="s">
        <v>13</v>
      </c>
      <c r="P47" s="26" t="s">
        <v>13</v>
      </c>
      <c r="Q47" s="23" t="s">
        <v>8</v>
      </c>
      <c r="R47" s="20"/>
      <c r="S47" s="20"/>
    </row>
    <row r="48" spans="1:21" s="58" customFormat="1" ht="20.100000000000001" customHeight="1" x14ac:dyDescent="0.25">
      <c r="A48" s="22">
        <v>42</v>
      </c>
      <c r="B48" s="20" t="str">
        <f t="shared" si="1"/>
        <v>00.03.27.1.16.16.3.B.6.2020</v>
      </c>
      <c r="C48" s="20">
        <v>6</v>
      </c>
      <c r="D48" s="72" t="s">
        <v>1085</v>
      </c>
      <c r="E48" s="74" t="s">
        <v>14</v>
      </c>
      <c r="F48" s="19" t="s">
        <v>893</v>
      </c>
      <c r="G48" s="192">
        <v>6000000</v>
      </c>
      <c r="H48" s="271"/>
      <c r="I48" s="15">
        <v>2020</v>
      </c>
      <c r="J48" s="73" t="s">
        <v>15</v>
      </c>
      <c r="K48" s="73"/>
      <c r="L48" s="73"/>
      <c r="M48" s="73">
        <v>4</v>
      </c>
      <c r="N48" s="73">
        <v>1</v>
      </c>
      <c r="O48" s="22" t="s">
        <v>13</v>
      </c>
      <c r="P48" s="74" t="s">
        <v>13</v>
      </c>
      <c r="Q48" s="73" t="s">
        <v>8</v>
      </c>
      <c r="R48" s="20"/>
      <c r="S48" s="20"/>
    </row>
    <row r="49" spans="1:19" s="58" customFormat="1" ht="20.100000000000001" customHeight="1" x14ac:dyDescent="0.25">
      <c r="A49" s="72">
        <v>43</v>
      </c>
      <c r="B49" s="20" t="str">
        <f t="shared" si="1"/>
        <v>00.03.27.1.16.16.3.B.7.2020</v>
      </c>
      <c r="C49" s="20">
        <v>7</v>
      </c>
      <c r="D49" s="72" t="s">
        <v>1085</v>
      </c>
      <c r="E49" s="74" t="s">
        <v>14</v>
      </c>
      <c r="F49" s="19" t="s">
        <v>893</v>
      </c>
      <c r="G49" s="192">
        <v>6000000</v>
      </c>
      <c r="H49" s="271"/>
      <c r="I49" s="15">
        <v>2020</v>
      </c>
      <c r="J49" s="73" t="s">
        <v>15</v>
      </c>
      <c r="K49" s="73"/>
      <c r="L49" s="73"/>
      <c r="M49" s="73">
        <v>4</v>
      </c>
      <c r="N49" s="73">
        <v>1</v>
      </c>
      <c r="O49" s="22" t="s">
        <v>13</v>
      </c>
      <c r="P49" s="74" t="s">
        <v>13</v>
      </c>
      <c r="Q49" s="73" t="s">
        <v>8</v>
      </c>
      <c r="R49" s="20"/>
      <c r="S49" s="20"/>
    </row>
    <row r="50" spans="1:19" s="58" customFormat="1" ht="20.100000000000001" customHeight="1" x14ac:dyDescent="0.25">
      <c r="A50" s="22">
        <v>44</v>
      </c>
      <c r="B50" s="20" t="str">
        <f t="shared" si="1"/>
        <v>00.03.27.1.16.16.3.B.8.2017</v>
      </c>
      <c r="C50" s="20">
        <v>8</v>
      </c>
      <c r="D50" s="72" t="s">
        <v>1085</v>
      </c>
      <c r="E50" s="26" t="s">
        <v>16</v>
      </c>
      <c r="F50" s="19" t="s">
        <v>893</v>
      </c>
      <c r="G50" s="192">
        <v>150000000</v>
      </c>
      <c r="H50" s="271"/>
      <c r="I50" s="15">
        <v>2017</v>
      </c>
      <c r="J50" s="23" t="s">
        <v>17</v>
      </c>
      <c r="K50" s="73"/>
      <c r="L50" s="21"/>
      <c r="M50" s="73">
        <v>1</v>
      </c>
      <c r="N50" s="73">
        <v>1</v>
      </c>
      <c r="O50" s="22" t="s">
        <v>13</v>
      </c>
      <c r="P50" s="26" t="s">
        <v>13</v>
      </c>
      <c r="Q50" s="23" t="s">
        <v>8</v>
      </c>
      <c r="R50" s="20"/>
      <c r="S50" s="20"/>
    </row>
    <row r="51" spans="1:19" s="169" customFormat="1" ht="15.75" x14ac:dyDescent="0.25">
      <c r="A51" s="72">
        <v>2751</v>
      </c>
      <c r="B51" s="20" t="str">
        <f t="shared" si="1"/>
        <v>00.03.27.1.16.16.3.B.9.2017</v>
      </c>
      <c r="C51" s="20">
        <v>9</v>
      </c>
      <c r="D51" s="72" t="s">
        <v>1085</v>
      </c>
      <c r="E51" s="165" t="s">
        <v>1057</v>
      </c>
      <c r="F51" s="19" t="s">
        <v>893</v>
      </c>
      <c r="G51" s="209">
        <v>800000000</v>
      </c>
      <c r="H51" s="272"/>
      <c r="I51" s="166">
        <v>2017</v>
      </c>
      <c r="J51" s="167"/>
      <c r="K51" s="167"/>
      <c r="L51" s="165"/>
      <c r="M51" s="167"/>
      <c r="N51" s="167">
        <v>1</v>
      </c>
      <c r="O51" s="22" t="s">
        <v>13</v>
      </c>
      <c r="P51" s="74" t="s">
        <v>13</v>
      </c>
      <c r="Q51" s="165" t="s">
        <v>566</v>
      </c>
      <c r="R51" s="165"/>
      <c r="S51" s="165"/>
    </row>
    <row r="52" spans="1:19" s="169" customFormat="1" ht="15.75" x14ac:dyDescent="0.25">
      <c r="A52" s="72"/>
      <c r="B52" s="20" t="str">
        <f t="shared" si="1"/>
        <v>00.03.27.1.16.16.3.B.10.2023</v>
      </c>
      <c r="C52" s="20">
        <v>10</v>
      </c>
      <c r="D52" s="72" t="s">
        <v>1085</v>
      </c>
      <c r="E52" s="165" t="s">
        <v>1403</v>
      </c>
      <c r="F52" s="19" t="s">
        <v>893</v>
      </c>
      <c r="G52" s="209">
        <v>3500000</v>
      </c>
      <c r="H52" s="272" t="s">
        <v>1394</v>
      </c>
      <c r="I52" s="166">
        <v>2023</v>
      </c>
      <c r="J52" s="167" t="s">
        <v>1404</v>
      </c>
      <c r="K52" s="167"/>
      <c r="L52" s="165"/>
      <c r="M52" s="167"/>
      <c r="N52" s="167">
        <v>1</v>
      </c>
      <c r="O52" s="22" t="s">
        <v>13</v>
      </c>
      <c r="P52" s="74" t="s">
        <v>13</v>
      </c>
      <c r="Q52" s="165" t="s">
        <v>8</v>
      </c>
      <c r="R52" s="165"/>
      <c r="S52" s="165"/>
    </row>
    <row r="53" spans="1:19" s="169" customFormat="1" ht="15.75" x14ac:dyDescent="0.25">
      <c r="A53" s="72"/>
      <c r="B53" s="20" t="str">
        <f t="shared" ref="B53" si="2">"00.03.27.1.16.16.3.B."&amp;C53&amp;D53&amp;I53</f>
        <v>00.03.27.1.16.16.3.B.11.2023</v>
      </c>
      <c r="C53" s="20">
        <v>11</v>
      </c>
      <c r="D53" s="72" t="s">
        <v>1085</v>
      </c>
      <c r="E53" s="165" t="s">
        <v>11</v>
      </c>
      <c r="F53" s="19" t="s">
        <v>893</v>
      </c>
      <c r="G53" s="209">
        <v>3400000</v>
      </c>
      <c r="H53" s="272" t="s">
        <v>1244</v>
      </c>
      <c r="I53" s="166">
        <v>2023</v>
      </c>
      <c r="J53" s="126" t="s">
        <v>1502</v>
      </c>
      <c r="K53" s="126" t="s">
        <v>59</v>
      </c>
      <c r="L53" s="126" t="s">
        <v>59</v>
      </c>
      <c r="M53" s="167"/>
      <c r="N53" s="167">
        <v>1</v>
      </c>
      <c r="O53" s="22" t="s">
        <v>13</v>
      </c>
      <c r="P53" s="74" t="s">
        <v>13</v>
      </c>
      <c r="Q53" s="165" t="s">
        <v>8</v>
      </c>
      <c r="R53" s="165"/>
      <c r="S53" s="165"/>
    </row>
    <row r="54" spans="1:19" s="169" customFormat="1" ht="15.75" x14ac:dyDescent="0.25">
      <c r="A54" s="72"/>
      <c r="B54" s="20" t="str">
        <f t="shared" ref="B54" si="3">"00.03.27.1.16.16.3.B."&amp;C54&amp;D54&amp;I54</f>
        <v>00.03.27.1.16.16.3.B.12.2023</v>
      </c>
      <c r="C54" s="20">
        <v>12</v>
      </c>
      <c r="D54" s="72" t="s">
        <v>1085</v>
      </c>
      <c r="E54" s="165" t="s">
        <v>11</v>
      </c>
      <c r="F54" s="19" t="s">
        <v>893</v>
      </c>
      <c r="G54" s="209">
        <v>3400000</v>
      </c>
      <c r="H54" s="272" t="s">
        <v>1244</v>
      </c>
      <c r="I54" s="166">
        <v>2023</v>
      </c>
      <c r="J54" s="126" t="s">
        <v>1502</v>
      </c>
      <c r="K54" s="126" t="s">
        <v>59</v>
      </c>
      <c r="L54" s="126" t="s">
        <v>59</v>
      </c>
      <c r="M54" s="167"/>
      <c r="N54" s="167">
        <v>1</v>
      </c>
      <c r="O54" s="22" t="s">
        <v>13</v>
      </c>
      <c r="P54" s="74" t="s">
        <v>13</v>
      </c>
      <c r="Q54" s="165" t="s">
        <v>8</v>
      </c>
      <c r="R54" s="165"/>
      <c r="S54" s="165"/>
    </row>
    <row r="55" spans="1:19" s="169" customFormat="1" ht="15.75" x14ac:dyDescent="0.25">
      <c r="A55" s="72"/>
      <c r="B55" s="20"/>
      <c r="C55" s="20"/>
      <c r="D55" s="72"/>
      <c r="E55" s="165"/>
      <c r="F55" s="19"/>
      <c r="G55" s="209"/>
      <c r="H55" s="272"/>
      <c r="I55" s="166"/>
      <c r="J55" s="167"/>
      <c r="K55" s="167"/>
      <c r="L55" s="165"/>
      <c r="M55" s="167"/>
      <c r="N55" s="167"/>
      <c r="O55" s="22"/>
      <c r="P55" s="74"/>
      <c r="Q55" s="165"/>
      <c r="R55" s="165"/>
      <c r="S55" s="165"/>
    </row>
    <row r="56" spans="1:19" s="169" customFormat="1" ht="15.75" x14ac:dyDescent="0.25">
      <c r="A56" s="72"/>
      <c r="B56" s="20"/>
      <c r="C56" s="165"/>
      <c r="D56" s="72"/>
      <c r="E56" s="165"/>
      <c r="F56" s="165"/>
      <c r="G56" s="209"/>
      <c r="H56" s="272"/>
      <c r="I56" s="166"/>
      <c r="J56" s="167"/>
      <c r="K56" s="167"/>
      <c r="L56" s="165"/>
      <c r="M56" s="167"/>
      <c r="N56" s="167"/>
      <c r="O56" s="166"/>
      <c r="P56" s="168"/>
      <c r="Q56" s="165"/>
      <c r="R56" s="165"/>
      <c r="S56" s="165"/>
    </row>
    <row r="57" spans="1:19" s="58" customFormat="1" ht="20.100000000000001" customHeight="1" x14ac:dyDescent="0.25">
      <c r="A57" s="72">
        <v>45</v>
      </c>
      <c r="B57" s="20" t="str">
        <f>"00.03.27.1.14.14.2.B."&amp;C57&amp;D57&amp;I57</f>
        <v>00.03.27.1.14.14.2.B.1.2016</v>
      </c>
      <c r="C57" s="20">
        <v>1</v>
      </c>
      <c r="D57" s="72" t="s">
        <v>1085</v>
      </c>
      <c r="E57" s="26" t="s">
        <v>18</v>
      </c>
      <c r="F57" s="19" t="s">
        <v>893</v>
      </c>
      <c r="G57" s="192">
        <v>452700000</v>
      </c>
      <c r="H57" s="271"/>
      <c r="I57" s="15">
        <v>2016</v>
      </c>
      <c r="J57" s="23" t="s">
        <v>19</v>
      </c>
      <c r="K57" s="73"/>
      <c r="L57" s="21"/>
      <c r="M57" s="73"/>
      <c r="N57" s="73">
        <v>1</v>
      </c>
      <c r="O57" s="22" t="s">
        <v>916</v>
      </c>
      <c r="P57" s="26" t="s">
        <v>20</v>
      </c>
      <c r="Q57" s="23" t="s">
        <v>8</v>
      </c>
      <c r="R57" s="20"/>
      <c r="S57" s="20"/>
    </row>
    <row r="58" spans="1:19" s="58" customFormat="1" ht="20.100000000000001" customHeight="1" x14ac:dyDescent="0.25">
      <c r="A58" s="22">
        <v>46</v>
      </c>
      <c r="B58" s="20" t="str">
        <f>"00.03.27.1.14.14.2.B."&amp;C58&amp;D58&amp;I58</f>
        <v>00.03.27.1.14.14.2.B.2.2017</v>
      </c>
      <c r="C58" s="20">
        <v>2</v>
      </c>
      <c r="D58" s="72" t="s">
        <v>1085</v>
      </c>
      <c r="E58" s="26" t="s">
        <v>21</v>
      </c>
      <c r="F58" s="19" t="s">
        <v>893</v>
      </c>
      <c r="G58" s="192">
        <v>171500000</v>
      </c>
      <c r="H58" s="271"/>
      <c r="I58" s="15">
        <v>2017</v>
      </c>
      <c r="J58" s="15" t="s">
        <v>22</v>
      </c>
      <c r="K58" s="15"/>
      <c r="L58" s="21"/>
      <c r="M58" s="73"/>
      <c r="N58" s="73">
        <v>1</v>
      </c>
      <c r="O58" s="22" t="s">
        <v>916</v>
      </c>
      <c r="P58" s="26" t="s">
        <v>20</v>
      </c>
      <c r="Q58" s="23" t="s">
        <v>8</v>
      </c>
      <c r="R58" s="20"/>
      <c r="S58" s="20"/>
    </row>
    <row r="59" spans="1:19" s="94" customFormat="1" ht="20.100000000000001" customHeight="1" x14ac:dyDescent="0.25">
      <c r="A59" s="72">
        <v>47</v>
      </c>
      <c r="B59" s="20" t="str">
        <f>"00.03.27.1.14.14.2.B."&amp;C59&amp;D59&amp;I59</f>
        <v>00.03.27.1.14.14.2.B.3.2017</v>
      </c>
      <c r="C59" s="20">
        <v>3</v>
      </c>
      <c r="D59" s="72" t="s">
        <v>1085</v>
      </c>
      <c r="E59" s="95" t="s">
        <v>214</v>
      </c>
      <c r="F59" s="91" t="s">
        <v>893</v>
      </c>
      <c r="G59" s="191">
        <v>1974000</v>
      </c>
      <c r="H59" s="270"/>
      <c r="I59" s="100">
        <v>2017</v>
      </c>
      <c r="J59" s="100"/>
      <c r="K59" s="100"/>
      <c r="L59" s="101" t="s">
        <v>908</v>
      </c>
      <c r="M59" s="97"/>
      <c r="N59" s="97">
        <v>1</v>
      </c>
      <c r="O59" s="89" t="s">
        <v>916</v>
      </c>
      <c r="P59" s="99" t="s">
        <v>20</v>
      </c>
      <c r="Q59" s="97"/>
      <c r="R59" s="60"/>
      <c r="S59" s="60"/>
    </row>
    <row r="60" spans="1:19" s="94" customFormat="1" ht="20.100000000000001" customHeight="1" x14ac:dyDescent="0.25">
      <c r="A60" s="72"/>
      <c r="B60" s="20"/>
      <c r="C60" s="20"/>
      <c r="D60" s="72"/>
      <c r="E60" s="95"/>
      <c r="F60" s="91"/>
      <c r="G60" s="191"/>
      <c r="H60" s="270"/>
      <c r="I60" s="100"/>
      <c r="J60" s="100"/>
      <c r="K60" s="100"/>
      <c r="L60" s="101"/>
      <c r="M60" s="97"/>
      <c r="N60" s="97"/>
      <c r="O60" s="89"/>
      <c r="P60" s="99"/>
      <c r="Q60" s="97"/>
      <c r="R60" s="60"/>
      <c r="S60" s="60"/>
    </row>
    <row r="61" spans="1:19" s="58" customFormat="1" ht="20.100000000000001" customHeight="1" x14ac:dyDescent="0.25">
      <c r="A61" s="22">
        <v>48</v>
      </c>
      <c r="B61" s="20" t="str">
        <f t="shared" ref="B61:B86" si="4">"00.03.27.1.16.16.2.B."&amp;C61&amp;D61&amp;I61</f>
        <v>00.03.27.1.16.16.2.B.1.2021</v>
      </c>
      <c r="C61" s="20">
        <v>1</v>
      </c>
      <c r="D61" s="72" t="s">
        <v>1085</v>
      </c>
      <c r="E61" s="26" t="s">
        <v>23</v>
      </c>
      <c r="F61" s="19" t="s">
        <v>893</v>
      </c>
      <c r="G61" s="192">
        <v>1870000</v>
      </c>
      <c r="H61" s="271"/>
      <c r="I61" s="15">
        <v>2021</v>
      </c>
      <c r="J61" s="23" t="s">
        <v>24</v>
      </c>
      <c r="K61" s="73"/>
      <c r="L61" s="21"/>
      <c r="M61" s="73">
        <v>1</v>
      </c>
      <c r="N61" s="73">
        <v>1</v>
      </c>
      <c r="O61" s="22" t="s">
        <v>917</v>
      </c>
      <c r="P61" s="26" t="s">
        <v>25</v>
      </c>
      <c r="Q61" s="23" t="s">
        <v>8</v>
      </c>
      <c r="R61" s="20"/>
      <c r="S61" s="20"/>
    </row>
    <row r="62" spans="1:19" s="58" customFormat="1" ht="20.100000000000001" customHeight="1" x14ac:dyDescent="0.25">
      <c r="A62" s="72">
        <v>49</v>
      </c>
      <c r="B62" s="20" t="str">
        <f t="shared" si="4"/>
        <v>00.03.27.1.16.16.2.B.2.2020</v>
      </c>
      <c r="C62" s="20">
        <v>2</v>
      </c>
      <c r="D62" s="72" t="s">
        <v>1085</v>
      </c>
      <c r="E62" s="26" t="s">
        <v>26</v>
      </c>
      <c r="F62" s="19" t="s">
        <v>893</v>
      </c>
      <c r="G62" s="192">
        <v>100000</v>
      </c>
      <c r="H62" s="271"/>
      <c r="I62" s="15">
        <v>2020</v>
      </c>
      <c r="J62" s="23" t="s">
        <v>27</v>
      </c>
      <c r="K62" s="73"/>
      <c r="L62" s="23"/>
      <c r="M62" s="73">
        <v>1</v>
      </c>
      <c r="N62" s="73">
        <v>1</v>
      </c>
      <c r="O62" s="22" t="s">
        <v>917</v>
      </c>
      <c r="P62" s="26" t="s">
        <v>25</v>
      </c>
      <c r="Q62" s="23"/>
      <c r="R62" s="20"/>
      <c r="S62" s="20"/>
    </row>
    <row r="63" spans="1:19" s="58" customFormat="1" ht="20.100000000000001" customHeight="1" x14ac:dyDescent="0.25">
      <c r="A63" s="22">
        <v>50</v>
      </c>
      <c r="B63" s="20" t="str">
        <f t="shared" si="4"/>
        <v>00.03.27.1.16.16.2.B.3.2020</v>
      </c>
      <c r="C63" s="20">
        <v>3</v>
      </c>
      <c r="D63" s="72" t="s">
        <v>1085</v>
      </c>
      <c r="E63" s="26" t="s">
        <v>28</v>
      </c>
      <c r="F63" s="19" t="s">
        <v>893</v>
      </c>
      <c r="G63" s="192">
        <v>50000</v>
      </c>
      <c r="H63" s="271"/>
      <c r="I63" s="15">
        <v>2020</v>
      </c>
      <c r="J63" s="15" t="s">
        <v>29</v>
      </c>
      <c r="K63" s="15"/>
      <c r="L63" s="21"/>
      <c r="M63" s="73">
        <v>1</v>
      </c>
      <c r="N63" s="73">
        <v>1</v>
      </c>
      <c r="O63" s="22" t="s">
        <v>917</v>
      </c>
      <c r="P63" s="26" t="s">
        <v>25</v>
      </c>
      <c r="Q63" s="23" t="s">
        <v>8</v>
      </c>
      <c r="R63" s="20"/>
      <c r="S63" s="20"/>
    </row>
    <row r="64" spans="1:19" s="58" customFormat="1" ht="20.100000000000001" customHeight="1" x14ac:dyDescent="0.25">
      <c r="A64" s="72">
        <v>51</v>
      </c>
      <c r="B64" s="20" t="str">
        <f t="shared" si="4"/>
        <v>00.03.27.1.16.16.2.B.4.2018</v>
      </c>
      <c r="C64" s="20">
        <v>4</v>
      </c>
      <c r="D64" s="72" t="s">
        <v>1085</v>
      </c>
      <c r="E64" s="26" t="s">
        <v>30</v>
      </c>
      <c r="F64" s="19" t="s">
        <v>893</v>
      </c>
      <c r="G64" s="192">
        <v>1500000</v>
      </c>
      <c r="H64" s="271"/>
      <c r="I64" s="15">
        <v>2018</v>
      </c>
      <c r="J64" s="23"/>
      <c r="K64" s="73"/>
      <c r="L64" s="23"/>
      <c r="M64" s="73">
        <v>1</v>
      </c>
      <c r="N64" s="73">
        <v>1</v>
      </c>
      <c r="O64" s="22" t="s">
        <v>917</v>
      </c>
      <c r="P64" s="26" t="s">
        <v>25</v>
      </c>
      <c r="Q64" s="23" t="s">
        <v>8</v>
      </c>
      <c r="R64" s="20"/>
      <c r="S64" s="20"/>
    </row>
    <row r="65" spans="1:19" s="58" customFormat="1" ht="20.100000000000001" customHeight="1" x14ac:dyDescent="0.25">
      <c r="A65" s="22">
        <v>52</v>
      </c>
      <c r="B65" s="20" t="str">
        <f t="shared" si="4"/>
        <v>00.03.27.1.16.16.2.B.5.2018</v>
      </c>
      <c r="C65" s="20">
        <v>5</v>
      </c>
      <c r="D65" s="72" t="s">
        <v>1085</v>
      </c>
      <c r="E65" s="79" t="s">
        <v>31</v>
      </c>
      <c r="F65" s="19" t="s">
        <v>893</v>
      </c>
      <c r="G65" s="192">
        <v>900000</v>
      </c>
      <c r="H65" s="271"/>
      <c r="I65" s="15">
        <v>2018</v>
      </c>
      <c r="J65" s="23" t="s">
        <v>32</v>
      </c>
      <c r="K65" s="73"/>
      <c r="L65" s="21"/>
      <c r="M65" s="73">
        <v>4</v>
      </c>
      <c r="N65" s="73">
        <v>1</v>
      </c>
      <c r="O65" s="22" t="s">
        <v>917</v>
      </c>
      <c r="P65" s="26" t="s">
        <v>25</v>
      </c>
      <c r="Q65" s="23" t="s">
        <v>8</v>
      </c>
      <c r="R65" s="20"/>
      <c r="S65" s="20"/>
    </row>
    <row r="66" spans="1:19" s="58" customFormat="1" ht="20.100000000000001" customHeight="1" x14ac:dyDescent="0.25">
      <c r="A66" s="72">
        <v>53</v>
      </c>
      <c r="B66" s="20" t="str">
        <f t="shared" si="4"/>
        <v>00.03.27.1.16.16.2.B.6.2018</v>
      </c>
      <c r="C66" s="20">
        <v>6</v>
      </c>
      <c r="D66" s="72" t="s">
        <v>1085</v>
      </c>
      <c r="E66" s="79" t="s">
        <v>31</v>
      </c>
      <c r="F66" s="19" t="s">
        <v>893</v>
      </c>
      <c r="G66" s="192">
        <v>900000</v>
      </c>
      <c r="H66" s="271"/>
      <c r="I66" s="15">
        <v>2018</v>
      </c>
      <c r="J66" s="73" t="s">
        <v>32</v>
      </c>
      <c r="K66" s="73"/>
      <c r="L66" s="21"/>
      <c r="M66" s="73">
        <v>4</v>
      </c>
      <c r="N66" s="73">
        <v>1</v>
      </c>
      <c r="O66" s="22" t="s">
        <v>917</v>
      </c>
      <c r="P66" s="74" t="s">
        <v>25</v>
      </c>
      <c r="Q66" s="73" t="s">
        <v>8</v>
      </c>
      <c r="R66" s="20"/>
      <c r="S66" s="20"/>
    </row>
    <row r="67" spans="1:19" s="58" customFormat="1" ht="20.100000000000001" customHeight="1" x14ac:dyDescent="0.25">
      <c r="A67" s="22">
        <v>54</v>
      </c>
      <c r="B67" s="20" t="str">
        <f t="shared" si="4"/>
        <v>00.03.27.1.16.16.2.B.7.2018</v>
      </c>
      <c r="C67" s="20">
        <v>7</v>
      </c>
      <c r="D67" s="72" t="s">
        <v>1085</v>
      </c>
      <c r="E67" s="79" t="s">
        <v>31</v>
      </c>
      <c r="F67" s="19" t="s">
        <v>893</v>
      </c>
      <c r="G67" s="192">
        <v>900000</v>
      </c>
      <c r="H67" s="271"/>
      <c r="I67" s="15">
        <v>2018</v>
      </c>
      <c r="J67" s="73" t="s">
        <v>32</v>
      </c>
      <c r="K67" s="73"/>
      <c r="L67" s="21"/>
      <c r="M67" s="73">
        <v>4</v>
      </c>
      <c r="N67" s="73">
        <v>1</v>
      </c>
      <c r="O67" s="22" t="s">
        <v>917</v>
      </c>
      <c r="P67" s="74" t="s">
        <v>25</v>
      </c>
      <c r="Q67" s="73" t="s">
        <v>8</v>
      </c>
      <c r="R67" s="20"/>
      <c r="S67" s="20"/>
    </row>
    <row r="68" spans="1:19" s="58" customFormat="1" ht="20.100000000000001" customHeight="1" x14ac:dyDescent="0.25">
      <c r="A68" s="72">
        <v>55</v>
      </c>
      <c r="B68" s="20" t="str">
        <f t="shared" si="4"/>
        <v>00.03.27.1.16.16.2.B.8.2020</v>
      </c>
      <c r="C68" s="20">
        <v>8</v>
      </c>
      <c r="D68" s="72" t="s">
        <v>1085</v>
      </c>
      <c r="E68" s="79" t="s">
        <v>31</v>
      </c>
      <c r="F68" s="19" t="s">
        <v>893</v>
      </c>
      <c r="G68" s="192">
        <v>900000</v>
      </c>
      <c r="H68" s="271"/>
      <c r="I68" s="15">
        <v>2020</v>
      </c>
      <c r="J68" s="23" t="s">
        <v>32</v>
      </c>
      <c r="K68" s="73"/>
      <c r="L68" s="21"/>
      <c r="M68" s="73"/>
      <c r="N68" s="73">
        <v>1</v>
      </c>
      <c r="O68" s="22" t="s">
        <v>917</v>
      </c>
      <c r="P68" s="26" t="s">
        <v>25</v>
      </c>
      <c r="Q68" s="23"/>
      <c r="R68" s="20"/>
      <c r="S68" s="20"/>
    </row>
    <row r="69" spans="1:19" s="58" customFormat="1" ht="20.100000000000001" customHeight="1" x14ac:dyDescent="0.25">
      <c r="A69" s="22">
        <v>56</v>
      </c>
      <c r="B69" s="20" t="str">
        <f t="shared" si="4"/>
        <v>00.03.27.1.16.16.2.B.9.2018</v>
      </c>
      <c r="C69" s="20">
        <v>9</v>
      </c>
      <c r="D69" s="72" t="s">
        <v>1085</v>
      </c>
      <c r="E69" s="79" t="s">
        <v>33</v>
      </c>
      <c r="F69" s="19" t="s">
        <v>893</v>
      </c>
      <c r="G69" s="192">
        <v>900000</v>
      </c>
      <c r="H69" s="271"/>
      <c r="I69" s="15">
        <v>2018</v>
      </c>
      <c r="J69" s="23" t="s">
        <v>32</v>
      </c>
      <c r="K69" s="73"/>
      <c r="L69" s="21"/>
      <c r="M69" s="73">
        <v>5</v>
      </c>
      <c r="N69" s="73">
        <v>1</v>
      </c>
      <c r="O69" s="22" t="s">
        <v>917</v>
      </c>
      <c r="P69" s="26" t="s">
        <v>25</v>
      </c>
      <c r="Q69" s="23" t="s">
        <v>8</v>
      </c>
      <c r="R69" s="20"/>
      <c r="S69" s="20"/>
    </row>
    <row r="70" spans="1:19" s="58" customFormat="1" ht="20.100000000000001" customHeight="1" x14ac:dyDescent="0.25">
      <c r="A70" s="72">
        <v>57</v>
      </c>
      <c r="B70" s="20" t="str">
        <f t="shared" si="4"/>
        <v>00.03.27.1.16.16.2.B.10.2020</v>
      </c>
      <c r="C70" s="20">
        <v>10</v>
      </c>
      <c r="D70" s="72" t="s">
        <v>1085</v>
      </c>
      <c r="E70" s="79" t="s">
        <v>33</v>
      </c>
      <c r="F70" s="19" t="s">
        <v>893</v>
      </c>
      <c r="G70" s="192">
        <v>900000</v>
      </c>
      <c r="H70" s="271"/>
      <c r="I70" s="15">
        <v>2020</v>
      </c>
      <c r="J70" s="23" t="s">
        <v>32</v>
      </c>
      <c r="K70" s="73"/>
      <c r="L70" s="21"/>
      <c r="M70" s="73"/>
      <c r="N70" s="73">
        <v>1</v>
      </c>
      <c r="O70" s="22" t="s">
        <v>917</v>
      </c>
      <c r="P70" s="26" t="s">
        <v>25</v>
      </c>
      <c r="Q70" s="23"/>
      <c r="R70" s="20"/>
      <c r="S70" s="20"/>
    </row>
    <row r="71" spans="1:19" s="58" customFormat="1" ht="20.100000000000001" customHeight="1" x14ac:dyDescent="0.25">
      <c r="A71" s="22">
        <v>58</v>
      </c>
      <c r="B71" s="20" t="str">
        <f t="shared" si="4"/>
        <v>00.03.27.1.16.16.2.B.11.2020</v>
      </c>
      <c r="C71" s="20">
        <v>11</v>
      </c>
      <c r="D71" s="72" t="s">
        <v>1085</v>
      </c>
      <c r="E71" s="79" t="s">
        <v>33</v>
      </c>
      <c r="F71" s="19" t="s">
        <v>893</v>
      </c>
      <c r="G71" s="192">
        <v>900000</v>
      </c>
      <c r="H71" s="271"/>
      <c r="I71" s="15">
        <v>2020</v>
      </c>
      <c r="J71" s="73" t="s">
        <v>32</v>
      </c>
      <c r="K71" s="73"/>
      <c r="L71" s="21"/>
      <c r="M71" s="73"/>
      <c r="N71" s="73">
        <v>1</v>
      </c>
      <c r="O71" s="22" t="s">
        <v>917</v>
      </c>
      <c r="P71" s="74" t="s">
        <v>25</v>
      </c>
      <c r="Q71" s="73"/>
      <c r="R71" s="20"/>
      <c r="S71" s="20"/>
    </row>
    <row r="72" spans="1:19" s="58" customFormat="1" ht="20.100000000000001" customHeight="1" x14ac:dyDescent="0.25">
      <c r="A72" s="72">
        <v>59</v>
      </c>
      <c r="B72" s="20" t="str">
        <f t="shared" si="4"/>
        <v>00.03.27.1.16.16.2.B.12.2020</v>
      </c>
      <c r="C72" s="20">
        <v>12</v>
      </c>
      <c r="D72" s="72" t="s">
        <v>1085</v>
      </c>
      <c r="E72" s="79" t="s">
        <v>33</v>
      </c>
      <c r="F72" s="19" t="s">
        <v>893</v>
      </c>
      <c r="G72" s="192">
        <v>900000</v>
      </c>
      <c r="H72" s="271"/>
      <c r="I72" s="15">
        <v>2020</v>
      </c>
      <c r="J72" s="73" t="s">
        <v>32</v>
      </c>
      <c r="K72" s="73"/>
      <c r="L72" s="21"/>
      <c r="M72" s="73"/>
      <c r="N72" s="73">
        <v>1</v>
      </c>
      <c r="O72" s="22" t="s">
        <v>917</v>
      </c>
      <c r="P72" s="74" t="s">
        <v>25</v>
      </c>
      <c r="Q72" s="73"/>
      <c r="R72" s="20"/>
      <c r="S72" s="20"/>
    </row>
    <row r="73" spans="1:19" s="58" customFormat="1" ht="20.100000000000001" customHeight="1" x14ac:dyDescent="0.25">
      <c r="A73" s="22">
        <v>60</v>
      </c>
      <c r="B73" s="20" t="str">
        <f t="shared" si="4"/>
        <v>00.03.27.1.16.16.2.B.13.2018</v>
      </c>
      <c r="C73" s="20">
        <v>13</v>
      </c>
      <c r="D73" s="72" t="s">
        <v>1085</v>
      </c>
      <c r="E73" s="26" t="s">
        <v>34</v>
      </c>
      <c r="F73" s="19" t="s">
        <v>893</v>
      </c>
      <c r="G73" s="192">
        <v>9000000</v>
      </c>
      <c r="H73" s="271"/>
      <c r="I73" s="15">
        <v>2018</v>
      </c>
      <c r="J73" s="23"/>
      <c r="K73" s="73"/>
      <c r="L73" s="15"/>
      <c r="M73" s="73">
        <v>1</v>
      </c>
      <c r="N73" s="73">
        <v>1</v>
      </c>
      <c r="O73" s="22" t="s">
        <v>917</v>
      </c>
      <c r="P73" s="26" t="s">
        <v>25</v>
      </c>
      <c r="Q73" s="23" t="s">
        <v>8</v>
      </c>
      <c r="R73" s="20"/>
      <c r="S73" s="20"/>
    </row>
    <row r="74" spans="1:19" s="58" customFormat="1" ht="20.100000000000001" customHeight="1" x14ac:dyDescent="0.25">
      <c r="A74" s="72">
        <v>61</v>
      </c>
      <c r="B74" s="20" t="str">
        <f t="shared" si="4"/>
        <v>00.03.27.1.16.16.2.B.14.2019</v>
      </c>
      <c r="C74" s="20">
        <v>14</v>
      </c>
      <c r="D74" s="72" t="s">
        <v>1085</v>
      </c>
      <c r="E74" s="26" t="s">
        <v>35</v>
      </c>
      <c r="F74" s="19" t="s">
        <v>893</v>
      </c>
      <c r="G74" s="192">
        <v>3000000</v>
      </c>
      <c r="H74" s="271"/>
      <c r="I74" s="15">
        <v>2019</v>
      </c>
      <c r="J74" s="15" t="s">
        <v>36</v>
      </c>
      <c r="K74" s="15"/>
      <c r="L74" s="21"/>
      <c r="M74" s="73">
        <v>10</v>
      </c>
      <c r="N74" s="73">
        <v>1</v>
      </c>
      <c r="O74" s="22" t="s">
        <v>917</v>
      </c>
      <c r="P74" s="26" t="s">
        <v>25</v>
      </c>
      <c r="Q74" s="23" t="s">
        <v>8</v>
      </c>
      <c r="R74" s="20"/>
      <c r="S74" s="20"/>
    </row>
    <row r="75" spans="1:19" s="58" customFormat="1" ht="20.100000000000001" customHeight="1" x14ac:dyDescent="0.25">
      <c r="A75" s="22">
        <v>62</v>
      </c>
      <c r="B75" s="20" t="str">
        <f t="shared" si="4"/>
        <v>00.03.27.1.16.16.2.B.15.2019</v>
      </c>
      <c r="C75" s="20">
        <v>15</v>
      </c>
      <c r="D75" s="72" t="s">
        <v>1085</v>
      </c>
      <c r="E75" s="74" t="s">
        <v>35</v>
      </c>
      <c r="F75" s="19" t="s">
        <v>893</v>
      </c>
      <c r="G75" s="192">
        <v>3000000</v>
      </c>
      <c r="H75" s="271"/>
      <c r="I75" s="15">
        <v>2019</v>
      </c>
      <c r="J75" s="15" t="s">
        <v>36</v>
      </c>
      <c r="K75" s="15"/>
      <c r="L75" s="21"/>
      <c r="M75" s="73">
        <v>10</v>
      </c>
      <c r="N75" s="73">
        <v>1</v>
      </c>
      <c r="O75" s="22" t="s">
        <v>917</v>
      </c>
      <c r="P75" s="74" t="s">
        <v>25</v>
      </c>
      <c r="Q75" s="73" t="s">
        <v>8</v>
      </c>
      <c r="R75" s="20"/>
      <c r="S75" s="20"/>
    </row>
    <row r="76" spans="1:19" s="58" customFormat="1" ht="20.100000000000001" customHeight="1" x14ac:dyDescent="0.25">
      <c r="A76" s="72">
        <v>63</v>
      </c>
      <c r="B76" s="20" t="str">
        <f t="shared" si="4"/>
        <v>00.03.27.1.16.16.2.B.16.2019</v>
      </c>
      <c r="C76" s="20">
        <v>16</v>
      </c>
      <c r="D76" s="72" t="s">
        <v>1085</v>
      </c>
      <c r="E76" s="74" t="s">
        <v>35</v>
      </c>
      <c r="F76" s="19" t="s">
        <v>893</v>
      </c>
      <c r="G76" s="192">
        <v>3000000</v>
      </c>
      <c r="H76" s="271"/>
      <c r="I76" s="15">
        <v>2019</v>
      </c>
      <c r="J76" s="15" t="s">
        <v>36</v>
      </c>
      <c r="K76" s="15"/>
      <c r="L76" s="21"/>
      <c r="M76" s="73">
        <v>10</v>
      </c>
      <c r="N76" s="73">
        <v>1</v>
      </c>
      <c r="O76" s="22" t="s">
        <v>917</v>
      </c>
      <c r="P76" s="74" t="s">
        <v>25</v>
      </c>
      <c r="Q76" s="73" t="s">
        <v>8</v>
      </c>
      <c r="R76" s="20"/>
      <c r="S76" s="20"/>
    </row>
    <row r="77" spans="1:19" s="58" customFormat="1" ht="20.100000000000001" customHeight="1" x14ac:dyDescent="0.25">
      <c r="A77" s="22">
        <v>64</v>
      </c>
      <c r="B77" s="20" t="str">
        <f t="shared" si="4"/>
        <v>00.03.27.1.16.16.2.B.17.2019</v>
      </c>
      <c r="C77" s="20">
        <v>17</v>
      </c>
      <c r="D77" s="72" t="s">
        <v>1085</v>
      </c>
      <c r="E77" s="74" t="s">
        <v>35</v>
      </c>
      <c r="F77" s="19" t="s">
        <v>893</v>
      </c>
      <c r="G77" s="192">
        <v>3000000</v>
      </c>
      <c r="H77" s="271"/>
      <c r="I77" s="15">
        <v>2019</v>
      </c>
      <c r="J77" s="15" t="s">
        <v>36</v>
      </c>
      <c r="K77" s="15"/>
      <c r="L77" s="21"/>
      <c r="M77" s="73">
        <v>10</v>
      </c>
      <c r="N77" s="73">
        <v>1</v>
      </c>
      <c r="O77" s="22" t="s">
        <v>917</v>
      </c>
      <c r="P77" s="74" t="s">
        <v>25</v>
      </c>
      <c r="Q77" s="73" t="s">
        <v>8</v>
      </c>
      <c r="R77" s="20"/>
      <c r="S77" s="20"/>
    </row>
    <row r="78" spans="1:19" s="58" customFormat="1" ht="20.100000000000001" customHeight="1" x14ac:dyDescent="0.25">
      <c r="A78" s="72">
        <v>65</v>
      </c>
      <c r="B78" s="20" t="str">
        <f t="shared" si="4"/>
        <v>00.03.27.1.16.16.2.B.18.2021</v>
      </c>
      <c r="C78" s="20">
        <v>18</v>
      </c>
      <c r="D78" s="72" t="s">
        <v>1085</v>
      </c>
      <c r="E78" s="26" t="s">
        <v>37</v>
      </c>
      <c r="F78" s="19" t="s">
        <v>893</v>
      </c>
      <c r="G78" s="192">
        <v>4000000</v>
      </c>
      <c r="H78" s="271"/>
      <c r="I78" s="15">
        <v>2021</v>
      </c>
      <c r="J78" s="15">
        <v>1.5</v>
      </c>
      <c r="K78" s="15"/>
      <c r="L78" s="21"/>
      <c r="M78" s="73">
        <v>2</v>
      </c>
      <c r="N78" s="73">
        <v>1</v>
      </c>
      <c r="O78" s="22" t="s">
        <v>917</v>
      </c>
      <c r="P78" s="26" t="s">
        <v>25</v>
      </c>
      <c r="Q78" s="23" t="s">
        <v>8</v>
      </c>
      <c r="R78" s="20"/>
      <c r="S78" s="20"/>
    </row>
    <row r="79" spans="1:19" s="58" customFormat="1" ht="20.100000000000001" customHeight="1" x14ac:dyDescent="0.25">
      <c r="A79" s="22">
        <v>66</v>
      </c>
      <c r="B79" s="20" t="str">
        <f t="shared" si="4"/>
        <v>00.03.27.1.16.16.2.B.19.2018</v>
      </c>
      <c r="C79" s="20">
        <v>19</v>
      </c>
      <c r="D79" s="72" t="s">
        <v>1085</v>
      </c>
      <c r="E79" s="26" t="s">
        <v>38</v>
      </c>
      <c r="F79" s="19" t="s">
        <v>893</v>
      </c>
      <c r="G79" s="192">
        <v>3000000</v>
      </c>
      <c r="H79" s="271"/>
      <c r="I79" s="15">
        <v>2018</v>
      </c>
      <c r="J79" s="23">
        <v>1.5</v>
      </c>
      <c r="K79" s="73"/>
      <c r="L79" s="21"/>
      <c r="M79" s="73">
        <v>2</v>
      </c>
      <c r="N79" s="73">
        <v>1</v>
      </c>
      <c r="O79" s="22" t="s">
        <v>917</v>
      </c>
      <c r="P79" s="26" t="s">
        <v>25</v>
      </c>
      <c r="Q79" s="23" t="s">
        <v>8</v>
      </c>
      <c r="R79" s="20"/>
      <c r="S79" s="20"/>
    </row>
    <row r="80" spans="1:19" s="58" customFormat="1" ht="20.100000000000001" customHeight="1" x14ac:dyDescent="0.25">
      <c r="A80" s="72">
        <v>67</v>
      </c>
      <c r="B80" s="20" t="str">
        <f t="shared" si="4"/>
        <v>00.03.27.1.16.16.2.B.20.2018</v>
      </c>
      <c r="C80" s="20">
        <v>20</v>
      </c>
      <c r="D80" s="72" t="s">
        <v>1085</v>
      </c>
      <c r="E80" s="74" t="s">
        <v>38</v>
      </c>
      <c r="F80" s="19" t="s">
        <v>893</v>
      </c>
      <c r="G80" s="192">
        <v>3000000</v>
      </c>
      <c r="H80" s="271"/>
      <c r="I80" s="15">
        <v>2018</v>
      </c>
      <c r="J80" s="73">
        <v>1.5</v>
      </c>
      <c r="K80" s="73"/>
      <c r="L80" s="21"/>
      <c r="M80" s="73">
        <v>2</v>
      </c>
      <c r="N80" s="73">
        <v>1</v>
      </c>
      <c r="O80" s="22" t="s">
        <v>917</v>
      </c>
      <c r="P80" s="74" t="s">
        <v>25</v>
      </c>
      <c r="Q80" s="73" t="s">
        <v>8</v>
      </c>
      <c r="R80" s="20"/>
      <c r="S80" s="20"/>
    </row>
    <row r="81" spans="1:19" s="94" customFormat="1" ht="20.100000000000001" customHeight="1" x14ac:dyDescent="0.25">
      <c r="A81" s="22">
        <v>68</v>
      </c>
      <c r="B81" s="20" t="str">
        <f t="shared" si="4"/>
        <v>00.03.27.1.16.16.2.B.21.2017</v>
      </c>
      <c r="C81" s="20">
        <v>21</v>
      </c>
      <c r="D81" s="72" t="s">
        <v>1085</v>
      </c>
      <c r="E81" s="95" t="s">
        <v>214</v>
      </c>
      <c r="F81" s="91" t="s">
        <v>893</v>
      </c>
      <c r="G81" s="191">
        <v>1974000</v>
      </c>
      <c r="H81" s="270"/>
      <c r="I81" s="100">
        <v>2017</v>
      </c>
      <c r="J81" s="97"/>
      <c r="K81" s="97"/>
      <c r="L81" s="101" t="s">
        <v>905</v>
      </c>
      <c r="M81" s="97"/>
      <c r="N81" s="97">
        <v>1</v>
      </c>
      <c r="O81" s="89" t="s">
        <v>917</v>
      </c>
      <c r="P81" s="99" t="s">
        <v>914</v>
      </c>
      <c r="Q81" s="97"/>
      <c r="R81" s="60"/>
      <c r="S81" s="60"/>
    </row>
    <row r="82" spans="1:19" s="58" customFormat="1" ht="20.100000000000001" customHeight="1" x14ac:dyDescent="0.25">
      <c r="A82" s="72">
        <v>69</v>
      </c>
      <c r="B82" s="20" t="str">
        <f t="shared" si="4"/>
        <v>00.03.27.1.16.16.2.B.22.2019</v>
      </c>
      <c r="C82" s="20">
        <v>22</v>
      </c>
      <c r="D82" s="72" t="s">
        <v>1085</v>
      </c>
      <c r="E82" s="26" t="s">
        <v>39</v>
      </c>
      <c r="F82" s="19" t="s">
        <v>893</v>
      </c>
      <c r="G82" s="192">
        <v>150000</v>
      </c>
      <c r="H82" s="271"/>
      <c r="I82" s="15">
        <v>2019</v>
      </c>
      <c r="J82" s="15" t="s">
        <v>52</v>
      </c>
      <c r="K82" s="15"/>
      <c r="L82" s="21"/>
      <c r="M82" s="73">
        <v>1</v>
      </c>
      <c r="N82" s="73">
        <v>1</v>
      </c>
      <c r="O82" s="22" t="s">
        <v>917</v>
      </c>
      <c r="P82" s="26" t="s">
        <v>40</v>
      </c>
      <c r="Q82" s="23" t="s">
        <v>8</v>
      </c>
      <c r="R82" s="20"/>
      <c r="S82" s="20"/>
    </row>
    <row r="83" spans="1:19" s="58" customFormat="1" ht="20.100000000000001" customHeight="1" x14ac:dyDescent="0.25">
      <c r="A83" s="22">
        <v>70</v>
      </c>
      <c r="B83" s="20" t="str">
        <f t="shared" si="4"/>
        <v>00.03.27.1.16.16.2.B.23.2021</v>
      </c>
      <c r="C83" s="20">
        <v>23</v>
      </c>
      <c r="D83" s="72" t="s">
        <v>1085</v>
      </c>
      <c r="E83" s="26" t="s">
        <v>41</v>
      </c>
      <c r="F83" s="19" t="s">
        <v>893</v>
      </c>
      <c r="G83" s="192">
        <v>265000</v>
      </c>
      <c r="H83" s="271"/>
      <c r="I83" s="15">
        <v>2021</v>
      </c>
      <c r="J83" s="23" t="s">
        <v>42</v>
      </c>
      <c r="K83" s="73"/>
      <c r="L83" s="23"/>
      <c r="M83" s="73">
        <v>1</v>
      </c>
      <c r="N83" s="73">
        <v>1</v>
      </c>
      <c r="O83" s="22" t="s">
        <v>917</v>
      </c>
      <c r="P83" s="26" t="s">
        <v>40</v>
      </c>
      <c r="Q83" s="23" t="s">
        <v>8</v>
      </c>
      <c r="R83" s="20"/>
      <c r="S83" s="20"/>
    </row>
    <row r="84" spans="1:19" s="58" customFormat="1" ht="20.100000000000001" customHeight="1" x14ac:dyDescent="0.25">
      <c r="A84" s="72"/>
      <c r="B84" s="20" t="str">
        <f t="shared" si="4"/>
        <v>00.03.27.1.16.16.2.B.24.2022</v>
      </c>
      <c r="C84" s="20">
        <v>24</v>
      </c>
      <c r="D84" s="72" t="s">
        <v>1085</v>
      </c>
      <c r="E84" s="74" t="s">
        <v>1201</v>
      </c>
      <c r="F84" s="19" t="s">
        <v>893</v>
      </c>
      <c r="G84" s="192"/>
      <c r="H84" s="271" t="s">
        <v>1165</v>
      </c>
      <c r="I84" s="15">
        <v>2022</v>
      </c>
      <c r="J84" s="73" t="s">
        <v>52</v>
      </c>
      <c r="K84" s="73"/>
      <c r="L84" s="73"/>
      <c r="M84" s="73"/>
      <c r="N84" s="73">
        <v>1</v>
      </c>
      <c r="O84" s="22" t="s">
        <v>917</v>
      </c>
      <c r="P84" s="74" t="s">
        <v>40</v>
      </c>
      <c r="Q84" s="73" t="s">
        <v>8</v>
      </c>
      <c r="R84" s="20"/>
      <c r="S84" s="20"/>
    </row>
    <row r="85" spans="1:19" s="58" customFormat="1" ht="20.100000000000001" customHeight="1" x14ac:dyDescent="0.25">
      <c r="A85" s="72"/>
      <c r="B85" s="20" t="str">
        <f t="shared" si="4"/>
        <v>00.03.27.1.16.16.2.B.25.2022</v>
      </c>
      <c r="C85" s="20">
        <v>25</v>
      </c>
      <c r="D85" s="72" t="s">
        <v>1085</v>
      </c>
      <c r="E85" s="74" t="s">
        <v>1202</v>
      </c>
      <c r="F85" s="19" t="s">
        <v>893</v>
      </c>
      <c r="G85" s="192"/>
      <c r="H85" s="271" t="s">
        <v>1165</v>
      </c>
      <c r="I85" s="15">
        <v>2022</v>
      </c>
      <c r="J85" s="73" t="s">
        <v>52</v>
      </c>
      <c r="K85" s="73"/>
      <c r="L85" s="73"/>
      <c r="M85" s="73"/>
      <c r="N85" s="73">
        <v>1</v>
      </c>
      <c r="O85" s="22" t="s">
        <v>917</v>
      </c>
      <c r="P85" s="74" t="s">
        <v>40</v>
      </c>
      <c r="Q85" s="73" t="s">
        <v>8</v>
      </c>
      <c r="R85" s="20"/>
      <c r="S85" s="20"/>
    </row>
    <row r="86" spans="1:19" s="58" customFormat="1" ht="20.100000000000001" customHeight="1" x14ac:dyDescent="0.25">
      <c r="A86" s="72"/>
      <c r="B86" s="20" t="str">
        <f t="shared" si="4"/>
        <v>00.03.27.1.16.16.2.B.26.2022</v>
      </c>
      <c r="C86" s="20">
        <v>26</v>
      </c>
      <c r="D86" s="72" t="s">
        <v>1085</v>
      </c>
      <c r="E86" s="74" t="s">
        <v>1246</v>
      </c>
      <c r="F86" s="19" t="s">
        <v>893</v>
      </c>
      <c r="G86" s="192">
        <v>3750000</v>
      </c>
      <c r="H86" s="271" t="s">
        <v>1240</v>
      </c>
      <c r="I86" s="15">
        <v>2022</v>
      </c>
      <c r="J86" s="6" t="s">
        <v>1247</v>
      </c>
      <c r="K86" s="126" t="s">
        <v>1248</v>
      </c>
      <c r="L86" s="73"/>
      <c r="M86" s="73"/>
      <c r="N86" s="73">
        <v>1</v>
      </c>
      <c r="O86" s="22" t="s">
        <v>917</v>
      </c>
      <c r="P86" s="74" t="s">
        <v>1249</v>
      </c>
      <c r="Q86" s="73"/>
      <c r="R86" s="20"/>
      <c r="S86" s="20"/>
    </row>
    <row r="87" spans="1:19" s="58" customFormat="1" ht="20.100000000000001" customHeight="1" x14ac:dyDescent="0.25">
      <c r="A87" s="72"/>
      <c r="B87" s="20" t="str">
        <f t="shared" ref="B87:B94" si="5">"00.03.27.1.16.16.2.B."&amp;C87&amp;D87&amp;I87</f>
        <v>00.03.27.1.16.16.2.B.27-36.2022</v>
      </c>
      <c r="C87" s="20" t="s">
        <v>1250</v>
      </c>
      <c r="D87" s="72" t="s">
        <v>1085</v>
      </c>
      <c r="E87" s="74" t="s">
        <v>1251</v>
      </c>
      <c r="F87" s="19" t="s">
        <v>893</v>
      </c>
      <c r="G87" s="224">
        <v>14750000</v>
      </c>
      <c r="H87" s="271" t="s">
        <v>1240</v>
      </c>
      <c r="I87" s="15">
        <v>2022</v>
      </c>
      <c r="J87" s="73" t="s">
        <v>59</v>
      </c>
      <c r="K87" s="73" t="s">
        <v>1252</v>
      </c>
      <c r="L87" s="73"/>
      <c r="M87" s="73"/>
      <c r="N87" s="73">
        <v>1</v>
      </c>
      <c r="O87" s="22" t="s">
        <v>917</v>
      </c>
      <c r="P87" s="74" t="s">
        <v>1249</v>
      </c>
      <c r="Q87" s="73"/>
      <c r="R87" s="20"/>
      <c r="S87" s="20"/>
    </row>
    <row r="88" spans="1:19" s="58" customFormat="1" ht="20.100000000000001" customHeight="1" x14ac:dyDescent="0.25">
      <c r="A88" s="72"/>
      <c r="B88" s="20" t="str">
        <f t="shared" si="5"/>
        <v>00.03.27.1.16.16.2.B.37.2023</v>
      </c>
      <c r="C88" s="20">
        <v>37</v>
      </c>
      <c r="D88" s="72" t="s">
        <v>1085</v>
      </c>
      <c r="E88" s="74" t="s">
        <v>1383</v>
      </c>
      <c r="F88" s="19" t="s">
        <v>893</v>
      </c>
      <c r="G88" s="224" t="s">
        <v>59</v>
      </c>
      <c r="H88" s="271" t="s">
        <v>1384</v>
      </c>
      <c r="I88" s="15">
        <v>2023</v>
      </c>
      <c r="J88" s="73" t="s">
        <v>1385</v>
      </c>
      <c r="K88" s="73" t="s">
        <v>59</v>
      </c>
      <c r="L88" s="73" t="s">
        <v>59</v>
      </c>
      <c r="M88" s="73"/>
      <c r="N88" s="73">
        <v>1</v>
      </c>
      <c r="O88" s="22" t="s">
        <v>917</v>
      </c>
      <c r="P88" s="74" t="s">
        <v>1249</v>
      </c>
      <c r="Q88" s="73" t="s">
        <v>566</v>
      </c>
      <c r="R88" s="20"/>
      <c r="S88" s="20"/>
    </row>
    <row r="89" spans="1:19" s="58" customFormat="1" ht="20.100000000000001" customHeight="1" x14ac:dyDescent="0.25">
      <c r="A89" s="72"/>
      <c r="B89" s="20" t="str">
        <f t="shared" si="5"/>
        <v>00.03.27.1.16.16.2.B.38.2023</v>
      </c>
      <c r="C89" s="20">
        <v>38</v>
      </c>
      <c r="D89" s="72" t="s">
        <v>1085</v>
      </c>
      <c r="E89" s="74" t="s">
        <v>1416</v>
      </c>
      <c r="F89" s="19" t="s">
        <v>893</v>
      </c>
      <c r="G89" s="197">
        <v>2003500</v>
      </c>
      <c r="H89" s="271" t="s">
        <v>1157</v>
      </c>
      <c r="I89" s="15">
        <v>2023</v>
      </c>
      <c r="J89" s="126" t="s">
        <v>1417</v>
      </c>
      <c r="K89" s="126" t="s">
        <v>1418</v>
      </c>
      <c r="L89" s="126" t="s">
        <v>59</v>
      </c>
      <c r="M89" s="73"/>
      <c r="N89" s="73">
        <v>1</v>
      </c>
      <c r="O89" s="22" t="s">
        <v>917</v>
      </c>
      <c r="P89" s="74" t="s">
        <v>25</v>
      </c>
      <c r="Q89" s="73" t="s">
        <v>566</v>
      </c>
      <c r="R89" s="20"/>
      <c r="S89" s="20"/>
    </row>
    <row r="90" spans="1:19" s="58" customFormat="1" ht="20.100000000000001" customHeight="1" x14ac:dyDescent="0.25">
      <c r="A90" s="72"/>
      <c r="B90" s="20" t="str">
        <f t="shared" si="5"/>
        <v>00.03.27.1.16.16.2.B.39.2023</v>
      </c>
      <c r="C90" s="20">
        <v>39</v>
      </c>
      <c r="D90" s="72" t="s">
        <v>1085</v>
      </c>
      <c r="E90" s="74" t="s">
        <v>1457</v>
      </c>
      <c r="F90" s="19" t="s">
        <v>893</v>
      </c>
      <c r="G90" s="357">
        <f>'[1]2023'!$D$131</f>
        <v>6500000</v>
      </c>
      <c r="H90" s="271" t="s">
        <v>1164</v>
      </c>
      <c r="I90" s="15">
        <v>2023</v>
      </c>
      <c r="J90" s="126" t="s">
        <v>36</v>
      </c>
      <c r="K90" s="126" t="s">
        <v>59</v>
      </c>
      <c r="L90" s="126" t="s">
        <v>59</v>
      </c>
      <c r="M90" s="73"/>
      <c r="N90" s="73">
        <v>1</v>
      </c>
      <c r="O90" s="22" t="s">
        <v>917</v>
      </c>
      <c r="P90" s="74" t="s">
        <v>25</v>
      </c>
      <c r="Q90" s="73" t="s">
        <v>8</v>
      </c>
      <c r="R90" s="20"/>
      <c r="S90" s="20"/>
    </row>
    <row r="91" spans="1:19" s="58" customFormat="1" ht="20.100000000000001" customHeight="1" x14ac:dyDescent="0.25">
      <c r="A91" s="72"/>
      <c r="B91" s="20" t="str">
        <f t="shared" si="5"/>
        <v>00.03.27.1.16.16.2.B.39.2023</v>
      </c>
      <c r="C91" s="20">
        <v>39</v>
      </c>
      <c r="D91" s="72" t="s">
        <v>1085</v>
      </c>
      <c r="E91" s="74" t="s">
        <v>1457</v>
      </c>
      <c r="F91" s="19" t="s">
        <v>893</v>
      </c>
      <c r="G91" s="359"/>
      <c r="H91" s="271" t="s">
        <v>1164</v>
      </c>
      <c r="I91" s="15">
        <v>2023</v>
      </c>
      <c r="J91" s="126" t="s">
        <v>36</v>
      </c>
      <c r="K91" s="126" t="s">
        <v>59</v>
      </c>
      <c r="L91" s="126" t="s">
        <v>59</v>
      </c>
      <c r="M91" s="73"/>
      <c r="N91" s="73">
        <v>1</v>
      </c>
      <c r="O91" s="22" t="s">
        <v>917</v>
      </c>
      <c r="P91" s="74" t="s">
        <v>25</v>
      </c>
      <c r="Q91" s="73" t="s">
        <v>8</v>
      </c>
      <c r="R91" s="20"/>
      <c r="S91" s="20"/>
    </row>
    <row r="92" spans="1:19" s="58" customFormat="1" ht="20.100000000000001" customHeight="1" x14ac:dyDescent="0.25">
      <c r="A92" s="72"/>
      <c r="B92" s="20" t="str">
        <f t="shared" si="5"/>
        <v>00.03.27.1.16.16.2.B.40-45.2023</v>
      </c>
      <c r="C92" s="20" t="s">
        <v>1464</v>
      </c>
      <c r="D92" s="72" t="s">
        <v>1085</v>
      </c>
      <c r="E92" s="74" t="s">
        <v>1465</v>
      </c>
      <c r="F92" s="19" t="s">
        <v>893</v>
      </c>
      <c r="G92" s="306">
        <f>'[1]2023'!$D$136</f>
        <v>1083500</v>
      </c>
      <c r="H92" s="271" t="s">
        <v>1164</v>
      </c>
      <c r="I92" s="15">
        <v>2023</v>
      </c>
      <c r="J92" s="126" t="s">
        <v>32</v>
      </c>
      <c r="K92" s="126" t="s">
        <v>59</v>
      </c>
      <c r="L92" s="126" t="s">
        <v>59</v>
      </c>
      <c r="M92" s="73"/>
      <c r="N92" s="73">
        <v>6</v>
      </c>
      <c r="O92" s="22" t="s">
        <v>917</v>
      </c>
      <c r="P92" s="74" t="s">
        <v>25</v>
      </c>
      <c r="Q92" s="73" t="s">
        <v>8</v>
      </c>
      <c r="R92" s="20"/>
      <c r="S92" s="20"/>
    </row>
    <row r="93" spans="1:19" s="58" customFormat="1" ht="20.100000000000001" customHeight="1" x14ac:dyDescent="0.25">
      <c r="A93" s="72"/>
      <c r="B93" s="20" t="str">
        <f t="shared" ref="B93" si="6">"00.03.27.1.16.16.2.B."&amp;C93&amp;D93&amp;I93</f>
        <v>00.03.27.1.16.16.2.B.46.2023</v>
      </c>
      <c r="C93" s="20">
        <v>46</v>
      </c>
      <c r="D93" s="72" t="s">
        <v>1085</v>
      </c>
      <c r="E93" s="74" t="s">
        <v>1403</v>
      </c>
      <c r="F93" s="19" t="s">
        <v>893</v>
      </c>
      <c r="G93" s="312">
        <f>'[1]2023'!$D$172</f>
        <v>3350000</v>
      </c>
      <c r="H93" s="271" t="s">
        <v>1240</v>
      </c>
      <c r="I93" s="15">
        <v>2023</v>
      </c>
      <c r="J93" s="6" t="s">
        <v>1489</v>
      </c>
      <c r="K93" s="6" t="s">
        <v>1490</v>
      </c>
      <c r="L93" s="6" t="s">
        <v>59</v>
      </c>
      <c r="M93" s="73"/>
      <c r="N93" s="73">
        <v>1</v>
      </c>
      <c r="O93" s="22" t="s">
        <v>917</v>
      </c>
      <c r="P93" s="74" t="s">
        <v>25</v>
      </c>
      <c r="Q93" s="73" t="s">
        <v>8</v>
      </c>
      <c r="R93" s="20"/>
      <c r="S93" s="20"/>
    </row>
    <row r="94" spans="1:19" s="58" customFormat="1" ht="20.100000000000001" customHeight="1" x14ac:dyDescent="0.25">
      <c r="A94" s="72"/>
      <c r="B94" s="20" t="str">
        <f t="shared" si="5"/>
        <v>00.03.27.1.16.16.2.B.47.2024</v>
      </c>
      <c r="C94" s="20">
        <v>47</v>
      </c>
      <c r="D94" s="72" t="s">
        <v>1085</v>
      </c>
      <c r="E94" s="74" t="s">
        <v>1251</v>
      </c>
      <c r="F94" s="19" t="s">
        <v>893</v>
      </c>
      <c r="G94" s="192">
        <v>1750000</v>
      </c>
      <c r="H94" s="271" t="s">
        <v>1384</v>
      </c>
      <c r="I94" s="15">
        <v>2024</v>
      </c>
      <c r="J94" s="73"/>
      <c r="K94" s="73" t="s">
        <v>1576</v>
      </c>
      <c r="L94" s="73"/>
      <c r="M94" s="73"/>
      <c r="N94" s="73">
        <v>1</v>
      </c>
      <c r="O94" s="22" t="s">
        <v>917</v>
      </c>
      <c r="P94" s="74" t="s">
        <v>1249</v>
      </c>
      <c r="Q94" s="73"/>
      <c r="R94" s="20"/>
      <c r="S94" s="20"/>
    </row>
    <row r="95" spans="1:19" s="58" customFormat="1" ht="20.100000000000001" customHeight="1" x14ac:dyDescent="0.25">
      <c r="A95" s="72"/>
      <c r="B95" s="20"/>
      <c r="C95" s="20"/>
      <c r="D95" s="72"/>
      <c r="E95" s="74"/>
      <c r="F95" s="19"/>
      <c r="G95" s="192"/>
      <c r="H95" s="271"/>
      <c r="I95" s="15"/>
      <c r="J95" s="73"/>
      <c r="K95" s="73"/>
      <c r="L95" s="73"/>
      <c r="M95" s="73"/>
      <c r="N95" s="73"/>
      <c r="O95" s="22"/>
      <c r="P95" s="74"/>
      <c r="Q95" s="73"/>
      <c r="R95" s="20"/>
      <c r="S95" s="20"/>
    </row>
    <row r="96" spans="1:19" s="234" customFormat="1" ht="20.100000000000001" customHeight="1" x14ac:dyDescent="0.25">
      <c r="A96" s="225">
        <v>71</v>
      </c>
      <c r="B96" s="226" t="s">
        <v>1253</v>
      </c>
      <c r="C96" s="226">
        <v>1</v>
      </c>
      <c r="D96" s="231" t="s">
        <v>1085</v>
      </c>
      <c r="E96" s="227" t="s">
        <v>43</v>
      </c>
      <c r="F96" s="228" t="s">
        <v>1254</v>
      </c>
      <c r="G96" s="229">
        <v>285000</v>
      </c>
      <c r="H96" s="273"/>
      <c r="I96" s="230">
        <v>2020</v>
      </c>
      <c r="J96" s="231" t="s">
        <v>44</v>
      </c>
      <c r="K96" s="231"/>
      <c r="L96" s="231"/>
      <c r="M96" s="232">
        <v>1</v>
      </c>
      <c r="N96" s="231">
        <v>1</v>
      </c>
      <c r="O96" s="231" t="s">
        <v>918</v>
      </c>
      <c r="P96" s="235" t="s">
        <v>45</v>
      </c>
      <c r="Q96" s="226" t="s">
        <v>566</v>
      </c>
      <c r="R96" s="226"/>
      <c r="S96" s="226"/>
    </row>
    <row r="97" spans="1:19" s="234" customFormat="1" ht="20.100000000000001" customHeight="1" x14ac:dyDescent="0.25">
      <c r="A97" s="231">
        <v>72</v>
      </c>
      <c r="B97" s="226" t="s">
        <v>1255</v>
      </c>
      <c r="C97" s="226">
        <v>2</v>
      </c>
      <c r="D97" s="231" t="s">
        <v>1085</v>
      </c>
      <c r="E97" s="233" t="s">
        <v>46</v>
      </c>
      <c r="F97" s="228" t="s">
        <v>1254</v>
      </c>
      <c r="G97" s="229">
        <v>525000</v>
      </c>
      <c r="H97" s="273"/>
      <c r="I97" s="230">
        <v>2020</v>
      </c>
      <c r="J97" s="230" t="s">
        <v>47</v>
      </c>
      <c r="K97" s="230"/>
      <c r="L97" s="230"/>
      <c r="M97" s="230">
        <v>1</v>
      </c>
      <c r="N97" s="230">
        <v>1</v>
      </c>
      <c r="O97" s="231" t="s">
        <v>918</v>
      </c>
      <c r="P97" s="235" t="s">
        <v>45</v>
      </c>
      <c r="Q97" s="226" t="s">
        <v>566</v>
      </c>
      <c r="R97" s="226"/>
      <c r="S97" s="226"/>
    </row>
    <row r="98" spans="1:19" s="234" customFormat="1" ht="20.100000000000001" customHeight="1" x14ac:dyDescent="0.25">
      <c r="A98" s="225">
        <v>73</v>
      </c>
      <c r="B98" s="226" t="s">
        <v>1256</v>
      </c>
      <c r="C98" s="226">
        <v>3</v>
      </c>
      <c r="D98" s="231" t="s">
        <v>1085</v>
      </c>
      <c r="E98" s="233" t="s">
        <v>137</v>
      </c>
      <c r="F98" s="228" t="s">
        <v>1254</v>
      </c>
      <c r="G98" s="229">
        <v>350000</v>
      </c>
      <c r="H98" s="273"/>
      <c r="I98" s="230">
        <v>2020</v>
      </c>
      <c r="J98" s="230"/>
      <c r="K98" s="230"/>
      <c r="L98" s="235"/>
      <c r="M98" s="230">
        <v>4</v>
      </c>
      <c r="N98" s="230">
        <v>1</v>
      </c>
      <c r="O98" s="231" t="s">
        <v>918</v>
      </c>
      <c r="P98" s="235" t="s">
        <v>45</v>
      </c>
      <c r="Q98" s="226" t="s">
        <v>566</v>
      </c>
      <c r="R98" s="226"/>
      <c r="S98" s="226"/>
    </row>
    <row r="99" spans="1:19" s="234" customFormat="1" ht="20.100000000000001" customHeight="1" x14ac:dyDescent="0.25">
      <c r="A99" s="231">
        <v>74</v>
      </c>
      <c r="B99" s="226" t="s">
        <v>1257</v>
      </c>
      <c r="C99" s="226">
        <v>4</v>
      </c>
      <c r="D99" s="231" t="s">
        <v>1085</v>
      </c>
      <c r="E99" s="233" t="s">
        <v>48</v>
      </c>
      <c r="F99" s="228" t="s">
        <v>1254</v>
      </c>
      <c r="G99" s="229">
        <v>250000</v>
      </c>
      <c r="H99" s="273"/>
      <c r="I99" s="230">
        <v>2016</v>
      </c>
      <c r="J99" s="230"/>
      <c r="K99" s="230"/>
      <c r="L99" s="235" t="s">
        <v>49</v>
      </c>
      <c r="M99" s="230">
        <v>1</v>
      </c>
      <c r="N99" s="230">
        <v>1</v>
      </c>
      <c r="O99" s="231" t="s">
        <v>918</v>
      </c>
      <c r="P99" s="235" t="s">
        <v>45</v>
      </c>
      <c r="Q99" s="226" t="s">
        <v>566</v>
      </c>
      <c r="R99" s="226"/>
      <c r="S99" s="226"/>
    </row>
    <row r="100" spans="1:19" s="234" customFormat="1" ht="20.100000000000001" customHeight="1" x14ac:dyDescent="0.25">
      <c r="A100" s="225">
        <v>75</v>
      </c>
      <c r="B100" s="226" t="s">
        <v>1258</v>
      </c>
      <c r="C100" s="226">
        <v>5</v>
      </c>
      <c r="D100" s="231" t="s">
        <v>1085</v>
      </c>
      <c r="E100" s="233" t="s">
        <v>50</v>
      </c>
      <c r="F100" s="228" t="s">
        <v>1254</v>
      </c>
      <c r="G100" s="229">
        <v>375000</v>
      </c>
      <c r="H100" s="273"/>
      <c r="I100" s="230">
        <v>2020</v>
      </c>
      <c r="J100" s="230" t="s">
        <v>51</v>
      </c>
      <c r="K100" s="230"/>
      <c r="L100" s="235"/>
      <c r="M100" s="230">
        <v>1</v>
      </c>
      <c r="N100" s="230">
        <v>1</v>
      </c>
      <c r="O100" s="231" t="s">
        <v>918</v>
      </c>
      <c r="P100" s="235" t="s">
        <v>45</v>
      </c>
      <c r="Q100" s="226" t="s">
        <v>566</v>
      </c>
      <c r="R100" s="226"/>
      <c r="S100" s="226"/>
    </row>
    <row r="101" spans="1:19" s="234" customFormat="1" ht="20.100000000000001" customHeight="1" x14ac:dyDescent="0.25">
      <c r="A101" s="231">
        <v>76</v>
      </c>
      <c r="B101" s="226" t="s">
        <v>1259</v>
      </c>
      <c r="C101" s="226">
        <v>6</v>
      </c>
      <c r="D101" s="231" t="s">
        <v>1085</v>
      </c>
      <c r="E101" s="227" t="s">
        <v>1260</v>
      </c>
      <c r="F101" s="228" t="s">
        <v>1254</v>
      </c>
      <c r="G101" s="229">
        <v>1500000</v>
      </c>
      <c r="H101" s="273"/>
      <c r="I101" s="230">
        <v>2020</v>
      </c>
      <c r="J101" s="231" t="s">
        <v>52</v>
      </c>
      <c r="K101" s="231"/>
      <c r="L101" s="231"/>
      <c r="M101" s="230">
        <v>1</v>
      </c>
      <c r="N101" s="231">
        <v>1</v>
      </c>
      <c r="O101" s="231" t="s">
        <v>918</v>
      </c>
      <c r="P101" s="235" t="s">
        <v>1261</v>
      </c>
      <c r="Q101" s="226" t="s">
        <v>566</v>
      </c>
      <c r="R101" s="226"/>
      <c r="S101" s="226"/>
    </row>
    <row r="102" spans="1:19" s="234" customFormat="1" ht="20.100000000000001" customHeight="1" x14ac:dyDescent="0.25">
      <c r="A102" s="225">
        <v>77</v>
      </c>
      <c r="B102" s="226" t="s">
        <v>1262</v>
      </c>
      <c r="C102" s="226">
        <v>7</v>
      </c>
      <c r="D102" s="231" t="s">
        <v>1085</v>
      </c>
      <c r="E102" s="227" t="s">
        <v>1263</v>
      </c>
      <c r="F102" s="228" t="s">
        <v>1254</v>
      </c>
      <c r="G102" s="229">
        <v>1500000</v>
      </c>
      <c r="H102" s="273"/>
      <c r="I102" s="230">
        <v>2020</v>
      </c>
      <c r="J102" s="231" t="s">
        <v>52</v>
      </c>
      <c r="K102" s="231"/>
      <c r="L102" s="231"/>
      <c r="M102" s="230">
        <v>1</v>
      </c>
      <c r="N102" s="231">
        <v>1</v>
      </c>
      <c r="O102" s="231" t="s">
        <v>918</v>
      </c>
      <c r="P102" s="235" t="s">
        <v>1264</v>
      </c>
      <c r="Q102" s="226" t="s">
        <v>566</v>
      </c>
      <c r="R102" s="226"/>
      <c r="S102" s="226"/>
    </row>
    <row r="103" spans="1:19" s="234" customFormat="1" ht="20.100000000000001" customHeight="1" x14ac:dyDescent="0.25">
      <c r="A103" s="231">
        <v>78</v>
      </c>
      <c r="B103" s="226" t="s">
        <v>1265</v>
      </c>
      <c r="C103" s="226">
        <v>8</v>
      </c>
      <c r="D103" s="231" t="s">
        <v>1085</v>
      </c>
      <c r="E103" s="227" t="s">
        <v>1266</v>
      </c>
      <c r="F103" s="228" t="s">
        <v>1254</v>
      </c>
      <c r="G103" s="229">
        <v>1500000</v>
      </c>
      <c r="H103" s="273"/>
      <c r="I103" s="230">
        <v>2020</v>
      </c>
      <c r="J103" s="231" t="s">
        <v>52</v>
      </c>
      <c r="K103" s="231"/>
      <c r="L103" s="231"/>
      <c r="M103" s="230">
        <v>1</v>
      </c>
      <c r="N103" s="231">
        <v>1</v>
      </c>
      <c r="O103" s="231" t="s">
        <v>918</v>
      </c>
      <c r="P103" s="235" t="s">
        <v>1267</v>
      </c>
      <c r="Q103" s="226" t="s">
        <v>566</v>
      </c>
      <c r="R103" s="226"/>
      <c r="S103" s="226"/>
    </row>
    <row r="104" spans="1:19" s="234" customFormat="1" ht="20.100000000000001" customHeight="1" x14ac:dyDescent="0.25">
      <c r="A104" s="225">
        <v>79</v>
      </c>
      <c r="B104" s="226" t="s">
        <v>1268</v>
      </c>
      <c r="C104" s="226">
        <v>9</v>
      </c>
      <c r="D104" s="231" t="s">
        <v>1085</v>
      </c>
      <c r="E104" s="227" t="s">
        <v>1269</v>
      </c>
      <c r="F104" s="228" t="s">
        <v>1254</v>
      </c>
      <c r="G104" s="229">
        <v>1500000</v>
      </c>
      <c r="H104" s="273"/>
      <c r="I104" s="230">
        <v>2020</v>
      </c>
      <c r="J104" s="231" t="s">
        <v>52</v>
      </c>
      <c r="K104" s="231"/>
      <c r="L104" s="231"/>
      <c r="M104" s="230">
        <v>1</v>
      </c>
      <c r="N104" s="231">
        <v>1</v>
      </c>
      <c r="O104" s="231" t="s">
        <v>918</v>
      </c>
      <c r="P104" s="235" t="s">
        <v>1270</v>
      </c>
      <c r="Q104" s="226" t="s">
        <v>566</v>
      </c>
      <c r="R104" s="226"/>
      <c r="S104" s="226"/>
    </row>
    <row r="105" spans="1:19" s="234" customFormat="1" ht="20.100000000000001" customHeight="1" x14ac:dyDescent="0.25">
      <c r="A105" s="231">
        <v>80</v>
      </c>
      <c r="B105" s="226" t="s">
        <v>1271</v>
      </c>
      <c r="C105" s="226">
        <v>10</v>
      </c>
      <c r="D105" s="231" t="s">
        <v>1085</v>
      </c>
      <c r="E105" s="227" t="s">
        <v>1272</v>
      </c>
      <c r="F105" s="228" t="s">
        <v>1254</v>
      </c>
      <c r="G105" s="229">
        <v>365000</v>
      </c>
      <c r="H105" s="273"/>
      <c r="I105" s="230">
        <v>2021</v>
      </c>
      <c r="J105" s="231" t="s">
        <v>52</v>
      </c>
      <c r="K105" s="231"/>
      <c r="L105" s="231"/>
      <c r="M105" s="230">
        <v>1</v>
      </c>
      <c r="N105" s="231">
        <v>1</v>
      </c>
      <c r="O105" s="231" t="s">
        <v>918</v>
      </c>
      <c r="P105" s="235" t="s">
        <v>1261</v>
      </c>
      <c r="Q105" s="226" t="s">
        <v>566</v>
      </c>
      <c r="R105" s="226"/>
      <c r="S105" s="226"/>
    </row>
    <row r="106" spans="1:19" s="234" customFormat="1" ht="20.100000000000001" customHeight="1" x14ac:dyDescent="0.25">
      <c r="A106" s="225">
        <v>81</v>
      </c>
      <c r="B106" s="226" t="s">
        <v>1273</v>
      </c>
      <c r="C106" s="226">
        <v>11</v>
      </c>
      <c r="D106" s="231" t="s">
        <v>1085</v>
      </c>
      <c r="E106" s="227" t="s">
        <v>1274</v>
      </c>
      <c r="F106" s="228" t="s">
        <v>1254</v>
      </c>
      <c r="G106" s="229">
        <v>365000</v>
      </c>
      <c r="H106" s="273"/>
      <c r="I106" s="230">
        <v>2021</v>
      </c>
      <c r="J106" s="231" t="s">
        <v>52</v>
      </c>
      <c r="K106" s="231"/>
      <c r="L106" s="231"/>
      <c r="M106" s="230">
        <v>1</v>
      </c>
      <c r="N106" s="231">
        <v>1</v>
      </c>
      <c r="O106" s="231" t="s">
        <v>918</v>
      </c>
      <c r="P106" s="235" t="s">
        <v>1264</v>
      </c>
      <c r="Q106" s="226" t="s">
        <v>566</v>
      </c>
      <c r="R106" s="226"/>
      <c r="S106" s="226"/>
    </row>
    <row r="107" spans="1:19" s="234" customFormat="1" ht="20.100000000000001" customHeight="1" x14ac:dyDescent="0.25">
      <c r="A107" s="225">
        <v>82</v>
      </c>
      <c r="B107" s="226" t="s">
        <v>1275</v>
      </c>
      <c r="C107" s="226">
        <v>12</v>
      </c>
      <c r="D107" s="231" t="s">
        <v>1085</v>
      </c>
      <c r="E107" s="227" t="s">
        <v>1276</v>
      </c>
      <c r="F107" s="228" t="s">
        <v>1254</v>
      </c>
      <c r="G107" s="229">
        <v>365000</v>
      </c>
      <c r="H107" s="273"/>
      <c r="I107" s="230">
        <v>2021</v>
      </c>
      <c r="J107" s="231" t="s">
        <v>52</v>
      </c>
      <c r="K107" s="231"/>
      <c r="L107" s="231"/>
      <c r="M107" s="230">
        <v>1</v>
      </c>
      <c r="N107" s="231">
        <v>1</v>
      </c>
      <c r="O107" s="231" t="s">
        <v>918</v>
      </c>
      <c r="P107" s="235" t="s">
        <v>1267</v>
      </c>
      <c r="Q107" s="226" t="s">
        <v>566</v>
      </c>
      <c r="R107" s="226"/>
      <c r="S107" s="226"/>
    </row>
    <row r="108" spans="1:19" s="237" customFormat="1" ht="15.75" x14ac:dyDescent="0.25">
      <c r="A108" s="236">
        <v>83</v>
      </c>
      <c r="B108" s="226" t="s">
        <v>1277</v>
      </c>
      <c r="C108" s="239">
        <v>13</v>
      </c>
      <c r="D108" s="240"/>
      <c r="E108" s="240" t="s">
        <v>1278</v>
      </c>
      <c r="F108" s="228" t="s">
        <v>1254</v>
      </c>
      <c r="G108" s="229">
        <v>365000</v>
      </c>
      <c r="H108" s="274"/>
      <c r="I108" s="241">
        <v>2021</v>
      </c>
      <c r="J108" s="231" t="s">
        <v>52</v>
      </c>
      <c r="K108" s="242"/>
      <c r="L108" s="242"/>
      <c r="M108" s="242">
        <v>1</v>
      </c>
      <c r="N108" s="242">
        <v>1</v>
      </c>
      <c r="O108" s="231" t="s">
        <v>918</v>
      </c>
      <c r="P108" s="228" t="s">
        <v>1270</v>
      </c>
      <c r="Q108" s="239" t="s">
        <v>566</v>
      </c>
      <c r="R108" s="240"/>
      <c r="S108" s="240"/>
    </row>
    <row r="109" spans="1:19" s="237" customFormat="1" ht="15.75" x14ac:dyDescent="0.25">
      <c r="A109" s="238">
        <v>84</v>
      </c>
      <c r="B109" s="226" t="s">
        <v>1279</v>
      </c>
      <c r="C109" s="240">
        <v>14</v>
      </c>
      <c r="D109" s="240" t="s">
        <v>1085</v>
      </c>
      <c r="E109" s="240" t="s">
        <v>1280</v>
      </c>
      <c r="F109" s="228" t="s">
        <v>1254</v>
      </c>
      <c r="G109" s="229">
        <v>365000</v>
      </c>
      <c r="H109" s="274"/>
      <c r="I109" s="241">
        <v>2021</v>
      </c>
      <c r="J109" s="231" t="s">
        <v>52</v>
      </c>
      <c r="K109" s="242"/>
      <c r="L109" s="242"/>
      <c r="M109" s="242">
        <v>1</v>
      </c>
      <c r="N109" s="242">
        <v>1</v>
      </c>
      <c r="O109" s="231" t="s">
        <v>918</v>
      </c>
      <c r="P109" s="244" t="s">
        <v>1281</v>
      </c>
      <c r="Q109" s="240" t="s">
        <v>566</v>
      </c>
      <c r="R109" s="240"/>
      <c r="S109" s="240"/>
    </row>
    <row r="110" spans="1:19" s="237" customFormat="1" ht="15.75" x14ac:dyDescent="0.25">
      <c r="A110" s="238">
        <v>85</v>
      </c>
      <c r="B110" s="226" t="s">
        <v>1282</v>
      </c>
      <c r="C110" s="240">
        <v>15</v>
      </c>
      <c r="D110" s="240" t="s">
        <v>1085</v>
      </c>
      <c r="E110" s="240" t="s">
        <v>1173</v>
      </c>
      <c r="F110" s="228" t="s">
        <v>1254</v>
      </c>
      <c r="G110" s="243" t="s">
        <v>59</v>
      </c>
      <c r="H110" s="274" t="s">
        <v>1164</v>
      </c>
      <c r="I110" s="241">
        <v>2022</v>
      </c>
      <c r="J110" s="242" t="s">
        <v>52</v>
      </c>
      <c r="K110" s="242"/>
      <c r="L110" s="242"/>
      <c r="M110" s="242">
        <v>1</v>
      </c>
      <c r="N110" s="242">
        <v>1</v>
      </c>
      <c r="O110" s="231" t="s">
        <v>918</v>
      </c>
      <c r="P110" s="244" t="s">
        <v>1283</v>
      </c>
      <c r="Q110" s="240" t="s">
        <v>566</v>
      </c>
      <c r="R110" s="240"/>
      <c r="S110" s="240"/>
    </row>
    <row r="111" spans="1:19" s="58" customFormat="1" ht="20.100000000000001" customHeight="1" x14ac:dyDescent="0.25">
      <c r="A111" s="72"/>
      <c r="B111" s="226" t="s">
        <v>1414</v>
      </c>
      <c r="C111" s="147">
        <v>16</v>
      </c>
      <c r="D111" s="72" t="s">
        <v>1085</v>
      </c>
      <c r="E111" s="162" t="s">
        <v>1415</v>
      </c>
      <c r="F111" s="146" t="s">
        <v>1254</v>
      </c>
      <c r="G111" s="204">
        <v>750000</v>
      </c>
      <c r="H111" s="275" t="s">
        <v>1157</v>
      </c>
      <c r="I111" s="129">
        <v>2023</v>
      </c>
      <c r="J111" s="72" t="s">
        <v>59</v>
      </c>
      <c r="K111" s="72" t="s">
        <v>59</v>
      </c>
      <c r="L111" s="72" t="s">
        <v>59</v>
      </c>
      <c r="M111" s="16"/>
      <c r="N111" s="72">
        <v>1</v>
      </c>
      <c r="O111" s="231" t="s">
        <v>918</v>
      </c>
      <c r="P111" s="155" t="s">
        <v>45</v>
      </c>
      <c r="Q111" s="147" t="s">
        <v>566</v>
      </c>
      <c r="R111" s="147"/>
      <c r="S111" s="147"/>
    </row>
    <row r="112" spans="1:19" s="58" customFormat="1" ht="20.100000000000001" customHeight="1" x14ac:dyDescent="0.25">
      <c r="A112" s="72"/>
      <c r="B112" s="226" t="s">
        <v>1458</v>
      </c>
      <c r="C112" s="147">
        <v>17</v>
      </c>
      <c r="D112" s="72" t="s">
        <v>1085</v>
      </c>
      <c r="E112" s="162" t="s">
        <v>1459</v>
      </c>
      <c r="F112" s="146" t="s">
        <v>1254</v>
      </c>
      <c r="G112" s="204">
        <f>'[1]2023'!$D$132</f>
        <v>1599000</v>
      </c>
      <c r="H112" s="275" t="s">
        <v>1164</v>
      </c>
      <c r="I112" s="129">
        <v>2023</v>
      </c>
      <c r="J112" s="126" t="s">
        <v>1460</v>
      </c>
      <c r="K112" s="126" t="s">
        <v>59</v>
      </c>
      <c r="L112" s="126" t="s">
        <v>59</v>
      </c>
      <c r="M112" s="16"/>
      <c r="N112" s="72">
        <v>1</v>
      </c>
      <c r="O112" s="231" t="s">
        <v>1461</v>
      </c>
      <c r="P112" s="235" t="s">
        <v>1261</v>
      </c>
      <c r="Q112" s="147" t="s">
        <v>566</v>
      </c>
      <c r="R112" s="147"/>
      <c r="S112" s="147"/>
    </row>
    <row r="113" spans="1:19" s="58" customFormat="1" ht="20.100000000000001" customHeight="1" x14ac:dyDescent="0.25">
      <c r="A113" s="72"/>
      <c r="B113" s="226" t="s">
        <v>1458</v>
      </c>
      <c r="C113" s="147">
        <v>18</v>
      </c>
      <c r="D113" s="72" t="s">
        <v>1085</v>
      </c>
      <c r="E113" s="162" t="s">
        <v>137</v>
      </c>
      <c r="F113" s="146" t="s">
        <v>1254</v>
      </c>
      <c r="G113" s="204">
        <f>'[1]2023'!$D$202</f>
        <v>700000</v>
      </c>
      <c r="H113" s="275" t="s">
        <v>1244</v>
      </c>
      <c r="I113" s="129">
        <v>2023</v>
      </c>
      <c r="J113" s="126" t="s">
        <v>1508</v>
      </c>
      <c r="K113" s="126" t="s">
        <v>59</v>
      </c>
      <c r="L113" s="126" t="s">
        <v>59</v>
      </c>
      <c r="M113" s="16"/>
      <c r="N113" s="72">
        <v>1</v>
      </c>
      <c r="O113" s="231" t="s">
        <v>1461</v>
      </c>
      <c r="P113" s="235" t="s">
        <v>45</v>
      </c>
      <c r="Q113" s="147" t="s">
        <v>566</v>
      </c>
      <c r="R113" s="147"/>
      <c r="S113" s="147"/>
    </row>
    <row r="114" spans="1:19" s="58" customFormat="1" ht="20.100000000000001" customHeight="1" x14ac:dyDescent="0.25">
      <c r="A114" s="72"/>
      <c r="B114" s="226" t="s">
        <v>1545</v>
      </c>
      <c r="C114" s="147">
        <v>19</v>
      </c>
      <c r="D114" s="72" t="s">
        <v>1085</v>
      </c>
      <c r="E114" s="162" t="s">
        <v>1546</v>
      </c>
      <c r="F114" s="146" t="s">
        <v>1254</v>
      </c>
      <c r="G114" s="197">
        <v>1580300</v>
      </c>
      <c r="H114" s="275" t="s">
        <v>1110</v>
      </c>
      <c r="I114" s="129">
        <v>2024</v>
      </c>
      <c r="J114" s="126" t="s">
        <v>1460</v>
      </c>
      <c r="K114" s="126" t="s">
        <v>59</v>
      </c>
      <c r="L114" s="126" t="s">
        <v>59</v>
      </c>
      <c r="M114" s="16"/>
      <c r="N114" s="72">
        <v>1</v>
      </c>
      <c r="O114" s="231" t="s">
        <v>1461</v>
      </c>
      <c r="P114" s="235" t="s">
        <v>1261</v>
      </c>
      <c r="Q114" s="147"/>
      <c r="R114" s="147"/>
      <c r="S114" s="147"/>
    </row>
    <row r="115" spans="1:19" s="58" customFormat="1" ht="20.100000000000001" customHeight="1" x14ac:dyDescent="0.25">
      <c r="A115" s="72"/>
      <c r="B115" s="20"/>
      <c r="C115" s="20"/>
      <c r="D115" s="72"/>
      <c r="E115" s="25"/>
      <c r="F115" s="19"/>
      <c r="G115" s="192"/>
      <c r="H115" s="271"/>
      <c r="I115" s="15"/>
      <c r="J115" s="22"/>
      <c r="K115" s="22"/>
      <c r="L115" s="22"/>
      <c r="M115" s="17"/>
      <c r="N115" s="22"/>
      <c r="O115" s="22"/>
      <c r="P115" s="74"/>
      <c r="Q115" s="20"/>
      <c r="R115" s="20"/>
      <c r="S115" s="20"/>
    </row>
    <row r="116" spans="1:19" s="58" customFormat="1" ht="20.100000000000001" customHeight="1" x14ac:dyDescent="0.25">
      <c r="A116" s="22">
        <v>82</v>
      </c>
      <c r="B116" s="20" t="str">
        <f t="shared" ref="B116:B130" si="7">"00.03.27.1.13.13.1.B."&amp;C116&amp;D116 &amp; I116</f>
        <v>00.03.27.1.13.13.1.B.1.2021</v>
      </c>
      <c r="C116" s="20">
        <v>1</v>
      </c>
      <c r="D116" s="72" t="s">
        <v>1085</v>
      </c>
      <c r="E116" s="9" t="s">
        <v>879</v>
      </c>
      <c r="F116" s="19" t="s">
        <v>893</v>
      </c>
      <c r="G116" s="192">
        <v>3500000</v>
      </c>
      <c r="H116" s="271"/>
      <c r="I116" s="15">
        <v>2021</v>
      </c>
      <c r="J116" s="10" t="s">
        <v>880</v>
      </c>
      <c r="K116" s="10"/>
      <c r="L116" s="20"/>
      <c r="M116" s="10">
        <v>1</v>
      </c>
      <c r="N116" s="10">
        <v>1</v>
      </c>
      <c r="O116" s="10" t="s">
        <v>919</v>
      </c>
      <c r="P116" s="13" t="s">
        <v>883</v>
      </c>
      <c r="Q116" s="20"/>
      <c r="R116" s="20"/>
      <c r="S116" s="20"/>
    </row>
    <row r="117" spans="1:19" s="58" customFormat="1" ht="20.100000000000001" customHeight="1" x14ac:dyDescent="0.25">
      <c r="A117" s="72">
        <v>83</v>
      </c>
      <c r="B117" s="20" t="str">
        <f t="shared" si="7"/>
        <v>00.03.27.1.13.13.1.B.2.2021</v>
      </c>
      <c r="C117" s="20">
        <v>2</v>
      </c>
      <c r="D117" s="72" t="s">
        <v>1085</v>
      </c>
      <c r="E117" s="74" t="s">
        <v>46</v>
      </c>
      <c r="F117" s="19" t="s">
        <v>893</v>
      </c>
      <c r="G117" s="192">
        <v>525000</v>
      </c>
      <c r="H117" s="271"/>
      <c r="I117" s="15">
        <v>2021</v>
      </c>
      <c r="J117" s="27" t="s">
        <v>881</v>
      </c>
      <c r="K117" s="27"/>
      <c r="L117" s="20"/>
      <c r="M117" s="27">
        <v>1</v>
      </c>
      <c r="N117" s="27">
        <v>1</v>
      </c>
      <c r="O117" s="10" t="s">
        <v>919</v>
      </c>
      <c r="P117" s="13" t="s">
        <v>883</v>
      </c>
      <c r="Q117" s="20"/>
      <c r="R117" s="20"/>
      <c r="S117" s="20"/>
    </row>
    <row r="118" spans="1:19" s="58" customFormat="1" ht="20.100000000000001" customHeight="1" x14ac:dyDescent="0.25">
      <c r="A118" s="22">
        <v>84</v>
      </c>
      <c r="B118" s="20" t="str">
        <f t="shared" si="7"/>
        <v>00.03.27.1.13.13.1.B.3.2021</v>
      </c>
      <c r="C118" s="20">
        <v>3</v>
      </c>
      <c r="D118" s="72" t="s">
        <v>1085</v>
      </c>
      <c r="E118" s="28" t="s">
        <v>518</v>
      </c>
      <c r="F118" s="19" t="s">
        <v>893</v>
      </c>
      <c r="G118" s="192">
        <v>200000</v>
      </c>
      <c r="H118" s="271"/>
      <c r="I118" s="15">
        <v>2021</v>
      </c>
      <c r="J118" s="27" t="s">
        <v>882</v>
      </c>
      <c r="K118" s="27"/>
      <c r="L118" s="20"/>
      <c r="M118" s="27">
        <v>2</v>
      </c>
      <c r="N118" s="27">
        <v>1</v>
      </c>
      <c r="O118" s="10" t="s">
        <v>919</v>
      </c>
      <c r="P118" s="13" t="s">
        <v>883</v>
      </c>
      <c r="Q118" s="20"/>
      <c r="R118" s="20"/>
      <c r="S118" s="20"/>
    </row>
    <row r="119" spans="1:19" s="58" customFormat="1" ht="20.100000000000001" customHeight="1" x14ac:dyDescent="0.25">
      <c r="A119" s="72">
        <v>85</v>
      </c>
      <c r="B119" s="20" t="str">
        <f t="shared" si="7"/>
        <v>00.03.27.1.13.13.1.B.4.2021</v>
      </c>
      <c r="C119" s="20">
        <v>4</v>
      </c>
      <c r="D119" s="72" t="s">
        <v>1085</v>
      </c>
      <c r="E119" s="28" t="s">
        <v>518</v>
      </c>
      <c r="F119" s="19" t="s">
        <v>893</v>
      </c>
      <c r="G119" s="192">
        <v>200000</v>
      </c>
      <c r="H119" s="271"/>
      <c r="I119" s="15">
        <v>2021</v>
      </c>
      <c r="J119" s="27" t="s">
        <v>882</v>
      </c>
      <c r="K119" s="27"/>
      <c r="L119" s="20"/>
      <c r="M119" s="27">
        <v>2</v>
      </c>
      <c r="N119" s="27">
        <v>1</v>
      </c>
      <c r="O119" s="10" t="s">
        <v>919</v>
      </c>
      <c r="P119" s="70" t="s">
        <v>883</v>
      </c>
      <c r="Q119" s="20"/>
      <c r="R119" s="20"/>
      <c r="S119" s="20"/>
    </row>
    <row r="120" spans="1:19" s="58" customFormat="1" ht="20.100000000000001" customHeight="1" x14ac:dyDescent="0.25">
      <c r="A120" s="22">
        <v>86</v>
      </c>
      <c r="B120" s="20" t="str">
        <f t="shared" si="7"/>
        <v>00.03.27.1.13.13.1.B.5.2021</v>
      </c>
      <c r="C120" s="20">
        <v>5</v>
      </c>
      <c r="D120" s="72" t="s">
        <v>1085</v>
      </c>
      <c r="E120" s="28" t="s">
        <v>414</v>
      </c>
      <c r="F120" s="19" t="s">
        <v>893</v>
      </c>
      <c r="G120" s="192">
        <v>375000</v>
      </c>
      <c r="H120" s="271"/>
      <c r="I120" s="15">
        <v>2021</v>
      </c>
      <c r="J120" s="73" t="s">
        <v>51</v>
      </c>
      <c r="K120" s="73"/>
      <c r="L120" s="20"/>
      <c r="M120" s="27">
        <v>3</v>
      </c>
      <c r="N120" s="27">
        <v>1</v>
      </c>
      <c r="O120" s="10" t="s">
        <v>919</v>
      </c>
      <c r="P120" s="13" t="s">
        <v>883</v>
      </c>
      <c r="Q120" s="20"/>
      <c r="R120" s="20"/>
      <c r="S120" s="20"/>
    </row>
    <row r="121" spans="1:19" s="58" customFormat="1" ht="20.100000000000001" customHeight="1" x14ac:dyDescent="0.25">
      <c r="A121" s="72">
        <v>87</v>
      </c>
      <c r="B121" s="20" t="str">
        <f t="shared" si="7"/>
        <v>00.03.27.1.13.13.1.B.6.2021</v>
      </c>
      <c r="C121" s="20">
        <v>6</v>
      </c>
      <c r="D121" s="72" t="s">
        <v>1085</v>
      </c>
      <c r="E121" s="28" t="s">
        <v>414</v>
      </c>
      <c r="F121" s="19" t="s">
        <v>893</v>
      </c>
      <c r="G121" s="192">
        <v>375000</v>
      </c>
      <c r="H121" s="271"/>
      <c r="I121" s="15">
        <v>2021</v>
      </c>
      <c r="J121" s="73" t="s">
        <v>51</v>
      </c>
      <c r="K121" s="73"/>
      <c r="L121" s="20"/>
      <c r="M121" s="27">
        <v>3</v>
      </c>
      <c r="N121" s="27">
        <v>1</v>
      </c>
      <c r="O121" s="10" t="s">
        <v>919</v>
      </c>
      <c r="P121" s="70" t="s">
        <v>883</v>
      </c>
      <c r="Q121" s="20"/>
      <c r="R121" s="20"/>
      <c r="S121" s="20"/>
    </row>
    <row r="122" spans="1:19" s="58" customFormat="1" ht="20.100000000000001" customHeight="1" x14ac:dyDescent="0.25">
      <c r="A122" s="22">
        <v>88</v>
      </c>
      <c r="B122" s="20" t="str">
        <f t="shared" si="7"/>
        <v>00.03.27.1.13.13.1.B.7.2021</v>
      </c>
      <c r="C122" s="20">
        <v>7</v>
      </c>
      <c r="D122" s="72" t="s">
        <v>1085</v>
      </c>
      <c r="E122" s="28" t="s">
        <v>414</v>
      </c>
      <c r="F122" s="19" t="s">
        <v>893</v>
      </c>
      <c r="G122" s="192">
        <v>375000</v>
      </c>
      <c r="H122" s="271"/>
      <c r="I122" s="15">
        <v>2021</v>
      </c>
      <c r="J122" s="73" t="s">
        <v>51</v>
      </c>
      <c r="K122" s="73"/>
      <c r="L122" s="20"/>
      <c r="M122" s="27">
        <v>3</v>
      </c>
      <c r="N122" s="27">
        <v>1</v>
      </c>
      <c r="O122" s="10" t="s">
        <v>919</v>
      </c>
      <c r="P122" s="70" t="s">
        <v>883</v>
      </c>
      <c r="Q122" s="20"/>
      <c r="R122" s="20"/>
      <c r="S122" s="20"/>
    </row>
    <row r="123" spans="1:19" s="58" customFormat="1" ht="20.100000000000001" customHeight="1" x14ac:dyDescent="0.25">
      <c r="A123" s="72">
        <v>89</v>
      </c>
      <c r="B123" s="20" t="str">
        <f t="shared" si="7"/>
        <v>00.03.27.1.13.13.1.B.8.2021</v>
      </c>
      <c r="C123" s="20">
        <v>8</v>
      </c>
      <c r="D123" s="72" t="s">
        <v>1085</v>
      </c>
      <c r="E123" s="28" t="s">
        <v>415</v>
      </c>
      <c r="F123" s="19" t="s">
        <v>893</v>
      </c>
      <c r="G123" s="192">
        <v>200000</v>
      </c>
      <c r="H123" s="271"/>
      <c r="I123" s="15">
        <v>2021</v>
      </c>
      <c r="J123" s="27" t="s">
        <v>863</v>
      </c>
      <c r="K123" s="27"/>
      <c r="L123" s="20"/>
      <c r="M123" s="27">
        <v>1</v>
      </c>
      <c r="N123" s="27">
        <v>1</v>
      </c>
      <c r="O123" s="10" t="s">
        <v>919</v>
      </c>
      <c r="P123" s="13" t="s">
        <v>883</v>
      </c>
      <c r="Q123" s="20"/>
      <c r="R123" s="20"/>
      <c r="S123" s="20"/>
    </row>
    <row r="124" spans="1:19" s="58" customFormat="1" ht="20.100000000000001" customHeight="1" x14ac:dyDescent="0.25">
      <c r="A124" s="22">
        <v>90</v>
      </c>
      <c r="B124" s="20" t="str">
        <f t="shared" si="7"/>
        <v>00.03.27.1.13.13.1.B.9.2011</v>
      </c>
      <c r="C124" s="20">
        <v>9</v>
      </c>
      <c r="D124" s="72" t="s">
        <v>1085</v>
      </c>
      <c r="E124" s="9" t="s">
        <v>53</v>
      </c>
      <c r="F124" s="11" t="s">
        <v>877</v>
      </c>
      <c r="G124" s="193">
        <v>145000000</v>
      </c>
      <c r="H124" s="276"/>
      <c r="I124" s="15">
        <v>2011</v>
      </c>
      <c r="J124" s="10" t="s">
        <v>55</v>
      </c>
      <c r="K124" s="10"/>
      <c r="L124" s="20" t="s">
        <v>54</v>
      </c>
      <c r="M124" s="10">
        <v>2</v>
      </c>
      <c r="N124" s="10">
        <v>1</v>
      </c>
      <c r="O124" s="10" t="s">
        <v>919</v>
      </c>
      <c r="P124" s="29" t="s">
        <v>878</v>
      </c>
      <c r="Q124" s="21" t="s">
        <v>56</v>
      </c>
      <c r="R124" s="20"/>
      <c r="S124" s="20"/>
    </row>
    <row r="125" spans="1:19" s="58" customFormat="1" ht="20.100000000000001" customHeight="1" x14ac:dyDescent="0.25">
      <c r="A125" s="72">
        <v>91</v>
      </c>
      <c r="B125" s="20" t="str">
        <f t="shared" si="7"/>
        <v>00.03.27.1.13.13.1.B.10.2011</v>
      </c>
      <c r="C125" s="20">
        <v>10</v>
      </c>
      <c r="D125" s="72" t="s">
        <v>1085</v>
      </c>
      <c r="E125" s="28" t="s">
        <v>898</v>
      </c>
      <c r="F125" s="11" t="s">
        <v>877</v>
      </c>
      <c r="G125" s="190">
        <v>95000000</v>
      </c>
      <c r="H125" s="269"/>
      <c r="I125" s="15">
        <v>2011</v>
      </c>
      <c r="J125" s="27" t="s">
        <v>57</v>
      </c>
      <c r="K125" s="27"/>
      <c r="L125" s="20" t="s">
        <v>54</v>
      </c>
      <c r="M125" s="27">
        <v>1</v>
      </c>
      <c r="N125" s="27">
        <v>1</v>
      </c>
      <c r="O125" s="10" t="s">
        <v>919</v>
      </c>
      <c r="P125" s="29" t="s">
        <v>878</v>
      </c>
      <c r="Q125" s="20" t="s">
        <v>56</v>
      </c>
      <c r="R125" s="20"/>
      <c r="S125" s="20"/>
    </row>
    <row r="126" spans="1:19" s="58" customFormat="1" ht="20.100000000000001" customHeight="1" x14ac:dyDescent="0.25">
      <c r="A126" s="22">
        <v>92</v>
      </c>
      <c r="B126" s="20" t="str">
        <f t="shared" si="7"/>
        <v>00.03.27.1.13.13.1.B.11.2016</v>
      </c>
      <c r="C126" s="20">
        <v>11</v>
      </c>
      <c r="D126" s="72" t="s">
        <v>1085</v>
      </c>
      <c r="E126" s="28" t="s">
        <v>58</v>
      </c>
      <c r="F126" s="19" t="s">
        <v>893</v>
      </c>
      <c r="G126" s="190">
        <v>7500000</v>
      </c>
      <c r="H126" s="269"/>
      <c r="I126" s="15">
        <v>2016</v>
      </c>
      <c r="J126" s="27" t="s">
        <v>59</v>
      </c>
      <c r="K126" s="27"/>
      <c r="L126" s="20"/>
      <c r="M126" s="27">
        <v>1</v>
      </c>
      <c r="N126" s="27">
        <v>1</v>
      </c>
      <c r="O126" s="10" t="s">
        <v>919</v>
      </c>
      <c r="P126" s="29" t="s">
        <v>53</v>
      </c>
      <c r="Q126" s="20" t="s">
        <v>56</v>
      </c>
      <c r="R126" s="20"/>
      <c r="S126" s="20"/>
    </row>
    <row r="127" spans="1:19" s="174" customFormat="1" ht="20.25" customHeight="1" x14ac:dyDescent="0.25">
      <c r="A127" s="175">
        <v>4</v>
      </c>
      <c r="B127" s="70" t="str">
        <f t="shared" si="7"/>
        <v>00.03.27.1.13.13.1.B.12.2021</v>
      </c>
      <c r="C127" s="321">
        <v>12</v>
      </c>
      <c r="D127" s="27" t="s">
        <v>1085</v>
      </c>
      <c r="E127" s="27" t="s">
        <v>1088</v>
      </c>
      <c r="F127" s="27" t="s">
        <v>992</v>
      </c>
      <c r="G127" s="319">
        <v>1300000</v>
      </c>
      <c r="H127" s="320"/>
      <c r="I127" s="322">
        <v>2021</v>
      </c>
      <c r="J127" s="27" t="s">
        <v>1089</v>
      </c>
      <c r="K127" s="27"/>
      <c r="L127" s="27" t="s">
        <v>1090</v>
      </c>
      <c r="M127" s="20"/>
      <c r="N127" s="27">
        <v>1</v>
      </c>
      <c r="O127" s="27" t="s">
        <v>1091</v>
      </c>
      <c r="P127" s="175"/>
      <c r="Q127" s="175"/>
    </row>
    <row r="128" spans="1:19" s="58" customFormat="1" ht="20.100000000000001" customHeight="1" x14ac:dyDescent="0.25">
      <c r="A128" s="72">
        <v>93</v>
      </c>
      <c r="B128" s="70" t="str">
        <f t="shared" si="7"/>
        <v>00.03.27.1.13.13.1.B.13.2016</v>
      </c>
      <c r="C128" s="20">
        <v>13</v>
      </c>
      <c r="D128" s="72" t="s">
        <v>1085</v>
      </c>
      <c r="E128" s="151" t="s">
        <v>60</v>
      </c>
      <c r="F128" s="146" t="s">
        <v>976</v>
      </c>
      <c r="G128" s="189">
        <v>900000</v>
      </c>
      <c r="H128" s="268"/>
      <c r="I128" s="129">
        <v>2016</v>
      </c>
      <c r="J128" s="86" t="s">
        <v>59</v>
      </c>
      <c r="K128" s="86"/>
      <c r="L128" s="147"/>
      <c r="M128" s="27">
        <v>2</v>
      </c>
      <c r="N128" s="86">
        <v>1</v>
      </c>
      <c r="O128" s="152" t="s">
        <v>919</v>
      </c>
      <c r="P128" s="29" t="s">
        <v>53</v>
      </c>
      <c r="Q128" s="21" t="s">
        <v>56</v>
      </c>
      <c r="R128" s="20"/>
      <c r="S128" s="20"/>
    </row>
    <row r="129" spans="1:19" s="58" customFormat="1" ht="20.100000000000001" customHeight="1" x14ac:dyDescent="0.25">
      <c r="A129" s="22">
        <v>94</v>
      </c>
      <c r="B129" s="70" t="str">
        <f t="shared" si="7"/>
        <v>00.03.27.1.13.13.1.B.14.2016</v>
      </c>
      <c r="C129" s="321">
        <v>14</v>
      </c>
      <c r="D129" s="72" t="s">
        <v>1085</v>
      </c>
      <c r="E129" s="28" t="s">
        <v>60</v>
      </c>
      <c r="F129" s="19" t="s">
        <v>976</v>
      </c>
      <c r="G129" s="190">
        <v>900000</v>
      </c>
      <c r="H129" s="269"/>
      <c r="I129" s="15">
        <v>2016</v>
      </c>
      <c r="J129" s="27" t="s">
        <v>59</v>
      </c>
      <c r="K129" s="27"/>
      <c r="L129" s="20"/>
      <c r="M129" s="27">
        <v>2</v>
      </c>
      <c r="N129" s="27">
        <v>1</v>
      </c>
      <c r="O129" s="10" t="s">
        <v>919</v>
      </c>
      <c r="P129" s="29" t="s">
        <v>53</v>
      </c>
      <c r="Q129" s="21" t="s">
        <v>56</v>
      </c>
      <c r="R129" s="20"/>
      <c r="S129" s="20"/>
    </row>
    <row r="130" spans="1:19" s="58" customFormat="1" ht="20.100000000000001" customHeight="1" x14ac:dyDescent="0.25">
      <c r="A130" s="72"/>
      <c r="B130" s="70" t="str">
        <f t="shared" si="7"/>
        <v>00.03.27.1.13.13.1.B.15.2021</v>
      </c>
      <c r="C130" s="20">
        <v>15</v>
      </c>
      <c r="D130" s="72" t="s">
        <v>1085</v>
      </c>
      <c r="E130" s="28" t="s">
        <v>53</v>
      </c>
      <c r="F130" s="19" t="s">
        <v>877</v>
      </c>
      <c r="G130" s="190">
        <f>'[1]2021'!$E$306</f>
        <v>522000000</v>
      </c>
      <c r="H130" s="269" t="s">
        <v>1102</v>
      </c>
      <c r="I130" s="15">
        <v>2021</v>
      </c>
      <c r="J130" s="126" t="s">
        <v>1493</v>
      </c>
      <c r="K130" s="27" t="s">
        <v>1494</v>
      </c>
      <c r="L130" s="20" t="s">
        <v>59</v>
      </c>
      <c r="M130" s="27"/>
      <c r="N130" s="27">
        <v>1</v>
      </c>
      <c r="O130" s="10" t="s">
        <v>919</v>
      </c>
      <c r="P130" s="29" t="s">
        <v>53</v>
      </c>
      <c r="Q130" s="21" t="s">
        <v>56</v>
      </c>
      <c r="R130" s="20"/>
      <c r="S130" s="20"/>
    </row>
    <row r="131" spans="1:19" s="58" customFormat="1" ht="20.100000000000001" customHeight="1" x14ac:dyDescent="0.25">
      <c r="A131" s="72"/>
      <c r="B131" s="20"/>
      <c r="C131" s="20"/>
      <c r="D131" s="72"/>
      <c r="E131" s="28"/>
      <c r="F131" s="19"/>
      <c r="G131" s="190"/>
      <c r="H131" s="269"/>
      <c r="I131" s="15"/>
      <c r="J131" s="27"/>
      <c r="K131" s="27"/>
      <c r="L131" s="20"/>
      <c r="M131" s="27"/>
      <c r="N131" s="27"/>
      <c r="O131" s="10"/>
      <c r="P131" s="29"/>
      <c r="Q131" s="21"/>
      <c r="R131" s="20"/>
      <c r="S131" s="20"/>
    </row>
    <row r="132" spans="1:19" s="58" customFormat="1" ht="20.100000000000001" customHeight="1" x14ac:dyDescent="0.25">
      <c r="A132" s="72">
        <v>95</v>
      </c>
      <c r="B132" s="20" t="str">
        <f t="shared" ref="B132:B163" si="8">"00.03.27.1.7.7.1.B."&amp;C132&amp;D132&amp;I132</f>
        <v>00.03.27.1.7.7.1.B.1.2000</v>
      </c>
      <c r="C132" s="20">
        <v>1</v>
      </c>
      <c r="D132" s="72" t="s">
        <v>1085</v>
      </c>
      <c r="E132" s="9" t="s">
        <v>718</v>
      </c>
      <c r="F132" s="19" t="s">
        <v>893</v>
      </c>
      <c r="G132" s="190">
        <v>3000000</v>
      </c>
      <c r="H132" s="269"/>
      <c r="I132" s="15">
        <v>2000</v>
      </c>
      <c r="J132" s="10" t="s">
        <v>61</v>
      </c>
      <c r="K132" s="10"/>
      <c r="L132" s="20"/>
      <c r="M132" s="31"/>
      <c r="N132" s="37">
        <v>1</v>
      </c>
      <c r="O132" s="10" t="s">
        <v>980</v>
      </c>
      <c r="P132" s="13" t="s">
        <v>62</v>
      </c>
      <c r="Q132" s="32" t="s">
        <v>63</v>
      </c>
      <c r="R132" s="20"/>
      <c r="S132" s="20"/>
    </row>
    <row r="133" spans="1:19" s="58" customFormat="1" ht="20.100000000000001" customHeight="1" x14ac:dyDescent="0.25">
      <c r="A133" s="22">
        <v>96</v>
      </c>
      <c r="B133" s="20" t="str">
        <f t="shared" si="8"/>
        <v>00.03.27.1.7.7.1.B.2.2000</v>
      </c>
      <c r="C133" s="20">
        <v>2</v>
      </c>
      <c r="D133" s="72" t="s">
        <v>1085</v>
      </c>
      <c r="E133" s="71" t="s">
        <v>718</v>
      </c>
      <c r="F133" s="19" t="s">
        <v>893</v>
      </c>
      <c r="G133" s="190">
        <v>3000000</v>
      </c>
      <c r="H133" s="269"/>
      <c r="I133" s="15">
        <v>2000</v>
      </c>
      <c r="J133" s="10" t="s">
        <v>61</v>
      </c>
      <c r="K133" s="10"/>
      <c r="L133" s="33"/>
      <c r="M133" s="31"/>
      <c r="N133" s="37">
        <v>1</v>
      </c>
      <c r="O133" s="10" t="s">
        <v>980</v>
      </c>
      <c r="P133" s="13" t="s">
        <v>62</v>
      </c>
      <c r="Q133" s="32" t="s">
        <v>63</v>
      </c>
      <c r="R133" s="20"/>
      <c r="S133" s="20"/>
    </row>
    <row r="134" spans="1:19" s="58" customFormat="1" ht="20.100000000000001" customHeight="1" x14ac:dyDescent="0.25">
      <c r="A134" s="72">
        <v>97</v>
      </c>
      <c r="B134" s="20" t="str">
        <f t="shared" si="8"/>
        <v>00.03.27.1.7.7.1.B.3.2000</v>
      </c>
      <c r="C134" s="20">
        <v>3</v>
      </c>
      <c r="D134" s="72" t="s">
        <v>1085</v>
      </c>
      <c r="E134" s="71" t="s">
        <v>718</v>
      </c>
      <c r="F134" s="19" t="s">
        <v>893</v>
      </c>
      <c r="G134" s="190">
        <v>3000000</v>
      </c>
      <c r="H134" s="269"/>
      <c r="I134" s="15">
        <v>2000</v>
      </c>
      <c r="J134" s="10" t="s">
        <v>64</v>
      </c>
      <c r="K134" s="10"/>
      <c r="L134" s="33"/>
      <c r="M134" s="31"/>
      <c r="N134" s="37">
        <v>1</v>
      </c>
      <c r="O134" s="10" t="s">
        <v>980</v>
      </c>
      <c r="P134" s="13" t="s">
        <v>62</v>
      </c>
      <c r="Q134" s="32" t="s">
        <v>63</v>
      </c>
      <c r="R134" s="20"/>
      <c r="S134" s="20"/>
    </row>
    <row r="135" spans="1:19" s="58" customFormat="1" ht="20.100000000000001" customHeight="1" x14ac:dyDescent="0.25">
      <c r="A135" s="22">
        <v>98</v>
      </c>
      <c r="B135" s="20" t="str">
        <f t="shared" si="8"/>
        <v>00.03.27.1.7.7.1.B.4.2019</v>
      </c>
      <c r="C135" s="20">
        <v>4</v>
      </c>
      <c r="D135" s="72" t="s">
        <v>1085</v>
      </c>
      <c r="E135" s="34" t="s">
        <v>65</v>
      </c>
      <c r="F135" s="19" t="s">
        <v>893</v>
      </c>
      <c r="G135" s="190">
        <v>4500000</v>
      </c>
      <c r="H135" s="269"/>
      <c r="I135" s="15">
        <v>2019</v>
      </c>
      <c r="J135" s="15" t="s">
        <v>66</v>
      </c>
      <c r="K135" s="15"/>
      <c r="L135" s="28"/>
      <c r="M135" s="27"/>
      <c r="N135" s="27">
        <v>1</v>
      </c>
      <c r="O135" s="10" t="s">
        <v>980</v>
      </c>
      <c r="P135" s="13" t="s">
        <v>62</v>
      </c>
      <c r="Q135" s="32" t="s">
        <v>63</v>
      </c>
      <c r="R135" s="20"/>
      <c r="S135" s="20"/>
    </row>
    <row r="136" spans="1:19" s="58" customFormat="1" ht="15.75" x14ac:dyDescent="0.25">
      <c r="A136" s="72">
        <v>99</v>
      </c>
      <c r="B136" s="20" t="str">
        <f t="shared" si="8"/>
        <v>00.03.27.1.7.7.1.B.5.2019</v>
      </c>
      <c r="C136" s="20">
        <v>5</v>
      </c>
      <c r="D136" s="72" t="s">
        <v>1085</v>
      </c>
      <c r="E136" s="34" t="s">
        <v>67</v>
      </c>
      <c r="F136" s="19" t="s">
        <v>893</v>
      </c>
      <c r="G136" s="190">
        <v>750000</v>
      </c>
      <c r="H136" s="269"/>
      <c r="I136" s="15">
        <v>2019</v>
      </c>
      <c r="J136" s="10" t="s">
        <v>990</v>
      </c>
      <c r="K136" s="10"/>
      <c r="L136" s="20" t="s">
        <v>991</v>
      </c>
      <c r="M136" s="27"/>
      <c r="N136" s="27">
        <v>1</v>
      </c>
      <c r="O136" s="10" t="s">
        <v>980</v>
      </c>
      <c r="P136" s="13" t="s">
        <v>62</v>
      </c>
      <c r="Q136" s="32" t="s">
        <v>63</v>
      </c>
      <c r="R136" s="20"/>
      <c r="S136" s="20"/>
    </row>
    <row r="137" spans="1:19" s="58" customFormat="1" ht="20.100000000000001" customHeight="1" x14ac:dyDescent="0.25">
      <c r="A137" s="22">
        <v>100</v>
      </c>
      <c r="B137" s="20" t="str">
        <f t="shared" si="8"/>
        <v>00.03.27.1.7.7.1.B.6.2021</v>
      </c>
      <c r="C137" s="20">
        <v>6</v>
      </c>
      <c r="D137" s="72" t="s">
        <v>1085</v>
      </c>
      <c r="E137" s="34" t="s">
        <v>68</v>
      </c>
      <c r="F137" s="19" t="s">
        <v>893</v>
      </c>
      <c r="G137" s="190">
        <v>2500000</v>
      </c>
      <c r="H137" s="269"/>
      <c r="I137" s="15">
        <v>2021</v>
      </c>
      <c r="J137" s="15"/>
      <c r="K137" s="15"/>
      <c r="L137" s="28"/>
      <c r="M137" s="27"/>
      <c r="N137" s="27">
        <v>1</v>
      </c>
      <c r="O137" s="10" t="s">
        <v>980</v>
      </c>
      <c r="P137" s="13" t="s">
        <v>62</v>
      </c>
      <c r="Q137" s="32" t="s">
        <v>63</v>
      </c>
      <c r="R137" s="20"/>
      <c r="S137" s="20"/>
    </row>
    <row r="138" spans="1:19" s="58" customFormat="1" ht="20.100000000000001" customHeight="1" x14ac:dyDescent="0.25">
      <c r="A138" s="72">
        <v>101</v>
      </c>
      <c r="B138" s="20" t="str">
        <f t="shared" si="8"/>
        <v>00.03.27.1.7.7.1.B.7.2021</v>
      </c>
      <c r="C138" s="20">
        <v>7</v>
      </c>
      <c r="D138" s="72" t="s">
        <v>1085</v>
      </c>
      <c r="E138" s="76" t="s">
        <v>68</v>
      </c>
      <c r="F138" s="19" t="s">
        <v>893</v>
      </c>
      <c r="G138" s="190">
        <v>2500000</v>
      </c>
      <c r="H138" s="269"/>
      <c r="I138" s="15">
        <v>2021</v>
      </c>
      <c r="J138" s="15"/>
      <c r="K138" s="15"/>
      <c r="L138" s="28"/>
      <c r="M138" s="27"/>
      <c r="N138" s="27">
        <v>1</v>
      </c>
      <c r="O138" s="10" t="s">
        <v>980</v>
      </c>
      <c r="P138" s="70" t="s">
        <v>62</v>
      </c>
      <c r="Q138" s="32" t="s">
        <v>63</v>
      </c>
      <c r="R138" s="20"/>
      <c r="S138" s="20"/>
    </row>
    <row r="139" spans="1:19" s="58" customFormat="1" ht="20.100000000000001" customHeight="1" x14ac:dyDescent="0.25">
      <c r="A139" s="22">
        <v>102</v>
      </c>
      <c r="B139" s="20" t="str">
        <f t="shared" si="8"/>
        <v>00.03.27.1.7.7.1.B.8.2016</v>
      </c>
      <c r="C139" s="20">
        <v>8</v>
      </c>
      <c r="D139" s="72" t="s">
        <v>1085</v>
      </c>
      <c r="E139" s="34" t="s">
        <v>69</v>
      </c>
      <c r="F139" s="19" t="s">
        <v>893</v>
      </c>
      <c r="G139" s="190">
        <v>400000</v>
      </c>
      <c r="H139" s="269"/>
      <c r="I139" s="67" t="s">
        <v>70</v>
      </c>
      <c r="J139" s="15"/>
      <c r="K139" s="15"/>
      <c r="L139" s="28"/>
      <c r="M139" s="27"/>
      <c r="N139" s="27">
        <v>1</v>
      </c>
      <c r="O139" s="10" t="s">
        <v>980</v>
      </c>
      <c r="P139" s="13" t="s">
        <v>62</v>
      </c>
      <c r="Q139" s="32" t="s">
        <v>63</v>
      </c>
      <c r="R139" s="20"/>
      <c r="S139" s="20"/>
    </row>
    <row r="140" spans="1:19" s="58" customFormat="1" ht="20.100000000000001" customHeight="1" x14ac:dyDescent="0.25">
      <c r="A140" s="72">
        <v>103</v>
      </c>
      <c r="B140" s="20" t="str">
        <f t="shared" si="8"/>
        <v>00.03.27.1.7.7.1.B.9.2016</v>
      </c>
      <c r="C140" s="20">
        <v>9</v>
      </c>
      <c r="D140" s="72" t="s">
        <v>1085</v>
      </c>
      <c r="E140" s="76" t="s">
        <v>69</v>
      </c>
      <c r="F140" s="19" t="s">
        <v>893</v>
      </c>
      <c r="G140" s="190">
        <v>400000</v>
      </c>
      <c r="H140" s="269"/>
      <c r="I140" s="67" t="s">
        <v>70</v>
      </c>
      <c r="J140" s="15"/>
      <c r="K140" s="15"/>
      <c r="L140" s="28"/>
      <c r="M140" s="27"/>
      <c r="N140" s="27">
        <v>1</v>
      </c>
      <c r="O140" s="10" t="s">
        <v>980</v>
      </c>
      <c r="P140" s="70" t="s">
        <v>62</v>
      </c>
      <c r="Q140" s="32" t="s">
        <v>63</v>
      </c>
      <c r="R140" s="20"/>
      <c r="S140" s="20"/>
    </row>
    <row r="141" spans="1:19" s="58" customFormat="1" ht="20.100000000000001" customHeight="1" x14ac:dyDescent="0.25">
      <c r="A141" s="22">
        <v>104</v>
      </c>
      <c r="B141" s="20" t="str">
        <f t="shared" si="8"/>
        <v>00.03.27.1.7.7.1.B.10.2016</v>
      </c>
      <c r="C141" s="20">
        <v>10</v>
      </c>
      <c r="D141" s="72" t="s">
        <v>1085</v>
      </c>
      <c r="E141" s="76" t="s">
        <v>69</v>
      </c>
      <c r="F141" s="19" t="s">
        <v>893</v>
      </c>
      <c r="G141" s="190">
        <v>400000</v>
      </c>
      <c r="H141" s="269"/>
      <c r="I141" s="67" t="s">
        <v>70</v>
      </c>
      <c r="J141" s="15"/>
      <c r="K141" s="15"/>
      <c r="L141" s="28"/>
      <c r="M141" s="27"/>
      <c r="N141" s="27">
        <v>1</v>
      </c>
      <c r="O141" s="10" t="s">
        <v>980</v>
      </c>
      <c r="P141" s="70" t="s">
        <v>62</v>
      </c>
      <c r="Q141" s="32" t="s">
        <v>63</v>
      </c>
      <c r="R141" s="20"/>
      <c r="S141" s="20"/>
    </row>
    <row r="142" spans="1:19" s="58" customFormat="1" ht="20.100000000000001" customHeight="1" x14ac:dyDescent="0.25">
      <c r="A142" s="72">
        <v>105</v>
      </c>
      <c r="B142" s="20" t="str">
        <f t="shared" si="8"/>
        <v>00.03.27.1.7.7.1.B.11.2016</v>
      </c>
      <c r="C142" s="20">
        <v>11</v>
      </c>
      <c r="D142" s="72" t="s">
        <v>1085</v>
      </c>
      <c r="E142" s="76" t="s">
        <v>69</v>
      </c>
      <c r="F142" s="19" t="s">
        <v>893</v>
      </c>
      <c r="G142" s="190">
        <v>400000</v>
      </c>
      <c r="H142" s="269"/>
      <c r="I142" s="67" t="s">
        <v>70</v>
      </c>
      <c r="J142" s="15"/>
      <c r="K142" s="15"/>
      <c r="L142" s="28"/>
      <c r="M142" s="27"/>
      <c r="N142" s="27">
        <v>1</v>
      </c>
      <c r="O142" s="10" t="s">
        <v>980</v>
      </c>
      <c r="P142" s="70" t="s">
        <v>62</v>
      </c>
      <c r="Q142" s="32" t="s">
        <v>63</v>
      </c>
      <c r="R142" s="20"/>
      <c r="S142" s="20"/>
    </row>
    <row r="143" spans="1:19" s="58" customFormat="1" ht="20.100000000000001" customHeight="1" x14ac:dyDescent="0.25">
      <c r="A143" s="22">
        <v>106</v>
      </c>
      <c r="B143" s="20" t="str">
        <f t="shared" si="8"/>
        <v>00.03.27.1.7.7.1.B.12.2016</v>
      </c>
      <c r="C143" s="20">
        <v>12</v>
      </c>
      <c r="D143" s="72" t="s">
        <v>1085</v>
      </c>
      <c r="E143" s="76" t="s">
        <v>69</v>
      </c>
      <c r="F143" s="19" t="s">
        <v>893</v>
      </c>
      <c r="G143" s="190">
        <v>400000</v>
      </c>
      <c r="H143" s="269"/>
      <c r="I143" s="67" t="s">
        <v>70</v>
      </c>
      <c r="J143" s="15"/>
      <c r="K143" s="15"/>
      <c r="L143" s="28"/>
      <c r="M143" s="27"/>
      <c r="N143" s="27">
        <v>1</v>
      </c>
      <c r="O143" s="10" t="s">
        <v>980</v>
      </c>
      <c r="P143" s="70" t="s">
        <v>62</v>
      </c>
      <c r="Q143" s="32" t="s">
        <v>63</v>
      </c>
      <c r="R143" s="20"/>
      <c r="S143" s="20"/>
    </row>
    <row r="144" spans="1:19" s="58" customFormat="1" ht="20.100000000000001" customHeight="1" x14ac:dyDescent="0.25">
      <c r="A144" s="72">
        <v>107</v>
      </c>
      <c r="B144" s="20" t="str">
        <f t="shared" si="8"/>
        <v>00.03.27.1.7.7.1.B.13.2016</v>
      </c>
      <c r="C144" s="20">
        <v>13</v>
      </c>
      <c r="D144" s="72" t="s">
        <v>1085</v>
      </c>
      <c r="E144" s="76" t="s">
        <v>69</v>
      </c>
      <c r="F144" s="19" t="s">
        <v>893</v>
      </c>
      <c r="G144" s="190">
        <v>400000</v>
      </c>
      <c r="H144" s="269"/>
      <c r="I144" s="67" t="s">
        <v>70</v>
      </c>
      <c r="J144" s="15"/>
      <c r="K144" s="15"/>
      <c r="L144" s="28"/>
      <c r="M144" s="27"/>
      <c r="N144" s="27">
        <v>1</v>
      </c>
      <c r="O144" s="10" t="s">
        <v>980</v>
      </c>
      <c r="P144" s="70" t="s">
        <v>62</v>
      </c>
      <c r="Q144" s="32" t="s">
        <v>63</v>
      </c>
      <c r="R144" s="20"/>
      <c r="S144" s="20"/>
    </row>
    <row r="145" spans="1:19" s="58" customFormat="1" ht="20.100000000000001" customHeight="1" x14ac:dyDescent="0.25">
      <c r="A145" s="22">
        <v>108</v>
      </c>
      <c r="B145" s="20" t="str">
        <f t="shared" si="8"/>
        <v>00.03.27.1.7.7.1.B.14.2016</v>
      </c>
      <c r="C145" s="20">
        <v>14</v>
      </c>
      <c r="D145" s="72" t="s">
        <v>1085</v>
      </c>
      <c r="E145" s="76" t="s">
        <v>69</v>
      </c>
      <c r="F145" s="19" t="s">
        <v>893</v>
      </c>
      <c r="G145" s="190">
        <v>400000</v>
      </c>
      <c r="H145" s="269"/>
      <c r="I145" s="67" t="s">
        <v>70</v>
      </c>
      <c r="J145" s="15"/>
      <c r="K145" s="15"/>
      <c r="L145" s="28"/>
      <c r="M145" s="27"/>
      <c r="N145" s="27">
        <v>1</v>
      </c>
      <c r="O145" s="10" t="s">
        <v>980</v>
      </c>
      <c r="P145" s="70" t="s">
        <v>62</v>
      </c>
      <c r="Q145" s="32" t="s">
        <v>63</v>
      </c>
      <c r="R145" s="20"/>
      <c r="S145" s="20"/>
    </row>
    <row r="146" spans="1:19" s="58" customFormat="1" ht="20.100000000000001" customHeight="1" x14ac:dyDescent="0.25">
      <c r="A146" s="72">
        <v>109</v>
      </c>
      <c r="B146" s="20" t="str">
        <f t="shared" si="8"/>
        <v>00.03.27.1.7.7.1.B.15.2016</v>
      </c>
      <c r="C146" s="20">
        <v>15</v>
      </c>
      <c r="D146" s="72" t="s">
        <v>1085</v>
      </c>
      <c r="E146" s="34" t="s">
        <v>50</v>
      </c>
      <c r="F146" s="19" t="s">
        <v>893</v>
      </c>
      <c r="G146" s="192">
        <v>375000</v>
      </c>
      <c r="H146" s="271"/>
      <c r="I146" s="67" t="s">
        <v>70</v>
      </c>
      <c r="J146" s="73" t="s">
        <v>51</v>
      </c>
      <c r="K146" s="73"/>
      <c r="L146" s="28"/>
      <c r="M146" s="27"/>
      <c r="N146" s="27">
        <v>1</v>
      </c>
      <c r="O146" s="10" t="s">
        <v>980</v>
      </c>
      <c r="P146" s="13" t="s">
        <v>62</v>
      </c>
      <c r="Q146" s="32" t="s">
        <v>63</v>
      </c>
      <c r="R146" s="20"/>
      <c r="S146" s="20"/>
    </row>
    <row r="147" spans="1:19" s="58" customFormat="1" ht="20.100000000000001" customHeight="1" x14ac:dyDescent="0.25">
      <c r="A147" s="22">
        <v>110</v>
      </c>
      <c r="B147" s="20" t="str">
        <f t="shared" si="8"/>
        <v>00.03.27.1.7.7.1.B.16.2016</v>
      </c>
      <c r="C147" s="20">
        <v>16</v>
      </c>
      <c r="D147" s="72" t="s">
        <v>1085</v>
      </c>
      <c r="E147" s="76" t="s">
        <v>50</v>
      </c>
      <c r="F147" s="19" t="s">
        <v>893</v>
      </c>
      <c r="G147" s="192">
        <v>375000</v>
      </c>
      <c r="H147" s="271"/>
      <c r="I147" s="67" t="s">
        <v>70</v>
      </c>
      <c r="J147" s="73" t="s">
        <v>51</v>
      </c>
      <c r="K147" s="73"/>
      <c r="L147" s="28"/>
      <c r="M147" s="27"/>
      <c r="N147" s="27">
        <v>1</v>
      </c>
      <c r="O147" s="10" t="s">
        <v>980</v>
      </c>
      <c r="P147" s="70" t="s">
        <v>62</v>
      </c>
      <c r="Q147" s="32" t="s">
        <v>63</v>
      </c>
      <c r="R147" s="20"/>
      <c r="S147" s="20"/>
    </row>
    <row r="148" spans="1:19" s="58" customFormat="1" ht="20.100000000000001" customHeight="1" x14ac:dyDescent="0.25">
      <c r="A148" s="72">
        <v>111</v>
      </c>
      <c r="B148" s="20" t="str">
        <f t="shared" si="8"/>
        <v>00.03.27.1.7.7.1.B.17.2016</v>
      </c>
      <c r="C148" s="20">
        <v>17</v>
      </c>
      <c r="D148" s="72" t="s">
        <v>1085</v>
      </c>
      <c r="E148" s="76" t="s">
        <v>50</v>
      </c>
      <c r="F148" s="19" t="s">
        <v>893</v>
      </c>
      <c r="G148" s="192">
        <v>375000</v>
      </c>
      <c r="H148" s="271"/>
      <c r="I148" s="67" t="s">
        <v>70</v>
      </c>
      <c r="J148" s="73" t="s">
        <v>51</v>
      </c>
      <c r="K148" s="73"/>
      <c r="L148" s="28"/>
      <c r="M148" s="27"/>
      <c r="N148" s="27">
        <v>1</v>
      </c>
      <c r="O148" s="10" t="s">
        <v>980</v>
      </c>
      <c r="P148" s="70" t="s">
        <v>62</v>
      </c>
      <c r="Q148" s="32" t="s">
        <v>63</v>
      </c>
      <c r="R148" s="20"/>
      <c r="S148" s="20"/>
    </row>
    <row r="149" spans="1:19" s="58" customFormat="1" ht="20.100000000000001" customHeight="1" x14ac:dyDescent="0.25">
      <c r="A149" s="22">
        <v>112</v>
      </c>
      <c r="B149" s="20" t="str">
        <f t="shared" si="8"/>
        <v>00.03.27.1.7.7.1.B.18.2016</v>
      </c>
      <c r="C149" s="20">
        <v>18</v>
      </c>
      <c r="D149" s="72" t="s">
        <v>1085</v>
      </c>
      <c r="E149" s="76" t="s">
        <v>50</v>
      </c>
      <c r="F149" s="19" t="s">
        <v>893</v>
      </c>
      <c r="G149" s="192">
        <v>375000</v>
      </c>
      <c r="H149" s="271"/>
      <c r="I149" s="67" t="s">
        <v>70</v>
      </c>
      <c r="J149" s="73" t="s">
        <v>51</v>
      </c>
      <c r="K149" s="73"/>
      <c r="L149" s="28"/>
      <c r="M149" s="27"/>
      <c r="N149" s="27">
        <v>1</v>
      </c>
      <c r="O149" s="10" t="s">
        <v>980</v>
      </c>
      <c r="P149" s="70" t="s">
        <v>62</v>
      </c>
      <c r="Q149" s="32" t="s">
        <v>63</v>
      </c>
      <c r="R149" s="20"/>
      <c r="S149" s="20"/>
    </row>
    <row r="150" spans="1:19" s="58" customFormat="1" ht="20.100000000000001" customHeight="1" x14ac:dyDescent="0.25">
      <c r="A150" s="72">
        <v>113</v>
      </c>
      <c r="B150" s="20" t="str">
        <f t="shared" si="8"/>
        <v>00.03.27.1.7.7.1.B.19.2016</v>
      </c>
      <c r="C150" s="20">
        <v>19</v>
      </c>
      <c r="D150" s="72" t="s">
        <v>1085</v>
      </c>
      <c r="E150" s="76" t="s">
        <v>50</v>
      </c>
      <c r="F150" s="19" t="s">
        <v>893</v>
      </c>
      <c r="G150" s="192">
        <v>375000</v>
      </c>
      <c r="H150" s="271"/>
      <c r="I150" s="67" t="s">
        <v>70</v>
      </c>
      <c r="J150" s="73" t="s">
        <v>51</v>
      </c>
      <c r="K150" s="73"/>
      <c r="L150" s="28"/>
      <c r="M150" s="27"/>
      <c r="N150" s="27">
        <v>1</v>
      </c>
      <c r="O150" s="10" t="s">
        <v>980</v>
      </c>
      <c r="P150" s="70" t="s">
        <v>62</v>
      </c>
      <c r="Q150" s="32" t="s">
        <v>63</v>
      </c>
      <c r="R150" s="20"/>
      <c r="S150" s="20"/>
    </row>
    <row r="151" spans="1:19" s="58" customFormat="1" ht="20.100000000000001" customHeight="1" x14ac:dyDescent="0.25">
      <c r="A151" s="22">
        <v>114</v>
      </c>
      <c r="B151" s="20" t="str">
        <f t="shared" si="8"/>
        <v>00.03.27.1.7.7.1.B.20.2016</v>
      </c>
      <c r="C151" s="20">
        <v>20</v>
      </c>
      <c r="D151" s="72" t="s">
        <v>1085</v>
      </c>
      <c r="E151" s="76" t="s">
        <v>50</v>
      </c>
      <c r="F151" s="19" t="s">
        <v>893</v>
      </c>
      <c r="G151" s="192">
        <v>375000</v>
      </c>
      <c r="H151" s="271"/>
      <c r="I151" s="67" t="s">
        <v>70</v>
      </c>
      <c r="J151" s="73" t="s">
        <v>51</v>
      </c>
      <c r="K151" s="73"/>
      <c r="L151" s="28"/>
      <c r="M151" s="27"/>
      <c r="N151" s="27">
        <v>1</v>
      </c>
      <c r="O151" s="10" t="s">
        <v>980</v>
      </c>
      <c r="P151" s="70" t="s">
        <v>62</v>
      </c>
      <c r="Q151" s="32" t="s">
        <v>63</v>
      </c>
      <c r="R151" s="20"/>
      <c r="S151" s="20"/>
    </row>
    <row r="152" spans="1:19" s="58" customFormat="1" ht="20.100000000000001" customHeight="1" x14ac:dyDescent="0.25">
      <c r="A152" s="72">
        <v>115</v>
      </c>
      <c r="B152" s="20" t="str">
        <f t="shared" si="8"/>
        <v>00.03.27.1.7.7.1.B.21.2016</v>
      </c>
      <c r="C152" s="20">
        <v>21</v>
      </c>
      <c r="D152" s="72" t="s">
        <v>1085</v>
      </c>
      <c r="E152" s="76" t="s">
        <v>50</v>
      </c>
      <c r="F152" s="19" t="s">
        <v>893</v>
      </c>
      <c r="G152" s="192">
        <v>375000</v>
      </c>
      <c r="H152" s="271"/>
      <c r="I152" s="67" t="s">
        <v>70</v>
      </c>
      <c r="J152" s="73" t="s">
        <v>51</v>
      </c>
      <c r="K152" s="73"/>
      <c r="L152" s="28"/>
      <c r="M152" s="27"/>
      <c r="N152" s="27">
        <v>1</v>
      </c>
      <c r="O152" s="10" t="s">
        <v>980</v>
      </c>
      <c r="P152" s="70" t="s">
        <v>62</v>
      </c>
      <c r="Q152" s="32" t="s">
        <v>63</v>
      </c>
      <c r="R152" s="20"/>
      <c r="S152" s="20"/>
    </row>
    <row r="153" spans="1:19" s="58" customFormat="1" ht="20.100000000000001" customHeight="1" x14ac:dyDescent="0.25">
      <c r="A153" s="22">
        <v>116</v>
      </c>
      <c r="B153" s="20" t="str">
        <f t="shared" si="8"/>
        <v>00.03.27.1.7.7.1.B.22.2018</v>
      </c>
      <c r="C153" s="20">
        <v>22</v>
      </c>
      <c r="D153" s="72" t="s">
        <v>1085</v>
      </c>
      <c r="E153" s="34" t="s">
        <v>71</v>
      </c>
      <c r="F153" s="19" t="s">
        <v>893</v>
      </c>
      <c r="G153" s="190">
        <v>2200000</v>
      </c>
      <c r="H153" s="269"/>
      <c r="I153" s="15">
        <v>2018</v>
      </c>
      <c r="J153" s="15" t="s">
        <v>72</v>
      </c>
      <c r="K153" s="15"/>
      <c r="L153" s="28"/>
      <c r="M153" s="27"/>
      <c r="N153" s="27">
        <v>1</v>
      </c>
      <c r="O153" s="10" t="s">
        <v>980</v>
      </c>
      <c r="P153" s="13" t="s">
        <v>62</v>
      </c>
      <c r="Q153" s="32" t="s">
        <v>63</v>
      </c>
      <c r="R153" s="20"/>
      <c r="S153" s="20"/>
    </row>
    <row r="154" spans="1:19" s="58" customFormat="1" ht="20.100000000000001" customHeight="1" x14ac:dyDescent="0.25">
      <c r="A154" s="72">
        <v>117</v>
      </c>
      <c r="B154" s="20" t="str">
        <f t="shared" si="8"/>
        <v>00.03.27.1.7.7.1.B.23.2018</v>
      </c>
      <c r="C154" s="20">
        <v>23</v>
      </c>
      <c r="D154" s="72" t="s">
        <v>1085</v>
      </c>
      <c r="E154" s="74" t="s">
        <v>46</v>
      </c>
      <c r="F154" s="19" t="s">
        <v>893</v>
      </c>
      <c r="G154" s="192">
        <v>525000</v>
      </c>
      <c r="H154" s="271"/>
      <c r="I154" s="15">
        <v>2018</v>
      </c>
      <c r="J154" s="15" t="s">
        <v>73</v>
      </c>
      <c r="K154" s="15"/>
      <c r="L154" s="28"/>
      <c r="M154" s="27"/>
      <c r="N154" s="27">
        <v>1</v>
      </c>
      <c r="O154" s="10" t="s">
        <v>980</v>
      </c>
      <c r="P154" s="13" t="s">
        <v>62</v>
      </c>
      <c r="Q154" s="32" t="s">
        <v>63</v>
      </c>
      <c r="R154" s="20"/>
      <c r="S154" s="20"/>
    </row>
    <row r="155" spans="1:19" s="58" customFormat="1" ht="20.100000000000001" customHeight="1" x14ac:dyDescent="0.25">
      <c r="A155" s="22">
        <v>118</v>
      </c>
      <c r="B155" s="20" t="str">
        <f t="shared" si="8"/>
        <v>00.03.27.1.7.7.1.B.24.2020</v>
      </c>
      <c r="C155" s="20">
        <v>24</v>
      </c>
      <c r="D155" s="72" t="s">
        <v>1085</v>
      </c>
      <c r="E155" s="34" t="s">
        <v>74</v>
      </c>
      <c r="F155" s="19" t="s">
        <v>893</v>
      </c>
      <c r="G155" s="190">
        <v>300000</v>
      </c>
      <c r="H155" s="269"/>
      <c r="I155" s="15">
        <v>2020</v>
      </c>
      <c r="J155" s="15"/>
      <c r="K155" s="15"/>
      <c r="L155" s="28"/>
      <c r="M155" s="27"/>
      <c r="N155" s="27">
        <v>1</v>
      </c>
      <c r="O155" s="10" t="s">
        <v>980</v>
      </c>
      <c r="P155" s="13" t="s">
        <v>62</v>
      </c>
      <c r="Q155" s="32" t="s">
        <v>63</v>
      </c>
      <c r="R155" s="20"/>
      <c r="S155" s="20"/>
    </row>
    <row r="156" spans="1:19" s="58" customFormat="1" ht="20.100000000000001" customHeight="1" x14ac:dyDescent="0.25">
      <c r="A156" s="72">
        <v>119</v>
      </c>
      <c r="B156" s="20" t="str">
        <f t="shared" si="8"/>
        <v>00.03.27.1.7.7.1.B.25.2020</v>
      </c>
      <c r="C156" s="20">
        <v>25</v>
      </c>
      <c r="D156" s="72" t="s">
        <v>1085</v>
      </c>
      <c r="E156" s="71" t="s">
        <v>718</v>
      </c>
      <c r="F156" s="19" t="s">
        <v>893</v>
      </c>
      <c r="G156" s="190">
        <v>3000000</v>
      </c>
      <c r="H156" s="269"/>
      <c r="I156" s="15">
        <v>2020</v>
      </c>
      <c r="J156" s="15"/>
      <c r="K156" s="15"/>
      <c r="L156" s="28"/>
      <c r="M156" s="27"/>
      <c r="N156" s="27">
        <v>1</v>
      </c>
      <c r="O156" s="10" t="s">
        <v>980</v>
      </c>
      <c r="P156" s="13" t="s">
        <v>62</v>
      </c>
      <c r="Q156" s="32" t="s">
        <v>63</v>
      </c>
      <c r="R156" s="20"/>
      <c r="S156" s="20"/>
    </row>
    <row r="157" spans="1:19" s="58" customFormat="1" ht="20.100000000000001" customHeight="1" x14ac:dyDescent="0.25">
      <c r="A157" s="22">
        <v>120</v>
      </c>
      <c r="B157" s="20" t="str">
        <f t="shared" si="8"/>
        <v>00.03.27.1.7.7.1.B.26.2020</v>
      </c>
      <c r="C157" s="20">
        <v>26</v>
      </c>
      <c r="D157" s="72" t="s">
        <v>1085</v>
      </c>
      <c r="E157" s="71" t="s">
        <v>718</v>
      </c>
      <c r="F157" s="19" t="s">
        <v>893</v>
      </c>
      <c r="G157" s="190">
        <v>3000000</v>
      </c>
      <c r="H157" s="269"/>
      <c r="I157" s="15">
        <v>2020</v>
      </c>
      <c r="J157" s="15"/>
      <c r="K157" s="15"/>
      <c r="L157" s="28"/>
      <c r="M157" s="27"/>
      <c r="N157" s="27">
        <v>1</v>
      </c>
      <c r="O157" s="10" t="s">
        <v>980</v>
      </c>
      <c r="P157" s="70" t="s">
        <v>62</v>
      </c>
      <c r="Q157" s="32" t="s">
        <v>63</v>
      </c>
      <c r="R157" s="20"/>
      <c r="S157" s="20"/>
    </row>
    <row r="158" spans="1:19" s="58" customFormat="1" ht="20.100000000000001" customHeight="1" x14ac:dyDescent="0.25">
      <c r="A158" s="72">
        <v>121</v>
      </c>
      <c r="B158" s="20" t="str">
        <f t="shared" si="8"/>
        <v>00.03.27.1.7.7.1.B.27.2020</v>
      </c>
      <c r="C158" s="20">
        <v>27</v>
      </c>
      <c r="D158" s="72" t="s">
        <v>1085</v>
      </c>
      <c r="E158" s="71" t="s">
        <v>718</v>
      </c>
      <c r="F158" s="19" t="s">
        <v>893</v>
      </c>
      <c r="G158" s="190">
        <v>3000000</v>
      </c>
      <c r="H158" s="269"/>
      <c r="I158" s="15">
        <v>2020</v>
      </c>
      <c r="J158" s="15"/>
      <c r="K158" s="15"/>
      <c r="L158" s="28"/>
      <c r="M158" s="27"/>
      <c r="N158" s="27">
        <v>1</v>
      </c>
      <c r="O158" s="10" t="s">
        <v>980</v>
      </c>
      <c r="P158" s="70" t="s">
        <v>62</v>
      </c>
      <c r="Q158" s="32" t="s">
        <v>63</v>
      </c>
      <c r="R158" s="20"/>
      <c r="S158" s="20"/>
    </row>
    <row r="159" spans="1:19" s="58" customFormat="1" ht="20.100000000000001" customHeight="1" x14ac:dyDescent="0.25">
      <c r="A159" s="22">
        <v>122</v>
      </c>
      <c r="B159" s="20" t="str">
        <f t="shared" si="8"/>
        <v>00.03.27.1.7.7.1.B.28.2016</v>
      </c>
      <c r="C159" s="20">
        <v>28</v>
      </c>
      <c r="D159" s="72" t="s">
        <v>1085</v>
      </c>
      <c r="E159" s="13" t="s">
        <v>75</v>
      </c>
      <c r="F159" s="19" t="s">
        <v>893</v>
      </c>
      <c r="G159" s="190">
        <v>150000</v>
      </c>
      <c r="H159" s="269"/>
      <c r="I159" s="15">
        <v>2016</v>
      </c>
      <c r="J159" s="15"/>
      <c r="K159" s="15"/>
      <c r="L159" s="20"/>
      <c r="M159" s="27"/>
      <c r="N159" s="27">
        <v>1</v>
      </c>
      <c r="O159" s="10" t="s">
        <v>980</v>
      </c>
      <c r="P159" s="13" t="s">
        <v>62</v>
      </c>
      <c r="Q159" s="32" t="s">
        <v>63</v>
      </c>
      <c r="R159" s="20"/>
      <c r="S159" s="20"/>
    </row>
    <row r="160" spans="1:19" s="58" customFormat="1" ht="20.100000000000001" customHeight="1" x14ac:dyDescent="0.25">
      <c r="A160" s="72">
        <v>123</v>
      </c>
      <c r="B160" s="20" t="str">
        <f t="shared" si="8"/>
        <v>00.03.27.1.7.7.1.B.29.2018</v>
      </c>
      <c r="C160" s="20">
        <v>29</v>
      </c>
      <c r="D160" s="72" t="s">
        <v>1085</v>
      </c>
      <c r="E160" s="34" t="s">
        <v>76</v>
      </c>
      <c r="F160" s="19" t="s">
        <v>893</v>
      </c>
      <c r="G160" s="190">
        <v>800000</v>
      </c>
      <c r="H160" s="269"/>
      <c r="I160" s="15">
        <v>2018</v>
      </c>
      <c r="J160" s="15"/>
      <c r="K160" s="15"/>
      <c r="L160" s="20"/>
      <c r="M160" s="27"/>
      <c r="N160" s="27">
        <v>1</v>
      </c>
      <c r="O160" s="10" t="s">
        <v>980</v>
      </c>
      <c r="P160" s="13" t="s">
        <v>62</v>
      </c>
      <c r="Q160" s="32" t="s">
        <v>63</v>
      </c>
      <c r="R160" s="20"/>
      <c r="S160" s="20"/>
    </row>
    <row r="161" spans="1:19" s="58" customFormat="1" ht="20.100000000000001" customHeight="1" x14ac:dyDescent="0.25">
      <c r="A161" s="22">
        <v>124</v>
      </c>
      <c r="B161" s="20" t="str">
        <f t="shared" si="8"/>
        <v>00.03.27.1.7.7.1.B.30.2018</v>
      </c>
      <c r="C161" s="20">
        <v>30</v>
      </c>
      <c r="D161" s="72" t="s">
        <v>1085</v>
      </c>
      <c r="E161" s="28" t="s">
        <v>77</v>
      </c>
      <c r="F161" s="19" t="s">
        <v>893</v>
      </c>
      <c r="G161" s="190">
        <v>1800000</v>
      </c>
      <c r="H161" s="269"/>
      <c r="I161" s="15">
        <v>2018</v>
      </c>
      <c r="J161" s="27"/>
      <c r="K161" s="27"/>
      <c r="L161" s="20"/>
      <c r="M161" s="27"/>
      <c r="N161" s="15">
        <v>1</v>
      </c>
      <c r="O161" s="10" t="s">
        <v>980</v>
      </c>
      <c r="P161" s="28" t="s">
        <v>62</v>
      </c>
      <c r="Q161" s="32" t="s">
        <v>63</v>
      </c>
      <c r="R161" s="20"/>
      <c r="S161" s="20"/>
    </row>
    <row r="162" spans="1:19" s="58" customFormat="1" ht="20.100000000000001" customHeight="1" x14ac:dyDescent="0.25">
      <c r="A162" s="72">
        <v>125</v>
      </c>
      <c r="B162" s="20" t="str">
        <f t="shared" si="8"/>
        <v>00.03.27.1.7.7.1.B.31.2016</v>
      </c>
      <c r="C162" s="20">
        <v>31</v>
      </c>
      <c r="D162" s="72" t="s">
        <v>1085</v>
      </c>
      <c r="E162" s="28" t="s">
        <v>78</v>
      </c>
      <c r="F162" s="19" t="s">
        <v>893</v>
      </c>
      <c r="G162" s="190">
        <v>7500000</v>
      </c>
      <c r="H162" s="269"/>
      <c r="I162" s="15">
        <v>2016</v>
      </c>
      <c r="J162" s="27" t="s">
        <v>79</v>
      </c>
      <c r="K162" s="27"/>
      <c r="L162" s="20" t="s">
        <v>967</v>
      </c>
      <c r="M162" s="27"/>
      <c r="N162" s="15">
        <v>1</v>
      </c>
      <c r="O162" s="10" t="s">
        <v>980</v>
      </c>
      <c r="P162" s="28" t="s">
        <v>62</v>
      </c>
      <c r="Q162" s="32"/>
      <c r="R162" s="20"/>
      <c r="S162" s="20"/>
    </row>
    <row r="163" spans="1:19" s="58" customFormat="1" ht="20.100000000000001" customHeight="1" x14ac:dyDescent="0.25">
      <c r="A163" s="22">
        <v>126</v>
      </c>
      <c r="B163" s="20" t="str">
        <f t="shared" si="8"/>
        <v>00.03.27.1.7.7.1.B.32.2016</v>
      </c>
      <c r="C163" s="20">
        <v>32</v>
      </c>
      <c r="D163" s="72" t="s">
        <v>1085</v>
      </c>
      <c r="E163" s="28" t="s">
        <v>80</v>
      </c>
      <c r="F163" s="19" t="s">
        <v>893</v>
      </c>
      <c r="G163" s="192">
        <v>285000</v>
      </c>
      <c r="H163" s="271"/>
      <c r="I163" s="15">
        <v>2016</v>
      </c>
      <c r="J163" s="27" t="s">
        <v>81</v>
      </c>
      <c r="K163" s="27"/>
      <c r="L163" s="20"/>
      <c r="M163" s="27"/>
      <c r="N163" s="15">
        <v>1</v>
      </c>
      <c r="O163" s="10" t="s">
        <v>980</v>
      </c>
      <c r="P163" s="28" t="s">
        <v>62</v>
      </c>
      <c r="Q163" s="32"/>
      <c r="R163" s="20"/>
      <c r="S163" s="20"/>
    </row>
    <row r="164" spans="1:19" s="58" customFormat="1" ht="20.100000000000001" customHeight="1" x14ac:dyDescent="0.25">
      <c r="A164" s="72">
        <v>127</v>
      </c>
      <c r="B164" s="20" t="str">
        <f t="shared" ref="B164:B191" si="9">"00.03.27.1.7.7.2.B."&amp;C164&amp;D164&amp;I164</f>
        <v>00.03.27.1.7.7.2.B.33.2020</v>
      </c>
      <c r="C164" s="20">
        <v>33</v>
      </c>
      <c r="D164" s="72" t="s">
        <v>1085</v>
      </c>
      <c r="E164" s="71" t="s">
        <v>718</v>
      </c>
      <c r="F164" s="19" t="s">
        <v>893</v>
      </c>
      <c r="G164" s="190">
        <v>3000000</v>
      </c>
      <c r="H164" s="269"/>
      <c r="I164" s="15">
        <v>2020</v>
      </c>
      <c r="J164" s="10" t="s">
        <v>61</v>
      </c>
      <c r="K164" s="10"/>
      <c r="L164" s="33"/>
      <c r="M164" s="31"/>
      <c r="N164" s="37">
        <v>1</v>
      </c>
      <c r="O164" s="10" t="s">
        <v>980</v>
      </c>
      <c r="P164" s="13" t="s">
        <v>82</v>
      </c>
      <c r="Q164" s="32" t="s">
        <v>63</v>
      </c>
      <c r="R164" s="20"/>
      <c r="S164" s="20"/>
    </row>
    <row r="165" spans="1:19" s="58" customFormat="1" ht="20.100000000000001" customHeight="1" x14ac:dyDescent="0.25">
      <c r="A165" s="22">
        <v>128</v>
      </c>
      <c r="B165" s="20" t="str">
        <f t="shared" si="9"/>
        <v>00.03.27.1.7.7.2.B.34.2020</v>
      </c>
      <c r="C165" s="20">
        <v>34</v>
      </c>
      <c r="D165" s="72" t="s">
        <v>1085</v>
      </c>
      <c r="E165" s="71" t="s">
        <v>718</v>
      </c>
      <c r="F165" s="19" t="s">
        <v>893</v>
      </c>
      <c r="G165" s="190">
        <v>3000000</v>
      </c>
      <c r="H165" s="269"/>
      <c r="I165" s="15">
        <v>2020</v>
      </c>
      <c r="J165" s="10" t="s">
        <v>61</v>
      </c>
      <c r="K165" s="10"/>
      <c r="L165" s="33"/>
      <c r="M165" s="31"/>
      <c r="N165" s="37">
        <v>1</v>
      </c>
      <c r="O165" s="10" t="s">
        <v>980</v>
      </c>
      <c r="P165" s="13" t="s">
        <v>82</v>
      </c>
      <c r="Q165" s="32" t="s">
        <v>63</v>
      </c>
      <c r="R165" s="20"/>
      <c r="S165" s="20"/>
    </row>
    <row r="166" spans="1:19" s="58" customFormat="1" ht="20.100000000000001" customHeight="1" x14ac:dyDescent="0.25">
      <c r="A166" s="72">
        <v>129</v>
      </c>
      <c r="B166" s="20" t="str">
        <f t="shared" si="9"/>
        <v>00.03.27.1.7.7.2.B.35.2019</v>
      </c>
      <c r="C166" s="20">
        <v>35</v>
      </c>
      <c r="D166" s="72" t="s">
        <v>1085</v>
      </c>
      <c r="E166" s="71" t="s">
        <v>718</v>
      </c>
      <c r="F166" s="19" t="s">
        <v>893</v>
      </c>
      <c r="G166" s="190">
        <v>3000000</v>
      </c>
      <c r="H166" s="269"/>
      <c r="I166" s="15">
        <v>2019</v>
      </c>
      <c r="J166" s="10" t="s">
        <v>61</v>
      </c>
      <c r="K166" s="10"/>
      <c r="L166" s="33"/>
      <c r="M166" s="31"/>
      <c r="N166" s="37">
        <v>1</v>
      </c>
      <c r="O166" s="10" t="s">
        <v>980</v>
      </c>
      <c r="P166" s="13" t="s">
        <v>82</v>
      </c>
      <c r="Q166" s="32" t="s">
        <v>63</v>
      </c>
      <c r="R166" s="20"/>
      <c r="S166" s="20"/>
    </row>
    <row r="167" spans="1:19" s="58" customFormat="1" ht="20.100000000000001" customHeight="1" x14ac:dyDescent="0.25">
      <c r="A167" s="22">
        <v>130</v>
      </c>
      <c r="B167" s="20" t="str">
        <f t="shared" si="9"/>
        <v>00.03.27.1.7.7.2.B.36.2020</v>
      </c>
      <c r="C167" s="20">
        <v>36</v>
      </c>
      <c r="D167" s="72" t="s">
        <v>1085</v>
      </c>
      <c r="E167" s="34" t="s">
        <v>83</v>
      </c>
      <c r="F167" s="19" t="s">
        <v>893</v>
      </c>
      <c r="G167" s="190">
        <v>540000</v>
      </c>
      <c r="H167" s="269"/>
      <c r="I167" s="15">
        <v>2020</v>
      </c>
      <c r="J167" s="15"/>
      <c r="K167" s="15"/>
      <c r="L167" s="20"/>
      <c r="M167" s="27"/>
      <c r="N167" s="27">
        <v>1</v>
      </c>
      <c r="O167" s="10" t="s">
        <v>980</v>
      </c>
      <c r="P167" s="13" t="s">
        <v>82</v>
      </c>
      <c r="Q167" s="28"/>
      <c r="R167" s="20"/>
      <c r="S167" s="20"/>
    </row>
    <row r="168" spans="1:19" s="58" customFormat="1" ht="20.100000000000001" customHeight="1" x14ac:dyDescent="0.25">
      <c r="A168" s="72">
        <v>131</v>
      </c>
      <c r="B168" s="20" t="str">
        <f t="shared" si="9"/>
        <v>00.03.27.1.7.7.2.B.37.2019</v>
      </c>
      <c r="C168" s="20">
        <v>37</v>
      </c>
      <c r="D168" s="72" t="s">
        <v>1085</v>
      </c>
      <c r="E168" s="34" t="s">
        <v>69</v>
      </c>
      <c r="F168" s="19" t="s">
        <v>893</v>
      </c>
      <c r="G168" s="190">
        <v>850000</v>
      </c>
      <c r="H168" s="269"/>
      <c r="I168" s="15">
        <v>2019</v>
      </c>
      <c r="J168" s="15"/>
      <c r="K168" s="15"/>
      <c r="L168" s="28"/>
      <c r="M168" s="27"/>
      <c r="N168" s="27">
        <v>1</v>
      </c>
      <c r="O168" s="10" t="s">
        <v>980</v>
      </c>
      <c r="P168" s="13" t="s">
        <v>82</v>
      </c>
      <c r="Q168" s="32" t="s">
        <v>63</v>
      </c>
      <c r="R168" s="20"/>
      <c r="S168" s="20"/>
    </row>
    <row r="169" spans="1:19" s="58" customFormat="1" ht="20.100000000000001" customHeight="1" x14ac:dyDescent="0.25">
      <c r="A169" s="22">
        <v>132</v>
      </c>
      <c r="B169" s="20" t="str">
        <f t="shared" si="9"/>
        <v>00.03.27.1.7.7.2.B.38.2019</v>
      </c>
      <c r="C169" s="20">
        <v>38</v>
      </c>
      <c r="D169" s="72" t="s">
        <v>1085</v>
      </c>
      <c r="E169" s="76" t="s">
        <v>69</v>
      </c>
      <c r="F169" s="19" t="s">
        <v>893</v>
      </c>
      <c r="G169" s="190">
        <v>850000</v>
      </c>
      <c r="H169" s="269"/>
      <c r="I169" s="15">
        <v>2019</v>
      </c>
      <c r="J169" s="15"/>
      <c r="K169" s="15"/>
      <c r="L169" s="28"/>
      <c r="M169" s="27"/>
      <c r="N169" s="27">
        <v>1</v>
      </c>
      <c r="O169" s="10" t="s">
        <v>980</v>
      </c>
      <c r="P169" s="70" t="s">
        <v>82</v>
      </c>
      <c r="Q169" s="32" t="s">
        <v>63</v>
      </c>
      <c r="R169" s="20"/>
      <c r="S169" s="20"/>
    </row>
    <row r="170" spans="1:19" s="58" customFormat="1" ht="20.100000000000001" customHeight="1" x14ac:dyDescent="0.25">
      <c r="A170" s="72">
        <v>133</v>
      </c>
      <c r="B170" s="20" t="str">
        <f t="shared" si="9"/>
        <v>00.03.27.1.7.7.2.B.39.2019</v>
      </c>
      <c r="C170" s="20">
        <v>39</v>
      </c>
      <c r="D170" s="72" t="s">
        <v>1085</v>
      </c>
      <c r="E170" s="76" t="s">
        <v>69</v>
      </c>
      <c r="F170" s="19" t="s">
        <v>893</v>
      </c>
      <c r="G170" s="190">
        <v>850000</v>
      </c>
      <c r="H170" s="269"/>
      <c r="I170" s="15">
        <v>2019</v>
      </c>
      <c r="J170" s="15"/>
      <c r="K170" s="15"/>
      <c r="L170" s="28"/>
      <c r="M170" s="27"/>
      <c r="N170" s="27">
        <v>1</v>
      </c>
      <c r="O170" s="10" t="s">
        <v>980</v>
      </c>
      <c r="P170" s="70" t="s">
        <v>82</v>
      </c>
      <c r="Q170" s="32" t="s">
        <v>63</v>
      </c>
      <c r="R170" s="20"/>
      <c r="S170" s="20"/>
    </row>
    <row r="171" spans="1:19" s="58" customFormat="1" ht="20.100000000000001" customHeight="1" x14ac:dyDescent="0.25">
      <c r="A171" s="22">
        <v>134</v>
      </c>
      <c r="B171" s="20" t="str">
        <f t="shared" si="9"/>
        <v>00.03.27.1.7.7.2.B.40.2019</v>
      </c>
      <c r="C171" s="20">
        <v>40</v>
      </c>
      <c r="D171" s="72" t="s">
        <v>1085</v>
      </c>
      <c r="E171" s="34" t="s">
        <v>84</v>
      </c>
      <c r="F171" s="19" t="s">
        <v>893</v>
      </c>
      <c r="G171" s="190">
        <v>650000</v>
      </c>
      <c r="H171" s="269"/>
      <c r="I171" s="15">
        <v>2019</v>
      </c>
      <c r="J171" s="15"/>
      <c r="K171" s="15"/>
      <c r="L171" s="28"/>
      <c r="M171" s="27"/>
      <c r="N171" s="27">
        <v>1</v>
      </c>
      <c r="O171" s="10" t="s">
        <v>980</v>
      </c>
      <c r="P171" s="13" t="s">
        <v>82</v>
      </c>
      <c r="Q171" s="32" t="s">
        <v>63</v>
      </c>
      <c r="R171" s="20"/>
      <c r="S171" s="20"/>
    </row>
    <row r="172" spans="1:19" s="58" customFormat="1" ht="20.100000000000001" customHeight="1" x14ac:dyDescent="0.25">
      <c r="A172" s="72">
        <v>135</v>
      </c>
      <c r="B172" s="20" t="str">
        <f t="shared" si="9"/>
        <v>00.03.27.1.7.7.2.B.41.2019</v>
      </c>
      <c r="C172" s="20">
        <v>41</v>
      </c>
      <c r="D172" s="72" t="s">
        <v>1085</v>
      </c>
      <c r="E172" s="34" t="s">
        <v>85</v>
      </c>
      <c r="F172" s="19" t="s">
        <v>893</v>
      </c>
      <c r="G172" s="190">
        <v>90000</v>
      </c>
      <c r="H172" s="269"/>
      <c r="I172" s="15">
        <v>2019</v>
      </c>
      <c r="J172" s="15" t="s">
        <v>86</v>
      </c>
      <c r="K172" s="15"/>
      <c r="L172" s="28"/>
      <c r="M172" s="27"/>
      <c r="N172" s="27">
        <v>1</v>
      </c>
      <c r="O172" s="10" t="s">
        <v>980</v>
      </c>
      <c r="P172" s="13" t="s">
        <v>82</v>
      </c>
      <c r="Q172" s="32" t="s">
        <v>63</v>
      </c>
      <c r="R172" s="20"/>
      <c r="S172" s="20"/>
    </row>
    <row r="173" spans="1:19" s="58" customFormat="1" ht="20.100000000000001" customHeight="1" x14ac:dyDescent="0.25">
      <c r="A173" s="22">
        <v>136</v>
      </c>
      <c r="B173" s="20" t="str">
        <f t="shared" si="9"/>
        <v>00.03.27.1.7.7.2.B.42.2019</v>
      </c>
      <c r="C173" s="20">
        <v>42</v>
      </c>
      <c r="D173" s="72" t="s">
        <v>1085</v>
      </c>
      <c r="E173" s="76" t="s">
        <v>85</v>
      </c>
      <c r="F173" s="19" t="s">
        <v>893</v>
      </c>
      <c r="G173" s="190">
        <v>90000</v>
      </c>
      <c r="H173" s="269"/>
      <c r="I173" s="15">
        <v>2019</v>
      </c>
      <c r="J173" s="15" t="s">
        <v>86</v>
      </c>
      <c r="K173" s="15"/>
      <c r="L173" s="28"/>
      <c r="M173" s="27"/>
      <c r="N173" s="27">
        <v>1</v>
      </c>
      <c r="O173" s="10" t="s">
        <v>980</v>
      </c>
      <c r="P173" s="70" t="s">
        <v>82</v>
      </c>
      <c r="Q173" s="32" t="s">
        <v>63</v>
      </c>
      <c r="R173" s="20"/>
      <c r="S173" s="20"/>
    </row>
    <row r="174" spans="1:19" s="58" customFormat="1" ht="20.100000000000001" customHeight="1" x14ac:dyDescent="0.25">
      <c r="A174" s="72">
        <v>137</v>
      </c>
      <c r="B174" s="20" t="str">
        <f t="shared" si="9"/>
        <v>00.03.27.1.7.7.2.B.43.2019</v>
      </c>
      <c r="C174" s="20">
        <v>43</v>
      </c>
      <c r="D174" s="72" t="s">
        <v>1085</v>
      </c>
      <c r="E174" s="76" t="s">
        <v>85</v>
      </c>
      <c r="F174" s="19" t="s">
        <v>893</v>
      </c>
      <c r="G174" s="190">
        <v>90000</v>
      </c>
      <c r="H174" s="269"/>
      <c r="I174" s="15">
        <v>2019</v>
      </c>
      <c r="J174" s="15" t="s">
        <v>86</v>
      </c>
      <c r="K174" s="15"/>
      <c r="L174" s="28"/>
      <c r="M174" s="27"/>
      <c r="N174" s="27">
        <v>1</v>
      </c>
      <c r="O174" s="10" t="s">
        <v>980</v>
      </c>
      <c r="P174" s="70" t="s">
        <v>82</v>
      </c>
      <c r="Q174" s="32" t="s">
        <v>63</v>
      </c>
      <c r="R174" s="20"/>
      <c r="S174" s="20"/>
    </row>
    <row r="175" spans="1:19" s="58" customFormat="1" ht="20.100000000000001" customHeight="1" x14ac:dyDescent="0.25">
      <c r="A175" s="22">
        <v>138</v>
      </c>
      <c r="B175" s="20" t="str">
        <f t="shared" si="9"/>
        <v>00.03.27.1.7.7.2.B.44.2015</v>
      </c>
      <c r="C175" s="20">
        <v>44</v>
      </c>
      <c r="D175" s="72" t="s">
        <v>1085</v>
      </c>
      <c r="E175" s="34" t="s">
        <v>87</v>
      </c>
      <c r="F175" s="19" t="s">
        <v>893</v>
      </c>
      <c r="G175" s="190">
        <v>250000</v>
      </c>
      <c r="H175" s="269"/>
      <c r="I175" s="15">
        <v>2015</v>
      </c>
      <c r="J175" s="15"/>
      <c r="K175" s="15"/>
      <c r="L175" s="28"/>
      <c r="M175" s="27"/>
      <c r="N175" s="27">
        <v>1</v>
      </c>
      <c r="O175" s="10" t="s">
        <v>980</v>
      </c>
      <c r="P175" s="13" t="s">
        <v>88</v>
      </c>
      <c r="Q175" s="32" t="s">
        <v>63</v>
      </c>
      <c r="R175" s="20"/>
      <c r="S175" s="20"/>
    </row>
    <row r="176" spans="1:19" s="58" customFormat="1" ht="20.100000000000001" customHeight="1" x14ac:dyDescent="0.25">
      <c r="A176" s="72">
        <v>139</v>
      </c>
      <c r="B176" s="20" t="str">
        <f t="shared" si="9"/>
        <v>00.03.27.1.7.7.2.B.45.2018</v>
      </c>
      <c r="C176" s="20">
        <v>45</v>
      </c>
      <c r="D176" s="72" t="s">
        <v>1085</v>
      </c>
      <c r="E176" s="76" t="s">
        <v>71</v>
      </c>
      <c r="F176" s="19" t="s">
        <v>893</v>
      </c>
      <c r="G176" s="190">
        <v>2200000</v>
      </c>
      <c r="H176" s="269"/>
      <c r="I176" s="15">
        <v>2018</v>
      </c>
      <c r="J176" s="15" t="s">
        <v>72</v>
      </c>
      <c r="K176" s="15"/>
      <c r="L176" s="28"/>
      <c r="M176" s="27"/>
      <c r="N176" s="27">
        <v>1</v>
      </c>
      <c r="O176" s="10" t="s">
        <v>980</v>
      </c>
      <c r="P176" s="13" t="s">
        <v>88</v>
      </c>
      <c r="Q176" s="32" t="s">
        <v>63</v>
      </c>
      <c r="R176" s="20"/>
      <c r="S176" s="20"/>
    </row>
    <row r="177" spans="1:19" s="58" customFormat="1" ht="20.100000000000001" customHeight="1" x14ac:dyDescent="0.25">
      <c r="A177" s="22">
        <v>140</v>
      </c>
      <c r="B177" s="20" t="str">
        <f t="shared" si="9"/>
        <v>00.03.27.1.7.7.2.B.46.2021</v>
      </c>
      <c r="C177" s="20">
        <v>46</v>
      </c>
      <c r="D177" s="72" t="s">
        <v>1085</v>
      </c>
      <c r="E177" s="74" t="s">
        <v>46</v>
      </c>
      <c r="F177" s="19" t="s">
        <v>893</v>
      </c>
      <c r="G177" s="192">
        <v>525000</v>
      </c>
      <c r="H177" s="271"/>
      <c r="I177" s="15">
        <v>2021</v>
      </c>
      <c r="J177" s="15" t="s">
        <v>89</v>
      </c>
      <c r="K177" s="15"/>
      <c r="L177" s="28"/>
      <c r="M177" s="27"/>
      <c r="N177" s="27">
        <v>1</v>
      </c>
      <c r="O177" s="10" t="s">
        <v>980</v>
      </c>
      <c r="P177" s="13" t="s">
        <v>88</v>
      </c>
      <c r="Q177" s="32" t="s">
        <v>63</v>
      </c>
      <c r="R177" s="20"/>
      <c r="S177" s="20"/>
    </row>
    <row r="178" spans="1:19" s="58" customFormat="1" ht="20.100000000000001" customHeight="1" x14ac:dyDescent="0.25">
      <c r="A178" s="72">
        <v>141</v>
      </c>
      <c r="B178" s="20" t="str">
        <f t="shared" si="9"/>
        <v>00.03.27.1.7.7.2.B.47.2018</v>
      </c>
      <c r="C178" s="20">
        <v>47</v>
      </c>
      <c r="D178" s="72" t="s">
        <v>1085</v>
      </c>
      <c r="E178" s="34" t="s">
        <v>90</v>
      </c>
      <c r="F178" s="19" t="s">
        <v>893</v>
      </c>
      <c r="G178" s="190">
        <v>4000000</v>
      </c>
      <c r="H178" s="269"/>
      <c r="I178" s="15">
        <v>2018</v>
      </c>
      <c r="J178" s="15" t="s">
        <v>91</v>
      </c>
      <c r="K178" s="15"/>
      <c r="L178" s="28"/>
      <c r="M178" s="27"/>
      <c r="N178" s="27">
        <v>1</v>
      </c>
      <c r="O178" s="10" t="s">
        <v>980</v>
      </c>
      <c r="P178" s="13" t="s">
        <v>88</v>
      </c>
      <c r="Q178" s="32" t="s">
        <v>63</v>
      </c>
      <c r="R178" s="20"/>
      <c r="S178" s="20"/>
    </row>
    <row r="179" spans="1:19" s="58" customFormat="1" ht="20.100000000000001" customHeight="1" x14ac:dyDescent="0.25">
      <c r="A179" s="22">
        <v>142</v>
      </c>
      <c r="B179" s="20" t="str">
        <f t="shared" si="9"/>
        <v>00.03.27.1.7.7.2.B.48.2019</v>
      </c>
      <c r="C179" s="20">
        <v>48</v>
      </c>
      <c r="D179" s="72" t="s">
        <v>1085</v>
      </c>
      <c r="E179" s="34" t="s">
        <v>92</v>
      </c>
      <c r="F179" s="19" t="s">
        <v>893</v>
      </c>
      <c r="G179" s="190">
        <v>300000</v>
      </c>
      <c r="H179" s="269"/>
      <c r="I179" s="15">
        <v>2019</v>
      </c>
      <c r="J179" s="15"/>
      <c r="K179" s="15"/>
      <c r="L179" s="28"/>
      <c r="M179" s="27"/>
      <c r="N179" s="27">
        <v>1</v>
      </c>
      <c r="O179" s="10" t="s">
        <v>980</v>
      </c>
      <c r="P179" s="13" t="s">
        <v>88</v>
      </c>
      <c r="Q179" s="32" t="s">
        <v>63</v>
      </c>
      <c r="R179" s="20"/>
      <c r="S179" s="20"/>
    </row>
    <row r="180" spans="1:19" s="58" customFormat="1" ht="20.100000000000001" customHeight="1" x14ac:dyDescent="0.25">
      <c r="A180" s="72">
        <v>143</v>
      </c>
      <c r="B180" s="20" t="str">
        <f t="shared" si="9"/>
        <v>00.03.27.1.7.7.2.B.49.2019</v>
      </c>
      <c r="C180" s="20">
        <v>49</v>
      </c>
      <c r="D180" s="72" t="s">
        <v>1085</v>
      </c>
      <c r="E180" s="34" t="s">
        <v>93</v>
      </c>
      <c r="F180" s="19" t="s">
        <v>893</v>
      </c>
      <c r="G180" s="190">
        <v>900000</v>
      </c>
      <c r="H180" s="269"/>
      <c r="I180" s="15">
        <v>2019</v>
      </c>
      <c r="J180" s="15"/>
      <c r="K180" s="15"/>
      <c r="L180" s="28"/>
      <c r="M180" s="27"/>
      <c r="N180" s="27">
        <v>1</v>
      </c>
      <c r="O180" s="10" t="s">
        <v>980</v>
      </c>
      <c r="P180" s="13" t="s">
        <v>88</v>
      </c>
      <c r="Q180" s="32" t="s">
        <v>63</v>
      </c>
      <c r="R180" s="20"/>
      <c r="S180" s="20"/>
    </row>
    <row r="181" spans="1:19" s="58" customFormat="1" ht="20.100000000000001" customHeight="1" x14ac:dyDescent="0.25">
      <c r="A181" s="22">
        <v>144</v>
      </c>
      <c r="B181" s="20" t="str">
        <f t="shared" si="9"/>
        <v>00.03.27.1.7.7.2.B.50.2020</v>
      </c>
      <c r="C181" s="20">
        <v>50</v>
      </c>
      <c r="D181" s="72" t="s">
        <v>1085</v>
      </c>
      <c r="E181" s="71" t="s">
        <v>718</v>
      </c>
      <c r="F181" s="19" t="s">
        <v>893</v>
      </c>
      <c r="G181" s="190">
        <v>3000000</v>
      </c>
      <c r="H181" s="269"/>
      <c r="I181" s="15">
        <v>2020</v>
      </c>
      <c r="J181" s="15"/>
      <c r="K181" s="15"/>
      <c r="L181" s="28"/>
      <c r="M181" s="27"/>
      <c r="N181" s="27">
        <v>1</v>
      </c>
      <c r="O181" s="10" t="s">
        <v>980</v>
      </c>
      <c r="P181" s="13" t="s">
        <v>88</v>
      </c>
      <c r="Q181" s="32" t="s">
        <v>63</v>
      </c>
      <c r="R181" s="20"/>
      <c r="S181" s="20"/>
    </row>
    <row r="182" spans="1:19" s="58" customFormat="1" ht="20.100000000000001" customHeight="1" x14ac:dyDescent="0.25">
      <c r="A182" s="72">
        <v>145</v>
      </c>
      <c r="B182" s="20" t="str">
        <f t="shared" si="9"/>
        <v>00.03.27.1.7.7.2.B.51.2020</v>
      </c>
      <c r="C182" s="20">
        <v>51</v>
      </c>
      <c r="D182" s="72" t="s">
        <v>1085</v>
      </c>
      <c r="E182" s="71" t="s">
        <v>718</v>
      </c>
      <c r="F182" s="19" t="s">
        <v>893</v>
      </c>
      <c r="G182" s="190">
        <v>3000000</v>
      </c>
      <c r="H182" s="269"/>
      <c r="I182" s="15">
        <v>2020</v>
      </c>
      <c r="J182" s="15"/>
      <c r="K182" s="15"/>
      <c r="L182" s="20"/>
      <c r="M182" s="27"/>
      <c r="N182" s="27">
        <v>1</v>
      </c>
      <c r="O182" s="10" t="s">
        <v>980</v>
      </c>
      <c r="P182" s="13" t="s">
        <v>88</v>
      </c>
      <c r="Q182" s="32" t="s">
        <v>63</v>
      </c>
      <c r="R182" s="20"/>
      <c r="S182" s="20"/>
    </row>
    <row r="183" spans="1:19" s="58" customFormat="1" ht="20.100000000000001" customHeight="1" x14ac:dyDescent="0.25">
      <c r="A183" s="22">
        <v>146</v>
      </c>
      <c r="B183" s="20" t="str">
        <f t="shared" si="9"/>
        <v>00.03.27.1.7.7.2.B.52.2020</v>
      </c>
      <c r="C183" s="20">
        <v>52</v>
      </c>
      <c r="D183" s="72" t="s">
        <v>1085</v>
      </c>
      <c r="E183" s="71" t="s">
        <v>718</v>
      </c>
      <c r="F183" s="19" t="s">
        <v>893</v>
      </c>
      <c r="G183" s="190">
        <v>3000000</v>
      </c>
      <c r="H183" s="269"/>
      <c r="I183" s="15">
        <v>2020</v>
      </c>
      <c r="J183" s="15"/>
      <c r="K183" s="15"/>
      <c r="L183" s="28"/>
      <c r="M183" s="27"/>
      <c r="N183" s="27">
        <v>1</v>
      </c>
      <c r="O183" s="10" t="s">
        <v>980</v>
      </c>
      <c r="P183" s="70" t="s">
        <v>88</v>
      </c>
      <c r="Q183" s="32" t="s">
        <v>63</v>
      </c>
      <c r="R183" s="20"/>
      <c r="S183" s="20"/>
    </row>
    <row r="184" spans="1:19" s="58" customFormat="1" ht="20.100000000000001" customHeight="1" x14ac:dyDescent="0.25">
      <c r="A184" s="72">
        <v>147</v>
      </c>
      <c r="B184" s="20" t="str">
        <f t="shared" si="9"/>
        <v>00.03.27.1.7.7.2.B.53.44469</v>
      </c>
      <c r="C184" s="20">
        <v>53</v>
      </c>
      <c r="D184" s="72" t="s">
        <v>1085</v>
      </c>
      <c r="E184" s="6" t="s">
        <v>995</v>
      </c>
      <c r="F184" s="6" t="s">
        <v>992</v>
      </c>
      <c r="G184" s="194">
        <v>42000</v>
      </c>
      <c r="H184" s="277"/>
      <c r="I184" s="114">
        <v>44469</v>
      </c>
      <c r="J184" s="6" t="s">
        <v>994</v>
      </c>
      <c r="K184" s="6"/>
      <c r="L184" s="6" t="s">
        <v>993</v>
      </c>
      <c r="M184" s="27"/>
      <c r="N184" s="27">
        <v>1</v>
      </c>
      <c r="O184" s="10" t="s">
        <v>980</v>
      </c>
      <c r="P184" s="70" t="s">
        <v>88</v>
      </c>
      <c r="Q184" s="32"/>
      <c r="R184" s="20"/>
      <c r="S184" s="20"/>
    </row>
    <row r="185" spans="1:19" s="58" customFormat="1" ht="20.100000000000001" customHeight="1" x14ac:dyDescent="0.25">
      <c r="A185" s="22">
        <v>148</v>
      </c>
      <c r="B185" s="20" t="str">
        <f t="shared" si="9"/>
        <v>00.03.27.1.7.7.2.B.54.44469</v>
      </c>
      <c r="C185" s="20">
        <v>54</v>
      </c>
      <c r="D185" s="72" t="s">
        <v>1085</v>
      </c>
      <c r="E185" s="6" t="s">
        <v>995</v>
      </c>
      <c r="F185" s="6" t="s">
        <v>992</v>
      </c>
      <c r="G185" s="190">
        <v>42000</v>
      </c>
      <c r="H185" s="269"/>
      <c r="I185" s="114">
        <v>44469</v>
      </c>
      <c r="J185" s="6" t="s">
        <v>994</v>
      </c>
      <c r="K185" s="6"/>
      <c r="L185" s="6" t="s">
        <v>993</v>
      </c>
      <c r="M185" s="27"/>
      <c r="N185" s="27">
        <v>1</v>
      </c>
      <c r="O185" s="10" t="s">
        <v>980</v>
      </c>
      <c r="P185" s="70" t="s">
        <v>88</v>
      </c>
      <c r="Q185" s="32"/>
      <c r="R185" s="20"/>
      <c r="S185" s="20"/>
    </row>
    <row r="186" spans="1:19" s="58" customFormat="1" ht="20.100000000000001" customHeight="1" x14ac:dyDescent="0.25">
      <c r="A186" s="72">
        <v>149</v>
      </c>
      <c r="B186" s="20" t="str">
        <f t="shared" si="9"/>
        <v>00.03.27.1.7.7.2.B.55.44469</v>
      </c>
      <c r="C186" s="20">
        <v>55</v>
      </c>
      <c r="D186" s="72" t="s">
        <v>1085</v>
      </c>
      <c r="E186" s="6" t="s">
        <v>995</v>
      </c>
      <c r="F186" s="6" t="s">
        <v>992</v>
      </c>
      <c r="G186" s="190">
        <v>42000</v>
      </c>
      <c r="H186" s="269"/>
      <c r="I186" s="114">
        <v>44469</v>
      </c>
      <c r="J186" s="6" t="s">
        <v>994</v>
      </c>
      <c r="K186" s="6"/>
      <c r="L186" s="6" t="s">
        <v>993</v>
      </c>
      <c r="M186" s="27"/>
      <c r="N186" s="27">
        <v>1</v>
      </c>
      <c r="O186" s="10" t="s">
        <v>980</v>
      </c>
      <c r="P186" s="70" t="s">
        <v>88</v>
      </c>
      <c r="Q186" s="32"/>
      <c r="R186" s="20"/>
      <c r="S186" s="20"/>
    </row>
    <row r="187" spans="1:19" s="58" customFormat="1" ht="20.100000000000001" customHeight="1" x14ac:dyDescent="0.25">
      <c r="A187" s="22">
        <v>150</v>
      </c>
      <c r="B187" s="20" t="str">
        <f t="shared" si="9"/>
        <v>00.03.27.1.7.7.2.B.56.2018</v>
      </c>
      <c r="C187" s="20">
        <v>56</v>
      </c>
      <c r="D187" s="72" t="s">
        <v>1085</v>
      </c>
      <c r="E187" s="54" t="s">
        <v>78</v>
      </c>
      <c r="F187" s="19" t="s">
        <v>893</v>
      </c>
      <c r="G187" s="190">
        <v>7500000</v>
      </c>
      <c r="H187" s="269"/>
      <c r="I187" s="15">
        <v>2018</v>
      </c>
      <c r="J187" s="27" t="s">
        <v>95</v>
      </c>
      <c r="K187" s="27"/>
      <c r="L187" s="20" t="s">
        <v>965</v>
      </c>
      <c r="M187" s="27"/>
      <c r="N187" s="27">
        <v>1</v>
      </c>
      <c r="O187" s="10" t="s">
        <v>980</v>
      </c>
      <c r="P187" s="13" t="s">
        <v>88</v>
      </c>
      <c r="Q187" s="20"/>
      <c r="R187" s="20"/>
      <c r="S187" s="20"/>
    </row>
    <row r="188" spans="1:19" s="58" customFormat="1" ht="20.100000000000001" customHeight="1" x14ac:dyDescent="0.25">
      <c r="A188" s="72">
        <v>151</v>
      </c>
      <c r="B188" s="20" t="str">
        <f t="shared" si="9"/>
        <v>00.03.27.1.7.7.2.B.57.2021</v>
      </c>
      <c r="C188" s="20">
        <v>57</v>
      </c>
      <c r="D188" s="72" t="s">
        <v>1085</v>
      </c>
      <c r="E188" s="54" t="s">
        <v>78</v>
      </c>
      <c r="F188" s="19" t="s">
        <v>893</v>
      </c>
      <c r="G188" s="190">
        <v>7500000</v>
      </c>
      <c r="H188" s="269"/>
      <c r="I188" s="15">
        <v>2021</v>
      </c>
      <c r="J188" s="27" t="s">
        <v>79</v>
      </c>
      <c r="K188" s="27"/>
      <c r="L188" s="20" t="s">
        <v>965</v>
      </c>
      <c r="M188" s="27"/>
      <c r="N188" s="27">
        <v>1</v>
      </c>
      <c r="O188" s="10" t="s">
        <v>980</v>
      </c>
      <c r="P188" s="13" t="s">
        <v>88</v>
      </c>
      <c r="Q188" s="20"/>
      <c r="R188" s="20"/>
      <c r="S188" s="20"/>
    </row>
    <row r="189" spans="1:19" s="94" customFormat="1" ht="20.100000000000001" customHeight="1" x14ac:dyDescent="0.25">
      <c r="A189" s="22">
        <v>152</v>
      </c>
      <c r="B189" s="20" t="str">
        <f t="shared" si="9"/>
        <v>00.03.27.1.7.7.2.B.58.2017</v>
      </c>
      <c r="C189" s="20">
        <v>58</v>
      </c>
      <c r="D189" s="72" t="s">
        <v>1085</v>
      </c>
      <c r="E189" s="95" t="s">
        <v>214</v>
      </c>
      <c r="F189" s="91" t="s">
        <v>893</v>
      </c>
      <c r="G189" s="191">
        <v>1974000</v>
      </c>
      <c r="H189" s="270"/>
      <c r="I189" s="100">
        <v>2017</v>
      </c>
      <c r="J189" s="45"/>
      <c r="K189" s="45"/>
      <c r="L189" s="60" t="s">
        <v>912</v>
      </c>
      <c r="M189" s="45"/>
      <c r="N189" s="45">
        <v>1</v>
      </c>
      <c r="O189" s="92" t="s">
        <v>980</v>
      </c>
      <c r="P189" s="53" t="s">
        <v>88</v>
      </c>
      <c r="Q189" s="60"/>
      <c r="R189" s="60"/>
      <c r="S189" s="60"/>
    </row>
    <row r="190" spans="1:19" s="94" customFormat="1" ht="20.100000000000001" customHeight="1" x14ac:dyDescent="0.25">
      <c r="A190" s="72"/>
      <c r="B190" s="20" t="str">
        <f t="shared" si="9"/>
        <v>00.03.27.1.7.7.2.B.59.2022</v>
      </c>
      <c r="C190" s="20">
        <v>59</v>
      </c>
      <c r="D190" s="72" t="s">
        <v>1085</v>
      </c>
      <c r="E190" s="53" t="s">
        <v>1116</v>
      </c>
      <c r="F190" s="91" t="s">
        <v>893</v>
      </c>
      <c r="G190" s="195">
        <v>8099000</v>
      </c>
      <c r="H190" s="278" t="s">
        <v>1124</v>
      </c>
      <c r="I190" s="97">
        <v>2022</v>
      </c>
      <c r="J190" s="97" t="s">
        <v>1125</v>
      </c>
      <c r="K190" s="97"/>
      <c r="L190" s="6" t="s">
        <v>1128</v>
      </c>
      <c r="M190" s="45"/>
      <c r="N190" s="45">
        <v>1</v>
      </c>
      <c r="O190" s="92" t="s">
        <v>980</v>
      </c>
      <c r="P190" s="53" t="s">
        <v>88</v>
      </c>
      <c r="Q190" s="60"/>
      <c r="R190" s="60"/>
      <c r="S190" s="60"/>
    </row>
    <row r="191" spans="1:19" s="94" customFormat="1" ht="20.100000000000001" customHeight="1" x14ac:dyDescent="0.25">
      <c r="A191" s="72"/>
      <c r="B191" s="20" t="str">
        <f t="shared" si="9"/>
        <v>00.03.27.1.7.7.2.B.60-74.2022</v>
      </c>
      <c r="C191" s="20" t="s">
        <v>1193</v>
      </c>
      <c r="D191" s="72" t="s">
        <v>1085</v>
      </c>
      <c r="E191" s="53" t="s">
        <v>1177</v>
      </c>
      <c r="F191" s="91" t="s">
        <v>893</v>
      </c>
      <c r="G191" s="195">
        <v>3475000</v>
      </c>
      <c r="H191" s="278" t="s">
        <v>1165</v>
      </c>
      <c r="I191" s="97">
        <v>2022</v>
      </c>
      <c r="J191" s="97" t="s">
        <v>59</v>
      </c>
      <c r="K191" s="97"/>
      <c r="L191" s="6" t="s">
        <v>59</v>
      </c>
      <c r="M191" s="45"/>
      <c r="N191" s="45">
        <v>1</v>
      </c>
      <c r="O191" s="92" t="s">
        <v>980</v>
      </c>
      <c r="P191" s="53" t="s">
        <v>88</v>
      </c>
      <c r="Q191" s="60"/>
      <c r="R191" s="60"/>
      <c r="S191" s="60"/>
    </row>
    <row r="192" spans="1:19" s="94" customFormat="1" ht="20.100000000000001" customHeight="1" x14ac:dyDescent="0.25">
      <c r="A192" s="72"/>
      <c r="B192" s="20" t="str">
        <f>"00.03.27.1.7.7.1.B."&amp;C192&amp;D192&amp;I192</f>
        <v>00.03.27.1.7.7.1.B.75.2018</v>
      </c>
      <c r="C192" s="20">
        <v>75</v>
      </c>
      <c r="D192" s="72" t="s">
        <v>1085</v>
      </c>
      <c r="E192" s="53" t="s">
        <v>474</v>
      </c>
      <c r="F192" s="91" t="s">
        <v>893</v>
      </c>
      <c r="G192" s="195" t="s">
        <v>59</v>
      </c>
      <c r="H192" s="278" t="s">
        <v>59</v>
      </c>
      <c r="I192" s="97">
        <v>2018</v>
      </c>
      <c r="J192" s="97" t="s">
        <v>1194</v>
      </c>
      <c r="K192" s="97"/>
      <c r="L192" s="6" t="s">
        <v>59</v>
      </c>
      <c r="M192" s="45"/>
      <c r="N192" s="45">
        <v>1</v>
      </c>
      <c r="O192" s="92" t="s">
        <v>980</v>
      </c>
      <c r="P192" s="53" t="s">
        <v>62</v>
      </c>
      <c r="Q192" s="60"/>
      <c r="R192" s="60"/>
      <c r="S192" s="60"/>
    </row>
    <row r="193" spans="1:19" s="94" customFormat="1" ht="20.100000000000001" customHeight="1" x14ac:dyDescent="0.25">
      <c r="A193" s="72"/>
      <c r="B193" s="20" t="str">
        <f>"00.03.27.1.7.7.2.B."&amp;C193&amp;D193&amp;I193</f>
        <v>00.03.27.1.7.7.2.B.76.2018</v>
      </c>
      <c r="C193" s="20">
        <v>76</v>
      </c>
      <c r="D193" s="72" t="s">
        <v>1085</v>
      </c>
      <c r="E193" s="53" t="s">
        <v>474</v>
      </c>
      <c r="F193" s="91" t="s">
        <v>893</v>
      </c>
      <c r="G193" s="195" t="s">
        <v>59</v>
      </c>
      <c r="H193" s="278" t="s">
        <v>59</v>
      </c>
      <c r="I193" s="97">
        <v>2018</v>
      </c>
      <c r="J193" s="97" t="s">
        <v>1195</v>
      </c>
      <c r="K193" s="97"/>
      <c r="L193" s="6" t="s">
        <v>1196</v>
      </c>
      <c r="M193" s="45"/>
      <c r="N193" s="45">
        <v>1</v>
      </c>
      <c r="O193" s="92" t="s">
        <v>980</v>
      </c>
      <c r="P193" s="53" t="s">
        <v>88</v>
      </c>
      <c r="Q193" s="60"/>
      <c r="R193" s="60"/>
      <c r="S193" s="60"/>
    </row>
    <row r="194" spans="1:19" s="94" customFormat="1" ht="20.100000000000001" customHeight="1" x14ac:dyDescent="0.25">
      <c r="A194" s="72"/>
      <c r="B194" s="20" t="str">
        <f>"00.03.27.1.7.7.1.B."&amp;C194&amp;D194&amp;I194</f>
        <v>00.03.27.1.7.7.1.B.77.2023</v>
      </c>
      <c r="C194" s="20">
        <v>77</v>
      </c>
      <c r="D194" s="72" t="s">
        <v>1085</v>
      </c>
      <c r="E194" s="53" t="s">
        <v>1481</v>
      </c>
      <c r="F194" s="91" t="s">
        <v>893</v>
      </c>
      <c r="G194" s="195">
        <f>23435000/4</f>
        <v>5858750</v>
      </c>
      <c r="H194" s="278" t="s">
        <v>1165</v>
      </c>
      <c r="I194" s="97">
        <v>2023</v>
      </c>
      <c r="J194" s="126" t="s">
        <v>1155</v>
      </c>
      <c r="K194" s="126" t="s">
        <v>59</v>
      </c>
      <c r="L194" s="126" t="s">
        <v>59</v>
      </c>
      <c r="M194" s="45"/>
      <c r="N194" s="45">
        <v>1</v>
      </c>
      <c r="O194" s="92" t="s">
        <v>980</v>
      </c>
      <c r="P194" s="53" t="s">
        <v>62</v>
      </c>
      <c r="Q194" s="60"/>
      <c r="R194" s="60"/>
      <c r="S194" s="60"/>
    </row>
    <row r="195" spans="1:19" s="94" customFormat="1" ht="20.100000000000001" customHeight="1" x14ac:dyDescent="0.25">
      <c r="A195" s="72"/>
      <c r="B195" s="20" t="str">
        <f>"00.03.27.1.7.7.2.B."&amp;C195&amp;D195&amp;I195</f>
        <v>00.03.27.1.7.7.2.B.78.2023</v>
      </c>
      <c r="C195" s="20">
        <v>78</v>
      </c>
      <c r="D195" s="72" t="s">
        <v>1085</v>
      </c>
      <c r="E195" s="53" t="s">
        <v>1481</v>
      </c>
      <c r="F195" s="91" t="s">
        <v>893</v>
      </c>
      <c r="G195" s="195">
        <f>23435000/4</f>
        <v>5858750</v>
      </c>
      <c r="H195" s="278" t="s">
        <v>1165</v>
      </c>
      <c r="I195" s="97">
        <v>2023</v>
      </c>
      <c r="J195" s="126" t="s">
        <v>1155</v>
      </c>
      <c r="K195" s="126" t="s">
        <v>59</v>
      </c>
      <c r="L195" s="126" t="s">
        <v>59</v>
      </c>
      <c r="M195" s="45"/>
      <c r="N195" s="45">
        <v>1</v>
      </c>
      <c r="O195" s="92" t="s">
        <v>980</v>
      </c>
      <c r="P195" s="53" t="s">
        <v>88</v>
      </c>
      <c r="Q195" s="60"/>
      <c r="R195" s="60"/>
      <c r="S195" s="60"/>
    </row>
    <row r="196" spans="1:19" s="94" customFormat="1" ht="20.100000000000001" customHeight="1" x14ac:dyDescent="0.25">
      <c r="A196" s="72"/>
      <c r="B196" s="20" t="str">
        <f>"00.03.27.1.7.7.1.B."&amp;C196&amp;D196&amp;I196</f>
        <v>00.03.27.1.7.7.1.B.79.2023</v>
      </c>
      <c r="C196" s="20">
        <v>79</v>
      </c>
      <c r="D196" s="72" t="s">
        <v>1085</v>
      </c>
      <c r="E196" s="53" t="s">
        <v>1481</v>
      </c>
      <c r="F196" s="91" t="s">
        <v>893</v>
      </c>
      <c r="G196" s="195">
        <f>'[1]2023'!$D$183</f>
        <v>8985000</v>
      </c>
      <c r="H196" s="278" t="s">
        <v>1240</v>
      </c>
      <c r="I196" s="97">
        <v>2023</v>
      </c>
      <c r="J196" s="126" t="s">
        <v>59</v>
      </c>
      <c r="K196" s="126" t="s">
        <v>59</v>
      </c>
      <c r="L196" s="126" t="s">
        <v>59</v>
      </c>
      <c r="M196" s="45"/>
      <c r="N196" s="45">
        <v>1</v>
      </c>
      <c r="O196" s="92" t="s">
        <v>980</v>
      </c>
      <c r="P196" s="53" t="s">
        <v>62</v>
      </c>
      <c r="Q196" s="60"/>
      <c r="R196" s="60"/>
      <c r="S196" s="60"/>
    </row>
    <row r="197" spans="1:19" s="94" customFormat="1" ht="20.100000000000001" customHeight="1" x14ac:dyDescent="0.25">
      <c r="A197" s="72"/>
      <c r="B197" s="20"/>
      <c r="C197" s="20"/>
      <c r="D197" s="72"/>
      <c r="E197" s="53"/>
      <c r="F197" s="91"/>
      <c r="G197" s="195"/>
      <c r="H197" s="278"/>
      <c r="I197" s="97"/>
      <c r="J197" s="97"/>
      <c r="K197" s="97"/>
      <c r="L197" s="6"/>
      <c r="M197" s="45"/>
      <c r="N197" s="45"/>
      <c r="O197" s="92"/>
      <c r="P197" s="53"/>
      <c r="Q197" s="60"/>
      <c r="R197" s="60"/>
      <c r="S197" s="60"/>
    </row>
    <row r="198" spans="1:19" s="58" customFormat="1" ht="20.100000000000001" customHeight="1" x14ac:dyDescent="0.25">
      <c r="A198" s="72">
        <v>153</v>
      </c>
      <c r="B198" s="20" t="str">
        <f t="shared" ref="B198:B218" si="10">"00.03.27.1.9.9.1.B."&amp;C198&amp;D198&amp;I198</f>
        <v>00.03.27.1.9.9.1.B.1.2017</v>
      </c>
      <c r="C198" s="20">
        <v>1</v>
      </c>
      <c r="D198" s="72" t="s">
        <v>1085</v>
      </c>
      <c r="E198" s="9" t="s">
        <v>96</v>
      </c>
      <c r="F198" s="19" t="s">
        <v>893</v>
      </c>
      <c r="G198" s="190">
        <v>2000000</v>
      </c>
      <c r="H198" s="269"/>
      <c r="I198" s="10">
        <v>2017</v>
      </c>
      <c r="J198" s="10" t="s">
        <v>97</v>
      </c>
      <c r="K198" s="10"/>
      <c r="L198" s="11" t="s">
        <v>98</v>
      </c>
      <c r="M198" s="10"/>
      <c r="N198" s="10">
        <v>1</v>
      </c>
      <c r="O198" s="10" t="s">
        <v>920</v>
      </c>
      <c r="P198" s="9" t="s">
        <v>99</v>
      </c>
      <c r="Q198" s="10" t="s">
        <v>100</v>
      </c>
      <c r="R198" s="20"/>
      <c r="S198" s="20"/>
    </row>
    <row r="199" spans="1:19" s="58" customFormat="1" ht="20.100000000000001" customHeight="1" x14ac:dyDescent="0.25">
      <c r="A199" s="22">
        <v>154</v>
      </c>
      <c r="B199" s="20" t="str">
        <f t="shared" si="10"/>
        <v>00.03.27.1.9.9.1.B.2.2017</v>
      </c>
      <c r="C199" s="20">
        <v>2</v>
      </c>
      <c r="D199" s="72" t="s">
        <v>1085</v>
      </c>
      <c r="E199" s="9" t="s">
        <v>101</v>
      </c>
      <c r="F199" s="19" t="s">
        <v>893</v>
      </c>
      <c r="G199" s="190">
        <v>79450</v>
      </c>
      <c r="H199" s="269"/>
      <c r="I199" s="10">
        <v>2017</v>
      </c>
      <c r="J199" s="10" t="s">
        <v>102</v>
      </c>
      <c r="K199" s="10"/>
      <c r="L199" s="11" t="s">
        <v>103</v>
      </c>
      <c r="M199" s="10"/>
      <c r="N199" s="10">
        <v>1</v>
      </c>
      <c r="O199" s="10" t="s">
        <v>920</v>
      </c>
      <c r="P199" s="9" t="s">
        <v>99</v>
      </c>
      <c r="Q199" s="10" t="s">
        <v>100</v>
      </c>
      <c r="R199" s="20"/>
      <c r="S199" s="20"/>
    </row>
    <row r="200" spans="1:19" s="58" customFormat="1" ht="20.100000000000001" customHeight="1" x14ac:dyDescent="0.25">
      <c r="A200" s="72">
        <v>155</v>
      </c>
      <c r="B200" s="20" t="str">
        <f t="shared" si="10"/>
        <v>00.03.27.1.9.9.1.B.3.2017</v>
      </c>
      <c r="C200" s="20">
        <v>3</v>
      </c>
      <c r="D200" s="72" t="s">
        <v>1085</v>
      </c>
      <c r="E200" s="9" t="s">
        <v>104</v>
      </c>
      <c r="F200" s="19" t="s">
        <v>893</v>
      </c>
      <c r="G200" s="190">
        <v>20000</v>
      </c>
      <c r="H200" s="269"/>
      <c r="I200" s="10">
        <v>2017</v>
      </c>
      <c r="J200" s="10" t="s">
        <v>105</v>
      </c>
      <c r="K200" s="10"/>
      <c r="L200" s="11" t="s">
        <v>106</v>
      </c>
      <c r="M200" s="10"/>
      <c r="N200" s="10">
        <v>1</v>
      </c>
      <c r="O200" s="10" t="s">
        <v>920</v>
      </c>
      <c r="P200" s="9" t="s">
        <v>99</v>
      </c>
      <c r="Q200" s="10" t="s">
        <v>100</v>
      </c>
      <c r="R200" s="20"/>
      <c r="S200" s="20"/>
    </row>
    <row r="201" spans="1:19" s="58" customFormat="1" ht="20.100000000000001" customHeight="1" x14ac:dyDescent="0.25">
      <c r="A201" s="22">
        <v>156</v>
      </c>
      <c r="B201" s="20" t="str">
        <f t="shared" si="10"/>
        <v>00.03.27.1.9.9.1.B.4.2017</v>
      </c>
      <c r="C201" s="20">
        <v>4</v>
      </c>
      <c r="D201" s="72" t="s">
        <v>1085</v>
      </c>
      <c r="E201" s="9" t="s">
        <v>94</v>
      </c>
      <c r="F201" s="19" t="s">
        <v>893</v>
      </c>
      <c r="G201" s="190">
        <v>1500000</v>
      </c>
      <c r="H201" s="269"/>
      <c r="I201" s="10">
        <v>2017</v>
      </c>
      <c r="J201" s="10"/>
      <c r="K201" s="10"/>
      <c r="L201" s="11"/>
      <c r="M201" s="10"/>
      <c r="N201" s="10">
        <v>1</v>
      </c>
      <c r="O201" s="10" t="s">
        <v>920</v>
      </c>
      <c r="P201" s="9" t="s">
        <v>99</v>
      </c>
      <c r="Q201" s="10" t="s">
        <v>100</v>
      </c>
      <c r="R201" s="20"/>
      <c r="S201" s="20"/>
    </row>
    <row r="202" spans="1:19" s="58" customFormat="1" ht="20.100000000000001" customHeight="1" x14ac:dyDescent="0.25">
      <c r="A202" s="72">
        <v>157</v>
      </c>
      <c r="B202" s="20" t="str">
        <f t="shared" si="10"/>
        <v>00.03.27.1.9.9.1.B.5.2017</v>
      </c>
      <c r="C202" s="20">
        <v>5</v>
      </c>
      <c r="D202" s="72" t="s">
        <v>1085</v>
      </c>
      <c r="E202" s="9" t="s">
        <v>107</v>
      </c>
      <c r="F202" s="19" t="s">
        <v>893</v>
      </c>
      <c r="G202" s="190">
        <v>50000</v>
      </c>
      <c r="H202" s="269"/>
      <c r="I202" s="10">
        <v>2017</v>
      </c>
      <c r="J202" s="10" t="s">
        <v>108</v>
      </c>
      <c r="K202" s="10"/>
      <c r="L202" s="11" t="s">
        <v>109</v>
      </c>
      <c r="M202" s="10"/>
      <c r="N202" s="10">
        <v>1</v>
      </c>
      <c r="O202" s="10" t="s">
        <v>920</v>
      </c>
      <c r="P202" s="9" t="s">
        <v>99</v>
      </c>
      <c r="Q202" s="10" t="s">
        <v>100</v>
      </c>
      <c r="R202" s="20"/>
      <c r="S202" s="20"/>
    </row>
    <row r="203" spans="1:19" s="58" customFormat="1" ht="20.100000000000001" customHeight="1" x14ac:dyDescent="0.25">
      <c r="A203" s="22">
        <v>158</v>
      </c>
      <c r="B203" s="20" t="str">
        <f t="shared" si="10"/>
        <v>00.03.27.1.9.9.1.B.6.2016</v>
      </c>
      <c r="C203" s="20">
        <v>6</v>
      </c>
      <c r="D203" s="72" t="s">
        <v>1085</v>
      </c>
      <c r="E203" s="9" t="s">
        <v>78</v>
      </c>
      <c r="F203" s="19" t="s">
        <v>893</v>
      </c>
      <c r="G203" s="190">
        <v>4500000</v>
      </c>
      <c r="H203" s="269"/>
      <c r="I203" s="10">
        <v>2016</v>
      </c>
      <c r="J203" s="10" t="s">
        <v>72</v>
      </c>
      <c r="K203" s="10"/>
      <c r="L203" s="11" t="s">
        <v>110</v>
      </c>
      <c r="M203" s="10"/>
      <c r="N203" s="10">
        <v>1</v>
      </c>
      <c r="O203" s="10" t="s">
        <v>920</v>
      </c>
      <c r="P203" s="9" t="s">
        <v>99</v>
      </c>
      <c r="Q203" s="10" t="s">
        <v>100</v>
      </c>
      <c r="R203" s="20"/>
      <c r="S203" s="20"/>
    </row>
    <row r="204" spans="1:19" s="58" customFormat="1" ht="20.100000000000001" customHeight="1" x14ac:dyDescent="0.25">
      <c r="A204" s="72">
        <v>159</v>
      </c>
      <c r="B204" s="20" t="str">
        <f t="shared" si="10"/>
        <v>00.03.27.1.9.9.1.B.7.2016</v>
      </c>
      <c r="C204" s="20">
        <v>7</v>
      </c>
      <c r="D204" s="72" t="s">
        <v>1085</v>
      </c>
      <c r="E204" s="9" t="s">
        <v>111</v>
      </c>
      <c r="F204" s="19" t="s">
        <v>893</v>
      </c>
      <c r="G204" s="190">
        <v>150000</v>
      </c>
      <c r="H204" s="269"/>
      <c r="I204" s="10">
        <v>2016</v>
      </c>
      <c r="J204" s="10" t="s">
        <v>112</v>
      </c>
      <c r="K204" s="10"/>
      <c r="L204" s="11" t="s">
        <v>113</v>
      </c>
      <c r="M204" s="10"/>
      <c r="N204" s="10">
        <v>1</v>
      </c>
      <c r="O204" s="10" t="s">
        <v>920</v>
      </c>
      <c r="P204" s="9" t="s">
        <v>99</v>
      </c>
      <c r="Q204" s="10" t="s">
        <v>100</v>
      </c>
      <c r="R204" s="20"/>
      <c r="S204" s="20"/>
    </row>
    <row r="205" spans="1:19" s="58" customFormat="1" ht="20.100000000000001" customHeight="1" x14ac:dyDescent="0.25">
      <c r="A205" s="22">
        <v>160</v>
      </c>
      <c r="B205" s="20" t="str">
        <f t="shared" si="10"/>
        <v>00.03.27.1.9.9.1.B.8.2013</v>
      </c>
      <c r="C205" s="20">
        <v>8</v>
      </c>
      <c r="D205" s="72" t="s">
        <v>1085</v>
      </c>
      <c r="E205" s="9" t="s">
        <v>114</v>
      </c>
      <c r="F205" s="19" t="s">
        <v>893</v>
      </c>
      <c r="G205" s="190">
        <v>300000</v>
      </c>
      <c r="H205" s="269"/>
      <c r="I205" s="10">
        <v>2013</v>
      </c>
      <c r="J205" s="10"/>
      <c r="K205" s="10"/>
      <c r="L205" s="11"/>
      <c r="M205" s="10"/>
      <c r="N205" s="10">
        <v>1</v>
      </c>
      <c r="O205" s="10" t="s">
        <v>920</v>
      </c>
      <c r="P205" s="9" t="s">
        <v>99</v>
      </c>
      <c r="Q205" s="10" t="s">
        <v>100</v>
      </c>
      <c r="R205" s="20"/>
      <c r="S205" s="20"/>
    </row>
    <row r="206" spans="1:19" s="58" customFormat="1" ht="20.100000000000001" customHeight="1" x14ac:dyDescent="0.25">
      <c r="A206" s="72">
        <v>161</v>
      </c>
      <c r="B206" s="20" t="str">
        <f t="shared" si="10"/>
        <v>00.03.27.1.9.9.1.B.9.2020</v>
      </c>
      <c r="C206" s="20">
        <v>9</v>
      </c>
      <c r="D206" s="72" t="s">
        <v>1085</v>
      </c>
      <c r="E206" s="9" t="s">
        <v>115</v>
      </c>
      <c r="F206" s="19" t="s">
        <v>893</v>
      </c>
      <c r="G206" s="190">
        <v>540000</v>
      </c>
      <c r="H206" s="269"/>
      <c r="I206" s="15">
        <v>2020</v>
      </c>
      <c r="J206" s="10" t="s">
        <v>116</v>
      </c>
      <c r="K206" s="10"/>
      <c r="L206" s="11" t="s">
        <v>117</v>
      </c>
      <c r="M206" s="10"/>
      <c r="N206" s="10">
        <v>1</v>
      </c>
      <c r="O206" s="10" t="s">
        <v>920</v>
      </c>
      <c r="P206" s="9" t="s">
        <v>99</v>
      </c>
      <c r="Q206" s="12">
        <v>0.8</v>
      </c>
      <c r="R206" s="20"/>
      <c r="S206" s="20"/>
    </row>
    <row r="207" spans="1:19" s="58" customFormat="1" ht="20.100000000000001" customHeight="1" x14ac:dyDescent="0.25">
      <c r="A207" s="22">
        <v>162</v>
      </c>
      <c r="B207" s="20" t="str">
        <f t="shared" si="10"/>
        <v>00.03.27.1.9.9.1.B.10.2019</v>
      </c>
      <c r="C207" s="20">
        <v>10</v>
      </c>
      <c r="D207" s="72" t="s">
        <v>1085</v>
      </c>
      <c r="E207" s="9" t="s">
        <v>118</v>
      </c>
      <c r="F207" s="19" t="s">
        <v>893</v>
      </c>
      <c r="G207" s="190">
        <v>1500000</v>
      </c>
      <c r="H207" s="269"/>
      <c r="I207" s="15">
        <v>2019</v>
      </c>
      <c r="J207" s="10" t="s">
        <v>119</v>
      </c>
      <c r="K207" s="10"/>
      <c r="L207" s="11"/>
      <c r="M207" s="10"/>
      <c r="N207" s="10">
        <v>1</v>
      </c>
      <c r="O207" s="10" t="s">
        <v>920</v>
      </c>
      <c r="P207" s="9" t="s">
        <v>99</v>
      </c>
      <c r="Q207" s="12" t="s">
        <v>100</v>
      </c>
      <c r="R207" s="20"/>
      <c r="S207" s="20"/>
    </row>
    <row r="208" spans="1:19" s="58" customFormat="1" ht="20.100000000000001" customHeight="1" x14ac:dyDescent="0.25">
      <c r="A208" s="72">
        <v>163</v>
      </c>
      <c r="B208" s="20" t="str">
        <f t="shared" si="10"/>
        <v>00.03.27.1.9.9.1.B.11.2016</v>
      </c>
      <c r="C208" s="20">
        <v>11</v>
      </c>
      <c r="D208" s="72" t="s">
        <v>1085</v>
      </c>
      <c r="E208" s="9" t="s">
        <v>120</v>
      </c>
      <c r="F208" s="19" t="s">
        <v>893</v>
      </c>
      <c r="G208" s="190">
        <v>550000</v>
      </c>
      <c r="H208" s="269"/>
      <c r="I208" s="10">
        <v>2016</v>
      </c>
      <c r="J208" s="10"/>
      <c r="K208" s="10"/>
      <c r="L208" s="11"/>
      <c r="M208" s="10"/>
      <c r="N208" s="10">
        <v>1</v>
      </c>
      <c r="O208" s="10" t="s">
        <v>920</v>
      </c>
      <c r="P208" s="9" t="s">
        <v>99</v>
      </c>
      <c r="Q208" s="12">
        <v>0.8</v>
      </c>
      <c r="R208" s="20"/>
      <c r="S208" s="20"/>
    </row>
    <row r="209" spans="1:19" s="58" customFormat="1" ht="20.100000000000001" customHeight="1" x14ac:dyDescent="0.25">
      <c r="A209" s="22">
        <v>164</v>
      </c>
      <c r="B209" s="20" t="str">
        <f t="shared" si="10"/>
        <v>00.03.27.1.9.9.1.B.12.2016</v>
      </c>
      <c r="C209" s="20">
        <v>12</v>
      </c>
      <c r="D209" s="72" t="s">
        <v>1085</v>
      </c>
      <c r="E209" s="75" t="s">
        <v>1046</v>
      </c>
      <c r="F209" s="19" t="s">
        <v>893</v>
      </c>
      <c r="G209" s="190">
        <v>100000</v>
      </c>
      <c r="H209" s="269"/>
      <c r="I209" s="10">
        <v>2016</v>
      </c>
      <c r="J209" s="10"/>
      <c r="K209" s="10"/>
      <c r="L209" s="11"/>
      <c r="M209" s="10"/>
      <c r="N209" s="10">
        <v>1</v>
      </c>
      <c r="O209" s="10" t="s">
        <v>920</v>
      </c>
      <c r="P209" s="9" t="s">
        <v>99</v>
      </c>
      <c r="Q209" s="12">
        <v>0.8</v>
      </c>
      <c r="R209" s="20"/>
      <c r="S209" s="20"/>
    </row>
    <row r="210" spans="1:19" s="58" customFormat="1" ht="31.5" x14ac:dyDescent="0.25">
      <c r="A210" s="72">
        <v>165</v>
      </c>
      <c r="B210" s="20" t="str">
        <f t="shared" si="10"/>
        <v>00.03.27.1.9.9.1.B.13.2016</v>
      </c>
      <c r="C210" s="20">
        <v>13</v>
      </c>
      <c r="D210" s="72" t="s">
        <v>1085</v>
      </c>
      <c r="E210" s="9" t="s">
        <v>121</v>
      </c>
      <c r="F210" s="19" t="s">
        <v>893</v>
      </c>
      <c r="G210" s="190">
        <v>90000</v>
      </c>
      <c r="H210" s="269"/>
      <c r="I210" s="10">
        <v>2016</v>
      </c>
      <c r="J210" s="10"/>
      <c r="K210" s="10"/>
      <c r="L210" s="11" t="s">
        <v>122</v>
      </c>
      <c r="M210" s="10"/>
      <c r="N210" s="10">
        <v>1</v>
      </c>
      <c r="O210" s="10" t="s">
        <v>920</v>
      </c>
      <c r="P210" s="9" t="s">
        <v>99</v>
      </c>
      <c r="Q210" s="12">
        <v>0.8</v>
      </c>
      <c r="R210" s="20"/>
      <c r="S210" s="20"/>
    </row>
    <row r="211" spans="1:19" s="58" customFormat="1" ht="20.100000000000001" customHeight="1" x14ac:dyDescent="0.25">
      <c r="A211" s="22">
        <v>166</v>
      </c>
      <c r="B211" s="20" t="str">
        <f t="shared" si="10"/>
        <v>00.03.27.1.9.9.1.B.14.2016</v>
      </c>
      <c r="C211" s="20">
        <v>14</v>
      </c>
      <c r="D211" s="72" t="s">
        <v>1085</v>
      </c>
      <c r="E211" s="9" t="s">
        <v>123</v>
      </c>
      <c r="F211" s="19" t="s">
        <v>893</v>
      </c>
      <c r="G211" s="190">
        <v>200000</v>
      </c>
      <c r="H211" s="269"/>
      <c r="I211" s="10">
        <v>2016</v>
      </c>
      <c r="J211" s="10"/>
      <c r="K211" s="10"/>
      <c r="L211" s="11" t="s">
        <v>124</v>
      </c>
      <c r="M211" s="10"/>
      <c r="N211" s="10">
        <v>1</v>
      </c>
      <c r="O211" s="10" t="s">
        <v>920</v>
      </c>
      <c r="P211" s="9" t="s">
        <v>99</v>
      </c>
      <c r="Q211" s="10" t="s">
        <v>100</v>
      </c>
      <c r="R211" s="20"/>
      <c r="S211" s="20"/>
    </row>
    <row r="212" spans="1:19" s="58" customFormat="1" ht="20.100000000000001" customHeight="1" x14ac:dyDescent="0.25">
      <c r="A212" s="72">
        <v>167</v>
      </c>
      <c r="B212" s="20" t="str">
        <f t="shared" si="10"/>
        <v>00.03.27.1.9.9.1.B.15.2016</v>
      </c>
      <c r="C212" s="20">
        <v>15</v>
      </c>
      <c r="D212" s="72" t="s">
        <v>1085</v>
      </c>
      <c r="E212" s="9" t="s">
        <v>125</v>
      </c>
      <c r="F212" s="19" t="s">
        <v>893</v>
      </c>
      <c r="G212" s="190">
        <v>200000</v>
      </c>
      <c r="H212" s="269"/>
      <c r="I212" s="10">
        <v>2016</v>
      </c>
      <c r="J212" s="10"/>
      <c r="K212" s="10"/>
      <c r="L212" s="11" t="s">
        <v>126</v>
      </c>
      <c r="M212" s="10"/>
      <c r="N212" s="10">
        <v>1</v>
      </c>
      <c r="O212" s="10" t="s">
        <v>920</v>
      </c>
      <c r="P212" s="9" t="s">
        <v>99</v>
      </c>
      <c r="Q212" s="10" t="s">
        <v>100</v>
      </c>
      <c r="R212" s="20"/>
      <c r="S212" s="20"/>
    </row>
    <row r="213" spans="1:19" s="58" customFormat="1" ht="20.100000000000001" customHeight="1" x14ac:dyDescent="0.25">
      <c r="A213" s="22">
        <v>168</v>
      </c>
      <c r="B213" s="20" t="str">
        <f t="shared" si="10"/>
        <v>00.03.27.1.9.9.1.B.16.2016</v>
      </c>
      <c r="C213" s="20">
        <v>16</v>
      </c>
      <c r="D213" s="72" t="s">
        <v>1085</v>
      </c>
      <c r="E213" s="9" t="s">
        <v>127</v>
      </c>
      <c r="F213" s="19" t="s">
        <v>893</v>
      </c>
      <c r="G213" s="190">
        <v>150000</v>
      </c>
      <c r="H213" s="269"/>
      <c r="I213" s="10">
        <v>2016</v>
      </c>
      <c r="J213" s="10"/>
      <c r="K213" s="10"/>
      <c r="L213" s="11"/>
      <c r="M213" s="10"/>
      <c r="N213" s="10">
        <v>1</v>
      </c>
      <c r="O213" s="10" t="s">
        <v>920</v>
      </c>
      <c r="P213" s="9" t="s">
        <v>99</v>
      </c>
      <c r="Q213" s="10" t="s">
        <v>100</v>
      </c>
      <c r="R213" s="20"/>
      <c r="S213" s="20"/>
    </row>
    <row r="214" spans="1:19" s="58" customFormat="1" ht="20.100000000000001" customHeight="1" x14ac:dyDescent="0.25">
      <c r="A214" s="72">
        <v>169</v>
      </c>
      <c r="B214" s="20" t="str">
        <f t="shared" si="10"/>
        <v>00.03.27.1.9.9.1.B.17.2016</v>
      </c>
      <c r="C214" s="20">
        <v>17</v>
      </c>
      <c r="D214" s="72" t="s">
        <v>1085</v>
      </c>
      <c r="E214" s="9" t="s">
        <v>128</v>
      </c>
      <c r="F214" s="19" t="s">
        <v>893</v>
      </c>
      <c r="G214" s="190">
        <v>15000</v>
      </c>
      <c r="H214" s="269"/>
      <c r="I214" s="10">
        <v>2016</v>
      </c>
      <c r="J214" s="10"/>
      <c r="K214" s="10"/>
      <c r="L214" s="11"/>
      <c r="M214" s="10"/>
      <c r="N214" s="10">
        <v>1</v>
      </c>
      <c r="O214" s="10" t="s">
        <v>920</v>
      </c>
      <c r="P214" s="9" t="s">
        <v>99</v>
      </c>
      <c r="Q214" s="10" t="s">
        <v>100</v>
      </c>
      <c r="R214" s="20"/>
      <c r="S214" s="20"/>
    </row>
    <row r="215" spans="1:19" s="58" customFormat="1" ht="20.100000000000001" customHeight="1" x14ac:dyDescent="0.25">
      <c r="A215" s="22">
        <v>170</v>
      </c>
      <c r="B215" s="20" t="str">
        <f t="shared" si="10"/>
        <v>00.03.27.1.9.9.1.B.18.2016</v>
      </c>
      <c r="C215" s="20">
        <v>18</v>
      </c>
      <c r="D215" s="72" t="s">
        <v>1085</v>
      </c>
      <c r="E215" s="9" t="s">
        <v>129</v>
      </c>
      <c r="F215" s="19" t="s">
        <v>893</v>
      </c>
      <c r="G215" s="190">
        <v>8000</v>
      </c>
      <c r="H215" s="269"/>
      <c r="I215" s="10">
        <v>2016</v>
      </c>
      <c r="J215" s="10"/>
      <c r="K215" s="10"/>
      <c r="L215" s="11"/>
      <c r="M215" s="10"/>
      <c r="N215" s="10">
        <v>1</v>
      </c>
      <c r="O215" s="10" t="s">
        <v>920</v>
      </c>
      <c r="P215" s="9" t="s">
        <v>99</v>
      </c>
      <c r="Q215" s="10" t="s">
        <v>100</v>
      </c>
      <c r="R215" s="20"/>
      <c r="S215" s="20"/>
    </row>
    <row r="216" spans="1:19" s="58" customFormat="1" ht="20.100000000000001" customHeight="1" x14ac:dyDescent="0.25">
      <c r="A216" s="72">
        <v>171</v>
      </c>
      <c r="B216" s="20" t="str">
        <f t="shared" si="10"/>
        <v>00.03.27.1.9.9.1.B.19.2016</v>
      </c>
      <c r="C216" s="20">
        <v>19</v>
      </c>
      <c r="D216" s="72" t="s">
        <v>1085</v>
      </c>
      <c r="E216" s="9" t="s">
        <v>130</v>
      </c>
      <c r="F216" s="19" t="s">
        <v>893</v>
      </c>
      <c r="G216" s="190">
        <v>70000</v>
      </c>
      <c r="H216" s="269"/>
      <c r="I216" s="10">
        <v>2016</v>
      </c>
      <c r="J216" s="10" t="s">
        <v>131</v>
      </c>
      <c r="K216" s="10"/>
      <c r="L216" s="11"/>
      <c r="M216" s="10"/>
      <c r="N216" s="10">
        <v>1</v>
      </c>
      <c r="O216" s="10" t="s">
        <v>920</v>
      </c>
      <c r="P216" s="9" t="s">
        <v>99</v>
      </c>
      <c r="Q216" s="10" t="s">
        <v>100</v>
      </c>
      <c r="R216" s="20"/>
      <c r="S216" s="20"/>
    </row>
    <row r="217" spans="1:19" s="58" customFormat="1" ht="20.100000000000001" customHeight="1" x14ac:dyDescent="0.25">
      <c r="A217" s="22">
        <v>172</v>
      </c>
      <c r="B217" s="20" t="str">
        <f t="shared" si="10"/>
        <v>00.03.27.1.9.9.1.B.20.2018</v>
      </c>
      <c r="C217" s="20">
        <v>20</v>
      </c>
      <c r="D217" s="72" t="s">
        <v>1085</v>
      </c>
      <c r="E217" s="9" t="s">
        <v>202</v>
      </c>
      <c r="F217" s="19" t="s">
        <v>893</v>
      </c>
      <c r="G217" s="190">
        <v>2500000</v>
      </c>
      <c r="H217" s="269"/>
      <c r="I217" s="10">
        <v>2018</v>
      </c>
      <c r="J217" s="10"/>
      <c r="K217" s="10"/>
      <c r="L217" s="11"/>
      <c r="M217" s="10"/>
      <c r="N217" s="10">
        <v>1</v>
      </c>
      <c r="O217" s="10" t="s">
        <v>920</v>
      </c>
      <c r="P217" s="9" t="s">
        <v>99</v>
      </c>
      <c r="Q217" s="12" t="s">
        <v>56</v>
      </c>
      <c r="R217" s="20"/>
      <c r="S217" s="20"/>
    </row>
    <row r="218" spans="1:19" s="58" customFormat="1" ht="20.100000000000001" customHeight="1" x14ac:dyDescent="0.25">
      <c r="A218" s="72">
        <v>173</v>
      </c>
      <c r="B218" s="20" t="str">
        <f t="shared" si="10"/>
        <v>00.03.27.1.9.9.1.B.21.2021</v>
      </c>
      <c r="C218" s="20">
        <v>21</v>
      </c>
      <c r="D218" s="72" t="s">
        <v>1085</v>
      </c>
      <c r="E218" s="9" t="s">
        <v>206</v>
      </c>
      <c r="F218" s="19" t="s">
        <v>893</v>
      </c>
      <c r="G218" s="190">
        <v>176280</v>
      </c>
      <c r="H218" s="269"/>
      <c r="I218" s="15">
        <v>2021</v>
      </c>
      <c r="J218" s="10" t="s">
        <v>178</v>
      </c>
      <c r="K218" s="10"/>
      <c r="L218" s="11"/>
      <c r="M218" s="10"/>
      <c r="N218" s="10">
        <v>4</v>
      </c>
      <c r="O218" s="10" t="s">
        <v>920</v>
      </c>
      <c r="P218" s="9" t="s">
        <v>99</v>
      </c>
      <c r="Q218" s="10" t="s">
        <v>56</v>
      </c>
      <c r="R218" s="20"/>
      <c r="S218" s="20"/>
    </row>
    <row r="219" spans="1:19" s="58" customFormat="1" ht="20.100000000000001" customHeight="1" x14ac:dyDescent="0.25">
      <c r="A219" s="22">
        <v>174</v>
      </c>
      <c r="B219" s="20" t="str">
        <f>"00.03.27.1.9.9.2.B."&amp;C219&amp;D219&amp;I219</f>
        <v>00.03.27.1.9.9.2.B.22.2016</v>
      </c>
      <c r="C219" s="20">
        <v>22</v>
      </c>
      <c r="D219" s="72" t="s">
        <v>1085</v>
      </c>
      <c r="E219" s="9" t="s">
        <v>132</v>
      </c>
      <c r="F219" s="19" t="s">
        <v>893</v>
      </c>
      <c r="G219" s="190">
        <v>300000</v>
      </c>
      <c r="H219" s="269"/>
      <c r="I219" s="10">
        <v>2016</v>
      </c>
      <c r="J219" s="10"/>
      <c r="K219" s="10"/>
      <c r="L219" s="11"/>
      <c r="M219" s="10"/>
      <c r="N219" s="10">
        <v>1</v>
      </c>
      <c r="O219" s="10" t="s">
        <v>920</v>
      </c>
      <c r="P219" s="9" t="s">
        <v>133</v>
      </c>
      <c r="Q219" s="12">
        <v>0.8</v>
      </c>
      <c r="R219" s="20"/>
      <c r="S219" s="20"/>
    </row>
    <row r="220" spans="1:19" s="58" customFormat="1" ht="20.100000000000001" customHeight="1" x14ac:dyDescent="0.25">
      <c r="A220" s="72">
        <v>175</v>
      </c>
      <c r="B220" s="20" t="str">
        <f>"00.03.27.1.9.9.2.B."&amp;C220&amp;D220&amp;I220</f>
        <v>00.03.27.1.9.9.2.B.23.2021</v>
      </c>
      <c r="C220" s="20">
        <v>23</v>
      </c>
      <c r="D220" s="72" t="s">
        <v>1085</v>
      </c>
      <c r="E220" s="9" t="s">
        <v>134</v>
      </c>
      <c r="F220" s="19" t="s">
        <v>893</v>
      </c>
      <c r="G220" s="190">
        <v>1200000</v>
      </c>
      <c r="H220" s="269"/>
      <c r="I220" s="15">
        <v>2021</v>
      </c>
      <c r="J220" s="10"/>
      <c r="K220" s="10"/>
      <c r="L220" s="11"/>
      <c r="M220" s="10"/>
      <c r="N220" s="10">
        <v>1</v>
      </c>
      <c r="O220" s="10" t="s">
        <v>920</v>
      </c>
      <c r="P220" s="9" t="s">
        <v>133</v>
      </c>
      <c r="Q220" s="12" t="s">
        <v>56</v>
      </c>
      <c r="R220" s="20"/>
      <c r="S220" s="20"/>
    </row>
    <row r="221" spans="1:19" s="58" customFormat="1" ht="20.100000000000001" customHeight="1" x14ac:dyDescent="0.25">
      <c r="A221" s="22">
        <v>176</v>
      </c>
      <c r="B221" s="20" t="str">
        <f>"00.03.27.1.9.9.2.B."&amp;C221&amp;D221&amp;I221</f>
        <v>00.03.27.1.9.9.2.B.24.2017</v>
      </c>
      <c r="C221" s="20">
        <v>24</v>
      </c>
      <c r="D221" s="72" t="s">
        <v>1085</v>
      </c>
      <c r="E221" s="9" t="s">
        <v>135</v>
      </c>
      <c r="F221" s="19" t="s">
        <v>893</v>
      </c>
      <c r="G221" s="190">
        <v>150000</v>
      </c>
      <c r="H221" s="269"/>
      <c r="I221" s="10">
        <v>2017</v>
      </c>
      <c r="J221" s="10" t="s">
        <v>136</v>
      </c>
      <c r="K221" s="10"/>
      <c r="L221" s="11"/>
      <c r="M221" s="10"/>
      <c r="N221" s="10">
        <v>1</v>
      </c>
      <c r="O221" s="10" t="s">
        <v>920</v>
      </c>
      <c r="P221" s="9" t="s">
        <v>133</v>
      </c>
      <c r="Q221" s="10" t="s">
        <v>56</v>
      </c>
      <c r="R221" s="20"/>
      <c r="S221" s="20"/>
    </row>
    <row r="222" spans="1:19" s="58" customFormat="1" ht="20.100000000000001" customHeight="1" x14ac:dyDescent="0.25">
      <c r="A222" s="72">
        <v>177</v>
      </c>
      <c r="B222" s="20" t="str">
        <f>"00.03.27.1.9.9.3.B."&amp;C222&amp;D222&amp;I222</f>
        <v>00.03.27.1.9.9.3.B.25.2020</v>
      </c>
      <c r="C222" s="20">
        <v>25</v>
      </c>
      <c r="D222" s="72" t="s">
        <v>1085</v>
      </c>
      <c r="E222" s="9" t="s">
        <v>137</v>
      </c>
      <c r="F222" s="19" t="s">
        <v>893</v>
      </c>
      <c r="G222" s="192">
        <v>350000</v>
      </c>
      <c r="H222" s="271"/>
      <c r="I222" s="15">
        <v>2020</v>
      </c>
      <c r="J222" s="10"/>
      <c r="K222" s="10"/>
      <c r="L222" s="11" t="s">
        <v>138</v>
      </c>
      <c r="M222" s="10"/>
      <c r="N222" s="10">
        <v>1</v>
      </c>
      <c r="O222" s="10" t="s">
        <v>920</v>
      </c>
      <c r="P222" s="9" t="s">
        <v>139</v>
      </c>
      <c r="Q222" s="10"/>
      <c r="R222" s="20"/>
      <c r="S222" s="20"/>
    </row>
    <row r="223" spans="1:19" s="58" customFormat="1" ht="20.100000000000001" customHeight="1" x14ac:dyDescent="0.25">
      <c r="A223" s="22">
        <v>178</v>
      </c>
      <c r="B223" s="20" t="str">
        <f>"00.03.27.1.9.9.3.B."&amp;C223&amp;D223&amp;I223</f>
        <v>00.03.27.1.9.9.3.B.26.2017</v>
      </c>
      <c r="C223" s="20">
        <v>26</v>
      </c>
      <c r="D223" s="72" t="s">
        <v>1085</v>
      </c>
      <c r="E223" s="9" t="s">
        <v>140</v>
      </c>
      <c r="F223" s="19" t="s">
        <v>893</v>
      </c>
      <c r="G223" s="190">
        <v>50000</v>
      </c>
      <c r="H223" s="269"/>
      <c r="I223" s="10">
        <v>2017</v>
      </c>
      <c r="J223" s="10"/>
      <c r="K223" s="10"/>
      <c r="L223" s="11"/>
      <c r="M223" s="10">
        <v>2</v>
      </c>
      <c r="N223" s="10">
        <v>1</v>
      </c>
      <c r="O223" s="10" t="s">
        <v>920</v>
      </c>
      <c r="P223" s="9" t="s">
        <v>139</v>
      </c>
      <c r="Q223" s="10" t="s">
        <v>56</v>
      </c>
      <c r="R223" s="20"/>
      <c r="S223" s="20"/>
    </row>
    <row r="224" spans="1:19" s="58" customFormat="1" ht="20.100000000000001" customHeight="1" x14ac:dyDescent="0.25">
      <c r="A224" s="72">
        <v>179</v>
      </c>
      <c r="B224" s="20" t="str">
        <f t="shared" ref="B224:B254" si="11">"00.03.27.1.9.9.4.B."&amp;C224&amp;D224&amp;I224</f>
        <v>00.03.27.1.9.9.4.B.27.2021</v>
      </c>
      <c r="C224" s="20">
        <v>27</v>
      </c>
      <c r="D224" s="72" t="s">
        <v>1085</v>
      </c>
      <c r="E224" s="9" t="s">
        <v>134</v>
      </c>
      <c r="F224" s="19" t="s">
        <v>893</v>
      </c>
      <c r="G224" s="190">
        <v>1200000</v>
      </c>
      <c r="H224" s="269"/>
      <c r="I224" s="15">
        <v>2021</v>
      </c>
      <c r="J224" s="10"/>
      <c r="K224" s="10"/>
      <c r="L224" s="11" t="s">
        <v>141</v>
      </c>
      <c r="M224" s="10"/>
      <c r="N224" s="10">
        <v>1</v>
      </c>
      <c r="O224" s="10" t="s">
        <v>920</v>
      </c>
      <c r="P224" s="9" t="s">
        <v>142</v>
      </c>
      <c r="Q224" s="10" t="s">
        <v>56</v>
      </c>
      <c r="R224" s="20"/>
      <c r="S224" s="20"/>
    </row>
    <row r="225" spans="1:19" s="58" customFormat="1" ht="20.100000000000001" customHeight="1" x14ac:dyDescent="0.25">
      <c r="A225" s="22">
        <v>180</v>
      </c>
      <c r="B225" s="20" t="str">
        <f t="shared" si="11"/>
        <v>00.03.27.1.9.9.4.B.28.2018</v>
      </c>
      <c r="C225" s="20">
        <v>28</v>
      </c>
      <c r="D225" s="72" t="s">
        <v>1085</v>
      </c>
      <c r="E225" s="9" t="s">
        <v>143</v>
      </c>
      <c r="F225" s="19" t="s">
        <v>893</v>
      </c>
      <c r="G225" s="190">
        <v>30000</v>
      </c>
      <c r="H225" s="269"/>
      <c r="I225" s="10">
        <v>2018</v>
      </c>
      <c r="J225" s="10"/>
      <c r="K225" s="10"/>
      <c r="L225" s="11" t="s">
        <v>144</v>
      </c>
      <c r="M225" s="10"/>
      <c r="N225" s="10">
        <v>1</v>
      </c>
      <c r="O225" s="10" t="s">
        <v>920</v>
      </c>
      <c r="P225" s="9" t="s">
        <v>142</v>
      </c>
      <c r="Q225" s="10" t="s">
        <v>56</v>
      </c>
      <c r="R225" s="20"/>
      <c r="S225" s="20"/>
    </row>
    <row r="226" spans="1:19" s="58" customFormat="1" ht="20.100000000000001" customHeight="1" x14ac:dyDescent="0.25">
      <c r="A226" s="72">
        <v>181</v>
      </c>
      <c r="B226" s="20" t="str">
        <f t="shared" si="11"/>
        <v>00.03.27.1.9.9.4.B.29.2018</v>
      </c>
      <c r="C226" s="20">
        <v>29</v>
      </c>
      <c r="D226" s="72" t="s">
        <v>1085</v>
      </c>
      <c r="E226" s="71" t="s">
        <v>143</v>
      </c>
      <c r="F226" s="19" t="s">
        <v>893</v>
      </c>
      <c r="G226" s="190">
        <v>30000</v>
      </c>
      <c r="H226" s="269"/>
      <c r="I226" s="10">
        <v>2018</v>
      </c>
      <c r="J226" s="10"/>
      <c r="K226" s="10"/>
      <c r="L226" s="11" t="s">
        <v>144</v>
      </c>
      <c r="M226" s="10"/>
      <c r="N226" s="10">
        <v>1</v>
      </c>
      <c r="O226" s="10" t="s">
        <v>920</v>
      </c>
      <c r="P226" s="71" t="s">
        <v>142</v>
      </c>
      <c r="Q226" s="10" t="s">
        <v>56</v>
      </c>
      <c r="R226" s="20"/>
      <c r="S226" s="20"/>
    </row>
    <row r="227" spans="1:19" s="58" customFormat="1" ht="20.100000000000001" customHeight="1" x14ac:dyDescent="0.25">
      <c r="A227" s="22">
        <v>182</v>
      </c>
      <c r="B227" s="20" t="str">
        <f t="shared" si="11"/>
        <v>00.03.27.1.9.9.4.B.30.2018</v>
      </c>
      <c r="C227" s="20">
        <v>30</v>
      </c>
      <c r="D227" s="72" t="s">
        <v>1085</v>
      </c>
      <c r="E227" s="71" t="s">
        <v>143</v>
      </c>
      <c r="F227" s="19" t="s">
        <v>893</v>
      </c>
      <c r="G227" s="190">
        <v>30000</v>
      </c>
      <c r="H227" s="269"/>
      <c r="I227" s="10">
        <v>2018</v>
      </c>
      <c r="J227" s="10"/>
      <c r="K227" s="10"/>
      <c r="L227" s="11" t="s">
        <v>144</v>
      </c>
      <c r="M227" s="10"/>
      <c r="N227" s="10">
        <v>1</v>
      </c>
      <c r="O227" s="10" t="s">
        <v>920</v>
      </c>
      <c r="P227" s="71" t="s">
        <v>142</v>
      </c>
      <c r="Q227" s="10" t="s">
        <v>56</v>
      </c>
      <c r="R227" s="20"/>
      <c r="S227" s="20"/>
    </row>
    <row r="228" spans="1:19" s="58" customFormat="1" ht="20.100000000000001" customHeight="1" x14ac:dyDescent="0.25">
      <c r="A228" s="72">
        <v>183</v>
      </c>
      <c r="B228" s="20" t="str">
        <f t="shared" si="11"/>
        <v>00.03.27.1.9.9.4.B.31.2021</v>
      </c>
      <c r="C228" s="20">
        <v>31</v>
      </c>
      <c r="D228" s="72" t="s">
        <v>1085</v>
      </c>
      <c r="E228" s="9" t="s">
        <v>143</v>
      </c>
      <c r="F228" s="19" t="s">
        <v>893</v>
      </c>
      <c r="G228" s="190">
        <v>27400</v>
      </c>
      <c r="H228" s="269"/>
      <c r="I228" s="15">
        <v>2021</v>
      </c>
      <c r="J228" s="10" t="s">
        <v>145</v>
      </c>
      <c r="K228" s="10"/>
      <c r="L228" s="11" t="s">
        <v>144</v>
      </c>
      <c r="M228" s="10"/>
      <c r="N228" s="10">
        <v>1</v>
      </c>
      <c r="O228" s="10" t="s">
        <v>920</v>
      </c>
      <c r="P228" s="9" t="s">
        <v>142</v>
      </c>
      <c r="Q228" s="10" t="s">
        <v>56</v>
      </c>
      <c r="R228" s="20"/>
      <c r="S228" s="20"/>
    </row>
    <row r="229" spans="1:19" s="58" customFormat="1" ht="20.100000000000001" customHeight="1" x14ac:dyDescent="0.25">
      <c r="A229" s="22">
        <v>184</v>
      </c>
      <c r="B229" s="20" t="str">
        <f t="shared" si="11"/>
        <v>00.03.27.1.9.9.4.B.32.2021</v>
      </c>
      <c r="C229" s="20">
        <v>32</v>
      </c>
      <c r="D229" s="72" t="s">
        <v>1085</v>
      </c>
      <c r="E229" s="71" t="s">
        <v>143</v>
      </c>
      <c r="F229" s="19" t="s">
        <v>893</v>
      </c>
      <c r="G229" s="190">
        <v>27400</v>
      </c>
      <c r="H229" s="269"/>
      <c r="I229" s="15">
        <v>2021</v>
      </c>
      <c r="J229" s="10" t="s">
        <v>145</v>
      </c>
      <c r="K229" s="10"/>
      <c r="L229" s="11" t="s">
        <v>144</v>
      </c>
      <c r="M229" s="10"/>
      <c r="N229" s="10">
        <v>1</v>
      </c>
      <c r="O229" s="10" t="s">
        <v>920</v>
      </c>
      <c r="P229" s="71" t="s">
        <v>142</v>
      </c>
      <c r="Q229" s="10" t="s">
        <v>56</v>
      </c>
      <c r="R229" s="20"/>
      <c r="S229" s="20"/>
    </row>
    <row r="230" spans="1:19" s="58" customFormat="1" ht="20.100000000000001" customHeight="1" x14ac:dyDescent="0.25">
      <c r="A230" s="72">
        <v>185</v>
      </c>
      <c r="B230" s="20" t="str">
        <f t="shared" si="11"/>
        <v>00.03.27.1.9.9.4.B.33.2018</v>
      </c>
      <c r="C230" s="20">
        <v>33</v>
      </c>
      <c r="D230" s="72" t="s">
        <v>1085</v>
      </c>
      <c r="E230" s="9" t="s">
        <v>146</v>
      </c>
      <c r="F230" s="19" t="s">
        <v>893</v>
      </c>
      <c r="G230" s="190">
        <v>25000</v>
      </c>
      <c r="H230" s="269"/>
      <c r="I230" s="10">
        <v>2018</v>
      </c>
      <c r="J230" s="10"/>
      <c r="K230" s="10"/>
      <c r="L230" s="11" t="s">
        <v>144</v>
      </c>
      <c r="M230" s="10"/>
      <c r="N230" s="10">
        <v>1</v>
      </c>
      <c r="O230" s="10" t="s">
        <v>920</v>
      </c>
      <c r="P230" s="9" t="s">
        <v>142</v>
      </c>
      <c r="Q230" s="12">
        <v>0.8</v>
      </c>
      <c r="R230" s="20"/>
      <c r="S230" s="20"/>
    </row>
    <row r="231" spans="1:19" s="58" customFormat="1" ht="20.100000000000001" customHeight="1" x14ac:dyDescent="0.25">
      <c r="A231" s="22">
        <v>186</v>
      </c>
      <c r="B231" s="20" t="str">
        <f t="shared" si="11"/>
        <v>00.03.27.1.9.9.4.B.34.2021</v>
      </c>
      <c r="C231" s="20">
        <v>34</v>
      </c>
      <c r="D231" s="72" t="s">
        <v>1085</v>
      </c>
      <c r="E231" s="9" t="s">
        <v>147</v>
      </c>
      <c r="F231" s="19" t="s">
        <v>893</v>
      </c>
      <c r="G231" s="190">
        <v>4000</v>
      </c>
      <c r="H231" s="269"/>
      <c r="I231" s="15">
        <v>2021</v>
      </c>
      <c r="J231" s="10"/>
      <c r="K231" s="10"/>
      <c r="L231" s="11" t="s">
        <v>148</v>
      </c>
      <c r="M231" s="10"/>
      <c r="N231" s="10">
        <v>1</v>
      </c>
      <c r="O231" s="10" t="s">
        <v>920</v>
      </c>
      <c r="P231" s="9" t="s">
        <v>142</v>
      </c>
      <c r="Q231" s="10" t="s">
        <v>56</v>
      </c>
      <c r="R231" s="20"/>
      <c r="S231" s="20"/>
    </row>
    <row r="232" spans="1:19" s="58" customFormat="1" ht="20.100000000000001" customHeight="1" x14ac:dyDescent="0.25">
      <c r="A232" s="72">
        <v>187</v>
      </c>
      <c r="B232" s="20" t="str">
        <f t="shared" si="11"/>
        <v>00.03.27.1.9.9.4.B.35.2021</v>
      </c>
      <c r="C232" s="20">
        <v>35</v>
      </c>
      <c r="D232" s="72" t="s">
        <v>1085</v>
      </c>
      <c r="E232" s="71" t="s">
        <v>147</v>
      </c>
      <c r="F232" s="19" t="s">
        <v>893</v>
      </c>
      <c r="G232" s="190">
        <v>4000</v>
      </c>
      <c r="H232" s="269"/>
      <c r="I232" s="15">
        <v>2021</v>
      </c>
      <c r="J232" s="10"/>
      <c r="K232" s="10"/>
      <c r="L232" s="11" t="s">
        <v>148</v>
      </c>
      <c r="M232" s="10"/>
      <c r="N232" s="10">
        <v>1</v>
      </c>
      <c r="O232" s="10" t="s">
        <v>920</v>
      </c>
      <c r="P232" s="71" t="s">
        <v>142</v>
      </c>
      <c r="Q232" s="10" t="s">
        <v>56</v>
      </c>
      <c r="R232" s="20"/>
      <c r="S232" s="20"/>
    </row>
    <row r="233" spans="1:19" s="58" customFormat="1" ht="20.100000000000001" customHeight="1" x14ac:dyDescent="0.25">
      <c r="A233" s="22">
        <v>188</v>
      </c>
      <c r="B233" s="20" t="str">
        <f t="shared" si="11"/>
        <v>00.03.27.1.9.9.4.B.36.2021</v>
      </c>
      <c r="C233" s="20">
        <v>36</v>
      </c>
      <c r="D233" s="72" t="s">
        <v>1085</v>
      </c>
      <c r="E233" s="71" t="s">
        <v>147</v>
      </c>
      <c r="F233" s="19" t="s">
        <v>893</v>
      </c>
      <c r="G233" s="190">
        <v>4000</v>
      </c>
      <c r="H233" s="269"/>
      <c r="I233" s="15">
        <v>2021</v>
      </c>
      <c r="J233" s="10"/>
      <c r="K233" s="10"/>
      <c r="L233" s="11" t="s">
        <v>148</v>
      </c>
      <c r="M233" s="10"/>
      <c r="N233" s="10">
        <v>1</v>
      </c>
      <c r="O233" s="10" t="s">
        <v>920</v>
      </c>
      <c r="P233" s="71" t="s">
        <v>142</v>
      </c>
      <c r="Q233" s="10" t="s">
        <v>56</v>
      </c>
      <c r="R233" s="20"/>
      <c r="S233" s="20"/>
    </row>
    <row r="234" spans="1:19" s="58" customFormat="1" ht="20.100000000000001" customHeight="1" x14ac:dyDescent="0.25">
      <c r="A234" s="72">
        <v>189</v>
      </c>
      <c r="B234" s="20" t="str">
        <f t="shared" si="11"/>
        <v>00.03.27.1.9.9.4.B.37.2018</v>
      </c>
      <c r="C234" s="20">
        <v>37</v>
      </c>
      <c r="D234" s="72" t="s">
        <v>1085</v>
      </c>
      <c r="E234" s="9" t="s">
        <v>149</v>
      </c>
      <c r="F234" s="19" t="s">
        <v>893</v>
      </c>
      <c r="G234" s="190">
        <v>20000</v>
      </c>
      <c r="H234" s="269"/>
      <c r="I234" s="10">
        <v>2018</v>
      </c>
      <c r="J234" s="10"/>
      <c r="K234" s="10"/>
      <c r="L234" s="11" t="s">
        <v>141</v>
      </c>
      <c r="M234" s="10"/>
      <c r="N234" s="10">
        <v>1</v>
      </c>
      <c r="O234" s="10" t="s">
        <v>920</v>
      </c>
      <c r="P234" s="9" t="s">
        <v>142</v>
      </c>
      <c r="Q234" s="10" t="s">
        <v>56</v>
      </c>
      <c r="R234" s="20"/>
      <c r="S234" s="20"/>
    </row>
    <row r="235" spans="1:19" s="58" customFormat="1" ht="20.100000000000001" customHeight="1" x14ac:dyDescent="0.25">
      <c r="A235" s="22">
        <v>190</v>
      </c>
      <c r="B235" s="20" t="str">
        <f t="shared" si="11"/>
        <v>00.03.27.1.9.9.4.B.38.2018</v>
      </c>
      <c r="C235" s="20">
        <v>38</v>
      </c>
      <c r="D235" s="72" t="s">
        <v>1085</v>
      </c>
      <c r="E235" s="9" t="s">
        <v>150</v>
      </c>
      <c r="F235" s="19" t="s">
        <v>893</v>
      </c>
      <c r="G235" s="190">
        <v>15000</v>
      </c>
      <c r="H235" s="269"/>
      <c r="I235" s="10">
        <v>2018</v>
      </c>
      <c r="J235" s="10"/>
      <c r="K235" s="10"/>
      <c r="L235" s="11" t="s">
        <v>141</v>
      </c>
      <c r="M235" s="10"/>
      <c r="N235" s="10">
        <v>1</v>
      </c>
      <c r="O235" s="10" t="s">
        <v>920</v>
      </c>
      <c r="P235" s="9" t="s">
        <v>142</v>
      </c>
      <c r="Q235" s="10" t="s">
        <v>56</v>
      </c>
      <c r="R235" s="20"/>
      <c r="S235" s="20"/>
    </row>
    <row r="236" spans="1:19" s="58" customFormat="1" ht="20.100000000000001" customHeight="1" x14ac:dyDescent="0.25">
      <c r="A236" s="72">
        <v>191</v>
      </c>
      <c r="B236" s="20" t="str">
        <f t="shared" si="11"/>
        <v>00.03.27.1.9.9.4.B.39.2018</v>
      </c>
      <c r="C236" s="20">
        <v>39</v>
      </c>
      <c r="D236" s="72" t="s">
        <v>1085</v>
      </c>
      <c r="E236" s="71" t="s">
        <v>150</v>
      </c>
      <c r="F236" s="19" t="s">
        <v>893</v>
      </c>
      <c r="G236" s="190">
        <v>15000</v>
      </c>
      <c r="H236" s="269"/>
      <c r="I236" s="10">
        <v>2018</v>
      </c>
      <c r="J236" s="10"/>
      <c r="K236" s="10"/>
      <c r="L236" s="11" t="s">
        <v>141</v>
      </c>
      <c r="M236" s="10"/>
      <c r="N236" s="10">
        <v>1</v>
      </c>
      <c r="O236" s="10" t="s">
        <v>920</v>
      </c>
      <c r="P236" s="71" t="s">
        <v>142</v>
      </c>
      <c r="Q236" s="10" t="s">
        <v>56</v>
      </c>
      <c r="R236" s="20"/>
      <c r="S236" s="20"/>
    </row>
    <row r="237" spans="1:19" s="58" customFormat="1" ht="20.100000000000001" customHeight="1" x14ac:dyDescent="0.25">
      <c r="A237" s="22">
        <v>192</v>
      </c>
      <c r="B237" s="20" t="str">
        <f t="shared" si="11"/>
        <v>00.03.27.1.9.9.4.B.40.2018</v>
      </c>
      <c r="C237" s="20">
        <v>40</v>
      </c>
      <c r="D237" s="72" t="s">
        <v>1085</v>
      </c>
      <c r="E237" s="9" t="s">
        <v>151</v>
      </c>
      <c r="F237" s="19" t="s">
        <v>893</v>
      </c>
      <c r="G237" s="190">
        <v>5000</v>
      </c>
      <c r="H237" s="269"/>
      <c r="I237" s="10">
        <v>2018</v>
      </c>
      <c r="J237" s="10"/>
      <c r="K237" s="10"/>
      <c r="L237" s="11" t="s">
        <v>141</v>
      </c>
      <c r="M237" s="10"/>
      <c r="N237" s="10">
        <v>1</v>
      </c>
      <c r="O237" s="10" t="s">
        <v>920</v>
      </c>
      <c r="P237" s="9" t="s">
        <v>142</v>
      </c>
      <c r="Q237" s="10" t="s">
        <v>56</v>
      </c>
      <c r="R237" s="20"/>
      <c r="S237" s="20"/>
    </row>
    <row r="238" spans="1:19" s="58" customFormat="1" ht="20.100000000000001" customHeight="1" x14ac:dyDescent="0.25">
      <c r="A238" s="72">
        <v>193</v>
      </c>
      <c r="B238" s="20" t="str">
        <f t="shared" si="11"/>
        <v>00.03.27.1.9.9.4.B.41.2021</v>
      </c>
      <c r="C238" s="20">
        <v>41</v>
      </c>
      <c r="D238" s="72" t="s">
        <v>1085</v>
      </c>
      <c r="E238" s="9" t="s">
        <v>152</v>
      </c>
      <c r="F238" s="19" t="s">
        <v>893</v>
      </c>
      <c r="G238" s="190">
        <v>3080</v>
      </c>
      <c r="H238" s="269"/>
      <c r="I238" s="15">
        <v>2021</v>
      </c>
      <c r="J238" s="10"/>
      <c r="K238" s="10"/>
      <c r="L238" s="11" t="s">
        <v>141</v>
      </c>
      <c r="M238" s="10"/>
      <c r="N238" s="10">
        <v>1</v>
      </c>
      <c r="O238" s="10" t="s">
        <v>920</v>
      </c>
      <c r="P238" s="9" t="s">
        <v>142</v>
      </c>
      <c r="Q238" s="10" t="s">
        <v>56</v>
      </c>
      <c r="R238" s="20"/>
      <c r="S238" s="20"/>
    </row>
    <row r="239" spans="1:19" s="58" customFormat="1" ht="20.100000000000001" customHeight="1" x14ac:dyDescent="0.25">
      <c r="A239" s="22">
        <v>194</v>
      </c>
      <c r="B239" s="20" t="str">
        <f t="shared" si="11"/>
        <v>00.03.27.1.9.9.4.B.42.2021</v>
      </c>
      <c r="C239" s="20">
        <v>42</v>
      </c>
      <c r="D239" s="72" t="s">
        <v>1085</v>
      </c>
      <c r="E239" s="71" t="s">
        <v>152</v>
      </c>
      <c r="F239" s="19" t="s">
        <v>893</v>
      </c>
      <c r="G239" s="190">
        <v>3080</v>
      </c>
      <c r="H239" s="269"/>
      <c r="I239" s="15">
        <v>2021</v>
      </c>
      <c r="J239" s="10"/>
      <c r="K239" s="10"/>
      <c r="L239" s="11" t="s">
        <v>141</v>
      </c>
      <c r="M239" s="10"/>
      <c r="N239" s="10">
        <v>1</v>
      </c>
      <c r="O239" s="10" t="s">
        <v>920</v>
      </c>
      <c r="P239" s="71" t="s">
        <v>142</v>
      </c>
      <c r="Q239" s="10" t="s">
        <v>56</v>
      </c>
      <c r="R239" s="20"/>
      <c r="S239" s="20"/>
    </row>
    <row r="240" spans="1:19" s="58" customFormat="1" ht="20.100000000000001" customHeight="1" x14ac:dyDescent="0.25">
      <c r="A240" s="72">
        <v>195</v>
      </c>
      <c r="B240" s="20" t="str">
        <f t="shared" si="11"/>
        <v>00.03.27.1.9.9.4.B.43.2021</v>
      </c>
      <c r="C240" s="20">
        <v>43</v>
      </c>
      <c r="D240" s="72" t="s">
        <v>1085</v>
      </c>
      <c r="E240" s="9" t="s">
        <v>149</v>
      </c>
      <c r="F240" s="19" t="s">
        <v>893</v>
      </c>
      <c r="G240" s="190">
        <v>5000</v>
      </c>
      <c r="H240" s="269"/>
      <c r="I240" s="15">
        <v>2021</v>
      </c>
      <c r="J240" s="10"/>
      <c r="K240" s="10"/>
      <c r="L240" s="11" t="s">
        <v>141</v>
      </c>
      <c r="M240" s="10"/>
      <c r="N240" s="10">
        <v>1</v>
      </c>
      <c r="O240" s="10" t="s">
        <v>920</v>
      </c>
      <c r="P240" s="9" t="s">
        <v>142</v>
      </c>
      <c r="Q240" s="10" t="s">
        <v>56</v>
      </c>
      <c r="R240" s="20"/>
      <c r="S240" s="20"/>
    </row>
    <row r="241" spans="1:19" s="58" customFormat="1" ht="20.100000000000001" customHeight="1" x14ac:dyDescent="0.25">
      <c r="A241" s="22">
        <v>196</v>
      </c>
      <c r="B241" s="20" t="str">
        <f t="shared" si="11"/>
        <v>00.03.27.1.9.9.4.B.44.2021</v>
      </c>
      <c r="C241" s="20">
        <v>44</v>
      </c>
      <c r="D241" s="72" t="s">
        <v>1085</v>
      </c>
      <c r="E241" s="71" t="s">
        <v>149</v>
      </c>
      <c r="F241" s="19" t="s">
        <v>893</v>
      </c>
      <c r="G241" s="190">
        <v>5000</v>
      </c>
      <c r="H241" s="269"/>
      <c r="I241" s="15">
        <v>2021</v>
      </c>
      <c r="J241" s="10"/>
      <c r="K241" s="10"/>
      <c r="L241" s="11" t="s">
        <v>141</v>
      </c>
      <c r="M241" s="10"/>
      <c r="N241" s="10">
        <v>1</v>
      </c>
      <c r="O241" s="10" t="s">
        <v>920</v>
      </c>
      <c r="P241" s="71" t="s">
        <v>142</v>
      </c>
      <c r="Q241" s="10" t="s">
        <v>56</v>
      </c>
      <c r="R241" s="20"/>
      <c r="S241" s="20"/>
    </row>
    <row r="242" spans="1:19" s="58" customFormat="1" ht="20.100000000000001" customHeight="1" x14ac:dyDescent="0.25">
      <c r="A242" s="72">
        <v>197</v>
      </c>
      <c r="B242" s="20" t="str">
        <f t="shared" si="11"/>
        <v>00.03.27.1.9.9.4.B.45.2021</v>
      </c>
      <c r="C242" s="20">
        <v>45</v>
      </c>
      <c r="D242" s="72" t="s">
        <v>1085</v>
      </c>
      <c r="E242" s="9" t="s">
        <v>153</v>
      </c>
      <c r="F242" s="19" t="s">
        <v>893</v>
      </c>
      <c r="G242" s="190">
        <v>20000</v>
      </c>
      <c r="H242" s="269"/>
      <c r="I242" s="15">
        <v>2021</v>
      </c>
      <c r="J242" s="10"/>
      <c r="K242" s="10"/>
      <c r="L242" s="11" t="s">
        <v>141</v>
      </c>
      <c r="M242" s="10"/>
      <c r="N242" s="10">
        <v>24</v>
      </c>
      <c r="O242" s="10" t="s">
        <v>920</v>
      </c>
      <c r="P242" s="9" t="s">
        <v>142</v>
      </c>
      <c r="Q242" s="10" t="s">
        <v>56</v>
      </c>
      <c r="R242" s="20"/>
      <c r="S242" s="20"/>
    </row>
    <row r="243" spans="1:19" s="58" customFormat="1" ht="20.100000000000001" customHeight="1" x14ac:dyDescent="0.25">
      <c r="A243" s="22">
        <v>198</v>
      </c>
      <c r="B243" s="20" t="str">
        <f t="shared" si="11"/>
        <v>00.03.27.1.9.9.4.B.46.2021</v>
      </c>
      <c r="C243" s="20">
        <v>46</v>
      </c>
      <c r="D243" s="72" t="s">
        <v>1085</v>
      </c>
      <c r="E243" s="9" t="s">
        <v>154</v>
      </c>
      <c r="F243" s="19" t="s">
        <v>893</v>
      </c>
      <c r="G243" s="190">
        <v>11200</v>
      </c>
      <c r="H243" s="269"/>
      <c r="I243" s="15">
        <v>2021</v>
      </c>
      <c r="J243" s="10"/>
      <c r="K243" s="10"/>
      <c r="L243" s="11" t="s">
        <v>141</v>
      </c>
      <c r="M243" s="10"/>
      <c r="N243" s="10">
        <v>1</v>
      </c>
      <c r="O243" s="10" t="s">
        <v>920</v>
      </c>
      <c r="P243" s="9" t="s">
        <v>142</v>
      </c>
      <c r="Q243" s="10" t="s">
        <v>56</v>
      </c>
      <c r="R243" s="20"/>
      <c r="S243" s="20"/>
    </row>
    <row r="244" spans="1:19" s="58" customFormat="1" ht="20.100000000000001" customHeight="1" x14ac:dyDescent="0.25">
      <c r="A244" s="72">
        <v>199</v>
      </c>
      <c r="B244" s="20" t="str">
        <f t="shared" si="11"/>
        <v>00.03.27.1.9.9.4.B.47.2021</v>
      </c>
      <c r="C244" s="20">
        <v>47</v>
      </c>
      <c r="D244" s="72" t="s">
        <v>1085</v>
      </c>
      <c r="E244" s="9" t="s">
        <v>155</v>
      </c>
      <c r="F244" s="19" t="s">
        <v>893</v>
      </c>
      <c r="G244" s="190">
        <v>45800</v>
      </c>
      <c r="H244" s="269"/>
      <c r="I244" s="15">
        <v>2021</v>
      </c>
      <c r="J244" s="10"/>
      <c r="K244" s="10"/>
      <c r="L244" s="11" t="s">
        <v>141</v>
      </c>
      <c r="M244" s="10"/>
      <c r="N244" s="10">
        <v>1</v>
      </c>
      <c r="O244" s="10" t="s">
        <v>920</v>
      </c>
      <c r="P244" s="9" t="s">
        <v>142</v>
      </c>
      <c r="Q244" s="10" t="s">
        <v>56</v>
      </c>
      <c r="R244" s="20"/>
      <c r="S244" s="20"/>
    </row>
    <row r="245" spans="1:19" s="58" customFormat="1" ht="20.100000000000001" customHeight="1" x14ac:dyDescent="0.25">
      <c r="A245" s="22">
        <v>200</v>
      </c>
      <c r="B245" s="20" t="str">
        <f t="shared" si="11"/>
        <v>00.03.27.1.9.9.4.B.48.2021</v>
      </c>
      <c r="C245" s="20">
        <v>48</v>
      </c>
      <c r="D245" s="72" t="s">
        <v>1085</v>
      </c>
      <c r="E245" s="71" t="s">
        <v>155</v>
      </c>
      <c r="F245" s="19" t="s">
        <v>893</v>
      </c>
      <c r="G245" s="190">
        <v>45800</v>
      </c>
      <c r="H245" s="269"/>
      <c r="I245" s="15">
        <v>2021</v>
      </c>
      <c r="J245" s="10"/>
      <c r="K245" s="10"/>
      <c r="L245" s="11" t="s">
        <v>141</v>
      </c>
      <c r="M245" s="10"/>
      <c r="N245" s="10">
        <v>1</v>
      </c>
      <c r="O245" s="10" t="s">
        <v>920</v>
      </c>
      <c r="P245" s="71" t="s">
        <v>142</v>
      </c>
      <c r="Q245" s="10" t="s">
        <v>56</v>
      </c>
      <c r="R245" s="20"/>
      <c r="S245" s="20"/>
    </row>
    <row r="246" spans="1:19" s="58" customFormat="1" ht="20.100000000000001" customHeight="1" x14ac:dyDescent="0.25">
      <c r="A246" s="72">
        <v>201</v>
      </c>
      <c r="B246" s="20" t="str">
        <f t="shared" si="11"/>
        <v>00.03.27.1.9.9.4.B.49.2016</v>
      </c>
      <c r="C246" s="20">
        <v>49</v>
      </c>
      <c r="D246" s="72" t="s">
        <v>1085</v>
      </c>
      <c r="E246" s="9" t="s">
        <v>156</v>
      </c>
      <c r="F246" s="19" t="s">
        <v>893</v>
      </c>
      <c r="G246" s="190">
        <v>8000</v>
      </c>
      <c r="H246" s="269"/>
      <c r="I246" s="10">
        <v>2016</v>
      </c>
      <c r="J246" s="10"/>
      <c r="K246" s="10"/>
      <c r="L246" s="11" t="s">
        <v>141</v>
      </c>
      <c r="M246" s="10"/>
      <c r="N246" s="10">
        <v>1</v>
      </c>
      <c r="O246" s="10" t="s">
        <v>920</v>
      </c>
      <c r="P246" s="9" t="s">
        <v>142</v>
      </c>
      <c r="Q246" s="10" t="s">
        <v>56</v>
      </c>
      <c r="R246" s="20"/>
      <c r="S246" s="20"/>
    </row>
    <row r="247" spans="1:19" s="58" customFormat="1" ht="20.100000000000001" customHeight="1" x14ac:dyDescent="0.25">
      <c r="A247" s="22">
        <v>202</v>
      </c>
      <c r="B247" s="20" t="str">
        <f t="shared" si="11"/>
        <v>00.03.27.1.9.9.4.B.50.2021</v>
      </c>
      <c r="C247" s="20">
        <v>50</v>
      </c>
      <c r="D247" s="72" t="s">
        <v>1085</v>
      </c>
      <c r="E247" s="9" t="s">
        <v>157</v>
      </c>
      <c r="F247" s="19" t="s">
        <v>893</v>
      </c>
      <c r="G247" s="190">
        <v>20000</v>
      </c>
      <c r="H247" s="269"/>
      <c r="I247" s="15">
        <v>2021</v>
      </c>
      <c r="J247" s="10"/>
      <c r="K247" s="10"/>
      <c r="L247" s="11"/>
      <c r="M247" s="10"/>
      <c r="N247" s="10">
        <v>1</v>
      </c>
      <c r="O247" s="10" t="s">
        <v>920</v>
      </c>
      <c r="P247" s="9" t="s">
        <v>142</v>
      </c>
      <c r="Q247" s="10" t="s">
        <v>56</v>
      </c>
      <c r="R247" s="20"/>
      <c r="S247" s="20"/>
    </row>
    <row r="248" spans="1:19" s="58" customFormat="1" ht="20.100000000000001" customHeight="1" x14ac:dyDescent="0.25">
      <c r="A248" s="72">
        <v>203</v>
      </c>
      <c r="B248" s="20" t="str">
        <f t="shared" si="11"/>
        <v>00.03.27.1.9.9.4.B.51.2021</v>
      </c>
      <c r="C248" s="20">
        <v>51</v>
      </c>
      <c r="D248" s="72" t="s">
        <v>1085</v>
      </c>
      <c r="E248" s="9" t="s">
        <v>158</v>
      </c>
      <c r="F248" s="19" t="s">
        <v>893</v>
      </c>
      <c r="G248" s="190">
        <v>6100</v>
      </c>
      <c r="H248" s="269"/>
      <c r="I248" s="15">
        <v>2021</v>
      </c>
      <c r="J248" s="10"/>
      <c r="K248" s="10"/>
      <c r="L248" s="11" t="s">
        <v>141</v>
      </c>
      <c r="M248" s="10"/>
      <c r="N248" s="10">
        <v>1</v>
      </c>
      <c r="O248" s="10" t="s">
        <v>920</v>
      </c>
      <c r="P248" s="9" t="s">
        <v>142</v>
      </c>
      <c r="Q248" s="10" t="s">
        <v>56</v>
      </c>
      <c r="R248" s="20"/>
      <c r="S248" s="20"/>
    </row>
    <row r="249" spans="1:19" s="58" customFormat="1" ht="20.100000000000001" customHeight="1" x14ac:dyDescent="0.25">
      <c r="A249" s="22">
        <v>204</v>
      </c>
      <c r="B249" s="20" t="str">
        <f t="shared" si="11"/>
        <v>00.03.27.1.9.9.4.B.52.2021</v>
      </c>
      <c r="C249" s="20">
        <v>52</v>
      </c>
      <c r="D249" s="72" t="s">
        <v>1085</v>
      </c>
      <c r="E249" s="71" t="s">
        <v>158</v>
      </c>
      <c r="F249" s="19" t="s">
        <v>893</v>
      </c>
      <c r="G249" s="190">
        <v>6100</v>
      </c>
      <c r="H249" s="269"/>
      <c r="I249" s="15">
        <v>2021</v>
      </c>
      <c r="J249" s="10"/>
      <c r="K249" s="10"/>
      <c r="L249" s="11" t="s">
        <v>141</v>
      </c>
      <c r="M249" s="10"/>
      <c r="N249" s="10">
        <v>1</v>
      </c>
      <c r="O249" s="10" t="s">
        <v>920</v>
      </c>
      <c r="P249" s="71" t="s">
        <v>142</v>
      </c>
      <c r="Q249" s="10" t="s">
        <v>56</v>
      </c>
      <c r="R249" s="20"/>
      <c r="S249" s="20"/>
    </row>
    <row r="250" spans="1:19" s="58" customFormat="1" ht="20.100000000000001" customHeight="1" x14ac:dyDescent="0.25">
      <c r="A250" s="72">
        <v>205</v>
      </c>
      <c r="B250" s="20" t="str">
        <f t="shared" si="11"/>
        <v>00.03.27.1.9.9.4.B.53.2021</v>
      </c>
      <c r="C250" s="20">
        <v>53</v>
      </c>
      <c r="D250" s="72" t="s">
        <v>1085</v>
      </c>
      <c r="E250" s="71" t="s">
        <v>158</v>
      </c>
      <c r="F250" s="19" t="s">
        <v>893</v>
      </c>
      <c r="G250" s="190">
        <v>6100</v>
      </c>
      <c r="H250" s="269"/>
      <c r="I250" s="15">
        <v>2021</v>
      </c>
      <c r="J250" s="10"/>
      <c r="K250" s="10"/>
      <c r="L250" s="11" t="s">
        <v>141</v>
      </c>
      <c r="M250" s="10"/>
      <c r="N250" s="10">
        <v>1</v>
      </c>
      <c r="O250" s="10" t="s">
        <v>920</v>
      </c>
      <c r="P250" s="71" t="s">
        <v>142</v>
      </c>
      <c r="Q250" s="10" t="s">
        <v>56</v>
      </c>
      <c r="R250" s="20"/>
      <c r="S250" s="20"/>
    </row>
    <row r="251" spans="1:19" s="58" customFormat="1" ht="20.100000000000001" customHeight="1" x14ac:dyDescent="0.25">
      <c r="A251" s="22">
        <v>206</v>
      </c>
      <c r="B251" s="20" t="str">
        <f t="shared" si="11"/>
        <v>00.03.27.1.9.9.4.B.54.2018</v>
      </c>
      <c r="C251" s="20">
        <v>54</v>
      </c>
      <c r="D251" s="72" t="s">
        <v>1085</v>
      </c>
      <c r="E251" s="9" t="s">
        <v>159</v>
      </c>
      <c r="F251" s="19" t="s">
        <v>893</v>
      </c>
      <c r="G251" s="190">
        <v>35000</v>
      </c>
      <c r="H251" s="269"/>
      <c r="I251" s="10">
        <v>2018</v>
      </c>
      <c r="J251" s="10"/>
      <c r="K251" s="10"/>
      <c r="L251" s="11" t="s">
        <v>141</v>
      </c>
      <c r="M251" s="10"/>
      <c r="N251" s="10">
        <v>2</v>
      </c>
      <c r="O251" s="10" t="s">
        <v>920</v>
      </c>
      <c r="P251" s="9" t="s">
        <v>142</v>
      </c>
      <c r="Q251" s="10" t="s">
        <v>56</v>
      </c>
      <c r="R251" s="20"/>
      <c r="S251" s="20"/>
    </row>
    <row r="252" spans="1:19" s="58" customFormat="1" ht="20.100000000000001" customHeight="1" x14ac:dyDescent="0.25">
      <c r="A252" s="72">
        <v>207</v>
      </c>
      <c r="B252" s="20" t="str">
        <f t="shared" si="11"/>
        <v>00.03.27.1.9.9.4.B.55.2018</v>
      </c>
      <c r="C252" s="20">
        <v>55</v>
      </c>
      <c r="D252" s="72" t="s">
        <v>1085</v>
      </c>
      <c r="E252" s="9" t="s">
        <v>160</v>
      </c>
      <c r="F252" s="19" t="s">
        <v>893</v>
      </c>
      <c r="G252" s="190">
        <v>25000</v>
      </c>
      <c r="H252" s="269"/>
      <c r="I252" s="10">
        <v>2018</v>
      </c>
      <c r="J252" s="10"/>
      <c r="K252" s="10"/>
      <c r="L252" s="11" t="s">
        <v>141</v>
      </c>
      <c r="M252" s="10"/>
      <c r="N252" s="10">
        <v>2</v>
      </c>
      <c r="O252" s="10" t="s">
        <v>920</v>
      </c>
      <c r="P252" s="9" t="s">
        <v>142</v>
      </c>
      <c r="Q252" s="10" t="s">
        <v>56</v>
      </c>
      <c r="R252" s="20"/>
      <c r="S252" s="20"/>
    </row>
    <row r="253" spans="1:19" s="58" customFormat="1" ht="20.100000000000001" customHeight="1" x14ac:dyDescent="0.25">
      <c r="A253" s="22">
        <v>208</v>
      </c>
      <c r="B253" s="20" t="str">
        <f t="shared" si="11"/>
        <v>00.03.27.1.9.9.4.B.56.2018</v>
      </c>
      <c r="C253" s="20">
        <v>56</v>
      </c>
      <c r="D253" s="72" t="s">
        <v>1085</v>
      </c>
      <c r="E253" s="9" t="s">
        <v>161</v>
      </c>
      <c r="F253" s="19" t="s">
        <v>893</v>
      </c>
      <c r="G253" s="190">
        <v>500</v>
      </c>
      <c r="H253" s="269"/>
      <c r="I253" s="10">
        <v>2018</v>
      </c>
      <c r="J253" s="10"/>
      <c r="K253" s="10"/>
      <c r="L253" s="11" t="s">
        <v>162</v>
      </c>
      <c r="M253" s="10"/>
      <c r="N253" s="10">
        <v>10</v>
      </c>
      <c r="O253" s="10" t="s">
        <v>920</v>
      </c>
      <c r="P253" s="9" t="s">
        <v>142</v>
      </c>
      <c r="Q253" s="10" t="s">
        <v>56</v>
      </c>
      <c r="R253" s="20"/>
      <c r="S253" s="20"/>
    </row>
    <row r="254" spans="1:19" s="58" customFormat="1" ht="20.100000000000001" customHeight="1" x14ac:dyDescent="0.25">
      <c r="A254" s="72">
        <v>209</v>
      </c>
      <c r="B254" s="20" t="str">
        <f t="shared" si="11"/>
        <v>00.03.27.1.9.9.4.B.57.2018</v>
      </c>
      <c r="C254" s="20">
        <v>57</v>
      </c>
      <c r="D254" s="72" t="s">
        <v>1085</v>
      </c>
      <c r="E254" s="9" t="s">
        <v>163</v>
      </c>
      <c r="F254" s="19" t="s">
        <v>893</v>
      </c>
      <c r="G254" s="190">
        <v>8000</v>
      </c>
      <c r="H254" s="269"/>
      <c r="I254" s="10">
        <v>2018</v>
      </c>
      <c r="J254" s="10"/>
      <c r="K254" s="10"/>
      <c r="L254" s="11" t="s">
        <v>141</v>
      </c>
      <c r="M254" s="10"/>
      <c r="N254" s="10">
        <v>3</v>
      </c>
      <c r="O254" s="10" t="s">
        <v>920</v>
      </c>
      <c r="P254" s="9" t="s">
        <v>142</v>
      </c>
      <c r="Q254" s="12">
        <v>0.8</v>
      </c>
      <c r="R254" s="20"/>
      <c r="S254" s="20"/>
    </row>
    <row r="255" spans="1:19" s="58" customFormat="1" ht="20.100000000000001" customHeight="1" x14ac:dyDescent="0.25">
      <c r="A255" s="22">
        <v>210</v>
      </c>
      <c r="B255" s="20" t="str">
        <f t="shared" ref="B255:B293" si="12">"00.03.27.1.9.9.5.B."&amp;C255&amp;D255&amp;I255</f>
        <v>00.03.27.1.9.9.5.B.58.2018</v>
      </c>
      <c r="C255" s="20">
        <v>58</v>
      </c>
      <c r="D255" s="72" t="s">
        <v>1085</v>
      </c>
      <c r="E255" s="20" t="s">
        <v>164</v>
      </c>
      <c r="F255" s="19" t="s">
        <v>893</v>
      </c>
      <c r="G255" s="190">
        <v>400000</v>
      </c>
      <c r="H255" s="269"/>
      <c r="I255" s="10">
        <v>2018</v>
      </c>
      <c r="J255" s="10" t="s">
        <v>165</v>
      </c>
      <c r="K255" s="10"/>
      <c r="L255" s="11" t="s">
        <v>166</v>
      </c>
      <c r="M255" s="10"/>
      <c r="N255" s="10">
        <v>1</v>
      </c>
      <c r="O255" s="10" t="s">
        <v>920</v>
      </c>
      <c r="P255" s="9" t="s">
        <v>167</v>
      </c>
      <c r="Q255" s="12">
        <v>0.8</v>
      </c>
      <c r="R255" s="20"/>
      <c r="S255" s="20"/>
    </row>
    <row r="256" spans="1:19" s="58" customFormat="1" ht="20.100000000000001" customHeight="1" x14ac:dyDescent="0.25">
      <c r="A256" s="72">
        <v>211</v>
      </c>
      <c r="B256" s="20" t="str">
        <f t="shared" si="12"/>
        <v>00.03.27.1.9.9.5.B.59.2020</v>
      </c>
      <c r="C256" s="20">
        <v>59</v>
      </c>
      <c r="D256" s="72" t="s">
        <v>1085</v>
      </c>
      <c r="E256" s="9" t="s">
        <v>164</v>
      </c>
      <c r="F256" s="19" t="s">
        <v>893</v>
      </c>
      <c r="G256" s="190">
        <v>495000</v>
      </c>
      <c r="H256" s="269"/>
      <c r="I256" s="10">
        <v>2020</v>
      </c>
      <c r="J256" s="10" t="s">
        <v>165</v>
      </c>
      <c r="K256" s="10"/>
      <c r="L256" s="11" t="s">
        <v>168</v>
      </c>
      <c r="M256" s="10"/>
      <c r="N256" s="10">
        <v>1</v>
      </c>
      <c r="O256" s="10" t="s">
        <v>920</v>
      </c>
      <c r="P256" s="9" t="s">
        <v>167</v>
      </c>
      <c r="Q256" s="12">
        <v>0.8</v>
      </c>
      <c r="R256" s="20"/>
      <c r="S256" s="20"/>
    </row>
    <row r="257" spans="1:19" s="58" customFormat="1" ht="20.100000000000001" customHeight="1" x14ac:dyDescent="0.25">
      <c r="A257" s="22">
        <v>212</v>
      </c>
      <c r="B257" s="20" t="str">
        <f t="shared" si="12"/>
        <v>00.03.27.1.9.9.5.B.60.2020</v>
      </c>
      <c r="C257" s="20">
        <v>60</v>
      </c>
      <c r="D257" s="72" t="s">
        <v>1085</v>
      </c>
      <c r="E257" s="71" t="s">
        <v>164</v>
      </c>
      <c r="F257" s="19" t="s">
        <v>893</v>
      </c>
      <c r="G257" s="190">
        <v>495000</v>
      </c>
      <c r="H257" s="269"/>
      <c r="I257" s="10">
        <v>2020</v>
      </c>
      <c r="J257" s="10" t="s">
        <v>165</v>
      </c>
      <c r="K257" s="10"/>
      <c r="L257" s="11" t="s">
        <v>168</v>
      </c>
      <c r="M257" s="10"/>
      <c r="N257" s="10">
        <v>1</v>
      </c>
      <c r="O257" s="10" t="s">
        <v>920</v>
      </c>
      <c r="P257" s="71" t="s">
        <v>167</v>
      </c>
      <c r="Q257" s="12">
        <v>0.8</v>
      </c>
      <c r="R257" s="20"/>
      <c r="S257" s="20"/>
    </row>
    <row r="258" spans="1:19" s="58" customFormat="1" ht="20.100000000000001" customHeight="1" x14ac:dyDescent="0.25">
      <c r="A258" s="72">
        <v>213</v>
      </c>
      <c r="B258" s="20" t="str">
        <f t="shared" si="12"/>
        <v>00.03.27.1.9.9.5.B.61.2016</v>
      </c>
      <c r="C258" s="20">
        <v>61</v>
      </c>
      <c r="D258" s="72" t="s">
        <v>1085</v>
      </c>
      <c r="E258" s="9" t="s">
        <v>169</v>
      </c>
      <c r="F258" s="19" t="s">
        <v>893</v>
      </c>
      <c r="G258" s="190">
        <v>450000</v>
      </c>
      <c r="H258" s="269"/>
      <c r="I258" s="10">
        <v>2016</v>
      </c>
      <c r="J258" s="10"/>
      <c r="K258" s="10"/>
      <c r="L258" s="11" t="s">
        <v>170</v>
      </c>
      <c r="M258" s="10"/>
      <c r="N258" s="10">
        <v>1</v>
      </c>
      <c r="O258" s="10" t="s">
        <v>920</v>
      </c>
      <c r="P258" s="9" t="s">
        <v>167</v>
      </c>
      <c r="Q258" s="10" t="s">
        <v>56</v>
      </c>
      <c r="R258" s="20"/>
      <c r="S258" s="20"/>
    </row>
    <row r="259" spans="1:19" s="58" customFormat="1" ht="20.100000000000001" customHeight="1" x14ac:dyDescent="0.25">
      <c r="A259" s="22">
        <v>214</v>
      </c>
      <c r="B259" s="20" t="str">
        <f t="shared" si="12"/>
        <v>00.03.27.1.9.9.5.B.62.2016</v>
      </c>
      <c r="C259" s="20">
        <v>62</v>
      </c>
      <c r="D259" s="72" t="s">
        <v>1085</v>
      </c>
      <c r="E259" s="71" t="s">
        <v>169</v>
      </c>
      <c r="F259" s="19" t="s">
        <v>893</v>
      </c>
      <c r="G259" s="190">
        <v>450000</v>
      </c>
      <c r="H259" s="269"/>
      <c r="I259" s="10">
        <v>2016</v>
      </c>
      <c r="J259" s="10"/>
      <c r="K259" s="10"/>
      <c r="L259" s="11" t="s">
        <v>170</v>
      </c>
      <c r="M259" s="10"/>
      <c r="N259" s="10">
        <v>1</v>
      </c>
      <c r="O259" s="10" t="s">
        <v>920</v>
      </c>
      <c r="P259" s="71" t="s">
        <v>167</v>
      </c>
      <c r="Q259" s="10" t="s">
        <v>56</v>
      </c>
      <c r="R259" s="20"/>
      <c r="S259" s="20"/>
    </row>
    <row r="260" spans="1:19" s="58" customFormat="1" ht="20.100000000000001" customHeight="1" x14ac:dyDescent="0.25">
      <c r="A260" s="72">
        <v>215</v>
      </c>
      <c r="B260" s="20" t="str">
        <f t="shared" si="12"/>
        <v>00.03.27.1.9.9.5.B.63.2020</v>
      </c>
      <c r="C260" s="20">
        <v>63</v>
      </c>
      <c r="D260" s="72" t="s">
        <v>1085</v>
      </c>
      <c r="E260" s="9" t="s">
        <v>171</v>
      </c>
      <c r="F260" s="19" t="s">
        <v>893</v>
      </c>
      <c r="G260" s="190">
        <v>625000</v>
      </c>
      <c r="H260" s="269"/>
      <c r="I260" s="15">
        <v>2020</v>
      </c>
      <c r="J260" s="10" t="s">
        <v>172</v>
      </c>
      <c r="K260" s="10"/>
      <c r="L260" s="11"/>
      <c r="M260" s="10"/>
      <c r="N260" s="10">
        <v>1</v>
      </c>
      <c r="O260" s="10" t="s">
        <v>920</v>
      </c>
      <c r="P260" s="9" t="s">
        <v>167</v>
      </c>
      <c r="Q260" s="10" t="s">
        <v>56</v>
      </c>
      <c r="R260" s="20"/>
      <c r="S260" s="20"/>
    </row>
    <row r="261" spans="1:19" s="58" customFormat="1" ht="20.100000000000001" customHeight="1" x14ac:dyDescent="0.25">
      <c r="A261" s="22">
        <v>216</v>
      </c>
      <c r="B261" s="20" t="str">
        <f t="shared" si="12"/>
        <v>00.03.27.1.9.9.5.B.64.2020</v>
      </c>
      <c r="C261" s="20">
        <v>64</v>
      </c>
      <c r="D261" s="72" t="s">
        <v>1085</v>
      </c>
      <c r="E261" s="71" t="s">
        <v>171</v>
      </c>
      <c r="F261" s="19" t="s">
        <v>893</v>
      </c>
      <c r="G261" s="190">
        <v>625000</v>
      </c>
      <c r="H261" s="269"/>
      <c r="I261" s="15">
        <v>2020</v>
      </c>
      <c r="J261" s="10" t="s">
        <v>172</v>
      </c>
      <c r="K261" s="10"/>
      <c r="L261" s="11"/>
      <c r="M261" s="10"/>
      <c r="N261" s="10">
        <v>1</v>
      </c>
      <c r="O261" s="10" t="s">
        <v>920</v>
      </c>
      <c r="P261" s="71" t="s">
        <v>167</v>
      </c>
      <c r="Q261" s="10" t="s">
        <v>56</v>
      </c>
      <c r="R261" s="20"/>
      <c r="S261" s="20"/>
    </row>
    <row r="262" spans="1:19" s="58" customFormat="1" ht="20.100000000000001" customHeight="1" x14ac:dyDescent="0.25">
      <c r="A262" s="72">
        <v>217</v>
      </c>
      <c r="B262" s="20" t="str">
        <f t="shared" si="12"/>
        <v>00.03.27.1.9.9.5.B.65.2020</v>
      </c>
      <c r="C262" s="20">
        <v>65</v>
      </c>
      <c r="D262" s="72" t="s">
        <v>1085</v>
      </c>
      <c r="E262" s="71" t="s">
        <v>171</v>
      </c>
      <c r="F262" s="19" t="s">
        <v>893</v>
      </c>
      <c r="G262" s="190">
        <v>625000</v>
      </c>
      <c r="H262" s="269"/>
      <c r="I262" s="15">
        <v>2020</v>
      </c>
      <c r="J262" s="10" t="s">
        <v>172</v>
      </c>
      <c r="K262" s="10"/>
      <c r="L262" s="11"/>
      <c r="M262" s="10"/>
      <c r="N262" s="10">
        <v>1</v>
      </c>
      <c r="O262" s="10" t="s">
        <v>920</v>
      </c>
      <c r="P262" s="71" t="s">
        <v>167</v>
      </c>
      <c r="Q262" s="10" t="s">
        <v>56</v>
      </c>
      <c r="R262" s="20"/>
      <c r="S262" s="20"/>
    </row>
    <row r="263" spans="1:19" s="58" customFormat="1" ht="15.75" x14ac:dyDescent="0.25">
      <c r="A263" s="22">
        <v>218</v>
      </c>
      <c r="B263" s="20" t="str">
        <f t="shared" si="12"/>
        <v>00.03.27.1.9.9.5.B.66.2018</v>
      </c>
      <c r="C263" s="20">
        <v>66</v>
      </c>
      <c r="D263" s="72" t="s">
        <v>1085</v>
      </c>
      <c r="E263" s="9" t="s">
        <v>173</v>
      </c>
      <c r="F263" s="19" t="s">
        <v>893</v>
      </c>
      <c r="G263" s="190">
        <v>750000</v>
      </c>
      <c r="H263" s="269"/>
      <c r="I263" s="10">
        <v>2018</v>
      </c>
      <c r="J263" s="10" t="s">
        <v>174</v>
      </c>
      <c r="K263" s="10"/>
      <c r="L263" s="11"/>
      <c r="M263" s="10"/>
      <c r="N263" s="10">
        <v>1</v>
      </c>
      <c r="O263" s="10" t="s">
        <v>920</v>
      </c>
      <c r="P263" s="9" t="s">
        <v>167</v>
      </c>
      <c r="Q263" s="10" t="s">
        <v>56</v>
      </c>
      <c r="R263" s="20"/>
      <c r="S263" s="20"/>
    </row>
    <row r="264" spans="1:19" s="58" customFormat="1" ht="20.100000000000001" customHeight="1" x14ac:dyDescent="0.25">
      <c r="A264" s="72">
        <v>219</v>
      </c>
      <c r="B264" s="20" t="str">
        <f t="shared" si="12"/>
        <v>00.03.27.1.9.9.5.B.67.2018</v>
      </c>
      <c r="C264" s="20">
        <v>67</v>
      </c>
      <c r="D264" s="72" t="s">
        <v>1085</v>
      </c>
      <c r="E264" s="9" t="s">
        <v>175</v>
      </c>
      <c r="F264" s="19" t="s">
        <v>893</v>
      </c>
      <c r="G264" s="190">
        <v>35000</v>
      </c>
      <c r="H264" s="269"/>
      <c r="I264" s="10">
        <v>2018</v>
      </c>
      <c r="J264" s="10"/>
      <c r="K264" s="10"/>
      <c r="L264" s="11"/>
      <c r="M264" s="10"/>
      <c r="N264" s="10">
        <v>1</v>
      </c>
      <c r="O264" s="10" t="s">
        <v>920</v>
      </c>
      <c r="P264" s="9" t="s">
        <v>167</v>
      </c>
      <c r="Q264" s="12">
        <v>0.8</v>
      </c>
      <c r="R264" s="20"/>
      <c r="S264" s="20"/>
    </row>
    <row r="265" spans="1:19" s="58" customFormat="1" ht="20.100000000000001" customHeight="1" x14ac:dyDescent="0.25">
      <c r="A265" s="22">
        <v>220</v>
      </c>
      <c r="B265" s="20" t="str">
        <f t="shared" si="12"/>
        <v>00.03.27.1.9.9.5.B.68.2018</v>
      </c>
      <c r="C265" s="20">
        <v>68</v>
      </c>
      <c r="D265" s="72" t="s">
        <v>1085</v>
      </c>
      <c r="E265" s="71" t="s">
        <v>175</v>
      </c>
      <c r="F265" s="19" t="s">
        <v>893</v>
      </c>
      <c r="G265" s="190">
        <v>35000</v>
      </c>
      <c r="H265" s="269"/>
      <c r="I265" s="10">
        <v>2018</v>
      </c>
      <c r="J265" s="10"/>
      <c r="K265" s="10"/>
      <c r="L265" s="11"/>
      <c r="M265" s="10"/>
      <c r="N265" s="10">
        <v>1</v>
      </c>
      <c r="O265" s="10" t="s">
        <v>920</v>
      </c>
      <c r="P265" s="71" t="s">
        <v>167</v>
      </c>
      <c r="Q265" s="12">
        <v>0.8</v>
      </c>
      <c r="R265" s="20"/>
      <c r="S265" s="20"/>
    </row>
    <row r="266" spans="1:19" s="58" customFormat="1" ht="20.100000000000001" customHeight="1" x14ac:dyDescent="0.25">
      <c r="A266" s="72">
        <v>221</v>
      </c>
      <c r="B266" s="20" t="str">
        <f t="shared" si="12"/>
        <v>00.03.27.1.9.9.5.B.69.2018</v>
      </c>
      <c r="C266" s="20">
        <v>69</v>
      </c>
      <c r="D266" s="72" t="s">
        <v>1085</v>
      </c>
      <c r="E266" s="71" t="s">
        <v>175</v>
      </c>
      <c r="F266" s="19" t="s">
        <v>893</v>
      </c>
      <c r="G266" s="190">
        <v>35000</v>
      </c>
      <c r="H266" s="269"/>
      <c r="I266" s="10">
        <v>2018</v>
      </c>
      <c r="J266" s="10"/>
      <c r="K266" s="10"/>
      <c r="L266" s="11"/>
      <c r="M266" s="10"/>
      <c r="N266" s="10">
        <v>1</v>
      </c>
      <c r="O266" s="10" t="s">
        <v>920</v>
      </c>
      <c r="P266" s="71" t="s">
        <v>167</v>
      </c>
      <c r="Q266" s="12">
        <v>0.8</v>
      </c>
      <c r="R266" s="20"/>
      <c r="S266" s="20"/>
    </row>
    <row r="267" spans="1:19" s="58" customFormat="1" ht="20.100000000000001" customHeight="1" x14ac:dyDescent="0.25">
      <c r="A267" s="22">
        <v>222</v>
      </c>
      <c r="B267" s="20" t="str">
        <f t="shared" si="12"/>
        <v>00.03.27.1.9.9.5.B.70.2018</v>
      </c>
      <c r="C267" s="20">
        <v>70</v>
      </c>
      <c r="D267" s="72" t="s">
        <v>1085</v>
      </c>
      <c r="E267" s="71" t="s">
        <v>175</v>
      </c>
      <c r="F267" s="19" t="s">
        <v>893</v>
      </c>
      <c r="G267" s="190">
        <v>35000</v>
      </c>
      <c r="H267" s="269"/>
      <c r="I267" s="10">
        <v>2018</v>
      </c>
      <c r="J267" s="10"/>
      <c r="K267" s="10"/>
      <c r="L267" s="11"/>
      <c r="M267" s="10"/>
      <c r="N267" s="10">
        <v>1</v>
      </c>
      <c r="O267" s="10" t="s">
        <v>920</v>
      </c>
      <c r="P267" s="71" t="s">
        <v>167</v>
      </c>
      <c r="Q267" s="12">
        <v>0.8</v>
      </c>
      <c r="R267" s="20"/>
      <c r="S267" s="20"/>
    </row>
    <row r="268" spans="1:19" s="58" customFormat="1" ht="20.100000000000001" customHeight="1" x14ac:dyDescent="0.25">
      <c r="A268" s="72">
        <v>223</v>
      </c>
      <c r="B268" s="20" t="str">
        <f t="shared" si="12"/>
        <v>00.03.27.1.9.9.5.B.71.2018</v>
      </c>
      <c r="C268" s="20">
        <v>71</v>
      </c>
      <c r="D268" s="72" t="s">
        <v>1085</v>
      </c>
      <c r="E268" s="71" t="s">
        <v>175</v>
      </c>
      <c r="F268" s="19" t="s">
        <v>893</v>
      </c>
      <c r="G268" s="190">
        <v>35000</v>
      </c>
      <c r="H268" s="269"/>
      <c r="I268" s="10">
        <v>2018</v>
      </c>
      <c r="J268" s="10"/>
      <c r="K268" s="10"/>
      <c r="L268" s="11"/>
      <c r="M268" s="10"/>
      <c r="N268" s="10">
        <v>1</v>
      </c>
      <c r="O268" s="10" t="s">
        <v>920</v>
      </c>
      <c r="P268" s="71" t="s">
        <v>167</v>
      </c>
      <c r="Q268" s="12">
        <v>0.8</v>
      </c>
      <c r="R268" s="20"/>
      <c r="S268" s="20"/>
    </row>
    <row r="269" spans="1:19" s="58" customFormat="1" ht="20.100000000000001" customHeight="1" x14ac:dyDescent="0.25">
      <c r="A269" s="22">
        <v>224</v>
      </c>
      <c r="B269" s="20" t="str">
        <f t="shared" si="12"/>
        <v>00.03.27.1.9.9.5.B.72.2018</v>
      </c>
      <c r="C269" s="20">
        <v>72</v>
      </c>
      <c r="D269" s="72" t="s">
        <v>1085</v>
      </c>
      <c r="E269" s="9" t="s">
        <v>176</v>
      </c>
      <c r="F269" s="19" t="s">
        <v>893</v>
      </c>
      <c r="G269" s="190">
        <v>50000</v>
      </c>
      <c r="H269" s="269"/>
      <c r="I269" s="10">
        <v>2018</v>
      </c>
      <c r="J269" s="10"/>
      <c r="K269" s="10"/>
      <c r="L269" s="11"/>
      <c r="M269" s="10"/>
      <c r="N269" s="10">
        <v>1</v>
      </c>
      <c r="O269" s="10" t="s">
        <v>920</v>
      </c>
      <c r="P269" s="9" t="s">
        <v>167</v>
      </c>
      <c r="Q269" s="10" t="s">
        <v>56</v>
      </c>
      <c r="R269" s="20"/>
      <c r="S269" s="20"/>
    </row>
    <row r="270" spans="1:19" s="58" customFormat="1" ht="20.100000000000001" customHeight="1" x14ac:dyDescent="0.25">
      <c r="A270" s="72">
        <v>225</v>
      </c>
      <c r="B270" s="20" t="str">
        <f t="shared" si="12"/>
        <v>00.03.27.1.9.9.5.B.73.2018</v>
      </c>
      <c r="C270" s="20">
        <v>73</v>
      </c>
      <c r="D270" s="72" t="s">
        <v>1085</v>
      </c>
      <c r="E270" s="71" t="s">
        <v>176</v>
      </c>
      <c r="F270" s="19" t="s">
        <v>893</v>
      </c>
      <c r="G270" s="190">
        <v>50000</v>
      </c>
      <c r="H270" s="269"/>
      <c r="I270" s="10">
        <v>2018</v>
      </c>
      <c r="J270" s="10"/>
      <c r="K270" s="10"/>
      <c r="L270" s="11"/>
      <c r="M270" s="10"/>
      <c r="N270" s="10">
        <v>1</v>
      </c>
      <c r="O270" s="10" t="s">
        <v>920</v>
      </c>
      <c r="P270" s="71" t="s">
        <v>167</v>
      </c>
      <c r="Q270" s="10" t="s">
        <v>56</v>
      </c>
      <c r="R270" s="20"/>
      <c r="S270" s="20"/>
    </row>
    <row r="271" spans="1:19" s="58" customFormat="1" ht="20.100000000000001" customHeight="1" x14ac:dyDescent="0.25">
      <c r="A271" s="22">
        <v>226</v>
      </c>
      <c r="B271" s="20" t="str">
        <f t="shared" si="12"/>
        <v>00.03.27.1.9.9.5.B.74.2018</v>
      </c>
      <c r="C271" s="20">
        <v>74</v>
      </c>
      <c r="D271" s="72" t="s">
        <v>1085</v>
      </c>
      <c r="E271" s="71" t="s">
        <v>176</v>
      </c>
      <c r="F271" s="19" t="s">
        <v>893</v>
      </c>
      <c r="G271" s="190">
        <v>50000</v>
      </c>
      <c r="H271" s="269"/>
      <c r="I271" s="10">
        <v>2018</v>
      </c>
      <c r="J271" s="10"/>
      <c r="K271" s="10"/>
      <c r="L271" s="11"/>
      <c r="M271" s="10"/>
      <c r="N271" s="10">
        <v>1</v>
      </c>
      <c r="O271" s="10" t="s">
        <v>920</v>
      </c>
      <c r="P271" s="71" t="s">
        <v>167</v>
      </c>
      <c r="Q271" s="10" t="s">
        <v>56</v>
      </c>
      <c r="R271" s="20"/>
      <c r="S271" s="20"/>
    </row>
    <row r="272" spans="1:19" s="58" customFormat="1" ht="20.100000000000001" customHeight="1" x14ac:dyDescent="0.25">
      <c r="A272" s="72">
        <v>227</v>
      </c>
      <c r="B272" s="20" t="str">
        <f t="shared" si="12"/>
        <v>00.03.27.1.9.9.5.B.75.2018</v>
      </c>
      <c r="C272" s="20">
        <v>75</v>
      </c>
      <c r="D272" s="72" t="s">
        <v>1085</v>
      </c>
      <c r="E272" s="71" t="s">
        <v>176</v>
      </c>
      <c r="F272" s="19" t="s">
        <v>893</v>
      </c>
      <c r="G272" s="190">
        <v>50000</v>
      </c>
      <c r="H272" s="269"/>
      <c r="I272" s="10">
        <v>2018</v>
      </c>
      <c r="J272" s="10"/>
      <c r="K272" s="10"/>
      <c r="L272" s="11"/>
      <c r="M272" s="10"/>
      <c r="N272" s="10">
        <v>1</v>
      </c>
      <c r="O272" s="10" t="s">
        <v>920</v>
      </c>
      <c r="P272" s="71" t="s">
        <v>167</v>
      </c>
      <c r="Q272" s="10" t="s">
        <v>56</v>
      </c>
      <c r="R272" s="20"/>
      <c r="S272" s="20"/>
    </row>
    <row r="273" spans="1:19" s="58" customFormat="1" ht="20.100000000000001" customHeight="1" x14ac:dyDescent="0.25">
      <c r="A273" s="22">
        <v>228</v>
      </c>
      <c r="B273" s="20" t="str">
        <f t="shared" si="12"/>
        <v>00.03.27.1.9.9.5.B.76.2017</v>
      </c>
      <c r="C273" s="20">
        <v>76</v>
      </c>
      <c r="D273" s="72" t="s">
        <v>1085</v>
      </c>
      <c r="E273" s="9" t="s">
        <v>177</v>
      </c>
      <c r="F273" s="19" t="s">
        <v>893</v>
      </c>
      <c r="G273" s="190">
        <v>315000</v>
      </c>
      <c r="H273" s="269"/>
      <c r="I273" s="10">
        <v>2017</v>
      </c>
      <c r="J273" s="10" t="s">
        <v>178</v>
      </c>
      <c r="K273" s="10"/>
      <c r="L273" s="11"/>
      <c r="M273" s="10"/>
      <c r="N273" s="10">
        <v>1</v>
      </c>
      <c r="O273" s="10" t="s">
        <v>920</v>
      </c>
      <c r="P273" s="9" t="s">
        <v>167</v>
      </c>
      <c r="Q273" s="10" t="s">
        <v>56</v>
      </c>
      <c r="R273" s="20"/>
      <c r="S273" s="20"/>
    </row>
    <row r="274" spans="1:19" s="58" customFormat="1" ht="20.100000000000001" customHeight="1" x14ac:dyDescent="0.25">
      <c r="A274" s="72">
        <v>229</v>
      </c>
      <c r="B274" s="20" t="str">
        <f t="shared" si="12"/>
        <v>00.03.27.1.9.9.5.B.77.2012</v>
      </c>
      <c r="C274" s="20">
        <v>77</v>
      </c>
      <c r="D274" s="72" t="s">
        <v>1085</v>
      </c>
      <c r="E274" s="9" t="s">
        <v>179</v>
      </c>
      <c r="F274" s="19" t="s">
        <v>893</v>
      </c>
      <c r="G274" s="190">
        <v>1500000</v>
      </c>
      <c r="H274" s="269"/>
      <c r="I274" s="10">
        <v>2012</v>
      </c>
      <c r="J274" s="10" t="s">
        <v>180</v>
      </c>
      <c r="K274" s="10"/>
      <c r="L274" s="11"/>
      <c r="M274" s="10"/>
      <c r="N274" s="10">
        <v>1</v>
      </c>
      <c r="O274" s="10" t="s">
        <v>920</v>
      </c>
      <c r="P274" s="9" t="s">
        <v>167</v>
      </c>
      <c r="Q274" s="12"/>
      <c r="R274" s="20"/>
      <c r="S274" s="20"/>
    </row>
    <row r="275" spans="1:19" s="58" customFormat="1" ht="20.100000000000001" customHeight="1" x14ac:dyDescent="0.25">
      <c r="A275" s="22">
        <v>230</v>
      </c>
      <c r="B275" s="20" t="str">
        <f t="shared" si="12"/>
        <v>00.03.27.1.9.9.5.B.78.2020</v>
      </c>
      <c r="C275" s="20">
        <v>78</v>
      </c>
      <c r="D275" s="72" t="s">
        <v>1085</v>
      </c>
      <c r="E275" s="9" t="s">
        <v>177</v>
      </c>
      <c r="F275" s="19" t="s">
        <v>893</v>
      </c>
      <c r="G275" s="190">
        <v>675000</v>
      </c>
      <c r="H275" s="269"/>
      <c r="I275" s="15">
        <v>2020</v>
      </c>
      <c r="J275" s="10" t="s">
        <v>181</v>
      </c>
      <c r="K275" s="10"/>
      <c r="L275" s="11"/>
      <c r="M275" s="10"/>
      <c r="N275" s="10">
        <v>1</v>
      </c>
      <c r="O275" s="10" t="s">
        <v>920</v>
      </c>
      <c r="P275" s="9" t="s">
        <v>167</v>
      </c>
      <c r="Q275" s="10" t="s">
        <v>56</v>
      </c>
      <c r="R275" s="20"/>
      <c r="S275" s="20"/>
    </row>
    <row r="276" spans="1:19" s="58" customFormat="1" ht="20.100000000000001" customHeight="1" x14ac:dyDescent="0.25">
      <c r="A276" s="72">
        <v>231</v>
      </c>
      <c r="B276" s="20" t="str">
        <f t="shared" si="12"/>
        <v>00.03.27.1.9.9.5.B.79.2021</v>
      </c>
      <c r="C276" s="20">
        <v>79</v>
      </c>
      <c r="D276" s="72" t="s">
        <v>1085</v>
      </c>
      <c r="E276" s="9" t="s">
        <v>182</v>
      </c>
      <c r="F276" s="19" t="s">
        <v>893</v>
      </c>
      <c r="G276" s="190">
        <v>75000</v>
      </c>
      <c r="H276" s="269"/>
      <c r="I276" s="15">
        <v>2021</v>
      </c>
      <c r="J276" s="10"/>
      <c r="K276" s="10"/>
      <c r="L276" s="11"/>
      <c r="M276" s="10"/>
      <c r="N276" s="10">
        <v>1</v>
      </c>
      <c r="O276" s="10" t="s">
        <v>920</v>
      </c>
      <c r="P276" s="9" t="s">
        <v>167</v>
      </c>
      <c r="Q276" s="12" t="s">
        <v>56</v>
      </c>
      <c r="R276" s="20"/>
      <c r="S276" s="20"/>
    </row>
    <row r="277" spans="1:19" s="58" customFormat="1" ht="20.100000000000001" customHeight="1" x14ac:dyDescent="0.25">
      <c r="A277" s="22">
        <v>232</v>
      </c>
      <c r="B277" s="20" t="str">
        <f t="shared" si="12"/>
        <v>00.03.27.1.9.9.5.B.80.2018</v>
      </c>
      <c r="C277" s="20">
        <v>80</v>
      </c>
      <c r="D277" s="72" t="s">
        <v>1085</v>
      </c>
      <c r="E277" s="9" t="s">
        <v>183</v>
      </c>
      <c r="F277" s="19" t="s">
        <v>893</v>
      </c>
      <c r="G277" s="190">
        <v>150000</v>
      </c>
      <c r="H277" s="269"/>
      <c r="I277" s="10">
        <v>2018</v>
      </c>
      <c r="J277" s="10" t="s">
        <v>184</v>
      </c>
      <c r="K277" s="10"/>
      <c r="L277" s="11"/>
      <c r="M277" s="10"/>
      <c r="N277" s="10">
        <v>1</v>
      </c>
      <c r="O277" s="10" t="s">
        <v>920</v>
      </c>
      <c r="P277" s="9" t="s">
        <v>167</v>
      </c>
      <c r="Q277" s="10" t="s">
        <v>56</v>
      </c>
      <c r="R277" s="20"/>
      <c r="S277" s="20"/>
    </row>
    <row r="278" spans="1:19" s="58" customFormat="1" ht="20.100000000000001" customHeight="1" x14ac:dyDescent="0.25">
      <c r="A278" s="72">
        <v>233</v>
      </c>
      <c r="B278" s="20" t="str">
        <f t="shared" si="12"/>
        <v>00.03.27.1.9.9.5.B.81.2018</v>
      </c>
      <c r="C278" s="20">
        <v>81</v>
      </c>
      <c r="D278" s="72" t="s">
        <v>1085</v>
      </c>
      <c r="E278" s="9" t="s">
        <v>185</v>
      </c>
      <c r="F278" s="19" t="s">
        <v>893</v>
      </c>
      <c r="G278" s="190">
        <v>2000000</v>
      </c>
      <c r="H278" s="269"/>
      <c r="I278" s="10">
        <v>2018</v>
      </c>
      <c r="J278" s="10" t="s">
        <v>186</v>
      </c>
      <c r="K278" s="10"/>
      <c r="L278" s="11"/>
      <c r="M278" s="10"/>
      <c r="N278" s="10">
        <v>1</v>
      </c>
      <c r="O278" s="10" t="s">
        <v>920</v>
      </c>
      <c r="P278" s="9" t="s">
        <v>167</v>
      </c>
      <c r="Q278" s="12">
        <v>0.8</v>
      </c>
      <c r="R278" s="20"/>
      <c r="S278" s="20"/>
    </row>
    <row r="279" spans="1:19" s="58" customFormat="1" ht="20.100000000000001" customHeight="1" x14ac:dyDescent="0.25">
      <c r="A279" s="22">
        <v>234</v>
      </c>
      <c r="B279" s="20" t="str">
        <f t="shared" si="12"/>
        <v>00.03.27.1.9.9.5.B.82.2015</v>
      </c>
      <c r="C279" s="20">
        <v>82</v>
      </c>
      <c r="D279" s="72" t="s">
        <v>1085</v>
      </c>
      <c r="E279" s="9" t="s">
        <v>187</v>
      </c>
      <c r="F279" s="19" t="s">
        <v>893</v>
      </c>
      <c r="G279" s="190">
        <v>400000</v>
      </c>
      <c r="H279" s="269"/>
      <c r="I279" s="10">
        <v>2015</v>
      </c>
      <c r="J279" s="10" t="s">
        <v>188</v>
      </c>
      <c r="K279" s="10"/>
      <c r="L279" s="11"/>
      <c r="M279" s="10"/>
      <c r="N279" s="10">
        <v>1</v>
      </c>
      <c r="O279" s="10" t="s">
        <v>920</v>
      </c>
      <c r="P279" s="9" t="s">
        <v>167</v>
      </c>
      <c r="Q279" s="10"/>
      <c r="R279" s="20"/>
      <c r="S279" s="20"/>
    </row>
    <row r="280" spans="1:19" s="58" customFormat="1" ht="20.100000000000001" customHeight="1" x14ac:dyDescent="0.25">
      <c r="A280" s="72">
        <v>235</v>
      </c>
      <c r="B280" s="20" t="str">
        <f t="shared" si="12"/>
        <v>00.03.27.1.9.9.5.B.83.2020</v>
      </c>
      <c r="C280" s="20">
        <v>83</v>
      </c>
      <c r="D280" s="72" t="s">
        <v>1085</v>
      </c>
      <c r="E280" s="74" t="s">
        <v>46</v>
      </c>
      <c r="F280" s="19" t="s">
        <v>893</v>
      </c>
      <c r="G280" s="192">
        <v>525000</v>
      </c>
      <c r="H280" s="271"/>
      <c r="I280" s="15">
        <v>2020</v>
      </c>
      <c r="J280" s="10" t="s">
        <v>89</v>
      </c>
      <c r="K280" s="10"/>
      <c r="L280" s="11"/>
      <c r="M280" s="10"/>
      <c r="N280" s="10">
        <v>1</v>
      </c>
      <c r="O280" s="10" t="s">
        <v>920</v>
      </c>
      <c r="P280" s="9" t="s">
        <v>167</v>
      </c>
      <c r="Q280" s="10" t="s">
        <v>56</v>
      </c>
      <c r="R280" s="20"/>
      <c r="S280" s="20"/>
    </row>
    <row r="281" spans="1:19" s="58" customFormat="1" ht="20.100000000000001" customHeight="1" x14ac:dyDescent="0.25">
      <c r="A281" s="22">
        <v>236</v>
      </c>
      <c r="B281" s="20" t="str">
        <f t="shared" si="12"/>
        <v>00.03.27.1.9.9.5.B.84.2020</v>
      </c>
      <c r="C281" s="20">
        <v>84</v>
      </c>
      <c r="D281" s="72" t="s">
        <v>1085</v>
      </c>
      <c r="E281" s="9" t="s">
        <v>189</v>
      </c>
      <c r="F281" s="19" t="s">
        <v>893</v>
      </c>
      <c r="G281" s="190">
        <v>20000</v>
      </c>
      <c r="H281" s="269"/>
      <c r="I281" s="15">
        <v>2020</v>
      </c>
      <c r="J281" s="10"/>
      <c r="K281" s="10"/>
      <c r="L281" s="11"/>
      <c r="M281" s="10"/>
      <c r="N281" s="10">
        <v>1</v>
      </c>
      <c r="O281" s="10" t="s">
        <v>920</v>
      </c>
      <c r="P281" s="9" t="s">
        <v>167</v>
      </c>
      <c r="Q281" s="10" t="s">
        <v>56</v>
      </c>
      <c r="R281" s="20"/>
      <c r="S281" s="20"/>
    </row>
    <row r="282" spans="1:19" s="58" customFormat="1" ht="20.100000000000001" customHeight="1" x14ac:dyDescent="0.25">
      <c r="A282" s="72">
        <v>237</v>
      </c>
      <c r="B282" s="20" t="str">
        <f t="shared" si="12"/>
        <v>00.03.27.1.9.9.5.B.85.2018</v>
      </c>
      <c r="C282" s="20">
        <v>85</v>
      </c>
      <c r="D282" s="72" t="s">
        <v>1085</v>
      </c>
      <c r="E282" s="9" t="s">
        <v>190</v>
      </c>
      <c r="F282" s="19" t="s">
        <v>893</v>
      </c>
      <c r="G282" s="190">
        <v>35000</v>
      </c>
      <c r="H282" s="269"/>
      <c r="I282" s="10">
        <v>2018</v>
      </c>
      <c r="J282" s="10"/>
      <c r="K282" s="10"/>
      <c r="L282" s="11"/>
      <c r="M282" s="10"/>
      <c r="N282" s="10">
        <v>1</v>
      </c>
      <c r="O282" s="10" t="s">
        <v>920</v>
      </c>
      <c r="P282" s="9" t="s">
        <v>167</v>
      </c>
      <c r="Q282" s="10" t="s">
        <v>56</v>
      </c>
      <c r="R282" s="20"/>
      <c r="S282" s="20"/>
    </row>
    <row r="283" spans="1:19" s="58" customFormat="1" ht="20.100000000000001" customHeight="1" x14ac:dyDescent="0.25">
      <c r="A283" s="22">
        <v>238</v>
      </c>
      <c r="B283" s="20" t="str">
        <f t="shared" si="12"/>
        <v>00.03.27.1.9.9.5.B.86.2018</v>
      </c>
      <c r="C283" s="20">
        <v>86</v>
      </c>
      <c r="D283" s="72" t="s">
        <v>1085</v>
      </c>
      <c r="E283" s="9" t="s">
        <v>191</v>
      </c>
      <c r="F283" s="19" t="s">
        <v>893</v>
      </c>
      <c r="G283" s="190">
        <v>2000</v>
      </c>
      <c r="H283" s="269"/>
      <c r="I283" s="10">
        <v>2018</v>
      </c>
      <c r="J283" s="10"/>
      <c r="K283" s="10"/>
      <c r="L283" s="11" t="s">
        <v>162</v>
      </c>
      <c r="M283" s="10"/>
      <c r="N283" s="10">
        <v>1</v>
      </c>
      <c r="O283" s="10" t="s">
        <v>920</v>
      </c>
      <c r="P283" s="9" t="s">
        <v>167</v>
      </c>
      <c r="Q283" s="10" t="s">
        <v>56</v>
      </c>
      <c r="R283" s="20"/>
      <c r="S283" s="20"/>
    </row>
    <row r="284" spans="1:19" s="58" customFormat="1" ht="20.100000000000001" customHeight="1" x14ac:dyDescent="0.25">
      <c r="A284" s="72">
        <v>239</v>
      </c>
      <c r="B284" s="20" t="str">
        <f t="shared" si="12"/>
        <v>00.03.27.1.9.9.5.B.87.2018</v>
      </c>
      <c r="C284" s="20">
        <v>87</v>
      </c>
      <c r="D284" s="72" t="s">
        <v>1085</v>
      </c>
      <c r="E284" s="9" t="s">
        <v>192</v>
      </c>
      <c r="F284" s="19" t="s">
        <v>893</v>
      </c>
      <c r="G284" s="190">
        <v>2500000</v>
      </c>
      <c r="H284" s="269"/>
      <c r="I284" s="10">
        <v>2018</v>
      </c>
      <c r="J284" s="10"/>
      <c r="K284" s="10"/>
      <c r="L284" s="11"/>
      <c r="M284" s="10"/>
      <c r="N284" s="10">
        <v>1</v>
      </c>
      <c r="O284" s="10" t="s">
        <v>920</v>
      </c>
      <c r="P284" s="9" t="s">
        <v>167</v>
      </c>
      <c r="Q284" s="10" t="s">
        <v>56</v>
      </c>
      <c r="R284" s="20"/>
      <c r="S284" s="20"/>
    </row>
    <row r="285" spans="1:19" s="58" customFormat="1" ht="20.100000000000001" customHeight="1" x14ac:dyDescent="0.25">
      <c r="A285" s="22">
        <v>240</v>
      </c>
      <c r="B285" s="20" t="str">
        <f t="shared" si="12"/>
        <v>00.03.27.1.9.9.5.B.88.2018</v>
      </c>
      <c r="C285" s="20">
        <v>88</v>
      </c>
      <c r="D285" s="72" t="s">
        <v>1085</v>
      </c>
      <c r="E285" s="71" t="s">
        <v>192</v>
      </c>
      <c r="F285" s="19" t="s">
        <v>893</v>
      </c>
      <c r="G285" s="190">
        <v>2500000</v>
      </c>
      <c r="H285" s="269"/>
      <c r="I285" s="10">
        <v>2018</v>
      </c>
      <c r="J285" s="10"/>
      <c r="K285" s="10"/>
      <c r="L285" s="11"/>
      <c r="M285" s="10"/>
      <c r="N285" s="10">
        <v>1</v>
      </c>
      <c r="O285" s="10" t="s">
        <v>920</v>
      </c>
      <c r="P285" s="71" t="s">
        <v>167</v>
      </c>
      <c r="Q285" s="10" t="s">
        <v>56</v>
      </c>
      <c r="R285" s="20"/>
      <c r="S285" s="20"/>
    </row>
    <row r="286" spans="1:19" s="58" customFormat="1" ht="20.100000000000001" customHeight="1" x14ac:dyDescent="0.25">
      <c r="A286" s="72">
        <v>241</v>
      </c>
      <c r="B286" s="20" t="str">
        <f t="shared" si="12"/>
        <v>00.03.27.1.9.9.5.B.89.2018</v>
      </c>
      <c r="C286" s="20">
        <v>89</v>
      </c>
      <c r="D286" s="72" t="s">
        <v>1085</v>
      </c>
      <c r="E286" s="9" t="s">
        <v>132</v>
      </c>
      <c r="F286" s="19" t="s">
        <v>893</v>
      </c>
      <c r="G286" s="190">
        <v>300000</v>
      </c>
      <c r="H286" s="269"/>
      <c r="I286" s="10">
        <v>2018</v>
      </c>
      <c r="J286" s="10"/>
      <c r="K286" s="10"/>
      <c r="L286" s="11"/>
      <c r="M286" s="10"/>
      <c r="N286" s="10">
        <v>1</v>
      </c>
      <c r="O286" s="10" t="s">
        <v>920</v>
      </c>
      <c r="P286" s="9" t="s">
        <v>167</v>
      </c>
      <c r="Q286" s="10" t="s">
        <v>56</v>
      </c>
      <c r="R286" s="20"/>
      <c r="S286" s="20"/>
    </row>
    <row r="287" spans="1:19" s="58" customFormat="1" ht="20.100000000000001" customHeight="1" x14ac:dyDescent="0.25">
      <c r="A287" s="22">
        <v>242</v>
      </c>
      <c r="B287" s="20" t="str">
        <f t="shared" si="12"/>
        <v>00.03.27.1.9.9.5.B.90.2018</v>
      </c>
      <c r="C287" s="20">
        <v>90</v>
      </c>
      <c r="D287" s="72" t="s">
        <v>1085</v>
      </c>
      <c r="E287" s="71" t="s">
        <v>132</v>
      </c>
      <c r="F287" s="19" t="s">
        <v>893</v>
      </c>
      <c r="G287" s="190">
        <v>300000</v>
      </c>
      <c r="H287" s="269"/>
      <c r="I287" s="10">
        <v>2018</v>
      </c>
      <c r="J287" s="10"/>
      <c r="K287" s="10"/>
      <c r="L287" s="11"/>
      <c r="M287" s="10"/>
      <c r="N287" s="10">
        <v>1</v>
      </c>
      <c r="O287" s="10" t="s">
        <v>920</v>
      </c>
      <c r="P287" s="71" t="s">
        <v>167</v>
      </c>
      <c r="Q287" s="10" t="s">
        <v>56</v>
      </c>
      <c r="R287" s="20"/>
      <c r="S287" s="20"/>
    </row>
    <row r="288" spans="1:19" s="58" customFormat="1" ht="20.100000000000001" customHeight="1" x14ac:dyDescent="0.25">
      <c r="A288" s="72">
        <v>243</v>
      </c>
      <c r="B288" s="20" t="str">
        <f t="shared" si="12"/>
        <v>00.03.27.1.9.9.5.B.91.2018</v>
      </c>
      <c r="C288" s="20">
        <v>91</v>
      </c>
      <c r="D288" s="72" t="s">
        <v>1085</v>
      </c>
      <c r="E288" s="9" t="s">
        <v>193</v>
      </c>
      <c r="F288" s="19" t="s">
        <v>893</v>
      </c>
      <c r="G288" s="190">
        <v>150000</v>
      </c>
      <c r="H288" s="269"/>
      <c r="I288" s="10">
        <v>2018</v>
      </c>
      <c r="J288" s="10"/>
      <c r="K288" s="10"/>
      <c r="L288" s="11"/>
      <c r="M288" s="10"/>
      <c r="N288" s="10">
        <v>1</v>
      </c>
      <c r="O288" s="10" t="s">
        <v>920</v>
      </c>
      <c r="P288" s="9" t="s">
        <v>167</v>
      </c>
      <c r="Q288" s="10" t="s">
        <v>56</v>
      </c>
      <c r="R288" s="20"/>
      <c r="S288" s="20"/>
    </row>
    <row r="289" spans="1:19" s="58" customFormat="1" ht="20.100000000000001" customHeight="1" x14ac:dyDescent="0.25">
      <c r="A289" s="22">
        <v>244</v>
      </c>
      <c r="B289" s="20" t="str">
        <f t="shared" si="12"/>
        <v>00.03.27.1.9.9.5.B.92.2018</v>
      </c>
      <c r="C289" s="20">
        <v>92</v>
      </c>
      <c r="D289" s="72" t="s">
        <v>1085</v>
      </c>
      <c r="E289" s="9" t="s">
        <v>194</v>
      </c>
      <c r="F289" s="19" t="s">
        <v>893</v>
      </c>
      <c r="G289" s="190">
        <v>45000</v>
      </c>
      <c r="H289" s="269"/>
      <c r="I289" s="10">
        <v>2018</v>
      </c>
      <c r="J289" s="10" t="s">
        <v>195</v>
      </c>
      <c r="K289" s="10"/>
      <c r="L289" s="11"/>
      <c r="M289" s="10"/>
      <c r="N289" s="10">
        <v>1</v>
      </c>
      <c r="O289" s="10" t="s">
        <v>920</v>
      </c>
      <c r="P289" s="9" t="s">
        <v>167</v>
      </c>
      <c r="Q289" s="10" t="s">
        <v>56</v>
      </c>
      <c r="R289" s="20"/>
      <c r="S289" s="20"/>
    </row>
    <row r="290" spans="1:19" s="58" customFormat="1" ht="20.100000000000001" customHeight="1" x14ac:dyDescent="0.25">
      <c r="A290" s="72">
        <v>245</v>
      </c>
      <c r="B290" s="20" t="str">
        <f t="shared" si="12"/>
        <v>00.03.27.1.9.9.5.B.93.2018</v>
      </c>
      <c r="C290" s="20">
        <v>93</v>
      </c>
      <c r="D290" s="72" t="s">
        <v>1085</v>
      </c>
      <c r="E290" s="9" t="s">
        <v>196</v>
      </c>
      <c r="F290" s="19" t="s">
        <v>893</v>
      </c>
      <c r="G290" s="190">
        <v>45000</v>
      </c>
      <c r="H290" s="269"/>
      <c r="I290" s="10">
        <v>2018</v>
      </c>
      <c r="J290" s="10" t="s">
        <v>197</v>
      </c>
      <c r="K290" s="10"/>
      <c r="L290" s="11"/>
      <c r="M290" s="10"/>
      <c r="N290" s="10">
        <v>1</v>
      </c>
      <c r="O290" s="10" t="s">
        <v>920</v>
      </c>
      <c r="P290" s="9" t="s">
        <v>167</v>
      </c>
      <c r="Q290" s="10" t="s">
        <v>56</v>
      </c>
      <c r="R290" s="20"/>
      <c r="S290" s="20"/>
    </row>
    <row r="291" spans="1:19" s="58" customFormat="1" ht="31.5" x14ac:dyDescent="0.25">
      <c r="A291" s="22">
        <v>246</v>
      </c>
      <c r="B291" s="20" t="str">
        <f t="shared" si="12"/>
        <v>00.03.27.1.9.9.5.B.94.2018</v>
      </c>
      <c r="C291" s="20">
        <v>94</v>
      </c>
      <c r="D291" s="72" t="s">
        <v>1085</v>
      </c>
      <c r="E291" s="9" t="s">
        <v>198</v>
      </c>
      <c r="F291" s="19" t="s">
        <v>893</v>
      </c>
      <c r="G291" s="190">
        <v>90000</v>
      </c>
      <c r="H291" s="269"/>
      <c r="I291" s="10">
        <v>2018</v>
      </c>
      <c r="J291" s="10" t="s">
        <v>199</v>
      </c>
      <c r="K291" s="10"/>
      <c r="L291" s="11"/>
      <c r="M291" s="10"/>
      <c r="N291" s="10">
        <v>1</v>
      </c>
      <c r="O291" s="10" t="s">
        <v>920</v>
      </c>
      <c r="P291" s="9" t="s">
        <v>167</v>
      </c>
      <c r="Q291" s="10" t="s">
        <v>56</v>
      </c>
      <c r="R291" s="20"/>
      <c r="S291" s="20"/>
    </row>
    <row r="292" spans="1:19" s="58" customFormat="1" ht="31.5" x14ac:dyDescent="0.25">
      <c r="A292" s="72">
        <v>247</v>
      </c>
      <c r="B292" s="20" t="str">
        <f t="shared" si="12"/>
        <v>00.03.27.1.9.9.5.B.95.2018</v>
      </c>
      <c r="C292" s="20">
        <v>95</v>
      </c>
      <c r="D292" s="72" t="s">
        <v>1085</v>
      </c>
      <c r="E292" s="71" t="s">
        <v>198</v>
      </c>
      <c r="F292" s="19" t="s">
        <v>893</v>
      </c>
      <c r="G292" s="190">
        <v>90000</v>
      </c>
      <c r="H292" s="269"/>
      <c r="I292" s="10">
        <v>2018</v>
      </c>
      <c r="J292" s="10" t="s">
        <v>199</v>
      </c>
      <c r="K292" s="10"/>
      <c r="L292" s="11"/>
      <c r="M292" s="10"/>
      <c r="N292" s="10">
        <v>1</v>
      </c>
      <c r="O292" s="10" t="s">
        <v>920</v>
      </c>
      <c r="P292" s="71" t="s">
        <v>167</v>
      </c>
      <c r="Q292" s="10" t="s">
        <v>56</v>
      </c>
      <c r="R292" s="20"/>
      <c r="S292" s="20"/>
    </row>
    <row r="293" spans="1:19" s="58" customFormat="1" ht="31.5" x14ac:dyDescent="0.25">
      <c r="A293" s="22">
        <v>248</v>
      </c>
      <c r="B293" s="20" t="str">
        <f t="shared" si="12"/>
        <v>00.03.27.1.9.9.5.B.96.2018</v>
      </c>
      <c r="C293" s="20">
        <v>96</v>
      </c>
      <c r="D293" s="72" t="s">
        <v>1085</v>
      </c>
      <c r="E293" s="71" t="s">
        <v>198</v>
      </c>
      <c r="F293" s="19" t="s">
        <v>893</v>
      </c>
      <c r="G293" s="190">
        <v>90000</v>
      </c>
      <c r="H293" s="269"/>
      <c r="I293" s="10">
        <v>2018</v>
      </c>
      <c r="J293" s="10" t="s">
        <v>199</v>
      </c>
      <c r="K293" s="10"/>
      <c r="L293" s="11"/>
      <c r="M293" s="10"/>
      <c r="N293" s="10">
        <v>1</v>
      </c>
      <c r="O293" s="10" t="s">
        <v>920</v>
      </c>
      <c r="P293" s="71" t="s">
        <v>167</v>
      </c>
      <c r="Q293" s="10" t="s">
        <v>56</v>
      </c>
      <c r="R293" s="20"/>
      <c r="S293" s="20"/>
    </row>
    <row r="294" spans="1:19" s="58" customFormat="1" ht="20.100000000000001" customHeight="1" x14ac:dyDescent="0.25">
      <c r="A294" s="72">
        <v>249</v>
      </c>
      <c r="B294" s="20" t="str">
        <f t="shared" ref="B294:B325" si="13">"00.03.27.1.9.9.6.B."&amp;C294&amp;D294&amp;I294</f>
        <v>00.03.27.1.9.9.6.B.97.2018</v>
      </c>
      <c r="C294" s="20">
        <v>97</v>
      </c>
      <c r="D294" s="72" t="s">
        <v>1085</v>
      </c>
      <c r="E294" s="9" t="s">
        <v>200</v>
      </c>
      <c r="F294" s="19" t="s">
        <v>893</v>
      </c>
      <c r="G294" s="190">
        <v>90000</v>
      </c>
      <c r="H294" s="269"/>
      <c r="I294" s="10">
        <v>2018</v>
      </c>
      <c r="J294" s="10" t="s">
        <v>199</v>
      </c>
      <c r="K294" s="10"/>
      <c r="L294" s="11"/>
      <c r="M294" s="10"/>
      <c r="N294" s="10">
        <v>1</v>
      </c>
      <c r="O294" s="10" t="s">
        <v>920</v>
      </c>
      <c r="P294" s="9" t="s">
        <v>201</v>
      </c>
      <c r="Q294" s="12">
        <v>0.8</v>
      </c>
      <c r="R294" s="20"/>
      <c r="S294" s="20"/>
    </row>
    <row r="295" spans="1:19" s="58" customFormat="1" ht="20.100000000000001" customHeight="1" x14ac:dyDescent="0.25">
      <c r="A295" s="22">
        <v>250</v>
      </c>
      <c r="B295" s="20" t="str">
        <f t="shared" si="13"/>
        <v>00.03.27.1.9.9.6.B.98.2018</v>
      </c>
      <c r="C295" s="20">
        <v>98</v>
      </c>
      <c r="D295" s="72" t="s">
        <v>1085</v>
      </c>
      <c r="E295" s="71" t="s">
        <v>200</v>
      </c>
      <c r="F295" s="19" t="s">
        <v>893</v>
      </c>
      <c r="G295" s="190">
        <v>90000</v>
      </c>
      <c r="H295" s="269"/>
      <c r="I295" s="10">
        <v>2018</v>
      </c>
      <c r="J295" s="10" t="s">
        <v>199</v>
      </c>
      <c r="K295" s="10"/>
      <c r="L295" s="11"/>
      <c r="M295" s="10"/>
      <c r="N295" s="10">
        <v>1</v>
      </c>
      <c r="O295" s="10" t="s">
        <v>920</v>
      </c>
      <c r="P295" s="71" t="s">
        <v>201</v>
      </c>
      <c r="Q295" s="12">
        <v>0.8</v>
      </c>
      <c r="R295" s="20"/>
      <c r="S295" s="20"/>
    </row>
    <row r="296" spans="1:19" s="58" customFormat="1" ht="20.100000000000001" customHeight="1" x14ac:dyDescent="0.25">
      <c r="A296" s="72">
        <v>251</v>
      </c>
      <c r="B296" s="20" t="str">
        <f t="shared" si="13"/>
        <v>00.03.27.1.9.9.6.B.99.2018</v>
      </c>
      <c r="C296" s="20">
        <v>99</v>
      </c>
      <c r="D296" s="72" t="s">
        <v>1085</v>
      </c>
      <c r="E296" s="71" t="s">
        <v>200</v>
      </c>
      <c r="F296" s="19" t="s">
        <v>893</v>
      </c>
      <c r="G296" s="190">
        <v>90000</v>
      </c>
      <c r="H296" s="269"/>
      <c r="I296" s="10">
        <v>2018</v>
      </c>
      <c r="J296" s="10" t="s">
        <v>199</v>
      </c>
      <c r="K296" s="10"/>
      <c r="L296" s="11"/>
      <c r="M296" s="10"/>
      <c r="N296" s="10">
        <v>1</v>
      </c>
      <c r="O296" s="10" t="s">
        <v>920</v>
      </c>
      <c r="P296" s="71" t="s">
        <v>201</v>
      </c>
      <c r="Q296" s="12">
        <v>0.8</v>
      </c>
      <c r="R296" s="20"/>
      <c r="S296" s="20"/>
    </row>
    <row r="297" spans="1:19" s="58" customFormat="1" ht="20.100000000000001" customHeight="1" x14ac:dyDescent="0.25">
      <c r="A297" s="22">
        <v>252</v>
      </c>
      <c r="B297" s="20" t="str">
        <f t="shared" si="13"/>
        <v>00.03.27.1.9.9.6.B.100.2018</v>
      </c>
      <c r="C297" s="20">
        <v>100</v>
      </c>
      <c r="D297" s="72" t="s">
        <v>1085</v>
      </c>
      <c r="E297" s="9" t="s">
        <v>203</v>
      </c>
      <c r="F297" s="19" t="s">
        <v>893</v>
      </c>
      <c r="G297" s="190">
        <v>4500000</v>
      </c>
      <c r="H297" s="269"/>
      <c r="I297" s="10">
        <v>2018</v>
      </c>
      <c r="J297" s="10" t="s">
        <v>204</v>
      </c>
      <c r="K297" s="10"/>
      <c r="L297" s="11" t="s">
        <v>12</v>
      </c>
      <c r="M297" s="10"/>
      <c r="N297" s="10">
        <v>1</v>
      </c>
      <c r="O297" s="10" t="s">
        <v>920</v>
      </c>
      <c r="P297" s="9" t="s">
        <v>201</v>
      </c>
      <c r="Q297" s="10" t="s">
        <v>56</v>
      </c>
      <c r="R297" s="20"/>
      <c r="S297" s="20"/>
    </row>
    <row r="298" spans="1:19" s="58" customFormat="1" ht="20.100000000000001" customHeight="1" x14ac:dyDescent="0.25">
      <c r="A298" s="72">
        <v>253</v>
      </c>
      <c r="B298" s="20" t="str">
        <f t="shared" si="13"/>
        <v>00.03.27.1.9.9.6.B.101.2021</v>
      </c>
      <c r="C298" s="20">
        <v>101</v>
      </c>
      <c r="D298" s="72" t="s">
        <v>1085</v>
      </c>
      <c r="E298" s="9" t="s">
        <v>205</v>
      </c>
      <c r="F298" s="19" t="s">
        <v>893</v>
      </c>
      <c r="G298" s="190">
        <v>90000</v>
      </c>
      <c r="H298" s="269"/>
      <c r="I298" s="15">
        <v>2021</v>
      </c>
      <c r="J298" s="10"/>
      <c r="K298" s="10"/>
      <c r="L298" s="11"/>
      <c r="M298" s="10"/>
      <c r="N298" s="10">
        <v>1</v>
      </c>
      <c r="O298" s="10" t="s">
        <v>920</v>
      </c>
      <c r="P298" s="9" t="s">
        <v>201</v>
      </c>
      <c r="Q298" s="10" t="s">
        <v>56</v>
      </c>
      <c r="R298" s="20"/>
      <c r="S298" s="20"/>
    </row>
    <row r="299" spans="1:19" s="58" customFormat="1" ht="20.100000000000001" customHeight="1" x14ac:dyDescent="0.25">
      <c r="A299" s="22">
        <v>254</v>
      </c>
      <c r="B299" s="20" t="str">
        <f t="shared" si="13"/>
        <v>00.03.27.1.9.9.6.B.102.2021</v>
      </c>
      <c r="C299" s="20">
        <v>102</v>
      </c>
      <c r="D299" s="72" t="s">
        <v>1085</v>
      </c>
      <c r="E299" s="9" t="s">
        <v>220</v>
      </c>
      <c r="F299" s="19" t="s">
        <v>893</v>
      </c>
      <c r="G299" s="190">
        <v>316000</v>
      </c>
      <c r="H299" s="269"/>
      <c r="I299" s="15">
        <v>2021</v>
      </c>
      <c r="J299" s="10" t="s">
        <v>221</v>
      </c>
      <c r="K299" s="10"/>
      <c r="L299" s="11"/>
      <c r="M299" s="10"/>
      <c r="N299" s="10">
        <v>1</v>
      </c>
      <c r="O299" s="10" t="s">
        <v>920</v>
      </c>
      <c r="P299" s="9" t="s">
        <v>201</v>
      </c>
      <c r="Q299" s="10" t="s">
        <v>56</v>
      </c>
      <c r="R299" s="20"/>
      <c r="S299" s="20"/>
    </row>
    <row r="300" spans="1:19" s="58" customFormat="1" ht="20.100000000000001" customHeight="1" x14ac:dyDescent="0.25">
      <c r="A300" s="72">
        <v>255</v>
      </c>
      <c r="B300" s="20" t="str">
        <f t="shared" si="13"/>
        <v>00.03.27.1.9.9.6.B.103.2021</v>
      </c>
      <c r="C300" s="20">
        <v>103</v>
      </c>
      <c r="D300" s="72" t="s">
        <v>1085</v>
      </c>
      <c r="E300" s="9" t="s">
        <v>222</v>
      </c>
      <c r="F300" s="19" t="s">
        <v>893</v>
      </c>
      <c r="G300" s="190">
        <v>800000</v>
      </c>
      <c r="H300" s="269"/>
      <c r="I300" s="15">
        <v>2021</v>
      </c>
      <c r="J300" s="10" t="s">
        <v>223</v>
      </c>
      <c r="K300" s="10"/>
      <c r="L300" s="11"/>
      <c r="M300" s="10"/>
      <c r="N300" s="10">
        <v>1</v>
      </c>
      <c r="O300" s="10" t="s">
        <v>920</v>
      </c>
      <c r="P300" s="9" t="s">
        <v>201</v>
      </c>
      <c r="Q300" s="10" t="s">
        <v>56</v>
      </c>
      <c r="R300" s="20"/>
      <c r="S300" s="20"/>
    </row>
    <row r="301" spans="1:19" s="58" customFormat="1" ht="20.100000000000001" customHeight="1" x14ac:dyDescent="0.25">
      <c r="A301" s="22">
        <v>256</v>
      </c>
      <c r="B301" s="20" t="str">
        <f t="shared" si="13"/>
        <v>00.03.27.1.9.9.6.B.104.2020</v>
      </c>
      <c r="C301" s="20">
        <v>104</v>
      </c>
      <c r="D301" s="72" t="s">
        <v>1085</v>
      </c>
      <c r="E301" s="9" t="s">
        <v>224</v>
      </c>
      <c r="F301" s="19" t="s">
        <v>893</v>
      </c>
      <c r="G301" s="190">
        <v>300000</v>
      </c>
      <c r="H301" s="269"/>
      <c r="I301" s="15">
        <v>2020</v>
      </c>
      <c r="J301" s="10"/>
      <c r="K301" s="10"/>
      <c r="L301" s="11" t="s">
        <v>49</v>
      </c>
      <c r="M301" s="10"/>
      <c r="N301" s="10">
        <v>1</v>
      </c>
      <c r="O301" s="10" t="s">
        <v>920</v>
      </c>
      <c r="P301" s="9" t="s">
        <v>201</v>
      </c>
      <c r="Q301" s="10" t="s">
        <v>56</v>
      </c>
      <c r="R301" s="20"/>
      <c r="S301" s="20"/>
    </row>
    <row r="302" spans="1:19" s="58" customFormat="1" ht="15.75" x14ac:dyDescent="0.25">
      <c r="A302" s="72">
        <v>257</v>
      </c>
      <c r="B302" s="20" t="str">
        <f t="shared" si="13"/>
        <v>00.03.27.1.9.9.6.B.105.2020</v>
      </c>
      <c r="C302" s="20">
        <v>105</v>
      </c>
      <c r="D302" s="72" t="s">
        <v>1085</v>
      </c>
      <c r="E302" s="9" t="s">
        <v>246</v>
      </c>
      <c r="F302" s="19" t="s">
        <v>893</v>
      </c>
      <c r="G302" s="190">
        <v>404500</v>
      </c>
      <c r="H302" s="269"/>
      <c r="I302" s="15">
        <v>2020</v>
      </c>
      <c r="J302" s="10"/>
      <c r="K302" s="10"/>
      <c r="L302" s="11" t="s">
        <v>247</v>
      </c>
      <c r="M302" s="10"/>
      <c r="N302" s="10">
        <v>16</v>
      </c>
      <c r="O302" s="10" t="s">
        <v>920</v>
      </c>
      <c r="P302" s="9" t="s">
        <v>977</v>
      </c>
      <c r="Q302" s="12">
        <v>0.95</v>
      </c>
      <c r="R302" s="20"/>
      <c r="S302" s="20"/>
    </row>
    <row r="303" spans="1:19" s="58" customFormat="1" ht="20.100000000000001" customHeight="1" x14ac:dyDescent="0.25">
      <c r="A303" s="22">
        <v>258</v>
      </c>
      <c r="B303" s="20" t="str">
        <f t="shared" si="13"/>
        <v>00.03.27.1.9.9.6.B.106.2019</v>
      </c>
      <c r="C303" s="20">
        <v>106</v>
      </c>
      <c r="D303" s="72" t="s">
        <v>1085</v>
      </c>
      <c r="E303" s="9" t="s">
        <v>248</v>
      </c>
      <c r="F303" s="19" t="s">
        <v>893</v>
      </c>
      <c r="G303" s="190">
        <v>5500</v>
      </c>
      <c r="H303" s="269"/>
      <c r="I303" s="15">
        <v>2019</v>
      </c>
      <c r="J303" s="10"/>
      <c r="K303" s="10"/>
      <c r="L303" s="11" t="s">
        <v>247</v>
      </c>
      <c r="M303" s="10"/>
      <c r="N303" s="10">
        <v>26</v>
      </c>
      <c r="O303" s="10" t="s">
        <v>920</v>
      </c>
      <c r="P303" s="9" t="s">
        <v>977</v>
      </c>
      <c r="Q303" s="10" t="s">
        <v>56</v>
      </c>
      <c r="R303" s="20"/>
      <c r="S303" s="20"/>
    </row>
    <row r="304" spans="1:19" s="58" customFormat="1" ht="20.100000000000001" customHeight="1" x14ac:dyDescent="0.25">
      <c r="A304" s="72">
        <v>259</v>
      </c>
      <c r="B304" s="20" t="str">
        <f t="shared" si="13"/>
        <v>00.03.27.1.9.9.6.B.107.2019</v>
      </c>
      <c r="C304" s="20">
        <v>107</v>
      </c>
      <c r="D304" s="72" t="s">
        <v>1085</v>
      </c>
      <c r="E304" s="9" t="s">
        <v>249</v>
      </c>
      <c r="F304" s="19" t="s">
        <v>893</v>
      </c>
      <c r="G304" s="190">
        <v>5500</v>
      </c>
      <c r="H304" s="269"/>
      <c r="I304" s="15">
        <v>2019</v>
      </c>
      <c r="J304" s="10"/>
      <c r="K304" s="10"/>
      <c r="L304" s="11" t="s">
        <v>247</v>
      </c>
      <c r="M304" s="10"/>
      <c r="N304" s="10">
        <v>54</v>
      </c>
      <c r="O304" s="10" t="s">
        <v>920</v>
      </c>
      <c r="P304" s="9" t="s">
        <v>977</v>
      </c>
      <c r="Q304" s="10" t="s">
        <v>56</v>
      </c>
      <c r="R304" s="20"/>
      <c r="S304" s="20"/>
    </row>
    <row r="305" spans="1:19" s="58" customFormat="1" ht="20.100000000000001" customHeight="1" x14ac:dyDescent="0.25">
      <c r="A305" s="22">
        <v>260</v>
      </c>
      <c r="B305" s="20" t="str">
        <f t="shared" si="13"/>
        <v>00.03.27.1.9.9.6.B.108.2019</v>
      </c>
      <c r="C305" s="20">
        <v>108</v>
      </c>
      <c r="D305" s="72" t="s">
        <v>1085</v>
      </c>
      <c r="E305" s="9" t="s">
        <v>250</v>
      </c>
      <c r="F305" s="19" t="s">
        <v>893</v>
      </c>
      <c r="G305" s="190">
        <v>5500</v>
      </c>
      <c r="H305" s="269"/>
      <c r="I305" s="15">
        <v>2019</v>
      </c>
      <c r="J305" s="10"/>
      <c r="K305" s="10"/>
      <c r="L305" s="11" t="s">
        <v>247</v>
      </c>
      <c r="M305" s="10"/>
      <c r="N305" s="10">
        <v>10</v>
      </c>
      <c r="O305" s="10" t="s">
        <v>920</v>
      </c>
      <c r="P305" s="9" t="s">
        <v>977</v>
      </c>
      <c r="Q305" s="10" t="s">
        <v>56</v>
      </c>
      <c r="R305" s="20"/>
      <c r="S305" s="20"/>
    </row>
    <row r="306" spans="1:19" s="58" customFormat="1" ht="20.100000000000001" customHeight="1" x14ac:dyDescent="0.25">
      <c r="A306" s="72">
        <v>261</v>
      </c>
      <c r="B306" s="20" t="str">
        <f t="shared" si="13"/>
        <v>00.03.27.1.9.9.6.B.109.2019</v>
      </c>
      <c r="C306" s="20">
        <v>109</v>
      </c>
      <c r="D306" s="72" t="s">
        <v>1085</v>
      </c>
      <c r="E306" s="9" t="s">
        <v>251</v>
      </c>
      <c r="F306" s="19" t="s">
        <v>893</v>
      </c>
      <c r="G306" s="190">
        <v>5500</v>
      </c>
      <c r="H306" s="269"/>
      <c r="I306" s="15">
        <v>2019</v>
      </c>
      <c r="J306" s="10"/>
      <c r="K306" s="10"/>
      <c r="L306" s="11" t="s">
        <v>252</v>
      </c>
      <c r="M306" s="10"/>
      <c r="N306" s="10">
        <v>6</v>
      </c>
      <c r="O306" s="10" t="s">
        <v>920</v>
      </c>
      <c r="P306" s="9" t="s">
        <v>977</v>
      </c>
      <c r="Q306" s="10" t="s">
        <v>56</v>
      </c>
      <c r="R306" s="20"/>
      <c r="S306" s="20"/>
    </row>
    <row r="307" spans="1:19" s="58" customFormat="1" ht="20.100000000000001" customHeight="1" x14ac:dyDescent="0.25">
      <c r="A307" s="22">
        <v>262</v>
      </c>
      <c r="B307" s="20" t="str">
        <f t="shared" si="13"/>
        <v>00.03.27.1.9.9.6.B.110.2019</v>
      </c>
      <c r="C307" s="20">
        <v>110</v>
      </c>
      <c r="D307" s="72" t="s">
        <v>1085</v>
      </c>
      <c r="E307" s="9" t="s">
        <v>253</v>
      </c>
      <c r="F307" s="19" t="s">
        <v>893</v>
      </c>
      <c r="G307" s="190">
        <v>5500</v>
      </c>
      <c r="H307" s="269"/>
      <c r="I307" s="15">
        <v>2019</v>
      </c>
      <c r="J307" s="10" t="s">
        <v>199</v>
      </c>
      <c r="K307" s="10"/>
      <c r="L307" s="11" t="s">
        <v>234</v>
      </c>
      <c r="M307" s="10"/>
      <c r="N307" s="10">
        <v>6</v>
      </c>
      <c r="O307" s="10" t="s">
        <v>920</v>
      </c>
      <c r="P307" s="9" t="s">
        <v>977</v>
      </c>
      <c r="Q307" s="12">
        <v>0.5</v>
      </c>
      <c r="R307" s="20"/>
      <c r="S307" s="20"/>
    </row>
    <row r="308" spans="1:19" s="58" customFormat="1" ht="20.100000000000001" customHeight="1" x14ac:dyDescent="0.25">
      <c r="A308" s="72">
        <v>263</v>
      </c>
      <c r="B308" s="20" t="str">
        <f t="shared" si="13"/>
        <v>00.03.27.1.9.9.6.B.111.2020</v>
      </c>
      <c r="C308" s="20">
        <v>111</v>
      </c>
      <c r="D308" s="72" t="s">
        <v>1085</v>
      </c>
      <c r="E308" s="9" t="s">
        <v>254</v>
      </c>
      <c r="F308" s="19" t="s">
        <v>893</v>
      </c>
      <c r="G308" s="190">
        <v>35000</v>
      </c>
      <c r="H308" s="269"/>
      <c r="I308" s="15">
        <v>2020</v>
      </c>
      <c r="J308" s="10"/>
      <c r="K308" s="10"/>
      <c r="L308" s="11" t="s">
        <v>255</v>
      </c>
      <c r="M308" s="10"/>
      <c r="N308" s="10">
        <v>6</v>
      </c>
      <c r="O308" s="10" t="s">
        <v>920</v>
      </c>
      <c r="P308" s="9" t="s">
        <v>977</v>
      </c>
      <c r="Q308" s="12">
        <v>0.5</v>
      </c>
      <c r="R308" s="20"/>
      <c r="S308" s="20"/>
    </row>
    <row r="309" spans="1:19" s="58" customFormat="1" ht="20.100000000000001" customHeight="1" x14ac:dyDescent="0.25">
      <c r="A309" s="22">
        <v>264</v>
      </c>
      <c r="B309" s="20" t="str">
        <f t="shared" si="13"/>
        <v>00.03.27.1.9.9.6.B.112.2020</v>
      </c>
      <c r="C309" s="20">
        <v>112</v>
      </c>
      <c r="D309" s="72" t="s">
        <v>1085</v>
      </c>
      <c r="E309" s="9" t="s">
        <v>256</v>
      </c>
      <c r="F309" s="19" t="s">
        <v>893</v>
      </c>
      <c r="G309" s="190">
        <v>8940</v>
      </c>
      <c r="H309" s="269"/>
      <c r="I309" s="15">
        <v>2020</v>
      </c>
      <c r="J309" s="10"/>
      <c r="K309" s="10"/>
      <c r="L309" s="11"/>
      <c r="M309" s="10"/>
      <c r="N309" s="10">
        <v>7</v>
      </c>
      <c r="O309" s="10" t="s">
        <v>920</v>
      </c>
      <c r="P309" s="71" t="s">
        <v>977</v>
      </c>
      <c r="Q309" s="10" t="s">
        <v>56</v>
      </c>
      <c r="R309" s="20"/>
      <c r="S309" s="20"/>
    </row>
    <row r="310" spans="1:19" s="58" customFormat="1" ht="20.100000000000001" customHeight="1" x14ac:dyDescent="0.25">
      <c r="A310" s="72">
        <v>265</v>
      </c>
      <c r="B310" s="20" t="str">
        <f t="shared" si="13"/>
        <v>00.03.27.1.9.9.6.B.113.2020</v>
      </c>
      <c r="C310" s="20">
        <v>113</v>
      </c>
      <c r="D310" s="72" t="s">
        <v>1085</v>
      </c>
      <c r="E310" s="9" t="s">
        <v>257</v>
      </c>
      <c r="F310" s="19" t="s">
        <v>893</v>
      </c>
      <c r="G310" s="190">
        <v>800000</v>
      </c>
      <c r="H310" s="269"/>
      <c r="I310" s="15">
        <v>2020</v>
      </c>
      <c r="J310" s="10"/>
      <c r="K310" s="10"/>
      <c r="L310" s="11" t="s">
        <v>258</v>
      </c>
      <c r="M310" s="10"/>
      <c r="N310" s="10">
        <v>10</v>
      </c>
      <c r="O310" s="10" t="s">
        <v>920</v>
      </c>
      <c r="P310" s="71" t="s">
        <v>977</v>
      </c>
      <c r="Q310" s="12" t="s">
        <v>56</v>
      </c>
      <c r="R310" s="20"/>
      <c r="S310" s="20"/>
    </row>
    <row r="311" spans="1:19" s="58" customFormat="1" ht="20.100000000000001" customHeight="1" x14ac:dyDescent="0.25">
      <c r="A311" s="22">
        <v>266</v>
      </c>
      <c r="B311" s="20" t="str">
        <f t="shared" si="13"/>
        <v>00.03.27.1.9.9.6.B.114.2019</v>
      </c>
      <c r="C311" s="20">
        <v>114</v>
      </c>
      <c r="D311" s="72" t="s">
        <v>1085</v>
      </c>
      <c r="E311" s="9" t="s">
        <v>259</v>
      </c>
      <c r="F311" s="19" t="s">
        <v>893</v>
      </c>
      <c r="G311" s="190">
        <v>119000</v>
      </c>
      <c r="H311" s="269"/>
      <c r="I311" s="15">
        <v>2019</v>
      </c>
      <c r="J311" s="10"/>
      <c r="K311" s="10"/>
      <c r="L311" s="11" t="s">
        <v>258</v>
      </c>
      <c r="M311" s="10"/>
      <c r="N311" s="10">
        <v>17</v>
      </c>
      <c r="O311" s="10" t="s">
        <v>920</v>
      </c>
      <c r="P311" s="71" t="s">
        <v>977</v>
      </c>
      <c r="Q311" s="10" t="s">
        <v>56</v>
      </c>
      <c r="R311" s="20"/>
      <c r="S311" s="20"/>
    </row>
    <row r="312" spans="1:19" s="58" customFormat="1" ht="20.100000000000001" customHeight="1" x14ac:dyDescent="0.25">
      <c r="A312" s="72">
        <v>267</v>
      </c>
      <c r="B312" s="20" t="str">
        <f t="shared" si="13"/>
        <v>00.03.27.1.9.9.6.B.115.2019</v>
      </c>
      <c r="C312" s="20">
        <v>115</v>
      </c>
      <c r="D312" s="72" t="s">
        <v>1085</v>
      </c>
      <c r="E312" s="9" t="s">
        <v>260</v>
      </c>
      <c r="F312" s="19" t="s">
        <v>893</v>
      </c>
      <c r="G312" s="190">
        <v>285000</v>
      </c>
      <c r="H312" s="269"/>
      <c r="I312" s="15">
        <v>2019</v>
      </c>
      <c r="J312" s="10"/>
      <c r="K312" s="10"/>
      <c r="L312" s="11" t="s">
        <v>258</v>
      </c>
      <c r="M312" s="10"/>
      <c r="N312" s="10">
        <v>57</v>
      </c>
      <c r="O312" s="10" t="s">
        <v>920</v>
      </c>
      <c r="P312" s="71" t="s">
        <v>977</v>
      </c>
      <c r="Q312" s="10" t="s">
        <v>56</v>
      </c>
      <c r="R312" s="20"/>
      <c r="S312" s="20"/>
    </row>
    <row r="313" spans="1:19" s="58" customFormat="1" ht="20.100000000000001" customHeight="1" x14ac:dyDescent="0.25">
      <c r="A313" s="22">
        <v>268</v>
      </c>
      <c r="B313" s="20" t="str">
        <f t="shared" si="13"/>
        <v>00.03.27.1.9.9.6.B.116.2019</v>
      </c>
      <c r="C313" s="20">
        <v>116</v>
      </c>
      <c r="D313" s="72" t="s">
        <v>1085</v>
      </c>
      <c r="E313" s="9" t="s">
        <v>261</v>
      </c>
      <c r="F313" s="19" t="s">
        <v>893</v>
      </c>
      <c r="G313" s="190">
        <v>98000</v>
      </c>
      <c r="H313" s="269"/>
      <c r="I313" s="15">
        <v>2019</v>
      </c>
      <c r="J313" s="10"/>
      <c r="K313" s="10"/>
      <c r="L313" s="11" t="s">
        <v>258</v>
      </c>
      <c r="M313" s="10"/>
      <c r="N313" s="10">
        <v>14</v>
      </c>
      <c r="O313" s="10" t="s">
        <v>920</v>
      </c>
      <c r="P313" s="71" t="s">
        <v>977</v>
      </c>
      <c r="Q313" s="10" t="s">
        <v>56</v>
      </c>
      <c r="R313" s="20"/>
      <c r="S313" s="20"/>
    </row>
    <row r="314" spans="1:19" s="58" customFormat="1" ht="20.100000000000001" customHeight="1" x14ac:dyDescent="0.25">
      <c r="A314" s="72">
        <v>269</v>
      </c>
      <c r="B314" s="20" t="str">
        <f t="shared" si="13"/>
        <v>00.03.27.1.9.9.6.B.117.2019</v>
      </c>
      <c r="C314" s="20">
        <v>117</v>
      </c>
      <c r="D314" s="72" t="s">
        <v>1085</v>
      </c>
      <c r="E314" s="9" t="s">
        <v>262</v>
      </c>
      <c r="F314" s="19" t="s">
        <v>893</v>
      </c>
      <c r="G314" s="190">
        <v>180000</v>
      </c>
      <c r="H314" s="269"/>
      <c r="I314" s="15">
        <v>2019</v>
      </c>
      <c r="J314" s="10"/>
      <c r="K314" s="10"/>
      <c r="L314" s="11" t="s">
        <v>258</v>
      </c>
      <c r="M314" s="10"/>
      <c r="N314" s="10">
        <v>30</v>
      </c>
      <c r="O314" s="10" t="s">
        <v>920</v>
      </c>
      <c r="P314" s="71" t="s">
        <v>977</v>
      </c>
      <c r="Q314" s="10" t="s">
        <v>56</v>
      </c>
      <c r="R314" s="20"/>
      <c r="S314" s="20"/>
    </row>
    <row r="315" spans="1:19" s="58" customFormat="1" ht="20.100000000000001" customHeight="1" x14ac:dyDescent="0.25">
      <c r="A315" s="22">
        <v>270</v>
      </c>
      <c r="B315" s="20" t="str">
        <f t="shared" si="13"/>
        <v>00.03.27.1.9.9.6.B.118.2019</v>
      </c>
      <c r="C315" s="20">
        <v>118</v>
      </c>
      <c r="D315" s="72" t="s">
        <v>1085</v>
      </c>
      <c r="E315" s="9" t="s">
        <v>263</v>
      </c>
      <c r="F315" s="19" t="s">
        <v>893</v>
      </c>
      <c r="G315" s="190">
        <v>162000</v>
      </c>
      <c r="H315" s="269"/>
      <c r="I315" s="15">
        <v>2019</v>
      </c>
      <c r="J315" s="10"/>
      <c r="K315" s="10"/>
      <c r="L315" s="11" t="s">
        <v>258</v>
      </c>
      <c r="M315" s="10"/>
      <c r="N315" s="10">
        <v>9</v>
      </c>
      <c r="O315" s="10" t="s">
        <v>920</v>
      </c>
      <c r="P315" s="71" t="s">
        <v>977</v>
      </c>
      <c r="Q315" s="10" t="s">
        <v>56</v>
      </c>
      <c r="R315" s="20"/>
      <c r="S315" s="20"/>
    </row>
    <row r="316" spans="1:19" s="58" customFormat="1" ht="20.100000000000001" customHeight="1" x14ac:dyDescent="0.25">
      <c r="A316" s="72">
        <v>271</v>
      </c>
      <c r="B316" s="20" t="str">
        <f t="shared" si="13"/>
        <v>00.03.27.1.9.9.6.B.119.2018</v>
      </c>
      <c r="C316" s="20">
        <v>119</v>
      </c>
      <c r="D316" s="72" t="s">
        <v>1085</v>
      </c>
      <c r="E316" s="9" t="s">
        <v>264</v>
      </c>
      <c r="F316" s="19" t="s">
        <v>893</v>
      </c>
      <c r="G316" s="190">
        <v>697000</v>
      </c>
      <c r="H316" s="269"/>
      <c r="I316" s="10">
        <v>2018</v>
      </c>
      <c r="J316" s="10"/>
      <c r="K316" s="10"/>
      <c r="L316" s="11" t="s">
        <v>258</v>
      </c>
      <c r="M316" s="10"/>
      <c r="N316" s="10">
        <v>89</v>
      </c>
      <c r="O316" s="10" t="s">
        <v>920</v>
      </c>
      <c r="P316" s="71" t="s">
        <v>977</v>
      </c>
      <c r="Q316" s="12">
        <v>0.75</v>
      </c>
      <c r="R316" s="20"/>
      <c r="S316" s="20"/>
    </row>
    <row r="317" spans="1:19" s="58" customFormat="1" ht="20.100000000000001" customHeight="1" x14ac:dyDescent="0.25">
      <c r="A317" s="22">
        <v>272</v>
      </c>
      <c r="B317" s="20" t="str">
        <f t="shared" si="13"/>
        <v>00.03.27.1.9.9.6.B.120.2018</v>
      </c>
      <c r="C317" s="20">
        <v>120</v>
      </c>
      <c r="D317" s="72" t="s">
        <v>1085</v>
      </c>
      <c r="E317" s="9" t="s">
        <v>265</v>
      </c>
      <c r="F317" s="19" t="s">
        <v>893</v>
      </c>
      <c r="G317" s="190">
        <v>110000</v>
      </c>
      <c r="H317" s="269"/>
      <c r="I317" s="10">
        <v>2018</v>
      </c>
      <c r="J317" s="10"/>
      <c r="K317" s="10"/>
      <c r="L317" s="11" t="s">
        <v>266</v>
      </c>
      <c r="M317" s="10"/>
      <c r="N317" s="10">
        <v>55</v>
      </c>
      <c r="O317" s="10" t="s">
        <v>920</v>
      </c>
      <c r="P317" s="71" t="s">
        <v>977</v>
      </c>
      <c r="Q317" s="12">
        <v>0.9</v>
      </c>
      <c r="R317" s="20"/>
      <c r="S317" s="20"/>
    </row>
    <row r="318" spans="1:19" s="58" customFormat="1" ht="20.100000000000001" customHeight="1" x14ac:dyDescent="0.25">
      <c r="A318" s="72">
        <v>273</v>
      </c>
      <c r="B318" s="20" t="str">
        <f t="shared" si="13"/>
        <v>00.03.27.1.9.9.6.B.121.2018</v>
      </c>
      <c r="C318" s="20">
        <v>121</v>
      </c>
      <c r="D318" s="72" t="s">
        <v>1085</v>
      </c>
      <c r="E318" s="9" t="s">
        <v>267</v>
      </c>
      <c r="F318" s="19" t="s">
        <v>893</v>
      </c>
      <c r="G318" s="190">
        <v>127500</v>
      </c>
      <c r="H318" s="269"/>
      <c r="I318" s="10">
        <v>2018</v>
      </c>
      <c r="J318" s="10"/>
      <c r="K318" s="10"/>
      <c r="L318" s="11" t="s">
        <v>266</v>
      </c>
      <c r="M318" s="10"/>
      <c r="N318" s="10">
        <v>51</v>
      </c>
      <c r="O318" s="10" t="s">
        <v>920</v>
      </c>
      <c r="P318" s="71" t="s">
        <v>977</v>
      </c>
      <c r="Q318" s="12">
        <v>0.9</v>
      </c>
      <c r="R318" s="20"/>
      <c r="S318" s="20"/>
    </row>
    <row r="319" spans="1:19" s="58" customFormat="1" ht="20.100000000000001" customHeight="1" x14ac:dyDescent="0.25">
      <c r="A319" s="22">
        <v>274</v>
      </c>
      <c r="B319" s="20" t="str">
        <f t="shared" si="13"/>
        <v>00.03.27.1.9.9.6.B.122.2019</v>
      </c>
      <c r="C319" s="20">
        <v>122</v>
      </c>
      <c r="D319" s="72" t="s">
        <v>1085</v>
      </c>
      <c r="E319" s="9" t="s">
        <v>268</v>
      </c>
      <c r="F319" s="19" t="s">
        <v>893</v>
      </c>
      <c r="G319" s="190">
        <v>12000</v>
      </c>
      <c r="H319" s="269"/>
      <c r="I319" s="15">
        <v>2019</v>
      </c>
      <c r="J319" s="10"/>
      <c r="K319" s="10"/>
      <c r="L319" s="11" t="s">
        <v>266</v>
      </c>
      <c r="M319" s="10"/>
      <c r="N319" s="10">
        <v>4</v>
      </c>
      <c r="O319" s="10" t="s">
        <v>920</v>
      </c>
      <c r="P319" s="71" t="s">
        <v>977</v>
      </c>
      <c r="Q319" s="10" t="s">
        <v>56</v>
      </c>
      <c r="R319" s="20"/>
      <c r="S319" s="20"/>
    </row>
    <row r="320" spans="1:19" s="58" customFormat="1" ht="20.100000000000001" customHeight="1" x14ac:dyDescent="0.25">
      <c r="A320" s="72">
        <v>275</v>
      </c>
      <c r="B320" s="20" t="str">
        <f t="shared" si="13"/>
        <v>00.03.27.1.9.9.6.B.123.2019</v>
      </c>
      <c r="C320" s="20">
        <v>123</v>
      </c>
      <c r="D320" s="72" t="s">
        <v>1085</v>
      </c>
      <c r="E320" s="9" t="s">
        <v>269</v>
      </c>
      <c r="F320" s="19" t="s">
        <v>893</v>
      </c>
      <c r="G320" s="190">
        <v>18000</v>
      </c>
      <c r="H320" s="269"/>
      <c r="I320" s="15">
        <v>2019</v>
      </c>
      <c r="J320" s="10"/>
      <c r="K320" s="10"/>
      <c r="L320" s="11" t="s">
        <v>266</v>
      </c>
      <c r="M320" s="10"/>
      <c r="N320" s="10">
        <v>6</v>
      </c>
      <c r="O320" s="10" t="s">
        <v>920</v>
      </c>
      <c r="P320" s="71" t="s">
        <v>977</v>
      </c>
      <c r="Q320" s="10" t="s">
        <v>56</v>
      </c>
      <c r="R320" s="20"/>
      <c r="S320" s="20"/>
    </row>
    <row r="321" spans="1:19" s="58" customFormat="1" ht="20.100000000000001" customHeight="1" x14ac:dyDescent="0.25">
      <c r="A321" s="22">
        <v>276</v>
      </c>
      <c r="B321" s="20" t="str">
        <f t="shared" si="13"/>
        <v>00.03.27.1.9.9.6.B.124.2021</v>
      </c>
      <c r="C321" s="20">
        <v>124</v>
      </c>
      <c r="D321" s="72" t="s">
        <v>1085</v>
      </c>
      <c r="E321" s="9" t="s">
        <v>270</v>
      </c>
      <c r="F321" s="19" t="s">
        <v>893</v>
      </c>
      <c r="G321" s="190">
        <v>15000</v>
      </c>
      <c r="H321" s="269"/>
      <c r="I321" s="15">
        <v>2021</v>
      </c>
      <c r="J321" s="10"/>
      <c r="K321" s="10"/>
      <c r="L321" s="11" t="s">
        <v>271</v>
      </c>
      <c r="M321" s="10"/>
      <c r="N321" s="10">
        <v>144</v>
      </c>
      <c r="O321" s="10" t="s">
        <v>920</v>
      </c>
      <c r="P321" s="71" t="s">
        <v>977</v>
      </c>
      <c r="Q321" s="12" t="s">
        <v>56</v>
      </c>
      <c r="R321" s="20"/>
      <c r="S321" s="20"/>
    </row>
    <row r="322" spans="1:19" s="58" customFormat="1" ht="20.100000000000001" customHeight="1" x14ac:dyDescent="0.25">
      <c r="A322" s="72">
        <v>277</v>
      </c>
      <c r="B322" s="20" t="str">
        <f t="shared" si="13"/>
        <v>00.03.27.1.9.9.6.B.125.2021</v>
      </c>
      <c r="C322" s="20">
        <v>125</v>
      </c>
      <c r="D322" s="72" t="s">
        <v>1085</v>
      </c>
      <c r="E322" s="9" t="s">
        <v>272</v>
      </c>
      <c r="F322" s="19" t="s">
        <v>893</v>
      </c>
      <c r="G322" s="190">
        <v>18200</v>
      </c>
      <c r="H322" s="269"/>
      <c r="I322" s="15">
        <v>2021</v>
      </c>
      <c r="J322" s="10"/>
      <c r="K322" s="10"/>
      <c r="L322" s="11" t="s">
        <v>271</v>
      </c>
      <c r="M322" s="10"/>
      <c r="N322" s="10">
        <v>12</v>
      </c>
      <c r="O322" s="10" t="s">
        <v>920</v>
      </c>
      <c r="P322" s="71" t="s">
        <v>977</v>
      </c>
      <c r="Q322" s="12" t="s">
        <v>56</v>
      </c>
      <c r="R322" s="20"/>
      <c r="S322" s="20"/>
    </row>
    <row r="323" spans="1:19" s="58" customFormat="1" ht="20.100000000000001" customHeight="1" x14ac:dyDescent="0.25">
      <c r="A323" s="22">
        <v>278</v>
      </c>
      <c r="B323" s="20" t="str">
        <f t="shared" si="13"/>
        <v>00.03.27.1.9.9.6.B.126.2021</v>
      </c>
      <c r="C323" s="20">
        <v>126</v>
      </c>
      <c r="D323" s="72" t="s">
        <v>1085</v>
      </c>
      <c r="E323" s="9" t="s">
        <v>273</v>
      </c>
      <c r="F323" s="19" t="s">
        <v>893</v>
      </c>
      <c r="G323" s="190">
        <v>24000</v>
      </c>
      <c r="H323" s="269"/>
      <c r="I323" s="15">
        <v>2021</v>
      </c>
      <c r="J323" s="10"/>
      <c r="K323" s="10"/>
      <c r="L323" s="11" t="s">
        <v>271</v>
      </c>
      <c r="M323" s="10"/>
      <c r="N323" s="10">
        <v>12</v>
      </c>
      <c r="O323" s="10" t="s">
        <v>920</v>
      </c>
      <c r="P323" s="71" t="s">
        <v>977</v>
      </c>
      <c r="Q323" s="12" t="s">
        <v>56</v>
      </c>
      <c r="R323" s="20"/>
      <c r="S323" s="20"/>
    </row>
    <row r="324" spans="1:19" s="58" customFormat="1" ht="20.100000000000001" customHeight="1" x14ac:dyDescent="0.25">
      <c r="A324" s="72">
        <v>279</v>
      </c>
      <c r="B324" s="20" t="str">
        <f t="shared" si="13"/>
        <v>00.03.27.1.9.9.6.B.127.2021</v>
      </c>
      <c r="C324" s="20">
        <v>127</v>
      </c>
      <c r="D324" s="72" t="s">
        <v>1085</v>
      </c>
      <c r="E324" s="9" t="s">
        <v>274</v>
      </c>
      <c r="F324" s="19" t="s">
        <v>893</v>
      </c>
      <c r="G324" s="190">
        <v>6520</v>
      </c>
      <c r="H324" s="269"/>
      <c r="I324" s="15">
        <v>2021</v>
      </c>
      <c r="J324" s="10"/>
      <c r="K324" s="10"/>
      <c r="L324" s="11" t="s">
        <v>247</v>
      </c>
      <c r="M324" s="10"/>
      <c r="N324" s="10">
        <v>7</v>
      </c>
      <c r="O324" s="10" t="s">
        <v>920</v>
      </c>
      <c r="P324" s="71" t="s">
        <v>977</v>
      </c>
      <c r="Q324" s="10" t="s">
        <v>56</v>
      </c>
      <c r="R324" s="20"/>
      <c r="S324" s="20"/>
    </row>
    <row r="325" spans="1:19" s="58" customFormat="1" ht="20.100000000000001" customHeight="1" x14ac:dyDescent="0.25">
      <c r="A325" s="22">
        <v>280</v>
      </c>
      <c r="B325" s="20" t="str">
        <f t="shared" si="13"/>
        <v>00.03.27.1.9.9.6.B.128.2021</v>
      </c>
      <c r="C325" s="20">
        <v>128</v>
      </c>
      <c r="D325" s="72" t="s">
        <v>1085</v>
      </c>
      <c r="E325" s="9" t="s">
        <v>275</v>
      </c>
      <c r="F325" s="19" t="s">
        <v>893</v>
      </c>
      <c r="G325" s="190">
        <v>44000</v>
      </c>
      <c r="H325" s="269"/>
      <c r="I325" s="15">
        <v>2021</v>
      </c>
      <c r="J325" s="10"/>
      <c r="K325" s="10"/>
      <c r="L325" s="11" t="s">
        <v>234</v>
      </c>
      <c r="M325" s="10"/>
      <c r="N325" s="10">
        <v>44</v>
      </c>
      <c r="O325" s="10" t="s">
        <v>920</v>
      </c>
      <c r="P325" s="71" t="s">
        <v>977</v>
      </c>
      <c r="Q325" s="10" t="s">
        <v>56</v>
      </c>
      <c r="R325" s="20"/>
      <c r="S325" s="20"/>
    </row>
    <row r="326" spans="1:19" s="58" customFormat="1" ht="20.100000000000001" customHeight="1" x14ac:dyDescent="0.25">
      <c r="A326" s="72">
        <v>281</v>
      </c>
      <c r="B326" s="20" t="str">
        <f t="shared" ref="B326:B345" si="14">"00.03.27.1.9.9.6.B."&amp;C326&amp;D326&amp;I326</f>
        <v>00.03.27.1.9.9.6.B.129.2021</v>
      </c>
      <c r="C326" s="20">
        <v>129</v>
      </c>
      <c r="D326" s="72" t="s">
        <v>1085</v>
      </c>
      <c r="E326" s="9" t="s">
        <v>276</v>
      </c>
      <c r="F326" s="19" t="s">
        <v>893</v>
      </c>
      <c r="G326" s="190">
        <v>51000</v>
      </c>
      <c r="H326" s="269"/>
      <c r="I326" s="15">
        <v>2021</v>
      </c>
      <c r="J326" s="10"/>
      <c r="K326" s="10"/>
      <c r="L326" s="11" t="s">
        <v>258</v>
      </c>
      <c r="M326" s="10"/>
      <c r="N326" s="10">
        <v>6</v>
      </c>
      <c r="O326" s="10" t="s">
        <v>920</v>
      </c>
      <c r="P326" s="71" t="s">
        <v>977</v>
      </c>
      <c r="Q326" s="10" t="s">
        <v>56</v>
      </c>
      <c r="R326" s="20"/>
      <c r="S326" s="20"/>
    </row>
    <row r="327" spans="1:19" s="58" customFormat="1" ht="20.100000000000001" customHeight="1" x14ac:dyDescent="0.25">
      <c r="A327" s="22">
        <v>282</v>
      </c>
      <c r="B327" s="20" t="str">
        <f t="shared" si="14"/>
        <v>00.03.27.1.9.9.6.B.130.2020</v>
      </c>
      <c r="C327" s="20">
        <v>130</v>
      </c>
      <c r="D327" s="72" t="s">
        <v>1085</v>
      </c>
      <c r="E327" s="9" t="s">
        <v>277</v>
      </c>
      <c r="F327" s="19" t="s">
        <v>893</v>
      </c>
      <c r="G327" s="190">
        <v>25000</v>
      </c>
      <c r="H327" s="269"/>
      <c r="I327" s="15">
        <v>2020</v>
      </c>
      <c r="J327" s="10"/>
      <c r="K327" s="10"/>
      <c r="L327" s="11" t="s">
        <v>258</v>
      </c>
      <c r="M327" s="10"/>
      <c r="N327" s="10">
        <v>27</v>
      </c>
      <c r="O327" s="10" t="s">
        <v>920</v>
      </c>
      <c r="P327" s="71" t="s">
        <v>977</v>
      </c>
      <c r="Q327" s="10" t="s">
        <v>56</v>
      </c>
      <c r="R327" s="20"/>
      <c r="S327" s="20"/>
    </row>
    <row r="328" spans="1:19" s="58" customFormat="1" ht="20.100000000000001" customHeight="1" x14ac:dyDescent="0.25">
      <c r="A328" s="72">
        <v>283</v>
      </c>
      <c r="B328" s="20" t="str">
        <f t="shared" si="14"/>
        <v>00.03.27.1.9.9.6.B.131.2020</v>
      </c>
      <c r="C328" s="20">
        <v>131</v>
      </c>
      <c r="D328" s="72" t="s">
        <v>1085</v>
      </c>
      <c r="E328" s="9" t="s">
        <v>278</v>
      </c>
      <c r="F328" s="19" t="s">
        <v>893</v>
      </c>
      <c r="G328" s="190">
        <v>22500</v>
      </c>
      <c r="H328" s="269"/>
      <c r="I328" s="15">
        <v>2020</v>
      </c>
      <c r="J328" s="10"/>
      <c r="K328" s="10"/>
      <c r="L328" s="11" t="s">
        <v>266</v>
      </c>
      <c r="M328" s="10"/>
      <c r="N328" s="10">
        <v>4</v>
      </c>
      <c r="O328" s="10" t="s">
        <v>920</v>
      </c>
      <c r="P328" s="71" t="s">
        <v>977</v>
      </c>
      <c r="Q328" s="10" t="s">
        <v>56</v>
      </c>
      <c r="R328" s="20"/>
      <c r="S328" s="20"/>
    </row>
    <row r="329" spans="1:19" s="58" customFormat="1" ht="20.100000000000001" customHeight="1" x14ac:dyDescent="0.25">
      <c r="A329" s="22">
        <v>284</v>
      </c>
      <c r="B329" s="20" t="str">
        <f t="shared" si="14"/>
        <v>00.03.27.1.9.9.6.B.132.2020</v>
      </c>
      <c r="C329" s="20">
        <v>132</v>
      </c>
      <c r="D329" s="72" t="s">
        <v>1085</v>
      </c>
      <c r="E329" s="9" t="s">
        <v>279</v>
      </c>
      <c r="F329" s="19" t="s">
        <v>893</v>
      </c>
      <c r="G329" s="190">
        <v>22000</v>
      </c>
      <c r="H329" s="269"/>
      <c r="I329" s="15">
        <v>2020</v>
      </c>
      <c r="J329" s="10"/>
      <c r="K329" s="10"/>
      <c r="L329" s="11" t="s">
        <v>266</v>
      </c>
      <c r="M329" s="10"/>
      <c r="N329" s="10">
        <v>11</v>
      </c>
      <c r="O329" s="10" t="s">
        <v>920</v>
      </c>
      <c r="P329" s="71" t="s">
        <v>977</v>
      </c>
      <c r="Q329" s="10" t="s">
        <v>56</v>
      </c>
      <c r="R329" s="20"/>
      <c r="S329" s="20"/>
    </row>
    <row r="330" spans="1:19" s="58" customFormat="1" ht="20.100000000000001" customHeight="1" x14ac:dyDescent="0.25">
      <c r="A330" s="72">
        <v>285</v>
      </c>
      <c r="B330" s="20" t="str">
        <f t="shared" si="14"/>
        <v>00.03.27.1.9.9.6.B.133.2019</v>
      </c>
      <c r="C330" s="20">
        <v>133</v>
      </c>
      <c r="D330" s="72" t="s">
        <v>1085</v>
      </c>
      <c r="E330" s="9" t="s">
        <v>280</v>
      </c>
      <c r="F330" s="19" t="s">
        <v>893</v>
      </c>
      <c r="G330" s="190">
        <v>75000</v>
      </c>
      <c r="H330" s="269"/>
      <c r="I330" s="15">
        <v>2019</v>
      </c>
      <c r="J330" s="10"/>
      <c r="K330" s="10"/>
      <c r="L330" s="11" t="s">
        <v>247</v>
      </c>
      <c r="M330" s="10"/>
      <c r="N330" s="10">
        <v>5</v>
      </c>
      <c r="O330" s="10" t="s">
        <v>920</v>
      </c>
      <c r="P330" s="71" t="s">
        <v>977</v>
      </c>
      <c r="Q330" s="10" t="s">
        <v>56</v>
      </c>
      <c r="R330" s="20"/>
      <c r="S330" s="20"/>
    </row>
    <row r="331" spans="1:19" s="58" customFormat="1" ht="20.100000000000001" customHeight="1" x14ac:dyDescent="0.25">
      <c r="A331" s="22">
        <v>286</v>
      </c>
      <c r="B331" s="20" t="str">
        <f t="shared" si="14"/>
        <v>00.03.27.1.9.9.6.B.134.2019</v>
      </c>
      <c r="C331" s="20">
        <v>134</v>
      </c>
      <c r="D331" s="72" t="s">
        <v>1085</v>
      </c>
      <c r="E331" s="9" t="s">
        <v>281</v>
      </c>
      <c r="F331" s="19" t="s">
        <v>893</v>
      </c>
      <c r="G331" s="190">
        <v>32000</v>
      </c>
      <c r="H331" s="269"/>
      <c r="I331" s="15">
        <v>2019</v>
      </c>
      <c r="J331" s="10"/>
      <c r="K331" s="10"/>
      <c r="L331" s="11" t="s">
        <v>266</v>
      </c>
      <c r="M331" s="10"/>
      <c r="N331" s="10">
        <v>4</v>
      </c>
      <c r="O331" s="10" t="s">
        <v>920</v>
      </c>
      <c r="P331" s="71" t="s">
        <v>977</v>
      </c>
      <c r="Q331" s="10" t="s">
        <v>56</v>
      </c>
      <c r="R331" s="20"/>
      <c r="S331" s="20"/>
    </row>
    <row r="332" spans="1:19" s="58" customFormat="1" ht="20.100000000000001" customHeight="1" x14ac:dyDescent="0.25">
      <c r="A332" s="72">
        <v>287</v>
      </c>
      <c r="B332" s="20" t="str">
        <f t="shared" si="14"/>
        <v>00.03.27.1.9.9.6.B.135.2019</v>
      </c>
      <c r="C332" s="20">
        <v>135</v>
      </c>
      <c r="D332" s="72" t="s">
        <v>1085</v>
      </c>
      <c r="E332" s="9" t="s">
        <v>282</v>
      </c>
      <c r="F332" s="19" t="s">
        <v>893</v>
      </c>
      <c r="G332" s="190">
        <v>30000</v>
      </c>
      <c r="H332" s="269"/>
      <c r="I332" s="15">
        <v>2019</v>
      </c>
      <c r="J332" s="10"/>
      <c r="K332" s="10"/>
      <c r="L332" s="11" t="s">
        <v>258</v>
      </c>
      <c r="M332" s="10"/>
      <c r="N332" s="10">
        <v>2</v>
      </c>
      <c r="O332" s="10" t="s">
        <v>920</v>
      </c>
      <c r="P332" s="71" t="s">
        <v>977</v>
      </c>
      <c r="Q332" s="10" t="s">
        <v>56</v>
      </c>
      <c r="R332" s="20"/>
      <c r="S332" s="20"/>
    </row>
    <row r="333" spans="1:19" s="58" customFormat="1" ht="20.100000000000001" customHeight="1" x14ac:dyDescent="0.25">
      <c r="A333" s="22">
        <v>288</v>
      </c>
      <c r="B333" s="20" t="str">
        <f t="shared" si="14"/>
        <v>00.03.27.1.9.9.6.B.136.2019</v>
      </c>
      <c r="C333" s="20">
        <v>136</v>
      </c>
      <c r="D333" s="72" t="s">
        <v>1085</v>
      </c>
      <c r="E333" s="9" t="s">
        <v>283</v>
      </c>
      <c r="F333" s="19" t="s">
        <v>893</v>
      </c>
      <c r="G333" s="190">
        <v>120000</v>
      </c>
      <c r="H333" s="269"/>
      <c r="I333" s="15">
        <v>2019</v>
      </c>
      <c r="J333" s="10" t="s">
        <v>284</v>
      </c>
      <c r="K333" s="10"/>
      <c r="L333" s="11" t="s">
        <v>285</v>
      </c>
      <c r="M333" s="10"/>
      <c r="N333" s="10">
        <v>2</v>
      </c>
      <c r="O333" s="10" t="s">
        <v>920</v>
      </c>
      <c r="P333" s="71" t="s">
        <v>977</v>
      </c>
      <c r="Q333" s="10" t="s">
        <v>56</v>
      </c>
      <c r="R333" s="20"/>
      <c r="S333" s="20"/>
    </row>
    <row r="334" spans="1:19" s="58" customFormat="1" ht="20.100000000000001" customHeight="1" x14ac:dyDescent="0.25">
      <c r="A334" s="72">
        <v>289</v>
      </c>
      <c r="B334" s="20" t="str">
        <f t="shared" si="14"/>
        <v>00.03.27.1.9.9.6.B.137.2018</v>
      </c>
      <c r="C334" s="20">
        <v>137</v>
      </c>
      <c r="D334" s="72" t="s">
        <v>1085</v>
      </c>
      <c r="E334" s="9" t="s">
        <v>286</v>
      </c>
      <c r="F334" s="19" t="s">
        <v>893</v>
      </c>
      <c r="G334" s="190">
        <v>2000</v>
      </c>
      <c r="H334" s="269"/>
      <c r="I334" s="10">
        <v>2018</v>
      </c>
      <c r="J334" s="10"/>
      <c r="K334" s="10"/>
      <c r="L334" s="11" t="s">
        <v>266</v>
      </c>
      <c r="M334" s="10"/>
      <c r="N334" s="10">
        <v>4</v>
      </c>
      <c r="O334" s="10" t="s">
        <v>920</v>
      </c>
      <c r="P334" s="71" t="s">
        <v>977</v>
      </c>
      <c r="Q334" s="10" t="s">
        <v>56</v>
      </c>
      <c r="R334" s="20"/>
      <c r="S334" s="20"/>
    </row>
    <row r="335" spans="1:19" s="58" customFormat="1" ht="20.100000000000001" customHeight="1" x14ac:dyDescent="0.25">
      <c r="A335" s="22">
        <v>290</v>
      </c>
      <c r="B335" s="20" t="str">
        <f t="shared" si="14"/>
        <v>00.03.27.1.9.9.6.B.138.2017</v>
      </c>
      <c r="C335" s="20">
        <v>138</v>
      </c>
      <c r="D335" s="72" t="s">
        <v>1085</v>
      </c>
      <c r="E335" s="9" t="s">
        <v>287</v>
      </c>
      <c r="F335" s="19" t="s">
        <v>893</v>
      </c>
      <c r="G335" s="190">
        <v>24000</v>
      </c>
      <c r="H335" s="269"/>
      <c r="I335" s="10">
        <v>2017</v>
      </c>
      <c r="J335" s="10"/>
      <c r="K335" s="10"/>
      <c r="L335" s="11" t="s">
        <v>266</v>
      </c>
      <c r="M335" s="10"/>
      <c r="N335" s="10">
        <v>6</v>
      </c>
      <c r="O335" s="10" t="s">
        <v>920</v>
      </c>
      <c r="P335" s="71" t="s">
        <v>977</v>
      </c>
      <c r="Q335" s="10" t="s">
        <v>56</v>
      </c>
      <c r="R335" s="20"/>
      <c r="S335" s="20"/>
    </row>
    <row r="336" spans="1:19" s="58" customFormat="1" ht="20.100000000000001" customHeight="1" x14ac:dyDescent="0.25">
      <c r="A336" s="72">
        <v>291</v>
      </c>
      <c r="B336" s="20" t="str">
        <f t="shared" si="14"/>
        <v>00.03.27.1.9.9.6.B.139.2021</v>
      </c>
      <c r="C336" s="20">
        <v>139</v>
      </c>
      <c r="D336" s="72" t="s">
        <v>1085</v>
      </c>
      <c r="E336" s="9" t="s">
        <v>288</v>
      </c>
      <c r="F336" s="19" t="s">
        <v>893</v>
      </c>
      <c r="G336" s="190">
        <v>7500</v>
      </c>
      <c r="H336" s="269"/>
      <c r="I336" s="15">
        <v>2021</v>
      </c>
      <c r="J336" s="10"/>
      <c r="K336" s="10"/>
      <c r="L336" s="11" t="s">
        <v>258</v>
      </c>
      <c r="M336" s="10"/>
      <c r="N336" s="10">
        <v>30</v>
      </c>
      <c r="O336" s="10" t="s">
        <v>920</v>
      </c>
      <c r="P336" s="71" t="s">
        <v>977</v>
      </c>
      <c r="Q336" s="10" t="s">
        <v>56</v>
      </c>
      <c r="R336" s="20"/>
      <c r="S336" s="20"/>
    </row>
    <row r="337" spans="1:19" s="58" customFormat="1" ht="20.100000000000001" customHeight="1" x14ac:dyDescent="0.25">
      <c r="A337" s="22">
        <v>292</v>
      </c>
      <c r="B337" s="20" t="str">
        <f t="shared" si="14"/>
        <v>00.03.27.1.9.9.6.B.140.2021</v>
      </c>
      <c r="C337" s="20">
        <v>140</v>
      </c>
      <c r="D337" s="72" t="s">
        <v>1085</v>
      </c>
      <c r="E337" s="9" t="s">
        <v>289</v>
      </c>
      <c r="F337" s="19" t="s">
        <v>893</v>
      </c>
      <c r="G337" s="190">
        <v>99800</v>
      </c>
      <c r="H337" s="269"/>
      <c r="I337" s="15">
        <v>2021</v>
      </c>
      <c r="J337" s="10" t="s">
        <v>290</v>
      </c>
      <c r="K337" s="10"/>
      <c r="L337" s="11" t="s">
        <v>266</v>
      </c>
      <c r="M337" s="10"/>
      <c r="N337" s="10">
        <v>12</v>
      </c>
      <c r="O337" s="10" t="s">
        <v>920</v>
      </c>
      <c r="P337" s="71" t="s">
        <v>977</v>
      </c>
      <c r="Q337" s="10" t="s">
        <v>56</v>
      </c>
      <c r="R337" s="20"/>
      <c r="S337" s="20"/>
    </row>
    <row r="338" spans="1:19" s="58" customFormat="1" ht="20.100000000000001" customHeight="1" x14ac:dyDescent="0.25">
      <c r="A338" s="72">
        <v>293</v>
      </c>
      <c r="B338" s="20" t="str">
        <f t="shared" si="14"/>
        <v>00.03.27.1.9.9.6.B.141.2021</v>
      </c>
      <c r="C338" s="20">
        <v>141</v>
      </c>
      <c r="D338" s="72" t="s">
        <v>1085</v>
      </c>
      <c r="E338" s="9" t="s">
        <v>291</v>
      </c>
      <c r="F338" s="19" t="s">
        <v>893</v>
      </c>
      <c r="G338" s="190">
        <v>89400</v>
      </c>
      <c r="H338" s="269"/>
      <c r="I338" s="15">
        <v>2021</v>
      </c>
      <c r="J338" s="10" t="s">
        <v>292</v>
      </c>
      <c r="K338" s="10"/>
      <c r="L338" s="11" t="s">
        <v>212</v>
      </c>
      <c r="M338" s="10"/>
      <c r="N338" s="10">
        <v>60</v>
      </c>
      <c r="O338" s="10" t="s">
        <v>920</v>
      </c>
      <c r="P338" s="71" t="s">
        <v>977</v>
      </c>
      <c r="Q338" s="10" t="s">
        <v>56</v>
      </c>
      <c r="R338" s="20"/>
      <c r="S338" s="20"/>
    </row>
    <row r="339" spans="1:19" s="58" customFormat="1" ht="20.100000000000001" customHeight="1" x14ac:dyDescent="0.25">
      <c r="A339" s="22">
        <v>294</v>
      </c>
      <c r="B339" s="20" t="str">
        <f t="shared" si="14"/>
        <v>00.03.27.1.9.9.6.B.142.2021</v>
      </c>
      <c r="C339" s="20">
        <v>142</v>
      </c>
      <c r="D339" s="72" t="s">
        <v>1085</v>
      </c>
      <c r="E339" s="9" t="s">
        <v>293</v>
      </c>
      <c r="F339" s="19" t="s">
        <v>893</v>
      </c>
      <c r="G339" s="190">
        <v>13500</v>
      </c>
      <c r="H339" s="269"/>
      <c r="I339" s="15">
        <v>2021</v>
      </c>
      <c r="J339" s="10"/>
      <c r="K339" s="10"/>
      <c r="L339" s="11" t="s">
        <v>258</v>
      </c>
      <c r="M339" s="10"/>
      <c r="N339" s="10">
        <v>12</v>
      </c>
      <c r="O339" s="10" t="s">
        <v>920</v>
      </c>
      <c r="P339" s="71" t="s">
        <v>977</v>
      </c>
      <c r="Q339" s="10" t="s">
        <v>56</v>
      </c>
      <c r="R339" s="20"/>
      <c r="S339" s="20"/>
    </row>
    <row r="340" spans="1:19" s="58" customFormat="1" ht="20.100000000000001" customHeight="1" x14ac:dyDescent="0.25">
      <c r="A340" s="72">
        <v>295</v>
      </c>
      <c r="B340" s="20" t="str">
        <f t="shared" si="14"/>
        <v>00.03.27.1.9.9.6.B.143.2021</v>
      </c>
      <c r="C340" s="20">
        <v>143</v>
      </c>
      <c r="D340" s="72" t="s">
        <v>1085</v>
      </c>
      <c r="E340" s="9" t="s">
        <v>294</v>
      </c>
      <c r="F340" s="19" t="s">
        <v>893</v>
      </c>
      <c r="G340" s="190">
        <v>13500</v>
      </c>
      <c r="H340" s="269"/>
      <c r="I340" s="15">
        <v>2021</v>
      </c>
      <c r="J340" s="10"/>
      <c r="K340" s="10"/>
      <c r="L340" s="11" t="s">
        <v>258</v>
      </c>
      <c r="M340" s="10"/>
      <c r="N340" s="10">
        <v>10</v>
      </c>
      <c r="O340" s="10" t="s">
        <v>920</v>
      </c>
      <c r="P340" s="71" t="s">
        <v>977</v>
      </c>
      <c r="Q340" s="10" t="s">
        <v>56</v>
      </c>
      <c r="R340" s="20"/>
      <c r="S340" s="20"/>
    </row>
    <row r="341" spans="1:19" s="58" customFormat="1" ht="20.100000000000001" customHeight="1" x14ac:dyDescent="0.25">
      <c r="A341" s="22">
        <v>296</v>
      </c>
      <c r="B341" s="20" t="str">
        <f t="shared" si="14"/>
        <v>00.03.27.1.9.9.6.B.144.2021</v>
      </c>
      <c r="C341" s="20">
        <v>144</v>
      </c>
      <c r="D341" s="72" t="s">
        <v>1085</v>
      </c>
      <c r="E341" s="9" t="s">
        <v>295</v>
      </c>
      <c r="F341" s="19" t="s">
        <v>893</v>
      </c>
      <c r="G341" s="190">
        <v>18500</v>
      </c>
      <c r="H341" s="269"/>
      <c r="I341" s="15">
        <v>2021</v>
      </c>
      <c r="J341" s="10"/>
      <c r="K341" s="10"/>
      <c r="L341" s="11" t="s">
        <v>258</v>
      </c>
      <c r="M341" s="10"/>
      <c r="N341" s="10">
        <v>10</v>
      </c>
      <c r="O341" s="10" t="s">
        <v>920</v>
      </c>
      <c r="P341" s="71" t="s">
        <v>977</v>
      </c>
      <c r="Q341" s="10" t="s">
        <v>56</v>
      </c>
      <c r="R341" s="20"/>
      <c r="S341" s="20"/>
    </row>
    <row r="342" spans="1:19" s="58" customFormat="1" ht="20.100000000000001" customHeight="1" x14ac:dyDescent="0.25">
      <c r="A342" s="72">
        <v>297</v>
      </c>
      <c r="B342" s="20" t="str">
        <f t="shared" si="14"/>
        <v>00.03.27.1.9.9.6.B.145.2021</v>
      </c>
      <c r="C342" s="20">
        <v>145</v>
      </c>
      <c r="D342" s="72" t="s">
        <v>1085</v>
      </c>
      <c r="E342" s="9" t="s">
        <v>281</v>
      </c>
      <c r="F342" s="19" t="s">
        <v>893</v>
      </c>
      <c r="G342" s="190">
        <v>45500</v>
      </c>
      <c r="H342" s="269"/>
      <c r="I342" s="15">
        <v>2021</v>
      </c>
      <c r="J342" s="10" t="s">
        <v>296</v>
      </c>
      <c r="K342" s="10"/>
      <c r="L342" s="11" t="s">
        <v>266</v>
      </c>
      <c r="M342" s="10"/>
      <c r="N342" s="10">
        <v>6</v>
      </c>
      <c r="O342" s="10" t="s">
        <v>920</v>
      </c>
      <c r="P342" s="71" t="s">
        <v>977</v>
      </c>
      <c r="Q342" s="10" t="s">
        <v>56</v>
      </c>
      <c r="R342" s="20"/>
      <c r="S342" s="20"/>
    </row>
    <row r="343" spans="1:19" s="58" customFormat="1" ht="20.100000000000001" customHeight="1" x14ac:dyDescent="0.25">
      <c r="A343" s="22">
        <v>298</v>
      </c>
      <c r="B343" s="20" t="str">
        <f t="shared" si="14"/>
        <v>00.03.27.1.9.9.6.B.146.2021</v>
      </c>
      <c r="C343" s="20">
        <v>146</v>
      </c>
      <c r="D343" s="72" t="s">
        <v>1085</v>
      </c>
      <c r="E343" s="9" t="s">
        <v>297</v>
      </c>
      <c r="F343" s="19" t="s">
        <v>893</v>
      </c>
      <c r="G343" s="190">
        <v>5500</v>
      </c>
      <c r="H343" s="269"/>
      <c r="I343" s="15">
        <v>2021</v>
      </c>
      <c r="J343" s="10" t="s">
        <v>298</v>
      </c>
      <c r="K343" s="10"/>
      <c r="L343" s="11" t="s">
        <v>258</v>
      </c>
      <c r="M343" s="10"/>
      <c r="N343" s="10">
        <v>30</v>
      </c>
      <c r="O343" s="10" t="s">
        <v>920</v>
      </c>
      <c r="P343" s="71" t="s">
        <v>977</v>
      </c>
      <c r="Q343" s="10" t="s">
        <v>56</v>
      </c>
      <c r="R343" s="20"/>
      <c r="S343" s="20"/>
    </row>
    <row r="344" spans="1:19" s="58" customFormat="1" ht="20.100000000000001" customHeight="1" x14ac:dyDescent="0.25">
      <c r="A344" s="72">
        <v>299</v>
      </c>
      <c r="B344" s="20" t="str">
        <f t="shared" si="14"/>
        <v>00.03.27.1.9.9.6.B.147.2021</v>
      </c>
      <c r="C344" s="20">
        <v>147</v>
      </c>
      <c r="D344" s="72" t="s">
        <v>1085</v>
      </c>
      <c r="E344" s="9" t="s">
        <v>299</v>
      </c>
      <c r="F344" s="19" t="s">
        <v>893</v>
      </c>
      <c r="G344" s="190">
        <v>8800</v>
      </c>
      <c r="H344" s="269"/>
      <c r="I344" s="15">
        <v>2021</v>
      </c>
      <c r="J344" s="10"/>
      <c r="K344" s="10"/>
      <c r="L344" s="11" t="s">
        <v>258</v>
      </c>
      <c r="M344" s="10"/>
      <c r="N344" s="10">
        <v>50</v>
      </c>
      <c r="O344" s="10" t="s">
        <v>920</v>
      </c>
      <c r="P344" s="71" t="s">
        <v>977</v>
      </c>
      <c r="Q344" s="10" t="s">
        <v>56</v>
      </c>
      <c r="R344" s="20"/>
      <c r="S344" s="20"/>
    </row>
    <row r="345" spans="1:19" s="58" customFormat="1" ht="20.100000000000001" customHeight="1" x14ac:dyDescent="0.25">
      <c r="A345" s="22">
        <v>300</v>
      </c>
      <c r="B345" s="20" t="str">
        <f t="shared" si="14"/>
        <v>00.03.27.1.9.9.6.B.148.2021</v>
      </c>
      <c r="C345" s="20">
        <v>148</v>
      </c>
      <c r="D345" s="72" t="s">
        <v>1085</v>
      </c>
      <c r="E345" s="9" t="s">
        <v>300</v>
      </c>
      <c r="F345" s="19" t="s">
        <v>893</v>
      </c>
      <c r="G345" s="190">
        <v>80000</v>
      </c>
      <c r="H345" s="269"/>
      <c r="I345" s="15">
        <v>2021</v>
      </c>
      <c r="J345" s="10"/>
      <c r="K345" s="10"/>
      <c r="L345" s="11" t="s">
        <v>49</v>
      </c>
      <c r="M345" s="10"/>
      <c r="N345" s="10">
        <v>2</v>
      </c>
      <c r="O345" s="10" t="s">
        <v>920</v>
      </c>
      <c r="P345" s="71" t="s">
        <v>977</v>
      </c>
      <c r="Q345" s="10" t="s">
        <v>56</v>
      </c>
      <c r="R345" s="20"/>
      <c r="S345" s="20"/>
    </row>
    <row r="346" spans="1:19" s="58" customFormat="1" ht="15.75" x14ac:dyDescent="0.25">
      <c r="A346" s="72">
        <v>301</v>
      </c>
      <c r="B346" s="20" t="str">
        <f t="shared" ref="B346:B352" si="15">"00.03.27.1.9.9.10.B."&amp;C346&amp;D346&amp;I346</f>
        <v>00.03.27.1.9.9.10.B.149.2018</v>
      </c>
      <c r="C346" s="20">
        <v>149</v>
      </c>
      <c r="D346" s="72" t="s">
        <v>1085</v>
      </c>
      <c r="E346" s="9" t="s">
        <v>207</v>
      </c>
      <c r="F346" s="19" t="s">
        <v>893</v>
      </c>
      <c r="G346" s="190">
        <v>2000000</v>
      </c>
      <c r="H346" s="269"/>
      <c r="I346" s="10">
        <v>2018</v>
      </c>
      <c r="J346" s="10"/>
      <c r="K346" s="10"/>
      <c r="L346" s="11"/>
      <c r="M346" s="10"/>
      <c r="N346" s="10">
        <v>1</v>
      </c>
      <c r="O346" s="10" t="s">
        <v>920</v>
      </c>
      <c r="P346" s="9" t="s">
        <v>209</v>
      </c>
      <c r="Q346" s="10" t="s">
        <v>56</v>
      </c>
      <c r="R346" s="20"/>
      <c r="S346" s="20"/>
    </row>
    <row r="347" spans="1:19" s="58" customFormat="1" ht="15.75" x14ac:dyDescent="0.25">
      <c r="A347" s="22">
        <v>302</v>
      </c>
      <c r="B347" s="20" t="str">
        <f t="shared" si="15"/>
        <v>00.03.27.1.9.9.10.B.150.2018</v>
      </c>
      <c r="C347" s="20">
        <v>150</v>
      </c>
      <c r="D347" s="72" t="s">
        <v>1085</v>
      </c>
      <c r="E347" s="71" t="s">
        <v>207</v>
      </c>
      <c r="F347" s="19" t="s">
        <v>893</v>
      </c>
      <c r="G347" s="190">
        <v>2000000</v>
      </c>
      <c r="H347" s="269"/>
      <c r="I347" s="10">
        <v>2018</v>
      </c>
      <c r="J347" s="10"/>
      <c r="K347" s="10"/>
      <c r="L347" s="11"/>
      <c r="M347" s="10"/>
      <c r="N347" s="10">
        <v>1</v>
      </c>
      <c r="O347" s="10" t="s">
        <v>920</v>
      </c>
      <c r="P347" s="71" t="s">
        <v>209</v>
      </c>
      <c r="Q347" s="10" t="s">
        <v>56</v>
      </c>
      <c r="R347" s="20"/>
      <c r="S347" s="20"/>
    </row>
    <row r="348" spans="1:19" s="58" customFormat="1" ht="20.100000000000001" customHeight="1" x14ac:dyDescent="0.25">
      <c r="A348" s="72">
        <v>303</v>
      </c>
      <c r="B348" s="20" t="str">
        <f t="shared" si="15"/>
        <v>00.03.27.1.9.9.10.B.151.2021</v>
      </c>
      <c r="C348" s="20">
        <v>151</v>
      </c>
      <c r="D348" s="72" t="s">
        <v>1085</v>
      </c>
      <c r="E348" s="9" t="s">
        <v>208</v>
      </c>
      <c r="F348" s="19" t="s">
        <v>893</v>
      </c>
      <c r="G348" s="190">
        <v>1200000</v>
      </c>
      <c r="H348" s="269"/>
      <c r="I348" s="15">
        <v>2021</v>
      </c>
      <c r="J348" s="10"/>
      <c r="K348" s="10"/>
      <c r="L348" s="11"/>
      <c r="M348" s="10"/>
      <c r="N348" s="10">
        <v>1</v>
      </c>
      <c r="O348" s="10" t="s">
        <v>920</v>
      </c>
      <c r="P348" s="9" t="s">
        <v>209</v>
      </c>
      <c r="Q348" s="10" t="s">
        <v>56</v>
      </c>
      <c r="R348" s="20"/>
      <c r="S348" s="20"/>
    </row>
    <row r="349" spans="1:19" s="58" customFormat="1" ht="20.100000000000001" customHeight="1" x14ac:dyDescent="0.25">
      <c r="A349" s="22">
        <v>304</v>
      </c>
      <c r="B349" s="20" t="str">
        <f t="shared" si="15"/>
        <v>00.03.27.1.9.9.10.B.152.2021</v>
      </c>
      <c r="C349" s="20">
        <v>152</v>
      </c>
      <c r="D349" s="72" t="s">
        <v>1085</v>
      </c>
      <c r="E349" s="71" t="s">
        <v>208</v>
      </c>
      <c r="F349" s="19" t="s">
        <v>893</v>
      </c>
      <c r="G349" s="190">
        <v>1200000</v>
      </c>
      <c r="H349" s="269"/>
      <c r="I349" s="15">
        <v>2021</v>
      </c>
      <c r="J349" s="10"/>
      <c r="K349" s="10"/>
      <c r="L349" s="11"/>
      <c r="M349" s="10"/>
      <c r="N349" s="10">
        <v>1</v>
      </c>
      <c r="O349" s="10" t="s">
        <v>920</v>
      </c>
      <c r="P349" s="71" t="s">
        <v>209</v>
      </c>
      <c r="Q349" s="10" t="s">
        <v>56</v>
      </c>
      <c r="R349" s="20"/>
      <c r="S349" s="20"/>
    </row>
    <row r="350" spans="1:19" s="58" customFormat="1" ht="20.100000000000001" customHeight="1" x14ac:dyDescent="0.25">
      <c r="A350" s="72">
        <v>305</v>
      </c>
      <c r="B350" s="20" t="str">
        <f t="shared" si="15"/>
        <v>00.03.27.1.9.9.10.B.153.2019</v>
      </c>
      <c r="C350" s="20">
        <v>153</v>
      </c>
      <c r="D350" s="72" t="s">
        <v>1085</v>
      </c>
      <c r="E350" s="9" t="s">
        <v>210</v>
      </c>
      <c r="F350" s="19" t="s">
        <v>893</v>
      </c>
      <c r="G350" s="190">
        <v>850000</v>
      </c>
      <c r="H350" s="269"/>
      <c r="I350" s="15">
        <v>2019</v>
      </c>
      <c r="J350" s="10"/>
      <c r="K350" s="10"/>
      <c r="L350" s="11"/>
      <c r="M350" s="10"/>
      <c r="N350" s="10">
        <v>1</v>
      </c>
      <c r="O350" s="10" t="s">
        <v>920</v>
      </c>
      <c r="P350" s="9" t="s">
        <v>209</v>
      </c>
      <c r="Q350" s="10" t="s">
        <v>56</v>
      </c>
      <c r="R350" s="20"/>
      <c r="S350" s="20"/>
    </row>
    <row r="351" spans="1:19" s="58" customFormat="1" ht="20.100000000000001" customHeight="1" x14ac:dyDescent="0.25">
      <c r="A351" s="22">
        <v>306</v>
      </c>
      <c r="B351" s="20" t="str">
        <f t="shared" si="15"/>
        <v>00.03.27.1.9.9.10.B.154.2017</v>
      </c>
      <c r="C351" s="20">
        <v>154</v>
      </c>
      <c r="D351" s="72" t="s">
        <v>1085</v>
      </c>
      <c r="E351" s="9" t="s">
        <v>211</v>
      </c>
      <c r="F351" s="19" t="s">
        <v>893</v>
      </c>
      <c r="G351" s="190">
        <v>100000</v>
      </c>
      <c r="H351" s="269"/>
      <c r="I351" s="10">
        <v>2017</v>
      </c>
      <c r="J351" s="10"/>
      <c r="K351" s="10"/>
      <c r="L351" s="11" t="s">
        <v>212</v>
      </c>
      <c r="M351" s="10"/>
      <c r="N351" s="10">
        <v>1</v>
      </c>
      <c r="O351" s="10" t="s">
        <v>920</v>
      </c>
      <c r="P351" s="9" t="s">
        <v>209</v>
      </c>
      <c r="Q351" s="10" t="s">
        <v>56</v>
      </c>
      <c r="R351" s="20"/>
      <c r="S351" s="20"/>
    </row>
    <row r="352" spans="1:19" s="58" customFormat="1" ht="20.100000000000001" customHeight="1" x14ac:dyDescent="0.25">
      <c r="A352" s="72">
        <v>307</v>
      </c>
      <c r="B352" s="20" t="str">
        <f t="shared" si="15"/>
        <v>00.03.27.1.9.9.10.B.155.2018</v>
      </c>
      <c r="C352" s="20">
        <v>155</v>
      </c>
      <c r="D352" s="72" t="s">
        <v>1085</v>
      </c>
      <c r="E352" s="9" t="s">
        <v>213</v>
      </c>
      <c r="F352" s="19" t="s">
        <v>893</v>
      </c>
      <c r="G352" s="190">
        <v>2850000</v>
      </c>
      <c r="H352" s="269"/>
      <c r="I352" s="10">
        <v>2018</v>
      </c>
      <c r="J352" s="10"/>
      <c r="K352" s="10"/>
      <c r="L352" s="11"/>
      <c r="M352" s="10"/>
      <c r="N352" s="10">
        <v>1</v>
      </c>
      <c r="O352" s="10" t="s">
        <v>920</v>
      </c>
      <c r="P352" s="9" t="s">
        <v>209</v>
      </c>
      <c r="Q352" s="12">
        <v>0.7</v>
      </c>
      <c r="R352" s="20"/>
      <c r="S352" s="20"/>
    </row>
    <row r="353" spans="1:19" s="94" customFormat="1" ht="20.100000000000001" customHeight="1" x14ac:dyDescent="0.25">
      <c r="A353" s="22">
        <v>308</v>
      </c>
      <c r="B353" s="20" t="str">
        <f>"00.03.27.1.9.9.5.B."&amp;C353&amp;D353&amp;I353</f>
        <v>00.03.27.1.9.9.5.B.156.2017</v>
      </c>
      <c r="C353" s="20">
        <v>156</v>
      </c>
      <c r="D353" s="72" t="s">
        <v>1085</v>
      </c>
      <c r="E353" s="95" t="s">
        <v>214</v>
      </c>
      <c r="F353" s="91" t="s">
        <v>893</v>
      </c>
      <c r="G353" s="191">
        <v>1974000</v>
      </c>
      <c r="H353" s="270"/>
      <c r="I353" s="92">
        <v>2017</v>
      </c>
      <c r="J353" s="92" t="s">
        <v>215</v>
      </c>
      <c r="K353" s="92"/>
      <c r="L353" s="93" t="s">
        <v>216</v>
      </c>
      <c r="M353" s="92"/>
      <c r="N353" s="92">
        <v>1</v>
      </c>
      <c r="O353" s="92" t="s">
        <v>920</v>
      </c>
      <c r="P353" s="90" t="s">
        <v>167</v>
      </c>
      <c r="Q353" s="92" t="s">
        <v>56</v>
      </c>
      <c r="R353" s="60"/>
      <c r="S353" s="60"/>
    </row>
    <row r="354" spans="1:19" s="58" customFormat="1" ht="20.100000000000001" customHeight="1" x14ac:dyDescent="0.25">
      <c r="A354" s="72">
        <v>309</v>
      </c>
      <c r="B354" s="20" t="str">
        <f>"00.03.27.1.9.9.5.B."&amp;C354&amp;D354&amp;I354</f>
        <v>00.03.27.1.9.9.5.B.157.2018</v>
      </c>
      <c r="C354" s="20">
        <v>157</v>
      </c>
      <c r="D354" s="72" t="s">
        <v>1085</v>
      </c>
      <c r="E354" s="9" t="s">
        <v>1047</v>
      </c>
      <c r="F354" s="19" t="s">
        <v>893</v>
      </c>
      <c r="G354" s="190">
        <v>70000</v>
      </c>
      <c r="H354" s="269"/>
      <c r="I354" s="10">
        <v>2018</v>
      </c>
      <c r="J354" s="10" t="s">
        <v>217</v>
      </c>
      <c r="K354" s="10"/>
      <c r="L354" s="11"/>
      <c r="M354" s="10"/>
      <c r="N354" s="10">
        <v>1</v>
      </c>
      <c r="O354" s="10" t="s">
        <v>920</v>
      </c>
      <c r="P354" s="9" t="s">
        <v>167</v>
      </c>
      <c r="Q354" s="10" t="s">
        <v>56</v>
      </c>
      <c r="R354" s="20"/>
      <c r="S354" s="20"/>
    </row>
    <row r="355" spans="1:19" s="58" customFormat="1" ht="20.100000000000001" customHeight="1" x14ac:dyDescent="0.25">
      <c r="A355" s="22">
        <v>310</v>
      </c>
      <c r="B355" s="20" t="str">
        <f>"00.03.27.1.9.9.5.B."&amp;C355&amp;D355&amp;I355</f>
        <v>00.03.27.1.9.9.5.B.158.2020</v>
      </c>
      <c r="C355" s="20">
        <v>158</v>
      </c>
      <c r="D355" s="72" t="s">
        <v>1085</v>
      </c>
      <c r="E355" s="9" t="s">
        <v>1047</v>
      </c>
      <c r="F355" s="19" t="s">
        <v>893</v>
      </c>
      <c r="G355" s="190">
        <v>70000</v>
      </c>
      <c r="H355" s="269"/>
      <c r="I355" s="15">
        <v>2020</v>
      </c>
      <c r="J355" s="10" t="s">
        <v>218</v>
      </c>
      <c r="K355" s="10"/>
      <c r="L355" s="11"/>
      <c r="M355" s="10"/>
      <c r="N355" s="10">
        <v>1</v>
      </c>
      <c r="O355" s="10" t="s">
        <v>920</v>
      </c>
      <c r="P355" s="9" t="s">
        <v>167</v>
      </c>
      <c r="Q355" s="10" t="s">
        <v>56</v>
      </c>
      <c r="R355" s="20"/>
      <c r="S355" s="20"/>
    </row>
    <row r="356" spans="1:19" s="58" customFormat="1" ht="20.100000000000001" customHeight="1" x14ac:dyDescent="0.25">
      <c r="A356" s="72">
        <v>311</v>
      </c>
      <c r="B356" s="20" t="str">
        <f>"00.03.27.1.9.9.5.B."&amp;C356&amp;D356&amp;I356</f>
        <v>00.03.27.1.9.9.5.B.159.2019</v>
      </c>
      <c r="C356" s="20">
        <v>159</v>
      </c>
      <c r="D356" s="72" t="s">
        <v>1085</v>
      </c>
      <c r="E356" s="9" t="s">
        <v>219</v>
      </c>
      <c r="F356" s="19" t="s">
        <v>893</v>
      </c>
      <c r="G356" s="190">
        <v>10000</v>
      </c>
      <c r="H356" s="269"/>
      <c r="I356" s="15">
        <v>2019</v>
      </c>
      <c r="J356" s="10"/>
      <c r="K356" s="10"/>
      <c r="L356" s="11"/>
      <c r="M356" s="10"/>
      <c r="N356" s="10">
        <v>1</v>
      </c>
      <c r="O356" s="10" t="s">
        <v>920</v>
      </c>
      <c r="P356" s="9" t="s">
        <v>167</v>
      </c>
      <c r="Q356" s="10" t="s">
        <v>56</v>
      </c>
      <c r="R356" s="20"/>
      <c r="S356" s="20"/>
    </row>
    <row r="357" spans="1:19" s="58" customFormat="1" ht="20.100000000000001" customHeight="1" x14ac:dyDescent="0.25">
      <c r="A357" s="22">
        <v>312</v>
      </c>
      <c r="B357" s="20" t="str">
        <f>"00.03.27.1.9.9.5.B."&amp;C357&amp;D357&amp;I357</f>
        <v>00.03.27.1.9.9.5.B.160.2019</v>
      </c>
      <c r="C357" s="20">
        <v>160</v>
      </c>
      <c r="D357" s="72" t="s">
        <v>1085</v>
      </c>
      <c r="E357" s="71" t="s">
        <v>219</v>
      </c>
      <c r="F357" s="19" t="s">
        <v>893</v>
      </c>
      <c r="G357" s="190">
        <v>10000</v>
      </c>
      <c r="H357" s="269"/>
      <c r="I357" s="15">
        <v>2019</v>
      </c>
      <c r="J357" s="10"/>
      <c r="K357" s="10"/>
      <c r="L357" s="11"/>
      <c r="M357" s="10"/>
      <c r="N357" s="10">
        <v>1</v>
      </c>
      <c r="O357" s="10" t="s">
        <v>920</v>
      </c>
      <c r="P357" s="71" t="s">
        <v>167</v>
      </c>
      <c r="Q357" s="10" t="s">
        <v>56</v>
      </c>
      <c r="R357" s="20"/>
      <c r="S357" s="20"/>
    </row>
    <row r="358" spans="1:19" s="58" customFormat="1" ht="20.100000000000001" customHeight="1" x14ac:dyDescent="0.25">
      <c r="A358" s="72">
        <v>313</v>
      </c>
      <c r="B358" s="20" t="str">
        <f t="shared" ref="B358:B365" si="16">"00.03.27.1.9.9.8.B."&amp;C358&amp;D358&amp;I358</f>
        <v>00.03.27.1.9.9.8.B.161.2020</v>
      </c>
      <c r="C358" s="20">
        <v>161</v>
      </c>
      <c r="D358" s="72" t="s">
        <v>1085</v>
      </c>
      <c r="E358" s="9" t="s">
        <v>194</v>
      </c>
      <c r="F358" s="19" t="s">
        <v>893</v>
      </c>
      <c r="G358" s="190">
        <v>45000</v>
      </c>
      <c r="H358" s="269"/>
      <c r="I358" s="15">
        <v>2020</v>
      </c>
      <c r="J358" s="10"/>
      <c r="K358" s="10"/>
      <c r="L358" s="11"/>
      <c r="M358" s="10"/>
      <c r="N358" s="10">
        <v>1</v>
      </c>
      <c r="O358" s="10" t="s">
        <v>920</v>
      </c>
      <c r="P358" s="9" t="s">
        <v>228</v>
      </c>
      <c r="Q358" s="12" t="s">
        <v>56</v>
      </c>
      <c r="R358" s="20"/>
      <c r="S358" s="20"/>
    </row>
    <row r="359" spans="1:19" s="58" customFormat="1" ht="31.5" x14ac:dyDescent="0.25">
      <c r="A359" s="22">
        <v>314</v>
      </c>
      <c r="B359" s="20" t="str">
        <f t="shared" si="16"/>
        <v>00.03.27.1.9.9.8.B.162.2020</v>
      </c>
      <c r="C359" s="20">
        <v>162</v>
      </c>
      <c r="D359" s="72" t="s">
        <v>1085</v>
      </c>
      <c r="E359" s="9" t="s">
        <v>231</v>
      </c>
      <c r="F359" s="19" t="s">
        <v>893</v>
      </c>
      <c r="G359" s="190">
        <v>35000</v>
      </c>
      <c r="H359" s="269"/>
      <c r="I359" s="15">
        <v>2020</v>
      </c>
      <c r="J359" s="10"/>
      <c r="K359" s="10"/>
      <c r="L359" s="11"/>
      <c r="M359" s="10"/>
      <c r="N359" s="10">
        <v>1</v>
      </c>
      <c r="O359" s="10" t="s">
        <v>920</v>
      </c>
      <c r="P359" s="9" t="s">
        <v>228</v>
      </c>
      <c r="Q359" s="10" t="s">
        <v>56</v>
      </c>
      <c r="R359" s="20"/>
      <c r="S359" s="20"/>
    </row>
    <row r="360" spans="1:19" s="58" customFormat="1" ht="31.5" x14ac:dyDescent="0.25">
      <c r="A360" s="72">
        <v>315</v>
      </c>
      <c r="B360" s="20" t="str">
        <f t="shared" si="16"/>
        <v>00.03.27.1.9.9.8.B.163.2020</v>
      </c>
      <c r="C360" s="20">
        <v>163</v>
      </c>
      <c r="D360" s="72" t="s">
        <v>1085</v>
      </c>
      <c r="E360" s="71" t="s">
        <v>231</v>
      </c>
      <c r="F360" s="19" t="s">
        <v>893</v>
      </c>
      <c r="G360" s="190">
        <v>35000</v>
      </c>
      <c r="H360" s="269"/>
      <c r="I360" s="15">
        <v>2020</v>
      </c>
      <c r="J360" s="10"/>
      <c r="K360" s="10"/>
      <c r="L360" s="11"/>
      <c r="M360" s="10"/>
      <c r="N360" s="10">
        <v>1</v>
      </c>
      <c r="O360" s="10" t="s">
        <v>920</v>
      </c>
      <c r="P360" s="71" t="s">
        <v>228</v>
      </c>
      <c r="Q360" s="10" t="s">
        <v>56</v>
      </c>
      <c r="R360" s="20"/>
      <c r="S360" s="20"/>
    </row>
    <row r="361" spans="1:19" s="58" customFormat="1" ht="31.5" x14ac:dyDescent="0.25">
      <c r="A361" s="22">
        <v>316</v>
      </c>
      <c r="B361" s="20" t="str">
        <f t="shared" si="16"/>
        <v>00.03.27.1.9.9.8.B.164.2020</v>
      </c>
      <c r="C361" s="20">
        <v>164</v>
      </c>
      <c r="D361" s="72" t="s">
        <v>1085</v>
      </c>
      <c r="E361" s="71" t="s">
        <v>231</v>
      </c>
      <c r="F361" s="19" t="s">
        <v>893</v>
      </c>
      <c r="G361" s="190">
        <v>35000</v>
      </c>
      <c r="H361" s="269"/>
      <c r="I361" s="15">
        <v>2020</v>
      </c>
      <c r="J361" s="10"/>
      <c r="K361" s="10"/>
      <c r="L361" s="11"/>
      <c r="M361" s="10"/>
      <c r="N361" s="10">
        <v>1</v>
      </c>
      <c r="O361" s="10" t="s">
        <v>920</v>
      </c>
      <c r="P361" s="71" t="s">
        <v>228</v>
      </c>
      <c r="Q361" s="10" t="s">
        <v>56</v>
      </c>
      <c r="R361" s="20"/>
      <c r="S361" s="20"/>
    </row>
    <row r="362" spans="1:19" s="58" customFormat="1" ht="20.100000000000001" customHeight="1" x14ac:dyDescent="0.25">
      <c r="A362" s="72">
        <v>317</v>
      </c>
      <c r="B362" s="20" t="str">
        <f t="shared" si="16"/>
        <v>00.03.27.1.9.9.8.B.165.2018</v>
      </c>
      <c r="C362" s="20">
        <v>165</v>
      </c>
      <c r="D362" s="72" t="s">
        <v>1085</v>
      </c>
      <c r="E362" s="76" t="s">
        <v>71</v>
      </c>
      <c r="F362" s="19" t="s">
        <v>893</v>
      </c>
      <c r="G362" s="190">
        <v>2200000</v>
      </c>
      <c r="H362" s="269"/>
      <c r="I362" s="10">
        <v>2018</v>
      </c>
      <c r="J362" s="10" t="s">
        <v>72</v>
      </c>
      <c r="K362" s="10"/>
      <c r="L362" s="11" t="s">
        <v>227</v>
      </c>
      <c r="M362" s="10"/>
      <c r="N362" s="10">
        <v>1</v>
      </c>
      <c r="O362" s="10" t="s">
        <v>920</v>
      </c>
      <c r="P362" s="9" t="s">
        <v>228</v>
      </c>
      <c r="Q362" s="12">
        <v>0.8</v>
      </c>
      <c r="R362" s="20"/>
      <c r="S362" s="20"/>
    </row>
    <row r="363" spans="1:19" s="58" customFormat="1" ht="20.100000000000001" customHeight="1" x14ac:dyDescent="0.25">
      <c r="A363" s="22">
        <v>318</v>
      </c>
      <c r="B363" s="20" t="str">
        <f t="shared" si="16"/>
        <v>00.03.27.1.9.9.8.B.166.2018</v>
      </c>
      <c r="C363" s="20">
        <v>166</v>
      </c>
      <c r="D363" s="72" t="s">
        <v>1085</v>
      </c>
      <c r="E363" s="76" t="s">
        <v>71</v>
      </c>
      <c r="F363" s="19" t="s">
        <v>893</v>
      </c>
      <c r="G363" s="190">
        <v>2200000</v>
      </c>
      <c r="H363" s="269"/>
      <c r="I363" s="10">
        <v>2018</v>
      </c>
      <c r="J363" s="10" t="s">
        <v>229</v>
      </c>
      <c r="K363" s="10"/>
      <c r="L363" s="11"/>
      <c r="M363" s="10"/>
      <c r="N363" s="10">
        <v>1</v>
      </c>
      <c r="O363" s="10" t="s">
        <v>920</v>
      </c>
      <c r="P363" s="9" t="s">
        <v>228</v>
      </c>
      <c r="Q363" s="12">
        <v>0.8</v>
      </c>
      <c r="R363" s="20"/>
      <c r="S363" s="20"/>
    </row>
    <row r="364" spans="1:19" s="58" customFormat="1" ht="31.5" x14ac:dyDescent="0.25">
      <c r="A364" s="72">
        <v>319</v>
      </c>
      <c r="B364" s="20" t="str">
        <f t="shared" si="16"/>
        <v>00.03.27.1.9.9.8.B.167.2020</v>
      </c>
      <c r="C364" s="20">
        <v>167</v>
      </c>
      <c r="D364" s="72" t="s">
        <v>1085</v>
      </c>
      <c r="E364" s="71" t="s">
        <v>231</v>
      </c>
      <c r="F364" s="19" t="s">
        <v>893</v>
      </c>
      <c r="G364" s="190">
        <v>35000</v>
      </c>
      <c r="H364" s="269"/>
      <c r="I364" s="15">
        <v>2020</v>
      </c>
      <c r="J364" s="10"/>
      <c r="K364" s="10"/>
      <c r="L364" s="11"/>
      <c r="M364" s="10"/>
      <c r="N364" s="10">
        <v>1</v>
      </c>
      <c r="O364" s="10" t="s">
        <v>920</v>
      </c>
      <c r="P364" s="71" t="s">
        <v>228</v>
      </c>
      <c r="Q364" s="10" t="s">
        <v>56</v>
      </c>
      <c r="R364" s="20"/>
      <c r="S364" s="20"/>
    </row>
    <row r="365" spans="1:19" s="58" customFormat="1" ht="31.5" x14ac:dyDescent="0.25">
      <c r="A365" s="22">
        <v>320</v>
      </c>
      <c r="B365" s="20" t="str">
        <f t="shared" si="16"/>
        <v>00.03.27.1.9.9.8.B.168.2020</v>
      </c>
      <c r="C365" s="20">
        <v>168</v>
      </c>
      <c r="D365" s="72" t="s">
        <v>1085</v>
      </c>
      <c r="E365" s="71" t="s">
        <v>231</v>
      </c>
      <c r="F365" s="19" t="s">
        <v>893</v>
      </c>
      <c r="G365" s="190">
        <v>35000</v>
      </c>
      <c r="H365" s="269"/>
      <c r="I365" s="15">
        <v>2020</v>
      </c>
      <c r="J365" s="10"/>
      <c r="K365" s="10"/>
      <c r="L365" s="11"/>
      <c r="M365" s="10"/>
      <c r="N365" s="10">
        <v>1</v>
      </c>
      <c r="O365" s="10" t="s">
        <v>920</v>
      </c>
      <c r="P365" s="71" t="s">
        <v>228</v>
      </c>
      <c r="Q365" s="10" t="s">
        <v>56</v>
      </c>
      <c r="R365" s="20"/>
      <c r="S365" s="20"/>
    </row>
    <row r="366" spans="1:19" s="58" customFormat="1" ht="20.100000000000001" customHeight="1" x14ac:dyDescent="0.25">
      <c r="A366" s="72">
        <v>321</v>
      </c>
      <c r="B366" s="20" t="str">
        <f t="shared" ref="B366:B384" si="17">"00.03.27.1.9.9.7.B."&amp;C366&amp;D366&amp;I366</f>
        <v>00.03.27.1.9.9.7.B.169.2020</v>
      </c>
      <c r="C366" s="20">
        <v>169</v>
      </c>
      <c r="D366" s="72" t="s">
        <v>1085</v>
      </c>
      <c r="E366" s="9" t="s">
        <v>232</v>
      </c>
      <c r="F366" s="19" t="s">
        <v>893</v>
      </c>
      <c r="G366" s="190">
        <v>1274900</v>
      </c>
      <c r="H366" s="269"/>
      <c r="I366" s="15">
        <v>2020</v>
      </c>
      <c r="J366" s="10" t="s">
        <v>233</v>
      </c>
      <c r="K366" s="10"/>
      <c r="L366" s="11" t="s">
        <v>234</v>
      </c>
      <c r="M366" s="10"/>
      <c r="N366" s="10">
        <v>1</v>
      </c>
      <c r="O366" s="10" t="s">
        <v>920</v>
      </c>
      <c r="P366" s="9" t="s">
        <v>226</v>
      </c>
      <c r="Q366" s="12">
        <v>0.8</v>
      </c>
      <c r="R366" s="20"/>
      <c r="S366" s="20"/>
    </row>
    <row r="367" spans="1:19" s="58" customFormat="1" ht="20.100000000000001" customHeight="1" x14ac:dyDescent="0.25">
      <c r="A367" s="22">
        <v>322</v>
      </c>
      <c r="B367" s="20" t="str">
        <f t="shared" si="17"/>
        <v>00.03.27.1.9.9.7.B.170.2020</v>
      </c>
      <c r="C367" s="20">
        <v>170</v>
      </c>
      <c r="D367" s="72" t="s">
        <v>1085</v>
      </c>
      <c r="E367" s="71" t="s">
        <v>232</v>
      </c>
      <c r="F367" s="19" t="s">
        <v>893</v>
      </c>
      <c r="G367" s="190">
        <v>1274900</v>
      </c>
      <c r="H367" s="269"/>
      <c r="I367" s="15">
        <v>2020</v>
      </c>
      <c r="J367" s="10" t="s">
        <v>233</v>
      </c>
      <c r="K367" s="10"/>
      <c r="L367" s="11" t="s">
        <v>234</v>
      </c>
      <c r="M367" s="10"/>
      <c r="N367" s="10">
        <v>1</v>
      </c>
      <c r="O367" s="10" t="s">
        <v>920</v>
      </c>
      <c r="P367" s="71" t="s">
        <v>226</v>
      </c>
      <c r="Q367" s="12">
        <v>0.8</v>
      </c>
      <c r="R367" s="20"/>
      <c r="S367" s="20"/>
    </row>
    <row r="368" spans="1:19" s="58" customFormat="1" ht="20.100000000000001" customHeight="1" x14ac:dyDescent="0.25">
      <c r="A368" s="72">
        <v>323</v>
      </c>
      <c r="B368" s="20" t="str">
        <f t="shared" si="17"/>
        <v>00.03.27.1.9.9.7.B.171.2020</v>
      </c>
      <c r="C368" s="20">
        <v>171</v>
      </c>
      <c r="D368" s="72" t="s">
        <v>1085</v>
      </c>
      <c r="E368" s="71" t="s">
        <v>232</v>
      </c>
      <c r="F368" s="19" t="s">
        <v>893</v>
      </c>
      <c r="G368" s="190">
        <v>1274900</v>
      </c>
      <c r="H368" s="269"/>
      <c r="I368" s="15">
        <v>2020</v>
      </c>
      <c r="J368" s="10" t="s">
        <v>233</v>
      </c>
      <c r="K368" s="10"/>
      <c r="L368" s="11" t="s">
        <v>234</v>
      </c>
      <c r="M368" s="10"/>
      <c r="N368" s="10">
        <v>1</v>
      </c>
      <c r="O368" s="10" t="s">
        <v>920</v>
      </c>
      <c r="P368" s="71" t="s">
        <v>226</v>
      </c>
      <c r="Q368" s="12">
        <v>0.8</v>
      </c>
      <c r="R368" s="20"/>
      <c r="S368" s="20"/>
    </row>
    <row r="369" spans="1:19" s="58" customFormat="1" ht="20.100000000000001" customHeight="1" x14ac:dyDescent="0.25">
      <c r="A369" s="22">
        <v>324</v>
      </c>
      <c r="B369" s="20" t="str">
        <f t="shared" si="17"/>
        <v>00.03.27.1.9.9.7.B.172.2020</v>
      </c>
      <c r="C369" s="20">
        <v>172</v>
      </c>
      <c r="D369" s="72" t="s">
        <v>1085</v>
      </c>
      <c r="E369" s="71" t="s">
        <v>232</v>
      </c>
      <c r="F369" s="19" t="s">
        <v>893</v>
      </c>
      <c r="G369" s="190">
        <v>1274900</v>
      </c>
      <c r="H369" s="269"/>
      <c r="I369" s="15">
        <v>2020</v>
      </c>
      <c r="J369" s="10" t="s">
        <v>233</v>
      </c>
      <c r="K369" s="10"/>
      <c r="L369" s="11" t="s">
        <v>234</v>
      </c>
      <c r="M369" s="10"/>
      <c r="N369" s="10">
        <v>1</v>
      </c>
      <c r="O369" s="10" t="s">
        <v>920</v>
      </c>
      <c r="P369" s="71" t="s">
        <v>226</v>
      </c>
      <c r="Q369" s="12">
        <v>0.8</v>
      </c>
      <c r="R369" s="20"/>
      <c r="S369" s="20"/>
    </row>
    <row r="370" spans="1:19" s="58" customFormat="1" ht="20.100000000000001" customHeight="1" x14ac:dyDescent="0.25">
      <c r="A370" s="72">
        <v>325</v>
      </c>
      <c r="B370" s="20" t="str">
        <f t="shared" si="17"/>
        <v>00.03.27.1.9.9.7.B.173.2020</v>
      </c>
      <c r="C370" s="20">
        <v>173</v>
      </c>
      <c r="D370" s="72" t="s">
        <v>1085</v>
      </c>
      <c r="E370" s="71" t="s">
        <v>232</v>
      </c>
      <c r="F370" s="19" t="s">
        <v>893</v>
      </c>
      <c r="G370" s="190">
        <v>1274900</v>
      </c>
      <c r="H370" s="269"/>
      <c r="I370" s="15">
        <v>2020</v>
      </c>
      <c r="J370" s="10" t="s">
        <v>233</v>
      </c>
      <c r="K370" s="10"/>
      <c r="L370" s="11" t="s">
        <v>234</v>
      </c>
      <c r="M370" s="10"/>
      <c r="N370" s="10">
        <v>1</v>
      </c>
      <c r="O370" s="10" t="s">
        <v>920</v>
      </c>
      <c r="P370" s="71" t="s">
        <v>226</v>
      </c>
      <c r="Q370" s="12">
        <v>0.8</v>
      </c>
      <c r="R370" s="20"/>
      <c r="S370" s="20"/>
    </row>
    <row r="371" spans="1:19" s="58" customFormat="1" ht="20.100000000000001" customHeight="1" x14ac:dyDescent="0.25">
      <c r="A371" s="22">
        <v>326</v>
      </c>
      <c r="B371" s="20" t="str">
        <f t="shared" si="17"/>
        <v>00.03.27.1.9.9.7.B.174.2020</v>
      </c>
      <c r="C371" s="20">
        <v>174</v>
      </c>
      <c r="D371" s="72" t="s">
        <v>1085</v>
      </c>
      <c r="E371" s="71" t="s">
        <v>232</v>
      </c>
      <c r="F371" s="19" t="s">
        <v>893</v>
      </c>
      <c r="G371" s="190">
        <v>1274900</v>
      </c>
      <c r="H371" s="269"/>
      <c r="I371" s="15">
        <v>2020</v>
      </c>
      <c r="J371" s="10" t="s">
        <v>233</v>
      </c>
      <c r="K371" s="10"/>
      <c r="L371" s="11" t="s">
        <v>234</v>
      </c>
      <c r="M371" s="10"/>
      <c r="N371" s="10">
        <v>1</v>
      </c>
      <c r="O371" s="10" t="s">
        <v>920</v>
      </c>
      <c r="P371" s="71" t="s">
        <v>226</v>
      </c>
      <c r="Q371" s="12">
        <v>0.8</v>
      </c>
      <c r="R371" s="20"/>
      <c r="S371" s="20"/>
    </row>
    <row r="372" spans="1:19" s="58" customFormat="1" ht="20.100000000000001" customHeight="1" x14ac:dyDescent="0.25">
      <c r="A372" s="72">
        <v>327</v>
      </c>
      <c r="B372" s="20" t="str">
        <f t="shared" si="17"/>
        <v>00.03.27.1.9.9.7.B.175.2018</v>
      </c>
      <c r="C372" s="20">
        <v>175</v>
      </c>
      <c r="D372" s="72" t="s">
        <v>1085</v>
      </c>
      <c r="E372" s="9" t="s">
        <v>235</v>
      </c>
      <c r="F372" s="19" t="s">
        <v>893</v>
      </c>
      <c r="G372" s="190">
        <v>65000</v>
      </c>
      <c r="H372" s="269"/>
      <c r="I372" s="10">
        <v>2018</v>
      </c>
      <c r="J372" s="10" t="s">
        <v>131</v>
      </c>
      <c r="K372" s="10"/>
      <c r="L372" s="11" t="s">
        <v>234</v>
      </c>
      <c r="M372" s="10"/>
      <c r="N372" s="10">
        <v>1</v>
      </c>
      <c r="O372" s="10" t="s">
        <v>920</v>
      </c>
      <c r="P372" s="9" t="s">
        <v>226</v>
      </c>
      <c r="Q372" s="10" t="s">
        <v>56</v>
      </c>
      <c r="R372" s="20"/>
      <c r="S372" s="20"/>
    </row>
    <row r="373" spans="1:19" s="58" customFormat="1" ht="20.100000000000001" customHeight="1" x14ac:dyDescent="0.25">
      <c r="A373" s="22">
        <v>328</v>
      </c>
      <c r="B373" s="20" t="str">
        <f t="shared" si="17"/>
        <v>00.03.27.1.9.9.7.B.176.2018</v>
      </c>
      <c r="C373" s="20">
        <v>176</v>
      </c>
      <c r="D373" s="72" t="s">
        <v>1085</v>
      </c>
      <c r="E373" s="71" t="s">
        <v>235</v>
      </c>
      <c r="F373" s="19" t="s">
        <v>893</v>
      </c>
      <c r="G373" s="190">
        <v>65000</v>
      </c>
      <c r="H373" s="269"/>
      <c r="I373" s="10">
        <v>2018</v>
      </c>
      <c r="J373" s="10" t="s">
        <v>131</v>
      </c>
      <c r="K373" s="10"/>
      <c r="L373" s="11" t="s">
        <v>234</v>
      </c>
      <c r="M373" s="10"/>
      <c r="N373" s="10">
        <v>1</v>
      </c>
      <c r="O373" s="10" t="s">
        <v>920</v>
      </c>
      <c r="P373" s="71" t="s">
        <v>226</v>
      </c>
      <c r="Q373" s="10" t="s">
        <v>56</v>
      </c>
      <c r="R373" s="20"/>
      <c r="S373" s="20"/>
    </row>
    <row r="374" spans="1:19" s="58" customFormat="1" ht="20.100000000000001" customHeight="1" x14ac:dyDescent="0.25">
      <c r="A374" s="72">
        <v>329</v>
      </c>
      <c r="B374" s="20" t="str">
        <f t="shared" si="17"/>
        <v>00.03.27.1.9.9.7.B.177.2020</v>
      </c>
      <c r="C374" s="20">
        <v>177</v>
      </c>
      <c r="D374" s="72" t="s">
        <v>1085</v>
      </c>
      <c r="E374" s="9" t="s">
        <v>225</v>
      </c>
      <c r="F374" s="19" t="s">
        <v>893</v>
      </c>
      <c r="G374" s="190">
        <v>120000</v>
      </c>
      <c r="H374" s="269"/>
      <c r="I374" s="15">
        <v>2020</v>
      </c>
      <c r="J374" s="10"/>
      <c r="K374" s="10"/>
      <c r="L374" s="11"/>
      <c r="M374" s="10"/>
      <c r="N374" s="10">
        <v>1</v>
      </c>
      <c r="O374" s="10" t="s">
        <v>920</v>
      </c>
      <c r="P374" s="9" t="s">
        <v>226</v>
      </c>
      <c r="Q374" s="10" t="s">
        <v>56</v>
      </c>
      <c r="R374" s="20"/>
      <c r="S374" s="20"/>
    </row>
    <row r="375" spans="1:19" s="58" customFormat="1" ht="20.100000000000001" customHeight="1" x14ac:dyDescent="0.25">
      <c r="A375" s="22">
        <v>330</v>
      </c>
      <c r="B375" s="20" t="str">
        <f t="shared" si="17"/>
        <v>00.03.27.1.9.9.7.B.178.2017</v>
      </c>
      <c r="C375" s="20">
        <v>178</v>
      </c>
      <c r="D375" s="72" t="s">
        <v>1085</v>
      </c>
      <c r="E375" s="9" t="s">
        <v>135</v>
      </c>
      <c r="F375" s="19" t="s">
        <v>893</v>
      </c>
      <c r="G375" s="190">
        <v>60000</v>
      </c>
      <c r="H375" s="269"/>
      <c r="I375" s="10">
        <v>2017</v>
      </c>
      <c r="J375" s="10" t="s">
        <v>199</v>
      </c>
      <c r="K375" s="10"/>
      <c r="L375" s="11"/>
      <c r="M375" s="10"/>
      <c r="N375" s="10">
        <v>1</v>
      </c>
      <c r="O375" s="10" t="s">
        <v>920</v>
      </c>
      <c r="P375" s="9" t="s">
        <v>226</v>
      </c>
      <c r="Q375" s="10" t="s">
        <v>56</v>
      </c>
      <c r="R375" s="20"/>
      <c r="S375" s="20"/>
    </row>
    <row r="376" spans="1:19" s="58" customFormat="1" ht="20.100000000000001" customHeight="1" x14ac:dyDescent="0.25">
      <c r="A376" s="72">
        <v>331</v>
      </c>
      <c r="B376" s="20" t="str">
        <f t="shared" si="17"/>
        <v>00.03.27.1.9.9.7.B.179.2020</v>
      </c>
      <c r="C376" s="20">
        <v>179</v>
      </c>
      <c r="D376" s="72" t="s">
        <v>1085</v>
      </c>
      <c r="E376" s="9" t="s">
        <v>230</v>
      </c>
      <c r="F376" s="19" t="s">
        <v>893</v>
      </c>
      <c r="G376" s="190">
        <v>60000</v>
      </c>
      <c r="H376" s="269"/>
      <c r="I376" s="15">
        <v>2020</v>
      </c>
      <c r="J376" s="10" t="s">
        <v>199</v>
      </c>
      <c r="K376" s="10"/>
      <c r="L376" s="11"/>
      <c r="M376" s="10"/>
      <c r="N376" s="10">
        <v>1</v>
      </c>
      <c r="O376" s="10" t="s">
        <v>920</v>
      </c>
      <c r="P376" s="9" t="s">
        <v>226</v>
      </c>
      <c r="Q376" s="10" t="s">
        <v>56</v>
      </c>
      <c r="R376" s="20"/>
      <c r="S376" s="20"/>
    </row>
    <row r="377" spans="1:19" s="58" customFormat="1" ht="20.100000000000001" customHeight="1" x14ac:dyDescent="0.25">
      <c r="A377" s="22">
        <v>332</v>
      </c>
      <c r="B377" s="20" t="str">
        <f t="shared" si="17"/>
        <v>00.03.27.1.9.9.7.B.180.2018</v>
      </c>
      <c r="C377" s="20">
        <v>180</v>
      </c>
      <c r="D377" s="72" t="s">
        <v>1085</v>
      </c>
      <c r="E377" s="9" t="s">
        <v>236</v>
      </c>
      <c r="F377" s="19" t="s">
        <v>893</v>
      </c>
      <c r="G377" s="190">
        <v>150000</v>
      </c>
      <c r="H377" s="269"/>
      <c r="I377" s="10">
        <v>2018</v>
      </c>
      <c r="J377" s="10" t="s">
        <v>131</v>
      </c>
      <c r="K377" s="10"/>
      <c r="L377" s="11" t="s">
        <v>234</v>
      </c>
      <c r="M377" s="10"/>
      <c r="N377" s="10">
        <v>1</v>
      </c>
      <c r="O377" s="10" t="s">
        <v>920</v>
      </c>
      <c r="P377" s="9" t="s">
        <v>226</v>
      </c>
      <c r="Q377" s="10" t="s">
        <v>56</v>
      </c>
      <c r="R377" s="20"/>
      <c r="S377" s="20"/>
    </row>
    <row r="378" spans="1:19" s="58" customFormat="1" ht="20.100000000000001" customHeight="1" x14ac:dyDescent="0.25">
      <c r="A378" s="72">
        <v>333</v>
      </c>
      <c r="B378" s="20" t="str">
        <f t="shared" si="17"/>
        <v>00.03.27.1.9.9.7.B.181.2020</v>
      </c>
      <c r="C378" s="20">
        <v>181</v>
      </c>
      <c r="D378" s="72" t="s">
        <v>1085</v>
      </c>
      <c r="E378" s="9" t="s">
        <v>237</v>
      </c>
      <c r="F378" s="19" t="s">
        <v>893</v>
      </c>
      <c r="G378" s="190">
        <v>2400000</v>
      </c>
      <c r="H378" s="269"/>
      <c r="I378" s="15">
        <v>2020</v>
      </c>
      <c r="J378" s="10" t="s">
        <v>233</v>
      </c>
      <c r="K378" s="10"/>
      <c r="L378" s="11" t="s">
        <v>234</v>
      </c>
      <c r="M378" s="10"/>
      <c r="N378" s="10">
        <v>1</v>
      </c>
      <c r="O378" s="10" t="s">
        <v>920</v>
      </c>
      <c r="P378" s="9" t="s">
        <v>226</v>
      </c>
      <c r="Q378" s="10" t="s">
        <v>56</v>
      </c>
      <c r="R378" s="20"/>
      <c r="S378" s="20"/>
    </row>
    <row r="379" spans="1:19" s="58" customFormat="1" ht="20.100000000000001" customHeight="1" x14ac:dyDescent="0.25">
      <c r="A379" s="22">
        <v>334</v>
      </c>
      <c r="B379" s="20" t="str">
        <f t="shared" si="17"/>
        <v>00.03.27.1.9.9.7.B.182.2018</v>
      </c>
      <c r="C379" s="20">
        <v>182</v>
      </c>
      <c r="D379" s="72" t="s">
        <v>1085</v>
      </c>
      <c r="E379" s="9" t="s">
        <v>238</v>
      </c>
      <c r="F379" s="19" t="s">
        <v>893</v>
      </c>
      <c r="G379" s="190">
        <v>5000</v>
      </c>
      <c r="H379" s="269"/>
      <c r="I379" s="10">
        <v>2018</v>
      </c>
      <c r="J379" s="10"/>
      <c r="K379" s="10"/>
      <c r="L379" s="11" t="s">
        <v>234</v>
      </c>
      <c r="M379" s="10"/>
      <c r="N379" s="10">
        <v>1</v>
      </c>
      <c r="O379" s="10" t="s">
        <v>920</v>
      </c>
      <c r="P379" s="9" t="s">
        <v>226</v>
      </c>
      <c r="Q379" s="10" t="s">
        <v>56</v>
      </c>
      <c r="R379" s="20"/>
      <c r="S379" s="20"/>
    </row>
    <row r="380" spans="1:19" s="58" customFormat="1" ht="20.100000000000001" customHeight="1" x14ac:dyDescent="0.25">
      <c r="A380" s="72">
        <v>335</v>
      </c>
      <c r="B380" s="20" t="str">
        <f t="shared" si="17"/>
        <v>00.03.27.1.9.9.7.B.183.2018</v>
      </c>
      <c r="C380" s="20">
        <v>183</v>
      </c>
      <c r="D380" s="72" t="s">
        <v>1085</v>
      </c>
      <c r="E380" s="71" t="s">
        <v>238</v>
      </c>
      <c r="F380" s="19" t="s">
        <v>893</v>
      </c>
      <c r="G380" s="190">
        <v>5000</v>
      </c>
      <c r="H380" s="269"/>
      <c r="I380" s="10">
        <v>2018</v>
      </c>
      <c r="J380" s="10"/>
      <c r="K380" s="10"/>
      <c r="L380" s="11" t="s">
        <v>234</v>
      </c>
      <c r="M380" s="10"/>
      <c r="N380" s="10">
        <v>1</v>
      </c>
      <c r="O380" s="10" t="s">
        <v>920</v>
      </c>
      <c r="P380" s="71" t="s">
        <v>226</v>
      </c>
      <c r="Q380" s="10" t="s">
        <v>56</v>
      </c>
      <c r="R380" s="20"/>
      <c r="S380" s="20"/>
    </row>
    <row r="381" spans="1:19" s="58" customFormat="1" ht="20.100000000000001" customHeight="1" x14ac:dyDescent="0.25">
      <c r="A381" s="22">
        <v>336</v>
      </c>
      <c r="B381" s="20" t="str">
        <f t="shared" si="17"/>
        <v>00.03.27.1.9.9.7.B.184.2018</v>
      </c>
      <c r="C381" s="20">
        <v>184</v>
      </c>
      <c r="D381" s="72" t="s">
        <v>1085</v>
      </c>
      <c r="E381" s="9" t="s">
        <v>239</v>
      </c>
      <c r="F381" s="19" t="s">
        <v>893</v>
      </c>
      <c r="G381" s="190">
        <v>6000</v>
      </c>
      <c r="H381" s="269"/>
      <c r="I381" s="10">
        <v>2018</v>
      </c>
      <c r="J381" s="10"/>
      <c r="K381" s="10"/>
      <c r="L381" s="11" t="s">
        <v>234</v>
      </c>
      <c r="M381" s="10"/>
      <c r="N381" s="10">
        <v>1</v>
      </c>
      <c r="O381" s="10" t="s">
        <v>920</v>
      </c>
      <c r="P381" s="9" t="s">
        <v>226</v>
      </c>
      <c r="Q381" s="10" t="s">
        <v>56</v>
      </c>
      <c r="R381" s="20"/>
      <c r="S381" s="20"/>
    </row>
    <row r="382" spans="1:19" s="58" customFormat="1" ht="20.100000000000001" customHeight="1" x14ac:dyDescent="0.25">
      <c r="A382" s="72">
        <v>337</v>
      </c>
      <c r="B382" s="20" t="str">
        <f t="shared" si="17"/>
        <v>00.03.27.1.9.9.7.B.185.2018</v>
      </c>
      <c r="C382" s="20">
        <v>185</v>
      </c>
      <c r="D382" s="72" t="s">
        <v>1085</v>
      </c>
      <c r="E382" s="71" t="s">
        <v>239</v>
      </c>
      <c r="F382" s="19" t="s">
        <v>893</v>
      </c>
      <c r="G382" s="190">
        <v>6000</v>
      </c>
      <c r="H382" s="269"/>
      <c r="I382" s="10">
        <v>2018</v>
      </c>
      <c r="J382" s="10"/>
      <c r="K382" s="10"/>
      <c r="L382" s="11" t="s">
        <v>234</v>
      </c>
      <c r="M382" s="10"/>
      <c r="N382" s="10">
        <v>1</v>
      </c>
      <c r="O382" s="10" t="s">
        <v>920</v>
      </c>
      <c r="P382" s="71" t="s">
        <v>226</v>
      </c>
      <c r="Q382" s="10" t="s">
        <v>56</v>
      </c>
      <c r="R382" s="20"/>
      <c r="S382" s="20"/>
    </row>
    <row r="383" spans="1:19" s="58" customFormat="1" ht="20.100000000000001" customHeight="1" x14ac:dyDescent="0.25">
      <c r="A383" s="22">
        <v>338</v>
      </c>
      <c r="B383" s="20" t="str">
        <f t="shared" si="17"/>
        <v>00.03.27.1.9.9.7.B.186.2018</v>
      </c>
      <c r="C383" s="20">
        <v>186</v>
      </c>
      <c r="D383" s="72" t="s">
        <v>1085</v>
      </c>
      <c r="E383" s="71" t="s">
        <v>239</v>
      </c>
      <c r="F383" s="19" t="s">
        <v>893</v>
      </c>
      <c r="G383" s="190">
        <v>6000</v>
      </c>
      <c r="H383" s="269"/>
      <c r="I383" s="10">
        <v>2018</v>
      </c>
      <c r="J383" s="10"/>
      <c r="K383" s="10"/>
      <c r="L383" s="11" t="s">
        <v>234</v>
      </c>
      <c r="M383" s="10"/>
      <c r="N383" s="10">
        <v>1</v>
      </c>
      <c r="O383" s="10" t="s">
        <v>920</v>
      </c>
      <c r="P383" s="71" t="s">
        <v>226</v>
      </c>
      <c r="Q383" s="10" t="s">
        <v>56</v>
      </c>
      <c r="R383" s="20"/>
      <c r="S383" s="20"/>
    </row>
    <row r="384" spans="1:19" s="58" customFormat="1" ht="20.100000000000001" customHeight="1" x14ac:dyDescent="0.25">
      <c r="A384" s="72">
        <v>339</v>
      </c>
      <c r="B384" s="20" t="str">
        <f t="shared" si="17"/>
        <v>00.03.27.1.9.9.7.B.187.2021</v>
      </c>
      <c r="C384" s="20">
        <v>187</v>
      </c>
      <c r="D384" s="72" t="s">
        <v>1085</v>
      </c>
      <c r="E384" s="9" t="s">
        <v>78</v>
      </c>
      <c r="F384" s="19" t="s">
        <v>893</v>
      </c>
      <c r="G384" s="190">
        <v>4500000</v>
      </c>
      <c r="H384" s="269"/>
      <c r="I384" s="15">
        <v>2021</v>
      </c>
      <c r="J384" s="10" t="s">
        <v>204</v>
      </c>
      <c r="K384" s="10"/>
      <c r="L384" s="11" t="s">
        <v>12</v>
      </c>
      <c r="M384" s="10"/>
      <c r="N384" s="10">
        <v>1</v>
      </c>
      <c r="O384" s="10" t="s">
        <v>920</v>
      </c>
      <c r="P384" s="9" t="s">
        <v>226</v>
      </c>
      <c r="Q384" s="10" t="s">
        <v>56</v>
      </c>
      <c r="R384" s="20"/>
      <c r="S384" s="20"/>
    </row>
    <row r="385" spans="1:19" s="58" customFormat="1" ht="20.100000000000001" customHeight="1" x14ac:dyDescent="0.25">
      <c r="A385" s="22">
        <v>340</v>
      </c>
      <c r="B385" s="20" t="str">
        <f>"00.03.27.1.9.9.8.B."&amp;C385&amp;D385&amp;I385</f>
        <v>00.03.27.1.9.9.8.B.188.2021</v>
      </c>
      <c r="C385" s="20">
        <v>188</v>
      </c>
      <c r="D385" s="72" t="s">
        <v>1085</v>
      </c>
      <c r="E385" s="9" t="s">
        <v>240</v>
      </c>
      <c r="F385" s="19" t="s">
        <v>893</v>
      </c>
      <c r="G385" s="190">
        <v>2800000</v>
      </c>
      <c r="H385" s="269"/>
      <c r="I385" s="15">
        <v>2021</v>
      </c>
      <c r="J385" s="10" t="s">
        <v>241</v>
      </c>
      <c r="K385" s="10"/>
      <c r="L385" s="11"/>
      <c r="M385" s="10"/>
      <c r="N385" s="10">
        <v>1</v>
      </c>
      <c r="O385" s="10" t="s">
        <v>920</v>
      </c>
      <c r="P385" s="9" t="s">
        <v>228</v>
      </c>
      <c r="Q385" s="10" t="s">
        <v>56</v>
      </c>
      <c r="R385" s="20"/>
      <c r="S385" s="20"/>
    </row>
    <row r="386" spans="1:19" s="58" customFormat="1" ht="31.5" x14ac:dyDescent="0.25">
      <c r="A386" s="72">
        <v>341</v>
      </c>
      <c r="B386" s="20" t="str">
        <f>"00.03.27.1.9.9.9.B."&amp;C386&amp;D386&amp;I386</f>
        <v>00.03.27.1.9.9.9.B.189.2017</v>
      </c>
      <c r="C386" s="20">
        <v>189</v>
      </c>
      <c r="D386" s="72" t="s">
        <v>1085</v>
      </c>
      <c r="E386" s="9" t="s">
        <v>242</v>
      </c>
      <c r="F386" s="19" t="s">
        <v>893</v>
      </c>
      <c r="G386" s="190">
        <v>7500000</v>
      </c>
      <c r="H386" s="269"/>
      <c r="I386" s="10">
        <v>2017</v>
      </c>
      <c r="J386" s="10" t="s">
        <v>243</v>
      </c>
      <c r="K386" s="10"/>
      <c r="L386" s="11"/>
      <c r="M386" s="10"/>
      <c r="N386" s="10">
        <v>1</v>
      </c>
      <c r="O386" s="10" t="s">
        <v>920</v>
      </c>
      <c r="P386" s="9" t="s">
        <v>244</v>
      </c>
      <c r="Q386" s="12">
        <v>0.9</v>
      </c>
      <c r="R386" s="20"/>
      <c r="S386" s="20"/>
    </row>
    <row r="387" spans="1:19" s="58" customFormat="1" ht="31.5" x14ac:dyDescent="0.25">
      <c r="A387" s="22">
        <v>342</v>
      </c>
      <c r="B387" s="20" t="str">
        <f>"00.03.27.1.9.9.9.B."&amp;C387&amp;D387&amp;I387</f>
        <v>00.03.27.1.9.9.9.B.190.2017</v>
      </c>
      <c r="C387" s="20">
        <v>190</v>
      </c>
      <c r="D387" s="72" t="s">
        <v>1085</v>
      </c>
      <c r="E387" s="71" t="s">
        <v>242</v>
      </c>
      <c r="F387" s="19" t="s">
        <v>893</v>
      </c>
      <c r="G387" s="190">
        <v>7500000</v>
      </c>
      <c r="H387" s="269"/>
      <c r="I387" s="10">
        <v>2017</v>
      </c>
      <c r="J387" s="10" t="s">
        <v>243</v>
      </c>
      <c r="K387" s="10"/>
      <c r="L387" s="11"/>
      <c r="M387" s="10"/>
      <c r="N387" s="10">
        <v>1</v>
      </c>
      <c r="O387" s="10" t="s">
        <v>920</v>
      </c>
      <c r="P387" s="71" t="s">
        <v>244</v>
      </c>
      <c r="Q387" s="12">
        <v>0.9</v>
      </c>
      <c r="R387" s="20"/>
      <c r="S387" s="20"/>
    </row>
    <row r="388" spans="1:19" s="58" customFormat="1" ht="20.100000000000001" customHeight="1" x14ac:dyDescent="0.25">
      <c r="A388" s="72">
        <v>343</v>
      </c>
      <c r="B388" s="20" t="str">
        <f>"00.03.27.1.9.9.9.B."&amp;C388&amp;D388&amp;I388</f>
        <v>00.03.27.1.9.9.9.B.191.2016</v>
      </c>
      <c r="C388" s="20">
        <v>191</v>
      </c>
      <c r="D388" s="72" t="s">
        <v>1085</v>
      </c>
      <c r="E388" s="9" t="s">
        <v>242</v>
      </c>
      <c r="F388" s="19" t="s">
        <v>893</v>
      </c>
      <c r="G388" s="190">
        <v>5000000</v>
      </c>
      <c r="H388" s="269"/>
      <c r="I388" s="10">
        <v>2016</v>
      </c>
      <c r="J388" s="10" t="s">
        <v>245</v>
      </c>
      <c r="K388" s="10"/>
      <c r="L388" s="11"/>
      <c r="M388" s="10"/>
      <c r="N388" s="10">
        <v>1</v>
      </c>
      <c r="O388" s="10" t="s">
        <v>920</v>
      </c>
      <c r="P388" s="9" t="s">
        <v>244</v>
      </c>
      <c r="Q388" s="12">
        <v>0.7</v>
      </c>
      <c r="R388" s="20"/>
      <c r="S388" s="20"/>
    </row>
    <row r="389" spans="1:19" s="58" customFormat="1" ht="20.100000000000001" customHeight="1" x14ac:dyDescent="0.25">
      <c r="A389" s="22">
        <v>344</v>
      </c>
      <c r="B389" s="20" t="str">
        <f>"00.03.27.1.9.9.9.B."&amp;C389&amp;D389&amp;I389</f>
        <v>00.03.27.1.9.9.9.B.192.2019</v>
      </c>
      <c r="C389" s="20">
        <v>192</v>
      </c>
      <c r="D389" s="72" t="s">
        <v>1085</v>
      </c>
      <c r="E389" s="9" t="s">
        <v>242</v>
      </c>
      <c r="F389" s="19" t="s">
        <v>893</v>
      </c>
      <c r="G389" s="190">
        <v>500000</v>
      </c>
      <c r="H389" s="269"/>
      <c r="I389" s="15">
        <v>2019</v>
      </c>
      <c r="J389" s="10"/>
      <c r="K389" s="10"/>
      <c r="L389" s="11"/>
      <c r="M389" s="10"/>
      <c r="N389" s="10">
        <v>1</v>
      </c>
      <c r="O389" s="10" t="s">
        <v>920</v>
      </c>
      <c r="P389" s="9" t="s">
        <v>244</v>
      </c>
      <c r="Q389" s="12">
        <v>0.95</v>
      </c>
      <c r="R389" s="20"/>
      <c r="S389" s="20"/>
    </row>
    <row r="390" spans="1:19" s="94" customFormat="1" ht="20.100000000000001" customHeight="1" x14ac:dyDescent="0.25">
      <c r="A390" s="72">
        <v>345</v>
      </c>
      <c r="B390" s="20" t="str">
        <f>"00.03.27.1.9.9.1.B."&amp;C390&amp;D390&amp;I390</f>
        <v>00.03.27.1.9.9.1.B.193.2017</v>
      </c>
      <c r="C390" s="20">
        <v>193</v>
      </c>
      <c r="D390" s="72" t="s">
        <v>1085</v>
      </c>
      <c r="E390" s="95" t="s">
        <v>214</v>
      </c>
      <c r="F390" s="91" t="s">
        <v>893</v>
      </c>
      <c r="G390" s="191">
        <v>5100000</v>
      </c>
      <c r="H390" s="270"/>
      <c r="I390" s="92">
        <v>2017</v>
      </c>
      <c r="J390" s="92"/>
      <c r="K390" s="92"/>
      <c r="L390" s="93" t="s">
        <v>909</v>
      </c>
      <c r="M390" s="92"/>
      <c r="N390" s="92"/>
      <c r="O390" s="92" t="s">
        <v>920</v>
      </c>
      <c r="P390" s="90" t="s">
        <v>99</v>
      </c>
      <c r="Q390" s="92" t="s">
        <v>56</v>
      </c>
      <c r="R390" s="60"/>
      <c r="S390" s="60"/>
    </row>
    <row r="391" spans="1:19" s="58" customFormat="1" ht="15.75" x14ac:dyDescent="0.25">
      <c r="A391" s="22">
        <v>346</v>
      </c>
      <c r="B391" s="20" t="str">
        <f t="shared" ref="B391:B414" si="18">"00.03.27.1.9.9.5.B."&amp;C391&amp;D391&amp;I391</f>
        <v>00.03.27.1.9.9.5.B.194.2018</v>
      </c>
      <c r="C391" s="20">
        <v>194</v>
      </c>
      <c r="D391" s="72" t="s">
        <v>1085</v>
      </c>
      <c r="E391" s="9" t="s">
        <v>301</v>
      </c>
      <c r="F391" s="19" t="s">
        <v>893</v>
      </c>
      <c r="G391" s="190">
        <v>65000</v>
      </c>
      <c r="H391" s="269"/>
      <c r="I391" s="10">
        <v>2018</v>
      </c>
      <c r="J391" s="10"/>
      <c r="K391" s="10"/>
      <c r="L391" s="11" t="s">
        <v>252</v>
      </c>
      <c r="M391" s="10"/>
      <c r="N391" s="10">
        <v>2</v>
      </c>
      <c r="O391" s="10" t="s">
        <v>920</v>
      </c>
      <c r="P391" s="9" t="s">
        <v>167</v>
      </c>
      <c r="Q391" s="12">
        <v>0.5</v>
      </c>
      <c r="R391" s="20"/>
      <c r="S391" s="20"/>
    </row>
    <row r="392" spans="1:19" s="58" customFormat="1" ht="15.75" x14ac:dyDescent="0.25">
      <c r="A392" s="72">
        <v>347</v>
      </c>
      <c r="B392" s="20" t="str">
        <f t="shared" si="18"/>
        <v>00.03.27.1.9.9.5.B.195.2018</v>
      </c>
      <c r="C392" s="20">
        <v>195</v>
      </c>
      <c r="D392" s="72" t="s">
        <v>1085</v>
      </c>
      <c r="E392" s="9" t="s">
        <v>302</v>
      </c>
      <c r="F392" s="19" t="s">
        <v>893</v>
      </c>
      <c r="G392" s="190">
        <v>65300</v>
      </c>
      <c r="H392" s="269"/>
      <c r="I392" s="10">
        <v>2018</v>
      </c>
      <c r="J392" s="10"/>
      <c r="K392" s="10"/>
      <c r="L392" s="11" t="s">
        <v>252</v>
      </c>
      <c r="M392" s="10"/>
      <c r="N392" s="10">
        <v>1</v>
      </c>
      <c r="O392" s="10" t="s">
        <v>920</v>
      </c>
      <c r="P392" s="71" t="s">
        <v>167</v>
      </c>
      <c r="Q392" s="10" t="s">
        <v>56</v>
      </c>
      <c r="R392" s="20"/>
      <c r="S392" s="20"/>
    </row>
    <row r="393" spans="1:19" s="58" customFormat="1" ht="15.75" x14ac:dyDescent="0.25">
      <c r="A393" s="22">
        <v>348</v>
      </c>
      <c r="B393" s="20" t="str">
        <f t="shared" si="18"/>
        <v>00.03.27.1.9.9.5.B.196.2018</v>
      </c>
      <c r="C393" s="20">
        <v>196</v>
      </c>
      <c r="D393" s="72" t="s">
        <v>1085</v>
      </c>
      <c r="E393" s="9" t="s">
        <v>303</v>
      </c>
      <c r="F393" s="19" t="s">
        <v>893</v>
      </c>
      <c r="G393" s="190">
        <v>150000</v>
      </c>
      <c r="H393" s="269"/>
      <c r="I393" s="10">
        <v>2018</v>
      </c>
      <c r="J393" s="10"/>
      <c r="K393" s="10"/>
      <c r="L393" s="11"/>
      <c r="M393" s="10"/>
      <c r="N393" s="10">
        <v>1</v>
      </c>
      <c r="O393" s="10" t="s">
        <v>920</v>
      </c>
      <c r="P393" s="71" t="s">
        <v>167</v>
      </c>
      <c r="Q393" s="10" t="s">
        <v>56</v>
      </c>
      <c r="R393" s="20"/>
      <c r="S393" s="20"/>
    </row>
    <row r="394" spans="1:19" s="58" customFormat="1" ht="15.75" x14ac:dyDescent="0.25">
      <c r="A394" s="72">
        <v>349</v>
      </c>
      <c r="B394" s="20" t="str">
        <f t="shared" si="18"/>
        <v>00.03.27.1.9.9.5.B.197.2020</v>
      </c>
      <c r="C394" s="20">
        <v>197</v>
      </c>
      <c r="D394" s="72" t="s">
        <v>1085</v>
      </c>
      <c r="E394" s="9" t="s">
        <v>304</v>
      </c>
      <c r="F394" s="19" t="s">
        <v>893</v>
      </c>
      <c r="G394" s="190">
        <v>150000</v>
      </c>
      <c r="H394" s="269"/>
      <c r="I394" s="15">
        <v>2020</v>
      </c>
      <c r="J394" s="10"/>
      <c r="K394" s="10"/>
      <c r="L394" s="11" t="s">
        <v>305</v>
      </c>
      <c r="M394" s="10"/>
      <c r="N394" s="10">
        <v>1</v>
      </c>
      <c r="O394" s="10" t="s">
        <v>920</v>
      </c>
      <c r="P394" s="71" t="s">
        <v>167</v>
      </c>
      <c r="Q394" s="10" t="s">
        <v>56</v>
      </c>
      <c r="R394" s="20"/>
      <c r="S394" s="20"/>
    </row>
    <row r="395" spans="1:19" s="58" customFormat="1" ht="15.75" x14ac:dyDescent="0.25">
      <c r="A395" s="22">
        <v>350</v>
      </c>
      <c r="B395" s="20" t="str">
        <f t="shared" si="18"/>
        <v>00.03.27.1.9.9.5.B.198.2013</v>
      </c>
      <c r="C395" s="20">
        <v>198</v>
      </c>
      <c r="D395" s="72" t="s">
        <v>1085</v>
      </c>
      <c r="E395" s="9" t="s">
        <v>306</v>
      </c>
      <c r="F395" s="19" t="s">
        <v>893</v>
      </c>
      <c r="G395" s="190">
        <v>150000</v>
      </c>
      <c r="H395" s="269"/>
      <c r="I395" s="10">
        <v>2013</v>
      </c>
      <c r="J395" s="10"/>
      <c r="K395" s="10"/>
      <c r="L395" s="11"/>
      <c r="M395" s="10"/>
      <c r="N395" s="10">
        <v>1</v>
      </c>
      <c r="O395" s="10" t="s">
        <v>920</v>
      </c>
      <c r="P395" s="71" t="s">
        <v>167</v>
      </c>
      <c r="Q395" s="12">
        <v>0.8</v>
      </c>
      <c r="R395" s="20"/>
      <c r="S395" s="20"/>
    </row>
    <row r="396" spans="1:19" s="58" customFormat="1" ht="15.75" x14ac:dyDescent="0.25">
      <c r="A396" s="72">
        <v>351</v>
      </c>
      <c r="B396" s="20" t="str">
        <f t="shared" si="18"/>
        <v>00.03.27.1.9.9.5.B.199.2017</v>
      </c>
      <c r="C396" s="20">
        <v>199</v>
      </c>
      <c r="D396" s="72" t="s">
        <v>1085</v>
      </c>
      <c r="E396" s="9" t="s">
        <v>307</v>
      </c>
      <c r="F396" s="19" t="s">
        <v>893</v>
      </c>
      <c r="G396" s="190">
        <v>320000</v>
      </c>
      <c r="H396" s="269"/>
      <c r="I396" s="10">
        <v>2017</v>
      </c>
      <c r="J396" s="10"/>
      <c r="K396" s="10"/>
      <c r="L396" s="11"/>
      <c r="M396" s="10"/>
      <c r="N396" s="10">
        <v>2</v>
      </c>
      <c r="O396" s="10" t="s">
        <v>920</v>
      </c>
      <c r="P396" s="71" t="s">
        <v>167</v>
      </c>
      <c r="Q396" s="12">
        <v>0.9</v>
      </c>
      <c r="R396" s="20"/>
      <c r="S396" s="20"/>
    </row>
    <row r="397" spans="1:19" s="58" customFormat="1" ht="15.75" x14ac:dyDescent="0.25">
      <c r="A397" s="22">
        <v>352</v>
      </c>
      <c r="B397" s="20" t="str">
        <f t="shared" si="18"/>
        <v>00.03.27.1.9.9.5.B.200.2017</v>
      </c>
      <c r="C397" s="20">
        <v>200</v>
      </c>
      <c r="D397" s="72" t="s">
        <v>1085</v>
      </c>
      <c r="E397" s="9" t="s">
        <v>308</v>
      </c>
      <c r="F397" s="19" t="s">
        <v>893</v>
      </c>
      <c r="G397" s="190">
        <v>65300</v>
      </c>
      <c r="H397" s="269"/>
      <c r="I397" s="10">
        <v>2017</v>
      </c>
      <c r="J397" s="10"/>
      <c r="K397" s="10"/>
      <c r="L397" s="11"/>
      <c r="M397" s="10"/>
      <c r="N397" s="10">
        <v>1</v>
      </c>
      <c r="O397" s="10" t="s">
        <v>920</v>
      </c>
      <c r="P397" s="71" t="s">
        <v>167</v>
      </c>
      <c r="Q397" s="10" t="s">
        <v>56</v>
      </c>
      <c r="R397" s="20"/>
      <c r="S397" s="20"/>
    </row>
    <row r="398" spans="1:19" s="58" customFormat="1" ht="15.75" x14ac:dyDescent="0.25">
      <c r="A398" s="72">
        <v>353</v>
      </c>
      <c r="B398" s="20" t="str">
        <f t="shared" si="18"/>
        <v>00.03.27.1.9.9.5.B.201.2018</v>
      </c>
      <c r="C398" s="20">
        <v>201</v>
      </c>
      <c r="D398" s="72" t="s">
        <v>1085</v>
      </c>
      <c r="E398" s="9" t="s">
        <v>309</v>
      </c>
      <c r="F398" s="19" t="s">
        <v>893</v>
      </c>
      <c r="G398" s="190">
        <v>25000</v>
      </c>
      <c r="H398" s="269"/>
      <c r="I398" s="10">
        <v>2018</v>
      </c>
      <c r="J398" s="10"/>
      <c r="K398" s="10"/>
      <c r="L398" s="11"/>
      <c r="M398" s="10"/>
      <c r="N398" s="10">
        <v>6</v>
      </c>
      <c r="O398" s="10" t="s">
        <v>920</v>
      </c>
      <c r="P398" s="71" t="s">
        <v>167</v>
      </c>
      <c r="Q398" s="12">
        <v>0.5</v>
      </c>
      <c r="R398" s="20"/>
      <c r="S398" s="20"/>
    </row>
    <row r="399" spans="1:19" s="58" customFormat="1" ht="15.75" x14ac:dyDescent="0.25">
      <c r="A399" s="22">
        <v>354</v>
      </c>
      <c r="B399" s="20" t="str">
        <f t="shared" si="18"/>
        <v>00.03.27.1.9.9.5.B.202.2018</v>
      </c>
      <c r="C399" s="20">
        <v>202</v>
      </c>
      <c r="D399" s="72" t="s">
        <v>1085</v>
      </c>
      <c r="E399" s="9" t="s">
        <v>310</v>
      </c>
      <c r="F399" s="19" t="s">
        <v>893</v>
      </c>
      <c r="G399" s="190">
        <v>40000</v>
      </c>
      <c r="H399" s="269"/>
      <c r="I399" s="10">
        <v>2018</v>
      </c>
      <c r="J399" s="10"/>
      <c r="K399" s="10"/>
      <c r="L399" s="11"/>
      <c r="M399" s="10"/>
      <c r="N399" s="10">
        <v>4</v>
      </c>
      <c r="O399" s="10" t="s">
        <v>920</v>
      </c>
      <c r="P399" s="71" t="s">
        <v>167</v>
      </c>
      <c r="Q399" s="12">
        <v>0.5</v>
      </c>
      <c r="R399" s="20"/>
      <c r="S399" s="20"/>
    </row>
    <row r="400" spans="1:19" s="58" customFormat="1" ht="15.75" x14ac:dyDescent="0.25">
      <c r="A400" s="72">
        <v>355</v>
      </c>
      <c r="B400" s="20" t="str">
        <f t="shared" si="18"/>
        <v>00.03.27.1.9.9.5.B.203.2018</v>
      </c>
      <c r="C400" s="20">
        <v>203</v>
      </c>
      <c r="D400" s="72" t="s">
        <v>1085</v>
      </c>
      <c r="E400" s="9" t="s">
        <v>311</v>
      </c>
      <c r="F400" s="19" t="s">
        <v>893</v>
      </c>
      <c r="G400" s="190">
        <v>65300</v>
      </c>
      <c r="H400" s="269"/>
      <c r="I400" s="10">
        <v>2018</v>
      </c>
      <c r="J400" s="10"/>
      <c r="K400" s="10"/>
      <c r="L400" s="11"/>
      <c r="M400" s="10"/>
      <c r="N400" s="10">
        <v>1</v>
      </c>
      <c r="O400" s="10" t="s">
        <v>920</v>
      </c>
      <c r="P400" s="71" t="s">
        <v>167</v>
      </c>
      <c r="Q400" s="10" t="s">
        <v>56</v>
      </c>
      <c r="R400" s="20"/>
      <c r="S400" s="20"/>
    </row>
    <row r="401" spans="1:19" s="58" customFormat="1" ht="15.75" x14ac:dyDescent="0.25">
      <c r="A401" s="22">
        <v>356</v>
      </c>
      <c r="B401" s="20" t="str">
        <f t="shared" si="18"/>
        <v>00.03.27.1.9.9.5.B.204.2018</v>
      </c>
      <c r="C401" s="20">
        <v>204</v>
      </c>
      <c r="D401" s="72" t="s">
        <v>1085</v>
      </c>
      <c r="E401" s="9" t="s">
        <v>312</v>
      </c>
      <c r="F401" s="19" t="s">
        <v>893</v>
      </c>
      <c r="G401" s="190">
        <v>10000</v>
      </c>
      <c r="H401" s="269"/>
      <c r="I401" s="10">
        <v>2018</v>
      </c>
      <c r="J401" s="10"/>
      <c r="K401" s="10"/>
      <c r="L401" s="11" t="s">
        <v>141</v>
      </c>
      <c r="M401" s="10"/>
      <c r="N401" s="10">
        <v>1</v>
      </c>
      <c r="O401" s="10" t="s">
        <v>920</v>
      </c>
      <c r="P401" s="71" t="s">
        <v>167</v>
      </c>
      <c r="Q401" s="10" t="s">
        <v>56</v>
      </c>
      <c r="R401" s="20"/>
      <c r="S401" s="20"/>
    </row>
    <row r="402" spans="1:19" s="58" customFormat="1" ht="31.5" x14ac:dyDescent="0.25">
      <c r="A402" s="72">
        <v>357</v>
      </c>
      <c r="B402" s="20" t="str">
        <f t="shared" si="18"/>
        <v>00.03.27.1.9.9.5.B.205.2018</v>
      </c>
      <c r="C402" s="20">
        <v>205</v>
      </c>
      <c r="D402" s="72" t="s">
        <v>1085</v>
      </c>
      <c r="E402" s="9" t="s">
        <v>313</v>
      </c>
      <c r="F402" s="19" t="s">
        <v>893</v>
      </c>
      <c r="G402" s="190">
        <v>10000</v>
      </c>
      <c r="H402" s="269"/>
      <c r="I402" s="10">
        <v>2018</v>
      </c>
      <c r="J402" s="10"/>
      <c r="K402" s="10"/>
      <c r="L402" s="11" t="s">
        <v>162</v>
      </c>
      <c r="M402" s="10"/>
      <c r="N402" s="10">
        <v>20</v>
      </c>
      <c r="O402" s="10" t="s">
        <v>920</v>
      </c>
      <c r="P402" s="71" t="s">
        <v>167</v>
      </c>
      <c r="Q402" s="12">
        <v>0.7</v>
      </c>
      <c r="R402" s="20"/>
      <c r="S402" s="20"/>
    </row>
    <row r="403" spans="1:19" s="58" customFormat="1" ht="15.75" x14ac:dyDescent="0.25">
      <c r="A403" s="22">
        <v>358</v>
      </c>
      <c r="B403" s="20" t="str">
        <f t="shared" si="18"/>
        <v>00.03.27.1.9.9.5.B.206.2018</v>
      </c>
      <c r="C403" s="20">
        <v>206</v>
      </c>
      <c r="D403" s="72" t="s">
        <v>1085</v>
      </c>
      <c r="E403" s="9" t="s">
        <v>314</v>
      </c>
      <c r="F403" s="19" t="s">
        <v>893</v>
      </c>
      <c r="G403" s="190">
        <v>30000</v>
      </c>
      <c r="H403" s="269"/>
      <c r="I403" s="10">
        <v>2018</v>
      </c>
      <c r="J403" s="10"/>
      <c r="K403" s="10"/>
      <c r="L403" s="11" t="s">
        <v>315</v>
      </c>
      <c r="M403" s="10"/>
      <c r="N403" s="10">
        <v>3</v>
      </c>
      <c r="O403" s="10" t="s">
        <v>920</v>
      </c>
      <c r="P403" s="71" t="s">
        <v>167</v>
      </c>
      <c r="Q403" s="10"/>
      <c r="R403" s="20"/>
      <c r="S403" s="20"/>
    </row>
    <row r="404" spans="1:19" s="58" customFormat="1" ht="15.75" x14ac:dyDescent="0.25">
      <c r="A404" s="72">
        <v>359</v>
      </c>
      <c r="B404" s="20" t="str">
        <f t="shared" si="18"/>
        <v>00.03.27.1.9.9.5.B.207.2018</v>
      </c>
      <c r="C404" s="20">
        <v>207</v>
      </c>
      <c r="D404" s="72" t="s">
        <v>1085</v>
      </c>
      <c r="E404" s="9" t="s">
        <v>316</v>
      </c>
      <c r="F404" s="19" t="s">
        <v>893</v>
      </c>
      <c r="G404" s="190">
        <v>6000</v>
      </c>
      <c r="H404" s="269"/>
      <c r="I404" s="10">
        <v>2018</v>
      </c>
      <c r="J404" s="10"/>
      <c r="K404" s="10"/>
      <c r="L404" s="11" t="s">
        <v>162</v>
      </c>
      <c r="M404" s="10"/>
      <c r="N404" s="10">
        <v>3</v>
      </c>
      <c r="O404" s="10" t="s">
        <v>920</v>
      </c>
      <c r="P404" s="71" t="s">
        <v>167</v>
      </c>
      <c r="Q404" s="10" t="s">
        <v>56</v>
      </c>
      <c r="R404" s="20"/>
      <c r="S404" s="20"/>
    </row>
    <row r="405" spans="1:19" s="58" customFormat="1" ht="15.75" x14ac:dyDescent="0.25">
      <c r="A405" s="22">
        <v>360</v>
      </c>
      <c r="B405" s="20" t="str">
        <f t="shared" si="18"/>
        <v>00.03.27.1.9.9.5.B.208.2018</v>
      </c>
      <c r="C405" s="20">
        <v>208</v>
      </c>
      <c r="D405" s="72" t="s">
        <v>1085</v>
      </c>
      <c r="E405" s="9" t="s">
        <v>317</v>
      </c>
      <c r="F405" s="19" t="s">
        <v>893</v>
      </c>
      <c r="G405" s="190">
        <v>42000</v>
      </c>
      <c r="H405" s="269"/>
      <c r="I405" s="10">
        <v>2018</v>
      </c>
      <c r="J405" s="10"/>
      <c r="K405" s="10"/>
      <c r="L405" s="11"/>
      <c r="M405" s="10"/>
      <c r="N405" s="10">
        <v>12</v>
      </c>
      <c r="O405" s="10" t="s">
        <v>920</v>
      </c>
      <c r="P405" s="71" t="s">
        <v>167</v>
      </c>
      <c r="Q405" s="10" t="s">
        <v>56</v>
      </c>
      <c r="R405" s="20"/>
      <c r="S405" s="20"/>
    </row>
    <row r="406" spans="1:19" s="58" customFormat="1" ht="15.75" x14ac:dyDescent="0.25">
      <c r="A406" s="72">
        <v>361</v>
      </c>
      <c r="B406" s="20" t="str">
        <f t="shared" si="18"/>
        <v>00.03.27.1.9.9.5.B.209.2021</v>
      </c>
      <c r="C406" s="20">
        <v>209</v>
      </c>
      <c r="D406" s="72" t="s">
        <v>1085</v>
      </c>
      <c r="E406" s="9" t="s">
        <v>318</v>
      </c>
      <c r="F406" s="19" t="s">
        <v>893</v>
      </c>
      <c r="G406" s="190">
        <v>65300</v>
      </c>
      <c r="H406" s="269"/>
      <c r="I406" s="15">
        <v>2021</v>
      </c>
      <c r="J406" s="10" t="s">
        <v>319</v>
      </c>
      <c r="K406" s="10"/>
      <c r="L406" s="11" t="s">
        <v>252</v>
      </c>
      <c r="M406" s="10"/>
      <c r="N406" s="10">
        <v>1</v>
      </c>
      <c r="O406" s="10" t="s">
        <v>920</v>
      </c>
      <c r="P406" s="71" t="s">
        <v>167</v>
      </c>
      <c r="Q406" s="10" t="s">
        <v>56</v>
      </c>
      <c r="R406" s="20"/>
      <c r="S406" s="20"/>
    </row>
    <row r="407" spans="1:19" s="58" customFormat="1" ht="15.75" x14ac:dyDescent="0.25">
      <c r="A407" s="22">
        <v>362</v>
      </c>
      <c r="B407" s="20" t="str">
        <f t="shared" si="18"/>
        <v>00.03.27.1.9.9.5.B.210.2021</v>
      </c>
      <c r="C407" s="20">
        <v>210</v>
      </c>
      <c r="D407" s="72" t="s">
        <v>1085</v>
      </c>
      <c r="E407" s="9" t="s">
        <v>320</v>
      </c>
      <c r="F407" s="19" t="s">
        <v>893</v>
      </c>
      <c r="G407" s="190">
        <v>10600</v>
      </c>
      <c r="H407" s="269"/>
      <c r="I407" s="15">
        <v>2021</v>
      </c>
      <c r="J407" s="10" t="s">
        <v>321</v>
      </c>
      <c r="K407" s="10"/>
      <c r="L407" s="11" t="s">
        <v>271</v>
      </c>
      <c r="M407" s="10"/>
      <c r="N407" s="10">
        <v>1</v>
      </c>
      <c r="O407" s="10" t="s">
        <v>920</v>
      </c>
      <c r="P407" s="71" t="s">
        <v>167</v>
      </c>
      <c r="Q407" s="10" t="s">
        <v>56</v>
      </c>
      <c r="R407" s="20"/>
      <c r="S407" s="20"/>
    </row>
    <row r="408" spans="1:19" s="58" customFormat="1" ht="15.75" x14ac:dyDescent="0.25">
      <c r="A408" s="72">
        <v>363</v>
      </c>
      <c r="B408" s="20" t="str">
        <f t="shared" si="18"/>
        <v>00.03.27.1.9.9.5.B.211.2021</v>
      </c>
      <c r="C408" s="20">
        <v>211</v>
      </c>
      <c r="D408" s="72" t="s">
        <v>1085</v>
      </c>
      <c r="E408" s="9" t="s">
        <v>322</v>
      </c>
      <c r="F408" s="19" t="s">
        <v>893</v>
      </c>
      <c r="G408" s="190">
        <v>13900</v>
      </c>
      <c r="H408" s="269"/>
      <c r="I408" s="15">
        <v>2021</v>
      </c>
      <c r="J408" s="10"/>
      <c r="K408" s="10"/>
      <c r="L408" s="11" t="s">
        <v>271</v>
      </c>
      <c r="M408" s="10"/>
      <c r="N408" s="10">
        <v>1</v>
      </c>
      <c r="O408" s="10" t="s">
        <v>920</v>
      </c>
      <c r="P408" s="71" t="s">
        <v>167</v>
      </c>
      <c r="Q408" s="10" t="s">
        <v>56</v>
      </c>
      <c r="R408" s="20"/>
      <c r="S408" s="20"/>
    </row>
    <row r="409" spans="1:19" s="58" customFormat="1" ht="15.75" x14ac:dyDescent="0.25">
      <c r="A409" s="22">
        <v>364</v>
      </c>
      <c r="B409" s="20" t="str">
        <f t="shared" si="18"/>
        <v>00.03.27.1.9.9.5.B.212.2021</v>
      </c>
      <c r="C409" s="20">
        <v>212</v>
      </c>
      <c r="D409" s="72" t="s">
        <v>1085</v>
      </c>
      <c r="E409" s="9" t="s">
        <v>323</v>
      </c>
      <c r="F409" s="19" t="s">
        <v>893</v>
      </c>
      <c r="G409" s="190">
        <v>12700</v>
      </c>
      <c r="H409" s="269"/>
      <c r="I409" s="15">
        <v>2021</v>
      </c>
      <c r="J409" s="10"/>
      <c r="K409" s="10"/>
      <c r="L409" s="11" t="s">
        <v>271</v>
      </c>
      <c r="M409" s="10"/>
      <c r="N409" s="10">
        <v>1</v>
      </c>
      <c r="O409" s="10" t="s">
        <v>920</v>
      </c>
      <c r="P409" s="71" t="s">
        <v>167</v>
      </c>
      <c r="Q409" s="10" t="s">
        <v>56</v>
      </c>
      <c r="R409" s="20"/>
      <c r="S409" s="20"/>
    </row>
    <row r="410" spans="1:19" s="58" customFormat="1" ht="15.75" x14ac:dyDescent="0.25">
      <c r="A410" s="72">
        <v>365</v>
      </c>
      <c r="B410" s="20" t="str">
        <f t="shared" si="18"/>
        <v>00.03.27.1.9.9.5.B.213.2018</v>
      </c>
      <c r="C410" s="20">
        <v>213</v>
      </c>
      <c r="D410" s="72" t="s">
        <v>1085</v>
      </c>
      <c r="E410" s="9" t="s">
        <v>324</v>
      </c>
      <c r="F410" s="19" t="s">
        <v>893</v>
      </c>
      <c r="G410" s="190">
        <v>50000</v>
      </c>
      <c r="H410" s="269"/>
      <c r="I410" s="15">
        <v>2018</v>
      </c>
      <c r="J410" s="27"/>
      <c r="K410" s="27"/>
      <c r="L410" s="11" t="s">
        <v>325</v>
      </c>
      <c r="M410" s="10"/>
      <c r="N410" s="10">
        <v>1</v>
      </c>
      <c r="O410" s="10" t="s">
        <v>920</v>
      </c>
      <c r="P410" s="71" t="s">
        <v>167</v>
      </c>
      <c r="Q410" s="12">
        <v>0.3</v>
      </c>
      <c r="R410" s="20"/>
      <c r="S410" s="20"/>
    </row>
    <row r="411" spans="1:19" s="58" customFormat="1" ht="15.75" x14ac:dyDescent="0.25">
      <c r="A411" s="22">
        <v>366</v>
      </c>
      <c r="B411" s="20" t="str">
        <f t="shared" si="18"/>
        <v>00.03.27.1.9.9.5.B.214.2018</v>
      </c>
      <c r="C411" s="20">
        <v>214</v>
      </c>
      <c r="D411" s="72" t="s">
        <v>1085</v>
      </c>
      <c r="E411" s="9" t="s">
        <v>326</v>
      </c>
      <c r="F411" s="19" t="s">
        <v>893</v>
      </c>
      <c r="G411" s="190">
        <v>100000</v>
      </c>
      <c r="H411" s="269"/>
      <c r="I411" s="15">
        <v>2018</v>
      </c>
      <c r="J411" s="27"/>
      <c r="K411" s="27"/>
      <c r="L411" s="11" t="s">
        <v>325</v>
      </c>
      <c r="M411" s="10"/>
      <c r="N411" s="10">
        <v>1</v>
      </c>
      <c r="O411" s="10" t="s">
        <v>920</v>
      </c>
      <c r="P411" s="71" t="s">
        <v>167</v>
      </c>
      <c r="Q411" s="35" t="s">
        <v>56</v>
      </c>
      <c r="R411" s="20"/>
      <c r="S411" s="20"/>
    </row>
    <row r="412" spans="1:19" s="58" customFormat="1" ht="15.75" x14ac:dyDescent="0.25">
      <c r="A412" s="72"/>
      <c r="B412" s="20" t="str">
        <f t="shared" si="18"/>
        <v>00.03.27.1.9.9.5.B.215.2022</v>
      </c>
      <c r="C412" s="20">
        <v>215</v>
      </c>
      <c r="D412" s="72" t="s">
        <v>1085</v>
      </c>
      <c r="E412" s="71" t="s">
        <v>1147</v>
      </c>
      <c r="F412" s="19" t="s">
        <v>893</v>
      </c>
      <c r="G412" s="190">
        <v>1850000</v>
      </c>
      <c r="H412" s="269" t="s">
        <v>1146</v>
      </c>
      <c r="I412" s="15">
        <v>2022</v>
      </c>
      <c r="J412" s="27" t="s">
        <v>186</v>
      </c>
      <c r="K412" s="27"/>
      <c r="L412" s="11" t="s">
        <v>1148</v>
      </c>
      <c r="M412" s="10"/>
      <c r="N412" s="10">
        <v>1</v>
      </c>
      <c r="O412" s="10" t="s">
        <v>920</v>
      </c>
      <c r="P412" s="71" t="s">
        <v>167</v>
      </c>
      <c r="Q412" s="35" t="s">
        <v>56</v>
      </c>
      <c r="R412" s="20"/>
      <c r="S412" s="20"/>
    </row>
    <row r="413" spans="1:19" s="58" customFormat="1" ht="20.100000000000001" customHeight="1" x14ac:dyDescent="0.25">
      <c r="A413" s="116">
        <v>3</v>
      </c>
      <c r="B413" s="20" t="str">
        <f t="shared" si="18"/>
        <v>00.03.27.1.9.9.5.B.216.2021</v>
      </c>
      <c r="C413" s="20">
        <v>216</v>
      </c>
      <c r="D413" s="185" t="s">
        <v>1085</v>
      </c>
      <c r="E413" s="20" t="s">
        <v>240</v>
      </c>
      <c r="F413" s="27" t="s">
        <v>893</v>
      </c>
      <c r="G413" s="319" t="s">
        <v>59</v>
      </c>
      <c r="H413" s="320" t="s">
        <v>59</v>
      </c>
      <c r="I413" s="27">
        <v>2021</v>
      </c>
      <c r="J413" s="27" t="s">
        <v>1151</v>
      </c>
      <c r="K413" s="116"/>
      <c r="L413" s="120" t="s">
        <v>1152</v>
      </c>
      <c r="M413" s="116"/>
      <c r="N413" s="116">
        <v>1</v>
      </c>
      <c r="O413" s="186" t="s">
        <v>920</v>
      </c>
      <c r="P413" s="28" t="s">
        <v>1153</v>
      </c>
      <c r="Q413" s="35" t="s">
        <v>56</v>
      </c>
      <c r="R413" s="20"/>
      <c r="S413" s="20"/>
    </row>
    <row r="414" spans="1:19" s="58" customFormat="1" ht="20.100000000000001" customHeight="1" x14ac:dyDescent="0.25">
      <c r="A414" s="161"/>
      <c r="B414" s="20" t="str">
        <f t="shared" si="18"/>
        <v>00.03.27.1.9.9.5.B.217.2022</v>
      </c>
      <c r="C414" s="20">
        <v>217</v>
      </c>
      <c r="D414" s="188" t="s">
        <v>1085</v>
      </c>
      <c r="E414" s="20" t="s">
        <v>1176</v>
      </c>
      <c r="F414" s="27" t="s">
        <v>893</v>
      </c>
      <c r="G414" s="319">
        <v>150000</v>
      </c>
      <c r="H414" s="320" t="s">
        <v>1165</v>
      </c>
      <c r="I414" s="27">
        <v>2022</v>
      </c>
      <c r="J414" s="27" t="s">
        <v>940</v>
      </c>
      <c r="K414" s="116"/>
      <c r="L414" s="116" t="s">
        <v>59</v>
      </c>
      <c r="M414" s="116"/>
      <c r="N414" s="116">
        <v>1</v>
      </c>
      <c r="O414" s="186" t="s">
        <v>920</v>
      </c>
      <c r="P414" s="28" t="s">
        <v>1153</v>
      </c>
      <c r="Q414" s="35" t="s">
        <v>56</v>
      </c>
      <c r="R414" s="20"/>
      <c r="S414" s="20"/>
    </row>
    <row r="415" spans="1:19" s="58" customFormat="1" ht="20.100000000000001" customHeight="1" x14ac:dyDescent="0.25">
      <c r="A415" s="161"/>
      <c r="B415" s="20" t="str">
        <f t="shared" ref="B415:B419" si="19">"00.03.27.1.9.9.1.B."&amp;C415&amp;D415&amp;I415</f>
        <v>00.03.27.1.9.9.1.B.218.2022</v>
      </c>
      <c r="C415" s="20">
        <v>218</v>
      </c>
      <c r="D415" s="188" t="s">
        <v>1085</v>
      </c>
      <c r="E415" s="20" t="s">
        <v>137</v>
      </c>
      <c r="F415" s="27" t="s">
        <v>893</v>
      </c>
      <c r="G415" s="319"/>
      <c r="H415" s="320" t="s">
        <v>1244</v>
      </c>
      <c r="I415" s="27">
        <v>2022</v>
      </c>
      <c r="J415" s="27"/>
      <c r="K415" s="116"/>
      <c r="L415" s="116"/>
      <c r="M415" s="116"/>
      <c r="N415" s="116">
        <v>1</v>
      </c>
      <c r="O415" s="186" t="s">
        <v>920</v>
      </c>
      <c r="P415" s="28" t="s">
        <v>1153</v>
      </c>
      <c r="Q415" s="20"/>
      <c r="R415" s="20"/>
      <c r="S415" s="20"/>
    </row>
    <row r="416" spans="1:19" s="58" customFormat="1" ht="20.100000000000001" customHeight="1" x14ac:dyDescent="0.25">
      <c r="A416" s="161"/>
      <c r="B416" s="20" t="str">
        <f t="shared" si="19"/>
        <v>00.03.27.1.9.9.1.B.219.2022</v>
      </c>
      <c r="C416" s="20">
        <v>219</v>
      </c>
      <c r="D416" s="188" t="s">
        <v>1085</v>
      </c>
      <c r="E416" s="20" t="s">
        <v>137</v>
      </c>
      <c r="F416" s="27" t="s">
        <v>893</v>
      </c>
      <c r="G416" s="319"/>
      <c r="H416" s="320" t="s">
        <v>1244</v>
      </c>
      <c r="I416" s="27">
        <v>2022</v>
      </c>
      <c r="J416" s="27"/>
      <c r="K416" s="116"/>
      <c r="L416" s="116"/>
      <c r="M416" s="116"/>
      <c r="N416" s="116">
        <v>1</v>
      </c>
      <c r="O416" s="186" t="s">
        <v>920</v>
      </c>
      <c r="P416" s="28" t="s">
        <v>1153</v>
      </c>
      <c r="Q416" s="20"/>
      <c r="R416" s="20"/>
      <c r="S416" s="20"/>
    </row>
    <row r="417" spans="1:19" s="58" customFormat="1" ht="20.100000000000001" customHeight="1" x14ac:dyDescent="0.25">
      <c r="A417" s="161"/>
      <c r="B417" s="20" t="str">
        <f t="shared" si="19"/>
        <v>00.03.27.1.9.9.1.B.220.2023</v>
      </c>
      <c r="C417" s="20">
        <v>220</v>
      </c>
      <c r="D417" s="188" t="s">
        <v>1085</v>
      </c>
      <c r="E417" s="20" t="s">
        <v>1399</v>
      </c>
      <c r="F417" s="27" t="s">
        <v>893</v>
      </c>
      <c r="G417" s="319">
        <v>1100000</v>
      </c>
      <c r="H417" s="320" t="s">
        <v>1157</v>
      </c>
      <c r="I417" s="27">
        <v>2023</v>
      </c>
      <c r="J417" s="27" t="s">
        <v>1400</v>
      </c>
      <c r="K417" s="116"/>
      <c r="L417" s="116"/>
      <c r="M417" s="116"/>
      <c r="N417" s="116">
        <v>1</v>
      </c>
      <c r="O417" s="186" t="s">
        <v>920</v>
      </c>
      <c r="P417" s="28" t="s">
        <v>1153</v>
      </c>
      <c r="Q417" s="20" t="s">
        <v>56</v>
      </c>
      <c r="R417" s="20"/>
      <c r="S417" s="20"/>
    </row>
    <row r="418" spans="1:19" s="58" customFormat="1" ht="20.100000000000001" customHeight="1" x14ac:dyDescent="0.25">
      <c r="A418" s="161"/>
      <c r="B418" s="20" t="str">
        <f t="shared" ref="B418" si="20">"00.03.27.1.9.9.5.B."&amp;C418&amp;D418&amp;I418</f>
        <v>00.03.27.1.9.9.5.B.221.2023</v>
      </c>
      <c r="C418" s="20">
        <v>221</v>
      </c>
      <c r="D418" s="188" t="s">
        <v>1085</v>
      </c>
      <c r="E418" s="20" t="s">
        <v>811</v>
      </c>
      <c r="F418" s="27" t="s">
        <v>893</v>
      </c>
      <c r="G418" s="319">
        <f>'[1]2023'!$D$141</f>
        <v>8000000</v>
      </c>
      <c r="H418" s="320" t="s">
        <v>1164</v>
      </c>
      <c r="I418" s="27">
        <v>2023</v>
      </c>
      <c r="J418" s="27" t="s">
        <v>204</v>
      </c>
      <c r="K418" s="116" t="s">
        <v>965</v>
      </c>
      <c r="L418" s="116" t="s">
        <v>59</v>
      </c>
      <c r="M418" s="116"/>
      <c r="N418" s="116">
        <v>1</v>
      </c>
      <c r="O418" s="186" t="s">
        <v>920</v>
      </c>
      <c r="P418" s="71" t="s">
        <v>167</v>
      </c>
      <c r="Q418" s="20"/>
      <c r="R418" s="20"/>
      <c r="S418" s="20"/>
    </row>
    <row r="419" spans="1:19" s="58" customFormat="1" ht="20.100000000000001" customHeight="1" x14ac:dyDescent="0.25">
      <c r="A419" s="161"/>
      <c r="B419" s="20" t="str">
        <f t="shared" si="19"/>
        <v>00.03.27.1.9.9.1.B.222.2023</v>
      </c>
      <c r="C419" s="20">
        <v>222</v>
      </c>
      <c r="D419" s="188" t="s">
        <v>1085</v>
      </c>
      <c r="E419" s="20" t="s">
        <v>1474</v>
      </c>
      <c r="F419" s="27" t="s">
        <v>893</v>
      </c>
      <c r="G419" s="319">
        <v>279000</v>
      </c>
      <c r="H419" s="320" t="s">
        <v>1165</v>
      </c>
      <c r="I419" s="27">
        <v>2023</v>
      </c>
      <c r="J419" s="20" t="s">
        <v>221</v>
      </c>
      <c r="K419" s="6" t="s">
        <v>59</v>
      </c>
      <c r="L419" s="6" t="s">
        <v>59</v>
      </c>
      <c r="M419" s="116"/>
      <c r="N419" s="116">
        <v>1</v>
      </c>
      <c r="O419" s="186" t="s">
        <v>920</v>
      </c>
      <c r="P419" s="71" t="s">
        <v>1153</v>
      </c>
      <c r="Q419" s="20"/>
      <c r="R419" s="20"/>
      <c r="S419" s="20"/>
    </row>
    <row r="420" spans="1:19" s="58" customFormat="1" ht="20.100000000000001" customHeight="1" x14ac:dyDescent="0.25">
      <c r="A420" s="161"/>
      <c r="B420" s="20" t="str">
        <f t="shared" ref="B420" si="21">"00.03.27.1.9.9.1.B."&amp;C420&amp;D420&amp;I420</f>
        <v>00.03.27.1.9.9.1.B.223.2023</v>
      </c>
      <c r="C420" s="20">
        <v>223</v>
      </c>
      <c r="D420" s="188" t="s">
        <v>1085</v>
      </c>
      <c r="E420" s="20" t="s">
        <v>1474</v>
      </c>
      <c r="F420" s="27" t="s">
        <v>893</v>
      </c>
      <c r="G420" s="319">
        <v>279000</v>
      </c>
      <c r="H420" s="320" t="s">
        <v>1165</v>
      </c>
      <c r="I420" s="27">
        <v>2023</v>
      </c>
      <c r="J420" s="20" t="s">
        <v>221</v>
      </c>
      <c r="K420" s="6" t="s">
        <v>59</v>
      </c>
      <c r="L420" s="6" t="s">
        <v>59</v>
      </c>
      <c r="M420" s="116"/>
      <c r="N420" s="116">
        <v>1</v>
      </c>
      <c r="O420" s="186" t="s">
        <v>920</v>
      </c>
      <c r="P420" s="71" t="s">
        <v>1153</v>
      </c>
      <c r="Q420" s="20"/>
      <c r="R420" s="20"/>
      <c r="S420" s="20"/>
    </row>
    <row r="421" spans="1:19" s="58" customFormat="1" ht="20.100000000000001" customHeight="1" x14ac:dyDescent="0.25">
      <c r="A421" s="161"/>
      <c r="B421" s="20" t="str">
        <f t="shared" ref="B421" si="22">"00.03.27.1.9.9.1.B."&amp;C421&amp;D421&amp;I421</f>
        <v>00.03.27.1.9.9.1.B.224.2023</v>
      </c>
      <c r="C421" s="20">
        <v>224</v>
      </c>
      <c r="D421" s="188" t="s">
        <v>1085</v>
      </c>
      <c r="E421" s="20" t="s">
        <v>1486</v>
      </c>
      <c r="F421" s="27" t="s">
        <v>893</v>
      </c>
      <c r="G421" s="319">
        <v>998000</v>
      </c>
      <c r="H421" s="320" t="s">
        <v>1240</v>
      </c>
      <c r="I421" s="27">
        <v>2023</v>
      </c>
      <c r="J421" s="6" t="s">
        <v>1487</v>
      </c>
      <c r="K421" s="6" t="s">
        <v>1488</v>
      </c>
      <c r="L421" s="6" t="s">
        <v>59</v>
      </c>
      <c r="M421" s="6">
        <v>1</v>
      </c>
      <c r="N421" s="62">
        <v>1</v>
      </c>
      <c r="O421" s="186" t="s">
        <v>920</v>
      </c>
      <c r="P421" s="71" t="s">
        <v>1153</v>
      </c>
      <c r="Q421" s="20"/>
      <c r="R421" s="20"/>
      <c r="S421" s="20"/>
    </row>
    <row r="422" spans="1:19" s="58" customFormat="1" ht="20.100000000000001" customHeight="1" x14ac:dyDescent="0.25">
      <c r="A422" s="22">
        <v>274</v>
      </c>
      <c r="B422" s="20" t="str">
        <f t="shared" ref="B422:B424" si="23">"00.03.27.1.9.9.6.B."&amp;C422&amp;D422&amp;I422</f>
        <v>00.03.27.1.9.9.6.B.225.2023</v>
      </c>
      <c r="C422" s="20">
        <v>225</v>
      </c>
      <c r="D422" s="72" t="s">
        <v>1085</v>
      </c>
      <c r="E422" s="71" t="s">
        <v>1505</v>
      </c>
      <c r="F422" s="19" t="s">
        <v>893</v>
      </c>
      <c r="G422" s="190">
        <f>'[1]2023'!$D$200</f>
        <v>683000</v>
      </c>
      <c r="H422" s="269" t="s">
        <v>1244</v>
      </c>
      <c r="I422" s="15">
        <v>2023</v>
      </c>
      <c r="J422" s="10" t="s">
        <v>59</v>
      </c>
      <c r="K422" s="10" t="s">
        <v>59</v>
      </c>
      <c r="L422" s="11" t="s">
        <v>59</v>
      </c>
      <c r="M422" s="10"/>
      <c r="N422" s="10">
        <v>1</v>
      </c>
      <c r="O422" s="10" t="s">
        <v>920</v>
      </c>
      <c r="P422" s="71" t="s">
        <v>977</v>
      </c>
      <c r="Q422" s="10" t="s">
        <v>56</v>
      </c>
      <c r="R422" s="20"/>
      <c r="S422" s="20"/>
    </row>
    <row r="423" spans="1:19" s="58" customFormat="1" ht="20.100000000000001" customHeight="1" x14ac:dyDescent="0.25">
      <c r="A423" s="72"/>
      <c r="B423" s="20" t="str">
        <f t="shared" si="23"/>
        <v>00.03.27.1.9.9.6.B.226.2024</v>
      </c>
      <c r="C423" s="20">
        <v>226</v>
      </c>
      <c r="D423" s="63" t="s">
        <v>1085</v>
      </c>
      <c r="E423" s="71" t="s">
        <v>1538</v>
      </c>
      <c r="F423" s="19" t="s">
        <v>893</v>
      </c>
      <c r="G423" s="190" t="s">
        <v>59</v>
      </c>
      <c r="H423" s="269" t="s">
        <v>1094</v>
      </c>
      <c r="I423" s="15">
        <v>2024</v>
      </c>
      <c r="J423" s="10" t="s">
        <v>940</v>
      </c>
      <c r="K423" s="10" t="s">
        <v>59</v>
      </c>
      <c r="L423" s="11" t="s">
        <v>59</v>
      </c>
      <c r="M423" s="10"/>
      <c r="N423" s="10">
        <v>1</v>
      </c>
      <c r="O423" s="10" t="s">
        <v>920</v>
      </c>
      <c r="P423" s="71" t="s">
        <v>977</v>
      </c>
      <c r="Q423" s="10"/>
      <c r="R423" s="20"/>
      <c r="S423" s="20"/>
    </row>
    <row r="424" spans="1:19" s="58" customFormat="1" ht="20.100000000000001" customHeight="1" x14ac:dyDescent="0.25">
      <c r="A424" s="72"/>
      <c r="B424" s="20" t="str">
        <f t="shared" si="23"/>
        <v>00.03.27.1.9.9.6.B.227.2024</v>
      </c>
      <c r="C424" s="20">
        <v>227</v>
      </c>
      <c r="D424" s="63" t="s">
        <v>1085</v>
      </c>
      <c r="E424" s="71" t="s">
        <v>183</v>
      </c>
      <c r="F424" s="19" t="s">
        <v>893</v>
      </c>
      <c r="G424" s="190">
        <v>500000</v>
      </c>
      <c r="H424" s="269" t="s">
        <v>1110</v>
      </c>
      <c r="I424" s="15">
        <v>2024</v>
      </c>
      <c r="J424" s="10" t="s">
        <v>44</v>
      </c>
      <c r="K424" s="10" t="s">
        <v>59</v>
      </c>
      <c r="L424" s="11" t="s">
        <v>59</v>
      </c>
      <c r="M424" s="10"/>
      <c r="N424" s="10">
        <v>1</v>
      </c>
      <c r="O424" s="10" t="s">
        <v>1153</v>
      </c>
      <c r="P424" s="71" t="s">
        <v>167</v>
      </c>
      <c r="Q424" s="10"/>
      <c r="R424" s="20"/>
      <c r="S424" s="20"/>
    </row>
    <row r="425" spans="1:19" s="58" customFormat="1" ht="20.100000000000001" customHeight="1" x14ac:dyDescent="0.25">
      <c r="A425" s="161"/>
      <c r="B425" s="20"/>
      <c r="C425" s="20"/>
      <c r="D425" s="188"/>
      <c r="E425" s="115"/>
      <c r="F425" s="116"/>
      <c r="G425" s="196"/>
      <c r="H425" s="279"/>
      <c r="I425" s="116"/>
      <c r="J425" s="116"/>
      <c r="K425" s="116"/>
      <c r="L425" s="116"/>
      <c r="M425" s="116"/>
      <c r="N425" s="116"/>
      <c r="O425" s="186"/>
      <c r="P425" s="28"/>
      <c r="Q425" s="20"/>
      <c r="R425" s="20"/>
      <c r="S425" s="20"/>
    </row>
    <row r="426" spans="1:19" s="58" customFormat="1" ht="20.100000000000001" customHeight="1" x14ac:dyDescent="0.25">
      <c r="A426" s="72">
        <v>367</v>
      </c>
      <c r="B426" s="20" t="str">
        <f t="shared" ref="B426:B491" si="24">"00.03.27.1.3.3.1.B."&amp;C426&amp;D426&amp;I426</f>
        <v>00.03.27.1.3.3.1.B.1.2010</v>
      </c>
      <c r="C426" s="20">
        <v>1</v>
      </c>
      <c r="D426" s="72" t="s">
        <v>1085</v>
      </c>
      <c r="E426" s="33" t="s">
        <v>327</v>
      </c>
      <c r="F426" s="19" t="s">
        <v>893</v>
      </c>
      <c r="G426" s="190">
        <v>500000</v>
      </c>
      <c r="H426" s="269"/>
      <c r="I426" s="15">
        <v>2010</v>
      </c>
      <c r="J426" s="37" t="s">
        <v>328</v>
      </c>
      <c r="K426" s="37"/>
      <c r="L426" s="36"/>
      <c r="M426" s="38"/>
      <c r="N426" s="10">
        <v>1</v>
      </c>
      <c r="O426" s="10" t="s">
        <v>329</v>
      </c>
      <c r="P426" s="58" t="s">
        <v>329</v>
      </c>
      <c r="Q426" s="20" t="s">
        <v>330</v>
      </c>
      <c r="R426" s="20"/>
      <c r="S426" s="20"/>
    </row>
    <row r="427" spans="1:19" s="58" customFormat="1" ht="20.100000000000001" customHeight="1" x14ac:dyDescent="0.25">
      <c r="A427" s="22">
        <v>368</v>
      </c>
      <c r="B427" s="20" t="str">
        <f t="shared" si="24"/>
        <v>00.03.27.1.3.3.1.B.2.2010</v>
      </c>
      <c r="C427" s="20">
        <v>2</v>
      </c>
      <c r="D427" s="72" t="s">
        <v>1085</v>
      </c>
      <c r="E427" s="28" t="s">
        <v>331</v>
      </c>
      <c r="F427" s="19" t="s">
        <v>893</v>
      </c>
      <c r="G427" s="190">
        <v>500000</v>
      </c>
      <c r="H427" s="269"/>
      <c r="I427" s="15">
        <v>2010</v>
      </c>
      <c r="J427" s="27"/>
      <c r="K427" s="27"/>
      <c r="L427" s="20"/>
      <c r="M427" s="27"/>
      <c r="N427" s="27">
        <v>1</v>
      </c>
      <c r="O427" s="10" t="s">
        <v>329</v>
      </c>
      <c r="P427" s="28" t="s">
        <v>329</v>
      </c>
      <c r="Q427" s="20" t="s">
        <v>330</v>
      </c>
      <c r="R427" s="20"/>
      <c r="S427" s="20"/>
    </row>
    <row r="428" spans="1:19" s="58" customFormat="1" ht="20.100000000000001" customHeight="1" x14ac:dyDescent="0.25">
      <c r="A428" s="72">
        <v>369</v>
      </c>
      <c r="B428" s="20" t="str">
        <f t="shared" si="24"/>
        <v>00.03.27.1.3.3.1.B.3.2010</v>
      </c>
      <c r="C428" s="20">
        <v>3</v>
      </c>
      <c r="D428" s="72" t="s">
        <v>1085</v>
      </c>
      <c r="E428" s="28" t="s">
        <v>332</v>
      </c>
      <c r="F428" s="19" t="s">
        <v>893</v>
      </c>
      <c r="G428" s="190">
        <v>500000</v>
      </c>
      <c r="H428" s="269"/>
      <c r="I428" s="15">
        <v>2010</v>
      </c>
      <c r="J428" s="27" t="s">
        <v>333</v>
      </c>
      <c r="K428" s="27"/>
      <c r="L428" s="20"/>
      <c r="M428" s="27"/>
      <c r="N428" s="27">
        <v>1</v>
      </c>
      <c r="O428" s="10" t="s">
        <v>329</v>
      </c>
      <c r="P428" s="28" t="s">
        <v>329</v>
      </c>
      <c r="Q428" s="20" t="s">
        <v>330</v>
      </c>
      <c r="R428" s="20"/>
      <c r="S428" s="20"/>
    </row>
    <row r="429" spans="1:19" s="58" customFormat="1" ht="20.100000000000001" customHeight="1" x14ac:dyDescent="0.25">
      <c r="A429" s="22">
        <v>370</v>
      </c>
      <c r="B429" s="20" t="str">
        <f t="shared" si="24"/>
        <v>00.03.27.1.3.3.1.B.4.2010</v>
      </c>
      <c r="C429" s="20">
        <v>4</v>
      </c>
      <c r="D429" s="72" t="s">
        <v>1085</v>
      </c>
      <c r="E429" s="71" t="s">
        <v>205</v>
      </c>
      <c r="F429" s="19" t="s">
        <v>893</v>
      </c>
      <c r="G429" s="190">
        <v>70000</v>
      </c>
      <c r="H429" s="269"/>
      <c r="I429" s="15">
        <v>2010</v>
      </c>
      <c r="J429" s="27" t="s">
        <v>81</v>
      </c>
      <c r="K429" s="27"/>
      <c r="L429" s="20"/>
      <c r="M429" s="27"/>
      <c r="N429" s="27">
        <v>1</v>
      </c>
      <c r="O429" s="10" t="s">
        <v>329</v>
      </c>
      <c r="P429" s="28" t="s">
        <v>329</v>
      </c>
      <c r="Q429" s="20" t="s">
        <v>330</v>
      </c>
      <c r="R429" s="20"/>
      <c r="S429" s="20"/>
    </row>
    <row r="430" spans="1:19" s="58" customFormat="1" ht="20.100000000000001" customHeight="1" x14ac:dyDescent="0.25">
      <c r="A430" s="72">
        <v>371</v>
      </c>
      <c r="B430" s="20" t="str">
        <f t="shared" si="24"/>
        <v>00.03.27.1.3.3.1.B.5.2010</v>
      </c>
      <c r="C430" s="20">
        <v>5</v>
      </c>
      <c r="D430" s="72" t="s">
        <v>1085</v>
      </c>
      <c r="E430" s="28" t="s">
        <v>978</v>
      </c>
      <c r="F430" s="19" t="s">
        <v>893</v>
      </c>
      <c r="G430" s="190">
        <v>80000</v>
      </c>
      <c r="H430" s="269"/>
      <c r="I430" s="15">
        <v>2010</v>
      </c>
      <c r="J430" s="15" t="s">
        <v>335</v>
      </c>
      <c r="K430" s="15"/>
      <c r="L430" s="20"/>
      <c r="M430" s="27"/>
      <c r="N430" s="27">
        <v>1</v>
      </c>
      <c r="O430" s="10" t="s">
        <v>329</v>
      </c>
      <c r="P430" s="28" t="s">
        <v>329</v>
      </c>
      <c r="Q430" s="20" t="s">
        <v>330</v>
      </c>
      <c r="R430" s="20"/>
      <c r="S430" s="20"/>
    </row>
    <row r="431" spans="1:19" s="58" customFormat="1" ht="20.100000000000001" customHeight="1" x14ac:dyDescent="0.25">
      <c r="A431" s="22">
        <v>372</v>
      </c>
      <c r="B431" s="20" t="str">
        <f t="shared" si="24"/>
        <v>00.03.27.1.3.3.1.B.6.2010</v>
      </c>
      <c r="C431" s="20">
        <v>6</v>
      </c>
      <c r="D431" s="72" t="s">
        <v>1085</v>
      </c>
      <c r="E431" s="28" t="s">
        <v>978</v>
      </c>
      <c r="F431" s="19" t="s">
        <v>893</v>
      </c>
      <c r="G431" s="190">
        <v>80000</v>
      </c>
      <c r="H431" s="269"/>
      <c r="I431" s="15">
        <v>2010</v>
      </c>
      <c r="J431" s="15" t="s">
        <v>335</v>
      </c>
      <c r="K431" s="15"/>
      <c r="L431" s="20"/>
      <c r="M431" s="27"/>
      <c r="N431" s="27">
        <v>1</v>
      </c>
      <c r="O431" s="10" t="s">
        <v>329</v>
      </c>
      <c r="P431" s="28" t="s">
        <v>329</v>
      </c>
      <c r="Q431" s="20" t="s">
        <v>330</v>
      </c>
      <c r="R431" s="20"/>
      <c r="S431" s="20"/>
    </row>
    <row r="432" spans="1:19" s="58" customFormat="1" ht="20.100000000000001" customHeight="1" x14ac:dyDescent="0.25">
      <c r="A432" s="72">
        <v>373</v>
      </c>
      <c r="B432" s="20" t="str">
        <f t="shared" si="24"/>
        <v>00.03.27.1.3.3.1.B.7.2010</v>
      </c>
      <c r="C432" s="20">
        <v>7</v>
      </c>
      <c r="D432" s="72" t="s">
        <v>1085</v>
      </c>
      <c r="E432" s="28" t="s">
        <v>978</v>
      </c>
      <c r="F432" s="19" t="s">
        <v>893</v>
      </c>
      <c r="G432" s="190">
        <v>80000</v>
      </c>
      <c r="H432" s="269"/>
      <c r="I432" s="15">
        <v>2010</v>
      </c>
      <c r="J432" s="15" t="s">
        <v>335</v>
      </c>
      <c r="K432" s="15"/>
      <c r="L432" s="20"/>
      <c r="M432" s="27"/>
      <c r="N432" s="27">
        <v>1</v>
      </c>
      <c r="O432" s="10" t="s">
        <v>329</v>
      </c>
      <c r="P432" s="28" t="s">
        <v>329</v>
      </c>
      <c r="Q432" s="20" t="s">
        <v>330</v>
      </c>
      <c r="R432" s="20"/>
      <c r="S432" s="20"/>
    </row>
    <row r="433" spans="1:19" s="58" customFormat="1" ht="20.100000000000001" customHeight="1" x14ac:dyDescent="0.25">
      <c r="A433" s="22">
        <v>374</v>
      </c>
      <c r="B433" s="20" t="str">
        <f t="shared" si="24"/>
        <v>00.03.27.1.3.3.1.B.8.2010</v>
      </c>
      <c r="C433" s="20">
        <v>8</v>
      </c>
      <c r="D433" s="72" t="s">
        <v>1085</v>
      </c>
      <c r="E433" s="28" t="s">
        <v>978</v>
      </c>
      <c r="F433" s="19" t="s">
        <v>893</v>
      </c>
      <c r="G433" s="190">
        <v>80000</v>
      </c>
      <c r="H433" s="269"/>
      <c r="I433" s="15">
        <v>2010</v>
      </c>
      <c r="J433" s="15" t="s">
        <v>335</v>
      </c>
      <c r="K433" s="15"/>
      <c r="L433" s="20"/>
      <c r="M433" s="27"/>
      <c r="N433" s="27">
        <v>1</v>
      </c>
      <c r="O433" s="10" t="s">
        <v>329</v>
      </c>
      <c r="P433" s="28" t="s">
        <v>329</v>
      </c>
      <c r="Q433" s="20" t="s">
        <v>330</v>
      </c>
      <c r="R433" s="20"/>
      <c r="S433" s="20"/>
    </row>
    <row r="434" spans="1:19" s="58" customFormat="1" ht="20.100000000000001" customHeight="1" x14ac:dyDescent="0.25">
      <c r="A434" s="72">
        <v>375</v>
      </c>
      <c r="B434" s="20" t="str">
        <f t="shared" si="24"/>
        <v>00.03.27.1.3.3.1.B.9.2010</v>
      </c>
      <c r="C434" s="20">
        <v>9</v>
      </c>
      <c r="D434" s="72" t="s">
        <v>1085</v>
      </c>
      <c r="E434" s="28" t="s">
        <v>978</v>
      </c>
      <c r="F434" s="19" t="s">
        <v>893</v>
      </c>
      <c r="G434" s="190">
        <v>80000</v>
      </c>
      <c r="H434" s="269"/>
      <c r="I434" s="15">
        <v>2010</v>
      </c>
      <c r="J434" s="15" t="s">
        <v>335</v>
      </c>
      <c r="K434" s="15"/>
      <c r="L434" s="20"/>
      <c r="M434" s="27"/>
      <c r="N434" s="27">
        <v>1</v>
      </c>
      <c r="O434" s="10" t="s">
        <v>329</v>
      </c>
      <c r="P434" s="28" t="s">
        <v>329</v>
      </c>
      <c r="Q434" s="20" t="s">
        <v>330</v>
      </c>
      <c r="R434" s="20"/>
      <c r="S434" s="20"/>
    </row>
    <row r="435" spans="1:19" s="58" customFormat="1" ht="20.100000000000001" customHeight="1" x14ac:dyDescent="0.25">
      <c r="A435" s="22">
        <v>376</v>
      </c>
      <c r="B435" s="20" t="str">
        <f t="shared" si="24"/>
        <v>00.03.27.1.3.3.1.B.10.2010</v>
      </c>
      <c r="C435" s="20">
        <v>10</v>
      </c>
      <c r="D435" s="72" t="s">
        <v>1085</v>
      </c>
      <c r="E435" s="28" t="s">
        <v>978</v>
      </c>
      <c r="F435" s="19" t="s">
        <v>893</v>
      </c>
      <c r="G435" s="190">
        <v>80000</v>
      </c>
      <c r="H435" s="269"/>
      <c r="I435" s="15">
        <v>2010</v>
      </c>
      <c r="J435" s="15" t="s">
        <v>335</v>
      </c>
      <c r="K435" s="15"/>
      <c r="L435" s="20"/>
      <c r="M435" s="27"/>
      <c r="N435" s="27">
        <v>1</v>
      </c>
      <c r="O435" s="10" t="s">
        <v>329</v>
      </c>
      <c r="P435" s="28" t="s">
        <v>329</v>
      </c>
      <c r="Q435" s="20" t="s">
        <v>330</v>
      </c>
      <c r="R435" s="20"/>
      <c r="S435" s="20"/>
    </row>
    <row r="436" spans="1:19" s="58" customFormat="1" ht="20.100000000000001" customHeight="1" x14ac:dyDescent="0.25">
      <c r="A436" s="72">
        <v>377</v>
      </c>
      <c r="B436" s="20" t="str">
        <f t="shared" si="24"/>
        <v>00.03.27.1.3.3.1.B.11.2010</v>
      </c>
      <c r="C436" s="20">
        <v>11</v>
      </c>
      <c r="D436" s="72" t="s">
        <v>1085</v>
      </c>
      <c r="E436" s="28" t="s">
        <v>978</v>
      </c>
      <c r="F436" s="19" t="s">
        <v>893</v>
      </c>
      <c r="G436" s="190">
        <v>80000</v>
      </c>
      <c r="H436" s="269"/>
      <c r="I436" s="15">
        <v>2010</v>
      </c>
      <c r="J436" s="15" t="s">
        <v>335</v>
      </c>
      <c r="K436" s="15"/>
      <c r="L436" s="20"/>
      <c r="M436" s="27"/>
      <c r="N436" s="27">
        <v>1</v>
      </c>
      <c r="O436" s="10" t="s">
        <v>329</v>
      </c>
      <c r="P436" s="28" t="s">
        <v>329</v>
      </c>
      <c r="Q436" s="20" t="s">
        <v>330</v>
      </c>
      <c r="R436" s="20"/>
      <c r="S436" s="20"/>
    </row>
    <row r="437" spans="1:19" s="58" customFormat="1" ht="20.100000000000001" customHeight="1" x14ac:dyDescent="0.25">
      <c r="A437" s="22">
        <v>378</v>
      </c>
      <c r="B437" s="20" t="str">
        <f t="shared" si="24"/>
        <v>00.03.27.1.3.3.1.B.12.2010</v>
      </c>
      <c r="C437" s="20">
        <v>12</v>
      </c>
      <c r="D437" s="72" t="s">
        <v>1085</v>
      </c>
      <c r="E437" s="28" t="s">
        <v>978</v>
      </c>
      <c r="F437" s="19" t="s">
        <v>893</v>
      </c>
      <c r="G437" s="190">
        <v>80000</v>
      </c>
      <c r="H437" s="269"/>
      <c r="I437" s="15">
        <v>2010</v>
      </c>
      <c r="J437" s="15" t="s">
        <v>335</v>
      </c>
      <c r="K437" s="15"/>
      <c r="L437" s="20"/>
      <c r="M437" s="27"/>
      <c r="N437" s="27">
        <v>1</v>
      </c>
      <c r="O437" s="10" t="s">
        <v>329</v>
      </c>
      <c r="P437" s="28" t="s">
        <v>329</v>
      </c>
      <c r="Q437" s="20" t="s">
        <v>330</v>
      </c>
      <c r="R437" s="20"/>
      <c r="S437" s="20"/>
    </row>
    <row r="438" spans="1:19" s="58" customFormat="1" ht="20.100000000000001" customHeight="1" x14ac:dyDescent="0.25">
      <c r="A438" s="72">
        <v>379</v>
      </c>
      <c r="B438" s="20" t="str">
        <f t="shared" si="24"/>
        <v>00.03.27.1.3.3.1.B.13.2010</v>
      </c>
      <c r="C438" s="20">
        <v>13</v>
      </c>
      <c r="D438" s="72" t="s">
        <v>1085</v>
      </c>
      <c r="E438" s="28" t="s">
        <v>978</v>
      </c>
      <c r="F438" s="19" t="s">
        <v>893</v>
      </c>
      <c r="G438" s="190">
        <v>80000</v>
      </c>
      <c r="H438" s="269"/>
      <c r="I438" s="15">
        <v>2010</v>
      </c>
      <c r="J438" s="15" t="s">
        <v>335</v>
      </c>
      <c r="K438" s="15"/>
      <c r="L438" s="20"/>
      <c r="M438" s="27"/>
      <c r="N438" s="27">
        <v>1</v>
      </c>
      <c r="O438" s="10" t="s">
        <v>329</v>
      </c>
      <c r="P438" s="28" t="s">
        <v>329</v>
      </c>
      <c r="Q438" s="20" t="s">
        <v>330</v>
      </c>
      <c r="R438" s="20"/>
      <c r="S438" s="20"/>
    </row>
    <row r="439" spans="1:19" s="58" customFormat="1" ht="20.100000000000001" customHeight="1" x14ac:dyDescent="0.25">
      <c r="A439" s="22">
        <v>380</v>
      </c>
      <c r="B439" s="20" t="str">
        <f t="shared" si="24"/>
        <v>00.03.27.1.3.3.1.B.14.2010</v>
      </c>
      <c r="C439" s="20">
        <v>14</v>
      </c>
      <c r="D439" s="72" t="s">
        <v>1085</v>
      </c>
      <c r="E439" s="28" t="s">
        <v>978</v>
      </c>
      <c r="F439" s="19" t="s">
        <v>893</v>
      </c>
      <c r="G439" s="190">
        <v>80000</v>
      </c>
      <c r="H439" s="269"/>
      <c r="I439" s="15">
        <v>2010</v>
      </c>
      <c r="J439" s="15" t="s">
        <v>335</v>
      </c>
      <c r="K439" s="15"/>
      <c r="L439" s="20"/>
      <c r="M439" s="27"/>
      <c r="N439" s="27">
        <v>1</v>
      </c>
      <c r="O439" s="10" t="s">
        <v>329</v>
      </c>
      <c r="P439" s="28" t="s">
        <v>329</v>
      </c>
      <c r="Q439" s="20" t="s">
        <v>330</v>
      </c>
      <c r="R439" s="20"/>
      <c r="S439" s="20"/>
    </row>
    <row r="440" spans="1:19" s="58" customFormat="1" ht="20.100000000000001" customHeight="1" x14ac:dyDescent="0.25">
      <c r="A440" s="72">
        <v>381</v>
      </c>
      <c r="B440" s="20" t="str">
        <f t="shared" si="24"/>
        <v>00.03.27.1.3.3.1.B.15.2010</v>
      </c>
      <c r="C440" s="20">
        <v>15</v>
      </c>
      <c r="D440" s="72" t="s">
        <v>1085</v>
      </c>
      <c r="E440" s="28" t="s">
        <v>978</v>
      </c>
      <c r="F440" s="19" t="s">
        <v>893</v>
      </c>
      <c r="G440" s="190">
        <v>80000</v>
      </c>
      <c r="H440" s="269"/>
      <c r="I440" s="15">
        <v>2010</v>
      </c>
      <c r="J440" s="15" t="s">
        <v>335</v>
      </c>
      <c r="K440" s="15"/>
      <c r="L440" s="20"/>
      <c r="M440" s="27"/>
      <c r="N440" s="27">
        <v>1</v>
      </c>
      <c r="O440" s="10" t="s">
        <v>329</v>
      </c>
      <c r="P440" s="28" t="s">
        <v>329</v>
      </c>
      <c r="Q440" s="20" t="s">
        <v>330</v>
      </c>
      <c r="R440" s="20"/>
      <c r="S440" s="20"/>
    </row>
    <row r="441" spans="1:19" s="58" customFormat="1" ht="20.100000000000001" customHeight="1" x14ac:dyDescent="0.25">
      <c r="A441" s="22">
        <v>382</v>
      </c>
      <c r="B441" s="20" t="str">
        <f t="shared" si="24"/>
        <v>00.03.27.1.3.3.1.B.16.2010</v>
      </c>
      <c r="C441" s="20">
        <v>16</v>
      </c>
      <c r="D441" s="72" t="s">
        <v>1085</v>
      </c>
      <c r="E441" s="28" t="s">
        <v>978</v>
      </c>
      <c r="F441" s="19" t="s">
        <v>893</v>
      </c>
      <c r="G441" s="190">
        <v>80000</v>
      </c>
      <c r="H441" s="269"/>
      <c r="I441" s="15">
        <v>2010</v>
      </c>
      <c r="J441" s="15" t="s">
        <v>335</v>
      </c>
      <c r="K441" s="15"/>
      <c r="L441" s="20"/>
      <c r="M441" s="27"/>
      <c r="N441" s="27">
        <v>1</v>
      </c>
      <c r="O441" s="10" t="s">
        <v>329</v>
      </c>
      <c r="P441" s="28" t="s">
        <v>329</v>
      </c>
      <c r="Q441" s="20" t="s">
        <v>330</v>
      </c>
      <c r="R441" s="20"/>
      <c r="S441" s="20"/>
    </row>
    <row r="442" spans="1:19" s="58" customFormat="1" ht="20.100000000000001" customHeight="1" x14ac:dyDescent="0.25">
      <c r="A442" s="72">
        <v>383</v>
      </c>
      <c r="B442" s="20" t="str">
        <f t="shared" si="24"/>
        <v>00.03.27.1.3.3.1.B.17.2010</v>
      </c>
      <c r="C442" s="20">
        <v>17</v>
      </c>
      <c r="D442" s="72" t="s">
        <v>1085</v>
      </c>
      <c r="E442" s="28" t="s">
        <v>978</v>
      </c>
      <c r="F442" s="19" t="s">
        <v>893</v>
      </c>
      <c r="G442" s="190">
        <v>80000</v>
      </c>
      <c r="H442" s="269"/>
      <c r="I442" s="15">
        <v>2010</v>
      </c>
      <c r="J442" s="15" t="s">
        <v>335</v>
      </c>
      <c r="K442" s="15"/>
      <c r="L442" s="20"/>
      <c r="M442" s="27"/>
      <c r="N442" s="27">
        <v>1</v>
      </c>
      <c r="O442" s="10" t="s">
        <v>329</v>
      </c>
      <c r="P442" s="28" t="s">
        <v>329</v>
      </c>
      <c r="Q442" s="20" t="s">
        <v>330</v>
      </c>
      <c r="R442" s="20"/>
      <c r="S442" s="20"/>
    </row>
    <row r="443" spans="1:19" s="58" customFormat="1" ht="20.100000000000001" customHeight="1" x14ac:dyDescent="0.25">
      <c r="A443" s="22">
        <v>384</v>
      </c>
      <c r="B443" s="20" t="str">
        <f t="shared" si="24"/>
        <v>00.03.27.1.3.3.1.B.18.2010</v>
      </c>
      <c r="C443" s="20">
        <v>18</v>
      </c>
      <c r="D443" s="72" t="s">
        <v>1085</v>
      </c>
      <c r="E443" s="28" t="s">
        <v>978</v>
      </c>
      <c r="F443" s="19" t="s">
        <v>893</v>
      </c>
      <c r="G443" s="190">
        <v>80000</v>
      </c>
      <c r="H443" s="269"/>
      <c r="I443" s="15">
        <v>2010</v>
      </c>
      <c r="J443" s="15" t="s">
        <v>335</v>
      </c>
      <c r="K443" s="15"/>
      <c r="L443" s="20"/>
      <c r="M443" s="27"/>
      <c r="N443" s="27">
        <v>1</v>
      </c>
      <c r="O443" s="10" t="s">
        <v>329</v>
      </c>
      <c r="P443" s="28" t="s">
        <v>329</v>
      </c>
      <c r="Q443" s="20" t="s">
        <v>330</v>
      </c>
      <c r="R443" s="20"/>
      <c r="S443" s="20"/>
    </row>
    <row r="444" spans="1:19" s="58" customFormat="1" ht="20.100000000000001" customHeight="1" x14ac:dyDescent="0.25">
      <c r="A444" s="72">
        <v>385</v>
      </c>
      <c r="B444" s="20" t="str">
        <f t="shared" si="24"/>
        <v>00.03.27.1.3.3.1.B.19.2010</v>
      </c>
      <c r="C444" s="20">
        <v>19</v>
      </c>
      <c r="D444" s="72" t="s">
        <v>1085</v>
      </c>
      <c r="E444" s="28" t="s">
        <v>978</v>
      </c>
      <c r="F444" s="19" t="s">
        <v>893</v>
      </c>
      <c r="G444" s="190">
        <v>80000</v>
      </c>
      <c r="H444" s="269"/>
      <c r="I444" s="15">
        <v>2010</v>
      </c>
      <c r="J444" s="15" t="s">
        <v>335</v>
      </c>
      <c r="K444" s="15"/>
      <c r="L444" s="20"/>
      <c r="M444" s="27"/>
      <c r="N444" s="27">
        <v>1</v>
      </c>
      <c r="O444" s="10" t="s">
        <v>329</v>
      </c>
      <c r="P444" s="28" t="s">
        <v>329</v>
      </c>
      <c r="Q444" s="20" t="s">
        <v>330</v>
      </c>
      <c r="R444" s="20"/>
      <c r="S444" s="20"/>
    </row>
    <row r="445" spans="1:19" s="58" customFormat="1" ht="20.100000000000001" customHeight="1" x14ac:dyDescent="0.25">
      <c r="A445" s="22">
        <v>386</v>
      </c>
      <c r="B445" s="20" t="str">
        <f t="shared" si="24"/>
        <v>00.03.27.1.3.3.1.B.20.2010</v>
      </c>
      <c r="C445" s="20">
        <v>20</v>
      </c>
      <c r="D445" s="72" t="s">
        <v>1085</v>
      </c>
      <c r="E445" s="28" t="s">
        <v>978</v>
      </c>
      <c r="F445" s="19" t="s">
        <v>893</v>
      </c>
      <c r="G445" s="190">
        <v>80000</v>
      </c>
      <c r="H445" s="269"/>
      <c r="I445" s="15">
        <v>2010</v>
      </c>
      <c r="J445" s="15" t="s">
        <v>335</v>
      </c>
      <c r="K445" s="15"/>
      <c r="L445" s="20"/>
      <c r="M445" s="27"/>
      <c r="N445" s="27">
        <v>1</v>
      </c>
      <c r="O445" s="10" t="s">
        <v>329</v>
      </c>
      <c r="P445" s="28" t="s">
        <v>329</v>
      </c>
      <c r="Q445" s="20" t="s">
        <v>330</v>
      </c>
      <c r="R445" s="20"/>
      <c r="S445" s="20"/>
    </row>
    <row r="446" spans="1:19" s="58" customFormat="1" ht="20.100000000000001" customHeight="1" x14ac:dyDescent="0.25">
      <c r="A446" s="72">
        <v>387</v>
      </c>
      <c r="B446" s="20" t="str">
        <f t="shared" si="24"/>
        <v>00.03.27.1.3.3.1.B.21.2010</v>
      </c>
      <c r="C446" s="20">
        <v>21</v>
      </c>
      <c r="D446" s="72" t="s">
        <v>1085</v>
      </c>
      <c r="E446" s="28" t="s">
        <v>978</v>
      </c>
      <c r="F446" s="19" t="s">
        <v>893</v>
      </c>
      <c r="G446" s="190">
        <v>80000</v>
      </c>
      <c r="H446" s="269"/>
      <c r="I446" s="15">
        <v>2010</v>
      </c>
      <c r="J446" s="15" t="s">
        <v>335</v>
      </c>
      <c r="K446" s="15"/>
      <c r="L446" s="20"/>
      <c r="M446" s="27"/>
      <c r="N446" s="27">
        <v>1</v>
      </c>
      <c r="O446" s="10" t="s">
        <v>329</v>
      </c>
      <c r="P446" s="28" t="s">
        <v>329</v>
      </c>
      <c r="Q446" s="20" t="s">
        <v>330</v>
      </c>
      <c r="R446" s="20"/>
      <c r="S446" s="20"/>
    </row>
    <row r="447" spans="1:19" s="58" customFormat="1" ht="20.100000000000001" customHeight="1" x14ac:dyDescent="0.25">
      <c r="A447" s="22">
        <v>388</v>
      </c>
      <c r="B447" s="20" t="str">
        <f t="shared" si="24"/>
        <v>00.03.27.1.3.3.1.B.22.2010</v>
      </c>
      <c r="C447" s="20">
        <v>22</v>
      </c>
      <c r="D447" s="72" t="s">
        <v>1085</v>
      </c>
      <c r="E447" s="28" t="s">
        <v>978</v>
      </c>
      <c r="F447" s="19" t="s">
        <v>893</v>
      </c>
      <c r="G447" s="190">
        <v>80000</v>
      </c>
      <c r="H447" s="269"/>
      <c r="I447" s="15">
        <v>2010</v>
      </c>
      <c r="J447" s="15" t="s">
        <v>335</v>
      </c>
      <c r="K447" s="15"/>
      <c r="L447" s="20"/>
      <c r="M447" s="27"/>
      <c r="N447" s="27">
        <v>1</v>
      </c>
      <c r="O447" s="10" t="s">
        <v>329</v>
      </c>
      <c r="P447" s="28" t="s">
        <v>329</v>
      </c>
      <c r="Q447" s="20" t="s">
        <v>330</v>
      </c>
      <c r="R447" s="20"/>
      <c r="S447" s="20"/>
    </row>
    <row r="448" spans="1:19" s="58" customFormat="1" ht="20.100000000000001" customHeight="1" x14ac:dyDescent="0.25">
      <c r="A448" s="72">
        <v>389</v>
      </c>
      <c r="B448" s="20" t="str">
        <f t="shared" si="24"/>
        <v>00.03.27.1.3.3.1.B.23.2010</v>
      </c>
      <c r="C448" s="20">
        <v>23</v>
      </c>
      <c r="D448" s="72" t="s">
        <v>1085</v>
      </c>
      <c r="E448" s="28" t="s">
        <v>978</v>
      </c>
      <c r="F448" s="19" t="s">
        <v>893</v>
      </c>
      <c r="G448" s="190">
        <v>80000</v>
      </c>
      <c r="H448" s="269"/>
      <c r="I448" s="15">
        <v>2010</v>
      </c>
      <c r="J448" s="15" t="s">
        <v>335</v>
      </c>
      <c r="K448" s="15"/>
      <c r="L448" s="20"/>
      <c r="M448" s="27"/>
      <c r="N448" s="27">
        <v>1</v>
      </c>
      <c r="O448" s="10" t="s">
        <v>329</v>
      </c>
      <c r="P448" s="28" t="s">
        <v>329</v>
      </c>
      <c r="Q448" s="20" t="s">
        <v>330</v>
      </c>
      <c r="R448" s="20"/>
      <c r="S448" s="20"/>
    </row>
    <row r="449" spans="1:19" s="58" customFormat="1" ht="20.100000000000001" customHeight="1" x14ac:dyDescent="0.25">
      <c r="A449" s="22">
        <v>390</v>
      </c>
      <c r="B449" s="20" t="str">
        <f t="shared" si="24"/>
        <v>00.03.27.1.3.3.1.B.24.2016</v>
      </c>
      <c r="C449" s="20">
        <v>24</v>
      </c>
      <c r="D449" s="72" t="s">
        <v>1085</v>
      </c>
      <c r="E449" s="28" t="s">
        <v>336</v>
      </c>
      <c r="F449" s="19" t="s">
        <v>893</v>
      </c>
      <c r="G449" s="190">
        <v>900000</v>
      </c>
      <c r="H449" s="269"/>
      <c r="I449" s="15">
        <v>2016</v>
      </c>
      <c r="J449" s="27" t="s">
        <v>337</v>
      </c>
      <c r="K449" s="27"/>
      <c r="L449" s="20"/>
      <c r="M449" s="27"/>
      <c r="N449" s="27">
        <v>1</v>
      </c>
      <c r="O449" s="10" t="s">
        <v>329</v>
      </c>
      <c r="P449" s="28" t="s">
        <v>329</v>
      </c>
      <c r="Q449" s="20"/>
      <c r="R449" s="20"/>
      <c r="S449" s="20"/>
    </row>
    <row r="450" spans="1:19" s="58" customFormat="1" ht="20.100000000000001" customHeight="1" x14ac:dyDescent="0.25">
      <c r="A450" s="72">
        <v>391</v>
      </c>
      <c r="B450" s="20" t="str">
        <f t="shared" si="24"/>
        <v>00.03.27.1.3.3.1.B.25.2016</v>
      </c>
      <c r="C450" s="20">
        <v>25</v>
      </c>
      <c r="D450" s="72" t="s">
        <v>1085</v>
      </c>
      <c r="E450" s="77" t="s">
        <v>78</v>
      </c>
      <c r="F450" s="19" t="s">
        <v>893</v>
      </c>
      <c r="G450" s="190">
        <v>7500000</v>
      </c>
      <c r="H450" s="269"/>
      <c r="I450" s="15">
        <v>2016</v>
      </c>
      <c r="J450" s="27" t="s">
        <v>79</v>
      </c>
      <c r="K450" s="27"/>
      <c r="L450" s="20" t="s">
        <v>965</v>
      </c>
      <c r="M450" s="27"/>
      <c r="N450" s="27">
        <v>1</v>
      </c>
      <c r="O450" s="10" t="s">
        <v>329</v>
      </c>
      <c r="P450" s="28" t="s">
        <v>329</v>
      </c>
      <c r="Q450" s="20"/>
      <c r="R450" s="20"/>
      <c r="S450" s="20"/>
    </row>
    <row r="451" spans="1:19" s="58" customFormat="1" ht="20.100000000000001" customHeight="1" x14ac:dyDescent="0.25">
      <c r="A451" s="22">
        <v>392</v>
      </c>
      <c r="B451" s="20" t="str">
        <f t="shared" si="24"/>
        <v>00.03.27.1.3.3.1.B.26.2016</v>
      </c>
      <c r="C451" s="20">
        <v>26</v>
      </c>
      <c r="D451" s="72" t="s">
        <v>1085</v>
      </c>
      <c r="E451" s="77" t="s">
        <v>78</v>
      </c>
      <c r="F451" s="19" t="s">
        <v>893</v>
      </c>
      <c r="G451" s="190">
        <v>7500000</v>
      </c>
      <c r="H451" s="269"/>
      <c r="I451" s="15">
        <v>2016</v>
      </c>
      <c r="J451" s="27" t="s">
        <v>79</v>
      </c>
      <c r="K451" s="27"/>
      <c r="L451" s="20" t="s">
        <v>965</v>
      </c>
      <c r="M451" s="27"/>
      <c r="N451" s="27">
        <v>1</v>
      </c>
      <c r="O451" s="10" t="s">
        <v>329</v>
      </c>
      <c r="P451" s="28" t="s">
        <v>329</v>
      </c>
      <c r="Q451" s="20"/>
      <c r="R451" s="20"/>
      <c r="S451" s="20"/>
    </row>
    <row r="452" spans="1:19" s="58" customFormat="1" ht="20.100000000000001" customHeight="1" x14ac:dyDescent="0.25">
      <c r="A452" s="22">
        <v>394</v>
      </c>
      <c r="B452" s="20" t="str">
        <f t="shared" si="24"/>
        <v>00.03.27.1.3.3.1.B.28.2013</v>
      </c>
      <c r="C452" s="20">
        <v>28</v>
      </c>
      <c r="D452" s="72" t="s">
        <v>1085</v>
      </c>
      <c r="E452" s="71" t="s">
        <v>718</v>
      </c>
      <c r="F452" s="19" t="s">
        <v>893</v>
      </c>
      <c r="G452" s="190">
        <v>3000000</v>
      </c>
      <c r="H452" s="269"/>
      <c r="I452" s="15">
        <v>2013</v>
      </c>
      <c r="J452" s="27" t="s">
        <v>61</v>
      </c>
      <c r="K452" s="27"/>
      <c r="L452" s="20"/>
      <c r="M452" s="27"/>
      <c r="N452" s="27">
        <v>1</v>
      </c>
      <c r="O452" s="10" t="s">
        <v>329</v>
      </c>
      <c r="P452" s="28" t="s">
        <v>329</v>
      </c>
      <c r="Q452" s="20" t="s">
        <v>330</v>
      </c>
      <c r="R452" s="20"/>
      <c r="S452" s="20"/>
    </row>
    <row r="453" spans="1:19" s="58" customFormat="1" ht="20.100000000000001" customHeight="1" x14ac:dyDescent="0.25">
      <c r="A453" s="72">
        <v>395</v>
      </c>
      <c r="B453" s="20" t="str">
        <f t="shared" si="24"/>
        <v>00.03.27.1.3.3.1.B.29.2021</v>
      </c>
      <c r="C453" s="20">
        <v>29</v>
      </c>
      <c r="D453" s="72" t="s">
        <v>1085</v>
      </c>
      <c r="E453" s="28" t="s">
        <v>340</v>
      </c>
      <c r="F453" s="19" t="s">
        <v>893</v>
      </c>
      <c r="G453" s="190">
        <v>1500000</v>
      </c>
      <c r="H453" s="269"/>
      <c r="I453" s="15">
        <v>2021</v>
      </c>
      <c r="J453" s="27" t="s">
        <v>341</v>
      </c>
      <c r="K453" s="27"/>
      <c r="L453" s="20"/>
      <c r="M453" s="27"/>
      <c r="N453" s="27">
        <v>1</v>
      </c>
      <c r="O453" s="10" t="s">
        <v>329</v>
      </c>
      <c r="P453" s="28" t="s">
        <v>329</v>
      </c>
      <c r="Q453" s="20" t="s">
        <v>330</v>
      </c>
      <c r="R453" s="20"/>
      <c r="S453" s="20"/>
    </row>
    <row r="454" spans="1:19" s="58" customFormat="1" ht="20.100000000000001" customHeight="1" x14ac:dyDescent="0.25">
      <c r="A454" s="22">
        <v>396</v>
      </c>
      <c r="B454" s="20" t="str">
        <f t="shared" si="24"/>
        <v>00.03.27.1.3.3.1.B.30.2010</v>
      </c>
      <c r="C454" s="20">
        <v>30</v>
      </c>
      <c r="D454" s="72" t="s">
        <v>1085</v>
      </c>
      <c r="E454" s="28" t="s">
        <v>1048</v>
      </c>
      <c r="F454" s="19" t="s">
        <v>893</v>
      </c>
      <c r="G454" s="190">
        <v>75000</v>
      </c>
      <c r="H454" s="269"/>
      <c r="I454" s="15">
        <v>2010</v>
      </c>
      <c r="J454" s="27" t="s">
        <v>355</v>
      </c>
      <c r="K454" s="27"/>
      <c r="L454" s="20"/>
      <c r="M454" s="27"/>
      <c r="N454" s="27">
        <v>1</v>
      </c>
      <c r="O454" s="10" t="s">
        <v>329</v>
      </c>
      <c r="P454" s="28" t="s">
        <v>329</v>
      </c>
      <c r="Q454" s="20" t="s">
        <v>330</v>
      </c>
      <c r="R454" s="20"/>
      <c r="S454" s="20"/>
    </row>
    <row r="455" spans="1:19" s="94" customFormat="1" ht="20.100000000000001" customHeight="1" x14ac:dyDescent="0.25">
      <c r="A455" s="72">
        <v>397</v>
      </c>
      <c r="B455" s="20" t="str">
        <f t="shared" si="24"/>
        <v>00.03.27.1.3.3.1.B.31.2010</v>
      </c>
      <c r="C455" s="20">
        <v>31</v>
      </c>
      <c r="D455" s="72" t="s">
        <v>1085</v>
      </c>
      <c r="E455" s="28" t="s">
        <v>1048</v>
      </c>
      <c r="F455" s="19" t="s">
        <v>893</v>
      </c>
      <c r="G455" s="190">
        <v>75000</v>
      </c>
      <c r="H455" s="269"/>
      <c r="I455" s="15">
        <v>2010</v>
      </c>
      <c r="J455" s="27" t="s">
        <v>355</v>
      </c>
      <c r="K455" s="27"/>
      <c r="L455" s="20"/>
      <c r="M455" s="27"/>
      <c r="N455" s="27">
        <v>1</v>
      </c>
      <c r="O455" s="10" t="s">
        <v>329</v>
      </c>
      <c r="P455" s="28" t="s">
        <v>329</v>
      </c>
      <c r="Q455" s="60"/>
      <c r="R455" s="60"/>
      <c r="S455" s="60"/>
    </row>
    <row r="456" spans="1:19" s="58" customFormat="1" ht="20.100000000000001" customHeight="1" x14ac:dyDescent="0.25">
      <c r="A456" s="22">
        <v>398</v>
      </c>
      <c r="B456" s="20" t="str">
        <f t="shared" si="24"/>
        <v>00.03.27.1.3.3.1.B.32.2017</v>
      </c>
      <c r="C456" s="20">
        <v>32</v>
      </c>
      <c r="D456" s="72" t="s">
        <v>1085</v>
      </c>
      <c r="E456" s="95" t="s">
        <v>214</v>
      </c>
      <c r="F456" s="91" t="s">
        <v>893</v>
      </c>
      <c r="G456" s="191">
        <v>1974000</v>
      </c>
      <c r="H456" s="270"/>
      <c r="I456" s="100">
        <v>2017</v>
      </c>
      <c r="J456" s="45"/>
      <c r="K456" s="45"/>
      <c r="L456" s="60" t="s">
        <v>906</v>
      </c>
      <c r="M456" s="45"/>
      <c r="N456" s="45">
        <v>1</v>
      </c>
      <c r="O456" s="92" t="s">
        <v>329</v>
      </c>
      <c r="P456" s="102" t="s">
        <v>329</v>
      </c>
      <c r="Q456" s="20" t="s">
        <v>330</v>
      </c>
      <c r="R456" s="20"/>
      <c r="S456" s="20"/>
    </row>
    <row r="457" spans="1:19" s="58" customFormat="1" ht="20.100000000000001" customHeight="1" x14ac:dyDescent="0.25">
      <c r="A457" s="72">
        <v>399</v>
      </c>
      <c r="B457" s="20" t="str">
        <f t="shared" si="24"/>
        <v>00.03.27.1.3.3.1.B.33.2010</v>
      </c>
      <c r="C457" s="20">
        <v>33</v>
      </c>
      <c r="D457" s="72" t="s">
        <v>1085</v>
      </c>
      <c r="E457" s="28" t="s">
        <v>342</v>
      </c>
      <c r="F457" s="19" t="s">
        <v>893</v>
      </c>
      <c r="G457" s="190">
        <v>150000</v>
      </c>
      <c r="H457" s="269"/>
      <c r="I457" s="15">
        <v>2010</v>
      </c>
      <c r="J457" s="27" t="s">
        <v>343</v>
      </c>
      <c r="K457" s="27"/>
      <c r="L457" s="20"/>
      <c r="M457" s="27"/>
      <c r="N457" s="27">
        <v>1</v>
      </c>
      <c r="O457" s="10" t="s">
        <v>329</v>
      </c>
      <c r="P457" s="28" t="s">
        <v>329</v>
      </c>
      <c r="Q457" s="20" t="s">
        <v>330</v>
      </c>
      <c r="R457" s="20"/>
      <c r="S457" s="20"/>
    </row>
    <row r="458" spans="1:19" s="58" customFormat="1" ht="20.100000000000001" customHeight="1" x14ac:dyDescent="0.25">
      <c r="A458" s="22">
        <v>400</v>
      </c>
      <c r="B458" s="20" t="str">
        <f t="shared" si="24"/>
        <v>00.03.27.1.3.3.1.B.34.2010</v>
      </c>
      <c r="C458" s="20">
        <v>34</v>
      </c>
      <c r="D458" s="72" t="s">
        <v>1085</v>
      </c>
      <c r="E458" s="28" t="s">
        <v>342</v>
      </c>
      <c r="F458" s="19" t="s">
        <v>893</v>
      </c>
      <c r="G458" s="190">
        <v>150000</v>
      </c>
      <c r="H458" s="269"/>
      <c r="I458" s="15">
        <v>2010</v>
      </c>
      <c r="J458" s="27" t="s">
        <v>343</v>
      </c>
      <c r="K458" s="27"/>
      <c r="L458" s="20"/>
      <c r="M458" s="27"/>
      <c r="N458" s="27">
        <v>1</v>
      </c>
      <c r="O458" s="10" t="s">
        <v>329</v>
      </c>
      <c r="P458" s="28" t="s">
        <v>329</v>
      </c>
      <c r="Q458" s="20" t="s">
        <v>330</v>
      </c>
      <c r="R458" s="20"/>
      <c r="S458" s="20"/>
    </row>
    <row r="459" spans="1:19" s="58" customFormat="1" ht="20.100000000000001" customHeight="1" x14ac:dyDescent="0.25">
      <c r="A459" s="72">
        <v>401</v>
      </c>
      <c r="B459" s="20" t="str">
        <f t="shared" si="24"/>
        <v>00.03.27.1.3.3.1.B.35.2010</v>
      </c>
      <c r="C459" s="20">
        <v>35</v>
      </c>
      <c r="D459" s="72" t="s">
        <v>1085</v>
      </c>
      <c r="E459" s="28" t="s">
        <v>344</v>
      </c>
      <c r="F459" s="19" t="s">
        <v>893</v>
      </c>
      <c r="G459" s="190">
        <v>500000</v>
      </c>
      <c r="H459" s="269"/>
      <c r="I459" s="15">
        <v>2010</v>
      </c>
      <c r="J459" s="27" t="s">
        <v>345</v>
      </c>
      <c r="K459" s="27"/>
      <c r="L459" s="20"/>
      <c r="M459" s="27"/>
      <c r="N459" s="27">
        <v>1</v>
      </c>
      <c r="O459" s="10" t="s">
        <v>329</v>
      </c>
      <c r="P459" s="28" t="s">
        <v>329</v>
      </c>
      <c r="Q459" s="20" t="s">
        <v>330</v>
      </c>
      <c r="R459" s="20"/>
      <c r="S459" s="20"/>
    </row>
    <row r="460" spans="1:19" s="58" customFormat="1" ht="20.100000000000001" customHeight="1" x14ac:dyDescent="0.25">
      <c r="A460" s="22">
        <v>402</v>
      </c>
      <c r="B460" s="20" t="str">
        <f t="shared" si="24"/>
        <v>00.03.27.1.3.3.1.B.36.2019</v>
      </c>
      <c r="C460" s="20">
        <v>36</v>
      </c>
      <c r="D460" s="72" t="s">
        <v>1085</v>
      </c>
      <c r="E460" s="28" t="s">
        <v>346</v>
      </c>
      <c r="F460" s="19" t="s">
        <v>893</v>
      </c>
      <c r="G460" s="190">
        <v>99000</v>
      </c>
      <c r="H460" s="269"/>
      <c r="I460" s="15">
        <v>2019</v>
      </c>
      <c r="J460" s="27"/>
      <c r="K460" s="27"/>
      <c r="L460" s="20"/>
      <c r="M460" s="27"/>
      <c r="N460" s="27">
        <v>1</v>
      </c>
      <c r="O460" s="10" t="s">
        <v>329</v>
      </c>
      <c r="P460" s="28" t="s">
        <v>339</v>
      </c>
      <c r="Q460" s="20" t="s">
        <v>330</v>
      </c>
      <c r="R460" s="20"/>
      <c r="S460" s="20"/>
    </row>
    <row r="461" spans="1:19" s="58" customFormat="1" ht="20.100000000000001" customHeight="1" x14ac:dyDescent="0.25">
      <c r="A461" s="72">
        <v>403</v>
      </c>
      <c r="B461" s="20" t="str">
        <f t="shared" si="24"/>
        <v>00.03.27.1.3.3.1.B.37.2018</v>
      </c>
      <c r="C461" s="20">
        <v>37</v>
      </c>
      <c r="D461" s="72" t="s">
        <v>1085</v>
      </c>
      <c r="E461" s="28" t="s">
        <v>347</v>
      </c>
      <c r="F461" s="19" t="s">
        <v>893</v>
      </c>
      <c r="G461" s="190">
        <v>1800000</v>
      </c>
      <c r="H461" s="269"/>
      <c r="I461" s="15">
        <v>2018</v>
      </c>
      <c r="J461" s="27"/>
      <c r="K461" s="27"/>
      <c r="L461" s="20"/>
      <c r="M461" s="27"/>
      <c r="N461" s="27">
        <v>1</v>
      </c>
      <c r="O461" s="10" t="s">
        <v>329</v>
      </c>
      <c r="P461" s="28" t="s">
        <v>339</v>
      </c>
      <c r="Q461" s="20" t="s">
        <v>330</v>
      </c>
      <c r="R461" s="20"/>
      <c r="S461" s="20"/>
    </row>
    <row r="462" spans="1:19" s="58" customFormat="1" ht="20.100000000000001" customHeight="1" x14ac:dyDescent="0.25">
      <c r="A462" s="22">
        <v>404</v>
      </c>
      <c r="B462" s="20" t="str">
        <f t="shared" si="24"/>
        <v>00.03.27.1.3.3.1.B.38.2016</v>
      </c>
      <c r="C462" s="20">
        <v>38</v>
      </c>
      <c r="D462" s="72" t="s">
        <v>1085</v>
      </c>
      <c r="E462" s="77" t="s">
        <v>78</v>
      </c>
      <c r="F462" s="19" t="s">
        <v>893</v>
      </c>
      <c r="G462" s="190">
        <v>4500000</v>
      </c>
      <c r="H462" s="269"/>
      <c r="I462" s="15">
        <v>2016</v>
      </c>
      <c r="J462" s="27" t="s">
        <v>79</v>
      </c>
      <c r="K462" s="27"/>
      <c r="L462" s="20" t="s">
        <v>964</v>
      </c>
      <c r="M462" s="27"/>
      <c r="N462" s="27">
        <v>1</v>
      </c>
      <c r="O462" s="10" t="s">
        <v>329</v>
      </c>
      <c r="P462" s="28" t="s">
        <v>349</v>
      </c>
      <c r="Q462" s="20" t="s">
        <v>330</v>
      </c>
      <c r="R462" s="20"/>
      <c r="S462" s="20"/>
    </row>
    <row r="463" spans="1:19" s="58" customFormat="1" ht="20.100000000000001" customHeight="1" x14ac:dyDescent="0.25">
      <c r="A463" s="72">
        <v>405</v>
      </c>
      <c r="B463" s="20" t="str">
        <f t="shared" si="24"/>
        <v>00.03.27.1.3.3.1.B.39.2012</v>
      </c>
      <c r="C463" s="20">
        <v>39</v>
      </c>
      <c r="D463" s="72" t="s">
        <v>1085</v>
      </c>
      <c r="E463" s="28" t="s">
        <v>348</v>
      </c>
      <c r="F463" s="19" t="s">
        <v>893</v>
      </c>
      <c r="G463" s="190">
        <v>100000</v>
      </c>
      <c r="H463" s="269"/>
      <c r="I463" s="15">
        <v>2012</v>
      </c>
      <c r="J463" s="27"/>
      <c r="K463" s="27"/>
      <c r="L463" s="20"/>
      <c r="M463" s="27"/>
      <c r="N463" s="27">
        <v>1</v>
      </c>
      <c r="O463" s="10" t="s">
        <v>329</v>
      </c>
      <c r="P463" s="28" t="s">
        <v>349</v>
      </c>
      <c r="Q463" s="20" t="s">
        <v>330</v>
      </c>
      <c r="R463" s="20"/>
      <c r="S463" s="20"/>
    </row>
    <row r="464" spans="1:19" s="58" customFormat="1" ht="20.100000000000001" customHeight="1" x14ac:dyDescent="0.25">
      <c r="A464" s="22">
        <v>406</v>
      </c>
      <c r="B464" s="20" t="str">
        <f t="shared" si="24"/>
        <v>00.03.27.1.3.3.1.B.40.2010</v>
      </c>
      <c r="C464" s="20">
        <v>40</v>
      </c>
      <c r="D464" s="72" t="s">
        <v>1085</v>
      </c>
      <c r="E464" s="28" t="s">
        <v>332</v>
      </c>
      <c r="F464" s="19" t="s">
        <v>893</v>
      </c>
      <c r="G464" s="190">
        <v>500000</v>
      </c>
      <c r="H464" s="269"/>
      <c r="I464" s="15">
        <v>2010</v>
      </c>
      <c r="J464" s="27" t="s">
        <v>333</v>
      </c>
      <c r="K464" s="27"/>
      <c r="L464" s="20"/>
      <c r="M464" s="27"/>
      <c r="N464" s="27">
        <v>1</v>
      </c>
      <c r="O464" s="10" t="s">
        <v>329</v>
      </c>
      <c r="P464" s="28" t="s">
        <v>349</v>
      </c>
      <c r="Q464" s="20" t="s">
        <v>330</v>
      </c>
      <c r="R464" s="20"/>
      <c r="S464" s="20"/>
    </row>
    <row r="465" spans="1:19" s="58" customFormat="1" ht="20.100000000000001" customHeight="1" x14ac:dyDescent="0.25">
      <c r="A465" s="72">
        <v>407</v>
      </c>
      <c r="B465" s="20" t="str">
        <f t="shared" si="24"/>
        <v>00.03.27.1.3.3.1.B.41.2010</v>
      </c>
      <c r="C465" s="20">
        <v>41</v>
      </c>
      <c r="D465" s="72" t="s">
        <v>1085</v>
      </c>
      <c r="E465" s="71" t="s">
        <v>205</v>
      </c>
      <c r="F465" s="19" t="s">
        <v>893</v>
      </c>
      <c r="G465" s="190">
        <v>70000</v>
      </c>
      <c r="H465" s="269"/>
      <c r="I465" s="15">
        <v>2010</v>
      </c>
      <c r="J465" s="27" t="s">
        <v>81</v>
      </c>
      <c r="K465" s="27"/>
      <c r="L465" s="20"/>
      <c r="M465" s="27"/>
      <c r="N465" s="27">
        <v>1</v>
      </c>
      <c r="O465" s="10" t="s">
        <v>329</v>
      </c>
      <c r="P465" s="28" t="s">
        <v>349</v>
      </c>
      <c r="Q465" s="20" t="s">
        <v>330</v>
      </c>
      <c r="R465" s="20"/>
      <c r="S465" s="20"/>
    </row>
    <row r="466" spans="1:19" s="58" customFormat="1" ht="20.100000000000001" customHeight="1" x14ac:dyDescent="0.25">
      <c r="A466" s="22">
        <v>408</v>
      </c>
      <c r="B466" s="20" t="str">
        <f t="shared" si="24"/>
        <v>00.03.27.1.3.3.1.B.42.2010</v>
      </c>
      <c r="C466" s="20">
        <v>42</v>
      </c>
      <c r="D466" s="72" t="s">
        <v>1085</v>
      </c>
      <c r="E466" s="28" t="s">
        <v>351</v>
      </c>
      <c r="F466" s="19" t="s">
        <v>893</v>
      </c>
      <c r="G466" s="190">
        <v>12600000</v>
      </c>
      <c r="H466" s="269"/>
      <c r="I466" s="15">
        <v>2010</v>
      </c>
      <c r="J466" s="27" t="s">
        <v>352</v>
      </c>
      <c r="K466" s="27"/>
      <c r="L466" s="20">
        <v>36113</v>
      </c>
      <c r="M466" s="27"/>
      <c r="N466" s="27">
        <v>1</v>
      </c>
      <c r="O466" s="10" t="s">
        <v>329</v>
      </c>
      <c r="P466" s="28" t="s">
        <v>349</v>
      </c>
      <c r="Q466" s="20" t="s">
        <v>330</v>
      </c>
      <c r="R466" s="20"/>
      <c r="S466" s="20"/>
    </row>
    <row r="467" spans="1:19" s="58" customFormat="1" ht="20.100000000000001" customHeight="1" x14ac:dyDescent="0.25">
      <c r="A467" s="72">
        <v>409</v>
      </c>
      <c r="B467" s="20" t="str">
        <f t="shared" si="24"/>
        <v>00.03.27.1.3.3.1.B.43.2010</v>
      </c>
      <c r="C467" s="20">
        <v>43</v>
      </c>
      <c r="D467" s="72" t="s">
        <v>1085</v>
      </c>
      <c r="E467" s="28" t="s">
        <v>332</v>
      </c>
      <c r="F467" s="19" t="s">
        <v>893</v>
      </c>
      <c r="G467" s="190">
        <v>500000</v>
      </c>
      <c r="H467" s="269"/>
      <c r="I467" s="15">
        <v>2010</v>
      </c>
      <c r="J467" s="27" t="s">
        <v>333</v>
      </c>
      <c r="K467" s="27"/>
      <c r="L467" s="20"/>
      <c r="M467" s="27"/>
      <c r="N467" s="27">
        <v>1</v>
      </c>
      <c r="O467" s="10" t="s">
        <v>329</v>
      </c>
      <c r="P467" s="28" t="s">
        <v>339</v>
      </c>
      <c r="Q467" s="20" t="s">
        <v>330</v>
      </c>
      <c r="R467" s="20"/>
      <c r="S467" s="20"/>
    </row>
    <row r="468" spans="1:19" s="58" customFormat="1" ht="20.100000000000001" customHeight="1" x14ac:dyDescent="0.25">
      <c r="A468" s="22">
        <v>410</v>
      </c>
      <c r="B468" s="20" t="str">
        <f t="shared" si="24"/>
        <v>00.03.27.1.3.3.1.B.44.2021</v>
      </c>
      <c r="C468" s="20">
        <v>44</v>
      </c>
      <c r="D468" s="72" t="s">
        <v>1085</v>
      </c>
      <c r="E468" s="74" t="s">
        <v>46</v>
      </c>
      <c r="F468" s="19" t="s">
        <v>893</v>
      </c>
      <c r="G468" s="192">
        <v>525000</v>
      </c>
      <c r="H468" s="271"/>
      <c r="I468" s="15">
        <v>2021</v>
      </c>
      <c r="J468" s="27" t="s">
        <v>350</v>
      </c>
      <c r="K468" s="27"/>
      <c r="L468" s="20"/>
      <c r="M468" s="27"/>
      <c r="N468" s="27">
        <v>1</v>
      </c>
      <c r="O468" s="10" t="s">
        <v>329</v>
      </c>
      <c r="P468" s="28" t="s">
        <v>339</v>
      </c>
      <c r="Q468" s="20" t="s">
        <v>330</v>
      </c>
      <c r="R468" s="20"/>
      <c r="S468" s="20"/>
    </row>
    <row r="469" spans="1:19" s="58" customFormat="1" ht="20.100000000000001" customHeight="1" x14ac:dyDescent="0.25">
      <c r="A469" s="72">
        <v>411</v>
      </c>
      <c r="B469" s="20" t="str">
        <f t="shared" si="24"/>
        <v>00.03.27.1.3.3.1.B.45.2018</v>
      </c>
      <c r="C469" s="20">
        <v>45</v>
      </c>
      <c r="D469" s="72" t="s">
        <v>1085</v>
      </c>
      <c r="E469" s="28" t="s">
        <v>353</v>
      </c>
      <c r="F469" s="19" t="s">
        <v>893</v>
      </c>
      <c r="G469" s="192">
        <v>350000</v>
      </c>
      <c r="H469" s="271"/>
      <c r="I469" s="15">
        <v>2018</v>
      </c>
      <c r="J469" s="27" t="s">
        <v>345</v>
      </c>
      <c r="K469" s="27"/>
      <c r="L469" s="20"/>
      <c r="M469" s="27"/>
      <c r="N469" s="27">
        <v>1</v>
      </c>
      <c r="O469" s="10" t="s">
        <v>329</v>
      </c>
      <c r="P469" s="28" t="s">
        <v>339</v>
      </c>
      <c r="Q469" s="20" t="s">
        <v>330</v>
      </c>
      <c r="R469" s="20"/>
      <c r="S469" s="20"/>
    </row>
    <row r="470" spans="1:19" s="58" customFormat="1" ht="20.100000000000001" customHeight="1" x14ac:dyDescent="0.25">
      <c r="A470" s="22">
        <v>412</v>
      </c>
      <c r="B470" s="20" t="str">
        <f t="shared" si="24"/>
        <v>00.03.27.1.3.3.1.B.46.2018</v>
      </c>
      <c r="C470" s="20">
        <v>46</v>
      </c>
      <c r="D470" s="72" t="s">
        <v>1085</v>
      </c>
      <c r="E470" s="28" t="s">
        <v>353</v>
      </c>
      <c r="F470" s="19" t="s">
        <v>893</v>
      </c>
      <c r="G470" s="192">
        <v>350000</v>
      </c>
      <c r="H470" s="271"/>
      <c r="I470" s="15">
        <v>2018</v>
      </c>
      <c r="J470" s="27" t="s">
        <v>345</v>
      </c>
      <c r="K470" s="27"/>
      <c r="L470" s="20"/>
      <c r="M470" s="27"/>
      <c r="N470" s="27">
        <v>1</v>
      </c>
      <c r="O470" s="10" t="s">
        <v>329</v>
      </c>
      <c r="P470" s="28" t="s">
        <v>339</v>
      </c>
      <c r="Q470" s="20" t="s">
        <v>330</v>
      </c>
      <c r="R470" s="20"/>
      <c r="S470" s="20"/>
    </row>
    <row r="471" spans="1:19" s="58" customFormat="1" ht="20.100000000000001" customHeight="1" x14ac:dyDescent="0.25">
      <c r="A471" s="72">
        <v>413</v>
      </c>
      <c r="B471" s="20" t="str">
        <f t="shared" si="24"/>
        <v>00.03.27.1.3.3.1.B.47.2021</v>
      </c>
      <c r="C471" s="20">
        <v>47</v>
      </c>
      <c r="D471" s="72" t="s">
        <v>1085</v>
      </c>
      <c r="E471" s="28" t="s">
        <v>338</v>
      </c>
      <c r="F471" s="19" t="s">
        <v>893</v>
      </c>
      <c r="G471" s="190">
        <v>1500000</v>
      </c>
      <c r="H471" s="269"/>
      <c r="I471" s="15">
        <v>2021</v>
      </c>
      <c r="J471" s="27" t="s">
        <v>337</v>
      </c>
      <c r="K471" s="27"/>
      <c r="L471" s="20"/>
      <c r="M471" s="27"/>
      <c r="N471" s="27">
        <v>1</v>
      </c>
      <c r="O471" s="10" t="s">
        <v>329</v>
      </c>
      <c r="P471" s="28" t="s">
        <v>339</v>
      </c>
      <c r="Q471" s="20"/>
      <c r="R471" s="20"/>
      <c r="S471" s="20"/>
    </row>
    <row r="472" spans="1:19" s="58" customFormat="1" ht="20.100000000000001" customHeight="1" x14ac:dyDescent="0.25">
      <c r="A472" s="72"/>
      <c r="B472" s="20" t="str">
        <f t="shared" si="24"/>
        <v>00.03.27.1.3.3.1.B.48.2022</v>
      </c>
      <c r="C472" s="20">
        <v>48</v>
      </c>
      <c r="D472" s="72" t="s">
        <v>1085</v>
      </c>
      <c r="E472" s="28" t="s">
        <v>1116</v>
      </c>
      <c r="F472" s="19" t="s">
        <v>893</v>
      </c>
      <c r="G472" s="197">
        <f>12699000/3</f>
        <v>4233000</v>
      </c>
      <c r="H472" s="269" t="s">
        <v>1117</v>
      </c>
      <c r="I472" s="15">
        <v>2022</v>
      </c>
      <c r="J472" s="27" t="s">
        <v>568</v>
      </c>
      <c r="K472" s="27"/>
      <c r="L472" s="27" t="s">
        <v>1123</v>
      </c>
      <c r="M472" s="27"/>
      <c r="N472" s="27">
        <v>1</v>
      </c>
      <c r="O472" s="10" t="s">
        <v>329</v>
      </c>
      <c r="P472" s="28" t="s">
        <v>329</v>
      </c>
      <c r="Q472" s="21" t="s">
        <v>56</v>
      </c>
      <c r="R472" s="20"/>
      <c r="S472" s="20"/>
    </row>
    <row r="473" spans="1:19" s="58" customFormat="1" ht="20.100000000000001" customHeight="1" x14ac:dyDescent="0.25">
      <c r="A473" s="72"/>
      <c r="B473" s="20" t="str">
        <f t="shared" si="24"/>
        <v>00.03.27.1.3.3.1.B.49.2023</v>
      </c>
      <c r="C473" s="20">
        <v>49</v>
      </c>
      <c r="D473" s="72" t="s">
        <v>1085</v>
      </c>
      <c r="E473" s="28" t="s">
        <v>1209</v>
      </c>
      <c r="F473" s="19" t="s">
        <v>893</v>
      </c>
      <c r="G473" s="197">
        <f>'[1]2023'!$D$126</f>
        <v>1500000</v>
      </c>
      <c r="H473" s="269" t="s">
        <v>1164</v>
      </c>
      <c r="I473" s="15">
        <v>2023</v>
      </c>
      <c r="J473" s="27" t="s">
        <v>59</v>
      </c>
      <c r="K473" s="27" t="s">
        <v>59</v>
      </c>
      <c r="L473" s="27" t="s">
        <v>59</v>
      </c>
      <c r="M473" s="27"/>
      <c r="N473" s="27">
        <v>1</v>
      </c>
      <c r="O473" s="10" t="s">
        <v>329</v>
      </c>
      <c r="P473" s="28" t="s">
        <v>329</v>
      </c>
      <c r="Q473" s="21" t="s">
        <v>56</v>
      </c>
      <c r="R473" s="20"/>
      <c r="S473" s="20"/>
    </row>
    <row r="474" spans="1:19" s="58" customFormat="1" ht="20.100000000000001" customHeight="1" x14ac:dyDescent="0.25">
      <c r="A474" s="72"/>
      <c r="B474" s="20" t="str">
        <f t="shared" si="24"/>
        <v>00.03.27.1.3.3.1.B.50.2024</v>
      </c>
      <c r="C474" s="20">
        <v>50</v>
      </c>
      <c r="D474" s="72" t="s">
        <v>1085</v>
      </c>
      <c r="E474" s="28" t="s">
        <v>1054</v>
      </c>
      <c r="F474" s="19" t="s">
        <v>893</v>
      </c>
      <c r="G474" s="197">
        <v>2439200</v>
      </c>
      <c r="H474" s="269" t="s">
        <v>1110</v>
      </c>
      <c r="I474" s="15">
        <v>2024</v>
      </c>
      <c r="J474" s="6" t="s">
        <v>52</v>
      </c>
      <c r="K474" s="6" t="s">
        <v>1539</v>
      </c>
      <c r="L474" s="27"/>
      <c r="M474" s="27"/>
      <c r="N474" s="27">
        <v>1</v>
      </c>
      <c r="O474" s="10" t="s">
        <v>329</v>
      </c>
      <c r="P474" s="28" t="s">
        <v>329</v>
      </c>
      <c r="Q474" s="21"/>
      <c r="R474" s="20"/>
      <c r="S474" s="20"/>
    </row>
    <row r="475" spans="1:19" s="58" customFormat="1" ht="20.100000000000001" customHeight="1" x14ac:dyDescent="0.25">
      <c r="A475" s="72"/>
      <c r="B475" s="20" t="str">
        <f t="shared" si="24"/>
        <v>00.03.27.1.3.3.1.B.51.2024</v>
      </c>
      <c r="C475" s="20">
        <v>51</v>
      </c>
      <c r="D475" s="72" t="s">
        <v>1085</v>
      </c>
      <c r="E475" s="28" t="s">
        <v>1555</v>
      </c>
      <c r="F475" s="19" t="s">
        <v>893</v>
      </c>
      <c r="G475" s="197">
        <v>20250000</v>
      </c>
      <c r="H475" s="269" t="s">
        <v>1556</v>
      </c>
      <c r="I475" s="15">
        <v>2024</v>
      </c>
      <c r="J475" s="6" t="s">
        <v>79</v>
      </c>
      <c r="K475" s="6" t="s">
        <v>969</v>
      </c>
      <c r="L475" s="27" t="s">
        <v>59</v>
      </c>
      <c r="M475" s="27"/>
      <c r="N475" s="27">
        <v>1</v>
      </c>
      <c r="O475" s="10" t="s">
        <v>329</v>
      </c>
      <c r="P475" s="28" t="s">
        <v>329</v>
      </c>
      <c r="Q475" s="21"/>
      <c r="R475" s="20"/>
      <c r="S475" s="20"/>
    </row>
    <row r="476" spans="1:19" s="58" customFormat="1" ht="20.100000000000001" customHeight="1" x14ac:dyDescent="0.25">
      <c r="A476" s="72"/>
      <c r="B476" s="20" t="str">
        <f t="shared" si="24"/>
        <v>00.03.27.1.3.3.1.B.52.2024</v>
      </c>
      <c r="C476" s="20">
        <v>52</v>
      </c>
      <c r="D476" s="72" t="s">
        <v>1085</v>
      </c>
      <c r="E476" s="28" t="s">
        <v>1557</v>
      </c>
      <c r="F476" s="19" t="s">
        <v>893</v>
      </c>
      <c r="G476" s="197">
        <v>15000000</v>
      </c>
      <c r="H476" s="269" t="s">
        <v>1556</v>
      </c>
      <c r="I476" s="15">
        <v>2024</v>
      </c>
      <c r="J476" s="6" t="s">
        <v>241</v>
      </c>
      <c r="K476" s="6" t="s">
        <v>59</v>
      </c>
      <c r="L476" s="27" t="s">
        <v>59</v>
      </c>
      <c r="M476" s="27"/>
      <c r="N476" s="27">
        <v>1</v>
      </c>
      <c r="O476" s="10" t="s">
        <v>329</v>
      </c>
      <c r="P476" s="28" t="s">
        <v>329</v>
      </c>
      <c r="Q476" s="21"/>
      <c r="R476" s="20"/>
      <c r="S476" s="20"/>
    </row>
    <row r="477" spans="1:19" s="58" customFormat="1" ht="20.100000000000001" customHeight="1" x14ac:dyDescent="0.25">
      <c r="A477" s="72"/>
      <c r="B477" s="20" t="str">
        <f>"00.03.27.1.3.3.1.B."&amp;C477&amp;D477&amp;I477</f>
        <v>00.03.27.1.3.3.1.B.53.2024</v>
      </c>
      <c r="C477" s="20">
        <v>53</v>
      </c>
      <c r="D477" s="72" t="s">
        <v>1085</v>
      </c>
      <c r="E477" s="28" t="s">
        <v>1557</v>
      </c>
      <c r="F477" s="19" t="s">
        <v>893</v>
      </c>
      <c r="G477" s="197">
        <v>15000000</v>
      </c>
      <c r="H477" s="269" t="s">
        <v>1556</v>
      </c>
      <c r="I477" s="15">
        <v>2024</v>
      </c>
      <c r="J477" s="6" t="s">
        <v>241</v>
      </c>
      <c r="K477" s="6" t="s">
        <v>59</v>
      </c>
      <c r="L477" s="27" t="s">
        <v>59</v>
      </c>
      <c r="M477" s="27"/>
      <c r="N477" s="27">
        <v>1</v>
      </c>
      <c r="O477" s="10" t="s">
        <v>329</v>
      </c>
      <c r="P477" s="28" t="s">
        <v>329</v>
      </c>
      <c r="Q477" s="21"/>
      <c r="R477" s="20"/>
      <c r="S477" s="20"/>
    </row>
    <row r="478" spans="1:19" s="58" customFormat="1" ht="20.100000000000001" customHeight="1" x14ac:dyDescent="0.25">
      <c r="A478" s="72"/>
      <c r="B478" s="20" t="str">
        <f>"00.03.27.1.3.3.1.B."&amp;C478&amp;D478&amp;I478</f>
        <v>00.03.27.1.3.3.1.B.54.2024</v>
      </c>
      <c r="C478" s="20">
        <v>54</v>
      </c>
      <c r="D478" s="72" t="s">
        <v>1085</v>
      </c>
      <c r="E478" s="28" t="s">
        <v>1560</v>
      </c>
      <c r="F478" s="19" t="s">
        <v>893</v>
      </c>
      <c r="G478" s="197">
        <f>1750000/4</f>
        <v>437500</v>
      </c>
      <c r="H478" s="269" t="s">
        <v>1556</v>
      </c>
      <c r="I478" s="15">
        <v>2024</v>
      </c>
      <c r="J478" s="6" t="s">
        <v>1561</v>
      </c>
      <c r="K478" s="6" t="s">
        <v>59</v>
      </c>
      <c r="L478" s="27" t="s">
        <v>59</v>
      </c>
      <c r="M478" s="27"/>
      <c r="N478" s="27">
        <v>1</v>
      </c>
      <c r="O478" s="10" t="s">
        <v>329</v>
      </c>
      <c r="P478" s="28" t="s">
        <v>329</v>
      </c>
      <c r="Q478" s="21"/>
      <c r="R478" s="20"/>
      <c r="S478" s="20"/>
    </row>
    <row r="479" spans="1:19" s="58" customFormat="1" ht="20.100000000000001" customHeight="1" x14ac:dyDescent="0.25">
      <c r="A479" s="72"/>
      <c r="B479" s="20" t="str">
        <f t="shared" ref="B479:B482" si="25">"00.03.27.1.3.3.1.B."&amp;C479&amp;D479&amp;I479</f>
        <v>00.03.27.1.3.3.1.B.55.2024</v>
      </c>
      <c r="C479" s="20">
        <v>55</v>
      </c>
      <c r="D479" s="72" t="s">
        <v>1085</v>
      </c>
      <c r="E479" s="28" t="s">
        <v>1560</v>
      </c>
      <c r="F479" s="19" t="s">
        <v>893</v>
      </c>
      <c r="G479" s="197">
        <f t="shared" ref="G479:G481" si="26">1750000/4</f>
        <v>437500</v>
      </c>
      <c r="H479" s="269" t="s">
        <v>1556</v>
      </c>
      <c r="I479" s="15">
        <v>2024</v>
      </c>
      <c r="J479" s="6" t="s">
        <v>1561</v>
      </c>
      <c r="K479" s="6" t="s">
        <v>59</v>
      </c>
      <c r="L479" s="27" t="s">
        <v>59</v>
      </c>
      <c r="M479" s="27"/>
      <c r="N479" s="27">
        <v>1</v>
      </c>
      <c r="O479" s="10" t="s">
        <v>329</v>
      </c>
      <c r="P479" s="28" t="s">
        <v>329</v>
      </c>
      <c r="Q479" s="21"/>
      <c r="R479" s="20"/>
      <c r="S479" s="20"/>
    </row>
    <row r="480" spans="1:19" s="58" customFormat="1" ht="20.100000000000001" customHeight="1" x14ac:dyDescent="0.25">
      <c r="A480" s="72"/>
      <c r="B480" s="20" t="str">
        <f t="shared" si="25"/>
        <v>00.03.27.1.3.3.1.B.56.2024</v>
      </c>
      <c r="C480" s="20">
        <v>56</v>
      </c>
      <c r="D480" s="72" t="s">
        <v>1085</v>
      </c>
      <c r="E480" s="28" t="s">
        <v>1560</v>
      </c>
      <c r="F480" s="19" t="s">
        <v>893</v>
      </c>
      <c r="G480" s="197">
        <f>1750000/4</f>
        <v>437500</v>
      </c>
      <c r="H480" s="269" t="s">
        <v>1556</v>
      </c>
      <c r="I480" s="15">
        <v>2024</v>
      </c>
      <c r="J480" s="6" t="s">
        <v>1561</v>
      </c>
      <c r="K480" s="6" t="s">
        <v>59</v>
      </c>
      <c r="L480" s="27" t="s">
        <v>59</v>
      </c>
      <c r="M480" s="27"/>
      <c r="N480" s="27">
        <v>1</v>
      </c>
      <c r="O480" s="10" t="s">
        <v>329</v>
      </c>
      <c r="P480" s="28" t="s">
        <v>329</v>
      </c>
      <c r="Q480" s="21"/>
      <c r="R480" s="20"/>
      <c r="S480" s="20"/>
    </row>
    <row r="481" spans="1:19" s="58" customFormat="1" ht="20.100000000000001" customHeight="1" x14ac:dyDescent="0.25">
      <c r="A481" s="72"/>
      <c r="B481" s="20" t="str">
        <f t="shared" si="25"/>
        <v>00.03.27.1.3.3.1.B.57.2024</v>
      </c>
      <c r="C481" s="20">
        <v>57</v>
      </c>
      <c r="D481" s="72" t="s">
        <v>1085</v>
      </c>
      <c r="E481" s="28" t="s">
        <v>1560</v>
      </c>
      <c r="F481" s="19" t="s">
        <v>893</v>
      </c>
      <c r="G481" s="197">
        <f t="shared" si="26"/>
        <v>437500</v>
      </c>
      <c r="H481" s="269" t="s">
        <v>1556</v>
      </c>
      <c r="I481" s="15">
        <v>2024</v>
      </c>
      <c r="J481" s="6" t="s">
        <v>1561</v>
      </c>
      <c r="K481" s="6" t="s">
        <v>59</v>
      </c>
      <c r="L481" s="27" t="s">
        <v>59</v>
      </c>
      <c r="M481" s="27"/>
      <c r="N481" s="27">
        <v>1</v>
      </c>
      <c r="O481" s="10" t="s">
        <v>329</v>
      </c>
      <c r="P481" s="28" t="s">
        <v>329</v>
      </c>
      <c r="Q481" s="21"/>
      <c r="R481" s="20"/>
      <c r="S481" s="20"/>
    </row>
    <row r="482" spans="1:19" s="58" customFormat="1" ht="20.100000000000001" customHeight="1" x14ac:dyDescent="0.25">
      <c r="A482" s="72"/>
      <c r="B482" s="20" t="str">
        <f t="shared" si="25"/>
        <v>00.03.27.1.3.3.1.B.58.2024</v>
      </c>
      <c r="C482" s="20">
        <v>58</v>
      </c>
      <c r="D482" s="72" t="s">
        <v>1085</v>
      </c>
      <c r="E482" s="28" t="s">
        <v>1570</v>
      </c>
      <c r="F482" s="19" t="s">
        <v>893</v>
      </c>
      <c r="G482" s="197">
        <v>2300000</v>
      </c>
      <c r="H482" s="269" t="s">
        <v>1394</v>
      </c>
      <c r="I482" s="15">
        <v>2024</v>
      </c>
      <c r="J482" s="6" t="s">
        <v>1571</v>
      </c>
      <c r="K482" s="6" t="s">
        <v>1572</v>
      </c>
      <c r="L482" s="27" t="s">
        <v>59</v>
      </c>
      <c r="M482" s="27"/>
      <c r="N482" s="27">
        <v>1</v>
      </c>
      <c r="O482" s="10" t="s">
        <v>329</v>
      </c>
      <c r="P482" s="28" t="s">
        <v>329</v>
      </c>
      <c r="Q482" s="21"/>
      <c r="R482" s="20"/>
      <c r="S482" s="20"/>
    </row>
    <row r="483" spans="1:19" s="58" customFormat="1" ht="20.100000000000001" customHeight="1" x14ac:dyDescent="0.25">
      <c r="A483" s="72"/>
      <c r="B483" s="20"/>
      <c r="C483" s="20"/>
      <c r="D483" s="72"/>
      <c r="E483" s="28"/>
      <c r="F483" s="19"/>
      <c r="G483" s="197"/>
      <c r="H483" s="269"/>
      <c r="I483" s="15"/>
      <c r="J483" s="27"/>
      <c r="K483" s="27"/>
      <c r="L483" s="27"/>
      <c r="M483" s="27"/>
      <c r="N483" s="27"/>
      <c r="O483" s="10"/>
      <c r="P483" s="28"/>
      <c r="Q483" s="21"/>
      <c r="R483" s="20"/>
      <c r="S483" s="20"/>
    </row>
    <row r="484" spans="1:19" s="58" customFormat="1" ht="20.100000000000001" customHeight="1" x14ac:dyDescent="0.25">
      <c r="A484" s="22">
        <v>460</v>
      </c>
      <c r="B484" s="20" t="str">
        <f t="shared" si="24"/>
        <v>00.03.27.1.3.3.1.B.1.2023</v>
      </c>
      <c r="C484" s="20">
        <v>1</v>
      </c>
      <c r="D484" s="72" t="s">
        <v>1085</v>
      </c>
      <c r="E484" s="71" t="s">
        <v>1495</v>
      </c>
      <c r="F484" s="19" t="s">
        <v>893</v>
      </c>
      <c r="G484" s="190">
        <f>21132000/3</f>
        <v>7044000</v>
      </c>
      <c r="H484" s="269" t="s">
        <v>1102</v>
      </c>
      <c r="I484" s="15">
        <v>2023</v>
      </c>
      <c r="J484" s="73" t="s">
        <v>59</v>
      </c>
      <c r="K484" s="73" t="s">
        <v>59</v>
      </c>
      <c r="L484" s="21" t="s">
        <v>59</v>
      </c>
      <c r="M484" s="73"/>
      <c r="N484" s="27">
        <v>1</v>
      </c>
      <c r="O484" s="22" t="s">
        <v>923</v>
      </c>
      <c r="P484" s="74" t="s">
        <v>413</v>
      </c>
      <c r="Q484" s="73" t="s">
        <v>56</v>
      </c>
      <c r="R484" s="75"/>
      <c r="S484" s="75"/>
    </row>
    <row r="485" spans="1:19" s="58" customFormat="1" ht="20.100000000000001" customHeight="1" x14ac:dyDescent="0.25">
      <c r="A485" s="22">
        <v>460</v>
      </c>
      <c r="B485" s="20" t="str">
        <f t="shared" si="24"/>
        <v>00.03.27.1.3.3.1.B.2.2023</v>
      </c>
      <c r="C485" s="20">
        <v>2</v>
      </c>
      <c r="D485" s="72" t="s">
        <v>1085</v>
      </c>
      <c r="E485" s="71" t="s">
        <v>1383</v>
      </c>
      <c r="F485" s="19" t="s">
        <v>893</v>
      </c>
      <c r="G485" s="190">
        <f>3435000/3</f>
        <v>1145000</v>
      </c>
      <c r="H485" s="269" t="s">
        <v>1102</v>
      </c>
      <c r="I485" s="15">
        <v>2023</v>
      </c>
      <c r="J485" s="126" t="s">
        <v>1155</v>
      </c>
      <c r="K485" s="126" t="s">
        <v>1527</v>
      </c>
      <c r="L485" s="126" t="s">
        <v>59</v>
      </c>
      <c r="M485" s="73"/>
      <c r="N485" s="27">
        <v>1</v>
      </c>
      <c r="O485" s="22" t="s">
        <v>923</v>
      </c>
      <c r="P485" s="74" t="s">
        <v>413</v>
      </c>
      <c r="Q485" s="73" t="s">
        <v>56</v>
      </c>
      <c r="R485" s="75"/>
      <c r="S485" s="75"/>
    </row>
    <row r="486" spans="1:19" s="58" customFormat="1" ht="20.100000000000001" customHeight="1" x14ac:dyDescent="0.25">
      <c r="A486" s="22">
        <v>460</v>
      </c>
      <c r="B486" s="20" t="str">
        <f t="shared" si="24"/>
        <v>00.03.27.1.3.3.1.B.3.2023</v>
      </c>
      <c r="C486" s="20">
        <v>3</v>
      </c>
      <c r="D486" s="72" t="s">
        <v>1085</v>
      </c>
      <c r="E486" s="71" t="s">
        <v>1524</v>
      </c>
      <c r="F486" s="19" t="s">
        <v>893</v>
      </c>
      <c r="G486" s="190">
        <f>375000/3</f>
        <v>125000</v>
      </c>
      <c r="H486" s="269" t="s">
        <v>1102</v>
      </c>
      <c r="I486" s="15">
        <v>2023</v>
      </c>
      <c r="J486" s="126" t="s">
        <v>1528</v>
      </c>
      <c r="K486" s="126" t="s">
        <v>1529</v>
      </c>
      <c r="L486" s="126" t="s">
        <v>59</v>
      </c>
      <c r="M486" s="73"/>
      <c r="N486" s="27">
        <v>1</v>
      </c>
      <c r="O486" s="22" t="s">
        <v>923</v>
      </c>
      <c r="P486" s="74" t="s">
        <v>413</v>
      </c>
      <c r="Q486" s="73" t="s">
        <v>56</v>
      </c>
      <c r="R486" s="75"/>
      <c r="S486" s="75"/>
    </row>
    <row r="487" spans="1:19" s="58" customFormat="1" ht="20.100000000000001" customHeight="1" x14ac:dyDescent="0.25">
      <c r="A487" s="72"/>
      <c r="B487" s="20" t="str">
        <f t="shared" si="24"/>
        <v>00.03.27.1.3.3.1.B.4.2024</v>
      </c>
      <c r="C487" s="20">
        <v>4</v>
      </c>
      <c r="D487" s="72" t="s">
        <v>1085</v>
      </c>
      <c r="E487" s="71" t="s">
        <v>1154</v>
      </c>
      <c r="F487" s="19" t="s">
        <v>893</v>
      </c>
      <c r="G487" s="190" t="s">
        <v>1292</v>
      </c>
      <c r="H487" s="269" t="s">
        <v>1094</v>
      </c>
      <c r="I487" s="15">
        <v>2024</v>
      </c>
      <c r="J487" s="126" t="s">
        <v>1512</v>
      </c>
      <c r="K487" s="126" t="s">
        <v>1536</v>
      </c>
      <c r="L487" s="126" t="s">
        <v>59</v>
      </c>
      <c r="M487" s="73"/>
      <c r="N487" s="27">
        <v>1</v>
      </c>
      <c r="O487" s="22" t="s">
        <v>923</v>
      </c>
      <c r="P487" s="74" t="s">
        <v>413</v>
      </c>
      <c r="Q487" s="73"/>
      <c r="R487" s="75"/>
      <c r="S487" s="75"/>
    </row>
    <row r="488" spans="1:19" s="58" customFormat="1" ht="20.100000000000001" customHeight="1" x14ac:dyDescent="0.25">
      <c r="A488" s="72"/>
      <c r="B488" s="20" t="str">
        <f t="shared" si="24"/>
        <v>00.03.27.1.3.3.1.B.5.2024</v>
      </c>
      <c r="C488" s="20">
        <v>5</v>
      </c>
      <c r="D488" s="72" t="s">
        <v>1085</v>
      </c>
      <c r="E488" s="71" t="s">
        <v>83</v>
      </c>
      <c r="F488" s="19" t="s">
        <v>893</v>
      </c>
      <c r="G488" s="197">
        <v>1975000</v>
      </c>
      <c r="H488" s="269" t="s">
        <v>1110</v>
      </c>
      <c r="I488" s="15">
        <v>2024</v>
      </c>
      <c r="J488" s="126" t="s">
        <v>529</v>
      </c>
      <c r="K488" s="126" t="s">
        <v>59</v>
      </c>
      <c r="L488" s="126" t="s">
        <v>59</v>
      </c>
      <c r="M488" s="73"/>
      <c r="N488" s="27">
        <v>1</v>
      </c>
      <c r="O488" s="22" t="s">
        <v>413</v>
      </c>
      <c r="P488" s="74" t="s">
        <v>413</v>
      </c>
      <c r="Q488" s="73"/>
      <c r="R488" s="75"/>
      <c r="S488" s="75"/>
    </row>
    <row r="489" spans="1:19" s="58" customFormat="1" ht="20.100000000000001" customHeight="1" x14ac:dyDescent="0.25">
      <c r="A489" s="72"/>
      <c r="B489" s="20" t="str">
        <f t="shared" si="24"/>
        <v>00.03.27.1.3.3.1.B.6.2024</v>
      </c>
      <c r="C489" s="20">
        <v>6</v>
      </c>
      <c r="D489" s="72" t="s">
        <v>1085</v>
      </c>
      <c r="E489" s="71" t="s">
        <v>1509</v>
      </c>
      <c r="F489" s="19" t="s">
        <v>893</v>
      </c>
      <c r="G489" s="197">
        <v>272962</v>
      </c>
      <c r="H489" s="269" t="s">
        <v>1110</v>
      </c>
      <c r="I489" s="15">
        <v>2024</v>
      </c>
      <c r="J489" s="126" t="s">
        <v>59</v>
      </c>
      <c r="K489" s="126" t="s">
        <v>59</v>
      </c>
      <c r="L489" s="126" t="s">
        <v>59</v>
      </c>
      <c r="M489" s="73"/>
      <c r="N489" s="27">
        <v>1</v>
      </c>
      <c r="O489" s="22" t="s">
        <v>923</v>
      </c>
      <c r="P489" s="74" t="s">
        <v>413</v>
      </c>
      <c r="Q489" s="73"/>
      <c r="R489" s="75"/>
      <c r="S489" s="75"/>
    </row>
    <row r="490" spans="1:19" s="58" customFormat="1" ht="20.100000000000001" customHeight="1" x14ac:dyDescent="0.25">
      <c r="A490" s="72"/>
      <c r="B490" s="20" t="str">
        <f t="shared" si="24"/>
        <v>00.03.27.1.3.3.1.B.7.2024</v>
      </c>
      <c r="C490" s="20">
        <v>7</v>
      </c>
      <c r="D490" s="72" t="s">
        <v>1085</v>
      </c>
      <c r="E490" s="71" t="s">
        <v>1558</v>
      </c>
      <c r="F490" s="19" t="s">
        <v>893</v>
      </c>
      <c r="G490" s="197">
        <f>1198000/2</f>
        <v>599000</v>
      </c>
      <c r="H490" s="269" t="s">
        <v>1146</v>
      </c>
      <c r="I490" s="15">
        <v>2024</v>
      </c>
      <c r="J490" s="126" t="s">
        <v>1109</v>
      </c>
      <c r="K490" s="126" t="s">
        <v>59</v>
      </c>
      <c r="L490" s="126" t="s">
        <v>59</v>
      </c>
      <c r="M490" s="73"/>
      <c r="N490" s="27">
        <v>1</v>
      </c>
      <c r="O490" s="22" t="s">
        <v>923</v>
      </c>
      <c r="P490" s="74" t="s">
        <v>413</v>
      </c>
      <c r="Q490" s="73"/>
      <c r="R490" s="75"/>
      <c r="S490" s="75"/>
    </row>
    <row r="491" spans="1:19" s="58" customFormat="1" ht="20.100000000000001" customHeight="1" x14ac:dyDescent="0.25">
      <c r="A491" s="72"/>
      <c r="B491" s="20" t="str">
        <f t="shared" si="24"/>
        <v>00.03.27.1.3.3.1.B.8.2024</v>
      </c>
      <c r="C491" s="20">
        <v>8</v>
      </c>
      <c r="D491" s="72" t="s">
        <v>1085</v>
      </c>
      <c r="E491" s="71" t="s">
        <v>1558</v>
      </c>
      <c r="F491" s="19" t="s">
        <v>893</v>
      </c>
      <c r="G491" s="197">
        <f>1198000/2</f>
        <v>599000</v>
      </c>
      <c r="H491" s="269" t="s">
        <v>1146</v>
      </c>
      <c r="I491" s="15">
        <v>2024</v>
      </c>
      <c r="J491" s="126" t="s">
        <v>1109</v>
      </c>
      <c r="K491" s="126" t="s">
        <v>59</v>
      </c>
      <c r="L491" s="126" t="s">
        <v>59</v>
      </c>
      <c r="M491" s="73"/>
      <c r="N491" s="27">
        <v>1</v>
      </c>
      <c r="O491" s="22" t="s">
        <v>923</v>
      </c>
      <c r="P491" s="74" t="s">
        <v>413</v>
      </c>
      <c r="Q491" s="73"/>
      <c r="R491" s="75"/>
      <c r="S491" s="75"/>
    </row>
    <row r="492" spans="1:19" s="58" customFormat="1" ht="20.100000000000001" customHeight="1" x14ac:dyDescent="0.25">
      <c r="A492" s="72"/>
      <c r="B492" s="20"/>
      <c r="C492" s="20"/>
      <c r="D492" s="72"/>
      <c r="E492" s="28"/>
      <c r="F492" s="19"/>
      <c r="G492" s="197"/>
      <c r="H492" s="269"/>
      <c r="I492" s="15"/>
      <c r="J492" s="27"/>
      <c r="K492" s="27"/>
      <c r="L492" s="27"/>
      <c r="M492" s="27"/>
      <c r="N492" s="27"/>
      <c r="O492" s="10"/>
      <c r="P492" s="132"/>
      <c r="Q492" s="21"/>
      <c r="R492" s="20"/>
      <c r="S492" s="20"/>
    </row>
    <row r="493" spans="1:19" s="58" customFormat="1" ht="20.100000000000001" customHeight="1" x14ac:dyDescent="0.25">
      <c r="A493" s="22">
        <v>414</v>
      </c>
      <c r="B493" s="20" t="str">
        <f t="shared" ref="B493:B507" si="27">"00.03.27.1.14.14.1.B."&amp;C493&amp;D493&amp;I493</f>
        <v>00.03.27.1.14.14.1.B.1.2018</v>
      </c>
      <c r="C493" s="20">
        <v>1</v>
      </c>
      <c r="D493" s="72" t="s">
        <v>1085</v>
      </c>
      <c r="E493" s="71" t="s">
        <v>718</v>
      </c>
      <c r="F493" s="19" t="s">
        <v>893</v>
      </c>
      <c r="G493" s="190">
        <v>3000000</v>
      </c>
      <c r="H493" s="269"/>
      <c r="I493" s="15">
        <v>2018</v>
      </c>
      <c r="J493" s="10"/>
      <c r="K493" s="10"/>
      <c r="L493" s="20"/>
      <c r="M493" s="10">
        <v>2</v>
      </c>
      <c r="N493" s="10">
        <v>1</v>
      </c>
      <c r="O493" s="10" t="s">
        <v>921</v>
      </c>
      <c r="P493" s="39" t="s">
        <v>376</v>
      </c>
      <c r="Q493" s="20" t="s">
        <v>56</v>
      </c>
      <c r="R493" s="20"/>
      <c r="S493" s="20"/>
    </row>
    <row r="494" spans="1:19" s="58" customFormat="1" ht="20.100000000000001" customHeight="1" x14ac:dyDescent="0.25">
      <c r="A494" s="72">
        <v>415</v>
      </c>
      <c r="B494" s="20" t="str">
        <f t="shared" si="27"/>
        <v>00.03.27.1.14.14.1.B.2.2018</v>
      </c>
      <c r="C494" s="20">
        <v>2</v>
      </c>
      <c r="D494" s="72" t="s">
        <v>1085</v>
      </c>
      <c r="E494" s="28" t="s">
        <v>115</v>
      </c>
      <c r="F494" s="19" t="s">
        <v>893</v>
      </c>
      <c r="G494" s="190">
        <v>1795000</v>
      </c>
      <c r="H494" s="269"/>
      <c r="I494" s="15">
        <v>2018</v>
      </c>
      <c r="J494" s="27" t="s">
        <v>357</v>
      </c>
      <c r="K494" s="27"/>
      <c r="L494" s="20"/>
      <c r="M494" s="27">
        <v>1</v>
      </c>
      <c r="N494" s="27">
        <v>1</v>
      </c>
      <c r="O494" s="10" t="s">
        <v>921</v>
      </c>
      <c r="P494" s="39" t="s">
        <v>376</v>
      </c>
      <c r="Q494" s="21" t="s">
        <v>56</v>
      </c>
      <c r="R494" s="20"/>
      <c r="S494" s="20"/>
    </row>
    <row r="495" spans="1:19" s="58" customFormat="1" ht="20.100000000000001" customHeight="1" x14ac:dyDescent="0.25">
      <c r="A495" s="22">
        <v>416</v>
      </c>
      <c r="B495" s="20" t="str">
        <f t="shared" si="27"/>
        <v>00.03.27.1.14.14.1.B.3.2019</v>
      </c>
      <c r="C495" s="20">
        <v>3</v>
      </c>
      <c r="D495" s="72" t="s">
        <v>1085</v>
      </c>
      <c r="E495" s="28" t="s">
        <v>358</v>
      </c>
      <c r="F495" s="19" t="s">
        <v>893</v>
      </c>
      <c r="G495" s="190">
        <v>1500000</v>
      </c>
      <c r="H495" s="269"/>
      <c r="I495" s="15">
        <v>2019</v>
      </c>
      <c r="J495" s="27" t="s">
        <v>359</v>
      </c>
      <c r="K495" s="27"/>
      <c r="L495" s="20"/>
      <c r="M495" s="27">
        <v>1</v>
      </c>
      <c r="N495" s="27">
        <v>1</v>
      </c>
      <c r="O495" s="10" t="s">
        <v>921</v>
      </c>
      <c r="P495" s="39" t="s">
        <v>376</v>
      </c>
      <c r="Q495" s="20" t="s">
        <v>56</v>
      </c>
      <c r="R495" s="20"/>
      <c r="S495" s="20"/>
    </row>
    <row r="496" spans="1:19" s="58" customFormat="1" ht="20.100000000000001" customHeight="1" x14ac:dyDescent="0.25">
      <c r="A496" s="72">
        <v>417</v>
      </c>
      <c r="B496" s="20" t="str">
        <f t="shared" si="27"/>
        <v>00.03.27.1.14.14.1.B.4.2019</v>
      </c>
      <c r="C496" s="20">
        <v>4</v>
      </c>
      <c r="D496" s="72" t="s">
        <v>1085</v>
      </c>
      <c r="E496" s="28" t="s">
        <v>360</v>
      </c>
      <c r="F496" s="19" t="s">
        <v>893</v>
      </c>
      <c r="G496" s="190">
        <v>650000</v>
      </c>
      <c r="H496" s="269"/>
      <c r="I496" s="15">
        <v>2019</v>
      </c>
      <c r="J496" s="27"/>
      <c r="K496" s="27"/>
      <c r="L496" s="20"/>
      <c r="M496" s="27">
        <v>2</v>
      </c>
      <c r="N496" s="27">
        <v>1</v>
      </c>
      <c r="O496" s="10" t="s">
        <v>921</v>
      </c>
      <c r="P496" s="39" t="s">
        <v>376</v>
      </c>
      <c r="Q496" s="21" t="s">
        <v>56</v>
      </c>
      <c r="R496" s="20"/>
      <c r="S496" s="20"/>
    </row>
    <row r="497" spans="1:19" s="58" customFormat="1" ht="20.100000000000001" customHeight="1" x14ac:dyDescent="0.25">
      <c r="A497" s="22">
        <v>418</v>
      </c>
      <c r="B497" s="20" t="str">
        <f t="shared" si="27"/>
        <v>00.03.27.1.14.14.1.B.5.2021</v>
      </c>
      <c r="C497" s="20">
        <v>5</v>
      </c>
      <c r="D497" s="72" t="s">
        <v>1085</v>
      </c>
      <c r="E497" s="77" t="s">
        <v>361</v>
      </c>
      <c r="F497" s="19" t="s">
        <v>893</v>
      </c>
      <c r="G497" s="190">
        <v>650000</v>
      </c>
      <c r="H497" s="269"/>
      <c r="I497" s="15">
        <v>2021</v>
      </c>
      <c r="J497" s="27" t="s">
        <v>362</v>
      </c>
      <c r="K497" s="27"/>
      <c r="L497" s="20"/>
      <c r="M497" s="27">
        <v>3</v>
      </c>
      <c r="N497" s="27">
        <v>1</v>
      </c>
      <c r="O497" s="10" t="s">
        <v>921</v>
      </c>
      <c r="P497" s="39" t="s">
        <v>376</v>
      </c>
      <c r="Q497" s="20" t="s">
        <v>56</v>
      </c>
      <c r="R497" s="20"/>
      <c r="S497" s="20"/>
    </row>
    <row r="498" spans="1:19" s="58" customFormat="1" ht="20.100000000000001" customHeight="1" x14ac:dyDescent="0.25">
      <c r="A498" s="72">
        <v>419</v>
      </c>
      <c r="B498" s="20" t="str">
        <f t="shared" si="27"/>
        <v>00.03.27.1.14.14.1.B.6.2020</v>
      </c>
      <c r="C498" s="20">
        <v>6</v>
      </c>
      <c r="D498" s="72" t="s">
        <v>1085</v>
      </c>
      <c r="E498" s="77" t="s">
        <v>361</v>
      </c>
      <c r="F498" s="19" t="s">
        <v>893</v>
      </c>
      <c r="G498" s="190">
        <v>775000</v>
      </c>
      <c r="H498" s="269"/>
      <c r="I498" s="15">
        <v>2020</v>
      </c>
      <c r="J498" s="27" t="s">
        <v>363</v>
      </c>
      <c r="K498" s="27"/>
      <c r="L498" s="20"/>
      <c r="M498" s="27"/>
      <c r="N498" s="27">
        <v>1</v>
      </c>
      <c r="O498" s="10" t="s">
        <v>921</v>
      </c>
      <c r="P498" s="39" t="s">
        <v>376</v>
      </c>
      <c r="Q498" s="21" t="s">
        <v>56</v>
      </c>
      <c r="R498" s="20"/>
      <c r="S498" s="20"/>
    </row>
    <row r="499" spans="1:19" s="58" customFormat="1" ht="20.100000000000001" customHeight="1" x14ac:dyDescent="0.25">
      <c r="A499" s="22">
        <v>420</v>
      </c>
      <c r="B499" s="20" t="str">
        <f t="shared" si="27"/>
        <v>00.03.27.1.14.14.1.B.7.2021</v>
      </c>
      <c r="C499" s="20">
        <v>7</v>
      </c>
      <c r="D499" s="72" t="s">
        <v>1085</v>
      </c>
      <c r="E499" s="28" t="s">
        <v>364</v>
      </c>
      <c r="F499" s="19" t="s">
        <v>893</v>
      </c>
      <c r="G499" s="190">
        <v>900000</v>
      </c>
      <c r="H499" s="269"/>
      <c r="I499" s="15">
        <v>2021</v>
      </c>
      <c r="J499" s="27"/>
      <c r="K499" s="27"/>
      <c r="L499" s="20"/>
      <c r="M499" s="27">
        <v>2</v>
      </c>
      <c r="N499" s="27">
        <v>1</v>
      </c>
      <c r="O499" s="10" t="s">
        <v>921</v>
      </c>
      <c r="P499" s="39" t="s">
        <v>376</v>
      </c>
      <c r="Q499" s="20" t="s">
        <v>56</v>
      </c>
      <c r="R499" s="20"/>
      <c r="S499" s="20"/>
    </row>
    <row r="500" spans="1:19" s="58" customFormat="1" ht="20.100000000000001" customHeight="1" x14ac:dyDescent="0.25">
      <c r="A500" s="72">
        <v>421</v>
      </c>
      <c r="B500" s="20" t="str">
        <f t="shared" si="27"/>
        <v>00.03.27.1.14.14.1.B.8.2011</v>
      </c>
      <c r="C500" s="20">
        <v>8</v>
      </c>
      <c r="D500" s="72" t="s">
        <v>1085</v>
      </c>
      <c r="E500" s="28" t="s">
        <v>365</v>
      </c>
      <c r="F500" s="19" t="s">
        <v>893</v>
      </c>
      <c r="G500" s="190">
        <v>3500000</v>
      </c>
      <c r="H500" s="269"/>
      <c r="I500" s="15">
        <v>2011</v>
      </c>
      <c r="J500" s="27" t="s">
        <v>368</v>
      </c>
      <c r="K500" s="27"/>
      <c r="L500" s="20" t="s">
        <v>12</v>
      </c>
      <c r="M500" s="27">
        <v>1</v>
      </c>
      <c r="N500" s="27">
        <v>1</v>
      </c>
      <c r="O500" s="10" t="s">
        <v>921</v>
      </c>
      <c r="P500" s="39" t="s">
        <v>376</v>
      </c>
      <c r="Q500" s="20" t="s">
        <v>56</v>
      </c>
      <c r="R500" s="20"/>
      <c r="S500" s="20"/>
    </row>
    <row r="501" spans="1:19" s="58" customFormat="1" ht="20.100000000000001" customHeight="1" x14ac:dyDescent="0.25">
      <c r="A501" s="22">
        <v>422</v>
      </c>
      <c r="B501" s="20" t="str">
        <f t="shared" si="27"/>
        <v>00.03.27.1.14.14.1.B.9.2018</v>
      </c>
      <c r="C501" s="20">
        <v>9</v>
      </c>
      <c r="D501" s="72" t="s">
        <v>1085</v>
      </c>
      <c r="E501" s="9" t="s">
        <v>367</v>
      </c>
      <c r="F501" s="19" t="s">
        <v>893</v>
      </c>
      <c r="G501" s="190">
        <v>150000</v>
      </c>
      <c r="H501" s="269"/>
      <c r="I501" s="10">
        <v>2018</v>
      </c>
      <c r="J501" s="10" t="s">
        <v>368</v>
      </c>
      <c r="K501" s="10"/>
      <c r="L501" s="20"/>
      <c r="M501" s="27">
        <v>1</v>
      </c>
      <c r="N501" s="10">
        <v>1</v>
      </c>
      <c r="O501" s="10" t="s">
        <v>921</v>
      </c>
      <c r="P501" s="39" t="s">
        <v>376</v>
      </c>
      <c r="Q501" s="21" t="s">
        <v>56</v>
      </c>
      <c r="R501" s="20"/>
      <c r="S501" s="20"/>
    </row>
    <row r="502" spans="1:19" s="58" customFormat="1" ht="20.100000000000001" customHeight="1" x14ac:dyDescent="0.25">
      <c r="A502" s="72">
        <v>423</v>
      </c>
      <c r="B502" s="20" t="str">
        <f t="shared" si="27"/>
        <v>00.03.27.1.14.14.1.B.10.2018</v>
      </c>
      <c r="C502" s="20">
        <v>10</v>
      </c>
      <c r="D502" s="72" t="s">
        <v>1085</v>
      </c>
      <c r="E502" s="9" t="s">
        <v>369</v>
      </c>
      <c r="F502" s="19" t="s">
        <v>893</v>
      </c>
      <c r="G502" s="190">
        <v>150000</v>
      </c>
      <c r="H502" s="269"/>
      <c r="I502" s="10">
        <v>2018</v>
      </c>
      <c r="J502" s="10"/>
      <c r="K502" s="10"/>
      <c r="L502" s="20"/>
      <c r="M502" s="27">
        <v>3</v>
      </c>
      <c r="N502" s="10">
        <v>1</v>
      </c>
      <c r="O502" s="10" t="s">
        <v>921</v>
      </c>
      <c r="P502" s="39" t="s">
        <v>376</v>
      </c>
      <c r="Q502" s="20" t="s">
        <v>56</v>
      </c>
      <c r="R502" s="20"/>
      <c r="S502" s="20"/>
    </row>
    <row r="503" spans="1:19" s="58" customFormat="1" ht="20.100000000000001" customHeight="1" x14ac:dyDescent="0.25">
      <c r="A503" s="22">
        <v>424</v>
      </c>
      <c r="B503" s="20" t="str">
        <f t="shared" si="27"/>
        <v>00.03.27.1.14.14.1.B.11.2018</v>
      </c>
      <c r="C503" s="20">
        <v>11</v>
      </c>
      <c r="D503" s="72" t="s">
        <v>1085</v>
      </c>
      <c r="E503" s="9" t="s">
        <v>370</v>
      </c>
      <c r="F503" s="19" t="s">
        <v>893</v>
      </c>
      <c r="G503" s="190">
        <v>800000</v>
      </c>
      <c r="H503" s="269"/>
      <c r="I503" s="10">
        <v>2018</v>
      </c>
      <c r="J503" s="10" t="s">
        <v>363</v>
      </c>
      <c r="K503" s="10"/>
      <c r="L503" s="20"/>
      <c r="M503" s="27">
        <v>1</v>
      </c>
      <c r="N503" s="10">
        <v>1</v>
      </c>
      <c r="O503" s="10" t="s">
        <v>921</v>
      </c>
      <c r="P503" s="39" t="s">
        <v>376</v>
      </c>
      <c r="Q503" s="21" t="s">
        <v>56</v>
      </c>
      <c r="R503" s="20"/>
      <c r="S503" s="20"/>
    </row>
    <row r="504" spans="1:19" s="58" customFormat="1" ht="20.100000000000001" customHeight="1" x14ac:dyDescent="0.25">
      <c r="A504" s="72">
        <v>425</v>
      </c>
      <c r="B504" s="20" t="str">
        <f t="shared" si="27"/>
        <v>00.03.27.1.14.14.1.B.12.2018</v>
      </c>
      <c r="C504" s="20">
        <v>12</v>
      </c>
      <c r="D504" s="72" t="s">
        <v>1085</v>
      </c>
      <c r="E504" s="9" t="s">
        <v>371</v>
      </c>
      <c r="F504" s="19" t="s">
        <v>893</v>
      </c>
      <c r="G504" s="190">
        <v>100000</v>
      </c>
      <c r="H504" s="269"/>
      <c r="I504" s="10">
        <v>2018</v>
      </c>
      <c r="J504" s="10"/>
      <c r="K504" s="10"/>
      <c r="L504" s="20"/>
      <c r="M504" s="27">
        <v>1</v>
      </c>
      <c r="N504" s="10">
        <v>1</v>
      </c>
      <c r="O504" s="10" t="s">
        <v>921</v>
      </c>
      <c r="P504" s="39" t="s">
        <v>376</v>
      </c>
      <c r="Q504" s="20" t="s">
        <v>56</v>
      </c>
      <c r="R504" s="20"/>
      <c r="S504" s="20"/>
    </row>
    <row r="505" spans="1:19" s="58" customFormat="1" ht="20.100000000000001" customHeight="1" x14ac:dyDescent="0.25">
      <c r="A505" s="22">
        <v>426</v>
      </c>
      <c r="B505" s="20" t="str">
        <f t="shared" si="27"/>
        <v>00.03.27.1.14.14.1.B.13.2018</v>
      </c>
      <c r="C505" s="20">
        <v>13</v>
      </c>
      <c r="D505" s="72" t="s">
        <v>1085</v>
      </c>
      <c r="E505" s="9" t="s">
        <v>372</v>
      </c>
      <c r="F505" s="19" t="s">
        <v>893</v>
      </c>
      <c r="G505" s="190">
        <v>180000</v>
      </c>
      <c r="H505" s="269"/>
      <c r="I505" s="10">
        <v>2018</v>
      </c>
      <c r="J505" s="10"/>
      <c r="K505" s="10"/>
      <c r="L505" s="20"/>
      <c r="M505" s="27">
        <v>1</v>
      </c>
      <c r="N505" s="10">
        <v>1</v>
      </c>
      <c r="O505" s="10" t="s">
        <v>921</v>
      </c>
      <c r="P505" s="39" t="s">
        <v>376</v>
      </c>
      <c r="Q505" s="10" t="s">
        <v>56</v>
      </c>
      <c r="R505" s="20"/>
      <c r="S505" s="20"/>
    </row>
    <row r="506" spans="1:19" s="58" customFormat="1" ht="20.100000000000001" customHeight="1" x14ac:dyDescent="0.25">
      <c r="A506" s="72">
        <v>427</v>
      </c>
      <c r="B506" s="20" t="str">
        <f t="shared" si="27"/>
        <v>00.03.27.1.14.14.1.B.14.2018</v>
      </c>
      <c r="C506" s="20">
        <v>14</v>
      </c>
      <c r="D506" s="72" t="s">
        <v>1085</v>
      </c>
      <c r="E506" s="9" t="s">
        <v>373</v>
      </c>
      <c r="F506" s="19" t="s">
        <v>893</v>
      </c>
      <c r="G506" s="190">
        <v>500000</v>
      </c>
      <c r="H506" s="269"/>
      <c r="I506" s="10">
        <v>2018</v>
      </c>
      <c r="J506" s="10"/>
      <c r="K506" s="10"/>
      <c r="L506" s="10"/>
      <c r="M506" s="27"/>
      <c r="N506" s="10">
        <v>1</v>
      </c>
      <c r="O506" s="10" t="s">
        <v>921</v>
      </c>
      <c r="P506" s="39" t="s">
        <v>376</v>
      </c>
      <c r="Q506" s="11" t="s">
        <v>56</v>
      </c>
      <c r="R506" s="20"/>
      <c r="S506" s="20"/>
    </row>
    <row r="507" spans="1:19" s="58" customFormat="1" ht="20.100000000000001" customHeight="1" x14ac:dyDescent="0.25">
      <c r="A507" s="22">
        <v>428</v>
      </c>
      <c r="B507" s="20" t="str">
        <f t="shared" si="27"/>
        <v>00.03.27.1.14.14.1.B.15.2018</v>
      </c>
      <c r="C507" s="20">
        <v>15</v>
      </c>
      <c r="D507" s="72" t="s">
        <v>1085</v>
      </c>
      <c r="E507" s="9" t="s">
        <v>374</v>
      </c>
      <c r="F507" s="19" t="s">
        <v>893</v>
      </c>
      <c r="G507" s="190">
        <v>250000</v>
      </c>
      <c r="H507" s="269"/>
      <c r="I507" s="10">
        <v>2018</v>
      </c>
      <c r="J507" s="10" t="s">
        <v>375</v>
      </c>
      <c r="K507" s="10"/>
      <c r="L507" s="11"/>
      <c r="M507" s="27"/>
      <c r="N507" s="10">
        <v>1</v>
      </c>
      <c r="O507" s="10" t="s">
        <v>921</v>
      </c>
      <c r="P507" s="39" t="s">
        <v>376</v>
      </c>
      <c r="Q507" s="23" t="s">
        <v>381</v>
      </c>
      <c r="R507" s="18"/>
      <c r="S507" s="17"/>
    </row>
    <row r="508" spans="1:19" s="58" customFormat="1" ht="20.100000000000001" customHeight="1" x14ac:dyDescent="0.25">
      <c r="A508" s="72"/>
      <c r="B508" s="20"/>
      <c r="C508" s="20"/>
      <c r="D508" s="72"/>
      <c r="E508" s="71"/>
      <c r="F508" s="19"/>
      <c r="G508" s="190"/>
      <c r="H508" s="269"/>
      <c r="I508" s="10"/>
      <c r="J508" s="10"/>
      <c r="K508" s="10"/>
      <c r="L508" s="11"/>
      <c r="M508" s="27"/>
      <c r="N508" s="10"/>
      <c r="O508" s="10"/>
      <c r="Q508" s="73"/>
      <c r="R508" s="18"/>
      <c r="S508" s="17"/>
    </row>
    <row r="509" spans="1:19" s="58" customFormat="1" ht="20.100000000000001" customHeight="1" x14ac:dyDescent="0.25">
      <c r="A509" s="72">
        <v>429</v>
      </c>
      <c r="B509" s="20" t="str">
        <f t="shared" ref="B509:B544" si="28">"00.03.27.1.15.15.1.B."&amp;C509&amp;D509&amp;I509</f>
        <v>00.03.27.1.15.15.1.B.1.2015</v>
      </c>
      <c r="C509" s="20">
        <v>1</v>
      </c>
      <c r="D509" s="72" t="s">
        <v>1085</v>
      </c>
      <c r="E509" s="25" t="s">
        <v>377</v>
      </c>
      <c r="F509" s="19" t="s">
        <v>893</v>
      </c>
      <c r="G509" s="190">
        <v>14560000</v>
      </c>
      <c r="H509" s="269"/>
      <c r="I509" s="15">
        <v>2015</v>
      </c>
      <c r="J509" s="22" t="s">
        <v>379</v>
      </c>
      <c r="K509" s="22"/>
      <c r="L509" s="22" t="s">
        <v>378</v>
      </c>
      <c r="M509" s="22">
        <v>1</v>
      </c>
      <c r="N509" s="22">
        <v>1</v>
      </c>
      <c r="O509" s="22" t="s">
        <v>922</v>
      </c>
      <c r="P509" s="26" t="s">
        <v>380</v>
      </c>
      <c r="Q509" s="23" t="s">
        <v>381</v>
      </c>
      <c r="R509" s="18"/>
      <c r="S509" s="17"/>
    </row>
    <row r="510" spans="1:19" s="58" customFormat="1" ht="20.100000000000001" customHeight="1" x14ac:dyDescent="0.25">
      <c r="A510" s="22">
        <v>430</v>
      </c>
      <c r="B510" s="20" t="str">
        <f t="shared" si="28"/>
        <v>00.03.27.1.15.15.1.B.2.2015</v>
      </c>
      <c r="C510" s="20">
        <v>2</v>
      </c>
      <c r="D510" s="72" t="s">
        <v>1085</v>
      </c>
      <c r="E510" s="25" t="s">
        <v>377</v>
      </c>
      <c r="F510" s="19" t="s">
        <v>893</v>
      </c>
      <c r="G510" s="190">
        <v>14560000</v>
      </c>
      <c r="H510" s="269"/>
      <c r="I510" s="15">
        <v>2015</v>
      </c>
      <c r="J510" s="22" t="s">
        <v>379</v>
      </c>
      <c r="K510" s="22"/>
      <c r="L510" s="22" t="s">
        <v>378</v>
      </c>
      <c r="M510" s="22">
        <v>1</v>
      </c>
      <c r="N510" s="22">
        <v>1</v>
      </c>
      <c r="O510" s="22" t="s">
        <v>922</v>
      </c>
      <c r="P510" s="26" t="s">
        <v>380</v>
      </c>
      <c r="Q510" s="23" t="s">
        <v>381</v>
      </c>
      <c r="R510" s="23"/>
      <c r="S510" s="22"/>
    </row>
    <row r="511" spans="1:19" s="58" customFormat="1" ht="20.100000000000001" customHeight="1" x14ac:dyDescent="0.25">
      <c r="A511" s="72">
        <v>431</v>
      </c>
      <c r="B511" s="20" t="str">
        <f t="shared" si="28"/>
        <v>00.03.27.1.15.15.1.B.3.2020</v>
      </c>
      <c r="C511" s="20">
        <v>3</v>
      </c>
      <c r="D511" s="72" t="s">
        <v>1085</v>
      </c>
      <c r="E511" s="25" t="s">
        <v>718</v>
      </c>
      <c r="F511" s="19" t="s">
        <v>893</v>
      </c>
      <c r="G511" s="190">
        <v>3500000</v>
      </c>
      <c r="H511" s="269"/>
      <c r="I511" s="15">
        <v>2020</v>
      </c>
      <c r="J511" s="23" t="s">
        <v>383</v>
      </c>
      <c r="K511" s="73"/>
      <c r="L511" s="23" t="s">
        <v>382</v>
      </c>
      <c r="M511" s="73">
        <v>1</v>
      </c>
      <c r="N511" s="73">
        <v>1</v>
      </c>
      <c r="O511" s="22" t="s">
        <v>922</v>
      </c>
      <c r="P511" s="26" t="s">
        <v>380</v>
      </c>
      <c r="Q511" s="23" t="s">
        <v>381</v>
      </c>
      <c r="R511" s="23"/>
      <c r="S511" s="22"/>
    </row>
    <row r="512" spans="1:19" s="58" customFormat="1" ht="20.100000000000001" customHeight="1" x14ac:dyDescent="0.25">
      <c r="A512" s="22">
        <v>432</v>
      </c>
      <c r="B512" s="20" t="str">
        <f t="shared" si="28"/>
        <v>00.03.27.1.15.15.1.B.4.2018</v>
      </c>
      <c r="C512" s="20">
        <v>4</v>
      </c>
      <c r="D512" s="72" t="s">
        <v>1085</v>
      </c>
      <c r="E512" s="25" t="s">
        <v>718</v>
      </c>
      <c r="F512" s="19" t="s">
        <v>893</v>
      </c>
      <c r="G512" s="190">
        <v>3000000</v>
      </c>
      <c r="H512" s="269"/>
      <c r="I512" s="15">
        <v>2018</v>
      </c>
      <c r="J512" s="23" t="s">
        <v>385</v>
      </c>
      <c r="K512" s="73"/>
      <c r="L512" s="15" t="s">
        <v>384</v>
      </c>
      <c r="M512" s="73">
        <v>1</v>
      </c>
      <c r="N512" s="73">
        <v>1</v>
      </c>
      <c r="O512" s="22" t="s">
        <v>922</v>
      </c>
      <c r="P512" s="26" t="s">
        <v>380</v>
      </c>
      <c r="Q512" s="23"/>
      <c r="R512" s="23" t="s">
        <v>381</v>
      </c>
      <c r="S512" s="22" t="s">
        <v>389</v>
      </c>
    </row>
    <row r="513" spans="1:19" s="58" customFormat="1" ht="20.100000000000001" customHeight="1" x14ac:dyDescent="0.25">
      <c r="A513" s="72">
        <v>433</v>
      </c>
      <c r="B513" s="20" t="str">
        <f t="shared" si="28"/>
        <v>00.03.27.1.15.15.1.B.5.2015</v>
      </c>
      <c r="C513" s="20">
        <v>5</v>
      </c>
      <c r="D513" s="72" t="s">
        <v>1085</v>
      </c>
      <c r="E513" s="25" t="s">
        <v>386</v>
      </c>
      <c r="F513" s="19" t="s">
        <v>893</v>
      </c>
      <c r="G513" s="190">
        <v>14560000</v>
      </c>
      <c r="H513" s="269"/>
      <c r="I513" s="15">
        <v>2015</v>
      </c>
      <c r="J513" s="23" t="s">
        <v>388</v>
      </c>
      <c r="K513" s="73"/>
      <c r="L513" s="15" t="s">
        <v>387</v>
      </c>
      <c r="M513" s="73">
        <v>1</v>
      </c>
      <c r="N513" s="73">
        <v>1</v>
      </c>
      <c r="O513" s="22" t="s">
        <v>922</v>
      </c>
      <c r="P513" s="26" t="s">
        <v>380</v>
      </c>
      <c r="Q513" s="23" t="s">
        <v>381</v>
      </c>
      <c r="R513" s="23"/>
      <c r="S513" s="22"/>
    </row>
    <row r="514" spans="1:19" s="58" customFormat="1" ht="20.100000000000001" customHeight="1" x14ac:dyDescent="0.25">
      <c r="A514" s="22">
        <v>434</v>
      </c>
      <c r="B514" s="20" t="str">
        <f t="shared" si="28"/>
        <v>00.03.27.1.15.15.1.B.6.2020</v>
      </c>
      <c r="C514" s="20">
        <v>6</v>
      </c>
      <c r="D514" s="72" t="s">
        <v>1085</v>
      </c>
      <c r="E514" s="25" t="s">
        <v>390</v>
      </c>
      <c r="F514" s="19" t="s">
        <v>893</v>
      </c>
      <c r="G514" s="190">
        <v>2000000</v>
      </c>
      <c r="H514" s="269"/>
      <c r="I514" s="15">
        <v>2020</v>
      </c>
      <c r="J514" s="15" t="s">
        <v>61</v>
      </c>
      <c r="K514" s="15"/>
      <c r="L514" s="15" t="s">
        <v>391</v>
      </c>
      <c r="M514" s="73">
        <v>1</v>
      </c>
      <c r="N514" s="73">
        <v>1</v>
      </c>
      <c r="O514" s="22" t="s">
        <v>922</v>
      </c>
      <c r="P514" s="26" t="s">
        <v>380</v>
      </c>
      <c r="Q514" s="23" t="s">
        <v>381</v>
      </c>
      <c r="R514" s="23"/>
      <c r="S514" s="22"/>
    </row>
    <row r="515" spans="1:19" s="58" customFormat="1" ht="20.100000000000001" customHeight="1" x14ac:dyDescent="0.25">
      <c r="A515" s="72">
        <v>435</v>
      </c>
      <c r="B515" s="20" t="str">
        <f t="shared" si="28"/>
        <v>00.03.27.1.15.15.1.B.7.2020</v>
      </c>
      <c r="C515" s="20">
        <v>7</v>
      </c>
      <c r="D515" s="72" t="s">
        <v>1085</v>
      </c>
      <c r="E515" s="25" t="s">
        <v>392</v>
      </c>
      <c r="F515" s="19" t="s">
        <v>893</v>
      </c>
      <c r="G515" s="190">
        <v>2000000</v>
      </c>
      <c r="H515" s="269"/>
      <c r="I515" s="15">
        <v>2020</v>
      </c>
      <c r="J515" s="23" t="s">
        <v>393</v>
      </c>
      <c r="K515" s="73"/>
      <c r="L515" s="15"/>
      <c r="M515" s="73">
        <v>1</v>
      </c>
      <c r="N515" s="73">
        <v>1</v>
      </c>
      <c r="O515" s="22" t="s">
        <v>922</v>
      </c>
      <c r="P515" s="26" t="s">
        <v>380</v>
      </c>
      <c r="Q515" s="23" t="s">
        <v>381</v>
      </c>
      <c r="R515" s="23"/>
      <c r="S515" s="22"/>
    </row>
    <row r="516" spans="1:19" s="58" customFormat="1" ht="20.100000000000001" customHeight="1" x14ac:dyDescent="0.25">
      <c r="A516" s="22">
        <v>436</v>
      </c>
      <c r="B516" s="20" t="str">
        <f t="shared" si="28"/>
        <v>00.03.27.1.15.15.1.B.8.2018</v>
      </c>
      <c r="C516" s="20">
        <v>8</v>
      </c>
      <c r="D516" s="72" t="s">
        <v>1085</v>
      </c>
      <c r="E516" s="25" t="s">
        <v>394</v>
      </c>
      <c r="F516" s="19" t="s">
        <v>893</v>
      </c>
      <c r="G516" s="190">
        <v>2500000</v>
      </c>
      <c r="H516" s="269"/>
      <c r="I516" s="15">
        <v>2018</v>
      </c>
      <c r="J516" s="15" t="s">
        <v>396</v>
      </c>
      <c r="K516" s="15"/>
      <c r="L516" s="15" t="s">
        <v>395</v>
      </c>
      <c r="M516" s="73">
        <v>1</v>
      </c>
      <c r="N516" s="73">
        <v>1</v>
      </c>
      <c r="O516" s="22" t="s">
        <v>922</v>
      </c>
      <c r="P516" s="26" t="s">
        <v>380</v>
      </c>
      <c r="Q516" s="23" t="s">
        <v>381</v>
      </c>
      <c r="R516" s="23"/>
      <c r="S516" s="22"/>
    </row>
    <row r="517" spans="1:19" s="58" customFormat="1" ht="20.100000000000001" customHeight="1" x14ac:dyDescent="0.25">
      <c r="A517" s="72">
        <v>437</v>
      </c>
      <c r="B517" s="20" t="str">
        <f t="shared" si="28"/>
        <v>00.03.27.1.15.15.1.B.9.2018</v>
      </c>
      <c r="C517" s="20">
        <v>9</v>
      </c>
      <c r="D517" s="72" t="s">
        <v>1085</v>
      </c>
      <c r="E517" s="25" t="s">
        <v>397</v>
      </c>
      <c r="F517" s="19" t="s">
        <v>893</v>
      </c>
      <c r="G517" s="190">
        <v>2600000</v>
      </c>
      <c r="H517" s="269"/>
      <c r="I517" s="15">
        <v>2018</v>
      </c>
      <c r="J517" s="15" t="s">
        <v>398</v>
      </c>
      <c r="K517" s="15"/>
      <c r="L517" s="15" t="s">
        <v>59</v>
      </c>
      <c r="M517" s="73">
        <v>1</v>
      </c>
      <c r="N517" s="73">
        <v>1</v>
      </c>
      <c r="O517" s="22" t="s">
        <v>922</v>
      </c>
      <c r="P517" s="26" t="s">
        <v>380</v>
      </c>
      <c r="Q517" s="23" t="s">
        <v>381</v>
      </c>
      <c r="R517" s="23"/>
      <c r="S517" s="22"/>
    </row>
    <row r="518" spans="1:19" s="58" customFormat="1" ht="20.100000000000001" customHeight="1" x14ac:dyDescent="0.25">
      <c r="A518" s="22">
        <v>438</v>
      </c>
      <c r="B518" s="20" t="str">
        <f t="shared" si="28"/>
        <v>00.03.27.1.15.15.1.B.10.2018</v>
      </c>
      <c r="C518" s="20">
        <v>10</v>
      </c>
      <c r="D518" s="72" t="s">
        <v>1085</v>
      </c>
      <c r="E518" s="25" t="s">
        <v>399</v>
      </c>
      <c r="F518" s="19" t="s">
        <v>893</v>
      </c>
      <c r="G518" s="190">
        <v>500000</v>
      </c>
      <c r="H518" s="269"/>
      <c r="I518" s="15">
        <v>2018</v>
      </c>
      <c r="J518" s="23" t="s">
        <v>400</v>
      </c>
      <c r="K518" s="73"/>
      <c r="L518" s="23" t="s">
        <v>59</v>
      </c>
      <c r="M518" s="73">
        <v>1</v>
      </c>
      <c r="N518" s="73">
        <v>1</v>
      </c>
      <c r="O518" s="22" t="s">
        <v>922</v>
      </c>
      <c r="P518" s="26" t="s">
        <v>380</v>
      </c>
      <c r="Q518" s="23" t="s">
        <v>381</v>
      </c>
      <c r="R518" s="15"/>
      <c r="S518" s="22"/>
    </row>
    <row r="519" spans="1:19" s="58" customFormat="1" ht="20.100000000000001" customHeight="1" x14ac:dyDescent="0.25">
      <c r="A519" s="72">
        <v>439</v>
      </c>
      <c r="B519" s="20" t="str">
        <f t="shared" si="28"/>
        <v>00.03.27.1.15.15.1.B.11.2018</v>
      </c>
      <c r="C519" s="20">
        <v>11</v>
      </c>
      <c r="D519" s="72" t="s">
        <v>1085</v>
      </c>
      <c r="E519" s="25" t="s">
        <v>401</v>
      </c>
      <c r="F519" s="19" t="s">
        <v>893</v>
      </c>
      <c r="G519" s="190">
        <v>500000</v>
      </c>
      <c r="H519" s="269"/>
      <c r="I519" s="15">
        <v>2018</v>
      </c>
      <c r="J519" s="23" t="s">
        <v>403</v>
      </c>
      <c r="K519" s="73"/>
      <c r="L519" s="15" t="s">
        <v>402</v>
      </c>
      <c r="M519" s="73">
        <v>1</v>
      </c>
      <c r="N519" s="73">
        <v>1</v>
      </c>
      <c r="O519" s="22" t="s">
        <v>922</v>
      </c>
      <c r="P519" s="26" t="s">
        <v>380</v>
      </c>
      <c r="Q519" s="23" t="s">
        <v>381</v>
      </c>
      <c r="R519" s="23"/>
      <c r="S519" s="22"/>
    </row>
    <row r="520" spans="1:19" s="58" customFormat="1" ht="20.100000000000001" customHeight="1" x14ac:dyDescent="0.25">
      <c r="A520" s="22">
        <v>440</v>
      </c>
      <c r="B520" s="20" t="str">
        <f t="shared" si="28"/>
        <v>00.03.27.1.15.15.1.B.12.2018</v>
      </c>
      <c r="C520" s="20">
        <v>12</v>
      </c>
      <c r="D520" s="72" t="s">
        <v>1085</v>
      </c>
      <c r="E520" s="25" t="s">
        <v>404</v>
      </c>
      <c r="F520" s="19" t="s">
        <v>893</v>
      </c>
      <c r="G520" s="190">
        <v>4000000</v>
      </c>
      <c r="H520" s="269"/>
      <c r="I520" s="15">
        <v>2018</v>
      </c>
      <c r="J520" s="15" t="s">
        <v>405</v>
      </c>
      <c r="K520" s="15"/>
      <c r="L520" s="15" t="s">
        <v>59</v>
      </c>
      <c r="M520" s="73">
        <v>1</v>
      </c>
      <c r="N520" s="73">
        <v>1</v>
      </c>
      <c r="O520" s="22" t="s">
        <v>922</v>
      </c>
      <c r="P520" s="26" t="s">
        <v>380</v>
      </c>
      <c r="Q520" s="23" t="s">
        <v>381</v>
      </c>
      <c r="R520" s="23"/>
      <c r="S520" s="22"/>
    </row>
    <row r="521" spans="1:19" s="58" customFormat="1" ht="20.100000000000001" customHeight="1" x14ac:dyDescent="0.25">
      <c r="A521" s="72">
        <v>441</v>
      </c>
      <c r="B521" s="20" t="str">
        <f t="shared" si="28"/>
        <v>00.03.27.1.15.15.1.B.13.2020</v>
      </c>
      <c r="C521" s="20">
        <v>13</v>
      </c>
      <c r="D521" s="72" t="s">
        <v>1085</v>
      </c>
      <c r="E521" s="25" t="s">
        <v>406</v>
      </c>
      <c r="F521" s="19" t="s">
        <v>893</v>
      </c>
      <c r="G521" s="190">
        <v>6799000</v>
      </c>
      <c r="H521" s="269"/>
      <c r="I521" s="15">
        <v>2020</v>
      </c>
      <c r="J521" s="23" t="s">
        <v>97</v>
      </c>
      <c r="K521" s="73"/>
      <c r="L521" s="15" t="s">
        <v>59</v>
      </c>
      <c r="M521" s="73">
        <v>2</v>
      </c>
      <c r="N521" s="73">
        <v>1</v>
      </c>
      <c r="O521" s="22" t="s">
        <v>922</v>
      </c>
      <c r="P521" s="26" t="s">
        <v>380</v>
      </c>
      <c r="Q521" s="73" t="s">
        <v>381</v>
      </c>
      <c r="R521" s="73"/>
      <c r="S521" s="22"/>
    </row>
    <row r="522" spans="1:19" s="58" customFormat="1" ht="20.100000000000001" customHeight="1" x14ac:dyDescent="0.25">
      <c r="A522" s="22">
        <v>442</v>
      </c>
      <c r="B522" s="20" t="str">
        <f t="shared" si="28"/>
        <v>00.03.27.1.15.15.1.B.14.2020</v>
      </c>
      <c r="C522" s="20">
        <v>14</v>
      </c>
      <c r="D522" s="72" t="s">
        <v>1085</v>
      </c>
      <c r="E522" s="25" t="s">
        <v>406</v>
      </c>
      <c r="F522" s="19" t="s">
        <v>893</v>
      </c>
      <c r="G522" s="190">
        <v>6799000</v>
      </c>
      <c r="H522" s="269"/>
      <c r="I522" s="15">
        <v>2020</v>
      </c>
      <c r="J522" s="73" t="s">
        <v>97</v>
      </c>
      <c r="K522" s="73"/>
      <c r="L522" s="15" t="s">
        <v>59</v>
      </c>
      <c r="M522" s="73">
        <v>2</v>
      </c>
      <c r="N522" s="73">
        <v>1</v>
      </c>
      <c r="O522" s="22" t="s">
        <v>922</v>
      </c>
      <c r="P522" s="74" t="s">
        <v>380</v>
      </c>
      <c r="Q522" s="23" t="s">
        <v>56</v>
      </c>
      <c r="R522" s="23"/>
      <c r="S522" s="22"/>
    </row>
    <row r="523" spans="1:19" s="58" customFormat="1" ht="20.100000000000001" customHeight="1" x14ac:dyDescent="0.25">
      <c r="A523" s="72">
        <v>443</v>
      </c>
      <c r="B523" s="20" t="str">
        <f t="shared" si="28"/>
        <v>00.03.27.1.15.15.1.B.15.2016</v>
      </c>
      <c r="C523" s="20">
        <v>15</v>
      </c>
      <c r="D523" s="72" t="s">
        <v>1085</v>
      </c>
      <c r="E523" s="25" t="s">
        <v>78</v>
      </c>
      <c r="F523" s="19" t="s">
        <v>893</v>
      </c>
      <c r="G523" s="190">
        <v>4500000</v>
      </c>
      <c r="H523" s="269"/>
      <c r="I523" s="15">
        <v>2016</v>
      </c>
      <c r="J523" s="15" t="s">
        <v>204</v>
      </c>
      <c r="K523" s="15"/>
      <c r="L523" s="15" t="s">
        <v>12</v>
      </c>
      <c r="M523" s="73">
        <v>1</v>
      </c>
      <c r="N523" s="73">
        <v>1</v>
      </c>
      <c r="O523" s="22" t="s">
        <v>922</v>
      </c>
      <c r="P523" s="26" t="s">
        <v>380</v>
      </c>
      <c r="Q523" s="23" t="s">
        <v>56</v>
      </c>
      <c r="R523" s="23"/>
      <c r="S523" s="22"/>
    </row>
    <row r="524" spans="1:19" s="58" customFormat="1" ht="20.100000000000001" customHeight="1" x14ac:dyDescent="0.25">
      <c r="A524" s="22">
        <v>444</v>
      </c>
      <c r="B524" s="20" t="str">
        <f t="shared" si="28"/>
        <v>00.03.27.1.15.15.1.B.16.2016</v>
      </c>
      <c r="C524" s="20">
        <v>16</v>
      </c>
      <c r="D524" s="72" t="s">
        <v>1085</v>
      </c>
      <c r="E524" s="25" t="s">
        <v>373</v>
      </c>
      <c r="F524" s="19" t="s">
        <v>893</v>
      </c>
      <c r="G524" s="190">
        <v>850000</v>
      </c>
      <c r="H524" s="269"/>
      <c r="I524" s="15">
        <v>2016</v>
      </c>
      <c r="J524" s="22" t="s">
        <v>407</v>
      </c>
      <c r="K524" s="22"/>
      <c r="L524" s="15" t="s">
        <v>407</v>
      </c>
      <c r="M524" s="73">
        <v>2</v>
      </c>
      <c r="N524" s="73">
        <v>1</v>
      </c>
      <c r="O524" s="22" t="s">
        <v>922</v>
      </c>
      <c r="P524" s="26" t="s">
        <v>380</v>
      </c>
      <c r="Q524" s="73" t="s">
        <v>56</v>
      </c>
      <c r="R524" s="73"/>
      <c r="S524" s="22"/>
    </row>
    <row r="525" spans="1:19" s="58" customFormat="1" ht="20.100000000000001" customHeight="1" x14ac:dyDescent="0.25">
      <c r="A525" s="72">
        <v>445</v>
      </c>
      <c r="B525" s="20" t="str">
        <f t="shared" si="28"/>
        <v>00.03.27.1.15.15.1.B.17.2016</v>
      </c>
      <c r="C525" s="20">
        <v>17</v>
      </c>
      <c r="D525" s="72" t="s">
        <v>1085</v>
      </c>
      <c r="E525" s="25" t="s">
        <v>373</v>
      </c>
      <c r="F525" s="19" t="s">
        <v>893</v>
      </c>
      <c r="G525" s="190">
        <v>850000</v>
      </c>
      <c r="H525" s="269"/>
      <c r="I525" s="15">
        <v>2016</v>
      </c>
      <c r="J525" s="22" t="s">
        <v>407</v>
      </c>
      <c r="K525" s="22"/>
      <c r="L525" s="15" t="s">
        <v>407</v>
      </c>
      <c r="M525" s="73">
        <v>2</v>
      </c>
      <c r="N525" s="73">
        <v>1</v>
      </c>
      <c r="O525" s="22" t="s">
        <v>922</v>
      </c>
      <c r="P525" s="74" t="s">
        <v>380</v>
      </c>
      <c r="Q525" s="23" t="s">
        <v>56</v>
      </c>
      <c r="R525" s="23"/>
      <c r="S525" s="22"/>
    </row>
    <row r="526" spans="1:19" s="58" customFormat="1" ht="20.100000000000001" customHeight="1" x14ac:dyDescent="0.25">
      <c r="A526" s="22">
        <v>446</v>
      </c>
      <c r="B526" s="20" t="str">
        <f t="shared" si="28"/>
        <v>00.03.27.1.15.15.1.B.18.2016</v>
      </c>
      <c r="C526" s="20">
        <v>18</v>
      </c>
      <c r="D526" s="72" t="s">
        <v>1085</v>
      </c>
      <c r="E526" s="25" t="s">
        <v>373</v>
      </c>
      <c r="F526" s="19" t="s">
        <v>893</v>
      </c>
      <c r="G526" s="190">
        <v>550000</v>
      </c>
      <c r="H526" s="269"/>
      <c r="I526" s="15">
        <v>2016</v>
      </c>
      <c r="J526" s="15"/>
      <c r="K526" s="15"/>
      <c r="L526" s="15"/>
      <c r="M526" s="73"/>
      <c r="N526" s="73">
        <v>1</v>
      </c>
      <c r="O526" s="22" t="s">
        <v>922</v>
      </c>
      <c r="P526" s="26" t="s">
        <v>380</v>
      </c>
      <c r="Q526" s="73" t="s">
        <v>56</v>
      </c>
      <c r="R526" s="73"/>
      <c r="S526" s="22"/>
    </row>
    <row r="527" spans="1:19" s="58" customFormat="1" ht="20.100000000000001" customHeight="1" x14ac:dyDescent="0.25">
      <c r="A527" s="72">
        <v>447</v>
      </c>
      <c r="B527" s="20" t="str">
        <f t="shared" si="28"/>
        <v>00.03.27.1.15.15.1.B.19.2016</v>
      </c>
      <c r="C527" s="20">
        <v>19</v>
      </c>
      <c r="D527" s="72" t="s">
        <v>1085</v>
      </c>
      <c r="E527" s="25" t="s">
        <v>373</v>
      </c>
      <c r="F527" s="19" t="s">
        <v>893</v>
      </c>
      <c r="G527" s="190">
        <v>550000</v>
      </c>
      <c r="H527" s="269"/>
      <c r="I527" s="15">
        <v>2016</v>
      </c>
      <c r="J527" s="15"/>
      <c r="K527" s="15"/>
      <c r="L527" s="15"/>
      <c r="M527" s="73"/>
      <c r="N527" s="73">
        <v>1</v>
      </c>
      <c r="O527" s="22" t="s">
        <v>922</v>
      </c>
      <c r="P527" s="74" t="s">
        <v>380</v>
      </c>
      <c r="Q527" s="73" t="s">
        <v>56</v>
      </c>
      <c r="R527" s="73"/>
      <c r="S527" s="22"/>
    </row>
    <row r="528" spans="1:19" s="58" customFormat="1" ht="20.100000000000001" customHeight="1" x14ac:dyDescent="0.25">
      <c r="A528" s="22">
        <v>448</v>
      </c>
      <c r="B528" s="20" t="str">
        <f t="shared" si="28"/>
        <v>00.03.27.1.15.15.1.B.20.2016</v>
      </c>
      <c r="C528" s="20">
        <v>20</v>
      </c>
      <c r="D528" s="72" t="s">
        <v>1085</v>
      </c>
      <c r="E528" s="25" t="s">
        <v>373</v>
      </c>
      <c r="F528" s="19" t="s">
        <v>893</v>
      </c>
      <c r="G528" s="190">
        <v>550000</v>
      </c>
      <c r="H528" s="269"/>
      <c r="I528" s="15">
        <v>2016</v>
      </c>
      <c r="J528" s="15"/>
      <c r="K528" s="15"/>
      <c r="L528" s="15"/>
      <c r="M528" s="73"/>
      <c r="N528" s="73">
        <v>1</v>
      </c>
      <c r="O528" s="22" t="s">
        <v>922</v>
      </c>
      <c r="P528" s="74" t="s">
        <v>380</v>
      </c>
      <c r="Q528" s="23" t="s">
        <v>56</v>
      </c>
      <c r="R528" s="23"/>
      <c r="S528" s="22"/>
    </row>
    <row r="529" spans="1:19" s="58" customFormat="1" ht="20.100000000000001" customHeight="1" x14ac:dyDescent="0.25">
      <c r="A529" s="72">
        <v>449</v>
      </c>
      <c r="B529" s="20" t="str">
        <f t="shared" si="28"/>
        <v>00.03.27.1.15.15.1.B.21.2020</v>
      </c>
      <c r="C529" s="20">
        <v>21</v>
      </c>
      <c r="D529" s="72" t="s">
        <v>1085</v>
      </c>
      <c r="E529" s="25" t="s">
        <v>409</v>
      </c>
      <c r="F529" s="19" t="s">
        <v>893</v>
      </c>
      <c r="G529" s="190">
        <v>375000</v>
      </c>
      <c r="H529" s="269"/>
      <c r="I529" s="15">
        <v>2020</v>
      </c>
      <c r="J529" s="15" t="s">
        <v>410</v>
      </c>
      <c r="K529" s="15"/>
      <c r="L529" s="15"/>
      <c r="M529" s="73">
        <v>3</v>
      </c>
      <c r="N529" s="73">
        <v>1</v>
      </c>
      <c r="O529" s="22" t="s">
        <v>922</v>
      </c>
      <c r="P529" s="26" t="s">
        <v>380</v>
      </c>
      <c r="Q529" s="73" t="s">
        <v>56</v>
      </c>
      <c r="R529" s="73"/>
      <c r="S529" s="22"/>
    </row>
    <row r="530" spans="1:19" s="58" customFormat="1" ht="20.100000000000001" customHeight="1" x14ac:dyDescent="0.25">
      <c r="A530" s="22">
        <v>450</v>
      </c>
      <c r="B530" s="20" t="str">
        <f t="shared" si="28"/>
        <v>00.03.27.1.15.15.1.B.22.2020</v>
      </c>
      <c r="C530" s="20">
        <v>22</v>
      </c>
      <c r="D530" s="72" t="s">
        <v>1085</v>
      </c>
      <c r="E530" s="25" t="s">
        <v>409</v>
      </c>
      <c r="F530" s="19" t="s">
        <v>893</v>
      </c>
      <c r="G530" s="190">
        <v>375000</v>
      </c>
      <c r="H530" s="269"/>
      <c r="I530" s="15">
        <v>2020</v>
      </c>
      <c r="J530" s="15" t="s">
        <v>410</v>
      </c>
      <c r="K530" s="15"/>
      <c r="L530" s="15"/>
      <c r="M530" s="73">
        <v>3</v>
      </c>
      <c r="N530" s="73">
        <v>1</v>
      </c>
      <c r="O530" s="22" t="s">
        <v>922</v>
      </c>
      <c r="P530" s="74" t="s">
        <v>380</v>
      </c>
      <c r="Q530" s="73" t="s">
        <v>56</v>
      </c>
      <c r="R530" s="73"/>
      <c r="S530" s="22"/>
    </row>
    <row r="531" spans="1:19" ht="15.75" x14ac:dyDescent="0.25">
      <c r="A531" s="72">
        <v>451</v>
      </c>
      <c r="B531" s="20" t="str">
        <f t="shared" si="28"/>
        <v>00.03.27.1.15.15.1.B.23.2020</v>
      </c>
      <c r="C531" s="20">
        <v>23</v>
      </c>
      <c r="D531" s="72" t="s">
        <v>1085</v>
      </c>
      <c r="E531" s="25" t="s">
        <v>409</v>
      </c>
      <c r="F531" s="19" t="s">
        <v>893</v>
      </c>
      <c r="G531" s="190">
        <v>375000</v>
      </c>
      <c r="H531" s="269"/>
      <c r="I531" s="15">
        <v>2020</v>
      </c>
      <c r="J531" s="15" t="s">
        <v>410</v>
      </c>
      <c r="K531" s="15"/>
      <c r="L531" s="15"/>
      <c r="M531" s="73">
        <v>3</v>
      </c>
      <c r="N531" s="73">
        <v>1</v>
      </c>
      <c r="O531" s="22" t="s">
        <v>922</v>
      </c>
      <c r="P531" s="74" t="s">
        <v>380</v>
      </c>
      <c r="Q531" s="2" t="s">
        <v>56</v>
      </c>
      <c r="R531" s="85"/>
      <c r="S531" s="85"/>
    </row>
    <row r="532" spans="1:19" ht="15.75" x14ac:dyDescent="0.25">
      <c r="A532" s="2"/>
      <c r="B532" s="20" t="str">
        <f t="shared" si="28"/>
        <v>00.03.27.1.15.15.1.B.24.2022</v>
      </c>
      <c r="C532" s="165">
        <v>24</v>
      </c>
      <c r="D532" s="165" t="s">
        <v>1085</v>
      </c>
      <c r="E532" s="165" t="s">
        <v>96</v>
      </c>
      <c r="F532" s="165" t="s">
        <v>893</v>
      </c>
      <c r="G532" s="314">
        <v>2645000</v>
      </c>
      <c r="H532" s="272" t="s">
        <v>1112</v>
      </c>
      <c r="I532" s="166">
        <v>2022</v>
      </c>
      <c r="J532" s="167" t="s">
        <v>61</v>
      </c>
      <c r="K532" s="167"/>
      <c r="L532" s="167" t="s">
        <v>1113</v>
      </c>
      <c r="M532" s="167">
        <v>1</v>
      </c>
      <c r="N532" s="167">
        <v>1</v>
      </c>
      <c r="O532" s="22" t="s">
        <v>922</v>
      </c>
      <c r="P532" s="74" t="s">
        <v>380</v>
      </c>
      <c r="Q532" s="183" t="s">
        <v>56</v>
      </c>
      <c r="R532" s="163"/>
      <c r="S532" s="163"/>
    </row>
    <row r="533" spans="1:19" ht="15.75" x14ac:dyDescent="0.25">
      <c r="A533" s="183"/>
      <c r="B533" s="20" t="str">
        <f t="shared" si="28"/>
        <v>00.03.27.1.15.15.1.B.25.2022</v>
      </c>
      <c r="C533" s="323">
        <v>25</v>
      </c>
      <c r="D533" s="323" t="s">
        <v>1085</v>
      </c>
      <c r="E533" s="323" t="s">
        <v>373</v>
      </c>
      <c r="F533" s="323" t="s">
        <v>893</v>
      </c>
      <c r="G533" s="324">
        <f>1700000/2</f>
        <v>850000</v>
      </c>
      <c r="H533" s="325" t="s">
        <v>1117</v>
      </c>
      <c r="I533" s="215">
        <v>2022</v>
      </c>
      <c r="J533" s="326" t="s">
        <v>1131</v>
      </c>
      <c r="K533" s="326"/>
      <c r="L533" s="326"/>
      <c r="M533" s="326">
        <v>1</v>
      </c>
      <c r="N533" s="326"/>
      <c r="O533" s="72" t="s">
        <v>922</v>
      </c>
      <c r="P533" s="74" t="s">
        <v>380</v>
      </c>
      <c r="Q533" s="183" t="s">
        <v>56</v>
      </c>
      <c r="R533" s="163"/>
      <c r="S533" s="163"/>
    </row>
    <row r="534" spans="1:19" ht="15.75" x14ac:dyDescent="0.25">
      <c r="A534" s="183"/>
      <c r="B534" s="20" t="str">
        <f t="shared" si="28"/>
        <v>00.03.27.1.15.15.1.B.26.2022</v>
      </c>
      <c r="C534" s="323">
        <v>26</v>
      </c>
      <c r="D534" s="323" t="s">
        <v>1085</v>
      </c>
      <c r="E534" s="323" t="s">
        <v>373</v>
      </c>
      <c r="F534" s="323" t="s">
        <v>893</v>
      </c>
      <c r="G534" s="324">
        <f>1700000/2</f>
        <v>850000</v>
      </c>
      <c r="H534" s="325" t="s">
        <v>1117</v>
      </c>
      <c r="I534" s="215">
        <v>2022</v>
      </c>
      <c r="J534" s="326" t="s">
        <v>1131</v>
      </c>
      <c r="K534" s="326"/>
      <c r="L534" s="326"/>
      <c r="M534" s="326">
        <v>1</v>
      </c>
      <c r="N534" s="326"/>
      <c r="O534" s="72" t="s">
        <v>922</v>
      </c>
      <c r="P534" s="74" t="s">
        <v>380</v>
      </c>
      <c r="Q534" s="183" t="s">
        <v>56</v>
      </c>
      <c r="R534" s="163"/>
      <c r="S534" s="163"/>
    </row>
    <row r="535" spans="1:19" ht="15.75" x14ac:dyDescent="0.25">
      <c r="A535" s="183"/>
      <c r="B535" s="20" t="str">
        <f t="shared" si="28"/>
        <v>00.03.27.1.15.15.1.B.27.2022</v>
      </c>
      <c r="C535" s="323">
        <v>27</v>
      </c>
      <c r="D535" s="323" t="s">
        <v>1085</v>
      </c>
      <c r="E535" s="323" t="s">
        <v>409</v>
      </c>
      <c r="F535" s="323" t="s">
        <v>893</v>
      </c>
      <c r="G535" s="324">
        <v>540000</v>
      </c>
      <c r="H535" s="325" t="s">
        <v>1117</v>
      </c>
      <c r="I535" s="215">
        <v>2022</v>
      </c>
      <c r="J535" s="326" t="s">
        <v>410</v>
      </c>
      <c r="K535" s="326"/>
      <c r="L535" s="326"/>
      <c r="M535" s="326">
        <v>1</v>
      </c>
      <c r="N535" s="326"/>
      <c r="O535" s="72" t="s">
        <v>922</v>
      </c>
      <c r="P535" s="74" t="s">
        <v>380</v>
      </c>
      <c r="Q535" s="183" t="s">
        <v>56</v>
      </c>
      <c r="R535" s="163"/>
      <c r="S535" s="163"/>
    </row>
    <row r="536" spans="1:19" ht="15.75" x14ac:dyDescent="0.25">
      <c r="A536" s="183"/>
      <c r="B536" s="20" t="str">
        <f t="shared" si="28"/>
        <v>00.03.27.1.15.15.1.B.28.2022</v>
      </c>
      <c r="C536" s="323">
        <v>28</v>
      </c>
      <c r="D536" s="323" t="s">
        <v>1085</v>
      </c>
      <c r="E536" s="323" t="s">
        <v>409</v>
      </c>
      <c r="F536" s="323" t="s">
        <v>893</v>
      </c>
      <c r="G536" s="324">
        <v>540000</v>
      </c>
      <c r="H536" s="325" t="s">
        <v>1117</v>
      </c>
      <c r="I536" s="215">
        <v>2022</v>
      </c>
      <c r="J536" s="326" t="s">
        <v>410</v>
      </c>
      <c r="K536" s="326"/>
      <c r="L536" s="326"/>
      <c r="M536" s="326">
        <v>1</v>
      </c>
      <c r="N536" s="326"/>
      <c r="O536" s="72" t="s">
        <v>922</v>
      </c>
      <c r="P536" s="74" t="s">
        <v>380</v>
      </c>
      <c r="Q536" s="183" t="s">
        <v>56</v>
      </c>
      <c r="R536" s="163"/>
      <c r="S536" s="163"/>
    </row>
    <row r="537" spans="1:19" ht="15.75" x14ac:dyDescent="0.25">
      <c r="A537" s="183"/>
      <c r="B537" s="20" t="str">
        <f t="shared" si="28"/>
        <v>00.03.27.1.15.15.1.B.29.2022</v>
      </c>
      <c r="C537" s="323">
        <v>29</v>
      </c>
      <c r="D537" s="323" t="s">
        <v>1085</v>
      </c>
      <c r="E537" s="323" t="s">
        <v>1132</v>
      </c>
      <c r="F537" s="323" t="s">
        <v>893</v>
      </c>
      <c r="G537" s="324">
        <v>1000000</v>
      </c>
      <c r="H537" s="325" t="s">
        <v>1117</v>
      </c>
      <c r="I537" s="215">
        <v>2022</v>
      </c>
      <c r="J537" s="326" t="s">
        <v>1139</v>
      </c>
      <c r="K537" s="326"/>
      <c r="L537" s="326"/>
      <c r="M537" s="326">
        <v>1</v>
      </c>
      <c r="N537" s="326"/>
      <c r="O537" s="72" t="s">
        <v>922</v>
      </c>
      <c r="P537" s="74" t="s">
        <v>380</v>
      </c>
      <c r="Q537" s="183" t="s">
        <v>56</v>
      </c>
      <c r="R537" s="163"/>
      <c r="S537" s="163"/>
    </row>
    <row r="538" spans="1:19" ht="15.75" x14ac:dyDescent="0.25">
      <c r="A538" s="183"/>
      <c r="B538" s="20" t="str">
        <f t="shared" si="28"/>
        <v>00.03.27.1.15.15.1.B.30.2022</v>
      </c>
      <c r="C538" s="323">
        <v>30</v>
      </c>
      <c r="D538" s="323" t="s">
        <v>1085</v>
      </c>
      <c r="E538" s="323" t="s">
        <v>1149</v>
      </c>
      <c r="F538" s="323" t="s">
        <v>893</v>
      </c>
      <c r="G538" s="324">
        <v>1425000</v>
      </c>
      <c r="H538" s="325" t="s">
        <v>1146</v>
      </c>
      <c r="I538" s="215">
        <v>2022</v>
      </c>
      <c r="J538" s="326" t="s">
        <v>359</v>
      </c>
      <c r="K538" s="326"/>
      <c r="L538" s="326" t="s">
        <v>1150</v>
      </c>
      <c r="M538" s="326">
        <v>1</v>
      </c>
      <c r="N538" s="326">
        <v>1</v>
      </c>
      <c r="O538" s="72" t="s">
        <v>922</v>
      </c>
      <c r="P538" s="155" t="s">
        <v>380</v>
      </c>
      <c r="Q538" s="163" t="s">
        <v>56</v>
      </c>
      <c r="R538" s="163"/>
      <c r="S538" s="163"/>
    </row>
    <row r="539" spans="1:19" ht="15.75" x14ac:dyDescent="0.25">
      <c r="A539" s="22">
        <v>2752</v>
      </c>
      <c r="B539" s="20" t="str">
        <f t="shared" si="28"/>
        <v>00.03.27.1.15.15.1.B.31.2017</v>
      </c>
      <c r="C539" s="165">
        <v>31</v>
      </c>
      <c r="D539" s="72" t="s">
        <v>1085</v>
      </c>
      <c r="E539" s="165" t="s">
        <v>1058</v>
      </c>
      <c r="F539" s="165" t="s">
        <v>893</v>
      </c>
      <c r="G539" s="209">
        <v>100000000</v>
      </c>
      <c r="H539" s="272"/>
      <c r="I539" s="166">
        <v>2017</v>
      </c>
      <c r="J539" s="167"/>
      <c r="K539" s="167"/>
      <c r="L539" s="165"/>
      <c r="M539" s="167"/>
      <c r="N539" s="167">
        <v>1</v>
      </c>
      <c r="O539" s="166" t="s">
        <v>922</v>
      </c>
      <c r="P539" s="155" t="s">
        <v>380</v>
      </c>
      <c r="Q539" s="3" t="s">
        <v>56</v>
      </c>
    </row>
    <row r="540" spans="1:19" ht="15.75" x14ac:dyDescent="0.25">
      <c r="A540" s="183"/>
      <c r="B540" s="20" t="str">
        <f t="shared" si="28"/>
        <v>00.03.27.1.15.15.1.B.32.2017</v>
      </c>
      <c r="C540" s="323">
        <v>32</v>
      </c>
      <c r="D540" s="323" t="s">
        <v>1085</v>
      </c>
      <c r="E540" s="323" t="s">
        <v>474</v>
      </c>
      <c r="F540" s="323" t="s">
        <v>893</v>
      </c>
      <c r="G540" s="324" t="s">
        <v>59</v>
      </c>
      <c r="H540" s="325" t="s">
        <v>59</v>
      </c>
      <c r="I540" s="215">
        <v>2017</v>
      </c>
      <c r="J540" s="326" t="s">
        <v>1194</v>
      </c>
      <c r="K540" s="326"/>
      <c r="L540" s="326"/>
      <c r="M540" s="326"/>
      <c r="N540" s="326">
        <v>1</v>
      </c>
      <c r="O540" s="166" t="s">
        <v>922</v>
      </c>
      <c r="P540" s="155" t="s">
        <v>380</v>
      </c>
      <c r="Q540" s="163" t="s">
        <v>56</v>
      </c>
      <c r="R540" s="163"/>
      <c r="S540" s="163"/>
    </row>
    <row r="541" spans="1:19" ht="15.75" x14ac:dyDescent="0.25">
      <c r="A541" s="183"/>
      <c r="B541" s="20" t="str">
        <f t="shared" si="28"/>
        <v>00.03.27.1.15.15.1.B.33.2017</v>
      </c>
      <c r="C541" s="165">
        <v>33</v>
      </c>
      <c r="D541" s="323" t="s">
        <v>1085</v>
      </c>
      <c r="E541" s="323" t="s">
        <v>474</v>
      </c>
      <c r="F541" s="323" t="s">
        <v>893</v>
      </c>
      <c r="G541" s="324" t="s">
        <v>59</v>
      </c>
      <c r="H541" s="325" t="s">
        <v>59</v>
      </c>
      <c r="I541" s="215">
        <v>2017</v>
      </c>
      <c r="J541" s="326" t="s">
        <v>1166</v>
      </c>
      <c r="K541" s="326"/>
      <c r="L541" s="326" t="s">
        <v>1198</v>
      </c>
      <c r="M541" s="326"/>
      <c r="N541" s="326">
        <v>1</v>
      </c>
      <c r="O541" s="166" t="s">
        <v>922</v>
      </c>
      <c r="P541" s="155" t="s">
        <v>380</v>
      </c>
      <c r="Q541" s="163" t="s">
        <v>56</v>
      </c>
      <c r="R541" s="163"/>
      <c r="S541" s="163"/>
    </row>
    <row r="542" spans="1:19" ht="15.75" x14ac:dyDescent="0.25">
      <c r="A542" s="183"/>
      <c r="B542" s="20" t="str">
        <f t="shared" si="28"/>
        <v>00.03.27.1.15.15.1.B.34.2022</v>
      </c>
      <c r="C542" s="323">
        <v>34</v>
      </c>
      <c r="D542" s="323" t="s">
        <v>1085</v>
      </c>
      <c r="E542" s="323" t="s">
        <v>474</v>
      </c>
      <c r="F542" s="323" t="s">
        <v>893</v>
      </c>
      <c r="G542" s="324" t="s">
        <v>59</v>
      </c>
      <c r="H542" s="325" t="s">
        <v>59</v>
      </c>
      <c r="I542" s="215">
        <v>2022</v>
      </c>
      <c r="J542" s="326" t="s">
        <v>1101</v>
      </c>
      <c r="K542" s="326"/>
      <c r="L542" s="326" t="s">
        <v>1192</v>
      </c>
      <c r="M542" s="326"/>
      <c r="N542" s="326">
        <v>1</v>
      </c>
      <c r="O542" s="166" t="s">
        <v>922</v>
      </c>
      <c r="P542" s="155" t="s">
        <v>380</v>
      </c>
      <c r="Q542" s="163" t="s">
        <v>56</v>
      </c>
      <c r="R542" s="163"/>
      <c r="S542" s="163"/>
    </row>
    <row r="543" spans="1:19" ht="15.75" x14ac:dyDescent="0.25">
      <c r="A543" s="183"/>
      <c r="B543" s="20" t="str">
        <f t="shared" si="28"/>
        <v>00.03.27.1.15.15.1.B.35.2022</v>
      </c>
      <c r="C543" s="323">
        <v>35</v>
      </c>
      <c r="D543" s="323" t="s">
        <v>1085</v>
      </c>
      <c r="E543" s="323" t="s">
        <v>1154</v>
      </c>
      <c r="F543" s="323" t="s">
        <v>893</v>
      </c>
      <c r="G543" s="324" t="s">
        <v>1293</v>
      </c>
      <c r="H543" s="325" t="s">
        <v>1102</v>
      </c>
      <c r="I543" s="215">
        <v>2022</v>
      </c>
      <c r="J543" s="326" t="s">
        <v>388</v>
      </c>
      <c r="K543" s="326" t="s">
        <v>59</v>
      </c>
      <c r="L543" s="326" t="s">
        <v>59</v>
      </c>
      <c r="M543" s="326"/>
      <c r="N543" s="326">
        <v>1</v>
      </c>
      <c r="O543" s="215" t="s">
        <v>922</v>
      </c>
      <c r="P543" s="155" t="s">
        <v>380</v>
      </c>
      <c r="Q543" s="163" t="s">
        <v>56</v>
      </c>
      <c r="R543" s="163"/>
      <c r="S543" s="163"/>
    </row>
    <row r="544" spans="1:19" ht="15.75" x14ac:dyDescent="0.25">
      <c r="A544" s="183"/>
      <c r="B544" s="20" t="str">
        <f t="shared" si="28"/>
        <v>00.03.27.1.15.15.1.B.36.2023</v>
      </c>
      <c r="C544" s="323">
        <v>36</v>
      </c>
      <c r="D544" s="323" t="s">
        <v>1085</v>
      </c>
      <c r="E544" s="323" t="s">
        <v>1419</v>
      </c>
      <c r="F544" s="323" t="s">
        <v>893</v>
      </c>
      <c r="G544" s="324">
        <v>875000</v>
      </c>
      <c r="H544" s="325" t="s">
        <v>1162</v>
      </c>
      <c r="I544" s="215">
        <v>2023</v>
      </c>
      <c r="J544" s="326" t="s">
        <v>368</v>
      </c>
      <c r="K544" s="315" t="s">
        <v>1420</v>
      </c>
      <c r="L544" s="165" t="s">
        <v>1421</v>
      </c>
      <c r="M544" s="326"/>
      <c r="N544" s="326">
        <v>1</v>
      </c>
      <c r="O544" s="215" t="s">
        <v>922</v>
      </c>
      <c r="P544" s="155" t="s">
        <v>380</v>
      </c>
      <c r="Q544" s="163" t="s">
        <v>56</v>
      </c>
      <c r="R544" s="163"/>
      <c r="S544" s="163"/>
    </row>
    <row r="545" spans="1:19" ht="15.75" x14ac:dyDescent="0.25">
      <c r="A545" s="183"/>
      <c r="B545" s="20" t="str">
        <f t="shared" ref="B545:B550" si="29">"00.03.27.1.15.15.1.B."&amp;C545&amp;D545&amp;I545</f>
        <v>00.03.27.1.15.15.1.B.37.2023</v>
      </c>
      <c r="C545" s="323">
        <v>37</v>
      </c>
      <c r="D545" s="323" t="s">
        <v>1085</v>
      </c>
      <c r="E545" s="323" t="s">
        <v>1495</v>
      </c>
      <c r="F545" s="323" t="s">
        <v>893</v>
      </c>
      <c r="G545" s="314">
        <v>10339000</v>
      </c>
      <c r="H545" s="325" t="s">
        <v>1240</v>
      </c>
      <c r="I545" s="215">
        <v>2023</v>
      </c>
      <c r="J545" s="326" t="s">
        <v>59</v>
      </c>
      <c r="K545" s="315" t="s">
        <v>59</v>
      </c>
      <c r="L545" s="165" t="s">
        <v>59</v>
      </c>
      <c r="M545" s="326"/>
      <c r="N545" s="326">
        <v>1</v>
      </c>
      <c r="O545" s="215" t="s">
        <v>922</v>
      </c>
      <c r="P545" s="155" t="s">
        <v>380</v>
      </c>
      <c r="Q545" s="163" t="s">
        <v>56</v>
      </c>
      <c r="R545" s="163"/>
      <c r="S545" s="163"/>
    </row>
    <row r="546" spans="1:19" ht="15.75" x14ac:dyDescent="0.25">
      <c r="A546" s="183"/>
      <c r="B546" s="20" t="str">
        <f t="shared" si="29"/>
        <v>00.03.27.1.15.15.1.B.38.2023</v>
      </c>
      <c r="C546" s="323">
        <v>38</v>
      </c>
      <c r="D546" s="323" t="s">
        <v>1085</v>
      </c>
      <c r="E546" s="323" t="s">
        <v>1426</v>
      </c>
      <c r="F546" s="323" t="s">
        <v>893</v>
      </c>
      <c r="G546" s="324">
        <f>'[1]2023'!$D$184</f>
        <v>1465040</v>
      </c>
      <c r="H546" s="325" t="s">
        <v>1240</v>
      </c>
      <c r="I546" s="215">
        <v>2023</v>
      </c>
      <c r="J546" s="165" t="s">
        <v>1496</v>
      </c>
      <c r="K546" s="165" t="s">
        <v>59</v>
      </c>
      <c r="L546" s="165" t="s">
        <v>59</v>
      </c>
      <c r="M546" s="165">
        <v>1</v>
      </c>
      <c r="N546" s="167">
        <v>1</v>
      </c>
      <c r="O546" s="215" t="s">
        <v>922</v>
      </c>
      <c r="P546" s="155" t="s">
        <v>380</v>
      </c>
      <c r="Q546" s="163" t="s">
        <v>56</v>
      </c>
      <c r="R546" s="163"/>
      <c r="S546" s="163"/>
    </row>
    <row r="547" spans="1:19" ht="15.75" x14ac:dyDescent="0.25">
      <c r="A547" s="183"/>
      <c r="B547" s="20" t="str">
        <f t="shared" si="29"/>
        <v>00.03.27.1.15.15.1.B.39.2023</v>
      </c>
      <c r="C547" s="323">
        <v>39</v>
      </c>
      <c r="D547" s="323" t="s">
        <v>1085</v>
      </c>
      <c r="E547" s="323" t="s">
        <v>1498</v>
      </c>
      <c r="F547" s="323" t="s">
        <v>893</v>
      </c>
      <c r="G547" s="324">
        <f>'[1]2023'!$D$188</f>
        <v>2301000</v>
      </c>
      <c r="H547" s="325" t="s">
        <v>1499</v>
      </c>
      <c r="I547" s="215">
        <v>2023</v>
      </c>
      <c r="J547" s="126" t="s">
        <v>1114</v>
      </c>
      <c r="K547" s="6" t="s">
        <v>1500</v>
      </c>
      <c r="L547" s="6" t="s">
        <v>59</v>
      </c>
      <c r="M547" s="323"/>
      <c r="N547" s="167">
        <v>1</v>
      </c>
      <c r="O547" s="215" t="s">
        <v>922</v>
      </c>
      <c r="P547" s="155" t="s">
        <v>380</v>
      </c>
      <c r="Q547" s="163" t="s">
        <v>56</v>
      </c>
      <c r="R547" s="163"/>
      <c r="S547" s="163"/>
    </row>
    <row r="548" spans="1:19" s="58" customFormat="1" ht="20.100000000000001" customHeight="1" x14ac:dyDescent="0.25">
      <c r="A548" s="72"/>
      <c r="B548" s="20" t="str">
        <f t="shared" si="29"/>
        <v>00.03.27.1.15.15.1.B.40.2024</v>
      </c>
      <c r="C548" s="323">
        <v>40</v>
      </c>
      <c r="D548" s="72" t="s">
        <v>1085</v>
      </c>
      <c r="E548" s="71" t="s">
        <v>1154</v>
      </c>
      <c r="F548" s="19" t="s">
        <v>893</v>
      </c>
      <c r="G548" s="190" t="s">
        <v>1292</v>
      </c>
      <c r="H548" s="269" t="s">
        <v>1094</v>
      </c>
      <c r="I548" s="15">
        <v>2024</v>
      </c>
      <c r="J548" s="126" t="s">
        <v>1512</v>
      </c>
      <c r="K548" s="126" t="s">
        <v>1536</v>
      </c>
      <c r="L548" s="126" t="s">
        <v>59</v>
      </c>
      <c r="M548" s="73"/>
      <c r="N548" s="73">
        <v>1</v>
      </c>
      <c r="O548" s="215" t="s">
        <v>922</v>
      </c>
      <c r="P548" s="155" t="s">
        <v>380</v>
      </c>
      <c r="Q548" s="73"/>
      <c r="R548" s="20"/>
      <c r="S548" s="20"/>
    </row>
    <row r="549" spans="1:19" s="58" customFormat="1" ht="20.100000000000001" customHeight="1" x14ac:dyDescent="0.25">
      <c r="A549" s="72"/>
      <c r="B549" s="20" t="str">
        <f t="shared" si="29"/>
        <v>00.03.27.1.15.15.1.B.41.2024</v>
      </c>
      <c r="C549" s="323">
        <v>41</v>
      </c>
      <c r="D549" s="72" t="s">
        <v>1085</v>
      </c>
      <c r="E549" s="179" t="s">
        <v>1554</v>
      </c>
      <c r="F549" s="146" t="s">
        <v>893</v>
      </c>
      <c r="G549" s="197">
        <v>1183608</v>
      </c>
      <c r="H549" s="268" t="s">
        <v>1117</v>
      </c>
      <c r="I549" s="129">
        <v>2024</v>
      </c>
      <c r="J549" s="349" t="s">
        <v>383</v>
      </c>
      <c r="K549" s="349" t="s">
        <v>59</v>
      </c>
      <c r="L549" s="349" t="s">
        <v>59</v>
      </c>
      <c r="M549" s="148"/>
      <c r="N549" s="148">
        <v>1</v>
      </c>
      <c r="O549" s="215" t="s">
        <v>922</v>
      </c>
      <c r="P549" s="155" t="s">
        <v>380</v>
      </c>
      <c r="Q549" s="148"/>
      <c r="R549" s="147"/>
      <c r="S549" s="147"/>
    </row>
    <row r="550" spans="1:19" s="58" customFormat="1" ht="20.100000000000001" customHeight="1" x14ac:dyDescent="0.25">
      <c r="A550" s="72"/>
      <c r="B550" s="20" t="str">
        <f t="shared" si="29"/>
        <v>00.03.27.1.15.15.1.B.43.2024</v>
      </c>
      <c r="C550" s="323">
        <v>43</v>
      </c>
      <c r="D550" s="72" t="s">
        <v>1085</v>
      </c>
      <c r="E550" s="179" t="s">
        <v>1454</v>
      </c>
      <c r="F550" s="146" t="s">
        <v>893</v>
      </c>
      <c r="G550" s="198">
        <v>4480000</v>
      </c>
      <c r="H550" s="268" t="s">
        <v>1394</v>
      </c>
      <c r="I550" s="129">
        <v>2024</v>
      </c>
      <c r="J550" s="349" t="s">
        <v>59</v>
      </c>
      <c r="K550" s="349" t="s">
        <v>59</v>
      </c>
      <c r="L550" s="349" t="s">
        <v>59</v>
      </c>
      <c r="M550" s="148"/>
      <c r="N550" s="148">
        <v>1</v>
      </c>
      <c r="O550" s="215" t="s">
        <v>1569</v>
      </c>
      <c r="P550" s="155" t="s">
        <v>380</v>
      </c>
      <c r="Q550" s="148"/>
      <c r="R550" s="147"/>
      <c r="S550" s="147"/>
    </row>
    <row r="551" spans="1:19" ht="15.75" x14ac:dyDescent="0.25">
      <c r="A551" s="183"/>
      <c r="B551" s="147"/>
      <c r="C551" s="163"/>
      <c r="D551" s="163"/>
      <c r="E551" s="163"/>
      <c r="F551" s="163"/>
      <c r="G551" s="198"/>
      <c r="H551" s="281"/>
      <c r="I551" s="159"/>
      <c r="J551" s="183"/>
      <c r="K551" s="183"/>
      <c r="L551" s="183"/>
      <c r="M551" s="183"/>
      <c r="N551" s="183"/>
      <c r="O551" s="215"/>
      <c r="P551" s="155"/>
      <c r="Q551" s="163"/>
      <c r="R551" s="163"/>
      <c r="S551" s="163"/>
    </row>
    <row r="552" spans="1:19" s="58" customFormat="1" ht="20.100000000000001" customHeight="1" x14ac:dyDescent="0.25">
      <c r="A552" s="72">
        <v>452</v>
      </c>
      <c r="B552" s="147" t="str">
        <f>"00.03.27.16.16.1.B."&amp;C552&amp;D552&amp;I552</f>
        <v>00.03.27.16.16.1.B.1.2017</v>
      </c>
      <c r="C552" s="147">
        <v>1</v>
      </c>
      <c r="D552" s="72" t="s">
        <v>1085</v>
      </c>
      <c r="E552" s="179" t="s">
        <v>411</v>
      </c>
      <c r="F552" s="146" t="s">
        <v>893</v>
      </c>
      <c r="G552" s="189">
        <v>3000000</v>
      </c>
      <c r="H552" s="268"/>
      <c r="I552" s="129">
        <v>2017</v>
      </c>
      <c r="J552" s="152"/>
      <c r="K552" s="152"/>
      <c r="L552" s="147"/>
      <c r="M552" s="152"/>
      <c r="N552" s="152">
        <v>1</v>
      </c>
      <c r="O552" s="72" t="s">
        <v>875</v>
      </c>
      <c r="P552" s="29" t="s">
        <v>876</v>
      </c>
      <c r="Q552" s="20" t="s">
        <v>56</v>
      </c>
      <c r="R552" s="20"/>
      <c r="S552" s="20"/>
    </row>
    <row r="553" spans="1:19" s="58" customFormat="1" ht="20.100000000000001" customHeight="1" x14ac:dyDescent="0.25">
      <c r="A553" s="72">
        <v>453</v>
      </c>
      <c r="B553" s="20" t="str">
        <f>"00.03.27.16.16.1.B."&amp;C553&amp;D553&amp;I553</f>
        <v>00.03.27.16.16.1.B.2.2018</v>
      </c>
      <c r="C553" s="20">
        <v>2</v>
      </c>
      <c r="D553" s="72" t="s">
        <v>1085</v>
      </c>
      <c r="E553" s="28" t="s">
        <v>408</v>
      </c>
      <c r="F553" s="19" t="s">
        <v>893</v>
      </c>
      <c r="G553" s="190">
        <v>500000</v>
      </c>
      <c r="H553" s="269"/>
      <c r="I553" s="15">
        <v>2018</v>
      </c>
      <c r="J553" s="27"/>
      <c r="K553" s="27"/>
      <c r="L553" s="20"/>
      <c r="M553" s="27"/>
      <c r="N553" s="27">
        <v>1</v>
      </c>
      <c r="O553" s="22" t="s">
        <v>875</v>
      </c>
      <c r="P553" s="13" t="s">
        <v>875</v>
      </c>
      <c r="Q553" s="20"/>
      <c r="R553" s="20"/>
      <c r="S553" s="20"/>
    </row>
    <row r="554" spans="1:19" s="58" customFormat="1" ht="20.100000000000001" customHeight="1" x14ac:dyDescent="0.25">
      <c r="A554" s="22">
        <v>454</v>
      </c>
      <c r="B554" s="20" t="str">
        <f>"00.03.27.16.16.1.B."&amp;C554&amp;D554&amp;I554</f>
        <v>00.03.27.16.16.1.B.3.2018</v>
      </c>
      <c r="C554" s="20">
        <v>3</v>
      </c>
      <c r="D554" s="72" t="s">
        <v>1085</v>
      </c>
      <c r="E554" s="28" t="s">
        <v>374</v>
      </c>
      <c r="F554" s="19" t="s">
        <v>893</v>
      </c>
      <c r="G554" s="190">
        <v>250000</v>
      </c>
      <c r="H554" s="269"/>
      <c r="I554" s="15">
        <v>2018</v>
      </c>
      <c r="J554" s="10" t="s">
        <v>375</v>
      </c>
      <c r="K554" s="10"/>
      <c r="L554" s="20"/>
      <c r="M554" s="27"/>
      <c r="N554" s="27">
        <v>1</v>
      </c>
      <c r="O554" s="22" t="s">
        <v>875</v>
      </c>
      <c r="P554" s="132"/>
      <c r="Q554" s="23" t="s">
        <v>56</v>
      </c>
      <c r="R554" s="18"/>
      <c r="S554" s="18"/>
    </row>
    <row r="555" spans="1:19" s="58" customFormat="1" ht="20.100000000000001" customHeight="1" x14ac:dyDescent="0.25">
      <c r="A555" s="72"/>
      <c r="B555" s="20"/>
      <c r="C555" s="20"/>
      <c r="D555" s="72"/>
      <c r="E555" s="28"/>
      <c r="F555" s="19"/>
      <c r="G555" s="190"/>
      <c r="H555" s="269"/>
      <c r="I555" s="15"/>
      <c r="J555" s="10"/>
      <c r="K555" s="10"/>
      <c r="L555" s="20"/>
      <c r="M555" s="27"/>
      <c r="N555" s="27"/>
      <c r="O555" s="22"/>
      <c r="Q555" s="73"/>
      <c r="R555" s="18"/>
      <c r="S555" s="18"/>
    </row>
    <row r="556" spans="1:19" s="58" customFormat="1" ht="20.100000000000001" customHeight="1" x14ac:dyDescent="0.25">
      <c r="A556" s="72">
        <v>455</v>
      </c>
      <c r="B556" s="20" t="str">
        <f t="shared" ref="B556:B571" si="30">"00.03.27.1.18.18.1.B."&amp;C556&amp;D556&amp;I556</f>
        <v>00.03.27.1.18.18.1.B.1.2017</v>
      </c>
      <c r="C556" s="20">
        <v>1</v>
      </c>
      <c r="D556" s="72" t="s">
        <v>1085</v>
      </c>
      <c r="E556" s="25" t="s">
        <v>412</v>
      </c>
      <c r="F556" s="19" t="s">
        <v>893</v>
      </c>
      <c r="G556" s="190">
        <v>850000</v>
      </c>
      <c r="H556" s="269"/>
      <c r="I556" s="15">
        <v>2017</v>
      </c>
      <c r="J556" s="22" t="s">
        <v>407</v>
      </c>
      <c r="K556" s="22"/>
      <c r="L556" s="22"/>
      <c r="M556" s="17"/>
      <c r="N556" s="22">
        <v>1</v>
      </c>
      <c r="O556" s="22" t="s">
        <v>923</v>
      </c>
      <c r="P556" s="26" t="s">
        <v>413</v>
      </c>
      <c r="Q556" s="73" t="s">
        <v>56</v>
      </c>
      <c r="R556" s="18"/>
      <c r="S556" s="18"/>
    </row>
    <row r="557" spans="1:19" s="58" customFormat="1" ht="20.100000000000001" customHeight="1" x14ac:dyDescent="0.25">
      <c r="A557" s="22">
        <v>456</v>
      </c>
      <c r="B557" s="20" t="str">
        <f t="shared" si="30"/>
        <v>00.03.27.1.18.18.1.B.2.2017</v>
      </c>
      <c r="C557" s="20">
        <v>2</v>
      </c>
      <c r="D557" s="72" t="s">
        <v>1085</v>
      </c>
      <c r="E557" s="25" t="s">
        <v>412</v>
      </c>
      <c r="F557" s="19" t="s">
        <v>893</v>
      </c>
      <c r="G557" s="190">
        <v>850000</v>
      </c>
      <c r="H557" s="269"/>
      <c r="I557" s="15">
        <v>2017</v>
      </c>
      <c r="J557" s="22" t="s">
        <v>407</v>
      </c>
      <c r="K557" s="22"/>
      <c r="L557" s="22"/>
      <c r="M557" s="17"/>
      <c r="N557" s="22">
        <v>1</v>
      </c>
      <c r="O557" s="22" t="s">
        <v>923</v>
      </c>
      <c r="P557" s="74" t="s">
        <v>413</v>
      </c>
      <c r="Q557" s="23" t="s">
        <v>56</v>
      </c>
      <c r="R557" s="24"/>
      <c r="S557" s="24"/>
    </row>
    <row r="558" spans="1:19" s="58" customFormat="1" ht="20.100000000000001" customHeight="1" x14ac:dyDescent="0.25">
      <c r="A558" s="72">
        <v>457</v>
      </c>
      <c r="B558" s="20" t="str">
        <f t="shared" si="30"/>
        <v>00.03.27.1.18.18.1.B.3.2021</v>
      </c>
      <c r="C558" s="20">
        <v>3</v>
      </c>
      <c r="D558" s="72" t="s">
        <v>1085</v>
      </c>
      <c r="E558" s="26" t="s">
        <v>414</v>
      </c>
      <c r="F558" s="19" t="s">
        <v>893</v>
      </c>
      <c r="G558" s="190">
        <v>375000</v>
      </c>
      <c r="H558" s="269"/>
      <c r="I558" s="15">
        <v>2021</v>
      </c>
      <c r="J558" s="23" t="s">
        <v>410</v>
      </c>
      <c r="K558" s="73"/>
      <c r="L558" s="23"/>
      <c r="M558" s="73"/>
      <c r="N558" s="73">
        <v>1</v>
      </c>
      <c r="O558" s="22" t="s">
        <v>923</v>
      </c>
      <c r="P558" s="26" t="s">
        <v>413</v>
      </c>
      <c r="Q558" s="73" t="s">
        <v>56</v>
      </c>
      <c r="R558" s="75"/>
      <c r="S558" s="75"/>
    </row>
    <row r="559" spans="1:19" s="58" customFormat="1" ht="20.100000000000001" customHeight="1" x14ac:dyDescent="0.25">
      <c r="A559" s="22">
        <v>458</v>
      </c>
      <c r="B559" s="20" t="str">
        <f t="shared" si="30"/>
        <v>00.03.27.1.18.18.1.B.4.2021</v>
      </c>
      <c r="C559" s="20">
        <v>4</v>
      </c>
      <c r="D559" s="72" t="s">
        <v>1085</v>
      </c>
      <c r="E559" s="74" t="s">
        <v>414</v>
      </c>
      <c r="F559" s="19" t="s">
        <v>893</v>
      </c>
      <c r="G559" s="190">
        <v>375000</v>
      </c>
      <c r="H559" s="269"/>
      <c r="I559" s="15">
        <v>2021</v>
      </c>
      <c r="J559" s="73" t="s">
        <v>410</v>
      </c>
      <c r="K559" s="73"/>
      <c r="L559" s="73"/>
      <c r="M559" s="73"/>
      <c r="N559" s="73">
        <v>1</v>
      </c>
      <c r="O559" s="22" t="s">
        <v>923</v>
      </c>
      <c r="P559" s="74" t="s">
        <v>413</v>
      </c>
      <c r="Q559" s="23" t="s">
        <v>56</v>
      </c>
      <c r="R559" s="24"/>
      <c r="S559" s="24"/>
    </row>
    <row r="560" spans="1:19" s="58" customFormat="1" ht="20.100000000000001" customHeight="1" x14ac:dyDescent="0.25">
      <c r="A560" s="72">
        <v>459</v>
      </c>
      <c r="B560" s="20" t="str">
        <f t="shared" si="30"/>
        <v>00.03.27.1.18.18.1.B.5.2017</v>
      </c>
      <c r="C560" s="20">
        <v>5</v>
      </c>
      <c r="D560" s="72" t="s">
        <v>1085</v>
      </c>
      <c r="E560" s="71" t="s">
        <v>718</v>
      </c>
      <c r="F560" s="19" t="s">
        <v>893</v>
      </c>
      <c r="G560" s="190">
        <v>3000000</v>
      </c>
      <c r="H560" s="269"/>
      <c r="I560" s="15">
        <v>2017</v>
      </c>
      <c r="J560" s="23"/>
      <c r="K560" s="73"/>
      <c r="L560" s="21"/>
      <c r="M560" s="73"/>
      <c r="N560" s="73">
        <v>1</v>
      </c>
      <c r="O560" s="22" t="s">
        <v>923</v>
      </c>
      <c r="P560" s="26" t="s">
        <v>413</v>
      </c>
      <c r="Q560" s="23" t="s">
        <v>56</v>
      </c>
      <c r="R560" s="24"/>
      <c r="S560" s="24"/>
    </row>
    <row r="561" spans="1:20" s="58" customFormat="1" ht="20.100000000000001" customHeight="1" x14ac:dyDescent="0.25">
      <c r="A561" s="22">
        <v>460</v>
      </c>
      <c r="B561" s="20" t="str">
        <f t="shared" si="30"/>
        <v>00.03.27.1.18.18.1.B.6.2019</v>
      </c>
      <c r="C561" s="20">
        <v>6</v>
      </c>
      <c r="D561" s="72" t="s">
        <v>1085</v>
      </c>
      <c r="E561" s="71" t="s">
        <v>718</v>
      </c>
      <c r="F561" s="19" t="s">
        <v>893</v>
      </c>
      <c r="G561" s="190">
        <v>3000000</v>
      </c>
      <c r="H561" s="269"/>
      <c r="I561" s="15">
        <v>2019</v>
      </c>
      <c r="J561" s="23"/>
      <c r="K561" s="73"/>
      <c r="L561" s="21"/>
      <c r="M561" s="73"/>
      <c r="N561" s="73">
        <v>1</v>
      </c>
      <c r="O561" s="22" t="s">
        <v>923</v>
      </c>
      <c r="P561" s="26" t="s">
        <v>413</v>
      </c>
      <c r="Q561" s="23" t="s">
        <v>56</v>
      </c>
      <c r="R561" s="24"/>
      <c r="S561" s="24"/>
    </row>
    <row r="562" spans="1:20" s="58" customFormat="1" ht="20.100000000000001" customHeight="1" x14ac:dyDescent="0.25">
      <c r="A562" s="72">
        <v>461</v>
      </c>
      <c r="B562" s="20" t="str">
        <f t="shared" si="30"/>
        <v>00.03.27.1.18.18.1.B.7.2020</v>
      </c>
      <c r="C562" s="20">
        <v>7</v>
      </c>
      <c r="D562" s="72" t="s">
        <v>1085</v>
      </c>
      <c r="E562" s="26" t="s">
        <v>115</v>
      </c>
      <c r="F562" s="19" t="s">
        <v>893</v>
      </c>
      <c r="G562" s="190">
        <v>1250000</v>
      </c>
      <c r="H562" s="269"/>
      <c r="I562" s="15">
        <v>2020</v>
      </c>
      <c r="J562" s="15" t="s">
        <v>388</v>
      </c>
      <c r="K562" s="15"/>
      <c r="L562" s="21"/>
      <c r="M562" s="73"/>
      <c r="N562" s="73">
        <v>1</v>
      </c>
      <c r="O562" s="22" t="s">
        <v>923</v>
      </c>
      <c r="P562" s="26" t="s">
        <v>413</v>
      </c>
      <c r="Q562" s="23" t="s">
        <v>56</v>
      </c>
      <c r="R562" s="24"/>
      <c r="S562" s="24"/>
    </row>
    <row r="563" spans="1:20" s="58" customFormat="1" ht="20.100000000000001" customHeight="1" x14ac:dyDescent="0.25">
      <c r="A563" s="22">
        <v>462</v>
      </c>
      <c r="B563" s="20" t="str">
        <f t="shared" si="30"/>
        <v>00.03.27.1.18.18.1.B.8.2017</v>
      </c>
      <c r="C563" s="20">
        <v>8</v>
      </c>
      <c r="D563" s="72" t="s">
        <v>1085</v>
      </c>
      <c r="E563" s="26" t="s">
        <v>415</v>
      </c>
      <c r="F563" s="19" t="s">
        <v>893</v>
      </c>
      <c r="G563" s="190">
        <v>150000</v>
      </c>
      <c r="H563" s="269"/>
      <c r="I563" s="15">
        <v>2017</v>
      </c>
      <c r="J563" s="23" t="s">
        <v>368</v>
      </c>
      <c r="K563" s="73"/>
      <c r="L563" s="21"/>
      <c r="M563" s="73"/>
      <c r="N563" s="73">
        <v>1</v>
      </c>
      <c r="O563" s="22" t="s">
        <v>923</v>
      </c>
      <c r="P563" s="26" t="s">
        <v>413</v>
      </c>
      <c r="Q563" s="23" t="s">
        <v>56</v>
      </c>
      <c r="R563" s="24"/>
      <c r="S563" s="24"/>
    </row>
    <row r="564" spans="1:20" s="58" customFormat="1" ht="20.100000000000001" customHeight="1" x14ac:dyDescent="0.25">
      <c r="A564" s="72">
        <v>463</v>
      </c>
      <c r="B564" s="20" t="str">
        <f t="shared" si="30"/>
        <v>00.03.27.1.18.18.1.B.9.2021</v>
      </c>
      <c r="C564" s="20">
        <v>9</v>
      </c>
      <c r="D564" s="72" t="s">
        <v>1085</v>
      </c>
      <c r="E564" s="26" t="s">
        <v>416</v>
      </c>
      <c r="F564" s="19" t="s">
        <v>893</v>
      </c>
      <c r="G564" s="190">
        <v>1500000</v>
      </c>
      <c r="H564" s="269"/>
      <c r="I564" s="15">
        <v>2021</v>
      </c>
      <c r="J564" s="15"/>
      <c r="K564" s="15"/>
      <c r="L564" s="21"/>
      <c r="M564" s="73"/>
      <c r="N564" s="73">
        <v>1</v>
      </c>
      <c r="O564" s="22" t="s">
        <v>923</v>
      </c>
      <c r="P564" s="26" t="s">
        <v>413</v>
      </c>
      <c r="Q564" s="23" t="s">
        <v>56</v>
      </c>
      <c r="R564" s="24"/>
      <c r="S564" s="24"/>
    </row>
    <row r="565" spans="1:20" s="58" customFormat="1" ht="20.100000000000001" customHeight="1" x14ac:dyDescent="0.25">
      <c r="A565" s="22">
        <v>464</v>
      </c>
      <c r="B565" s="20" t="str">
        <f t="shared" si="30"/>
        <v>00.03.27.1.18.18.1.B.10.2021</v>
      </c>
      <c r="C565" s="20">
        <v>10</v>
      </c>
      <c r="D565" s="72" t="s">
        <v>1085</v>
      </c>
      <c r="E565" s="26" t="s">
        <v>417</v>
      </c>
      <c r="F565" s="19" t="s">
        <v>893</v>
      </c>
      <c r="G565" s="190">
        <v>1000000</v>
      </c>
      <c r="H565" s="269"/>
      <c r="I565" s="15">
        <v>2021</v>
      </c>
      <c r="J565" s="15"/>
      <c r="K565" s="15"/>
      <c r="L565" s="21"/>
      <c r="M565" s="73"/>
      <c r="N565" s="73">
        <v>1</v>
      </c>
      <c r="O565" s="22" t="s">
        <v>923</v>
      </c>
      <c r="P565" s="26" t="s">
        <v>413</v>
      </c>
      <c r="Q565" s="23" t="s">
        <v>56</v>
      </c>
      <c r="R565" s="24"/>
      <c r="S565" s="24"/>
    </row>
    <row r="566" spans="1:20" s="58" customFormat="1" ht="20.100000000000001" customHeight="1" x14ac:dyDescent="0.25">
      <c r="A566" s="72">
        <v>465</v>
      </c>
      <c r="B566" s="20" t="str">
        <f t="shared" si="30"/>
        <v>00.03.27.1.18.18.1.B.11.2020</v>
      </c>
      <c r="C566" s="20">
        <v>11</v>
      </c>
      <c r="D566" s="72" t="s">
        <v>1085</v>
      </c>
      <c r="E566" s="26" t="s">
        <v>418</v>
      </c>
      <c r="F566" s="19" t="s">
        <v>893</v>
      </c>
      <c r="G566" s="190">
        <v>150000</v>
      </c>
      <c r="H566" s="269"/>
      <c r="I566" s="15">
        <v>2020</v>
      </c>
      <c r="J566" s="15" t="s">
        <v>419</v>
      </c>
      <c r="K566" s="15"/>
      <c r="L566" s="21"/>
      <c r="M566" s="73"/>
      <c r="N566" s="73">
        <v>1</v>
      </c>
      <c r="O566" s="22" t="s">
        <v>923</v>
      </c>
      <c r="P566" s="26" t="s">
        <v>413</v>
      </c>
      <c r="Q566" s="23" t="s">
        <v>56</v>
      </c>
      <c r="R566" s="24"/>
      <c r="S566" s="24"/>
    </row>
    <row r="567" spans="1:20" s="58" customFormat="1" ht="20.100000000000001" customHeight="1" x14ac:dyDescent="0.25">
      <c r="A567" s="22">
        <v>466</v>
      </c>
      <c r="B567" s="20" t="str">
        <f t="shared" si="30"/>
        <v>00.03.27.1.18.18.1.B.12.2020</v>
      </c>
      <c r="C567" s="20">
        <v>12</v>
      </c>
      <c r="D567" s="72" t="s">
        <v>1085</v>
      </c>
      <c r="E567" s="26" t="s">
        <v>408</v>
      </c>
      <c r="F567" s="19" t="s">
        <v>893</v>
      </c>
      <c r="G567" s="190">
        <v>500000</v>
      </c>
      <c r="H567" s="269"/>
      <c r="I567" s="15">
        <v>2020</v>
      </c>
      <c r="J567" s="23"/>
      <c r="K567" s="73"/>
      <c r="L567" s="23"/>
      <c r="M567" s="73"/>
      <c r="N567" s="73">
        <v>1</v>
      </c>
      <c r="O567" s="22" t="s">
        <v>923</v>
      </c>
      <c r="P567" s="26" t="s">
        <v>413</v>
      </c>
      <c r="Q567" s="23" t="s">
        <v>56</v>
      </c>
      <c r="R567" s="21"/>
      <c r="S567" s="24"/>
    </row>
    <row r="568" spans="1:20" s="58" customFormat="1" ht="20.100000000000001" customHeight="1" x14ac:dyDescent="0.25">
      <c r="A568" s="72">
        <v>467</v>
      </c>
      <c r="B568" s="20" t="str">
        <f t="shared" si="30"/>
        <v>00.03.27.1.18.18.1.B.13.2019</v>
      </c>
      <c r="C568" s="20">
        <v>13</v>
      </c>
      <c r="D568" s="72" t="s">
        <v>1085</v>
      </c>
      <c r="E568" s="26" t="s">
        <v>828</v>
      </c>
      <c r="F568" s="19" t="s">
        <v>893</v>
      </c>
      <c r="G568" s="190">
        <v>70000</v>
      </c>
      <c r="H568" s="269"/>
      <c r="I568" s="15">
        <v>2019</v>
      </c>
      <c r="J568" s="23"/>
      <c r="K568" s="73"/>
      <c r="L568" s="21"/>
      <c r="M568" s="73"/>
      <c r="N568" s="73">
        <v>1</v>
      </c>
      <c r="O568" s="22" t="s">
        <v>923</v>
      </c>
      <c r="P568" s="26" t="s">
        <v>413</v>
      </c>
      <c r="Q568" s="73" t="s">
        <v>56</v>
      </c>
      <c r="R568" s="21"/>
      <c r="S568" s="75"/>
    </row>
    <row r="569" spans="1:20" s="58" customFormat="1" ht="20.100000000000001" customHeight="1" x14ac:dyDescent="0.25">
      <c r="A569" s="22">
        <v>468</v>
      </c>
      <c r="B569" s="20" t="str">
        <f t="shared" si="30"/>
        <v>00.03.27.1.18.18.1.B.14.2019</v>
      </c>
      <c r="C569" s="20">
        <v>14</v>
      </c>
      <c r="D569" s="72" t="s">
        <v>1085</v>
      </c>
      <c r="E569" s="74" t="s">
        <v>828</v>
      </c>
      <c r="F569" s="19" t="s">
        <v>893</v>
      </c>
      <c r="G569" s="190">
        <v>70000</v>
      </c>
      <c r="H569" s="269"/>
      <c r="I569" s="15">
        <v>2019</v>
      </c>
      <c r="J569" s="73"/>
      <c r="K569" s="73"/>
      <c r="L569" s="21"/>
      <c r="M569" s="73"/>
      <c r="N569" s="73">
        <v>1</v>
      </c>
      <c r="O569" s="22" t="s">
        <v>923</v>
      </c>
      <c r="P569" s="74" t="s">
        <v>413</v>
      </c>
      <c r="Q569" s="23" t="s">
        <v>56</v>
      </c>
      <c r="R569" s="24"/>
      <c r="S569" s="24"/>
    </row>
    <row r="570" spans="1:20" s="58" customFormat="1" ht="20.100000000000001" customHeight="1" x14ac:dyDescent="0.25">
      <c r="A570" s="72">
        <v>469</v>
      </c>
      <c r="B570" s="20" t="str">
        <f t="shared" si="30"/>
        <v>00.03.27.1.18.18.1.B.15.2020</v>
      </c>
      <c r="C570" s="20">
        <v>15</v>
      </c>
      <c r="D570" s="72" t="s">
        <v>1085</v>
      </c>
      <c r="E570" s="26" t="s">
        <v>420</v>
      </c>
      <c r="F570" s="19" t="s">
        <v>893</v>
      </c>
      <c r="G570" s="190">
        <v>300000</v>
      </c>
      <c r="H570" s="269"/>
      <c r="I570" s="15">
        <v>2020</v>
      </c>
      <c r="J570" s="15" t="s">
        <v>421</v>
      </c>
      <c r="K570" s="15"/>
      <c r="L570" s="21"/>
      <c r="M570" s="73"/>
      <c r="N570" s="73">
        <v>1</v>
      </c>
      <c r="O570" s="22" t="s">
        <v>923</v>
      </c>
      <c r="P570" s="26" t="s">
        <v>413</v>
      </c>
      <c r="Q570" s="117" t="s">
        <v>424</v>
      </c>
      <c r="R570" s="115"/>
      <c r="S570" s="115"/>
      <c r="T570" s="20"/>
    </row>
    <row r="571" spans="1:20" s="58" customFormat="1" ht="20.100000000000001" customHeight="1" x14ac:dyDescent="0.25">
      <c r="A571" s="72"/>
      <c r="B571" s="20" t="str">
        <f t="shared" si="30"/>
        <v>00.03.27.1.18.18.1.B.16.2023</v>
      </c>
      <c r="C571" s="20">
        <v>16</v>
      </c>
      <c r="D571" s="72" t="s">
        <v>1085</v>
      </c>
      <c r="E571" s="74" t="s">
        <v>1429</v>
      </c>
      <c r="F571" s="19" t="s">
        <v>893</v>
      </c>
      <c r="G571" s="214">
        <v>300000</v>
      </c>
      <c r="H571" s="282" t="s">
        <v>1162</v>
      </c>
      <c r="I571" s="15">
        <v>2023</v>
      </c>
      <c r="J571" s="15" t="s">
        <v>1430</v>
      </c>
      <c r="K571" s="15"/>
      <c r="L571" s="21"/>
      <c r="M571" s="73"/>
      <c r="N571" s="73">
        <v>1</v>
      </c>
      <c r="O571" s="22" t="s">
        <v>923</v>
      </c>
      <c r="P571" s="74" t="s">
        <v>413</v>
      </c>
      <c r="Q571" s="117" t="s">
        <v>424</v>
      </c>
      <c r="R571" s="115"/>
      <c r="S571" s="115"/>
      <c r="T571" s="20"/>
    </row>
    <row r="572" spans="1:20" s="58" customFormat="1" ht="20.100000000000001" customHeight="1" x14ac:dyDescent="0.25">
      <c r="A572" s="22">
        <v>460</v>
      </c>
      <c r="B572" s="20" t="str">
        <f t="shared" ref="B572" si="31">"00.03.27.1.18.18.1.B."&amp;C572&amp;D572&amp;I572</f>
        <v>00.03.27.1.18.18.1.B.17-18.2023</v>
      </c>
      <c r="C572" s="20" t="s">
        <v>1523</v>
      </c>
      <c r="D572" s="72" t="s">
        <v>1085</v>
      </c>
      <c r="E572" s="71" t="s">
        <v>1495</v>
      </c>
      <c r="F572" s="19" t="s">
        <v>893</v>
      </c>
      <c r="G572" s="190">
        <f>21132000/3</f>
        <v>7044000</v>
      </c>
      <c r="H572" s="269" t="s">
        <v>1102</v>
      </c>
      <c r="I572" s="15">
        <v>2023</v>
      </c>
      <c r="J572" s="73" t="s">
        <v>59</v>
      </c>
      <c r="K572" s="73" t="s">
        <v>59</v>
      </c>
      <c r="L572" s="21" t="s">
        <v>59</v>
      </c>
      <c r="M572" s="73"/>
      <c r="N572" s="73">
        <v>2</v>
      </c>
      <c r="O572" s="22" t="s">
        <v>923</v>
      </c>
      <c r="P572" s="74" t="s">
        <v>413</v>
      </c>
      <c r="Q572" s="73" t="s">
        <v>56</v>
      </c>
      <c r="R572" s="75"/>
      <c r="S572" s="75"/>
    </row>
    <row r="573" spans="1:20" s="58" customFormat="1" ht="20.100000000000001" customHeight="1" x14ac:dyDescent="0.25">
      <c r="A573" s="22">
        <v>460</v>
      </c>
      <c r="B573" s="20" t="str">
        <f t="shared" ref="B573" si="32">"00.03.27.1.18.18.1.B."&amp;C573&amp;D573&amp;I573</f>
        <v>00.03.27.1.18.18.1.B.19-20.2023</v>
      </c>
      <c r="C573" s="20" t="s">
        <v>1525</v>
      </c>
      <c r="D573" s="72" t="s">
        <v>1085</v>
      </c>
      <c r="E573" s="71" t="s">
        <v>1383</v>
      </c>
      <c r="F573" s="19" t="s">
        <v>893</v>
      </c>
      <c r="G573" s="190">
        <f>3435000/3</f>
        <v>1145000</v>
      </c>
      <c r="H573" s="269" t="s">
        <v>1102</v>
      </c>
      <c r="I573" s="15">
        <v>2023</v>
      </c>
      <c r="J573" s="126" t="s">
        <v>1155</v>
      </c>
      <c r="K573" s="126" t="s">
        <v>1527</v>
      </c>
      <c r="L573" s="126" t="s">
        <v>59</v>
      </c>
      <c r="M573" s="73"/>
      <c r="N573" s="73">
        <v>2</v>
      </c>
      <c r="O573" s="22" t="s">
        <v>923</v>
      </c>
      <c r="P573" s="74" t="s">
        <v>413</v>
      </c>
      <c r="Q573" s="73" t="s">
        <v>56</v>
      </c>
      <c r="R573" s="75"/>
      <c r="S573" s="75"/>
    </row>
    <row r="574" spans="1:20" s="58" customFormat="1" ht="20.100000000000001" customHeight="1" x14ac:dyDescent="0.25">
      <c r="A574" s="22">
        <v>460</v>
      </c>
      <c r="B574" s="20" t="str">
        <f t="shared" ref="B574" si="33">"00.03.27.1.18.18.1.B."&amp;C574&amp;D574&amp;I574</f>
        <v>00.03.27.1.18.18.1.B.21-22.2023</v>
      </c>
      <c r="C574" s="20" t="s">
        <v>1526</v>
      </c>
      <c r="D574" s="72" t="s">
        <v>1085</v>
      </c>
      <c r="E574" s="71" t="s">
        <v>1524</v>
      </c>
      <c r="F574" s="19" t="s">
        <v>893</v>
      </c>
      <c r="G574" s="190">
        <f>375000/3</f>
        <v>125000</v>
      </c>
      <c r="H574" s="269" t="s">
        <v>1102</v>
      </c>
      <c r="I574" s="15">
        <v>2023</v>
      </c>
      <c r="J574" s="126" t="s">
        <v>1528</v>
      </c>
      <c r="K574" s="126" t="s">
        <v>1529</v>
      </c>
      <c r="L574" s="126" t="s">
        <v>59</v>
      </c>
      <c r="M574" s="73"/>
      <c r="N574" s="73">
        <v>2</v>
      </c>
      <c r="O574" s="22" t="s">
        <v>923</v>
      </c>
      <c r="P574" s="74" t="s">
        <v>413</v>
      </c>
      <c r="Q574" s="73" t="s">
        <v>56</v>
      </c>
      <c r="R574" s="75"/>
      <c r="S574" s="75"/>
    </row>
    <row r="575" spans="1:20" s="58" customFormat="1" ht="20.100000000000001" customHeight="1" x14ac:dyDescent="0.25">
      <c r="A575" s="72"/>
      <c r="B575" s="20"/>
      <c r="C575" s="20"/>
      <c r="D575" s="72"/>
      <c r="E575" s="74"/>
      <c r="F575" s="19"/>
      <c r="G575" s="214"/>
      <c r="H575" s="282"/>
      <c r="I575" s="15"/>
      <c r="J575" s="15"/>
      <c r="K575" s="15"/>
      <c r="L575" s="21"/>
      <c r="M575" s="73"/>
      <c r="N575" s="73"/>
      <c r="O575" s="22"/>
      <c r="P575" s="74"/>
      <c r="Q575" s="117"/>
      <c r="R575" s="115"/>
      <c r="S575" s="115"/>
      <c r="T575" s="20"/>
    </row>
    <row r="576" spans="1:20" s="58" customFormat="1" ht="20.100000000000001" customHeight="1" x14ac:dyDescent="0.25">
      <c r="A576" s="22">
        <v>470</v>
      </c>
      <c r="B576" s="20" t="str">
        <f t="shared" ref="B576:B623" si="34">"00.03.27.1.1.1.6.B."&amp;C576&amp;D576&amp;I576</f>
        <v>00.03.27.1.1.1.6.B.1.2015</v>
      </c>
      <c r="C576" s="20">
        <v>1</v>
      </c>
      <c r="D576" s="72" t="s">
        <v>1085</v>
      </c>
      <c r="E576" s="165" t="s">
        <v>422</v>
      </c>
      <c r="F576" s="19" t="s">
        <v>893</v>
      </c>
      <c r="G576" s="190">
        <v>3150000</v>
      </c>
      <c r="H576" s="269"/>
      <c r="I576" s="167">
        <v>2015</v>
      </c>
      <c r="J576" s="165"/>
      <c r="K576" s="165"/>
      <c r="L576" s="165"/>
      <c r="M576" s="165"/>
      <c r="N576" s="167">
        <v>1</v>
      </c>
      <c r="O576" s="27" t="s">
        <v>924</v>
      </c>
      <c r="P576" s="165" t="s">
        <v>423</v>
      </c>
      <c r="Q576" s="117" t="s">
        <v>424</v>
      </c>
      <c r="R576" s="115"/>
      <c r="S576" s="115"/>
      <c r="T576" s="20"/>
    </row>
    <row r="577" spans="1:20" s="58" customFormat="1" ht="20.100000000000001" customHeight="1" x14ac:dyDescent="0.25">
      <c r="A577" s="72">
        <v>471</v>
      </c>
      <c r="B577" s="20" t="str">
        <f t="shared" si="34"/>
        <v>00.03.27.1.1.1.6.B.2.2019</v>
      </c>
      <c r="C577" s="20">
        <v>2</v>
      </c>
      <c r="D577" s="72" t="s">
        <v>1085</v>
      </c>
      <c r="E577" s="165" t="s">
        <v>425</v>
      </c>
      <c r="F577" s="19" t="s">
        <v>893</v>
      </c>
      <c r="G577" s="190">
        <v>3150000</v>
      </c>
      <c r="H577" s="269"/>
      <c r="I577" s="167">
        <v>2019</v>
      </c>
      <c r="J577" s="165" t="s">
        <v>243</v>
      </c>
      <c r="K577" s="165"/>
      <c r="L577" s="165"/>
      <c r="M577" s="165"/>
      <c r="N577" s="167">
        <v>1</v>
      </c>
      <c r="O577" s="27" t="s">
        <v>924</v>
      </c>
      <c r="P577" s="165" t="s">
        <v>423</v>
      </c>
      <c r="Q577" s="117" t="s">
        <v>424</v>
      </c>
      <c r="R577" s="115"/>
      <c r="S577" s="115"/>
      <c r="T577" s="20"/>
    </row>
    <row r="578" spans="1:20" s="58" customFormat="1" ht="20.100000000000001" customHeight="1" x14ac:dyDescent="0.25">
      <c r="A578" s="22">
        <v>472</v>
      </c>
      <c r="B578" s="20" t="str">
        <f t="shared" si="34"/>
        <v>00.03.27.1.1.1.6.B.3.2019</v>
      </c>
      <c r="C578" s="20">
        <v>3</v>
      </c>
      <c r="D578" s="72" t="s">
        <v>1085</v>
      </c>
      <c r="E578" s="165" t="s">
        <v>426</v>
      </c>
      <c r="F578" s="19" t="s">
        <v>893</v>
      </c>
      <c r="G578" s="190">
        <v>2600000</v>
      </c>
      <c r="H578" s="269"/>
      <c r="I578" s="167">
        <v>2019</v>
      </c>
      <c r="J578" s="165" t="s">
        <v>427</v>
      </c>
      <c r="K578" s="165"/>
      <c r="L578" s="165"/>
      <c r="M578" s="165"/>
      <c r="N578" s="167">
        <v>1</v>
      </c>
      <c r="O578" s="27" t="s">
        <v>924</v>
      </c>
      <c r="P578" s="165" t="s">
        <v>423</v>
      </c>
      <c r="Q578" s="117" t="s">
        <v>424</v>
      </c>
      <c r="R578" s="115"/>
      <c r="S578" s="115"/>
      <c r="T578" s="20"/>
    </row>
    <row r="579" spans="1:20" s="58" customFormat="1" ht="20.100000000000001" customHeight="1" x14ac:dyDescent="0.25">
      <c r="A579" s="72">
        <v>473</v>
      </c>
      <c r="B579" s="20" t="str">
        <f t="shared" si="34"/>
        <v>00.03.27.1.1.1.6.B.4.2018</v>
      </c>
      <c r="C579" s="20">
        <v>4</v>
      </c>
      <c r="D579" s="72" t="s">
        <v>1085</v>
      </c>
      <c r="E579" s="165" t="s">
        <v>426</v>
      </c>
      <c r="F579" s="19" t="s">
        <v>893</v>
      </c>
      <c r="G579" s="190">
        <v>2600000</v>
      </c>
      <c r="H579" s="269"/>
      <c r="I579" s="167">
        <v>2018</v>
      </c>
      <c r="J579" s="165"/>
      <c r="K579" s="165"/>
      <c r="L579" s="165"/>
      <c r="M579" s="165"/>
      <c r="N579" s="167">
        <v>1</v>
      </c>
      <c r="O579" s="27" t="s">
        <v>924</v>
      </c>
      <c r="P579" s="165" t="s">
        <v>423</v>
      </c>
      <c r="Q579" s="117" t="s">
        <v>424</v>
      </c>
      <c r="R579" s="115"/>
      <c r="S579" s="115"/>
      <c r="T579" s="20"/>
    </row>
    <row r="580" spans="1:20" s="58" customFormat="1" ht="20.100000000000001" customHeight="1" x14ac:dyDescent="0.25">
      <c r="A580" s="22">
        <v>474</v>
      </c>
      <c r="B580" s="20" t="str">
        <f t="shared" si="34"/>
        <v>00.03.27.1.1.1.6.B.5.2018</v>
      </c>
      <c r="C580" s="20">
        <v>5</v>
      </c>
      <c r="D580" s="72" t="s">
        <v>1085</v>
      </c>
      <c r="E580" s="165" t="s">
        <v>428</v>
      </c>
      <c r="F580" s="19" t="s">
        <v>893</v>
      </c>
      <c r="G580" s="190">
        <v>2600000</v>
      </c>
      <c r="H580" s="269"/>
      <c r="I580" s="167">
        <v>2018</v>
      </c>
      <c r="J580" s="165" t="s">
        <v>429</v>
      </c>
      <c r="K580" s="165"/>
      <c r="L580" s="165"/>
      <c r="M580" s="165"/>
      <c r="N580" s="167">
        <v>1</v>
      </c>
      <c r="O580" s="27" t="s">
        <v>924</v>
      </c>
      <c r="P580" s="165" t="s">
        <v>423</v>
      </c>
      <c r="Q580" s="117" t="s">
        <v>424</v>
      </c>
      <c r="R580" s="115"/>
      <c r="S580" s="115"/>
      <c r="T580" s="20"/>
    </row>
    <row r="581" spans="1:20" s="58" customFormat="1" ht="20.100000000000001" customHeight="1" x14ac:dyDescent="0.25">
      <c r="A581" s="72">
        <v>475</v>
      </c>
      <c r="B581" s="20" t="str">
        <f t="shared" si="34"/>
        <v>00.03.27.1.1.1.6.B.6.2018</v>
      </c>
      <c r="C581" s="20">
        <v>6</v>
      </c>
      <c r="D581" s="72" t="s">
        <v>1085</v>
      </c>
      <c r="E581" s="165" t="s">
        <v>430</v>
      </c>
      <c r="F581" s="19" t="s">
        <v>893</v>
      </c>
      <c r="G581" s="190">
        <v>2600000</v>
      </c>
      <c r="H581" s="269"/>
      <c r="I581" s="167">
        <v>2018</v>
      </c>
      <c r="J581" s="165" t="s">
        <v>427</v>
      </c>
      <c r="K581" s="165"/>
      <c r="L581" s="165"/>
      <c r="M581" s="165"/>
      <c r="N581" s="167">
        <v>1</v>
      </c>
      <c r="O581" s="27" t="s">
        <v>924</v>
      </c>
      <c r="P581" s="165" t="s">
        <v>423</v>
      </c>
      <c r="Q581" s="117" t="s">
        <v>424</v>
      </c>
      <c r="R581" s="115"/>
      <c r="S581" s="115"/>
      <c r="T581" s="20"/>
    </row>
    <row r="582" spans="1:20" s="58" customFormat="1" ht="20.100000000000001" customHeight="1" x14ac:dyDescent="0.25">
      <c r="A582" s="22">
        <v>476</v>
      </c>
      <c r="B582" s="20" t="str">
        <f t="shared" si="34"/>
        <v>00.03.27.1.1.1.6.B.7.2019</v>
      </c>
      <c r="C582" s="20">
        <v>7</v>
      </c>
      <c r="D582" s="72" t="s">
        <v>1085</v>
      </c>
      <c r="E582" s="165" t="s">
        <v>432</v>
      </c>
      <c r="F582" s="19" t="s">
        <v>893</v>
      </c>
      <c r="G582" s="190">
        <v>2000000</v>
      </c>
      <c r="H582" s="269"/>
      <c r="I582" s="167">
        <v>2019</v>
      </c>
      <c r="J582" s="165"/>
      <c r="K582" s="165"/>
      <c r="L582" s="165"/>
      <c r="M582" s="165"/>
      <c r="N582" s="167">
        <v>1</v>
      </c>
      <c r="O582" s="27" t="s">
        <v>924</v>
      </c>
      <c r="P582" s="165" t="s">
        <v>423</v>
      </c>
      <c r="Q582" s="117" t="s">
        <v>424</v>
      </c>
      <c r="R582" s="115"/>
      <c r="S582" s="115"/>
      <c r="T582" s="20"/>
    </row>
    <row r="583" spans="1:20" s="58" customFormat="1" ht="20.100000000000001" customHeight="1" x14ac:dyDescent="0.25">
      <c r="A583" s="72">
        <v>477</v>
      </c>
      <c r="B583" s="20" t="str">
        <f t="shared" si="34"/>
        <v>00.03.27.1.1.1.6.B.8.2019</v>
      </c>
      <c r="C583" s="20">
        <v>8</v>
      </c>
      <c r="D583" s="72" t="s">
        <v>1085</v>
      </c>
      <c r="E583" s="165" t="s">
        <v>432</v>
      </c>
      <c r="F583" s="19" t="s">
        <v>893</v>
      </c>
      <c r="G583" s="190">
        <v>2000000</v>
      </c>
      <c r="H583" s="269"/>
      <c r="I583" s="167">
        <v>2019</v>
      </c>
      <c r="J583" s="165"/>
      <c r="K583" s="165"/>
      <c r="L583" s="165"/>
      <c r="M583" s="165"/>
      <c r="N583" s="167">
        <v>1</v>
      </c>
      <c r="O583" s="27" t="s">
        <v>924</v>
      </c>
      <c r="P583" s="165" t="s">
        <v>423</v>
      </c>
      <c r="Q583" s="117" t="s">
        <v>424</v>
      </c>
      <c r="R583" s="115"/>
      <c r="S583" s="115"/>
      <c r="T583" s="20"/>
    </row>
    <row r="584" spans="1:20" s="58" customFormat="1" ht="20.100000000000001" customHeight="1" x14ac:dyDescent="0.25">
      <c r="A584" s="22">
        <v>478</v>
      </c>
      <c r="B584" s="20" t="str">
        <f t="shared" si="34"/>
        <v>00.03.27.1.1.1.6.B.9.2019</v>
      </c>
      <c r="C584" s="20">
        <v>9</v>
      </c>
      <c r="D584" s="72" t="s">
        <v>1085</v>
      </c>
      <c r="E584" s="165" t="s">
        <v>432</v>
      </c>
      <c r="F584" s="19" t="s">
        <v>893</v>
      </c>
      <c r="G584" s="190">
        <v>2000000</v>
      </c>
      <c r="H584" s="269"/>
      <c r="I584" s="167">
        <v>2019</v>
      </c>
      <c r="J584" s="165"/>
      <c r="K584" s="165"/>
      <c r="L584" s="165"/>
      <c r="M584" s="165"/>
      <c r="N584" s="167">
        <v>1</v>
      </c>
      <c r="O584" s="27" t="s">
        <v>924</v>
      </c>
      <c r="P584" s="165" t="s">
        <v>423</v>
      </c>
      <c r="Q584" s="117" t="s">
        <v>424</v>
      </c>
      <c r="R584" s="115"/>
      <c r="S584" s="115" t="s">
        <v>434</v>
      </c>
      <c r="T584" s="20"/>
    </row>
    <row r="585" spans="1:20" s="58" customFormat="1" ht="20.100000000000001" customHeight="1" x14ac:dyDescent="0.25">
      <c r="A585" s="72">
        <v>479</v>
      </c>
      <c r="B585" s="20" t="str">
        <f t="shared" si="34"/>
        <v>00.03.27.1.1.1.6.B.10.2017</v>
      </c>
      <c r="C585" s="20">
        <v>10</v>
      </c>
      <c r="D585" s="72" t="s">
        <v>1085</v>
      </c>
      <c r="E585" s="165" t="s">
        <v>433</v>
      </c>
      <c r="F585" s="19" t="s">
        <v>893</v>
      </c>
      <c r="G585" s="190">
        <v>150000</v>
      </c>
      <c r="H585" s="269"/>
      <c r="I585" s="167">
        <v>2017</v>
      </c>
      <c r="J585" s="165"/>
      <c r="K585" s="165"/>
      <c r="L585" s="165"/>
      <c r="M585" s="165"/>
      <c r="N585" s="167">
        <v>1</v>
      </c>
      <c r="O585" s="27" t="s">
        <v>924</v>
      </c>
      <c r="P585" s="165" t="s">
        <v>423</v>
      </c>
      <c r="Q585" s="117" t="s">
        <v>424</v>
      </c>
      <c r="R585" s="115"/>
      <c r="S585" s="115" t="s">
        <v>434</v>
      </c>
      <c r="T585" s="20"/>
    </row>
    <row r="586" spans="1:20" s="58" customFormat="1" ht="20.100000000000001" customHeight="1" x14ac:dyDescent="0.25">
      <c r="A586" s="22">
        <v>480</v>
      </c>
      <c r="B586" s="20" t="str">
        <f t="shared" si="34"/>
        <v>00.03.27.1.1.1.6.B.11.2017</v>
      </c>
      <c r="C586" s="20">
        <v>11</v>
      </c>
      <c r="D586" s="72" t="s">
        <v>1085</v>
      </c>
      <c r="E586" s="165" t="s">
        <v>433</v>
      </c>
      <c r="F586" s="19" t="s">
        <v>893</v>
      </c>
      <c r="G586" s="190">
        <v>150000</v>
      </c>
      <c r="H586" s="269"/>
      <c r="I586" s="167">
        <v>2017</v>
      </c>
      <c r="J586" s="165"/>
      <c r="K586" s="165"/>
      <c r="L586" s="165"/>
      <c r="M586" s="165"/>
      <c r="N586" s="167">
        <v>1</v>
      </c>
      <c r="O586" s="27" t="s">
        <v>924</v>
      </c>
      <c r="P586" s="165" t="s">
        <v>423</v>
      </c>
      <c r="Q586" s="117"/>
      <c r="R586" s="117" t="s">
        <v>424</v>
      </c>
      <c r="S586" s="115"/>
      <c r="T586" s="20"/>
    </row>
    <row r="587" spans="1:20" s="58" customFormat="1" ht="20.100000000000001" customHeight="1" x14ac:dyDescent="0.25">
      <c r="A587" s="72">
        <v>481</v>
      </c>
      <c r="B587" s="20" t="str">
        <f t="shared" si="34"/>
        <v>00.03.27.1.1.1.6.B.12.2016</v>
      </c>
      <c r="C587" s="20">
        <v>12</v>
      </c>
      <c r="D587" s="72" t="s">
        <v>1085</v>
      </c>
      <c r="E587" s="165" t="s">
        <v>435</v>
      </c>
      <c r="F587" s="19" t="s">
        <v>893</v>
      </c>
      <c r="G587" s="190">
        <v>5000000</v>
      </c>
      <c r="H587" s="269"/>
      <c r="I587" s="167">
        <v>2016</v>
      </c>
      <c r="J587" s="165"/>
      <c r="K587" s="165"/>
      <c r="L587" s="165"/>
      <c r="M587" s="165"/>
      <c r="N587" s="167">
        <v>1</v>
      </c>
      <c r="O587" s="27" t="s">
        <v>924</v>
      </c>
      <c r="P587" s="165" t="s">
        <v>423</v>
      </c>
      <c r="Q587" s="117"/>
      <c r="R587" s="117" t="s">
        <v>424</v>
      </c>
      <c r="S587" s="115"/>
      <c r="T587" s="20"/>
    </row>
    <row r="588" spans="1:20" s="58" customFormat="1" ht="20.100000000000001" customHeight="1" x14ac:dyDescent="0.25">
      <c r="A588" s="22">
        <v>482</v>
      </c>
      <c r="B588" s="20" t="str">
        <f t="shared" si="34"/>
        <v>00.03.27.1.1.1.6.B.13.2016</v>
      </c>
      <c r="C588" s="20">
        <v>13</v>
      </c>
      <c r="D588" s="72" t="s">
        <v>1085</v>
      </c>
      <c r="E588" s="165" t="s">
        <v>435</v>
      </c>
      <c r="F588" s="19" t="s">
        <v>893</v>
      </c>
      <c r="G588" s="190">
        <v>5000000</v>
      </c>
      <c r="H588" s="269"/>
      <c r="I588" s="167">
        <v>2016</v>
      </c>
      <c r="J588" s="165"/>
      <c r="K588" s="165"/>
      <c r="L588" s="165"/>
      <c r="M588" s="165"/>
      <c r="N588" s="167">
        <v>1</v>
      </c>
      <c r="O588" s="27" t="s">
        <v>924</v>
      </c>
      <c r="P588" s="165" t="s">
        <v>423</v>
      </c>
      <c r="Q588" s="117"/>
      <c r="R588" s="117" t="s">
        <v>424</v>
      </c>
      <c r="S588" s="115"/>
      <c r="T588" s="20"/>
    </row>
    <row r="589" spans="1:20" s="58" customFormat="1" ht="20.100000000000001" customHeight="1" x14ac:dyDescent="0.25">
      <c r="A589" s="72">
        <v>483</v>
      </c>
      <c r="B589" s="20" t="str">
        <f t="shared" si="34"/>
        <v>00.03.27.1.1.1.6.B.14.2016</v>
      </c>
      <c r="C589" s="20">
        <v>14</v>
      </c>
      <c r="D589" s="72" t="s">
        <v>1085</v>
      </c>
      <c r="E589" s="165" t="s">
        <v>435</v>
      </c>
      <c r="F589" s="19" t="s">
        <v>893</v>
      </c>
      <c r="G589" s="190">
        <v>5000000</v>
      </c>
      <c r="H589" s="269"/>
      <c r="I589" s="167">
        <v>2016</v>
      </c>
      <c r="J589" s="165"/>
      <c r="K589" s="165"/>
      <c r="L589" s="165"/>
      <c r="M589" s="165"/>
      <c r="N589" s="167">
        <v>1</v>
      </c>
      <c r="O589" s="27" t="s">
        <v>924</v>
      </c>
      <c r="P589" s="165" t="s">
        <v>423</v>
      </c>
      <c r="Q589" s="117" t="s">
        <v>424</v>
      </c>
      <c r="R589" s="115"/>
      <c r="S589" s="115" t="s">
        <v>434</v>
      </c>
      <c r="T589" s="20"/>
    </row>
    <row r="590" spans="1:20" s="58" customFormat="1" ht="20.100000000000001" customHeight="1" x14ac:dyDescent="0.25">
      <c r="A590" s="22">
        <v>484</v>
      </c>
      <c r="B590" s="20" t="str">
        <f t="shared" si="34"/>
        <v>00.03.27.1.1.1.6.B.15.2015</v>
      </c>
      <c r="C590" s="20">
        <v>15</v>
      </c>
      <c r="D590" s="72" t="s">
        <v>1085</v>
      </c>
      <c r="E590" s="165" t="s">
        <v>436</v>
      </c>
      <c r="F590" s="19" t="s">
        <v>893</v>
      </c>
      <c r="G590" s="190">
        <v>650000</v>
      </c>
      <c r="H590" s="269"/>
      <c r="I590" s="167">
        <v>2015</v>
      </c>
      <c r="J590" s="165"/>
      <c r="K590" s="165"/>
      <c r="L590" s="165"/>
      <c r="M590" s="165"/>
      <c r="N590" s="167">
        <v>1</v>
      </c>
      <c r="O590" s="27" t="s">
        <v>924</v>
      </c>
      <c r="P590" s="165" t="s">
        <v>423</v>
      </c>
      <c r="Q590" s="117" t="s">
        <v>424</v>
      </c>
      <c r="R590" s="115"/>
      <c r="S590" s="115" t="s">
        <v>434</v>
      </c>
      <c r="T590" s="20"/>
    </row>
    <row r="591" spans="1:20" s="58" customFormat="1" ht="20.100000000000001" customHeight="1" x14ac:dyDescent="0.25">
      <c r="A591" s="72">
        <v>485</v>
      </c>
      <c r="B591" s="20" t="str">
        <f t="shared" si="34"/>
        <v>00.03.27.1.1.1.6.B.16.2015</v>
      </c>
      <c r="C591" s="20">
        <v>16</v>
      </c>
      <c r="D591" s="72" t="s">
        <v>1085</v>
      </c>
      <c r="E591" s="165" t="s">
        <v>436</v>
      </c>
      <c r="F591" s="19" t="s">
        <v>893</v>
      </c>
      <c r="G591" s="190">
        <v>650000</v>
      </c>
      <c r="H591" s="269"/>
      <c r="I591" s="167">
        <v>2015</v>
      </c>
      <c r="J591" s="165"/>
      <c r="K591" s="165"/>
      <c r="L591" s="165"/>
      <c r="M591" s="165"/>
      <c r="N591" s="167">
        <v>1</v>
      </c>
      <c r="O591" s="27" t="s">
        <v>924</v>
      </c>
      <c r="P591" s="165" t="s">
        <v>423</v>
      </c>
      <c r="Q591" s="117" t="s">
        <v>424</v>
      </c>
      <c r="R591" s="115"/>
      <c r="S591" s="115"/>
      <c r="T591" s="20"/>
    </row>
    <row r="592" spans="1:20" s="58" customFormat="1" ht="20.100000000000001" customHeight="1" x14ac:dyDescent="0.25">
      <c r="A592" s="22">
        <v>486</v>
      </c>
      <c r="B592" s="20" t="str">
        <f t="shared" si="34"/>
        <v>00.03.27.1.1.1.6.B.17.2015</v>
      </c>
      <c r="C592" s="20">
        <v>17</v>
      </c>
      <c r="D592" s="72" t="s">
        <v>1085</v>
      </c>
      <c r="E592" s="165" t="s">
        <v>1007</v>
      </c>
      <c r="F592" s="19" t="s">
        <v>893</v>
      </c>
      <c r="G592" s="190">
        <v>200000</v>
      </c>
      <c r="H592" s="269"/>
      <c r="I592" s="167">
        <v>2015</v>
      </c>
      <c r="J592" s="165"/>
      <c r="K592" s="165"/>
      <c r="L592" s="165"/>
      <c r="M592" s="165"/>
      <c r="N592" s="167">
        <v>1</v>
      </c>
      <c r="O592" s="27" t="s">
        <v>924</v>
      </c>
      <c r="P592" s="165" t="s">
        <v>423</v>
      </c>
      <c r="Q592" s="117" t="s">
        <v>424</v>
      </c>
      <c r="R592" s="115"/>
      <c r="S592" s="115"/>
      <c r="T592" s="20"/>
    </row>
    <row r="593" spans="1:20" s="58" customFormat="1" ht="20.100000000000001" customHeight="1" x14ac:dyDescent="0.25">
      <c r="A593" s="72">
        <v>487</v>
      </c>
      <c r="B593" s="20" t="str">
        <f t="shared" si="34"/>
        <v>00.03.27.1.1.1.6.B.18.2015</v>
      </c>
      <c r="C593" s="20">
        <v>18</v>
      </c>
      <c r="D593" s="72" t="s">
        <v>1085</v>
      </c>
      <c r="E593" s="165" t="s">
        <v>1007</v>
      </c>
      <c r="F593" s="19" t="s">
        <v>893</v>
      </c>
      <c r="G593" s="190">
        <v>200000</v>
      </c>
      <c r="H593" s="269"/>
      <c r="I593" s="167">
        <v>2015</v>
      </c>
      <c r="J593" s="165"/>
      <c r="K593" s="165"/>
      <c r="L593" s="165"/>
      <c r="M593" s="165"/>
      <c r="N593" s="167">
        <v>1</v>
      </c>
      <c r="O593" s="27" t="s">
        <v>924</v>
      </c>
      <c r="P593" s="165" t="s">
        <v>423</v>
      </c>
      <c r="Q593" s="117" t="s">
        <v>424</v>
      </c>
      <c r="R593" s="115"/>
      <c r="S593" s="115"/>
      <c r="T593" s="20"/>
    </row>
    <row r="594" spans="1:20" s="58" customFormat="1" ht="20.100000000000001" customHeight="1" x14ac:dyDescent="0.25">
      <c r="A594" s="22">
        <v>488</v>
      </c>
      <c r="B594" s="20" t="str">
        <f t="shared" si="34"/>
        <v>00.03.27.1.1.1.6.B.19.2015</v>
      </c>
      <c r="C594" s="20">
        <v>19</v>
      </c>
      <c r="D594" s="72" t="s">
        <v>1085</v>
      </c>
      <c r="E594" s="165" t="s">
        <v>1007</v>
      </c>
      <c r="F594" s="19" t="s">
        <v>893</v>
      </c>
      <c r="G594" s="190">
        <v>200000</v>
      </c>
      <c r="H594" s="269"/>
      <c r="I594" s="167">
        <v>2015</v>
      </c>
      <c r="J594" s="165"/>
      <c r="K594" s="165"/>
      <c r="L594" s="165"/>
      <c r="M594" s="165"/>
      <c r="N594" s="167">
        <v>1</v>
      </c>
      <c r="O594" s="27" t="s">
        <v>924</v>
      </c>
      <c r="P594" s="165" t="s">
        <v>423</v>
      </c>
      <c r="Q594" s="117" t="s">
        <v>424</v>
      </c>
      <c r="R594" s="115"/>
      <c r="S594" s="115"/>
      <c r="T594" s="20"/>
    </row>
    <row r="595" spans="1:20" s="58" customFormat="1" ht="20.100000000000001" customHeight="1" x14ac:dyDescent="0.25">
      <c r="A595" s="72">
        <v>489</v>
      </c>
      <c r="B595" s="20" t="str">
        <f t="shared" si="34"/>
        <v>00.03.27.1.1.1.6.B.20.2015</v>
      </c>
      <c r="C595" s="20">
        <v>20</v>
      </c>
      <c r="D595" s="72" t="s">
        <v>1085</v>
      </c>
      <c r="E595" s="165" t="s">
        <v>1008</v>
      </c>
      <c r="F595" s="19" t="s">
        <v>893</v>
      </c>
      <c r="G595" s="190">
        <v>350000</v>
      </c>
      <c r="H595" s="269"/>
      <c r="I595" s="167">
        <v>2015</v>
      </c>
      <c r="J595" s="165"/>
      <c r="K595" s="165"/>
      <c r="L595" s="165"/>
      <c r="M595" s="165"/>
      <c r="N595" s="167">
        <v>1</v>
      </c>
      <c r="O595" s="27" t="s">
        <v>924</v>
      </c>
      <c r="P595" s="165" t="s">
        <v>423</v>
      </c>
      <c r="Q595" s="117" t="s">
        <v>424</v>
      </c>
      <c r="R595" s="115"/>
      <c r="S595" s="115"/>
      <c r="T595" s="20"/>
    </row>
    <row r="596" spans="1:20" s="58" customFormat="1" ht="20.100000000000001" customHeight="1" x14ac:dyDescent="0.25">
      <c r="A596" s="22">
        <v>490</v>
      </c>
      <c r="B596" s="20" t="str">
        <f t="shared" si="34"/>
        <v>00.03.27.1.1.1.6.B.21.2015</v>
      </c>
      <c r="C596" s="20">
        <v>21</v>
      </c>
      <c r="D596" s="72" t="s">
        <v>1085</v>
      </c>
      <c r="E596" s="165" t="s">
        <v>1008</v>
      </c>
      <c r="F596" s="19" t="s">
        <v>893</v>
      </c>
      <c r="G596" s="190">
        <v>350000</v>
      </c>
      <c r="H596" s="269"/>
      <c r="I596" s="167">
        <v>2015</v>
      </c>
      <c r="J596" s="165"/>
      <c r="K596" s="165"/>
      <c r="L596" s="165"/>
      <c r="M596" s="165"/>
      <c r="N596" s="167">
        <v>1</v>
      </c>
      <c r="O596" s="27" t="s">
        <v>924</v>
      </c>
      <c r="P596" s="165" t="s">
        <v>423</v>
      </c>
      <c r="Q596" s="117" t="s">
        <v>424</v>
      </c>
      <c r="R596" s="115"/>
      <c r="S596" s="115"/>
      <c r="T596" s="20"/>
    </row>
    <row r="597" spans="1:20" s="58" customFormat="1" ht="20.100000000000001" customHeight="1" x14ac:dyDescent="0.25">
      <c r="A597" s="72">
        <v>491</v>
      </c>
      <c r="B597" s="20" t="str">
        <f t="shared" si="34"/>
        <v>00.03.27.1.1.1.6.B.22.2015</v>
      </c>
      <c r="C597" s="20">
        <v>22</v>
      </c>
      <c r="D597" s="72" t="s">
        <v>1085</v>
      </c>
      <c r="E597" s="165" t="s">
        <v>1008</v>
      </c>
      <c r="F597" s="19" t="s">
        <v>893</v>
      </c>
      <c r="G597" s="190">
        <v>350000</v>
      </c>
      <c r="H597" s="269"/>
      <c r="I597" s="167">
        <v>2015</v>
      </c>
      <c r="J597" s="165"/>
      <c r="K597" s="165"/>
      <c r="L597" s="165"/>
      <c r="M597" s="165"/>
      <c r="N597" s="167">
        <v>1</v>
      </c>
      <c r="O597" s="27" t="s">
        <v>924</v>
      </c>
      <c r="P597" s="165" t="s">
        <v>423</v>
      </c>
      <c r="Q597" s="117" t="s">
        <v>424</v>
      </c>
      <c r="R597" s="115"/>
      <c r="S597" s="115"/>
      <c r="T597" s="20"/>
    </row>
    <row r="598" spans="1:20" s="58" customFormat="1" ht="20.100000000000001" customHeight="1" x14ac:dyDescent="0.25">
      <c r="A598" s="22">
        <v>492</v>
      </c>
      <c r="B598" s="20" t="str">
        <f t="shared" si="34"/>
        <v>00.03.27.1.1.1.6.B.23.2017</v>
      </c>
      <c r="C598" s="20">
        <v>23</v>
      </c>
      <c r="D598" s="72" t="s">
        <v>1085</v>
      </c>
      <c r="E598" s="165" t="s">
        <v>440</v>
      </c>
      <c r="F598" s="19" t="s">
        <v>893</v>
      </c>
      <c r="G598" s="190">
        <v>300000</v>
      </c>
      <c r="H598" s="269"/>
      <c r="I598" s="167">
        <v>2017</v>
      </c>
      <c r="J598" s="165"/>
      <c r="K598" s="165"/>
      <c r="L598" s="165"/>
      <c r="M598" s="165"/>
      <c r="N598" s="166">
        <v>1</v>
      </c>
      <c r="O598" s="27" t="s">
        <v>924</v>
      </c>
      <c r="P598" s="165" t="s">
        <v>1009</v>
      </c>
      <c r="Q598" s="117" t="s">
        <v>424</v>
      </c>
      <c r="R598" s="115"/>
      <c r="S598" s="115"/>
      <c r="T598" s="20"/>
    </row>
    <row r="599" spans="1:20" s="58" customFormat="1" ht="20.100000000000001" customHeight="1" x14ac:dyDescent="0.25">
      <c r="A599" s="72">
        <v>493</v>
      </c>
      <c r="B599" s="20" t="str">
        <f t="shared" si="34"/>
        <v>00.03.27.1.1.1.6.B.24.2017</v>
      </c>
      <c r="C599" s="20">
        <v>24</v>
      </c>
      <c r="D599" s="72" t="s">
        <v>1085</v>
      </c>
      <c r="E599" s="165" t="s">
        <v>441</v>
      </c>
      <c r="F599" s="19" t="s">
        <v>893</v>
      </c>
      <c r="G599" s="190">
        <v>15000</v>
      </c>
      <c r="H599" s="269"/>
      <c r="I599" s="167">
        <v>2017</v>
      </c>
      <c r="J599" s="165"/>
      <c r="K599" s="165"/>
      <c r="L599" s="165"/>
      <c r="M599" s="165"/>
      <c r="N599" s="166">
        <v>1</v>
      </c>
      <c r="O599" s="27" t="s">
        <v>924</v>
      </c>
      <c r="P599" s="165" t="s">
        <v>423</v>
      </c>
      <c r="Q599" s="117" t="s">
        <v>424</v>
      </c>
      <c r="R599" s="115"/>
      <c r="S599" s="115"/>
      <c r="T599" s="20"/>
    </row>
    <row r="600" spans="1:20" s="58" customFormat="1" ht="20.100000000000001" customHeight="1" x14ac:dyDescent="0.25">
      <c r="A600" s="22">
        <v>494</v>
      </c>
      <c r="B600" s="20" t="str">
        <f t="shared" si="34"/>
        <v>00.03.27.1.1.1.6.B.25.2017</v>
      </c>
      <c r="C600" s="20">
        <v>25</v>
      </c>
      <c r="D600" s="72" t="s">
        <v>1085</v>
      </c>
      <c r="E600" s="165" t="s">
        <v>441</v>
      </c>
      <c r="F600" s="19" t="s">
        <v>893</v>
      </c>
      <c r="G600" s="190">
        <v>15000</v>
      </c>
      <c r="H600" s="269"/>
      <c r="I600" s="167">
        <v>2017</v>
      </c>
      <c r="J600" s="165"/>
      <c r="K600" s="165"/>
      <c r="L600" s="165"/>
      <c r="M600" s="165"/>
      <c r="N600" s="166">
        <v>1</v>
      </c>
      <c r="O600" s="27" t="s">
        <v>924</v>
      </c>
      <c r="P600" s="165" t="s">
        <v>423</v>
      </c>
      <c r="Q600" s="117" t="s">
        <v>424</v>
      </c>
      <c r="R600" s="115"/>
      <c r="S600" s="115"/>
      <c r="T600" s="20"/>
    </row>
    <row r="601" spans="1:20" s="58" customFormat="1" ht="20.100000000000001" customHeight="1" x14ac:dyDescent="0.25">
      <c r="A601" s="72">
        <v>495</v>
      </c>
      <c r="B601" s="20" t="str">
        <f t="shared" si="34"/>
        <v>00.03.27.1.1.1.6.B.26.2017</v>
      </c>
      <c r="C601" s="20">
        <v>26</v>
      </c>
      <c r="D601" s="72" t="s">
        <v>1085</v>
      </c>
      <c r="E601" s="165" t="s">
        <v>441</v>
      </c>
      <c r="F601" s="19" t="s">
        <v>893</v>
      </c>
      <c r="G601" s="190">
        <v>15000</v>
      </c>
      <c r="H601" s="269"/>
      <c r="I601" s="167">
        <v>2017</v>
      </c>
      <c r="J601" s="165"/>
      <c r="K601" s="165"/>
      <c r="L601" s="165"/>
      <c r="M601" s="165"/>
      <c r="N601" s="166">
        <v>1</v>
      </c>
      <c r="O601" s="27" t="s">
        <v>924</v>
      </c>
      <c r="P601" s="165" t="s">
        <v>423</v>
      </c>
      <c r="Q601" s="117" t="s">
        <v>424</v>
      </c>
      <c r="R601" s="115"/>
      <c r="S601" s="115"/>
      <c r="T601" s="20"/>
    </row>
    <row r="602" spans="1:20" s="58" customFormat="1" ht="20.100000000000001" customHeight="1" x14ac:dyDescent="0.25">
      <c r="A602" s="22">
        <v>496</v>
      </c>
      <c r="B602" s="20" t="str">
        <f t="shared" si="34"/>
        <v>00.03.27.1.1.1.6.B.27.2015</v>
      </c>
      <c r="C602" s="20">
        <v>27</v>
      </c>
      <c r="D602" s="72" t="s">
        <v>1085</v>
      </c>
      <c r="E602" s="327" t="s">
        <v>456</v>
      </c>
      <c r="F602" s="19" t="s">
        <v>893</v>
      </c>
      <c r="G602" s="190">
        <v>30000</v>
      </c>
      <c r="H602" s="269"/>
      <c r="I602" s="167">
        <v>2015</v>
      </c>
      <c r="J602" s="165"/>
      <c r="K602" s="165"/>
      <c r="L602" s="165"/>
      <c r="M602" s="165"/>
      <c r="N602" s="167">
        <v>1</v>
      </c>
      <c r="O602" s="27" t="s">
        <v>924</v>
      </c>
      <c r="P602" s="165" t="s">
        <v>423</v>
      </c>
      <c r="Q602" s="117" t="s">
        <v>424</v>
      </c>
      <c r="R602" s="115"/>
      <c r="S602" s="115"/>
      <c r="T602" s="20"/>
    </row>
    <row r="603" spans="1:20" s="58" customFormat="1" ht="20.100000000000001" customHeight="1" x14ac:dyDescent="0.25">
      <c r="A603" s="72">
        <v>497</v>
      </c>
      <c r="B603" s="20" t="str">
        <f t="shared" si="34"/>
        <v>00.03.27.1.1.1.6.B.28.2015</v>
      </c>
      <c r="C603" s="20">
        <v>28</v>
      </c>
      <c r="D603" s="72" t="s">
        <v>1085</v>
      </c>
      <c r="E603" s="327" t="s">
        <v>456</v>
      </c>
      <c r="F603" s="19" t="s">
        <v>893</v>
      </c>
      <c r="G603" s="190">
        <v>30000</v>
      </c>
      <c r="H603" s="269"/>
      <c r="I603" s="167">
        <v>2015</v>
      </c>
      <c r="J603" s="165"/>
      <c r="K603" s="165"/>
      <c r="L603" s="165"/>
      <c r="M603" s="165"/>
      <c r="N603" s="167">
        <v>1</v>
      </c>
      <c r="O603" s="27" t="s">
        <v>924</v>
      </c>
      <c r="P603" s="165" t="s">
        <v>423</v>
      </c>
      <c r="Q603" s="117" t="s">
        <v>424</v>
      </c>
      <c r="R603" s="115"/>
      <c r="S603" s="115"/>
      <c r="T603" s="20"/>
    </row>
    <row r="604" spans="1:20" s="58" customFormat="1" ht="20.100000000000001" customHeight="1" x14ac:dyDescent="0.25">
      <c r="A604" s="22">
        <v>498</v>
      </c>
      <c r="B604" s="20" t="str">
        <f t="shared" si="34"/>
        <v>00.03.27.1.1.1.6.B.29.2015</v>
      </c>
      <c r="C604" s="20">
        <v>29</v>
      </c>
      <c r="D604" s="72" t="s">
        <v>1085</v>
      </c>
      <c r="E604" s="327" t="s">
        <v>456</v>
      </c>
      <c r="F604" s="19" t="s">
        <v>893</v>
      </c>
      <c r="G604" s="190">
        <v>30000</v>
      </c>
      <c r="H604" s="269"/>
      <c r="I604" s="167">
        <v>2015</v>
      </c>
      <c r="J604" s="165"/>
      <c r="K604" s="165"/>
      <c r="L604" s="165"/>
      <c r="M604" s="165"/>
      <c r="N604" s="167">
        <v>1</v>
      </c>
      <c r="O604" s="27" t="s">
        <v>924</v>
      </c>
      <c r="P604" s="165" t="s">
        <v>423</v>
      </c>
      <c r="Q604" s="117" t="s">
        <v>424</v>
      </c>
      <c r="R604" s="115"/>
      <c r="S604" s="115"/>
      <c r="T604" s="20"/>
    </row>
    <row r="605" spans="1:20" s="58" customFormat="1" ht="20.100000000000001" customHeight="1" x14ac:dyDescent="0.25">
      <c r="A605" s="72">
        <v>499</v>
      </c>
      <c r="B605" s="20" t="str">
        <f t="shared" si="34"/>
        <v>00.03.27.1.1.1.6.B.30.2015</v>
      </c>
      <c r="C605" s="20">
        <v>30</v>
      </c>
      <c r="D605" s="72" t="s">
        <v>1085</v>
      </c>
      <c r="E605" s="327" t="s">
        <v>456</v>
      </c>
      <c r="F605" s="19" t="s">
        <v>893</v>
      </c>
      <c r="G605" s="190">
        <v>30000</v>
      </c>
      <c r="H605" s="269"/>
      <c r="I605" s="167">
        <v>2015</v>
      </c>
      <c r="J605" s="165"/>
      <c r="K605" s="165"/>
      <c r="L605" s="165"/>
      <c r="M605" s="165"/>
      <c r="N605" s="167">
        <v>1</v>
      </c>
      <c r="O605" s="27" t="s">
        <v>924</v>
      </c>
      <c r="P605" s="165" t="s">
        <v>423</v>
      </c>
      <c r="Q605" s="117" t="s">
        <v>424</v>
      </c>
      <c r="R605" s="115"/>
      <c r="S605" s="115"/>
      <c r="T605" s="20"/>
    </row>
    <row r="606" spans="1:20" s="58" customFormat="1" ht="20.100000000000001" customHeight="1" x14ac:dyDescent="0.25">
      <c r="A606" s="22">
        <v>500</v>
      </c>
      <c r="B606" s="20" t="str">
        <f t="shared" si="34"/>
        <v>00.03.27.1.1.1.6.B.31.2015</v>
      </c>
      <c r="C606" s="20">
        <v>31</v>
      </c>
      <c r="D606" s="72" t="s">
        <v>1085</v>
      </c>
      <c r="E606" s="327" t="s">
        <v>456</v>
      </c>
      <c r="F606" s="19" t="s">
        <v>893</v>
      </c>
      <c r="G606" s="190">
        <v>30000</v>
      </c>
      <c r="H606" s="269"/>
      <c r="I606" s="167">
        <v>2015</v>
      </c>
      <c r="J606" s="165"/>
      <c r="K606" s="165"/>
      <c r="L606" s="165"/>
      <c r="M606" s="165"/>
      <c r="N606" s="167">
        <v>1</v>
      </c>
      <c r="O606" s="27" t="s">
        <v>924</v>
      </c>
      <c r="P606" s="165" t="s">
        <v>423</v>
      </c>
      <c r="Q606" s="117" t="s">
        <v>424</v>
      </c>
      <c r="R606" s="115"/>
      <c r="S606" s="115"/>
      <c r="T606" s="20"/>
    </row>
    <row r="607" spans="1:20" s="58" customFormat="1" ht="20.100000000000001" customHeight="1" x14ac:dyDescent="0.25">
      <c r="A607" s="72">
        <v>501</v>
      </c>
      <c r="B607" s="20" t="str">
        <f t="shared" si="34"/>
        <v>00.03.27.1.1.1.6.B.32.2015</v>
      </c>
      <c r="C607" s="20">
        <v>32</v>
      </c>
      <c r="D607" s="72" t="s">
        <v>1085</v>
      </c>
      <c r="E607" s="327" t="s">
        <v>456</v>
      </c>
      <c r="F607" s="19" t="s">
        <v>893</v>
      </c>
      <c r="G607" s="190">
        <v>30000</v>
      </c>
      <c r="H607" s="269"/>
      <c r="I607" s="167">
        <v>2015</v>
      </c>
      <c r="J607" s="165"/>
      <c r="K607" s="165"/>
      <c r="L607" s="165"/>
      <c r="M607" s="165"/>
      <c r="N607" s="167">
        <v>1</v>
      </c>
      <c r="O607" s="27" t="s">
        <v>924</v>
      </c>
      <c r="P607" s="165" t="s">
        <v>423</v>
      </c>
      <c r="Q607" s="117" t="s">
        <v>424</v>
      </c>
      <c r="R607" s="115"/>
      <c r="S607" s="115"/>
      <c r="T607" s="20"/>
    </row>
    <row r="608" spans="1:20" s="58" customFormat="1" ht="20.100000000000001" customHeight="1" x14ac:dyDescent="0.25">
      <c r="A608" s="22">
        <v>502</v>
      </c>
      <c r="B608" s="20" t="str">
        <f t="shared" si="34"/>
        <v>00.03.27.1.1.1.6.B.33.2015</v>
      </c>
      <c r="C608" s="20">
        <v>33</v>
      </c>
      <c r="D608" s="72" t="s">
        <v>1085</v>
      </c>
      <c r="E608" s="315" t="s">
        <v>457</v>
      </c>
      <c r="F608" s="19" t="s">
        <v>893</v>
      </c>
      <c r="G608" s="190">
        <v>50000</v>
      </c>
      <c r="H608" s="269"/>
      <c r="I608" s="167">
        <v>2015</v>
      </c>
      <c r="J608" s="165"/>
      <c r="K608" s="165"/>
      <c r="L608" s="165"/>
      <c r="M608" s="165"/>
      <c r="N608" s="167">
        <v>1</v>
      </c>
      <c r="O608" s="27" t="s">
        <v>924</v>
      </c>
      <c r="P608" s="165" t="s">
        <v>423</v>
      </c>
      <c r="Q608" s="117" t="s">
        <v>424</v>
      </c>
      <c r="R608" s="115"/>
      <c r="S608" s="115"/>
      <c r="T608" s="20"/>
    </row>
    <row r="609" spans="1:20" s="58" customFormat="1" ht="20.100000000000001" customHeight="1" x14ac:dyDescent="0.25">
      <c r="A609" s="72">
        <v>503</v>
      </c>
      <c r="B609" s="20" t="str">
        <f t="shared" si="34"/>
        <v>00.03.27.1.1.1.6.B.34.2015</v>
      </c>
      <c r="C609" s="20">
        <v>34</v>
      </c>
      <c r="D609" s="72" t="s">
        <v>1085</v>
      </c>
      <c r="E609" s="315" t="s">
        <v>457</v>
      </c>
      <c r="F609" s="19" t="s">
        <v>893</v>
      </c>
      <c r="G609" s="190">
        <v>50000</v>
      </c>
      <c r="H609" s="269"/>
      <c r="I609" s="167">
        <v>2015</v>
      </c>
      <c r="J609" s="165"/>
      <c r="K609" s="165"/>
      <c r="L609" s="165"/>
      <c r="M609" s="165"/>
      <c r="N609" s="167">
        <v>1</v>
      </c>
      <c r="O609" s="27" t="s">
        <v>924</v>
      </c>
      <c r="P609" s="165" t="s">
        <v>423</v>
      </c>
      <c r="Q609" s="117" t="s">
        <v>424</v>
      </c>
      <c r="R609" s="115"/>
      <c r="S609" s="115"/>
      <c r="T609" s="20"/>
    </row>
    <row r="610" spans="1:20" s="58" customFormat="1" ht="20.100000000000001" customHeight="1" x14ac:dyDescent="0.25">
      <c r="A610" s="22">
        <v>504</v>
      </c>
      <c r="B610" s="20" t="str">
        <f t="shared" si="34"/>
        <v>00.03.27.1.1.1.6.B.35.2015</v>
      </c>
      <c r="C610" s="20">
        <v>35</v>
      </c>
      <c r="D610" s="72" t="s">
        <v>1085</v>
      </c>
      <c r="E610" s="315" t="s">
        <v>457</v>
      </c>
      <c r="F610" s="19" t="s">
        <v>893</v>
      </c>
      <c r="G610" s="190">
        <v>50000</v>
      </c>
      <c r="H610" s="269"/>
      <c r="I610" s="167">
        <v>2015</v>
      </c>
      <c r="J610" s="165"/>
      <c r="K610" s="165"/>
      <c r="L610" s="165"/>
      <c r="M610" s="165"/>
      <c r="N610" s="167">
        <v>1</v>
      </c>
      <c r="O610" s="27" t="s">
        <v>924</v>
      </c>
      <c r="P610" s="165" t="s">
        <v>423</v>
      </c>
      <c r="Q610" s="117" t="s">
        <v>424</v>
      </c>
      <c r="R610" s="115"/>
      <c r="S610" s="115"/>
      <c r="T610" s="20"/>
    </row>
    <row r="611" spans="1:20" s="58" customFormat="1" ht="20.100000000000001" customHeight="1" x14ac:dyDescent="0.25">
      <c r="A611" s="72">
        <v>505</v>
      </c>
      <c r="B611" s="20" t="str">
        <f t="shared" si="34"/>
        <v>00.03.27.1.1.1.6.B.36.2015</v>
      </c>
      <c r="C611" s="20">
        <v>36</v>
      </c>
      <c r="D611" s="72" t="s">
        <v>1085</v>
      </c>
      <c r="E611" s="165" t="s">
        <v>458</v>
      </c>
      <c r="F611" s="19" t="s">
        <v>893</v>
      </c>
      <c r="G611" s="190">
        <v>200000</v>
      </c>
      <c r="H611" s="269"/>
      <c r="I611" s="167">
        <v>2015</v>
      </c>
      <c r="J611" s="165"/>
      <c r="K611" s="165"/>
      <c r="L611" s="165"/>
      <c r="M611" s="165"/>
      <c r="N611" s="167">
        <v>1</v>
      </c>
      <c r="O611" s="27" t="s">
        <v>924</v>
      </c>
      <c r="P611" s="165" t="s">
        <v>423</v>
      </c>
      <c r="Q611" s="117" t="s">
        <v>424</v>
      </c>
      <c r="R611" s="6"/>
      <c r="S611" s="6"/>
      <c r="T611" s="20"/>
    </row>
    <row r="612" spans="1:20" s="58" customFormat="1" ht="20.100000000000001" customHeight="1" x14ac:dyDescent="0.25">
      <c r="A612" s="22">
        <v>506</v>
      </c>
      <c r="B612" s="20" t="str">
        <f t="shared" si="34"/>
        <v>00.03.27.1.1.1.6.B.37.2017</v>
      </c>
      <c r="C612" s="20">
        <v>37</v>
      </c>
      <c r="D612" s="72" t="s">
        <v>1085</v>
      </c>
      <c r="E612" s="165" t="s">
        <v>459</v>
      </c>
      <c r="F612" s="19" t="s">
        <v>893</v>
      </c>
      <c r="G612" s="190">
        <v>200000</v>
      </c>
      <c r="H612" s="269"/>
      <c r="I612" s="167">
        <v>2017</v>
      </c>
      <c r="J612" s="165"/>
      <c r="K612" s="165"/>
      <c r="L612" s="165"/>
      <c r="M612" s="165"/>
      <c r="N612" s="167">
        <v>1</v>
      </c>
      <c r="O612" s="27" t="s">
        <v>924</v>
      </c>
      <c r="P612" s="165" t="s">
        <v>423</v>
      </c>
      <c r="Q612" s="117" t="s">
        <v>424</v>
      </c>
      <c r="R612" s="115"/>
      <c r="S612" s="115"/>
      <c r="T612" s="20"/>
    </row>
    <row r="613" spans="1:20" s="58" customFormat="1" ht="20.100000000000001" customHeight="1" x14ac:dyDescent="0.25">
      <c r="A613" s="72">
        <v>507</v>
      </c>
      <c r="B613" s="20" t="str">
        <f t="shared" si="34"/>
        <v>00.03.27.1.1.1.6.B.38.2016</v>
      </c>
      <c r="C613" s="20">
        <v>38</v>
      </c>
      <c r="D613" s="72" t="s">
        <v>1085</v>
      </c>
      <c r="E613" s="165" t="s">
        <v>453</v>
      </c>
      <c r="F613" s="19" t="s">
        <v>893</v>
      </c>
      <c r="G613" s="190">
        <v>50000</v>
      </c>
      <c r="H613" s="269"/>
      <c r="I613" s="167">
        <v>2016</v>
      </c>
      <c r="J613" s="165"/>
      <c r="K613" s="165"/>
      <c r="L613" s="165"/>
      <c r="M613" s="165"/>
      <c r="N613" s="167">
        <v>1</v>
      </c>
      <c r="O613" s="27" t="s">
        <v>924</v>
      </c>
      <c r="P613" s="165" t="s">
        <v>423</v>
      </c>
      <c r="Q613" s="117" t="s">
        <v>424</v>
      </c>
      <c r="R613" s="115"/>
      <c r="S613" s="115"/>
      <c r="T613" s="20"/>
    </row>
    <row r="614" spans="1:20" s="58" customFormat="1" ht="20.100000000000001" customHeight="1" x14ac:dyDescent="0.25">
      <c r="A614" s="22">
        <v>508</v>
      </c>
      <c r="B614" s="20" t="str">
        <f t="shared" si="34"/>
        <v>00.03.27.1.1.1.6.B.39.2016</v>
      </c>
      <c r="C614" s="20">
        <v>39</v>
      </c>
      <c r="D614" s="72" t="s">
        <v>1085</v>
      </c>
      <c r="E614" s="165" t="s">
        <v>1010</v>
      </c>
      <c r="F614" s="19" t="s">
        <v>893</v>
      </c>
      <c r="G614" s="190">
        <v>2600000</v>
      </c>
      <c r="H614" s="269"/>
      <c r="I614" s="167">
        <v>2016</v>
      </c>
      <c r="J614" s="165"/>
      <c r="K614" s="165"/>
      <c r="L614" s="165"/>
      <c r="M614" s="165"/>
      <c r="N614" s="167">
        <v>1</v>
      </c>
      <c r="O614" s="27" t="s">
        <v>924</v>
      </c>
      <c r="P614" s="165" t="s">
        <v>423</v>
      </c>
      <c r="Q614" s="117" t="s">
        <v>424</v>
      </c>
      <c r="R614" s="115"/>
      <c r="S614" s="115"/>
      <c r="T614" s="20"/>
    </row>
    <row r="615" spans="1:20" s="58" customFormat="1" ht="20.100000000000001" customHeight="1" x14ac:dyDescent="0.25">
      <c r="A615" s="72">
        <v>509</v>
      </c>
      <c r="B615" s="20" t="str">
        <f t="shared" si="34"/>
        <v>00.03.27.1.1.1.6.B.40.2016</v>
      </c>
      <c r="C615" s="20">
        <v>40</v>
      </c>
      <c r="D615" s="72" t="s">
        <v>1085</v>
      </c>
      <c r="E615" s="165" t="s">
        <v>1011</v>
      </c>
      <c r="F615" s="19" t="s">
        <v>893</v>
      </c>
      <c r="G615" s="190">
        <v>100000</v>
      </c>
      <c r="H615" s="269"/>
      <c r="I615" s="167">
        <v>2016</v>
      </c>
      <c r="J615" s="165"/>
      <c r="K615" s="165"/>
      <c r="L615" s="165"/>
      <c r="M615" s="165"/>
      <c r="N615" s="167">
        <v>1</v>
      </c>
      <c r="O615" s="27" t="s">
        <v>924</v>
      </c>
      <c r="P615" s="165" t="s">
        <v>423</v>
      </c>
      <c r="Q615" s="117" t="s">
        <v>424</v>
      </c>
      <c r="R615" s="115"/>
      <c r="S615" s="115"/>
      <c r="T615" s="20"/>
    </row>
    <row r="616" spans="1:20" s="58" customFormat="1" ht="20.100000000000001" customHeight="1" x14ac:dyDescent="0.25">
      <c r="A616" s="22">
        <v>510</v>
      </c>
      <c r="B616" s="20" t="str">
        <f t="shared" si="34"/>
        <v>00.03.27.1.1.1.6.B.41.2016</v>
      </c>
      <c r="C616" s="20">
        <v>41</v>
      </c>
      <c r="D616" s="72" t="s">
        <v>1085</v>
      </c>
      <c r="E616" s="165" t="s">
        <v>1012</v>
      </c>
      <c r="F616" s="19" t="s">
        <v>893</v>
      </c>
      <c r="G616" s="190">
        <v>100000</v>
      </c>
      <c r="H616" s="269"/>
      <c r="I616" s="167">
        <v>2016</v>
      </c>
      <c r="J616" s="165"/>
      <c r="K616" s="165"/>
      <c r="L616" s="165"/>
      <c r="M616" s="165"/>
      <c r="N616" s="167">
        <v>1</v>
      </c>
      <c r="O616" s="27" t="s">
        <v>924</v>
      </c>
      <c r="P616" s="165" t="s">
        <v>423</v>
      </c>
      <c r="Q616" s="117" t="s">
        <v>424</v>
      </c>
      <c r="R616" s="115"/>
      <c r="S616" s="115"/>
      <c r="T616" s="20"/>
    </row>
    <row r="617" spans="1:20" s="58" customFormat="1" ht="20.100000000000001" customHeight="1" x14ac:dyDescent="0.25">
      <c r="A617" s="72">
        <v>511</v>
      </c>
      <c r="B617" s="20" t="str">
        <f t="shared" si="34"/>
        <v>00.03.27.1.1.1.6.B.42.2019</v>
      </c>
      <c r="C617" s="20">
        <v>42</v>
      </c>
      <c r="D617" s="72" t="s">
        <v>1085</v>
      </c>
      <c r="E617" s="165" t="s">
        <v>1013</v>
      </c>
      <c r="F617" s="19" t="s">
        <v>893</v>
      </c>
      <c r="G617" s="190">
        <v>100000</v>
      </c>
      <c r="H617" s="269"/>
      <c r="I617" s="167">
        <v>2019</v>
      </c>
      <c r="J617" s="165"/>
      <c r="K617" s="165"/>
      <c r="L617" s="165"/>
      <c r="M617" s="165"/>
      <c r="N617" s="167">
        <v>1</v>
      </c>
      <c r="O617" s="27" t="s">
        <v>924</v>
      </c>
      <c r="P617" s="165" t="s">
        <v>423</v>
      </c>
      <c r="Q617" s="117" t="s">
        <v>424</v>
      </c>
      <c r="R617" s="115"/>
      <c r="S617" s="115"/>
      <c r="T617" s="20"/>
    </row>
    <row r="618" spans="1:20" s="58" customFormat="1" ht="20.100000000000001" customHeight="1" x14ac:dyDescent="0.25">
      <c r="A618" s="22">
        <v>512</v>
      </c>
      <c r="B618" s="20" t="str">
        <f t="shared" si="34"/>
        <v>00.03.27.1.1.1.6.B.43.2015</v>
      </c>
      <c r="C618" s="20">
        <v>43</v>
      </c>
      <c r="D618" s="72" t="s">
        <v>1085</v>
      </c>
      <c r="E618" s="165" t="s">
        <v>1014</v>
      </c>
      <c r="F618" s="19" t="s">
        <v>893</v>
      </c>
      <c r="G618" s="190">
        <v>100000</v>
      </c>
      <c r="H618" s="269"/>
      <c r="I618" s="167">
        <v>2015</v>
      </c>
      <c r="J618" s="165"/>
      <c r="K618" s="165"/>
      <c r="L618" s="165"/>
      <c r="M618" s="165"/>
      <c r="N618" s="167">
        <v>1</v>
      </c>
      <c r="O618" s="27" t="s">
        <v>924</v>
      </c>
      <c r="P618" s="165" t="s">
        <v>423</v>
      </c>
      <c r="Q618" s="117" t="s">
        <v>424</v>
      </c>
      <c r="R618" s="115"/>
      <c r="S618" s="115"/>
      <c r="T618" s="20"/>
    </row>
    <row r="619" spans="1:20" s="58" customFormat="1" ht="20.100000000000001" customHeight="1" x14ac:dyDescent="0.25">
      <c r="A619" s="72">
        <v>513</v>
      </c>
      <c r="B619" s="20" t="str">
        <f t="shared" si="34"/>
        <v>00.03.27.1.1.1.6.B.44.2017</v>
      </c>
      <c r="C619" s="20">
        <v>44</v>
      </c>
      <c r="D619" s="72" t="s">
        <v>1085</v>
      </c>
      <c r="E619" s="165" t="s">
        <v>1015</v>
      </c>
      <c r="F619" s="19" t="s">
        <v>893</v>
      </c>
      <c r="G619" s="190">
        <v>20000</v>
      </c>
      <c r="H619" s="269"/>
      <c r="I619" s="167">
        <v>2017</v>
      </c>
      <c r="J619" s="165"/>
      <c r="K619" s="165"/>
      <c r="L619" s="165"/>
      <c r="M619" s="165"/>
      <c r="N619" s="167">
        <v>1</v>
      </c>
      <c r="O619" s="27" t="s">
        <v>924</v>
      </c>
      <c r="P619" s="165" t="s">
        <v>423</v>
      </c>
      <c r="Q619" s="117" t="s">
        <v>424</v>
      </c>
      <c r="R619" s="119"/>
      <c r="S619" s="119"/>
      <c r="T619" s="20"/>
    </row>
    <row r="620" spans="1:20" s="58" customFormat="1" ht="20.100000000000001" customHeight="1" x14ac:dyDescent="0.25">
      <c r="A620" s="22">
        <v>514</v>
      </c>
      <c r="B620" s="20" t="str">
        <f t="shared" si="34"/>
        <v>00.03.27.1.1.1.6.B.45.2016</v>
      </c>
      <c r="C620" s="20">
        <v>45</v>
      </c>
      <c r="D620" s="72" t="s">
        <v>1085</v>
      </c>
      <c r="E620" s="328" t="s">
        <v>447</v>
      </c>
      <c r="F620" s="19" t="s">
        <v>893</v>
      </c>
      <c r="G620" s="190">
        <v>1500000</v>
      </c>
      <c r="H620" s="269"/>
      <c r="I620" s="167">
        <v>2016</v>
      </c>
      <c r="J620" s="328"/>
      <c r="K620" s="328"/>
      <c r="L620" s="328"/>
      <c r="M620" s="328"/>
      <c r="N620" s="167">
        <v>1</v>
      </c>
      <c r="O620" s="27" t="s">
        <v>924</v>
      </c>
      <c r="P620" s="328" t="s">
        <v>423</v>
      </c>
      <c r="Q620" s="117" t="s">
        <v>424</v>
      </c>
      <c r="R620" s="115"/>
      <c r="S620" s="115"/>
      <c r="T620" s="20"/>
    </row>
    <row r="621" spans="1:20" s="58" customFormat="1" ht="20.100000000000001" customHeight="1" x14ac:dyDescent="0.25">
      <c r="A621" s="72">
        <v>515</v>
      </c>
      <c r="B621" s="20" t="str">
        <f t="shared" si="34"/>
        <v>00.03.27.1.1.1.6.B.46.2017</v>
      </c>
      <c r="C621" s="20">
        <v>46</v>
      </c>
      <c r="D621" s="72" t="s">
        <v>1085</v>
      </c>
      <c r="E621" s="165" t="s">
        <v>1016</v>
      </c>
      <c r="F621" s="19" t="s">
        <v>893</v>
      </c>
      <c r="G621" s="190">
        <v>500000</v>
      </c>
      <c r="H621" s="269"/>
      <c r="I621" s="167">
        <v>2017</v>
      </c>
      <c r="J621" s="165"/>
      <c r="K621" s="165"/>
      <c r="L621" s="165"/>
      <c r="M621" s="165"/>
      <c r="N621" s="167">
        <v>1</v>
      </c>
      <c r="O621" s="27" t="s">
        <v>924</v>
      </c>
      <c r="P621" s="165" t="s">
        <v>423</v>
      </c>
      <c r="Q621" s="117" t="s">
        <v>424</v>
      </c>
      <c r="R621" s="115"/>
      <c r="S621" s="115"/>
      <c r="T621" s="20"/>
    </row>
    <row r="622" spans="1:20" s="58" customFormat="1" ht="20.100000000000001" customHeight="1" x14ac:dyDescent="0.25">
      <c r="A622" s="22">
        <v>516</v>
      </c>
      <c r="B622" s="20" t="str">
        <f t="shared" si="34"/>
        <v>00.03.27.1.1.1.6.B.47.2007</v>
      </c>
      <c r="C622" s="20">
        <v>47</v>
      </c>
      <c r="D622" s="72" t="s">
        <v>1085</v>
      </c>
      <c r="E622" s="165" t="s">
        <v>1017</v>
      </c>
      <c r="F622" s="19" t="s">
        <v>893</v>
      </c>
      <c r="G622" s="190">
        <v>150000</v>
      </c>
      <c r="H622" s="269"/>
      <c r="I622" s="167">
        <v>2007</v>
      </c>
      <c r="J622" s="165"/>
      <c r="K622" s="165"/>
      <c r="L622" s="165"/>
      <c r="M622" s="165"/>
      <c r="N622" s="167">
        <v>1</v>
      </c>
      <c r="O622" s="27" t="s">
        <v>924</v>
      </c>
      <c r="P622" s="165" t="s">
        <v>423</v>
      </c>
      <c r="Q622" s="117" t="s">
        <v>424</v>
      </c>
      <c r="R622" s="115"/>
      <c r="S622" s="115"/>
      <c r="T622" s="20"/>
    </row>
    <row r="623" spans="1:20" s="58" customFormat="1" ht="20.100000000000001" customHeight="1" x14ac:dyDescent="0.25">
      <c r="A623" s="72">
        <v>517</v>
      </c>
      <c r="B623" s="20" t="str">
        <f t="shared" si="34"/>
        <v>00.03.27.1.1.1.6.B.48.2010</v>
      </c>
      <c r="C623" s="20">
        <v>48</v>
      </c>
      <c r="D623" s="72" t="s">
        <v>1085</v>
      </c>
      <c r="E623" s="165" t="s">
        <v>1018</v>
      </c>
      <c r="F623" s="19" t="s">
        <v>893</v>
      </c>
      <c r="G623" s="190">
        <v>2000000</v>
      </c>
      <c r="H623" s="269"/>
      <c r="I623" s="167">
        <v>2010</v>
      </c>
      <c r="J623" s="165"/>
      <c r="K623" s="165"/>
      <c r="L623" s="165"/>
      <c r="M623" s="165"/>
      <c r="N623" s="167">
        <v>1</v>
      </c>
      <c r="O623" s="27" t="s">
        <v>924</v>
      </c>
      <c r="P623" s="165" t="s">
        <v>423</v>
      </c>
      <c r="Q623" s="117" t="s">
        <v>424</v>
      </c>
      <c r="R623" s="122"/>
      <c r="S623" s="123"/>
      <c r="T623" s="20"/>
    </row>
    <row r="624" spans="1:20" s="58" customFormat="1" ht="20.100000000000001" customHeight="1" x14ac:dyDescent="0.25">
      <c r="A624" s="22">
        <v>518</v>
      </c>
      <c r="B624" s="20" t="str">
        <f t="shared" ref="B624:B638" si="35">"00.03.27.1.1.1.3.B."&amp;C624&amp;D624&amp;I624</f>
        <v>00.03.27.1.1.1.3.B.49.2005</v>
      </c>
      <c r="C624" s="20">
        <v>49</v>
      </c>
      <c r="D624" s="72" t="s">
        <v>1085</v>
      </c>
      <c r="E624" s="329" t="s">
        <v>1019</v>
      </c>
      <c r="F624" s="19" t="s">
        <v>893</v>
      </c>
      <c r="G624" s="190">
        <v>6500000</v>
      </c>
      <c r="H624" s="269"/>
      <c r="I624" s="167">
        <v>2005</v>
      </c>
      <c r="J624" s="329"/>
      <c r="K624" s="329"/>
      <c r="L624" s="329"/>
      <c r="M624" s="330"/>
      <c r="N624" s="331">
        <v>1</v>
      </c>
      <c r="O624" s="27" t="s">
        <v>924</v>
      </c>
      <c r="P624" s="168" t="s">
        <v>1020</v>
      </c>
      <c r="Q624" s="117" t="s">
        <v>424</v>
      </c>
      <c r="R624" s="121"/>
      <c r="S624" s="116"/>
      <c r="T624" s="20"/>
    </row>
    <row r="625" spans="1:20" s="58" customFormat="1" ht="20.100000000000001" customHeight="1" x14ac:dyDescent="0.25">
      <c r="A625" s="72">
        <v>519</v>
      </c>
      <c r="B625" s="20" t="str">
        <f t="shared" si="35"/>
        <v>00.03.27.1.1.1.3.B.50.2005</v>
      </c>
      <c r="C625" s="20">
        <v>50</v>
      </c>
      <c r="D625" s="72" t="s">
        <v>1085</v>
      </c>
      <c r="E625" s="168" t="s">
        <v>439</v>
      </c>
      <c r="F625" s="19" t="s">
        <v>893</v>
      </c>
      <c r="G625" s="190">
        <v>3500000</v>
      </c>
      <c r="H625" s="269"/>
      <c r="I625" s="167">
        <v>2005</v>
      </c>
      <c r="J625" s="168"/>
      <c r="K625" s="168"/>
      <c r="L625" s="168"/>
      <c r="M625" s="168"/>
      <c r="N625" s="167">
        <v>1</v>
      </c>
      <c r="O625" s="27" t="s">
        <v>924</v>
      </c>
      <c r="P625" s="168" t="s">
        <v>1020</v>
      </c>
      <c r="Q625" s="117" t="s">
        <v>424</v>
      </c>
      <c r="R625" s="121"/>
      <c r="S625" s="116"/>
      <c r="T625" s="20"/>
    </row>
    <row r="626" spans="1:20" s="58" customFormat="1" ht="20.100000000000001" customHeight="1" x14ac:dyDescent="0.25">
      <c r="A626" s="22">
        <v>520</v>
      </c>
      <c r="B626" s="20" t="str">
        <f t="shared" si="35"/>
        <v>00.03.27.1.1.1.3.B.51.2005</v>
      </c>
      <c r="C626" s="20">
        <v>51</v>
      </c>
      <c r="D626" s="72" t="s">
        <v>1085</v>
      </c>
      <c r="E626" s="168" t="s">
        <v>1021</v>
      </c>
      <c r="F626" s="19" t="s">
        <v>893</v>
      </c>
      <c r="G626" s="190">
        <v>450000</v>
      </c>
      <c r="H626" s="269"/>
      <c r="I626" s="167">
        <v>2005</v>
      </c>
      <c r="J626" s="168"/>
      <c r="K626" s="168"/>
      <c r="L626" s="168"/>
      <c r="M626" s="168"/>
      <c r="N626" s="167">
        <v>1</v>
      </c>
      <c r="O626" s="27" t="s">
        <v>924</v>
      </c>
      <c r="P626" s="168" t="s">
        <v>1020</v>
      </c>
      <c r="Q626" s="117" t="s">
        <v>424</v>
      </c>
      <c r="R626" s="122"/>
      <c r="S626" s="116"/>
      <c r="T626" s="20"/>
    </row>
    <row r="627" spans="1:20" s="58" customFormat="1" ht="20.100000000000001" customHeight="1" x14ac:dyDescent="0.25">
      <c r="A627" s="72">
        <v>521</v>
      </c>
      <c r="B627" s="20" t="str">
        <f t="shared" si="35"/>
        <v>00.03.27.1.1.1.3.B.52.2005</v>
      </c>
      <c r="C627" s="20">
        <v>52</v>
      </c>
      <c r="D627" s="72" t="s">
        <v>1085</v>
      </c>
      <c r="E627" s="168" t="s">
        <v>1008</v>
      </c>
      <c r="F627" s="19" t="s">
        <v>893</v>
      </c>
      <c r="G627" s="190">
        <v>250000</v>
      </c>
      <c r="H627" s="269"/>
      <c r="I627" s="167">
        <v>2005</v>
      </c>
      <c r="J627" s="168"/>
      <c r="K627" s="168"/>
      <c r="L627" s="168"/>
      <c r="M627" s="168"/>
      <c r="N627" s="167">
        <v>1</v>
      </c>
      <c r="O627" s="27" t="s">
        <v>924</v>
      </c>
      <c r="P627" s="168" t="s">
        <v>1020</v>
      </c>
      <c r="Q627" s="117" t="s">
        <v>424</v>
      </c>
      <c r="R627" s="122"/>
      <c r="S627" s="116"/>
      <c r="T627" s="20"/>
    </row>
    <row r="628" spans="1:20" s="58" customFormat="1" ht="20.100000000000001" customHeight="1" x14ac:dyDescent="0.25">
      <c r="A628" s="22">
        <v>522</v>
      </c>
      <c r="B628" s="20" t="str">
        <f t="shared" si="35"/>
        <v>00.03.27.1.1.1.3.B.53.2010</v>
      </c>
      <c r="C628" s="20">
        <v>53</v>
      </c>
      <c r="D628" s="72" t="s">
        <v>1085</v>
      </c>
      <c r="E628" s="168" t="s">
        <v>1023</v>
      </c>
      <c r="F628" s="19" t="s">
        <v>893</v>
      </c>
      <c r="G628" s="190">
        <v>2500000</v>
      </c>
      <c r="H628" s="269"/>
      <c r="I628" s="167">
        <v>2010</v>
      </c>
      <c r="J628" s="168"/>
      <c r="K628" s="168"/>
      <c r="L628" s="168"/>
      <c r="M628" s="168"/>
      <c r="N628" s="167">
        <v>1</v>
      </c>
      <c r="O628" s="27" t="s">
        <v>924</v>
      </c>
      <c r="P628" s="168" t="s">
        <v>1020</v>
      </c>
      <c r="Q628" s="117" t="s">
        <v>424</v>
      </c>
      <c r="R628" s="122"/>
      <c r="S628" s="116"/>
      <c r="T628" s="20"/>
    </row>
    <row r="629" spans="1:20" s="58" customFormat="1" ht="20.100000000000001" customHeight="1" x14ac:dyDescent="0.25">
      <c r="A629" s="72">
        <v>523</v>
      </c>
      <c r="B629" s="20" t="str">
        <f t="shared" si="35"/>
        <v>00.03.27.1.1.1.3.B.54.2010</v>
      </c>
      <c r="C629" s="20">
        <v>54</v>
      </c>
      <c r="D629" s="72" t="s">
        <v>1085</v>
      </c>
      <c r="E629" s="168" t="s">
        <v>1024</v>
      </c>
      <c r="F629" s="19" t="s">
        <v>893</v>
      </c>
      <c r="G629" s="190">
        <v>3500000</v>
      </c>
      <c r="H629" s="269"/>
      <c r="I629" s="167">
        <v>2010</v>
      </c>
      <c r="J629" s="168"/>
      <c r="K629" s="168"/>
      <c r="L629" s="168"/>
      <c r="M629" s="168"/>
      <c r="N629" s="167">
        <v>1</v>
      </c>
      <c r="O629" s="27" t="s">
        <v>924</v>
      </c>
      <c r="P629" s="168" t="s">
        <v>1020</v>
      </c>
      <c r="Q629" s="117" t="s">
        <v>424</v>
      </c>
      <c r="R629" s="121"/>
      <c r="S629" s="116"/>
      <c r="T629" s="20"/>
    </row>
    <row r="630" spans="1:20" s="58" customFormat="1" ht="20.100000000000001" customHeight="1" x14ac:dyDescent="0.25">
      <c r="A630" s="22">
        <v>524</v>
      </c>
      <c r="B630" s="20" t="str">
        <f t="shared" si="35"/>
        <v>00.03.27.1.1.1.3.B.55.2010</v>
      </c>
      <c r="C630" s="20">
        <v>55</v>
      </c>
      <c r="D630" s="72" t="s">
        <v>1085</v>
      </c>
      <c r="E630" s="168" t="s">
        <v>1025</v>
      </c>
      <c r="F630" s="19" t="s">
        <v>893</v>
      </c>
      <c r="G630" s="190">
        <v>50000</v>
      </c>
      <c r="H630" s="269"/>
      <c r="I630" s="167">
        <v>2010</v>
      </c>
      <c r="J630" s="168"/>
      <c r="K630" s="168"/>
      <c r="L630" s="168"/>
      <c r="M630" s="168"/>
      <c r="N630" s="167">
        <v>1</v>
      </c>
      <c r="O630" s="27" t="s">
        <v>924</v>
      </c>
      <c r="P630" s="168" t="s">
        <v>1020</v>
      </c>
      <c r="Q630" s="117" t="s">
        <v>424</v>
      </c>
      <c r="R630" s="121"/>
      <c r="S630" s="118"/>
      <c r="T630" s="20"/>
    </row>
    <row r="631" spans="1:20" s="58" customFormat="1" ht="20.100000000000001" customHeight="1" x14ac:dyDescent="0.25">
      <c r="A631" s="72">
        <v>525</v>
      </c>
      <c r="B631" s="20" t="str">
        <f t="shared" si="35"/>
        <v>00.03.27.1.1.1.3.B.56.2010</v>
      </c>
      <c r="C631" s="20">
        <v>56</v>
      </c>
      <c r="D631" s="72" t="s">
        <v>1085</v>
      </c>
      <c r="E631" s="168" t="s">
        <v>1026</v>
      </c>
      <c r="F631" s="19" t="s">
        <v>893</v>
      </c>
      <c r="G631" s="190">
        <v>3500000</v>
      </c>
      <c r="H631" s="269"/>
      <c r="I631" s="167">
        <v>2010</v>
      </c>
      <c r="J631" s="168"/>
      <c r="K631" s="168"/>
      <c r="L631" s="168"/>
      <c r="M631" s="168"/>
      <c r="N631" s="167">
        <v>1</v>
      </c>
      <c r="O631" s="27" t="s">
        <v>924</v>
      </c>
      <c r="P631" s="168" t="s">
        <v>1020</v>
      </c>
      <c r="Q631" s="117" t="s">
        <v>424</v>
      </c>
      <c r="R631" s="121"/>
      <c r="S631" s="118"/>
      <c r="T631" s="20"/>
    </row>
    <row r="632" spans="1:20" s="58" customFormat="1" ht="20.100000000000001" customHeight="1" x14ac:dyDescent="0.25">
      <c r="A632" s="22">
        <v>526</v>
      </c>
      <c r="B632" s="20" t="str">
        <f t="shared" si="35"/>
        <v>00.03.27.1.1.1.3.B.57.2010</v>
      </c>
      <c r="C632" s="20">
        <v>57</v>
      </c>
      <c r="D632" s="72" t="s">
        <v>1085</v>
      </c>
      <c r="E632" s="168" t="s">
        <v>731</v>
      </c>
      <c r="F632" s="19" t="s">
        <v>893</v>
      </c>
      <c r="G632" s="190">
        <v>2800000</v>
      </c>
      <c r="H632" s="269"/>
      <c r="I632" s="167">
        <v>2010</v>
      </c>
      <c r="J632" s="168"/>
      <c r="K632" s="168"/>
      <c r="L632" s="168"/>
      <c r="M632" s="168"/>
      <c r="N632" s="167">
        <v>1</v>
      </c>
      <c r="O632" s="27" t="s">
        <v>924</v>
      </c>
      <c r="P632" s="168" t="s">
        <v>1020</v>
      </c>
      <c r="Q632" s="117" t="s">
        <v>424</v>
      </c>
      <c r="R632" s="121"/>
      <c r="S632" s="118"/>
      <c r="T632" s="20"/>
    </row>
    <row r="633" spans="1:20" s="58" customFormat="1" ht="20.100000000000001" customHeight="1" x14ac:dyDescent="0.25">
      <c r="A633" s="72">
        <v>527</v>
      </c>
      <c r="B633" s="20" t="str">
        <f t="shared" si="35"/>
        <v>00.03.27.1.1.1.3.B.58.2010</v>
      </c>
      <c r="C633" s="20">
        <v>58</v>
      </c>
      <c r="D633" s="72" t="s">
        <v>1085</v>
      </c>
      <c r="E633" s="168" t="s">
        <v>636</v>
      </c>
      <c r="F633" s="19" t="s">
        <v>893</v>
      </c>
      <c r="G633" s="190">
        <v>80000</v>
      </c>
      <c r="H633" s="269"/>
      <c r="I633" s="167">
        <v>2010</v>
      </c>
      <c r="J633" s="168"/>
      <c r="K633" s="168"/>
      <c r="L633" s="168"/>
      <c r="M633" s="168"/>
      <c r="N633" s="167">
        <v>1</v>
      </c>
      <c r="O633" s="27" t="s">
        <v>924</v>
      </c>
      <c r="P633" s="168" t="s">
        <v>1020</v>
      </c>
      <c r="Q633" s="117" t="s">
        <v>424</v>
      </c>
      <c r="R633" s="121"/>
      <c r="S633" s="118"/>
      <c r="T633" s="20"/>
    </row>
    <row r="634" spans="1:20" s="58" customFormat="1" ht="20.100000000000001" customHeight="1" x14ac:dyDescent="0.25">
      <c r="A634" s="22">
        <v>528</v>
      </c>
      <c r="B634" s="20" t="str">
        <f t="shared" si="35"/>
        <v>00.03.27.1.1.1.3.B.59.2005</v>
      </c>
      <c r="C634" s="20">
        <v>59</v>
      </c>
      <c r="D634" s="72" t="s">
        <v>1085</v>
      </c>
      <c r="E634" s="75" t="s">
        <v>1052</v>
      </c>
      <c r="F634" s="19" t="s">
        <v>893</v>
      </c>
      <c r="G634" s="190">
        <v>2500000</v>
      </c>
      <c r="H634" s="269"/>
      <c r="I634" s="167">
        <v>2005</v>
      </c>
      <c r="J634" s="168"/>
      <c r="K634" s="168"/>
      <c r="L634" s="168"/>
      <c r="M634" s="168"/>
      <c r="N634" s="167">
        <v>1</v>
      </c>
      <c r="O634" s="27" t="s">
        <v>924</v>
      </c>
      <c r="P634" s="168" t="s">
        <v>1020</v>
      </c>
      <c r="Q634" s="117" t="s">
        <v>424</v>
      </c>
      <c r="R634" s="121"/>
      <c r="S634" s="118"/>
      <c r="T634" s="20"/>
    </row>
    <row r="635" spans="1:20" s="58" customFormat="1" ht="20.100000000000001" customHeight="1" x14ac:dyDescent="0.25">
      <c r="A635" s="72">
        <v>529</v>
      </c>
      <c r="B635" s="20" t="str">
        <f t="shared" si="35"/>
        <v>00.03.27.1.1.1.3.B.60.2005</v>
      </c>
      <c r="C635" s="20">
        <v>60</v>
      </c>
      <c r="D635" s="72" t="s">
        <v>1085</v>
      </c>
      <c r="E635" s="168" t="s">
        <v>515</v>
      </c>
      <c r="F635" s="19" t="s">
        <v>893</v>
      </c>
      <c r="G635" s="190">
        <v>500000</v>
      </c>
      <c r="H635" s="269"/>
      <c r="I635" s="167">
        <v>2005</v>
      </c>
      <c r="J635" s="168"/>
      <c r="K635" s="168"/>
      <c r="L635" s="168"/>
      <c r="M635" s="168"/>
      <c r="N635" s="167">
        <v>1</v>
      </c>
      <c r="O635" s="27" t="s">
        <v>924</v>
      </c>
      <c r="P635" s="168" t="s">
        <v>1020</v>
      </c>
      <c r="Q635" s="117" t="s">
        <v>424</v>
      </c>
      <c r="R635" s="121"/>
      <c r="S635" s="118"/>
      <c r="T635" s="20"/>
    </row>
    <row r="636" spans="1:20" s="58" customFormat="1" ht="20.100000000000001" customHeight="1" x14ac:dyDescent="0.25">
      <c r="A636" s="22">
        <v>530</v>
      </c>
      <c r="B636" s="20" t="str">
        <f t="shared" si="35"/>
        <v>00.03.27.1.1.1.3.B.61.2005</v>
      </c>
      <c r="C636" s="20">
        <v>61</v>
      </c>
      <c r="D636" s="72" t="s">
        <v>1085</v>
      </c>
      <c r="E636" s="168" t="s">
        <v>1029</v>
      </c>
      <c r="F636" s="19" t="s">
        <v>893</v>
      </c>
      <c r="G636" s="190">
        <v>22000</v>
      </c>
      <c r="H636" s="269"/>
      <c r="I636" s="167">
        <v>2005</v>
      </c>
      <c r="J636" s="168"/>
      <c r="K636" s="168"/>
      <c r="L636" s="168"/>
      <c r="M636" s="168"/>
      <c r="N636" s="167">
        <v>1</v>
      </c>
      <c r="O636" s="27" t="s">
        <v>924</v>
      </c>
      <c r="P636" s="168" t="s">
        <v>1020</v>
      </c>
      <c r="Q636" s="117" t="s">
        <v>424</v>
      </c>
      <c r="R636" s="121"/>
      <c r="S636" s="118"/>
      <c r="T636" s="20"/>
    </row>
    <row r="637" spans="1:20" s="58" customFormat="1" ht="20.100000000000001" customHeight="1" x14ac:dyDescent="0.25">
      <c r="A637" s="72">
        <v>531</v>
      </c>
      <c r="B637" s="20" t="str">
        <f t="shared" si="35"/>
        <v>00.03.27.1.1.1.3.B.62.2005</v>
      </c>
      <c r="C637" s="20">
        <v>62</v>
      </c>
      <c r="D637" s="72" t="s">
        <v>1085</v>
      </c>
      <c r="E637" s="168" t="s">
        <v>1029</v>
      </c>
      <c r="F637" s="19" t="s">
        <v>893</v>
      </c>
      <c r="G637" s="190">
        <v>22000</v>
      </c>
      <c r="H637" s="269"/>
      <c r="I637" s="167">
        <v>2005</v>
      </c>
      <c r="J637" s="168"/>
      <c r="K637" s="168"/>
      <c r="L637" s="168"/>
      <c r="M637" s="168"/>
      <c r="N637" s="167">
        <v>1</v>
      </c>
      <c r="O637" s="27" t="s">
        <v>924</v>
      </c>
      <c r="P637" s="168" t="s">
        <v>1020</v>
      </c>
      <c r="Q637" s="117" t="s">
        <v>424</v>
      </c>
      <c r="R637" s="121"/>
      <c r="S637" s="118"/>
      <c r="T637" s="20"/>
    </row>
    <row r="638" spans="1:20" s="58" customFormat="1" ht="20.100000000000001" customHeight="1" x14ac:dyDescent="0.25">
      <c r="A638" s="22">
        <v>532</v>
      </c>
      <c r="B638" s="20" t="str">
        <f t="shared" si="35"/>
        <v>00.03.27.1.1.1.3.B.63.2005</v>
      </c>
      <c r="C638" s="20">
        <v>63</v>
      </c>
      <c r="D638" s="72" t="s">
        <v>1085</v>
      </c>
      <c r="E638" s="71" t="s">
        <v>205</v>
      </c>
      <c r="F638" s="19" t="s">
        <v>893</v>
      </c>
      <c r="G638" s="190">
        <v>70000</v>
      </c>
      <c r="H638" s="269"/>
      <c r="I638" s="167">
        <v>2005</v>
      </c>
      <c r="J638" s="168"/>
      <c r="K638" s="168"/>
      <c r="L638" s="168"/>
      <c r="M638" s="168"/>
      <c r="N638" s="167">
        <v>1</v>
      </c>
      <c r="O638" s="27" t="s">
        <v>924</v>
      </c>
      <c r="P638" s="168" t="s">
        <v>1020</v>
      </c>
      <c r="Q638" s="117" t="s">
        <v>424</v>
      </c>
      <c r="R638" s="122"/>
      <c r="S638" s="28"/>
      <c r="T638" s="20"/>
    </row>
    <row r="639" spans="1:20" s="58" customFormat="1" ht="19.5" customHeight="1" x14ac:dyDescent="0.25">
      <c r="A639" s="72">
        <v>533</v>
      </c>
      <c r="B639" s="20" t="str">
        <f t="shared" ref="B639:B657" si="36">"00.03.27.1.1.1.7.B."&amp;C639&amp;D639&amp;I639</f>
        <v>00.03.27.1.1.1.7.B.64.2005</v>
      </c>
      <c r="C639" s="20">
        <v>64</v>
      </c>
      <c r="D639" s="72" t="s">
        <v>1085</v>
      </c>
      <c r="E639" s="329" t="s">
        <v>1019</v>
      </c>
      <c r="F639" s="19" t="s">
        <v>893</v>
      </c>
      <c r="G639" s="190">
        <v>6500000</v>
      </c>
      <c r="H639" s="269"/>
      <c r="I639" s="167">
        <v>2005</v>
      </c>
      <c r="J639" s="329"/>
      <c r="K639" s="329"/>
      <c r="L639" s="329"/>
      <c r="M639" s="330"/>
      <c r="N639" s="331">
        <v>1</v>
      </c>
      <c r="O639" s="27" t="s">
        <v>924</v>
      </c>
      <c r="P639" s="168" t="s">
        <v>1030</v>
      </c>
      <c r="Q639" s="117" t="s">
        <v>424</v>
      </c>
      <c r="R639" s="121"/>
      <c r="S639" s="28"/>
      <c r="T639" s="20"/>
    </row>
    <row r="640" spans="1:20" s="58" customFormat="1" ht="20.100000000000001" customHeight="1" x14ac:dyDescent="0.25">
      <c r="A640" s="22">
        <v>534</v>
      </c>
      <c r="B640" s="20" t="str">
        <f t="shared" si="36"/>
        <v>00.03.27.1.1.1.7.B.65.2005</v>
      </c>
      <c r="C640" s="20">
        <v>65</v>
      </c>
      <c r="D640" s="72" t="s">
        <v>1085</v>
      </c>
      <c r="E640" s="168" t="s">
        <v>439</v>
      </c>
      <c r="F640" s="19" t="s">
        <v>893</v>
      </c>
      <c r="G640" s="190">
        <v>3500000</v>
      </c>
      <c r="H640" s="269"/>
      <c r="I640" s="167">
        <v>2005</v>
      </c>
      <c r="J640" s="168"/>
      <c r="K640" s="168"/>
      <c r="L640" s="168"/>
      <c r="M640" s="168"/>
      <c r="N640" s="167">
        <v>1</v>
      </c>
      <c r="O640" s="27" t="s">
        <v>924</v>
      </c>
      <c r="P640" s="168" t="s">
        <v>1030</v>
      </c>
      <c r="Q640" s="117" t="s">
        <v>424</v>
      </c>
      <c r="R640" s="122"/>
      <c r="S640" s="28"/>
      <c r="T640" s="20"/>
    </row>
    <row r="641" spans="1:20" s="58" customFormat="1" ht="20.100000000000001" customHeight="1" x14ac:dyDescent="0.25">
      <c r="A641" s="72">
        <v>535</v>
      </c>
      <c r="B641" s="20" t="str">
        <f t="shared" si="36"/>
        <v>00.03.27.1.1.1.7.B.66.2017</v>
      </c>
      <c r="C641" s="20">
        <v>66</v>
      </c>
      <c r="D641" s="72" t="s">
        <v>1085</v>
      </c>
      <c r="E641" s="168" t="s">
        <v>1022</v>
      </c>
      <c r="F641" s="19" t="s">
        <v>893</v>
      </c>
      <c r="G641" s="190">
        <v>450000</v>
      </c>
      <c r="H641" s="269"/>
      <c r="I641" s="167">
        <v>2017</v>
      </c>
      <c r="J641" s="168"/>
      <c r="K641" s="168"/>
      <c r="L641" s="168"/>
      <c r="M641" s="168"/>
      <c r="N641" s="167">
        <v>1</v>
      </c>
      <c r="O641" s="27" t="s">
        <v>924</v>
      </c>
      <c r="P641" s="168" t="s">
        <v>1030</v>
      </c>
      <c r="Q641" s="117" t="s">
        <v>424</v>
      </c>
      <c r="R641" s="122"/>
      <c r="S641" s="28"/>
      <c r="T641" s="20"/>
    </row>
    <row r="642" spans="1:20" s="58" customFormat="1" ht="20.100000000000001" customHeight="1" x14ac:dyDescent="0.25">
      <c r="A642" s="22">
        <v>536</v>
      </c>
      <c r="B642" s="20" t="str">
        <f t="shared" si="36"/>
        <v>00.03.27.1.1.1.7.B.67.2010</v>
      </c>
      <c r="C642" s="20">
        <v>67</v>
      </c>
      <c r="D642" s="72" t="s">
        <v>1085</v>
      </c>
      <c r="E642" s="168" t="s">
        <v>1023</v>
      </c>
      <c r="F642" s="19" t="s">
        <v>893</v>
      </c>
      <c r="G642" s="190">
        <v>2500000</v>
      </c>
      <c r="H642" s="269"/>
      <c r="I642" s="167">
        <v>2010</v>
      </c>
      <c r="J642" s="168"/>
      <c r="K642" s="168"/>
      <c r="L642" s="168"/>
      <c r="M642" s="168"/>
      <c r="N642" s="167">
        <v>1</v>
      </c>
      <c r="O642" s="27" t="s">
        <v>924</v>
      </c>
      <c r="P642" s="168" t="s">
        <v>1030</v>
      </c>
      <c r="Q642" s="117" t="s">
        <v>424</v>
      </c>
      <c r="R642" s="122"/>
      <c r="S642" s="28"/>
      <c r="T642" s="20"/>
    </row>
    <row r="643" spans="1:20" s="58" customFormat="1" ht="20.100000000000001" customHeight="1" x14ac:dyDescent="0.25">
      <c r="A643" s="72">
        <v>537</v>
      </c>
      <c r="B643" s="20" t="str">
        <f t="shared" si="36"/>
        <v>00.03.27.1.1.1.7.B.68.2010</v>
      </c>
      <c r="C643" s="20">
        <v>68</v>
      </c>
      <c r="D643" s="72" t="s">
        <v>1085</v>
      </c>
      <c r="E643" s="168" t="s">
        <v>1024</v>
      </c>
      <c r="F643" s="19" t="s">
        <v>893</v>
      </c>
      <c r="G643" s="190">
        <v>3500000</v>
      </c>
      <c r="H643" s="269"/>
      <c r="I643" s="167">
        <v>2010</v>
      </c>
      <c r="J643" s="168"/>
      <c r="K643" s="168"/>
      <c r="L643" s="168"/>
      <c r="M643" s="168"/>
      <c r="N643" s="167">
        <v>1</v>
      </c>
      <c r="O643" s="27" t="s">
        <v>924</v>
      </c>
      <c r="P643" s="168" t="s">
        <v>1030</v>
      </c>
      <c r="Q643" s="117" t="s">
        <v>424</v>
      </c>
      <c r="R643" s="121"/>
      <c r="S643" s="28"/>
      <c r="T643" s="20"/>
    </row>
    <row r="644" spans="1:20" s="58" customFormat="1" ht="20.100000000000001" customHeight="1" x14ac:dyDescent="0.25">
      <c r="A644" s="22">
        <v>538</v>
      </c>
      <c r="B644" s="20" t="str">
        <f t="shared" si="36"/>
        <v>00.03.27.1.1.1.7.B.69.2010</v>
      </c>
      <c r="C644" s="20">
        <v>69</v>
      </c>
      <c r="D644" s="72" t="s">
        <v>1085</v>
      </c>
      <c r="E644" s="168" t="s">
        <v>1025</v>
      </c>
      <c r="F644" s="19" t="s">
        <v>893</v>
      </c>
      <c r="G644" s="190">
        <v>50000</v>
      </c>
      <c r="H644" s="269"/>
      <c r="I644" s="167">
        <v>2010</v>
      </c>
      <c r="J644" s="168"/>
      <c r="K644" s="168"/>
      <c r="L644" s="168"/>
      <c r="M644" s="168"/>
      <c r="N644" s="167">
        <v>1</v>
      </c>
      <c r="O644" s="27" t="s">
        <v>924</v>
      </c>
      <c r="P644" s="168" t="s">
        <v>1030</v>
      </c>
      <c r="Q644" s="117" t="s">
        <v>424</v>
      </c>
      <c r="R644" s="121"/>
      <c r="S644" s="28"/>
      <c r="T644" s="20"/>
    </row>
    <row r="645" spans="1:20" s="58" customFormat="1" ht="20.100000000000001" customHeight="1" x14ac:dyDescent="0.25">
      <c r="A645" s="72">
        <v>539</v>
      </c>
      <c r="B645" s="20" t="str">
        <f t="shared" si="36"/>
        <v>00.03.27.1.1.1.7.B.70.2010</v>
      </c>
      <c r="C645" s="20">
        <v>70</v>
      </c>
      <c r="D645" s="72" t="s">
        <v>1085</v>
      </c>
      <c r="E645" s="168" t="s">
        <v>557</v>
      </c>
      <c r="F645" s="19" t="s">
        <v>893</v>
      </c>
      <c r="G645" s="190">
        <v>10000</v>
      </c>
      <c r="H645" s="269"/>
      <c r="I645" s="167">
        <v>2010</v>
      </c>
      <c r="J645" s="168"/>
      <c r="K645" s="168"/>
      <c r="L645" s="168"/>
      <c r="M645" s="168"/>
      <c r="N645" s="167">
        <v>1</v>
      </c>
      <c r="O645" s="27" t="s">
        <v>924</v>
      </c>
      <c r="P645" s="168" t="s">
        <v>1030</v>
      </c>
      <c r="Q645" s="117" t="s">
        <v>424</v>
      </c>
      <c r="R645" s="121"/>
      <c r="S645" s="28"/>
      <c r="T645" s="20"/>
    </row>
    <row r="646" spans="1:20" s="58" customFormat="1" ht="20.100000000000001" customHeight="1" x14ac:dyDescent="0.25">
      <c r="A646" s="22">
        <v>540</v>
      </c>
      <c r="B646" s="20" t="str">
        <f t="shared" si="36"/>
        <v>00.03.27.1.1.1.7.B.71.2010</v>
      </c>
      <c r="C646" s="20">
        <v>71</v>
      </c>
      <c r="D646" s="72" t="s">
        <v>1085</v>
      </c>
      <c r="E646" s="168" t="s">
        <v>1026</v>
      </c>
      <c r="F646" s="19" t="s">
        <v>893</v>
      </c>
      <c r="G646" s="190">
        <v>3500000</v>
      </c>
      <c r="H646" s="269"/>
      <c r="I646" s="167">
        <v>2010</v>
      </c>
      <c r="J646" s="168"/>
      <c r="K646" s="168"/>
      <c r="L646" s="168"/>
      <c r="M646" s="168"/>
      <c r="N646" s="167">
        <v>1</v>
      </c>
      <c r="O646" s="27" t="s">
        <v>924</v>
      </c>
      <c r="P646" s="168" t="s">
        <v>1030</v>
      </c>
      <c r="Q646" s="117" t="s">
        <v>424</v>
      </c>
      <c r="R646" s="121"/>
      <c r="S646" s="28"/>
      <c r="T646" s="20"/>
    </row>
    <row r="647" spans="1:20" s="58" customFormat="1" ht="20.100000000000001" customHeight="1" x14ac:dyDescent="0.25">
      <c r="A647" s="72">
        <v>541</v>
      </c>
      <c r="B647" s="20" t="str">
        <f t="shared" si="36"/>
        <v>00.03.27.1.1.1.7.B.72.2010</v>
      </c>
      <c r="C647" s="20">
        <v>72</v>
      </c>
      <c r="D647" s="72" t="s">
        <v>1085</v>
      </c>
      <c r="E647" s="168" t="s">
        <v>1027</v>
      </c>
      <c r="F647" s="19" t="s">
        <v>893</v>
      </c>
      <c r="G647" s="190">
        <v>650000</v>
      </c>
      <c r="H647" s="269"/>
      <c r="I647" s="167">
        <v>2010</v>
      </c>
      <c r="J647" s="168"/>
      <c r="K647" s="168"/>
      <c r="L647" s="168"/>
      <c r="M647" s="168"/>
      <c r="N647" s="167">
        <v>1</v>
      </c>
      <c r="O647" s="27" t="s">
        <v>924</v>
      </c>
      <c r="P647" s="168" t="s">
        <v>1030</v>
      </c>
      <c r="Q647" s="117" t="s">
        <v>424</v>
      </c>
      <c r="R647" s="121"/>
      <c r="S647" s="28"/>
      <c r="T647" s="20"/>
    </row>
    <row r="648" spans="1:20" s="58" customFormat="1" ht="20.100000000000001" customHeight="1" x14ac:dyDescent="0.25">
      <c r="A648" s="22">
        <v>542</v>
      </c>
      <c r="B648" s="20" t="str">
        <f t="shared" si="36"/>
        <v>00.03.27.1.1.1.7.B.73.2010</v>
      </c>
      <c r="C648" s="20">
        <v>73</v>
      </c>
      <c r="D648" s="72" t="s">
        <v>1085</v>
      </c>
      <c r="E648" s="168" t="s">
        <v>783</v>
      </c>
      <c r="F648" s="19" t="s">
        <v>893</v>
      </c>
      <c r="G648" s="190">
        <v>500000</v>
      </c>
      <c r="H648" s="269"/>
      <c r="I648" s="167">
        <v>2010</v>
      </c>
      <c r="J648" s="168"/>
      <c r="K648" s="168"/>
      <c r="L648" s="168"/>
      <c r="M648" s="168"/>
      <c r="N648" s="167">
        <v>1</v>
      </c>
      <c r="O648" s="27" t="s">
        <v>924</v>
      </c>
      <c r="P648" s="168" t="s">
        <v>1030</v>
      </c>
      <c r="Q648" s="117" t="s">
        <v>424</v>
      </c>
      <c r="R648" s="121"/>
      <c r="S648" s="28"/>
      <c r="T648" s="20"/>
    </row>
    <row r="649" spans="1:20" s="58" customFormat="1" ht="20.100000000000001" customHeight="1" x14ac:dyDescent="0.25">
      <c r="A649" s="72">
        <v>543</v>
      </c>
      <c r="B649" s="20" t="str">
        <f t="shared" si="36"/>
        <v>00.03.27.1.1.1.7.B.74.2010</v>
      </c>
      <c r="C649" s="20">
        <v>74</v>
      </c>
      <c r="D649" s="72" t="s">
        <v>1085</v>
      </c>
      <c r="E649" s="168" t="s">
        <v>788</v>
      </c>
      <c r="F649" s="19" t="s">
        <v>893</v>
      </c>
      <c r="G649" s="190">
        <v>20000</v>
      </c>
      <c r="H649" s="269"/>
      <c r="I649" s="167">
        <v>2010</v>
      </c>
      <c r="J649" s="168"/>
      <c r="K649" s="168"/>
      <c r="L649" s="168"/>
      <c r="M649" s="168"/>
      <c r="N649" s="167">
        <v>1</v>
      </c>
      <c r="O649" s="27" t="s">
        <v>924</v>
      </c>
      <c r="P649" s="168" t="s">
        <v>1030</v>
      </c>
      <c r="Q649" s="117" t="s">
        <v>424</v>
      </c>
      <c r="R649" s="121"/>
      <c r="S649" s="28"/>
      <c r="T649" s="20"/>
    </row>
    <row r="650" spans="1:20" s="58" customFormat="1" ht="20.100000000000001" customHeight="1" x14ac:dyDescent="0.25">
      <c r="A650" s="22">
        <v>544</v>
      </c>
      <c r="B650" s="20" t="str">
        <f t="shared" si="36"/>
        <v>00.03.27.1.1.1.7.B.75.2005</v>
      </c>
      <c r="C650" s="20">
        <v>75</v>
      </c>
      <c r="D650" s="72" t="s">
        <v>1085</v>
      </c>
      <c r="E650" s="168" t="s">
        <v>731</v>
      </c>
      <c r="F650" s="19" t="s">
        <v>893</v>
      </c>
      <c r="G650" s="190">
        <v>2800000</v>
      </c>
      <c r="H650" s="269"/>
      <c r="I650" s="167">
        <v>2005</v>
      </c>
      <c r="J650" s="168"/>
      <c r="K650" s="168"/>
      <c r="L650" s="168"/>
      <c r="M650" s="168"/>
      <c r="N650" s="167">
        <v>1</v>
      </c>
      <c r="O650" s="27" t="s">
        <v>924</v>
      </c>
      <c r="P650" s="168" t="s">
        <v>1030</v>
      </c>
      <c r="Q650" s="117" t="s">
        <v>424</v>
      </c>
      <c r="R650" s="121"/>
      <c r="S650" s="28"/>
      <c r="T650" s="20"/>
    </row>
    <row r="651" spans="1:20" s="58" customFormat="1" ht="20.100000000000001" customHeight="1" x14ac:dyDescent="0.25">
      <c r="A651" s="72">
        <v>545</v>
      </c>
      <c r="B651" s="20" t="str">
        <f t="shared" si="36"/>
        <v>00.03.27.1.1.1.7.B.76.2005</v>
      </c>
      <c r="C651" s="20">
        <v>76</v>
      </c>
      <c r="D651" s="72" t="s">
        <v>1085</v>
      </c>
      <c r="E651" s="168" t="s">
        <v>636</v>
      </c>
      <c r="F651" s="19" t="s">
        <v>893</v>
      </c>
      <c r="G651" s="190">
        <v>80000</v>
      </c>
      <c r="H651" s="269"/>
      <c r="I651" s="167">
        <v>2005</v>
      </c>
      <c r="J651" s="168"/>
      <c r="K651" s="168"/>
      <c r="L651" s="168"/>
      <c r="M651" s="168"/>
      <c r="N651" s="167">
        <v>1</v>
      </c>
      <c r="O651" s="27" t="s">
        <v>924</v>
      </c>
      <c r="P651" s="168" t="s">
        <v>1030</v>
      </c>
      <c r="Q651" s="117" t="s">
        <v>424</v>
      </c>
      <c r="R651" s="121"/>
      <c r="S651" s="28"/>
      <c r="T651" s="20"/>
    </row>
    <row r="652" spans="1:20" s="58" customFormat="1" ht="20.100000000000001" customHeight="1" x14ac:dyDescent="0.25">
      <c r="A652" s="22">
        <v>546</v>
      </c>
      <c r="B652" s="20" t="str">
        <f t="shared" si="36"/>
        <v>00.03.27.1.1.1.7.B.77.2005</v>
      </c>
      <c r="C652" s="20">
        <v>77</v>
      </c>
      <c r="D652" s="72" t="s">
        <v>1085</v>
      </c>
      <c r="E652" s="168" t="s">
        <v>1031</v>
      </c>
      <c r="F652" s="19" t="s">
        <v>893</v>
      </c>
      <c r="G652" s="190">
        <v>16000</v>
      </c>
      <c r="H652" s="269"/>
      <c r="I652" s="167">
        <v>2005</v>
      </c>
      <c r="J652" s="168"/>
      <c r="K652" s="168"/>
      <c r="L652" s="168"/>
      <c r="M652" s="168"/>
      <c r="N652" s="167">
        <v>1</v>
      </c>
      <c r="O652" s="27" t="s">
        <v>924</v>
      </c>
      <c r="P652" s="168" t="s">
        <v>1030</v>
      </c>
      <c r="Q652" s="117" t="s">
        <v>424</v>
      </c>
      <c r="R652" s="121"/>
      <c r="S652" s="28"/>
      <c r="T652" s="20"/>
    </row>
    <row r="653" spans="1:20" s="58" customFormat="1" ht="20.100000000000001" customHeight="1" x14ac:dyDescent="0.25">
      <c r="A653" s="72">
        <v>547</v>
      </c>
      <c r="B653" s="20" t="str">
        <f t="shared" si="36"/>
        <v>00.03.27.1.1.1.7.B.78.2005</v>
      </c>
      <c r="C653" s="20">
        <v>78</v>
      </c>
      <c r="D653" s="72" t="s">
        <v>1085</v>
      </c>
      <c r="E653" s="168" t="s">
        <v>515</v>
      </c>
      <c r="F653" s="19" t="s">
        <v>893</v>
      </c>
      <c r="G653" s="190">
        <v>500000</v>
      </c>
      <c r="H653" s="269"/>
      <c r="I653" s="167">
        <v>2005</v>
      </c>
      <c r="J653" s="168"/>
      <c r="K653" s="168"/>
      <c r="L653" s="168"/>
      <c r="M653" s="168"/>
      <c r="N653" s="167">
        <v>1</v>
      </c>
      <c r="O653" s="27" t="s">
        <v>924</v>
      </c>
      <c r="P653" s="168" t="s">
        <v>1030</v>
      </c>
      <c r="Q653" s="117" t="s">
        <v>424</v>
      </c>
      <c r="R653" s="121"/>
      <c r="S653" s="28"/>
      <c r="T653" s="20"/>
    </row>
    <row r="654" spans="1:20" s="58" customFormat="1" ht="20.100000000000001" customHeight="1" x14ac:dyDescent="0.25">
      <c r="A654" s="22">
        <v>548</v>
      </c>
      <c r="B654" s="20" t="str">
        <f t="shared" si="36"/>
        <v>00.03.27.1.1.1.7.B.79.2005</v>
      </c>
      <c r="C654" s="20">
        <v>79</v>
      </c>
      <c r="D654" s="72" t="s">
        <v>1085</v>
      </c>
      <c r="E654" s="75" t="s">
        <v>1052</v>
      </c>
      <c r="F654" s="19" t="s">
        <v>893</v>
      </c>
      <c r="G654" s="190">
        <v>2500000</v>
      </c>
      <c r="H654" s="269"/>
      <c r="I654" s="167">
        <v>2005</v>
      </c>
      <c r="J654" s="168"/>
      <c r="K654" s="168"/>
      <c r="L654" s="168"/>
      <c r="M654" s="168"/>
      <c r="N654" s="167">
        <v>1</v>
      </c>
      <c r="O654" s="27" t="s">
        <v>924</v>
      </c>
      <c r="P654" s="168" t="s">
        <v>1030</v>
      </c>
      <c r="Q654" s="117" t="s">
        <v>424</v>
      </c>
      <c r="R654" s="6"/>
      <c r="S654" s="28"/>
      <c r="T654" s="20"/>
    </row>
    <row r="655" spans="1:20" s="58" customFormat="1" ht="20.100000000000001" customHeight="1" x14ac:dyDescent="0.25">
      <c r="A655" s="72">
        <v>549</v>
      </c>
      <c r="B655" s="20" t="str">
        <f t="shared" si="36"/>
        <v>00.03.27.1.1.1.7.B.80.2010</v>
      </c>
      <c r="C655" s="20">
        <v>80</v>
      </c>
      <c r="D655" s="72" t="s">
        <v>1085</v>
      </c>
      <c r="E655" s="165" t="s">
        <v>1029</v>
      </c>
      <c r="F655" s="19" t="s">
        <v>893</v>
      </c>
      <c r="G655" s="190">
        <v>22000</v>
      </c>
      <c r="H655" s="269"/>
      <c r="I655" s="167">
        <v>2010</v>
      </c>
      <c r="J655" s="165"/>
      <c r="K655" s="165"/>
      <c r="L655" s="165"/>
      <c r="M655" s="165"/>
      <c r="N655" s="167">
        <v>1</v>
      </c>
      <c r="O655" s="27" t="s">
        <v>924</v>
      </c>
      <c r="P655" s="165" t="s">
        <v>1030</v>
      </c>
      <c r="Q655" s="117" t="s">
        <v>424</v>
      </c>
      <c r="R655" s="6"/>
      <c r="S655" s="28"/>
      <c r="T655" s="20"/>
    </row>
    <row r="656" spans="1:20" s="58" customFormat="1" ht="20.100000000000001" customHeight="1" x14ac:dyDescent="0.25">
      <c r="A656" s="22">
        <v>550</v>
      </c>
      <c r="B656" s="20" t="str">
        <f t="shared" si="36"/>
        <v>00.03.27.1.1.1.7.B.81.2010</v>
      </c>
      <c r="C656" s="20">
        <v>81</v>
      </c>
      <c r="D656" s="72" t="s">
        <v>1085</v>
      </c>
      <c r="E656" s="71" t="s">
        <v>205</v>
      </c>
      <c r="F656" s="19" t="s">
        <v>893</v>
      </c>
      <c r="G656" s="190">
        <v>70000</v>
      </c>
      <c r="H656" s="269"/>
      <c r="I656" s="167">
        <v>2010</v>
      </c>
      <c r="J656" s="165"/>
      <c r="K656" s="165"/>
      <c r="L656" s="165"/>
      <c r="M656" s="165"/>
      <c r="N656" s="167">
        <v>1</v>
      </c>
      <c r="O656" s="27" t="s">
        <v>924</v>
      </c>
      <c r="P656" s="165" t="s">
        <v>1030</v>
      </c>
      <c r="Q656" s="117" t="s">
        <v>424</v>
      </c>
      <c r="R656" s="6"/>
      <c r="S656" s="28"/>
      <c r="T656" s="20"/>
    </row>
    <row r="657" spans="1:20" s="58" customFormat="1" ht="20.100000000000001" customHeight="1" x14ac:dyDescent="0.25">
      <c r="A657" s="72">
        <v>551</v>
      </c>
      <c r="B657" s="20" t="str">
        <f t="shared" si="36"/>
        <v>00.03.27.1.1.1.7.B.82.2005</v>
      </c>
      <c r="C657" s="20">
        <v>82</v>
      </c>
      <c r="D657" s="72" t="s">
        <v>1085</v>
      </c>
      <c r="E657" s="76" t="s">
        <v>71</v>
      </c>
      <c r="F657" s="19" t="s">
        <v>893</v>
      </c>
      <c r="G657" s="190">
        <v>2200000</v>
      </c>
      <c r="H657" s="269"/>
      <c r="I657" s="167">
        <v>2005</v>
      </c>
      <c r="J657" s="165"/>
      <c r="K657" s="165"/>
      <c r="L657" s="165"/>
      <c r="M657" s="165"/>
      <c r="N657" s="167">
        <v>1</v>
      </c>
      <c r="O657" s="27" t="s">
        <v>924</v>
      </c>
      <c r="P657" s="165" t="s">
        <v>1030</v>
      </c>
      <c r="Q657" s="117" t="s">
        <v>424</v>
      </c>
      <c r="R657" s="15"/>
      <c r="S657" s="28"/>
      <c r="T657" s="20"/>
    </row>
    <row r="658" spans="1:20" s="58" customFormat="1" ht="20.100000000000001" customHeight="1" x14ac:dyDescent="0.25">
      <c r="A658" s="22">
        <v>552</v>
      </c>
      <c r="B658" s="20" t="str">
        <f t="shared" ref="B658:B676" si="37">"00.03.27.1.1.1.4.B."&amp;C658&amp;D658&amp;I658</f>
        <v>00.03.27.1.1.1.4.B.83.2005</v>
      </c>
      <c r="C658" s="20">
        <v>83</v>
      </c>
      <c r="D658" s="72" t="s">
        <v>1085</v>
      </c>
      <c r="E658" s="329" t="s">
        <v>1019</v>
      </c>
      <c r="F658" s="19" t="s">
        <v>893</v>
      </c>
      <c r="G658" s="190">
        <v>6500000</v>
      </c>
      <c r="H658" s="269"/>
      <c r="I658" s="167">
        <v>2005</v>
      </c>
      <c r="J658" s="329"/>
      <c r="K658" s="329"/>
      <c r="L658" s="329"/>
      <c r="M658" s="330"/>
      <c r="N658" s="331">
        <v>1</v>
      </c>
      <c r="O658" s="27" t="s">
        <v>924</v>
      </c>
      <c r="P658" s="168" t="s">
        <v>1032</v>
      </c>
      <c r="Q658" s="117" t="s">
        <v>424</v>
      </c>
      <c r="R658" s="15"/>
      <c r="S658" s="28"/>
      <c r="T658" s="20"/>
    </row>
    <row r="659" spans="1:20" s="58" customFormat="1" ht="20.100000000000001" customHeight="1" x14ac:dyDescent="0.25">
      <c r="A659" s="72">
        <v>553</v>
      </c>
      <c r="B659" s="20" t="str">
        <f t="shared" si="37"/>
        <v>00.03.27.1.1.1.4.B.84.2005</v>
      </c>
      <c r="C659" s="20">
        <v>84</v>
      </c>
      <c r="D659" s="72" t="s">
        <v>1085</v>
      </c>
      <c r="E659" s="329" t="s">
        <v>1019</v>
      </c>
      <c r="F659" s="19" t="s">
        <v>893</v>
      </c>
      <c r="G659" s="190">
        <v>6500000</v>
      </c>
      <c r="H659" s="269"/>
      <c r="I659" s="167">
        <v>2005</v>
      </c>
      <c r="J659" s="329"/>
      <c r="K659" s="329"/>
      <c r="L659" s="329"/>
      <c r="M659" s="330"/>
      <c r="N659" s="331">
        <v>1</v>
      </c>
      <c r="O659" s="27" t="s">
        <v>924</v>
      </c>
      <c r="P659" s="168" t="s">
        <v>1032</v>
      </c>
      <c r="Q659" s="117" t="s">
        <v>424</v>
      </c>
      <c r="R659" s="15"/>
      <c r="S659" s="28"/>
      <c r="T659" s="20"/>
    </row>
    <row r="660" spans="1:20" s="58" customFormat="1" ht="20.100000000000001" customHeight="1" x14ac:dyDescent="0.25">
      <c r="A660" s="22">
        <v>554</v>
      </c>
      <c r="B660" s="20" t="str">
        <f t="shared" si="37"/>
        <v>00.03.27.1.1.1.4.B.85.2005</v>
      </c>
      <c r="C660" s="20">
        <v>85</v>
      </c>
      <c r="D660" s="72" t="s">
        <v>1085</v>
      </c>
      <c r="E660" s="168" t="s">
        <v>1021</v>
      </c>
      <c r="F660" s="19" t="s">
        <v>893</v>
      </c>
      <c r="G660" s="190">
        <v>450000</v>
      </c>
      <c r="H660" s="269"/>
      <c r="I660" s="167">
        <v>2005</v>
      </c>
      <c r="J660" s="168"/>
      <c r="K660" s="168"/>
      <c r="L660" s="168"/>
      <c r="M660" s="168"/>
      <c r="N660" s="167">
        <v>1</v>
      </c>
      <c r="O660" s="27" t="s">
        <v>924</v>
      </c>
      <c r="P660" s="168" t="s">
        <v>1032</v>
      </c>
      <c r="Q660" s="117" t="s">
        <v>424</v>
      </c>
      <c r="R660" s="15"/>
      <c r="S660" s="28"/>
      <c r="T660" s="20"/>
    </row>
    <row r="661" spans="1:20" s="58" customFormat="1" ht="20.100000000000001" customHeight="1" x14ac:dyDescent="0.25">
      <c r="A661" s="72">
        <v>555</v>
      </c>
      <c r="B661" s="20" t="str">
        <f t="shared" si="37"/>
        <v>00.03.27.1.1.1.4.B.86.2005</v>
      </c>
      <c r="C661" s="20">
        <v>86</v>
      </c>
      <c r="D661" s="72" t="s">
        <v>1085</v>
      </c>
      <c r="E661" s="168" t="s">
        <v>1022</v>
      </c>
      <c r="F661" s="19" t="s">
        <v>893</v>
      </c>
      <c r="G661" s="190">
        <v>450000</v>
      </c>
      <c r="H661" s="269"/>
      <c r="I661" s="167">
        <v>2005</v>
      </c>
      <c r="J661" s="168"/>
      <c r="K661" s="168"/>
      <c r="L661" s="168"/>
      <c r="M661" s="168"/>
      <c r="N661" s="167">
        <v>1</v>
      </c>
      <c r="O661" s="27" t="s">
        <v>924</v>
      </c>
      <c r="P661" s="168" t="s">
        <v>1032</v>
      </c>
      <c r="Q661" s="117" t="s">
        <v>424</v>
      </c>
      <c r="R661" s="15"/>
      <c r="S661" s="28"/>
      <c r="T661" s="20"/>
    </row>
    <row r="662" spans="1:20" s="58" customFormat="1" ht="20.100000000000001" customHeight="1" x14ac:dyDescent="0.25">
      <c r="A662" s="22">
        <v>556</v>
      </c>
      <c r="B662" s="20" t="str">
        <f t="shared" si="37"/>
        <v>00.03.27.1.1.1.4.B.87.2005</v>
      </c>
      <c r="C662" s="20">
        <v>87</v>
      </c>
      <c r="D662" s="72" t="s">
        <v>1085</v>
      </c>
      <c r="E662" s="168" t="s">
        <v>1008</v>
      </c>
      <c r="F662" s="19" t="s">
        <v>893</v>
      </c>
      <c r="G662" s="190">
        <v>250000</v>
      </c>
      <c r="H662" s="269"/>
      <c r="I662" s="167">
        <v>2005</v>
      </c>
      <c r="J662" s="168"/>
      <c r="K662" s="168"/>
      <c r="L662" s="168"/>
      <c r="M662" s="168"/>
      <c r="N662" s="167">
        <v>1</v>
      </c>
      <c r="O662" s="27" t="s">
        <v>924</v>
      </c>
      <c r="P662" s="168" t="s">
        <v>1032</v>
      </c>
      <c r="Q662" s="117" t="s">
        <v>424</v>
      </c>
      <c r="R662" s="15"/>
      <c r="S662" s="28"/>
      <c r="T662" s="20"/>
    </row>
    <row r="663" spans="1:20" s="58" customFormat="1" ht="20.100000000000001" customHeight="1" x14ac:dyDescent="0.25">
      <c r="A663" s="72">
        <v>557</v>
      </c>
      <c r="B663" s="20" t="str">
        <f t="shared" si="37"/>
        <v>00.03.27.1.1.1.4.B.88.2005</v>
      </c>
      <c r="C663" s="20">
        <v>88</v>
      </c>
      <c r="D663" s="72" t="s">
        <v>1085</v>
      </c>
      <c r="E663" s="168" t="s">
        <v>1008</v>
      </c>
      <c r="F663" s="19" t="s">
        <v>893</v>
      </c>
      <c r="G663" s="190">
        <v>250000</v>
      </c>
      <c r="H663" s="269"/>
      <c r="I663" s="167">
        <v>2005</v>
      </c>
      <c r="J663" s="168"/>
      <c r="K663" s="168"/>
      <c r="L663" s="168"/>
      <c r="M663" s="168"/>
      <c r="N663" s="167">
        <v>1</v>
      </c>
      <c r="O663" s="27" t="s">
        <v>924</v>
      </c>
      <c r="P663" s="168" t="s">
        <v>1032</v>
      </c>
      <c r="Q663" s="117" t="s">
        <v>424</v>
      </c>
      <c r="R663" s="15"/>
      <c r="S663" s="28"/>
      <c r="T663" s="20"/>
    </row>
    <row r="664" spans="1:20" s="58" customFormat="1" ht="20.100000000000001" customHeight="1" x14ac:dyDescent="0.25">
      <c r="A664" s="22">
        <v>558</v>
      </c>
      <c r="B664" s="20" t="str">
        <f t="shared" si="37"/>
        <v>00.03.27.1.1.1.4.B.89.2005</v>
      </c>
      <c r="C664" s="20">
        <v>89</v>
      </c>
      <c r="D664" s="72" t="s">
        <v>1085</v>
      </c>
      <c r="E664" s="168" t="s">
        <v>1023</v>
      </c>
      <c r="F664" s="19" t="s">
        <v>893</v>
      </c>
      <c r="G664" s="190">
        <v>2500000</v>
      </c>
      <c r="H664" s="269"/>
      <c r="I664" s="167">
        <v>2005</v>
      </c>
      <c r="J664" s="168"/>
      <c r="K664" s="168"/>
      <c r="L664" s="168"/>
      <c r="M664" s="168"/>
      <c r="N664" s="167">
        <v>1</v>
      </c>
      <c r="O664" s="27" t="s">
        <v>924</v>
      </c>
      <c r="P664" s="168" t="s">
        <v>1032</v>
      </c>
      <c r="Q664" s="117" t="s">
        <v>424</v>
      </c>
      <c r="R664" s="15"/>
      <c r="S664" s="28"/>
      <c r="T664" s="20"/>
    </row>
    <row r="665" spans="1:20" s="58" customFormat="1" ht="20.100000000000001" customHeight="1" x14ac:dyDescent="0.25">
      <c r="A665" s="72">
        <v>559</v>
      </c>
      <c r="B665" s="20" t="str">
        <f t="shared" si="37"/>
        <v>00.03.27.1.1.1.4.B.90.2005</v>
      </c>
      <c r="C665" s="20">
        <v>90</v>
      </c>
      <c r="D665" s="72" t="s">
        <v>1085</v>
      </c>
      <c r="E665" s="168" t="s">
        <v>1023</v>
      </c>
      <c r="F665" s="19" t="s">
        <v>893</v>
      </c>
      <c r="G665" s="190">
        <v>2500000</v>
      </c>
      <c r="H665" s="269"/>
      <c r="I665" s="167">
        <v>2005</v>
      </c>
      <c r="J665" s="168"/>
      <c r="K665" s="168"/>
      <c r="L665" s="168"/>
      <c r="M665" s="168"/>
      <c r="N665" s="167">
        <v>1</v>
      </c>
      <c r="O665" s="27" t="s">
        <v>924</v>
      </c>
      <c r="P665" s="168" t="s">
        <v>1032</v>
      </c>
      <c r="Q665" s="117" t="s">
        <v>424</v>
      </c>
      <c r="R665" s="15"/>
      <c r="S665" s="28"/>
      <c r="T665" s="20"/>
    </row>
    <row r="666" spans="1:20" s="58" customFormat="1" ht="20.100000000000001" customHeight="1" x14ac:dyDescent="0.25">
      <c r="A666" s="22">
        <v>560</v>
      </c>
      <c r="B666" s="20" t="str">
        <f t="shared" si="37"/>
        <v>00.03.27.1.1.1.4.B.91.2006</v>
      </c>
      <c r="C666" s="20">
        <v>91</v>
      </c>
      <c r="D666" s="72" t="s">
        <v>1085</v>
      </c>
      <c r="E666" s="168" t="s">
        <v>1026</v>
      </c>
      <c r="F666" s="19" t="s">
        <v>893</v>
      </c>
      <c r="G666" s="190">
        <v>3500000</v>
      </c>
      <c r="H666" s="269"/>
      <c r="I666" s="167">
        <v>2006</v>
      </c>
      <c r="J666" s="168"/>
      <c r="K666" s="168"/>
      <c r="L666" s="168"/>
      <c r="M666" s="168"/>
      <c r="N666" s="167">
        <v>1</v>
      </c>
      <c r="O666" s="27" t="s">
        <v>924</v>
      </c>
      <c r="P666" s="168" t="s">
        <v>1032</v>
      </c>
      <c r="Q666" s="117" t="s">
        <v>424</v>
      </c>
      <c r="R666" s="15"/>
      <c r="S666" s="28"/>
      <c r="T666" s="20"/>
    </row>
    <row r="667" spans="1:20" s="58" customFormat="1" ht="20.100000000000001" customHeight="1" x14ac:dyDescent="0.25">
      <c r="A667" s="72">
        <v>561</v>
      </c>
      <c r="B667" s="20" t="str">
        <f t="shared" si="37"/>
        <v>00.03.27.1.1.1.4.B.92.2016</v>
      </c>
      <c r="C667" s="20">
        <v>92</v>
      </c>
      <c r="D667" s="72" t="s">
        <v>1085</v>
      </c>
      <c r="E667" s="168" t="s">
        <v>1028</v>
      </c>
      <c r="F667" s="19" t="s">
        <v>893</v>
      </c>
      <c r="G667" s="190">
        <v>65000</v>
      </c>
      <c r="H667" s="269"/>
      <c r="I667" s="167">
        <v>2016</v>
      </c>
      <c r="J667" s="168"/>
      <c r="K667" s="168"/>
      <c r="L667" s="168"/>
      <c r="M667" s="168"/>
      <c r="N667" s="167">
        <v>1</v>
      </c>
      <c r="O667" s="27" t="s">
        <v>924</v>
      </c>
      <c r="P667" s="168" t="s">
        <v>1032</v>
      </c>
      <c r="Q667" s="117" t="s">
        <v>424</v>
      </c>
      <c r="R667" s="15"/>
      <c r="S667" s="28"/>
      <c r="T667" s="20"/>
    </row>
    <row r="668" spans="1:20" s="58" customFormat="1" ht="20.100000000000001" customHeight="1" x14ac:dyDescent="0.25">
      <c r="A668" s="22">
        <v>562</v>
      </c>
      <c r="B668" s="20" t="str">
        <f t="shared" si="37"/>
        <v>00.03.27.1.1.1.4.B.93.2016</v>
      </c>
      <c r="C668" s="20">
        <v>93</v>
      </c>
      <c r="D668" s="72" t="s">
        <v>1085</v>
      </c>
      <c r="E668" s="168" t="s">
        <v>1028</v>
      </c>
      <c r="F668" s="19" t="s">
        <v>893</v>
      </c>
      <c r="G668" s="190">
        <v>65000</v>
      </c>
      <c r="H668" s="269"/>
      <c r="I668" s="167">
        <v>2016</v>
      </c>
      <c r="J668" s="168"/>
      <c r="K668" s="168"/>
      <c r="L668" s="168"/>
      <c r="M668" s="168"/>
      <c r="N668" s="167">
        <v>1</v>
      </c>
      <c r="O668" s="27" t="s">
        <v>924</v>
      </c>
      <c r="P668" s="168" t="s">
        <v>1032</v>
      </c>
      <c r="Q668" s="117" t="s">
        <v>424</v>
      </c>
      <c r="R668" s="15"/>
      <c r="S668" s="28"/>
      <c r="T668" s="20"/>
    </row>
    <row r="669" spans="1:20" s="58" customFormat="1" ht="20.100000000000001" customHeight="1" x14ac:dyDescent="0.25">
      <c r="A669" s="72">
        <v>563</v>
      </c>
      <c r="B669" s="20" t="str">
        <f t="shared" si="37"/>
        <v>00.03.27.1.1.1.4.B.94.2016</v>
      </c>
      <c r="C669" s="20">
        <v>94</v>
      </c>
      <c r="D669" s="72" t="s">
        <v>1085</v>
      </c>
      <c r="E669" s="168" t="s">
        <v>1028</v>
      </c>
      <c r="F669" s="19" t="s">
        <v>893</v>
      </c>
      <c r="G669" s="190">
        <v>65000</v>
      </c>
      <c r="H669" s="269"/>
      <c r="I669" s="167">
        <v>2016</v>
      </c>
      <c r="J669" s="168"/>
      <c r="K669" s="168"/>
      <c r="L669" s="168"/>
      <c r="M669" s="168"/>
      <c r="N669" s="167">
        <v>1</v>
      </c>
      <c r="O669" s="27" t="s">
        <v>924</v>
      </c>
      <c r="P669" s="168" t="s">
        <v>1032</v>
      </c>
      <c r="Q669" s="117" t="s">
        <v>424</v>
      </c>
      <c r="R669" s="15"/>
      <c r="S669" s="28"/>
      <c r="T669" s="20"/>
    </row>
    <row r="670" spans="1:20" s="58" customFormat="1" ht="20.100000000000001" customHeight="1" x14ac:dyDescent="0.25">
      <c r="A670" s="22">
        <v>564</v>
      </c>
      <c r="B670" s="20" t="str">
        <f t="shared" si="37"/>
        <v>00.03.27.1.1.1.4.B.95.2010</v>
      </c>
      <c r="C670" s="20">
        <v>95</v>
      </c>
      <c r="D670" s="72" t="s">
        <v>1085</v>
      </c>
      <c r="E670" s="168" t="s">
        <v>731</v>
      </c>
      <c r="F670" s="19" t="s">
        <v>893</v>
      </c>
      <c r="G670" s="190">
        <v>2800000</v>
      </c>
      <c r="H670" s="269"/>
      <c r="I670" s="167">
        <v>2010</v>
      </c>
      <c r="J670" s="168"/>
      <c r="K670" s="168"/>
      <c r="L670" s="168"/>
      <c r="M670" s="168"/>
      <c r="N670" s="167">
        <v>1</v>
      </c>
      <c r="O670" s="27" t="s">
        <v>924</v>
      </c>
      <c r="P670" s="168" t="s">
        <v>1032</v>
      </c>
      <c r="Q670" s="117" t="s">
        <v>424</v>
      </c>
      <c r="R670" s="15"/>
      <c r="S670" s="39"/>
      <c r="T670" s="20"/>
    </row>
    <row r="671" spans="1:20" s="58" customFormat="1" ht="20.100000000000001" customHeight="1" x14ac:dyDescent="0.25">
      <c r="A671" s="72">
        <v>565</v>
      </c>
      <c r="B671" s="20" t="str">
        <f t="shared" si="37"/>
        <v>00.03.27.1.1.1.4.B.96.2010</v>
      </c>
      <c r="C671" s="20">
        <v>96</v>
      </c>
      <c r="D671" s="72" t="s">
        <v>1085</v>
      </c>
      <c r="E671" s="168" t="s">
        <v>636</v>
      </c>
      <c r="F671" s="19" t="s">
        <v>893</v>
      </c>
      <c r="G671" s="190">
        <v>80000</v>
      </c>
      <c r="H671" s="269"/>
      <c r="I671" s="167">
        <v>2010</v>
      </c>
      <c r="J671" s="168"/>
      <c r="K671" s="168"/>
      <c r="L671" s="168"/>
      <c r="M671" s="168"/>
      <c r="N671" s="167">
        <v>1</v>
      </c>
      <c r="O671" s="27" t="s">
        <v>924</v>
      </c>
      <c r="P671" s="168" t="s">
        <v>1032</v>
      </c>
      <c r="Q671" s="117" t="s">
        <v>424</v>
      </c>
      <c r="R671" s="15"/>
      <c r="S671" s="39"/>
      <c r="T671" s="20"/>
    </row>
    <row r="672" spans="1:20" s="58" customFormat="1" ht="20.100000000000001" customHeight="1" x14ac:dyDescent="0.25">
      <c r="A672" s="22">
        <v>566</v>
      </c>
      <c r="B672" s="20" t="str">
        <f t="shared" si="37"/>
        <v>00.03.27.1.1.1.4.B.97.2010</v>
      </c>
      <c r="C672" s="20">
        <v>97</v>
      </c>
      <c r="D672" s="72" t="s">
        <v>1085</v>
      </c>
      <c r="E672" s="168" t="s">
        <v>636</v>
      </c>
      <c r="F672" s="19" t="s">
        <v>893</v>
      </c>
      <c r="G672" s="190">
        <v>80000</v>
      </c>
      <c r="H672" s="269"/>
      <c r="I672" s="167">
        <v>2010</v>
      </c>
      <c r="J672" s="168"/>
      <c r="K672" s="168"/>
      <c r="L672" s="168"/>
      <c r="M672" s="168"/>
      <c r="N672" s="167">
        <v>1</v>
      </c>
      <c r="O672" s="27" t="s">
        <v>924</v>
      </c>
      <c r="P672" s="168" t="s">
        <v>1032</v>
      </c>
      <c r="Q672" s="117" t="s">
        <v>424</v>
      </c>
      <c r="R672" s="15"/>
      <c r="S672" s="39"/>
      <c r="T672" s="20"/>
    </row>
    <row r="673" spans="1:20" s="58" customFormat="1" ht="20.100000000000001" customHeight="1" x14ac:dyDescent="0.25">
      <c r="A673" s="72">
        <v>567</v>
      </c>
      <c r="B673" s="20" t="str">
        <f t="shared" si="37"/>
        <v>00.03.27.1.1.1.4.B.98.2005</v>
      </c>
      <c r="C673" s="20">
        <v>98</v>
      </c>
      <c r="D673" s="72" t="s">
        <v>1085</v>
      </c>
      <c r="E673" s="168" t="s">
        <v>515</v>
      </c>
      <c r="F673" s="19" t="s">
        <v>893</v>
      </c>
      <c r="G673" s="190">
        <v>500000</v>
      </c>
      <c r="H673" s="269"/>
      <c r="I673" s="167">
        <v>2005</v>
      </c>
      <c r="J673" s="168"/>
      <c r="K673" s="168"/>
      <c r="L673" s="168"/>
      <c r="M673" s="168"/>
      <c r="N673" s="167">
        <v>1</v>
      </c>
      <c r="O673" s="27" t="s">
        <v>924</v>
      </c>
      <c r="P673" s="168" t="s">
        <v>1032</v>
      </c>
      <c r="Q673" s="117" t="s">
        <v>424</v>
      </c>
      <c r="R673" s="15"/>
      <c r="S673" s="28"/>
      <c r="T673" s="20"/>
    </row>
    <row r="674" spans="1:20" s="58" customFormat="1" ht="20.100000000000001" customHeight="1" x14ac:dyDescent="0.25">
      <c r="A674" s="22">
        <v>568</v>
      </c>
      <c r="B674" s="20" t="str">
        <f t="shared" si="37"/>
        <v>00.03.27.1.1.1.4.B.99.2010</v>
      </c>
      <c r="C674" s="20">
        <v>99</v>
      </c>
      <c r="D674" s="72" t="s">
        <v>1085</v>
      </c>
      <c r="E674" s="71" t="s">
        <v>205</v>
      </c>
      <c r="F674" s="19" t="s">
        <v>893</v>
      </c>
      <c r="G674" s="190">
        <v>70000</v>
      </c>
      <c r="H674" s="269"/>
      <c r="I674" s="167">
        <v>2010</v>
      </c>
      <c r="J674" s="168"/>
      <c r="K674" s="168"/>
      <c r="L674" s="168"/>
      <c r="M674" s="168"/>
      <c r="N674" s="167">
        <v>1</v>
      </c>
      <c r="O674" s="27" t="s">
        <v>924</v>
      </c>
      <c r="P674" s="168" t="s">
        <v>1032</v>
      </c>
      <c r="Q674" s="117" t="s">
        <v>424</v>
      </c>
      <c r="R674" s="15"/>
      <c r="S674" s="28"/>
      <c r="T674" s="20"/>
    </row>
    <row r="675" spans="1:20" s="58" customFormat="1" ht="20.100000000000001" customHeight="1" x14ac:dyDescent="0.25">
      <c r="A675" s="72">
        <v>569</v>
      </c>
      <c r="B675" s="20" t="str">
        <f t="shared" si="37"/>
        <v>00.03.27.1.1.1.4.B.100.2006</v>
      </c>
      <c r="C675" s="20">
        <v>100</v>
      </c>
      <c r="D675" s="72" t="s">
        <v>1085</v>
      </c>
      <c r="E675" s="76" t="s">
        <v>71</v>
      </c>
      <c r="F675" s="19" t="s">
        <v>893</v>
      </c>
      <c r="G675" s="190">
        <v>2200000</v>
      </c>
      <c r="H675" s="269"/>
      <c r="I675" s="167">
        <v>2006</v>
      </c>
      <c r="J675" s="168"/>
      <c r="K675" s="168"/>
      <c r="L675" s="168"/>
      <c r="M675" s="168"/>
      <c r="N675" s="167">
        <v>1</v>
      </c>
      <c r="O675" s="27" t="s">
        <v>924</v>
      </c>
      <c r="P675" s="168" t="s">
        <v>1032</v>
      </c>
      <c r="Q675" s="117" t="s">
        <v>424</v>
      </c>
      <c r="R675" s="15"/>
      <c r="S675" s="28"/>
      <c r="T675" s="20"/>
    </row>
    <row r="676" spans="1:20" s="58" customFormat="1" ht="20.100000000000001" customHeight="1" x14ac:dyDescent="0.25">
      <c r="A676" s="22">
        <v>570</v>
      </c>
      <c r="B676" s="20" t="str">
        <f t="shared" si="37"/>
        <v>00.03.27.1.1.1.4.B.101.2010</v>
      </c>
      <c r="C676" s="20">
        <v>101</v>
      </c>
      <c r="D676" s="72" t="s">
        <v>1085</v>
      </c>
      <c r="E676" s="165" t="s">
        <v>1029</v>
      </c>
      <c r="F676" s="19" t="s">
        <v>893</v>
      </c>
      <c r="G676" s="190">
        <v>22000</v>
      </c>
      <c r="H676" s="269"/>
      <c r="I676" s="167">
        <v>2010</v>
      </c>
      <c r="J676" s="165"/>
      <c r="K676" s="165"/>
      <c r="L676" s="165"/>
      <c r="M676" s="165"/>
      <c r="N676" s="167">
        <v>1</v>
      </c>
      <c r="O676" s="27" t="s">
        <v>924</v>
      </c>
      <c r="P676" s="165" t="s">
        <v>1032</v>
      </c>
      <c r="Q676" s="124"/>
      <c r="R676" s="122"/>
      <c r="S676" s="123"/>
      <c r="T676" s="20"/>
    </row>
    <row r="677" spans="1:20" s="58" customFormat="1" ht="20.100000000000001" customHeight="1" x14ac:dyDescent="0.25">
      <c r="A677" s="72">
        <v>571</v>
      </c>
      <c r="B677" s="20" t="str">
        <f t="shared" ref="B677:B695" si="38">"00.03.27.1.1.1.5.B."&amp;C677&amp;D677&amp;I677</f>
        <v>00.03.27.1.1.1.5.B.102.2005</v>
      </c>
      <c r="C677" s="20">
        <v>102</v>
      </c>
      <c r="D677" s="72" t="s">
        <v>1085</v>
      </c>
      <c r="E677" s="329" t="s">
        <v>1033</v>
      </c>
      <c r="F677" s="19" t="s">
        <v>893</v>
      </c>
      <c r="G677" s="190">
        <v>6500000</v>
      </c>
      <c r="H677" s="269"/>
      <c r="I677" s="167">
        <v>2005</v>
      </c>
      <c r="J677" s="329"/>
      <c r="K677" s="329"/>
      <c r="L677" s="329"/>
      <c r="M677" s="330"/>
      <c r="N677" s="331">
        <v>1</v>
      </c>
      <c r="O677" s="27" t="s">
        <v>924</v>
      </c>
      <c r="P677" s="168" t="s">
        <v>1034</v>
      </c>
      <c r="Q677" s="124"/>
      <c r="R677" s="122"/>
      <c r="S677" s="123"/>
      <c r="T677" s="20"/>
    </row>
    <row r="678" spans="1:20" s="58" customFormat="1" ht="20.100000000000001" customHeight="1" x14ac:dyDescent="0.25">
      <c r="A678" s="22">
        <v>572</v>
      </c>
      <c r="B678" s="20" t="str">
        <f t="shared" si="38"/>
        <v>00.03.27.1.1.1.5.B.103.2005</v>
      </c>
      <c r="C678" s="20">
        <v>103</v>
      </c>
      <c r="D678" s="72" t="s">
        <v>1085</v>
      </c>
      <c r="E678" s="329" t="s">
        <v>1033</v>
      </c>
      <c r="F678" s="19" t="s">
        <v>893</v>
      </c>
      <c r="G678" s="190">
        <v>6500000</v>
      </c>
      <c r="H678" s="269"/>
      <c r="I678" s="167">
        <v>2005</v>
      </c>
      <c r="J678" s="329"/>
      <c r="K678" s="329"/>
      <c r="L678" s="329"/>
      <c r="M678" s="330"/>
      <c r="N678" s="331">
        <v>1</v>
      </c>
      <c r="O678" s="27" t="s">
        <v>924</v>
      </c>
      <c r="P678" s="168" t="s">
        <v>1034</v>
      </c>
      <c r="Q678" s="122"/>
      <c r="R678" s="122"/>
      <c r="S678" s="116"/>
      <c r="T678" s="20"/>
    </row>
    <row r="679" spans="1:20" s="58" customFormat="1" ht="20.100000000000001" customHeight="1" x14ac:dyDescent="0.25">
      <c r="A679" s="72">
        <v>573</v>
      </c>
      <c r="B679" s="20" t="str">
        <f t="shared" si="38"/>
        <v>00.03.27.1.1.1.5.B.104.2006</v>
      </c>
      <c r="C679" s="20">
        <v>104</v>
      </c>
      <c r="D679" s="72" t="s">
        <v>1085</v>
      </c>
      <c r="E679" s="75" t="s">
        <v>943</v>
      </c>
      <c r="F679" s="19" t="s">
        <v>893</v>
      </c>
      <c r="G679" s="190">
        <v>200000</v>
      </c>
      <c r="H679" s="269"/>
      <c r="I679" s="167">
        <v>2006</v>
      </c>
      <c r="J679" s="168"/>
      <c r="K679" s="168"/>
      <c r="L679" s="168"/>
      <c r="M679" s="168"/>
      <c r="N679" s="167">
        <v>1</v>
      </c>
      <c r="O679" s="27" t="s">
        <v>924</v>
      </c>
      <c r="P679" s="168" t="s">
        <v>1034</v>
      </c>
      <c r="Q679" s="121"/>
      <c r="R679" s="122"/>
      <c r="S679" s="116"/>
      <c r="T679" s="20"/>
    </row>
    <row r="680" spans="1:20" s="58" customFormat="1" ht="20.100000000000001" customHeight="1" x14ac:dyDescent="0.25">
      <c r="A680" s="22">
        <v>574</v>
      </c>
      <c r="B680" s="20" t="str">
        <f t="shared" si="38"/>
        <v>00.03.27.1.1.1.5.B.105.2006</v>
      </c>
      <c r="C680" s="20">
        <v>105</v>
      </c>
      <c r="D680" s="72" t="s">
        <v>1085</v>
      </c>
      <c r="E680" s="168" t="s">
        <v>85</v>
      </c>
      <c r="F680" s="19" t="s">
        <v>893</v>
      </c>
      <c r="G680" s="190">
        <v>80000</v>
      </c>
      <c r="H680" s="269"/>
      <c r="I680" s="167">
        <v>2006</v>
      </c>
      <c r="J680" s="168"/>
      <c r="K680" s="168"/>
      <c r="L680" s="168"/>
      <c r="M680" s="168"/>
      <c r="N680" s="167">
        <v>1</v>
      </c>
      <c r="O680" s="27" t="s">
        <v>924</v>
      </c>
      <c r="P680" s="168" t="s">
        <v>1034</v>
      </c>
      <c r="Q680" s="122"/>
      <c r="R680" s="117" t="s">
        <v>424</v>
      </c>
      <c r="S680" s="116" t="s">
        <v>852</v>
      </c>
      <c r="T680" s="20"/>
    </row>
    <row r="681" spans="1:20" s="58" customFormat="1" ht="20.100000000000001" customHeight="1" x14ac:dyDescent="0.25">
      <c r="A681" s="72">
        <v>575</v>
      </c>
      <c r="B681" s="20" t="str">
        <f t="shared" si="38"/>
        <v>00.03.27.1.1.1.5.B.106.2006</v>
      </c>
      <c r="C681" s="20">
        <v>106</v>
      </c>
      <c r="D681" s="72" t="s">
        <v>1085</v>
      </c>
      <c r="E681" s="168" t="s">
        <v>78</v>
      </c>
      <c r="F681" s="19" t="s">
        <v>893</v>
      </c>
      <c r="G681" s="190">
        <v>3500000</v>
      </c>
      <c r="H681" s="269"/>
      <c r="I681" s="167">
        <v>2006</v>
      </c>
      <c r="J681" s="168"/>
      <c r="K681" s="168"/>
      <c r="L681" s="168" t="s">
        <v>1049</v>
      </c>
      <c r="M681" s="168"/>
      <c r="N681" s="167">
        <v>1</v>
      </c>
      <c r="O681" s="27" t="s">
        <v>924</v>
      </c>
      <c r="P681" s="168" t="s">
        <v>1034</v>
      </c>
      <c r="Q681" s="122"/>
      <c r="R681" s="122"/>
      <c r="S681" s="116"/>
      <c r="T681" s="20"/>
    </row>
    <row r="682" spans="1:20" s="58" customFormat="1" ht="20.100000000000001" customHeight="1" x14ac:dyDescent="0.25">
      <c r="A682" s="22">
        <v>576</v>
      </c>
      <c r="B682" s="20" t="str">
        <f t="shared" si="38"/>
        <v>00.03.27.1.1.1.5.B.107.2016</v>
      </c>
      <c r="C682" s="20">
        <v>107</v>
      </c>
      <c r="D682" s="72" t="s">
        <v>1085</v>
      </c>
      <c r="E682" s="168" t="s">
        <v>1028</v>
      </c>
      <c r="F682" s="19" t="s">
        <v>893</v>
      </c>
      <c r="G682" s="190">
        <v>65000</v>
      </c>
      <c r="H682" s="269"/>
      <c r="I682" s="167">
        <v>2016</v>
      </c>
      <c r="J682" s="168"/>
      <c r="K682" s="168"/>
      <c r="L682" s="168"/>
      <c r="M682" s="168"/>
      <c r="N682" s="167">
        <v>1</v>
      </c>
      <c r="O682" s="27" t="s">
        <v>924</v>
      </c>
      <c r="P682" s="168" t="s">
        <v>1034</v>
      </c>
      <c r="Q682" s="122"/>
      <c r="R682" s="122"/>
      <c r="S682" s="116"/>
      <c r="T682" s="20"/>
    </row>
    <row r="683" spans="1:20" s="58" customFormat="1" ht="20.100000000000001" customHeight="1" x14ac:dyDescent="0.25">
      <c r="A683" s="72">
        <v>577</v>
      </c>
      <c r="B683" s="20" t="str">
        <f t="shared" si="38"/>
        <v>00.03.27.1.1.1.5.B.108.2016</v>
      </c>
      <c r="C683" s="20">
        <v>108</v>
      </c>
      <c r="D683" s="72" t="s">
        <v>1085</v>
      </c>
      <c r="E683" s="168" t="s">
        <v>1028</v>
      </c>
      <c r="F683" s="19" t="s">
        <v>893</v>
      </c>
      <c r="G683" s="190">
        <v>65000</v>
      </c>
      <c r="H683" s="269"/>
      <c r="I683" s="167">
        <v>2016</v>
      </c>
      <c r="J683" s="168"/>
      <c r="K683" s="168"/>
      <c r="L683" s="168"/>
      <c r="M683" s="168"/>
      <c r="N683" s="167">
        <v>1</v>
      </c>
      <c r="O683" s="27" t="s">
        <v>924</v>
      </c>
      <c r="P683" s="168" t="s">
        <v>1034</v>
      </c>
      <c r="Q683" s="122"/>
      <c r="R683" s="121"/>
      <c r="S683" s="116"/>
      <c r="T683" s="20"/>
    </row>
    <row r="684" spans="1:20" s="58" customFormat="1" ht="20.100000000000001" customHeight="1" x14ac:dyDescent="0.25">
      <c r="A684" s="22">
        <v>578</v>
      </c>
      <c r="B684" s="20" t="str">
        <f t="shared" si="38"/>
        <v>00.03.27.1.1.1.5.B.109.2005</v>
      </c>
      <c r="C684" s="20">
        <v>109</v>
      </c>
      <c r="D684" s="72" t="s">
        <v>1085</v>
      </c>
      <c r="E684" s="168" t="s">
        <v>515</v>
      </c>
      <c r="F684" s="19" t="s">
        <v>893</v>
      </c>
      <c r="G684" s="190">
        <v>500000</v>
      </c>
      <c r="H684" s="269"/>
      <c r="I684" s="167">
        <v>2005</v>
      </c>
      <c r="J684" s="168"/>
      <c r="K684" s="168"/>
      <c r="L684" s="168"/>
      <c r="M684" s="168"/>
      <c r="N684" s="167">
        <v>1</v>
      </c>
      <c r="O684" s="27" t="s">
        <v>924</v>
      </c>
      <c r="P684" s="168" t="s">
        <v>1034</v>
      </c>
      <c r="Q684" s="122"/>
      <c r="R684" s="121"/>
      <c r="S684" s="116"/>
      <c r="T684" s="28"/>
    </row>
    <row r="685" spans="1:20" s="58" customFormat="1" ht="20.100000000000001" customHeight="1" x14ac:dyDescent="0.25">
      <c r="A685" s="72">
        <v>579</v>
      </c>
      <c r="B685" s="20" t="str">
        <f t="shared" si="38"/>
        <v>00.03.27.1.1.1.5.B.110.2005</v>
      </c>
      <c r="C685" s="20">
        <v>110</v>
      </c>
      <c r="D685" s="72" t="s">
        <v>1085</v>
      </c>
      <c r="E685" s="168" t="s">
        <v>1021</v>
      </c>
      <c r="F685" s="19" t="s">
        <v>893</v>
      </c>
      <c r="G685" s="190">
        <v>450000</v>
      </c>
      <c r="H685" s="269"/>
      <c r="I685" s="167">
        <v>2005</v>
      </c>
      <c r="J685" s="168"/>
      <c r="K685" s="168"/>
      <c r="L685" s="168"/>
      <c r="M685" s="168"/>
      <c r="N685" s="167">
        <v>1</v>
      </c>
      <c r="O685" s="27" t="s">
        <v>924</v>
      </c>
      <c r="P685" s="168" t="s">
        <v>1034</v>
      </c>
      <c r="Q685" s="122"/>
      <c r="R685" s="121"/>
      <c r="S685" s="116"/>
      <c r="T685" s="28"/>
    </row>
    <row r="686" spans="1:20" s="58" customFormat="1" ht="20.100000000000001" customHeight="1" x14ac:dyDescent="0.25">
      <c r="A686" s="22">
        <v>580</v>
      </c>
      <c r="B686" s="20" t="str">
        <f t="shared" si="38"/>
        <v>00.03.27.1.1.1.5.B.111.2005</v>
      </c>
      <c r="C686" s="20">
        <v>111</v>
      </c>
      <c r="D686" s="72" t="s">
        <v>1085</v>
      </c>
      <c r="E686" s="168" t="s">
        <v>1021</v>
      </c>
      <c r="F686" s="19" t="s">
        <v>893</v>
      </c>
      <c r="G686" s="190">
        <v>450000</v>
      </c>
      <c r="H686" s="269"/>
      <c r="I686" s="167">
        <v>2005</v>
      </c>
      <c r="J686" s="168"/>
      <c r="K686" s="168"/>
      <c r="L686" s="168"/>
      <c r="M686" s="168"/>
      <c r="N686" s="167">
        <v>1</v>
      </c>
      <c r="O686" s="27" t="s">
        <v>924</v>
      </c>
      <c r="P686" s="168" t="s">
        <v>1034</v>
      </c>
      <c r="Q686" s="122"/>
      <c r="R686" s="121"/>
      <c r="S686" s="116"/>
      <c r="T686" s="28"/>
    </row>
    <row r="687" spans="1:20" s="58" customFormat="1" ht="20.100000000000001" customHeight="1" x14ac:dyDescent="0.25">
      <c r="A687" s="72">
        <v>581</v>
      </c>
      <c r="B687" s="20" t="str">
        <f t="shared" si="38"/>
        <v>00.03.27.1.1.1.5.B.112.2005</v>
      </c>
      <c r="C687" s="20">
        <v>112</v>
      </c>
      <c r="D687" s="72" t="s">
        <v>1085</v>
      </c>
      <c r="E687" s="168" t="s">
        <v>1021</v>
      </c>
      <c r="F687" s="19" t="s">
        <v>893</v>
      </c>
      <c r="G687" s="190">
        <v>450000</v>
      </c>
      <c r="H687" s="269"/>
      <c r="I687" s="167">
        <v>2005</v>
      </c>
      <c r="J687" s="168"/>
      <c r="K687" s="168"/>
      <c r="L687" s="168"/>
      <c r="M687" s="168"/>
      <c r="N687" s="167">
        <v>1</v>
      </c>
      <c r="O687" s="27" t="s">
        <v>924</v>
      </c>
      <c r="P687" s="168" t="s">
        <v>1034</v>
      </c>
      <c r="Q687" s="122"/>
      <c r="R687" s="121"/>
      <c r="S687" s="116"/>
      <c r="T687" s="28"/>
    </row>
    <row r="688" spans="1:20" s="58" customFormat="1" ht="20.100000000000001" customHeight="1" x14ac:dyDescent="0.25">
      <c r="A688" s="22">
        <v>582</v>
      </c>
      <c r="B688" s="20" t="str">
        <f t="shared" si="38"/>
        <v>00.03.27.1.1.1.5.B.113.2005</v>
      </c>
      <c r="C688" s="20">
        <v>113</v>
      </c>
      <c r="D688" s="72" t="s">
        <v>1085</v>
      </c>
      <c r="E688" s="168" t="s">
        <v>1021</v>
      </c>
      <c r="F688" s="19" t="s">
        <v>893</v>
      </c>
      <c r="G688" s="190">
        <v>450000</v>
      </c>
      <c r="H688" s="269"/>
      <c r="I688" s="167">
        <v>2005</v>
      </c>
      <c r="J688" s="168"/>
      <c r="K688" s="168"/>
      <c r="L688" s="168"/>
      <c r="M688" s="168"/>
      <c r="N688" s="167">
        <v>1</v>
      </c>
      <c r="O688" s="27" t="s">
        <v>924</v>
      </c>
      <c r="P688" s="168" t="s">
        <v>1034</v>
      </c>
      <c r="Q688" s="122"/>
      <c r="R688" s="121"/>
      <c r="S688" s="116"/>
      <c r="T688" s="28"/>
    </row>
    <row r="689" spans="1:20" s="58" customFormat="1" ht="20.100000000000001" customHeight="1" x14ac:dyDescent="0.25">
      <c r="A689" s="72">
        <v>583</v>
      </c>
      <c r="B689" s="20" t="str">
        <f t="shared" si="38"/>
        <v>00.03.27.1.1.1.5.B.114.2005</v>
      </c>
      <c r="C689" s="20">
        <v>114</v>
      </c>
      <c r="D689" s="72" t="s">
        <v>1085</v>
      </c>
      <c r="E689" s="168" t="s">
        <v>1021</v>
      </c>
      <c r="F689" s="19" t="s">
        <v>893</v>
      </c>
      <c r="G689" s="190">
        <v>450000</v>
      </c>
      <c r="H689" s="269"/>
      <c r="I689" s="167">
        <v>2005</v>
      </c>
      <c r="J689" s="168"/>
      <c r="K689" s="168"/>
      <c r="L689" s="168"/>
      <c r="M689" s="168"/>
      <c r="N689" s="167">
        <v>1</v>
      </c>
      <c r="O689" s="27" t="s">
        <v>924</v>
      </c>
      <c r="P689" s="168" t="s">
        <v>1034</v>
      </c>
      <c r="Q689" s="122"/>
      <c r="R689" s="121"/>
      <c r="S689" s="116"/>
      <c r="T689" s="28"/>
    </row>
    <row r="690" spans="1:20" s="58" customFormat="1" ht="20.100000000000001" customHeight="1" x14ac:dyDescent="0.25">
      <c r="A690" s="22">
        <v>584</v>
      </c>
      <c r="B690" s="20" t="str">
        <f t="shared" si="38"/>
        <v>00.03.27.1.1.1.5.B.115.2005</v>
      </c>
      <c r="C690" s="20">
        <v>115</v>
      </c>
      <c r="D690" s="72" t="s">
        <v>1085</v>
      </c>
      <c r="E690" s="168" t="s">
        <v>1021</v>
      </c>
      <c r="F690" s="19" t="s">
        <v>893</v>
      </c>
      <c r="G690" s="190">
        <v>450000</v>
      </c>
      <c r="H690" s="269"/>
      <c r="I690" s="167">
        <v>2005</v>
      </c>
      <c r="J690" s="168"/>
      <c r="K690" s="168"/>
      <c r="L690" s="168"/>
      <c r="M690" s="168"/>
      <c r="N690" s="167">
        <v>1</v>
      </c>
      <c r="O690" s="27" t="s">
        <v>924</v>
      </c>
      <c r="P690" s="168" t="s">
        <v>1034</v>
      </c>
      <c r="Q690" s="122"/>
      <c r="R690" s="121"/>
      <c r="S690" s="116"/>
      <c r="T690" s="28"/>
    </row>
    <row r="691" spans="1:20" s="58" customFormat="1" ht="20.100000000000001" customHeight="1" x14ac:dyDescent="0.25">
      <c r="A691" s="72">
        <v>585</v>
      </c>
      <c r="B691" s="20" t="str">
        <f t="shared" si="38"/>
        <v>00.03.27.1.1.1.5.B.116.2005</v>
      </c>
      <c r="C691" s="20">
        <v>116</v>
      </c>
      <c r="D691" s="72" t="s">
        <v>1085</v>
      </c>
      <c r="E691" s="168" t="s">
        <v>1021</v>
      </c>
      <c r="F691" s="19" t="s">
        <v>893</v>
      </c>
      <c r="G691" s="190">
        <v>450000</v>
      </c>
      <c r="H691" s="269"/>
      <c r="I691" s="167">
        <v>2005</v>
      </c>
      <c r="J691" s="168"/>
      <c r="K691" s="168"/>
      <c r="L691" s="168"/>
      <c r="M691" s="168"/>
      <c r="N691" s="167">
        <v>1</v>
      </c>
      <c r="O691" s="27" t="s">
        <v>924</v>
      </c>
      <c r="P691" s="168" t="s">
        <v>1034</v>
      </c>
      <c r="Q691" s="122"/>
      <c r="R691" s="121"/>
      <c r="S691" s="116"/>
      <c r="T691" s="28"/>
    </row>
    <row r="692" spans="1:20" s="58" customFormat="1" ht="20.100000000000001" customHeight="1" x14ac:dyDescent="0.25">
      <c r="A692" s="22">
        <v>586</v>
      </c>
      <c r="B692" s="20" t="str">
        <f t="shared" si="38"/>
        <v>00.03.27.1.1.1.5.B.117.2005</v>
      </c>
      <c r="C692" s="20">
        <v>117</v>
      </c>
      <c r="D692" s="72" t="s">
        <v>1085</v>
      </c>
      <c r="E692" s="168" t="s">
        <v>1021</v>
      </c>
      <c r="F692" s="19" t="s">
        <v>893</v>
      </c>
      <c r="G692" s="190">
        <v>450000</v>
      </c>
      <c r="H692" s="269"/>
      <c r="I692" s="167">
        <v>2005</v>
      </c>
      <c r="J692" s="168"/>
      <c r="K692" s="168"/>
      <c r="L692" s="168"/>
      <c r="M692" s="168"/>
      <c r="N692" s="167">
        <v>1</v>
      </c>
      <c r="O692" s="27" t="s">
        <v>924</v>
      </c>
      <c r="P692" s="168" t="s">
        <v>1034</v>
      </c>
      <c r="Q692" s="122"/>
      <c r="R692" s="121"/>
      <c r="S692" s="116"/>
      <c r="T692" s="28"/>
    </row>
    <row r="693" spans="1:20" s="58" customFormat="1" ht="20.100000000000001" customHeight="1" x14ac:dyDescent="0.25">
      <c r="A693" s="72">
        <v>587</v>
      </c>
      <c r="B693" s="20" t="str">
        <f t="shared" si="38"/>
        <v>00.03.27.1.1.1.5.B.118.2005</v>
      </c>
      <c r="C693" s="20">
        <v>118</v>
      </c>
      <c r="D693" s="72" t="s">
        <v>1085</v>
      </c>
      <c r="E693" s="168" t="s">
        <v>1021</v>
      </c>
      <c r="F693" s="19" t="s">
        <v>893</v>
      </c>
      <c r="G693" s="190">
        <v>450000</v>
      </c>
      <c r="H693" s="269"/>
      <c r="I693" s="167">
        <v>2005</v>
      </c>
      <c r="J693" s="168"/>
      <c r="K693" s="168"/>
      <c r="L693" s="168"/>
      <c r="M693" s="168"/>
      <c r="N693" s="167">
        <v>1</v>
      </c>
      <c r="O693" s="27" t="s">
        <v>924</v>
      </c>
      <c r="P693" s="168" t="s">
        <v>1034</v>
      </c>
      <c r="Q693" s="121"/>
      <c r="R693" s="121"/>
      <c r="S693" s="118"/>
      <c r="T693" s="28"/>
    </row>
    <row r="694" spans="1:20" s="58" customFormat="1" ht="20.100000000000001" customHeight="1" x14ac:dyDescent="0.25">
      <c r="A694" s="22">
        <v>588</v>
      </c>
      <c r="B694" s="20" t="str">
        <f t="shared" si="38"/>
        <v>00.03.27.1.1.1.5.B.119.2005</v>
      </c>
      <c r="C694" s="20">
        <v>119</v>
      </c>
      <c r="D694" s="72" t="s">
        <v>1085</v>
      </c>
      <c r="E694" s="168" t="s">
        <v>1029</v>
      </c>
      <c r="F694" s="19" t="s">
        <v>893</v>
      </c>
      <c r="G694" s="190">
        <v>22000</v>
      </c>
      <c r="H694" s="269"/>
      <c r="I694" s="167">
        <v>2005</v>
      </c>
      <c r="J694" s="168"/>
      <c r="K694" s="168"/>
      <c r="L694" s="168"/>
      <c r="M694" s="168"/>
      <c r="N694" s="167">
        <v>1</v>
      </c>
      <c r="O694" s="27" t="s">
        <v>924</v>
      </c>
      <c r="P694" s="168" t="s">
        <v>1034</v>
      </c>
      <c r="Q694" s="122"/>
      <c r="R694" s="121"/>
      <c r="S694" s="118"/>
      <c r="T694" s="20"/>
    </row>
    <row r="695" spans="1:20" s="58" customFormat="1" ht="20.100000000000001" customHeight="1" x14ac:dyDescent="0.25">
      <c r="A695" s="72">
        <v>589</v>
      </c>
      <c r="B695" s="20" t="str">
        <f t="shared" si="38"/>
        <v>00.03.27.1.1.1.5.B.120.2006</v>
      </c>
      <c r="C695" s="20">
        <v>120</v>
      </c>
      <c r="D695" s="72" t="s">
        <v>1085</v>
      </c>
      <c r="E695" s="168" t="s">
        <v>1035</v>
      </c>
      <c r="F695" s="19" t="s">
        <v>893</v>
      </c>
      <c r="G695" s="190">
        <v>2000000</v>
      </c>
      <c r="H695" s="269"/>
      <c r="I695" s="167">
        <v>2006</v>
      </c>
      <c r="J695" s="168"/>
      <c r="K695" s="168"/>
      <c r="L695" s="168"/>
      <c r="M695" s="168"/>
      <c r="N695" s="167">
        <v>1</v>
      </c>
      <c r="O695" s="27" t="s">
        <v>924</v>
      </c>
      <c r="P695" s="168" t="s">
        <v>1034</v>
      </c>
      <c r="Q695" s="124"/>
      <c r="R695" s="122"/>
      <c r="S695" s="123"/>
      <c r="T695" s="20"/>
    </row>
    <row r="696" spans="1:20" s="58" customFormat="1" ht="20.100000000000001" customHeight="1" x14ac:dyDescent="0.25">
      <c r="A696" s="22">
        <v>590</v>
      </c>
      <c r="B696" s="20" t="str">
        <f t="shared" ref="B696:B709" si="39">"00.03.27.1.1.1.8.B."&amp;C696&amp;D696&amp;I696</f>
        <v>00.03.27.1.1.1.8.B.121.2005</v>
      </c>
      <c r="C696" s="20">
        <v>121</v>
      </c>
      <c r="D696" s="72" t="s">
        <v>1085</v>
      </c>
      <c r="E696" s="329" t="s">
        <v>1033</v>
      </c>
      <c r="F696" s="19" t="s">
        <v>893</v>
      </c>
      <c r="G696" s="190">
        <v>6500000</v>
      </c>
      <c r="H696" s="269"/>
      <c r="I696" s="167">
        <v>2005</v>
      </c>
      <c r="J696" s="329"/>
      <c r="K696" s="329"/>
      <c r="L696" s="329"/>
      <c r="M696" s="330"/>
      <c r="N696" s="331">
        <v>1</v>
      </c>
      <c r="O696" s="27" t="s">
        <v>924</v>
      </c>
      <c r="P696" s="168" t="s">
        <v>1036</v>
      </c>
      <c r="Q696" s="124"/>
      <c r="R696" s="122"/>
      <c r="S696" s="123"/>
      <c r="T696" s="20"/>
    </row>
    <row r="697" spans="1:20" s="58" customFormat="1" ht="20.100000000000001" customHeight="1" x14ac:dyDescent="0.25">
      <c r="A697" s="72">
        <v>591</v>
      </c>
      <c r="B697" s="20" t="str">
        <f t="shared" si="39"/>
        <v>00.03.27.1.1.1.8.B.122.2005</v>
      </c>
      <c r="C697" s="20">
        <v>122</v>
      </c>
      <c r="D697" s="72" t="s">
        <v>1085</v>
      </c>
      <c r="E697" s="329" t="s">
        <v>1033</v>
      </c>
      <c r="F697" s="19" t="s">
        <v>893</v>
      </c>
      <c r="G697" s="190">
        <v>6500000</v>
      </c>
      <c r="H697" s="269"/>
      <c r="I697" s="167">
        <v>2005</v>
      </c>
      <c r="J697" s="329"/>
      <c r="K697" s="329"/>
      <c r="L697" s="329"/>
      <c r="M697" s="330"/>
      <c r="N697" s="331">
        <v>1</v>
      </c>
      <c r="O697" s="27" t="s">
        <v>924</v>
      </c>
      <c r="P697" s="168" t="s">
        <v>1036</v>
      </c>
      <c r="Q697" s="122"/>
      <c r="R697" s="122"/>
      <c r="S697" s="116"/>
      <c r="T697" s="20"/>
    </row>
    <row r="698" spans="1:20" s="58" customFormat="1" ht="20.100000000000001" customHeight="1" x14ac:dyDescent="0.25">
      <c r="A698" s="22">
        <v>592</v>
      </c>
      <c r="B698" s="20" t="str">
        <f t="shared" si="39"/>
        <v>00.03.27.1.1.1.8.B.123.2007</v>
      </c>
      <c r="C698" s="20">
        <v>123</v>
      </c>
      <c r="D698" s="72" t="s">
        <v>1085</v>
      </c>
      <c r="E698" s="75" t="s">
        <v>943</v>
      </c>
      <c r="F698" s="19" t="s">
        <v>893</v>
      </c>
      <c r="G698" s="190">
        <v>200000</v>
      </c>
      <c r="H698" s="269"/>
      <c r="I698" s="167">
        <v>2007</v>
      </c>
      <c r="J698" s="168"/>
      <c r="K698" s="168"/>
      <c r="L698" s="168"/>
      <c r="M698" s="168"/>
      <c r="N698" s="167">
        <v>1</v>
      </c>
      <c r="O698" s="27" t="s">
        <v>924</v>
      </c>
      <c r="P698" s="168" t="s">
        <v>1036</v>
      </c>
      <c r="Q698" s="121"/>
      <c r="R698" s="122"/>
      <c r="S698" s="116"/>
      <c r="T698" s="20"/>
    </row>
    <row r="699" spans="1:20" s="58" customFormat="1" ht="20.100000000000001" customHeight="1" x14ac:dyDescent="0.25">
      <c r="A699" s="72">
        <v>593</v>
      </c>
      <c r="B699" s="20" t="str">
        <f t="shared" si="39"/>
        <v>00.03.27.1.1.1.8.B.124.2007</v>
      </c>
      <c r="C699" s="20">
        <v>124</v>
      </c>
      <c r="D699" s="72" t="s">
        <v>1085</v>
      </c>
      <c r="E699" s="168" t="s">
        <v>85</v>
      </c>
      <c r="F699" s="19" t="s">
        <v>893</v>
      </c>
      <c r="G699" s="190">
        <v>80000</v>
      </c>
      <c r="H699" s="269"/>
      <c r="I699" s="167">
        <v>2007</v>
      </c>
      <c r="J699" s="168"/>
      <c r="K699" s="168"/>
      <c r="L699" s="168"/>
      <c r="M699" s="168"/>
      <c r="N699" s="167">
        <v>1</v>
      </c>
      <c r="O699" s="27" t="s">
        <v>924</v>
      </c>
      <c r="P699" s="168" t="s">
        <v>1036</v>
      </c>
      <c r="Q699" s="122"/>
      <c r="R699" s="117" t="s">
        <v>424</v>
      </c>
      <c r="S699" s="116" t="s">
        <v>852</v>
      </c>
      <c r="T699" s="20"/>
    </row>
    <row r="700" spans="1:20" s="58" customFormat="1" ht="20.100000000000001" customHeight="1" x14ac:dyDescent="0.25">
      <c r="A700" s="22">
        <v>594</v>
      </c>
      <c r="B700" s="20" t="str">
        <f t="shared" si="39"/>
        <v>00.03.27.1.1.1.8.B.125.2006</v>
      </c>
      <c r="C700" s="20">
        <v>125</v>
      </c>
      <c r="D700" s="72" t="s">
        <v>1085</v>
      </c>
      <c r="E700" s="168" t="s">
        <v>78</v>
      </c>
      <c r="F700" s="19" t="s">
        <v>893</v>
      </c>
      <c r="G700" s="190">
        <v>3500000</v>
      </c>
      <c r="H700" s="269"/>
      <c r="I700" s="167">
        <v>2006</v>
      </c>
      <c r="J700" s="168"/>
      <c r="K700" s="168"/>
      <c r="L700" s="168" t="s">
        <v>1049</v>
      </c>
      <c r="M700" s="168"/>
      <c r="N700" s="167">
        <v>1</v>
      </c>
      <c r="O700" s="27" t="s">
        <v>924</v>
      </c>
      <c r="P700" s="168" t="s">
        <v>1036</v>
      </c>
      <c r="Q700" s="122"/>
      <c r="R700" s="122"/>
      <c r="S700" s="116"/>
      <c r="T700" s="20"/>
    </row>
    <row r="701" spans="1:20" s="58" customFormat="1" ht="20.100000000000001" customHeight="1" x14ac:dyDescent="0.25">
      <c r="A701" s="72">
        <v>595</v>
      </c>
      <c r="B701" s="20" t="str">
        <f t="shared" si="39"/>
        <v>00.03.27.1.1.1.8.B.126.2006</v>
      </c>
      <c r="C701" s="20">
        <v>126</v>
      </c>
      <c r="D701" s="72" t="s">
        <v>1085</v>
      </c>
      <c r="E701" s="168" t="s">
        <v>1028</v>
      </c>
      <c r="F701" s="19" t="s">
        <v>893</v>
      </c>
      <c r="G701" s="190">
        <v>65000</v>
      </c>
      <c r="H701" s="269"/>
      <c r="I701" s="167">
        <v>2006</v>
      </c>
      <c r="J701" s="168"/>
      <c r="K701" s="168"/>
      <c r="L701" s="168"/>
      <c r="M701" s="168"/>
      <c r="N701" s="167">
        <v>1</v>
      </c>
      <c r="O701" s="27" t="s">
        <v>924</v>
      </c>
      <c r="P701" s="168" t="s">
        <v>1036</v>
      </c>
      <c r="Q701" s="122"/>
      <c r="R701" s="122"/>
      <c r="S701" s="116"/>
      <c r="T701" s="20"/>
    </row>
    <row r="702" spans="1:20" s="58" customFormat="1" ht="20.100000000000001" customHeight="1" x14ac:dyDescent="0.25">
      <c r="A702" s="22">
        <v>596</v>
      </c>
      <c r="B702" s="20" t="str">
        <f t="shared" si="39"/>
        <v>00.03.27.1.1.1.8.B.127.2006</v>
      </c>
      <c r="C702" s="20">
        <v>127</v>
      </c>
      <c r="D702" s="72" t="s">
        <v>1085</v>
      </c>
      <c r="E702" s="168" t="s">
        <v>1028</v>
      </c>
      <c r="F702" s="19" t="s">
        <v>893</v>
      </c>
      <c r="G702" s="190">
        <v>65000</v>
      </c>
      <c r="H702" s="269"/>
      <c r="I702" s="167">
        <v>2006</v>
      </c>
      <c r="J702" s="168"/>
      <c r="K702" s="168"/>
      <c r="L702" s="168"/>
      <c r="M702" s="168"/>
      <c r="N702" s="167">
        <v>1</v>
      </c>
      <c r="O702" s="27" t="s">
        <v>924</v>
      </c>
      <c r="P702" s="168" t="s">
        <v>1036</v>
      </c>
      <c r="Q702" s="122"/>
      <c r="R702" s="121"/>
      <c r="S702" s="116"/>
      <c r="T702" s="20"/>
    </row>
    <row r="703" spans="1:20" s="58" customFormat="1" ht="20.100000000000001" customHeight="1" x14ac:dyDescent="0.25">
      <c r="A703" s="72">
        <v>597</v>
      </c>
      <c r="B703" s="20" t="str">
        <f t="shared" si="39"/>
        <v>00.03.27.1.1.1.8.B.128.2005</v>
      </c>
      <c r="C703" s="20">
        <v>128</v>
      </c>
      <c r="D703" s="72" t="s">
        <v>1085</v>
      </c>
      <c r="E703" s="168" t="s">
        <v>515</v>
      </c>
      <c r="F703" s="19" t="s">
        <v>893</v>
      </c>
      <c r="G703" s="190">
        <v>500000</v>
      </c>
      <c r="H703" s="269"/>
      <c r="I703" s="167">
        <v>2005</v>
      </c>
      <c r="J703" s="168"/>
      <c r="K703" s="168"/>
      <c r="L703" s="168"/>
      <c r="M703" s="168"/>
      <c r="N703" s="167">
        <v>1</v>
      </c>
      <c r="O703" s="27" t="s">
        <v>924</v>
      </c>
      <c r="P703" s="168" t="s">
        <v>1036</v>
      </c>
      <c r="Q703" s="122"/>
      <c r="R703" s="121"/>
      <c r="S703" s="116"/>
      <c r="T703" s="20"/>
    </row>
    <row r="704" spans="1:20" s="58" customFormat="1" ht="20.100000000000001" customHeight="1" x14ac:dyDescent="0.25">
      <c r="A704" s="22">
        <v>598</v>
      </c>
      <c r="B704" s="20" t="str">
        <f t="shared" si="39"/>
        <v>00.03.27.1.1.1.8.B.129.2005</v>
      </c>
      <c r="C704" s="20">
        <v>129</v>
      </c>
      <c r="D704" s="72" t="s">
        <v>1085</v>
      </c>
      <c r="E704" s="168" t="s">
        <v>1021</v>
      </c>
      <c r="F704" s="19" t="s">
        <v>893</v>
      </c>
      <c r="G704" s="190">
        <v>450000</v>
      </c>
      <c r="H704" s="269"/>
      <c r="I704" s="167">
        <v>2005</v>
      </c>
      <c r="J704" s="168"/>
      <c r="K704" s="168"/>
      <c r="L704" s="168"/>
      <c r="M704" s="168"/>
      <c r="N704" s="167">
        <v>1</v>
      </c>
      <c r="O704" s="27" t="s">
        <v>924</v>
      </c>
      <c r="P704" s="168" t="s">
        <v>1036</v>
      </c>
      <c r="Q704" s="121"/>
      <c r="R704" s="121"/>
      <c r="S704" s="118"/>
      <c r="T704" s="20"/>
    </row>
    <row r="705" spans="1:20" s="58" customFormat="1" ht="20.100000000000001" customHeight="1" x14ac:dyDescent="0.25">
      <c r="A705" s="72">
        <v>599</v>
      </c>
      <c r="B705" s="20" t="str">
        <f t="shared" si="39"/>
        <v>00.03.27.1.1.1.8.B.130.2015</v>
      </c>
      <c r="C705" s="20">
        <v>130</v>
      </c>
      <c r="D705" s="72" t="s">
        <v>1085</v>
      </c>
      <c r="E705" s="168" t="s">
        <v>1029</v>
      </c>
      <c r="F705" s="19" t="s">
        <v>893</v>
      </c>
      <c r="G705" s="190">
        <v>22000</v>
      </c>
      <c r="H705" s="269"/>
      <c r="I705" s="167">
        <v>2015</v>
      </c>
      <c r="J705" s="168"/>
      <c r="K705" s="168"/>
      <c r="L705" s="168"/>
      <c r="M705" s="168"/>
      <c r="N705" s="167">
        <v>1</v>
      </c>
      <c r="O705" s="27" t="s">
        <v>924</v>
      </c>
      <c r="P705" s="168" t="s">
        <v>1036</v>
      </c>
      <c r="Q705" s="122"/>
      <c r="R705" s="121"/>
      <c r="S705" s="118"/>
      <c r="T705" s="20"/>
    </row>
    <row r="706" spans="1:20" s="58" customFormat="1" ht="20.100000000000001" customHeight="1" x14ac:dyDescent="0.25">
      <c r="A706" s="22">
        <v>600</v>
      </c>
      <c r="B706" s="20" t="str">
        <f t="shared" si="39"/>
        <v>00.03.27.1.1.1.8.B.131.2006</v>
      </c>
      <c r="C706" s="20">
        <v>131</v>
      </c>
      <c r="D706" s="72" t="s">
        <v>1085</v>
      </c>
      <c r="E706" s="168" t="s">
        <v>1035</v>
      </c>
      <c r="F706" s="19" t="s">
        <v>893</v>
      </c>
      <c r="G706" s="190">
        <v>2000000</v>
      </c>
      <c r="H706" s="269"/>
      <c r="I706" s="167">
        <v>2006</v>
      </c>
      <c r="J706" s="168"/>
      <c r="K706" s="168"/>
      <c r="L706" s="168"/>
      <c r="M706" s="168"/>
      <c r="N706" s="167">
        <v>1</v>
      </c>
      <c r="O706" s="27" t="s">
        <v>924</v>
      </c>
      <c r="P706" s="168" t="s">
        <v>1036</v>
      </c>
      <c r="Q706" s="6"/>
      <c r="R706" s="6"/>
      <c r="S706" s="6"/>
      <c r="T706" s="20"/>
    </row>
    <row r="707" spans="1:20" s="58" customFormat="1" ht="20.100000000000001" customHeight="1" x14ac:dyDescent="0.25">
      <c r="A707" s="72">
        <v>601</v>
      </c>
      <c r="B707" s="20" t="str">
        <f t="shared" si="39"/>
        <v>00.03.27.1.1.1.8.B.132.2006</v>
      </c>
      <c r="C707" s="20">
        <v>132</v>
      </c>
      <c r="D707" s="72" t="s">
        <v>1085</v>
      </c>
      <c r="E707" s="332" t="s">
        <v>1027</v>
      </c>
      <c r="F707" s="19" t="s">
        <v>893</v>
      </c>
      <c r="G707" s="190">
        <v>650000</v>
      </c>
      <c r="H707" s="269"/>
      <c r="I707" s="167">
        <v>2006</v>
      </c>
      <c r="J707" s="165"/>
      <c r="K707" s="165"/>
      <c r="L707" s="165"/>
      <c r="M707" s="165"/>
      <c r="N707" s="333">
        <v>1</v>
      </c>
      <c r="O707" s="27" t="s">
        <v>924</v>
      </c>
      <c r="P707" s="165" t="s">
        <v>1036</v>
      </c>
      <c r="Q707" s="6"/>
      <c r="R707" s="6"/>
      <c r="S707" s="6"/>
      <c r="T707" s="20"/>
    </row>
    <row r="708" spans="1:20" s="58" customFormat="1" ht="20.100000000000001" customHeight="1" x14ac:dyDescent="0.25">
      <c r="A708" s="22">
        <v>602</v>
      </c>
      <c r="B708" s="20" t="str">
        <f t="shared" si="39"/>
        <v>00.03.27.1.1.1.8.B.133.2006</v>
      </c>
      <c r="C708" s="20">
        <v>133</v>
      </c>
      <c r="D708" s="72" t="s">
        <v>1085</v>
      </c>
      <c r="E708" s="332" t="s">
        <v>781</v>
      </c>
      <c r="F708" s="19" t="s">
        <v>893</v>
      </c>
      <c r="G708" s="190">
        <v>2000000</v>
      </c>
      <c r="H708" s="269"/>
      <c r="I708" s="167">
        <v>2006</v>
      </c>
      <c r="J708" s="165"/>
      <c r="K708" s="165"/>
      <c r="L708" s="165"/>
      <c r="M708" s="165"/>
      <c r="N708" s="167">
        <v>1</v>
      </c>
      <c r="O708" s="27" t="s">
        <v>924</v>
      </c>
      <c r="P708" s="165" t="s">
        <v>1036</v>
      </c>
      <c r="Q708" s="6"/>
      <c r="R708" s="6"/>
      <c r="S708" s="6"/>
      <c r="T708" s="20"/>
    </row>
    <row r="709" spans="1:20" s="58" customFormat="1" ht="20.100000000000001" customHeight="1" x14ac:dyDescent="0.25">
      <c r="A709" s="72">
        <v>603</v>
      </c>
      <c r="B709" s="20" t="str">
        <f t="shared" si="39"/>
        <v>00.03.27.1.1.1.8.B.134.2006</v>
      </c>
      <c r="C709" s="20">
        <v>134</v>
      </c>
      <c r="D709" s="72" t="s">
        <v>1085</v>
      </c>
      <c r="E709" s="332" t="s">
        <v>781</v>
      </c>
      <c r="F709" s="19" t="s">
        <v>893</v>
      </c>
      <c r="G709" s="190">
        <v>2000000</v>
      </c>
      <c r="H709" s="269"/>
      <c r="I709" s="167">
        <v>2006</v>
      </c>
      <c r="J709" s="165"/>
      <c r="K709" s="165"/>
      <c r="L709" s="165"/>
      <c r="M709" s="165"/>
      <c r="N709" s="167">
        <v>1</v>
      </c>
      <c r="O709" s="27" t="s">
        <v>924</v>
      </c>
      <c r="P709" s="165" t="s">
        <v>1036</v>
      </c>
      <c r="Q709" s="124"/>
      <c r="R709" s="15"/>
      <c r="S709" s="28"/>
      <c r="T709" s="20"/>
    </row>
    <row r="710" spans="1:20" s="58" customFormat="1" ht="20.100000000000001" customHeight="1" x14ac:dyDescent="0.25">
      <c r="A710" s="22">
        <v>604</v>
      </c>
      <c r="B710" s="20" t="str">
        <f t="shared" ref="B710:B720" si="40">"00.03.27.1.1.1.9.B."&amp;C710&amp;D710&amp;I710</f>
        <v>00.03.27.1.1.1.9.B.135.2007</v>
      </c>
      <c r="C710" s="20">
        <v>135</v>
      </c>
      <c r="D710" s="72" t="s">
        <v>1085</v>
      </c>
      <c r="E710" s="329" t="s">
        <v>1019</v>
      </c>
      <c r="F710" s="19" t="s">
        <v>893</v>
      </c>
      <c r="G710" s="190">
        <v>6500000</v>
      </c>
      <c r="H710" s="269"/>
      <c r="I710" s="167">
        <v>2007</v>
      </c>
      <c r="J710" s="329"/>
      <c r="K710" s="329"/>
      <c r="L710" s="329"/>
      <c r="M710" s="330"/>
      <c r="N710" s="331">
        <v>1</v>
      </c>
      <c r="O710" s="27" t="s">
        <v>924</v>
      </c>
      <c r="P710" s="168" t="s">
        <v>1037</v>
      </c>
      <c r="Q710" s="124"/>
      <c r="R710" s="15"/>
      <c r="S710" s="28"/>
      <c r="T710" s="20"/>
    </row>
    <row r="711" spans="1:20" s="58" customFormat="1" ht="20.100000000000001" customHeight="1" x14ac:dyDescent="0.25">
      <c r="A711" s="72">
        <v>605</v>
      </c>
      <c r="B711" s="20" t="str">
        <f t="shared" si="40"/>
        <v>00.03.27.1.1.1.9.B.136.2007</v>
      </c>
      <c r="C711" s="20">
        <v>136</v>
      </c>
      <c r="D711" s="72" t="s">
        <v>1085</v>
      </c>
      <c r="E711" s="329" t="s">
        <v>1019</v>
      </c>
      <c r="F711" s="19" t="s">
        <v>893</v>
      </c>
      <c r="G711" s="190">
        <v>6500000</v>
      </c>
      <c r="H711" s="269"/>
      <c r="I711" s="167">
        <v>2007</v>
      </c>
      <c r="J711" s="329"/>
      <c r="K711" s="329"/>
      <c r="L711" s="329"/>
      <c r="M711" s="330"/>
      <c r="N711" s="331">
        <v>1</v>
      </c>
      <c r="O711" s="27" t="s">
        <v>924</v>
      </c>
      <c r="P711" s="168" t="s">
        <v>1037</v>
      </c>
      <c r="Q711" s="122"/>
      <c r="R711" s="15"/>
      <c r="S711" s="28"/>
      <c r="T711" s="20"/>
    </row>
    <row r="712" spans="1:20" s="58" customFormat="1" ht="20.100000000000001" customHeight="1" x14ac:dyDescent="0.25">
      <c r="A712" s="22">
        <v>606</v>
      </c>
      <c r="B712" s="20" t="str">
        <f t="shared" si="40"/>
        <v>00.03.27.1.1.1.9.B.137.2008</v>
      </c>
      <c r="C712" s="20">
        <v>137</v>
      </c>
      <c r="D712" s="72" t="s">
        <v>1085</v>
      </c>
      <c r="E712" s="332" t="s">
        <v>781</v>
      </c>
      <c r="F712" s="19" t="s">
        <v>893</v>
      </c>
      <c r="G712" s="190">
        <v>2000000</v>
      </c>
      <c r="H712" s="269"/>
      <c r="I712" s="167">
        <v>2008</v>
      </c>
      <c r="J712" s="168"/>
      <c r="K712" s="168"/>
      <c r="L712" s="168"/>
      <c r="M712" s="168"/>
      <c r="N712" s="167">
        <v>1</v>
      </c>
      <c r="O712" s="27" t="s">
        <v>924</v>
      </c>
      <c r="P712" s="168" t="s">
        <v>1037</v>
      </c>
      <c r="Q712" s="122"/>
      <c r="R712" s="15"/>
      <c r="S712" s="28"/>
      <c r="T712" s="20"/>
    </row>
    <row r="713" spans="1:20" s="58" customFormat="1" ht="20.100000000000001" customHeight="1" x14ac:dyDescent="0.25">
      <c r="A713" s="72">
        <v>607</v>
      </c>
      <c r="B713" s="20" t="str">
        <f t="shared" si="40"/>
        <v>00.03.27.1.1.1.9.B.138.2008</v>
      </c>
      <c r="C713" s="20">
        <v>138</v>
      </c>
      <c r="D713" s="72" t="s">
        <v>1085</v>
      </c>
      <c r="E713" s="332" t="s">
        <v>781</v>
      </c>
      <c r="F713" s="19" t="s">
        <v>893</v>
      </c>
      <c r="G713" s="190">
        <v>2000000</v>
      </c>
      <c r="H713" s="269"/>
      <c r="I713" s="167">
        <v>2008</v>
      </c>
      <c r="J713" s="168"/>
      <c r="K713" s="168"/>
      <c r="L713" s="168"/>
      <c r="M713" s="168"/>
      <c r="N713" s="167">
        <v>1</v>
      </c>
      <c r="O713" s="27" t="s">
        <v>924</v>
      </c>
      <c r="P713" s="168" t="s">
        <v>1037</v>
      </c>
      <c r="Q713" s="122"/>
      <c r="R713" s="15"/>
      <c r="S713" s="28"/>
      <c r="T713" s="20"/>
    </row>
    <row r="714" spans="1:20" s="58" customFormat="1" ht="20.100000000000001" customHeight="1" x14ac:dyDescent="0.25">
      <c r="A714" s="22">
        <v>608</v>
      </c>
      <c r="B714" s="20" t="str">
        <f t="shared" si="40"/>
        <v>00.03.27.1.1.1.9.B.139.2006</v>
      </c>
      <c r="C714" s="20">
        <v>139</v>
      </c>
      <c r="D714" s="72" t="s">
        <v>1085</v>
      </c>
      <c r="E714" s="168" t="s">
        <v>85</v>
      </c>
      <c r="F714" s="19" t="s">
        <v>893</v>
      </c>
      <c r="G714" s="190">
        <v>80000</v>
      </c>
      <c r="H714" s="269"/>
      <c r="I714" s="167">
        <v>2006</v>
      </c>
      <c r="J714" s="168"/>
      <c r="K714" s="168"/>
      <c r="L714" s="168"/>
      <c r="M714" s="168"/>
      <c r="N714" s="167">
        <v>1</v>
      </c>
      <c r="O714" s="27" t="s">
        <v>924</v>
      </c>
      <c r="P714" s="168" t="s">
        <v>1037</v>
      </c>
      <c r="Q714" s="122"/>
      <c r="R714" s="15"/>
      <c r="S714" s="28"/>
      <c r="T714" s="20"/>
    </row>
    <row r="715" spans="1:20" s="58" customFormat="1" ht="20.100000000000001" customHeight="1" x14ac:dyDescent="0.25">
      <c r="A715" s="72">
        <v>609</v>
      </c>
      <c r="B715" s="20" t="str">
        <f t="shared" si="40"/>
        <v>00.03.27.1.1.1.9.B.140.2016</v>
      </c>
      <c r="C715" s="20">
        <v>140</v>
      </c>
      <c r="D715" s="72" t="s">
        <v>1085</v>
      </c>
      <c r="E715" s="168" t="s">
        <v>1038</v>
      </c>
      <c r="F715" s="19" t="s">
        <v>893</v>
      </c>
      <c r="G715" s="190">
        <v>65000</v>
      </c>
      <c r="H715" s="269"/>
      <c r="I715" s="167">
        <v>2016</v>
      </c>
      <c r="J715" s="168"/>
      <c r="K715" s="168"/>
      <c r="L715" s="168"/>
      <c r="M715" s="168"/>
      <c r="N715" s="167">
        <v>1</v>
      </c>
      <c r="O715" s="27" t="s">
        <v>924</v>
      </c>
      <c r="P715" s="168" t="s">
        <v>1037</v>
      </c>
      <c r="Q715" s="122"/>
      <c r="R715" s="15"/>
      <c r="S715" s="28"/>
      <c r="T715" s="20"/>
    </row>
    <row r="716" spans="1:20" s="58" customFormat="1" ht="20.100000000000001" customHeight="1" x14ac:dyDescent="0.25">
      <c r="A716" s="22">
        <v>610</v>
      </c>
      <c r="B716" s="20" t="str">
        <f t="shared" si="40"/>
        <v>00.03.27.1.1.1.9.B.141.2016</v>
      </c>
      <c r="C716" s="20">
        <v>141</v>
      </c>
      <c r="D716" s="72" t="s">
        <v>1085</v>
      </c>
      <c r="E716" s="168" t="s">
        <v>1038</v>
      </c>
      <c r="F716" s="19" t="s">
        <v>893</v>
      </c>
      <c r="G716" s="190">
        <v>65000</v>
      </c>
      <c r="H716" s="269"/>
      <c r="I716" s="167">
        <v>2016</v>
      </c>
      <c r="J716" s="168"/>
      <c r="K716" s="168"/>
      <c r="L716" s="168"/>
      <c r="M716" s="168"/>
      <c r="N716" s="167">
        <v>1</v>
      </c>
      <c r="O716" s="27" t="s">
        <v>924</v>
      </c>
      <c r="P716" s="168" t="s">
        <v>1037</v>
      </c>
      <c r="Q716" s="121"/>
      <c r="R716" s="15"/>
      <c r="S716" s="28"/>
      <c r="T716" s="20"/>
    </row>
    <row r="717" spans="1:20" s="58" customFormat="1" ht="20.100000000000001" customHeight="1" x14ac:dyDescent="0.25">
      <c r="A717" s="72">
        <v>611</v>
      </c>
      <c r="B717" s="20" t="str">
        <f t="shared" si="40"/>
        <v>00.03.27.1.1.1.9.B.142.2006</v>
      </c>
      <c r="C717" s="20">
        <v>142</v>
      </c>
      <c r="D717" s="72" t="s">
        <v>1085</v>
      </c>
      <c r="E717" s="168" t="s">
        <v>78</v>
      </c>
      <c r="F717" s="19" t="s">
        <v>893</v>
      </c>
      <c r="G717" s="190">
        <v>3500000</v>
      </c>
      <c r="H717" s="269"/>
      <c r="I717" s="167">
        <v>2006</v>
      </c>
      <c r="J717" s="168"/>
      <c r="K717" s="168"/>
      <c r="L717" s="168" t="s">
        <v>1049</v>
      </c>
      <c r="M717" s="168"/>
      <c r="N717" s="167">
        <v>1</v>
      </c>
      <c r="O717" s="27" t="s">
        <v>924</v>
      </c>
      <c r="P717" s="168" t="s">
        <v>1037</v>
      </c>
      <c r="Q717" s="122"/>
      <c r="R717" s="15"/>
      <c r="S717" s="28"/>
      <c r="T717" s="20"/>
    </row>
    <row r="718" spans="1:20" s="58" customFormat="1" ht="20.100000000000001" customHeight="1" x14ac:dyDescent="0.25">
      <c r="A718" s="22">
        <v>612</v>
      </c>
      <c r="B718" s="20" t="str">
        <f t="shared" si="40"/>
        <v>00.03.27.1.1.1.9.B.143.2005</v>
      </c>
      <c r="C718" s="20">
        <v>143</v>
      </c>
      <c r="D718" s="72" t="s">
        <v>1085</v>
      </c>
      <c r="E718" s="168" t="s">
        <v>515</v>
      </c>
      <c r="F718" s="19" t="s">
        <v>893</v>
      </c>
      <c r="G718" s="190">
        <v>500000</v>
      </c>
      <c r="H718" s="269"/>
      <c r="I718" s="167">
        <v>2005</v>
      </c>
      <c r="J718" s="168"/>
      <c r="K718" s="168"/>
      <c r="L718" s="168"/>
      <c r="M718" s="168"/>
      <c r="N718" s="167">
        <v>1</v>
      </c>
      <c r="O718" s="27" t="s">
        <v>924</v>
      </c>
      <c r="P718" s="168" t="s">
        <v>1037</v>
      </c>
      <c r="Q718" s="122"/>
      <c r="R718" s="15"/>
      <c r="S718" s="28"/>
      <c r="T718" s="20"/>
    </row>
    <row r="719" spans="1:20" s="58" customFormat="1" ht="20.100000000000001" customHeight="1" x14ac:dyDescent="0.25">
      <c r="A719" s="72">
        <v>613</v>
      </c>
      <c r="B719" s="20" t="str">
        <f t="shared" si="40"/>
        <v>00.03.27.1.1.1.9.B.144.2016</v>
      </c>
      <c r="C719" s="20">
        <v>144</v>
      </c>
      <c r="D719" s="72" t="s">
        <v>1085</v>
      </c>
      <c r="E719" s="168" t="s">
        <v>1039</v>
      </c>
      <c r="F719" s="19" t="s">
        <v>893</v>
      </c>
      <c r="G719" s="190">
        <v>2000000</v>
      </c>
      <c r="H719" s="269"/>
      <c r="I719" s="167">
        <v>2016</v>
      </c>
      <c r="J719" s="168"/>
      <c r="K719" s="168"/>
      <c r="L719" s="168"/>
      <c r="M719" s="168"/>
      <c r="N719" s="167">
        <v>1</v>
      </c>
      <c r="O719" s="27" t="s">
        <v>924</v>
      </c>
      <c r="P719" s="168" t="s">
        <v>1037</v>
      </c>
      <c r="Q719" s="121"/>
      <c r="R719" s="15"/>
      <c r="S719" s="28"/>
      <c r="T719" s="20"/>
    </row>
    <row r="720" spans="1:20" s="58" customFormat="1" ht="20.100000000000001" customHeight="1" x14ac:dyDescent="0.25">
      <c r="A720" s="22">
        <v>614</v>
      </c>
      <c r="B720" s="20" t="str">
        <f t="shared" si="40"/>
        <v>00.03.27.1.1.1.9.B.145.2016</v>
      </c>
      <c r="C720" s="20">
        <v>145</v>
      </c>
      <c r="D720" s="72" t="s">
        <v>1085</v>
      </c>
      <c r="E720" s="168" t="s">
        <v>455</v>
      </c>
      <c r="F720" s="19" t="s">
        <v>893</v>
      </c>
      <c r="G720" s="190">
        <v>70000</v>
      </c>
      <c r="H720" s="269"/>
      <c r="I720" s="167">
        <v>2016</v>
      </c>
      <c r="J720" s="168"/>
      <c r="K720" s="168"/>
      <c r="L720" s="168"/>
      <c r="M720" s="168"/>
      <c r="N720" s="167">
        <v>1</v>
      </c>
      <c r="O720" s="27" t="s">
        <v>924</v>
      </c>
      <c r="P720" s="168" t="s">
        <v>1037</v>
      </c>
      <c r="Q720" s="27"/>
      <c r="R720" s="15"/>
      <c r="S720" s="28"/>
      <c r="T720" s="20"/>
    </row>
    <row r="721" spans="1:20" s="58" customFormat="1" ht="20.100000000000001" customHeight="1" x14ac:dyDescent="0.25">
      <c r="A721" s="72">
        <v>615</v>
      </c>
      <c r="B721" s="20" t="str">
        <f t="shared" ref="B721:B731" si="41">"00.03.27.1.1.1.10.B."&amp;C721&amp;D721&amp;I721</f>
        <v>00.03.27.1.1.1.10.B.146.2005</v>
      </c>
      <c r="C721" s="20">
        <v>146</v>
      </c>
      <c r="D721" s="72" t="s">
        <v>1085</v>
      </c>
      <c r="E721" s="334" t="s">
        <v>1019</v>
      </c>
      <c r="F721" s="19" t="s">
        <v>893</v>
      </c>
      <c r="G721" s="190">
        <v>6500000</v>
      </c>
      <c r="H721" s="269"/>
      <c r="I721" s="335">
        <v>2005</v>
      </c>
      <c r="J721" s="336"/>
      <c r="K721" s="336"/>
      <c r="L721" s="336"/>
      <c r="M721" s="337"/>
      <c r="N721" s="307">
        <v>1</v>
      </c>
      <c r="O721" s="27" t="s">
        <v>924</v>
      </c>
      <c r="P721" s="168" t="s">
        <v>1040</v>
      </c>
      <c r="Q721" s="27"/>
      <c r="R721" s="15"/>
      <c r="S721" s="28"/>
      <c r="T721" s="20"/>
    </row>
    <row r="722" spans="1:20" s="58" customFormat="1" ht="20.100000000000001" customHeight="1" x14ac:dyDescent="0.25">
      <c r="A722" s="22">
        <v>616</v>
      </c>
      <c r="B722" s="20" t="str">
        <f t="shared" si="41"/>
        <v>00.03.27.1.1.1.10.B.147.2005</v>
      </c>
      <c r="C722" s="20">
        <v>147</v>
      </c>
      <c r="D722" s="72" t="s">
        <v>1085</v>
      </c>
      <c r="E722" s="334" t="s">
        <v>1019</v>
      </c>
      <c r="F722" s="19" t="s">
        <v>893</v>
      </c>
      <c r="G722" s="190">
        <v>6500000</v>
      </c>
      <c r="H722" s="269"/>
      <c r="I722" s="335">
        <v>2005</v>
      </c>
      <c r="J722" s="336"/>
      <c r="K722" s="336"/>
      <c r="L722" s="336"/>
      <c r="M722" s="337"/>
      <c r="N722" s="307">
        <v>1</v>
      </c>
      <c r="O722" s="27" t="s">
        <v>924</v>
      </c>
      <c r="P722" s="168" t="s">
        <v>1040</v>
      </c>
      <c r="Q722" s="27"/>
      <c r="R722" s="15"/>
      <c r="S722" s="28"/>
      <c r="T722" s="20"/>
    </row>
    <row r="723" spans="1:20" s="58" customFormat="1" ht="20.100000000000001" customHeight="1" x14ac:dyDescent="0.25">
      <c r="A723" s="72">
        <v>617</v>
      </c>
      <c r="B723" s="20" t="str">
        <f t="shared" si="41"/>
        <v>00.03.27.1.1.1.10.B.148.2006</v>
      </c>
      <c r="C723" s="20">
        <v>148</v>
      </c>
      <c r="D723" s="72" t="s">
        <v>1085</v>
      </c>
      <c r="E723" s="332" t="s">
        <v>781</v>
      </c>
      <c r="F723" s="19" t="s">
        <v>893</v>
      </c>
      <c r="G723" s="190">
        <v>2000000</v>
      </c>
      <c r="H723" s="269"/>
      <c r="I723" s="167">
        <v>2006</v>
      </c>
      <c r="J723" s="168"/>
      <c r="K723" s="168"/>
      <c r="L723" s="168"/>
      <c r="M723" s="168"/>
      <c r="N723" s="167">
        <v>1</v>
      </c>
      <c r="O723" s="27" t="s">
        <v>924</v>
      </c>
      <c r="P723" s="168" t="s">
        <v>1040</v>
      </c>
      <c r="Q723" s="27"/>
      <c r="R723" s="15"/>
      <c r="S723" s="28"/>
      <c r="T723" s="20"/>
    </row>
    <row r="724" spans="1:20" s="58" customFormat="1" ht="20.100000000000001" customHeight="1" x14ac:dyDescent="0.25">
      <c r="A724" s="22">
        <v>618</v>
      </c>
      <c r="B724" s="20" t="str">
        <f t="shared" si="41"/>
        <v>00.03.27.1.1.1.10.B.149.2006</v>
      </c>
      <c r="C724" s="20">
        <v>149</v>
      </c>
      <c r="D724" s="72" t="s">
        <v>1085</v>
      </c>
      <c r="E724" s="332" t="s">
        <v>781</v>
      </c>
      <c r="F724" s="19" t="s">
        <v>893</v>
      </c>
      <c r="G724" s="190">
        <v>2000000</v>
      </c>
      <c r="H724" s="269"/>
      <c r="I724" s="167">
        <v>2006</v>
      </c>
      <c r="J724" s="168"/>
      <c r="K724" s="168"/>
      <c r="L724" s="168"/>
      <c r="M724" s="168"/>
      <c r="N724" s="167">
        <v>1</v>
      </c>
      <c r="O724" s="27" t="s">
        <v>924</v>
      </c>
      <c r="P724" s="168" t="s">
        <v>1040</v>
      </c>
      <c r="Q724" s="27"/>
      <c r="R724" s="15"/>
      <c r="S724" s="28"/>
      <c r="T724" s="20"/>
    </row>
    <row r="725" spans="1:20" s="58" customFormat="1" ht="20.100000000000001" customHeight="1" x14ac:dyDescent="0.25">
      <c r="A725" s="72">
        <v>619</v>
      </c>
      <c r="B725" s="20" t="str">
        <f t="shared" si="41"/>
        <v>00.03.27.1.1.1.10.B.150.2016</v>
      </c>
      <c r="C725" s="20">
        <v>150</v>
      </c>
      <c r="D725" s="72" t="s">
        <v>1085</v>
      </c>
      <c r="E725" s="168" t="s">
        <v>1038</v>
      </c>
      <c r="F725" s="19" t="s">
        <v>893</v>
      </c>
      <c r="G725" s="190">
        <v>65000</v>
      </c>
      <c r="H725" s="269"/>
      <c r="I725" s="167">
        <v>2016</v>
      </c>
      <c r="J725" s="168"/>
      <c r="K725" s="168"/>
      <c r="L725" s="168"/>
      <c r="M725" s="168"/>
      <c r="N725" s="167">
        <v>1</v>
      </c>
      <c r="O725" s="27" t="s">
        <v>924</v>
      </c>
      <c r="P725" s="168" t="s">
        <v>1040</v>
      </c>
      <c r="Q725" s="27"/>
      <c r="R725" s="15"/>
      <c r="S725" s="28"/>
      <c r="T725" s="20"/>
    </row>
    <row r="726" spans="1:20" s="58" customFormat="1" ht="20.100000000000001" customHeight="1" x14ac:dyDescent="0.25">
      <c r="A726" s="22">
        <v>620</v>
      </c>
      <c r="B726" s="20" t="str">
        <f t="shared" si="41"/>
        <v>00.03.27.1.1.1.10.B.151.2016</v>
      </c>
      <c r="C726" s="20">
        <v>151</v>
      </c>
      <c r="D726" s="72" t="s">
        <v>1085</v>
      </c>
      <c r="E726" s="168" t="s">
        <v>1038</v>
      </c>
      <c r="F726" s="19" t="s">
        <v>893</v>
      </c>
      <c r="G726" s="190">
        <v>65000</v>
      </c>
      <c r="H726" s="269"/>
      <c r="I726" s="167">
        <v>2016</v>
      </c>
      <c r="J726" s="168"/>
      <c r="K726" s="168"/>
      <c r="L726" s="168"/>
      <c r="M726" s="168"/>
      <c r="N726" s="167">
        <v>1</v>
      </c>
      <c r="O726" s="27" t="s">
        <v>924</v>
      </c>
      <c r="P726" s="168" t="s">
        <v>1040</v>
      </c>
      <c r="Q726" s="27"/>
      <c r="R726" s="15"/>
      <c r="S726" s="28"/>
      <c r="T726" s="20"/>
    </row>
    <row r="727" spans="1:20" s="58" customFormat="1" ht="20.100000000000001" customHeight="1" x14ac:dyDescent="0.25">
      <c r="A727" s="72">
        <v>621</v>
      </c>
      <c r="B727" s="20" t="str">
        <f t="shared" si="41"/>
        <v>00.03.27.1.1.1.10.B.152.2006</v>
      </c>
      <c r="C727" s="20">
        <v>152</v>
      </c>
      <c r="D727" s="72" t="s">
        <v>1085</v>
      </c>
      <c r="E727" s="168" t="s">
        <v>78</v>
      </c>
      <c r="F727" s="19" t="s">
        <v>893</v>
      </c>
      <c r="G727" s="190">
        <v>3500000</v>
      </c>
      <c r="H727" s="269"/>
      <c r="I727" s="167">
        <v>2006</v>
      </c>
      <c r="J727" s="168"/>
      <c r="K727" s="168"/>
      <c r="L727" s="168" t="s">
        <v>1049</v>
      </c>
      <c r="M727" s="168"/>
      <c r="N727" s="167">
        <v>1</v>
      </c>
      <c r="O727" s="27" t="s">
        <v>924</v>
      </c>
      <c r="P727" s="168" t="s">
        <v>1040</v>
      </c>
      <c r="Q727" s="27"/>
      <c r="R727" s="15"/>
      <c r="S727" s="28"/>
      <c r="T727" s="20"/>
    </row>
    <row r="728" spans="1:20" s="58" customFormat="1" ht="20.100000000000001" customHeight="1" x14ac:dyDescent="0.25">
      <c r="A728" s="22">
        <v>622</v>
      </c>
      <c r="B728" s="20" t="str">
        <f t="shared" si="41"/>
        <v>00.03.27.1.1.1.10.B.153.2005</v>
      </c>
      <c r="C728" s="20">
        <v>153</v>
      </c>
      <c r="D728" s="72" t="s">
        <v>1085</v>
      </c>
      <c r="E728" s="168" t="s">
        <v>515</v>
      </c>
      <c r="F728" s="19" t="s">
        <v>893</v>
      </c>
      <c r="G728" s="190">
        <v>500000</v>
      </c>
      <c r="H728" s="269"/>
      <c r="I728" s="167">
        <v>2005</v>
      </c>
      <c r="J728" s="168"/>
      <c r="K728" s="168"/>
      <c r="L728" s="168"/>
      <c r="M728" s="168"/>
      <c r="N728" s="167">
        <v>1</v>
      </c>
      <c r="O728" s="27" t="s">
        <v>924</v>
      </c>
      <c r="P728" s="168" t="s">
        <v>1040</v>
      </c>
      <c r="Q728" s="27"/>
      <c r="R728" s="15"/>
      <c r="S728" s="28"/>
      <c r="T728" s="20"/>
    </row>
    <row r="729" spans="1:20" s="94" customFormat="1" ht="20.100000000000001" customHeight="1" x14ac:dyDescent="0.25">
      <c r="A729" s="72">
        <v>623</v>
      </c>
      <c r="B729" s="20" t="str">
        <f t="shared" si="41"/>
        <v>00.03.27.1.1.1.10.B.154.2006</v>
      </c>
      <c r="C729" s="20">
        <v>154</v>
      </c>
      <c r="D729" s="72" t="s">
        <v>1085</v>
      </c>
      <c r="E729" s="168" t="s">
        <v>1039</v>
      </c>
      <c r="F729" s="19" t="s">
        <v>893</v>
      </c>
      <c r="G729" s="190">
        <v>2000000</v>
      </c>
      <c r="H729" s="269"/>
      <c r="I729" s="167">
        <v>2006</v>
      </c>
      <c r="J729" s="168"/>
      <c r="K729" s="168"/>
      <c r="L729" s="168"/>
      <c r="M729" s="168"/>
      <c r="N729" s="167">
        <v>1</v>
      </c>
      <c r="O729" s="27" t="s">
        <v>924</v>
      </c>
      <c r="P729" s="168" t="s">
        <v>1040</v>
      </c>
      <c r="Q729" s="45"/>
      <c r="R729" s="100"/>
      <c r="S729" s="102"/>
      <c r="T729" s="60"/>
    </row>
    <row r="730" spans="1:20" s="94" customFormat="1" ht="20.100000000000001" customHeight="1" x14ac:dyDescent="0.25">
      <c r="A730" s="22">
        <v>624</v>
      </c>
      <c r="B730" s="20" t="str">
        <f t="shared" si="41"/>
        <v>00.03.27.1.1.1.10.B.155.2010</v>
      </c>
      <c r="C730" s="20">
        <v>155</v>
      </c>
      <c r="D730" s="72" t="s">
        <v>1085</v>
      </c>
      <c r="E730" s="168" t="s">
        <v>455</v>
      </c>
      <c r="F730" s="19" t="s">
        <v>893</v>
      </c>
      <c r="G730" s="191">
        <v>70000</v>
      </c>
      <c r="H730" s="270"/>
      <c r="I730" s="167">
        <v>2010</v>
      </c>
      <c r="J730" s="168"/>
      <c r="K730" s="168"/>
      <c r="L730" s="168"/>
      <c r="M730" s="168"/>
      <c r="N730" s="167">
        <v>1</v>
      </c>
      <c r="O730" s="27" t="s">
        <v>924</v>
      </c>
      <c r="P730" s="168" t="s">
        <v>1040</v>
      </c>
      <c r="Q730" s="45"/>
      <c r="R730" s="100"/>
      <c r="S730" s="102"/>
      <c r="T730" s="60"/>
    </row>
    <row r="731" spans="1:20" s="94" customFormat="1" ht="20.100000000000001" customHeight="1" x14ac:dyDescent="0.25">
      <c r="A731" s="72">
        <v>625</v>
      </c>
      <c r="B731" s="20" t="str">
        <f t="shared" si="41"/>
        <v>00.03.27.1.1.1.10.B.156.2010</v>
      </c>
      <c r="C731" s="20">
        <v>156</v>
      </c>
      <c r="D731" s="72" t="s">
        <v>1085</v>
      </c>
      <c r="E731" s="332" t="s">
        <v>1029</v>
      </c>
      <c r="F731" s="19" t="s">
        <v>893</v>
      </c>
      <c r="G731" s="190">
        <v>22000</v>
      </c>
      <c r="H731" s="269"/>
      <c r="I731" s="167">
        <v>2010</v>
      </c>
      <c r="J731" s="165"/>
      <c r="K731" s="165"/>
      <c r="L731" s="165"/>
      <c r="M731" s="165"/>
      <c r="N731" s="167">
        <v>1</v>
      </c>
      <c r="O731" s="27" t="s">
        <v>924</v>
      </c>
      <c r="P731" s="165" t="s">
        <v>1040</v>
      </c>
      <c r="Q731" s="117" t="s">
        <v>424</v>
      </c>
      <c r="R731" s="100"/>
      <c r="S731" s="102"/>
      <c r="T731" s="60"/>
    </row>
    <row r="732" spans="1:20" s="94" customFormat="1" ht="20.100000000000001" customHeight="1" x14ac:dyDescent="0.25">
      <c r="A732" s="22">
        <v>626</v>
      </c>
      <c r="B732" s="20" t="str">
        <f t="shared" ref="B732:B763" si="42">"00.03.27.1.1.1.1.B."&amp;C732&amp;D732&amp;I732</f>
        <v>00.03.27.1.1.1.1.B.157.2021</v>
      </c>
      <c r="C732" s="20">
        <v>157</v>
      </c>
      <c r="D732" s="72" t="s">
        <v>1085</v>
      </c>
      <c r="E732" s="165" t="s">
        <v>442</v>
      </c>
      <c r="F732" s="19" t="s">
        <v>893</v>
      </c>
      <c r="G732" s="191">
        <v>800000</v>
      </c>
      <c r="H732" s="270"/>
      <c r="I732" s="167">
        <v>2021</v>
      </c>
      <c r="J732" s="165"/>
      <c r="K732" s="165"/>
      <c r="L732" s="165">
        <v>1</v>
      </c>
      <c r="M732" s="165"/>
      <c r="N732" s="167">
        <v>1</v>
      </c>
      <c r="O732" s="27" t="s">
        <v>924</v>
      </c>
      <c r="P732" s="165" t="s">
        <v>443</v>
      </c>
      <c r="Q732" s="117" t="s">
        <v>424</v>
      </c>
      <c r="R732" s="100"/>
      <c r="S732" s="102"/>
      <c r="T732" s="60"/>
    </row>
    <row r="733" spans="1:20" s="94" customFormat="1" ht="20.100000000000001" customHeight="1" x14ac:dyDescent="0.25">
      <c r="A733" s="72">
        <v>627</v>
      </c>
      <c r="B733" s="20" t="str">
        <f t="shared" si="42"/>
        <v>00.03.27.1.1.1.1.B.158.2019</v>
      </c>
      <c r="C733" s="20">
        <v>158</v>
      </c>
      <c r="D733" s="72" t="s">
        <v>1085</v>
      </c>
      <c r="E733" s="165" t="s">
        <v>444</v>
      </c>
      <c r="F733" s="19" t="s">
        <v>893</v>
      </c>
      <c r="G733" s="191">
        <v>850000</v>
      </c>
      <c r="H733" s="270"/>
      <c r="I733" s="167">
        <v>2019</v>
      </c>
      <c r="J733" s="165"/>
      <c r="K733" s="165"/>
      <c r="L733" s="165">
        <v>1</v>
      </c>
      <c r="M733" s="165"/>
      <c r="N733" s="167">
        <v>1</v>
      </c>
      <c r="O733" s="27" t="s">
        <v>924</v>
      </c>
      <c r="P733" s="165" t="s">
        <v>443</v>
      </c>
      <c r="Q733" s="117" t="s">
        <v>424</v>
      </c>
      <c r="R733" s="100"/>
      <c r="S733" s="102"/>
      <c r="T733" s="60"/>
    </row>
    <row r="734" spans="1:20" s="94" customFormat="1" ht="20.100000000000001" customHeight="1" x14ac:dyDescent="0.25">
      <c r="A734" s="22">
        <v>628</v>
      </c>
      <c r="B734" s="20" t="str">
        <f t="shared" si="42"/>
        <v>00.03.27.1.1.1.1.B.159.2015</v>
      </c>
      <c r="C734" s="20">
        <v>159</v>
      </c>
      <c r="D734" s="72" t="s">
        <v>1085</v>
      </c>
      <c r="E734" s="165" t="s">
        <v>450</v>
      </c>
      <c r="F734" s="19" t="s">
        <v>893</v>
      </c>
      <c r="G734" s="190">
        <v>3500000</v>
      </c>
      <c r="H734" s="269"/>
      <c r="I734" s="167">
        <v>2015</v>
      </c>
      <c r="J734" s="165"/>
      <c r="K734" s="165"/>
      <c r="L734" s="165"/>
      <c r="M734" s="165"/>
      <c r="N734" s="167">
        <v>1</v>
      </c>
      <c r="O734" s="27" t="s">
        <v>924</v>
      </c>
      <c r="P734" s="165" t="s">
        <v>443</v>
      </c>
      <c r="Q734" s="117" t="s">
        <v>424</v>
      </c>
      <c r="R734" s="100"/>
      <c r="S734" s="102"/>
      <c r="T734" s="60"/>
    </row>
    <row r="735" spans="1:20" s="94" customFormat="1" ht="20.100000000000001" customHeight="1" x14ac:dyDescent="0.25">
      <c r="A735" s="72">
        <v>629</v>
      </c>
      <c r="B735" s="20" t="str">
        <f t="shared" si="42"/>
        <v>00.03.27.1.1.1.1.B.160.2010</v>
      </c>
      <c r="C735" s="20">
        <v>160</v>
      </c>
      <c r="D735" s="72" t="s">
        <v>1085</v>
      </c>
      <c r="E735" s="165" t="s">
        <v>85</v>
      </c>
      <c r="F735" s="19" t="s">
        <v>893</v>
      </c>
      <c r="G735" s="190">
        <v>80000</v>
      </c>
      <c r="H735" s="269"/>
      <c r="I735" s="167">
        <v>2010</v>
      </c>
      <c r="J735" s="165"/>
      <c r="K735" s="165"/>
      <c r="L735" s="165"/>
      <c r="M735" s="165"/>
      <c r="N735" s="167">
        <v>1</v>
      </c>
      <c r="O735" s="27" t="s">
        <v>924</v>
      </c>
      <c r="P735" s="165" t="s">
        <v>443</v>
      </c>
      <c r="Q735" s="117" t="s">
        <v>424</v>
      </c>
      <c r="R735" s="100"/>
      <c r="S735" s="102"/>
      <c r="T735" s="60"/>
    </row>
    <row r="736" spans="1:20" s="94" customFormat="1" ht="20.100000000000001" customHeight="1" x14ac:dyDescent="0.25">
      <c r="A736" s="22">
        <v>630</v>
      </c>
      <c r="B736" s="20" t="str">
        <f t="shared" si="42"/>
        <v>00.03.27.1.1.1.1.B.161.2010</v>
      </c>
      <c r="C736" s="20">
        <v>161</v>
      </c>
      <c r="D736" s="72" t="s">
        <v>1085</v>
      </c>
      <c r="E736" s="165" t="s">
        <v>85</v>
      </c>
      <c r="F736" s="19" t="s">
        <v>893</v>
      </c>
      <c r="G736" s="190">
        <v>80000</v>
      </c>
      <c r="H736" s="269"/>
      <c r="I736" s="167">
        <v>2010</v>
      </c>
      <c r="J736" s="165"/>
      <c r="K736" s="165"/>
      <c r="L736" s="165"/>
      <c r="M736" s="165"/>
      <c r="N736" s="167">
        <v>1</v>
      </c>
      <c r="O736" s="27" t="s">
        <v>924</v>
      </c>
      <c r="P736" s="165" t="s">
        <v>443</v>
      </c>
      <c r="Q736" s="117" t="s">
        <v>424</v>
      </c>
      <c r="R736" s="100"/>
      <c r="S736" s="102"/>
      <c r="T736" s="60"/>
    </row>
    <row r="737" spans="1:20" s="94" customFormat="1" ht="20.100000000000001" customHeight="1" x14ac:dyDescent="0.25">
      <c r="A737" s="72">
        <v>631</v>
      </c>
      <c r="B737" s="20" t="str">
        <f t="shared" si="42"/>
        <v>00.03.27.1.1.1.1.B.162.2010</v>
      </c>
      <c r="C737" s="20">
        <v>162</v>
      </c>
      <c r="D737" s="72" t="s">
        <v>1085</v>
      </c>
      <c r="E737" s="165" t="s">
        <v>85</v>
      </c>
      <c r="F737" s="19" t="s">
        <v>893</v>
      </c>
      <c r="G737" s="190">
        <v>80000</v>
      </c>
      <c r="H737" s="269"/>
      <c r="I737" s="167">
        <v>2010</v>
      </c>
      <c r="J737" s="165"/>
      <c r="K737" s="165"/>
      <c r="L737" s="165"/>
      <c r="M737" s="165"/>
      <c r="N737" s="167">
        <v>1</v>
      </c>
      <c r="O737" s="27" t="s">
        <v>924</v>
      </c>
      <c r="P737" s="165" t="s">
        <v>443</v>
      </c>
      <c r="Q737" s="117" t="s">
        <v>424</v>
      </c>
      <c r="R737" s="100"/>
      <c r="S737" s="102"/>
      <c r="T737" s="60"/>
    </row>
    <row r="738" spans="1:20" s="94" customFormat="1" ht="20.100000000000001" customHeight="1" x14ac:dyDescent="0.25">
      <c r="A738" s="22">
        <v>632</v>
      </c>
      <c r="B738" s="20" t="str">
        <f t="shared" si="42"/>
        <v>00.03.27.1.1.1.1.B.163.2010</v>
      </c>
      <c r="C738" s="20">
        <v>163</v>
      </c>
      <c r="D738" s="72" t="s">
        <v>1085</v>
      </c>
      <c r="E738" s="165" t="s">
        <v>85</v>
      </c>
      <c r="F738" s="19" t="s">
        <v>893</v>
      </c>
      <c r="G738" s="190">
        <v>80000</v>
      </c>
      <c r="H738" s="269"/>
      <c r="I738" s="167">
        <v>2010</v>
      </c>
      <c r="J738" s="165"/>
      <c r="K738" s="165"/>
      <c r="L738" s="165"/>
      <c r="M738" s="165"/>
      <c r="N738" s="167">
        <v>1</v>
      </c>
      <c r="O738" s="27" t="s">
        <v>924</v>
      </c>
      <c r="P738" s="165" t="s">
        <v>443</v>
      </c>
      <c r="Q738" s="117" t="s">
        <v>424</v>
      </c>
      <c r="R738" s="100"/>
      <c r="S738" s="102"/>
      <c r="T738" s="60"/>
    </row>
    <row r="739" spans="1:20" s="94" customFormat="1" ht="20.100000000000001" customHeight="1" x14ac:dyDescent="0.25">
      <c r="A739" s="72">
        <v>633</v>
      </c>
      <c r="B739" s="20" t="str">
        <f t="shared" si="42"/>
        <v>00.03.27.1.1.1.1.B.164.2010</v>
      </c>
      <c r="C739" s="20">
        <v>164</v>
      </c>
      <c r="D739" s="72" t="s">
        <v>1085</v>
      </c>
      <c r="E739" s="165" t="s">
        <v>85</v>
      </c>
      <c r="F739" s="19" t="s">
        <v>893</v>
      </c>
      <c r="G739" s="190">
        <v>80000</v>
      </c>
      <c r="H739" s="269"/>
      <c r="I739" s="167">
        <v>2010</v>
      </c>
      <c r="J739" s="165"/>
      <c r="K739" s="165"/>
      <c r="L739" s="165"/>
      <c r="M739" s="165"/>
      <c r="N739" s="167">
        <v>1</v>
      </c>
      <c r="O739" s="27" t="s">
        <v>924</v>
      </c>
      <c r="P739" s="165" t="s">
        <v>443</v>
      </c>
      <c r="Q739" s="117" t="s">
        <v>424</v>
      </c>
      <c r="R739" s="100"/>
      <c r="S739" s="102"/>
      <c r="T739" s="60"/>
    </row>
    <row r="740" spans="1:20" s="94" customFormat="1" ht="20.100000000000001" customHeight="1" x14ac:dyDescent="0.25">
      <c r="A740" s="22">
        <v>634</v>
      </c>
      <c r="B740" s="20" t="str">
        <f t="shared" si="42"/>
        <v>00.03.27.1.1.1.1.B.165.2010</v>
      </c>
      <c r="C740" s="20">
        <v>165</v>
      </c>
      <c r="D740" s="72" t="s">
        <v>1085</v>
      </c>
      <c r="E740" s="165" t="s">
        <v>85</v>
      </c>
      <c r="F740" s="19" t="s">
        <v>893</v>
      </c>
      <c r="G740" s="190">
        <v>80000</v>
      </c>
      <c r="H740" s="269"/>
      <c r="I740" s="167">
        <v>2010</v>
      </c>
      <c r="J740" s="165"/>
      <c r="K740" s="165"/>
      <c r="L740" s="165"/>
      <c r="M740" s="165"/>
      <c r="N740" s="167">
        <v>1</v>
      </c>
      <c r="O740" s="27" t="s">
        <v>924</v>
      </c>
      <c r="P740" s="165" t="s">
        <v>443</v>
      </c>
      <c r="Q740" s="117" t="s">
        <v>424</v>
      </c>
      <c r="R740" s="100"/>
      <c r="S740" s="102"/>
      <c r="T740" s="60"/>
    </row>
    <row r="741" spans="1:20" s="94" customFormat="1" ht="20.100000000000001" customHeight="1" x14ac:dyDescent="0.25">
      <c r="A741" s="72">
        <v>635</v>
      </c>
      <c r="B741" s="20" t="str">
        <f t="shared" si="42"/>
        <v>00.03.27.1.1.1.1.B.166.2010</v>
      </c>
      <c r="C741" s="20">
        <v>166</v>
      </c>
      <c r="D741" s="72" t="s">
        <v>1085</v>
      </c>
      <c r="E741" s="165" t="s">
        <v>85</v>
      </c>
      <c r="F741" s="19" t="s">
        <v>893</v>
      </c>
      <c r="G741" s="190">
        <v>80000</v>
      </c>
      <c r="H741" s="269"/>
      <c r="I741" s="167">
        <v>2010</v>
      </c>
      <c r="J741" s="165"/>
      <c r="K741" s="165"/>
      <c r="L741" s="165"/>
      <c r="M741" s="165"/>
      <c r="N741" s="167">
        <v>1</v>
      </c>
      <c r="O741" s="27" t="s">
        <v>924</v>
      </c>
      <c r="P741" s="165" t="s">
        <v>443</v>
      </c>
      <c r="Q741" s="117" t="s">
        <v>424</v>
      </c>
      <c r="R741" s="100"/>
      <c r="S741" s="102"/>
      <c r="T741" s="60"/>
    </row>
    <row r="742" spans="1:20" s="94" customFormat="1" ht="20.100000000000001" customHeight="1" x14ac:dyDescent="0.25">
      <c r="A742" s="22">
        <v>636</v>
      </c>
      <c r="B742" s="20" t="str">
        <f t="shared" si="42"/>
        <v>00.03.27.1.1.1.1.B.167.2010</v>
      </c>
      <c r="C742" s="20">
        <v>167</v>
      </c>
      <c r="D742" s="72" t="s">
        <v>1085</v>
      </c>
      <c r="E742" s="165" t="s">
        <v>85</v>
      </c>
      <c r="F742" s="19" t="s">
        <v>893</v>
      </c>
      <c r="G742" s="190">
        <v>80000</v>
      </c>
      <c r="H742" s="269"/>
      <c r="I742" s="167">
        <v>2010</v>
      </c>
      <c r="J742" s="165"/>
      <c r="K742" s="165"/>
      <c r="L742" s="165"/>
      <c r="M742" s="165"/>
      <c r="N742" s="167">
        <v>1</v>
      </c>
      <c r="O742" s="27" t="s">
        <v>924</v>
      </c>
      <c r="P742" s="165" t="s">
        <v>443</v>
      </c>
      <c r="Q742" s="117" t="s">
        <v>424</v>
      </c>
      <c r="R742" s="100"/>
      <c r="S742" s="102"/>
      <c r="T742" s="60"/>
    </row>
    <row r="743" spans="1:20" s="94" customFormat="1" ht="20.100000000000001" customHeight="1" x14ac:dyDescent="0.25">
      <c r="A743" s="72">
        <v>637</v>
      </c>
      <c r="B743" s="20" t="str">
        <f t="shared" si="42"/>
        <v>00.03.27.1.1.1.1.B.168.2010</v>
      </c>
      <c r="C743" s="20">
        <v>168</v>
      </c>
      <c r="D743" s="72" t="s">
        <v>1085</v>
      </c>
      <c r="E743" s="165" t="s">
        <v>85</v>
      </c>
      <c r="F743" s="19" t="s">
        <v>893</v>
      </c>
      <c r="G743" s="190">
        <v>80000</v>
      </c>
      <c r="H743" s="269"/>
      <c r="I743" s="167">
        <v>2010</v>
      </c>
      <c r="J743" s="165"/>
      <c r="K743" s="165"/>
      <c r="L743" s="165"/>
      <c r="M743" s="165"/>
      <c r="N743" s="167">
        <v>1</v>
      </c>
      <c r="O743" s="27" t="s">
        <v>924</v>
      </c>
      <c r="P743" s="165" t="s">
        <v>443</v>
      </c>
      <c r="Q743" s="117" t="s">
        <v>424</v>
      </c>
      <c r="R743" s="100"/>
      <c r="S743" s="102"/>
      <c r="T743" s="60"/>
    </row>
    <row r="744" spans="1:20" s="94" customFormat="1" ht="20.100000000000001" customHeight="1" x14ac:dyDescent="0.25">
      <c r="A744" s="22">
        <v>638</v>
      </c>
      <c r="B744" s="20" t="str">
        <f t="shared" si="42"/>
        <v>00.03.27.1.1.1.1.B.169.2010</v>
      </c>
      <c r="C744" s="20">
        <v>169</v>
      </c>
      <c r="D744" s="72" t="s">
        <v>1085</v>
      </c>
      <c r="E744" s="76" t="s">
        <v>71</v>
      </c>
      <c r="F744" s="19" t="s">
        <v>893</v>
      </c>
      <c r="G744" s="190">
        <v>2200000</v>
      </c>
      <c r="H744" s="269"/>
      <c r="I744" s="167">
        <v>2010</v>
      </c>
      <c r="J744" s="165"/>
      <c r="K744" s="165"/>
      <c r="L744" s="165"/>
      <c r="M744" s="165"/>
      <c r="N744" s="167">
        <v>1</v>
      </c>
      <c r="O744" s="27" t="s">
        <v>924</v>
      </c>
      <c r="P744" s="165" t="s">
        <v>443</v>
      </c>
      <c r="Q744" s="117" t="s">
        <v>424</v>
      </c>
      <c r="R744" s="100"/>
      <c r="S744" s="102"/>
      <c r="T744" s="60"/>
    </row>
    <row r="745" spans="1:20" s="94" customFormat="1" ht="20.100000000000001" customHeight="1" x14ac:dyDescent="0.25">
      <c r="A745" s="72">
        <v>639</v>
      </c>
      <c r="B745" s="20" t="str">
        <f t="shared" si="42"/>
        <v>00.03.27.1.1.1.1.B.170.2006</v>
      </c>
      <c r="C745" s="20">
        <v>170</v>
      </c>
      <c r="D745" s="72" t="s">
        <v>1085</v>
      </c>
      <c r="E745" s="165" t="s">
        <v>445</v>
      </c>
      <c r="F745" s="19" t="s">
        <v>893</v>
      </c>
      <c r="G745" s="191">
        <v>800000</v>
      </c>
      <c r="H745" s="270"/>
      <c r="I745" s="167">
        <v>2006</v>
      </c>
      <c r="J745" s="165"/>
      <c r="K745" s="165"/>
      <c r="L745" s="165"/>
      <c r="M745" s="165"/>
      <c r="N745" s="167">
        <v>1</v>
      </c>
      <c r="O745" s="27" t="s">
        <v>924</v>
      </c>
      <c r="P745" s="165" t="s">
        <v>443</v>
      </c>
      <c r="Q745" s="117" t="s">
        <v>424</v>
      </c>
      <c r="R745" s="100"/>
      <c r="S745" s="102"/>
      <c r="T745" s="60"/>
    </row>
    <row r="746" spans="1:20" s="94" customFormat="1" ht="20.100000000000001" customHeight="1" x14ac:dyDescent="0.25">
      <c r="A746" s="22">
        <v>640</v>
      </c>
      <c r="B746" s="20" t="str">
        <f t="shared" si="42"/>
        <v>00.03.27.1.1.1.1.B.171.2016</v>
      </c>
      <c r="C746" s="20">
        <v>171</v>
      </c>
      <c r="D746" s="72" t="s">
        <v>1085</v>
      </c>
      <c r="E746" s="165" t="s">
        <v>446</v>
      </c>
      <c r="F746" s="19" t="s">
        <v>893</v>
      </c>
      <c r="G746" s="191">
        <v>1500000</v>
      </c>
      <c r="H746" s="270"/>
      <c r="I746" s="167">
        <v>2016</v>
      </c>
      <c r="J746" s="165"/>
      <c r="K746" s="165"/>
      <c r="L746" s="165"/>
      <c r="M746" s="165"/>
      <c r="N746" s="167">
        <v>1</v>
      </c>
      <c r="O746" s="27" t="s">
        <v>924</v>
      </c>
      <c r="P746" s="165" t="s">
        <v>443</v>
      </c>
      <c r="Q746" s="117" t="s">
        <v>424</v>
      </c>
      <c r="R746" s="100"/>
      <c r="S746" s="102"/>
      <c r="T746" s="60"/>
    </row>
    <row r="747" spans="1:20" s="94" customFormat="1" ht="20.100000000000001" customHeight="1" x14ac:dyDescent="0.25">
      <c r="A747" s="72">
        <v>641</v>
      </c>
      <c r="B747" s="20" t="str">
        <f t="shared" si="42"/>
        <v>00.03.27.1.1.1.1.B.172.2010</v>
      </c>
      <c r="C747" s="20">
        <v>172</v>
      </c>
      <c r="D747" s="72" t="s">
        <v>1085</v>
      </c>
      <c r="E747" s="165" t="s">
        <v>1041</v>
      </c>
      <c r="F747" s="19" t="s">
        <v>893</v>
      </c>
      <c r="G747" s="190">
        <v>22000</v>
      </c>
      <c r="H747" s="269"/>
      <c r="I747" s="167">
        <v>2010</v>
      </c>
      <c r="J747" s="165"/>
      <c r="K747" s="165"/>
      <c r="L747" s="165"/>
      <c r="M747" s="165"/>
      <c r="N747" s="167">
        <v>1</v>
      </c>
      <c r="O747" s="27" t="s">
        <v>924</v>
      </c>
      <c r="P747" s="165" t="s">
        <v>443</v>
      </c>
      <c r="Q747" s="117" t="s">
        <v>424</v>
      </c>
      <c r="R747" s="100"/>
      <c r="S747" s="102"/>
      <c r="T747" s="60"/>
    </row>
    <row r="748" spans="1:20" s="94" customFormat="1" ht="20.100000000000001" customHeight="1" x14ac:dyDescent="0.25">
      <c r="A748" s="22">
        <v>642</v>
      </c>
      <c r="B748" s="20" t="str">
        <f t="shared" si="42"/>
        <v>00.03.27.1.1.1.1.B.173.2010</v>
      </c>
      <c r="C748" s="20">
        <v>173</v>
      </c>
      <c r="D748" s="72" t="s">
        <v>1085</v>
      </c>
      <c r="E748" s="165" t="s">
        <v>1041</v>
      </c>
      <c r="F748" s="19" t="s">
        <v>893</v>
      </c>
      <c r="G748" s="190">
        <v>22000</v>
      </c>
      <c r="H748" s="269"/>
      <c r="I748" s="167">
        <v>2010</v>
      </c>
      <c r="J748" s="165"/>
      <c r="K748" s="165"/>
      <c r="L748" s="165"/>
      <c r="M748" s="165"/>
      <c r="N748" s="167">
        <v>1</v>
      </c>
      <c r="O748" s="27" t="s">
        <v>924</v>
      </c>
      <c r="P748" s="165" t="s">
        <v>443</v>
      </c>
      <c r="Q748" s="117" t="s">
        <v>424</v>
      </c>
      <c r="R748" s="100"/>
      <c r="S748" s="102"/>
      <c r="T748" s="60"/>
    </row>
    <row r="749" spans="1:20" s="94" customFormat="1" ht="20.100000000000001" customHeight="1" x14ac:dyDescent="0.25">
      <c r="A749" s="72">
        <v>643</v>
      </c>
      <c r="B749" s="20" t="str">
        <f t="shared" si="42"/>
        <v>00.03.27.1.1.1.1.B.174.2010</v>
      </c>
      <c r="C749" s="20">
        <v>174</v>
      </c>
      <c r="D749" s="72" t="s">
        <v>1085</v>
      </c>
      <c r="E749" s="165" t="s">
        <v>1041</v>
      </c>
      <c r="F749" s="19" t="s">
        <v>893</v>
      </c>
      <c r="G749" s="190">
        <v>22000</v>
      </c>
      <c r="H749" s="269"/>
      <c r="I749" s="167">
        <v>2010</v>
      </c>
      <c r="J749" s="165"/>
      <c r="K749" s="165"/>
      <c r="L749" s="165"/>
      <c r="M749" s="165"/>
      <c r="N749" s="167">
        <v>1</v>
      </c>
      <c r="O749" s="27" t="s">
        <v>924</v>
      </c>
      <c r="P749" s="165" t="s">
        <v>443</v>
      </c>
      <c r="Q749" s="117" t="s">
        <v>424</v>
      </c>
      <c r="R749" s="100"/>
      <c r="S749" s="102"/>
      <c r="T749" s="60"/>
    </row>
    <row r="750" spans="1:20" s="94" customFormat="1" ht="20.100000000000001" customHeight="1" x14ac:dyDescent="0.25">
      <c r="A750" s="22">
        <v>644</v>
      </c>
      <c r="B750" s="20" t="str">
        <f t="shared" si="42"/>
        <v>00.03.27.1.1.1.1.B.175.2010</v>
      </c>
      <c r="C750" s="20">
        <v>175</v>
      </c>
      <c r="D750" s="72" t="s">
        <v>1085</v>
      </c>
      <c r="E750" s="165" t="s">
        <v>1041</v>
      </c>
      <c r="F750" s="19" t="s">
        <v>893</v>
      </c>
      <c r="G750" s="190">
        <v>22000</v>
      </c>
      <c r="H750" s="269"/>
      <c r="I750" s="167">
        <v>2010</v>
      </c>
      <c r="J750" s="165"/>
      <c r="K750" s="165"/>
      <c r="L750" s="165"/>
      <c r="M750" s="165"/>
      <c r="N750" s="167">
        <v>1</v>
      </c>
      <c r="O750" s="27" t="s">
        <v>924</v>
      </c>
      <c r="P750" s="165" t="s">
        <v>443</v>
      </c>
      <c r="Q750" s="117" t="s">
        <v>424</v>
      </c>
      <c r="R750" s="100"/>
      <c r="S750" s="102"/>
      <c r="T750" s="60"/>
    </row>
    <row r="751" spans="1:20" s="94" customFormat="1" ht="20.100000000000001" customHeight="1" x14ac:dyDescent="0.25">
      <c r="A751" s="72">
        <v>645</v>
      </c>
      <c r="B751" s="20" t="str">
        <f t="shared" si="42"/>
        <v>00.03.27.1.1.1.1.B.176.2015</v>
      </c>
      <c r="C751" s="20">
        <v>176</v>
      </c>
      <c r="D751" s="72" t="s">
        <v>1085</v>
      </c>
      <c r="E751" s="165" t="s">
        <v>448</v>
      </c>
      <c r="F751" s="19" t="s">
        <v>893</v>
      </c>
      <c r="G751" s="192">
        <v>285000</v>
      </c>
      <c r="H751" s="271"/>
      <c r="I751" s="167">
        <v>2015</v>
      </c>
      <c r="J751" s="165"/>
      <c r="K751" s="165"/>
      <c r="L751" s="165"/>
      <c r="M751" s="165"/>
      <c r="N751" s="167">
        <v>1</v>
      </c>
      <c r="O751" s="27" t="s">
        <v>924</v>
      </c>
      <c r="P751" s="165" t="s">
        <v>443</v>
      </c>
      <c r="Q751" s="117" t="s">
        <v>424</v>
      </c>
      <c r="R751" s="100"/>
      <c r="S751" s="102"/>
      <c r="T751" s="60"/>
    </row>
    <row r="752" spans="1:20" s="94" customFormat="1" ht="20.100000000000001" customHeight="1" x14ac:dyDescent="0.25">
      <c r="A752" s="22">
        <v>646</v>
      </c>
      <c r="B752" s="20" t="str">
        <f t="shared" si="42"/>
        <v>00.03.27.1.1.1.1.B.177.2010</v>
      </c>
      <c r="C752" s="20">
        <v>177</v>
      </c>
      <c r="D752" s="72" t="s">
        <v>1085</v>
      </c>
      <c r="E752" s="74" t="s">
        <v>46</v>
      </c>
      <c r="F752" s="19" t="s">
        <v>893</v>
      </c>
      <c r="G752" s="192">
        <v>300000</v>
      </c>
      <c r="H752" s="271"/>
      <c r="I752" s="167">
        <v>2010</v>
      </c>
      <c r="J752" s="165"/>
      <c r="K752" s="165"/>
      <c r="L752" s="165"/>
      <c r="M752" s="165"/>
      <c r="N752" s="167">
        <v>1</v>
      </c>
      <c r="O752" s="27" t="s">
        <v>924</v>
      </c>
      <c r="P752" s="165" t="s">
        <v>443</v>
      </c>
      <c r="Q752" s="117" t="s">
        <v>424</v>
      </c>
      <c r="R752" s="100"/>
      <c r="S752" s="102"/>
      <c r="T752" s="60"/>
    </row>
    <row r="753" spans="1:20" s="94" customFormat="1" ht="20.100000000000001" customHeight="1" x14ac:dyDescent="0.25">
      <c r="A753" s="72">
        <v>647</v>
      </c>
      <c r="B753" s="20" t="str">
        <f t="shared" si="42"/>
        <v>00.03.27.1.1.1.1.B.178.2010</v>
      </c>
      <c r="C753" s="20">
        <v>178</v>
      </c>
      <c r="D753" s="72" t="s">
        <v>1085</v>
      </c>
      <c r="E753" s="74" t="s">
        <v>46</v>
      </c>
      <c r="F753" s="19" t="s">
        <v>893</v>
      </c>
      <c r="G753" s="192">
        <v>300000</v>
      </c>
      <c r="H753" s="271"/>
      <c r="I753" s="167">
        <v>2010</v>
      </c>
      <c r="J753" s="165"/>
      <c r="K753" s="165"/>
      <c r="L753" s="165"/>
      <c r="M753" s="165"/>
      <c r="N753" s="167">
        <v>1</v>
      </c>
      <c r="O753" s="27" t="s">
        <v>924</v>
      </c>
      <c r="P753" s="165" t="s">
        <v>443</v>
      </c>
      <c r="Q753" s="117" t="s">
        <v>424</v>
      </c>
      <c r="R753" s="100"/>
      <c r="S753" s="102"/>
      <c r="T753" s="60"/>
    </row>
    <row r="754" spans="1:20" s="94" customFormat="1" ht="20.100000000000001" customHeight="1" x14ac:dyDescent="0.25">
      <c r="A754" s="22">
        <v>648</v>
      </c>
      <c r="B754" s="20" t="str">
        <f t="shared" si="42"/>
        <v>00.03.27.1.1.1.1.B.179.2010</v>
      </c>
      <c r="C754" s="20">
        <v>179</v>
      </c>
      <c r="D754" s="72" t="s">
        <v>1085</v>
      </c>
      <c r="E754" s="332" t="s">
        <v>781</v>
      </c>
      <c r="F754" s="19" t="s">
        <v>893</v>
      </c>
      <c r="G754" s="190">
        <v>2000000</v>
      </c>
      <c r="H754" s="269"/>
      <c r="I754" s="167">
        <v>2010</v>
      </c>
      <c r="J754" s="165"/>
      <c r="K754" s="165"/>
      <c r="L754" s="165"/>
      <c r="M754" s="165"/>
      <c r="N754" s="167">
        <v>1</v>
      </c>
      <c r="O754" s="27" t="s">
        <v>924</v>
      </c>
      <c r="P754" s="165" t="s">
        <v>443</v>
      </c>
      <c r="Q754" s="117" t="s">
        <v>424</v>
      </c>
      <c r="R754" s="100"/>
      <c r="S754" s="102"/>
      <c r="T754" s="60"/>
    </row>
    <row r="755" spans="1:20" s="94" customFormat="1" ht="20.100000000000001" customHeight="1" x14ac:dyDescent="0.25">
      <c r="A755" s="72">
        <v>649</v>
      </c>
      <c r="B755" s="20" t="str">
        <f t="shared" si="42"/>
        <v>00.03.27.1.1.1.1.B.180.2010</v>
      </c>
      <c r="C755" s="20">
        <v>180</v>
      </c>
      <c r="D755" s="72" t="s">
        <v>1085</v>
      </c>
      <c r="E755" s="332" t="s">
        <v>781</v>
      </c>
      <c r="F755" s="19" t="s">
        <v>893</v>
      </c>
      <c r="G755" s="190">
        <v>2000000</v>
      </c>
      <c r="H755" s="269"/>
      <c r="I755" s="167">
        <v>2010</v>
      </c>
      <c r="J755" s="165"/>
      <c r="K755" s="165"/>
      <c r="L755" s="165"/>
      <c r="M755" s="165"/>
      <c r="N755" s="167">
        <v>1</v>
      </c>
      <c r="O755" s="27" t="s">
        <v>924</v>
      </c>
      <c r="P755" s="165" t="s">
        <v>443</v>
      </c>
      <c r="Q755" s="117" t="s">
        <v>424</v>
      </c>
      <c r="R755" s="100"/>
      <c r="S755" s="102"/>
      <c r="T755" s="60"/>
    </row>
    <row r="756" spans="1:20" s="94" customFormat="1" ht="20.100000000000001" customHeight="1" x14ac:dyDescent="0.25">
      <c r="A756" s="22">
        <v>650</v>
      </c>
      <c r="B756" s="20" t="str">
        <f t="shared" si="42"/>
        <v>00.03.27.1.1.1.1.B.181.2010</v>
      </c>
      <c r="C756" s="20">
        <v>181</v>
      </c>
      <c r="D756" s="72" t="s">
        <v>1085</v>
      </c>
      <c r="E756" s="332" t="s">
        <v>781</v>
      </c>
      <c r="F756" s="19" t="s">
        <v>893</v>
      </c>
      <c r="G756" s="190">
        <v>2000000</v>
      </c>
      <c r="H756" s="269"/>
      <c r="I756" s="167">
        <v>2010</v>
      </c>
      <c r="J756" s="165"/>
      <c r="K756" s="165"/>
      <c r="L756" s="165"/>
      <c r="M756" s="165"/>
      <c r="N756" s="167">
        <v>1</v>
      </c>
      <c r="O756" s="27" t="s">
        <v>924</v>
      </c>
      <c r="P756" s="165" t="s">
        <v>443</v>
      </c>
      <c r="Q756" s="117" t="s">
        <v>424</v>
      </c>
      <c r="R756" s="100"/>
      <c r="S756" s="102"/>
      <c r="T756" s="60"/>
    </row>
    <row r="757" spans="1:20" s="58" customFormat="1" ht="20.100000000000001" customHeight="1" x14ac:dyDescent="0.25">
      <c r="A757" s="72">
        <v>651</v>
      </c>
      <c r="B757" s="20" t="str">
        <f t="shared" si="42"/>
        <v>00.03.27.1.1.1.1.B.182.2010</v>
      </c>
      <c r="C757" s="20">
        <v>182</v>
      </c>
      <c r="D757" s="72" t="s">
        <v>1085</v>
      </c>
      <c r="E757" s="332" t="s">
        <v>781</v>
      </c>
      <c r="F757" s="19" t="s">
        <v>893</v>
      </c>
      <c r="G757" s="190">
        <v>2000000</v>
      </c>
      <c r="H757" s="269"/>
      <c r="I757" s="167">
        <v>2010</v>
      </c>
      <c r="J757" s="165"/>
      <c r="K757" s="165"/>
      <c r="L757" s="165"/>
      <c r="M757" s="165"/>
      <c r="N757" s="167">
        <v>1</v>
      </c>
      <c r="O757" s="27" t="s">
        <v>924</v>
      </c>
      <c r="P757" s="165" t="s">
        <v>443</v>
      </c>
      <c r="Q757" s="117" t="s">
        <v>424</v>
      </c>
      <c r="R757" s="15"/>
      <c r="S757" s="82"/>
      <c r="T757" s="6"/>
    </row>
    <row r="758" spans="1:20" s="58" customFormat="1" ht="20.100000000000001" customHeight="1" x14ac:dyDescent="0.25">
      <c r="A758" s="22">
        <v>652</v>
      </c>
      <c r="B758" s="20" t="str">
        <f t="shared" si="42"/>
        <v>00.03.27.1.1.1.1.B.183.2010</v>
      </c>
      <c r="C758" s="20">
        <v>183</v>
      </c>
      <c r="D758" s="72" t="s">
        <v>1085</v>
      </c>
      <c r="E758" s="165" t="s">
        <v>449</v>
      </c>
      <c r="F758" s="19" t="s">
        <v>893</v>
      </c>
      <c r="G758" s="190">
        <v>1000000</v>
      </c>
      <c r="H758" s="269"/>
      <c r="I758" s="167">
        <v>2010</v>
      </c>
      <c r="J758" s="165"/>
      <c r="K758" s="165"/>
      <c r="L758" s="165"/>
      <c r="M758" s="165"/>
      <c r="N758" s="167">
        <v>1</v>
      </c>
      <c r="O758" s="27" t="s">
        <v>924</v>
      </c>
      <c r="P758" s="165" t="s">
        <v>443</v>
      </c>
      <c r="Q758" s="117" t="s">
        <v>424</v>
      </c>
      <c r="R758" s="15"/>
      <c r="S758" s="81"/>
      <c r="T758" s="6"/>
    </row>
    <row r="759" spans="1:20" s="58" customFormat="1" ht="20.100000000000001" customHeight="1" x14ac:dyDescent="0.25">
      <c r="A759" s="72">
        <v>653</v>
      </c>
      <c r="B759" s="20" t="str">
        <f t="shared" si="42"/>
        <v>00.03.27.1.1.1.1.B.184.2016</v>
      </c>
      <c r="C759" s="20">
        <v>184</v>
      </c>
      <c r="D759" s="72" t="s">
        <v>1085</v>
      </c>
      <c r="E759" s="165" t="s">
        <v>450</v>
      </c>
      <c r="F759" s="19" t="s">
        <v>893</v>
      </c>
      <c r="G759" s="190">
        <v>3500000</v>
      </c>
      <c r="H759" s="269"/>
      <c r="I759" s="167">
        <v>2016</v>
      </c>
      <c r="J759" s="165"/>
      <c r="K759" s="165"/>
      <c r="L759" s="165"/>
      <c r="M759" s="165"/>
      <c r="N759" s="167">
        <v>1</v>
      </c>
      <c r="O759" s="27" t="s">
        <v>924</v>
      </c>
      <c r="P759" s="165" t="s">
        <v>443</v>
      </c>
      <c r="Q759" s="117" t="s">
        <v>424</v>
      </c>
      <c r="R759" s="15"/>
      <c r="S759" s="81"/>
      <c r="T759" s="6"/>
    </row>
    <row r="760" spans="1:20" s="58" customFormat="1" ht="20.100000000000001" customHeight="1" x14ac:dyDescent="0.25">
      <c r="A760" s="22">
        <v>654</v>
      </c>
      <c r="B760" s="20" t="str">
        <f t="shared" si="42"/>
        <v>00.03.27.1.1.1.1.B.185.2010</v>
      </c>
      <c r="C760" s="20">
        <v>185</v>
      </c>
      <c r="D760" s="72" t="s">
        <v>1085</v>
      </c>
      <c r="E760" s="165" t="s">
        <v>451</v>
      </c>
      <c r="F760" s="19" t="s">
        <v>893</v>
      </c>
      <c r="G760" s="190">
        <v>150000</v>
      </c>
      <c r="H760" s="269"/>
      <c r="I760" s="167">
        <v>2010</v>
      </c>
      <c r="J760" s="165"/>
      <c r="K760" s="165"/>
      <c r="L760" s="165"/>
      <c r="M760" s="165"/>
      <c r="N760" s="167">
        <v>1</v>
      </c>
      <c r="O760" s="27" t="s">
        <v>924</v>
      </c>
      <c r="P760" s="165" t="s">
        <v>443</v>
      </c>
      <c r="Q760" s="117" t="s">
        <v>424</v>
      </c>
      <c r="R760" s="15"/>
      <c r="S760" s="83"/>
      <c r="T760" s="6"/>
    </row>
    <row r="761" spans="1:20" s="58" customFormat="1" ht="20.100000000000001" customHeight="1" x14ac:dyDescent="0.25">
      <c r="A761" s="72">
        <v>655</v>
      </c>
      <c r="B761" s="20" t="str">
        <f t="shared" si="42"/>
        <v>00.03.27.1.1.1.1.B.186.2019</v>
      </c>
      <c r="C761" s="20">
        <v>186</v>
      </c>
      <c r="D761" s="72" t="s">
        <v>1085</v>
      </c>
      <c r="E761" s="165" t="s">
        <v>431</v>
      </c>
      <c r="F761" s="19" t="s">
        <v>893</v>
      </c>
      <c r="G761" s="190">
        <v>1300000</v>
      </c>
      <c r="H761" s="269"/>
      <c r="I761" s="167">
        <v>2019</v>
      </c>
      <c r="J761" s="165"/>
      <c r="K761" s="165"/>
      <c r="L761" s="165"/>
      <c r="M761" s="165"/>
      <c r="N761" s="167">
        <v>1</v>
      </c>
      <c r="O761" s="27" t="s">
        <v>924</v>
      </c>
      <c r="P761" s="165" t="s">
        <v>443</v>
      </c>
      <c r="Q761" s="117" t="s">
        <v>424</v>
      </c>
      <c r="R761" s="15"/>
      <c r="S761" s="83"/>
      <c r="T761" s="6"/>
    </row>
    <row r="762" spans="1:20" s="58" customFormat="1" ht="20.100000000000001" customHeight="1" x14ac:dyDescent="0.25">
      <c r="A762" s="22">
        <v>656</v>
      </c>
      <c r="B762" s="20" t="str">
        <f t="shared" si="42"/>
        <v>00.03.27.1.1.1.1.B.187.2019</v>
      </c>
      <c r="C762" s="20">
        <v>187</v>
      </c>
      <c r="D762" s="72" t="s">
        <v>1085</v>
      </c>
      <c r="E762" s="165" t="s">
        <v>431</v>
      </c>
      <c r="F762" s="19" t="s">
        <v>893</v>
      </c>
      <c r="G762" s="190">
        <v>1300000</v>
      </c>
      <c r="H762" s="269"/>
      <c r="I762" s="167">
        <v>2019</v>
      </c>
      <c r="J762" s="165"/>
      <c r="K762" s="165"/>
      <c r="L762" s="165"/>
      <c r="M762" s="165"/>
      <c r="N762" s="167">
        <v>1</v>
      </c>
      <c r="O762" s="27" t="s">
        <v>924</v>
      </c>
      <c r="P762" s="165" t="s">
        <v>443</v>
      </c>
      <c r="Q762" s="117" t="s">
        <v>424</v>
      </c>
      <c r="R762" s="15"/>
      <c r="S762" s="81"/>
      <c r="T762" s="6"/>
    </row>
    <row r="763" spans="1:20" s="58" customFormat="1" ht="20.100000000000001" customHeight="1" x14ac:dyDescent="0.25">
      <c r="A763" s="72">
        <v>657</v>
      </c>
      <c r="B763" s="20" t="str">
        <f t="shared" si="42"/>
        <v>00.03.27.1.1.1.1.B.188.2020</v>
      </c>
      <c r="C763" s="20">
        <v>188</v>
      </c>
      <c r="D763" s="72" t="s">
        <v>1085</v>
      </c>
      <c r="E763" s="165" t="s">
        <v>452</v>
      </c>
      <c r="F763" s="19" t="s">
        <v>893</v>
      </c>
      <c r="G763" s="190">
        <v>99000</v>
      </c>
      <c r="H763" s="269"/>
      <c r="I763" s="167">
        <v>2020</v>
      </c>
      <c r="J763" s="165"/>
      <c r="K763" s="165"/>
      <c r="L763" s="165"/>
      <c r="M763" s="165"/>
      <c r="N763" s="167">
        <v>1</v>
      </c>
      <c r="O763" s="27" t="s">
        <v>924</v>
      </c>
      <c r="P763" s="165" t="s">
        <v>443</v>
      </c>
      <c r="Q763" s="117" t="s">
        <v>424</v>
      </c>
      <c r="R763" s="15"/>
      <c r="S763" s="81"/>
      <c r="T763" s="6"/>
    </row>
    <row r="764" spans="1:20" s="58" customFormat="1" ht="20.100000000000001" customHeight="1" x14ac:dyDescent="0.25">
      <c r="A764" s="22">
        <v>658</v>
      </c>
      <c r="B764" s="20" t="str">
        <f t="shared" ref="B764:B791" si="43">"00.03.27.1.1.1.1.B."&amp;C764&amp;D764&amp;I764</f>
        <v>00.03.27.1.1.1.1.B.189.2017</v>
      </c>
      <c r="C764" s="20">
        <v>189</v>
      </c>
      <c r="D764" s="72" t="s">
        <v>1085</v>
      </c>
      <c r="E764" s="71" t="s">
        <v>718</v>
      </c>
      <c r="F764" s="19" t="s">
        <v>893</v>
      </c>
      <c r="G764" s="190">
        <v>3000000</v>
      </c>
      <c r="H764" s="269"/>
      <c r="I764" s="167">
        <v>2017</v>
      </c>
      <c r="J764" s="168"/>
      <c r="K764" s="168"/>
      <c r="L764" s="168"/>
      <c r="M764" s="168"/>
      <c r="N764" s="167">
        <v>1</v>
      </c>
      <c r="O764" s="27" t="s">
        <v>924</v>
      </c>
      <c r="P764" s="168" t="s">
        <v>443</v>
      </c>
      <c r="Q764" s="117" t="s">
        <v>424</v>
      </c>
      <c r="R764" s="15"/>
      <c r="S764" s="81"/>
      <c r="T764" s="6"/>
    </row>
    <row r="765" spans="1:20" s="58" customFormat="1" ht="20.100000000000001" customHeight="1" x14ac:dyDescent="0.25">
      <c r="A765" s="72">
        <v>659</v>
      </c>
      <c r="B765" s="20" t="str">
        <f t="shared" si="43"/>
        <v>00.03.27.1.1.1.1.B.190.2017</v>
      </c>
      <c r="C765" s="20">
        <v>190</v>
      </c>
      <c r="D765" s="72" t="s">
        <v>1085</v>
      </c>
      <c r="E765" s="165" t="s">
        <v>115</v>
      </c>
      <c r="F765" s="19" t="s">
        <v>893</v>
      </c>
      <c r="G765" s="190">
        <v>1795000</v>
      </c>
      <c r="H765" s="269"/>
      <c r="I765" s="167">
        <v>2017</v>
      </c>
      <c r="J765" s="165"/>
      <c r="K765" s="165"/>
      <c r="L765" s="165"/>
      <c r="M765" s="165"/>
      <c r="N765" s="167">
        <v>1</v>
      </c>
      <c r="O765" s="27" t="s">
        <v>924</v>
      </c>
      <c r="P765" s="165" t="s">
        <v>443</v>
      </c>
      <c r="Q765" s="117" t="s">
        <v>424</v>
      </c>
      <c r="R765" s="15"/>
      <c r="S765" s="81"/>
      <c r="T765" s="6"/>
    </row>
    <row r="766" spans="1:20" s="58" customFormat="1" ht="20.100000000000001" customHeight="1" x14ac:dyDescent="0.25">
      <c r="A766" s="22">
        <v>660</v>
      </c>
      <c r="B766" s="20" t="str">
        <f t="shared" si="43"/>
        <v>00.03.27.1.1.1.1.B.191.2017</v>
      </c>
      <c r="C766" s="20">
        <v>191</v>
      </c>
      <c r="D766" s="72" t="s">
        <v>1085</v>
      </c>
      <c r="E766" s="165" t="s">
        <v>453</v>
      </c>
      <c r="F766" s="19" t="s">
        <v>893</v>
      </c>
      <c r="G766" s="190">
        <v>50000</v>
      </c>
      <c r="H766" s="269"/>
      <c r="I766" s="167">
        <v>2017</v>
      </c>
      <c r="J766" s="165"/>
      <c r="K766" s="165"/>
      <c r="L766" s="165"/>
      <c r="M766" s="165"/>
      <c r="N766" s="167">
        <v>1</v>
      </c>
      <c r="O766" s="27" t="s">
        <v>924</v>
      </c>
      <c r="P766" s="338" t="s">
        <v>443</v>
      </c>
      <c r="Q766" s="117" t="s">
        <v>424</v>
      </c>
      <c r="R766" s="15"/>
      <c r="S766" s="81"/>
      <c r="T766" s="6"/>
    </row>
    <row r="767" spans="1:20" s="58" customFormat="1" ht="20.100000000000001" customHeight="1" x14ac:dyDescent="0.25">
      <c r="A767" s="72">
        <v>661</v>
      </c>
      <c r="B767" s="20" t="str">
        <f t="shared" si="43"/>
        <v>00.03.27.1.1.1.1.B.192.2017</v>
      </c>
      <c r="C767" s="20">
        <v>192</v>
      </c>
      <c r="D767" s="72" t="s">
        <v>1085</v>
      </c>
      <c r="E767" s="165" t="s">
        <v>453</v>
      </c>
      <c r="F767" s="19" t="s">
        <v>893</v>
      </c>
      <c r="G767" s="190">
        <v>50000</v>
      </c>
      <c r="H767" s="269"/>
      <c r="I767" s="167">
        <v>2017</v>
      </c>
      <c r="J767" s="165"/>
      <c r="K767" s="165"/>
      <c r="L767" s="165"/>
      <c r="M767" s="165"/>
      <c r="N767" s="167">
        <v>1</v>
      </c>
      <c r="O767" s="27" t="s">
        <v>924</v>
      </c>
      <c r="P767" s="338" t="s">
        <v>443</v>
      </c>
      <c r="Q767" s="117" t="s">
        <v>424</v>
      </c>
      <c r="R767" s="15"/>
      <c r="S767" s="81"/>
      <c r="T767" s="6"/>
    </row>
    <row r="768" spans="1:20" s="58" customFormat="1" ht="20.100000000000001" customHeight="1" x14ac:dyDescent="0.25">
      <c r="A768" s="22">
        <v>662</v>
      </c>
      <c r="B768" s="20" t="str">
        <f t="shared" si="43"/>
        <v>00.03.27.1.1.1.1.B.193.2016</v>
      </c>
      <c r="C768" s="20">
        <v>193</v>
      </c>
      <c r="D768" s="72" t="s">
        <v>1085</v>
      </c>
      <c r="E768" s="315" t="s">
        <v>458</v>
      </c>
      <c r="F768" s="19" t="s">
        <v>893</v>
      </c>
      <c r="G768" s="190">
        <v>200000</v>
      </c>
      <c r="H768" s="269"/>
      <c r="I768" s="167">
        <v>2016</v>
      </c>
      <c r="J768" s="165"/>
      <c r="K768" s="165"/>
      <c r="L768" s="165"/>
      <c r="M768" s="165"/>
      <c r="N768" s="167">
        <v>1</v>
      </c>
      <c r="O768" s="27" t="s">
        <v>924</v>
      </c>
      <c r="P768" s="165" t="s">
        <v>443</v>
      </c>
      <c r="Q768" s="117" t="s">
        <v>424</v>
      </c>
      <c r="R768" s="15"/>
      <c r="S768" s="81"/>
      <c r="T768" s="6"/>
    </row>
    <row r="769" spans="1:20" s="58" customFormat="1" ht="20.100000000000001" customHeight="1" x14ac:dyDescent="0.25">
      <c r="A769" s="72">
        <v>663</v>
      </c>
      <c r="B769" s="20" t="str">
        <f t="shared" si="43"/>
        <v>00.03.27.1.1.1.1.B.194.2016</v>
      </c>
      <c r="C769" s="20">
        <v>194</v>
      </c>
      <c r="D769" s="72" t="s">
        <v>1085</v>
      </c>
      <c r="E769" s="315" t="s">
        <v>455</v>
      </c>
      <c r="F769" s="19" t="s">
        <v>893</v>
      </c>
      <c r="G769" s="190">
        <v>70000</v>
      </c>
      <c r="H769" s="269"/>
      <c r="I769" s="167">
        <v>2016</v>
      </c>
      <c r="J769" s="165"/>
      <c r="K769" s="165"/>
      <c r="L769" s="165"/>
      <c r="M769" s="165"/>
      <c r="N769" s="167">
        <v>1</v>
      </c>
      <c r="O769" s="27" t="s">
        <v>924</v>
      </c>
      <c r="P769" s="165" t="s">
        <v>443</v>
      </c>
      <c r="Q769" s="117" t="s">
        <v>424</v>
      </c>
      <c r="R769" s="15"/>
      <c r="S769" s="81"/>
      <c r="T769" s="6"/>
    </row>
    <row r="770" spans="1:20" s="58" customFormat="1" ht="20.100000000000001" customHeight="1" x14ac:dyDescent="0.25">
      <c r="A770" s="22">
        <v>664</v>
      </c>
      <c r="B770" s="20" t="str">
        <f t="shared" si="43"/>
        <v>00.03.27.1.1.1.1.B.195.2016</v>
      </c>
      <c r="C770" s="20">
        <v>195</v>
      </c>
      <c r="D770" s="72" t="s">
        <v>1085</v>
      </c>
      <c r="E770" s="315" t="s">
        <v>455</v>
      </c>
      <c r="F770" s="19" t="s">
        <v>893</v>
      </c>
      <c r="G770" s="190">
        <v>70000</v>
      </c>
      <c r="H770" s="269"/>
      <c r="I770" s="167">
        <v>2016</v>
      </c>
      <c r="J770" s="165"/>
      <c r="K770" s="165"/>
      <c r="L770" s="165"/>
      <c r="M770" s="165"/>
      <c r="N770" s="167">
        <v>1</v>
      </c>
      <c r="O770" s="27" t="s">
        <v>924</v>
      </c>
      <c r="P770" s="165" t="s">
        <v>443</v>
      </c>
      <c r="Q770" s="117" t="s">
        <v>424</v>
      </c>
      <c r="R770" s="15"/>
      <c r="S770" s="81"/>
      <c r="T770" s="6"/>
    </row>
    <row r="771" spans="1:20" s="58" customFormat="1" ht="20.100000000000001" customHeight="1" x14ac:dyDescent="0.25">
      <c r="A771" s="72">
        <v>665</v>
      </c>
      <c r="B771" s="20" t="str">
        <f t="shared" si="43"/>
        <v>00.03.27.1.1.1.1.B.196.2016</v>
      </c>
      <c r="C771" s="20">
        <v>196</v>
      </c>
      <c r="D771" s="72" t="s">
        <v>1085</v>
      </c>
      <c r="E771" s="315" t="s">
        <v>455</v>
      </c>
      <c r="F771" s="19" t="s">
        <v>893</v>
      </c>
      <c r="G771" s="190">
        <v>70000</v>
      </c>
      <c r="H771" s="269"/>
      <c r="I771" s="167">
        <v>2016</v>
      </c>
      <c r="J771" s="165"/>
      <c r="K771" s="165"/>
      <c r="L771" s="165"/>
      <c r="M771" s="165"/>
      <c r="N771" s="167">
        <v>1</v>
      </c>
      <c r="O771" s="27" t="s">
        <v>924</v>
      </c>
      <c r="P771" s="165" t="s">
        <v>443</v>
      </c>
      <c r="Q771" s="117" t="s">
        <v>424</v>
      </c>
      <c r="R771" s="15"/>
      <c r="S771" s="81"/>
      <c r="T771" s="6"/>
    </row>
    <row r="772" spans="1:20" s="58" customFormat="1" ht="20.100000000000001" customHeight="1" x14ac:dyDescent="0.25">
      <c r="A772" s="22">
        <v>666</v>
      </c>
      <c r="B772" s="20" t="str">
        <f t="shared" si="43"/>
        <v>00.03.27.1.1.1.1.B.197.2016</v>
      </c>
      <c r="C772" s="20">
        <v>197</v>
      </c>
      <c r="D772" s="72" t="s">
        <v>1085</v>
      </c>
      <c r="E772" s="315" t="s">
        <v>455</v>
      </c>
      <c r="F772" s="19" t="s">
        <v>893</v>
      </c>
      <c r="G772" s="190">
        <v>70000</v>
      </c>
      <c r="H772" s="269"/>
      <c r="I772" s="167">
        <v>2016</v>
      </c>
      <c r="J772" s="165"/>
      <c r="K772" s="165"/>
      <c r="L772" s="165"/>
      <c r="M772" s="165"/>
      <c r="N772" s="167">
        <v>1</v>
      </c>
      <c r="O772" s="27" t="s">
        <v>924</v>
      </c>
      <c r="P772" s="165" t="s">
        <v>443</v>
      </c>
      <c r="Q772" s="117" t="s">
        <v>424</v>
      </c>
      <c r="R772" s="15"/>
      <c r="S772" s="81"/>
      <c r="T772" s="6"/>
    </row>
    <row r="773" spans="1:20" s="58" customFormat="1" ht="20.100000000000001" customHeight="1" x14ac:dyDescent="0.25">
      <c r="A773" s="72">
        <v>667</v>
      </c>
      <c r="B773" s="20" t="str">
        <f t="shared" si="43"/>
        <v>00.03.27.1.1.1.1.B.198.2016</v>
      </c>
      <c r="C773" s="20">
        <v>198</v>
      </c>
      <c r="D773" s="72" t="s">
        <v>1085</v>
      </c>
      <c r="E773" s="315" t="s">
        <v>455</v>
      </c>
      <c r="F773" s="19" t="s">
        <v>893</v>
      </c>
      <c r="G773" s="190">
        <v>70000</v>
      </c>
      <c r="H773" s="269"/>
      <c r="I773" s="167">
        <v>2016</v>
      </c>
      <c r="J773" s="165"/>
      <c r="K773" s="165"/>
      <c r="L773" s="165"/>
      <c r="M773" s="165"/>
      <c r="N773" s="167">
        <v>1</v>
      </c>
      <c r="O773" s="27" t="s">
        <v>924</v>
      </c>
      <c r="P773" s="165" t="s">
        <v>443</v>
      </c>
      <c r="Q773" s="117" t="s">
        <v>424</v>
      </c>
      <c r="R773" s="15"/>
      <c r="S773" s="81"/>
      <c r="T773" s="6"/>
    </row>
    <row r="774" spans="1:20" s="58" customFormat="1" ht="20.100000000000001" customHeight="1" x14ac:dyDescent="0.25">
      <c r="A774" s="22">
        <v>668</v>
      </c>
      <c r="B774" s="20" t="str">
        <f t="shared" si="43"/>
        <v>00.03.27.1.1.1.1.B.199.2010</v>
      </c>
      <c r="C774" s="20">
        <v>199</v>
      </c>
      <c r="D774" s="72" t="s">
        <v>1085</v>
      </c>
      <c r="E774" s="165" t="s">
        <v>459</v>
      </c>
      <c r="F774" s="19" t="s">
        <v>893</v>
      </c>
      <c r="G774" s="190">
        <v>200000</v>
      </c>
      <c r="H774" s="269"/>
      <c r="I774" s="167">
        <v>2010</v>
      </c>
      <c r="J774" s="165"/>
      <c r="K774" s="165"/>
      <c r="L774" s="165"/>
      <c r="M774" s="165"/>
      <c r="N774" s="167">
        <v>1</v>
      </c>
      <c r="O774" s="27" t="s">
        <v>924</v>
      </c>
      <c r="P774" s="165" t="s">
        <v>443</v>
      </c>
      <c r="Q774" s="117" t="s">
        <v>424</v>
      </c>
      <c r="R774" s="15"/>
      <c r="S774" s="81"/>
      <c r="T774" s="6"/>
    </row>
    <row r="775" spans="1:20" s="58" customFormat="1" ht="20.100000000000001" customHeight="1" x14ac:dyDescent="0.25">
      <c r="A775" s="72">
        <v>669</v>
      </c>
      <c r="B775" s="20" t="str">
        <f t="shared" si="43"/>
        <v>00.03.27.1.1.1.1.B.200.2010</v>
      </c>
      <c r="C775" s="20">
        <v>200</v>
      </c>
      <c r="D775" s="72" t="s">
        <v>1085</v>
      </c>
      <c r="E775" s="165" t="s">
        <v>460</v>
      </c>
      <c r="F775" s="19" t="s">
        <v>893</v>
      </c>
      <c r="G775" s="190">
        <v>20000</v>
      </c>
      <c r="H775" s="269"/>
      <c r="I775" s="167">
        <v>2010</v>
      </c>
      <c r="J775" s="165"/>
      <c r="K775" s="165"/>
      <c r="L775" s="165"/>
      <c r="M775" s="165"/>
      <c r="N775" s="167">
        <v>1</v>
      </c>
      <c r="O775" s="27" t="s">
        <v>924</v>
      </c>
      <c r="P775" s="165" t="s">
        <v>443</v>
      </c>
      <c r="Q775" s="117" t="s">
        <v>424</v>
      </c>
      <c r="R775" s="15"/>
      <c r="S775" s="81"/>
      <c r="T775" s="6"/>
    </row>
    <row r="776" spans="1:20" s="58" customFormat="1" ht="20.100000000000001" customHeight="1" x14ac:dyDescent="0.25">
      <c r="A776" s="22">
        <v>670</v>
      </c>
      <c r="B776" s="20" t="str">
        <f t="shared" si="43"/>
        <v>00.03.27.1.1.1.1.B.201.2010</v>
      </c>
      <c r="C776" s="20">
        <v>201</v>
      </c>
      <c r="D776" s="72" t="s">
        <v>1085</v>
      </c>
      <c r="E776" s="165" t="s">
        <v>460</v>
      </c>
      <c r="F776" s="19" t="s">
        <v>893</v>
      </c>
      <c r="G776" s="190">
        <v>20000</v>
      </c>
      <c r="H776" s="269"/>
      <c r="I776" s="167">
        <v>2010</v>
      </c>
      <c r="J776" s="165"/>
      <c r="K776" s="165"/>
      <c r="L776" s="165"/>
      <c r="M776" s="165"/>
      <c r="N776" s="167">
        <v>1</v>
      </c>
      <c r="O776" s="27" t="s">
        <v>924</v>
      </c>
      <c r="P776" s="165" t="s">
        <v>443</v>
      </c>
      <c r="Q776" s="117" t="s">
        <v>424</v>
      </c>
      <c r="R776" s="15"/>
      <c r="S776" s="81"/>
      <c r="T776" s="6"/>
    </row>
    <row r="777" spans="1:20" s="58" customFormat="1" ht="20.100000000000001" customHeight="1" x14ac:dyDescent="0.25">
      <c r="A777" s="72">
        <v>671</v>
      </c>
      <c r="B777" s="20" t="str">
        <f t="shared" si="43"/>
        <v>00.03.27.1.1.1.1.B.202.2010</v>
      </c>
      <c r="C777" s="20">
        <v>202</v>
      </c>
      <c r="D777" s="72" t="s">
        <v>1085</v>
      </c>
      <c r="E777" s="165" t="s">
        <v>460</v>
      </c>
      <c r="F777" s="19" t="s">
        <v>893</v>
      </c>
      <c r="G777" s="190">
        <v>20000</v>
      </c>
      <c r="H777" s="269"/>
      <c r="I777" s="167">
        <v>2010</v>
      </c>
      <c r="J777" s="165"/>
      <c r="K777" s="165"/>
      <c r="L777" s="165"/>
      <c r="M777" s="165"/>
      <c r="N777" s="167">
        <v>1</v>
      </c>
      <c r="O777" s="27" t="s">
        <v>924</v>
      </c>
      <c r="P777" s="165" t="s">
        <v>443</v>
      </c>
      <c r="Q777" s="117" t="s">
        <v>424</v>
      </c>
      <c r="R777" s="15"/>
      <c r="S777" s="81"/>
      <c r="T777" s="6"/>
    </row>
    <row r="778" spans="1:20" s="58" customFormat="1" ht="20.100000000000001" customHeight="1" x14ac:dyDescent="0.25">
      <c r="A778" s="22">
        <v>672</v>
      </c>
      <c r="B778" s="20" t="str">
        <f t="shared" si="43"/>
        <v>00.03.27.1.1.1.1.B.203.2010</v>
      </c>
      <c r="C778" s="20">
        <v>203</v>
      </c>
      <c r="D778" s="72" t="s">
        <v>1085</v>
      </c>
      <c r="E778" s="165" t="s">
        <v>460</v>
      </c>
      <c r="F778" s="19" t="s">
        <v>893</v>
      </c>
      <c r="G778" s="190">
        <v>20000</v>
      </c>
      <c r="H778" s="269"/>
      <c r="I778" s="167">
        <v>2010</v>
      </c>
      <c r="J778" s="165"/>
      <c r="K778" s="165"/>
      <c r="L778" s="165"/>
      <c r="M778" s="165"/>
      <c r="N778" s="167">
        <v>1</v>
      </c>
      <c r="O778" s="27" t="s">
        <v>924</v>
      </c>
      <c r="P778" s="165" t="s">
        <v>443</v>
      </c>
      <c r="Q778" s="117" t="s">
        <v>424</v>
      </c>
      <c r="R778" s="15"/>
      <c r="S778" s="81"/>
      <c r="T778" s="6"/>
    </row>
    <row r="779" spans="1:20" s="58" customFormat="1" ht="20.100000000000001" customHeight="1" x14ac:dyDescent="0.25">
      <c r="A779" s="72">
        <v>673</v>
      </c>
      <c r="B779" s="20" t="str">
        <f t="shared" si="43"/>
        <v>00.03.27.1.1.1.1.B.204.2010</v>
      </c>
      <c r="C779" s="20">
        <v>204</v>
      </c>
      <c r="D779" s="72" t="s">
        <v>1085</v>
      </c>
      <c r="E779" s="165" t="s">
        <v>460</v>
      </c>
      <c r="F779" s="19" t="s">
        <v>893</v>
      </c>
      <c r="G779" s="190">
        <v>20000</v>
      </c>
      <c r="H779" s="269"/>
      <c r="I779" s="167">
        <v>2010</v>
      </c>
      <c r="J779" s="165"/>
      <c r="K779" s="165"/>
      <c r="L779" s="165"/>
      <c r="M779" s="165"/>
      <c r="N779" s="167">
        <v>1</v>
      </c>
      <c r="O779" s="27" t="s">
        <v>924</v>
      </c>
      <c r="P779" s="165" t="s">
        <v>443</v>
      </c>
      <c r="Q779" s="117" t="s">
        <v>424</v>
      </c>
      <c r="R779" s="15"/>
      <c r="S779" s="81"/>
      <c r="T779" s="6"/>
    </row>
    <row r="780" spans="1:20" s="58" customFormat="1" ht="20.100000000000001" customHeight="1" x14ac:dyDescent="0.25">
      <c r="A780" s="22">
        <v>674</v>
      </c>
      <c r="B780" s="20" t="str">
        <f t="shared" si="43"/>
        <v>00.03.27.1.1.1.1.B.205.2010</v>
      </c>
      <c r="C780" s="20">
        <v>205</v>
      </c>
      <c r="D780" s="72" t="s">
        <v>1085</v>
      </c>
      <c r="E780" s="165" t="s">
        <v>460</v>
      </c>
      <c r="F780" s="19" t="s">
        <v>893</v>
      </c>
      <c r="G780" s="190">
        <v>20000</v>
      </c>
      <c r="H780" s="269"/>
      <c r="I780" s="167">
        <v>2010</v>
      </c>
      <c r="J780" s="165"/>
      <c r="K780" s="165"/>
      <c r="L780" s="165"/>
      <c r="M780" s="165"/>
      <c r="N780" s="167">
        <v>1</v>
      </c>
      <c r="O780" s="27" t="s">
        <v>924</v>
      </c>
      <c r="P780" s="165" t="s">
        <v>443</v>
      </c>
      <c r="Q780" s="117" t="s">
        <v>424</v>
      </c>
      <c r="R780" s="15"/>
      <c r="S780" s="81"/>
      <c r="T780" s="6"/>
    </row>
    <row r="781" spans="1:20" s="58" customFormat="1" ht="20.100000000000001" customHeight="1" x14ac:dyDescent="0.25">
      <c r="A781" s="72">
        <v>675</v>
      </c>
      <c r="B781" s="20" t="str">
        <f t="shared" si="43"/>
        <v>00.03.27.1.1.1.1.B.206.2010</v>
      </c>
      <c r="C781" s="20">
        <v>206</v>
      </c>
      <c r="D781" s="72" t="s">
        <v>1085</v>
      </c>
      <c r="E781" s="315" t="s">
        <v>1031</v>
      </c>
      <c r="F781" s="19" t="s">
        <v>893</v>
      </c>
      <c r="G781" s="190">
        <v>200000</v>
      </c>
      <c r="H781" s="269"/>
      <c r="I781" s="167">
        <v>2010</v>
      </c>
      <c r="J781" s="165"/>
      <c r="K781" s="165"/>
      <c r="L781" s="165"/>
      <c r="M781" s="165"/>
      <c r="N781" s="167">
        <v>1</v>
      </c>
      <c r="O781" s="27" t="s">
        <v>924</v>
      </c>
      <c r="P781" s="165" t="s">
        <v>443</v>
      </c>
      <c r="Q781" s="117" t="s">
        <v>424</v>
      </c>
      <c r="R781" s="15"/>
      <c r="S781" s="81"/>
      <c r="T781" s="6"/>
    </row>
    <row r="782" spans="1:20" s="58" customFormat="1" ht="20.100000000000001" customHeight="1" x14ac:dyDescent="0.25">
      <c r="A782" s="22">
        <v>676</v>
      </c>
      <c r="B782" s="20" t="str">
        <f t="shared" si="43"/>
        <v>00.03.27.1.1.1.1.B.207.2021</v>
      </c>
      <c r="C782" s="20">
        <v>207</v>
      </c>
      <c r="D782" s="72" t="s">
        <v>1085</v>
      </c>
      <c r="E782" s="165" t="s">
        <v>1042</v>
      </c>
      <c r="F782" s="19" t="s">
        <v>893</v>
      </c>
      <c r="G782" s="190">
        <v>3150000</v>
      </c>
      <c r="H782" s="269"/>
      <c r="I782" s="167">
        <v>2021</v>
      </c>
      <c r="J782" s="165"/>
      <c r="K782" s="165"/>
      <c r="L782" s="165"/>
      <c r="M782" s="165"/>
      <c r="N782" s="167">
        <v>1</v>
      </c>
      <c r="O782" s="27" t="s">
        <v>924</v>
      </c>
      <c r="P782" s="165" t="s">
        <v>443</v>
      </c>
      <c r="Q782" s="117" t="s">
        <v>424</v>
      </c>
      <c r="R782" s="15"/>
      <c r="S782" s="81"/>
      <c r="T782" s="6"/>
    </row>
    <row r="783" spans="1:20" s="58" customFormat="1" ht="20.100000000000001" customHeight="1" x14ac:dyDescent="0.25">
      <c r="A783" s="72">
        <v>677</v>
      </c>
      <c r="B783" s="20" t="str">
        <f t="shared" si="43"/>
        <v>00.03.27.1.1.1.1.B.208.2015</v>
      </c>
      <c r="C783" s="20">
        <v>208</v>
      </c>
      <c r="D783" s="72" t="s">
        <v>1085</v>
      </c>
      <c r="E783" s="165" t="s">
        <v>437</v>
      </c>
      <c r="F783" s="19" t="s">
        <v>893</v>
      </c>
      <c r="G783" s="190">
        <v>850000</v>
      </c>
      <c r="H783" s="269"/>
      <c r="I783" s="167">
        <v>2015</v>
      </c>
      <c r="J783" s="165"/>
      <c r="K783" s="165"/>
      <c r="L783" s="165"/>
      <c r="M783" s="165"/>
      <c r="N783" s="167">
        <v>1</v>
      </c>
      <c r="O783" s="27" t="s">
        <v>924</v>
      </c>
      <c r="P783" s="165" t="s">
        <v>443</v>
      </c>
      <c r="Q783" s="117" t="s">
        <v>424</v>
      </c>
      <c r="R783" s="15"/>
      <c r="S783" s="81"/>
      <c r="T783" s="6"/>
    </row>
    <row r="784" spans="1:20" s="58" customFormat="1" ht="20.100000000000001" customHeight="1" x14ac:dyDescent="0.25">
      <c r="A784" s="22">
        <v>678</v>
      </c>
      <c r="B784" s="20" t="str">
        <f t="shared" si="43"/>
        <v>00.03.27.1.1.1.1.B.209.2015</v>
      </c>
      <c r="C784" s="20">
        <v>209</v>
      </c>
      <c r="D784" s="72" t="s">
        <v>1085</v>
      </c>
      <c r="E784" s="165" t="s">
        <v>437</v>
      </c>
      <c r="F784" s="19" t="s">
        <v>893</v>
      </c>
      <c r="G784" s="190">
        <v>850000</v>
      </c>
      <c r="H784" s="269"/>
      <c r="I784" s="167">
        <v>2015</v>
      </c>
      <c r="J784" s="165"/>
      <c r="K784" s="165"/>
      <c r="L784" s="165"/>
      <c r="M784" s="165"/>
      <c r="N784" s="167">
        <v>1</v>
      </c>
      <c r="O784" s="27" t="s">
        <v>924</v>
      </c>
      <c r="P784" s="165" t="s">
        <v>443</v>
      </c>
      <c r="Q784" s="117" t="s">
        <v>424</v>
      </c>
      <c r="R784" s="15"/>
      <c r="S784" s="81"/>
      <c r="T784" s="6"/>
    </row>
    <row r="785" spans="1:20" s="58" customFormat="1" ht="20.100000000000001" customHeight="1" x14ac:dyDescent="0.25">
      <c r="A785" s="72">
        <v>679</v>
      </c>
      <c r="B785" s="20" t="str">
        <f t="shared" si="43"/>
        <v>00.03.27.1.1.1.1.B.210.2019</v>
      </c>
      <c r="C785" s="20">
        <v>210</v>
      </c>
      <c r="D785" s="72" t="s">
        <v>1085</v>
      </c>
      <c r="E785" s="165" t="s">
        <v>431</v>
      </c>
      <c r="F785" s="19" t="s">
        <v>893</v>
      </c>
      <c r="G785" s="190">
        <v>1300000</v>
      </c>
      <c r="H785" s="269"/>
      <c r="I785" s="167">
        <v>2019</v>
      </c>
      <c r="J785" s="165"/>
      <c r="K785" s="165"/>
      <c r="L785" s="165"/>
      <c r="M785" s="165"/>
      <c r="N785" s="167">
        <v>1</v>
      </c>
      <c r="O785" s="27" t="s">
        <v>924</v>
      </c>
      <c r="P785" s="165" t="s">
        <v>443</v>
      </c>
      <c r="Q785" s="117" t="s">
        <v>424</v>
      </c>
      <c r="R785" s="15"/>
      <c r="S785" s="81"/>
      <c r="T785" s="6"/>
    </row>
    <row r="786" spans="1:20" s="94" customFormat="1" ht="20.100000000000001" customHeight="1" x14ac:dyDescent="0.25">
      <c r="A786" s="22">
        <v>680</v>
      </c>
      <c r="B786" s="20" t="str">
        <f t="shared" si="43"/>
        <v>00.03.27.1.1.1.1.B.211.2019</v>
      </c>
      <c r="C786" s="20">
        <v>211</v>
      </c>
      <c r="D786" s="72" t="s">
        <v>1085</v>
      </c>
      <c r="E786" s="165" t="s">
        <v>431</v>
      </c>
      <c r="F786" s="19" t="s">
        <v>893</v>
      </c>
      <c r="G786" s="190">
        <v>1300000</v>
      </c>
      <c r="H786" s="269"/>
      <c r="I786" s="167">
        <v>2019</v>
      </c>
      <c r="J786" s="165"/>
      <c r="K786" s="165"/>
      <c r="L786" s="165"/>
      <c r="M786" s="165"/>
      <c r="N786" s="167">
        <v>1</v>
      </c>
      <c r="O786" s="27" t="s">
        <v>924</v>
      </c>
      <c r="P786" s="165" t="s">
        <v>443</v>
      </c>
      <c r="Q786" s="48" t="s">
        <v>566</v>
      </c>
      <c r="R786" s="60"/>
      <c r="S786" s="60"/>
    </row>
    <row r="787" spans="1:20" s="94" customFormat="1" ht="20.100000000000001" customHeight="1" x14ac:dyDescent="0.25">
      <c r="A787" s="72"/>
      <c r="B787" s="20" t="str">
        <f t="shared" si="43"/>
        <v>00.03.27.1.1.1.1.B.212.2022</v>
      </c>
      <c r="C787" s="20">
        <v>212</v>
      </c>
      <c r="D787" s="72" t="s">
        <v>1085</v>
      </c>
      <c r="E787" s="95" t="s">
        <v>409</v>
      </c>
      <c r="F787" s="91" t="s">
        <v>893</v>
      </c>
      <c r="G787" s="191">
        <v>540000</v>
      </c>
      <c r="H787" s="270" t="s">
        <v>1146</v>
      </c>
      <c r="I787" s="100">
        <v>2022</v>
      </c>
      <c r="J787" s="51" t="s">
        <v>410</v>
      </c>
      <c r="K787" s="51"/>
      <c r="L787" s="51"/>
      <c r="M787" s="45"/>
      <c r="N787" s="100">
        <v>1</v>
      </c>
      <c r="O787" s="27" t="s">
        <v>924</v>
      </c>
      <c r="P787" s="165" t="s">
        <v>443</v>
      </c>
      <c r="Q787" s="48" t="s">
        <v>566</v>
      </c>
      <c r="R787" s="60"/>
      <c r="S787" s="60"/>
    </row>
    <row r="788" spans="1:20" s="58" customFormat="1" ht="20.100000000000001" customHeight="1" x14ac:dyDescent="0.25">
      <c r="A788" s="72"/>
      <c r="B788" s="20" t="str">
        <f t="shared" si="43"/>
        <v>00.03.27.1.1.1.1.B.213.2022</v>
      </c>
      <c r="C788" s="20">
        <v>213</v>
      </c>
      <c r="D788" s="72" t="s">
        <v>1085</v>
      </c>
      <c r="E788" s="95" t="s">
        <v>409</v>
      </c>
      <c r="F788" s="91" t="s">
        <v>893</v>
      </c>
      <c r="G788" s="191">
        <v>540000</v>
      </c>
      <c r="H788" s="270" t="s">
        <v>1146</v>
      </c>
      <c r="I788" s="100">
        <v>2022</v>
      </c>
      <c r="J788" s="51" t="s">
        <v>410</v>
      </c>
      <c r="K788" s="51"/>
      <c r="L788" s="51"/>
      <c r="M788" s="45"/>
      <c r="N788" s="100">
        <v>1</v>
      </c>
      <c r="O788" s="27" t="s">
        <v>924</v>
      </c>
      <c r="P788" s="165" t="s">
        <v>443</v>
      </c>
      <c r="Q788" s="32" t="s">
        <v>381</v>
      </c>
      <c r="R788" s="20"/>
      <c r="S788" s="20"/>
    </row>
    <row r="789" spans="1:20" s="58" customFormat="1" ht="20.100000000000001" customHeight="1" x14ac:dyDescent="0.25">
      <c r="A789" s="72"/>
      <c r="B789" s="20" t="str">
        <f t="shared" si="43"/>
        <v>00.03.27.1.1.1.1.B.214.2018</v>
      </c>
      <c r="C789" s="20">
        <v>214</v>
      </c>
      <c r="D789" s="72" t="s">
        <v>1085</v>
      </c>
      <c r="E789" s="95" t="s">
        <v>474</v>
      </c>
      <c r="F789" s="91" t="s">
        <v>893</v>
      </c>
      <c r="G789" s="203" t="s">
        <v>59</v>
      </c>
      <c r="H789" s="284" t="s">
        <v>59</v>
      </c>
      <c r="I789" s="100">
        <v>2018</v>
      </c>
      <c r="J789" s="51" t="s">
        <v>1180</v>
      </c>
      <c r="K789" s="51"/>
      <c r="L789" s="51" t="s">
        <v>1197</v>
      </c>
      <c r="M789" s="45"/>
      <c r="N789" s="100">
        <v>1</v>
      </c>
      <c r="O789" s="27" t="s">
        <v>924</v>
      </c>
      <c r="P789" s="165" t="s">
        <v>443</v>
      </c>
      <c r="Q789" s="32"/>
      <c r="R789" s="20"/>
      <c r="S789" s="20"/>
    </row>
    <row r="790" spans="1:20" s="58" customFormat="1" ht="20.100000000000001" customHeight="1" x14ac:dyDescent="0.25">
      <c r="A790" s="72"/>
      <c r="B790" s="20" t="str">
        <f t="shared" ref="B790" si="44">"00.03.27.1.1.1.6.B."&amp;C790&amp;D790&amp;I790</f>
        <v>00.03.27.1.1.1.6.B.215.2022</v>
      </c>
      <c r="C790" s="20">
        <v>215</v>
      </c>
      <c r="D790" s="72" t="s">
        <v>1085</v>
      </c>
      <c r="E790" s="95" t="s">
        <v>1287</v>
      </c>
      <c r="F790" s="91" t="s">
        <v>893</v>
      </c>
      <c r="G790" s="203" t="s">
        <v>59</v>
      </c>
      <c r="H790" s="284" t="s">
        <v>1102</v>
      </c>
      <c r="I790" s="100">
        <v>2022</v>
      </c>
      <c r="J790" s="51" t="s">
        <v>1288</v>
      </c>
      <c r="K790" s="51"/>
      <c r="L790" s="51"/>
      <c r="M790" s="45"/>
      <c r="N790" s="100">
        <v>1</v>
      </c>
      <c r="O790" s="27" t="s">
        <v>924</v>
      </c>
      <c r="P790" s="28" t="s">
        <v>423</v>
      </c>
      <c r="Q790" s="32" t="s">
        <v>56</v>
      </c>
      <c r="R790" s="20"/>
      <c r="S790" s="20"/>
    </row>
    <row r="791" spans="1:20" s="58" customFormat="1" ht="20.100000000000001" customHeight="1" x14ac:dyDescent="0.25">
      <c r="A791" s="72"/>
      <c r="B791" s="20" t="str">
        <f t="shared" si="43"/>
        <v>00.03.27.1.1.1.1.B.216.2022</v>
      </c>
      <c r="C791" s="20">
        <v>216</v>
      </c>
      <c r="D791" s="72" t="s">
        <v>1085</v>
      </c>
      <c r="E791" s="95" t="s">
        <v>1294</v>
      </c>
      <c r="F791" s="91" t="s">
        <v>893</v>
      </c>
      <c r="G791" s="339">
        <v>101000</v>
      </c>
      <c r="H791" s="284" t="s">
        <v>1102</v>
      </c>
      <c r="I791" s="100">
        <v>2022</v>
      </c>
      <c r="J791" s="51" t="s">
        <v>1295</v>
      </c>
      <c r="K791" s="51" t="s">
        <v>59</v>
      </c>
      <c r="L791" s="51" t="s">
        <v>59</v>
      </c>
      <c r="M791" s="45"/>
      <c r="N791" s="100">
        <v>1</v>
      </c>
      <c r="O791" s="27" t="s">
        <v>924</v>
      </c>
      <c r="P791" s="28" t="s">
        <v>443</v>
      </c>
      <c r="Q791" s="32"/>
      <c r="R791" s="20"/>
      <c r="S791" s="20"/>
    </row>
    <row r="792" spans="1:20" s="58" customFormat="1" ht="20.100000000000001" customHeight="1" x14ac:dyDescent="0.25">
      <c r="A792" s="72"/>
      <c r="B792" s="20" t="str">
        <f t="shared" ref="B792:B799" si="45">"00.03.27.1.1.1.6.B."&amp;C792&amp;D792&amp;I792</f>
        <v>00.03.27.1.1.1.6.B.217.2022</v>
      </c>
      <c r="C792" s="20">
        <v>217</v>
      </c>
      <c r="D792" s="72" t="s">
        <v>1085</v>
      </c>
      <c r="E792" s="95" t="s">
        <v>1287</v>
      </c>
      <c r="F792" s="91" t="s">
        <v>893</v>
      </c>
      <c r="G792" s="203" t="s">
        <v>59</v>
      </c>
      <c r="H792" s="284" t="s">
        <v>1102</v>
      </c>
      <c r="I792" s="100">
        <v>2022</v>
      </c>
      <c r="J792" s="51" t="s">
        <v>1288</v>
      </c>
      <c r="K792" s="51"/>
      <c r="L792" s="51"/>
      <c r="M792" s="45"/>
      <c r="N792" s="100">
        <v>1</v>
      </c>
      <c r="O792" s="27" t="s">
        <v>924</v>
      </c>
      <c r="P792" s="28" t="s">
        <v>423</v>
      </c>
      <c r="Q792" s="32" t="s">
        <v>56</v>
      </c>
      <c r="R792" s="20"/>
      <c r="S792" s="20"/>
    </row>
    <row r="793" spans="1:20" s="58" customFormat="1" ht="20.100000000000001" customHeight="1" x14ac:dyDescent="0.25">
      <c r="A793" s="72"/>
      <c r="B793" s="20" t="str">
        <f t="shared" si="45"/>
        <v>00.03.27.1.1.1.6.B.218.2023</v>
      </c>
      <c r="C793" s="20">
        <v>218</v>
      </c>
      <c r="D793" s="72" t="s">
        <v>1085</v>
      </c>
      <c r="E793" s="95" t="str">
        <f>'[1]2023'!$B$68</f>
        <v xml:space="preserve">box warmer </v>
      </c>
      <c r="F793" s="91" t="s">
        <v>893</v>
      </c>
      <c r="G793" s="203">
        <f>'[1]2023'!$D$68</f>
        <v>2970000</v>
      </c>
      <c r="H793" s="284" t="s">
        <v>1162</v>
      </c>
      <c r="I793" s="100">
        <v>2023</v>
      </c>
      <c r="J793" s="51" t="s">
        <v>59</v>
      </c>
      <c r="K793" s="51" t="s">
        <v>59</v>
      </c>
      <c r="L793" s="51" t="s">
        <v>59</v>
      </c>
      <c r="M793" s="45"/>
      <c r="N793" s="100">
        <v>1</v>
      </c>
      <c r="O793" s="27" t="s">
        <v>924</v>
      </c>
      <c r="P793" s="28" t="s">
        <v>423</v>
      </c>
      <c r="Q793" s="32"/>
      <c r="R793" s="20"/>
      <c r="S793" s="20"/>
    </row>
    <row r="794" spans="1:20" s="58" customFormat="1" ht="20.100000000000001" customHeight="1" x14ac:dyDescent="0.25">
      <c r="A794" s="72"/>
      <c r="B794" s="20" t="str">
        <f t="shared" si="45"/>
        <v>00.03.27.1.1.1.6.B.219.2023</v>
      </c>
      <c r="C794" s="20">
        <v>219</v>
      </c>
      <c r="D794" s="72" t="s">
        <v>1085</v>
      </c>
      <c r="E794" s="95" t="str">
        <f>'[1]2023'!$B$76</f>
        <v>kursi roda</v>
      </c>
      <c r="F794" s="91" t="s">
        <v>893</v>
      </c>
      <c r="G794" s="203">
        <f>'[1]2023'!$D$76</f>
        <v>1100000</v>
      </c>
      <c r="H794" s="284" t="s">
        <v>1162</v>
      </c>
      <c r="I794" s="100">
        <v>2023</v>
      </c>
      <c r="J794" s="51" t="s">
        <v>940</v>
      </c>
      <c r="K794" s="51" t="s">
        <v>59</v>
      </c>
      <c r="L794" s="51" t="s">
        <v>59</v>
      </c>
      <c r="M794" s="45"/>
      <c r="N794" s="100">
        <v>1</v>
      </c>
      <c r="O794" s="27" t="s">
        <v>924</v>
      </c>
      <c r="P794" s="28" t="s">
        <v>423</v>
      </c>
      <c r="Q794" s="32"/>
      <c r="R794" s="20"/>
      <c r="S794" s="20"/>
    </row>
    <row r="795" spans="1:20" s="58" customFormat="1" ht="20.100000000000001" customHeight="1" x14ac:dyDescent="0.25">
      <c r="A795" s="72"/>
      <c r="B795" s="20" t="str">
        <f t="shared" si="45"/>
        <v>00.03.27.1.1.1.6.B.220.2023</v>
      </c>
      <c r="C795" s="20">
        <v>220</v>
      </c>
      <c r="D795" s="72" t="s">
        <v>1085</v>
      </c>
      <c r="E795" s="95" t="s">
        <v>1452</v>
      </c>
      <c r="F795" s="91" t="s">
        <v>893</v>
      </c>
      <c r="G795" s="203">
        <f>'[1]2023'!$D$119</f>
        <v>5880000</v>
      </c>
      <c r="H795" s="284" t="s">
        <v>1164</v>
      </c>
      <c r="I795" s="100">
        <v>2023</v>
      </c>
      <c r="J795" s="51" t="s">
        <v>59</v>
      </c>
      <c r="K795" s="51" t="s">
        <v>59</v>
      </c>
      <c r="L795" s="51" t="s">
        <v>59</v>
      </c>
      <c r="M795" s="45"/>
      <c r="N795" s="100">
        <v>1</v>
      </c>
      <c r="O795" s="27" t="s">
        <v>924</v>
      </c>
      <c r="P795" s="28" t="s">
        <v>443</v>
      </c>
      <c r="Q795" s="32" t="s">
        <v>56</v>
      </c>
      <c r="R795" s="20"/>
      <c r="S795" s="20"/>
    </row>
    <row r="796" spans="1:20" s="58" customFormat="1" ht="20.100000000000001" customHeight="1" x14ac:dyDescent="0.25">
      <c r="A796" s="72"/>
      <c r="B796" s="20" t="str">
        <f t="shared" si="45"/>
        <v>00.03.27.1.1.1.6.B.221.2023</v>
      </c>
      <c r="C796" s="20">
        <v>221</v>
      </c>
      <c r="D796" s="72" t="s">
        <v>1085</v>
      </c>
      <c r="E796" s="95" t="s">
        <v>1209</v>
      </c>
      <c r="F796" s="91" t="s">
        <v>893</v>
      </c>
      <c r="G796" s="203">
        <f>'[1]2023'!$D$137</f>
        <v>1000000</v>
      </c>
      <c r="H796" s="284" t="s">
        <v>1164</v>
      </c>
      <c r="I796" s="100">
        <v>2023</v>
      </c>
      <c r="J796" s="51" t="s">
        <v>59</v>
      </c>
      <c r="K796" s="51" t="s">
        <v>59</v>
      </c>
      <c r="L796" s="51" t="s">
        <v>59</v>
      </c>
      <c r="M796" s="45"/>
      <c r="N796" s="100">
        <v>1</v>
      </c>
      <c r="O796" s="27" t="s">
        <v>924</v>
      </c>
      <c r="P796" s="28" t="s">
        <v>443</v>
      </c>
      <c r="Q796" s="32" t="s">
        <v>56</v>
      </c>
      <c r="R796" s="20"/>
      <c r="S796" s="20"/>
    </row>
    <row r="797" spans="1:20" s="58" customFormat="1" ht="20.100000000000001" customHeight="1" x14ac:dyDescent="0.25">
      <c r="A797" s="72"/>
      <c r="B797" s="20" t="str">
        <f t="shared" si="45"/>
        <v>00.03.27.1.1.1.6.B.222.2023</v>
      </c>
      <c r="C797" s="20">
        <v>222</v>
      </c>
      <c r="D797" s="72" t="s">
        <v>1085</v>
      </c>
      <c r="E797" s="95" t="s">
        <v>1466</v>
      </c>
      <c r="F797" s="91" t="s">
        <v>893</v>
      </c>
      <c r="G797" s="203">
        <f>'[1]2023'!$D$138</f>
        <v>2000000</v>
      </c>
      <c r="H797" s="284" t="s">
        <v>1164</v>
      </c>
      <c r="I797" s="100">
        <v>2023</v>
      </c>
      <c r="J797" s="51" t="s">
        <v>59</v>
      </c>
      <c r="K797" s="51" t="s">
        <v>59</v>
      </c>
      <c r="L797" s="51" t="s">
        <v>59</v>
      </c>
      <c r="M797" s="45"/>
      <c r="N797" s="100">
        <v>1</v>
      </c>
      <c r="O797" s="27" t="s">
        <v>924</v>
      </c>
      <c r="P797" s="28" t="s">
        <v>443</v>
      </c>
      <c r="Q797" s="32" t="s">
        <v>56</v>
      </c>
      <c r="R797" s="20"/>
      <c r="S797" s="20"/>
    </row>
    <row r="798" spans="1:20" s="58" customFormat="1" ht="20.100000000000001" customHeight="1" x14ac:dyDescent="0.25">
      <c r="A798" s="72"/>
      <c r="B798" s="20" t="str">
        <f t="shared" si="45"/>
        <v>00.03.27.1.1.1.6.B.223.2023</v>
      </c>
      <c r="C798" s="20">
        <v>223</v>
      </c>
      <c r="D798" s="72" t="s">
        <v>1085</v>
      </c>
      <c r="E798" s="95" t="s">
        <v>1209</v>
      </c>
      <c r="F798" s="91" t="s">
        <v>893</v>
      </c>
      <c r="G798" s="203">
        <f>'[1]2023'!$D$139</f>
        <v>3350000</v>
      </c>
      <c r="H798" s="284" t="s">
        <v>1164</v>
      </c>
      <c r="I798" s="100">
        <v>2023</v>
      </c>
      <c r="J798" s="51" t="s">
        <v>59</v>
      </c>
      <c r="K798" s="51" t="s">
        <v>59</v>
      </c>
      <c r="L798" s="51" t="s">
        <v>59</v>
      </c>
      <c r="M798" s="45"/>
      <c r="N798" s="100">
        <v>1</v>
      </c>
      <c r="O798" s="27" t="s">
        <v>924</v>
      </c>
      <c r="P798" s="28" t="s">
        <v>443</v>
      </c>
      <c r="Q798" s="32" t="s">
        <v>56</v>
      </c>
      <c r="R798" s="20"/>
      <c r="S798" s="20"/>
    </row>
    <row r="799" spans="1:20" s="58" customFormat="1" ht="20.100000000000001" customHeight="1" x14ac:dyDescent="0.25">
      <c r="A799" s="72"/>
      <c r="B799" s="20" t="str">
        <f t="shared" si="45"/>
        <v>00.03.27.1.1.1.6.B.224.2023</v>
      </c>
      <c r="C799" s="20">
        <v>224</v>
      </c>
      <c r="D799" s="72" t="s">
        <v>1085</v>
      </c>
      <c r="E799" s="95" t="s">
        <v>1475</v>
      </c>
      <c r="F799" s="91" t="s">
        <v>893</v>
      </c>
      <c r="G799" s="203">
        <v>1200000</v>
      </c>
      <c r="H799" s="284" t="s">
        <v>1165</v>
      </c>
      <c r="I799" s="100">
        <v>2023</v>
      </c>
      <c r="J799" s="51" t="s">
        <v>59</v>
      </c>
      <c r="K799" s="51" t="s">
        <v>59</v>
      </c>
      <c r="L799" s="51" t="s">
        <v>59</v>
      </c>
      <c r="M799" s="45"/>
      <c r="N799" s="100">
        <v>1</v>
      </c>
      <c r="O799" s="27" t="s">
        <v>924</v>
      </c>
      <c r="P799" s="28" t="s">
        <v>443</v>
      </c>
      <c r="Q799" s="32"/>
      <c r="R799" s="20"/>
      <c r="S799" s="20"/>
    </row>
    <row r="800" spans="1:20" s="58" customFormat="1" ht="20.100000000000001" customHeight="1" x14ac:dyDescent="0.25">
      <c r="A800" s="72"/>
      <c r="B800" s="20" t="str">
        <f t="shared" ref="B800:B801" si="46">"00.03.27.1.1.1.6.B."&amp;C800&amp;D800&amp;I800</f>
        <v>00.03.27.1.1.1.6.B.225.2023</v>
      </c>
      <c r="C800" s="20">
        <v>225</v>
      </c>
      <c r="D800" s="72" t="s">
        <v>1085</v>
      </c>
      <c r="E800" s="95" t="s">
        <v>1480</v>
      </c>
      <c r="F800" s="91" t="s">
        <v>893</v>
      </c>
      <c r="G800" s="203"/>
      <c r="H800" s="284" t="s">
        <v>1165</v>
      </c>
      <c r="I800" s="100">
        <v>2023</v>
      </c>
      <c r="J800" s="51" t="s">
        <v>1388</v>
      </c>
      <c r="K800" s="51" t="s">
        <v>59</v>
      </c>
      <c r="L800" s="51" t="s">
        <v>59</v>
      </c>
      <c r="M800" s="45"/>
      <c r="N800" s="100">
        <v>1</v>
      </c>
      <c r="O800" s="27" t="s">
        <v>924</v>
      </c>
      <c r="P800" s="28" t="s">
        <v>443</v>
      </c>
      <c r="Q800" s="32"/>
      <c r="R800" s="20"/>
      <c r="S800" s="20"/>
    </row>
    <row r="801" spans="1:19" s="58" customFormat="1" ht="20.100000000000001" customHeight="1" x14ac:dyDescent="0.25">
      <c r="A801" s="72"/>
      <c r="B801" s="20" t="str">
        <f t="shared" si="46"/>
        <v>00.03.27.1.1.1.6.B.226.2023</v>
      </c>
      <c r="C801" s="20">
        <v>226</v>
      </c>
      <c r="D801" s="72" t="s">
        <v>1085</v>
      </c>
      <c r="E801" s="95" t="s">
        <v>1485</v>
      </c>
      <c r="F801" s="91" t="s">
        <v>893</v>
      </c>
      <c r="G801" s="203">
        <f>1320000/8</f>
        <v>165000</v>
      </c>
      <c r="H801" s="284" t="s">
        <v>1165</v>
      </c>
      <c r="I801" s="100">
        <v>2023</v>
      </c>
      <c r="J801" s="51" t="s">
        <v>1388</v>
      </c>
      <c r="K801" s="51" t="s">
        <v>59</v>
      </c>
      <c r="L801" s="51" t="s">
        <v>59</v>
      </c>
      <c r="M801" s="45"/>
      <c r="N801" s="100">
        <v>1</v>
      </c>
      <c r="O801" s="27" t="s">
        <v>924</v>
      </c>
      <c r="P801" s="28" t="s">
        <v>423</v>
      </c>
      <c r="Q801" s="32"/>
      <c r="R801" s="20"/>
      <c r="S801" s="20"/>
    </row>
    <row r="802" spans="1:19" s="58" customFormat="1" ht="20.100000000000001" customHeight="1" x14ac:dyDescent="0.25">
      <c r="A802" s="72"/>
      <c r="B802" s="20" t="str">
        <f t="shared" ref="B802:B803" si="47">"00.03.27.1.1.1.6.B."&amp;C802&amp;D802&amp;I802</f>
        <v>00.03.27.1.1.1.6.B.227.2023</v>
      </c>
      <c r="C802" s="20">
        <v>227</v>
      </c>
      <c r="D802" s="72" t="s">
        <v>1085</v>
      </c>
      <c r="E802" s="95" t="s">
        <v>1485</v>
      </c>
      <c r="F802" s="91" t="s">
        <v>893</v>
      </c>
      <c r="G802" s="203">
        <f>'[1]2023'!$D$76</f>
        <v>1100000</v>
      </c>
      <c r="H802" s="284" t="s">
        <v>1165</v>
      </c>
      <c r="I802" s="100">
        <v>2023</v>
      </c>
      <c r="J802" s="51" t="s">
        <v>1388</v>
      </c>
      <c r="K802" s="51" t="s">
        <v>59</v>
      </c>
      <c r="L802" s="51" t="s">
        <v>59</v>
      </c>
      <c r="M802" s="45"/>
      <c r="N802" s="100">
        <v>1</v>
      </c>
      <c r="O802" s="27" t="s">
        <v>924</v>
      </c>
      <c r="P802" s="28" t="s">
        <v>423</v>
      </c>
      <c r="Q802" s="32"/>
      <c r="R802" s="20"/>
      <c r="S802" s="20"/>
    </row>
    <row r="803" spans="1:19" s="58" customFormat="1" ht="20.100000000000001" customHeight="1" x14ac:dyDescent="0.25">
      <c r="A803" s="72"/>
      <c r="B803" s="20" t="str">
        <f t="shared" si="47"/>
        <v>00.03.27.1.1.1.6.B.228.2023</v>
      </c>
      <c r="C803" s="20">
        <v>228</v>
      </c>
      <c r="D803" s="72" t="s">
        <v>1085</v>
      </c>
      <c r="E803" s="95" t="s">
        <v>1515</v>
      </c>
      <c r="F803" s="91" t="s">
        <v>893</v>
      </c>
      <c r="G803" s="203"/>
      <c r="H803" s="284" t="s">
        <v>1240</v>
      </c>
      <c r="I803" s="100">
        <v>2023</v>
      </c>
      <c r="J803" s="51" t="s">
        <v>1388</v>
      </c>
      <c r="K803" s="51" t="s">
        <v>59</v>
      </c>
      <c r="L803" s="51" t="s">
        <v>59</v>
      </c>
      <c r="M803" s="45"/>
      <c r="N803" s="100">
        <v>1</v>
      </c>
      <c r="O803" s="27" t="s">
        <v>924</v>
      </c>
      <c r="P803" s="28" t="s">
        <v>443</v>
      </c>
      <c r="Q803" s="32"/>
      <c r="R803" s="20"/>
      <c r="S803" s="20"/>
    </row>
    <row r="804" spans="1:19" s="58" customFormat="1" ht="20.100000000000001" customHeight="1" x14ac:dyDescent="0.25">
      <c r="A804" s="72"/>
      <c r="B804" s="20" t="str">
        <f t="shared" ref="B804" si="48">"00.03.27.1.1.1.6.B."&amp;C804&amp;D804&amp;I804</f>
        <v>00.03.27.1.1.1.6.B.229.2023</v>
      </c>
      <c r="C804" s="20">
        <v>229</v>
      </c>
      <c r="D804" s="72" t="s">
        <v>1085</v>
      </c>
      <c r="E804" s="95" t="s">
        <v>944</v>
      </c>
      <c r="F804" s="91" t="s">
        <v>893</v>
      </c>
      <c r="G804" s="203"/>
      <c r="H804" s="284" t="s">
        <v>1102</v>
      </c>
      <c r="I804" s="100">
        <v>2023</v>
      </c>
      <c r="J804" s="51" t="s">
        <v>1388</v>
      </c>
      <c r="K804" s="51" t="s">
        <v>59</v>
      </c>
      <c r="L804" s="51" t="s">
        <v>59</v>
      </c>
      <c r="M804" s="45"/>
      <c r="N804" s="100">
        <v>1</v>
      </c>
      <c r="O804" s="27" t="s">
        <v>924</v>
      </c>
      <c r="P804" s="28" t="s">
        <v>443</v>
      </c>
      <c r="Q804" s="32"/>
      <c r="R804" s="20"/>
      <c r="S804" s="20"/>
    </row>
    <row r="805" spans="1:19" s="344" customFormat="1" ht="20.100000000000001" customHeight="1" x14ac:dyDescent="0.25">
      <c r="A805" s="72"/>
      <c r="B805" s="20" t="str">
        <f t="shared" ref="B805" si="49">"00.03.27.1.1.1.6.B."&amp;C805&amp;D805&amp;I805</f>
        <v>00.03.27.1.1.1.6.B.230.2023</v>
      </c>
      <c r="C805" s="20">
        <v>230</v>
      </c>
      <c r="D805" s="72" t="s">
        <v>1085</v>
      </c>
      <c r="E805" s="95" t="s">
        <v>1376</v>
      </c>
      <c r="F805" s="91" t="s">
        <v>893</v>
      </c>
      <c r="G805" s="317">
        <v>7349000</v>
      </c>
      <c r="H805" s="284" t="s">
        <v>1102</v>
      </c>
      <c r="I805" s="100">
        <v>2023</v>
      </c>
      <c r="J805" s="27" t="s">
        <v>1518</v>
      </c>
      <c r="K805" s="27" t="s">
        <v>1519</v>
      </c>
      <c r="L805" s="27" t="s">
        <v>59</v>
      </c>
      <c r="M805" s="45"/>
      <c r="N805" s="100">
        <v>1</v>
      </c>
      <c r="O805" s="27" t="s">
        <v>924</v>
      </c>
      <c r="P805" s="28" t="s">
        <v>443</v>
      </c>
      <c r="Q805" s="32"/>
      <c r="R805" s="20"/>
      <c r="S805" s="20"/>
    </row>
    <row r="806" spans="1:19" s="58" customFormat="1" ht="20.100000000000001" customHeight="1" x14ac:dyDescent="0.25">
      <c r="A806" s="72"/>
      <c r="B806" s="20"/>
      <c r="C806" s="20"/>
      <c r="D806" s="72"/>
      <c r="E806" s="95"/>
      <c r="F806" s="91"/>
      <c r="G806" s="203"/>
      <c r="H806" s="284"/>
      <c r="I806" s="100"/>
      <c r="J806" s="51"/>
      <c r="K806" s="51"/>
      <c r="L806" s="51"/>
      <c r="M806" s="45"/>
      <c r="N806" s="100"/>
      <c r="O806" s="64"/>
      <c r="P806" s="28"/>
      <c r="Q806" s="32"/>
      <c r="R806" s="20"/>
      <c r="S806" s="20"/>
    </row>
    <row r="807" spans="1:19" s="58" customFormat="1" ht="20.100000000000001" customHeight="1" x14ac:dyDescent="0.25">
      <c r="A807" s="72">
        <v>681</v>
      </c>
      <c r="B807" s="20" t="str">
        <f t="shared" ref="B807:B812" si="50">"00.03.27.1.4.4.2.B."&amp; C807&amp;D807&amp;I807</f>
        <v>00.03.27.1.4.4.2.B.1.2016</v>
      </c>
      <c r="C807" s="20">
        <v>1</v>
      </c>
      <c r="D807" s="72" t="s">
        <v>1085</v>
      </c>
      <c r="E807" s="33" t="s">
        <v>461</v>
      </c>
      <c r="F807" s="19" t="s">
        <v>893</v>
      </c>
      <c r="G807" s="189">
        <v>250000</v>
      </c>
      <c r="H807" s="268"/>
      <c r="I807" s="15">
        <v>2016</v>
      </c>
      <c r="J807" s="37"/>
      <c r="K807" s="37"/>
      <c r="L807" s="36"/>
      <c r="M807" s="38"/>
      <c r="N807" s="10">
        <v>1</v>
      </c>
      <c r="O807" s="10" t="s">
        <v>925</v>
      </c>
      <c r="P807" s="28" t="s">
        <v>462</v>
      </c>
      <c r="Q807" s="27" t="s">
        <v>381</v>
      </c>
      <c r="R807" s="20"/>
      <c r="S807" s="20"/>
    </row>
    <row r="808" spans="1:19" s="58" customFormat="1" ht="20.100000000000001" customHeight="1" x14ac:dyDescent="0.25">
      <c r="A808" s="22">
        <v>682</v>
      </c>
      <c r="B808" s="20" t="str">
        <f t="shared" si="50"/>
        <v>00.03.27.1.4.4.2.B.2.2016</v>
      </c>
      <c r="C808" s="20">
        <v>2</v>
      </c>
      <c r="D808" s="72" t="s">
        <v>1085</v>
      </c>
      <c r="E808" s="28" t="s">
        <v>463</v>
      </c>
      <c r="F808" s="19" t="s">
        <v>893</v>
      </c>
      <c r="G808" s="190">
        <v>375000</v>
      </c>
      <c r="H808" s="269"/>
      <c r="I808" s="15">
        <v>2016</v>
      </c>
      <c r="J808" s="27"/>
      <c r="K808" s="27"/>
      <c r="L808" s="20"/>
      <c r="M808" s="27"/>
      <c r="N808" s="27">
        <v>1</v>
      </c>
      <c r="O808" s="10" t="s">
        <v>925</v>
      </c>
      <c r="P808" s="28" t="s">
        <v>462</v>
      </c>
      <c r="Q808" s="27" t="s">
        <v>381</v>
      </c>
      <c r="R808" s="20"/>
      <c r="S808" s="20"/>
    </row>
    <row r="809" spans="1:19" s="58" customFormat="1" ht="20.100000000000001" customHeight="1" x14ac:dyDescent="0.25">
      <c r="A809" s="72">
        <v>683</v>
      </c>
      <c r="B809" s="20" t="str">
        <f t="shared" si="50"/>
        <v>00.03.27.1.4.4.2.B.3.2017</v>
      </c>
      <c r="C809" s="20">
        <v>3</v>
      </c>
      <c r="D809" s="72" t="s">
        <v>1085</v>
      </c>
      <c r="E809" s="28" t="s">
        <v>464</v>
      </c>
      <c r="F809" s="19" t="s">
        <v>893</v>
      </c>
      <c r="G809" s="19" t="s">
        <v>893</v>
      </c>
      <c r="H809" s="269"/>
      <c r="I809" s="15">
        <v>2017</v>
      </c>
      <c r="J809" s="27"/>
      <c r="K809" s="27"/>
      <c r="L809" s="20"/>
      <c r="M809" s="27"/>
      <c r="N809" s="27">
        <v>1</v>
      </c>
      <c r="O809" s="10" t="s">
        <v>925</v>
      </c>
      <c r="P809" s="28" t="s">
        <v>462</v>
      </c>
      <c r="Q809" s="27" t="s">
        <v>381</v>
      </c>
      <c r="R809" s="20"/>
      <c r="S809" s="20"/>
    </row>
    <row r="810" spans="1:19" s="58" customFormat="1" ht="20.100000000000001" customHeight="1" x14ac:dyDescent="0.25">
      <c r="A810" s="22">
        <v>684</v>
      </c>
      <c r="B810" s="20" t="str">
        <f t="shared" si="50"/>
        <v>00.03.27.1.4.4.2.B.4.2018</v>
      </c>
      <c r="C810" s="20">
        <v>4</v>
      </c>
      <c r="D810" s="72" t="s">
        <v>1085</v>
      </c>
      <c r="E810" s="28" t="s">
        <v>465</v>
      </c>
      <c r="F810" s="19" t="s">
        <v>893</v>
      </c>
      <c r="G810" s="190">
        <v>200000</v>
      </c>
      <c r="H810" s="269"/>
      <c r="I810" s="15">
        <v>2018</v>
      </c>
      <c r="J810" s="27"/>
      <c r="K810" s="27"/>
      <c r="L810" s="20"/>
      <c r="M810" s="27"/>
      <c r="N810" s="27">
        <v>1</v>
      </c>
      <c r="O810" s="10" t="s">
        <v>925</v>
      </c>
      <c r="P810" s="28" t="s">
        <v>462</v>
      </c>
      <c r="Q810" s="27" t="s">
        <v>381</v>
      </c>
      <c r="R810" s="20"/>
      <c r="S810" s="20"/>
    </row>
    <row r="811" spans="1:19" s="58" customFormat="1" ht="20.100000000000001" customHeight="1" x14ac:dyDescent="0.25">
      <c r="A811" s="72">
        <v>685</v>
      </c>
      <c r="B811" s="20" t="str">
        <f t="shared" si="50"/>
        <v>00.03.27.1.4.4.2.B.5.2019</v>
      </c>
      <c r="C811" s="20">
        <v>5</v>
      </c>
      <c r="D811" s="72" t="s">
        <v>1085</v>
      </c>
      <c r="E811" s="28" t="s">
        <v>466</v>
      </c>
      <c r="F811" s="19" t="s">
        <v>893</v>
      </c>
      <c r="G811" s="190">
        <v>6500000</v>
      </c>
      <c r="H811" s="269"/>
      <c r="I811" s="15">
        <v>2019</v>
      </c>
      <c r="J811" s="27"/>
      <c r="K811" s="27"/>
      <c r="L811" s="20"/>
      <c r="M811" s="27"/>
      <c r="N811" s="27">
        <v>1</v>
      </c>
      <c r="O811" s="10" t="s">
        <v>925</v>
      </c>
      <c r="P811" s="28" t="s">
        <v>462</v>
      </c>
      <c r="Q811" s="27" t="s">
        <v>381</v>
      </c>
      <c r="R811" s="20"/>
      <c r="S811" s="20"/>
    </row>
    <row r="812" spans="1:19" s="58" customFormat="1" ht="20.100000000000001" customHeight="1" x14ac:dyDescent="0.25">
      <c r="A812" s="22">
        <v>686</v>
      </c>
      <c r="B812" s="20" t="str">
        <f t="shared" si="50"/>
        <v>00.03.27.1.4.4.2.B.6.2019</v>
      </c>
      <c r="C812" s="20">
        <v>6</v>
      </c>
      <c r="D812" s="72" t="s">
        <v>1085</v>
      </c>
      <c r="E812" s="28" t="s">
        <v>467</v>
      </c>
      <c r="F812" s="19" t="s">
        <v>893</v>
      </c>
      <c r="G812" s="190">
        <v>70000</v>
      </c>
      <c r="H812" s="269"/>
      <c r="I812" s="15">
        <v>2019</v>
      </c>
      <c r="J812" s="27"/>
      <c r="K812" s="27"/>
      <c r="L812" s="20"/>
      <c r="M812" s="27"/>
      <c r="N812" s="27">
        <v>1</v>
      </c>
      <c r="O812" s="10" t="s">
        <v>925</v>
      </c>
      <c r="P812" s="28" t="s">
        <v>462</v>
      </c>
      <c r="Q812" s="27" t="s">
        <v>381</v>
      </c>
      <c r="R812" s="20"/>
      <c r="S812" s="20"/>
    </row>
    <row r="813" spans="1:19" s="58" customFormat="1" ht="20.100000000000001" customHeight="1" x14ac:dyDescent="0.25">
      <c r="A813" s="72">
        <v>687</v>
      </c>
      <c r="B813" s="20" t="str">
        <f>"00.03.27.1.4.4.1.B."&amp; C813&amp;D813&amp;I813</f>
        <v>00.03.27.1.4.4.1.B.7.2020</v>
      </c>
      <c r="C813" s="20">
        <v>7</v>
      </c>
      <c r="D813" s="72" t="s">
        <v>1085</v>
      </c>
      <c r="E813" s="74" t="s">
        <v>46</v>
      </c>
      <c r="F813" s="19" t="s">
        <v>893</v>
      </c>
      <c r="G813" s="192">
        <v>525000</v>
      </c>
      <c r="H813" s="271"/>
      <c r="I813" s="15">
        <v>2020</v>
      </c>
      <c r="J813" s="27" t="s">
        <v>468</v>
      </c>
      <c r="K813" s="27"/>
      <c r="L813" s="20"/>
      <c r="M813" s="27"/>
      <c r="N813" s="27">
        <v>1</v>
      </c>
      <c r="O813" s="10" t="s">
        <v>925</v>
      </c>
      <c r="P813" s="28" t="s">
        <v>469</v>
      </c>
      <c r="Q813" s="27" t="s">
        <v>381</v>
      </c>
      <c r="R813" s="20"/>
      <c r="S813" s="20"/>
    </row>
    <row r="814" spans="1:19" s="58" customFormat="1" ht="20.100000000000001" customHeight="1" x14ac:dyDescent="0.25">
      <c r="A814" s="22">
        <v>688</v>
      </c>
      <c r="B814" s="20" t="str">
        <f>"00.03.27.1.4.4.1.B."&amp; C814&amp;D814&amp;I814</f>
        <v>00.03.27.1.4.4.1.B.8.2020</v>
      </c>
      <c r="C814" s="20">
        <v>8</v>
      </c>
      <c r="D814" s="72" t="s">
        <v>1085</v>
      </c>
      <c r="E814" s="28" t="s">
        <v>470</v>
      </c>
      <c r="F814" s="19" t="s">
        <v>893</v>
      </c>
      <c r="G814" s="190">
        <v>800000</v>
      </c>
      <c r="H814" s="269"/>
      <c r="I814" s="15">
        <v>2020</v>
      </c>
      <c r="J814" s="27"/>
      <c r="K814" s="27"/>
      <c r="L814" s="20"/>
      <c r="M814" s="27"/>
      <c r="N814" s="27">
        <v>1</v>
      </c>
      <c r="O814" s="10" t="s">
        <v>925</v>
      </c>
      <c r="P814" s="28" t="s">
        <v>469</v>
      </c>
      <c r="Q814" s="27" t="s">
        <v>381</v>
      </c>
      <c r="R814" s="20"/>
      <c r="S814" s="20"/>
    </row>
    <row r="815" spans="1:19" s="58" customFormat="1" ht="20.100000000000001" customHeight="1" x14ac:dyDescent="0.25">
      <c r="A815" s="72">
        <v>689</v>
      </c>
      <c r="B815" s="20" t="str">
        <f>"00.03.27.1.4.4.1.B."&amp; C815&amp;D815&amp;I815</f>
        <v>00.03.27.1.4.4.1.B.9.2019</v>
      </c>
      <c r="C815" s="20">
        <v>9</v>
      </c>
      <c r="D815" s="72" t="s">
        <v>1085</v>
      </c>
      <c r="E815" s="28" t="s">
        <v>346</v>
      </c>
      <c r="F815" s="19" t="s">
        <v>893</v>
      </c>
      <c r="G815" s="189">
        <v>99000</v>
      </c>
      <c r="H815" s="268"/>
      <c r="I815" s="15">
        <v>2019</v>
      </c>
      <c r="J815" s="27"/>
      <c r="K815" s="27"/>
      <c r="L815" s="20"/>
      <c r="M815" s="27"/>
      <c r="N815" s="27">
        <v>1</v>
      </c>
      <c r="O815" s="10" t="s">
        <v>925</v>
      </c>
      <c r="P815" s="28" t="s">
        <v>469</v>
      </c>
      <c r="Q815" s="27" t="s">
        <v>381</v>
      </c>
      <c r="R815" s="20"/>
      <c r="S815" s="20"/>
    </row>
    <row r="816" spans="1:19" s="58" customFormat="1" ht="20.100000000000001" customHeight="1" x14ac:dyDescent="0.25">
      <c r="A816" s="22">
        <v>690</v>
      </c>
      <c r="B816" s="20" t="str">
        <f t="shared" ref="B816:B844" si="51">"00.03.27.1.4.4.3.B."&amp; C816&amp;D816&amp;I816</f>
        <v>00.03.27.1.4.4.3.B.10.2020</v>
      </c>
      <c r="C816" s="20">
        <v>10</v>
      </c>
      <c r="D816" s="72" t="s">
        <v>1085</v>
      </c>
      <c r="E816" s="71" t="s">
        <v>718</v>
      </c>
      <c r="F816" s="19" t="s">
        <v>893</v>
      </c>
      <c r="G816" s="190">
        <v>3000000</v>
      </c>
      <c r="H816" s="269"/>
      <c r="I816" s="15">
        <v>2020</v>
      </c>
      <c r="J816" s="27" t="s">
        <v>471</v>
      </c>
      <c r="K816" s="27"/>
      <c r="L816" s="20"/>
      <c r="M816" s="27"/>
      <c r="N816" s="27">
        <v>1</v>
      </c>
      <c r="O816" s="10" t="s">
        <v>925</v>
      </c>
      <c r="P816" s="28" t="s">
        <v>472</v>
      </c>
      <c r="Q816" s="137" t="s">
        <v>381</v>
      </c>
      <c r="R816" s="135"/>
      <c r="S816" s="135"/>
    </row>
    <row r="817" spans="1:19" s="58" customFormat="1" ht="20.100000000000001" customHeight="1" x14ac:dyDescent="0.25">
      <c r="A817" s="72">
        <v>691</v>
      </c>
      <c r="B817" s="20" t="str">
        <f t="shared" si="51"/>
        <v>00.03.27.1.4.4.3.B.11.2019</v>
      </c>
      <c r="C817" s="20">
        <v>11</v>
      </c>
      <c r="D817" s="72" t="s">
        <v>1085</v>
      </c>
      <c r="E817" s="136" t="s">
        <v>340</v>
      </c>
      <c r="F817" s="112" t="s">
        <v>893</v>
      </c>
      <c r="G817" s="201">
        <v>2750000</v>
      </c>
      <c r="H817" s="285"/>
      <c r="I817" s="128">
        <v>2019</v>
      </c>
      <c r="J817" s="137" t="s">
        <v>473</v>
      </c>
      <c r="K817" s="137"/>
      <c r="L817" s="135"/>
      <c r="M817" s="137"/>
      <c r="N817" s="137">
        <v>1</v>
      </c>
      <c r="O817" s="138" t="s">
        <v>925</v>
      </c>
      <c r="P817" s="136" t="s">
        <v>472</v>
      </c>
      <c r="Q817" s="27"/>
      <c r="R817" s="20"/>
      <c r="S817" s="20"/>
    </row>
    <row r="818" spans="1:19" s="58" customFormat="1" ht="20.100000000000001" customHeight="1" x14ac:dyDescent="0.25">
      <c r="A818" s="22">
        <v>692</v>
      </c>
      <c r="B818" s="20" t="str">
        <f t="shared" si="51"/>
        <v>00.03.27.1.4.4.3.B.12.2020</v>
      </c>
      <c r="C818" s="20">
        <v>12</v>
      </c>
      <c r="D818" s="72" t="s">
        <v>1085</v>
      </c>
      <c r="E818" s="28" t="s">
        <v>474</v>
      </c>
      <c r="F818" s="19" t="s">
        <v>893</v>
      </c>
      <c r="G818" s="190">
        <v>6000000</v>
      </c>
      <c r="H818" s="269"/>
      <c r="I818" s="15">
        <v>2020</v>
      </c>
      <c r="J818" s="27" t="s">
        <v>475</v>
      </c>
      <c r="K818" s="27"/>
      <c r="L818" s="20" t="s">
        <v>1191</v>
      </c>
      <c r="M818" s="27"/>
      <c r="N818" s="27">
        <v>1</v>
      </c>
      <c r="O818" s="10" t="s">
        <v>925</v>
      </c>
      <c r="P818" s="28" t="s">
        <v>472</v>
      </c>
      <c r="Q818" s="86" t="s">
        <v>381</v>
      </c>
      <c r="R818" s="147"/>
      <c r="S818" s="147"/>
    </row>
    <row r="819" spans="1:19" s="58" customFormat="1" ht="20.100000000000001" customHeight="1" x14ac:dyDescent="0.25">
      <c r="A819" s="72">
        <v>693</v>
      </c>
      <c r="B819" s="20" t="str">
        <f t="shared" si="51"/>
        <v>00.03.27.1.4.4.3.B.13.2019</v>
      </c>
      <c r="C819" s="20">
        <v>13</v>
      </c>
      <c r="D819" s="72" t="s">
        <v>1085</v>
      </c>
      <c r="E819" s="151" t="s">
        <v>476</v>
      </c>
      <c r="F819" s="146" t="s">
        <v>893</v>
      </c>
      <c r="G819" s="189">
        <v>150000</v>
      </c>
      <c r="H819" s="268"/>
      <c r="I819" s="129">
        <v>2019</v>
      </c>
      <c r="J819" s="86"/>
      <c r="K819" s="86"/>
      <c r="L819" s="147"/>
      <c r="M819" s="86"/>
      <c r="N819" s="86">
        <v>1</v>
      </c>
      <c r="O819" s="152" t="s">
        <v>925</v>
      </c>
      <c r="P819" s="151" t="s">
        <v>472</v>
      </c>
      <c r="Q819" s="27" t="s">
        <v>381</v>
      </c>
      <c r="R819" s="20"/>
      <c r="S819" s="20"/>
    </row>
    <row r="820" spans="1:19" s="58" customFormat="1" ht="20.100000000000001" customHeight="1" x14ac:dyDescent="0.25">
      <c r="A820" s="22">
        <v>694</v>
      </c>
      <c r="B820" s="20" t="str">
        <f t="shared" si="51"/>
        <v>00.03.27.1.4.4.3.B.14.2018</v>
      </c>
      <c r="C820" s="20">
        <v>14</v>
      </c>
      <c r="D820" s="72" t="s">
        <v>1085</v>
      </c>
      <c r="E820" s="28" t="s">
        <v>461</v>
      </c>
      <c r="F820" s="19" t="s">
        <v>893</v>
      </c>
      <c r="G820" s="190">
        <v>1500000</v>
      </c>
      <c r="H820" s="269"/>
      <c r="I820" s="15">
        <v>2018</v>
      </c>
      <c r="J820" s="27"/>
      <c r="K820" s="27"/>
      <c r="L820" s="20"/>
      <c r="M820" s="27"/>
      <c r="N820" s="27">
        <v>1</v>
      </c>
      <c r="O820" s="10" t="s">
        <v>925</v>
      </c>
      <c r="P820" s="28" t="s">
        <v>472</v>
      </c>
      <c r="Q820" s="27" t="s">
        <v>381</v>
      </c>
      <c r="R820" s="20"/>
      <c r="S820" s="20"/>
    </row>
    <row r="821" spans="1:19" s="58" customFormat="1" ht="20.100000000000001" customHeight="1" x14ac:dyDescent="0.25">
      <c r="A821" s="72">
        <v>695</v>
      </c>
      <c r="B821" s="20" t="str">
        <f t="shared" si="51"/>
        <v>00.03.27.1.4.4.3.B.15.2018</v>
      </c>
      <c r="C821" s="20">
        <v>15</v>
      </c>
      <c r="D821" s="72" t="s">
        <v>1085</v>
      </c>
      <c r="E821" s="28" t="s">
        <v>461</v>
      </c>
      <c r="F821" s="19" t="s">
        <v>893</v>
      </c>
      <c r="G821" s="190">
        <v>1500000</v>
      </c>
      <c r="H821" s="269"/>
      <c r="I821" s="15">
        <v>2018</v>
      </c>
      <c r="J821" s="27"/>
      <c r="K821" s="27"/>
      <c r="L821" s="20"/>
      <c r="M821" s="27"/>
      <c r="N821" s="27">
        <v>1</v>
      </c>
      <c r="O821" s="10" t="s">
        <v>925</v>
      </c>
      <c r="P821" s="28" t="s">
        <v>472</v>
      </c>
      <c r="Q821" s="27" t="s">
        <v>381</v>
      </c>
      <c r="R821" s="20"/>
      <c r="S821" s="20"/>
    </row>
    <row r="822" spans="1:19" s="58" customFormat="1" ht="20.100000000000001" customHeight="1" x14ac:dyDescent="0.25">
      <c r="A822" s="22">
        <v>696</v>
      </c>
      <c r="B822" s="20" t="str">
        <f t="shared" si="51"/>
        <v>00.03.27.1.4.4.3.B.16.2018</v>
      </c>
      <c r="C822" s="20">
        <v>16</v>
      </c>
      <c r="D822" s="72" t="s">
        <v>1085</v>
      </c>
      <c r="E822" s="28" t="s">
        <v>477</v>
      </c>
      <c r="F822" s="19" t="s">
        <v>893</v>
      </c>
      <c r="G822" s="189">
        <v>850000</v>
      </c>
      <c r="H822" s="268"/>
      <c r="I822" s="15">
        <v>2018</v>
      </c>
      <c r="J822" s="27"/>
      <c r="K822" s="27"/>
      <c r="L822" s="20"/>
      <c r="M822" s="27"/>
      <c r="N822" s="27">
        <v>1</v>
      </c>
      <c r="O822" s="10" t="s">
        <v>925</v>
      </c>
      <c r="P822" s="28" t="s">
        <v>472</v>
      </c>
      <c r="Q822" s="27" t="s">
        <v>381</v>
      </c>
      <c r="R822" s="20"/>
      <c r="S822" s="20"/>
    </row>
    <row r="823" spans="1:19" s="58" customFormat="1" ht="20.100000000000001" customHeight="1" x14ac:dyDescent="0.25">
      <c r="A823" s="72">
        <v>697</v>
      </c>
      <c r="B823" s="20" t="str">
        <f t="shared" si="51"/>
        <v>00.03.27.1.4.4.3.B.17.2019</v>
      </c>
      <c r="C823" s="20">
        <v>17</v>
      </c>
      <c r="D823" s="72" t="s">
        <v>1085</v>
      </c>
      <c r="E823" s="28" t="s">
        <v>464</v>
      </c>
      <c r="F823" s="19" t="s">
        <v>893</v>
      </c>
      <c r="G823" s="190">
        <v>90000</v>
      </c>
      <c r="H823" s="269"/>
      <c r="I823" s="15">
        <v>2019</v>
      </c>
      <c r="J823" s="27"/>
      <c r="K823" s="27"/>
      <c r="L823" s="20"/>
      <c r="M823" s="27"/>
      <c r="N823" s="27">
        <v>1</v>
      </c>
      <c r="O823" s="10" t="s">
        <v>925</v>
      </c>
      <c r="P823" s="28" t="s">
        <v>472</v>
      </c>
      <c r="Q823" s="27" t="s">
        <v>381</v>
      </c>
      <c r="R823" s="20"/>
      <c r="S823" s="20"/>
    </row>
    <row r="824" spans="1:19" s="58" customFormat="1" ht="20.100000000000001" customHeight="1" x14ac:dyDescent="0.25">
      <c r="A824" s="22">
        <v>698</v>
      </c>
      <c r="B824" s="20" t="str">
        <f t="shared" si="51"/>
        <v>00.03.27.1.4.4.3.B.18.2019</v>
      </c>
      <c r="C824" s="20">
        <v>18</v>
      </c>
      <c r="D824" s="72" t="s">
        <v>1085</v>
      </c>
      <c r="E824" s="28" t="s">
        <v>464</v>
      </c>
      <c r="F824" s="19" t="s">
        <v>893</v>
      </c>
      <c r="G824" s="190">
        <v>90000</v>
      </c>
      <c r="H824" s="269"/>
      <c r="I824" s="15">
        <v>2019</v>
      </c>
      <c r="J824" s="27"/>
      <c r="K824" s="27"/>
      <c r="L824" s="20"/>
      <c r="M824" s="27"/>
      <c r="N824" s="27">
        <v>1</v>
      </c>
      <c r="O824" s="10" t="s">
        <v>925</v>
      </c>
      <c r="P824" s="28" t="s">
        <v>472</v>
      </c>
      <c r="Q824" s="27" t="s">
        <v>381</v>
      </c>
      <c r="R824" s="20"/>
      <c r="S824" s="20"/>
    </row>
    <row r="825" spans="1:19" s="58" customFormat="1" ht="20.100000000000001" customHeight="1" x14ac:dyDescent="0.25">
      <c r="A825" s="72">
        <v>699</v>
      </c>
      <c r="B825" s="20" t="str">
        <f t="shared" si="51"/>
        <v>00.03.27.1.4.4.3.B.19.2019</v>
      </c>
      <c r="C825" s="20">
        <v>19</v>
      </c>
      <c r="D825" s="72" t="s">
        <v>1085</v>
      </c>
      <c r="E825" s="28" t="s">
        <v>334</v>
      </c>
      <c r="F825" s="19" t="s">
        <v>893</v>
      </c>
      <c r="G825" s="190">
        <v>375000</v>
      </c>
      <c r="H825" s="269"/>
      <c r="I825" s="15">
        <v>2019</v>
      </c>
      <c r="J825" s="73" t="s">
        <v>410</v>
      </c>
      <c r="K825" s="73"/>
      <c r="L825" s="20"/>
      <c r="M825" s="27"/>
      <c r="N825" s="27">
        <v>1</v>
      </c>
      <c r="O825" s="10" t="s">
        <v>925</v>
      </c>
      <c r="P825" s="28" t="s">
        <v>472</v>
      </c>
      <c r="Q825" s="27" t="s">
        <v>381</v>
      </c>
      <c r="R825" s="20"/>
      <c r="S825" s="20"/>
    </row>
    <row r="826" spans="1:19" s="58" customFormat="1" ht="20.100000000000001" customHeight="1" x14ac:dyDescent="0.25">
      <c r="A826" s="22">
        <v>700</v>
      </c>
      <c r="B826" s="20" t="str">
        <f t="shared" si="51"/>
        <v>00.03.27.1.4.4.3.B.20.2019</v>
      </c>
      <c r="C826" s="20">
        <v>20</v>
      </c>
      <c r="D826" s="72" t="s">
        <v>1085</v>
      </c>
      <c r="E826" s="28" t="s">
        <v>478</v>
      </c>
      <c r="F826" s="19" t="s">
        <v>893</v>
      </c>
      <c r="G826" s="200">
        <v>500000</v>
      </c>
      <c r="H826" s="283"/>
      <c r="I826" s="15">
        <v>2019</v>
      </c>
      <c r="J826" s="27"/>
      <c r="K826" s="27"/>
      <c r="L826" s="20"/>
      <c r="M826" s="27"/>
      <c r="N826" s="27">
        <v>1</v>
      </c>
      <c r="O826" s="10" t="s">
        <v>925</v>
      </c>
      <c r="P826" s="28" t="s">
        <v>472</v>
      </c>
      <c r="Q826" s="27" t="s">
        <v>381</v>
      </c>
      <c r="R826" s="20"/>
      <c r="S826" s="20"/>
    </row>
    <row r="827" spans="1:19" s="58" customFormat="1" ht="20.100000000000001" customHeight="1" x14ac:dyDescent="0.25">
      <c r="A827" s="72">
        <v>701</v>
      </c>
      <c r="B827" s="20" t="str">
        <f t="shared" si="51"/>
        <v>00.03.27.1.4.4.3.B.21.2019</v>
      </c>
      <c r="C827" s="20">
        <v>21</v>
      </c>
      <c r="D827" s="72" t="s">
        <v>1085</v>
      </c>
      <c r="E827" s="28" t="s">
        <v>478</v>
      </c>
      <c r="F827" s="19" t="s">
        <v>893</v>
      </c>
      <c r="G827" s="200">
        <v>500000</v>
      </c>
      <c r="H827" s="283"/>
      <c r="I827" s="15">
        <v>2019</v>
      </c>
      <c r="J827" s="27"/>
      <c r="K827" s="27"/>
      <c r="L827" s="20"/>
      <c r="M827" s="27"/>
      <c r="N827" s="27">
        <v>1</v>
      </c>
      <c r="O827" s="10" t="s">
        <v>925</v>
      </c>
      <c r="P827" s="28" t="s">
        <v>472</v>
      </c>
      <c r="Q827" s="27" t="s">
        <v>381</v>
      </c>
      <c r="R827" s="20"/>
      <c r="S827" s="20"/>
    </row>
    <row r="828" spans="1:19" s="58" customFormat="1" ht="20.100000000000001" customHeight="1" x14ac:dyDescent="0.25">
      <c r="A828" s="22">
        <v>702</v>
      </c>
      <c r="B828" s="20" t="str">
        <f t="shared" si="51"/>
        <v>00.03.27.1.4.4.3.B.22.2019</v>
      </c>
      <c r="C828" s="20">
        <v>22</v>
      </c>
      <c r="D828" s="72" t="s">
        <v>1085</v>
      </c>
      <c r="E828" s="71" t="s">
        <v>205</v>
      </c>
      <c r="F828" s="19" t="s">
        <v>893</v>
      </c>
      <c r="G828" s="190">
        <v>85000</v>
      </c>
      <c r="H828" s="269"/>
      <c r="I828" s="15">
        <v>2019</v>
      </c>
      <c r="J828" s="27"/>
      <c r="K828" s="27"/>
      <c r="L828" s="20"/>
      <c r="M828" s="27"/>
      <c r="N828" s="27">
        <v>1</v>
      </c>
      <c r="O828" s="10" t="s">
        <v>925</v>
      </c>
      <c r="P828" s="28" t="s">
        <v>472</v>
      </c>
      <c r="Q828" s="27" t="s">
        <v>381</v>
      </c>
      <c r="R828" s="20"/>
      <c r="S828" s="20"/>
    </row>
    <row r="829" spans="1:19" s="58" customFormat="1" ht="20.100000000000001" customHeight="1" x14ac:dyDescent="0.25">
      <c r="A829" s="72">
        <v>703</v>
      </c>
      <c r="B829" s="20" t="str">
        <f t="shared" si="51"/>
        <v>00.03.27.1.4.4.3.B.23.2019</v>
      </c>
      <c r="C829" s="20">
        <v>23</v>
      </c>
      <c r="D829" s="72" t="s">
        <v>1085</v>
      </c>
      <c r="E829" s="28" t="s">
        <v>479</v>
      </c>
      <c r="F829" s="19" t="s">
        <v>893</v>
      </c>
      <c r="G829" s="190">
        <v>15000</v>
      </c>
      <c r="H829" s="269"/>
      <c r="I829" s="15">
        <v>2019</v>
      </c>
      <c r="J829" s="27"/>
      <c r="K829" s="27"/>
      <c r="L829" s="20"/>
      <c r="M829" s="27"/>
      <c r="N829" s="27">
        <v>1</v>
      </c>
      <c r="O829" s="10" t="s">
        <v>925</v>
      </c>
      <c r="P829" s="28" t="s">
        <v>472</v>
      </c>
      <c r="Q829" s="27" t="s">
        <v>381</v>
      </c>
      <c r="R829" s="20"/>
      <c r="S829" s="20"/>
    </row>
    <row r="830" spans="1:19" s="58" customFormat="1" ht="20.100000000000001" customHeight="1" x14ac:dyDescent="0.25">
      <c r="A830" s="22">
        <v>704</v>
      </c>
      <c r="B830" s="20" t="str">
        <f t="shared" si="51"/>
        <v>00.03.27.1.4.4.3.B.24.2019</v>
      </c>
      <c r="C830" s="20">
        <v>24</v>
      </c>
      <c r="D830" s="72" t="s">
        <v>1085</v>
      </c>
      <c r="E830" s="28" t="s">
        <v>480</v>
      </c>
      <c r="F830" s="19" t="s">
        <v>893</v>
      </c>
      <c r="G830" s="190">
        <v>15000</v>
      </c>
      <c r="H830" s="269"/>
      <c r="I830" s="15">
        <v>2019</v>
      </c>
      <c r="J830" s="27"/>
      <c r="K830" s="27"/>
      <c r="L830" s="20"/>
      <c r="M830" s="27"/>
      <c r="N830" s="27">
        <v>1</v>
      </c>
      <c r="O830" s="10" t="s">
        <v>925</v>
      </c>
      <c r="P830" s="28" t="s">
        <v>472</v>
      </c>
      <c r="Q830" s="27" t="s">
        <v>381</v>
      </c>
      <c r="R830" s="20"/>
      <c r="S830" s="20"/>
    </row>
    <row r="831" spans="1:19" s="58" customFormat="1" ht="20.100000000000001" customHeight="1" x14ac:dyDescent="0.25">
      <c r="A831" s="72">
        <v>705</v>
      </c>
      <c r="B831" s="20" t="str">
        <f t="shared" si="51"/>
        <v>00.03.27.1.4.4.3.B.25.2019</v>
      </c>
      <c r="C831" s="20">
        <v>25</v>
      </c>
      <c r="D831" s="72" t="s">
        <v>1085</v>
      </c>
      <c r="E831" s="28" t="s">
        <v>466</v>
      </c>
      <c r="F831" s="19" t="s">
        <v>893</v>
      </c>
      <c r="G831" s="190">
        <v>6500000</v>
      </c>
      <c r="H831" s="269"/>
      <c r="I831" s="15">
        <v>2019</v>
      </c>
      <c r="J831" s="27"/>
      <c r="K831" s="27"/>
      <c r="L831" s="20"/>
      <c r="M831" s="27"/>
      <c r="N831" s="27">
        <v>1</v>
      </c>
      <c r="O831" s="10" t="s">
        <v>925</v>
      </c>
      <c r="P831" s="28" t="s">
        <v>472</v>
      </c>
      <c r="Q831" s="27" t="s">
        <v>381</v>
      </c>
      <c r="R831" s="20"/>
      <c r="S831" s="20"/>
    </row>
    <row r="832" spans="1:19" s="58" customFormat="1" ht="20.100000000000001" customHeight="1" x14ac:dyDescent="0.25">
      <c r="A832" s="22">
        <v>706</v>
      </c>
      <c r="B832" s="20" t="str">
        <f t="shared" si="51"/>
        <v>00.03.27.1.4.4.3.B.26.2018</v>
      </c>
      <c r="C832" s="20">
        <v>26</v>
      </c>
      <c r="D832" s="72" t="s">
        <v>1085</v>
      </c>
      <c r="E832" s="28" t="s">
        <v>354</v>
      </c>
      <c r="F832" s="19" t="s">
        <v>893</v>
      </c>
      <c r="G832" s="189">
        <v>70000</v>
      </c>
      <c r="H832" s="268"/>
      <c r="I832" s="15">
        <v>2018</v>
      </c>
      <c r="J832" s="27"/>
      <c r="K832" s="27"/>
      <c r="L832" s="20"/>
      <c r="M832" s="27"/>
      <c r="N832" s="27">
        <v>1</v>
      </c>
      <c r="O832" s="10" t="s">
        <v>925</v>
      </c>
      <c r="P832" s="28" t="s">
        <v>472</v>
      </c>
      <c r="Q832" s="27" t="s">
        <v>381</v>
      </c>
      <c r="R832" s="20"/>
      <c r="S832" s="20"/>
    </row>
    <row r="833" spans="1:19" s="58" customFormat="1" ht="20.100000000000001" customHeight="1" x14ac:dyDescent="0.25">
      <c r="A833" s="72">
        <v>707</v>
      </c>
      <c r="B833" s="20" t="str">
        <f t="shared" si="51"/>
        <v>00.03.27.1.4.4.3.B.27.2018</v>
      </c>
      <c r="C833" s="20">
        <v>27</v>
      </c>
      <c r="D833" s="72" t="s">
        <v>1085</v>
      </c>
      <c r="E833" s="28" t="s">
        <v>467</v>
      </c>
      <c r="F833" s="19" t="s">
        <v>893</v>
      </c>
      <c r="G833" s="190">
        <v>70000</v>
      </c>
      <c r="H833" s="269"/>
      <c r="I833" s="15">
        <v>2018</v>
      </c>
      <c r="J833" s="27"/>
      <c r="K833" s="27"/>
      <c r="L833" s="20"/>
      <c r="M833" s="27"/>
      <c r="N833" s="27">
        <v>1</v>
      </c>
      <c r="O833" s="10" t="s">
        <v>925</v>
      </c>
      <c r="P833" s="28" t="s">
        <v>472</v>
      </c>
      <c r="Q833" s="27" t="s">
        <v>381</v>
      </c>
      <c r="R833" s="20"/>
      <c r="S833" s="20"/>
    </row>
    <row r="834" spans="1:19" s="58" customFormat="1" ht="20.100000000000001" customHeight="1" x14ac:dyDescent="0.25">
      <c r="A834" s="22">
        <v>708</v>
      </c>
      <c r="B834" s="20" t="str">
        <f t="shared" si="51"/>
        <v>00.03.27.1.4.4.3.B.28.2021</v>
      </c>
      <c r="C834" s="20">
        <v>28</v>
      </c>
      <c r="D834" s="72" t="s">
        <v>1085</v>
      </c>
      <c r="E834" s="28" t="s">
        <v>481</v>
      </c>
      <c r="F834" s="19" t="s">
        <v>893</v>
      </c>
      <c r="G834" s="190">
        <v>350000</v>
      </c>
      <c r="H834" s="269"/>
      <c r="I834" s="15">
        <v>2021</v>
      </c>
      <c r="J834" s="27"/>
      <c r="K834" s="27"/>
      <c r="L834" s="20"/>
      <c r="M834" s="27"/>
      <c r="N834" s="27">
        <v>1</v>
      </c>
      <c r="O834" s="10" t="s">
        <v>925</v>
      </c>
      <c r="P834" s="28" t="s">
        <v>472</v>
      </c>
      <c r="Q834" s="27" t="s">
        <v>381</v>
      </c>
      <c r="R834" s="20"/>
      <c r="S834" s="20"/>
    </row>
    <row r="835" spans="1:19" s="58" customFormat="1" ht="20.100000000000001" customHeight="1" x14ac:dyDescent="0.25">
      <c r="A835" s="72">
        <v>709</v>
      </c>
      <c r="B835" s="20" t="str">
        <f t="shared" si="51"/>
        <v>00.03.27.1.4.4.3.B.29.2018</v>
      </c>
      <c r="C835" s="20">
        <v>29</v>
      </c>
      <c r="D835" s="72" t="s">
        <v>1085</v>
      </c>
      <c r="E835" s="28" t="s">
        <v>482</v>
      </c>
      <c r="F835" s="19" t="s">
        <v>893</v>
      </c>
      <c r="G835" s="190">
        <v>80000</v>
      </c>
      <c r="H835" s="269"/>
      <c r="I835" s="15">
        <v>2018</v>
      </c>
      <c r="J835" s="27"/>
      <c r="K835" s="27"/>
      <c r="L835" s="20"/>
      <c r="M835" s="27"/>
      <c r="N835" s="27">
        <v>1</v>
      </c>
      <c r="O835" s="10" t="s">
        <v>925</v>
      </c>
      <c r="P835" s="28" t="s">
        <v>472</v>
      </c>
      <c r="Q835" s="27" t="s">
        <v>381</v>
      </c>
      <c r="R835" s="20"/>
      <c r="S835" s="20"/>
    </row>
    <row r="836" spans="1:19" s="58" customFormat="1" ht="20.100000000000001" customHeight="1" x14ac:dyDescent="0.25">
      <c r="A836" s="22">
        <v>710</v>
      </c>
      <c r="B836" s="20" t="str">
        <f t="shared" si="51"/>
        <v>00.03.27.1.4.4.3.B.30.2018</v>
      </c>
      <c r="C836" s="20">
        <v>30</v>
      </c>
      <c r="D836" s="72" t="s">
        <v>1085</v>
      </c>
      <c r="E836" s="28" t="s">
        <v>482</v>
      </c>
      <c r="F836" s="19" t="s">
        <v>893</v>
      </c>
      <c r="G836" s="190">
        <v>80000</v>
      </c>
      <c r="H836" s="269"/>
      <c r="I836" s="15">
        <v>2018</v>
      </c>
      <c r="J836" s="27"/>
      <c r="K836" s="27"/>
      <c r="L836" s="20"/>
      <c r="M836" s="27"/>
      <c r="N836" s="27">
        <v>1</v>
      </c>
      <c r="O836" s="10" t="s">
        <v>925</v>
      </c>
      <c r="P836" s="28" t="s">
        <v>472</v>
      </c>
      <c r="Q836" s="27" t="s">
        <v>381</v>
      </c>
      <c r="R836" s="20"/>
      <c r="S836" s="20"/>
    </row>
    <row r="837" spans="1:19" s="58" customFormat="1" ht="20.100000000000001" customHeight="1" x14ac:dyDescent="0.25">
      <c r="A837" s="72">
        <v>711</v>
      </c>
      <c r="B837" s="20" t="str">
        <f t="shared" si="51"/>
        <v>00.03.27.1.4.4.3.B.31.2018</v>
      </c>
      <c r="C837" s="20">
        <v>31</v>
      </c>
      <c r="D837" s="72" t="s">
        <v>1085</v>
      </c>
      <c r="E837" s="28" t="s">
        <v>483</v>
      </c>
      <c r="F837" s="19" t="s">
        <v>893</v>
      </c>
      <c r="G837" s="190">
        <v>430000</v>
      </c>
      <c r="H837" s="269"/>
      <c r="I837" s="15">
        <v>2018</v>
      </c>
      <c r="J837" s="27"/>
      <c r="K837" s="27"/>
      <c r="L837" s="20"/>
      <c r="M837" s="27"/>
      <c r="N837" s="27">
        <v>1</v>
      </c>
      <c r="O837" s="10" t="s">
        <v>925</v>
      </c>
      <c r="P837" s="28" t="s">
        <v>472</v>
      </c>
      <c r="Q837" s="27" t="s">
        <v>381</v>
      </c>
      <c r="R837" s="20"/>
      <c r="S837" s="20"/>
    </row>
    <row r="838" spans="1:19" s="58" customFormat="1" ht="20.100000000000001" customHeight="1" x14ac:dyDescent="0.25">
      <c r="A838" s="22">
        <v>712</v>
      </c>
      <c r="B838" s="20" t="str">
        <f t="shared" si="51"/>
        <v>00.03.27.1.4.4.3.B.32.2018</v>
      </c>
      <c r="C838" s="20">
        <v>32</v>
      </c>
      <c r="D838" s="72" t="s">
        <v>1085</v>
      </c>
      <c r="E838" s="28" t="s">
        <v>483</v>
      </c>
      <c r="F838" s="19" t="s">
        <v>893</v>
      </c>
      <c r="G838" s="189">
        <v>12600000</v>
      </c>
      <c r="H838" s="268"/>
      <c r="I838" s="15">
        <v>2018</v>
      </c>
      <c r="J838" s="27"/>
      <c r="K838" s="27"/>
      <c r="L838" s="20"/>
      <c r="M838" s="27"/>
      <c r="N838" s="27">
        <v>1</v>
      </c>
      <c r="O838" s="10" t="s">
        <v>925</v>
      </c>
      <c r="P838" s="28" t="s">
        <v>472</v>
      </c>
      <c r="Q838" s="27" t="s">
        <v>381</v>
      </c>
      <c r="R838" s="20"/>
      <c r="S838" s="20"/>
    </row>
    <row r="839" spans="1:19" s="58" customFormat="1" ht="20.100000000000001" customHeight="1" x14ac:dyDescent="0.25">
      <c r="A839" s="72">
        <v>713</v>
      </c>
      <c r="B839" s="20" t="str">
        <f t="shared" si="51"/>
        <v>00.03.27.1.4.4.3.B.33.2019</v>
      </c>
      <c r="C839" s="20">
        <v>33</v>
      </c>
      <c r="D839" s="72" t="s">
        <v>1085</v>
      </c>
      <c r="E839" s="28" t="s">
        <v>484</v>
      </c>
      <c r="F839" s="19" t="s">
        <v>893</v>
      </c>
      <c r="G839" s="190">
        <v>70000</v>
      </c>
      <c r="H839" s="269"/>
      <c r="I839" s="15">
        <v>2019</v>
      </c>
      <c r="J839" s="27"/>
      <c r="K839" s="27"/>
      <c r="L839" s="20"/>
      <c r="M839" s="27"/>
      <c r="N839" s="27">
        <v>1</v>
      </c>
      <c r="O839" s="10" t="s">
        <v>925</v>
      </c>
      <c r="P839" s="28" t="s">
        <v>472</v>
      </c>
      <c r="Q839" s="27" t="s">
        <v>381</v>
      </c>
      <c r="R839" s="20"/>
      <c r="S839" s="20"/>
    </row>
    <row r="840" spans="1:19" s="58" customFormat="1" ht="20.100000000000001" customHeight="1" x14ac:dyDescent="0.25">
      <c r="A840" s="22">
        <v>714</v>
      </c>
      <c r="B840" s="20" t="str">
        <f t="shared" si="51"/>
        <v>00.03.27.1.4.4.3.B.34.2019</v>
      </c>
      <c r="C840" s="20">
        <v>34</v>
      </c>
      <c r="D840" s="72" t="s">
        <v>1085</v>
      </c>
      <c r="E840" s="28" t="s">
        <v>484</v>
      </c>
      <c r="F840" s="19" t="s">
        <v>893</v>
      </c>
      <c r="G840" s="190">
        <v>70000</v>
      </c>
      <c r="H840" s="269"/>
      <c r="I840" s="15">
        <v>2019</v>
      </c>
      <c r="J840" s="27"/>
      <c r="K840" s="27"/>
      <c r="L840" s="20"/>
      <c r="M840" s="27"/>
      <c r="N840" s="27">
        <v>1</v>
      </c>
      <c r="O840" s="10" t="s">
        <v>925</v>
      </c>
      <c r="P840" s="28" t="s">
        <v>472</v>
      </c>
      <c r="Q840" s="27" t="s">
        <v>381</v>
      </c>
      <c r="R840" s="20"/>
      <c r="S840" s="20"/>
    </row>
    <row r="841" spans="1:19" s="58" customFormat="1" ht="20.100000000000001" customHeight="1" x14ac:dyDescent="0.25">
      <c r="A841" s="72">
        <v>715</v>
      </c>
      <c r="B841" s="20" t="str">
        <f t="shared" si="51"/>
        <v>00.03.27.1.4.4.3.B.35.2019</v>
      </c>
      <c r="C841" s="20">
        <v>35</v>
      </c>
      <c r="D841" s="72" t="s">
        <v>1085</v>
      </c>
      <c r="E841" s="28" t="s">
        <v>484</v>
      </c>
      <c r="F841" s="19" t="s">
        <v>893</v>
      </c>
      <c r="G841" s="190">
        <v>70000</v>
      </c>
      <c r="H841" s="269"/>
      <c r="I841" s="15">
        <v>2019</v>
      </c>
      <c r="J841" s="27"/>
      <c r="K841" s="27"/>
      <c r="L841" s="20"/>
      <c r="M841" s="27"/>
      <c r="N841" s="27">
        <v>1</v>
      </c>
      <c r="O841" s="10" t="s">
        <v>925</v>
      </c>
      <c r="P841" s="28" t="s">
        <v>472</v>
      </c>
      <c r="Q841" s="27" t="s">
        <v>381</v>
      </c>
      <c r="R841" s="20"/>
      <c r="S841" s="20"/>
    </row>
    <row r="842" spans="1:19" s="58" customFormat="1" ht="20.100000000000001" customHeight="1" x14ac:dyDescent="0.25">
      <c r="A842" s="22">
        <v>716</v>
      </c>
      <c r="B842" s="20" t="str">
        <f t="shared" si="51"/>
        <v>00.03.27.1.4.4.3.B.36.2011</v>
      </c>
      <c r="C842" s="20">
        <v>36</v>
      </c>
      <c r="D842" s="72" t="s">
        <v>1085</v>
      </c>
      <c r="E842" s="28" t="s">
        <v>485</v>
      </c>
      <c r="F842" s="19" t="s">
        <v>893</v>
      </c>
      <c r="G842" s="190">
        <v>150000</v>
      </c>
      <c r="H842" s="269"/>
      <c r="I842" s="15">
        <v>2011</v>
      </c>
      <c r="J842" s="27"/>
      <c r="K842" s="27"/>
      <c r="L842" s="20"/>
      <c r="M842" s="27"/>
      <c r="N842" s="27">
        <v>1</v>
      </c>
      <c r="O842" s="10" t="s">
        <v>925</v>
      </c>
      <c r="P842" s="28" t="s">
        <v>472</v>
      </c>
      <c r="Q842" s="27" t="s">
        <v>381</v>
      </c>
      <c r="R842" s="20"/>
      <c r="S842" s="20"/>
    </row>
    <row r="843" spans="1:19" s="58" customFormat="1" ht="20.100000000000001" customHeight="1" x14ac:dyDescent="0.25">
      <c r="A843" s="72">
        <v>717</v>
      </c>
      <c r="B843" s="20" t="str">
        <f t="shared" si="51"/>
        <v>00.03.27.1.4.4.3.B.37.2016</v>
      </c>
      <c r="C843" s="20">
        <v>37</v>
      </c>
      <c r="D843" s="72" t="s">
        <v>1085</v>
      </c>
      <c r="E843" s="28" t="s">
        <v>78</v>
      </c>
      <c r="F843" s="19" t="s">
        <v>893</v>
      </c>
      <c r="G843" s="189">
        <v>7500000</v>
      </c>
      <c r="H843" s="268"/>
      <c r="I843" s="15">
        <v>2016</v>
      </c>
      <c r="J843" s="27" t="s">
        <v>79</v>
      </c>
      <c r="K843" s="27"/>
      <c r="L843" s="27" t="s">
        <v>967</v>
      </c>
      <c r="M843" s="27"/>
      <c r="N843" s="27">
        <v>1</v>
      </c>
      <c r="O843" s="10" t="s">
        <v>925</v>
      </c>
      <c r="P843" s="28" t="s">
        <v>472</v>
      </c>
      <c r="Q843" s="27" t="s">
        <v>56</v>
      </c>
      <c r="R843" s="27"/>
      <c r="S843" s="37"/>
    </row>
    <row r="844" spans="1:19" s="58" customFormat="1" ht="20.100000000000001" customHeight="1" x14ac:dyDescent="0.25">
      <c r="A844" s="72"/>
      <c r="B844" s="20" t="str">
        <f t="shared" si="51"/>
        <v>00.03.27.1.4.4.3.B.38.2019</v>
      </c>
      <c r="C844" s="20">
        <v>38</v>
      </c>
      <c r="D844" s="72" t="s">
        <v>1085</v>
      </c>
      <c r="E844" s="28" t="s">
        <v>474</v>
      </c>
      <c r="F844" s="19" t="s">
        <v>893</v>
      </c>
      <c r="G844" s="189" t="s">
        <v>59</v>
      </c>
      <c r="H844" s="268" t="s">
        <v>59</v>
      </c>
      <c r="I844" s="15">
        <v>2019</v>
      </c>
      <c r="J844" s="86" t="s">
        <v>1101</v>
      </c>
      <c r="K844" s="86"/>
      <c r="L844" s="86" t="s">
        <v>1192</v>
      </c>
      <c r="M844" s="86"/>
      <c r="N844" s="27">
        <v>1</v>
      </c>
      <c r="O844" s="10" t="s">
        <v>925</v>
      </c>
      <c r="P844" s="28" t="s">
        <v>472</v>
      </c>
      <c r="Q844" s="27"/>
      <c r="R844" s="27"/>
      <c r="S844" s="37"/>
    </row>
    <row r="845" spans="1:19" s="58" customFormat="1" ht="20.100000000000001" customHeight="1" x14ac:dyDescent="0.25">
      <c r="A845" s="72"/>
      <c r="B845" s="20" t="str">
        <f>"00.03.27.1.4.4.1.B."&amp; C845&amp;D845&amp;I845</f>
        <v>00.03.27.1.4.4.1.B.39.2023</v>
      </c>
      <c r="C845" s="20">
        <v>39</v>
      </c>
      <c r="D845" s="72" t="s">
        <v>1085</v>
      </c>
      <c r="E845" s="28" t="s">
        <v>548</v>
      </c>
      <c r="F845" s="19" t="s">
        <v>893</v>
      </c>
      <c r="G845" s="189">
        <v>1050000</v>
      </c>
      <c r="H845" s="268" t="s">
        <v>1157</v>
      </c>
      <c r="I845" s="15">
        <v>2023</v>
      </c>
      <c r="J845" s="86" t="s">
        <v>1411</v>
      </c>
      <c r="K845" s="86" t="s">
        <v>59</v>
      </c>
      <c r="L845" s="86" t="s">
        <v>59</v>
      </c>
      <c r="M845" s="86"/>
      <c r="N845" s="27">
        <v>1</v>
      </c>
      <c r="O845" s="10" t="s">
        <v>925</v>
      </c>
      <c r="P845" s="28" t="s">
        <v>469</v>
      </c>
      <c r="Q845" s="27"/>
      <c r="R845" s="27"/>
      <c r="S845" s="37"/>
    </row>
    <row r="846" spans="1:19" s="58" customFormat="1" ht="20.100000000000001" customHeight="1" x14ac:dyDescent="0.25">
      <c r="A846" s="72"/>
      <c r="B846" s="20" t="str">
        <f>"00.03.27.1.4.4.1.B."&amp; C846&amp;D846&amp;I846</f>
        <v>00.03.27.1.4.4.1.B.40.2023</v>
      </c>
      <c r="C846" s="20">
        <v>40</v>
      </c>
      <c r="D846" s="72" t="s">
        <v>1085</v>
      </c>
      <c r="E846" s="28" t="s">
        <v>1412</v>
      </c>
      <c r="F846" s="19" t="s">
        <v>893</v>
      </c>
      <c r="G846" s="189">
        <v>258000</v>
      </c>
      <c r="H846" s="268" t="s">
        <v>1157</v>
      </c>
      <c r="I846" s="15">
        <v>2023</v>
      </c>
      <c r="J846" s="86" t="s">
        <v>1411</v>
      </c>
      <c r="K846" s="86" t="s">
        <v>59</v>
      </c>
      <c r="L846" s="86" t="s">
        <v>59</v>
      </c>
      <c r="M846" s="86"/>
      <c r="N846" s="27">
        <v>1</v>
      </c>
      <c r="O846" s="10" t="s">
        <v>925</v>
      </c>
      <c r="P846" s="28" t="s">
        <v>469</v>
      </c>
      <c r="Q846" s="27"/>
      <c r="R846" s="27"/>
      <c r="S846" s="37"/>
    </row>
    <row r="847" spans="1:19" s="58" customFormat="1" ht="20.100000000000001" customHeight="1" x14ac:dyDescent="0.25">
      <c r="A847" s="72"/>
      <c r="B847" s="20" t="str">
        <f>"00.03.27.1.4.4.1.B."&amp; C847&amp;D847&amp;I847</f>
        <v>00.03.27.1.4.4.1.B.41.2023</v>
      </c>
      <c r="C847" s="20">
        <v>41</v>
      </c>
      <c r="D847" s="72" t="s">
        <v>1085</v>
      </c>
      <c r="E847" s="28" t="s">
        <v>1413</v>
      </c>
      <c r="F847" s="19" t="s">
        <v>893</v>
      </c>
      <c r="G847" s="197">
        <v>725000</v>
      </c>
      <c r="H847" s="268" t="s">
        <v>1157</v>
      </c>
      <c r="I847" s="15">
        <v>2023</v>
      </c>
      <c r="J847" s="86" t="s">
        <v>1411</v>
      </c>
      <c r="K847" s="86" t="s">
        <v>59</v>
      </c>
      <c r="L847" s="86" t="s">
        <v>59</v>
      </c>
      <c r="M847" s="86"/>
      <c r="N847" s="27">
        <v>1</v>
      </c>
      <c r="O847" s="10" t="s">
        <v>925</v>
      </c>
      <c r="P847" s="28" t="s">
        <v>469</v>
      </c>
      <c r="Q847" s="27"/>
      <c r="R847" s="27"/>
      <c r="S847" s="37"/>
    </row>
    <row r="848" spans="1:19" s="58" customFormat="1" ht="20.100000000000001" customHeight="1" x14ac:dyDescent="0.25">
      <c r="A848" s="72"/>
      <c r="B848" s="20"/>
      <c r="C848" s="20"/>
      <c r="D848" s="72"/>
      <c r="E848" s="28"/>
      <c r="F848" s="19"/>
      <c r="G848" s="189"/>
      <c r="H848" s="268"/>
      <c r="I848" s="15"/>
      <c r="J848" s="86"/>
      <c r="K848" s="86"/>
      <c r="L848" s="86"/>
      <c r="M848" s="86"/>
      <c r="N848" s="27"/>
      <c r="O848" s="10"/>
      <c r="P848" s="39"/>
      <c r="Q848" s="27"/>
      <c r="R848" s="27"/>
      <c r="S848" s="37"/>
    </row>
    <row r="849" spans="1:19" s="58" customFormat="1" ht="20.100000000000001" customHeight="1" x14ac:dyDescent="0.25">
      <c r="A849" s="22">
        <v>718</v>
      </c>
      <c r="B849" s="20" t="str">
        <f t="shared" ref="B849:B861" si="52">"00.03.27.1.10.10.1.B."&amp;C849&amp;D849&amp;I849</f>
        <v>00.03.27.1.10.10.1.B.1.2017</v>
      </c>
      <c r="C849" s="20">
        <v>1</v>
      </c>
      <c r="D849" s="72" t="s">
        <v>1085</v>
      </c>
      <c r="E849" s="28" t="s">
        <v>486</v>
      </c>
      <c r="F849" s="19" t="s">
        <v>893</v>
      </c>
      <c r="G849" s="190">
        <v>53900000</v>
      </c>
      <c r="H849" s="269"/>
      <c r="I849" s="15">
        <v>2017</v>
      </c>
      <c r="J849" s="86" t="s">
        <v>488</v>
      </c>
      <c r="K849" s="86"/>
      <c r="L849" s="86" t="s">
        <v>487</v>
      </c>
      <c r="M849" s="86">
        <v>2</v>
      </c>
      <c r="N849" s="27">
        <v>1</v>
      </c>
      <c r="O849" s="15" t="s">
        <v>926</v>
      </c>
      <c r="P849" s="39" t="s">
        <v>501</v>
      </c>
      <c r="Q849" s="27" t="s">
        <v>56</v>
      </c>
      <c r="R849" s="27"/>
      <c r="S849" s="27"/>
    </row>
    <row r="850" spans="1:19" s="58" customFormat="1" ht="20.100000000000001" customHeight="1" x14ac:dyDescent="0.25">
      <c r="A850" s="72">
        <v>719</v>
      </c>
      <c r="B850" s="20" t="str">
        <f t="shared" si="52"/>
        <v>00.03.27.1.10.10.1.B.2.2017</v>
      </c>
      <c r="C850" s="20">
        <v>2</v>
      </c>
      <c r="D850" s="72" t="s">
        <v>1085</v>
      </c>
      <c r="E850" s="28" t="s">
        <v>489</v>
      </c>
      <c r="F850" s="19" t="s">
        <v>893</v>
      </c>
      <c r="G850" s="190">
        <v>10000000</v>
      </c>
      <c r="H850" s="269"/>
      <c r="I850" s="15">
        <v>2017</v>
      </c>
      <c r="J850" s="27" t="s">
        <v>491</v>
      </c>
      <c r="K850" s="27"/>
      <c r="L850" s="27" t="s">
        <v>490</v>
      </c>
      <c r="M850" s="27">
        <v>1</v>
      </c>
      <c r="N850" s="27">
        <v>1</v>
      </c>
      <c r="O850" s="15" t="s">
        <v>926</v>
      </c>
      <c r="P850" s="39" t="s">
        <v>501</v>
      </c>
      <c r="Q850" s="27" t="s">
        <v>56</v>
      </c>
      <c r="R850" s="27"/>
      <c r="S850" s="27"/>
    </row>
    <row r="851" spans="1:19" s="58" customFormat="1" ht="20.100000000000001" customHeight="1" x14ac:dyDescent="0.25">
      <c r="A851" s="22">
        <v>720</v>
      </c>
      <c r="B851" s="20" t="str">
        <f t="shared" si="52"/>
        <v>00.03.27.1.10.10.1.B.3.2017</v>
      </c>
      <c r="C851" s="20">
        <v>3</v>
      </c>
      <c r="D851" s="72" t="s">
        <v>1085</v>
      </c>
      <c r="E851" s="28" t="s">
        <v>1051</v>
      </c>
      <c r="F851" s="19" t="s">
        <v>893</v>
      </c>
      <c r="G851" s="190">
        <v>625000</v>
      </c>
      <c r="H851" s="269"/>
      <c r="I851" s="15">
        <v>2017</v>
      </c>
      <c r="J851" s="27"/>
      <c r="K851" s="27"/>
      <c r="L851" s="27"/>
      <c r="M851" s="27">
        <v>1</v>
      </c>
      <c r="N851" s="27">
        <v>1</v>
      </c>
      <c r="O851" s="15" t="s">
        <v>926</v>
      </c>
      <c r="P851" s="39" t="s">
        <v>501</v>
      </c>
      <c r="Q851" s="27" t="s">
        <v>56</v>
      </c>
      <c r="R851" s="27"/>
      <c r="S851" s="27"/>
    </row>
    <row r="852" spans="1:19" s="58" customFormat="1" ht="20.100000000000001" customHeight="1" x14ac:dyDescent="0.25">
      <c r="A852" s="72">
        <v>721</v>
      </c>
      <c r="B852" s="20" t="str">
        <f t="shared" si="52"/>
        <v>00.03.27.1.10.10.1.B.4.2016</v>
      </c>
      <c r="C852" s="20">
        <v>4</v>
      </c>
      <c r="D852" s="72" t="s">
        <v>1085</v>
      </c>
      <c r="E852" s="28" t="s">
        <v>78</v>
      </c>
      <c r="F852" s="19" t="s">
        <v>893</v>
      </c>
      <c r="G852" s="190">
        <v>4500000</v>
      </c>
      <c r="H852" s="269"/>
      <c r="I852" s="15">
        <v>2016</v>
      </c>
      <c r="J852" s="27" t="s">
        <v>79</v>
      </c>
      <c r="K852" s="27"/>
      <c r="L852" s="27" t="s">
        <v>12</v>
      </c>
      <c r="M852" s="27">
        <v>1</v>
      </c>
      <c r="N852" s="27">
        <v>1</v>
      </c>
      <c r="O852" s="15" t="s">
        <v>926</v>
      </c>
      <c r="P852" s="39" t="s">
        <v>501</v>
      </c>
      <c r="Q852" s="27" t="s">
        <v>56</v>
      </c>
      <c r="R852" s="27"/>
      <c r="S852" s="27"/>
    </row>
    <row r="853" spans="1:19" s="58" customFormat="1" ht="20.100000000000001" customHeight="1" x14ac:dyDescent="0.25">
      <c r="A853" s="22">
        <v>722</v>
      </c>
      <c r="B853" s="20" t="str">
        <f t="shared" si="52"/>
        <v>00.03.27.1.10.10.1.B.5.2017</v>
      </c>
      <c r="C853" s="20">
        <v>5</v>
      </c>
      <c r="D853" s="72" t="s">
        <v>1085</v>
      </c>
      <c r="E853" s="28" t="s">
        <v>367</v>
      </c>
      <c r="F853" s="19" t="s">
        <v>893</v>
      </c>
      <c r="G853" s="190">
        <v>150000</v>
      </c>
      <c r="H853" s="269"/>
      <c r="I853" s="15">
        <v>2017</v>
      </c>
      <c r="J853" s="27"/>
      <c r="K853" s="27"/>
      <c r="L853" s="27"/>
      <c r="M853" s="27">
        <v>1</v>
      </c>
      <c r="N853" s="27">
        <v>1</v>
      </c>
      <c r="O853" s="15" t="s">
        <v>926</v>
      </c>
      <c r="P853" s="39" t="s">
        <v>501</v>
      </c>
      <c r="Q853" s="27" t="s">
        <v>56</v>
      </c>
      <c r="R853" s="27"/>
      <c r="S853" s="27"/>
    </row>
    <row r="854" spans="1:19" s="58" customFormat="1" ht="20.100000000000001" customHeight="1" x14ac:dyDescent="0.25">
      <c r="A854" s="72">
        <v>723</v>
      </c>
      <c r="B854" s="20" t="str">
        <f t="shared" si="52"/>
        <v>00.03.27.1.10.10.1.B.6.2020</v>
      </c>
      <c r="C854" s="20">
        <v>6</v>
      </c>
      <c r="D854" s="72" t="s">
        <v>1085</v>
      </c>
      <c r="E854" s="28" t="s">
        <v>492</v>
      </c>
      <c r="F854" s="19" t="s">
        <v>893</v>
      </c>
      <c r="G854" s="190">
        <v>350000</v>
      </c>
      <c r="H854" s="269"/>
      <c r="I854" s="15">
        <v>2020</v>
      </c>
      <c r="J854" s="27" t="s">
        <v>494</v>
      </c>
      <c r="K854" s="27"/>
      <c r="L854" s="27" t="s">
        <v>493</v>
      </c>
      <c r="M854" s="27">
        <v>2</v>
      </c>
      <c r="N854" s="27">
        <v>1</v>
      </c>
      <c r="O854" s="15" t="s">
        <v>926</v>
      </c>
      <c r="P854" s="39" t="s">
        <v>501</v>
      </c>
      <c r="Q854" s="27" t="s">
        <v>56</v>
      </c>
      <c r="R854" s="27"/>
      <c r="S854" s="27"/>
    </row>
    <row r="855" spans="1:19" s="58" customFormat="1" ht="20.100000000000001" customHeight="1" x14ac:dyDescent="0.25">
      <c r="A855" s="72">
        <v>725</v>
      </c>
      <c r="B855" s="20" t="str">
        <f t="shared" si="52"/>
        <v>00.03.27.1.10.10.1.B.8.2020</v>
      </c>
      <c r="C855" s="20">
        <v>8</v>
      </c>
      <c r="D855" s="72" t="s">
        <v>1085</v>
      </c>
      <c r="E855" s="71" t="s">
        <v>718</v>
      </c>
      <c r="F855" s="19" t="s">
        <v>893</v>
      </c>
      <c r="G855" s="190">
        <v>3000000</v>
      </c>
      <c r="H855" s="269"/>
      <c r="I855" s="15">
        <v>2020</v>
      </c>
      <c r="J855" s="27" t="s">
        <v>61</v>
      </c>
      <c r="K855" s="27"/>
      <c r="L855" s="27" t="s">
        <v>495</v>
      </c>
      <c r="M855" s="27">
        <v>1</v>
      </c>
      <c r="N855" s="27">
        <v>1</v>
      </c>
      <c r="O855" s="15" t="s">
        <v>926</v>
      </c>
      <c r="P855" s="39" t="s">
        <v>501</v>
      </c>
      <c r="Q855" s="27"/>
      <c r="R855" s="27" t="s">
        <v>56</v>
      </c>
      <c r="S855" s="27"/>
    </row>
    <row r="856" spans="1:19" s="58" customFormat="1" ht="20.100000000000001" customHeight="1" x14ac:dyDescent="0.25">
      <c r="A856" s="22">
        <v>726</v>
      </c>
      <c r="B856" s="20" t="str">
        <f t="shared" si="52"/>
        <v>00.03.27.1.10.10.1.B.9.2020</v>
      </c>
      <c r="C856" s="20">
        <v>9</v>
      </c>
      <c r="D856" s="72" t="s">
        <v>1085</v>
      </c>
      <c r="E856" s="28" t="s">
        <v>496</v>
      </c>
      <c r="F856" s="19" t="s">
        <v>893</v>
      </c>
      <c r="G856" s="190">
        <v>2200000</v>
      </c>
      <c r="H856" s="269"/>
      <c r="I856" s="15">
        <v>2020</v>
      </c>
      <c r="J856" s="27" t="s">
        <v>498</v>
      </c>
      <c r="K856" s="27"/>
      <c r="L856" s="27" t="s">
        <v>497</v>
      </c>
      <c r="M856" s="27">
        <v>1</v>
      </c>
      <c r="N856" s="27">
        <v>1</v>
      </c>
      <c r="O856" s="15" t="s">
        <v>926</v>
      </c>
      <c r="P856" s="39" t="s">
        <v>501</v>
      </c>
      <c r="Q856" s="10" t="s">
        <v>56</v>
      </c>
      <c r="R856" s="27"/>
      <c r="S856" s="10"/>
    </row>
    <row r="857" spans="1:19" s="58" customFormat="1" ht="20.100000000000001" customHeight="1" x14ac:dyDescent="0.25">
      <c r="A857" s="72">
        <v>729</v>
      </c>
      <c r="B857" s="20" t="str">
        <f t="shared" si="52"/>
        <v>00.03.27.1.10.10.1.B.12.2019</v>
      </c>
      <c r="C857" s="20">
        <v>12</v>
      </c>
      <c r="D857" s="72" t="s">
        <v>1085</v>
      </c>
      <c r="E857" s="252" t="s">
        <v>1370</v>
      </c>
      <c r="F857" s="19" t="s">
        <v>893</v>
      </c>
      <c r="G857" s="190">
        <v>9500000</v>
      </c>
      <c r="H857" s="269"/>
      <c r="I857" s="15">
        <v>2019</v>
      </c>
      <c r="J857" s="10"/>
      <c r="K857" s="10"/>
      <c r="L857" s="10"/>
      <c r="M857" s="27"/>
      <c r="N857" s="10">
        <v>1</v>
      </c>
      <c r="O857" s="15" t="s">
        <v>926</v>
      </c>
      <c r="P857" s="39" t="s">
        <v>501</v>
      </c>
      <c r="Q857" s="10" t="s">
        <v>56</v>
      </c>
      <c r="R857" s="27"/>
      <c r="S857" s="10"/>
    </row>
    <row r="858" spans="1:19" s="58" customFormat="1" ht="20.100000000000001" customHeight="1" x14ac:dyDescent="0.25">
      <c r="A858" s="22">
        <v>730</v>
      </c>
      <c r="B858" s="20" t="str">
        <f t="shared" si="52"/>
        <v>00.03.27.1.10.10.1.B.13.2019</v>
      </c>
      <c r="C858" s="20">
        <v>13</v>
      </c>
      <c r="D858" s="72" t="s">
        <v>1085</v>
      </c>
      <c r="E858" s="252" t="s">
        <v>1371</v>
      </c>
      <c r="F858" s="19" t="s">
        <v>893</v>
      </c>
      <c r="G858" s="190">
        <v>9500000</v>
      </c>
      <c r="H858" s="269"/>
      <c r="I858" s="15">
        <v>2019</v>
      </c>
      <c r="J858" s="10"/>
      <c r="K858" s="10"/>
      <c r="L858" s="10"/>
      <c r="M858" s="27"/>
      <c r="N858" s="10">
        <v>1</v>
      </c>
      <c r="O858" s="15" t="s">
        <v>926</v>
      </c>
      <c r="P858" s="39" t="s">
        <v>501</v>
      </c>
      <c r="Q858" s="10" t="s">
        <v>56</v>
      </c>
      <c r="R858" s="27"/>
      <c r="S858" s="10"/>
    </row>
    <row r="859" spans="1:19" s="58" customFormat="1" ht="20.100000000000001" customHeight="1" x14ac:dyDescent="0.25">
      <c r="A859" s="72">
        <v>731</v>
      </c>
      <c r="B859" s="20" t="str">
        <f t="shared" si="52"/>
        <v>00.03.27.1.10.10.1.B.14.2019</v>
      </c>
      <c r="C859" s="20">
        <v>14</v>
      </c>
      <c r="D859" s="72" t="s">
        <v>1085</v>
      </c>
      <c r="E859" s="252" t="s">
        <v>1372</v>
      </c>
      <c r="F859" s="19" t="s">
        <v>893</v>
      </c>
      <c r="G859" s="190">
        <v>9500000</v>
      </c>
      <c r="H859" s="269"/>
      <c r="I859" s="15">
        <v>2019</v>
      </c>
      <c r="J859" s="10"/>
      <c r="K859" s="10"/>
      <c r="L859" s="10"/>
      <c r="M859" s="27"/>
      <c r="N859" s="10">
        <v>1</v>
      </c>
      <c r="O859" s="15" t="s">
        <v>926</v>
      </c>
      <c r="P859" s="39" t="s">
        <v>501</v>
      </c>
      <c r="Q859" s="10" t="s">
        <v>56</v>
      </c>
      <c r="R859" s="27"/>
      <c r="S859" s="10"/>
    </row>
    <row r="860" spans="1:19" s="58" customFormat="1" ht="20.100000000000001" customHeight="1" x14ac:dyDescent="0.25">
      <c r="A860" s="72">
        <v>733</v>
      </c>
      <c r="B860" s="20" t="str">
        <f t="shared" si="52"/>
        <v>00.03.27.1.10.10.1.B.16.2017</v>
      </c>
      <c r="C860" s="20">
        <v>16</v>
      </c>
      <c r="D860" s="72" t="s">
        <v>1085</v>
      </c>
      <c r="E860" s="9" t="s">
        <v>499</v>
      </c>
      <c r="F860" s="19" t="s">
        <v>893</v>
      </c>
      <c r="G860" s="190">
        <v>2000000</v>
      </c>
      <c r="H860" s="269"/>
      <c r="I860" s="10">
        <v>2017</v>
      </c>
      <c r="J860" s="10"/>
      <c r="K860" s="10"/>
      <c r="L860" s="10" t="s">
        <v>315</v>
      </c>
      <c r="M860" s="27"/>
      <c r="N860" s="10">
        <v>1</v>
      </c>
      <c r="O860" s="15" t="s">
        <v>926</v>
      </c>
      <c r="P860" s="39" t="s">
        <v>501</v>
      </c>
      <c r="Q860" s="10" t="s">
        <v>56</v>
      </c>
      <c r="R860" s="27"/>
      <c r="S860" s="10"/>
    </row>
    <row r="861" spans="1:19" s="58" customFormat="1" ht="20.100000000000001" customHeight="1" x14ac:dyDescent="0.25">
      <c r="A861" s="22">
        <v>734</v>
      </c>
      <c r="B861" s="20" t="str">
        <f t="shared" si="52"/>
        <v>00.03.27.1.10.10.1.B.17.2017</v>
      </c>
      <c r="C861" s="20">
        <v>17</v>
      </c>
      <c r="D861" s="72" t="s">
        <v>1085</v>
      </c>
      <c r="E861" s="71" t="s">
        <v>499</v>
      </c>
      <c r="F861" s="19" t="s">
        <v>893</v>
      </c>
      <c r="G861" s="190">
        <v>1500000</v>
      </c>
      <c r="H861" s="269"/>
      <c r="I861" s="10">
        <v>2017</v>
      </c>
      <c r="J861" s="10"/>
      <c r="K861" s="10"/>
      <c r="L861" s="10" t="s">
        <v>138</v>
      </c>
      <c r="M861" s="27"/>
      <c r="N861" s="10">
        <v>1</v>
      </c>
      <c r="O861" s="15" t="s">
        <v>926</v>
      </c>
      <c r="P861" s="39" t="s">
        <v>501</v>
      </c>
      <c r="Q861" s="10" t="s">
        <v>56</v>
      </c>
      <c r="R861" s="27"/>
      <c r="S861" s="10"/>
    </row>
    <row r="862" spans="1:19" s="58" customFormat="1" ht="20.100000000000001" customHeight="1" x14ac:dyDescent="0.25">
      <c r="A862" s="22">
        <v>736</v>
      </c>
      <c r="B862" s="20" t="str">
        <f t="shared" ref="B862:B871" si="53">"00.03.27.1.10.10.2.B."&amp;C862&amp;D862&amp;I862</f>
        <v>00.03.27.1.10.10.2.B.19.2019</v>
      </c>
      <c r="C862" s="20">
        <v>19</v>
      </c>
      <c r="D862" s="72" t="s">
        <v>1085</v>
      </c>
      <c r="E862" s="9" t="s">
        <v>502</v>
      </c>
      <c r="F862" s="19" t="s">
        <v>893</v>
      </c>
      <c r="G862" s="190">
        <v>3100000</v>
      </c>
      <c r="H862" s="269"/>
      <c r="I862" s="15">
        <v>2019</v>
      </c>
      <c r="J862" s="10" t="s">
        <v>61</v>
      </c>
      <c r="K862" s="10"/>
      <c r="L862" s="9" t="s">
        <v>503</v>
      </c>
      <c r="M862" s="10">
        <v>1</v>
      </c>
      <c r="N862" s="10">
        <v>1</v>
      </c>
      <c r="O862" s="15" t="s">
        <v>926</v>
      </c>
      <c r="P862" s="39" t="s">
        <v>510</v>
      </c>
      <c r="Q862" s="28" t="s">
        <v>56</v>
      </c>
      <c r="R862" s="28"/>
      <c r="S862" s="28"/>
    </row>
    <row r="863" spans="1:19" s="58" customFormat="1" ht="20.100000000000001" customHeight="1" x14ac:dyDescent="0.25">
      <c r="A863" s="72">
        <v>737</v>
      </c>
      <c r="B863" s="20" t="str">
        <f t="shared" si="53"/>
        <v>00.03.27.1.10.10.2.B.20.2020</v>
      </c>
      <c r="C863" s="20">
        <v>20</v>
      </c>
      <c r="D863" s="72" t="s">
        <v>1085</v>
      </c>
      <c r="E863" s="28" t="s">
        <v>504</v>
      </c>
      <c r="F863" s="19" t="s">
        <v>893</v>
      </c>
      <c r="G863" s="190">
        <v>3000000</v>
      </c>
      <c r="H863" s="269"/>
      <c r="I863" s="15">
        <v>2020</v>
      </c>
      <c r="J863" s="27" t="s">
        <v>505</v>
      </c>
      <c r="K863" s="27"/>
      <c r="L863" s="28"/>
      <c r="M863" s="27">
        <v>1</v>
      </c>
      <c r="N863" s="27">
        <v>1</v>
      </c>
      <c r="O863" s="15" t="s">
        <v>926</v>
      </c>
      <c r="P863" s="39" t="s">
        <v>510</v>
      </c>
      <c r="Q863" s="28" t="s">
        <v>56</v>
      </c>
      <c r="R863" s="28"/>
      <c r="S863" s="28"/>
    </row>
    <row r="864" spans="1:19" s="58" customFormat="1" ht="20.100000000000001" customHeight="1" x14ac:dyDescent="0.25">
      <c r="A864" s="72">
        <v>739</v>
      </c>
      <c r="B864" s="20" t="str">
        <f t="shared" si="53"/>
        <v>00.03.27.1.10.10.2.B.22.2021</v>
      </c>
      <c r="C864" s="20">
        <v>22</v>
      </c>
      <c r="D864" s="72" t="s">
        <v>1085</v>
      </c>
      <c r="E864" s="28" t="s">
        <v>506</v>
      </c>
      <c r="F864" s="19" t="s">
        <v>893</v>
      </c>
      <c r="G864" s="190">
        <v>45000000</v>
      </c>
      <c r="H864" s="269"/>
      <c r="I864" s="15">
        <v>2021</v>
      </c>
      <c r="J864" s="27" t="s">
        <v>488</v>
      </c>
      <c r="K864" s="27"/>
      <c r="L864" s="28" t="s">
        <v>507</v>
      </c>
      <c r="M864" s="27">
        <v>1</v>
      </c>
      <c r="N864" s="27">
        <v>1</v>
      </c>
      <c r="O864" s="15" t="s">
        <v>926</v>
      </c>
      <c r="P864" s="39" t="s">
        <v>510</v>
      </c>
      <c r="Q864" s="28" t="s">
        <v>56</v>
      </c>
      <c r="R864" s="28"/>
      <c r="S864" s="28"/>
    </row>
    <row r="865" spans="1:19" s="58" customFormat="1" ht="20.100000000000001" customHeight="1" x14ac:dyDescent="0.25">
      <c r="A865" s="22">
        <v>740</v>
      </c>
      <c r="B865" s="20" t="str">
        <f t="shared" si="53"/>
        <v>00.03.27.1.10.10.2.B.23.2020</v>
      </c>
      <c r="C865" s="20">
        <v>23</v>
      </c>
      <c r="D865" s="72" t="s">
        <v>1085</v>
      </c>
      <c r="E865" s="28" t="s">
        <v>502</v>
      </c>
      <c r="F865" s="19" t="s">
        <v>893</v>
      </c>
      <c r="G865" s="190">
        <v>3000000</v>
      </c>
      <c r="H865" s="269"/>
      <c r="I865" s="15">
        <v>2020</v>
      </c>
      <c r="J865" s="27" t="s">
        <v>509</v>
      </c>
      <c r="K865" s="27"/>
      <c r="L865" s="28" t="s">
        <v>508</v>
      </c>
      <c r="M865" s="27">
        <v>2</v>
      </c>
      <c r="N865" s="27">
        <v>1</v>
      </c>
      <c r="O865" s="15" t="s">
        <v>926</v>
      </c>
      <c r="P865" s="39" t="s">
        <v>510</v>
      </c>
      <c r="Q865" s="28" t="s">
        <v>56</v>
      </c>
      <c r="R865" s="28"/>
      <c r="S865" s="28"/>
    </row>
    <row r="866" spans="1:19" s="58" customFormat="1" ht="20.100000000000001" customHeight="1" x14ac:dyDescent="0.25">
      <c r="A866" s="72">
        <v>741</v>
      </c>
      <c r="B866" s="20" t="str">
        <f t="shared" si="53"/>
        <v>00.03.27.1.10.10.2.B.24.2019</v>
      </c>
      <c r="C866" s="20">
        <v>24</v>
      </c>
      <c r="D866" s="72" t="s">
        <v>1085</v>
      </c>
      <c r="E866" s="28" t="s">
        <v>1373</v>
      </c>
      <c r="F866" s="19" t="s">
        <v>893</v>
      </c>
      <c r="G866" s="190">
        <v>8000000</v>
      </c>
      <c r="H866" s="269"/>
      <c r="I866" s="15">
        <v>2019</v>
      </c>
      <c r="J866" s="27"/>
      <c r="K866" s="27"/>
      <c r="L866" s="28"/>
      <c r="M866" s="27"/>
      <c r="N866" s="27">
        <v>1</v>
      </c>
      <c r="O866" s="15" t="s">
        <v>926</v>
      </c>
      <c r="P866" s="39" t="s">
        <v>510</v>
      </c>
      <c r="Q866" s="28" t="s">
        <v>56</v>
      </c>
      <c r="R866" s="28"/>
      <c r="S866" s="28"/>
    </row>
    <row r="867" spans="1:19" s="94" customFormat="1" ht="20.100000000000001" customHeight="1" x14ac:dyDescent="0.25">
      <c r="A867" s="22">
        <v>742</v>
      </c>
      <c r="B867" s="20" t="str">
        <f t="shared" si="53"/>
        <v>00.03.27.1.10.10.2.B.25.2019</v>
      </c>
      <c r="C867" s="20">
        <v>25</v>
      </c>
      <c r="D867" s="72" t="s">
        <v>1085</v>
      </c>
      <c r="E867" s="28" t="s">
        <v>1374</v>
      </c>
      <c r="F867" s="19" t="s">
        <v>893</v>
      </c>
      <c r="G867" s="190">
        <v>8000000</v>
      </c>
      <c r="H867" s="269"/>
      <c r="I867" s="15">
        <v>2019</v>
      </c>
      <c r="J867" s="27"/>
      <c r="K867" s="27"/>
      <c r="L867" s="28"/>
      <c r="M867" s="27"/>
      <c r="N867" s="27">
        <v>1</v>
      </c>
      <c r="O867" s="15" t="s">
        <v>926</v>
      </c>
      <c r="P867" s="102" t="s">
        <v>913</v>
      </c>
      <c r="Q867" s="102"/>
      <c r="R867" s="102"/>
      <c r="S867" s="102"/>
    </row>
    <row r="868" spans="1:19" s="58" customFormat="1" ht="20.100000000000001" customHeight="1" x14ac:dyDescent="0.25">
      <c r="A868" s="72">
        <v>743</v>
      </c>
      <c r="B868" s="20" t="str">
        <f t="shared" si="53"/>
        <v>00.03.27.1.10.10.2.B.26.2017</v>
      </c>
      <c r="C868" s="20">
        <v>26</v>
      </c>
      <c r="D868" s="72" t="s">
        <v>1085</v>
      </c>
      <c r="E868" s="95" t="s">
        <v>214</v>
      </c>
      <c r="F868" s="91" t="s">
        <v>893</v>
      </c>
      <c r="G868" s="191">
        <v>1974000</v>
      </c>
      <c r="H868" s="270"/>
      <c r="I868" s="100">
        <v>2017</v>
      </c>
      <c r="J868" s="45"/>
      <c r="K868" s="45"/>
      <c r="L868" s="102" t="s">
        <v>912</v>
      </c>
      <c r="M868" s="45"/>
      <c r="N868" s="45">
        <v>1</v>
      </c>
      <c r="O868" s="100" t="s">
        <v>926</v>
      </c>
      <c r="P868" s="26" t="s">
        <v>516</v>
      </c>
      <c r="Q868" s="23" t="s">
        <v>56</v>
      </c>
      <c r="R868" s="18"/>
      <c r="S868" s="20"/>
    </row>
    <row r="869" spans="1:19" s="58" customFormat="1" ht="20.100000000000001" customHeight="1" x14ac:dyDescent="0.25">
      <c r="A869" s="72"/>
      <c r="B869" s="20" t="str">
        <f t="shared" si="53"/>
        <v>00.03.27.1.10.10.2.B.27.2021</v>
      </c>
      <c r="C869" s="20">
        <v>27</v>
      </c>
      <c r="D869" s="72" t="s">
        <v>1085</v>
      </c>
      <c r="E869" s="95" t="s">
        <v>83</v>
      </c>
      <c r="F869" s="91" t="s">
        <v>893</v>
      </c>
      <c r="G869" s="191"/>
      <c r="H869" s="270"/>
      <c r="I869" s="100">
        <v>2021</v>
      </c>
      <c r="J869" s="45" t="s">
        <v>357</v>
      </c>
      <c r="K869" s="45"/>
      <c r="L869" s="102"/>
      <c r="M869" s="45"/>
      <c r="N869" s="45">
        <v>1</v>
      </c>
      <c r="O869" s="100" t="s">
        <v>926</v>
      </c>
      <c r="P869" s="74" t="s">
        <v>501</v>
      </c>
      <c r="Q869" s="73" t="s">
        <v>381</v>
      </c>
      <c r="R869" s="18"/>
      <c r="S869" s="20"/>
    </row>
    <row r="870" spans="1:19" s="58" customFormat="1" ht="20.100000000000001" customHeight="1" x14ac:dyDescent="0.25">
      <c r="A870" s="72"/>
      <c r="B870" s="20" t="str">
        <f t="shared" si="53"/>
        <v>00.03.27.1.10.10.2.B.28.2021</v>
      </c>
      <c r="C870" s="20">
        <v>28</v>
      </c>
      <c r="D870" s="72" t="s">
        <v>1085</v>
      </c>
      <c r="E870" s="95" t="s">
        <v>1375</v>
      </c>
      <c r="F870" s="91" t="s">
        <v>893</v>
      </c>
      <c r="G870" s="191"/>
      <c r="H870" s="270"/>
      <c r="I870" s="100">
        <v>2021</v>
      </c>
      <c r="J870" s="45"/>
      <c r="K870" s="45"/>
      <c r="L870" s="102"/>
      <c r="M870" s="45"/>
      <c r="N870" s="45">
        <v>1</v>
      </c>
      <c r="O870" s="100" t="s">
        <v>926</v>
      </c>
      <c r="P870" s="74" t="s">
        <v>510</v>
      </c>
      <c r="Q870" s="73" t="s">
        <v>381</v>
      </c>
      <c r="R870" s="18"/>
      <c r="S870" s="20"/>
    </row>
    <row r="871" spans="1:19" s="58" customFormat="1" ht="20.100000000000001" customHeight="1" x14ac:dyDescent="0.25">
      <c r="A871" s="72"/>
      <c r="B871" s="20" t="str">
        <f t="shared" si="53"/>
        <v>00.03.27.1.10.10.2.B.29.2023</v>
      </c>
      <c r="C871" s="20">
        <v>29</v>
      </c>
      <c r="D871" s="72" t="s">
        <v>1085</v>
      </c>
      <c r="E871" s="95" t="s">
        <v>1432</v>
      </c>
      <c r="F871" s="91" t="s">
        <v>893</v>
      </c>
      <c r="G871" s="191">
        <v>350000</v>
      </c>
      <c r="H871" s="270" t="s">
        <v>1164</v>
      </c>
      <c r="I871" s="100">
        <v>2023</v>
      </c>
      <c r="J871" s="45" t="s">
        <v>494</v>
      </c>
      <c r="K871" s="45" t="s">
        <v>59</v>
      </c>
      <c r="L871" s="102" t="s">
        <v>59</v>
      </c>
      <c r="M871" s="45"/>
      <c r="N871" s="45">
        <v>1</v>
      </c>
      <c r="O871" s="100" t="s">
        <v>926</v>
      </c>
      <c r="P871" s="74" t="s">
        <v>501</v>
      </c>
      <c r="Q871" s="73" t="s">
        <v>56</v>
      </c>
      <c r="R871" s="18"/>
      <c r="S871" s="20"/>
    </row>
    <row r="872" spans="1:19" s="58" customFormat="1" ht="20.100000000000001" customHeight="1" x14ac:dyDescent="0.25">
      <c r="A872" s="72"/>
      <c r="B872" s="20"/>
      <c r="C872" s="20"/>
      <c r="D872" s="72"/>
      <c r="E872" s="95"/>
      <c r="F872" s="91"/>
      <c r="G872" s="191"/>
      <c r="H872" s="270"/>
      <c r="I872" s="100"/>
      <c r="J872" s="45"/>
      <c r="K872" s="45"/>
      <c r="L872" s="102"/>
      <c r="M872" s="45"/>
      <c r="N872" s="45"/>
      <c r="O872" s="100"/>
      <c r="P872" s="74"/>
      <c r="Q872" s="73"/>
      <c r="R872" s="18"/>
      <c r="S872" s="20"/>
    </row>
    <row r="873" spans="1:19" s="58" customFormat="1" ht="20.100000000000001" customHeight="1" x14ac:dyDescent="0.25">
      <c r="A873" s="22">
        <v>744</v>
      </c>
      <c r="B873" s="20" t="str">
        <f>"00.02.27.1.11.11.1.B."&amp;C873&amp;D873&amp;I873</f>
        <v>00.02.27.1.11.11.1.B.1.2018</v>
      </c>
      <c r="C873" s="20">
        <v>1</v>
      </c>
      <c r="D873" s="72" t="s">
        <v>1085</v>
      </c>
      <c r="E873" s="9" t="s">
        <v>511</v>
      </c>
      <c r="F873" s="19" t="s">
        <v>893</v>
      </c>
      <c r="G873" s="190">
        <v>3500000</v>
      </c>
      <c r="H873" s="269"/>
      <c r="I873" s="15">
        <v>2018</v>
      </c>
      <c r="J873" s="22"/>
      <c r="K873" s="22"/>
      <c r="L873" s="22"/>
      <c r="M873" s="40">
        <v>1</v>
      </c>
      <c r="N873" s="40">
        <v>1</v>
      </c>
      <c r="O873" s="22" t="s">
        <v>927</v>
      </c>
      <c r="P873" s="26" t="s">
        <v>516</v>
      </c>
      <c r="Q873" s="23"/>
      <c r="R873" s="23" t="s">
        <v>56</v>
      </c>
      <c r="S873" s="20"/>
    </row>
    <row r="874" spans="1:19" s="58" customFormat="1" ht="20.100000000000001" customHeight="1" x14ac:dyDescent="0.25">
      <c r="A874" s="72">
        <v>745</v>
      </c>
      <c r="B874" s="20" t="str">
        <f>"00.02.27.1.11.11.1.B."&amp;C874&amp;D874&amp;I874</f>
        <v>00.02.27.1.11.11.1.B.2.2018</v>
      </c>
      <c r="C874" s="20">
        <v>2</v>
      </c>
      <c r="D874" s="72" t="s">
        <v>1085</v>
      </c>
      <c r="E874" s="26" t="s">
        <v>512</v>
      </c>
      <c r="F874" s="19" t="s">
        <v>893</v>
      </c>
      <c r="G874" s="190">
        <v>1500000</v>
      </c>
      <c r="H874" s="269"/>
      <c r="I874" s="15">
        <v>2018</v>
      </c>
      <c r="J874" s="23"/>
      <c r="K874" s="73"/>
      <c r="L874" s="23"/>
      <c r="M874" s="41">
        <v>1</v>
      </c>
      <c r="N874" s="41">
        <v>1</v>
      </c>
      <c r="O874" s="22" t="s">
        <v>927</v>
      </c>
      <c r="P874" s="26" t="s">
        <v>516</v>
      </c>
      <c r="Q874" s="23" t="s">
        <v>56</v>
      </c>
      <c r="R874" s="24"/>
      <c r="S874" s="20"/>
    </row>
    <row r="875" spans="1:19" s="58" customFormat="1" ht="20.100000000000001" customHeight="1" x14ac:dyDescent="0.25">
      <c r="A875" s="22">
        <v>746</v>
      </c>
      <c r="B875" s="20" t="str">
        <f>"00.02.27.1.11.11.1.B."&amp;C875&amp;D875&amp;I875</f>
        <v>00.02.27.1.11.11.1.B.3.2018</v>
      </c>
      <c r="C875" s="20">
        <v>3</v>
      </c>
      <c r="D875" s="72" t="s">
        <v>1085</v>
      </c>
      <c r="E875" s="26" t="s">
        <v>513</v>
      </c>
      <c r="F875" s="19" t="s">
        <v>893</v>
      </c>
      <c r="G875" s="192">
        <v>350000</v>
      </c>
      <c r="H875" s="271"/>
      <c r="I875" s="15">
        <v>2018</v>
      </c>
      <c r="J875" s="23"/>
      <c r="K875" s="73"/>
      <c r="L875" s="21"/>
      <c r="M875" s="41">
        <v>1</v>
      </c>
      <c r="N875" s="41">
        <v>1</v>
      </c>
      <c r="O875" s="22" t="s">
        <v>927</v>
      </c>
      <c r="P875" s="26" t="s">
        <v>516</v>
      </c>
      <c r="Q875" s="23" t="s">
        <v>56</v>
      </c>
      <c r="R875" s="24"/>
      <c r="S875" s="20"/>
    </row>
    <row r="876" spans="1:19" s="58" customFormat="1" ht="20.100000000000001" customHeight="1" x14ac:dyDescent="0.25">
      <c r="A876" s="72">
        <v>747</v>
      </c>
      <c r="B876" s="20" t="str">
        <f>"00.02.27.1.11.11.1.B."&amp;C876&amp;D876&amp;I876</f>
        <v>00.02.27.1.11.11.1.B.4.2018</v>
      </c>
      <c r="C876" s="20">
        <v>4</v>
      </c>
      <c r="D876" s="72" t="s">
        <v>1085</v>
      </c>
      <c r="E876" s="26" t="s">
        <v>514</v>
      </c>
      <c r="F876" s="19" t="s">
        <v>893</v>
      </c>
      <c r="G876" s="190">
        <v>5000000</v>
      </c>
      <c r="H876" s="269"/>
      <c r="I876" s="15">
        <v>2018</v>
      </c>
      <c r="J876" s="23"/>
      <c r="K876" s="73"/>
      <c r="L876" s="21"/>
      <c r="M876" s="41">
        <v>1</v>
      </c>
      <c r="N876" s="41">
        <v>1</v>
      </c>
      <c r="O876" s="22" t="s">
        <v>927</v>
      </c>
      <c r="P876" s="26" t="s">
        <v>516</v>
      </c>
      <c r="Q876" s="23" t="s">
        <v>56</v>
      </c>
      <c r="R876" s="24"/>
      <c r="S876" s="20"/>
    </row>
    <row r="877" spans="1:19" s="58" customFormat="1" ht="20.100000000000001" customHeight="1" x14ac:dyDescent="0.25">
      <c r="A877" s="22">
        <v>748</v>
      </c>
      <c r="B877" s="20" t="str">
        <f>"00.02.27.1.11.11.1.B."&amp;C877&amp;D877&amp;I877</f>
        <v>00.02.27.1.11.11.1.B.5.2018</v>
      </c>
      <c r="C877" s="20">
        <v>5</v>
      </c>
      <c r="D877" s="72" t="s">
        <v>1085</v>
      </c>
      <c r="E877" s="26" t="s">
        <v>515</v>
      </c>
      <c r="F877" s="19" t="s">
        <v>893</v>
      </c>
      <c r="G877" s="199">
        <v>500000</v>
      </c>
      <c r="H877" s="286"/>
      <c r="I877" s="15">
        <v>2018</v>
      </c>
      <c r="J877" s="15"/>
      <c r="K877" s="15"/>
      <c r="L877" s="21"/>
      <c r="M877" s="41">
        <v>1</v>
      </c>
      <c r="N877" s="41">
        <v>1</v>
      </c>
      <c r="O877" s="22" t="s">
        <v>927</v>
      </c>
      <c r="P877" s="74" t="s">
        <v>516</v>
      </c>
      <c r="Q877" s="32" t="s">
        <v>63</v>
      </c>
      <c r="R877" s="32"/>
      <c r="S877" s="32"/>
    </row>
    <row r="878" spans="1:19" s="58" customFormat="1" ht="20.100000000000001" customHeight="1" x14ac:dyDescent="0.25">
      <c r="A878" s="72"/>
      <c r="B878" s="20"/>
      <c r="C878" s="20"/>
      <c r="D878" s="72"/>
      <c r="E878" s="74"/>
      <c r="F878" s="19"/>
      <c r="G878" s="199"/>
      <c r="H878" s="286"/>
      <c r="I878" s="15"/>
      <c r="J878" s="15"/>
      <c r="K878" s="15"/>
      <c r="L878" s="21"/>
      <c r="M878" s="41"/>
      <c r="N878" s="41"/>
      <c r="O878" s="22"/>
      <c r="P878" s="27"/>
      <c r="Q878" s="32"/>
      <c r="R878" s="32"/>
      <c r="S878" s="32"/>
    </row>
    <row r="879" spans="1:19" s="58" customFormat="1" ht="20.100000000000001" customHeight="1" x14ac:dyDescent="0.25">
      <c r="A879" s="72">
        <v>749</v>
      </c>
      <c r="B879" s="20" t="str">
        <f t="shared" ref="B879:B899" si="54">"00.03.27.1.5.5.1.B."&amp;C879&amp;D879&amp;I879</f>
        <v>00.03.27.1.5.5.1.B.1.2018</v>
      </c>
      <c r="C879" s="20">
        <v>1</v>
      </c>
      <c r="D879" s="72" t="s">
        <v>1085</v>
      </c>
      <c r="E879" s="125" t="s">
        <v>781</v>
      </c>
      <c r="F879" s="19" t="s">
        <v>893</v>
      </c>
      <c r="G879" s="190">
        <v>2500000</v>
      </c>
      <c r="H879" s="269"/>
      <c r="I879" s="15">
        <v>2018</v>
      </c>
      <c r="J879" s="37"/>
      <c r="K879" s="37"/>
      <c r="L879" s="36"/>
      <c r="M879" s="38"/>
      <c r="N879" s="10">
        <v>1</v>
      </c>
      <c r="O879" s="10" t="s">
        <v>517</v>
      </c>
      <c r="P879" s="27" t="s">
        <v>517</v>
      </c>
      <c r="Q879" s="32" t="s">
        <v>63</v>
      </c>
      <c r="R879" s="20"/>
      <c r="S879" s="20"/>
    </row>
    <row r="880" spans="1:19" s="58" customFormat="1" ht="20.100000000000001" customHeight="1" x14ac:dyDescent="0.25">
      <c r="A880" s="22">
        <v>750</v>
      </c>
      <c r="B880" s="20" t="str">
        <f t="shared" si="54"/>
        <v>00.03.27.1.5.5.1.B.2.2020</v>
      </c>
      <c r="C880" s="20">
        <v>2</v>
      </c>
      <c r="D880" s="72" t="s">
        <v>1085</v>
      </c>
      <c r="E880" s="28" t="s">
        <v>518</v>
      </c>
      <c r="F880" s="19" t="s">
        <v>893</v>
      </c>
      <c r="G880" s="190">
        <v>250000</v>
      </c>
      <c r="H880" s="269"/>
      <c r="I880" s="15">
        <v>2020</v>
      </c>
      <c r="J880" s="27"/>
      <c r="K880" s="27"/>
      <c r="L880" s="20"/>
      <c r="M880" s="27"/>
      <c r="N880" s="27">
        <v>1</v>
      </c>
      <c r="O880" s="10" t="s">
        <v>517</v>
      </c>
      <c r="P880" s="15" t="s">
        <v>517</v>
      </c>
      <c r="Q880" s="20"/>
      <c r="R880" s="32" t="s">
        <v>63</v>
      </c>
      <c r="S880" s="20" t="s">
        <v>520</v>
      </c>
    </row>
    <row r="881" spans="1:19" s="58" customFormat="1" ht="20.100000000000001" customHeight="1" x14ac:dyDescent="0.25">
      <c r="A881" s="72">
        <v>751</v>
      </c>
      <c r="B881" s="20" t="str">
        <f t="shared" si="54"/>
        <v>00.03.27.1.5.5.1.B.3.2019</v>
      </c>
      <c r="C881" s="20">
        <v>3</v>
      </c>
      <c r="D881" s="72" t="s">
        <v>1085</v>
      </c>
      <c r="E881" s="28" t="s">
        <v>519</v>
      </c>
      <c r="F881" s="19" t="s">
        <v>893</v>
      </c>
      <c r="G881" s="190">
        <v>1795000</v>
      </c>
      <c r="H881" s="269"/>
      <c r="I881" s="15">
        <v>2019</v>
      </c>
      <c r="J881" s="27"/>
      <c r="K881" s="27"/>
      <c r="L881" s="20"/>
      <c r="M881" s="27"/>
      <c r="N881" s="27">
        <v>1</v>
      </c>
      <c r="O881" s="10" t="s">
        <v>517</v>
      </c>
      <c r="P881" s="15" t="s">
        <v>517</v>
      </c>
      <c r="Q881" s="20"/>
      <c r="R881" s="32" t="s">
        <v>63</v>
      </c>
      <c r="S881" s="20" t="s">
        <v>521</v>
      </c>
    </row>
    <row r="882" spans="1:19" s="58" customFormat="1" ht="20.100000000000001" customHeight="1" x14ac:dyDescent="0.25">
      <c r="A882" s="22">
        <v>752</v>
      </c>
      <c r="B882" s="20" t="str">
        <f t="shared" si="54"/>
        <v>00.03.27.1.5.5.1.B.4.2019</v>
      </c>
      <c r="C882" s="20">
        <v>4</v>
      </c>
      <c r="D882" s="72" t="s">
        <v>1085</v>
      </c>
      <c r="E882" s="71" t="s">
        <v>718</v>
      </c>
      <c r="F882" s="19" t="s">
        <v>893</v>
      </c>
      <c r="G882" s="190">
        <v>3000000</v>
      </c>
      <c r="H882" s="269"/>
      <c r="I882" s="15">
        <v>2019</v>
      </c>
      <c r="J882" s="27"/>
      <c r="K882" s="27"/>
      <c r="L882" s="20"/>
      <c r="M882" s="27"/>
      <c r="N882" s="27">
        <v>1</v>
      </c>
      <c r="O882" s="10" t="s">
        <v>517</v>
      </c>
      <c r="P882" s="15" t="s">
        <v>517</v>
      </c>
      <c r="Q882" s="32" t="s">
        <v>63</v>
      </c>
      <c r="R882" s="20"/>
      <c r="S882" s="20"/>
    </row>
    <row r="883" spans="1:19" s="58" customFormat="1" ht="20.100000000000001" customHeight="1" x14ac:dyDescent="0.25">
      <c r="A883" s="72">
        <v>753</v>
      </c>
      <c r="B883" s="20" t="str">
        <f t="shared" si="54"/>
        <v>00.03.27.1.5.5.1.B.5.2020</v>
      </c>
      <c r="C883" s="20">
        <v>5</v>
      </c>
      <c r="D883" s="72" t="s">
        <v>1085</v>
      </c>
      <c r="E883" s="28" t="s">
        <v>412</v>
      </c>
      <c r="F883" s="19" t="s">
        <v>893</v>
      </c>
      <c r="G883" s="190">
        <v>850000</v>
      </c>
      <c r="H883" s="269"/>
      <c r="I883" s="15">
        <v>2020</v>
      </c>
      <c r="J883" s="22" t="s">
        <v>407</v>
      </c>
      <c r="K883" s="22"/>
      <c r="L883" s="20"/>
      <c r="M883" s="27"/>
      <c r="N883" s="27">
        <v>1</v>
      </c>
      <c r="O883" s="10" t="s">
        <v>517</v>
      </c>
      <c r="P883" s="15" t="s">
        <v>517</v>
      </c>
      <c r="Q883" s="32" t="s">
        <v>63</v>
      </c>
      <c r="R883" s="20"/>
      <c r="S883" s="20"/>
    </row>
    <row r="884" spans="1:19" s="58" customFormat="1" ht="20.100000000000001" customHeight="1" x14ac:dyDescent="0.25">
      <c r="A884" s="22">
        <v>754</v>
      </c>
      <c r="B884" s="20" t="str">
        <f t="shared" si="54"/>
        <v>00.03.27.1.5.5.1.B.6.2020</v>
      </c>
      <c r="C884" s="20">
        <v>6</v>
      </c>
      <c r="D884" s="72" t="s">
        <v>1085</v>
      </c>
      <c r="E884" s="28" t="s">
        <v>412</v>
      </c>
      <c r="F884" s="19" t="s">
        <v>893</v>
      </c>
      <c r="G884" s="190">
        <v>850000</v>
      </c>
      <c r="H884" s="269"/>
      <c r="I884" s="15">
        <v>2020</v>
      </c>
      <c r="J884" s="22" t="s">
        <v>407</v>
      </c>
      <c r="K884" s="22"/>
      <c r="L884" s="20"/>
      <c r="M884" s="27"/>
      <c r="N884" s="27">
        <v>1</v>
      </c>
      <c r="O884" s="10" t="s">
        <v>517</v>
      </c>
      <c r="P884" s="15" t="s">
        <v>517</v>
      </c>
      <c r="Q884" s="32" t="s">
        <v>63</v>
      </c>
      <c r="R884" s="20"/>
      <c r="S884" s="20"/>
    </row>
    <row r="885" spans="1:19" s="58" customFormat="1" ht="20.100000000000001" customHeight="1" x14ac:dyDescent="0.25">
      <c r="A885" s="72">
        <v>755</v>
      </c>
      <c r="B885" s="20" t="str">
        <f t="shared" si="54"/>
        <v>00.03.27.1.5.5.1.B.7.2020</v>
      </c>
      <c r="C885" s="20">
        <v>7</v>
      </c>
      <c r="D885" s="72" t="s">
        <v>1085</v>
      </c>
      <c r="E885" s="28" t="s">
        <v>412</v>
      </c>
      <c r="F885" s="19" t="s">
        <v>893</v>
      </c>
      <c r="G885" s="190">
        <v>850000</v>
      </c>
      <c r="H885" s="269"/>
      <c r="I885" s="15">
        <v>2020</v>
      </c>
      <c r="J885" s="22" t="s">
        <v>407</v>
      </c>
      <c r="K885" s="22"/>
      <c r="L885" s="20"/>
      <c r="M885" s="27"/>
      <c r="N885" s="27">
        <v>1</v>
      </c>
      <c r="O885" s="10" t="s">
        <v>517</v>
      </c>
      <c r="P885" s="15" t="s">
        <v>517</v>
      </c>
      <c r="Q885" s="32" t="s">
        <v>63</v>
      </c>
      <c r="R885" s="20"/>
      <c r="S885" s="20"/>
    </row>
    <row r="886" spans="1:19" s="58" customFormat="1" ht="20.100000000000001" customHeight="1" x14ac:dyDescent="0.25">
      <c r="A886" s="22">
        <v>756</v>
      </c>
      <c r="B886" s="20" t="str">
        <f t="shared" si="54"/>
        <v>00.03.27.1.5.5.1.B.8.2020</v>
      </c>
      <c r="C886" s="20">
        <v>8</v>
      </c>
      <c r="D886" s="72" t="s">
        <v>1085</v>
      </c>
      <c r="E886" s="28" t="s">
        <v>412</v>
      </c>
      <c r="F886" s="19" t="s">
        <v>893</v>
      </c>
      <c r="G886" s="190">
        <v>850000</v>
      </c>
      <c r="H886" s="269"/>
      <c r="I886" s="15">
        <v>2020</v>
      </c>
      <c r="J886" s="22" t="s">
        <v>407</v>
      </c>
      <c r="K886" s="22"/>
      <c r="L886" s="20"/>
      <c r="M886" s="27"/>
      <c r="N886" s="27">
        <v>1</v>
      </c>
      <c r="O886" s="10" t="s">
        <v>517</v>
      </c>
      <c r="P886" s="15" t="s">
        <v>517</v>
      </c>
      <c r="Q886" s="32" t="s">
        <v>63</v>
      </c>
      <c r="R886" s="32" t="s">
        <v>63</v>
      </c>
      <c r="S886" s="20" t="s">
        <v>523</v>
      </c>
    </row>
    <row r="887" spans="1:19" s="58" customFormat="1" ht="20.100000000000001" customHeight="1" x14ac:dyDescent="0.25">
      <c r="A887" s="72">
        <v>757</v>
      </c>
      <c r="B887" s="20" t="str">
        <f t="shared" si="54"/>
        <v>00.03.27.1.5.5.1.B.9.2020</v>
      </c>
      <c r="C887" s="20">
        <v>9</v>
      </c>
      <c r="D887" s="72" t="s">
        <v>1085</v>
      </c>
      <c r="E887" s="28" t="s">
        <v>522</v>
      </c>
      <c r="F887" s="19" t="s">
        <v>893</v>
      </c>
      <c r="G887" s="190">
        <v>375000</v>
      </c>
      <c r="H887" s="269"/>
      <c r="I887" s="15">
        <v>2020</v>
      </c>
      <c r="J887" s="27"/>
      <c r="K887" s="27"/>
      <c r="L887" s="20"/>
      <c r="M887" s="27"/>
      <c r="N887" s="27">
        <v>1</v>
      </c>
      <c r="O887" s="10" t="s">
        <v>517</v>
      </c>
      <c r="P887" s="15" t="s">
        <v>517</v>
      </c>
      <c r="Q887" s="32" t="s">
        <v>63</v>
      </c>
      <c r="R887" s="32" t="s">
        <v>63</v>
      </c>
      <c r="S887" s="20" t="s">
        <v>523</v>
      </c>
    </row>
    <row r="888" spans="1:19" s="58" customFormat="1" ht="20.100000000000001" customHeight="1" x14ac:dyDescent="0.25">
      <c r="A888" s="22">
        <v>758</v>
      </c>
      <c r="B888" s="20" t="str">
        <f t="shared" si="54"/>
        <v>00.03.27.1.5.5.1.B.10.2020</v>
      </c>
      <c r="C888" s="20">
        <v>10</v>
      </c>
      <c r="D888" s="72" t="s">
        <v>1085</v>
      </c>
      <c r="E888" s="28" t="s">
        <v>522</v>
      </c>
      <c r="F888" s="19" t="s">
        <v>893</v>
      </c>
      <c r="G888" s="190">
        <v>375000</v>
      </c>
      <c r="H888" s="269"/>
      <c r="I888" s="15">
        <v>2020</v>
      </c>
      <c r="J888" s="27"/>
      <c r="K888" s="27"/>
      <c r="L888" s="20"/>
      <c r="M888" s="27"/>
      <c r="N888" s="27">
        <v>1</v>
      </c>
      <c r="O888" s="10" t="s">
        <v>517</v>
      </c>
      <c r="P888" s="15" t="s">
        <v>517</v>
      </c>
      <c r="Q888" s="32" t="s">
        <v>63</v>
      </c>
      <c r="R888" s="20"/>
      <c r="S888" s="20"/>
    </row>
    <row r="889" spans="1:19" s="58" customFormat="1" ht="20.100000000000001" customHeight="1" x14ac:dyDescent="0.25">
      <c r="A889" s="72">
        <v>759</v>
      </c>
      <c r="B889" s="20" t="str">
        <f t="shared" si="54"/>
        <v>00.03.27.1.5.5.1.B.11.2019</v>
      </c>
      <c r="C889" s="20">
        <v>11</v>
      </c>
      <c r="D889" s="72" t="s">
        <v>1085</v>
      </c>
      <c r="E889" s="28" t="s">
        <v>524</v>
      </c>
      <c r="F889" s="19" t="s">
        <v>893</v>
      </c>
      <c r="G889" s="190">
        <v>90000</v>
      </c>
      <c r="H889" s="269"/>
      <c r="I889" s="15">
        <v>2019</v>
      </c>
      <c r="J889" s="27"/>
      <c r="K889" s="27"/>
      <c r="L889" s="20"/>
      <c r="M889" s="27"/>
      <c r="N889" s="27">
        <v>1</v>
      </c>
      <c r="O889" s="10" t="s">
        <v>517</v>
      </c>
      <c r="P889" s="15" t="s">
        <v>517</v>
      </c>
      <c r="Q889" s="32" t="s">
        <v>63</v>
      </c>
      <c r="R889" s="20"/>
      <c r="S889" s="20"/>
    </row>
    <row r="890" spans="1:19" s="58" customFormat="1" ht="20.100000000000001" customHeight="1" x14ac:dyDescent="0.25">
      <c r="A890" s="22">
        <v>760</v>
      </c>
      <c r="B890" s="20" t="str">
        <f t="shared" si="54"/>
        <v>00.03.27.1.5.5.1.B.12.2019</v>
      </c>
      <c r="C890" s="20">
        <v>12</v>
      </c>
      <c r="D890" s="72" t="s">
        <v>1085</v>
      </c>
      <c r="E890" s="28" t="s">
        <v>524</v>
      </c>
      <c r="F890" s="19" t="s">
        <v>893</v>
      </c>
      <c r="G890" s="190">
        <v>90000</v>
      </c>
      <c r="H890" s="269"/>
      <c r="I890" s="15">
        <v>2019</v>
      </c>
      <c r="J890" s="27"/>
      <c r="K890" s="27"/>
      <c r="L890" s="20"/>
      <c r="M890" s="27"/>
      <c r="N890" s="27">
        <v>1</v>
      </c>
      <c r="O890" s="10" t="s">
        <v>517</v>
      </c>
      <c r="P890" s="15" t="s">
        <v>517</v>
      </c>
      <c r="Q890" s="32" t="s">
        <v>63</v>
      </c>
      <c r="R890" s="20"/>
      <c r="S890" s="20"/>
    </row>
    <row r="891" spans="1:19" s="58" customFormat="1" ht="20.100000000000001" customHeight="1" x14ac:dyDescent="0.25">
      <c r="A891" s="72">
        <v>761</v>
      </c>
      <c r="B891" s="20" t="str">
        <f t="shared" si="54"/>
        <v>00.03.27.1.5.5.1.B.13.2019</v>
      </c>
      <c r="C891" s="20">
        <v>13</v>
      </c>
      <c r="D891" s="72" t="s">
        <v>1085</v>
      </c>
      <c r="E891" s="28" t="s">
        <v>524</v>
      </c>
      <c r="F891" s="19" t="s">
        <v>893</v>
      </c>
      <c r="G891" s="190">
        <v>90000</v>
      </c>
      <c r="H891" s="269"/>
      <c r="I891" s="15">
        <v>2019</v>
      </c>
      <c r="J891" s="27"/>
      <c r="K891" s="27"/>
      <c r="L891" s="20"/>
      <c r="M891" s="27"/>
      <c r="N891" s="27">
        <v>1</v>
      </c>
      <c r="O891" s="10" t="s">
        <v>517</v>
      </c>
      <c r="P891" s="15" t="s">
        <v>517</v>
      </c>
      <c r="Q891" s="32" t="s">
        <v>63</v>
      </c>
      <c r="R891" s="20"/>
      <c r="S891" s="20"/>
    </row>
    <row r="892" spans="1:19" s="58" customFormat="1" ht="20.100000000000001" customHeight="1" x14ac:dyDescent="0.25">
      <c r="A892" s="22">
        <v>762</v>
      </c>
      <c r="B892" s="20" t="str">
        <f t="shared" si="54"/>
        <v>00.03.27.1.5.5.1.B.14.2019</v>
      </c>
      <c r="C892" s="20">
        <v>14</v>
      </c>
      <c r="D892" s="72" t="s">
        <v>1085</v>
      </c>
      <c r="E892" s="28" t="s">
        <v>524</v>
      </c>
      <c r="F892" s="19" t="s">
        <v>893</v>
      </c>
      <c r="G892" s="190">
        <v>90000</v>
      </c>
      <c r="H892" s="269"/>
      <c r="I892" s="15">
        <v>2019</v>
      </c>
      <c r="J892" s="27"/>
      <c r="K892" s="27"/>
      <c r="L892" s="20"/>
      <c r="M892" s="27"/>
      <c r="N892" s="27">
        <v>1</v>
      </c>
      <c r="O892" s="10" t="s">
        <v>517</v>
      </c>
      <c r="P892" s="15" t="s">
        <v>517</v>
      </c>
      <c r="Q892" s="32" t="s">
        <v>63</v>
      </c>
      <c r="R892" s="20"/>
      <c r="S892" s="20"/>
    </row>
    <row r="893" spans="1:19" s="58" customFormat="1" ht="20.100000000000001" customHeight="1" x14ac:dyDescent="0.25">
      <c r="A893" s="72">
        <v>763</v>
      </c>
      <c r="B893" s="20" t="str">
        <f t="shared" si="54"/>
        <v>00.03.27.1.5.5.1.B.15.2019</v>
      </c>
      <c r="C893" s="20">
        <v>15</v>
      </c>
      <c r="D893" s="72" t="s">
        <v>1085</v>
      </c>
      <c r="E893" s="28" t="s">
        <v>524</v>
      </c>
      <c r="F893" s="19" t="s">
        <v>893</v>
      </c>
      <c r="G893" s="190">
        <v>90000</v>
      </c>
      <c r="H893" s="269"/>
      <c r="I893" s="15">
        <v>2019</v>
      </c>
      <c r="J893" s="27"/>
      <c r="K893" s="27"/>
      <c r="L893" s="20"/>
      <c r="M893" s="27"/>
      <c r="N893" s="27">
        <v>1</v>
      </c>
      <c r="O893" s="10" t="s">
        <v>517</v>
      </c>
      <c r="P893" s="15" t="s">
        <v>517</v>
      </c>
      <c r="Q893" s="32" t="s">
        <v>63</v>
      </c>
      <c r="R893" s="20"/>
      <c r="S893" s="20"/>
    </row>
    <row r="894" spans="1:19" s="58" customFormat="1" ht="20.100000000000001" customHeight="1" x14ac:dyDescent="0.25">
      <c r="A894" s="22">
        <v>764</v>
      </c>
      <c r="B894" s="20" t="str">
        <f t="shared" si="54"/>
        <v>00.03.27.1.5.5.1.B.16.2016</v>
      </c>
      <c r="C894" s="20">
        <v>16</v>
      </c>
      <c r="D894" s="72" t="s">
        <v>1085</v>
      </c>
      <c r="E894" s="21" t="s">
        <v>78</v>
      </c>
      <c r="F894" s="19" t="s">
        <v>893</v>
      </c>
      <c r="G894" s="190">
        <v>4500000</v>
      </c>
      <c r="H894" s="269"/>
      <c r="I894" s="15">
        <v>2016</v>
      </c>
      <c r="J894" s="27" t="s">
        <v>79</v>
      </c>
      <c r="K894" s="27"/>
      <c r="L894" s="20" t="s">
        <v>12</v>
      </c>
      <c r="M894" s="27"/>
      <c r="N894" s="27">
        <v>1</v>
      </c>
      <c r="O894" s="10" t="s">
        <v>517</v>
      </c>
      <c r="P894" s="15" t="s">
        <v>517</v>
      </c>
      <c r="Q894" s="32"/>
      <c r="R894" s="20"/>
      <c r="S894" s="20"/>
    </row>
    <row r="895" spans="1:19" s="58" customFormat="1" ht="20.100000000000001" customHeight="1" x14ac:dyDescent="0.25">
      <c r="A895" s="72">
        <v>765</v>
      </c>
      <c r="B895" s="20" t="str">
        <f t="shared" si="54"/>
        <v>00.03.27.1.5.5.1.B.17.2016</v>
      </c>
      <c r="C895" s="20">
        <v>17</v>
      </c>
      <c r="D895" s="72" t="s">
        <v>1085</v>
      </c>
      <c r="E895" s="78" t="s">
        <v>78</v>
      </c>
      <c r="F895" s="19" t="s">
        <v>893</v>
      </c>
      <c r="G895" s="190">
        <v>4500000</v>
      </c>
      <c r="H895" s="269"/>
      <c r="I895" s="15">
        <v>2016</v>
      </c>
      <c r="J895" s="27" t="s">
        <v>79</v>
      </c>
      <c r="K895" s="27"/>
      <c r="L895" s="20" t="s">
        <v>12</v>
      </c>
      <c r="M895" s="27"/>
      <c r="N895" s="27">
        <v>1</v>
      </c>
      <c r="O895" s="10" t="s">
        <v>517</v>
      </c>
      <c r="P895" s="15" t="s">
        <v>517</v>
      </c>
      <c r="Q895" s="20"/>
      <c r="R895" s="32" t="s">
        <v>63</v>
      </c>
      <c r="S895" s="20" t="s">
        <v>525</v>
      </c>
    </row>
    <row r="896" spans="1:19" s="58" customFormat="1" ht="20.100000000000001" customHeight="1" x14ac:dyDescent="0.25">
      <c r="A896" s="22">
        <v>766</v>
      </c>
      <c r="B896" s="20" t="str">
        <f t="shared" si="54"/>
        <v>00.03.27.1.5.5.1.B.18.2018</v>
      </c>
      <c r="C896" s="20">
        <v>18</v>
      </c>
      <c r="D896" s="72" t="s">
        <v>1085</v>
      </c>
      <c r="E896" s="74" t="s">
        <v>46</v>
      </c>
      <c r="F896" s="19" t="s">
        <v>893</v>
      </c>
      <c r="G896" s="192">
        <v>525000</v>
      </c>
      <c r="H896" s="271"/>
      <c r="I896" s="15">
        <v>2018</v>
      </c>
      <c r="J896" s="27"/>
      <c r="K896" s="27"/>
      <c r="L896" s="20"/>
      <c r="M896" s="27"/>
      <c r="N896" s="27">
        <v>1</v>
      </c>
      <c r="O896" s="10" t="s">
        <v>517</v>
      </c>
      <c r="P896" s="15" t="s">
        <v>517</v>
      </c>
      <c r="Q896" s="32" t="s">
        <v>63</v>
      </c>
      <c r="R896" s="20"/>
      <c r="S896" s="20"/>
    </row>
    <row r="897" spans="1:19" s="58" customFormat="1" ht="20.100000000000001" customHeight="1" x14ac:dyDescent="0.25">
      <c r="A897" s="72">
        <v>767</v>
      </c>
      <c r="B897" s="20" t="str">
        <f t="shared" si="54"/>
        <v>00.03.27.1.5.5.1.B.19.2018</v>
      </c>
      <c r="C897" s="20">
        <v>19</v>
      </c>
      <c r="D897" s="72" t="s">
        <v>1085</v>
      </c>
      <c r="E897" s="28" t="s">
        <v>526</v>
      </c>
      <c r="F897" s="19" t="s">
        <v>893</v>
      </c>
      <c r="G897" s="190">
        <v>150000</v>
      </c>
      <c r="H897" s="269"/>
      <c r="I897" s="15">
        <v>2018</v>
      </c>
      <c r="J897" s="27"/>
      <c r="K897" s="27"/>
      <c r="L897" s="20"/>
      <c r="M897" s="27"/>
      <c r="N897" s="27">
        <v>1</v>
      </c>
      <c r="O897" s="10" t="s">
        <v>517</v>
      </c>
      <c r="P897" s="15" t="s">
        <v>517</v>
      </c>
      <c r="Q897" s="32" t="s">
        <v>56</v>
      </c>
      <c r="R897" s="20"/>
      <c r="S897" s="20"/>
    </row>
    <row r="898" spans="1:19" s="58" customFormat="1" ht="20.100000000000001" customHeight="1" x14ac:dyDescent="0.25">
      <c r="A898" s="22">
        <v>768</v>
      </c>
      <c r="B898" s="20" t="str">
        <f t="shared" si="54"/>
        <v>00.03.27.1.5.5.1.B.20.2022</v>
      </c>
      <c r="C898" s="20">
        <v>20</v>
      </c>
      <c r="D898" s="22" t="s">
        <v>1085</v>
      </c>
      <c r="E898" s="28" t="s">
        <v>96</v>
      </c>
      <c r="F898" s="19" t="s">
        <v>893</v>
      </c>
      <c r="G898" s="197">
        <v>1490000</v>
      </c>
      <c r="H898" s="269" t="s">
        <v>1110</v>
      </c>
      <c r="I898" s="15">
        <v>2022</v>
      </c>
      <c r="J898" s="27" t="s">
        <v>61</v>
      </c>
      <c r="K898" s="27"/>
      <c r="L898" s="20" t="s">
        <v>1111</v>
      </c>
      <c r="M898" s="27"/>
      <c r="N898" s="27">
        <v>1</v>
      </c>
      <c r="O898" s="10" t="s">
        <v>517</v>
      </c>
      <c r="P898" s="15" t="s">
        <v>517</v>
      </c>
      <c r="Q898" s="15" t="s">
        <v>63</v>
      </c>
      <c r="R898" s="20"/>
      <c r="S898" s="20"/>
    </row>
    <row r="899" spans="1:19" s="58" customFormat="1" ht="20.100000000000001" customHeight="1" x14ac:dyDescent="0.25">
      <c r="A899" s="22"/>
      <c r="B899" s="20" t="str">
        <f t="shared" si="54"/>
        <v>00.03.27.1.5.5.1.B.21.2019</v>
      </c>
      <c r="C899" s="20">
        <v>21</v>
      </c>
      <c r="D899" s="72" t="s">
        <v>1085</v>
      </c>
      <c r="E899" s="28" t="s">
        <v>474</v>
      </c>
      <c r="F899" s="19" t="s">
        <v>893</v>
      </c>
      <c r="G899" s="197" t="s">
        <v>59</v>
      </c>
      <c r="H899" s="269" t="s">
        <v>59</v>
      </c>
      <c r="I899" s="15">
        <v>2019</v>
      </c>
      <c r="J899" s="27" t="s">
        <v>1189</v>
      </c>
      <c r="K899" s="27"/>
      <c r="L899" s="20" t="s">
        <v>1190</v>
      </c>
      <c r="M899" s="27"/>
      <c r="N899" s="27">
        <v>1</v>
      </c>
      <c r="O899" s="10" t="s">
        <v>517</v>
      </c>
      <c r="P899" s="15" t="s">
        <v>517</v>
      </c>
      <c r="Q899" s="15"/>
      <c r="R899" s="20"/>
      <c r="S899" s="20"/>
    </row>
    <row r="900" spans="1:19" s="58" customFormat="1" ht="20.100000000000001" customHeight="1" x14ac:dyDescent="0.25">
      <c r="A900" s="22"/>
      <c r="B900" s="20" t="str">
        <f t="shared" ref="B900" si="55">"00.03.27.1.5.5.1.B."&amp;C900&amp;D900&amp;I900</f>
        <v>00.03.27.1.5.5.1.B.22.2023</v>
      </c>
      <c r="C900" s="20">
        <v>22</v>
      </c>
      <c r="D900" s="72" t="s">
        <v>1085</v>
      </c>
      <c r="E900" s="28" t="s">
        <v>1484</v>
      </c>
      <c r="F900" s="19" t="s">
        <v>893</v>
      </c>
      <c r="G900" s="197" t="s">
        <v>59</v>
      </c>
      <c r="H900" s="269" t="s">
        <v>1165</v>
      </c>
      <c r="I900" s="15">
        <v>2023</v>
      </c>
      <c r="J900" s="27" t="s">
        <v>1155</v>
      </c>
      <c r="K900" s="27"/>
      <c r="L900" s="20" t="s">
        <v>59</v>
      </c>
      <c r="M900" s="27"/>
      <c r="N900" s="27">
        <v>1</v>
      </c>
      <c r="O900" s="10" t="s">
        <v>517</v>
      </c>
      <c r="P900" s="15" t="s">
        <v>517</v>
      </c>
      <c r="Q900" s="15"/>
      <c r="R900" s="20"/>
      <c r="S900" s="20"/>
    </row>
    <row r="901" spans="1:19" s="58" customFormat="1" ht="20.100000000000001" customHeight="1" x14ac:dyDescent="0.25">
      <c r="A901" s="22"/>
      <c r="B901" s="20"/>
      <c r="C901" s="20"/>
      <c r="D901" s="72"/>
      <c r="E901" s="28"/>
      <c r="F901" s="19"/>
      <c r="G901" s="197"/>
      <c r="H901" s="269"/>
      <c r="I901" s="15"/>
      <c r="J901" s="27"/>
      <c r="K901" s="27"/>
      <c r="L901" s="20"/>
      <c r="M901" s="27"/>
      <c r="N901" s="27"/>
      <c r="O901" s="10"/>
      <c r="P901" s="28"/>
      <c r="Q901" s="15"/>
      <c r="R901" s="20"/>
      <c r="S901" s="20"/>
    </row>
    <row r="902" spans="1:19" s="58" customFormat="1" ht="20.100000000000001" customHeight="1" x14ac:dyDescent="0.25">
      <c r="A902" s="22">
        <v>768</v>
      </c>
      <c r="B902" s="20" t="str">
        <f t="shared" ref="B902:B908" si="56">"00.03.27.1.6.6.1.B."&amp;C902&amp;D902&amp;I902</f>
        <v>00.03.27.1.6.6.1.B.1.2021</v>
      </c>
      <c r="C902" s="20">
        <v>1</v>
      </c>
      <c r="D902" s="72" t="s">
        <v>1085</v>
      </c>
      <c r="E902" s="74" t="s">
        <v>46</v>
      </c>
      <c r="F902" s="19" t="s">
        <v>893</v>
      </c>
      <c r="G902" s="192">
        <v>525000</v>
      </c>
      <c r="H902" s="271"/>
      <c r="I902" s="15">
        <v>2021</v>
      </c>
      <c r="J902" s="27" t="s">
        <v>89</v>
      </c>
      <c r="K902" s="27"/>
      <c r="L902" s="20"/>
      <c r="M902" s="27"/>
      <c r="N902" s="15">
        <v>1</v>
      </c>
      <c r="O902" s="10" t="s">
        <v>928</v>
      </c>
      <c r="P902" s="28" t="s">
        <v>836</v>
      </c>
      <c r="Q902" s="15" t="s">
        <v>63</v>
      </c>
      <c r="R902" s="20"/>
      <c r="S902" s="20"/>
    </row>
    <row r="903" spans="1:19" s="58" customFormat="1" ht="20.100000000000001" customHeight="1" x14ac:dyDescent="0.25">
      <c r="A903" s="72">
        <v>769</v>
      </c>
      <c r="B903" s="20" t="str">
        <f t="shared" si="56"/>
        <v>00.03.27.1.6.6.1.B.2.2019</v>
      </c>
      <c r="C903" s="20">
        <v>2</v>
      </c>
      <c r="D903" s="72" t="s">
        <v>1085</v>
      </c>
      <c r="E903" s="13" t="s">
        <v>558</v>
      </c>
      <c r="F903" s="19" t="s">
        <v>893</v>
      </c>
      <c r="G903" s="190">
        <v>850000</v>
      </c>
      <c r="H903" s="269"/>
      <c r="I903" s="15">
        <v>2019</v>
      </c>
      <c r="J903" s="27"/>
      <c r="K903" s="27"/>
      <c r="L903" s="20"/>
      <c r="M903" s="27"/>
      <c r="N903" s="15">
        <v>1</v>
      </c>
      <c r="O903" s="10" t="s">
        <v>928</v>
      </c>
      <c r="P903" s="28" t="s">
        <v>836</v>
      </c>
      <c r="Q903" s="15" t="s">
        <v>63</v>
      </c>
      <c r="R903" s="20"/>
      <c r="S903" s="20"/>
    </row>
    <row r="904" spans="1:19" s="58" customFormat="1" ht="20.100000000000001" customHeight="1" x14ac:dyDescent="0.25">
      <c r="A904" s="22">
        <v>770</v>
      </c>
      <c r="B904" s="20" t="str">
        <f t="shared" si="56"/>
        <v>00.03.27.1.6.6.1.B.3.2021</v>
      </c>
      <c r="C904" s="20">
        <v>3</v>
      </c>
      <c r="D904" s="72" t="s">
        <v>1085</v>
      </c>
      <c r="E904" s="70" t="s">
        <v>559</v>
      </c>
      <c r="F904" s="19" t="s">
        <v>893</v>
      </c>
      <c r="G904" s="190">
        <v>99000</v>
      </c>
      <c r="H904" s="269"/>
      <c r="I904" s="15">
        <v>2021</v>
      </c>
      <c r="J904" s="27"/>
      <c r="K904" s="27"/>
      <c r="L904" s="20"/>
      <c r="M904" s="27"/>
      <c r="N904" s="15">
        <v>1</v>
      </c>
      <c r="O904" s="10" t="s">
        <v>928</v>
      </c>
      <c r="P904" s="28" t="s">
        <v>836</v>
      </c>
      <c r="Q904" s="15" t="s">
        <v>63</v>
      </c>
      <c r="R904" s="20"/>
      <c r="S904" s="20"/>
    </row>
    <row r="905" spans="1:19" s="58" customFormat="1" ht="20.100000000000001" customHeight="1" x14ac:dyDescent="0.25">
      <c r="A905" s="72">
        <v>771</v>
      </c>
      <c r="B905" s="20" t="str">
        <f t="shared" si="56"/>
        <v>00.03.27.1.6.6.1.B.4.2019</v>
      </c>
      <c r="C905" s="20">
        <v>4</v>
      </c>
      <c r="D905" s="72" t="s">
        <v>1085</v>
      </c>
      <c r="E905" s="70" t="s">
        <v>560</v>
      </c>
      <c r="F905" s="19" t="s">
        <v>893</v>
      </c>
      <c r="G905" s="190">
        <v>200000</v>
      </c>
      <c r="H905" s="269"/>
      <c r="I905" s="15">
        <v>2019</v>
      </c>
      <c r="J905" s="27"/>
      <c r="K905" s="27"/>
      <c r="L905" s="20"/>
      <c r="M905" s="27"/>
      <c r="N905" s="15">
        <v>1</v>
      </c>
      <c r="O905" s="10" t="s">
        <v>928</v>
      </c>
      <c r="P905" s="28" t="s">
        <v>836</v>
      </c>
      <c r="Q905" s="15" t="s">
        <v>63</v>
      </c>
      <c r="R905" s="20"/>
      <c r="S905" s="20"/>
    </row>
    <row r="906" spans="1:19" s="58" customFormat="1" ht="20.100000000000001" customHeight="1" x14ac:dyDescent="0.25">
      <c r="A906" s="22">
        <v>772</v>
      </c>
      <c r="B906" s="20" t="str">
        <f t="shared" si="56"/>
        <v>00.03.27.1.6.6.1.B.5.2020</v>
      </c>
      <c r="C906" s="20">
        <v>5</v>
      </c>
      <c r="D906" s="72" t="s">
        <v>1085</v>
      </c>
      <c r="E906" s="70" t="s">
        <v>561</v>
      </c>
      <c r="F906" s="19" t="s">
        <v>893</v>
      </c>
      <c r="G906" s="190">
        <v>13000</v>
      </c>
      <c r="H906" s="269"/>
      <c r="I906" s="15">
        <v>2020</v>
      </c>
      <c r="J906" s="27"/>
      <c r="K906" s="27"/>
      <c r="L906" s="20"/>
      <c r="M906" s="27"/>
      <c r="N906" s="15">
        <v>1</v>
      </c>
      <c r="O906" s="10" t="s">
        <v>928</v>
      </c>
      <c r="P906" s="28" t="s">
        <v>836</v>
      </c>
      <c r="Q906" s="15" t="s">
        <v>63</v>
      </c>
      <c r="R906" s="20"/>
      <c r="S906" s="20"/>
    </row>
    <row r="907" spans="1:19" s="58" customFormat="1" ht="20.100000000000001" customHeight="1" x14ac:dyDescent="0.25">
      <c r="A907" s="72">
        <v>773</v>
      </c>
      <c r="B907" s="20" t="str">
        <f t="shared" si="56"/>
        <v>00.03.27.1.6.6.1.B.6.2020</v>
      </c>
      <c r="C907" s="20">
        <v>6</v>
      </c>
      <c r="D907" s="72" t="s">
        <v>1085</v>
      </c>
      <c r="E907" s="70" t="s">
        <v>561</v>
      </c>
      <c r="F907" s="19" t="s">
        <v>893</v>
      </c>
      <c r="G907" s="190">
        <v>13000</v>
      </c>
      <c r="H907" s="269"/>
      <c r="I907" s="15">
        <v>2020</v>
      </c>
      <c r="J907" s="27"/>
      <c r="K907" s="27"/>
      <c r="L907" s="20"/>
      <c r="M907" s="27"/>
      <c r="N907" s="15">
        <v>1</v>
      </c>
      <c r="O907" s="10" t="s">
        <v>928</v>
      </c>
      <c r="P907" s="28" t="s">
        <v>836</v>
      </c>
      <c r="Q907" s="15" t="s">
        <v>63</v>
      </c>
      <c r="R907" s="20"/>
      <c r="S907" s="20"/>
    </row>
    <row r="908" spans="1:19" s="58" customFormat="1" ht="20.100000000000001" customHeight="1" x14ac:dyDescent="0.25">
      <c r="A908" s="22">
        <v>774</v>
      </c>
      <c r="B908" s="20" t="str">
        <f t="shared" si="56"/>
        <v>00.03.27.1.6.6.1.B.7.2020</v>
      </c>
      <c r="C908" s="20">
        <v>7</v>
      </c>
      <c r="D908" s="72" t="s">
        <v>1085</v>
      </c>
      <c r="E908" s="70" t="s">
        <v>561</v>
      </c>
      <c r="F908" s="19" t="s">
        <v>893</v>
      </c>
      <c r="G908" s="190">
        <v>13000</v>
      </c>
      <c r="H908" s="269"/>
      <c r="I908" s="15">
        <v>2020</v>
      </c>
      <c r="J908" s="27"/>
      <c r="K908" s="27"/>
      <c r="L908" s="20"/>
      <c r="M908" s="27"/>
      <c r="N908" s="15">
        <v>1</v>
      </c>
      <c r="O908" s="10" t="s">
        <v>928</v>
      </c>
      <c r="P908" s="70" t="s">
        <v>528</v>
      </c>
      <c r="Q908" s="15" t="s">
        <v>63</v>
      </c>
      <c r="R908" s="20"/>
      <c r="S908" s="20"/>
    </row>
    <row r="909" spans="1:19" s="58" customFormat="1" ht="20.100000000000001" customHeight="1" x14ac:dyDescent="0.25">
      <c r="A909" s="72">
        <v>775</v>
      </c>
      <c r="B909" s="20" t="str">
        <f t="shared" ref="B909:B945" si="57">"00.03.27.1.6.6.3.B."&amp;C909&amp;D909&amp;I909</f>
        <v>00.03.27.1.6.6.3.B.8.2018</v>
      </c>
      <c r="C909" s="20">
        <v>8</v>
      </c>
      <c r="D909" s="72" t="s">
        <v>1085</v>
      </c>
      <c r="E909" s="71" t="s">
        <v>373</v>
      </c>
      <c r="F909" s="19" t="s">
        <v>893</v>
      </c>
      <c r="G909" s="190">
        <v>850000</v>
      </c>
      <c r="H909" s="269"/>
      <c r="I909" s="15">
        <v>2018</v>
      </c>
      <c r="J909" s="22" t="s">
        <v>407</v>
      </c>
      <c r="K909" s="22"/>
      <c r="L909" s="15"/>
      <c r="M909" s="38"/>
      <c r="N909" s="10">
        <v>1</v>
      </c>
      <c r="O909" s="10" t="s">
        <v>928</v>
      </c>
      <c r="P909" s="70" t="s">
        <v>528</v>
      </c>
      <c r="Q909" s="15" t="s">
        <v>63</v>
      </c>
      <c r="R909" s="20"/>
      <c r="S909" s="20"/>
    </row>
    <row r="910" spans="1:19" s="58" customFormat="1" ht="20.100000000000001" customHeight="1" x14ac:dyDescent="0.25">
      <c r="A910" s="22">
        <v>776</v>
      </c>
      <c r="B910" s="20" t="str">
        <f t="shared" si="57"/>
        <v>00.03.27.1.6.6.3.B.9.2018</v>
      </c>
      <c r="C910" s="20">
        <v>9</v>
      </c>
      <c r="D910" s="72" t="s">
        <v>1085</v>
      </c>
      <c r="E910" s="13" t="s">
        <v>409</v>
      </c>
      <c r="F910" s="19" t="s">
        <v>893</v>
      </c>
      <c r="G910" s="190">
        <v>375000</v>
      </c>
      <c r="H910" s="269"/>
      <c r="I910" s="15">
        <v>2018</v>
      </c>
      <c r="J910" s="15"/>
      <c r="K910" s="15"/>
      <c r="L910" s="15"/>
      <c r="M910" s="15"/>
      <c r="N910" s="15">
        <v>1</v>
      </c>
      <c r="O910" s="10" t="s">
        <v>928</v>
      </c>
      <c r="P910" s="13" t="s">
        <v>528</v>
      </c>
      <c r="Q910" s="15" t="s">
        <v>63</v>
      </c>
      <c r="R910" s="20"/>
      <c r="S910" s="20"/>
    </row>
    <row r="911" spans="1:19" s="58" customFormat="1" ht="20.100000000000001" customHeight="1" x14ac:dyDescent="0.25">
      <c r="A911" s="72">
        <v>777</v>
      </c>
      <c r="B911" s="20" t="str">
        <f t="shared" si="57"/>
        <v>00.03.27.1.6.6.3.B.10.2018</v>
      </c>
      <c r="C911" s="20">
        <v>10</v>
      </c>
      <c r="D911" s="72" t="s">
        <v>1085</v>
      </c>
      <c r="E911" s="13" t="s">
        <v>409</v>
      </c>
      <c r="F911" s="19" t="s">
        <v>893</v>
      </c>
      <c r="G911" s="190">
        <v>375000</v>
      </c>
      <c r="H911" s="269"/>
      <c r="I911" s="15">
        <v>2018</v>
      </c>
      <c r="J911" s="15"/>
      <c r="K911" s="15"/>
      <c r="L911" s="15"/>
      <c r="M911" s="15"/>
      <c r="N911" s="15">
        <v>1</v>
      </c>
      <c r="O911" s="10" t="s">
        <v>928</v>
      </c>
      <c r="P911" s="70" t="s">
        <v>528</v>
      </c>
      <c r="Q911" s="15" t="s">
        <v>63</v>
      </c>
      <c r="R911" s="20"/>
      <c r="S911" s="20"/>
    </row>
    <row r="912" spans="1:19" s="58" customFormat="1" ht="20.100000000000001" customHeight="1" x14ac:dyDescent="0.25">
      <c r="A912" s="22">
        <v>778</v>
      </c>
      <c r="B912" s="20" t="str">
        <f t="shared" si="57"/>
        <v>00.03.27.1.6.6.3.B.11.2018</v>
      </c>
      <c r="C912" s="20">
        <v>11</v>
      </c>
      <c r="D912" s="72" t="s">
        <v>1085</v>
      </c>
      <c r="E912" s="70" t="s">
        <v>409</v>
      </c>
      <c r="F912" s="19" t="s">
        <v>893</v>
      </c>
      <c r="G912" s="190">
        <v>375000</v>
      </c>
      <c r="H912" s="269"/>
      <c r="I912" s="15">
        <v>2018</v>
      </c>
      <c r="J912" s="15"/>
      <c r="K912" s="15"/>
      <c r="L912" s="15"/>
      <c r="M912" s="15"/>
      <c r="N912" s="15">
        <v>1</v>
      </c>
      <c r="O912" s="10" t="s">
        <v>928</v>
      </c>
      <c r="P912" s="70" t="s">
        <v>528</v>
      </c>
      <c r="Q912" s="15" t="s">
        <v>63</v>
      </c>
      <c r="R912" s="20"/>
      <c r="S912" s="20"/>
    </row>
    <row r="913" spans="1:19" s="58" customFormat="1" ht="20.100000000000001" customHeight="1" x14ac:dyDescent="0.25">
      <c r="A913" s="72">
        <v>779</v>
      </c>
      <c r="B913" s="20" t="str">
        <f t="shared" si="57"/>
        <v>00.03.27.1.6.6.3.B.12.2018</v>
      </c>
      <c r="C913" s="20">
        <v>12</v>
      </c>
      <c r="D913" s="72" t="s">
        <v>1085</v>
      </c>
      <c r="E913" s="70" t="s">
        <v>409</v>
      </c>
      <c r="F913" s="19" t="s">
        <v>893</v>
      </c>
      <c r="G913" s="190">
        <v>375000</v>
      </c>
      <c r="H913" s="269"/>
      <c r="I913" s="15">
        <v>2018</v>
      </c>
      <c r="J913" s="15"/>
      <c r="K913" s="15"/>
      <c r="L913" s="15"/>
      <c r="M913" s="15"/>
      <c r="N913" s="15">
        <v>1</v>
      </c>
      <c r="O913" s="10" t="s">
        <v>928</v>
      </c>
      <c r="P913" s="70" t="s">
        <v>528</v>
      </c>
      <c r="Q913" s="15" t="s">
        <v>63</v>
      </c>
      <c r="R913" s="20"/>
      <c r="S913" s="20"/>
    </row>
    <row r="914" spans="1:19" s="58" customFormat="1" ht="20.100000000000001" customHeight="1" x14ac:dyDescent="0.25">
      <c r="A914" s="22">
        <v>780</v>
      </c>
      <c r="B914" s="20" t="str">
        <f t="shared" si="57"/>
        <v>00.03.27.1.6.6.3.B.13.2018</v>
      </c>
      <c r="C914" s="20">
        <v>13</v>
      </c>
      <c r="D914" s="72" t="s">
        <v>1085</v>
      </c>
      <c r="E914" s="13" t="s">
        <v>409</v>
      </c>
      <c r="F914" s="19" t="s">
        <v>893</v>
      </c>
      <c r="G914" s="190">
        <v>375000</v>
      </c>
      <c r="H914" s="269"/>
      <c r="I914" s="15">
        <v>2018</v>
      </c>
      <c r="J914" s="15"/>
      <c r="K914" s="15"/>
      <c r="L914" s="15"/>
      <c r="M914" s="15"/>
      <c r="N914" s="15">
        <v>1</v>
      </c>
      <c r="O914" s="10" t="s">
        <v>928</v>
      </c>
      <c r="P914" s="13" t="s">
        <v>528</v>
      </c>
      <c r="Q914" s="15" t="s">
        <v>63</v>
      </c>
      <c r="R914" s="20"/>
      <c r="S914" s="20"/>
    </row>
    <row r="915" spans="1:19" s="58" customFormat="1" ht="20.100000000000001" customHeight="1" x14ac:dyDescent="0.25">
      <c r="A915" s="72">
        <v>781</v>
      </c>
      <c r="B915" s="20" t="str">
        <f t="shared" si="57"/>
        <v>00.03.27.1.6.6.3.B.14.2018</v>
      </c>
      <c r="C915" s="20">
        <v>14</v>
      </c>
      <c r="D915" s="72" t="s">
        <v>1085</v>
      </c>
      <c r="E915" s="13" t="s">
        <v>409</v>
      </c>
      <c r="F915" s="19" t="s">
        <v>893</v>
      </c>
      <c r="G915" s="190">
        <v>375000</v>
      </c>
      <c r="H915" s="269"/>
      <c r="I915" s="15">
        <v>2018</v>
      </c>
      <c r="J915" s="15"/>
      <c r="K915" s="15"/>
      <c r="L915" s="15"/>
      <c r="M915" s="15"/>
      <c r="N915" s="15">
        <v>1</v>
      </c>
      <c r="O915" s="10" t="s">
        <v>928</v>
      </c>
      <c r="P915" s="70" t="s">
        <v>528</v>
      </c>
      <c r="Q915" s="15" t="s">
        <v>63</v>
      </c>
      <c r="R915" s="20"/>
      <c r="S915" s="20"/>
    </row>
    <row r="916" spans="1:19" s="58" customFormat="1" ht="20.100000000000001" customHeight="1" x14ac:dyDescent="0.25">
      <c r="A916" s="22">
        <v>782</v>
      </c>
      <c r="B916" s="20" t="str">
        <f t="shared" si="57"/>
        <v>00.03.27.1.6.6.3.B.15.2014</v>
      </c>
      <c r="C916" s="20">
        <v>15</v>
      </c>
      <c r="D916" s="72" t="s">
        <v>1085</v>
      </c>
      <c r="E916" s="70" t="s">
        <v>532</v>
      </c>
      <c r="F916" s="19" t="s">
        <v>893</v>
      </c>
      <c r="G916" s="190">
        <v>3500000</v>
      </c>
      <c r="H916" s="269"/>
      <c r="I916" s="15">
        <v>2014</v>
      </c>
      <c r="J916" s="15"/>
      <c r="K916" s="15"/>
      <c r="L916" s="15"/>
      <c r="M916" s="15"/>
      <c r="N916" s="15">
        <v>1</v>
      </c>
      <c r="O916" s="10" t="s">
        <v>928</v>
      </c>
      <c r="P916" s="70" t="s">
        <v>528</v>
      </c>
      <c r="Q916" s="15" t="s">
        <v>63</v>
      </c>
      <c r="R916" s="20"/>
      <c r="S916" s="20"/>
    </row>
    <row r="917" spans="1:19" s="58" customFormat="1" ht="20.100000000000001" customHeight="1" x14ac:dyDescent="0.25">
      <c r="A917" s="72">
        <v>783</v>
      </c>
      <c r="B917" s="20" t="str">
        <f t="shared" si="57"/>
        <v>00.03.27.1.6.6.3.B.16.2014</v>
      </c>
      <c r="C917" s="20">
        <v>16</v>
      </c>
      <c r="D917" s="72" t="s">
        <v>1085</v>
      </c>
      <c r="E917" s="70" t="s">
        <v>532</v>
      </c>
      <c r="F917" s="19" t="s">
        <v>893</v>
      </c>
      <c r="G917" s="190">
        <v>3500000</v>
      </c>
      <c r="H917" s="269"/>
      <c r="I917" s="15">
        <v>2014</v>
      </c>
      <c r="J917" s="15"/>
      <c r="K917" s="15"/>
      <c r="L917" s="15"/>
      <c r="M917" s="15"/>
      <c r="N917" s="15">
        <v>1</v>
      </c>
      <c r="O917" s="10" t="s">
        <v>928</v>
      </c>
      <c r="P917" s="70" t="s">
        <v>528</v>
      </c>
      <c r="Q917" s="15" t="s">
        <v>63</v>
      </c>
      <c r="R917" s="20"/>
      <c r="S917" s="20"/>
    </row>
    <row r="918" spans="1:19" s="58" customFormat="1" ht="20.100000000000001" customHeight="1" x14ac:dyDescent="0.25">
      <c r="A918" s="22">
        <v>784</v>
      </c>
      <c r="B918" s="20" t="str">
        <f t="shared" si="57"/>
        <v>00.03.27.1.6.6.3.B.17.2014</v>
      </c>
      <c r="C918" s="20">
        <v>17</v>
      </c>
      <c r="D918" s="72" t="s">
        <v>1085</v>
      </c>
      <c r="E918" s="13" t="s">
        <v>532</v>
      </c>
      <c r="F918" s="19" t="s">
        <v>893</v>
      </c>
      <c r="G918" s="190">
        <v>3500000</v>
      </c>
      <c r="H918" s="269"/>
      <c r="I918" s="15">
        <v>2014</v>
      </c>
      <c r="J918" s="15"/>
      <c r="K918" s="15"/>
      <c r="L918" s="15"/>
      <c r="M918" s="15"/>
      <c r="N918" s="15">
        <v>1</v>
      </c>
      <c r="O918" s="10" t="s">
        <v>928</v>
      </c>
      <c r="P918" s="70" t="s">
        <v>528</v>
      </c>
      <c r="Q918" s="15" t="s">
        <v>63</v>
      </c>
      <c r="R918" s="20"/>
      <c r="S918" s="20"/>
    </row>
    <row r="919" spans="1:19" s="58" customFormat="1" ht="20.100000000000001" customHeight="1" x14ac:dyDescent="0.25">
      <c r="A919" s="72">
        <v>785</v>
      </c>
      <c r="B919" s="20" t="str">
        <f t="shared" si="57"/>
        <v>00.03.27.1.6.6.3.B.18.2015</v>
      </c>
      <c r="C919" s="20">
        <v>18</v>
      </c>
      <c r="D919" s="72" t="s">
        <v>1085</v>
      </c>
      <c r="E919" s="70" t="s">
        <v>534</v>
      </c>
      <c r="F919" s="19" t="s">
        <v>893</v>
      </c>
      <c r="G919" s="190">
        <v>650000</v>
      </c>
      <c r="H919" s="269"/>
      <c r="I919" s="15">
        <v>2015</v>
      </c>
      <c r="J919" s="15"/>
      <c r="K919" s="15"/>
      <c r="L919" s="15"/>
      <c r="M919" s="15"/>
      <c r="N919" s="15">
        <v>1</v>
      </c>
      <c r="O919" s="10" t="s">
        <v>928</v>
      </c>
      <c r="P919" s="13" t="s">
        <v>528</v>
      </c>
      <c r="Q919" s="15" t="s">
        <v>63</v>
      </c>
      <c r="R919" s="20"/>
      <c r="S919" s="20"/>
    </row>
    <row r="920" spans="1:19" s="58" customFormat="1" ht="20.100000000000001" customHeight="1" x14ac:dyDescent="0.25">
      <c r="A920" s="22">
        <v>786</v>
      </c>
      <c r="B920" s="20" t="str">
        <f t="shared" si="57"/>
        <v>00.03.27.1.6.6.3.B.19.2015</v>
      </c>
      <c r="C920" s="20">
        <v>19</v>
      </c>
      <c r="D920" s="72" t="s">
        <v>1085</v>
      </c>
      <c r="E920" s="13" t="s">
        <v>534</v>
      </c>
      <c r="F920" s="19" t="s">
        <v>893</v>
      </c>
      <c r="G920" s="190">
        <v>650000</v>
      </c>
      <c r="H920" s="269"/>
      <c r="I920" s="15">
        <v>2015</v>
      </c>
      <c r="J920" s="15"/>
      <c r="K920" s="15"/>
      <c r="L920" s="15"/>
      <c r="M920" s="15"/>
      <c r="N920" s="15">
        <v>1</v>
      </c>
      <c r="O920" s="10" t="s">
        <v>928</v>
      </c>
      <c r="P920" s="70" t="s">
        <v>528</v>
      </c>
      <c r="Q920" s="15" t="s">
        <v>63</v>
      </c>
      <c r="R920" s="20"/>
      <c r="S920" s="20"/>
    </row>
    <row r="921" spans="1:19" s="58" customFormat="1" ht="20.100000000000001" customHeight="1" x14ac:dyDescent="0.25">
      <c r="A921" s="72">
        <v>787</v>
      </c>
      <c r="B921" s="20" t="str">
        <f t="shared" si="57"/>
        <v>00.03.27.1.6.6.3.B.20.2015</v>
      </c>
      <c r="C921" s="20">
        <v>20</v>
      </c>
      <c r="D921" s="72" t="s">
        <v>1085</v>
      </c>
      <c r="E921" s="70" t="s">
        <v>534</v>
      </c>
      <c r="F921" s="19" t="s">
        <v>893</v>
      </c>
      <c r="G921" s="190">
        <v>650000</v>
      </c>
      <c r="H921" s="269"/>
      <c r="I921" s="15">
        <v>2015</v>
      </c>
      <c r="J921" s="15"/>
      <c r="K921" s="15"/>
      <c r="L921" s="15"/>
      <c r="M921" s="15"/>
      <c r="N921" s="15">
        <v>1</v>
      </c>
      <c r="O921" s="10" t="s">
        <v>928</v>
      </c>
      <c r="P921" s="70" t="s">
        <v>528</v>
      </c>
      <c r="Q921" s="15" t="s">
        <v>63</v>
      </c>
      <c r="R921" s="20"/>
      <c r="S921" s="20"/>
    </row>
    <row r="922" spans="1:19" s="58" customFormat="1" ht="20.100000000000001" customHeight="1" x14ac:dyDescent="0.25">
      <c r="A922" s="22">
        <v>788</v>
      </c>
      <c r="B922" s="20" t="str">
        <f t="shared" si="57"/>
        <v>00.03.27.1.6.6.3.B.21.2012</v>
      </c>
      <c r="C922" s="20">
        <v>21</v>
      </c>
      <c r="D922" s="72" t="s">
        <v>1085</v>
      </c>
      <c r="E922" s="74" t="s">
        <v>828</v>
      </c>
      <c r="F922" s="19" t="s">
        <v>893</v>
      </c>
      <c r="G922" s="190">
        <v>150000</v>
      </c>
      <c r="H922" s="269"/>
      <c r="I922" s="15">
        <v>2012</v>
      </c>
      <c r="J922" s="15" t="s">
        <v>356</v>
      </c>
      <c r="K922" s="15"/>
      <c r="L922" s="15"/>
      <c r="M922" s="15"/>
      <c r="N922" s="15">
        <v>1</v>
      </c>
      <c r="O922" s="10" t="s">
        <v>928</v>
      </c>
      <c r="P922" s="13" t="s">
        <v>528</v>
      </c>
      <c r="Q922" s="15" t="s">
        <v>63</v>
      </c>
      <c r="R922" s="20"/>
      <c r="S922" s="20"/>
    </row>
    <row r="923" spans="1:19" s="58" customFormat="1" ht="20.100000000000001" customHeight="1" x14ac:dyDescent="0.25">
      <c r="A923" s="72">
        <v>789</v>
      </c>
      <c r="B923" s="20" t="str">
        <f t="shared" si="57"/>
        <v>00.03.27.1.6.6.3.B.22.2012</v>
      </c>
      <c r="C923" s="20">
        <v>22</v>
      </c>
      <c r="D923" s="72" t="s">
        <v>1085</v>
      </c>
      <c r="E923" s="74" t="s">
        <v>828</v>
      </c>
      <c r="F923" s="19" t="s">
        <v>893</v>
      </c>
      <c r="G923" s="190">
        <v>150000</v>
      </c>
      <c r="H923" s="269"/>
      <c r="I923" s="15">
        <v>2012</v>
      </c>
      <c r="J923" s="15" t="s">
        <v>356</v>
      </c>
      <c r="K923" s="15"/>
      <c r="L923" s="15"/>
      <c r="M923" s="15"/>
      <c r="N923" s="15">
        <v>1</v>
      </c>
      <c r="O923" s="10" t="s">
        <v>928</v>
      </c>
      <c r="P923" s="70" t="s">
        <v>528</v>
      </c>
      <c r="Q923" s="15" t="s">
        <v>63</v>
      </c>
      <c r="R923" s="20"/>
      <c r="S923" s="20"/>
    </row>
    <row r="924" spans="1:19" s="58" customFormat="1" ht="20.100000000000001" customHeight="1" x14ac:dyDescent="0.25">
      <c r="A924" s="22">
        <v>790</v>
      </c>
      <c r="B924" s="20" t="str">
        <f t="shared" si="57"/>
        <v>00.03.27.1.6.6.3.B.23.2012</v>
      </c>
      <c r="C924" s="20">
        <v>23</v>
      </c>
      <c r="D924" s="72" t="s">
        <v>1085</v>
      </c>
      <c r="E924" s="74" t="s">
        <v>828</v>
      </c>
      <c r="F924" s="19" t="s">
        <v>893</v>
      </c>
      <c r="G924" s="190">
        <v>150000</v>
      </c>
      <c r="H924" s="269"/>
      <c r="I924" s="15">
        <v>2012</v>
      </c>
      <c r="J924" s="15" t="s">
        <v>356</v>
      </c>
      <c r="K924" s="15"/>
      <c r="L924" s="15"/>
      <c r="M924" s="15"/>
      <c r="N924" s="15">
        <v>1</v>
      </c>
      <c r="O924" s="10" t="s">
        <v>928</v>
      </c>
      <c r="P924" s="70" t="s">
        <v>528</v>
      </c>
      <c r="Q924" s="15" t="s">
        <v>63</v>
      </c>
      <c r="R924" s="20"/>
      <c r="S924" s="20"/>
    </row>
    <row r="925" spans="1:19" s="58" customFormat="1" ht="20.100000000000001" customHeight="1" x14ac:dyDescent="0.25">
      <c r="A925" s="72">
        <v>791</v>
      </c>
      <c r="B925" s="20" t="str">
        <f t="shared" si="57"/>
        <v>00.03.27.1.6.6.3.B.24.2020</v>
      </c>
      <c r="C925" s="20">
        <v>24</v>
      </c>
      <c r="D925" s="72" t="s">
        <v>1085</v>
      </c>
      <c r="E925" s="70" t="s">
        <v>78</v>
      </c>
      <c r="F925" s="19" t="s">
        <v>893</v>
      </c>
      <c r="G925" s="190">
        <v>4500000</v>
      </c>
      <c r="H925" s="269"/>
      <c r="I925" s="15">
        <v>2020</v>
      </c>
      <c r="J925" s="15" t="s">
        <v>204</v>
      </c>
      <c r="K925" s="15"/>
      <c r="L925" s="15" t="s">
        <v>964</v>
      </c>
      <c r="M925" s="15"/>
      <c r="N925" s="15">
        <v>1</v>
      </c>
      <c r="O925" s="10" t="s">
        <v>928</v>
      </c>
      <c r="P925" s="70" t="s">
        <v>528</v>
      </c>
      <c r="Q925" s="15" t="s">
        <v>63</v>
      </c>
      <c r="R925" s="20"/>
      <c r="S925" s="20"/>
    </row>
    <row r="926" spans="1:19" s="58" customFormat="1" ht="20.100000000000001" customHeight="1" x14ac:dyDescent="0.25">
      <c r="A926" s="22">
        <v>792</v>
      </c>
      <c r="B926" s="20" t="str">
        <f t="shared" si="57"/>
        <v>00.03.27.1.6.6.3.B.25.2011</v>
      </c>
      <c r="C926" s="20">
        <v>25</v>
      </c>
      <c r="D926" s="72" t="s">
        <v>1085</v>
      </c>
      <c r="E926" s="13" t="s">
        <v>536</v>
      </c>
      <c r="F926" s="19" t="s">
        <v>893</v>
      </c>
      <c r="G926" s="199">
        <v>50000</v>
      </c>
      <c r="H926" s="286"/>
      <c r="I926" s="15">
        <v>2011</v>
      </c>
      <c r="J926" s="15"/>
      <c r="K926" s="15"/>
      <c r="L926" s="15"/>
      <c r="M926" s="15"/>
      <c r="N926" s="15">
        <v>1</v>
      </c>
      <c r="O926" s="10" t="s">
        <v>928</v>
      </c>
      <c r="P926" s="70" t="s">
        <v>528</v>
      </c>
      <c r="Q926" s="15" t="s">
        <v>63</v>
      </c>
      <c r="R926" s="20"/>
      <c r="S926" s="20"/>
    </row>
    <row r="927" spans="1:19" s="58" customFormat="1" ht="20.100000000000001" customHeight="1" x14ac:dyDescent="0.25">
      <c r="A927" s="72">
        <v>793</v>
      </c>
      <c r="B927" s="20" t="str">
        <f t="shared" si="57"/>
        <v>00.03.27.1.6.6.3.B.26.2011</v>
      </c>
      <c r="C927" s="20">
        <v>26</v>
      </c>
      <c r="D927" s="72" t="s">
        <v>1085</v>
      </c>
      <c r="E927" s="13" t="s">
        <v>536</v>
      </c>
      <c r="F927" s="19" t="s">
        <v>893</v>
      </c>
      <c r="G927" s="199">
        <v>50000</v>
      </c>
      <c r="H927" s="286"/>
      <c r="I927" s="15">
        <v>2011</v>
      </c>
      <c r="J927" s="15"/>
      <c r="K927" s="15"/>
      <c r="L927" s="15"/>
      <c r="M927" s="15"/>
      <c r="N927" s="15">
        <v>1</v>
      </c>
      <c r="O927" s="10" t="s">
        <v>928</v>
      </c>
      <c r="P927" s="13" t="s">
        <v>528</v>
      </c>
      <c r="Q927" s="15" t="s">
        <v>63</v>
      </c>
      <c r="R927" s="20"/>
      <c r="S927" s="20"/>
    </row>
    <row r="928" spans="1:19" s="58" customFormat="1" ht="20.100000000000001" customHeight="1" x14ac:dyDescent="0.25">
      <c r="A928" s="22">
        <v>794</v>
      </c>
      <c r="B928" s="20" t="str">
        <f t="shared" si="57"/>
        <v>00.03.27.1.6.6.3.B.27.2012</v>
      </c>
      <c r="C928" s="20">
        <v>27</v>
      </c>
      <c r="D928" s="72" t="s">
        <v>1085</v>
      </c>
      <c r="E928" s="71" t="s">
        <v>205</v>
      </c>
      <c r="F928" s="19" t="s">
        <v>893</v>
      </c>
      <c r="G928" s="190">
        <v>70000</v>
      </c>
      <c r="H928" s="269"/>
      <c r="I928" s="15">
        <v>2012</v>
      </c>
      <c r="J928" s="15"/>
      <c r="K928" s="15"/>
      <c r="L928" s="15"/>
      <c r="M928" s="15"/>
      <c r="N928" s="15">
        <v>1</v>
      </c>
      <c r="O928" s="10" t="s">
        <v>928</v>
      </c>
      <c r="P928" s="13" t="s">
        <v>528</v>
      </c>
      <c r="Q928" s="15" t="s">
        <v>63</v>
      </c>
      <c r="R928" s="20"/>
      <c r="S928" s="20"/>
    </row>
    <row r="929" spans="1:19" s="58" customFormat="1" ht="20.100000000000001" customHeight="1" x14ac:dyDescent="0.25">
      <c r="A929" s="72">
        <v>795</v>
      </c>
      <c r="B929" s="20" t="str">
        <f t="shared" si="57"/>
        <v>00.03.27.1.6.6.3.B.28.2019</v>
      </c>
      <c r="C929" s="20">
        <v>28</v>
      </c>
      <c r="D929" s="72" t="s">
        <v>1085</v>
      </c>
      <c r="E929" s="13" t="s">
        <v>538</v>
      </c>
      <c r="F929" s="19" t="s">
        <v>893</v>
      </c>
      <c r="G929" s="190">
        <v>65000</v>
      </c>
      <c r="H929" s="269"/>
      <c r="I929" s="15">
        <v>2019</v>
      </c>
      <c r="J929" s="15"/>
      <c r="K929" s="15"/>
      <c r="L929" s="15"/>
      <c r="M929" s="15"/>
      <c r="N929" s="15">
        <v>1</v>
      </c>
      <c r="O929" s="10" t="s">
        <v>928</v>
      </c>
      <c r="P929" s="13" t="s">
        <v>528</v>
      </c>
      <c r="Q929" s="15" t="s">
        <v>63</v>
      </c>
      <c r="R929" s="20"/>
      <c r="S929" s="20"/>
    </row>
    <row r="930" spans="1:19" s="58" customFormat="1" ht="20.100000000000001" customHeight="1" x14ac:dyDescent="0.25">
      <c r="A930" s="22">
        <v>796</v>
      </c>
      <c r="B930" s="20" t="str">
        <f t="shared" si="57"/>
        <v>00.03.27.1.6.6.3.B.29.2019</v>
      </c>
      <c r="C930" s="20">
        <v>29</v>
      </c>
      <c r="D930" s="72" t="s">
        <v>1085</v>
      </c>
      <c r="E930" s="13" t="s">
        <v>538</v>
      </c>
      <c r="F930" s="19" t="s">
        <v>893</v>
      </c>
      <c r="G930" s="190">
        <v>65000</v>
      </c>
      <c r="H930" s="269"/>
      <c r="I930" s="15">
        <v>2019</v>
      </c>
      <c r="J930" s="15"/>
      <c r="K930" s="15"/>
      <c r="L930" s="15"/>
      <c r="M930" s="15"/>
      <c r="N930" s="15">
        <v>1</v>
      </c>
      <c r="O930" s="10" t="s">
        <v>928</v>
      </c>
      <c r="P930" s="70" t="s">
        <v>528</v>
      </c>
      <c r="Q930" s="15" t="s">
        <v>63</v>
      </c>
      <c r="R930" s="20"/>
      <c r="S930" s="20"/>
    </row>
    <row r="931" spans="1:19" s="58" customFormat="1" ht="20.100000000000001" customHeight="1" x14ac:dyDescent="0.25">
      <c r="A931" s="72">
        <v>797</v>
      </c>
      <c r="B931" s="20" t="str">
        <f t="shared" si="57"/>
        <v>00.03.27.1.6.6.3.B.30.2019</v>
      </c>
      <c r="C931" s="20">
        <v>30</v>
      </c>
      <c r="D931" s="72" t="s">
        <v>1085</v>
      </c>
      <c r="E931" s="70" t="s">
        <v>538</v>
      </c>
      <c r="F931" s="19" t="s">
        <v>893</v>
      </c>
      <c r="G931" s="190">
        <v>65000</v>
      </c>
      <c r="H931" s="269"/>
      <c r="I931" s="15">
        <v>2019</v>
      </c>
      <c r="J931" s="15"/>
      <c r="K931" s="15"/>
      <c r="L931" s="15"/>
      <c r="M931" s="15"/>
      <c r="N931" s="15">
        <v>1</v>
      </c>
      <c r="O931" s="10" t="s">
        <v>928</v>
      </c>
      <c r="P931" s="13" t="s">
        <v>528</v>
      </c>
      <c r="Q931" s="15" t="s">
        <v>63</v>
      </c>
      <c r="R931" s="20"/>
      <c r="S931" s="20"/>
    </row>
    <row r="932" spans="1:19" s="58" customFormat="1" ht="20.100000000000001" customHeight="1" x14ac:dyDescent="0.25">
      <c r="A932" s="22">
        <v>798</v>
      </c>
      <c r="B932" s="20" t="str">
        <f t="shared" si="57"/>
        <v>00.03.27.1.6.6.3.B.31.2019</v>
      </c>
      <c r="C932" s="20">
        <v>31</v>
      </c>
      <c r="D932" s="72" t="s">
        <v>1085</v>
      </c>
      <c r="E932" s="13" t="s">
        <v>538</v>
      </c>
      <c r="F932" s="19" t="s">
        <v>893</v>
      </c>
      <c r="G932" s="190">
        <v>65000</v>
      </c>
      <c r="H932" s="269"/>
      <c r="I932" s="15">
        <v>2019</v>
      </c>
      <c r="J932" s="15"/>
      <c r="K932" s="15"/>
      <c r="L932" s="15"/>
      <c r="M932" s="15"/>
      <c r="N932" s="15">
        <v>1</v>
      </c>
      <c r="O932" s="10" t="s">
        <v>928</v>
      </c>
      <c r="P932" s="13" t="s">
        <v>528</v>
      </c>
      <c r="Q932" s="15" t="s">
        <v>63</v>
      </c>
      <c r="R932" s="20"/>
      <c r="S932" s="20"/>
    </row>
    <row r="933" spans="1:19" s="58" customFormat="1" ht="20.100000000000001" customHeight="1" x14ac:dyDescent="0.25">
      <c r="A933" s="72">
        <v>799</v>
      </c>
      <c r="B933" s="20" t="str">
        <f t="shared" si="57"/>
        <v>00.03.27.1.6.6.3.B.32.2019</v>
      </c>
      <c r="C933" s="20">
        <v>32</v>
      </c>
      <c r="D933" s="72" t="s">
        <v>1085</v>
      </c>
      <c r="E933" s="13" t="s">
        <v>538</v>
      </c>
      <c r="F933" s="19" t="s">
        <v>893</v>
      </c>
      <c r="G933" s="190">
        <v>65000</v>
      </c>
      <c r="H933" s="269"/>
      <c r="I933" s="15">
        <v>2019</v>
      </c>
      <c r="J933" s="15"/>
      <c r="K933" s="15"/>
      <c r="L933" s="15"/>
      <c r="M933" s="15"/>
      <c r="N933" s="15">
        <v>1</v>
      </c>
      <c r="O933" s="10" t="s">
        <v>928</v>
      </c>
      <c r="P933" s="70" t="s">
        <v>528</v>
      </c>
      <c r="Q933" s="15" t="s">
        <v>63</v>
      </c>
      <c r="R933" s="20"/>
      <c r="S933" s="20"/>
    </row>
    <row r="934" spans="1:19" s="58" customFormat="1" ht="20.100000000000001" customHeight="1" x14ac:dyDescent="0.25">
      <c r="A934" s="22">
        <v>800</v>
      </c>
      <c r="B934" s="20" t="str">
        <f t="shared" si="57"/>
        <v>00.03.27.1.6.6.3.B.33.2019</v>
      </c>
      <c r="C934" s="20">
        <v>33</v>
      </c>
      <c r="D934" s="72" t="s">
        <v>1085</v>
      </c>
      <c r="E934" s="13" t="s">
        <v>538</v>
      </c>
      <c r="F934" s="19" t="s">
        <v>893</v>
      </c>
      <c r="G934" s="190">
        <v>65000</v>
      </c>
      <c r="H934" s="269"/>
      <c r="I934" s="15">
        <v>2019</v>
      </c>
      <c r="J934" s="15"/>
      <c r="K934" s="15"/>
      <c r="L934" s="15"/>
      <c r="M934" s="15"/>
      <c r="N934" s="15">
        <v>1</v>
      </c>
      <c r="O934" s="10" t="s">
        <v>928</v>
      </c>
      <c r="P934" s="70" t="s">
        <v>528</v>
      </c>
      <c r="Q934" s="15" t="s">
        <v>63</v>
      </c>
      <c r="R934" s="20"/>
      <c r="S934" s="20"/>
    </row>
    <row r="935" spans="1:19" s="58" customFormat="1" ht="20.100000000000001" customHeight="1" x14ac:dyDescent="0.25">
      <c r="A935" s="72">
        <v>801</v>
      </c>
      <c r="B935" s="20" t="str">
        <f t="shared" si="57"/>
        <v>00.03.27.1.6.6.3.B.34.2017</v>
      </c>
      <c r="C935" s="20">
        <v>34</v>
      </c>
      <c r="D935" s="72" t="s">
        <v>1085</v>
      </c>
      <c r="E935" s="121" t="s">
        <v>788</v>
      </c>
      <c r="F935" s="19" t="s">
        <v>893</v>
      </c>
      <c r="G935" s="199">
        <v>25000</v>
      </c>
      <c r="H935" s="286"/>
      <c r="I935" s="15">
        <v>2017</v>
      </c>
      <c r="J935" s="15"/>
      <c r="K935" s="15"/>
      <c r="L935" s="15"/>
      <c r="M935" s="15"/>
      <c r="N935" s="15">
        <v>1</v>
      </c>
      <c r="O935" s="10" t="s">
        <v>928</v>
      </c>
      <c r="P935" s="13" t="s">
        <v>528</v>
      </c>
      <c r="Q935" s="15" t="s">
        <v>63</v>
      </c>
      <c r="R935" s="20"/>
      <c r="S935" s="20"/>
    </row>
    <row r="936" spans="1:19" s="58" customFormat="1" ht="20.100000000000001" customHeight="1" x14ac:dyDescent="0.25">
      <c r="A936" s="22">
        <v>802</v>
      </c>
      <c r="B936" s="20" t="str">
        <f t="shared" si="57"/>
        <v>00.03.27.1.6.6.3.B.35.2017</v>
      </c>
      <c r="C936" s="20">
        <v>35</v>
      </c>
      <c r="D936" s="72" t="s">
        <v>1085</v>
      </c>
      <c r="E936" s="121" t="s">
        <v>788</v>
      </c>
      <c r="F936" s="19" t="s">
        <v>893</v>
      </c>
      <c r="G936" s="199">
        <v>25000</v>
      </c>
      <c r="H936" s="286"/>
      <c r="I936" s="15">
        <v>2017</v>
      </c>
      <c r="J936" s="15"/>
      <c r="K936" s="15"/>
      <c r="L936" s="15"/>
      <c r="M936" s="15"/>
      <c r="N936" s="15">
        <v>1</v>
      </c>
      <c r="O936" s="10" t="s">
        <v>928</v>
      </c>
      <c r="P936" s="70" t="s">
        <v>528</v>
      </c>
      <c r="Q936" s="15" t="s">
        <v>63</v>
      </c>
      <c r="R936" s="20"/>
      <c r="S936" s="20"/>
    </row>
    <row r="937" spans="1:19" s="58" customFormat="1" ht="20.100000000000001" customHeight="1" x14ac:dyDescent="0.25">
      <c r="A937" s="72">
        <v>803</v>
      </c>
      <c r="B937" s="20" t="str">
        <f t="shared" si="57"/>
        <v>00.03.27.1.6.6.3.B.36.2020</v>
      </c>
      <c r="C937" s="20">
        <v>36</v>
      </c>
      <c r="D937" s="72" t="s">
        <v>1085</v>
      </c>
      <c r="E937" s="70" t="s">
        <v>539</v>
      </c>
      <c r="F937" s="19" t="s">
        <v>893</v>
      </c>
      <c r="G937" s="199">
        <v>350000</v>
      </c>
      <c r="H937" s="286"/>
      <c r="I937" s="15">
        <v>2020</v>
      </c>
      <c r="J937" s="15"/>
      <c r="K937" s="15"/>
      <c r="L937" s="15"/>
      <c r="M937" s="15"/>
      <c r="N937" s="15">
        <v>1</v>
      </c>
      <c r="O937" s="10" t="s">
        <v>928</v>
      </c>
      <c r="P937" s="70" t="s">
        <v>528</v>
      </c>
      <c r="Q937" s="15" t="s">
        <v>63</v>
      </c>
      <c r="R937" s="20"/>
      <c r="S937" s="20"/>
    </row>
    <row r="938" spans="1:19" s="58" customFormat="1" ht="20.100000000000001" customHeight="1" x14ac:dyDescent="0.25">
      <c r="A938" s="22">
        <v>804</v>
      </c>
      <c r="B938" s="20" t="str">
        <f t="shared" si="57"/>
        <v>00.03.27.1.6.6.3.B.37.2020</v>
      </c>
      <c r="C938" s="20">
        <v>37</v>
      </c>
      <c r="D938" s="72" t="s">
        <v>1085</v>
      </c>
      <c r="E938" s="70" t="s">
        <v>539</v>
      </c>
      <c r="F938" s="19" t="s">
        <v>893</v>
      </c>
      <c r="G938" s="199">
        <v>350000</v>
      </c>
      <c r="H938" s="286"/>
      <c r="I938" s="15">
        <v>2020</v>
      </c>
      <c r="J938" s="15"/>
      <c r="K938" s="15"/>
      <c r="L938" s="15"/>
      <c r="M938" s="15"/>
      <c r="N938" s="15">
        <v>1</v>
      </c>
      <c r="O938" s="10" t="s">
        <v>928</v>
      </c>
      <c r="P938" s="70" t="s">
        <v>528</v>
      </c>
      <c r="Q938" s="15" t="s">
        <v>63</v>
      </c>
      <c r="R938" s="20"/>
      <c r="S938" s="20"/>
    </row>
    <row r="939" spans="1:19" s="58" customFormat="1" ht="20.100000000000001" customHeight="1" x14ac:dyDescent="0.25">
      <c r="A939" s="72">
        <v>805</v>
      </c>
      <c r="B939" s="20" t="str">
        <f t="shared" si="57"/>
        <v>00.03.27.1.6.6.3.B.38.2020</v>
      </c>
      <c r="C939" s="20">
        <v>38</v>
      </c>
      <c r="D939" s="72" t="s">
        <v>1085</v>
      </c>
      <c r="E939" s="70" t="s">
        <v>539</v>
      </c>
      <c r="F939" s="19" t="s">
        <v>893</v>
      </c>
      <c r="G939" s="199">
        <v>350000</v>
      </c>
      <c r="H939" s="286"/>
      <c r="I939" s="15">
        <v>2020</v>
      </c>
      <c r="J939" s="15"/>
      <c r="K939" s="15"/>
      <c r="L939" s="15"/>
      <c r="M939" s="15"/>
      <c r="N939" s="15">
        <v>1</v>
      </c>
      <c r="O939" s="10" t="s">
        <v>928</v>
      </c>
      <c r="P939" s="13" t="s">
        <v>528</v>
      </c>
      <c r="Q939" s="15" t="s">
        <v>63</v>
      </c>
      <c r="R939" s="20"/>
      <c r="S939" s="20"/>
    </row>
    <row r="940" spans="1:19" s="58" customFormat="1" ht="20.100000000000001" customHeight="1" x14ac:dyDescent="0.25">
      <c r="A940" s="22">
        <v>806</v>
      </c>
      <c r="B940" s="20" t="str">
        <f t="shared" si="57"/>
        <v>00.03.27.1.6.6.3.B.39.2020</v>
      </c>
      <c r="C940" s="20">
        <v>39</v>
      </c>
      <c r="D940" s="72" t="s">
        <v>1085</v>
      </c>
      <c r="E940" s="13" t="s">
        <v>545</v>
      </c>
      <c r="F940" s="19" t="s">
        <v>893</v>
      </c>
      <c r="G940" s="190">
        <v>85000</v>
      </c>
      <c r="H940" s="269"/>
      <c r="I940" s="15">
        <v>2020</v>
      </c>
      <c r="J940" s="15"/>
      <c r="K940" s="15"/>
      <c r="L940" s="15"/>
      <c r="M940" s="15"/>
      <c r="N940" s="15">
        <v>1</v>
      </c>
      <c r="O940" s="10" t="s">
        <v>928</v>
      </c>
      <c r="P940" s="70" t="s">
        <v>528</v>
      </c>
      <c r="Q940" s="15" t="s">
        <v>63</v>
      </c>
      <c r="R940" s="20"/>
      <c r="S940" s="20"/>
    </row>
    <row r="941" spans="1:19" s="58" customFormat="1" ht="20.100000000000001" customHeight="1" x14ac:dyDescent="0.25">
      <c r="A941" s="72">
        <v>807</v>
      </c>
      <c r="B941" s="20" t="str">
        <f t="shared" si="57"/>
        <v>00.03.27.1.6.6.3.B.40.2020</v>
      </c>
      <c r="C941" s="20">
        <v>40</v>
      </c>
      <c r="D941" s="72" t="s">
        <v>1085</v>
      </c>
      <c r="E941" s="70" t="s">
        <v>545</v>
      </c>
      <c r="F941" s="19" t="s">
        <v>893</v>
      </c>
      <c r="G941" s="190">
        <v>85000</v>
      </c>
      <c r="H941" s="269"/>
      <c r="I941" s="15">
        <v>2020</v>
      </c>
      <c r="J941" s="15"/>
      <c r="K941" s="15"/>
      <c r="L941" s="15"/>
      <c r="M941" s="15"/>
      <c r="N941" s="15">
        <v>1</v>
      </c>
      <c r="O941" s="10" t="s">
        <v>928</v>
      </c>
      <c r="P941" s="13" t="s">
        <v>528</v>
      </c>
      <c r="Q941" s="15" t="s">
        <v>63</v>
      </c>
      <c r="R941" s="20"/>
      <c r="S941" s="20"/>
    </row>
    <row r="942" spans="1:19" s="58" customFormat="1" ht="20.100000000000001" customHeight="1" x14ac:dyDescent="0.25">
      <c r="A942" s="22">
        <v>808</v>
      </c>
      <c r="B942" s="20" t="str">
        <f t="shared" si="57"/>
        <v>00.03.27.1.6.6.3.B.41.2020</v>
      </c>
      <c r="C942" s="20">
        <v>41</v>
      </c>
      <c r="D942" s="72" t="s">
        <v>1085</v>
      </c>
      <c r="E942" s="13" t="s">
        <v>545</v>
      </c>
      <c r="F942" s="19" t="s">
        <v>893</v>
      </c>
      <c r="G942" s="190">
        <v>85000</v>
      </c>
      <c r="H942" s="269"/>
      <c r="I942" s="15">
        <v>2020</v>
      </c>
      <c r="J942" s="15"/>
      <c r="K942" s="15"/>
      <c r="L942" s="15"/>
      <c r="M942" s="15"/>
      <c r="N942" s="15">
        <v>1</v>
      </c>
      <c r="O942" s="10" t="s">
        <v>928</v>
      </c>
      <c r="P942" s="70" t="s">
        <v>528</v>
      </c>
      <c r="Q942" s="15" t="s">
        <v>63</v>
      </c>
      <c r="R942" s="20"/>
      <c r="S942" s="20"/>
    </row>
    <row r="943" spans="1:19" s="58" customFormat="1" ht="20.100000000000001" customHeight="1" x14ac:dyDescent="0.25">
      <c r="A943" s="72">
        <v>809</v>
      </c>
      <c r="B943" s="20" t="str">
        <f t="shared" si="57"/>
        <v>00.03.27.1.6.6.3.B.42.2021</v>
      </c>
      <c r="C943" s="20">
        <v>42</v>
      </c>
      <c r="D943" s="72" t="s">
        <v>1085</v>
      </c>
      <c r="E943" s="70" t="s">
        <v>532</v>
      </c>
      <c r="F943" s="19" t="s">
        <v>893</v>
      </c>
      <c r="G943" s="189">
        <v>3500000</v>
      </c>
      <c r="H943" s="268"/>
      <c r="I943" s="15">
        <v>2021</v>
      </c>
      <c r="J943" s="15" t="s">
        <v>553</v>
      </c>
      <c r="K943" s="15"/>
      <c r="L943" s="15"/>
      <c r="M943" s="15"/>
      <c r="N943" s="15">
        <v>1</v>
      </c>
      <c r="O943" s="10" t="s">
        <v>928</v>
      </c>
      <c r="P943" s="69" t="s">
        <v>528</v>
      </c>
      <c r="Q943" s="128" t="s">
        <v>63</v>
      </c>
      <c r="R943" s="135"/>
      <c r="S943" s="135"/>
    </row>
    <row r="944" spans="1:19" s="58" customFormat="1" ht="20.100000000000001" customHeight="1" x14ac:dyDescent="0.25">
      <c r="A944" s="22">
        <v>810</v>
      </c>
      <c r="B944" s="20" t="str">
        <f t="shared" si="57"/>
        <v>00.03.27.1.6.6.3.B.43.2021</v>
      </c>
      <c r="C944" s="20">
        <v>43</v>
      </c>
      <c r="D944" s="72" t="s">
        <v>1085</v>
      </c>
      <c r="E944" s="69" t="s">
        <v>532</v>
      </c>
      <c r="F944" s="112" t="s">
        <v>893</v>
      </c>
      <c r="G944" s="201">
        <v>3500000</v>
      </c>
      <c r="H944" s="285"/>
      <c r="I944" s="128">
        <v>2021</v>
      </c>
      <c r="J944" s="128" t="s">
        <v>553</v>
      </c>
      <c r="K944" s="128"/>
      <c r="L944" s="128"/>
      <c r="M944" s="128"/>
      <c r="N944" s="128">
        <v>1</v>
      </c>
      <c r="O944" s="138" t="s">
        <v>928</v>
      </c>
      <c r="P944" s="70" t="s">
        <v>528</v>
      </c>
      <c r="Q944" s="15" t="s">
        <v>63</v>
      </c>
      <c r="R944" s="20"/>
      <c r="S944" s="20"/>
    </row>
    <row r="945" spans="1:19" s="58" customFormat="1" ht="20.100000000000001" customHeight="1" x14ac:dyDescent="0.25">
      <c r="A945" s="72">
        <v>811</v>
      </c>
      <c r="B945" s="20" t="str">
        <f t="shared" si="57"/>
        <v>00.03.27.1.6.6.3.B.44.2021</v>
      </c>
      <c r="C945" s="20">
        <v>44</v>
      </c>
      <c r="D945" s="72" t="s">
        <v>1085</v>
      </c>
      <c r="E945" s="70" t="s">
        <v>474</v>
      </c>
      <c r="F945" s="19" t="s">
        <v>893</v>
      </c>
      <c r="G945" s="190">
        <v>6000000</v>
      </c>
      <c r="H945" s="269"/>
      <c r="I945" s="15">
        <v>2021</v>
      </c>
      <c r="J945" s="27" t="s">
        <v>554</v>
      </c>
      <c r="K945" s="27"/>
      <c r="L945" s="20">
        <v>3000</v>
      </c>
      <c r="M945" s="27"/>
      <c r="N945" s="15">
        <v>1</v>
      </c>
      <c r="O945" s="10" t="s">
        <v>928</v>
      </c>
      <c r="P945" s="153" t="s">
        <v>556</v>
      </c>
      <c r="Q945" s="129" t="s">
        <v>63</v>
      </c>
      <c r="R945" s="147"/>
      <c r="S945" s="147"/>
    </row>
    <row r="946" spans="1:19" s="58" customFormat="1" ht="20.100000000000001" customHeight="1" x14ac:dyDescent="0.25">
      <c r="A946" s="22">
        <v>812</v>
      </c>
      <c r="B946" s="20" t="str">
        <f>"00.03.27.1.6.6.6.B."&amp;C946&amp;D946&amp;I946</f>
        <v>00.03.27.1.6.6.6.B.45.2020</v>
      </c>
      <c r="C946" s="20">
        <v>45</v>
      </c>
      <c r="D946" s="72" t="s">
        <v>1085</v>
      </c>
      <c r="E946" s="153" t="s">
        <v>555</v>
      </c>
      <c r="F946" s="146" t="s">
        <v>893</v>
      </c>
      <c r="G946" s="189">
        <v>50000</v>
      </c>
      <c r="H946" s="268"/>
      <c r="I946" s="129">
        <v>2020</v>
      </c>
      <c r="J946" s="86"/>
      <c r="K946" s="86"/>
      <c r="L946" s="147"/>
      <c r="M946" s="86"/>
      <c r="N946" s="129">
        <v>1</v>
      </c>
      <c r="O946" s="152" t="s">
        <v>928</v>
      </c>
      <c r="P946" s="13" t="s">
        <v>556</v>
      </c>
      <c r="Q946" s="15" t="s">
        <v>63</v>
      </c>
      <c r="R946" s="20"/>
      <c r="S946" s="20"/>
    </row>
    <row r="947" spans="1:19" s="58" customFormat="1" ht="20.100000000000001" customHeight="1" x14ac:dyDescent="0.25">
      <c r="A947" s="72">
        <v>813</v>
      </c>
      <c r="B947" s="20" t="str">
        <f>"00.03.27.1.6.6.6.B."&amp;C947&amp;D947&amp;I947</f>
        <v>00.03.27.1.6.6.6.B.46.2020</v>
      </c>
      <c r="C947" s="20">
        <v>46</v>
      </c>
      <c r="D947" s="72" t="s">
        <v>1085</v>
      </c>
      <c r="E947" s="13" t="s">
        <v>557</v>
      </c>
      <c r="F947" s="19" t="s">
        <v>893</v>
      </c>
      <c r="G947" s="200">
        <v>10000</v>
      </c>
      <c r="H947" s="283"/>
      <c r="I947" s="15">
        <v>2020</v>
      </c>
      <c r="J947" s="27"/>
      <c r="K947" s="27"/>
      <c r="L947" s="20"/>
      <c r="M947" s="27"/>
      <c r="N947" s="15">
        <v>1</v>
      </c>
      <c r="O947" s="10" t="s">
        <v>928</v>
      </c>
      <c r="P947" s="70" t="s">
        <v>556</v>
      </c>
      <c r="Q947" s="15" t="s">
        <v>63</v>
      </c>
      <c r="R947" s="20"/>
      <c r="S947" s="20"/>
    </row>
    <row r="948" spans="1:19" s="58" customFormat="1" ht="20.100000000000001" customHeight="1" x14ac:dyDescent="0.25">
      <c r="A948" s="22">
        <v>814</v>
      </c>
      <c r="B948" s="20" t="str">
        <f>"00.03.27.1.6.6.6.B."&amp;C948&amp;D948&amp;I948</f>
        <v>00.03.27.1.6.6.6.B.47.2020</v>
      </c>
      <c r="C948" s="20">
        <v>47</v>
      </c>
      <c r="D948" s="72" t="s">
        <v>1085</v>
      </c>
      <c r="E948" s="74" t="s">
        <v>828</v>
      </c>
      <c r="F948" s="19" t="s">
        <v>893</v>
      </c>
      <c r="G948" s="190">
        <v>150000</v>
      </c>
      <c r="H948" s="269"/>
      <c r="I948" s="15">
        <v>2020</v>
      </c>
      <c r="J948" s="27"/>
      <c r="K948" s="27"/>
      <c r="L948" s="20"/>
      <c r="M948" s="27"/>
      <c r="N948" s="15">
        <v>1</v>
      </c>
      <c r="O948" s="10" t="s">
        <v>928</v>
      </c>
      <c r="P948" s="71" t="s">
        <v>531</v>
      </c>
      <c r="Q948" s="15" t="s">
        <v>63</v>
      </c>
      <c r="R948" s="20"/>
      <c r="S948" s="20"/>
    </row>
    <row r="949" spans="1:19" s="58" customFormat="1" ht="20.100000000000001" customHeight="1" x14ac:dyDescent="0.25">
      <c r="A949" s="72">
        <v>815</v>
      </c>
      <c r="B949" s="20" t="str">
        <f>"00.03.27.1.6.6.4.B."&amp;C949&amp;D949&amp;I949</f>
        <v>00.03.27.1.6.6.4.B.48.2018</v>
      </c>
      <c r="C949" s="20">
        <v>48</v>
      </c>
      <c r="D949" s="72" t="s">
        <v>1085</v>
      </c>
      <c r="E949" s="76" t="s">
        <v>84</v>
      </c>
      <c r="F949" s="19" t="s">
        <v>893</v>
      </c>
      <c r="G949" s="190">
        <v>650000</v>
      </c>
      <c r="H949" s="269"/>
      <c r="I949" s="15">
        <v>2018</v>
      </c>
      <c r="J949" s="15"/>
      <c r="K949" s="15"/>
      <c r="L949" s="15"/>
      <c r="M949" s="15"/>
      <c r="N949" s="15">
        <v>1</v>
      </c>
      <c r="O949" s="10" t="s">
        <v>928</v>
      </c>
      <c r="P949" s="71" t="s">
        <v>531</v>
      </c>
      <c r="Q949" s="15" t="s">
        <v>63</v>
      </c>
      <c r="R949" s="20"/>
      <c r="S949" s="20"/>
    </row>
    <row r="950" spans="1:19" s="58" customFormat="1" ht="20.100000000000001" customHeight="1" x14ac:dyDescent="0.25">
      <c r="A950" s="22">
        <v>816</v>
      </c>
      <c r="B950" s="20" t="str">
        <f>"00.03.27.1.6.6.4.B."&amp;C950&amp;D950&amp;I950</f>
        <v>00.03.27.1.6.6.4.B.49.2020</v>
      </c>
      <c r="C950" s="20">
        <v>49</v>
      </c>
      <c r="D950" s="72" t="s">
        <v>1085</v>
      </c>
      <c r="E950" s="70" t="s">
        <v>78</v>
      </c>
      <c r="F950" s="19" t="s">
        <v>893</v>
      </c>
      <c r="G950" s="190">
        <v>4500000</v>
      </c>
      <c r="H950" s="269"/>
      <c r="I950" s="15">
        <v>2020</v>
      </c>
      <c r="J950" s="15" t="s">
        <v>229</v>
      </c>
      <c r="K950" s="15"/>
      <c r="L950" s="15"/>
      <c r="M950" s="15"/>
      <c r="N950" s="15">
        <v>1</v>
      </c>
      <c r="O950" s="10" t="s">
        <v>928</v>
      </c>
      <c r="P950" s="13" t="s">
        <v>544</v>
      </c>
      <c r="Q950" s="15" t="s">
        <v>63</v>
      </c>
      <c r="R950" s="20"/>
      <c r="S950" s="20"/>
    </row>
    <row r="951" spans="1:19" s="58" customFormat="1" ht="20.100000000000001" customHeight="1" x14ac:dyDescent="0.25">
      <c r="A951" s="72">
        <v>817</v>
      </c>
      <c r="B951" s="20" t="str">
        <f>"00.03.27.1.6.6.4.B."&amp;C951&amp;D951&amp;I951</f>
        <v>00.03.27.1.6.6.4.B.50.2019</v>
      </c>
      <c r="C951" s="20">
        <v>50</v>
      </c>
      <c r="D951" s="72" t="s">
        <v>1085</v>
      </c>
      <c r="E951" s="13" t="s">
        <v>543</v>
      </c>
      <c r="F951" s="19" t="s">
        <v>893</v>
      </c>
      <c r="G951" s="190">
        <v>375000</v>
      </c>
      <c r="H951" s="269"/>
      <c r="I951" s="15">
        <v>2019</v>
      </c>
      <c r="J951" s="15"/>
      <c r="K951" s="15"/>
      <c r="L951" s="15"/>
      <c r="M951" s="15"/>
      <c r="N951" s="15">
        <v>1</v>
      </c>
      <c r="O951" s="10" t="s">
        <v>928</v>
      </c>
      <c r="P951" s="13" t="s">
        <v>544</v>
      </c>
      <c r="Q951" s="15" t="s">
        <v>63</v>
      </c>
      <c r="R951" s="20"/>
      <c r="S951" s="20"/>
    </row>
    <row r="952" spans="1:19" s="58" customFormat="1" ht="20.100000000000001" customHeight="1" x14ac:dyDescent="0.25">
      <c r="A952" s="22">
        <v>818</v>
      </c>
      <c r="B952" s="20" t="str">
        <f>"00.03.27.1.6.6.4.B."&amp;C952&amp;D952&amp;I952</f>
        <v>00.03.27.1.6.6.4.B.51.2019</v>
      </c>
      <c r="C952" s="20">
        <v>51</v>
      </c>
      <c r="D952" s="72" t="s">
        <v>1085</v>
      </c>
      <c r="E952" s="13" t="s">
        <v>543</v>
      </c>
      <c r="F952" s="19" t="s">
        <v>893</v>
      </c>
      <c r="G952" s="190">
        <v>375000</v>
      </c>
      <c r="H952" s="269"/>
      <c r="I952" s="15">
        <v>2019</v>
      </c>
      <c r="J952" s="15"/>
      <c r="K952" s="15"/>
      <c r="L952" s="15"/>
      <c r="M952" s="15"/>
      <c r="N952" s="15">
        <v>1</v>
      </c>
      <c r="O952" s="10" t="s">
        <v>928</v>
      </c>
      <c r="P952" s="70" t="s">
        <v>527</v>
      </c>
      <c r="Q952" s="15" t="s">
        <v>63</v>
      </c>
      <c r="R952" s="20"/>
      <c r="S952" s="20"/>
    </row>
    <row r="953" spans="1:19" s="58" customFormat="1" ht="20.100000000000001" customHeight="1" x14ac:dyDescent="0.25">
      <c r="A953" s="72">
        <v>819</v>
      </c>
      <c r="B953" s="20" t="str">
        <f t="shared" ref="B953:B963" si="58">"00.03.27.1.6.6.2.B."&amp;C953&amp;D953&amp;I953</f>
        <v>00.03.27.1.6.6.2.B.52.2018</v>
      </c>
      <c r="C953" s="20">
        <v>52</v>
      </c>
      <c r="D953" s="72" t="s">
        <v>1085</v>
      </c>
      <c r="E953" s="71" t="s">
        <v>373</v>
      </c>
      <c r="F953" s="19" t="s">
        <v>893</v>
      </c>
      <c r="G953" s="190">
        <v>850000</v>
      </c>
      <c r="H953" s="269"/>
      <c r="I953" s="15">
        <v>2018</v>
      </c>
      <c r="J953" s="22" t="s">
        <v>407</v>
      </c>
      <c r="K953" s="22"/>
      <c r="L953" s="15"/>
      <c r="M953" s="38"/>
      <c r="N953" s="10">
        <v>1</v>
      </c>
      <c r="O953" s="10" t="s">
        <v>928</v>
      </c>
      <c r="P953" s="13" t="s">
        <v>547</v>
      </c>
      <c r="Q953" s="15" t="s">
        <v>63</v>
      </c>
      <c r="R953" s="20"/>
      <c r="S953" s="20"/>
    </row>
    <row r="954" spans="1:19" s="58" customFormat="1" ht="20.100000000000001" customHeight="1" x14ac:dyDescent="0.25">
      <c r="A954" s="22">
        <v>820</v>
      </c>
      <c r="B954" s="20" t="str">
        <f t="shared" si="58"/>
        <v>00.03.27.1.6.6.2.B.53.2019</v>
      </c>
      <c r="C954" s="20">
        <v>53</v>
      </c>
      <c r="D954" s="72" t="s">
        <v>1085</v>
      </c>
      <c r="E954" s="13" t="s">
        <v>524</v>
      </c>
      <c r="F954" s="19" t="s">
        <v>893</v>
      </c>
      <c r="G954" s="190">
        <v>90000</v>
      </c>
      <c r="H954" s="269"/>
      <c r="I954" s="15">
        <v>2019</v>
      </c>
      <c r="J954" s="15"/>
      <c r="K954" s="15"/>
      <c r="L954" s="15"/>
      <c r="M954" s="15"/>
      <c r="N954" s="15">
        <v>1</v>
      </c>
      <c r="O954" s="10" t="s">
        <v>928</v>
      </c>
      <c r="P954" s="70" t="s">
        <v>547</v>
      </c>
      <c r="Q954" s="15" t="s">
        <v>63</v>
      </c>
      <c r="R954" s="20"/>
      <c r="S954" s="20"/>
    </row>
    <row r="955" spans="1:19" s="58" customFormat="1" ht="20.100000000000001" customHeight="1" x14ac:dyDescent="0.25">
      <c r="A955" s="72">
        <v>821</v>
      </c>
      <c r="B955" s="20" t="str">
        <f t="shared" si="58"/>
        <v>00.03.27.1.6.6.2.B.54.2019</v>
      </c>
      <c r="C955" s="20">
        <v>54</v>
      </c>
      <c r="D955" s="72" t="s">
        <v>1085</v>
      </c>
      <c r="E955" s="70" t="s">
        <v>524</v>
      </c>
      <c r="F955" s="19" t="s">
        <v>893</v>
      </c>
      <c r="G955" s="190">
        <v>90000</v>
      </c>
      <c r="H955" s="269"/>
      <c r="I955" s="15">
        <v>2019</v>
      </c>
      <c r="J955" s="15"/>
      <c r="K955" s="15"/>
      <c r="L955" s="15"/>
      <c r="M955" s="15"/>
      <c r="N955" s="15">
        <v>1</v>
      </c>
      <c r="O955" s="10" t="s">
        <v>928</v>
      </c>
      <c r="P955" s="70" t="s">
        <v>547</v>
      </c>
      <c r="Q955" s="15" t="s">
        <v>63</v>
      </c>
      <c r="R955" s="20"/>
      <c r="S955" s="20"/>
    </row>
    <row r="956" spans="1:19" s="58" customFormat="1" ht="20.100000000000001" customHeight="1" x14ac:dyDescent="0.25">
      <c r="A956" s="22">
        <v>822</v>
      </c>
      <c r="B956" s="20" t="str">
        <f t="shared" si="58"/>
        <v>00.03.27.1.6.6.2.B.55.2020</v>
      </c>
      <c r="C956" s="20">
        <v>55</v>
      </c>
      <c r="D956" s="72" t="s">
        <v>1085</v>
      </c>
      <c r="E956" s="76" t="s">
        <v>71</v>
      </c>
      <c r="F956" s="19" t="s">
        <v>893</v>
      </c>
      <c r="G956" s="190">
        <v>3500000</v>
      </c>
      <c r="H956" s="269"/>
      <c r="I956" s="15">
        <v>2020</v>
      </c>
      <c r="J956" s="15" t="s">
        <v>552</v>
      </c>
      <c r="K956" s="15"/>
      <c r="L956" s="15"/>
      <c r="M956" s="15"/>
      <c r="N956" s="15">
        <v>1</v>
      </c>
      <c r="O956" s="10" t="s">
        <v>928</v>
      </c>
      <c r="P956" s="71" t="s">
        <v>530</v>
      </c>
      <c r="Q956" s="15" t="s">
        <v>63</v>
      </c>
      <c r="R956" s="20"/>
      <c r="S956" s="20"/>
    </row>
    <row r="957" spans="1:19" s="58" customFormat="1" ht="20.100000000000001" customHeight="1" x14ac:dyDescent="0.25">
      <c r="A957" s="72">
        <v>823</v>
      </c>
      <c r="B957" s="20" t="str">
        <f t="shared" si="58"/>
        <v>00.03.27.1.6.6.2.B.56.2018</v>
      </c>
      <c r="C957" s="20">
        <v>56</v>
      </c>
      <c r="D957" s="72" t="s">
        <v>1085</v>
      </c>
      <c r="E957" s="76" t="s">
        <v>84</v>
      </c>
      <c r="F957" s="19" t="s">
        <v>893</v>
      </c>
      <c r="G957" s="190">
        <v>650000</v>
      </c>
      <c r="H957" s="269"/>
      <c r="I957" s="15">
        <v>2018</v>
      </c>
      <c r="J957" s="15" t="s">
        <v>529</v>
      </c>
      <c r="K957" s="15"/>
      <c r="L957" s="15"/>
      <c r="M957" s="15"/>
      <c r="N957" s="15">
        <v>1</v>
      </c>
      <c r="O957" s="10" t="s">
        <v>928</v>
      </c>
      <c r="P957" s="71" t="s">
        <v>533</v>
      </c>
      <c r="Q957" s="15" t="s">
        <v>63</v>
      </c>
      <c r="R957" s="20"/>
      <c r="S957" s="20"/>
    </row>
    <row r="958" spans="1:19" s="58" customFormat="1" ht="20.100000000000001" customHeight="1" x14ac:dyDescent="0.25">
      <c r="A958" s="22">
        <v>824</v>
      </c>
      <c r="B958" s="20" t="str">
        <f t="shared" si="58"/>
        <v>00.03.27.1.6.6.2.B.57.2017</v>
      </c>
      <c r="C958" s="20">
        <v>57</v>
      </c>
      <c r="D958" s="72" t="s">
        <v>1085</v>
      </c>
      <c r="E958" s="13" t="s">
        <v>532</v>
      </c>
      <c r="F958" s="19" t="s">
        <v>893</v>
      </c>
      <c r="G958" s="190">
        <v>3500000</v>
      </c>
      <c r="H958" s="269"/>
      <c r="I958" s="15">
        <v>2017</v>
      </c>
      <c r="J958" s="15"/>
      <c r="K958" s="15"/>
      <c r="L958" s="15"/>
      <c r="M958" s="15"/>
      <c r="N958" s="15">
        <v>1</v>
      </c>
      <c r="O958" s="10" t="s">
        <v>928</v>
      </c>
      <c r="P958" s="71" t="s">
        <v>533</v>
      </c>
      <c r="Q958" s="15" t="s">
        <v>63</v>
      </c>
      <c r="R958" s="20"/>
      <c r="S958" s="20"/>
    </row>
    <row r="959" spans="1:19" s="58" customFormat="1" ht="20.100000000000001" customHeight="1" x14ac:dyDescent="0.25">
      <c r="A959" s="72">
        <v>825</v>
      </c>
      <c r="B959" s="20" t="str">
        <f t="shared" si="58"/>
        <v>00.03.27.1.6.6.2.B.58.2017</v>
      </c>
      <c r="C959" s="20">
        <v>58</v>
      </c>
      <c r="D959" s="72" t="s">
        <v>1085</v>
      </c>
      <c r="E959" s="74" t="s">
        <v>828</v>
      </c>
      <c r="F959" s="19" t="s">
        <v>893</v>
      </c>
      <c r="G959" s="190">
        <v>150000</v>
      </c>
      <c r="H959" s="269"/>
      <c r="I959" s="15">
        <v>2017</v>
      </c>
      <c r="J959" s="15" t="s">
        <v>356</v>
      </c>
      <c r="K959" s="15"/>
      <c r="L959" s="15"/>
      <c r="M959" s="15"/>
      <c r="N959" s="15">
        <v>1</v>
      </c>
      <c r="O959" s="10" t="s">
        <v>928</v>
      </c>
      <c r="P959" s="71" t="s">
        <v>533</v>
      </c>
      <c r="Q959" s="15" t="s">
        <v>63</v>
      </c>
      <c r="R959" s="20"/>
      <c r="S959" s="20"/>
    </row>
    <row r="960" spans="1:19" s="58" customFormat="1" ht="20.100000000000001" customHeight="1" x14ac:dyDescent="0.25">
      <c r="A960" s="22">
        <v>826</v>
      </c>
      <c r="B960" s="20" t="str">
        <f t="shared" si="58"/>
        <v>00.03.27.1.6.6.2.B.59.2017</v>
      </c>
      <c r="C960" s="20">
        <v>59</v>
      </c>
      <c r="D960" s="72" t="s">
        <v>1085</v>
      </c>
      <c r="E960" s="74" t="s">
        <v>828</v>
      </c>
      <c r="F960" s="19" t="s">
        <v>893</v>
      </c>
      <c r="G960" s="190">
        <v>150000</v>
      </c>
      <c r="H960" s="269"/>
      <c r="I960" s="15">
        <v>2017</v>
      </c>
      <c r="J960" s="15" t="s">
        <v>356</v>
      </c>
      <c r="K960" s="15"/>
      <c r="L960" s="15"/>
      <c r="M960" s="15"/>
      <c r="N960" s="15">
        <v>1</v>
      </c>
      <c r="O960" s="10" t="s">
        <v>928</v>
      </c>
      <c r="P960" s="71" t="s">
        <v>533</v>
      </c>
      <c r="Q960" s="15" t="s">
        <v>63</v>
      </c>
      <c r="R960" s="20"/>
      <c r="S960" s="20"/>
    </row>
    <row r="961" spans="1:19" s="58" customFormat="1" ht="20.100000000000001" customHeight="1" x14ac:dyDescent="0.25">
      <c r="A961" s="72">
        <v>827</v>
      </c>
      <c r="B961" s="20" t="str">
        <f t="shared" si="58"/>
        <v>00.03.27.1.6.6.2.B.60.2019</v>
      </c>
      <c r="C961" s="20">
        <v>60</v>
      </c>
      <c r="D961" s="72" t="s">
        <v>1085</v>
      </c>
      <c r="E961" s="13" t="s">
        <v>78</v>
      </c>
      <c r="F961" s="19" t="s">
        <v>893</v>
      </c>
      <c r="G961" s="190">
        <v>4500000</v>
      </c>
      <c r="H961" s="269"/>
      <c r="I961" s="15">
        <v>2019</v>
      </c>
      <c r="J961" s="15" t="s">
        <v>72</v>
      </c>
      <c r="K961" s="15"/>
      <c r="L961" s="15"/>
      <c r="M961" s="15"/>
      <c r="N961" s="15">
        <v>1</v>
      </c>
      <c r="O961" s="10" t="s">
        <v>928</v>
      </c>
      <c r="P961" s="71" t="s">
        <v>533</v>
      </c>
      <c r="Q961" s="15" t="s">
        <v>63</v>
      </c>
      <c r="R961" s="20"/>
      <c r="S961" s="20"/>
    </row>
    <row r="962" spans="1:19" s="58" customFormat="1" ht="20.100000000000001" customHeight="1" x14ac:dyDescent="0.25">
      <c r="A962" s="22">
        <v>828</v>
      </c>
      <c r="B962" s="20" t="str">
        <f t="shared" si="58"/>
        <v>00.03.27.1.6.6.2.B.61.2020</v>
      </c>
      <c r="C962" s="20">
        <v>61</v>
      </c>
      <c r="D962" s="72" t="s">
        <v>1085</v>
      </c>
      <c r="E962" s="71" t="s">
        <v>205</v>
      </c>
      <c r="F962" s="19" t="s">
        <v>893</v>
      </c>
      <c r="G962" s="190">
        <v>90000</v>
      </c>
      <c r="H962" s="269"/>
      <c r="I962" s="15">
        <v>2020</v>
      </c>
      <c r="J962" s="15" t="s">
        <v>537</v>
      </c>
      <c r="K962" s="15"/>
      <c r="L962" s="15"/>
      <c r="M962" s="15"/>
      <c r="N962" s="15">
        <v>1</v>
      </c>
      <c r="O962" s="10" t="s">
        <v>928</v>
      </c>
      <c r="P962" s="71" t="s">
        <v>533</v>
      </c>
      <c r="Q962" s="15" t="s">
        <v>63</v>
      </c>
      <c r="R962" s="20"/>
      <c r="S962" s="20"/>
    </row>
    <row r="963" spans="1:19" s="58" customFormat="1" ht="20.100000000000001" customHeight="1" x14ac:dyDescent="0.25">
      <c r="A963" s="72">
        <v>829</v>
      </c>
      <c r="B963" s="20" t="str">
        <f t="shared" si="58"/>
        <v>00.03.27.1.6.6.2.B.62.2019</v>
      </c>
      <c r="C963" s="20">
        <v>62</v>
      </c>
      <c r="D963" s="72" t="s">
        <v>1085</v>
      </c>
      <c r="E963" s="13" t="s">
        <v>538</v>
      </c>
      <c r="F963" s="19" t="s">
        <v>893</v>
      </c>
      <c r="G963" s="200">
        <v>65000</v>
      </c>
      <c r="H963" s="283"/>
      <c r="I963" s="15">
        <v>2019</v>
      </c>
      <c r="J963" s="15"/>
      <c r="K963" s="15"/>
      <c r="L963" s="15"/>
      <c r="M963" s="15"/>
      <c r="N963" s="15">
        <v>1</v>
      </c>
      <c r="O963" s="10" t="s">
        <v>928</v>
      </c>
      <c r="P963" s="13" t="s">
        <v>836</v>
      </c>
      <c r="Q963" s="15" t="s">
        <v>63</v>
      </c>
      <c r="R963" s="20"/>
      <c r="S963" s="20"/>
    </row>
    <row r="964" spans="1:19" s="58" customFormat="1" ht="20.100000000000001" customHeight="1" x14ac:dyDescent="0.25">
      <c r="A964" s="22">
        <v>830</v>
      </c>
      <c r="B964" s="20" t="str">
        <f t="shared" ref="B964:B969" si="59">"00.03.27.1.6.6.1.B."&amp;C964&amp;D964&amp;I964</f>
        <v>00.03.27.1.6.6.1.B.63.2020</v>
      </c>
      <c r="C964" s="20">
        <v>63</v>
      </c>
      <c r="D964" s="72" t="s">
        <v>1085</v>
      </c>
      <c r="E964" s="71" t="s">
        <v>718</v>
      </c>
      <c r="F964" s="19" t="s">
        <v>893</v>
      </c>
      <c r="G964" s="190">
        <v>3000000</v>
      </c>
      <c r="H964" s="269"/>
      <c r="I964" s="15">
        <v>2020</v>
      </c>
      <c r="J964" s="15" t="s">
        <v>61</v>
      </c>
      <c r="K964" s="15"/>
      <c r="L964" s="15"/>
      <c r="M964" s="15"/>
      <c r="N964" s="15">
        <v>1</v>
      </c>
      <c r="O964" s="10" t="s">
        <v>928</v>
      </c>
      <c r="P964" s="70" t="s">
        <v>836</v>
      </c>
      <c r="Q964" s="15" t="s">
        <v>63</v>
      </c>
      <c r="R964" s="20"/>
      <c r="S964" s="20"/>
    </row>
    <row r="965" spans="1:19" s="58" customFormat="1" ht="20.100000000000001" customHeight="1" x14ac:dyDescent="0.25">
      <c r="A965" s="72">
        <v>831</v>
      </c>
      <c r="B965" s="20" t="str">
        <f t="shared" si="59"/>
        <v>00.03.27.1.6.6.1.B.64.2019</v>
      </c>
      <c r="C965" s="20">
        <v>64</v>
      </c>
      <c r="D965" s="72" t="s">
        <v>1085</v>
      </c>
      <c r="E965" s="13" t="s">
        <v>524</v>
      </c>
      <c r="F965" s="19" t="s">
        <v>893</v>
      </c>
      <c r="G965" s="190">
        <v>90000</v>
      </c>
      <c r="H965" s="269"/>
      <c r="I965" s="15">
        <v>2019</v>
      </c>
      <c r="J965" s="15"/>
      <c r="K965" s="15"/>
      <c r="L965" s="15"/>
      <c r="M965" s="15"/>
      <c r="N965" s="15">
        <v>1</v>
      </c>
      <c r="O965" s="10" t="s">
        <v>928</v>
      </c>
      <c r="P965" s="70" t="s">
        <v>836</v>
      </c>
      <c r="Q965" s="15" t="s">
        <v>63</v>
      </c>
      <c r="R965" s="20"/>
      <c r="S965" s="20"/>
    </row>
    <row r="966" spans="1:19" s="58" customFormat="1" ht="20.100000000000001" customHeight="1" x14ac:dyDescent="0.25">
      <c r="A966" s="22">
        <v>832</v>
      </c>
      <c r="B966" s="20" t="str">
        <f t="shared" si="59"/>
        <v>00.03.27.1.6.6.1.B.65.2020</v>
      </c>
      <c r="C966" s="20">
        <v>65</v>
      </c>
      <c r="D966" s="72" t="s">
        <v>1085</v>
      </c>
      <c r="E966" s="13" t="s">
        <v>548</v>
      </c>
      <c r="F966" s="19" t="s">
        <v>893</v>
      </c>
      <c r="G966" s="190">
        <v>2235000</v>
      </c>
      <c r="H966" s="269"/>
      <c r="I966" s="15">
        <v>2020</v>
      </c>
      <c r="J966" s="15" t="s">
        <v>549</v>
      </c>
      <c r="K966" s="15"/>
      <c r="L966" s="15"/>
      <c r="M966" s="15"/>
      <c r="N966" s="15">
        <v>1</v>
      </c>
      <c r="O966" s="10" t="s">
        <v>928</v>
      </c>
      <c r="P966" s="70" t="s">
        <v>836</v>
      </c>
      <c r="Q966" s="15"/>
      <c r="R966" s="20"/>
      <c r="S966" s="20"/>
    </row>
    <row r="967" spans="1:19" s="58" customFormat="1" ht="20.100000000000001" customHeight="1" x14ac:dyDescent="0.25">
      <c r="A967" s="72">
        <v>833</v>
      </c>
      <c r="B967" s="20" t="str">
        <f t="shared" si="59"/>
        <v>00.03.27.1.6.6.1.B.66.2020</v>
      </c>
      <c r="C967" s="20">
        <v>66</v>
      </c>
      <c r="D967" s="72" t="s">
        <v>1085</v>
      </c>
      <c r="E967" s="13" t="s">
        <v>550</v>
      </c>
      <c r="F967" s="19" t="s">
        <v>893</v>
      </c>
      <c r="G967" s="190">
        <v>500000</v>
      </c>
      <c r="H967" s="269"/>
      <c r="I967" s="15">
        <v>2020</v>
      </c>
      <c r="J967" s="15" t="s">
        <v>549</v>
      </c>
      <c r="K967" s="15"/>
      <c r="L967" s="15"/>
      <c r="M967" s="15"/>
      <c r="N967" s="15">
        <v>1</v>
      </c>
      <c r="O967" s="10" t="s">
        <v>928</v>
      </c>
      <c r="P967" s="70" t="s">
        <v>836</v>
      </c>
      <c r="Q967" s="15" t="s">
        <v>63</v>
      </c>
      <c r="R967" s="20"/>
      <c r="S967" s="20"/>
    </row>
    <row r="968" spans="1:19" s="58" customFormat="1" ht="20.100000000000001" customHeight="1" x14ac:dyDescent="0.25">
      <c r="A968" s="22">
        <v>834</v>
      </c>
      <c r="B968" s="20" t="str">
        <f t="shared" si="59"/>
        <v>00.03.27.1.6.6.1.B.67.2019</v>
      </c>
      <c r="C968" s="20">
        <v>67</v>
      </c>
      <c r="D968" s="72" t="s">
        <v>1085</v>
      </c>
      <c r="E968" s="13" t="s">
        <v>415</v>
      </c>
      <c r="F968" s="19" t="s">
        <v>893</v>
      </c>
      <c r="G968" s="204">
        <v>200000</v>
      </c>
      <c r="H968" s="275"/>
      <c r="I968" s="15">
        <v>2019</v>
      </c>
      <c r="J968" s="15" t="s">
        <v>368</v>
      </c>
      <c r="K968" s="15"/>
      <c r="L968" s="15"/>
      <c r="M968" s="15"/>
      <c r="N968" s="15">
        <v>1</v>
      </c>
      <c r="O968" s="10" t="s">
        <v>928</v>
      </c>
      <c r="P968" s="70" t="s">
        <v>836</v>
      </c>
      <c r="Q968" s="15" t="s">
        <v>63</v>
      </c>
      <c r="R968" s="20"/>
      <c r="S968" s="20"/>
    </row>
    <row r="969" spans="1:19" s="58" customFormat="1" ht="20.100000000000001" customHeight="1" x14ac:dyDescent="0.25">
      <c r="A969" s="72">
        <v>835</v>
      </c>
      <c r="B969" s="20" t="str">
        <f t="shared" si="59"/>
        <v>00.03.27.1.6.6.1.B.68.2019</v>
      </c>
      <c r="C969" s="20">
        <v>68</v>
      </c>
      <c r="D969" s="72" t="s">
        <v>1085</v>
      </c>
      <c r="E969" s="70" t="s">
        <v>551</v>
      </c>
      <c r="F969" s="19" t="s">
        <v>893</v>
      </c>
      <c r="G969" s="190">
        <v>100000</v>
      </c>
      <c r="H969" s="269"/>
      <c r="I969" s="15">
        <v>2019</v>
      </c>
      <c r="J969" s="15"/>
      <c r="K969" s="15"/>
      <c r="L969" s="15"/>
      <c r="M969" s="15"/>
      <c r="N969" s="15">
        <v>1</v>
      </c>
      <c r="O969" s="10" t="s">
        <v>928</v>
      </c>
      <c r="P969" s="13" t="s">
        <v>546</v>
      </c>
      <c r="Q969" s="15" t="s">
        <v>63</v>
      </c>
      <c r="R969" s="20"/>
      <c r="S969" s="20"/>
    </row>
    <row r="970" spans="1:19" s="58" customFormat="1" ht="20.100000000000001" customHeight="1" x14ac:dyDescent="0.25">
      <c r="A970" s="22">
        <v>836</v>
      </c>
      <c r="B970" s="20" t="str">
        <f t="shared" ref="B970:B979" si="60">"00.03.27.1.6.6.5.B."&amp;C970&amp;D970&amp;I970</f>
        <v>00.03.27.1.6.6.5.B.69.2019</v>
      </c>
      <c r="C970" s="20">
        <v>69</v>
      </c>
      <c r="D970" s="72" t="s">
        <v>1085</v>
      </c>
      <c r="E970" s="70" t="s">
        <v>210</v>
      </c>
      <c r="F970" s="19" t="s">
        <v>893</v>
      </c>
      <c r="G970" s="190">
        <v>1500000</v>
      </c>
      <c r="H970" s="269"/>
      <c r="I970" s="15">
        <v>2019</v>
      </c>
      <c r="J970" s="15"/>
      <c r="K970" s="15"/>
      <c r="L970" s="15"/>
      <c r="M970" s="15"/>
      <c r="N970" s="15">
        <v>1</v>
      </c>
      <c r="O970" s="10" t="s">
        <v>928</v>
      </c>
      <c r="P970" s="13" t="s">
        <v>535</v>
      </c>
      <c r="Q970" s="15" t="s">
        <v>63</v>
      </c>
      <c r="R970" s="20"/>
      <c r="S970" s="20"/>
    </row>
    <row r="971" spans="1:19" s="58" customFormat="1" ht="20.100000000000001" customHeight="1" x14ac:dyDescent="0.25">
      <c r="A971" s="72">
        <v>837</v>
      </c>
      <c r="B971" s="20" t="str">
        <f t="shared" si="60"/>
        <v>00.03.27.1.6.6.5.B.70.2017</v>
      </c>
      <c r="C971" s="20">
        <v>70</v>
      </c>
      <c r="D971" s="72" t="s">
        <v>1085</v>
      </c>
      <c r="E971" s="74" t="s">
        <v>828</v>
      </c>
      <c r="F971" s="19" t="s">
        <v>893</v>
      </c>
      <c r="G971" s="190">
        <v>150000</v>
      </c>
      <c r="H971" s="269"/>
      <c r="I971" s="15">
        <v>2017</v>
      </c>
      <c r="J971" s="15" t="s">
        <v>356</v>
      </c>
      <c r="K971" s="15"/>
      <c r="L971" s="15"/>
      <c r="M971" s="15"/>
      <c r="N971" s="15">
        <v>1</v>
      </c>
      <c r="O971" s="10" t="s">
        <v>928</v>
      </c>
      <c r="P971" s="13" t="s">
        <v>535</v>
      </c>
      <c r="Q971" s="15" t="s">
        <v>63</v>
      </c>
      <c r="R971" s="20"/>
      <c r="S971" s="20"/>
    </row>
    <row r="972" spans="1:19" s="58" customFormat="1" ht="20.100000000000001" customHeight="1" x14ac:dyDescent="0.25">
      <c r="A972" s="22">
        <v>838</v>
      </c>
      <c r="B972" s="20" t="str">
        <f t="shared" si="60"/>
        <v>00.03.27.1.6.6.5.B.71.2017</v>
      </c>
      <c r="C972" s="20">
        <v>71</v>
      </c>
      <c r="D972" s="72" t="s">
        <v>1085</v>
      </c>
      <c r="E972" s="74" t="s">
        <v>828</v>
      </c>
      <c r="F972" s="19" t="s">
        <v>893</v>
      </c>
      <c r="G972" s="190">
        <v>150000</v>
      </c>
      <c r="H972" s="269"/>
      <c r="I972" s="15">
        <v>2017</v>
      </c>
      <c r="J972" s="15" t="s">
        <v>356</v>
      </c>
      <c r="K972" s="15"/>
      <c r="L972" s="15"/>
      <c r="M972" s="15"/>
      <c r="N972" s="15">
        <v>1</v>
      </c>
      <c r="O972" s="10" t="s">
        <v>928</v>
      </c>
      <c r="P972" s="13" t="s">
        <v>535</v>
      </c>
      <c r="Q972" s="15" t="s">
        <v>63</v>
      </c>
      <c r="R972" s="20"/>
      <c r="S972" s="20"/>
    </row>
    <row r="973" spans="1:19" s="58" customFormat="1" ht="20.100000000000001" customHeight="1" x14ac:dyDescent="0.25">
      <c r="A973" s="72">
        <v>839</v>
      </c>
      <c r="B973" s="20" t="str">
        <f t="shared" si="60"/>
        <v>00.03.27.1.6.6.5.B.72.2017</v>
      </c>
      <c r="C973" s="20">
        <v>72</v>
      </c>
      <c r="D973" s="72" t="s">
        <v>1085</v>
      </c>
      <c r="E973" s="74" t="s">
        <v>828</v>
      </c>
      <c r="F973" s="19" t="s">
        <v>893</v>
      </c>
      <c r="G973" s="190">
        <v>150000</v>
      </c>
      <c r="H973" s="269"/>
      <c r="I973" s="15">
        <v>2017</v>
      </c>
      <c r="J973" s="15" t="s">
        <v>356</v>
      </c>
      <c r="K973" s="15"/>
      <c r="L973" s="15"/>
      <c r="M973" s="15"/>
      <c r="N973" s="15">
        <v>1</v>
      </c>
      <c r="O973" s="10" t="s">
        <v>928</v>
      </c>
      <c r="P973" s="13" t="s">
        <v>535</v>
      </c>
      <c r="Q973" s="15" t="s">
        <v>63</v>
      </c>
      <c r="R973" s="20"/>
      <c r="S973" s="20"/>
    </row>
    <row r="974" spans="1:19" s="58" customFormat="1" ht="20.100000000000001" customHeight="1" x14ac:dyDescent="0.25">
      <c r="A974" s="22">
        <v>840</v>
      </c>
      <c r="B974" s="20" t="str">
        <f t="shared" si="60"/>
        <v>00.03.27.1.6.6.5.B.73.2019</v>
      </c>
      <c r="C974" s="20">
        <v>73</v>
      </c>
      <c r="D974" s="72" t="s">
        <v>1085</v>
      </c>
      <c r="E974" s="13" t="s">
        <v>78</v>
      </c>
      <c r="F974" s="19" t="s">
        <v>893</v>
      </c>
      <c r="G974" s="190">
        <v>4500000</v>
      </c>
      <c r="H974" s="269"/>
      <c r="I974" s="15">
        <v>2019</v>
      </c>
      <c r="J974" s="15" t="s">
        <v>72</v>
      </c>
      <c r="K974" s="15"/>
      <c r="L974" s="15"/>
      <c r="M974" s="15"/>
      <c r="N974" s="15">
        <v>1</v>
      </c>
      <c r="O974" s="10" t="s">
        <v>928</v>
      </c>
      <c r="P974" s="70" t="s">
        <v>535</v>
      </c>
      <c r="Q974" s="15" t="s">
        <v>63</v>
      </c>
      <c r="R974" s="20"/>
      <c r="S974" s="20"/>
    </row>
    <row r="975" spans="1:19" s="58" customFormat="1" ht="20.100000000000001" customHeight="1" x14ac:dyDescent="0.25">
      <c r="A975" s="72">
        <v>841</v>
      </c>
      <c r="B975" s="20" t="str">
        <f t="shared" si="60"/>
        <v>00.03.27.1.6.6.5.B.74.2020</v>
      </c>
      <c r="C975" s="20">
        <v>74</v>
      </c>
      <c r="D975" s="72" t="s">
        <v>1085</v>
      </c>
      <c r="E975" s="71" t="s">
        <v>205</v>
      </c>
      <c r="F975" s="19" t="s">
        <v>893</v>
      </c>
      <c r="G975" s="190">
        <v>90000</v>
      </c>
      <c r="H975" s="269"/>
      <c r="I975" s="15">
        <v>2020</v>
      </c>
      <c r="J975" s="15" t="s">
        <v>537</v>
      </c>
      <c r="K975" s="15"/>
      <c r="L975" s="15"/>
      <c r="M975" s="15"/>
      <c r="N975" s="15">
        <v>1</v>
      </c>
      <c r="O975" s="10" t="s">
        <v>928</v>
      </c>
      <c r="P975" s="70" t="s">
        <v>535</v>
      </c>
      <c r="Q975" s="15" t="s">
        <v>63</v>
      </c>
      <c r="R975" s="20"/>
      <c r="S975" s="20"/>
    </row>
    <row r="976" spans="1:19" s="58" customFormat="1" ht="20.100000000000001" customHeight="1" x14ac:dyDescent="0.25">
      <c r="A976" s="22">
        <v>842</v>
      </c>
      <c r="B976" s="20" t="str">
        <f t="shared" si="60"/>
        <v>00.03.27.1.6.6.5.B.75.2019</v>
      </c>
      <c r="C976" s="20">
        <v>75</v>
      </c>
      <c r="D976" s="72" t="s">
        <v>1085</v>
      </c>
      <c r="E976" s="13" t="s">
        <v>538</v>
      </c>
      <c r="F976" s="19" t="s">
        <v>893</v>
      </c>
      <c r="G976" s="200">
        <v>65000</v>
      </c>
      <c r="H976" s="283"/>
      <c r="I976" s="15">
        <v>2019</v>
      </c>
      <c r="J976" s="15"/>
      <c r="K976" s="15"/>
      <c r="L976" s="15"/>
      <c r="M976" s="15"/>
      <c r="N976" s="15">
        <v>1</v>
      </c>
      <c r="O976" s="10" t="s">
        <v>928</v>
      </c>
      <c r="P976" s="70" t="s">
        <v>535</v>
      </c>
      <c r="Q976" s="15" t="s">
        <v>63</v>
      </c>
      <c r="R976" s="20"/>
      <c r="S976" s="20"/>
    </row>
    <row r="977" spans="1:19" s="58" customFormat="1" ht="20.100000000000001" customHeight="1" x14ac:dyDescent="0.25">
      <c r="A977" s="72">
        <v>843</v>
      </c>
      <c r="B977" s="20" t="str">
        <f t="shared" si="60"/>
        <v>00.03.27.1.6.6.5.B.76.2019</v>
      </c>
      <c r="C977" s="20">
        <v>76</v>
      </c>
      <c r="D977" s="72" t="s">
        <v>1085</v>
      </c>
      <c r="E977" s="13" t="s">
        <v>538</v>
      </c>
      <c r="F977" s="19" t="s">
        <v>893</v>
      </c>
      <c r="G977" s="200">
        <v>65000</v>
      </c>
      <c r="H977" s="283"/>
      <c r="I977" s="15">
        <v>2019</v>
      </c>
      <c r="J977" s="15"/>
      <c r="K977" s="15"/>
      <c r="L977" s="15"/>
      <c r="M977" s="15"/>
      <c r="N977" s="15">
        <v>1</v>
      </c>
      <c r="O977" s="10" t="s">
        <v>928</v>
      </c>
      <c r="P977" s="70" t="s">
        <v>541</v>
      </c>
      <c r="Q977" s="15" t="s">
        <v>63</v>
      </c>
      <c r="R977" s="20"/>
      <c r="S977" s="20"/>
    </row>
    <row r="978" spans="1:19" s="58" customFormat="1" ht="15.75" x14ac:dyDescent="0.25">
      <c r="A978" s="22">
        <v>844</v>
      </c>
      <c r="B978" s="20" t="str">
        <f t="shared" si="60"/>
        <v>00.03.27.1.6.6.5.B.77.2019</v>
      </c>
      <c r="C978" s="20">
        <v>77</v>
      </c>
      <c r="D978" s="72" t="s">
        <v>1085</v>
      </c>
      <c r="E978" s="13" t="s">
        <v>540</v>
      </c>
      <c r="F978" s="19" t="s">
        <v>893</v>
      </c>
      <c r="G978" s="190">
        <v>375000</v>
      </c>
      <c r="H978" s="269"/>
      <c r="I978" s="15">
        <v>2019</v>
      </c>
      <c r="J978" s="15"/>
      <c r="K978" s="15"/>
      <c r="L978" s="15"/>
      <c r="M978" s="15"/>
      <c r="N978" s="15">
        <v>1</v>
      </c>
      <c r="O978" s="10" t="s">
        <v>928</v>
      </c>
      <c r="P978" s="70" t="s">
        <v>541</v>
      </c>
      <c r="Q978" s="15" t="s">
        <v>63</v>
      </c>
      <c r="R978" s="20"/>
      <c r="S978" s="20"/>
    </row>
    <row r="979" spans="1:19" s="58" customFormat="1" ht="15.75" x14ac:dyDescent="0.25">
      <c r="A979" s="72">
        <v>845</v>
      </c>
      <c r="B979" s="20" t="str">
        <f t="shared" si="60"/>
        <v>00.03.27.1.6.6.5.B.78.2019</v>
      </c>
      <c r="C979" s="20">
        <v>78</v>
      </c>
      <c r="D979" s="72" t="s">
        <v>1085</v>
      </c>
      <c r="E979" s="70" t="s">
        <v>540</v>
      </c>
      <c r="F979" s="19" t="s">
        <v>893</v>
      </c>
      <c r="G979" s="190">
        <v>375000</v>
      </c>
      <c r="H979" s="269"/>
      <c r="I979" s="15">
        <v>2019</v>
      </c>
      <c r="J979" s="15"/>
      <c r="K979" s="15"/>
      <c r="L979" s="15"/>
      <c r="M979" s="15"/>
      <c r="N979" s="15">
        <v>1</v>
      </c>
      <c r="O979" s="10" t="s">
        <v>928</v>
      </c>
      <c r="P979" s="70" t="s">
        <v>541</v>
      </c>
      <c r="Q979" s="15" t="s">
        <v>63</v>
      </c>
      <c r="R979" s="20"/>
      <c r="S979" s="20"/>
    </row>
    <row r="980" spans="1:19" s="58" customFormat="1" ht="20.100000000000001" customHeight="1" x14ac:dyDescent="0.25">
      <c r="A980" s="22">
        <v>846</v>
      </c>
      <c r="B980" s="20" t="str">
        <f t="shared" ref="B980:B986" si="61">"00.03.27.1.6.6.1.B."&amp;C980&amp;D980&amp;I980</f>
        <v>00.03.27.1.6.6.1.B.79.2019</v>
      </c>
      <c r="C980" s="20">
        <v>79</v>
      </c>
      <c r="D980" s="72" t="s">
        <v>1085</v>
      </c>
      <c r="E980" s="70" t="s">
        <v>542</v>
      </c>
      <c r="F980" s="19" t="s">
        <v>893</v>
      </c>
      <c r="G980" s="190">
        <v>850000</v>
      </c>
      <c r="H980" s="269"/>
      <c r="I980" s="15">
        <v>2019</v>
      </c>
      <c r="J980" s="15"/>
      <c r="K980" s="15"/>
      <c r="L980" s="15"/>
      <c r="M980" s="15"/>
      <c r="N980" s="15">
        <v>1</v>
      </c>
      <c r="O980" s="10" t="s">
        <v>928</v>
      </c>
      <c r="P980" s="70" t="s">
        <v>836</v>
      </c>
      <c r="Q980" s="32" t="s">
        <v>56</v>
      </c>
      <c r="R980" s="32"/>
      <c r="S980" s="32" t="s">
        <v>563</v>
      </c>
    </row>
    <row r="981" spans="1:19" s="58" customFormat="1" ht="20.100000000000001" customHeight="1" x14ac:dyDescent="0.25">
      <c r="A981" s="72"/>
      <c r="B981" s="20" t="str">
        <f t="shared" si="61"/>
        <v>00.03.27.1.6.6.1.B.80.2023</v>
      </c>
      <c r="C981" s="20">
        <v>80</v>
      </c>
      <c r="D981" s="72" t="s">
        <v>1085</v>
      </c>
      <c r="E981" s="70" t="s">
        <v>1454</v>
      </c>
      <c r="F981" s="19" t="s">
        <v>893</v>
      </c>
      <c r="G981" s="189">
        <f>'[1]2023'!$D$121</f>
        <v>5880000</v>
      </c>
      <c r="H981" s="268" t="s">
        <v>1164</v>
      </c>
      <c r="I981" s="15">
        <v>2023</v>
      </c>
      <c r="J981" s="15" t="s">
        <v>59</v>
      </c>
      <c r="K981" s="15" t="s">
        <v>59</v>
      </c>
      <c r="L981" s="15" t="s">
        <v>59</v>
      </c>
      <c r="M981" s="15"/>
      <c r="N981" s="15">
        <v>1</v>
      </c>
      <c r="O981" s="10" t="s">
        <v>928</v>
      </c>
      <c r="P981" s="70" t="s">
        <v>836</v>
      </c>
      <c r="Q981" s="32" t="s">
        <v>56</v>
      </c>
      <c r="R981" s="32"/>
      <c r="S981" s="32"/>
    </row>
    <row r="982" spans="1:19" s="58" customFormat="1" ht="20.100000000000001" customHeight="1" x14ac:dyDescent="0.25">
      <c r="A982" s="72"/>
      <c r="B982" s="20" t="str">
        <f t="shared" si="61"/>
        <v>00.03.27.1.6.6.1.B.81.2023</v>
      </c>
      <c r="C982" s="20">
        <v>81</v>
      </c>
      <c r="D982" s="72" t="s">
        <v>1085</v>
      </c>
      <c r="E982" s="70" t="s">
        <v>373</v>
      </c>
      <c r="F982" s="19" t="s">
        <v>893</v>
      </c>
      <c r="G982" s="189">
        <f>'[1]2023'!$D$129</f>
        <v>850000</v>
      </c>
      <c r="H982" s="268" t="s">
        <v>1164</v>
      </c>
      <c r="I982" s="15">
        <v>2023</v>
      </c>
      <c r="J982" s="15" t="s">
        <v>1131</v>
      </c>
      <c r="K982" s="15" t="s">
        <v>59</v>
      </c>
      <c r="L982" s="15" t="s">
        <v>59</v>
      </c>
      <c r="M982" s="15"/>
      <c r="N982" s="15">
        <v>1</v>
      </c>
      <c r="O982" s="10" t="s">
        <v>928</v>
      </c>
      <c r="P982" s="70" t="s">
        <v>836</v>
      </c>
      <c r="Q982" s="32" t="s">
        <v>56</v>
      </c>
      <c r="R982" s="32"/>
      <c r="S982" s="32"/>
    </row>
    <row r="983" spans="1:19" s="58" customFormat="1" ht="20.100000000000001" customHeight="1" x14ac:dyDescent="0.25">
      <c r="A983" s="72"/>
      <c r="B983" s="20" t="str">
        <f t="shared" si="61"/>
        <v>00.03.27.1.6.6.1.B.82.2023</v>
      </c>
      <c r="C983" s="20">
        <v>82</v>
      </c>
      <c r="D983" s="72" t="s">
        <v>1085</v>
      </c>
      <c r="E983" s="70" t="s">
        <v>548</v>
      </c>
      <c r="F983" s="19" t="s">
        <v>893</v>
      </c>
      <c r="G983" s="351">
        <v>2226000</v>
      </c>
      <c r="H983" s="268" t="s">
        <v>1244</v>
      </c>
      <c r="I983" s="15">
        <v>2023</v>
      </c>
      <c r="J983" s="6" t="s">
        <v>1411</v>
      </c>
      <c r="K983" s="127" t="s">
        <v>1497</v>
      </c>
      <c r="L983" s="6" t="s">
        <v>59</v>
      </c>
      <c r="M983" s="15"/>
      <c r="N983" s="15">
        <v>1</v>
      </c>
      <c r="O983" s="10" t="s">
        <v>928</v>
      </c>
      <c r="P983" s="70" t="s">
        <v>836</v>
      </c>
      <c r="Q983" s="32" t="s">
        <v>56</v>
      </c>
      <c r="R983" s="32"/>
      <c r="S983" s="32"/>
    </row>
    <row r="984" spans="1:19" s="58" customFormat="1" ht="20.100000000000001" customHeight="1" x14ac:dyDescent="0.25">
      <c r="A984" s="72"/>
      <c r="B984" s="20" t="str">
        <f t="shared" si="61"/>
        <v>00.03.27.1.6.6.1.B.83.2023</v>
      </c>
      <c r="C984" s="20">
        <v>83</v>
      </c>
      <c r="D984" s="72" t="s">
        <v>1085</v>
      </c>
      <c r="E984" s="70" t="s">
        <v>1413</v>
      </c>
      <c r="F984" s="19" t="s">
        <v>893</v>
      </c>
      <c r="G984" s="353"/>
      <c r="H984" s="268" t="s">
        <v>1244</v>
      </c>
      <c r="I984" s="15">
        <v>2023</v>
      </c>
      <c r="J984" s="6" t="s">
        <v>1411</v>
      </c>
      <c r="K984" s="127">
        <v>1030</v>
      </c>
      <c r="L984" s="6" t="s">
        <v>59</v>
      </c>
      <c r="M984" s="15"/>
      <c r="N984" s="15">
        <v>1</v>
      </c>
      <c r="O984" s="10" t="s">
        <v>928</v>
      </c>
      <c r="P984" s="70" t="s">
        <v>836</v>
      </c>
      <c r="Q984" s="32" t="s">
        <v>56</v>
      </c>
      <c r="R984" s="32"/>
      <c r="S984" s="32"/>
    </row>
    <row r="985" spans="1:19" s="58" customFormat="1" ht="20.100000000000001" customHeight="1" x14ac:dyDescent="0.25">
      <c r="A985" s="72"/>
      <c r="B985" s="20" t="str">
        <f t="shared" si="61"/>
        <v>00.03.27.1.6.6.1.B.84.2023</v>
      </c>
      <c r="C985" s="20">
        <v>84</v>
      </c>
      <c r="D985" s="72" t="s">
        <v>1085</v>
      </c>
      <c r="E985" s="70" t="s">
        <v>814</v>
      </c>
      <c r="F985" s="19" t="s">
        <v>893</v>
      </c>
      <c r="G985" s="345">
        <v>2000000</v>
      </c>
      <c r="H985" s="268" t="s">
        <v>1102</v>
      </c>
      <c r="I985" s="15">
        <v>2023</v>
      </c>
      <c r="J985" s="6" t="s">
        <v>59</v>
      </c>
      <c r="K985" s="127" t="s">
        <v>59</v>
      </c>
      <c r="L985" s="6" t="s">
        <v>59</v>
      </c>
      <c r="M985" s="15"/>
      <c r="N985" s="15">
        <v>1</v>
      </c>
      <c r="O985" s="10" t="s">
        <v>928</v>
      </c>
      <c r="P985" s="70" t="s">
        <v>836</v>
      </c>
      <c r="Q985" s="32" t="s">
        <v>56</v>
      </c>
      <c r="R985" s="32"/>
      <c r="S985" s="32"/>
    </row>
    <row r="986" spans="1:19" s="58" customFormat="1" ht="20.100000000000001" customHeight="1" x14ac:dyDescent="0.25">
      <c r="A986" s="72"/>
      <c r="B986" s="20" t="str">
        <f t="shared" si="61"/>
        <v>00.03.27.1.6.6.1.B.85.2024</v>
      </c>
      <c r="C986" s="20">
        <v>85</v>
      </c>
      <c r="D986" s="72" t="s">
        <v>1085</v>
      </c>
      <c r="E986" s="70" t="s">
        <v>532</v>
      </c>
      <c r="F986" s="19" t="s">
        <v>893</v>
      </c>
      <c r="G986" s="346"/>
      <c r="H986" s="268" t="s">
        <v>1094</v>
      </c>
      <c r="I986" s="15">
        <v>2024</v>
      </c>
      <c r="J986" s="6" t="s">
        <v>1388</v>
      </c>
      <c r="K986" s="127" t="s">
        <v>59</v>
      </c>
      <c r="L986" s="6" t="s">
        <v>59</v>
      </c>
      <c r="M986" s="15"/>
      <c r="N986" s="15">
        <v>1</v>
      </c>
      <c r="O986" s="10" t="s">
        <v>928</v>
      </c>
      <c r="P986" s="70" t="s">
        <v>528</v>
      </c>
      <c r="Q986" s="32"/>
      <c r="R986" s="32"/>
      <c r="S986" s="32"/>
    </row>
    <row r="987" spans="1:19" s="58" customFormat="1" ht="20.100000000000001" customHeight="1" x14ac:dyDescent="0.25">
      <c r="A987" s="72"/>
      <c r="B987" s="20"/>
      <c r="C987" s="20"/>
      <c r="D987" s="72"/>
      <c r="E987" s="70"/>
      <c r="F987" s="19"/>
      <c r="G987" s="189"/>
      <c r="H987" s="268"/>
      <c r="I987" s="15"/>
      <c r="J987" s="15"/>
      <c r="K987" s="15"/>
      <c r="L987" s="15"/>
      <c r="M987" s="15"/>
      <c r="N987" s="15"/>
      <c r="O987" s="10"/>
      <c r="P987" s="70"/>
      <c r="Q987" s="32"/>
      <c r="R987" s="32"/>
      <c r="S987" s="32"/>
    </row>
    <row r="988" spans="1:19" s="58" customFormat="1" ht="20.100000000000001" customHeight="1" x14ac:dyDescent="0.25">
      <c r="A988" s="72">
        <v>847</v>
      </c>
      <c r="B988" s="20" t="str">
        <f>"00.03.27.1.8.8.1.B."&amp;C988&amp;D988&amp;I988</f>
        <v>00.03.27.1.8.8.1.B.1.2017</v>
      </c>
      <c r="C988" s="20">
        <v>1</v>
      </c>
      <c r="D988" s="72" t="s">
        <v>1085</v>
      </c>
      <c r="E988" s="71" t="s">
        <v>718</v>
      </c>
      <c r="F988" s="19" t="s">
        <v>893</v>
      </c>
      <c r="G988" s="189">
        <v>3000000</v>
      </c>
      <c r="H988" s="268"/>
      <c r="I988" s="15">
        <v>2017</v>
      </c>
      <c r="J988" s="10"/>
      <c r="K988" s="10"/>
      <c r="L988" s="10"/>
      <c r="M988" s="38"/>
      <c r="N988" s="10">
        <v>1</v>
      </c>
      <c r="O988" s="10" t="s">
        <v>929</v>
      </c>
      <c r="P988" s="58" t="s">
        <v>564</v>
      </c>
      <c r="Q988" s="32" t="s">
        <v>56</v>
      </c>
      <c r="R988" s="32"/>
      <c r="S988" s="32" t="s">
        <v>563</v>
      </c>
    </row>
    <row r="989" spans="1:19" s="58" customFormat="1" ht="20.100000000000001" customHeight="1" x14ac:dyDescent="0.25">
      <c r="A989" s="22">
        <v>848</v>
      </c>
      <c r="B989" s="20" t="str">
        <f t="shared" ref="B989:B997" si="62">"00.03.27.1.8.8.2.B."&amp;C989&amp;D989&amp;I989</f>
        <v>00.03.27.1.8.8.2.B.2.2017</v>
      </c>
      <c r="C989" s="20">
        <v>2</v>
      </c>
      <c r="D989" s="72" t="s">
        <v>1085</v>
      </c>
      <c r="E989" s="71" t="s">
        <v>718</v>
      </c>
      <c r="F989" s="19" t="s">
        <v>893</v>
      </c>
      <c r="G989" s="190">
        <v>3000000</v>
      </c>
      <c r="H989" s="269"/>
      <c r="I989" s="15">
        <v>2017</v>
      </c>
      <c r="J989" s="10"/>
      <c r="K989" s="10"/>
      <c r="L989" s="10"/>
      <c r="M989" s="38"/>
      <c r="N989" s="10">
        <v>1</v>
      </c>
      <c r="O989" s="10" t="s">
        <v>929</v>
      </c>
      <c r="P989" s="70" t="s">
        <v>564</v>
      </c>
      <c r="Q989" s="32" t="s">
        <v>56</v>
      </c>
      <c r="R989" s="32"/>
      <c r="S989" s="32"/>
    </row>
    <row r="990" spans="1:19" s="58" customFormat="1" ht="20.100000000000001" customHeight="1" x14ac:dyDescent="0.25">
      <c r="A990" s="72">
        <v>849</v>
      </c>
      <c r="B990" s="20" t="str">
        <f t="shared" si="62"/>
        <v>00.03.27.1.8.8.2.B.3.2017</v>
      </c>
      <c r="C990" s="20">
        <v>3</v>
      </c>
      <c r="D990" s="72" t="s">
        <v>1085</v>
      </c>
      <c r="E990" s="21" t="s">
        <v>576</v>
      </c>
      <c r="F990" s="19" t="s">
        <v>893</v>
      </c>
      <c r="G990" s="190">
        <v>200000</v>
      </c>
      <c r="H990" s="269"/>
      <c r="I990" s="15">
        <v>2017</v>
      </c>
      <c r="J990" s="15"/>
      <c r="K990" s="15"/>
      <c r="L990" s="15"/>
      <c r="M990" s="15"/>
      <c r="N990" s="15">
        <v>1</v>
      </c>
      <c r="O990" s="10" t="s">
        <v>929</v>
      </c>
      <c r="P990" s="13" t="s">
        <v>564</v>
      </c>
      <c r="Q990" s="32" t="s">
        <v>56</v>
      </c>
      <c r="R990" s="32"/>
      <c r="S990" s="32"/>
    </row>
    <row r="991" spans="1:19" s="58" customFormat="1" ht="20.100000000000001" customHeight="1" x14ac:dyDescent="0.25">
      <c r="A991" s="22">
        <v>850</v>
      </c>
      <c r="B991" s="20" t="str">
        <f t="shared" si="62"/>
        <v>00.03.27.1.8.8.2.B.4.2017</v>
      </c>
      <c r="C991" s="20">
        <v>4</v>
      </c>
      <c r="D991" s="72" t="s">
        <v>1085</v>
      </c>
      <c r="E991" s="21" t="s">
        <v>576</v>
      </c>
      <c r="F991" s="19" t="s">
        <v>893</v>
      </c>
      <c r="G991" s="190">
        <v>200000</v>
      </c>
      <c r="H991" s="269"/>
      <c r="I991" s="15">
        <v>2017</v>
      </c>
      <c r="J991" s="15"/>
      <c r="K991" s="15"/>
      <c r="L991" s="15"/>
      <c r="M991" s="15"/>
      <c r="N991" s="15">
        <v>1</v>
      </c>
      <c r="O991" s="10" t="s">
        <v>929</v>
      </c>
      <c r="P991" s="70" t="s">
        <v>564</v>
      </c>
      <c r="Q991" s="32" t="s">
        <v>56</v>
      </c>
      <c r="R991" s="32"/>
      <c r="S991" s="32"/>
    </row>
    <row r="992" spans="1:19" s="58" customFormat="1" ht="20.100000000000001" customHeight="1" x14ac:dyDescent="0.25">
      <c r="A992" s="72">
        <v>851</v>
      </c>
      <c r="B992" s="20" t="str">
        <f t="shared" si="62"/>
        <v>00.03.27.1.8.8.2.B.5.2019</v>
      </c>
      <c r="C992" s="20">
        <v>5</v>
      </c>
      <c r="D992" s="72" t="s">
        <v>1085</v>
      </c>
      <c r="E992" s="21" t="s">
        <v>582</v>
      </c>
      <c r="F992" s="19" t="s">
        <v>893</v>
      </c>
      <c r="G992" s="190">
        <v>350000</v>
      </c>
      <c r="H992" s="269"/>
      <c r="I992" s="15">
        <v>2019</v>
      </c>
      <c r="J992" s="15"/>
      <c r="K992" s="15"/>
      <c r="L992" s="15"/>
      <c r="M992" s="15"/>
      <c r="N992" s="15">
        <v>1</v>
      </c>
      <c r="O992" s="10" t="s">
        <v>929</v>
      </c>
      <c r="P992" s="13" t="s">
        <v>564</v>
      </c>
      <c r="Q992" s="32" t="s">
        <v>56</v>
      </c>
      <c r="R992" s="32"/>
      <c r="S992" s="32"/>
    </row>
    <row r="993" spans="1:19" s="58" customFormat="1" ht="20.100000000000001" customHeight="1" x14ac:dyDescent="0.25">
      <c r="A993" s="22">
        <v>852</v>
      </c>
      <c r="B993" s="20" t="str">
        <f t="shared" si="62"/>
        <v>00.03.27.1.8.8.2.B.6.2019</v>
      </c>
      <c r="C993" s="20">
        <v>6</v>
      </c>
      <c r="D993" s="72" t="s">
        <v>1085</v>
      </c>
      <c r="E993" s="21" t="s">
        <v>582</v>
      </c>
      <c r="F993" s="19" t="s">
        <v>893</v>
      </c>
      <c r="G993" s="190">
        <v>350000</v>
      </c>
      <c r="H993" s="269"/>
      <c r="I993" s="15">
        <v>2019</v>
      </c>
      <c r="J993" s="15"/>
      <c r="K993" s="15"/>
      <c r="L993" s="15"/>
      <c r="M993" s="15"/>
      <c r="N993" s="15">
        <v>1</v>
      </c>
      <c r="O993" s="10" t="s">
        <v>929</v>
      </c>
      <c r="P993" s="70" t="s">
        <v>564</v>
      </c>
      <c r="Q993" s="32" t="s">
        <v>56</v>
      </c>
      <c r="R993" s="32"/>
      <c r="S993" s="32"/>
    </row>
    <row r="994" spans="1:19" s="58" customFormat="1" ht="20.100000000000001" customHeight="1" x14ac:dyDescent="0.25">
      <c r="A994" s="72">
        <v>853</v>
      </c>
      <c r="B994" s="20" t="str">
        <f t="shared" si="62"/>
        <v>00.03.27.1.8.8.2.B.7.2019</v>
      </c>
      <c r="C994" s="20">
        <v>7</v>
      </c>
      <c r="D994" s="72" t="s">
        <v>1085</v>
      </c>
      <c r="E994" s="21" t="s">
        <v>582</v>
      </c>
      <c r="F994" s="19" t="s">
        <v>893</v>
      </c>
      <c r="G994" s="190">
        <v>350000</v>
      </c>
      <c r="H994" s="269"/>
      <c r="I994" s="15">
        <v>2019</v>
      </c>
      <c r="J994" s="15"/>
      <c r="K994" s="15"/>
      <c r="L994" s="15"/>
      <c r="M994" s="15"/>
      <c r="N994" s="15">
        <v>1</v>
      </c>
      <c r="O994" s="10" t="s">
        <v>929</v>
      </c>
      <c r="P994" s="70" t="s">
        <v>564</v>
      </c>
      <c r="Q994" s="32" t="s">
        <v>56</v>
      </c>
      <c r="R994" s="15"/>
      <c r="S994" s="15" t="s">
        <v>566</v>
      </c>
    </row>
    <row r="995" spans="1:19" s="58" customFormat="1" ht="20.100000000000001" customHeight="1" x14ac:dyDescent="0.25">
      <c r="A995" s="22">
        <v>854</v>
      </c>
      <c r="B995" s="20" t="str">
        <f t="shared" si="62"/>
        <v>00.03.27.1.8.8.2.B.8.2021</v>
      </c>
      <c r="C995" s="20">
        <v>8</v>
      </c>
      <c r="D995" s="72" t="s">
        <v>1085</v>
      </c>
      <c r="E995" s="13" t="s">
        <v>593</v>
      </c>
      <c r="F995" s="19" t="s">
        <v>893</v>
      </c>
      <c r="G995" s="190">
        <v>12500000</v>
      </c>
      <c r="H995" s="269"/>
      <c r="I995" s="15">
        <v>2021</v>
      </c>
      <c r="J995" s="15" t="s">
        <v>59</v>
      </c>
      <c r="K995" s="15"/>
      <c r="L995" s="15" t="s">
        <v>59</v>
      </c>
      <c r="M995" s="15"/>
      <c r="N995" s="15">
        <v>1</v>
      </c>
      <c r="O995" s="10" t="s">
        <v>929</v>
      </c>
      <c r="P995" s="13" t="s">
        <v>564</v>
      </c>
      <c r="Q995" s="32"/>
      <c r="R995" s="15"/>
      <c r="S995" s="15"/>
    </row>
    <row r="996" spans="1:19" s="58" customFormat="1" ht="20.100000000000001" customHeight="1" x14ac:dyDescent="0.25">
      <c r="A996" s="72">
        <v>855</v>
      </c>
      <c r="B996" s="20" t="str">
        <f t="shared" si="62"/>
        <v>00.03.27.1.8.8.2.B.9.2020</v>
      </c>
      <c r="C996" s="20">
        <v>9</v>
      </c>
      <c r="D996" s="72" t="s">
        <v>1085</v>
      </c>
      <c r="E996" s="76" t="s">
        <v>84</v>
      </c>
      <c r="F996" s="19" t="s">
        <v>893</v>
      </c>
      <c r="G996" s="190">
        <v>680000</v>
      </c>
      <c r="H996" s="269"/>
      <c r="I996" s="15">
        <v>2020</v>
      </c>
      <c r="J996" s="15" t="s">
        <v>410</v>
      </c>
      <c r="K996" s="15"/>
      <c r="L996" s="15" t="s">
        <v>59</v>
      </c>
      <c r="M996" s="15"/>
      <c r="N996" s="15">
        <v>1</v>
      </c>
      <c r="O996" s="10" t="s">
        <v>929</v>
      </c>
      <c r="P996" s="70" t="s">
        <v>564</v>
      </c>
      <c r="Q996" s="32"/>
      <c r="R996" s="15"/>
      <c r="S996" s="15"/>
    </row>
    <row r="997" spans="1:19" s="58" customFormat="1" ht="20.100000000000001" customHeight="1" x14ac:dyDescent="0.25">
      <c r="A997" s="22">
        <v>856</v>
      </c>
      <c r="B997" s="20" t="str">
        <f t="shared" si="62"/>
        <v>00.03.27.1.8.8.2.B.10.2020</v>
      </c>
      <c r="C997" s="20">
        <v>10</v>
      </c>
      <c r="D997" s="72" t="s">
        <v>1085</v>
      </c>
      <c r="E997" s="70" t="s">
        <v>822</v>
      </c>
      <c r="F997" s="19" t="s">
        <v>893</v>
      </c>
      <c r="G997" s="190">
        <v>680000</v>
      </c>
      <c r="H997" s="269"/>
      <c r="I997" s="15">
        <v>2020</v>
      </c>
      <c r="J997" s="15" t="s">
        <v>410</v>
      </c>
      <c r="K997" s="15"/>
      <c r="L997" s="15" t="s">
        <v>59</v>
      </c>
      <c r="M997" s="15"/>
      <c r="N997" s="15">
        <v>1</v>
      </c>
      <c r="O997" s="10" t="s">
        <v>929</v>
      </c>
      <c r="P997" s="70" t="s">
        <v>564</v>
      </c>
      <c r="Q997" s="32" t="s">
        <v>56</v>
      </c>
      <c r="R997" s="15"/>
      <c r="S997" s="15" t="s">
        <v>566</v>
      </c>
    </row>
    <row r="998" spans="1:19" s="58" customFormat="1" ht="20.100000000000001" customHeight="1" x14ac:dyDescent="0.25">
      <c r="A998" s="72">
        <v>857</v>
      </c>
      <c r="B998" s="20" t="str">
        <f t="shared" ref="B998:B1042" si="63">"00.03.27.1.8.8.1.B."&amp;C998&amp;D998&amp;I998</f>
        <v>00.03.27.1.8.8.1.B.11.2017</v>
      </c>
      <c r="C998" s="20">
        <v>11</v>
      </c>
      <c r="D998" s="72" t="s">
        <v>1085</v>
      </c>
      <c r="E998" s="71" t="s">
        <v>718</v>
      </c>
      <c r="F998" s="19" t="s">
        <v>893</v>
      </c>
      <c r="G998" s="190">
        <v>3000000</v>
      </c>
      <c r="H998" s="269"/>
      <c r="I998" s="15">
        <v>2017</v>
      </c>
      <c r="J998" s="10" t="s">
        <v>61</v>
      </c>
      <c r="K998" s="10"/>
      <c r="L998" s="10" t="s">
        <v>59</v>
      </c>
      <c r="M998" s="38" t="s">
        <v>59</v>
      </c>
      <c r="N998" s="10">
        <v>1</v>
      </c>
      <c r="O998" s="10" t="s">
        <v>929</v>
      </c>
      <c r="P998" s="13" t="s">
        <v>562</v>
      </c>
      <c r="Q998" s="32" t="s">
        <v>56</v>
      </c>
      <c r="R998" s="15"/>
      <c r="S998" s="15" t="s">
        <v>566</v>
      </c>
    </row>
    <row r="999" spans="1:19" s="58" customFormat="1" ht="20.100000000000001" customHeight="1" x14ac:dyDescent="0.25">
      <c r="A999" s="22">
        <v>858</v>
      </c>
      <c r="B999" s="20" t="str">
        <f t="shared" si="63"/>
        <v>00.03.27.1.8.8.1.B.12.2017</v>
      </c>
      <c r="C999" s="20">
        <v>12</v>
      </c>
      <c r="D999" s="72" t="s">
        <v>1085</v>
      </c>
      <c r="E999" s="71" t="s">
        <v>718</v>
      </c>
      <c r="F999" s="19" t="s">
        <v>893</v>
      </c>
      <c r="G999" s="190">
        <v>3000000</v>
      </c>
      <c r="H999" s="269"/>
      <c r="I999" s="15">
        <v>2017</v>
      </c>
      <c r="J999" s="10" t="s">
        <v>61</v>
      </c>
      <c r="K999" s="10"/>
      <c r="L999" s="10" t="s">
        <v>59</v>
      </c>
      <c r="M999" s="38" t="s">
        <v>59</v>
      </c>
      <c r="N999" s="10">
        <v>1</v>
      </c>
      <c r="O999" s="10" t="s">
        <v>929</v>
      </c>
      <c r="P999" s="70" t="s">
        <v>562</v>
      </c>
      <c r="Q999" s="32" t="s">
        <v>56</v>
      </c>
      <c r="R999" s="15"/>
      <c r="S999" s="15" t="s">
        <v>566</v>
      </c>
    </row>
    <row r="1000" spans="1:19" s="58" customFormat="1" ht="20.100000000000001" customHeight="1" x14ac:dyDescent="0.25">
      <c r="A1000" s="72">
        <v>859</v>
      </c>
      <c r="B1000" s="20" t="str">
        <f t="shared" si="63"/>
        <v>00.03.27.1.8.8.1.B.13.2017</v>
      </c>
      <c r="C1000" s="20">
        <v>13</v>
      </c>
      <c r="D1000" s="72" t="s">
        <v>1085</v>
      </c>
      <c r="E1000" s="13" t="s">
        <v>115</v>
      </c>
      <c r="F1000" s="19" t="s">
        <v>893</v>
      </c>
      <c r="G1000" s="190">
        <v>900000</v>
      </c>
      <c r="H1000" s="269"/>
      <c r="I1000" s="15">
        <v>2017</v>
      </c>
      <c r="J1000" s="15" t="s">
        <v>116</v>
      </c>
      <c r="K1000" s="15"/>
      <c r="L1000" s="15" t="s">
        <v>117</v>
      </c>
      <c r="M1000" s="15" t="s">
        <v>59</v>
      </c>
      <c r="N1000" s="15">
        <v>1</v>
      </c>
      <c r="O1000" s="10" t="s">
        <v>929</v>
      </c>
      <c r="P1000" s="13" t="s">
        <v>562</v>
      </c>
      <c r="Q1000" s="32" t="s">
        <v>56</v>
      </c>
      <c r="R1000" s="15"/>
      <c r="S1000" s="15" t="s">
        <v>575</v>
      </c>
    </row>
    <row r="1001" spans="1:19" s="58" customFormat="1" ht="20.100000000000001" customHeight="1" x14ac:dyDescent="0.25">
      <c r="A1001" s="22">
        <v>860</v>
      </c>
      <c r="B1001" s="20" t="str">
        <f t="shared" si="63"/>
        <v>00.03.27.1.8.8.1.B.14.2017</v>
      </c>
      <c r="C1001" s="20">
        <v>14</v>
      </c>
      <c r="D1001" s="72" t="s">
        <v>1085</v>
      </c>
      <c r="E1001" s="13" t="s">
        <v>115</v>
      </c>
      <c r="F1001" s="19" t="s">
        <v>893</v>
      </c>
      <c r="G1001" s="190">
        <v>2750000</v>
      </c>
      <c r="H1001" s="269"/>
      <c r="I1001" s="15">
        <v>2017</v>
      </c>
      <c r="J1001" s="15" t="s">
        <v>571</v>
      </c>
      <c r="K1001" s="15"/>
      <c r="L1001" s="15" t="s">
        <v>570</v>
      </c>
      <c r="M1001" s="15" t="s">
        <v>59</v>
      </c>
      <c r="N1001" s="15">
        <v>1</v>
      </c>
      <c r="O1001" s="10" t="s">
        <v>929</v>
      </c>
      <c r="P1001" s="13" t="s">
        <v>562</v>
      </c>
      <c r="Q1001" s="32" t="s">
        <v>56</v>
      </c>
      <c r="R1001" s="15"/>
      <c r="S1001" s="15" t="s">
        <v>566</v>
      </c>
    </row>
    <row r="1002" spans="1:19" s="58" customFormat="1" ht="20.100000000000001" customHeight="1" x14ac:dyDescent="0.25">
      <c r="A1002" s="72">
        <v>861</v>
      </c>
      <c r="B1002" s="20" t="str">
        <f t="shared" si="63"/>
        <v>00.03.27.1.8.8.1.B.15.2019</v>
      </c>
      <c r="C1002" s="20">
        <v>15</v>
      </c>
      <c r="D1002" s="72" t="s">
        <v>1085</v>
      </c>
      <c r="E1002" s="70" t="s">
        <v>572</v>
      </c>
      <c r="F1002" s="19" t="s">
        <v>893</v>
      </c>
      <c r="G1002" s="190">
        <v>500000</v>
      </c>
      <c r="H1002" s="269"/>
      <c r="I1002" s="15">
        <v>2019</v>
      </c>
      <c r="J1002" s="15" t="s">
        <v>574</v>
      </c>
      <c r="K1002" s="15"/>
      <c r="L1002" s="15" t="s">
        <v>573</v>
      </c>
      <c r="M1002" s="15" t="s">
        <v>59</v>
      </c>
      <c r="N1002" s="15">
        <v>1</v>
      </c>
      <c r="O1002" s="10" t="s">
        <v>929</v>
      </c>
      <c r="P1002" s="13" t="s">
        <v>562</v>
      </c>
      <c r="Q1002" s="32" t="s">
        <v>56</v>
      </c>
      <c r="R1002" s="15"/>
      <c r="S1002" s="15"/>
    </row>
    <row r="1003" spans="1:19" s="58" customFormat="1" ht="20.100000000000001" customHeight="1" x14ac:dyDescent="0.25">
      <c r="A1003" s="22">
        <v>862</v>
      </c>
      <c r="B1003" s="20" t="str">
        <f t="shared" si="63"/>
        <v>00.03.27.1.8.8.1.B.16.2017</v>
      </c>
      <c r="C1003" s="20">
        <v>16</v>
      </c>
      <c r="D1003" s="72" t="s">
        <v>1085</v>
      </c>
      <c r="E1003" s="21" t="s">
        <v>576</v>
      </c>
      <c r="F1003" s="19" t="s">
        <v>893</v>
      </c>
      <c r="G1003" s="190">
        <v>200000</v>
      </c>
      <c r="H1003" s="269"/>
      <c r="I1003" s="15">
        <v>2017</v>
      </c>
      <c r="J1003" s="15" t="s">
        <v>368</v>
      </c>
      <c r="K1003" s="15"/>
      <c r="L1003" s="15" t="s">
        <v>59</v>
      </c>
      <c r="M1003" s="15" t="s">
        <v>59</v>
      </c>
      <c r="N1003" s="15">
        <v>1</v>
      </c>
      <c r="O1003" s="10" t="s">
        <v>929</v>
      </c>
      <c r="P1003" s="13" t="s">
        <v>562</v>
      </c>
      <c r="Q1003" s="32" t="s">
        <v>56</v>
      </c>
      <c r="R1003" s="15"/>
      <c r="S1003" s="15"/>
    </row>
    <row r="1004" spans="1:19" s="58" customFormat="1" ht="20.100000000000001" customHeight="1" x14ac:dyDescent="0.25">
      <c r="A1004" s="72">
        <v>863</v>
      </c>
      <c r="B1004" s="20" t="str">
        <f t="shared" si="63"/>
        <v>00.03.27.1.8.8.1.B.17.2017</v>
      </c>
      <c r="C1004" s="20">
        <v>17</v>
      </c>
      <c r="D1004" s="72" t="s">
        <v>1085</v>
      </c>
      <c r="E1004" s="21" t="s">
        <v>576</v>
      </c>
      <c r="F1004" s="19" t="s">
        <v>893</v>
      </c>
      <c r="G1004" s="190">
        <v>200000</v>
      </c>
      <c r="H1004" s="269"/>
      <c r="I1004" s="15">
        <v>2017</v>
      </c>
      <c r="J1004" s="15" t="s">
        <v>368</v>
      </c>
      <c r="K1004" s="15"/>
      <c r="L1004" s="15" t="s">
        <v>59</v>
      </c>
      <c r="M1004" s="15" t="s">
        <v>59</v>
      </c>
      <c r="N1004" s="15">
        <v>1</v>
      </c>
      <c r="O1004" s="10" t="s">
        <v>929</v>
      </c>
      <c r="P1004" s="70" t="s">
        <v>562</v>
      </c>
      <c r="Q1004" s="32" t="s">
        <v>56</v>
      </c>
      <c r="R1004" s="15"/>
      <c r="S1004" s="15" t="s">
        <v>566</v>
      </c>
    </row>
    <row r="1005" spans="1:19" s="58" customFormat="1" ht="20.100000000000001" customHeight="1" x14ac:dyDescent="0.25">
      <c r="A1005" s="22">
        <v>864</v>
      </c>
      <c r="B1005" s="20" t="str">
        <f t="shared" si="63"/>
        <v>00.03.27.1.8.8.1.B.18.2016</v>
      </c>
      <c r="C1005" s="20">
        <v>18</v>
      </c>
      <c r="D1005" s="72" t="s">
        <v>1085</v>
      </c>
      <c r="E1005" s="21" t="s">
        <v>578</v>
      </c>
      <c r="F1005" s="19" t="s">
        <v>893</v>
      </c>
      <c r="G1005" s="190">
        <v>4500000</v>
      </c>
      <c r="H1005" s="269"/>
      <c r="I1005" s="15">
        <v>2016</v>
      </c>
      <c r="J1005" s="15" t="s">
        <v>366</v>
      </c>
      <c r="K1005" s="15"/>
      <c r="L1005" s="15" t="s">
        <v>12</v>
      </c>
      <c r="M1005" s="15" t="s">
        <v>59</v>
      </c>
      <c r="N1005" s="15">
        <v>1</v>
      </c>
      <c r="O1005" s="10" t="s">
        <v>929</v>
      </c>
      <c r="P1005" s="13" t="s">
        <v>562</v>
      </c>
      <c r="Q1005" s="32" t="s">
        <v>56</v>
      </c>
      <c r="R1005" s="15"/>
      <c r="S1005" s="15"/>
    </row>
    <row r="1006" spans="1:19" s="58" customFormat="1" ht="20.100000000000001" customHeight="1" x14ac:dyDescent="0.25">
      <c r="A1006" s="72">
        <v>865</v>
      </c>
      <c r="B1006" s="20" t="str">
        <f t="shared" si="63"/>
        <v>00.03.27.1.8.8.1.B.19.2017</v>
      </c>
      <c r="C1006" s="20">
        <v>19</v>
      </c>
      <c r="D1006" s="72" t="s">
        <v>1085</v>
      </c>
      <c r="E1006" s="69" t="s">
        <v>579</v>
      </c>
      <c r="F1006" s="19" t="s">
        <v>893</v>
      </c>
      <c r="G1006" s="190">
        <v>250000</v>
      </c>
      <c r="H1006" s="269"/>
      <c r="I1006" s="15">
        <v>2017</v>
      </c>
      <c r="J1006" s="15" t="s">
        <v>59</v>
      </c>
      <c r="K1006" s="15"/>
      <c r="L1006" s="15" t="s">
        <v>59</v>
      </c>
      <c r="M1006" s="15" t="s">
        <v>59</v>
      </c>
      <c r="N1006" s="15">
        <v>1</v>
      </c>
      <c r="O1006" s="10" t="s">
        <v>929</v>
      </c>
      <c r="P1006" s="13" t="s">
        <v>562</v>
      </c>
      <c r="Q1006" s="32" t="s">
        <v>56</v>
      </c>
      <c r="R1006" s="15"/>
      <c r="S1006" s="15"/>
    </row>
    <row r="1007" spans="1:19" s="58" customFormat="1" ht="20.100000000000001" customHeight="1" x14ac:dyDescent="0.25">
      <c r="A1007" s="22">
        <v>866</v>
      </c>
      <c r="B1007" s="20" t="str">
        <f t="shared" si="63"/>
        <v>00.03.27.1.8.8.1.B.20.2017</v>
      </c>
      <c r="C1007" s="20">
        <v>20</v>
      </c>
      <c r="D1007" s="72" t="s">
        <v>1085</v>
      </c>
      <c r="E1007" s="69" t="s">
        <v>579</v>
      </c>
      <c r="F1007" s="19" t="s">
        <v>893</v>
      </c>
      <c r="G1007" s="190">
        <v>250000</v>
      </c>
      <c r="H1007" s="269"/>
      <c r="I1007" s="15">
        <v>2017</v>
      </c>
      <c r="J1007" s="15" t="s">
        <v>59</v>
      </c>
      <c r="K1007" s="15"/>
      <c r="L1007" s="15" t="s">
        <v>59</v>
      </c>
      <c r="M1007" s="15" t="s">
        <v>59</v>
      </c>
      <c r="N1007" s="15">
        <v>1</v>
      </c>
      <c r="O1007" s="10" t="s">
        <v>929</v>
      </c>
      <c r="P1007" s="70" t="s">
        <v>562</v>
      </c>
      <c r="Q1007" s="32" t="s">
        <v>56</v>
      </c>
      <c r="R1007" s="15"/>
      <c r="S1007" s="15"/>
    </row>
    <row r="1008" spans="1:19" s="58" customFormat="1" ht="20.100000000000001" customHeight="1" x14ac:dyDescent="0.25">
      <c r="A1008" s="72">
        <v>867</v>
      </c>
      <c r="B1008" s="20" t="str">
        <f t="shared" si="63"/>
        <v>00.03.27.1.8.8.1.B.21.2017</v>
      </c>
      <c r="C1008" s="20">
        <v>21</v>
      </c>
      <c r="D1008" s="72" t="s">
        <v>1085</v>
      </c>
      <c r="E1008" s="69" t="s">
        <v>579</v>
      </c>
      <c r="F1008" s="19" t="s">
        <v>893</v>
      </c>
      <c r="G1008" s="190">
        <v>250000</v>
      </c>
      <c r="H1008" s="269"/>
      <c r="I1008" s="15">
        <v>2017</v>
      </c>
      <c r="J1008" s="15" t="s">
        <v>59</v>
      </c>
      <c r="K1008" s="15"/>
      <c r="L1008" s="15" t="s">
        <v>59</v>
      </c>
      <c r="M1008" s="15" t="s">
        <v>59</v>
      </c>
      <c r="N1008" s="15">
        <v>1</v>
      </c>
      <c r="O1008" s="10" t="s">
        <v>929</v>
      </c>
      <c r="P1008" s="70" t="s">
        <v>562</v>
      </c>
      <c r="Q1008" s="32" t="s">
        <v>56</v>
      </c>
      <c r="R1008" s="15"/>
      <c r="S1008" s="15"/>
    </row>
    <row r="1009" spans="1:19" s="58" customFormat="1" ht="20.100000000000001" customHeight="1" x14ac:dyDescent="0.25">
      <c r="A1009" s="22">
        <v>868</v>
      </c>
      <c r="B1009" s="20" t="str">
        <f t="shared" si="63"/>
        <v>00.03.27.1.8.8.1.B.22.2017</v>
      </c>
      <c r="C1009" s="20">
        <v>22</v>
      </c>
      <c r="D1009" s="72" t="s">
        <v>1085</v>
      </c>
      <c r="E1009" s="69" t="s">
        <v>579</v>
      </c>
      <c r="F1009" s="19" t="s">
        <v>893</v>
      </c>
      <c r="G1009" s="190">
        <v>250000</v>
      </c>
      <c r="H1009" s="269"/>
      <c r="I1009" s="15">
        <v>2017</v>
      </c>
      <c r="J1009" s="15" t="s">
        <v>59</v>
      </c>
      <c r="K1009" s="15"/>
      <c r="L1009" s="15" t="s">
        <v>59</v>
      </c>
      <c r="M1009" s="15" t="s">
        <v>59</v>
      </c>
      <c r="N1009" s="15">
        <v>1</v>
      </c>
      <c r="O1009" s="10" t="s">
        <v>929</v>
      </c>
      <c r="P1009" s="70" t="s">
        <v>562</v>
      </c>
      <c r="Q1009" s="32" t="s">
        <v>56</v>
      </c>
      <c r="R1009" s="15"/>
      <c r="S1009" s="15"/>
    </row>
    <row r="1010" spans="1:19" s="58" customFormat="1" ht="20.100000000000001" customHeight="1" x14ac:dyDescent="0.25">
      <c r="A1010" s="72">
        <v>869</v>
      </c>
      <c r="B1010" s="20" t="str">
        <f t="shared" si="63"/>
        <v>00.03.27.1.8.8.1.B.23.2017</v>
      </c>
      <c r="C1010" s="20">
        <v>23</v>
      </c>
      <c r="D1010" s="72" t="s">
        <v>1085</v>
      </c>
      <c r="E1010" s="69" t="s">
        <v>579</v>
      </c>
      <c r="F1010" s="19" t="s">
        <v>893</v>
      </c>
      <c r="G1010" s="190">
        <v>250000</v>
      </c>
      <c r="H1010" s="269"/>
      <c r="I1010" s="15">
        <v>2017</v>
      </c>
      <c r="J1010" s="15" t="s">
        <v>59</v>
      </c>
      <c r="K1010" s="15"/>
      <c r="L1010" s="15" t="s">
        <v>59</v>
      </c>
      <c r="M1010" s="15" t="s">
        <v>59</v>
      </c>
      <c r="N1010" s="15">
        <v>1</v>
      </c>
      <c r="O1010" s="10" t="s">
        <v>929</v>
      </c>
      <c r="P1010" s="70" t="s">
        <v>562</v>
      </c>
      <c r="Q1010" s="32" t="s">
        <v>56</v>
      </c>
      <c r="R1010" s="15"/>
      <c r="S1010" s="15"/>
    </row>
    <row r="1011" spans="1:19" s="58" customFormat="1" ht="20.100000000000001" customHeight="1" x14ac:dyDescent="0.25">
      <c r="A1011" s="22">
        <v>870</v>
      </c>
      <c r="B1011" s="20" t="str">
        <f t="shared" si="63"/>
        <v>00.03.27.1.8.8.1.B.24.2017</v>
      </c>
      <c r="C1011" s="20">
        <v>24</v>
      </c>
      <c r="D1011" s="72" t="s">
        <v>1085</v>
      </c>
      <c r="E1011" s="69" t="s">
        <v>579</v>
      </c>
      <c r="F1011" s="19" t="s">
        <v>893</v>
      </c>
      <c r="G1011" s="190">
        <v>250000</v>
      </c>
      <c r="H1011" s="269"/>
      <c r="I1011" s="15">
        <v>2017</v>
      </c>
      <c r="J1011" s="15" t="s">
        <v>59</v>
      </c>
      <c r="K1011" s="15"/>
      <c r="L1011" s="15" t="s">
        <v>59</v>
      </c>
      <c r="M1011" s="15" t="s">
        <v>59</v>
      </c>
      <c r="N1011" s="15">
        <v>1</v>
      </c>
      <c r="O1011" s="10" t="s">
        <v>929</v>
      </c>
      <c r="P1011" s="70" t="s">
        <v>562</v>
      </c>
      <c r="Q1011" s="32" t="s">
        <v>56</v>
      </c>
      <c r="R1011" s="15"/>
      <c r="S1011" s="15"/>
    </row>
    <row r="1012" spans="1:19" s="58" customFormat="1" ht="20.100000000000001" customHeight="1" x14ac:dyDescent="0.25">
      <c r="A1012" s="72">
        <v>871</v>
      </c>
      <c r="B1012" s="20" t="str">
        <f t="shared" si="63"/>
        <v>00.03.27.1.8.8.1.B.25.2017</v>
      </c>
      <c r="C1012" s="20">
        <v>25</v>
      </c>
      <c r="D1012" s="72" t="s">
        <v>1085</v>
      </c>
      <c r="E1012" s="69" t="s">
        <v>579</v>
      </c>
      <c r="F1012" s="19" t="s">
        <v>893</v>
      </c>
      <c r="G1012" s="190">
        <v>250000</v>
      </c>
      <c r="H1012" s="269"/>
      <c r="I1012" s="15">
        <v>2017</v>
      </c>
      <c r="J1012" s="15" t="s">
        <v>59</v>
      </c>
      <c r="K1012" s="15"/>
      <c r="L1012" s="15" t="s">
        <v>59</v>
      </c>
      <c r="M1012" s="15" t="s">
        <v>59</v>
      </c>
      <c r="N1012" s="15">
        <v>1</v>
      </c>
      <c r="O1012" s="10" t="s">
        <v>929</v>
      </c>
      <c r="P1012" s="70" t="s">
        <v>562</v>
      </c>
      <c r="Q1012" s="32" t="s">
        <v>56</v>
      </c>
      <c r="R1012" s="15"/>
      <c r="S1012" s="15"/>
    </row>
    <row r="1013" spans="1:19" s="58" customFormat="1" ht="20.100000000000001" customHeight="1" x14ac:dyDescent="0.25">
      <c r="A1013" s="22">
        <v>872</v>
      </c>
      <c r="B1013" s="20" t="str">
        <f t="shared" si="63"/>
        <v>00.03.27.1.8.8.1.B.26.2017</v>
      </c>
      <c r="C1013" s="20">
        <v>26</v>
      </c>
      <c r="D1013" s="72" t="s">
        <v>1085</v>
      </c>
      <c r="E1013" s="69" t="s">
        <v>579</v>
      </c>
      <c r="F1013" s="19" t="s">
        <v>893</v>
      </c>
      <c r="G1013" s="190">
        <v>250000</v>
      </c>
      <c r="H1013" s="269"/>
      <c r="I1013" s="15">
        <v>2017</v>
      </c>
      <c r="J1013" s="15" t="s">
        <v>59</v>
      </c>
      <c r="K1013" s="15"/>
      <c r="L1013" s="15" t="s">
        <v>59</v>
      </c>
      <c r="M1013" s="15" t="s">
        <v>59</v>
      </c>
      <c r="N1013" s="15">
        <v>1</v>
      </c>
      <c r="O1013" s="10" t="s">
        <v>929</v>
      </c>
      <c r="P1013" s="70" t="s">
        <v>562</v>
      </c>
      <c r="Q1013" s="32" t="s">
        <v>56</v>
      </c>
      <c r="R1013" s="15"/>
      <c r="S1013" s="15"/>
    </row>
    <row r="1014" spans="1:19" s="58" customFormat="1" ht="20.100000000000001" customHeight="1" x14ac:dyDescent="0.25">
      <c r="A1014" s="72">
        <v>873</v>
      </c>
      <c r="B1014" s="20" t="str">
        <f t="shared" si="63"/>
        <v>00.03.27.1.8.8.1.B.27.2017</v>
      </c>
      <c r="C1014" s="20">
        <v>27</v>
      </c>
      <c r="D1014" s="72" t="s">
        <v>1085</v>
      </c>
      <c r="E1014" s="69" t="s">
        <v>579</v>
      </c>
      <c r="F1014" s="19" t="s">
        <v>893</v>
      </c>
      <c r="G1014" s="190">
        <v>250000</v>
      </c>
      <c r="H1014" s="269"/>
      <c r="I1014" s="15">
        <v>2017</v>
      </c>
      <c r="J1014" s="15" t="s">
        <v>59</v>
      </c>
      <c r="K1014" s="15"/>
      <c r="L1014" s="15" t="s">
        <v>59</v>
      </c>
      <c r="M1014" s="15" t="s">
        <v>59</v>
      </c>
      <c r="N1014" s="15">
        <v>1</v>
      </c>
      <c r="O1014" s="10" t="s">
        <v>929</v>
      </c>
      <c r="P1014" s="70" t="s">
        <v>562</v>
      </c>
      <c r="Q1014" s="32" t="s">
        <v>56</v>
      </c>
      <c r="R1014" s="15"/>
      <c r="S1014" s="15"/>
    </row>
    <row r="1015" spans="1:19" s="58" customFormat="1" ht="20.100000000000001" customHeight="1" x14ac:dyDescent="0.25">
      <c r="A1015" s="22">
        <v>874</v>
      </c>
      <c r="B1015" s="20" t="str">
        <f t="shared" si="63"/>
        <v>00.03.27.1.8.8.1.B.28.2017</v>
      </c>
      <c r="C1015" s="20">
        <v>28</v>
      </c>
      <c r="D1015" s="72" t="s">
        <v>1085</v>
      </c>
      <c r="E1015" s="69" t="s">
        <v>579</v>
      </c>
      <c r="F1015" s="19" t="s">
        <v>893</v>
      </c>
      <c r="G1015" s="190">
        <v>250000</v>
      </c>
      <c r="H1015" s="269"/>
      <c r="I1015" s="15">
        <v>2017</v>
      </c>
      <c r="J1015" s="15" t="s">
        <v>59</v>
      </c>
      <c r="K1015" s="15"/>
      <c r="L1015" s="15" t="s">
        <v>59</v>
      </c>
      <c r="M1015" s="15" t="s">
        <v>59</v>
      </c>
      <c r="N1015" s="15">
        <v>1</v>
      </c>
      <c r="O1015" s="10" t="s">
        <v>929</v>
      </c>
      <c r="P1015" s="70" t="s">
        <v>562</v>
      </c>
      <c r="Q1015" s="32" t="s">
        <v>56</v>
      </c>
      <c r="R1015" s="15"/>
      <c r="S1015" s="15"/>
    </row>
    <row r="1016" spans="1:19" s="58" customFormat="1" ht="20.100000000000001" customHeight="1" x14ac:dyDescent="0.25">
      <c r="A1016" s="72">
        <v>875</v>
      </c>
      <c r="B1016" s="20" t="str">
        <f t="shared" si="63"/>
        <v>00.03.27.1.8.8.1.B.29.2017</v>
      </c>
      <c r="C1016" s="20">
        <v>29</v>
      </c>
      <c r="D1016" s="72" t="s">
        <v>1085</v>
      </c>
      <c r="E1016" s="69" t="s">
        <v>579</v>
      </c>
      <c r="F1016" s="19" t="s">
        <v>893</v>
      </c>
      <c r="G1016" s="190">
        <v>250000</v>
      </c>
      <c r="H1016" s="269"/>
      <c r="I1016" s="15">
        <v>2017</v>
      </c>
      <c r="J1016" s="15" t="s">
        <v>59</v>
      </c>
      <c r="K1016" s="15"/>
      <c r="L1016" s="15" t="s">
        <v>59</v>
      </c>
      <c r="M1016" s="15" t="s">
        <v>59</v>
      </c>
      <c r="N1016" s="15">
        <v>1</v>
      </c>
      <c r="O1016" s="10" t="s">
        <v>929</v>
      </c>
      <c r="P1016" s="70" t="s">
        <v>562</v>
      </c>
      <c r="Q1016" s="32" t="s">
        <v>56</v>
      </c>
      <c r="R1016" s="15"/>
      <c r="S1016" s="15"/>
    </row>
    <row r="1017" spans="1:19" s="58" customFormat="1" ht="20.100000000000001" customHeight="1" x14ac:dyDescent="0.25">
      <c r="A1017" s="22">
        <v>876</v>
      </c>
      <c r="B1017" s="20" t="str">
        <f t="shared" si="63"/>
        <v>00.03.27.1.8.8.1.B.30.2017</v>
      </c>
      <c r="C1017" s="20">
        <v>30</v>
      </c>
      <c r="D1017" s="72" t="s">
        <v>1085</v>
      </c>
      <c r="E1017" s="69" t="s">
        <v>579</v>
      </c>
      <c r="F1017" s="19" t="s">
        <v>893</v>
      </c>
      <c r="G1017" s="190">
        <v>250000</v>
      </c>
      <c r="H1017" s="269"/>
      <c r="I1017" s="15">
        <v>2017</v>
      </c>
      <c r="J1017" s="15" t="s">
        <v>59</v>
      </c>
      <c r="K1017" s="15"/>
      <c r="L1017" s="15" t="s">
        <v>59</v>
      </c>
      <c r="M1017" s="15" t="s">
        <v>59</v>
      </c>
      <c r="N1017" s="15">
        <v>1</v>
      </c>
      <c r="O1017" s="10" t="s">
        <v>929</v>
      </c>
      <c r="P1017" s="70" t="s">
        <v>562</v>
      </c>
      <c r="Q1017" s="32" t="s">
        <v>56</v>
      </c>
      <c r="R1017" s="15"/>
      <c r="S1017" s="15"/>
    </row>
    <row r="1018" spans="1:19" s="58" customFormat="1" ht="20.100000000000001" customHeight="1" x14ac:dyDescent="0.25">
      <c r="A1018" s="72">
        <v>877</v>
      </c>
      <c r="B1018" s="20" t="str">
        <f t="shared" si="63"/>
        <v>00.03.27.1.8.8.1.B.31.2017</v>
      </c>
      <c r="C1018" s="20">
        <v>31</v>
      </c>
      <c r="D1018" s="72" t="s">
        <v>1085</v>
      </c>
      <c r="E1018" s="69" t="s">
        <v>579</v>
      </c>
      <c r="F1018" s="19" t="s">
        <v>893</v>
      </c>
      <c r="G1018" s="190">
        <v>250000</v>
      </c>
      <c r="H1018" s="269"/>
      <c r="I1018" s="15">
        <v>2017</v>
      </c>
      <c r="J1018" s="15" t="s">
        <v>59</v>
      </c>
      <c r="K1018" s="15"/>
      <c r="L1018" s="15" t="s">
        <v>59</v>
      </c>
      <c r="M1018" s="15" t="s">
        <v>59</v>
      </c>
      <c r="N1018" s="15">
        <v>1</v>
      </c>
      <c r="O1018" s="10" t="s">
        <v>929</v>
      </c>
      <c r="P1018" s="70" t="s">
        <v>562</v>
      </c>
      <c r="Q1018" s="32" t="s">
        <v>56</v>
      </c>
      <c r="R1018" s="15"/>
      <c r="S1018" s="15"/>
    </row>
    <row r="1019" spans="1:19" s="58" customFormat="1" ht="20.100000000000001" customHeight="1" x14ac:dyDescent="0.25">
      <c r="A1019" s="22">
        <v>878</v>
      </c>
      <c r="B1019" s="20" t="str">
        <f t="shared" si="63"/>
        <v>00.03.27.1.8.8.1.B.32.2017</v>
      </c>
      <c r="C1019" s="20">
        <v>32</v>
      </c>
      <c r="D1019" s="72" t="s">
        <v>1085</v>
      </c>
      <c r="E1019" s="74" t="s">
        <v>46</v>
      </c>
      <c r="F1019" s="19" t="s">
        <v>893</v>
      </c>
      <c r="G1019" s="192">
        <v>525000</v>
      </c>
      <c r="H1019" s="271"/>
      <c r="I1019" s="15">
        <v>2017</v>
      </c>
      <c r="J1019" s="15" t="s">
        <v>47</v>
      </c>
      <c r="K1019" s="15"/>
      <c r="L1019" s="15" t="s">
        <v>59</v>
      </c>
      <c r="M1019" s="15" t="s">
        <v>59</v>
      </c>
      <c r="N1019" s="15">
        <v>1</v>
      </c>
      <c r="O1019" s="10" t="s">
        <v>929</v>
      </c>
      <c r="P1019" s="13" t="s">
        <v>562</v>
      </c>
      <c r="Q1019" s="32"/>
      <c r="R1019" s="15"/>
      <c r="S1019" s="15" t="s">
        <v>968</v>
      </c>
    </row>
    <row r="1020" spans="1:19" s="58" customFormat="1" ht="20.100000000000001" customHeight="1" x14ac:dyDescent="0.25">
      <c r="A1020" s="72">
        <v>879</v>
      </c>
      <c r="B1020" s="20" t="str">
        <f t="shared" si="63"/>
        <v>00.03.27.1.8.8.1.B.33.2021</v>
      </c>
      <c r="C1020" s="20">
        <v>33</v>
      </c>
      <c r="D1020" s="72" t="s">
        <v>1085</v>
      </c>
      <c r="E1020" s="77" t="s">
        <v>581</v>
      </c>
      <c r="F1020" s="19" t="s">
        <v>893</v>
      </c>
      <c r="G1020" s="190">
        <v>650000</v>
      </c>
      <c r="H1020" s="269"/>
      <c r="I1020" s="15">
        <v>2021</v>
      </c>
      <c r="J1020" s="15" t="s">
        <v>59</v>
      </c>
      <c r="K1020" s="15"/>
      <c r="L1020" s="15" t="s">
        <v>59</v>
      </c>
      <c r="M1020" s="15" t="s">
        <v>59</v>
      </c>
      <c r="N1020" s="15" t="s">
        <v>979</v>
      </c>
      <c r="O1020" s="10" t="s">
        <v>929</v>
      </c>
      <c r="P1020" s="13" t="s">
        <v>562</v>
      </c>
      <c r="Q1020" s="32"/>
      <c r="R1020" s="15"/>
      <c r="S1020" s="15" t="s">
        <v>968</v>
      </c>
    </row>
    <row r="1021" spans="1:19" s="58" customFormat="1" ht="20.100000000000001" customHeight="1" x14ac:dyDescent="0.25">
      <c r="A1021" s="22">
        <v>880</v>
      </c>
      <c r="B1021" s="20" t="str">
        <f t="shared" si="63"/>
        <v>00.03.27.1.8.8.1.B.34.2021</v>
      </c>
      <c r="C1021" s="20">
        <v>34</v>
      </c>
      <c r="D1021" s="72" t="s">
        <v>1085</v>
      </c>
      <c r="E1021" s="77" t="s">
        <v>581</v>
      </c>
      <c r="F1021" s="19" t="s">
        <v>893</v>
      </c>
      <c r="G1021" s="190">
        <v>650000</v>
      </c>
      <c r="H1021" s="269"/>
      <c r="I1021" s="15">
        <v>2021</v>
      </c>
      <c r="J1021" s="15" t="s">
        <v>59</v>
      </c>
      <c r="K1021" s="15"/>
      <c r="L1021" s="15" t="s">
        <v>59</v>
      </c>
      <c r="M1021" s="15" t="s">
        <v>59</v>
      </c>
      <c r="N1021" s="15">
        <v>1</v>
      </c>
      <c r="O1021" s="10" t="s">
        <v>929</v>
      </c>
      <c r="P1021" s="70" t="s">
        <v>562</v>
      </c>
      <c r="Q1021" s="32" t="s">
        <v>56</v>
      </c>
      <c r="R1021" s="15"/>
      <c r="S1021" s="15" t="s">
        <v>580</v>
      </c>
    </row>
    <row r="1022" spans="1:19" s="58" customFormat="1" ht="20.100000000000001" customHeight="1" x14ac:dyDescent="0.25">
      <c r="A1022" s="72">
        <v>881</v>
      </c>
      <c r="B1022" s="20" t="str">
        <f t="shared" si="63"/>
        <v>00.03.27.1.8.8.1.B.35.2020</v>
      </c>
      <c r="C1022" s="20">
        <v>35</v>
      </c>
      <c r="D1022" s="72" t="s">
        <v>1085</v>
      </c>
      <c r="E1022" s="21" t="s">
        <v>582</v>
      </c>
      <c r="F1022" s="19" t="s">
        <v>893</v>
      </c>
      <c r="G1022" s="190">
        <v>375000</v>
      </c>
      <c r="H1022" s="269"/>
      <c r="I1022" s="15">
        <v>2020</v>
      </c>
      <c r="J1022" s="15" t="s">
        <v>59</v>
      </c>
      <c r="K1022" s="15"/>
      <c r="L1022" s="15" t="s">
        <v>59</v>
      </c>
      <c r="M1022" s="15" t="s">
        <v>59</v>
      </c>
      <c r="N1022" s="15">
        <v>1</v>
      </c>
      <c r="O1022" s="10" t="s">
        <v>929</v>
      </c>
      <c r="P1022" s="13" t="s">
        <v>562</v>
      </c>
      <c r="Q1022" s="32" t="s">
        <v>56</v>
      </c>
      <c r="R1022" s="15"/>
      <c r="S1022" s="15" t="s">
        <v>580</v>
      </c>
    </row>
    <row r="1023" spans="1:19" s="58" customFormat="1" ht="20.100000000000001" customHeight="1" x14ac:dyDescent="0.25">
      <c r="A1023" s="22">
        <v>882</v>
      </c>
      <c r="B1023" s="20" t="str">
        <f t="shared" si="63"/>
        <v>00.03.27.1.8.8.1.B.36.2020</v>
      </c>
      <c r="C1023" s="20">
        <v>36</v>
      </c>
      <c r="D1023" s="72" t="s">
        <v>1085</v>
      </c>
      <c r="E1023" s="21" t="s">
        <v>582</v>
      </c>
      <c r="F1023" s="19" t="s">
        <v>893</v>
      </c>
      <c r="G1023" s="190">
        <v>375000</v>
      </c>
      <c r="H1023" s="269"/>
      <c r="I1023" s="15">
        <v>2020</v>
      </c>
      <c r="J1023" s="15" t="s">
        <v>59</v>
      </c>
      <c r="K1023" s="15"/>
      <c r="L1023" s="15" t="s">
        <v>59</v>
      </c>
      <c r="M1023" s="15" t="s">
        <v>59</v>
      </c>
      <c r="N1023" s="15">
        <v>1</v>
      </c>
      <c r="O1023" s="10" t="s">
        <v>929</v>
      </c>
      <c r="P1023" s="70" t="s">
        <v>562</v>
      </c>
      <c r="Q1023" s="32" t="s">
        <v>56</v>
      </c>
      <c r="R1023" s="15"/>
      <c r="S1023" s="15" t="s">
        <v>580</v>
      </c>
    </row>
    <row r="1024" spans="1:19" s="58" customFormat="1" ht="20.100000000000001" customHeight="1" x14ac:dyDescent="0.25">
      <c r="A1024" s="72">
        <v>883</v>
      </c>
      <c r="B1024" s="20" t="str">
        <f t="shared" si="63"/>
        <v>00.03.27.1.8.8.1.B.37.2020</v>
      </c>
      <c r="C1024" s="20">
        <v>37</v>
      </c>
      <c r="D1024" s="72" t="s">
        <v>1085</v>
      </c>
      <c r="E1024" s="21" t="s">
        <v>582</v>
      </c>
      <c r="F1024" s="19" t="s">
        <v>893</v>
      </c>
      <c r="G1024" s="190">
        <v>375000</v>
      </c>
      <c r="H1024" s="269"/>
      <c r="I1024" s="15">
        <v>2020</v>
      </c>
      <c r="J1024" s="15" t="s">
        <v>59</v>
      </c>
      <c r="K1024" s="15"/>
      <c r="L1024" s="15" t="s">
        <v>59</v>
      </c>
      <c r="M1024" s="15" t="s">
        <v>59</v>
      </c>
      <c r="N1024" s="15">
        <v>1</v>
      </c>
      <c r="O1024" s="10" t="s">
        <v>929</v>
      </c>
      <c r="P1024" s="70" t="s">
        <v>562</v>
      </c>
      <c r="Q1024" s="32" t="s">
        <v>56</v>
      </c>
      <c r="R1024" s="15"/>
      <c r="S1024" s="15" t="s">
        <v>566</v>
      </c>
    </row>
    <row r="1025" spans="1:19" s="58" customFormat="1" ht="20.100000000000001" customHeight="1" x14ac:dyDescent="0.25">
      <c r="A1025" s="22">
        <v>884</v>
      </c>
      <c r="B1025" s="20" t="str">
        <f t="shared" si="63"/>
        <v>00.03.27.1.8.8.1.B.38.2020</v>
      </c>
      <c r="C1025" s="20">
        <v>38</v>
      </c>
      <c r="D1025" s="72" t="s">
        <v>1085</v>
      </c>
      <c r="E1025" s="21" t="s">
        <v>583</v>
      </c>
      <c r="F1025" s="19" t="s">
        <v>893</v>
      </c>
      <c r="G1025" s="190">
        <v>375000</v>
      </c>
      <c r="H1025" s="269"/>
      <c r="I1025" s="15">
        <v>2020</v>
      </c>
      <c r="J1025" s="15" t="s">
        <v>59</v>
      </c>
      <c r="K1025" s="15"/>
      <c r="L1025" s="15" t="s">
        <v>59</v>
      </c>
      <c r="M1025" s="15" t="s">
        <v>59</v>
      </c>
      <c r="N1025" s="15">
        <v>1</v>
      </c>
      <c r="O1025" s="10" t="s">
        <v>929</v>
      </c>
      <c r="P1025" s="13" t="s">
        <v>562</v>
      </c>
      <c r="Q1025" s="32" t="s">
        <v>56</v>
      </c>
      <c r="R1025" s="15"/>
      <c r="S1025" s="15" t="s">
        <v>566</v>
      </c>
    </row>
    <row r="1026" spans="1:19" s="58" customFormat="1" ht="20.100000000000001" customHeight="1" x14ac:dyDescent="0.25">
      <c r="A1026" s="72">
        <v>885</v>
      </c>
      <c r="B1026" s="20" t="str">
        <f t="shared" si="63"/>
        <v>00.03.27.1.8.8.1.B.39.2020</v>
      </c>
      <c r="C1026" s="20">
        <v>39</v>
      </c>
      <c r="D1026" s="72" t="s">
        <v>1085</v>
      </c>
      <c r="E1026" s="21" t="s">
        <v>583</v>
      </c>
      <c r="F1026" s="19" t="s">
        <v>893</v>
      </c>
      <c r="G1026" s="190">
        <v>375000</v>
      </c>
      <c r="H1026" s="269"/>
      <c r="I1026" s="15">
        <v>2020</v>
      </c>
      <c r="J1026" s="15" t="s">
        <v>59</v>
      </c>
      <c r="K1026" s="15"/>
      <c r="L1026" s="15" t="s">
        <v>59</v>
      </c>
      <c r="M1026" s="15" t="s">
        <v>59</v>
      </c>
      <c r="N1026" s="15">
        <v>1</v>
      </c>
      <c r="O1026" s="10" t="s">
        <v>929</v>
      </c>
      <c r="P1026" s="70" t="s">
        <v>562</v>
      </c>
      <c r="Q1026" s="32" t="s">
        <v>56</v>
      </c>
      <c r="R1026" s="15"/>
      <c r="S1026" s="15" t="s">
        <v>566</v>
      </c>
    </row>
    <row r="1027" spans="1:19" s="58" customFormat="1" ht="20.100000000000001" customHeight="1" x14ac:dyDescent="0.25">
      <c r="A1027" s="22">
        <v>886</v>
      </c>
      <c r="B1027" s="20" t="str">
        <f t="shared" si="63"/>
        <v>00.03.27.1.8.8.1.B.40.2020</v>
      </c>
      <c r="C1027" s="20">
        <v>40</v>
      </c>
      <c r="D1027" s="72" t="s">
        <v>1085</v>
      </c>
      <c r="E1027" s="21" t="s">
        <v>583</v>
      </c>
      <c r="F1027" s="19" t="s">
        <v>893</v>
      </c>
      <c r="G1027" s="190">
        <v>375000</v>
      </c>
      <c r="H1027" s="269"/>
      <c r="I1027" s="15">
        <v>2020</v>
      </c>
      <c r="J1027" s="15" t="s">
        <v>59</v>
      </c>
      <c r="K1027" s="15"/>
      <c r="L1027" s="15" t="s">
        <v>59</v>
      </c>
      <c r="M1027" s="15" t="s">
        <v>59</v>
      </c>
      <c r="N1027" s="15">
        <v>1</v>
      </c>
      <c r="O1027" s="10" t="s">
        <v>929</v>
      </c>
      <c r="P1027" s="70" t="s">
        <v>562</v>
      </c>
      <c r="Q1027" s="32" t="s">
        <v>56</v>
      </c>
      <c r="R1027" s="15"/>
      <c r="S1027" s="15" t="s">
        <v>566</v>
      </c>
    </row>
    <row r="1028" spans="1:19" s="58" customFormat="1" ht="20.100000000000001" customHeight="1" x14ac:dyDescent="0.25">
      <c r="A1028" s="72">
        <v>887</v>
      </c>
      <c r="B1028" s="20" t="str">
        <f t="shared" si="63"/>
        <v>00.03.27.1.8.8.1.B.41.2020</v>
      </c>
      <c r="C1028" s="20">
        <v>41</v>
      </c>
      <c r="D1028" s="72" t="s">
        <v>1085</v>
      </c>
      <c r="E1028" s="21" t="s">
        <v>583</v>
      </c>
      <c r="F1028" s="19" t="s">
        <v>893</v>
      </c>
      <c r="G1028" s="190">
        <v>375000</v>
      </c>
      <c r="H1028" s="269"/>
      <c r="I1028" s="15">
        <v>2020</v>
      </c>
      <c r="J1028" s="15" t="s">
        <v>59</v>
      </c>
      <c r="K1028" s="15"/>
      <c r="L1028" s="15" t="s">
        <v>59</v>
      </c>
      <c r="M1028" s="15" t="s">
        <v>59</v>
      </c>
      <c r="N1028" s="15">
        <v>1</v>
      </c>
      <c r="O1028" s="10" t="s">
        <v>929</v>
      </c>
      <c r="P1028" s="70" t="s">
        <v>562</v>
      </c>
      <c r="Q1028" s="32" t="s">
        <v>56</v>
      </c>
      <c r="R1028" s="15"/>
      <c r="S1028" s="15" t="s">
        <v>566</v>
      </c>
    </row>
    <row r="1029" spans="1:19" s="58" customFormat="1" ht="20.100000000000001" customHeight="1" x14ac:dyDescent="0.25">
      <c r="A1029" s="22">
        <v>888</v>
      </c>
      <c r="B1029" s="20" t="str">
        <f t="shared" si="63"/>
        <v>00.03.27.1.8.8.1.B.42.2017</v>
      </c>
      <c r="C1029" s="20">
        <v>42</v>
      </c>
      <c r="D1029" s="72" t="s">
        <v>1085</v>
      </c>
      <c r="E1029" s="21" t="s">
        <v>584</v>
      </c>
      <c r="F1029" s="19" t="s">
        <v>893</v>
      </c>
      <c r="G1029" s="190">
        <v>90000</v>
      </c>
      <c r="H1029" s="269"/>
      <c r="I1029" s="15">
        <v>2017</v>
      </c>
      <c r="J1029" s="15" t="s">
        <v>59</v>
      </c>
      <c r="K1029" s="15"/>
      <c r="L1029" s="15" t="s">
        <v>59</v>
      </c>
      <c r="M1029" s="15" t="s">
        <v>59</v>
      </c>
      <c r="N1029" s="15">
        <v>1</v>
      </c>
      <c r="O1029" s="10" t="s">
        <v>929</v>
      </c>
      <c r="P1029" s="13" t="s">
        <v>562</v>
      </c>
      <c r="Q1029" s="32" t="s">
        <v>56</v>
      </c>
      <c r="R1029" s="15"/>
      <c r="S1029" s="15" t="s">
        <v>566</v>
      </c>
    </row>
    <row r="1030" spans="1:19" s="58" customFormat="1" ht="20.100000000000001" customHeight="1" x14ac:dyDescent="0.25">
      <c r="A1030" s="72">
        <v>889</v>
      </c>
      <c r="B1030" s="20" t="str">
        <f t="shared" si="63"/>
        <v>00.03.27.1.8.8.1.B.43.2017</v>
      </c>
      <c r="C1030" s="20">
        <v>43</v>
      </c>
      <c r="D1030" s="72" t="s">
        <v>1085</v>
      </c>
      <c r="E1030" s="21" t="s">
        <v>584</v>
      </c>
      <c r="F1030" s="19" t="s">
        <v>893</v>
      </c>
      <c r="G1030" s="190">
        <v>90000</v>
      </c>
      <c r="H1030" s="269"/>
      <c r="I1030" s="15">
        <v>2017</v>
      </c>
      <c r="J1030" s="15" t="s">
        <v>59</v>
      </c>
      <c r="K1030" s="15"/>
      <c r="L1030" s="15" t="s">
        <v>59</v>
      </c>
      <c r="M1030" s="15" t="s">
        <v>59</v>
      </c>
      <c r="N1030" s="15">
        <v>1</v>
      </c>
      <c r="O1030" s="10" t="s">
        <v>929</v>
      </c>
      <c r="P1030" s="70" t="s">
        <v>562</v>
      </c>
      <c r="Q1030" s="32" t="s">
        <v>56</v>
      </c>
      <c r="R1030" s="15"/>
      <c r="S1030" s="15"/>
    </row>
    <row r="1031" spans="1:19" s="58" customFormat="1" ht="20.100000000000001" customHeight="1" x14ac:dyDescent="0.25">
      <c r="A1031" s="22">
        <v>890</v>
      </c>
      <c r="B1031" s="20" t="str">
        <f t="shared" si="63"/>
        <v>00.03.27.1.8.8.1.B.44.2020</v>
      </c>
      <c r="C1031" s="20">
        <v>44</v>
      </c>
      <c r="D1031" s="72" t="s">
        <v>1085</v>
      </c>
      <c r="E1031" s="70" t="s">
        <v>585</v>
      </c>
      <c r="F1031" s="19" t="s">
        <v>893</v>
      </c>
      <c r="G1031" s="190">
        <v>2500000</v>
      </c>
      <c r="H1031" s="269"/>
      <c r="I1031" s="15">
        <v>2020</v>
      </c>
      <c r="J1031" s="15" t="s">
        <v>59</v>
      </c>
      <c r="K1031" s="15"/>
      <c r="L1031" s="15" t="s">
        <v>59</v>
      </c>
      <c r="M1031" s="15" t="s">
        <v>59</v>
      </c>
      <c r="N1031" s="15">
        <v>1</v>
      </c>
      <c r="O1031" s="10" t="s">
        <v>929</v>
      </c>
      <c r="P1031" s="13" t="s">
        <v>562</v>
      </c>
      <c r="Q1031" s="32" t="s">
        <v>56</v>
      </c>
      <c r="R1031" s="15"/>
      <c r="S1031" s="15"/>
    </row>
    <row r="1032" spans="1:19" s="58" customFormat="1" ht="20.100000000000001" customHeight="1" x14ac:dyDescent="0.25">
      <c r="A1032" s="72">
        <v>891</v>
      </c>
      <c r="B1032" s="20" t="str">
        <f t="shared" si="63"/>
        <v>00.03.27.1.8.8.1.B.45.2020</v>
      </c>
      <c r="C1032" s="20">
        <v>45</v>
      </c>
      <c r="D1032" s="72" t="s">
        <v>1085</v>
      </c>
      <c r="E1032" s="70" t="s">
        <v>585</v>
      </c>
      <c r="F1032" s="19" t="s">
        <v>893</v>
      </c>
      <c r="G1032" s="190">
        <v>2500000</v>
      </c>
      <c r="H1032" s="269"/>
      <c r="I1032" s="15">
        <v>2020</v>
      </c>
      <c r="J1032" s="15" t="s">
        <v>59</v>
      </c>
      <c r="K1032" s="15"/>
      <c r="L1032" s="15" t="s">
        <v>59</v>
      </c>
      <c r="M1032" s="15" t="s">
        <v>59</v>
      </c>
      <c r="N1032" s="15">
        <v>1</v>
      </c>
      <c r="O1032" s="10" t="s">
        <v>929</v>
      </c>
      <c r="P1032" s="70" t="s">
        <v>562</v>
      </c>
      <c r="Q1032" s="32" t="s">
        <v>56</v>
      </c>
      <c r="R1032" s="15"/>
      <c r="S1032" s="15" t="s">
        <v>566</v>
      </c>
    </row>
    <row r="1033" spans="1:19" s="58" customFormat="1" ht="20.100000000000001" customHeight="1" x14ac:dyDescent="0.25">
      <c r="A1033" s="22">
        <v>892</v>
      </c>
      <c r="B1033" s="20" t="str">
        <f t="shared" si="63"/>
        <v>00.03.27.1.8.8.1.B.46.2020</v>
      </c>
      <c r="C1033" s="20">
        <v>46</v>
      </c>
      <c r="D1033" s="72" t="s">
        <v>1085</v>
      </c>
      <c r="E1033" s="70" t="s">
        <v>586</v>
      </c>
      <c r="F1033" s="19" t="s">
        <v>893</v>
      </c>
      <c r="G1033" s="190">
        <v>370000</v>
      </c>
      <c r="H1033" s="269"/>
      <c r="I1033" s="15">
        <v>2020</v>
      </c>
      <c r="J1033" s="15" t="s">
        <v>59</v>
      </c>
      <c r="K1033" s="15"/>
      <c r="L1033" s="15" t="s">
        <v>59</v>
      </c>
      <c r="M1033" s="15" t="s">
        <v>59</v>
      </c>
      <c r="N1033" s="15">
        <v>1</v>
      </c>
      <c r="O1033" s="10" t="s">
        <v>929</v>
      </c>
      <c r="P1033" s="13" t="s">
        <v>562</v>
      </c>
      <c r="Q1033" s="32" t="s">
        <v>56</v>
      </c>
      <c r="R1033" s="15"/>
      <c r="S1033" s="15"/>
    </row>
    <row r="1034" spans="1:19" s="58" customFormat="1" ht="20.100000000000001" customHeight="1" x14ac:dyDescent="0.25">
      <c r="A1034" s="72">
        <v>893</v>
      </c>
      <c r="B1034" s="20" t="str">
        <f t="shared" si="63"/>
        <v>00.03.27.1.8.8.1.B.47.2017</v>
      </c>
      <c r="C1034" s="20">
        <v>47</v>
      </c>
      <c r="D1034" s="72" t="s">
        <v>1085</v>
      </c>
      <c r="E1034" s="70" t="s">
        <v>587</v>
      </c>
      <c r="F1034" s="19" t="s">
        <v>893</v>
      </c>
      <c r="G1034" s="190">
        <v>50000</v>
      </c>
      <c r="H1034" s="269"/>
      <c r="I1034" s="15">
        <v>2017</v>
      </c>
      <c r="J1034" s="15" t="s">
        <v>59</v>
      </c>
      <c r="K1034" s="15"/>
      <c r="L1034" s="15" t="s">
        <v>59</v>
      </c>
      <c r="M1034" s="15" t="s">
        <v>59</v>
      </c>
      <c r="N1034" s="15">
        <v>1</v>
      </c>
      <c r="O1034" s="10" t="s">
        <v>929</v>
      </c>
      <c r="P1034" s="13" t="s">
        <v>562</v>
      </c>
      <c r="Q1034" s="32" t="s">
        <v>56</v>
      </c>
      <c r="R1034" s="15"/>
      <c r="S1034" s="15" t="s">
        <v>566</v>
      </c>
    </row>
    <row r="1035" spans="1:19" s="58" customFormat="1" ht="20.100000000000001" customHeight="1" x14ac:dyDescent="0.25">
      <c r="A1035" s="22">
        <v>894</v>
      </c>
      <c r="B1035" s="20" t="str">
        <f t="shared" si="63"/>
        <v>00.03.27.1.8.8.1.B.48.2020</v>
      </c>
      <c r="C1035" s="20">
        <v>48</v>
      </c>
      <c r="D1035" s="72" t="s">
        <v>1085</v>
      </c>
      <c r="E1035" s="21" t="s">
        <v>588</v>
      </c>
      <c r="F1035" s="19" t="s">
        <v>893</v>
      </c>
      <c r="G1035" s="190">
        <v>550000</v>
      </c>
      <c r="H1035" s="269"/>
      <c r="I1035" s="15">
        <v>2020</v>
      </c>
      <c r="J1035" s="15" t="s">
        <v>59</v>
      </c>
      <c r="K1035" s="15"/>
      <c r="L1035" s="15" t="s">
        <v>59</v>
      </c>
      <c r="M1035" s="15" t="s">
        <v>59</v>
      </c>
      <c r="N1035" s="15">
        <v>1</v>
      </c>
      <c r="O1035" s="10" t="s">
        <v>929</v>
      </c>
      <c r="P1035" s="13" t="s">
        <v>562</v>
      </c>
      <c r="Q1035" s="32" t="s">
        <v>56</v>
      </c>
      <c r="R1035" s="15"/>
      <c r="S1035" s="15" t="s">
        <v>566</v>
      </c>
    </row>
    <row r="1036" spans="1:19" s="58" customFormat="1" ht="20.100000000000001" customHeight="1" x14ac:dyDescent="0.25">
      <c r="A1036" s="72">
        <v>895</v>
      </c>
      <c r="B1036" s="20" t="str">
        <f t="shared" si="63"/>
        <v>00.03.27.1.8.8.1.B.49.2020</v>
      </c>
      <c r="C1036" s="20">
        <v>49</v>
      </c>
      <c r="D1036" s="72" t="s">
        <v>1085</v>
      </c>
      <c r="E1036" s="21" t="s">
        <v>588</v>
      </c>
      <c r="F1036" s="19" t="s">
        <v>893</v>
      </c>
      <c r="G1036" s="190">
        <v>550000</v>
      </c>
      <c r="H1036" s="269"/>
      <c r="I1036" s="15">
        <v>2020</v>
      </c>
      <c r="J1036" s="15" t="s">
        <v>59</v>
      </c>
      <c r="K1036" s="15"/>
      <c r="L1036" s="15" t="s">
        <v>59</v>
      </c>
      <c r="M1036" s="15" t="s">
        <v>59</v>
      </c>
      <c r="N1036" s="15">
        <v>1</v>
      </c>
      <c r="O1036" s="10" t="s">
        <v>929</v>
      </c>
      <c r="P1036" s="70" t="s">
        <v>562</v>
      </c>
      <c r="Q1036" s="32" t="s">
        <v>56</v>
      </c>
      <c r="R1036" s="15"/>
      <c r="S1036" s="15"/>
    </row>
    <row r="1037" spans="1:19" s="58" customFormat="1" ht="20.100000000000001" customHeight="1" x14ac:dyDescent="0.25">
      <c r="A1037" s="22">
        <v>896</v>
      </c>
      <c r="B1037" s="20" t="str">
        <f t="shared" si="63"/>
        <v>00.03.27.1.8.8.1.B.50.2021</v>
      </c>
      <c r="C1037" s="20">
        <v>50</v>
      </c>
      <c r="D1037" s="72" t="s">
        <v>1085</v>
      </c>
      <c r="E1037" s="70" t="s">
        <v>589</v>
      </c>
      <c r="F1037" s="19" t="s">
        <v>893</v>
      </c>
      <c r="G1037" s="199">
        <v>500000</v>
      </c>
      <c r="H1037" s="286"/>
      <c r="I1037" s="15">
        <v>2021</v>
      </c>
      <c r="J1037" s="15" t="s">
        <v>59</v>
      </c>
      <c r="K1037" s="15"/>
      <c r="L1037" s="15" t="s">
        <v>59</v>
      </c>
      <c r="M1037" s="15" t="s">
        <v>59</v>
      </c>
      <c r="N1037" s="15">
        <v>1</v>
      </c>
      <c r="O1037" s="10" t="s">
        <v>929</v>
      </c>
      <c r="P1037" s="13" t="s">
        <v>562</v>
      </c>
      <c r="Q1037" s="32" t="s">
        <v>56</v>
      </c>
      <c r="R1037" s="15"/>
      <c r="S1037" s="15" t="s">
        <v>566</v>
      </c>
    </row>
    <row r="1038" spans="1:19" s="58" customFormat="1" ht="20.100000000000001" customHeight="1" x14ac:dyDescent="0.25">
      <c r="A1038" s="72">
        <v>897</v>
      </c>
      <c r="B1038" s="20" t="str">
        <f t="shared" si="63"/>
        <v>00.03.27.1.8.8.1.B.51.2017</v>
      </c>
      <c r="C1038" s="20">
        <v>51</v>
      </c>
      <c r="D1038" s="72" t="s">
        <v>1085</v>
      </c>
      <c r="E1038" s="70" t="s">
        <v>590</v>
      </c>
      <c r="F1038" s="19" t="s">
        <v>893</v>
      </c>
      <c r="G1038" s="190">
        <v>370000</v>
      </c>
      <c r="H1038" s="269"/>
      <c r="I1038" s="15">
        <v>2017</v>
      </c>
      <c r="J1038" s="15" t="s">
        <v>59</v>
      </c>
      <c r="K1038" s="15"/>
      <c r="L1038" s="15" t="s">
        <v>59</v>
      </c>
      <c r="M1038" s="15" t="s">
        <v>59</v>
      </c>
      <c r="N1038" s="15">
        <v>1</v>
      </c>
      <c r="O1038" s="10" t="s">
        <v>929</v>
      </c>
      <c r="P1038" s="13" t="s">
        <v>562</v>
      </c>
      <c r="Q1038" s="32" t="s">
        <v>56</v>
      </c>
      <c r="R1038" s="15"/>
      <c r="S1038" s="15"/>
    </row>
    <row r="1039" spans="1:19" s="58" customFormat="1" ht="20.100000000000001" customHeight="1" x14ac:dyDescent="0.25">
      <c r="A1039" s="22">
        <v>898</v>
      </c>
      <c r="B1039" s="20" t="str">
        <f t="shared" si="63"/>
        <v>00.03.27.1.8.8.1.B.52.2019</v>
      </c>
      <c r="C1039" s="20">
        <v>52</v>
      </c>
      <c r="D1039" s="72" t="s">
        <v>1085</v>
      </c>
      <c r="E1039" s="70" t="s">
        <v>534</v>
      </c>
      <c r="F1039" s="19" t="s">
        <v>893</v>
      </c>
      <c r="G1039" s="190">
        <v>650000</v>
      </c>
      <c r="H1039" s="269"/>
      <c r="I1039" s="15">
        <v>2019</v>
      </c>
      <c r="J1039" s="15" t="s">
        <v>591</v>
      </c>
      <c r="K1039" s="15"/>
      <c r="L1039" s="15" t="s">
        <v>59</v>
      </c>
      <c r="M1039" s="15" t="s">
        <v>59</v>
      </c>
      <c r="N1039" s="15">
        <v>1</v>
      </c>
      <c r="O1039" s="10" t="s">
        <v>929</v>
      </c>
      <c r="P1039" s="13" t="s">
        <v>562</v>
      </c>
      <c r="Q1039" s="32" t="s">
        <v>56</v>
      </c>
      <c r="R1039" s="15"/>
      <c r="S1039" s="15" t="s">
        <v>566</v>
      </c>
    </row>
    <row r="1040" spans="1:19" s="58" customFormat="1" ht="20.100000000000001" customHeight="1" x14ac:dyDescent="0.25">
      <c r="A1040" s="72">
        <v>899</v>
      </c>
      <c r="B1040" s="20" t="str">
        <f t="shared" si="63"/>
        <v>00.03.27.1.8.8.1.B.53.2019</v>
      </c>
      <c r="C1040" s="20">
        <v>53</v>
      </c>
      <c r="D1040" s="72" t="s">
        <v>1085</v>
      </c>
      <c r="E1040" s="13" t="s">
        <v>592</v>
      </c>
      <c r="F1040" s="19" t="s">
        <v>893</v>
      </c>
      <c r="G1040" s="190">
        <v>150000</v>
      </c>
      <c r="H1040" s="269"/>
      <c r="I1040" s="15">
        <v>2019</v>
      </c>
      <c r="J1040" s="15" t="s">
        <v>59</v>
      </c>
      <c r="K1040" s="15"/>
      <c r="L1040" s="15" t="s">
        <v>59</v>
      </c>
      <c r="M1040" s="15" t="s">
        <v>59</v>
      </c>
      <c r="N1040" s="15">
        <v>1</v>
      </c>
      <c r="O1040" s="10" t="s">
        <v>929</v>
      </c>
      <c r="P1040" s="13" t="s">
        <v>562</v>
      </c>
      <c r="Q1040" s="32" t="s">
        <v>56</v>
      </c>
      <c r="R1040" s="15"/>
      <c r="S1040" s="15" t="s">
        <v>566</v>
      </c>
    </row>
    <row r="1041" spans="1:19" s="94" customFormat="1" ht="20.100000000000001" customHeight="1" x14ac:dyDescent="0.25">
      <c r="A1041" s="22">
        <v>900</v>
      </c>
      <c r="B1041" s="20" t="str">
        <f t="shared" si="63"/>
        <v>00.03.27.1.8.8.1.B.54.2019</v>
      </c>
      <c r="C1041" s="20">
        <v>54</v>
      </c>
      <c r="D1041" s="72" t="s">
        <v>1085</v>
      </c>
      <c r="E1041" s="70" t="s">
        <v>592</v>
      </c>
      <c r="F1041" s="19" t="s">
        <v>893</v>
      </c>
      <c r="G1041" s="190">
        <v>150000</v>
      </c>
      <c r="H1041" s="269"/>
      <c r="I1041" s="15">
        <v>2019</v>
      </c>
      <c r="J1041" s="15" t="s">
        <v>59</v>
      </c>
      <c r="K1041" s="15"/>
      <c r="L1041" s="15" t="s">
        <v>59</v>
      </c>
      <c r="M1041" s="15" t="s">
        <v>59</v>
      </c>
      <c r="N1041" s="15">
        <v>1</v>
      </c>
      <c r="O1041" s="10" t="s">
        <v>929</v>
      </c>
      <c r="P1041" s="70" t="s">
        <v>562</v>
      </c>
      <c r="Q1041" s="103" t="s">
        <v>56</v>
      </c>
      <c r="R1041" s="100"/>
      <c r="S1041" s="100" t="s">
        <v>566</v>
      </c>
    </row>
    <row r="1042" spans="1:19" s="58" customFormat="1" ht="20.100000000000001" customHeight="1" x14ac:dyDescent="0.25">
      <c r="A1042" s="72">
        <v>901</v>
      </c>
      <c r="B1042" s="20" t="str">
        <f t="shared" si="63"/>
        <v>00.03.27.1.8.8.1.B.55.2017</v>
      </c>
      <c r="C1042" s="20">
        <v>55</v>
      </c>
      <c r="D1042" s="72" t="s">
        <v>1085</v>
      </c>
      <c r="E1042" s="95" t="s">
        <v>214</v>
      </c>
      <c r="F1042" s="91" t="s">
        <v>893</v>
      </c>
      <c r="G1042" s="191">
        <v>1974000</v>
      </c>
      <c r="H1042" s="270"/>
      <c r="I1042" s="100">
        <v>2017</v>
      </c>
      <c r="J1042" s="100"/>
      <c r="K1042" s="100"/>
      <c r="L1042" s="100" t="s">
        <v>908</v>
      </c>
      <c r="M1042" s="100"/>
      <c r="N1042" s="100">
        <v>1</v>
      </c>
      <c r="O1042" s="92" t="s">
        <v>929</v>
      </c>
      <c r="P1042" s="53" t="s">
        <v>562</v>
      </c>
      <c r="Q1042" s="32" t="s">
        <v>56</v>
      </c>
      <c r="R1042" s="15"/>
      <c r="S1042" s="15" t="s">
        <v>566</v>
      </c>
    </row>
    <row r="1043" spans="1:19" s="58" customFormat="1" ht="20.100000000000001" customHeight="1" x14ac:dyDescent="0.25">
      <c r="A1043" s="22">
        <v>902</v>
      </c>
      <c r="B1043" s="20" t="str">
        <f t="shared" ref="B1043:B1067" si="64">"00.03.27.1.8.8.3.B."&amp;C1043&amp;D1043&amp;I1043</f>
        <v>00.03.27.1.8.8.3.B.56.2017</v>
      </c>
      <c r="C1043" s="20">
        <v>56</v>
      </c>
      <c r="D1043" s="72" t="s">
        <v>1085</v>
      </c>
      <c r="E1043" s="71" t="s">
        <v>718</v>
      </c>
      <c r="F1043" s="19" t="s">
        <v>893</v>
      </c>
      <c r="G1043" s="190">
        <v>3000000</v>
      </c>
      <c r="H1043" s="269"/>
      <c r="I1043" s="15">
        <v>2017</v>
      </c>
      <c r="J1043" s="10"/>
      <c r="K1043" s="10"/>
      <c r="L1043" s="10"/>
      <c r="M1043" s="38"/>
      <c r="N1043" s="10">
        <v>1</v>
      </c>
      <c r="O1043" s="10" t="s">
        <v>929</v>
      </c>
      <c r="P1043" s="13" t="s">
        <v>565</v>
      </c>
      <c r="Q1043" s="32" t="s">
        <v>56</v>
      </c>
      <c r="R1043" s="15"/>
      <c r="S1043" s="15" t="s">
        <v>566</v>
      </c>
    </row>
    <row r="1044" spans="1:19" s="58" customFormat="1" ht="20.100000000000001" customHeight="1" x14ac:dyDescent="0.25">
      <c r="A1044" s="72">
        <v>903</v>
      </c>
      <c r="B1044" s="20" t="str">
        <f t="shared" si="64"/>
        <v>00.03.27.1.8.8.3.B.57.2017</v>
      </c>
      <c r="C1044" s="20">
        <v>57</v>
      </c>
      <c r="D1044" s="72" t="s">
        <v>1085</v>
      </c>
      <c r="E1044" s="71" t="s">
        <v>718</v>
      </c>
      <c r="F1044" s="19" t="s">
        <v>893</v>
      </c>
      <c r="G1044" s="190">
        <v>3000000</v>
      </c>
      <c r="H1044" s="269"/>
      <c r="I1044" s="15">
        <v>2017</v>
      </c>
      <c r="J1044" s="10"/>
      <c r="K1044" s="10"/>
      <c r="L1044" s="10"/>
      <c r="M1044" s="38"/>
      <c r="N1044" s="10">
        <v>1</v>
      </c>
      <c r="O1044" s="10" t="s">
        <v>929</v>
      </c>
      <c r="P1044" s="70" t="s">
        <v>565</v>
      </c>
      <c r="Q1044" s="32" t="s">
        <v>56</v>
      </c>
      <c r="R1044" s="15"/>
      <c r="S1044" s="15" t="s">
        <v>566</v>
      </c>
    </row>
    <row r="1045" spans="1:19" s="58" customFormat="1" ht="20.100000000000001" customHeight="1" x14ac:dyDescent="0.25">
      <c r="A1045" s="22">
        <v>904</v>
      </c>
      <c r="B1045" s="20" t="str">
        <f t="shared" si="64"/>
        <v>00.03.27.1.8.8.3.B.58.2017</v>
      </c>
      <c r="C1045" s="20">
        <v>58</v>
      </c>
      <c r="D1045" s="72" t="s">
        <v>1085</v>
      </c>
      <c r="E1045" s="71" t="s">
        <v>718</v>
      </c>
      <c r="F1045" s="19" t="s">
        <v>893</v>
      </c>
      <c r="G1045" s="190">
        <v>3000000</v>
      </c>
      <c r="H1045" s="269"/>
      <c r="I1045" s="15">
        <v>2017</v>
      </c>
      <c r="J1045" s="10"/>
      <c r="K1045" s="10"/>
      <c r="L1045" s="10"/>
      <c r="M1045" s="38"/>
      <c r="N1045" s="10">
        <v>1</v>
      </c>
      <c r="O1045" s="10" t="s">
        <v>929</v>
      </c>
      <c r="P1045" s="70" t="s">
        <v>565</v>
      </c>
      <c r="Q1045" s="32" t="s">
        <v>56</v>
      </c>
      <c r="R1045" s="15"/>
      <c r="S1045" s="15" t="s">
        <v>566</v>
      </c>
    </row>
    <row r="1046" spans="1:19" s="58" customFormat="1" ht="20.100000000000001" customHeight="1" x14ac:dyDescent="0.25">
      <c r="A1046" s="72">
        <v>905</v>
      </c>
      <c r="B1046" s="20" t="str">
        <f t="shared" si="64"/>
        <v>00.03.27.1.8.8.3.B.59.2017</v>
      </c>
      <c r="C1046" s="20">
        <v>59</v>
      </c>
      <c r="D1046" s="72" t="s">
        <v>1085</v>
      </c>
      <c r="E1046" s="71" t="s">
        <v>718</v>
      </c>
      <c r="F1046" s="19" t="s">
        <v>893</v>
      </c>
      <c r="G1046" s="190">
        <v>3000000</v>
      </c>
      <c r="H1046" s="269"/>
      <c r="I1046" s="15">
        <v>2017</v>
      </c>
      <c r="J1046" s="10"/>
      <c r="K1046" s="10"/>
      <c r="L1046" s="10"/>
      <c r="M1046" s="38"/>
      <c r="N1046" s="10">
        <v>1</v>
      </c>
      <c r="O1046" s="10" t="s">
        <v>929</v>
      </c>
      <c r="P1046" s="70" t="s">
        <v>565</v>
      </c>
      <c r="Q1046" s="32" t="s">
        <v>56</v>
      </c>
      <c r="R1046" s="15"/>
      <c r="S1046" s="15" t="s">
        <v>566</v>
      </c>
    </row>
    <row r="1047" spans="1:19" s="58" customFormat="1" ht="20.100000000000001" customHeight="1" x14ac:dyDescent="0.25">
      <c r="A1047" s="22">
        <v>906</v>
      </c>
      <c r="B1047" s="20" t="str">
        <f t="shared" si="64"/>
        <v>00.03.27.1.8.8.3.B.60.2017</v>
      </c>
      <c r="C1047" s="20">
        <v>60</v>
      </c>
      <c r="D1047" s="72" t="s">
        <v>1085</v>
      </c>
      <c r="E1047" s="71" t="s">
        <v>718</v>
      </c>
      <c r="F1047" s="19" t="s">
        <v>893</v>
      </c>
      <c r="G1047" s="190">
        <v>3000000</v>
      </c>
      <c r="H1047" s="269"/>
      <c r="I1047" s="15">
        <v>2017</v>
      </c>
      <c r="J1047" s="10"/>
      <c r="K1047" s="10"/>
      <c r="L1047" s="10"/>
      <c r="M1047" s="38"/>
      <c r="N1047" s="10">
        <v>1</v>
      </c>
      <c r="O1047" s="10" t="s">
        <v>929</v>
      </c>
      <c r="P1047" s="70" t="s">
        <v>565</v>
      </c>
      <c r="Q1047" s="32" t="s">
        <v>56</v>
      </c>
      <c r="R1047" s="15"/>
      <c r="S1047" s="15" t="s">
        <v>566</v>
      </c>
    </row>
    <row r="1048" spans="1:19" s="58" customFormat="1" ht="20.100000000000001" customHeight="1" x14ac:dyDescent="0.25">
      <c r="A1048" s="72">
        <v>907</v>
      </c>
      <c r="B1048" s="20" t="str">
        <f t="shared" si="64"/>
        <v>00.03.27.1.8.8.3.B.61.2017</v>
      </c>
      <c r="C1048" s="20">
        <v>61</v>
      </c>
      <c r="D1048" s="72" t="s">
        <v>1085</v>
      </c>
      <c r="E1048" s="71" t="s">
        <v>718</v>
      </c>
      <c r="F1048" s="19" t="s">
        <v>893</v>
      </c>
      <c r="G1048" s="190">
        <v>3000000</v>
      </c>
      <c r="H1048" s="269"/>
      <c r="I1048" s="15">
        <v>2017</v>
      </c>
      <c r="J1048" s="10"/>
      <c r="K1048" s="10"/>
      <c r="L1048" s="10"/>
      <c r="M1048" s="38"/>
      <c r="N1048" s="10">
        <v>1</v>
      </c>
      <c r="O1048" s="10" t="s">
        <v>929</v>
      </c>
      <c r="P1048" s="70" t="s">
        <v>565</v>
      </c>
      <c r="Q1048" s="32" t="s">
        <v>56</v>
      </c>
      <c r="R1048" s="15"/>
      <c r="S1048" s="15" t="s">
        <v>566</v>
      </c>
    </row>
    <row r="1049" spans="1:19" s="58" customFormat="1" ht="20.100000000000001" customHeight="1" x14ac:dyDescent="0.25">
      <c r="A1049" s="22">
        <v>908</v>
      </c>
      <c r="B1049" s="20" t="str">
        <f t="shared" si="64"/>
        <v>00.03.27.1.8.8.3.B.62.2016</v>
      </c>
      <c r="C1049" s="20">
        <v>62</v>
      </c>
      <c r="D1049" s="72" t="s">
        <v>1085</v>
      </c>
      <c r="E1049" s="21" t="s">
        <v>578</v>
      </c>
      <c r="F1049" s="19" t="s">
        <v>893</v>
      </c>
      <c r="G1049" s="190">
        <v>4500000</v>
      </c>
      <c r="H1049" s="269"/>
      <c r="I1049" s="15">
        <v>2016</v>
      </c>
      <c r="J1049" s="15" t="s">
        <v>204</v>
      </c>
      <c r="K1049" s="15"/>
      <c r="L1049" s="15" t="s">
        <v>12</v>
      </c>
      <c r="M1049" s="15"/>
      <c r="N1049" s="15">
        <v>1</v>
      </c>
      <c r="O1049" s="10" t="s">
        <v>929</v>
      </c>
      <c r="P1049" s="13" t="s">
        <v>565</v>
      </c>
      <c r="Q1049" s="32" t="s">
        <v>56</v>
      </c>
      <c r="R1049" s="15"/>
      <c r="S1049" s="15"/>
    </row>
    <row r="1050" spans="1:19" s="58" customFormat="1" ht="20.100000000000001" customHeight="1" x14ac:dyDescent="0.25">
      <c r="A1050" s="72">
        <v>909</v>
      </c>
      <c r="B1050" s="20" t="str">
        <f t="shared" si="64"/>
        <v>00.03.27.1.8.8.3.B.63.2016</v>
      </c>
      <c r="C1050" s="20">
        <v>63</v>
      </c>
      <c r="D1050" s="72" t="s">
        <v>1085</v>
      </c>
      <c r="E1050" s="21" t="s">
        <v>578</v>
      </c>
      <c r="F1050" s="19" t="s">
        <v>893</v>
      </c>
      <c r="G1050" s="190">
        <v>7500000</v>
      </c>
      <c r="H1050" s="269"/>
      <c r="I1050" s="15">
        <v>2016</v>
      </c>
      <c r="J1050" s="15" t="s">
        <v>366</v>
      </c>
      <c r="K1050" s="15"/>
      <c r="L1050" s="15" t="s">
        <v>967</v>
      </c>
      <c r="M1050" s="15"/>
      <c r="N1050" s="15">
        <v>1</v>
      </c>
      <c r="O1050" s="10" t="s">
        <v>929</v>
      </c>
      <c r="P1050" s="13" t="s">
        <v>565</v>
      </c>
      <c r="Q1050" s="32" t="s">
        <v>56</v>
      </c>
      <c r="R1050" s="15"/>
      <c r="S1050" s="15" t="s">
        <v>566</v>
      </c>
    </row>
    <row r="1051" spans="1:19" s="58" customFormat="1" ht="20.100000000000001" customHeight="1" x14ac:dyDescent="0.25">
      <c r="A1051" s="22">
        <v>910</v>
      </c>
      <c r="B1051" s="20" t="str">
        <f t="shared" si="64"/>
        <v>00.03.27.1.8.8.3.B.64.2019</v>
      </c>
      <c r="C1051" s="20">
        <v>64</v>
      </c>
      <c r="D1051" s="72" t="s">
        <v>1085</v>
      </c>
      <c r="E1051" s="21" t="s">
        <v>583</v>
      </c>
      <c r="F1051" s="19" t="s">
        <v>893</v>
      </c>
      <c r="G1051" s="190">
        <v>375000</v>
      </c>
      <c r="H1051" s="269"/>
      <c r="I1051" s="15">
        <v>2019</v>
      </c>
      <c r="J1051" s="15"/>
      <c r="K1051" s="15"/>
      <c r="L1051" s="15"/>
      <c r="M1051" s="15"/>
      <c r="N1051" s="15">
        <v>1</v>
      </c>
      <c r="O1051" s="10" t="s">
        <v>929</v>
      </c>
      <c r="P1051" s="13" t="s">
        <v>565</v>
      </c>
      <c r="Q1051" s="32" t="s">
        <v>56</v>
      </c>
      <c r="R1051" s="15"/>
      <c r="S1051" s="15" t="s">
        <v>566</v>
      </c>
    </row>
    <row r="1052" spans="1:19" s="58" customFormat="1" ht="20.100000000000001" customHeight="1" x14ac:dyDescent="0.25">
      <c r="A1052" s="72">
        <v>911</v>
      </c>
      <c r="B1052" s="20" t="str">
        <f t="shared" si="64"/>
        <v>00.03.27.1.8.8.3.B.65.2019</v>
      </c>
      <c r="C1052" s="20">
        <v>65</v>
      </c>
      <c r="D1052" s="72" t="s">
        <v>1085</v>
      </c>
      <c r="E1052" s="21" t="s">
        <v>583</v>
      </c>
      <c r="F1052" s="19" t="s">
        <v>893</v>
      </c>
      <c r="G1052" s="190">
        <v>375000</v>
      </c>
      <c r="H1052" s="269"/>
      <c r="I1052" s="15">
        <v>2019</v>
      </c>
      <c r="J1052" s="15"/>
      <c r="K1052" s="15"/>
      <c r="L1052" s="15"/>
      <c r="M1052" s="15"/>
      <c r="N1052" s="15">
        <v>1</v>
      </c>
      <c r="O1052" s="10" t="s">
        <v>929</v>
      </c>
      <c r="P1052" s="70" t="s">
        <v>565</v>
      </c>
      <c r="Q1052" s="32" t="s">
        <v>56</v>
      </c>
      <c r="R1052" s="15"/>
      <c r="S1052" s="15" t="s">
        <v>566</v>
      </c>
    </row>
    <row r="1053" spans="1:19" s="58" customFormat="1" ht="20.100000000000001" customHeight="1" x14ac:dyDescent="0.25">
      <c r="A1053" s="22">
        <v>912</v>
      </c>
      <c r="B1053" s="20" t="str">
        <f t="shared" si="64"/>
        <v>00.03.27.1.8.8.3.B.66.2019</v>
      </c>
      <c r="C1053" s="20">
        <v>66</v>
      </c>
      <c r="D1053" s="72" t="s">
        <v>1085</v>
      </c>
      <c r="E1053" s="21" t="s">
        <v>583</v>
      </c>
      <c r="F1053" s="19" t="s">
        <v>893</v>
      </c>
      <c r="G1053" s="190">
        <v>375000</v>
      </c>
      <c r="H1053" s="269"/>
      <c r="I1053" s="15">
        <v>2019</v>
      </c>
      <c r="J1053" s="15"/>
      <c r="K1053" s="15"/>
      <c r="L1053" s="15"/>
      <c r="M1053" s="15"/>
      <c r="N1053" s="15">
        <v>1</v>
      </c>
      <c r="O1053" s="10" t="s">
        <v>929</v>
      </c>
      <c r="P1053" s="70" t="s">
        <v>565</v>
      </c>
      <c r="Q1053" s="32" t="s">
        <v>56</v>
      </c>
      <c r="R1053" s="15"/>
      <c r="S1053" s="15" t="s">
        <v>566</v>
      </c>
    </row>
    <row r="1054" spans="1:19" s="58" customFormat="1" ht="20.100000000000001" customHeight="1" x14ac:dyDescent="0.25">
      <c r="A1054" s="72">
        <v>913</v>
      </c>
      <c r="B1054" s="20" t="str">
        <f t="shared" si="64"/>
        <v>00.03.27.1.8.8.3.B.67.2019</v>
      </c>
      <c r="C1054" s="20">
        <v>67</v>
      </c>
      <c r="D1054" s="72" t="s">
        <v>1085</v>
      </c>
      <c r="E1054" s="21" t="s">
        <v>583</v>
      </c>
      <c r="F1054" s="19" t="s">
        <v>893</v>
      </c>
      <c r="G1054" s="190">
        <v>375000</v>
      </c>
      <c r="H1054" s="269"/>
      <c r="I1054" s="15">
        <v>2019</v>
      </c>
      <c r="J1054" s="15"/>
      <c r="K1054" s="15"/>
      <c r="L1054" s="15"/>
      <c r="M1054" s="15"/>
      <c r="N1054" s="15">
        <v>1</v>
      </c>
      <c r="O1054" s="10" t="s">
        <v>929</v>
      </c>
      <c r="P1054" s="70" t="s">
        <v>565</v>
      </c>
      <c r="Q1054" s="32" t="s">
        <v>56</v>
      </c>
      <c r="R1054" s="15"/>
      <c r="S1054" s="15" t="s">
        <v>566</v>
      </c>
    </row>
    <row r="1055" spans="1:19" s="58" customFormat="1" ht="20.100000000000001" customHeight="1" x14ac:dyDescent="0.25">
      <c r="A1055" s="22">
        <v>914</v>
      </c>
      <c r="B1055" s="20" t="str">
        <f t="shared" si="64"/>
        <v>00.03.27.1.8.8.3.B.68.2019</v>
      </c>
      <c r="C1055" s="20">
        <v>68</v>
      </c>
      <c r="D1055" s="72" t="s">
        <v>1085</v>
      </c>
      <c r="E1055" s="21" t="s">
        <v>583</v>
      </c>
      <c r="F1055" s="19" t="s">
        <v>893</v>
      </c>
      <c r="G1055" s="190">
        <v>375000</v>
      </c>
      <c r="H1055" s="269"/>
      <c r="I1055" s="15">
        <v>2019</v>
      </c>
      <c r="J1055" s="15"/>
      <c r="K1055" s="15"/>
      <c r="L1055" s="15"/>
      <c r="M1055" s="15"/>
      <c r="N1055" s="15">
        <v>1</v>
      </c>
      <c r="O1055" s="10" t="s">
        <v>929</v>
      </c>
      <c r="P1055" s="70" t="s">
        <v>565</v>
      </c>
      <c r="Q1055" s="32" t="s">
        <v>56</v>
      </c>
      <c r="R1055" s="15"/>
      <c r="S1055" s="15" t="s">
        <v>566</v>
      </c>
    </row>
    <row r="1056" spans="1:19" s="58" customFormat="1" ht="20.100000000000001" customHeight="1" x14ac:dyDescent="0.25">
      <c r="A1056" s="72">
        <v>915</v>
      </c>
      <c r="B1056" s="20" t="str">
        <f t="shared" si="64"/>
        <v>00.03.27.1.8.8.3.B.69.2019</v>
      </c>
      <c r="C1056" s="20">
        <v>69</v>
      </c>
      <c r="D1056" s="72" t="s">
        <v>1085</v>
      </c>
      <c r="E1056" s="21" t="s">
        <v>583</v>
      </c>
      <c r="F1056" s="19" t="s">
        <v>893</v>
      </c>
      <c r="G1056" s="190">
        <v>375000</v>
      </c>
      <c r="H1056" s="269"/>
      <c r="I1056" s="15">
        <v>2019</v>
      </c>
      <c r="J1056" s="15"/>
      <c r="K1056" s="15"/>
      <c r="L1056" s="15"/>
      <c r="M1056" s="15"/>
      <c r="N1056" s="15">
        <v>1</v>
      </c>
      <c r="O1056" s="10" t="s">
        <v>929</v>
      </c>
      <c r="P1056" s="70" t="s">
        <v>565</v>
      </c>
      <c r="Q1056" s="32" t="s">
        <v>56</v>
      </c>
      <c r="R1056" s="15"/>
      <c r="S1056" s="15" t="s">
        <v>566</v>
      </c>
    </row>
    <row r="1057" spans="1:19" s="58" customFormat="1" ht="20.100000000000001" customHeight="1" x14ac:dyDescent="0.25">
      <c r="A1057" s="22">
        <v>916</v>
      </c>
      <c r="B1057" s="20" t="str">
        <f t="shared" si="64"/>
        <v>00.03.27.1.8.8.3.B.70.2019</v>
      </c>
      <c r="C1057" s="20">
        <v>70</v>
      </c>
      <c r="D1057" s="72" t="s">
        <v>1085</v>
      </c>
      <c r="E1057" s="21" t="s">
        <v>588</v>
      </c>
      <c r="F1057" s="19" t="s">
        <v>893</v>
      </c>
      <c r="G1057" s="190">
        <v>550000</v>
      </c>
      <c r="H1057" s="269"/>
      <c r="I1057" s="15">
        <v>2019</v>
      </c>
      <c r="J1057" s="15"/>
      <c r="K1057" s="15"/>
      <c r="L1057" s="15"/>
      <c r="M1057" s="15"/>
      <c r="N1057" s="15">
        <v>1</v>
      </c>
      <c r="O1057" s="10" t="s">
        <v>929</v>
      </c>
      <c r="P1057" s="13" t="s">
        <v>565</v>
      </c>
      <c r="Q1057" s="32" t="s">
        <v>56</v>
      </c>
      <c r="R1057" s="15"/>
      <c r="S1057" s="15" t="s">
        <v>566</v>
      </c>
    </row>
    <row r="1058" spans="1:19" s="58" customFormat="1" ht="20.100000000000001" customHeight="1" x14ac:dyDescent="0.25">
      <c r="A1058" s="72">
        <v>917</v>
      </c>
      <c r="B1058" s="20" t="str">
        <f t="shared" si="64"/>
        <v>00.03.27.1.8.8.3.B.71.2019</v>
      </c>
      <c r="C1058" s="20">
        <v>71</v>
      </c>
      <c r="D1058" s="72" t="s">
        <v>1085</v>
      </c>
      <c r="E1058" s="21" t="s">
        <v>588</v>
      </c>
      <c r="F1058" s="19" t="s">
        <v>893</v>
      </c>
      <c r="G1058" s="190">
        <v>550000</v>
      </c>
      <c r="H1058" s="269"/>
      <c r="I1058" s="15">
        <v>2019</v>
      </c>
      <c r="J1058" s="15"/>
      <c r="K1058" s="15"/>
      <c r="L1058" s="15"/>
      <c r="M1058" s="15"/>
      <c r="N1058" s="15">
        <v>1</v>
      </c>
      <c r="O1058" s="10" t="s">
        <v>929</v>
      </c>
      <c r="P1058" s="70" t="s">
        <v>565</v>
      </c>
      <c r="Q1058" s="32" t="s">
        <v>56</v>
      </c>
      <c r="R1058" s="15"/>
      <c r="S1058" s="15" t="s">
        <v>566</v>
      </c>
    </row>
    <row r="1059" spans="1:19" s="58" customFormat="1" ht="20.100000000000001" customHeight="1" x14ac:dyDescent="0.25">
      <c r="A1059" s="22">
        <v>918</v>
      </c>
      <c r="B1059" s="20" t="str">
        <f t="shared" si="64"/>
        <v>00.03.27.1.8.8.3.B.72.2019</v>
      </c>
      <c r="C1059" s="20">
        <v>72</v>
      </c>
      <c r="D1059" s="72" t="s">
        <v>1085</v>
      </c>
      <c r="E1059" s="21" t="s">
        <v>588</v>
      </c>
      <c r="F1059" s="19" t="s">
        <v>893</v>
      </c>
      <c r="G1059" s="190">
        <v>550000</v>
      </c>
      <c r="H1059" s="269"/>
      <c r="I1059" s="15">
        <v>2019</v>
      </c>
      <c r="J1059" s="15"/>
      <c r="K1059" s="15"/>
      <c r="L1059" s="15"/>
      <c r="M1059" s="15"/>
      <c r="N1059" s="15">
        <v>1</v>
      </c>
      <c r="O1059" s="10" t="s">
        <v>929</v>
      </c>
      <c r="P1059" s="70" t="s">
        <v>565</v>
      </c>
      <c r="Q1059" s="32" t="s">
        <v>56</v>
      </c>
      <c r="R1059" s="15"/>
      <c r="S1059" s="15" t="s">
        <v>566</v>
      </c>
    </row>
    <row r="1060" spans="1:19" s="58" customFormat="1" ht="20.100000000000001" customHeight="1" x14ac:dyDescent="0.25">
      <c r="A1060" s="72">
        <v>919</v>
      </c>
      <c r="B1060" s="20" t="str">
        <f t="shared" si="64"/>
        <v>00.03.27.1.8.8.3.B.73.2019</v>
      </c>
      <c r="C1060" s="20">
        <v>73</v>
      </c>
      <c r="D1060" s="72" t="s">
        <v>1085</v>
      </c>
      <c r="E1060" s="21" t="s">
        <v>588</v>
      </c>
      <c r="F1060" s="19" t="s">
        <v>893</v>
      </c>
      <c r="G1060" s="190">
        <v>550000</v>
      </c>
      <c r="H1060" s="269"/>
      <c r="I1060" s="15">
        <v>2019</v>
      </c>
      <c r="J1060" s="15"/>
      <c r="K1060" s="15"/>
      <c r="L1060" s="15"/>
      <c r="M1060" s="15"/>
      <c r="N1060" s="15">
        <v>1</v>
      </c>
      <c r="O1060" s="10" t="s">
        <v>929</v>
      </c>
      <c r="P1060" s="70" t="s">
        <v>565</v>
      </c>
      <c r="Q1060" s="32" t="s">
        <v>56</v>
      </c>
      <c r="R1060" s="15"/>
      <c r="S1060" s="15" t="s">
        <v>566</v>
      </c>
    </row>
    <row r="1061" spans="1:19" s="94" customFormat="1" ht="20.100000000000001" customHeight="1" x14ac:dyDescent="0.25">
      <c r="A1061" s="22">
        <v>920</v>
      </c>
      <c r="B1061" s="20" t="str">
        <f t="shared" si="64"/>
        <v>00.03.27.1.8.8.3.B.74.2019</v>
      </c>
      <c r="C1061" s="20">
        <v>74</v>
      </c>
      <c r="D1061" s="72" t="s">
        <v>1085</v>
      </c>
      <c r="E1061" s="21" t="s">
        <v>588</v>
      </c>
      <c r="F1061" s="19" t="s">
        <v>893</v>
      </c>
      <c r="G1061" s="190">
        <v>550000</v>
      </c>
      <c r="H1061" s="269"/>
      <c r="I1061" s="15">
        <v>2019</v>
      </c>
      <c r="J1061" s="15"/>
      <c r="K1061" s="15"/>
      <c r="L1061" s="15"/>
      <c r="M1061" s="15"/>
      <c r="N1061" s="15">
        <v>1</v>
      </c>
      <c r="O1061" s="10" t="s">
        <v>929</v>
      </c>
      <c r="P1061" s="70" t="s">
        <v>565</v>
      </c>
      <c r="Q1061" s="103" t="s">
        <v>56</v>
      </c>
      <c r="R1061" s="100"/>
      <c r="S1061" s="100" t="s">
        <v>566</v>
      </c>
    </row>
    <row r="1062" spans="1:19" s="58" customFormat="1" ht="20.100000000000001" customHeight="1" x14ac:dyDescent="0.25">
      <c r="A1062" s="72">
        <v>921</v>
      </c>
      <c r="B1062" s="20" t="str">
        <f t="shared" si="64"/>
        <v>00.03.27.1.8.8.3.B.75.2017</v>
      </c>
      <c r="C1062" s="20">
        <v>75</v>
      </c>
      <c r="D1062" s="72" t="s">
        <v>1085</v>
      </c>
      <c r="E1062" s="95" t="s">
        <v>214</v>
      </c>
      <c r="F1062" s="91" t="s">
        <v>893</v>
      </c>
      <c r="G1062" s="191">
        <v>1974000</v>
      </c>
      <c r="H1062" s="270"/>
      <c r="I1062" s="100">
        <v>2017</v>
      </c>
      <c r="J1062" s="100"/>
      <c r="K1062" s="100"/>
      <c r="L1062" s="100" t="s">
        <v>906</v>
      </c>
      <c r="M1062" s="100"/>
      <c r="N1062" s="100">
        <v>1</v>
      </c>
      <c r="O1062" s="92" t="s">
        <v>929</v>
      </c>
      <c r="P1062" s="53" t="s">
        <v>565</v>
      </c>
      <c r="Q1062" s="32"/>
      <c r="R1062" s="15"/>
      <c r="S1062" s="15"/>
    </row>
    <row r="1063" spans="1:19" s="58" customFormat="1" ht="20.100000000000001" customHeight="1" x14ac:dyDescent="0.25">
      <c r="A1063" s="22">
        <v>922</v>
      </c>
      <c r="B1063" s="20" t="str">
        <f t="shared" si="64"/>
        <v>00.03.27.1.8.8.3.B.76.2017</v>
      </c>
      <c r="C1063" s="20">
        <v>76</v>
      </c>
      <c r="D1063" s="72" t="s">
        <v>1085</v>
      </c>
      <c r="E1063" s="70" t="s">
        <v>115</v>
      </c>
      <c r="F1063" s="19" t="s">
        <v>893</v>
      </c>
      <c r="G1063" s="190">
        <v>1900000</v>
      </c>
      <c r="H1063" s="269"/>
      <c r="I1063" s="15">
        <v>2017</v>
      </c>
      <c r="J1063" s="15" t="s">
        <v>568</v>
      </c>
      <c r="K1063" s="15"/>
      <c r="L1063" s="15" t="s">
        <v>567</v>
      </c>
      <c r="M1063" s="15" t="s">
        <v>59</v>
      </c>
      <c r="N1063" s="15">
        <v>1</v>
      </c>
      <c r="O1063" s="10" t="s">
        <v>929</v>
      </c>
      <c r="P1063" s="70" t="s">
        <v>569</v>
      </c>
      <c r="Q1063" s="32" t="s">
        <v>56</v>
      </c>
      <c r="R1063" s="15"/>
      <c r="S1063" s="15" t="s">
        <v>566</v>
      </c>
    </row>
    <row r="1064" spans="1:19" s="58" customFormat="1" ht="20.100000000000001" customHeight="1" x14ac:dyDescent="0.25">
      <c r="A1064" s="72">
        <v>923</v>
      </c>
      <c r="B1064" s="20" t="str">
        <f t="shared" si="64"/>
        <v>00.03.27.1.8.8.3.B.77.2020</v>
      </c>
      <c r="C1064" s="20">
        <v>77</v>
      </c>
      <c r="D1064" s="72" t="s">
        <v>1085</v>
      </c>
      <c r="E1064" s="13" t="s">
        <v>577</v>
      </c>
      <c r="F1064" s="19" t="s">
        <v>893</v>
      </c>
      <c r="G1064" s="190">
        <v>415000</v>
      </c>
      <c r="H1064" s="269"/>
      <c r="I1064" s="15">
        <v>2020</v>
      </c>
      <c r="J1064" s="15" t="s">
        <v>368</v>
      </c>
      <c r="K1064" s="15"/>
      <c r="L1064" s="15" t="s">
        <v>59</v>
      </c>
      <c r="M1064" s="15" t="s">
        <v>59</v>
      </c>
      <c r="N1064" s="15">
        <v>1</v>
      </c>
      <c r="O1064" s="10" t="s">
        <v>929</v>
      </c>
      <c r="P1064" s="13" t="s">
        <v>569</v>
      </c>
      <c r="Q1064" s="32" t="s">
        <v>56</v>
      </c>
      <c r="R1064" s="15"/>
      <c r="S1064" s="15" t="s">
        <v>566</v>
      </c>
    </row>
    <row r="1065" spans="1:19" s="58" customFormat="1" ht="20.100000000000001" customHeight="1" x14ac:dyDescent="0.25">
      <c r="A1065" s="22">
        <v>924</v>
      </c>
      <c r="B1065" s="20" t="str">
        <f t="shared" si="64"/>
        <v>00.03.27.1.8.8.3.B.78.2020</v>
      </c>
      <c r="C1065" s="20">
        <v>78</v>
      </c>
      <c r="D1065" s="72" t="s">
        <v>1085</v>
      </c>
      <c r="E1065" s="21" t="s">
        <v>581</v>
      </c>
      <c r="F1065" s="19" t="s">
        <v>893</v>
      </c>
      <c r="G1065" s="190">
        <v>650000</v>
      </c>
      <c r="H1065" s="269"/>
      <c r="I1065" s="15">
        <v>2020</v>
      </c>
      <c r="J1065" s="15"/>
      <c r="K1065" s="15"/>
      <c r="L1065" s="15"/>
      <c r="M1065" s="15"/>
      <c r="N1065" s="15">
        <v>1</v>
      </c>
      <c r="O1065" s="10" t="s">
        <v>929</v>
      </c>
      <c r="P1065" s="13" t="s">
        <v>569</v>
      </c>
      <c r="Q1065" s="32"/>
      <c r="R1065" s="15"/>
      <c r="S1065" s="15"/>
    </row>
    <row r="1066" spans="1:19" s="58" customFormat="1" ht="20.100000000000001" customHeight="1" x14ac:dyDescent="0.25">
      <c r="A1066" s="72">
        <v>925</v>
      </c>
      <c r="B1066" s="20" t="str">
        <f t="shared" si="64"/>
        <v>00.03.27.1.8.8.3.B.79.2019</v>
      </c>
      <c r="C1066" s="20">
        <v>79</v>
      </c>
      <c r="D1066" s="72" t="s">
        <v>1085</v>
      </c>
      <c r="E1066" s="21" t="s">
        <v>584</v>
      </c>
      <c r="F1066" s="19" t="s">
        <v>893</v>
      </c>
      <c r="G1066" s="190">
        <v>90000</v>
      </c>
      <c r="H1066" s="269"/>
      <c r="I1066" s="15">
        <v>2019</v>
      </c>
      <c r="J1066" s="15"/>
      <c r="K1066" s="15"/>
      <c r="L1066" s="15"/>
      <c r="M1066" s="15"/>
      <c r="N1066" s="15">
        <v>1</v>
      </c>
      <c r="O1066" s="10" t="s">
        <v>929</v>
      </c>
      <c r="P1066" s="13" t="s">
        <v>569</v>
      </c>
      <c r="Q1066" s="32"/>
      <c r="R1066" s="15"/>
      <c r="S1066" s="15"/>
    </row>
    <row r="1067" spans="1:19" s="58" customFormat="1" ht="20.100000000000001" customHeight="1" x14ac:dyDescent="0.25">
      <c r="A1067" s="22">
        <v>926</v>
      </c>
      <c r="B1067" s="20" t="str">
        <f t="shared" si="64"/>
        <v>00.03.27.1.8.8.3.B.80.2021</v>
      </c>
      <c r="C1067" s="20">
        <v>80</v>
      </c>
      <c r="D1067" s="72" t="s">
        <v>1085</v>
      </c>
      <c r="E1067" s="13" t="s">
        <v>534</v>
      </c>
      <c r="F1067" s="19" t="s">
        <v>893</v>
      </c>
      <c r="G1067" s="190">
        <v>650000</v>
      </c>
      <c r="H1067" s="269"/>
      <c r="I1067" s="15">
        <v>2021</v>
      </c>
      <c r="J1067" s="15" t="s">
        <v>591</v>
      </c>
      <c r="K1067" s="15"/>
      <c r="L1067" s="15" t="s">
        <v>59</v>
      </c>
      <c r="M1067" s="15" t="s">
        <v>59</v>
      </c>
      <c r="N1067" s="15">
        <v>1</v>
      </c>
      <c r="O1067" s="10" t="s">
        <v>929</v>
      </c>
      <c r="P1067" s="13" t="s">
        <v>569</v>
      </c>
      <c r="Q1067" s="32"/>
      <c r="R1067" s="15"/>
      <c r="S1067" s="15"/>
    </row>
    <row r="1068" spans="1:19" ht="15.75" x14ac:dyDescent="0.25">
      <c r="B1068" s="20" t="str">
        <f t="shared" ref="B1068:B1072" si="65">"00.03.27.1.8.8.1.B."&amp;C1068&amp;D1068&amp;I1068</f>
        <v>00.03.27.1.8.8.1.B.81.2022</v>
      </c>
      <c r="C1068" s="20">
        <v>81</v>
      </c>
      <c r="D1068" s="22" t="s">
        <v>1085</v>
      </c>
      <c r="E1068" s="85" t="s">
        <v>409</v>
      </c>
      <c r="F1068" s="19" t="s">
        <v>893</v>
      </c>
      <c r="G1068" s="210">
        <f>1620000/3</f>
        <v>540000</v>
      </c>
      <c r="H1068" s="280" t="s">
        <v>1102</v>
      </c>
      <c r="I1068" s="111">
        <v>2022</v>
      </c>
      <c r="J1068" s="2" t="s">
        <v>410</v>
      </c>
      <c r="K1068" s="2" t="s">
        <v>59</v>
      </c>
      <c r="L1068" s="2" t="s">
        <v>59</v>
      </c>
      <c r="M1068" s="2" t="s">
        <v>59</v>
      </c>
      <c r="N1068" s="2">
        <v>1</v>
      </c>
      <c r="O1068" s="111" t="s">
        <v>929</v>
      </c>
      <c r="P1068" s="113" t="s">
        <v>562</v>
      </c>
      <c r="Q1068" s="85" t="s">
        <v>56</v>
      </c>
      <c r="R1068" s="85"/>
      <c r="S1068" s="85"/>
    </row>
    <row r="1069" spans="1:19" ht="15.75" x14ac:dyDescent="0.25">
      <c r="B1069" s="20" t="str">
        <f t="shared" si="65"/>
        <v>00.03.27.1.8.8.1.B.82.2022</v>
      </c>
      <c r="C1069" s="20">
        <v>82</v>
      </c>
      <c r="D1069" s="22" t="s">
        <v>1085</v>
      </c>
      <c r="E1069" s="85" t="s">
        <v>409</v>
      </c>
      <c r="F1069" s="19" t="s">
        <v>893</v>
      </c>
      <c r="G1069" s="210">
        <f t="shared" ref="G1069:G1070" si="66">1620000/3</f>
        <v>540000</v>
      </c>
      <c r="H1069" s="280" t="s">
        <v>1102</v>
      </c>
      <c r="I1069" s="111">
        <v>2022</v>
      </c>
      <c r="J1069" s="2" t="s">
        <v>410</v>
      </c>
      <c r="K1069" s="2" t="s">
        <v>59</v>
      </c>
      <c r="L1069" s="2" t="s">
        <v>59</v>
      </c>
      <c r="M1069" s="2" t="s">
        <v>59</v>
      </c>
      <c r="N1069" s="2">
        <v>1</v>
      </c>
      <c r="O1069" s="111" t="s">
        <v>929</v>
      </c>
      <c r="P1069" s="113" t="s">
        <v>562</v>
      </c>
      <c r="Q1069" s="85" t="s">
        <v>56</v>
      </c>
      <c r="R1069" s="85"/>
      <c r="S1069" s="85"/>
    </row>
    <row r="1070" spans="1:19" ht="15.75" x14ac:dyDescent="0.25">
      <c r="B1070" s="20" t="str">
        <f t="shared" si="65"/>
        <v>00.03.27.1.8.8.1.B.83.2022</v>
      </c>
      <c r="C1070" s="20">
        <v>83</v>
      </c>
      <c r="D1070" s="22" t="s">
        <v>1085</v>
      </c>
      <c r="E1070" s="85" t="s">
        <v>409</v>
      </c>
      <c r="F1070" s="19" t="s">
        <v>893</v>
      </c>
      <c r="G1070" s="210">
        <f t="shared" si="66"/>
        <v>540000</v>
      </c>
      <c r="H1070" s="280" t="s">
        <v>1102</v>
      </c>
      <c r="I1070" s="111">
        <v>2022</v>
      </c>
      <c r="J1070" s="2" t="s">
        <v>410</v>
      </c>
      <c r="K1070" s="2" t="s">
        <v>59</v>
      </c>
      <c r="L1070" s="2" t="s">
        <v>59</v>
      </c>
      <c r="M1070" s="2" t="s">
        <v>59</v>
      </c>
      <c r="N1070" s="2">
        <v>1</v>
      </c>
      <c r="O1070" s="111" t="s">
        <v>929</v>
      </c>
      <c r="P1070" s="113" t="s">
        <v>562</v>
      </c>
      <c r="Q1070" s="85" t="s">
        <v>56</v>
      </c>
      <c r="R1070" s="85"/>
      <c r="S1070" s="85"/>
    </row>
    <row r="1071" spans="1:19" ht="30" x14ac:dyDescent="0.25">
      <c r="B1071" s="20" t="str">
        <f t="shared" si="65"/>
        <v>00.03.27.1.8.8.1.B.84.2023</v>
      </c>
      <c r="C1071" s="20">
        <v>84</v>
      </c>
      <c r="D1071" s="22" t="s">
        <v>1085</v>
      </c>
      <c r="E1071" s="85" t="s">
        <v>1376</v>
      </c>
      <c r="F1071" s="19" t="s">
        <v>893</v>
      </c>
      <c r="G1071" s="197">
        <v>8456000</v>
      </c>
      <c r="H1071" s="280" t="s">
        <v>1146</v>
      </c>
      <c r="I1071" s="111">
        <v>2023</v>
      </c>
      <c r="J1071" s="253" t="s">
        <v>388</v>
      </c>
      <c r="K1071" s="6" t="s">
        <v>1378</v>
      </c>
      <c r="L1071" s="61" t="s">
        <v>1379</v>
      </c>
      <c r="M1071" s="2"/>
      <c r="N1071" s="2">
        <v>1</v>
      </c>
      <c r="O1071" s="111" t="s">
        <v>929</v>
      </c>
      <c r="P1071" s="113" t="s">
        <v>562</v>
      </c>
      <c r="Q1071" s="85" t="s">
        <v>56</v>
      </c>
      <c r="R1071" s="85"/>
      <c r="S1071" s="85"/>
    </row>
    <row r="1072" spans="1:19" ht="15.75" x14ac:dyDescent="0.25">
      <c r="B1072" s="20" t="str">
        <f t="shared" si="65"/>
        <v>00.03.27.1.8.8.1.B.85.2023</v>
      </c>
      <c r="C1072" s="20">
        <v>85</v>
      </c>
      <c r="D1072" s="22" t="s">
        <v>1085</v>
      </c>
      <c r="E1072" s="85" t="s">
        <v>1377</v>
      </c>
      <c r="F1072" s="19" t="s">
        <v>893</v>
      </c>
      <c r="G1072" s="197">
        <v>1201000</v>
      </c>
      <c r="H1072" s="280" t="s">
        <v>1146</v>
      </c>
      <c r="I1072" s="111">
        <v>2023</v>
      </c>
      <c r="J1072" s="253" t="s">
        <v>1380</v>
      </c>
      <c r="K1072" s="6"/>
      <c r="L1072" s="6" t="s">
        <v>1381</v>
      </c>
      <c r="M1072" s="2"/>
      <c r="N1072" s="2">
        <v>1</v>
      </c>
      <c r="O1072" s="111" t="s">
        <v>929</v>
      </c>
      <c r="P1072" s="113" t="s">
        <v>562</v>
      </c>
      <c r="Q1072" s="85" t="s">
        <v>56</v>
      </c>
      <c r="R1072" s="85"/>
      <c r="S1072" s="85"/>
    </row>
    <row r="1073" spans="1:19" s="94" customFormat="1" ht="20.100000000000001" customHeight="1" x14ac:dyDescent="0.25">
      <c r="A1073" s="72">
        <v>901</v>
      </c>
      <c r="B1073" s="20" t="str">
        <f>"00.03.27.1.8.8.1.B."&amp;C1073&amp;D1073&amp;I1073</f>
        <v>00.03.27.1.8.8.1.B.86.2022</v>
      </c>
      <c r="C1073" s="20">
        <v>86</v>
      </c>
      <c r="D1073" s="72" t="s">
        <v>1085</v>
      </c>
      <c r="E1073" s="95" t="s">
        <v>1116</v>
      </c>
      <c r="F1073" s="91" t="s">
        <v>893</v>
      </c>
      <c r="G1073" s="197">
        <f>9799000/2</f>
        <v>4899500</v>
      </c>
      <c r="H1073" s="270" t="s">
        <v>1117</v>
      </c>
      <c r="I1073" s="100">
        <v>2022</v>
      </c>
      <c r="J1073" s="100" t="s">
        <v>1120</v>
      </c>
      <c r="K1073" s="100"/>
      <c r="L1073" s="100" t="s">
        <v>1118</v>
      </c>
      <c r="M1073" s="100"/>
      <c r="N1073" s="100">
        <v>1</v>
      </c>
      <c r="O1073" s="92" t="s">
        <v>929</v>
      </c>
      <c r="P1073" s="53" t="s">
        <v>562</v>
      </c>
      <c r="Q1073" s="100" t="s">
        <v>56</v>
      </c>
      <c r="S1073" s="100"/>
    </row>
    <row r="1074" spans="1:19" s="94" customFormat="1" ht="20.100000000000001" customHeight="1" x14ac:dyDescent="0.25">
      <c r="A1074" s="72"/>
      <c r="B1074" s="20" t="str">
        <f>"00.03.27.1.8.8.1.B."&amp;C1074&amp;D1074&amp;I1074</f>
        <v>00.03.27.1.8.8.1.B.87.2022</v>
      </c>
      <c r="C1074" s="20">
        <v>87</v>
      </c>
      <c r="D1074" s="72" t="s">
        <v>1085</v>
      </c>
      <c r="E1074" s="95" t="s">
        <v>1116</v>
      </c>
      <c r="F1074" s="91" t="s">
        <v>893</v>
      </c>
      <c r="G1074" s="197">
        <f>9799000/2</f>
        <v>4899500</v>
      </c>
      <c r="H1074" s="270" t="s">
        <v>1117</v>
      </c>
      <c r="I1074" s="100">
        <v>2022</v>
      </c>
      <c r="J1074" s="100" t="s">
        <v>1120</v>
      </c>
      <c r="K1074" s="100"/>
      <c r="L1074" s="100" t="s">
        <v>1119</v>
      </c>
      <c r="M1074" s="100"/>
      <c r="N1074" s="100">
        <v>1</v>
      </c>
      <c r="O1074" s="92" t="s">
        <v>929</v>
      </c>
      <c r="P1074" s="53" t="s">
        <v>562</v>
      </c>
      <c r="Q1074" s="100" t="s">
        <v>56</v>
      </c>
      <c r="S1074" s="100"/>
    </row>
    <row r="1075" spans="1:19" s="58" customFormat="1" ht="20.100000000000001" customHeight="1" x14ac:dyDescent="0.25">
      <c r="A1075" s="72"/>
      <c r="B1075" s="20" t="str">
        <f>"00.03.27.1.8.8.1.B."&amp;C1075&amp;D1075&amp;I1075</f>
        <v>00.03.27.1.8.8.1.B.88.2022</v>
      </c>
      <c r="C1075" s="20">
        <v>88</v>
      </c>
      <c r="D1075" s="72" t="s">
        <v>1085</v>
      </c>
      <c r="E1075" s="95" t="s">
        <v>1116</v>
      </c>
      <c r="F1075" s="91" t="s">
        <v>893</v>
      </c>
      <c r="G1075" s="197">
        <f>12699000/3</f>
        <v>4233000</v>
      </c>
      <c r="H1075" s="270" t="s">
        <v>1117</v>
      </c>
      <c r="I1075" s="100">
        <v>2022</v>
      </c>
      <c r="J1075" s="100" t="s">
        <v>568</v>
      </c>
      <c r="K1075" s="100"/>
      <c r="L1075" s="100" t="s">
        <v>1121</v>
      </c>
      <c r="M1075" s="100"/>
      <c r="N1075" s="100">
        <v>1</v>
      </c>
      <c r="O1075" s="92" t="s">
        <v>929</v>
      </c>
      <c r="P1075" s="53" t="s">
        <v>564</v>
      </c>
      <c r="Q1075" s="32" t="s">
        <v>56</v>
      </c>
      <c r="R1075" s="15"/>
      <c r="S1075" s="15"/>
    </row>
    <row r="1076" spans="1:19" s="94" customFormat="1" ht="20.100000000000001" customHeight="1" x14ac:dyDescent="0.25">
      <c r="A1076" s="22">
        <v>926</v>
      </c>
      <c r="B1076" s="20" t="str">
        <f t="shared" ref="B1076:B1084" si="67">"00.03.27.1.8.8.3.B."&amp;C1076&amp;D1076&amp;I1076</f>
        <v>00.03.27.1.8.8.3.B.89.2022</v>
      </c>
      <c r="C1076" s="20">
        <v>89</v>
      </c>
      <c r="D1076" s="72" t="s">
        <v>1085</v>
      </c>
      <c r="E1076" s="70" t="s">
        <v>1132</v>
      </c>
      <c r="F1076" s="91" t="s">
        <v>893</v>
      </c>
      <c r="G1076" s="197">
        <v>1000000</v>
      </c>
      <c r="H1076" s="287" t="s">
        <v>1110</v>
      </c>
      <c r="I1076" s="15">
        <v>2022</v>
      </c>
      <c r="J1076" s="15" t="s">
        <v>1133</v>
      </c>
      <c r="K1076" s="15"/>
      <c r="L1076" s="15" t="s">
        <v>59</v>
      </c>
      <c r="M1076" s="15" t="s">
        <v>59</v>
      </c>
      <c r="N1076" s="15">
        <v>1</v>
      </c>
      <c r="O1076" s="10" t="s">
        <v>929</v>
      </c>
      <c r="P1076" s="70" t="s">
        <v>569</v>
      </c>
      <c r="Q1076" s="32" t="s">
        <v>56</v>
      </c>
      <c r="R1076" s="100"/>
      <c r="S1076" s="100"/>
    </row>
    <row r="1077" spans="1:19" s="94" customFormat="1" ht="20.100000000000001" customHeight="1" x14ac:dyDescent="0.25">
      <c r="A1077" s="72"/>
      <c r="B1077" s="20" t="str">
        <f t="shared" si="67"/>
        <v>00.03.27.1.8.8.3.B.90.2022</v>
      </c>
      <c r="C1077" s="20">
        <v>90</v>
      </c>
      <c r="D1077" s="72" t="s">
        <v>1085</v>
      </c>
      <c r="E1077" s="70" t="s">
        <v>1132</v>
      </c>
      <c r="F1077" s="91" t="s">
        <v>893</v>
      </c>
      <c r="G1077" s="197">
        <v>1000000</v>
      </c>
      <c r="H1077" s="287" t="s">
        <v>1110</v>
      </c>
      <c r="I1077" s="15">
        <v>2022</v>
      </c>
      <c r="J1077" s="15" t="s">
        <v>1133</v>
      </c>
      <c r="K1077" s="15"/>
      <c r="L1077" s="15" t="s">
        <v>59</v>
      </c>
      <c r="M1077" s="15" t="s">
        <v>59</v>
      </c>
      <c r="N1077" s="15">
        <v>1</v>
      </c>
      <c r="O1077" s="10" t="s">
        <v>929</v>
      </c>
      <c r="P1077" s="70" t="s">
        <v>569</v>
      </c>
      <c r="Q1077" s="32" t="s">
        <v>56</v>
      </c>
      <c r="R1077" s="100"/>
      <c r="S1077" s="100"/>
    </row>
    <row r="1078" spans="1:19" s="94" customFormat="1" ht="20.100000000000001" customHeight="1" x14ac:dyDescent="0.25">
      <c r="A1078" s="72"/>
      <c r="B1078" s="20" t="str">
        <f t="shared" si="67"/>
        <v>00.03.27.1.8.8.3.B.91.2022</v>
      </c>
      <c r="C1078" s="20">
        <v>91</v>
      </c>
      <c r="D1078" s="72" t="s">
        <v>1085</v>
      </c>
      <c r="E1078" s="70" t="s">
        <v>1132</v>
      </c>
      <c r="F1078" s="91" t="s">
        <v>893</v>
      </c>
      <c r="G1078" s="197">
        <v>1000000</v>
      </c>
      <c r="H1078" s="287" t="s">
        <v>1110</v>
      </c>
      <c r="I1078" s="15">
        <v>2022</v>
      </c>
      <c r="J1078" s="15" t="s">
        <v>1133</v>
      </c>
      <c r="K1078" s="15"/>
      <c r="L1078" s="15" t="s">
        <v>59</v>
      </c>
      <c r="M1078" s="15" t="s">
        <v>59</v>
      </c>
      <c r="N1078" s="15">
        <v>1</v>
      </c>
      <c r="O1078" s="10" t="s">
        <v>929</v>
      </c>
      <c r="P1078" s="70" t="s">
        <v>569</v>
      </c>
      <c r="Q1078" s="32" t="s">
        <v>56</v>
      </c>
      <c r="R1078" s="100"/>
      <c r="S1078" s="100"/>
    </row>
    <row r="1079" spans="1:19" s="94" customFormat="1" ht="20.100000000000001" customHeight="1" x14ac:dyDescent="0.25">
      <c r="A1079" s="72"/>
      <c r="B1079" s="20" t="str">
        <f t="shared" si="67"/>
        <v>00.03.27.1.8.8.3.B.92.2022</v>
      </c>
      <c r="C1079" s="20">
        <v>92</v>
      </c>
      <c r="D1079" s="72" t="s">
        <v>1085</v>
      </c>
      <c r="E1079" s="70" t="s">
        <v>1132</v>
      </c>
      <c r="F1079" s="91" t="s">
        <v>893</v>
      </c>
      <c r="G1079" s="197">
        <v>1000000</v>
      </c>
      <c r="H1079" s="287" t="s">
        <v>1117</v>
      </c>
      <c r="I1079" s="15">
        <v>2022</v>
      </c>
      <c r="J1079" s="15" t="s">
        <v>1133</v>
      </c>
      <c r="K1079" s="15"/>
      <c r="L1079" s="15" t="s">
        <v>59</v>
      </c>
      <c r="M1079" s="15" t="s">
        <v>59</v>
      </c>
      <c r="N1079" s="15">
        <v>1</v>
      </c>
      <c r="O1079" s="10" t="s">
        <v>929</v>
      </c>
      <c r="P1079" s="70" t="s">
        <v>569</v>
      </c>
      <c r="Q1079" s="32" t="s">
        <v>56</v>
      </c>
      <c r="R1079" s="100"/>
      <c r="S1079" s="100"/>
    </row>
    <row r="1080" spans="1:19" s="94" customFormat="1" ht="20.100000000000001" customHeight="1" x14ac:dyDescent="0.25">
      <c r="A1080" s="72"/>
      <c r="B1080" s="20" t="str">
        <f t="shared" si="67"/>
        <v>00.03.27.1.8.8.3.B.93.2022</v>
      </c>
      <c r="C1080" s="20">
        <v>93</v>
      </c>
      <c r="D1080" s="72" t="s">
        <v>1085</v>
      </c>
      <c r="E1080" s="70" t="s">
        <v>1132</v>
      </c>
      <c r="F1080" s="91" t="s">
        <v>893</v>
      </c>
      <c r="G1080" s="197">
        <v>1000000</v>
      </c>
      <c r="H1080" s="287" t="s">
        <v>1117</v>
      </c>
      <c r="I1080" s="15">
        <v>2022</v>
      </c>
      <c r="J1080" s="15" t="s">
        <v>1133</v>
      </c>
      <c r="K1080" s="15"/>
      <c r="L1080" s="15" t="s">
        <v>59</v>
      </c>
      <c r="M1080" s="15" t="s">
        <v>59</v>
      </c>
      <c r="N1080" s="15">
        <v>1</v>
      </c>
      <c r="O1080" s="10" t="s">
        <v>929</v>
      </c>
      <c r="P1080" s="70" t="s">
        <v>569</v>
      </c>
      <c r="Q1080" s="103"/>
      <c r="R1080" s="100"/>
      <c r="S1080" s="100"/>
    </row>
    <row r="1081" spans="1:19" ht="15.75" x14ac:dyDescent="0.25">
      <c r="A1081" s="64"/>
      <c r="B1081" s="20" t="str">
        <f t="shared" si="67"/>
        <v>00.03.27.1.8.8.3.B.94.2022</v>
      </c>
      <c r="C1081" s="20">
        <v>94</v>
      </c>
      <c r="D1081" s="20" t="s">
        <v>1085</v>
      </c>
      <c r="E1081" s="20" t="s">
        <v>1099</v>
      </c>
      <c r="F1081" s="20" t="s">
        <v>893</v>
      </c>
      <c r="G1081" s="190"/>
      <c r="H1081" s="269" t="s">
        <v>1094</v>
      </c>
      <c r="I1081" s="15">
        <v>2022</v>
      </c>
      <c r="J1081" s="27" t="s">
        <v>1101</v>
      </c>
      <c r="K1081" s="27"/>
      <c r="L1081" s="313" t="s">
        <v>1100</v>
      </c>
      <c r="M1081" s="27" t="s">
        <v>59</v>
      </c>
      <c r="N1081" s="27">
        <v>1</v>
      </c>
      <c r="O1081" s="10" t="s">
        <v>929</v>
      </c>
      <c r="P1081" s="99" t="s">
        <v>562</v>
      </c>
      <c r="Q1081" s="64" t="s">
        <v>56</v>
      </c>
      <c r="R1081" s="132"/>
    </row>
    <row r="1082" spans="1:19" ht="15.75" x14ac:dyDescent="0.25">
      <c r="A1082" s="212"/>
      <c r="B1082" s="20" t="str">
        <f t="shared" si="67"/>
        <v>00.03.27.1.8.8.3.B.95.2019</v>
      </c>
      <c r="C1082" s="20">
        <v>95</v>
      </c>
      <c r="D1082" s="147" t="s">
        <v>1085</v>
      </c>
      <c r="E1082" s="20" t="s">
        <v>474</v>
      </c>
      <c r="F1082" s="20" t="s">
        <v>893</v>
      </c>
      <c r="G1082" s="190" t="s">
        <v>59</v>
      </c>
      <c r="H1082" s="269" t="s">
        <v>59</v>
      </c>
      <c r="I1082" s="15">
        <v>2019</v>
      </c>
      <c r="J1082" s="27" t="s">
        <v>1187</v>
      </c>
      <c r="K1082" s="27"/>
      <c r="L1082" s="313" t="s">
        <v>1188</v>
      </c>
      <c r="M1082" s="27" t="s">
        <v>59</v>
      </c>
      <c r="N1082" s="27">
        <v>1</v>
      </c>
      <c r="O1082" s="10" t="s">
        <v>929</v>
      </c>
      <c r="P1082" s="99" t="s">
        <v>565</v>
      </c>
      <c r="Q1082" s="64" t="s">
        <v>56</v>
      </c>
      <c r="R1082" s="132"/>
    </row>
    <row r="1083" spans="1:19" ht="15.75" x14ac:dyDescent="0.25">
      <c r="A1083" s="212"/>
      <c r="B1083" s="20" t="str">
        <f t="shared" si="67"/>
        <v>00.03.27.1.8.8.3.B.96.2022</v>
      </c>
      <c r="C1083" s="20">
        <v>96</v>
      </c>
      <c r="D1083" s="147" t="s">
        <v>1085</v>
      </c>
      <c r="E1083" s="20" t="s">
        <v>1284</v>
      </c>
      <c r="F1083" s="20" t="s">
        <v>893</v>
      </c>
      <c r="G1083" s="316">
        <v>45668</v>
      </c>
      <c r="H1083" s="269" t="s">
        <v>1102</v>
      </c>
      <c r="I1083" s="15">
        <v>2022</v>
      </c>
      <c r="J1083" s="27" t="s">
        <v>1285</v>
      </c>
      <c r="K1083" s="27" t="s">
        <v>1286</v>
      </c>
      <c r="L1083" s="313"/>
      <c r="M1083" s="27" t="s">
        <v>59</v>
      </c>
      <c r="N1083" s="27">
        <v>1</v>
      </c>
      <c r="O1083" s="10" t="s">
        <v>929</v>
      </c>
      <c r="P1083" s="99" t="s">
        <v>565</v>
      </c>
      <c r="Q1083" s="64" t="s">
        <v>56</v>
      </c>
      <c r="R1083" s="132"/>
    </row>
    <row r="1084" spans="1:19" ht="15.75" x14ac:dyDescent="0.25">
      <c r="A1084" s="212"/>
      <c r="B1084" s="20" t="str">
        <f t="shared" si="67"/>
        <v>00.03.27.1.8.8.3.B.97.2023</v>
      </c>
      <c r="C1084" s="20">
        <v>97</v>
      </c>
      <c r="D1084" s="147" t="s">
        <v>1085</v>
      </c>
      <c r="E1084" s="20" t="s">
        <v>572</v>
      </c>
      <c r="F1084" s="20" t="s">
        <v>893</v>
      </c>
      <c r="G1084" s="316">
        <v>258000</v>
      </c>
      <c r="H1084" s="269" t="s">
        <v>1157</v>
      </c>
      <c r="I1084" s="15">
        <v>2023</v>
      </c>
      <c r="J1084" s="27" t="s">
        <v>1411</v>
      </c>
      <c r="K1084" s="27" t="s">
        <v>59</v>
      </c>
      <c r="L1084" s="313" t="s">
        <v>59</v>
      </c>
      <c r="M1084" s="27"/>
      <c r="N1084" s="27">
        <v>1</v>
      </c>
      <c r="O1084" s="10" t="s">
        <v>929</v>
      </c>
      <c r="P1084" s="99" t="s">
        <v>562</v>
      </c>
      <c r="Q1084" s="64" t="s">
        <v>56</v>
      </c>
      <c r="R1084" s="132"/>
    </row>
    <row r="1085" spans="1:19" s="58" customFormat="1" ht="20.100000000000001" customHeight="1" x14ac:dyDescent="0.25">
      <c r="A1085" s="72"/>
      <c r="B1085" s="20" t="str">
        <f t="shared" ref="B1085:B1086" si="68">"00.03.27.1.8.8.1.B."&amp;C1085&amp;D1085&amp;I1085</f>
        <v>00.03.27.1.8.8.1.B.98.2023</v>
      </c>
      <c r="C1085" s="20">
        <v>98</v>
      </c>
      <c r="D1085" s="147" t="s">
        <v>1085</v>
      </c>
      <c r="E1085" s="95" t="str">
        <f>'[1]2023'!$B$26</f>
        <v>barcode scanner</v>
      </c>
      <c r="F1085" s="20" t="s">
        <v>893</v>
      </c>
      <c r="G1085" s="317">
        <f>'[1]2023'!$D$26</f>
        <v>823820</v>
      </c>
      <c r="H1085" s="270" t="s">
        <v>1146</v>
      </c>
      <c r="I1085" s="15">
        <v>2023</v>
      </c>
      <c r="J1085" s="87" t="s">
        <v>1436</v>
      </c>
      <c r="K1085" s="87" t="s">
        <v>1437</v>
      </c>
      <c r="L1085" s="87"/>
      <c r="M1085" s="100"/>
      <c r="N1085" s="27">
        <v>1</v>
      </c>
      <c r="O1085" s="10" t="s">
        <v>929</v>
      </c>
      <c r="P1085" s="99" t="s">
        <v>562</v>
      </c>
      <c r="Q1085" s="64" t="s">
        <v>56</v>
      </c>
      <c r="R1085" s="15"/>
      <c r="S1085" s="10"/>
    </row>
    <row r="1086" spans="1:19" s="58" customFormat="1" ht="20.100000000000001" customHeight="1" x14ac:dyDescent="0.25">
      <c r="A1086" s="72"/>
      <c r="B1086" s="20" t="str">
        <f t="shared" si="68"/>
        <v>00.03.27.1.8.8.1.B.99.2023</v>
      </c>
      <c r="C1086" s="20">
        <v>99</v>
      </c>
      <c r="D1086" s="147" t="s">
        <v>1085</v>
      </c>
      <c r="E1086" s="95" t="str">
        <f>'[1]2023'!$B$27</f>
        <v>finger print</v>
      </c>
      <c r="F1086" s="20" t="s">
        <v>893</v>
      </c>
      <c r="G1086" s="317">
        <f>'[1]2023'!$D$27</f>
        <v>1201000</v>
      </c>
      <c r="H1086" s="270" t="s">
        <v>1146</v>
      </c>
      <c r="I1086" s="15">
        <v>2023</v>
      </c>
      <c r="J1086" s="87" t="s">
        <v>1380</v>
      </c>
      <c r="K1086" s="87"/>
      <c r="L1086" s="87" t="s">
        <v>1381</v>
      </c>
      <c r="M1086" s="100"/>
      <c r="N1086" s="27">
        <v>1</v>
      </c>
      <c r="O1086" s="10" t="s">
        <v>929</v>
      </c>
      <c r="P1086" s="99" t="s">
        <v>562</v>
      </c>
      <c r="Q1086" s="64" t="s">
        <v>56</v>
      </c>
      <c r="R1086" s="15"/>
      <c r="S1086" s="10"/>
    </row>
    <row r="1087" spans="1:19" ht="15.75" x14ac:dyDescent="0.25">
      <c r="A1087" s="212"/>
      <c r="B1087" s="20" t="str">
        <f t="shared" ref="B1087" si="69">"00.03.27.1.8.8.3.B."&amp;C1087&amp;D1087&amp;I1087</f>
        <v>00.03.27.1.8.8.3.B.100.2023</v>
      </c>
      <c r="C1087" s="20">
        <v>100</v>
      </c>
      <c r="D1087" s="147" t="s">
        <v>1085</v>
      </c>
      <c r="E1087" s="20" t="s">
        <v>1482</v>
      </c>
      <c r="F1087" s="20" t="s">
        <v>893</v>
      </c>
      <c r="G1087" s="316"/>
      <c r="H1087" s="269" t="s">
        <v>1483</v>
      </c>
      <c r="I1087" s="15">
        <v>2023</v>
      </c>
      <c r="J1087" s="27" t="s">
        <v>1155</v>
      </c>
      <c r="K1087" s="27" t="s">
        <v>59</v>
      </c>
      <c r="L1087" s="313" t="s">
        <v>59</v>
      </c>
      <c r="M1087" s="27" t="s">
        <v>59</v>
      </c>
      <c r="N1087" s="27">
        <v>1</v>
      </c>
      <c r="O1087" s="10" t="s">
        <v>929</v>
      </c>
      <c r="P1087" s="99" t="s">
        <v>565</v>
      </c>
      <c r="Q1087" s="64" t="s">
        <v>56</v>
      </c>
      <c r="R1087" s="132"/>
    </row>
    <row r="1088" spans="1:19" s="344" customFormat="1" ht="15.75" x14ac:dyDescent="0.25">
      <c r="A1088" s="343"/>
      <c r="B1088" s="20" t="str">
        <f>"00.03.27.1.8.8.3.B."&amp;C1088&amp;D1088&amp;I1088</f>
        <v>00.03.27.1.8.8.3.B.101.2023</v>
      </c>
      <c r="C1088" s="20">
        <v>101</v>
      </c>
      <c r="D1088" s="22" t="s">
        <v>1085</v>
      </c>
      <c r="E1088" s="20" t="s">
        <v>409</v>
      </c>
      <c r="F1088" s="19" t="s">
        <v>893</v>
      </c>
      <c r="G1088" s="190">
        <v>525000</v>
      </c>
      <c r="H1088" s="269" t="s">
        <v>1102</v>
      </c>
      <c r="I1088" s="15">
        <v>2023</v>
      </c>
      <c r="J1088" s="27" t="s">
        <v>410</v>
      </c>
      <c r="K1088" s="27" t="s">
        <v>59</v>
      </c>
      <c r="L1088" s="27" t="s">
        <v>59</v>
      </c>
      <c r="M1088" s="27" t="s">
        <v>59</v>
      </c>
      <c r="N1088" s="27">
        <v>1</v>
      </c>
      <c r="O1088" s="15" t="s">
        <v>929</v>
      </c>
      <c r="P1088" s="99" t="s">
        <v>565</v>
      </c>
      <c r="Q1088" s="20" t="s">
        <v>56</v>
      </c>
      <c r="R1088" s="20"/>
      <c r="S1088" s="20"/>
    </row>
    <row r="1089" spans="1:19" s="344" customFormat="1" ht="15.75" x14ac:dyDescent="0.25">
      <c r="A1089" s="343"/>
      <c r="B1089" s="20" t="str">
        <f t="shared" ref="B1089:B1090" si="70">"00.03.27.1.8.8.3.B."&amp;C1089&amp;D1089&amp;I1089</f>
        <v>00.03.27.1.8.8.3.B.102.2023</v>
      </c>
      <c r="C1089" s="20">
        <v>102</v>
      </c>
      <c r="D1089" s="22" t="s">
        <v>1085</v>
      </c>
      <c r="E1089" s="20" t="s">
        <v>409</v>
      </c>
      <c r="F1089" s="19" t="s">
        <v>893</v>
      </c>
      <c r="G1089" s="190">
        <v>525000</v>
      </c>
      <c r="H1089" s="269" t="s">
        <v>1102</v>
      </c>
      <c r="I1089" s="15">
        <v>2023</v>
      </c>
      <c r="J1089" s="27" t="s">
        <v>410</v>
      </c>
      <c r="K1089" s="27" t="s">
        <v>59</v>
      </c>
      <c r="L1089" s="27" t="s">
        <v>59</v>
      </c>
      <c r="M1089" s="27" t="s">
        <v>59</v>
      </c>
      <c r="N1089" s="27">
        <v>1</v>
      </c>
      <c r="O1089" s="15" t="s">
        <v>929</v>
      </c>
      <c r="P1089" s="99" t="s">
        <v>565</v>
      </c>
      <c r="Q1089" s="20" t="s">
        <v>56</v>
      </c>
      <c r="R1089" s="20"/>
      <c r="S1089" s="20"/>
    </row>
    <row r="1090" spans="1:19" s="344" customFormat="1" ht="15.75" x14ac:dyDescent="0.25">
      <c r="A1090" s="343"/>
      <c r="B1090" s="20" t="str">
        <f t="shared" si="70"/>
        <v>00.03.27.1.8.8.3.B.103.2023</v>
      </c>
      <c r="C1090" s="20">
        <v>103</v>
      </c>
      <c r="D1090" s="22" t="s">
        <v>1085</v>
      </c>
      <c r="E1090" s="20" t="s">
        <v>409</v>
      </c>
      <c r="F1090" s="19" t="s">
        <v>893</v>
      </c>
      <c r="G1090" s="190">
        <v>525000</v>
      </c>
      <c r="H1090" s="269" t="s">
        <v>1102</v>
      </c>
      <c r="I1090" s="15">
        <v>2023</v>
      </c>
      <c r="J1090" s="27" t="s">
        <v>410</v>
      </c>
      <c r="K1090" s="27" t="s">
        <v>59</v>
      </c>
      <c r="L1090" s="27" t="s">
        <v>59</v>
      </c>
      <c r="M1090" s="27" t="s">
        <v>59</v>
      </c>
      <c r="N1090" s="27">
        <v>1</v>
      </c>
      <c r="O1090" s="15" t="s">
        <v>929</v>
      </c>
      <c r="P1090" s="99" t="s">
        <v>565</v>
      </c>
      <c r="Q1090" s="20" t="s">
        <v>56</v>
      </c>
      <c r="R1090" s="20"/>
      <c r="S1090" s="20"/>
    </row>
    <row r="1091" spans="1:19" s="344" customFormat="1" ht="15.75" x14ac:dyDescent="0.25">
      <c r="A1091" s="343"/>
      <c r="B1091" s="20" t="str">
        <f>"00.03.27.1.8.8.3.B."&amp;C1091&amp;D1091&amp;I1091</f>
        <v>00.03.27.1.8.8.3.B.104.2023</v>
      </c>
      <c r="C1091" s="20">
        <v>104</v>
      </c>
      <c r="D1091" s="22" t="s">
        <v>1085</v>
      </c>
      <c r="E1091" s="20" t="s">
        <v>409</v>
      </c>
      <c r="F1091" s="19" t="s">
        <v>893</v>
      </c>
      <c r="G1091" s="190">
        <v>525000</v>
      </c>
      <c r="H1091" s="269" t="s">
        <v>1102</v>
      </c>
      <c r="I1091" s="15">
        <v>2023</v>
      </c>
      <c r="J1091" s="27" t="s">
        <v>410</v>
      </c>
      <c r="K1091" s="27" t="s">
        <v>59</v>
      </c>
      <c r="L1091" s="27" t="s">
        <v>59</v>
      </c>
      <c r="M1091" s="27" t="s">
        <v>59</v>
      </c>
      <c r="N1091" s="27">
        <v>1</v>
      </c>
      <c r="O1091" s="15" t="s">
        <v>929</v>
      </c>
      <c r="P1091" s="99" t="s">
        <v>565</v>
      </c>
      <c r="Q1091" s="20" t="s">
        <v>56</v>
      </c>
      <c r="R1091" s="20"/>
      <c r="S1091" s="20"/>
    </row>
    <row r="1092" spans="1:19" s="344" customFormat="1" ht="15.75" x14ac:dyDescent="0.25">
      <c r="A1092" s="343"/>
      <c r="B1092" s="20" t="str">
        <f>"00.03.27.1.8.8.3.B."&amp;C1092&amp;D1092&amp;I1092</f>
        <v>00.03.27.1.8.8.3.B.105.2023</v>
      </c>
      <c r="C1092" s="20">
        <v>105</v>
      </c>
      <c r="D1092" s="22" t="s">
        <v>1085</v>
      </c>
      <c r="E1092" s="20" t="s">
        <v>373</v>
      </c>
      <c r="F1092" s="19" t="s">
        <v>893</v>
      </c>
      <c r="G1092" s="190">
        <f>'[1]2023'!$D$214/2</f>
        <v>725000</v>
      </c>
      <c r="H1092" s="269" t="s">
        <v>1102</v>
      </c>
      <c r="I1092" s="15">
        <v>2023</v>
      </c>
      <c r="J1092" s="27" t="s">
        <v>59</v>
      </c>
      <c r="K1092" s="27" t="s">
        <v>59</v>
      </c>
      <c r="L1092" s="27" t="s">
        <v>59</v>
      </c>
      <c r="M1092" s="27" t="s">
        <v>59</v>
      </c>
      <c r="N1092" s="27">
        <v>1</v>
      </c>
      <c r="O1092" s="15" t="s">
        <v>929</v>
      </c>
      <c r="P1092" s="99" t="s">
        <v>565</v>
      </c>
      <c r="Q1092" s="20" t="s">
        <v>56</v>
      </c>
      <c r="R1092" s="20"/>
      <c r="S1092" s="20"/>
    </row>
    <row r="1093" spans="1:19" s="58" customFormat="1" ht="20.100000000000001" customHeight="1" x14ac:dyDescent="0.25">
      <c r="A1093" s="72"/>
      <c r="B1093" s="20" t="str">
        <f>"00.03.27.1.8.8.3.B."&amp;C1093&amp;D1093&amp;I1093</f>
        <v>00.03.27.1.8.8.3.B.106.2023</v>
      </c>
      <c r="C1093" s="20">
        <v>106</v>
      </c>
      <c r="D1093" s="22" t="s">
        <v>1085</v>
      </c>
      <c r="E1093" s="20" t="s">
        <v>373</v>
      </c>
      <c r="F1093" s="19" t="s">
        <v>893</v>
      </c>
      <c r="G1093" s="190">
        <f>'[1]2023'!$D$214/2</f>
        <v>725000</v>
      </c>
      <c r="H1093" s="269" t="s">
        <v>1102</v>
      </c>
      <c r="I1093" s="15">
        <v>2023</v>
      </c>
      <c r="J1093" s="27" t="s">
        <v>59</v>
      </c>
      <c r="K1093" s="27" t="s">
        <v>59</v>
      </c>
      <c r="L1093" s="27" t="s">
        <v>59</v>
      </c>
      <c r="M1093" s="27" t="s">
        <v>59</v>
      </c>
      <c r="N1093" s="27">
        <v>1</v>
      </c>
      <c r="O1093" s="15" t="s">
        <v>929</v>
      </c>
      <c r="P1093" s="99" t="s">
        <v>565</v>
      </c>
      <c r="Q1093" s="20" t="s">
        <v>56</v>
      </c>
      <c r="R1093" s="20"/>
      <c r="S1093" s="20"/>
    </row>
    <row r="1094" spans="1:19" s="266" customFormat="1" ht="15.75" x14ac:dyDescent="0.25">
      <c r="A1094" s="265"/>
      <c r="B1094" s="20" t="str">
        <f t="shared" ref="B1094:B1095" si="71">"00.03.27.1.8.8.3.B."&amp;C1094&amp;D1094&amp;I1094</f>
        <v>00.03.27.1.8.8.3.B.107.2023</v>
      </c>
      <c r="C1094" s="20">
        <v>107</v>
      </c>
      <c r="D1094" s="147" t="s">
        <v>1085</v>
      </c>
      <c r="E1094" s="28" t="s">
        <v>1520</v>
      </c>
      <c r="F1094" s="20" t="s">
        <v>893</v>
      </c>
      <c r="G1094" s="317">
        <f>2650000/3</f>
        <v>883333.33333333337</v>
      </c>
      <c r="H1094" s="269" t="s">
        <v>1102</v>
      </c>
      <c r="I1094" s="15">
        <v>2023</v>
      </c>
      <c r="J1094" s="20" t="s">
        <v>1388</v>
      </c>
      <c r="K1094" s="6" t="s">
        <v>59</v>
      </c>
      <c r="L1094" s="6" t="s">
        <v>59</v>
      </c>
      <c r="M1094" s="27"/>
      <c r="N1094" s="27">
        <v>1</v>
      </c>
      <c r="O1094" s="15" t="s">
        <v>929</v>
      </c>
      <c r="P1094" s="99" t="s">
        <v>565</v>
      </c>
      <c r="Q1094" s="20" t="s">
        <v>56</v>
      </c>
      <c r="R1094" s="20"/>
      <c r="S1094" s="20"/>
    </row>
    <row r="1095" spans="1:19" s="266" customFormat="1" ht="15.75" x14ac:dyDescent="0.25">
      <c r="A1095" s="265"/>
      <c r="B1095" s="20" t="str">
        <f t="shared" si="71"/>
        <v>00.03.27.1.8.8.3.B.108.2023</v>
      </c>
      <c r="C1095" s="20">
        <v>108</v>
      </c>
      <c r="D1095" s="147" t="s">
        <v>1085</v>
      </c>
      <c r="E1095" s="28" t="s">
        <v>1520</v>
      </c>
      <c r="F1095" s="20" t="s">
        <v>893</v>
      </c>
      <c r="G1095" s="317">
        <f>2650000/3</f>
        <v>883333.33333333337</v>
      </c>
      <c r="H1095" s="269" t="s">
        <v>1102</v>
      </c>
      <c r="I1095" s="15">
        <v>2023</v>
      </c>
      <c r="J1095" s="20" t="s">
        <v>1388</v>
      </c>
      <c r="K1095" s="6" t="s">
        <v>59</v>
      </c>
      <c r="L1095" s="6" t="s">
        <v>59</v>
      </c>
      <c r="M1095" s="27"/>
      <c r="N1095" s="27">
        <v>1</v>
      </c>
      <c r="O1095" s="15" t="s">
        <v>929</v>
      </c>
      <c r="P1095" s="99" t="s">
        <v>565</v>
      </c>
      <c r="Q1095" s="20" t="s">
        <v>56</v>
      </c>
      <c r="R1095" s="20"/>
      <c r="S1095" s="20"/>
    </row>
    <row r="1096" spans="1:19" s="266" customFormat="1" ht="15.75" x14ac:dyDescent="0.25">
      <c r="A1096" s="265"/>
      <c r="B1096" s="20" t="str">
        <f>"00.03.27.1.8.8.1.B."&amp;C1096&amp;D1096&amp;I1096</f>
        <v>00.03.27.1.8.8.1.B.109-111.2023</v>
      </c>
      <c r="C1096" s="20" t="s">
        <v>1522</v>
      </c>
      <c r="D1096" s="147" t="s">
        <v>1085</v>
      </c>
      <c r="E1096" s="28" t="s">
        <v>1521</v>
      </c>
      <c r="F1096" s="20" t="s">
        <v>893</v>
      </c>
      <c r="G1096" s="317">
        <v>2100000</v>
      </c>
      <c r="H1096" s="269" t="s">
        <v>1102</v>
      </c>
      <c r="I1096" s="15">
        <v>2023</v>
      </c>
      <c r="J1096" s="20" t="s">
        <v>1388</v>
      </c>
      <c r="K1096" s="6" t="s">
        <v>59</v>
      </c>
      <c r="L1096" s="6" t="s">
        <v>59</v>
      </c>
      <c r="M1096" s="27"/>
      <c r="N1096" s="27">
        <v>3</v>
      </c>
      <c r="O1096" s="15" t="s">
        <v>929</v>
      </c>
      <c r="P1096" s="99" t="s">
        <v>562</v>
      </c>
      <c r="Q1096" s="20" t="s">
        <v>56</v>
      </c>
      <c r="R1096" s="20"/>
      <c r="S1096" s="20"/>
    </row>
    <row r="1097" spans="1:19" s="266" customFormat="1" ht="15.75" x14ac:dyDescent="0.25">
      <c r="A1097" s="265"/>
      <c r="B1097" s="20" t="str">
        <f>"00.03.27.1.8.8.1.B."&amp;C1097&amp;D1097&amp;I1097</f>
        <v>00.03.27.1.8.8.1.B.112.2024</v>
      </c>
      <c r="C1097" s="20">
        <v>112</v>
      </c>
      <c r="D1097" s="147" t="s">
        <v>1085</v>
      </c>
      <c r="E1097" s="28" t="s">
        <v>83</v>
      </c>
      <c r="F1097" s="20" t="s">
        <v>893</v>
      </c>
      <c r="G1097" s="197">
        <f>4502000/2</f>
        <v>2251000</v>
      </c>
      <c r="H1097" s="269" t="s">
        <v>1094</v>
      </c>
      <c r="I1097" s="15">
        <v>2024</v>
      </c>
      <c r="J1097" s="6" t="s">
        <v>571</v>
      </c>
      <c r="K1097" s="6" t="s">
        <v>59</v>
      </c>
      <c r="L1097" s="6" t="s">
        <v>59</v>
      </c>
      <c r="M1097" s="27"/>
      <c r="N1097" s="27">
        <v>1</v>
      </c>
      <c r="O1097" s="15" t="s">
        <v>929</v>
      </c>
      <c r="P1097" s="99" t="s">
        <v>562</v>
      </c>
      <c r="Q1097" s="20"/>
      <c r="R1097" s="20"/>
      <c r="S1097" s="20"/>
    </row>
    <row r="1098" spans="1:19" s="266" customFormat="1" ht="15.75" x14ac:dyDescent="0.25">
      <c r="A1098" s="265"/>
      <c r="B1098" s="20" t="str">
        <f>"00.03.27.1.8.8.1.B."&amp;C1098&amp;D1098&amp;I1098</f>
        <v>00.03.27.1.8.8.1.B.113.2024</v>
      </c>
      <c r="C1098" s="20">
        <v>113</v>
      </c>
      <c r="D1098" s="147" t="s">
        <v>1085</v>
      </c>
      <c r="E1098" s="28" t="s">
        <v>83</v>
      </c>
      <c r="F1098" s="20" t="s">
        <v>893</v>
      </c>
      <c r="G1098" s="197">
        <f>4502000/2</f>
        <v>2251000</v>
      </c>
      <c r="H1098" s="269" t="s">
        <v>1094</v>
      </c>
      <c r="I1098" s="15">
        <v>2024</v>
      </c>
      <c r="J1098" s="6" t="s">
        <v>571</v>
      </c>
      <c r="K1098" s="6" t="s">
        <v>59</v>
      </c>
      <c r="L1098" s="6" t="s">
        <v>59</v>
      </c>
      <c r="M1098" s="27"/>
      <c r="N1098" s="27">
        <v>1</v>
      </c>
      <c r="O1098" s="15" t="s">
        <v>929</v>
      </c>
      <c r="P1098" s="99" t="s">
        <v>562</v>
      </c>
      <c r="Q1098" s="20"/>
      <c r="R1098" s="20"/>
      <c r="S1098" s="20"/>
    </row>
    <row r="1099" spans="1:19" s="266" customFormat="1" ht="15.75" x14ac:dyDescent="0.25">
      <c r="A1099" s="265"/>
      <c r="B1099" s="20"/>
      <c r="C1099" s="20"/>
      <c r="D1099" s="147"/>
      <c r="E1099" s="28"/>
      <c r="F1099" s="20"/>
      <c r="G1099" s="197"/>
      <c r="H1099" s="269"/>
      <c r="I1099" s="15"/>
      <c r="J1099" s="6"/>
      <c r="K1099" s="6"/>
      <c r="L1099" s="6"/>
      <c r="M1099" s="27"/>
      <c r="N1099" s="27"/>
      <c r="O1099" s="15"/>
      <c r="P1099" s="99"/>
      <c r="Q1099" s="20"/>
      <c r="R1099" s="20"/>
      <c r="S1099" s="20"/>
    </row>
    <row r="1100" spans="1:19" s="58" customFormat="1" ht="20.100000000000001" customHeight="1" x14ac:dyDescent="0.25">
      <c r="A1100" s="72"/>
      <c r="B1100" s="20"/>
      <c r="C1100" s="20"/>
      <c r="D1100" s="72"/>
      <c r="E1100" s="95"/>
      <c r="F1100" s="91"/>
      <c r="G1100" s="197"/>
      <c r="H1100" s="270"/>
      <c r="I1100" s="100"/>
      <c r="J1100" s="100"/>
      <c r="K1100" s="100"/>
      <c r="L1100" s="100"/>
      <c r="M1100" s="100"/>
      <c r="N1100" s="100"/>
      <c r="O1100" s="92"/>
      <c r="P1100" s="42"/>
      <c r="Q1100" s="10"/>
      <c r="R1100" s="15"/>
      <c r="S1100" s="10"/>
    </row>
    <row r="1101" spans="1:19" s="58" customFormat="1" ht="20.100000000000001" customHeight="1" x14ac:dyDescent="0.25">
      <c r="A1101" s="22">
        <v>928</v>
      </c>
      <c r="B1101" s="20" t="s">
        <v>1060</v>
      </c>
      <c r="C1101" s="172">
        <v>1</v>
      </c>
      <c r="D1101" s="72" t="s">
        <v>1085</v>
      </c>
      <c r="E1101" s="9" t="s">
        <v>594</v>
      </c>
      <c r="F1101" s="19" t="s">
        <v>893</v>
      </c>
      <c r="G1101" s="190">
        <v>350000</v>
      </c>
      <c r="H1101" s="269"/>
      <c r="I1101" s="10">
        <v>2018</v>
      </c>
      <c r="J1101" s="10" t="s">
        <v>595</v>
      </c>
      <c r="K1101" s="10"/>
      <c r="L1101" s="11"/>
      <c r="M1101" s="38"/>
      <c r="N1101" s="10">
        <v>1</v>
      </c>
      <c r="O1101" s="10" t="s">
        <v>930</v>
      </c>
      <c r="P1101" s="58" t="s">
        <v>607</v>
      </c>
      <c r="Q1101" s="10"/>
      <c r="R1101" s="15" t="s">
        <v>56</v>
      </c>
      <c r="S1101" s="10"/>
    </row>
    <row r="1102" spans="1:19" s="58" customFormat="1" ht="20.100000000000001" customHeight="1" x14ac:dyDescent="0.25">
      <c r="A1102" s="72">
        <v>929</v>
      </c>
      <c r="B1102" s="20" t="s">
        <v>1062</v>
      </c>
      <c r="C1102" s="172">
        <v>2</v>
      </c>
      <c r="D1102" s="72" t="s">
        <v>1085</v>
      </c>
      <c r="E1102" s="71" t="s">
        <v>594</v>
      </c>
      <c r="F1102" s="19" t="s">
        <v>893</v>
      </c>
      <c r="G1102" s="190">
        <v>350000</v>
      </c>
      <c r="H1102" s="269"/>
      <c r="I1102" s="10">
        <v>2018</v>
      </c>
      <c r="J1102" s="10" t="s">
        <v>595</v>
      </c>
      <c r="K1102" s="10"/>
      <c r="L1102" s="11"/>
      <c r="M1102" s="38"/>
      <c r="N1102" s="10">
        <v>1</v>
      </c>
      <c r="O1102" s="10" t="s">
        <v>930</v>
      </c>
      <c r="P1102" s="42" t="s">
        <v>607</v>
      </c>
      <c r="Q1102" s="10"/>
      <c r="R1102" s="15" t="s">
        <v>56</v>
      </c>
      <c r="S1102" s="10"/>
    </row>
    <row r="1103" spans="1:19" s="58" customFormat="1" ht="20.100000000000001" customHeight="1" x14ac:dyDescent="0.25">
      <c r="A1103" s="22">
        <v>930</v>
      </c>
      <c r="B1103" s="20" t="s">
        <v>1063</v>
      </c>
      <c r="C1103" s="172">
        <v>3</v>
      </c>
      <c r="D1103" s="72" t="s">
        <v>1085</v>
      </c>
      <c r="E1103" s="71" t="s">
        <v>594</v>
      </c>
      <c r="F1103" s="19" t="s">
        <v>893</v>
      </c>
      <c r="G1103" s="190">
        <v>350000</v>
      </c>
      <c r="H1103" s="269"/>
      <c r="I1103" s="10">
        <v>2018</v>
      </c>
      <c r="J1103" s="10" t="s">
        <v>595</v>
      </c>
      <c r="K1103" s="10"/>
      <c r="L1103" s="11"/>
      <c r="M1103" s="38"/>
      <c r="N1103" s="10">
        <v>1</v>
      </c>
      <c r="O1103" s="10" t="s">
        <v>930</v>
      </c>
      <c r="P1103" s="42" t="s">
        <v>607</v>
      </c>
      <c r="Q1103" s="10" t="s">
        <v>56</v>
      </c>
      <c r="R1103" s="27"/>
      <c r="S1103" s="10"/>
    </row>
    <row r="1104" spans="1:19" s="58" customFormat="1" ht="20.100000000000001" customHeight="1" x14ac:dyDescent="0.25">
      <c r="A1104" s="72">
        <v>931</v>
      </c>
      <c r="B1104" s="20" t="s">
        <v>1064</v>
      </c>
      <c r="C1104" s="172">
        <v>4</v>
      </c>
      <c r="D1104" s="72" t="s">
        <v>1085</v>
      </c>
      <c r="E1104" s="9" t="s">
        <v>596</v>
      </c>
      <c r="F1104" s="19" t="s">
        <v>893</v>
      </c>
      <c r="G1104" s="190">
        <v>250000</v>
      </c>
      <c r="H1104" s="269"/>
      <c r="I1104" s="10">
        <v>2018</v>
      </c>
      <c r="J1104" s="10"/>
      <c r="K1104" s="10"/>
      <c r="L1104" s="11"/>
      <c r="M1104" s="27"/>
      <c r="N1104" s="10">
        <v>1</v>
      </c>
      <c r="O1104" s="10" t="s">
        <v>930</v>
      </c>
      <c r="P1104" s="42" t="s">
        <v>607</v>
      </c>
      <c r="Q1104" s="10" t="s">
        <v>56</v>
      </c>
      <c r="R1104" s="27"/>
      <c r="S1104" s="10"/>
    </row>
    <row r="1105" spans="1:19" s="58" customFormat="1" ht="20.100000000000001" customHeight="1" x14ac:dyDescent="0.25">
      <c r="A1105" s="22">
        <v>932</v>
      </c>
      <c r="B1105" s="20" t="s">
        <v>1065</v>
      </c>
      <c r="C1105" s="172">
        <v>5</v>
      </c>
      <c r="D1105" s="72" t="s">
        <v>1085</v>
      </c>
      <c r="E1105" s="9" t="s">
        <v>597</v>
      </c>
      <c r="F1105" s="19" t="s">
        <v>893</v>
      </c>
      <c r="G1105" s="190">
        <v>450000</v>
      </c>
      <c r="H1105" s="269"/>
      <c r="I1105" s="10">
        <v>2018</v>
      </c>
      <c r="J1105" s="10"/>
      <c r="K1105" s="10"/>
      <c r="L1105" s="11"/>
      <c r="M1105" s="27"/>
      <c r="N1105" s="10">
        <v>1</v>
      </c>
      <c r="O1105" s="10" t="s">
        <v>930</v>
      </c>
      <c r="P1105" s="42" t="s">
        <v>607</v>
      </c>
      <c r="Q1105" s="10"/>
      <c r="R1105" s="27" t="s">
        <v>56</v>
      </c>
      <c r="S1105" s="10" t="s">
        <v>600</v>
      </c>
    </row>
    <row r="1106" spans="1:19" s="58" customFormat="1" ht="15.75" x14ac:dyDescent="0.25">
      <c r="A1106" s="72">
        <v>933</v>
      </c>
      <c r="B1106" s="20" t="s">
        <v>1066</v>
      </c>
      <c r="C1106" s="172">
        <v>6</v>
      </c>
      <c r="D1106" s="72" t="s">
        <v>1085</v>
      </c>
      <c r="E1106" s="11" t="s">
        <v>598</v>
      </c>
      <c r="F1106" s="19" t="s">
        <v>893</v>
      </c>
      <c r="G1106" s="192">
        <v>350000</v>
      </c>
      <c r="H1106" s="271"/>
      <c r="I1106" s="15">
        <v>2019</v>
      </c>
      <c r="J1106" s="10"/>
      <c r="K1106" s="10"/>
      <c r="L1106" s="11" t="s">
        <v>599</v>
      </c>
      <c r="M1106" s="27"/>
      <c r="N1106" s="10">
        <v>1</v>
      </c>
      <c r="O1106" s="10" t="s">
        <v>930</v>
      </c>
      <c r="P1106" s="42" t="s">
        <v>607</v>
      </c>
      <c r="Q1106" s="10" t="s">
        <v>56</v>
      </c>
      <c r="R1106" s="27"/>
      <c r="S1106" s="10"/>
    </row>
    <row r="1107" spans="1:19" s="58" customFormat="1" ht="20.100000000000001" customHeight="1" x14ac:dyDescent="0.25">
      <c r="A1107" s="22">
        <v>934</v>
      </c>
      <c r="B1107" s="20" t="s">
        <v>1067</v>
      </c>
      <c r="C1107" s="172">
        <v>7</v>
      </c>
      <c r="D1107" s="72" t="s">
        <v>1085</v>
      </c>
      <c r="E1107" s="11" t="s">
        <v>598</v>
      </c>
      <c r="F1107" s="19" t="s">
        <v>893</v>
      </c>
      <c r="G1107" s="192">
        <v>350000</v>
      </c>
      <c r="H1107" s="271"/>
      <c r="I1107" s="15">
        <v>2021</v>
      </c>
      <c r="J1107" s="10"/>
      <c r="K1107" s="10"/>
      <c r="L1107" s="11" t="s">
        <v>601</v>
      </c>
      <c r="M1107" s="27"/>
      <c r="N1107" s="10">
        <v>1</v>
      </c>
      <c r="O1107" s="10" t="s">
        <v>930</v>
      </c>
      <c r="P1107" s="42" t="s">
        <v>607</v>
      </c>
      <c r="Q1107" s="10" t="s">
        <v>56</v>
      </c>
      <c r="R1107" s="27"/>
      <c r="S1107" s="10"/>
    </row>
    <row r="1108" spans="1:19" s="58" customFormat="1" ht="20.100000000000001" customHeight="1" x14ac:dyDescent="0.25">
      <c r="A1108" s="72">
        <v>935</v>
      </c>
      <c r="B1108" s="20" t="s">
        <v>1068</v>
      </c>
      <c r="C1108" s="172">
        <v>8</v>
      </c>
      <c r="D1108" s="72" t="s">
        <v>1085</v>
      </c>
      <c r="E1108" s="9" t="s">
        <v>602</v>
      </c>
      <c r="F1108" s="19" t="s">
        <v>893</v>
      </c>
      <c r="G1108" s="190">
        <v>2000000</v>
      </c>
      <c r="H1108" s="269"/>
      <c r="I1108" s="15">
        <v>2021</v>
      </c>
      <c r="J1108" s="10"/>
      <c r="K1108" s="10"/>
      <c r="L1108" s="11"/>
      <c r="M1108" s="27"/>
      <c r="N1108" s="10">
        <v>1</v>
      </c>
      <c r="O1108" s="10" t="s">
        <v>930</v>
      </c>
      <c r="P1108" s="42" t="s">
        <v>607</v>
      </c>
      <c r="Q1108" s="10" t="s">
        <v>56</v>
      </c>
      <c r="R1108" s="27"/>
      <c r="S1108" s="10"/>
    </row>
    <row r="1109" spans="1:19" s="58" customFormat="1" ht="20.100000000000001" customHeight="1" x14ac:dyDescent="0.25">
      <c r="A1109" s="22">
        <v>936</v>
      </c>
      <c r="B1109" s="20" t="s">
        <v>1069</v>
      </c>
      <c r="C1109" s="172">
        <v>9</v>
      </c>
      <c r="D1109" s="72" t="s">
        <v>1085</v>
      </c>
      <c r="E1109" s="71" t="s">
        <v>602</v>
      </c>
      <c r="F1109" s="19" t="s">
        <v>893</v>
      </c>
      <c r="G1109" s="190">
        <v>2000000</v>
      </c>
      <c r="H1109" s="269"/>
      <c r="I1109" s="15">
        <v>2021</v>
      </c>
      <c r="J1109" s="10"/>
      <c r="K1109" s="10"/>
      <c r="L1109" s="11"/>
      <c r="M1109" s="27"/>
      <c r="N1109" s="10">
        <v>1</v>
      </c>
      <c r="O1109" s="10" t="s">
        <v>930</v>
      </c>
      <c r="P1109" s="42" t="s">
        <v>607</v>
      </c>
      <c r="Q1109" s="12" t="s">
        <v>56</v>
      </c>
      <c r="R1109" s="27"/>
      <c r="S1109" s="10"/>
    </row>
    <row r="1110" spans="1:19" s="58" customFormat="1" ht="20.100000000000001" customHeight="1" x14ac:dyDescent="0.25">
      <c r="A1110" s="72">
        <v>937</v>
      </c>
      <c r="B1110" s="20" t="s">
        <v>1070</v>
      </c>
      <c r="C1110" s="172">
        <v>10</v>
      </c>
      <c r="D1110" s="72" t="s">
        <v>1085</v>
      </c>
      <c r="E1110" s="9" t="s">
        <v>603</v>
      </c>
      <c r="F1110" s="19" t="s">
        <v>893</v>
      </c>
      <c r="G1110" s="190">
        <v>100000</v>
      </c>
      <c r="H1110" s="269"/>
      <c r="I1110" s="15">
        <v>2019</v>
      </c>
      <c r="J1110" s="10"/>
      <c r="K1110" s="10"/>
      <c r="L1110" s="11"/>
      <c r="M1110" s="27"/>
      <c r="N1110" s="10">
        <v>1</v>
      </c>
      <c r="O1110" s="10" t="s">
        <v>930</v>
      </c>
      <c r="P1110" s="42" t="s">
        <v>607</v>
      </c>
      <c r="Q1110" s="12" t="s">
        <v>56</v>
      </c>
      <c r="R1110" s="27"/>
      <c r="S1110" s="10"/>
    </row>
    <row r="1111" spans="1:19" s="58" customFormat="1" ht="20.100000000000001" customHeight="1" x14ac:dyDescent="0.25">
      <c r="A1111" s="22">
        <v>938</v>
      </c>
      <c r="B1111" s="20" t="s">
        <v>1071</v>
      </c>
      <c r="C1111" s="172">
        <v>11</v>
      </c>
      <c r="D1111" s="72" t="s">
        <v>1085</v>
      </c>
      <c r="E1111" s="9" t="s">
        <v>604</v>
      </c>
      <c r="F1111" s="19" t="s">
        <v>893</v>
      </c>
      <c r="G1111" s="190">
        <v>120000</v>
      </c>
      <c r="H1111" s="269"/>
      <c r="I1111" s="15">
        <v>2020</v>
      </c>
      <c r="J1111" s="10" t="s">
        <v>606</v>
      </c>
      <c r="K1111" s="10"/>
      <c r="L1111" s="11" t="s">
        <v>605</v>
      </c>
      <c r="M1111" s="27"/>
      <c r="N1111" s="10">
        <v>1</v>
      </c>
      <c r="O1111" s="10" t="s">
        <v>930</v>
      </c>
      <c r="P1111" s="42" t="s">
        <v>607</v>
      </c>
      <c r="Q1111" s="10" t="s">
        <v>56</v>
      </c>
      <c r="R1111" s="27"/>
      <c r="S1111" s="10"/>
    </row>
    <row r="1112" spans="1:19" s="58" customFormat="1" ht="20.100000000000001" customHeight="1" x14ac:dyDescent="0.25">
      <c r="A1112" s="72">
        <v>939</v>
      </c>
      <c r="B1112" s="20" t="s">
        <v>1072</v>
      </c>
      <c r="C1112" s="172">
        <v>12</v>
      </c>
      <c r="D1112" s="72" t="s">
        <v>1085</v>
      </c>
      <c r="E1112" s="74" t="s">
        <v>46</v>
      </c>
      <c r="F1112" s="19" t="s">
        <v>893</v>
      </c>
      <c r="G1112" s="192">
        <v>525000</v>
      </c>
      <c r="H1112" s="271"/>
      <c r="I1112" s="15">
        <v>2020</v>
      </c>
      <c r="J1112" s="10" t="s">
        <v>89</v>
      </c>
      <c r="K1112" s="10"/>
      <c r="L1112" s="11"/>
      <c r="M1112" s="27"/>
      <c r="N1112" s="10">
        <v>1</v>
      </c>
      <c r="O1112" s="10" t="s">
        <v>930</v>
      </c>
      <c r="P1112" s="42" t="s">
        <v>607</v>
      </c>
      <c r="Q1112" s="10"/>
      <c r="R1112" s="27"/>
      <c r="S1112" s="10"/>
    </row>
    <row r="1113" spans="1:19" s="58" customFormat="1" ht="15.75" x14ac:dyDescent="0.25">
      <c r="A1113" s="22">
        <v>940</v>
      </c>
      <c r="B1113" s="20" t="s">
        <v>1073</v>
      </c>
      <c r="C1113" s="172">
        <v>13</v>
      </c>
      <c r="D1113" s="72" t="s">
        <v>1085</v>
      </c>
      <c r="E1113" s="95" t="s">
        <v>214</v>
      </c>
      <c r="F1113" s="19" t="s">
        <v>893</v>
      </c>
      <c r="G1113" s="191">
        <v>1974000</v>
      </c>
      <c r="H1113" s="270"/>
      <c r="I1113" s="15">
        <v>2017</v>
      </c>
      <c r="J1113" s="10"/>
      <c r="K1113" s="10"/>
      <c r="L1113" s="11"/>
      <c r="M1113" s="27"/>
      <c r="N1113" s="10"/>
      <c r="O1113" s="10" t="s">
        <v>930</v>
      </c>
      <c r="P1113" s="42" t="s">
        <v>981</v>
      </c>
      <c r="Q1113" s="10"/>
      <c r="R1113" s="27"/>
      <c r="S1113" s="10"/>
    </row>
    <row r="1114" spans="1:19" s="58" customFormat="1" ht="20.100000000000001" customHeight="1" x14ac:dyDescent="0.25">
      <c r="A1114" s="72">
        <v>941</v>
      </c>
      <c r="B1114" s="70" t="s">
        <v>1074</v>
      </c>
      <c r="C1114" s="173">
        <v>14</v>
      </c>
      <c r="D1114" s="72" t="s">
        <v>1085</v>
      </c>
      <c r="E1114" s="95" t="s">
        <v>214</v>
      </c>
      <c r="F1114" s="19" t="s">
        <v>893</v>
      </c>
      <c r="G1114" s="191">
        <v>1974000</v>
      </c>
      <c r="H1114" s="270"/>
      <c r="I1114" s="15">
        <v>2017</v>
      </c>
      <c r="J1114" s="10"/>
      <c r="K1114" s="10"/>
      <c r="L1114" s="11"/>
      <c r="M1114" s="27"/>
      <c r="N1114" s="10"/>
      <c r="O1114" s="10" t="s">
        <v>930</v>
      </c>
      <c r="P1114" s="106" t="s">
        <v>982</v>
      </c>
      <c r="Q1114" s="11" t="s">
        <v>56</v>
      </c>
      <c r="R1114" s="20"/>
      <c r="S1114" s="20"/>
    </row>
    <row r="1115" spans="1:19" s="58" customFormat="1" ht="20.100000000000001" customHeight="1" x14ac:dyDescent="0.25">
      <c r="A1115" s="22">
        <v>942</v>
      </c>
      <c r="B1115" s="20" t="s">
        <v>1075</v>
      </c>
      <c r="C1115" s="173">
        <v>15</v>
      </c>
      <c r="D1115" s="72" t="s">
        <v>1085</v>
      </c>
      <c r="E1115" s="9" t="s">
        <v>596</v>
      </c>
      <c r="F1115" s="19" t="s">
        <v>893</v>
      </c>
      <c r="G1115" s="190">
        <v>6000000</v>
      </c>
      <c r="H1115" s="269"/>
      <c r="I1115" s="15">
        <v>2021</v>
      </c>
      <c r="J1115" s="10"/>
      <c r="K1115" s="10"/>
      <c r="L1115" s="11"/>
      <c r="M1115" s="27"/>
      <c r="N1115" s="10">
        <v>1</v>
      </c>
      <c r="O1115" s="10" t="s">
        <v>930</v>
      </c>
      <c r="P1115" s="42" t="s">
        <v>611</v>
      </c>
      <c r="Q1115" s="11" t="s">
        <v>56</v>
      </c>
      <c r="R1115" s="20"/>
      <c r="S1115" s="20"/>
    </row>
    <row r="1116" spans="1:19" s="58" customFormat="1" ht="20.100000000000001" customHeight="1" x14ac:dyDescent="0.25">
      <c r="A1116" s="72">
        <v>943</v>
      </c>
      <c r="B1116" s="20" t="s">
        <v>1076</v>
      </c>
      <c r="C1116" s="173">
        <v>16</v>
      </c>
      <c r="D1116" s="72" t="s">
        <v>1085</v>
      </c>
      <c r="E1116" s="9" t="s">
        <v>597</v>
      </c>
      <c r="F1116" s="19" t="s">
        <v>893</v>
      </c>
      <c r="G1116" s="189">
        <v>450000</v>
      </c>
      <c r="H1116" s="268"/>
      <c r="I1116" s="15">
        <v>2021</v>
      </c>
      <c r="J1116" s="10"/>
      <c r="K1116" s="10"/>
      <c r="L1116" s="11"/>
      <c r="M1116" s="27"/>
      <c r="N1116" s="10">
        <v>1</v>
      </c>
      <c r="O1116" s="10" t="s">
        <v>930</v>
      </c>
      <c r="P1116" s="42" t="s">
        <v>611</v>
      </c>
      <c r="Q1116" s="11" t="s">
        <v>56</v>
      </c>
      <c r="R1116" s="20"/>
      <c r="S1116" s="20"/>
    </row>
    <row r="1117" spans="1:19" s="58" customFormat="1" ht="20.100000000000001" customHeight="1" x14ac:dyDescent="0.25">
      <c r="A1117" s="22">
        <v>944</v>
      </c>
      <c r="B1117" s="20" t="s">
        <v>1077</v>
      </c>
      <c r="C1117" s="173">
        <v>17</v>
      </c>
      <c r="D1117" s="72" t="s">
        <v>1085</v>
      </c>
      <c r="E1117" s="9" t="s">
        <v>608</v>
      </c>
      <c r="F1117" s="19" t="s">
        <v>893</v>
      </c>
      <c r="G1117" s="192">
        <v>350000</v>
      </c>
      <c r="H1117" s="271"/>
      <c r="I1117" s="15">
        <v>2019</v>
      </c>
      <c r="J1117" s="10"/>
      <c r="K1117" s="10"/>
      <c r="L1117" s="11" t="s">
        <v>234</v>
      </c>
      <c r="M1117" s="27"/>
      <c r="N1117" s="10">
        <v>1</v>
      </c>
      <c r="O1117" s="10" t="s">
        <v>930</v>
      </c>
      <c r="P1117" s="42" t="s">
        <v>611</v>
      </c>
      <c r="Q1117" s="11" t="s">
        <v>56</v>
      </c>
      <c r="R1117" s="20"/>
      <c r="S1117" s="20"/>
    </row>
    <row r="1118" spans="1:19" s="58" customFormat="1" ht="20.100000000000001" customHeight="1" x14ac:dyDescent="0.25">
      <c r="A1118" s="72">
        <v>945</v>
      </c>
      <c r="B1118" s="20" t="s">
        <v>1078</v>
      </c>
      <c r="C1118" s="173">
        <v>18</v>
      </c>
      <c r="D1118" s="72" t="s">
        <v>1085</v>
      </c>
      <c r="E1118" s="71" t="s">
        <v>609</v>
      </c>
      <c r="F1118" s="19" t="s">
        <v>893</v>
      </c>
      <c r="G1118" s="190">
        <v>1400000</v>
      </c>
      <c r="H1118" s="269"/>
      <c r="I1118" s="15">
        <v>2020</v>
      </c>
      <c r="J1118" s="10"/>
      <c r="K1118" s="10"/>
      <c r="L1118" s="11"/>
      <c r="M1118" s="27"/>
      <c r="N1118" s="10">
        <v>1</v>
      </c>
      <c r="O1118" s="10" t="s">
        <v>930</v>
      </c>
      <c r="P1118" s="42" t="s">
        <v>611</v>
      </c>
      <c r="Q1118" s="11" t="s">
        <v>56</v>
      </c>
      <c r="R1118" s="20"/>
      <c r="S1118" s="20"/>
    </row>
    <row r="1119" spans="1:19" s="58" customFormat="1" ht="20.100000000000001" customHeight="1" x14ac:dyDescent="0.25">
      <c r="A1119" s="22">
        <v>946</v>
      </c>
      <c r="B1119" s="20" t="s">
        <v>1079</v>
      </c>
      <c r="C1119" s="173">
        <v>19</v>
      </c>
      <c r="D1119" s="72" t="s">
        <v>1085</v>
      </c>
      <c r="E1119" s="9" t="s">
        <v>609</v>
      </c>
      <c r="F1119" s="19" t="s">
        <v>893</v>
      </c>
      <c r="G1119" s="190">
        <v>1400000</v>
      </c>
      <c r="H1119" s="269"/>
      <c r="I1119" s="15">
        <v>2020</v>
      </c>
      <c r="J1119" s="10"/>
      <c r="K1119" s="10"/>
      <c r="L1119" s="11"/>
      <c r="M1119" s="27"/>
      <c r="N1119" s="10">
        <v>1</v>
      </c>
      <c r="O1119" s="10" t="s">
        <v>930</v>
      </c>
      <c r="P1119" s="42" t="s">
        <v>611</v>
      </c>
      <c r="Q1119" s="11" t="s">
        <v>56</v>
      </c>
      <c r="R1119" s="20"/>
      <c r="S1119" s="20"/>
    </row>
    <row r="1120" spans="1:19" s="58" customFormat="1" ht="20.100000000000001" customHeight="1" x14ac:dyDescent="0.25">
      <c r="A1120" s="72">
        <v>947</v>
      </c>
      <c r="B1120" s="20" t="s">
        <v>1080</v>
      </c>
      <c r="C1120" s="172">
        <v>20</v>
      </c>
      <c r="D1120" s="72" t="s">
        <v>1085</v>
      </c>
      <c r="E1120" s="9" t="s">
        <v>610</v>
      </c>
      <c r="F1120" s="19" t="s">
        <v>893</v>
      </c>
      <c r="G1120" s="192">
        <v>200000</v>
      </c>
      <c r="H1120" s="271"/>
      <c r="I1120" s="15">
        <v>2019</v>
      </c>
      <c r="J1120" s="10"/>
      <c r="K1120" s="10"/>
      <c r="L1120" s="11"/>
      <c r="M1120" s="27"/>
      <c r="N1120" s="10">
        <v>1</v>
      </c>
      <c r="O1120" s="10" t="s">
        <v>930</v>
      </c>
      <c r="P1120" s="42" t="s">
        <v>611</v>
      </c>
      <c r="Q1120" s="11" t="s">
        <v>56</v>
      </c>
      <c r="R1120" s="20"/>
      <c r="S1120" s="20"/>
    </row>
    <row r="1121" spans="1:19" s="58" customFormat="1" ht="20.100000000000001" customHeight="1" x14ac:dyDescent="0.25">
      <c r="A1121" s="22">
        <v>948</v>
      </c>
      <c r="B1121" s="20" t="s">
        <v>1081</v>
      </c>
      <c r="C1121" s="172">
        <v>21</v>
      </c>
      <c r="D1121" s="72" t="s">
        <v>1085</v>
      </c>
      <c r="E1121" s="9" t="s">
        <v>596</v>
      </c>
      <c r="F1121" s="19" t="s">
        <v>893</v>
      </c>
      <c r="G1121" s="190">
        <v>250000</v>
      </c>
      <c r="H1121" s="269"/>
      <c r="I1121" s="15">
        <v>2021</v>
      </c>
      <c r="J1121" s="10"/>
      <c r="K1121" s="10"/>
      <c r="L1121" s="11"/>
      <c r="M1121" s="27"/>
      <c r="N1121" s="10">
        <v>1</v>
      </c>
      <c r="O1121" s="10" t="s">
        <v>930</v>
      </c>
      <c r="P1121" s="42" t="s">
        <v>612</v>
      </c>
      <c r="Q1121" s="11" t="s">
        <v>56</v>
      </c>
      <c r="R1121" s="20"/>
      <c r="S1121" s="20"/>
    </row>
    <row r="1122" spans="1:19" s="58" customFormat="1" ht="20.100000000000001" customHeight="1" x14ac:dyDescent="0.25">
      <c r="A1122" s="72">
        <v>949</v>
      </c>
      <c r="B1122" s="20" t="s">
        <v>1082</v>
      </c>
      <c r="C1122" s="172">
        <v>22</v>
      </c>
      <c r="D1122" s="72" t="s">
        <v>1085</v>
      </c>
      <c r="E1122" s="9" t="s">
        <v>597</v>
      </c>
      <c r="F1122" s="19" t="s">
        <v>893</v>
      </c>
      <c r="G1122" s="190">
        <v>450000</v>
      </c>
      <c r="H1122" s="269"/>
      <c r="I1122" s="15">
        <v>2021</v>
      </c>
      <c r="J1122" s="10"/>
      <c r="K1122" s="10"/>
      <c r="L1122" s="11"/>
      <c r="M1122" s="27"/>
      <c r="N1122" s="10">
        <v>1</v>
      </c>
      <c r="O1122" s="10" t="s">
        <v>930</v>
      </c>
      <c r="P1122" s="42" t="s">
        <v>612</v>
      </c>
      <c r="Q1122" s="20"/>
      <c r="R1122" s="20"/>
    </row>
    <row r="1123" spans="1:19" s="58" customFormat="1" ht="20.100000000000001" customHeight="1" x14ac:dyDescent="0.25">
      <c r="A1123" s="22">
        <v>950</v>
      </c>
      <c r="B1123" s="20" t="s">
        <v>1083</v>
      </c>
      <c r="C1123" s="172">
        <v>23</v>
      </c>
      <c r="D1123" s="72" t="s">
        <v>1085</v>
      </c>
      <c r="E1123" s="71" t="s">
        <v>594</v>
      </c>
      <c r="F1123" s="19" t="s">
        <v>893</v>
      </c>
      <c r="G1123" s="205">
        <v>637000</v>
      </c>
      <c r="H1123" s="288"/>
      <c r="I1123" s="348">
        <v>2022</v>
      </c>
      <c r="J1123" s="10" t="s">
        <v>595</v>
      </c>
      <c r="K1123" s="10"/>
      <c r="L1123" s="11" t="s">
        <v>974</v>
      </c>
      <c r="M1123" s="27"/>
      <c r="N1123" s="10">
        <v>1</v>
      </c>
      <c r="O1123" s="10" t="s">
        <v>930</v>
      </c>
      <c r="P1123" s="42" t="s">
        <v>607</v>
      </c>
      <c r="Q1123" s="11"/>
      <c r="R1123" s="20"/>
      <c r="S1123" s="20"/>
    </row>
    <row r="1124" spans="1:19" s="58" customFormat="1" ht="20.100000000000001" customHeight="1" x14ac:dyDescent="0.25">
      <c r="A1124" s="72">
        <v>951</v>
      </c>
      <c r="B1124" s="20" t="s">
        <v>1084</v>
      </c>
      <c r="C1124" s="172">
        <v>24</v>
      </c>
      <c r="D1124" s="72" t="s">
        <v>1085</v>
      </c>
      <c r="E1124" s="68" t="s">
        <v>594</v>
      </c>
      <c r="F1124" s="19" t="s">
        <v>893</v>
      </c>
      <c r="G1124" s="206">
        <v>637000</v>
      </c>
      <c r="H1124" s="289"/>
      <c r="I1124" s="348">
        <v>2022</v>
      </c>
      <c r="J1124" s="10" t="s">
        <v>595</v>
      </c>
      <c r="K1124" s="10"/>
      <c r="L1124" s="11" t="s">
        <v>974</v>
      </c>
      <c r="M1124" s="27"/>
      <c r="N1124" s="10">
        <v>1</v>
      </c>
      <c r="O1124" s="10" t="s">
        <v>930</v>
      </c>
      <c r="P1124" s="42" t="s">
        <v>607</v>
      </c>
      <c r="Q1124" s="11"/>
      <c r="R1124" s="20"/>
      <c r="S1124" s="20"/>
    </row>
    <row r="1125" spans="1:19" s="58" customFormat="1" ht="20.100000000000001" customHeight="1" x14ac:dyDescent="0.25">
      <c r="A1125" s="72"/>
      <c r="B1125" s="20" t="s">
        <v>1086</v>
      </c>
      <c r="C1125" s="172">
        <v>25</v>
      </c>
      <c r="D1125" s="72" t="s">
        <v>1085</v>
      </c>
      <c r="E1125" s="71" t="s">
        <v>594</v>
      </c>
      <c r="F1125" s="19" t="s">
        <v>893</v>
      </c>
      <c r="G1125" s="206">
        <v>637000</v>
      </c>
      <c r="H1125" s="289"/>
      <c r="I1125" s="348">
        <v>2022</v>
      </c>
      <c r="J1125" s="11" t="s">
        <v>974</v>
      </c>
      <c r="K1125" s="11"/>
      <c r="L1125" s="11" t="s">
        <v>974</v>
      </c>
      <c r="M1125" s="27"/>
      <c r="N1125" s="10">
        <v>1</v>
      </c>
      <c r="O1125" s="10" t="s">
        <v>930</v>
      </c>
      <c r="P1125" s="42" t="s">
        <v>607</v>
      </c>
      <c r="Q1125" s="11"/>
      <c r="R1125" s="20"/>
      <c r="S1125" s="20"/>
    </row>
    <row r="1126" spans="1:19" s="58" customFormat="1" ht="20.100000000000001" customHeight="1" x14ac:dyDescent="0.25">
      <c r="A1126" s="72"/>
      <c r="B1126" s="20" t="s">
        <v>1087</v>
      </c>
      <c r="C1126" s="172">
        <v>26</v>
      </c>
      <c r="D1126" s="72" t="s">
        <v>1085</v>
      </c>
      <c r="E1126" s="71" t="s">
        <v>594</v>
      </c>
      <c r="F1126" s="19" t="s">
        <v>893</v>
      </c>
      <c r="G1126" s="206">
        <v>637000</v>
      </c>
      <c r="H1126" s="289"/>
      <c r="I1126" s="348">
        <v>2022</v>
      </c>
      <c r="J1126" s="11" t="s">
        <v>974</v>
      </c>
      <c r="K1126" s="11"/>
      <c r="L1126" s="11" t="s">
        <v>974</v>
      </c>
      <c r="M1126" s="27"/>
      <c r="N1126" s="10">
        <v>1</v>
      </c>
      <c r="O1126" s="10" t="s">
        <v>930</v>
      </c>
      <c r="P1126" s="42" t="s">
        <v>607</v>
      </c>
      <c r="Q1126" s="20"/>
      <c r="R1126" s="20"/>
      <c r="S1126" s="20"/>
    </row>
    <row r="1127" spans="1:19" s="58" customFormat="1" ht="20.100000000000001" customHeight="1" x14ac:dyDescent="0.25">
      <c r="A1127" s="72"/>
      <c r="B1127" s="20" t="s">
        <v>1422</v>
      </c>
      <c r="C1127" s="172">
        <v>27</v>
      </c>
      <c r="D1127" s="72" t="s">
        <v>1085</v>
      </c>
      <c r="E1127" s="71" t="s">
        <v>1423</v>
      </c>
      <c r="F1127" s="19" t="s">
        <v>893</v>
      </c>
      <c r="G1127" s="206">
        <v>150000</v>
      </c>
      <c r="H1127" s="289" t="s">
        <v>1162</v>
      </c>
      <c r="I1127" s="348">
        <v>2023</v>
      </c>
      <c r="J1127" s="11" t="s">
        <v>1424</v>
      </c>
      <c r="K1127" s="11" t="s">
        <v>1425</v>
      </c>
      <c r="L1127" s="11"/>
      <c r="M1127" s="27"/>
      <c r="N1127" s="10">
        <v>1</v>
      </c>
      <c r="O1127" s="10" t="s">
        <v>930</v>
      </c>
      <c r="P1127" s="262" t="s">
        <v>607</v>
      </c>
      <c r="Q1127" s="20" t="s">
        <v>56</v>
      </c>
      <c r="R1127" s="20"/>
      <c r="S1127" s="20"/>
    </row>
    <row r="1128" spans="1:19" s="58" customFormat="1" ht="20.100000000000001" customHeight="1" x14ac:dyDescent="0.25">
      <c r="A1128" s="72"/>
      <c r="B1128" s="20" t="s">
        <v>1540</v>
      </c>
      <c r="C1128" s="172">
        <v>28</v>
      </c>
      <c r="D1128" s="72" t="s">
        <v>1085</v>
      </c>
      <c r="E1128" s="71" t="s">
        <v>594</v>
      </c>
      <c r="F1128" s="19" t="s">
        <v>893</v>
      </c>
      <c r="G1128" s="197">
        <f>1313000/4</f>
        <v>328250</v>
      </c>
      <c r="H1128" s="289" t="s">
        <v>1110</v>
      </c>
      <c r="I1128" s="348">
        <v>2024</v>
      </c>
      <c r="J1128" s="126" t="s">
        <v>1544</v>
      </c>
      <c r="K1128" s="126" t="s">
        <v>59</v>
      </c>
      <c r="L1128" s="126" t="s">
        <v>59</v>
      </c>
      <c r="M1128" s="27"/>
      <c r="N1128" s="10">
        <v>1</v>
      </c>
      <c r="O1128" s="10" t="s">
        <v>930</v>
      </c>
      <c r="P1128" s="42" t="s">
        <v>607</v>
      </c>
      <c r="Q1128" s="20"/>
      <c r="R1128" s="20"/>
      <c r="S1128" s="20"/>
    </row>
    <row r="1129" spans="1:19" s="58" customFormat="1" ht="20.100000000000001" customHeight="1" x14ac:dyDescent="0.25">
      <c r="A1129" s="72"/>
      <c r="B1129" s="20" t="s">
        <v>1541</v>
      </c>
      <c r="C1129" s="172">
        <v>29</v>
      </c>
      <c r="D1129" s="72" t="s">
        <v>1085</v>
      </c>
      <c r="E1129" s="71" t="s">
        <v>594</v>
      </c>
      <c r="F1129" s="19" t="s">
        <v>893</v>
      </c>
      <c r="G1129" s="197">
        <f t="shared" ref="G1129:G1131" si="72">1313000/4</f>
        <v>328250</v>
      </c>
      <c r="H1129" s="289" t="s">
        <v>1110</v>
      </c>
      <c r="I1129" s="348">
        <v>2024</v>
      </c>
      <c r="J1129" s="126" t="s">
        <v>1544</v>
      </c>
      <c r="K1129" s="126" t="s">
        <v>59</v>
      </c>
      <c r="L1129" s="126" t="s">
        <v>59</v>
      </c>
      <c r="M1129" s="27"/>
      <c r="N1129" s="10">
        <v>1</v>
      </c>
      <c r="O1129" s="10" t="s">
        <v>930</v>
      </c>
      <c r="P1129" s="42" t="s">
        <v>607</v>
      </c>
      <c r="Q1129" s="20"/>
      <c r="R1129" s="20"/>
      <c r="S1129" s="20"/>
    </row>
    <row r="1130" spans="1:19" s="58" customFormat="1" ht="20.100000000000001" customHeight="1" x14ac:dyDescent="0.25">
      <c r="A1130" s="72"/>
      <c r="B1130" s="20" t="s">
        <v>1542</v>
      </c>
      <c r="C1130" s="172">
        <v>30</v>
      </c>
      <c r="D1130" s="72" t="s">
        <v>1085</v>
      </c>
      <c r="E1130" s="71" t="s">
        <v>594</v>
      </c>
      <c r="F1130" s="19" t="s">
        <v>893</v>
      </c>
      <c r="G1130" s="197">
        <f t="shared" si="72"/>
        <v>328250</v>
      </c>
      <c r="H1130" s="289" t="s">
        <v>1110</v>
      </c>
      <c r="I1130" s="348">
        <v>2024</v>
      </c>
      <c r="J1130" s="126" t="s">
        <v>1544</v>
      </c>
      <c r="K1130" s="126" t="s">
        <v>59</v>
      </c>
      <c r="L1130" s="126" t="s">
        <v>59</v>
      </c>
      <c r="M1130" s="27"/>
      <c r="N1130" s="10">
        <v>1</v>
      </c>
      <c r="O1130" s="10" t="s">
        <v>930</v>
      </c>
      <c r="P1130" s="42" t="s">
        <v>607</v>
      </c>
      <c r="Q1130" s="20"/>
      <c r="R1130" s="20"/>
      <c r="S1130" s="20"/>
    </row>
    <row r="1131" spans="1:19" s="58" customFormat="1" ht="20.100000000000001" customHeight="1" x14ac:dyDescent="0.25">
      <c r="A1131" s="72"/>
      <c r="B1131" s="20" t="s">
        <v>1543</v>
      </c>
      <c r="C1131" s="172">
        <v>31</v>
      </c>
      <c r="D1131" s="72" t="s">
        <v>1085</v>
      </c>
      <c r="E1131" s="71" t="s">
        <v>594</v>
      </c>
      <c r="F1131" s="19" t="s">
        <v>893</v>
      </c>
      <c r="G1131" s="197">
        <f t="shared" si="72"/>
        <v>328250</v>
      </c>
      <c r="H1131" s="289" t="s">
        <v>1110</v>
      </c>
      <c r="I1131" s="348">
        <v>2024</v>
      </c>
      <c r="J1131" s="126" t="s">
        <v>1544</v>
      </c>
      <c r="K1131" s="126" t="s">
        <v>59</v>
      </c>
      <c r="L1131" s="126" t="s">
        <v>59</v>
      </c>
      <c r="M1131" s="27"/>
      <c r="N1131" s="10">
        <v>1</v>
      </c>
      <c r="O1131" s="10" t="s">
        <v>930</v>
      </c>
      <c r="P1131" s="42" t="s">
        <v>607</v>
      </c>
      <c r="Q1131" s="20"/>
      <c r="R1131" s="20"/>
      <c r="S1131" s="20"/>
    </row>
    <row r="1132" spans="1:19" s="58" customFormat="1" ht="20.100000000000001" customHeight="1" x14ac:dyDescent="0.25">
      <c r="A1132" s="72"/>
      <c r="B1132" s="20" t="s">
        <v>1547</v>
      </c>
      <c r="C1132" s="172">
        <v>32</v>
      </c>
      <c r="D1132" s="72" t="s">
        <v>1085</v>
      </c>
      <c r="E1132" s="71" t="s">
        <v>1549</v>
      </c>
      <c r="F1132" s="19" t="s">
        <v>893</v>
      </c>
      <c r="G1132" s="197">
        <f>343800/2</f>
        <v>171900</v>
      </c>
      <c r="H1132" s="289" t="s">
        <v>1110</v>
      </c>
      <c r="I1132" s="348">
        <v>2024</v>
      </c>
      <c r="J1132" s="126" t="s">
        <v>59</v>
      </c>
      <c r="K1132" s="126" t="s">
        <v>59</v>
      </c>
      <c r="L1132" s="126" t="s">
        <v>59</v>
      </c>
      <c r="M1132" s="27"/>
      <c r="N1132" s="10">
        <v>1</v>
      </c>
      <c r="O1132" s="10" t="s">
        <v>930</v>
      </c>
      <c r="P1132" s="42" t="s">
        <v>607</v>
      </c>
      <c r="Q1132" s="20"/>
      <c r="R1132" s="20"/>
      <c r="S1132" s="20"/>
    </row>
    <row r="1133" spans="1:19" s="58" customFormat="1" ht="20.100000000000001" customHeight="1" x14ac:dyDescent="0.25">
      <c r="A1133" s="72"/>
      <c r="B1133" s="20" t="s">
        <v>1548</v>
      </c>
      <c r="C1133" s="172">
        <v>33</v>
      </c>
      <c r="D1133" s="72" t="s">
        <v>1085</v>
      </c>
      <c r="E1133" s="71" t="s">
        <v>1549</v>
      </c>
      <c r="F1133" s="19" t="s">
        <v>893</v>
      </c>
      <c r="G1133" s="197">
        <f>343800/2</f>
        <v>171900</v>
      </c>
      <c r="H1133" s="289" t="s">
        <v>1110</v>
      </c>
      <c r="I1133" s="348">
        <v>2024</v>
      </c>
      <c r="J1133" s="126" t="s">
        <v>59</v>
      </c>
      <c r="K1133" s="126" t="s">
        <v>59</v>
      </c>
      <c r="L1133" s="126" t="s">
        <v>59</v>
      </c>
      <c r="M1133" s="27"/>
      <c r="N1133" s="10">
        <v>1</v>
      </c>
      <c r="O1133" s="10" t="s">
        <v>930</v>
      </c>
      <c r="P1133" s="42" t="s">
        <v>607</v>
      </c>
      <c r="Q1133" s="20"/>
      <c r="R1133" s="20"/>
      <c r="S1133" s="20"/>
    </row>
    <row r="1134" spans="1:19" s="58" customFormat="1" ht="20.100000000000001" customHeight="1" x14ac:dyDescent="0.25">
      <c r="A1134" s="72"/>
      <c r="B1134" s="20"/>
      <c r="C1134" s="172"/>
      <c r="D1134" s="72"/>
      <c r="E1134" s="71"/>
      <c r="F1134" s="19"/>
      <c r="G1134" s="206"/>
      <c r="H1134" s="289"/>
      <c r="I1134" s="170"/>
      <c r="J1134" s="11"/>
      <c r="K1134" s="11"/>
      <c r="L1134" s="11"/>
      <c r="M1134" s="27"/>
      <c r="N1134" s="10"/>
      <c r="O1134" s="10"/>
      <c r="P1134" s="132"/>
      <c r="Q1134" s="20"/>
      <c r="R1134" s="20"/>
      <c r="S1134" s="20"/>
    </row>
    <row r="1135" spans="1:19" s="58" customFormat="1" ht="20.100000000000001" customHeight="1" x14ac:dyDescent="0.25">
      <c r="A1135" s="22">
        <v>952</v>
      </c>
      <c r="B1135" s="20" t="str">
        <f t="shared" ref="B1135:B1140" si="73">"00.03.27.2.5.5.1.B."&amp;C1135&amp;D1135&amp;I1135</f>
        <v>00.03.27.2.5.5.1.B.1.2019</v>
      </c>
      <c r="C1135" s="20">
        <v>1</v>
      </c>
      <c r="D1135" s="72" t="s">
        <v>1085</v>
      </c>
      <c r="E1135" s="75" t="s">
        <v>937</v>
      </c>
      <c r="F1135" s="19" t="s">
        <v>893</v>
      </c>
      <c r="G1135" s="190">
        <v>1500000</v>
      </c>
      <c r="H1135" s="269"/>
      <c r="I1135" s="15">
        <v>2019</v>
      </c>
      <c r="J1135" s="22"/>
      <c r="K1135" s="22"/>
      <c r="L1135" s="22"/>
      <c r="M1135" s="17"/>
      <c r="N1135" s="22">
        <v>1</v>
      </c>
      <c r="O1135" s="22" t="s">
        <v>931</v>
      </c>
      <c r="P1135" s="26" t="s">
        <v>613</v>
      </c>
      <c r="Q1135" s="20"/>
      <c r="R1135" s="20"/>
      <c r="S1135" s="20"/>
    </row>
    <row r="1136" spans="1:19" s="58" customFormat="1" ht="20.100000000000001" customHeight="1" x14ac:dyDescent="0.25">
      <c r="A1136" s="72">
        <v>953</v>
      </c>
      <c r="B1136" s="20" t="str">
        <f t="shared" si="73"/>
        <v>00.03.27.2.5.5.1.B.2.2019</v>
      </c>
      <c r="C1136" s="20">
        <v>2</v>
      </c>
      <c r="D1136" s="72" t="s">
        <v>1085</v>
      </c>
      <c r="E1136" s="75" t="s">
        <v>937</v>
      </c>
      <c r="F1136" s="19" t="s">
        <v>893</v>
      </c>
      <c r="G1136" s="190">
        <v>1500000</v>
      </c>
      <c r="H1136" s="269"/>
      <c r="I1136" s="15">
        <v>2019</v>
      </c>
      <c r="J1136" s="22"/>
      <c r="K1136" s="22"/>
      <c r="L1136" s="22"/>
      <c r="M1136" s="17"/>
      <c r="N1136" s="22">
        <v>1</v>
      </c>
      <c r="O1136" s="22" t="s">
        <v>931</v>
      </c>
      <c r="P1136" s="74" t="s">
        <v>613</v>
      </c>
      <c r="Q1136" s="20"/>
      <c r="R1136" s="20"/>
      <c r="S1136" s="20"/>
    </row>
    <row r="1137" spans="1:19" s="58" customFormat="1" ht="20.100000000000001" customHeight="1" x14ac:dyDescent="0.25">
      <c r="A1137" s="22">
        <v>954</v>
      </c>
      <c r="B1137" s="20" t="str">
        <f t="shared" si="73"/>
        <v>00.03.27.2.5.5.1.B.3.2019</v>
      </c>
      <c r="C1137" s="20">
        <v>3</v>
      </c>
      <c r="D1137" s="72" t="s">
        <v>1085</v>
      </c>
      <c r="E1137" s="75" t="s">
        <v>937</v>
      </c>
      <c r="F1137" s="19" t="s">
        <v>893</v>
      </c>
      <c r="G1137" s="190">
        <v>1500000</v>
      </c>
      <c r="H1137" s="269"/>
      <c r="I1137" s="15">
        <v>2019</v>
      </c>
      <c r="J1137" s="22"/>
      <c r="K1137" s="22"/>
      <c r="L1137" s="22"/>
      <c r="M1137" s="17"/>
      <c r="N1137" s="22">
        <v>1</v>
      </c>
      <c r="O1137" s="22" t="s">
        <v>931</v>
      </c>
      <c r="P1137" s="74" t="s">
        <v>613</v>
      </c>
      <c r="Q1137" s="20"/>
      <c r="R1137" s="20"/>
      <c r="S1137" s="20"/>
    </row>
    <row r="1138" spans="1:19" s="58" customFormat="1" ht="20.100000000000001" customHeight="1" x14ac:dyDescent="0.25">
      <c r="A1138" s="72">
        <v>955</v>
      </c>
      <c r="B1138" s="20" t="str">
        <f t="shared" si="73"/>
        <v>00.03.27.2.5.5.1.B.4.2019</v>
      </c>
      <c r="C1138" s="20">
        <v>4</v>
      </c>
      <c r="D1138" s="72" t="s">
        <v>1085</v>
      </c>
      <c r="E1138" s="75" t="s">
        <v>937</v>
      </c>
      <c r="F1138" s="19" t="s">
        <v>893</v>
      </c>
      <c r="G1138" s="190">
        <v>1500000</v>
      </c>
      <c r="H1138" s="269"/>
      <c r="I1138" s="15">
        <v>2019</v>
      </c>
      <c r="J1138" s="22"/>
      <c r="K1138" s="22"/>
      <c r="L1138" s="22"/>
      <c r="M1138" s="17"/>
      <c r="N1138" s="22">
        <v>1</v>
      </c>
      <c r="O1138" s="22" t="s">
        <v>931</v>
      </c>
      <c r="P1138" s="74" t="s">
        <v>613</v>
      </c>
      <c r="Q1138" s="20"/>
      <c r="R1138" s="20"/>
      <c r="S1138" s="20"/>
    </row>
    <row r="1139" spans="1:19" s="58" customFormat="1" ht="20.100000000000001" customHeight="1" x14ac:dyDescent="0.25">
      <c r="A1139" s="22">
        <v>956</v>
      </c>
      <c r="B1139" s="20" t="str">
        <f t="shared" si="73"/>
        <v>00.03.27.2.5.5.1.B.5.2019</v>
      </c>
      <c r="C1139" s="20">
        <v>5</v>
      </c>
      <c r="D1139" s="72" t="s">
        <v>1085</v>
      </c>
      <c r="E1139" s="75" t="s">
        <v>937</v>
      </c>
      <c r="F1139" s="19" t="s">
        <v>893</v>
      </c>
      <c r="G1139" s="190">
        <v>1500000</v>
      </c>
      <c r="H1139" s="269"/>
      <c r="I1139" s="15">
        <v>2019</v>
      </c>
      <c r="J1139" s="22"/>
      <c r="K1139" s="22"/>
      <c r="L1139" s="22"/>
      <c r="M1139" s="17"/>
      <c r="N1139" s="22">
        <v>1</v>
      </c>
      <c r="O1139" s="22" t="s">
        <v>931</v>
      </c>
      <c r="P1139" s="74" t="s">
        <v>613</v>
      </c>
      <c r="Q1139" s="20"/>
      <c r="R1139" s="20"/>
      <c r="S1139" s="20"/>
    </row>
    <row r="1140" spans="1:19" s="94" customFormat="1" ht="20.100000000000001" customHeight="1" x14ac:dyDescent="0.25">
      <c r="A1140" s="72">
        <v>957</v>
      </c>
      <c r="B1140" s="20" t="str">
        <f t="shared" si="73"/>
        <v>00.03.27.2.5.5.1.B.6.2016</v>
      </c>
      <c r="C1140" s="20">
        <v>6</v>
      </c>
      <c r="D1140" s="72" t="s">
        <v>1085</v>
      </c>
      <c r="E1140" s="26" t="s">
        <v>614</v>
      </c>
      <c r="F1140" s="19" t="s">
        <v>893</v>
      </c>
      <c r="G1140" s="190">
        <v>10000000</v>
      </c>
      <c r="H1140" s="269"/>
      <c r="I1140" s="15">
        <v>2016</v>
      </c>
      <c r="J1140" s="23" t="s">
        <v>615</v>
      </c>
      <c r="K1140" s="73"/>
      <c r="L1140" s="23"/>
      <c r="M1140" s="73"/>
      <c r="N1140" s="73">
        <v>1</v>
      </c>
      <c r="O1140" s="23" t="s">
        <v>931</v>
      </c>
      <c r="P1140" s="26" t="s">
        <v>613</v>
      </c>
      <c r="Q1140" s="60" t="s">
        <v>56</v>
      </c>
      <c r="R1140" s="60"/>
      <c r="S1140" s="60"/>
    </row>
    <row r="1141" spans="1:19" s="94" customFormat="1" ht="20.100000000000001" customHeight="1" x14ac:dyDescent="0.25">
      <c r="A1141" s="72"/>
      <c r="B1141" s="20"/>
      <c r="C1141" s="20"/>
      <c r="D1141" s="72"/>
      <c r="E1141" s="74"/>
      <c r="F1141" s="19"/>
      <c r="G1141" s="190"/>
      <c r="H1141" s="269"/>
      <c r="I1141" s="15"/>
      <c r="J1141" s="73"/>
      <c r="K1141" s="73"/>
      <c r="L1141" s="73"/>
      <c r="M1141" s="73"/>
      <c r="N1141" s="73"/>
      <c r="O1141" s="73"/>
      <c r="P1141" s="99"/>
      <c r="Q1141" s="60"/>
      <c r="R1141" s="60"/>
      <c r="S1141" s="60"/>
    </row>
    <row r="1142" spans="1:19" s="58" customFormat="1" ht="20.100000000000001" customHeight="1" x14ac:dyDescent="0.25">
      <c r="A1142" s="22">
        <v>958</v>
      </c>
      <c r="B1142" s="60" t="str">
        <f>"00.03.27.2.4.4.1.B."&amp;C1142&amp;D1142&amp;I1142</f>
        <v>00.03.27.2.4.4.1.B.1.2017</v>
      </c>
      <c r="C1142" s="20">
        <v>1</v>
      </c>
      <c r="D1142" s="72" t="s">
        <v>1085</v>
      </c>
      <c r="E1142" s="95" t="s">
        <v>214</v>
      </c>
      <c r="F1142" s="91" t="s">
        <v>893</v>
      </c>
      <c r="G1142" s="191">
        <v>1974000</v>
      </c>
      <c r="H1142" s="270"/>
      <c r="I1142" s="100">
        <v>2017</v>
      </c>
      <c r="J1142" s="97"/>
      <c r="K1142" s="97"/>
      <c r="L1142" s="97" t="s">
        <v>908</v>
      </c>
      <c r="M1142" s="97">
        <v>1</v>
      </c>
      <c r="N1142" s="97">
        <v>1</v>
      </c>
      <c r="O1142" s="97" t="s">
        <v>910</v>
      </c>
      <c r="P1142" s="58" t="s">
        <v>1199</v>
      </c>
      <c r="Q1142" s="15" t="s">
        <v>63</v>
      </c>
      <c r="R1142" s="27"/>
      <c r="S1142" s="27"/>
    </row>
    <row r="1143" spans="1:19" s="58" customFormat="1" ht="20.100000000000001" customHeight="1" x14ac:dyDescent="0.25">
      <c r="A1143" s="72">
        <v>959</v>
      </c>
      <c r="B1143" s="60" t="str">
        <f>"00.03.27.2.4.4.1.B."&amp;C1143&amp;D1143&amp;I1143</f>
        <v>00.03.27.2.4.4.1.B.2.2017</v>
      </c>
      <c r="C1143" s="60">
        <v>2</v>
      </c>
      <c r="D1143" s="72" t="s">
        <v>1085</v>
      </c>
      <c r="E1143" s="71" t="s">
        <v>718</v>
      </c>
      <c r="F1143" s="19" t="s">
        <v>893</v>
      </c>
      <c r="G1143" s="190">
        <v>3000000</v>
      </c>
      <c r="H1143" s="269"/>
      <c r="I1143" s="15">
        <v>2017</v>
      </c>
      <c r="J1143" s="27" t="s">
        <v>61</v>
      </c>
      <c r="K1143" s="27"/>
      <c r="L1143" s="27"/>
      <c r="M1143" s="27">
        <v>1</v>
      </c>
      <c r="N1143" s="27">
        <v>1</v>
      </c>
      <c r="O1143" s="23" t="s">
        <v>910</v>
      </c>
      <c r="P1143" s="28" t="s">
        <v>629</v>
      </c>
      <c r="Q1143" s="15" t="s">
        <v>63</v>
      </c>
      <c r="R1143" s="27"/>
      <c r="S1143" s="27"/>
    </row>
    <row r="1144" spans="1:19" s="58" customFormat="1" ht="20.100000000000001" customHeight="1" x14ac:dyDescent="0.25">
      <c r="A1144" s="22">
        <v>960</v>
      </c>
      <c r="B1144" s="60" t="str">
        <f>"00.03.27.2.4.4.1.B."&amp;C1144&amp;D1144&amp;I1144</f>
        <v>00.03.27.2.4.4.1.B.3.2016</v>
      </c>
      <c r="C1144" s="20">
        <v>3</v>
      </c>
      <c r="D1144" s="72" t="s">
        <v>1085</v>
      </c>
      <c r="E1144" s="28" t="s">
        <v>75</v>
      </c>
      <c r="F1144" s="19" t="s">
        <v>893</v>
      </c>
      <c r="G1144" s="190">
        <v>200000</v>
      </c>
      <c r="H1144" s="269"/>
      <c r="I1144" s="15">
        <v>2016</v>
      </c>
      <c r="J1144" s="27"/>
      <c r="K1144" s="27"/>
      <c r="L1144" s="27"/>
      <c r="M1144" s="27">
        <v>1</v>
      </c>
      <c r="N1144" s="27">
        <v>1</v>
      </c>
      <c r="O1144" s="23" t="s">
        <v>910</v>
      </c>
      <c r="P1144" s="28" t="s">
        <v>629</v>
      </c>
      <c r="Q1144" s="15" t="s">
        <v>63</v>
      </c>
      <c r="R1144" s="27"/>
      <c r="S1144" s="27" t="s">
        <v>635</v>
      </c>
    </row>
    <row r="1145" spans="1:19" s="58" customFormat="1" ht="20.100000000000001" customHeight="1" x14ac:dyDescent="0.25">
      <c r="A1145" s="72">
        <v>961</v>
      </c>
      <c r="B1145" s="60" t="str">
        <f>"00.03.27.2.4.4.1.B."&amp;C1145&amp;D1145&amp;I1145</f>
        <v>00.03.27.2.4.4.1.B.4.2017</v>
      </c>
      <c r="C1145" s="60">
        <v>4</v>
      </c>
      <c r="D1145" s="72" t="s">
        <v>1085</v>
      </c>
      <c r="E1145" s="71" t="s">
        <v>718</v>
      </c>
      <c r="F1145" s="19" t="s">
        <v>893</v>
      </c>
      <c r="G1145" s="190">
        <v>3000000</v>
      </c>
      <c r="H1145" s="269"/>
      <c r="I1145" s="15">
        <v>2017</v>
      </c>
      <c r="J1145" s="27"/>
      <c r="K1145" s="27"/>
      <c r="L1145" s="27"/>
      <c r="M1145" s="27">
        <v>1</v>
      </c>
      <c r="N1145" s="27">
        <v>1</v>
      </c>
      <c r="O1145" s="23" t="s">
        <v>910</v>
      </c>
      <c r="P1145" s="28" t="s">
        <v>629</v>
      </c>
      <c r="Q1145" s="15" t="s">
        <v>63</v>
      </c>
      <c r="R1145" s="27"/>
      <c r="S1145" s="27"/>
    </row>
    <row r="1146" spans="1:19" s="58" customFormat="1" ht="20.100000000000001" customHeight="1" x14ac:dyDescent="0.25">
      <c r="A1146" s="22">
        <v>962</v>
      </c>
      <c r="B1146" s="60" t="str">
        <f t="shared" ref="B1146:B1159" si="74">"00.03.27.2.4.4.5.B."&amp;C1146&amp;D1146&amp;I1146</f>
        <v>00.03.27.2.4.4.5.B.5.2017</v>
      </c>
      <c r="C1146" s="20">
        <v>5</v>
      </c>
      <c r="D1146" s="72" t="s">
        <v>1085</v>
      </c>
      <c r="E1146" s="74" t="s">
        <v>46</v>
      </c>
      <c r="F1146" s="19" t="s">
        <v>893</v>
      </c>
      <c r="G1146" s="190">
        <v>200000</v>
      </c>
      <c r="H1146" s="269"/>
      <c r="I1146" s="15">
        <v>2017</v>
      </c>
      <c r="J1146" s="27" t="s">
        <v>89</v>
      </c>
      <c r="K1146" s="27"/>
      <c r="L1146" s="27"/>
      <c r="M1146" s="27">
        <v>1</v>
      </c>
      <c r="N1146" s="27">
        <v>1</v>
      </c>
      <c r="O1146" s="23" t="s">
        <v>910</v>
      </c>
      <c r="P1146" s="28" t="s">
        <v>628</v>
      </c>
      <c r="Q1146" s="15" t="s">
        <v>63</v>
      </c>
      <c r="R1146" s="27"/>
      <c r="S1146" s="27"/>
    </row>
    <row r="1147" spans="1:19" s="58" customFormat="1" ht="20.100000000000001" customHeight="1" x14ac:dyDescent="0.25">
      <c r="A1147" s="72">
        <v>963</v>
      </c>
      <c r="B1147" s="60" t="str">
        <f t="shared" si="74"/>
        <v>00.03.27.2.4.4.5.B.6.2016</v>
      </c>
      <c r="C1147" s="60">
        <v>6</v>
      </c>
      <c r="D1147" s="72" t="s">
        <v>1085</v>
      </c>
      <c r="E1147" s="121" t="s">
        <v>731</v>
      </c>
      <c r="F1147" s="19" t="s">
        <v>893</v>
      </c>
      <c r="G1147" s="199">
        <v>2800000</v>
      </c>
      <c r="H1147" s="286"/>
      <c r="I1147" s="15">
        <v>2016</v>
      </c>
      <c r="J1147" s="27" t="s">
        <v>500</v>
      </c>
      <c r="K1147" s="27"/>
      <c r="L1147" s="27"/>
      <c r="M1147" s="27"/>
      <c r="N1147" s="27">
        <v>1</v>
      </c>
      <c r="O1147" s="73" t="s">
        <v>910</v>
      </c>
      <c r="P1147" s="28" t="s">
        <v>628</v>
      </c>
      <c r="Q1147" s="15" t="s">
        <v>63</v>
      </c>
      <c r="R1147" s="27"/>
      <c r="S1147" s="27"/>
    </row>
    <row r="1148" spans="1:19" s="58" customFormat="1" ht="20.100000000000001" customHeight="1" x14ac:dyDescent="0.25">
      <c r="A1148" s="22">
        <v>964</v>
      </c>
      <c r="B1148" s="60" t="str">
        <f t="shared" si="74"/>
        <v>00.03.27.2.4.4.5.B.7.2017</v>
      </c>
      <c r="C1148" s="20">
        <v>7</v>
      </c>
      <c r="D1148" s="72" t="s">
        <v>1085</v>
      </c>
      <c r="E1148" s="70" t="s">
        <v>634</v>
      </c>
      <c r="F1148" s="19" t="s">
        <v>893</v>
      </c>
      <c r="G1148" s="190">
        <v>300000</v>
      </c>
      <c r="H1148" s="269"/>
      <c r="I1148" s="15">
        <v>2017</v>
      </c>
      <c r="J1148" s="27"/>
      <c r="K1148" s="27"/>
      <c r="L1148" s="27"/>
      <c r="M1148" s="27">
        <v>1</v>
      </c>
      <c r="N1148" s="27">
        <v>1</v>
      </c>
      <c r="O1148" s="23" t="s">
        <v>910</v>
      </c>
      <c r="P1148" s="28" t="s">
        <v>628</v>
      </c>
      <c r="Q1148" s="15" t="s">
        <v>63</v>
      </c>
      <c r="R1148" s="27"/>
      <c r="S1148" s="27"/>
    </row>
    <row r="1149" spans="1:19" s="58" customFormat="1" ht="20.100000000000001" customHeight="1" x14ac:dyDescent="0.25">
      <c r="A1149" s="72">
        <v>965</v>
      </c>
      <c r="B1149" s="60" t="str">
        <f t="shared" si="74"/>
        <v>00.03.27.2.4.4.5.B.8.2017</v>
      </c>
      <c r="C1149" s="60">
        <v>8</v>
      </c>
      <c r="D1149" s="72" t="s">
        <v>1085</v>
      </c>
      <c r="E1149" s="71" t="s">
        <v>636</v>
      </c>
      <c r="F1149" s="19" t="s">
        <v>893</v>
      </c>
      <c r="G1149" s="190">
        <v>80000</v>
      </c>
      <c r="H1149" s="269"/>
      <c r="I1149" s="15">
        <v>2017</v>
      </c>
      <c r="J1149" s="27"/>
      <c r="K1149" s="27"/>
      <c r="L1149" s="27"/>
      <c r="M1149" s="27">
        <v>5</v>
      </c>
      <c r="N1149" s="27">
        <v>1</v>
      </c>
      <c r="O1149" s="23" t="s">
        <v>910</v>
      </c>
      <c r="P1149" s="28" t="s">
        <v>628</v>
      </c>
      <c r="Q1149" s="15" t="s">
        <v>63</v>
      </c>
      <c r="R1149" s="27"/>
      <c r="S1149" s="27"/>
    </row>
    <row r="1150" spans="1:19" s="58" customFormat="1" ht="20.100000000000001" customHeight="1" x14ac:dyDescent="0.25">
      <c r="A1150" s="22">
        <v>966</v>
      </c>
      <c r="B1150" s="60" t="str">
        <f t="shared" si="74"/>
        <v>00.03.27.2.4.4.5.B.9.2017</v>
      </c>
      <c r="C1150" s="20">
        <v>9</v>
      </c>
      <c r="D1150" s="72" t="s">
        <v>1085</v>
      </c>
      <c r="E1150" s="71" t="s">
        <v>636</v>
      </c>
      <c r="F1150" s="19" t="s">
        <v>893</v>
      </c>
      <c r="G1150" s="190">
        <v>80000</v>
      </c>
      <c r="H1150" s="269"/>
      <c r="I1150" s="15">
        <v>2017</v>
      </c>
      <c r="J1150" s="27"/>
      <c r="K1150" s="27"/>
      <c r="L1150" s="27"/>
      <c r="M1150" s="27">
        <v>5</v>
      </c>
      <c r="N1150" s="27">
        <v>1</v>
      </c>
      <c r="O1150" s="23" t="s">
        <v>910</v>
      </c>
      <c r="P1150" s="28" t="s">
        <v>628</v>
      </c>
      <c r="Q1150" s="15" t="s">
        <v>63</v>
      </c>
      <c r="R1150" s="27"/>
      <c r="S1150" s="27"/>
    </row>
    <row r="1151" spans="1:19" s="58" customFormat="1" ht="20.100000000000001" customHeight="1" x14ac:dyDescent="0.25">
      <c r="A1151" s="72">
        <v>967</v>
      </c>
      <c r="B1151" s="60" t="str">
        <f t="shared" si="74"/>
        <v>00.03.27.2.4.4.5.B.10.2017</v>
      </c>
      <c r="C1151" s="60">
        <v>10</v>
      </c>
      <c r="D1151" s="72" t="s">
        <v>1085</v>
      </c>
      <c r="E1151" s="71" t="s">
        <v>636</v>
      </c>
      <c r="F1151" s="19" t="s">
        <v>893</v>
      </c>
      <c r="G1151" s="190">
        <v>80000</v>
      </c>
      <c r="H1151" s="269"/>
      <c r="I1151" s="15">
        <v>2017</v>
      </c>
      <c r="J1151" s="27"/>
      <c r="K1151" s="27"/>
      <c r="L1151" s="27"/>
      <c r="M1151" s="27">
        <v>5</v>
      </c>
      <c r="N1151" s="27">
        <v>1</v>
      </c>
      <c r="O1151" s="23" t="s">
        <v>910</v>
      </c>
      <c r="P1151" s="28" t="s">
        <v>628</v>
      </c>
      <c r="Q1151" s="15" t="s">
        <v>63</v>
      </c>
      <c r="R1151" s="27"/>
      <c r="S1151" s="27"/>
    </row>
    <row r="1152" spans="1:19" s="58" customFormat="1" ht="20.100000000000001" customHeight="1" x14ac:dyDescent="0.25">
      <c r="A1152" s="22">
        <v>968</v>
      </c>
      <c r="B1152" s="60" t="str">
        <f t="shared" si="74"/>
        <v>00.03.27.2.4.4.5.B.11.2017</v>
      </c>
      <c r="C1152" s="20">
        <v>11</v>
      </c>
      <c r="D1152" s="72" t="s">
        <v>1085</v>
      </c>
      <c r="E1152" s="71" t="s">
        <v>636</v>
      </c>
      <c r="F1152" s="19" t="s">
        <v>893</v>
      </c>
      <c r="G1152" s="190">
        <v>80000</v>
      </c>
      <c r="H1152" s="269"/>
      <c r="I1152" s="15">
        <v>2017</v>
      </c>
      <c r="J1152" s="27"/>
      <c r="K1152" s="27"/>
      <c r="L1152" s="27"/>
      <c r="M1152" s="27">
        <v>5</v>
      </c>
      <c r="N1152" s="27">
        <v>1</v>
      </c>
      <c r="O1152" s="23" t="s">
        <v>910</v>
      </c>
      <c r="P1152" s="28" t="s">
        <v>628</v>
      </c>
      <c r="Q1152" s="15" t="s">
        <v>63</v>
      </c>
      <c r="R1152" s="27"/>
      <c r="S1152" s="27"/>
    </row>
    <row r="1153" spans="1:19" s="58" customFormat="1" ht="20.100000000000001" customHeight="1" x14ac:dyDescent="0.25">
      <c r="A1153" s="72">
        <v>969</v>
      </c>
      <c r="B1153" s="60" t="str">
        <f t="shared" si="74"/>
        <v>00.03.27.2.4.4.5.B.12.2017</v>
      </c>
      <c r="C1153" s="60">
        <v>12</v>
      </c>
      <c r="D1153" s="72" t="s">
        <v>1085</v>
      </c>
      <c r="E1153" s="71" t="s">
        <v>636</v>
      </c>
      <c r="F1153" s="19" t="s">
        <v>893</v>
      </c>
      <c r="G1153" s="190">
        <v>80000</v>
      </c>
      <c r="H1153" s="269"/>
      <c r="I1153" s="15">
        <v>2017</v>
      </c>
      <c r="J1153" s="27"/>
      <c r="K1153" s="27"/>
      <c r="L1153" s="27"/>
      <c r="M1153" s="27">
        <v>5</v>
      </c>
      <c r="N1153" s="27">
        <v>1</v>
      </c>
      <c r="O1153" s="23" t="s">
        <v>910</v>
      </c>
      <c r="P1153" s="28" t="s">
        <v>628</v>
      </c>
      <c r="Q1153" s="15" t="s">
        <v>63</v>
      </c>
      <c r="R1153" s="27"/>
      <c r="S1153" s="27"/>
    </row>
    <row r="1154" spans="1:19" s="58" customFormat="1" ht="20.100000000000001" customHeight="1" x14ac:dyDescent="0.25">
      <c r="A1154" s="22">
        <v>970</v>
      </c>
      <c r="B1154" s="60" t="str">
        <f t="shared" si="74"/>
        <v>00.03.27.2.4.4.5.B.13.2017</v>
      </c>
      <c r="C1154" s="20">
        <v>13</v>
      </c>
      <c r="D1154" s="72" t="s">
        <v>1085</v>
      </c>
      <c r="E1154" s="75" t="s">
        <v>1046</v>
      </c>
      <c r="F1154" s="19" t="s">
        <v>893</v>
      </c>
      <c r="G1154" s="190">
        <v>100000</v>
      </c>
      <c r="H1154" s="269"/>
      <c r="I1154" s="15">
        <v>2017</v>
      </c>
      <c r="J1154" s="27"/>
      <c r="K1154" s="27"/>
      <c r="L1154" s="27"/>
      <c r="M1154" s="27">
        <v>2</v>
      </c>
      <c r="N1154" s="27">
        <v>1</v>
      </c>
      <c r="O1154" s="23" t="s">
        <v>910</v>
      </c>
      <c r="P1154" s="28" t="s">
        <v>628</v>
      </c>
      <c r="Q1154" s="15" t="s">
        <v>63</v>
      </c>
      <c r="R1154" s="27"/>
      <c r="S1154" s="27"/>
    </row>
    <row r="1155" spans="1:19" s="58" customFormat="1" ht="20.100000000000001" customHeight="1" x14ac:dyDescent="0.25">
      <c r="A1155" s="72">
        <v>971</v>
      </c>
      <c r="B1155" s="60" t="str">
        <f t="shared" si="74"/>
        <v>00.03.27.2.4.4.5.B.14.2017</v>
      </c>
      <c r="C1155" s="60">
        <v>14</v>
      </c>
      <c r="D1155" s="72" t="s">
        <v>1085</v>
      </c>
      <c r="E1155" s="75" t="s">
        <v>1046</v>
      </c>
      <c r="F1155" s="19" t="s">
        <v>893</v>
      </c>
      <c r="G1155" s="190">
        <v>100000</v>
      </c>
      <c r="H1155" s="269"/>
      <c r="I1155" s="15">
        <v>2017</v>
      </c>
      <c r="J1155" s="27"/>
      <c r="K1155" s="27"/>
      <c r="L1155" s="27"/>
      <c r="M1155" s="27">
        <v>2</v>
      </c>
      <c r="N1155" s="27">
        <v>1</v>
      </c>
      <c r="O1155" s="23" t="s">
        <v>910</v>
      </c>
      <c r="P1155" s="28" t="s">
        <v>628</v>
      </c>
      <c r="Q1155" s="15" t="s">
        <v>63</v>
      </c>
      <c r="R1155" s="27"/>
      <c r="S1155" s="27"/>
    </row>
    <row r="1156" spans="1:19" s="58" customFormat="1" ht="20.100000000000001" customHeight="1" x14ac:dyDescent="0.25">
      <c r="A1156" s="22">
        <v>972</v>
      </c>
      <c r="B1156" s="60" t="str">
        <f t="shared" si="74"/>
        <v>00.03.27.2.4.4.5.B.15.2017</v>
      </c>
      <c r="C1156" s="20">
        <v>15</v>
      </c>
      <c r="D1156" s="72" t="s">
        <v>1085</v>
      </c>
      <c r="E1156" s="71" t="s">
        <v>637</v>
      </c>
      <c r="F1156" s="19" t="s">
        <v>893</v>
      </c>
      <c r="G1156" s="190">
        <v>375000</v>
      </c>
      <c r="H1156" s="269"/>
      <c r="I1156" s="15">
        <v>2017</v>
      </c>
      <c r="J1156" s="27"/>
      <c r="K1156" s="27"/>
      <c r="L1156" s="27"/>
      <c r="M1156" s="27">
        <v>1</v>
      </c>
      <c r="N1156" s="27">
        <v>1</v>
      </c>
      <c r="O1156" s="23" t="s">
        <v>910</v>
      </c>
      <c r="P1156" s="28" t="s">
        <v>628</v>
      </c>
      <c r="Q1156" s="15" t="s">
        <v>63</v>
      </c>
      <c r="R1156" s="27"/>
      <c r="S1156" s="27"/>
    </row>
    <row r="1157" spans="1:19" s="58" customFormat="1" ht="20.100000000000001" customHeight="1" x14ac:dyDescent="0.25">
      <c r="A1157" s="72">
        <v>973</v>
      </c>
      <c r="B1157" s="60" t="str">
        <f t="shared" si="74"/>
        <v>00.03.27.2.4.4.5.B.16.2017</v>
      </c>
      <c r="C1157" s="60">
        <v>16</v>
      </c>
      <c r="D1157" s="72" t="s">
        <v>1085</v>
      </c>
      <c r="E1157" s="9" t="s">
        <v>84</v>
      </c>
      <c r="F1157" s="19" t="s">
        <v>893</v>
      </c>
      <c r="G1157" s="190">
        <v>650000</v>
      </c>
      <c r="H1157" s="269"/>
      <c r="I1157" s="15">
        <v>2017</v>
      </c>
      <c r="J1157" s="27"/>
      <c r="K1157" s="27"/>
      <c r="L1157" s="27"/>
      <c r="M1157" s="27">
        <v>1</v>
      </c>
      <c r="N1157" s="27">
        <v>1</v>
      </c>
      <c r="O1157" s="23" t="s">
        <v>910</v>
      </c>
      <c r="P1157" s="28" t="s">
        <v>628</v>
      </c>
      <c r="Q1157" s="15" t="s">
        <v>63</v>
      </c>
      <c r="R1157" s="27"/>
      <c r="S1157" s="27"/>
    </row>
    <row r="1158" spans="1:19" s="58" customFormat="1" ht="20.100000000000001" customHeight="1" x14ac:dyDescent="0.25">
      <c r="A1158" s="22">
        <v>974</v>
      </c>
      <c r="B1158" s="60" t="str">
        <f t="shared" si="74"/>
        <v>00.03.27.2.4.4.5.B.17.2017</v>
      </c>
      <c r="C1158" s="20">
        <v>17</v>
      </c>
      <c r="D1158" s="72" t="s">
        <v>1085</v>
      </c>
      <c r="E1158" s="9" t="s">
        <v>657</v>
      </c>
      <c r="F1158" s="19" t="s">
        <v>893</v>
      </c>
      <c r="G1158" s="190">
        <v>650000</v>
      </c>
      <c r="H1158" s="269"/>
      <c r="I1158" s="15">
        <v>2017</v>
      </c>
      <c r="J1158" s="27"/>
      <c r="K1158" s="27"/>
      <c r="L1158" s="27"/>
      <c r="M1158" s="27">
        <v>1</v>
      </c>
      <c r="N1158" s="27">
        <v>1</v>
      </c>
      <c r="O1158" s="23" t="s">
        <v>910</v>
      </c>
      <c r="P1158" s="28" t="s">
        <v>628</v>
      </c>
      <c r="Q1158" s="15" t="s">
        <v>63</v>
      </c>
      <c r="R1158" s="27"/>
      <c r="S1158" s="27"/>
    </row>
    <row r="1159" spans="1:19" s="58" customFormat="1" ht="20.100000000000001" customHeight="1" x14ac:dyDescent="0.25">
      <c r="A1159" s="72">
        <v>975</v>
      </c>
      <c r="B1159" s="60" t="str">
        <f t="shared" si="74"/>
        <v>00.03.27.2.4.4.5.B.18.2017</v>
      </c>
      <c r="C1159" s="60">
        <v>18</v>
      </c>
      <c r="D1159" s="72" t="s">
        <v>1085</v>
      </c>
      <c r="E1159" s="71" t="s">
        <v>658</v>
      </c>
      <c r="F1159" s="19" t="s">
        <v>893</v>
      </c>
      <c r="G1159" s="190">
        <v>20000</v>
      </c>
      <c r="H1159" s="269"/>
      <c r="I1159" s="15">
        <v>2017</v>
      </c>
      <c r="J1159" s="27"/>
      <c r="K1159" s="27"/>
      <c r="L1159" s="27"/>
      <c r="M1159" s="27">
        <v>1</v>
      </c>
      <c r="N1159" s="27">
        <v>1</v>
      </c>
      <c r="O1159" s="73" t="s">
        <v>910</v>
      </c>
      <c r="P1159" s="28" t="s">
        <v>628</v>
      </c>
      <c r="Q1159" s="15" t="s">
        <v>63</v>
      </c>
      <c r="R1159" s="27"/>
      <c r="S1159" s="27"/>
    </row>
    <row r="1160" spans="1:19" s="58" customFormat="1" ht="20.100000000000001" customHeight="1" x14ac:dyDescent="0.25">
      <c r="A1160" s="22">
        <v>976</v>
      </c>
      <c r="B1160" s="60" t="str">
        <f t="shared" ref="B1160:B1172" si="75">"00.03.27.2.4.4.4.B."&amp;C1160&amp;D1160&amp;I1160</f>
        <v>00.03.27.2.4.4.4.B.19.2016</v>
      </c>
      <c r="C1160" s="20">
        <v>19</v>
      </c>
      <c r="D1160" s="72" t="s">
        <v>1085</v>
      </c>
      <c r="E1160" s="70" t="s">
        <v>78</v>
      </c>
      <c r="F1160" s="19" t="s">
        <v>893</v>
      </c>
      <c r="G1160" s="190">
        <v>4500000</v>
      </c>
      <c r="H1160" s="269"/>
      <c r="I1160" s="15">
        <v>2016</v>
      </c>
      <c r="J1160" s="15" t="s">
        <v>79</v>
      </c>
      <c r="K1160" s="15"/>
      <c r="L1160" s="27" t="s">
        <v>12</v>
      </c>
      <c r="M1160" s="15">
        <v>3</v>
      </c>
      <c r="N1160" s="15">
        <v>1</v>
      </c>
      <c r="O1160" s="73" t="s">
        <v>910</v>
      </c>
      <c r="P1160" s="33" t="s">
        <v>627</v>
      </c>
      <c r="Q1160" s="15" t="s">
        <v>63</v>
      </c>
      <c r="R1160" s="27"/>
      <c r="S1160" s="27"/>
    </row>
    <row r="1161" spans="1:19" s="58" customFormat="1" ht="20.100000000000001" customHeight="1" x14ac:dyDescent="0.25">
      <c r="A1161" s="72">
        <v>977</v>
      </c>
      <c r="B1161" s="60" t="str">
        <f t="shared" si="75"/>
        <v>00.03.27.2.4.4.4.B.20.2017</v>
      </c>
      <c r="C1161" s="60">
        <v>20</v>
      </c>
      <c r="D1161" s="72" t="s">
        <v>1085</v>
      </c>
      <c r="E1161" s="28" t="s">
        <v>625</v>
      </c>
      <c r="F1161" s="19" t="s">
        <v>893</v>
      </c>
      <c r="G1161" s="190">
        <v>5000000</v>
      </c>
      <c r="H1161" s="269"/>
      <c r="I1161" s="15">
        <v>2017</v>
      </c>
      <c r="J1161" s="27" t="s">
        <v>626</v>
      </c>
      <c r="K1161" s="27"/>
      <c r="L1161" s="27"/>
      <c r="M1161" s="27">
        <v>1</v>
      </c>
      <c r="N1161" s="27">
        <v>1</v>
      </c>
      <c r="O1161" s="73" t="s">
        <v>910</v>
      </c>
      <c r="P1161" s="28" t="s">
        <v>627</v>
      </c>
      <c r="Q1161" s="15" t="s">
        <v>63</v>
      </c>
      <c r="R1161" s="27"/>
      <c r="S1161" s="27"/>
    </row>
    <row r="1162" spans="1:19" s="58" customFormat="1" ht="20.100000000000001" customHeight="1" x14ac:dyDescent="0.25">
      <c r="A1162" s="22">
        <v>978</v>
      </c>
      <c r="B1162" s="60" t="str">
        <f t="shared" si="75"/>
        <v>00.03.27.2.4.4.4.B.21.2017</v>
      </c>
      <c r="C1162" s="20">
        <v>21</v>
      </c>
      <c r="D1162" s="72" t="s">
        <v>1085</v>
      </c>
      <c r="E1162" s="70" t="s">
        <v>639</v>
      </c>
      <c r="F1162" s="19" t="s">
        <v>893</v>
      </c>
      <c r="G1162" s="190">
        <v>400000</v>
      </c>
      <c r="H1162" s="269"/>
      <c r="I1162" s="15">
        <v>2017</v>
      </c>
      <c r="J1162" s="27"/>
      <c r="K1162" s="27"/>
      <c r="L1162" s="27"/>
      <c r="M1162" s="27">
        <v>1</v>
      </c>
      <c r="N1162" s="27">
        <v>1</v>
      </c>
      <c r="O1162" s="23" t="s">
        <v>910</v>
      </c>
      <c r="P1162" s="28" t="s">
        <v>627</v>
      </c>
      <c r="Q1162" s="15" t="s">
        <v>63</v>
      </c>
      <c r="R1162" s="27"/>
      <c r="S1162" s="27"/>
    </row>
    <row r="1163" spans="1:19" s="58" customFormat="1" ht="20.100000000000001" customHeight="1" x14ac:dyDescent="0.25">
      <c r="A1163" s="72">
        <v>979</v>
      </c>
      <c r="B1163" s="60" t="str">
        <f t="shared" si="75"/>
        <v>00.03.27.2.4.4.4.B.22.2017</v>
      </c>
      <c r="C1163" s="60">
        <v>22</v>
      </c>
      <c r="D1163" s="72" t="s">
        <v>1085</v>
      </c>
      <c r="E1163" s="71" t="s">
        <v>640</v>
      </c>
      <c r="F1163" s="19" t="s">
        <v>893</v>
      </c>
      <c r="G1163" s="190">
        <v>150000</v>
      </c>
      <c r="H1163" s="269"/>
      <c r="I1163" s="15">
        <v>2017</v>
      </c>
      <c r="J1163" s="27"/>
      <c r="K1163" s="27"/>
      <c r="L1163" s="27"/>
      <c r="M1163" s="27">
        <v>1</v>
      </c>
      <c r="N1163" s="27">
        <v>1</v>
      </c>
      <c r="O1163" s="73" t="s">
        <v>910</v>
      </c>
      <c r="P1163" s="28" t="s">
        <v>627</v>
      </c>
      <c r="Q1163" s="15" t="s">
        <v>63</v>
      </c>
      <c r="R1163" s="27"/>
      <c r="S1163" s="27"/>
    </row>
    <row r="1164" spans="1:19" s="58" customFormat="1" ht="20.100000000000001" customHeight="1" x14ac:dyDescent="0.25">
      <c r="A1164" s="22">
        <v>980</v>
      </c>
      <c r="B1164" s="60" t="str">
        <f t="shared" si="75"/>
        <v>00.03.27.2.4.4.4.B.23.2017</v>
      </c>
      <c r="C1164" s="20">
        <v>23</v>
      </c>
      <c r="D1164" s="72" t="s">
        <v>1085</v>
      </c>
      <c r="E1164" s="70" t="s">
        <v>641</v>
      </c>
      <c r="F1164" s="19" t="s">
        <v>893</v>
      </c>
      <c r="G1164" s="190">
        <v>70000</v>
      </c>
      <c r="H1164" s="269"/>
      <c r="I1164" s="15">
        <v>2017</v>
      </c>
      <c r="J1164" s="27"/>
      <c r="K1164" s="27"/>
      <c r="L1164" s="27"/>
      <c r="M1164" s="27">
        <v>1</v>
      </c>
      <c r="N1164" s="27">
        <v>1</v>
      </c>
      <c r="O1164" s="23" t="s">
        <v>910</v>
      </c>
      <c r="P1164" s="28" t="s">
        <v>627</v>
      </c>
      <c r="Q1164" s="15" t="s">
        <v>63</v>
      </c>
      <c r="R1164" s="27"/>
      <c r="S1164" s="27"/>
    </row>
    <row r="1165" spans="1:19" s="58" customFormat="1" ht="20.100000000000001" customHeight="1" x14ac:dyDescent="0.25">
      <c r="A1165" s="72">
        <v>981</v>
      </c>
      <c r="B1165" s="60" t="str">
        <f t="shared" si="75"/>
        <v>00.03.27.2.4.4.4.B.24.2017</v>
      </c>
      <c r="C1165" s="60">
        <v>24</v>
      </c>
      <c r="D1165" s="72" t="s">
        <v>1085</v>
      </c>
      <c r="E1165" s="70" t="s">
        <v>642</v>
      </c>
      <c r="F1165" s="19" t="s">
        <v>893</v>
      </c>
      <c r="G1165" s="190">
        <v>70000</v>
      </c>
      <c r="H1165" s="269"/>
      <c r="I1165" s="15">
        <v>2017</v>
      </c>
      <c r="J1165" s="27"/>
      <c r="K1165" s="27"/>
      <c r="L1165" s="27"/>
      <c r="M1165" s="27">
        <v>1</v>
      </c>
      <c r="N1165" s="27">
        <v>1</v>
      </c>
      <c r="O1165" s="23" t="s">
        <v>910</v>
      </c>
      <c r="P1165" s="28" t="s">
        <v>627</v>
      </c>
      <c r="Q1165" s="15" t="s">
        <v>63</v>
      </c>
      <c r="R1165" s="27"/>
      <c r="S1165" s="27"/>
    </row>
    <row r="1166" spans="1:19" s="58" customFormat="1" ht="20.100000000000001" customHeight="1" x14ac:dyDescent="0.25">
      <c r="A1166" s="22">
        <v>982</v>
      </c>
      <c r="B1166" s="60" t="str">
        <f t="shared" si="75"/>
        <v>00.03.27.2.4.4.4.B.25.2017</v>
      </c>
      <c r="C1166" s="20">
        <v>25</v>
      </c>
      <c r="D1166" s="72" t="s">
        <v>1085</v>
      </c>
      <c r="E1166" s="71" t="s">
        <v>659</v>
      </c>
      <c r="F1166" s="19" t="s">
        <v>893</v>
      </c>
      <c r="G1166" s="190">
        <v>28000</v>
      </c>
      <c r="H1166" s="269"/>
      <c r="I1166" s="15">
        <v>2017</v>
      </c>
      <c r="J1166" s="27"/>
      <c r="K1166" s="27"/>
      <c r="L1166" s="27"/>
      <c r="M1166" s="27">
        <v>5</v>
      </c>
      <c r="N1166" s="27">
        <v>1</v>
      </c>
      <c r="O1166" s="23" t="s">
        <v>910</v>
      </c>
      <c r="P1166" s="28" t="s">
        <v>627</v>
      </c>
      <c r="Q1166" s="15" t="s">
        <v>63</v>
      </c>
      <c r="R1166" s="27"/>
      <c r="S1166" s="27"/>
    </row>
    <row r="1167" spans="1:19" s="58" customFormat="1" ht="20.100000000000001" customHeight="1" x14ac:dyDescent="0.25">
      <c r="A1167" s="72">
        <v>983</v>
      </c>
      <c r="B1167" s="60" t="str">
        <f t="shared" si="75"/>
        <v>00.03.27.2.4.4.4.B.26.2017</v>
      </c>
      <c r="C1167" s="60">
        <v>26</v>
      </c>
      <c r="D1167" s="72" t="s">
        <v>1085</v>
      </c>
      <c r="E1167" s="9" t="s">
        <v>659</v>
      </c>
      <c r="F1167" s="19" t="s">
        <v>893</v>
      </c>
      <c r="G1167" s="190">
        <v>28000</v>
      </c>
      <c r="H1167" s="269"/>
      <c r="I1167" s="15">
        <v>2017</v>
      </c>
      <c r="J1167" s="27"/>
      <c r="K1167" s="27"/>
      <c r="L1167" s="27"/>
      <c r="M1167" s="27">
        <v>5</v>
      </c>
      <c r="N1167" s="27">
        <v>1</v>
      </c>
      <c r="O1167" s="23" t="s">
        <v>910</v>
      </c>
      <c r="P1167" s="28" t="s">
        <v>627</v>
      </c>
      <c r="Q1167" s="15" t="s">
        <v>63</v>
      </c>
      <c r="R1167" s="27"/>
      <c r="S1167" s="27"/>
    </row>
    <row r="1168" spans="1:19" s="58" customFormat="1" ht="20.100000000000001" customHeight="1" x14ac:dyDescent="0.25">
      <c r="A1168" s="22">
        <v>984</v>
      </c>
      <c r="B1168" s="60" t="str">
        <f t="shared" si="75"/>
        <v>00.03.27.2.4.4.4.B.27.2017</v>
      </c>
      <c r="C1168" s="20">
        <v>27</v>
      </c>
      <c r="D1168" s="72" t="s">
        <v>1085</v>
      </c>
      <c r="E1168" s="71" t="s">
        <v>659</v>
      </c>
      <c r="F1168" s="19" t="s">
        <v>893</v>
      </c>
      <c r="G1168" s="190">
        <v>28000</v>
      </c>
      <c r="H1168" s="269"/>
      <c r="I1168" s="15">
        <v>2017</v>
      </c>
      <c r="J1168" s="27"/>
      <c r="K1168" s="27"/>
      <c r="L1168" s="27"/>
      <c r="M1168" s="27">
        <v>5</v>
      </c>
      <c r="N1168" s="27">
        <v>1</v>
      </c>
      <c r="O1168" s="23" t="s">
        <v>910</v>
      </c>
      <c r="P1168" s="28" t="s">
        <v>627</v>
      </c>
      <c r="Q1168" s="15" t="s">
        <v>63</v>
      </c>
      <c r="R1168" s="27"/>
      <c r="S1168" s="27"/>
    </row>
    <row r="1169" spans="1:19" s="58" customFormat="1" ht="20.100000000000001" customHeight="1" x14ac:dyDescent="0.25">
      <c r="A1169" s="72">
        <v>985</v>
      </c>
      <c r="B1169" s="60" t="str">
        <f t="shared" si="75"/>
        <v>00.03.27.2.4.4.4.B.28.2017</v>
      </c>
      <c r="C1169" s="60">
        <v>28</v>
      </c>
      <c r="D1169" s="72" t="s">
        <v>1085</v>
      </c>
      <c r="E1169" s="70" t="s">
        <v>663</v>
      </c>
      <c r="F1169" s="19" t="s">
        <v>893</v>
      </c>
      <c r="G1169" s="190">
        <v>200000</v>
      </c>
      <c r="H1169" s="269"/>
      <c r="I1169" s="15">
        <v>2017</v>
      </c>
      <c r="J1169" s="27"/>
      <c r="K1169" s="27"/>
      <c r="L1169" s="27"/>
      <c r="M1169" s="27">
        <v>3</v>
      </c>
      <c r="N1169" s="27">
        <v>1</v>
      </c>
      <c r="O1169" s="23" t="s">
        <v>910</v>
      </c>
      <c r="P1169" s="28" t="s">
        <v>627</v>
      </c>
      <c r="Q1169" s="15" t="s">
        <v>63</v>
      </c>
      <c r="R1169" s="27"/>
      <c r="S1169" s="27"/>
    </row>
    <row r="1170" spans="1:19" s="58" customFormat="1" ht="20.100000000000001" customHeight="1" x14ac:dyDescent="0.25">
      <c r="A1170" s="22">
        <v>986</v>
      </c>
      <c r="B1170" s="60" t="str">
        <f t="shared" si="75"/>
        <v>00.03.27.2.4.4.4.B.29.2017</v>
      </c>
      <c r="C1170" s="20">
        <v>29</v>
      </c>
      <c r="D1170" s="72" t="s">
        <v>1085</v>
      </c>
      <c r="E1170" s="70" t="s">
        <v>663</v>
      </c>
      <c r="F1170" s="19" t="s">
        <v>893</v>
      </c>
      <c r="G1170" s="190">
        <v>200000</v>
      </c>
      <c r="H1170" s="269"/>
      <c r="I1170" s="15">
        <v>2017</v>
      </c>
      <c r="J1170" s="27"/>
      <c r="K1170" s="27"/>
      <c r="L1170" s="27"/>
      <c r="M1170" s="27">
        <v>3</v>
      </c>
      <c r="N1170" s="27">
        <v>1</v>
      </c>
      <c r="O1170" s="23" t="s">
        <v>910</v>
      </c>
      <c r="P1170" s="28" t="s">
        <v>627</v>
      </c>
      <c r="Q1170" s="15" t="s">
        <v>63</v>
      </c>
      <c r="R1170" s="27"/>
      <c r="S1170" s="27"/>
    </row>
    <row r="1171" spans="1:19" s="58" customFormat="1" ht="20.100000000000001" customHeight="1" x14ac:dyDescent="0.25">
      <c r="A1171" s="72">
        <v>987</v>
      </c>
      <c r="B1171" s="60" t="str">
        <f t="shared" si="75"/>
        <v>00.03.27.2.4.4.4.B.30.2017</v>
      </c>
      <c r="C1171" s="60">
        <v>30</v>
      </c>
      <c r="D1171" s="72" t="s">
        <v>1085</v>
      </c>
      <c r="E1171" s="13" t="s">
        <v>663</v>
      </c>
      <c r="F1171" s="19" t="s">
        <v>893</v>
      </c>
      <c r="G1171" s="190">
        <v>200000</v>
      </c>
      <c r="H1171" s="269"/>
      <c r="I1171" s="15">
        <v>2017</v>
      </c>
      <c r="J1171" s="27"/>
      <c r="K1171" s="27"/>
      <c r="L1171" s="27"/>
      <c r="M1171" s="27">
        <v>3</v>
      </c>
      <c r="N1171" s="27">
        <v>1</v>
      </c>
      <c r="O1171" s="23" t="s">
        <v>910</v>
      </c>
      <c r="P1171" s="28" t="s">
        <v>627</v>
      </c>
      <c r="Q1171" s="15" t="s">
        <v>63</v>
      </c>
      <c r="R1171" s="27"/>
      <c r="S1171" s="27"/>
    </row>
    <row r="1172" spans="1:19" s="58" customFormat="1" ht="20.100000000000001" customHeight="1" x14ac:dyDescent="0.25">
      <c r="A1172" s="22">
        <v>988</v>
      </c>
      <c r="B1172" s="60" t="str">
        <f t="shared" si="75"/>
        <v>00.03.27.2.4.4.4.B.31.2017</v>
      </c>
      <c r="C1172" s="20">
        <v>31</v>
      </c>
      <c r="D1172" s="72" t="s">
        <v>1085</v>
      </c>
      <c r="E1172" s="9" t="s">
        <v>666</v>
      </c>
      <c r="F1172" s="19" t="s">
        <v>893</v>
      </c>
      <c r="G1172" s="190">
        <v>15000</v>
      </c>
      <c r="H1172" s="269"/>
      <c r="I1172" s="15">
        <v>2017</v>
      </c>
      <c r="J1172" s="27"/>
      <c r="K1172" s="27"/>
      <c r="L1172" s="27"/>
      <c r="M1172" s="27">
        <v>1</v>
      </c>
      <c r="N1172" s="27">
        <v>1</v>
      </c>
      <c r="O1172" s="23" t="s">
        <v>910</v>
      </c>
      <c r="P1172" s="28" t="s">
        <v>627</v>
      </c>
      <c r="Q1172" s="15" t="s">
        <v>63</v>
      </c>
      <c r="R1172" s="27"/>
      <c r="S1172" s="27"/>
    </row>
    <row r="1173" spans="1:19" s="58" customFormat="1" ht="20.100000000000001" customHeight="1" x14ac:dyDescent="0.25">
      <c r="A1173" s="72">
        <v>989</v>
      </c>
      <c r="B1173" s="60" t="str">
        <f>"00.03.27.2.4.4.6.B."&amp;C1173&amp;D1173&amp;I1173</f>
        <v>00.03.27.2.4.4.6.B.32.2017</v>
      </c>
      <c r="C1173" s="60">
        <v>32</v>
      </c>
      <c r="D1173" s="72" t="s">
        <v>1085</v>
      </c>
      <c r="E1173" s="9" t="s">
        <v>559</v>
      </c>
      <c r="F1173" s="19" t="s">
        <v>893</v>
      </c>
      <c r="G1173" s="190">
        <v>50000</v>
      </c>
      <c r="H1173" s="269"/>
      <c r="I1173" s="15">
        <v>2017</v>
      </c>
      <c r="J1173" s="27"/>
      <c r="K1173" s="27"/>
      <c r="L1173" s="27"/>
      <c r="M1173" s="27">
        <v>1</v>
      </c>
      <c r="N1173" s="27">
        <v>1</v>
      </c>
      <c r="O1173" s="23" t="s">
        <v>910</v>
      </c>
      <c r="P1173" s="28" t="s">
        <v>633</v>
      </c>
      <c r="Q1173" s="15" t="s">
        <v>63</v>
      </c>
      <c r="R1173" s="27"/>
      <c r="S1173" s="27"/>
    </row>
    <row r="1174" spans="1:19" s="58" customFormat="1" ht="20.100000000000001" customHeight="1" x14ac:dyDescent="0.25">
      <c r="A1174" s="22">
        <v>990</v>
      </c>
      <c r="B1174" s="60" t="str">
        <f>"00.03.27.2.4.4.6.B."&amp;C1174&amp;D1174&amp;I1174</f>
        <v>00.03.27.2.4.4.6.B.33.2017</v>
      </c>
      <c r="C1174" s="20">
        <v>33</v>
      </c>
      <c r="D1174" s="72" t="s">
        <v>1085</v>
      </c>
      <c r="E1174" s="9" t="s">
        <v>638</v>
      </c>
      <c r="F1174" s="19" t="s">
        <v>893</v>
      </c>
      <c r="G1174" s="190">
        <v>1500000</v>
      </c>
      <c r="H1174" s="269"/>
      <c r="I1174" s="15">
        <v>2017</v>
      </c>
      <c r="J1174" s="27"/>
      <c r="K1174" s="27"/>
      <c r="L1174" s="27"/>
      <c r="M1174" s="27">
        <v>5</v>
      </c>
      <c r="N1174" s="27">
        <v>1</v>
      </c>
      <c r="O1174" s="23" t="s">
        <v>910</v>
      </c>
      <c r="P1174" s="28" t="s">
        <v>633</v>
      </c>
      <c r="Q1174" s="15" t="s">
        <v>63</v>
      </c>
      <c r="R1174" s="27"/>
      <c r="S1174" s="27"/>
    </row>
    <row r="1175" spans="1:19" s="58" customFormat="1" ht="20.100000000000001" customHeight="1" x14ac:dyDescent="0.25">
      <c r="A1175" s="72">
        <v>991</v>
      </c>
      <c r="B1175" s="60" t="str">
        <f>"00.03.27.2.4.4.6.B."&amp;C1175&amp;D1175&amp;I1175</f>
        <v>00.03.27.2.4.4.6.B.34.2017</v>
      </c>
      <c r="C1175" s="60">
        <v>34</v>
      </c>
      <c r="D1175" s="72" t="s">
        <v>1085</v>
      </c>
      <c r="E1175" s="71" t="s">
        <v>662</v>
      </c>
      <c r="F1175" s="19" t="s">
        <v>893</v>
      </c>
      <c r="G1175" s="189">
        <v>150000</v>
      </c>
      <c r="H1175" s="268"/>
      <c r="I1175" s="15">
        <v>2017</v>
      </c>
      <c r="J1175" s="27"/>
      <c r="K1175" s="27"/>
      <c r="L1175" s="27"/>
      <c r="M1175" s="27">
        <v>1</v>
      </c>
      <c r="N1175" s="27">
        <v>1</v>
      </c>
      <c r="O1175" s="23" t="s">
        <v>910</v>
      </c>
      <c r="P1175" s="28" t="s">
        <v>633</v>
      </c>
      <c r="Q1175" s="15" t="s">
        <v>63</v>
      </c>
      <c r="R1175" s="27"/>
      <c r="S1175" s="27" t="s">
        <v>635</v>
      </c>
    </row>
    <row r="1176" spans="1:19" s="58" customFormat="1" ht="20.100000000000001" customHeight="1" x14ac:dyDescent="0.25">
      <c r="A1176" s="22">
        <v>992</v>
      </c>
      <c r="B1176" s="60" t="str">
        <f>"00.03.27.2.4.4.7.B."&amp;C1176&amp;D1176&amp;I1176</f>
        <v>00.03.27.2.4.4.7.B.35.2017</v>
      </c>
      <c r="C1176" s="20">
        <v>35</v>
      </c>
      <c r="D1176" s="72" t="s">
        <v>1085</v>
      </c>
      <c r="E1176" s="70" t="s">
        <v>643</v>
      </c>
      <c r="F1176" s="19" t="s">
        <v>893</v>
      </c>
      <c r="G1176" s="190">
        <v>200000</v>
      </c>
      <c r="H1176" s="269"/>
      <c r="I1176" s="15">
        <v>2017</v>
      </c>
      <c r="J1176" s="27"/>
      <c r="K1176" s="27"/>
      <c r="L1176" s="27"/>
      <c r="M1176" s="27">
        <v>1</v>
      </c>
      <c r="N1176" s="27">
        <v>1</v>
      </c>
      <c r="O1176" s="23" t="s">
        <v>910</v>
      </c>
      <c r="P1176" s="28" t="s">
        <v>644</v>
      </c>
      <c r="Q1176" s="15" t="s">
        <v>63</v>
      </c>
      <c r="R1176" s="27"/>
      <c r="S1176" s="27"/>
    </row>
    <row r="1177" spans="1:19" s="58" customFormat="1" ht="20.100000000000001" customHeight="1" x14ac:dyDescent="0.25">
      <c r="A1177" s="72">
        <v>993</v>
      </c>
      <c r="B1177" s="60" t="str">
        <f>"00.03.27.2.4.4.7.B."&amp;C1177&amp;D1177&amp;I1177</f>
        <v>00.03.27.2.4.4.7.B.36.2017</v>
      </c>
      <c r="C1177" s="60">
        <v>36</v>
      </c>
      <c r="D1177" s="72" t="s">
        <v>1085</v>
      </c>
      <c r="E1177" s="71" t="s">
        <v>664</v>
      </c>
      <c r="F1177" s="19" t="s">
        <v>893</v>
      </c>
      <c r="G1177" s="190">
        <v>25000</v>
      </c>
      <c r="H1177" s="269"/>
      <c r="I1177" s="15">
        <v>2017</v>
      </c>
      <c r="J1177" s="15"/>
      <c r="K1177" s="15"/>
      <c r="L1177" s="15"/>
      <c r="M1177" s="15">
        <v>3</v>
      </c>
      <c r="N1177" s="15">
        <v>1</v>
      </c>
      <c r="O1177" s="23" t="s">
        <v>910</v>
      </c>
      <c r="P1177" s="71" t="s">
        <v>644</v>
      </c>
      <c r="Q1177" s="15" t="s">
        <v>63</v>
      </c>
      <c r="R1177" s="27"/>
      <c r="S1177" s="27"/>
    </row>
    <row r="1178" spans="1:19" s="58" customFormat="1" ht="20.100000000000001" customHeight="1" x14ac:dyDescent="0.25">
      <c r="A1178" s="22">
        <v>994</v>
      </c>
      <c r="B1178" s="60" t="str">
        <f>"00.03.27.2.4.4.7.B."&amp;C1178&amp;D1178&amp;I1178</f>
        <v>00.03.27.2.4.4.7.B.37.2017</v>
      </c>
      <c r="C1178" s="20">
        <v>37</v>
      </c>
      <c r="D1178" s="72" t="s">
        <v>1085</v>
      </c>
      <c r="E1178" s="70" t="s">
        <v>665</v>
      </c>
      <c r="F1178" s="19" t="s">
        <v>893</v>
      </c>
      <c r="G1178" s="190">
        <v>25000</v>
      </c>
      <c r="H1178" s="269"/>
      <c r="I1178" s="15">
        <v>2017</v>
      </c>
      <c r="J1178" s="27"/>
      <c r="K1178" s="27"/>
      <c r="L1178" s="27"/>
      <c r="M1178" s="27">
        <v>1</v>
      </c>
      <c r="N1178" s="27">
        <v>1</v>
      </c>
      <c r="O1178" s="23" t="s">
        <v>910</v>
      </c>
      <c r="P1178" s="28" t="s">
        <v>644</v>
      </c>
      <c r="Q1178" s="15" t="s">
        <v>63</v>
      </c>
      <c r="R1178" s="27"/>
      <c r="S1178" s="27"/>
    </row>
    <row r="1179" spans="1:19" s="58" customFormat="1" ht="20.100000000000001" customHeight="1" x14ac:dyDescent="0.25">
      <c r="A1179" s="72">
        <v>995</v>
      </c>
      <c r="B1179" s="60" t="str">
        <f t="shared" ref="B1179:B1198" si="76">"00.03.27.2.4.4.3.B."&amp;C1179&amp;D1179&amp;I1179</f>
        <v>00.03.27.2.4.4.3.B.38.2017</v>
      </c>
      <c r="C1179" s="60">
        <v>38</v>
      </c>
      <c r="D1179" s="72" t="s">
        <v>1085</v>
      </c>
      <c r="E1179" s="71" t="s">
        <v>645</v>
      </c>
      <c r="F1179" s="19" t="s">
        <v>893</v>
      </c>
      <c r="G1179" s="190">
        <v>2000000</v>
      </c>
      <c r="H1179" s="269"/>
      <c r="I1179" s="15">
        <v>2017</v>
      </c>
      <c r="J1179" s="27"/>
      <c r="K1179" s="27"/>
      <c r="L1179" s="27"/>
      <c r="M1179" s="27">
        <v>1</v>
      </c>
      <c r="N1179" s="27">
        <v>1</v>
      </c>
      <c r="O1179" s="73" t="s">
        <v>910</v>
      </c>
      <c r="P1179" s="28" t="s">
        <v>624</v>
      </c>
      <c r="Q1179" s="15" t="s">
        <v>63</v>
      </c>
      <c r="R1179" s="27"/>
      <c r="S1179" s="27"/>
    </row>
    <row r="1180" spans="1:19" s="58" customFormat="1" ht="20.100000000000001" customHeight="1" x14ac:dyDescent="0.25">
      <c r="A1180" s="22">
        <v>996</v>
      </c>
      <c r="B1180" s="60" t="str">
        <f t="shared" si="76"/>
        <v>00.03.27.2.4.4.3.B.39.2017</v>
      </c>
      <c r="C1180" s="20">
        <v>39</v>
      </c>
      <c r="D1180" s="72" t="s">
        <v>1085</v>
      </c>
      <c r="E1180" s="71" t="s">
        <v>646</v>
      </c>
      <c r="F1180" s="19" t="s">
        <v>893</v>
      </c>
      <c r="G1180" s="190">
        <v>1500000</v>
      </c>
      <c r="H1180" s="269"/>
      <c r="I1180" s="15">
        <v>2017</v>
      </c>
      <c r="J1180" s="27"/>
      <c r="K1180" s="27"/>
      <c r="L1180" s="27"/>
      <c r="M1180" s="27">
        <v>1</v>
      </c>
      <c r="N1180" s="27">
        <v>1</v>
      </c>
      <c r="O1180" s="23" t="s">
        <v>910</v>
      </c>
      <c r="P1180" s="28" t="s">
        <v>624</v>
      </c>
      <c r="Q1180" s="15" t="s">
        <v>63</v>
      </c>
      <c r="R1180" s="27"/>
      <c r="S1180" s="27"/>
    </row>
    <row r="1181" spans="1:19" s="58" customFormat="1" ht="20.100000000000001" customHeight="1" x14ac:dyDescent="0.25">
      <c r="A1181" s="72">
        <v>997</v>
      </c>
      <c r="B1181" s="60" t="str">
        <f t="shared" si="76"/>
        <v>00.03.27.2.4.4.3.B.40.2017</v>
      </c>
      <c r="C1181" s="20">
        <v>40</v>
      </c>
      <c r="D1181" s="72" t="s">
        <v>1085</v>
      </c>
      <c r="E1181" s="9" t="s">
        <v>1053</v>
      </c>
      <c r="F1181" s="19" t="s">
        <v>893</v>
      </c>
      <c r="G1181" s="190">
        <v>80000</v>
      </c>
      <c r="H1181" s="269"/>
      <c r="I1181" s="15">
        <v>2017</v>
      </c>
      <c r="J1181" s="27"/>
      <c r="K1181" s="27"/>
      <c r="L1181" s="27"/>
      <c r="M1181" s="27">
        <v>1</v>
      </c>
      <c r="N1181" s="27">
        <v>1</v>
      </c>
      <c r="O1181" s="23" t="s">
        <v>910</v>
      </c>
      <c r="P1181" s="28" t="s">
        <v>624</v>
      </c>
      <c r="Q1181" s="15" t="s">
        <v>63</v>
      </c>
      <c r="R1181" s="27"/>
      <c r="S1181" s="27"/>
    </row>
    <row r="1182" spans="1:19" s="58" customFormat="1" ht="20.100000000000001" customHeight="1" x14ac:dyDescent="0.25">
      <c r="A1182" s="22">
        <v>998</v>
      </c>
      <c r="B1182" s="60" t="str">
        <f t="shared" si="76"/>
        <v>00.03.27.2.4.4.3.B.41.2016</v>
      </c>
      <c r="C1182" s="60">
        <v>41</v>
      </c>
      <c r="D1182" s="72" t="s">
        <v>1085</v>
      </c>
      <c r="E1182" s="70" t="s">
        <v>647</v>
      </c>
      <c r="F1182" s="19" t="s">
        <v>893</v>
      </c>
      <c r="G1182" s="190">
        <v>600000</v>
      </c>
      <c r="H1182" s="269"/>
      <c r="I1182" s="15">
        <v>2016</v>
      </c>
      <c r="J1182" s="27"/>
      <c r="K1182" s="27"/>
      <c r="L1182" s="27"/>
      <c r="M1182" s="27">
        <v>1</v>
      </c>
      <c r="N1182" s="27">
        <v>1</v>
      </c>
      <c r="O1182" s="23" t="s">
        <v>910</v>
      </c>
      <c r="P1182" s="28" t="s">
        <v>624</v>
      </c>
      <c r="Q1182" s="15" t="s">
        <v>63</v>
      </c>
      <c r="R1182" s="27"/>
      <c r="S1182" s="27"/>
    </row>
    <row r="1183" spans="1:19" s="58" customFormat="1" ht="20.100000000000001" customHeight="1" x14ac:dyDescent="0.25">
      <c r="A1183" s="72">
        <v>999</v>
      </c>
      <c r="B1183" s="60" t="str">
        <f t="shared" si="76"/>
        <v>00.03.27.2.4.4.3.B.42.2017</v>
      </c>
      <c r="C1183" s="20">
        <v>42</v>
      </c>
      <c r="D1183" s="72" t="s">
        <v>1085</v>
      </c>
      <c r="E1183" s="9" t="s">
        <v>648</v>
      </c>
      <c r="F1183" s="19" t="s">
        <v>893</v>
      </c>
      <c r="G1183" s="190">
        <v>200000</v>
      </c>
      <c r="H1183" s="269"/>
      <c r="I1183" s="15">
        <v>2017</v>
      </c>
      <c r="J1183" s="27"/>
      <c r="K1183" s="27"/>
      <c r="L1183" s="27"/>
      <c r="M1183" s="27">
        <v>1</v>
      </c>
      <c r="N1183" s="27">
        <v>1</v>
      </c>
      <c r="O1183" s="23" t="s">
        <v>910</v>
      </c>
      <c r="P1183" s="28" t="s">
        <v>624</v>
      </c>
      <c r="Q1183" s="15" t="s">
        <v>63</v>
      </c>
      <c r="R1183" s="27"/>
      <c r="S1183" s="27"/>
    </row>
    <row r="1184" spans="1:19" s="58" customFormat="1" ht="20.100000000000001" customHeight="1" x14ac:dyDescent="0.25">
      <c r="A1184" s="22">
        <v>1000</v>
      </c>
      <c r="B1184" s="60" t="str">
        <f t="shared" si="76"/>
        <v>00.03.27.2.4.4.3.B.43.2017</v>
      </c>
      <c r="C1184" s="60">
        <v>43</v>
      </c>
      <c r="D1184" s="72" t="s">
        <v>1085</v>
      </c>
      <c r="E1184" s="71" t="s">
        <v>660</v>
      </c>
      <c r="F1184" s="19" t="s">
        <v>893</v>
      </c>
      <c r="G1184" s="190">
        <v>90000</v>
      </c>
      <c r="H1184" s="269"/>
      <c r="I1184" s="15">
        <v>2017</v>
      </c>
      <c r="J1184" s="27"/>
      <c r="K1184" s="27"/>
      <c r="L1184" s="27"/>
      <c r="M1184" s="27">
        <v>1</v>
      </c>
      <c r="N1184" s="27">
        <v>1</v>
      </c>
      <c r="O1184" s="73" t="s">
        <v>910</v>
      </c>
      <c r="P1184" s="28" t="s">
        <v>624</v>
      </c>
      <c r="Q1184" s="15" t="s">
        <v>63</v>
      </c>
      <c r="R1184" s="27"/>
      <c r="S1184" s="27"/>
    </row>
    <row r="1185" spans="1:19" s="58" customFormat="1" ht="20.100000000000001" customHeight="1" x14ac:dyDescent="0.25">
      <c r="A1185" s="72">
        <v>1001</v>
      </c>
      <c r="B1185" s="60" t="str">
        <f t="shared" si="76"/>
        <v>00.03.27.2.4.4.3.B.44.2017</v>
      </c>
      <c r="C1185" s="20">
        <v>44</v>
      </c>
      <c r="D1185" s="72" t="s">
        <v>1085</v>
      </c>
      <c r="E1185" s="71" t="s">
        <v>661</v>
      </c>
      <c r="F1185" s="19" t="s">
        <v>893</v>
      </c>
      <c r="G1185" s="189">
        <v>70000</v>
      </c>
      <c r="H1185" s="268"/>
      <c r="I1185" s="15">
        <v>2017</v>
      </c>
      <c r="J1185" s="27"/>
      <c r="K1185" s="27"/>
      <c r="L1185" s="27"/>
      <c r="M1185" s="27">
        <v>1</v>
      </c>
      <c r="N1185" s="27">
        <v>1</v>
      </c>
      <c r="O1185" s="73" t="s">
        <v>910</v>
      </c>
      <c r="P1185" s="28" t="s">
        <v>624</v>
      </c>
      <c r="Q1185" s="15" t="s">
        <v>63</v>
      </c>
      <c r="R1185" s="27"/>
      <c r="S1185" s="27"/>
    </row>
    <row r="1186" spans="1:19" s="58" customFormat="1" ht="20.100000000000001" customHeight="1" x14ac:dyDescent="0.25">
      <c r="A1186" s="22">
        <v>1002</v>
      </c>
      <c r="B1186" s="60" t="str">
        <f t="shared" si="76"/>
        <v>00.03.27.2.4.4.3.B.45.2017</v>
      </c>
      <c r="C1186" s="60">
        <v>45</v>
      </c>
      <c r="D1186" s="72" t="s">
        <v>1085</v>
      </c>
      <c r="E1186" s="9" t="s">
        <v>664</v>
      </c>
      <c r="F1186" s="19" t="s">
        <v>893</v>
      </c>
      <c r="G1186" s="190">
        <v>25000</v>
      </c>
      <c r="H1186" s="269"/>
      <c r="I1186" s="15">
        <v>2017</v>
      </c>
      <c r="J1186" s="15"/>
      <c r="K1186" s="15"/>
      <c r="L1186" s="15"/>
      <c r="M1186" s="15">
        <v>3</v>
      </c>
      <c r="N1186" s="15">
        <v>1</v>
      </c>
      <c r="O1186" s="23" t="s">
        <v>910</v>
      </c>
      <c r="P1186" s="71" t="s">
        <v>624</v>
      </c>
      <c r="Q1186" s="15" t="s">
        <v>63</v>
      </c>
      <c r="R1186" s="27"/>
      <c r="S1186" s="27"/>
    </row>
    <row r="1187" spans="1:19" s="58" customFormat="1" ht="20.100000000000001" customHeight="1" x14ac:dyDescent="0.25">
      <c r="A1187" s="72">
        <v>1003</v>
      </c>
      <c r="B1187" s="60" t="str">
        <f t="shared" si="76"/>
        <v>00.03.27.2.4.4.3.B.46.2017</v>
      </c>
      <c r="C1187" s="20">
        <v>46</v>
      </c>
      <c r="D1187" s="72" t="s">
        <v>1085</v>
      </c>
      <c r="E1187" s="9" t="s">
        <v>667</v>
      </c>
      <c r="F1187" s="19" t="s">
        <v>893</v>
      </c>
      <c r="G1187" s="189">
        <v>20000</v>
      </c>
      <c r="H1187" s="268"/>
      <c r="I1187" s="15">
        <v>2017</v>
      </c>
      <c r="J1187" s="27"/>
      <c r="K1187" s="27"/>
      <c r="L1187" s="27"/>
      <c r="M1187" s="27">
        <v>2</v>
      </c>
      <c r="N1187" s="27">
        <v>1</v>
      </c>
      <c r="O1187" s="23" t="s">
        <v>910</v>
      </c>
      <c r="P1187" s="28" t="s">
        <v>624</v>
      </c>
      <c r="Q1187" s="15" t="s">
        <v>63</v>
      </c>
      <c r="R1187" s="27"/>
      <c r="S1187" s="27"/>
    </row>
    <row r="1188" spans="1:19" s="58" customFormat="1" ht="20.100000000000001" customHeight="1" x14ac:dyDescent="0.25">
      <c r="A1188" s="22">
        <v>1004</v>
      </c>
      <c r="B1188" s="60" t="str">
        <f t="shared" si="76"/>
        <v>00.03.27.2.4.4.3.B.47.2017</v>
      </c>
      <c r="C1188" s="60">
        <v>47</v>
      </c>
      <c r="D1188" s="72" t="s">
        <v>1085</v>
      </c>
      <c r="E1188" s="9" t="s">
        <v>667</v>
      </c>
      <c r="F1188" s="19" t="s">
        <v>893</v>
      </c>
      <c r="G1188" s="190">
        <v>20000</v>
      </c>
      <c r="H1188" s="269"/>
      <c r="I1188" s="15">
        <v>2017</v>
      </c>
      <c r="J1188" s="27"/>
      <c r="K1188" s="27"/>
      <c r="L1188" s="27"/>
      <c r="M1188" s="27">
        <v>2</v>
      </c>
      <c r="N1188" s="27">
        <v>1</v>
      </c>
      <c r="O1188" s="23" t="s">
        <v>910</v>
      </c>
      <c r="P1188" s="28" t="s">
        <v>624</v>
      </c>
      <c r="Q1188" s="15" t="s">
        <v>63</v>
      </c>
      <c r="R1188" s="27"/>
      <c r="S1188" s="27"/>
    </row>
    <row r="1189" spans="1:19" s="58" customFormat="1" ht="20.100000000000001" customHeight="1" x14ac:dyDescent="0.25">
      <c r="A1189" s="72">
        <v>1005</v>
      </c>
      <c r="B1189" s="60" t="str">
        <f t="shared" si="76"/>
        <v>00.03.27.2.4.4.3.B.48.2017</v>
      </c>
      <c r="C1189" s="20">
        <v>48</v>
      </c>
      <c r="D1189" s="72" t="s">
        <v>1085</v>
      </c>
      <c r="E1189" s="9" t="s">
        <v>668</v>
      </c>
      <c r="F1189" s="19" t="s">
        <v>893</v>
      </c>
      <c r="G1189" s="190">
        <v>35000</v>
      </c>
      <c r="H1189" s="269"/>
      <c r="I1189" s="15">
        <v>2017</v>
      </c>
      <c r="J1189" s="27"/>
      <c r="K1189" s="27"/>
      <c r="L1189" s="27"/>
      <c r="M1189" s="27">
        <v>1</v>
      </c>
      <c r="N1189" s="27">
        <v>1</v>
      </c>
      <c r="O1189" s="23" t="s">
        <v>910</v>
      </c>
      <c r="P1189" s="28" t="s">
        <v>624</v>
      </c>
      <c r="Q1189" s="15" t="s">
        <v>63</v>
      </c>
      <c r="R1189" s="27"/>
      <c r="S1189" s="27"/>
    </row>
    <row r="1190" spans="1:19" s="58" customFormat="1" ht="20.100000000000001" customHeight="1" x14ac:dyDescent="0.25">
      <c r="A1190" s="22">
        <v>1006</v>
      </c>
      <c r="B1190" s="60" t="str">
        <f t="shared" si="76"/>
        <v>00.03.27.2.4.4.3.B.49.2017</v>
      </c>
      <c r="C1190" s="60">
        <v>49</v>
      </c>
      <c r="D1190" s="72" t="s">
        <v>1085</v>
      </c>
      <c r="E1190" s="71" t="s">
        <v>669</v>
      </c>
      <c r="F1190" s="19" t="s">
        <v>893</v>
      </c>
      <c r="G1190" s="190">
        <v>22000</v>
      </c>
      <c r="H1190" s="269"/>
      <c r="I1190" s="15">
        <v>2017</v>
      </c>
      <c r="J1190" s="27"/>
      <c r="K1190" s="27"/>
      <c r="L1190" s="27"/>
      <c r="M1190" s="27">
        <v>1</v>
      </c>
      <c r="N1190" s="27">
        <v>1</v>
      </c>
      <c r="O1190" s="23" t="s">
        <v>910</v>
      </c>
      <c r="P1190" s="28" t="s">
        <v>624</v>
      </c>
      <c r="Q1190" s="15" t="s">
        <v>63</v>
      </c>
      <c r="R1190" s="27"/>
      <c r="S1190" s="27"/>
    </row>
    <row r="1191" spans="1:19" s="58" customFormat="1" ht="20.100000000000001" customHeight="1" x14ac:dyDescent="0.25">
      <c r="A1191" s="72">
        <v>1007</v>
      </c>
      <c r="B1191" s="60" t="str">
        <f t="shared" si="76"/>
        <v>00.03.27.2.4.4.3.B.50.2017</v>
      </c>
      <c r="C1191" s="20">
        <v>50</v>
      </c>
      <c r="D1191" s="72" t="s">
        <v>1085</v>
      </c>
      <c r="E1191" s="71" t="s">
        <v>670</v>
      </c>
      <c r="F1191" s="19" t="s">
        <v>893</v>
      </c>
      <c r="G1191" s="190">
        <v>10000</v>
      </c>
      <c r="H1191" s="269"/>
      <c r="I1191" s="15">
        <v>2017</v>
      </c>
      <c r="J1191" s="27"/>
      <c r="K1191" s="27"/>
      <c r="L1191" s="27"/>
      <c r="M1191" s="27" t="s">
        <v>623</v>
      </c>
      <c r="N1191" s="27">
        <v>1</v>
      </c>
      <c r="O1191" s="73" t="s">
        <v>910</v>
      </c>
      <c r="P1191" s="28" t="s">
        <v>624</v>
      </c>
      <c r="Q1191" s="15" t="s">
        <v>63</v>
      </c>
      <c r="R1191" s="27"/>
      <c r="S1191" s="27"/>
    </row>
    <row r="1192" spans="1:19" s="58" customFormat="1" ht="20.100000000000001" customHeight="1" x14ac:dyDescent="0.25">
      <c r="A1192" s="22">
        <v>1008</v>
      </c>
      <c r="B1192" s="60" t="str">
        <f t="shared" si="76"/>
        <v>00.03.27.2.4.4.3.B.51.2017</v>
      </c>
      <c r="C1192" s="60">
        <v>51</v>
      </c>
      <c r="D1192" s="72" t="s">
        <v>1085</v>
      </c>
      <c r="E1192" s="71" t="s">
        <v>670</v>
      </c>
      <c r="F1192" s="19" t="s">
        <v>893</v>
      </c>
      <c r="G1192" s="190">
        <v>10000</v>
      </c>
      <c r="H1192" s="269"/>
      <c r="I1192" s="15">
        <v>2017</v>
      </c>
      <c r="J1192" s="27"/>
      <c r="K1192" s="27"/>
      <c r="L1192" s="27"/>
      <c r="M1192" s="27" t="s">
        <v>623</v>
      </c>
      <c r="N1192" s="27">
        <v>1</v>
      </c>
      <c r="O1192" s="73" t="s">
        <v>910</v>
      </c>
      <c r="P1192" s="28" t="s">
        <v>624</v>
      </c>
      <c r="Q1192" s="15" t="s">
        <v>63</v>
      </c>
      <c r="R1192" s="27"/>
      <c r="S1192" s="27"/>
    </row>
    <row r="1193" spans="1:19" s="58" customFormat="1" ht="20.100000000000001" customHeight="1" x14ac:dyDescent="0.25">
      <c r="A1193" s="72">
        <v>1009</v>
      </c>
      <c r="B1193" s="60" t="str">
        <f t="shared" si="76"/>
        <v>00.03.27.2.4.4.3.B.52.2020</v>
      </c>
      <c r="C1193" s="20">
        <v>52</v>
      </c>
      <c r="D1193" s="72" t="s">
        <v>1085</v>
      </c>
      <c r="E1193" s="71" t="s">
        <v>671</v>
      </c>
      <c r="F1193" s="19" t="s">
        <v>893</v>
      </c>
      <c r="G1193" s="190">
        <v>200000</v>
      </c>
      <c r="H1193" s="269"/>
      <c r="I1193" s="15">
        <v>2020</v>
      </c>
      <c r="J1193" s="27"/>
      <c r="K1193" s="27"/>
      <c r="L1193" s="27"/>
      <c r="M1193" s="27">
        <v>5</v>
      </c>
      <c r="N1193" s="27">
        <v>1</v>
      </c>
      <c r="O1193" s="73" t="s">
        <v>910</v>
      </c>
      <c r="P1193" s="28" t="s">
        <v>624</v>
      </c>
      <c r="Q1193" s="15" t="s">
        <v>63</v>
      </c>
      <c r="R1193" s="27"/>
      <c r="S1193" s="27"/>
    </row>
    <row r="1194" spans="1:19" s="58" customFormat="1" ht="20.100000000000001" customHeight="1" x14ac:dyDescent="0.25">
      <c r="A1194" s="22">
        <v>1010</v>
      </c>
      <c r="B1194" s="60" t="str">
        <f t="shared" si="76"/>
        <v>00.03.27.2.4.4.3.B.53.2020</v>
      </c>
      <c r="C1194" s="60">
        <v>53</v>
      </c>
      <c r="D1194" s="72" t="s">
        <v>1085</v>
      </c>
      <c r="E1194" s="71" t="s">
        <v>671</v>
      </c>
      <c r="F1194" s="19" t="s">
        <v>893</v>
      </c>
      <c r="G1194" s="190">
        <v>200000</v>
      </c>
      <c r="H1194" s="269"/>
      <c r="I1194" s="15">
        <v>2020</v>
      </c>
      <c r="J1194" s="27"/>
      <c r="K1194" s="27"/>
      <c r="L1194" s="27"/>
      <c r="M1194" s="27">
        <v>5</v>
      </c>
      <c r="N1194" s="27">
        <v>1</v>
      </c>
      <c r="O1194" s="73" t="s">
        <v>910</v>
      </c>
      <c r="P1194" s="28" t="s">
        <v>624</v>
      </c>
      <c r="Q1194" s="15" t="s">
        <v>63</v>
      </c>
      <c r="R1194" s="27"/>
      <c r="S1194" s="27"/>
    </row>
    <row r="1195" spans="1:19" s="58" customFormat="1" ht="20.100000000000001" customHeight="1" x14ac:dyDescent="0.25">
      <c r="A1195" s="72">
        <v>1011</v>
      </c>
      <c r="B1195" s="60" t="str">
        <f t="shared" si="76"/>
        <v>00.03.27.2.4.4.3.B.54.2020</v>
      </c>
      <c r="C1195" s="20">
        <v>54</v>
      </c>
      <c r="D1195" s="72" t="s">
        <v>1085</v>
      </c>
      <c r="E1195" s="9" t="s">
        <v>671</v>
      </c>
      <c r="F1195" s="19" t="s">
        <v>893</v>
      </c>
      <c r="G1195" s="190">
        <v>200000</v>
      </c>
      <c r="H1195" s="269"/>
      <c r="I1195" s="15">
        <v>2020</v>
      </c>
      <c r="J1195" s="27"/>
      <c r="K1195" s="27"/>
      <c r="L1195" s="27"/>
      <c r="M1195" s="27">
        <v>5</v>
      </c>
      <c r="N1195" s="27">
        <v>1</v>
      </c>
      <c r="O1195" s="23" t="s">
        <v>910</v>
      </c>
      <c r="P1195" s="28" t="s">
        <v>624</v>
      </c>
      <c r="Q1195" s="15" t="s">
        <v>63</v>
      </c>
      <c r="R1195" s="27"/>
      <c r="S1195" s="27"/>
    </row>
    <row r="1196" spans="1:19" s="58" customFormat="1" ht="20.100000000000001" customHeight="1" x14ac:dyDescent="0.25">
      <c r="A1196" s="22">
        <v>1012</v>
      </c>
      <c r="B1196" s="60" t="str">
        <f t="shared" si="76"/>
        <v>00.03.27.2.4.4.3.B.55.2020</v>
      </c>
      <c r="C1196" s="20">
        <v>55</v>
      </c>
      <c r="D1196" s="72" t="s">
        <v>1085</v>
      </c>
      <c r="E1196" s="71" t="s">
        <v>671</v>
      </c>
      <c r="F1196" s="19" t="s">
        <v>893</v>
      </c>
      <c r="G1196" s="190">
        <v>200000</v>
      </c>
      <c r="H1196" s="269"/>
      <c r="I1196" s="15">
        <v>2020</v>
      </c>
      <c r="J1196" s="27"/>
      <c r="K1196" s="27"/>
      <c r="L1196" s="27"/>
      <c r="M1196" s="27">
        <v>5</v>
      </c>
      <c r="N1196" s="27">
        <v>1</v>
      </c>
      <c r="O1196" s="73" t="s">
        <v>910</v>
      </c>
      <c r="P1196" s="28" t="s">
        <v>624</v>
      </c>
      <c r="Q1196" s="15" t="s">
        <v>63</v>
      </c>
      <c r="R1196" s="27"/>
      <c r="S1196" s="27"/>
    </row>
    <row r="1197" spans="1:19" s="58" customFormat="1" ht="20.100000000000001" customHeight="1" x14ac:dyDescent="0.25">
      <c r="A1197" s="72">
        <v>1013</v>
      </c>
      <c r="B1197" s="60" t="str">
        <f t="shared" si="76"/>
        <v>00.03.27.2.4.4.3.B.56.2020</v>
      </c>
      <c r="C1197" s="60">
        <v>56</v>
      </c>
      <c r="D1197" s="72" t="s">
        <v>1085</v>
      </c>
      <c r="E1197" s="9" t="s">
        <v>671</v>
      </c>
      <c r="F1197" s="19" t="s">
        <v>893</v>
      </c>
      <c r="G1197" s="190">
        <v>200000</v>
      </c>
      <c r="H1197" s="269"/>
      <c r="I1197" s="15">
        <v>2020</v>
      </c>
      <c r="J1197" s="27"/>
      <c r="K1197" s="27"/>
      <c r="L1197" s="27"/>
      <c r="M1197" s="27">
        <v>5</v>
      </c>
      <c r="N1197" s="27">
        <v>1</v>
      </c>
      <c r="O1197" s="23" t="s">
        <v>910</v>
      </c>
      <c r="P1197" s="28" t="s">
        <v>624</v>
      </c>
      <c r="Q1197" s="15" t="s">
        <v>63</v>
      </c>
      <c r="R1197" s="27"/>
      <c r="S1197" s="27"/>
    </row>
    <row r="1198" spans="1:19" s="58" customFormat="1" ht="20.100000000000001" customHeight="1" x14ac:dyDescent="0.25">
      <c r="A1198" s="22">
        <v>1014</v>
      </c>
      <c r="B1198" s="60" t="str">
        <f t="shared" si="76"/>
        <v>00.03.27.2.4.4.3.B.57.2016</v>
      </c>
      <c r="C1198" s="20">
        <v>57</v>
      </c>
      <c r="D1198" s="72" t="s">
        <v>1085</v>
      </c>
      <c r="E1198" s="70" t="s">
        <v>78</v>
      </c>
      <c r="F1198" s="19" t="s">
        <v>893</v>
      </c>
      <c r="G1198" s="189">
        <v>4500000</v>
      </c>
      <c r="H1198" s="268"/>
      <c r="I1198" s="15">
        <v>2016</v>
      </c>
      <c r="J1198" s="15" t="s">
        <v>79</v>
      </c>
      <c r="K1198" s="15"/>
      <c r="L1198" s="27" t="s">
        <v>12</v>
      </c>
      <c r="M1198" s="15">
        <v>3</v>
      </c>
      <c r="N1198" s="15">
        <v>1</v>
      </c>
      <c r="O1198" s="23" t="s">
        <v>910</v>
      </c>
      <c r="P1198" s="33" t="s">
        <v>996</v>
      </c>
      <c r="Q1198" s="15" t="s">
        <v>63</v>
      </c>
      <c r="R1198" s="27"/>
      <c r="S1198" s="27"/>
    </row>
    <row r="1199" spans="1:19" s="58" customFormat="1" ht="20.100000000000001" customHeight="1" x14ac:dyDescent="0.25">
      <c r="A1199" s="72">
        <v>1015</v>
      </c>
      <c r="B1199" s="60" t="str">
        <f>"00.03.27.2.4.4.8.B."&amp;C1199&amp;D1199&amp;I1199</f>
        <v>00.03.27.2.4.4.8.B.58.2017</v>
      </c>
      <c r="C1199" s="60">
        <v>58</v>
      </c>
      <c r="D1199" s="72" t="s">
        <v>1085</v>
      </c>
      <c r="E1199" s="70" t="s">
        <v>651</v>
      </c>
      <c r="F1199" s="19" t="s">
        <v>893</v>
      </c>
      <c r="G1199" s="190">
        <v>1500000</v>
      </c>
      <c r="H1199" s="269"/>
      <c r="I1199" s="15">
        <v>2017</v>
      </c>
      <c r="J1199" s="27"/>
      <c r="K1199" s="27"/>
      <c r="L1199" s="27"/>
      <c r="M1199" s="27">
        <v>1</v>
      </c>
      <c r="N1199" s="27">
        <v>1</v>
      </c>
      <c r="O1199" s="23" t="s">
        <v>910</v>
      </c>
      <c r="P1199" s="28" t="s">
        <v>652</v>
      </c>
      <c r="Q1199" s="15" t="s">
        <v>63</v>
      </c>
      <c r="R1199" s="27"/>
      <c r="S1199" s="27"/>
    </row>
    <row r="1200" spans="1:19" s="58" customFormat="1" ht="20.100000000000001" customHeight="1" x14ac:dyDescent="0.25">
      <c r="A1200" s="22">
        <v>1016</v>
      </c>
      <c r="B1200" s="60" t="str">
        <f>"00.03.27.2.4.4.8.B."&amp;C1200&amp;D1200&amp;I1200</f>
        <v>00.03.27.2.4.4.8.B.59.2017</v>
      </c>
      <c r="C1200" s="20">
        <v>59</v>
      </c>
      <c r="D1200" s="72" t="s">
        <v>1085</v>
      </c>
      <c r="E1200" s="71" t="s">
        <v>653</v>
      </c>
      <c r="F1200" s="19" t="s">
        <v>893</v>
      </c>
      <c r="G1200" s="189">
        <v>200000</v>
      </c>
      <c r="H1200" s="268"/>
      <c r="I1200" s="15">
        <v>2017</v>
      </c>
      <c r="J1200" s="27"/>
      <c r="K1200" s="27"/>
      <c r="L1200" s="27"/>
      <c r="M1200" s="27">
        <v>1</v>
      </c>
      <c r="N1200" s="27">
        <v>1</v>
      </c>
      <c r="O1200" s="73" t="s">
        <v>910</v>
      </c>
      <c r="P1200" s="28" t="s">
        <v>652</v>
      </c>
      <c r="Q1200" s="15" t="s">
        <v>63</v>
      </c>
      <c r="R1200" s="27"/>
      <c r="S1200" s="27"/>
    </row>
    <row r="1201" spans="1:19" s="58" customFormat="1" ht="20.100000000000001" customHeight="1" x14ac:dyDescent="0.25">
      <c r="A1201" s="72">
        <v>1017</v>
      </c>
      <c r="B1201" s="60" t="str">
        <f>"00.03.27.2.4.4.8.B."&amp;C1201&amp;D1201&amp;I1201</f>
        <v>00.03.27.2.4.4.8.B.60.2017</v>
      </c>
      <c r="C1201" s="60">
        <v>60</v>
      </c>
      <c r="D1201" s="72" t="s">
        <v>1085</v>
      </c>
      <c r="E1201" s="70" t="s">
        <v>654</v>
      </c>
      <c r="F1201" s="19" t="s">
        <v>893</v>
      </c>
      <c r="G1201" s="190">
        <v>100000</v>
      </c>
      <c r="H1201" s="269"/>
      <c r="I1201" s="15">
        <v>2017</v>
      </c>
      <c r="J1201" s="27"/>
      <c r="K1201" s="27"/>
      <c r="L1201" s="27"/>
      <c r="M1201" s="27">
        <v>1</v>
      </c>
      <c r="N1201" s="27">
        <v>1</v>
      </c>
      <c r="O1201" s="23" t="s">
        <v>910</v>
      </c>
      <c r="P1201" s="28" t="s">
        <v>652</v>
      </c>
      <c r="Q1201" s="15" t="s">
        <v>63</v>
      </c>
      <c r="R1201" s="15"/>
      <c r="S1201" s="15"/>
    </row>
    <row r="1202" spans="1:19" s="58" customFormat="1" ht="20.100000000000001" customHeight="1" x14ac:dyDescent="0.25">
      <c r="A1202" s="22">
        <v>1018</v>
      </c>
      <c r="B1202" s="60" t="str">
        <f t="shared" ref="B1202:B1210" si="77">"00.03.27.2.4.4.2.B."&amp;C1202&amp;D1202&amp;I1202</f>
        <v>00.03.27.2.4.4.2.B.61.2016</v>
      </c>
      <c r="C1202" s="20">
        <v>61</v>
      </c>
      <c r="D1202" s="72" t="s">
        <v>1085</v>
      </c>
      <c r="E1202" s="70" t="s">
        <v>616</v>
      </c>
      <c r="F1202" s="19" t="s">
        <v>893</v>
      </c>
      <c r="G1202" s="190">
        <v>28000000</v>
      </c>
      <c r="H1202" s="269"/>
      <c r="I1202" s="15">
        <v>2016</v>
      </c>
      <c r="J1202" s="15" t="s">
        <v>618</v>
      </c>
      <c r="K1202" s="15"/>
      <c r="L1202" s="15" t="s">
        <v>617</v>
      </c>
      <c r="M1202" s="15">
        <v>1</v>
      </c>
      <c r="N1202" s="15">
        <v>1</v>
      </c>
      <c r="O1202" s="73" t="s">
        <v>910</v>
      </c>
      <c r="P1202" s="70" t="s">
        <v>619</v>
      </c>
      <c r="Q1202" s="15" t="s">
        <v>63</v>
      </c>
      <c r="R1202" s="27"/>
      <c r="S1202" s="27"/>
    </row>
    <row r="1203" spans="1:19" s="58" customFormat="1" ht="20.100000000000001" customHeight="1" x14ac:dyDescent="0.25">
      <c r="A1203" s="72">
        <v>1019</v>
      </c>
      <c r="B1203" s="60" t="str">
        <f t="shared" si="77"/>
        <v>00.03.27.2.4.4.2.B.62.2017</v>
      </c>
      <c r="C1203" s="60">
        <v>62</v>
      </c>
      <c r="D1203" s="72" t="s">
        <v>1085</v>
      </c>
      <c r="E1203" s="70" t="s">
        <v>616</v>
      </c>
      <c r="F1203" s="19" t="s">
        <v>893</v>
      </c>
      <c r="G1203" s="190">
        <v>28000000</v>
      </c>
      <c r="H1203" s="269"/>
      <c r="I1203" s="15">
        <v>2017</v>
      </c>
      <c r="J1203" s="27" t="s">
        <v>241</v>
      </c>
      <c r="K1203" s="27"/>
      <c r="L1203" s="27" t="s">
        <v>620</v>
      </c>
      <c r="M1203" s="27">
        <v>1</v>
      </c>
      <c r="N1203" s="27">
        <v>1</v>
      </c>
      <c r="O1203" s="23" t="s">
        <v>910</v>
      </c>
      <c r="P1203" s="28" t="s">
        <v>619</v>
      </c>
      <c r="Q1203" s="15" t="s">
        <v>63</v>
      </c>
      <c r="R1203" s="27"/>
      <c r="S1203" s="27"/>
    </row>
    <row r="1204" spans="1:19" s="58" customFormat="1" ht="20.100000000000001" customHeight="1" x14ac:dyDescent="0.25">
      <c r="A1204" s="22">
        <v>1020</v>
      </c>
      <c r="B1204" s="60" t="str">
        <f t="shared" si="77"/>
        <v>00.03.27.2.4.4.2.B.63.2016</v>
      </c>
      <c r="C1204" s="20">
        <v>63</v>
      </c>
      <c r="D1204" s="72" t="s">
        <v>1085</v>
      </c>
      <c r="E1204" s="28" t="s">
        <v>621</v>
      </c>
      <c r="F1204" s="19" t="s">
        <v>893</v>
      </c>
      <c r="G1204" s="190">
        <v>3800000</v>
      </c>
      <c r="H1204" s="269"/>
      <c r="I1204" s="15">
        <v>2016</v>
      </c>
      <c r="J1204" s="27" t="s">
        <v>622</v>
      </c>
      <c r="K1204" s="27"/>
      <c r="L1204" s="27"/>
      <c r="M1204" s="27">
        <v>1</v>
      </c>
      <c r="N1204" s="27">
        <v>1</v>
      </c>
      <c r="O1204" s="23" t="s">
        <v>910</v>
      </c>
      <c r="P1204" s="28" t="s">
        <v>619</v>
      </c>
      <c r="Q1204" s="15" t="s">
        <v>63</v>
      </c>
      <c r="R1204" s="27"/>
      <c r="S1204" s="27"/>
    </row>
    <row r="1205" spans="1:19" s="58" customFormat="1" ht="20.100000000000001" customHeight="1" x14ac:dyDescent="0.25">
      <c r="A1205" s="72">
        <v>1021</v>
      </c>
      <c r="B1205" s="60" t="str">
        <f t="shared" si="77"/>
        <v>00.03.27.2.4.4.2.B.64.2020</v>
      </c>
      <c r="C1205" s="60">
        <v>64</v>
      </c>
      <c r="D1205" s="72" t="s">
        <v>1085</v>
      </c>
      <c r="E1205" s="28" t="s">
        <v>630</v>
      </c>
      <c r="F1205" s="19" t="s">
        <v>893</v>
      </c>
      <c r="G1205" s="190">
        <v>2000000</v>
      </c>
      <c r="H1205" s="269"/>
      <c r="I1205" s="15">
        <v>2020</v>
      </c>
      <c r="J1205" s="27"/>
      <c r="K1205" s="27"/>
      <c r="L1205" s="27"/>
      <c r="M1205" s="27">
        <v>1</v>
      </c>
      <c r="N1205" s="27">
        <v>1</v>
      </c>
      <c r="O1205" s="73" t="s">
        <v>910</v>
      </c>
      <c r="P1205" s="28" t="s">
        <v>619</v>
      </c>
      <c r="Q1205" s="15" t="s">
        <v>63</v>
      </c>
      <c r="R1205" s="27"/>
      <c r="S1205" s="27"/>
    </row>
    <row r="1206" spans="1:19" s="58" customFormat="1" ht="20.100000000000001" customHeight="1" x14ac:dyDescent="0.25">
      <c r="A1206" s="22">
        <v>1022</v>
      </c>
      <c r="B1206" s="60" t="str">
        <f t="shared" si="77"/>
        <v>00.03.27.2.4.4.2.B.65.2017</v>
      </c>
      <c r="C1206" s="20">
        <v>65</v>
      </c>
      <c r="D1206" s="72" t="s">
        <v>1085</v>
      </c>
      <c r="E1206" s="71" t="s">
        <v>649</v>
      </c>
      <c r="F1206" s="19" t="s">
        <v>893</v>
      </c>
      <c r="G1206" s="190">
        <v>850000</v>
      </c>
      <c r="H1206" s="269"/>
      <c r="I1206" s="15">
        <v>2017</v>
      </c>
      <c r="J1206" s="27"/>
      <c r="K1206" s="27"/>
      <c r="L1206" s="27"/>
      <c r="M1206" s="27">
        <v>1</v>
      </c>
      <c r="N1206" s="27">
        <v>1</v>
      </c>
      <c r="O1206" s="73" t="s">
        <v>910</v>
      </c>
      <c r="P1206" s="70" t="s">
        <v>619</v>
      </c>
      <c r="Q1206" s="15" t="s">
        <v>63</v>
      </c>
      <c r="R1206" s="27"/>
      <c r="S1206" s="27"/>
    </row>
    <row r="1207" spans="1:19" s="58" customFormat="1" ht="20.100000000000001" customHeight="1" x14ac:dyDescent="0.25">
      <c r="A1207" s="72">
        <v>1023</v>
      </c>
      <c r="B1207" s="60" t="str">
        <f t="shared" si="77"/>
        <v>00.03.27.2.4.4.2.B.66.2017</v>
      </c>
      <c r="C1207" s="60">
        <v>66</v>
      </c>
      <c r="D1207" s="72" t="s">
        <v>1085</v>
      </c>
      <c r="E1207" s="71" t="s">
        <v>650</v>
      </c>
      <c r="F1207" s="19" t="s">
        <v>893</v>
      </c>
      <c r="G1207" s="190">
        <v>2000000</v>
      </c>
      <c r="H1207" s="269"/>
      <c r="I1207" s="15">
        <v>2017</v>
      </c>
      <c r="J1207" s="27"/>
      <c r="K1207" s="27"/>
      <c r="L1207" s="27"/>
      <c r="M1207" s="27">
        <v>1</v>
      </c>
      <c r="N1207" s="27">
        <v>1</v>
      </c>
      <c r="O1207" s="73" t="s">
        <v>910</v>
      </c>
      <c r="P1207" s="70" t="s">
        <v>619</v>
      </c>
      <c r="Q1207" s="15" t="s">
        <v>63</v>
      </c>
      <c r="R1207" s="27"/>
      <c r="S1207" s="27"/>
    </row>
    <row r="1208" spans="1:19" s="58" customFormat="1" ht="20.100000000000001" customHeight="1" x14ac:dyDescent="0.25">
      <c r="A1208" s="22">
        <v>1024</v>
      </c>
      <c r="B1208" s="60" t="str">
        <f t="shared" si="77"/>
        <v>00.03.27.2.4.4.2.B.67.2017</v>
      </c>
      <c r="C1208" s="20">
        <v>67</v>
      </c>
      <c r="D1208" s="72" t="s">
        <v>1085</v>
      </c>
      <c r="E1208" s="71" t="s">
        <v>655</v>
      </c>
      <c r="F1208" s="19" t="s">
        <v>893</v>
      </c>
      <c r="G1208" s="190">
        <v>140000</v>
      </c>
      <c r="H1208" s="269"/>
      <c r="I1208" s="15">
        <v>2017</v>
      </c>
      <c r="J1208" s="27"/>
      <c r="K1208" s="27"/>
      <c r="L1208" s="27"/>
      <c r="M1208" s="27">
        <v>2</v>
      </c>
      <c r="N1208" s="27">
        <v>1</v>
      </c>
      <c r="O1208" s="73" t="s">
        <v>910</v>
      </c>
      <c r="P1208" s="70" t="s">
        <v>619</v>
      </c>
      <c r="Q1208" s="15" t="s">
        <v>63</v>
      </c>
      <c r="R1208" s="27"/>
      <c r="S1208" s="27"/>
    </row>
    <row r="1209" spans="1:19" s="58" customFormat="1" ht="20.100000000000001" customHeight="1" x14ac:dyDescent="0.25">
      <c r="A1209" s="72">
        <v>1025</v>
      </c>
      <c r="B1209" s="60" t="str">
        <f t="shared" si="77"/>
        <v>00.03.27.2.4.4.2.B.68.2017</v>
      </c>
      <c r="C1209" s="60">
        <v>68</v>
      </c>
      <c r="D1209" s="72" t="s">
        <v>1085</v>
      </c>
      <c r="E1209" s="71" t="s">
        <v>655</v>
      </c>
      <c r="F1209" s="19" t="s">
        <v>893</v>
      </c>
      <c r="G1209" s="190">
        <v>140000</v>
      </c>
      <c r="H1209" s="269"/>
      <c r="I1209" s="15">
        <v>2017</v>
      </c>
      <c r="J1209" s="27"/>
      <c r="K1209" s="27"/>
      <c r="L1209" s="27"/>
      <c r="M1209" s="27">
        <v>2</v>
      </c>
      <c r="N1209" s="27">
        <v>1</v>
      </c>
      <c r="O1209" s="73" t="s">
        <v>910</v>
      </c>
      <c r="P1209" s="70" t="s">
        <v>619</v>
      </c>
      <c r="Q1209" s="15" t="s">
        <v>63</v>
      </c>
      <c r="R1209" s="27"/>
      <c r="S1209" s="27"/>
    </row>
    <row r="1210" spans="1:19" s="58" customFormat="1" ht="20.100000000000001" customHeight="1" x14ac:dyDescent="0.25">
      <c r="A1210" s="22">
        <v>1026</v>
      </c>
      <c r="B1210" s="60" t="str">
        <f t="shared" si="77"/>
        <v>00.03.27.2.4.4.2.B.69.2017</v>
      </c>
      <c r="C1210" s="20">
        <v>69</v>
      </c>
      <c r="D1210" s="72" t="s">
        <v>1085</v>
      </c>
      <c r="E1210" s="70" t="s">
        <v>656</v>
      </c>
      <c r="F1210" s="19" t="s">
        <v>893</v>
      </c>
      <c r="G1210" s="190">
        <v>500000</v>
      </c>
      <c r="H1210" s="269"/>
      <c r="I1210" s="15">
        <v>2017</v>
      </c>
      <c r="J1210" s="27"/>
      <c r="K1210" s="27"/>
      <c r="L1210" s="27"/>
      <c r="M1210" s="27">
        <v>1</v>
      </c>
      <c r="N1210" s="27">
        <v>1</v>
      </c>
      <c r="O1210" s="73" t="s">
        <v>910</v>
      </c>
      <c r="P1210" s="70" t="s">
        <v>619</v>
      </c>
      <c r="Q1210" s="15" t="s">
        <v>63</v>
      </c>
      <c r="R1210" s="27"/>
      <c r="S1210" s="27"/>
    </row>
    <row r="1211" spans="1:19" s="58" customFormat="1" ht="20.100000000000001" customHeight="1" x14ac:dyDescent="0.25">
      <c r="A1211" s="72">
        <v>1027</v>
      </c>
      <c r="B1211" s="60" t="str">
        <f>"00.03.27.2.4.4.3.B."&amp;C1211&amp;D1211&amp;I1211</f>
        <v>00.03.27.2.4.4.3.B.70.2019</v>
      </c>
      <c r="C1211" s="60">
        <v>70</v>
      </c>
      <c r="D1211" s="72" t="s">
        <v>1085</v>
      </c>
      <c r="E1211" s="70" t="s">
        <v>631</v>
      </c>
      <c r="F1211" s="19" t="s">
        <v>893</v>
      </c>
      <c r="G1211" s="190">
        <v>625000</v>
      </c>
      <c r="H1211" s="269"/>
      <c r="I1211" s="15">
        <v>2019</v>
      </c>
      <c r="J1211" s="27"/>
      <c r="K1211" s="27"/>
      <c r="L1211" s="27"/>
      <c r="M1211" s="15">
        <v>3</v>
      </c>
      <c r="N1211" s="15">
        <v>1</v>
      </c>
      <c r="O1211" s="23" t="s">
        <v>910</v>
      </c>
      <c r="P1211" s="33" t="s">
        <v>632</v>
      </c>
      <c r="Q1211" s="23" t="s">
        <v>673</v>
      </c>
      <c r="R1211" s="18"/>
      <c r="S1211" s="18"/>
    </row>
    <row r="1212" spans="1:19" s="58" customFormat="1" ht="20.100000000000001" customHeight="1" x14ac:dyDescent="0.25">
      <c r="A1212" s="72"/>
      <c r="B1212" s="60" t="str">
        <f>"00.03.27.2.4.4.3.B."&amp;C1212&amp;D1212&amp;I1212</f>
        <v>00.03.27.2.4.4.3.B.71.2023</v>
      </c>
      <c r="C1212" s="60">
        <v>71</v>
      </c>
      <c r="D1212" s="72" t="s">
        <v>1085</v>
      </c>
      <c r="E1212" s="70" t="s">
        <v>1397</v>
      </c>
      <c r="F1212" s="19" t="s">
        <v>893</v>
      </c>
      <c r="G1212" s="197">
        <v>3000000</v>
      </c>
      <c r="H1212" s="269" t="s">
        <v>1157</v>
      </c>
      <c r="I1212" s="15">
        <v>2023</v>
      </c>
      <c r="J1212" s="27" t="s">
        <v>1398</v>
      </c>
      <c r="K1212" s="27" t="s">
        <v>59</v>
      </c>
      <c r="L1212" s="27" t="s">
        <v>59</v>
      </c>
      <c r="M1212" s="15"/>
      <c r="N1212" s="15">
        <v>1</v>
      </c>
      <c r="O1212" s="73" t="s">
        <v>910</v>
      </c>
      <c r="P1212" s="33" t="s">
        <v>628</v>
      </c>
      <c r="Q1212" s="73" t="s">
        <v>673</v>
      </c>
      <c r="R1212" s="18"/>
      <c r="S1212" s="18"/>
    </row>
    <row r="1213" spans="1:19" s="58" customFormat="1" ht="20.100000000000001" customHeight="1" x14ac:dyDescent="0.25">
      <c r="A1213" s="72"/>
      <c r="B1213" s="60"/>
      <c r="C1213" s="60"/>
      <c r="D1213" s="72"/>
      <c r="E1213" s="70"/>
      <c r="F1213" s="19"/>
      <c r="G1213" s="190"/>
      <c r="H1213" s="269"/>
      <c r="I1213" s="15"/>
      <c r="J1213" s="27"/>
      <c r="K1213" s="27"/>
      <c r="L1213" s="27"/>
      <c r="M1213" s="15"/>
      <c r="N1213" s="15"/>
      <c r="O1213" s="73"/>
      <c r="P1213" s="74"/>
      <c r="Q1213" s="73"/>
      <c r="R1213" s="18"/>
      <c r="S1213" s="18"/>
    </row>
    <row r="1214" spans="1:19" s="58" customFormat="1" ht="20.100000000000001" customHeight="1" x14ac:dyDescent="0.25">
      <c r="A1214" s="22">
        <v>1028</v>
      </c>
      <c r="B1214" s="60" t="str">
        <f>"00.03.27.2.3.3.13.B."&amp;C1214&amp;D1214&amp;I1214</f>
        <v>00.03.27.2.3.3.13.B.1.2016</v>
      </c>
      <c r="C1214" s="20">
        <v>1</v>
      </c>
      <c r="D1214" s="72" t="s">
        <v>1085</v>
      </c>
      <c r="E1214" s="74" t="s">
        <v>78</v>
      </c>
      <c r="F1214" s="19" t="s">
        <v>893</v>
      </c>
      <c r="G1214" s="190">
        <v>4500000</v>
      </c>
      <c r="H1214" s="269"/>
      <c r="I1214" s="15">
        <v>2016</v>
      </c>
      <c r="J1214" s="73" t="s">
        <v>79</v>
      </c>
      <c r="K1214" s="73"/>
      <c r="L1214" s="73" t="s">
        <v>964</v>
      </c>
      <c r="M1214" s="73"/>
      <c r="N1214" s="73">
        <v>1</v>
      </c>
      <c r="O1214" s="22" t="s">
        <v>932</v>
      </c>
      <c r="P1214" s="74" t="s">
        <v>711</v>
      </c>
      <c r="Q1214" s="23" t="s">
        <v>673</v>
      </c>
      <c r="R1214" s="24"/>
      <c r="S1214" s="24"/>
    </row>
    <row r="1215" spans="1:19" s="58" customFormat="1" ht="20.100000000000001" customHeight="1" x14ac:dyDescent="0.25">
      <c r="A1215" s="72">
        <v>1029</v>
      </c>
      <c r="B1215" s="60" t="str">
        <f>"00.03.27.2.3.3.13.B."&amp;C1215&amp;D1215&amp;I1215</f>
        <v>00.03.27.2.3.3.13.B.2.2019</v>
      </c>
      <c r="C1215" s="60">
        <v>2</v>
      </c>
      <c r="D1215" s="72" t="s">
        <v>1085</v>
      </c>
      <c r="E1215" s="26" t="s">
        <v>712</v>
      </c>
      <c r="F1215" s="19" t="s">
        <v>893</v>
      </c>
      <c r="G1215" s="190">
        <v>1500000</v>
      </c>
      <c r="H1215" s="269"/>
      <c r="I1215" s="15">
        <v>2019</v>
      </c>
      <c r="J1215" s="23"/>
      <c r="K1215" s="73"/>
      <c r="L1215" s="23"/>
      <c r="M1215" s="73"/>
      <c r="N1215" s="73">
        <v>1</v>
      </c>
      <c r="O1215" s="22" t="s">
        <v>932</v>
      </c>
      <c r="P1215" s="26" t="s">
        <v>711</v>
      </c>
      <c r="Q1215" s="23" t="s">
        <v>673</v>
      </c>
      <c r="R1215" s="24"/>
      <c r="S1215" s="24"/>
    </row>
    <row r="1216" spans="1:19" s="58" customFormat="1" ht="20.100000000000001" customHeight="1" x14ac:dyDescent="0.25">
      <c r="A1216" s="22">
        <v>1030</v>
      </c>
      <c r="B1216" s="60" t="str">
        <f>"00.03.27.2.3.3.13.B."&amp;C1216&amp;D1216&amp;I1216</f>
        <v>00.03.27.2.3.3.13.B.3.2019</v>
      </c>
      <c r="C1216" s="20">
        <v>3</v>
      </c>
      <c r="D1216" s="72" t="s">
        <v>1085</v>
      </c>
      <c r="E1216" s="26" t="s">
        <v>713</v>
      </c>
      <c r="F1216" s="19" t="s">
        <v>893</v>
      </c>
      <c r="G1216" s="190">
        <v>7100000</v>
      </c>
      <c r="H1216" s="269"/>
      <c r="I1216" s="15">
        <v>2019</v>
      </c>
      <c r="J1216" s="23"/>
      <c r="K1216" s="73"/>
      <c r="L1216" s="23"/>
      <c r="M1216" s="73"/>
      <c r="N1216" s="73">
        <v>1</v>
      </c>
      <c r="O1216" s="22" t="s">
        <v>932</v>
      </c>
      <c r="P1216" s="26" t="s">
        <v>711</v>
      </c>
      <c r="Q1216" s="23" t="s">
        <v>673</v>
      </c>
      <c r="R1216" s="24"/>
      <c r="S1216" s="24"/>
    </row>
    <row r="1217" spans="1:19" s="58" customFormat="1" ht="20.100000000000001" customHeight="1" x14ac:dyDescent="0.25">
      <c r="A1217" s="72">
        <v>1031</v>
      </c>
      <c r="B1217" s="60" t="str">
        <f>"00.03.27.2.3.3.13.B."&amp;C1217&amp;D1217&amp;I1217</f>
        <v>00.03.27.2.3.3.13.B.4.2020</v>
      </c>
      <c r="C1217" s="60">
        <v>4</v>
      </c>
      <c r="D1217" s="72" t="s">
        <v>1085</v>
      </c>
      <c r="E1217" s="26" t="s">
        <v>212</v>
      </c>
      <c r="F1217" s="19" t="s">
        <v>893</v>
      </c>
      <c r="G1217" s="190">
        <v>80000</v>
      </c>
      <c r="H1217" s="269"/>
      <c r="I1217" s="15">
        <v>2020</v>
      </c>
      <c r="J1217" s="23"/>
      <c r="K1217" s="73"/>
      <c r="L1217" s="23"/>
      <c r="M1217" s="73"/>
      <c r="N1217" s="73">
        <v>1</v>
      </c>
      <c r="O1217" s="22" t="s">
        <v>932</v>
      </c>
      <c r="P1217" s="26" t="s">
        <v>711</v>
      </c>
      <c r="Q1217" s="23" t="s">
        <v>673</v>
      </c>
      <c r="R1217" s="24"/>
      <c r="S1217" s="24"/>
    </row>
    <row r="1218" spans="1:19" s="58" customFormat="1" ht="20.100000000000001" customHeight="1" x14ac:dyDescent="0.25">
      <c r="A1218" s="22">
        <v>1032</v>
      </c>
      <c r="B1218" s="60" t="str">
        <f t="shared" ref="B1218:B1223" si="78">"00.03.27.2.3.3.14.B."&amp;C1218&amp;D1218&amp;I1218</f>
        <v>00.03.27.2.3.3.14.B.5.2016</v>
      </c>
      <c r="C1218" s="20">
        <v>5</v>
      </c>
      <c r="D1218" s="72" t="s">
        <v>1085</v>
      </c>
      <c r="E1218" s="26" t="s">
        <v>78</v>
      </c>
      <c r="F1218" s="19" t="s">
        <v>893</v>
      </c>
      <c r="G1218" s="190">
        <v>4500000</v>
      </c>
      <c r="H1218" s="269"/>
      <c r="I1218" s="15">
        <v>2016</v>
      </c>
      <c r="J1218" s="23" t="s">
        <v>79</v>
      </c>
      <c r="K1218" s="73"/>
      <c r="L1218" s="23" t="s">
        <v>970</v>
      </c>
      <c r="M1218" s="73"/>
      <c r="N1218" s="73">
        <v>1</v>
      </c>
      <c r="O1218" s="22" t="s">
        <v>932</v>
      </c>
      <c r="P1218" s="26" t="s">
        <v>714</v>
      </c>
      <c r="Q1218" s="23" t="s">
        <v>673</v>
      </c>
      <c r="R1218" s="24"/>
      <c r="S1218" s="24"/>
    </row>
    <row r="1219" spans="1:19" s="58" customFormat="1" ht="20.100000000000001" customHeight="1" x14ac:dyDescent="0.25">
      <c r="A1219" s="72">
        <v>1033</v>
      </c>
      <c r="B1219" s="60" t="str">
        <f t="shared" si="78"/>
        <v>00.03.27.2.3.3.14.B.6.2019</v>
      </c>
      <c r="C1219" s="60">
        <v>6</v>
      </c>
      <c r="D1219" s="72" t="s">
        <v>1085</v>
      </c>
      <c r="E1219" s="26" t="s">
        <v>712</v>
      </c>
      <c r="F1219" s="19" t="s">
        <v>893</v>
      </c>
      <c r="G1219" s="190">
        <v>1500000</v>
      </c>
      <c r="H1219" s="269"/>
      <c r="I1219" s="15">
        <v>2019</v>
      </c>
      <c r="J1219" s="23"/>
      <c r="K1219" s="73"/>
      <c r="L1219" s="23"/>
      <c r="M1219" s="73"/>
      <c r="N1219" s="73">
        <v>1</v>
      </c>
      <c r="O1219" s="22" t="s">
        <v>932</v>
      </c>
      <c r="P1219" s="26" t="s">
        <v>714</v>
      </c>
      <c r="Q1219" s="23" t="s">
        <v>673</v>
      </c>
      <c r="R1219" s="24"/>
      <c r="S1219" s="24"/>
    </row>
    <row r="1220" spans="1:19" s="58" customFormat="1" ht="20.100000000000001" customHeight="1" x14ac:dyDescent="0.25">
      <c r="A1220" s="22">
        <v>1034</v>
      </c>
      <c r="B1220" s="60" t="str">
        <f t="shared" si="78"/>
        <v>00.03.27.2.3.3.14.B.7.2018</v>
      </c>
      <c r="C1220" s="20">
        <v>7</v>
      </c>
      <c r="D1220" s="72" t="s">
        <v>1085</v>
      </c>
      <c r="E1220" s="26" t="s">
        <v>713</v>
      </c>
      <c r="F1220" s="19" t="s">
        <v>893</v>
      </c>
      <c r="G1220" s="190">
        <v>7100000</v>
      </c>
      <c r="H1220" s="269"/>
      <c r="I1220" s="66">
        <v>2018</v>
      </c>
      <c r="J1220" s="23"/>
      <c r="K1220" s="73"/>
      <c r="L1220" s="23"/>
      <c r="M1220" s="73"/>
      <c r="N1220" s="73">
        <v>1</v>
      </c>
      <c r="O1220" s="22" t="s">
        <v>932</v>
      </c>
      <c r="P1220" s="26" t="s">
        <v>714</v>
      </c>
      <c r="Q1220" s="23" t="s">
        <v>673</v>
      </c>
      <c r="R1220" s="24"/>
      <c r="S1220" s="24"/>
    </row>
    <row r="1221" spans="1:19" s="58" customFormat="1" ht="20.100000000000001" customHeight="1" x14ac:dyDescent="0.25">
      <c r="A1221" s="72">
        <v>1035</v>
      </c>
      <c r="B1221" s="60" t="str">
        <f t="shared" si="78"/>
        <v>00.03.27.2.3.3.14.B.8.2020</v>
      </c>
      <c r="C1221" s="60">
        <v>8</v>
      </c>
      <c r="D1221" s="72" t="s">
        <v>1085</v>
      </c>
      <c r="E1221" s="26" t="s">
        <v>518</v>
      </c>
      <c r="F1221" s="19" t="s">
        <v>893</v>
      </c>
      <c r="G1221" s="190">
        <v>850000</v>
      </c>
      <c r="H1221" s="269"/>
      <c r="I1221" s="15">
        <v>2020</v>
      </c>
      <c r="J1221" s="23"/>
      <c r="K1221" s="73"/>
      <c r="L1221" s="23"/>
      <c r="M1221" s="73"/>
      <c r="N1221" s="73">
        <v>1</v>
      </c>
      <c r="O1221" s="22" t="s">
        <v>932</v>
      </c>
      <c r="P1221" s="26" t="s">
        <v>714</v>
      </c>
      <c r="Q1221" s="23" t="s">
        <v>673</v>
      </c>
      <c r="R1221" s="24"/>
      <c r="S1221" s="24"/>
    </row>
    <row r="1222" spans="1:19" s="58" customFormat="1" ht="20.100000000000001" customHeight="1" x14ac:dyDescent="0.25">
      <c r="A1222" s="22">
        <v>1036</v>
      </c>
      <c r="B1222" s="60" t="str">
        <f t="shared" si="78"/>
        <v>00.03.27.2.3.3.14.B.9.2020</v>
      </c>
      <c r="C1222" s="20">
        <v>9</v>
      </c>
      <c r="D1222" s="72" t="s">
        <v>1085</v>
      </c>
      <c r="E1222" s="26" t="s">
        <v>84</v>
      </c>
      <c r="F1222" s="19" t="s">
        <v>893</v>
      </c>
      <c r="G1222" s="190">
        <v>650000</v>
      </c>
      <c r="H1222" s="269"/>
      <c r="I1222" s="15">
        <v>2020</v>
      </c>
      <c r="J1222" s="23"/>
      <c r="K1222" s="73"/>
      <c r="L1222" s="23"/>
      <c r="M1222" s="73"/>
      <c r="N1222" s="73">
        <v>1</v>
      </c>
      <c r="O1222" s="22" t="s">
        <v>932</v>
      </c>
      <c r="P1222" s="26" t="s">
        <v>714</v>
      </c>
      <c r="Q1222" s="23" t="s">
        <v>673</v>
      </c>
      <c r="R1222" s="24"/>
      <c r="S1222" s="24"/>
    </row>
    <row r="1223" spans="1:19" s="58" customFormat="1" ht="20.100000000000001" customHeight="1" x14ac:dyDescent="0.25">
      <c r="A1223" s="72">
        <v>1037</v>
      </c>
      <c r="B1223" s="60" t="str">
        <f t="shared" si="78"/>
        <v>00.03.27.2.3.3.14.B.10.2018</v>
      </c>
      <c r="C1223" s="60">
        <v>10</v>
      </c>
      <c r="D1223" s="72" t="s">
        <v>1085</v>
      </c>
      <c r="E1223" s="26" t="s">
        <v>212</v>
      </c>
      <c r="F1223" s="19" t="s">
        <v>893</v>
      </c>
      <c r="G1223" s="190">
        <v>80000</v>
      </c>
      <c r="H1223" s="269"/>
      <c r="I1223" s="73">
        <v>2018</v>
      </c>
      <c r="J1223" s="23"/>
      <c r="K1223" s="73"/>
      <c r="L1223" s="23"/>
      <c r="M1223" s="73"/>
      <c r="N1223" s="73">
        <v>1</v>
      </c>
      <c r="O1223" s="22" t="s">
        <v>932</v>
      </c>
      <c r="P1223" s="26" t="s">
        <v>714</v>
      </c>
      <c r="Q1223" s="23" t="s">
        <v>673</v>
      </c>
      <c r="R1223" s="24"/>
      <c r="S1223" s="24"/>
    </row>
    <row r="1224" spans="1:19" s="58" customFormat="1" ht="20.100000000000001" customHeight="1" x14ac:dyDescent="0.25">
      <c r="A1224" s="22">
        <v>1038</v>
      </c>
      <c r="B1224" s="60" t="str">
        <f>"00.03.27.2.3.3.12.B."&amp;C1224&amp;D1224&amp;I1224</f>
        <v>00.03.27.2.3.3.12.B.11.2016</v>
      </c>
      <c r="C1224" s="20">
        <v>11</v>
      </c>
      <c r="D1224" s="72" t="s">
        <v>1085</v>
      </c>
      <c r="E1224" s="26" t="s">
        <v>78</v>
      </c>
      <c r="F1224" s="19" t="s">
        <v>893</v>
      </c>
      <c r="G1224" s="190">
        <v>4500000</v>
      </c>
      <c r="H1224" s="269"/>
      <c r="I1224" s="15">
        <v>2016</v>
      </c>
      <c r="J1224" s="23" t="s">
        <v>79</v>
      </c>
      <c r="K1224" s="73"/>
      <c r="L1224" s="23" t="s">
        <v>964</v>
      </c>
      <c r="M1224" s="73"/>
      <c r="N1224" s="73">
        <v>1</v>
      </c>
      <c r="O1224" s="22" t="s">
        <v>932</v>
      </c>
      <c r="P1224" s="26" t="s">
        <v>709</v>
      </c>
      <c r="Q1224" s="23" t="s">
        <v>673</v>
      </c>
      <c r="R1224" s="24"/>
      <c r="S1224" s="24"/>
    </row>
    <row r="1225" spans="1:19" s="58" customFormat="1" ht="20.100000000000001" customHeight="1" x14ac:dyDescent="0.25">
      <c r="A1225" s="72">
        <v>1039</v>
      </c>
      <c r="B1225" s="60" t="str">
        <f>"00.03.27.2.3.3.10.B."&amp;C1225&amp;D1225&amp;I1225</f>
        <v>00.03.27.2.3.3.10.B.12.2017</v>
      </c>
      <c r="C1225" s="60">
        <v>12</v>
      </c>
      <c r="D1225" s="72" t="s">
        <v>1085</v>
      </c>
      <c r="E1225" s="26" t="s">
        <v>695</v>
      </c>
      <c r="F1225" s="19" t="s">
        <v>893</v>
      </c>
      <c r="G1225" s="190">
        <v>50000</v>
      </c>
      <c r="H1225" s="269"/>
      <c r="I1225" s="66">
        <v>2017</v>
      </c>
      <c r="J1225" s="23"/>
      <c r="K1225" s="73"/>
      <c r="L1225" s="23"/>
      <c r="M1225" s="73"/>
      <c r="N1225" s="73">
        <v>1</v>
      </c>
      <c r="O1225" s="22" t="s">
        <v>932</v>
      </c>
      <c r="P1225" s="26" t="s">
        <v>696</v>
      </c>
      <c r="Q1225" s="23" t="s">
        <v>673</v>
      </c>
      <c r="R1225" s="24"/>
      <c r="S1225" s="24"/>
    </row>
    <row r="1226" spans="1:19" s="58" customFormat="1" ht="20.100000000000001" customHeight="1" x14ac:dyDescent="0.25">
      <c r="A1226" s="22">
        <v>1040</v>
      </c>
      <c r="B1226" s="60" t="str">
        <f>"00.03.27.2.3.3.10.B."&amp;C1226&amp;D1226&amp;I1226</f>
        <v>00.03.27.2.3.3.10.B.13.2018</v>
      </c>
      <c r="C1226" s="20">
        <v>13</v>
      </c>
      <c r="D1226" s="72" t="s">
        <v>1085</v>
      </c>
      <c r="E1226" s="74" t="s">
        <v>1054</v>
      </c>
      <c r="F1226" s="19" t="s">
        <v>893</v>
      </c>
      <c r="G1226" s="190">
        <v>2800000</v>
      </c>
      <c r="H1226" s="269"/>
      <c r="I1226" s="73">
        <v>2018</v>
      </c>
      <c r="J1226" s="23"/>
      <c r="K1226" s="73"/>
      <c r="L1226" s="23"/>
      <c r="M1226" s="73"/>
      <c r="N1226" s="73">
        <v>1</v>
      </c>
      <c r="O1226" s="22" t="s">
        <v>932</v>
      </c>
      <c r="P1226" s="26" t="s">
        <v>696</v>
      </c>
      <c r="Q1226" s="23" t="s">
        <v>673</v>
      </c>
      <c r="R1226" s="24"/>
      <c r="S1226" s="24"/>
    </row>
    <row r="1227" spans="1:19" s="58" customFormat="1" ht="20.100000000000001" customHeight="1" x14ac:dyDescent="0.25">
      <c r="A1227" s="72">
        <v>1041</v>
      </c>
      <c r="B1227" s="60" t="str">
        <f>"00.03.27.2.3.3.10.B."&amp;C1227&amp;D1227&amp;I1227</f>
        <v>00.03.27.2.3.3.10.B.14.2018</v>
      </c>
      <c r="C1227" s="60">
        <v>14</v>
      </c>
      <c r="D1227" s="72" t="s">
        <v>1085</v>
      </c>
      <c r="E1227" s="26" t="s">
        <v>697</v>
      </c>
      <c r="F1227" s="19" t="s">
        <v>893</v>
      </c>
      <c r="G1227" s="190">
        <v>200000</v>
      </c>
      <c r="H1227" s="269"/>
      <c r="I1227" s="73">
        <v>2018</v>
      </c>
      <c r="J1227" s="23"/>
      <c r="K1227" s="73"/>
      <c r="L1227" s="23"/>
      <c r="M1227" s="73"/>
      <c r="N1227" s="73">
        <v>1</v>
      </c>
      <c r="O1227" s="22" t="s">
        <v>932</v>
      </c>
      <c r="P1227" s="26" t="s">
        <v>696</v>
      </c>
      <c r="Q1227" s="23" t="s">
        <v>673</v>
      </c>
      <c r="R1227" s="24"/>
      <c r="S1227" s="24"/>
    </row>
    <row r="1228" spans="1:19" s="58" customFormat="1" ht="20.100000000000001" customHeight="1" x14ac:dyDescent="0.25">
      <c r="A1228" s="22">
        <v>1042</v>
      </c>
      <c r="B1228" s="60" t="str">
        <f>"00.03.27.2.3.3.10.B."&amp;C1228&amp;D1228&amp;I1228</f>
        <v>00.03.27.2.3.3.10.B.15.2017</v>
      </c>
      <c r="C1228" s="20">
        <v>15</v>
      </c>
      <c r="D1228" s="72" t="s">
        <v>1085</v>
      </c>
      <c r="E1228" s="26" t="s">
        <v>687</v>
      </c>
      <c r="F1228" s="19" t="s">
        <v>893</v>
      </c>
      <c r="G1228" s="190">
        <v>1500000</v>
      </c>
      <c r="H1228" s="269"/>
      <c r="I1228" s="73">
        <v>2017</v>
      </c>
      <c r="J1228" s="23"/>
      <c r="K1228" s="73"/>
      <c r="L1228" s="23"/>
      <c r="M1228" s="73"/>
      <c r="N1228" s="73">
        <v>1</v>
      </c>
      <c r="O1228" s="22" t="s">
        <v>932</v>
      </c>
      <c r="P1228" s="26" t="s">
        <v>696</v>
      </c>
      <c r="Q1228" s="23" t="s">
        <v>673</v>
      </c>
      <c r="R1228" s="24"/>
      <c r="S1228" s="24"/>
    </row>
    <row r="1229" spans="1:19" s="58" customFormat="1" ht="20.100000000000001" customHeight="1" x14ac:dyDescent="0.25">
      <c r="A1229" s="72">
        <v>1043</v>
      </c>
      <c r="B1229" s="60" t="str">
        <f>"00.03.27.2.3.3.15.B."&amp;C1229&amp;D1229&amp;I1229</f>
        <v>00.03.27.2.3.3.15.B.16.2018</v>
      </c>
      <c r="C1229" s="60">
        <v>16</v>
      </c>
      <c r="D1229" s="72" t="s">
        <v>1085</v>
      </c>
      <c r="E1229" s="26" t="s">
        <v>557</v>
      </c>
      <c r="F1229" s="19" t="s">
        <v>893</v>
      </c>
      <c r="G1229" s="200">
        <v>10000</v>
      </c>
      <c r="H1229" s="283"/>
      <c r="I1229" s="66">
        <v>2018</v>
      </c>
      <c r="J1229" s="23"/>
      <c r="K1229" s="73"/>
      <c r="L1229" s="23"/>
      <c r="M1229" s="73"/>
      <c r="N1229" s="73">
        <v>1</v>
      </c>
      <c r="O1229" s="22" t="s">
        <v>932</v>
      </c>
      <c r="P1229" s="26" t="s">
        <v>698</v>
      </c>
      <c r="Q1229" s="23" t="s">
        <v>673</v>
      </c>
      <c r="R1229" s="18"/>
      <c r="S1229" s="18"/>
    </row>
    <row r="1230" spans="1:19" s="58" customFormat="1" ht="20.100000000000001" customHeight="1" x14ac:dyDescent="0.25">
      <c r="A1230" s="22">
        <v>1044</v>
      </c>
      <c r="B1230" s="60" t="str">
        <f>"00.03.27.2.3.3.15.B."&amp;C1230&amp;D1230&amp;I1230</f>
        <v>00.03.27.2.3.3.15.B.17.2019</v>
      </c>
      <c r="C1230" s="20">
        <v>17</v>
      </c>
      <c r="D1230" s="72" t="s">
        <v>1085</v>
      </c>
      <c r="E1230" s="74" t="s">
        <v>695</v>
      </c>
      <c r="F1230" s="19" t="s">
        <v>893</v>
      </c>
      <c r="G1230" s="190">
        <v>50000</v>
      </c>
      <c r="H1230" s="269"/>
      <c r="I1230" s="15">
        <v>2019</v>
      </c>
      <c r="J1230" s="73"/>
      <c r="K1230" s="73"/>
      <c r="L1230" s="73"/>
      <c r="M1230" s="73"/>
      <c r="N1230" s="73">
        <v>1</v>
      </c>
      <c r="O1230" s="22" t="s">
        <v>932</v>
      </c>
      <c r="P1230" s="26" t="s">
        <v>698</v>
      </c>
      <c r="Q1230" s="73" t="s">
        <v>673</v>
      </c>
      <c r="R1230" s="18"/>
      <c r="S1230" s="18"/>
    </row>
    <row r="1231" spans="1:19" s="58" customFormat="1" ht="20.100000000000001" customHeight="1" x14ac:dyDescent="0.25">
      <c r="A1231" s="72">
        <v>1045</v>
      </c>
      <c r="B1231" s="60" t="str">
        <f>"00.03.27.2.3.3.15.B."&amp;C1231&amp;D1231&amp;I1231</f>
        <v>00.03.27.2.3.3.15.B.18.2018</v>
      </c>
      <c r="C1231" s="60">
        <v>18</v>
      </c>
      <c r="D1231" s="72" t="s">
        <v>1085</v>
      </c>
      <c r="E1231" s="74" t="s">
        <v>697</v>
      </c>
      <c r="F1231" s="19" t="s">
        <v>893</v>
      </c>
      <c r="G1231" s="190">
        <v>200000</v>
      </c>
      <c r="H1231" s="269"/>
      <c r="I1231" s="73">
        <v>2018</v>
      </c>
      <c r="J1231" s="73"/>
      <c r="K1231" s="73"/>
      <c r="L1231" s="73"/>
      <c r="M1231" s="73"/>
      <c r="N1231" s="73">
        <v>1</v>
      </c>
      <c r="O1231" s="22" t="s">
        <v>932</v>
      </c>
      <c r="P1231" s="74" t="s">
        <v>698</v>
      </c>
      <c r="Q1231" s="23" t="s">
        <v>673</v>
      </c>
      <c r="R1231" s="24"/>
      <c r="S1231" s="24"/>
    </row>
    <row r="1232" spans="1:19" s="58" customFormat="1" ht="20.100000000000001" customHeight="1" x14ac:dyDescent="0.25">
      <c r="A1232" s="22">
        <v>1046</v>
      </c>
      <c r="B1232" s="60" t="str">
        <f>"00.03.27.2.3.3.15.B."&amp;C1232&amp;D1232&amp;I1232</f>
        <v>00.03.27.2.3.3.15.B.19.2017</v>
      </c>
      <c r="C1232" s="20">
        <v>19</v>
      </c>
      <c r="D1232" s="72" t="s">
        <v>1085</v>
      </c>
      <c r="E1232" s="26" t="s">
        <v>687</v>
      </c>
      <c r="F1232" s="19" t="s">
        <v>893</v>
      </c>
      <c r="G1232" s="190">
        <v>1500000</v>
      </c>
      <c r="H1232" s="269"/>
      <c r="I1232" s="73">
        <v>2017</v>
      </c>
      <c r="J1232" s="23"/>
      <c r="K1232" s="73"/>
      <c r="L1232" s="23"/>
      <c r="M1232" s="73"/>
      <c r="N1232" s="73">
        <v>1</v>
      </c>
      <c r="O1232" s="22" t="s">
        <v>932</v>
      </c>
      <c r="P1232" s="26" t="s">
        <v>698</v>
      </c>
      <c r="Q1232" s="23" t="s">
        <v>673</v>
      </c>
      <c r="R1232" s="24"/>
      <c r="S1232" s="24"/>
    </row>
    <row r="1233" spans="1:19" s="58" customFormat="1" ht="20.100000000000001" customHeight="1" x14ac:dyDescent="0.25">
      <c r="A1233" s="72">
        <v>1047</v>
      </c>
      <c r="B1233" s="60" t="str">
        <f>"00.03.27.2.3.3.15.B."&amp;C1233&amp;D1233&amp;I1233</f>
        <v>00.03.27.2.3.3.15.B.20.2017</v>
      </c>
      <c r="C1233" s="60">
        <v>20</v>
      </c>
      <c r="D1233" s="72" t="s">
        <v>1085</v>
      </c>
      <c r="E1233" s="26" t="s">
        <v>557</v>
      </c>
      <c r="F1233" s="19" t="s">
        <v>893</v>
      </c>
      <c r="G1233" s="200">
        <v>10000</v>
      </c>
      <c r="H1233" s="283"/>
      <c r="I1233" s="73">
        <v>2017</v>
      </c>
      <c r="J1233" s="23"/>
      <c r="K1233" s="73"/>
      <c r="L1233" s="23"/>
      <c r="M1233" s="73"/>
      <c r="N1233" s="73">
        <v>1</v>
      </c>
      <c r="O1233" s="22" t="s">
        <v>932</v>
      </c>
      <c r="P1233" s="26" t="s">
        <v>698</v>
      </c>
      <c r="Q1233" s="23" t="s">
        <v>673</v>
      </c>
      <c r="R1233" s="18"/>
      <c r="S1233" s="18"/>
    </row>
    <row r="1234" spans="1:19" s="58" customFormat="1" ht="20.100000000000001" customHeight="1" x14ac:dyDescent="0.25">
      <c r="A1234" s="22">
        <v>1048</v>
      </c>
      <c r="B1234" s="60" t="str">
        <f t="shared" ref="B1234:B1251" si="79">"00.03.27.2.3.3.1.B."&amp;C1234&amp;D1234&amp;I1234</f>
        <v>00.03.27.2.3.3.1.B.21.2017</v>
      </c>
      <c r="C1234" s="20">
        <v>21</v>
      </c>
      <c r="D1234" s="72" t="s">
        <v>1085</v>
      </c>
      <c r="E1234" s="71" t="s">
        <v>718</v>
      </c>
      <c r="F1234" s="19" t="s">
        <v>893</v>
      </c>
      <c r="G1234" s="190">
        <v>3000000</v>
      </c>
      <c r="H1234" s="269"/>
      <c r="I1234" s="73">
        <v>2017</v>
      </c>
      <c r="J1234" s="23" t="s">
        <v>61</v>
      </c>
      <c r="K1234" s="73"/>
      <c r="L1234" s="23"/>
      <c r="M1234" s="73"/>
      <c r="N1234" s="73">
        <v>1</v>
      </c>
      <c r="O1234" s="22" t="s">
        <v>932</v>
      </c>
      <c r="P1234" s="26" t="s">
        <v>689</v>
      </c>
      <c r="Q1234" s="23" t="s">
        <v>673</v>
      </c>
      <c r="R1234" s="24"/>
      <c r="S1234" s="24"/>
    </row>
    <row r="1235" spans="1:19" s="58" customFormat="1" ht="20.100000000000001" customHeight="1" x14ac:dyDescent="0.25">
      <c r="A1235" s="72">
        <v>1049</v>
      </c>
      <c r="B1235" s="60" t="str">
        <f t="shared" si="79"/>
        <v>00.03.27.2.3.3.1.B.22.2020</v>
      </c>
      <c r="C1235" s="60">
        <v>22</v>
      </c>
      <c r="D1235" s="72" t="s">
        <v>1085</v>
      </c>
      <c r="E1235" s="76" t="s">
        <v>71</v>
      </c>
      <c r="F1235" s="19" t="s">
        <v>893</v>
      </c>
      <c r="G1235" s="190">
        <v>3500000</v>
      </c>
      <c r="H1235" s="269"/>
      <c r="I1235" s="15">
        <v>2020</v>
      </c>
      <c r="J1235" s="23"/>
      <c r="K1235" s="73"/>
      <c r="L1235" s="23"/>
      <c r="M1235" s="73"/>
      <c r="N1235" s="73">
        <v>1</v>
      </c>
      <c r="O1235" s="22" t="s">
        <v>932</v>
      </c>
      <c r="P1235" s="26" t="s">
        <v>689</v>
      </c>
      <c r="Q1235" s="23" t="s">
        <v>673</v>
      </c>
      <c r="R1235" s="24"/>
      <c r="S1235" s="24"/>
    </row>
    <row r="1236" spans="1:19" s="58" customFormat="1" ht="20.100000000000001" customHeight="1" x14ac:dyDescent="0.25">
      <c r="A1236" s="22">
        <v>1050</v>
      </c>
      <c r="B1236" s="60" t="str">
        <f t="shared" si="79"/>
        <v>00.03.27.2.3.3.1.B.23.2019</v>
      </c>
      <c r="C1236" s="20">
        <v>23</v>
      </c>
      <c r="D1236" s="72" t="s">
        <v>1085</v>
      </c>
      <c r="E1236" s="74" t="s">
        <v>46</v>
      </c>
      <c r="F1236" s="19" t="s">
        <v>893</v>
      </c>
      <c r="G1236" s="192">
        <v>525000</v>
      </c>
      <c r="H1236" s="271"/>
      <c r="I1236" s="15">
        <v>2019</v>
      </c>
      <c r="J1236" s="23"/>
      <c r="K1236" s="73"/>
      <c r="L1236" s="23"/>
      <c r="M1236" s="73"/>
      <c r="N1236" s="73">
        <v>1</v>
      </c>
      <c r="O1236" s="22" t="s">
        <v>932</v>
      </c>
      <c r="P1236" s="26" t="s">
        <v>689</v>
      </c>
      <c r="Q1236" s="23" t="s">
        <v>673</v>
      </c>
      <c r="R1236" s="24"/>
      <c r="S1236" s="24"/>
    </row>
    <row r="1237" spans="1:19" s="58" customFormat="1" ht="20.100000000000001" customHeight="1" x14ac:dyDescent="0.25">
      <c r="A1237" s="72">
        <v>1051</v>
      </c>
      <c r="B1237" s="60" t="str">
        <f t="shared" si="79"/>
        <v>00.03.27.2.3.3.1.B.24.2019</v>
      </c>
      <c r="C1237" s="60">
        <v>24</v>
      </c>
      <c r="D1237" s="72" t="s">
        <v>1085</v>
      </c>
      <c r="E1237" s="26" t="s">
        <v>690</v>
      </c>
      <c r="F1237" s="19" t="s">
        <v>893</v>
      </c>
      <c r="G1237" s="190">
        <v>150000</v>
      </c>
      <c r="H1237" s="269"/>
      <c r="I1237" s="15">
        <v>2019</v>
      </c>
      <c r="J1237" s="23"/>
      <c r="K1237" s="73"/>
      <c r="L1237" s="23"/>
      <c r="M1237" s="73"/>
      <c r="N1237" s="73">
        <v>1</v>
      </c>
      <c r="O1237" s="22" t="s">
        <v>932</v>
      </c>
      <c r="P1237" s="26" t="s">
        <v>689</v>
      </c>
      <c r="Q1237" s="23" t="s">
        <v>673</v>
      </c>
      <c r="R1237" s="24"/>
      <c r="S1237" s="24"/>
    </row>
    <row r="1238" spans="1:19" s="58" customFormat="1" ht="20.100000000000001" customHeight="1" x14ac:dyDescent="0.25">
      <c r="A1238" s="22">
        <v>1052</v>
      </c>
      <c r="B1238" s="60" t="str">
        <f t="shared" si="79"/>
        <v>00.03.27.2.3.3.1.B.25.2020</v>
      </c>
      <c r="C1238" s="20">
        <v>25</v>
      </c>
      <c r="D1238" s="72" t="s">
        <v>1085</v>
      </c>
      <c r="E1238" s="26" t="s">
        <v>559</v>
      </c>
      <c r="F1238" s="19" t="s">
        <v>893</v>
      </c>
      <c r="G1238" s="190">
        <v>99000</v>
      </c>
      <c r="H1238" s="269"/>
      <c r="I1238" s="15">
        <v>2020</v>
      </c>
      <c r="J1238" s="23"/>
      <c r="K1238" s="73"/>
      <c r="L1238" s="23"/>
      <c r="M1238" s="73"/>
      <c r="N1238" s="73">
        <v>1</v>
      </c>
      <c r="O1238" s="22" t="s">
        <v>932</v>
      </c>
      <c r="P1238" s="26" t="s">
        <v>689</v>
      </c>
      <c r="Q1238" s="23" t="s">
        <v>673</v>
      </c>
      <c r="R1238" s="24"/>
      <c r="S1238" s="24"/>
    </row>
    <row r="1239" spans="1:19" s="58" customFormat="1" ht="20.100000000000001" customHeight="1" x14ac:dyDescent="0.25">
      <c r="A1239" s="72">
        <v>1053</v>
      </c>
      <c r="B1239" s="60" t="str">
        <f t="shared" si="79"/>
        <v>00.03.27.2.3.3.1.B.26.2020</v>
      </c>
      <c r="C1239" s="60">
        <v>26</v>
      </c>
      <c r="D1239" s="72" t="s">
        <v>1085</v>
      </c>
      <c r="E1239" s="26" t="s">
        <v>691</v>
      </c>
      <c r="F1239" s="19" t="s">
        <v>893</v>
      </c>
      <c r="G1239" s="190">
        <v>200000</v>
      </c>
      <c r="H1239" s="269"/>
      <c r="I1239" s="15">
        <v>2020</v>
      </c>
      <c r="J1239" s="23"/>
      <c r="K1239" s="73"/>
      <c r="L1239" s="23"/>
      <c r="M1239" s="73"/>
      <c r="N1239" s="73">
        <v>1</v>
      </c>
      <c r="O1239" s="22" t="s">
        <v>932</v>
      </c>
      <c r="P1239" s="26" t="s">
        <v>689</v>
      </c>
      <c r="Q1239" s="23" t="s">
        <v>673</v>
      </c>
      <c r="R1239" s="24"/>
      <c r="S1239" s="24"/>
    </row>
    <row r="1240" spans="1:19" s="58" customFormat="1" ht="20.100000000000001" customHeight="1" x14ac:dyDescent="0.25">
      <c r="A1240" s="22">
        <v>1054</v>
      </c>
      <c r="B1240" s="60" t="str">
        <f t="shared" si="79"/>
        <v>00.03.27.2.3.3.1.B.27.2019</v>
      </c>
      <c r="C1240" s="20">
        <v>27</v>
      </c>
      <c r="D1240" s="72" t="s">
        <v>1085</v>
      </c>
      <c r="E1240" s="26" t="s">
        <v>367</v>
      </c>
      <c r="F1240" s="19" t="s">
        <v>893</v>
      </c>
      <c r="G1240" s="192">
        <v>200000</v>
      </c>
      <c r="H1240" s="271"/>
      <c r="I1240" s="15">
        <v>2019</v>
      </c>
      <c r="J1240" s="23" t="s">
        <v>72</v>
      </c>
      <c r="K1240" s="73"/>
      <c r="L1240" s="23"/>
      <c r="M1240" s="73"/>
      <c r="N1240" s="73">
        <v>1</v>
      </c>
      <c r="O1240" s="22" t="s">
        <v>932</v>
      </c>
      <c r="P1240" s="26" t="s">
        <v>689</v>
      </c>
      <c r="Q1240" s="23" t="s">
        <v>673</v>
      </c>
      <c r="R1240" s="24"/>
      <c r="S1240" s="24"/>
    </row>
    <row r="1241" spans="1:19" s="58" customFormat="1" ht="20.100000000000001" customHeight="1" x14ac:dyDescent="0.25">
      <c r="A1241" s="72">
        <v>1055</v>
      </c>
      <c r="B1241" s="60" t="str">
        <f t="shared" si="79"/>
        <v>00.03.27.2.3.3.1.B.28.2019</v>
      </c>
      <c r="C1241" s="60">
        <v>28</v>
      </c>
      <c r="D1241" s="72" t="s">
        <v>1085</v>
      </c>
      <c r="E1241" s="26" t="s">
        <v>692</v>
      </c>
      <c r="F1241" s="19" t="s">
        <v>893</v>
      </c>
      <c r="G1241" s="190">
        <v>50000</v>
      </c>
      <c r="H1241" s="269"/>
      <c r="I1241" s="15">
        <v>2019</v>
      </c>
      <c r="J1241" s="23" t="s">
        <v>693</v>
      </c>
      <c r="K1241" s="73"/>
      <c r="L1241" s="23"/>
      <c r="M1241" s="73"/>
      <c r="N1241" s="73">
        <v>1</v>
      </c>
      <c r="O1241" s="22" t="s">
        <v>932</v>
      </c>
      <c r="P1241" s="26" t="s">
        <v>689</v>
      </c>
      <c r="Q1241" s="23" t="s">
        <v>673</v>
      </c>
      <c r="R1241" s="24"/>
      <c r="S1241" s="24"/>
    </row>
    <row r="1242" spans="1:19" s="58" customFormat="1" ht="20.100000000000001" customHeight="1" x14ac:dyDescent="0.25">
      <c r="A1242" s="22">
        <v>1056</v>
      </c>
      <c r="B1242" s="60" t="str">
        <f t="shared" si="79"/>
        <v>00.03.27.2.3.3.1.B.29.2019</v>
      </c>
      <c r="C1242" s="20">
        <v>29</v>
      </c>
      <c r="D1242" s="72" t="s">
        <v>1085</v>
      </c>
      <c r="E1242" s="26" t="s">
        <v>692</v>
      </c>
      <c r="F1242" s="19" t="s">
        <v>893</v>
      </c>
      <c r="G1242" s="190">
        <v>50000</v>
      </c>
      <c r="H1242" s="269"/>
      <c r="I1242" s="15">
        <v>2019</v>
      </c>
      <c r="J1242" s="23" t="s">
        <v>693</v>
      </c>
      <c r="K1242" s="73"/>
      <c r="L1242" s="23"/>
      <c r="M1242" s="73"/>
      <c r="N1242" s="73">
        <v>1</v>
      </c>
      <c r="O1242" s="22" t="s">
        <v>932</v>
      </c>
      <c r="P1242" s="26" t="s">
        <v>689</v>
      </c>
      <c r="Q1242" s="23" t="s">
        <v>673</v>
      </c>
      <c r="R1242" s="24"/>
      <c r="S1242" s="24"/>
    </row>
    <row r="1243" spans="1:19" s="58" customFormat="1" ht="20.100000000000001" customHeight="1" x14ac:dyDescent="0.25">
      <c r="A1243" s="72">
        <v>1057</v>
      </c>
      <c r="B1243" s="60" t="str">
        <f t="shared" si="79"/>
        <v>00.03.27.2.3.3.1.B.30.2019</v>
      </c>
      <c r="C1243" s="60">
        <v>30</v>
      </c>
      <c r="D1243" s="72" t="s">
        <v>1085</v>
      </c>
      <c r="E1243" s="26" t="s">
        <v>692</v>
      </c>
      <c r="F1243" s="19" t="s">
        <v>893</v>
      </c>
      <c r="G1243" s="190">
        <v>50000</v>
      </c>
      <c r="H1243" s="269"/>
      <c r="I1243" s="15">
        <v>2019</v>
      </c>
      <c r="J1243" s="23" t="s">
        <v>693</v>
      </c>
      <c r="K1243" s="73"/>
      <c r="L1243" s="23"/>
      <c r="M1243" s="73"/>
      <c r="N1243" s="73">
        <v>1</v>
      </c>
      <c r="O1243" s="22" t="s">
        <v>932</v>
      </c>
      <c r="P1243" s="26" t="s">
        <v>689</v>
      </c>
      <c r="Q1243" s="73" t="s">
        <v>673</v>
      </c>
      <c r="R1243" s="75"/>
      <c r="S1243" s="75"/>
    </row>
    <row r="1244" spans="1:19" s="58" customFormat="1" ht="20.100000000000001" customHeight="1" x14ac:dyDescent="0.25">
      <c r="A1244" s="22">
        <v>1058</v>
      </c>
      <c r="B1244" s="60" t="str">
        <f t="shared" si="79"/>
        <v>00.03.27.2.3.3.1.B.31.2019</v>
      </c>
      <c r="C1244" s="20">
        <v>31</v>
      </c>
      <c r="D1244" s="72" t="s">
        <v>1085</v>
      </c>
      <c r="E1244" s="74" t="s">
        <v>414</v>
      </c>
      <c r="F1244" s="19" t="s">
        <v>893</v>
      </c>
      <c r="G1244" s="190">
        <v>375000</v>
      </c>
      <c r="H1244" s="269"/>
      <c r="I1244" s="15">
        <v>2019</v>
      </c>
      <c r="J1244" s="73" t="s">
        <v>410</v>
      </c>
      <c r="K1244" s="73"/>
      <c r="L1244" s="73"/>
      <c r="M1244" s="73"/>
      <c r="N1244" s="73">
        <v>1</v>
      </c>
      <c r="O1244" s="22" t="s">
        <v>932</v>
      </c>
      <c r="P1244" s="74" t="s">
        <v>689</v>
      </c>
      <c r="Q1244" s="73" t="s">
        <v>673</v>
      </c>
      <c r="R1244" s="75"/>
      <c r="S1244" s="75"/>
    </row>
    <row r="1245" spans="1:19" s="58" customFormat="1" ht="20.100000000000001" customHeight="1" x14ac:dyDescent="0.25">
      <c r="A1245" s="72">
        <v>1059</v>
      </c>
      <c r="B1245" s="60" t="str">
        <f t="shared" si="79"/>
        <v>00.03.27.2.3.3.1.B.32.2019</v>
      </c>
      <c r="C1245" s="60">
        <v>32</v>
      </c>
      <c r="D1245" s="72" t="s">
        <v>1085</v>
      </c>
      <c r="E1245" s="74" t="s">
        <v>414</v>
      </c>
      <c r="F1245" s="19" t="s">
        <v>893</v>
      </c>
      <c r="G1245" s="190">
        <v>375000</v>
      </c>
      <c r="H1245" s="269"/>
      <c r="I1245" s="15">
        <v>2019</v>
      </c>
      <c r="J1245" s="73" t="s">
        <v>410</v>
      </c>
      <c r="K1245" s="73"/>
      <c r="L1245" s="73"/>
      <c r="M1245" s="73"/>
      <c r="N1245" s="73">
        <v>1</v>
      </c>
      <c r="O1245" s="22" t="s">
        <v>932</v>
      </c>
      <c r="P1245" s="74" t="s">
        <v>689</v>
      </c>
      <c r="Q1245" s="23" t="s">
        <v>673</v>
      </c>
      <c r="R1245" s="24"/>
      <c r="S1245" s="24"/>
    </row>
    <row r="1246" spans="1:19" s="58" customFormat="1" ht="20.100000000000001" customHeight="1" x14ac:dyDescent="0.25">
      <c r="A1246" s="22">
        <v>1060</v>
      </c>
      <c r="B1246" s="60" t="str">
        <f t="shared" si="79"/>
        <v>00.03.27.2.3.3.1.B.33.2019</v>
      </c>
      <c r="C1246" s="20">
        <v>33</v>
      </c>
      <c r="D1246" s="72" t="s">
        <v>1085</v>
      </c>
      <c r="E1246" s="25" t="s">
        <v>706</v>
      </c>
      <c r="F1246" s="19" t="s">
        <v>893</v>
      </c>
      <c r="G1246" s="190">
        <v>40000</v>
      </c>
      <c r="H1246" s="269"/>
      <c r="I1246" s="15">
        <v>2019</v>
      </c>
      <c r="J1246" s="22"/>
      <c r="K1246" s="22"/>
      <c r="L1246" s="22"/>
      <c r="M1246" s="22"/>
      <c r="N1246" s="22">
        <v>1</v>
      </c>
      <c r="O1246" s="22" t="s">
        <v>932</v>
      </c>
      <c r="P1246" s="26" t="s">
        <v>689</v>
      </c>
      <c r="Q1246" s="73" t="s">
        <v>673</v>
      </c>
      <c r="R1246" s="75"/>
      <c r="S1246" s="75"/>
    </row>
    <row r="1247" spans="1:19" s="58" customFormat="1" ht="20.100000000000001" customHeight="1" x14ac:dyDescent="0.25">
      <c r="A1247" s="72">
        <v>1061</v>
      </c>
      <c r="B1247" s="60" t="str">
        <f t="shared" si="79"/>
        <v>00.03.27.2.3.3.1.B.34.2019</v>
      </c>
      <c r="C1247" s="60">
        <v>34</v>
      </c>
      <c r="D1247" s="72" t="s">
        <v>1085</v>
      </c>
      <c r="E1247" s="74" t="s">
        <v>707</v>
      </c>
      <c r="F1247" s="19" t="s">
        <v>893</v>
      </c>
      <c r="G1247" s="190">
        <v>70000</v>
      </c>
      <c r="H1247" s="269"/>
      <c r="I1247" s="15">
        <v>2019</v>
      </c>
      <c r="J1247" s="73"/>
      <c r="K1247" s="73"/>
      <c r="L1247" s="73"/>
      <c r="M1247" s="73"/>
      <c r="N1247" s="73">
        <v>1</v>
      </c>
      <c r="O1247" s="22" t="s">
        <v>932</v>
      </c>
      <c r="P1247" s="74" t="s">
        <v>689</v>
      </c>
      <c r="Q1247" s="23" t="s">
        <v>673</v>
      </c>
      <c r="R1247" s="24"/>
      <c r="S1247" s="24"/>
    </row>
    <row r="1248" spans="1:19" s="58" customFormat="1" ht="20.100000000000001" customHeight="1" x14ac:dyDescent="0.25">
      <c r="A1248" s="22">
        <v>1062</v>
      </c>
      <c r="B1248" s="60" t="str">
        <f t="shared" si="79"/>
        <v>00.03.27.2.3.3.1.B.35.2020</v>
      </c>
      <c r="C1248" s="20">
        <v>35</v>
      </c>
      <c r="D1248" s="72" t="s">
        <v>1085</v>
      </c>
      <c r="E1248" s="71" t="s">
        <v>718</v>
      </c>
      <c r="F1248" s="19" t="s">
        <v>893</v>
      </c>
      <c r="G1248" s="190">
        <v>3000000</v>
      </c>
      <c r="H1248" s="269"/>
      <c r="I1248" s="15">
        <v>2020</v>
      </c>
      <c r="J1248" s="23"/>
      <c r="K1248" s="73"/>
      <c r="L1248" s="23"/>
      <c r="M1248" s="73"/>
      <c r="N1248" s="73">
        <v>1</v>
      </c>
      <c r="O1248" s="22" t="s">
        <v>932</v>
      </c>
      <c r="P1248" s="26" t="s">
        <v>689</v>
      </c>
      <c r="Q1248" s="23" t="s">
        <v>673</v>
      </c>
      <c r="R1248" s="24"/>
      <c r="S1248" s="24"/>
    </row>
    <row r="1249" spans="1:19" s="58" customFormat="1" ht="20.100000000000001" customHeight="1" x14ac:dyDescent="0.25">
      <c r="A1249" s="72">
        <v>1063</v>
      </c>
      <c r="B1249" s="60" t="str">
        <f t="shared" si="79"/>
        <v>00.03.27.2.3.3.1.B.36.2020</v>
      </c>
      <c r="C1249" s="60">
        <v>36</v>
      </c>
      <c r="D1249" s="72" t="s">
        <v>1085</v>
      </c>
      <c r="E1249" s="26" t="s">
        <v>414</v>
      </c>
      <c r="F1249" s="19" t="s">
        <v>893</v>
      </c>
      <c r="G1249" s="190">
        <v>375000</v>
      </c>
      <c r="H1249" s="269"/>
      <c r="I1249" s="15">
        <v>2020</v>
      </c>
      <c r="J1249" s="73" t="s">
        <v>410</v>
      </c>
      <c r="K1249" s="73"/>
      <c r="L1249" s="23"/>
      <c r="M1249" s="73"/>
      <c r="N1249" s="73">
        <v>1</v>
      </c>
      <c r="O1249" s="22" t="s">
        <v>932</v>
      </c>
      <c r="P1249" s="26" t="s">
        <v>689</v>
      </c>
      <c r="Q1249" s="23" t="s">
        <v>673</v>
      </c>
      <c r="R1249" s="24"/>
      <c r="S1249" s="24"/>
    </row>
    <row r="1250" spans="1:19" s="58" customFormat="1" ht="20.100000000000001" customHeight="1" x14ac:dyDescent="0.25">
      <c r="A1250" s="22">
        <v>1064</v>
      </c>
      <c r="B1250" s="60" t="str">
        <f t="shared" si="79"/>
        <v>00.03.27.2.3.3.1.B.37.2020</v>
      </c>
      <c r="C1250" s="20">
        <v>37</v>
      </c>
      <c r="D1250" s="72" t="s">
        <v>1085</v>
      </c>
      <c r="E1250" s="26" t="s">
        <v>414</v>
      </c>
      <c r="F1250" s="19" t="s">
        <v>893</v>
      </c>
      <c r="G1250" s="190">
        <v>375000</v>
      </c>
      <c r="H1250" s="269"/>
      <c r="I1250" s="15">
        <v>2020</v>
      </c>
      <c r="J1250" s="73" t="s">
        <v>410</v>
      </c>
      <c r="K1250" s="73"/>
      <c r="L1250" s="23"/>
      <c r="M1250" s="73"/>
      <c r="N1250" s="73">
        <v>1</v>
      </c>
      <c r="O1250" s="22" t="s">
        <v>932</v>
      </c>
      <c r="P1250" s="26" t="s">
        <v>689</v>
      </c>
      <c r="Q1250" s="23" t="s">
        <v>673</v>
      </c>
      <c r="R1250" s="24"/>
      <c r="S1250" s="24"/>
    </row>
    <row r="1251" spans="1:19" s="58" customFormat="1" ht="20.100000000000001" customHeight="1" x14ac:dyDescent="0.25">
      <c r="A1251" s="72">
        <v>1065</v>
      </c>
      <c r="B1251" s="60" t="str">
        <f t="shared" si="79"/>
        <v>00.03.27.2.3.3.1.B.38.2020</v>
      </c>
      <c r="C1251" s="20">
        <v>38</v>
      </c>
      <c r="D1251" s="72" t="s">
        <v>1085</v>
      </c>
      <c r="E1251" s="26" t="s">
        <v>708</v>
      </c>
      <c r="F1251" s="19" t="s">
        <v>893</v>
      </c>
      <c r="G1251" s="190">
        <v>90000</v>
      </c>
      <c r="H1251" s="269"/>
      <c r="I1251" s="15">
        <v>2020</v>
      </c>
      <c r="J1251" s="23"/>
      <c r="K1251" s="73"/>
      <c r="L1251" s="23"/>
      <c r="M1251" s="73"/>
      <c r="N1251" s="73">
        <v>1</v>
      </c>
      <c r="O1251" s="22" t="s">
        <v>932</v>
      </c>
      <c r="P1251" s="26" t="s">
        <v>689</v>
      </c>
      <c r="Q1251" s="23" t="s">
        <v>673</v>
      </c>
      <c r="R1251" s="24"/>
      <c r="S1251" s="24"/>
    </row>
    <row r="1252" spans="1:19" s="58" customFormat="1" ht="20.100000000000001" customHeight="1" x14ac:dyDescent="0.25">
      <c r="A1252" s="22">
        <v>1066</v>
      </c>
      <c r="B1252" s="60" t="str">
        <f>"00.03.27.2.3.3.3.B."&amp;C1252&amp;D1252&amp;I1252</f>
        <v>00.03.27.2.3.3.3.B.39.2017</v>
      </c>
      <c r="C1252" s="60">
        <v>39</v>
      </c>
      <c r="D1252" s="72" t="s">
        <v>1085</v>
      </c>
      <c r="E1252" s="26" t="s">
        <v>367</v>
      </c>
      <c r="F1252" s="19" t="s">
        <v>893</v>
      </c>
      <c r="G1252" s="190">
        <v>150000</v>
      </c>
      <c r="H1252" s="269"/>
      <c r="I1252" s="66">
        <v>2017</v>
      </c>
      <c r="J1252" s="23" t="s">
        <v>72</v>
      </c>
      <c r="K1252" s="73"/>
      <c r="L1252" s="23"/>
      <c r="M1252" s="73"/>
      <c r="N1252" s="73">
        <v>1</v>
      </c>
      <c r="O1252" s="22" t="s">
        <v>932</v>
      </c>
      <c r="P1252" s="26" t="s">
        <v>676</v>
      </c>
      <c r="Q1252" s="23" t="s">
        <v>673</v>
      </c>
      <c r="R1252" s="18"/>
      <c r="S1252" s="18"/>
    </row>
    <row r="1253" spans="1:19" s="58" customFormat="1" ht="20.100000000000001" customHeight="1" x14ac:dyDescent="0.25">
      <c r="A1253" s="72">
        <v>1067</v>
      </c>
      <c r="B1253" s="60" t="str">
        <f>"00.03.27.2.3.3.3.B."&amp;C1253&amp;D1253&amp;I1253</f>
        <v>00.03.27.2.3.3.3.B.40.2018</v>
      </c>
      <c r="C1253" s="20">
        <v>40</v>
      </c>
      <c r="D1253" s="72" t="s">
        <v>1085</v>
      </c>
      <c r="E1253" s="74" t="s">
        <v>674</v>
      </c>
      <c r="F1253" s="19" t="s">
        <v>893</v>
      </c>
      <c r="G1253" s="190">
        <v>500000</v>
      </c>
      <c r="H1253" s="269"/>
      <c r="I1253" s="73">
        <v>2018</v>
      </c>
      <c r="J1253" s="73"/>
      <c r="K1253" s="73"/>
      <c r="L1253" s="73"/>
      <c r="M1253" s="73"/>
      <c r="N1253" s="73">
        <v>1</v>
      </c>
      <c r="O1253" s="22" t="s">
        <v>932</v>
      </c>
      <c r="P1253" s="26" t="s">
        <v>676</v>
      </c>
      <c r="Q1253" s="23" t="s">
        <v>673</v>
      </c>
      <c r="R1253" s="18"/>
      <c r="S1253" s="18"/>
    </row>
    <row r="1254" spans="1:19" s="58" customFormat="1" ht="20.100000000000001" customHeight="1" x14ac:dyDescent="0.25">
      <c r="A1254" s="22">
        <v>1068</v>
      </c>
      <c r="B1254" s="60" t="str">
        <f>"00.03.27.2.3.3.3.B."&amp;C1254&amp;D1254&amp;I1254</f>
        <v>00.03.27.2.3.3.3.B.41.2019</v>
      </c>
      <c r="C1254" s="60">
        <v>41</v>
      </c>
      <c r="D1254" s="72" t="s">
        <v>1085</v>
      </c>
      <c r="E1254" s="26" t="s">
        <v>642</v>
      </c>
      <c r="F1254" s="19" t="s">
        <v>893</v>
      </c>
      <c r="G1254" s="190">
        <v>70000</v>
      </c>
      <c r="H1254" s="269"/>
      <c r="I1254" s="15">
        <v>2019</v>
      </c>
      <c r="J1254" s="23"/>
      <c r="K1254" s="73"/>
      <c r="L1254" s="23"/>
      <c r="M1254" s="73"/>
      <c r="N1254" s="73">
        <v>1</v>
      </c>
      <c r="O1254" s="22" t="s">
        <v>932</v>
      </c>
      <c r="P1254" s="26" t="s">
        <v>676</v>
      </c>
      <c r="Q1254" s="23" t="s">
        <v>673</v>
      </c>
      <c r="R1254" s="24"/>
      <c r="S1254" s="24"/>
    </row>
    <row r="1255" spans="1:19" s="58" customFormat="1" ht="20.100000000000001" customHeight="1" x14ac:dyDescent="0.25">
      <c r="A1255" s="72">
        <v>1069</v>
      </c>
      <c r="B1255" s="60" t="str">
        <f>"00.03.27.2.3.3.3.B."&amp;C1255&amp;D1255&amp;I1255</f>
        <v>00.03.27.2.3.3.3.B.42.2020</v>
      </c>
      <c r="C1255" s="20">
        <v>42</v>
      </c>
      <c r="D1255" s="72" t="s">
        <v>1085</v>
      </c>
      <c r="E1255" s="26" t="s">
        <v>677</v>
      </c>
      <c r="F1255" s="19" t="s">
        <v>893</v>
      </c>
      <c r="G1255" s="190">
        <v>850000</v>
      </c>
      <c r="H1255" s="269"/>
      <c r="I1255" s="15">
        <v>2020</v>
      </c>
      <c r="J1255" s="23"/>
      <c r="K1255" s="73"/>
      <c r="L1255" s="23"/>
      <c r="M1255" s="73"/>
      <c r="N1255" s="73">
        <v>1</v>
      </c>
      <c r="O1255" s="22" t="s">
        <v>932</v>
      </c>
      <c r="P1255" s="26" t="s">
        <v>676</v>
      </c>
      <c r="Q1255" s="23" t="s">
        <v>673</v>
      </c>
      <c r="R1255" s="24"/>
      <c r="S1255" s="24"/>
    </row>
    <row r="1256" spans="1:19" s="58" customFormat="1" ht="20.100000000000001" customHeight="1" x14ac:dyDescent="0.25">
      <c r="A1256" s="22">
        <v>1070</v>
      </c>
      <c r="B1256" s="60" t="str">
        <f>"00.03.27.2.3.3.4.B."&amp;C1256&amp;D1256&amp;I1256</f>
        <v>00.03.27.2.3.3.4.B.43.2019</v>
      </c>
      <c r="C1256" s="60">
        <v>43</v>
      </c>
      <c r="D1256" s="72" t="s">
        <v>1085</v>
      </c>
      <c r="E1256" s="26" t="s">
        <v>674</v>
      </c>
      <c r="F1256" s="19" t="s">
        <v>893</v>
      </c>
      <c r="G1256" s="190">
        <v>450000</v>
      </c>
      <c r="H1256" s="269"/>
      <c r="I1256" s="15">
        <v>2019</v>
      </c>
      <c r="J1256" s="23"/>
      <c r="K1256" s="73"/>
      <c r="L1256" s="23"/>
      <c r="M1256" s="73"/>
      <c r="N1256" s="73">
        <v>1</v>
      </c>
      <c r="O1256" s="22" t="s">
        <v>932</v>
      </c>
      <c r="P1256" s="26" t="s">
        <v>678</v>
      </c>
      <c r="Q1256" s="23" t="s">
        <v>673</v>
      </c>
      <c r="R1256" s="18"/>
      <c r="S1256" s="18"/>
    </row>
    <row r="1257" spans="1:19" s="58" customFormat="1" ht="20.100000000000001" customHeight="1" x14ac:dyDescent="0.25">
      <c r="A1257" s="72">
        <v>1071</v>
      </c>
      <c r="B1257" s="60" t="str">
        <f>"00.03.27.2.3.3.4.B."&amp;C1257&amp;D1257&amp;I1257</f>
        <v>00.03.27.2.3.3.4.B.44.2018</v>
      </c>
      <c r="C1257" s="20">
        <v>44</v>
      </c>
      <c r="D1257" s="72" t="s">
        <v>1085</v>
      </c>
      <c r="E1257" s="26" t="s">
        <v>642</v>
      </c>
      <c r="F1257" s="19" t="s">
        <v>893</v>
      </c>
      <c r="G1257" s="190">
        <v>70000</v>
      </c>
      <c r="H1257" s="269"/>
      <c r="I1257" s="66">
        <v>2018</v>
      </c>
      <c r="J1257" s="23"/>
      <c r="K1257" s="73"/>
      <c r="L1257" s="23"/>
      <c r="M1257" s="73"/>
      <c r="N1257" s="73">
        <v>1</v>
      </c>
      <c r="O1257" s="22" t="s">
        <v>932</v>
      </c>
      <c r="P1257" s="26" t="s">
        <v>678</v>
      </c>
      <c r="Q1257" s="23" t="s">
        <v>673</v>
      </c>
      <c r="R1257" s="24"/>
      <c r="S1257" s="24"/>
    </row>
    <row r="1258" spans="1:19" s="58" customFormat="1" ht="20.100000000000001" customHeight="1" x14ac:dyDescent="0.25">
      <c r="A1258" s="22">
        <v>1072</v>
      </c>
      <c r="B1258" s="60" t="str">
        <f>"00.03.27.2.3.3.5.B."&amp;C1258&amp;D1258&amp;I1258</f>
        <v>00.03.27.2.3.3.5.B.45.2017</v>
      </c>
      <c r="C1258" s="60">
        <v>45</v>
      </c>
      <c r="D1258" s="72" t="s">
        <v>1085</v>
      </c>
      <c r="E1258" s="26" t="s">
        <v>674</v>
      </c>
      <c r="F1258" s="19" t="s">
        <v>893</v>
      </c>
      <c r="G1258" s="190">
        <v>450000</v>
      </c>
      <c r="H1258" s="269"/>
      <c r="I1258" s="66">
        <v>2017</v>
      </c>
      <c r="J1258" s="23" t="s">
        <v>679</v>
      </c>
      <c r="K1258" s="73"/>
      <c r="L1258" s="23"/>
      <c r="M1258" s="73"/>
      <c r="N1258" s="73">
        <v>1</v>
      </c>
      <c r="O1258" s="22" t="s">
        <v>932</v>
      </c>
      <c r="P1258" s="26" t="s">
        <v>680</v>
      </c>
      <c r="Q1258" s="23" t="s">
        <v>673</v>
      </c>
      <c r="R1258" s="24"/>
      <c r="S1258" s="24"/>
    </row>
    <row r="1259" spans="1:19" s="58" customFormat="1" ht="20.100000000000001" customHeight="1" x14ac:dyDescent="0.25">
      <c r="A1259" s="72">
        <v>1073</v>
      </c>
      <c r="B1259" s="60" t="str">
        <f>"00.03.27.2.3.3.11.B."&amp;C1259&amp;D1259&amp;I1259</f>
        <v>00.03.27.2.3.3.11.B.46.2016</v>
      </c>
      <c r="C1259" s="20">
        <v>46</v>
      </c>
      <c r="D1259" s="72" t="s">
        <v>1085</v>
      </c>
      <c r="E1259" s="26" t="s">
        <v>78</v>
      </c>
      <c r="F1259" s="19" t="s">
        <v>893</v>
      </c>
      <c r="G1259" s="190">
        <v>7500000</v>
      </c>
      <c r="H1259" s="269"/>
      <c r="I1259" s="66">
        <v>2016</v>
      </c>
      <c r="J1259" s="23" t="s">
        <v>79</v>
      </c>
      <c r="K1259" s="73"/>
      <c r="L1259" s="23" t="s">
        <v>965</v>
      </c>
      <c r="M1259" s="73"/>
      <c r="N1259" s="73">
        <v>1</v>
      </c>
      <c r="O1259" s="22" t="s">
        <v>932</v>
      </c>
      <c r="P1259" s="26" t="s">
        <v>700</v>
      </c>
      <c r="Q1259" s="23" t="s">
        <v>673</v>
      </c>
      <c r="R1259" s="24"/>
      <c r="S1259" s="24"/>
    </row>
    <row r="1260" spans="1:19" s="58" customFormat="1" ht="20.100000000000001" customHeight="1" x14ac:dyDescent="0.25">
      <c r="A1260" s="22">
        <v>1074</v>
      </c>
      <c r="B1260" s="60" t="str">
        <f>"00.03.27.2.3.3.11.B."&amp;C1260&amp;D1260&amp;I1260</f>
        <v>00.03.27.2.3.3.11.B.47.2019</v>
      </c>
      <c r="C1260" s="60">
        <v>47</v>
      </c>
      <c r="D1260" s="72" t="s">
        <v>1085</v>
      </c>
      <c r="E1260" s="125" t="s">
        <v>781</v>
      </c>
      <c r="F1260" s="19" t="s">
        <v>893</v>
      </c>
      <c r="G1260" s="190">
        <v>2500000</v>
      </c>
      <c r="H1260" s="269"/>
      <c r="I1260" s="15">
        <v>2019</v>
      </c>
      <c r="J1260" s="23"/>
      <c r="K1260" s="73"/>
      <c r="L1260" s="23"/>
      <c r="M1260" s="73"/>
      <c r="N1260" s="73">
        <v>1</v>
      </c>
      <c r="O1260" s="22" t="s">
        <v>932</v>
      </c>
      <c r="P1260" s="26" t="s">
        <v>699</v>
      </c>
      <c r="Q1260" s="23" t="s">
        <v>673</v>
      </c>
      <c r="R1260" s="24"/>
      <c r="S1260" s="24"/>
    </row>
    <row r="1261" spans="1:19" s="58" customFormat="1" ht="20.100000000000001" customHeight="1" x14ac:dyDescent="0.25">
      <c r="A1261" s="72">
        <v>1075</v>
      </c>
      <c r="B1261" s="60" t="str">
        <f>"00.03.27.2.3.3.11.B."&amp;C1261&amp;D1261&amp;I1261</f>
        <v>00.03.27.2.3.3.11.B.48.2019</v>
      </c>
      <c r="C1261" s="20">
        <v>48</v>
      </c>
      <c r="D1261" s="72" t="s">
        <v>1085</v>
      </c>
      <c r="E1261" s="125" t="s">
        <v>781</v>
      </c>
      <c r="F1261" s="19" t="s">
        <v>893</v>
      </c>
      <c r="G1261" s="190">
        <v>2500000</v>
      </c>
      <c r="H1261" s="269"/>
      <c r="I1261" s="15">
        <v>2019</v>
      </c>
      <c r="J1261" s="23"/>
      <c r="K1261" s="73"/>
      <c r="L1261" s="23"/>
      <c r="M1261" s="73"/>
      <c r="N1261" s="73">
        <v>1</v>
      </c>
      <c r="O1261" s="22" t="s">
        <v>932</v>
      </c>
      <c r="P1261" s="26" t="s">
        <v>699</v>
      </c>
      <c r="Q1261" s="73" t="s">
        <v>673</v>
      </c>
      <c r="R1261" s="75"/>
      <c r="S1261" s="75"/>
    </row>
    <row r="1262" spans="1:19" s="58" customFormat="1" ht="20.100000000000001" customHeight="1" x14ac:dyDescent="0.25">
      <c r="A1262" s="22">
        <v>1076</v>
      </c>
      <c r="B1262" s="60" t="str">
        <f>"00.03.27.2.3.3.11.B."&amp;C1262&amp;D1262&amp;I1262</f>
        <v>00.03.27.2.3.3.11.B.49.2019</v>
      </c>
      <c r="C1262" s="60">
        <v>49</v>
      </c>
      <c r="D1262" s="72" t="s">
        <v>1085</v>
      </c>
      <c r="E1262" s="125" t="s">
        <v>781</v>
      </c>
      <c r="F1262" s="19" t="s">
        <v>893</v>
      </c>
      <c r="G1262" s="190">
        <v>2500000</v>
      </c>
      <c r="H1262" s="269"/>
      <c r="I1262" s="15">
        <v>2019</v>
      </c>
      <c r="J1262" s="73"/>
      <c r="K1262" s="73"/>
      <c r="L1262" s="73"/>
      <c r="M1262" s="73"/>
      <c r="N1262" s="73">
        <v>1</v>
      </c>
      <c r="O1262" s="22" t="s">
        <v>932</v>
      </c>
      <c r="P1262" s="74" t="s">
        <v>699</v>
      </c>
      <c r="Q1262" s="23" t="s">
        <v>673</v>
      </c>
      <c r="R1262" s="24"/>
      <c r="S1262" s="24"/>
    </row>
    <row r="1263" spans="1:19" s="58" customFormat="1" ht="20.100000000000001" customHeight="1" x14ac:dyDescent="0.25">
      <c r="A1263" s="72">
        <v>1077</v>
      </c>
      <c r="B1263" s="60" t="str">
        <f t="shared" ref="B1263:B1272" si="80">"00.03.27.2.3.3.6.B."&amp;C1263&amp;D1263&amp;I1263</f>
        <v>00.03.27.2.3.3.6.B.50.2016</v>
      </c>
      <c r="C1263" s="20">
        <v>50</v>
      </c>
      <c r="D1263" s="72" t="s">
        <v>1085</v>
      </c>
      <c r="E1263" s="26" t="s">
        <v>203</v>
      </c>
      <c r="F1263" s="19" t="s">
        <v>893</v>
      </c>
      <c r="G1263" s="190">
        <v>4500000</v>
      </c>
      <c r="H1263" s="269"/>
      <c r="I1263" s="15">
        <v>2016</v>
      </c>
      <c r="J1263" s="23" t="s">
        <v>366</v>
      </c>
      <c r="K1263" s="73"/>
      <c r="L1263" s="23" t="s">
        <v>964</v>
      </c>
      <c r="M1263" s="73"/>
      <c r="N1263" s="73">
        <v>1</v>
      </c>
      <c r="O1263" s="22" t="s">
        <v>932</v>
      </c>
      <c r="P1263" s="26" t="s">
        <v>681</v>
      </c>
      <c r="Q1263" s="73" t="s">
        <v>673</v>
      </c>
      <c r="R1263" s="75"/>
      <c r="S1263" s="75"/>
    </row>
    <row r="1264" spans="1:19" s="58" customFormat="1" ht="20.100000000000001" customHeight="1" x14ac:dyDescent="0.25">
      <c r="A1264" s="22">
        <v>1078</v>
      </c>
      <c r="B1264" s="60" t="str">
        <f t="shared" si="80"/>
        <v>00.03.27.2.3.3.6.B.51.2016</v>
      </c>
      <c r="C1264" s="60">
        <v>51</v>
      </c>
      <c r="D1264" s="72" t="s">
        <v>1085</v>
      </c>
      <c r="E1264" s="74" t="s">
        <v>78</v>
      </c>
      <c r="F1264" s="19" t="s">
        <v>893</v>
      </c>
      <c r="G1264" s="190">
        <v>4500000</v>
      </c>
      <c r="H1264" s="269"/>
      <c r="I1264" s="15">
        <v>2016</v>
      </c>
      <c r="J1264" s="73" t="s">
        <v>204</v>
      </c>
      <c r="K1264" s="73"/>
      <c r="L1264" s="73" t="s">
        <v>970</v>
      </c>
      <c r="M1264" s="73"/>
      <c r="N1264" s="73">
        <v>1</v>
      </c>
      <c r="O1264" s="22" t="s">
        <v>932</v>
      </c>
      <c r="P1264" s="74" t="s">
        <v>681</v>
      </c>
      <c r="Q1264" s="73" t="s">
        <v>673</v>
      </c>
      <c r="R1264" s="75"/>
      <c r="S1264" s="75"/>
    </row>
    <row r="1265" spans="1:19" s="58" customFormat="1" ht="20.100000000000001" customHeight="1" x14ac:dyDescent="0.25">
      <c r="A1265" s="72">
        <v>1079</v>
      </c>
      <c r="B1265" s="60" t="str">
        <f t="shared" si="80"/>
        <v>00.03.27.2.3.3.6.B.52.2019</v>
      </c>
      <c r="C1265" s="20">
        <v>52</v>
      </c>
      <c r="D1265" s="72" t="s">
        <v>1085</v>
      </c>
      <c r="E1265" s="74" t="s">
        <v>642</v>
      </c>
      <c r="F1265" s="19" t="s">
        <v>893</v>
      </c>
      <c r="G1265" s="190">
        <v>70000</v>
      </c>
      <c r="H1265" s="269"/>
      <c r="I1265" s="15">
        <v>2019</v>
      </c>
      <c r="J1265" s="73"/>
      <c r="K1265" s="73"/>
      <c r="L1265" s="73"/>
      <c r="M1265" s="73"/>
      <c r="N1265" s="73">
        <v>1</v>
      </c>
      <c r="O1265" s="22" t="s">
        <v>932</v>
      </c>
      <c r="P1265" s="74" t="s">
        <v>681</v>
      </c>
      <c r="Q1265" s="23" t="s">
        <v>673</v>
      </c>
      <c r="R1265" s="24"/>
      <c r="S1265" s="24"/>
    </row>
    <row r="1266" spans="1:19" s="58" customFormat="1" ht="20.100000000000001" customHeight="1" x14ac:dyDescent="0.25">
      <c r="A1266" s="22">
        <v>1080</v>
      </c>
      <c r="B1266" s="60" t="str">
        <f t="shared" si="80"/>
        <v>00.03.27.2.3.3.6.B.53.2018</v>
      </c>
      <c r="C1266" s="60">
        <v>53</v>
      </c>
      <c r="D1266" s="72" t="s">
        <v>1085</v>
      </c>
      <c r="E1266" s="26" t="s">
        <v>515</v>
      </c>
      <c r="F1266" s="19" t="s">
        <v>893</v>
      </c>
      <c r="G1266" s="199">
        <v>500000</v>
      </c>
      <c r="H1266" s="286"/>
      <c r="I1266" s="66">
        <v>2018</v>
      </c>
      <c r="J1266" s="23"/>
      <c r="K1266" s="73"/>
      <c r="L1266" s="23"/>
      <c r="M1266" s="73"/>
      <c r="N1266" s="73">
        <v>1</v>
      </c>
      <c r="O1266" s="22" t="s">
        <v>932</v>
      </c>
      <c r="P1266" s="26" t="s">
        <v>681</v>
      </c>
      <c r="Q1266" s="23" t="s">
        <v>673</v>
      </c>
      <c r="R1266" s="24"/>
      <c r="S1266" s="24"/>
    </row>
    <row r="1267" spans="1:19" s="58" customFormat="1" ht="20.100000000000001" customHeight="1" x14ac:dyDescent="0.25">
      <c r="A1267" s="72">
        <v>1081</v>
      </c>
      <c r="B1267" s="60" t="str">
        <f t="shared" si="80"/>
        <v>00.03.27.2.3.3.6.B.54.2019</v>
      </c>
      <c r="C1267" s="20">
        <v>54</v>
      </c>
      <c r="D1267" s="72" t="s">
        <v>1085</v>
      </c>
      <c r="E1267" s="26" t="s">
        <v>688</v>
      </c>
      <c r="F1267" s="19" t="s">
        <v>893</v>
      </c>
      <c r="G1267" s="192">
        <v>200000</v>
      </c>
      <c r="H1267" s="271"/>
      <c r="I1267" s="15">
        <v>2019</v>
      </c>
      <c r="J1267" s="23" t="s">
        <v>72</v>
      </c>
      <c r="K1267" s="73"/>
      <c r="L1267" s="23"/>
      <c r="M1267" s="73"/>
      <c r="N1267" s="73">
        <v>1</v>
      </c>
      <c r="O1267" s="22" t="s">
        <v>932</v>
      </c>
      <c r="P1267" s="26" t="s">
        <v>681</v>
      </c>
      <c r="Q1267" s="23" t="s">
        <v>673</v>
      </c>
      <c r="R1267" s="24"/>
      <c r="S1267" s="24"/>
    </row>
    <row r="1268" spans="1:19" s="58" customFormat="1" ht="20.100000000000001" customHeight="1" x14ac:dyDescent="0.25">
      <c r="A1268" s="22">
        <v>1082</v>
      </c>
      <c r="B1268" s="60" t="str">
        <f t="shared" si="80"/>
        <v>00.03.27.2.3.3.6.B.55.2020</v>
      </c>
      <c r="C1268" s="60">
        <v>55</v>
      </c>
      <c r="D1268" s="72" t="s">
        <v>1085</v>
      </c>
      <c r="E1268" s="26" t="s">
        <v>518</v>
      </c>
      <c r="F1268" s="19" t="s">
        <v>893</v>
      </c>
      <c r="G1268" s="190">
        <v>850000</v>
      </c>
      <c r="H1268" s="269"/>
      <c r="I1268" s="15">
        <v>2020</v>
      </c>
      <c r="J1268" s="23"/>
      <c r="K1268" s="73"/>
      <c r="L1268" s="23"/>
      <c r="M1268" s="73"/>
      <c r="N1268" s="73">
        <v>1</v>
      </c>
      <c r="O1268" s="22" t="s">
        <v>932</v>
      </c>
      <c r="P1268" s="26" t="s">
        <v>681</v>
      </c>
      <c r="Q1268" s="23" t="s">
        <v>673</v>
      </c>
      <c r="R1268" s="24"/>
      <c r="S1268" s="24"/>
    </row>
    <row r="1269" spans="1:19" s="58" customFormat="1" ht="20.100000000000001" customHeight="1" x14ac:dyDescent="0.25">
      <c r="A1269" s="72">
        <v>1083</v>
      </c>
      <c r="B1269" s="60" t="str">
        <f t="shared" si="80"/>
        <v>00.03.27.2.3.3.6.B.56.2017</v>
      </c>
      <c r="C1269" s="20">
        <v>56</v>
      </c>
      <c r="D1269" s="72" t="s">
        <v>1085</v>
      </c>
      <c r="E1269" s="26" t="s">
        <v>515</v>
      </c>
      <c r="F1269" s="19" t="s">
        <v>893</v>
      </c>
      <c r="G1269" s="199">
        <v>500000</v>
      </c>
      <c r="H1269" s="286"/>
      <c r="I1269" s="66">
        <v>2017</v>
      </c>
      <c r="J1269" s="23"/>
      <c r="K1269" s="73"/>
      <c r="L1269" s="23"/>
      <c r="M1269" s="73"/>
      <c r="N1269" s="73">
        <v>1</v>
      </c>
      <c r="O1269" s="22" t="s">
        <v>932</v>
      </c>
      <c r="P1269" s="26" t="s">
        <v>681</v>
      </c>
      <c r="Q1269" s="23" t="s">
        <v>673</v>
      </c>
      <c r="R1269" s="24"/>
      <c r="S1269" s="24"/>
    </row>
    <row r="1270" spans="1:19" s="58" customFormat="1" ht="20.100000000000001" customHeight="1" x14ac:dyDescent="0.25">
      <c r="A1270" s="22">
        <v>1084</v>
      </c>
      <c r="B1270" s="60" t="str">
        <f t="shared" si="80"/>
        <v>00.03.27.2.3.3.6.B.57.2017</v>
      </c>
      <c r="C1270" s="60">
        <v>57</v>
      </c>
      <c r="D1270" s="72" t="s">
        <v>1085</v>
      </c>
      <c r="E1270" s="74" t="s">
        <v>708</v>
      </c>
      <c r="F1270" s="19" t="s">
        <v>893</v>
      </c>
      <c r="G1270" s="190">
        <v>70000</v>
      </c>
      <c r="H1270" s="269"/>
      <c r="I1270" s="66">
        <v>2017</v>
      </c>
      <c r="J1270" s="23"/>
      <c r="K1270" s="73"/>
      <c r="L1270" s="23"/>
      <c r="M1270" s="73"/>
      <c r="N1270" s="73">
        <v>1</v>
      </c>
      <c r="O1270" s="22" t="s">
        <v>932</v>
      </c>
      <c r="P1270" s="26" t="s">
        <v>681</v>
      </c>
      <c r="Q1270" s="23" t="s">
        <v>673</v>
      </c>
      <c r="R1270" s="24"/>
      <c r="S1270" s="24"/>
    </row>
    <row r="1271" spans="1:19" s="58" customFormat="1" ht="20.100000000000001" customHeight="1" x14ac:dyDescent="0.25">
      <c r="A1271" s="72">
        <v>1085</v>
      </c>
      <c r="B1271" s="60" t="str">
        <f t="shared" si="80"/>
        <v>00.03.27.2.3.3.6.B.58.2019</v>
      </c>
      <c r="C1271" s="20">
        <v>58</v>
      </c>
      <c r="D1271" s="72" t="s">
        <v>1085</v>
      </c>
      <c r="E1271" s="26" t="s">
        <v>414</v>
      </c>
      <c r="F1271" s="19" t="s">
        <v>893</v>
      </c>
      <c r="G1271" s="190">
        <v>375000</v>
      </c>
      <c r="H1271" s="269"/>
      <c r="I1271" s="15">
        <v>2019</v>
      </c>
      <c r="J1271" s="73" t="s">
        <v>410</v>
      </c>
      <c r="K1271" s="73"/>
      <c r="L1271" s="23"/>
      <c r="M1271" s="73"/>
      <c r="N1271" s="73">
        <v>1</v>
      </c>
      <c r="O1271" s="22" t="s">
        <v>932</v>
      </c>
      <c r="P1271" s="26" t="s">
        <v>681</v>
      </c>
      <c r="Q1271" s="23" t="s">
        <v>673</v>
      </c>
      <c r="R1271" s="24"/>
      <c r="S1271" s="24"/>
    </row>
    <row r="1272" spans="1:19" s="58" customFormat="1" ht="20.100000000000001" customHeight="1" x14ac:dyDescent="0.25">
      <c r="A1272" s="22">
        <v>1086</v>
      </c>
      <c r="B1272" s="60" t="str">
        <f t="shared" si="80"/>
        <v>00.03.27.2.3.3.6.B.59.2019</v>
      </c>
      <c r="C1272" s="60">
        <v>59</v>
      </c>
      <c r="D1272" s="72" t="s">
        <v>1085</v>
      </c>
      <c r="E1272" s="26" t="s">
        <v>414</v>
      </c>
      <c r="F1272" s="19" t="s">
        <v>893</v>
      </c>
      <c r="G1272" s="190">
        <v>375000</v>
      </c>
      <c r="H1272" s="269"/>
      <c r="I1272" s="15">
        <v>2019</v>
      </c>
      <c r="J1272" s="73" t="s">
        <v>410</v>
      </c>
      <c r="K1272" s="73"/>
      <c r="L1272" s="23"/>
      <c r="M1272" s="73"/>
      <c r="N1272" s="73">
        <v>1</v>
      </c>
      <c r="O1272" s="22" t="s">
        <v>932</v>
      </c>
      <c r="P1272" s="26" t="s">
        <v>681</v>
      </c>
      <c r="Q1272" s="23" t="s">
        <v>673</v>
      </c>
      <c r="R1272" s="24"/>
      <c r="S1272" s="24"/>
    </row>
    <row r="1273" spans="1:19" s="58" customFormat="1" ht="20.100000000000001" customHeight="1" x14ac:dyDescent="0.25">
      <c r="A1273" s="72">
        <v>1087</v>
      </c>
      <c r="B1273" s="60" t="str">
        <f>"00.03.27.2.3.3.2.B."&amp;C1273&amp;D1273&amp;I1273</f>
        <v>00.03.27.2.3.3.2.B.60.2019</v>
      </c>
      <c r="C1273" s="20">
        <v>60</v>
      </c>
      <c r="D1273" s="72" t="s">
        <v>1085</v>
      </c>
      <c r="E1273" s="25" t="s">
        <v>642</v>
      </c>
      <c r="F1273" s="19" t="s">
        <v>893</v>
      </c>
      <c r="G1273" s="190">
        <v>70000</v>
      </c>
      <c r="H1273" s="269"/>
      <c r="I1273" s="15">
        <v>2019</v>
      </c>
      <c r="J1273" s="22"/>
      <c r="K1273" s="22"/>
      <c r="L1273" s="22"/>
      <c r="M1273" s="17"/>
      <c r="N1273" s="22">
        <v>1</v>
      </c>
      <c r="O1273" s="22" t="s">
        <v>932</v>
      </c>
      <c r="P1273" s="26" t="s">
        <v>672</v>
      </c>
      <c r="Q1273" s="23" t="s">
        <v>673</v>
      </c>
      <c r="R1273" s="24"/>
      <c r="S1273" s="24"/>
    </row>
    <row r="1274" spans="1:19" s="58" customFormat="1" ht="20.100000000000001" customHeight="1" x14ac:dyDescent="0.25">
      <c r="A1274" s="22">
        <v>1088</v>
      </c>
      <c r="B1274" s="60" t="str">
        <f>"00.03.27.2.3.3.2.B."&amp;C1274&amp;D1274&amp;I1274</f>
        <v>00.03.27.2.3.3.2.B.61.2018</v>
      </c>
      <c r="C1274" s="60">
        <v>61</v>
      </c>
      <c r="D1274" s="72" t="s">
        <v>1085</v>
      </c>
      <c r="E1274" s="26" t="s">
        <v>674</v>
      </c>
      <c r="F1274" s="19" t="s">
        <v>893</v>
      </c>
      <c r="G1274" s="190">
        <v>450000</v>
      </c>
      <c r="H1274" s="269"/>
      <c r="I1274" s="73">
        <v>2018</v>
      </c>
      <c r="J1274" s="23"/>
      <c r="K1274" s="73"/>
      <c r="L1274" s="23"/>
      <c r="M1274" s="73"/>
      <c r="N1274" s="73">
        <v>1</v>
      </c>
      <c r="O1274" s="22" t="s">
        <v>932</v>
      </c>
      <c r="P1274" s="26" t="s">
        <v>672</v>
      </c>
      <c r="Q1274" s="23" t="s">
        <v>673</v>
      </c>
      <c r="R1274" s="24"/>
      <c r="S1274" s="24"/>
    </row>
    <row r="1275" spans="1:19" s="58" customFormat="1" ht="20.100000000000001" customHeight="1" x14ac:dyDescent="0.25">
      <c r="A1275" s="72">
        <v>1089</v>
      </c>
      <c r="B1275" s="60" t="str">
        <f>"00.03.27.2.3.3.2.B."&amp;C1275&amp;D1275&amp;I1275</f>
        <v>00.03.27.2.3.3.2.B.62.2016</v>
      </c>
      <c r="C1275" s="20">
        <v>62</v>
      </c>
      <c r="D1275" s="72" t="s">
        <v>1085</v>
      </c>
      <c r="E1275" s="26" t="s">
        <v>78</v>
      </c>
      <c r="F1275" s="19" t="s">
        <v>893</v>
      </c>
      <c r="G1275" s="190">
        <v>4500000</v>
      </c>
      <c r="H1275" s="269"/>
      <c r="I1275" s="73">
        <v>2016</v>
      </c>
      <c r="J1275" s="23" t="s">
        <v>204</v>
      </c>
      <c r="K1275" s="73"/>
      <c r="L1275" s="23" t="s">
        <v>964</v>
      </c>
      <c r="M1275" s="73"/>
      <c r="N1275" s="73">
        <v>1</v>
      </c>
      <c r="O1275" s="22" t="s">
        <v>932</v>
      </c>
      <c r="P1275" s="26" t="s">
        <v>672</v>
      </c>
      <c r="Q1275" s="23" t="s">
        <v>673</v>
      </c>
      <c r="R1275" s="24"/>
      <c r="S1275" s="24"/>
    </row>
    <row r="1276" spans="1:19" s="58" customFormat="1" ht="20.100000000000001" customHeight="1" x14ac:dyDescent="0.25">
      <c r="A1276" s="22">
        <v>1090</v>
      </c>
      <c r="B1276" s="60" t="str">
        <f>"00.03.27.2.3.3.2.B."&amp;C1276&amp;D1276&amp;I1276</f>
        <v>00.03.27.2.3.3.2.B.63.2018</v>
      </c>
      <c r="C1276" s="60">
        <v>63</v>
      </c>
      <c r="D1276" s="72" t="s">
        <v>1085</v>
      </c>
      <c r="E1276" s="26" t="s">
        <v>675</v>
      </c>
      <c r="F1276" s="19" t="s">
        <v>893</v>
      </c>
      <c r="G1276" s="190">
        <v>1500000</v>
      </c>
      <c r="H1276" s="269"/>
      <c r="I1276" s="73">
        <v>2018</v>
      </c>
      <c r="J1276" s="23"/>
      <c r="K1276" s="73"/>
      <c r="L1276" s="23"/>
      <c r="M1276" s="73"/>
      <c r="N1276" s="73">
        <v>1</v>
      </c>
      <c r="O1276" s="22" t="s">
        <v>932</v>
      </c>
      <c r="P1276" s="26" t="s">
        <v>672</v>
      </c>
      <c r="Q1276" s="23" t="s">
        <v>673</v>
      </c>
      <c r="R1276" s="24"/>
      <c r="S1276" s="24"/>
    </row>
    <row r="1277" spans="1:19" s="58" customFormat="1" ht="20.100000000000001" customHeight="1" x14ac:dyDescent="0.25">
      <c r="A1277" s="72">
        <v>1091</v>
      </c>
      <c r="B1277" s="60" t="str">
        <f>"00.03.27.2.3.3.2.B."&amp;C1277&amp;D1277&amp;I1277</f>
        <v>00.03.27.2.3.3.2.B.64.2017</v>
      </c>
      <c r="C1277" s="20">
        <v>64</v>
      </c>
      <c r="D1277" s="72" t="s">
        <v>1085</v>
      </c>
      <c r="E1277" s="74" t="s">
        <v>708</v>
      </c>
      <c r="F1277" s="19" t="s">
        <v>893</v>
      </c>
      <c r="G1277" s="190">
        <v>70000</v>
      </c>
      <c r="H1277" s="269"/>
      <c r="I1277" s="73">
        <v>2017</v>
      </c>
      <c r="J1277" s="23"/>
      <c r="K1277" s="73"/>
      <c r="L1277" s="23"/>
      <c r="M1277" s="73"/>
      <c r="N1277" s="73">
        <v>1</v>
      </c>
      <c r="O1277" s="22" t="s">
        <v>932</v>
      </c>
      <c r="P1277" s="26" t="s">
        <v>672</v>
      </c>
      <c r="Q1277" s="73" t="s">
        <v>673</v>
      </c>
      <c r="R1277" s="75"/>
      <c r="S1277" s="75"/>
    </row>
    <row r="1278" spans="1:19" s="58" customFormat="1" ht="20.100000000000001" customHeight="1" x14ac:dyDescent="0.25">
      <c r="A1278" s="22">
        <v>1092</v>
      </c>
      <c r="B1278" s="60" t="str">
        <f t="shared" ref="B1278:B1314" si="81">"00.03.27.2.3.3.1.B."&amp;C1278&amp;D1278&amp;I1278</f>
        <v>00.03.27.2.3.3.1.B.65.2020</v>
      </c>
      <c r="C1278" s="60">
        <v>65</v>
      </c>
      <c r="D1278" s="72" t="s">
        <v>1085</v>
      </c>
      <c r="E1278" s="74" t="s">
        <v>518</v>
      </c>
      <c r="F1278" s="19" t="s">
        <v>893</v>
      </c>
      <c r="G1278" s="190">
        <v>850000</v>
      </c>
      <c r="H1278" s="269"/>
      <c r="I1278" s="15">
        <v>2020</v>
      </c>
      <c r="J1278" s="73"/>
      <c r="K1278" s="73"/>
      <c r="L1278" s="73"/>
      <c r="M1278" s="73"/>
      <c r="N1278" s="73">
        <v>1</v>
      </c>
      <c r="O1278" s="22" t="s">
        <v>932</v>
      </c>
      <c r="P1278" s="74" t="s">
        <v>703</v>
      </c>
      <c r="Q1278" s="73" t="s">
        <v>673</v>
      </c>
      <c r="R1278" s="75"/>
      <c r="S1278" s="75"/>
    </row>
    <row r="1279" spans="1:19" s="58" customFormat="1" ht="20.100000000000001" customHeight="1" x14ac:dyDescent="0.25">
      <c r="A1279" s="72">
        <v>1093</v>
      </c>
      <c r="B1279" s="60" t="str">
        <f t="shared" si="81"/>
        <v>00.03.27.2.3.3.1.B.66.2018</v>
      </c>
      <c r="C1279" s="20">
        <v>66</v>
      </c>
      <c r="D1279" s="72" t="s">
        <v>1085</v>
      </c>
      <c r="E1279" s="74" t="s">
        <v>704</v>
      </c>
      <c r="F1279" s="19" t="s">
        <v>893</v>
      </c>
      <c r="G1279" s="199">
        <v>500000</v>
      </c>
      <c r="H1279" s="286"/>
      <c r="I1279" s="73">
        <v>2018</v>
      </c>
      <c r="J1279" s="73"/>
      <c r="K1279" s="73"/>
      <c r="L1279" s="73"/>
      <c r="M1279" s="73"/>
      <c r="N1279" s="73">
        <v>1</v>
      </c>
      <c r="O1279" s="22" t="s">
        <v>932</v>
      </c>
      <c r="P1279" s="74" t="s">
        <v>703</v>
      </c>
      <c r="Q1279" s="73" t="s">
        <v>673</v>
      </c>
      <c r="R1279" s="75"/>
      <c r="S1279" s="75"/>
    </row>
    <row r="1280" spans="1:19" s="58" customFormat="1" ht="20.100000000000001" customHeight="1" x14ac:dyDescent="0.25">
      <c r="A1280" s="22">
        <v>1094</v>
      </c>
      <c r="B1280" s="60" t="str">
        <f t="shared" si="81"/>
        <v>00.03.27.2.3.3.1.B.67.2019</v>
      </c>
      <c r="C1280" s="60">
        <v>67</v>
      </c>
      <c r="D1280" s="72" t="s">
        <v>1085</v>
      </c>
      <c r="E1280" s="74" t="s">
        <v>212</v>
      </c>
      <c r="F1280" s="19" t="s">
        <v>893</v>
      </c>
      <c r="G1280" s="190">
        <v>80000</v>
      </c>
      <c r="H1280" s="269"/>
      <c r="I1280" s="15">
        <v>2019</v>
      </c>
      <c r="J1280" s="73"/>
      <c r="K1280" s="73"/>
      <c r="L1280" s="73"/>
      <c r="M1280" s="73"/>
      <c r="N1280" s="73">
        <v>1</v>
      </c>
      <c r="O1280" s="22" t="s">
        <v>932</v>
      </c>
      <c r="P1280" s="74" t="s">
        <v>703</v>
      </c>
      <c r="Q1280" s="23" t="s">
        <v>673</v>
      </c>
      <c r="R1280" s="18"/>
      <c r="S1280" s="18"/>
    </row>
    <row r="1281" spans="1:19" s="58" customFormat="1" ht="20.100000000000001" customHeight="1" x14ac:dyDescent="0.25">
      <c r="A1281" s="72">
        <v>1095</v>
      </c>
      <c r="B1281" s="60" t="str">
        <f t="shared" si="81"/>
        <v>00.03.27.2.3.3.1.B.68.2019</v>
      </c>
      <c r="C1281" s="20">
        <v>68</v>
      </c>
      <c r="D1281" s="72" t="s">
        <v>1085</v>
      </c>
      <c r="E1281" s="74" t="s">
        <v>828</v>
      </c>
      <c r="F1281" s="19" t="s">
        <v>893</v>
      </c>
      <c r="G1281" s="190">
        <v>70000</v>
      </c>
      <c r="H1281" s="269"/>
      <c r="I1281" s="15">
        <v>2019</v>
      </c>
      <c r="J1281" s="73"/>
      <c r="K1281" s="73"/>
      <c r="L1281" s="73"/>
      <c r="M1281" s="73"/>
      <c r="N1281" s="73">
        <v>1</v>
      </c>
      <c r="O1281" s="22" t="s">
        <v>932</v>
      </c>
      <c r="P1281" s="26" t="s">
        <v>703</v>
      </c>
      <c r="Q1281" s="23" t="s">
        <v>673</v>
      </c>
      <c r="R1281" s="24"/>
      <c r="S1281" s="24"/>
    </row>
    <row r="1282" spans="1:19" s="58" customFormat="1" ht="20.100000000000001" customHeight="1" x14ac:dyDescent="0.25">
      <c r="A1282" s="22">
        <v>1096</v>
      </c>
      <c r="B1282" s="60" t="str">
        <f t="shared" si="81"/>
        <v>00.03.27.2.3.3.1.B.69.2019</v>
      </c>
      <c r="C1282" s="60">
        <v>69</v>
      </c>
      <c r="D1282" s="72" t="s">
        <v>1085</v>
      </c>
      <c r="E1282" s="26" t="s">
        <v>705</v>
      </c>
      <c r="F1282" s="19" t="s">
        <v>893</v>
      </c>
      <c r="G1282" s="190">
        <v>200000</v>
      </c>
      <c r="H1282" s="269"/>
      <c r="I1282" s="15">
        <v>2019</v>
      </c>
      <c r="J1282" s="23"/>
      <c r="K1282" s="73"/>
      <c r="L1282" s="23"/>
      <c r="M1282" s="73"/>
      <c r="N1282" s="73">
        <v>1</v>
      </c>
      <c r="O1282" s="22" t="s">
        <v>932</v>
      </c>
      <c r="P1282" s="26" t="s">
        <v>703</v>
      </c>
      <c r="Q1282" s="23" t="s">
        <v>673</v>
      </c>
      <c r="R1282" s="24"/>
      <c r="S1282" s="24"/>
    </row>
    <row r="1283" spans="1:19" s="58" customFormat="1" ht="20.100000000000001" customHeight="1" x14ac:dyDescent="0.25">
      <c r="A1283" s="72">
        <v>1097</v>
      </c>
      <c r="B1283" s="60" t="str">
        <f t="shared" si="81"/>
        <v>00.03.27.2.3.3.1.B.70.2020</v>
      </c>
      <c r="C1283" s="20">
        <v>70</v>
      </c>
      <c r="D1283" s="72" t="s">
        <v>1085</v>
      </c>
      <c r="E1283" s="26" t="s">
        <v>559</v>
      </c>
      <c r="F1283" s="19" t="s">
        <v>893</v>
      </c>
      <c r="G1283" s="190">
        <v>99000</v>
      </c>
      <c r="H1283" s="269"/>
      <c r="I1283" s="15">
        <v>2020</v>
      </c>
      <c r="J1283" s="23"/>
      <c r="K1283" s="73"/>
      <c r="L1283" s="23"/>
      <c r="M1283" s="73"/>
      <c r="N1283" s="73">
        <v>1</v>
      </c>
      <c r="O1283" s="22" t="s">
        <v>932</v>
      </c>
      <c r="P1283" s="26" t="s">
        <v>703</v>
      </c>
      <c r="Q1283" s="23" t="s">
        <v>673</v>
      </c>
      <c r="R1283" s="18"/>
      <c r="S1283" s="18"/>
    </row>
    <row r="1284" spans="1:19" s="58" customFormat="1" ht="20.100000000000001" customHeight="1" x14ac:dyDescent="0.25">
      <c r="A1284" s="22">
        <v>1098</v>
      </c>
      <c r="B1284" s="60" t="str">
        <f t="shared" si="81"/>
        <v>00.03.27.2.3.3.1.B.71.2020</v>
      </c>
      <c r="C1284" s="60">
        <v>71</v>
      </c>
      <c r="D1284" s="72" t="s">
        <v>1085</v>
      </c>
      <c r="E1284" s="26" t="s">
        <v>559</v>
      </c>
      <c r="F1284" s="19" t="s">
        <v>893</v>
      </c>
      <c r="G1284" s="190">
        <v>99000</v>
      </c>
      <c r="H1284" s="269"/>
      <c r="I1284" s="15">
        <v>2020</v>
      </c>
      <c r="J1284" s="23"/>
      <c r="K1284" s="73"/>
      <c r="L1284" s="23"/>
      <c r="M1284" s="73"/>
      <c r="N1284" s="73">
        <v>1</v>
      </c>
      <c r="O1284" s="22" t="s">
        <v>932</v>
      </c>
      <c r="P1284" s="26" t="s">
        <v>703</v>
      </c>
      <c r="Q1284" s="73" t="s">
        <v>673</v>
      </c>
      <c r="R1284" s="18"/>
      <c r="S1284" s="18"/>
    </row>
    <row r="1285" spans="1:19" s="58" customFormat="1" ht="20.100000000000001" customHeight="1" x14ac:dyDescent="0.25">
      <c r="A1285" s="72">
        <v>1099</v>
      </c>
      <c r="B1285" s="60" t="str">
        <f t="shared" si="81"/>
        <v>00.03.27.2.3.3.1.B.72.2020</v>
      </c>
      <c r="C1285" s="20">
        <v>72</v>
      </c>
      <c r="D1285" s="72" t="s">
        <v>1085</v>
      </c>
      <c r="E1285" s="74" t="s">
        <v>559</v>
      </c>
      <c r="F1285" s="19" t="s">
        <v>893</v>
      </c>
      <c r="G1285" s="190">
        <v>99000</v>
      </c>
      <c r="H1285" s="269"/>
      <c r="I1285" s="15">
        <v>2020</v>
      </c>
      <c r="J1285" s="73"/>
      <c r="K1285" s="73"/>
      <c r="L1285" s="73"/>
      <c r="M1285" s="73"/>
      <c r="N1285" s="73">
        <v>1</v>
      </c>
      <c r="O1285" s="22" t="s">
        <v>932</v>
      </c>
      <c r="P1285" s="74" t="s">
        <v>703</v>
      </c>
      <c r="Q1285" s="23" t="s">
        <v>673</v>
      </c>
      <c r="R1285" s="24"/>
      <c r="S1285" s="24"/>
    </row>
    <row r="1286" spans="1:19" s="58" customFormat="1" ht="20.100000000000001" customHeight="1" x14ac:dyDescent="0.25">
      <c r="A1286" s="22">
        <v>1100</v>
      </c>
      <c r="B1286" s="60" t="str">
        <f t="shared" si="81"/>
        <v>00.03.27.2.3.3.1.B.73.2020</v>
      </c>
      <c r="C1286" s="60">
        <v>73</v>
      </c>
      <c r="D1286" s="72" t="s">
        <v>1085</v>
      </c>
      <c r="E1286" s="26" t="s">
        <v>559</v>
      </c>
      <c r="F1286" s="19" t="s">
        <v>893</v>
      </c>
      <c r="G1286" s="190">
        <v>99000</v>
      </c>
      <c r="H1286" s="269"/>
      <c r="I1286" s="15">
        <v>2020</v>
      </c>
      <c r="J1286" s="23"/>
      <c r="K1286" s="73"/>
      <c r="L1286" s="23"/>
      <c r="M1286" s="73"/>
      <c r="N1286" s="73">
        <v>1</v>
      </c>
      <c r="O1286" s="22" t="s">
        <v>932</v>
      </c>
      <c r="P1286" s="26" t="s">
        <v>703</v>
      </c>
      <c r="Q1286" s="23" t="s">
        <v>673</v>
      </c>
      <c r="R1286" s="24"/>
      <c r="S1286" s="24"/>
    </row>
    <row r="1287" spans="1:19" s="58" customFormat="1" ht="20.100000000000001" customHeight="1" x14ac:dyDescent="0.25">
      <c r="A1287" s="72">
        <v>1101</v>
      </c>
      <c r="B1287" s="60" t="str">
        <f t="shared" si="81"/>
        <v>00.03.27.2.3.3.1.B.74.2020</v>
      </c>
      <c r="C1287" s="20">
        <v>74</v>
      </c>
      <c r="D1287" s="72" t="s">
        <v>1085</v>
      </c>
      <c r="E1287" s="26" t="s">
        <v>710</v>
      </c>
      <c r="F1287" s="19" t="s">
        <v>893</v>
      </c>
      <c r="G1287" s="190">
        <v>200000</v>
      </c>
      <c r="H1287" s="269"/>
      <c r="I1287" s="15">
        <v>2020</v>
      </c>
      <c r="J1287" s="23"/>
      <c r="K1287" s="73"/>
      <c r="L1287" s="23"/>
      <c r="M1287" s="73"/>
      <c r="N1287" s="73">
        <v>1</v>
      </c>
      <c r="O1287" s="22" t="s">
        <v>932</v>
      </c>
      <c r="P1287" s="26" t="s">
        <v>703</v>
      </c>
      <c r="Q1287" s="23" t="s">
        <v>673</v>
      </c>
      <c r="R1287" s="24"/>
      <c r="S1287" s="24"/>
    </row>
    <row r="1288" spans="1:19" s="58" customFormat="1" ht="20.100000000000001" customHeight="1" x14ac:dyDescent="0.25">
      <c r="A1288" s="22">
        <v>1102</v>
      </c>
      <c r="B1288" s="60" t="str">
        <f t="shared" si="81"/>
        <v>00.03.27.2.3.3.1.B.75.2020</v>
      </c>
      <c r="C1288" s="60">
        <v>75</v>
      </c>
      <c r="D1288" s="72" t="s">
        <v>1085</v>
      </c>
      <c r="E1288" s="26" t="s">
        <v>710</v>
      </c>
      <c r="F1288" s="19" t="s">
        <v>893</v>
      </c>
      <c r="G1288" s="190">
        <v>200000</v>
      </c>
      <c r="H1288" s="269"/>
      <c r="I1288" s="15">
        <v>2020</v>
      </c>
      <c r="J1288" s="23"/>
      <c r="K1288" s="73"/>
      <c r="L1288" s="23"/>
      <c r="M1288" s="73"/>
      <c r="N1288" s="73">
        <v>1</v>
      </c>
      <c r="O1288" s="22" t="s">
        <v>932</v>
      </c>
      <c r="P1288" s="26" t="s">
        <v>703</v>
      </c>
      <c r="Q1288" s="73" t="s">
        <v>63</v>
      </c>
      <c r="R1288" s="75"/>
      <c r="S1288" s="75"/>
    </row>
    <row r="1289" spans="1:19" s="58" customFormat="1" ht="20.100000000000001" customHeight="1" x14ac:dyDescent="0.25">
      <c r="A1289" s="72">
        <v>1103</v>
      </c>
      <c r="B1289" s="60" t="str">
        <f t="shared" si="81"/>
        <v>00.03.27.2.3.3.1.B.76.2020</v>
      </c>
      <c r="C1289" s="20">
        <v>76</v>
      </c>
      <c r="D1289" s="72" t="s">
        <v>1085</v>
      </c>
      <c r="E1289" s="71" t="s">
        <v>718</v>
      </c>
      <c r="F1289" s="19" t="s">
        <v>893</v>
      </c>
      <c r="G1289" s="190">
        <v>3000000</v>
      </c>
      <c r="H1289" s="269"/>
      <c r="I1289" s="15">
        <v>2020</v>
      </c>
      <c r="J1289" s="22"/>
      <c r="K1289" s="22"/>
      <c r="L1289" s="19"/>
      <c r="M1289" s="17"/>
      <c r="N1289" s="10">
        <v>1</v>
      </c>
      <c r="O1289" s="22" t="s">
        <v>932</v>
      </c>
      <c r="P1289" s="74" t="s">
        <v>904</v>
      </c>
      <c r="Q1289" s="23" t="s">
        <v>63</v>
      </c>
      <c r="R1289" s="24"/>
      <c r="S1289" s="24"/>
    </row>
    <row r="1290" spans="1:19" s="58" customFormat="1" ht="20.100000000000001" customHeight="1" x14ac:dyDescent="0.25">
      <c r="A1290" s="22">
        <v>1104</v>
      </c>
      <c r="B1290" s="60" t="str">
        <f t="shared" si="81"/>
        <v>00.03.27.2.3.3.1.B.77.2020</v>
      </c>
      <c r="C1290" s="60">
        <v>77</v>
      </c>
      <c r="D1290" s="72" t="s">
        <v>1085</v>
      </c>
      <c r="E1290" s="70" t="s">
        <v>715</v>
      </c>
      <c r="F1290" s="19" t="s">
        <v>893</v>
      </c>
      <c r="G1290" s="190">
        <v>900000</v>
      </c>
      <c r="H1290" s="269"/>
      <c r="I1290" s="15">
        <v>2020</v>
      </c>
      <c r="J1290" s="23"/>
      <c r="K1290" s="73"/>
      <c r="L1290" s="75"/>
      <c r="M1290" s="73"/>
      <c r="N1290" s="15">
        <v>1</v>
      </c>
      <c r="O1290" s="22" t="s">
        <v>932</v>
      </c>
      <c r="P1290" s="26" t="s">
        <v>904</v>
      </c>
      <c r="Q1290" s="23" t="s">
        <v>63</v>
      </c>
      <c r="R1290" s="24"/>
      <c r="S1290" s="24"/>
    </row>
    <row r="1291" spans="1:19" s="58" customFormat="1" ht="20.100000000000001" customHeight="1" x14ac:dyDescent="0.25">
      <c r="A1291" s="72">
        <v>1105</v>
      </c>
      <c r="B1291" s="60" t="str">
        <f t="shared" si="81"/>
        <v>00.03.27.2.3.3.1.B.78.2020</v>
      </c>
      <c r="C1291" s="20">
        <v>78</v>
      </c>
      <c r="D1291" s="72" t="s">
        <v>1085</v>
      </c>
      <c r="E1291" s="70" t="s">
        <v>716</v>
      </c>
      <c r="F1291" s="19" t="s">
        <v>893</v>
      </c>
      <c r="G1291" s="190">
        <v>450000</v>
      </c>
      <c r="H1291" s="269"/>
      <c r="I1291" s="15">
        <v>2020</v>
      </c>
      <c r="J1291" s="23" t="s">
        <v>717</v>
      </c>
      <c r="K1291" s="73"/>
      <c r="L1291" s="75"/>
      <c r="M1291" s="73"/>
      <c r="N1291" s="15">
        <v>1</v>
      </c>
      <c r="O1291" s="22" t="s">
        <v>932</v>
      </c>
      <c r="P1291" s="26" t="s">
        <v>904</v>
      </c>
      <c r="Q1291" s="23" t="s">
        <v>63</v>
      </c>
      <c r="R1291" s="24"/>
      <c r="S1291" s="24"/>
    </row>
    <row r="1292" spans="1:19" s="58" customFormat="1" ht="20.100000000000001" customHeight="1" x14ac:dyDescent="0.25">
      <c r="A1292" s="22">
        <v>1106</v>
      </c>
      <c r="B1292" s="60" t="str">
        <f t="shared" si="81"/>
        <v>00.03.27.2.3.3.1.B.79.2020</v>
      </c>
      <c r="C1292" s="60">
        <v>79</v>
      </c>
      <c r="D1292" s="72" t="s">
        <v>1085</v>
      </c>
      <c r="E1292" s="70" t="s">
        <v>716</v>
      </c>
      <c r="F1292" s="19" t="s">
        <v>893</v>
      </c>
      <c r="G1292" s="190">
        <v>450000</v>
      </c>
      <c r="H1292" s="269"/>
      <c r="I1292" s="15">
        <v>2020</v>
      </c>
      <c r="J1292" s="23" t="s">
        <v>717</v>
      </c>
      <c r="K1292" s="73"/>
      <c r="L1292" s="75"/>
      <c r="M1292" s="73"/>
      <c r="N1292" s="15">
        <v>1</v>
      </c>
      <c r="O1292" s="22" t="s">
        <v>932</v>
      </c>
      <c r="P1292" s="26" t="s">
        <v>904</v>
      </c>
      <c r="Q1292" s="23" t="s">
        <v>63</v>
      </c>
      <c r="R1292" s="24"/>
      <c r="S1292" s="20"/>
    </row>
    <row r="1293" spans="1:19" s="58" customFormat="1" ht="20.100000000000001" customHeight="1" x14ac:dyDescent="0.25">
      <c r="A1293" s="72">
        <v>1107</v>
      </c>
      <c r="B1293" s="60" t="str">
        <f t="shared" si="81"/>
        <v>00.03.27.2.3.3.1.B.80.2020</v>
      </c>
      <c r="C1293" s="20">
        <v>80</v>
      </c>
      <c r="D1293" s="72" t="s">
        <v>1085</v>
      </c>
      <c r="E1293" s="70" t="s">
        <v>348</v>
      </c>
      <c r="F1293" s="19" t="s">
        <v>893</v>
      </c>
      <c r="G1293" s="190">
        <v>100000</v>
      </c>
      <c r="H1293" s="269"/>
      <c r="I1293" s="15">
        <v>2020</v>
      </c>
      <c r="J1293" s="23"/>
      <c r="K1293" s="73"/>
      <c r="L1293" s="75"/>
      <c r="M1293" s="73"/>
      <c r="N1293" s="15">
        <v>1</v>
      </c>
      <c r="O1293" s="22" t="s">
        <v>932</v>
      </c>
      <c r="P1293" s="26" t="s">
        <v>904</v>
      </c>
      <c r="Q1293" s="23" t="s">
        <v>63</v>
      </c>
      <c r="R1293" s="24"/>
      <c r="S1293" s="24"/>
    </row>
    <row r="1294" spans="1:19" s="58" customFormat="1" ht="20.100000000000001" customHeight="1" x14ac:dyDescent="0.25">
      <c r="A1294" s="22">
        <v>1108</v>
      </c>
      <c r="B1294" s="60" t="str">
        <f t="shared" si="81"/>
        <v>00.03.27.2.3.3.1.B.81.2020</v>
      </c>
      <c r="C1294" s="60">
        <v>81</v>
      </c>
      <c r="D1294" s="72" t="s">
        <v>1085</v>
      </c>
      <c r="E1294" s="70" t="s">
        <v>470</v>
      </c>
      <c r="F1294" s="19" t="s">
        <v>893</v>
      </c>
      <c r="G1294" s="190">
        <v>1800000</v>
      </c>
      <c r="H1294" s="269"/>
      <c r="I1294" s="15">
        <v>2020</v>
      </c>
      <c r="J1294" s="23"/>
      <c r="K1294" s="73"/>
      <c r="L1294" s="75"/>
      <c r="M1294" s="73"/>
      <c r="N1294" s="15">
        <v>1</v>
      </c>
      <c r="O1294" s="22" t="s">
        <v>932</v>
      </c>
      <c r="P1294" s="26" t="s">
        <v>904</v>
      </c>
      <c r="Q1294" s="23" t="s">
        <v>63</v>
      </c>
      <c r="R1294" s="24"/>
      <c r="S1294" s="24"/>
    </row>
    <row r="1295" spans="1:19" s="58" customFormat="1" ht="20.100000000000001" customHeight="1" x14ac:dyDescent="0.25">
      <c r="A1295" s="72">
        <v>1109</v>
      </c>
      <c r="B1295" s="60" t="str">
        <f t="shared" si="81"/>
        <v>00.03.27.2.3.3.1.B.82.2020</v>
      </c>
      <c r="C1295" s="20">
        <v>82</v>
      </c>
      <c r="D1295" s="72" t="s">
        <v>1085</v>
      </c>
      <c r="E1295" s="70" t="s">
        <v>470</v>
      </c>
      <c r="F1295" s="19" t="s">
        <v>893</v>
      </c>
      <c r="G1295" s="190">
        <v>1800000</v>
      </c>
      <c r="H1295" s="269"/>
      <c r="I1295" s="15">
        <v>2020</v>
      </c>
      <c r="J1295" s="23"/>
      <c r="K1295" s="73"/>
      <c r="L1295" s="75"/>
      <c r="M1295" s="73"/>
      <c r="N1295" s="15">
        <v>1</v>
      </c>
      <c r="O1295" s="22" t="s">
        <v>932</v>
      </c>
      <c r="P1295" s="26" t="s">
        <v>904</v>
      </c>
      <c r="Q1295" s="23" t="s">
        <v>63</v>
      </c>
      <c r="R1295" s="24"/>
      <c r="S1295" s="24"/>
    </row>
    <row r="1296" spans="1:19" s="58" customFormat="1" ht="20.100000000000001" customHeight="1" x14ac:dyDescent="0.25">
      <c r="A1296" s="22">
        <v>1110</v>
      </c>
      <c r="B1296" s="60" t="str">
        <f t="shared" si="81"/>
        <v>00.03.27.2.3.3.1.B.83.2020</v>
      </c>
      <c r="C1296" s="60">
        <v>83</v>
      </c>
      <c r="D1296" s="72" t="s">
        <v>1085</v>
      </c>
      <c r="E1296" s="70" t="s">
        <v>470</v>
      </c>
      <c r="F1296" s="19" t="s">
        <v>893</v>
      </c>
      <c r="G1296" s="190">
        <v>1800000</v>
      </c>
      <c r="H1296" s="269"/>
      <c r="I1296" s="15">
        <v>2020</v>
      </c>
      <c r="J1296" s="23"/>
      <c r="K1296" s="73"/>
      <c r="L1296" s="75"/>
      <c r="M1296" s="73"/>
      <c r="N1296" s="15">
        <v>1</v>
      </c>
      <c r="O1296" s="22" t="s">
        <v>932</v>
      </c>
      <c r="P1296" s="26" t="s">
        <v>904</v>
      </c>
      <c r="Q1296" s="23" t="s">
        <v>63</v>
      </c>
      <c r="R1296" s="24"/>
      <c r="S1296" s="24"/>
    </row>
    <row r="1297" spans="1:19" s="58" customFormat="1" ht="20.100000000000001" customHeight="1" x14ac:dyDescent="0.25">
      <c r="A1297" s="72">
        <v>1111</v>
      </c>
      <c r="B1297" s="60" t="str">
        <f t="shared" si="81"/>
        <v>00.03.27.2.3.3.1.B.84.2020</v>
      </c>
      <c r="C1297" s="20">
        <v>84</v>
      </c>
      <c r="D1297" s="72" t="s">
        <v>1085</v>
      </c>
      <c r="E1297" s="70" t="s">
        <v>470</v>
      </c>
      <c r="F1297" s="19" t="s">
        <v>893</v>
      </c>
      <c r="G1297" s="190">
        <v>1800000</v>
      </c>
      <c r="H1297" s="269"/>
      <c r="I1297" s="15">
        <v>2020</v>
      </c>
      <c r="J1297" s="23"/>
      <c r="K1297" s="73"/>
      <c r="L1297" s="75"/>
      <c r="M1297" s="73"/>
      <c r="N1297" s="15">
        <v>1</v>
      </c>
      <c r="O1297" s="22" t="s">
        <v>932</v>
      </c>
      <c r="P1297" s="26" t="s">
        <v>904</v>
      </c>
      <c r="Q1297" s="23" t="s">
        <v>63</v>
      </c>
      <c r="R1297" s="24"/>
      <c r="S1297" s="24"/>
    </row>
    <row r="1298" spans="1:19" s="58" customFormat="1" ht="20.100000000000001" customHeight="1" x14ac:dyDescent="0.25">
      <c r="A1298" s="22">
        <v>1112</v>
      </c>
      <c r="B1298" s="60" t="str">
        <f t="shared" si="81"/>
        <v>00.03.27.2.3.3.1.B.85.2020</v>
      </c>
      <c r="C1298" s="60">
        <v>85</v>
      </c>
      <c r="D1298" s="72" t="s">
        <v>1085</v>
      </c>
      <c r="E1298" s="70" t="s">
        <v>464</v>
      </c>
      <c r="F1298" s="19" t="s">
        <v>893</v>
      </c>
      <c r="G1298" s="190">
        <v>90000</v>
      </c>
      <c r="H1298" s="269"/>
      <c r="I1298" s="15">
        <v>2020</v>
      </c>
      <c r="J1298" s="27"/>
      <c r="K1298" s="27"/>
      <c r="L1298" s="75"/>
      <c r="M1298" s="73"/>
      <c r="N1298" s="15">
        <v>1</v>
      </c>
      <c r="O1298" s="22" t="s">
        <v>932</v>
      </c>
      <c r="P1298" s="26" t="s">
        <v>904</v>
      </c>
      <c r="Q1298" s="23" t="s">
        <v>63</v>
      </c>
      <c r="R1298" s="24"/>
      <c r="S1298" s="24"/>
    </row>
    <row r="1299" spans="1:19" s="58" customFormat="1" ht="20.100000000000001" customHeight="1" x14ac:dyDescent="0.25">
      <c r="A1299" s="72">
        <v>1113</v>
      </c>
      <c r="B1299" s="60" t="str">
        <f t="shared" si="81"/>
        <v>00.03.27.2.3.3.1.B.86.2020</v>
      </c>
      <c r="C1299" s="20">
        <v>86</v>
      </c>
      <c r="D1299" s="72" t="s">
        <v>1085</v>
      </c>
      <c r="E1299" s="70" t="s">
        <v>464</v>
      </c>
      <c r="F1299" s="19" t="s">
        <v>893</v>
      </c>
      <c r="G1299" s="190">
        <v>90000</v>
      </c>
      <c r="H1299" s="269"/>
      <c r="I1299" s="15">
        <v>2020</v>
      </c>
      <c r="J1299" s="27"/>
      <c r="K1299" s="27"/>
      <c r="L1299" s="75"/>
      <c r="M1299" s="73"/>
      <c r="N1299" s="15">
        <v>1</v>
      </c>
      <c r="O1299" s="22" t="s">
        <v>932</v>
      </c>
      <c r="P1299" s="26" t="s">
        <v>904</v>
      </c>
      <c r="Q1299" s="23" t="s">
        <v>63</v>
      </c>
      <c r="R1299" s="18"/>
      <c r="S1299" s="18"/>
    </row>
    <row r="1300" spans="1:19" s="58" customFormat="1" ht="20.100000000000001" customHeight="1" x14ac:dyDescent="0.25">
      <c r="A1300" s="22">
        <v>1114</v>
      </c>
      <c r="B1300" s="60" t="str">
        <f t="shared" si="81"/>
        <v>00.03.27.2.3.3.1.B.87.2020</v>
      </c>
      <c r="C1300" s="20">
        <v>87</v>
      </c>
      <c r="D1300" s="72" t="s">
        <v>1085</v>
      </c>
      <c r="E1300" s="70" t="s">
        <v>464</v>
      </c>
      <c r="F1300" s="19" t="s">
        <v>893</v>
      </c>
      <c r="G1300" s="190">
        <v>90000</v>
      </c>
      <c r="H1300" s="269"/>
      <c r="I1300" s="15">
        <v>2020</v>
      </c>
      <c r="J1300" s="27"/>
      <c r="K1300" s="27"/>
      <c r="L1300" s="75"/>
      <c r="M1300" s="73"/>
      <c r="N1300" s="15">
        <v>1</v>
      </c>
      <c r="O1300" s="22" t="s">
        <v>932</v>
      </c>
      <c r="P1300" s="26" t="s">
        <v>904</v>
      </c>
      <c r="Q1300" s="23" t="s">
        <v>63</v>
      </c>
      <c r="R1300" s="24"/>
      <c r="S1300" s="24"/>
    </row>
    <row r="1301" spans="1:19" s="58" customFormat="1" ht="20.100000000000001" customHeight="1" x14ac:dyDescent="0.25">
      <c r="A1301" s="72">
        <v>1115</v>
      </c>
      <c r="B1301" s="60" t="str">
        <f t="shared" si="81"/>
        <v>00.03.27.2.3.3.1.B.88.2020</v>
      </c>
      <c r="C1301" s="60">
        <v>88</v>
      </c>
      <c r="D1301" s="72" t="s">
        <v>1085</v>
      </c>
      <c r="E1301" s="13" t="s">
        <v>464</v>
      </c>
      <c r="F1301" s="19" t="s">
        <v>893</v>
      </c>
      <c r="G1301" s="190">
        <v>90000</v>
      </c>
      <c r="H1301" s="269"/>
      <c r="I1301" s="15">
        <v>2020</v>
      </c>
      <c r="J1301" s="27"/>
      <c r="K1301" s="27"/>
      <c r="L1301" s="24"/>
      <c r="M1301" s="73"/>
      <c r="N1301" s="15">
        <v>1</v>
      </c>
      <c r="O1301" s="22" t="s">
        <v>932</v>
      </c>
      <c r="P1301" s="26" t="s">
        <v>904</v>
      </c>
      <c r="Q1301" s="23" t="s">
        <v>63</v>
      </c>
      <c r="R1301" s="24"/>
      <c r="S1301" s="24"/>
    </row>
    <row r="1302" spans="1:19" s="58" customFormat="1" ht="20.100000000000001" customHeight="1" x14ac:dyDescent="0.25">
      <c r="A1302" s="22">
        <v>1116</v>
      </c>
      <c r="B1302" s="60" t="str">
        <f t="shared" si="81"/>
        <v>00.03.27.2.3.3.1.B.89.2020</v>
      </c>
      <c r="C1302" s="20">
        <v>89</v>
      </c>
      <c r="D1302" s="72" t="s">
        <v>1085</v>
      </c>
      <c r="E1302" s="13" t="s">
        <v>464</v>
      </c>
      <c r="F1302" s="19" t="s">
        <v>893</v>
      </c>
      <c r="G1302" s="190">
        <v>90000</v>
      </c>
      <c r="H1302" s="269"/>
      <c r="I1302" s="15">
        <v>2020</v>
      </c>
      <c r="J1302" s="27"/>
      <c r="K1302" s="27"/>
      <c r="L1302" s="24"/>
      <c r="M1302" s="73"/>
      <c r="N1302" s="15">
        <v>1</v>
      </c>
      <c r="O1302" s="22" t="s">
        <v>932</v>
      </c>
      <c r="P1302" s="26" t="s">
        <v>904</v>
      </c>
      <c r="Q1302" s="73" t="s">
        <v>63</v>
      </c>
      <c r="R1302" s="75"/>
      <c r="S1302" s="75"/>
    </row>
    <row r="1303" spans="1:19" s="58" customFormat="1" ht="20.100000000000001" customHeight="1" x14ac:dyDescent="0.25">
      <c r="A1303" s="72">
        <v>1117</v>
      </c>
      <c r="B1303" s="60" t="str">
        <f t="shared" si="81"/>
        <v>00.03.27.2.3.3.1.B.90.2020</v>
      </c>
      <c r="C1303" s="60">
        <v>90</v>
      </c>
      <c r="D1303" s="72" t="s">
        <v>1085</v>
      </c>
      <c r="E1303" s="70" t="s">
        <v>464</v>
      </c>
      <c r="F1303" s="19" t="s">
        <v>893</v>
      </c>
      <c r="G1303" s="190">
        <v>90000</v>
      </c>
      <c r="H1303" s="269"/>
      <c r="I1303" s="15">
        <v>2020</v>
      </c>
      <c r="J1303" s="27"/>
      <c r="K1303" s="27"/>
      <c r="L1303" s="75"/>
      <c r="M1303" s="73"/>
      <c r="N1303" s="15">
        <v>1</v>
      </c>
      <c r="O1303" s="22" t="s">
        <v>932</v>
      </c>
      <c r="P1303" s="74" t="s">
        <v>904</v>
      </c>
      <c r="Q1303" s="23" t="s">
        <v>63</v>
      </c>
      <c r="R1303" s="24"/>
      <c r="S1303" s="24"/>
    </row>
    <row r="1304" spans="1:19" s="58" customFormat="1" ht="20.100000000000001" customHeight="1" x14ac:dyDescent="0.25">
      <c r="A1304" s="22">
        <v>1118</v>
      </c>
      <c r="B1304" s="60" t="str">
        <f t="shared" si="81"/>
        <v>00.03.27.2.3.3.1.B.91.2019</v>
      </c>
      <c r="C1304" s="20">
        <v>91</v>
      </c>
      <c r="D1304" s="72" t="s">
        <v>1085</v>
      </c>
      <c r="E1304" s="71" t="s">
        <v>718</v>
      </c>
      <c r="F1304" s="19" t="s">
        <v>893</v>
      </c>
      <c r="G1304" s="190">
        <v>3000000</v>
      </c>
      <c r="H1304" s="269"/>
      <c r="I1304" s="15">
        <v>2019</v>
      </c>
      <c r="J1304" s="23" t="s">
        <v>719</v>
      </c>
      <c r="K1304" s="73"/>
      <c r="L1304" s="24"/>
      <c r="M1304" s="73"/>
      <c r="N1304" s="15">
        <v>1</v>
      </c>
      <c r="O1304" s="22" t="s">
        <v>932</v>
      </c>
      <c r="P1304" s="26" t="s">
        <v>904</v>
      </c>
      <c r="Q1304" s="23" t="s">
        <v>63</v>
      </c>
      <c r="R1304" s="24"/>
      <c r="S1304" s="24"/>
    </row>
    <row r="1305" spans="1:19" s="58" customFormat="1" ht="20.100000000000001" customHeight="1" x14ac:dyDescent="0.25">
      <c r="A1305" s="72">
        <v>1119</v>
      </c>
      <c r="B1305" s="60" t="str">
        <f t="shared" si="81"/>
        <v>00.03.27.2.3.3.1.B.92.2020</v>
      </c>
      <c r="C1305" s="60">
        <v>92</v>
      </c>
      <c r="D1305" s="72" t="s">
        <v>1085</v>
      </c>
      <c r="E1305" s="13" t="s">
        <v>340</v>
      </c>
      <c r="F1305" s="19" t="s">
        <v>893</v>
      </c>
      <c r="G1305" s="190">
        <v>1250000</v>
      </c>
      <c r="H1305" s="269"/>
      <c r="I1305" s="15">
        <v>2020</v>
      </c>
      <c r="J1305" s="23" t="s">
        <v>721</v>
      </c>
      <c r="K1305" s="73"/>
      <c r="L1305" s="24" t="s">
        <v>720</v>
      </c>
      <c r="M1305" s="73"/>
      <c r="N1305" s="15">
        <v>1</v>
      </c>
      <c r="O1305" s="22" t="s">
        <v>932</v>
      </c>
      <c r="P1305" s="26" t="s">
        <v>904</v>
      </c>
      <c r="Q1305" s="73" t="s">
        <v>63</v>
      </c>
      <c r="R1305" s="75"/>
      <c r="S1305" s="75"/>
    </row>
    <row r="1306" spans="1:19" s="58" customFormat="1" ht="20.100000000000001" customHeight="1" x14ac:dyDescent="0.25">
      <c r="A1306" s="22">
        <v>1120</v>
      </c>
      <c r="B1306" s="60" t="str">
        <f t="shared" si="81"/>
        <v>00.03.27.2.3.3.1.B.93.2021</v>
      </c>
      <c r="C1306" s="20">
        <v>93</v>
      </c>
      <c r="D1306" s="72" t="s">
        <v>1085</v>
      </c>
      <c r="E1306" s="74" t="s">
        <v>46</v>
      </c>
      <c r="F1306" s="19" t="s">
        <v>893</v>
      </c>
      <c r="G1306" s="192">
        <v>525000</v>
      </c>
      <c r="H1306" s="271"/>
      <c r="I1306" s="15">
        <v>2021</v>
      </c>
      <c r="J1306" s="73" t="s">
        <v>722</v>
      </c>
      <c r="K1306" s="73"/>
      <c r="L1306" s="75"/>
      <c r="M1306" s="73"/>
      <c r="N1306" s="15">
        <v>1</v>
      </c>
      <c r="O1306" s="22" t="s">
        <v>932</v>
      </c>
      <c r="P1306" s="74" t="s">
        <v>904</v>
      </c>
      <c r="Q1306" s="140" t="s">
        <v>63</v>
      </c>
      <c r="R1306" s="79"/>
      <c r="S1306" s="79"/>
    </row>
    <row r="1307" spans="1:19" s="58" customFormat="1" ht="20.100000000000001" customHeight="1" x14ac:dyDescent="0.25">
      <c r="A1307" s="72">
        <v>1121</v>
      </c>
      <c r="B1307" s="60" t="str">
        <f t="shared" si="81"/>
        <v>00.03.27.2.3.3.1.B.94.2020</v>
      </c>
      <c r="C1307" s="60">
        <v>94</v>
      </c>
      <c r="D1307" s="72" t="s">
        <v>1085</v>
      </c>
      <c r="E1307" s="139" t="s">
        <v>708</v>
      </c>
      <c r="F1307" s="112" t="s">
        <v>893</v>
      </c>
      <c r="G1307" s="201">
        <v>90000</v>
      </c>
      <c r="H1307" s="285"/>
      <c r="I1307" s="128">
        <v>2020</v>
      </c>
      <c r="J1307" s="140" t="s">
        <v>723</v>
      </c>
      <c r="K1307" s="140"/>
      <c r="L1307" s="79"/>
      <c r="M1307" s="140"/>
      <c r="N1307" s="128">
        <v>1</v>
      </c>
      <c r="O1307" s="134" t="s">
        <v>932</v>
      </c>
      <c r="P1307" s="139" t="s">
        <v>904</v>
      </c>
      <c r="Q1307" s="73" t="s">
        <v>63</v>
      </c>
      <c r="R1307" s="75"/>
      <c r="S1307" s="75"/>
    </row>
    <row r="1308" spans="1:19" s="58" customFormat="1" ht="20.100000000000001" customHeight="1" x14ac:dyDescent="0.25">
      <c r="A1308" s="22">
        <v>1122</v>
      </c>
      <c r="B1308" s="60" t="str">
        <f t="shared" si="81"/>
        <v>00.03.27.2.3.3.1.B.95.2021</v>
      </c>
      <c r="C1308" s="20">
        <v>95</v>
      </c>
      <c r="D1308" s="72" t="s">
        <v>1085</v>
      </c>
      <c r="E1308" s="70" t="s">
        <v>474</v>
      </c>
      <c r="F1308" s="19" t="s">
        <v>893</v>
      </c>
      <c r="G1308" s="190">
        <v>25000000</v>
      </c>
      <c r="H1308" s="269"/>
      <c r="I1308" s="15">
        <v>2021</v>
      </c>
      <c r="J1308" s="73"/>
      <c r="K1308" s="73"/>
      <c r="L1308" s="75">
        <v>6000</v>
      </c>
      <c r="M1308" s="73"/>
      <c r="N1308" s="15">
        <v>1</v>
      </c>
      <c r="O1308" s="22" t="s">
        <v>932</v>
      </c>
      <c r="P1308" s="74" t="s">
        <v>904</v>
      </c>
      <c r="Q1308" s="148" t="s">
        <v>63</v>
      </c>
      <c r="R1308" s="149"/>
      <c r="S1308" s="149"/>
    </row>
    <row r="1309" spans="1:19" s="58" customFormat="1" ht="20.100000000000001" customHeight="1" x14ac:dyDescent="0.25">
      <c r="A1309" s="72">
        <v>1123</v>
      </c>
      <c r="B1309" s="60" t="str">
        <f t="shared" si="81"/>
        <v>00.03.27.2.3.3.1.B.96.2020</v>
      </c>
      <c r="C1309" s="60">
        <v>96</v>
      </c>
      <c r="D1309" s="72" t="s">
        <v>1085</v>
      </c>
      <c r="E1309" s="153" t="s">
        <v>78</v>
      </c>
      <c r="F1309" s="146" t="s">
        <v>893</v>
      </c>
      <c r="G1309" s="189">
        <v>4500000</v>
      </c>
      <c r="H1309" s="268"/>
      <c r="I1309" s="129">
        <v>2020</v>
      </c>
      <c r="J1309" s="148" t="s">
        <v>724</v>
      </c>
      <c r="K1309" s="148"/>
      <c r="L1309" s="148" t="s">
        <v>12</v>
      </c>
      <c r="M1309" s="148"/>
      <c r="N1309" s="129">
        <v>1</v>
      </c>
      <c r="O1309" s="72" t="s">
        <v>932</v>
      </c>
      <c r="P1309" s="155" t="s">
        <v>904</v>
      </c>
      <c r="Q1309" s="73" t="s">
        <v>63</v>
      </c>
      <c r="R1309" s="75"/>
      <c r="S1309" s="75"/>
    </row>
    <row r="1310" spans="1:19" s="58" customFormat="1" ht="20.100000000000001" customHeight="1" x14ac:dyDescent="0.25">
      <c r="A1310" s="22">
        <v>1124</v>
      </c>
      <c r="B1310" s="60" t="str">
        <f t="shared" si="81"/>
        <v>00.03.27.2.3.3.1.B.97.2020</v>
      </c>
      <c r="C1310" s="20">
        <v>97</v>
      </c>
      <c r="D1310" s="72" t="s">
        <v>1085</v>
      </c>
      <c r="E1310" s="70" t="s">
        <v>725</v>
      </c>
      <c r="F1310" s="19" t="s">
        <v>893</v>
      </c>
      <c r="G1310" s="190">
        <v>500000</v>
      </c>
      <c r="H1310" s="269"/>
      <c r="I1310" s="15">
        <v>2020</v>
      </c>
      <c r="J1310" s="73"/>
      <c r="K1310" s="73"/>
      <c r="L1310" s="75"/>
      <c r="M1310" s="73"/>
      <c r="N1310" s="15">
        <v>1</v>
      </c>
      <c r="O1310" s="22" t="s">
        <v>932</v>
      </c>
      <c r="P1310" s="74" t="s">
        <v>904</v>
      </c>
      <c r="Q1310" s="73" t="s">
        <v>63</v>
      </c>
      <c r="R1310" s="75"/>
      <c r="S1310" s="75"/>
    </row>
    <row r="1311" spans="1:19" s="58" customFormat="1" ht="20.100000000000001" customHeight="1" x14ac:dyDescent="0.25">
      <c r="A1311" s="72">
        <v>1125</v>
      </c>
      <c r="B1311" s="60" t="str">
        <f t="shared" si="81"/>
        <v>00.03.27.2.3.3.1.B.98.2020</v>
      </c>
      <c r="C1311" s="60">
        <v>98</v>
      </c>
      <c r="D1311" s="72" t="s">
        <v>1085</v>
      </c>
      <c r="E1311" s="70" t="s">
        <v>726</v>
      </c>
      <c r="F1311" s="19" t="s">
        <v>893</v>
      </c>
      <c r="G1311" s="192">
        <v>200000</v>
      </c>
      <c r="H1311" s="271"/>
      <c r="I1311" s="15">
        <v>2020</v>
      </c>
      <c r="J1311" s="73"/>
      <c r="K1311" s="73"/>
      <c r="L1311" s="75"/>
      <c r="M1311" s="73"/>
      <c r="N1311" s="15">
        <v>1</v>
      </c>
      <c r="O1311" s="22" t="s">
        <v>932</v>
      </c>
      <c r="P1311" s="74" t="s">
        <v>904</v>
      </c>
      <c r="Q1311" s="73" t="s">
        <v>63</v>
      </c>
      <c r="R1311" s="75"/>
      <c r="S1311" s="75"/>
    </row>
    <row r="1312" spans="1:19" s="58" customFormat="1" ht="20.100000000000001" customHeight="1" x14ac:dyDescent="0.25">
      <c r="A1312" s="22">
        <v>1126</v>
      </c>
      <c r="B1312" s="60" t="str">
        <f t="shared" si="81"/>
        <v>00.03.27.2.3.3.1.B.99.2020</v>
      </c>
      <c r="C1312" s="20">
        <v>99</v>
      </c>
      <c r="D1312" s="72" t="s">
        <v>1085</v>
      </c>
      <c r="E1312" s="70" t="s">
        <v>726</v>
      </c>
      <c r="F1312" s="19" t="s">
        <v>893</v>
      </c>
      <c r="G1312" s="192">
        <v>200000</v>
      </c>
      <c r="H1312" s="271"/>
      <c r="I1312" s="15">
        <v>2020</v>
      </c>
      <c r="J1312" s="73"/>
      <c r="K1312" s="73"/>
      <c r="L1312" s="75"/>
      <c r="M1312" s="73"/>
      <c r="N1312" s="15">
        <v>1</v>
      </c>
      <c r="O1312" s="22" t="s">
        <v>932</v>
      </c>
      <c r="P1312" s="74" t="s">
        <v>904</v>
      </c>
      <c r="Q1312" s="97"/>
      <c r="R1312" s="75"/>
      <c r="S1312" s="75"/>
    </row>
    <row r="1313" spans="1:19" s="58" customFormat="1" ht="20.100000000000001" customHeight="1" x14ac:dyDescent="0.25">
      <c r="A1313" s="72">
        <v>1127</v>
      </c>
      <c r="B1313" s="60" t="str">
        <f t="shared" si="81"/>
        <v>00.03.27.2.3.3.1.B.100.2017</v>
      </c>
      <c r="C1313" s="60">
        <v>100</v>
      </c>
      <c r="D1313" s="72" t="s">
        <v>1085</v>
      </c>
      <c r="E1313" s="95" t="s">
        <v>214</v>
      </c>
      <c r="F1313" s="91" t="s">
        <v>893</v>
      </c>
      <c r="G1313" s="191">
        <v>1974000</v>
      </c>
      <c r="H1313" s="270"/>
      <c r="I1313" s="97">
        <v>2017</v>
      </c>
      <c r="J1313" s="97"/>
      <c r="K1313" s="97"/>
      <c r="L1313" s="104" t="s">
        <v>903</v>
      </c>
      <c r="M1313" s="97"/>
      <c r="N1313" s="100">
        <v>1</v>
      </c>
      <c r="O1313" s="89" t="s">
        <v>932</v>
      </c>
      <c r="P1313" s="99" t="s">
        <v>904</v>
      </c>
      <c r="Q1313" s="97"/>
      <c r="R1313" s="75"/>
      <c r="S1313" s="75"/>
    </row>
    <row r="1314" spans="1:19" s="58" customFormat="1" ht="20.100000000000001" customHeight="1" x14ac:dyDescent="0.25">
      <c r="A1314" s="22">
        <v>1128</v>
      </c>
      <c r="B1314" s="60" t="str">
        <f t="shared" si="81"/>
        <v>00.03.27.2.3.3.1.B.101.2017</v>
      </c>
      <c r="C1314" s="20">
        <v>101</v>
      </c>
      <c r="D1314" s="72" t="s">
        <v>1085</v>
      </c>
      <c r="E1314" s="95" t="s">
        <v>214</v>
      </c>
      <c r="F1314" s="91" t="s">
        <v>893</v>
      </c>
      <c r="G1314" s="191">
        <v>1974000</v>
      </c>
      <c r="H1314" s="270"/>
      <c r="I1314" s="97">
        <v>2017</v>
      </c>
      <c r="J1314" s="97"/>
      <c r="K1314" s="97"/>
      <c r="L1314" s="104" t="s">
        <v>905</v>
      </c>
      <c r="M1314" s="97"/>
      <c r="N1314" s="100">
        <v>1</v>
      </c>
      <c r="O1314" s="89" t="s">
        <v>932</v>
      </c>
      <c r="P1314" s="99" t="s">
        <v>904</v>
      </c>
      <c r="Q1314" s="23" t="s">
        <v>673</v>
      </c>
      <c r="R1314" s="24"/>
      <c r="S1314" s="24"/>
    </row>
    <row r="1315" spans="1:19" s="58" customFormat="1" ht="20.100000000000001" customHeight="1" x14ac:dyDescent="0.25">
      <c r="A1315" s="72">
        <v>1129</v>
      </c>
      <c r="B1315" s="60" t="str">
        <f>"00.03.27.2.3.3.7.B."&amp;C1315&amp;D1315&amp;I1315</f>
        <v>00.03.27.2.3.3.7.B.102.2018</v>
      </c>
      <c r="C1315" s="60">
        <v>102</v>
      </c>
      <c r="D1315" s="72" t="s">
        <v>1085</v>
      </c>
      <c r="E1315" s="74" t="s">
        <v>682</v>
      </c>
      <c r="F1315" s="19" t="s">
        <v>893</v>
      </c>
      <c r="G1315" s="190">
        <v>1400000</v>
      </c>
      <c r="H1315" s="269"/>
      <c r="I1315" s="73">
        <v>2018</v>
      </c>
      <c r="J1315" s="23"/>
      <c r="K1315" s="73"/>
      <c r="L1315" s="73"/>
      <c r="M1315" s="73"/>
      <c r="N1315" s="73">
        <v>1</v>
      </c>
      <c r="O1315" s="22" t="s">
        <v>932</v>
      </c>
      <c r="P1315" s="26" t="s">
        <v>683</v>
      </c>
      <c r="Q1315" s="23" t="s">
        <v>673</v>
      </c>
      <c r="R1315" s="24"/>
      <c r="S1315" s="24"/>
    </row>
    <row r="1316" spans="1:19" s="58" customFormat="1" ht="20.100000000000001" customHeight="1" x14ac:dyDescent="0.25">
      <c r="A1316" s="22">
        <v>1130</v>
      </c>
      <c r="B1316" s="60" t="str">
        <f>"00.03.27.2.3.3.7.B."&amp;C1316&amp;D1316&amp;I1316</f>
        <v>00.03.27.2.3.3.7.B.103.2018</v>
      </c>
      <c r="C1316" s="20">
        <v>103</v>
      </c>
      <c r="D1316" s="72" t="s">
        <v>1085</v>
      </c>
      <c r="E1316" s="25" t="s">
        <v>684</v>
      </c>
      <c r="F1316" s="19" t="s">
        <v>893</v>
      </c>
      <c r="G1316" s="190">
        <v>1500000</v>
      </c>
      <c r="H1316" s="269"/>
      <c r="I1316" s="73">
        <v>2018</v>
      </c>
      <c r="J1316" s="22"/>
      <c r="K1316" s="22"/>
      <c r="L1316" s="22"/>
      <c r="M1316" s="22"/>
      <c r="N1316" s="22">
        <v>1</v>
      </c>
      <c r="O1316" s="22" t="s">
        <v>932</v>
      </c>
      <c r="P1316" s="26" t="s">
        <v>683</v>
      </c>
      <c r="Q1316" s="23" t="s">
        <v>673</v>
      </c>
      <c r="R1316" s="24"/>
      <c r="S1316" s="24"/>
    </row>
    <row r="1317" spans="1:19" s="58" customFormat="1" ht="20.100000000000001" customHeight="1" x14ac:dyDescent="0.25">
      <c r="A1317" s="72">
        <v>1131</v>
      </c>
      <c r="B1317" s="60" t="str">
        <f>"00.03.27.2.3.3.7.B."&amp;C1317&amp;D1317&amp;I1317</f>
        <v>00.03.27.2.3.3.7.B.104.2018</v>
      </c>
      <c r="C1317" s="60">
        <v>104</v>
      </c>
      <c r="D1317" s="72" t="s">
        <v>1085</v>
      </c>
      <c r="E1317" s="25" t="s">
        <v>684</v>
      </c>
      <c r="F1317" s="19" t="s">
        <v>893</v>
      </c>
      <c r="G1317" s="190">
        <v>1500000</v>
      </c>
      <c r="H1317" s="269"/>
      <c r="I1317" s="73">
        <v>2018</v>
      </c>
      <c r="J1317" s="22"/>
      <c r="K1317" s="22"/>
      <c r="L1317" s="22"/>
      <c r="M1317" s="22"/>
      <c r="N1317" s="22">
        <v>1</v>
      </c>
      <c r="O1317" s="22" t="s">
        <v>932</v>
      </c>
      <c r="P1317" s="26" t="s">
        <v>683</v>
      </c>
      <c r="Q1317" s="23" t="s">
        <v>673</v>
      </c>
      <c r="R1317" s="24"/>
      <c r="S1317" s="24"/>
    </row>
    <row r="1318" spans="1:19" s="58" customFormat="1" ht="20.100000000000001" customHeight="1" x14ac:dyDescent="0.25">
      <c r="A1318" s="22">
        <v>1132</v>
      </c>
      <c r="B1318" s="60" t="str">
        <f>"00.03.27.2.3.3.7.B."&amp;C1318&amp;D1318&amp;I1318</f>
        <v>00.03.27.2.3.3.7.B.105.2016</v>
      </c>
      <c r="C1318" s="20">
        <v>105</v>
      </c>
      <c r="D1318" s="72" t="s">
        <v>1085</v>
      </c>
      <c r="E1318" s="74" t="s">
        <v>78</v>
      </c>
      <c r="F1318" s="19" t="s">
        <v>893</v>
      </c>
      <c r="G1318" s="190">
        <v>4500000</v>
      </c>
      <c r="H1318" s="269"/>
      <c r="I1318" s="73">
        <v>2016</v>
      </c>
      <c r="J1318" s="23" t="s">
        <v>79</v>
      </c>
      <c r="K1318" s="73"/>
      <c r="L1318" s="73" t="s">
        <v>12</v>
      </c>
      <c r="M1318" s="73"/>
      <c r="N1318" s="73">
        <v>1</v>
      </c>
      <c r="O1318" s="22" t="s">
        <v>932</v>
      </c>
      <c r="P1318" s="26" t="s">
        <v>683</v>
      </c>
      <c r="Q1318" s="23" t="s">
        <v>673</v>
      </c>
      <c r="R1318" s="24"/>
      <c r="S1318" s="24"/>
    </row>
    <row r="1319" spans="1:19" s="58" customFormat="1" ht="20.100000000000001" customHeight="1" x14ac:dyDescent="0.25">
      <c r="A1319" s="72">
        <v>1133</v>
      </c>
      <c r="B1319" s="60" t="str">
        <f t="shared" ref="B1319:B1325" si="82">"00.03.27.2.3.3.8.B."&amp;C1319&amp;D1319&amp;I1319</f>
        <v>00.03.27.2.3.3.8.B.106.2019</v>
      </c>
      <c r="C1319" s="60">
        <v>106</v>
      </c>
      <c r="D1319" s="72" t="s">
        <v>1085</v>
      </c>
      <c r="E1319" s="74" t="s">
        <v>685</v>
      </c>
      <c r="F1319" s="19" t="s">
        <v>893</v>
      </c>
      <c r="G1319" s="190">
        <v>200000</v>
      </c>
      <c r="H1319" s="269"/>
      <c r="I1319" s="15">
        <v>2019</v>
      </c>
      <c r="J1319" s="23"/>
      <c r="K1319" s="73"/>
      <c r="L1319" s="73"/>
      <c r="M1319" s="73"/>
      <c r="N1319" s="73">
        <v>1</v>
      </c>
      <c r="O1319" s="22" t="s">
        <v>932</v>
      </c>
      <c r="P1319" s="26" t="s">
        <v>686</v>
      </c>
      <c r="Q1319" s="23" t="s">
        <v>673</v>
      </c>
      <c r="R1319" s="24"/>
      <c r="S1319" s="24"/>
    </row>
    <row r="1320" spans="1:19" s="58" customFormat="1" ht="20.100000000000001" customHeight="1" x14ac:dyDescent="0.25">
      <c r="A1320" s="22">
        <v>1134</v>
      </c>
      <c r="B1320" s="60" t="str">
        <f t="shared" si="82"/>
        <v>00.03.27.2.3.3.8.B.107.2019</v>
      </c>
      <c r="C1320" s="20">
        <v>107</v>
      </c>
      <c r="D1320" s="72" t="s">
        <v>1085</v>
      </c>
      <c r="E1320" s="74" t="s">
        <v>687</v>
      </c>
      <c r="F1320" s="19" t="s">
        <v>893</v>
      </c>
      <c r="G1320" s="190">
        <v>1500000</v>
      </c>
      <c r="H1320" s="269"/>
      <c r="I1320" s="15">
        <v>2019</v>
      </c>
      <c r="J1320" s="23"/>
      <c r="K1320" s="73"/>
      <c r="L1320" s="23"/>
      <c r="M1320" s="73"/>
      <c r="N1320" s="73">
        <v>1</v>
      </c>
      <c r="O1320" s="22" t="s">
        <v>932</v>
      </c>
      <c r="P1320" s="26" t="s">
        <v>686</v>
      </c>
      <c r="Q1320" s="23" t="s">
        <v>673</v>
      </c>
      <c r="R1320" s="24"/>
      <c r="S1320" s="24"/>
    </row>
    <row r="1321" spans="1:19" s="58" customFormat="1" ht="20.100000000000001" customHeight="1" x14ac:dyDescent="0.25">
      <c r="A1321" s="72">
        <v>1135</v>
      </c>
      <c r="B1321" s="60" t="str">
        <f t="shared" si="82"/>
        <v>00.03.27.2.3.3.8.B.108.2017</v>
      </c>
      <c r="C1321" s="60">
        <v>108</v>
      </c>
      <c r="D1321" s="72" t="s">
        <v>1085</v>
      </c>
      <c r="E1321" s="74" t="s">
        <v>515</v>
      </c>
      <c r="F1321" s="19" t="s">
        <v>893</v>
      </c>
      <c r="G1321" s="199">
        <v>500000</v>
      </c>
      <c r="H1321" s="286"/>
      <c r="I1321" s="73">
        <v>2017</v>
      </c>
      <c r="J1321" s="23"/>
      <c r="K1321" s="73"/>
      <c r="L1321" s="73"/>
      <c r="M1321" s="73"/>
      <c r="N1321" s="73">
        <v>1</v>
      </c>
      <c r="O1321" s="22" t="s">
        <v>932</v>
      </c>
      <c r="P1321" s="26" t="s">
        <v>694</v>
      </c>
      <c r="Q1321" s="23" t="s">
        <v>673</v>
      </c>
      <c r="R1321" s="24"/>
      <c r="S1321" s="24"/>
    </row>
    <row r="1322" spans="1:19" s="58" customFormat="1" ht="20.100000000000001" customHeight="1" x14ac:dyDescent="0.25">
      <c r="A1322" s="22">
        <v>1136</v>
      </c>
      <c r="B1322" s="60" t="str">
        <f t="shared" si="82"/>
        <v>00.03.27.2.3.3.8.B.109.2019</v>
      </c>
      <c r="C1322" s="20">
        <v>109</v>
      </c>
      <c r="D1322" s="72" t="s">
        <v>1085</v>
      </c>
      <c r="E1322" s="74" t="s">
        <v>641</v>
      </c>
      <c r="F1322" s="19" t="s">
        <v>893</v>
      </c>
      <c r="G1322" s="190">
        <v>70000</v>
      </c>
      <c r="H1322" s="269"/>
      <c r="I1322" s="15">
        <v>2019</v>
      </c>
      <c r="J1322" s="23"/>
      <c r="K1322" s="73"/>
      <c r="L1322" s="73"/>
      <c r="M1322" s="73"/>
      <c r="N1322" s="73">
        <v>1</v>
      </c>
      <c r="O1322" s="22" t="s">
        <v>932</v>
      </c>
      <c r="P1322" s="26" t="s">
        <v>686</v>
      </c>
      <c r="Q1322" s="73" t="s">
        <v>673</v>
      </c>
      <c r="R1322" s="75"/>
      <c r="S1322" s="75"/>
    </row>
    <row r="1323" spans="1:19" s="94" customFormat="1" ht="20.100000000000001" customHeight="1" x14ac:dyDescent="0.25">
      <c r="A1323" s="72">
        <v>1137</v>
      </c>
      <c r="B1323" s="60" t="str">
        <f t="shared" si="82"/>
        <v>00.03.27.2.3.3.8.B.110.2018</v>
      </c>
      <c r="C1323" s="60">
        <v>110</v>
      </c>
      <c r="D1323" s="72" t="s">
        <v>1085</v>
      </c>
      <c r="E1323" s="74" t="s">
        <v>701</v>
      </c>
      <c r="F1323" s="19" t="s">
        <v>893</v>
      </c>
      <c r="G1323" s="190">
        <v>80000</v>
      </c>
      <c r="H1323" s="269"/>
      <c r="I1323" s="73">
        <v>2018</v>
      </c>
      <c r="J1323" s="73"/>
      <c r="K1323" s="73"/>
      <c r="L1323" s="73"/>
      <c r="M1323" s="73"/>
      <c r="N1323" s="73">
        <v>1</v>
      </c>
      <c r="O1323" s="22" t="s">
        <v>932</v>
      </c>
      <c r="P1323" s="74" t="s">
        <v>686</v>
      </c>
      <c r="Q1323" s="73" t="s">
        <v>673</v>
      </c>
      <c r="R1323" s="104"/>
      <c r="S1323" s="104"/>
    </row>
    <row r="1324" spans="1:19" s="94" customFormat="1" ht="20.100000000000001" customHeight="1" x14ac:dyDescent="0.25">
      <c r="A1324" s="22">
        <v>1138</v>
      </c>
      <c r="B1324" s="60" t="str">
        <f t="shared" si="82"/>
        <v>00.03.27.2.3.3.8.B.111.2018</v>
      </c>
      <c r="C1324" s="20">
        <v>111</v>
      </c>
      <c r="D1324" s="72" t="s">
        <v>1085</v>
      </c>
      <c r="E1324" s="74" t="s">
        <v>702</v>
      </c>
      <c r="F1324" s="19" t="s">
        <v>893</v>
      </c>
      <c r="G1324" s="190">
        <v>400000</v>
      </c>
      <c r="H1324" s="269"/>
      <c r="I1324" s="73">
        <v>2018</v>
      </c>
      <c r="J1324" s="73"/>
      <c r="K1324" s="73"/>
      <c r="L1324" s="73"/>
      <c r="M1324" s="73"/>
      <c r="N1324" s="73">
        <v>1</v>
      </c>
      <c r="O1324" s="22" t="s">
        <v>932</v>
      </c>
      <c r="P1324" s="74" t="s">
        <v>686</v>
      </c>
      <c r="Q1324" s="73" t="s">
        <v>673</v>
      </c>
      <c r="R1324" s="104"/>
      <c r="S1324" s="104"/>
    </row>
    <row r="1325" spans="1:19" s="94" customFormat="1" ht="20.100000000000001" customHeight="1" x14ac:dyDescent="0.25">
      <c r="A1325" s="72">
        <v>1139</v>
      </c>
      <c r="B1325" s="60" t="str">
        <f t="shared" si="82"/>
        <v>00.03.27.2.3.3.8.B.112.2017</v>
      </c>
      <c r="C1325" s="60">
        <v>112</v>
      </c>
      <c r="D1325" s="72" t="s">
        <v>1085</v>
      </c>
      <c r="E1325" s="74" t="s">
        <v>1050</v>
      </c>
      <c r="F1325" s="19" t="s">
        <v>893</v>
      </c>
      <c r="G1325" s="190">
        <v>350000</v>
      </c>
      <c r="H1325" s="269"/>
      <c r="I1325" s="73">
        <v>2017</v>
      </c>
      <c r="J1325" s="73"/>
      <c r="K1325" s="73"/>
      <c r="L1325" s="73"/>
      <c r="M1325" s="73"/>
      <c r="N1325" s="73">
        <v>1</v>
      </c>
      <c r="O1325" s="22" t="s">
        <v>932</v>
      </c>
      <c r="P1325" s="74" t="s">
        <v>686</v>
      </c>
      <c r="Q1325" s="108" t="s">
        <v>63</v>
      </c>
      <c r="R1325" s="104"/>
      <c r="S1325" s="104"/>
    </row>
    <row r="1326" spans="1:19" s="58" customFormat="1" ht="20.100000000000001" customHeight="1" x14ac:dyDescent="0.25">
      <c r="A1326" s="72">
        <v>2191</v>
      </c>
      <c r="B1326" s="60" t="str">
        <f>"00.03.27.2.3.3.1.B."&amp;C1326&amp;D1326&amp;I1326</f>
        <v>00.03.27.2.3.3.1.B.113.2022</v>
      </c>
      <c r="C1326" s="20">
        <v>113</v>
      </c>
      <c r="D1326" s="72" t="s">
        <v>1085</v>
      </c>
      <c r="E1326" s="74" t="s">
        <v>1205</v>
      </c>
      <c r="F1326" s="19" t="s">
        <v>893</v>
      </c>
      <c r="G1326" s="217">
        <f>149500/3</f>
        <v>49833.333333333336</v>
      </c>
      <c r="H1326" s="269" t="s">
        <v>1165</v>
      </c>
      <c r="I1326" s="15">
        <v>2022</v>
      </c>
      <c r="J1326" s="73" t="s">
        <v>1206</v>
      </c>
      <c r="K1326" s="73"/>
      <c r="L1326" s="73"/>
      <c r="M1326" s="73"/>
      <c r="N1326" s="73">
        <v>1</v>
      </c>
      <c r="O1326" s="89" t="s">
        <v>932</v>
      </c>
      <c r="P1326" s="99" t="s">
        <v>904</v>
      </c>
      <c r="Q1326" s="73" t="s">
        <v>56</v>
      </c>
      <c r="R1326" s="20"/>
      <c r="S1326" s="20"/>
    </row>
    <row r="1327" spans="1:19" s="58" customFormat="1" ht="20.100000000000001" customHeight="1" x14ac:dyDescent="0.25">
      <c r="A1327" s="72"/>
      <c r="B1327" s="60" t="str">
        <f>"00.03.27.2.3.3.1.B."&amp;C1327&amp;D1327&amp;I1327</f>
        <v>00.03.27.2.3.3.1.B.114.2023</v>
      </c>
      <c r="C1327" s="20">
        <v>114</v>
      </c>
      <c r="D1327" s="72" t="s">
        <v>1085</v>
      </c>
      <c r="E1327" s="74" t="s">
        <v>1452</v>
      </c>
      <c r="F1327" s="19" t="s">
        <v>893</v>
      </c>
      <c r="G1327" s="217">
        <f>'[1]2023'!$D$120</f>
        <v>5880000</v>
      </c>
      <c r="H1327" s="269" t="s">
        <v>1164</v>
      </c>
      <c r="I1327" s="15">
        <v>2023</v>
      </c>
      <c r="J1327" s="73" t="s">
        <v>59</v>
      </c>
      <c r="K1327" s="73" t="s">
        <v>59</v>
      </c>
      <c r="L1327" s="73" t="s">
        <v>59</v>
      </c>
      <c r="M1327" s="73"/>
      <c r="N1327" s="73">
        <v>1</v>
      </c>
      <c r="O1327" s="89" t="s">
        <v>932</v>
      </c>
      <c r="P1327" s="99" t="s">
        <v>689</v>
      </c>
      <c r="Q1327" s="73" t="s">
        <v>56</v>
      </c>
      <c r="R1327" s="20"/>
      <c r="S1327" s="20"/>
    </row>
    <row r="1328" spans="1:19" s="58" customFormat="1" ht="20.100000000000001" customHeight="1" x14ac:dyDescent="0.25">
      <c r="A1328" s="72"/>
      <c r="B1328" s="60" t="str">
        <f>"00.03.27.2.3.3.1.B."&amp;C1328&amp;D1328&amp;I1328</f>
        <v>00.03.27.2.3.3.1.B.115-117.2023</v>
      </c>
      <c r="C1328" s="20" t="s">
        <v>1517</v>
      </c>
      <c r="D1328" s="72" t="s">
        <v>1085</v>
      </c>
      <c r="E1328" s="74" t="s">
        <v>1516</v>
      </c>
      <c r="F1328" s="19" t="s">
        <v>893</v>
      </c>
      <c r="G1328" s="217"/>
      <c r="H1328" s="269" t="s">
        <v>1102</v>
      </c>
      <c r="I1328" s="15">
        <v>2023</v>
      </c>
      <c r="J1328" s="73" t="s">
        <v>59</v>
      </c>
      <c r="K1328" s="73" t="s">
        <v>59</v>
      </c>
      <c r="L1328" s="73" t="s">
        <v>59</v>
      </c>
      <c r="M1328" s="73"/>
      <c r="N1328" s="73">
        <v>1</v>
      </c>
      <c r="O1328" s="89" t="s">
        <v>932</v>
      </c>
      <c r="P1328" s="99" t="s">
        <v>689</v>
      </c>
      <c r="Q1328" s="73" t="s">
        <v>56</v>
      </c>
      <c r="R1328" s="20"/>
      <c r="S1328" s="20"/>
    </row>
    <row r="1329" spans="1:19" s="58" customFormat="1" ht="20.100000000000001" customHeight="1" x14ac:dyDescent="0.25">
      <c r="A1329" s="72"/>
      <c r="B1329" s="60"/>
      <c r="C1329" s="20">
        <v>118</v>
      </c>
      <c r="D1329" s="72" t="s">
        <v>1085</v>
      </c>
      <c r="E1329" s="74" t="s">
        <v>1154</v>
      </c>
      <c r="F1329" s="19" t="s">
        <v>893</v>
      </c>
      <c r="G1329" s="217">
        <f>32227000/3</f>
        <v>10742333.333333334</v>
      </c>
      <c r="H1329" s="269" t="s">
        <v>1102</v>
      </c>
      <c r="I1329" s="15">
        <v>2023</v>
      </c>
      <c r="J1329" s="126" t="s">
        <v>1512</v>
      </c>
      <c r="K1329" s="126" t="s">
        <v>1531</v>
      </c>
      <c r="L1329" s="126" t="s">
        <v>59</v>
      </c>
      <c r="M1329" s="73"/>
      <c r="N1329" s="73">
        <v>1</v>
      </c>
      <c r="O1329" s="89" t="s">
        <v>932</v>
      </c>
      <c r="P1329" s="99" t="s">
        <v>676</v>
      </c>
      <c r="Q1329" s="73"/>
      <c r="R1329" s="20"/>
      <c r="S1329" s="20"/>
    </row>
    <row r="1330" spans="1:19" s="58" customFormat="1" ht="20.100000000000001" customHeight="1" x14ac:dyDescent="0.25">
      <c r="A1330" s="72"/>
      <c r="B1330" s="60"/>
      <c r="C1330" s="20">
        <v>119</v>
      </c>
      <c r="D1330" s="72" t="s">
        <v>1085</v>
      </c>
      <c r="E1330" s="74" t="s">
        <v>1154</v>
      </c>
      <c r="F1330" s="19" t="s">
        <v>893</v>
      </c>
      <c r="G1330" s="217">
        <f t="shared" ref="G1330:G1331" si="83">32227000/3</f>
        <v>10742333.333333334</v>
      </c>
      <c r="H1330" s="269" t="s">
        <v>1102</v>
      </c>
      <c r="I1330" s="15">
        <v>2023</v>
      </c>
      <c r="J1330" s="126" t="s">
        <v>1512</v>
      </c>
      <c r="K1330" s="126" t="s">
        <v>1531</v>
      </c>
      <c r="L1330" s="126" t="s">
        <v>59</v>
      </c>
      <c r="M1330" s="73"/>
      <c r="N1330" s="73">
        <v>1</v>
      </c>
      <c r="O1330" s="89" t="s">
        <v>932</v>
      </c>
      <c r="P1330" s="99" t="s">
        <v>678</v>
      </c>
      <c r="Q1330" s="73"/>
      <c r="R1330" s="20"/>
      <c r="S1330" s="20"/>
    </row>
    <row r="1331" spans="1:19" s="58" customFormat="1" ht="20.100000000000001" customHeight="1" x14ac:dyDescent="0.25">
      <c r="A1331" s="72"/>
      <c r="B1331" s="60"/>
      <c r="C1331" s="20">
        <v>120</v>
      </c>
      <c r="D1331" s="72" t="s">
        <v>1085</v>
      </c>
      <c r="E1331" s="74" t="s">
        <v>1154</v>
      </c>
      <c r="F1331" s="19" t="s">
        <v>893</v>
      </c>
      <c r="G1331" s="217">
        <f t="shared" si="83"/>
        <v>10742333.333333334</v>
      </c>
      <c r="H1331" s="269" t="s">
        <v>1102</v>
      </c>
      <c r="I1331" s="15">
        <v>2023</v>
      </c>
      <c r="J1331" s="126" t="s">
        <v>1512</v>
      </c>
      <c r="K1331" s="126" t="s">
        <v>1531</v>
      </c>
      <c r="L1331" s="126" t="s">
        <v>59</v>
      </c>
      <c r="M1331" s="73"/>
      <c r="N1331" s="73">
        <v>1</v>
      </c>
      <c r="O1331" s="89" t="s">
        <v>932</v>
      </c>
      <c r="P1331" s="99" t="s">
        <v>680</v>
      </c>
      <c r="Q1331" s="73"/>
      <c r="R1331" s="20"/>
      <c r="S1331" s="20"/>
    </row>
    <row r="1332" spans="1:19" s="58" customFormat="1" ht="20.100000000000001" customHeight="1" x14ac:dyDescent="0.25">
      <c r="A1332" s="72"/>
      <c r="B1332" s="60"/>
      <c r="C1332" s="20">
        <v>121</v>
      </c>
      <c r="D1332" s="72" t="s">
        <v>1085</v>
      </c>
      <c r="E1332" s="74" t="s">
        <v>1532</v>
      </c>
      <c r="F1332" s="19" t="s">
        <v>893</v>
      </c>
      <c r="G1332" s="197">
        <f>7349000+310000+100000</f>
        <v>7759000</v>
      </c>
      <c r="H1332" s="269" t="s">
        <v>1102</v>
      </c>
      <c r="I1332" s="15">
        <v>2023</v>
      </c>
      <c r="J1332" s="126" t="s">
        <v>1512</v>
      </c>
      <c r="K1332" s="126" t="s">
        <v>1533</v>
      </c>
      <c r="L1332" s="126" t="s">
        <v>59</v>
      </c>
      <c r="M1332" s="73"/>
      <c r="N1332" s="73">
        <v>1</v>
      </c>
      <c r="O1332" s="89" t="s">
        <v>932</v>
      </c>
      <c r="P1332" s="99" t="s">
        <v>689</v>
      </c>
      <c r="Q1332" s="73"/>
      <c r="R1332" s="20"/>
      <c r="S1332" s="20"/>
    </row>
    <row r="1333" spans="1:19" s="58" customFormat="1" ht="20.100000000000001" customHeight="1" x14ac:dyDescent="0.25">
      <c r="A1333" s="72"/>
      <c r="B1333" s="60"/>
      <c r="C1333" s="20">
        <v>122</v>
      </c>
      <c r="D1333" s="72" t="s">
        <v>1085</v>
      </c>
      <c r="E1333" s="74" t="s">
        <v>1535</v>
      </c>
      <c r="F1333" s="19" t="s">
        <v>893</v>
      </c>
      <c r="G1333" s="197"/>
      <c r="H1333" s="269" t="s">
        <v>1094</v>
      </c>
      <c r="I1333" s="15">
        <v>2024</v>
      </c>
      <c r="J1333" s="6" t="s">
        <v>1388</v>
      </c>
      <c r="K1333" s="6" t="s">
        <v>59</v>
      </c>
      <c r="L1333" s="6" t="s">
        <v>59</v>
      </c>
      <c r="M1333" s="73"/>
      <c r="N1333" s="73">
        <v>1</v>
      </c>
      <c r="O1333" s="89" t="s">
        <v>932</v>
      </c>
      <c r="P1333" s="99" t="s">
        <v>689</v>
      </c>
      <c r="Q1333" s="73"/>
      <c r="R1333" s="20"/>
      <c r="S1333" s="20"/>
    </row>
    <row r="1334" spans="1:19" s="94" customFormat="1" ht="20.100000000000001" customHeight="1" x14ac:dyDescent="0.25">
      <c r="A1334" s="72"/>
      <c r="B1334" s="60"/>
      <c r="C1334" s="20"/>
      <c r="D1334" s="72"/>
      <c r="E1334" s="74"/>
      <c r="F1334" s="19"/>
      <c r="G1334" s="190"/>
      <c r="H1334" s="269"/>
      <c r="I1334" s="73"/>
      <c r="J1334" s="73"/>
      <c r="K1334" s="73"/>
      <c r="L1334" s="73"/>
      <c r="M1334" s="73"/>
      <c r="N1334" s="73"/>
      <c r="O1334" s="22"/>
      <c r="P1334" s="110"/>
      <c r="Q1334" s="108"/>
      <c r="R1334" s="104"/>
      <c r="S1334" s="104"/>
    </row>
    <row r="1335" spans="1:19" s="94" customFormat="1" ht="20.100000000000001" customHeight="1" x14ac:dyDescent="0.25">
      <c r="A1335" s="22">
        <v>1140</v>
      </c>
      <c r="B1335" s="20" t="str">
        <f t="shared" ref="B1335:B1358" si="84">"00.03.27.2.1.1.1.B."&amp;C1335&amp;D1335&amp;I1335</f>
        <v>00.03.27.2.1.1.1.B.1.2020</v>
      </c>
      <c r="C1335" s="20">
        <v>1</v>
      </c>
      <c r="D1335" s="72" t="s">
        <v>1085</v>
      </c>
      <c r="E1335" s="71" t="s">
        <v>718</v>
      </c>
      <c r="F1335" s="19" t="s">
        <v>893</v>
      </c>
      <c r="G1335" s="190">
        <v>3000000</v>
      </c>
      <c r="H1335" s="269"/>
      <c r="I1335" s="15">
        <v>2020</v>
      </c>
      <c r="J1335" s="109"/>
      <c r="K1335" s="109"/>
      <c r="L1335" s="109"/>
      <c r="M1335" s="73"/>
      <c r="N1335" s="84">
        <v>1</v>
      </c>
      <c r="O1335" s="73" t="s">
        <v>946</v>
      </c>
      <c r="P1335" s="110" t="s">
        <v>985</v>
      </c>
      <c r="Q1335" s="108" t="s">
        <v>63</v>
      </c>
      <c r="R1335" s="104"/>
      <c r="S1335" s="104"/>
    </row>
    <row r="1336" spans="1:19" s="94" customFormat="1" ht="20.100000000000001" customHeight="1" x14ac:dyDescent="0.25">
      <c r="A1336" s="72">
        <v>1141</v>
      </c>
      <c r="B1336" s="20" t="str">
        <f t="shared" si="84"/>
        <v>00.03.27.2.1.1.1.B.2. 2020</v>
      </c>
      <c r="C1336" s="171">
        <v>2</v>
      </c>
      <c r="D1336" s="72" t="s">
        <v>1085</v>
      </c>
      <c r="E1336" s="107" t="s">
        <v>715</v>
      </c>
      <c r="F1336" s="19" t="s">
        <v>893</v>
      </c>
      <c r="G1336" s="190">
        <v>3500000</v>
      </c>
      <c r="H1336" s="269"/>
      <c r="I1336" s="108" t="s">
        <v>983</v>
      </c>
      <c r="J1336" s="110"/>
      <c r="K1336" s="110"/>
      <c r="L1336" s="110"/>
      <c r="M1336" s="73"/>
      <c r="N1336" s="111">
        <v>1</v>
      </c>
      <c r="O1336" s="73" t="s">
        <v>946</v>
      </c>
      <c r="P1336" s="110" t="s">
        <v>985</v>
      </c>
      <c r="Q1336" s="108" t="s">
        <v>63</v>
      </c>
      <c r="R1336" s="104"/>
      <c r="S1336" s="104"/>
    </row>
    <row r="1337" spans="1:19" s="94" customFormat="1" ht="20.100000000000001" customHeight="1" x14ac:dyDescent="0.25">
      <c r="A1337" s="22">
        <v>1142</v>
      </c>
      <c r="B1337" s="20" t="str">
        <f t="shared" si="84"/>
        <v>00.03.27.2.1.1.1.B.3. 2020</v>
      </c>
      <c r="C1337" s="20">
        <v>3</v>
      </c>
      <c r="D1337" s="72" t="s">
        <v>1085</v>
      </c>
      <c r="E1337" s="107" t="s">
        <v>716</v>
      </c>
      <c r="F1337" s="19" t="s">
        <v>893</v>
      </c>
      <c r="G1337" s="190">
        <v>450000</v>
      </c>
      <c r="H1337" s="269"/>
      <c r="I1337" s="108" t="s">
        <v>983</v>
      </c>
      <c r="J1337" s="110" t="s">
        <v>717</v>
      </c>
      <c r="K1337" s="110"/>
      <c r="L1337" s="110"/>
      <c r="M1337" s="73"/>
      <c r="N1337" s="111">
        <v>1</v>
      </c>
      <c r="O1337" s="73" t="s">
        <v>946</v>
      </c>
      <c r="P1337" s="110" t="s">
        <v>985</v>
      </c>
      <c r="Q1337" s="108" t="s">
        <v>63</v>
      </c>
      <c r="R1337" s="104"/>
      <c r="S1337" s="104"/>
    </row>
    <row r="1338" spans="1:19" s="94" customFormat="1" ht="20.100000000000001" customHeight="1" x14ac:dyDescent="0.25">
      <c r="A1338" s="72">
        <v>1143</v>
      </c>
      <c r="B1338" s="20" t="str">
        <f t="shared" si="84"/>
        <v>00.03.27.2.1.1.1.B.4. 2020</v>
      </c>
      <c r="C1338" s="171">
        <v>4</v>
      </c>
      <c r="D1338" s="72" t="s">
        <v>1085</v>
      </c>
      <c r="E1338" s="107" t="s">
        <v>716</v>
      </c>
      <c r="F1338" s="19" t="s">
        <v>893</v>
      </c>
      <c r="G1338" s="190">
        <v>450000</v>
      </c>
      <c r="H1338" s="269"/>
      <c r="I1338" s="108" t="s">
        <v>983</v>
      </c>
      <c r="J1338" s="110" t="s">
        <v>717</v>
      </c>
      <c r="K1338" s="110"/>
      <c r="L1338" s="110"/>
      <c r="M1338" s="73"/>
      <c r="N1338" s="111">
        <v>1</v>
      </c>
      <c r="O1338" s="73" t="s">
        <v>946</v>
      </c>
      <c r="P1338" s="110" t="s">
        <v>985</v>
      </c>
      <c r="Q1338" s="108" t="s">
        <v>63</v>
      </c>
      <c r="R1338" s="104"/>
      <c r="S1338" s="104"/>
    </row>
    <row r="1339" spans="1:19" s="94" customFormat="1" ht="20.100000000000001" customHeight="1" x14ac:dyDescent="0.25">
      <c r="A1339" s="22">
        <v>1144</v>
      </c>
      <c r="B1339" s="20" t="str">
        <f t="shared" si="84"/>
        <v>00.03.27.2.1.1.1.B.5. 2020</v>
      </c>
      <c r="C1339" s="20">
        <v>5</v>
      </c>
      <c r="D1339" s="72" t="s">
        <v>1085</v>
      </c>
      <c r="E1339" s="107" t="s">
        <v>348</v>
      </c>
      <c r="F1339" s="19" t="s">
        <v>893</v>
      </c>
      <c r="G1339" s="190">
        <v>100000</v>
      </c>
      <c r="H1339" s="269"/>
      <c r="I1339" s="108" t="s">
        <v>983</v>
      </c>
      <c r="J1339" s="110"/>
      <c r="K1339" s="110"/>
      <c r="L1339" s="110"/>
      <c r="M1339" s="73"/>
      <c r="N1339" s="111">
        <v>1</v>
      </c>
      <c r="O1339" s="73" t="s">
        <v>946</v>
      </c>
      <c r="P1339" s="110" t="s">
        <v>985</v>
      </c>
      <c r="Q1339" s="108" t="s">
        <v>63</v>
      </c>
      <c r="R1339" s="104"/>
      <c r="S1339" s="104"/>
    </row>
    <row r="1340" spans="1:19" s="94" customFormat="1" ht="20.100000000000001" customHeight="1" x14ac:dyDescent="0.25">
      <c r="A1340" s="72">
        <v>1145</v>
      </c>
      <c r="B1340" s="20" t="str">
        <f t="shared" si="84"/>
        <v>00.03.27.2.1.1.1.B.6. 2020</v>
      </c>
      <c r="C1340" s="171">
        <v>6</v>
      </c>
      <c r="D1340" s="72" t="s">
        <v>1085</v>
      </c>
      <c r="E1340" s="107" t="s">
        <v>470</v>
      </c>
      <c r="F1340" s="19" t="s">
        <v>893</v>
      </c>
      <c r="G1340" s="190">
        <v>750000</v>
      </c>
      <c r="H1340" s="269"/>
      <c r="I1340" s="108" t="s">
        <v>983</v>
      </c>
      <c r="J1340" s="110"/>
      <c r="K1340" s="110"/>
      <c r="L1340" s="110"/>
      <c r="M1340" s="73"/>
      <c r="N1340" s="111">
        <v>1</v>
      </c>
      <c r="O1340" s="73" t="s">
        <v>946</v>
      </c>
      <c r="P1340" s="110" t="s">
        <v>985</v>
      </c>
      <c r="Q1340" s="108" t="s">
        <v>63</v>
      </c>
      <c r="R1340" s="104"/>
      <c r="S1340" s="104"/>
    </row>
    <row r="1341" spans="1:19" s="94" customFormat="1" ht="20.100000000000001" customHeight="1" x14ac:dyDescent="0.25">
      <c r="A1341" s="22">
        <v>1146</v>
      </c>
      <c r="B1341" s="20" t="str">
        <f t="shared" si="84"/>
        <v>00.03.27.2.1.1.1.B.7. 2020</v>
      </c>
      <c r="C1341" s="20">
        <v>7</v>
      </c>
      <c r="D1341" s="72" t="s">
        <v>1085</v>
      </c>
      <c r="E1341" s="107" t="s">
        <v>470</v>
      </c>
      <c r="F1341" s="19" t="s">
        <v>893</v>
      </c>
      <c r="G1341" s="190">
        <v>750000</v>
      </c>
      <c r="H1341" s="269"/>
      <c r="I1341" s="108" t="s">
        <v>983</v>
      </c>
      <c r="J1341" s="110"/>
      <c r="K1341" s="110"/>
      <c r="L1341" s="110"/>
      <c r="M1341" s="73"/>
      <c r="N1341" s="111">
        <v>1</v>
      </c>
      <c r="O1341" s="73" t="s">
        <v>946</v>
      </c>
      <c r="P1341" s="110" t="s">
        <v>985</v>
      </c>
      <c r="Q1341" s="108" t="s">
        <v>63</v>
      </c>
      <c r="R1341" s="104"/>
      <c r="S1341" s="104"/>
    </row>
    <row r="1342" spans="1:19" s="94" customFormat="1" ht="20.100000000000001" customHeight="1" x14ac:dyDescent="0.25">
      <c r="A1342" s="72">
        <v>1147</v>
      </c>
      <c r="B1342" s="20" t="str">
        <f t="shared" si="84"/>
        <v>00.03.27.2.1.1.1.B.8. 2020</v>
      </c>
      <c r="C1342" s="171">
        <v>8</v>
      </c>
      <c r="D1342" s="72" t="s">
        <v>1085</v>
      </c>
      <c r="E1342" s="107" t="s">
        <v>470</v>
      </c>
      <c r="F1342" s="19" t="s">
        <v>893</v>
      </c>
      <c r="G1342" s="190">
        <v>750000</v>
      </c>
      <c r="H1342" s="269"/>
      <c r="I1342" s="108" t="s">
        <v>983</v>
      </c>
      <c r="J1342" s="110"/>
      <c r="K1342" s="110"/>
      <c r="L1342" s="110"/>
      <c r="M1342" s="73"/>
      <c r="N1342" s="111">
        <v>1</v>
      </c>
      <c r="O1342" s="73" t="s">
        <v>946</v>
      </c>
      <c r="P1342" s="110" t="s">
        <v>985</v>
      </c>
      <c r="Q1342" s="108" t="s">
        <v>63</v>
      </c>
      <c r="R1342" s="104"/>
      <c r="S1342" s="104"/>
    </row>
    <row r="1343" spans="1:19" s="94" customFormat="1" ht="20.100000000000001" customHeight="1" x14ac:dyDescent="0.25">
      <c r="A1343" s="22">
        <v>1148</v>
      </c>
      <c r="B1343" s="20" t="str">
        <f t="shared" si="84"/>
        <v>00.03.27.2.1.1.1.B.9. 2020</v>
      </c>
      <c r="C1343" s="20">
        <v>9</v>
      </c>
      <c r="D1343" s="72" t="s">
        <v>1085</v>
      </c>
      <c r="E1343" s="107" t="s">
        <v>470</v>
      </c>
      <c r="F1343" s="19" t="s">
        <v>893</v>
      </c>
      <c r="G1343" s="190">
        <v>750000</v>
      </c>
      <c r="H1343" s="269"/>
      <c r="I1343" s="108" t="s">
        <v>983</v>
      </c>
      <c r="J1343" s="110"/>
      <c r="K1343" s="110"/>
      <c r="L1343" s="110"/>
      <c r="M1343" s="73"/>
      <c r="N1343" s="111">
        <v>1</v>
      </c>
      <c r="O1343" s="73" t="s">
        <v>946</v>
      </c>
      <c r="P1343" s="110" t="s">
        <v>985</v>
      </c>
      <c r="Q1343" s="108" t="s">
        <v>63</v>
      </c>
      <c r="R1343" s="104"/>
      <c r="S1343" s="104"/>
    </row>
    <row r="1344" spans="1:19" s="94" customFormat="1" ht="20.100000000000001" customHeight="1" x14ac:dyDescent="0.25">
      <c r="A1344" s="72">
        <v>1149</v>
      </c>
      <c r="B1344" s="20" t="str">
        <f t="shared" si="84"/>
        <v>00.03.27.2.1.1.1.B.10. 2020</v>
      </c>
      <c r="C1344" s="171">
        <v>10</v>
      </c>
      <c r="D1344" s="72" t="s">
        <v>1085</v>
      </c>
      <c r="E1344" s="107" t="s">
        <v>464</v>
      </c>
      <c r="F1344" s="19" t="s">
        <v>893</v>
      </c>
      <c r="G1344" s="190">
        <v>90000</v>
      </c>
      <c r="H1344" s="269"/>
      <c r="I1344" s="108" t="s">
        <v>983</v>
      </c>
      <c r="J1344" s="85"/>
      <c r="K1344" s="85"/>
      <c r="L1344" s="110"/>
      <c r="M1344" s="73"/>
      <c r="N1344" s="111">
        <v>1</v>
      </c>
      <c r="O1344" s="73" t="s">
        <v>946</v>
      </c>
      <c r="P1344" s="110" t="s">
        <v>985</v>
      </c>
      <c r="Q1344" s="108" t="s">
        <v>63</v>
      </c>
      <c r="R1344" s="104"/>
      <c r="S1344" s="104"/>
    </row>
    <row r="1345" spans="1:19" s="94" customFormat="1" ht="20.100000000000001" customHeight="1" x14ac:dyDescent="0.25">
      <c r="A1345" s="22">
        <v>1150</v>
      </c>
      <c r="B1345" s="20" t="str">
        <f t="shared" si="84"/>
        <v>00.03.27.2.1.1.1.B.11. 2020</v>
      </c>
      <c r="C1345" s="20">
        <v>11</v>
      </c>
      <c r="D1345" s="72" t="s">
        <v>1085</v>
      </c>
      <c r="E1345" s="107" t="s">
        <v>464</v>
      </c>
      <c r="F1345" s="19" t="s">
        <v>893</v>
      </c>
      <c r="G1345" s="190">
        <v>90000</v>
      </c>
      <c r="H1345" s="269"/>
      <c r="I1345" s="108" t="s">
        <v>983</v>
      </c>
      <c r="J1345" s="85"/>
      <c r="K1345" s="85"/>
      <c r="L1345" s="110"/>
      <c r="M1345" s="73"/>
      <c r="N1345" s="111">
        <v>1</v>
      </c>
      <c r="O1345" s="73" t="s">
        <v>946</v>
      </c>
      <c r="P1345" s="110" t="s">
        <v>985</v>
      </c>
      <c r="Q1345" s="108" t="s">
        <v>63</v>
      </c>
      <c r="R1345" s="104"/>
      <c r="S1345" s="104"/>
    </row>
    <row r="1346" spans="1:19" s="94" customFormat="1" ht="20.100000000000001" customHeight="1" x14ac:dyDescent="0.25">
      <c r="A1346" s="72">
        <v>1151</v>
      </c>
      <c r="B1346" s="20" t="str">
        <f t="shared" si="84"/>
        <v>00.03.27.2.1.1.1.B.12. 2020</v>
      </c>
      <c r="C1346" s="171">
        <v>12</v>
      </c>
      <c r="D1346" s="72" t="s">
        <v>1085</v>
      </c>
      <c r="E1346" s="107" t="s">
        <v>464</v>
      </c>
      <c r="F1346" s="19" t="s">
        <v>893</v>
      </c>
      <c r="G1346" s="190">
        <v>90000</v>
      </c>
      <c r="H1346" s="269"/>
      <c r="I1346" s="108" t="s">
        <v>983</v>
      </c>
      <c r="J1346" s="85"/>
      <c r="K1346" s="85"/>
      <c r="L1346" s="110"/>
      <c r="M1346" s="73"/>
      <c r="N1346" s="111">
        <v>1</v>
      </c>
      <c r="O1346" s="73" t="s">
        <v>946</v>
      </c>
      <c r="P1346" s="110" t="s">
        <v>985</v>
      </c>
      <c r="Q1346" s="108" t="s">
        <v>63</v>
      </c>
      <c r="R1346" s="104"/>
      <c r="S1346" s="104"/>
    </row>
    <row r="1347" spans="1:19" s="94" customFormat="1" ht="20.100000000000001" customHeight="1" x14ac:dyDescent="0.25">
      <c r="A1347" s="22">
        <v>1152</v>
      </c>
      <c r="B1347" s="20" t="str">
        <f t="shared" si="84"/>
        <v>00.03.27.2.1.1.1.B.13. 2020</v>
      </c>
      <c r="C1347" s="20">
        <v>13</v>
      </c>
      <c r="D1347" s="72" t="s">
        <v>1085</v>
      </c>
      <c r="E1347" s="107" t="s">
        <v>464</v>
      </c>
      <c r="F1347" s="19" t="s">
        <v>893</v>
      </c>
      <c r="G1347" s="190">
        <v>90000</v>
      </c>
      <c r="H1347" s="269"/>
      <c r="I1347" s="108" t="s">
        <v>983</v>
      </c>
      <c r="J1347" s="85"/>
      <c r="K1347" s="85"/>
      <c r="L1347" s="110"/>
      <c r="M1347" s="73"/>
      <c r="N1347" s="111">
        <v>1</v>
      </c>
      <c r="O1347" s="73" t="s">
        <v>946</v>
      </c>
      <c r="P1347" s="110" t="s">
        <v>985</v>
      </c>
      <c r="Q1347" s="108" t="s">
        <v>63</v>
      </c>
      <c r="R1347" s="104"/>
      <c r="S1347" s="104"/>
    </row>
    <row r="1348" spans="1:19" s="94" customFormat="1" ht="20.100000000000001" customHeight="1" x14ac:dyDescent="0.25">
      <c r="A1348" s="72">
        <v>1153</v>
      </c>
      <c r="B1348" s="20" t="str">
        <f t="shared" si="84"/>
        <v>00.03.27.2.1.1.1.B.14. 2020</v>
      </c>
      <c r="C1348" s="171">
        <v>14</v>
      </c>
      <c r="D1348" s="72" t="s">
        <v>1085</v>
      </c>
      <c r="E1348" s="107" t="s">
        <v>464</v>
      </c>
      <c r="F1348" s="19" t="s">
        <v>893</v>
      </c>
      <c r="G1348" s="190">
        <v>90000</v>
      </c>
      <c r="H1348" s="269"/>
      <c r="I1348" s="108" t="s">
        <v>983</v>
      </c>
      <c r="J1348" s="85"/>
      <c r="K1348" s="85"/>
      <c r="L1348" s="110"/>
      <c r="M1348" s="73"/>
      <c r="N1348" s="111">
        <v>1</v>
      </c>
      <c r="O1348" s="73" t="s">
        <v>946</v>
      </c>
      <c r="P1348" s="110" t="s">
        <v>985</v>
      </c>
      <c r="Q1348" s="108" t="s">
        <v>63</v>
      </c>
      <c r="R1348" s="104"/>
      <c r="S1348" s="104"/>
    </row>
    <row r="1349" spans="1:19" s="94" customFormat="1" ht="20.100000000000001" customHeight="1" x14ac:dyDescent="0.25">
      <c r="A1349" s="22">
        <v>1154</v>
      </c>
      <c r="B1349" s="20" t="str">
        <f t="shared" si="84"/>
        <v>00.03.27.2.1.1.1.B.15. 2020</v>
      </c>
      <c r="C1349" s="20">
        <v>15</v>
      </c>
      <c r="D1349" s="72" t="s">
        <v>1085</v>
      </c>
      <c r="E1349" s="107" t="s">
        <v>464</v>
      </c>
      <c r="F1349" s="19" t="s">
        <v>893</v>
      </c>
      <c r="G1349" s="190">
        <v>90000</v>
      </c>
      <c r="H1349" s="269"/>
      <c r="I1349" s="108" t="s">
        <v>983</v>
      </c>
      <c r="J1349" s="85"/>
      <c r="K1349" s="85"/>
      <c r="L1349" s="110"/>
      <c r="M1349" s="73"/>
      <c r="N1349" s="111">
        <v>1</v>
      </c>
      <c r="O1349" s="73" t="s">
        <v>946</v>
      </c>
      <c r="P1349" s="110" t="s">
        <v>985</v>
      </c>
      <c r="Q1349" s="108" t="s">
        <v>63</v>
      </c>
      <c r="R1349" s="104"/>
      <c r="S1349" s="104"/>
    </row>
    <row r="1350" spans="1:19" s="94" customFormat="1" ht="20.100000000000001" customHeight="1" x14ac:dyDescent="0.25">
      <c r="A1350" s="72">
        <v>1155</v>
      </c>
      <c r="B1350" s="20" t="str">
        <f t="shared" si="84"/>
        <v>00.03.27.2.1.1.1.B.16.2019</v>
      </c>
      <c r="C1350" s="171">
        <v>16</v>
      </c>
      <c r="D1350" s="72" t="s">
        <v>1085</v>
      </c>
      <c r="E1350" s="71" t="s">
        <v>718</v>
      </c>
      <c r="F1350" s="19" t="s">
        <v>893</v>
      </c>
      <c r="G1350" s="190">
        <v>3000000</v>
      </c>
      <c r="H1350" s="269"/>
      <c r="I1350" s="15">
        <v>2019</v>
      </c>
      <c r="J1350" s="110" t="s">
        <v>719</v>
      </c>
      <c r="K1350" s="110"/>
      <c r="L1350" s="110"/>
      <c r="M1350" s="73"/>
      <c r="N1350" s="111">
        <v>1</v>
      </c>
      <c r="O1350" s="73" t="s">
        <v>946</v>
      </c>
      <c r="P1350" s="110" t="s">
        <v>985</v>
      </c>
      <c r="Q1350" s="108" t="s">
        <v>63</v>
      </c>
      <c r="R1350" s="104"/>
      <c r="S1350" s="104"/>
    </row>
    <row r="1351" spans="1:19" s="94" customFormat="1" ht="20.100000000000001" customHeight="1" x14ac:dyDescent="0.25">
      <c r="A1351" s="22">
        <v>1156</v>
      </c>
      <c r="B1351" s="20" t="str">
        <f t="shared" si="84"/>
        <v>00.03.27.2.1.1.1.B.17. 2020</v>
      </c>
      <c r="C1351" s="20">
        <v>17</v>
      </c>
      <c r="D1351" s="72" t="s">
        <v>1085</v>
      </c>
      <c r="E1351" s="107" t="s">
        <v>340</v>
      </c>
      <c r="F1351" s="19" t="s">
        <v>893</v>
      </c>
      <c r="G1351" s="190">
        <v>1250000</v>
      </c>
      <c r="H1351" s="269"/>
      <c r="I1351" s="108" t="s">
        <v>983</v>
      </c>
      <c r="J1351" s="110" t="s">
        <v>721</v>
      </c>
      <c r="K1351" s="110"/>
      <c r="L1351" s="110" t="s">
        <v>720</v>
      </c>
      <c r="M1351" s="73"/>
      <c r="N1351" s="111">
        <v>1</v>
      </c>
      <c r="O1351" s="73" t="s">
        <v>946</v>
      </c>
      <c r="P1351" s="110" t="s">
        <v>985</v>
      </c>
      <c r="Q1351" s="108" t="s">
        <v>63</v>
      </c>
      <c r="R1351" s="104"/>
      <c r="S1351" s="104"/>
    </row>
    <row r="1352" spans="1:19" s="94" customFormat="1" ht="20.100000000000001" customHeight="1" x14ac:dyDescent="0.25">
      <c r="A1352" s="72">
        <v>1157</v>
      </c>
      <c r="B1352" s="20" t="str">
        <f t="shared" si="84"/>
        <v>00.03.27.2.1.1.1.B.18. 2021</v>
      </c>
      <c r="C1352" s="171">
        <v>18</v>
      </c>
      <c r="D1352" s="72" t="s">
        <v>1085</v>
      </c>
      <c r="E1352" s="74" t="s">
        <v>46</v>
      </c>
      <c r="F1352" s="19" t="s">
        <v>893</v>
      </c>
      <c r="G1352" s="192">
        <v>525000</v>
      </c>
      <c r="H1352" s="271"/>
      <c r="I1352" s="108" t="s">
        <v>984</v>
      </c>
      <c r="J1352" s="110" t="s">
        <v>722</v>
      </c>
      <c r="K1352" s="110"/>
      <c r="L1352" s="110"/>
      <c r="M1352" s="73"/>
      <c r="N1352" s="111">
        <v>1</v>
      </c>
      <c r="O1352" s="73" t="s">
        <v>946</v>
      </c>
      <c r="P1352" s="110" t="s">
        <v>985</v>
      </c>
      <c r="Q1352" s="141" t="s">
        <v>63</v>
      </c>
      <c r="R1352" s="144"/>
      <c r="S1352" s="144"/>
    </row>
    <row r="1353" spans="1:19" s="94" customFormat="1" ht="20.100000000000001" customHeight="1" x14ac:dyDescent="0.25">
      <c r="A1353" s="22">
        <v>1158</v>
      </c>
      <c r="B1353" s="20" t="str">
        <f t="shared" si="84"/>
        <v>00.03.27.2.1.1.1.B.19. 2020</v>
      </c>
      <c r="C1353" s="20">
        <v>19</v>
      </c>
      <c r="D1353" s="72" t="s">
        <v>1085</v>
      </c>
      <c r="E1353" s="139" t="s">
        <v>708</v>
      </c>
      <c r="F1353" s="112" t="s">
        <v>893</v>
      </c>
      <c r="G1353" s="201">
        <v>90000</v>
      </c>
      <c r="H1353" s="285"/>
      <c r="I1353" s="141" t="s">
        <v>983</v>
      </c>
      <c r="J1353" s="142" t="s">
        <v>723</v>
      </c>
      <c r="K1353" s="142"/>
      <c r="L1353" s="142"/>
      <c r="M1353" s="140"/>
      <c r="N1353" s="143">
        <v>1</v>
      </c>
      <c r="O1353" s="140" t="s">
        <v>946</v>
      </c>
      <c r="P1353" s="142" t="s">
        <v>985</v>
      </c>
      <c r="Q1353" s="108" t="s">
        <v>63</v>
      </c>
      <c r="R1353" s="104"/>
      <c r="S1353" s="104"/>
    </row>
    <row r="1354" spans="1:19" s="94" customFormat="1" ht="20.100000000000001" customHeight="1" x14ac:dyDescent="0.25">
      <c r="A1354" s="72">
        <v>1159</v>
      </c>
      <c r="B1354" s="20" t="str">
        <f t="shared" si="84"/>
        <v>00.03.27.2.1.1.1.B.20. 2021</v>
      </c>
      <c r="C1354" s="171">
        <v>20</v>
      </c>
      <c r="D1354" s="72" t="s">
        <v>1085</v>
      </c>
      <c r="E1354" s="164" t="s">
        <v>474</v>
      </c>
      <c r="F1354" s="19" t="s">
        <v>893</v>
      </c>
      <c r="G1354" s="190">
        <v>25000000</v>
      </c>
      <c r="H1354" s="269"/>
      <c r="I1354" s="108" t="s">
        <v>984</v>
      </c>
      <c r="J1354" s="6" t="s">
        <v>1183</v>
      </c>
      <c r="K1354" s="6"/>
      <c r="L1354" s="114" t="s">
        <v>1184</v>
      </c>
      <c r="M1354" s="73"/>
      <c r="N1354" s="111">
        <v>1</v>
      </c>
      <c r="O1354" s="73" t="s">
        <v>946</v>
      </c>
      <c r="P1354" s="110" t="s">
        <v>985</v>
      </c>
      <c r="Q1354" s="157" t="s">
        <v>63</v>
      </c>
      <c r="R1354" s="160"/>
      <c r="S1354" s="160"/>
    </row>
    <row r="1355" spans="1:19" s="94" customFormat="1" ht="20.100000000000001" customHeight="1" x14ac:dyDescent="0.25">
      <c r="A1355" s="22">
        <v>1160</v>
      </c>
      <c r="B1355" s="20" t="str">
        <f t="shared" si="84"/>
        <v>00.03.27.2.1.1.1.B.21. 2020</v>
      </c>
      <c r="C1355" s="20">
        <v>21</v>
      </c>
      <c r="D1355" s="72" t="s">
        <v>1085</v>
      </c>
      <c r="E1355" s="156" t="s">
        <v>78</v>
      </c>
      <c r="F1355" s="146" t="s">
        <v>893</v>
      </c>
      <c r="G1355" s="189">
        <v>4500000</v>
      </c>
      <c r="H1355" s="268"/>
      <c r="I1355" s="157" t="s">
        <v>983</v>
      </c>
      <c r="J1355" s="158" t="s">
        <v>724</v>
      </c>
      <c r="K1355" s="158"/>
      <c r="L1355" s="158"/>
      <c r="M1355" s="148"/>
      <c r="N1355" s="159">
        <v>1</v>
      </c>
      <c r="O1355" s="148" t="s">
        <v>946</v>
      </c>
      <c r="P1355" s="158" t="s">
        <v>985</v>
      </c>
      <c r="Q1355" s="108" t="s">
        <v>63</v>
      </c>
      <c r="R1355" s="104"/>
      <c r="S1355" s="104"/>
    </row>
    <row r="1356" spans="1:19" s="94" customFormat="1" ht="20.100000000000001" customHeight="1" x14ac:dyDescent="0.25">
      <c r="A1356" s="72">
        <v>1161</v>
      </c>
      <c r="B1356" s="20" t="str">
        <f t="shared" si="84"/>
        <v>00.03.27.2.1.1.1.B.22. 2020</v>
      </c>
      <c r="C1356" s="171">
        <v>22</v>
      </c>
      <c r="D1356" s="72" t="s">
        <v>1085</v>
      </c>
      <c r="E1356" s="107" t="s">
        <v>725</v>
      </c>
      <c r="F1356" s="19" t="s">
        <v>893</v>
      </c>
      <c r="G1356" s="190">
        <v>500000</v>
      </c>
      <c r="H1356" s="269"/>
      <c r="I1356" s="108" t="s">
        <v>983</v>
      </c>
      <c r="J1356" s="110"/>
      <c r="K1356" s="110"/>
      <c r="L1356" s="110"/>
      <c r="M1356" s="73"/>
      <c r="N1356" s="111">
        <v>1</v>
      </c>
      <c r="O1356" s="73" t="s">
        <v>946</v>
      </c>
      <c r="P1356" s="110" t="s">
        <v>985</v>
      </c>
      <c r="Q1356" s="108" t="s">
        <v>63</v>
      </c>
      <c r="R1356" s="104"/>
      <c r="S1356" s="104"/>
    </row>
    <row r="1357" spans="1:19" s="94" customFormat="1" ht="20.100000000000001" customHeight="1" x14ac:dyDescent="0.25">
      <c r="A1357" s="22">
        <v>1162</v>
      </c>
      <c r="B1357" s="20" t="str">
        <f t="shared" si="84"/>
        <v>00.03.27.2.1.1.1.B.23. 2020</v>
      </c>
      <c r="C1357" s="20">
        <v>23</v>
      </c>
      <c r="D1357" s="72" t="s">
        <v>1085</v>
      </c>
      <c r="E1357" s="107" t="s">
        <v>726</v>
      </c>
      <c r="F1357" s="19" t="s">
        <v>893</v>
      </c>
      <c r="G1357" s="192">
        <v>200000</v>
      </c>
      <c r="H1357" s="271"/>
      <c r="I1357" s="108" t="s">
        <v>983</v>
      </c>
      <c r="J1357" s="110"/>
      <c r="K1357" s="110"/>
      <c r="L1357" s="110"/>
      <c r="M1357" s="73"/>
      <c r="N1357" s="111">
        <v>1</v>
      </c>
      <c r="O1357" s="73" t="s">
        <v>946</v>
      </c>
      <c r="P1357" s="110" t="s">
        <v>985</v>
      </c>
      <c r="Q1357" s="108" t="s">
        <v>63</v>
      </c>
      <c r="R1357" s="104"/>
      <c r="S1357" s="104"/>
    </row>
    <row r="1358" spans="1:19" s="58" customFormat="1" ht="20.100000000000001" customHeight="1" x14ac:dyDescent="0.25">
      <c r="A1358" s="72">
        <v>1163</v>
      </c>
      <c r="B1358" s="20" t="str">
        <f t="shared" si="84"/>
        <v>00.03.27.2.1.1.1.B.24. 2020</v>
      </c>
      <c r="C1358" s="171">
        <v>24</v>
      </c>
      <c r="D1358" s="72" t="s">
        <v>1085</v>
      </c>
      <c r="E1358" s="107" t="s">
        <v>726</v>
      </c>
      <c r="F1358" s="19" t="s">
        <v>893</v>
      </c>
      <c r="G1358" s="192">
        <v>200000</v>
      </c>
      <c r="H1358" s="271"/>
      <c r="I1358" s="108" t="s">
        <v>983</v>
      </c>
      <c r="J1358" s="110"/>
      <c r="K1358" s="110"/>
      <c r="L1358" s="110"/>
      <c r="M1358" s="73"/>
      <c r="N1358" s="111">
        <v>1</v>
      </c>
      <c r="O1358" s="73" t="s">
        <v>946</v>
      </c>
      <c r="P1358" s="110" t="s">
        <v>985</v>
      </c>
      <c r="Q1358" s="73" t="s">
        <v>63</v>
      </c>
      <c r="R1358" s="18"/>
      <c r="S1358" s="18"/>
    </row>
    <row r="1359" spans="1:19" s="58" customFormat="1" ht="20.100000000000001" customHeight="1" x14ac:dyDescent="0.25">
      <c r="A1359" s="22">
        <v>1164</v>
      </c>
      <c r="B1359" s="20" t="str">
        <f t="shared" ref="B1359:B1390" si="85">"00.03.27.2.1.1.2.B."&amp;C1359&amp;D1359&amp;I1359</f>
        <v>00.03.27.2.1.1.2.B.25.2021</v>
      </c>
      <c r="C1359" s="20">
        <v>25</v>
      </c>
      <c r="D1359" s="72" t="s">
        <v>1085</v>
      </c>
      <c r="E1359" s="9" t="s">
        <v>727</v>
      </c>
      <c r="F1359" s="19" t="s">
        <v>893</v>
      </c>
      <c r="G1359" s="190">
        <v>2500000</v>
      </c>
      <c r="H1359" s="269"/>
      <c r="I1359" s="15">
        <v>2021</v>
      </c>
      <c r="J1359" s="22" t="s">
        <v>728</v>
      </c>
      <c r="K1359" s="22"/>
      <c r="L1359" s="19"/>
      <c r="M1359" s="17"/>
      <c r="N1359" s="10">
        <v>1</v>
      </c>
      <c r="O1359" s="23" t="s">
        <v>946</v>
      </c>
      <c r="P1359" s="26" t="s">
        <v>729</v>
      </c>
      <c r="Q1359" s="73" t="s">
        <v>63</v>
      </c>
      <c r="R1359" s="18"/>
      <c r="S1359" s="18"/>
    </row>
    <row r="1360" spans="1:19" s="58" customFormat="1" ht="20.100000000000001" customHeight="1" x14ac:dyDescent="0.25">
      <c r="A1360" s="72">
        <v>1165</v>
      </c>
      <c r="B1360" s="20" t="str">
        <f t="shared" si="85"/>
        <v>00.03.27.2.1.1.2.B.26.2021</v>
      </c>
      <c r="C1360" s="171">
        <v>26</v>
      </c>
      <c r="D1360" s="72" t="s">
        <v>1085</v>
      </c>
      <c r="E1360" s="71" t="s">
        <v>727</v>
      </c>
      <c r="F1360" s="19" t="s">
        <v>893</v>
      </c>
      <c r="G1360" s="190">
        <v>2500000</v>
      </c>
      <c r="H1360" s="269"/>
      <c r="I1360" s="15">
        <v>2021</v>
      </c>
      <c r="J1360" s="22" t="s">
        <v>728</v>
      </c>
      <c r="K1360" s="22"/>
      <c r="L1360" s="19"/>
      <c r="M1360" s="17"/>
      <c r="N1360" s="10">
        <v>1</v>
      </c>
      <c r="O1360" s="73" t="s">
        <v>946</v>
      </c>
      <c r="P1360" s="74" t="s">
        <v>729</v>
      </c>
      <c r="Q1360" s="73" t="s">
        <v>63</v>
      </c>
      <c r="R1360" s="18"/>
      <c r="S1360" s="18"/>
    </row>
    <row r="1361" spans="1:19" s="58" customFormat="1" ht="20.100000000000001" customHeight="1" x14ac:dyDescent="0.25">
      <c r="A1361" s="22">
        <v>1166</v>
      </c>
      <c r="B1361" s="20" t="str">
        <f t="shared" si="85"/>
        <v>00.03.27.2.1.1.2.B.27.2021</v>
      </c>
      <c r="C1361" s="20">
        <v>27</v>
      </c>
      <c r="D1361" s="72" t="s">
        <v>1085</v>
      </c>
      <c r="E1361" s="71" t="s">
        <v>727</v>
      </c>
      <c r="F1361" s="19" t="s">
        <v>893</v>
      </c>
      <c r="G1361" s="190">
        <v>2500000</v>
      </c>
      <c r="H1361" s="269"/>
      <c r="I1361" s="15">
        <v>2021</v>
      </c>
      <c r="J1361" s="22" t="s">
        <v>728</v>
      </c>
      <c r="K1361" s="22"/>
      <c r="L1361" s="19"/>
      <c r="M1361" s="17"/>
      <c r="N1361" s="10">
        <v>1</v>
      </c>
      <c r="O1361" s="73" t="s">
        <v>946</v>
      </c>
      <c r="P1361" s="74" t="s">
        <v>729</v>
      </c>
      <c r="Q1361" s="73" t="s">
        <v>63</v>
      </c>
      <c r="R1361" s="18"/>
      <c r="S1361" s="18"/>
    </row>
    <row r="1362" spans="1:19" s="58" customFormat="1" ht="20.100000000000001" customHeight="1" x14ac:dyDescent="0.25">
      <c r="A1362" s="72">
        <v>1167</v>
      </c>
      <c r="B1362" s="20" t="str">
        <f t="shared" si="85"/>
        <v>00.03.27.2.1.1.2.B.28.2021</v>
      </c>
      <c r="C1362" s="171">
        <v>28</v>
      </c>
      <c r="D1362" s="72" t="s">
        <v>1085</v>
      </c>
      <c r="E1362" s="71" t="s">
        <v>727</v>
      </c>
      <c r="F1362" s="19" t="s">
        <v>893</v>
      </c>
      <c r="G1362" s="190">
        <v>2500000</v>
      </c>
      <c r="H1362" s="269"/>
      <c r="I1362" s="15">
        <v>2021</v>
      </c>
      <c r="J1362" s="22" t="s">
        <v>728</v>
      </c>
      <c r="K1362" s="22"/>
      <c r="L1362" s="19"/>
      <c r="M1362" s="17"/>
      <c r="N1362" s="10">
        <v>1</v>
      </c>
      <c r="O1362" s="73" t="s">
        <v>946</v>
      </c>
      <c r="P1362" s="74" t="s">
        <v>729</v>
      </c>
      <c r="Q1362" s="73" t="s">
        <v>63</v>
      </c>
      <c r="R1362" s="18"/>
      <c r="S1362" s="18"/>
    </row>
    <row r="1363" spans="1:19" s="58" customFormat="1" ht="20.100000000000001" customHeight="1" x14ac:dyDescent="0.25">
      <c r="A1363" s="22">
        <v>1168</v>
      </c>
      <c r="B1363" s="20" t="str">
        <f t="shared" si="85"/>
        <v>00.03.27.2.1.1.2.B.29.2021</v>
      </c>
      <c r="C1363" s="20">
        <v>29</v>
      </c>
      <c r="D1363" s="72" t="s">
        <v>1085</v>
      </c>
      <c r="E1363" s="71" t="s">
        <v>727</v>
      </c>
      <c r="F1363" s="19" t="s">
        <v>893</v>
      </c>
      <c r="G1363" s="190">
        <v>2500000</v>
      </c>
      <c r="H1363" s="269"/>
      <c r="I1363" s="15">
        <v>2021</v>
      </c>
      <c r="J1363" s="22" t="s">
        <v>728</v>
      </c>
      <c r="K1363" s="22"/>
      <c r="L1363" s="19"/>
      <c r="M1363" s="17"/>
      <c r="N1363" s="10">
        <v>1</v>
      </c>
      <c r="O1363" s="73" t="s">
        <v>946</v>
      </c>
      <c r="P1363" s="74" t="s">
        <v>729</v>
      </c>
      <c r="Q1363" s="73" t="s">
        <v>63</v>
      </c>
      <c r="R1363" s="18"/>
      <c r="S1363" s="18"/>
    </row>
    <row r="1364" spans="1:19" s="58" customFormat="1" ht="20.100000000000001" customHeight="1" x14ac:dyDescent="0.25">
      <c r="A1364" s="72">
        <v>1169</v>
      </c>
      <c r="B1364" s="20" t="str">
        <f t="shared" si="85"/>
        <v>00.03.27.2.1.1.2.B.30.2021</v>
      </c>
      <c r="C1364" s="171">
        <v>30</v>
      </c>
      <c r="D1364" s="72" t="s">
        <v>1085</v>
      </c>
      <c r="E1364" s="71" t="s">
        <v>727</v>
      </c>
      <c r="F1364" s="19" t="s">
        <v>893</v>
      </c>
      <c r="G1364" s="190">
        <v>2500000</v>
      </c>
      <c r="H1364" s="269"/>
      <c r="I1364" s="15">
        <v>2021</v>
      </c>
      <c r="J1364" s="22" t="s">
        <v>728</v>
      </c>
      <c r="K1364" s="22"/>
      <c r="L1364" s="19"/>
      <c r="M1364" s="17"/>
      <c r="N1364" s="10">
        <v>1</v>
      </c>
      <c r="O1364" s="73" t="s">
        <v>946</v>
      </c>
      <c r="P1364" s="74" t="s">
        <v>729</v>
      </c>
      <c r="Q1364" s="73" t="s">
        <v>63</v>
      </c>
      <c r="R1364" s="18"/>
      <c r="S1364" s="18"/>
    </row>
    <row r="1365" spans="1:19" s="58" customFormat="1" ht="20.100000000000001" customHeight="1" x14ac:dyDescent="0.25">
      <c r="A1365" s="22">
        <v>1170</v>
      </c>
      <c r="B1365" s="20" t="str">
        <f t="shared" si="85"/>
        <v>00.03.27.2.1.1.2.B.31.2021</v>
      </c>
      <c r="C1365" s="20">
        <v>31</v>
      </c>
      <c r="D1365" s="72" t="s">
        <v>1085</v>
      </c>
      <c r="E1365" s="71" t="s">
        <v>727</v>
      </c>
      <c r="F1365" s="19" t="s">
        <v>893</v>
      </c>
      <c r="G1365" s="190">
        <v>2500000</v>
      </c>
      <c r="H1365" s="269"/>
      <c r="I1365" s="15">
        <v>2021</v>
      </c>
      <c r="J1365" s="22" t="s">
        <v>728</v>
      </c>
      <c r="K1365" s="22"/>
      <c r="L1365" s="19"/>
      <c r="M1365" s="17"/>
      <c r="N1365" s="10">
        <v>1</v>
      </c>
      <c r="O1365" s="73" t="s">
        <v>946</v>
      </c>
      <c r="P1365" s="74" t="s">
        <v>729</v>
      </c>
      <c r="Q1365" s="73" t="s">
        <v>63</v>
      </c>
      <c r="R1365" s="18"/>
      <c r="S1365" s="18"/>
    </row>
    <row r="1366" spans="1:19" s="58" customFormat="1" ht="20.100000000000001" customHeight="1" x14ac:dyDescent="0.25">
      <c r="A1366" s="72">
        <v>1171</v>
      </c>
      <c r="B1366" s="20" t="str">
        <f t="shared" si="85"/>
        <v>00.03.27.2.1.1.2.B.32.2021</v>
      </c>
      <c r="C1366" s="20">
        <v>32</v>
      </c>
      <c r="D1366" s="72" t="s">
        <v>1085</v>
      </c>
      <c r="E1366" s="71" t="s">
        <v>727</v>
      </c>
      <c r="F1366" s="19" t="s">
        <v>893</v>
      </c>
      <c r="G1366" s="190">
        <v>2500000</v>
      </c>
      <c r="H1366" s="269"/>
      <c r="I1366" s="15">
        <v>2021</v>
      </c>
      <c r="J1366" s="22" t="s">
        <v>728</v>
      </c>
      <c r="K1366" s="22"/>
      <c r="L1366" s="19"/>
      <c r="M1366" s="17"/>
      <c r="N1366" s="10">
        <v>1</v>
      </c>
      <c r="O1366" s="73" t="s">
        <v>946</v>
      </c>
      <c r="P1366" s="74" t="s">
        <v>729</v>
      </c>
      <c r="Q1366" s="73" t="s">
        <v>63</v>
      </c>
      <c r="R1366" s="18"/>
      <c r="S1366" s="18"/>
    </row>
    <row r="1367" spans="1:19" s="58" customFormat="1" ht="20.100000000000001" customHeight="1" x14ac:dyDescent="0.25">
      <c r="A1367" s="22">
        <v>1172</v>
      </c>
      <c r="B1367" s="20" t="str">
        <f t="shared" si="85"/>
        <v>00.03.27.2.1.1.2.B.33.2021</v>
      </c>
      <c r="C1367" s="171">
        <v>33</v>
      </c>
      <c r="D1367" s="72" t="s">
        <v>1085</v>
      </c>
      <c r="E1367" s="71" t="s">
        <v>727</v>
      </c>
      <c r="F1367" s="19" t="s">
        <v>893</v>
      </c>
      <c r="G1367" s="190">
        <v>2500000</v>
      </c>
      <c r="H1367" s="269"/>
      <c r="I1367" s="15">
        <v>2021</v>
      </c>
      <c r="J1367" s="22" t="s">
        <v>728</v>
      </c>
      <c r="K1367" s="22"/>
      <c r="L1367" s="19"/>
      <c r="M1367" s="17"/>
      <c r="N1367" s="10">
        <v>1</v>
      </c>
      <c r="O1367" s="73" t="s">
        <v>946</v>
      </c>
      <c r="P1367" s="74" t="s">
        <v>729</v>
      </c>
      <c r="Q1367" s="73" t="s">
        <v>63</v>
      </c>
      <c r="R1367" s="18"/>
      <c r="S1367" s="18"/>
    </row>
    <row r="1368" spans="1:19" s="58" customFormat="1" ht="20.100000000000001" customHeight="1" x14ac:dyDescent="0.25">
      <c r="A1368" s="72">
        <v>1173</v>
      </c>
      <c r="B1368" s="20" t="str">
        <f t="shared" si="85"/>
        <v>00.03.27.2.1.1.2.B.34.2021</v>
      </c>
      <c r="C1368" s="20">
        <v>34</v>
      </c>
      <c r="D1368" s="72" t="s">
        <v>1085</v>
      </c>
      <c r="E1368" s="71" t="s">
        <v>727</v>
      </c>
      <c r="F1368" s="19" t="s">
        <v>893</v>
      </c>
      <c r="G1368" s="190">
        <v>2500000</v>
      </c>
      <c r="H1368" s="269"/>
      <c r="I1368" s="15">
        <v>2021</v>
      </c>
      <c r="J1368" s="22" t="s">
        <v>728</v>
      </c>
      <c r="K1368" s="22"/>
      <c r="L1368" s="19"/>
      <c r="M1368" s="17"/>
      <c r="N1368" s="10">
        <v>1</v>
      </c>
      <c r="O1368" s="73" t="s">
        <v>946</v>
      </c>
      <c r="P1368" s="74" t="s">
        <v>729</v>
      </c>
      <c r="Q1368" s="73" t="s">
        <v>63</v>
      </c>
      <c r="R1368" s="18"/>
      <c r="S1368" s="18"/>
    </row>
    <row r="1369" spans="1:19" s="58" customFormat="1" ht="20.100000000000001" customHeight="1" x14ac:dyDescent="0.25">
      <c r="A1369" s="22">
        <v>1174</v>
      </c>
      <c r="B1369" s="20" t="str">
        <f t="shared" si="85"/>
        <v>00.03.27.2.1.1.2.B.35.2021</v>
      </c>
      <c r="C1369" s="171">
        <v>35</v>
      </c>
      <c r="D1369" s="72" t="s">
        <v>1085</v>
      </c>
      <c r="E1369" s="71" t="s">
        <v>727</v>
      </c>
      <c r="F1369" s="19" t="s">
        <v>893</v>
      </c>
      <c r="G1369" s="190">
        <v>2500000</v>
      </c>
      <c r="H1369" s="269"/>
      <c r="I1369" s="15">
        <v>2021</v>
      </c>
      <c r="J1369" s="22" t="s">
        <v>728</v>
      </c>
      <c r="K1369" s="22"/>
      <c r="L1369" s="19"/>
      <c r="M1369" s="17"/>
      <c r="N1369" s="10">
        <v>1</v>
      </c>
      <c r="O1369" s="73" t="s">
        <v>946</v>
      </c>
      <c r="P1369" s="74" t="s">
        <v>729</v>
      </c>
      <c r="Q1369" s="73" t="s">
        <v>63</v>
      </c>
      <c r="R1369" s="18"/>
      <c r="S1369" s="18"/>
    </row>
    <row r="1370" spans="1:19" s="58" customFormat="1" ht="20.100000000000001" customHeight="1" x14ac:dyDescent="0.25">
      <c r="A1370" s="72">
        <v>1175</v>
      </c>
      <c r="B1370" s="20" t="str">
        <f t="shared" si="85"/>
        <v>00.03.27.2.1.1.2.B.36.2021</v>
      </c>
      <c r="C1370" s="20">
        <v>36</v>
      </c>
      <c r="D1370" s="72" t="s">
        <v>1085</v>
      </c>
      <c r="E1370" s="71" t="s">
        <v>727</v>
      </c>
      <c r="F1370" s="19" t="s">
        <v>893</v>
      </c>
      <c r="G1370" s="190">
        <v>2500000</v>
      </c>
      <c r="H1370" s="269"/>
      <c r="I1370" s="15">
        <v>2021</v>
      </c>
      <c r="J1370" s="22" t="s">
        <v>728</v>
      </c>
      <c r="K1370" s="22"/>
      <c r="L1370" s="19"/>
      <c r="M1370" s="17"/>
      <c r="N1370" s="10">
        <v>1</v>
      </c>
      <c r="O1370" s="73" t="s">
        <v>946</v>
      </c>
      <c r="P1370" s="74" t="s">
        <v>729</v>
      </c>
      <c r="Q1370" s="73" t="s">
        <v>63</v>
      </c>
      <c r="R1370" s="18"/>
      <c r="S1370" s="18"/>
    </row>
    <row r="1371" spans="1:19" s="58" customFormat="1" ht="20.100000000000001" customHeight="1" x14ac:dyDescent="0.25">
      <c r="A1371" s="22">
        <v>1176</v>
      </c>
      <c r="B1371" s="20" t="str">
        <f t="shared" si="85"/>
        <v>00.03.27.2.1.1.2.B.37.2021</v>
      </c>
      <c r="C1371" s="171">
        <v>37</v>
      </c>
      <c r="D1371" s="72" t="s">
        <v>1085</v>
      </c>
      <c r="E1371" s="71" t="s">
        <v>727</v>
      </c>
      <c r="F1371" s="19" t="s">
        <v>893</v>
      </c>
      <c r="G1371" s="190">
        <v>2500000</v>
      </c>
      <c r="H1371" s="269"/>
      <c r="I1371" s="15">
        <v>2021</v>
      </c>
      <c r="J1371" s="22" t="s">
        <v>728</v>
      </c>
      <c r="K1371" s="22"/>
      <c r="L1371" s="19"/>
      <c r="M1371" s="17"/>
      <c r="N1371" s="10">
        <v>1</v>
      </c>
      <c r="O1371" s="73" t="s">
        <v>946</v>
      </c>
      <c r="P1371" s="74" t="s">
        <v>729</v>
      </c>
      <c r="Q1371" s="73" t="s">
        <v>63</v>
      </c>
      <c r="R1371" s="18"/>
      <c r="S1371" s="18"/>
    </row>
    <row r="1372" spans="1:19" s="58" customFormat="1" ht="20.100000000000001" customHeight="1" x14ac:dyDescent="0.25">
      <c r="A1372" s="72">
        <v>1177</v>
      </c>
      <c r="B1372" s="20" t="str">
        <f t="shared" si="85"/>
        <v>00.03.27.2.1.1.2.B.38.2021</v>
      </c>
      <c r="C1372" s="20">
        <v>38</v>
      </c>
      <c r="D1372" s="72" t="s">
        <v>1085</v>
      </c>
      <c r="E1372" s="71" t="s">
        <v>727</v>
      </c>
      <c r="F1372" s="19" t="s">
        <v>893</v>
      </c>
      <c r="G1372" s="190">
        <v>2500000</v>
      </c>
      <c r="H1372" s="269"/>
      <c r="I1372" s="15">
        <v>2021</v>
      </c>
      <c r="J1372" s="22" t="s">
        <v>728</v>
      </c>
      <c r="K1372" s="22"/>
      <c r="L1372" s="19"/>
      <c r="M1372" s="17"/>
      <c r="N1372" s="10">
        <v>1</v>
      </c>
      <c r="O1372" s="73" t="s">
        <v>946</v>
      </c>
      <c r="P1372" s="74" t="s">
        <v>729</v>
      </c>
      <c r="Q1372" s="73" t="s">
        <v>63</v>
      </c>
      <c r="R1372" s="18"/>
      <c r="S1372" s="18"/>
    </row>
    <row r="1373" spans="1:19" s="58" customFormat="1" ht="20.100000000000001" customHeight="1" x14ac:dyDescent="0.25">
      <c r="A1373" s="22">
        <v>1178</v>
      </c>
      <c r="B1373" s="20" t="str">
        <f t="shared" si="85"/>
        <v>00.03.27.2.1.1.2.B.39.2021</v>
      </c>
      <c r="C1373" s="171">
        <v>39</v>
      </c>
      <c r="D1373" s="72" t="s">
        <v>1085</v>
      </c>
      <c r="E1373" s="71" t="s">
        <v>727</v>
      </c>
      <c r="F1373" s="19" t="s">
        <v>893</v>
      </c>
      <c r="G1373" s="190">
        <v>2500000</v>
      </c>
      <c r="H1373" s="269"/>
      <c r="I1373" s="15">
        <v>2021</v>
      </c>
      <c r="J1373" s="22" t="s">
        <v>728</v>
      </c>
      <c r="K1373" s="22"/>
      <c r="L1373" s="19"/>
      <c r="M1373" s="17"/>
      <c r="N1373" s="10">
        <v>1</v>
      </c>
      <c r="O1373" s="73" t="s">
        <v>946</v>
      </c>
      <c r="P1373" s="74" t="s">
        <v>729</v>
      </c>
      <c r="Q1373" s="73" t="s">
        <v>63</v>
      </c>
      <c r="R1373" s="24"/>
      <c r="S1373" s="24"/>
    </row>
    <row r="1374" spans="1:19" s="58" customFormat="1" ht="20.100000000000001" customHeight="1" x14ac:dyDescent="0.25">
      <c r="A1374" s="72">
        <v>1179</v>
      </c>
      <c r="B1374" s="20" t="str">
        <f t="shared" si="85"/>
        <v>00.03.27.2.1.1.2.B.40.2018</v>
      </c>
      <c r="C1374" s="20">
        <v>40</v>
      </c>
      <c r="D1374" s="72" t="s">
        <v>1085</v>
      </c>
      <c r="E1374" s="13" t="s">
        <v>464</v>
      </c>
      <c r="F1374" s="19" t="s">
        <v>893</v>
      </c>
      <c r="G1374" s="190">
        <v>90000</v>
      </c>
      <c r="H1374" s="269"/>
      <c r="I1374" s="66">
        <v>2018</v>
      </c>
      <c r="J1374" s="23"/>
      <c r="K1374" s="73"/>
      <c r="L1374" s="24"/>
      <c r="M1374" s="73"/>
      <c r="N1374" s="15">
        <v>1</v>
      </c>
      <c r="O1374" s="23" t="s">
        <v>946</v>
      </c>
      <c r="P1374" s="26" t="s">
        <v>729</v>
      </c>
      <c r="Q1374" s="73" t="s">
        <v>63</v>
      </c>
      <c r="R1374" s="75"/>
      <c r="S1374" s="75"/>
    </row>
    <row r="1375" spans="1:19" s="58" customFormat="1" ht="20.100000000000001" customHeight="1" x14ac:dyDescent="0.25">
      <c r="A1375" s="22">
        <v>1180</v>
      </c>
      <c r="B1375" s="20" t="str">
        <f t="shared" si="85"/>
        <v>00.03.27.2.1.1.2.B.41.2018</v>
      </c>
      <c r="C1375" s="171">
        <v>41</v>
      </c>
      <c r="D1375" s="72" t="s">
        <v>1085</v>
      </c>
      <c r="E1375" s="70" t="s">
        <v>464</v>
      </c>
      <c r="F1375" s="19" t="s">
        <v>893</v>
      </c>
      <c r="G1375" s="190">
        <v>90000</v>
      </c>
      <c r="H1375" s="269"/>
      <c r="I1375" s="73">
        <v>2018</v>
      </c>
      <c r="J1375" s="73"/>
      <c r="K1375" s="73"/>
      <c r="L1375" s="75"/>
      <c r="M1375" s="73"/>
      <c r="N1375" s="15">
        <v>1</v>
      </c>
      <c r="O1375" s="73" t="s">
        <v>946</v>
      </c>
      <c r="P1375" s="74" t="s">
        <v>729</v>
      </c>
      <c r="Q1375" s="73" t="s">
        <v>63</v>
      </c>
      <c r="R1375" s="75"/>
      <c r="S1375" s="75"/>
    </row>
    <row r="1376" spans="1:19" s="58" customFormat="1" ht="20.100000000000001" customHeight="1" x14ac:dyDescent="0.25">
      <c r="A1376" s="72">
        <v>1181</v>
      </c>
      <c r="B1376" s="20" t="str">
        <f t="shared" si="85"/>
        <v>00.03.27.2.1.1.2.B.42.2018</v>
      </c>
      <c r="C1376" s="20">
        <v>42</v>
      </c>
      <c r="D1376" s="72" t="s">
        <v>1085</v>
      </c>
      <c r="E1376" s="70" t="s">
        <v>464</v>
      </c>
      <c r="F1376" s="19" t="s">
        <v>893</v>
      </c>
      <c r="G1376" s="190">
        <v>90000</v>
      </c>
      <c r="H1376" s="269"/>
      <c r="I1376" s="73">
        <v>2018</v>
      </c>
      <c r="J1376" s="73"/>
      <c r="K1376" s="73"/>
      <c r="L1376" s="75"/>
      <c r="M1376" s="73"/>
      <c r="N1376" s="15">
        <v>1</v>
      </c>
      <c r="O1376" s="73" t="s">
        <v>946</v>
      </c>
      <c r="P1376" s="74" t="s">
        <v>729</v>
      </c>
      <c r="Q1376" s="73" t="s">
        <v>63</v>
      </c>
      <c r="R1376" s="75"/>
      <c r="S1376" s="75"/>
    </row>
    <row r="1377" spans="1:19" s="58" customFormat="1" ht="20.100000000000001" customHeight="1" x14ac:dyDescent="0.25">
      <c r="A1377" s="22">
        <v>1182</v>
      </c>
      <c r="B1377" s="20" t="str">
        <f t="shared" si="85"/>
        <v>00.03.27.2.1.1.2.B.43.2018</v>
      </c>
      <c r="C1377" s="171">
        <v>43</v>
      </c>
      <c r="D1377" s="72" t="s">
        <v>1085</v>
      </c>
      <c r="E1377" s="70" t="s">
        <v>464</v>
      </c>
      <c r="F1377" s="19" t="s">
        <v>893</v>
      </c>
      <c r="G1377" s="190">
        <v>90000</v>
      </c>
      <c r="H1377" s="269"/>
      <c r="I1377" s="73">
        <v>2018</v>
      </c>
      <c r="J1377" s="73"/>
      <c r="K1377" s="73"/>
      <c r="L1377" s="75"/>
      <c r="M1377" s="73"/>
      <c r="N1377" s="15">
        <v>1</v>
      </c>
      <c r="O1377" s="73" t="s">
        <v>946</v>
      </c>
      <c r="P1377" s="74" t="s">
        <v>729</v>
      </c>
      <c r="Q1377" s="73" t="s">
        <v>63</v>
      </c>
      <c r="R1377" s="75"/>
      <c r="S1377" s="75"/>
    </row>
    <row r="1378" spans="1:19" s="58" customFormat="1" ht="20.100000000000001" customHeight="1" x14ac:dyDescent="0.25">
      <c r="A1378" s="72">
        <v>1183</v>
      </c>
      <c r="B1378" s="20" t="str">
        <f t="shared" si="85"/>
        <v>00.03.27.2.1.1.2.B.44.2018</v>
      </c>
      <c r="C1378" s="20">
        <v>44</v>
      </c>
      <c r="D1378" s="72" t="s">
        <v>1085</v>
      </c>
      <c r="E1378" s="70" t="s">
        <v>464</v>
      </c>
      <c r="F1378" s="19" t="s">
        <v>893</v>
      </c>
      <c r="G1378" s="190">
        <v>90000</v>
      </c>
      <c r="H1378" s="269"/>
      <c r="I1378" s="73">
        <v>2018</v>
      </c>
      <c r="J1378" s="73"/>
      <c r="K1378" s="73"/>
      <c r="L1378" s="75"/>
      <c r="M1378" s="73"/>
      <c r="N1378" s="15">
        <v>1</v>
      </c>
      <c r="O1378" s="73" t="s">
        <v>946</v>
      </c>
      <c r="P1378" s="74" t="s">
        <v>729</v>
      </c>
      <c r="Q1378" s="73" t="s">
        <v>63</v>
      </c>
      <c r="R1378" s="75"/>
      <c r="S1378" s="75"/>
    </row>
    <row r="1379" spans="1:19" s="58" customFormat="1" ht="20.100000000000001" customHeight="1" x14ac:dyDescent="0.25">
      <c r="A1379" s="22">
        <v>1184</v>
      </c>
      <c r="B1379" s="20" t="str">
        <f t="shared" si="85"/>
        <v>00.03.27.2.1.1.2.B.45.2018</v>
      </c>
      <c r="C1379" s="20">
        <v>45</v>
      </c>
      <c r="D1379" s="72" t="s">
        <v>1085</v>
      </c>
      <c r="E1379" s="70" t="s">
        <v>464</v>
      </c>
      <c r="F1379" s="19" t="s">
        <v>893</v>
      </c>
      <c r="G1379" s="190">
        <v>90000</v>
      </c>
      <c r="H1379" s="269"/>
      <c r="I1379" s="73">
        <v>2018</v>
      </c>
      <c r="J1379" s="73"/>
      <c r="K1379" s="73"/>
      <c r="L1379" s="75"/>
      <c r="M1379" s="73"/>
      <c r="N1379" s="15">
        <v>1</v>
      </c>
      <c r="O1379" s="73" t="s">
        <v>946</v>
      </c>
      <c r="P1379" s="74" t="s">
        <v>729</v>
      </c>
      <c r="Q1379" s="73" t="s">
        <v>63</v>
      </c>
      <c r="R1379" s="75"/>
      <c r="S1379" s="75"/>
    </row>
    <row r="1380" spans="1:19" s="58" customFormat="1" ht="20.100000000000001" customHeight="1" x14ac:dyDescent="0.25">
      <c r="A1380" s="72">
        <v>1185</v>
      </c>
      <c r="B1380" s="20" t="str">
        <f t="shared" si="85"/>
        <v>00.03.27.2.1.1.2.B.46.2018</v>
      </c>
      <c r="C1380" s="171">
        <v>46</v>
      </c>
      <c r="D1380" s="72" t="s">
        <v>1085</v>
      </c>
      <c r="E1380" s="70" t="s">
        <v>464</v>
      </c>
      <c r="F1380" s="19" t="s">
        <v>893</v>
      </c>
      <c r="G1380" s="190">
        <v>90000</v>
      </c>
      <c r="H1380" s="269"/>
      <c r="I1380" s="73">
        <v>2018</v>
      </c>
      <c r="J1380" s="73"/>
      <c r="K1380" s="73"/>
      <c r="L1380" s="75"/>
      <c r="M1380" s="73"/>
      <c r="N1380" s="15">
        <v>1</v>
      </c>
      <c r="O1380" s="73" t="s">
        <v>946</v>
      </c>
      <c r="P1380" s="74" t="s">
        <v>729</v>
      </c>
      <c r="Q1380" s="73" t="s">
        <v>63</v>
      </c>
      <c r="R1380" s="75"/>
      <c r="S1380" s="75"/>
    </row>
    <row r="1381" spans="1:19" s="58" customFormat="1" ht="20.100000000000001" customHeight="1" x14ac:dyDescent="0.25">
      <c r="A1381" s="22">
        <v>1186</v>
      </c>
      <c r="B1381" s="20" t="str">
        <f t="shared" si="85"/>
        <v>00.03.27.2.1.1.2.B.47.2018</v>
      </c>
      <c r="C1381" s="20">
        <v>47</v>
      </c>
      <c r="D1381" s="72" t="s">
        <v>1085</v>
      </c>
      <c r="E1381" s="70" t="s">
        <v>464</v>
      </c>
      <c r="F1381" s="19" t="s">
        <v>893</v>
      </c>
      <c r="G1381" s="190">
        <v>90000</v>
      </c>
      <c r="H1381" s="269"/>
      <c r="I1381" s="73">
        <v>2018</v>
      </c>
      <c r="J1381" s="73"/>
      <c r="K1381" s="73"/>
      <c r="L1381" s="75"/>
      <c r="M1381" s="73"/>
      <c r="N1381" s="15">
        <v>1</v>
      </c>
      <c r="O1381" s="73" t="s">
        <v>946</v>
      </c>
      <c r="P1381" s="74" t="s">
        <v>729</v>
      </c>
      <c r="Q1381" s="73" t="s">
        <v>63</v>
      </c>
      <c r="R1381" s="75"/>
      <c r="S1381" s="75"/>
    </row>
    <row r="1382" spans="1:19" s="58" customFormat="1" ht="20.100000000000001" customHeight="1" x14ac:dyDescent="0.25">
      <c r="A1382" s="72">
        <v>1187</v>
      </c>
      <c r="B1382" s="20" t="str">
        <f t="shared" si="85"/>
        <v>00.03.27.2.1.1.2.B.48.2018</v>
      </c>
      <c r="C1382" s="171">
        <v>48</v>
      </c>
      <c r="D1382" s="72" t="s">
        <v>1085</v>
      </c>
      <c r="E1382" s="70" t="s">
        <v>464</v>
      </c>
      <c r="F1382" s="19" t="s">
        <v>893</v>
      </c>
      <c r="G1382" s="190">
        <v>90000</v>
      </c>
      <c r="H1382" s="269"/>
      <c r="I1382" s="73">
        <v>2018</v>
      </c>
      <c r="J1382" s="73"/>
      <c r="K1382" s="73"/>
      <c r="L1382" s="75"/>
      <c r="M1382" s="73"/>
      <c r="N1382" s="15">
        <v>1</v>
      </c>
      <c r="O1382" s="73" t="s">
        <v>946</v>
      </c>
      <c r="P1382" s="74" t="s">
        <v>729</v>
      </c>
      <c r="Q1382" s="73" t="s">
        <v>63</v>
      </c>
      <c r="R1382" s="75"/>
      <c r="S1382" s="75"/>
    </row>
    <row r="1383" spans="1:19" s="58" customFormat="1" ht="20.100000000000001" customHeight="1" x14ac:dyDescent="0.25">
      <c r="A1383" s="22">
        <v>1188</v>
      </c>
      <c r="B1383" s="20" t="str">
        <f t="shared" si="85"/>
        <v>00.03.27.2.1.1.2.B.49.2018</v>
      </c>
      <c r="C1383" s="20">
        <v>49</v>
      </c>
      <c r="D1383" s="72" t="s">
        <v>1085</v>
      </c>
      <c r="E1383" s="70" t="s">
        <v>464</v>
      </c>
      <c r="F1383" s="19" t="s">
        <v>893</v>
      </c>
      <c r="G1383" s="190">
        <v>90000</v>
      </c>
      <c r="H1383" s="269"/>
      <c r="I1383" s="73">
        <v>2018</v>
      </c>
      <c r="J1383" s="73"/>
      <c r="K1383" s="73"/>
      <c r="L1383" s="75"/>
      <c r="M1383" s="73"/>
      <c r="N1383" s="15">
        <v>1</v>
      </c>
      <c r="O1383" s="73" t="s">
        <v>946</v>
      </c>
      <c r="P1383" s="74" t="s">
        <v>729</v>
      </c>
      <c r="Q1383" s="73" t="s">
        <v>63</v>
      </c>
      <c r="R1383" s="75"/>
      <c r="S1383" s="75"/>
    </row>
    <row r="1384" spans="1:19" s="58" customFormat="1" ht="20.100000000000001" customHeight="1" x14ac:dyDescent="0.25">
      <c r="A1384" s="72">
        <v>1189</v>
      </c>
      <c r="B1384" s="20" t="str">
        <f t="shared" si="85"/>
        <v>00.03.27.2.1.1.2.B.50.2018</v>
      </c>
      <c r="C1384" s="171">
        <v>50</v>
      </c>
      <c r="D1384" s="72" t="s">
        <v>1085</v>
      </c>
      <c r="E1384" s="70" t="s">
        <v>464</v>
      </c>
      <c r="F1384" s="19" t="s">
        <v>893</v>
      </c>
      <c r="G1384" s="190">
        <v>90000</v>
      </c>
      <c r="H1384" s="269"/>
      <c r="I1384" s="73">
        <v>2018</v>
      </c>
      <c r="J1384" s="73"/>
      <c r="K1384" s="73"/>
      <c r="L1384" s="75"/>
      <c r="M1384" s="73"/>
      <c r="N1384" s="15">
        <v>1</v>
      </c>
      <c r="O1384" s="73" t="s">
        <v>946</v>
      </c>
      <c r="P1384" s="74" t="s">
        <v>729</v>
      </c>
      <c r="Q1384" s="73" t="s">
        <v>63</v>
      </c>
      <c r="R1384" s="75"/>
      <c r="S1384" s="75"/>
    </row>
    <row r="1385" spans="1:19" s="58" customFormat="1" ht="20.100000000000001" customHeight="1" x14ac:dyDescent="0.25">
      <c r="A1385" s="22">
        <v>1190</v>
      </c>
      <c r="B1385" s="20" t="str">
        <f t="shared" si="85"/>
        <v>00.03.27.2.1.1.2.B.51.2018</v>
      </c>
      <c r="C1385" s="20">
        <v>51</v>
      </c>
      <c r="D1385" s="72" t="s">
        <v>1085</v>
      </c>
      <c r="E1385" s="70" t="s">
        <v>464</v>
      </c>
      <c r="F1385" s="19" t="s">
        <v>893</v>
      </c>
      <c r="G1385" s="190">
        <v>90000</v>
      </c>
      <c r="H1385" s="269"/>
      <c r="I1385" s="73">
        <v>2018</v>
      </c>
      <c r="J1385" s="73"/>
      <c r="K1385" s="73"/>
      <c r="L1385" s="75"/>
      <c r="M1385" s="73"/>
      <c r="N1385" s="15">
        <v>1</v>
      </c>
      <c r="O1385" s="73" t="s">
        <v>946</v>
      </c>
      <c r="P1385" s="74" t="s">
        <v>729</v>
      </c>
      <c r="Q1385" s="73" t="s">
        <v>63</v>
      </c>
      <c r="R1385" s="75"/>
      <c r="S1385" s="75"/>
    </row>
    <row r="1386" spans="1:19" s="58" customFormat="1" ht="20.100000000000001" customHeight="1" x14ac:dyDescent="0.25">
      <c r="A1386" s="72">
        <v>1191</v>
      </c>
      <c r="B1386" s="20" t="str">
        <f t="shared" si="85"/>
        <v>00.03.27.2.1.1.2.B.52.2018</v>
      </c>
      <c r="C1386" s="171">
        <v>52</v>
      </c>
      <c r="D1386" s="72" t="s">
        <v>1085</v>
      </c>
      <c r="E1386" s="70" t="s">
        <v>464</v>
      </c>
      <c r="F1386" s="19" t="s">
        <v>893</v>
      </c>
      <c r="G1386" s="190">
        <v>90000</v>
      </c>
      <c r="H1386" s="269"/>
      <c r="I1386" s="73">
        <v>2018</v>
      </c>
      <c r="J1386" s="73"/>
      <c r="K1386" s="73"/>
      <c r="L1386" s="75"/>
      <c r="M1386" s="73"/>
      <c r="N1386" s="15">
        <v>1</v>
      </c>
      <c r="O1386" s="73" t="s">
        <v>946</v>
      </c>
      <c r="P1386" s="74" t="s">
        <v>729</v>
      </c>
      <c r="Q1386" s="73" t="s">
        <v>63</v>
      </c>
      <c r="R1386" s="75"/>
      <c r="S1386" s="75"/>
    </row>
    <row r="1387" spans="1:19" s="58" customFormat="1" ht="20.100000000000001" customHeight="1" x14ac:dyDescent="0.25">
      <c r="A1387" s="22">
        <v>1192</v>
      </c>
      <c r="B1387" s="20" t="str">
        <f t="shared" si="85"/>
        <v>00.03.27.2.1.1.2.B.53.2018</v>
      </c>
      <c r="C1387" s="20">
        <v>53</v>
      </c>
      <c r="D1387" s="72" t="s">
        <v>1085</v>
      </c>
      <c r="E1387" s="70" t="s">
        <v>464</v>
      </c>
      <c r="F1387" s="19" t="s">
        <v>893</v>
      </c>
      <c r="G1387" s="190">
        <v>90000</v>
      </c>
      <c r="H1387" s="269"/>
      <c r="I1387" s="73">
        <v>2018</v>
      </c>
      <c r="J1387" s="73"/>
      <c r="K1387" s="73"/>
      <c r="L1387" s="75"/>
      <c r="M1387" s="73"/>
      <c r="N1387" s="15">
        <v>1</v>
      </c>
      <c r="O1387" s="73" t="s">
        <v>946</v>
      </c>
      <c r="P1387" s="74" t="s">
        <v>729</v>
      </c>
      <c r="Q1387" s="73" t="s">
        <v>63</v>
      </c>
      <c r="R1387" s="75"/>
      <c r="S1387" s="75"/>
    </row>
    <row r="1388" spans="1:19" s="58" customFormat="1" ht="20.100000000000001" customHeight="1" x14ac:dyDescent="0.25">
      <c r="A1388" s="72">
        <v>1193</v>
      </c>
      <c r="B1388" s="20" t="str">
        <f t="shared" si="85"/>
        <v>00.03.27.2.1.1.2.B.54.2018</v>
      </c>
      <c r="C1388" s="171">
        <v>54</v>
      </c>
      <c r="D1388" s="72" t="s">
        <v>1085</v>
      </c>
      <c r="E1388" s="70" t="s">
        <v>464</v>
      </c>
      <c r="F1388" s="19" t="s">
        <v>893</v>
      </c>
      <c r="G1388" s="190">
        <v>90000</v>
      </c>
      <c r="H1388" s="269"/>
      <c r="I1388" s="73">
        <v>2018</v>
      </c>
      <c r="J1388" s="73"/>
      <c r="K1388" s="73"/>
      <c r="L1388" s="75"/>
      <c r="M1388" s="73"/>
      <c r="N1388" s="15">
        <v>1</v>
      </c>
      <c r="O1388" s="73" t="s">
        <v>946</v>
      </c>
      <c r="P1388" s="74" t="s">
        <v>729</v>
      </c>
      <c r="Q1388" s="73" t="s">
        <v>63</v>
      </c>
      <c r="R1388" s="24"/>
      <c r="S1388" s="24"/>
    </row>
    <row r="1389" spans="1:19" s="58" customFormat="1" ht="20.100000000000001" customHeight="1" x14ac:dyDescent="0.25">
      <c r="A1389" s="22">
        <v>1194</v>
      </c>
      <c r="B1389" s="20" t="str">
        <f t="shared" si="85"/>
        <v>00.03.27.2.1.1.2.B.55.2020</v>
      </c>
      <c r="C1389" s="20">
        <v>55</v>
      </c>
      <c r="D1389" s="72" t="s">
        <v>1085</v>
      </c>
      <c r="E1389" s="13" t="s">
        <v>348</v>
      </c>
      <c r="F1389" s="19" t="s">
        <v>893</v>
      </c>
      <c r="G1389" s="190">
        <v>100000</v>
      </c>
      <c r="H1389" s="269"/>
      <c r="I1389" s="15">
        <v>2020</v>
      </c>
      <c r="J1389" s="23"/>
      <c r="K1389" s="73"/>
      <c r="L1389" s="24"/>
      <c r="M1389" s="73"/>
      <c r="N1389" s="15">
        <v>1</v>
      </c>
      <c r="O1389" s="23" t="s">
        <v>946</v>
      </c>
      <c r="P1389" s="26" t="s">
        <v>729</v>
      </c>
      <c r="Q1389" s="73" t="s">
        <v>63</v>
      </c>
      <c r="R1389" s="75"/>
      <c r="S1389" s="75"/>
    </row>
    <row r="1390" spans="1:19" s="58" customFormat="1" ht="20.100000000000001" customHeight="1" x14ac:dyDescent="0.25">
      <c r="A1390" s="72">
        <v>1195</v>
      </c>
      <c r="B1390" s="20" t="str">
        <f t="shared" si="85"/>
        <v>00.03.27.2.1.1.2.B.56.2020</v>
      </c>
      <c r="C1390" s="171">
        <v>56</v>
      </c>
      <c r="D1390" s="72" t="s">
        <v>1085</v>
      </c>
      <c r="E1390" s="70" t="s">
        <v>348</v>
      </c>
      <c r="F1390" s="19" t="s">
        <v>893</v>
      </c>
      <c r="G1390" s="190">
        <v>100000</v>
      </c>
      <c r="H1390" s="269"/>
      <c r="I1390" s="15">
        <v>2020</v>
      </c>
      <c r="J1390" s="73"/>
      <c r="K1390" s="73"/>
      <c r="L1390" s="75"/>
      <c r="M1390" s="73"/>
      <c r="N1390" s="15">
        <v>1</v>
      </c>
      <c r="O1390" s="73" t="s">
        <v>946</v>
      </c>
      <c r="P1390" s="74" t="s">
        <v>729</v>
      </c>
      <c r="Q1390" s="73" t="s">
        <v>63</v>
      </c>
      <c r="R1390" s="75"/>
      <c r="S1390" s="75"/>
    </row>
    <row r="1391" spans="1:19" s="58" customFormat="1" ht="20.100000000000001" customHeight="1" x14ac:dyDescent="0.25">
      <c r="A1391" s="22">
        <v>1196</v>
      </c>
      <c r="B1391" s="20" t="str">
        <f t="shared" ref="B1391:B1410" si="86">"00.03.27.2.1.1.2.B."&amp;C1391&amp;D1391&amp;I1391</f>
        <v>00.03.27.2.1.1.2.B.57.2020</v>
      </c>
      <c r="C1391" s="20">
        <v>57</v>
      </c>
      <c r="D1391" s="72" t="s">
        <v>1085</v>
      </c>
      <c r="E1391" s="70" t="s">
        <v>348</v>
      </c>
      <c r="F1391" s="19" t="s">
        <v>893</v>
      </c>
      <c r="G1391" s="190">
        <v>100000</v>
      </c>
      <c r="H1391" s="269"/>
      <c r="I1391" s="15">
        <v>2020</v>
      </c>
      <c r="J1391" s="73"/>
      <c r="K1391" s="73"/>
      <c r="L1391" s="75"/>
      <c r="M1391" s="73"/>
      <c r="N1391" s="15">
        <v>1</v>
      </c>
      <c r="O1391" s="73" t="s">
        <v>946</v>
      </c>
      <c r="P1391" s="74" t="s">
        <v>729</v>
      </c>
      <c r="Q1391" s="73" t="s">
        <v>63</v>
      </c>
      <c r="R1391" s="24"/>
      <c r="S1391" s="24"/>
    </row>
    <row r="1392" spans="1:19" s="58" customFormat="1" ht="20.100000000000001" customHeight="1" x14ac:dyDescent="0.25">
      <c r="A1392" s="72">
        <v>1197</v>
      </c>
      <c r="B1392" s="20" t="str">
        <f t="shared" si="86"/>
        <v>00.03.27.2.1.1.2.B.58.2020</v>
      </c>
      <c r="C1392" s="171">
        <v>58</v>
      </c>
      <c r="D1392" s="72" t="s">
        <v>1085</v>
      </c>
      <c r="E1392" s="13" t="s">
        <v>730</v>
      </c>
      <c r="F1392" s="19" t="s">
        <v>893</v>
      </c>
      <c r="G1392" s="190">
        <v>1500000</v>
      </c>
      <c r="H1392" s="269"/>
      <c r="I1392" s="15">
        <v>2020</v>
      </c>
      <c r="J1392" s="23"/>
      <c r="K1392" s="73"/>
      <c r="L1392" s="24"/>
      <c r="M1392" s="73"/>
      <c r="N1392" s="15">
        <v>1</v>
      </c>
      <c r="O1392" s="23" t="s">
        <v>946</v>
      </c>
      <c r="P1392" s="26" t="s">
        <v>729</v>
      </c>
      <c r="Q1392" s="73" t="s">
        <v>63</v>
      </c>
      <c r="R1392" s="24"/>
      <c r="S1392" s="24"/>
    </row>
    <row r="1393" spans="1:19" s="58" customFormat="1" ht="20.100000000000001" customHeight="1" x14ac:dyDescent="0.25">
      <c r="A1393" s="22">
        <v>1198</v>
      </c>
      <c r="B1393" s="20" t="str">
        <f t="shared" si="86"/>
        <v>00.03.27.2.1.1.2.B.59.2021</v>
      </c>
      <c r="C1393" s="20">
        <v>59</v>
      </c>
      <c r="D1393" s="72" t="s">
        <v>1085</v>
      </c>
      <c r="E1393" s="121" t="s">
        <v>731</v>
      </c>
      <c r="F1393" s="19" t="s">
        <v>893</v>
      </c>
      <c r="G1393" s="190">
        <v>2000000</v>
      </c>
      <c r="H1393" s="269"/>
      <c r="I1393" s="15">
        <v>2021</v>
      </c>
      <c r="J1393" s="23" t="s">
        <v>1045</v>
      </c>
      <c r="K1393" s="73"/>
      <c r="L1393" s="24"/>
      <c r="M1393" s="73"/>
      <c r="N1393" s="15">
        <v>1</v>
      </c>
      <c r="O1393" s="23" t="s">
        <v>946</v>
      </c>
      <c r="P1393" s="26" t="s">
        <v>729</v>
      </c>
      <c r="Q1393" s="73" t="s">
        <v>63</v>
      </c>
      <c r="R1393" s="75"/>
      <c r="S1393" s="75"/>
    </row>
    <row r="1394" spans="1:19" s="58" customFormat="1" ht="20.100000000000001" customHeight="1" x14ac:dyDescent="0.25">
      <c r="A1394" s="72">
        <v>1199</v>
      </c>
      <c r="B1394" s="20" t="str">
        <f t="shared" si="86"/>
        <v>00.03.27.2.1.1.2.B.60.2021</v>
      </c>
      <c r="C1394" s="171">
        <v>60</v>
      </c>
      <c r="D1394" s="72" t="s">
        <v>1085</v>
      </c>
      <c r="E1394" s="121" t="s">
        <v>731</v>
      </c>
      <c r="F1394" s="19" t="s">
        <v>893</v>
      </c>
      <c r="G1394" s="190">
        <v>1800000</v>
      </c>
      <c r="H1394" s="269"/>
      <c r="I1394" s="15">
        <v>2021</v>
      </c>
      <c r="J1394" s="73" t="s">
        <v>1044</v>
      </c>
      <c r="K1394" s="73"/>
      <c r="L1394" s="75"/>
      <c r="M1394" s="73"/>
      <c r="N1394" s="15">
        <v>1</v>
      </c>
      <c r="O1394" s="73" t="s">
        <v>946</v>
      </c>
      <c r="P1394" s="74" t="s">
        <v>729</v>
      </c>
      <c r="Q1394" s="73" t="s">
        <v>63</v>
      </c>
      <c r="R1394" s="24"/>
      <c r="S1394" s="24"/>
    </row>
    <row r="1395" spans="1:19" s="58" customFormat="1" ht="20.100000000000001" customHeight="1" x14ac:dyDescent="0.25">
      <c r="A1395" s="22">
        <v>1200</v>
      </c>
      <c r="B1395" s="20" t="str">
        <f t="shared" si="86"/>
        <v>00.03.27.2.1.1.2.B.61.2016</v>
      </c>
      <c r="C1395" s="20">
        <v>61</v>
      </c>
      <c r="D1395" s="72" t="s">
        <v>1085</v>
      </c>
      <c r="E1395" s="13" t="s">
        <v>78</v>
      </c>
      <c r="F1395" s="19" t="s">
        <v>893</v>
      </c>
      <c r="G1395" s="190">
        <v>4500000</v>
      </c>
      <c r="H1395" s="269"/>
      <c r="I1395" s="15">
        <v>2016</v>
      </c>
      <c r="J1395" s="23" t="s">
        <v>79</v>
      </c>
      <c r="K1395" s="73"/>
      <c r="L1395" s="24"/>
      <c r="M1395" s="73"/>
      <c r="N1395" s="15">
        <v>1</v>
      </c>
      <c r="O1395" s="23" t="s">
        <v>946</v>
      </c>
      <c r="P1395" s="26" t="s">
        <v>729</v>
      </c>
      <c r="Q1395" s="73" t="s">
        <v>63</v>
      </c>
      <c r="R1395" s="75"/>
      <c r="S1395" s="75"/>
    </row>
    <row r="1396" spans="1:19" s="58" customFormat="1" ht="20.100000000000001" customHeight="1" x14ac:dyDescent="0.25">
      <c r="A1396" s="72">
        <v>1201</v>
      </c>
      <c r="B1396" s="20" t="str">
        <f t="shared" si="86"/>
        <v>00.03.27.2.1.1.2.B.62.2016</v>
      </c>
      <c r="C1396" s="171">
        <v>62</v>
      </c>
      <c r="D1396" s="72" t="s">
        <v>1085</v>
      </c>
      <c r="E1396" s="70" t="s">
        <v>78</v>
      </c>
      <c r="F1396" s="19" t="s">
        <v>893</v>
      </c>
      <c r="G1396" s="190">
        <v>4500000</v>
      </c>
      <c r="H1396" s="269"/>
      <c r="I1396" s="15">
        <v>2016</v>
      </c>
      <c r="J1396" s="73" t="s">
        <v>79</v>
      </c>
      <c r="K1396" s="73"/>
      <c r="L1396" s="75"/>
      <c r="M1396" s="73"/>
      <c r="N1396" s="15">
        <v>1</v>
      </c>
      <c r="O1396" s="73" t="s">
        <v>946</v>
      </c>
      <c r="P1396" s="74" t="s">
        <v>729</v>
      </c>
      <c r="Q1396" s="73" t="s">
        <v>63</v>
      </c>
      <c r="R1396" s="75"/>
      <c r="S1396" s="75"/>
    </row>
    <row r="1397" spans="1:19" s="58" customFormat="1" ht="20.100000000000001" customHeight="1" x14ac:dyDescent="0.25">
      <c r="A1397" s="22">
        <v>1202</v>
      </c>
      <c r="B1397" s="20" t="str">
        <f t="shared" si="86"/>
        <v>00.03.27.2.1.1.2.B.63.2016</v>
      </c>
      <c r="C1397" s="20">
        <v>63</v>
      </c>
      <c r="D1397" s="72" t="s">
        <v>1085</v>
      </c>
      <c r="E1397" s="70" t="s">
        <v>78</v>
      </c>
      <c r="F1397" s="19" t="s">
        <v>893</v>
      </c>
      <c r="G1397" s="190">
        <v>4500000</v>
      </c>
      <c r="H1397" s="269"/>
      <c r="I1397" s="15">
        <v>2016</v>
      </c>
      <c r="J1397" s="73" t="s">
        <v>79</v>
      </c>
      <c r="K1397" s="73"/>
      <c r="L1397" s="75"/>
      <c r="M1397" s="73"/>
      <c r="N1397" s="15">
        <v>1</v>
      </c>
      <c r="O1397" s="73" t="s">
        <v>946</v>
      </c>
      <c r="P1397" s="74" t="s">
        <v>729</v>
      </c>
      <c r="Q1397" s="73" t="s">
        <v>63</v>
      </c>
      <c r="R1397" s="75"/>
      <c r="S1397" s="75"/>
    </row>
    <row r="1398" spans="1:19" s="58" customFormat="1" ht="20.100000000000001" customHeight="1" x14ac:dyDescent="0.25">
      <c r="A1398" s="72">
        <v>1203</v>
      </c>
      <c r="B1398" s="20" t="str">
        <f t="shared" si="86"/>
        <v>00.03.27.2.1.1.2.B.64.2016</v>
      </c>
      <c r="C1398" s="171">
        <v>64</v>
      </c>
      <c r="D1398" s="72" t="s">
        <v>1085</v>
      </c>
      <c r="E1398" s="70" t="s">
        <v>78</v>
      </c>
      <c r="F1398" s="19" t="s">
        <v>893</v>
      </c>
      <c r="G1398" s="190">
        <v>4500000</v>
      </c>
      <c r="H1398" s="269"/>
      <c r="I1398" s="15">
        <v>2016</v>
      </c>
      <c r="J1398" s="73" t="s">
        <v>79</v>
      </c>
      <c r="K1398" s="73"/>
      <c r="L1398" s="75"/>
      <c r="M1398" s="73"/>
      <c r="N1398" s="15">
        <v>1</v>
      </c>
      <c r="O1398" s="73" t="s">
        <v>946</v>
      </c>
      <c r="P1398" s="74" t="s">
        <v>729</v>
      </c>
      <c r="Q1398" s="73" t="s">
        <v>63</v>
      </c>
      <c r="R1398" s="24"/>
      <c r="S1398" s="24"/>
    </row>
    <row r="1399" spans="1:19" s="58" customFormat="1" ht="20.100000000000001" customHeight="1" x14ac:dyDescent="0.25">
      <c r="A1399" s="22">
        <v>1204</v>
      </c>
      <c r="B1399" s="20" t="str">
        <f t="shared" si="86"/>
        <v>00.03.27.2.1.1.2.B.65.2020</v>
      </c>
      <c r="C1399" s="20">
        <v>65</v>
      </c>
      <c r="D1399" s="72" t="s">
        <v>1085</v>
      </c>
      <c r="E1399" s="74" t="s">
        <v>708</v>
      </c>
      <c r="F1399" s="19" t="s">
        <v>893</v>
      </c>
      <c r="G1399" s="190">
        <v>90000</v>
      </c>
      <c r="H1399" s="269"/>
      <c r="I1399" s="15">
        <v>2020</v>
      </c>
      <c r="J1399" s="23" t="s">
        <v>732</v>
      </c>
      <c r="K1399" s="73"/>
      <c r="L1399" s="24"/>
      <c r="M1399" s="73"/>
      <c r="N1399" s="15">
        <v>1</v>
      </c>
      <c r="O1399" s="23" t="s">
        <v>946</v>
      </c>
      <c r="P1399" s="26" t="s">
        <v>729</v>
      </c>
      <c r="Q1399" s="73" t="s">
        <v>63</v>
      </c>
      <c r="R1399" s="75"/>
      <c r="S1399" s="75"/>
    </row>
    <row r="1400" spans="1:19" s="58" customFormat="1" ht="20.100000000000001" customHeight="1" x14ac:dyDescent="0.25">
      <c r="A1400" s="72">
        <v>1205</v>
      </c>
      <c r="B1400" s="20" t="str">
        <f t="shared" si="86"/>
        <v>00.03.27.2.1.1.2.B.66.2020</v>
      </c>
      <c r="C1400" s="171">
        <v>66</v>
      </c>
      <c r="D1400" s="72" t="s">
        <v>1085</v>
      </c>
      <c r="E1400" s="74" t="s">
        <v>708</v>
      </c>
      <c r="F1400" s="19" t="s">
        <v>893</v>
      </c>
      <c r="G1400" s="190">
        <v>90000</v>
      </c>
      <c r="H1400" s="269"/>
      <c r="I1400" s="15">
        <v>2020</v>
      </c>
      <c r="J1400" s="73" t="s">
        <v>732</v>
      </c>
      <c r="K1400" s="73"/>
      <c r="L1400" s="75"/>
      <c r="M1400" s="73"/>
      <c r="N1400" s="15">
        <v>1</v>
      </c>
      <c r="O1400" s="73" t="s">
        <v>946</v>
      </c>
      <c r="P1400" s="74" t="s">
        <v>729</v>
      </c>
      <c r="Q1400" s="73" t="s">
        <v>63</v>
      </c>
      <c r="R1400" s="24"/>
      <c r="S1400" s="24"/>
    </row>
    <row r="1401" spans="1:19" s="58" customFormat="1" ht="20.100000000000001" customHeight="1" x14ac:dyDescent="0.25">
      <c r="A1401" s="22">
        <v>1206</v>
      </c>
      <c r="B1401" s="20" t="str">
        <f t="shared" si="86"/>
        <v>00.03.27.2.1.1.2.B.67.2019</v>
      </c>
      <c r="C1401" s="20">
        <v>67</v>
      </c>
      <c r="D1401" s="72" t="s">
        <v>1085</v>
      </c>
      <c r="E1401" s="13" t="s">
        <v>733</v>
      </c>
      <c r="F1401" s="19" t="s">
        <v>893</v>
      </c>
      <c r="G1401" s="190">
        <v>500000</v>
      </c>
      <c r="H1401" s="269"/>
      <c r="I1401" s="15">
        <v>2019</v>
      </c>
      <c r="J1401" s="23"/>
      <c r="K1401" s="73"/>
      <c r="L1401" s="24"/>
      <c r="M1401" s="73"/>
      <c r="N1401" s="15">
        <v>1</v>
      </c>
      <c r="O1401" s="23" t="s">
        <v>946</v>
      </c>
      <c r="P1401" s="26" t="s">
        <v>729</v>
      </c>
      <c r="Q1401" s="73" t="s">
        <v>63</v>
      </c>
      <c r="R1401" s="24"/>
      <c r="S1401" s="24"/>
    </row>
    <row r="1402" spans="1:19" s="58" customFormat="1" ht="20.100000000000001" customHeight="1" x14ac:dyDescent="0.25">
      <c r="A1402" s="72">
        <v>1207</v>
      </c>
      <c r="B1402" s="20" t="str">
        <f t="shared" si="86"/>
        <v>00.03.27.2.1.1.2.B.68.2019</v>
      </c>
      <c r="C1402" s="171">
        <v>68</v>
      </c>
      <c r="D1402" s="72" t="s">
        <v>1085</v>
      </c>
      <c r="E1402" s="13" t="s">
        <v>734</v>
      </c>
      <c r="F1402" s="19" t="s">
        <v>893</v>
      </c>
      <c r="G1402" s="190">
        <v>100000</v>
      </c>
      <c r="H1402" s="269"/>
      <c r="I1402" s="15">
        <v>2019</v>
      </c>
      <c r="J1402" s="23"/>
      <c r="K1402" s="73"/>
      <c r="L1402" s="24"/>
      <c r="M1402" s="73"/>
      <c r="N1402" s="15">
        <v>1</v>
      </c>
      <c r="O1402" s="23" t="s">
        <v>946</v>
      </c>
      <c r="P1402" s="26" t="s">
        <v>729</v>
      </c>
      <c r="Q1402" s="73" t="s">
        <v>63</v>
      </c>
      <c r="R1402" s="24"/>
      <c r="S1402" s="24"/>
    </row>
    <row r="1403" spans="1:19" s="58" customFormat="1" ht="20.100000000000001" customHeight="1" x14ac:dyDescent="0.25">
      <c r="A1403" s="22">
        <v>1208</v>
      </c>
      <c r="B1403" s="20" t="str">
        <f t="shared" si="86"/>
        <v>00.03.27.2.1.1.2.B.69.2020</v>
      </c>
      <c r="C1403" s="20">
        <v>69</v>
      </c>
      <c r="D1403" s="72" t="s">
        <v>1085</v>
      </c>
      <c r="E1403" s="13" t="s">
        <v>478</v>
      </c>
      <c r="F1403" s="19" t="s">
        <v>893</v>
      </c>
      <c r="G1403" s="199">
        <v>500000</v>
      </c>
      <c r="H1403" s="286"/>
      <c r="I1403" s="15">
        <v>2020</v>
      </c>
      <c r="J1403" s="23"/>
      <c r="K1403" s="73"/>
      <c r="L1403" s="24"/>
      <c r="M1403" s="73"/>
      <c r="N1403" s="15">
        <v>1</v>
      </c>
      <c r="O1403" s="23" t="s">
        <v>946</v>
      </c>
      <c r="P1403" s="26" t="s">
        <v>729</v>
      </c>
      <c r="Q1403" s="73" t="s">
        <v>63</v>
      </c>
      <c r="R1403" s="75"/>
      <c r="S1403" s="75"/>
    </row>
    <row r="1404" spans="1:19" s="58" customFormat="1" ht="20.100000000000001" customHeight="1" x14ac:dyDescent="0.25">
      <c r="A1404" s="72">
        <v>1209</v>
      </c>
      <c r="B1404" s="20" t="str">
        <f t="shared" si="86"/>
        <v>00.03.27.2.1.1.2.B.70.2020</v>
      </c>
      <c r="C1404" s="171">
        <v>70</v>
      </c>
      <c r="D1404" s="72" t="s">
        <v>1085</v>
      </c>
      <c r="E1404" s="70" t="s">
        <v>478</v>
      </c>
      <c r="F1404" s="19" t="s">
        <v>893</v>
      </c>
      <c r="G1404" s="199">
        <v>500000</v>
      </c>
      <c r="H1404" s="286"/>
      <c r="I1404" s="15">
        <v>2020</v>
      </c>
      <c r="J1404" s="73"/>
      <c r="K1404" s="73"/>
      <c r="L1404" s="75"/>
      <c r="M1404" s="73"/>
      <c r="N1404" s="15">
        <v>1</v>
      </c>
      <c r="O1404" s="73" t="s">
        <v>946</v>
      </c>
      <c r="P1404" s="74" t="s">
        <v>729</v>
      </c>
      <c r="Q1404" s="73" t="s">
        <v>63</v>
      </c>
      <c r="R1404" s="75"/>
      <c r="S1404" s="75"/>
    </row>
    <row r="1405" spans="1:19" s="58" customFormat="1" ht="20.100000000000001" customHeight="1" x14ac:dyDescent="0.25">
      <c r="A1405" s="22">
        <v>1210</v>
      </c>
      <c r="B1405" s="20" t="str">
        <f t="shared" si="86"/>
        <v>00.03.27.2.1.1.2.B.71.2020</v>
      </c>
      <c r="C1405" s="20">
        <v>71</v>
      </c>
      <c r="D1405" s="72" t="s">
        <v>1085</v>
      </c>
      <c r="E1405" s="70" t="s">
        <v>478</v>
      </c>
      <c r="F1405" s="19" t="s">
        <v>893</v>
      </c>
      <c r="G1405" s="199">
        <v>500000</v>
      </c>
      <c r="H1405" s="286"/>
      <c r="I1405" s="15">
        <v>2020</v>
      </c>
      <c r="J1405" s="73"/>
      <c r="K1405" s="73"/>
      <c r="L1405" s="75"/>
      <c r="M1405" s="73"/>
      <c r="N1405" s="15">
        <v>1</v>
      </c>
      <c r="O1405" s="73" t="s">
        <v>946</v>
      </c>
      <c r="P1405" s="74" t="s">
        <v>729</v>
      </c>
      <c r="Q1405" s="73" t="s">
        <v>63</v>
      </c>
      <c r="R1405" s="24"/>
      <c r="S1405" s="24"/>
    </row>
    <row r="1406" spans="1:19" s="58" customFormat="1" ht="20.100000000000001" customHeight="1" x14ac:dyDescent="0.25">
      <c r="A1406" s="72">
        <v>1211</v>
      </c>
      <c r="B1406" s="20" t="str">
        <f t="shared" si="86"/>
        <v>00.03.27.2.1.1.2.B.72.2020</v>
      </c>
      <c r="C1406" s="171">
        <v>72</v>
      </c>
      <c r="D1406" s="72" t="s">
        <v>1085</v>
      </c>
      <c r="E1406" s="13" t="s">
        <v>735</v>
      </c>
      <c r="F1406" s="19" t="s">
        <v>893</v>
      </c>
      <c r="G1406" s="190">
        <v>180000</v>
      </c>
      <c r="H1406" s="269"/>
      <c r="I1406" s="15">
        <v>2020</v>
      </c>
      <c r="J1406" s="23"/>
      <c r="K1406" s="73"/>
      <c r="L1406" s="24"/>
      <c r="M1406" s="73"/>
      <c r="N1406" s="15">
        <v>1</v>
      </c>
      <c r="O1406" s="23" t="s">
        <v>946</v>
      </c>
      <c r="P1406" s="26" t="s">
        <v>729</v>
      </c>
      <c r="Q1406" s="73" t="s">
        <v>63</v>
      </c>
      <c r="R1406" s="24"/>
      <c r="S1406" s="24"/>
    </row>
    <row r="1407" spans="1:19" s="94" customFormat="1" ht="20.100000000000001" customHeight="1" x14ac:dyDescent="0.25">
      <c r="A1407" s="22">
        <v>1212</v>
      </c>
      <c r="B1407" s="20" t="str">
        <f t="shared" si="86"/>
        <v>00.03.27.2.1.1.2.B.73.2020</v>
      </c>
      <c r="C1407" s="20">
        <v>73</v>
      </c>
      <c r="D1407" s="72" t="s">
        <v>1085</v>
      </c>
      <c r="E1407" s="13" t="s">
        <v>354</v>
      </c>
      <c r="F1407" s="19" t="s">
        <v>893</v>
      </c>
      <c r="G1407" s="190">
        <v>70000</v>
      </c>
      <c r="H1407" s="269"/>
      <c r="I1407" s="15">
        <v>2020</v>
      </c>
      <c r="J1407" s="23"/>
      <c r="K1407" s="73"/>
      <c r="L1407" s="24"/>
      <c r="M1407" s="73"/>
      <c r="N1407" s="15">
        <v>1</v>
      </c>
      <c r="O1407" s="23" t="s">
        <v>946</v>
      </c>
      <c r="P1407" s="26" t="s">
        <v>729</v>
      </c>
      <c r="Q1407" s="97" t="s">
        <v>63</v>
      </c>
      <c r="R1407" s="104"/>
      <c r="S1407" s="104"/>
    </row>
    <row r="1408" spans="1:19" s="94" customFormat="1" ht="20.100000000000001" customHeight="1" x14ac:dyDescent="0.25">
      <c r="A1408" s="72">
        <v>1213</v>
      </c>
      <c r="B1408" s="20" t="str">
        <f t="shared" si="86"/>
        <v>00.03.27.2.1.1.2.B.74.2017</v>
      </c>
      <c r="C1408" s="171">
        <v>74</v>
      </c>
      <c r="D1408" s="72" t="s">
        <v>1085</v>
      </c>
      <c r="E1408" s="95" t="s">
        <v>214</v>
      </c>
      <c r="F1408" s="91" t="s">
        <v>893</v>
      </c>
      <c r="G1408" s="191">
        <v>1974000</v>
      </c>
      <c r="H1408" s="270"/>
      <c r="I1408" s="100">
        <v>2017</v>
      </c>
      <c r="J1408" s="97"/>
      <c r="K1408" s="97"/>
      <c r="L1408" s="45" t="s">
        <v>906</v>
      </c>
      <c r="M1408" s="97"/>
      <c r="N1408" s="100">
        <v>1</v>
      </c>
      <c r="O1408" s="97" t="s">
        <v>946</v>
      </c>
      <c r="P1408" s="99" t="s">
        <v>729</v>
      </c>
      <c r="Q1408" s="97" t="s">
        <v>63</v>
      </c>
      <c r="R1408" s="104"/>
      <c r="S1408" s="104"/>
    </row>
    <row r="1409" spans="1:19" s="94" customFormat="1" ht="20.100000000000001" customHeight="1" x14ac:dyDescent="0.25">
      <c r="A1409" s="22">
        <v>1214</v>
      </c>
      <c r="B1409" s="20" t="str">
        <f t="shared" si="86"/>
        <v>00.03.27.2.1.1.2.B.75.2017</v>
      </c>
      <c r="C1409" s="20">
        <v>75</v>
      </c>
      <c r="D1409" s="72" t="s">
        <v>1085</v>
      </c>
      <c r="E1409" s="95" t="s">
        <v>214</v>
      </c>
      <c r="F1409" s="91" t="s">
        <v>893</v>
      </c>
      <c r="G1409" s="191">
        <v>1974000</v>
      </c>
      <c r="H1409" s="270"/>
      <c r="I1409" s="100">
        <v>2017</v>
      </c>
      <c r="J1409" s="97"/>
      <c r="K1409" s="97"/>
      <c r="L1409" s="45" t="s">
        <v>905</v>
      </c>
      <c r="M1409" s="97"/>
      <c r="N1409" s="100">
        <v>1</v>
      </c>
      <c r="O1409" s="97" t="s">
        <v>946</v>
      </c>
      <c r="P1409" s="99" t="s">
        <v>729</v>
      </c>
      <c r="Q1409" s="97" t="s">
        <v>63</v>
      </c>
      <c r="R1409" s="104"/>
      <c r="S1409" s="104"/>
    </row>
    <row r="1410" spans="1:19" s="58" customFormat="1" ht="20.100000000000001" customHeight="1" x14ac:dyDescent="0.25">
      <c r="A1410" s="72">
        <v>1215</v>
      </c>
      <c r="B1410" s="20" t="str">
        <f t="shared" si="86"/>
        <v>00.03.27.2.1.1.2.B.76.2017</v>
      </c>
      <c r="C1410" s="171">
        <v>76</v>
      </c>
      <c r="D1410" s="72" t="s">
        <v>1085</v>
      </c>
      <c r="E1410" s="95" t="s">
        <v>214</v>
      </c>
      <c r="F1410" s="91" t="s">
        <v>893</v>
      </c>
      <c r="G1410" s="191">
        <v>1974000</v>
      </c>
      <c r="H1410" s="270"/>
      <c r="I1410" s="100">
        <v>2017</v>
      </c>
      <c r="J1410" s="97"/>
      <c r="K1410" s="97"/>
      <c r="L1410" s="45" t="s">
        <v>905</v>
      </c>
      <c r="M1410" s="97"/>
      <c r="N1410" s="100">
        <v>1</v>
      </c>
      <c r="O1410" s="97" t="s">
        <v>946</v>
      </c>
      <c r="P1410" s="99" t="s">
        <v>729</v>
      </c>
      <c r="Q1410" s="73" t="s">
        <v>63</v>
      </c>
      <c r="R1410" s="18"/>
      <c r="S1410" s="18"/>
    </row>
    <row r="1411" spans="1:19" s="58" customFormat="1" ht="20.100000000000001" customHeight="1" x14ac:dyDescent="0.25">
      <c r="A1411" s="22">
        <v>1216</v>
      </c>
      <c r="B1411" s="20" t="str">
        <f t="shared" ref="B1411:B1423" si="87">"00.03.27.2.1.1.3.B."&amp;C1411&amp;D1411&amp;I1411</f>
        <v>00.03.27.2.1.1.3.B.77.2020</v>
      </c>
      <c r="C1411" s="20">
        <v>77</v>
      </c>
      <c r="D1411" s="72" t="s">
        <v>1085</v>
      </c>
      <c r="E1411" s="9" t="s">
        <v>736</v>
      </c>
      <c r="F1411" s="19" t="s">
        <v>893</v>
      </c>
      <c r="G1411" s="190">
        <v>850000</v>
      </c>
      <c r="H1411" s="269"/>
      <c r="I1411" s="15">
        <v>2020</v>
      </c>
      <c r="J1411" s="22"/>
      <c r="K1411" s="22"/>
      <c r="L1411" s="19"/>
      <c r="M1411" s="17"/>
      <c r="N1411" s="10">
        <v>1</v>
      </c>
      <c r="O1411" s="23" t="s">
        <v>946</v>
      </c>
      <c r="P1411" s="26" t="s">
        <v>737</v>
      </c>
      <c r="Q1411" s="73" t="s">
        <v>63</v>
      </c>
      <c r="R1411" s="24"/>
      <c r="S1411" s="24"/>
    </row>
    <row r="1412" spans="1:19" s="58" customFormat="1" ht="20.100000000000001" customHeight="1" x14ac:dyDescent="0.25">
      <c r="A1412" s="72">
        <v>1217</v>
      </c>
      <c r="B1412" s="20" t="str">
        <f t="shared" si="87"/>
        <v>00.03.27.2.1.1.3.B.78.2020</v>
      </c>
      <c r="C1412" s="171">
        <v>78</v>
      </c>
      <c r="D1412" s="72" t="s">
        <v>1085</v>
      </c>
      <c r="E1412" s="13" t="s">
        <v>738</v>
      </c>
      <c r="F1412" s="19" t="s">
        <v>893</v>
      </c>
      <c r="G1412" s="190">
        <v>650000</v>
      </c>
      <c r="H1412" s="269"/>
      <c r="I1412" s="15">
        <v>2020</v>
      </c>
      <c r="J1412" s="23"/>
      <c r="K1412" s="73"/>
      <c r="L1412" s="24"/>
      <c r="M1412" s="73"/>
      <c r="N1412" s="15">
        <v>1</v>
      </c>
      <c r="O1412" s="23" t="s">
        <v>946</v>
      </c>
      <c r="P1412" s="26" t="s">
        <v>737</v>
      </c>
      <c r="Q1412" s="73" t="s">
        <v>63</v>
      </c>
      <c r="R1412" s="24"/>
      <c r="S1412" s="24"/>
    </row>
    <row r="1413" spans="1:19" s="58" customFormat="1" ht="20.100000000000001" customHeight="1" x14ac:dyDescent="0.25">
      <c r="A1413" s="22">
        <v>1218</v>
      </c>
      <c r="B1413" s="20" t="str">
        <f t="shared" si="87"/>
        <v>00.03.27.2.1.1.3.B.79.2020</v>
      </c>
      <c r="C1413" s="20">
        <v>79</v>
      </c>
      <c r="D1413" s="72" t="s">
        <v>1085</v>
      </c>
      <c r="E1413" s="13" t="s">
        <v>470</v>
      </c>
      <c r="F1413" s="19" t="s">
        <v>893</v>
      </c>
      <c r="G1413" s="190">
        <v>750000</v>
      </c>
      <c r="H1413" s="269"/>
      <c r="I1413" s="15">
        <v>2020</v>
      </c>
      <c r="J1413" s="23"/>
      <c r="K1413" s="73"/>
      <c r="L1413" s="24"/>
      <c r="M1413" s="73"/>
      <c r="N1413" s="15">
        <v>1</v>
      </c>
      <c r="O1413" s="23" t="s">
        <v>946</v>
      </c>
      <c r="P1413" s="26" t="s">
        <v>737</v>
      </c>
      <c r="Q1413" s="73" t="s">
        <v>63</v>
      </c>
      <c r="R1413" s="24"/>
      <c r="S1413" s="24"/>
    </row>
    <row r="1414" spans="1:19" s="58" customFormat="1" ht="20.100000000000001" customHeight="1" x14ac:dyDescent="0.25">
      <c r="A1414" s="72">
        <v>1219</v>
      </c>
      <c r="B1414" s="20" t="str">
        <f t="shared" si="87"/>
        <v>00.03.27.2.1.1.3.B.80.2020</v>
      </c>
      <c r="C1414" s="171">
        <v>80</v>
      </c>
      <c r="D1414" s="72" t="s">
        <v>1085</v>
      </c>
      <c r="E1414" s="74" t="s">
        <v>708</v>
      </c>
      <c r="F1414" s="19" t="s">
        <v>893</v>
      </c>
      <c r="G1414" s="190">
        <v>90000</v>
      </c>
      <c r="H1414" s="269"/>
      <c r="I1414" s="15">
        <v>2020</v>
      </c>
      <c r="J1414" s="23"/>
      <c r="K1414" s="73"/>
      <c r="L1414" s="24"/>
      <c r="M1414" s="73"/>
      <c r="N1414" s="15">
        <v>1</v>
      </c>
      <c r="O1414" s="23" t="s">
        <v>946</v>
      </c>
      <c r="P1414" s="26" t="s">
        <v>737</v>
      </c>
      <c r="Q1414" s="73" t="s">
        <v>63</v>
      </c>
      <c r="R1414" s="24"/>
      <c r="S1414" s="24"/>
    </row>
    <row r="1415" spans="1:19" s="58" customFormat="1" ht="20.100000000000001" customHeight="1" x14ac:dyDescent="0.25">
      <c r="A1415" s="22">
        <v>1220</v>
      </c>
      <c r="B1415" s="20" t="str">
        <f t="shared" si="87"/>
        <v>00.03.27.2.1.1.3.B.81.2020</v>
      </c>
      <c r="C1415" s="20">
        <v>81</v>
      </c>
      <c r="D1415" s="72" t="s">
        <v>1085</v>
      </c>
      <c r="E1415" s="13" t="s">
        <v>348</v>
      </c>
      <c r="F1415" s="19" t="s">
        <v>893</v>
      </c>
      <c r="G1415" s="190">
        <v>100000</v>
      </c>
      <c r="H1415" s="269"/>
      <c r="I1415" s="15">
        <v>2020</v>
      </c>
      <c r="J1415" s="23"/>
      <c r="K1415" s="73"/>
      <c r="L1415" s="24"/>
      <c r="M1415" s="73"/>
      <c r="N1415" s="15">
        <v>1</v>
      </c>
      <c r="O1415" s="23" t="s">
        <v>946</v>
      </c>
      <c r="P1415" s="26" t="s">
        <v>737</v>
      </c>
      <c r="Q1415" s="73" t="s">
        <v>63</v>
      </c>
      <c r="R1415" s="24"/>
      <c r="S1415" s="24"/>
    </row>
    <row r="1416" spans="1:19" s="58" customFormat="1" ht="20.100000000000001" customHeight="1" x14ac:dyDescent="0.25">
      <c r="A1416" s="72">
        <v>1221</v>
      </c>
      <c r="B1416" s="20" t="str">
        <f t="shared" si="87"/>
        <v>00.03.27.2.1.1.3.B.82.2020</v>
      </c>
      <c r="C1416" s="171">
        <v>82</v>
      </c>
      <c r="D1416" s="72" t="s">
        <v>1085</v>
      </c>
      <c r="E1416" s="13" t="s">
        <v>725</v>
      </c>
      <c r="F1416" s="19" t="s">
        <v>893</v>
      </c>
      <c r="G1416" s="190">
        <v>500000</v>
      </c>
      <c r="H1416" s="269"/>
      <c r="I1416" s="15">
        <v>2020</v>
      </c>
      <c r="J1416" s="23"/>
      <c r="K1416" s="73"/>
      <c r="L1416" s="24"/>
      <c r="M1416" s="73"/>
      <c r="N1416" s="15">
        <v>1</v>
      </c>
      <c r="O1416" s="23" t="s">
        <v>946</v>
      </c>
      <c r="P1416" s="26" t="s">
        <v>737</v>
      </c>
      <c r="Q1416" s="73" t="s">
        <v>63</v>
      </c>
      <c r="R1416" s="24"/>
      <c r="S1416" s="24"/>
    </row>
    <row r="1417" spans="1:19" s="58" customFormat="1" ht="20.100000000000001" customHeight="1" x14ac:dyDescent="0.25">
      <c r="A1417" s="22">
        <v>1222</v>
      </c>
      <c r="B1417" s="20" t="str">
        <f t="shared" si="87"/>
        <v>00.03.27.2.1.1.3.B.83.2020</v>
      </c>
      <c r="C1417" s="20">
        <v>83</v>
      </c>
      <c r="D1417" s="72" t="s">
        <v>1085</v>
      </c>
      <c r="E1417" s="13" t="s">
        <v>726</v>
      </c>
      <c r="F1417" s="19" t="s">
        <v>893</v>
      </c>
      <c r="G1417" s="192">
        <v>200000</v>
      </c>
      <c r="H1417" s="271"/>
      <c r="I1417" s="15">
        <v>2020</v>
      </c>
      <c r="J1417" s="23"/>
      <c r="K1417" s="73"/>
      <c r="L1417" s="24"/>
      <c r="M1417" s="73"/>
      <c r="N1417" s="15">
        <v>1</v>
      </c>
      <c r="O1417" s="23" t="s">
        <v>946</v>
      </c>
      <c r="P1417" s="26" t="s">
        <v>737</v>
      </c>
      <c r="Q1417" s="73" t="s">
        <v>63</v>
      </c>
      <c r="R1417" s="24"/>
      <c r="S1417" s="24"/>
    </row>
    <row r="1418" spans="1:19" s="58" customFormat="1" ht="20.100000000000001" customHeight="1" x14ac:dyDescent="0.25">
      <c r="A1418" s="72">
        <v>1223</v>
      </c>
      <c r="B1418" s="20" t="str">
        <f t="shared" si="87"/>
        <v>00.03.27.2.1.1.3.B.84.2020</v>
      </c>
      <c r="C1418" s="171">
        <v>84</v>
      </c>
      <c r="D1418" s="72" t="s">
        <v>1085</v>
      </c>
      <c r="E1418" s="13" t="s">
        <v>739</v>
      </c>
      <c r="F1418" s="19" t="s">
        <v>893</v>
      </c>
      <c r="G1418" s="190">
        <v>375000</v>
      </c>
      <c r="H1418" s="269"/>
      <c r="I1418" s="15">
        <v>2020</v>
      </c>
      <c r="J1418" s="23"/>
      <c r="K1418" s="73"/>
      <c r="L1418" s="24"/>
      <c r="M1418" s="73"/>
      <c r="N1418" s="15">
        <v>1</v>
      </c>
      <c r="O1418" s="23" t="s">
        <v>946</v>
      </c>
      <c r="P1418" s="26" t="s">
        <v>737</v>
      </c>
      <c r="Q1418" s="73" t="s">
        <v>63</v>
      </c>
      <c r="R1418" s="75"/>
      <c r="S1418" s="75"/>
    </row>
    <row r="1419" spans="1:19" s="58" customFormat="1" ht="20.100000000000001" customHeight="1" x14ac:dyDescent="0.25">
      <c r="A1419" s="22">
        <v>1224</v>
      </c>
      <c r="B1419" s="20" t="str">
        <f t="shared" si="87"/>
        <v>00.03.27.2.1.1.3.B.85.2020</v>
      </c>
      <c r="C1419" s="20">
        <v>85</v>
      </c>
      <c r="D1419" s="72" t="s">
        <v>1085</v>
      </c>
      <c r="E1419" s="70" t="s">
        <v>739</v>
      </c>
      <c r="F1419" s="19" t="s">
        <v>893</v>
      </c>
      <c r="G1419" s="190">
        <v>375000</v>
      </c>
      <c r="H1419" s="269"/>
      <c r="I1419" s="15">
        <v>2020</v>
      </c>
      <c r="J1419" s="73"/>
      <c r="K1419" s="73"/>
      <c r="L1419" s="75"/>
      <c r="M1419" s="73"/>
      <c r="N1419" s="15">
        <v>1</v>
      </c>
      <c r="O1419" s="73" t="s">
        <v>946</v>
      </c>
      <c r="P1419" s="74" t="s">
        <v>737</v>
      </c>
      <c r="Q1419" s="73" t="s">
        <v>63</v>
      </c>
      <c r="R1419" s="24"/>
      <c r="S1419" s="24"/>
    </row>
    <row r="1420" spans="1:19" s="58" customFormat="1" ht="20.100000000000001" customHeight="1" x14ac:dyDescent="0.25">
      <c r="A1420" s="72">
        <v>1225</v>
      </c>
      <c r="B1420" s="20" t="str">
        <f t="shared" si="87"/>
        <v>00.03.27.2.1.1.3.B.86.2020</v>
      </c>
      <c r="C1420" s="171">
        <v>86</v>
      </c>
      <c r="D1420" s="72" t="s">
        <v>1085</v>
      </c>
      <c r="E1420" s="13" t="s">
        <v>78</v>
      </c>
      <c r="F1420" s="19" t="s">
        <v>893</v>
      </c>
      <c r="G1420" s="190">
        <v>4500000</v>
      </c>
      <c r="H1420" s="269"/>
      <c r="I1420" s="15">
        <v>2020</v>
      </c>
      <c r="J1420" s="23"/>
      <c r="K1420" s="73"/>
      <c r="L1420" s="24"/>
      <c r="M1420" s="73"/>
      <c r="N1420" s="15">
        <v>1</v>
      </c>
      <c r="O1420" s="23" t="s">
        <v>946</v>
      </c>
      <c r="P1420" s="26" t="s">
        <v>737</v>
      </c>
      <c r="Q1420" s="73" t="s">
        <v>63</v>
      </c>
      <c r="R1420" s="24"/>
      <c r="S1420" s="24"/>
    </row>
    <row r="1421" spans="1:19" s="58" customFormat="1" ht="20.100000000000001" customHeight="1" x14ac:dyDescent="0.25">
      <c r="A1421" s="22">
        <v>1226</v>
      </c>
      <c r="B1421" s="20" t="str">
        <f t="shared" si="87"/>
        <v>00.03.27.2.1.1.3.B.87.2020</v>
      </c>
      <c r="C1421" s="20">
        <v>87</v>
      </c>
      <c r="D1421" s="72" t="s">
        <v>1085</v>
      </c>
      <c r="E1421" s="13" t="s">
        <v>467</v>
      </c>
      <c r="F1421" s="19" t="s">
        <v>893</v>
      </c>
      <c r="G1421" s="190">
        <v>70000</v>
      </c>
      <c r="H1421" s="269"/>
      <c r="I1421" s="15">
        <v>2020</v>
      </c>
      <c r="J1421" s="23"/>
      <c r="K1421" s="73"/>
      <c r="L1421" s="24"/>
      <c r="M1421" s="73"/>
      <c r="N1421" s="15">
        <v>1</v>
      </c>
      <c r="O1421" s="23" t="s">
        <v>946</v>
      </c>
      <c r="P1421" s="26" t="s">
        <v>737</v>
      </c>
      <c r="Q1421" s="73" t="s">
        <v>63</v>
      </c>
      <c r="R1421" s="24"/>
      <c r="S1421" s="24"/>
    </row>
    <row r="1422" spans="1:19" s="58" customFormat="1" ht="20.100000000000001" customHeight="1" x14ac:dyDescent="0.25">
      <c r="A1422" s="72">
        <v>1227</v>
      </c>
      <c r="B1422" s="20" t="str">
        <f t="shared" si="87"/>
        <v>00.03.27.2.1.1.3.B.88.2020</v>
      </c>
      <c r="C1422" s="171">
        <v>88</v>
      </c>
      <c r="D1422" s="72" t="s">
        <v>1085</v>
      </c>
      <c r="E1422" s="13" t="s">
        <v>740</v>
      </c>
      <c r="F1422" s="19" t="s">
        <v>893</v>
      </c>
      <c r="G1422" s="190">
        <v>70000</v>
      </c>
      <c r="H1422" s="269"/>
      <c r="I1422" s="15">
        <v>2020</v>
      </c>
      <c r="J1422" s="23"/>
      <c r="K1422" s="73"/>
      <c r="L1422" s="24"/>
      <c r="M1422" s="73"/>
      <c r="N1422" s="15">
        <v>1</v>
      </c>
      <c r="O1422" s="23" t="s">
        <v>946</v>
      </c>
      <c r="P1422" s="26" t="s">
        <v>737</v>
      </c>
      <c r="Q1422" s="73" t="s">
        <v>63</v>
      </c>
      <c r="R1422" s="24"/>
      <c r="S1422" s="24"/>
    </row>
    <row r="1423" spans="1:19" s="58" customFormat="1" ht="20.100000000000001" customHeight="1" x14ac:dyDescent="0.25">
      <c r="A1423" s="22">
        <v>1228</v>
      </c>
      <c r="B1423" s="20" t="str">
        <f t="shared" si="87"/>
        <v>00.03.27.2.1.1.3.B.89.2020</v>
      </c>
      <c r="C1423" s="20">
        <v>89</v>
      </c>
      <c r="D1423" s="72" t="s">
        <v>1085</v>
      </c>
      <c r="E1423" s="13" t="s">
        <v>478</v>
      </c>
      <c r="F1423" s="19" t="s">
        <v>893</v>
      </c>
      <c r="G1423" s="199">
        <v>500000</v>
      </c>
      <c r="H1423" s="286"/>
      <c r="I1423" s="15">
        <v>2020</v>
      </c>
      <c r="J1423" s="23"/>
      <c r="K1423" s="73"/>
      <c r="L1423" s="24"/>
      <c r="M1423" s="73"/>
      <c r="N1423" s="15">
        <v>1</v>
      </c>
      <c r="O1423" s="23" t="s">
        <v>946</v>
      </c>
      <c r="P1423" s="26" t="s">
        <v>737</v>
      </c>
      <c r="Q1423" s="73" t="s">
        <v>63</v>
      </c>
      <c r="R1423" s="18"/>
      <c r="S1423" s="18"/>
    </row>
    <row r="1424" spans="1:19" s="58" customFormat="1" ht="20.100000000000001" customHeight="1" x14ac:dyDescent="0.25">
      <c r="A1424" s="72">
        <v>1229</v>
      </c>
      <c r="B1424" s="20" t="str">
        <f t="shared" ref="B1424:B1441" si="88">"00.03.27.2.1.1.4.B."&amp;C1424&amp;D1424&amp;I1424</f>
        <v>00.03.27.2.1.1.4.B.90.2020</v>
      </c>
      <c r="C1424" s="171">
        <v>90</v>
      </c>
      <c r="D1424" s="72" t="s">
        <v>1085</v>
      </c>
      <c r="E1424" s="9" t="s">
        <v>736</v>
      </c>
      <c r="F1424" s="19" t="s">
        <v>893</v>
      </c>
      <c r="G1424" s="190">
        <v>850000</v>
      </c>
      <c r="H1424" s="269"/>
      <c r="I1424" s="15">
        <v>2020</v>
      </c>
      <c r="J1424" s="22"/>
      <c r="K1424" s="22"/>
      <c r="L1424" s="19"/>
      <c r="M1424" s="17"/>
      <c r="N1424" s="15">
        <v>1</v>
      </c>
      <c r="O1424" s="23" t="s">
        <v>946</v>
      </c>
      <c r="P1424" s="26" t="s">
        <v>741</v>
      </c>
      <c r="Q1424" s="73" t="s">
        <v>63</v>
      </c>
      <c r="R1424" s="24"/>
      <c r="S1424" s="24"/>
    </row>
    <row r="1425" spans="1:19" s="58" customFormat="1" ht="20.100000000000001" customHeight="1" x14ac:dyDescent="0.25">
      <c r="A1425" s="22">
        <v>1230</v>
      </c>
      <c r="B1425" s="20" t="str">
        <f t="shared" si="88"/>
        <v>00.03.27.2.1.1.4.B.91.2020</v>
      </c>
      <c r="C1425" s="20">
        <v>91</v>
      </c>
      <c r="D1425" s="72" t="s">
        <v>1085</v>
      </c>
      <c r="E1425" s="13" t="s">
        <v>738</v>
      </c>
      <c r="F1425" s="19" t="s">
        <v>893</v>
      </c>
      <c r="G1425" s="190">
        <v>650000</v>
      </c>
      <c r="H1425" s="269"/>
      <c r="I1425" s="15">
        <v>2020</v>
      </c>
      <c r="J1425" s="23"/>
      <c r="K1425" s="73"/>
      <c r="L1425" s="24"/>
      <c r="M1425" s="73"/>
      <c r="N1425" s="15">
        <v>1</v>
      </c>
      <c r="O1425" s="23" t="s">
        <v>946</v>
      </c>
      <c r="P1425" s="26" t="s">
        <v>741</v>
      </c>
      <c r="Q1425" s="73" t="s">
        <v>63</v>
      </c>
      <c r="R1425" s="24"/>
      <c r="S1425" s="24"/>
    </row>
    <row r="1426" spans="1:19" s="58" customFormat="1" ht="20.100000000000001" customHeight="1" x14ac:dyDescent="0.25">
      <c r="A1426" s="72">
        <v>1231</v>
      </c>
      <c r="B1426" s="20" t="str">
        <f t="shared" si="88"/>
        <v>00.03.27.2.1.1.4.B.92.2020</v>
      </c>
      <c r="C1426" s="171">
        <v>92</v>
      </c>
      <c r="D1426" s="72" t="s">
        <v>1085</v>
      </c>
      <c r="E1426" s="13" t="s">
        <v>742</v>
      </c>
      <c r="F1426" s="19" t="s">
        <v>893</v>
      </c>
      <c r="G1426" s="190">
        <v>375000</v>
      </c>
      <c r="H1426" s="269"/>
      <c r="I1426" s="15">
        <v>2020</v>
      </c>
      <c r="J1426" s="23"/>
      <c r="K1426" s="73"/>
      <c r="L1426" s="24"/>
      <c r="M1426" s="73"/>
      <c r="N1426" s="15">
        <v>1</v>
      </c>
      <c r="O1426" s="23" t="s">
        <v>946</v>
      </c>
      <c r="P1426" s="26" t="s">
        <v>741</v>
      </c>
      <c r="Q1426" s="73" t="s">
        <v>63</v>
      </c>
      <c r="R1426" s="24"/>
      <c r="S1426" s="24"/>
    </row>
    <row r="1427" spans="1:19" s="58" customFormat="1" ht="20.100000000000001" customHeight="1" x14ac:dyDescent="0.25">
      <c r="A1427" s="22">
        <v>1232</v>
      </c>
      <c r="B1427" s="20" t="str">
        <f t="shared" si="88"/>
        <v>00.03.27.2.1.1.4.B.93.2020</v>
      </c>
      <c r="C1427" s="20">
        <v>93</v>
      </c>
      <c r="D1427" s="72" t="s">
        <v>1085</v>
      </c>
      <c r="E1427" s="13" t="s">
        <v>470</v>
      </c>
      <c r="F1427" s="19" t="s">
        <v>893</v>
      </c>
      <c r="G1427" s="190">
        <v>750000</v>
      </c>
      <c r="H1427" s="269"/>
      <c r="I1427" s="15">
        <v>2020</v>
      </c>
      <c r="J1427" s="23"/>
      <c r="K1427" s="73"/>
      <c r="L1427" s="24"/>
      <c r="M1427" s="73"/>
      <c r="N1427" s="15">
        <v>1</v>
      </c>
      <c r="O1427" s="23" t="s">
        <v>946</v>
      </c>
      <c r="P1427" s="26" t="s">
        <v>741</v>
      </c>
      <c r="Q1427" s="73" t="s">
        <v>63</v>
      </c>
      <c r="R1427" s="24"/>
      <c r="S1427" s="24"/>
    </row>
    <row r="1428" spans="1:19" s="58" customFormat="1" ht="20.100000000000001" customHeight="1" x14ac:dyDescent="0.25">
      <c r="A1428" s="72">
        <v>1233</v>
      </c>
      <c r="B1428" s="20" t="str">
        <f t="shared" si="88"/>
        <v>00.03.27.2.1.1.4.B.94.2020</v>
      </c>
      <c r="C1428" s="171">
        <v>94</v>
      </c>
      <c r="D1428" s="72" t="s">
        <v>1085</v>
      </c>
      <c r="E1428" s="74" t="s">
        <v>708</v>
      </c>
      <c r="F1428" s="19" t="s">
        <v>893</v>
      </c>
      <c r="G1428" s="190">
        <v>90000</v>
      </c>
      <c r="H1428" s="269"/>
      <c r="I1428" s="15">
        <v>2020</v>
      </c>
      <c r="J1428" s="23"/>
      <c r="K1428" s="73"/>
      <c r="L1428" s="24"/>
      <c r="M1428" s="73"/>
      <c r="N1428" s="15">
        <v>1</v>
      </c>
      <c r="O1428" s="23" t="s">
        <v>946</v>
      </c>
      <c r="P1428" s="26" t="s">
        <v>741</v>
      </c>
      <c r="Q1428" s="73" t="s">
        <v>63</v>
      </c>
      <c r="R1428" s="24"/>
      <c r="S1428" s="24"/>
    </row>
    <row r="1429" spans="1:19" s="58" customFormat="1" ht="20.100000000000001" customHeight="1" x14ac:dyDescent="0.25">
      <c r="A1429" s="22">
        <v>1234</v>
      </c>
      <c r="B1429" s="20" t="str">
        <f t="shared" si="88"/>
        <v>00.03.27.2.1.1.4.B.95.2020</v>
      </c>
      <c r="C1429" s="20">
        <v>95</v>
      </c>
      <c r="D1429" s="72" t="s">
        <v>1085</v>
      </c>
      <c r="E1429" s="13" t="s">
        <v>743</v>
      </c>
      <c r="F1429" s="19" t="s">
        <v>893</v>
      </c>
      <c r="G1429" s="190">
        <v>3500000</v>
      </c>
      <c r="H1429" s="269"/>
      <c r="I1429" s="15">
        <v>2020</v>
      </c>
      <c r="J1429" s="23"/>
      <c r="K1429" s="73"/>
      <c r="L1429" s="24"/>
      <c r="M1429" s="73"/>
      <c r="N1429" s="15">
        <v>1</v>
      </c>
      <c r="O1429" s="23" t="s">
        <v>946</v>
      </c>
      <c r="P1429" s="26" t="s">
        <v>741</v>
      </c>
      <c r="Q1429" s="73" t="s">
        <v>63</v>
      </c>
      <c r="R1429" s="24"/>
      <c r="S1429" s="24"/>
    </row>
    <row r="1430" spans="1:19" s="58" customFormat="1" ht="20.100000000000001" customHeight="1" x14ac:dyDescent="0.25">
      <c r="A1430" s="72">
        <v>1235</v>
      </c>
      <c r="B1430" s="20" t="str">
        <f t="shared" si="88"/>
        <v>00.03.27.2.1.1.4.B.96.2020</v>
      </c>
      <c r="C1430" s="171">
        <v>96</v>
      </c>
      <c r="D1430" s="72" t="s">
        <v>1085</v>
      </c>
      <c r="E1430" s="13" t="s">
        <v>744</v>
      </c>
      <c r="F1430" s="19" t="s">
        <v>893</v>
      </c>
      <c r="G1430" s="199">
        <v>3150000</v>
      </c>
      <c r="H1430" s="286"/>
      <c r="I1430" s="15">
        <v>2020</v>
      </c>
      <c r="J1430" s="23"/>
      <c r="K1430" s="73"/>
      <c r="L1430" s="24"/>
      <c r="M1430" s="73"/>
      <c r="N1430" s="15">
        <v>1</v>
      </c>
      <c r="O1430" s="23" t="s">
        <v>946</v>
      </c>
      <c r="P1430" s="26" t="s">
        <v>741</v>
      </c>
      <c r="Q1430" s="73" t="s">
        <v>63</v>
      </c>
      <c r="R1430" s="24"/>
      <c r="S1430" s="24"/>
    </row>
    <row r="1431" spans="1:19" s="58" customFormat="1" ht="20.100000000000001" customHeight="1" x14ac:dyDescent="0.25">
      <c r="A1431" s="22">
        <v>1236</v>
      </c>
      <c r="B1431" s="20" t="str">
        <f t="shared" si="88"/>
        <v>00.03.27.2.1.1.4.B.97.2021</v>
      </c>
      <c r="C1431" s="20">
        <v>97</v>
      </c>
      <c r="D1431" s="72" t="s">
        <v>1085</v>
      </c>
      <c r="E1431" s="71" t="s">
        <v>718</v>
      </c>
      <c r="F1431" s="19" t="s">
        <v>893</v>
      </c>
      <c r="G1431" s="190">
        <v>3500000</v>
      </c>
      <c r="H1431" s="269"/>
      <c r="I1431" s="15">
        <v>2021</v>
      </c>
      <c r="J1431" s="23"/>
      <c r="K1431" s="73"/>
      <c r="L1431" s="24"/>
      <c r="M1431" s="73"/>
      <c r="N1431" s="15">
        <v>1</v>
      </c>
      <c r="O1431" s="23" t="s">
        <v>946</v>
      </c>
      <c r="P1431" s="26" t="s">
        <v>741</v>
      </c>
      <c r="Q1431" s="73" t="s">
        <v>63</v>
      </c>
      <c r="R1431" s="24"/>
      <c r="S1431" s="24"/>
    </row>
    <row r="1432" spans="1:19" s="58" customFormat="1" ht="20.100000000000001" customHeight="1" x14ac:dyDescent="0.25">
      <c r="A1432" s="72">
        <v>1237</v>
      </c>
      <c r="B1432" s="20" t="str">
        <f t="shared" si="88"/>
        <v>00.03.27.2.1.1.4.B.98.2020</v>
      </c>
      <c r="C1432" s="171">
        <v>98</v>
      </c>
      <c r="D1432" s="72" t="s">
        <v>1085</v>
      </c>
      <c r="E1432" s="13" t="s">
        <v>725</v>
      </c>
      <c r="F1432" s="19" t="s">
        <v>893</v>
      </c>
      <c r="G1432" s="190">
        <v>500000</v>
      </c>
      <c r="H1432" s="269"/>
      <c r="I1432" s="15">
        <v>2020</v>
      </c>
      <c r="J1432" s="23"/>
      <c r="K1432" s="73"/>
      <c r="L1432" s="24"/>
      <c r="M1432" s="73"/>
      <c r="N1432" s="15">
        <v>1</v>
      </c>
      <c r="O1432" s="23" t="s">
        <v>946</v>
      </c>
      <c r="P1432" s="26" t="s">
        <v>741</v>
      </c>
      <c r="Q1432" s="73" t="s">
        <v>63</v>
      </c>
      <c r="R1432" s="24"/>
      <c r="S1432" s="24"/>
    </row>
    <row r="1433" spans="1:19" s="58" customFormat="1" ht="20.100000000000001" customHeight="1" x14ac:dyDescent="0.25">
      <c r="A1433" s="22">
        <v>1238</v>
      </c>
      <c r="B1433" s="20" t="str">
        <f t="shared" si="88"/>
        <v>00.03.27.2.1.1.4.B.99.2020</v>
      </c>
      <c r="C1433" s="20">
        <v>99</v>
      </c>
      <c r="D1433" s="72" t="s">
        <v>1085</v>
      </c>
      <c r="E1433" s="13" t="s">
        <v>726</v>
      </c>
      <c r="F1433" s="19" t="s">
        <v>893</v>
      </c>
      <c r="G1433" s="192">
        <v>200000</v>
      </c>
      <c r="H1433" s="271"/>
      <c r="I1433" s="15">
        <v>2020</v>
      </c>
      <c r="J1433" s="23"/>
      <c r="K1433" s="73"/>
      <c r="L1433" s="24"/>
      <c r="M1433" s="73"/>
      <c r="N1433" s="15">
        <v>1</v>
      </c>
      <c r="O1433" s="23" t="s">
        <v>946</v>
      </c>
      <c r="P1433" s="26" t="s">
        <v>741</v>
      </c>
      <c r="Q1433" s="73" t="s">
        <v>63</v>
      </c>
      <c r="R1433" s="24"/>
      <c r="S1433" s="24"/>
    </row>
    <row r="1434" spans="1:19" s="58" customFormat="1" ht="20.100000000000001" customHeight="1" x14ac:dyDescent="0.25">
      <c r="A1434" s="72">
        <v>1239</v>
      </c>
      <c r="B1434" s="20" t="str">
        <f t="shared" si="88"/>
        <v>00.03.27.2.1.1.4.B.100.2020</v>
      </c>
      <c r="C1434" s="171">
        <v>100</v>
      </c>
      <c r="D1434" s="72" t="s">
        <v>1085</v>
      </c>
      <c r="E1434" s="13" t="s">
        <v>348</v>
      </c>
      <c r="F1434" s="19" t="s">
        <v>893</v>
      </c>
      <c r="G1434" s="190">
        <v>100000</v>
      </c>
      <c r="H1434" s="269"/>
      <c r="I1434" s="15">
        <v>2020</v>
      </c>
      <c r="J1434" s="23"/>
      <c r="K1434" s="73"/>
      <c r="L1434" s="24"/>
      <c r="M1434" s="73"/>
      <c r="N1434" s="15">
        <v>1</v>
      </c>
      <c r="O1434" s="23" t="s">
        <v>946</v>
      </c>
      <c r="P1434" s="26" t="s">
        <v>741</v>
      </c>
      <c r="Q1434" s="73" t="s">
        <v>63</v>
      </c>
      <c r="R1434" s="24"/>
      <c r="S1434" s="24"/>
    </row>
    <row r="1435" spans="1:19" s="58" customFormat="1" ht="20.100000000000001" customHeight="1" x14ac:dyDescent="0.25">
      <c r="A1435" s="22">
        <v>1240</v>
      </c>
      <c r="B1435" s="20" t="str">
        <f t="shared" si="88"/>
        <v>00.03.27.2.1.1.4.B.101.2021</v>
      </c>
      <c r="C1435" s="20">
        <v>101</v>
      </c>
      <c r="D1435" s="72" t="s">
        <v>1085</v>
      </c>
      <c r="E1435" s="121" t="s">
        <v>788</v>
      </c>
      <c r="F1435" s="19" t="s">
        <v>893</v>
      </c>
      <c r="G1435" s="199">
        <v>35000</v>
      </c>
      <c r="H1435" s="286"/>
      <c r="I1435" s="15">
        <v>2021</v>
      </c>
      <c r="J1435" s="23"/>
      <c r="K1435" s="73"/>
      <c r="L1435" s="24"/>
      <c r="M1435" s="73"/>
      <c r="N1435" s="15">
        <v>1</v>
      </c>
      <c r="O1435" s="23" t="s">
        <v>946</v>
      </c>
      <c r="P1435" s="26" t="s">
        <v>741</v>
      </c>
      <c r="Q1435" s="73" t="s">
        <v>63</v>
      </c>
      <c r="R1435" s="24"/>
      <c r="S1435" s="24"/>
    </row>
    <row r="1436" spans="1:19" s="58" customFormat="1" ht="20.100000000000001" customHeight="1" x14ac:dyDescent="0.25">
      <c r="A1436" s="72">
        <v>1241</v>
      </c>
      <c r="B1436" s="20" t="str">
        <f t="shared" si="88"/>
        <v>00.03.27.2.1.1.4.B.102.2020</v>
      </c>
      <c r="C1436" s="171">
        <v>102</v>
      </c>
      <c r="D1436" s="72" t="s">
        <v>1085</v>
      </c>
      <c r="E1436" s="13" t="s">
        <v>745</v>
      </c>
      <c r="F1436" s="19" t="s">
        <v>893</v>
      </c>
      <c r="G1436" s="190">
        <v>350000</v>
      </c>
      <c r="H1436" s="269"/>
      <c r="I1436" s="15">
        <v>2020</v>
      </c>
      <c r="J1436" s="23"/>
      <c r="K1436" s="73"/>
      <c r="L1436" s="24"/>
      <c r="M1436" s="73"/>
      <c r="N1436" s="15">
        <v>1</v>
      </c>
      <c r="O1436" s="23" t="s">
        <v>946</v>
      </c>
      <c r="P1436" s="26" t="s">
        <v>741</v>
      </c>
      <c r="Q1436" s="73" t="s">
        <v>63</v>
      </c>
      <c r="R1436" s="24"/>
      <c r="S1436" s="24"/>
    </row>
    <row r="1437" spans="1:19" s="58" customFormat="1" ht="20.100000000000001" customHeight="1" x14ac:dyDescent="0.25">
      <c r="A1437" s="22">
        <v>1242</v>
      </c>
      <c r="B1437" s="20" t="str">
        <f t="shared" si="88"/>
        <v>00.03.27.2.1.1.4.B.103.2020</v>
      </c>
      <c r="C1437" s="20">
        <v>103</v>
      </c>
      <c r="D1437" s="72" t="s">
        <v>1085</v>
      </c>
      <c r="E1437" s="13" t="s">
        <v>78</v>
      </c>
      <c r="F1437" s="19" t="s">
        <v>893</v>
      </c>
      <c r="G1437" s="190">
        <v>4500000</v>
      </c>
      <c r="H1437" s="269"/>
      <c r="I1437" s="15">
        <v>2020</v>
      </c>
      <c r="J1437" s="23"/>
      <c r="K1437" s="73"/>
      <c r="L1437" s="24"/>
      <c r="M1437" s="73"/>
      <c r="N1437" s="15">
        <v>1</v>
      </c>
      <c r="O1437" s="23" t="s">
        <v>946</v>
      </c>
      <c r="P1437" s="26" t="s">
        <v>741</v>
      </c>
      <c r="Q1437" s="73" t="s">
        <v>63</v>
      </c>
      <c r="R1437" s="24"/>
      <c r="S1437" s="24"/>
    </row>
    <row r="1438" spans="1:19" s="58" customFormat="1" ht="20.100000000000001" customHeight="1" x14ac:dyDescent="0.25">
      <c r="A1438" s="72">
        <v>1243</v>
      </c>
      <c r="B1438" s="20" t="str">
        <f t="shared" si="88"/>
        <v>00.03.27.2.1.1.4.B.104.2020</v>
      </c>
      <c r="C1438" s="171">
        <v>104</v>
      </c>
      <c r="D1438" s="72" t="s">
        <v>1085</v>
      </c>
      <c r="E1438" s="13" t="s">
        <v>467</v>
      </c>
      <c r="F1438" s="19" t="s">
        <v>893</v>
      </c>
      <c r="G1438" s="190">
        <v>70000</v>
      </c>
      <c r="H1438" s="269"/>
      <c r="I1438" s="15">
        <v>2020</v>
      </c>
      <c r="J1438" s="23"/>
      <c r="K1438" s="73"/>
      <c r="L1438" s="24"/>
      <c r="M1438" s="73"/>
      <c r="N1438" s="15">
        <v>1</v>
      </c>
      <c r="O1438" s="23" t="s">
        <v>946</v>
      </c>
      <c r="P1438" s="26" t="s">
        <v>741</v>
      </c>
      <c r="Q1438" s="73" t="s">
        <v>63</v>
      </c>
      <c r="R1438" s="24"/>
      <c r="S1438" s="24"/>
    </row>
    <row r="1439" spans="1:19" s="58" customFormat="1" ht="20.100000000000001" customHeight="1" x14ac:dyDescent="0.25">
      <c r="A1439" s="22">
        <v>1244</v>
      </c>
      <c r="B1439" s="20" t="str">
        <f t="shared" si="88"/>
        <v>00.03.27.2.1.1.4.B.105.2020</v>
      </c>
      <c r="C1439" s="20">
        <v>105</v>
      </c>
      <c r="D1439" s="72" t="s">
        <v>1085</v>
      </c>
      <c r="E1439" s="13" t="s">
        <v>354</v>
      </c>
      <c r="F1439" s="19" t="s">
        <v>893</v>
      </c>
      <c r="G1439" s="190">
        <v>70000</v>
      </c>
      <c r="H1439" s="269"/>
      <c r="I1439" s="15">
        <v>2020</v>
      </c>
      <c r="J1439" s="23"/>
      <c r="K1439" s="73"/>
      <c r="L1439" s="24"/>
      <c r="M1439" s="73"/>
      <c r="N1439" s="15">
        <v>1</v>
      </c>
      <c r="O1439" s="23" t="s">
        <v>946</v>
      </c>
      <c r="P1439" s="26" t="s">
        <v>741</v>
      </c>
      <c r="Q1439" s="73" t="s">
        <v>63</v>
      </c>
      <c r="R1439" s="24"/>
      <c r="S1439" s="24"/>
    </row>
    <row r="1440" spans="1:19" s="58" customFormat="1" ht="20.100000000000001" customHeight="1" x14ac:dyDescent="0.25">
      <c r="A1440" s="72">
        <v>1245</v>
      </c>
      <c r="B1440" s="20" t="str">
        <f t="shared" si="88"/>
        <v>00.03.27.2.1.1.4.B.106.2020</v>
      </c>
      <c r="C1440" s="171">
        <v>106</v>
      </c>
      <c r="D1440" s="72" t="s">
        <v>1085</v>
      </c>
      <c r="E1440" s="13" t="s">
        <v>740</v>
      </c>
      <c r="F1440" s="19" t="s">
        <v>893</v>
      </c>
      <c r="G1440" s="190">
        <v>70000</v>
      </c>
      <c r="H1440" s="269"/>
      <c r="I1440" s="15">
        <v>2020</v>
      </c>
      <c r="J1440" s="23"/>
      <c r="K1440" s="73"/>
      <c r="L1440" s="24"/>
      <c r="M1440" s="73"/>
      <c r="N1440" s="15">
        <v>1</v>
      </c>
      <c r="O1440" s="23" t="s">
        <v>946</v>
      </c>
      <c r="P1440" s="26" t="s">
        <v>741</v>
      </c>
      <c r="Q1440" s="73"/>
      <c r="R1440" s="24"/>
      <c r="S1440" s="24"/>
    </row>
    <row r="1441" spans="1:19" s="58" customFormat="1" ht="20.100000000000001" customHeight="1" x14ac:dyDescent="0.25">
      <c r="A1441" s="22">
        <v>1246</v>
      </c>
      <c r="B1441" s="20" t="str">
        <f t="shared" si="88"/>
        <v>00.03.27.2.1.1.4.B.107.2020</v>
      </c>
      <c r="C1441" s="20">
        <v>107</v>
      </c>
      <c r="D1441" s="72" t="s">
        <v>1085</v>
      </c>
      <c r="E1441" s="13" t="s">
        <v>478</v>
      </c>
      <c r="F1441" s="19" t="s">
        <v>893</v>
      </c>
      <c r="G1441" s="199">
        <v>500000</v>
      </c>
      <c r="H1441" s="286"/>
      <c r="I1441" s="15">
        <v>2020</v>
      </c>
      <c r="J1441" s="23"/>
      <c r="K1441" s="73"/>
      <c r="L1441" s="24"/>
      <c r="M1441" s="73"/>
      <c r="N1441" s="15">
        <v>1</v>
      </c>
      <c r="O1441" s="23" t="s">
        <v>946</v>
      </c>
      <c r="P1441" s="26" t="s">
        <v>741</v>
      </c>
      <c r="Q1441" s="73" t="s">
        <v>63</v>
      </c>
      <c r="R1441" s="18"/>
      <c r="S1441" s="18"/>
    </row>
    <row r="1442" spans="1:19" s="58" customFormat="1" ht="20.100000000000001" customHeight="1" x14ac:dyDescent="0.25">
      <c r="A1442" s="72">
        <v>1247</v>
      </c>
      <c r="B1442" s="20" t="str">
        <f t="shared" ref="B1442:B1460" si="89">"00.03.27.2.1.1.5.B."&amp;C1442&amp;D1442&amp;I1442</f>
        <v>00.03.27.2.1.1.5.B.108.2020</v>
      </c>
      <c r="C1442" s="171">
        <v>108</v>
      </c>
      <c r="D1442" s="72" t="s">
        <v>1085</v>
      </c>
      <c r="E1442" s="9" t="s">
        <v>736</v>
      </c>
      <c r="F1442" s="19" t="s">
        <v>893</v>
      </c>
      <c r="G1442" s="190">
        <v>850000</v>
      </c>
      <c r="H1442" s="269"/>
      <c r="I1442" s="15">
        <v>2020</v>
      </c>
      <c r="J1442" s="22"/>
      <c r="K1442" s="22"/>
      <c r="L1442" s="19"/>
      <c r="M1442" s="17"/>
      <c r="N1442" s="10">
        <v>1</v>
      </c>
      <c r="O1442" s="23" t="s">
        <v>946</v>
      </c>
      <c r="P1442" s="26" t="s">
        <v>746</v>
      </c>
      <c r="Q1442" s="73" t="s">
        <v>63</v>
      </c>
      <c r="R1442" s="24"/>
      <c r="S1442" s="24"/>
    </row>
    <row r="1443" spans="1:19" s="58" customFormat="1" ht="20.100000000000001" customHeight="1" x14ac:dyDescent="0.25">
      <c r="A1443" s="22">
        <v>1248</v>
      </c>
      <c r="B1443" s="20" t="str">
        <f t="shared" si="89"/>
        <v>00.03.27.2.1.1.5.B.109.2020</v>
      </c>
      <c r="C1443" s="20">
        <v>109</v>
      </c>
      <c r="D1443" s="72" t="s">
        <v>1085</v>
      </c>
      <c r="E1443" s="13" t="s">
        <v>738</v>
      </c>
      <c r="F1443" s="19" t="s">
        <v>893</v>
      </c>
      <c r="G1443" s="190">
        <v>650000</v>
      </c>
      <c r="H1443" s="269"/>
      <c r="I1443" s="15">
        <v>2020</v>
      </c>
      <c r="J1443" s="23"/>
      <c r="K1443" s="73"/>
      <c r="L1443" s="24"/>
      <c r="M1443" s="73"/>
      <c r="N1443" s="15">
        <v>1</v>
      </c>
      <c r="O1443" s="23" t="s">
        <v>946</v>
      </c>
      <c r="P1443" s="26" t="s">
        <v>746</v>
      </c>
      <c r="Q1443" s="73" t="s">
        <v>63</v>
      </c>
      <c r="R1443" s="24"/>
      <c r="S1443" s="24"/>
    </row>
    <row r="1444" spans="1:19" s="58" customFormat="1" ht="20.100000000000001" customHeight="1" x14ac:dyDescent="0.25">
      <c r="A1444" s="72">
        <v>1249</v>
      </c>
      <c r="B1444" s="20" t="str">
        <f t="shared" si="89"/>
        <v>00.03.27.2.1.1.5.B.110.2020</v>
      </c>
      <c r="C1444" s="171">
        <v>110</v>
      </c>
      <c r="D1444" s="72" t="s">
        <v>1085</v>
      </c>
      <c r="E1444" s="13" t="s">
        <v>739</v>
      </c>
      <c r="F1444" s="19" t="s">
        <v>893</v>
      </c>
      <c r="G1444" s="190">
        <v>375000</v>
      </c>
      <c r="H1444" s="269"/>
      <c r="I1444" s="15">
        <v>2020</v>
      </c>
      <c r="J1444" s="23"/>
      <c r="K1444" s="73"/>
      <c r="L1444" s="24"/>
      <c r="M1444" s="73"/>
      <c r="N1444" s="15">
        <v>1</v>
      </c>
      <c r="O1444" s="23" t="s">
        <v>946</v>
      </c>
      <c r="P1444" s="26" t="s">
        <v>746</v>
      </c>
      <c r="Q1444" s="73" t="s">
        <v>63</v>
      </c>
      <c r="R1444" s="75"/>
      <c r="S1444" s="75"/>
    </row>
    <row r="1445" spans="1:19" s="58" customFormat="1" ht="20.100000000000001" customHeight="1" x14ac:dyDescent="0.25">
      <c r="A1445" s="22">
        <v>1250</v>
      </c>
      <c r="B1445" s="20" t="str">
        <f t="shared" si="89"/>
        <v>00.03.27.2.1.1.5.B.111.2020</v>
      </c>
      <c r="C1445" s="20">
        <v>111</v>
      </c>
      <c r="D1445" s="72" t="s">
        <v>1085</v>
      </c>
      <c r="E1445" s="70" t="s">
        <v>739</v>
      </c>
      <c r="F1445" s="19" t="s">
        <v>893</v>
      </c>
      <c r="G1445" s="190">
        <v>375000</v>
      </c>
      <c r="H1445" s="269"/>
      <c r="I1445" s="15">
        <v>2020</v>
      </c>
      <c r="J1445" s="73"/>
      <c r="K1445" s="73"/>
      <c r="L1445" s="75"/>
      <c r="M1445" s="73"/>
      <c r="N1445" s="15">
        <v>1</v>
      </c>
      <c r="O1445" s="73" t="s">
        <v>946</v>
      </c>
      <c r="P1445" s="74" t="s">
        <v>746</v>
      </c>
      <c r="Q1445" s="73" t="s">
        <v>63</v>
      </c>
      <c r="R1445" s="24"/>
      <c r="S1445" s="24"/>
    </row>
    <row r="1446" spans="1:19" s="58" customFormat="1" ht="20.100000000000001" customHeight="1" x14ac:dyDescent="0.25">
      <c r="A1446" s="72">
        <v>1251</v>
      </c>
      <c r="B1446" s="20" t="str">
        <f t="shared" si="89"/>
        <v>00.03.27.2.1.1.5.B.112.2021</v>
      </c>
      <c r="C1446" s="171">
        <v>112</v>
      </c>
      <c r="D1446" s="72" t="s">
        <v>1085</v>
      </c>
      <c r="E1446" s="71" t="s">
        <v>718</v>
      </c>
      <c r="F1446" s="19" t="s">
        <v>893</v>
      </c>
      <c r="G1446" s="190">
        <v>3500000</v>
      </c>
      <c r="H1446" s="269"/>
      <c r="I1446" s="15">
        <v>2021</v>
      </c>
      <c r="J1446" s="23"/>
      <c r="K1446" s="73"/>
      <c r="L1446" s="24"/>
      <c r="M1446" s="73"/>
      <c r="N1446" s="15">
        <v>1</v>
      </c>
      <c r="O1446" s="23" t="s">
        <v>946</v>
      </c>
      <c r="P1446" s="26" t="s">
        <v>746</v>
      </c>
      <c r="Q1446" s="73" t="s">
        <v>63</v>
      </c>
      <c r="R1446" s="24"/>
      <c r="S1446" s="24"/>
    </row>
    <row r="1447" spans="1:19" s="58" customFormat="1" ht="20.100000000000001" customHeight="1" x14ac:dyDescent="0.25">
      <c r="A1447" s="22">
        <v>1252</v>
      </c>
      <c r="B1447" s="20" t="str">
        <f t="shared" si="89"/>
        <v>00.03.27.2.1.1.5.B.113.2020</v>
      </c>
      <c r="C1447" s="20">
        <v>113</v>
      </c>
      <c r="D1447" s="72" t="s">
        <v>1085</v>
      </c>
      <c r="E1447" s="74" t="s">
        <v>708</v>
      </c>
      <c r="F1447" s="19" t="s">
        <v>893</v>
      </c>
      <c r="G1447" s="190">
        <v>90000</v>
      </c>
      <c r="H1447" s="269"/>
      <c r="I1447" s="15">
        <v>2020</v>
      </c>
      <c r="J1447" s="23"/>
      <c r="K1447" s="73"/>
      <c r="L1447" s="24"/>
      <c r="M1447" s="73"/>
      <c r="N1447" s="15">
        <v>1</v>
      </c>
      <c r="O1447" s="23" t="s">
        <v>946</v>
      </c>
      <c r="P1447" s="26" t="s">
        <v>746</v>
      </c>
      <c r="Q1447" s="73" t="s">
        <v>63</v>
      </c>
      <c r="R1447" s="24"/>
      <c r="S1447" s="24"/>
    </row>
    <row r="1448" spans="1:19" s="58" customFormat="1" ht="20.100000000000001" customHeight="1" x14ac:dyDescent="0.25">
      <c r="A1448" s="72">
        <v>1253</v>
      </c>
      <c r="B1448" s="20" t="str">
        <f t="shared" si="89"/>
        <v>00.03.27.2.1.1.5.B.114.2020</v>
      </c>
      <c r="C1448" s="171">
        <v>114</v>
      </c>
      <c r="D1448" s="72" t="s">
        <v>1085</v>
      </c>
      <c r="E1448" s="13" t="s">
        <v>348</v>
      </c>
      <c r="F1448" s="19" t="s">
        <v>893</v>
      </c>
      <c r="G1448" s="190">
        <v>100000</v>
      </c>
      <c r="H1448" s="269"/>
      <c r="I1448" s="15">
        <v>2020</v>
      </c>
      <c r="J1448" s="23"/>
      <c r="K1448" s="73"/>
      <c r="L1448" s="24"/>
      <c r="M1448" s="73"/>
      <c r="N1448" s="15">
        <v>1</v>
      </c>
      <c r="O1448" s="23" t="s">
        <v>946</v>
      </c>
      <c r="P1448" s="26" t="s">
        <v>746</v>
      </c>
      <c r="Q1448" s="73" t="s">
        <v>63</v>
      </c>
      <c r="R1448" s="24"/>
      <c r="S1448" s="24"/>
    </row>
    <row r="1449" spans="1:19" s="58" customFormat="1" ht="20.100000000000001" customHeight="1" x14ac:dyDescent="0.25">
      <c r="A1449" s="22">
        <v>1254</v>
      </c>
      <c r="B1449" s="20" t="str">
        <f t="shared" si="89"/>
        <v>00.03.27.2.1.1.5.B.115.2020</v>
      </c>
      <c r="C1449" s="20">
        <v>115</v>
      </c>
      <c r="D1449" s="72" t="s">
        <v>1085</v>
      </c>
      <c r="E1449" s="13" t="s">
        <v>953</v>
      </c>
      <c r="F1449" s="19" t="s">
        <v>893</v>
      </c>
      <c r="G1449" s="190">
        <v>750000</v>
      </c>
      <c r="H1449" s="269"/>
      <c r="I1449" s="15">
        <v>2020</v>
      </c>
      <c r="J1449" s="23"/>
      <c r="K1449" s="73"/>
      <c r="L1449" s="24"/>
      <c r="M1449" s="73"/>
      <c r="N1449" s="15">
        <v>1</v>
      </c>
      <c r="O1449" s="23" t="s">
        <v>946</v>
      </c>
      <c r="P1449" s="26" t="s">
        <v>746</v>
      </c>
      <c r="Q1449" s="73" t="s">
        <v>63</v>
      </c>
      <c r="R1449" s="24"/>
      <c r="S1449" s="24"/>
    </row>
    <row r="1450" spans="1:19" s="58" customFormat="1" ht="20.100000000000001" customHeight="1" x14ac:dyDescent="0.25">
      <c r="A1450" s="72">
        <v>1255</v>
      </c>
      <c r="B1450" s="20" t="str">
        <f t="shared" si="89"/>
        <v>00.03.27.2.1.1.5.B.116.2020</v>
      </c>
      <c r="C1450" s="171">
        <v>116</v>
      </c>
      <c r="D1450" s="72" t="s">
        <v>1085</v>
      </c>
      <c r="E1450" s="13" t="s">
        <v>744</v>
      </c>
      <c r="F1450" s="19" t="s">
        <v>893</v>
      </c>
      <c r="G1450" s="199">
        <v>3150000</v>
      </c>
      <c r="H1450" s="286"/>
      <c r="I1450" s="15">
        <v>2020</v>
      </c>
      <c r="J1450" s="23"/>
      <c r="K1450" s="73"/>
      <c r="L1450" s="24"/>
      <c r="M1450" s="73"/>
      <c r="N1450" s="15">
        <v>1</v>
      </c>
      <c r="O1450" s="23" t="s">
        <v>946</v>
      </c>
      <c r="P1450" s="26" t="s">
        <v>746</v>
      </c>
      <c r="Q1450" s="73" t="s">
        <v>63</v>
      </c>
      <c r="R1450" s="24"/>
      <c r="S1450" s="24"/>
    </row>
    <row r="1451" spans="1:19" s="58" customFormat="1" ht="20.100000000000001" customHeight="1" x14ac:dyDescent="0.25">
      <c r="A1451" s="22">
        <v>1256</v>
      </c>
      <c r="B1451" s="20" t="str">
        <f t="shared" si="89"/>
        <v>00.03.27.2.1.1.5.B.117.2020</v>
      </c>
      <c r="C1451" s="20">
        <v>117</v>
      </c>
      <c r="D1451" s="72" t="s">
        <v>1085</v>
      </c>
      <c r="E1451" s="13" t="s">
        <v>743</v>
      </c>
      <c r="F1451" s="19" t="s">
        <v>893</v>
      </c>
      <c r="G1451" s="190">
        <v>3500000</v>
      </c>
      <c r="H1451" s="269"/>
      <c r="I1451" s="15">
        <v>2020</v>
      </c>
      <c r="J1451" s="23"/>
      <c r="K1451" s="73"/>
      <c r="L1451" s="24"/>
      <c r="M1451" s="73"/>
      <c r="N1451" s="15">
        <v>1</v>
      </c>
      <c r="O1451" s="23" t="s">
        <v>946</v>
      </c>
      <c r="P1451" s="26" t="s">
        <v>746</v>
      </c>
      <c r="Q1451" s="73" t="s">
        <v>63</v>
      </c>
      <c r="R1451" s="24"/>
      <c r="S1451" s="24"/>
    </row>
    <row r="1452" spans="1:19" s="58" customFormat="1" ht="20.100000000000001" customHeight="1" x14ac:dyDescent="0.25">
      <c r="A1452" s="72">
        <v>1257</v>
      </c>
      <c r="B1452" s="20" t="str">
        <f t="shared" si="89"/>
        <v>00.03.27.2.1.1.5.B.118.2020</v>
      </c>
      <c r="C1452" s="171">
        <v>118</v>
      </c>
      <c r="D1452" s="72" t="s">
        <v>1085</v>
      </c>
      <c r="E1452" s="13" t="s">
        <v>725</v>
      </c>
      <c r="F1452" s="19" t="s">
        <v>893</v>
      </c>
      <c r="G1452" s="190">
        <v>500000</v>
      </c>
      <c r="H1452" s="269"/>
      <c r="I1452" s="15">
        <v>2020</v>
      </c>
      <c r="J1452" s="23"/>
      <c r="K1452" s="73"/>
      <c r="L1452" s="24"/>
      <c r="M1452" s="73"/>
      <c r="N1452" s="15">
        <v>1</v>
      </c>
      <c r="O1452" s="23" t="s">
        <v>946</v>
      </c>
      <c r="P1452" s="26" t="s">
        <v>746</v>
      </c>
      <c r="Q1452" s="73" t="s">
        <v>63</v>
      </c>
      <c r="R1452" s="24"/>
      <c r="S1452" s="24"/>
    </row>
    <row r="1453" spans="1:19" s="58" customFormat="1" ht="20.100000000000001" customHeight="1" x14ac:dyDescent="0.25">
      <c r="A1453" s="22">
        <v>1258</v>
      </c>
      <c r="B1453" s="20" t="str">
        <f t="shared" si="89"/>
        <v>00.03.27.2.1.1.5.B.119.2020</v>
      </c>
      <c r="C1453" s="20">
        <v>119</v>
      </c>
      <c r="D1453" s="72" t="s">
        <v>1085</v>
      </c>
      <c r="E1453" s="13" t="s">
        <v>726</v>
      </c>
      <c r="F1453" s="19" t="s">
        <v>893</v>
      </c>
      <c r="G1453" s="192">
        <v>200000</v>
      </c>
      <c r="H1453" s="271"/>
      <c r="I1453" s="15">
        <v>2020</v>
      </c>
      <c r="J1453" s="23"/>
      <c r="K1453" s="73"/>
      <c r="L1453" s="24"/>
      <c r="M1453" s="73"/>
      <c r="N1453" s="15">
        <v>1</v>
      </c>
      <c r="O1453" s="23" t="s">
        <v>946</v>
      </c>
      <c r="P1453" s="26" t="s">
        <v>746</v>
      </c>
      <c r="Q1453" s="73" t="s">
        <v>63</v>
      </c>
      <c r="R1453" s="24"/>
      <c r="S1453" s="24"/>
    </row>
    <row r="1454" spans="1:19" s="58" customFormat="1" ht="20.100000000000001" customHeight="1" x14ac:dyDescent="0.25">
      <c r="A1454" s="72">
        <v>1259</v>
      </c>
      <c r="B1454" s="20" t="str">
        <f t="shared" si="89"/>
        <v>00.03.27.2.1.1.5.B.120.2021</v>
      </c>
      <c r="C1454" s="171">
        <v>120</v>
      </c>
      <c r="D1454" s="72" t="s">
        <v>1085</v>
      </c>
      <c r="E1454" s="121" t="s">
        <v>788</v>
      </c>
      <c r="F1454" s="19" t="s">
        <v>893</v>
      </c>
      <c r="G1454" s="199">
        <v>35000</v>
      </c>
      <c r="H1454" s="286"/>
      <c r="I1454" s="15">
        <v>2021</v>
      </c>
      <c r="J1454" s="23"/>
      <c r="K1454" s="73"/>
      <c r="L1454" s="24"/>
      <c r="M1454" s="73"/>
      <c r="N1454" s="15">
        <v>1</v>
      </c>
      <c r="O1454" s="23" t="s">
        <v>946</v>
      </c>
      <c r="P1454" s="26" t="s">
        <v>746</v>
      </c>
      <c r="Q1454" s="73" t="s">
        <v>63</v>
      </c>
      <c r="R1454" s="24"/>
      <c r="S1454" s="24"/>
    </row>
    <row r="1455" spans="1:19" s="58" customFormat="1" ht="20.100000000000001" customHeight="1" x14ac:dyDescent="0.25">
      <c r="A1455" s="22">
        <v>1260</v>
      </c>
      <c r="B1455" s="20" t="str">
        <f t="shared" si="89"/>
        <v>00.03.27.2.1.1.5.B.121.2020</v>
      </c>
      <c r="C1455" s="20">
        <v>121</v>
      </c>
      <c r="D1455" s="72" t="s">
        <v>1085</v>
      </c>
      <c r="E1455" s="13" t="s">
        <v>78</v>
      </c>
      <c r="F1455" s="19" t="s">
        <v>893</v>
      </c>
      <c r="G1455" s="190">
        <v>4500000</v>
      </c>
      <c r="H1455" s="269"/>
      <c r="I1455" s="15">
        <v>2020</v>
      </c>
      <c r="J1455" s="23"/>
      <c r="K1455" s="73"/>
      <c r="L1455" s="24"/>
      <c r="M1455" s="73"/>
      <c r="N1455" s="15">
        <v>1</v>
      </c>
      <c r="O1455" s="23" t="s">
        <v>946</v>
      </c>
      <c r="P1455" s="26" t="s">
        <v>746</v>
      </c>
      <c r="Q1455" s="73"/>
      <c r="R1455" s="24"/>
      <c r="S1455" s="24"/>
    </row>
    <row r="1456" spans="1:19" s="58" customFormat="1" ht="20.100000000000001" customHeight="1" x14ac:dyDescent="0.25">
      <c r="A1456" s="72">
        <v>1261</v>
      </c>
      <c r="B1456" s="20" t="str">
        <f t="shared" si="89"/>
        <v>00.03.27.2.1.1.5.B.122.2020</v>
      </c>
      <c r="C1456" s="171">
        <v>122</v>
      </c>
      <c r="D1456" s="72" t="s">
        <v>1085</v>
      </c>
      <c r="E1456" s="13" t="s">
        <v>745</v>
      </c>
      <c r="F1456" s="19" t="s">
        <v>893</v>
      </c>
      <c r="G1456" s="190">
        <v>350000</v>
      </c>
      <c r="H1456" s="269"/>
      <c r="I1456" s="15">
        <v>2020</v>
      </c>
      <c r="J1456" s="23"/>
      <c r="K1456" s="73"/>
      <c r="L1456" s="24"/>
      <c r="M1456" s="73"/>
      <c r="N1456" s="15">
        <v>1</v>
      </c>
      <c r="O1456" s="23" t="s">
        <v>946</v>
      </c>
      <c r="P1456" s="26" t="s">
        <v>746</v>
      </c>
      <c r="Q1456" s="73" t="s">
        <v>63</v>
      </c>
      <c r="R1456" s="24"/>
      <c r="S1456" s="24"/>
    </row>
    <row r="1457" spans="1:19" s="58" customFormat="1" ht="20.100000000000001" customHeight="1" x14ac:dyDescent="0.25">
      <c r="A1457" s="22">
        <v>1262</v>
      </c>
      <c r="B1457" s="20" t="str">
        <f t="shared" si="89"/>
        <v>00.03.27.2.1.1.5.B.123.2020</v>
      </c>
      <c r="C1457" s="20">
        <v>123</v>
      </c>
      <c r="D1457" s="72" t="s">
        <v>1085</v>
      </c>
      <c r="E1457" s="13" t="s">
        <v>467</v>
      </c>
      <c r="F1457" s="19" t="s">
        <v>893</v>
      </c>
      <c r="G1457" s="190">
        <v>70000</v>
      </c>
      <c r="H1457" s="269"/>
      <c r="I1457" s="15">
        <v>2020</v>
      </c>
      <c r="J1457" s="23"/>
      <c r="K1457" s="73"/>
      <c r="L1457" s="24"/>
      <c r="M1457" s="73"/>
      <c r="N1457" s="15">
        <v>1</v>
      </c>
      <c r="O1457" s="23" t="s">
        <v>946</v>
      </c>
      <c r="P1457" s="26" t="s">
        <v>746</v>
      </c>
      <c r="Q1457" s="73" t="s">
        <v>63</v>
      </c>
      <c r="R1457" s="24"/>
      <c r="S1457" s="24"/>
    </row>
    <row r="1458" spans="1:19" s="58" customFormat="1" ht="20.100000000000001" customHeight="1" x14ac:dyDescent="0.25">
      <c r="A1458" s="72">
        <v>1263</v>
      </c>
      <c r="B1458" s="20" t="str">
        <f t="shared" si="89"/>
        <v>00.03.27.2.1.1.5.B.124.2020</v>
      </c>
      <c r="C1458" s="20">
        <v>124</v>
      </c>
      <c r="D1458" s="72" t="s">
        <v>1085</v>
      </c>
      <c r="E1458" s="13" t="s">
        <v>354</v>
      </c>
      <c r="F1458" s="19" t="s">
        <v>893</v>
      </c>
      <c r="G1458" s="190">
        <v>70000</v>
      </c>
      <c r="H1458" s="269"/>
      <c r="I1458" s="15">
        <v>2020</v>
      </c>
      <c r="J1458" s="23"/>
      <c r="K1458" s="73"/>
      <c r="L1458" s="24"/>
      <c r="M1458" s="73"/>
      <c r="N1458" s="15">
        <v>1</v>
      </c>
      <c r="O1458" s="23" t="s">
        <v>946</v>
      </c>
      <c r="P1458" s="26" t="s">
        <v>746</v>
      </c>
      <c r="Q1458" s="73" t="s">
        <v>63</v>
      </c>
      <c r="R1458" s="24"/>
      <c r="S1458" s="24"/>
    </row>
    <row r="1459" spans="1:19" s="58" customFormat="1" ht="20.100000000000001" customHeight="1" x14ac:dyDescent="0.25">
      <c r="A1459" s="22">
        <v>1264</v>
      </c>
      <c r="B1459" s="20" t="str">
        <f t="shared" si="89"/>
        <v>00.03.27.2.1.1.5.B.125.2020</v>
      </c>
      <c r="C1459" s="171">
        <v>125</v>
      </c>
      <c r="D1459" s="72" t="s">
        <v>1085</v>
      </c>
      <c r="E1459" s="13" t="s">
        <v>954</v>
      </c>
      <c r="F1459" s="19" t="s">
        <v>893</v>
      </c>
      <c r="G1459" s="190">
        <v>70000</v>
      </c>
      <c r="H1459" s="269"/>
      <c r="I1459" s="15">
        <v>2020</v>
      </c>
      <c r="J1459" s="23"/>
      <c r="K1459" s="73"/>
      <c r="L1459" s="24"/>
      <c r="M1459" s="73"/>
      <c r="N1459" s="15">
        <v>1</v>
      </c>
      <c r="O1459" s="23" t="s">
        <v>946</v>
      </c>
      <c r="P1459" s="26" t="s">
        <v>746</v>
      </c>
      <c r="Q1459" s="73" t="s">
        <v>63</v>
      </c>
      <c r="R1459" s="24"/>
      <c r="S1459" s="24"/>
    </row>
    <row r="1460" spans="1:19" s="58" customFormat="1" ht="20.100000000000001" customHeight="1" x14ac:dyDescent="0.25">
      <c r="A1460" s="72">
        <v>1265</v>
      </c>
      <c r="B1460" s="20" t="str">
        <f t="shared" si="89"/>
        <v>00.03.27.2.1.1.5.B.126.2020</v>
      </c>
      <c r="C1460" s="20">
        <v>126</v>
      </c>
      <c r="D1460" s="72" t="s">
        <v>1085</v>
      </c>
      <c r="E1460" s="13" t="s">
        <v>955</v>
      </c>
      <c r="F1460" s="19" t="s">
        <v>893</v>
      </c>
      <c r="G1460" s="199">
        <v>500000</v>
      </c>
      <c r="H1460" s="286"/>
      <c r="I1460" s="15">
        <v>2020</v>
      </c>
      <c r="J1460" s="23"/>
      <c r="K1460" s="73"/>
      <c r="L1460" s="24"/>
      <c r="M1460" s="73"/>
      <c r="N1460" s="15">
        <v>1</v>
      </c>
      <c r="O1460" s="23" t="s">
        <v>946</v>
      </c>
      <c r="P1460" s="26" t="s">
        <v>746</v>
      </c>
      <c r="Q1460" s="73" t="s">
        <v>63</v>
      </c>
      <c r="R1460" s="18"/>
      <c r="S1460" s="18"/>
    </row>
    <row r="1461" spans="1:19" s="58" customFormat="1" ht="20.100000000000001" customHeight="1" x14ac:dyDescent="0.25">
      <c r="A1461" s="22">
        <v>1266</v>
      </c>
      <c r="B1461" s="20" t="str">
        <f t="shared" ref="B1461:B1477" si="90">"00.03.27.2.1.1.6.B."&amp;C1461&amp;D1461&amp;I1461</f>
        <v>00.03.27.2.1.1.6.B.127.2020</v>
      </c>
      <c r="C1461" s="171">
        <v>127</v>
      </c>
      <c r="D1461" s="72" t="s">
        <v>1085</v>
      </c>
      <c r="E1461" s="9" t="s">
        <v>736</v>
      </c>
      <c r="F1461" s="19" t="s">
        <v>893</v>
      </c>
      <c r="G1461" s="190">
        <v>850000</v>
      </c>
      <c r="H1461" s="269"/>
      <c r="I1461" s="15">
        <v>2020</v>
      </c>
      <c r="J1461" s="22"/>
      <c r="K1461" s="22"/>
      <c r="L1461" s="19"/>
      <c r="M1461" s="17"/>
      <c r="N1461" s="15">
        <v>1</v>
      </c>
      <c r="O1461" s="23" t="s">
        <v>946</v>
      </c>
      <c r="P1461" s="26" t="s">
        <v>747</v>
      </c>
      <c r="Q1461" s="73" t="s">
        <v>63</v>
      </c>
      <c r="R1461" s="24"/>
      <c r="S1461" s="24"/>
    </row>
    <row r="1462" spans="1:19" s="58" customFormat="1" ht="20.100000000000001" customHeight="1" x14ac:dyDescent="0.25">
      <c r="A1462" s="72">
        <v>1267</v>
      </c>
      <c r="B1462" s="20" t="str">
        <f t="shared" si="90"/>
        <v>00.03.27.2.1.1.6.B.128.2020</v>
      </c>
      <c r="C1462" s="20">
        <v>128</v>
      </c>
      <c r="D1462" s="72" t="s">
        <v>1085</v>
      </c>
      <c r="E1462" s="13" t="s">
        <v>738</v>
      </c>
      <c r="F1462" s="19" t="s">
        <v>893</v>
      </c>
      <c r="G1462" s="190">
        <v>650000</v>
      </c>
      <c r="H1462" s="269"/>
      <c r="I1462" s="15">
        <v>2020</v>
      </c>
      <c r="J1462" s="23"/>
      <c r="K1462" s="73"/>
      <c r="L1462" s="24"/>
      <c r="M1462" s="73"/>
      <c r="N1462" s="15">
        <v>1</v>
      </c>
      <c r="O1462" s="23" t="s">
        <v>946</v>
      </c>
      <c r="P1462" s="26" t="s">
        <v>747</v>
      </c>
      <c r="Q1462" s="73" t="s">
        <v>63</v>
      </c>
      <c r="R1462" s="24"/>
      <c r="S1462" s="24"/>
    </row>
    <row r="1463" spans="1:19" s="58" customFormat="1" ht="20.100000000000001" customHeight="1" x14ac:dyDescent="0.25">
      <c r="A1463" s="22">
        <v>1268</v>
      </c>
      <c r="B1463" s="20" t="str">
        <f t="shared" si="90"/>
        <v>00.03.27.2.1.1.6.B.129.2020</v>
      </c>
      <c r="C1463" s="171">
        <v>129</v>
      </c>
      <c r="D1463" s="72" t="s">
        <v>1085</v>
      </c>
      <c r="E1463" s="13" t="s">
        <v>956</v>
      </c>
      <c r="F1463" s="19" t="s">
        <v>893</v>
      </c>
      <c r="G1463" s="190">
        <v>375000</v>
      </c>
      <c r="H1463" s="269"/>
      <c r="I1463" s="15">
        <v>2020</v>
      </c>
      <c r="J1463" s="23"/>
      <c r="K1463" s="73"/>
      <c r="L1463" s="24"/>
      <c r="M1463" s="73"/>
      <c r="N1463" s="15">
        <v>1</v>
      </c>
      <c r="O1463" s="23" t="s">
        <v>946</v>
      </c>
      <c r="P1463" s="26" t="s">
        <v>747</v>
      </c>
      <c r="Q1463" s="73" t="s">
        <v>63</v>
      </c>
      <c r="R1463" s="24"/>
      <c r="S1463" s="24"/>
    </row>
    <row r="1464" spans="1:19" s="58" customFormat="1" ht="20.100000000000001" customHeight="1" x14ac:dyDescent="0.25">
      <c r="A1464" s="72">
        <v>1269</v>
      </c>
      <c r="B1464" s="20" t="str">
        <f t="shared" si="90"/>
        <v>00.03.27.2.1.1.6.B.130.2020</v>
      </c>
      <c r="C1464" s="20">
        <v>130</v>
      </c>
      <c r="D1464" s="72" t="s">
        <v>1085</v>
      </c>
      <c r="E1464" s="71" t="s">
        <v>718</v>
      </c>
      <c r="F1464" s="19" t="s">
        <v>893</v>
      </c>
      <c r="G1464" s="190">
        <v>3000000</v>
      </c>
      <c r="H1464" s="269"/>
      <c r="I1464" s="15">
        <v>2020</v>
      </c>
      <c r="J1464" s="23"/>
      <c r="K1464" s="73"/>
      <c r="L1464" s="24"/>
      <c r="M1464" s="73"/>
      <c r="N1464" s="15">
        <v>1</v>
      </c>
      <c r="O1464" s="23" t="s">
        <v>946</v>
      </c>
      <c r="P1464" s="26" t="s">
        <v>747</v>
      </c>
      <c r="Q1464" s="73" t="s">
        <v>63</v>
      </c>
      <c r="R1464" s="24"/>
      <c r="S1464" s="24"/>
    </row>
    <row r="1465" spans="1:19" s="58" customFormat="1" ht="20.100000000000001" customHeight="1" x14ac:dyDescent="0.25">
      <c r="A1465" s="22">
        <v>1270</v>
      </c>
      <c r="B1465" s="20" t="str">
        <f t="shared" si="90"/>
        <v>00.03.27.2.1.1.6.B.131.2020</v>
      </c>
      <c r="C1465" s="171">
        <v>131</v>
      </c>
      <c r="D1465" s="72" t="s">
        <v>1085</v>
      </c>
      <c r="E1465" s="74" t="s">
        <v>708</v>
      </c>
      <c r="F1465" s="19" t="s">
        <v>893</v>
      </c>
      <c r="G1465" s="190">
        <v>90000</v>
      </c>
      <c r="H1465" s="269"/>
      <c r="I1465" s="15">
        <v>2020</v>
      </c>
      <c r="J1465" s="23"/>
      <c r="K1465" s="73"/>
      <c r="L1465" s="24"/>
      <c r="M1465" s="73"/>
      <c r="N1465" s="15">
        <v>1</v>
      </c>
      <c r="O1465" s="23" t="s">
        <v>946</v>
      </c>
      <c r="P1465" s="26" t="s">
        <v>747</v>
      </c>
      <c r="Q1465" s="73" t="s">
        <v>63</v>
      </c>
      <c r="R1465" s="24"/>
      <c r="S1465" s="24"/>
    </row>
    <row r="1466" spans="1:19" s="58" customFormat="1" ht="20.100000000000001" customHeight="1" x14ac:dyDescent="0.25">
      <c r="A1466" s="72">
        <v>1271</v>
      </c>
      <c r="B1466" s="20" t="str">
        <f t="shared" si="90"/>
        <v>00.03.27.2.1.1.6.B.132.2020</v>
      </c>
      <c r="C1466" s="20">
        <v>132</v>
      </c>
      <c r="D1466" s="72" t="s">
        <v>1085</v>
      </c>
      <c r="E1466" s="13" t="s">
        <v>957</v>
      </c>
      <c r="F1466" s="19" t="s">
        <v>893</v>
      </c>
      <c r="G1466" s="190">
        <v>100000</v>
      </c>
      <c r="H1466" s="269"/>
      <c r="I1466" s="15">
        <v>2020</v>
      </c>
      <c r="J1466" s="23"/>
      <c r="K1466" s="73"/>
      <c r="L1466" s="24"/>
      <c r="M1466" s="73"/>
      <c r="N1466" s="15">
        <v>1</v>
      </c>
      <c r="O1466" s="23" t="s">
        <v>946</v>
      </c>
      <c r="P1466" s="26" t="s">
        <v>747</v>
      </c>
      <c r="Q1466" s="73" t="s">
        <v>63</v>
      </c>
      <c r="R1466" s="24"/>
      <c r="S1466" s="24"/>
    </row>
    <row r="1467" spans="1:19" s="58" customFormat="1" ht="20.100000000000001" customHeight="1" x14ac:dyDescent="0.25">
      <c r="A1467" s="22">
        <v>1272</v>
      </c>
      <c r="B1467" s="20" t="str">
        <f t="shared" si="90"/>
        <v>00.03.27.2.1.1.6.B.133.2020</v>
      </c>
      <c r="C1467" s="171">
        <v>133</v>
      </c>
      <c r="D1467" s="72" t="s">
        <v>1085</v>
      </c>
      <c r="E1467" s="13" t="s">
        <v>470</v>
      </c>
      <c r="F1467" s="19" t="s">
        <v>893</v>
      </c>
      <c r="G1467" s="190">
        <v>750000</v>
      </c>
      <c r="H1467" s="269"/>
      <c r="I1467" s="15">
        <v>2020</v>
      </c>
      <c r="J1467" s="23"/>
      <c r="K1467" s="73"/>
      <c r="L1467" s="24"/>
      <c r="M1467" s="73"/>
      <c r="N1467" s="15">
        <v>1</v>
      </c>
      <c r="O1467" s="23" t="s">
        <v>946</v>
      </c>
      <c r="P1467" s="26" t="s">
        <v>747</v>
      </c>
      <c r="Q1467" s="73" t="s">
        <v>63</v>
      </c>
      <c r="R1467" s="24"/>
      <c r="S1467" s="24"/>
    </row>
    <row r="1468" spans="1:19" s="58" customFormat="1" ht="20.100000000000001" customHeight="1" x14ac:dyDescent="0.25">
      <c r="A1468" s="72">
        <v>1273</v>
      </c>
      <c r="B1468" s="20" t="str">
        <f t="shared" si="90"/>
        <v>00.03.27.2.1.1.6.B.134.2020</v>
      </c>
      <c r="C1468" s="20">
        <v>134</v>
      </c>
      <c r="D1468" s="72" t="s">
        <v>1085</v>
      </c>
      <c r="E1468" s="13" t="s">
        <v>743</v>
      </c>
      <c r="F1468" s="19" t="s">
        <v>893</v>
      </c>
      <c r="G1468" s="190">
        <v>3500000</v>
      </c>
      <c r="H1468" s="269"/>
      <c r="I1468" s="15">
        <v>2020</v>
      </c>
      <c r="J1468" s="23"/>
      <c r="K1468" s="73"/>
      <c r="L1468" s="24"/>
      <c r="M1468" s="73"/>
      <c r="N1468" s="15">
        <v>1</v>
      </c>
      <c r="O1468" s="23" t="s">
        <v>946</v>
      </c>
      <c r="P1468" s="26" t="s">
        <v>747</v>
      </c>
      <c r="Q1468" s="73" t="s">
        <v>63</v>
      </c>
      <c r="R1468" s="24"/>
      <c r="S1468" s="24"/>
    </row>
    <row r="1469" spans="1:19" s="58" customFormat="1" ht="20.100000000000001" customHeight="1" x14ac:dyDescent="0.25">
      <c r="A1469" s="22">
        <v>1274</v>
      </c>
      <c r="B1469" s="20" t="str">
        <f t="shared" si="90"/>
        <v>00.03.27.2.1.1.6.B.135.2020</v>
      </c>
      <c r="C1469" s="171">
        <v>135</v>
      </c>
      <c r="D1469" s="72" t="s">
        <v>1085</v>
      </c>
      <c r="E1469" s="13" t="s">
        <v>725</v>
      </c>
      <c r="F1469" s="19" t="s">
        <v>893</v>
      </c>
      <c r="G1469" s="190">
        <v>500000</v>
      </c>
      <c r="H1469" s="269"/>
      <c r="I1469" s="15">
        <v>2020</v>
      </c>
      <c r="J1469" s="23"/>
      <c r="K1469" s="73"/>
      <c r="L1469" s="24"/>
      <c r="M1469" s="73"/>
      <c r="N1469" s="15">
        <v>1</v>
      </c>
      <c r="O1469" s="23" t="s">
        <v>946</v>
      </c>
      <c r="P1469" s="26" t="s">
        <v>747</v>
      </c>
      <c r="Q1469" s="73" t="s">
        <v>63</v>
      </c>
      <c r="R1469" s="24"/>
      <c r="S1469" s="24"/>
    </row>
    <row r="1470" spans="1:19" s="58" customFormat="1" ht="20.100000000000001" customHeight="1" x14ac:dyDescent="0.25">
      <c r="A1470" s="72">
        <v>1275</v>
      </c>
      <c r="B1470" s="20" t="str">
        <f t="shared" si="90"/>
        <v>00.03.27.2.1.1.6.B.136.2020</v>
      </c>
      <c r="C1470" s="20">
        <v>136</v>
      </c>
      <c r="D1470" s="72" t="s">
        <v>1085</v>
      </c>
      <c r="E1470" s="13" t="s">
        <v>958</v>
      </c>
      <c r="F1470" s="19" t="s">
        <v>893</v>
      </c>
      <c r="G1470" s="192">
        <v>200000</v>
      </c>
      <c r="H1470" s="271"/>
      <c r="I1470" s="15">
        <v>2020</v>
      </c>
      <c r="J1470" s="23"/>
      <c r="K1470" s="73"/>
      <c r="L1470" s="24"/>
      <c r="M1470" s="73"/>
      <c r="N1470" s="15">
        <v>1</v>
      </c>
      <c r="O1470" s="23" t="s">
        <v>946</v>
      </c>
      <c r="P1470" s="26" t="s">
        <v>747</v>
      </c>
      <c r="Q1470" s="73" t="s">
        <v>63</v>
      </c>
      <c r="R1470" s="24"/>
      <c r="S1470" s="24"/>
    </row>
    <row r="1471" spans="1:19" s="58" customFormat="1" ht="20.100000000000001" customHeight="1" x14ac:dyDescent="0.25">
      <c r="A1471" s="22">
        <v>1276</v>
      </c>
      <c r="B1471" s="20" t="str">
        <f t="shared" si="90"/>
        <v>00.03.27.2.1.1.6.B.137.2021</v>
      </c>
      <c r="C1471" s="20">
        <v>137</v>
      </c>
      <c r="D1471" s="72" t="s">
        <v>1085</v>
      </c>
      <c r="E1471" s="121" t="s">
        <v>788</v>
      </c>
      <c r="F1471" s="19" t="s">
        <v>893</v>
      </c>
      <c r="G1471" s="199">
        <v>35000</v>
      </c>
      <c r="H1471" s="286"/>
      <c r="I1471" s="15">
        <v>2021</v>
      </c>
      <c r="J1471" s="23"/>
      <c r="K1471" s="73"/>
      <c r="L1471" s="24"/>
      <c r="M1471" s="73"/>
      <c r="N1471" s="15">
        <v>1</v>
      </c>
      <c r="O1471" s="23" t="s">
        <v>946</v>
      </c>
      <c r="P1471" s="26" t="s">
        <v>747</v>
      </c>
      <c r="Q1471" s="73" t="s">
        <v>63</v>
      </c>
      <c r="R1471" s="24"/>
      <c r="S1471" s="24"/>
    </row>
    <row r="1472" spans="1:19" s="58" customFormat="1" ht="20.100000000000001" customHeight="1" x14ac:dyDescent="0.25">
      <c r="A1472" s="72">
        <v>1277</v>
      </c>
      <c r="B1472" s="20" t="str">
        <f t="shared" si="90"/>
        <v>00.03.27.2.1.1.6.B.138.2020</v>
      </c>
      <c r="C1472" s="171">
        <v>138</v>
      </c>
      <c r="D1472" s="72" t="s">
        <v>1085</v>
      </c>
      <c r="E1472" s="13" t="s">
        <v>78</v>
      </c>
      <c r="F1472" s="19" t="s">
        <v>893</v>
      </c>
      <c r="G1472" s="190">
        <v>4500000</v>
      </c>
      <c r="H1472" s="269"/>
      <c r="I1472" s="15">
        <v>2020</v>
      </c>
      <c r="J1472" s="23"/>
      <c r="K1472" s="73"/>
      <c r="L1472" s="24"/>
      <c r="M1472" s="73"/>
      <c r="N1472" s="15">
        <v>1</v>
      </c>
      <c r="O1472" s="23" t="s">
        <v>946</v>
      </c>
      <c r="P1472" s="26" t="s">
        <v>747</v>
      </c>
      <c r="Q1472" s="73" t="s">
        <v>63</v>
      </c>
      <c r="R1472" s="24"/>
      <c r="S1472" s="24"/>
    </row>
    <row r="1473" spans="1:19" s="58" customFormat="1" ht="20.100000000000001" customHeight="1" x14ac:dyDescent="0.25">
      <c r="A1473" s="22">
        <v>1278</v>
      </c>
      <c r="B1473" s="20" t="str">
        <f t="shared" si="90"/>
        <v>00.03.27.2.1.1.6.B.139.2020</v>
      </c>
      <c r="C1473" s="20">
        <v>139</v>
      </c>
      <c r="D1473" s="72" t="s">
        <v>1085</v>
      </c>
      <c r="E1473" s="13" t="s">
        <v>745</v>
      </c>
      <c r="F1473" s="19" t="s">
        <v>893</v>
      </c>
      <c r="G1473" s="190">
        <v>350000</v>
      </c>
      <c r="H1473" s="269"/>
      <c r="I1473" s="15">
        <v>2020</v>
      </c>
      <c r="J1473" s="23"/>
      <c r="K1473" s="73"/>
      <c r="L1473" s="24"/>
      <c r="M1473" s="73"/>
      <c r="N1473" s="15">
        <v>1</v>
      </c>
      <c r="O1473" s="23" t="s">
        <v>946</v>
      </c>
      <c r="P1473" s="26" t="s">
        <v>747</v>
      </c>
      <c r="Q1473" s="73" t="s">
        <v>63</v>
      </c>
      <c r="R1473" s="24"/>
      <c r="S1473" s="24"/>
    </row>
    <row r="1474" spans="1:19" s="58" customFormat="1" ht="20.100000000000001" customHeight="1" x14ac:dyDescent="0.25">
      <c r="A1474" s="72">
        <v>1279</v>
      </c>
      <c r="B1474" s="20" t="str">
        <f t="shared" si="90"/>
        <v>00.03.27.2.1.1.6.B.140.2020</v>
      </c>
      <c r="C1474" s="171">
        <v>140</v>
      </c>
      <c r="D1474" s="72" t="s">
        <v>1085</v>
      </c>
      <c r="E1474" s="13" t="s">
        <v>467</v>
      </c>
      <c r="F1474" s="19" t="s">
        <v>893</v>
      </c>
      <c r="G1474" s="190">
        <v>70000</v>
      </c>
      <c r="H1474" s="269"/>
      <c r="I1474" s="15">
        <v>2020</v>
      </c>
      <c r="J1474" s="23"/>
      <c r="K1474" s="73"/>
      <c r="L1474" s="24"/>
      <c r="M1474" s="73"/>
      <c r="N1474" s="15">
        <v>1</v>
      </c>
      <c r="O1474" s="23" t="s">
        <v>946</v>
      </c>
      <c r="P1474" s="26" t="s">
        <v>747</v>
      </c>
      <c r="Q1474" s="73" t="s">
        <v>63</v>
      </c>
      <c r="R1474" s="24"/>
      <c r="S1474" s="24"/>
    </row>
    <row r="1475" spans="1:19" s="58" customFormat="1" ht="20.100000000000001" customHeight="1" x14ac:dyDescent="0.25">
      <c r="A1475" s="22">
        <v>1280</v>
      </c>
      <c r="B1475" s="20" t="str">
        <f t="shared" si="90"/>
        <v>00.03.27.2.1.1.6.B.141.2020</v>
      </c>
      <c r="C1475" s="20">
        <v>141</v>
      </c>
      <c r="D1475" s="72" t="s">
        <v>1085</v>
      </c>
      <c r="E1475" s="13" t="s">
        <v>354</v>
      </c>
      <c r="F1475" s="19" t="s">
        <v>893</v>
      </c>
      <c r="G1475" s="190">
        <v>70000</v>
      </c>
      <c r="H1475" s="269"/>
      <c r="I1475" s="15">
        <v>2020</v>
      </c>
      <c r="J1475" s="23"/>
      <c r="K1475" s="73"/>
      <c r="L1475" s="24"/>
      <c r="M1475" s="73"/>
      <c r="N1475" s="15">
        <v>1</v>
      </c>
      <c r="O1475" s="23" t="s">
        <v>946</v>
      </c>
      <c r="P1475" s="26" t="s">
        <v>747</v>
      </c>
      <c r="Q1475" s="73" t="s">
        <v>63</v>
      </c>
      <c r="R1475" s="24"/>
      <c r="S1475" s="24"/>
    </row>
    <row r="1476" spans="1:19" s="58" customFormat="1" ht="20.100000000000001" customHeight="1" x14ac:dyDescent="0.25">
      <c r="A1476" s="72">
        <v>1281</v>
      </c>
      <c r="B1476" s="20" t="str">
        <f t="shared" si="90"/>
        <v>00.03.27.2.1.1.6.B.142.2020</v>
      </c>
      <c r="C1476" s="171">
        <v>142</v>
      </c>
      <c r="D1476" s="72" t="s">
        <v>1085</v>
      </c>
      <c r="E1476" s="13" t="s">
        <v>740</v>
      </c>
      <c r="F1476" s="19" t="s">
        <v>893</v>
      </c>
      <c r="G1476" s="190">
        <v>70000</v>
      </c>
      <c r="H1476" s="269"/>
      <c r="I1476" s="15">
        <v>2020</v>
      </c>
      <c r="J1476" s="23"/>
      <c r="K1476" s="73"/>
      <c r="L1476" s="24"/>
      <c r="M1476" s="73"/>
      <c r="N1476" s="15">
        <v>1</v>
      </c>
      <c r="O1476" s="23" t="s">
        <v>946</v>
      </c>
      <c r="P1476" s="26" t="s">
        <v>747</v>
      </c>
      <c r="Q1476" s="73" t="s">
        <v>63</v>
      </c>
      <c r="R1476" s="24"/>
      <c r="S1476" s="24"/>
    </row>
    <row r="1477" spans="1:19" s="58" customFormat="1" ht="20.100000000000001" customHeight="1" x14ac:dyDescent="0.25">
      <c r="A1477" s="22">
        <v>1282</v>
      </c>
      <c r="B1477" s="20" t="str">
        <f t="shared" si="90"/>
        <v>00.03.27.2.1.1.6.B.143.2020</v>
      </c>
      <c r="C1477" s="20">
        <v>143</v>
      </c>
      <c r="D1477" s="72" t="s">
        <v>1085</v>
      </c>
      <c r="E1477" s="13" t="s">
        <v>478</v>
      </c>
      <c r="F1477" s="19" t="s">
        <v>893</v>
      </c>
      <c r="G1477" s="199">
        <v>500000</v>
      </c>
      <c r="H1477" s="286"/>
      <c r="I1477" s="15">
        <v>2020</v>
      </c>
      <c r="J1477" s="23"/>
      <c r="K1477" s="73"/>
      <c r="L1477" s="24"/>
      <c r="M1477" s="73"/>
      <c r="N1477" s="15">
        <v>1</v>
      </c>
      <c r="O1477" s="23" t="s">
        <v>946</v>
      </c>
      <c r="P1477" s="26" t="s">
        <v>747</v>
      </c>
      <c r="Q1477" s="73" t="s">
        <v>63</v>
      </c>
      <c r="R1477" s="18"/>
      <c r="S1477" s="18"/>
    </row>
    <row r="1478" spans="1:19" s="58" customFormat="1" ht="20.100000000000001" customHeight="1" x14ac:dyDescent="0.25">
      <c r="A1478" s="72">
        <v>1283</v>
      </c>
      <c r="B1478" s="20" t="str">
        <f t="shared" ref="B1478:B1493" si="91">"00.03.27.2.1.1.7.B."&amp;C1478&amp;D1478&amp;I1478</f>
        <v>00.03.27.2.1.1.7.B.144.2020</v>
      </c>
      <c r="C1478" s="171">
        <v>144</v>
      </c>
      <c r="D1478" s="72" t="s">
        <v>1085</v>
      </c>
      <c r="E1478" s="9" t="s">
        <v>959</v>
      </c>
      <c r="F1478" s="19" t="s">
        <v>893</v>
      </c>
      <c r="G1478" s="190">
        <v>850000</v>
      </c>
      <c r="H1478" s="269"/>
      <c r="I1478" s="15">
        <v>2020</v>
      </c>
      <c r="J1478" s="22"/>
      <c r="K1478" s="22"/>
      <c r="L1478" s="19"/>
      <c r="M1478" s="17"/>
      <c r="N1478" s="15">
        <v>1</v>
      </c>
      <c r="O1478" s="23" t="s">
        <v>946</v>
      </c>
      <c r="P1478" s="26" t="s">
        <v>748</v>
      </c>
      <c r="Q1478" s="73" t="s">
        <v>63</v>
      </c>
      <c r="R1478" s="24"/>
      <c r="S1478" s="24"/>
    </row>
    <row r="1479" spans="1:19" s="58" customFormat="1" ht="20.100000000000001" customHeight="1" x14ac:dyDescent="0.25">
      <c r="A1479" s="22">
        <v>1284</v>
      </c>
      <c r="B1479" s="20" t="str">
        <f t="shared" si="91"/>
        <v>00.03.27.2.1.1.7.B.145.2020</v>
      </c>
      <c r="C1479" s="20">
        <v>145</v>
      </c>
      <c r="D1479" s="72" t="s">
        <v>1085</v>
      </c>
      <c r="E1479" s="13" t="s">
        <v>738</v>
      </c>
      <c r="F1479" s="19" t="s">
        <v>893</v>
      </c>
      <c r="G1479" s="190">
        <v>650000</v>
      </c>
      <c r="H1479" s="269"/>
      <c r="I1479" s="15">
        <v>2020</v>
      </c>
      <c r="J1479" s="23"/>
      <c r="K1479" s="73"/>
      <c r="L1479" s="24"/>
      <c r="M1479" s="73"/>
      <c r="N1479" s="15">
        <v>1</v>
      </c>
      <c r="O1479" s="23" t="s">
        <v>946</v>
      </c>
      <c r="P1479" s="26" t="s">
        <v>748</v>
      </c>
      <c r="Q1479" s="73" t="s">
        <v>63</v>
      </c>
      <c r="R1479" s="24"/>
      <c r="S1479" s="24"/>
    </row>
    <row r="1480" spans="1:19" s="58" customFormat="1" ht="20.100000000000001" customHeight="1" x14ac:dyDescent="0.25">
      <c r="A1480" s="72">
        <v>1285</v>
      </c>
      <c r="B1480" s="20" t="str">
        <f t="shared" si="91"/>
        <v>00.03.27.2.1.1.7.B.146.2020</v>
      </c>
      <c r="C1480" s="171">
        <v>146</v>
      </c>
      <c r="D1480" s="72" t="s">
        <v>1085</v>
      </c>
      <c r="E1480" s="13" t="s">
        <v>739</v>
      </c>
      <c r="F1480" s="19" t="s">
        <v>893</v>
      </c>
      <c r="G1480" s="190">
        <v>375000</v>
      </c>
      <c r="H1480" s="269"/>
      <c r="I1480" s="15">
        <v>2020</v>
      </c>
      <c r="J1480" s="23"/>
      <c r="K1480" s="73"/>
      <c r="L1480" s="24"/>
      <c r="M1480" s="73"/>
      <c r="N1480" s="15">
        <v>1</v>
      </c>
      <c r="O1480" s="23" t="s">
        <v>946</v>
      </c>
      <c r="P1480" s="26" t="s">
        <v>748</v>
      </c>
      <c r="Q1480" s="73" t="s">
        <v>63</v>
      </c>
      <c r="R1480" s="24"/>
      <c r="S1480" s="24"/>
    </row>
    <row r="1481" spans="1:19" s="58" customFormat="1" ht="20.100000000000001" customHeight="1" x14ac:dyDescent="0.25">
      <c r="A1481" s="22">
        <v>1286</v>
      </c>
      <c r="B1481" s="20" t="str">
        <f t="shared" si="91"/>
        <v>00.03.27.2.1.1.7.B.147.2020</v>
      </c>
      <c r="C1481" s="20">
        <v>147</v>
      </c>
      <c r="D1481" s="72" t="s">
        <v>1085</v>
      </c>
      <c r="E1481" s="74" t="s">
        <v>708</v>
      </c>
      <c r="F1481" s="19" t="s">
        <v>893</v>
      </c>
      <c r="G1481" s="190">
        <v>90000</v>
      </c>
      <c r="H1481" s="269"/>
      <c r="I1481" s="15">
        <v>2020</v>
      </c>
      <c r="J1481" s="23"/>
      <c r="K1481" s="73"/>
      <c r="L1481" s="24"/>
      <c r="M1481" s="73"/>
      <c r="N1481" s="15">
        <v>1</v>
      </c>
      <c r="O1481" s="23" t="s">
        <v>946</v>
      </c>
      <c r="P1481" s="26" t="s">
        <v>748</v>
      </c>
      <c r="Q1481" s="73" t="s">
        <v>63</v>
      </c>
      <c r="R1481" s="24"/>
      <c r="S1481" s="24"/>
    </row>
    <row r="1482" spans="1:19" s="58" customFormat="1" ht="20.100000000000001" customHeight="1" x14ac:dyDescent="0.25">
      <c r="A1482" s="72">
        <v>1287</v>
      </c>
      <c r="B1482" s="20" t="str">
        <f t="shared" si="91"/>
        <v>00.03.27.2.1.1.7.B.148.2020</v>
      </c>
      <c r="C1482" s="171">
        <v>148</v>
      </c>
      <c r="D1482" s="72" t="s">
        <v>1085</v>
      </c>
      <c r="E1482" s="13" t="s">
        <v>348</v>
      </c>
      <c r="F1482" s="19" t="s">
        <v>893</v>
      </c>
      <c r="G1482" s="190">
        <v>100000</v>
      </c>
      <c r="H1482" s="269"/>
      <c r="I1482" s="15">
        <v>2020</v>
      </c>
      <c r="J1482" s="23"/>
      <c r="K1482" s="73"/>
      <c r="L1482" s="24"/>
      <c r="M1482" s="73"/>
      <c r="N1482" s="15">
        <v>1</v>
      </c>
      <c r="O1482" s="23" t="s">
        <v>946</v>
      </c>
      <c r="P1482" s="26" t="s">
        <v>748</v>
      </c>
      <c r="Q1482" s="73" t="s">
        <v>63</v>
      </c>
      <c r="R1482" s="24"/>
      <c r="S1482" s="24"/>
    </row>
    <row r="1483" spans="1:19" s="58" customFormat="1" ht="20.100000000000001" customHeight="1" x14ac:dyDescent="0.25">
      <c r="A1483" s="22">
        <v>1288</v>
      </c>
      <c r="B1483" s="20" t="str">
        <f t="shared" si="91"/>
        <v>00.03.27.2.1.1.7.B.149.2020</v>
      </c>
      <c r="C1483" s="20">
        <v>149</v>
      </c>
      <c r="D1483" s="72" t="s">
        <v>1085</v>
      </c>
      <c r="E1483" s="13" t="s">
        <v>470</v>
      </c>
      <c r="F1483" s="19" t="s">
        <v>893</v>
      </c>
      <c r="G1483" s="190">
        <v>750000</v>
      </c>
      <c r="H1483" s="269"/>
      <c r="I1483" s="15">
        <v>2020</v>
      </c>
      <c r="J1483" s="23"/>
      <c r="K1483" s="73"/>
      <c r="L1483" s="24"/>
      <c r="M1483" s="73"/>
      <c r="N1483" s="15">
        <v>1</v>
      </c>
      <c r="O1483" s="23" t="s">
        <v>946</v>
      </c>
      <c r="P1483" s="26" t="s">
        <v>748</v>
      </c>
      <c r="Q1483" s="73" t="s">
        <v>63</v>
      </c>
      <c r="R1483" s="24"/>
      <c r="S1483" s="24"/>
    </row>
    <row r="1484" spans="1:19" s="58" customFormat="1" ht="20.100000000000001" customHeight="1" x14ac:dyDescent="0.25">
      <c r="A1484" s="72">
        <v>1289</v>
      </c>
      <c r="B1484" s="20" t="str">
        <f t="shared" si="91"/>
        <v>00.03.27.2.1.1.7.B.150.2020</v>
      </c>
      <c r="C1484" s="171">
        <v>150</v>
      </c>
      <c r="D1484" s="72" t="s">
        <v>1085</v>
      </c>
      <c r="E1484" s="13" t="s">
        <v>743</v>
      </c>
      <c r="F1484" s="19" t="s">
        <v>893</v>
      </c>
      <c r="G1484" s="190">
        <v>3500000</v>
      </c>
      <c r="H1484" s="269"/>
      <c r="I1484" s="15">
        <v>2020</v>
      </c>
      <c r="J1484" s="23"/>
      <c r="K1484" s="73"/>
      <c r="L1484" s="24"/>
      <c r="M1484" s="73"/>
      <c r="N1484" s="15">
        <v>1</v>
      </c>
      <c r="O1484" s="23" t="s">
        <v>946</v>
      </c>
      <c r="P1484" s="26" t="s">
        <v>748</v>
      </c>
      <c r="Q1484" s="73" t="s">
        <v>63</v>
      </c>
      <c r="R1484" s="24"/>
      <c r="S1484" s="24"/>
    </row>
    <row r="1485" spans="1:19" s="58" customFormat="1" ht="20.100000000000001" customHeight="1" x14ac:dyDescent="0.25">
      <c r="A1485" s="22">
        <v>1290</v>
      </c>
      <c r="B1485" s="20" t="str">
        <f t="shared" si="91"/>
        <v>00.03.27.2.1.1.7.B.151.2020</v>
      </c>
      <c r="C1485" s="20">
        <v>151</v>
      </c>
      <c r="D1485" s="72" t="s">
        <v>1085</v>
      </c>
      <c r="E1485" s="13" t="s">
        <v>725</v>
      </c>
      <c r="F1485" s="19" t="s">
        <v>893</v>
      </c>
      <c r="G1485" s="190">
        <v>500000</v>
      </c>
      <c r="H1485" s="269"/>
      <c r="I1485" s="15">
        <v>2020</v>
      </c>
      <c r="J1485" s="23"/>
      <c r="K1485" s="73"/>
      <c r="L1485" s="24"/>
      <c r="M1485" s="73"/>
      <c r="N1485" s="15">
        <v>1</v>
      </c>
      <c r="O1485" s="23" t="s">
        <v>946</v>
      </c>
      <c r="P1485" s="26" t="s">
        <v>748</v>
      </c>
      <c r="Q1485" s="73" t="s">
        <v>63</v>
      </c>
      <c r="R1485" s="24"/>
      <c r="S1485" s="24"/>
    </row>
    <row r="1486" spans="1:19" s="58" customFormat="1" ht="20.100000000000001" customHeight="1" x14ac:dyDescent="0.25">
      <c r="A1486" s="72">
        <v>1291</v>
      </c>
      <c r="B1486" s="20" t="str">
        <f t="shared" si="91"/>
        <v>00.03.27.2.1.1.7.B.152.2020</v>
      </c>
      <c r="C1486" s="171">
        <v>152</v>
      </c>
      <c r="D1486" s="72" t="s">
        <v>1085</v>
      </c>
      <c r="E1486" s="13" t="s">
        <v>726</v>
      </c>
      <c r="F1486" s="19" t="s">
        <v>893</v>
      </c>
      <c r="G1486" s="192">
        <v>200000</v>
      </c>
      <c r="H1486" s="271"/>
      <c r="I1486" s="15">
        <v>2020</v>
      </c>
      <c r="J1486" s="23"/>
      <c r="K1486" s="73"/>
      <c r="L1486" s="24"/>
      <c r="M1486" s="73"/>
      <c r="N1486" s="15">
        <v>1</v>
      </c>
      <c r="O1486" s="23" t="s">
        <v>946</v>
      </c>
      <c r="P1486" s="26" t="s">
        <v>748</v>
      </c>
      <c r="Q1486" s="73" t="s">
        <v>63</v>
      </c>
      <c r="R1486" s="24"/>
      <c r="S1486" s="24"/>
    </row>
    <row r="1487" spans="1:19" s="58" customFormat="1" ht="20.100000000000001" customHeight="1" x14ac:dyDescent="0.25">
      <c r="A1487" s="22">
        <v>1292</v>
      </c>
      <c r="B1487" s="20" t="str">
        <f t="shared" si="91"/>
        <v>00.03.27.2.1.1.7.B.153.2020</v>
      </c>
      <c r="C1487" s="20">
        <v>153</v>
      </c>
      <c r="D1487" s="72" t="s">
        <v>1085</v>
      </c>
      <c r="E1487" s="121" t="s">
        <v>788</v>
      </c>
      <c r="F1487" s="19" t="s">
        <v>893</v>
      </c>
      <c r="G1487" s="199">
        <v>35000</v>
      </c>
      <c r="H1487" s="286"/>
      <c r="I1487" s="15">
        <v>2020</v>
      </c>
      <c r="J1487" s="23"/>
      <c r="K1487" s="73"/>
      <c r="L1487" s="24"/>
      <c r="M1487" s="73"/>
      <c r="N1487" s="15">
        <v>1</v>
      </c>
      <c r="O1487" s="23" t="s">
        <v>946</v>
      </c>
      <c r="P1487" s="26" t="s">
        <v>748</v>
      </c>
      <c r="Q1487" s="73" t="s">
        <v>63</v>
      </c>
      <c r="R1487" s="24"/>
      <c r="S1487" s="24"/>
    </row>
    <row r="1488" spans="1:19" s="58" customFormat="1" ht="20.100000000000001" customHeight="1" x14ac:dyDescent="0.25">
      <c r="A1488" s="72">
        <v>1293</v>
      </c>
      <c r="B1488" s="20" t="str">
        <f t="shared" si="91"/>
        <v>00.03.27.2.1.1.7.B.154.2020</v>
      </c>
      <c r="C1488" s="171">
        <v>154</v>
      </c>
      <c r="D1488" s="72" t="s">
        <v>1085</v>
      </c>
      <c r="E1488" s="13" t="s">
        <v>78</v>
      </c>
      <c r="F1488" s="19" t="s">
        <v>893</v>
      </c>
      <c r="G1488" s="190">
        <v>4500000</v>
      </c>
      <c r="H1488" s="269"/>
      <c r="I1488" s="15">
        <v>2020</v>
      </c>
      <c r="J1488" s="23"/>
      <c r="K1488" s="73"/>
      <c r="L1488" s="24"/>
      <c r="M1488" s="73"/>
      <c r="N1488" s="15">
        <v>1</v>
      </c>
      <c r="O1488" s="23" t="s">
        <v>946</v>
      </c>
      <c r="P1488" s="26" t="s">
        <v>748</v>
      </c>
      <c r="Q1488" s="73" t="s">
        <v>63</v>
      </c>
      <c r="R1488" s="24"/>
      <c r="S1488" s="24"/>
    </row>
    <row r="1489" spans="1:19" s="58" customFormat="1" ht="20.100000000000001" customHeight="1" x14ac:dyDescent="0.25">
      <c r="A1489" s="22">
        <v>1294</v>
      </c>
      <c r="B1489" s="20" t="str">
        <f t="shared" si="91"/>
        <v>00.03.27.2.1.1.7.B.155.2020</v>
      </c>
      <c r="C1489" s="20">
        <v>155</v>
      </c>
      <c r="D1489" s="72" t="s">
        <v>1085</v>
      </c>
      <c r="E1489" s="13" t="s">
        <v>745</v>
      </c>
      <c r="F1489" s="19" t="s">
        <v>893</v>
      </c>
      <c r="G1489" s="190">
        <v>350000</v>
      </c>
      <c r="H1489" s="269"/>
      <c r="I1489" s="15">
        <v>2020</v>
      </c>
      <c r="J1489" s="23"/>
      <c r="K1489" s="73"/>
      <c r="L1489" s="24"/>
      <c r="M1489" s="73"/>
      <c r="N1489" s="15">
        <v>1</v>
      </c>
      <c r="O1489" s="23" t="s">
        <v>946</v>
      </c>
      <c r="P1489" s="26" t="s">
        <v>748</v>
      </c>
      <c r="Q1489" s="73" t="s">
        <v>63</v>
      </c>
      <c r="R1489" s="24"/>
      <c r="S1489" s="24"/>
    </row>
    <row r="1490" spans="1:19" s="58" customFormat="1" ht="20.100000000000001" customHeight="1" x14ac:dyDescent="0.25">
      <c r="A1490" s="72">
        <v>1295</v>
      </c>
      <c r="B1490" s="20" t="str">
        <f t="shared" si="91"/>
        <v>00.03.27.2.1.1.7.B.156.2020</v>
      </c>
      <c r="C1490" s="171">
        <v>156</v>
      </c>
      <c r="D1490" s="72" t="s">
        <v>1085</v>
      </c>
      <c r="E1490" s="13" t="s">
        <v>960</v>
      </c>
      <c r="F1490" s="19" t="s">
        <v>893</v>
      </c>
      <c r="G1490" s="190">
        <v>70000</v>
      </c>
      <c r="H1490" s="269"/>
      <c r="I1490" s="15">
        <v>2020</v>
      </c>
      <c r="J1490" s="23"/>
      <c r="K1490" s="73"/>
      <c r="L1490" s="24"/>
      <c r="M1490" s="73"/>
      <c r="N1490" s="15">
        <v>1</v>
      </c>
      <c r="O1490" s="23" t="s">
        <v>946</v>
      </c>
      <c r="P1490" s="26" t="s">
        <v>748</v>
      </c>
      <c r="Q1490" s="73" t="s">
        <v>63</v>
      </c>
      <c r="R1490" s="24"/>
      <c r="S1490" s="24"/>
    </row>
    <row r="1491" spans="1:19" s="58" customFormat="1" ht="20.100000000000001" customHeight="1" x14ac:dyDescent="0.25">
      <c r="A1491" s="22">
        <v>1296</v>
      </c>
      <c r="B1491" s="20" t="str">
        <f t="shared" si="91"/>
        <v>00.03.27.2.1.1.7.B.157.2020</v>
      </c>
      <c r="C1491" s="20">
        <v>157</v>
      </c>
      <c r="D1491" s="72" t="s">
        <v>1085</v>
      </c>
      <c r="E1491" s="13" t="s">
        <v>354</v>
      </c>
      <c r="F1491" s="19" t="s">
        <v>893</v>
      </c>
      <c r="G1491" s="190">
        <v>70000</v>
      </c>
      <c r="H1491" s="269"/>
      <c r="I1491" s="15">
        <v>2020</v>
      </c>
      <c r="J1491" s="23"/>
      <c r="K1491" s="73"/>
      <c r="L1491" s="24"/>
      <c r="M1491" s="73"/>
      <c r="N1491" s="15">
        <v>1</v>
      </c>
      <c r="O1491" s="23" t="s">
        <v>946</v>
      </c>
      <c r="P1491" s="26" t="s">
        <v>748</v>
      </c>
      <c r="Q1491" s="73" t="s">
        <v>63</v>
      </c>
      <c r="R1491" s="24"/>
      <c r="S1491" s="24"/>
    </row>
    <row r="1492" spans="1:19" s="58" customFormat="1" ht="20.100000000000001" customHeight="1" x14ac:dyDescent="0.25">
      <c r="A1492" s="72">
        <v>1297</v>
      </c>
      <c r="B1492" s="20" t="str">
        <f t="shared" si="91"/>
        <v>00.03.27.2.1.1.7.B.158.2020</v>
      </c>
      <c r="C1492" s="171">
        <v>158</v>
      </c>
      <c r="D1492" s="72" t="s">
        <v>1085</v>
      </c>
      <c r="E1492" s="13" t="s">
        <v>740</v>
      </c>
      <c r="F1492" s="19" t="s">
        <v>893</v>
      </c>
      <c r="G1492" s="190">
        <v>70000</v>
      </c>
      <c r="H1492" s="269"/>
      <c r="I1492" s="15">
        <v>2020</v>
      </c>
      <c r="J1492" s="23"/>
      <c r="K1492" s="73"/>
      <c r="L1492" s="24"/>
      <c r="M1492" s="73"/>
      <c r="N1492" s="15">
        <v>1</v>
      </c>
      <c r="O1492" s="23" t="s">
        <v>946</v>
      </c>
      <c r="P1492" s="26" t="s">
        <v>748</v>
      </c>
      <c r="Q1492" s="73" t="s">
        <v>63</v>
      </c>
      <c r="R1492" s="24"/>
      <c r="S1492" s="24"/>
    </row>
    <row r="1493" spans="1:19" s="58" customFormat="1" ht="20.100000000000001" customHeight="1" x14ac:dyDescent="0.25">
      <c r="A1493" s="22">
        <v>1298</v>
      </c>
      <c r="B1493" s="20" t="str">
        <f t="shared" si="91"/>
        <v>00.03.27.2.1.1.7.B.159.2020</v>
      </c>
      <c r="C1493" s="20">
        <v>159</v>
      </c>
      <c r="D1493" s="72" t="s">
        <v>1085</v>
      </c>
      <c r="E1493" s="13" t="s">
        <v>961</v>
      </c>
      <c r="F1493" s="19" t="s">
        <v>893</v>
      </c>
      <c r="G1493" s="199">
        <v>500000</v>
      </c>
      <c r="H1493" s="286"/>
      <c r="I1493" s="15">
        <v>2020</v>
      </c>
      <c r="J1493" s="23"/>
      <c r="K1493" s="73"/>
      <c r="L1493" s="24"/>
      <c r="M1493" s="73"/>
      <c r="N1493" s="15">
        <v>1</v>
      </c>
      <c r="O1493" s="23" t="s">
        <v>946</v>
      </c>
      <c r="P1493" s="26" t="s">
        <v>748</v>
      </c>
      <c r="Q1493" s="73" t="s">
        <v>63</v>
      </c>
      <c r="R1493" s="23"/>
      <c r="S1493" s="23"/>
    </row>
    <row r="1494" spans="1:19" s="58" customFormat="1" ht="20.100000000000001" customHeight="1" x14ac:dyDescent="0.25">
      <c r="A1494" s="72">
        <v>1299</v>
      </c>
      <c r="B1494" s="20" t="str">
        <f t="shared" ref="B1494:B1512" si="92">"00.03.27.2.1.1.8.B."&amp;C1494&amp;D1494&amp;I1494</f>
        <v>00.03.27.2.1.1.8.B.160.2020</v>
      </c>
      <c r="C1494" s="171">
        <v>160</v>
      </c>
      <c r="D1494" s="72" t="s">
        <v>1085</v>
      </c>
      <c r="E1494" s="9" t="s">
        <v>959</v>
      </c>
      <c r="F1494" s="19" t="s">
        <v>893</v>
      </c>
      <c r="G1494" s="190">
        <v>850000</v>
      </c>
      <c r="H1494" s="269"/>
      <c r="I1494" s="15">
        <v>2020</v>
      </c>
      <c r="J1494" s="22"/>
      <c r="K1494" s="22"/>
      <c r="L1494" s="19"/>
      <c r="M1494" s="17"/>
      <c r="N1494" s="10">
        <v>1</v>
      </c>
      <c r="O1494" s="23" t="s">
        <v>946</v>
      </c>
      <c r="P1494" s="26" t="s">
        <v>749</v>
      </c>
      <c r="Q1494" s="73" t="s">
        <v>63</v>
      </c>
      <c r="R1494" s="24"/>
      <c r="S1494" s="24"/>
    </row>
    <row r="1495" spans="1:19" s="58" customFormat="1" ht="20.100000000000001" customHeight="1" x14ac:dyDescent="0.25">
      <c r="A1495" s="22">
        <v>1300</v>
      </c>
      <c r="B1495" s="20" t="str">
        <f t="shared" si="92"/>
        <v>00.03.27.2.1.1.8.B.161.2020</v>
      </c>
      <c r="C1495" s="20">
        <v>161</v>
      </c>
      <c r="D1495" s="72" t="s">
        <v>1085</v>
      </c>
      <c r="E1495" s="13" t="s">
        <v>738</v>
      </c>
      <c r="F1495" s="19" t="s">
        <v>893</v>
      </c>
      <c r="G1495" s="190">
        <v>650000</v>
      </c>
      <c r="H1495" s="269"/>
      <c r="I1495" s="15">
        <v>2020</v>
      </c>
      <c r="J1495" s="23"/>
      <c r="K1495" s="73"/>
      <c r="L1495" s="24"/>
      <c r="M1495" s="73"/>
      <c r="N1495" s="15">
        <v>1</v>
      </c>
      <c r="O1495" s="23" t="s">
        <v>946</v>
      </c>
      <c r="P1495" s="26" t="s">
        <v>749</v>
      </c>
      <c r="Q1495" s="73" t="s">
        <v>63</v>
      </c>
      <c r="R1495" s="75"/>
      <c r="S1495" s="75"/>
    </row>
    <row r="1496" spans="1:19" s="58" customFormat="1" ht="20.100000000000001" customHeight="1" x14ac:dyDescent="0.25">
      <c r="A1496" s="72">
        <v>1301</v>
      </c>
      <c r="B1496" s="20" t="str">
        <f t="shared" si="92"/>
        <v>00.03.27.2.1.1.8.B.162.2020</v>
      </c>
      <c r="C1496" s="171">
        <v>162</v>
      </c>
      <c r="D1496" s="72" t="s">
        <v>1085</v>
      </c>
      <c r="E1496" s="70" t="s">
        <v>738</v>
      </c>
      <c r="F1496" s="19" t="s">
        <v>893</v>
      </c>
      <c r="G1496" s="190">
        <v>650000</v>
      </c>
      <c r="H1496" s="269"/>
      <c r="I1496" s="15">
        <v>2020</v>
      </c>
      <c r="J1496" s="73"/>
      <c r="K1496" s="73"/>
      <c r="L1496" s="75"/>
      <c r="M1496" s="73"/>
      <c r="N1496" s="15">
        <v>1</v>
      </c>
      <c r="O1496" s="73" t="s">
        <v>946</v>
      </c>
      <c r="P1496" s="74" t="s">
        <v>749</v>
      </c>
      <c r="Q1496" s="73" t="s">
        <v>63</v>
      </c>
      <c r="R1496" s="24"/>
      <c r="S1496" s="24"/>
    </row>
    <row r="1497" spans="1:19" s="58" customFormat="1" ht="20.100000000000001" customHeight="1" x14ac:dyDescent="0.25">
      <c r="A1497" s="22">
        <v>1302</v>
      </c>
      <c r="B1497" s="20" t="str">
        <f t="shared" si="92"/>
        <v>00.03.27.2.1.1.8.B.163.2020</v>
      </c>
      <c r="C1497" s="20">
        <v>163</v>
      </c>
      <c r="D1497" s="72" t="s">
        <v>1085</v>
      </c>
      <c r="E1497" s="13" t="s">
        <v>739</v>
      </c>
      <c r="F1497" s="19" t="s">
        <v>893</v>
      </c>
      <c r="G1497" s="190">
        <v>375000</v>
      </c>
      <c r="H1497" s="269"/>
      <c r="I1497" s="15">
        <v>2020</v>
      </c>
      <c r="J1497" s="23"/>
      <c r="K1497" s="73"/>
      <c r="L1497" s="24"/>
      <c r="M1497" s="73"/>
      <c r="N1497" s="15">
        <v>1</v>
      </c>
      <c r="O1497" s="23" t="s">
        <v>946</v>
      </c>
      <c r="P1497" s="26" t="s">
        <v>749</v>
      </c>
      <c r="Q1497" s="73" t="s">
        <v>63</v>
      </c>
      <c r="R1497" s="75"/>
      <c r="S1497" s="75"/>
    </row>
    <row r="1498" spans="1:19" s="58" customFormat="1" ht="20.100000000000001" customHeight="1" x14ac:dyDescent="0.25">
      <c r="A1498" s="72">
        <v>1303</v>
      </c>
      <c r="B1498" s="20" t="str">
        <f t="shared" si="92"/>
        <v>00.03.27.2.1.1.8.B.164.2020</v>
      </c>
      <c r="C1498" s="171">
        <v>164</v>
      </c>
      <c r="D1498" s="72" t="s">
        <v>1085</v>
      </c>
      <c r="E1498" s="70" t="s">
        <v>739</v>
      </c>
      <c r="F1498" s="19" t="s">
        <v>893</v>
      </c>
      <c r="G1498" s="190">
        <v>375000</v>
      </c>
      <c r="H1498" s="269"/>
      <c r="I1498" s="15">
        <v>2020</v>
      </c>
      <c r="J1498" s="73"/>
      <c r="K1498" s="73"/>
      <c r="L1498" s="75"/>
      <c r="M1498" s="73"/>
      <c r="N1498" s="15">
        <v>1</v>
      </c>
      <c r="O1498" s="73" t="s">
        <v>946</v>
      </c>
      <c r="P1498" s="74" t="s">
        <v>749</v>
      </c>
      <c r="Q1498" s="73" t="s">
        <v>63</v>
      </c>
      <c r="R1498" s="24"/>
      <c r="S1498" s="24"/>
    </row>
    <row r="1499" spans="1:19" s="58" customFormat="1" ht="20.100000000000001" customHeight="1" x14ac:dyDescent="0.25">
      <c r="A1499" s="22">
        <v>1304</v>
      </c>
      <c r="B1499" s="20" t="str">
        <f t="shared" si="92"/>
        <v>00.03.27.2.1.1.8.B.165.2020</v>
      </c>
      <c r="C1499" s="20">
        <v>165</v>
      </c>
      <c r="D1499" s="72" t="s">
        <v>1085</v>
      </c>
      <c r="E1499" s="74" t="s">
        <v>708</v>
      </c>
      <c r="F1499" s="19" t="s">
        <v>893</v>
      </c>
      <c r="G1499" s="190">
        <v>90000</v>
      </c>
      <c r="H1499" s="269"/>
      <c r="I1499" s="15">
        <v>2020</v>
      </c>
      <c r="J1499" s="23"/>
      <c r="K1499" s="73"/>
      <c r="L1499" s="24"/>
      <c r="M1499" s="73"/>
      <c r="N1499" s="15">
        <v>1</v>
      </c>
      <c r="O1499" s="23" t="s">
        <v>946</v>
      </c>
      <c r="P1499" s="26" t="s">
        <v>749</v>
      </c>
      <c r="Q1499" s="73" t="s">
        <v>63</v>
      </c>
      <c r="R1499" s="24"/>
      <c r="S1499" s="24"/>
    </row>
    <row r="1500" spans="1:19" s="58" customFormat="1" ht="20.100000000000001" customHeight="1" x14ac:dyDescent="0.25">
      <c r="A1500" s="72">
        <v>1305</v>
      </c>
      <c r="B1500" s="20" t="str">
        <f t="shared" si="92"/>
        <v>00.03.27.2.1.1.8.B.166.2020</v>
      </c>
      <c r="C1500" s="171">
        <v>166</v>
      </c>
      <c r="D1500" s="72" t="s">
        <v>1085</v>
      </c>
      <c r="E1500" s="13" t="s">
        <v>348</v>
      </c>
      <c r="F1500" s="19" t="s">
        <v>893</v>
      </c>
      <c r="G1500" s="190">
        <v>100000</v>
      </c>
      <c r="H1500" s="269"/>
      <c r="I1500" s="15">
        <v>2020</v>
      </c>
      <c r="J1500" s="23"/>
      <c r="K1500" s="73"/>
      <c r="L1500" s="24"/>
      <c r="M1500" s="73"/>
      <c r="N1500" s="15">
        <v>1</v>
      </c>
      <c r="O1500" s="23" t="s">
        <v>946</v>
      </c>
      <c r="P1500" s="26" t="s">
        <v>749</v>
      </c>
      <c r="Q1500" s="73" t="s">
        <v>63</v>
      </c>
      <c r="R1500" s="24"/>
      <c r="S1500" s="24"/>
    </row>
    <row r="1501" spans="1:19" s="58" customFormat="1" ht="20.100000000000001" customHeight="1" x14ac:dyDescent="0.25">
      <c r="A1501" s="22">
        <v>1306</v>
      </c>
      <c r="B1501" s="20" t="str">
        <f t="shared" si="92"/>
        <v>00.03.27.2.1.1.8.B.167.2020</v>
      </c>
      <c r="C1501" s="20">
        <v>167</v>
      </c>
      <c r="D1501" s="72" t="s">
        <v>1085</v>
      </c>
      <c r="E1501" s="13" t="s">
        <v>470</v>
      </c>
      <c r="F1501" s="19" t="s">
        <v>893</v>
      </c>
      <c r="G1501" s="190">
        <v>750000</v>
      </c>
      <c r="H1501" s="269"/>
      <c r="I1501" s="15">
        <v>2020</v>
      </c>
      <c r="J1501" s="23"/>
      <c r="K1501" s="73"/>
      <c r="L1501" s="24"/>
      <c r="M1501" s="73"/>
      <c r="N1501" s="15">
        <v>1</v>
      </c>
      <c r="O1501" s="23" t="s">
        <v>946</v>
      </c>
      <c r="P1501" s="26" t="s">
        <v>749</v>
      </c>
      <c r="Q1501" s="73" t="s">
        <v>63</v>
      </c>
      <c r="R1501" s="24"/>
      <c r="S1501" s="24"/>
    </row>
    <row r="1502" spans="1:19" s="58" customFormat="1" ht="20.100000000000001" customHeight="1" x14ac:dyDescent="0.25">
      <c r="A1502" s="72">
        <v>1307</v>
      </c>
      <c r="B1502" s="20" t="str">
        <f t="shared" si="92"/>
        <v>00.03.27.2.1.1.8.B.168.2021</v>
      </c>
      <c r="C1502" s="171">
        <v>168</v>
      </c>
      <c r="D1502" s="72" t="s">
        <v>1085</v>
      </c>
      <c r="E1502" s="13" t="s">
        <v>744</v>
      </c>
      <c r="F1502" s="19" t="s">
        <v>893</v>
      </c>
      <c r="G1502" s="199">
        <v>3150000</v>
      </c>
      <c r="H1502" s="286"/>
      <c r="I1502" s="15">
        <v>2021</v>
      </c>
      <c r="J1502" s="23"/>
      <c r="K1502" s="73"/>
      <c r="L1502" s="24"/>
      <c r="M1502" s="73"/>
      <c r="N1502" s="15">
        <v>1</v>
      </c>
      <c r="O1502" s="23" t="s">
        <v>946</v>
      </c>
      <c r="P1502" s="26" t="s">
        <v>749</v>
      </c>
      <c r="Q1502" s="73" t="s">
        <v>63</v>
      </c>
      <c r="R1502" s="24"/>
      <c r="S1502" s="24"/>
    </row>
    <row r="1503" spans="1:19" s="58" customFormat="1" ht="20.100000000000001" customHeight="1" x14ac:dyDescent="0.25">
      <c r="A1503" s="22">
        <v>1308</v>
      </c>
      <c r="B1503" s="20" t="str">
        <f t="shared" si="92"/>
        <v>00.03.27.2.1.1.8.B.169.2020</v>
      </c>
      <c r="C1503" s="20">
        <v>169</v>
      </c>
      <c r="D1503" s="72" t="s">
        <v>1085</v>
      </c>
      <c r="E1503" s="13" t="s">
        <v>743</v>
      </c>
      <c r="F1503" s="19" t="s">
        <v>893</v>
      </c>
      <c r="G1503" s="190">
        <v>3500000</v>
      </c>
      <c r="H1503" s="269"/>
      <c r="I1503" s="15">
        <v>2020</v>
      </c>
      <c r="J1503" s="23"/>
      <c r="K1503" s="73"/>
      <c r="L1503" s="24"/>
      <c r="M1503" s="73"/>
      <c r="N1503" s="15">
        <v>1</v>
      </c>
      <c r="O1503" s="23" t="s">
        <v>946</v>
      </c>
      <c r="P1503" s="26" t="s">
        <v>749</v>
      </c>
      <c r="Q1503" s="73" t="s">
        <v>63</v>
      </c>
      <c r="R1503" s="24"/>
      <c r="S1503" s="24"/>
    </row>
    <row r="1504" spans="1:19" s="58" customFormat="1" ht="20.100000000000001" customHeight="1" x14ac:dyDescent="0.25">
      <c r="A1504" s="72">
        <v>1309</v>
      </c>
      <c r="B1504" s="20" t="str">
        <f t="shared" si="92"/>
        <v>00.03.27.2.1.1.8.B.170.2020</v>
      </c>
      <c r="C1504" s="171">
        <v>170</v>
      </c>
      <c r="D1504" s="72" t="s">
        <v>1085</v>
      </c>
      <c r="E1504" s="13" t="s">
        <v>725</v>
      </c>
      <c r="F1504" s="19" t="s">
        <v>893</v>
      </c>
      <c r="G1504" s="190">
        <v>500000</v>
      </c>
      <c r="H1504" s="269"/>
      <c r="I1504" s="15">
        <v>2020</v>
      </c>
      <c r="J1504" s="23"/>
      <c r="K1504" s="73"/>
      <c r="L1504" s="24"/>
      <c r="M1504" s="73"/>
      <c r="N1504" s="15">
        <v>1</v>
      </c>
      <c r="O1504" s="23" t="s">
        <v>946</v>
      </c>
      <c r="P1504" s="26" t="s">
        <v>749</v>
      </c>
      <c r="Q1504" s="73" t="s">
        <v>63</v>
      </c>
      <c r="R1504" s="24"/>
      <c r="S1504" s="24"/>
    </row>
    <row r="1505" spans="1:19" s="58" customFormat="1" ht="20.100000000000001" customHeight="1" x14ac:dyDescent="0.25">
      <c r="A1505" s="22">
        <v>1310</v>
      </c>
      <c r="B1505" s="20" t="str">
        <f t="shared" si="92"/>
        <v>00.03.27.2.1.1.8.B.171.2020</v>
      </c>
      <c r="C1505" s="20">
        <v>171</v>
      </c>
      <c r="D1505" s="72" t="s">
        <v>1085</v>
      </c>
      <c r="E1505" s="13" t="s">
        <v>726</v>
      </c>
      <c r="F1505" s="19" t="s">
        <v>893</v>
      </c>
      <c r="G1505" s="192">
        <v>200000</v>
      </c>
      <c r="H1505" s="271"/>
      <c r="I1505" s="15">
        <v>2020</v>
      </c>
      <c r="J1505" s="23"/>
      <c r="K1505" s="73"/>
      <c r="L1505" s="24"/>
      <c r="M1505" s="73"/>
      <c r="N1505" s="15">
        <v>1</v>
      </c>
      <c r="O1505" s="23" t="s">
        <v>946</v>
      </c>
      <c r="P1505" s="26" t="s">
        <v>749</v>
      </c>
      <c r="Q1505" s="73" t="s">
        <v>63</v>
      </c>
      <c r="R1505" s="24"/>
      <c r="S1505" s="24"/>
    </row>
    <row r="1506" spans="1:19" s="58" customFormat="1" ht="20.100000000000001" customHeight="1" x14ac:dyDescent="0.25">
      <c r="A1506" s="72">
        <v>1311</v>
      </c>
      <c r="B1506" s="20" t="str">
        <f t="shared" si="92"/>
        <v>00.03.27.2.1.1.8.B.172.2021</v>
      </c>
      <c r="C1506" s="171">
        <v>172</v>
      </c>
      <c r="D1506" s="72" t="s">
        <v>1085</v>
      </c>
      <c r="E1506" s="121" t="s">
        <v>788</v>
      </c>
      <c r="F1506" s="19" t="s">
        <v>893</v>
      </c>
      <c r="G1506" s="199">
        <v>35000</v>
      </c>
      <c r="H1506" s="286"/>
      <c r="I1506" s="15">
        <v>2021</v>
      </c>
      <c r="J1506" s="23"/>
      <c r="K1506" s="73"/>
      <c r="L1506" s="24"/>
      <c r="M1506" s="73"/>
      <c r="N1506" s="15">
        <v>1</v>
      </c>
      <c r="O1506" s="23" t="s">
        <v>946</v>
      </c>
      <c r="P1506" s="26" t="s">
        <v>749</v>
      </c>
      <c r="Q1506" s="73" t="s">
        <v>63</v>
      </c>
      <c r="R1506" s="24"/>
      <c r="S1506" s="24"/>
    </row>
    <row r="1507" spans="1:19" s="58" customFormat="1" ht="20.100000000000001" customHeight="1" x14ac:dyDescent="0.25">
      <c r="A1507" s="22">
        <v>1312</v>
      </c>
      <c r="B1507" s="20" t="str">
        <f t="shared" si="92"/>
        <v>00.03.27.2.1.1.8.B.173.2020</v>
      </c>
      <c r="C1507" s="20">
        <v>173</v>
      </c>
      <c r="D1507" s="72" t="s">
        <v>1085</v>
      </c>
      <c r="E1507" s="13" t="s">
        <v>962</v>
      </c>
      <c r="F1507" s="19" t="s">
        <v>893</v>
      </c>
      <c r="G1507" s="190">
        <v>4500000</v>
      </c>
      <c r="H1507" s="269"/>
      <c r="I1507" s="15">
        <v>2020</v>
      </c>
      <c r="J1507" s="23"/>
      <c r="K1507" s="73"/>
      <c r="L1507" s="24"/>
      <c r="M1507" s="73"/>
      <c r="N1507" s="15">
        <v>1</v>
      </c>
      <c r="O1507" s="23" t="s">
        <v>946</v>
      </c>
      <c r="P1507" s="26" t="s">
        <v>749</v>
      </c>
      <c r="Q1507" s="73" t="s">
        <v>63</v>
      </c>
      <c r="R1507" s="24"/>
      <c r="S1507" s="24"/>
    </row>
    <row r="1508" spans="1:19" s="58" customFormat="1" ht="20.100000000000001" customHeight="1" x14ac:dyDescent="0.25">
      <c r="A1508" s="72">
        <v>1313</v>
      </c>
      <c r="B1508" s="20" t="str">
        <f t="shared" si="92"/>
        <v>00.03.27.2.1.1.8.B.174.2020</v>
      </c>
      <c r="C1508" s="171">
        <v>174</v>
      </c>
      <c r="D1508" s="72" t="s">
        <v>1085</v>
      </c>
      <c r="E1508" s="13" t="s">
        <v>745</v>
      </c>
      <c r="F1508" s="19" t="s">
        <v>893</v>
      </c>
      <c r="G1508" s="190">
        <v>350000</v>
      </c>
      <c r="H1508" s="269"/>
      <c r="I1508" s="15">
        <v>2020</v>
      </c>
      <c r="J1508" s="23"/>
      <c r="K1508" s="73"/>
      <c r="L1508" s="24"/>
      <c r="M1508" s="73"/>
      <c r="N1508" s="15">
        <v>1</v>
      </c>
      <c r="O1508" s="23" t="s">
        <v>946</v>
      </c>
      <c r="P1508" s="26" t="s">
        <v>749</v>
      </c>
      <c r="Q1508" s="73" t="s">
        <v>63</v>
      </c>
      <c r="R1508" s="24"/>
      <c r="S1508" s="24"/>
    </row>
    <row r="1509" spans="1:19" s="58" customFormat="1" ht="20.100000000000001" customHeight="1" x14ac:dyDescent="0.25">
      <c r="A1509" s="22">
        <v>1314</v>
      </c>
      <c r="B1509" s="20" t="str">
        <f t="shared" si="92"/>
        <v>00.03.27.2.1.1.8.B.175.2020</v>
      </c>
      <c r="C1509" s="20">
        <v>175</v>
      </c>
      <c r="D1509" s="72" t="s">
        <v>1085</v>
      </c>
      <c r="E1509" s="13" t="s">
        <v>467</v>
      </c>
      <c r="F1509" s="19" t="s">
        <v>893</v>
      </c>
      <c r="G1509" s="190">
        <v>70000</v>
      </c>
      <c r="H1509" s="269"/>
      <c r="I1509" s="15">
        <v>2020</v>
      </c>
      <c r="J1509" s="23"/>
      <c r="K1509" s="73"/>
      <c r="L1509" s="24"/>
      <c r="M1509" s="73"/>
      <c r="N1509" s="15">
        <v>1</v>
      </c>
      <c r="O1509" s="23" t="s">
        <v>946</v>
      </c>
      <c r="P1509" s="26" t="s">
        <v>749</v>
      </c>
      <c r="Q1509" s="73" t="s">
        <v>63</v>
      </c>
      <c r="R1509" s="24"/>
      <c r="S1509" s="24"/>
    </row>
    <row r="1510" spans="1:19" s="58" customFormat="1" ht="20.100000000000001" customHeight="1" x14ac:dyDescent="0.25">
      <c r="A1510" s="72">
        <v>1315</v>
      </c>
      <c r="B1510" s="20" t="str">
        <f t="shared" si="92"/>
        <v>00.03.27.2.1.1.8.B.176.2020</v>
      </c>
      <c r="C1510" s="171">
        <v>176</v>
      </c>
      <c r="D1510" s="72" t="s">
        <v>1085</v>
      </c>
      <c r="E1510" s="13" t="s">
        <v>354</v>
      </c>
      <c r="F1510" s="19" t="s">
        <v>893</v>
      </c>
      <c r="G1510" s="190">
        <v>70000</v>
      </c>
      <c r="H1510" s="269"/>
      <c r="I1510" s="15">
        <v>2020</v>
      </c>
      <c r="J1510" s="23"/>
      <c r="K1510" s="73"/>
      <c r="L1510" s="24"/>
      <c r="M1510" s="73"/>
      <c r="N1510" s="15">
        <v>1</v>
      </c>
      <c r="O1510" s="23" t="s">
        <v>946</v>
      </c>
      <c r="P1510" s="26" t="s">
        <v>749</v>
      </c>
      <c r="Q1510" s="73" t="s">
        <v>63</v>
      </c>
      <c r="R1510" s="24"/>
      <c r="S1510" s="24"/>
    </row>
    <row r="1511" spans="1:19" s="58" customFormat="1" ht="20.100000000000001" customHeight="1" x14ac:dyDescent="0.25">
      <c r="A1511" s="22">
        <v>1316</v>
      </c>
      <c r="B1511" s="20" t="str">
        <f t="shared" si="92"/>
        <v>00.03.27.2.1.1.8.B.177.2020</v>
      </c>
      <c r="C1511" s="20">
        <v>177</v>
      </c>
      <c r="D1511" s="72" t="s">
        <v>1085</v>
      </c>
      <c r="E1511" s="13" t="s">
        <v>740</v>
      </c>
      <c r="F1511" s="19" t="s">
        <v>893</v>
      </c>
      <c r="G1511" s="190">
        <v>70000</v>
      </c>
      <c r="H1511" s="269"/>
      <c r="I1511" s="15">
        <v>2020</v>
      </c>
      <c r="J1511" s="23"/>
      <c r="K1511" s="73"/>
      <c r="L1511" s="24"/>
      <c r="M1511" s="73"/>
      <c r="N1511" s="15">
        <v>1</v>
      </c>
      <c r="O1511" s="23" t="s">
        <v>946</v>
      </c>
      <c r="P1511" s="26" t="s">
        <v>749</v>
      </c>
      <c r="Q1511" s="73" t="s">
        <v>63</v>
      </c>
      <c r="R1511" s="24"/>
      <c r="S1511" s="24"/>
    </row>
    <row r="1512" spans="1:19" s="58" customFormat="1" ht="20.100000000000001" customHeight="1" x14ac:dyDescent="0.25">
      <c r="A1512" s="72">
        <v>1317</v>
      </c>
      <c r="B1512" s="20" t="str">
        <f t="shared" si="92"/>
        <v>00.03.27.2.1.1.8.B.178.2020</v>
      </c>
      <c r="C1512" s="171">
        <v>178</v>
      </c>
      <c r="D1512" s="72" t="s">
        <v>1085</v>
      </c>
      <c r="E1512" s="13" t="s">
        <v>478</v>
      </c>
      <c r="F1512" s="19" t="s">
        <v>893</v>
      </c>
      <c r="G1512" s="199">
        <v>500000</v>
      </c>
      <c r="H1512" s="286"/>
      <c r="I1512" s="15">
        <v>2020</v>
      </c>
      <c r="J1512" s="23"/>
      <c r="K1512" s="73"/>
      <c r="L1512" s="24"/>
      <c r="M1512" s="73"/>
      <c r="N1512" s="15">
        <v>1</v>
      </c>
      <c r="O1512" s="23" t="s">
        <v>946</v>
      </c>
      <c r="P1512" s="26" t="s">
        <v>749</v>
      </c>
      <c r="Q1512" s="73" t="s">
        <v>63</v>
      </c>
      <c r="R1512" s="23"/>
      <c r="S1512" s="23"/>
    </row>
    <row r="1513" spans="1:19" s="58" customFormat="1" ht="20.100000000000001" customHeight="1" x14ac:dyDescent="0.25">
      <c r="A1513" s="22">
        <v>1318</v>
      </c>
      <c r="B1513" s="20" t="str">
        <f t="shared" ref="B1513:B1530" si="93">"00.03.27.2.1.1.9.B."&amp;C1513&amp;D1513&amp;I1513</f>
        <v>00.03.27.2.1.1.9.B.179.2020</v>
      </c>
      <c r="C1513" s="20">
        <v>179</v>
      </c>
      <c r="D1513" s="72" t="s">
        <v>1085</v>
      </c>
      <c r="E1513" s="9" t="s">
        <v>736</v>
      </c>
      <c r="F1513" s="19" t="s">
        <v>893</v>
      </c>
      <c r="G1513" s="190">
        <v>850000</v>
      </c>
      <c r="H1513" s="269"/>
      <c r="I1513" s="15">
        <v>2020</v>
      </c>
      <c r="J1513" s="22"/>
      <c r="K1513" s="22"/>
      <c r="L1513" s="19"/>
      <c r="M1513" s="17"/>
      <c r="N1513" s="10">
        <v>1</v>
      </c>
      <c r="O1513" s="23" t="s">
        <v>946</v>
      </c>
      <c r="P1513" s="26" t="s">
        <v>750</v>
      </c>
      <c r="Q1513" s="73" t="s">
        <v>63</v>
      </c>
      <c r="R1513" s="24"/>
      <c r="S1513" s="24"/>
    </row>
    <row r="1514" spans="1:19" s="58" customFormat="1" ht="20.100000000000001" customHeight="1" x14ac:dyDescent="0.25">
      <c r="A1514" s="72">
        <v>1319</v>
      </c>
      <c r="B1514" s="20" t="str">
        <f t="shared" si="93"/>
        <v>00.03.27.2.1.1.9.B.180.2020</v>
      </c>
      <c r="C1514" s="171">
        <v>180</v>
      </c>
      <c r="D1514" s="72" t="s">
        <v>1085</v>
      </c>
      <c r="E1514" s="13" t="s">
        <v>738</v>
      </c>
      <c r="F1514" s="19" t="s">
        <v>893</v>
      </c>
      <c r="G1514" s="190">
        <v>650000</v>
      </c>
      <c r="H1514" s="269"/>
      <c r="I1514" s="15">
        <v>2020</v>
      </c>
      <c r="J1514" s="23"/>
      <c r="K1514" s="73"/>
      <c r="L1514" s="24"/>
      <c r="M1514" s="73"/>
      <c r="N1514" s="15">
        <v>1</v>
      </c>
      <c r="O1514" s="23" t="s">
        <v>946</v>
      </c>
      <c r="P1514" s="26" t="s">
        <v>750</v>
      </c>
      <c r="Q1514" s="73" t="s">
        <v>63</v>
      </c>
      <c r="R1514" s="24"/>
      <c r="S1514" s="24"/>
    </row>
    <row r="1515" spans="1:19" s="58" customFormat="1" ht="20.100000000000001" customHeight="1" x14ac:dyDescent="0.25">
      <c r="A1515" s="22">
        <v>1320</v>
      </c>
      <c r="B1515" s="20" t="str">
        <f t="shared" si="93"/>
        <v>00.03.27.2.1.1.9.B.181.2020</v>
      </c>
      <c r="C1515" s="20">
        <v>181</v>
      </c>
      <c r="D1515" s="72" t="s">
        <v>1085</v>
      </c>
      <c r="E1515" s="13" t="s">
        <v>739</v>
      </c>
      <c r="F1515" s="19" t="s">
        <v>893</v>
      </c>
      <c r="G1515" s="190">
        <v>375000</v>
      </c>
      <c r="H1515" s="269"/>
      <c r="I1515" s="15">
        <v>2020</v>
      </c>
      <c r="J1515" s="23"/>
      <c r="K1515" s="73"/>
      <c r="L1515" s="24"/>
      <c r="M1515" s="73"/>
      <c r="N1515" s="15">
        <v>1</v>
      </c>
      <c r="O1515" s="23" t="s">
        <v>946</v>
      </c>
      <c r="P1515" s="26" t="s">
        <v>750</v>
      </c>
      <c r="Q1515" s="73" t="s">
        <v>63</v>
      </c>
      <c r="R1515" s="75"/>
      <c r="S1515" s="75"/>
    </row>
    <row r="1516" spans="1:19" s="58" customFormat="1" ht="20.100000000000001" customHeight="1" x14ac:dyDescent="0.25">
      <c r="A1516" s="72">
        <v>1321</v>
      </c>
      <c r="B1516" s="20" t="str">
        <f t="shared" si="93"/>
        <v>00.03.27.2.1.1.9.B.182.2020</v>
      </c>
      <c r="C1516" s="171">
        <v>182</v>
      </c>
      <c r="D1516" s="72" t="s">
        <v>1085</v>
      </c>
      <c r="E1516" s="70" t="s">
        <v>739</v>
      </c>
      <c r="F1516" s="19" t="s">
        <v>893</v>
      </c>
      <c r="G1516" s="190">
        <v>375000</v>
      </c>
      <c r="H1516" s="269"/>
      <c r="I1516" s="15">
        <v>2020</v>
      </c>
      <c r="J1516" s="73"/>
      <c r="K1516" s="73"/>
      <c r="L1516" s="75"/>
      <c r="M1516" s="73"/>
      <c r="N1516" s="15">
        <v>1</v>
      </c>
      <c r="O1516" s="73" t="s">
        <v>946</v>
      </c>
      <c r="P1516" s="74" t="s">
        <v>750</v>
      </c>
      <c r="Q1516" s="73" t="s">
        <v>63</v>
      </c>
      <c r="R1516" s="24"/>
      <c r="S1516" s="24"/>
    </row>
    <row r="1517" spans="1:19" s="58" customFormat="1" ht="20.100000000000001" customHeight="1" x14ac:dyDescent="0.25">
      <c r="A1517" s="22">
        <v>1322</v>
      </c>
      <c r="B1517" s="20" t="str">
        <f t="shared" si="93"/>
        <v>00.03.27.2.1.1.9.B.183.2020</v>
      </c>
      <c r="C1517" s="20">
        <v>183</v>
      </c>
      <c r="D1517" s="72" t="s">
        <v>1085</v>
      </c>
      <c r="E1517" s="13" t="s">
        <v>464</v>
      </c>
      <c r="F1517" s="19" t="s">
        <v>893</v>
      </c>
      <c r="G1517" s="190">
        <v>90000</v>
      </c>
      <c r="H1517" s="269"/>
      <c r="I1517" s="15">
        <v>2020</v>
      </c>
      <c r="J1517" s="23"/>
      <c r="K1517" s="73"/>
      <c r="L1517" s="24"/>
      <c r="M1517" s="73"/>
      <c r="N1517" s="15">
        <v>1</v>
      </c>
      <c r="O1517" s="23" t="s">
        <v>946</v>
      </c>
      <c r="P1517" s="26" t="s">
        <v>750</v>
      </c>
      <c r="Q1517" s="73" t="s">
        <v>63</v>
      </c>
      <c r="R1517" s="24"/>
      <c r="S1517" s="24"/>
    </row>
    <row r="1518" spans="1:19" s="58" customFormat="1" ht="20.100000000000001" customHeight="1" x14ac:dyDescent="0.25">
      <c r="A1518" s="72">
        <v>1323</v>
      </c>
      <c r="B1518" s="20" t="str">
        <f t="shared" si="93"/>
        <v>00.03.27.2.1.1.9.B.184.2020</v>
      </c>
      <c r="C1518" s="20">
        <v>184</v>
      </c>
      <c r="D1518" s="72" t="s">
        <v>1085</v>
      </c>
      <c r="E1518" s="74" t="s">
        <v>708</v>
      </c>
      <c r="F1518" s="19" t="s">
        <v>893</v>
      </c>
      <c r="G1518" s="190">
        <v>90000</v>
      </c>
      <c r="H1518" s="269"/>
      <c r="I1518" s="15">
        <v>2020</v>
      </c>
      <c r="J1518" s="23"/>
      <c r="K1518" s="73"/>
      <c r="L1518" s="24"/>
      <c r="M1518" s="73"/>
      <c r="N1518" s="15">
        <v>1</v>
      </c>
      <c r="O1518" s="23" t="s">
        <v>946</v>
      </c>
      <c r="P1518" s="26" t="s">
        <v>750</v>
      </c>
      <c r="Q1518" s="73" t="s">
        <v>63</v>
      </c>
      <c r="R1518" s="24"/>
      <c r="S1518" s="24"/>
    </row>
    <row r="1519" spans="1:19" s="58" customFormat="1" ht="20.100000000000001" customHeight="1" x14ac:dyDescent="0.25">
      <c r="A1519" s="22">
        <v>1324</v>
      </c>
      <c r="B1519" s="20" t="str">
        <f t="shared" si="93"/>
        <v>00.03.27.2.1.1.9.B.185.2020</v>
      </c>
      <c r="C1519" s="171">
        <v>185</v>
      </c>
      <c r="D1519" s="72" t="s">
        <v>1085</v>
      </c>
      <c r="E1519" s="13" t="s">
        <v>348</v>
      </c>
      <c r="F1519" s="19" t="s">
        <v>893</v>
      </c>
      <c r="G1519" s="190">
        <v>100000</v>
      </c>
      <c r="H1519" s="269"/>
      <c r="I1519" s="15">
        <v>2020</v>
      </c>
      <c r="J1519" s="23"/>
      <c r="K1519" s="73"/>
      <c r="L1519" s="24"/>
      <c r="M1519" s="73"/>
      <c r="N1519" s="15">
        <v>1</v>
      </c>
      <c r="O1519" s="23" t="s">
        <v>946</v>
      </c>
      <c r="P1519" s="26" t="s">
        <v>750</v>
      </c>
      <c r="Q1519" s="73" t="s">
        <v>63</v>
      </c>
      <c r="R1519" s="24"/>
      <c r="S1519" s="24"/>
    </row>
    <row r="1520" spans="1:19" s="58" customFormat="1" ht="20.100000000000001" customHeight="1" x14ac:dyDescent="0.25">
      <c r="A1520" s="72">
        <v>1325</v>
      </c>
      <c r="B1520" s="20" t="str">
        <f t="shared" si="93"/>
        <v>00.03.27.2.1.1.9.B.186.2020</v>
      </c>
      <c r="C1520" s="20">
        <v>186</v>
      </c>
      <c r="D1520" s="72" t="s">
        <v>1085</v>
      </c>
      <c r="E1520" s="13" t="s">
        <v>470</v>
      </c>
      <c r="F1520" s="19" t="s">
        <v>893</v>
      </c>
      <c r="G1520" s="190">
        <v>750000</v>
      </c>
      <c r="H1520" s="269"/>
      <c r="I1520" s="15">
        <v>2020</v>
      </c>
      <c r="J1520" s="23"/>
      <c r="K1520" s="73"/>
      <c r="L1520" s="24"/>
      <c r="M1520" s="73"/>
      <c r="N1520" s="15">
        <v>1</v>
      </c>
      <c r="O1520" s="23" t="s">
        <v>946</v>
      </c>
      <c r="P1520" s="26" t="s">
        <v>750</v>
      </c>
      <c r="Q1520" s="73" t="s">
        <v>63</v>
      </c>
      <c r="R1520" s="24"/>
      <c r="S1520" s="24"/>
    </row>
    <row r="1521" spans="1:19" s="58" customFormat="1" ht="20.100000000000001" customHeight="1" x14ac:dyDescent="0.25">
      <c r="A1521" s="22">
        <v>1326</v>
      </c>
      <c r="B1521" s="20" t="str">
        <f t="shared" si="93"/>
        <v>00.03.27.2.1.1.9.B.187.2020</v>
      </c>
      <c r="C1521" s="171">
        <v>187</v>
      </c>
      <c r="D1521" s="72" t="s">
        <v>1085</v>
      </c>
      <c r="E1521" s="13" t="s">
        <v>743</v>
      </c>
      <c r="F1521" s="19" t="s">
        <v>893</v>
      </c>
      <c r="G1521" s="190">
        <v>3500000</v>
      </c>
      <c r="H1521" s="269"/>
      <c r="I1521" s="15">
        <v>2020</v>
      </c>
      <c r="J1521" s="23"/>
      <c r="K1521" s="73"/>
      <c r="L1521" s="24"/>
      <c r="M1521" s="73"/>
      <c r="N1521" s="15">
        <v>1</v>
      </c>
      <c r="O1521" s="23" t="s">
        <v>946</v>
      </c>
      <c r="P1521" s="26" t="s">
        <v>750</v>
      </c>
      <c r="Q1521" s="73" t="s">
        <v>63</v>
      </c>
      <c r="R1521" s="24"/>
      <c r="S1521" s="24"/>
    </row>
    <row r="1522" spans="1:19" s="58" customFormat="1" ht="20.100000000000001" customHeight="1" x14ac:dyDescent="0.25">
      <c r="A1522" s="72">
        <v>1327</v>
      </c>
      <c r="B1522" s="20" t="str">
        <f t="shared" si="93"/>
        <v>00.03.27.2.1.1.9.B.188.2020</v>
      </c>
      <c r="C1522" s="20">
        <v>188</v>
      </c>
      <c r="D1522" s="72" t="s">
        <v>1085</v>
      </c>
      <c r="E1522" s="13" t="s">
        <v>725</v>
      </c>
      <c r="F1522" s="19" t="s">
        <v>893</v>
      </c>
      <c r="G1522" s="190">
        <v>500000</v>
      </c>
      <c r="H1522" s="269"/>
      <c r="I1522" s="15">
        <v>2020</v>
      </c>
      <c r="J1522" s="23"/>
      <c r="K1522" s="73"/>
      <c r="L1522" s="24"/>
      <c r="M1522" s="73"/>
      <c r="N1522" s="15">
        <v>1</v>
      </c>
      <c r="O1522" s="23" t="s">
        <v>946</v>
      </c>
      <c r="P1522" s="26" t="s">
        <v>750</v>
      </c>
      <c r="Q1522" s="73" t="s">
        <v>63</v>
      </c>
      <c r="R1522" s="24"/>
      <c r="S1522" s="24"/>
    </row>
    <row r="1523" spans="1:19" s="58" customFormat="1" ht="20.100000000000001" customHeight="1" x14ac:dyDescent="0.25">
      <c r="A1523" s="22">
        <v>1328</v>
      </c>
      <c r="B1523" s="20" t="str">
        <f t="shared" si="93"/>
        <v>00.03.27.2.1.1.9.B.189.2020</v>
      </c>
      <c r="C1523" s="171">
        <v>189</v>
      </c>
      <c r="D1523" s="72" t="s">
        <v>1085</v>
      </c>
      <c r="E1523" s="13" t="s">
        <v>726</v>
      </c>
      <c r="F1523" s="19" t="s">
        <v>893</v>
      </c>
      <c r="G1523" s="192">
        <v>200000</v>
      </c>
      <c r="H1523" s="271"/>
      <c r="I1523" s="15">
        <v>2020</v>
      </c>
      <c r="J1523" s="23"/>
      <c r="K1523" s="73"/>
      <c r="L1523" s="24"/>
      <c r="M1523" s="73"/>
      <c r="N1523" s="15">
        <v>1</v>
      </c>
      <c r="O1523" s="23" t="s">
        <v>946</v>
      </c>
      <c r="P1523" s="26" t="s">
        <v>750</v>
      </c>
      <c r="Q1523" s="73" t="s">
        <v>63</v>
      </c>
      <c r="R1523" s="24"/>
      <c r="S1523" s="24"/>
    </row>
    <row r="1524" spans="1:19" s="58" customFormat="1" ht="20.100000000000001" customHeight="1" x14ac:dyDescent="0.25">
      <c r="A1524" s="72">
        <v>1329</v>
      </c>
      <c r="B1524" s="20" t="str">
        <f t="shared" si="93"/>
        <v>00.03.27.2.1.1.9.B.190.2020</v>
      </c>
      <c r="C1524" s="20">
        <v>190</v>
      </c>
      <c r="D1524" s="72" t="s">
        <v>1085</v>
      </c>
      <c r="E1524" s="121" t="s">
        <v>788</v>
      </c>
      <c r="F1524" s="19" t="s">
        <v>893</v>
      </c>
      <c r="G1524" s="199">
        <v>35000</v>
      </c>
      <c r="H1524" s="286"/>
      <c r="I1524" s="15">
        <v>2020</v>
      </c>
      <c r="J1524" s="23"/>
      <c r="K1524" s="73"/>
      <c r="L1524" s="24"/>
      <c r="M1524" s="73"/>
      <c r="N1524" s="15">
        <v>1</v>
      </c>
      <c r="O1524" s="23" t="s">
        <v>946</v>
      </c>
      <c r="P1524" s="26" t="s">
        <v>750</v>
      </c>
      <c r="Q1524" s="73" t="s">
        <v>63</v>
      </c>
      <c r="R1524" s="24"/>
      <c r="S1524" s="24"/>
    </row>
    <row r="1525" spans="1:19" s="58" customFormat="1" ht="20.100000000000001" customHeight="1" x14ac:dyDescent="0.25">
      <c r="A1525" s="22">
        <v>1330</v>
      </c>
      <c r="B1525" s="20" t="str">
        <f t="shared" si="93"/>
        <v>00.03.27.2.1.1.9.B.191.2020</v>
      </c>
      <c r="C1525" s="171">
        <v>191</v>
      </c>
      <c r="D1525" s="72" t="s">
        <v>1085</v>
      </c>
      <c r="E1525" s="13" t="s">
        <v>78</v>
      </c>
      <c r="F1525" s="19" t="s">
        <v>893</v>
      </c>
      <c r="G1525" s="190">
        <v>4500000</v>
      </c>
      <c r="H1525" s="269"/>
      <c r="I1525" s="15">
        <v>2020</v>
      </c>
      <c r="J1525" s="23"/>
      <c r="K1525" s="73"/>
      <c r="L1525" s="24"/>
      <c r="M1525" s="73"/>
      <c r="N1525" s="15">
        <v>1</v>
      </c>
      <c r="O1525" s="23" t="s">
        <v>946</v>
      </c>
      <c r="P1525" s="26" t="s">
        <v>750</v>
      </c>
      <c r="Q1525" s="73" t="s">
        <v>63</v>
      </c>
      <c r="R1525" s="24"/>
      <c r="S1525" s="24"/>
    </row>
    <row r="1526" spans="1:19" s="58" customFormat="1" ht="20.100000000000001" customHeight="1" x14ac:dyDescent="0.25">
      <c r="A1526" s="72">
        <v>1331</v>
      </c>
      <c r="B1526" s="20" t="str">
        <f t="shared" si="93"/>
        <v>00.03.27.2.1.1.9.B.192.2020</v>
      </c>
      <c r="C1526" s="20">
        <v>192</v>
      </c>
      <c r="D1526" s="72" t="s">
        <v>1085</v>
      </c>
      <c r="E1526" s="13" t="s">
        <v>745</v>
      </c>
      <c r="F1526" s="19" t="s">
        <v>893</v>
      </c>
      <c r="G1526" s="190">
        <v>350000</v>
      </c>
      <c r="H1526" s="269"/>
      <c r="I1526" s="15">
        <v>2020</v>
      </c>
      <c r="J1526" s="23"/>
      <c r="K1526" s="73"/>
      <c r="L1526" s="24"/>
      <c r="M1526" s="73"/>
      <c r="N1526" s="15">
        <v>1</v>
      </c>
      <c r="O1526" s="23" t="s">
        <v>946</v>
      </c>
      <c r="P1526" s="26" t="s">
        <v>750</v>
      </c>
      <c r="Q1526" s="73" t="s">
        <v>63</v>
      </c>
      <c r="R1526" s="24"/>
      <c r="S1526" s="24"/>
    </row>
    <row r="1527" spans="1:19" s="58" customFormat="1" ht="20.100000000000001" customHeight="1" x14ac:dyDescent="0.25">
      <c r="A1527" s="22">
        <v>1332</v>
      </c>
      <c r="B1527" s="20" t="str">
        <f t="shared" si="93"/>
        <v>00.03.27.2.1.1.9.B.193.2020</v>
      </c>
      <c r="C1527" s="171">
        <v>193</v>
      </c>
      <c r="D1527" s="72" t="s">
        <v>1085</v>
      </c>
      <c r="E1527" s="13" t="s">
        <v>467</v>
      </c>
      <c r="F1527" s="19" t="s">
        <v>893</v>
      </c>
      <c r="G1527" s="190">
        <v>70000</v>
      </c>
      <c r="H1527" s="269"/>
      <c r="I1527" s="15">
        <v>2020</v>
      </c>
      <c r="J1527" s="23"/>
      <c r="K1527" s="73"/>
      <c r="L1527" s="24"/>
      <c r="M1527" s="73"/>
      <c r="N1527" s="15">
        <v>1</v>
      </c>
      <c r="O1527" s="23" t="s">
        <v>946</v>
      </c>
      <c r="P1527" s="26" t="s">
        <v>750</v>
      </c>
      <c r="Q1527" s="73" t="s">
        <v>63</v>
      </c>
      <c r="R1527" s="24"/>
      <c r="S1527" s="24"/>
    </row>
    <row r="1528" spans="1:19" s="58" customFormat="1" ht="20.100000000000001" customHeight="1" x14ac:dyDescent="0.25">
      <c r="A1528" s="72">
        <v>1333</v>
      </c>
      <c r="B1528" s="20" t="str">
        <f t="shared" si="93"/>
        <v>00.03.27.2.1.1.9.B.194.2020</v>
      </c>
      <c r="C1528" s="20">
        <v>194</v>
      </c>
      <c r="D1528" s="72" t="s">
        <v>1085</v>
      </c>
      <c r="E1528" s="13" t="s">
        <v>354</v>
      </c>
      <c r="F1528" s="19" t="s">
        <v>893</v>
      </c>
      <c r="G1528" s="190">
        <v>70000</v>
      </c>
      <c r="H1528" s="269"/>
      <c r="I1528" s="15">
        <v>2020</v>
      </c>
      <c r="J1528" s="23"/>
      <c r="K1528" s="73"/>
      <c r="L1528" s="24"/>
      <c r="M1528" s="73"/>
      <c r="N1528" s="15">
        <v>1</v>
      </c>
      <c r="O1528" s="23" t="s">
        <v>946</v>
      </c>
      <c r="P1528" s="26" t="s">
        <v>750</v>
      </c>
      <c r="Q1528" s="73" t="s">
        <v>63</v>
      </c>
      <c r="R1528" s="24"/>
      <c r="S1528" s="24"/>
    </row>
    <row r="1529" spans="1:19" s="58" customFormat="1" ht="20.100000000000001" customHeight="1" x14ac:dyDescent="0.25">
      <c r="A1529" s="22">
        <v>1334</v>
      </c>
      <c r="B1529" s="20" t="str">
        <f t="shared" si="93"/>
        <v>00.03.27.2.1.1.9.B.195.2020</v>
      </c>
      <c r="C1529" s="171">
        <v>195</v>
      </c>
      <c r="D1529" s="72" t="s">
        <v>1085</v>
      </c>
      <c r="E1529" s="13" t="s">
        <v>740</v>
      </c>
      <c r="F1529" s="19" t="s">
        <v>893</v>
      </c>
      <c r="G1529" s="190">
        <v>70000</v>
      </c>
      <c r="H1529" s="269"/>
      <c r="I1529" s="15">
        <v>2020</v>
      </c>
      <c r="J1529" s="23"/>
      <c r="K1529" s="73"/>
      <c r="L1529" s="24"/>
      <c r="M1529" s="73"/>
      <c r="N1529" s="15">
        <v>1</v>
      </c>
      <c r="O1529" s="23" t="s">
        <v>946</v>
      </c>
      <c r="P1529" s="26" t="s">
        <v>750</v>
      </c>
      <c r="Q1529" s="73" t="s">
        <v>63</v>
      </c>
      <c r="R1529" s="24"/>
      <c r="S1529" s="24"/>
    </row>
    <row r="1530" spans="1:19" s="58" customFormat="1" ht="20.100000000000001" customHeight="1" x14ac:dyDescent="0.25">
      <c r="A1530" s="72">
        <v>1335</v>
      </c>
      <c r="B1530" s="20" t="str">
        <f t="shared" si="93"/>
        <v>00.03.27.2.1.1.9.B.196.2020</v>
      </c>
      <c r="C1530" s="20">
        <v>196</v>
      </c>
      <c r="D1530" s="72" t="s">
        <v>1085</v>
      </c>
      <c r="E1530" s="13" t="s">
        <v>478</v>
      </c>
      <c r="F1530" s="19" t="s">
        <v>893</v>
      </c>
      <c r="G1530" s="199">
        <v>500000</v>
      </c>
      <c r="H1530" s="286"/>
      <c r="I1530" s="15">
        <v>2020</v>
      </c>
      <c r="J1530" s="23"/>
      <c r="K1530" s="73"/>
      <c r="L1530" s="24"/>
      <c r="M1530" s="73"/>
      <c r="N1530" s="15">
        <v>1</v>
      </c>
      <c r="O1530" s="23" t="s">
        <v>946</v>
      </c>
      <c r="P1530" s="26" t="s">
        <v>750</v>
      </c>
      <c r="Q1530" s="73" t="s">
        <v>63</v>
      </c>
      <c r="R1530" s="23"/>
      <c r="S1530" s="23"/>
    </row>
    <row r="1531" spans="1:19" s="58" customFormat="1" ht="20.100000000000001" customHeight="1" x14ac:dyDescent="0.25">
      <c r="A1531" s="22">
        <v>1336</v>
      </c>
      <c r="B1531" s="20" t="str">
        <f t="shared" ref="B1531:B1547" si="94">"00.03.27.2.1.1.10.B."&amp;C1531&amp;D1531&amp;I1531</f>
        <v>00.03.27.2.1.1.10.B.197.2020</v>
      </c>
      <c r="C1531" s="171">
        <v>197</v>
      </c>
      <c r="D1531" s="72" t="s">
        <v>1085</v>
      </c>
      <c r="E1531" s="9" t="s">
        <v>736</v>
      </c>
      <c r="F1531" s="19" t="s">
        <v>893</v>
      </c>
      <c r="G1531" s="190">
        <v>850000</v>
      </c>
      <c r="H1531" s="269"/>
      <c r="I1531" s="15">
        <v>2020</v>
      </c>
      <c r="J1531" s="22"/>
      <c r="K1531" s="22"/>
      <c r="L1531" s="19"/>
      <c r="M1531" s="17"/>
      <c r="N1531" s="10">
        <v>1</v>
      </c>
      <c r="O1531" s="23" t="s">
        <v>946</v>
      </c>
      <c r="P1531" s="26" t="s">
        <v>751</v>
      </c>
      <c r="Q1531" s="73" t="s">
        <v>63</v>
      </c>
      <c r="R1531" s="24"/>
      <c r="S1531" s="24"/>
    </row>
    <row r="1532" spans="1:19" s="58" customFormat="1" ht="20.100000000000001" customHeight="1" x14ac:dyDescent="0.25">
      <c r="A1532" s="72">
        <v>1337</v>
      </c>
      <c r="B1532" s="20" t="str">
        <f t="shared" si="94"/>
        <v>00.03.27.2.1.1.10.B.198.2020</v>
      </c>
      <c r="C1532" s="20">
        <v>198</v>
      </c>
      <c r="D1532" s="72" t="s">
        <v>1085</v>
      </c>
      <c r="E1532" s="13" t="s">
        <v>738</v>
      </c>
      <c r="F1532" s="19" t="s">
        <v>893</v>
      </c>
      <c r="G1532" s="190">
        <v>650000</v>
      </c>
      <c r="H1532" s="269"/>
      <c r="I1532" s="15">
        <v>2020</v>
      </c>
      <c r="J1532" s="23"/>
      <c r="K1532" s="73"/>
      <c r="L1532" s="24"/>
      <c r="M1532" s="73"/>
      <c r="N1532" s="15">
        <v>1</v>
      </c>
      <c r="O1532" s="23" t="s">
        <v>946</v>
      </c>
      <c r="P1532" s="26" t="s">
        <v>751</v>
      </c>
      <c r="Q1532" s="73" t="s">
        <v>63</v>
      </c>
      <c r="R1532" s="24"/>
      <c r="S1532" s="24"/>
    </row>
    <row r="1533" spans="1:19" s="58" customFormat="1" ht="20.100000000000001" customHeight="1" x14ac:dyDescent="0.25">
      <c r="A1533" s="22">
        <v>1338</v>
      </c>
      <c r="B1533" s="20" t="str">
        <f t="shared" si="94"/>
        <v>00.03.27.2.1.1.10.B.199.2020</v>
      </c>
      <c r="C1533" s="171">
        <v>199</v>
      </c>
      <c r="D1533" s="72" t="s">
        <v>1085</v>
      </c>
      <c r="E1533" s="13" t="s">
        <v>739</v>
      </c>
      <c r="F1533" s="19" t="s">
        <v>893</v>
      </c>
      <c r="G1533" s="190">
        <v>375000</v>
      </c>
      <c r="H1533" s="269"/>
      <c r="I1533" s="15">
        <v>2020</v>
      </c>
      <c r="J1533" s="23"/>
      <c r="K1533" s="73"/>
      <c r="L1533" s="24"/>
      <c r="M1533" s="73"/>
      <c r="N1533" s="15">
        <v>1</v>
      </c>
      <c r="O1533" s="23" t="s">
        <v>946</v>
      </c>
      <c r="P1533" s="26" t="s">
        <v>751</v>
      </c>
      <c r="Q1533" s="73" t="s">
        <v>63</v>
      </c>
      <c r="R1533" s="75"/>
      <c r="S1533" s="75"/>
    </row>
    <row r="1534" spans="1:19" s="58" customFormat="1" ht="20.100000000000001" customHeight="1" x14ac:dyDescent="0.25">
      <c r="A1534" s="72">
        <v>1339</v>
      </c>
      <c r="B1534" s="20" t="str">
        <f t="shared" si="94"/>
        <v>00.03.27.2.1.1.10.B.200.2020</v>
      </c>
      <c r="C1534" s="20">
        <v>200</v>
      </c>
      <c r="D1534" s="72" t="s">
        <v>1085</v>
      </c>
      <c r="E1534" s="70" t="s">
        <v>739</v>
      </c>
      <c r="F1534" s="19" t="s">
        <v>893</v>
      </c>
      <c r="G1534" s="190">
        <v>375000</v>
      </c>
      <c r="H1534" s="269"/>
      <c r="I1534" s="15">
        <v>2020</v>
      </c>
      <c r="J1534" s="73"/>
      <c r="K1534" s="73"/>
      <c r="L1534" s="75"/>
      <c r="M1534" s="73"/>
      <c r="N1534" s="15">
        <v>1</v>
      </c>
      <c r="O1534" s="73" t="s">
        <v>946</v>
      </c>
      <c r="P1534" s="74" t="s">
        <v>751</v>
      </c>
      <c r="Q1534" s="73" t="s">
        <v>63</v>
      </c>
      <c r="R1534" s="24"/>
      <c r="S1534" s="24"/>
    </row>
    <row r="1535" spans="1:19" s="58" customFormat="1" ht="20.100000000000001" customHeight="1" x14ac:dyDescent="0.25">
      <c r="A1535" s="22">
        <v>1340</v>
      </c>
      <c r="B1535" s="20" t="str">
        <f t="shared" si="94"/>
        <v>00.03.27.2.1.1.10.B.201.2020</v>
      </c>
      <c r="C1535" s="171">
        <v>201</v>
      </c>
      <c r="D1535" s="72" t="s">
        <v>1085</v>
      </c>
      <c r="E1535" s="13" t="s">
        <v>743</v>
      </c>
      <c r="F1535" s="19" t="s">
        <v>893</v>
      </c>
      <c r="G1535" s="190">
        <v>3500000</v>
      </c>
      <c r="H1535" s="269"/>
      <c r="I1535" s="15">
        <v>2020</v>
      </c>
      <c r="J1535" s="23"/>
      <c r="K1535" s="73"/>
      <c r="L1535" s="24"/>
      <c r="M1535" s="73"/>
      <c r="N1535" s="15">
        <v>1</v>
      </c>
      <c r="O1535" s="23" t="s">
        <v>946</v>
      </c>
      <c r="P1535" s="26" t="s">
        <v>751</v>
      </c>
      <c r="Q1535" s="73" t="s">
        <v>63</v>
      </c>
      <c r="R1535" s="24"/>
      <c r="S1535" s="24"/>
    </row>
    <row r="1536" spans="1:19" s="58" customFormat="1" ht="20.100000000000001" customHeight="1" x14ac:dyDescent="0.25">
      <c r="A1536" s="72">
        <v>1341</v>
      </c>
      <c r="B1536" s="20" t="str">
        <f t="shared" si="94"/>
        <v>00.03.27.2.1.1.10.B.202.2021</v>
      </c>
      <c r="C1536" s="20">
        <v>202</v>
      </c>
      <c r="D1536" s="72" t="s">
        <v>1085</v>
      </c>
      <c r="E1536" s="13" t="s">
        <v>744</v>
      </c>
      <c r="F1536" s="19" t="s">
        <v>893</v>
      </c>
      <c r="G1536" s="199">
        <v>3150000</v>
      </c>
      <c r="H1536" s="286"/>
      <c r="I1536" s="15">
        <v>2021</v>
      </c>
      <c r="J1536" s="23"/>
      <c r="K1536" s="73"/>
      <c r="L1536" s="24"/>
      <c r="M1536" s="73"/>
      <c r="N1536" s="15">
        <v>1</v>
      </c>
      <c r="O1536" s="23" t="s">
        <v>946</v>
      </c>
      <c r="P1536" s="26" t="s">
        <v>751</v>
      </c>
      <c r="Q1536" s="73" t="s">
        <v>63</v>
      </c>
      <c r="R1536" s="24"/>
      <c r="S1536" s="24"/>
    </row>
    <row r="1537" spans="1:19" s="58" customFormat="1" ht="20.100000000000001" customHeight="1" x14ac:dyDescent="0.25">
      <c r="A1537" s="22">
        <v>1342</v>
      </c>
      <c r="B1537" s="20" t="str">
        <f t="shared" si="94"/>
        <v>00.03.27.2.1.1.10.B.203.2021</v>
      </c>
      <c r="C1537" s="20">
        <v>203</v>
      </c>
      <c r="D1537" s="72" t="s">
        <v>1085</v>
      </c>
      <c r="E1537" s="13" t="s">
        <v>752</v>
      </c>
      <c r="F1537" s="19" t="s">
        <v>893</v>
      </c>
      <c r="G1537" s="190">
        <v>2600000</v>
      </c>
      <c r="H1537" s="269"/>
      <c r="I1537" s="15">
        <v>2021</v>
      </c>
      <c r="J1537" s="23"/>
      <c r="K1537" s="73"/>
      <c r="L1537" s="24"/>
      <c r="M1537" s="73"/>
      <c r="N1537" s="15">
        <v>1</v>
      </c>
      <c r="O1537" s="23" t="s">
        <v>946</v>
      </c>
      <c r="P1537" s="26" t="s">
        <v>751</v>
      </c>
      <c r="Q1537" s="73" t="s">
        <v>63</v>
      </c>
      <c r="R1537" s="24"/>
      <c r="S1537" s="24"/>
    </row>
    <row r="1538" spans="1:19" s="58" customFormat="1" ht="20.100000000000001" customHeight="1" x14ac:dyDescent="0.25">
      <c r="A1538" s="72">
        <v>1343</v>
      </c>
      <c r="B1538" s="20" t="str">
        <f t="shared" si="94"/>
        <v>00.03.27.2.1.1.10.B.204.2020</v>
      </c>
      <c r="C1538" s="171">
        <v>204</v>
      </c>
      <c r="D1538" s="72" t="s">
        <v>1085</v>
      </c>
      <c r="E1538" s="13" t="s">
        <v>348</v>
      </c>
      <c r="F1538" s="19" t="s">
        <v>893</v>
      </c>
      <c r="G1538" s="190">
        <v>100000</v>
      </c>
      <c r="H1538" s="269"/>
      <c r="I1538" s="15">
        <v>2020</v>
      </c>
      <c r="J1538" s="23"/>
      <c r="K1538" s="73"/>
      <c r="L1538" s="24"/>
      <c r="M1538" s="73"/>
      <c r="N1538" s="15">
        <v>1</v>
      </c>
      <c r="O1538" s="23" t="s">
        <v>946</v>
      </c>
      <c r="P1538" s="26" t="s">
        <v>751</v>
      </c>
      <c r="Q1538" s="73" t="s">
        <v>63</v>
      </c>
      <c r="R1538" s="24"/>
      <c r="S1538" s="24"/>
    </row>
    <row r="1539" spans="1:19" s="58" customFormat="1" ht="20.100000000000001" customHeight="1" x14ac:dyDescent="0.25">
      <c r="A1539" s="22">
        <v>1344</v>
      </c>
      <c r="B1539" s="20" t="str">
        <f t="shared" si="94"/>
        <v>00.03.27.2.1.1.10.B.205.2020</v>
      </c>
      <c r="C1539" s="20">
        <v>205</v>
      </c>
      <c r="D1539" s="72" t="s">
        <v>1085</v>
      </c>
      <c r="E1539" s="13" t="s">
        <v>725</v>
      </c>
      <c r="F1539" s="19" t="s">
        <v>893</v>
      </c>
      <c r="G1539" s="190">
        <v>500000</v>
      </c>
      <c r="H1539" s="269"/>
      <c r="I1539" s="15">
        <v>2020</v>
      </c>
      <c r="J1539" s="23"/>
      <c r="K1539" s="73"/>
      <c r="L1539" s="24"/>
      <c r="M1539" s="73"/>
      <c r="N1539" s="15">
        <v>1</v>
      </c>
      <c r="O1539" s="23" t="s">
        <v>946</v>
      </c>
      <c r="P1539" s="26" t="s">
        <v>751</v>
      </c>
      <c r="Q1539" s="73" t="s">
        <v>63</v>
      </c>
      <c r="R1539" s="24"/>
      <c r="S1539" s="24"/>
    </row>
    <row r="1540" spans="1:19" s="58" customFormat="1" ht="20.100000000000001" customHeight="1" x14ac:dyDescent="0.25">
      <c r="A1540" s="72">
        <v>1345</v>
      </c>
      <c r="B1540" s="20" t="str">
        <f t="shared" si="94"/>
        <v>00.03.27.2.1.1.10.B.206.2020</v>
      </c>
      <c r="C1540" s="171">
        <v>206</v>
      </c>
      <c r="D1540" s="72" t="s">
        <v>1085</v>
      </c>
      <c r="E1540" s="13" t="s">
        <v>726</v>
      </c>
      <c r="F1540" s="19" t="s">
        <v>893</v>
      </c>
      <c r="G1540" s="192">
        <v>200000</v>
      </c>
      <c r="H1540" s="271"/>
      <c r="I1540" s="15">
        <v>2020</v>
      </c>
      <c r="J1540" s="23"/>
      <c r="K1540" s="73"/>
      <c r="L1540" s="24"/>
      <c r="M1540" s="73"/>
      <c r="N1540" s="15">
        <v>1</v>
      </c>
      <c r="O1540" s="23" t="s">
        <v>946</v>
      </c>
      <c r="P1540" s="26" t="s">
        <v>751</v>
      </c>
      <c r="Q1540" s="73" t="s">
        <v>63</v>
      </c>
      <c r="R1540" s="24"/>
      <c r="S1540" s="24"/>
    </row>
    <row r="1541" spans="1:19" s="58" customFormat="1" ht="20.100000000000001" customHeight="1" x14ac:dyDescent="0.25">
      <c r="A1541" s="22">
        <v>1346</v>
      </c>
      <c r="B1541" s="20" t="str">
        <f t="shared" si="94"/>
        <v>00.03.27.2.1.1.10.B.207.2020</v>
      </c>
      <c r="C1541" s="20">
        <v>207</v>
      </c>
      <c r="D1541" s="72" t="s">
        <v>1085</v>
      </c>
      <c r="E1541" s="74" t="s">
        <v>708</v>
      </c>
      <c r="F1541" s="19" t="s">
        <v>893</v>
      </c>
      <c r="G1541" s="190">
        <v>90000</v>
      </c>
      <c r="H1541" s="269"/>
      <c r="I1541" s="15">
        <v>2020</v>
      </c>
      <c r="J1541" s="23"/>
      <c r="K1541" s="73"/>
      <c r="L1541" s="24"/>
      <c r="M1541" s="73"/>
      <c r="N1541" s="15">
        <v>1</v>
      </c>
      <c r="O1541" s="23" t="s">
        <v>946</v>
      </c>
      <c r="P1541" s="26" t="s">
        <v>751</v>
      </c>
      <c r="Q1541" s="73" t="s">
        <v>63</v>
      </c>
      <c r="R1541" s="24"/>
      <c r="S1541" s="24"/>
    </row>
    <row r="1542" spans="1:19" s="58" customFormat="1" ht="20.100000000000001" customHeight="1" x14ac:dyDescent="0.25">
      <c r="A1542" s="72">
        <v>1347</v>
      </c>
      <c r="B1542" s="20" t="str">
        <f t="shared" si="94"/>
        <v>00.03.27.2.1.1.10.B.208.2020</v>
      </c>
      <c r="C1542" s="171">
        <v>208</v>
      </c>
      <c r="D1542" s="72" t="s">
        <v>1085</v>
      </c>
      <c r="E1542" s="13" t="s">
        <v>78</v>
      </c>
      <c r="F1542" s="19" t="s">
        <v>893</v>
      </c>
      <c r="G1542" s="190">
        <v>4500000</v>
      </c>
      <c r="H1542" s="269"/>
      <c r="I1542" s="15">
        <v>2020</v>
      </c>
      <c r="J1542" s="23"/>
      <c r="K1542" s="73"/>
      <c r="L1542" s="24"/>
      <c r="M1542" s="73"/>
      <c r="N1542" s="15">
        <v>1</v>
      </c>
      <c r="O1542" s="23" t="s">
        <v>946</v>
      </c>
      <c r="P1542" s="26" t="s">
        <v>751</v>
      </c>
      <c r="Q1542" s="73" t="s">
        <v>63</v>
      </c>
      <c r="R1542" s="24"/>
      <c r="S1542" s="24"/>
    </row>
    <row r="1543" spans="1:19" s="58" customFormat="1" ht="20.100000000000001" customHeight="1" x14ac:dyDescent="0.25">
      <c r="A1543" s="22">
        <v>1348</v>
      </c>
      <c r="B1543" s="20" t="str">
        <f t="shared" si="94"/>
        <v>00.03.27.2.1.1.10.B.209.2020</v>
      </c>
      <c r="C1543" s="20">
        <v>209</v>
      </c>
      <c r="D1543" s="72" t="s">
        <v>1085</v>
      </c>
      <c r="E1543" s="13" t="s">
        <v>745</v>
      </c>
      <c r="F1543" s="19" t="s">
        <v>893</v>
      </c>
      <c r="G1543" s="190">
        <v>350000</v>
      </c>
      <c r="H1543" s="269"/>
      <c r="I1543" s="15">
        <v>2020</v>
      </c>
      <c r="J1543" s="23"/>
      <c r="K1543" s="73"/>
      <c r="L1543" s="24"/>
      <c r="M1543" s="73"/>
      <c r="N1543" s="15">
        <v>1</v>
      </c>
      <c r="O1543" s="23" t="s">
        <v>946</v>
      </c>
      <c r="P1543" s="26" t="s">
        <v>751</v>
      </c>
      <c r="Q1543" s="73" t="s">
        <v>63</v>
      </c>
      <c r="R1543" s="24"/>
      <c r="S1543" s="24"/>
    </row>
    <row r="1544" spans="1:19" s="58" customFormat="1" ht="20.100000000000001" customHeight="1" x14ac:dyDescent="0.25">
      <c r="A1544" s="72">
        <v>1349</v>
      </c>
      <c r="B1544" s="20" t="str">
        <f t="shared" si="94"/>
        <v>00.03.27.2.1.1.10.B.210.2020</v>
      </c>
      <c r="C1544" s="171">
        <v>210</v>
      </c>
      <c r="D1544" s="72" t="s">
        <v>1085</v>
      </c>
      <c r="E1544" s="13" t="s">
        <v>467</v>
      </c>
      <c r="F1544" s="19" t="s">
        <v>893</v>
      </c>
      <c r="G1544" s="190">
        <v>70000</v>
      </c>
      <c r="H1544" s="269"/>
      <c r="I1544" s="15">
        <v>2020</v>
      </c>
      <c r="J1544" s="23"/>
      <c r="K1544" s="73"/>
      <c r="L1544" s="24"/>
      <c r="M1544" s="73"/>
      <c r="N1544" s="15">
        <v>1</v>
      </c>
      <c r="O1544" s="23" t="s">
        <v>946</v>
      </c>
      <c r="P1544" s="26" t="s">
        <v>751</v>
      </c>
      <c r="Q1544" s="73" t="s">
        <v>63</v>
      </c>
      <c r="R1544" s="24"/>
      <c r="S1544" s="24"/>
    </row>
    <row r="1545" spans="1:19" s="58" customFormat="1" ht="20.100000000000001" customHeight="1" x14ac:dyDescent="0.25">
      <c r="A1545" s="22">
        <v>1350</v>
      </c>
      <c r="B1545" s="20" t="str">
        <f t="shared" si="94"/>
        <v>00.03.27.2.1.1.10.B.211.2020</v>
      </c>
      <c r="C1545" s="20">
        <v>211</v>
      </c>
      <c r="D1545" s="72" t="s">
        <v>1085</v>
      </c>
      <c r="E1545" s="13" t="s">
        <v>354</v>
      </c>
      <c r="F1545" s="19" t="s">
        <v>893</v>
      </c>
      <c r="G1545" s="190">
        <v>70000</v>
      </c>
      <c r="H1545" s="269"/>
      <c r="I1545" s="15">
        <v>2020</v>
      </c>
      <c r="J1545" s="23"/>
      <c r="K1545" s="73"/>
      <c r="L1545" s="24"/>
      <c r="M1545" s="73"/>
      <c r="N1545" s="15">
        <v>1</v>
      </c>
      <c r="O1545" s="23" t="s">
        <v>946</v>
      </c>
      <c r="P1545" s="26" t="s">
        <v>751</v>
      </c>
      <c r="Q1545" s="73" t="s">
        <v>63</v>
      </c>
      <c r="R1545" s="24"/>
      <c r="S1545" s="24"/>
    </row>
    <row r="1546" spans="1:19" s="58" customFormat="1" ht="20.100000000000001" customHeight="1" x14ac:dyDescent="0.25">
      <c r="A1546" s="72">
        <v>1351</v>
      </c>
      <c r="B1546" s="20" t="str">
        <f t="shared" si="94"/>
        <v>00.03.27.2.1.1.10.B.212.2020</v>
      </c>
      <c r="C1546" s="171">
        <v>212</v>
      </c>
      <c r="D1546" s="72" t="s">
        <v>1085</v>
      </c>
      <c r="E1546" s="13" t="s">
        <v>740</v>
      </c>
      <c r="F1546" s="19" t="s">
        <v>893</v>
      </c>
      <c r="G1546" s="190">
        <v>70000</v>
      </c>
      <c r="H1546" s="269"/>
      <c r="I1546" s="15">
        <v>2020</v>
      </c>
      <c r="J1546" s="23"/>
      <c r="K1546" s="73"/>
      <c r="L1546" s="24"/>
      <c r="M1546" s="73"/>
      <c r="N1546" s="15">
        <v>1</v>
      </c>
      <c r="O1546" s="23" t="s">
        <v>946</v>
      </c>
      <c r="P1546" s="26" t="s">
        <v>751</v>
      </c>
      <c r="Q1546" s="73" t="s">
        <v>63</v>
      </c>
      <c r="R1546" s="24"/>
      <c r="S1546" s="24"/>
    </row>
    <row r="1547" spans="1:19" s="58" customFormat="1" ht="20.100000000000001" customHeight="1" x14ac:dyDescent="0.25">
      <c r="A1547" s="22">
        <v>1352</v>
      </c>
      <c r="B1547" s="20" t="str">
        <f t="shared" si="94"/>
        <v>00.03.27.2.1.1.10.B.213.2020</v>
      </c>
      <c r="C1547" s="20">
        <v>213</v>
      </c>
      <c r="D1547" s="72" t="s">
        <v>1085</v>
      </c>
      <c r="E1547" s="13" t="s">
        <v>478</v>
      </c>
      <c r="F1547" s="19" t="s">
        <v>893</v>
      </c>
      <c r="G1547" s="199">
        <v>500000</v>
      </c>
      <c r="H1547" s="286"/>
      <c r="I1547" s="15">
        <v>2020</v>
      </c>
      <c r="J1547" s="23"/>
      <c r="K1547" s="73"/>
      <c r="L1547" s="24"/>
      <c r="M1547" s="73"/>
      <c r="N1547" s="15">
        <v>1</v>
      </c>
      <c r="O1547" s="23" t="s">
        <v>946</v>
      </c>
      <c r="P1547" s="26" t="s">
        <v>751</v>
      </c>
      <c r="Q1547" s="73" t="s">
        <v>63</v>
      </c>
      <c r="R1547" s="23"/>
      <c r="S1547" s="23"/>
    </row>
    <row r="1548" spans="1:19" s="58" customFormat="1" ht="20.100000000000001" customHeight="1" x14ac:dyDescent="0.25">
      <c r="A1548" s="72">
        <v>1353</v>
      </c>
      <c r="B1548" s="20" t="str">
        <f t="shared" ref="B1548:B1570" si="95">"00.03.27.2.1.1.11.B."&amp;C1548&amp;D1548&amp;I1548</f>
        <v>00.03.27.2.1.1.11.B.214.2020</v>
      </c>
      <c r="C1548" s="171">
        <v>214</v>
      </c>
      <c r="D1548" s="72" t="s">
        <v>1085</v>
      </c>
      <c r="E1548" s="9" t="s">
        <v>736</v>
      </c>
      <c r="F1548" s="19" t="s">
        <v>893</v>
      </c>
      <c r="G1548" s="190">
        <v>850000</v>
      </c>
      <c r="H1548" s="269"/>
      <c r="I1548" s="15">
        <v>2020</v>
      </c>
      <c r="J1548" s="22"/>
      <c r="K1548" s="22"/>
      <c r="L1548" s="19"/>
      <c r="M1548" s="22"/>
      <c r="N1548" s="10">
        <v>1</v>
      </c>
      <c r="O1548" s="23" t="s">
        <v>946</v>
      </c>
      <c r="P1548" s="26" t="s">
        <v>753</v>
      </c>
      <c r="Q1548" s="73" t="s">
        <v>63</v>
      </c>
      <c r="R1548" s="24"/>
      <c r="S1548" s="24"/>
    </row>
    <row r="1549" spans="1:19" s="58" customFormat="1" ht="20.100000000000001" customHeight="1" x14ac:dyDescent="0.25">
      <c r="A1549" s="22">
        <v>1354</v>
      </c>
      <c r="B1549" s="20" t="str">
        <f t="shared" si="95"/>
        <v>00.03.27.2.1.1.11.B.215.2020</v>
      </c>
      <c r="C1549" s="20">
        <v>215</v>
      </c>
      <c r="D1549" s="72" t="s">
        <v>1085</v>
      </c>
      <c r="E1549" s="13" t="s">
        <v>738</v>
      </c>
      <c r="F1549" s="19" t="s">
        <v>893</v>
      </c>
      <c r="G1549" s="190">
        <v>650000</v>
      </c>
      <c r="H1549" s="269"/>
      <c r="I1549" s="15">
        <v>2020</v>
      </c>
      <c r="J1549" s="23"/>
      <c r="K1549" s="73"/>
      <c r="L1549" s="24"/>
      <c r="M1549" s="73"/>
      <c r="N1549" s="15">
        <v>1</v>
      </c>
      <c r="O1549" s="23" t="s">
        <v>946</v>
      </c>
      <c r="P1549" s="26" t="s">
        <v>753</v>
      </c>
      <c r="Q1549" s="73" t="s">
        <v>63</v>
      </c>
      <c r="R1549" s="75"/>
      <c r="S1549" s="75"/>
    </row>
    <row r="1550" spans="1:19" s="58" customFormat="1" ht="20.100000000000001" customHeight="1" x14ac:dyDescent="0.25">
      <c r="A1550" s="72">
        <v>1355</v>
      </c>
      <c r="B1550" s="20" t="str">
        <f t="shared" si="95"/>
        <v>00.03.27.2.1.1.11.B.216.2020</v>
      </c>
      <c r="C1550" s="171">
        <v>216</v>
      </c>
      <c r="D1550" s="72" t="s">
        <v>1085</v>
      </c>
      <c r="E1550" s="70" t="s">
        <v>739</v>
      </c>
      <c r="F1550" s="19" t="s">
        <v>893</v>
      </c>
      <c r="G1550" s="190">
        <v>375000</v>
      </c>
      <c r="H1550" s="269"/>
      <c r="I1550" s="15">
        <v>2020</v>
      </c>
      <c r="J1550" s="73"/>
      <c r="K1550" s="73"/>
      <c r="L1550" s="75"/>
      <c r="M1550" s="73"/>
      <c r="N1550" s="15">
        <v>1</v>
      </c>
      <c r="O1550" s="73" t="s">
        <v>946</v>
      </c>
      <c r="P1550" s="74" t="s">
        <v>753</v>
      </c>
      <c r="Q1550" s="73" t="s">
        <v>63</v>
      </c>
      <c r="R1550" s="24"/>
      <c r="S1550" s="24"/>
    </row>
    <row r="1551" spans="1:19" s="58" customFormat="1" ht="20.100000000000001" customHeight="1" x14ac:dyDescent="0.25">
      <c r="A1551" s="22">
        <v>1356</v>
      </c>
      <c r="B1551" s="20" t="str">
        <f t="shared" si="95"/>
        <v>00.03.27.2.1.1.11.B.217.2020</v>
      </c>
      <c r="C1551" s="20">
        <v>217</v>
      </c>
      <c r="D1551" s="72" t="s">
        <v>1085</v>
      </c>
      <c r="E1551" s="13" t="s">
        <v>739</v>
      </c>
      <c r="F1551" s="19" t="s">
        <v>893</v>
      </c>
      <c r="G1551" s="190">
        <v>375000</v>
      </c>
      <c r="H1551" s="269"/>
      <c r="I1551" s="15">
        <v>2020</v>
      </c>
      <c r="J1551" s="23"/>
      <c r="K1551" s="73"/>
      <c r="L1551" s="24"/>
      <c r="M1551" s="73"/>
      <c r="N1551" s="15">
        <v>1</v>
      </c>
      <c r="O1551" s="23" t="s">
        <v>946</v>
      </c>
      <c r="P1551" s="26" t="s">
        <v>753</v>
      </c>
      <c r="Q1551" s="73" t="s">
        <v>63</v>
      </c>
      <c r="R1551" s="24"/>
      <c r="S1551" s="24"/>
    </row>
    <row r="1552" spans="1:19" s="58" customFormat="1" ht="20.100000000000001" customHeight="1" x14ac:dyDescent="0.25">
      <c r="A1552" s="72">
        <v>1357</v>
      </c>
      <c r="B1552" s="20" t="str">
        <f t="shared" si="95"/>
        <v>00.03.27.2.1.1.11.B.218.2019</v>
      </c>
      <c r="C1552" s="171">
        <v>218</v>
      </c>
      <c r="D1552" s="72" t="s">
        <v>1085</v>
      </c>
      <c r="E1552" s="13" t="s">
        <v>464</v>
      </c>
      <c r="F1552" s="19" t="s">
        <v>893</v>
      </c>
      <c r="G1552" s="190">
        <v>90000</v>
      </c>
      <c r="H1552" s="269"/>
      <c r="I1552" s="15">
        <v>2019</v>
      </c>
      <c r="J1552" s="23"/>
      <c r="K1552" s="73"/>
      <c r="L1552" s="24"/>
      <c r="M1552" s="73"/>
      <c r="N1552" s="15">
        <v>1</v>
      </c>
      <c r="O1552" s="23" t="s">
        <v>946</v>
      </c>
      <c r="P1552" s="26" t="s">
        <v>753</v>
      </c>
      <c r="Q1552" s="73" t="s">
        <v>63</v>
      </c>
      <c r="R1552" s="75"/>
      <c r="S1552" s="75"/>
    </row>
    <row r="1553" spans="1:19" s="58" customFormat="1" ht="20.100000000000001" customHeight="1" x14ac:dyDescent="0.25">
      <c r="A1553" s="22">
        <v>1358</v>
      </c>
      <c r="B1553" s="20" t="str">
        <f t="shared" si="95"/>
        <v>00.03.27.2.1.1.11.B.219.2019</v>
      </c>
      <c r="C1553" s="20">
        <v>219</v>
      </c>
      <c r="D1553" s="72" t="s">
        <v>1085</v>
      </c>
      <c r="E1553" s="70" t="s">
        <v>464</v>
      </c>
      <c r="F1553" s="19" t="s">
        <v>893</v>
      </c>
      <c r="G1553" s="190">
        <v>90000</v>
      </c>
      <c r="H1553" s="269"/>
      <c r="I1553" s="15">
        <v>2019</v>
      </c>
      <c r="J1553" s="73"/>
      <c r="K1553" s="73"/>
      <c r="L1553" s="75"/>
      <c r="M1553" s="73"/>
      <c r="N1553" s="15">
        <v>1</v>
      </c>
      <c r="O1553" s="73" t="s">
        <v>946</v>
      </c>
      <c r="P1553" s="74" t="s">
        <v>753</v>
      </c>
      <c r="Q1553" s="73" t="s">
        <v>63</v>
      </c>
      <c r="R1553" s="24"/>
      <c r="S1553" s="24"/>
    </row>
    <row r="1554" spans="1:19" s="58" customFormat="1" ht="20.100000000000001" customHeight="1" x14ac:dyDescent="0.25">
      <c r="A1554" s="72">
        <v>1359</v>
      </c>
      <c r="B1554" s="20" t="str">
        <f t="shared" si="95"/>
        <v>00.03.27.2.1.1.11.B.220.2020</v>
      </c>
      <c r="C1554" s="171">
        <v>220</v>
      </c>
      <c r="D1554" s="72" t="s">
        <v>1085</v>
      </c>
      <c r="E1554" s="13" t="s">
        <v>743</v>
      </c>
      <c r="F1554" s="19" t="s">
        <v>893</v>
      </c>
      <c r="G1554" s="190">
        <v>3500000</v>
      </c>
      <c r="H1554" s="269"/>
      <c r="I1554" s="15">
        <v>2020</v>
      </c>
      <c r="J1554" s="23"/>
      <c r="K1554" s="73"/>
      <c r="L1554" s="24"/>
      <c r="M1554" s="73"/>
      <c r="N1554" s="15">
        <v>1</v>
      </c>
      <c r="O1554" s="23" t="s">
        <v>946</v>
      </c>
      <c r="P1554" s="26" t="s">
        <v>753</v>
      </c>
      <c r="Q1554" s="73" t="s">
        <v>63</v>
      </c>
      <c r="R1554" s="24"/>
      <c r="S1554" s="24"/>
    </row>
    <row r="1555" spans="1:19" s="58" customFormat="1" ht="20.100000000000001" customHeight="1" x14ac:dyDescent="0.25">
      <c r="A1555" s="22">
        <v>1360</v>
      </c>
      <c r="B1555" s="20" t="str">
        <f t="shared" si="95"/>
        <v>00.03.27.2.1.1.11.B.221.2021</v>
      </c>
      <c r="C1555" s="20">
        <v>221</v>
      </c>
      <c r="D1555" s="72" t="s">
        <v>1085</v>
      </c>
      <c r="E1555" s="71" t="s">
        <v>718</v>
      </c>
      <c r="F1555" s="19" t="s">
        <v>893</v>
      </c>
      <c r="G1555" s="190">
        <v>3500000</v>
      </c>
      <c r="H1555" s="269"/>
      <c r="I1555" s="15">
        <v>2021</v>
      </c>
      <c r="J1555" s="23"/>
      <c r="K1555" s="73"/>
      <c r="L1555" s="24"/>
      <c r="M1555" s="73"/>
      <c r="N1555" s="15">
        <v>1</v>
      </c>
      <c r="O1555" s="23" t="s">
        <v>946</v>
      </c>
      <c r="P1555" s="26" t="s">
        <v>753</v>
      </c>
      <c r="Q1555" s="73" t="s">
        <v>63</v>
      </c>
      <c r="R1555" s="24"/>
      <c r="S1555" s="24"/>
    </row>
    <row r="1556" spans="1:19" s="58" customFormat="1" ht="20.100000000000001" customHeight="1" x14ac:dyDescent="0.25">
      <c r="A1556" s="72">
        <v>1361</v>
      </c>
      <c r="B1556" s="20" t="str">
        <f t="shared" si="95"/>
        <v>00.03.27.2.1.1.11.B.222.2020</v>
      </c>
      <c r="C1556" s="171">
        <v>222</v>
      </c>
      <c r="D1556" s="72" t="s">
        <v>1085</v>
      </c>
      <c r="E1556" s="13" t="s">
        <v>754</v>
      </c>
      <c r="F1556" s="19" t="s">
        <v>893</v>
      </c>
      <c r="G1556" s="190">
        <v>1600000</v>
      </c>
      <c r="H1556" s="269"/>
      <c r="I1556" s="15">
        <v>2020</v>
      </c>
      <c r="J1556" s="23"/>
      <c r="K1556" s="73"/>
      <c r="L1556" s="24"/>
      <c r="M1556" s="73"/>
      <c r="N1556" s="15">
        <v>1</v>
      </c>
      <c r="O1556" s="23" t="s">
        <v>946</v>
      </c>
      <c r="P1556" s="26" t="s">
        <v>753</v>
      </c>
      <c r="Q1556" s="73" t="s">
        <v>63</v>
      </c>
      <c r="R1556" s="24"/>
      <c r="S1556" s="24"/>
    </row>
    <row r="1557" spans="1:19" s="58" customFormat="1" ht="20.100000000000001" customHeight="1" x14ac:dyDescent="0.25">
      <c r="A1557" s="22">
        <v>1362</v>
      </c>
      <c r="B1557" s="20" t="str">
        <f t="shared" si="95"/>
        <v>00.03.27.2.1.1.11.B.223.2019</v>
      </c>
      <c r="C1557" s="20">
        <v>223</v>
      </c>
      <c r="D1557" s="72" t="s">
        <v>1085</v>
      </c>
      <c r="E1557" s="13" t="s">
        <v>755</v>
      </c>
      <c r="F1557" s="19" t="s">
        <v>893</v>
      </c>
      <c r="G1557" s="190">
        <v>850000</v>
      </c>
      <c r="H1557" s="269"/>
      <c r="I1557" s="15">
        <v>2019</v>
      </c>
      <c r="J1557" s="23"/>
      <c r="K1557" s="73"/>
      <c r="L1557" s="24"/>
      <c r="M1557" s="73"/>
      <c r="N1557" s="15">
        <v>1</v>
      </c>
      <c r="O1557" s="23" t="s">
        <v>946</v>
      </c>
      <c r="P1557" s="26" t="s">
        <v>753</v>
      </c>
      <c r="Q1557" s="73" t="s">
        <v>63</v>
      </c>
      <c r="R1557" s="24"/>
      <c r="S1557" s="24"/>
    </row>
    <row r="1558" spans="1:19" s="58" customFormat="1" ht="20.100000000000001" customHeight="1" x14ac:dyDescent="0.25">
      <c r="A1558" s="72">
        <v>1363</v>
      </c>
      <c r="B1558" s="20" t="str">
        <f t="shared" si="95"/>
        <v>00.03.27.2.1.1.11.B.224.2020</v>
      </c>
      <c r="C1558" s="171">
        <v>224</v>
      </c>
      <c r="D1558" s="72" t="s">
        <v>1085</v>
      </c>
      <c r="E1558" s="74" t="s">
        <v>708</v>
      </c>
      <c r="F1558" s="19" t="s">
        <v>893</v>
      </c>
      <c r="G1558" s="190">
        <v>90000</v>
      </c>
      <c r="H1558" s="269"/>
      <c r="I1558" s="15">
        <v>2020</v>
      </c>
      <c r="J1558" s="23"/>
      <c r="K1558" s="73"/>
      <c r="L1558" s="24"/>
      <c r="M1558" s="73"/>
      <c r="N1558" s="15">
        <v>1</v>
      </c>
      <c r="O1558" s="23" t="s">
        <v>946</v>
      </c>
      <c r="P1558" s="26" t="s">
        <v>753</v>
      </c>
      <c r="Q1558" s="73" t="s">
        <v>63</v>
      </c>
      <c r="R1558" s="24"/>
      <c r="S1558" s="24"/>
    </row>
    <row r="1559" spans="1:19" s="58" customFormat="1" ht="20.100000000000001" customHeight="1" x14ac:dyDescent="0.25">
      <c r="A1559" s="22">
        <v>1364</v>
      </c>
      <c r="B1559" s="20" t="str">
        <f t="shared" si="95"/>
        <v>00.03.27.2.1.1.11.B.225.2020</v>
      </c>
      <c r="C1559" s="20">
        <v>225</v>
      </c>
      <c r="D1559" s="72" t="s">
        <v>1085</v>
      </c>
      <c r="E1559" s="13" t="s">
        <v>348</v>
      </c>
      <c r="F1559" s="19" t="s">
        <v>893</v>
      </c>
      <c r="G1559" s="190">
        <v>100000</v>
      </c>
      <c r="H1559" s="269"/>
      <c r="I1559" s="15">
        <v>2020</v>
      </c>
      <c r="J1559" s="23"/>
      <c r="K1559" s="73"/>
      <c r="L1559" s="24"/>
      <c r="M1559" s="73"/>
      <c r="N1559" s="15">
        <v>1</v>
      </c>
      <c r="O1559" s="23" t="s">
        <v>946</v>
      </c>
      <c r="P1559" s="26" t="s">
        <v>753</v>
      </c>
      <c r="Q1559" s="73" t="s">
        <v>63</v>
      </c>
      <c r="R1559" s="24"/>
      <c r="S1559" s="24"/>
    </row>
    <row r="1560" spans="1:19" s="58" customFormat="1" ht="20.100000000000001" customHeight="1" x14ac:dyDescent="0.25">
      <c r="A1560" s="72">
        <v>1365</v>
      </c>
      <c r="B1560" s="20" t="str">
        <f t="shared" si="95"/>
        <v>00.03.27.2.1.1.11.B.226.2020</v>
      </c>
      <c r="C1560" s="171">
        <v>226</v>
      </c>
      <c r="D1560" s="72" t="s">
        <v>1085</v>
      </c>
      <c r="E1560" s="13" t="s">
        <v>725</v>
      </c>
      <c r="F1560" s="19" t="s">
        <v>893</v>
      </c>
      <c r="G1560" s="190">
        <v>500000</v>
      </c>
      <c r="H1560" s="269"/>
      <c r="I1560" s="15">
        <v>2020</v>
      </c>
      <c r="J1560" s="23"/>
      <c r="K1560" s="73"/>
      <c r="L1560" s="24"/>
      <c r="M1560" s="73"/>
      <c r="N1560" s="15">
        <v>1</v>
      </c>
      <c r="O1560" s="23" t="s">
        <v>946</v>
      </c>
      <c r="P1560" s="26" t="s">
        <v>753</v>
      </c>
      <c r="Q1560" s="73" t="s">
        <v>63</v>
      </c>
      <c r="R1560" s="24"/>
      <c r="S1560" s="24"/>
    </row>
    <row r="1561" spans="1:19" s="58" customFormat="1" ht="20.100000000000001" customHeight="1" x14ac:dyDescent="0.25">
      <c r="A1561" s="22">
        <v>1366</v>
      </c>
      <c r="B1561" s="20" t="str">
        <f t="shared" si="95"/>
        <v>00.03.27.2.1.1.11.B.227.2020</v>
      </c>
      <c r="C1561" s="20">
        <v>227</v>
      </c>
      <c r="D1561" s="72" t="s">
        <v>1085</v>
      </c>
      <c r="E1561" s="13" t="s">
        <v>726</v>
      </c>
      <c r="F1561" s="19" t="s">
        <v>893</v>
      </c>
      <c r="G1561" s="192">
        <v>200000</v>
      </c>
      <c r="H1561" s="271"/>
      <c r="I1561" s="15">
        <v>2020</v>
      </c>
      <c r="J1561" s="23"/>
      <c r="K1561" s="73"/>
      <c r="L1561" s="24"/>
      <c r="M1561" s="73"/>
      <c r="N1561" s="15">
        <v>1</v>
      </c>
      <c r="O1561" s="23" t="s">
        <v>946</v>
      </c>
      <c r="P1561" s="26" t="s">
        <v>753</v>
      </c>
      <c r="Q1561" s="73" t="s">
        <v>63</v>
      </c>
      <c r="R1561" s="24"/>
      <c r="S1561" s="24"/>
    </row>
    <row r="1562" spans="1:19" s="58" customFormat="1" ht="20.100000000000001" customHeight="1" x14ac:dyDescent="0.25">
      <c r="A1562" s="72">
        <v>1367</v>
      </c>
      <c r="B1562" s="20" t="str">
        <f t="shared" si="95"/>
        <v>00.03.27.2.1.1.11.B.228.2019</v>
      </c>
      <c r="C1562" s="171">
        <v>228</v>
      </c>
      <c r="D1562" s="72" t="s">
        <v>1085</v>
      </c>
      <c r="E1562" s="13" t="s">
        <v>756</v>
      </c>
      <c r="F1562" s="19" t="s">
        <v>893</v>
      </c>
      <c r="G1562" s="190">
        <v>40000000</v>
      </c>
      <c r="H1562" s="269"/>
      <c r="I1562" s="15">
        <v>2019</v>
      </c>
      <c r="J1562" s="23"/>
      <c r="K1562" s="73"/>
      <c r="L1562" s="24"/>
      <c r="M1562" s="73"/>
      <c r="N1562" s="15">
        <v>1</v>
      </c>
      <c r="O1562" s="23" t="s">
        <v>946</v>
      </c>
      <c r="P1562" s="26" t="s">
        <v>753</v>
      </c>
      <c r="Q1562" s="73" t="s">
        <v>63</v>
      </c>
      <c r="R1562" s="24"/>
      <c r="S1562" s="24"/>
    </row>
    <row r="1563" spans="1:19" s="58" customFormat="1" ht="20.100000000000001" customHeight="1" x14ac:dyDescent="0.25">
      <c r="A1563" s="22">
        <v>1368</v>
      </c>
      <c r="B1563" s="20" t="str">
        <f t="shared" si="95"/>
        <v>00.03.27.2.1.1.11.B.229.2019</v>
      </c>
      <c r="C1563" s="20">
        <v>229</v>
      </c>
      <c r="D1563" s="72" t="s">
        <v>1085</v>
      </c>
      <c r="E1563" s="13" t="s">
        <v>757</v>
      </c>
      <c r="F1563" s="19" t="s">
        <v>893</v>
      </c>
      <c r="G1563" s="190">
        <v>2600000</v>
      </c>
      <c r="H1563" s="269"/>
      <c r="I1563" s="15">
        <v>2019</v>
      </c>
      <c r="J1563" s="23"/>
      <c r="K1563" s="73"/>
      <c r="L1563" s="24"/>
      <c r="M1563" s="73"/>
      <c r="N1563" s="15">
        <v>1</v>
      </c>
      <c r="O1563" s="23" t="s">
        <v>946</v>
      </c>
      <c r="P1563" s="26" t="s">
        <v>753</v>
      </c>
      <c r="Q1563" s="73" t="s">
        <v>63</v>
      </c>
      <c r="R1563" s="24"/>
      <c r="S1563" s="24"/>
    </row>
    <row r="1564" spans="1:19" s="58" customFormat="1" ht="20.100000000000001" customHeight="1" x14ac:dyDescent="0.25">
      <c r="A1564" s="72">
        <v>1369</v>
      </c>
      <c r="B1564" s="20" t="str">
        <f t="shared" si="95"/>
        <v>00.03.27.2.1.1.11.B.230.2019</v>
      </c>
      <c r="C1564" s="171">
        <v>230</v>
      </c>
      <c r="D1564" s="72" t="s">
        <v>1085</v>
      </c>
      <c r="E1564" s="13" t="s">
        <v>758</v>
      </c>
      <c r="F1564" s="19" t="s">
        <v>893</v>
      </c>
      <c r="G1564" s="190">
        <v>7000000</v>
      </c>
      <c r="H1564" s="269"/>
      <c r="I1564" s="15">
        <v>2019</v>
      </c>
      <c r="J1564" s="23"/>
      <c r="K1564" s="73"/>
      <c r="L1564" s="24"/>
      <c r="M1564" s="73"/>
      <c r="N1564" s="15">
        <v>1</v>
      </c>
      <c r="O1564" s="23" t="s">
        <v>946</v>
      </c>
      <c r="P1564" s="26" t="s">
        <v>753</v>
      </c>
      <c r="Q1564" s="73" t="s">
        <v>63</v>
      </c>
      <c r="R1564" s="24"/>
      <c r="S1564" s="24"/>
    </row>
    <row r="1565" spans="1:19" s="58" customFormat="1" ht="20.100000000000001" customHeight="1" x14ac:dyDescent="0.25">
      <c r="A1565" s="22">
        <v>1370</v>
      </c>
      <c r="B1565" s="20" t="str">
        <f t="shared" si="95"/>
        <v>00.03.27.2.1.1.11.B.231.2019</v>
      </c>
      <c r="C1565" s="20">
        <v>231</v>
      </c>
      <c r="D1565" s="72" t="s">
        <v>1085</v>
      </c>
      <c r="E1565" s="13" t="s">
        <v>759</v>
      </c>
      <c r="F1565" s="19" t="s">
        <v>893</v>
      </c>
      <c r="G1565" s="190">
        <v>2750000</v>
      </c>
      <c r="H1565" s="269"/>
      <c r="I1565" s="15">
        <v>2019</v>
      </c>
      <c r="J1565" s="23"/>
      <c r="K1565" s="73"/>
      <c r="L1565" s="24"/>
      <c r="M1565" s="73"/>
      <c r="N1565" s="15">
        <v>1</v>
      </c>
      <c r="O1565" s="23" t="s">
        <v>946</v>
      </c>
      <c r="P1565" s="26" t="s">
        <v>753</v>
      </c>
      <c r="Q1565" s="73" t="s">
        <v>63</v>
      </c>
      <c r="R1565" s="24"/>
      <c r="S1565" s="24"/>
    </row>
    <row r="1566" spans="1:19" s="58" customFormat="1" ht="20.100000000000001" customHeight="1" x14ac:dyDescent="0.25">
      <c r="A1566" s="72">
        <v>1371</v>
      </c>
      <c r="B1566" s="20" t="str">
        <f t="shared" si="95"/>
        <v>00.03.27.2.1.1.11.B.232.2020</v>
      </c>
      <c r="C1566" s="171">
        <v>232</v>
      </c>
      <c r="D1566" s="72" t="s">
        <v>1085</v>
      </c>
      <c r="E1566" s="13" t="s">
        <v>745</v>
      </c>
      <c r="F1566" s="19" t="s">
        <v>893</v>
      </c>
      <c r="G1566" s="190">
        <v>350000</v>
      </c>
      <c r="H1566" s="269"/>
      <c r="I1566" s="15">
        <v>2020</v>
      </c>
      <c r="J1566" s="23"/>
      <c r="K1566" s="73"/>
      <c r="L1566" s="24"/>
      <c r="M1566" s="73"/>
      <c r="N1566" s="15">
        <v>1</v>
      </c>
      <c r="O1566" s="23" t="s">
        <v>946</v>
      </c>
      <c r="P1566" s="26" t="s">
        <v>753</v>
      </c>
      <c r="Q1566" s="73" t="s">
        <v>63</v>
      </c>
      <c r="R1566" s="24"/>
      <c r="S1566" s="24"/>
    </row>
    <row r="1567" spans="1:19" s="58" customFormat="1" ht="20.100000000000001" customHeight="1" x14ac:dyDescent="0.25">
      <c r="A1567" s="22">
        <v>1372</v>
      </c>
      <c r="B1567" s="20" t="str">
        <f t="shared" si="95"/>
        <v>00.03.27.2.1.1.11.B.233.2020</v>
      </c>
      <c r="C1567" s="20">
        <v>233</v>
      </c>
      <c r="D1567" s="72" t="s">
        <v>1085</v>
      </c>
      <c r="E1567" s="13" t="s">
        <v>467</v>
      </c>
      <c r="F1567" s="19" t="s">
        <v>893</v>
      </c>
      <c r="G1567" s="190">
        <v>70000</v>
      </c>
      <c r="H1567" s="269"/>
      <c r="I1567" s="15">
        <v>2020</v>
      </c>
      <c r="J1567" s="23"/>
      <c r="K1567" s="73"/>
      <c r="L1567" s="24"/>
      <c r="M1567" s="73"/>
      <c r="N1567" s="15">
        <v>1</v>
      </c>
      <c r="O1567" s="23" t="s">
        <v>946</v>
      </c>
      <c r="P1567" s="26" t="s">
        <v>753</v>
      </c>
      <c r="Q1567" s="73" t="s">
        <v>63</v>
      </c>
      <c r="R1567" s="24"/>
      <c r="S1567" s="24"/>
    </row>
    <row r="1568" spans="1:19" s="58" customFormat="1" ht="20.100000000000001" customHeight="1" x14ac:dyDescent="0.25">
      <c r="A1568" s="72">
        <v>1373</v>
      </c>
      <c r="B1568" s="20" t="str">
        <f t="shared" si="95"/>
        <v>00.03.27.2.1.1.11.B.234.2020</v>
      </c>
      <c r="C1568" s="171">
        <v>234</v>
      </c>
      <c r="D1568" s="72" t="s">
        <v>1085</v>
      </c>
      <c r="E1568" s="13" t="s">
        <v>354</v>
      </c>
      <c r="F1568" s="19" t="s">
        <v>893</v>
      </c>
      <c r="G1568" s="190">
        <v>70000</v>
      </c>
      <c r="H1568" s="269"/>
      <c r="I1568" s="15">
        <v>2020</v>
      </c>
      <c r="J1568" s="23"/>
      <c r="K1568" s="73"/>
      <c r="L1568" s="24"/>
      <c r="M1568" s="73"/>
      <c r="N1568" s="15">
        <v>1</v>
      </c>
      <c r="O1568" s="23" t="s">
        <v>946</v>
      </c>
      <c r="P1568" s="26" t="s">
        <v>753</v>
      </c>
      <c r="Q1568" s="73" t="s">
        <v>63</v>
      </c>
      <c r="R1568" s="24"/>
      <c r="S1568" s="24"/>
    </row>
    <row r="1569" spans="1:19" s="58" customFormat="1" ht="20.100000000000001" customHeight="1" x14ac:dyDescent="0.25">
      <c r="A1569" s="22">
        <v>1374</v>
      </c>
      <c r="B1569" s="20" t="str">
        <f t="shared" si="95"/>
        <v>00.03.27.2.1.1.11.B.235.2020</v>
      </c>
      <c r="C1569" s="20">
        <v>235</v>
      </c>
      <c r="D1569" s="72" t="s">
        <v>1085</v>
      </c>
      <c r="E1569" s="13" t="s">
        <v>740</v>
      </c>
      <c r="F1569" s="19" t="s">
        <v>893</v>
      </c>
      <c r="G1569" s="190">
        <v>70000</v>
      </c>
      <c r="H1569" s="269"/>
      <c r="I1569" s="15">
        <v>2020</v>
      </c>
      <c r="J1569" s="23"/>
      <c r="K1569" s="73"/>
      <c r="L1569" s="24"/>
      <c r="M1569" s="73"/>
      <c r="N1569" s="15">
        <v>1</v>
      </c>
      <c r="O1569" s="23" t="s">
        <v>946</v>
      </c>
      <c r="P1569" s="26" t="s">
        <v>753</v>
      </c>
      <c r="Q1569" s="73" t="s">
        <v>63</v>
      </c>
      <c r="R1569" s="24"/>
      <c r="S1569" s="24"/>
    </row>
    <row r="1570" spans="1:19" s="58" customFormat="1" ht="20.100000000000001" customHeight="1" x14ac:dyDescent="0.25">
      <c r="A1570" s="72">
        <v>1375</v>
      </c>
      <c r="B1570" s="20" t="str">
        <f t="shared" si="95"/>
        <v>00.03.27.2.1.1.11.B.236.2020</v>
      </c>
      <c r="C1570" s="171">
        <v>236</v>
      </c>
      <c r="D1570" s="72" t="s">
        <v>1085</v>
      </c>
      <c r="E1570" s="13" t="s">
        <v>478</v>
      </c>
      <c r="F1570" s="19" t="s">
        <v>893</v>
      </c>
      <c r="G1570" s="199">
        <v>500000</v>
      </c>
      <c r="H1570" s="286"/>
      <c r="I1570" s="15">
        <v>2020</v>
      </c>
      <c r="J1570" s="23"/>
      <c r="K1570" s="73"/>
      <c r="L1570" s="24"/>
      <c r="M1570" s="73"/>
      <c r="N1570" s="15">
        <v>1</v>
      </c>
      <c r="O1570" s="23" t="s">
        <v>946</v>
      </c>
      <c r="P1570" s="26" t="s">
        <v>753</v>
      </c>
      <c r="Q1570" s="73" t="s">
        <v>63</v>
      </c>
      <c r="R1570" s="23"/>
      <c r="S1570" s="23"/>
    </row>
    <row r="1571" spans="1:19" s="58" customFormat="1" ht="20.100000000000001" customHeight="1" x14ac:dyDescent="0.25">
      <c r="A1571" s="22">
        <v>1376</v>
      </c>
      <c r="B1571" s="20" t="str">
        <f t="shared" ref="B1571:B1589" si="96">"00.03.27.2.1.1.12.B."&amp;C1571&amp;D1571&amp;I1571</f>
        <v>00.03.27.2.1.1.12.B.237.2018</v>
      </c>
      <c r="C1571" s="20">
        <v>237</v>
      </c>
      <c r="D1571" s="72" t="s">
        <v>1085</v>
      </c>
      <c r="E1571" s="9" t="s">
        <v>736</v>
      </c>
      <c r="F1571" s="19" t="s">
        <v>893</v>
      </c>
      <c r="G1571" s="190">
        <v>850000</v>
      </c>
      <c r="H1571" s="269"/>
      <c r="I1571" s="66">
        <v>2018</v>
      </c>
      <c r="J1571" s="22"/>
      <c r="K1571" s="22"/>
      <c r="L1571" s="19"/>
      <c r="M1571" s="22"/>
      <c r="N1571" s="10">
        <v>1</v>
      </c>
      <c r="O1571" s="23" t="s">
        <v>946</v>
      </c>
      <c r="P1571" s="14" t="s">
        <v>760</v>
      </c>
      <c r="Q1571" s="73" t="s">
        <v>63</v>
      </c>
      <c r="R1571" s="75"/>
      <c r="S1571" s="75"/>
    </row>
    <row r="1572" spans="1:19" s="58" customFormat="1" ht="20.100000000000001" customHeight="1" x14ac:dyDescent="0.25">
      <c r="A1572" s="72">
        <v>1377</v>
      </c>
      <c r="B1572" s="20" t="str">
        <f t="shared" si="96"/>
        <v>00.03.27.2.1.1.12.B.238.2018</v>
      </c>
      <c r="C1572" s="171">
        <v>238</v>
      </c>
      <c r="D1572" s="72" t="s">
        <v>1085</v>
      </c>
      <c r="E1572" s="70" t="s">
        <v>738</v>
      </c>
      <c r="F1572" s="19" t="s">
        <v>893</v>
      </c>
      <c r="G1572" s="190">
        <v>650000</v>
      </c>
      <c r="H1572" s="269"/>
      <c r="I1572" s="73">
        <v>2018</v>
      </c>
      <c r="J1572" s="73"/>
      <c r="K1572" s="73"/>
      <c r="L1572" s="75"/>
      <c r="M1572" s="73"/>
      <c r="N1572" s="15">
        <v>1</v>
      </c>
      <c r="O1572" s="73" t="s">
        <v>946</v>
      </c>
      <c r="P1572" s="14" t="s">
        <v>760</v>
      </c>
      <c r="Q1572" s="73" t="s">
        <v>63</v>
      </c>
      <c r="R1572" s="24"/>
      <c r="S1572" s="24"/>
    </row>
    <row r="1573" spans="1:19" s="58" customFormat="1" ht="20.100000000000001" customHeight="1" x14ac:dyDescent="0.25">
      <c r="A1573" s="22">
        <v>1378</v>
      </c>
      <c r="B1573" s="20" t="str">
        <f t="shared" si="96"/>
        <v>00.03.27.2.1.1.12.B.239.2018</v>
      </c>
      <c r="C1573" s="20">
        <v>239</v>
      </c>
      <c r="D1573" s="72" t="s">
        <v>1085</v>
      </c>
      <c r="E1573" s="13" t="s">
        <v>738</v>
      </c>
      <c r="F1573" s="19" t="s">
        <v>893</v>
      </c>
      <c r="G1573" s="190">
        <v>650000</v>
      </c>
      <c r="H1573" s="269"/>
      <c r="I1573" s="66">
        <v>2018</v>
      </c>
      <c r="J1573" s="23"/>
      <c r="K1573" s="73"/>
      <c r="L1573" s="24"/>
      <c r="M1573" s="73"/>
      <c r="N1573" s="15">
        <v>1</v>
      </c>
      <c r="O1573" s="23" t="s">
        <v>946</v>
      </c>
      <c r="P1573" s="14" t="s">
        <v>760</v>
      </c>
      <c r="Q1573" s="73" t="s">
        <v>63</v>
      </c>
      <c r="R1573" s="24"/>
      <c r="S1573" s="24"/>
    </row>
    <row r="1574" spans="1:19" s="58" customFormat="1" ht="20.100000000000001" customHeight="1" x14ac:dyDescent="0.25">
      <c r="A1574" s="72">
        <v>1379</v>
      </c>
      <c r="B1574" s="20" t="str">
        <f t="shared" si="96"/>
        <v>00.03.27.2.1.1.12.B.240.2018</v>
      </c>
      <c r="C1574" s="171">
        <v>240</v>
      </c>
      <c r="D1574" s="72" t="s">
        <v>1085</v>
      </c>
      <c r="E1574" s="13" t="s">
        <v>464</v>
      </c>
      <c r="F1574" s="19" t="s">
        <v>893</v>
      </c>
      <c r="G1574" s="190">
        <v>90000</v>
      </c>
      <c r="H1574" s="269"/>
      <c r="I1574" s="66">
        <v>2018</v>
      </c>
      <c r="J1574" s="23"/>
      <c r="K1574" s="73"/>
      <c r="L1574" s="24"/>
      <c r="M1574" s="73"/>
      <c r="N1574" s="15">
        <v>1</v>
      </c>
      <c r="O1574" s="23" t="s">
        <v>946</v>
      </c>
      <c r="P1574" s="14" t="s">
        <v>760</v>
      </c>
      <c r="Q1574" s="73" t="s">
        <v>63</v>
      </c>
      <c r="R1574" s="75"/>
      <c r="S1574" s="75"/>
    </row>
    <row r="1575" spans="1:19" s="58" customFormat="1" ht="20.100000000000001" customHeight="1" x14ac:dyDescent="0.25">
      <c r="A1575" s="22">
        <v>1380</v>
      </c>
      <c r="B1575" s="20" t="str">
        <f t="shared" si="96"/>
        <v>00.03.27.2.1.1.12.B.241.2018</v>
      </c>
      <c r="C1575" s="20">
        <v>241</v>
      </c>
      <c r="D1575" s="72" t="s">
        <v>1085</v>
      </c>
      <c r="E1575" s="70" t="s">
        <v>464</v>
      </c>
      <c r="F1575" s="19" t="s">
        <v>893</v>
      </c>
      <c r="G1575" s="190">
        <v>90000</v>
      </c>
      <c r="H1575" s="269"/>
      <c r="I1575" s="73">
        <v>2018</v>
      </c>
      <c r="J1575" s="73"/>
      <c r="K1575" s="73"/>
      <c r="L1575" s="75"/>
      <c r="M1575" s="73"/>
      <c r="N1575" s="15">
        <v>1</v>
      </c>
      <c r="O1575" s="73" t="s">
        <v>946</v>
      </c>
      <c r="P1575" s="14" t="s">
        <v>760</v>
      </c>
      <c r="Q1575" s="73" t="s">
        <v>63</v>
      </c>
      <c r="R1575" s="75"/>
      <c r="S1575" s="75"/>
    </row>
    <row r="1576" spans="1:19" s="58" customFormat="1" ht="20.100000000000001" customHeight="1" x14ac:dyDescent="0.25">
      <c r="A1576" s="72">
        <v>1381</v>
      </c>
      <c r="B1576" s="20" t="str">
        <f t="shared" si="96"/>
        <v>00.03.27.2.1.1.12.B.242.2018</v>
      </c>
      <c r="C1576" s="171">
        <v>242</v>
      </c>
      <c r="D1576" s="72" t="s">
        <v>1085</v>
      </c>
      <c r="E1576" s="70" t="s">
        <v>464</v>
      </c>
      <c r="F1576" s="19" t="s">
        <v>893</v>
      </c>
      <c r="G1576" s="190">
        <v>90000</v>
      </c>
      <c r="H1576" s="269"/>
      <c r="I1576" s="73">
        <v>2018</v>
      </c>
      <c r="J1576" s="73"/>
      <c r="K1576" s="73"/>
      <c r="L1576" s="75"/>
      <c r="M1576" s="73"/>
      <c r="N1576" s="15">
        <v>1</v>
      </c>
      <c r="O1576" s="73" t="s">
        <v>946</v>
      </c>
      <c r="P1576" s="14" t="s">
        <v>760</v>
      </c>
      <c r="Q1576" s="73" t="s">
        <v>63</v>
      </c>
      <c r="R1576" s="24"/>
      <c r="S1576" s="24"/>
    </row>
    <row r="1577" spans="1:19" s="58" customFormat="1" ht="20.100000000000001" customHeight="1" x14ac:dyDescent="0.25">
      <c r="A1577" s="22">
        <v>1382</v>
      </c>
      <c r="B1577" s="20" t="str">
        <f t="shared" si="96"/>
        <v>00.03.27.2.1.1.12.B.243.2019</v>
      </c>
      <c r="C1577" s="20">
        <v>243</v>
      </c>
      <c r="D1577" s="72" t="s">
        <v>1085</v>
      </c>
      <c r="E1577" s="13" t="s">
        <v>761</v>
      </c>
      <c r="F1577" s="19" t="s">
        <v>893</v>
      </c>
      <c r="G1577" s="190">
        <v>500000</v>
      </c>
      <c r="H1577" s="269"/>
      <c r="I1577" s="15">
        <v>2019</v>
      </c>
      <c r="J1577" s="23"/>
      <c r="K1577" s="73"/>
      <c r="L1577" s="24"/>
      <c r="M1577" s="73"/>
      <c r="N1577" s="15">
        <v>1</v>
      </c>
      <c r="O1577" s="23" t="s">
        <v>946</v>
      </c>
      <c r="P1577" s="14" t="s">
        <v>760</v>
      </c>
      <c r="Q1577" s="73" t="s">
        <v>63</v>
      </c>
      <c r="R1577" s="24"/>
      <c r="S1577" s="24"/>
    </row>
    <row r="1578" spans="1:19" s="58" customFormat="1" ht="20.100000000000001" customHeight="1" x14ac:dyDescent="0.25">
      <c r="A1578" s="72">
        <v>1383</v>
      </c>
      <c r="B1578" s="20" t="str">
        <f t="shared" si="96"/>
        <v>00.03.27.2.1.1.12.B.244.2018</v>
      </c>
      <c r="C1578" s="171">
        <v>244</v>
      </c>
      <c r="D1578" s="72" t="s">
        <v>1085</v>
      </c>
      <c r="E1578" s="13" t="s">
        <v>755</v>
      </c>
      <c r="F1578" s="19" t="s">
        <v>893</v>
      </c>
      <c r="G1578" s="190">
        <v>850000</v>
      </c>
      <c r="H1578" s="269"/>
      <c r="I1578" s="66">
        <v>2018</v>
      </c>
      <c r="J1578" s="23"/>
      <c r="K1578" s="73"/>
      <c r="L1578" s="24"/>
      <c r="M1578" s="73"/>
      <c r="N1578" s="15">
        <v>1</v>
      </c>
      <c r="O1578" s="23" t="s">
        <v>946</v>
      </c>
      <c r="P1578" s="14" t="s">
        <v>760</v>
      </c>
      <c r="Q1578" s="73" t="s">
        <v>63</v>
      </c>
      <c r="R1578" s="24"/>
      <c r="S1578" s="24"/>
    </row>
    <row r="1579" spans="1:19" s="58" customFormat="1" ht="20.100000000000001" customHeight="1" x14ac:dyDescent="0.25">
      <c r="A1579" s="22">
        <v>1384</v>
      </c>
      <c r="B1579" s="20" t="str">
        <f t="shared" si="96"/>
        <v>00.03.27.2.1.1.12.B.245.2018</v>
      </c>
      <c r="C1579" s="20">
        <v>245</v>
      </c>
      <c r="D1579" s="72" t="s">
        <v>1085</v>
      </c>
      <c r="E1579" s="13" t="s">
        <v>743</v>
      </c>
      <c r="F1579" s="19" t="s">
        <v>893</v>
      </c>
      <c r="G1579" s="190">
        <v>3500000</v>
      </c>
      <c r="H1579" s="269"/>
      <c r="I1579" s="66">
        <v>2018</v>
      </c>
      <c r="J1579" s="23"/>
      <c r="K1579" s="73"/>
      <c r="L1579" s="24"/>
      <c r="M1579" s="73"/>
      <c r="N1579" s="15">
        <v>1</v>
      </c>
      <c r="O1579" s="23" t="s">
        <v>946</v>
      </c>
      <c r="P1579" s="14" t="s">
        <v>760</v>
      </c>
      <c r="Q1579" s="73" t="s">
        <v>63</v>
      </c>
      <c r="R1579" s="24"/>
      <c r="S1579" s="24"/>
    </row>
    <row r="1580" spans="1:19" s="58" customFormat="1" ht="20.100000000000001" customHeight="1" x14ac:dyDescent="0.25">
      <c r="A1580" s="72">
        <v>1385</v>
      </c>
      <c r="B1580" s="20" t="str">
        <f t="shared" si="96"/>
        <v>00.03.27.2.1.1.12.B.246.2019</v>
      </c>
      <c r="C1580" s="171">
        <v>246</v>
      </c>
      <c r="D1580" s="72" t="s">
        <v>1085</v>
      </c>
      <c r="E1580" s="13" t="s">
        <v>762</v>
      </c>
      <c r="F1580" s="19" t="s">
        <v>893</v>
      </c>
      <c r="G1580" s="190">
        <v>3500000</v>
      </c>
      <c r="H1580" s="269"/>
      <c r="I1580" s="15">
        <v>2019</v>
      </c>
      <c r="J1580" s="23"/>
      <c r="K1580" s="73"/>
      <c r="L1580" s="24"/>
      <c r="M1580" s="73"/>
      <c r="N1580" s="15">
        <v>1</v>
      </c>
      <c r="O1580" s="23" t="s">
        <v>946</v>
      </c>
      <c r="P1580" s="14" t="s">
        <v>760</v>
      </c>
      <c r="Q1580" s="73" t="s">
        <v>63</v>
      </c>
      <c r="R1580" s="24"/>
      <c r="S1580" s="24"/>
    </row>
    <row r="1581" spans="1:19" s="58" customFormat="1" ht="20.100000000000001" customHeight="1" x14ac:dyDescent="0.25">
      <c r="A1581" s="22">
        <v>1386</v>
      </c>
      <c r="B1581" s="20" t="str">
        <f t="shared" si="96"/>
        <v>00.03.27.2.1.1.12.B.247.2018</v>
      </c>
      <c r="C1581" s="20">
        <v>247</v>
      </c>
      <c r="D1581" s="72" t="s">
        <v>1085</v>
      </c>
      <c r="E1581" s="13" t="s">
        <v>726</v>
      </c>
      <c r="F1581" s="19" t="s">
        <v>893</v>
      </c>
      <c r="G1581" s="190">
        <v>150000</v>
      </c>
      <c r="H1581" s="269"/>
      <c r="I1581" s="66">
        <v>2018</v>
      </c>
      <c r="J1581" s="23"/>
      <c r="K1581" s="73"/>
      <c r="L1581" s="24"/>
      <c r="M1581" s="73"/>
      <c r="N1581" s="15">
        <v>1</v>
      </c>
      <c r="O1581" s="23" t="s">
        <v>946</v>
      </c>
      <c r="P1581" s="14" t="s">
        <v>760</v>
      </c>
      <c r="Q1581" s="73" t="s">
        <v>63</v>
      </c>
      <c r="R1581" s="24"/>
      <c r="S1581" s="24"/>
    </row>
    <row r="1582" spans="1:19" s="58" customFormat="1" ht="20.100000000000001" customHeight="1" x14ac:dyDescent="0.25">
      <c r="A1582" s="72">
        <v>1387</v>
      </c>
      <c r="B1582" s="20" t="str">
        <f t="shared" si="96"/>
        <v>00.03.27.2.1.1.12.B.248.2018</v>
      </c>
      <c r="C1582" s="171">
        <v>248</v>
      </c>
      <c r="D1582" s="72" t="s">
        <v>1085</v>
      </c>
      <c r="E1582" s="13" t="s">
        <v>467</v>
      </c>
      <c r="F1582" s="19" t="s">
        <v>893</v>
      </c>
      <c r="G1582" s="190">
        <v>70000</v>
      </c>
      <c r="H1582" s="269"/>
      <c r="I1582" s="66">
        <v>2018</v>
      </c>
      <c r="J1582" s="23"/>
      <c r="K1582" s="73"/>
      <c r="L1582" s="24"/>
      <c r="M1582" s="73"/>
      <c r="N1582" s="15">
        <v>1</v>
      </c>
      <c r="O1582" s="23" t="s">
        <v>946</v>
      </c>
      <c r="P1582" s="14" t="s">
        <v>760</v>
      </c>
      <c r="Q1582" s="73" t="s">
        <v>63</v>
      </c>
      <c r="R1582" s="24"/>
      <c r="S1582" s="24"/>
    </row>
    <row r="1583" spans="1:19" s="58" customFormat="1" ht="20.100000000000001" customHeight="1" x14ac:dyDescent="0.25">
      <c r="A1583" s="22">
        <v>1388</v>
      </c>
      <c r="B1583" s="20" t="str">
        <f t="shared" si="96"/>
        <v>00.03.27.2.1.1.12.B.249.2018</v>
      </c>
      <c r="C1583" s="20">
        <v>249</v>
      </c>
      <c r="D1583" s="72" t="s">
        <v>1085</v>
      </c>
      <c r="E1583" s="13" t="s">
        <v>354</v>
      </c>
      <c r="F1583" s="19" t="s">
        <v>893</v>
      </c>
      <c r="G1583" s="190">
        <v>70000</v>
      </c>
      <c r="H1583" s="269"/>
      <c r="I1583" s="66">
        <v>2018</v>
      </c>
      <c r="J1583" s="23"/>
      <c r="K1583" s="73"/>
      <c r="L1583" s="24"/>
      <c r="M1583" s="73"/>
      <c r="N1583" s="15">
        <v>1</v>
      </c>
      <c r="O1583" s="23" t="s">
        <v>946</v>
      </c>
      <c r="P1583" s="14" t="s">
        <v>760</v>
      </c>
      <c r="Q1583" s="73" t="s">
        <v>63</v>
      </c>
      <c r="R1583" s="24"/>
      <c r="S1583" s="24"/>
    </row>
    <row r="1584" spans="1:19" s="58" customFormat="1" ht="20.100000000000001" customHeight="1" x14ac:dyDescent="0.25">
      <c r="A1584" s="72">
        <v>1389</v>
      </c>
      <c r="B1584" s="20" t="str">
        <f t="shared" si="96"/>
        <v>00.03.27.2.1.1.12.B.250.2018</v>
      </c>
      <c r="C1584" s="171">
        <v>250</v>
      </c>
      <c r="D1584" s="72" t="s">
        <v>1085</v>
      </c>
      <c r="E1584" s="13" t="s">
        <v>740</v>
      </c>
      <c r="F1584" s="19" t="s">
        <v>893</v>
      </c>
      <c r="G1584" s="190">
        <v>70000</v>
      </c>
      <c r="H1584" s="269"/>
      <c r="I1584" s="66">
        <v>2018</v>
      </c>
      <c r="J1584" s="23"/>
      <c r="K1584" s="73"/>
      <c r="L1584" s="24"/>
      <c r="M1584" s="73"/>
      <c r="N1584" s="15">
        <v>1</v>
      </c>
      <c r="O1584" s="23" t="s">
        <v>946</v>
      </c>
      <c r="P1584" s="14" t="s">
        <v>760</v>
      </c>
      <c r="Q1584" s="73" t="s">
        <v>63</v>
      </c>
      <c r="R1584" s="24"/>
      <c r="S1584" s="24"/>
    </row>
    <row r="1585" spans="1:19" s="58" customFormat="1" ht="20.100000000000001" customHeight="1" x14ac:dyDescent="0.25">
      <c r="A1585" s="22">
        <v>1390</v>
      </c>
      <c r="B1585" s="20" t="str">
        <f t="shared" si="96"/>
        <v>00.03.27.2.1.1.12.B.251.2019</v>
      </c>
      <c r="C1585" s="20">
        <v>251</v>
      </c>
      <c r="D1585" s="72" t="s">
        <v>1085</v>
      </c>
      <c r="E1585" s="74" t="s">
        <v>708</v>
      </c>
      <c r="F1585" s="19" t="s">
        <v>893</v>
      </c>
      <c r="G1585" s="190">
        <v>85000</v>
      </c>
      <c r="H1585" s="269"/>
      <c r="I1585" s="15">
        <v>2019</v>
      </c>
      <c r="J1585" s="23"/>
      <c r="K1585" s="73"/>
      <c r="L1585" s="24"/>
      <c r="M1585" s="73"/>
      <c r="N1585" s="15">
        <v>1</v>
      </c>
      <c r="O1585" s="23" t="s">
        <v>946</v>
      </c>
      <c r="P1585" s="14" t="s">
        <v>760</v>
      </c>
      <c r="Q1585" s="73" t="s">
        <v>63</v>
      </c>
      <c r="R1585" s="24"/>
      <c r="S1585" s="24"/>
    </row>
    <row r="1586" spans="1:19" s="58" customFormat="1" ht="20.100000000000001" customHeight="1" x14ac:dyDescent="0.25">
      <c r="A1586" s="72">
        <v>1391</v>
      </c>
      <c r="B1586" s="20" t="str">
        <f t="shared" si="96"/>
        <v>00.03.27.2.1.1.12.B.252.2020</v>
      </c>
      <c r="C1586" s="171">
        <v>252</v>
      </c>
      <c r="D1586" s="72" t="s">
        <v>1085</v>
      </c>
      <c r="E1586" s="13" t="s">
        <v>734</v>
      </c>
      <c r="F1586" s="19" t="s">
        <v>893</v>
      </c>
      <c r="G1586" s="190">
        <v>80000</v>
      </c>
      <c r="H1586" s="269"/>
      <c r="I1586" s="15">
        <v>2020</v>
      </c>
      <c r="J1586" s="23"/>
      <c r="K1586" s="73"/>
      <c r="L1586" s="24"/>
      <c r="M1586" s="73"/>
      <c r="N1586" s="15">
        <v>1</v>
      </c>
      <c r="O1586" s="23" t="s">
        <v>946</v>
      </c>
      <c r="P1586" s="14" t="s">
        <v>760</v>
      </c>
      <c r="Q1586" s="73" t="s">
        <v>63</v>
      </c>
      <c r="R1586" s="24"/>
      <c r="S1586" s="24"/>
    </row>
    <row r="1587" spans="1:19" s="58" customFormat="1" ht="20.100000000000001" customHeight="1" x14ac:dyDescent="0.25">
      <c r="A1587" s="22">
        <v>1392</v>
      </c>
      <c r="B1587" s="20" t="str">
        <f t="shared" si="96"/>
        <v>00.03.27.2.1.1.12.B.253.2000</v>
      </c>
      <c r="C1587" s="20">
        <v>253</v>
      </c>
      <c r="D1587" s="72" t="s">
        <v>1085</v>
      </c>
      <c r="E1587" s="13" t="s">
        <v>478</v>
      </c>
      <c r="F1587" s="19" t="s">
        <v>893</v>
      </c>
      <c r="G1587" s="199">
        <v>500000</v>
      </c>
      <c r="H1587" s="286"/>
      <c r="I1587" s="66">
        <v>2000</v>
      </c>
      <c r="J1587" s="23"/>
      <c r="K1587" s="73"/>
      <c r="L1587" s="24"/>
      <c r="M1587" s="73"/>
      <c r="N1587" s="15">
        <v>1</v>
      </c>
      <c r="O1587" s="23" t="s">
        <v>946</v>
      </c>
      <c r="P1587" s="14" t="s">
        <v>760</v>
      </c>
      <c r="Q1587" s="73" t="s">
        <v>63</v>
      </c>
      <c r="R1587" s="24"/>
      <c r="S1587" s="24"/>
    </row>
    <row r="1588" spans="1:19" s="94" customFormat="1" ht="20.100000000000001" customHeight="1" x14ac:dyDescent="0.25">
      <c r="A1588" s="72">
        <v>1393</v>
      </c>
      <c r="B1588" s="20" t="str">
        <f t="shared" si="96"/>
        <v>00.03.27.2.1.1.12.B.254.2015</v>
      </c>
      <c r="C1588" s="171">
        <v>254</v>
      </c>
      <c r="D1588" s="72" t="s">
        <v>1085</v>
      </c>
      <c r="E1588" s="13" t="s">
        <v>78</v>
      </c>
      <c r="F1588" s="19" t="s">
        <v>893</v>
      </c>
      <c r="G1588" s="190">
        <v>4500000</v>
      </c>
      <c r="H1588" s="269"/>
      <c r="I1588" s="66">
        <v>2015</v>
      </c>
      <c r="J1588" s="23"/>
      <c r="K1588" s="73"/>
      <c r="L1588" s="24"/>
      <c r="M1588" s="73"/>
      <c r="N1588" s="15">
        <v>1</v>
      </c>
      <c r="O1588" s="23" t="s">
        <v>946</v>
      </c>
      <c r="P1588" s="14" t="s">
        <v>760</v>
      </c>
      <c r="Q1588" s="97"/>
      <c r="R1588" s="104"/>
      <c r="S1588" s="104"/>
    </row>
    <row r="1589" spans="1:19" s="58" customFormat="1" ht="20.100000000000001" customHeight="1" x14ac:dyDescent="0.25">
      <c r="A1589" s="22">
        <v>1394</v>
      </c>
      <c r="B1589" s="20" t="str">
        <f t="shared" si="96"/>
        <v>00.03.27.2.1.1.12.B.255.2017</v>
      </c>
      <c r="C1589" s="20">
        <v>255</v>
      </c>
      <c r="D1589" s="72" t="s">
        <v>1085</v>
      </c>
      <c r="E1589" s="95" t="s">
        <v>214</v>
      </c>
      <c r="F1589" s="91" t="s">
        <v>893</v>
      </c>
      <c r="G1589" s="191">
        <v>1974000</v>
      </c>
      <c r="H1589" s="270"/>
      <c r="I1589" s="97">
        <v>2017</v>
      </c>
      <c r="J1589" s="97"/>
      <c r="K1589" s="97"/>
      <c r="L1589" s="104" t="s">
        <v>905</v>
      </c>
      <c r="M1589" s="97"/>
      <c r="N1589" s="100">
        <v>1</v>
      </c>
      <c r="O1589" s="97" t="s">
        <v>946</v>
      </c>
      <c r="P1589" s="105" t="s">
        <v>911</v>
      </c>
      <c r="Q1589" s="73" t="s">
        <v>63</v>
      </c>
      <c r="R1589" s="23"/>
      <c r="S1589" s="23"/>
    </row>
    <row r="1590" spans="1:19" s="58" customFormat="1" ht="20.100000000000001" customHeight="1" x14ac:dyDescent="0.25">
      <c r="A1590" s="72">
        <v>1395</v>
      </c>
      <c r="B1590" s="20" t="str">
        <f t="shared" ref="B1590:B1600" si="97">"00.03.27.2.1.1.13.B."&amp;C1590&amp;D1590&amp;I1590</f>
        <v>00.03.27.2.1.1.13.B.256.2020</v>
      </c>
      <c r="C1590" s="171">
        <v>256</v>
      </c>
      <c r="D1590" s="72" t="s">
        <v>1085</v>
      </c>
      <c r="E1590" s="9" t="s">
        <v>736</v>
      </c>
      <c r="F1590" s="19" t="s">
        <v>893</v>
      </c>
      <c r="G1590" s="190">
        <v>850000</v>
      </c>
      <c r="H1590" s="269"/>
      <c r="I1590" s="15">
        <v>2020</v>
      </c>
      <c r="J1590" s="22"/>
      <c r="K1590" s="22"/>
      <c r="L1590" s="19"/>
      <c r="M1590" s="22"/>
      <c r="N1590" s="10">
        <v>1</v>
      </c>
      <c r="O1590" s="23" t="s">
        <v>946</v>
      </c>
      <c r="P1590" s="14" t="s">
        <v>763</v>
      </c>
      <c r="Q1590" s="73" t="s">
        <v>63</v>
      </c>
      <c r="R1590" s="24"/>
      <c r="S1590" s="24"/>
    </row>
    <row r="1591" spans="1:19" s="58" customFormat="1" ht="20.100000000000001" customHeight="1" x14ac:dyDescent="0.25">
      <c r="A1591" s="22">
        <v>1396</v>
      </c>
      <c r="B1591" s="20" t="str">
        <f t="shared" si="97"/>
        <v>00.03.27.2.1.1.13.B.257.2020</v>
      </c>
      <c r="C1591" s="20">
        <v>257</v>
      </c>
      <c r="D1591" s="72" t="s">
        <v>1085</v>
      </c>
      <c r="E1591" s="13" t="s">
        <v>738</v>
      </c>
      <c r="F1591" s="19" t="s">
        <v>893</v>
      </c>
      <c r="G1591" s="190">
        <v>650000</v>
      </c>
      <c r="H1591" s="269"/>
      <c r="I1591" s="15">
        <v>2020</v>
      </c>
      <c r="J1591" s="23"/>
      <c r="K1591" s="73"/>
      <c r="L1591" s="24"/>
      <c r="M1591" s="73"/>
      <c r="N1591" s="15">
        <v>1</v>
      </c>
      <c r="O1591" s="23" t="s">
        <v>946</v>
      </c>
      <c r="P1591" s="14" t="s">
        <v>763</v>
      </c>
      <c r="Q1591" s="73" t="s">
        <v>63</v>
      </c>
      <c r="R1591" s="24"/>
      <c r="S1591" s="24"/>
    </row>
    <row r="1592" spans="1:19" s="58" customFormat="1" ht="20.100000000000001" customHeight="1" x14ac:dyDescent="0.25">
      <c r="A1592" s="72">
        <v>1397</v>
      </c>
      <c r="B1592" s="20" t="str">
        <f t="shared" si="97"/>
        <v>00.03.27.2.1.1.13.B.258.2020</v>
      </c>
      <c r="C1592" s="171">
        <v>258</v>
      </c>
      <c r="D1592" s="72" t="s">
        <v>1085</v>
      </c>
      <c r="E1592" s="13" t="s">
        <v>739</v>
      </c>
      <c r="F1592" s="19" t="s">
        <v>893</v>
      </c>
      <c r="G1592" s="190">
        <v>375000</v>
      </c>
      <c r="H1592" s="269"/>
      <c r="I1592" s="15">
        <v>2020</v>
      </c>
      <c r="J1592" s="23"/>
      <c r="K1592" s="73"/>
      <c r="L1592" s="24"/>
      <c r="M1592" s="73"/>
      <c r="N1592" s="15">
        <v>1</v>
      </c>
      <c r="O1592" s="23" t="s">
        <v>946</v>
      </c>
      <c r="P1592" s="14" t="s">
        <v>763</v>
      </c>
      <c r="Q1592" s="73" t="s">
        <v>63</v>
      </c>
      <c r="R1592" s="75"/>
      <c r="S1592" s="75"/>
    </row>
    <row r="1593" spans="1:19" s="58" customFormat="1" ht="20.100000000000001" customHeight="1" x14ac:dyDescent="0.25">
      <c r="A1593" s="22">
        <v>1398</v>
      </c>
      <c r="B1593" s="20" t="str">
        <f t="shared" si="97"/>
        <v>00.03.27.2.1.1.13.B.259.2020</v>
      </c>
      <c r="C1593" s="20">
        <v>259</v>
      </c>
      <c r="D1593" s="72" t="s">
        <v>1085</v>
      </c>
      <c r="E1593" s="70" t="s">
        <v>739</v>
      </c>
      <c r="F1593" s="19" t="s">
        <v>893</v>
      </c>
      <c r="G1593" s="190">
        <v>375000</v>
      </c>
      <c r="H1593" s="269"/>
      <c r="I1593" s="15">
        <v>2020</v>
      </c>
      <c r="J1593" s="73"/>
      <c r="K1593" s="73"/>
      <c r="L1593" s="75"/>
      <c r="M1593" s="73"/>
      <c r="N1593" s="15">
        <v>1</v>
      </c>
      <c r="O1593" s="73" t="s">
        <v>946</v>
      </c>
      <c r="P1593" s="14" t="s">
        <v>763</v>
      </c>
      <c r="Q1593" s="73" t="s">
        <v>63</v>
      </c>
      <c r="R1593" s="24"/>
      <c r="S1593" s="24"/>
    </row>
    <row r="1594" spans="1:19" s="58" customFormat="1" ht="20.100000000000001" customHeight="1" x14ac:dyDescent="0.25">
      <c r="A1594" s="72">
        <v>1399</v>
      </c>
      <c r="B1594" s="20" t="str">
        <f t="shared" si="97"/>
        <v>00.03.27.2.1.1.13.B.260.2020</v>
      </c>
      <c r="C1594" s="171">
        <v>260</v>
      </c>
      <c r="D1594" s="72" t="s">
        <v>1085</v>
      </c>
      <c r="E1594" s="13" t="s">
        <v>743</v>
      </c>
      <c r="F1594" s="19" t="s">
        <v>893</v>
      </c>
      <c r="G1594" s="190">
        <v>3500000</v>
      </c>
      <c r="H1594" s="269"/>
      <c r="I1594" s="15">
        <v>2020</v>
      </c>
      <c r="J1594" s="23"/>
      <c r="K1594" s="73"/>
      <c r="L1594" s="24"/>
      <c r="M1594" s="73"/>
      <c r="N1594" s="15">
        <v>1</v>
      </c>
      <c r="O1594" s="23" t="s">
        <v>946</v>
      </c>
      <c r="P1594" s="14" t="s">
        <v>763</v>
      </c>
      <c r="Q1594" s="73" t="s">
        <v>63</v>
      </c>
      <c r="R1594" s="24"/>
      <c r="S1594" s="24"/>
    </row>
    <row r="1595" spans="1:19" s="58" customFormat="1" ht="20.100000000000001" customHeight="1" x14ac:dyDescent="0.25">
      <c r="A1595" s="22">
        <v>1400</v>
      </c>
      <c r="B1595" s="20" t="str">
        <f t="shared" si="97"/>
        <v>00.03.27.2.1.1.13.B.261.2020</v>
      </c>
      <c r="C1595" s="20">
        <v>261</v>
      </c>
      <c r="D1595" s="72" t="s">
        <v>1085</v>
      </c>
      <c r="E1595" s="121" t="s">
        <v>788</v>
      </c>
      <c r="F1595" s="19" t="s">
        <v>893</v>
      </c>
      <c r="G1595" s="199">
        <v>35000</v>
      </c>
      <c r="H1595" s="286"/>
      <c r="I1595" s="15">
        <v>2020</v>
      </c>
      <c r="J1595" s="23"/>
      <c r="K1595" s="73"/>
      <c r="L1595" s="24"/>
      <c r="M1595" s="73"/>
      <c r="N1595" s="15">
        <v>1</v>
      </c>
      <c r="O1595" s="23" t="s">
        <v>946</v>
      </c>
      <c r="P1595" s="14" t="s">
        <v>763</v>
      </c>
      <c r="Q1595" s="73" t="s">
        <v>63</v>
      </c>
      <c r="R1595" s="24"/>
      <c r="S1595" s="24"/>
    </row>
    <row r="1596" spans="1:19" s="58" customFormat="1" ht="20.100000000000001" customHeight="1" x14ac:dyDescent="0.25">
      <c r="A1596" s="72">
        <v>1401</v>
      </c>
      <c r="B1596" s="20" t="str">
        <f t="shared" si="97"/>
        <v>00.03.27.2.1.1.13.B.262.2020</v>
      </c>
      <c r="C1596" s="171">
        <v>262</v>
      </c>
      <c r="D1596" s="72" t="s">
        <v>1085</v>
      </c>
      <c r="E1596" s="13" t="s">
        <v>467</v>
      </c>
      <c r="F1596" s="19" t="s">
        <v>893</v>
      </c>
      <c r="G1596" s="190">
        <v>70000</v>
      </c>
      <c r="H1596" s="269"/>
      <c r="I1596" s="15">
        <v>2020</v>
      </c>
      <c r="J1596" s="23"/>
      <c r="K1596" s="73"/>
      <c r="L1596" s="24"/>
      <c r="M1596" s="73"/>
      <c r="N1596" s="15">
        <v>1</v>
      </c>
      <c r="O1596" s="23" t="s">
        <v>946</v>
      </c>
      <c r="P1596" s="14" t="s">
        <v>763</v>
      </c>
      <c r="Q1596" s="73" t="s">
        <v>63</v>
      </c>
      <c r="R1596" s="24"/>
      <c r="S1596" s="24"/>
    </row>
    <row r="1597" spans="1:19" s="58" customFormat="1" ht="20.100000000000001" customHeight="1" x14ac:dyDescent="0.25">
      <c r="A1597" s="22">
        <v>1402</v>
      </c>
      <c r="B1597" s="20" t="str">
        <f t="shared" si="97"/>
        <v>00.03.27.2.1.1.13.B.263.2020</v>
      </c>
      <c r="C1597" s="20">
        <v>263</v>
      </c>
      <c r="D1597" s="72" t="s">
        <v>1085</v>
      </c>
      <c r="E1597" s="13" t="s">
        <v>354</v>
      </c>
      <c r="F1597" s="19" t="s">
        <v>893</v>
      </c>
      <c r="G1597" s="190">
        <v>70000</v>
      </c>
      <c r="H1597" s="269"/>
      <c r="I1597" s="15">
        <v>2020</v>
      </c>
      <c r="J1597" s="23"/>
      <c r="K1597" s="73"/>
      <c r="L1597" s="24"/>
      <c r="M1597" s="73"/>
      <c r="N1597" s="15">
        <v>1</v>
      </c>
      <c r="O1597" s="23" t="s">
        <v>946</v>
      </c>
      <c r="P1597" s="14" t="s">
        <v>763</v>
      </c>
      <c r="Q1597" s="73" t="s">
        <v>63</v>
      </c>
      <c r="R1597" s="24"/>
      <c r="S1597" s="24"/>
    </row>
    <row r="1598" spans="1:19" s="58" customFormat="1" ht="20.100000000000001" customHeight="1" x14ac:dyDescent="0.25">
      <c r="A1598" s="72">
        <v>1403</v>
      </c>
      <c r="B1598" s="20" t="str">
        <f t="shared" si="97"/>
        <v>00.03.27.2.1.1.13.B.264.2020</v>
      </c>
      <c r="C1598" s="171">
        <v>264</v>
      </c>
      <c r="D1598" s="72" t="s">
        <v>1085</v>
      </c>
      <c r="E1598" s="13" t="s">
        <v>478</v>
      </c>
      <c r="F1598" s="19" t="s">
        <v>893</v>
      </c>
      <c r="G1598" s="199">
        <v>500000</v>
      </c>
      <c r="H1598" s="286"/>
      <c r="I1598" s="15">
        <v>2020</v>
      </c>
      <c r="J1598" s="23"/>
      <c r="K1598" s="73"/>
      <c r="L1598" s="24"/>
      <c r="M1598" s="73"/>
      <c r="N1598" s="15">
        <v>1</v>
      </c>
      <c r="O1598" s="23" t="s">
        <v>946</v>
      </c>
      <c r="P1598" s="14" t="s">
        <v>763</v>
      </c>
      <c r="Q1598" s="73" t="s">
        <v>63</v>
      </c>
      <c r="R1598" s="24"/>
      <c r="S1598" s="24"/>
    </row>
    <row r="1599" spans="1:19" s="58" customFormat="1" ht="20.100000000000001" customHeight="1" x14ac:dyDescent="0.25">
      <c r="A1599" s="22">
        <v>1404</v>
      </c>
      <c r="B1599" s="20" t="str">
        <f t="shared" si="97"/>
        <v>00.03.27.2.1.1.13.B.265.2018</v>
      </c>
      <c r="C1599" s="20">
        <v>265</v>
      </c>
      <c r="D1599" s="72" t="s">
        <v>1085</v>
      </c>
      <c r="E1599" s="13" t="s">
        <v>755</v>
      </c>
      <c r="F1599" s="19" t="s">
        <v>893</v>
      </c>
      <c r="G1599" s="190">
        <v>850000</v>
      </c>
      <c r="H1599" s="269"/>
      <c r="I1599" s="66">
        <v>2018</v>
      </c>
      <c r="J1599" s="23"/>
      <c r="K1599" s="73"/>
      <c r="L1599" s="24"/>
      <c r="M1599" s="73"/>
      <c r="N1599" s="15">
        <v>1</v>
      </c>
      <c r="O1599" s="23" t="s">
        <v>946</v>
      </c>
      <c r="P1599" s="14" t="s">
        <v>763</v>
      </c>
      <c r="Q1599" s="73" t="s">
        <v>63</v>
      </c>
      <c r="R1599" s="24"/>
      <c r="S1599" s="24"/>
    </row>
    <row r="1600" spans="1:19" s="94" customFormat="1" ht="20.100000000000001" customHeight="1" x14ac:dyDescent="0.25">
      <c r="A1600" s="72">
        <v>1405</v>
      </c>
      <c r="B1600" s="20" t="str">
        <f t="shared" si="97"/>
        <v>00.03.27.2.1.1.13.B.266.2000</v>
      </c>
      <c r="C1600" s="171">
        <v>266</v>
      </c>
      <c r="D1600" s="72" t="s">
        <v>1085</v>
      </c>
      <c r="E1600" s="13" t="s">
        <v>78</v>
      </c>
      <c r="F1600" s="19" t="s">
        <v>893</v>
      </c>
      <c r="G1600" s="201">
        <v>4500000</v>
      </c>
      <c r="H1600" s="285"/>
      <c r="I1600" s="66">
        <v>2000</v>
      </c>
      <c r="J1600" s="23"/>
      <c r="K1600" s="73"/>
      <c r="L1600" s="24"/>
      <c r="M1600" s="73"/>
      <c r="N1600" s="15">
        <v>1</v>
      </c>
      <c r="O1600" s="23" t="s">
        <v>946</v>
      </c>
      <c r="P1600" s="14" t="s">
        <v>763</v>
      </c>
      <c r="Q1600" s="97" t="s">
        <v>1127</v>
      </c>
      <c r="R1600" s="104"/>
      <c r="S1600" s="104"/>
    </row>
    <row r="1601" spans="1:19" s="94" customFormat="1" ht="20.100000000000001" customHeight="1" x14ac:dyDescent="0.25">
      <c r="A1601" s="180"/>
      <c r="B1601" s="60" t="str">
        <f>"00.03.27.2.1.1.4.B."&amp;C1601&amp;D1601&amp;I1601</f>
        <v>00.03.27.2.1.1.4.B.267.2022</v>
      </c>
      <c r="C1601" s="181">
        <v>267</v>
      </c>
      <c r="D1601" s="180" t="s">
        <v>1085</v>
      </c>
      <c r="E1601" s="28" t="s">
        <v>1116</v>
      </c>
      <c r="F1601" s="19" t="s">
        <v>893</v>
      </c>
      <c r="G1601" s="197">
        <f>12699000/3</f>
        <v>4233000</v>
      </c>
      <c r="H1601" s="269" t="s">
        <v>1117</v>
      </c>
      <c r="I1601" s="15">
        <v>2022</v>
      </c>
      <c r="J1601" s="27" t="s">
        <v>568</v>
      </c>
      <c r="K1601" s="27"/>
      <c r="L1601" s="27" t="s">
        <v>1122</v>
      </c>
      <c r="M1601" s="6"/>
      <c r="N1601" s="100">
        <v>1</v>
      </c>
      <c r="O1601" s="182" t="s">
        <v>946</v>
      </c>
      <c r="P1601" s="105" t="s">
        <v>1126</v>
      </c>
      <c r="Q1601" s="60"/>
      <c r="R1601" s="60"/>
      <c r="S1601" s="60"/>
    </row>
    <row r="1602" spans="1:19" s="94" customFormat="1" ht="20.100000000000001" customHeight="1" x14ac:dyDescent="0.25">
      <c r="A1602" s="72"/>
      <c r="B1602" s="20" t="str">
        <f>"00.03.27.2.1.1.11.B."&amp;C1602&amp;D1602&amp;I1602</f>
        <v>00.03.27.2.1.1.11.B.268.2022</v>
      </c>
      <c r="C1602" s="20">
        <v>268</v>
      </c>
      <c r="D1602" s="72" t="s">
        <v>1085</v>
      </c>
      <c r="E1602" s="53" t="s">
        <v>1116</v>
      </c>
      <c r="F1602" s="91" t="s">
        <v>893</v>
      </c>
      <c r="G1602" s="195">
        <v>8099000</v>
      </c>
      <c r="H1602" s="278" t="s">
        <v>1124</v>
      </c>
      <c r="I1602" s="97">
        <v>2022</v>
      </c>
      <c r="J1602" s="97" t="s">
        <v>1125</v>
      </c>
      <c r="K1602" s="97"/>
      <c r="L1602" s="6"/>
      <c r="M1602" s="45"/>
      <c r="N1602" s="45">
        <v>1</v>
      </c>
      <c r="O1602" s="182" t="s">
        <v>946</v>
      </c>
      <c r="P1602" s="53" t="s">
        <v>1129</v>
      </c>
      <c r="Q1602" s="60"/>
      <c r="R1602" s="60"/>
      <c r="S1602" s="60"/>
    </row>
    <row r="1603" spans="1:19" s="94" customFormat="1" ht="20.100000000000001" customHeight="1" x14ac:dyDescent="0.25">
      <c r="A1603" s="72"/>
      <c r="B1603" s="20" t="str">
        <f t="shared" ref="B1603:B1611" si="98">"00.03.27.2.1.1.1.B."&amp;C1603&amp;D1603&amp;I1603</f>
        <v>00.03.27.2.1.1.1.B.269.2022</v>
      </c>
      <c r="C1603" s="20">
        <v>269</v>
      </c>
      <c r="D1603" s="72" t="s">
        <v>1085</v>
      </c>
      <c r="E1603" s="53" t="s">
        <v>1116</v>
      </c>
      <c r="F1603" s="91" t="s">
        <v>893</v>
      </c>
      <c r="G1603" s="195">
        <v>8099000</v>
      </c>
      <c r="H1603" s="278" t="s">
        <v>1124</v>
      </c>
      <c r="I1603" s="97">
        <v>2022</v>
      </c>
      <c r="J1603" s="97" t="s">
        <v>1125</v>
      </c>
      <c r="K1603" s="97"/>
      <c r="L1603" s="6"/>
      <c r="M1603" s="45"/>
      <c r="N1603" s="45">
        <v>1</v>
      </c>
      <c r="O1603" s="182" t="s">
        <v>946</v>
      </c>
      <c r="P1603" s="53" t="s">
        <v>1130</v>
      </c>
      <c r="Q1603" s="60" t="s">
        <v>56</v>
      </c>
      <c r="R1603" s="60"/>
      <c r="S1603" s="60"/>
    </row>
    <row r="1604" spans="1:19" s="58" customFormat="1" ht="20.100000000000001" customHeight="1" x14ac:dyDescent="0.25">
      <c r="A1604" s="72"/>
      <c r="B1604" s="20" t="str">
        <f t="shared" si="98"/>
        <v>00.03.27.2.1.1.1.B.270.2022</v>
      </c>
      <c r="C1604" s="20">
        <v>270</v>
      </c>
      <c r="D1604" s="72" t="s">
        <v>1085</v>
      </c>
      <c r="E1604" s="53" t="s">
        <v>373</v>
      </c>
      <c r="F1604" s="91" t="s">
        <v>893</v>
      </c>
      <c r="G1604" s="195">
        <f>1700000/2</f>
        <v>850000</v>
      </c>
      <c r="H1604" s="278" t="s">
        <v>1124</v>
      </c>
      <c r="I1604" s="97">
        <v>2022</v>
      </c>
      <c r="J1604" s="97" t="s">
        <v>1131</v>
      </c>
      <c r="K1604" s="97"/>
      <c r="L1604" s="6"/>
      <c r="M1604" s="45"/>
      <c r="N1604" s="45">
        <v>1</v>
      </c>
      <c r="O1604" s="182" t="s">
        <v>946</v>
      </c>
      <c r="P1604" s="53" t="s">
        <v>1130</v>
      </c>
      <c r="Q1604" s="60" t="s">
        <v>56</v>
      </c>
      <c r="R1604" s="75"/>
      <c r="S1604" s="75"/>
    </row>
    <row r="1605" spans="1:19" s="58" customFormat="1" ht="20.100000000000001" customHeight="1" x14ac:dyDescent="0.25">
      <c r="A1605" s="72"/>
      <c r="B1605" s="20" t="str">
        <f t="shared" si="98"/>
        <v>00.03.27.2.1.1.1.B.271.2022</v>
      </c>
      <c r="C1605" s="20">
        <v>271</v>
      </c>
      <c r="D1605" s="72" t="s">
        <v>1085</v>
      </c>
      <c r="E1605" s="53" t="s">
        <v>373</v>
      </c>
      <c r="F1605" s="91" t="s">
        <v>893</v>
      </c>
      <c r="G1605" s="195">
        <f>1700000/2</f>
        <v>850000</v>
      </c>
      <c r="H1605" s="278" t="s">
        <v>1124</v>
      </c>
      <c r="I1605" s="97">
        <v>2022</v>
      </c>
      <c r="J1605" s="97" t="s">
        <v>1131</v>
      </c>
      <c r="K1605" s="97"/>
      <c r="L1605" s="6"/>
      <c r="M1605" s="45"/>
      <c r="N1605" s="45">
        <v>1</v>
      </c>
      <c r="O1605" s="182" t="s">
        <v>946</v>
      </c>
      <c r="P1605" s="53" t="s">
        <v>1137</v>
      </c>
      <c r="Q1605" s="60" t="s">
        <v>56</v>
      </c>
      <c r="R1605" s="75"/>
      <c r="S1605" s="75"/>
    </row>
    <row r="1606" spans="1:19" s="58" customFormat="1" ht="20.100000000000001" customHeight="1" x14ac:dyDescent="0.25">
      <c r="A1606" s="72"/>
      <c r="B1606" s="20" t="str">
        <f t="shared" si="98"/>
        <v>00.03.27.2.1.1.1.B.272.2022</v>
      </c>
      <c r="C1606" s="20">
        <v>272</v>
      </c>
      <c r="D1606" s="72" t="s">
        <v>1085</v>
      </c>
      <c r="E1606" s="53" t="s">
        <v>409</v>
      </c>
      <c r="F1606" s="91" t="s">
        <v>893</v>
      </c>
      <c r="G1606" s="195">
        <f t="shared" ref="G1606:G1608" si="99">2160000/4</f>
        <v>540000</v>
      </c>
      <c r="H1606" s="278" t="s">
        <v>1124</v>
      </c>
      <c r="I1606" s="97">
        <v>2022</v>
      </c>
      <c r="J1606" s="97" t="s">
        <v>1131</v>
      </c>
      <c r="K1606" s="97"/>
      <c r="L1606" s="6"/>
      <c r="M1606" s="45"/>
      <c r="N1606" s="45">
        <v>1</v>
      </c>
      <c r="O1606" s="182" t="s">
        <v>946</v>
      </c>
      <c r="P1606" s="53" t="s">
        <v>1130</v>
      </c>
      <c r="Q1606" s="60" t="s">
        <v>56</v>
      </c>
      <c r="R1606" s="75"/>
      <c r="S1606" s="75"/>
    </row>
    <row r="1607" spans="1:19" s="58" customFormat="1" ht="20.100000000000001" customHeight="1" x14ac:dyDescent="0.25">
      <c r="A1607" s="72"/>
      <c r="B1607" s="20" t="str">
        <f t="shared" si="98"/>
        <v>00.03.27.2.1.1.1.B.273.2022</v>
      </c>
      <c r="C1607" s="20">
        <v>273</v>
      </c>
      <c r="D1607" s="72" t="s">
        <v>1085</v>
      </c>
      <c r="E1607" s="53" t="s">
        <v>409</v>
      </c>
      <c r="F1607" s="91" t="s">
        <v>893</v>
      </c>
      <c r="G1607" s="195">
        <f t="shared" si="99"/>
        <v>540000</v>
      </c>
      <c r="H1607" s="278" t="s">
        <v>1124</v>
      </c>
      <c r="I1607" s="97">
        <v>2022</v>
      </c>
      <c r="J1607" s="97" t="s">
        <v>1131</v>
      </c>
      <c r="K1607" s="97"/>
      <c r="L1607" s="6"/>
      <c r="M1607" s="45"/>
      <c r="N1607" s="45">
        <v>1</v>
      </c>
      <c r="O1607" s="182" t="s">
        <v>946</v>
      </c>
      <c r="P1607" s="53" t="s">
        <v>1130</v>
      </c>
      <c r="Q1607" s="60" t="s">
        <v>56</v>
      </c>
      <c r="R1607" s="75"/>
      <c r="S1607" s="75"/>
    </row>
    <row r="1608" spans="1:19" s="58" customFormat="1" ht="20.100000000000001" customHeight="1" x14ac:dyDescent="0.25">
      <c r="A1608" s="72"/>
      <c r="B1608" s="20" t="str">
        <f t="shared" si="98"/>
        <v>00.03.27.2.1.1.1.B.274.2022</v>
      </c>
      <c r="C1608" s="20">
        <v>274</v>
      </c>
      <c r="D1608" s="72" t="s">
        <v>1085</v>
      </c>
      <c r="E1608" s="53" t="s">
        <v>409</v>
      </c>
      <c r="F1608" s="91" t="s">
        <v>893</v>
      </c>
      <c r="G1608" s="195">
        <f t="shared" si="99"/>
        <v>540000</v>
      </c>
      <c r="H1608" s="278" t="s">
        <v>1124</v>
      </c>
      <c r="I1608" s="97">
        <v>2022</v>
      </c>
      <c r="J1608" s="97" t="s">
        <v>1131</v>
      </c>
      <c r="K1608" s="97"/>
      <c r="L1608" s="6"/>
      <c r="M1608" s="45"/>
      <c r="N1608" s="45">
        <v>1</v>
      </c>
      <c r="O1608" s="182" t="s">
        <v>946</v>
      </c>
      <c r="P1608" s="53" t="s">
        <v>1137</v>
      </c>
      <c r="Q1608" s="60" t="s">
        <v>56</v>
      </c>
      <c r="R1608" s="75"/>
      <c r="S1608" s="75"/>
    </row>
    <row r="1609" spans="1:19" s="58" customFormat="1" ht="20.100000000000001" customHeight="1" x14ac:dyDescent="0.25">
      <c r="A1609" s="72"/>
      <c r="B1609" s="20" t="str">
        <f t="shared" si="98"/>
        <v>00.03.27.2.1.1.1.B.275.2022</v>
      </c>
      <c r="C1609" s="20">
        <v>275</v>
      </c>
      <c r="D1609" s="72" t="s">
        <v>1085</v>
      </c>
      <c r="E1609" s="53" t="s">
        <v>409</v>
      </c>
      <c r="F1609" s="91" t="s">
        <v>893</v>
      </c>
      <c r="G1609" s="195">
        <f>2160000/4</f>
        <v>540000</v>
      </c>
      <c r="H1609" s="278" t="s">
        <v>1124</v>
      </c>
      <c r="I1609" s="97">
        <v>2022</v>
      </c>
      <c r="J1609" s="97" t="s">
        <v>1131</v>
      </c>
      <c r="K1609" s="97"/>
      <c r="L1609" s="6"/>
      <c r="M1609" s="45"/>
      <c r="N1609" s="45">
        <v>1</v>
      </c>
      <c r="O1609" s="182" t="s">
        <v>946</v>
      </c>
      <c r="P1609" s="53" t="s">
        <v>1137</v>
      </c>
      <c r="Q1609" s="60" t="s">
        <v>56</v>
      </c>
      <c r="R1609" s="75"/>
      <c r="S1609" s="75"/>
    </row>
    <row r="1610" spans="1:19" s="58" customFormat="1" ht="20.100000000000001" customHeight="1" x14ac:dyDescent="0.25">
      <c r="A1610" s="72"/>
      <c r="B1610" s="20" t="str">
        <f t="shared" si="98"/>
        <v>00.03.27.2.1.1.1.B.276.2022</v>
      </c>
      <c r="C1610" s="20">
        <v>276</v>
      </c>
      <c r="D1610" s="72" t="s">
        <v>1085</v>
      </c>
      <c r="E1610" s="53" t="s">
        <v>822</v>
      </c>
      <c r="F1610" s="91" t="s">
        <v>893</v>
      </c>
      <c r="G1610" s="195">
        <f>1500000/2</f>
        <v>750000</v>
      </c>
      <c r="H1610" s="278" t="s">
        <v>1124</v>
      </c>
      <c r="I1610" s="97">
        <v>2022</v>
      </c>
      <c r="J1610" s="97" t="s">
        <v>529</v>
      </c>
      <c r="K1610" s="97"/>
      <c r="L1610" s="6"/>
      <c r="M1610" s="45"/>
      <c r="N1610" s="45">
        <v>1</v>
      </c>
      <c r="O1610" s="182" t="s">
        <v>946</v>
      </c>
      <c r="P1610" s="53" t="s">
        <v>1138</v>
      </c>
      <c r="Q1610" s="60" t="s">
        <v>56</v>
      </c>
      <c r="R1610" s="75"/>
      <c r="S1610" s="75"/>
    </row>
    <row r="1611" spans="1:19" s="58" customFormat="1" ht="20.100000000000001" customHeight="1" x14ac:dyDescent="0.25">
      <c r="A1611" s="72"/>
      <c r="B1611" s="20" t="str">
        <f t="shared" si="98"/>
        <v>00.03.27.2.1.1.1.B.277.2022</v>
      </c>
      <c r="C1611" s="20">
        <v>277</v>
      </c>
      <c r="D1611" s="72" t="s">
        <v>1085</v>
      </c>
      <c r="E1611" s="53" t="s">
        <v>822</v>
      </c>
      <c r="F1611" s="91" t="s">
        <v>893</v>
      </c>
      <c r="G1611" s="195">
        <f>1500000/2</f>
        <v>750000</v>
      </c>
      <c r="H1611" s="278" t="s">
        <v>1124</v>
      </c>
      <c r="I1611" s="97">
        <v>2022</v>
      </c>
      <c r="J1611" s="97" t="s">
        <v>529</v>
      </c>
      <c r="K1611" s="97"/>
      <c r="L1611" s="6"/>
      <c r="M1611" s="45"/>
      <c r="N1611" s="45">
        <v>1</v>
      </c>
      <c r="O1611" s="182" t="s">
        <v>946</v>
      </c>
      <c r="P1611" s="53" t="s">
        <v>1137</v>
      </c>
      <c r="Q1611" s="60"/>
      <c r="R1611" s="75"/>
      <c r="S1611" s="75"/>
    </row>
    <row r="1612" spans="1:19" s="58" customFormat="1" ht="20.100000000000001" customHeight="1" x14ac:dyDescent="0.25">
      <c r="A1612" s="72"/>
      <c r="B1612" s="20" t="str">
        <f>"00.03.27.2.1.1.12.B."&amp;C1612&amp;D1612&amp;I1612</f>
        <v>00.03.27.2.1.1.12.B.278.2022</v>
      </c>
      <c r="C1612" s="20">
        <v>278</v>
      </c>
      <c r="D1612" s="72" t="s">
        <v>1085</v>
      </c>
      <c r="E1612" s="53" t="s">
        <v>1116</v>
      </c>
      <c r="F1612" s="91" t="s">
        <v>893</v>
      </c>
      <c r="G1612" s="197">
        <v>8099000</v>
      </c>
      <c r="H1612" s="278" t="s">
        <v>1117</v>
      </c>
      <c r="I1612" s="97">
        <v>2022</v>
      </c>
      <c r="J1612" s="97" t="s">
        <v>1125</v>
      </c>
      <c r="K1612" s="216"/>
      <c r="L1612" s="184" t="s">
        <v>1140</v>
      </c>
      <c r="M1612" s="45"/>
      <c r="N1612" s="45">
        <v>1</v>
      </c>
      <c r="O1612" s="182" t="s">
        <v>946</v>
      </c>
      <c r="P1612" s="53" t="s">
        <v>760</v>
      </c>
      <c r="Q1612" s="60"/>
      <c r="R1612" s="75"/>
      <c r="S1612" s="75"/>
    </row>
    <row r="1613" spans="1:19" s="58" customFormat="1" ht="20.100000000000001" customHeight="1" x14ac:dyDescent="0.25">
      <c r="A1613" s="72"/>
      <c r="B1613" s="20" t="str">
        <f>"00.03.27.2.1.1.13.B."&amp;C1613&amp;D1613&amp;I1613</f>
        <v>00.03.27.2.1.1.13.B.279.2022</v>
      </c>
      <c r="C1613" s="20">
        <v>279</v>
      </c>
      <c r="D1613" s="72" t="s">
        <v>1085</v>
      </c>
      <c r="E1613" s="53" t="s">
        <v>1116</v>
      </c>
      <c r="F1613" s="91" t="s">
        <v>893</v>
      </c>
      <c r="G1613" s="197">
        <v>8099000</v>
      </c>
      <c r="H1613" s="278" t="s">
        <v>1117</v>
      </c>
      <c r="I1613" s="97">
        <v>2022</v>
      </c>
      <c r="J1613" s="97" t="s">
        <v>1125</v>
      </c>
      <c r="K1613" s="216"/>
      <c r="L1613" s="184" t="s">
        <v>1141</v>
      </c>
      <c r="M1613" s="45"/>
      <c r="N1613" s="45">
        <v>1</v>
      </c>
      <c r="O1613" s="182" t="s">
        <v>946</v>
      </c>
      <c r="P1613" s="53" t="s">
        <v>763</v>
      </c>
      <c r="Q1613" s="60"/>
      <c r="R1613" s="75"/>
      <c r="S1613" s="75"/>
    </row>
    <row r="1614" spans="1:19" s="58" customFormat="1" ht="20.100000000000001" customHeight="1" x14ac:dyDescent="0.25">
      <c r="A1614" s="72"/>
      <c r="B1614" s="20" t="str">
        <f>"00.03.27.2.1.1.6.B."&amp;C1614&amp;D1614&amp;I1614</f>
        <v>00.03.27.2.1.1.6.B.280.2022</v>
      </c>
      <c r="C1614" s="20">
        <v>280</v>
      </c>
      <c r="D1614" s="72" t="s">
        <v>1085</v>
      </c>
      <c r="E1614" s="53" t="s">
        <v>1116</v>
      </c>
      <c r="F1614" s="91" t="s">
        <v>893</v>
      </c>
      <c r="G1614" s="197">
        <v>8099000</v>
      </c>
      <c r="H1614" s="278" t="s">
        <v>1117</v>
      </c>
      <c r="I1614" s="97">
        <v>2022</v>
      </c>
      <c r="J1614" s="97" t="s">
        <v>1125</v>
      </c>
      <c r="K1614" s="216"/>
      <c r="L1614" s="184" t="s">
        <v>1142</v>
      </c>
      <c r="M1614" s="45"/>
      <c r="N1614" s="45">
        <v>1</v>
      </c>
      <c r="O1614" s="182" t="s">
        <v>946</v>
      </c>
      <c r="P1614" s="53" t="s">
        <v>1143</v>
      </c>
      <c r="Q1614" s="60"/>
      <c r="R1614" s="75"/>
      <c r="S1614" s="75"/>
    </row>
    <row r="1615" spans="1:19" s="58" customFormat="1" ht="20.100000000000001" customHeight="1" x14ac:dyDescent="0.25">
      <c r="A1615" s="72"/>
      <c r="B1615" s="20" t="str">
        <f>"00.03.27.2.1.1.7.B."&amp;C1615&amp;D1615&amp;I1615</f>
        <v>00.03.27.2.1.1.7.B.281.2022</v>
      </c>
      <c r="C1615" s="20">
        <v>281</v>
      </c>
      <c r="D1615" s="72" t="s">
        <v>1085</v>
      </c>
      <c r="E1615" s="53" t="s">
        <v>1116</v>
      </c>
      <c r="F1615" s="91" t="s">
        <v>893</v>
      </c>
      <c r="G1615" s="197">
        <v>8099000</v>
      </c>
      <c r="H1615" s="278" t="s">
        <v>1117</v>
      </c>
      <c r="I1615" s="97">
        <v>2022</v>
      </c>
      <c r="J1615" s="97" t="s">
        <v>1125</v>
      </c>
      <c r="K1615" s="216"/>
      <c r="L1615" s="184" t="s">
        <v>1144</v>
      </c>
      <c r="M1615" s="45"/>
      <c r="N1615" s="45">
        <v>1</v>
      </c>
      <c r="O1615" s="182" t="s">
        <v>946</v>
      </c>
      <c r="P1615" s="53" t="s">
        <v>1145</v>
      </c>
      <c r="Q1615" s="60"/>
      <c r="R1615" s="75"/>
      <c r="S1615" s="75"/>
    </row>
    <row r="1616" spans="1:19" s="58" customFormat="1" ht="20.100000000000001" customHeight="1" x14ac:dyDescent="0.25">
      <c r="A1616" s="72"/>
      <c r="B1616" s="20" t="str">
        <f>"00.03.27.2.1.1.7.B."&amp;C1616&amp;D1616&amp;I1616</f>
        <v>00.03.27.2.1.1.7.B.282.2022</v>
      </c>
      <c r="C1616" s="20">
        <v>282</v>
      </c>
      <c r="D1616" s="72" t="s">
        <v>1085</v>
      </c>
      <c r="E1616" s="53" t="s">
        <v>1154</v>
      </c>
      <c r="F1616" s="91" t="s">
        <v>893</v>
      </c>
      <c r="G1616" s="197">
        <v>4369000</v>
      </c>
      <c r="H1616" s="290" t="s">
        <v>1157</v>
      </c>
      <c r="I1616" s="97">
        <v>2022</v>
      </c>
      <c r="J1616" s="6" t="s">
        <v>1155</v>
      </c>
      <c r="K1616" s="6"/>
      <c r="L1616" s="114" t="s">
        <v>1156</v>
      </c>
      <c r="M1616" s="45"/>
      <c r="N1616" s="45">
        <v>1</v>
      </c>
      <c r="O1616" s="182" t="s">
        <v>946</v>
      </c>
      <c r="P1616" s="53"/>
      <c r="Q1616" s="60"/>
      <c r="R1616" s="75"/>
      <c r="S1616" s="75"/>
    </row>
    <row r="1617" spans="1:19" s="58" customFormat="1" ht="20.100000000000001" customHeight="1" x14ac:dyDescent="0.25">
      <c r="A1617" s="72"/>
      <c r="B1617" s="20" t="str">
        <f>"00.03.27.2.1.1.7.B."&amp;C1617&amp;D1617&amp;I1617</f>
        <v>00.03.27.2.1.1.7.B.283.2022</v>
      </c>
      <c r="C1617" s="20">
        <v>283</v>
      </c>
      <c r="D1617" s="72" t="s">
        <v>1085</v>
      </c>
      <c r="E1617" s="53" t="s">
        <v>1174</v>
      </c>
      <c r="F1617" s="91" t="s">
        <v>893</v>
      </c>
      <c r="G1617" s="207">
        <v>295000</v>
      </c>
      <c r="H1617" s="291" t="s">
        <v>1162</v>
      </c>
      <c r="I1617" s="97">
        <v>2022</v>
      </c>
      <c r="J1617" s="6" t="s">
        <v>1175</v>
      </c>
      <c r="K1617" s="6"/>
      <c r="L1617" s="114" t="s">
        <v>59</v>
      </c>
      <c r="M1617" s="45"/>
      <c r="N1617" s="45">
        <v>1</v>
      </c>
      <c r="O1617" s="182" t="s">
        <v>946</v>
      </c>
      <c r="P1617" s="53"/>
      <c r="Q1617" s="60"/>
      <c r="R1617" s="75"/>
      <c r="S1617" s="75"/>
    </row>
    <row r="1618" spans="1:19" s="58" customFormat="1" ht="15.75" x14ac:dyDescent="0.25">
      <c r="A1618" s="64" t="s">
        <v>1096</v>
      </c>
      <c r="B1618" s="20" t="str">
        <f>"00.03.27.2.1.1.1.B."&amp;C1618&amp;D1618&amp;I1618</f>
        <v>00.03.27.2.1.1.1.B.284.2022</v>
      </c>
      <c r="C1618" s="132">
        <v>284</v>
      </c>
      <c r="D1618" s="132" t="s">
        <v>1085</v>
      </c>
      <c r="E1618" s="132" t="s">
        <v>1092</v>
      </c>
      <c r="F1618" s="132" t="s">
        <v>893</v>
      </c>
      <c r="G1618" s="200">
        <v>344999</v>
      </c>
      <c r="H1618" s="283" t="s">
        <v>1094</v>
      </c>
      <c r="I1618" s="176">
        <v>2022</v>
      </c>
      <c r="J1618" s="64" t="s">
        <v>59</v>
      </c>
      <c r="K1618" s="64"/>
      <c r="L1618" s="132" t="s">
        <v>1095</v>
      </c>
      <c r="M1618" s="64" t="s">
        <v>59</v>
      </c>
      <c r="N1618" s="64">
        <v>1</v>
      </c>
      <c r="O1618" s="10" t="s">
        <v>946</v>
      </c>
      <c r="P1618" s="53" t="s">
        <v>946</v>
      </c>
      <c r="Q1618" s="177"/>
      <c r="R1618" s="177"/>
      <c r="S1618" s="177"/>
    </row>
    <row r="1619" spans="1:19" s="58" customFormat="1" ht="15.75" x14ac:dyDescent="0.25">
      <c r="A1619" s="212"/>
      <c r="B1619" s="20" t="str">
        <f t="shared" ref="B1619:B1621" si="100">"00.03.27.2.1.1.1.B."&amp;C1619&amp;D1619&amp;I1619</f>
        <v>00.03.27.2.1.1.1.B.285.2022</v>
      </c>
      <c r="C1619" s="20">
        <v>285</v>
      </c>
      <c r="D1619" s="213" t="s">
        <v>1085</v>
      </c>
      <c r="E1619" s="132" t="s">
        <v>1236</v>
      </c>
      <c r="F1619" s="132" t="s">
        <v>893</v>
      </c>
      <c r="G1619" s="202">
        <v>700000</v>
      </c>
      <c r="H1619" s="292" t="s">
        <v>1237</v>
      </c>
      <c r="I1619" s="176">
        <v>2022</v>
      </c>
      <c r="J1619" s="64" t="s">
        <v>59</v>
      </c>
      <c r="K1619" s="64" t="s">
        <v>59</v>
      </c>
      <c r="L1619" s="64" t="s">
        <v>59</v>
      </c>
      <c r="M1619" s="64">
        <v>1</v>
      </c>
      <c r="N1619" s="64">
        <v>1</v>
      </c>
      <c r="O1619" s="10" t="s">
        <v>946</v>
      </c>
      <c r="P1619" s="53" t="s">
        <v>1130</v>
      </c>
      <c r="Q1619" s="177"/>
      <c r="R1619" s="177"/>
      <c r="S1619" s="177"/>
    </row>
    <row r="1620" spans="1:19" s="58" customFormat="1" ht="15.75" x14ac:dyDescent="0.25">
      <c r="A1620" s="212"/>
      <c r="B1620" s="20" t="str">
        <f t="shared" si="100"/>
        <v>00.03.27.2.1.1.1.B.286.2022</v>
      </c>
      <c r="C1620" s="132">
        <v>286</v>
      </c>
      <c r="D1620" s="213" t="s">
        <v>1085</v>
      </c>
      <c r="E1620" s="132" t="s">
        <v>409</v>
      </c>
      <c r="F1620" s="132" t="s">
        <v>893</v>
      </c>
      <c r="G1620" s="202">
        <v>540000</v>
      </c>
      <c r="H1620" s="292" t="s">
        <v>1237</v>
      </c>
      <c r="I1620" s="176">
        <v>2022</v>
      </c>
      <c r="J1620" s="64" t="s">
        <v>51</v>
      </c>
      <c r="K1620" s="64" t="s">
        <v>59</v>
      </c>
      <c r="L1620" s="64" t="s">
        <v>59</v>
      </c>
      <c r="M1620" s="64">
        <v>1</v>
      </c>
      <c r="N1620" s="64">
        <v>1</v>
      </c>
      <c r="O1620" s="10" t="s">
        <v>946</v>
      </c>
      <c r="P1620" s="53" t="s">
        <v>1130</v>
      </c>
      <c r="Q1620" s="177"/>
      <c r="R1620" s="177"/>
      <c r="S1620" s="177"/>
    </row>
    <row r="1621" spans="1:19" s="58" customFormat="1" ht="15.75" x14ac:dyDescent="0.25">
      <c r="A1621" s="212"/>
      <c r="B1621" s="20" t="str">
        <f t="shared" si="100"/>
        <v>00.03.27.2.1.1.1.B.287.2022</v>
      </c>
      <c r="C1621" s="20">
        <v>287</v>
      </c>
      <c r="D1621" s="213" t="s">
        <v>1085</v>
      </c>
      <c r="E1621" s="132" t="s">
        <v>409</v>
      </c>
      <c r="F1621" s="132" t="s">
        <v>893</v>
      </c>
      <c r="G1621" s="202">
        <v>540000</v>
      </c>
      <c r="H1621" s="292" t="s">
        <v>1237</v>
      </c>
      <c r="I1621" s="176">
        <v>2022</v>
      </c>
      <c r="J1621" s="64" t="s">
        <v>51</v>
      </c>
      <c r="K1621" s="64" t="s">
        <v>59</v>
      </c>
      <c r="L1621" s="64" t="s">
        <v>59</v>
      </c>
      <c r="M1621" s="64"/>
      <c r="N1621" s="64">
        <v>1</v>
      </c>
      <c r="O1621" s="10" t="s">
        <v>946</v>
      </c>
      <c r="P1621" s="53" t="s">
        <v>1130</v>
      </c>
      <c r="Q1621" s="177"/>
      <c r="R1621" s="177"/>
      <c r="S1621" s="177"/>
    </row>
    <row r="1622" spans="1:19" s="58" customFormat="1" ht="15.75" x14ac:dyDescent="0.25">
      <c r="A1622" s="212"/>
      <c r="B1622" s="20" t="str">
        <f>"00.03.27.2.1.1.13.B."&amp;C1622&amp;D1622&amp;I1622</f>
        <v>00.03.27.2.1.1.13.B.288.2022</v>
      </c>
      <c r="C1622" s="132">
        <v>288</v>
      </c>
      <c r="D1622" s="213" t="s">
        <v>1085</v>
      </c>
      <c r="E1622" s="132" t="s">
        <v>1236</v>
      </c>
      <c r="F1622" s="132" t="s">
        <v>893</v>
      </c>
      <c r="G1622" s="202">
        <v>700000</v>
      </c>
      <c r="H1622" s="292" t="s">
        <v>1237</v>
      </c>
      <c r="I1622" s="176">
        <v>2022</v>
      </c>
      <c r="J1622" s="64" t="s">
        <v>51</v>
      </c>
      <c r="K1622" s="64" t="s">
        <v>59</v>
      </c>
      <c r="L1622" s="64" t="s">
        <v>59</v>
      </c>
      <c r="M1622" s="64"/>
      <c r="N1622" s="64">
        <v>1</v>
      </c>
      <c r="O1622" s="10" t="s">
        <v>946</v>
      </c>
      <c r="P1622" s="53" t="s">
        <v>763</v>
      </c>
      <c r="Q1622" s="177"/>
      <c r="R1622" s="177"/>
      <c r="S1622" s="177"/>
    </row>
    <row r="1623" spans="1:19" s="58" customFormat="1" ht="20.100000000000001" customHeight="1" x14ac:dyDescent="0.25">
      <c r="A1623" s="72"/>
      <c r="B1623" s="20" t="str">
        <f>"00.03.27.2.1.1.8.B."&amp;C1623&amp;D1623&amp;I1623</f>
        <v>00.03.27.2.1.1.8.B.289.2022</v>
      </c>
      <c r="C1623" s="20">
        <v>289</v>
      </c>
      <c r="D1623" s="72" t="s">
        <v>1085</v>
      </c>
      <c r="E1623" s="53" t="s">
        <v>1386</v>
      </c>
      <c r="F1623" s="91" t="s">
        <v>893</v>
      </c>
      <c r="G1623" s="207">
        <v>1259000</v>
      </c>
      <c r="H1623" s="292" t="s">
        <v>1237</v>
      </c>
      <c r="I1623" s="176">
        <v>2022</v>
      </c>
      <c r="J1623" s="175" t="s">
        <v>1109</v>
      </c>
      <c r="K1623" s="64" t="s">
        <v>59</v>
      </c>
      <c r="L1623" s="64" t="s">
        <v>59</v>
      </c>
      <c r="M1623" s="45"/>
      <c r="N1623" s="64">
        <v>1</v>
      </c>
      <c r="O1623" s="182" t="s">
        <v>946</v>
      </c>
      <c r="P1623" s="53" t="s">
        <v>1243</v>
      </c>
      <c r="Q1623" s="60"/>
      <c r="R1623" s="75"/>
      <c r="S1623" s="75"/>
    </row>
    <row r="1624" spans="1:19" s="58" customFormat="1" ht="20.100000000000001" customHeight="1" x14ac:dyDescent="0.25">
      <c r="A1624" s="72"/>
      <c r="B1624" s="20" t="str">
        <f>"00.03.27.2.1.1.8.B."&amp;C1624&amp;D1624&amp;I1624</f>
        <v>00.03.27.2.1.1.8.B.290.2023</v>
      </c>
      <c r="C1624" s="20">
        <v>290</v>
      </c>
      <c r="D1624" s="72" t="s">
        <v>1085</v>
      </c>
      <c r="E1624" s="53" t="s">
        <v>1387</v>
      </c>
      <c r="F1624" s="91" t="s">
        <v>893</v>
      </c>
      <c r="G1624" s="207" t="s">
        <v>59</v>
      </c>
      <c r="H1624" s="292" t="s">
        <v>1146</v>
      </c>
      <c r="I1624" s="176">
        <v>2023</v>
      </c>
      <c r="J1624" s="175" t="s">
        <v>1388</v>
      </c>
      <c r="K1624" s="64" t="s">
        <v>59</v>
      </c>
      <c r="L1624" s="64" t="s">
        <v>1389</v>
      </c>
      <c r="M1624" s="45"/>
      <c r="N1624" s="64">
        <v>1</v>
      </c>
      <c r="O1624" s="182" t="s">
        <v>946</v>
      </c>
      <c r="P1624" s="53" t="s">
        <v>1390</v>
      </c>
      <c r="Q1624" s="60" t="s">
        <v>566</v>
      </c>
      <c r="R1624" s="75"/>
      <c r="S1624" s="75"/>
    </row>
    <row r="1625" spans="1:19" s="58" customFormat="1" ht="20.100000000000001" customHeight="1" x14ac:dyDescent="0.25">
      <c r="A1625" s="72"/>
      <c r="B1625" s="20" t="str">
        <f>"00.03.27.2.1.1.1.B."&amp;C1625&amp;D1625&amp;I1625</f>
        <v>00.03.27.2.1.1.1.B.291.2023</v>
      </c>
      <c r="C1625" s="20">
        <v>291</v>
      </c>
      <c r="D1625" s="72" t="s">
        <v>1085</v>
      </c>
      <c r="E1625" s="53" t="s">
        <v>1392</v>
      </c>
      <c r="F1625" s="91" t="s">
        <v>893</v>
      </c>
      <c r="G1625" s="207" t="s">
        <v>59</v>
      </c>
      <c r="H1625" s="292" t="s">
        <v>1146</v>
      </c>
      <c r="I1625" s="176">
        <v>2023</v>
      </c>
      <c r="J1625" s="175" t="s">
        <v>1388</v>
      </c>
      <c r="K1625" s="64" t="s">
        <v>59</v>
      </c>
      <c r="L1625" s="6" t="s">
        <v>1391</v>
      </c>
      <c r="M1625" s="45"/>
      <c r="N1625" s="64">
        <v>1</v>
      </c>
      <c r="O1625" s="182" t="s">
        <v>946</v>
      </c>
      <c r="P1625" s="53" t="s">
        <v>1390</v>
      </c>
      <c r="Q1625" s="60"/>
      <c r="R1625" s="75"/>
      <c r="S1625" s="75"/>
    </row>
    <row r="1626" spans="1:19" s="58" customFormat="1" ht="20.100000000000001" customHeight="1" x14ac:dyDescent="0.25">
      <c r="A1626" s="72"/>
      <c r="B1626" s="20" t="str">
        <f t="shared" ref="B1626:B1657" si="101">"00.03.27.2.1.1.1.B."&amp;C1626&amp;D1626&amp;I1626</f>
        <v>00.03.27.2.1.1.1.B.292.2023</v>
      </c>
      <c r="C1626" s="20">
        <v>292</v>
      </c>
      <c r="D1626" s="72" t="s">
        <v>1085</v>
      </c>
      <c r="E1626" s="53" t="s">
        <v>1392</v>
      </c>
      <c r="F1626" s="91" t="s">
        <v>893</v>
      </c>
      <c r="G1626" s="207" t="s">
        <v>59</v>
      </c>
      <c r="H1626" s="292" t="s">
        <v>1146</v>
      </c>
      <c r="I1626" s="176">
        <v>2023</v>
      </c>
      <c r="J1626" s="175" t="s">
        <v>1388</v>
      </c>
      <c r="K1626" s="64" t="s">
        <v>59</v>
      </c>
      <c r="L1626" s="6" t="s">
        <v>1391</v>
      </c>
      <c r="M1626" s="45"/>
      <c r="N1626" s="64">
        <v>1</v>
      </c>
      <c r="O1626" s="182" t="s">
        <v>946</v>
      </c>
      <c r="P1626" s="53" t="s">
        <v>1390</v>
      </c>
      <c r="Q1626" s="60"/>
      <c r="R1626" s="75"/>
      <c r="S1626" s="75"/>
    </row>
    <row r="1627" spans="1:19" s="58" customFormat="1" ht="20.100000000000001" customHeight="1" x14ac:dyDescent="0.25">
      <c r="A1627" s="72"/>
      <c r="B1627" s="20" t="str">
        <f t="shared" si="101"/>
        <v>00.03.27.2.1.1.1.B.293.2023</v>
      </c>
      <c r="C1627" s="20">
        <v>293</v>
      </c>
      <c r="D1627" s="72" t="s">
        <v>1085</v>
      </c>
      <c r="E1627" s="53" t="s">
        <v>1392</v>
      </c>
      <c r="F1627" s="91" t="s">
        <v>893</v>
      </c>
      <c r="G1627" s="207" t="s">
        <v>59</v>
      </c>
      <c r="H1627" s="292" t="s">
        <v>1146</v>
      </c>
      <c r="I1627" s="176">
        <v>2023</v>
      </c>
      <c r="J1627" s="175" t="s">
        <v>1388</v>
      </c>
      <c r="K1627" s="64" t="s">
        <v>59</v>
      </c>
      <c r="L1627" s="6" t="s">
        <v>1391</v>
      </c>
      <c r="M1627" s="45"/>
      <c r="N1627" s="64">
        <v>1</v>
      </c>
      <c r="O1627" s="182" t="s">
        <v>946</v>
      </c>
      <c r="P1627" s="53" t="s">
        <v>1390</v>
      </c>
      <c r="Q1627" s="60"/>
      <c r="R1627" s="75"/>
      <c r="S1627" s="75"/>
    </row>
    <row r="1628" spans="1:19" s="58" customFormat="1" ht="20.100000000000001" customHeight="1" x14ac:dyDescent="0.25">
      <c r="A1628" s="72"/>
      <c r="B1628" s="20" t="str">
        <f t="shared" si="101"/>
        <v>00.03.27.2.1.1.1.B.294.2023</v>
      </c>
      <c r="C1628" s="20">
        <v>294</v>
      </c>
      <c r="D1628" s="72" t="s">
        <v>1085</v>
      </c>
      <c r="E1628" s="53" t="s">
        <v>1392</v>
      </c>
      <c r="F1628" s="91" t="s">
        <v>893</v>
      </c>
      <c r="G1628" s="207" t="s">
        <v>59</v>
      </c>
      <c r="H1628" s="292" t="s">
        <v>1146</v>
      </c>
      <c r="I1628" s="176">
        <v>2023</v>
      </c>
      <c r="J1628" s="175" t="s">
        <v>1388</v>
      </c>
      <c r="K1628" s="64" t="s">
        <v>59</v>
      </c>
      <c r="L1628" s="6" t="s">
        <v>1391</v>
      </c>
      <c r="M1628" s="45"/>
      <c r="N1628" s="64">
        <v>1</v>
      </c>
      <c r="O1628" s="182" t="s">
        <v>946</v>
      </c>
      <c r="P1628" s="53" t="s">
        <v>1390</v>
      </c>
      <c r="Q1628" s="60"/>
      <c r="R1628" s="75"/>
      <c r="S1628" s="75"/>
    </row>
    <row r="1629" spans="1:19" s="58" customFormat="1" ht="20.100000000000001" customHeight="1" x14ac:dyDescent="0.25">
      <c r="A1629" s="72"/>
      <c r="B1629" s="20" t="str">
        <f t="shared" si="101"/>
        <v>00.03.27.2.1.1.1.B.295.2023</v>
      </c>
      <c r="C1629" s="20">
        <v>295</v>
      </c>
      <c r="D1629" s="72" t="s">
        <v>1085</v>
      </c>
      <c r="E1629" s="53" t="s">
        <v>1392</v>
      </c>
      <c r="F1629" s="91" t="s">
        <v>893</v>
      </c>
      <c r="G1629" s="207" t="s">
        <v>59</v>
      </c>
      <c r="H1629" s="292" t="s">
        <v>1146</v>
      </c>
      <c r="I1629" s="176">
        <v>2023</v>
      </c>
      <c r="J1629" s="175" t="s">
        <v>1388</v>
      </c>
      <c r="K1629" s="64" t="s">
        <v>59</v>
      </c>
      <c r="L1629" s="6" t="s">
        <v>1391</v>
      </c>
      <c r="M1629" s="45"/>
      <c r="N1629" s="64">
        <v>1</v>
      </c>
      <c r="O1629" s="182" t="s">
        <v>946</v>
      </c>
      <c r="P1629" s="53" t="s">
        <v>1390</v>
      </c>
      <c r="Q1629" s="60"/>
      <c r="R1629" s="75"/>
      <c r="S1629" s="75"/>
    </row>
    <row r="1630" spans="1:19" s="58" customFormat="1" ht="20.100000000000001" customHeight="1" x14ac:dyDescent="0.25">
      <c r="A1630" s="72"/>
      <c r="B1630" s="20" t="str">
        <f t="shared" si="101"/>
        <v>00.03.27.2.1.1.1.B.296.2023</v>
      </c>
      <c r="C1630" s="20">
        <v>296</v>
      </c>
      <c r="D1630" s="72" t="s">
        <v>1085</v>
      </c>
      <c r="E1630" s="53" t="s">
        <v>1393</v>
      </c>
      <c r="F1630" s="91" t="s">
        <v>893</v>
      </c>
      <c r="G1630" s="207" t="s">
        <v>59</v>
      </c>
      <c r="H1630" s="292" t="s">
        <v>1394</v>
      </c>
      <c r="I1630" s="176">
        <v>2023</v>
      </c>
      <c r="J1630" s="175" t="s">
        <v>1395</v>
      </c>
      <c r="K1630" s="64"/>
      <c r="L1630" s="6"/>
      <c r="M1630" s="45"/>
      <c r="N1630" s="64">
        <v>1</v>
      </c>
      <c r="O1630" s="182" t="s">
        <v>946</v>
      </c>
      <c r="P1630" s="53" t="s">
        <v>1390</v>
      </c>
      <c r="Q1630" s="60"/>
      <c r="R1630" s="75"/>
      <c r="S1630" s="75"/>
    </row>
    <row r="1631" spans="1:19" s="58" customFormat="1" ht="20.100000000000001" customHeight="1" x14ac:dyDescent="0.25">
      <c r="A1631" s="72"/>
      <c r="B1631" s="20" t="str">
        <f t="shared" si="101"/>
        <v>00.03.27.2.1.1.1.B.297.2023</v>
      </c>
      <c r="C1631" s="20">
        <v>297</v>
      </c>
      <c r="D1631" s="72" t="s">
        <v>1085</v>
      </c>
      <c r="E1631" s="53" t="s">
        <v>1393</v>
      </c>
      <c r="F1631" s="91" t="s">
        <v>893</v>
      </c>
      <c r="G1631" s="207" t="s">
        <v>59</v>
      </c>
      <c r="H1631" s="292" t="s">
        <v>1394</v>
      </c>
      <c r="I1631" s="176">
        <v>2023</v>
      </c>
      <c r="J1631" s="175" t="s">
        <v>1395</v>
      </c>
      <c r="K1631" s="64"/>
      <c r="L1631" s="6"/>
      <c r="M1631" s="45"/>
      <c r="N1631" s="64">
        <v>1</v>
      </c>
      <c r="O1631" s="182" t="s">
        <v>946</v>
      </c>
      <c r="P1631" s="53" t="s">
        <v>1390</v>
      </c>
      <c r="Q1631" s="60"/>
      <c r="R1631" s="75"/>
      <c r="S1631" s="75"/>
    </row>
    <row r="1632" spans="1:19" s="58" customFormat="1" ht="20.100000000000001" customHeight="1" x14ac:dyDescent="0.25">
      <c r="A1632" s="72"/>
      <c r="B1632" s="20" t="str">
        <f t="shared" si="101"/>
        <v>00.03.27.2.1.1.1.B.298.2023</v>
      </c>
      <c r="C1632" s="20">
        <v>298</v>
      </c>
      <c r="D1632" s="72" t="s">
        <v>1085</v>
      </c>
      <c r="E1632" s="53" t="s">
        <v>1393</v>
      </c>
      <c r="F1632" s="91" t="s">
        <v>893</v>
      </c>
      <c r="G1632" s="207" t="s">
        <v>59</v>
      </c>
      <c r="H1632" s="292" t="s">
        <v>1394</v>
      </c>
      <c r="I1632" s="176">
        <v>2023</v>
      </c>
      <c r="J1632" s="175" t="s">
        <v>1395</v>
      </c>
      <c r="K1632" s="64"/>
      <c r="L1632" s="6"/>
      <c r="M1632" s="45"/>
      <c r="N1632" s="64">
        <v>1</v>
      </c>
      <c r="O1632" s="182" t="s">
        <v>946</v>
      </c>
      <c r="P1632" s="53" t="s">
        <v>1390</v>
      </c>
      <c r="Q1632" s="60"/>
      <c r="R1632" s="75"/>
      <c r="S1632" s="75"/>
    </row>
    <row r="1633" spans="1:19" s="58" customFormat="1" ht="20.100000000000001" customHeight="1" x14ac:dyDescent="0.25">
      <c r="A1633" s="72"/>
      <c r="B1633" s="20" t="str">
        <f t="shared" si="101"/>
        <v>00.03.27.2.1.1.1.B.299.2023</v>
      </c>
      <c r="C1633" s="20">
        <v>299</v>
      </c>
      <c r="D1633" s="72" t="s">
        <v>1085</v>
      </c>
      <c r="E1633" s="53" t="s">
        <v>1393</v>
      </c>
      <c r="F1633" s="91" t="s">
        <v>893</v>
      </c>
      <c r="G1633" s="207" t="s">
        <v>59</v>
      </c>
      <c r="H1633" s="292" t="s">
        <v>1394</v>
      </c>
      <c r="I1633" s="176">
        <v>2023</v>
      </c>
      <c r="J1633" s="175" t="s">
        <v>1395</v>
      </c>
      <c r="K1633" s="64"/>
      <c r="L1633" s="6"/>
      <c r="M1633" s="45"/>
      <c r="N1633" s="64">
        <v>1</v>
      </c>
      <c r="O1633" s="182" t="s">
        <v>946</v>
      </c>
      <c r="P1633" s="53" t="s">
        <v>1390</v>
      </c>
      <c r="Q1633" s="60"/>
      <c r="R1633" s="75"/>
      <c r="S1633" s="75"/>
    </row>
    <row r="1634" spans="1:19" s="58" customFormat="1" ht="20.100000000000001" customHeight="1" x14ac:dyDescent="0.25">
      <c r="A1634" s="72"/>
      <c r="B1634" s="20" t="str">
        <f t="shared" si="101"/>
        <v>00.03.27.2.1.1.1.B.300.2023</v>
      </c>
      <c r="C1634" s="20">
        <v>300</v>
      </c>
      <c r="D1634" s="72" t="s">
        <v>1085</v>
      </c>
      <c r="E1634" s="53" t="s">
        <v>409</v>
      </c>
      <c r="F1634" s="91" t="s">
        <v>893</v>
      </c>
      <c r="G1634" s="207" t="s">
        <v>59</v>
      </c>
      <c r="H1634" s="292" t="s">
        <v>1394</v>
      </c>
      <c r="I1634" s="176">
        <v>2023</v>
      </c>
      <c r="J1634" s="175" t="s">
        <v>410</v>
      </c>
      <c r="K1634" s="64"/>
      <c r="L1634" s="6"/>
      <c r="M1634" s="45"/>
      <c r="N1634" s="64">
        <v>1</v>
      </c>
      <c r="O1634" s="182" t="s">
        <v>946</v>
      </c>
      <c r="P1634" s="53" t="s">
        <v>1390</v>
      </c>
      <c r="Q1634" s="60"/>
      <c r="R1634" s="75"/>
      <c r="S1634" s="75"/>
    </row>
    <row r="1635" spans="1:19" s="58" customFormat="1" ht="20.100000000000001" customHeight="1" x14ac:dyDescent="0.25">
      <c r="A1635" s="72"/>
      <c r="B1635" s="20" t="str">
        <f t="shared" si="101"/>
        <v>00.03.27.2.1.1.1.B.301.2023</v>
      </c>
      <c r="C1635" s="20">
        <v>301</v>
      </c>
      <c r="D1635" s="72" t="s">
        <v>1085</v>
      </c>
      <c r="E1635" s="53" t="s">
        <v>409</v>
      </c>
      <c r="F1635" s="91" t="s">
        <v>893</v>
      </c>
      <c r="G1635" s="207" t="s">
        <v>59</v>
      </c>
      <c r="H1635" s="292" t="s">
        <v>1394</v>
      </c>
      <c r="I1635" s="176">
        <v>2023</v>
      </c>
      <c r="J1635" s="175" t="s">
        <v>410</v>
      </c>
      <c r="K1635" s="64"/>
      <c r="L1635" s="6"/>
      <c r="M1635" s="45"/>
      <c r="N1635" s="64">
        <v>1</v>
      </c>
      <c r="O1635" s="182" t="s">
        <v>946</v>
      </c>
      <c r="P1635" s="53" t="s">
        <v>1390</v>
      </c>
      <c r="Q1635" s="60"/>
      <c r="R1635" s="75"/>
      <c r="S1635" s="75"/>
    </row>
    <row r="1636" spans="1:19" s="58" customFormat="1" ht="20.100000000000001" customHeight="1" x14ac:dyDescent="0.25">
      <c r="A1636" s="72"/>
      <c r="B1636" s="20" t="str">
        <f t="shared" si="101"/>
        <v>00.03.27.2.1.1.1.B.302.2023</v>
      </c>
      <c r="C1636" s="20">
        <v>302</v>
      </c>
      <c r="D1636" s="72" t="s">
        <v>1085</v>
      </c>
      <c r="E1636" s="53" t="s">
        <v>409</v>
      </c>
      <c r="F1636" s="91" t="s">
        <v>893</v>
      </c>
      <c r="G1636" s="207" t="s">
        <v>59</v>
      </c>
      <c r="H1636" s="292" t="s">
        <v>1394</v>
      </c>
      <c r="I1636" s="176">
        <v>2023</v>
      </c>
      <c r="J1636" s="175" t="s">
        <v>410</v>
      </c>
      <c r="K1636" s="64"/>
      <c r="L1636" s="6"/>
      <c r="M1636" s="45"/>
      <c r="N1636" s="64">
        <v>1</v>
      </c>
      <c r="O1636" s="182" t="s">
        <v>946</v>
      </c>
      <c r="P1636" s="53" t="s">
        <v>1390</v>
      </c>
      <c r="Q1636" s="60"/>
      <c r="R1636" s="75"/>
      <c r="S1636" s="75"/>
    </row>
    <row r="1637" spans="1:19" s="58" customFormat="1" ht="20.100000000000001" customHeight="1" x14ac:dyDescent="0.25">
      <c r="A1637" s="72"/>
      <c r="B1637" s="20" t="str">
        <f t="shared" si="101"/>
        <v>00.03.27.2.1.1.1.B.303.2023</v>
      </c>
      <c r="C1637" s="20">
        <v>303</v>
      </c>
      <c r="D1637" s="72" t="s">
        <v>1085</v>
      </c>
      <c r="E1637" s="53" t="s">
        <v>409</v>
      </c>
      <c r="F1637" s="91" t="s">
        <v>893</v>
      </c>
      <c r="G1637" s="207" t="s">
        <v>59</v>
      </c>
      <c r="H1637" s="292" t="s">
        <v>1394</v>
      </c>
      <c r="I1637" s="176">
        <v>2023</v>
      </c>
      <c r="J1637" s="175" t="s">
        <v>410</v>
      </c>
      <c r="K1637" s="64"/>
      <c r="L1637" s="6"/>
      <c r="M1637" s="45"/>
      <c r="N1637" s="64">
        <v>1</v>
      </c>
      <c r="O1637" s="182" t="s">
        <v>946</v>
      </c>
      <c r="P1637" s="53" t="s">
        <v>1390</v>
      </c>
      <c r="Q1637" s="60"/>
      <c r="R1637" s="75"/>
      <c r="S1637" s="75"/>
    </row>
    <row r="1638" spans="1:19" s="58" customFormat="1" ht="20.100000000000001" customHeight="1" x14ac:dyDescent="0.25">
      <c r="A1638" s="72"/>
      <c r="B1638" s="20" t="str">
        <f t="shared" si="101"/>
        <v>00.03.27.2.1.1.1.B.304.2023</v>
      </c>
      <c r="C1638" s="20">
        <v>304</v>
      </c>
      <c r="D1638" s="72" t="s">
        <v>1085</v>
      </c>
      <c r="E1638" s="53" t="s">
        <v>409</v>
      </c>
      <c r="F1638" s="91" t="s">
        <v>893</v>
      </c>
      <c r="G1638" s="207" t="s">
        <v>59</v>
      </c>
      <c r="H1638" s="292" t="s">
        <v>1394</v>
      </c>
      <c r="I1638" s="176">
        <v>2023</v>
      </c>
      <c r="J1638" s="175" t="s">
        <v>410</v>
      </c>
      <c r="K1638" s="64"/>
      <c r="L1638" s="6"/>
      <c r="M1638" s="45"/>
      <c r="N1638" s="64">
        <v>1</v>
      </c>
      <c r="O1638" s="182" t="s">
        <v>946</v>
      </c>
      <c r="P1638" s="53" t="s">
        <v>1390</v>
      </c>
      <c r="Q1638" s="60"/>
      <c r="R1638" s="75"/>
      <c r="S1638" s="75"/>
    </row>
    <row r="1639" spans="1:19" s="58" customFormat="1" ht="20.100000000000001" customHeight="1" x14ac:dyDescent="0.25">
      <c r="A1639" s="72"/>
      <c r="B1639" s="20" t="str">
        <f t="shared" si="101"/>
        <v>00.03.27.2.1.1.1.B.305.2023</v>
      </c>
      <c r="C1639" s="20">
        <v>305</v>
      </c>
      <c r="D1639" s="72" t="s">
        <v>1085</v>
      </c>
      <c r="E1639" s="53" t="s">
        <v>409</v>
      </c>
      <c r="F1639" s="91" t="s">
        <v>893</v>
      </c>
      <c r="G1639" s="207" t="s">
        <v>59</v>
      </c>
      <c r="H1639" s="292" t="s">
        <v>1394</v>
      </c>
      <c r="I1639" s="176">
        <v>2023</v>
      </c>
      <c r="J1639" s="175" t="s">
        <v>410</v>
      </c>
      <c r="K1639" s="64"/>
      <c r="L1639" s="6"/>
      <c r="M1639" s="45"/>
      <c r="N1639" s="64">
        <v>1</v>
      </c>
      <c r="O1639" s="182" t="s">
        <v>946</v>
      </c>
      <c r="P1639" s="53" t="s">
        <v>1390</v>
      </c>
      <c r="Q1639" s="60"/>
      <c r="R1639" s="75"/>
      <c r="S1639" s="75"/>
    </row>
    <row r="1640" spans="1:19" s="58" customFormat="1" ht="20.100000000000001" customHeight="1" x14ac:dyDescent="0.25">
      <c r="A1640" s="72"/>
      <c r="B1640" s="20" t="str">
        <f t="shared" si="101"/>
        <v>00.03.27.2.1.1.1.B.306.2023</v>
      </c>
      <c r="C1640" s="20">
        <v>306</v>
      </c>
      <c r="D1640" s="72" t="s">
        <v>1085</v>
      </c>
      <c r="E1640" s="53" t="s">
        <v>409</v>
      </c>
      <c r="F1640" s="91" t="s">
        <v>893</v>
      </c>
      <c r="G1640" s="207" t="s">
        <v>59</v>
      </c>
      <c r="H1640" s="292" t="s">
        <v>1394</v>
      </c>
      <c r="I1640" s="176">
        <v>2023</v>
      </c>
      <c r="J1640" s="175" t="s">
        <v>410</v>
      </c>
      <c r="K1640" s="64"/>
      <c r="L1640" s="6"/>
      <c r="M1640" s="45"/>
      <c r="N1640" s="64">
        <v>1</v>
      </c>
      <c r="O1640" s="182" t="s">
        <v>946</v>
      </c>
      <c r="P1640" s="53" t="s">
        <v>1390</v>
      </c>
      <c r="Q1640" s="60"/>
      <c r="R1640" s="75"/>
      <c r="S1640" s="75"/>
    </row>
    <row r="1641" spans="1:19" s="58" customFormat="1" ht="20.100000000000001" customHeight="1" x14ac:dyDescent="0.25">
      <c r="A1641" s="72"/>
      <c r="B1641" s="20" t="str">
        <f t="shared" si="101"/>
        <v>00.03.27.2.1.1.1.B.307.2023</v>
      </c>
      <c r="C1641" s="20">
        <v>307</v>
      </c>
      <c r="D1641" s="72" t="s">
        <v>1085</v>
      </c>
      <c r="E1641" s="53" t="s">
        <v>827</v>
      </c>
      <c r="F1641" s="91" t="s">
        <v>893</v>
      </c>
      <c r="G1641" s="207" t="s">
        <v>59</v>
      </c>
      <c r="H1641" s="292" t="s">
        <v>1394</v>
      </c>
      <c r="I1641" s="176">
        <v>2023</v>
      </c>
      <c r="J1641" s="175" t="s">
        <v>1396</v>
      </c>
      <c r="K1641" s="64"/>
      <c r="L1641" s="6"/>
      <c r="M1641" s="45"/>
      <c r="N1641" s="64">
        <v>1</v>
      </c>
      <c r="O1641" s="182" t="s">
        <v>946</v>
      </c>
      <c r="P1641" s="53" t="s">
        <v>1390</v>
      </c>
      <c r="Q1641" s="60"/>
      <c r="R1641" s="75"/>
      <c r="S1641" s="75"/>
    </row>
    <row r="1642" spans="1:19" s="58" customFormat="1" ht="20.100000000000001" customHeight="1" x14ac:dyDescent="0.25">
      <c r="A1642" s="72"/>
      <c r="B1642" s="20" t="str">
        <f t="shared" si="101"/>
        <v>00.03.27.2.1.1.1.B.308.2023</v>
      </c>
      <c r="C1642" s="20">
        <v>308</v>
      </c>
      <c r="D1642" s="72" t="s">
        <v>1085</v>
      </c>
      <c r="E1642" s="53" t="s">
        <v>827</v>
      </c>
      <c r="F1642" s="91" t="s">
        <v>893</v>
      </c>
      <c r="G1642" s="207" t="s">
        <v>59</v>
      </c>
      <c r="H1642" s="292" t="s">
        <v>1394</v>
      </c>
      <c r="I1642" s="176">
        <v>2023</v>
      </c>
      <c r="J1642" s="175" t="s">
        <v>1396</v>
      </c>
      <c r="K1642" s="64"/>
      <c r="L1642" s="6"/>
      <c r="M1642" s="45"/>
      <c r="N1642" s="64">
        <v>1</v>
      </c>
      <c r="O1642" s="182" t="s">
        <v>946</v>
      </c>
      <c r="P1642" s="53" t="s">
        <v>1390</v>
      </c>
      <c r="Q1642" s="60"/>
      <c r="R1642" s="75"/>
      <c r="S1642" s="75"/>
    </row>
    <row r="1643" spans="1:19" s="58" customFormat="1" ht="20.100000000000001" customHeight="1" x14ac:dyDescent="0.25">
      <c r="A1643" s="72"/>
      <c r="B1643" s="20" t="str">
        <f t="shared" si="101"/>
        <v>00.03.27.2.1.1.1.B.309.2023</v>
      </c>
      <c r="C1643" s="20">
        <v>309</v>
      </c>
      <c r="D1643" s="72" t="s">
        <v>1085</v>
      </c>
      <c r="E1643" s="53" t="s">
        <v>1401</v>
      </c>
      <c r="F1643" s="91" t="s">
        <v>893</v>
      </c>
      <c r="G1643" s="207"/>
      <c r="H1643" s="292" t="s">
        <v>1157</v>
      </c>
      <c r="I1643" s="176">
        <v>2023</v>
      </c>
      <c r="J1643" s="175" t="s">
        <v>1402</v>
      </c>
      <c r="K1643" s="64"/>
      <c r="L1643" s="6"/>
      <c r="M1643" s="45"/>
      <c r="N1643" s="64">
        <v>1</v>
      </c>
      <c r="O1643" s="182" t="s">
        <v>946</v>
      </c>
      <c r="P1643" s="53"/>
      <c r="Q1643" s="60"/>
      <c r="R1643" s="75"/>
      <c r="S1643" s="75"/>
    </row>
    <row r="1644" spans="1:19" s="58" customFormat="1" ht="20.100000000000001" customHeight="1" x14ac:dyDescent="0.25">
      <c r="A1644" s="72"/>
      <c r="B1644" s="20" t="str">
        <f t="shared" si="101"/>
        <v>00.03.27.2.1.1.1.B.310.2023</v>
      </c>
      <c r="C1644" s="20">
        <v>310</v>
      </c>
      <c r="D1644" s="72" t="s">
        <v>1085</v>
      </c>
      <c r="E1644" s="53" t="s">
        <v>1401</v>
      </c>
      <c r="F1644" s="91" t="s">
        <v>893</v>
      </c>
      <c r="G1644" s="207"/>
      <c r="H1644" s="292" t="s">
        <v>1157</v>
      </c>
      <c r="I1644" s="176">
        <v>2023</v>
      </c>
      <c r="J1644" s="175" t="s">
        <v>1402</v>
      </c>
      <c r="K1644" s="64"/>
      <c r="L1644" s="6"/>
      <c r="M1644" s="45"/>
      <c r="N1644" s="64">
        <v>1</v>
      </c>
      <c r="O1644" s="182" t="s">
        <v>946</v>
      </c>
      <c r="P1644" s="53"/>
      <c r="Q1644" s="60"/>
      <c r="R1644" s="75"/>
      <c r="S1644" s="75"/>
    </row>
    <row r="1645" spans="1:19" s="58" customFormat="1" ht="20.100000000000001" customHeight="1" x14ac:dyDescent="0.25">
      <c r="A1645" s="72"/>
      <c r="B1645" s="20" t="str">
        <f t="shared" si="101"/>
        <v>00.03.27.2.1.1.1.B.311.2023</v>
      </c>
      <c r="C1645" s="20">
        <v>311</v>
      </c>
      <c r="D1645" s="72" t="s">
        <v>1085</v>
      </c>
      <c r="E1645" s="53" t="s">
        <v>1401</v>
      </c>
      <c r="F1645" s="91" t="s">
        <v>893</v>
      </c>
      <c r="G1645" s="207"/>
      <c r="H1645" s="292" t="s">
        <v>1157</v>
      </c>
      <c r="I1645" s="176">
        <v>2023</v>
      </c>
      <c r="J1645" s="175" t="s">
        <v>1402</v>
      </c>
      <c r="K1645" s="64"/>
      <c r="L1645" s="6"/>
      <c r="M1645" s="45"/>
      <c r="N1645" s="64">
        <v>1</v>
      </c>
      <c r="O1645" s="182" t="s">
        <v>946</v>
      </c>
      <c r="P1645" s="53"/>
      <c r="Q1645" s="60"/>
      <c r="R1645" s="75"/>
      <c r="S1645" s="75"/>
    </row>
    <row r="1646" spans="1:19" s="58" customFormat="1" ht="20.100000000000001" customHeight="1" x14ac:dyDescent="0.25">
      <c r="A1646" s="72"/>
      <c r="B1646" s="20" t="str">
        <f t="shared" si="101"/>
        <v>00.03.27.2.1.1.1.B.312.2023</v>
      </c>
      <c r="C1646" s="20">
        <v>312</v>
      </c>
      <c r="D1646" s="72" t="s">
        <v>1085</v>
      </c>
      <c r="E1646" s="53" t="s">
        <v>1401</v>
      </c>
      <c r="F1646" s="91" t="s">
        <v>893</v>
      </c>
      <c r="G1646" s="207"/>
      <c r="H1646" s="292" t="s">
        <v>1157</v>
      </c>
      <c r="I1646" s="176">
        <v>2023</v>
      </c>
      <c r="J1646" s="175" t="s">
        <v>1402</v>
      </c>
      <c r="K1646" s="64"/>
      <c r="L1646" s="6"/>
      <c r="M1646" s="45"/>
      <c r="N1646" s="64">
        <v>1</v>
      </c>
      <c r="O1646" s="182" t="s">
        <v>946</v>
      </c>
      <c r="P1646" s="53"/>
      <c r="Q1646" s="60"/>
      <c r="R1646" s="75"/>
      <c r="S1646" s="75"/>
    </row>
    <row r="1647" spans="1:19" s="58" customFormat="1" ht="20.100000000000001" customHeight="1" x14ac:dyDescent="0.25">
      <c r="A1647" s="72"/>
      <c r="B1647" s="20" t="str">
        <f t="shared" si="101"/>
        <v>00.03.27.2.1.1.1.B.313.2023</v>
      </c>
      <c r="C1647" s="20">
        <v>313</v>
      </c>
      <c r="D1647" s="72" t="s">
        <v>1085</v>
      </c>
      <c r="E1647" s="53" t="s">
        <v>1405</v>
      </c>
      <c r="F1647" s="91" t="s">
        <v>893</v>
      </c>
      <c r="G1647" s="207"/>
      <c r="H1647" s="292" t="s">
        <v>1394</v>
      </c>
      <c r="I1647" s="176">
        <v>2023</v>
      </c>
      <c r="J1647" s="175" t="s">
        <v>61</v>
      </c>
      <c r="K1647" s="64" t="s">
        <v>1406</v>
      </c>
      <c r="L1647" s="6"/>
      <c r="M1647" s="45"/>
      <c r="N1647" s="64">
        <v>1</v>
      </c>
      <c r="O1647" s="182" t="s">
        <v>946</v>
      </c>
      <c r="P1647" s="53" t="s">
        <v>1390</v>
      </c>
      <c r="Q1647" s="60"/>
      <c r="R1647" s="75"/>
      <c r="S1647" s="75"/>
    </row>
    <row r="1648" spans="1:19" s="58" customFormat="1" ht="20.100000000000001" customHeight="1" x14ac:dyDescent="0.25">
      <c r="A1648" s="72"/>
      <c r="B1648" s="20" t="str">
        <f t="shared" si="101"/>
        <v>00.03.27.2.1.1.1.B.314.2023</v>
      </c>
      <c r="C1648" s="20">
        <v>314</v>
      </c>
      <c r="D1648" s="72" t="s">
        <v>1085</v>
      </c>
      <c r="E1648" s="53" t="s">
        <v>1407</v>
      </c>
      <c r="F1648" s="91" t="s">
        <v>893</v>
      </c>
      <c r="G1648" s="197">
        <v>8360000</v>
      </c>
      <c r="H1648" s="292" t="s">
        <v>1157</v>
      </c>
      <c r="I1648" s="176">
        <v>2023</v>
      </c>
      <c r="J1648" s="6" t="s">
        <v>1408</v>
      </c>
      <c r="K1648" s="6" t="s">
        <v>1409</v>
      </c>
      <c r="L1648" s="6" t="s">
        <v>59</v>
      </c>
      <c r="M1648" s="45"/>
      <c r="N1648" s="64">
        <v>1</v>
      </c>
      <c r="O1648" s="182" t="s">
        <v>946</v>
      </c>
      <c r="P1648" s="53"/>
      <c r="Q1648" s="60"/>
      <c r="R1648" s="75"/>
      <c r="S1648" s="75"/>
    </row>
    <row r="1649" spans="1:19" s="58" customFormat="1" ht="20.100000000000001" customHeight="1" x14ac:dyDescent="0.25">
      <c r="A1649" s="72"/>
      <c r="B1649" s="20" t="str">
        <f t="shared" si="101"/>
        <v>00.03.27.2.1.1.1.B.315.2023</v>
      </c>
      <c r="C1649" s="20">
        <v>315</v>
      </c>
      <c r="D1649" s="72" t="s">
        <v>1085</v>
      </c>
      <c r="E1649" s="53" t="s">
        <v>1407</v>
      </c>
      <c r="F1649" s="91" t="s">
        <v>893</v>
      </c>
      <c r="G1649" s="197">
        <v>8002000</v>
      </c>
      <c r="H1649" s="292" t="s">
        <v>1157</v>
      </c>
      <c r="I1649" s="176">
        <v>2023</v>
      </c>
      <c r="J1649" s="6" t="s">
        <v>471</v>
      </c>
      <c r="K1649" s="6" t="s">
        <v>1410</v>
      </c>
      <c r="L1649" s="6" t="s">
        <v>59</v>
      </c>
      <c r="M1649" s="45"/>
      <c r="N1649" s="64">
        <v>1</v>
      </c>
      <c r="O1649" s="182" t="s">
        <v>946</v>
      </c>
      <c r="P1649" s="53"/>
      <c r="Q1649" s="60"/>
      <c r="R1649" s="75"/>
      <c r="S1649" s="75"/>
    </row>
    <row r="1650" spans="1:19" s="58" customFormat="1" ht="20.100000000000001" customHeight="1" x14ac:dyDescent="0.25">
      <c r="A1650" s="72"/>
      <c r="B1650" s="20" t="str">
        <f t="shared" si="101"/>
        <v>00.03.27.2.1.1.1.B.316.2023</v>
      </c>
      <c r="C1650" s="20">
        <v>316</v>
      </c>
      <c r="D1650" s="72" t="s">
        <v>1085</v>
      </c>
      <c r="E1650" s="53" t="s">
        <v>1116</v>
      </c>
      <c r="F1650" s="91" t="s">
        <v>893</v>
      </c>
      <c r="G1650" s="207">
        <v>11999000</v>
      </c>
      <c r="H1650" s="292" t="s">
        <v>1162</v>
      </c>
      <c r="I1650" s="176">
        <v>2023</v>
      </c>
      <c r="J1650" s="6" t="s">
        <v>388</v>
      </c>
      <c r="K1650" s="6" t="s">
        <v>1431</v>
      </c>
      <c r="L1650" s="6"/>
      <c r="M1650" s="45"/>
      <c r="N1650" s="64">
        <v>1</v>
      </c>
      <c r="O1650" s="182" t="s">
        <v>946</v>
      </c>
      <c r="P1650" s="53"/>
      <c r="Q1650" s="60"/>
      <c r="R1650" s="75"/>
      <c r="S1650" s="75"/>
    </row>
    <row r="1651" spans="1:19" s="58" customFormat="1" ht="20.100000000000001" customHeight="1" x14ac:dyDescent="0.25">
      <c r="A1651" s="72"/>
      <c r="B1651" s="20" t="str">
        <f t="shared" si="101"/>
        <v>00.03.27.2.1.1.1.B.317.2023</v>
      </c>
      <c r="C1651" s="20">
        <v>317</v>
      </c>
      <c r="D1651" s="72" t="s">
        <v>1085</v>
      </c>
      <c r="E1651" s="53" t="s">
        <v>1116</v>
      </c>
      <c r="F1651" s="91" t="s">
        <v>893</v>
      </c>
      <c r="G1651" s="207">
        <v>11999000</v>
      </c>
      <c r="H1651" s="292" t="s">
        <v>1162</v>
      </c>
      <c r="I1651" s="176">
        <v>2023</v>
      </c>
      <c r="J1651" s="6" t="s">
        <v>388</v>
      </c>
      <c r="K1651" s="6" t="s">
        <v>1431</v>
      </c>
      <c r="L1651" s="6"/>
      <c r="M1651" s="45"/>
      <c r="N1651" s="64">
        <v>1</v>
      </c>
      <c r="O1651" s="182" t="s">
        <v>946</v>
      </c>
      <c r="P1651" s="53"/>
      <c r="Q1651" s="60"/>
      <c r="R1651" s="75"/>
      <c r="S1651" s="75"/>
    </row>
    <row r="1652" spans="1:19" s="58" customFormat="1" ht="20.100000000000001" customHeight="1" x14ac:dyDescent="0.25">
      <c r="A1652" s="72"/>
      <c r="B1652" s="20" t="str">
        <f t="shared" si="101"/>
        <v>00.03.27.2.1.1.1.B.318.2023</v>
      </c>
      <c r="C1652" s="20">
        <v>318</v>
      </c>
      <c r="D1652" s="72" t="s">
        <v>1085</v>
      </c>
      <c r="E1652" s="53" t="s">
        <v>1116</v>
      </c>
      <c r="F1652" s="91" t="s">
        <v>893</v>
      </c>
      <c r="G1652" s="207">
        <v>11999000</v>
      </c>
      <c r="H1652" s="292" t="s">
        <v>1162</v>
      </c>
      <c r="I1652" s="176">
        <v>2023</v>
      </c>
      <c r="J1652" s="6" t="s">
        <v>388</v>
      </c>
      <c r="K1652" s="6" t="s">
        <v>1431</v>
      </c>
      <c r="L1652" s="6"/>
      <c r="M1652" s="45"/>
      <c r="N1652" s="64">
        <v>1</v>
      </c>
      <c r="O1652" s="182" t="s">
        <v>946</v>
      </c>
      <c r="P1652" s="53"/>
      <c r="Q1652" s="60"/>
      <c r="R1652" s="75"/>
      <c r="S1652" s="75"/>
    </row>
    <row r="1653" spans="1:19" s="58" customFormat="1" ht="20.100000000000001" customHeight="1" x14ac:dyDescent="0.25">
      <c r="A1653" s="72"/>
      <c r="B1653" s="20" t="str">
        <f t="shared" si="101"/>
        <v>00.03.27.2.1.1.1.B.319.2023</v>
      </c>
      <c r="C1653" s="20">
        <v>319</v>
      </c>
      <c r="D1653" s="72" t="s">
        <v>1085</v>
      </c>
      <c r="E1653" s="53" t="str">
        <f>'[1]2023'!$B$64</f>
        <v>loker</v>
      </c>
      <c r="F1653" s="91" t="s">
        <v>893</v>
      </c>
      <c r="G1653" s="207">
        <f>'[1]2023'!$D$64</f>
        <v>575000</v>
      </c>
      <c r="H1653" s="291" t="s">
        <v>1162</v>
      </c>
      <c r="I1653" s="176">
        <v>2023</v>
      </c>
      <c r="J1653" s="6" t="s">
        <v>59</v>
      </c>
      <c r="K1653" s="6" t="s">
        <v>59</v>
      </c>
      <c r="L1653" s="114" t="s">
        <v>59</v>
      </c>
      <c r="M1653" s="45"/>
      <c r="N1653" s="45">
        <v>1</v>
      </c>
      <c r="O1653" s="182" t="s">
        <v>946</v>
      </c>
      <c r="P1653" s="53" t="s">
        <v>985</v>
      </c>
      <c r="Q1653" s="60" t="s">
        <v>1127</v>
      </c>
      <c r="R1653" s="75"/>
      <c r="S1653" s="75"/>
    </row>
    <row r="1654" spans="1:19" s="58" customFormat="1" ht="20.100000000000001" customHeight="1" x14ac:dyDescent="0.25">
      <c r="A1654" s="72"/>
      <c r="B1654" s="20" t="str">
        <f t="shared" si="101"/>
        <v>00.03.27.2.1.1.1.B.320.2023</v>
      </c>
      <c r="C1654" s="20">
        <v>320</v>
      </c>
      <c r="D1654" s="72" t="s">
        <v>1085</v>
      </c>
      <c r="E1654" s="53" t="s">
        <v>1401</v>
      </c>
      <c r="F1654" s="91" t="s">
        <v>893</v>
      </c>
      <c r="G1654" s="357">
        <f>'[1]2023'!$D$80</f>
        <v>15845100</v>
      </c>
      <c r="H1654" s="291" t="s">
        <v>1162</v>
      </c>
      <c r="I1654" s="176">
        <v>2023</v>
      </c>
      <c r="J1654" s="126" t="s">
        <v>1447</v>
      </c>
      <c r="K1654" s="6" t="s">
        <v>1448</v>
      </c>
      <c r="L1654" s="6"/>
      <c r="M1654" s="45"/>
      <c r="N1654" s="45">
        <v>1</v>
      </c>
      <c r="O1654" s="182" t="s">
        <v>946</v>
      </c>
      <c r="P1654" s="53" t="s">
        <v>985</v>
      </c>
      <c r="Q1654" s="60"/>
      <c r="R1654" s="75"/>
      <c r="S1654" s="75"/>
    </row>
    <row r="1655" spans="1:19" s="58" customFormat="1" ht="20.100000000000001" customHeight="1" x14ac:dyDescent="0.25">
      <c r="A1655" s="72"/>
      <c r="B1655" s="20" t="str">
        <f t="shared" si="101"/>
        <v>00.03.27.2.1.1.1.B.321.2023</v>
      </c>
      <c r="C1655" s="20">
        <v>321</v>
      </c>
      <c r="D1655" s="72" t="s">
        <v>1085</v>
      </c>
      <c r="E1655" s="53" t="s">
        <v>1401</v>
      </c>
      <c r="F1655" s="91" t="s">
        <v>893</v>
      </c>
      <c r="G1655" s="358"/>
      <c r="H1655" s="291" t="s">
        <v>1162</v>
      </c>
      <c r="I1655" s="176">
        <v>2023</v>
      </c>
      <c r="J1655" s="126" t="s">
        <v>1447</v>
      </c>
      <c r="K1655" s="6" t="s">
        <v>1448</v>
      </c>
      <c r="L1655" s="6"/>
      <c r="M1655" s="45"/>
      <c r="N1655" s="45">
        <v>1</v>
      </c>
      <c r="O1655" s="182" t="s">
        <v>946</v>
      </c>
      <c r="P1655" s="53" t="s">
        <v>985</v>
      </c>
      <c r="Q1655" s="60"/>
      <c r="R1655" s="75"/>
      <c r="S1655" s="75"/>
    </row>
    <row r="1656" spans="1:19" s="58" customFormat="1" ht="20.100000000000001" customHeight="1" x14ac:dyDescent="0.25">
      <c r="A1656" s="72"/>
      <c r="B1656" s="20" t="str">
        <f t="shared" si="101"/>
        <v>00.03.27.2.1.1.1.B.322.2023</v>
      </c>
      <c r="C1656" s="20">
        <v>322</v>
      </c>
      <c r="D1656" s="72" t="s">
        <v>1085</v>
      </c>
      <c r="E1656" s="53" t="s">
        <v>1401</v>
      </c>
      <c r="F1656" s="91" t="s">
        <v>893</v>
      </c>
      <c r="G1656" s="358"/>
      <c r="H1656" s="291" t="s">
        <v>1162</v>
      </c>
      <c r="I1656" s="176">
        <v>2023</v>
      </c>
      <c r="J1656" s="126" t="s">
        <v>1447</v>
      </c>
      <c r="K1656" s="6" t="s">
        <v>1448</v>
      </c>
      <c r="L1656" s="6"/>
      <c r="M1656" s="45"/>
      <c r="N1656" s="45">
        <v>1</v>
      </c>
      <c r="O1656" s="182" t="s">
        <v>946</v>
      </c>
      <c r="P1656" s="53" t="s">
        <v>985</v>
      </c>
      <c r="Q1656" s="60"/>
      <c r="R1656" s="75"/>
      <c r="S1656" s="75"/>
    </row>
    <row r="1657" spans="1:19" s="58" customFormat="1" ht="20.100000000000001" customHeight="1" x14ac:dyDescent="0.25">
      <c r="A1657" s="72"/>
      <c r="B1657" s="20" t="str">
        <f t="shared" si="101"/>
        <v>00.03.27.2.1.1.1.B.323.2023</v>
      </c>
      <c r="C1657" s="20">
        <v>323</v>
      </c>
      <c r="D1657" s="72" t="s">
        <v>1085</v>
      </c>
      <c r="E1657" s="53" t="s">
        <v>1401</v>
      </c>
      <c r="F1657" s="91" t="s">
        <v>893</v>
      </c>
      <c r="G1657" s="359"/>
      <c r="H1657" s="291" t="s">
        <v>1162</v>
      </c>
      <c r="I1657" s="176">
        <v>2023</v>
      </c>
      <c r="J1657" s="126" t="s">
        <v>1447</v>
      </c>
      <c r="K1657" s="6" t="s">
        <v>1448</v>
      </c>
      <c r="L1657" s="6"/>
      <c r="M1657" s="45"/>
      <c r="N1657" s="45">
        <v>1</v>
      </c>
      <c r="O1657" s="182" t="s">
        <v>946</v>
      </c>
      <c r="P1657" s="53" t="s">
        <v>985</v>
      </c>
      <c r="Q1657" s="60"/>
      <c r="R1657" s="75"/>
      <c r="S1657" s="75"/>
    </row>
    <row r="1658" spans="1:19" s="58" customFormat="1" ht="20.100000000000001" customHeight="1" x14ac:dyDescent="0.25">
      <c r="A1658" s="72"/>
      <c r="B1658" s="20" t="str">
        <f t="shared" ref="B1658" si="102">"00.03.27.2.1.1.13.B."&amp;C1658&amp;D1658&amp;I1658</f>
        <v>00.03.27.2.1.1.13.B.324,2023</v>
      </c>
      <c r="C1658" s="20">
        <v>324</v>
      </c>
      <c r="D1658" s="72" t="s">
        <v>1453</v>
      </c>
      <c r="E1658" s="53" t="s">
        <v>1209</v>
      </c>
      <c r="F1658" s="91" t="s">
        <v>893</v>
      </c>
      <c r="G1658" s="207">
        <f>'[1]2023'!$D$127</f>
        <v>2100000</v>
      </c>
      <c r="H1658" s="291" t="s">
        <v>1164</v>
      </c>
      <c r="I1658" s="309">
        <v>2023</v>
      </c>
      <c r="J1658" s="6" t="s">
        <v>59</v>
      </c>
      <c r="K1658" s="6" t="s">
        <v>59</v>
      </c>
      <c r="L1658" s="114" t="s">
        <v>59</v>
      </c>
      <c r="M1658" s="45"/>
      <c r="N1658" s="45">
        <v>1</v>
      </c>
      <c r="O1658" s="182" t="s">
        <v>946</v>
      </c>
      <c r="P1658" s="53" t="s">
        <v>763</v>
      </c>
      <c r="Q1658" s="60"/>
      <c r="R1658" s="75"/>
      <c r="S1658" s="75"/>
    </row>
    <row r="1659" spans="1:19" s="58" customFormat="1" ht="20.100000000000001" customHeight="1" x14ac:dyDescent="0.25">
      <c r="A1659" s="72"/>
      <c r="B1659" s="20" t="str">
        <f t="shared" ref="B1659:B1660" si="103">"00.03.27.2.1.1.1.B."&amp;C1659&amp;D1659&amp;I1659</f>
        <v>00.03.27.2.1.1.1.B.325.2023</v>
      </c>
      <c r="C1659" s="20">
        <v>325</v>
      </c>
      <c r="D1659" s="72" t="s">
        <v>1085</v>
      </c>
      <c r="E1659" s="53" t="s">
        <v>83</v>
      </c>
      <c r="F1659" s="91" t="s">
        <v>893</v>
      </c>
      <c r="G1659" s="207">
        <v>2100000</v>
      </c>
      <c r="H1659" s="291" t="s">
        <v>1165</v>
      </c>
      <c r="I1659" s="176">
        <v>2023</v>
      </c>
      <c r="J1659" s="6" t="s">
        <v>1105</v>
      </c>
      <c r="K1659" s="6" t="s">
        <v>1476</v>
      </c>
      <c r="L1659" s="6" t="s">
        <v>59</v>
      </c>
      <c r="M1659" s="45"/>
      <c r="N1659" s="45">
        <v>1</v>
      </c>
      <c r="O1659" s="182" t="s">
        <v>946</v>
      </c>
      <c r="P1659" s="53" t="s">
        <v>985</v>
      </c>
      <c r="Q1659" s="60"/>
      <c r="R1659" s="75"/>
      <c r="S1659" s="75"/>
    </row>
    <row r="1660" spans="1:19" s="94" customFormat="1" ht="20.100000000000001" customHeight="1" x14ac:dyDescent="0.25">
      <c r="A1660" s="22">
        <v>1154</v>
      </c>
      <c r="B1660" s="20" t="str">
        <f t="shared" si="103"/>
        <v>00.03.27.2.1.1.1.B.326-327.2023</v>
      </c>
      <c r="C1660" s="20" t="s">
        <v>1506</v>
      </c>
      <c r="D1660" s="72" t="s">
        <v>1085</v>
      </c>
      <c r="E1660" s="107" t="s">
        <v>1423</v>
      </c>
      <c r="F1660" s="19" t="s">
        <v>893</v>
      </c>
      <c r="G1660" s="190">
        <f>'[1]2023'!$D$201</f>
        <v>122998</v>
      </c>
      <c r="H1660" s="269" t="s">
        <v>1244</v>
      </c>
      <c r="I1660" s="342">
        <v>2023</v>
      </c>
      <c r="J1660" s="126" t="s">
        <v>1424</v>
      </c>
      <c r="K1660" s="126" t="s">
        <v>1507</v>
      </c>
      <c r="L1660" s="126" t="s">
        <v>59</v>
      </c>
      <c r="M1660" s="73"/>
      <c r="N1660" s="111">
        <v>1</v>
      </c>
      <c r="O1660" s="73" t="s">
        <v>946</v>
      </c>
      <c r="P1660" s="110" t="s">
        <v>985</v>
      </c>
      <c r="Q1660" s="108" t="s">
        <v>63</v>
      </c>
      <c r="R1660" s="104"/>
      <c r="S1660" s="104"/>
    </row>
    <row r="1661" spans="1:19" s="94" customFormat="1" ht="20.100000000000001" customHeight="1" x14ac:dyDescent="0.25">
      <c r="A1661" s="22">
        <v>1154</v>
      </c>
      <c r="B1661" s="20" t="str">
        <f t="shared" ref="B1661:B1664" si="104">"00.03.27.2.1.1.1.B."&amp;C1661&amp;D1661&amp;I1661</f>
        <v>00.03.27.2.1.1.1.B.328.2023</v>
      </c>
      <c r="C1661" s="20">
        <v>328</v>
      </c>
      <c r="D1661" s="72" t="s">
        <v>1085</v>
      </c>
      <c r="E1661" s="107" t="s">
        <v>1154</v>
      </c>
      <c r="F1661" s="19" t="s">
        <v>893</v>
      </c>
      <c r="G1661" s="190">
        <v>7449000</v>
      </c>
      <c r="H1661" s="269" t="s">
        <v>1102</v>
      </c>
      <c r="I1661" s="342">
        <v>2023</v>
      </c>
      <c r="J1661" s="126" t="s">
        <v>1512</v>
      </c>
      <c r="K1661" s="126" t="s">
        <v>59</v>
      </c>
      <c r="L1661" s="6" t="s">
        <v>59</v>
      </c>
      <c r="M1661" s="73"/>
      <c r="N1661" s="111">
        <v>1</v>
      </c>
      <c r="O1661" s="73" t="s">
        <v>946</v>
      </c>
      <c r="P1661" s="110" t="s">
        <v>985</v>
      </c>
      <c r="Q1661" s="108" t="s">
        <v>63</v>
      </c>
      <c r="R1661" s="104"/>
      <c r="S1661" s="104"/>
    </row>
    <row r="1662" spans="1:19" s="94" customFormat="1" ht="20.100000000000001" customHeight="1" x14ac:dyDescent="0.25">
      <c r="A1662" s="22">
        <v>1154</v>
      </c>
      <c r="B1662" s="20" t="str">
        <f t="shared" si="104"/>
        <v>00.03.27.2.1.1.1.B.329.2023</v>
      </c>
      <c r="C1662" s="20">
        <v>329</v>
      </c>
      <c r="D1662" s="72" t="s">
        <v>1085</v>
      </c>
      <c r="E1662" s="107" t="s">
        <v>1154</v>
      </c>
      <c r="F1662" s="19" t="s">
        <v>893</v>
      </c>
      <c r="G1662" s="190">
        <v>7449000</v>
      </c>
      <c r="H1662" s="269" t="s">
        <v>1102</v>
      </c>
      <c r="I1662" s="342">
        <v>2023</v>
      </c>
      <c r="J1662" s="126" t="s">
        <v>1512</v>
      </c>
      <c r="K1662" s="126" t="s">
        <v>59</v>
      </c>
      <c r="L1662" s="6" t="s">
        <v>59</v>
      </c>
      <c r="M1662" s="73"/>
      <c r="N1662" s="111">
        <v>1</v>
      </c>
      <c r="O1662" s="73" t="s">
        <v>946</v>
      </c>
      <c r="P1662" s="110" t="s">
        <v>985</v>
      </c>
      <c r="Q1662" s="108" t="s">
        <v>63</v>
      </c>
      <c r="R1662" s="104"/>
      <c r="S1662" s="104"/>
    </row>
    <row r="1663" spans="1:19" s="94" customFormat="1" ht="20.100000000000001" customHeight="1" x14ac:dyDescent="0.25">
      <c r="A1663" s="22">
        <v>1154</v>
      </c>
      <c r="B1663" s="20" t="str">
        <f t="shared" si="104"/>
        <v>00.03.27.2.1.1.1.B.330.2023</v>
      </c>
      <c r="C1663" s="20">
        <v>330</v>
      </c>
      <c r="D1663" s="72" t="s">
        <v>1085</v>
      </c>
      <c r="E1663" s="107" t="s">
        <v>1154</v>
      </c>
      <c r="F1663" s="19" t="s">
        <v>893</v>
      </c>
      <c r="G1663" s="190">
        <v>7449000</v>
      </c>
      <c r="H1663" s="269" t="s">
        <v>1102</v>
      </c>
      <c r="I1663" s="342">
        <v>2023</v>
      </c>
      <c r="J1663" s="126" t="s">
        <v>1512</v>
      </c>
      <c r="K1663" s="126" t="s">
        <v>59</v>
      </c>
      <c r="L1663" s="6" t="s">
        <v>59</v>
      </c>
      <c r="M1663" s="73"/>
      <c r="N1663" s="111">
        <v>1</v>
      </c>
      <c r="O1663" s="73" t="s">
        <v>946</v>
      </c>
      <c r="P1663" s="110" t="s">
        <v>985</v>
      </c>
      <c r="Q1663" s="108" t="s">
        <v>63</v>
      </c>
      <c r="R1663" s="104"/>
      <c r="S1663" s="104"/>
    </row>
    <row r="1664" spans="1:19" s="94" customFormat="1" ht="20.100000000000001" customHeight="1" x14ac:dyDescent="0.25">
      <c r="A1664" s="22">
        <v>1154</v>
      </c>
      <c r="B1664" s="20" t="str">
        <f t="shared" si="104"/>
        <v>00.03.27.2.1.1.1.B.331.2023</v>
      </c>
      <c r="C1664" s="20">
        <v>331</v>
      </c>
      <c r="D1664" s="72" t="s">
        <v>1085</v>
      </c>
      <c r="E1664" s="107" t="s">
        <v>1154</v>
      </c>
      <c r="F1664" s="19" t="s">
        <v>893</v>
      </c>
      <c r="G1664" s="190">
        <v>7449000</v>
      </c>
      <c r="H1664" s="269" t="s">
        <v>1102</v>
      </c>
      <c r="I1664" s="342">
        <v>2023</v>
      </c>
      <c r="J1664" s="126" t="s">
        <v>1512</v>
      </c>
      <c r="K1664" s="126" t="s">
        <v>59</v>
      </c>
      <c r="L1664" s="6" t="s">
        <v>59</v>
      </c>
      <c r="M1664" s="73"/>
      <c r="N1664" s="111">
        <v>1</v>
      </c>
      <c r="O1664" s="73" t="s">
        <v>946</v>
      </c>
      <c r="P1664" s="110" t="s">
        <v>985</v>
      </c>
      <c r="Q1664" s="108" t="s">
        <v>63</v>
      </c>
      <c r="R1664" s="104"/>
      <c r="S1664" s="104"/>
    </row>
    <row r="1665" spans="1:19" s="58" customFormat="1" ht="20.100000000000001" customHeight="1" x14ac:dyDescent="0.25">
      <c r="A1665" s="72">
        <v>1329</v>
      </c>
      <c r="B1665" s="20" t="str">
        <f t="shared" ref="B1665" si="105">"00.03.27.2.1.1.9.B."&amp;C1665&amp;D1665&amp;I1665</f>
        <v>00.03.27.2.1.1.9.B.332.2020</v>
      </c>
      <c r="C1665" s="20">
        <v>332</v>
      </c>
      <c r="D1665" s="72" t="s">
        <v>1085</v>
      </c>
      <c r="E1665" s="121" t="s">
        <v>718</v>
      </c>
      <c r="F1665" s="19" t="s">
        <v>893</v>
      </c>
      <c r="G1665" s="199" t="s">
        <v>59</v>
      </c>
      <c r="H1665" s="286" t="s">
        <v>1146</v>
      </c>
      <c r="I1665" s="15">
        <v>2020</v>
      </c>
      <c r="J1665" s="73" t="s">
        <v>1155</v>
      </c>
      <c r="K1665" s="73"/>
      <c r="L1665" s="75"/>
      <c r="M1665" s="73"/>
      <c r="N1665" s="15">
        <v>1</v>
      </c>
      <c r="O1665" s="73" t="s">
        <v>946</v>
      </c>
      <c r="P1665" s="74" t="s">
        <v>750</v>
      </c>
      <c r="Q1665" s="73" t="s">
        <v>63</v>
      </c>
      <c r="R1665" s="75"/>
      <c r="S1665" s="75"/>
    </row>
    <row r="1666" spans="1:19" s="58" customFormat="1" ht="20.100000000000001" customHeight="1" x14ac:dyDescent="0.25">
      <c r="A1666" s="72"/>
      <c r="B1666" s="20"/>
      <c r="C1666" s="20"/>
      <c r="D1666" s="72"/>
      <c r="E1666" s="53"/>
      <c r="F1666" s="91"/>
      <c r="G1666" s="207"/>
      <c r="H1666" s="291"/>
      <c r="I1666" s="187"/>
      <c r="J1666" s="6"/>
      <c r="K1666" s="6"/>
      <c r="L1666" s="114"/>
      <c r="M1666" s="45"/>
      <c r="N1666" s="45"/>
      <c r="O1666" s="182"/>
      <c r="P1666" s="53"/>
      <c r="Q1666" s="60"/>
      <c r="R1666" s="75"/>
      <c r="S1666" s="75"/>
    </row>
    <row r="1667" spans="1:19" s="58" customFormat="1" ht="20.100000000000001" customHeight="1" x14ac:dyDescent="0.25">
      <c r="A1667" s="22">
        <v>1406</v>
      </c>
      <c r="B1667" s="20" t="str">
        <f t="shared" ref="B1667:B1700" si="106">"00.03.27.2.2.2.1.B."&amp;C1667&amp;D1667&amp;I1667</f>
        <v>00.03.27.2.2.2.1.B.1.2017</v>
      </c>
      <c r="C1667" s="20">
        <v>1</v>
      </c>
      <c r="D1667" s="72" t="s">
        <v>1085</v>
      </c>
      <c r="E1667" s="168" t="s">
        <v>1023</v>
      </c>
      <c r="F1667" s="19" t="s">
        <v>893</v>
      </c>
      <c r="G1667" s="202">
        <v>2500000</v>
      </c>
      <c r="H1667" s="292"/>
      <c r="I1667" s="15">
        <v>2017</v>
      </c>
      <c r="J1667" s="47"/>
      <c r="K1667" s="47"/>
      <c r="L1667" s="47"/>
      <c r="M1667" s="27"/>
      <c r="N1667" s="15">
        <v>1</v>
      </c>
      <c r="O1667" s="128" t="s">
        <v>873</v>
      </c>
      <c r="P1667" s="46" t="s">
        <v>764</v>
      </c>
      <c r="Q1667" s="48" t="s">
        <v>566</v>
      </c>
      <c r="R1667" s="20"/>
      <c r="S1667" s="20"/>
    </row>
    <row r="1668" spans="1:19" s="58" customFormat="1" ht="20.100000000000001" customHeight="1" x14ac:dyDescent="0.25">
      <c r="A1668" s="72">
        <v>1407</v>
      </c>
      <c r="B1668" s="20" t="str">
        <f t="shared" si="106"/>
        <v>00.03.27.2.2.2.1.B.2.2017</v>
      </c>
      <c r="C1668" s="20">
        <v>2</v>
      </c>
      <c r="D1668" s="72" t="s">
        <v>1085</v>
      </c>
      <c r="E1668" s="46" t="s">
        <v>765</v>
      </c>
      <c r="F1668" s="19" t="s">
        <v>893</v>
      </c>
      <c r="G1668" s="190">
        <v>11800000</v>
      </c>
      <c r="H1668" s="269"/>
      <c r="I1668" s="15">
        <v>2017</v>
      </c>
      <c r="J1668" s="47"/>
      <c r="K1668" s="47"/>
      <c r="L1668" s="47"/>
      <c r="M1668" s="27"/>
      <c r="N1668" s="15">
        <v>1</v>
      </c>
      <c r="O1668" s="15" t="s">
        <v>873</v>
      </c>
      <c r="P1668" s="46" t="s">
        <v>764</v>
      </c>
      <c r="Q1668" s="48" t="s">
        <v>566</v>
      </c>
      <c r="R1668" s="20"/>
      <c r="S1668" s="20"/>
    </row>
    <row r="1669" spans="1:19" s="58" customFormat="1" ht="20.100000000000001" customHeight="1" x14ac:dyDescent="0.25">
      <c r="A1669" s="22">
        <v>1408</v>
      </c>
      <c r="B1669" s="20" t="str">
        <f t="shared" si="106"/>
        <v>00.03.27.2.2.2.1.B.3.2017</v>
      </c>
      <c r="C1669" s="20">
        <v>3</v>
      </c>
      <c r="D1669" s="72" t="s">
        <v>1085</v>
      </c>
      <c r="E1669" s="46" t="s">
        <v>765</v>
      </c>
      <c r="F1669" s="19" t="s">
        <v>893</v>
      </c>
      <c r="G1669" s="190">
        <v>11800000</v>
      </c>
      <c r="H1669" s="269"/>
      <c r="I1669" s="15">
        <v>2017</v>
      </c>
      <c r="J1669" s="47"/>
      <c r="K1669" s="47"/>
      <c r="L1669" s="47"/>
      <c r="M1669" s="27"/>
      <c r="N1669" s="15">
        <v>1</v>
      </c>
      <c r="O1669" s="15" t="s">
        <v>873</v>
      </c>
      <c r="P1669" s="46" t="s">
        <v>764</v>
      </c>
      <c r="Q1669" s="48" t="s">
        <v>566</v>
      </c>
      <c r="R1669" s="20"/>
      <c r="S1669" s="20"/>
    </row>
    <row r="1670" spans="1:19" s="58" customFormat="1" ht="20.100000000000001" customHeight="1" x14ac:dyDescent="0.25">
      <c r="A1670" s="72">
        <v>1409</v>
      </c>
      <c r="B1670" s="20" t="str">
        <f t="shared" si="106"/>
        <v>00.03.27.2.2.2.1.B.4.2017</v>
      </c>
      <c r="C1670" s="20">
        <v>4</v>
      </c>
      <c r="D1670" s="72" t="s">
        <v>1085</v>
      </c>
      <c r="E1670" s="46" t="s">
        <v>766</v>
      </c>
      <c r="F1670" s="19" t="s">
        <v>893</v>
      </c>
      <c r="G1670" s="190">
        <v>375000</v>
      </c>
      <c r="H1670" s="269"/>
      <c r="I1670" s="15">
        <v>2017</v>
      </c>
      <c r="J1670" s="47"/>
      <c r="K1670" s="47"/>
      <c r="L1670" s="47"/>
      <c r="M1670" s="27"/>
      <c r="N1670" s="15">
        <v>1</v>
      </c>
      <c r="O1670" s="15" t="s">
        <v>873</v>
      </c>
      <c r="P1670" s="46" t="s">
        <v>764</v>
      </c>
      <c r="Q1670" s="48" t="s">
        <v>566</v>
      </c>
      <c r="R1670" s="20"/>
      <c r="S1670" s="20"/>
    </row>
    <row r="1671" spans="1:19" s="58" customFormat="1" ht="20.100000000000001" customHeight="1" x14ac:dyDescent="0.25">
      <c r="A1671" s="22">
        <v>1410</v>
      </c>
      <c r="B1671" s="20" t="str">
        <f t="shared" si="106"/>
        <v>00.03.27.2.2.2.1.B.5.2017</v>
      </c>
      <c r="C1671" s="20">
        <v>5</v>
      </c>
      <c r="D1671" s="72" t="s">
        <v>1085</v>
      </c>
      <c r="E1671" s="46" t="s">
        <v>767</v>
      </c>
      <c r="F1671" s="19" t="s">
        <v>893</v>
      </c>
      <c r="G1671" s="190">
        <v>375000</v>
      </c>
      <c r="H1671" s="269"/>
      <c r="I1671" s="15">
        <v>2017</v>
      </c>
      <c r="J1671" s="47"/>
      <c r="K1671" s="47"/>
      <c r="L1671" s="47"/>
      <c r="M1671" s="27"/>
      <c r="N1671" s="15">
        <v>1</v>
      </c>
      <c r="O1671" s="15" t="s">
        <v>873</v>
      </c>
      <c r="P1671" s="46" t="s">
        <v>764</v>
      </c>
      <c r="Q1671" s="48" t="s">
        <v>566</v>
      </c>
      <c r="R1671" s="20"/>
      <c r="S1671" s="20"/>
    </row>
    <row r="1672" spans="1:19" s="58" customFormat="1" ht="20.100000000000001" customHeight="1" x14ac:dyDescent="0.25">
      <c r="A1672" s="72">
        <v>1411</v>
      </c>
      <c r="B1672" s="20" t="str">
        <f t="shared" si="106"/>
        <v>00.03.27.2.2.2.1.B.6.2017</v>
      </c>
      <c r="C1672" s="20">
        <v>6</v>
      </c>
      <c r="D1672" s="72" t="s">
        <v>1085</v>
      </c>
      <c r="E1672" s="46" t="s">
        <v>768</v>
      </c>
      <c r="F1672" s="19" t="s">
        <v>893</v>
      </c>
      <c r="G1672" s="190">
        <v>500000</v>
      </c>
      <c r="H1672" s="269"/>
      <c r="I1672" s="15">
        <v>2017</v>
      </c>
      <c r="J1672" s="47"/>
      <c r="K1672" s="47"/>
      <c r="L1672" s="47"/>
      <c r="M1672" s="27"/>
      <c r="N1672" s="15">
        <v>1</v>
      </c>
      <c r="O1672" s="15" t="s">
        <v>873</v>
      </c>
      <c r="P1672" s="46" t="s">
        <v>764</v>
      </c>
      <c r="Q1672" s="48" t="s">
        <v>566</v>
      </c>
      <c r="R1672" s="20"/>
      <c r="S1672" s="20"/>
    </row>
    <row r="1673" spans="1:19" s="58" customFormat="1" ht="20.100000000000001" customHeight="1" x14ac:dyDescent="0.25">
      <c r="A1673" s="22">
        <v>1412</v>
      </c>
      <c r="B1673" s="20" t="str">
        <f t="shared" si="106"/>
        <v>00.03.27.2.2.2.1.B.7.2015</v>
      </c>
      <c r="C1673" s="20">
        <v>7</v>
      </c>
      <c r="D1673" s="72" t="s">
        <v>1085</v>
      </c>
      <c r="E1673" s="46" t="s">
        <v>769</v>
      </c>
      <c r="F1673" s="19" t="s">
        <v>893</v>
      </c>
      <c r="G1673" s="190">
        <v>2000000</v>
      </c>
      <c r="H1673" s="269"/>
      <c r="I1673" s="15">
        <v>2015</v>
      </c>
      <c r="J1673" s="47"/>
      <c r="K1673" s="47"/>
      <c r="L1673" s="47"/>
      <c r="M1673" s="27"/>
      <c r="N1673" s="15">
        <v>1</v>
      </c>
      <c r="O1673" s="15" t="s">
        <v>873</v>
      </c>
      <c r="P1673" s="46" t="s">
        <v>764</v>
      </c>
      <c r="Q1673" s="48" t="s">
        <v>566</v>
      </c>
      <c r="R1673" s="20"/>
      <c r="S1673" s="20"/>
    </row>
    <row r="1674" spans="1:19" s="58" customFormat="1" ht="20.100000000000001" customHeight="1" x14ac:dyDescent="0.25">
      <c r="A1674" s="72">
        <v>1413</v>
      </c>
      <c r="B1674" s="20" t="str">
        <f t="shared" si="106"/>
        <v>00.03.27.2.2.2.1.B.8.2017</v>
      </c>
      <c r="C1674" s="20">
        <v>8</v>
      </c>
      <c r="D1674" s="72" t="s">
        <v>1085</v>
      </c>
      <c r="E1674" s="76" t="s">
        <v>71</v>
      </c>
      <c r="F1674" s="19" t="s">
        <v>893</v>
      </c>
      <c r="G1674" s="189">
        <v>2200000</v>
      </c>
      <c r="H1674" s="268"/>
      <c r="I1674" s="15">
        <v>2017</v>
      </c>
      <c r="J1674" s="47"/>
      <c r="K1674" s="47"/>
      <c r="L1674" s="49"/>
      <c r="M1674" s="27"/>
      <c r="N1674" s="15">
        <v>1</v>
      </c>
      <c r="O1674" s="129" t="s">
        <v>873</v>
      </c>
      <c r="P1674" s="46" t="s">
        <v>764</v>
      </c>
      <c r="Q1674" s="48" t="s">
        <v>566</v>
      </c>
      <c r="R1674" s="20"/>
      <c r="S1674" s="20"/>
    </row>
    <row r="1675" spans="1:19" s="58" customFormat="1" ht="20.100000000000001" customHeight="1" x14ac:dyDescent="0.25">
      <c r="A1675" s="22">
        <v>1414</v>
      </c>
      <c r="B1675" s="20" t="str">
        <f t="shared" si="106"/>
        <v>00.03.27.2.2.2.1.B.9.2015</v>
      </c>
      <c r="C1675" s="20">
        <v>9</v>
      </c>
      <c r="D1675" s="72" t="s">
        <v>1085</v>
      </c>
      <c r="E1675" s="74" t="s">
        <v>46</v>
      </c>
      <c r="F1675" s="19" t="s">
        <v>893</v>
      </c>
      <c r="G1675" s="192">
        <v>450000</v>
      </c>
      <c r="H1675" s="271"/>
      <c r="I1675" s="15">
        <v>2015</v>
      </c>
      <c r="J1675" s="47"/>
      <c r="K1675" s="47"/>
      <c r="L1675" s="47"/>
      <c r="M1675" s="27"/>
      <c r="N1675" s="15">
        <v>1</v>
      </c>
      <c r="O1675" s="15" t="s">
        <v>873</v>
      </c>
      <c r="P1675" s="46" t="s">
        <v>764</v>
      </c>
      <c r="Q1675" s="48" t="s">
        <v>566</v>
      </c>
      <c r="R1675" s="20"/>
      <c r="S1675" s="20"/>
    </row>
    <row r="1676" spans="1:19" s="58" customFormat="1" ht="20.100000000000001" customHeight="1" x14ac:dyDescent="0.25">
      <c r="A1676" s="72">
        <v>1415</v>
      </c>
      <c r="B1676" s="20" t="str">
        <f t="shared" si="106"/>
        <v>00.03.27.2.2.2.1.B.10.2016</v>
      </c>
      <c r="C1676" s="20">
        <v>10</v>
      </c>
      <c r="D1676" s="72" t="s">
        <v>1085</v>
      </c>
      <c r="E1676" s="88" t="s">
        <v>771</v>
      </c>
      <c r="F1676" s="19" t="s">
        <v>893</v>
      </c>
      <c r="G1676" s="190">
        <v>4500000</v>
      </c>
      <c r="H1676" s="269"/>
      <c r="I1676" s="15">
        <v>2016</v>
      </c>
      <c r="J1676" s="47" t="s">
        <v>366</v>
      </c>
      <c r="K1676" s="47"/>
      <c r="L1676" s="47" t="s">
        <v>12</v>
      </c>
      <c r="M1676" s="27"/>
      <c r="N1676" s="15">
        <v>2</v>
      </c>
      <c r="O1676" s="15" t="s">
        <v>873</v>
      </c>
      <c r="P1676" s="46" t="s">
        <v>764</v>
      </c>
      <c r="Q1676" s="48" t="s">
        <v>566</v>
      </c>
      <c r="R1676" s="20"/>
      <c r="S1676" s="20"/>
    </row>
    <row r="1677" spans="1:19" s="58" customFormat="1" ht="20.100000000000001" customHeight="1" x14ac:dyDescent="0.25">
      <c r="A1677" s="22">
        <v>1416</v>
      </c>
      <c r="B1677" s="20" t="str">
        <f t="shared" si="106"/>
        <v>00.03.27.2.2.2.1.B.11.2016</v>
      </c>
      <c r="C1677" s="20">
        <v>11</v>
      </c>
      <c r="D1677" s="72" t="s">
        <v>1085</v>
      </c>
      <c r="E1677" s="88" t="s">
        <v>771</v>
      </c>
      <c r="F1677" s="19" t="s">
        <v>893</v>
      </c>
      <c r="G1677" s="201">
        <v>7500000</v>
      </c>
      <c r="H1677" s="285"/>
      <c r="I1677" s="15">
        <v>2016</v>
      </c>
      <c r="J1677" s="47" t="s">
        <v>366</v>
      </c>
      <c r="K1677" s="47"/>
      <c r="L1677" s="47" t="s">
        <v>967</v>
      </c>
      <c r="M1677" s="27"/>
      <c r="N1677" s="15">
        <v>2</v>
      </c>
      <c r="O1677" s="128" t="s">
        <v>873</v>
      </c>
      <c r="P1677" s="46" t="s">
        <v>764</v>
      </c>
      <c r="Q1677" s="48" t="s">
        <v>566</v>
      </c>
      <c r="R1677" s="20"/>
      <c r="S1677" s="20"/>
    </row>
    <row r="1678" spans="1:19" s="58" customFormat="1" ht="20.100000000000001" customHeight="1" x14ac:dyDescent="0.25">
      <c r="A1678" s="72">
        <v>1417</v>
      </c>
      <c r="B1678" s="20" t="str">
        <f t="shared" si="106"/>
        <v>00.03.27.2.2.2.1.B.12.2015</v>
      </c>
      <c r="C1678" s="20">
        <v>12</v>
      </c>
      <c r="D1678" s="72" t="s">
        <v>1085</v>
      </c>
      <c r="E1678" s="46" t="s">
        <v>772</v>
      </c>
      <c r="F1678" s="19" t="s">
        <v>893</v>
      </c>
      <c r="G1678" s="190">
        <v>50000</v>
      </c>
      <c r="H1678" s="269"/>
      <c r="I1678" s="15">
        <v>2015</v>
      </c>
      <c r="J1678" s="47"/>
      <c r="K1678" s="47"/>
      <c r="L1678" s="47"/>
      <c r="M1678" s="27"/>
      <c r="N1678" s="15">
        <v>1</v>
      </c>
      <c r="O1678" s="15" t="s">
        <v>873</v>
      </c>
      <c r="P1678" s="46" t="s">
        <v>764</v>
      </c>
      <c r="Q1678" s="48" t="s">
        <v>566</v>
      </c>
      <c r="R1678" s="20"/>
      <c r="S1678" s="20"/>
    </row>
    <row r="1679" spans="1:19" s="58" customFormat="1" ht="20.100000000000001" customHeight="1" x14ac:dyDescent="0.25">
      <c r="A1679" s="22">
        <v>1418</v>
      </c>
      <c r="B1679" s="20" t="str">
        <f t="shared" si="106"/>
        <v>00.03.27.2.2.2.1.B.13.2015</v>
      </c>
      <c r="C1679" s="20">
        <v>13</v>
      </c>
      <c r="D1679" s="72" t="s">
        <v>1085</v>
      </c>
      <c r="E1679" s="74" t="s">
        <v>708</v>
      </c>
      <c r="F1679" s="19" t="s">
        <v>893</v>
      </c>
      <c r="G1679" s="208">
        <v>70000</v>
      </c>
      <c r="H1679" s="293"/>
      <c r="I1679" s="15">
        <v>2015</v>
      </c>
      <c r="J1679" s="47"/>
      <c r="K1679" s="47"/>
      <c r="L1679" s="47"/>
      <c r="M1679" s="27"/>
      <c r="N1679" s="15">
        <v>1</v>
      </c>
      <c r="O1679" s="130" t="s">
        <v>873</v>
      </c>
      <c r="P1679" s="46" t="s">
        <v>764</v>
      </c>
      <c r="Q1679" s="48" t="s">
        <v>566</v>
      </c>
      <c r="R1679" s="20"/>
      <c r="S1679" s="20"/>
    </row>
    <row r="1680" spans="1:19" s="58" customFormat="1" ht="20.100000000000001" customHeight="1" x14ac:dyDescent="0.25">
      <c r="A1680" s="72">
        <v>1419</v>
      </c>
      <c r="B1680" s="20" t="str">
        <f t="shared" si="106"/>
        <v>00.03.27.2.2.2.1.B.14.2017</v>
      </c>
      <c r="C1680" s="20">
        <v>14</v>
      </c>
      <c r="D1680" s="72" t="s">
        <v>1085</v>
      </c>
      <c r="E1680" s="46" t="s">
        <v>773</v>
      </c>
      <c r="F1680" s="19" t="s">
        <v>893</v>
      </c>
      <c r="G1680" s="190">
        <v>1500000</v>
      </c>
      <c r="H1680" s="269"/>
      <c r="I1680" s="15">
        <v>2017</v>
      </c>
      <c r="J1680" s="47"/>
      <c r="K1680" s="47"/>
      <c r="L1680" s="47"/>
      <c r="M1680" s="27"/>
      <c r="N1680" s="15">
        <v>1</v>
      </c>
      <c r="O1680" s="15" t="s">
        <v>873</v>
      </c>
      <c r="P1680" s="46" t="s">
        <v>764</v>
      </c>
      <c r="Q1680" s="48" t="s">
        <v>566</v>
      </c>
      <c r="R1680" s="20"/>
      <c r="S1680" s="20"/>
    </row>
    <row r="1681" spans="1:19" s="58" customFormat="1" ht="20.100000000000001" customHeight="1" x14ac:dyDescent="0.25">
      <c r="A1681" s="22">
        <v>1420</v>
      </c>
      <c r="B1681" s="20" t="str">
        <f t="shared" si="106"/>
        <v>00.03.27.2.2.2.1.B.15.2017</v>
      </c>
      <c r="C1681" s="20">
        <v>15</v>
      </c>
      <c r="D1681" s="72" t="s">
        <v>1085</v>
      </c>
      <c r="E1681" s="71" t="s">
        <v>718</v>
      </c>
      <c r="F1681" s="19" t="s">
        <v>893</v>
      </c>
      <c r="G1681" s="189">
        <v>3000000</v>
      </c>
      <c r="H1681" s="268"/>
      <c r="I1681" s="15">
        <v>2017</v>
      </c>
      <c r="J1681" s="47"/>
      <c r="K1681" s="47"/>
      <c r="L1681" s="47"/>
      <c r="M1681" s="27"/>
      <c r="N1681" s="15">
        <v>1</v>
      </c>
      <c r="O1681" s="129" t="s">
        <v>873</v>
      </c>
      <c r="P1681" s="46" t="s">
        <v>764</v>
      </c>
      <c r="Q1681" s="48" t="s">
        <v>566</v>
      </c>
      <c r="R1681" s="20"/>
      <c r="S1681" s="20"/>
    </row>
    <row r="1682" spans="1:19" s="58" customFormat="1" ht="20.100000000000001" customHeight="1" x14ac:dyDescent="0.25">
      <c r="A1682" s="72">
        <v>1421</v>
      </c>
      <c r="B1682" s="20" t="str">
        <f t="shared" si="106"/>
        <v>00.03.27.2.2.2.1.B.16.2017</v>
      </c>
      <c r="C1682" s="20">
        <v>16</v>
      </c>
      <c r="D1682" s="72" t="s">
        <v>1085</v>
      </c>
      <c r="E1682" s="46" t="s">
        <v>774</v>
      </c>
      <c r="F1682" s="19" t="s">
        <v>893</v>
      </c>
      <c r="G1682" s="190">
        <v>3150000</v>
      </c>
      <c r="H1682" s="269"/>
      <c r="I1682" s="15">
        <v>2017</v>
      </c>
      <c r="J1682" s="47"/>
      <c r="K1682" s="47"/>
      <c r="L1682" s="47"/>
      <c r="M1682" s="27"/>
      <c r="N1682" s="15">
        <v>1</v>
      </c>
      <c r="O1682" s="15" t="s">
        <v>873</v>
      </c>
      <c r="P1682" s="46" t="s">
        <v>764</v>
      </c>
      <c r="Q1682" s="48" t="s">
        <v>566</v>
      </c>
      <c r="R1682" s="20"/>
      <c r="S1682" s="20"/>
    </row>
    <row r="1683" spans="1:19" s="58" customFormat="1" ht="20.100000000000001" customHeight="1" x14ac:dyDescent="0.25">
      <c r="A1683" s="22">
        <v>1422</v>
      </c>
      <c r="B1683" s="20" t="str">
        <f t="shared" si="106"/>
        <v>00.03.27.2.2.2.1.B.17.2017</v>
      </c>
      <c r="C1683" s="20">
        <v>17</v>
      </c>
      <c r="D1683" s="72" t="s">
        <v>1085</v>
      </c>
      <c r="E1683" s="46" t="s">
        <v>367</v>
      </c>
      <c r="F1683" s="19" t="s">
        <v>893</v>
      </c>
      <c r="G1683" s="190">
        <v>150000</v>
      </c>
      <c r="H1683" s="269"/>
      <c r="I1683" s="15">
        <v>2017</v>
      </c>
      <c r="J1683" s="47"/>
      <c r="K1683" s="47"/>
      <c r="L1683" s="47"/>
      <c r="M1683" s="27"/>
      <c r="N1683" s="15">
        <v>1</v>
      </c>
      <c r="O1683" s="15" t="s">
        <v>873</v>
      </c>
      <c r="P1683" s="46" t="s">
        <v>764</v>
      </c>
      <c r="Q1683" s="48" t="s">
        <v>566</v>
      </c>
      <c r="R1683" s="20"/>
      <c r="S1683" s="20"/>
    </row>
    <row r="1684" spans="1:19" s="58" customFormat="1" ht="20.100000000000001" customHeight="1" x14ac:dyDescent="0.25">
      <c r="A1684" s="72">
        <v>1423</v>
      </c>
      <c r="B1684" s="20" t="str">
        <f t="shared" si="106"/>
        <v>00.03.27.2.2.2.1.B.18.2017</v>
      </c>
      <c r="C1684" s="20">
        <v>18</v>
      </c>
      <c r="D1684" s="72" t="s">
        <v>1085</v>
      </c>
      <c r="E1684" s="46" t="s">
        <v>454</v>
      </c>
      <c r="F1684" s="19" t="s">
        <v>893</v>
      </c>
      <c r="G1684" s="190">
        <v>70000</v>
      </c>
      <c r="H1684" s="269"/>
      <c r="I1684" s="15">
        <v>2017</v>
      </c>
      <c r="J1684" s="47"/>
      <c r="K1684" s="47"/>
      <c r="L1684" s="47"/>
      <c r="M1684" s="27"/>
      <c r="N1684" s="15">
        <v>1</v>
      </c>
      <c r="O1684" s="15" t="s">
        <v>873</v>
      </c>
      <c r="P1684" s="46" t="s">
        <v>764</v>
      </c>
      <c r="Q1684" s="48" t="s">
        <v>566</v>
      </c>
      <c r="R1684" s="20"/>
      <c r="S1684" s="20"/>
    </row>
    <row r="1685" spans="1:19" s="58" customFormat="1" ht="20.100000000000001" customHeight="1" x14ac:dyDescent="0.25">
      <c r="A1685" s="22">
        <v>1424</v>
      </c>
      <c r="B1685" s="20" t="str">
        <f t="shared" si="106"/>
        <v>00.03.27.2.2.2.1.B.19.2017</v>
      </c>
      <c r="C1685" s="20">
        <v>19</v>
      </c>
      <c r="D1685" s="72" t="s">
        <v>1085</v>
      </c>
      <c r="E1685" s="46" t="s">
        <v>775</v>
      </c>
      <c r="F1685" s="19" t="s">
        <v>893</v>
      </c>
      <c r="G1685" s="201">
        <v>70000</v>
      </c>
      <c r="H1685" s="285"/>
      <c r="I1685" s="15">
        <v>2017</v>
      </c>
      <c r="J1685" s="47"/>
      <c r="K1685" s="47"/>
      <c r="L1685" s="47"/>
      <c r="M1685" s="27"/>
      <c r="N1685" s="15">
        <v>1</v>
      </c>
      <c r="O1685" s="128" t="s">
        <v>873</v>
      </c>
      <c r="P1685" s="46" t="s">
        <v>764</v>
      </c>
      <c r="Q1685" s="48" t="s">
        <v>566</v>
      </c>
      <c r="R1685" s="20"/>
      <c r="S1685" s="20"/>
    </row>
    <row r="1686" spans="1:19" s="58" customFormat="1" ht="20.100000000000001" customHeight="1" x14ac:dyDescent="0.25">
      <c r="A1686" s="72">
        <v>1425</v>
      </c>
      <c r="B1686" s="20" t="str">
        <f t="shared" si="106"/>
        <v>00.03.27.2.2.2.1.B.20.2017</v>
      </c>
      <c r="C1686" s="20">
        <v>20</v>
      </c>
      <c r="D1686" s="72" t="s">
        <v>1085</v>
      </c>
      <c r="E1686" s="46" t="s">
        <v>776</v>
      </c>
      <c r="F1686" s="19" t="s">
        <v>893</v>
      </c>
      <c r="G1686" s="190">
        <v>50000</v>
      </c>
      <c r="H1686" s="269"/>
      <c r="I1686" s="15">
        <v>2017</v>
      </c>
      <c r="J1686" s="47"/>
      <c r="K1686" s="47"/>
      <c r="L1686" s="47"/>
      <c r="M1686" s="27"/>
      <c r="N1686" s="15">
        <v>1</v>
      </c>
      <c r="O1686" s="15" t="s">
        <v>873</v>
      </c>
      <c r="P1686" s="46" t="s">
        <v>764</v>
      </c>
      <c r="Q1686" s="48" t="s">
        <v>566</v>
      </c>
      <c r="R1686" s="20"/>
      <c r="S1686" s="20"/>
    </row>
    <row r="1687" spans="1:19" s="58" customFormat="1" ht="20.100000000000001" customHeight="1" x14ac:dyDescent="0.25">
      <c r="A1687" s="22">
        <v>1426</v>
      </c>
      <c r="B1687" s="20" t="str">
        <f t="shared" si="106"/>
        <v>00.03.27.2.2.2.1.B.21.2017</v>
      </c>
      <c r="C1687" s="20">
        <v>21</v>
      </c>
      <c r="D1687" s="72" t="s">
        <v>1085</v>
      </c>
      <c r="E1687" s="46" t="s">
        <v>777</v>
      </c>
      <c r="F1687" s="19" t="s">
        <v>893</v>
      </c>
      <c r="G1687" s="208">
        <v>50000</v>
      </c>
      <c r="H1687" s="293"/>
      <c r="I1687" s="15">
        <v>2017</v>
      </c>
      <c r="J1687" s="47"/>
      <c r="K1687" s="47"/>
      <c r="L1687" s="47"/>
      <c r="M1687" s="27"/>
      <c r="N1687" s="15">
        <v>1</v>
      </c>
      <c r="O1687" s="130" t="s">
        <v>873</v>
      </c>
      <c r="P1687" s="46" t="s">
        <v>764</v>
      </c>
      <c r="Q1687" s="48" t="s">
        <v>566</v>
      </c>
      <c r="R1687" s="20"/>
      <c r="S1687" s="20"/>
    </row>
    <row r="1688" spans="1:19" s="58" customFormat="1" ht="20.100000000000001" customHeight="1" x14ac:dyDescent="0.25">
      <c r="A1688" s="72">
        <v>1427</v>
      </c>
      <c r="B1688" s="20" t="str">
        <f t="shared" si="106"/>
        <v>00.03.27.2.2.2.1.B.22.2017</v>
      </c>
      <c r="C1688" s="20">
        <v>22</v>
      </c>
      <c r="D1688" s="72" t="s">
        <v>1085</v>
      </c>
      <c r="E1688" s="46" t="s">
        <v>778</v>
      </c>
      <c r="F1688" s="19" t="s">
        <v>893</v>
      </c>
      <c r="G1688" s="190">
        <v>1500000</v>
      </c>
      <c r="H1688" s="269"/>
      <c r="I1688" s="15">
        <v>2017</v>
      </c>
      <c r="J1688" s="47"/>
      <c r="K1688" s="47"/>
      <c r="L1688" s="47"/>
      <c r="M1688" s="27"/>
      <c r="N1688" s="15">
        <v>1</v>
      </c>
      <c r="O1688" s="15" t="s">
        <v>873</v>
      </c>
      <c r="P1688" s="46" t="s">
        <v>764</v>
      </c>
      <c r="Q1688" s="48" t="s">
        <v>566</v>
      </c>
      <c r="R1688" s="20"/>
      <c r="S1688" s="20"/>
    </row>
    <row r="1689" spans="1:19" s="58" customFormat="1" ht="20.100000000000001" customHeight="1" x14ac:dyDescent="0.25">
      <c r="A1689" s="22">
        <v>1428</v>
      </c>
      <c r="B1689" s="20" t="str">
        <f t="shared" si="106"/>
        <v>00.03.27.2.2.2.1.B.23.2015</v>
      </c>
      <c r="C1689" s="20">
        <v>23</v>
      </c>
      <c r="D1689" s="72" t="s">
        <v>1085</v>
      </c>
      <c r="E1689" s="50" t="s">
        <v>779</v>
      </c>
      <c r="F1689" s="19" t="s">
        <v>893</v>
      </c>
      <c r="G1689" s="190">
        <v>1550000</v>
      </c>
      <c r="H1689" s="269"/>
      <c r="I1689" s="15">
        <v>2015</v>
      </c>
      <c r="J1689" s="51"/>
      <c r="K1689" s="51"/>
      <c r="L1689" s="51"/>
      <c r="M1689" s="27"/>
      <c r="N1689" s="15">
        <v>1</v>
      </c>
      <c r="O1689" s="15" t="s">
        <v>873</v>
      </c>
      <c r="P1689" s="46" t="s">
        <v>764</v>
      </c>
      <c r="Q1689" s="48" t="s">
        <v>566</v>
      </c>
      <c r="R1689" s="20"/>
      <c r="S1689" s="20"/>
    </row>
    <row r="1690" spans="1:19" s="94" customFormat="1" ht="20.100000000000001" customHeight="1" x14ac:dyDescent="0.25">
      <c r="A1690" s="72">
        <v>1429</v>
      </c>
      <c r="B1690" s="20" t="str">
        <f t="shared" si="106"/>
        <v>00.03.27.2.2.2.1.B.24.2015</v>
      </c>
      <c r="C1690" s="20">
        <v>24</v>
      </c>
      <c r="D1690" s="72" t="s">
        <v>1085</v>
      </c>
      <c r="E1690" s="50" t="s">
        <v>1055</v>
      </c>
      <c r="F1690" s="19" t="s">
        <v>893</v>
      </c>
      <c r="G1690" s="190">
        <v>3500000</v>
      </c>
      <c r="H1690" s="269"/>
      <c r="I1690" s="15">
        <v>2015</v>
      </c>
      <c r="J1690" s="51"/>
      <c r="K1690" s="51"/>
      <c r="L1690" s="51"/>
      <c r="M1690" s="27"/>
      <c r="N1690" s="15">
        <v>1</v>
      </c>
      <c r="O1690" s="15" t="s">
        <v>873</v>
      </c>
      <c r="P1690" s="50" t="s">
        <v>764</v>
      </c>
      <c r="Q1690" s="48" t="s">
        <v>566</v>
      </c>
      <c r="R1690" s="60"/>
      <c r="S1690" s="60"/>
    </row>
    <row r="1691" spans="1:19" s="94" customFormat="1" ht="20.100000000000001" customHeight="1" x14ac:dyDescent="0.25">
      <c r="A1691" s="22">
        <v>1430</v>
      </c>
      <c r="B1691" s="20" t="str">
        <f t="shared" si="106"/>
        <v>00.03.27.2.2.2.1.B.25.2017</v>
      </c>
      <c r="C1691" s="20">
        <v>25</v>
      </c>
      <c r="D1691" s="72" t="s">
        <v>1085</v>
      </c>
      <c r="E1691" s="95" t="s">
        <v>214</v>
      </c>
      <c r="F1691" s="91" t="s">
        <v>893</v>
      </c>
      <c r="G1691" s="203">
        <v>1974000</v>
      </c>
      <c r="H1691" s="284"/>
      <c r="I1691" s="100">
        <v>2017</v>
      </c>
      <c r="J1691" s="51" t="s">
        <v>900</v>
      </c>
      <c r="K1691" s="51"/>
      <c r="L1691" s="51"/>
      <c r="M1691" s="45"/>
      <c r="N1691" s="100">
        <v>1</v>
      </c>
      <c r="O1691" s="131" t="s">
        <v>873</v>
      </c>
      <c r="P1691" s="50" t="s">
        <v>764</v>
      </c>
      <c r="Q1691" s="48" t="s">
        <v>566</v>
      </c>
      <c r="R1691" s="60"/>
      <c r="S1691" s="60"/>
    </row>
    <row r="1692" spans="1:19" s="94" customFormat="1" ht="20.100000000000001" customHeight="1" x14ac:dyDescent="0.25">
      <c r="A1692" s="72"/>
      <c r="B1692" s="20" t="str">
        <f t="shared" si="106"/>
        <v>00.03.27.2.2.2.1.B.26.2022</v>
      </c>
      <c r="C1692" s="20">
        <v>26</v>
      </c>
      <c r="D1692" s="72" t="s">
        <v>1085</v>
      </c>
      <c r="E1692" s="95" t="s">
        <v>585</v>
      </c>
      <c r="F1692" s="91" t="s">
        <v>893</v>
      </c>
      <c r="G1692" s="203" t="s">
        <v>59</v>
      </c>
      <c r="H1692" s="284"/>
      <c r="I1692" s="100">
        <v>2022</v>
      </c>
      <c r="J1692" s="51" t="s">
        <v>245</v>
      </c>
      <c r="K1692" s="51"/>
      <c r="L1692" s="51"/>
      <c r="M1692" s="45"/>
      <c r="N1692" s="100">
        <v>1</v>
      </c>
      <c r="O1692" s="131" t="s">
        <v>873</v>
      </c>
      <c r="P1692" s="50" t="s">
        <v>764</v>
      </c>
      <c r="Q1692" s="48" t="s">
        <v>566</v>
      </c>
      <c r="R1692" s="60"/>
      <c r="S1692" s="60"/>
    </row>
    <row r="1693" spans="1:19" s="94" customFormat="1" ht="20.100000000000001" customHeight="1" x14ac:dyDescent="0.25">
      <c r="A1693" s="72"/>
      <c r="B1693" s="20" t="str">
        <f t="shared" si="106"/>
        <v>00.03.27.2.2.2.1.B.27.2022</v>
      </c>
      <c r="C1693" s="20">
        <v>27</v>
      </c>
      <c r="D1693" s="72" t="s">
        <v>1085</v>
      </c>
      <c r="E1693" s="95" t="s">
        <v>585</v>
      </c>
      <c r="F1693" s="91" t="s">
        <v>893</v>
      </c>
      <c r="G1693" s="203" t="s">
        <v>59</v>
      </c>
      <c r="H1693" s="284"/>
      <c r="I1693" s="100">
        <v>2022</v>
      </c>
      <c r="J1693" s="51" t="s">
        <v>245</v>
      </c>
      <c r="K1693" s="51"/>
      <c r="L1693" s="51"/>
      <c r="M1693" s="45"/>
      <c r="N1693" s="100">
        <v>1</v>
      </c>
      <c r="O1693" s="131" t="s">
        <v>873</v>
      </c>
      <c r="P1693" s="50" t="s">
        <v>764</v>
      </c>
      <c r="Q1693" s="48" t="s">
        <v>566</v>
      </c>
      <c r="R1693" s="60"/>
      <c r="S1693" s="60"/>
    </row>
    <row r="1694" spans="1:19" s="94" customFormat="1" ht="20.100000000000001" customHeight="1" x14ac:dyDescent="0.25">
      <c r="A1694" s="72"/>
      <c r="B1694" s="20" t="str">
        <f t="shared" si="106"/>
        <v>00.03.27.2.2.2.1.B.28.2022</v>
      </c>
      <c r="C1694" s="20">
        <v>28</v>
      </c>
      <c r="D1694" s="72" t="s">
        <v>1085</v>
      </c>
      <c r="E1694" s="95" t="s">
        <v>409</v>
      </c>
      <c r="F1694" s="91" t="s">
        <v>893</v>
      </c>
      <c r="G1694" s="203">
        <v>540000</v>
      </c>
      <c r="H1694" s="284" t="s">
        <v>1146</v>
      </c>
      <c r="I1694" s="100">
        <v>2022</v>
      </c>
      <c r="J1694" s="51" t="s">
        <v>410</v>
      </c>
      <c r="K1694" s="51"/>
      <c r="L1694" s="51"/>
      <c r="M1694" s="45"/>
      <c r="N1694" s="100">
        <v>1</v>
      </c>
      <c r="O1694" s="131" t="s">
        <v>873</v>
      </c>
      <c r="P1694" s="50" t="s">
        <v>764</v>
      </c>
      <c r="Q1694" s="48" t="s">
        <v>566</v>
      </c>
      <c r="R1694" s="60"/>
      <c r="S1694" s="60"/>
    </row>
    <row r="1695" spans="1:19" s="94" customFormat="1" ht="20.100000000000001" customHeight="1" x14ac:dyDescent="0.25">
      <c r="A1695" s="72"/>
      <c r="B1695" s="20" t="str">
        <f t="shared" si="106"/>
        <v>00.03.27.2.2.2.1.B.29.2022</v>
      </c>
      <c r="C1695" s="20">
        <v>29</v>
      </c>
      <c r="D1695" s="72" t="s">
        <v>1085</v>
      </c>
      <c r="E1695" s="95" t="s">
        <v>409</v>
      </c>
      <c r="F1695" s="91" t="s">
        <v>893</v>
      </c>
      <c r="G1695" s="203">
        <v>540000</v>
      </c>
      <c r="H1695" s="284" t="s">
        <v>1146</v>
      </c>
      <c r="I1695" s="100">
        <v>2022</v>
      </c>
      <c r="J1695" s="51" t="s">
        <v>410</v>
      </c>
      <c r="K1695" s="51"/>
      <c r="L1695" s="51"/>
      <c r="M1695" s="45"/>
      <c r="N1695" s="100">
        <v>1</v>
      </c>
      <c r="O1695" s="131" t="s">
        <v>873</v>
      </c>
      <c r="P1695" s="50" t="s">
        <v>764</v>
      </c>
      <c r="Q1695" s="48" t="s">
        <v>566</v>
      </c>
      <c r="R1695" s="60"/>
      <c r="S1695" s="60"/>
    </row>
    <row r="1696" spans="1:19" s="94" customFormat="1" ht="20.100000000000001" customHeight="1" x14ac:dyDescent="0.25">
      <c r="A1696" s="72"/>
      <c r="B1696" s="20" t="str">
        <f t="shared" si="106"/>
        <v>00.03.27.2.2.2.1.B.30.2022</v>
      </c>
      <c r="C1696" s="20">
        <v>30</v>
      </c>
      <c r="D1696" s="72" t="s">
        <v>1085</v>
      </c>
      <c r="E1696" s="95" t="s">
        <v>409</v>
      </c>
      <c r="F1696" s="91" t="s">
        <v>893</v>
      </c>
      <c r="G1696" s="203">
        <v>540000</v>
      </c>
      <c r="H1696" s="284" t="s">
        <v>1146</v>
      </c>
      <c r="I1696" s="100">
        <v>2022</v>
      </c>
      <c r="J1696" s="51" t="s">
        <v>410</v>
      </c>
      <c r="K1696" s="51"/>
      <c r="L1696" s="51"/>
      <c r="M1696" s="45"/>
      <c r="N1696" s="100">
        <v>1</v>
      </c>
      <c r="O1696" s="131" t="s">
        <v>873</v>
      </c>
      <c r="P1696" s="50" t="s">
        <v>764</v>
      </c>
      <c r="Q1696" s="48" t="s">
        <v>566</v>
      </c>
      <c r="R1696" s="60"/>
      <c r="S1696" s="60"/>
    </row>
    <row r="1697" spans="1:19" s="94" customFormat="1" ht="20.100000000000001" customHeight="1" x14ac:dyDescent="0.25">
      <c r="A1697" s="72"/>
      <c r="B1697" s="20" t="str">
        <f t="shared" si="106"/>
        <v>00.03.27.2.2.2.1.B.31.2022</v>
      </c>
      <c r="C1697" s="20">
        <v>31</v>
      </c>
      <c r="D1697" s="72" t="s">
        <v>1085</v>
      </c>
      <c r="E1697" s="95" t="s">
        <v>409</v>
      </c>
      <c r="F1697" s="91" t="s">
        <v>893</v>
      </c>
      <c r="G1697" s="203">
        <v>540000</v>
      </c>
      <c r="H1697" s="284" t="s">
        <v>1146</v>
      </c>
      <c r="I1697" s="100">
        <v>2022</v>
      </c>
      <c r="J1697" s="51" t="s">
        <v>410</v>
      </c>
      <c r="K1697" s="51"/>
      <c r="L1697" s="51"/>
      <c r="M1697" s="45"/>
      <c r="N1697" s="100">
        <v>1</v>
      </c>
      <c r="O1697" s="131" t="s">
        <v>873</v>
      </c>
      <c r="Q1697" s="48"/>
      <c r="R1697" s="60"/>
      <c r="S1697" s="60"/>
    </row>
    <row r="1698" spans="1:19" s="94" customFormat="1" ht="20.100000000000001" customHeight="1" x14ac:dyDescent="0.25">
      <c r="A1698" s="72"/>
      <c r="B1698" s="20" t="str">
        <f t="shared" si="106"/>
        <v>00.03.27.2.2.2.1.B.32.2022</v>
      </c>
      <c r="C1698" s="20">
        <v>32</v>
      </c>
      <c r="D1698" s="72" t="s">
        <v>1085</v>
      </c>
      <c r="E1698" s="95" t="s">
        <v>474</v>
      </c>
      <c r="F1698" s="91" t="s">
        <v>893</v>
      </c>
      <c r="G1698" s="197">
        <f>136000000/2</f>
        <v>68000000</v>
      </c>
      <c r="H1698" s="284" t="s">
        <v>1117</v>
      </c>
      <c r="I1698" s="100">
        <v>2022</v>
      </c>
      <c r="J1698" s="6" t="s">
        <v>1166</v>
      </c>
      <c r="K1698" s="6"/>
      <c r="L1698" s="114" t="s">
        <v>1167</v>
      </c>
      <c r="M1698" s="45"/>
      <c r="N1698" s="100">
        <v>1</v>
      </c>
      <c r="O1698" s="131" t="s">
        <v>1169</v>
      </c>
      <c r="P1698" s="50" t="s">
        <v>1169</v>
      </c>
      <c r="Q1698" s="48"/>
      <c r="R1698" s="60"/>
      <c r="S1698" s="60"/>
    </row>
    <row r="1699" spans="1:19" s="94" customFormat="1" ht="20.100000000000001" customHeight="1" x14ac:dyDescent="0.25">
      <c r="A1699" s="72"/>
      <c r="B1699" s="20" t="str">
        <f t="shared" si="106"/>
        <v>00.03.27.2.2.2.1.B.33.2022</v>
      </c>
      <c r="C1699" s="20">
        <v>33</v>
      </c>
      <c r="D1699" s="72" t="s">
        <v>1085</v>
      </c>
      <c r="E1699" s="95" t="s">
        <v>474</v>
      </c>
      <c r="F1699" s="91" t="s">
        <v>893</v>
      </c>
      <c r="G1699" s="197">
        <f>136000000/2</f>
        <v>68000000</v>
      </c>
      <c r="H1699" s="284" t="s">
        <v>1117</v>
      </c>
      <c r="I1699" s="100">
        <v>2022</v>
      </c>
      <c r="J1699" s="6" t="s">
        <v>1166</v>
      </c>
      <c r="K1699" s="6"/>
      <c r="L1699" s="114" t="s">
        <v>1167</v>
      </c>
      <c r="M1699" s="45"/>
      <c r="N1699" s="100">
        <v>1</v>
      </c>
      <c r="O1699" s="131" t="s">
        <v>1168</v>
      </c>
      <c r="P1699" s="50" t="s">
        <v>1169</v>
      </c>
      <c r="Q1699" s="48"/>
      <c r="R1699" s="60"/>
      <c r="S1699" s="60"/>
    </row>
    <row r="1700" spans="1:19" s="94" customFormat="1" ht="20.100000000000001" customHeight="1" x14ac:dyDescent="0.25">
      <c r="A1700" s="72"/>
      <c r="B1700" s="20" t="str">
        <f t="shared" si="106"/>
        <v>00.03.27.2.2.2.1.B.34.2023</v>
      </c>
      <c r="C1700" s="20">
        <v>34</v>
      </c>
      <c r="D1700" s="72" t="s">
        <v>1085</v>
      </c>
      <c r="E1700" s="95" t="s">
        <v>411</v>
      </c>
      <c r="F1700" s="91" t="s">
        <v>893</v>
      </c>
      <c r="G1700" s="197">
        <f>'[1]2023'!$D$116</f>
        <v>5880000</v>
      </c>
      <c r="H1700" s="284" t="s">
        <v>1164</v>
      </c>
      <c r="I1700" s="100">
        <v>2023</v>
      </c>
      <c r="J1700" s="6" t="s">
        <v>59</v>
      </c>
      <c r="K1700" s="6" t="s">
        <v>59</v>
      </c>
      <c r="L1700" s="114" t="s">
        <v>59</v>
      </c>
      <c r="M1700" s="45"/>
      <c r="N1700" s="100">
        <v>1</v>
      </c>
      <c r="O1700" s="131" t="s">
        <v>873</v>
      </c>
      <c r="P1700" s="50" t="s">
        <v>764</v>
      </c>
      <c r="Q1700" s="48"/>
      <c r="R1700" s="60"/>
      <c r="S1700" s="218"/>
    </row>
    <row r="1701" spans="1:19" s="94" customFormat="1" ht="20.100000000000001" customHeight="1" x14ac:dyDescent="0.25">
      <c r="A1701" s="72"/>
      <c r="B1701" s="20" t="str">
        <f t="shared" ref="B1701" si="107">"00.03.27.2.2.2.1.B."&amp;C1701&amp;D1701&amp;I1701</f>
        <v>00.03.27.2.2.2.1.B.35.2023</v>
      </c>
      <c r="C1701" s="20">
        <v>35</v>
      </c>
      <c r="D1701" s="72" t="s">
        <v>1085</v>
      </c>
      <c r="E1701" s="95" t="s">
        <v>1491</v>
      </c>
      <c r="F1701" s="91" t="s">
        <v>893</v>
      </c>
      <c r="G1701" s="197">
        <v>350000</v>
      </c>
      <c r="H1701" s="284" t="s">
        <v>1240</v>
      </c>
      <c r="I1701" s="100">
        <v>2023</v>
      </c>
      <c r="J1701" s="6" t="s">
        <v>59</v>
      </c>
      <c r="K1701" s="6" t="s">
        <v>59</v>
      </c>
      <c r="L1701" s="114" t="s">
        <v>59</v>
      </c>
      <c r="M1701" s="45"/>
      <c r="N1701" s="100">
        <v>1</v>
      </c>
      <c r="O1701" s="131" t="s">
        <v>873</v>
      </c>
      <c r="P1701" s="50" t="s">
        <v>764</v>
      </c>
      <c r="Q1701" s="48"/>
      <c r="R1701" s="60"/>
      <c r="S1701" s="218"/>
    </row>
    <row r="1702" spans="1:19" s="94" customFormat="1" ht="20.100000000000001" customHeight="1" x14ac:dyDescent="0.25">
      <c r="A1702" s="72"/>
      <c r="B1702" s="20" t="str">
        <f t="shared" ref="B1702:B1703" si="108">"00.03.27.2.2.2.1.B."&amp;C1702&amp;D1702&amp;I1702</f>
        <v>00.03.27.2.2.2.1.B.36.2023</v>
      </c>
      <c r="C1702" s="20">
        <v>36</v>
      </c>
      <c r="D1702" s="72" t="s">
        <v>1085</v>
      </c>
      <c r="E1702" s="95" t="s">
        <v>1491</v>
      </c>
      <c r="F1702" s="91" t="s">
        <v>893</v>
      </c>
      <c r="G1702" s="197">
        <v>350000</v>
      </c>
      <c r="H1702" s="284" t="s">
        <v>1240</v>
      </c>
      <c r="I1702" s="100">
        <v>2023</v>
      </c>
      <c r="J1702" s="6" t="s">
        <v>59</v>
      </c>
      <c r="K1702" s="6" t="s">
        <v>59</v>
      </c>
      <c r="L1702" s="114" t="s">
        <v>59</v>
      </c>
      <c r="M1702" s="45"/>
      <c r="N1702" s="100">
        <v>1</v>
      </c>
      <c r="O1702" s="131" t="s">
        <v>873</v>
      </c>
      <c r="P1702" s="50" t="s">
        <v>764</v>
      </c>
      <c r="Q1702" s="48"/>
      <c r="R1702" s="60"/>
      <c r="S1702" s="218"/>
    </row>
    <row r="1703" spans="1:19" s="94" customFormat="1" ht="20.100000000000001" customHeight="1" x14ac:dyDescent="0.25">
      <c r="A1703" s="72"/>
      <c r="B1703" s="20" t="str">
        <f t="shared" si="108"/>
        <v>00.03.27.2.2.2.1.B.37.2023</v>
      </c>
      <c r="C1703" s="20">
        <v>37</v>
      </c>
      <c r="D1703" s="72" t="s">
        <v>1085</v>
      </c>
      <c r="E1703" s="95" t="s">
        <v>1532</v>
      </c>
      <c r="F1703" s="91" t="s">
        <v>893</v>
      </c>
      <c r="G1703" s="197">
        <f>9299000+100000+310000</f>
        <v>9709000</v>
      </c>
      <c r="H1703" s="284" t="s">
        <v>1102</v>
      </c>
      <c r="I1703" s="100">
        <v>2023</v>
      </c>
      <c r="J1703" s="126" t="s">
        <v>1512</v>
      </c>
      <c r="K1703" s="126" t="s">
        <v>1534</v>
      </c>
      <c r="L1703" s="126" t="s">
        <v>59</v>
      </c>
      <c r="M1703" s="45"/>
      <c r="N1703" s="100">
        <v>1</v>
      </c>
      <c r="O1703" s="131" t="s">
        <v>873</v>
      </c>
      <c r="P1703" s="50" t="s">
        <v>764</v>
      </c>
      <c r="Q1703" s="48"/>
      <c r="R1703" s="60"/>
      <c r="S1703" s="218"/>
    </row>
    <row r="1704" spans="1:19" s="94" customFormat="1" ht="20.100000000000001" customHeight="1" x14ac:dyDescent="0.25">
      <c r="A1704" s="72"/>
      <c r="B1704" s="20"/>
      <c r="C1704" s="20"/>
      <c r="D1704" s="72"/>
      <c r="E1704" s="95"/>
      <c r="F1704" s="91"/>
      <c r="G1704" s="197"/>
      <c r="H1704" s="284"/>
      <c r="I1704" s="100"/>
      <c r="J1704" s="6"/>
      <c r="K1704" s="6"/>
      <c r="L1704" s="114"/>
      <c r="M1704" s="45"/>
      <c r="N1704" s="100"/>
      <c r="O1704" s="131"/>
      <c r="P1704" s="50"/>
      <c r="Q1704" s="48"/>
      <c r="R1704" s="60"/>
      <c r="S1704" s="218"/>
    </row>
    <row r="1705" spans="1:19" s="94" customFormat="1" ht="20.100000000000001" customHeight="1" x14ac:dyDescent="0.25">
      <c r="A1705" s="72"/>
      <c r="B1705" s="60" t="str">
        <f>"00.03.27.3.1.1.1.B."&amp;C1705&amp;D1705&amp;I1705</f>
        <v>00.03.27.3.1.1.1.B.1.2017</v>
      </c>
      <c r="C1705" s="20">
        <v>1</v>
      </c>
      <c r="D1705" s="72" t="s">
        <v>1085</v>
      </c>
      <c r="E1705" s="95" t="s">
        <v>214</v>
      </c>
      <c r="F1705" s="91" t="s">
        <v>893</v>
      </c>
      <c r="G1705" s="246">
        <v>1974000</v>
      </c>
      <c r="H1705" s="294"/>
      <c r="I1705" s="100">
        <v>2017</v>
      </c>
      <c r="J1705" s="51"/>
      <c r="K1705" s="51"/>
      <c r="L1705" s="51"/>
      <c r="M1705" s="100">
        <v>1</v>
      </c>
      <c r="N1705" s="100">
        <v>1</v>
      </c>
      <c r="O1705" s="100" t="s">
        <v>947</v>
      </c>
      <c r="P1705" s="50" t="s">
        <v>1043</v>
      </c>
      <c r="Q1705" s="48"/>
      <c r="R1705" s="60"/>
      <c r="S1705" s="218"/>
    </row>
    <row r="1706" spans="1:19" s="94" customFormat="1" ht="20.100000000000001" customHeight="1" x14ac:dyDescent="0.25">
      <c r="A1706" s="72"/>
      <c r="B1706" s="60" t="str">
        <f>"00.03.27.3.1.1.1.B."&amp;I1706</f>
        <v>00.03.27.3.1.1.1.B.2016</v>
      </c>
      <c r="C1706" s="20">
        <v>2</v>
      </c>
      <c r="D1706" s="72" t="s">
        <v>1085</v>
      </c>
      <c r="E1706" s="46" t="s">
        <v>78</v>
      </c>
      <c r="F1706" s="19" t="s">
        <v>893</v>
      </c>
      <c r="G1706" s="246">
        <v>4500000</v>
      </c>
      <c r="H1706" s="294"/>
      <c r="I1706" s="15">
        <v>2016</v>
      </c>
      <c r="J1706" s="47" t="s">
        <v>366</v>
      </c>
      <c r="K1706" s="47"/>
      <c r="L1706" s="47"/>
      <c r="M1706" s="15">
        <v>1</v>
      </c>
      <c r="N1706" s="15">
        <v>1</v>
      </c>
      <c r="O1706" s="15" t="s">
        <v>947</v>
      </c>
      <c r="P1706" s="46" t="s">
        <v>966</v>
      </c>
      <c r="Q1706" s="11" t="s">
        <v>8</v>
      </c>
      <c r="R1706" s="60"/>
      <c r="S1706" s="218"/>
    </row>
    <row r="1707" spans="1:19" s="94" customFormat="1" ht="20.100000000000001" customHeight="1" x14ac:dyDescent="0.25">
      <c r="A1707" s="72"/>
      <c r="B1707" s="60" t="str">
        <f t="shared" ref="B1707:B1748" si="109">"00.03.27.3.1.1.2.B."&amp;C1707&amp;D1707&amp;I1707</f>
        <v>00.03.27.3.1.1.2.B.3.2017</v>
      </c>
      <c r="C1707" s="20">
        <v>3</v>
      </c>
      <c r="D1707" s="72" t="s">
        <v>1085</v>
      </c>
      <c r="E1707" s="71" t="s">
        <v>438</v>
      </c>
      <c r="F1707" s="19" t="s">
        <v>893</v>
      </c>
      <c r="G1707" s="247">
        <v>12600000</v>
      </c>
      <c r="H1707" s="295"/>
      <c r="I1707" s="15">
        <v>2017</v>
      </c>
      <c r="J1707" s="22" t="s">
        <v>1219</v>
      </c>
      <c r="K1707" s="22"/>
      <c r="L1707" s="22"/>
      <c r="M1707" s="10">
        <v>1</v>
      </c>
      <c r="N1707" s="10">
        <v>1</v>
      </c>
      <c r="O1707" s="15" t="s">
        <v>947</v>
      </c>
      <c r="P1707" s="74" t="s">
        <v>780</v>
      </c>
      <c r="Q1707" s="11" t="s">
        <v>8</v>
      </c>
      <c r="R1707" s="60"/>
      <c r="S1707" s="218"/>
    </row>
    <row r="1708" spans="1:19" s="94" customFormat="1" ht="20.100000000000001" customHeight="1" x14ac:dyDescent="0.25">
      <c r="A1708" s="72"/>
      <c r="B1708" s="60" t="str">
        <f t="shared" si="109"/>
        <v>00.03.27.3.1.1.2.B.4.2017</v>
      </c>
      <c r="C1708" s="20">
        <v>4</v>
      </c>
      <c r="D1708" s="72" t="s">
        <v>1085</v>
      </c>
      <c r="E1708" s="71" t="s">
        <v>438</v>
      </c>
      <c r="F1708" s="19" t="s">
        <v>893</v>
      </c>
      <c r="G1708" s="247">
        <v>12600000</v>
      </c>
      <c r="H1708" s="295"/>
      <c r="I1708" s="15">
        <v>2017</v>
      </c>
      <c r="J1708" s="22" t="s">
        <v>1219</v>
      </c>
      <c r="K1708" s="22"/>
      <c r="L1708" s="22"/>
      <c r="M1708" s="10">
        <v>1</v>
      </c>
      <c r="N1708" s="10">
        <v>1</v>
      </c>
      <c r="O1708" s="15" t="s">
        <v>947</v>
      </c>
      <c r="P1708" s="74" t="s">
        <v>780</v>
      </c>
      <c r="Q1708" s="11" t="s">
        <v>8</v>
      </c>
      <c r="R1708" s="60"/>
      <c r="S1708" s="218"/>
    </row>
    <row r="1709" spans="1:19" s="94" customFormat="1" ht="20.100000000000001" customHeight="1" x14ac:dyDescent="0.25">
      <c r="A1709" s="72"/>
      <c r="B1709" s="60" t="str">
        <f t="shared" si="109"/>
        <v>00.03.27.3.1.1.2.B.5.2017</v>
      </c>
      <c r="C1709" s="20">
        <v>5</v>
      </c>
      <c r="D1709" s="72" t="s">
        <v>1085</v>
      </c>
      <c r="E1709" s="71" t="s">
        <v>438</v>
      </c>
      <c r="F1709" s="19" t="s">
        <v>893</v>
      </c>
      <c r="G1709" s="248">
        <v>12600000</v>
      </c>
      <c r="H1709" s="296"/>
      <c r="I1709" s="15">
        <v>2017</v>
      </c>
      <c r="J1709" s="22" t="s">
        <v>1219</v>
      </c>
      <c r="K1709" s="22"/>
      <c r="L1709" s="22"/>
      <c r="M1709" s="10">
        <v>1</v>
      </c>
      <c r="N1709" s="10">
        <v>1</v>
      </c>
      <c r="O1709" s="15" t="s">
        <v>947</v>
      </c>
      <c r="P1709" s="74" t="s">
        <v>780</v>
      </c>
      <c r="Q1709" s="11" t="s">
        <v>8</v>
      </c>
      <c r="R1709" s="60"/>
      <c r="S1709" s="218"/>
    </row>
    <row r="1710" spans="1:19" s="94" customFormat="1" ht="20.100000000000001" customHeight="1" x14ac:dyDescent="0.25">
      <c r="A1710" s="72"/>
      <c r="B1710" s="60" t="str">
        <f t="shared" si="109"/>
        <v>00.03.27.3.1.1.2.B.62017</v>
      </c>
      <c r="C1710" s="20">
        <v>6</v>
      </c>
      <c r="D1710" s="72"/>
      <c r="E1710" s="71" t="s">
        <v>1220</v>
      </c>
      <c r="F1710" s="19" t="s">
        <v>893</v>
      </c>
      <c r="G1710" s="248">
        <v>12600000</v>
      </c>
      <c r="H1710" s="296"/>
      <c r="I1710" s="15">
        <v>2017</v>
      </c>
      <c r="J1710" s="22" t="s">
        <v>1219</v>
      </c>
      <c r="K1710" s="22"/>
      <c r="L1710" s="22"/>
      <c r="M1710" s="10">
        <v>1</v>
      </c>
      <c r="N1710" s="10">
        <v>1</v>
      </c>
      <c r="O1710" s="15" t="s">
        <v>947</v>
      </c>
      <c r="P1710" s="74" t="s">
        <v>780</v>
      </c>
      <c r="Q1710" s="11" t="s">
        <v>874</v>
      </c>
      <c r="R1710" s="60"/>
      <c r="S1710" s="218"/>
    </row>
    <row r="1711" spans="1:19" s="94" customFormat="1" ht="20.100000000000001" customHeight="1" x14ac:dyDescent="0.25">
      <c r="A1711" s="72"/>
      <c r="B1711" s="60" t="str">
        <f t="shared" si="109"/>
        <v>00.03.27.3.1.1.2.B.7.2017</v>
      </c>
      <c r="C1711" s="20">
        <v>7</v>
      </c>
      <c r="D1711" s="72" t="s">
        <v>1085</v>
      </c>
      <c r="E1711" s="28" t="s">
        <v>1023</v>
      </c>
      <c r="F1711" s="19" t="s">
        <v>893</v>
      </c>
      <c r="G1711" s="249">
        <v>2500000</v>
      </c>
      <c r="H1711" s="297"/>
      <c r="I1711" s="15">
        <v>2017</v>
      </c>
      <c r="J1711" s="73" t="s">
        <v>1221</v>
      </c>
      <c r="K1711" s="73"/>
      <c r="L1711" s="73"/>
      <c r="M1711" s="10">
        <v>1</v>
      </c>
      <c r="N1711" s="10">
        <v>1</v>
      </c>
      <c r="O1711" s="15" t="s">
        <v>947</v>
      </c>
      <c r="P1711" s="74" t="s">
        <v>780</v>
      </c>
      <c r="Q1711" s="11" t="s">
        <v>8</v>
      </c>
      <c r="R1711" s="60"/>
      <c r="S1711" s="218"/>
    </row>
    <row r="1712" spans="1:19" s="94" customFormat="1" ht="20.100000000000001" customHeight="1" x14ac:dyDescent="0.25">
      <c r="A1712" s="72"/>
      <c r="B1712" s="60" t="str">
        <f t="shared" si="109"/>
        <v>00.03.27.3.1.1.2.B.8.2017</v>
      </c>
      <c r="C1712" s="20">
        <v>8</v>
      </c>
      <c r="D1712" s="72" t="s">
        <v>1085</v>
      </c>
      <c r="E1712" s="28" t="s">
        <v>1023</v>
      </c>
      <c r="F1712" s="19" t="s">
        <v>893</v>
      </c>
      <c r="G1712" s="249">
        <v>2500000</v>
      </c>
      <c r="H1712" s="297"/>
      <c r="I1712" s="15">
        <v>2017</v>
      </c>
      <c r="J1712" s="73" t="s">
        <v>1221</v>
      </c>
      <c r="K1712" s="73"/>
      <c r="L1712" s="73"/>
      <c r="M1712" s="10">
        <v>1</v>
      </c>
      <c r="N1712" s="10">
        <v>1</v>
      </c>
      <c r="O1712" s="15" t="s">
        <v>947</v>
      </c>
      <c r="P1712" s="74" t="s">
        <v>780</v>
      </c>
      <c r="Q1712" s="11" t="s">
        <v>8</v>
      </c>
      <c r="R1712" s="60"/>
      <c r="S1712" s="218"/>
    </row>
    <row r="1713" spans="1:19" s="94" customFormat="1" ht="20.100000000000001" customHeight="1" x14ac:dyDescent="0.25">
      <c r="A1713" s="72"/>
      <c r="B1713" s="60" t="str">
        <f t="shared" si="109"/>
        <v>00.03.27.3.1.1.2.B.9.2017</v>
      </c>
      <c r="C1713" s="20">
        <v>9</v>
      </c>
      <c r="D1713" s="72" t="s">
        <v>1085</v>
      </c>
      <c r="E1713" s="28" t="s">
        <v>1023</v>
      </c>
      <c r="F1713" s="19" t="s">
        <v>893</v>
      </c>
      <c r="G1713" s="249">
        <v>2500000</v>
      </c>
      <c r="H1713" s="297"/>
      <c r="I1713" s="15">
        <v>2017</v>
      </c>
      <c r="J1713" s="73" t="s">
        <v>1221</v>
      </c>
      <c r="K1713" s="73"/>
      <c r="L1713" s="73"/>
      <c r="M1713" s="10">
        <v>1</v>
      </c>
      <c r="N1713" s="10">
        <v>1</v>
      </c>
      <c r="O1713" s="15" t="s">
        <v>947</v>
      </c>
      <c r="P1713" s="74" t="s">
        <v>780</v>
      </c>
      <c r="Q1713" s="11" t="s">
        <v>8</v>
      </c>
      <c r="R1713" s="60"/>
      <c r="S1713" s="218"/>
    </row>
    <row r="1714" spans="1:19" s="94" customFormat="1" ht="20.100000000000001" customHeight="1" x14ac:dyDescent="0.25">
      <c r="A1714" s="72"/>
      <c r="B1714" s="60" t="str">
        <f t="shared" si="109"/>
        <v>00.03.27.3.1.1.2.B.102017</v>
      </c>
      <c r="C1714" s="20">
        <v>10</v>
      </c>
      <c r="D1714" s="72"/>
      <c r="E1714" s="28" t="s">
        <v>1023</v>
      </c>
      <c r="F1714" s="19" t="s">
        <v>893</v>
      </c>
      <c r="G1714" s="249">
        <v>2500000</v>
      </c>
      <c r="H1714" s="297"/>
      <c r="I1714" s="15">
        <v>2017</v>
      </c>
      <c r="J1714" s="73" t="s">
        <v>1221</v>
      </c>
      <c r="K1714" s="73"/>
      <c r="L1714" s="73"/>
      <c r="M1714" s="10">
        <v>1</v>
      </c>
      <c r="N1714" s="10">
        <v>1</v>
      </c>
      <c r="O1714" s="15" t="s">
        <v>947</v>
      </c>
      <c r="P1714" s="74" t="s">
        <v>1222</v>
      </c>
      <c r="Q1714" s="11" t="s">
        <v>8</v>
      </c>
      <c r="R1714" s="60"/>
      <c r="S1714" s="218"/>
    </row>
    <row r="1715" spans="1:19" s="94" customFormat="1" ht="20.100000000000001" customHeight="1" x14ac:dyDescent="0.25">
      <c r="A1715" s="72"/>
      <c r="B1715" s="60" t="str">
        <f t="shared" si="109"/>
        <v>00.03.27.3.1.1.2.B.112018</v>
      </c>
      <c r="C1715" s="20">
        <v>11</v>
      </c>
      <c r="D1715" s="72"/>
      <c r="E1715" s="28" t="s">
        <v>782</v>
      </c>
      <c r="F1715" s="19" t="s">
        <v>893</v>
      </c>
      <c r="G1715" s="250"/>
      <c r="H1715" s="298"/>
      <c r="I1715" s="15">
        <v>2018</v>
      </c>
      <c r="J1715" s="73"/>
      <c r="K1715" s="73"/>
      <c r="L1715" s="73"/>
      <c r="M1715" s="10">
        <v>1</v>
      </c>
      <c r="N1715" s="10">
        <v>1</v>
      </c>
      <c r="O1715" s="15" t="s">
        <v>947</v>
      </c>
      <c r="P1715" s="74" t="s">
        <v>780</v>
      </c>
      <c r="Q1715" s="11" t="s">
        <v>8</v>
      </c>
      <c r="R1715" s="60"/>
      <c r="S1715" s="218"/>
    </row>
    <row r="1716" spans="1:19" s="94" customFormat="1" ht="20.100000000000001" customHeight="1" x14ac:dyDescent="0.25">
      <c r="A1716" s="72"/>
      <c r="B1716" s="60" t="str">
        <f t="shared" si="109"/>
        <v>00.03.27.3.1.1.2.B.12.2018</v>
      </c>
      <c r="C1716" s="20">
        <v>12</v>
      </c>
      <c r="D1716" s="72" t="s">
        <v>1085</v>
      </c>
      <c r="E1716" s="71" t="s">
        <v>782</v>
      </c>
      <c r="F1716" s="19" t="s">
        <v>893</v>
      </c>
      <c r="G1716" s="250">
        <v>90000</v>
      </c>
      <c r="H1716" s="298"/>
      <c r="I1716" s="15">
        <v>2018</v>
      </c>
      <c r="J1716" s="73"/>
      <c r="K1716" s="73"/>
      <c r="L1716" s="73"/>
      <c r="M1716" s="10">
        <v>1</v>
      </c>
      <c r="N1716" s="10">
        <v>1</v>
      </c>
      <c r="O1716" s="15" t="s">
        <v>947</v>
      </c>
      <c r="P1716" s="74" t="s">
        <v>780</v>
      </c>
      <c r="Q1716" s="11" t="s">
        <v>8</v>
      </c>
      <c r="R1716" s="60"/>
      <c r="S1716" s="218"/>
    </row>
    <row r="1717" spans="1:19" s="94" customFormat="1" ht="20.100000000000001" customHeight="1" x14ac:dyDescent="0.25">
      <c r="A1717" s="72"/>
      <c r="B1717" s="60" t="str">
        <f t="shared" si="109"/>
        <v>00.03.27.3.1.1.2.B.13.2018</v>
      </c>
      <c r="C1717" s="20">
        <v>13</v>
      </c>
      <c r="D1717" s="72" t="s">
        <v>1085</v>
      </c>
      <c r="E1717" s="71" t="s">
        <v>782</v>
      </c>
      <c r="F1717" s="19" t="s">
        <v>893</v>
      </c>
      <c r="G1717" s="250">
        <v>90000</v>
      </c>
      <c r="H1717" s="298"/>
      <c r="I1717" s="15">
        <v>2018</v>
      </c>
      <c r="J1717" s="73"/>
      <c r="K1717" s="73"/>
      <c r="L1717" s="73"/>
      <c r="M1717" s="10">
        <v>1</v>
      </c>
      <c r="N1717" s="10">
        <v>1</v>
      </c>
      <c r="O1717" s="15" t="s">
        <v>947</v>
      </c>
      <c r="P1717" s="74" t="s">
        <v>780</v>
      </c>
      <c r="Q1717" s="11" t="s">
        <v>8</v>
      </c>
      <c r="R1717" s="60"/>
      <c r="S1717" s="218"/>
    </row>
    <row r="1718" spans="1:19" s="94" customFormat="1" ht="20.100000000000001" customHeight="1" x14ac:dyDescent="0.25">
      <c r="A1718" s="72"/>
      <c r="B1718" s="60" t="str">
        <f t="shared" si="109"/>
        <v>00.03.27.3.1.1.2.B.14.2018</v>
      </c>
      <c r="C1718" s="20">
        <v>14</v>
      </c>
      <c r="D1718" s="72" t="s">
        <v>1085</v>
      </c>
      <c r="E1718" s="71" t="s">
        <v>782</v>
      </c>
      <c r="F1718" s="19" t="s">
        <v>893</v>
      </c>
      <c r="G1718" s="250">
        <v>90000</v>
      </c>
      <c r="H1718" s="298"/>
      <c r="I1718" s="15">
        <v>2018</v>
      </c>
      <c r="J1718" s="73"/>
      <c r="K1718" s="73"/>
      <c r="L1718" s="73"/>
      <c r="M1718" s="10">
        <v>1</v>
      </c>
      <c r="N1718" s="10">
        <v>1</v>
      </c>
      <c r="O1718" s="128" t="s">
        <v>947</v>
      </c>
      <c r="P1718" s="74" t="s">
        <v>780</v>
      </c>
      <c r="Q1718" s="11" t="s">
        <v>8</v>
      </c>
      <c r="R1718" s="60"/>
      <c r="S1718" s="218"/>
    </row>
    <row r="1719" spans="1:19" s="94" customFormat="1" ht="20.100000000000001" customHeight="1" x14ac:dyDescent="0.25">
      <c r="A1719" s="72"/>
      <c r="B1719" s="60" t="str">
        <f t="shared" si="109"/>
        <v>00.03.27.3.1.1.2.B.15.2017</v>
      </c>
      <c r="C1719" s="20">
        <v>15</v>
      </c>
      <c r="D1719" s="72" t="s">
        <v>1085</v>
      </c>
      <c r="E1719" s="71" t="s">
        <v>783</v>
      </c>
      <c r="F1719" s="19" t="s">
        <v>893</v>
      </c>
      <c r="G1719" s="250">
        <v>1500000</v>
      </c>
      <c r="H1719" s="298"/>
      <c r="I1719" s="15">
        <v>2017</v>
      </c>
      <c r="J1719" s="73"/>
      <c r="K1719" s="73"/>
      <c r="L1719" s="73"/>
      <c r="M1719" s="10">
        <v>1</v>
      </c>
      <c r="N1719" s="10">
        <v>1</v>
      </c>
      <c r="O1719" s="15" t="s">
        <v>947</v>
      </c>
      <c r="P1719" s="74" t="s">
        <v>780</v>
      </c>
      <c r="Q1719" s="11" t="s">
        <v>8</v>
      </c>
      <c r="R1719" s="60"/>
      <c r="S1719" s="218"/>
    </row>
    <row r="1720" spans="1:19" s="94" customFormat="1" ht="20.100000000000001" customHeight="1" x14ac:dyDescent="0.25">
      <c r="A1720" s="72"/>
      <c r="B1720" s="60" t="str">
        <f t="shared" si="109"/>
        <v>00.03.27.3.1.1.2.B.16.2017</v>
      </c>
      <c r="C1720" s="20">
        <v>16</v>
      </c>
      <c r="D1720" s="72" t="s">
        <v>1085</v>
      </c>
      <c r="E1720" s="71" t="s">
        <v>783</v>
      </c>
      <c r="F1720" s="19" t="s">
        <v>893</v>
      </c>
      <c r="G1720" s="250">
        <v>1500000</v>
      </c>
      <c r="H1720" s="298"/>
      <c r="I1720" s="15">
        <v>2017</v>
      </c>
      <c r="J1720" s="73"/>
      <c r="K1720" s="73"/>
      <c r="L1720" s="73"/>
      <c r="M1720" s="10">
        <v>1</v>
      </c>
      <c r="N1720" s="10">
        <v>1</v>
      </c>
      <c r="O1720" s="15" t="s">
        <v>947</v>
      </c>
      <c r="P1720" s="74" t="s">
        <v>780</v>
      </c>
      <c r="Q1720" s="11" t="s">
        <v>8</v>
      </c>
      <c r="R1720" s="60"/>
      <c r="S1720" s="218"/>
    </row>
    <row r="1721" spans="1:19" s="94" customFormat="1" ht="20.100000000000001" customHeight="1" x14ac:dyDescent="0.25">
      <c r="A1721" s="72"/>
      <c r="B1721" s="60" t="str">
        <f t="shared" si="109"/>
        <v>00.03.27.3.1.1.2.B.17.2017</v>
      </c>
      <c r="C1721" s="20">
        <v>17</v>
      </c>
      <c r="D1721" s="72" t="s">
        <v>1085</v>
      </c>
      <c r="E1721" s="71" t="s">
        <v>783</v>
      </c>
      <c r="F1721" s="19" t="s">
        <v>893</v>
      </c>
      <c r="G1721" s="250">
        <v>1500000</v>
      </c>
      <c r="H1721" s="298"/>
      <c r="I1721" s="15">
        <v>2017</v>
      </c>
      <c r="J1721" s="73"/>
      <c r="K1721" s="73"/>
      <c r="L1721" s="73"/>
      <c r="M1721" s="10">
        <v>1</v>
      </c>
      <c r="N1721" s="10">
        <v>1</v>
      </c>
      <c r="O1721" s="15" t="s">
        <v>947</v>
      </c>
      <c r="P1721" s="74" t="s">
        <v>780</v>
      </c>
      <c r="Q1721" s="11" t="s">
        <v>8</v>
      </c>
      <c r="R1721" s="60"/>
      <c r="S1721" s="218"/>
    </row>
    <row r="1722" spans="1:19" s="94" customFormat="1" ht="20.100000000000001" customHeight="1" x14ac:dyDescent="0.25">
      <c r="A1722" s="72"/>
      <c r="B1722" s="60" t="str">
        <f t="shared" si="109"/>
        <v>00.03.27.3.1.1.2.B.18.2017</v>
      </c>
      <c r="C1722" s="20">
        <v>18</v>
      </c>
      <c r="D1722" s="72" t="s">
        <v>1085</v>
      </c>
      <c r="E1722" s="71" t="s">
        <v>784</v>
      </c>
      <c r="F1722" s="19" t="s">
        <v>893</v>
      </c>
      <c r="G1722" s="190">
        <v>120000</v>
      </c>
      <c r="H1722" s="269"/>
      <c r="I1722" s="15">
        <v>2017</v>
      </c>
      <c r="J1722" s="73"/>
      <c r="K1722" s="73"/>
      <c r="L1722" s="73"/>
      <c r="M1722" s="10">
        <v>1</v>
      </c>
      <c r="N1722" s="10">
        <v>1</v>
      </c>
      <c r="O1722" s="15" t="s">
        <v>947</v>
      </c>
      <c r="P1722" s="74" t="s">
        <v>780</v>
      </c>
      <c r="Q1722" s="11" t="s">
        <v>8</v>
      </c>
      <c r="R1722" s="60"/>
      <c r="S1722" s="218"/>
    </row>
    <row r="1723" spans="1:19" s="94" customFormat="1" ht="20.100000000000001" customHeight="1" x14ac:dyDescent="0.25">
      <c r="A1723" s="72"/>
      <c r="B1723" s="60" t="str">
        <f t="shared" si="109"/>
        <v>00.03.27.3.1.1.2.B.19.2017</v>
      </c>
      <c r="C1723" s="20">
        <v>19</v>
      </c>
      <c r="D1723" s="72" t="s">
        <v>1085</v>
      </c>
      <c r="E1723" s="71" t="s">
        <v>784</v>
      </c>
      <c r="F1723" s="19" t="s">
        <v>893</v>
      </c>
      <c r="G1723" s="190">
        <v>120000</v>
      </c>
      <c r="H1723" s="269"/>
      <c r="I1723" s="15">
        <v>2017</v>
      </c>
      <c r="J1723" s="15"/>
      <c r="K1723" s="15"/>
      <c r="L1723" s="15"/>
      <c r="M1723" s="10">
        <v>1</v>
      </c>
      <c r="N1723" s="10">
        <v>1</v>
      </c>
      <c r="O1723" s="15" t="s">
        <v>947</v>
      </c>
      <c r="P1723" s="74" t="s">
        <v>780</v>
      </c>
      <c r="Q1723" s="11" t="s">
        <v>8</v>
      </c>
      <c r="R1723" s="60"/>
      <c r="S1723" s="218"/>
    </row>
    <row r="1724" spans="1:19" s="94" customFormat="1" ht="20.100000000000001" customHeight="1" x14ac:dyDescent="0.25">
      <c r="A1724" s="72"/>
      <c r="B1724" s="60" t="str">
        <f t="shared" si="109"/>
        <v>00.03.27.3.1.1.2.B.20.2017</v>
      </c>
      <c r="C1724" s="20">
        <v>20</v>
      </c>
      <c r="D1724" s="72" t="s">
        <v>1085</v>
      </c>
      <c r="E1724" s="71" t="s">
        <v>784</v>
      </c>
      <c r="F1724" s="19" t="s">
        <v>893</v>
      </c>
      <c r="G1724" s="190">
        <v>120000</v>
      </c>
      <c r="H1724" s="269"/>
      <c r="I1724" s="15">
        <v>2017</v>
      </c>
      <c r="J1724" s="15"/>
      <c r="K1724" s="15"/>
      <c r="L1724" s="15"/>
      <c r="M1724" s="10">
        <v>1</v>
      </c>
      <c r="N1724" s="10">
        <v>1</v>
      </c>
      <c r="O1724" s="15" t="s">
        <v>947</v>
      </c>
      <c r="P1724" s="74" t="s">
        <v>780</v>
      </c>
      <c r="Q1724" s="11" t="s">
        <v>8</v>
      </c>
      <c r="R1724" s="60"/>
      <c r="S1724" s="218"/>
    </row>
    <row r="1725" spans="1:19" s="94" customFormat="1" ht="20.100000000000001" customHeight="1" x14ac:dyDescent="0.25">
      <c r="A1725" s="72"/>
      <c r="B1725" s="60" t="str">
        <f t="shared" si="109"/>
        <v>00.03.27.3.1.1.2.B.21.2017</v>
      </c>
      <c r="C1725" s="20">
        <v>21</v>
      </c>
      <c r="D1725" s="72" t="s">
        <v>1085</v>
      </c>
      <c r="E1725" s="71" t="s">
        <v>784</v>
      </c>
      <c r="F1725" s="19" t="s">
        <v>893</v>
      </c>
      <c r="G1725" s="190">
        <v>120000</v>
      </c>
      <c r="H1725" s="269"/>
      <c r="I1725" s="15">
        <v>2017</v>
      </c>
      <c r="J1725" s="15"/>
      <c r="K1725" s="15"/>
      <c r="L1725" s="15"/>
      <c r="M1725" s="10">
        <v>1</v>
      </c>
      <c r="N1725" s="10">
        <v>1</v>
      </c>
      <c r="O1725" s="15" t="s">
        <v>947</v>
      </c>
      <c r="P1725" s="74" t="s">
        <v>780</v>
      </c>
      <c r="Q1725" s="11" t="s">
        <v>8</v>
      </c>
      <c r="R1725" s="60"/>
      <c r="S1725" s="218"/>
    </row>
    <row r="1726" spans="1:19" s="94" customFormat="1" ht="20.100000000000001" customHeight="1" x14ac:dyDescent="0.25">
      <c r="A1726" s="72"/>
      <c r="B1726" s="60" t="str">
        <f t="shared" si="109"/>
        <v>00.03.27.3.1.1.2.B.22.2017</v>
      </c>
      <c r="C1726" s="20">
        <v>22</v>
      </c>
      <c r="D1726" s="72" t="s">
        <v>1085</v>
      </c>
      <c r="E1726" s="71" t="s">
        <v>1330</v>
      </c>
      <c r="F1726" s="19" t="s">
        <v>893</v>
      </c>
      <c r="G1726" s="250"/>
      <c r="H1726" s="298"/>
      <c r="I1726" s="15">
        <v>2017</v>
      </c>
      <c r="J1726" s="15"/>
      <c r="K1726" s="15"/>
      <c r="L1726" s="15"/>
      <c r="M1726" s="10">
        <v>1</v>
      </c>
      <c r="N1726" s="10">
        <v>1</v>
      </c>
      <c r="O1726" s="15" t="s">
        <v>947</v>
      </c>
      <c r="P1726" s="74" t="s">
        <v>780</v>
      </c>
      <c r="Q1726" s="11" t="s">
        <v>8</v>
      </c>
      <c r="R1726" s="60"/>
      <c r="S1726" s="218"/>
    </row>
    <row r="1727" spans="1:19" s="94" customFormat="1" ht="20.100000000000001" customHeight="1" x14ac:dyDescent="0.25">
      <c r="A1727" s="72"/>
      <c r="B1727" s="60" t="str">
        <f t="shared" si="109"/>
        <v>00.03.27.3.1.1.2.B.23.2017</v>
      </c>
      <c r="C1727" s="20">
        <v>23</v>
      </c>
      <c r="D1727" s="72" t="s">
        <v>1085</v>
      </c>
      <c r="E1727" s="71" t="s">
        <v>1330</v>
      </c>
      <c r="F1727" s="19" t="s">
        <v>893</v>
      </c>
      <c r="G1727" s="250"/>
      <c r="H1727" s="298"/>
      <c r="I1727" s="15">
        <v>2017</v>
      </c>
      <c r="J1727" s="15"/>
      <c r="K1727" s="15"/>
      <c r="L1727" s="15"/>
      <c r="M1727" s="10">
        <v>1</v>
      </c>
      <c r="N1727" s="10">
        <v>1</v>
      </c>
      <c r="O1727" s="15" t="s">
        <v>947</v>
      </c>
      <c r="P1727" s="74" t="s">
        <v>780</v>
      </c>
      <c r="Q1727" s="11" t="s">
        <v>8</v>
      </c>
      <c r="R1727" s="60"/>
      <c r="S1727" s="218"/>
    </row>
    <row r="1728" spans="1:19" s="94" customFormat="1" ht="20.100000000000001" customHeight="1" x14ac:dyDescent="0.25">
      <c r="A1728" s="72"/>
      <c r="B1728" s="60" t="str">
        <f t="shared" si="109"/>
        <v>00.03.27.3.1.1.2.B.24.2017</v>
      </c>
      <c r="C1728" s="20">
        <v>24</v>
      </c>
      <c r="D1728" s="72" t="s">
        <v>1085</v>
      </c>
      <c r="E1728" s="71" t="s">
        <v>1330</v>
      </c>
      <c r="F1728" s="19" t="s">
        <v>893</v>
      </c>
      <c r="G1728" s="250"/>
      <c r="H1728" s="298"/>
      <c r="I1728" s="15">
        <v>2017</v>
      </c>
      <c r="J1728" s="15"/>
      <c r="K1728" s="15"/>
      <c r="L1728" s="15"/>
      <c r="M1728" s="10">
        <v>1</v>
      </c>
      <c r="N1728" s="10">
        <v>1</v>
      </c>
      <c r="O1728" s="15" t="s">
        <v>947</v>
      </c>
      <c r="P1728" s="74" t="s">
        <v>780</v>
      </c>
      <c r="Q1728" s="11" t="s">
        <v>8</v>
      </c>
      <c r="R1728" s="60"/>
      <c r="S1728" s="218"/>
    </row>
    <row r="1729" spans="1:19" s="94" customFormat="1" ht="20.100000000000001" customHeight="1" x14ac:dyDescent="0.25">
      <c r="A1729" s="72"/>
      <c r="B1729" s="60" t="str">
        <f t="shared" si="109"/>
        <v>00.03.27.3.1.1.2.B.25.2017</v>
      </c>
      <c r="C1729" s="20">
        <v>25</v>
      </c>
      <c r="D1729" s="72" t="s">
        <v>1085</v>
      </c>
      <c r="E1729" s="71" t="s">
        <v>1331</v>
      </c>
      <c r="F1729" s="19" t="s">
        <v>893</v>
      </c>
      <c r="G1729" s="250"/>
      <c r="H1729" s="298"/>
      <c r="I1729" s="15">
        <v>2017</v>
      </c>
      <c r="J1729" s="15"/>
      <c r="K1729" s="15"/>
      <c r="L1729" s="15"/>
      <c r="M1729" s="10">
        <v>1</v>
      </c>
      <c r="N1729" s="10">
        <v>1</v>
      </c>
      <c r="O1729" s="15" t="s">
        <v>947</v>
      </c>
      <c r="P1729" s="74" t="s">
        <v>780</v>
      </c>
      <c r="Q1729" s="11" t="s">
        <v>8</v>
      </c>
      <c r="R1729" s="60"/>
      <c r="S1729" s="218"/>
    </row>
    <row r="1730" spans="1:19" s="94" customFormat="1" ht="20.100000000000001" customHeight="1" x14ac:dyDescent="0.25">
      <c r="A1730" s="72"/>
      <c r="B1730" s="60" t="str">
        <f t="shared" si="109"/>
        <v>00.03.27.3.1.1.2.B.26.2017</v>
      </c>
      <c r="C1730" s="20">
        <v>26</v>
      </c>
      <c r="D1730" s="72" t="s">
        <v>1085</v>
      </c>
      <c r="E1730" s="71" t="s">
        <v>785</v>
      </c>
      <c r="F1730" s="19" t="s">
        <v>893</v>
      </c>
      <c r="G1730" s="200">
        <v>3500000</v>
      </c>
      <c r="H1730" s="283"/>
      <c r="I1730" s="15">
        <v>2017</v>
      </c>
      <c r="J1730" s="15"/>
      <c r="K1730" s="15"/>
      <c r="L1730" s="15"/>
      <c r="M1730" s="10">
        <v>1</v>
      </c>
      <c r="N1730" s="10">
        <v>1</v>
      </c>
      <c r="O1730" s="15" t="s">
        <v>947</v>
      </c>
      <c r="P1730" s="74" t="s">
        <v>780</v>
      </c>
      <c r="Q1730" s="11" t="s">
        <v>8</v>
      </c>
      <c r="R1730" s="60"/>
      <c r="S1730" s="218"/>
    </row>
    <row r="1731" spans="1:19" s="94" customFormat="1" ht="20.100000000000001" customHeight="1" x14ac:dyDescent="0.25">
      <c r="A1731" s="72"/>
      <c r="B1731" s="60" t="str">
        <f t="shared" si="109"/>
        <v>00.03.27.3.1.1.2.B.27.2019</v>
      </c>
      <c r="C1731" s="20">
        <v>27</v>
      </c>
      <c r="D1731" s="72" t="s">
        <v>1085</v>
      </c>
      <c r="E1731" s="71" t="s">
        <v>785</v>
      </c>
      <c r="F1731" s="19" t="s">
        <v>893</v>
      </c>
      <c r="G1731" s="200">
        <v>3500000</v>
      </c>
      <c r="H1731" s="283"/>
      <c r="I1731" s="15">
        <v>2019</v>
      </c>
      <c r="J1731" s="15"/>
      <c r="K1731" s="15"/>
      <c r="L1731" s="15"/>
      <c r="M1731" s="10">
        <v>1</v>
      </c>
      <c r="N1731" s="10">
        <v>1</v>
      </c>
      <c r="O1731" s="15" t="s">
        <v>947</v>
      </c>
      <c r="P1731" s="74" t="s">
        <v>780</v>
      </c>
      <c r="Q1731" s="11" t="s">
        <v>8</v>
      </c>
      <c r="R1731" s="60"/>
      <c r="S1731" s="218"/>
    </row>
    <row r="1732" spans="1:19" s="94" customFormat="1" ht="20.100000000000001" customHeight="1" x14ac:dyDescent="0.25">
      <c r="A1732" s="72"/>
      <c r="B1732" s="60" t="str">
        <f t="shared" si="109"/>
        <v>00.03.27.3.1.1.2.B.28.2018</v>
      </c>
      <c r="C1732" s="20">
        <v>28</v>
      </c>
      <c r="D1732" s="72" t="s">
        <v>1085</v>
      </c>
      <c r="E1732" s="71" t="s">
        <v>786</v>
      </c>
      <c r="F1732" s="19" t="s">
        <v>893</v>
      </c>
      <c r="G1732" s="190">
        <v>3150000</v>
      </c>
      <c r="H1732" s="269"/>
      <c r="I1732" s="15">
        <v>2018</v>
      </c>
      <c r="J1732" s="15" t="s">
        <v>872</v>
      </c>
      <c r="K1732" s="15"/>
      <c r="L1732" s="15"/>
      <c r="M1732" s="10">
        <v>1</v>
      </c>
      <c r="N1732" s="10">
        <v>1</v>
      </c>
      <c r="O1732" s="129" t="s">
        <v>947</v>
      </c>
      <c r="P1732" s="74" t="s">
        <v>780</v>
      </c>
      <c r="Q1732" s="11" t="s">
        <v>8</v>
      </c>
      <c r="R1732" s="60"/>
      <c r="S1732" s="218"/>
    </row>
    <row r="1733" spans="1:19" s="94" customFormat="1" ht="20.100000000000001" customHeight="1" x14ac:dyDescent="0.25">
      <c r="A1733" s="72"/>
      <c r="B1733" s="60" t="str">
        <f t="shared" si="109"/>
        <v>00.03.27.3.1.1.2.B.29.2016</v>
      </c>
      <c r="C1733" s="20">
        <v>29</v>
      </c>
      <c r="D1733" s="72" t="s">
        <v>1085</v>
      </c>
      <c r="E1733" s="71" t="s">
        <v>78</v>
      </c>
      <c r="F1733" s="19" t="s">
        <v>893</v>
      </c>
      <c r="G1733" s="191">
        <v>4500000</v>
      </c>
      <c r="H1733" s="270"/>
      <c r="I1733" s="15">
        <v>2016</v>
      </c>
      <c r="J1733" s="73" t="s">
        <v>204</v>
      </c>
      <c r="K1733" s="73"/>
      <c r="L1733" s="73"/>
      <c r="M1733" s="10">
        <v>1</v>
      </c>
      <c r="N1733" s="10">
        <v>1</v>
      </c>
      <c r="O1733" s="15" t="s">
        <v>947</v>
      </c>
      <c r="P1733" s="74" t="s">
        <v>780</v>
      </c>
      <c r="Q1733" s="11" t="s">
        <v>8</v>
      </c>
      <c r="R1733" s="60"/>
      <c r="S1733" s="218"/>
    </row>
    <row r="1734" spans="1:19" s="94" customFormat="1" ht="20.100000000000001" customHeight="1" x14ac:dyDescent="0.25">
      <c r="A1734" s="72"/>
      <c r="B1734" s="60" t="str">
        <f t="shared" si="109"/>
        <v>00.03.27.3.1.1.2.B.30.2016</v>
      </c>
      <c r="C1734" s="20">
        <v>30</v>
      </c>
      <c r="D1734" s="72" t="s">
        <v>1085</v>
      </c>
      <c r="E1734" s="71" t="s">
        <v>78</v>
      </c>
      <c r="F1734" s="19" t="s">
        <v>893</v>
      </c>
      <c r="G1734" s="191">
        <v>4500000</v>
      </c>
      <c r="H1734" s="270"/>
      <c r="I1734" s="15">
        <v>2016</v>
      </c>
      <c r="J1734" s="73" t="s">
        <v>204</v>
      </c>
      <c r="K1734" s="73"/>
      <c r="L1734" s="73"/>
      <c r="M1734" s="10">
        <v>1</v>
      </c>
      <c r="N1734" s="10">
        <v>1</v>
      </c>
      <c r="O1734" s="15" t="s">
        <v>947</v>
      </c>
      <c r="P1734" s="74" t="s">
        <v>780</v>
      </c>
      <c r="Q1734" s="11" t="s">
        <v>8</v>
      </c>
      <c r="R1734" s="60"/>
      <c r="S1734" s="218"/>
    </row>
    <row r="1735" spans="1:19" s="94" customFormat="1" ht="20.100000000000001" customHeight="1" x14ac:dyDescent="0.25">
      <c r="A1735" s="72"/>
      <c r="B1735" s="60" t="str">
        <f t="shared" si="109"/>
        <v>00.03.27.3.1.1.2.B.31.2018</v>
      </c>
      <c r="C1735" s="20">
        <v>31</v>
      </c>
      <c r="D1735" s="72" t="s">
        <v>1085</v>
      </c>
      <c r="E1735" s="70" t="s">
        <v>708</v>
      </c>
      <c r="F1735" s="19" t="s">
        <v>893</v>
      </c>
      <c r="G1735" s="190">
        <v>85000</v>
      </c>
      <c r="H1735" s="269"/>
      <c r="I1735" s="15">
        <v>2018</v>
      </c>
      <c r="J1735" s="15" t="s">
        <v>1223</v>
      </c>
      <c r="K1735" s="15"/>
      <c r="L1735" s="15"/>
      <c r="M1735" s="10">
        <v>1</v>
      </c>
      <c r="N1735" s="10">
        <v>1</v>
      </c>
      <c r="O1735" s="15" t="s">
        <v>947</v>
      </c>
      <c r="P1735" s="74" t="s">
        <v>780</v>
      </c>
      <c r="Q1735" s="11" t="s">
        <v>8</v>
      </c>
      <c r="R1735" s="60"/>
      <c r="S1735" s="218"/>
    </row>
    <row r="1736" spans="1:19" s="94" customFormat="1" ht="20.100000000000001" customHeight="1" x14ac:dyDescent="0.25">
      <c r="A1736" s="72"/>
      <c r="B1736" s="60" t="str">
        <f t="shared" si="109"/>
        <v>00.03.27.3.1.1.2.B.32.2017</v>
      </c>
      <c r="C1736" s="20">
        <v>32</v>
      </c>
      <c r="D1736" s="72" t="s">
        <v>1085</v>
      </c>
      <c r="E1736" s="28" t="s">
        <v>788</v>
      </c>
      <c r="F1736" s="19" t="s">
        <v>893</v>
      </c>
      <c r="G1736" s="200">
        <v>25000</v>
      </c>
      <c r="H1736" s="283"/>
      <c r="I1736" s="15">
        <v>2017</v>
      </c>
      <c r="J1736" s="73"/>
      <c r="K1736" s="73"/>
      <c r="L1736" s="73"/>
      <c r="M1736" s="10">
        <v>1</v>
      </c>
      <c r="N1736" s="10">
        <v>1</v>
      </c>
      <c r="O1736" s="15" t="s">
        <v>947</v>
      </c>
      <c r="P1736" s="74" t="s">
        <v>780</v>
      </c>
      <c r="Q1736" s="11" t="s">
        <v>8</v>
      </c>
      <c r="R1736" s="60"/>
      <c r="S1736" s="218"/>
    </row>
    <row r="1737" spans="1:19" s="94" customFormat="1" ht="20.100000000000001" customHeight="1" x14ac:dyDescent="0.25">
      <c r="A1737" s="72"/>
      <c r="B1737" s="60" t="str">
        <f t="shared" si="109"/>
        <v>00.03.27.3.1.1.2.B.33.2017</v>
      </c>
      <c r="C1737" s="20">
        <v>33</v>
      </c>
      <c r="D1737" s="72" t="s">
        <v>1085</v>
      </c>
      <c r="E1737" s="28" t="s">
        <v>788</v>
      </c>
      <c r="F1737" s="19" t="s">
        <v>893</v>
      </c>
      <c r="G1737" s="200">
        <v>25000</v>
      </c>
      <c r="H1737" s="283"/>
      <c r="I1737" s="15">
        <v>2017</v>
      </c>
      <c r="J1737" s="73"/>
      <c r="K1737" s="73"/>
      <c r="L1737" s="73"/>
      <c r="M1737" s="10">
        <v>1</v>
      </c>
      <c r="N1737" s="10">
        <v>1</v>
      </c>
      <c r="O1737" s="15" t="s">
        <v>947</v>
      </c>
      <c r="P1737" s="74" t="s">
        <v>780</v>
      </c>
      <c r="Q1737" s="11" t="s">
        <v>8</v>
      </c>
      <c r="R1737" s="60"/>
      <c r="S1737" s="218"/>
    </row>
    <row r="1738" spans="1:19" s="94" customFormat="1" ht="20.100000000000001" customHeight="1" x14ac:dyDescent="0.25">
      <c r="A1738" s="72"/>
      <c r="B1738" s="60" t="str">
        <f t="shared" si="109"/>
        <v>00.03.27.3.1.1.2.B.34.2017</v>
      </c>
      <c r="C1738" s="20">
        <v>34</v>
      </c>
      <c r="D1738" s="72" t="s">
        <v>1085</v>
      </c>
      <c r="E1738" s="28" t="s">
        <v>788</v>
      </c>
      <c r="F1738" s="19" t="s">
        <v>893</v>
      </c>
      <c r="G1738" s="200">
        <v>25000</v>
      </c>
      <c r="H1738" s="283"/>
      <c r="I1738" s="15">
        <v>2017</v>
      </c>
      <c r="J1738" s="73"/>
      <c r="K1738" s="73"/>
      <c r="L1738" s="73"/>
      <c r="M1738" s="10">
        <v>1</v>
      </c>
      <c r="N1738" s="10">
        <v>1</v>
      </c>
      <c r="O1738" s="15" t="s">
        <v>947</v>
      </c>
      <c r="P1738" s="74" t="s">
        <v>780</v>
      </c>
      <c r="Q1738" s="11" t="s">
        <v>8</v>
      </c>
      <c r="R1738" s="60"/>
      <c r="S1738" s="218"/>
    </row>
    <row r="1739" spans="1:19" s="94" customFormat="1" ht="20.100000000000001" customHeight="1" x14ac:dyDescent="0.25">
      <c r="A1739" s="72"/>
      <c r="B1739" s="60" t="str">
        <f t="shared" si="109"/>
        <v>00.03.27.3.1.1.2.B.352017</v>
      </c>
      <c r="C1739" s="20">
        <v>35</v>
      </c>
      <c r="D1739" s="72"/>
      <c r="E1739" s="28" t="s">
        <v>788</v>
      </c>
      <c r="F1739" s="19" t="s">
        <v>893</v>
      </c>
      <c r="G1739" s="200">
        <v>25000</v>
      </c>
      <c r="H1739" s="283"/>
      <c r="I1739" s="15">
        <v>2017</v>
      </c>
      <c r="J1739" s="73"/>
      <c r="K1739" s="73"/>
      <c r="L1739" s="73"/>
      <c r="M1739" s="10">
        <v>1</v>
      </c>
      <c r="N1739" s="10">
        <v>1</v>
      </c>
      <c r="O1739" s="15" t="s">
        <v>947</v>
      </c>
      <c r="P1739" s="74" t="s">
        <v>1222</v>
      </c>
      <c r="Q1739" s="11" t="s">
        <v>8</v>
      </c>
      <c r="R1739" s="60"/>
      <c r="S1739" s="218"/>
    </row>
    <row r="1740" spans="1:19" s="94" customFormat="1" ht="20.100000000000001" customHeight="1" x14ac:dyDescent="0.25">
      <c r="A1740" s="72"/>
      <c r="B1740" s="60" t="str">
        <f t="shared" si="109"/>
        <v>00.03.27.3.1.1.2.B.36.2018</v>
      </c>
      <c r="C1740" s="20">
        <v>36</v>
      </c>
      <c r="D1740" s="72" t="s">
        <v>1085</v>
      </c>
      <c r="E1740" s="71" t="s">
        <v>789</v>
      </c>
      <c r="F1740" s="19" t="s">
        <v>893</v>
      </c>
      <c r="G1740" s="190">
        <v>250000</v>
      </c>
      <c r="H1740" s="269"/>
      <c r="I1740" s="15">
        <v>2018</v>
      </c>
      <c r="J1740" s="15"/>
      <c r="K1740" s="15"/>
      <c r="L1740" s="15"/>
      <c r="M1740" s="10">
        <v>1</v>
      </c>
      <c r="N1740" s="10">
        <v>1</v>
      </c>
      <c r="O1740" s="15" t="s">
        <v>947</v>
      </c>
      <c r="P1740" s="74" t="s">
        <v>780</v>
      </c>
      <c r="Q1740" s="11" t="s">
        <v>8</v>
      </c>
      <c r="R1740" s="60"/>
      <c r="S1740" s="218"/>
    </row>
    <row r="1741" spans="1:19" s="94" customFormat="1" ht="20.100000000000001" customHeight="1" x14ac:dyDescent="0.25">
      <c r="A1741" s="72"/>
      <c r="B1741" s="60" t="str">
        <f t="shared" si="109"/>
        <v>00.03.27.3.1.1.2.B.37.2018</v>
      </c>
      <c r="C1741" s="20">
        <v>37</v>
      </c>
      <c r="D1741" s="72" t="s">
        <v>1085</v>
      </c>
      <c r="E1741" s="71" t="s">
        <v>790</v>
      </c>
      <c r="F1741" s="19" t="s">
        <v>893</v>
      </c>
      <c r="G1741" s="190">
        <v>250000</v>
      </c>
      <c r="H1741" s="269"/>
      <c r="I1741" s="15">
        <v>2018</v>
      </c>
      <c r="J1741" s="73" t="s">
        <v>1224</v>
      </c>
      <c r="K1741" s="73"/>
      <c r="L1741" s="73"/>
      <c r="M1741" s="10">
        <v>1</v>
      </c>
      <c r="N1741" s="10">
        <v>1</v>
      </c>
      <c r="O1741" s="128" t="s">
        <v>947</v>
      </c>
      <c r="P1741" s="74" t="s">
        <v>780</v>
      </c>
      <c r="Q1741" s="11" t="s">
        <v>8</v>
      </c>
      <c r="R1741" s="60"/>
      <c r="S1741" s="218"/>
    </row>
    <row r="1742" spans="1:19" s="94" customFormat="1" ht="20.100000000000001" customHeight="1" x14ac:dyDescent="0.25">
      <c r="A1742" s="72"/>
      <c r="B1742" s="60" t="str">
        <f t="shared" si="109"/>
        <v>00.03.27.3.1.1.2.B.38.2017</v>
      </c>
      <c r="C1742" s="20">
        <v>38</v>
      </c>
      <c r="D1742" s="72" t="s">
        <v>1085</v>
      </c>
      <c r="E1742" s="71" t="s">
        <v>791</v>
      </c>
      <c r="F1742" s="19" t="s">
        <v>893</v>
      </c>
      <c r="G1742" s="190">
        <v>250000</v>
      </c>
      <c r="H1742" s="269"/>
      <c r="I1742" s="15">
        <v>2017</v>
      </c>
      <c r="J1742" s="15" t="s">
        <v>1225</v>
      </c>
      <c r="K1742" s="15"/>
      <c r="L1742" s="15"/>
      <c r="M1742" s="10">
        <v>1</v>
      </c>
      <c r="N1742" s="10">
        <v>1</v>
      </c>
      <c r="O1742" s="15" t="s">
        <v>947</v>
      </c>
      <c r="P1742" s="74" t="s">
        <v>780</v>
      </c>
      <c r="Q1742" s="11" t="s">
        <v>8</v>
      </c>
      <c r="R1742" s="60"/>
      <c r="S1742" s="218"/>
    </row>
    <row r="1743" spans="1:19" s="94" customFormat="1" ht="20.100000000000001" customHeight="1" x14ac:dyDescent="0.25">
      <c r="A1743" s="72"/>
      <c r="B1743" s="60" t="str">
        <f t="shared" si="109"/>
        <v>00.03.27.3.1.1.2.B.39.2017</v>
      </c>
      <c r="C1743" s="20">
        <v>39</v>
      </c>
      <c r="D1743" s="72" t="s">
        <v>1085</v>
      </c>
      <c r="E1743" s="71" t="s">
        <v>557</v>
      </c>
      <c r="F1743" s="19" t="s">
        <v>893</v>
      </c>
      <c r="G1743" s="200">
        <v>10000</v>
      </c>
      <c r="H1743" s="283"/>
      <c r="I1743" s="15">
        <v>2017</v>
      </c>
      <c r="J1743" s="15"/>
      <c r="K1743" s="15"/>
      <c r="L1743" s="15"/>
      <c r="M1743" s="10">
        <v>1</v>
      </c>
      <c r="N1743" s="10">
        <v>1</v>
      </c>
      <c r="O1743" s="15" t="s">
        <v>947</v>
      </c>
      <c r="P1743" s="74" t="s">
        <v>780</v>
      </c>
      <c r="Q1743" s="11" t="s">
        <v>8</v>
      </c>
      <c r="R1743" s="60"/>
      <c r="S1743" s="218"/>
    </row>
    <row r="1744" spans="1:19" s="94" customFormat="1" ht="20.100000000000001" customHeight="1" x14ac:dyDescent="0.25">
      <c r="A1744" s="72"/>
      <c r="B1744" s="60" t="str">
        <f t="shared" si="109"/>
        <v>00.03.27.3.1.1.2.B.40.2017</v>
      </c>
      <c r="C1744" s="20">
        <v>40</v>
      </c>
      <c r="D1744" s="72" t="s">
        <v>1085</v>
      </c>
      <c r="E1744" s="71" t="s">
        <v>695</v>
      </c>
      <c r="F1744" s="19" t="s">
        <v>893</v>
      </c>
      <c r="G1744" s="190">
        <v>50000</v>
      </c>
      <c r="H1744" s="269"/>
      <c r="I1744" s="15">
        <v>2017</v>
      </c>
      <c r="J1744" s="73"/>
      <c r="K1744" s="73"/>
      <c r="L1744" s="73"/>
      <c r="M1744" s="10">
        <v>1</v>
      </c>
      <c r="N1744" s="10">
        <v>1</v>
      </c>
      <c r="O1744" s="15" t="s">
        <v>947</v>
      </c>
      <c r="P1744" s="74" t="s">
        <v>780</v>
      </c>
      <c r="Q1744" s="11" t="s">
        <v>8</v>
      </c>
      <c r="R1744" s="60"/>
      <c r="S1744" s="218"/>
    </row>
    <row r="1745" spans="1:19" s="94" customFormat="1" ht="20.100000000000001" customHeight="1" x14ac:dyDescent="0.25">
      <c r="A1745" s="72"/>
      <c r="B1745" s="60" t="str">
        <f t="shared" si="109"/>
        <v>00.03.27.3.1.1.2.B.41.2017</v>
      </c>
      <c r="C1745" s="20">
        <v>41</v>
      </c>
      <c r="D1745" s="72" t="s">
        <v>1085</v>
      </c>
      <c r="E1745" s="71" t="s">
        <v>792</v>
      </c>
      <c r="F1745" s="19" t="s">
        <v>893</v>
      </c>
      <c r="G1745" s="190">
        <v>40000</v>
      </c>
      <c r="H1745" s="269"/>
      <c r="I1745" s="73">
        <v>2017</v>
      </c>
      <c r="J1745" s="22"/>
      <c r="K1745" s="22"/>
      <c r="L1745" s="22"/>
      <c r="M1745" s="10">
        <v>1</v>
      </c>
      <c r="N1745" s="10">
        <v>1</v>
      </c>
      <c r="O1745" s="15" t="s">
        <v>947</v>
      </c>
      <c r="P1745" s="74" t="s">
        <v>780</v>
      </c>
      <c r="Q1745" s="11" t="s">
        <v>8</v>
      </c>
      <c r="R1745" s="60"/>
      <c r="S1745" s="218"/>
    </row>
    <row r="1746" spans="1:19" s="94" customFormat="1" ht="20.100000000000001" customHeight="1" x14ac:dyDescent="0.25">
      <c r="A1746" s="72"/>
      <c r="B1746" s="60" t="str">
        <f t="shared" si="109"/>
        <v>00.03.27.3.1.1.2.B.42.2017</v>
      </c>
      <c r="C1746" s="20">
        <v>42</v>
      </c>
      <c r="D1746" s="72" t="s">
        <v>1085</v>
      </c>
      <c r="E1746" s="71" t="s">
        <v>793</v>
      </c>
      <c r="F1746" s="19" t="s">
        <v>893</v>
      </c>
      <c r="G1746" s="190"/>
      <c r="H1746" s="269"/>
      <c r="I1746" s="73">
        <v>2017</v>
      </c>
      <c r="J1746" s="22"/>
      <c r="K1746" s="22"/>
      <c r="L1746" s="22"/>
      <c r="M1746" s="10">
        <v>1</v>
      </c>
      <c r="N1746" s="10">
        <v>1</v>
      </c>
      <c r="O1746" s="15" t="s">
        <v>947</v>
      </c>
      <c r="P1746" s="74" t="s">
        <v>780</v>
      </c>
      <c r="Q1746" s="11" t="s">
        <v>1332</v>
      </c>
      <c r="R1746" s="60"/>
      <c r="S1746" s="218"/>
    </row>
    <row r="1747" spans="1:19" s="94" customFormat="1" ht="20.100000000000001" customHeight="1" x14ac:dyDescent="0.25">
      <c r="A1747" s="72"/>
      <c r="B1747" s="60" t="str">
        <f t="shared" si="109"/>
        <v>00.03.27.3.1.1.2.B.43.2017</v>
      </c>
      <c r="C1747" s="20">
        <v>43</v>
      </c>
      <c r="D1747" s="72" t="s">
        <v>1085</v>
      </c>
      <c r="E1747" s="71" t="s">
        <v>794</v>
      </c>
      <c r="F1747" s="19" t="s">
        <v>893</v>
      </c>
      <c r="G1747" s="250"/>
      <c r="H1747" s="298"/>
      <c r="I1747" s="73">
        <v>2017</v>
      </c>
      <c r="J1747" s="22"/>
      <c r="K1747" s="22"/>
      <c r="L1747" s="22"/>
      <c r="M1747" s="10">
        <v>1</v>
      </c>
      <c r="N1747" s="10">
        <v>1</v>
      </c>
      <c r="O1747" s="15" t="s">
        <v>947</v>
      </c>
      <c r="P1747" s="74" t="s">
        <v>780</v>
      </c>
      <c r="Q1747" s="11" t="s">
        <v>8</v>
      </c>
      <c r="R1747" s="60"/>
      <c r="S1747" s="218"/>
    </row>
    <row r="1748" spans="1:19" s="94" customFormat="1" ht="20.100000000000001" customHeight="1" x14ac:dyDescent="0.25">
      <c r="A1748" s="72"/>
      <c r="B1748" s="60" t="str">
        <f t="shared" si="109"/>
        <v>00.03.27.3.1.1.2.B.44.2017</v>
      </c>
      <c r="C1748" s="20">
        <v>44</v>
      </c>
      <c r="D1748" s="72" t="s">
        <v>1085</v>
      </c>
      <c r="E1748" s="71" t="s">
        <v>795</v>
      </c>
      <c r="F1748" s="19" t="s">
        <v>893</v>
      </c>
      <c r="G1748" s="190">
        <v>1500000</v>
      </c>
      <c r="H1748" s="269"/>
      <c r="I1748" s="73">
        <v>2017</v>
      </c>
      <c r="J1748" s="22"/>
      <c r="K1748" s="22"/>
      <c r="L1748" s="22"/>
      <c r="M1748" s="10">
        <v>1</v>
      </c>
      <c r="N1748" s="10">
        <v>1</v>
      </c>
      <c r="O1748" s="15" t="s">
        <v>947</v>
      </c>
      <c r="P1748" s="74" t="s">
        <v>780</v>
      </c>
      <c r="Q1748" s="11" t="s">
        <v>8</v>
      </c>
      <c r="R1748" s="60"/>
      <c r="S1748" s="218"/>
    </row>
    <row r="1749" spans="1:19" s="94" customFormat="1" ht="20.100000000000001" customHeight="1" x14ac:dyDescent="0.25">
      <c r="A1749" s="72"/>
      <c r="B1749" s="60" t="str">
        <f t="shared" ref="B1749:B1802" si="110">"00.03.27.3.1.1.3.B."&amp;C1749&amp;D1749&amp;I1749</f>
        <v>00.03.27.3.1.1.3.B.45.2017</v>
      </c>
      <c r="C1749" s="20">
        <v>45</v>
      </c>
      <c r="D1749" s="72" t="s">
        <v>1085</v>
      </c>
      <c r="E1749" s="71" t="s">
        <v>438</v>
      </c>
      <c r="F1749" s="19" t="s">
        <v>893</v>
      </c>
      <c r="G1749" s="190">
        <v>12600000</v>
      </c>
      <c r="H1749" s="269"/>
      <c r="I1749" s="15">
        <v>2017</v>
      </c>
      <c r="J1749" s="22" t="s">
        <v>1219</v>
      </c>
      <c r="K1749" s="22"/>
      <c r="L1749" s="22"/>
      <c r="M1749" s="10">
        <v>1</v>
      </c>
      <c r="N1749" s="10">
        <v>1</v>
      </c>
      <c r="O1749" s="129" t="s">
        <v>947</v>
      </c>
      <c r="P1749" s="74" t="s">
        <v>796</v>
      </c>
      <c r="Q1749" s="11" t="s">
        <v>8</v>
      </c>
      <c r="R1749" s="60"/>
      <c r="S1749" s="218"/>
    </row>
    <row r="1750" spans="1:19" s="94" customFormat="1" ht="20.100000000000001" customHeight="1" x14ac:dyDescent="0.25">
      <c r="A1750" s="72"/>
      <c r="B1750" s="60" t="str">
        <f t="shared" si="110"/>
        <v>00.03.27.3.1.1.3.B.46.2017</v>
      </c>
      <c r="C1750" s="20">
        <v>46</v>
      </c>
      <c r="D1750" s="72" t="s">
        <v>1085</v>
      </c>
      <c r="E1750" s="71" t="s">
        <v>438</v>
      </c>
      <c r="F1750" s="19" t="s">
        <v>893</v>
      </c>
      <c r="G1750" s="190">
        <v>12600000</v>
      </c>
      <c r="H1750" s="269"/>
      <c r="I1750" s="15">
        <v>2017</v>
      </c>
      <c r="J1750" s="22" t="s">
        <v>1219</v>
      </c>
      <c r="K1750" s="22"/>
      <c r="L1750" s="22"/>
      <c r="M1750" s="10">
        <v>1</v>
      </c>
      <c r="N1750" s="10">
        <v>1</v>
      </c>
      <c r="O1750" s="15" t="s">
        <v>947</v>
      </c>
      <c r="P1750" s="74" t="s">
        <v>796</v>
      </c>
      <c r="Q1750" s="11" t="s">
        <v>8</v>
      </c>
      <c r="R1750" s="60"/>
      <c r="S1750" s="218"/>
    </row>
    <row r="1751" spans="1:19" s="94" customFormat="1" ht="20.100000000000001" customHeight="1" x14ac:dyDescent="0.25">
      <c r="A1751" s="72"/>
      <c r="B1751" s="60" t="str">
        <f t="shared" si="110"/>
        <v>00.03.27.3.1.1.3.B.47.2017</v>
      </c>
      <c r="C1751" s="20">
        <v>47</v>
      </c>
      <c r="D1751" s="72" t="s">
        <v>1085</v>
      </c>
      <c r="E1751" s="71" t="s">
        <v>438</v>
      </c>
      <c r="F1751" s="19" t="s">
        <v>893</v>
      </c>
      <c r="G1751" s="190">
        <v>12600000</v>
      </c>
      <c r="H1751" s="269"/>
      <c r="I1751" s="15">
        <v>2017</v>
      </c>
      <c r="J1751" s="22" t="s">
        <v>1219</v>
      </c>
      <c r="K1751" s="22"/>
      <c r="L1751" s="22"/>
      <c r="M1751" s="10">
        <v>1</v>
      </c>
      <c r="N1751" s="10">
        <v>1</v>
      </c>
      <c r="O1751" s="15" t="s">
        <v>947</v>
      </c>
      <c r="P1751" s="74" t="s">
        <v>796</v>
      </c>
      <c r="Q1751" s="11" t="s">
        <v>8</v>
      </c>
      <c r="R1751" s="60"/>
      <c r="S1751" s="218"/>
    </row>
    <row r="1752" spans="1:19" s="94" customFormat="1" ht="20.100000000000001" customHeight="1" x14ac:dyDescent="0.25">
      <c r="A1752" s="72"/>
      <c r="B1752" s="60" t="str">
        <f t="shared" si="110"/>
        <v>00.03.27.3.1.1.3.B.48.2017</v>
      </c>
      <c r="C1752" s="20">
        <v>48</v>
      </c>
      <c r="D1752" s="72" t="s">
        <v>1085</v>
      </c>
      <c r="E1752" s="71" t="s">
        <v>438</v>
      </c>
      <c r="F1752" s="19" t="s">
        <v>893</v>
      </c>
      <c r="G1752" s="190">
        <v>12600000</v>
      </c>
      <c r="H1752" s="269"/>
      <c r="I1752" s="15">
        <v>2017</v>
      </c>
      <c r="J1752" s="22" t="s">
        <v>1219</v>
      </c>
      <c r="K1752" s="22"/>
      <c r="L1752" s="22"/>
      <c r="M1752" s="10">
        <v>1</v>
      </c>
      <c r="N1752" s="10">
        <v>1</v>
      </c>
      <c r="O1752" s="15" t="s">
        <v>947</v>
      </c>
      <c r="P1752" s="74" t="s">
        <v>796</v>
      </c>
      <c r="Q1752" s="11" t="s">
        <v>8</v>
      </c>
      <c r="R1752" s="60"/>
      <c r="S1752" s="218"/>
    </row>
    <row r="1753" spans="1:19" s="94" customFormat="1" ht="20.100000000000001" customHeight="1" x14ac:dyDescent="0.25">
      <c r="A1753" s="72"/>
      <c r="B1753" s="60" t="str">
        <f t="shared" si="110"/>
        <v>00.03.27.3.1.1.3.B.49.2017</v>
      </c>
      <c r="C1753" s="20">
        <v>49</v>
      </c>
      <c r="D1753" s="72" t="s">
        <v>1085</v>
      </c>
      <c r="E1753" s="71" t="s">
        <v>438</v>
      </c>
      <c r="F1753" s="19" t="s">
        <v>893</v>
      </c>
      <c r="G1753" s="201">
        <v>12600000</v>
      </c>
      <c r="H1753" s="285"/>
      <c r="I1753" s="15">
        <v>2017</v>
      </c>
      <c r="J1753" s="22" t="s">
        <v>1219</v>
      </c>
      <c r="K1753" s="22"/>
      <c r="L1753" s="22"/>
      <c r="M1753" s="10">
        <v>1</v>
      </c>
      <c r="N1753" s="10">
        <v>1</v>
      </c>
      <c r="O1753" s="15" t="s">
        <v>947</v>
      </c>
      <c r="P1753" s="74" t="s">
        <v>796</v>
      </c>
      <c r="Q1753" s="11" t="s">
        <v>8</v>
      </c>
      <c r="R1753" s="60"/>
      <c r="S1753" s="218"/>
    </row>
    <row r="1754" spans="1:19" s="94" customFormat="1" ht="20.100000000000001" customHeight="1" x14ac:dyDescent="0.25">
      <c r="A1754" s="72"/>
      <c r="B1754" s="60" t="str">
        <f t="shared" si="110"/>
        <v>00.03.27.3.1.1.3.B.50.2017</v>
      </c>
      <c r="C1754" s="20">
        <v>50</v>
      </c>
      <c r="D1754" s="72" t="s">
        <v>1085</v>
      </c>
      <c r="E1754" s="121" t="s">
        <v>1023</v>
      </c>
      <c r="F1754" s="19" t="s">
        <v>893</v>
      </c>
      <c r="G1754" s="200">
        <v>2500000</v>
      </c>
      <c r="H1754" s="283"/>
      <c r="I1754" s="15">
        <v>2017</v>
      </c>
      <c r="J1754" s="22" t="s">
        <v>1221</v>
      </c>
      <c r="K1754" s="22"/>
      <c r="L1754" s="22"/>
      <c r="M1754" s="10">
        <v>1</v>
      </c>
      <c r="N1754" s="10">
        <v>1</v>
      </c>
      <c r="O1754" s="15" t="s">
        <v>947</v>
      </c>
      <c r="P1754" s="74" t="s">
        <v>796</v>
      </c>
      <c r="Q1754" s="11" t="s">
        <v>8</v>
      </c>
      <c r="R1754" s="60"/>
      <c r="S1754" s="218"/>
    </row>
    <row r="1755" spans="1:19" s="94" customFormat="1" ht="20.100000000000001" customHeight="1" x14ac:dyDescent="0.25">
      <c r="A1755" s="72"/>
      <c r="B1755" s="60" t="str">
        <f t="shared" si="110"/>
        <v>00.03.27.3.1.1.3.B.51.2017</v>
      </c>
      <c r="C1755" s="20">
        <v>51</v>
      </c>
      <c r="D1755" s="72" t="s">
        <v>1085</v>
      </c>
      <c r="E1755" s="121" t="s">
        <v>1023</v>
      </c>
      <c r="F1755" s="19" t="s">
        <v>893</v>
      </c>
      <c r="G1755" s="200">
        <v>2500000</v>
      </c>
      <c r="H1755" s="283"/>
      <c r="I1755" s="15">
        <v>2017</v>
      </c>
      <c r="J1755" s="22" t="s">
        <v>1221</v>
      </c>
      <c r="K1755" s="22"/>
      <c r="L1755" s="22"/>
      <c r="M1755" s="10">
        <v>1</v>
      </c>
      <c r="N1755" s="10">
        <v>1</v>
      </c>
      <c r="O1755" s="15" t="s">
        <v>947</v>
      </c>
      <c r="P1755" s="74" t="s">
        <v>796</v>
      </c>
      <c r="Q1755" s="11" t="s">
        <v>8</v>
      </c>
      <c r="R1755" s="60"/>
      <c r="S1755" s="218"/>
    </row>
    <row r="1756" spans="1:19" s="94" customFormat="1" ht="20.100000000000001" customHeight="1" x14ac:dyDescent="0.25">
      <c r="A1756" s="72"/>
      <c r="B1756" s="60" t="str">
        <f t="shared" si="110"/>
        <v>00.03.27.3.1.1.3.B.52.2017</v>
      </c>
      <c r="C1756" s="20">
        <v>52</v>
      </c>
      <c r="D1756" s="72" t="s">
        <v>1085</v>
      </c>
      <c r="E1756" s="121" t="s">
        <v>1023</v>
      </c>
      <c r="F1756" s="19" t="s">
        <v>893</v>
      </c>
      <c r="G1756" s="200">
        <v>2500000</v>
      </c>
      <c r="H1756" s="283"/>
      <c r="I1756" s="15">
        <v>2017</v>
      </c>
      <c r="J1756" s="22" t="s">
        <v>1221</v>
      </c>
      <c r="K1756" s="22"/>
      <c r="L1756" s="22"/>
      <c r="M1756" s="10">
        <v>1</v>
      </c>
      <c r="N1756" s="10">
        <v>1</v>
      </c>
      <c r="O1756" s="15" t="s">
        <v>947</v>
      </c>
      <c r="P1756" s="74" t="s">
        <v>796</v>
      </c>
      <c r="Q1756" s="11" t="s">
        <v>8</v>
      </c>
      <c r="R1756" s="60"/>
      <c r="S1756" s="218"/>
    </row>
    <row r="1757" spans="1:19" s="94" customFormat="1" ht="20.100000000000001" customHeight="1" x14ac:dyDescent="0.25">
      <c r="A1757" s="72"/>
      <c r="B1757" s="60" t="str">
        <f t="shared" si="110"/>
        <v>00.03.27.3.1.1.3.B.53.2017</v>
      </c>
      <c r="C1757" s="20">
        <v>53</v>
      </c>
      <c r="D1757" s="72" t="s">
        <v>1085</v>
      </c>
      <c r="E1757" s="121" t="s">
        <v>1023</v>
      </c>
      <c r="F1757" s="19" t="s">
        <v>893</v>
      </c>
      <c r="G1757" s="200">
        <v>2500000</v>
      </c>
      <c r="H1757" s="283"/>
      <c r="I1757" s="15">
        <v>2017</v>
      </c>
      <c r="J1757" s="22" t="s">
        <v>1221</v>
      </c>
      <c r="K1757" s="22"/>
      <c r="L1757" s="22"/>
      <c r="M1757" s="10">
        <v>1</v>
      </c>
      <c r="N1757" s="10">
        <v>1</v>
      </c>
      <c r="O1757" s="15" t="s">
        <v>947</v>
      </c>
      <c r="P1757" s="74" t="s">
        <v>796</v>
      </c>
      <c r="Q1757" s="11" t="s">
        <v>8</v>
      </c>
      <c r="R1757" s="60"/>
      <c r="S1757" s="218"/>
    </row>
    <row r="1758" spans="1:19" s="94" customFormat="1" ht="20.100000000000001" customHeight="1" x14ac:dyDescent="0.25">
      <c r="A1758" s="72"/>
      <c r="B1758" s="60" t="str">
        <f t="shared" si="110"/>
        <v>00.03.27.3.1.1.3.B.54.2017</v>
      </c>
      <c r="C1758" s="20">
        <v>54</v>
      </c>
      <c r="D1758" s="72" t="s">
        <v>1085</v>
      </c>
      <c r="E1758" s="121" t="s">
        <v>1023</v>
      </c>
      <c r="F1758" s="19" t="s">
        <v>893</v>
      </c>
      <c r="G1758" s="200">
        <v>2500000</v>
      </c>
      <c r="H1758" s="283"/>
      <c r="I1758" s="15">
        <v>2017</v>
      </c>
      <c r="J1758" s="22" t="s">
        <v>1221</v>
      </c>
      <c r="K1758" s="22"/>
      <c r="L1758" s="22"/>
      <c r="M1758" s="10">
        <v>1</v>
      </c>
      <c r="N1758" s="10">
        <v>1</v>
      </c>
      <c r="O1758" s="15" t="s">
        <v>947</v>
      </c>
      <c r="P1758" s="74" t="s">
        <v>796</v>
      </c>
      <c r="Q1758" s="11" t="s">
        <v>8</v>
      </c>
      <c r="R1758" s="60"/>
      <c r="S1758" s="218"/>
    </row>
    <row r="1759" spans="1:19" s="94" customFormat="1" ht="20.100000000000001" customHeight="1" x14ac:dyDescent="0.25">
      <c r="A1759" s="72"/>
      <c r="B1759" s="60" t="str">
        <f t="shared" si="110"/>
        <v>00.03.27.3.1.1.3.B.55.2018</v>
      </c>
      <c r="C1759" s="20">
        <v>55</v>
      </c>
      <c r="D1759" s="72" t="s">
        <v>1085</v>
      </c>
      <c r="E1759" s="71" t="s">
        <v>782</v>
      </c>
      <c r="F1759" s="19" t="s">
        <v>893</v>
      </c>
      <c r="G1759" s="189">
        <v>90000</v>
      </c>
      <c r="H1759" s="268"/>
      <c r="I1759" s="15">
        <v>2018</v>
      </c>
      <c r="J1759" s="22"/>
      <c r="K1759" s="22"/>
      <c r="L1759" s="22"/>
      <c r="M1759" s="10">
        <v>1</v>
      </c>
      <c r="N1759" s="10">
        <v>1</v>
      </c>
      <c r="O1759" s="15" t="s">
        <v>947</v>
      </c>
      <c r="P1759" s="74" t="s">
        <v>796</v>
      </c>
      <c r="Q1759" s="11" t="s">
        <v>8</v>
      </c>
      <c r="R1759" s="60"/>
      <c r="S1759" s="218"/>
    </row>
    <row r="1760" spans="1:19" s="94" customFormat="1" ht="20.100000000000001" customHeight="1" x14ac:dyDescent="0.25">
      <c r="A1760" s="72"/>
      <c r="B1760" s="60" t="str">
        <f t="shared" si="110"/>
        <v>00.03.27.3.1.1.3.B.56.2018</v>
      </c>
      <c r="C1760" s="20">
        <v>56</v>
      </c>
      <c r="D1760" s="72" t="s">
        <v>1085</v>
      </c>
      <c r="E1760" s="71" t="s">
        <v>782</v>
      </c>
      <c r="F1760" s="19" t="s">
        <v>893</v>
      </c>
      <c r="G1760" s="190">
        <v>90000</v>
      </c>
      <c r="H1760" s="269"/>
      <c r="I1760" s="15">
        <v>2018</v>
      </c>
      <c r="J1760" s="22"/>
      <c r="K1760" s="22"/>
      <c r="L1760" s="22"/>
      <c r="M1760" s="10">
        <v>1</v>
      </c>
      <c r="N1760" s="10">
        <v>1</v>
      </c>
      <c r="O1760" s="15" t="s">
        <v>947</v>
      </c>
      <c r="P1760" s="74" t="s">
        <v>796</v>
      </c>
      <c r="Q1760" s="11" t="s">
        <v>8</v>
      </c>
      <c r="R1760" s="60"/>
      <c r="S1760" s="218"/>
    </row>
    <row r="1761" spans="1:19" s="94" customFormat="1" ht="20.100000000000001" customHeight="1" x14ac:dyDescent="0.25">
      <c r="A1761" s="72"/>
      <c r="B1761" s="60" t="str">
        <f t="shared" si="110"/>
        <v>00.03.27.3.1.1.3.B.57.2018</v>
      </c>
      <c r="C1761" s="20">
        <v>57</v>
      </c>
      <c r="D1761" s="72" t="s">
        <v>1085</v>
      </c>
      <c r="E1761" s="71" t="s">
        <v>782</v>
      </c>
      <c r="F1761" s="19" t="s">
        <v>893</v>
      </c>
      <c r="G1761" s="190">
        <v>90000</v>
      </c>
      <c r="H1761" s="269"/>
      <c r="I1761" s="15">
        <v>2018</v>
      </c>
      <c r="J1761" s="22"/>
      <c r="K1761" s="22"/>
      <c r="L1761" s="22"/>
      <c r="M1761" s="10">
        <v>1</v>
      </c>
      <c r="N1761" s="10">
        <v>1</v>
      </c>
      <c r="O1761" s="15" t="s">
        <v>947</v>
      </c>
      <c r="P1761" s="74" t="s">
        <v>796</v>
      </c>
      <c r="Q1761" s="11" t="s">
        <v>8</v>
      </c>
      <c r="R1761" s="60"/>
      <c r="S1761" s="218"/>
    </row>
    <row r="1762" spans="1:19" s="94" customFormat="1" ht="20.100000000000001" customHeight="1" x14ac:dyDescent="0.25">
      <c r="A1762" s="72"/>
      <c r="B1762" s="60" t="str">
        <f t="shared" si="110"/>
        <v>00.03.27.3.1.1.3.B.58.2018</v>
      </c>
      <c r="C1762" s="20">
        <v>58</v>
      </c>
      <c r="D1762" s="72" t="s">
        <v>1085</v>
      </c>
      <c r="E1762" s="71" t="s">
        <v>782</v>
      </c>
      <c r="F1762" s="19" t="s">
        <v>893</v>
      </c>
      <c r="G1762" s="190">
        <v>90000</v>
      </c>
      <c r="H1762" s="269"/>
      <c r="I1762" s="15">
        <v>2018</v>
      </c>
      <c r="J1762" s="22"/>
      <c r="K1762" s="22"/>
      <c r="L1762" s="22"/>
      <c r="M1762" s="10">
        <v>1</v>
      </c>
      <c r="N1762" s="10">
        <v>1</v>
      </c>
      <c r="O1762" s="15" t="s">
        <v>947</v>
      </c>
      <c r="P1762" s="74" t="s">
        <v>796</v>
      </c>
      <c r="Q1762" s="11" t="s">
        <v>8</v>
      </c>
      <c r="R1762" s="60"/>
      <c r="S1762" s="218"/>
    </row>
    <row r="1763" spans="1:19" s="94" customFormat="1" ht="20.100000000000001" customHeight="1" x14ac:dyDescent="0.25">
      <c r="A1763" s="72"/>
      <c r="B1763" s="60" t="str">
        <f t="shared" si="110"/>
        <v>00.03.27.3.1.1.3.B.59.2018</v>
      </c>
      <c r="C1763" s="20">
        <v>59</v>
      </c>
      <c r="D1763" s="72" t="s">
        <v>1085</v>
      </c>
      <c r="E1763" s="71" t="s">
        <v>782</v>
      </c>
      <c r="F1763" s="19" t="s">
        <v>893</v>
      </c>
      <c r="G1763" s="190">
        <v>90000</v>
      </c>
      <c r="H1763" s="269"/>
      <c r="I1763" s="15">
        <v>2018</v>
      </c>
      <c r="J1763" s="22"/>
      <c r="K1763" s="22"/>
      <c r="L1763" s="22"/>
      <c r="M1763" s="10">
        <v>1</v>
      </c>
      <c r="N1763" s="10">
        <v>1</v>
      </c>
      <c r="O1763" s="15" t="s">
        <v>947</v>
      </c>
      <c r="P1763" s="74" t="s">
        <v>796</v>
      </c>
      <c r="Q1763" s="11" t="s">
        <v>8</v>
      </c>
      <c r="R1763" s="60"/>
      <c r="S1763" s="218"/>
    </row>
    <row r="1764" spans="1:19" s="94" customFormat="1" ht="20.100000000000001" customHeight="1" x14ac:dyDescent="0.25">
      <c r="A1764" s="72"/>
      <c r="B1764" s="60" t="str">
        <f t="shared" si="110"/>
        <v>00.03.27.3.1.1.3.B.60.2017</v>
      </c>
      <c r="C1764" s="20">
        <v>60</v>
      </c>
      <c r="D1764" s="72" t="s">
        <v>1085</v>
      </c>
      <c r="E1764" s="71" t="s">
        <v>783</v>
      </c>
      <c r="F1764" s="19" t="s">
        <v>893</v>
      </c>
      <c r="G1764" s="190">
        <v>1500000</v>
      </c>
      <c r="H1764" s="269"/>
      <c r="I1764" s="15">
        <v>2017</v>
      </c>
      <c r="J1764" s="22"/>
      <c r="K1764" s="22"/>
      <c r="L1764" s="22"/>
      <c r="M1764" s="10">
        <v>1</v>
      </c>
      <c r="N1764" s="10">
        <v>1</v>
      </c>
      <c r="O1764" s="15" t="s">
        <v>947</v>
      </c>
      <c r="P1764" s="74" t="s">
        <v>796</v>
      </c>
      <c r="Q1764" s="11" t="s">
        <v>8</v>
      </c>
      <c r="R1764" s="60"/>
      <c r="S1764" s="218"/>
    </row>
    <row r="1765" spans="1:19" s="94" customFormat="1" ht="20.100000000000001" customHeight="1" x14ac:dyDescent="0.25">
      <c r="A1765" s="72"/>
      <c r="B1765" s="60" t="str">
        <f t="shared" si="110"/>
        <v>00.03.27.3.1.1.3.B.61.2017</v>
      </c>
      <c r="C1765" s="20">
        <v>61</v>
      </c>
      <c r="D1765" s="72" t="s">
        <v>1085</v>
      </c>
      <c r="E1765" s="71" t="s">
        <v>783</v>
      </c>
      <c r="F1765" s="19" t="s">
        <v>893</v>
      </c>
      <c r="G1765" s="190">
        <v>1500000</v>
      </c>
      <c r="H1765" s="269"/>
      <c r="I1765" s="15">
        <v>2017</v>
      </c>
      <c r="J1765" s="22"/>
      <c r="K1765" s="22"/>
      <c r="L1765" s="22"/>
      <c r="M1765" s="10">
        <v>1</v>
      </c>
      <c r="N1765" s="10">
        <v>1</v>
      </c>
      <c r="O1765" s="15" t="s">
        <v>947</v>
      </c>
      <c r="P1765" s="74" t="s">
        <v>796</v>
      </c>
      <c r="Q1765" s="11" t="s">
        <v>8</v>
      </c>
      <c r="R1765" s="60"/>
      <c r="S1765" s="218"/>
    </row>
    <row r="1766" spans="1:19" s="94" customFormat="1" ht="20.100000000000001" customHeight="1" x14ac:dyDescent="0.25">
      <c r="A1766" s="72"/>
      <c r="B1766" s="60" t="str">
        <f t="shared" si="110"/>
        <v>00.03.27.3.1.1.3.B.62.2017</v>
      </c>
      <c r="C1766" s="20">
        <v>62</v>
      </c>
      <c r="D1766" s="72" t="s">
        <v>1085</v>
      </c>
      <c r="E1766" s="71" t="s">
        <v>784</v>
      </c>
      <c r="F1766" s="19" t="s">
        <v>893</v>
      </c>
      <c r="G1766" s="190">
        <v>120000</v>
      </c>
      <c r="H1766" s="269"/>
      <c r="I1766" s="15">
        <v>2017</v>
      </c>
      <c r="J1766" s="22"/>
      <c r="K1766" s="22"/>
      <c r="L1766" s="22"/>
      <c r="M1766" s="10">
        <v>1</v>
      </c>
      <c r="N1766" s="10">
        <v>1</v>
      </c>
      <c r="O1766" s="15" t="s">
        <v>947</v>
      </c>
      <c r="P1766" s="74" t="s">
        <v>796</v>
      </c>
      <c r="Q1766" s="11" t="s">
        <v>8</v>
      </c>
      <c r="R1766" s="60"/>
      <c r="S1766" s="218"/>
    </row>
    <row r="1767" spans="1:19" s="94" customFormat="1" ht="20.100000000000001" customHeight="1" x14ac:dyDescent="0.25">
      <c r="A1767" s="72"/>
      <c r="B1767" s="60" t="str">
        <f t="shared" si="110"/>
        <v>00.03.27.3.1.1.3.B.63.2017</v>
      </c>
      <c r="C1767" s="20">
        <v>63</v>
      </c>
      <c r="D1767" s="72" t="s">
        <v>1085</v>
      </c>
      <c r="E1767" s="71" t="s">
        <v>784</v>
      </c>
      <c r="F1767" s="19" t="s">
        <v>893</v>
      </c>
      <c r="G1767" s="190">
        <v>120000</v>
      </c>
      <c r="H1767" s="269"/>
      <c r="I1767" s="15">
        <v>2017</v>
      </c>
      <c r="J1767" s="22"/>
      <c r="K1767" s="22"/>
      <c r="L1767" s="22"/>
      <c r="M1767" s="10">
        <v>1</v>
      </c>
      <c r="N1767" s="10">
        <v>1</v>
      </c>
      <c r="O1767" s="15" t="s">
        <v>947</v>
      </c>
      <c r="P1767" s="74" t="s">
        <v>796</v>
      </c>
      <c r="Q1767" s="11" t="s">
        <v>8</v>
      </c>
      <c r="R1767" s="60"/>
      <c r="S1767" s="218"/>
    </row>
    <row r="1768" spans="1:19" s="94" customFormat="1" ht="20.100000000000001" customHeight="1" x14ac:dyDescent="0.25">
      <c r="A1768" s="72"/>
      <c r="B1768" s="60" t="str">
        <f t="shared" si="110"/>
        <v>00.03.27.3.1.1.3.B.64.2017</v>
      </c>
      <c r="C1768" s="20">
        <v>64</v>
      </c>
      <c r="D1768" s="72" t="s">
        <v>1085</v>
      </c>
      <c r="E1768" s="71" t="s">
        <v>784</v>
      </c>
      <c r="F1768" s="19" t="s">
        <v>893</v>
      </c>
      <c r="G1768" s="190">
        <v>120000</v>
      </c>
      <c r="H1768" s="269"/>
      <c r="I1768" s="15">
        <v>2017</v>
      </c>
      <c r="J1768" s="22"/>
      <c r="K1768" s="22"/>
      <c r="L1768" s="22"/>
      <c r="M1768" s="10">
        <v>1</v>
      </c>
      <c r="N1768" s="10">
        <v>1</v>
      </c>
      <c r="O1768" s="15" t="s">
        <v>947</v>
      </c>
      <c r="P1768" s="74" t="s">
        <v>796</v>
      </c>
      <c r="Q1768" s="11" t="s">
        <v>8</v>
      </c>
      <c r="R1768" s="60"/>
      <c r="S1768" s="218"/>
    </row>
    <row r="1769" spans="1:19" s="94" customFormat="1" ht="20.100000000000001" customHeight="1" x14ac:dyDescent="0.25">
      <c r="A1769" s="72"/>
      <c r="B1769" s="60" t="str">
        <f t="shared" si="110"/>
        <v>00.03.27.3.1.1.3.B.65.2017</v>
      </c>
      <c r="C1769" s="20">
        <v>65</v>
      </c>
      <c r="D1769" s="72" t="s">
        <v>1085</v>
      </c>
      <c r="E1769" s="71" t="s">
        <v>784</v>
      </c>
      <c r="F1769" s="19" t="s">
        <v>893</v>
      </c>
      <c r="G1769" s="190">
        <v>120000</v>
      </c>
      <c r="H1769" s="269"/>
      <c r="I1769" s="15">
        <v>2017</v>
      </c>
      <c r="J1769" s="22"/>
      <c r="K1769" s="22"/>
      <c r="L1769" s="22"/>
      <c r="M1769" s="10">
        <v>1</v>
      </c>
      <c r="N1769" s="10">
        <v>1</v>
      </c>
      <c r="O1769" s="15" t="s">
        <v>947</v>
      </c>
      <c r="P1769" s="74" t="s">
        <v>796</v>
      </c>
      <c r="Q1769" s="11" t="s">
        <v>8</v>
      </c>
      <c r="R1769" s="60"/>
      <c r="S1769" s="218"/>
    </row>
    <row r="1770" spans="1:19" s="94" customFormat="1" ht="20.100000000000001" customHeight="1" x14ac:dyDescent="0.25">
      <c r="A1770" s="72"/>
      <c r="B1770" s="60" t="str">
        <f>"00.03.27.3.1.1.3.B."&amp;C1770&amp;D1770&amp;I1771</f>
        <v>00.03.27.3.1.1.3.B.66.2017</v>
      </c>
      <c r="C1770" s="20">
        <v>66</v>
      </c>
      <c r="D1770" s="72" t="s">
        <v>1085</v>
      </c>
      <c r="E1770" s="71" t="s">
        <v>784</v>
      </c>
      <c r="F1770" s="19" t="s">
        <v>893</v>
      </c>
      <c r="G1770" s="190">
        <v>120000</v>
      </c>
      <c r="H1770" s="269"/>
      <c r="I1770" s="15">
        <v>2017</v>
      </c>
      <c r="J1770" s="22"/>
      <c r="K1770" s="22"/>
      <c r="L1770" s="22"/>
      <c r="M1770" s="10">
        <v>1</v>
      </c>
      <c r="N1770" s="10">
        <v>1</v>
      </c>
      <c r="O1770" s="15" t="s">
        <v>947</v>
      </c>
      <c r="P1770" s="74" t="s">
        <v>796</v>
      </c>
      <c r="Q1770" s="11" t="s">
        <v>8</v>
      </c>
      <c r="R1770" s="60"/>
      <c r="S1770" s="218"/>
    </row>
    <row r="1771" spans="1:19" s="94" customFormat="1" ht="20.100000000000001" customHeight="1" x14ac:dyDescent="0.25">
      <c r="A1771" s="72"/>
      <c r="B1771" s="60" t="str">
        <f t="shared" ref="B1771:B1775" si="111">"00.03.27.3.1.1.3.B."&amp;C1771&amp;D1771&amp;I1772</f>
        <v>00.03.27.3.1.1.3.B.67.2017</v>
      </c>
      <c r="C1771" s="20">
        <v>67</v>
      </c>
      <c r="D1771" s="72" t="s">
        <v>1085</v>
      </c>
      <c r="E1771" s="71" t="s">
        <v>1330</v>
      </c>
      <c r="F1771" s="19" t="s">
        <v>893</v>
      </c>
      <c r="G1771" s="250"/>
      <c r="H1771" s="298"/>
      <c r="I1771" s="15">
        <v>2017</v>
      </c>
      <c r="J1771" s="22"/>
      <c r="K1771" s="22"/>
      <c r="L1771" s="22"/>
      <c r="M1771" s="10">
        <v>1</v>
      </c>
      <c r="N1771" s="10">
        <v>1</v>
      </c>
      <c r="O1771" s="15" t="s">
        <v>947</v>
      </c>
      <c r="P1771" s="74" t="s">
        <v>796</v>
      </c>
      <c r="Q1771" s="11" t="s">
        <v>8</v>
      </c>
      <c r="R1771" s="60"/>
      <c r="S1771" s="218"/>
    </row>
    <row r="1772" spans="1:19" s="94" customFormat="1" ht="20.100000000000001" customHeight="1" x14ac:dyDescent="0.25">
      <c r="A1772" s="72"/>
      <c r="B1772" s="60" t="str">
        <f t="shared" si="111"/>
        <v>00.03.27.3.1.1.3.B.68.2017</v>
      </c>
      <c r="C1772" s="20">
        <v>68</v>
      </c>
      <c r="D1772" s="72" t="s">
        <v>1085</v>
      </c>
      <c r="E1772" s="71" t="s">
        <v>1330</v>
      </c>
      <c r="F1772" s="19" t="s">
        <v>893</v>
      </c>
      <c r="G1772" s="250"/>
      <c r="H1772" s="298"/>
      <c r="I1772" s="15">
        <v>2017</v>
      </c>
      <c r="J1772" s="22"/>
      <c r="K1772" s="22"/>
      <c r="L1772" s="22"/>
      <c r="M1772" s="10">
        <v>1</v>
      </c>
      <c r="N1772" s="10">
        <v>1</v>
      </c>
      <c r="O1772" s="15" t="s">
        <v>947</v>
      </c>
      <c r="P1772" s="74" t="s">
        <v>796</v>
      </c>
      <c r="Q1772" s="11" t="s">
        <v>8</v>
      </c>
      <c r="R1772" s="60"/>
      <c r="S1772" s="218"/>
    </row>
    <row r="1773" spans="1:19" s="94" customFormat="1" ht="20.100000000000001" customHeight="1" x14ac:dyDescent="0.25">
      <c r="A1773" s="72"/>
      <c r="B1773" s="60" t="str">
        <f>"00.03.27.3.1.1.3.B."&amp;C1773&amp;D1773&amp;I1774</f>
        <v>00.03.27.3.1.1.3.B.69.2017</v>
      </c>
      <c r="C1773" s="20">
        <v>69</v>
      </c>
      <c r="D1773" s="72" t="s">
        <v>1085</v>
      </c>
      <c r="E1773" s="71" t="s">
        <v>1330</v>
      </c>
      <c r="F1773" s="19" t="s">
        <v>893</v>
      </c>
      <c r="G1773" s="250"/>
      <c r="H1773" s="298"/>
      <c r="I1773" s="15">
        <v>2017</v>
      </c>
      <c r="J1773" s="22"/>
      <c r="K1773" s="22"/>
      <c r="L1773" s="22"/>
      <c r="M1773" s="10">
        <v>1</v>
      </c>
      <c r="N1773" s="10">
        <v>1</v>
      </c>
      <c r="O1773" s="15" t="s">
        <v>947</v>
      </c>
      <c r="P1773" s="74" t="s">
        <v>796</v>
      </c>
      <c r="Q1773" s="11" t="s">
        <v>8</v>
      </c>
      <c r="R1773" s="60"/>
      <c r="S1773" s="218"/>
    </row>
    <row r="1774" spans="1:19" s="94" customFormat="1" ht="20.100000000000001" customHeight="1" x14ac:dyDescent="0.25">
      <c r="A1774" s="72"/>
      <c r="B1774" s="254" t="str">
        <f t="shared" si="111"/>
        <v>00.03.27.3.1.1.3.B.70.2017</v>
      </c>
      <c r="C1774" s="254">
        <v>70</v>
      </c>
      <c r="D1774" s="255" t="s">
        <v>1085</v>
      </c>
      <c r="E1774" s="256" t="s">
        <v>1331</v>
      </c>
      <c r="F1774" s="257" t="s">
        <v>893</v>
      </c>
      <c r="G1774" s="258"/>
      <c r="H1774" s="299"/>
      <c r="I1774" s="259">
        <v>2017</v>
      </c>
      <c r="J1774" s="260"/>
      <c r="K1774" s="260"/>
      <c r="L1774" s="260"/>
      <c r="M1774" s="260">
        <v>1</v>
      </c>
      <c r="N1774" s="260">
        <v>1</v>
      </c>
      <c r="O1774" s="259" t="s">
        <v>947</v>
      </c>
      <c r="P1774" s="261" t="s">
        <v>796</v>
      </c>
      <c r="Q1774" s="257" t="s">
        <v>8</v>
      </c>
      <c r="R1774" s="254"/>
      <c r="S1774" s="218" t="s">
        <v>1382</v>
      </c>
    </row>
    <row r="1775" spans="1:19" s="94" customFormat="1" ht="20.100000000000001" customHeight="1" x14ac:dyDescent="0.25">
      <c r="A1775" s="72"/>
      <c r="B1775" s="60" t="str">
        <f t="shared" si="111"/>
        <v>00.03.27.3.1.1.3.B.71.2019</v>
      </c>
      <c r="C1775" s="20">
        <v>71</v>
      </c>
      <c r="D1775" s="72" t="s">
        <v>1085</v>
      </c>
      <c r="E1775" s="71" t="s">
        <v>1331</v>
      </c>
      <c r="F1775" s="19" t="s">
        <v>893</v>
      </c>
      <c r="G1775" s="250"/>
      <c r="H1775" s="298"/>
      <c r="I1775" s="15">
        <v>2017</v>
      </c>
      <c r="J1775" s="22"/>
      <c r="K1775" s="22"/>
      <c r="L1775" s="22"/>
      <c r="M1775" s="10">
        <v>1</v>
      </c>
      <c r="N1775" s="10">
        <v>1</v>
      </c>
      <c r="O1775" s="15" t="s">
        <v>947</v>
      </c>
      <c r="P1775" s="74" t="s">
        <v>796</v>
      </c>
      <c r="Q1775" s="11" t="s">
        <v>8</v>
      </c>
      <c r="R1775" s="60"/>
      <c r="S1775" s="218"/>
    </row>
    <row r="1776" spans="1:19" s="94" customFormat="1" ht="20.100000000000001" customHeight="1" x14ac:dyDescent="0.25">
      <c r="A1776" s="72"/>
      <c r="B1776" s="60" t="str">
        <f t="shared" si="110"/>
        <v>00.03.27.3.1.1.3.B.72.2019</v>
      </c>
      <c r="C1776" s="20">
        <v>72</v>
      </c>
      <c r="D1776" s="72" t="s">
        <v>1085</v>
      </c>
      <c r="E1776" s="71" t="s">
        <v>785</v>
      </c>
      <c r="F1776" s="19" t="s">
        <v>893</v>
      </c>
      <c r="G1776" s="200">
        <v>3500000</v>
      </c>
      <c r="H1776" s="283"/>
      <c r="I1776" s="15">
        <v>2019</v>
      </c>
      <c r="J1776" s="73"/>
      <c r="K1776" s="73"/>
      <c r="L1776" s="73"/>
      <c r="M1776" s="10">
        <v>1</v>
      </c>
      <c r="N1776" s="10">
        <v>1</v>
      </c>
      <c r="O1776" s="15" t="s">
        <v>947</v>
      </c>
      <c r="P1776" s="74" t="s">
        <v>796</v>
      </c>
      <c r="Q1776" s="11" t="s">
        <v>8</v>
      </c>
      <c r="R1776" s="60"/>
      <c r="S1776" s="218"/>
    </row>
    <row r="1777" spans="1:19" s="94" customFormat="1" ht="20.100000000000001" customHeight="1" x14ac:dyDescent="0.25">
      <c r="A1777" s="72"/>
      <c r="B1777" s="60" t="str">
        <f t="shared" si="110"/>
        <v>00.03.27.3.1.1.3.B.73.2019</v>
      </c>
      <c r="C1777" s="20">
        <v>73</v>
      </c>
      <c r="D1777" s="72" t="s">
        <v>1085</v>
      </c>
      <c r="E1777" s="71" t="s">
        <v>785</v>
      </c>
      <c r="F1777" s="19" t="s">
        <v>893</v>
      </c>
      <c r="G1777" s="200">
        <v>3500000</v>
      </c>
      <c r="H1777" s="283"/>
      <c r="I1777" s="15">
        <v>2019</v>
      </c>
      <c r="J1777" s="73"/>
      <c r="K1777" s="73"/>
      <c r="L1777" s="73"/>
      <c r="M1777" s="10">
        <v>1</v>
      </c>
      <c r="N1777" s="10">
        <v>1</v>
      </c>
      <c r="O1777" s="15" t="s">
        <v>947</v>
      </c>
      <c r="P1777" s="74" t="s">
        <v>796</v>
      </c>
      <c r="Q1777" s="11" t="s">
        <v>8</v>
      </c>
      <c r="R1777" s="60"/>
      <c r="S1777" s="218"/>
    </row>
    <row r="1778" spans="1:19" s="94" customFormat="1" ht="20.100000000000001" customHeight="1" x14ac:dyDescent="0.25">
      <c r="A1778" s="72"/>
      <c r="B1778" s="60" t="str">
        <f t="shared" si="110"/>
        <v>00.03.27.3.1.1.3.B.74.2019</v>
      </c>
      <c r="C1778" s="20">
        <v>74</v>
      </c>
      <c r="D1778" s="72" t="s">
        <v>1085</v>
      </c>
      <c r="E1778" s="71" t="s">
        <v>785</v>
      </c>
      <c r="F1778" s="19" t="s">
        <v>893</v>
      </c>
      <c r="G1778" s="200">
        <v>3500000</v>
      </c>
      <c r="H1778" s="283"/>
      <c r="I1778" s="15">
        <v>2019</v>
      </c>
      <c r="J1778" s="73"/>
      <c r="K1778" s="73"/>
      <c r="L1778" s="73"/>
      <c r="M1778" s="10">
        <v>1</v>
      </c>
      <c r="N1778" s="10">
        <v>1</v>
      </c>
      <c r="O1778" s="15" t="s">
        <v>947</v>
      </c>
      <c r="P1778" s="74" t="s">
        <v>1226</v>
      </c>
      <c r="Q1778" s="11" t="s">
        <v>8</v>
      </c>
      <c r="R1778" s="60"/>
      <c r="S1778" s="218"/>
    </row>
    <row r="1779" spans="1:19" s="94" customFormat="1" ht="20.100000000000001" customHeight="1" x14ac:dyDescent="0.25">
      <c r="A1779" s="72"/>
      <c r="B1779" s="60" t="str">
        <f t="shared" si="110"/>
        <v>00.03.27.3.1.1.3.B.75.2018</v>
      </c>
      <c r="C1779" s="20">
        <v>75</v>
      </c>
      <c r="D1779" s="72" t="s">
        <v>1085</v>
      </c>
      <c r="E1779" s="71" t="s">
        <v>787</v>
      </c>
      <c r="F1779" s="19" t="s">
        <v>893</v>
      </c>
      <c r="G1779" s="190">
        <v>1469000</v>
      </c>
      <c r="H1779" s="269"/>
      <c r="I1779" s="15">
        <v>2018</v>
      </c>
      <c r="J1779" s="73"/>
      <c r="K1779" s="73"/>
      <c r="L1779" s="73"/>
      <c r="M1779" s="10">
        <v>1</v>
      </c>
      <c r="N1779" s="10">
        <v>1</v>
      </c>
      <c r="O1779" s="15" t="s">
        <v>947</v>
      </c>
      <c r="P1779" s="74" t="s">
        <v>796</v>
      </c>
      <c r="Q1779" s="11" t="s">
        <v>8</v>
      </c>
      <c r="R1779" s="60"/>
      <c r="S1779" s="218"/>
    </row>
    <row r="1780" spans="1:19" s="94" customFormat="1" ht="20.100000000000001" customHeight="1" x14ac:dyDescent="0.25">
      <c r="A1780" s="72"/>
      <c r="B1780" s="60" t="str">
        <f t="shared" si="110"/>
        <v>00.03.27.3.1.1.3.B.76.2016</v>
      </c>
      <c r="C1780" s="20">
        <v>76</v>
      </c>
      <c r="D1780" s="72" t="s">
        <v>1085</v>
      </c>
      <c r="E1780" s="80" t="s">
        <v>78</v>
      </c>
      <c r="F1780" s="19" t="s">
        <v>893</v>
      </c>
      <c r="G1780" s="191">
        <v>4500000</v>
      </c>
      <c r="H1780" s="270"/>
      <c r="I1780" s="15">
        <v>2016</v>
      </c>
      <c r="J1780" s="73" t="s">
        <v>366</v>
      </c>
      <c r="K1780" s="73"/>
      <c r="L1780" s="73"/>
      <c r="M1780" s="10">
        <v>1</v>
      </c>
      <c r="N1780" s="10">
        <v>1</v>
      </c>
      <c r="O1780" s="15" t="s">
        <v>947</v>
      </c>
      <c r="P1780" s="74" t="s">
        <v>796</v>
      </c>
      <c r="Q1780" s="11" t="s">
        <v>8</v>
      </c>
      <c r="R1780" s="60"/>
      <c r="S1780" s="218"/>
    </row>
    <row r="1781" spans="1:19" s="94" customFormat="1" ht="20.100000000000001" customHeight="1" x14ac:dyDescent="0.25">
      <c r="A1781" s="72"/>
      <c r="B1781" s="60" t="str">
        <f t="shared" si="110"/>
        <v>00.03.27.3.1.1.3.B.77.2020</v>
      </c>
      <c r="C1781" s="20">
        <v>77</v>
      </c>
      <c r="D1781" s="72" t="s">
        <v>1085</v>
      </c>
      <c r="E1781" s="80" t="s">
        <v>78</v>
      </c>
      <c r="F1781" s="19" t="s">
        <v>893</v>
      </c>
      <c r="G1781" s="191">
        <v>4500000</v>
      </c>
      <c r="H1781" s="270"/>
      <c r="I1781" s="15">
        <v>2020</v>
      </c>
      <c r="J1781" s="73" t="s">
        <v>366</v>
      </c>
      <c r="K1781" s="73"/>
      <c r="L1781" s="73"/>
      <c r="M1781" s="10">
        <v>1</v>
      </c>
      <c r="N1781" s="10">
        <v>1</v>
      </c>
      <c r="O1781" s="15" t="s">
        <v>947</v>
      </c>
      <c r="P1781" s="74" t="s">
        <v>796</v>
      </c>
      <c r="Q1781" s="11" t="s">
        <v>8</v>
      </c>
      <c r="R1781" s="60"/>
      <c r="S1781" s="218"/>
    </row>
    <row r="1782" spans="1:19" s="94" customFormat="1" ht="20.100000000000001" customHeight="1" x14ac:dyDescent="0.25">
      <c r="A1782" s="72"/>
      <c r="B1782" s="60" t="str">
        <f t="shared" si="110"/>
        <v>00.03.27.3.1.1.3.B.78.2018</v>
      </c>
      <c r="C1782" s="20">
        <v>78</v>
      </c>
      <c r="D1782" s="72" t="s">
        <v>1085</v>
      </c>
      <c r="E1782" s="121" t="s">
        <v>788</v>
      </c>
      <c r="F1782" s="19" t="s">
        <v>893</v>
      </c>
      <c r="G1782" s="250"/>
      <c r="H1782" s="298"/>
      <c r="I1782" s="15">
        <v>2018</v>
      </c>
      <c r="J1782" s="73"/>
      <c r="K1782" s="73"/>
      <c r="L1782" s="73"/>
      <c r="M1782" s="10">
        <v>1</v>
      </c>
      <c r="N1782" s="10">
        <v>1</v>
      </c>
      <c r="O1782" s="15" t="s">
        <v>947</v>
      </c>
      <c r="P1782" s="74" t="s">
        <v>796</v>
      </c>
      <c r="Q1782" s="11" t="s">
        <v>8</v>
      </c>
      <c r="R1782" s="60"/>
      <c r="S1782" s="218"/>
    </row>
    <row r="1783" spans="1:19" s="94" customFormat="1" ht="20.100000000000001" customHeight="1" x14ac:dyDescent="0.25">
      <c r="A1783" s="72"/>
      <c r="B1783" s="60" t="str">
        <f t="shared" si="110"/>
        <v>00.03.27.3.1.1.3.B.79.2018</v>
      </c>
      <c r="C1783" s="20">
        <v>79</v>
      </c>
      <c r="D1783" s="72" t="s">
        <v>1085</v>
      </c>
      <c r="E1783" s="121" t="s">
        <v>788</v>
      </c>
      <c r="F1783" s="19" t="s">
        <v>893</v>
      </c>
      <c r="G1783" s="250"/>
      <c r="H1783" s="298"/>
      <c r="I1783" s="15">
        <v>2018</v>
      </c>
      <c r="J1783" s="73"/>
      <c r="K1783" s="73"/>
      <c r="L1783" s="73"/>
      <c r="M1783" s="10">
        <v>1</v>
      </c>
      <c r="N1783" s="10">
        <v>1</v>
      </c>
      <c r="O1783" s="15" t="s">
        <v>947</v>
      </c>
      <c r="P1783" s="74" t="s">
        <v>796</v>
      </c>
      <c r="Q1783" s="11" t="s">
        <v>8</v>
      </c>
      <c r="R1783" s="60"/>
      <c r="S1783" s="218"/>
    </row>
    <row r="1784" spans="1:19" s="94" customFormat="1" ht="20.100000000000001" customHeight="1" x14ac:dyDescent="0.25">
      <c r="A1784" s="72"/>
      <c r="B1784" s="60" t="str">
        <f t="shared" si="110"/>
        <v>00.03.27.3.1.1.3.B.80.2018</v>
      </c>
      <c r="C1784" s="20">
        <v>80</v>
      </c>
      <c r="D1784" s="72" t="s">
        <v>1085</v>
      </c>
      <c r="E1784" s="121" t="s">
        <v>788</v>
      </c>
      <c r="F1784" s="19" t="s">
        <v>893</v>
      </c>
      <c r="G1784" s="250"/>
      <c r="H1784" s="298"/>
      <c r="I1784" s="15">
        <v>2018</v>
      </c>
      <c r="J1784" s="73"/>
      <c r="K1784" s="73"/>
      <c r="L1784" s="73"/>
      <c r="M1784" s="10">
        <v>1</v>
      </c>
      <c r="N1784" s="10">
        <v>1</v>
      </c>
      <c r="O1784" s="15" t="s">
        <v>947</v>
      </c>
      <c r="P1784" s="74" t="s">
        <v>796</v>
      </c>
      <c r="Q1784" s="11" t="s">
        <v>8</v>
      </c>
      <c r="R1784" s="60"/>
      <c r="S1784" s="218"/>
    </row>
    <row r="1785" spans="1:19" s="94" customFormat="1" ht="20.100000000000001" customHeight="1" x14ac:dyDescent="0.25">
      <c r="A1785" s="72"/>
      <c r="B1785" s="60" t="str">
        <f t="shared" si="110"/>
        <v>00.03.27.3.1.1.3.B.81.2018</v>
      </c>
      <c r="C1785" s="20">
        <v>81</v>
      </c>
      <c r="D1785" s="72" t="s">
        <v>1085</v>
      </c>
      <c r="E1785" s="121" t="s">
        <v>788</v>
      </c>
      <c r="F1785" s="19" t="s">
        <v>893</v>
      </c>
      <c r="G1785" s="250"/>
      <c r="H1785" s="298"/>
      <c r="I1785" s="15">
        <v>2018</v>
      </c>
      <c r="J1785" s="73"/>
      <c r="K1785" s="73"/>
      <c r="L1785" s="73"/>
      <c r="M1785" s="10">
        <v>1</v>
      </c>
      <c r="N1785" s="10">
        <v>1</v>
      </c>
      <c r="O1785" s="15" t="s">
        <v>947</v>
      </c>
      <c r="P1785" s="74" t="s">
        <v>796</v>
      </c>
      <c r="Q1785" s="11" t="s">
        <v>8</v>
      </c>
      <c r="R1785" s="60"/>
      <c r="S1785" s="218"/>
    </row>
    <row r="1786" spans="1:19" s="94" customFormat="1" ht="20.100000000000001" customHeight="1" x14ac:dyDescent="0.25">
      <c r="A1786" s="72"/>
      <c r="B1786" s="60" t="str">
        <f t="shared" si="110"/>
        <v>00.03.27.3.1.1.3.B.82.2018</v>
      </c>
      <c r="C1786" s="20">
        <v>82</v>
      </c>
      <c r="D1786" s="72" t="s">
        <v>1085</v>
      </c>
      <c r="E1786" s="121" t="s">
        <v>788</v>
      </c>
      <c r="F1786" s="19" t="s">
        <v>893</v>
      </c>
      <c r="G1786" s="250"/>
      <c r="H1786" s="298"/>
      <c r="I1786" s="15">
        <v>2018</v>
      </c>
      <c r="J1786" s="73"/>
      <c r="K1786" s="73"/>
      <c r="L1786" s="73"/>
      <c r="M1786" s="10">
        <v>1</v>
      </c>
      <c r="N1786" s="10">
        <v>1</v>
      </c>
      <c r="O1786" s="15" t="s">
        <v>947</v>
      </c>
      <c r="P1786" s="74" t="s">
        <v>796</v>
      </c>
      <c r="Q1786" s="11" t="s">
        <v>8</v>
      </c>
      <c r="R1786" s="60"/>
      <c r="S1786" s="218"/>
    </row>
    <row r="1787" spans="1:19" s="94" customFormat="1" ht="20.100000000000001" customHeight="1" x14ac:dyDescent="0.25">
      <c r="A1787" s="72"/>
      <c r="B1787" s="60" t="str">
        <f t="shared" si="110"/>
        <v>00.03.27.3.1.1.3.B.83.2017</v>
      </c>
      <c r="C1787" s="20">
        <v>83</v>
      </c>
      <c r="D1787" s="72" t="s">
        <v>1085</v>
      </c>
      <c r="E1787" s="71" t="s">
        <v>789</v>
      </c>
      <c r="F1787" s="19" t="s">
        <v>893</v>
      </c>
      <c r="G1787" s="190">
        <v>250000</v>
      </c>
      <c r="H1787" s="269"/>
      <c r="I1787" s="15">
        <v>2017</v>
      </c>
      <c r="J1787" s="22" t="s">
        <v>1224</v>
      </c>
      <c r="K1787" s="22"/>
      <c r="L1787" s="22"/>
      <c r="M1787" s="10">
        <v>1</v>
      </c>
      <c r="N1787" s="10">
        <v>1</v>
      </c>
      <c r="O1787" s="15" t="s">
        <v>947</v>
      </c>
      <c r="P1787" s="74" t="s">
        <v>796</v>
      </c>
      <c r="Q1787" s="11" t="s">
        <v>8</v>
      </c>
      <c r="R1787" s="60"/>
      <c r="S1787" s="218"/>
    </row>
    <row r="1788" spans="1:19" s="94" customFormat="1" ht="20.100000000000001" customHeight="1" x14ac:dyDescent="0.25">
      <c r="A1788" s="72"/>
      <c r="B1788" s="60" t="str">
        <f t="shared" si="110"/>
        <v>00.03.27.3.1.1.3.B.84.2017</v>
      </c>
      <c r="C1788" s="20">
        <v>84</v>
      </c>
      <c r="D1788" s="72" t="s">
        <v>1085</v>
      </c>
      <c r="E1788" s="71" t="s">
        <v>789</v>
      </c>
      <c r="F1788" s="19" t="s">
        <v>893</v>
      </c>
      <c r="G1788" s="190">
        <v>250000</v>
      </c>
      <c r="H1788" s="269"/>
      <c r="I1788" s="15">
        <v>2017</v>
      </c>
      <c r="J1788" s="22" t="s">
        <v>1224</v>
      </c>
      <c r="K1788" s="22"/>
      <c r="L1788" s="22"/>
      <c r="M1788" s="10">
        <v>1</v>
      </c>
      <c r="N1788" s="10">
        <v>1</v>
      </c>
      <c r="O1788" s="15" t="s">
        <v>947</v>
      </c>
      <c r="P1788" s="74" t="s">
        <v>796</v>
      </c>
      <c r="Q1788" s="11" t="s">
        <v>8</v>
      </c>
      <c r="R1788" s="60"/>
      <c r="S1788" s="218"/>
    </row>
    <row r="1789" spans="1:19" s="94" customFormat="1" ht="20.100000000000001" customHeight="1" x14ac:dyDescent="0.25">
      <c r="A1789" s="72"/>
      <c r="B1789" s="60" t="str">
        <f t="shared" si="110"/>
        <v>00.03.27.3.1.1.3.B.85.2017</v>
      </c>
      <c r="C1789" s="20">
        <v>85</v>
      </c>
      <c r="D1789" s="72" t="s">
        <v>1085</v>
      </c>
      <c r="E1789" s="71" t="s">
        <v>789</v>
      </c>
      <c r="F1789" s="19" t="s">
        <v>893</v>
      </c>
      <c r="G1789" s="190">
        <v>250000</v>
      </c>
      <c r="H1789" s="269"/>
      <c r="I1789" s="15">
        <v>2017</v>
      </c>
      <c r="J1789" s="22" t="s">
        <v>1224</v>
      </c>
      <c r="K1789" s="22"/>
      <c r="L1789" s="22"/>
      <c r="M1789" s="10">
        <v>1</v>
      </c>
      <c r="N1789" s="10">
        <v>1</v>
      </c>
      <c r="O1789" s="15" t="s">
        <v>947</v>
      </c>
      <c r="P1789" s="74" t="s">
        <v>796</v>
      </c>
      <c r="Q1789" s="11" t="s">
        <v>8</v>
      </c>
      <c r="R1789" s="60"/>
      <c r="S1789" s="218"/>
    </row>
    <row r="1790" spans="1:19" s="94" customFormat="1" ht="20.100000000000001" customHeight="1" x14ac:dyDescent="0.25">
      <c r="A1790" s="72"/>
      <c r="B1790" s="60" t="str">
        <f t="shared" si="110"/>
        <v>00.03.27.3.1.1.3.B.86.2018</v>
      </c>
      <c r="C1790" s="20">
        <v>86</v>
      </c>
      <c r="D1790" s="72" t="s">
        <v>1085</v>
      </c>
      <c r="E1790" s="71" t="s">
        <v>790</v>
      </c>
      <c r="F1790" s="19" t="s">
        <v>893</v>
      </c>
      <c r="G1790" s="190">
        <v>250000</v>
      </c>
      <c r="H1790" s="269"/>
      <c r="I1790" s="15">
        <v>2018</v>
      </c>
      <c r="J1790" s="22" t="s">
        <v>1224</v>
      </c>
      <c r="K1790" s="22"/>
      <c r="L1790" s="22"/>
      <c r="M1790" s="10">
        <v>1</v>
      </c>
      <c r="N1790" s="10">
        <v>1</v>
      </c>
      <c r="O1790" s="15" t="s">
        <v>947</v>
      </c>
      <c r="P1790" s="74" t="s">
        <v>796</v>
      </c>
      <c r="Q1790" s="11" t="s">
        <v>8</v>
      </c>
      <c r="R1790" s="60"/>
      <c r="S1790" s="218"/>
    </row>
    <row r="1791" spans="1:19" s="94" customFormat="1" ht="20.100000000000001" customHeight="1" x14ac:dyDescent="0.25">
      <c r="A1791" s="72"/>
      <c r="B1791" s="60" t="str">
        <f t="shared" si="110"/>
        <v>00.03.27.3.1.1.3.B.87.2018</v>
      </c>
      <c r="C1791" s="20">
        <v>87</v>
      </c>
      <c r="D1791" s="72" t="s">
        <v>1085</v>
      </c>
      <c r="E1791" s="71" t="s">
        <v>791</v>
      </c>
      <c r="F1791" s="19" t="s">
        <v>893</v>
      </c>
      <c r="G1791" s="190">
        <v>250000</v>
      </c>
      <c r="H1791" s="269"/>
      <c r="I1791" s="15">
        <v>2018</v>
      </c>
      <c r="J1791" s="73" t="s">
        <v>1225</v>
      </c>
      <c r="K1791" s="73"/>
      <c r="L1791" s="73"/>
      <c r="M1791" s="10">
        <v>1</v>
      </c>
      <c r="N1791" s="10">
        <v>1</v>
      </c>
      <c r="O1791" s="15" t="s">
        <v>947</v>
      </c>
      <c r="P1791" s="74" t="s">
        <v>796</v>
      </c>
      <c r="Q1791" s="11" t="s">
        <v>8</v>
      </c>
      <c r="R1791" s="60"/>
      <c r="S1791" s="218"/>
    </row>
    <row r="1792" spans="1:19" s="94" customFormat="1" ht="20.100000000000001" customHeight="1" x14ac:dyDescent="0.25">
      <c r="A1792" s="72"/>
      <c r="B1792" s="60" t="str">
        <f t="shared" si="110"/>
        <v>00.03.27.3.1.1.3.B.88.2017</v>
      </c>
      <c r="C1792" s="20">
        <v>88</v>
      </c>
      <c r="D1792" s="72" t="s">
        <v>1085</v>
      </c>
      <c r="E1792" s="71" t="s">
        <v>557</v>
      </c>
      <c r="F1792" s="19" t="s">
        <v>893</v>
      </c>
      <c r="G1792" s="250">
        <v>10000</v>
      </c>
      <c r="H1792" s="298"/>
      <c r="I1792" s="15">
        <v>2017</v>
      </c>
      <c r="J1792" s="73"/>
      <c r="K1792" s="73"/>
      <c r="L1792" s="73"/>
      <c r="M1792" s="10">
        <v>1</v>
      </c>
      <c r="N1792" s="10">
        <v>1</v>
      </c>
      <c r="O1792" s="15" t="s">
        <v>947</v>
      </c>
      <c r="P1792" s="74" t="s">
        <v>796</v>
      </c>
      <c r="Q1792" s="11" t="s">
        <v>8</v>
      </c>
      <c r="R1792" s="60"/>
      <c r="S1792" s="218"/>
    </row>
    <row r="1793" spans="1:19" s="94" customFormat="1" ht="20.100000000000001" customHeight="1" x14ac:dyDescent="0.25">
      <c r="A1793" s="72"/>
      <c r="B1793" s="60" t="str">
        <f t="shared" si="110"/>
        <v>00.03.27.3.1.1.3.B.89.2021</v>
      </c>
      <c r="C1793" s="20">
        <v>89</v>
      </c>
      <c r="D1793" s="72" t="s">
        <v>1085</v>
      </c>
      <c r="E1793" s="71" t="s">
        <v>705</v>
      </c>
      <c r="F1793" s="19" t="s">
        <v>893</v>
      </c>
      <c r="G1793" s="250">
        <v>50000</v>
      </c>
      <c r="H1793" s="298"/>
      <c r="I1793" s="15">
        <v>2021</v>
      </c>
      <c r="J1793" s="73"/>
      <c r="K1793" s="73"/>
      <c r="L1793" s="73"/>
      <c r="M1793" s="10">
        <v>1</v>
      </c>
      <c r="N1793" s="10">
        <v>1</v>
      </c>
      <c r="O1793" s="15" t="s">
        <v>947</v>
      </c>
      <c r="P1793" s="74" t="s">
        <v>1226</v>
      </c>
      <c r="Q1793" s="11" t="s">
        <v>8</v>
      </c>
      <c r="R1793" s="60"/>
      <c r="S1793" s="218"/>
    </row>
    <row r="1794" spans="1:19" s="94" customFormat="1" ht="20.100000000000001" customHeight="1" x14ac:dyDescent="0.25">
      <c r="A1794" s="72"/>
      <c r="B1794" s="60" t="str">
        <f t="shared" si="110"/>
        <v>00.03.27.3.1.1.3.B.90.2021</v>
      </c>
      <c r="C1794" s="20">
        <v>90</v>
      </c>
      <c r="D1794" s="72" t="s">
        <v>1085</v>
      </c>
      <c r="E1794" s="71" t="s">
        <v>705</v>
      </c>
      <c r="F1794" s="19" t="s">
        <v>893</v>
      </c>
      <c r="G1794" s="250">
        <v>50000</v>
      </c>
      <c r="H1794" s="298"/>
      <c r="I1794" s="15">
        <v>2021</v>
      </c>
      <c r="J1794" s="73"/>
      <c r="K1794" s="73"/>
      <c r="L1794" s="73"/>
      <c r="M1794" s="10">
        <v>1</v>
      </c>
      <c r="N1794" s="10">
        <v>1</v>
      </c>
      <c r="O1794" s="15" t="s">
        <v>947</v>
      </c>
      <c r="P1794" s="74" t="s">
        <v>796</v>
      </c>
      <c r="Q1794" s="11" t="s">
        <v>8</v>
      </c>
      <c r="R1794" s="60"/>
      <c r="S1794" s="218"/>
    </row>
    <row r="1795" spans="1:19" s="94" customFormat="1" ht="20.100000000000001" customHeight="1" x14ac:dyDescent="0.25">
      <c r="A1795" s="72"/>
      <c r="B1795" s="60" t="str">
        <f t="shared" si="110"/>
        <v>00.03.27.3.1.1.3.B.91.2017</v>
      </c>
      <c r="C1795" s="20">
        <v>91</v>
      </c>
      <c r="D1795" s="72" t="s">
        <v>1085</v>
      </c>
      <c r="E1795" s="71" t="s">
        <v>695</v>
      </c>
      <c r="F1795" s="19" t="s">
        <v>893</v>
      </c>
      <c r="G1795" s="250"/>
      <c r="H1795" s="298"/>
      <c r="I1795" s="15">
        <v>2017</v>
      </c>
      <c r="J1795" s="73"/>
      <c r="K1795" s="73"/>
      <c r="L1795" s="73"/>
      <c r="M1795" s="10">
        <v>1</v>
      </c>
      <c r="N1795" s="10">
        <v>1</v>
      </c>
      <c r="O1795" s="15" t="s">
        <v>947</v>
      </c>
      <c r="P1795" s="74" t="s">
        <v>796</v>
      </c>
      <c r="Q1795" s="11" t="s">
        <v>8</v>
      </c>
      <c r="R1795" s="60"/>
      <c r="S1795" s="218"/>
    </row>
    <row r="1796" spans="1:19" s="94" customFormat="1" ht="20.100000000000001" customHeight="1" x14ac:dyDescent="0.25">
      <c r="A1796" s="72"/>
      <c r="B1796" s="60" t="str">
        <f t="shared" si="110"/>
        <v>00.03.27.3.1.1.3.B.92.2017</v>
      </c>
      <c r="C1796" s="20">
        <v>92</v>
      </c>
      <c r="D1796" s="72" t="s">
        <v>1085</v>
      </c>
      <c r="E1796" s="71" t="s">
        <v>792</v>
      </c>
      <c r="F1796" s="19" t="s">
        <v>893</v>
      </c>
      <c r="G1796" s="250"/>
      <c r="H1796" s="298"/>
      <c r="I1796" s="15">
        <v>2017</v>
      </c>
      <c r="J1796" s="73"/>
      <c r="K1796" s="73"/>
      <c r="L1796" s="73"/>
      <c r="M1796" s="10">
        <v>1</v>
      </c>
      <c r="N1796" s="10">
        <v>1</v>
      </c>
      <c r="O1796" s="15" t="s">
        <v>947</v>
      </c>
      <c r="P1796" s="74" t="s">
        <v>796</v>
      </c>
      <c r="Q1796" s="11" t="s">
        <v>8</v>
      </c>
      <c r="R1796" s="60"/>
      <c r="S1796" s="218"/>
    </row>
    <row r="1797" spans="1:19" s="94" customFormat="1" ht="20.100000000000001" customHeight="1" x14ac:dyDescent="0.25">
      <c r="A1797" s="72"/>
      <c r="B1797" s="60" t="str">
        <f t="shared" si="110"/>
        <v>00.03.27.3.1.1.3.B.93.2017</v>
      </c>
      <c r="C1797" s="20">
        <v>93</v>
      </c>
      <c r="D1797" s="72" t="s">
        <v>1085</v>
      </c>
      <c r="E1797" s="71" t="s">
        <v>793</v>
      </c>
      <c r="F1797" s="19" t="s">
        <v>893</v>
      </c>
      <c r="G1797" s="250"/>
      <c r="H1797" s="298"/>
      <c r="I1797" s="15">
        <v>2017</v>
      </c>
      <c r="J1797" s="73"/>
      <c r="K1797" s="73"/>
      <c r="L1797" s="73"/>
      <c r="M1797" s="10">
        <v>1</v>
      </c>
      <c r="N1797" s="10">
        <v>1</v>
      </c>
      <c r="O1797" s="15" t="s">
        <v>947</v>
      </c>
      <c r="P1797" s="74" t="s">
        <v>796</v>
      </c>
      <c r="Q1797" s="11" t="s">
        <v>1333</v>
      </c>
      <c r="R1797" s="60"/>
      <c r="S1797" s="218"/>
    </row>
    <row r="1798" spans="1:19" s="94" customFormat="1" ht="20.100000000000001" customHeight="1" x14ac:dyDescent="0.25">
      <c r="A1798" s="72"/>
      <c r="B1798" s="60" t="str">
        <f t="shared" si="110"/>
        <v>00.03.27.3.1.1.3.B.94.2017</v>
      </c>
      <c r="C1798" s="20">
        <v>94</v>
      </c>
      <c r="D1798" s="72" t="s">
        <v>1085</v>
      </c>
      <c r="E1798" s="71" t="s">
        <v>793</v>
      </c>
      <c r="F1798" s="19" t="s">
        <v>893</v>
      </c>
      <c r="G1798" s="250"/>
      <c r="H1798" s="298"/>
      <c r="I1798" s="73">
        <v>2017</v>
      </c>
      <c r="J1798" s="73"/>
      <c r="K1798" s="73"/>
      <c r="L1798" s="73"/>
      <c r="M1798" s="10">
        <v>1</v>
      </c>
      <c r="N1798" s="10">
        <v>1</v>
      </c>
      <c r="O1798" s="15" t="s">
        <v>947</v>
      </c>
      <c r="P1798" s="74" t="s">
        <v>796</v>
      </c>
      <c r="Q1798" s="11" t="s">
        <v>1333</v>
      </c>
      <c r="R1798" s="60"/>
      <c r="S1798" s="218"/>
    </row>
    <row r="1799" spans="1:19" s="94" customFormat="1" ht="20.100000000000001" customHeight="1" x14ac:dyDescent="0.25">
      <c r="A1799" s="72"/>
      <c r="B1799" s="60" t="str">
        <f t="shared" si="110"/>
        <v>00.03.27.3.1.1.3.B.95.2017</v>
      </c>
      <c r="C1799" s="20">
        <v>95</v>
      </c>
      <c r="D1799" s="72" t="s">
        <v>1085</v>
      </c>
      <c r="E1799" s="71" t="s">
        <v>515</v>
      </c>
      <c r="F1799" s="19" t="s">
        <v>893</v>
      </c>
      <c r="G1799" s="199">
        <v>500000</v>
      </c>
      <c r="H1799" s="286"/>
      <c r="I1799" s="73">
        <v>2017</v>
      </c>
      <c r="J1799" s="73"/>
      <c r="K1799" s="73"/>
      <c r="L1799" s="73"/>
      <c r="M1799" s="10">
        <v>1</v>
      </c>
      <c r="N1799" s="10">
        <v>1</v>
      </c>
      <c r="O1799" s="15" t="s">
        <v>947</v>
      </c>
      <c r="P1799" s="74" t="s">
        <v>796</v>
      </c>
      <c r="Q1799" s="11" t="s">
        <v>8</v>
      </c>
      <c r="R1799" s="60"/>
      <c r="S1799" s="218"/>
    </row>
    <row r="1800" spans="1:19" s="94" customFormat="1" ht="20.100000000000001" customHeight="1" x14ac:dyDescent="0.25">
      <c r="A1800" s="72"/>
      <c r="B1800" s="60" t="str">
        <f t="shared" si="110"/>
        <v>00.03.27.3.1.1.3.B.96.2018</v>
      </c>
      <c r="C1800" s="20">
        <v>96</v>
      </c>
      <c r="D1800" s="72" t="s">
        <v>1085</v>
      </c>
      <c r="E1800" s="71" t="s">
        <v>794</v>
      </c>
      <c r="F1800" s="19" t="s">
        <v>893</v>
      </c>
      <c r="G1800" s="250"/>
      <c r="H1800" s="298"/>
      <c r="I1800" s="73">
        <v>2018</v>
      </c>
      <c r="J1800" s="73"/>
      <c r="K1800" s="73"/>
      <c r="L1800" s="73"/>
      <c r="M1800" s="10">
        <v>1</v>
      </c>
      <c r="N1800" s="10">
        <v>1</v>
      </c>
      <c r="O1800" s="15" t="s">
        <v>947</v>
      </c>
      <c r="P1800" s="74" t="s">
        <v>796</v>
      </c>
      <c r="Q1800" s="11" t="s">
        <v>8</v>
      </c>
      <c r="R1800" s="60"/>
      <c r="S1800" s="218"/>
    </row>
    <row r="1801" spans="1:19" s="94" customFormat="1" ht="20.100000000000001" customHeight="1" x14ac:dyDescent="0.25">
      <c r="A1801" s="72"/>
      <c r="B1801" s="60" t="str">
        <f t="shared" si="110"/>
        <v>00.03.27.3.1.1.3.B.97.2017</v>
      </c>
      <c r="C1801" s="20">
        <v>97</v>
      </c>
      <c r="D1801" s="72" t="s">
        <v>1085</v>
      </c>
      <c r="E1801" s="71" t="s">
        <v>795</v>
      </c>
      <c r="F1801" s="19" t="s">
        <v>893</v>
      </c>
      <c r="G1801" s="190">
        <v>1500000</v>
      </c>
      <c r="H1801" s="269"/>
      <c r="I1801" s="73">
        <v>2017</v>
      </c>
      <c r="J1801" s="73"/>
      <c r="K1801" s="73"/>
      <c r="L1801" s="73"/>
      <c r="M1801" s="10">
        <v>1</v>
      </c>
      <c r="N1801" s="10">
        <v>1</v>
      </c>
      <c r="O1801" s="15" t="s">
        <v>947</v>
      </c>
      <c r="P1801" s="74" t="s">
        <v>796</v>
      </c>
      <c r="Q1801" s="11" t="s">
        <v>8</v>
      </c>
      <c r="R1801" s="60"/>
      <c r="S1801" s="218"/>
    </row>
    <row r="1802" spans="1:19" s="94" customFormat="1" ht="20.100000000000001" customHeight="1" x14ac:dyDescent="0.25">
      <c r="A1802" s="72"/>
      <c r="B1802" s="60" t="str">
        <f t="shared" si="110"/>
        <v>00.03.27.3.1.1.3.B.98.2017</v>
      </c>
      <c r="C1802" s="20">
        <v>98</v>
      </c>
      <c r="D1802" s="72" t="s">
        <v>1085</v>
      </c>
      <c r="E1802" s="71" t="s">
        <v>1227</v>
      </c>
      <c r="F1802" s="19" t="s">
        <v>893</v>
      </c>
      <c r="G1802" s="250"/>
      <c r="H1802" s="298"/>
      <c r="I1802" s="73">
        <v>2017</v>
      </c>
      <c r="J1802" s="73"/>
      <c r="K1802" s="73"/>
      <c r="L1802" s="73"/>
      <c r="M1802" s="10">
        <v>1</v>
      </c>
      <c r="N1802" s="10">
        <v>1</v>
      </c>
      <c r="O1802" s="15" t="s">
        <v>947</v>
      </c>
      <c r="P1802" s="74" t="s">
        <v>796</v>
      </c>
      <c r="Q1802" s="11" t="s">
        <v>8</v>
      </c>
      <c r="R1802" s="60"/>
      <c r="S1802" s="218"/>
    </row>
    <row r="1803" spans="1:19" s="94" customFormat="1" ht="20.100000000000001" customHeight="1" x14ac:dyDescent="0.25">
      <c r="A1803" s="72"/>
      <c r="B1803" s="60" t="str">
        <f t="shared" ref="B1803:B1809" si="112">"00.03.27.3.1.1.4.B."&amp;C1803&amp;D1803&amp;I1803</f>
        <v>00.03.27.3.1.1.4.B.99.2017</v>
      </c>
      <c r="C1803" s="20">
        <v>99</v>
      </c>
      <c r="D1803" s="72" t="s">
        <v>1085</v>
      </c>
      <c r="E1803" s="71" t="s">
        <v>438</v>
      </c>
      <c r="F1803" s="19" t="s">
        <v>893</v>
      </c>
      <c r="G1803" s="190">
        <v>12600000</v>
      </c>
      <c r="H1803" s="269"/>
      <c r="I1803" s="15">
        <v>2017</v>
      </c>
      <c r="J1803" s="73" t="s">
        <v>1219</v>
      </c>
      <c r="K1803" s="73"/>
      <c r="L1803" s="73"/>
      <c r="M1803" s="10">
        <v>1</v>
      </c>
      <c r="N1803" s="10">
        <v>1</v>
      </c>
      <c r="O1803" s="15" t="s">
        <v>947</v>
      </c>
      <c r="P1803" s="74" t="s">
        <v>797</v>
      </c>
      <c r="Q1803" s="11" t="s">
        <v>8</v>
      </c>
      <c r="R1803" s="60"/>
      <c r="S1803" s="218"/>
    </row>
    <row r="1804" spans="1:19" s="94" customFormat="1" ht="20.100000000000001" customHeight="1" x14ac:dyDescent="0.25">
      <c r="A1804" s="72"/>
      <c r="B1804" s="60" t="str">
        <f t="shared" si="112"/>
        <v>00.03.27.3.1.1.4.B.100.2017</v>
      </c>
      <c r="C1804" s="20">
        <v>100</v>
      </c>
      <c r="D1804" s="72" t="s">
        <v>1085</v>
      </c>
      <c r="E1804" s="71" t="s">
        <v>438</v>
      </c>
      <c r="F1804" s="19" t="s">
        <v>893</v>
      </c>
      <c r="G1804" s="190">
        <v>12600000</v>
      </c>
      <c r="H1804" s="269"/>
      <c r="I1804" s="15">
        <v>2017</v>
      </c>
      <c r="J1804" s="73" t="s">
        <v>1219</v>
      </c>
      <c r="K1804" s="73"/>
      <c r="L1804" s="73"/>
      <c r="M1804" s="10">
        <v>1</v>
      </c>
      <c r="N1804" s="10">
        <v>1</v>
      </c>
      <c r="O1804" s="15" t="s">
        <v>947</v>
      </c>
      <c r="P1804" s="74" t="s">
        <v>797</v>
      </c>
      <c r="Q1804" s="11" t="s">
        <v>8</v>
      </c>
      <c r="R1804" s="60"/>
      <c r="S1804" s="218"/>
    </row>
    <row r="1805" spans="1:19" s="94" customFormat="1" ht="20.100000000000001" customHeight="1" x14ac:dyDescent="0.25">
      <c r="A1805" s="72"/>
      <c r="B1805" s="60" t="str">
        <f t="shared" si="112"/>
        <v>00.03.27.3.1.1.4.B.101.2017</v>
      </c>
      <c r="C1805" s="20">
        <v>101</v>
      </c>
      <c r="D1805" s="72" t="s">
        <v>1085</v>
      </c>
      <c r="E1805" s="71" t="s">
        <v>438</v>
      </c>
      <c r="F1805" s="19" t="s">
        <v>893</v>
      </c>
      <c r="G1805" s="190">
        <v>12600000</v>
      </c>
      <c r="H1805" s="269"/>
      <c r="I1805" s="15">
        <v>2017</v>
      </c>
      <c r="J1805" s="73" t="s">
        <v>1219</v>
      </c>
      <c r="K1805" s="73"/>
      <c r="L1805" s="73"/>
      <c r="M1805" s="10">
        <v>1</v>
      </c>
      <c r="N1805" s="10">
        <v>1</v>
      </c>
      <c r="O1805" s="15" t="s">
        <v>947</v>
      </c>
      <c r="P1805" s="74" t="s">
        <v>797</v>
      </c>
      <c r="Q1805" s="11" t="s">
        <v>8</v>
      </c>
      <c r="R1805" s="60"/>
      <c r="S1805" s="218"/>
    </row>
    <row r="1806" spans="1:19" s="94" customFormat="1" ht="20.100000000000001" customHeight="1" x14ac:dyDescent="0.25">
      <c r="A1806" s="72"/>
      <c r="B1806" s="60" t="str">
        <f t="shared" si="112"/>
        <v>00.03.27.3.1.1.4.B.102.2017</v>
      </c>
      <c r="C1806" s="20">
        <v>102</v>
      </c>
      <c r="D1806" s="72" t="s">
        <v>1085</v>
      </c>
      <c r="E1806" s="71" t="s">
        <v>438</v>
      </c>
      <c r="F1806" s="19" t="s">
        <v>893</v>
      </c>
      <c r="G1806" s="190">
        <v>12600000</v>
      </c>
      <c r="H1806" s="269"/>
      <c r="I1806" s="15">
        <v>2017</v>
      </c>
      <c r="J1806" s="73" t="s">
        <v>1219</v>
      </c>
      <c r="K1806" s="73"/>
      <c r="L1806" s="73"/>
      <c r="M1806" s="10">
        <v>1</v>
      </c>
      <c r="N1806" s="10">
        <v>1</v>
      </c>
      <c r="O1806" s="15" t="s">
        <v>947</v>
      </c>
      <c r="P1806" s="74" t="s">
        <v>797</v>
      </c>
      <c r="Q1806" s="11" t="s">
        <v>8</v>
      </c>
      <c r="R1806" s="60"/>
      <c r="S1806" s="218"/>
    </row>
    <row r="1807" spans="1:19" s="94" customFormat="1" ht="20.100000000000001" customHeight="1" x14ac:dyDescent="0.25">
      <c r="A1807" s="72"/>
      <c r="B1807" s="60" t="str">
        <f t="shared" si="112"/>
        <v>00.03.27.3.1.1.4.B.103.2017</v>
      </c>
      <c r="C1807" s="20">
        <v>103</v>
      </c>
      <c r="D1807" s="72" t="s">
        <v>1085</v>
      </c>
      <c r="E1807" s="71" t="s">
        <v>438</v>
      </c>
      <c r="F1807" s="19" t="s">
        <v>893</v>
      </c>
      <c r="G1807" s="190">
        <v>12600000</v>
      </c>
      <c r="H1807" s="269"/>
      <c r="I1807" s="15">
        <v>2017</v>
      </c>
      <c r="J1807" s="73" t="s">
        <v>1219</v>
      </c>
      <c r="K1807" s="73"/>
      <c r="L1807" s="73"/>
      <c r="M1807" s="10">
        <v>1</v>
      </c>
      <c r="N1807" s="10">
        <v>1</v>
      </c>
      <c r="O1807" s="15" t="s">
        <v>947</v>
      </c>
      <c r="P1807" s="74" t="s">
        <v>797</v>
      </c>
      <c r="Q1807" s="11" t="s">
        <v>8</v>
      </c>
      <c r="R1807" s="60"/>
      <c r="S1807" s="218"/>
    </row>
    <row r="1808" spans="1:19" s="94" customFormat="1" ht="20.100000000000001" customHeight="1" x14ac:dyDescent="0.25">
      <c r="A1808" s="72"/>
      <c r="B1808" s="60" t="str">
        <f t="shared" si="112"/>
        <v>00.03.27.3.1.1.4.B.104.2017</v>
      </c>
      <c r="C1808" s="20">
        <v>104</v>
      </c>
      <c r="D1808" s="72" t="s">
        <v>1085</v>
      </c>
      <c r="E1808" s="71" t="s">
        <v>438</v>
      </c>
      <c r="F1808" s="19" t="s">
        <v>893</v>
      </c>
      <c r="G1808" s="190">
        <v>12600000</v>
      </c>
      <c r="H1808" s="269"/>
      <c r="I1808" s="15">
        <v>2017</v>
      </c>
      <c r="J1808" s="73" t="s">
        <v>1219</v>
      </c>
      <c r="K1808" s="73"/>
      <c r="L1808" s="73"/>
      <c r="M1808" s="10">
        <v>1</v>
      </c>
      <c r="N1808" s="10">
        <v>1</v>
      </c>
      <c r="O1808" s="15" t="s">
        <v>947</v>
      </c>
      <c r="P1808" s="74" t="s">
        <v>797</v>
      </c>
      <c r="Q1808" s="11" t="s">
        <v>8</v>
      </c>
      <c r="R1808" s="60"/>
      <c r="S1808" s="218"/>
    </row>
    <row r="1809" spans="1:19" s="94" customFormat="1" ht="20.100000000000001" customHeight="1" x14ac:dyDescent="0.25">
      <c r="A1809" s="72"/>
      <c r="B1809" s="60" t="str">
        <f t="shared" si="112"/>
        <v>00.03.27.3.1.1.4.B.105.2017</v>
      </c>
      <c r="C1809" s="20">
        <v>105</v>
      </c>
      <c r="D1809" s="72" t="s">
        <v>1085</v>
      </c>
      <c r="E1809" s="71" t="s">
        <v>438</v>
      </c>
      <c r="F1809" s="19" t="s">
        <v>893</v>
      </c>
      <c r="G1809" s="190">
        <v>12600000</v>
      </c>
      <c r="H1809" s="269"/>
      <c r="I1809" s="15">
        <v>2017</v>
      </c>
      <c r="J1809" s="73" t="s">
        <v>1219</v>
      </c>
      <c r="K1809" s="73"/>
      <c r="L1809" s="73"/>
      <c r="M1809" s="10">
        <v>1</v>
      </c>
      <c r="N1809" s="10">
        <v>1</v>
      </c>
      <c r="O1809" s="15" t="s">
        <v>947</v>
      </c>
      <c r="P1809" s="74" t="s">
        <v>1228</v>
      </c>
      <c r="Q1809" s="11" t="s">
        <v>8</v>
      </c>
      <c r="R1809" s="60"/>
      <c r="S1809" s="218"/>
    </row>
    <row r="1810" spans="1:19" s="94" customFormat="1" ht="20.100000000000001" customHeight="1" x14ac:dyDescent="0.25">
      <c r="A1810" s="72"/>
      <c r="B1810" s="60" t="str">
        <f t="shared" ref="B1810:B1863" si="113">"00.03.27.3.1.1.4.B."&amp;C1810&amp;D1810&amp;I1810</f>
        <v>00.03.27.3.1.1.4.B.106.2017</v>
      </c>
      <c r="C1810" s="20">
        <v>106</v>
      </c>
      <c r="D1810" s="72" t="s">
        <v>1085</v>
      </c>
      <c r="E1810" s="121" t="s">
        <v>1023</v>
      </c>
      <c r="F1810" s="19" t="s">
        <v>893</v>
      </c>
      <c r="G1810" s="200">
        <v>2500000</v>
      </c>
      <c r="H1810" s="283"/>
      <c r="I1810" s="15">
        <v>2017</v>
      </c>
      <c r="J1810" s="73" t="s">
        <v>1221</v>
      </c>
      <c r="K1810" s="73"/>
      <c r="L1810" s="73"/>
      <c r="M1810" s="10">
        <v>1</v>
      </c>
      <c r="N1810" s="10">
        <v>1</v>
      </c>
      <c r="O1810" s="15" t="s">
        <v>947</v>
      </c>
      <c r="P1810" s="74" t="s">
        <v>797</v>
      </c>
      <c r="Q1810" s="11" t="s">
        <v>8</v>
      </c>
      <c r="R1810" s="60"/>
      <c r="S1810" s="218"/>
    </row>
    <row r="1811" spans="1:19" s="94" customFormat="1" ht="20.100000000000001" customHeight="1" x14ac:dyDescent="0.25">
      <c r="A1811" s="72"/>
      <c r="B1811" s="60" t="str">
        <f t="shared" si="113"/>
        <v>00.03.27.3.1.1.4.B.107.2017</v>
      </c>
      <c r="C1811" s="20">
        <v>107</v>
      </c>
      <c r="D1811" s="72" t="s">
        <v>1085</v>
      </c>
      <c r="E1811" s="121" t="s">
        <v>1023</v>
      </c>
      <c r="F1811" s="19" t="s">
        <v>893</v>
      </c>
      <c r="G1811" s="200">
        <v>2500000</v>
      </c>
      <c r="H1811" s="283"/>
      <c r="I1811" s="15">
        <v>2017</v>
      </c>
      <c r="J1811" s="73" t="s">
        <v>1221</v>
      </c>
      <c r="K1811" s="73"/>
      <c r="L1811" s="73"/>
      <c r="M1811" s="10">
        <v>1</v>
      </c>
      <c r="N1811" s="10">
        <v>1</v>
      </c>
      <c r="O1811" s="15" t="s">
        <v>947</v>
      </c>
      <c r="P1811" s="74" t="s">
        <v>797</v>
      </c>
      <c r="Q1811" s="11" t="s">
        <v>8</v>
      </c>
      <c r="R1811" s="60"/>
      <c r="S1811" s="218"/>
    </row>
    <row r="1812" spans="1:19" s="94" customFormat="1" ht="20.100000000000001" customHeight="1" x14ac:dyDescent="0.25">
      <c r="A1812" s="72"/>
      <c r="B1812" s="60" t="str">
        <f t="shared" si="113"/>
        <v>00.03.27.3.1.1.4.B.108.2017</v>
      </c>
      <c r="C1812" s="20">
        <v>108</v>
      </c>
      <c r="D1812" s="72" t="s">
        <v>1085</v>
      </c>
      <c r="E1812" s="121" t="s">
        <v>1023</v>
      </c>
      <c r="F1812" s="19" t="s">
        <v>893</v>
      </c>
      <c r="G1812" s="200">
        <v>2500000</v>
      </c>
      <c r="H1812" s="283"/>
      <c r="I1812" s="15">
        <v>2017</v>
      </c>
      <c r="J1812" s="73" t="s">
        <v>1221</v>
      </c>
      <c r="K1812" s="73"/>
      <c r="L1812" s="73"/>
      <c r="M1812" s="10">
        <v>1</v>
      </c>
      <c r="N1812" s="10">
        <v>1</v>
      </c>
      <c r="O1812" s="15" t="s">
        <v>947</v>
      </c>
      <c r="P1812" s="74" t="s">
        <v>797</v>
      </c>
      <c r="Q1812" s="11" t="s">
        <v>8</v>
      </c>
      <c r="R1812" s="60"/>
      <c r="S1812" s="218"/>
    </row>
    <row r="1813" spans="1:19" s="94" customFormat="1" ht="20.100000000000001" customHeight="1" x14ac:dyDescent="0.25">
      <c r="A1813" s="72"/>
      <c r="B1813" s="60" t="str">
        <f t="shared" si="113"/>
        <v>00.03.27.3.1.1.4.B.109.2017</v>
      </c>
      <c r="C1813" s="20">
        <v>109</v>
      </c>
      <c r="D1813" s="72" t="s">
        <v>1085</v>
      </c>
      <c r="E1813" s="121" t="s">
        <v>1023</v>
      </c>
      <c r="F1813" s="19" t="s">
        <v>893</v>
      </c>
      <c r="G1813" s="200">
        <v>2500000</v>
      </c>
      <c r="H1813" s="283"/>
      <c r="I1813" s="15">
        <v>2017</v>
      </c>
      <c r="J1813" s="73" t="s">
        <v>1221</v>
      </c>
      <c r="K1813" s="73"/>
      <c r="L1813" s="73"/>
      <c r="M1813" s="10">
        <v>1</v>
      </c>
      <c r="N1813" s="10">
        <v>1</v>
      </c>
      <c r="O1813" s="15" t="s">
        <v>947</v>
      </c>
      <c r="P1813" s="74" t="s">
        <v>797</v>
      </c>
      <c r="Q1813" s="11" t="s">
        <v>8</v>
      </c>
      <c r="R1813" s="60"/>
      <c r="S1813" s="218"/>
    </row>
    <row r="1814" spans="1:19" s="94" customFormat="1" ht="20.100000000000001" customHeight="1" x14ac:dyDescent="0.25">
      <c r="A1814" s="72"/>
      <c r="B1814" s="60" t="str">
        <f t="shared" si="113"/>
        <v>00.03.27.3.1.1.4.B.110.2017</v>
      </c>
      <c r="C1814" s="20">
        <v>110</v>
      </c>
      <c r="D1814" s="72" t="s">
        <v>1085</v>
      </c>
      <c r="E1814" s="121" t="s">
        <v>1023</v>
      </c>
      <c r="F1814" s="19" t="s">
        <v>893</v>
      </c>
      <c r="G1814" s="200">
        <v>2500000</v>
      </c>
      <c r="H1814" s="283"/>
      <c r="I1814" s="15">
        <v>2017</v>
      </c>
      <c r="J1814" s="73" t="s">
        <v>1221</v>
      </c>
      <c r="K1814" s="73"/>
      <c r="L1814" s="73"/>
      <c r="M1814" s="10">
        <v>1</v>
      </c>
      <c r="N1814" s="10">
        <v>1</v>
      </c>
      <c r="O1814" s="15" t="s">
        <v>947</v>
      </c>
      <c r="P1814" s="74" t="s">
        <v>797</v>
      </c>
      <c r="Q1814" s="11" t="s">
        <v>8</v>
      </c>
      <c r="R1814" s="60"/>
      <c r="S1814" s="218"/>
    </row>
    <row r="1815" spans="1:19" s="94" customFormat="1" ht="20.100000000000001" customHeight="1" x14ac:dyDescent="0.25">
      <c r="A1815" s="72"/>
      <c r="B1815" s="60" t="str">
        <f t="shared" si="113"/>
        <v>00.03.27.3.1.1.4.B.111.2017</v>
      </c>
      <c r="C1815" s="20">
        <v>111</v>
      </c>
      <c r="D1815" s="72" t="s">
        <v>1085</v>
      </c>
      <c r="E1815" s="121" t="s">
        <v>1023</v>
      </c>
      <c r="F1815" s="19" t="s">
        <v>893</v>
      </c>
      <c r="G1815" s="200">
        <v>2500000</v>
      </c>
      <c r="H1815" s="283"/>
      <c r="I1815" s="15">
        <v>2017</v>
      </c>
      <c r="J1815" s="73" t="s">
        <v>1221</v>
      </c>
      <c r="K1815" s="73"/>
      <c r="L1815" s="73"/>
      <c r="M1815" s="10">
        <v>1</v>
      </c>
      <c r="N1815" s="10">
        <v>1</v>
      </c>
      <c r="O1815" s="15" t="s">
        <v>947</v>
      </c>
      <c r="P1815" s="74" t="s">
        <v>797</v>
      </c>
      <c r="Q1815" s="11" t="s">
        <v>8</v>
      </c>
      <c r="R1815" s="60"/>
      <c r="S1815" s="218"/>
    </row>
    <row r="1816" spans="1:19" s="94" customFormat="1" ht="20.100000000000001" customHeight="1" x14ac:dyDescent="0.25">
      <c r="A1816" s="72"/>
      <c r="B1816" s="60" t="str">
        <f t="shared" si="113"/>
        <v>00.03.27.3.1.1.4.B.1122017</v>
      </c>
      <c r="C1816" s="20">
        <v>112</v>
      </c>
      <c r="D1816" s="72"/>
      <c r="E1816" s="121" t="s">
        <v>1023</v>
      </c>
      <c r="F1816" s="19" t="s">
        <v>893</v>
      </c>
      <c r="G1816" s="200">
        <v>2500000</v>
      </c>
      <c r="H1816" s="283"/>
      <c r="I1816" s="15">
        <v>2017</v>
      </c>
      <c r="J1816" s="73" t="s">
        <v>1221</v>
      </c>
      <c r="K1816" s="73"/>
      <c r="L1816" s="73"/>
      <c r="M1816" s="10">
        <v>1</v>
      </c>
      <c r="N1816" s="10">
        <v>1</v>
      </c>
      <c r="O1816" s="15" t="s">
        <v>947</v>
      </c>
      <c r="P1816" s="74" t="s">
        <v>797</v>
      </c>
      <c r="Q1816" s="11" t="s">
        <v>8</v>
      </c>
      <c r="R1816" s="60"/>
      <c r="S1816" s="218"/>
    </row>
    <row r="1817" spans="1:19" s="94" customFormat="1" ht="20.100000000000001" customHeight="1" x14ac:dyDescent="0.25">
      <c r="A1817" s="72"/>
      <c r="B1817" s="60" t="str">
        <f t="shared" si="113"/>
        <v>00.03.27.3.1.1.4.B.113.2018</v>
      </c>
      <c r="C1817" s="20">
        <v>113</v>
      </c>
      <c r="D1817" s="72" t="s">
        <v>1085</v>
      </c>
      <c r="E1817" s="71" t="s">
        <v>782</v>
      </c>
      <c r="F1817" s="19" t="s">
        <v>893</v>
      </c>
      <c r="G1817" s="189">
        <v>90000</v>
      </c>
      <c r="H1817" s="268"/>
      <c r="I1817" s="15">
        <v>2018</v>
      </c>
      <c r="J1817" s="73"/>
      <c r="K1817" s="73"/>
      <c r="L1817" s="73"/>
      <c r="M1817" s="10">
        <v>1</v>
      </c>
      <c r="N1817" s="10">
        <v>1</v>
      </c>
      <c r="O1817" s="15" t="s">
        <v>947</v>
      </c>
      <c r="P1817" s="74" t="s">
        <v>797</v>
      </c>
      <c r="Q1817" s="11" t="s">
        <v>8</v>
      </c>
      <c r="R1817" s="60"/>
      <c r="S1817" s="218"/>
    </row>
    <row r="1818" spans="1:19" s="94" customFormat="1" ht="20.100000000000001" customHeight="1" x14ac:dyDescent="0.25">
      <c r="A1818" s="72"/>
      <c r="B1818" s="60" t="str">
        <f t="shared" si="113"/>
        <v>00.03.27.3.1.1.4.B.114.2018</v>
      </c>
      <c r="C1818" s="20">
        <v>114</v>
      </c>
      <c r="D1818" s="72" t="s">
        <v>1085</v>
      </c>
      <c r="E1818" s="71" t="s">
        <v>782</v>
      </c>
      <c r="F1818" s="19" t="s">
        <v>893</v>
      </c>
      <c r="G1818" s="189">
        <v>90000</v>
      </c>
      <c r="H1818" s="268"/>
      <c r="I1818" s="15">
        <v>2018</v>
      </c>
      <c r="J1818" s="73"/>
      <c r="K1818" s="73"/>
      <c r="L1818" s="73"/>
      <c r="M1818" s="10">
        <v>1</v>
      </c>
      <c r="N1818" s="10">
        <v>1</v>
      </c>
      <c r="O1818" s="15" t="s">
        <v>947</v>
      </c>
      <c r="P1818" s="74" t="s">
        <v>797</v>
      </c>
      <c r="Q1818" s="11" t="s">
        <v>8</v>
      </c>
      <c r="R1818" s="60"/>
      <c r="S1818" s="218"/>
    </row>
    <row r="1819" spans="1:19" s="94" customFormat="1" ht="20.100000000000001" customHeight="1" x14ac:dyDescent="0.25">
      <c r="A1819" s="72"/>
      <c r="B1819" s="60" t="str">
        <f t="shared" si="113"/>
        <v>00.03.27.3.1.1.4.B.115.2018</v>
      </c>
      <c r="C1819" s="20">
        <v>115</v>
      </c>
      <c r="D1819" s="72" t="s">
        <v>1085</v>
      </c>
      <c r="E1819" s="71" t="s">
        <v>782</v>
      </c>
      <c r="F1819" s="19" t="s">
        <v>893</v>
      </c>
      <c r="G1819" s="189">
        <v>90000</v>
      </c>
      <c r="H1819" s="268"/>
      <c r="I1819" s="15">
        <v>2018</v>
      </c>
      <c r="J1819" s="73"/>
      <c r="K1819" s="73"/>
      <c r="L1819" s="73"/>
      <c r="M1819" s="10">
        <v>1</v>
      </c>
      <c r="N1819" s="10">
        <v>1</v>
      </c>
      <c r="O1819" s="15" t="s">
        <v>947</v>
      </c>
      <c r="P1819" s="74" t="s">
        <v>797</v>
      </c>
      <c r="Q1819" s="11" t="s">
        <v>8</v>
      </c>
      <c r="R1819" s="60"/>
      <c r="S1819" s="218"/>
    </row>
    <row r="1820" spans="1:19" s="94" customFormat="1" ht="20.100000000000001" customHeight="1" x14ac:dyDescent="0.25">
      <c r="A1820" s="72"/>
      <c r="B1820" s="60" t="str">
        <f t="shared" si="113"/>
        <v>00.03.27.3.1.1.4.B.116.2018</v>
      </c>
      <c r="C1820" s="20">
        <v>116</v>
      </c>
      <c r="D1820" s="72" t="s">
        <v>1085</v>
      </c>
      <c r="E1820" s="71" t="s">
        <v>782</v>
      </c>
      <c r="F1820" s="19" t="s">
        <v>893</v>
      </c>
      <c r="G1820" s="189">
        <v>90000</v>
      </c>
      <c r="H1820" s="268"/>
      <c r="I1820" s="15">
        <v>2018</v>
      </c>
      <c r="J1820" s="73"/>
      <c r="K1820" s="73"/>
      <c r="L1820" s="73"/>
      <c r="M1820" s="10">
        <v>1</v>
      </c>
      <c r="N1820" s="10">
        <v>1</v>
      </c>
      <c r="O1820" s="15" t="s">
        <v>947</v>
      </c>
      <c r="P1820" s="74" t="s">
        <v>797</v>
      </c>
      <c r="Q1820" s="11" t="s">
        <v>8</v>
      </c>
      <c r="R1820" s="60"/>
      <c r="S1820" s="218"/>
    </row>
    <row r="1821" spans="1:19" s="94" customFormat="1" ht="20.100000000000001" customHeight="1" x14ac:dyDescent="0.25">
      <c r="A1821" s="72"/>
      <c r="B1821" s="60" t="str">
        <f t="shared" si="113"/>
        <v>00.03.27.3.1.1.4.B.117.2018</v>
      </c>
      <c r="C1821" s="20">
        <v>117</v>
      </c>
      <c r="D1821" s="72" t="s">
        <v>1085</v>
      </c>
      <c r="E1821" s="71" t="s">
        <v>782</v>
      </c>
      <c r="F1821" s="19" t="s">
        <v>893</v>
      </c>
      <c r="G1821" s="189">
        <v>90000</v>
      </c>
      <c r="H1821" s="268"/>
      <c r="I1821" s="15">
        <v>2018</v>
      </c>
      <c r="J1821" s="73"/>
      <c r="K1821" s="73"/>
      <c r="L1821" s="73"/>
      <c r="M1821" s="10">
        <v>1</v>
      </c>
      <c r="N1821" s="10">
        <v>1</v>
      </c>
      <c r="O1821" s="15" t="s">
        <v>947</v>
      </c>
      <c r="P1821" s="74" t="s">
        <v>797</v>
      </c>
      <c r="Q1821" s="11" t="s">
        <v>8</v>
      </c>
      <c r="R1821" s="60"/>
      <c r="S1821" s="218"/>
    </row>
    <row r="1822" spans="1:19" s="94" customFormat="1" ht="20.100000000000001" customHeight="1" x14ac:dyDescent="0.25">
      <c r="A1822" s="72"/>
      <c r="B1822" s="60" t="str">
        <f t="shared" si="113"/>
        <v>00.03.27.3.1.1.4.B.1182018</v>
      </c>
      <c r="C1822" s="20">
        <v>118</v>
      </c>
      <c r="D1822" s="72"/>
      <c r="E1822" s="71" t="s">
        <v>782</v>
      </c>
      <c r="F1822" s="19" t="s">
        <v>893</v>
      </c>
      <c r="G1822" s="189">
        <v>90000</v>
      </c>
      <c r="H1822" s="268"/>
      <c r="I1822" s="15">
        <v>2018</v>
      </c>
      <c r="J1822" s="73"/>
      <c r="K1822" s="73"/>
      <c r="L1822" s="73"/>
      <c r="M1822" s="10">
        <v>1</v>
      </c>
      <c r="N1822" s="10">
        <v>1</v>
      </c>
      <c r="O1822" s="15" t="s">
        <v>947</v>
      </c>
      <c r="P1822" s="74" t="s">
        <v>797</v>
      </c>
      <c r="Q1822" s="11" t="s">
        <v>8</v>
      </c>
      <c r="R1822" s="60"/>
      <c r="S1822" s="218"/>
    </row>
    <row r="1823" spans="1:19" s="94" customFormat="1" ht="20.100000000000001" customHeight="1" x14ac:dyDescent="0.25">
      <c r="A1823" s="72"/>
      <c r="B1823" s="60" t="str">
        <f t="shared" si="113"/>
        <v>00.03.27.3.1.1.4.B.119.2018</v>
      </c>
      <c r="C1823" s="20">
        <v>119</v>
      </c>
      <c r="D1823" s="72" t="s">
        <v>1085</v>
      </c>
      <c r="E1823" s="71" t="s">
        <v>782</v>
      </c>
      <c r="F1823" s="19" t="s">
        <v>893</v>
      </c>
      <c r="G1823" s="189">
        <v>90000</v>
      </c>
      <c r="H1823" s="268"/>
      <c r="I1823" s="15">
        <v>2018</v>
      </c>
      <c r="J1823" s="73"/>
      <c r="K1823" s="73"/>
      <c r="L1823" s="73"/>
      <c r="M1823" s="10">
        <v>1</v>
      </c>
      <c r="N1823" s="10">
        <v>1</v>
      </c>
      <c r="O1823" s="15" t="s">
        <v>947</v>
      </c>
      <c r="P1823" s="74" t="s">
        <v>797</v>
      </c>
      <c r="Q1823" s="11" t="s">
        <v>8</v>
      </c>
      <c r="R1823" s="60"/>
      <c r="S1823" s="218"/>
    </row>
    <row r="1824" spans="1:19" s="94" customFormat="1" ht="20.100000000000001" customHeight="1" x14ac:dyDescent="0.25">
      <c r="A1824" s="72"/>
      <c r="B1824" s="60" t="str">
        <f t="shared" si="113"/>
        <v>00.03.27.3.1.1.4.B.120.2017</v>
      </c>
      <c r="C1824" s="20">
        <v>120</v>
      </c>
      <c r="D1824" s="72" t="s">
        <v>1085</v>
      </c>
      <c r="E1824" s="71" t="s">
        <v>783</v>
      </c>
      <c r="F1824" s="19" t="s">
        <v>893</v>
      </c>
      <c r="G1824" s="250"/>
      <c r="H1824" s="298"/>
      <c r="I1824" s="15">
        <v>2017</v>
      </c>
      <c r="J1824" s="73"/>
      <c r="K1824" s="73"/>
      <c r="L1824" s="73"/>
      <c r="M1824" s="10">
        <v>1</v>
      </c>
      <c r="N1824" s="10">
        <v>1</v>
      </c>
      <c r="O1824" s="15" t="s">
        <v>947</v>
      </c>
      <c r="P1824" s="74" t="s">
        <v>797</v>
      </c>
      <c r="Q1824" s="11" t="s">
        <v>8</v>
      </c>
      <c r="R1824" s="60"/>
      <c r="S1824" s="218"/>
    </row>
    <row r="1825" spans="1:19" s="94" customFormat="1" ht="20.100000000000001" customHeight="1" x14ac:dyDescent="0.25">
      <c r="A1825" s="72"/>
      <c r="B1825" s="60" t="str">
        <f t="shared" si="113"/>
        <v>00.03.27.3.1.1.4.B.121.2017</v>
      </c>
      <c r="C1825" s="20">
        <v>121</v>
      </c>
      <c r="D1825" s="72" t="s">
        <v>1085</v>
      </c>
      <c r="E1825" s="71" t="s">
        <v>783</v>
      </c>
      <c r="F1825" s="19" t="s">
        <v>893</v>
      </c>
      <c r="G1825" s="250"/>
      <c r="H1825" s="298"/>
      <c r="I1825" s="15">
        <v>2017</v>
      </c>
      <c r="J1825" s="73"/>
      <c r="K1825" s="73"/>
      <c r="L1825" s="73"/>
      <c r="M1825" s="10">
        <v>1</v>
      </c>
      <c r="N1825" s="10">
        <v>1</v>
      </c>
      <c r="O1825" s="15" t="s">
        <v>947</v>
      </c>
      <c r="P1825" s="74" t="s">
        <v>797</v>
      </c>
      <c r="Q1825" s="11" t="s">
        <v>8</v>
      </c>
      <c r="R1825" s="60"/>
      <c r="S1825" s="218"/>
    </row>
    <row r="1826" spans="1:19" s="94" customFormat="1" ht="20.100000000000001" customHeight="1" x14ac:dyDescent="0.25">
      <c r="A1826" s="72"/>
      <c r="B1826" s="60" t="str">
        <f t="shared" si="113"/>
        <v>00.03.27.3.1.1.4.B.122.2017</v>
      </c>
      <c r="C1826" s="20">
        <v>122</v>
      </c>
      <c r="D1826" s="72" t="s">
        <v>1085</v>
      </c>
      <c r="E1826" s="71" t="s">
        <v>783</v>
      </c>
      <c r="F1826" s="19" t="s">
        <v>893</v>
      </c>
      <c r="G1826" s="250"/>
      <c r="H1826" s="298"/>
      <c r="I1826" s="15">
        <v>2017</v>
      </c>
      <c r="J1826" s="73"/>
      <c r="K1826" s="73"/>
      <c r="L1826" s="73"/>
      <c r="M1826" s="10">
        <v>1</v>
      </c>
      <c r="N1826" s="10">
        <v>1</v>
      </c>
      <c r="O1826" s="15" t="s">
        <v>947</v>
      </c>
      <c r="P1826" s="74" t="s">
        <v>797</v>
      </c>
      <c r="Q1826" s="11" t="s">
        <v>8</v>
      </c>
      <c r="R1826" s="60"/>
      <c r="S1826" s="218"/>
    </row>
    <row r="1827" spans="1:19" s="94" customFormat="1" ht="20.100000000000001" customHeight="1" x14ac:dyDescent="0.25">
      <c r="A1827" s="72"/>
      <c r="B1827" s="60" t="str">
        <f t="shared" si="113"/>
        <v>00.03.27.3.1.1.4.B.123.2017</v>
      </c>
      <c r="C1827" s="20">
        <v>123</v>
      </c>
      <c r="D1827" s="72" t="s">
        <v>1085</v>
      </c>
      <c r="E1827" s="71" t="s">
        <v>783</v>
      </c>
      <c r="F1827" s="19" t="s">
        <v>893</v>
      </c>
      <c r="G1827" s="250"/>
      <c r="H1827" s="298"/>
      <c r="I1827" s="15">
        <v>2017</v>
      </c>
      <c r="J1827" s="73"/>
      <c r="K1827" s="73"/>
      <c r="L1827" s="73"/>
      <c r="M1827" s="10">
        <v>1</v>
      </c>
      <c r="N1827" s="10">
        <v>1</v>
      </c>
      <c r="O1827" s="15" t="s">
        <v>947</v>
      </c>
      <c r="P1827" s="74" t="s">
        <v>797</v>
      </c>
      <c r="Q1827" s="11" t="s">
        <v>8</v>
      </c>
      <c r="R1827" s="60"/>
      <c r="S1827" s="218"/>
    </row>
    <row r="1828" spans="1:19" s="94" customFormat="1" ht="20.100000000000001" customHeight="1" x14ac:dyDescent="0.25">
      <c r="A1828" s="72"/>
      <c r="B1828" s="60" t="str">
        <f t="shared" si="113"/>
        <v>00.03.27.3.1.1.4.B.124.2017</v>
      </c>
      <c r="C1828" s="20">
        <v>124</v>
      </c>
      <c r="D1828" s="72" t="s">
        <v>1085</v>
      </c>
      <c r="E1828" s="71" t="s">
        <v>783</v>
      </c>
      <c r="F1828" s="19" t="s">
        <v>893</v>
      </c>
      <c r="G1828" s="250"/>
      <c r="H1828" s="298"/>
      <c r="I1828" s="15">
        <v>2017</v>
      </c>
      <c r="J1828" s="73"/>
      <c r="K1828" s="73"/>
      <c r="L1828" s="73"/>
      <c r="M1828" s="10">
        <v>1</v>
      </c>
      <c r="N1828" s="10">
        <v>1</v>
      </c>
      <c r="O1828" s="15" t="s">
        <v>947</v>
      </c>
      <c r="P1828" s="74" t="s">
        <v>797</v>
      </c>
      <c r="Q1828" s="11" t="s">
        <v>8</v>
      </c>
      <c r="R1828" s="60"/>
      <c r="S1828" s="218"/>
    </row>
    <row r="1829" spans="1:19" s="94" customFormat="1" ht="20.100000000000001" customHeight="1" x14ac:dyDescent="0.25">
      <c r="A1829" s="72"/>
      <c r="B1829" s="60" t="str">
        <f t="shared" si="113"/>
        <v>00.03.27.3.1.1.4.B.125.2017</v>
      </c>
      <c r="C1829" s="20">
        <v>125</v>
      </c>
      <c r="D1829" s="72" t="s">
        <v>1085</v>
      </c>
      <c r="E1829" s="71" t="s">
        <v>784</v>
      </c>
      <c r="F1829" s="19" t="s">
        <v>893</v>
      </c>
      <c r="G1829" s="250"/>
      <c r="H1829" s="298"/>
      <c r="I1829" s="15">
        <v>2017</v>
      </c>
      <c r="J1829" s="73"/>
      <c r="K1829" s="73"/>
      <c r="L1829" s="73"/>
      <c r="M1829" s="10">
        <v>1</v>
      </c>
      <c r="N1829" s="10">
        <v>1</v>
      </c>
      <c r="O1829" s="15" t="s">
        <v>947</v>
      </c>
      <c r="P1829" s="74" t="s">
        <v>797</v>
      </c>
      <c r="Q1829" s="11" t="s">
        <v>8</v>
      </c>
      <c r="R1829" s="60"/>
      <c r="S1829" s="218"/>
    </row>
    <row r="1830" spans="1:19" s="94" customFormat="1" ht="20.100000000000001" customHeight="1" x14ac:dyDescent="0.25">
      <c r="A1830" s="72"/>
      <c r="B1830" s="60" t="str">
        <f t="shared" si="113"/>
        <v>00.03.27.3.1.1.4.B.126.2017</v>
      </c>
      <c r="C1830" s="20">
        <v>126</v>
      </c>
      <c r="D1830" s="72" t="s">
        <v>1085</v>
      </c>
      <c r="E1830" s="71" t="s">
        <v>784</v>
      </c>
      <c r="F1830" s="19" t="s">
        <v>893</v>
      </c>
      <c r="G1830" s="250"/>
      <c r="H1830" s="298"/>
      <c r="I1830" s="15">
        <v>2017</v>
      </c>
      <c r="J1830" s="73"/>
      <c r="K1830" s="73"/>
      <c r="L1830" s="73"/>
      <c r="M1830" s="10">
        <v>1</v>
      </c>
      <c r="N1830" s="10">
        <v>1</v>
      </c>
      <c r="O1830" s="15" t="s">
        <v>947</v>
      </c>
      <c r="P1830" s="74" t="s">
        <v>797</v>
      </c>
      <c r="Q1830" s="11" t="s">
        <v>8</v>
      </c>
      <c r="R1830" s="60"/>
      <c r="S1830" s="218"/>
    </row>
    <row r="1831" spans="1:19" s="94" customFormat="1" ht="20.100000000000001" customHeight="1" x14ac:dyDescent="0.25">
      <c r="A1831" s="72"/>
      <c r="B1831" s="60" t="str">
        <f t="shared" si="113"/>
        <v>00.03.27.3.1.1.4.B.127.2017</v>
      </c>
      <c r="C1831" s="20">
        <v>127</v>
      </c>
      <c r="D1831" s="72" t="s">
        <v>1085</v>
      </c>
      <c r="E1831" s="71" t="s">
        <v>784</v>
      </c>
      <c r="F1831" s="19" t="s">
        <v>893</v>
      </c>
      <c r="G1831" s="250"/>
      <c r="H1831" s="298"/>
      <c r="I1831" s="15">
        <v>2017</v>
      </c>
      <c r="J1831" s="73"/>
      <c r="K1831" s="73"/>
      <c r="L1831" s="73"/>
      <c r="M1831" s="10">
        <v>1</v>
      </c>
      <c r="N1831" s="10">
        <v>1</v>
      </c>
      <c r="O1831" s="15" t="s">
        <v>947</v>
      </c>
      <c r="P1831" s="74" t="s">
        <v>797</v>
      </c>
      <c r="Q1831" s="11" t="s">
        <v>8</v>
      </c>
      <c r="R1831" s="60"/>
      <c r="S1831" s="218"/>
    </row>
    <row r="1832" spans="1:19" s="94" customFormat="1" ht="20.100000000000001" customHeight="1" x14ac:dyDescent="0.25">
      <c r="A1832" s="72"/>
      <c r="B1832" s="60" t="str">
        <f t="shared" si="113"/>
        <v>00.03.27.3.1.1.4.B.128.2017</v>
      </c>
      <c r="C1832" s="20">
        <v>128</v>
      </c>
      <c r="D1832" s="72" t="s">
        <v>1085</v>
      </c>
      <c r="E1832" s="71" t="s">
        <v>784</v>
      </c>
      <c r="F1832" s="19" t="s">
        <v>893</v>
      </c>
      <c r="G1832" s="250"/>
      <c r="H1832" s="298"/>
      <c r="I1832" s="15">
        <v>2017</v>
      </c>
      <c r="J1832" s="73"/>
      <c r="K1832" s="73"/>
      <c r="L1832" s="73"/>
      <c r="M1832" s="10">
        <v>1</v>
      </c>
      <c r="N1832" s="10">
        <v>1</v>
      </c>
      <c r="O1832" s="15" t="s">
        <v>947</v>
      </c>
      <c r="P1832" s="74" t="s">
        <v>797</v>
      </c>
      <c r="Q1832" s="11" t="s">
        <v>8</v>
      </c>
      <c r="R1832" s="60"/>
      <c r="S1832" s="218"/>
    </row>
    <row r="1833" spans="1:19" s="94" customFormat="1" ht="20.100000000000001" customHeight="1" x14ac:dyDescent="0.25">
      <c r="A1833" s="72"/>
      <c r="B1833" s="60" t="str">
        <f t="shared" si="113"/>
        <v>00.03.27.3.1.1.4.B.129.2017</v>
      </c>
      <c r="C1833" s="20">
        <v>129</v>
      </c>
      <c r="D1833" s="72" t="s">
        <v>1085</v>
      </c>
      <c r="E1833" s="71" t="s">
        <v>784</v>
      </c>
      <c r="F1833" s="19" t="s">
        <v>893</v>
      </c>
      <c r="G1833" s="250"/>
      <c r="H1833" s="298"/>
      <c r="I1833" s="15">
        <v>2017</v>
      </c>
      <c r="J1833" s="73"/>
      <c r="K1833" s="73"/>
      <c r="L1833" s="73"/>
      <c r="M1833" s="10">
        <v>1</v>
      </c>
      <c r="N1833" s="10">
        <v>1</v>
      </c>
      <c r="O1833" s="15" t="s">
        <v>947</v>
      </c>
      <c r="P1833" s="74" t="s">
        <v>797</v>
      </c>
      <c r="Q1833" s="11" t="s">
        <v>8</v>
      </c>
      <c r="R1833" s="60"/>
      <c r="S1833" s="218"/>
    </row>
    <row r="1834" spans="1:19" s="94" customFormat="1" ht="20.100000000000001" customHeight="1" x14ac:dyDescent="0.25">
      <c r="A1834" s="72"/>
      <c r="B1834" s="60" t="str">
        <f t="shared" si="113"/>
        <v>00.03.27.3.1.1.4.B.1302017</v>
      </c>
      <c r="C1834" s="20">
        <v>130</v>
      </c>
      <c r="D1834" s="72"/>
      <c r="E1834" s="71" t="s">
        <v>784</v>
      </c>
      <c r="F1834" s="19" t="s">
        <v>893</v>
      </c>
      <c r="G1834" s="250"/>
      <c r="H1834" s="298"/>
      <c r="I1834" s="15">
        <v>2017</v>
      </c>
      <c r="J1834" s="73"/>
      <c r="K1834" s="73"/>
      <c r="L1834" s="73"/>
      <c r="M1834" s="10">
        <v>1</v>
      </c>
      <c r="N1834" s="10">
        <v>1</v>
      </c>
      <c r="O1834" s="15" t="s">
        <v>947</v>
      </c>
      <c r="P1834" s="74" t="s">
        <v>1334</v>
      </c>
      <c r="Q1834" s="11" t="s">
        <v>8</v>
      </c>
      <c r="R1834" s="60"/>
      <c r="S1834" s="218"/>
    </row>
    <row r="1835" spans="1:19" s="94" customFormat="1" ht="20.100000000000001" customHeight="1" x14ac:dyDescent="0.25">
      <c r="A1835" s="72"/>
      <c r="B1835" s="60" t="str">
        <f t="shared" si="113"/>
        <v>00.03.27.3.1.1.4.B.131.2017</v>
      </c>
      <c r="C1835" s="20">
        <v>131</v>
      </c>
      <c r="D1835" s="72" t="s">
        <v>1085</v>
      </c>
      <c r="E1835" s="71" t="s">
        <v>784</v>
      </c>
      <c r="F1835" s="19" t="s">
        <v>893</v>
      </c>
      <c r="G1835" s="250"/>
      <c r="H1835" s="298"/>
      <c r="I1835" s="15">
        <v>2017</v>
      </c>
      <c r="J1835" s="73"/>
      <c r="K1835" s="73"/>
      <c r="L1835" s="73"/>
      <c r="M1835" s="10">
        <v>1</v>
      </c>
      <c r="N1835" s="10">
        <v>1</v>
      </c>
      <c r="O1835" s="15" t="s">
        <v>947</v>
      </c>
      <c r="P1835" s="74" t="s">
        <v>797</v>
      </c>
      <c r="Q1835" s="11" t="s">
        <v>8</v>
      </c>
      <c r="R1835" s="60"/>
      <c r="S1835" s="218"/>
    </row>
    <row r="1836" spans="1:19" s="94" customFormat="1" ht="20.100000000000001" customHeight="1" x14ac:dyDescent="0.25">
      <c r="A1836" s="72"/>
      <c r="B1836" s="60" t="str">
        <f t="shared" si="113"/>
        <v>00.03.27.3.1.1.4.B.132.2019</v>
      </c>
      <c r="C1836" s="20">
        <v>132</v>
      </c>
      <c r="D1836" s="72" t="s">
        <v>1085</v>
      </c>
      <c r="E1836" s="71" t="s">
        <v>785</v>
      </c>
      <c r="F1836" s="19" t="s">
        <v>893</v>
      </c>
      <c r="G1836" s="250"/>
      <c r="H1836" s="298"/>
      <c r="I1836" s="15">
        <v>2019</v>
      </c>
      <c r="J1836" s="73"/>
      <c r="K1836" s="73"/>
      <c r="L1836" s="73"/>
      <c r="M1836" s="10">
        <v>1</v>
      </c>
      <c r="N1836" s="10">
        <v>1</v>
      </c>
      <c r="O1836" s="15" t="s">
        <v>947</v>
      </c>
      <c r="P1836" s="74" t="s">
        <v>797</v>
      </c>
      <c r="Q1836" s="11" t="s">
        <v>8</v>
      </c>
      <c r="R1836" s="60"/>
      <c r="S1836" s="218"/>
    </row>
    <row r="1837" spans="1:19" s="94" customFormat="1" ht="20.100000000000001" customHeight="1" x14ac:dyDescent="0.25">
      <c r="A1837" s="72"/>
      <c r="B1837" s="60" t="str">
        <f t="shared" si="113"/>
        <v>00.03.27.3.1.1.4.B.1332019</v>
      </c>
      <c r="C1837" s="20">
        <v>133</v>
      </c>
      <c r="D1837" s="72"/>
      <c r="E1837" s="71" t="s">
        <v>785</v>
      </c>
      <c r="F1837" s="19" t="s">
        <v>893</v>
      </c>
      <c r="G1837" s="250"/>
      <c r="H1837" s="298"/>
      <c r="I1837" s="15">
        <v>2019</v>
      </c>
      <c r="J1837" s="73"/>
      <c r="K1837" s="73"/>
      <c r="L1837" s="73"/>
      <c r="M1837" s="10">
        <v>1</v>
      </c>
      <c r="N1837" s="10">
        <v>1</v>
      </c>
      <c r="O1837" s="15" t="s">
        <v>947</v>
      </c>
      <c r="P1837" s="74" t="s">
        <v>797</v>
      </c>
      <c r="Q1837" s="11" t="s">
        <v>8</v>
      </c>
      <c r="R1837" s="60"/>
      <c r="S1837" s="218"/>
    </row>
    <row r="1838" spans="1:19" s="94" customFormat="1" ht="20.100000000000001" customHeight="1" x14ac:dyDescent="0.25">
      <c r="A1838" s="72"/>
      <c r="B1838" s="60" t="str">
        <f t="shared" si="113"/>
        <v>00.03.27.3.1.1.4.B.1342017</v>
      </c>
      <c r="C1838" s="20">
        <v>134</v>
      </c>
      <c r="D1838" s="72"/>
      <c r="E1838" s="71" t="s">
        <v>1330</v>
      </c>
      <c r="F1838" s="19" t="s">
        <v>893</v>
      </c>
      <c r="G1838" s="250"/>
      <c r="H1838" s="298"/>
      <c r="I1838" s="15">
        <v>2017</v>
      </c>
      <c r="J1838" s="73"/>
      <c r="K1838" s="73"/>
      <c r="L1838" s="73"/>
      <c r="M1838" s="10">
        <v>1</v>
      </c>
      <c r="N1838" s="10">
        <v>1</v>
      </c>
      <c r="O1838" s="15" t="s">
        <v>947</v>
      </c>
      <c r="P1838" s="74" t="s">
        <v>797</v>
      </c>
      <c r="Q1838" s="11" t="s">
        <v>8</v>
      </c>
      <c r="R1838" s="60"/>
      <c r="S1838" s="218"/>
    </row>
    <row r="1839" spans="1:19" s="94" customFormat="1" ht="20.100000000000001" customHeight="1" x14ac:dyDescent="0.25">
      <c r="A1839" s="72"/>
      <c r="B1839" s="60" t="str">
        <f t="shared" si="113"/>
        <v>00.03.27.3.1.1.4.B.1352017</v>
      </c>
      <c r="C1839" s="20">
        <v>135</v>
      </c>
      <c r="D1839" s="72"/>
      <c r="E1839" s="71" t="s">
        <v>1330</v>
      </c>
      <c r="F1839" s="19" t="s">
        <v>893</v>
      </c>
      <c r="G1839" s="250"/>
      <c r="H1839" s="298"/>
      <c r="I1839" s="15">
        <v>2017</v>
      </c>
      <c r="J1839" s="73"/>
      <c r="K1839" s="73"/>
      <c r="L1839" s="73"/>
      <c r="M1839" s="10">
        <v>1</v>
      </c>
      <c r="N1839" s="10">
        <v>1</v>
      </c>
      <c r="O1839" s="15" t="s">
        <v>947</v>
      </c>
      <c r="P1839" s="74" t="s">
        <v>797</v>
      </c>
      <c r="Q1839" s="11" t="s">
        <v>8</v>
      </c>
      <c r="R1839" s="60"/>
      <c r="S1839" s="218"/>
    </row>
    <row r="1840" spans="1:19" s="94" customFormat="1" ht="20.100000000000001" customHeight="1" x14ac:dyDescent="0.25">
      <c r="A1840" s="72"/>
      <c r="B1840" s="60" t="str">
        <f t="shared" si="113"/>
        <v>00.03.27.3.1.1.4.B.1362017</v>
      </c>
      <c r="C1840" s="20">
        <v>136</v>
      </c>
      <c r="D1840" s="72"/>
      <c r="E1840" s="71" t="s">
        <v>1330</v>
      </c>
      <c r="F1840" s="19" t="s">
        <v>893</v>
      </c>
      <c r="G1840" s="250"/>
      <c r="H1840" s="298"/>
      <c r="I1840" s="15">
        <v>2017</v>
      </c>
      <c r="J1840" s="73"/>
      <c r="K1840" s="73"/>
      <c r="L1840" s="73"/>
      <c r="M1840" s="10">
        <v>1</v>
      </c>
      <c r="N1840" s="10">
        <v>1</v>
      </c>
      <c r="O1840" s="15" t="s">
        <v>947</v>
      </c>
      <c r="P1840" s="74" t="s">
        <v>797</v>
      </c>
      <c r="Q1840" s="11" t="s">
        <v>8</v>
      </c>
      <c r="R1840" s="60"/>
      <c r="S1840" s="218"/>
    </row>
    <row r="1841" spans="1:19" s="94" customFormat="1" ht="20.100000000000001" customHeight="1" x14ac:dyDescent="0.25">
      <c r="A1841" s="72"/>
      <c r="B1841" s="60" t="str">
        <f t="shared" si="113"/>
        <v>00.03.27.3.1.1.4.B.1372017</v>
      </c>
      <c r="C1841" s="20">
        <v>137</v>
      </c>
      <c r="D1841" s="72"/>
      <c r="E1841" s="71" t="s">
        <v>1330</v>
      </c>
      <c r="F1841" s="19" t="s">
        <v>893</v>
      </c>
      <c r="G1841" s="250"/>
      <c r="H1841" s="298"/>
      <c r="I1841" s="15">
        <v>2017</v>
      </c>
      <c r="J1841" s="73"/>
      <c r="K1841" s="73"/>
      <c r="L1841" s="73"/>
      <c r="M1841" s="10">
        <v>1</v>
      </c>
      <c r="N1841" s="10">
        <v>1</v>
      </c>
      <c r="O1841" s="15" t="s">
        <v>947</v>
      </c>
      <c r="P1841" s="74" t="s">
        <v>797</v>
      </c>
      <c r="Q1841" s="11" t="s">
        <v>8</v>
      </c>
      <c r="R1841" s="60"/>
      <c r="S1841" s="218"/>
    </row>
    <row r="1842" spans="1:19" s="94" customFormat="1" ht="20.100000000000001" customHeight="1" x14ac:dyDescent="0.25">
      <c r="A1842" s="72"/>
      <c r="B1842" s="60" t="str">
        <f t="shared" si="113"/>
        <v>00.03.27.3.1.1.4.B.1382017</v>
      </c>
      <c r="C1842" s="20">
        <v>138</v>
      </c>
      <c r="D1842" s="72"/>
      <c r="E1842" s="71" t="s">
        <v>1330</v>
      </c>
      <c r="F1842" s="19" t="s">
        <v>893</v>
      </c>
      <c r="G1842" s="250"/>
      <c r="H1842" s="298"/>
      <c r="I1842" s="15">
        <v>2017</v>
      </c>
      <c r="J1842" s="73"/>
      <c r="K1842" s="73"/>
      <c r="L1842" s="73"/>
      <c r="M1842" s="10">
        <v>1</v>
      </c>
      <c r="N1842" s="10">
        <v>1</v>
      </c>
      <c r="O1842" s="15" t="s">
        <v>947</v>
      </c>
      <c r="P1842" s="74" t="s">
        <v>797</v>
      </c>
      <c r="Q1842" s="11" t="s">
        <v>8</v>
      </c>
      <c r="R1842" s="60"/>
      <c r="S1842" s="218"/>
    </row>
    <row r="1843" spans="1:19" s="94" customFormat="1" ht="20.100000000000001" customHeight="1" x14ac:dyDescent="0.25">
      <c r="A1843" s="72"/>
      <c r="B1843" s="60" t="str">
        <f t="shared" si="113"/>
        <v>00.03.27.3.1.1.4.B.1392017</v>
      </c>
      <c r="C1843" s="20">
        <v>139</v>
      </c>
      <c r="D1843" s="72"/>
      <c r="E1843" s="71" t="s">
        <v>1330</v>
      </c>
      <c r="F1843" s="19" t="s">
        <v>893</v>
      </c>
      <c r="G1843" s="250"/>
      <c r="H1843" s="298"/>
      <c r="I1843" s="15">
        <v>2017</v>
      </c>
      <c r="J1843" s="73"/>
      <c r="K1843" s="73"/>
      <c r="L1843" s="73"/>
      <c r="M1843" s="10">
        <v>1</v>
      </c>
      <c r="N1843" s="10">
        <v>1</v>
      </c>
      <c r="O1843" s="15" t="s">
        <v>947</v>
      </c>
      <c r="P1843" s="74" t="s">
        <v>797</v>
      </c>
      <c r="Q1843" s="11" t="s">
        <v>8</v>
      </c>
      <c r="R1843" s="60"/>
      <c r="S1843" s="218"/>
    </row>
    <row r="1844" spans="1:19" s="94" customFormat="1" ht="20.100000000000001" customHeight="1" x14ac:dyDescent="0.25">
      <c r="A1844" s="72"/>
      <c r="B1844" s="60" t="str">
        <f t="shared" si="113"/>
        <v>00.03.27.3.1.1.4.B.1402017</v>
      </c>
      <c r="C1844" s="20">
        <v>140</v>
      </c>
      <c r="D1844" s="72"/>
      <c r="E1844" s="71" t="s">
        <v>1330</v>
      </c>
      <c r="F1844" s="19" t="s">
        <v>893</v>
      </c>
      <c r="G1844" s="250"/>
      <c r="H1844" s="298"/>
      <c r="I1844" s="15">
        <v>2017</v>
      </c>
      <c r="J1844" s="73"/>
      <c r="K1844" s="73"/>
      <c r="L1844" s="73"/>
      <c r="M1844" s="10">
        <v>1</v>
      </c>
      <c r="N1844" s="10">
        <v>1</v>
      </c>
      <c r="O1844" s="15" t="s">
        <v>947</v>
      </c>
      <c r="P1844" s="74" t="s">
        <v>797</v>
      </c>
      <c r="Q1844" s="11" t="s">
        <v>8</v>
      </c>
      <c r="R1844" s="60"/>
      <c r="S1844" s="218"/>
    </row>
    <row r="1845" spans="1:19" s="94" customFormat="1" ht="20.100000000000001" customHeight="1" x14ac:dyDescent="0.25">
      <c r="A1845" s="72"/>
      <c r="B1845" s="60" t="str">
        <f t="shared" si="113"/>
        <v>00.03.27.3.1.1.4.B.141.2016</v>
      </c>
      <c r="C1845" s="20">
        <v>141</v>
      </c>
      <c r="D1845" s="72" t="s">
        <v>1085</v>
      </c>
      <c r="E1845" s="11" t="s">
        <v>78</v>
      </c>
      <c r="F1845" s="19" t="s">
        <v>893</v>
      </c>
      <c r="G1845" s="191">
        <v>4500000</v>
      </c>
      <c r="H1845" s="270"/>
      <c r="I1845" s="15">
        <v>2016</v>
      </c>
      <c r="J1845" s="73" t="s">
        <v>366</v>
      </c>
      <c r="K1845" s="73"/>
      <c r="L1845" s="73"/>
      <c r="M1845" s="10">
        <v>1</v>
      </c>
      <c r="N1845" s="10">
        <v>1</v>
      </c>
      <c r="O1845" s="15" t="s">
        <v>947</v>
      </c>
      <c r="P1845" s="74" t="s">
        <v>797</v>
      </c>
      <c r="Q1845" s="11" t="s">
        <v>8</v>
      </c>
      <c r="R1845" s="60"/>
      <c r="S1845" s="218"/>
    </row>
    <row r="1846" spans="1:19" s="94" customFormat="1" ht="20.100000000000001" customHeight="1" x14ac:dyDescent="0.25">
      <c r="A1846" s="72"/>
      <c r="B1846" s="60" t="str">
        <f t="shared" si="113"/>
        <v>00.03.27.3.1.1.4.B.142.2020</v>
      </c>
      <c r="C1846" s="20">
        <v>142</v>
      </c>
      <c r="D1846" s="72" t="s">
        <v>1085</v>
      </c>
      <c r="E1846" s="11" t="s">
        <v>78</v>
      </c>
      <c r="F1846" s="19" t="s">
        <v>893</v>
      </c>
      <c r="G1846" s="191">
        <v>4500000</v>
      </c>
      <c r="H1846" s="270"/>
      <c r="I1846" s="15">
        <v>2020</v>
      </c>
      <c r="J1846" s="73" t="s">
        <v>366</v>
      </c>
      <c r="K1846" s="73"/>
      <c r="L1846" s="73"/>
      <c r="M1846" s="10">
        <v>1</v>
      </c>
      <c r="N1846" s="10">
        <v>1</v>
      </c>
      <c r="O1846" s="15" t="s">
        <v>947</v>
      </c>
      <c r="P1846" s="74" t="s">
        <v>797</v>
      </c>
      <c r="Q1846" s="11" t="s">
        <v>8</v>
      </c>
      <c r="R1846" s="60"/>
      <c r="S1846" s="218"/>
    </row>
    <row r="1847" spans="1:19" s="94" customFormat="1" ht="20.100000000000001" customHeight="1" x14ac:dyDescent="0.25">
      <c r="A1847" s="72"/>
      <c r="B1847" s="60" t="str">
        <f t="shared" si="113"/>
        <v>00.03.27.3.1.1.4.B.143.2019</v>
      </c>
      <c r="C1847" s="20">
        <v>143</v>
      </c>
      <c r="D1847" s="72" t="s">
        <v>1085</v>
      </c>
      <c r="E1847" s="74" t="s">
        <v>708</v>
      </c>
      <c r="F1847" s="19" t="s">
        <v>893</v>
      </c>
      <c r="G1847" s="250"/>
      <c r="H1847" s="298"/>
      <c r="I1847" s="15">
        <v>2019</v>
      </c>
      <c r="J1847" s="73" t="s">
        <v>1223</v>
      </c>
      <c r="K1847" s="73"/>
      <c r="L1847" s="73"/>
      <c r="M1847" s="10">
        <v>1</v>
      </c>
      <c r="N1847" s="10">
        <v>1</v>
      </c>
      <c r="O1847" s="15" t="s">
        <v>947</v>
      </c>
      <c r="P1847" s="74" t="s">
        <v>797</v>
      </c>
      <c r="Q1847" s="11" t="s">
        <v>8</v>
      </c>
      <c r="R1847" s="60"/>
      <c r="S1847" s="218"/>
    </row>
    <row r="1848" spans="1:19" s="94" customFormat="1" ht="20.100000000000001" customHeight="1" x14ac:dyDescent="0.25">
      <c r="A1848" s="72"/>
      <c r="B1848" s="60" t="str">
        <f t="shared" si="113"/>
        <v>00.03.27.3.1.1.4.B.144.2018</v>
      </c>
      <c r="C1848" s="20">
        <v>144</v>
      </c>
      <c r="D1848" s="72" t="s">
        <v>1085</v>
      </c>
      <c r="E1848" s="121" t="s">
        <v>788</v>
      </c>
      <c r="F1848" s="19" t="s">
        <v>893</v>
      </c>
      <c r="G1848" s="250"/>
      <c r="H1848" s="298"/>
      <c r="I1848" s="15">
        <v>2018</v>
      </c>
      <c r="J1848" s="73"/>
      <c r="K1848" s="73"/>
      <c r="L1848" s="73"/>
      <c r="M1848" s="10">
        <v>1</v>
      </c>
      <c r="N1848" s="10">
        <v>1</v>
      </c>
      <c r="O1848" s="15" t="s">
        <v>947</v>
      </c>
      <c r="P1848" s="74" t="s">
        <v>797</v>
      </c>
      <c r="Q1848" s="11" t="s">
        <v>8</v>
      </c>
      <c r="R1848" s="60"/>
      <c r="S1848" s="218"/>
    </row>
    <row r="1849" spans="1:19" s="94" customFormat="1" ht="20.100000000000001" customHeight="1" x14ac:dyDescent="0.25">
      <c r="A1849" s="72"/>
      <c r="B1849" s="60" t="str">
        <f t="shared" si="113"/>
        <v>00.03.27.3.1.1.4.B.145.2018</v>
      </c>
      <c r="C1849" s="20">
        <v>145</v>
      </c>
      <c r="D1849" s="72" t="s">
        <v>1085</v>
      </c>
      <c r="E1849" s="121" t="s">
        <v>788</v>
      </c>
      <c r="F1849" s="19" t="s">
        <v>893</v>
      </c>
      <c r="G1849" s="250"/>
      <c r="H1849" s="298"/>
      <c r="I1849" s="15">
        <v>2018</v>
      </c>
      <c r="J1849" s="73"/>
      <c r="K1849" s="73"/>
      <c r="L1849" s="73"/>
      <c r="M1849" s="10">
        <v>1</v>
      </c>
      <c r="N1849" s="10">
        <v>1</v>
      </c>
      <c r="O1849" s="15" t="s">
        <v>947</v>
      </c>
      <c r="P1849" s="74" t="s">
        <v>797</v>
      </c>
      <c r="Q1849" s="11" t="s">
        <v>8</v>
      </c>
      <c r="R1849" s="60"/>
      <c r="S1849" s="218"/>
    </row>
    <row r="1850" spans="1:19" s="94" customFormat="1" ht="20.100000000000001" customHeight="1" x14ac:dyDescent="0.25">
      <c r="A1850" s="72"/>
      <c r="B1850" s="60" t="str">
        <f t="shared" si="113"/>
        <v>00.03.27.3.1.1.4.B.146.2018</v>
      </c>
      <c r="C1850" s="20">
        <v>146</v>
      </c>
      <c r="D1850" s="72" t="s">
        <v>1085</v>
      </c>
      <c r="E1850" s="121" t="s">
        <v>788</v>
      </c>
      <c r="F1850" s="19" t="s">
        <v>893</v>
      </c>
      <c r="G1850" s="250"/>
      <c r="H1850" s="298"/>
      <c r="I1850" s="15">
        <v>2018</v>
      </c>
      <c r="J1850" s="73"/>
      <c r="K1850" s="73"/>
      <c r="L1850" s="73"/>
      <c r="M1850" s="10">
        <v>1</v>
      </c>
      <c r="N1850" s="10">
        <v>1</v>
      </c>
      <c r="O1850" s="15" t="s">
        <v>947</v>
      </c>
      <c r="P1850" s="74" t="s">
        <v>797</v>
      </c>
      <c r="Q1850" s="11" t="s">
        <v>8</v>
      </c>
      <c r="R1850" s="60"/>
      <c r="S1850" s="218"/>
    </row>
    <row r="1851" spans="1:19" s="94" customFormat="1" ht="20.100000000000001" customHeight="1" x14ac:dyDescent="0.25">
      <c r="A1851" s="72"/>
      <c r="B1851" s="60" t="str">
        <f t="shared" si="113"/>
        <v>00.03.27.3.1.1.4.B.147.2018</v>
      </c>
      <c r="C1851" s="20">
        <v>147</v>
      </c>
      <c r="D1851" s="72" t="s">
        <v>1085</v>
      </c>
      <c r="E1851" s="121" t="s">
        <v>788</v>
      </c>
      <c r="F1851" s="19" t="s">
        <v>893</v>
      </c>
      <c r="G1851" s="250"/>
      <c r="H1851" s="298"/>
      <c r="I1851" s="15">
        <v>2018</v>
      </c>
      <c r="J1851" s="73"/>
      <c r="K1851" s="73"/>
      <c r="L1851" s="73"/>
      <c r="M1851" s="10">
        <v>1</v>
      </c>
      <c r="N1851" s="10">
        <v>1</v>
      </c>
      <c r="O1851" s="15" t="s">
        <v>947</v>
      </c>
      <c r="P1851" s="74" t="s">
        <v>797</v>
      </c>
      <c r="Q1851" s="11" t="s">
        <v>8</v>
      </c>
      <c r="R1851" s="60"/>
      <c r="S1851" s="218"/>
    </row>
    <row r="1852" spans="1:19" s="94" customFormat="1" ht="20.100000000000001" customHeight="1" x14ac:dyDescent="0.25">
      <c r="A1852" s="72"/>
      <c r="B1852" s="60" t="str">
        <f t="shared" si="113"/>
        <v>00.03.27.3.1.1.4.B.148.2018</v>
      </c>
      <c r="C1852" s="20">
        <v>148</v>
      </c>
      <c r="D1852" s="72" t="s">
        <v>1085</v>
      </c>
      <c r="E1852" s="121" t="s">
        <v>788</v>
      </c>
      <c r="F1852" s="19" t="s">
        <v>893</v>
      </c>
      <c r="G1852" s="250"/>
      <c r="H1852" s="298"/>
      <c r="I1852" s="15">
        <v>2018</v>
      </c>
      <c r="J1852" s="73"/>
      <c r="K1852" s="73"/>
      <c r="L1852" s="73"/>
      <c r="M1852" s="10">
        <v>1</v>
      </c>
      <c r="N1852" s="10">
        <v>1</v>
      </c>
      <c r="O1852" s="15" t="s">
        <v>947</v>
      </c>
      <c r="P1852" s="74" t="s">
        <v>797</v>
      </c>
      <c r="Q1852" s="11" t="s">
        <v>8</v>
      </c>
      <c r="R1852" s="60"/>
      <c r="S1852" s="218"/>
    </row>
    <row r="1853" spans="1:19" s="94" customFormat="1" ht="20.100000000000001" customHeight="1" x14ac:dyDescent="0.25">
      <c r="A1853" s="72"/>
      <c r="B1853" s="60" t="str">
        <f t="shared" si="113"/>
        <v>00.03.27.3.1.1.4.B.149.2018</v>
      </c>
      <c r="C1853" s="20">
        <v>149</v>
      </c>
      <c r="D1853" s="72" t="s">
        <v>1085</v>
      </c>
      <c r="E1853" s="121" t="s">
        <v>788</v>
      </c>
      <c r="F1853" s="19" t="s">
        <v>893</v>
      </c>
      <c r="G1853" s="250"/>
      <c r="H1853" s="298"/>
      <c r="I1853" s="15">
        <v>2018</v>
      </c>
      <c r="J1853" s="73"/>
      <c r="K1853" s="73"/>
      <c r="L1853" s="73"/>
      <c r="M1853" s="10">
        <v>1</v>
      </c>
      <c r="N1853" s="10">
        <v>1</v>
      </c>
      <c r="O1853" s="15" t="s">
        <v>947</v>
      </c>
      <c r="P1853" s="74" t="s">
        <v>797</v>
      </c>
      <c r="Q1853" s="11" t="s">
        <v>8</v>
      </c>
      <c r="R1853" s="60"/>
      <c r="S1853" s="218"/>
    </row>
    <row r="1854" spans="1:19" s="94" customFormat="1" ht="20.100000000000001" customHeight="1" x14ac:dyDescent="0.25">
      <c r="A1854" s="72"/>
      <c r="B1854" s="60" t="str">
        <f t="shared" si="113"/>
        <v>00.03.27.3.1.1.4.B.1502018</v>
      </c>
      <c r="C1854" s="20">
        <v>150</v>
      </c>
      <c r="D1854" s="72"/>
      <c r="E1854" s="121" t="s">
        <v>788</v>
      </c>
      <c r="F1854" s="19" t="s">
        <v>893</v>
      </c>
      <c r="G1854" s="250"/>
      <c r="H1854" s="298"/>
      <c r="I1854" s="15">
        <v>2018</v>
      </c>
      <c r="J1854" s="73"/>
      <c r="K1854" s="73"/>
      <c r="L1854" s="73"/>
      <c r="M1854" s="10">
        <v>1</v>
      </c>
      <c r="N1854" s="10">
        <v>1</v>
      </c>
      <c r="O1854" s="15" t="s">
        <v>947</v>
      </c>
      <c r="P1854" s="74" t="s">
        <v>797</v>
      </c>
      <c r="Q1854" s="11" t="s">
        <v>8</v>
      </c>
      <c r="R1854" s="60"/>
      <c r="S1854" s="218"/>
    </row>
    <row r="1855" spans="1:19" s="94" customFormat="1" ht="20.100000000000001" customHeight="1" x14ac:dyDescent="0.25">
      <c r="A1855" s="72"/>
      <c r="B1855" s="60" t="str">
        <f t="shared" si="113"/>
        <v>00.03.27.3.1.1.4.B.131.2017</v>
      </c>
      <c r="C1855" s="20">
        <v>131</v>
      </c>
      <c r="D1855" s="72" t="s">
        <v>1085</v>
      </c>
      <c r="E1855" s="71" t="s">
        <v>789</v>
      </c>
      <c r="F1855" s="19" t="s">
        <v>893</v>
      </c>
      <c r="G1855" s="250"/>
      <c r="H1855" s="298"/>
      <c r="I1855" s="15">
        <v>2017</v>
      </c>
      <c r="J1855" s="73" t="s">
        <v>1224</v>
      </c>
      <c r="K1855" s="73"/>
      <c r="L1855" s="73"/>
      <c r="M1855" s="10">
        <v>1</v>
      </c>
      <c r="N1855" s="10">
        <v>1</v>
      </c>
      <c r="O1855" s="15" t="s">
        <v>947</v>
      </c>
      <c r="P1855" s="74" t="s">
        <v>797</v>
      </c>
      <c r="Q1855" s="11" t="s">
        <v>8</v>
      </c>
      <c r="R1855" s="60"/>
      <c r="S1855" s="218"/>
    </row>
    <row r="1856" spans="1:19" s="94" customFormat="1" ht="20.100000000000001" customHeight="1" x14ac:dyDescent="0.25">
      <c r="A1856" s="72"/>
      <c r="B1856" s="60" t="str">
        <f t="shared" si="113"/>
        <v>00.03.27.3.1.1.4.B.1322017</v>
      </c>
      <c r="C1856" s="20">
        <v>132</v>
      </c>
      <c r="D1856" s="72"/>
      <c r="E1856" s="71" t="s">
        <v>1335</v>
      </c>
      <c r="F1856" s="19" t="s">
        <v>893</v>
      </c>
      <c r="G1856" s="250"/>
      <c r="H1856" s="298"/>
      <c r="I1856" s="15">
        <v>2017</v>
      </c>
      <c r="J1856" s="73" t="s">
        <v>1224</v>
      </c>
      <c r="K1856" s="73"/>
      <c r="L1856" s="73"/>
      <c r="M1856" s="10">
        <v>1</v>
      </c>
      <c r="N1856" s="10">
        <v>1</v>
      </c>
      <c r="O1856" s="15" t="s">
        <v>947</v>
      </c>
      <c r="P1856" s="74" t="s">
        <v>1336</v>
      </c>
      <c r="Q1856" s="11" t="s">
        <v>8</v>
      </c>
      <c r="R1856" s="60"/>
      <c r="S1856" s="218"/>
    </row>
    <row r="1857" spans="1:19" s="94" customFormat="1" ht="20.100000000000001" customHeight="1" x14ac:dyDescent="0.25">
      <c r="A1857" s="72"/>
      <c r="B1857" s="60" t="str">
        <f t="shared" si="113"/>
        <v>00.03.27.3.1.1.4.B.133.2018</v>
      </c>
      <c r="C1857" s="20">
        <v>133</v>
      </c>
      <c r="D1857" s="72" t="s">
        <v>1085</v>
      </c>
      <c r="E1857" s="71" t="s">
        <v>790</v>
      </c>
      <c r="F1857" s="19" t="s">
        <v>893</v>
      </c>
      <c r="G1857" s="250"/>
      <c r="H1857" s="298"/>
      <c r="I1857" s="15">
        <v>2018</v>
      </c>
      <c r="J1857" s="73" t="s">
        <v>1224</v>
      </c>
      <c r="K1857" s="73"/>
      <c r="L1857" s="73"/>
      <c r="M1857" s="10">
        <v>1</v>
      </c>
      <c r="N1857" s="10">
        <v>1</v>
      </c>
      <c r="O1857" s="15" t="s">
        <v>947</v>
      </c>
      <c r="P1857" s="74" t="s">
        <v>797</v>
      </c>
      <c r="Q1857" s="11" t="s">
        <v>8</v>
      </c>
      <c r="R1857" s="60"/>
      <c r="S1857" s="218"/>
    </row>
    <row r="1858" spans="1:19" s="94" customFormat="1" ht="20.100000000000001" customHeight="1" x14ac:dyDescent="0.25">
      <c r="A1858" s="72"/>
      <c r="B1858" s="60" t="str">
        <f t="shared" si="113"/>
        <v>00.03.27.3.1.1.4.B.134.2018</v>
      </c>
      <c r="C1858" s="20">
        <v>134</v>
      </c>
      <c r="D1858" s="72" t="s">
        <v>1085</v>
      </c>
      <c r="E1858" s="71" t="s">
        <v>791</v>
      </c>
      <c r="F1858" s="19" t="s">
        <v>893</v>
      </c>
      <c r="G1858" s="250"/>
      <c r="H1858" s="298"/>
      <c r="I1858" s="15">
        <v>2018</v>
      </c>
      <c r="J1858" s="73" t="s">
        <v>1225</v>
      </c>
      <c r="K1858" s="73"/>
      <c r="L1858" s="73"/>
      <c r="M1858" s="10">
        <v>1</v>
      </c>
      <c r="N1858" s="10">
        <v>1</v>
      </c>
      <c r="O1858" s="15" t="s">
        <v>947</v>
      </c>
      <c r="P1858" s="74" t="s">
        <v>797</v>
      </c>
      <c r="Q1858" s="11" t="s">
        <v>8</v>
      </c>
      <c r="R1858" s="60"/>
      <c r="S1858" s="218"/>
    </row>
    <row r="1859" spans="1:19" s="94" customFormat="1" ht="20.100000000000001" customHeight="1" x14ac:dyDescent="0.25">
      <c r="A1859" s="72"/>
      <c r="B1859" s="60" t="str">
        <f t="shared" si="113"/>
        <v>00.03.27.3.1.1.4.B.135.2017</v>
      </c>
      <c r="C1859" s="20">
        <v>135</v>
      </c>
      <c r="D1859" s="72" t="s">
        <v>1085</v>
      </c>
      <c r="E1859" s="71" t="s">
        <v>557</v>
      </c>
      <c r="F1859" s="19" t="s">
        <v>893</v>
      </c>
      <c r="G1859" s="250"/>
      <c r="H1859" s="298"/>
      <c r="I1859" s="15">
        <v>2017</v>
      </c>
      <c r="J1859" s="73"/>
      <c r="K1859" s="73"/>
      <c r="L1859" s="73"/>
      <c r="M1859" s="10">
        <v>1</v>
      </c>
      <c r="N1859" s="10">
        <v>1</v>
      </c>
      <c r="O1859" s="15" t="s">
        <v>947</v>
      </c>
      <c r="P1859" s="74" t="s">
        <v>797</v>
      </c>
      <c r="Q1859" s="11" t="s">
        <v>8</v>
      </c>
      <c r="R1859" s="60"/>
      <c r="S1859" s="218"/>
    </row>
    <row r="1860" spans="1:19" s="94" customFormat="1" ht="20.100000000000001" customHeight="1" x14ac:dyDescent="0.25">
      <c r="A1860" s="72"/>
      <c r="B1860" s="60" t="str">
        <f t="shared" si="113"/>
        <v>00.03.27.3.1.1.4.B.136.2017</v>
      </c>
      <c r="C1860" s="20">
        <v>136</v>
      </c>
      <c r="D1860" s="72" t="s">
        <v>1085</v>
      </c>
      <c r="E1860" s="71" t="s">
        <v>695</v>
      </c>
      <c r="F1860" s="19" t="s">
        <v>893</v>
      </c>
      <c r="G1860" s="250"/>
      <c r="H1860" s="298"/>
      <c r="I1860" s="15">
        <v>2017</v>
      </c>
      <c r="J1860" s="27"/>
      <c r="K1860" s="27"/>
      <c r="L1860" s="27"/>
      <c r="M1860" s="10">
        <v>1</v>
      </c>
      <c r="N1860" s="10">
        <v>1</v>
      </c>
      <c r="O1860" s="15" t="s">
        <v>947</v>
      </c>
      <c r="P1860" s="74" t="s">
        <v>797</v>
      </c>
      <c r="Q1860" s="11" t="s">
        <v>8</v>
      </c>
      <c r="R1860" s="60"/>
      <c r="S1860" s="218"/>
    </row>
    <row r="1861" spans="1:19" s="94" customFormat="1" ht="20.100000000000001" customHeight="1" x14ac:dyDescent="0.25">
      <c r="A1861" s="72"/>
      <c r="B1861" s="60" t="str">
        <f t="shared" si="113"/>
        <v>00.03.27.3.1.1.4.B.1372017</v>
      </c>
      <c r="C1861" s="20">
        <v>137</v>
      </c>
      <c r="D1861" s="72"/>
      <c r="E1861" s="71" t="s">
        <v>792</v>
      </c>
      <c r="F1861" s="19" t="s">
        <v>893</v>
      </c>
      <c r="G1861" s="250"/>
      <c r="H1861" s="298"/>
      <c r="I1861" s="15">
        <v>2017</v>
      </c>
      <c r="J1861" s="27"/>
      <c r="K1861" s="27"/>
      <c r="L1861" s="27"/>
      <c r="M1861" s="10">
        <v>1</v>
      </c>
      <c r="N1861" s="10">
        <v>1</v>
      </c>
      <c r="O1861" s="15" t="s">
        <v>947</v>
      </c>
      <c r="P1861" s="74" t="s">
        <v>1334</v>
      </c>
      <c r="Q1861" s="11" t="s">
        <v>8</v>
      </c>
      <c r="R1861" s="60"/>
      <c r="S1861" s="218"/>
    </row>
    <row r="1862" spans="1:19" s="94" customFormat="1" ht="20.100000000000001" customHeight="1" x14ac:dyDescent="0.25">
      <c r="A1862" s="72"/>
      <c r="B1862" s="60" t="str">
        <f t="shared" si="113"/>
        <v>00.03.27.3.1.1.4.B.138.2017</v>
      </c>
      <c r="C1862" s="20">
        <v>138</v>
      </c>
      <c r="D1862" s="72" t="s">
        <v>1085</v>
      </c>
      <c r="E1862" s="71" t="s">
        <v>793</v>
      </c>
      <c r="F1862" s="19" t="s">
        <v>893</v>
      </c>
      <c r="G1862" s="250"/>
      <c r="H1862" s="298"/>
      <c r="I1862" s="73">
        <v>2017</v>
      </c>
      <c r="J1862" s="27"/>
      <c r="K1862" s="27"/>
      <c r="L1862" s="27"/>
      <c r="M1862" s="10">
        <v>1</v>
      </c>
      <c r="N1862" s="10">
        <v>1</v>
      </c>
      <c r="O1862" s="15" t="s">
        <v>947</v>
      </c>
      <c r="P1862" s="74" t="s">
        <v>797</v>
      </c>
      <c r="Q1862" s="11" t="s">
        <v>8</v>
      </c>
      <c r="R1862" s="60"/>
      <c r="S1862" s="218"/>
    </row>
    <row r="1863" spans="1:19" s="94" customFormat="1" ht="20.100000000000001" customHeight="1" x14ac:dyDescent="0.25">
      <c r="A1863" s="72"/>
      <c r="B1863" s="60" t="str">
        <f t="shared" si="113"/>
        <v>00.03.27.3.1.1.4.B.1392017</v>
      </c>
      <c r="C1863" s="20">
        <v>139</v>
      </c>
      <c r="D1863" s="72"/>
      <c r="E1863" s="71" t="s">
        <v>1227</v>
      </c>
      <c r="F1863" s="19" t="s">
        <v>893</v>
      </c>
      <c r="G1863" s="250"/>
      <c r="H1863" s="298"/>
      <c r="I1863" s="73">
        <v>2017</v>
      </c>
      <c r="J1863" s="27"/>
      <c r="K1863" s="27"/>
      <c r="L1863" s="27"/>
      <c r="M1863" s="10">
        <v>1</v>
      </c>
      <c r="N1863" s="10">
        <v>1</v>
      </c>
      <c r="O1863" s="15" t="s">
        <v>947</v>
      </c>
      <c r="P1863" s="74" t="s">
        <v>797</v>
      </c>
      <c r="Q1863" s="11" t="s">
        <v>8</v>
      </c>
      <c r="R1863" s="60"/>
      <c r="S1863" s="218"/>
    </row>
    <row r="1864" spans="1:19" s="94" customFormat="1" ht="20.100000000000001" customHeight="1" x14ac:dyDescent="0.25">
      <c r="A1864" s="72"/>
      <c r="B1864" s="60" t="str">
        <f>"00.03.27.3.1.1.4.B."&amp;C1864&amp;D1864&amp;I1864</f>
        <v>00.03.27.3.1.1.4.B.140.2018</v>
      </c>
      <c r="C1864" s="20">
        <v>140</v>
      </c>
      <c r="D1864" s="72" t="s">
        <v>1085</v>
      </c>
      <c r="E1864" s="71" t="s">
        <v>794</v>
      </c>
      <c r="F1864" s="19" t="s">
        <v>893</v>
      </c>
      <c r="G1864" s="250"/>
      <c r="H1864" s="298"/>
      <c r="I1864" s="73">
        <v>2018</v>
      </c>
      <c r="J1864" s="27"/>
      <c r="K1864" s="27"/>
      <c r="L1864" s="27"/>
      <c r="M1864" s="10">
        <v>1</v>
      </c>
      <c r="N1864" s="10">
        <v>1</v>
      </c>
      <c r="O1864" s="15" t="s">
        <v>947</v>
      </c>
      <c r="P1864" s="74" t="s">
        <v>797</v>
      </c>
      <c r="Q1864" s="11" t="s">
        <v>8</v>
      </c>
      <c r="R1864" s="60"/>
      <c r="S1864" s="218"/>
    </row>
    <row r="1865" spans="1:19" s="94" customFormat="1" ht="20.100000000000001" customHeight="1" x14ac:dyDescent="0.25">
      <c r="A1865" s="72"/>
      <c r="B1865" s="60" t="str">
        <f t="shared" ref="B1865:B1866" si="114">"00.03.27.3.1.1.4.B."&amp;C1865&amp;D1865&amp;I1865</f>
        <v>00.03.27.3.1.1.4.B.1412017</v>
      </c>
      <c r="C1865" s="20">
        <v>141</v>
      </c>
      <c r="D1865" s="72"/>
      <c r="E1865" s="71" t="s">
        <v>838</v>
      </c>
      <c r="F1865" s="19" t="s">
        <v>893</v>
      </c>
      <c r="G1865" s="250"/>
      <c r="H1865" s="298"/>
      <c r="I1865" s="73">
        <v>2017</v>
      </c>
      <c r="J1865" s="27"/>
      <c r="K1865" s="27"/>
      <c r="L1865" s="27"/>
      <c r="M1865" s="10">
        <v>1</v>
      </c>
      <c r="N1865" s="10">
        <v>1</v>
      </c>
      <c r="O1865" s="15" t="s">
        <v>947</v>
      </c>
      <c r="P1865" s="74" t="s">
        <v>1334</v>
      </c>
      <c r="Q1865" s="11" t="s">
        <v>1337</v>
      </c>
      <c r="R1865" s="60"/>
      <c r="S1865" s="218"/>
    </row>
    <row r="1866" spans="1:19" s="94" customFormat="1" ht="20.100000000000001" customHeight="1" x14ac:dyDescent="0.25">
      <c r="A1866" s="72"/>
      <c r="B1866" s="60" t="str">
        <f t="shared" si="114"/>
        <v>00.03.27.3.1.1.4.B.1422017</v>
      </c>
      <c r="C1866" s="20">
        <v>142</v>
      </c>
      <c r="D1866" s="72"/>
      <c r="E1866" s="71" t="s">
        <v>838</v>
      </c>
      <c r="F1866" s="19" t="s">
        <v>893</v>
      </c>
      <c r="G1866" s="250"/>
      <c r="H1866" s="298"/>
      <c r="I1866" s="73">
        <v>2017</v>
      </c>
      <c r="J1866" s="27"/>
      <c r="K1866" s="27"/>
      <c r="L1866" s="27"/>
      <c r="M1866" s="10">
        <v>1</v>
      </c>
      <c r="N1866" s="10">
        <v>1</v>
      </c>
      <c r="O1866" s="15" t="s">
        <v>947</v>
      </c>
      <c r="P1866" s="74" t="s">
        <v>797</v>
      </c>
      <c r="Q1866" s="11" t="s">
        <v>1337</v>
      </c>
      <c r="R1866" s="60"/>
      <c r="S1866" s="218"/>
    </row>
    <row r="1867" spans="1:19" s="94" customFormat="1" ht="20.100000000000001" customHeight="1" x14ac:dyDescent="0.25">
      <c r="A1867" s="72"/>
      <c r="B1867" s="60" t="str">
        <f>"00.03.27.3.1.1.4.B."&amp;C1867&amp;D1867&amp;I1867</f>
        <v>00.03.27.3.1.1.4.B.143.2017</v>
      </c>
      <c r="C1867" s="20">
        <v>143</v>
      </c>
      <c r="D1867" s="72" t="s">
        <v>1085</v>
      </c>
      <c r="E1867" s="71" t="s">
        <v>795</v>
      </c>
      <c r="F1867" s="19" t="s">
        <v>893</v>
      </c>
      <c r="G1867" s="250"/>
      <c r="H1867" s="298"/>
      <c r="I1867" s="73">
        <v>2017</v>
      </c>
      <c r="J1867" s="27"/>
      <c r="K1867" s="27"/>
      <c r="L1867" s="27"/>
      <c r="M1867" s="10">
        <v>1</v>
      </c>
      <c r="N1867" s="10">
        <v>1</v>
      </c>
      <c r="O1867" s="15" t="s">
        <v>947</v>
      </c>
      <c r="P1867" s="74" t="s">
        <v>797</v>
      </c>
      <c r="Q1867" s="11" t="s">
        <v>8</v>
      </c>
      <c r="R1867" s="60"/>
      <c r="S1867" s="218"/>
    </row>
    <row r="1868" spans="1:19" s="94" customFormat="1" ht="20.100000000000001" customHeight="1" x14ac:dyDescent="0.25">
      <c r="A1868" s="72"/>
      <c r="B1868" s="60" t="str">
        <f>"00.03.27.3.1.1.4.B."&amp;C1868&amp;D1868&amp;I1868</f>
        <v>00.03.27.3.1.1.4.B.1442017</v>
      </c>
      <c r="C1868" s="20">
        <v>144</v>
      </c>
      <c r="D1868" s="72"/>
      <c r="E1868" s="71" t="s">
        <v>46</v>
      </c>
      <c r="F1868" s="19" t="s">
        <v>893</v>
      </c>
      <c r="G1868" s="250"/>
      <c r="H1868" s="298"/>
      <c r="I1868" s="73">
        <v>2017</v>
      </c>
      <c r="J1868" s="27" t="s">
        <v>89</v>
      </c>
      <c r="K1868" s="27"/>
      <c r="L1868" s="27"/>
      <c r="M1868" s="10">
        <v>1</v>
      </c>
      <c r="N1868" s="10">
        <v>1</v>
      </c>
      <c r="O1868" s="15" t="s">
        <v>947</v>
      </c>
      <c r="P1868" s="74" t="s">
        <v>797</v>
      </c>
      <c r="Q1868" s="11" t="s">
        <v>8</v>
      </c>
      <c r="R1868" s="60"/>
      <c r="S1868" s="218"/>
    </row>
    <row r="1869" spans="1:19" s="94" customFormat="1" ht="20.100000000000001" customHeight="1" x14ac:dyDescent="0.25">
      <c r="A1869" s="72"/>
      <c r="B1869" s="60" t="str">
        <f t="shared" ref="B1869:B1896" si="115">"00.03.27.3.1.1.7.B."&amp;C1869&amp;D1869&amp;I1869</f>
        <v>00.03.27.3.1.1.7.B.145.2017</v>
      </c>
      <c r="C1869" s="20">
        <v>145</v>
      </c>
      <c r="D1869" s="72" t="s">
        <v>1085</v>
      </c>
      <c r="E1869" s="71" t="s">
        <v>438</v>
      </c>
      <c r="F1869" s="19" t="s">
        <v>893</v>
      </c>
      <c r="G1869" s="250"/>
      <c r="H1869" s="298"/>
      <c r="I1869" s="15">
        <v>2017</v>
      </c>
      <c r="J1869" s="27" t="s">
        <v>1219</v>
      </c>
      <c r="K1869" s="27"/>
      <c r="L1869" s="27"/>
      <c r="M1869" s="10">
        <v>1</v>
      </c>
      <c r="N1869" s="10">
        <v>1</v>
      </c>
      <c r="O1869" s="15" t="s">
        <v>947</v>
      </c>
      <c r="P1869" s="28" t="s">
        <v>798</v>
      </c>
      <c r="Q1869" s="11" t="s">
        <v>8</v>
      </c>
      <c r="R1869" s="60"/>
      <c r="S1869" s="218"/>
    </row>
    <row r="1870" spans="1:19" s="94" customFormat="1" ht="20.100000000000001" customHeight="1" x14ac:dyDescent="0.25">
      <c r="A1870" s="72"/>
      <c r="B1870" s="60" t="str">
        <f t="shared" si="115"/>
        <v>00.03.27.3.1.1.7.B.146.2022</v>
      </c>
      <c r="C1870" s="20">
        <v>146</v>
      </c>
      <c r="D1870" s="72" t="s">
        <v>1085</v>
      </c>
      <c r="E1870" s="71" t="s">
        <v>1338</v>
      </c>
      <c r="F1870" s="19" t="s">
        <v>893</v>
      </c>
      <c r="G1870" s="191">
        <v>2550000</v>
      </c>
      <c r="H1870" s="298" t="s">
        <v>1240</v>
      </c>
      <c r="I1870" s="15">
        <v>2022</v>
      </c>
      <c r="J1870" s="27"/>
      <c r="K1870" s="27"/>
      <c r="L1870" s="27"/>
      <c r="M1870" s="10">
        <v>1</v>
      </c>
      <c r="N1870" s="10">
        <v>1</v>
      </c>
      <c r="O1870" s="15" t="s">
        <v>947</v>
      </c>
      <c r="P1870" s="28" t="s">
        <v>798</v>
      </c>
      <c r="Q1870" s="11" t="s">
        <v>8</v>
      </c>
      <c r="R1870" s="60"/>
      <c r="S1870" s="218"/>
    </row>
    <row r="1871" spans="1:19" s="94" customFormat="1" ht="20.100000000000001" customHeight="1" x14ac:dyDescent="0.25">
      <c r="A1871" s="72"/>
      <c r="B1871" s="60" t="str">
        <f t="shared" si="115"/>
        <v>00.03.27.3.1.1.7.B.147.2018</v>
      </c>
      <c r="C1871" s="20">
        <v>147</v>
      </c>
      <c r="D1871" s="72" t="s">
        <v>1085</v>
      </c>
      <c r="E1871" s="121" t="s">
        <v>1023</v>
      </c>
      <c r="F1871" s="19" t="s">
        <v>893</v>
      </c>
      <c r="G1871" s="250"/>
      <c r="H1871" s="298"/>
      <c r="I1871" s="15">
        <v>2018</v>
      </c>
      <c r="J1871" s="27" t="s">
        <v>1221</v>
      </c>
      <c r="K1871" s="27"/>
      <c r="L1871" s="27"/>
      <c r="M1871" s="10">
        <v>1</v>
      </c>
      <c r="N1871" s="10">
        <v>1</v>
      </c>
      <c r="O1871" s="15" t="s">
        <v>947</v>
      </c>
      <c r="P1871" s="28" t="s">
        <v>798</v>
      </c>
      <c r="Q1871" s="11" t="s">
        <v>8</v>
      </c>
      <c r="R1871" s="60"/>
      <c r="S1871" s="218"/>
    </row>
    <row r="1872" spans="1:19" s="94" customFormat="1" ht="20.100000000000001" customHeight="1" x14ac:dyDescent="0.25">
      <c r="A1872" s="72"/>
      <c r="B1872" s="60" t="str">
        <f t="shared" si="115"/>
        <v>00.03.27.3.1.1.7.B.148.2017</v>
      </c>
      <c r="C1872" s="20">
        <v>148</v>
      </c>
      <c r="D1872" s="72" t="s">
        <v>1085</v>
      </c>
      <c r="E1872" s="121" t="s">
        <v>1339</v>
      </c>
      <c r="F1872" s="19" t="s">
        <v>893</v>
      </c>
      <c r="G1872" s="250"/>
      <c r="H1872" s="298"/>
      <c r="I1872" s="15">
        <v>2017</v>
      </c>
      <c r="J1872" s="27"/>
      <c r="K1872" s="27"/>
      <c r="L1872" s="27"/>
      <c r="M1872" s="10">
        <v>1</v>
      </c>
      <c r="N1872" s="10">
        <v>1</v>
      </c>
      <c r="O1872" s="15" t="s">
        <v>947</v>
      </c>
      <c r="P1872" s="28" t="s">
        <v>798</v>
      </c>
      <c r="Q1872" s="11" t="s">
        <v>8</v>
      </c>
      <c r="R1872" s="60"/>
      <c r="S1872" s="218"/>
    </row>
    <row r="1873" spans="1:19" s="94" customFormat="1" ht="20.100000000000001" customHeight="1" x14ac:dyDescent="0.25">
      <c r="A1873" s="72"/>
      <c r="B1873" s="60" t="str">
        <f t="shared" si="115"/>
        <v>00.03.27.3.1.1.7.B.149.2017</v>
      </c>
      <c r="C1873" s="20">
        <v>149</v>
      </c>
      <c r="D1873" s="72" t="s">
        <v>1085</v>
      </c>
      <c r="E1873" s="71" t="s">
        <v>1340</v>
      </c>
      <c r="F1873" s="19" t="s">
        <v>893</v>
      </c>
      <c r="G1873" s="250"/>
      <c r="H1873" s="298"/>
      <c r="I1873" s="15">
        <v>2017</v>
      </c>
      <c r="J1873" s="27"/>
      <c r="K1873" s="27"/>
      <c r="L1873" s="27"/>
      <c r="M1873" s="10">
        <v>1</v>
      </c>
      <c r="N1873" s="10">
        <v>1</v>
      </c>
      <c r="O1873" s="15" t="s">
        <v>947</v>
      </c>
      <c r="P1873" s="28" t="s">
        <v>798</v>
      </c>
      <c r="Q1873" s="11" t="s">
        <v>8</v>
      </c>
      <c r="R1873" s="60"/>
      <c r="S1873" s="218"/>
    </row>
    <row r="1874" spans="1:19" s="94" customFormat="1" ht="20.100000000000001" customHeight="1" x14ac:dyDescent="0.25">
      <c r="A1874" s="72"/>
      <c r="B1874" s="60" t="str">
        <f t="shared" si="115"/>
        <v>00.03.27.3.1.1.7.B.150.2017</v>
      </c>
      <c r="C1874" s="20">
        <v>150</v>
      </c>
      <c r="D1874" s="72" t="s">
        <v>1085</v>
      </c>
      <c r="E1874" s="71" t="s">
        <v>783</v>
      </c>
      <c r="F1874" s="19" t="s">
        <v>893</v>
      </c>
      <c r="G1874" s="250"/>
      <c r="H1874" s="298"/>
      <c r="I1874" s="15">
        <v>2017</v>
      </c>
      <c r="J1874" s="27"/>
      <c r="K1874" s="27"/>
      <c r="L1874" s="27"/>
      <c r="M1874" s="10">
        <v>1</v>
      </c>
      <c r="N1874" s="10">
        <v>1</v>
      </c>
      <c r="O1874" s="15" t="s">
        <v>947</v>
      </c>
      <c r="P1874" s="28" t="s">
        <v>798</v>
      </c>
      <c r="Q1874" s="11" t="s">
        <v>8</v>
      </c>
      <c r="R1874" s="60"/>
      <c r="S1874" s="218"/>
    </row>
    <row r="1875" spans="1:19" s="94" customFormat="1" ht="20.100000000000001" customHeight="1" x14ac:dyDescent="0.25">
      <c r="A1875" s="72"/>
      <c r="B1875" s="60" t="str">
        <f t="shared" si="115"/>
        <v>00.03.27.3.1.1.7.B.151.2019</v>
      </c>
      <c r="C1875" s="20">
        <v>151</v>
      </c>
      <c r="D1875" s="72" t="s">
        <v>1085</v>
      </c>
      <c r="E1875" s="71" t="s">
        <v>784</v>
      </c>
      <c r="F1875" s="19" t="s">
        <v>893</v>
      </c>
      <c r="G1875" s="250"/>
      <c r="H1875" s="298"/>
      <c r="I1875" s="15">
        <v>2019</v>
      </c>
      <c r="J1875" s="27"/>
      <c r="K1875" s="27"/>
      <c r="L1875" s="27"/>
      <c r="M1875" s="10">
        <v>1</v>
      </c>
      <c r="N1875" s="10">
        <v>1</v>
      </c>
      <c r="O1875" s="15" t="s">
        <v>947</v>
      </c>
      <c r="P1875" s="28" t="s">
        <v>798</v>
      </c>
      <c r="Q1875" s="11" t="s">
        <v>8</v>
      </c>
      <c r="R1875" s="60"/>
      <c r="S1875" s="218"/>
    </row>
    <row r="1876" spans="1:19" s="94" customFormat="1" ht="20.100000000000001" customHeight="1" x14ac:dyDescent="0.25">
      <c r="A1876" s="72"/>
      <c r="B1876" s="60" t="str">
        <f t="shared" si="115"/>
        <v>00.03.27.3.1.1.7.B.152.2019</v>
      </c>
      <c r="C1876" s="20">
        <v>152</v>
      </c>
      <c r="D1876" s="72" t="s">
        <v>1085</v>
      </c>
      <c r="E1876" s="71" t="s">
        <v>785</v>
      </c>
      <c r="F1876" s="19" t="s">
        <v>893</v>
      </c>
      <c r="G1876" s="250"/>
      <c r="H1876" s="298"/>
      <c r="I1876" s="15">
        <v>2019</v>
      </c>
      <c r="J1876" s="27"/>
      <c r="K1876" s="27"/>
      <c r="L1876" s="27"/>
      <c r="M1876" s="10">
        <v>1</v>
      </c>
      <c r="N1876" s="10">
        <v>1</v>
      </c>
      <c r="O1876" s="15" t="s">
        <v>947</v>
      </c>
      <c r="P1876" s="28" t="s">
        <v>798</v>
      </c>
      <c r="Q1876" s="11" t="s">
        <v>8</v>
      </c>
      <c r="R1876" s="60"/>
      <c r="S1876" s="218"/>
    </row>
    <row r="1877" spans="1:19" s="94" customFormat="1" ht="20.100000000000001" customHeight="1" x14ac:dyDescent="0.25">
      <c r="A1877" s="72"/>
      <c r="B1877" s="60" t="str">
        <f t="shared" si="115"/>
        <v>00.03.27.3.1.1.7.B.153.2017</v>
      </c>
      <c r="C1877" s="20">
        <v>153</v>
      </c>
      <c r="D1877" s="72" t="s">
        <v>1085</v>
      </c>
      <c r="E1877" s="71" t="s">
        <v>1330</v>
      </c>
      <c r="F1877" s="19" t="s">
        <v>893</v>
      </c>
      <c r="G1877" s="250"/>
      <c r="H1877" s="298"/>
      <c r="I1877" s="15">
        <v>2017</v>
      </c>
      <c r="J1877" s="27"/>
      <c r="K1877" s="27"/>
      <c r="L1877" s="27"/>
      <c r="M1877" s="10">
        <v>1</v>
      </c>
      <c r="N1877" s="10">
        <v>1</v>
      </c>
      <c r="O1877" s="15" t="s">
        <v>947</v>
      </c>
      <c r="P1877" s="28" t="s">
        <v>798</v>
      </c>
      <c r="Q1877" s="11" t="s">
        <v>8</v>
      </c>
      <c r="R1877" s="60"/>
      <c r="S1877" s="218"/>
    </row>
    <row r="1878" spans="1:19" s="94" customFormat="1" ht="20.100000000000001" customHeight="1" x14ac:dyDescent="0.25">
      <c r="A1878" s="72"/>
      <c r="B1878" s="60" t="str">
        <f>"00.03.27.3.1.1.7.B."&amp;C1878&amp;D1878&amp;I1878</f>
        <v>00.03.27.3.1.1.7.B.154.2016</v>
      </c>
      <c r="C1878" s="20">
        <v>154</v>
      </c>
      <c r="D1878" s="72" t="s">
        <v>1085</v>
      </c>
      <c r="E1878" s="71" t="s">
        <v>78</v>
      </c>
      <c r="F1878" s="19" t="s">
        <v>893</v>
      </c>
      <c r="G1878" s="250"/>
      <c r="H1878" s="298"/>
      <c r="I1878" s="15">
        <v>2016</v>
      </c>
      <c r="J1878" s="27" t="s">
        <v>366</v>
      </c>
      <c r="K1878" s="27"/>
      <c r="L1878" s="27"/>
      <c r="M1878" s="10">
        <v>1</v>
      </c>
      <c r="N1878" s="10">
        <v>1</v>
      </c>
      <c r="O1878" s="15" t="s">
        <v>947</v>
      </c>
      <c r="P1878" s="28" t="s">
        <v>798</v>
      </c>
      <c r="Q1878" s="11" t="s">
        <v>8</v>
      </c>
      <c r="R1878" s="60"/>
      <c r="S1878" s="218"/>
    </row>
    <row r="1879" spans="1:19" s="94" customFormat="1" ht="20.100000000000001" customHeight="1" x14ac:dyDescent="0.25">
      <c r="A1879" s="72"/>
      <c r="B1879" s="60" t="str">
        <f t="shared" si="115"/>
        <v>00.03.27.3.1.1.7.B.155.2016</v>
      </c>
      <c r="C1879" s="20">
        <v>155</v>
      </c>
      <c r="D1879" s="72" t="s">
        <v>1085</v>
      </c>
      <c r="E1879" s="71" t="s">
        <v>78</v>
      </c>
      <c r="F1879" s="19" t="s">
        <v>893</v>
      </c>
      <c r="G1879" s="250"/>
      <c r="H1879" s="298"/>
      <c r="I1879" s="15">
        <v>2016</v>
      </c>
      <c r="J1879" s="27" t="s">
        <v>366</v>
      </c>
      <c r="K1879" s="27"/>
      <c r="L1879" s="27"/>
      <c r="M1879" s="10">
        <v>1</v>
      </c>
      <c r="N1879" s="10">
        <v>1</v>
      </c>
      <c r="O1879" s="15" t="s">
        <v>947</v>
      </c>
      <c r="P1879" s="28" t="s">
        <v>798</v>
      </c>
      <c r="Q1879" s="11" t="s">
        <v>8</v>
      </c>
      <c r="R1879" s="60"/>
      <c r="S1879" s="218"/>
    </row>
    <row r="1880" spans="1:19" s="94" customFormat="1" ht="20.100000000000001" customHeight="1" x14ac:dyDescent="0.25">
      <c r="A1880" s="72"/>
      <c r="B1880" s="60" t="str">
        <f t="shared" si="115"/>
        <v>00.03.27.3.1.1.7.B.156.2018</v>
      </c>
      <c r="C1880" s="20">
        <v>156</v>
      </c>
      <c r="D1880" s="72" t="s">
        <v>1085</v>
      </c>
      <c r="E1880" s="76" t="s">
        <v>71</v>
      </c>
      <c r="F1880" s="19" t="s">
        <v>893</v>
      </c>
      <c r="G1880" s="250"/>
      <c r="H1880" s="298"/>
      <c r="I1880" s="15">
        <v>2018</v>
      </c>
      <c r="J1880" s="27" t="s">
        <v>72</v>
      </c>
      <c r="K1880" s="27"/>
      <c r="L1880" s="27"/>
      <c r="M1880" s="10">
        <v>1</v>
      </c>
      <c r="N1880" s="10">
        <v>1</v>
      </c>
      <c r="O1880" s="15" t="s">
        <v>947</v>
      </c>
      <c r="P1880" s="28" t="s">
        <v>798</v>
      </c>
      <c r="Q1880" s="11" t="s">
        <v>8</v>
      </c>
      <c r="R1880" s="60"/>
      <c r="S1880" s="218"/>
    </row>
    <row r="1881" spans="1:19" s="94" customFormat="1" ht="20.100000000000001" customHeight="1" x14ac:dyDescent="0.25">
      <c r="A1881" s="72"/>
      <c r="B1881" s="60" t="str">
        <f t="shared" si="115"/>
        <v>00.03.27.3.1.1.7.B.157.2018</v>
      </c>
      <c r="C1881" s="20">
        <v>157</v>
      </c>
      <c r="D1881" s="72" t="s">
        <v>1085</v>
      </c>
      <c r="E1881" s="121" t="s">
        <v>731</v>
      </c>
      <c r="F1881" s="19" t="s">
        <v>893</v>
      </c>
      <c r="G1881" s="250"/>
      <c r="H1881" s="298"/>
      <c r="I1881" s="15">
        <v>2018</v>
      </c>
      <c r="J1881" s="27" t="s">
        <v>61</v>
      </c>
      <c r="K1881" s="27"/>
      <c r="L1881" s="27"/>
      <c r="M1881" s="10">
        <v>1</v>
      </c>
      <c r="N1881" s="10">
        <v>1</v>
      </c>
      <c r="O1881" s="15" t="s">
        <v>947</v>
      </c>
      <c r="P1881" s="28" t="s">
        <v>798</v>
      </c>
      <c r="Q1881" s="11" t="s">
        <v>8</v>
      </c>
      <c r="R1881" s="60"/>
      <c r="S1881" s="218"/>
    </row>
    <row r="1882" spans="1:19" s="94" customFormat="1" ht="20.100000000000001" customHeight="1" x14ac:dyDescent="0.25">
      <c r="A1882" s="72"/>
      <c r="B1882" s="60" t="str">
        <f t="shared" si="115"/>
        <v>00.03.27.3.1.1.7.B.158.2017</v>
      </c>
      <c r="C1882" s="20">
        <v>158</v>
      </c>
      <c r="D1882" s="72" t="s">
        <v>1085</v>
      </c>
      <c r="E1882" s="71" t="s">
        <v>801</v>
      </c>
      <c r="F1882" s="19" t="s">
        <v>893</v>
      </c>
      <c r="G1882" s="250"/>
      <c r="H1882" s="298"/>
      <c r="I1882" s="15">
        <v>2017</v>
      </c>
      <c r="J1882" s="27" t="s">
        <v>89</v>
      </c>
      <c r="K1882" s="27"/>
      <c r="L1882" s="27"/>
      <c r="M1882" s="10">
        <v>1</v>
      </c>
      <c r="N1882" s="10">
        <v>1</v>
      </c>
      <c r="O1882" s="15" t="s">
        <v>947</v>
      </c>
      <c r="P1882" s="28" t="s">
        <v>798</v>
      </c>
      <c r="Q1882" s="11" t="s">
        <v>8</v>
      </c>
      <c r="R1882" s="60"/>
      <c r="S1882" s="218"/>
    </row>
    <row r="1883" spans="1:19" s="94" customFormat="1" ht="20.100000000000001" customHeight="1" x14ac:dyDescent="0.25">
      <c r="A1883" s="72"/>
      <c r="B1883" s="60" t="str">
        <f t="shared" si="115"/>
        <v>00.03.27.3.1.1.7.B.159.2017</v>
      </c>
      <c r="C1883" s="20">
        <v>159</v>
      </c>
      <c r="D1883" s="72" t="s">
        <v>1085</v>
      </c>
      <c r="E1883" s="71" t="s">
        <v>559</v>
      </c>
      <c r="F1883" s="19" t="s">
        <v>893</v>
      </c>
      <c r="G1883" s="250"/>
      <c r="H1883" s="298"/>
      <c r="I1883" s="15">
        <v>2017</v>
      </c>
      <c r="J1883" s="27"/>
      <c r="K1883" s="27"/>
      <c r="L1883" s="27"/>
      <c r="M1883" s="10">
        <v>1</v>
      </c>
      <c r="N1883" s="10">
        <v>1</v>
      </c>
      <c r="O1883" s="15" t="s">
        <v>947</v>
      </c>
      <c r="P1883" s="28" t="s">
        <v>798</v>
      </c>
      <c r="Q1883" s="11" t="s">
        <v>8</v>
      </c>
      <c r="R1883" s="60"/>
      <c r="S1883" s="218"/>
    </row>
    <row r="1884" spans="1:19" s="94" customFormat="1" ht="20.100000000000001" customHeight="1" x14ac:dyDescent="0.25">
      <c r="A1884" s="72"/>
      <c r="B1884" s="60" t="str">
        <f t="shared" si="115"/>
        <v>00.03.27.3.1.1.7.B.160.2017</v>
      </c>
      <c r="C1884" s="20">
        <v>160</v>
      </c>
      <c r="D1884" s="72" t="s">
        <v>1085</v>
      </c>
      <c r="E1884" s="74" t="s">
        <v>708</v>
      </c>
      <c r="F1884" s="19" t="s">
        <v>893</v>
      </c>
      <c r="G1884" s="250"/>
      <c r="H1884" s="298"/>
      <c r="I1884" s="15">
        <v>2017</v>
      </c>
      <c r="J1884" s="27" t="s">
        <v>1223</v>
      </c>
      <c r="K1884" s="27"/>
      <c r="L1884" s="27"/>
      <c r="M1884" s="10">
        <v>1</v>
      </c>
      <c r="N1884" s="10">
        <v>1</v>
      </c>
      <c r="O1884" s="15" t="s">
        <v>947</v>
      </c>
      <c r="P1884" s="28" t="s">
        <v>798</v>
      </c>
      <c r="Q1884" s="11" t="s">
        <v>8</v>
      </c>
      <c r="R1884" s="60"/>
      <c r="S1884" s="218"/>
    </row>
    <row r="1885" spans="1:19" s="94" customFormat="1" ht="20.100000000000001" customHeight="1" x14ac:dyDescent="0.25">
      <c r="A1885" s="72"/>
      <c r="B1885" s="60" t="str">
        <f t="shared" si="115"/>
        <v>00.03.27.3.1.1.7.B.158.2017</v>
      </c>
      <c r="C1885" s="20">
        <v>158</v>
      </c>
      <c r="D1885" s="72" t="s">
        <v>1085</v>
      </c>
      <c r="E1885" s="121" t="s">
        <v>788</v>
      </c>
      <c r="F1885" s="19" t="s">
        <v>893</v>
      </c>
      <c r="G1885" s="250"/>
      <c r="H1885" s="298"/>
      <c r="I1885" s="73">
        <v>2017</v>
      </c>
      <c r="J1885" s="27"/>
      <c r="K1885" s="27"/>
      <c r="L1885" s="27"/>
      <c r="M1885" s="10">
        <v>1</v>
      </c>
      <c r="N1885" s="10">
        <v>1</v>
      </c>
      <c r="O1885" s="15" t="s">
        <v>947</v>
      </c>
      <c r="P1885" s="28" t="s">
        <v>798</v>
      </c>
      <c r="Q1885" s="11" t="s">
        <v>8</v>
      </c>
      <c r="R1885" s="60"/>
      <c r="S1885" s="218"/>
    </row>
    <row r="1886" spans="1:19" s="94" customFormat="1" ht="20.100000000000001" customHeight="1" x14ac:dyDescent="0.25">
      <c r="A1886" s="72"/>
      <c r="B1886" s="60" t="str">
        <f t="shared" si="115"/>
        <v>00.03.27.3.1.1.7.B.159.2017</v>
      </c>
      <c r="C1886" s="20">
        <v>159</v>
      </c>
      <c r="D1886" s="72" t="s">
        <v>1085</v>
      </c>
      <c r="E1886" s="71" t="s">
        <v>790</v>
      </c>
      <c r="F1886" s="19" t="s">
        <v>893</v>
      </c>
      <c r="G1886" s="250"/>
      <c r="H1886" s="298"/>
      <c r="I1886" s="73">
        <v>2017</v>
      </c>
      <c r="J1886" s="27" t="s">
        <v>1224</v>
      </c>
      <c r="K1886" s="27"/>
      <c r="L1886" s="27"/>
      <c r="M1886" s="10">
        <v>1</v>
      </c>
      <c r="N1886" s="10">
        <v>1</v>
      </c>
      <c r="O1886" s="15" t="s">
        <v>947</v>
      </c>
      <c r="P1886" s="28" t="s">
        <v>798</v>
      </c>
      <c r="Q1886" s="11" t="s">
        <v>8</v>
      </c>
      <c r="R1886" s="60"/>
      <c r="S1886" s="218"/>
    </row>
    <row r="1887" spans="1:19" s="94" customFormat="1" ht="20.100000000000001" customHeight="1" x14ac:dyDescent="0.25">
      <c r="A1887" s="72"/>
      <c r="B1887" s="60" t="str">
        <f t="shared" si="115"/>
        <v>00.03.27.3.1.1.7.B.160.2018</v>
      </c>
      <c r="C1887" s="20">
        <v>160</v>
      </c>
      <c r="D1887" s="72" t="s">
        <v>1085</v>
      </c>
      <c r="E1887" s="71" t="s">
        <v>791</v>
      </c>
      <c r="F1887" s="19" t="s">
        <v>893</v>
      </c>
      <c r="G1887" s="250"/>
      <c r="H1887" s="298"/>
      <c r="I1887" s="73">
        <v>2018</v>
      </c>
      <c r="J1887" s="27" t="s">
        <v>1225</v>
      </c>
      <c r="K1887" s="27"/>
      <c r="L1887" s="27"/>
      <c r="M1887" s="10">
        <v>1</v>
      </c>
      <c r="N1887" s="10">
        <v>1</v>
      </c>
      <c r="O1887" s="15" t="s">
        <v>947</v>
      </c>
      <c r="P1887" s="28" t="s">
        <v>798</v>
      </c>
      <c r="Q1887" s="11" t="s">
        <v>8</v>
      </c>
      <c r="R1887" s="60"/>
      <c r="S1887" s="218"/>
    </row>
    <row r="1888" spans="1:19" s="94" customFormat="1" ht="20.100000000000001" customHeight="1" x14ac:dyDescent="0.25">
      <c r="A1888" s="72"/>
      <c r="B1888" s="60" t="str">
        <f t="shared" si="115"/>
        <v>00.03.27.3.1.1.7.B.161.2017</v>
      </c>
      <c r="C1888" s="20">
        <v>161</v>
      </c>
      <c r="D1888" s="72" t="s">
        <v>1085</v>
      </c>
      <c r="E1888" s="71" t="s">
        <v>557</v>
      </c>
      <c r="F1888" s="19" t="s">
        <v>893</v>
      </c>
      <c r="G1888" s="250"/>
      <c r="H1888" s="298"/>
      <c r="I1888" s="73">
        <v>2017</v>
      </c>
      <c r="J1888" s="27"/>
      <c r="K1888" s="27"/>
      <c r="L1888" s="27"/>
      <c r="M1888" s="10">
        <v>1</v>
      </c>
      <c r="N1888" s="10">
        <v>1</v>
      </c>
      <c r="O1888" s="15" t="s">
        <v>947</v>
      </c>
      <c r="P1888" s="28" t="s">
        <v>798</v>
      </c>
      <c r="Q1888" s="11" t="s">
        <v>8</v>
      </c>
      <c r="R1888" s="60"/>
      <c r="S1888" s="218"/>
    </row>
    <row r="1889" spans="1:19" s="94" customFormat="1" ht="20.100000000000001" customHeight="1" x14ac:dyDescent="0.25">
      <c r="A1889" s="72"/>
      <c r="B1889" s="60" t="str">
        <f t="shared" si="115"/>
        <v>00.03.27.3.1.1.7.B.162.2017</v>
      </c>
      <c r="C1889" s="20">
        <v>162</v>
      </c>
      <c r="D1889" s="72" t="s">
        <v>1085</v>
      </c>
      <c r="E1889" s="71" t="s">
        <v>695</v>
      </c>
      <c r="F1889" s="19" t="s">
        <v>893</v>
      </c>
      <c r="G1889" s="250"/>
      <c r="H1889" s="298"/>
      <c r="I1889" s="73">
        <v>2017</v>
      </c>
      <c r="J1889" s="27"/>
      <c r="K1889" s="27"/>
      <c r="L1889" s="27"/>
      <c r="M1889" s="10">
        <v>1</v>
      </c>
      <c r="N1889" s="10">
        <v>1</v>
      </c>
      <c r="O1889" s="15" t="s">
        <v>947</v>
      </c>
      <c r="P1889" s="28" t="s">
        <v>798</v>
      </c>
      <c r="Q1889" s="11" t="s">
        <v>8</v>
      </c>
      <c r="R1889" s="60"/>
      <c r="S1889" s="218"/>
    </row>
    <row r="1890" spans="1:19" s="94" customFormat="1" ht="20.100000000000001" customHeight="1" x14ac:dyDescent="0.25">
      <c r="A1890" s="72"/>
      <c r="B1890" s="60" t="str">
        <f t="shared" si="115"/>
        <v>00.03.27.3.1.1.7.B.1632018</v>
      </c>
      <c r="C1890" s="20">
        <v>163</v>
      </c>
      <c r="D1890" s="72"/>
      <c r="E1890" s="71" t="s">
        <v>793</v>
      </c>
      <c r="F1890" s="19" t="s">
        <v>893</v>
      </c>
      <c r="G1890" s="250"/>
      <c r="H1890" s="298"/>
      <c r="I1890" s="73">
        <v>2018</v>
      </c>
      <c r="J1890" s="27"/>
      <c r="K1890" s="27"/>
      <c r="L1890" s="27"/>
      <c r="M1890" s="10">
        <v>1</v>
      </c>
      <c r="N1890" s="10">
        <v>1</v>
      </c>
      <c r="O1890" s="15" t="s">
        <v>947</v>
      </c>
      <c r="P1890" s="28" t="s">
        <v>798</v>
      </c>
      <c r="Q1890" s="11" t="s">
        <v>8</v>
      </c>
      <c r="R1890" s="60"/>
      <c r="S1890" s="218"/>
    </row>
    <row r="1891" spans="1:19" s="94" customFormat="1" ht="20.100000000000001" customHeight="1" x14ac:dyDescent="0.25">
      <c r="A1891" s="72"/>
      <c r="B1891" s="60" t="str">
        <f t="shared" si="115"/>
        <v>00.03.27.3.1.1.7.B.164.2018</v>
      </c>
      <c r="C1891" s="20">
        <v>164</v>
      </c>
      <c r="D1891" s="72" t="s">
        <v>1085</v>
      </c>
      <c r="E1891" s="71" t="s">
        <v>792</v>
      </c>
      <c r="F1891" s="19" t="s">
        <v>893</v>
      </c>
      <c r="G1891" s="250"/>
      <c r="H1891" s="298"/>
      <c r="I1891" s="15">
        <v>2018</v>
      </c>
      <c r="J1891" s="27"/>
      <c r="K1891" s="27"/>
      <c r="L1891" s="27"/>
      <c r="M1891" s="10">
        <v>1</v>
      </c>
      <c r="N1891" s="10">
        <v>1</v>
      </c>
      <c r="O1891" s="15" t="s">
        <v>947</v>
      </c>
      <c r="P1891" s="28" t="s">
        <v>798</v>
      </c>
      <c r="Q1891" s="11" t="s">
        <v>8</v>
      </c>
      <c r="R1891" s="60"/>
      <c r="S1891" s="218"/>
    </row>
    <row r="1892" spans="1:19" s="94" customFormat="1" ht="20.100000000000001" customHeight="1" x14ac:dyDescent="0.25">
      <c r="A1892" s="72"/>
      <c r="B1892" s="60" t="str">
        <f t="shared" si="115"/>
        <v>00.03.27.3.1.1.7.B.165.2017</v>
      </c>
      <c r="C1892" s="20">
        <v>165</v>
      </c>
      <c r="D1892" s="72" t="s">
        <v>1085</v>
      </c>
      <c r="E1892" s="71" t="s">
        <v>515</v>
      </c>
      <c r="F1892" s="19" t="s">
        <v>893</v>
      </c>
      <c r="G1892" s="250"/>
      <c r="H1892" s="298"/>
      <c r="I1892" s="15">
        <v>2017</v>
      </c>
      <c r="J1892" s="27"/>
      <c r="K1892" s="27"/>
      <c r="L1892" s="27"/>
      <c r="M1892" s="10">
        <v>1</v>
      </c>
      <c r="N1892" s="10">
        <v>1</v>
      </c>
      <c r="O1892" s="15" t="s">
        <v>947</v>
      </c>
      <c r="P1892" s="28" t="s">
        <v>798</v>
      </c>
      <c r="Q1892" s="11" t="s">
        <v>8</v>
      </c>
      <c r="R1892" s="60"/>
      <c r="S1892" s="218"/>
    </row>
    <row r="1893" spans="1:19" s="94" customFormat="1" ht="20.100000000000001" customHeight="1" x14ac:dyDescent="0.25">
      <c r="A1893" s="72"/>
      <c r="B1893" s="60" t="str">
        <f t="shared" si="115"/>
        <v>00.03.27.3.1.1.7.B.166.2017</v>
      </c>
      <c r="C1893" s="20">
        <v>166</v>
      </c>
      <c r="D1893" s="72" t="s">
        <v>1085</v>
      </c>
      <c r="E1893" s="71" t="s">
        <v>794</v>
      </c>
      <c r="F1893" s="19" t="s">
        <v>893</v>
      </c>
      <c r="G1893" s="250"/>
      <c r="H1893" s="298"/>
      <c r="I1893" s="15">
        <v>2017</v>
      </c>
      <c r="J1893" s="27"/>
      <c r="K1893" s="27"/>
      <c r="L1893" s="27"/>
      <c r="M1893" s="10">
        <v>1</v>
      </c>
      <c r="N1893" s="10">
        <v>1</v>
      </c>
      <c r="O1893" s="15" t="s">
        <v>947</v>
      </c>
      <c r="P1893" s="70" t="s">
        <v>798</v>
      </c>
      <c r="Q1893" s="11" t="s">
        <v>8</v>
      </c>
      <c r="R1893" s="60"/>
      <c r="S1893" s="218"/>
    </row>
    <row r="1894" spans="1:19" s="94" customFormat="1" ht="20.100000000000001" customHeight="1" x14ac:dyDescent="0.25">
      <c r="A1894" s="72"/>
      <c r="B1894" s="60" t="str">
        <f t="shared" si="115"/>
        <v>00.03.27.3.1.1.7.B.167.2017</v>
      </c>
      <c r="C1894" s="20">
        <v>167</v>
      </c>
      <c r="D1894" s="72" t="s">
        <v>1085</v>
      </c>
      <c r="E1894" s="71" t="s">
        <v>795</v>
      </c>
      <c r="F1894" s="19" t="s">
        <v>893</v>
      </c>
      <c r="G1894" s="250"/>
      <c r="H1894" s="298"/>
      <c r="I1894" s="15">
        <v>2017</v>
      </c>
      <c r="J1894" s="27"/>
      <c r="K1894" s="27"/>
      <c r="L1894" s="27"/>
      <c r="M1894" s="10">
        <v>1</v>
      </c>
      <c r="N1894" s="10">
        <v>1</v>
      </c>
      <c r="O1894" s="15" t="s">
        <v>947</v>
      </c>
      <c r="P1894" s="28" t="s">
        <v>798</v>
      </c>
      <c r="Q1894" s="11" t="s">
        <v>8</v>
      </c>
      <c r="R1894" s="60"/>
      <c r="S1894" s="218"/>
    </row>
    <row r="1895" spans="1:19" s="94" customFormat="1" ht="20.100000000000001" customHeight="1" x14ac:dyDescent="0.25">
      <c r="A1895" s="72"/>
      <c r="B1895" s="60" t="str">
        <f t="shared" si="115"/>
        <v>00.03.27.3.1.1.7.B.1682017</v>
      </c>
      <c r="C1895" s="20">
        <v>168</v>
      </c>
      <c r="D1895" s="72"/>
      <c r="E1895" s="71" t="s">
        <v>785</v>
      </c>
      <c r="F1895" s="19" t="s">
        <v>893</v>
      </c>
      <c r="G1895" s="250"/>
      <c r="H1895" s="298"/>
      <c r="I1895" s="15">
        <v>2017</v>
      </c>
      <c r="J1895" s="27"/>
      <c r="K1895" s="27"/>
      <c r="L1895" s="27"/>
      <c r="M1895" s="10">
        <v>1</v>
      </c>
      <c r="N1895" s="10">
        <v>1</v>
      </c>
      <c r="O1895" s="15" t="s">
        <v>947</v>
      </c>
      <c r="P1895" s="28" t="s">
        <v>798</v>
      </c>
      <c r="Q1895" s="11" t="s">
        <v>8</v>
      </c>
      <c r="R1895" s="60"/>
      <c r="S1895" s="218"/>
    </row>
    <row r="1896" spans="1:19" s="94" customFormat="1" ht="20.100000000000001" customHeight="1" x14ac:dyDescent="0.25">
      <c r="A1896" s="72"/>
      <c r="B1896" s="60" t="str">
        <f t="shared" si="115"/>
        <v>00.03.27.3.1.1.7.B.1692017</v>
      </c>
      <c r="C1896" s="20">
        <v>169</v>
      </c>
      <c r="D1896" s="72"/>
      <c r="E1896" s="71" t="s">
        <v>789</v>
      </c>
      <c r="F1896" s="19" t="s">
        <v>893</v>
      </c>
      <c r="G1896" s="250"/>
      <c r="H1896" s="298"/>
      <c r="I1896" s="15">
        <v>2017</v>
      </c>
      <c r="J1896" s="27"/>
      <c r="K1896" s="27"/>
      <c r="L1896" s="27"/>
      <c r="M1896" s="10">
        <v>1</v>
      </c>
      <c r="N1896" s="10">
        <v>1</v>
      </c>
      <c r="O1896" s="15" t="s">
        <v>947</v>
      </c>
      <c r="P1896" s="28" t="s">
        <v>1341</v>
      </c>
      <c r="Q1896" s="11" t="s">
        <v>8</v>
      </c>
      <c r="R1896" s="60"/>
      <c r="S1896" s="218"/>
    </row>
    <row r="1897" spans="1:19" s="94" customFormat="1" ht="20.100000000000001" customHeight="1" x14ac:dyDescent="0.25">
      <c r="A1897" s="72"/>
      <c r="B1897" s="60" t="str">
        <f t="shared" ref="B1897:B1920" si="116">"00.03.27.3.1.1.8.B."&amp;C1897&amp;D1897&amp;I1897</f>
        <v>00.03.27.3.1.1.8.B.168.2017</v>
      </c>
      <c r="C1897" s="20">
        <v>168</v>
      </c>
      <c r="D1897" s="72" t="s">
        <v>1085</v>
      </c>
      <c r="E1897" s="71" t="s">
        <v>438</v>
      </c>
      <c r="F1897" s="19" t="s">
        <v>893</v>
      </c>
      <c r="G1897" s="250"/>
      <c r="H1897" s="298"/>
      <c r="I1897" s="15">
        <v>2017</v>
      </c>
      <c r="J1897" s="27"/>
      <c r="K1897" s="27"/>
      <c r="L1897" s="27"/>
      <c r="M1897" s="10">
        <v>1</v>
      </c>
      <c r="N1897" s="10">
        <v>1</v>
      </c>
      <c r="O1897" s="15" t="s">
        <v>947</v>
      </c>
      <c r="P1897" s="28" t="s">
        <v>802</v>
      </c>
      <c r="Q1897" s="11" t="s">
        <v>8</v>
      </c>
      <c r="R1897" s="60"/>
      <c r="S1897" s="218"/>
    </row>
    <row r="1898" spans="1:19" s="94" customFormat="1" ht="20.100000000000001" customHeight="1" x14ac:dyDescent="0.25">
      <c r="A1898" s="72"/>
      <c r="B1898" s="60" t="str">
        <f t="shared" si="116"/>
        <v>00.03.27.3.1.1.8.B.169.2022</v>
      </c>
      <c r="C1898" s="20">
        <v>169</v>
      </c>
      <c r="D1898" s="72" t="s">
        <v>1085</v>
      </c>
      <c r="E1898" s="71" t="s">
        <v>1338</v>
      </c>
      <c r="F1898" s="19" t="s">
        <v>893</v>
      </c>
      <c r="G1898" s="191">
        <v>2550000</v>
      </c>
      <c r="H1898" s="298" t="s">
        <v>1240</v>
      </c>
      <c r="I1898" s="15">
        <v>2022</v>
      </c>
      <c r="J1898" s="27"/>
      <c r="K1898" s="27"/>
      <c r="L1898" s="27"/>
      <c r="M1898" s="10">
        <v>1</v>
      </c>
      <c r="N1898" s="10">
        <v>1</v>
      </c>
      <c r="O1898" s="15" t="s">
        <v>947</v>
      </c>
      <c r="P1898" s="28" t="s">
        <v>1449</v>
      </c>
      <c r="Q1898" s="11" t="s">
        <v>8</v>
      </c>
      <c r="R1898" s="60"/>
      <c r="S1898" s="218"/>
    </row>
    <row r="1899" spans="1:19" s="94" customFormat="1" ht="20.100000000000001" customHeight="1" x14ac:dyDescent="0.25">
      <c r="A1899" s="72"/>
      <c r="B1899" s="60" t="str">
        <f t="shared" si="116"/>
        <v>00.03.27.3.1.1.8.B.170.2018</v>
      </c>
      <c r="C1899" s="20">
        <v>170</v>
      </c>
      <c r="D1899" s="72" t="s">
        <v>1085</v>
      </c>
      <c r="E1899" s="121" t="s">
        <v>1023</v>
      </c>
      <c r="F1899" s="19" t="s">
        <v>893</v>
      </c>
      <c r="G1899" s="250"/>
      <c r="H1899" s="298"/>
      <c r="I1899" s="15">
        <v>2018</v>
      </c>
      <c r="J1899" s="27"/>
      <c r="K1899" s="27"/>
      <c r="L1899" s="27"/>
      <c r="M1899" s="10">
        <v>1</v>
      </c>
      <c r="N1899" s="10">
        <v>1</v>
      </c>
      <c r="O1899" s="15" t="s">
        <v>947</v>
      </c>
      <c r="P1899" s="28" t="s">
        <v>802</v>
      </c>
      <c r="Q1899" s="11" t="s">
        <v>8</v>
      </c>
      <c r="R1899" s="60"/>
      <c r="S1899" s="218"/>
    </row>
    <row r="1900" spans="1:19" s="94" customFormat="1" ht="20.100000000000001" customHeight="1" x14ac:dyDescent="0.25">
      <c r="A1900" s="72"/>
      <c r="B1900" s="60" t="str">
        <f t="shared" si="116"/>
        <v>00.03.27.3.1.1.8.B.171.2017</v>
      </c>
      <c r="C1900" s="20">
        <v>171</v>
      </c>
      <c r="D1900" s="72" t="s">
        <v>1085</v>
      </c>
      <c r="E1900" s="71" t="s">
        <v>800</v>
      </c>
      <c r="F1900" s="19" t="s">
        <v>893</v>
      </c>
      <c r="G1900" s="250"/>
      <c r="H1900" s="298"/>
      <c r="I1900" s="15">
        <v>2017</v>
      </c>
      <c r="J1900" s="27"/>
      <c r="K1900" s="27"/>
      <c r="L1900" s="27"/>
      <c r="M1900" s="10">
        <v>1</v>
      </c>
      <c r="N1900" s="10">
        <v>1</v>
      </c>
      <c r="O1900" s="15" t="s">
        <v>947</v>
      </c>
      <c r="P1900" s="28" t="s">
        <v>802</v>
      </c>
      <c r="Q1900" s="11" t="s">
        <v>8</v>
      </c>
      <c r="R1900" s="60"/>
      <c r="S1900" s="218"/>
    </row>
    <row r="1901" spans="1:19" s="94" customFormat="1" ht="20.100000000000001" customHeight="1" x14ac:dyDescent="0.25">
      <c r="A1901" s="72"/>
      <c r="B1901" s="60" t="str">
        <f t="shared" si="116"/>
        <v>00.03.27.3.1.1.8.B.172.2017</v>
      </c>
      <c r="C1901" s="20">
        <v>172</v>
      </c>
      <c r="D1901" s="72" t="s">
        <v>1085</v>
      </c>
      <c r="E1901" s="71" t="s">
        <v>1342</v>
      </c>
      <c r="F1901" s="19" t="s">
        <v>893</v>
      </c>
      <c r="G1901" s="250"/>
      <c r="H1901" s="298"/>
      <c r="I1901" s="15">
        <v>2017</v>
      </c>
      <c r="J1901" s="27"/>
      <c r="K1901" s="27"/>
      <c r="L1901" s="27"/>
      <c r="M1901" s="10">
        <v>1</v>
      </c>
      <c r="N1901" s="10">
        <v>1</v>
      </c>
      <c r="O1901" s="15" t="s">
        <v>947</v>
      </c>
      <c r="P1901" s="28" t="s">
        <v>802</v>
      </c>
      <c r="Q1901" s="11" t="s">
        <v>8</v>
      </c>
      <c r="R1901" s="60"/>
      <c r="S1901" s="218"/>
    </row>
    <row r="1902" spans="1:19" s="94" customFormat="1" ht="20.100000000000001" customHeight="1" x14ac:dyDescent="0.25">
      <c r="A1902" s="72"/>
      <c r="B1902" s="60" t="str">
        <f t="shared" si="116"/>
        <v>00.03.27.3.1.1.8.B.173.2017</v>
      </c>
      <c r="C1902" s="20">
        <v>173</v>
      </c>
      <c r="D1902" s="72" t="s">
        <v>1085</v>
      </c>
      <c r="E1902" s="71" t="s">
        <v>783</v>
      </c>
      <c r="F1902" s="19" t="s">
        <v>893</v>
      </c>
      <c r="G1902" s="250"/>
      <c r="H1902" s="298"/>
      <c r="I1902" s="15">
        <v>2017</v>
      </c>
      <c r="J1902" s="27"/>
      <c r="K1902" s="27"/>
      <c r="L1902" s="27"/>
      <c r="M1902" s="10">
        <v>1</v>
      </c>
      <c r="N1902" s="10">
        <v>1</v>
      </c>
      <c r="O1902" s="15" t="s">
        <v>947</v>
      </c>
      <c r="P1902" s="28" t="s">
        <v>802</v>
      </c>
      <c r="Q1902" s="11" t="s">
        <v>8</v>
      </c>
      <c r="R1902" s="60"/>
      <c r="S1902" s="218"/>
    </row>
    <row r="1903" spans="1:19" s="94" customFormat="1" ht="20.100000000000001" customHeight="1" x14ac:dyDescent="0.25">
      <c r="A1903" s="72"/>
      <c r="B1903" s="60" t="str">
        <f t="shared" si="116"/>
        <v>00.03.27.3.1.1.8.B.174.2019</v>
      </c>
      <c r="C1903" s="20">
        <v>174</v>
      </c>
      <c r="D1903" s="72" t="s">
        <v>1085</v>
      </c>
      <c r="E1903" s="71" t="s">
        <v>784</v>
      </c>
      <c r="F1903" s="19" t="s">
        <v>893</v>
      </c>
      <c r="G1903" s="250"/>
      <c r="H1903" s="298"/>
      <c r="I1903" s="15">
        <v>2019</v>
      </c>
      <c r="J1903" s="27"/>
      <c r="K1903" s="27"/>
      <c r="L1903" s="27"/>
      <c r="M1903" s="10">
        <v>1</v>
      </c>
      <c r="N1903" s="10">
        <v>1</v>
      </c>
      <c r="O1903" s="15" t="s">
        <v>947</v>
      </c>
      <c r="P1903" s="28" t="s">
        <v>802</v>
      </c>
      <c r="Q1903" s="11" t="s">
        <v>8</v>
      </c>
      <c r="R1903" s="60"/>
      <c r="S1903" s="218"/>
    </row>
    <row r="1904" spans="1:19" s="94" customFormat="1" ht="20.100000000000001" customHeight="1" x14ac:dyDescent="0.25">
      <c r="A1904" s="72"/>
      <c r="B1904" s="60" t="str">
        <f>"00.03.27.3.1.1.8.B."&amp;C1904&amp;D1904&amp;I1904</f>
        <v>00.03.27.3.1.1.8.B.175.2019</v>
      </c>
      <c r="C1904" s="20">
        <v>175</v>
      </c>
      <c r="D1904" s="72" t="s">
        <v>1085</v>
      </c>
      <c r="E1904" s="71" t="s">
        <v>785</v>
      </c>
      <c r="F1904" s="19" t="s">
        <v>893</v>
      </c>
      <c r="G1904" s="250"/>
      <c r="H1904" s="298"/>
      <c r="I1904" s="15">
        <v>2019</v>
      </c>
      <c r="J1904" s="27"/>
      <c r="K1904" s="27"/>
      <c r="L1904" s="27"/>
      <c r="M1904" s="10">
        <v>1</v>
      </c>
      <c r="N1904" s="10">
        <v>1</v>
      </c>
      <c r="O1904" s="15" t="s">
        <v>947</v>
      </c>
      <c r="P1904" s="28" t="s">
        <v>802</v>
      </c>
      <c r="Q1904" s="11" t="s">
        <v>8</v>
      </c>
      <c r="R1904" s="60"/>
      <c r="S1904" s="218"/>
    </row>
    <row r="1905" spans="1:19" s="94" customFormat="1" ht="20.100000000000001" customHeight="1" x14ac:dyDescent="0.25">
      <c r="A1905" s="72"/>
      <c r="B1905" s="60" t="str">
        <f>"00.03.27.3.1.1.8.B."&amp;C1905&amp;D1905&amp;I1905</f>
        <v>00.03.27.3.1.1.8.B.176.2017</v>
      </c>
      <c r="C1905" s="20">
        <v>176</v>
      </c>
      <c r="D1905" s="72" t="s">
        <v>1085</v>
      </c>
      <c r="E1905" s="71" t="s">
        <v>1330</v>
      </c>
      <c r="F1905" s="19" t="s">
        <v>893</v>
      </c>
      <c r="G1905" s="250"/>
      <c r="H1905" s="298"/>
      <c r="I1905" s="15">
        <v>2017</v>
      </c>
      <c r="J1905" s="27"/>
      <c r="K1905" s="27"/>
      <c r="L1905" s="27"/>
      <c r="M1905" s="10">
        <v>1</v>
      </c>
      <c r="N1905" s="10">
        <v>1</v>
      </c>
      <c r="O1905" s="15" t="s">
        <v>947</v>
      </c>
      <c r="P1905" s="28" t="s">
        <v>802</v>
      </c>
      <c r="Q1905" s="11" t="s">
        <v>8</v>
      </c>
      <c r="R1905" s="60"/>
      <c r="S1905" s="218"/>
    </row>
    <row r="1906" spans="1:19" s="94" customFormat="1" ht="20.100000000000001" customHeight="1" x14ac:dyDescent="0.25">
      <c r="A1906" s="72"/>
      <c r="B1906" s="60" t="str">
        <f t="shared" si="116"/>
        <v>00.03.27.3.1.1.8.B.177.2016</v>
      </c>
      <c r="C1906" s="20">
        <v>177</v>
      </c>
      <c r="D1906" s="72" t="s">
        <v>1085</v>
      </c>
      <c r="E1906" s="71" t="s">
        <v>78</v>
      </c>
      <c r="F1906" s="19" t="s">
        <v>893</v>
      </c>
      <c r="G1906" s="250"/>
      <c r="H1906" s="298"/>
      <c r="I1906" s="15">
        <v>2016</v>
      </c>
      <c r="J1906" s="27" t="s">
        <v>366</v>
      </c>
      <c r="K1906" s="27"/>
      <c r="L1906" s="27"/>
      <c r="M1906" s="10">
        <v>1</v>
      </c>
      <c r="N1906" s="10">
        <v>1</v>
      </c>
      <c r="O1906" s="15" t="s">
        <v>947</v>
      </c>
      <c r="P1906" s="28" t="s">
        <v>802</v>
      </c>
      <c r="Q1906" s="11" t="s">
        <v>8</v>
      </c>
      <c r="R1906" s="60"/>
      <c r="S1906" s="218"/>
    </row>
    <row r="1907" spans="1:19" s="94" customFormat="1" ht="20.100000000000001" customHeight="1" x14ac:dyDescent="0.25">
      <c r="A1907" s="72"/>
      <c r="B1907" s="60" t="str">
        <f t="shared" si="116"/>
        <v>00.03.27.3.1.1.8.B.178.2016</v>
      </c>
      <c r="C1907" s="20">
        <v>178</v>
      </c>
      <c r="D1907" s="72" t="s">
        <v>1085</v>
      </c>
      <c r="E1907" s="71" t="s">
        <v>78</v>
      </c>
      <c r="F1907" s="19" t="s">
        <v>893</v>
      </c>
      <c r="G1907" s="250"/>
      <c r="H1907" s="298"/>
      <c r="I1907" s="15">
        <v>2016</v>
      </c>
      <c r="J1907" s="27" t="s">
        <v>366</v>
      </c>
      <c r="K1907" s="27"/>
      <c r="L1907" s="27"/>
      <c r="M1907" s="10">
        <v>1</v>
      </c>
      <c r="N1907" s="10">
        <v>1</v>
      </c>
      <c r="O1907" s="15" t="s">
        <v>947</v>
      </c>
      <c r="P1907" s="28" t="s">
        <v>802</v>
      </c>
      <c r="Q1907" s="11" t="s">
        <v>8</v>
      </c>
      <c r="R1907" s="60"/>
      <c r="S1907" s="218"/>
    </row>
    <row r="1908" spans="1:19" s="94" customFormat="1" ht="20.100000000000001" customHeight="1" x14ac:dyDescent="0.25">
      <c r="A1908" s="72"/>
      <c r="B1908" s="60" t="str">
        <f t="shared" si="116"/>
        <v>00.03.27.3.1.1.8.B.179.2018</v>
      </c>
      <c r="C1908" s="20">
        <v>179</v>
      </c>
      <c r="D1908" s="72" t="s">
        <v>1085</v>
      </c>
      <c r="E1908" s="121" t="s">
        <v>731</v>
      </c>
      <c r="F1908" s="19" t="s">
        <v>893</v>
      </c>
      <c r="G1908" s="250"/>
      <c r="H1908" s="298"/>
      <c r="I1908" s="15">
        <v>2018</v>
      </c>
      <c r="J1908" s="27"/>
      <c r="K1908" s="27"/>
      <c r="L1908" s="27"/>
      <c r="M1908" s="10">
        <v>1</v>
      </c>
      <c r="N1908" s="10">
        <v>1</v>
      </c>
      <c r="O1908" s="15" t="s">
        <v>947</v>
      </c>
      <c r="P1908" s="28" t="s">
        <v>802</v>
      </c>
      <c r="Q1908" s="11" t="s">
        <v>8</v>
      </c>
      <c r="R1908" s="60"/>
      <c r="S1908" s="218"/>
    </row>
    <row r="1909" spans="1:19" s="94" customFormat="1" ht="20.100000000000001" customHeight="1" x14ac:dyDescent="0.25">
      <c r="A1909" s="72"/>
      <c r="B1909" s="60" t="str">
        <f t="shared" si="116"/>
        <v>00.03.27.3.1.1.8.B.180.2017</v>
      </c>
      <c r="C1909" s="20">
        <v>180</v>
      </c>
      <c r="D1909" s="72" t="s">
        <v>1085</v>
      </c>
      <c r="E1909" s="71" t="s">
        <v>803</v>
      </c>
      <c r="F1909" s="19" t="s">
        <v>893</v>
      </c>
      <c r="G1909" s="250"/>
      <c r="H1909" s="298"/>
      <c r="I1909" s="15">
        <v>2017</v>
      </c>
      <c r="J1909" s="27"/>
      <c r="K1909" s="27"/>
      <c r="L1909" s="27"/>
      <c r="M1909" s="10">
        <v>1</v>
      </c>
      <c r="N1909" s="10">
        <v>1</v>
      </c>
      <c r="O1909" s="15" t="s">
        <v>947</v>
      </c>
      <c r="P1909" s="28" t="s">
        <v>802</v>
      </c>
      <c r="Q1909" s="11" t="s">
        <v>8</v>
      </c>
      <c r="R1909" s="60"/>
      <c r="S1909" s="218"/>
    </row>
    <row r="1910" spans="1:19" s="94" customFormat="1" ht="20.100000000000001" customHeight="1" x14ac:dyDescent="0.25">
      <c r="A1910" s="72"/>
      <c r="B1910" s="60" t="str">
        <f t="shared" si="116"/>
        <v>00.03.27.3.1.1.8.B.181.2017</v>
      </c>
      <c r="C1910" s="20">
        <v>181</v>
      </c>
      <c r="D1910" s="72" t="s">
        <v>1085</v>
      </c>
      <c r="E1910" s="71" t="s">
        <v>559</v>
      </c>
      <c r="F1910" s="19" t="s">
        <v>893</v>
      </c>
      <c r="G1910" s="250"/>
      <c r="H1910" s="298"/>
      <c r="I1910" s="15">
        <v>2017</v>
      </c>
      <c r="J1910" s="27"/>
      <c r="K1910" s="27"/>
      <c r="L1910" s="27"/>
      <c r="M1910" s="10">
        <v>1</v>
      </c>
      <c r="N1910" s="10">
        <v>1</v>
      </c>
      <c r="O1910" s="15" t="s">
        <v>947</v>
      </c>
      <c r="P1910" s="28" t="s">
        <v>802</v>
      </c>
      <c r="Q1910" s="11" t="s">
        <v>8</v>
      </c>
      <c r="R1910" s="60"/>
      <c r="S1910" s="218"/>
    </row>
    <row r="1911" spans="1:19" s="94" customFormat="1" ht="20.100000000000001" customHeight="1" x14ac:dyDescent="0.25">
      <c r="A1911" s="72"/>
      <c r="B1911" s="60" t="str">
        <f t="shared" si="116"/>
        <v>00.03.27.3.1.1.8.B.182.2017</v>
      </c>
      <c r="C1911" s="20">
        <v>182</v>
      </c>
      <c r="D1911" s="72" t="s">
        <v>1085</v>
      </c>
      <c r="E1911" s="74" t="s">
        <v>708</v>
      </c>
      <c r="F1911" s="19" t="s">
        <v>893</v>
      </c>
      <c r="G1911" s="250"/>
      <c r="H1911" s="298"/>
      <c r="I1911" s="15">
        <v>2017</v>
      </c>
      <c r="J1911" s="27"/>
      <c r="K1911" s="27"/>
      <c r="L1911" s="27"/>
      <c r="M1911" s="10">
        <v>1</v>
      </c>
      <c r="N1911" s="10">
        <v>1</v>
      </c>
      <c r="O1911" s="15" t="s">
        <v>947</v>
      </c>
      <c r="P1911" s="28" t="s">
        <v>802</v>
      </c>
      <c r="Q1911" s="11" t="s">
        <v>8</v>
      </c>
      <c r="R1911" s="60"/>
      <c r="S1911" s="218"/>
    </row>
    <row r="1912" spans="1:19" s="94" customFormat="1" ht="20.100000000000001" customHeight="1" x14ac:dyDescent="0.25">
      <c r="A1912" s="72"/>
      <c r="B1912" s="60" t="str">
        <f t="shared" si="116"/>
        <v>00.03.27.3.1.1.8.B.183.2017</v>
      </c>
      <c r="C1912" s="20">
        <v>183</v>
      </c>
      <c r="D1912" s="72" t="s">
        <v>1085</v>
      </c>
      <c r="E1912" s="121" t="s">
        <v>788</v>
      </c>
      <c r="F1912" s="19" t="s">
        <v>893</v>
      </c>
      <c r="G1912" s="250"/>
      <c r="H1912" s="298"/>
      <c r="I1912" s="73">
        <v>2017</v>
      </c>
      <c r="J1912" s="27"/>
      <c r="K1912" s="27"/>
      <c r="L1912" s="27"/>
      <c r="M1912" s="10">
        <v>1</v>
      </c>
      <c r="N1912" s="10">
        <v>1</v>
      </c>
      <c r="O1912" s="15" t="s">
        <v>947</v>
      </c>
      <c r="P1912" s="28" t="s">
        <v>802</v>
      </c>
      <c r="Q1912" s="11" t="s">
        <v>8</v>
      </c>
      <c r="R1912" s="60"/>
      <c r="S1912" s="218"/>
    </row>
    <row r="1913" spans="1:19" s="94" customFormat="1" ht="20.100000000000001" customHeight="1" x14ac:dyDescent="0.25">
      <c r="A1913" s="72"/>
      <c r="B1913" s="60" t="str">
        <f t="shared" si="116"/>
        <v>00.03.27.3.1.1.8.B.184.2017</v>
      </c>
      <c r="C1913" s="20">
        <v>184</v>
      </c>
      <c r="D1913" s="72" t="s">
        <v>1085</v>
      </c>
      <c r="E1913" s="71" t="s">
        <v>790</v>
      </c>
      <c r="F1913" s="19" t="s">
        <v>893</v>
      </c>
      <c r="G1913" s="250"/>
      <c r="H1913" s="298"/>
      <c r="I1913" s="73">
        <v>2017</v>
      </c>
      <c r="J1913" s="27"/>
      <c r="K1913" s="27"/>
      <c r="L1913" s="27"/>
      <c r="M1913" s="10">
        <v>1</v>
      </c>
      <c r="N1913" s="10">
        <v>1</v>
      </c>
      <c r="O1913" s="15" t="s">
        <v>947</v>
      </c>
      <c r="P1913" s="28" t="s">
        <v>802</v>
      </c>
      <c r="Q1913" s="11" t="s">
        <v>8</v>
      </c>
      <c r="R1913" s="60"/>
      <c r="S1913" s="218"/>
    </row>
    <row r="1914" spans="1:19" s="94" customFormat="1" ht="20.100000000000001" customHeight="1" x14ac:dyDescent="0.25">
      <c r="A1914" s="72"/>
      <c r="B1914" s="60" t="str">
        <f t="shared" si="116"/>
        <v>00.03.27.3.1.1.8.B.185.2018</v>
      </c>
      <c r="C1914" s="20">
        <v>185</v>
      </c>
      <c r="D1914" s="72" t="s">
        <v>1085</v>
      </c>
      <c r="E1914" s="71" t="s">
        <v>791</v>
      </c>
      <c r="F1914" s="19" t="s">
        <v>893</v>
      </c>
      <c r="G1914" s="250"/>
      <c r="H1914" s="298"/>
      <c r="I1914" s="73">
        <v>2018</v>
      </c>
      <c r="J1914" s="27"/>
      <c r="K1914" s="27"/>
      <c r="L1914" s="27"/>
      <c r="M1914" s="10">
        <v>1</v>
      </c>
      <c r="N1914" s="10">
        <v>1</v>
      </c>
      <c r="O1914" s="15" t="s">
        <v>947</v>
      </c>
      <c r="P1914" s="28" t="s">
        <v>802</v>
      </c>
      <c r="Q1914" s="11" t="s">
        <v>8</v>
      </c>
      <c r="R1914" s="60"/>
      <c r="S1914" s="218"/>
    </row>
    <row r="1915" spans="1:19" s="94" customFormat="1" ht="20.100000000000001" customHeight="1" x14ac:dyDescent="0.25">
      <c r="A1915" s="72"/>
      <c r="B1915" s="60" t="str">
        <f t="shared" si="116"/>
        <v>00.03.27.3.1.1.8.B.186.2017</v>
      </c>
      <c r="C1915" s="20">
        <v>186</v>
      </c>
      <c r="D1915" s="72" t="s">
        <v>1085</v>
      </c>
      <c r="E1915" s="71" t="s">
        <v>557</v>
      </c>
      <c r="F1915" s="19" t="s">
        <v>893</v>
      </c>
      <c r="G1915" s="250"/>
      <c r="H1915" s="298"/>
      <c r="I1915" s="73">
        <v>2017</v>
      </c>
      <c r="J1915" s="27"/>
      <c r="K1915" s="27"/>
      <c r="L1915" s="27"/>
      <c r="M1915" s="10">
        <v>1</v>
      </c>
      <c r="N1915" s="10">
        <v>1</v>
      </c>
      <c r="O1915" s="15" t="s">
        <v>947</v>
      </c>
      <c r="P1915" s="28" t="s">
        <v>802</v>
      </c>
      <c r="Q1915" s="11" t="s">
        <v>8</v>
      </c>
      <c r="R1915" s="60"/>
      <c r="S1915" s="218"/>
    </row>
    <row r="1916" spans="1:19" s="94" customFormat="1" ht="20.100000000000001" customHeight="1" x14ac:dyDescent="0.25">
      <c r="A1916" s="72"/>
      <c r="B1916" s="60" t="str">
        <f t="shared" si="116"/>
        <v>00.03.27.3.1.1.8.B.187.2017</v>
      </c>
      <c r="C1916" s="20">
        <v>187</v>
      </c>
      <c r="D1916" s="72" t="s">
        <v>1085</v>
      </c>
      <c r="E1916" s="71" t="s">
        <v>695</v>
      </c>
      <c r="F1916" s="19" t="s">
        <v>893</v>
      </c>
      <c r="G1916" s="250"/>
      <c r="H1916" s="298"/>
      <c r="I1916" s="73">
        <v>2017</v>
      </c>
      <c r="J1916" s="27"/>
      <c r="K1916" s="27"/>
      <c r="L1916" s="27"/>
      <c r="M1916" s="10">
        <v>1</v>
      </c>
      <c r="N1916" s="10">
        <v>1</v>
      </c>
      <c r="O1916" s="15" t="s">
        <v>947</v>
      </c>
      <c r="P1916" s="28" t="s">
        <v>802</v>
      </c>
      <c r="Q1916" s="11" t="s">
        <v>8</v>
      </c>
      <c r="R1916" s="60"/>
      <c r="S1916" s="218"/>
    </row>
    <row r="1917" spans="1:19" s="94" customFormat="1" ht="20.100000000000001" customHeight="1" x14ac:dyDescent="0.25">
      <c r="A1917" s="72"/>
      <c r="B1917" s="60" t="str">
        <f t="shared" si="116"/>
        <v>00.03.27.3.1.1.8.B.188.2018</v>
      </c>
      <c r="C1917" s="20">
        <v>188</v>
      </c>
      <c r="D1917" s="72" t="s">
        <v>1085</v>
      </c>
      <c r="E1917" s="71" t="s">
        <v>792</v>
      </c>
      <c r="F1917" s="19" t="s">
        <v>893</v>
      </c>
      <c r="G1917" s="250"/>
      <c r="H1917" s="298"/>
      <c r="I1917" s="15">
        <v>2018</v>
      </c>
      <c r="J1917" s="27"/>
      <c r="K1917" s="27"/>
      <c r="L1917" s="27"/>
      <c r="M1917" s="10">
        <v>1</v>
      </c>
      <c r="N1917" s="10">
        <v>1</v>
      </c>
      <c r="O1917" s="15" t="s">
        <v>947</v>
      </c>
      <c r="P1917" s="28" t="s">
        <v>802</v>
      </c>
      <c r="Q1917" s="11" t="s">
        <v>8</v>
      </c>
      <c r="R1917" s="60"/>
      <c r="S1917" s="218"/>
    </row>
    <row r="1918" spans="1:19" s="94" customFormat="1" ht="20.100000000000001" customHeight="1" x14ac:dyDescent="0.25">
      <c r="A1918" s="72"/>
      <c r="B1918" s="60" t="str">
        <f t="shared" si="116"/>
        <v>00.03.27.3.1.1.8.B.189.2017</v>
      </c>
      <c r="C1918" s="20">
        <v>189</v>
      </c>
      <c r="D1918" s="72" t="s">
        <v>1085</v>
      </c>
      <c r="E1918" s="71" t="s">
        <v>515</v>
      </c>
      <c r="F1918" s="19" t="s">
        <v>893</v>
      </c>
      <c r="G1918" s="250"/>
      <c r="H1918" s="298"/>
      <c r="I1918" s="15">
        <v>2017</v>
      </c>
      <c r="J1918" s="27"/>
      <c r="K1918" s="27"/>
      <c r="L1918" s="27"/>
      <c r="M1918" s="10">
        <v>1</v>
      </c>
      <c r="N1918" s="10">
        <v>1</v>
      </c>
      <c r="O1918" s="15" t="s">
        <v>947</v>
      </c>
      <c r="P1918" s="28" t="s">
        <v>802</v>
      </c>
      <c r="Q1918" s="11" t="s">
        <v>8</v>
      </c>
      <c r="R1918" s="60"/>
      <c r="S1918" s="218"/>
    </row>
    <row r="1919" spans="1:19" s="94" customFormat="1" ht="20.100000000000001" customHeight="1" x14ac:dyDescent="0.25">
      <c r="A1919" s="72"/>
      <c r="B1919" s="60" t="str">
        <f t="shared" si="116"/>
        <v>00.03.27.3.1.1.8.B.190.2017</v>
      </c>
      <c r="C1919" s="20">
        <v>190</v>
      </c>
      <c r="D1919" s="72" t="s">
        <v>1085</v>
      </c>
      <c r="E1919" s="71" t="s">
        <v>794</v>
      </c>
      <c r="F1919" s="19" t="s">
        <v>893</v>
      </c>
      <c r="G1919" s="250"/>
      <c r="H1919" s="298"/>
      <c r="I1919" s="15">
        <v>2017</v>
      </c>
      <c r="J1919" s="27"/>
      <c r="K1919" s="27"/>
      <c r="L1919" s="27"/>
      <c r="M1919" s="10">
        <v>1</v>
      </c>
      <c r="N1919" s="10">
        <v>1</v>
      </c>
      <c r="O1919" s="15" t="s">
        <v>947</v>
      </c>
      <c r="P1919" s="28" t="s">
        <v>802</v>
      </c>
      <c r="Q1919" s="11" t="s">
        <v>8</v>
      </c>
      <c r="R1919" s="60"/>
      <c r="S1919" s="218"/>
    </row>
    <row r="1920" spans="1:19" s="94" customFormat="1" ht="20.100000000000001" customHeight="1" x14ac:dyDescent="0.25">
      <c r="A1920" s="72"/>
      <c r="B1920" s="60" t="str">
        <f t="shared" si="116"/>
        <v>00.03.27.3.1.1.8.B.191.2017</v>
      </c>
      <c r="C1920" s="20">
        <v>191</v>
      </c>
      <c r="D1920" s="72" t="s">
        <v>1085</v>
      </c>
      <c r="E1920" s="71" t="s">
        <v>795</v>
      </c>
      <c r="F1920" s="19" t="s">
        <v>893</v>
      </c>
      <c r="G1920" s="250"/>
      <c r="H1920" s="298"/>
      <c r="I1920" s="15">
        <v>2017</v>
      </c>
      <c r="J1920" s="27"/>
      <c r="K1920" s="27"/>
      <c r="L1920" s="27"/>
      <c r="M1920" s="10">
        <v>1</v>
      </c>
      <c r="N1920" s="10">
        <v>1</v>
      </c>
      <c r="O1920" s="15" t="s">
        <v>947</v>
      </c>
      <c r="P1920" s="28" t="s">
        <v>802</v>
      </c>
      <c r="Q1920" s="11" t="s">
        <v>8</v>
      </c>
      <c r="R1920" s="60"/>
      <c r="S1920" s="218"/>
    </row>
    <row r="1921" spans="1:19" s="94" customFormat="1" ht="20.100000000000001" customHeight="1" x14ac:dyDescent="0.25">
      <c r="A1921" s="72"/>
      <c r="B1921" s="60" t="str">
        <f>"00.03.27.3.1.1.9.B."&amp;C1921&amp;D1921&amp;I1921</f>
        <v>00.03.27.3.1.1.9.B.192.2017</v>
      </c>
      <c r="C1921" s="20">
        <v>192</v>
      </c>
      <c r="D1921" s="72" t="s">
        <v>1085</v>
      </c>
      <c r="E1921" s="71" t="s">
        <v>438</v>
      </c>
      <c r="F1921" s="19" t="s">
        <v>893</v>
      </c>
      <c r="G1921" s="250"/>
      <c r="H1921" s="298"/>
      <c r="I1921" s="15">
        <v>2017</v>
      </c>
      <c r="J1921" s="27" t="s">
        <v>1219</v>
      </c>
      <c r="K1921" s="27"/>
      <c r="L1921" s="27"/>
      <c r="M1921" s="10">
        <v>1</v>
      </c>
      <c r="N1921" s="10">
        <v>1</v>
      </c>
      <c r="O1921" s="15" t="s">
        <v>947</v>
      </c>
      <c r="P1921" s="28" t="s">
        <v>804</v>
      </c>
      <c r="Q1921" s="11" t="s">
        <v>8</v>
      </c>
      <c r="R1921" s="60"/>
      <c r="S1921" s="218"/>
    </row>
    <row r="1922" spans="1:19" s="94" customFormat="1" ht="20.100000000000001" customHeight="1" x14ac:dyDescent="0.25">
      <c r="A1922" s="72"/>
      <c r="B1922" s="60" t="str">
        <f>"00.03.27.3.1.1.9.B."&amp;C1922&amp;D1922&amp;I1922</f>
        <v>00.03.27.3.1.1.9.B.193.2017</v>
      </c>
      <c r="C1922" s="20">
        <v>193</v>
      </c>
      <c r="D1922" s="72" t="s">
        <v>1085</v>
      </c>
      <c r="E1922" s="71" t="s">
        <v>438</v>
      </c>
      <c r="F1922" s="19" t="s">
        <v>893</v>
      </c>
      <c r="G1922" s="250"/>
      <c r="H1922" s="298"/>
      <c r="I1922" s="15">
        <v>2017</v>
      </c>
      <c r="J1922" s="27" t="s">
        <v>1219</v>
      </c>
      <c r="K1922" s="27"/>
      <c r="L1922" s="27"/>
      <c r="M1922" s="10">
        <v>1</v>
      </c>
      <c r="N1922" s="10">
        <v>1</v>
      </c>
      <c r="O1922" s="15" t="s">
        <v>947</v>
      </c>
      <c r="P1922" s="28" t="s">
        <v>804</v>
      </c>
      <c r="Q1922" s="11" t="s">
        <v>8</v>
      </c>
      <c r="R1922" s="60"/>
      <c r="S1922" s="218"/>
    </row>
    <row r="1923" spans="1:19" s="94" customFormat="1" ht="20.100000000000001" customHeight="1" x14ac:dyDescent="0.25">
      <c r="A1923" s="72"/>
      <c r="B1923" s="60" t="str">
        <f t="shared" ref="B1923:B1958" si="117">"00.03.27.3.1.1.9.B."&amp;C1923&amp;D1923&amp;I1923</f>
        <v>00.03.27.3.1.1.9.B.194.2017</v>
      </c>
      <c r="C1923" s="20">
        <v>194</v>
      </c>
      <c r="D1923" s="72" t="s">
        <v>1085</v>
      </c>
      <c r="E1923" s="71" t="s">
        <v>799</v>
      </c>
      <c r="F1923" s="19" t="s">
        <v>893</v>
      </c>
      <c r="G1923" s="250"/>
      <c r="H1923" s="298"/>
      <c r="I1923" s="15">
        <v>2017</v>
      </c>
      <c r="J1923" s="27"/>
      <c r="K1923" s="27"/>
      <c r="L1923" s="27"/>
      <c r="M1923" s="10">
        <v>1</v>
      </c>
      <c r="N1923" s="10">
        <v>1</v>
      </c>
      <c r="O1923" s="15" t="s">
        <v>947</v>
      </c>
      <c r="P1923" s="28" t="s">
        <v>1343</v>
      </c>
      <c r="Q1923" s="11" t="s">
        <v>8</v>
      </c>
      <c r="R1923" s="60"/>
      <c r="S1923" s="218"/>
    </row>
    <row r="1924" spans="1:19" s="94" customFormat="1" ht="20.100000000000001" customHeight="1" x14ac:dyDescent="0.25">
      <c r="A1924" s="72"/>
      <c r="B1924" s="60" t="str">
        <f t="shared" si="117"/>
        <v>00.03.27.3.1.1.9.B.195.2017</v>
      </c>
      <c r="C1924" s="20">
        <v>195</v>
      </c>
      <c r="D1924" s="72" t="s">
        <v>1085</v>
      </c>
      <c r="E1924" s="71" t="s">
        <v>799</v>
      </c>
      <c r="F1924" s="19" t="s">
        <v>893</v>
      </c>
      <c r="G1924" s="250"/>
      <c r="H1924" s="298"/>
      <c r="I1924" s="15">
        <v>2017</v>
      </c>
      <c r="J1924" s="27"/>
      <c r="K1924" s="27"/>
      <c r="L1924" s="27"/>
      <c r="M1924" s="10">
        <v>1</v>
      </c>
      <c r="N1924" s="10">
        <v>1</v>
      </c>
      <c r="O1924" s="15" t="s">
        <v>947</v>
      </c>
      <c r="P1924" s="28" t="s">
        <v>804</v>
      </c>
      <c r="Q1924" s="11" t="s">
        <v>8</v>
      </c>
      <c r="R1924" s="60"/>
      <c r="S1924" s="218"/>
    </row>
    <row r="1925" spans="1:19" s="94" customFormat="1" ht="20.100000000000001" customHeight="1" x14ac:dyDescent="0.25">
      <c r="A1925" s="72"/>
      <c r="B1925" s="60" t="str">
        <f t="shared" si="117"/>
        <v>00.03.27.3.1.1.9.B.196.2018</v>
      </c>
      <c r="C1925" s="20">
        <v>196</v>
      </c>
      <c r="D1925" s="72" t="s">
        <v>1085</v>
      </c>
      <c r="E1925" s="71" t="s">
        <v>1023</v>
      </c>
      <c r="F1925" s="19" t="s">
        <v>893</v>
      </c>
      <c r="G1925" s="250"/>
      <c r="H1925" s="298"/>
      <c r="I1925" s="15">
        <v>2018</v>
      </c>
      <c r="J1925" s="27" t="s">
        <v>1221</v>
      </c>
      <c r="K1925" s="27"/>
      <c r="L1925" s="27"/>
      <c r="M1925" s="10">
        <v>1</v>
      </c>
      <c r="N1925" s="10">
        <v>1</v>
      </c>
      <c r="O1925" s="15" t="s">
        <v>947</v>
      </c>
      <c r="P1925" s="28" t="s">
        <v>804</v>
      </c>
      <c r="Q1925" s="11" t="s">
        <v>8</v>
      </c>
      <c r="R1925" s="60"/>
      <c r="S1925" s="218"/>
    </row>
    <row r="1926" spans="1:19" s="94" customFormat="1" ht="20.100000000000001" customHeight="1" x14ac:dyDescent="0.25">
      <c r="A1926" s="72"/>
      <c r="B1926" s="60" t="str">
        <f t="shared" si="117"/>
        <v>00.03.27.3.1.1.9.B.197.2018</v>
      </c>
      <c r="C1926" s="20">
        <v>197</v>
      </c>
      <c r="D1926" s="72" t="s">
        <v>1085</v>
      </c>
      <c r="E1926" s="71" t="s">
        <v>1023</v>
      </c>
      <c r="F1926" s="19" t="s">
        <v>893</v>
      </c>
      <c r="G1926" s="250"/>
      <c r="H1926" s="298"/>
      <c r="I1926" s="15">
        <v>2018</v>
      </c>
      <c r="J1926" s="27" t="s">
        <v>1221</v>
      </c>
      <c r="K1926" s="27"/>
      <c r="L1926" s="27"/>
      <c r="M1926" s="10">
        <v>1</v>
      </c>
      <c r="N1926" s="10">
        <v>1</v>
      </c>
      <c r="O1926" s="15" t="s">
        <v>947</v>
      </c>
      <c r="P1926" s="28" t="s">
        <v>804</v>
      </c>
      <c r="Q1926" s="11" t="s">
        <v>8</v>
      </c>
      <c r="R1926" s="60"/>
      <c r="S1926" s="218"/>
    </row>
    <row r="1927" spans="1:19" s="94" customFormat="1" ht="20.100000000000001" customHeight="1" x14ac:dyDescent="0.25">
      <c r="A1927" s="72"/>
      <c r="B1927" s="60" t="str">
        <f t="shared" si="117"/>
        <v>00.03.27.3.1.1.9.B.198.2017</v>
      </c>
      <c r="C1927" s="20">
        <v>198</v>
      </c>
      <c r="D1927" s="72" t="s">
        <v>1085</v>
      </c>
      <c r="E1927" s="71" t="s">
        <v>800</v>
      </c>
      <c r="F1927" s="19" t="s">
        <v>893</v>
      </c>
      <c r="G1927" s="250"/>
      <c r="H1927" s="298"/>
      <c r="I1927" s="15">
        <v>2017</v>
      </c>
      <c r="J1927" s="27"/>
      <c r="K1927" s="27"/>
      <c r="L1927" s="27"/>
      <c r="M1927" s="10">
        <v>1</v>
      </c>
      <c r="N1927" s="10">
        <v>1</v>
      </c>
      <c r="O1927" s="15" t="s">
        <v>947</v>
      </c>
      <c r="P1927" s="28" t="s">
        <v>804</v>
      </c>
      <c r="Q1927" s="11" t="s">
        <v>8</v>
      </c>
      <c r="R1927" s="60"/>
      <c r="S1927" s="218"/>
    </row>
    <row r="1928" spans="1:19" s="94" customFormat="1" ht="20.100000000000001" customHeight="1" x14ac:dyDescent="0.25">
      <c r="A1928" s="72"/>
      <c r="B1928" s="60" t="str">
        <f t="shared" si="117"/>
        <v>00.03.27.3.1.1.9.B.199.2017</v>
      </c>
      <c r="C1928" s="20">
        <v>199</v>
      </c>
      <c r="D1928" s="72" t="s">
        <v>1085</v>
      </c>
      <c r="E1928" s="71" t="s">
        <v>800</v>
      </c>
      <c r="F1928" s="19" t="s">
        <v>893</v>
      </c>
      <c r="G1928" s="250"/>
      <c r="H1928" s="298"/>
      <c r="I1928" s="15">
        <v>2017</v>
      </c>
      <c r="J1928" s="27"/>
      <c r="K1928" s="27"/>
      <c r="L1928" s="27"/>
      <c r="M1928" s="10">
        <v>1</v>
      </c>
      <c r="N1928" s="10">
        <v>1</v>
      </c>
      <c r="O1928" s="15" t="s">
        <v>947</v>
      </c>
      <c r="P1928" s="28" t="s">
        <v>804</v>
      </c>
      <c r="Q1928" s="11" t="s">
        <v>8</v>
      </c>
      <c r="R1928" s="60"/>
      <c r="S1928" s="218"/>
    </row>
    <row r="1929" spans="1:19" s="94" customFormat="1" ht="20.100000000000001" customHeight="1" x14ac:dyDescent="0.25">
      <c r="A1929" s="72"/>
      <c r="B1929" s="60" t="str">
        <f t="shared" si="117"/>
        <v>00.03.27.3.1.1.9.B.200.2017</v>
      </c>
      <c r="C1929" s="20">
        <v>200</v>
      </c>
      <c r="D1929" s="72" t="s">
        <v>1085</v>
      </c>
      <c r="E1929" s="71" t="s">
        <v>805</v>
      </c>
      <c r="F1929" s="19" t="s">
        <v>893</v>
      </c>
      <c r="G1929" s="250"/>
      <c r="H1929" s="298"/>
      <c r="I1929" s="15">
        <v>2017</v>
      </c>
      <c r="J1929" s="27"/>
      <c r="K1929" s="27"/>
      <c r="L1929" s="27"/>
      <c r="M1929" s="10">
        <v>1</v>
      </c>
      <c r="N1929" s="10">
        <v>1</v>
      </c>
      <c r="O1929" s="15" t="s">
        <v>947</v>
      </c>
      <c r="P1929" s="28" t="s">
        <v>804</v>
      </c>
      <c r="Q1929" s="11" t="s">
        <v>8</v>
      </c>
      <c r="R1929" s="60"/>
      <c r="S1929" s="218"/>
    </row>
    <row r="1930" spans="1:19" s="94" customFormat="1" ht="20.100000000000001" customHeight="1" x14ac:dyDescent="0.25">
      <c r="A1930" s="72"/>
      <c r="B1930" s="60" t="str">
        <f t="shared" si="117"/>
        <v>00.03.27.3.1.1.9.B.201.2017</v>
      </c>
      <c r="C1930" s="20">
        <v>201</v>
      </c>
      <c r="D1930" s="72" t="s">
        <v>1085</v>
      </c>
      <c r="E1930" s="71" t="s">
        <v>805</v>
      </c>
      <c r="F1930" s="19" t="s">
        <v>893</v>
      </c>
      <c r="G1930" s="250"/>
      <c r="H1930" s="298"/>
      <c r="I1930" s="15">
        <v>2017</v>
      </c>
      <c r="J1930" s="27"/>
      <c r="K1930" s="27"/>
      <c r="L1930" s="27"/>
      <c r="M1930" s="10">
        <v>1</v>
      </c>
      <c r="N1930" s="10">
        <v>1</v>
      </c>
      <c r="O1930" s="15" t="s">
        <v>947</v>
      </c>
      <c r="P1930" s="28" t="s">
        <v>804</v>
      </c>
      <c r="Q1930" s="11" t="s">
        <v>8</v>
      </c>
      <c r="R1930" s="60"/>
      <c r="S1930" s="218"/>
    </row>
    <row r="1931" spans="1:19" s="94" customFormat="1" ht="20.100000000000001" customHeight="1" x14ac:dyDescent="0.25">
      <c r="A1931" s="72"/>
      <c r="B1931" s="60" t="str">
        <f t="shared" si="117"/>
        <v>00.03.27.3.1.1.9.B.202.2017</v>
      </c>
      <c r="C1931" s="20">
        <v>202</v>
      </c>
      <c r="D1931" s="72" t="s">
        <v>1085</v>
      </c>
      <c r="E1931" s="71" t="s">
        <v>805</v>
      </c>
      <c r="F1931" s="19" t="s">
        <v>893</v>
      </c>
      <c r="G1931" s="250"/>
      <c r="H1931" s="298"/>
      <c r="I1931" s="15">
        <v>2017</v>
      </c>
      <c r="J1931" s="27"/>
      <c r="K1931" s="27"/>
      <c r="L1931" s="27"/>
      <c r="M1931" s="10">
        <v>1</v>
      </c>
      <c r="N1931" s="10">
        <v>1</v>
      </c>
      <c r="O1931" s="15" t="s">
        <v>947</v>
      </c>
      <c r="P1931" s="28" t="s">
        <v>804</v>
      </c>
      <c r="Q1931" s="11" t="s">
        <v>8</v>
      </c>
      <c r="R1931" s="60"/>
      <c r="S1931" s="218"/>
    </row>
    <row r="1932" spans="1:19" s="94" customFormat="1" ht="20.100000000000001" customHeight="1" x14ac:dyDescent="0.25">
      <c r="A1932" s="72"/>
      <c r="B1932" s="60" t="str">
        <f t="shared" si="117"/>
        <v>00.03.27.3.1.1.9.B.203.2017</v>
      </c>
      <c r="C1932" s="20">
        <v>203</v>
      </c>
      <c r="D1932" s="72" t="s">
        <v>1085</v>
      </c>
      <c r="E1932" s="71" t="s">
        <v>805</v>
      </c>
      <c r="F1932" s="19" t="s">
        <v>893</v>
      </c>
      <c r="G1932" s="250"/>
      <c r="H1932" s="298"/>
      <c r="I1932" s="15">
        <v>2017</v>
      </c>
      <c r="J1932" s="27"/>
      <c r="K1932" s="27"/>
      <c r="L1932" s="27"/>
      <c r="M1932" s="10">
        <v>1</v>
      </c>
      <c r="N1932" s="10">
        <v>1</v>
      </c>
      <c r="O1932" s="15" t="s">
        <v>947</v>
      </c>
      <c r="P1932" s="28" t="s">
        <v>804</v>
      </c>
      <c r="Q1932" s="11" t="s">
        <v>8</v>
      </c>
      <c r="R1932" s="60"/>
      <c r="S1932" s="218"/>
    </row>
    <row r="1933" spans="1:19" s="94" customFormat="1" ht="20.100000000000001" customHeight="1" x14ac:dyDescent="0.25">
      <c r="A1933" s="72"/>
      <c r="B1933" s="60" t="str">
        <f t="shared" si="117"/>
        <v>00.03.27.3.1.1.9.B.204.2017</v>
      </c>
      <c r="C1933" s="20">
        <v>204</v>
      </c>
      <c r="D1933" s="72" t="s">
        <v>1085</v>
      </c>
      <c r="E1933" s="71" t="s">
        <v>784</v>
      </c>
      <c r="F1933" s="19" t="s">
        <v>893</v>
      </c>
      <c r="G1933" s="250"/>
      <c r="H1933" s="298"/>
      <c r="I1933" s="15">
        <v>2017</v>
      </c>
      <c r="J1933" s="27"/>
      <c r="K1933" s="27"/>
      <c r="L1933" s="27"/>
      <c r="M1933" s="10">
        <v>1</v>
      </c>
      <c r="N1933" s="10">
        <v>1</v>
      </c>
      <c r="O1933" s="15" t="s">
        <v>947</v>
      </c>
      <c r="P1933" s="28" t="s">
        <v>804</v>
      </c>
      <c r="Q1933" s="11" t="s">
        <v>8</v>
      </c>
      <c r="R1933" s="60"/>
      <c r="S1933" s="218"/>
    </row>
    <row r="1934" spans="1:19" s="94" customFormat="1" ht="20.100000000000001" customHeight="1" x14ac:dyDescent="0.25">
      <c r="A1934" s="72"/>
      <c r="B1934" s="60" t="str">
        <f t="shared" si="117"/>
        <v>00.03.27.3.1.1.9.B.205.2017</v>
      </c>
      <c r="C1934" s="20">
        <v>205</v>
      </c>
      <c r="D1934" s="72" t="s">
        <v>1085</v>
      </c>
      <c r="E1934" s="71" t="s">
        <v>784</v>
      </c>
      <c r="F1934" s="19" t="s">
        <v>893</v>
      </c>
      <c r="G1934" s="250"/>
      <c r="H1934" s="298"/>
      <c r="I1934" s="15">
        <v>2017</v>
      </c>
      <c r="J1934" s="27"/>
      <c r="K1934" s="27"/>
      <c r="L1934" s="27"/>
      <c r="M1934" s="10">
        <v>1</v>
      </c>
      <c r="N1934" s="10">
        <v>1</v>
      </c>
      <c r="O1934" s="15" t="s">
        <v>947</v>
      </c>
      <c r="P1934" s="28" t="s">
        <v>804</v>
      </c>
      <c r="Q1934" s="11" t="s">
        <v>8</v>
      </c>
      <c r="R1934" s="60"/>
      <c r="S1934" s="218"/>
    </row>
    <row r="1935" spans="1:19" s="94" customFormat="1" ht="20.100000000000001" customHeight="1" x14ac:dyDescent="0.25">
      <c r="A1935" s="72"/>
      <c r="B1935" s="60" t="str">
        <f t="shared" si="117"/>
        <v>00.03.27.3.1.1.9.B.206.2017</v>
      </c>
      <c r="C1935" s="20">
        <v>206</v>
      </c>
      <c r="D1935" s="72" t="s">
        <v>1085</v>
      </c>
      <c r="E1935" s="71" t="s">
        <v>785</v>
      </c>
      <c r="F1935" s="19" t="s">
        <v>893</v>
      </c>
      <c r="G1935" s="250"/>
      <c r="H1935" s="298"/>
      <c r="I1935" s="15">
        <v>2017</v>
      </c>
      <c r="J1935" s="27"/>
      <c r="K1935" s="27"/>
      <c r="L1935" s="27"/>
      <c r="M1935" s="10">
        <v>1</v>
      </c>
      <c r="N1935" s="10">
        <v>1</v>
      </c>
      <c r="O1935" s="15" t="s">
        <v>947</v>
      </c>
      <c r="P1935" s="28" t="s">
        <v>804</v>
      </c>
      <c r="Q1935" s="11" t="s">
        <v>8</v>
      </c>
      <c r="R1935" s="60"/>
      <c r="S1935" s="218"/>
    </row>
    <row r="1936" spans="1:19" s="94" customFormat="1" ht="20.100000000000001" customHeight="1" x14ac:dyDescent="0.25">
      <c r="A1936" s="72"/>
      <c r="B1936" s="60" t="str">
        <f t="shared" si="117"/>
        <v>00.03.27.3.1.1.9.B.207.2017</v>
      </c>
      <c r="C1936" s="20">
        <v>207</v>
      </c>
      <c r="D1936" s="72" t="s">
        <v>1085</v>
      </c>
      <c r="E1936" s="71" t="s">
        <v>785</v>
      </c>
      <c r="F1936" s="19" t="s">
        <v>893</v>
      </c>
      <c r="G1936" s="250"/>
      <c r="H1936" s="298"/>
      <c r="I1936" s="15">
        <v>2017</v>
      </c>
      <c r="J1936" s="27"/>
      <c r="K1936" s="27"/>
      <c r="L1936" s="27"/>
      <c r="M1936" s="10">
        <v>1</v>
      </c>
      <c r="N1936" s="10">
        <v>1</v>
      </c>
      <c r="O1936" s="15" t="s">
        <v>947</v>
      </c>
      <c r="P1936" s="28" t="s">
        <v>804</v>
      </c>
      <c r="Q1936" s="11" t="s">
        <v>8</v>
      </c>
      <c r="R1936" s="60"/>
      <c r="S1936" s="218"/>
    </row>
    <row r="1937" spans="1:19" s="94" customFormat="1" ht="20.100000000000001" customHeight="1" x14ac:dyDescent="0.25">
      <c r="A1937" s="72"/>
      <c r="B1937" s="60" t="str">
        <f t="shared" si="117"/>
        <v>00.03.27.3.1.1.9.B.208.2017</v>
      </c>
      <c r="C1937" s="20">
        <v>208</v>
      </c>
      <c r="D1937" s="72" t="s">
        <v>1085</v>
      </c>
      <c r="E1937" s="71" t="s">
        <v>783</v>
      </c>
      <c r="F1937" s="19" t="s">
        <v>893</v>
      </c>
      <c r="G1937" s="250"/>
      <c r="H1937" s="298"/>
      <c r="I1937" s="15">
        <v>2017</v>
      </c>
      <c r="J1937" s="27"/>
      <c r="K1937" s="27"/>
      <c r="L1937" s="27"/>
      <c r="M1937" s="10">
        <v>1</v>
      </c>
      <c r="N1937" s="10">
        <v>1</v>
      </c>
      <c r="O1937" s="15" t="s">
        <v>947</v>
      </c>
      <c r="P1937" s="28" t="s">
        <v>804</v>
      </c>
      <c r="Q1937" s="11" t="s">
        <v>8</v>
      </c>
      <c r="R1937" s="60"/>
      <c r="S1937" s="218"/>
    </row>
    <row r="1938" spans="1:19" s="94" customFormat="1" ht="20.100000000000001" customHeight="1" x14ac:dyDescent="0.25">
      <c r="A1938" s="72"/>
      <c r="B1938" s="60" t="str">
        <f t="shared" si="117"/>
        <v>00.03.27.3.1.1.9.B.209.2017</v>
      </c>
      <c r="C1938" s="20">
        <v>209</v>
      </c>
      <c r="D1938" s="72" t="s">
        <v>1085</v>
      </c>
      <c r="E1938" s="71" t="s">
        <v>783</v>
      </c>
      <c r="F1938" s="19" t="s">
        <v>893</v>
      </c>
      <c r="G1938" s="250"/>
      <c r="H1938" s="298"/>
      <c r="I1938" s="15">
        <v>2017</v>
      </c>
      <c r="J1938" s="27"/>
      <c r="K1938" s="27"/>
      <c r="L1938" s="27"/>
      <c r="M1938" s="10">
        <v>1</v>
      </c>
      <c r="N1938" s="10">
        <v>1</v>
      </c>
      <c r="O1938" s="15" t="s">
        <v>947</v>
      </c>
      <c r="P1938" s="28" t="s">
        <v>804</v>
      </c>
      <c r="Q1938" s="11" t="s">
        <v>8</v>
      </c>
      <c r="R1938" s="60"/>
      <c r="S1938" s="218"/>
    </row>
    <row r="1939" spans="1:19" s="94" customFormat="1" ht="20.100000000000001" customHeight="1" x14ac:dyDescent="0.25">
      <c r="A1939" s="72"/>
      <c r="B1939" s="60" t="str">
        <f t="shared" si="117"/>
        <v>00.03.27.3.1.1.9.B.210.2017</v>
      </c>
      <c r="C1939" s="20">
        <v>210</v>
      </c>
      <c r="D1939" s="72" t="s">
        <v>1085</v>
      </c>
      <c r="E1939" s="71" t="s">
        <v>1330</v>
      </c>
      <c r="F1939" s="19" t="s">
        <v>893</v>
      </c>
      <c r="G1939" s="250"/>
      <c r="H1939" s="298"/>
      <c r="I1939" s="15">
        <v>2017</v>
      </c>
      <c r="J1939" s="27"/>
      <c r="K1939" s="27"/>
      <c r="L1939" s="27"/>
      <c r="M1939" s="10">
        <v>1</v>
      </c>
      <c r="N1939" s="10">
        <v>1</v>
      </c>
      <c r="O1939" s="15" t="s">
        <v>947</v>
      </c>
      <c r="P1939" s="28" t="s">
        <v>804</v>
      </c>
      <c r="Q1939" s="11" t="s">
        <v>8</v>
      </c>
      <c r="R1939" s="60"/>
      <c r="S1939" s="218"/>
    </row>
    <row r="1940" spans="1:19" s="94" customFormat="1" ht="20.100000000000001" customHeight="1" x14ac:dyDescent="0.25">
      <c r="A1940" s="72"/>
      <c r="B1940" s="60" t="str">
        <f t="shared" si="117"/>
        <v>00.03.27.3.1.1.9.B.211.2017</v>
      </c>
      <c r="C1940" s="20">
        <v>211</v>
      </c>
      <c r="D1940" s="72" t="s">
        <v>1085</v>
      </c>
      <c r="E1940" s="71" t="s">
        <v>1330</v>
      </c>
      <c r="F1940" s="19" t="s">
        <v>893</v>
      </c>
      <c r="G1940" s="250"/>
      <c r="H1940" s="298"/>
      <c r="I1940" s="15">
        <v>2017</v>
      </c>
      <c r="J1940" s="27"/>
      <c r="K1940" s="27"/>
      <c r="L1940" s="27"/>
      <c r="M1940" s="10">
        <v>1</v>
      </c>
      <c r="N1940" s="10">
        <v>1</v>
      </c>
      <c r="O1940" s="15" t="s">
        <v>947</v>
      </c>
      <c r="P1940" s="28" t="s">
        <v>804</v>
      </c>
      <c r="Q1940" s="11" t="s">
        <v>8</v>
      </c>
      <c r="R1940" s="60"/>
      <c r="S1940" s="218"/>
    </row>
    <row r="1941" spans="1:19" s="94" customFormat="1" ht="20.100000000000001" customHeight="1" x14ac:dyDescent="0.25">
      <c r="A1941" s="72"/>
      <c r="B1941" s="60" t="str">
        <f t="shared" si="117"/>
        <v>00.03.27.3.1.1.9.B.212.2016</v>
      </c>
      <c r="C1941" s="20">
        <v>212</v>
      </c>
      <c r="D1941" s="72" t="s">
        <v>1085</v>
      </c>
      <c r="E1941" s="71" t="s">
        <v>78</v>
      </c>
      <c r="F1941" s="19" t="s">
        <v>893</v>
      </c>
      <c r="G1941" s="250"/>
      <c r="H1941" s="298"/>
      <c r="I1941" s="15">
        <v>2016</v>
      </c>
      <c r="J1941" s="27" t="s">
        <v>366</v>
      </c>
      <c r="K1941" s="27"/>
      <c r="L1941" s="27"/>
      <c r="M1941" s="10">
        <v>1</v>
      </c>
      <c r="N1941" s="10">
        <v>1</v>
      </c>
      <c r="O1941" s="15" t="s">
        <v>947</v>
      </c>
      <c r="P1941" s="28" t="s">
        <v>804</v>
      </c>
      <c r="Q1941" s="11" t="s">
        <v>8</v>
      </c>
      <c r="R1941" s="60"/>
      <c r="S1941" s="218"/>
    </row>
    <row r="1942" spans="1:19" s="94" customFormat="1" ht="20.100000000000001" customHeight="1" x14ac:dyDescent="0.25">
      <c r="A1942" s="72"/>
      <c r="B1942" s="60" t="str">
        <f t="shared" si="117"/>
        <v>00.03.27.3.1.1.9.B.213.2016</v>
      </c>
      <c r="C1942" s="20">
        <v>213</v>
      </c>
      <c r="D1942" s="72" t="s">
        <v>1085</v>
      </c>
      <c r="E1942" s="71" t="s">
        <v>78</v>
      </c>
      <c r="F1942" s="19" t="s">
        <v>893</v>
      </c>
      <c r="G1942" s="250"/>
      <c r="H1942" s="298"/>
      <c r="I1942" s="15">
        <v>2016</v>
      </c>
      <c r="J1942" s="27" t="s">
        <v>366</v>
      </c>
      <c r="K1942" s="27"/>
      <c r="L1942" s="27"/>
      <c r="M1942" s="10">
        <v>1</v>
      </c>
      <c r="N1942" s="10">
        <v>1</v>
      </c>
      <c r="O1942" s="15" t="s">
        <v>947</v>
      </c>
      <c r="P1942" s="28" t="s">
        <v>804</v>
      </c>
      <c r="Q1942" s="11" t="s">
        <v>8</v>
      </c>
      <c r="R1942" s="60"/>
      <c r="S1942" s="218"/>
    </row>
    <row r="1943" spans="1:19" s="94" customFormat="1" ht="20.100000000000001" customHeight="1" x14ac:dyDescent="0.25">
      <c r="A1943" s="72"/>
      <c r="B1943" s="60" t="str">
        <f t="shared" si="117"/>
        <v>00.03.27.3.1.1.9.B.214.2017</v>
      </c>
      <c r="C1943" s="20">
        <v>214</v>
      </c>
      <c r="D1943" s="72" t="s">
        <v>1085</v>
      </c>
      <c r="E1943" s="121" t="s">
        <v>731</v>
      </c>
      <c r="F1943" s="19" t="s">
        <v>893</v>
      </c>
      <c r="G1943" s="250"/>
      <c r="H1943" s="298"/>
      <c r="I1943" s="15">
        <v>2017</v>
      </c>
      <c r="J1943" s="27" t="s">
        <v>1044</v>
      </c>
      <c r="K1943" s="27"/>
      <c r="L1943" s="27"/>
      <c r="M1943" s="10">
        <v>1</v>
      </c>
      <c r="N1943" s="10">
        <v>1</v>
      </c>
      <c r="O1943" s="15" t="s">
        <v>947</v>
      </c>
      <c r="P1943" s="28" t="s">
        <v>804</v>
      </c>
      <c r="Q1943" s="11" t="s">
        <v>8</v>
      </c>
      <c r="R1943" s="60"/>
      <c r="S1943" s="218"/>
    </row>
    <row r="1944" spans="1:19" s="94" customFormat="1" ht="20.100000000000001" customHeight="1" x14ac:dyDescent="0.25">
      <c r="A1944" s="72"/>
      <c r="B1944" s="60" t="str">
        <f t="shared" si="117"/>
        <v>00.03.27.3.1.1.9.B.215.2018</v>
      </c>
      <c r="C1944" s="20">
        <v>215</v>
      </c>
      <c r="D1944" s="72" t="s">
        <v>1085</v>
      </c>
      <c r="E1944" s="71" t="s">
        <v>559</v>
      </c>
      <c r="F1944" s="19" t="s">
        <v>893</v>
      </c>
      <c r="G1944" s="250"/>
      <c r="H1944" s="298"/>
      <c r="I1944" s="15">
        <v>2018</v>
      </c>
      <c r="J1944" s="27"/>
      <c r="K1944" s="27"/>
      <c r="L1944" s="27"/>
      <c r="M1944" s="10">
        <v>1</v>
      </c>
      <c r="N1944" s="10">
        <v>1</v>
      </c>
      <c r="O1944" s="15" t="s">
        <v>947</v>
      </c>
      <c r="P1944" s="28" t="s">
        <v>804</v>
      </c>
      <c r="Q1944" s="11" t="s">
        <v>8</v>
      </c>
      <c r="R1944" s="60"/>
      <c r="S1944" s="218"/>
    </row>
    <row r="1945" spans="1:19" s="94" customFormat="1" ht="20.100000000000001" customHeight="1" x14ac:dyDescent="0.25">
      <c r="A1945" s="72"/>
      <c r="B1945" s="60" t="str">
        <f t="shared" si="117"/>
        <v>00.03.27.3.1.1.9.B.216.2017</v>
      </c>
      <c r="C1945" s="20">
        <v>216</v>
      </c>
      <c r="D1945" s="72" t="s">
        <v>1085</v>
      </c>
      <c r="E1945" s="74" t="s">
        <v>708</v>
      </c>
      <c r="F1945" s="19" t="s">
        <v>893</v>
      </c>
      <c r="G1945" s="250"/>
      <c r="H1945" s="298"/>
      <c r="I1945" s="15">
        <v>2017</v>
      </c>
      <c r="J1945" s="27" t="s">
        <v>1223</v>
      </c>
      <c r="K1945" s="27"/>
      <c r="L1945" s="27"/>
      <c r="M1945" s="10">
        <v>1</v>
      </c>
      <c r="N1945" s="10">
        <v>1</v>
      </c>
      <c r="O1945" s="15" t="s">
        <v>947</v>
      </c>
      <c r="P1945" s="28" t="s">
        <v>804</v>
      </c>
      <c r="Q1945" s="11" t="s">
        <v>8</v>
      </c>
      <c r="R1945" s="60"/>
      <c r="S1945" s="218"/>
    </row>
    <row r="1946" spans="1:19" s="94" customFormat="1" ht="20.100000000000001" customHeight="1" x14ac:dyDescent="0.25">
      <c r="A1946" s="72"/>
      <c r="B1946" s="60" t="str">
        <f t="shared" si="117"/>
        <v>00.03.27.3.1.1.9.B.217.2017</v>
      </c>
      <c r="C1946" s="20">
        <v>217</v>
      </c>
      <c r="D1946" s="72" t="s">
        <v>1085</v>
      </c>
      <c r="E1946" s="121" t="s">
        <v>788</v>
      </c>
      <c r="F1946" s="19" t="s">
        <v>893</v>
      </c>
      <c r="G1946" s="250"/>
      <c r="H1946" s="298"/>
      <c r="I1946" s="15">
        <v>2017</v>
      </c>
      <c r="J1946" s="27"/>
      <c r="K1946" s="27"/>
      <c r="L1946" s="27"/>
      <c r="M1946" s="10">
        <v>1</v>
      </c>
      <c r="N1946" s="10">
        <v>1</v>
      </c>
      <c r="O1946" s="15" t="s">
        <v>947</v>
      </c>
      <c r="P1946" s="28" t="s">
        <v>804</v>
      </c>
      <c r="Q1946" s="11" t="s">
        <v>8</v>
      </c>
      <c r="R1946" s="60"/>
      <c r="S1946" s="218"/>
    </row>
    <row r="1947" spans="1:19" s="94" customFormat="1" ht="20.100000000000001" customHeight="1" x14ac:dyDescent="0.25">
      <c r="A1947" s="72"/>
      <c r="B1947" s="60" t="str">
        <f t="shared" si="117"/>
        <v>00.03.27.3.1.1.9.B.218.2017</v>
      </c>
      <c r="C1947" s="20">
        <v>218</v>
      </c>
      <c r="D1947" s="72" t="s">
        <v>1085</v>
      </c>
      <c r="E1947" s="121" t="s">
        <v>788</v>
      </c>
      <c r="F1947" s="19" t="s">
        <v>893</v>
      </c>
      <c r="G1947" s="250"/>
      <c r="H1947" s="298"/>
      <c r="I1947" s="15">
        <v>2017</v>
      </c>
      <c r="J1947" s="27"/>
      <c r="K1947" s="27"/>
      <c r="L1947" s="27"/>
      <c r="M1947" s="10">
        <v>1</v>
      </c>
      <c r="N1947" s="10">
        <v>1</v>
      </c>
      <c r="O1947" s="15" t="s">
        <v>947</v>
      </c>
      <c r="P1947" s="28" t="s">
        <v>804</v>
      </c>
      <c r="Q1947" s="11" t="s">
        <v>8</v>
      </c>
      <c r="R1947" s="60"/>
      <c r="S1947" s="218"/>
    </row>
    <row r="1948" spans="1:19" s="94" customFormat="1" ht="20.100000000000001" customHeight="1" x14ac:dyDescent="0.25">
      <c r="A1948" s="72"/>
      <c r="B1948" s="60" t="str">
        <f t="shared" si="117"/>
        <v>00.03.27.3.1.1.9.B.219.2017</v>
      </c>
      <c r="C1948" s="20">
        <v>219</v>
      </c>
      <c r="D1948" s="72" t="s">
        <v>1085</v>
      </c>
      <c r="E1948" s="71" t="s">
        <v>790</v>
      </c>
      <c r="F1948" s="19" t="s">
        <v>893</v>
      </c>
      <c r="G1948" s="250"/>
      <c r="H1948" s="298"/>
      <c r="I1948" s="15">
        <v>2017</v>
      </c>
      <c r="J1948" s="27" t="s">
        <v>1224</v>
      </c>
      <c r="K1948" s="27"/>
      <c r="L1948" s="27"/>
      <c r="M1948" s="10">
        <v>1</v>
      </c>
      <c r="N1948" s="10">
        <v>1</v>
      </c>
      <c r="O1948" s="15" t="s">
        <v>947</v>
      </c>
      <c r="P1948" s="28" t="s">
        <v>804</v>
      </c>
      <c r="Q1948" s="11" t="s">
        <v>8</v>
      </c>
      <c r="R1948" s="60"/>
      <c r="S1948" s="218"/>
    </row>
    <row r="1949" spans="1:19" s="94" customFormat="1" ht="20.100000000000001" customHeight="1" x14ac:dyDescent="0.25">
      <c r="A1949" s="72"/>
      <c r="B1949" s="60" t="str">
        <f t="shared" si="117"/>
        <v>00.03.27.3.1.1.9.B.220.2017</v>
      </c>
      <c r="C1949" s="20">
        <v>220</v>
      </c>
      <c r="D1949" s="72" t="s">
        <v>1085</v>
      </c>
      <c r="E1949" s="71" t="s">
        <v>791</v>
      </c>
      <c r="F1949" s="19" t="s">
        <v>893</v>
      </c>
      <c r="G1949" s="250"/>
      <c r="H1949" s="298"/>
      <c r="I1949" s="73">
        <v>2017</v>
      </c>
      <c r="J1949" s="27" t="s">
        <v>1225</v>
      </c>
      <c r="K1949" s="27"/>
      <c r="L1949" s="27"/>
      <c r="M1949" s="10">
        <v>1</v>
      </c>
      <c r="N1949" s="10">
        <v>1</v>
      </c>
      <c r="O1949" s="15" t="s">
        <v>947</v>
      </c>
      <c r="P1949" s="28" t="s">
        <v>804</v>
      </c>
      <c r="Q1949" s="11" t="s">
        <v>8</v>
      </c>
      <c r="R1949" s="60"/>
      <c r="S1949" s="218"/>
    </row>
    <row r="1950" spans="1:19" s="94" customFormat="1" ht="20.100000000000001" customHeight="1" x14ac:dyDescent="0.25">
      <c r="A1950" s="72"/>
      <c r="B1950" s="60" t="str">
        <f t="shared" si="117"/>
        <v>00.03.27.3.1.1.9.B.221.2017</v>
      </c>
      <c r="C1950" s="20">
        <v>221</v>
      </c>
      <c r="D1950" s="72" t="s">
        <v>1085</v>
      </c>
      <c r="E1950" s="71" t="s">
        <v>557</v>
      </c>
      <c r="F1950" s="19" t="s">
        <v>893</v>
      </c>
      <c r="G1950" s="250"/>
      <c r="H1950" s="298"/>
      <c r="I1950" s="73">
        <v>2017</v>
      </c>
      <c r="J1950" s="27"/>
      <c r="K1950" s="27"/>
      <c r="L1950" s="27"/>
      <c r="M1950" s="10">
        <v>1</v>
      </c>
      <c r="N1950" s="10">
        <v>1</v>
      </c>
      <c r="O1950" s="15" t="s">
        <v>947</v>
      </c>
      <c r="P1950" s="28" t="s">
        <v>804</v>
      </c>
      <c r="Q1950" s="11" t="s">
        <v>8</v>
      </c>
      <c r="R1950" s="60"/>
      <c r="S1950" s="218"/>
    </row>
    <row r="1951" spans="1:19" s="94" customFormat="1" ht="20.100000000000001" customHeight="1" x14ac:dyDescent="0.25">
      <c r="A1951" s="72"/>
      <c r="B1951" s="60" t="str">
        <f t="shared" si="117"/>
        <v>00.03.27.3.1.1.9.B.222.2018</v>
      </c>
      <c r="C1951" s="20">
        <v>222</v>
      </c>
      <c r="D1951" s="72" t="s">
        <v>1085</v>
      </c>
      <c r="E1951" s="71" t="s">
        <v>695</v>
      </c>
      <c r="F1951" s="19" t="s">
        <v>893</v>
      </c>
      <c r="G1951" s="250"/>
      <c r="H1951" s="298"/>
      <c r="I1951" s="73">
        <v>2018</v>
      </c>
      <c r="J1951" s="27"/>
      <c r="K1951" s="27"/>
      <c r="L1951" s="27"/>
      <c r="M1951" s="10">
        <v>1</v>
      </c>
      <c r="N1951" s="10">
        <v>1</v>
      </c>
      <c r="O1951" s="15" t="s">
        <v>947</v>
      </c>
      <c r="P1951" s="28" t="s">
        <v>804</v>
      </c>
      <c r="Q1951" s="11" t="s">
        <v>8</v>
      </c>
      <c r="R1951" s="60"/>
      <c r="S1951" s="218"/>
    </row>
    <row r="1952" spans="1:19" s="94" customFormat="1" ht="20.100000000000001" customHeight="1" x14ac:dyDescent="0.25">
      <c r="A1952" s="72"/>
      <c r="B1952" s="60" t="str">
        <f t="shared" si="117"/>
        <v>00.03.27.3.1.1.9.B.223.2017</v>
      </c>
      <c r="C1952" s="20">
        <v>223</v>
      </c>
      <c r="D1952" s="72" t="s">
        <v>1085</v>
      </c>
      <c r="E1952" s="71" t="s">
        <v>793</v>
      </c>
      <c r="F1952" s="19" t="s">
        <v>893</v>
      </c>
      <c r="G1952" s="250"/>
      <c r="H1952" s="298"/>
      <c r="I1952" s="73">
        <v>2017</v>
      </c>
      <c r="J1952" s="27"/>
      <c r="K1952" s="27"/>
      <c r="L1952" s="27"/>
      <c r="M1952" s="10">
        <v>1</v>
      </c>
      <c r="N1952" s="10">
        <v>1</v>
      </c>
      <c r="O1952" s="15" t="s">
        <v>947</v>
      </c>
      <c r="P1952" s="28" t="s">
        <v>804</v>
      </c>
      <c r="Q1952" s="11" t="s">
        <v>8</v>
      </c>
      <c r="R1952" s="60"/>
      <c r="S1952" s="218"/>
    </row>
    <row r="1953" spans="1:19" s="94" customFormat="1" ht="20.100000000000001" customHeight="1" x14ac:dyDescent="0.25">
      <c r="A1953" s="72"/>
      <c r="B1953" s="60" t="str">
        <f t="shared" si="117"/>
        <v>00.03.27.3.1.1.9.B.224.2017</v>
      </c>
      <c r="C1953" s="20">
        <v>224</v>
      </c>
      <c r="D1953" s="72" t="s">
        <v>1085</v>
      </c>
      <c r="E1953" s="71" t="s">
        <v>792</v>
      </c>
      <c r="F1953" s="19" t="s">
        <v>893</v>
      </c>
      <c r="G1953" s="250"/>
      <c r="H1953" s="298"/>
      <c r="I1953" s="73">
        <v>2017</v>
      </c>
      <c r="J1953" s="27"/>
      <c r="K1953" s="27"/>
      <c r="L1953" s="27"/>
      <c r="M1953" s="10">
        <v>1</v>
      </c>
      <c r="N1953" s="10">
        <v>1</v>
      </c>
      <c r="O1953" s="15" t="s">
        <v>947</v>
      </c>
      <c r="P1953" s="28" t="s">
        <v>804</v>
      </c>
      <c r="Q1953" s="11" t="s">
        <v>8</v>
      </c>
      <c r="R1953" s="60"/>
      <c r="S1953" s="218"/>
    </row>
    <row r="1954" spans="1:19" s="94" customFormat="1" ht="20.100000000000001" customHeight="1" x14ac:dyDescent="0.25">
      <c r="A1954" s="72"/>
      <c r="B1954" s="60" t="str">
        <f t="shared" si="117"/>
        <v>00.03.27.3.1.1.9.B.225.2018</v>
      </c>
      <c r="C1954" s="20">
        <v>225</v>
      </c>
      <c r="D1954" s="72" t="s">
        <v>1085</v>
      </c>
      <c r="E1954" s="71" t="s">
        <v>515</v>
      </c>
      <c r="F1954" s="19" t="s">
        <v>893</v>
      </c>
      <c r="G1954" s="250"/>
      <c r="H1954" s="298"/>
      <c r="I1954" s="10">
        <v>2018</v>
      </c>
      <c r="J1954" s="27"/>
      <c r="K1954" s="27"/>
      <c r="L1954" s="27"/>
      <c r="M1954" s="10">
        <v>1</v>
      </c>
      <c r="N1954" s="10">
        <v>1</v>
      </c>
      <c r="O1954" s="15" t="s">
        <v>947</v>
      </c>
      <c r="P1954" s="28" t="s">
        <v>804</v>
      </c>
      <c r="Q1954" s="11" t="s">
        <v>8</v>
      </c>
      <c r="R1954" s="60"/>
      <c r="S1954" s="218"/>
    </row>
    <row r="1955" spans="1:19" s="94" customFormat="1" ht="20.100000000000001" customHeight="1" x14ac:dyDescent="0.25">
      <c r="A1955" s="72"/>
      <c r="B1955" s="60" t="str">
        <f t="shared" si="117"/>
        <v>00.03.27.3.1.1.9.B.226.2017</v>
      </c>
      <c r="C1955" s="20">
        <v>226</v>
      </c>
      <c r="D1955" s="72" t="s">
        <v>1085</v>
      </c>
      <c r="E1955" s="71" t="s">
        <v>794</v>
      </c>
      <c r="F1955" s="19" t="s">
        <v>893</v>
      </c>
      <c r="G1955" s="250"/>
      <c r="H1955" s="298"/>
      <c r="I1955" s="10">
        <v>2017</v>
      </c>
      <c r="J1955" s="27"/>
      <c r="K1955" s="27"/>
      <c r="L1955" s="27"/>
      <c r="M1955" s="10">
        <v>1</v>
      </c>
      <c r="N1955" s="10">
        <v>1</v>
      </c>
      <c r="O1955" s="15" t="s">
        <v>947</v>
      </c>
      <c r="P1955" s="28" t="s">
        <v>804</v>
      </c>
      <c r="Q1955" s="11" t="s">
        <v>8</v>
      </c>
      <c r="R1955" s="60"/>
      <c r="S1955" s="218"/>
    </row>
    <row r="1956" spans="1:19" s="94" customFormat="1" ht="20.100000000000001" customHeight="1" x14ac:dyDescent="0.25">
      <c r="A1956" s="72"/>
      <c r="B1956" s="60" t="str">
        <f>"00.03.27.3.1.1.9.B."&amp;C1956&amp;D1956&amp;I1956</f>
        <v>00.03.27.3.1.1.9.B.227.2017</v>
      </c>
      <c r="C1956" s="20">
        <v>227</v>
      </c>
      <c r="D1956" s="72" t="s">
        <v>1085</v>
      </c>
      <c r="E1956" s="71" t="s">
        <v>795</v>
      </c>
      <c r="F1956" s="19" t="s">
        <v>893</v>
      </c>
      <c r="G1956" s="250"/>
      <c r="H1956" s="298"/>
      <c r="I1956" s="10">
        <v>2017</v>
      </c>
      <c r="J1956" s="27"/>
      <c r="K1956" s="27"/>
      <c r="L1956" s="27"/>
      <c r="M1956" s="10">
        <v>1</v>
      </c>
      <c r="N1956" s="10">
        <v>1</v>
      </c>
      <c r="O1956" s="15" t="s">
        <v>947</v>
      </c>
      <c r="P1956" s="28" t="s">
        <v>804</v>
      </c>
      <c r="Q1956" s="93" t="s">
        <v>8</v>
      </c>
      <c r="R1956" s="60"/>
      <c r="S1956" s="218"/>
    </row>
    <row r="1957" spans="1:19" s="94" customFormat="1" ht="20.100000000000001" customHeight="1" x14ac:dyDescent="0.25">
      <c r="A1957" s="72"/>
      <c r="B1957" s="60" t="str">
        <f>"00.03.27.3.1.1.9.B."&amp;C1957&amp;D1957&amp;I1957</f>
        <v>00.03.27.3.1.1.9.B.228.2017</v>
      </c>
      <c r="C1957" s="20">
        <v>228</v>
      </c>
      <c r="D1957" s="72" t="s">
        <v>1085</v>
      </c>
      <c r="E1957" s="71" t="s">
        <v>789</v>
      </c>
      <c r="F1957" s="19" t="s">
        <v>893</v>
      </c>
      <c r="G1957" s="250"/>
      <c r="H1957" s="298"/>
      <c r="I1957" s="10">
        <v>2017</v>
      </c>
      <c r="J1957" s="27"/>
      <c r="K1957" s="27"/>
      <c r="L1957" s="27"/>
      <c r="M1957" s="10">
        <v>1</v>
      </c>
      <c r="N1957" s="10">
        <v>1</v>
      </c>
      <c r="O1957" s="15" t="s">
        <v>947</v>
      </c>
      <c r="P1957" s="28" t="s">
        <v>1344</v>
      </c>
      <c r="Q1957" s="93" t="s">
        <v>8</v>
      </c>
      <c r="R1957" s="60"/>
      <c r="S1957" s="218"/>
    </row>
    <row r="1958" spans="1:19" s="94" customFormat="1" ht="20.100000000000001" customHeight="1" x14ac:dyDescent="0.25">
      <c r="A1958" s="72"/>
      <c r="B1958" s="60" t="str">
        <f t="shared" si="117"/>
        <v>00.03.27.3.1.1.9.B.229.2017</v>
      </c>
      <c r="C1958" s="20">
        <v>229</v>
      </c>
      <c r="D1958" s="72" t="s">
        <v>1085</v>
      </c>
      <c r="E1958" s="95" t="s">
        <v>214</v>
      </c>
      <c r="F1958" s="91" t="s">
        <v>893</v>
      </c>
      <c r="G1958" s="251"/>
      <c r="H1958" s="300"/>
      <c r="I1958" s="92">
        <v>2017</v>
      </c>
      <c r="J1958" s="45"/>
      <c r="K1958" s="45"/>
      <c r="L1958" s="45"/>
      <c r="M1958" s="92">
        <v>1</v>
      </c>
      <c r="N1958" s="92">
        <v>1</v>
      </c>
      <c r="O1958" s="100" t="s">
        <v>947</v>
      </c>
      <c r="P1958" s="102" t="s">
        <v>901</v>
      </c>
      <c r="Q1958" s="11" t="s">
        <v>8</v>
      </c>
      <c r="R1958" s="60"/>
      <c r="S1958" s="218"/>
    </row>
    <row r="1959" spans="1:19" s="94" customFormat="1" ht="20.100000000000001" customHeight="1" x14ac:dyDescent="0.25">
      <c r="A1959" s="72"/>
      <c r="B1959" s="60" t="str">
        <f t="shared" ref="B1959:B1993" si="118">"00.03.27.3.1.1.10.B."&amp;C1959&amp;D1959&amp;I1959</f>
        <v>00.03.27.3.1.1.10.B.230.2017</v>
      </c>
      <c r="C1959" s="20">
        <v>230</v>
      </c>
      <c r="D1959" s="72" t="s">
        <v>1085</v>
      </c>
      <c r="E1959" s="71" t="s">
        <v>438</v>
      </c>
      <c r="F1959" s="19" t="s">
        <v>893</v>
      </c>
      <c r="G1959" s="250"/>
      <c r="H1959" s="298"/>
      <c r="I1959" s="15">
        <v>2017</v>
      </c>
      <c r="J1959" s="27" t="s">
        <v>1219</v>
      </c>
      <c r="K1959" s="27"/>
      <c r="L1959" s="27"/>
      <c r="M1959" s="10">
        <v>1</v>
      </c>
      <c r="N1959" s="10">
        <v>1</v>
      </c>
      <c r="O1959" s="15" t="s">
        <v>947</v>
      </c>
      <c r="P1959" s="28" t="s">
        <v>806</v>
      </c>
      <c r="Q1959" s="11" t="s">
        <v>8</v>
      </c>
      <c r="R1959" s="60"/>
      <c r="S1959" s="218"/>
    </row>
    <row r="1960" spans="1:19" s="94" customFormat="1" ht="20.100000000000001" customHeight="1" x14ac:dyDescent="0.25">
      <c r="A1960" s="72"/>
      <c r="B1960" s="60" t="str">
        <f t="shared" si="118"/>
        <v>00.03.27.3.1.1.10.B.231.2017</v>
      </c>
      <c r="C1960" s="20">
        <v>231</v>
      </c>
      <c r="D1960" s="72" t="s">
        <v>1085</v>
      </c>
      <c r="E1960" s="71" t="s">
        <v>438</v>
      </c>
      <c r="F1960" s="19" t="s">
        <v>893</v>
      </c>
      <c r="G1960" s="250"/>
      <c r="H1960" s="298"/>
      <c r="I1960" s="15">
        <v>2017</v>
      </c>
      <c r="J1960" s="27" t="s">
        <v>1219</v>
      </c>
      <c r="K1960" s="27"/>
      <c r="L1960" s="27"/>
      <c r="M1960" s="10">
        <v>1</v>
      </c>
      <c r="N1960" s="10">
        <v>1</v>
      </c>
      <c r="O1960" s="15" t="s">
        <v>947</v>
      </c>
      <c r="P1960" s="28" t="s">
        <v>806</v>
      </c>
      <c r="Q1960" s="11" t="s">
        <v>8</v>
      </c>
      <c r="R1960" s="60"/>
      <c r="S1960" s="218"/>
    </row>
    <row r="1961" spans="1:19" s="94" customFormat="1" ht="20.100000000000001" customHeight="1" x14ac:dyDescent="0.25">
      <c r="A1961" s="72"/>
      <c r="B1961" s="60" t="str">
        <f t="shared" si="118"/>
        <v>00.03.27.3.1.1.10.B.232.2017</v>
      </c>
      <c r="C1961" s="20">
        <v>232</v>
      </c>
      <c r="D1961" s="72" t="s">
        <v>1085</v>
      </c>
      <c r="E1961" s="71" t="s">
        <v>799</v>
      </c>
      <c r="F1961" s="19" t="s">
        <v>893</v>
      </c>
      <c r="G1961" s="250"/>
      <c r="H1961" s="298"/>
      <c r="I1961" s="15">
        <v>2017</v>
      </c>
      <c r="J1961" s="27"/>
      <c r="K1961" s="27"/>
      <c r="L1961" s="27"/>
      <c r="M1961" s="10">
        <v>1</v>
      </c>
      <c r="N1961" s="10">
        <v>1</v>
      </c>
      <c r="O1961" s="15" t="s">
        <v>947</v>
      </c>
      <c r="P1961" s="28" t="s">
        <v>1345</v>
      </c>
      <c r="Q1961" s="11" t="s">
        <v>8</v>
      </c>
      <c r="R1961" s="60"/>
      <c r="S1961" s="218"/>
    </row>
    <row r="1962" spans="1:19" s="94" customFormat="1" ht="20.100000000000001" customHeight="1" x14ac:dyDescent="0.25">
      <c r="A1962" s="72"/>
      <c r="B1962" s="60" t="str">
        <f t="shared" si="118"/>
        <v>00.03.27.3.1.1.10.B.233.2017</v>
      </c>
      <c r="C1962" s="20">
        <v>233</v>
      </c>
      <c r="D1962" s="72" t="s">
        <v>1085</v>
      </c>
      <c r="E1962" s="71" t="s">
        <v>799</v>
      </c>
      <c r="F1962" s="19" t="s">
        <v>893</v>
      </c>
      <c r="G1962" s="250"/>
      <c r="H1962" s="298"/>
      <c r="I1962" s="15">
        <v>2017</v>
      </c>
      <c r="J1962" s="27"/>
      <c r="K1962" s="27"/>
      <c r="L1962" s="27"/>
      <c r="M1962" s="10">
        <v>1</v>
      </c>
      <c r="N1962" s="10">
        <v>1</v>
      </c>
      <c r="O1962" s="15" t="s">
        <v>947</v>
      </c>
      <c r="P1962" s="28" t="s">
        <v>806</v>
      </c>
      <c r="Q1962" s="11" t="s">
        <v>8</v>
      </c>
      <c r="R1962" s="60"/>
      <c r="S1962" s="218"/>
    </row>
    <row r="1963" spans="1:19" s="94" customFormat="1" ht="20.100000000000001" customHeight="1" x14ac:dyDescent="0.25">
      <c r="A1963" s="72"/>
      <c r="B1963" s="60" t="str">
        <f t="shared" si="118"/>
        <v>00.03.27.3.1.1.10.B.234.2018</v>
      </c>
      <c r="C1963" s="20">
        <v>234</v>
      </c>
      <c r="D1963" s="72" t="s">
        <v>1085</v>
      </c>
      <c r="E1963" s="71" t="s">
        <v>1023</v>
      </c>
      <c r="F1963" s="19" t="s">
        <v>893</v>
      </c>
      <c r="G1963" s="250"/>
      <c r="H1963" s="298"/>
      <c r="I1963" s="15">
        <v>2018</v>
      </c>
      <c r="J1963" s="27" t="s">
        <v>1221</v>
      </c>
      <c r="K1963" s="27"/>
      <c r="L1963" s="27"/>
      <c r="M1963" s="10">
        <v>1</v>
      </c>
      <c r="N1963" s="10">
        <v>1</v>
      </c>
      <c r="O1963" s="15" t="s">
        <v>947</v>
      </c>
      <c r="P1963" s="28" t="s">
        <v>806</v>
      </c>
      <c r="Q1963" s="11" t="s">
        <v>8</v>
      </c>
      <c r="R1963" s="60"/>
      <c r="S1963" s="218"/>
    </row>
    <row r="1964" spans="1:19" s="94" customFormat="1" ht="20.100000000000001" customHeight="1" x14ac:dyDescent="0.25">
      <c r="A1964" s="72"/>
      <c r="B1964" s="60" t="str">
        <f t="shared" si="118"/>
        <v>00.03.27.3.1.1.10.B.235.2018</v>
      </c>
      <c r="C1964" s="20">
        <v>235</v>
      </c>
      <c r="D1964" s="72" t="s">
        <v>1085</v>
      </c>
      <c r="E1964" s="71" t="s">
        <v>1023</v>
      </c>
      <c r="F1964" s="19" t="s">
        <v>893</v>
      </c>
      <c r="G1964" s="250"/>
      <c r="H1964" s="298"/>
      <c r="I1964" s="15">
        <v>2018</v>
      </c>
      <c r="J1964" s="27" t="s">
        <v>1221</v>
      </c>
      <c r="K1964" s="27"/>
      <c r="L1964" s="27"/>
      <c r="M1964" s="10">
        <v>1</v>
      </c>
      <c r="N1964" s="10">
        <v>1</v>
      </c>
      <c r="O1964" s="15" t="s">
        <v>947</v>
      </c>
      <c r="P1964" s="28" t="s">
        <v>806</v>
      </c>
      <c r="Q1964" s="11" t="s">
        <v>8</v>
      </c>
      <c r="R1964" s="60"/>
      <c r="S1964" s="218"/>
    </row>
    <row r="1965" spans="1:19" s="94" customFormat="1" ht="20.100000000000001" customHeight="1" x14ac:dyDescent="0.25">
      <c r="A1965" s="72"/>
      <c r="B1965" s="60" t="str">
        <f t="shared" si="118"/>
        <v>00.03.27.3.1.1.10.B.236.2017</v>
      </c>
      <c r="C1965" s="20">
        <v>236</v>
      </c>
      <c r="D1965" s="72" t="s">
        <v>1085</v>
      </c>
      <c r="E1965" s="71" t="s">
        <v>800</v>
      </c>
      <c r="F1965" s="19" t="s">
        <v>893</v>
      </c>
      <c r="G1965" s="250"/>
      <c r="H1965" s="298"/>
      <c r="I1965" s="15">
        <v>2017</v>
      </c>
      <c r="J1965" s="27"/>
      <c r="K1965" s="27"/>
      <c r="L1965" s="27"/>
      <c r="M1965" s="10">
        <v>1</v>
      </c>
      <c r="N1965" s="10">
        <v>1</v>
      </c>
      <c r="O1965" s="15" t="s">
        <v>947</v>
      </c>
      <c r="P1965" s="28" t="s">
        <v>806</v>
      </c>
      <c r="Q1965" s="11" t="s">
        <v>8</v>
      </c>
      <c r="R1965" s="60"/>
      <c r="S1965" s="218"/>
    </row>
    <row r="1966" spans="1:19" s="94" customFormat="1" ht="20.100000000000001" customHeight="1" x14ac:dyDescent="0.25">
      <c r="A1966" s="72"/>
      <c r="B1966" s="60" t="str">
        <f t="shared" si="118"/>
        <v>00.03.27.3.1.1.10.B.237.2017</v>
      </c>
      <c r="C1966" s="20">
        <v>237</v>
      </c>
      <c r="D1966" s="72" t="s">
        <v>1085</v>
      </c>
      <c r="E1966" s="71" t="s">
        <v>800</v>
      </c>
      <c r="F1966" s="19" t="s">
        <v>893</v>
      </c>
      <c r="G1966" s="250"/>
      <c r="H1966" s="298"/>
      <c r="I1966" s="15">
        <v>2017</v>
      </c>
      <c r="J1966" s="27"/>
      <c r="K1966" s="27"/>
      <c r="L1966" s="27"/>
      <c r="M1966" s="10">
        <v>1</v>
      </c>
      <c r="N1966" s="10">
        <v>1</v>
      </c>
      <c r="O1966" s="15" t="s">
        <v>947</v>
      </c>
      <c r="P1966" s="28" t="s">
        <v>806</v>
      </c>
      <c r="Q1966" s="11" t="s">
        <v>8</v>
      </c>
      <c r="R1966" s="60"/>
      <c r="S1966" s="218"/>
    </row>
    <row r="1967" spans="1:19" s="94" customFormat="1" ht="20.100000000000001" customHeight="1" x14ac:dyDescent="0.25">
      <c r="A1967" s="72"/>
      <c r="B1967" s="60" t="str">
        <f t="shared" si="118"/>
        <v>00.03.27.3.1.1.10.B.238.2017</v>
      </c>
      <c r="C1967" s="20">
        <v>238</v>
      </c>
      <c r="D1967" s="72" t="s">
        <v>1085</v>
      </c>
      <c r="E1967" s="71" t="s">
        <v>805</v>
      </c>
      <c r="F1967" s="19" t="s">
        <v>893</v>
      </c>
      <c r="G1967" s="250"/>
      <c r="H1967" s="298"/>
      <c r="I1967" s="15">
        <v>2017</v>
      </c>
      <c r="J1967" s="27"/>
      <c r="K1967" s="27"/>
      <c r="L1967" s="27"/>
      <c r="M1967" s="10">
        <v>1</v>
      </c>
      <c r="N1967" s="10">
        <v>1</v>
      </c>
      <c r="O1967" s="15" t="s">
        <v>947</v>
      </c>
      <c r="P1967" s="28" t="s">
        <v>806</v>
      </c>
      <c r="Q1967" s="11" t="s">
        <v>8</v>
      </c>
      <c r="R1967" s="60"/>
      <c r="S1967" s="218"/>
    </row>
    <row r="1968" spans="1:19" s="94" customFormat="1" ht="20.100000000000001" customHeight="1" x14ac:dyDescent="0.25">
      <c r="A1968" s="72"/>
      <c r="B1968" s="60" t="str">
        <f t="shared" si="118"/>
        <v>00.03.27.3.1.1.10.B.239.2017</v>
      </c>
      <c r="C1968" s="20">
        <v>239</v>
      </c>
      <c r="D1968" s="72" t="s">
        <v>1085</v>
      </c>
      <c r="E1968" s="71" t="s">
        <v>805</v>
      </c>
      <c r="F1968" s="19" t="s">
        <v>893</v>
      </c>
      <c r="G1968" s="250"/>
      <c r="H1968" s="298"/>
      <c r="I1968" s="15">
        <v>2017</v>
      </c>
      <c r="J1968" s="27"/>
      <c r="K1968" s="27"/>
      <c r="L1968" s="27"/>
      <c r="M1968" s="10">
        <v>1</v>
      </c>
      <c r="N1968" s="10">
        <v>1</v>
      </c>
      <c r="O1968" s="15" t="s">
        <v>947</v>
      </c>
      <c r="P1968" s="28" t="s">
        <v>806</v>
      </c>
      <c r="Q1968" s="11" t="s">
        <v>8</v>
      </c>
      <c r="R1968" s="60"/>
      <c r="S1968" s="218"/>
    </row>
    <row r="1969" spans="1:19" s="94" customFormat="1" ht="20.100000000000001" customHeight="1" x14ac:dyDescent="0.25">
      <c r="A1969" s="72"/>
      <c r="B1969" s="60" t="str">
        <f t="shared" si="118"/>
        <v>00.03.27.3.1.1.10.B.240.2017</v>
      </c>
      <c r="C1969" s="20">
        <v>240</v>
      </c>
      <c r="D1969" s="72" t="s">
        <v>1085</v>
      </c>
      <c r="E1969" s="71" t="s">
        <v>805</v>
      </c>
      <c r="F1969" s="19" t="s">
        <v>893</v>
      </c>
      <c r="G1969" s="250"/>
      <c r="H1969" s="298"/>
      <c r="I1969" s="15">
        <v>2017</v>
      </c>
      <c r="J1969" s="27"/>
      <c r="K1969" s="27"/>
      <c r="L1969" s="27"/>
      <c r="M1969" s="10">
        <v>1</v>
      </c>
      <c r="N1969" s="10">
        <v>1</v>
      </c>
      <c r="O1969" s="15" t="s">
        <v>947</v>
      </c>
      <c r="P1969" s="28" t="s">
        <v>806</v>
      </c>
      <c r="Q1969" s="11" t="s">
        <v>8</v>
      </c>
      <c r="R1969" s="60"/>
      <c r="S1969" s="218"/>
    </row>
    <row r="1970" spans="1:19" s="94" customFormat="1" ht="20.100000000000001" customHeight="1" x14ac:dyDescent="0.25">
      <c r="A1970" s="72"/>
      <c r="B1970" s="60" t="str">
        <f t="shared" si="118"/>
        <v>00.03.27.3.1.1.10.B.241.2017</v>
      </c>
      <c r="C1970" s="20">
        <v>241</v>
      </c>
      <c r="D1970" s="72" t="s">
        <v>1085</v>
      </c>
      <c r="E1970" s="71" t="s">
        <v>805</v>
      </c>
      <c r="F1970" s="19" t="s">
        <v>893</v>
      </c>
      <c r="G1970" s="250"/>
      <c r="H1970" s="298"/>
      <c r="I1970" s="15">
        <v>2017</v>
      </c>
      <c r="J1970" s="27"/>
      <c r="K1970" s="27"/>
      <c r="L1970" s="27"/>
      <c r="M1970" s="10">
        <v>1</v>
      </c>
      <c r="N1970" s="10">
        <v>1</v>
      </c>
      <c r="O1970" s="15" t="s">
        <v>947</v>
      </c>
      <c r="P1970" s="28" t="s">
        <v>806</v>
      </c>
      <c r="Q1970" s="11" t="s">
        <v>8</v>
      </c>
      <c r="R1970" s="60"/>
      <c r="S1970" s="218"/>
    </row>
    <row r="1971" spans="1:19" s="94" customFormat="1" ht="20.100000000000001" customHeight="1" x14ac:dyDescent="0.25">
      <c r="A1971" s="72"/>
      <c r="B1971" s="60" t="str">
        <f t="shared" si="118"/>
        <v>00.03.27.3.1.1.10.B.242.2017</v>
      </c>
      <c r="C1971" s="20">
        <v>242</v>
      </c>
      <c r="D1971" s="72" t="s">
        <v>1085</v>
      </c>
      <c r="E1971" s="71" t="s">
        <v>784</v>
      </c>
      <c r="F1971" s="19" t="s">
        <v>893</v>
      </c>
      <c r="G1971" s="250"/>
      <c r="H1971" s="298"/>
      <c r="I1971" s="15">
        <v>2017</v>
      </c>
      <c r="J1971" s="27"/>
      <c r="K1971" s="27"/>
      <c r="L1971" s="27"/>
      <c r="M1971" s="10">
        <v>1</v>
      </c>
      <c r="N1971" s="10">
        <v>1</v>
      </c>
      <c r="O1971" s="15" t="s">
        <v>947</v>
      </c>
      <c r="P1971" s="28" t="s">
        <v>806</v>
      </c>
      <c r="Q1971" s="11" t="s">
        <v>8</v>
      </c>
      <c r="R1971" s="60"/>
      <c r="S1971" s="218"/>
    </row>
    <row r="1972" spans="1:19" s="94" customFormat="1" ht="20.100000000000001" customHeight="1" x14ac:dyDescent="0.25">
      <c r="A1972" s="72"/>
      <c r="B1972" s="60" t="str">
        <f t="shared" si="118"/>
        <v>00.03.27.3.1.1.10.B.243.2017</v>
      </c>
      <c r="C1972" s="20">
        <v>243</v>
      </c>
      <c r="D1972" s="72" t="s">
        <v>1085</v>
      </c>
      <c r="E1972" s="71" t="s">
        <v>784</v>
      </c>
      <c r="F1972" s="19" t="s">
        <v>893</v>
      </c>
      <c r="G1972" s="250"/>
      <c r="H1972" s="298"/>
      <c r="I1972" s="15">
        <v>2017</v>
      </c>
      <c r="J1972" s="27"/>
      <c r="K1972" s="27"/>
      <c r="L1972" s="27"/>
      <c r="M1972" s="10">
        <v>1</v>
      </c>
      <c r="N1972" s="10">
        <v>1</v>
      </c>
      <c r="O1972" s="15" t="s">
        <v>947</v>
      </c>
      <c r="P1972" s="28" t="s">
        <v>806</v>
      </c>
      <c r="Q1972" s="11" t="s">
        <v>8</v>
      </c>
      <c r="R1972" s="60"/>
      <c r="S1972" s="218"/>
    </row>
    <row r="1973" spans="1:19" s="94" customFormat="1" ht="20.100000000000001" customHeight="1" x14ac:dyDescent="0.25">
      <c r="A1973" s="72"/>
      <c r="B1973" s="60" t="str">
        <f t="shared" si="118"/>
        <v>00.03.27.3.1.1.10.B.244.2017</v>
      </c>
      <c r="C1973" s="20">
        <v>244</v>
      </c>
      <c r="D1973" s="72" t="s">
        <v>1085</v>
      </c>
      <c r="E1973" s="71" t="s">
        <v>785</v>
      </c>
      <c r="F1973" s="19" t="s">
        <v>893</v>
      </c>
      <c r="G1973" s="250"/>
      <c r="H1973" s="298"/>
      <c r="I1973" s="15">
        <v>2017</v>
      </c>
      <c r="J1973" s="27"/>
      <c r="K1973" s="27"/>
      <c r="L1973" s="27"/>
      <c r="M1973" s="10">
        <v>1</v>
      </c>
      <c r="N1973" s="10">
        <v>1</v>
      </c>
      <c r="O1973" s="15" t="s">
        <v>947</v>
      </c>
      <c r="P1973" s="28" t="s">
        <v>806</v>
      </c>
      <c r="Q1973" s="11" t="s">
        <v>8</v>
      </c>
      <c r="R1973" s="60"/>
      <c r="S1973" s="218"/>
    </row>
    <row r="1974" spans="1:19" s="94" customFormat="1" ht="20.100000000000001" customHeight="1" x14ac:dyDescent="0.25">
      <c r="A1974" s="72"/>
      <c r="B1974" s="60" t="str">
        <f t="shared" si="118"/>
        <v>00.03.27.3.1.1.10.B.245.2017</v>
      </c>
      <c r="C1974" s="20">
        <v>245</v>
      </c>
      <c r="D1974" s="72" t="s">
        <v>1085</v>
      </c>
      <c r="E1974" s="71" t="s">
        <v>785</v>
      </c>
      <c r="F1974" s="19" t="s">
        <v>893</v>
      </c>
      <c r="G1974" s="250"/>
      <c r="H1974" s="298"/>
      <c r="I1974" s="15">
        <v>2017</v>
      </c>
      <c r="J1974" s="27"/>
      <c r="K1974" s="27"/>
      <c r="L1974" s="27"/>
      <c r="M1974" s="10">
        <v>1</v>
      </c>
      <c r="N1974" s="10">
        <v>1</v>
      </c>
      <c r="O1974" s="15" t="s">
        <v>947</v>
      </c>
      <c r="P1974" s="28" t="s">
        <v>806</v>
      </c>
      <c r="Q1974" s="11" t="s">
        <v>8</v>
      </c>
      <c r="R1974" s="60"/>
      <c r="S1974" s="218"/>
    </row>
    <row r="1975" spans="1:19" s="94" customFormat="1" ht="20.100000000000001" customHeight="1" x14ac:dyDescent="0.25">
      <c r="A1975" s="72"/>
      <c r="B1975" s="60" t="str">
        <f t="shared" si="118"/>
        <v>00.03.27.3.1.1.10.B.246.2017</v>
      </c>
      <c r="C1975" s="20">
        <v>246</v>
      </c>
      <c r="D1975" s="72" t="s">
        <v>1085</v>
      </c>
      <c r="E1975" s="71" t="s">
        <v>783</v>
      </c>
      <c r="F1975" s="19" t="s">
        <v>893</v>
      </c>
      <c r="G1975" s="250"/>
      <c r="H1975" s="298"/>
      <c r="I1975" s="15">
        <v>2017</v>
      </c>
      <c r="J1975" s="27"/>
      <c r="K1975" s="27"/>
      <c r="L1975" s="27"/>
      <c r="M1975" s="10">
        <v>1</v>
      </c>
      <c r="N1975" s="10">
        <v>1</v>
      </c>
      <c r="O1975" s="15" t="s">
        <v>947</v>
      </c>
      <c r="P1975" s="28" t="s">
        <v>806</v>
      </c>
      <c r="Q1975" s="11" t="s">
        <v>8</v>
      </c>
      <c r="R1975" s="60"/>
      <c r="S1975" s="218"/>
    </row>
    <row r="1976" spans="1:19" s="94" customFormat="1" ht="20.100000000000001" customHeight="1" x14ac:dyDescent="0.25">
      <c r="A1976" s="72"/>
      <c r="B1976" s="60" t="str">
        <f t="shared" si="118"/>
        <v>00.03.27.3.1.1.10.B.247.2017</v>
      </c>
      <c r="C1976" s="20">
        <v>247</v>
      </c>
      <c r="D1976" s="72" t="s">
        <v>1085</v>
      </c>
      <c r="E1976" s="71" t="s">
        <v>1330</v>
      </c>
      <c r="F1976" s="19" t="s">
        <v>893</v>
      </c>
      <c r="G1976" s="250"/>
      <c r="H1976" s="298"/>
      <c r="I1976" s="15">
        <v>2017</v>
      </c>
      <c r="J1976" s="27"/>
      <c r="K1976" s="27"/>
      <c r="L1976" s="27"/>
      <c r="M1976" s="10">
        <v>1</v>
      </c>
      <c r="N1976" s="10">
        <v>1</v>
      </c>
      <c r="O1976" s="15" t="s">
        <v>947</v>
      </c>
      <c r="P1976" s="28" t="s">
        <v>806</v>
      </c>
      <c r="Q1976" s="11" t="s">
        <v>8</v>
      </c>
      <c r="R1976" s="60"/>
      <c r="S1976" s="218"/>
    </row>
    <row r="1977" spans="1:19" s="94" customFormat="1" ht="20.100000000000001" customHeight="1" x14ac:dyDescent="0.25">
      <c r="A1977" s="72"/>
      <c r="B1977" s="60" t="str">
        <f t="shared" si="118"/>
        <v>00.03.27.3.1.1.10.B.248.2016</v>
      </c>
      <c r="C1977" s="20">
        <v>248</v>
      </c>
      <c r="D1977" s="72" t="s">
        <v>1085</v>
      </c>
      <c r="E1977" s="71" t="s">
        <v>78</v>
      </c>
      <c r="F1977" s="19" t="s">
        <v>893</v>
      </c>
      <c r="G1977" s="250"/>
      <c r="H1977" s="298"/>
      <c r="I1977" s="15">
        <v>2016</v>
      </c>
      <c r="J1977" s="27" t="s">
        <v>366</v>
      </c>
      <c r="K1977" s="27"/>
      <c r="L1977" s="27"/>
      <c r="M1977" s="10">
        <v>1</v>
      </c>
      <c r="N1977" s="10">
        <v>1</v>
      </c>
      <c r="O1977" s="15" t="s">
        <v>947</v>
      </c>
      <c r="P1977" s="28" t="s">
        <v>806</v>
      </c>
      <c r="Q1977" s="11" t="s">
        <v>8</v>
      </c>
      <c r="R1977" s="60"/>
      <c r="S1977" s="218"/>
    </row>
    <row r="1978" spans="1:19" s="94" customFormat="1" ht="20.100000000000001" customHeight="1" x14ac:dyDescent="0.25">
      <c r="A1978" s="72"/>
      <c r="B1978" s="60" t="str">
        <f t="shared" si="118"/>
        <v>00.03.27.3.1.1.10.B.249.2016</v>
      </c>
      <c r="C1978" s="20">
        <v>249</v>
      </c>
      <c r="D1978" s="72" t="s">
        <v>1085</v>
      </c>
      <c r="E1978" s="71" t="s">
        <v>78</v>
      </c>
      <c r="F1978" s="19" t="s">
        <v>893</v>
      </c>
      <c r="G1978" s="250"/>
      <c r="H1978" s="298"/>
      <c r="I1978" s="15">
        <v>2016</v>
      </c>
      <c r="J1978" s="27" t="s">
        <v>366</v>
      </c>
      <c r="K1978" s="27"/>
      <c r="L1978" s="27"/>
      <c r="M1978" s="10">
        <v>1</v>
      </c>
      <c r="N1978" s="10">
        <v>1</v>
      </c>
      <c r="O1978" s="15" t="s">
        <v>947</v>
      </c>
      <c r="P1978" s="28" t="s">
        <v>806</v>
      </c>
      <c r="Q1978" s="11" t="s">
        <v>8</v>
      </c>
      <c r="R1978" s="60"/>
      <c r="S1978" s="218"/>
    </row>
    <row r="1979" spans="1:19" s="94" customFormat="1" ht="20.100000000000001" customHeight="1" x14ac:dyDescent="0.25">
      <c r="A1979" s="72"/>
      <c r="B1979" s="60" t="str">
        <f t="shared" si="118"/>
        <v>00.03.27.3.1.1.10.B.250.2017</v>
      </c>
      <c r="C1979" s="20">
        <v>250</v>
      </c>
      <c r="D1979" s="72" t="s">
        <v>1085</v>
      </c>
      <c r="E1979" s="121" t="s">
        <v>731</v>
      </c>
      <c r="F1979" s="19" t="s">
        <v>893</v>
      </c>
      <c r="G1979" s="250"/>
      <c r="H1979" s="298"/>
      <c r="I1979" s="15">
        <v>2017</v>
      </c>
      <c r="J1979" s="27"/>
      <c r="K1979" s="27"/>
      <c r="L1979" s="27"/>
      <c r="M1979" s="10">
        <v>1</v>
      </c>
      <c r="N1979" s="10">
        <v>1</v>
      </c>
      <c r="O1979" s="15" t="s">
        <v>947</v>
      </c>
      <c r="P1979" s="28" t="s">
        <v>806</v>
      </c>
      <c r="Q1979" s="11" t="s">
        <v>8</v>
      </c>
      <c r="R1979" s="60"/>
      <c r="S1979" s="218"/>
    </row>
    <row r="1980" spans="1:19" s="94" customFormat="1" ht="20.100000000000001" customHeight="1" x14ac:dyDescent="0.25">
      <c r="A1980" s="72"/>
      <c r="B1980" s="60" t="str">
        <f t="shared" si="118"/>
        <v>00.03.27.3.1.1.10.B.251.2018</v>
      </c>
      <c r="C1980" s="20">
        <v>251</v>
      </c>
      <c r="D1980" s="72" t="s">
        <v>1085</v>
      </c>
      <c r="E1980" s="71" t="s">
        <v>559</v>
      </c>
      <c r="F1980" s="19" t="s">
        <v>893</v>
      </c>
      <c r="G1980" s="250"/>
      <c r="H1980" s="298"/>
      <c r="I1980" s="15">
        <v>2018</v>
      </c>
      <c r="J1980" s="27"/>
      <c r="K1980" s="27"/>
      <c r="L1980" s="27"/>
      <c r="M1980" s="10">
        <v>1</v>
      </c>
      <c r="N1980" s="10">
        <v>1</v>
      </c>
      <c r="O1980" s="15" t="s">
        <v>947</v>
      </c>
      <c r="P1980" s="28" t="s">
        <v>806</v>
      </c>
      <c r="Q1980" s="11" t="s">
        <v>8</v>
      </c>
      <c r="R1980" s="60"/>
      <c r="S1980" s="218"/>
    </row>
    <row r="1981" spans="1:19" s="94" customFormat="1" ht="20.100000000000001" customHeight="1" x14ac:dyDescent="0.25">
      <c r="A1981" s="72"/>
      <c r="B1981" s="60" t="str">
        <f>"00.03.27.3.1.1.10.B."&amp;C1981&amp;D1981&amp;I1981</f>
        <v>00.03.27.3.1.1.10.B.252.2017</v>
      </c>
      <c r="C1981" s="20">
        <v>252</v>
      </c>
      <c r="D1981" s="72" t="s">
        <v>1085</v>
      </c>
      <c r="E1981" s="74" t="s">
        <v>708</v>
      </c>
      <c r="F1981" s="19" t="s">
        <v>893</v>
      </c>
      <c r="G1981" s="250"/>
      <c r="H1981" s="298"/>
      <c r="I1981" s="15">
        <v>2017</v>
      </c>
      <c r="J1981" s="27" t="s">
        <v>1223</v>
      </c>
      <c r="K1981" s="27"/>
      <c r="L1981" s="27"/>
      <c r="M1981" s="10">
        <v>1</v>
      </c>
      <c r="N1981" s="10">
        <v>1</v>
      </c>
      <c r="O1981" s="15" t="s">
        <v>947</v>
      </c>
      <c r="P1981" s="28" t="s">
        <v>806</v>
      </c>
      <c r="Q1981" s="11" t="s">
        <v>8</v>
      </c>
      <c r="R1981" s="60"/>
      <c r="S1981" s="218"/>
    </row>
    <row r="1982" spans="1:19" s="94" customFormat="1" ht="20.100000000000001" customHeight="1" x14ac:dyDescent="0.25">
      <c r="A1982" s="72"/>
      <c r="B1982" s="60" t="str">
        <f>"00.03.27.3.1.1.10.B."&amp;C1982&amp;D1982&amp;I1982</f>
        <v>00.03.27.3.1.1.10.B.253.2017</v>
      </c>
      <c r="C1982" s="20">
        <v>253</v>
      </c>
      <c r="D1982" s="72" t="s">
        <v>1085</v>
      </c>
      <c r="E1982" s="74" t="s">
        <v>788</v>
      </c>
      <c r="F1982" s="19" t="s">
        <v>893</v>
      </c>
      <c r="G1982" s="250"/>
      <c r="H1982" s="298"/>
      <c r="I1982" s="15">
        <v>2017</v>
      </c>
      <c r="J1982" s="27"/>
      <c r="K1982" s="27"/>
      <c r="L1982" s="27"/>
      <c r="M1982" s="10">
        <v>1</v>
      </c>
      <c r="N1982" s="10">
        <v>1</v>
      </c>
      <c r="O1982" s="15" t="s">
        <v>947</v>
      </c>
      <c r="P1982" s="28" t="s">
        <v>1345</v>
      </c>
      <c r="Q1982" s="11" t="s">
        <v>8</v>
      </c>
      <c r="R1982" s="60"/>
      <c r="S1982" s="218"/>
    </row>
    <row r="1983" spans="1:19" s="94" customFormat="1" ht="20.100000000000001" customHeight="1" x14ac:dyDescent="0.25">
      <c r="A1983" s="72"/>
      <c r="B1983" s="60" t="str">
        <f t="shared" si="118"/>
        <v>00.03.27.3.1.1.10.B.254.2017</v>
      </c>
      <c r="C1983" s="20">
        <v>254</v>
      </c>
      <c r="D1983" s="72" t="s">
        <v>1085</v>
      </c>
      <c r="E1983" s="121" t="s">
        <v>788</v>
      </c>
      <c r="F1983" s="19" t="s">
        <v>893</v>
      </c>
      <c r="G1983" s="250"/>
      <c r="H1983" s="298"/>
      <c r="I1983" s="15">
        <v>2017</v>
      </c>
      <c r="J1983" s="27"/>
      <c r="K1983" s="27"/>
      <c r="L1983" s="27"/>
      <c r="M1983" s="10">
        <v>1</v>
      </c>
      <c r="N1983" s="10">
        <v>1</v>
      </c>
      <c r="O1983" s="15" t="s">
        <v>947</v>
      </c>
      <c r="P1983" s="28" t="s">
        <v>806</v>
      </c>
      <c r="Q1983" s="11" t="s">
        <v>8</v>
      </c>
      <c r="R1983" s="60"/>
      <c r="S1983" s="218"/>
    </row>
    <row r="1984" spans="1:19" s="94" customFormat="1" ht="20.100000000000001" customHeight="1" x14ac:dyDescent="0.25">
      <c r="A1984" s="72"/>
      <c r="B1984" s="60" t="str">
        <f t="shared" si="118"/>
        <v>00.03.27.3.1.1.10.B.255.2017</v>
      </c>
      <c r="C1984" s="20">
        <v>255</v>
      </c>
      <c r="D1984" s="72" t="s">
        <v>1085</v>
      </c>
      <c r="E1984" s="71" t="s">
        <v>790</v>
      </c>
      <c r="F1984" s="19" t="s">
        <v>893</v>
      </c>
      <c r="G1984" s="250"/>
      <c r="H1984" s="298"/>
      <c r="I1984" s="15">
        <v>2017</v>
      </c>
      <c r="J1984" s="27" t="s">
        <v>1224</v>
      </c>
      <c r="K1984" s="27"/>
      <c r="L1984" s="27"/>
      <c r="M1984" s="10">
        <v>1</v>
      </c>
      <c r="N1984" s="10">
        <v>1</v>
      </c>
      <c r="O1984" s="15" t="s">
        <v>947</v>
      </c>
      <c r="P1984" s="28" t="s">
        <v>806</v>
      </c>
      <c r="Q1984" s="11" t="s">
        <v>8</v>
      </c>
      <c r="R1984" s="60"/>
      <c r="S1984" s="218"/>
    </row>
    <row r="1985" spans="1:19" s="94" customFormat="1" ht="20.100000000000001" customHeight="1" x14ac:dyDescent="0.25">
      <c r="A1985" s="72"/>
      <c r="B1985" s="60" t="str">
        <f t="shared" si="118"/>
        <v>00.03.27.3.1.1.10.B.256.2017</v>
      </c>
      <c r="C1985" s="20">
        <v>256</v>
      </c>
      <c r="D1985" s="72" t="s">
        <v>1085</v>
      </c>
      <c r="E1985" s="71" t="s">
        <v>791</v>
      </c>
      <c r="F1985" s="19" t="s">
        <v>893</v>
      </c>
      <c r="G1985" s="250"/>
      <c r="H1985" s="298"/>
      <c r="I1985" s="73">
        <v>2017</v>
      </c>
      <c r="J1985" s="27" t="s">
        <v>1225</v>
      </c>
      <c r="K1985" s="27"/>
      <c r="L1985" s="27"/>
      <c r="M1985" s="10">
        <v>1</v>
      </c>
      <c r="N1985" s="10">
        <v>1</v>
      </c>
      <c r="O1985" s="15" t="s">
        <v>947</v>
      </c>
      <c r="P1985" s="28" t="s">
        <v>806</v>
      </c>
      <c r="Q1985" s="11" t="s">
        <v>8</v>
      </c>
      <c r="R1985" s="60"/>
      <c r="S1985" s="218"/>
    </row>
    <row r="1986" spans="1:19" s="94" customFormat="1" ht="20.100000000000001" customHeight="1" x14ac:dyDescent="0.25">
      <c r="A1986" s="72"/>
      <c r="B1986" s="60" t="str">
        <f t="shared" si="118"/>
        <v>00.03.27.3.1.1.10.B.257.2017</v>
      </c>
      <c r="C1986" s="20">
        <v>257</v>
      </c>
      <c r="D1986" s="72" t="s">
        <v>1085</v>
      </c>
      <c r="E1986" s="71" t="s">
        <v>557</v>
      </c>
      <c r="F1986" s="19" t="s">
        <v>893</v>
      </c>
      <c r="G1986" s="250"/>
      <c r="H1986" s="298"/>
      <c r="I1986" s="73">
        <v>2017</v>
      </c>
      <c r="J1986" s="27"/>
      <c r="K1986" s="27"/>
      <c r="L1986" s="27"/>
      <c r="M1986" s="10">
        <v>1</v>
      </c>
      <c r="N1986" s="10">
        <v>1</v>
      </c>
      <c r="O1986" s="15" t="s">
        <v>947</v>
      </c>
      <c r="P1986" s="28" t="s">
        <v>806</v>
      </c>
      <c r="Q1986" s="11" t="s">
        <v>8</v>
      </c>
      <c r="R1986" s="60"/>
      <c r="S1986" s="218"/>
    </row>
    <row r="1987" spans="1:19" s="94" customFormat="1" ht="20.100000000000001" customHeight="1" x14ac:dyDescent="0.25">
      <c r="A1987" s="72"/>
      <c r="B1987" s="60" t="str">
        <f t="shared" si="118"/>
        <v>00.03.27.3.1.1.10.B.258.2018</v>
      </c>
      <c r="C1987" s="20">
        <v>258</v>
      </c>
      <c r="D1987" s="72" t="s">
        <v>1085</v>
      </c>
      <c r="E1987" s="71" t="s">
        <v>695</v>
      </c>
      <c r="F1987" s="19" t="s">
        <v>893</v>
      </c>
      <c r="G1987" s="250"/>
      <c r="H1987" s="298"/>
      <c r="I1987" s="73">
        <v>2018</v>
      </c>
      <c r="J1987" s="27"/>
      <c r="K1987" s="27"/>
      <c r="L1987" s="27"/>
      <c r="M1987" s="10">
        <v>1</v>
      </c>
      <c r="N1987" s="10">
        <v>1</v>
      </c>
      <c r="O1987" s="15" t="s">
        <v>947</v>
      </c>
      <c r="P1987" s="28" t="s">
        <v>806</v>
      </c>
      <c r="Q1987" s="11" t="s">
        <v>8</v>
      </c>
      <c r="R1987" s="60"/>
      <c r="S1987" s="218"/>
    </row>
    <row r="1988" spans="1:19" s="94" customFormat="1" ht="20.100000000000001" customHeight="1" x14ac:dyDescent="0.25">
      <c r="A1988" s="72"/>
      <c r="B1988" s="60" t="str">
        <f t="shared" si="118"/>
        <v>00.03.27.3.1.1.10.B.259.2017</v>
      </c>
      <c r="C1988" s="20">
        <v>259</v>
      </c>
      <c r="D1988" s="72" t="s">
        <v>1085</v>
      </c>
      <c r="E1988" s="71" t="s">
        <v>792</v>
      </c>
      <c r="F1988" s="19" t="s">
        <v>893</v>
      </c>
      <c r="G1988" s="250"/>
      <c r="H1988" s="298"/>
      <c r="I1988" s="73">
        <v>2017</v>
      </c>
      <c r="J1988" s="27"/>
      <c r="K1988" s="27"/>
      <c r="L1988" s="27"/>
      <c r="M1988" s="10">
        <v>1</v>
      </c>
      <c r="N1988" s="10">
        <v>1</v>
      </c>
      <c r="O1988" s="15" t="s">
        <v>947</v>
      </c>
      <c r="P1988" s="28" t="s">
        <v>806</v>
      </c>
      <c r="Q1988" s="11" t="s">
        <v>8</v>
      </c>
      <c r="R1988" s="60"/>
      <c r="S1988" s="218"/>
    </row>
    <row r="1989" spans="1:19" s="94" customFormat="1" ht="20.100000000000001" customHeight="1" x14ac:dyDescent="0.25">
      <c r="A1989" s="72"/>
      <c r="B1989" s="60" t="str">
        <f t="shared" si="118"/>
        <v>00.03.27.3.1.1.10.B.260.2017</v>
      </c>
      <c r="C1989" s="20">
        <v>260</v>
      </c>
      <c r="D1989" s="72" t="s">
        <v>1085</v>
      </c>
      <c r="E1989" s="71" t="s">
        <v>793</v>
      </c>
      <c r="F1989" s="19" t="s">
        <v>893</v>
      </c>
      <c r="G1989" s="250"/>
      <c r="H1989" s="298"/>
      <c r="I1989" s="73">
        <v>2017</v>
      </c>
      <c r="J1989" s="27"/>
      <c r="K1989" s="27"/>
      <c r="L1989" s="27"/>
      <c r="M1989" s="10">
        <v>1</v>
      </c>
      <c r="N1989" s="10">
        <v>1</v>
      </c>
      <c r="O1989" s="15" t="s">
        <v>947</v>
      </c>
      <c r="P1989" s="28" t="s">
        <v>806</v>
      </c>
      <c r="Q1989" s="11" t="s">
        <v>8</v>
      </c>
      <c r="R1989" s="60"/>
      <c r="S1989" s="218"/>
    </row>
    <row r="1990" spans="1:19" s="94" customFormat="1" ht="20.100000000000001" customHeight="1" x14ac:dyDescent="0.25">
      <c r="A1990" s="72"/>
      <c r="B1990" s="60" t="str">
        <f t="shared" si="118"/>
        <v>00.03.27.3.1.1.10.B.250.2018</v>
      </c>
      <c r="C1990" s="20">
        <v>250</v>
      </c>
      <c r="D1990" s="72" t="s">
        <v>1085</v>
      </c>
      <c r="E1990" s="71" t="s">
        <v>515</v>
      </c>
      <c r="F1990" s="19" t="s">
        <v>893</v>
      </c>
      <c r="G1990" s="250"/>
      <c r="H1990" s="298"/>
      <c r="I1990" s="10">
        <v>2018</v>
      </c>
      <c r="J1990" s="27"/>
      <c r="K1990" s="27"/>
      <c r="L1990" s="27"/>
      <c r="M1990" s="10">
        <v>1</v>
      </c>
      <c r="N1990" s="10">
        <v>1</v>
      </c>
      <c r="O1990" s="15" t="s">
        <v>947</v>
      </c>
      <c r="P1990" s="28" t="s">
        <v>806</v>
      </c>
      <c r="Q1990" s="11" t="s">
        <v>8</v>
      </c>
      <c r="R1990" s="60"/>
      <c r="S1990" s="218"/>
    </row>
    <row r="1991" spans="1:19" s="94" customFormat="1" ht="20.100000000000001" customHeight="1" x14ac:dyDescent="0.25">
      <c r="A1991" s="72"/>
      <c r="B1991" s="60" t="str">
        <f t="shared" si="118"/>
        <v>00.03.27.3.1.1.10.B.251.2017</v>
      </c>
      <c r="C1991" s="20">
        <v>251</v>
      </c>
      <c r="D1991" s="72" t="s">
        <v>1085</v>
      </c>
      <c r="E1991" s="71" t="s">
        <v>794</v>
      </c>
      <c r="F1991" s="19" t="s">
        <v>893</v>
      </c>
      <c r="G1991" s="250"/>
      <c r="H1991" s="298"/>
      <c r="I1991" s="10">
        <v>2017</v>
      </c>
      <c r="J1991" s="27"/>
      <c r="K1991" s="27"/>
      <c r="L1991" s="27"/>
      <c r="M1991" s="10">
        <v>1</v>
      </c>
      <c r="N1991" s="10">
        <v>1</v>
      </c>
      <c r="O1991" s="15" t="s">
        <v>947</v>
      </c>
      <c r="P1991" s="28" t="s">
        <v>806</v>
      </c>
      <c r="Q1991" s="11" t="s">
        <v>8</v>
      </c>
      <c r="R1991" s="60"/>
      <c r="S1991" s="218"/>
    </row>
    <row r="1992" spans="1:19" s="94" customFormat="1" ht="20.100000000000001" customHeight="1" x14ac:dyDescent="0.25">
      <c r="A1992" s="72"/>
      <c r="B1992" s="60" t="str">
        <f t="shared" si="118"/>
        <v>00.03.27.3.1.1.10.B.252.2017</v>
      </c>
      <c r="C1992" s="20">
        <v>252</v>
      </c>
      <c r="D1992" s="72" t="s">
        <v>1085</v>
      </c>
      <c r="E1992" s="71" t="s">
        <v>795</v>
      </c>
      <c r="F1992" s="19" t="s">
        <v>893</v>
      </c>
      <c r="G1992" s="250"/>
      <c r="H1992" s="298"/>
      <c r="I1992" s="10">
        <v>2017</v>
      </c>
      <c r="J1992" s="27"/>
      <c r="K1992" s="27"/>
      <c r="L1992" s="27"/>
      <c r="M1992" s="10">
        <v>1</v>
      </c>
      <c r="N1992" s="10">
        <v>1</v>
      </c>
      <c r="O1992" s="15" t="s">
        <v>947</v>
      </c>
      <c r="P1992" s="28" t="s">
        <v>806</v>
      </c>
      <c r="Q1992" s="11" t="s">
        <v>8</v>
      </c>
      <c r="R1992" s="60"/>
      <c r="S1992" s="218"/>
    </row>
    <row r="1993" spans="1:19" s="94" customFormat="1" ht="20.100000000000001" customHeight="1" x14ac:dyDescent="0.25">
      <c r="A1993" s="72"/>
      <c r="B1993" s="60" t="str">
        <f t="shared" si="118"/>
        <v>00.03.27.3.1.1.10.B.253.2017</v>
      </c>
      <c r="C1993" s="20">
        <v>253</v>
      </c>
      <c r="D1993" s="72" t="s">
        <v>1085</v>
      </c>
      <c r="E1993" s="71" t="s">
        <v>789</v>
      </c>
      <c r="F1993" s="19" t="s">
        <v>893</v>
      </c>
      <c r="G1993" s="250"/>
      <c r="H1993" s="298"/>
      <c r="I1993" s="10">
        <v>2017</v>
      </c>
      <c r="J1993" s="27"/>
      <c r="K1993" s="27"/>
      <c r="L1993" s="27"/>
      <c r="M1993" s="10">
        <v>1</v>
      </c>
      <c r="N1993" s="10">
        <v>1</v>
      </c>
      <c r="O1993" s="15" t="s">
        <v>947</v>
      </c>
      <c r="P1993" s="28" t="s">
        <v>1346</v>
      </c>
      <c r="Q1993" s="11" t="s">
        <v>8</v>
      </c>
      <c r="R1993" s="60"/>
      <c r="S1993" s="218"/>
    </row>
    <row r="1994" spans="1:19" s="94" customFormat="1" ht="20.100000000000001" customHeight="1" x14ac:dyDescent="0.25">
      <c r="A1994" s="72"/>
      <c r="B1994" s="60" t="str">
        <f t="shared" ref="B1994:B2039" si="119">"00.03.27.3.1.1.5.B."&amp;C1994&amp;D1994&amp;I1994</f>
        <v>00.03.27.3.1.1.5.B.254.2017</v>
      </c>
      <c r="C1994" s="20">
        <v>254</v>
      </c>
      <c r="D1994" s="72" t="s">
        <v>1085</v>
      </c>
      <c r="E1994" s="71" t="s">
        <v>438</v>
      </c>
      <c r="F1994" s="19" t="s">
        <v>893</v>
      </c>
      <c r="G1994" s="250"/>
      <c r="H1994" s="298"/>
      <c r="I1994" s="15">
        <v>2017</v>
      </c>
      <c r="J1994" s="27" t="s">
        <v>1219</v>
      </c>
      <c r="K1994" s="27"/>
      <c r="L1994" s="27"/>
      <c r="M1994" s="10">
        <v>1</v>
      </c>
      <c r="N1994" s="10">
        <v>1</v>
      </c>
      <c r="O1994" s="15" t="s">
        <v>947</v>
      </c>
      <c r="P1994" s="28" t="s">
        <v>807</v>
      </c>
      <c r="Q1994" s="11" t="s">
        <v>8</v>
      </c>
      <c r="R1994" s="60"/>
      <c r="S1994" s="218"/>
    </row>
    <row r="1995" spans="1:19" s="94" customFormat="1" ht="20.100000000000001" customHeight="1" x14ac:dyDescent="0.25">
      <c r="A1995" s="72"/>
      <c r="B1995" s="60" t="str">
        <f t="shared" si="119"/>
        <v>00.03.27.3.1.1.5.B.255.2017</v>
      </c>
      <c r="C1995" s="20">
        <v>255</v>
      </c>
      <c r="D1995" s="72" t="s">
        <v>1085</v>
      </c>
      <c r="E1995" s="71" t="s">
        <v>438</v>
      </c>
      <c r="F1995" s="19" t="s">
        <v>893</v>
      </c>
      <c r="G1995" s="250"/>
      <c r="H1995" s="298"/>
      <c r="I1995" s="15">
        <v>2017</v>
      </c>
      <c r="J1995" s="27" t="s">
        <v>1219</v>
      </c>
      <c r="K1995" s="27"/>
      <c r="L1995" s="27"/>
      <c r="M1995" s="10">
        <v>1</v>
      </c>
      <c r="N1995" s="10">
        <v>1</v>
      </c>
      <c r="O1995" s="15" t="s">
        <v>947</v>
      </c>
      <c r="P1995" s="28" t="s">
        <v>807</v>
      </c>
      <c r="Q1995" s="11" t="s">
        <v>8</v>
      </c>
      <c r="R1995" s="60"/>
      <c r="S1995" s="218"/>
    </row>
    <row r="1996" spans="1:19" s="94" customFormat="1" ht="20.100000000000001" customHeight="1" x14ac:dyDescent="0.25">
      <c r="A1996" s="72"/>
      <c r="B1996" s="60" t="str">
        <f t="shared" si="119"/>
        <v>00.03.27.3.1.1.5.B.256.2017</v>
      </c>
      <c r="C1996" s="20">
        <v>256</v>
      </c>
      <c r="D1996" s="72" t="s">
        <v>1085</v>
      </c>
      <c r="E1996" s="71" t="s">
        <v>438</v>
      </c>
      <c r="F1996" s="19" t="s">
        <v>893</v>
      </c>
      <c r="G1996" s="250"/>
      <c r="H1996" s="298"/>
      <c r="I1996" s="15">
        <v>2017</v>
      </c>
      <c r="J1996" s="27" t="s">
        <v>1219</v>
      </c>
      <c r="K1996" s="27"/>
      <c r="L1996" s="27"/>
      <c r="M1996" s="10">
        <v>1</v>
      </c>
      <c r="N1996" s="10">
        <v>1</v>
      </c>
      <c r="O1996" s="15" t="s">
        <v>947</v>
      </c>
      <c r="P1996" s="28" t="s">
        <v>807</v>
      </c>
      <c r="Q1996" s="11" t="s">
        <v>8</v>
      </c>
      <c r="R1996" s="60"/>
      <c r="S1996" s="218"/>
    </row>
    <row r="1997" spans="1:19" s="94" customFormat="1" ht="20.100000000000001" customHeight="1" x14ac:dyDescent="0.25">
      <c r="A1997" s="72"/>
      <c r="B1997" s="60" t="str">
        <f t="shared" si="119"/>
        <v>00.03.27.3.1.1.5.B.257.2017</v>
      </c>
      <c r="C1997" s="20">
        <v>257</v>
      </c>
      <c r="D1997" s="72" t="s">
        <v>1085</v>
      </c>
      <c r="E1997" s="71" t="s">
        <v>438</v>
      </c>
      <c r="F1997" s="19" t="s">
        <v>893</v>
      </c>
      <c r="G1997" s="250"/>
      <c r="H1997" s="298"/>
      <c r="I1997" s="15">
        <v>2017</v>
      </c>
      <c r="J1997" s="27" t="s">
        <v>1219</v>
      </c>
      <c r="K1997" s="27"/>
      <c r="L1997" s="27"/>
      <c r="M1997" s="10">
        <v>1</v>
      </c>
      <c r="N1997" s="10">
        <v>1</v>
      </c>
      <c r="O1997" s="15" t="s">
        <v>947</v>
      </c>
      <c r="P1997" s="28" t="s">
        <v>807</v>
      </c>
      <c r="Q1997" s="11" t="s">
        <v>8</v>
      </c>
      <c r="R1997" s="60"/>
      <c r="S1997" s="218"/>
    </row>
    <row r="1998" spans="1:19" s="94" customFormat="1" ht="20.100000000000001" customHeight="1" x14ac:dyDescent="0.25">
      <c r="A1998" s="72"/>
      <c r="B1998" s="60" t="str">
        <f t="shared" si="119"/>
        <v>00.03.27.3.1.1.5.B.258.2017</v>
      </c>
      <c r="C1998" s="20">
        <v>258</v>
      </c>
      <c r="D1998" s="72" t="s">
        <v>1085</v>
      </c>
      <c r="E1998" s="71" t="s">
        <v>1023</v>
      </c>
      <c r="F1998" s="19" t="s">
        <v>893</v>
      </c>
      <c r="G1998" s="250"/>
      <c r="H1998" s="298"/>
      <c r="I1998" s="15">
        <v>2017</v>
      </c>
      <c r="J1998" s="27" t="s">
        <v>1221</v>
      </c>
      <c r="K1998" s="27"/>
      <c r="L1998" s="27"/>
      <c r="M1998" s="10">
        <v>1</v>
      </c>
      <c r="N1998" s="10">
        <v>1</v>
      </c>
      <c r="O1998" s="15" t="s">
        <v>947</v>
      </c>
      <c r="P1998" s="28" t="s">
        <v>807</v>
      </c>
      <c r="Q1998" s="11" t="s">
        <v>8</v>
      </c>
      <c r="R1998" s="60"/>
      <c r="S1998" s="218"/>
    </row>
    <row r="1999" spans="1:19" s="94" customFormat="1" ht="20.100000000000001" customHeight="1" x14ac:dyDescent="0.25">
      <c r="A1999" s="72"/>
      <c r="B1999" s="60" t="str">
        <f t="shared" si="119"/>
        <v>00.03.27.3.1.1.5.B.259.2017</v>
      </c>
      <c r="C1999" s="20">
        <v>259</v>
      </c>
      <c r="D1999" s="72" t="s">
        <v>1085</v>
      </c>
      <c r="E1999" s="71" t="s">
        <v>1023</v>
      </c>
      <c r="F1999" s="19" t="s">
        <v>893</v>
      </c>
      <c r="G1999" s="250"/>
      <c r="H1999" s="298"/>
      <c r="I1999" s="15">
        <v>2017</v>
      </c>
      <c r="J1999" s="27" t="s">
        <v>1221</v>
      </c>
      <c r="K1999" s="27"/>
      <c r="L1999" s="27"/>
      <c r="M1999" s="10">
        <v>1</v>
      </c>
      <c r="N1999" s="10">
        <v>1</v>
      </c>
      <c r="O1999" s="15" t="s">
        <v>947</v>
      </c>
      <c r="P1999" s="28" t="s">
        <v>807</v>
      </c>
      <c r="Q1999" s="11" t="s">
        <v>8</v>
      </c>
      <c r="R1999" s="60"/>
      <c r="S1999" s="218"/>
    </row>
    <row r="2000" spans="1:19" s="94" customFormat="1" ht="20.100000000000001" customHeight="1" x14ac:dyDescent="0.25">
      <c r="A2000" s="72"/>
      <c r="B2000" s="60" t="str">
        <f t="shared" si="119"/>
        <v>00.03.27.3.1.1.5.B.260.2017</v>
      </c>
      <c r="C2000" s="20">
        <v>260</v>
      </c>
      <c r="D2000" s="72" t="s">
        <v>1085</v>
      </c>
      <c r="E2000" s="71" t="s">
        <v>1023</v>
      </c>
      <c r="F2000" s="19" t="s">
        <v>893</v>
      </c>
      <c r="G2000" s="250"/>
      <c r="H2000" s="298"/>
      <c r="I2000" s="15">
        <v>2017</v>
      </c>
      <c r="J2000" s="27" t="s">
        <v>1221</v>
      </c>
      <c r="K2000" s="27"/>
      <c r="L2000" s="27"/>
      <c r="M2000" s="10">
        <v>1</v>
      </c>
      <c r="N2000" s="10">
        <v>1</v>
      </c>
      <c r="O2000" s="15" t="s">
        <v>947</v>
      </c>
      <c r="P2000" s="28" t="s">
        <v>807</v>
      </c>
      <c r="Q2000" s="11" t="s">
        <v>8</v>
      </c>
      <c r="R2000" s="60"/>
      <c r="S2000" s="218"/>
    </row>
    <row r="2001" spans="1:19" s="94" customFormat="1" ht="20.100000000000001" customHeight="1" x14ac:dyDescent="0.25">
      <c r="A2001" s="72"/>
      <c r="B2001" s="60" t="str">
        <f t="shared" si="119"/>
        <v>00.03.27.3.1.1.5.B.261.2017</v>
      </c>
      <c r="C2001" s="20">
        <v>261</v>
      </c>
      <c r="D2001" s="72" t="s">
        <v>1085</v>
      </c>
      <c r="E2001" s="71" t="s">
        <v>1023</v>
      </c>
      <c r="F2001" s="19" t="s">
        <v>893</v>
      </c>
      <c r="G2001" s="250"/>
      <c r="H2001" s="298"/>
      <c r="I2001" s="15">
        <v>2017</v>
      </c>
      <c r="J2001" s="27" t="s">
        <v>1221</v>
      </c>
      <c r="K2001" s="27"/>
      <c r="L2001" s="27"/>
      <c r="M2001" s="10">
        <v>1</v>
      </c>
      <c r="N2001" s="10">
        <v>1</v>
      </c>
      <c r="O2001" s="15" t="s">
        <v>947</v>
      </c>
      <c r="P2001" s="28" t="s">
        <v>807</v>
      </c>
      <c r="Q2001" s="11" t="s">
        <v>8</v>
      </c>
      <c r="R2001" s="60"/>
      <c r="S2001" s="218"/>
    </row>
    <row r="2002" spans="1:19" s="94" customFormat="1" ht="20.100000000000001" customHeight="1" x14ac:dyDescent="0.25">
      <c r="A2002" s="72"/>
      <c r="B2002" s="60" t="str">
        <f t="shared" si="119"/>
        <v>00.03.27.3.1.1.5.B.262.2018</v>
      </c>
      <c r="C2002" s="20">
        <v>262</v>
      </c>
      <c r="D2002" s="72" t="s">
        <v>1085</v>
      </c>
      <c r="E2002" s="71" t="s">
        <v>782</v>
      </c>
      <c r="F2002" s="19" t="s">
        <v>893</v>
      </c>
      <c r="G2002" s="250"/>
      <c r="H2002" s="298"/>
      <c r="I2002" s="15">
        <v>2018</v>
      </c>
      <c r="J2002" s="27" t="s">
        <v>1221</v>
      </c>
      <c r="K2002" s="27"/>
      <c r="L2002" s="27"/>
      <c r="M2002" s="10">
        <v>1</v>
      </c>
      <c r="N2002" s="10">
        <v>1</v>
      </c>
      <c r="O2002" s="15" t="s">
        <v>947</v>
      </c>
      <c r="P2002" s="28" t="s">
        <v>807</v>
      </c>
      <c r="Q2002" s="11" t="s">
        <v>8</v>
      </c>
      <c r="R2002" s="60"/>
      <c r="S2002" s="218"/>
    </row>
    <row r="2003" spans="1:19" s="94" customFormat="1" ht="20.100000000000001" customHeight="1" x14ac:dyDescent="0.25">
      <c r="A2003" s="72"/>
      <c r="B2003" s="60" t="str">
        <f t="shared" si="119"/>
        <v>00.03.27.3.1.1.5.B.263.2018</v>
      </c>
      <c r="C2003" s="20">
        <v>263</v>
      </c>
      <c r="D2003" s="72" t="s">
        <v>1085</v>
      </c>
      <c r="E2003" s="71" t="s">
        <v>782</v>
      </c>
      <c r="F2003" s="19" t="s">
        <v>893</v>
      </c>
      <c r="G2003" s="250"/>
      <c r="H2003" s="298"/>
      <c r="I2003" s="15">
        <v>2018</v>
      </c>
      <c r="J2003" s="27" t="s">
        <v>1221</v>
      </c>
      <c r="K2003" s="27"/>
      <c r="L2003" s="27"/>
      <c r="M2003" s="10">
        <v>1</v>
      </c>
      <c r="N2003" s="10">
        <v>1</v>
      </c>
      <c r="O2003" s="15" t="s">
        <v>947</v>
      </c>
      <c r="P2003" s="28" t="s">
        <v>807</v>
      </c>
      <c r="Q2003" s="11" t="s">
        <v>8</v>
      </c>
      <c r="R2003" s="60"/>
      <c r="S2003" s="218"/>
    </row>
    <row r="2004" spans="1:19" s="94" customFormat="1" ht="20.100000000000001" customHeight="1" x14ac:dyDescent="0.25">
      <c r="A2004" s="72"/>
      <c r="B2004" s="60" t="str">
        <f t="shared" si="119"/>
        <v>00.03.27.3.1.1.5.B.264.2018</v>
      </c>
      <c r="C2004" s="20">
        <v>264</v>
      </c>
      <c r="D2004" s="72" t="s">
        <v>1085</v>
      </c>
      <c r="E2004" s="71" t="s">
        <v>782</v>
      </c>
      <c r="F2004" s="19" t="s">
        <v>893</v>
      </c>
      <c r="G2004" s="250"/>
      <c r="H2004" s="298"/>
      <c r="I2004" s="15">
        <v>2018</v>
      </c>
      <c r="J2004" s="27" t="s">
        <v>1221</v>
      </c>
      <c r="K2004" s="27"/>
      <c r="L2004" s="27"/>
      <c r="M2004" s="10">
        <v>1</v>
      </c>
      <c r="N2004" s="10">
        <v>1</v>
      </c>
      <c r="O2004" s="15" t="s">
        <v>947</v>
      </c>
      <c r="P2004" s="28" t="s">
        <v>807</v>
      </c>
      <c r="Q2004" s="11" t="s">
        <v>8</v>
      </c>
      <c r="R2004" s="60"/>
      <c r="S2004" s="218"/>
    </row>
    <row r="2005" spans="1:19" s="94" customFormat="1" ht="20.100000000000001" customHeight="1" x14ac:dyDescent="0.25">
      <c r="A2005" s="72"/>
      <c r="B2005" s="60" t="str">
        <f t="shared" si="119"/>
        <v>00.03.27.3.1.1.5.B.265.2018</v>
      </c>
      <c r="C2005" s="20">
        <v>265</v>
      </c>
      <c r="D2005" s="72" t="s">
        <v>1085</v>
      </c>
      <c r="E2005" s="71" t="s">
        <v>782</v>
      </c>
      <c r="F2005" s="19" t="s">
        <v>893</v>
      </c>
      <c r="G2005" s="250"/>
      <c r="H2005" s="298"/>
      <c r="I2005" s="15">
        <v>2018</v>
      </c>
      <c r="J2005" s="27"/>
      <c r="K2005" s="27"/>
      <c r="L2005" s="27"/>
      <c r="M2005" s="10">
        <v>1</v>
      </c>
      <c r="N2005" s="10">
        <v>1</v>
      </c>
      <c r="O2005" s="15" t="s">
        <v>947</v>
      </c>
      <c r="P2005" s="28" t="s">
        <v>1347</v>
      </c>
      <c r="Q2005" s="11" t="s">
        <v>8</v>
      </c>
      <c r="R2005" s="60"/>
      <c r="S2005" s="218"/>
    </row>
    <row r="2006" spans="1:19" s="94" customFormat="1" ht="20.100000000000001" customHeight="1" x14ac:dyDescent="0.25">
      <c r="A2006" s="72"/>
      <c r="B2006" s="60" t="str">
        <f t="shared" si="119"/>
        <v>00.03.27.3.1.1.5.B.267.2018</v>
      </c>
      <c r="C2006" s="20">
        <v>267</v>
      </c>
      <c r="D2006" s="72" t="s">
        <v>1085</v>
      </c>
      <c r="E2006" s="71" t="s">
        <v>1348</v>
      </c>
      <c r="F2006" s="19" t="s">
        <v>893</v>
      </c>
      <c r="G2006" s="250"/>
      <c r="H2006" s="298"/>
      <c r="I2006" s="15">
        <v>2018</v>
      </c>
      <c r="J2006" s="27"/>
      <c r="K2006" s="27"/>
      <c r="L2006" s="27"/>
      <c r="M2006" s="10">
        <v>1</v>
      </c>
      <c r="N2006" s="10">
        <v>1</v>
      </c>
      <c r="O2006" s="15" t="s">
        <v>947</v>
      </c>
      <c r="P2006" s="28" t="s">
        <v>1347</v>
      </c>
      <c r="Q2006" s="11" t="s">
        <v>8</v>
      </c>
      <c r="R2006" s="60"/>
      <c r="S2006" s="218"/>
    </row>
    <row r="2007" spans="1:19" s="94" customFormat="1" ht="20.100000000000001" customHeight="1" x14ac:dyDescent="0.25">
      <c r="A2007" s="72"/>
      <c r="B2007" s="60" t="str">
        <f t="shared" si="119"/>
        <v>00.03.27.3.1.1.5.B.268.2018</v>
      </c>
      <c r="C2007" s="20">
        <v>268</v>
      </c>
      <c r="D2007" s="72" t="s">
        <v>1085</v>
      </c>
      <c r="E2007" s="71" t="s">
        <v>782</v>
      </c>
      <c r="F2007" s="19" t="s">
        <v>893</v>
      </c>
      <c r="G2007" s="250"/>
      <c r="H2007" s="298"/>
      <c r="I2007" s="15">
        <v>2018</v>
      </c>
      <c r="J2007" s="27" t="s">
        <v>1221</v>
      </c>
      <c r="K2007" s="27"/>
      <c r="L2007" s="27"/>
      <c r="M2007" s="10">
        <v>1</v>
      </c>
      <c r="N2007" s="10">
        <v>1</v>
      </c>
      <c r="O2007" s="15" t="s">
        <v>947</v>
      </c>
      <c r="P2007" s="28" t="s">
        <v>807</v>
      </c>
      <c r="Q2007" s="11" t="s">
        <v>8</v>
      </c>
      <c r="R2007" s="60"/>
      <c r="S2007" s="218"/>
    </row>
    <row r="2008" spans="1:19" s="94" customFormat="1" ht="20.100000000000001" customHeight="1" x14ac:dyDescent="0.25">
      <c r="A2008" s="72"/>
      <c r="B2008" s="60" t="str">
        <f t="shared" si="119"/>
        <v>00.03.27.3.1.1.5.B.269.2017</v>
      </c>
      <c r="C2008" s="20">
        <v>269</v>
      </c>
      <c r="D2008" s="72" t="s">
        <v>1085</v>
      </c>
      <c r="E2008" s="71" t="s">
        <v>783</v>
      </c>
      <c r="F2008" s="19" t="s">
        <v>893</v>
      </c>
      <c r="G2008" s="250"/>
      <c r="H2008" s="298"/>
      <c r="I2008" s="15">
        <v>2017</v>
      </c>
      <c r="J2008" s="27"/>
      <c r="K2008" s="27"/>
      <c r="L2008" s="27"/>
      <c r="M2008" s="10">
        <v>1</v>
      </c>
      <c r="N2008" s="10">
        <v>1</v>
      </c>
      <c r="O2008" s="15" t="s">
        <v>947</v>
      </c>
      <c r="P2008" s="28" t="s">
        <v>807</v>
      </c>
      <c r="Q2008" s="11" t="s">
        <v>8</v>
      </c>
      <c r="R2008" s="60"/>
      <c r="S2008" s="218"/>
    </row>
    <row r="2009" spans="1:19" s="94" customFormat="1" ht="20.100000000000001" customHeight="1" x14ac:dyDescent="0.25">
      <c r="A2009" s="72"/>
      <c r="B2009" s="60" t="str">
        <f t="shared" si="119"/>
        <v>00.03.27.3.1.1.5.B.270.2017</v>
      </c>
      <c r="C2009" s="20">
        <v>270</v>
      </c>
      <c r="D2009" s="72" t="s">
        <v>1085</v>
      </c>
      <c r="E2009" s="71" t="s">
        <v>783</v>
      </c>
      <c r="F2009" s="19" t="s">
        <v>893</v>
      </c>
      <c r="G2009" s="250"/>
      <c r="H2009" s="298"/>
      <c r="I2009" s="15">
        <v>2017</v>
      </c>
      <c r="J2009" s="27"/>
      <c r="K2009" s="27"/>
      <c r="L2009" s="27"/>
      <c r="M2009" s="10">
        <v>1</v>
      </c>
      <c r="N2009" s="10">
        <v>1</v>
      </c>
      <c r="O2009" s="15" t="s">
        <v>947</v>
      </c>
      <c r="P2009" s="28" t="s">
        <v>807</v>
      </c>
      <c r="Q2009" s="11" t="s">
        <v>8</v>
      </c>
      <c r="R2009" s="60"/>
      <c r="S2009" s="218"/>
    </row>
    <row r="2010" spans="1:19" s="94" customFormat="1" ht="20.100000000000001" customHeight="1" x14ac:dyDescent="0.25">
      <c r="A2010" s="72"/>
      <c r="B2010" s="60" t="str">
        <f t="shared" si="119"/>
        <v>00.03.27.3.1.1.5.B.268.2017</v>
      </c>
      <c r="C2010" s="20">
        <v>268</v>
      </c>
      <c r="D2010" s="72" t="s">
        <v>1085</v>
      </c>
      <c r="E2010" s="71" t="s">
        <v>784</v>
      </c>
      <c r="F2010" s="19" t="s">
        <v>893</v>
      </c>
      <c r="G2010" s="250"/>
      <c r="H2010" s="298"/>
      <c r="I2010" s="15">
        <v>2017</v>
      </c>
      <c r="J2010" s="27"/>
      <c r="K2010" s="27"/>
      <c r="L2010" s="27"/>
      <c r="M2010" s="10">
        <v>1</v>
      </c>
      <c r="N2010" s="10">
        <v>1</v>
      </c>
      <c r="O2010" s="15" t="s">
        <v>947</v>
      </c>
      <c r="P2010" s="28" t="s">
        <v>807</v>
      </c>
      <c r="Q2010" s="11" t="s">
        <v>8</v>
      </c>
      <c r="R2010" s="60"/>
      <c r="S2010" s="218"/>
    </row>
    <row r="2011" spans="1:19" s="94" customFormat="1" ht="20.100000000000001" customHeight="1" x14ac:dyDescent="0.25">
      <c r="A2011" s="72"/>
      <c r="B2011" s="60" t="str">
        <f t="shared" si="119"/>
        <v>00.03.27.3.1.1.5.B.269.2017</v>
      </c>
      <c r="C2011" s="20">
        <v>269</v>
      </c>
      <c r="D2011" s="72" t="s">
        <v>1085</v>
      </c>
      <c r="E2011" s="71" t="s">
        <v>784</v>
      </c>
      <c r="F2011" s="19" t="s">
        <v>893</v>
      </c>
      <c r="G2011" s="250"/>
      <c r="H2011" s="298"/>
      <c r="I2011" s="15">
        <v>2017</v>
      </c>
      <c r="J2011" s="27"/>
      <c r="K2011" s="27"/>
      <c r="L2011" s="27"/>
      <c r="M2011" s="10">
        <v>1</v>
      </c>
      <c r="N2011" s="10">
        <v>1</v>
      </c>
      <c r="O2011" s="15" t="s">
        <v>947</v>
      </c>
      <c r="P2011" s="28" t="s">
        <v>807</v>
      </c>
      <c r="Q2011" s="11" t="s">
        <v>8</v>
      </c>
      <c r="R2011" s="60"/>
      <c r="S2011" s="218"/>
    </row>
    <row r="2012" spans="1:19" s="94" customFormat="1" ht="20.100000000000001" customHeight="1" x14ac:dyDescent="0.25">
      <c r="A2012" s="72"/>
      <c r="B2012" s="60" t="str">
        <f t="shared" si="119"/>
        <v>00.03.27.3.1.1.5.B.270.2017</v>
      </c>
      <c r="C2012" s="20">
        <v>270</v>
      </c>
      <c r="D2012" s="72" t="s">
        <v>1085</v>
      </c>
      <c r="E2012" s="71" t="s">
        <v>784</v>
      </c>
      <c r="F2012" s="19" t="s">
        <v>893</v>
      </c>
      <c r="G2012" s="250"/>
      <c r="H2012" s="298"/>
      <c r="I2012" s="15">
        <v>2017</v>
      </c>
      <c r="J2012" s="27"/>
      <c r="K2012" s="27"/>
      <c r="L2012" s="27"/>
      <c r="M2012" s="10">
        <v>1</v>
      </c>
      <c r="N2012" s="10">
        <v>1</v>
      </c>
      <c r="O2012" s="15" t="s">
        <v>947</v>
      </c>
      <c r="P2012" s="28" t="s">
        <v>807</v>
      </c>
      <c r="Q2012" s="11" t="s">
        <v>8</v>
      </c>
      <c r="R2012" s="60"/>
      <c r="S2012" s="218"/>
    </row>
    <row r="2013" spans="1:19" s="94" customFormat="1" ht="20.100000000000001" customHeight="1" x14ac:dyDescent="0.25">
      <c r="A2013" s="72"/>
      <c r="B2013" s="60" t="str">
        <f t="shared" si="119"/>
        <v>00.03.27.3.1.1.5.B.271.2017</v>
      </c>
      <c r="C2013" s="20">
        <v>271</v>
      </c>
      <c r="D2013" s="72" t="s">
        <v>1085</v>
      </c>
      <c r="E2013" s="71" t="s">
        <v>784</v>
      </c>
      <c r="F2013" s="19" t="s">
        <v>893</v>
      </c>
      <c r="G2013" s="250"/>
      <c r="H2013" s="298"/>
      <c r="I2013" s="15">
        <v>2017</v>
      </c>
      <c r="J2013" s="27"/>
      <c r="K2013" s="27"/>
      <c r="L2013" s="27"/>
      <c r="M2013" s="10">
        <v>1</v>
      </c>
      <c r="N2013" s="10">
        <v>1</v>
      </c>
      <c r="O2013" s="15" t="s">
        <v>947</v>
      </c>
      <c r="P2013" s="28" t="s">
        <v>807</v>
      </c>
      <c r="Q2013" s="11" t="s">
        <v>8</v>
      </c>
      <c r="R2013" s="60"/>
      <c r="S2013" s="218"/>
    </row>
    <row r="2014" spans="1:19" s="94" customFormat="1" ht="20.100000000000001" customHeight="1" x14ac:dyDescent="0.25">
      <c r="A2014" s="72"/>
      <c r="B2014" s="60" t="str">
        <f t="shared" si="119"/>
        <v>00.03.27.3.1.1.5.B.272.2019</v>
      </c>
      <c r="C2014" s="20">
        <v>272</v>
      </c>
      <c r="D2014" s="72" t="s">
        <v>1085</v>
      </c>
      <c r="E2014" s="71" t="s">
        <v>785</v>
      </c>
      <c r="F2014" s="19" t="s">
        <v>893</v>
      </c>
      <c r="G2014" s="250"/>
      <c r="H2014" s="298"/>
      <c r="I2014" s="15">
        <v>2019</v>
      </c>
      <c r="J2014" s="27"/>
      <c r="K2014" s="27"/>
      <c r="L2014" s="27"/>
      <c r="M2014" s="10">
        <v>1</v>
      </c>
      <c r="N2014" s="10">
        <v>1</v>
      </c>
      <c r="O2014" s="15" t="s">
        <v>947</v>
      </c>
      <c r="P2014" s="28" t="s">
        <v>807</v>
      </c>
      <c r="Q2014" s="11" t="s">
        <v>8</v>
      </c>
      <c r="R2014" s="60"/>
      <c r="S2014" s="218"/>
    </row>
    <row r="2015" spans="1:19" s="94" customFormat="1" ht="20.100000000000001" customHeight="1" x14ac:dyDescent="0.25">
      <c r="A2015" s="72"/>
      <c r="B2015" s="60" t="str">
        <f t="shared" si="119"/>
        <v>00.03.27.3.1.1.5.B.273.2019</v>
      </c>
      <c r="C2015" s="20">
        <v>273</v>
      </c>
      <c r="D2015" s="72" t="s">
        <v>1085</v>
      </c>
      <c r="E2015" s="71" t="s">
        <v>785</v>
      </c>
      <c r="F2015" s="19" t="s">
        <v>893</v>
      </c>
      <c r="G2015" s="250"/>
      <c r="H2015" s="298"/>
      <c r="I2015" s="15">
        <v>2019</v>
      </c>
      <c r="J2015" s="27"/>
      <c r="K2015" s="27"/>
      <c r="L2015" s="27"/>
      <c r="M2015" s="10">
        <v>1</v>
      </c>
      <c r="N2015" s="10">
        <v>1</v>
      </c>
      <c r="O2015" s="15" t="s">
        <v>947</v>
      </c>
      <c r="P2015" s="28" t="s">
        <v>807</v>
      </c>
      <c r="Q2015" s="11" t="s">
        <v>8</v>
      </c>
      <c r="R2015" s="60"/>
      <c r="S2015" s="218"/>
    </row>
    <row r="2016" spans="1:19" s="94" customFormat="1" ht="20.100000000000001" customHeight="1" x14ac:dyDescent="0.25">
      <c r="A2016" s="72"/>
      <c r="B2016" s="60" t="str">
        <f t="shared" si="119"/>
        <v>00.03.27.3.1.1.5.B.274.2019</v>
      </c>
      <c r="C2016" s="20">
        <v>274</v>
      </c>
      <c r="D2016" s="72" t="s">
        <v>1085</v>
      </c>
      <c r="E2016" s="71" t="s">
        <v>785</v>
      </c>
      <c r="F2016" s="19" t="s">
        <v>893</v>
      </c>
      <c r="G2016" s="250"/>
      <c r="H2016" s="298"/>
      <c r="I2016" s="15">
        <v>2019</v>
      </c>
      <c r="J2016" s="27"/>
      <c r="K2016" s="27"/>
      <c r="L2016" s="27"/>
      <c r="M2016" s="10">
        <v>1</v>
      </c>
      <c r="N2016" s="10">
        <v>1</v>
      </c>
      <c r="O2016" s="15" t="s">
        <v>947</v>
      </c>
      <c r="P2016" s="28" t="s">
        <v>807</v>
      </c>
      <c r="Q2016" s="11" t="s">
        <v>8</v>
      </c>
      <c r="R2016" s="60"/>
      <c r="S2016" s="218"/>
    </row>
    <row r="2017" spans="1:19" s="94" customFormat="1" ht="20.100000000000001" customHeight="1" x14ac:dyDescent="0.25">
      <c r="A2017" s="72"/>
      <c r="B2017" s="60" t="str">
        <f t="shared" si="119"/>
        <v>00.03.27.3.1.1.5.B.275.2017</v>
      </c>
      <c r="C2017" s="20">
        <v>275</v>
      </c>
      <c r="D2017" s="72" t="s">
        <v>1085</v>
      </c>
      <c r="E2017" s="71" t="s">
        <v>1330</v>
      </c>
      <c r="F2017" s="19" t="s">
        <v>893</v>
      </c>
      <c r="G2017" s="250"/>
      <c r="H2017" s="298"/>
      <c r="I2017" s="15">
        <v>2017</v>
      </c>
      <c r="J2017" s="27"/>
      <c r="K2017" s="27"/>
      <c r="L2017" s="27"/>
      <c r="M2017" s="10">
        <v>1</v>
      </c>
      <c r="N2017" s="10">
        <v>1</v>
      </c>
      <c r="O2017" s="15" t="s">
        <v>947</v>
      </c>
      <c r="P2017" s="28" t="s">
        <v>807</v>
      </c>
      <c r="Q2017" s="11" t="s">
        <v>8</v>
      </c>
      <c r="R2017" s="60"/>
      <c r="S2017" s="218"/>
    </row>
    <row r="2018" spans="1:19" s="94" customFormat="1" ht="20.100000000000001" customHeight="1" x14ac:dyDescent="0.25">
      <c r="A2018" s="72"/>
      <c r="B2018" s="60" t="str">
        <f t="shared" si="119"/>
        <v>00.03.27.3.1.1.5.B.276.2017</v>
      </c>
      <c r="C2018" s="20">
        <v>276</v>
      </c>
      <c r="D2018" s="72" t="s">
        <v>1085</v>
      </c>
      <c r="E2018" s="71" t="s">
        <v>1330</v>
      </c>
      <c r="F2018" s="19" t="s">
        <v>893</v>
      </c>
      <c r="G2018" s="250"/>
      <c r="H2018" s="298"/>
      <c r="I2018" s="15">
        <v>2017</v>
      </c>
      <c r="J2018" s="27"/>
      <c r="K2018" s="27"/>
      <c r="L2018" s="27"/>
      <c r="M2018" s="10">
        <v>1</v>
      </c>
      <c r="N2018" s="10">
        <v>1</v>
      </c>
      <c r="O2018" s="15" t="s">
        <v>947</v>
      </c>
      <c r="P2018" s="28" t="s">
        <v>807</v>
      </c>
      <c r="Q2018" s="11" t="s">
        <v>8</v>
      </c>
      <c r="R2018" s="60"/>
      <c r="S2018" s="218"/>
    </row>
    <row r="2019" spans="1:19" s="94" customFormat="1" ht="20.100000000000001" customHeight="1" x14ac:dyDescent="0.25">
      <c r="A2019" s="72"/>
      <c r="B2019" s="60" t="str">
        <f t="shared" si="119"/>
        <v>00.03.27.3.1.1.5.B.277.2017</v>
      </c>
      <c r="C2019" s="20">
        <v>277</v>
      </c>
      <c r="D2019" s="72" t="s">
        <v>1085</v>
      </c>
      <c r="E2019" s="71" t="s">
        <v>1330</v>
      </c>
      <c r="F2019" s="19" t="s">
        <v>893</v>
      </c>
      <c r="G2019" s="250"/>
      <c r="H2019" s="298"/>
      <c r="I2019" s="15">
        <v>2017</v>
      </c>
      <c r="J2019" s="27"/>
      <c r="K2019" s="27"/>
      <c r="L2019" s="27"/>
      <c r="M2019" s="10">
        <v>1</v>
      </c>
      <c r="N2019" s="10">
        <v>1</v>
      </c>
      <c r="O2019" s="15" t="s">
        <v>947</v>
      </c>
      <c r="P2019" s="28" t="s">
        <v>807</v>
      </c>
      <c r="Q2019" s="11" t="s">
        <v>8</v>
      </c>
      <c r="R2019" s="60"/>
      <c r="S2019" s="218"/>
    </row>
    <row r="2020" spans="1:19" s="94" customFormat="1" ht="20.100000000000001" customHeight="1" x14ac:dyDescent="0.25">
      <c r="A2020" s="72"/>
      <c r="B2020" s="60" t="str">
        <f t="shared" si="119"/>
        <v>00.03.27.3.1.1.5.B.278.2017</v>
      </c>
      <c r="C2020" s="20">
        <v>278</v>
      </c>
      <c r="D2020" s="72" t="s">
        <v>1085</v>
      </c>
      <c r="E2020" s="71" t="s">
        <v>1330</v>
      </c>
      <c r="F2020" s="19" t="s">
        <v>893</v>
      </c>
      <c r="G2020" s="250"/>
      <c r="H2020" s="298"/>
      <c r="I2020" s="15">
        <v>2017</v>
      </c>
      <c r="J2020" s="27"/>
      <c r="K2020" s="27"/>
      <c r="L2020" s="27"/>
      <c r="M2020" s="10">
        <v>1</v>
      </c>
      <c r="N2020" s="10">
        <v>1</v>
      </c>
      <c r="O2020" s="15" t="s">
        <v>947</v>
      </c>
      <c r="P2020" s="28" t="s">
        <v>807</v>
      </c>
      <c r="Q2020" s="11" t="s">
        <v>8</v>
      </c>
      <c r="R2020" s="60"/>
      <c r="S2020" s="218"/>
    </row>
    <row r="2021" spans="1:19" s="94" customFormat="1" ht="20.100000000000001" customHeight="1" x14ac:dyDescent="0.25">
      <c r="A2021" s="72"/>
      <c r="B2021" s="60" t="str">
        <f t="shared" si="119"/>
        <v>00.03.27.3.1.1.5.B.279.2016</v>
      </c>
      <c r="C2021" s="20">
        <v>279</v>
      </c>
      <c r="D2021" s="72" t="s">
        <v>1085</v>
      </c>
      <c r="E2021" s="71" t="s">
        <v>78</v>
      </c>
      <c r="F2021" s="19" t="s">
        <v>893</v>
      </c>
      <c r="G2021" s="250"/>
      <c r="H2021" s="298"/>
      <c r="I2021" s="15">
        <v>2016</v>
      </c>
      <c r="J2021" s="27" t="s">
        <v>366</v>
      </c>
      <c r="K2021" s="27"/>
      <c r="L2021" s="27"/>
      <c r="M2021" s="10">
        <v>1</v>
      </c>
      <c r="N2021" s="10">
        <v>1</v>
      </c>
      <c r="O2021" s="15" t="s">
        <v>947</v>
      </c>
      <c r="P2021" s="28" t="s">
        <v>807</v>
      </c>
      <c r="Q2021" s="11" t="s">
        <v>8</v>
      </c>
      <c r="R2021" s="60"/>
      <c r="S2021" s="218"/>
    </row>
    <row r="2022" spans="1:19" s="94" customFormat="1" ht="20.100000000000001" customHeight="1" x14ac:dyDescent="0.25">
      <c r="A2022" s="72"/>
      <c r="B2022" s="60" t="str">
        <f t="shared" si="119"/>
        <v>00.03.27.3.1.1.5.B.280.2016</v>
      </c>
      <c r="C2022" s="20">
        <v>280</v>
      </c>
      <c r="D2022" s="72" t="s">
        <v>1085</v>
      </c>
      <c r="E2022" s="71" t="s">
        <v>78</v>
      </c>
      <c r="F2022" s="19" t="s">
        <v>893</v>
      </c>
      <c r="G2022" s="250"/>
      <c r="H2022" s="298"/>
      <c r="I2022" s="15">
        <v>2016</v>
      </c>
      <c r="J2022" s="27" t="s">
        <v>366</v>
      </c>
      <c r="K2022" s="27"/>
      <c r="L2022" s="27"/>
      <c r="M2022" s="10">
        <v>1</v>
      </c>
      <c r="N2022" s="10">
        <v>1</v>
      </c>
      <c r="O2022" s="15" t="s">
        <v>947</v>
      </c>
      <c r="P2022" s="28" t="s">
        <v>807</v>
      </c>
      <c r="Q2022" s="11" t="s">
        <v>8</v>
      </c>
      <c r="R2022" s="60"/>
      <c r="S2022" s="218"/>
    </row>
    <row r="2023" spans="1:19" s="94" customFormat="1" ht="20.100000000000001" customHeight="1" x14ac:dyDescent="0.25">
      <c r="A2023" s="72"/>
      <c r="B2023" s="60" t="str">
        <f t="shared" si="119"/>
        <v>00.03.27.3.1.1.5.B.281.2019</v>
      </c>
      <c r="C2023" s="20">
        <v>281</v>
      </c>
      <c r="D2023" s="72" t="s">
        <v>1085</v>
      </c>
      <c r="E2023" s="74" t="s">
        <v>708</v>
      </c>
      <c r="F2023" s="19" t="s">
        <v>893</v>
      </c>
      <c r="G2023" s="250"/>
      <c r="H2023" s="298"/>
      <c r="I2023" s="15">
        <v>2019</v>
      </c>
      <c r="J2023" s="27" t="s">
        <v>1223</v>
      </c>
      <c r="K2023" s="27"/>
      <c r="L2023" s="27"/>
      <c r="M2023" s="10">
        <v>1</v>
      </c>
      <c r="N2023" s="10">
        <v>1</v>
      </c>
      <c r="O2023" s="15" t="s">
        <v>947</v>
      </c>
      <c r="P2023" s="28" t="s">
        <v>807</v>
      </c>
      <c r="Q2023" s="11" t="s">
        <v>8</v>
      </c>
      <c r="R2023" s="60"/>
      <c r="S2023" s="218"/>
    </row>
    <row r="2024" spans="1:19" s="94" customFormat="1" ht="20.100000000000001" customHeight="1" x14ac:dyDescent="0.25">
      <c r="A2024" s="72"/>
      <c r="B2024" s="60" t="str">
        <f t="shared" si="119"/>
        <v>00.03.27.3.1.1.5.B.282.2019</v>
      </c>
      <c r="C2024" s="20">
        <v>282</v>
      </c>
      <c r="D2024" s="72" t="s">
        <v>1085</v>
      </c>
      <c r="E2024" s="74" t="s">
        <v>1227</v>
      </c>
      <c r="F2024" s="19" t="s">
        <v>893</v>
      </c>
      <c r="G2024" s="250"/>
      <c r="H2024" s="298"/>
      <c r="I2024" s="15">
        <v>2019</v>
      </c>
      <c r="J2024" s="27"/>
      <c r="K2024" s="27"/>
      <c r="L2024" s="27"/>
      <c r="M2024" s="10">
        <v>1</v>
      </c>
      <c r="N2024" s="10">
        <v>1</v>
      </c>
      <c r="O2024" s="15" t="s">
        <v>947</v>
      </c>
      <c r="P2024" s="28" t="s">
        <v>807</v>
      </c>
      <c r="Q2024" s="11" t="s">
        <v>8</v>
      </c>
      <c r="R2024" s="60"/>
      <c r="S2024" s="218"/>
    </row>
    <row r="2025" spans="1:19" s="94" customFormat="1" ht="20.100000000000001" customHeight="1" x14ac:dyDescent="0.25">
      <c r="A2025" s="72"/>
      <c r="B2025" s="60" t="str">
        <f t="shared" si="119"/>
        <v>00.03.27.3.1.1.5.B.283.2018</v>
      </c>
      <c r="C2025" s="20">
        <v>283</v>
      </c>
      <c r="D2025" s="72" t="s">
        <v>1085</v>
      </c>
      <c r="E2025" s="121" t="s">
        <v>788</v>
      </c>
      <c r="F2025" s="19" t="s">
        <v>893</v>
      </c>
      <c r="G2025" s="250"/>
      <c r="H2025" s="298"/>
      <c r="I2025" s="15">
        <v>2018</v>
      </c>
      <c r="J2025" s="27"/>
      <c r="K2025" s="27"/>
      <c r="L2025" s="27"/>
      <c r="M2025" s="10">
        <v>1</v>
      </c>
      <c r="N2025" s="10">
        <v>1</v>
      </c>
      <c r="O2025" s="15" t="s">
        <v>947</v>
      </c>
      <c r="P2025" s="28" t="s">
        <v>807</v>
      </c>
      <c r="Q2025" s="11" t="s">
        <v>8</v>
      </c>
      <c r="R2025" s="60"/>
      <c r="S2025" s="218"/>
    </row>
    <row r="2026" spans="1:19" s="94" customFormat="1" ht="20.100000000000001" customHeight="1" x14ac:dyDescent="0.25">
      <c r="A2026" s="72"/>
      <c r="B2026" s="60" t="str">
        <f t="shared" si="119"/>
        <v>00.03.27.3.1.1.5.B.284.2018</v>
      </c>
      <c r="C2026" s="20">
        <v>284</v>
      </c>
      <c r="D2026" s="72" t="s">
        <v>1085</v>
      </c>
      <c r="E2026" s="121" t="s">
        <v>788</v>
      </c>
      <c r="F2026" s="19" t="s">
        <v>893</v>
      </c>
      <c r="G2026" s="250"/>
      <c r="H2026" s="298"/>
      <c r="I2026" s="15">
        <v>2018</v>
      </c>
      <c r="J2026" s="27"/>
      <c r="K2026" s="27"/>
      <c r="L2026" s="27"/>
      <c r="M2026" s="10">
        <v>1</v>
      </c>
      <c r="N2026" s="10">
        <v>1</v>
      </c>
      <c r="O2026" s="15" t="s">
        <v>947</v>
      </c>
      <c r="P2026" s="28" t="s">
        <v>807</v>
      </c>
      <c r="Q2026" s="11" t="s">
        <v>8</v>
      </c>
      <c r="R2026" s="60"/>
      <c r="S2026" s="218"/>
    </row>
    <row r="2027" spans="1:19" s="94" customFormat="1" ht="20.100000000000001" customHeight="1" x14ac:dyDescent="0.25">
      <c r="A2027" s="72"/>
      <c r="B2027" s="60" t="str">
        <f t="shared" si="119"/>
        <v>00.03.27.3.1.1.5.B.285.2018</v>
      </c>
      <c r="C2027" s="20">
        <v>285</v>
      </c>
      <c r="D2027" s="72" t="s">
        <v>1085</v>
      </c>
      <c r="E2027" s="121" t="s">
        <v>788</v>
      </c>
      <c r="F2027" s="19" t="s">
        <v>893</v>
      </c>
      <c r="G2027" s="250"/>
      <c r="H2027" s="298"/>
      <c r="I2027" s="15">
        <v>2018</v>
      </c>
      <c r="J2027" s="27"/>
      <c r="K2027" s="27"/>
      <c r="L2027" s="27"/>
      <c r="M2027" s="10">
        <v>1</v>
      </c>
      <c r="N2027" s="10">
        <v>1</v>
      </c>
      <c r="O2027" s="15" t="s">
        <v>947</v>
      </c>
      <c r="P2027" s="28" t="s">
        <v>807</v>
      </c>
      <c r="Q2027" s="11" t="s">
        <v>8</v>
      </c>
      <c r="R2027" s="60"/>
      <c r="S2027" s="218"/>
    </row>
    <row r="2028" spans="1:19" s="94" customFormat="1" ht="20.100000000000001" customHeight="1" x14ac:dyDescent="0.25">
      <c r="A2028" s="72"/>
      <c r="B2028" s="60" t="str">
        <f t="shared" si="119"/>
        <v>00.03.27.3.1.1.5.B.286.2018</v>
      </c>
      <c r="C2028" s="20">
        <v>286</v>
      </c>
      <c r="D2028" s="72" t="s">
        <v>1085</v>
      </c>
      <c r="E2028" s="121" t="s">
        <v>788</v>
      </c>
      <c r="F2028" s="19" t="s">
        <v>893</v>
      </c>
      <c r="G2028" s="250"/>
      <c r="H2028" s="298"/>
      <c r="I2028" s="15">
        <v>2018</v>
      </c>
      <c r="J2028" s="27"/>
      <c r="K2028" s="27"/>
      <c r="L2028" s="27"/>
      <c r="M2028" s="10">
        <v>1</v>
      </c>
      <c r="N2028" s="10">
        <v>1</v>
      </c>
      <c r="O2028" s="15" t="s">
        <v>947</v>
      </c>
      <c r="P2028" s="28" t="s">
        <v>807</v>
      </c>
      <c r="Q2028" s="11" t="s">
        <v>8</v>
      </c>
      <c r="R2028" s="60"/>
      <c r="S2028" s="218"/>
    </row>
    <row r="2029" spans="1:19" s="94" customFormat="1" ht="20.100000000000001" customHeight="1" x14ac:dyDescent="0.25">
      <c r="A2029" s="72"/>
      <c r="B2029" s="60" t="str">
        <f t="shared" si="119"/>
        <v>00.03.27.3.1.1.5.B.287.2017</v>
      </c>
      <c r="C2029" s="20">
        <v>287</v>
      </c>
      <c r="D2029" s="72" t="s">
        <v>1085</v>
      </c>
      <c r="E2029" s="71" t="s">
        <v>789</v>
      </c>
      <c r="F2029" s="19" t="s">
        <v>893</v>
      </c>
      <c r="G2029" s="250"/>
      <c r="H2029" s="298"/>
      <c r="I2029" s="15">
        <v>2017</v>
      </c>
      <c r="J2029" s="27" t="s">
        <v>1224</v>
      </c>
      <c r="K2029" s="27"/>
      <c r="L2029" s="27"/>
      <c r="M2029" s="10">
        <v>1</v>
      </c>
      <c r="N2029" s="10">
        <v>1</v>
      </c>
      <c r="O2029" s="15" t="s">
        <v>947</v>
      </c>
      <c r="P2029" s="28" t="s">
        <v>807</v>
      </c>
      <c r="Q2029" s="11" t="s">
        <v>8</v>
      </c>
      <c r="R2029" s="60"/>
      <c r="S2029" s="218"/>
    </row>
    <row r="2030" spans="1:19" s="94" customFormat="1" ht="20.100000000000001" customHeight="1" x14ac:dyDescent="0.25">
      <c r="A2030" s="72"/>
      <c r="B2030" s="60" t="str">
        <f t="shared" si="119"/>
        <v>00.03.27.3.1.1.5.B.288.2017</v>
      </c>
      <c r="C2030" s="20">
        <v>288</v>
      </c>
      <c r="D2030" s="72" t="s">
        <v>1085</v>
      </c>
      <c r="E2030" s="71" t="s">
        <v>789</v>
      </c>
      <c r="F2030" s="19" t="s">
        <v>893</v>
      </c>
      <c r="G2030" s="250"/>
      <c r="H2030" s="298"/>
      <c r="I2030" s="15">
        <v>2017</v>
      </c>
      <c r="J2030" s="27" t="s">
        <v>1224</v>
      </c>
      <c r="K2030" s="27"/>
      <c r="L2030" s="27"/>
      <c r="M2030" s="10">
        <v>1</v>
      </c>
      <c r="N2030" s="10">
        <v>1</v>
      </c>
      <c r="O2030" s="15" t="s">
        <v>947</v>
      </c>
      <c r="P2030" s="28" t="s">
        <v>807</v>
      </c>
      <c r="Q2030" s="11" t="s">
        <v>8</v>
      </c>
      <c r="R2030" s="60"/>
      <c r="S2030" s="218"/>
    </row>
    <row r="2031" spans="1:19" s="94" customFormat="1" ht="20.100000000000001" customHeight="1" x14ac:dyDescent="0.25">
      <c r="A2031" s="72"/>
      <c r="B2031" s="60" t="str">
        <f t="shared" si="119"/>
        <v>00.03.27.3.1.1.5.B.289.2018</v>
      </c>
      <c r="C2031" s="20">
        <v>289</v>
      </c>
      <c r="D2031" s="72" t="s">
        <v>1085</v>
      </c>
      <c r="E2031" s="71" t="s">
        <v>790</v>
      </c>
      <c r="F2031" s="19" t="s">
        <v>893</v>
      </c>
      <c r="G2031" s="250"/>
      <c r="H2031" s="298"/>
      <c r="I2031" s="15">
        <v>2018</v>
      </c>
      <c r="J2031" s="27" t="s">
        <v>1224</v>
      </c>
      <c r="K2031" s="27"/>
      <c r="L2031" s="27"/>
      <c r="M2031" s="10">
        <v>1</v>
      </c>
      <c r="N2031" s="10">
        <v>1</v>
      </c>
      <c r="O2031" s="15" t="s">
        <v>947</v>
      </c>
      <c r="P2031" s="28" t="s">
        <v>807</v>
      </c>
      <c r="Q2031" s="11" t="s">
        <v>8</v>
      </c>
      <c r="R2031" s="60"/>
      <c r="S2031" s="218"/>
    </row>
    <row r="2032" spans="1:19" s="94" customFormat="1" ht="20.100000000000001" customHeight="1" x14ac:dyDescent="0.25">
      <c r="A2032" s="72"/>
      <c r="B2032" s="60" t="str">
        <f t="shared" si="119"/>
        <v>00.03.27.3.1.1.5.B.290.2018</v>
      </c>
      <c r="C2032" s="20">
        <v>290</v>
      </c>
      <c r="D2032" s="72" t="s">
        <v>1085</v>
      </c>
      <c r="E2032" s="71" t="s">
        <v>791</v>
      </c>
      <c r="F2032" s="19" t="s">
        <v>893</v>
      </c>
      <c r="G2032" s="250"/>
      <c r="H2032" s="298"/>
      <c r="I2032" s="15">
        <v>2018</v>
      </c>
      <c r="J2032" s="27"/>
      <c r="K2032" s="27"/>
      <c r="L2032" s="27"/>
      <c r="M2032" s="10">
        <v>1</v>
      </c>
      <c r="N2032" s="10">
        <v>1</v>
      </c>
      <c r="O2032" s="15" t="s">
        <v>947</v>
      </c>
      <c r="P2032" s="28" t="s">
        <v>807</v>
      </c>
      <c r="Q2032" s="11" t="s">
        <v>8</v>
      </c>
      <c r="R2032" s="60"/>
      <c r="S2032" s="218"/>
    </row>
    <row r="2033" spans="1:19" s="94" customFormat="1" ht="20.100000000000001" customHeight="1" x14ac:dyDescent="0.25">
      <c r="A2033" s="72"/>
      <c r="B2033" s="60" t="str">
        <f t="shared" si="119"/>
        <v>00.03.27.3.1.1.5.B.291.2017</v>
      </c>
      <c r="C2033" s="20">
        <v>291</v>
      </c>
      <c r="D2033" s="72" t="s">
        <v>1085</v>
      </c>
      <c r="E2033" s="71" t="s">
        <v>557</v>
      </c>
      <c r="F2033" s="19" t="s">
        <v>893</v>
      </c>
      <c r="G2033" s="250"/>
      <c r="H2033" s="298"/>
      <c r="I2033" s="15">
        <v>2017</v>
      </c>
      <c r="J2033" s="27"/>
      <c r="K2033" s="27"/>
      <c r="L2033" s="27"/>
      <c r="M2033" s="10">
        <v>1</v>
      </c>
      <c r="N2033" s="10">
        <v>1</v>
      </c>
      <c r="O2033" s="15" t="s">
        <v>947</v>
      </c>
      <c r="P2033" s="28" t="s">
        <v>807</v>
      </c>
      <c r="Q2033" s="11" t="s">
        <v>8</v>
      </c>
      <c r="R2033" s="60"/>
      <c r="S2033" s="218"/>
    </row>
    <row r="2034" spans="1:19" s="94" customFormat="1" ht="20.100000000000001" customHeight="1" x14ac:dyDescent="0.25">
      <c r="A2034" s="72"/>
      <c r="B2034" s="60" t="str">
        <f t="shared" si="119"/>
        <v>00.03.27.3.1.1.5.B.292.2017</v>
      </c>
      <c r="C2034" s="20">
        <v>292</v>
      </c>
      <c r="D2034" s="72" t="s">
        <v>1085</v>
      </c>
      <c r="E2034" s="71" t="s">
        <v>695</v>
      </c>
      <c r="F2034" s="19" t="s">
        <v>893</v>
      </c>
      <c r="G2034" s="250"/>
      <c r="H2034" s="298"/>
      <c r="I2034" s="15">
        <v>2017</v>
      </c>
      <c r="J2034" s="27"/>
      <c r="K2034" s="27"/>
      <c r="L2034" s="27"/>
      <c r="M2034" s="10">
        <v>1</v>
      </c>
      <c r="N2034" s="10">
        <v>1</v>
      </c>
      <c r="O2034" s="15" t="s">
        <v>947</v>
      </c>
      <c r="P2034" s="28" t="s">
        <v>807</v>
      </c>
      <c r="Q2034" s="11" t="s">
        <v>8</v>
      </c>
      <c r="R2034" s="60"/>
      <c r="S2034" s="218"/>
    </row>
    <row r="2035" spans="1:19" s="94" customFormat="1" ht="20.100000000000001" customHeight="1" x14ac:dyDescent="0.25">
      <c r="A2035" s="72"/>
      <c r="B2035" s="60" t="str">
        <f t="shared" si="119"/>
        <v>00.03.27.3.1.1.5.B.293.2017</v>
      </c>
      <c r="C2035" s="20">
        <v>293</v>
      </c>
      <c r="D2035" s="72" t="s">
        <v>1085</v>
      </c>
      <c r="E2035" s="71" t="s">
        <v>792</v>
      </c>
      <c r="F2035" s="19" t="s">
        <v>893</v>
      </c>
      <c r="G2035" s="250"/>
      <c r="H2035" s="298"/>
      <c r="I2035" s="15">
        <v>2017</v>
      </c>
      <c r="J2035" s="27"/>
      <c r="K2035" s="27"/>
      <c r="L2035" s="27"/>
      <c r="M2035" s="10">
        <v>1</v>
      </c>
      <c r="N2035" s="10">
        <v>1</v>
      </c>
      <c r="O2035" s="15" t="s">
        <v>947</v>
      </c>
      <c r="P2035" s="28" t="s">
        <v>807</v>
      </c>
      <c r="Q2035" s="11" t="s">
        <v>8</v>
      </c>
      <c r="R2035" s="60"/>
      <c r="S2035" s="218"/>
    </row>
    <row r="2036" spans="1:19" s="94" customFormat="1" ht="20.100000000000001" customHeight="1" x14ac:dyDescent="0.25">
      <c r="A2036" s="72"/>
      <c r="B2036" s="60" t="str">
        <f t="shared" si="119"/>
        <v>00.03.27.3.1.1.5.B.294.2017</v>
      </c>
      <c r="C2036" s="20">
        <v>294</v>
      </c>
      <c r="D2036" s="72" t="s">
        <v>1085</v>
      </c>
      <c r="E2036" s="71" t="s">
        <v>793</v>
      </c>
      <c r="F2036" s="19" t="s">
        <v>893</v>
      </c>
      <c r="G2036" s="250"/>
      <c r="H2036" s="298"/>
      <c r="I2036" s="73">
        <v>2017</v>
      </c>
      <c r="J2036" s="27"/>
      <c r="K2036" s="27"/>
      <c r="L2036" s="27"/>
      <c r="M2036" s="10">
        <v>1</v>
      </c>
      <c r="N2036" s="10">
        <v>1</v>
      </c>
      <c r="O2036" s="15" t="s">
        <v>947</v>
      </c>
      <c r="P2036" s="28" t="s">
        <v>807</v>
      </c>
      <c r="Q2036" s="11" t="s">
        <v>8</v>
      </c>
      <c r="R2036" s="60"/>
      <c r="S2036" s="218"/>
    </row>
    <row r="2037" spans="1:19" s="94" customFormat="1" ht="20.100000000000001" customHeight="1" x14ac:dyDescent="0.25">
      <c r="A2037" s="72"/>
      <c r="B2037" s="60" t="str">
        <f t="shared" si="119"/>
        <v>00.03.27.3.1.1.5.B.295.2017</v>
      </c>
      <c r="C2037" s="20">
        <v>295</v>
      </c>
      <c r="D2037" s="72" t="s">
        <v>1085</v>
      </c>
      <c r="E2037" s="71" t="s">
        <v>794</v>
      </c>
      <c r="F2037" s="19" t="s">
        <v>893</v>
      </c>
      <c r="G2037" s="250"/>
      <c r="H2037" s="298"/>
      <c r="I2037" s="73">
        <v>2017</v>
      </c>
      <c r="J2037" s="27"/>
      <c r="K2037" s="27"/>
      <c r="L2037" s="27"/>
      <c r="M2037" s="10">
        <v>1</v>
      </c>
      <c r="N2037" s="10">
        <v>1</v>
      </c>
      <c r="O2037" s="15" t="s">
        <v>947</v>
      </c>
      <c r="P2037" s="70" t="s">
        <v>807</v>
      </c>
      <c r="Q2037" s="11" t="s">
        <v>8</v>
      </c>
      <c r="R2037" s="60"/>
      <c r="S2037" s="218"/>
    </row>
    <row r="2038" spans="1:19" s="94" customFormat="1" ht="20.100000000000001" customHeight="1" x14ac:dyDescent="0.25">
      <c r="A2038" s="72"/>
      <c r="B2038" s="60" t="str">
        <f t="shared" si="119"/>
        <v>00.03.27.3.1.1.5.B.296.2017</v>
      </c>
      <c r="C2038" s="20">
        <v>296</v>
      </c>
      <c r="D2038" s="72" t="s">
        <v>1085</v>
      </c>
      <c r="E2038" s="71" t="s">
        <v>795</v>
      </c>
      <c r="F2038" s="19" t="s">
        <v>893</v>
      </c>
      <c r="G2038" s="250"/>
      <c r="H2038" s="298"/>
      <c r="I2038" s="73">
        <v>2017</v>
      </c>
      <c r="J2038" s="27"/>
      <c r="K2038" s="27"/>
      <c r="L2038" s="27"/>
      <c r="M2038" s="10">
        <v>1</v>
      </c>
      <c r="N2038" s="10">
        <v>1</v>
      </c>
      <c r="O2038" s="15" t="s">
        <v>947</v>
      </c>
      <c r="P2038" s="28" t="s">
        <v>807</v>
      </c>
      <c r="Q2038" s="11" t="s">
        <v>8</v>
      </c>
      <c r="R2038" s="60"/>
      <c r="S2038" s="218"/>
    </row>
    <row r="2039" spans="1:19" s="94" customFormat="1" ht="20.100000000000001" customHeight="1" x14ac:dyDescent="0.25">
      <c r="A2039" s="72"/>
      <c r="B2039" s="60" t="str">
        <f t="shared" si="119"/>
        <v>00.03.27.3.1.1.5.B.297.2017</v>
      </c>
      <c r="C2039" s="20">
        <v>297</v>
      </c>
      <c r="D2039" s="72" t="s">
        <v>1085</v>
      </c>
      <c r="E2039" s="71" t="s">
        <v>770</v>
      </c>
      <c r="F2039" s="19" t="s">
        <v>893</v>
      </c>
      <c r="G2039" s="250"/>
      <c r="H2039" s="298"/>
      <c r="I2039" s="73">
        <v>2017</v>
      </c>
      <c r="J2039" s="27" t="s">
        <v>862</v>
      </c>
      <c r="K2039" s="27"/>
      <c r="L2039" s="27"/>
      <c r="M2039" s="10">
        <v>1</v>
      </c>
      <c r="N2039" s="10">
        <v>1</v>
      </c>
      <c r="O2039" s="15" t="s">
        <v>947</v>
      </c>
      <c r="P2039" s="28" t="s">
        <v>807</v>
      </c>
      <c r="Q2039" s="11" t="s">
        <v>8</v>
      </c>
      <c r="R2039" s="60"/>
      <c r="S2039" s="218"/>
    </row>
    <row r="2040" spans="1:19" s="94" customFormat="1" ht="20.100000000000001" customHeight="1" x14ac:dyDescent="0.25">
      <c r="A2040" s="72"/>
      <c r="B2040" s="60" t="str">
        <f t="shared" ref="B2040:B2089" si="120">"00.03.27.3.1.1.6.B."&amp;C2040&amp;D2040&amp;I2040</f>
        <v>00.03.27.3.1.1.6.B.298.2017</v>
      </c>
      <c r="C2040" s="20">
        <v>298</v>
      </c>
      <c r="D2040" s="72" t="s">
        <v>1085</v>
      </c>
      <c r="E2040" s="71" t="s">
        <v>438</v>
      </c>
      <c r="F2040" s="19" t="s">
        <v>893</v>
      </c>
      <c r="G2040" s="250"/>
      <c r="H2040" s="298"/>
      <c r="I2040" s="15">
        <v>2017</v>
      </c>
      <c r="J2040" s="27" t="s">
        <v>1219</v>
      </c>
      <c r="K2040" s="27"/>
      <c r="L2040" s="27"/>
      <c r="M2040" s="10">
        <v>1</v>
      </c>
      <c r="N2040" s="10">
        <v>1</v>
      </c>
      <c r="O2040" s="15" t="s">
        <v>947</v>
      </c>
      <c r="P2040" s="28" t="s">
        <v>808</v>
      </c>
      <c r="Q2040" s="11" t="s">
        <v>8</v>
      </c>
      <c r="R2040" s="60"/>
      <c r="S2040" s="218"/>
    </row>
    <row r="2041" spans="1:19" s="94" customFormat="1" ht="20.100000000000001" customHeight="1" x14ac:dyDescent="0.25">
      <c r="A2041" s="72"/>
      <c r="B2041" s="60" t="str">
        <f t="shared" si="120"/>
        <v>00.03.27.3.1.1.6.B.299.2017</v>
      </c>
      <c r="C2041" s="20">
        <v>299</v>
      </c>
      <c r="D2041" s="72" t="s">
        <v>1085</v>
      </c>
      <c r="E2041" s="71" t="s">
        <v>438</v>
      </c>
      <c r="F2041" s="19" t="s">
        <v>893</v>
      </c>
      <c r="G2041" s="250"/>
      <c r="H2041" s="298"/>
      <c r="I2041" s="15">
        <v>2017</v>
      </c>
      <c r="J2041" s="27" t="s">
        <v>1219</v>
      </c>
      <c r="K2041" s="27"/>
      <c r="L2041" s="27"/>
      <c r="M2041" s="10">
        <v>1</v>
      </c>
      <c r="N2041" s="10">
        <v>1</v>
      </c>
      <c r="O2041" s="15" t="s">
        <v>947</v>
      </c>
      <c r="P2041" s="28" t="s">
        <v>808</v>
      </c>
      <c r="Q2041" s="11" t="s">
        <v>8</v>
      </c>
      <c r="R2041" s="60"/>
      <c r="S2041" s="218"/>
    </row>
    <row r="2042" spans="1:19" s="94" customFormat="1" ht="20.100000000000001" customHeight="1" x14ac:dyDescent="0.25">
      <c r="A2042" s="72"/>
      <c r="B2042" s="60" t="str">
        <f t="shared" si="120"/>
        <v>00.03.27.3.1.1.6.B.300.2017</v>
      </c>
      <c r="C2042" s="20">
        <v>300</v>
      </c>
      <c r="D2042" s="72" t="s">
        <v>1085</v>
      </c>
      <c r="E2042" s="71" t="s">
        <v>438</v>
      </c>
      <c r="F2042" s="19" t="s">
        <v>893</v>
      </c>
      <c r="G2042" s="250"/>
      <c r="H2042" s="298"/>
      <c r="I2042" s="15">
        <v>2017</v>
      </c>
      <c r="J2042" s="27" t="s">
        <v>1219</v>
      </c>
      <c r="K2042" s="27"/>
      <c r="L2042" s="27"/>
      <c r="M2042" s="10">
        <v>1</v>
      </c>
      <c r="N2042" s="10">
        <v>1</v>
      </c>
      <c r="O2042" s="15" t="s">
        <v>947</v>
      </c>
      <c r="P2042" s="28" t="s">
        <v>808</v>
      </c>
      <c r="Q2042" s="11" t="s">
        <v>8</v>
      </c>
      <c r="R2042" s="60"/>
      <c r="S2042" s="218"/>
    </row>
    <row r="2043" spans="1:19" s="94" customFormat="1" ht="20.100000000000001" customHeight="1" x14ac:dyDescent="0.25">
      <c r="A2043" s="72"/>
      <c r="B2043" s="60" t="str">
        <f t="shared" si="120"/>
        <v>00.03.27.3.1.1.6.B.301.2017</v>
      </c>
      <c r="C2043" s="20">
        <v>301</v>
      </c>
      <c r="D2043" s="72" t="s">
        <v>1085</v>
      </c>
      <c r="E2043" s="71" t="s">
        <v>438</v>
      </c>
      <c r="F2043" s="19" t="s">
        <v>893</v>
      </c>
      <c r="G2043" s="250"/>
      <c r="H2043" s="298"/>
      <c r="I2043" s="15">
        <v>2017</v>
      </c>
      <c r="J2043" s="27" t="s">
        <v>1219</v>
      </c>
      <c r="K2043" s="27"/>
      <c r="L2043" s="27"/>
      <c r="M2043" s="10">
        <v>1</v>
      </c>
      <c r="N2043" s="10">
        <v>1</v>
      </c>
      <c r="O2043" s="15" t="s">
        <v>947</v>
      </c>
      <c r="P2043" s="28" t="s">
        <v>808</v>
      </c>
      <c r="Q2043" s="11" t="s">
        <v>8</v>
      </c>
      <c r="R2043" s="60"/>
      <c r="S2043" s="218"/>
    </row>
    <row r="2044" spans="1:19" s="94" customFormat="1" ht="20.100000000000001" customHeight="1" x14ac:dyDescent="0.25">
      <c r="A2044" s="72"/>
      <c r="B2044" s="60" t="str">
        <f t="shared" si="120"/>
        <v>00.03.27.3.1.1.6.B.302.2017</v>
      </c>
      <c r="C2044" s="20">
        <v>302</v>
      </c>
      <c r="D2044" s="72" t="s">
        <v>1085</v>
      </c>
      <c r="E2044" s="71" t="s">
        <v>438</v>
      </c>
      <c r="F2044" s="19" t="s">
        <v>893</v>
      </c>
      <c r="G2044" s="250"/>
      <c r="H2044" s="298"/>
      <c r="I2044" s="15">
        <v>2017</v>
      </c>
      <c r="J2044" s="27" t="s">
        <v>1219</v>
      </c>
      <c r="K2044" s="27"/>
      <c r="L2044" s="27"/>
      <c r="M2044" s="10">
        <v>1</v>
      </c>
      <c r="N2044" s="10">
        <v>1</v>
      </c>
      <c r="O2044" s="15" t="s">
        <v>947</v>
      </c>
      <c r="P2044" s="28" t="s">
        <v>808</v>
      </c>
      <c r="Q2044" s="11" t="s">
        <v>8</v>
      </c>
      <c r="R2044" s="60"/>
      <c r="S2044" s="218"/>
    </row>
    <row r="2045" spans="1:19" s="94" customFormat="1" ht="20.100000000000001" customHeight="1" x14ac:dyDescent="0.25">
      <c r="A2045" s="72"/>
      <c r="B2045" s="60" t="str">
        <f t="shared" si="120"/>
        <v>00.03.27.3.1.1.6.B.303.2017</v>
      </c>
      <c r="C2045" s="20">
        <v>303</v>
      </c>
      <c r="D2045" s="72" t="s">
        <v>1085</v>
      </c>
      <c r="E2045" s="71" t="s">
        <v>438</v>
      </c>
      <c r="F2045" s="19" t="s">
        <v>893</v>
      </c>
      <c r="G2045" s="250"/>
      <c r="H2045" s="298"/>
      <c r="I2045" s="15">
        <v>2017</v>
      </c>
      <c r="J2045" s="27" t="s">
        <v>1219</v>
      </c>
      <c r="K2045" s="27"/>
      <c r="L2045" s="27"/>
      <c r="M2045" s="10">
        <v>1</v>
      </c>
      <c r="N2045" s="10">
        <v>1</v>
      </c>
      <c r="O2045" s="15" t="s">
        <v>947</v>
      </c>
      <c r="P2045" s="28" t="s">
        <v>808</v>
      </c>
      <c r="Q2045" s="11" t="s">
        <v>8</v>
      </c>
      <c r="R2045" s="60"/>
      <c r="S2045" s="218"/>
    </row>
    <row r="2046" spans="1:19" s="94" customFormat="1" ht="20.100000000000001" customHeight="1" x14ac:dyDescent="0.25">
      <c r="A2046" s="72"/>
      <c r="B2046" s="60" t="str">
        <f t="shared" si="120"/>
        <v>00.03.27.3.1.1.6.B.304.2017</v>
      </c>
      <c r="C2046" s="20">
        <v>304</v>
      </c>
      <c r="D2046" s="72" t="s">
        <v>1085</v>
      </c>
      <c r="E2046" s="71" t="s">
        <v>438</v>
      </c>
      <c r="F2046" s="19" t="s">
        <v>893</v>
      </c>
      <c r="G2046" s="250"/>
      <c r="H2046" s="298"/>
      <c r="I2046" s="15">
        <v>2017</v>
      </c>
      <c r="J2046" s="27" t="s">
        <v>1219</v>
      </c>
      <c r="K2046" s="27"/>
      <c r="L2046" s="27"/>
      <c r="M2046" s="10">
        <v>1</v>
      </c>
      <c r="N2046" s="10">
        <v>1</v>
      </c>
      <c r="O2046" s="15" t="s">
        <v>947</v>
      </c>
      <c r="P2046" s="28" t="s">
        <v>808</v>
      </c>
      <c r="Q2046" s="11" t="s">
        <v>8</v>
      </c>
      <c r="R2046" s="60"/>
      <c r="S2046" s="218"/>
    </row>
    <row r="2047" spans="1:19" s="94" customFormat="1" ht="20.100000000000001" customHeight="1" x14ac:dyDescent="0.25">
      <c r="A2047" s="72"/>
      <c r="B2047" s="60" t="str">
        <f t="shared" si="120"/>
        <v>00.03.27.3.1.1.6.B.305.2017</v>
      </c>
      <c r="C2047" s="20">
        <v>305</v>
      </c>
      <c r="D2047" s="72" t="s">
        <v>1085</v>
      </c>
      <c r="E2047" s="71" t="s">
        <v>1023</v>
      </c>
      <c r="F2047" s="19" t="s">
        <v>893</v>
      </c>
      <c r="G2047" s="250"/>
      <c r="H2047" s="298"/>
      <c r="I2047" s="15">
        <v>2017</v>
      </c>
      <c r="J2047" s="27" t="s">
        <v>1221</v>
      </c>
      <c r="K2047" s="27"/>
      <c r="L2047" s="27"/>
      <c r="M2047" s="10">
        <v>1</v>
      </c>
      <c r="N2047" s="10">
        <v>1</v>
      </c>
      <c r="O2047" s="15" t="s">
        <v>947</v>
      </c>
      <c r="P2047" s="28" t="s">
        <v>808</v>
      </c>
      <c r="Q2047" s="11" t="s">
        <v>8</v>
      </c>
      <c r="R2047" s="60"/>
      <c r="S2047" s="218"/>
    </row>
    <row r="2048" spans="1:19" s="94" customFormat="1" ht="20.100000000000001" customHeight="1" x14ac:dyDescent="0.25">
      <c r="A2048" s="72"/>
      <c r="B2048" s="60" t="str">
        <f t="shared" si="120"/>
        <v>00.03.27.3.1.1.6.B.306.2017</v>
      </c>
      <c r="C2048" s="20">
        <v>306</v>
      </c>
      <c r="D2048" s="72" t="s">
        <v>1085</v>
      </c>
      <c r="E2048" s="71" t="s">
        <v>1023</v>
      </c>
      <c r="F2048" s="19" t="s">
        <v>893</v>
      </c>
      <c r="G2048" s="250"/>
      <c r="H2048" s="298"/>
      <c r="I2048" s="15">
        <v>2017</v>
      </c>
      <c r="J2048" s="27" t="s">
        <v>1221</v>
      </c>
      <c r="K2048" s="27"/>
      <c r="L2048" s="27"/>
      <c r="M2048" s="10">
        <v>1</v>
      </c>
      <c r="N2048" s="10">
        <v>1</v>
      </c>
      <c r="O2048" s="15" t="s">
        <v>947</v>
      </c>
      <c r="P2048" s="28" t="s">
        <v>808</v>
      </c>
      <c r="Q2048" s="11" t="s">
        <v>8</v>
      </c>
      <c r="R2048" s="60"/>
      <c r="S2048" s="218"/>
    </row>
    <row r="2049" spans="1:19" s="94" customFormat="1" ht="20.100000000000001" customHeight="1" x14ac:dyDescent="0.25">
      <c r="A2049" s="72"/>
      <c r="B2049" s="60" t="str">
        <f t="shared" si="120"/>
        <v>00.03.27.3.1.1.6.B.307.2017</v>
      </c>
      <c r="C2049" s="20">
        <v>307</v>
      </c>
      <c r="D2049" s="72" t="s">
        <v>1085</v>
      </c>
      <c r="E2049" s="71" t="s">
        <v>1023</v>
      </c>
      <c r="F2049" s="19" t="s">
        <v>893</v>
      </c>
      <c r="G2049" s="250"/>
      <c r="H2049" s="298"/>
      <c r="I2049" s="15">
        <v>2017</v>
      </c>
      <c r="J2049" s="27" t="s">
        <v>1221</v>
      </c>
      <c r="K2049" s="27"/>
      <c r="L2049" s="27"/>
      <c r="M2049" s="10">
        <v>1</v>
      </c>
      <c r="N2049" s="10">
        <v>1</v>
      </c>
      <c r="O2049" s="15" t="s">
        <v>947</v>
      </c>
      <c r="P2049" s="28" t="s">
        <v>808</v>
      </c>
      <c r="Q2049" s="11" t="s">
        <v>8</v>
      </c>
      <c r="R2049" s="60"/>
      <c r="S2049" s="218"/>
    </row>
    <row r="2050" spans="1:19" s="94" customFormat="1" ht="20.100000000000001" customHeight="1" x14ac:dyDescent="0.25">
      <c r="A2050" s="72"/>
      <c r="B2050" s="60" t="str">
        <f t="shared" si="120"/>
        <v>00.03.27.3.1.1.6.B.308.2017</v>
      </c>
      <c r="C2050" s="20">
        <v>308</v>
      </c>
      <c r="D2050" s="72" t="s">
        <v>1085</v>
      </c>
      <c r="E2050" s="71" t="s">
        <v>1023</v>
      </c>
      <c r="F2050" s="19" t="s">
        <v>893</v>
      </c>
      <c r="G2050" s="250"/>
      <c r="H2050" s="298"/>
      <c r="I2050" s="15">
        <v>2017</v>
      </c>
      <c r="J2050" s="27" t="s">
        <v>1221</v>
      </c>
      <c r="K2050" s="27"/>
      <c r="L2050" s="27"/>
      <c r="M2050" s="10">
        <v>1</v>
      </c>
      <c r="N2050" s="10">
        <v>1</v>
      </c>
      <c r="O2050" s="15" t="s">
        <v>947</v>
      </c>
      <c r="P2050" s="28" t="s">
        <v>808</v>
      </c>
      <c r="Q2050" s="11" t="s">
        <v>8</v>
      </c>
      <c r="R2050" s="60"/>
      <c r="S2050" s="218"/>
    </row>
    <row r="2051" spans="1:19" s="94" customFormat="1" ht="20.100000000000001" customHeight="1" x14ac:dyDescent="0.25">
      <c r="A2051" s="72"/>
      <c r="B2051" s="60" t="str">
        <f t="shared" si="120"/>
        <v>00.03.27.3.1.1.6.B.309.2017</v>
      </c>
      <c r="C2051" s="20">
        <v>309</v>
      </c>
      <c r="D2051" s="72" t="s">
        <v>1085</v>
      </c>
      <c r="E2051" s="71" t="s">
        <v>1023</v>
      </c>
      <c r="F2051" s="19" t="s">
        <v>893</v>
      </c>
      <c r="G2051" s="250"/>
      <c r="H2051" s="298"/>
      <c r="I2051" s="15">
        <v>2017</v>
      </c>
      <c r="J2051" s="27" t="s">
        <v>1221</v>
      </c>
      <c r="K2051" s="27"/>
      <c r="L2051" s="27"/>
      <c r="M2051" s="10">
        <v>1</v>
      </c>
      <c r="N2051" s="10">
        <v>1</v>
      </c>
      <c r="O2051" s="15" t="s">
        <v>947</v>
      </c>
      <c r="P2051" s="28" t="s">
        <v>808</v>
      </c>
      <c r="Q2051" s="11" t="s">
        <v>8</v>
      </c>
      <c r="R2051" s="60"/>
      <c r="S2051" s="218"/>
    </row>
    <row r="2052" spans="1:19" s="94" customFormat="1" ht="20.100000000000001" customHeight="1" x14ac:dyDescent="0.25">
      <c r="A2052" s="72"/>
      <c r="B2052" s="60" t="str">
        <f t="shared" si="120"/>
        <v>00.03.27.3.1.1.6.B.310.2017</v>
      </c>
      <c r="C2052" s="20">
        <v>310</v>
      </c>
      <c r="D2052" s="72" t="s">
        <v>1085</v>
      </c>
      <c r="E2052" s="71" t="s">
        <v>1023</v>
      </c>
      <c r="F2052" s="19" t="s">
        <v>893</v>
      </c>
      <c r="G2052" s="250"/>
      <c r="H2052" s="298"/>
      <c r="I2052" s="15">
        <v>2017</v>
      </c>
      <c r="J2052" s="27" t="s">
        <v>1221</v>
      </c>
      <c r="K2052" s="27"/>
      <c r="L2052" s="27"/>
      <c r="M2052" s="10">
        <v>1</v>
      </c>
      <c r="N2052" s="10">
        <v>1</v>
      </c>
      <c r="O2052" s="15" t="s">
        <v>947</v>
      </c>
      <c r="P2052" s="28" t="s">
        <v>808</v>
      </c>
      <c r="Q2052" s="11" t="s">
        <v>8</v>
      </c>
      <c r="R2052" s="60"/>
      <c r="S2052" s="218"/>
    </row>
    <row r="2053" spans="1:19" s="94" customFormat="1" ht="20.100000000000001" customHeight="1" x14ac:dyDescent="0.25">
      <c r="A2053" s="72"/>
      <c r="B2053" s="60" t="str">
        <f t="shared" si="120"/>
        <v>00.03.27.3.1.1.6.B.311.2017</v>
      </c>
      <c r="C2053" s="20">
        <v>311</v>
      </c>
      <c r="D2053" s="72" t="s">
        <v>1085</v>
      </c>
      <c r="E2053" s="71" t="s">
        <v>1023</v>
      </c>
      <c r="F2053" s="19" t="s">
        <v>893</v>
      </c>
      <c r="G2053" s="250"/>
      <c r="H2053" s="298"/>
      <c r="I2053" s="15">
        <v>2017</v>
      </c>
      <c r="J2053" s="27" t="s">
        <v>1221</v>
      </c>
      <c r="K2053" s="27"/>
      <c r="L2053" s="27"/>
      <c r="M2053" s="10">
        <v>1</v>
      </c>
      <c r="N2053" s="10">
        <v>1</v>
      </c>
      <c r="O2053" s="15" t="s">
        <v>947</v>
      </c>
      <c r="P2053" s="28" t="s">
        <v>808</v>
      </c>
      <c r="Q2053" s="11" t="s">
        <v>8</v>
      </c>
      <c r="R2053" s="60"/>
      <c r="S2053" s="218"/>
    </row>
    <row r="2054" spans="1:19" s="94" customFormat="1" ht="20.100000000000001" customHeight="1" x14ac:dyDescent="0.25">
      <c r="A2054" s="72"/>
      <c r="B2054" s="60" t="str">
        <f t="shared" si="120"/>
        <v>00.03.27.3.1.1.6.B.312.2018</v>
      </c>
      <c r="C2054" s="20">
        <v>312</v>
      </c>
      <c r="D2054" s="72" t="s">
        <v>1085</v>
      </c>
      <c r="E2054" s="71" t="s">
        <v>782</v>
      </c>
      <c r="F2054" s="19" t="s">
        <v>893</v>
      </c>
      <c r="G2054" s="250"/>
      <c r="H2054" s="298"/>
      <c r="I2054" s="15">
        <v>2018</v>
      </c>
      <c r="J2054" s="27"/>
      <c r="K2054" s="27"/>
      <c r="L2054" s="27"/>
      <c r="M2054" s="10">
        <v>1</v>
      </c>
      <c r="N2054" s="10">
        <v>1</v>
      </c>
      <c r="O2054" s="15" t="s">
        <v>947</v>
      </c>
      <c r="P2054" s="28" t="s">
        <v>808</v>
      </c>
      <c r="Q2054" s="11" t="s">
        <v>8</v>
      </c>
      <c r="R2054" s="60"/>
      <c r="S2054" s="218"/>
    </row>
    <row r="2055" spans="1:19" s="94" customFormat="1" ht="20.100000000000001" customHeight="1" x14ac:dyDescent="0.25">
      <c r="A2055" s="72"/>
      <c r="B2055" s="60" t="str">
        <f t="shared" si="120"/>
        <v>00.03.27.3.1.1.6.B.313.2018</v>
      </c>
      <c r="C2055" s="20">
        <v>313</v>
      </c>
      <c r="D2055" s="72" t="s">
        <v>1085</v>
      </c>
      <c r="E2055" s="71" t="s">
        <v>782</v>
      </c>
      <c r="F2055" s="19" t="s">
        <v>893</v>
      </c>
      <c r="G2055" s="250"/>
      <c r="H2055" s="298"/>
      <c r="I2055" s="15">
        <v>2018</v>
      </c>
      <c r="J2055" s="27"/>
      <c r="K2055" s="27"/>
      <c r="L2055" s="27"/>
      <c r="M2055" s="10">
        <v>1</v>
      </c>
      <c r="N2055" s="10">
        <v>1</v>
      </c>
      <c r="O2055" s="15" t="s">
        <v>947</v>
      </c>
      <c r="P2055" s="28" t="s">
        <v>808</v>
      </c>
      <c r="Q2055" s="11" t="s">
        <v>8</v>
      </c>
      <c r="R2055" s="60"/>
      <c r="S2055" s="218"/>
    </row>
    <row r="2056" spans="1:19" s="94" customFormat="1" ht="20.100000000000001" customHeight="1" x14ac:dyDescent="0.25">
      <c r="A2056" s="72"/>
      <c r="B2056" s="60" t="str">
        <f t="shared" si="120"/>
        <v>00.03.27.3.1.1.6.B.314.2018</v>
      </c>
      <c r="C2056" s="20">
        <v>314</v>
      </c>
      <c r="D2056" s="72" t="s">
        <v>1085</v>
      </c>
      <c r="E2056" s="71" t="s">
        <v>782</v>
      </c>
      <c r="F2056" s="19" t="s">
        <v>893</v>
      </c>
      <c r="G2056" s="250"/>
      <c r="H2056" s="298"/>
      <c r="I2056" s="15">
        <v>2018</v>
      </c>
      <c r="J2056" s="27"/>
      <c r="K2056" s="27"/>
      <c r="L2056" s="27"/>
      <c r="M2056" s="10">
        <v>1</v>
      </c>
      <c r="N2056" s="10">
        <v>1</v>
      </c>
      <c r="O2056" s="15" t="s">
        <v>947</v>
      </c>
      <c r="P2056" s="28" t="s">
        <v>808</v>
      </c>
      <c r="Q2056" s="11" t="s">
        <v>8</v>
      </c>
      <c r="R2056" s="60"/>
      <c r="S2056" s="218"/>
    </row>
    <row r="2057" spans="1:19" s="94" customFormat="1" ht="20.100000000000001" customHeight="1" x14ac:dyDescent="0.25">
      <c r="A2057" s="72"/>
      <c r="B2057" s="60" t="str">
        <f t="shared" si="120"/>
        <v>00.03.27.3.1.1.6.B.315.2018</v>
      </c>
      <c r="C2057" s="20">
        <v>315</v>
      </c>
      <c r="D2057" s="72" t="s">
        <v>1085</v>
      </c>
      <c r="E2057" s="71" t="s">
        <v>782</v>
      </c>
      <c r="F2057" s="19" t="s">
        <v>893</v>
      </c>
      <c r="G2057" s="250"/>
      <c r="H2057" s="298"/>
      <c r="I2057" s="15">
        <v>2018</v>
      </c>
      <c r="J2057" s="27"/>
      <c r="K2057" s="27"/>
      <c r="L2057" s="27"/>
      <c r="M2057" s="10">
        <v>1</v>
      </c>
      <c r="N2057" s="10">
        <v>1</v>
      </c>
      <c r="O2057" s="15" t="s">
        <v>947</v>
      </c>
      <c r="P2057" s="28" t="s">
        <v>808</v>
      </c>
      <c r="Q2057" s="11" t="s">
        <v>8</v>
      </c>
      <c r="R2057" s="60"/>
      <c r="S2057" s="218"/>
    </row>
    <row r="2058" spans="1:19" s="94" customFormat="1" ht="20.100000000000001" customHeight="1" x14ac:dyDescent="0.25">
      <c r="A2058" s="72"/>
      <c r="B2058" s="60" t="str">
        <f t="shared" si="120"/>
        <v>00.03.27.3.1.1.6.B.316.2018</v>
      </c>
      <c r="C2058" s="20">
        <v>316</v>
      </c>
      <c r="D2058" s="72" t="s">
        <v>1085</v>
      </c>
      <c r="E2058" s="71" t="s">
        <v>782</v>
      </c>
      <c r="F2058" s="19" t="s">
        <v>893</v>
      </c>
      <c r="G2058" s="250"/>
      <c r="H2058" s="298"/>
      <c r="I2058" s="15">
        <v>2018</v>
      </c>
      <c r="J2058" s="27"/>
      <c r="K2058" s="27"/>
      <c r="L2058" s="27"/>
      <c r="M2058" s="10">
        <v>1</v>
      </c>
      <c r="N2058" s="10">
        <v>1</v>
      </c>
      <c r="O2058" s="15" t="s">
        <v>947</v>
      </c>
      <c r="P2058" s="28" t="s">
        <v>808</v>
      </c>
      <c r="Q2058" s="11" t="s">
        <v>8</v>
      </c>
      <c r="R2058" s="60"/>
      <c r="S2058" s="218"/>
    </row>
    <row r="2059" spans="1:19" s="94" customFormat="1" ht="20.100000000000001" customHeight="1" x14ac:dyDescent="0.25">
      <c r="A2059" s="72"/>
      <c r="B2059" s="60" t="str">
        <f t="shared" si="120"/>
        <v>00.03.27.3.1.1.6.B.317.2018</v>
      </c>
      <c r="C2059" s="20">
        <v>317</v>
      </c>
      <c r="D2059" s="72" t="s">
        <v>1085</v>
      </c>
      <c r="E2059" s="71" t="s">
        <v>782</v>
      </c>
      <c r="F2059" s="19" t="s">
        <v>893</v>
      </c>
      <c r="G2059" s="250"/>
      <c r="H2059" s="298"/>
      <c r="I2059" s="15">
        <v>2018</v>
      </c>
      <c r="J2059" s="27"/>
      <c r="K2059" s="27"/>
      <c r="L2059" s="27"/>
      <c r="M2059" s="10">
        <v>1</v>
      </c>
      <c r="N2059" s="10">
        <v>1</v>
      </c>
      <c r="O2059" s="15" t="s">
        <v>947</v>
      </c>
      <c r="P2059" s="28" t="s">
        <v>808</v>
      </c>
      <c r="Q2059" s="11" t="s">
        <v>8</v>
      </c>
      <c r="R2059" s="60"/>
      <c r="S2059" s="218"/>
    </row>
    <row r="2060" spans="1:19" s="94" customFormat="1" ht="20.100000000000001" customHeight="1" x14ac:dyDescent="0.25">
      <c r="A2060" s="72"/>
      <c r="B2060" s="60" t="str">
        <f t="shared" si="120"/>
        <v>00.03.27.3.1.1.6.B.318.2017</v>
      </c>
      <c r="C2060" s="20">
        <v>318</v>
      </c>
      <c r="D2060" s="72" t="s">
        <v>1085</v>
      </c>
      <c r="E2060" s="71" t="s">
        <v>783</v>
      </c>
      <c r="F2060" s="19" t="s">
        <v>893</v>
      </c>
      <c r="G2060" s="250"/>
      <c r="H2060" s="298"/>
      <c r="I2060" s="15">
        <v>2017</v>
      </c>
      <c r="J2060" s="27"/>
      <c r="K2060" s="27"/>
      <c r="L2060" s="27"/>
      <c r="M2060" s="10">
        <v>1</v>
      </c>
      <c r="N2060" s="10">
        <v>1</v>
      </c>
      <c r="O2060" s="15" t="s">
        <v>947</v>
      </c>
      <c r="P2060" s="28" t="s">
        <v>808</v>
      </c>
      <c r="Q2060" s="11" t="s">
        <v>8</v>
      </c>
      <c r="R2060" s="60"/>
      <c r="S2060" s="218"/>
    </row>
    <row r="2061" spans="1:19" s="94" customFormat="1" ht="20.100000000000001" customHeight="1" x14ac:dyDescent="0.25">
      <c r="A2061" s="72"/>
      <c r="B2061" s="60" t="str">
        <f t="shared" si="120"/>
        <v>00.03.27.3.1.1.6.B.319.2017</v>
      </c>
      <c r="C2061" s="20">
        <v>319</v>
      </c>
      <c r="D2061" s="72" t="s">
        <v>1085</v>
      </c>
      <c r="E2061" s="71" t="s">
        <v>783</v>
      </c>
      <c r="F2061" s="19" t="s">
        <v>893</v>
      </c>
      <c r="G2061" s="250"/>
      <c r="H2061" s="298"/>
      <c r="I2061" s="15">
        <v>2017</v>
      </c>
      <c r="J2061" s="27"/>
      <c r="K2061" s="27"/>
      <c r="L2061" s="27"/>
      <c r="M2061" s="10">
        <v>1</v>
      </c>
      <c r="N2061" s="10">
        <v>1</v>
      </c>
      <c r="O2061" s="15" t="s">
        <v>947</v>
      </c>
      <c r="P2061" s="28" t="s">
        <v>808</v>
      </c>
      <c r="Q2061" s="11" t="s">
        <v>8</v>
      </c>
      <c r="R2061" s="60"/>
      <c r="S2061" s="218"/>
    </row>
    <row r="2062" spans="1:19" s="94" customFormat="1" ht="20.100000000000001" customHeight="1" x14ac:dyDescent="0.25">
      <c r="A2062" s="72"/>
      <c r="B2062" s="60" t="str">
        <f t="shared" si="120"/>
        <v>00.03.27.3.1.1.6.B.320.2017</v>
      </c>
      <c r="C2062" s="20">
        <v>320</v>
      </c>
      <c r="D2062" s="72" t="s">
        <v>1085</v>
      </c>
      <c r="E2062" s="71" t="s">
        <v>783</v>
      </c>
      <c r="F2062" s="19" t="s">
        <v>893</v>
      </c>
      <c r="G2062" s="250"/>
      <c r="H2062" s="298"/>
      <c r="I2062" s="15">
        <v>2017</v>
      </c>
      <c r="J2062" s="27"/>
      <c r="K2062" s="27"/>
      <c r="L2062" s="27"/>
      <c r="M2062" s="10">
        <v>1</v>
      </c>
      <c r="N2062" s="10">
        <v>1</v>
      </c>
      <c r="O2062" s="15" t="s">
        <v>947</v>
      </c>
      <c r="P2062" s="28" t="s">
        <v>808</v>
      </c>
      <c r="Q2062" s="11" t="s">
        <v>8</v>
      </c>
      <c r="R2062" s="60"/>
      <c r="S2062" s="218"/>
    </row>
    <row r="2063" spans="1:19" s="94" customFormat="1" ht="20.100000000000001" customHeight="1" x14ac:dyDescent="0.25">
      <c r="A2063" s="72"/>
      <c r="B2063" s="60" t="str">
        <f t="shared" si="120"/>
        <v>00.03.27.3.1.1.6.B.321.2017</v>
      </c>
      <c r="C2063" s="20">
        <v>321</v>
      </c>
      <c r="D2063" s="72" t="s">
        <v>1085</v>
      </c>
      <c r="E2063" s="71" t="s">
        <v>783</v>
      </c>
      <c r="F2063" s="19" t="s">
        <v>893</v>
      </c>
      <c r="G2063" s="250"/>
      <c r="H2063" s="298"/>
      <c r="I2063" s="15">
        <v>2017</v>
      </c>
      <c r="J2063" s="27"/>
      <c r="K2063" s="27"/>
      <c r="L2063" s="27"/>
      <c r="M2063" s="10">
        <v>1</v>
      </c>
      <c r="N2063" s="10">
        <v>1</v>
      </c>
      <c r="O2063" s="15" t="s">
        <v>947</v>
      </c>
      <c r="P2063" s="28" t="s">
        <v>808</v>
      </c>
      <c r="Q2063" s="11" t="s">
        <v>8</v>
      </c>
      <c r="R2063" s="60"/>
      <c r="S2063" s="218"/>
    </row>
    <row r="2064" spans="1:19" s="94" customFormat="1" ht="20.100000000000001" customHeight="1" x14ac:dyDescent="0.25">
      <c r="A2064" s="72"/>
      <c r="B2064" s="60" t="str">
        <f t="shared" si="120"/>
        <v>00.03.27.3.1.1.6.B.322.2017</v>
      </c>
      <c r="C2064" s="20">
        <v>322</v>
      </c>
      <c r="D2064" s="72" t="s">
        <v>1085</v>
      </c>
      <c r="E2064" s="71" t="s">
        <v>784</v>
      </c>
      <c r="F2064" s="19" t="s">
        <v>893</v>
      </c>
      <c r="G2064" s="250"/>
      <c r="H2064" s="298"/>
      <c r="I2064" s="15">
        <v>2017</v>
      </c>
      <c r="J2064" s="27"/>
      <c r="K2064" s="27"/>
      <c r="L2064" s="27"/>
      <c r="M2064" s="10">
        <v>1</v>
      </c>
      <c r="N2064" s="10">
        <v>1</v>
      </c>
      <c r="O2064" s="15" t="s">
        <v>947</v>
      </c>
      <c r="P2064" s="28" t="s">
        <v>808</v>
      </c>
      <c r="Q2064" s="11" t="s">
        <v>8</v>
      </c>
      <c r="R2064" s="60"/>
      <c r="S2064" s="218"/>
    </row>
    <row r="2065" spans="1:19" s="94" customFormat="1" ht="20.100000000000001" customHeight="1" x14ac:dyDescent="0.25">
      <c r="A2065" s="72"/>
      <c r="B2065" s="60" t="str">
        <f t="shared" si="120"/>
        <v>00.03.27.3.1.1.6.B.323.2017</v>
      </c>
      <c r="C2065" s="20">
        <v>323</v>
      </c>
      <c r="D2065" s="72" t="s">
        <v>1085</v>
      </c>
      <c r="E2065" s="71" t="s">
        <v>784</v>
      </c>
      <c r="F2065" s="19" t="s">
        <v>893</v>
      </c>
      <c r="G2065" s="250"/>
      <c r="H2065" s="298"/>
      <c r="I2065" s="15">
        <v>2017</v>
      </c>
      <c r="J2065" s="27"/>
      <c r="K2065" s="27"/>
      <c r="L2065" s="27"/>
      <c r="M2065" s="10">
        <v>1</v>
      </c>
      <c r="N2065" s="10">
        <v>1</v>
      </c>
      <c r="O2065" s="15" t="s">
        <v>947</v>
      </c>
      <c r="P2065" s="28" t="s">
        <v>808</v>
      </c>
      <c r="Q2065" s="11" t="s">
        <v>8</v>
      </c>
      <c r="R2065" s="60"/>
      <c r="S2065" s="218"/>
    </row>
    <row r="2066" spans="1:19" s="94" customFormat="1" ht="20.100000000000001" customHeight="1" x14ac:dyDescent="0.25">
      <c r="A2066" s="72"/>
      <c r="B2066" s="60" t="str">
        <f t="shared" si="120"/>
        <v>00.03.27.3.1.1.6.B.324.2017</v>
      </c>
      <c r="C2066" s="20">
        <v>324</v>
      </c>
      <c r="D2066" s="72" t="s">
        <v>1085</v>
      </c>
      <c r="E2066" s="71" t="s">
        <v>784</v>
      </c>
      <c r="F2066" s="19" t="s">
        <v>893</v>
      </c>
      <c r="G2066" s="250"/>
      <c r="H2066" s="298"/>
      <c r="I2066" s="15">
        <v>2017</v>
      </c>
      <c r="J2066" s="27"/>
      <c r="K2066" s="27"/>
      <c r="L2066" s="27"/>
      <c r="M2066" s="10">
        <v>1</v>
      </c>
      <c r="N2066" s="10">
        <v>1</v>
      </c>
      <c r="O2066" s="15" t="s">
        <v>947</v>
      </c>
      <c r="P2066" s="28" t="s">
        <v>808</v>
      </c>
      <c r="Q2066" s="11" t="s">
        <v>8</v>
      </c>
      <c r="R2066" s="60"/>
      <c r="S2066" s="218"/>
    </row>
    <row r="2067" spans="1:19" s="94" customFormat="1" ht="20.100000000000001" customHeight="1" x14ac:dyDescent="0.25">
      <c r="A2067" s="72"/>
      <c r="B2067" s="60" t="str">
        <f t="shared" si="120"/>
        <v>00.03.27.3.1.1.6.B.325.2017</v>
      </c>
      <c r="C2067" s="20">
        <v>325</v>
      </c>
      <c r="D2067" s="72" t="s">
        <v>1085</v>
      </c>
      <c r="E2067" s="71" t="s">
        <v>784</v>
      </c>
      <c r="F2067" s="19" t="s">
        <v>893</v>
      </c>
      <c r="G2067" s="250"/>
      <c r="H2067" s="298"/>
      <c r="I2067" s="15">
        <v>2017</v>
      </c>
      <c r="J2067" s="27"/>
      <c r="K2067" s="27"/>
      <c r="L2067" s="27"/>
      <c r="M2067" s="10">
        <v>1</v>
      </c>
      <c r="N2067" s="10">
        <v>1</v>
      </c>
      <c r="O2067" s="15" t="s">
        <v>947</v>
      </c>
      <c r="P2067" s="28" t="s">
        <v>808</v>
      </c>
      <c r="Q2067" s="11" t="s">
        <v>8</v>
      </c>
      <c r="R2067" s="60"/>
      <c r="S2067" s="218"/>
    </row>
    <row r="2068" spans="1:19" s="94" customFormat="1" ht="20.100000000000001" customHeight="1" x14ac:dyDescent="0.25">
      <c r="A2068" s="72"/>
      <c r="B2068" s="60" t="str">
        <f t="shared" si="120"/>
        <v>00.03.27.3.1.1.6.B.326.2017</v>
      </c>
      <c r="C2068" s="20">
        <v>326</v>
      </c>
      <c r="D2068" s="72" t="s">
        <v>1085</v>
      </c>
      <c r="E2068" s="71" t="s">
        <v>784</v>
      </c>
      <c r="F2068" s="19" t="s">
        <v>893</v>
      </c>
      <c r="G2068" s="250"/>
      <c r="H2068" s="298"/>
      <c r="I2068" s="15">
        <v>2017</v>
      </c>
      <c r="J2068" s="27"/>
      <c r="K2068" s="27"/>
      <c r="L2068" s="27"/>
      <c r="M2068" s="10">
        <v>1</v>
      </c>
      <c r="N2068" s="10">
        <v>1</v>
      </c>
      <c r="O2068" s="15" t="s">
        <v>947</v>
      </c>
      <c r="P2068" s="28" t="s">
        <v>808</v>
      </c>
      <c r="Q2068" s="11" t="s">
        <v>8</v>
      </c>
      <c r="R2068" s="60"/>
      <c r="S2068" s="218"/>
    </row>
    <row r="2069" spans="1:19" s="94" customFormat="1" ht="20.100000000000001" customHeight="1" x14ac:dyDescent="0.25">
      <c r="A2069" s="72"/>
      <c r="B2069" s="60" t="str">
        <f t="shared" si="120"/>
        <v>00.03.27.3.1.1.6.B.327.2017</v>
      </c>
      <c r="C2069" s="20">
        <v>327</v>
      </c>
      <c r="D2069" s="72" t="s">
        <v>1085</v>
      </c>
      <c r="E2069" s="71" t="s">
        <v>784</v>
      </c>
      <c r="F2069" s="19" t="s">
        <v>893</v>
      </c>
      <c r="G2069" s="250"/>
      <c r="H2069" s="298"/>
      <c r="I2069" s="15">
        <v>2017</v>
      </c>
      <c r="J2069" s="27"/>
      <c r="K2069" s="27"/>
      <c r="L2069" s="27"/>
      <c r="M2069" s="10">
        <v>1</v>
      </c>
      <c r="N2069" s="10">
        <v>1</v>
      </c>
      <c r="O2069" s="15" t="s">
        <v>947</v>
      </c>
      <c r="P2069" s="28" t="s">
        <v>808</v>
      </c>
      <c r="Q2069" s="11" t="s">
        <v>8</v>
      </c>
      <c r="R2069" s="60"/>
      <c r="S2069" s="218"/>
    </row>
    <row r="2070" spans="1:19" s="94" customFormat="1" ht="20.100000000000001" customHeight="1" x14ac:dyDescent="0.25">
      <c r="A2070" s="72"/>
      <c r="B2070" s="60" t="str">
        <f t="shared" si="120"/>
        <v>00.03.27.3.1.1.6.B.328.2017</v>
      </c>
      <c r="C2070" s="20">
        <v>328</v>
      </c>
      <c r="D2070" s="72" t="s">
        <v>1085</v>
      </c>
      <c r="E2070" s="71" t="s">
        <v>784</v>
      </c>
      <c r="F2070" s="19" t="s">
        <v>893</v>
      </c>
      <c r="G2070" s="250"/>
      <c r="H2070" s="298"/>
      <c r="I2070" s="15">
        <v>2017</v>
      </c>
      <c r="J2070" s="27"/>
      <c r="K2070" s="27"/>
      <c r="L2070" s="27"/>
      <c r="M2070" s="10">
        <v>1</v>
      </c>
      <c r="N2070" s="10">
        <v>1</v>
      </c>
      <c r="O2070" s="15" t="s">
        <v>947</v>
      </c>
      <c r="P2070" s="28" t="s">
        <v>808</v>
      </c>
      <c r="Q2070" s="11" t="s">
        <v>8</v>
      </c>
      <c r="R2070" s="60"/>
      <c r="S2070" s="218"/>
    </row>
    <row r="2071" spans="1:19" s="94" customFormat="1" ht="20.100000000000001" customHeight="1" x14ac:dyDescent="0.25">
      <c r="A2071" s="72"/>
      <c r="B2071" s="60" t="str">
        <f t="shared" si="120"/>
        <v>00.03.27.3.1.1.6.B.329.2017</v>
      </c>
      <c r="C2071" s="20">
        <v>329</v>
      </c>
      <c r="D2071" s="72" t="s">
        <v>1085</v>
      </c>
      <c r="E2071" s="71" t="s">
        <v>1330</v>
      </c>
      <c r="F2071" s="19" t="s">
        <v>893</v>
      </c>
      <c r="G2071" s="250"/>
      <c r="H2071" s="298"/>
      <c r="I2071" s="15">
        <v>2017</v>
      </c>
      <c r="J2071" s="27"/>
      <c r="K2071" s="27"/>
      <c r="L2071" s="27"/>
      <c r="M2071" s="10">
        <v>1</v>
      </c>
      <c r="N2071" s="10">
        <v>1</v>
      </c>
      <c r="O2071" s="15" t="s">
        <v>947</v>
      </c>
      <c r="P2071" s="28" t="s">
        <v>808</v>
      </c>
      <c r="Q2071" s="11" t="s">
        <v>8</v>
      </c>
      <c r="R2071" s="60"/>
      <c r="S2071" s="218"/>
    </row>
    <row r="2072" spans="1:19" s="94" customFormat="1" ht="20.100000000000001" customHeight="1" x14ac:dyDescent="0.25">
      <c r="A2072" s="72"/>
      <c r="B2072" s="60" t="str">
        <f t="shared" si="120"/>
        <v>00.03.27.3.1.1.6.B.330.2017</v>
      </c>
      <c r="C2072" s="20">
        <v>330</v>
      </c>
      <c r="D2072" s="72" t="s">
        <v>1085</v>
      </c>
      <c r="E2072" s="71" t="s">
        <v>1330</v>
      </c>
      <c r="F2072" s="19" t="s">
        <v>893</v>
      </c>
      <c r="G2072" s="250"/>
      <c r="H2072" s="298"/>
      <c r="I2072" s="15">
        <v>2017</v>
      </c>
      <c r="J2072" s="27"/>
      <c r="K2072" s="27"/>
      <c r="L2072" s="27"/>
      <c r="M2072" s="10">
        <v>1</v>
      </c>
      <c r="N2072" s="10">
        <v>1</v>
      </c>
      <c r="O2072" s="15" t="s">
        <v>947</v>
      </c>
      <c r="P2072" s="28" t="s">
        <v>808</v>
      </c>
      <c r="Q2072" s="11" t="s">
        <v>8</v>
      </c>
      <c r="R2072" s="60"/>
      <c r="S2072" s="218"/>
    </row>
    <row r="2073" spans="1:19" s="94" customFormat="1" ht="20.100000000000001" customHeight="1" x14ac:dyDescent="0.25">
      <c r="A2073" s="72"/>
      <c r="B2073" s="60" t="str">
        <f t="shared" si="120"/>
        <v>00.03.27.3.1.1.6.B.331.2017</v>
      </c>
      <c r="C2073" s="20">
        <v>331</v>
      </c>
      <c r="D2073" s="72" t="s">
        <v>1085</v>
      </c>
      <c r="E2073" s="71" t="s">
        <v>1330</v>
      </c>
      <c r="F2073" s="19" t="s">
        <v>893</v>
      </c>
      <c r="G2073" s="250"/>
      <c r="H2073" s="298"/>
      <c r="I2073" s="15">
        <v>2017</v>
      </c>
      <c r="J2073" s="27"/>
      <c r="K2073" s="27"/>
      <c r="L2073" s="27"/>
      <c r="M2073" s="10">
        <v>1</v>
      </c>
      <c r="N2073" s="10">
        <v>1</v>
      </c>
      <c r="O2073" s="15" t="s">
        <v>947</v>
      </c>
      <c r="P2073" s="28" t="s">
        <v>808</v>
      </c>
      <c r="Q2073" s="11" t="s">
        <v>8</v>
      </c>
      <c r="R2073" s="60"/>
      <c r="S2073" s="218"/>
    </row>
    <row r="2074" spans="1:19" s="94" customFormat="1" ht="20.100000000000001" customHeight="1" x14ac:dyDescent="0.25">
      <c r="A2074" s="72"/>
      <c r="B2074" s="60" t="str">
        <f t="shared" si="120"/>
        <v>00.03.27.3.1.1.6.B.332.2017</v>
      </c>
      <c r="C2074" s="20">
        <v>332</v>
      </c>
      <c r="D2074" s="72" t="s">
        <v>1085</v>
      </c>
      <c r="E2074" s="71" t="s">
        <v>1330</v>
      </c>
      <c r="F2074" s="19" t="s">
        <v>893</v>
      </c>
      <c r="G2074" s="250"/>
      <c r="H2074" s="298"/>
      <c r="I2074" s="15">
        <v>2017</v>
      </c>
      <c r="J2074" s="27"/>
      <c r="K2074" s="27"/>
      <c r="L2074" s="27"/>
      <c r="M2074" s="10">
        <v>1</v>
      </c>
      <c r="N2074" s="10">
        <v>1</v>
      </c>
      <c r="O2074" s="15" t="s">
        <v>947</v>
      </c>
      <c r="P2074" s="28" t="s">
        <v>808</v>
      </c>
      <c r="Q2074" s="11" t="s">
        <v>8</v>
      </c>
      <c r="R2074" s="60"/>
      <c r="S2074" s="218"/>
    </row>
    <row r="2075" spans="1:19" s="94" customFormat="1" ht="20.100000000000001" customHeight="1" x14ac:dyDescent="0.25">
      <c r="A2075" s="72"/>
      <c r="B2075" s="60" t="str">
        <f t="shared" si="120"/>
        <v>00.03.27.3.1.1.6.B.333.2017</v>
      </c>
      <c r="C2075" s="20">
        <v>333</v>
      </c>
      <c r="D2075" s="72" t="s">
        <v>1085</v>
      </c>
      <c r="E2075" s="71" t="s">
        <v>1330</v>
      </c>
      <c r="F2075" s="19" t="s">
        <v>893</v>
      </c>
      <c r="G2075" s="250"/>
      <c r="H2075" s="298"/>
      <c r="I2075" s="15">
        <v>2017</v>
      </c>
      <c r="J2075" s="27"/>
      <c r="K2075" s="27"/>
      <c r="L2075" s="27"/>
      <c r="M2075" s="10">
        <v>1</v>
      </c>
      <c r="N2075" s="10">
        <v>1</v>
      </c>
      <c r="O2075" s="15" t="s">
        <v>947</v>
      </c>
      <c r="P2075" s="28" t="s">
        <v>808</v>
      </c>
      <c r="Q2075" s="11" t="s">
        <v>8</v>
      </c>
      <c r="R2075" s="60"/>
      <c r="S2075" s="218"/>
    </row>
    <row r="2076" spans="1:19" s="94" customFormat="1" ht="20.100000000000001" customHeight="1" x14ac:dyDescent="0.25">
      <c r="A2076" s="72"/>
      <c r="B2076" s="60" t="str">
        <f t="shared" si="120"/>
        <v>00.03.27.3.1.1.6.B.334.2017</v>
      </c>
      <c r="C2076" s="20">
        <v>334</v>
      </c>
      <c r="D2076" s="72" t="s">
        <v>1085</v>
      </c>
      <c r="E2076" s="71" t="s">
        <v>1330</v>
      </c>
      <c r="F2076" s="19" t="s">
        <v>893</v>
      </c>
      <c r="G2076" s="250"/>
      <c r="H2076" s="298"/>
      <c r="I2076" s="15">
        <v>2017</v>
      </c>
      <c r="J2076" s="27"/>
      <c r="K2076" s="27"/>
      <c r="L2076" s="27"/>
      <c r="M2076" s="10">
        <v>1</v>
      </c>
      <c r="N2076" s="10">
        <v>1</v>
      </c>
      <c r="O2076" s="15" t="s">
        <v>947</v>
      </c>
      <c r="P2076" s="28" t="s">
        <v>808</v>
      </c>
      <c r="Q2076" s="11" t="s">
        <v>8</v>
      </c>
      <c r="R2076" s="60"/>
      <c r="S2076" s="218"/>
    </row>
    <row r="2077" spans="1:19" s="94" customFormat="1" ht="20.100000000000001" customHeight="1" x14ac:dyDescent="0.25">
      <c r="A2077" s="72"/>
      <c r="B2077" s="60" t="str">
        <f t="shared" si="120"/>
        <v>00.03.27.3.1.1.6.B.335.2017</v>
      </c>
      <c r="C2077" s="20">
        <v>335</v>
      </c>
      <c r="D2077" s="72" t="s">
        <v>1085</v>
      </c>
      <c r="E2077" s="71" t="s">
        <v>1330</v>
      </c>
      <c r="F2077" s="19" t="s">
        <v>893</v>
      </c>
      <c r="G2077" s="250"/>
      <c r="H2077" s="298"/>
      <c r="I2077" s="15">
        <v>2017</v>
      </c>
      <c r="J2077" s="27"/>
      <c r="K2077" s="27"/>
      <c r="L2077" s="27"/>
      <c r="M2077" s="10">
        <v>1</v>
      </c>
      <c r="N2077" s="10">
        <v>1</v>
      </c>
      <c r="O2077" s="15" t="s">
        <v>947</v>
      </c>
      <c r="P2077" s="28" t="s">
        <v>1349</v>
      </c>
      <c r="Q2077" s="11" t="s">
        <v>8</v>
      </c>
      <c r="R2077" s="60"/>
      <c r="S2077" s="218"/>
    </row>
    <row r="2078" spans="1:19" s="94" customFormat="1" ht="20.100000000000001" customHeight="1" x14ac:dyDescent="0.25">
      <c r="A2078" s="72"/>
      <c r="B2078" s="60" t="str">
        <f t="shared" si="120"/>
        <v>00.03.27.3.1.1.6.B.336.2020</v>
      </c>
      <c r="C2078" s="20">
        <v>336</v>
      </c>
      <c r="D2078" s="72" t="s">
        <v>1085</v>
      </c>
      <c r="E2078" s="71" t="s">
        <v>78</v>
      </c>
      <c r="F2078" s="19" t="s">
        <v>893</v>
      </c>
      <c r="G2078" s="250"/>
      <c r="H2078" s="298"/>
      <c r="I2078" s="15">
        <v>2020</v>
      </c>
      <c r="J2078" s="27" t="s">
        <v>366</v>
      </c>
      <c r="K2078" s="27"/>
      <c r="L2078" s="27"/>
      <c r="M2078" s="10">
        <v>1</v>
      </c>
      <c r="N2078" s="10">
        <v>1</v>
      </c>
      <c r="O2078" s="15" t="s">
        <v>947</v>
      </c>
      <c r="P2078" s="28" t="s">
        <v>808</v>
      </c>
      <c r="Q2078" s="11" t="s">
        <v>8</v>
      </c>
      <c r="R2078" s="60"/>
      <c r="S2078" s="218"/>
    </row>
    <row r="2079" spans="1:19" s="94" customFormat="1" ht="20.100000000000001" customHeight="1" x14ac:dyDescent="0.25">
      <c r="A2079" s="72"/>
      <c r="B2079" s="60" t="str">
        <f t="shared" si="120"/>
        <v>00.03.27.3.1.1.6.B.337.2020</v>
      </c>
      <c r="C2079" s="20">
        <v>337</v>
      </c>
      <c r="D2079" s="72" t="s">
        <v>1085</v>
      </c>
      <c r="E2079" s="71" t="s">
        <v>78</v>
      </c>
      <c r="F2079" s="19" t="s">
        <v>893</v>
      </c>
      <c r="G2079" s="250"/>
      <c r="H2079" s="298"/>
      <c r="I2079" s="15">
        <v>2020</v>
      </c>
      <c r="J2079" s="27" t="s">
        <v>366</v>
      </c>
      <c r="K2079" s="27"/>
      <c r="L2079" s="27"/>
      <c r="M2079" s="10">
        <v>1</v>
      </c>
      <c r="N2079" s="10">
        <v>1</v>
      </c>
      <c r="O2079" s="15" t="s">
        <v>947</v>
      </c>
      <c r="P2079" s="28" t="s">
        <v>808</v>
      </c>
      <c r="Q2079" s="11" t="s">
        <v>8</v>
      </c>
      <c r="R2079" s="60"/>
      <c r="S2079" s="218"/>
    </row>
    <row r="2080" spans="1:19" s="94" customFormat="1" ht="20.100000000000001" customHeight="1" x14ac:dyDescent="0.25">
      <c r="A2080" s="72"/>
      <c r="B2080" s="60" t="str">
        <f t="shared" si="120"/>
        <v>00.03.27.3.1.1.6.B.338.2018</v>
      </c>
      <c r="C2080" s="20">
        <v>338</v>
      </c>
      <c r="D2080" s="72" t="s">
        <v>1085</v>
      </c>
      <c r="E2080" s="71" t="s">
        <v>788</v>
      </c>
      <c r="F2080" s="19" t="s">
        <v>893</v>
      </c>
      <c r="G2080" s="250"/>
      <c r="H2080" s="298"/>
      <c r="I2080" s="15">
        <v>2018</v>
      </c>
      <c r="J2080" s="27"/>
      <c r="K2080" s="27"/>
      <c r="L2080" s="27"/>
      <c r="M2080" s="10">
        <v>1</v>
      </c>
      <c r="N2080" s="10">
        <v>1</v>
      </c>
      <c r="O2080" s="15" t="s">
        <v>947</v>
      </c>
      <c r="P2080" s="28" t="s">
        <v>808</v>
      </c>
      <c r="Q2080" s="11" t="s">
        <v>8</v>
      </c>
      <c r="R2080" s="60"/>
      <c r="S2080" s="218"/>
    </row>
    <row r="2081" spans="1:19" s="94" customFormat="1" ht="20.100000000000001" customHeight="1" x14ac:dyDescent="0.25">
      <c r="A2081" s="72"/>
      <c r="B2081" s="60" t="str">
        <f t="shared" si="120"/>
        <v>00.03.27.3.1.1.6.B.339.2018</v>
      </c>
      <c r="C2081" s="20">
        <v>339</v>
      </c>
      <c r="D2081" s="72" t="s">
        <v>1085</v>
      </c>
      <c r="E2081" s="121" t="s">
        <v>788</v>
      </c>
      <c r="F2081" s="19" t="s">
        <v>893</v>
      </c>
      <c r="G2081" s="250"/>
      <c r="H2081" s="298"/>
      <c r="I2081" s="15">
        <v>2018</v>
      </c>
      <c r="J2081" s="27"/>
      <c r="K2081" s="27"/>
      <c r="L2081" s="27"/>
      <c r="M2081" s="10">
        <v>1</v>
      </c>
      <c r="N2081" s="10">
        <v>1</v>
      </c>
      <c r="O2081" s="15" t="s">
        <v>947</v>
      </c>
      <c r="P2081" s="28" t="s">
        <v>808</v>
      </c>
      <c r="Q2081" s="11" t="s">
        <v>8</v>
      </c>
      <c r="R2081" s="60"/>
      <c r="S2081" s="218"/>
    </row>
    <row r="2082" spans="1:19" s="94" customFormat="1" ht="20.100000000000001" customHeight="1" x14ac:dyDescent="0.25">
      <c r="A2082" s="72"/>
      <c r="B2082" s="60" t="str">
        <f t="shared" si="120"/>
        <v>00.03.27.3.1.1.6.B.340.2018</v>
      </c>
      <c r="C2082" s="20">
        <v>340</v>
      </c>
      <c r="D2082" s="72" t="s">
        <v>1085</v>
      </c>
      <c r="E2082" s="121" t="s">
        <v>788</v>
      </c>
      <c r="F2082" s="19" t="s">
        <v>893</v>
      </c>
      <c r="G2082" s="250"/>
      <c r="H2082" s="298"/>
      <c r="I2082" s="15">
        <v>2018</v>
      </c>
      <c r="J2082" s="27"/>
      <c r="K2082" s="27"/>
      <c r="L2082" s="27"/>
      <c r="M2082" s="10">
        <v>1</v>
      </c>
      <c r="N2082" s="10">
        <v>1</v>
      </c>
      <c r="O2082" s="15" t="s">
        <v>947</v>
      </c>
      <c r="P2082" s="28" t="s">
        <v>808</v>
      </c>
      <c r="Q2082" s="11" t="s">
        <v>8</v>
      </c>
      <c r="R2082" s="60"/>
      <c r="S2082" s="218"/>
    </row>
    <row r="2083" spans="1:19" s="94" customFormat="1" ht="20.100000000000001" customHeight="1" x14ac:dyDescent="0.25">
      <c r="A2083" s="72"/>
      <c r="B2083" s="60" t="str">
        <f t="shared" si="120"/>
        <v>00.03.27.3.1.1.6.B.341.2018</v>
      </c>
      <c r="C2083" s="20">
        <v>341</v>
      </c>
      <c r="D2083" s="72" t="s">
        <v>1085</v>
      </c>
      <c r="E2083" s="121" t="s">
        <v>788</v>
      </c>
      <c r="F2083" s="19" t="s">
        <v>893</v>
      </c>
      <c r="G2083" s="250"/>
      <c r="H2083" s="298"/>
      <c r="I2083" s="15">
        <v>2018</v>
      </c>
      <c r="J2083" s="27"/>
      <c r="K2083" s="27"/>
      <c r="L2083" s="27"/>
      <c r="M2083" s="10">
        <v>1</v>
      </c>
      <c r="N2083" s="10">
        <v>1</v>
      </c>
      <c r="O2083" s="15" t="s">
        <v>947</v>
      </c>
      <c r="P2083" s="28" t="s">
        <v>808</v>
      </c>
      <c r="Q2083" s="11" t="s">
        <v>8</v>
      </c>
      <c r="R2083" s="60"/>
      <c r="S2083" s="218"/>
    </row>
    <row r="2084" spans="1:19" s="94" customFormat="1" ht="20.100000000000001" customHeight="1" x14ac:dyDescent="0.25">
      <c r="A2084" s="72"/>
      <c r="B2084" s="60" t="str">
        <f t="shared" si="120"/>
        <v>00.03.27.3.1.1.6.B.342.2018</v>
      </c>
      <c r="C2084" s="20">
        <v>342</v>
      </c>
      <c r="D2084" s="72" t="s">
        <v>1085</v>
      </c>
      <c r="E2084" s="121" t="s">
        <v>788</v>
      </c>
      <c r="F2084" s="19" t="s">
        <v>893</v>
      </c>
      <c r="G2084" s="250"/>
      <c r="H2084" s="298"/>
      <c r="I2084" s="15">
        <v>2018</v>
      </c>
      <c r="J2084" s="27"/>
      <c r="K2084" s="27"/>
      <c r="L2084" s="27"/>
      <c r="M2084" s="10">
        <v>1</v>
      </c>
      <c r="N2084" s="10">
        <v>1</v>
      </c>
      <c r="O2084" s="15" t="s">
        <v>947</v>
      </c>
      <c r="P2084" s="28" t="s">
        <v>808</v>
      </c>
      <c r="Q2084" s="11" t="s">
        <v>8</v>
      </c>
      <c r="R2084" s="60"/>
      <c r="S2084" s="218"/>
    </row>
    <row r="2085" spans="1:19" s="94" customFormat="1" ht="20.100000000000001" customHeight="1" x14ac:dyDescent="0.25">
      <c r="A2085" s="72"/>
      <c r="B2085" s="60" t="str">
        <f t="shared" si="120"/>
        <v>00.03.27.3.1.1.6.B.343.2018</v>
      </c>
      <c r="C2085" s="20">
        <v>343</v>
      </c>
      <c r="D2085" s="72" t="s">
        <v>1085</v>
      </c>
      <c r="E2085" s="121" t="s">
        <v>788</v>
      </c>
      <c r="F2085" s="19" t="s">
        <v>893</v>
      </c>
      <c r="G2085" s="250"/>
      <c r="H2085" s="298"/>
      <c r="I2085" s="15">
        <v>2018</v>
      </c>
      <c r="J2085" s="27"/>
      <c r="K2085" s="27"/>
      <c r="L2085" s="27"/>
      <c r="M2085" s="10">
        <v>1</v>
      </c>
      <c r="N2085" s="10">
        <v>1</v>
      </c>
      <c r="O2085" s="15" t="s">
        <v>947</v>
      </c>
      <c r="P2085" s="28" t="s">
        <v>808</v>
      </c>
      <c r="Q2085" s="11" t="s">
        <v>8</v>
      </c>
      <c r="R2085" s="60"/>
      <c r="S2085" s="218"/>
    </row>
    <row r="2086" spans="1:19" s="94" customFormat="1" ht="20.100000000000001" customHeight="1" x14ac:dyDescent="0.25">
      <c r="A2086" s="72"/>
      <c r="B2086" s="60" t="str">
        <f t="shared" si="120"/>
        <v>00.03.27.3.1.1.6.B.344.2018</v>
      </c>
      <c r="C2086" s="20">
        <v>344</v>
      </c>
      <c r="D2086" s="72" t="s">
        <v>1085</v>
      </c>
      <c r="E2086" s="121" t="s">
        <v>788</v>
      </c>
      <c r="F2086" s="19" t="s">
        <v>893</v>
      </c>
      <c r="G2086" s="250"/>
      <c r="H2086" s="298"/>
      <c r="I2086" s="15">
        <v>2018</v>
      </c>
      <c r="J2086" s="27"/>
      <c r="K2086" s="27"/>
      <c r="L2086" s="27"/>
      <c r="M2086" s="10">
        <v>1</v>
      </c>
      <c r="N2086" s="10">
        <v>1</v>
      </c>
      <c r="O2086" s="15" t="s">
        <v>947</v>
      </c>
      <c r="P2086" s="28" t="s">
        <v>808</v>
      </c>
      <c r="Q2086" s="11" t="s">
        <v>8</v>
      </c>
      <c r="R2086" s="60"/>
      <c r="S2086" s="218"/>
    </row>
    <row r="2087" spans="1:19" s="94" customFormat="1" ht="20.100000000000001" customHeight="1" x14ac:dyDescent="0.25">
      <c r="A2087" s="72"/>
      <c r="B2087" s="60" t="str">
        <f t="shared" si="120"/>
        <v>00.03.27.3.1.1.6.B.345.2018</v>
      </c>
      <c r="C2087" s="20">
        <v>345</v>
      </c>
      <c r="D2087" s="72" t="s">
        <v>1085</v>
      </c>
      <c r="E2087" s="71" t="s">
        <v>790</v>
      </c>
      <c r="F2087" s="19" t="s">
        <v>893</v>
      </c>
      <c r="G2087" s="250"/>
      <c r="H2087" s="298"/>
      <c r="I2087" s="15">
        <v>2018</v>
      </c>
      <c r="J2087" s="27" t="s">
        <v>1224</v>
      </c>
      <c r="K2087" s="27"/>
      <c r="L2087" s="27"/>
      <c r="M2087" s="10">
        <v>1</v>
      </c>
      <c r="N2087" s="10">
        <v>1</v>
      </c>
      <c r="O2087" s="15" t="s">
        <v>947</v>
      </c>
      <c r="P2087" s="28" t="s">
        <v>808</v>
      </c>
      <c r="Q2087" s="11" t="s">
        <v>8</v>
      </c>
      <c r="R2087" s="60"/>
      <c r="S2087" s="218"/>
    </row>
    <row r="2088" spans="1:19" s="94" customFormat="1" ht="20.100000000000001" customHeight="1" x14ac:dyDescent="0.25">
      <c r="A2088" s="72"/>
      <c r="B2088" s="60" t="str">
        <f t="shared" si="120"/>
        <v>00.03.27.3.1.1.6.B.346.2018</v>
      </c>
      <c r="C2088" s="20">
        <v>346</v>
      </c>
      <c r="D2088" s="72" t="s">
        <v>1085</v>
      </c>
      <c r="E2088" s="71" t="s">
        <v>790</v>
      </c>
      <c r="F2088" s="19" t="s">
        <v>893</v>
      </c>
      <c r="G2088" s="250"/>
      <c r="H2088" s="298"/>
      <c r="I2088" s="15">
        <v>2018</v>
      </c>
      <c r="J2088" s="27" t="s">
        <v>1224</v>
      </c>
      <c r="K2088" s="27"/>
      <c r="L2088" s="27"/>
      <c r="M2088" s="10">
        <v>1</v>
      </c>
      <c r="N2088" s="10">
        <v>1</v>
      </c>
      <c r="O2088" s="15" t="s">
        <v>947</v>
      </c>
      <c r="P2088" s="28" t="s">
        <v>808</v>
      </c>
      <c r="Q2088" s="11" t="s">
        <v>8</v>
      </c>
      <c r="R2088" s="60"/>
      <c r="S2088" s="218"/>
    </row>
    <row r="2089" spans="1:19" s="94" customFormat="1" ht="20.100000000000001" customHeight="1" x14ac:dyDescent="0.25">
      <c r="A2089" s="72"/>
      <c r="B2089" s="60" t="str">
        <f t="shared" si="120"/>
        <v>00.03.27.3.1.1.6.B.347.2018</v>
      </c>
      <c r="C2089" s="20">
        <v>347</v>
      </c>
      <c r="D2089" s="72" t="s">
        <v>1085</v>
      </c>
      <c r="E2089" s="71" t="s">
        <v>791</v>
      </c>
      <c r="F2089" s="19" t="s">
        <v>893</v>
      </c>
      <c r="G2089" s="250"/>
      <c r="H2089" s="298"/>
      <c r="I2089" s="15">
        <v>2018</v>
      </c>
      <c r="J2089" s="27"/>
      <c r="K2089" s="27"/>
      <c r="L2089" s="27"/>
      <c r="M2089" s="10">
        <v>1</v>
      </c>
      <c r="N2089" s="10">
        <v>1</v>
      </c>
      <c r="O2089" s="15" t="s">
        <v>947</v>
      </c>
      <c r="P2089" s="28" t="s">
        <v>808</v>
      </c>
      <c r="Q2089" s="11" t="s">
        <v>8</v>
      </c>
      <c r="R2089" s="60"/>
      <c r="S2089" s="218"/>
    </row>
    <row r="2090" spans="1:19" s="94" customFormat="1" ht="20.100000000000001" customHeight="1" x14ac:dyDescent="0.25">
      <c r="A2090" s="72"/>
      <c r="B2090" s="60" t="str">
        <f t="shared" ref="B2090:B2097" si="121">"00.03.27.3.1.1.6.B."&amp;C2090&amp;D2090&amp;I2090</f>
        <v>00.03.27.3.1.1.6.B.348.2017</v>
      </c>
      <c r="C2090" s="20">
        <v>348</v>
      </c>
      <c r="D2090" s="72" t="s">
        <v>1085</v>
      </c>
      <c r="E2090" s="71" t="s">
        <v>557</v>
      </c>
      <c r="F2090" s="19" t="s">
        <v>893</v>
      </c>
      <c r="G2090" s="250"/>
      <c r="H2090" s="298"/>
      <c r="I2090" s="15">
        <v>2017</v>
      </c>
      <c r="J2090" s="27"/>
      <c r="K2090" s="27"/>
      <c r="L2090" s="27"/>
      <c r="M2090" s="10">
        <v>1</v>
      </c>
      <c r="N2090" s="10">
        <v>1</v>
      </c>
      <c r="O2090" s="15" t="s">
        <v>947</v>
      </c>
      <c r="P2090" s="28" t="s">
        <v>808</v>
      </c>
      <c r="Q2090" s="11" t="s">
        <v>8</v>
      </c>
      <c r="R2090" s="60"/>
      <c r="S2090" s="218"/>
    </row>
    <row r="2091" spans="1:19" s="94" customFormat="1" ht="20.100000000000001" customHeight="1" x14ac:dyDescent="0.25">
      <c r="A2091" s="72"/>
      <c r="B2091" s="60" t="str">
        <f t="shared" si="121"/>
        <v>00.03.27.3.1.1.6.B.349.2017</v>
      </c>
      <c r="C2091" s="20">
        <v>349</v>
      </c>
      <c r="D2091" s="72" t="s">
        <v>1085</v>
      </c>
      <c r="E2091" s="71" t="s">
        <v>695</v>
      </c>
      <c r="F2091" s="19" t="s">
        <v>893</v>
      </c>
      <c r="G2091" s="250"/>
      <c r="H2091" s="298"/>
      <c r="I2091" s="15">
        <v>2017</v>
      </c>
      <c r="J2091" s="27"/>
      <c r="K2091" s="27"/>
      <c r="L2091" s="27"/>
      <c r="M2091" s="10">
        <v>1</v>
      </c>
      <c r="N2091" s="10">
        <v>1</v>
      </c>
      <c r="O2091" s="15" t="s">
        <v>947</v>
      </c>
      <c r="P2091" s="28" t="s">
        <v>808</v>
      </c>
      <c r="Q2091" s="11" t="s">
        <v>8</v>
      </c>
      <c r="R2091" s="60"/>
      <c r="S2091" s="218"/>
    </row>
    <row r="2092" spans="1:19" s="94" customFormat="1" ht="20.100000000000001" customHeight="1" x14ac:dyDescent="0.25">
      <c r="A2092" s="72"/>
      <c r="B2092" s="60" t="str">
        <f t="shared" si="121"/>
        <v>00.03.27.3.1.1.6.B.350.2017</v>
      </c>
      <c r="C2092" s="20">
        <v>350</v>
      </c>
      <c r="D2092" s="72" t="s">
        <v>1085</v>
      </c>
      <c r="E2092" s="71" t="s">
        <v>792</v>
      </c>
      <c r="F2092" s="19" t="s">
        <v>893</v>
      </c>
      <c r="G2092" s="250"/>
      <c r="H2092" s="298"/>
      <c r="I2092" s="15">
        <v>2017</v>
      </c>
      <c r="J2092" s="27"/>
      <c r="K2092" s="27"/>
      <c r="L2092" s="27"/>
      <c r="M2092" s="10">
        <v>1</v>
      </c>
      <c r="N2092" s="10">
        <v>1</v>
      </c>
      <c r="O2092" s="15" t="s">
        <v>947</v>
      </c>
      <c r="P2092" s="28" t="s">
        <v>808</v>
      </c>
      <c r="Q2092" s="11" t="s">
        <v>8</v>
      </c>
      <c r="R2092" s="60"/>
      <c r="S2092" s="218"/>
    </row>
    <row r="2093" spans="1:19" s="94" customFormat="1" ht="20.100000000000001" customHeight="1" x14ac:dyDescent="0.25">
      <c r="A2093" s="72"/>
      <c r="B2093" s="60" t="str">
        <f t="shared" si="121"/>
        <v>00.03.27.3.1.1.6.B.351.2017</v>
      </c>
      <c r="C2093" s="20">
        <v>351</v>
      </c>
      <c r="D2093" s="72" t="s">
        <v>1085</v>
      </c>
      <c r="E2093" s="71" t="s">
        <v>793</v>
      </c>
      <c r="F2093" s="19" t="s">
        <v>893</v>
      </c>
      <c r="G2093" s="250"/>
      <c r="H2093" s="298"/>
      <c r="I2093" s="73">
        <v>2017</v>
      </c>
      <c r="J2093" s="27"/>
      <c r="K2093" s="27"/>
      <c r="L2093" s="27"/>
      <c r="M2093" s="10">
        <v>1</v>
      </c>
      <c r="N2093" s="10">
        <v>1</v>
      </c>
      <c r="O2093" s="15" t="s">
        <v>947</v>
      </c>
      <c r="P2093" s="28" t="s">
        <v>808</v>
      </c>
      <c r="Q2093" s="11" t="s">
        <v>8</v>
      </c>
      <c r="R2093" s="60"/>
      <c r="S2093" s="218"/>
    </row>
    <row r="2094" spans="1:19" s="94" customFormat="1" ht="20.100000000000001" customHeight="1" x14ac:dyDescent="0.25">
      <c r="A2094" s="72"/>
      <c r="B2094" s="60" t="str">
        <f t="shared" si="121"/>
        <v>00.03.27.3.1.1.6.B.351.2017</v>
      </c>
      <c r="C2094" s="20">
        <v>351</v>
      </c>
      <c r="D2094" s="72" t="s">
        <v>1085</v>
      </c>
      <c r="E2094" s="71" t="s">
        <v>793</v>
      </c>
      <c r="F2094" s="19" t="s">
        <v>893</v>
      </c>
      <c r="G2094" s="250"/>
      <c r="H2094" s="298"/>
      <c r="I2094" s="73">
        <v>2017</v>
      </c>
      <c r="J2094" s="27"/>
      <c r="K2094" s="27"/>
      <c r="L2094" s="27"/>
      <c r="M2094" s="10">
        <v>1</v>
      </c>
      <c r="N2094" s="10">
        <v>1</v>
      </c>
      <c r="O2094" s="15" t="s">
        <v>947</v>
      </c>
      <c r="P2094" s="28" t="s">
        <v>808</v>
      </c>
      <c r="Q2094" s="11" t="s">
        <v>8</v>
      </c>
      <c r="R2094" s="60"/>
      <c r="S2094" s="218"/>
    </row>
    <row r="2095" spans="1:19" s="94" customFormat="1" ht="20.100000000000001" customHeight="1" x14ac:dyDescent="0.25">
      <c r="A2095" s="72"/>
      <c r="B2095" s="60" t="str">
        <f t="shared" si="121"/>
        <v>00.03.27.3.1.1.6.B.352.2017</v>
      </c>
      <c r="C2095" s="20">
        <v>352</v>
      </c>
      <c r="D2095" s="72" t="s">
        <v>1085</v>
      </c>
      <c r="E2095" s="71" t="s">
        <v>794</v>
      </c>
      <c r="F2095" s="19" t="s">
        <v>893</v>
      </c>
      <c r="G2095" s="250"/>
      <c r="H2095" s="298"/>
      <c r="I2095" s="73">
        <v>2017</v>
      </c>
      <c r="J2095" s="27"/>
      <c r="K2095" s="27"/>
      <c r="L2095" s="27"/>
      <c r="M2095" s="10">
        <v>1</v>
      </c>
      <c r="N2095" s="10">
        <v>1</v>
      </c>
      <c r="O2095" s="15" t="s">
        <v>947</v>
      </c>
      <c r="P2095" s="70" t="s">
        <v>808</v>
      </c>
      <c r="Q2095" s="11" t="s">
        <v>8</v>
      </c>
      <c r="R2095" s="60"/>
      <c r="S2095" s="218"/>
    </row>
    <row r="2096" spans="1:19" s="94" customFormat="1" ht="20.100000000000001" customHeight="1" x14ac:dyDescent="0.25">
      <c r="A2096" s="72"/>
      <c r="B2096" s="60" t="str">
        <f t="shared" si="121"/>
        <v>00.03.27.3.1.1.6.B.353.2017</v>
      </c>
      <c r="C2096" s="20">
        <v>353</v>
      </c>
      <c r="D2096" s="72" t="s">
        <v>1085</v>
      </c>
      <c r="E2096" s="71" t="s">
        <v>795</v>
      </c>
      <c r="F2096" s="19" t="s">
        <v>893</v>
      </c>
      <c r="G2096" s="250"/>
      <c r="H2096" s="298"/>
      <c r="I2096" s="73">
        <v>2017</v>
      </c>
      <c r="J2096" s="27"/>
      <c r="K2096" s="27"/>
      <c r="L2096" s="27"/>
      <c r="M2096" s="10">
        <v>1</v>
      </c>
      <c r="N2096" s="10">
        <v>1</v>
      </c>
      <c r="O2096" s="15" t="s">
        <v>947</v>
      </c>
      <c r="P2096" s="28" t="s">
        <v>808</v>
      </c>
      <c r="Q2096" s="11" t="s">
        <v>8</v>
      </c>
      <c r="R2096" s="60"/>
      <c r="S2096" s="218"/>
    </row>
    <row r="2097" spans="1:19" s="94" customFormat="1" ht="20.100000000000001" customHeight="1" x14ac:dyDescent="0.25">
      <c r="A2097" s="72"/>
      <c r="B2097" s="60" t="str">
        <f t="shared" si="121"/>
        <v>00.03.27.3.1.1.6.B.354.2017</v>
      </c>
      <c r="C2097" s="20">
        <v>354</v>
      </c>
      <c r="D2097" s="72" t="s">
        <v>1085</v>
      </c>
      <c r="E2097" s="71" t="s">
        <v>838</v>
      </c>
      <c r="F2097" s="19" t="s">
        <v>893</v>
      </c>
      <c r="G2097" s="250"/>
      <c r="H2097" s="298"/>
      <c r="I2097" s="73">
        <v>2017</v>
      </c>
      <c r="J2097" s="27"/>
      <c r="K2097" s="27"/>
      <c r="L2097" s="27"/>
      <c r="M2097" s="10">
        <v>1</v>
      </c>
      <c r="N2097" s="10">
        <v>1</v>
      </c>
      <c r="O2097" s="15" t="s">
        <v>947</v>
      </c>
      <c r="P2097" s="28" t="s">
        <v>1350</v>
      </c>
      <c r="Q2097" s="11" t="s">
        <v>8</v>
      </c>
      <c r="R2097" s="60"/>
      <c r="S2097" s="218"/>
    </row>
    <row r="2098" spans="1:19" s="94" customFormat="1" ht="19.5" customHeight="1" x14ac:dyDescent="0.25">
      <c r="A2098" s="72"/>
      <c r="B2098" s="60" t="str">
        <f>"00.03.27.3.1.1.1.B."&amp;C2098&amp;D2098&amp;I2098</f>
        <v>00.03.27.3.1.1.1.B.355.2017</v>
      </c>
      <c r="C2098" s="20">
        <v>355</v>
      </c>
      <c r="D2098" s="72" t="s">
        <v>1085</v>
      </c>
      <c r="E2098" s="71" t="s">
        <v>1351</v>
      </c>
      <c r="F2098" s="19" t="s">
        <v>893</v>
      </c>
      <c r="G2098" s="250"/>
      <c r="H2098" s="298"/>
      <c r="I2098" s="73">
        <v>2017</v>
      </c>
      <c r="J2098" s="27"/>
      <c r="K2098" s="27"/>
      <c r="L2098" s="27"/>
      <c r="M2098" s="10">
        <v>1</v>
      </c>
      <c r="N2098" s="10">
        <v>1</v>
      </c>
      <c r="O2098" s="15" t="s">
        <v>947</v>
      </c>
      <c r="P2098" s="28" t="s">
        <v>703</v>
      </c>
      <c r="Q2098" s="11" t="s">
        <v>8</v>
      </c>
      <c r="R2098" s="60"/>
      <c r="S2098" s="218"/>
    </row>
    <row r="2099" spans="1:19" s="94" customFormat="1" ht="20.100000000000001" customHeight="1" x14ac:dyDescent="0.25">
      <c r="A2099" s="72"/>
      <c r="B2099" s="60" t="str">
        <f t="shared" ref="B2099:B2130" si="122">"00.03.27.3.1.1.1.B."&amp;C2099&amp;D2099&amp;I2099</f>
        <v>00.03.27.3.1.1.1.B.356.2017</v>
      </c>
      <c r="C2099" s="20">
        <v>356</v>
      </c>
      <c r="D2099" s="72" t="s">
        <v>1085</v>
      </c>
      <c r="E2099" s="71" t="s">
        <v>1352</v>
      </c>
      <c r="F2099" s="19" t="s">
        <v>893</v>
      </c>
      <c r="G2099" s="250"/>
      <c r="H2099" s="298"/>
      <c r="I2099" s="73">
        <v>2017</v>
      </c>
      <c r="J2099" s="27"/>
      <c r="K2099" s="27"/>
      <c r="L2099" s="27"/>
      <c r="M2099" s="10">
        <v>1</v>
      </c>
      <c r="N2099" s="10">
        <v>1</v>
      </c>
      <c r="O2099" s="15" t="s">
        <v>947</v>
      </c>
      <c r="P2099" s="28" t="s">
        <v>703</v>
      </c>
      <c r="Q2099" s="11" t="s">
        <v>8</v>
      </c>
      <c r="R2099" s="60"/>
      <c r="S2099" s="218"/>
    </row>
    <row r="2100" spans="1:19" s="94" customFormat="1" ht="20.100000000000001" customHeight="1" x14ac:dyDescent="0.25">
      <c r="A2100" s="72"/>
      <c r="B2100" s="60" t="str">
        <f t="shared" si="122"/>
        <v>00.03.27.3.1.1.1.B.357.2017</v>
      </c>
      <c r="C2100" s="20">
        <v>357</v>
      </c>
      <c r="D2100" s="72" t="s">
        <v>1085</v>
      </c>
      <c r="E2100" s="71" t="s">
        <v>1353</v>
      </c>
      <c r="F2100" s="19" t="s">
        <v>893</v>
      </c>
      <c r="G2100" s="250"/>
      <c r="H2100" s="298"/>
      <c r="I2100" s="73">
        <v>2017</v>
      </c>
      <c r="J2100" s="27"/>
      <c r="K2100" s="27"/>
      <c r="L2100" s="27"/>
      <c r="M2100" s="10">
        <v>1</v>
      </c>
      <c r="N2100" s="10">
        <v>1</v>
      </c>
      <c r="O2100" s="15" t="s">
        <v>947</v>
      </c>
      <c r="P2100" s="28" t="s">
        <v>703</v>
      </c>
      <c r="Q2100" s="11" t="s">
        <v>8</v>
      </c>
      <c r="R2100" s="60"/>
      <c r="S2100" s="218"/>
    </row>
    <row r="2101" spans="1:19" s="94" customFormat="1" ht="20.100000000000001" customHeight="1" x14ac:dyDescent="0.25">
      <c r="A2101" s="72"/>
      <c r="B2101" s="60" t="str">
        <f t="shared" si="122"/>
        <v>00.03.27.3.1.1.1.B.358.2017</v>
      </c>
      <c r="C2101" s="20">
        <v>358</v>
      </c>
      <c r="D2101" s="72" t="s">
        <v>1085</v>
      </c>
      <c r="E2101" s="71" t="s">
        <v>1354</v>
      </c>
      <c r="F2101" s="19" t="s">
        <v>893</v>
      </c>
      <c r="G2101" s="250"/>
      <c r="H2101" s="298"/>
      <c r="I2101" s="73">
        <v>2017</v>
      </c>
      <c r="J2101" s="27"/>
      <c r="K2101" s="27"/>
      <c r="L2101" s="27"/>
      <c r="M2101" s="10">
        <v>1</v>
      </c>
      <c r="N2101" s="10">
        <v>1</v>
      </c>
      <c r="O2101" s="15" t="s">
        <v>947</v>
      </c>
      <c r="P2101" s="28" t="s">
        <v>703</v>
      </c>
      <c r="Q2101" s="11" t="s">
        <v>8</v>
      </c>
      <c r="R2101" s="60"/>
      <c r="S2101" s="218"/>
    </row>
    <row r="2102" spans="1:19" s="94" customFormat="1" ht="20.100000000000001" customHeight="1" x14ac:dyDescent="0.25">
      <c r="A2102" s="72"/>
      <c r="B2102" s="60" t="str">
        <f t="shared" si="122"/>
        <v>00.03.27.3.1.1.1.B.359.2017</v>
      </c>
      <c r="C2102" s="20">
        <v>359</v>
      </c>
      <c r="D2102" s="72" t="s">
        <v>1085</v>
      </c>
      <c r="E2102" s="71" t="s">
        <v>1355</v>
      </c>
      <c r="F2102" s="19" t="s">
        <v>893</v>
      </c>
      <c r="G2102" s="250"/>
      <c r="H2102" s="298"/>
      <c r="I2102" s="73">
        <v>2017</v>
      </c>
      <c r="J2102" s="27"/>
      <c r="K2102" s="27"/>
      <c r="L2102" s="27"/>
      <c r="M2102" s="10">
        <v>1</v>
      </c>
      <c r="N2102" s="10">
        <v>1</v>
      </c>
      <c r="O2102" s="15" t="s">
        <v>947</v>
      </c>
      <c r="P2102" s="28" t="s">
        <v>703</v>
      </c>
      <c r="Q2102" s="11" t="s">
        <v>8</v>
      </c>
      <c r="R2102" s="60"/>
      <c r="S2102" s="218"/>
    </row>
    <row r="2103" spans="1:19" s="94" customFormat="1" ht="20.100000000000001" customHeight="1" x14ac:dyDescent="0.25">
      <c r="A2103" s="72"/>
      <c r="B2103" s="60" t="str">
        <f t="shared" si="122"/>
        <v>00.03.27.3.1.1.1.B.360.2017</v>
      </c>
      <c r="C2103" s="20">
        <v>360</v>
      </c>
      <c r="D2103" s="72" t="s">
        <v>1085</v>
      </c>
      <c r="E2103" s="71" t="s">
        <v>1356</v>
      </c>
      <c r="F2103" s="19" t="s">
        <v>893</v>
      </c>
      <c r="G2103" s="250"/>
      <c r="H2103" s="298"/>
      <c r="I2103" s="73">
        <v>2017</v>
      </c>
      <c r="J2103" s="27"/>
      <c r="K2103" s="27"/>
      <c r="L2103" s="27"/>
      <c r="M2103" s="10">
        <v>1</v>
      </c>
      <c r="N2103" s="10">
        <v>1</v>
      </c>
      <c r="O2103" s="15" t="s">
        <v>947</v>
      </c>
      <c r="P2103" s="28" t="s">
        <v>703</v>
      </c>
      <c r="Q2103" s="11" t="s">
        <v>8</v>
      </c>
      <c r="R2103" s="60"/>
      <c r="S2103" s="218"/>
    </row>
    <row r="2104" spans="1:19" s="94" customFormat="1" ht="20.100000000000001" customHeight="1" x14ac:dyDescent="0.25">
      <c r="A2104" s="72"/>
      <c r="B2104" s="60" t="str">
        <f t="shared" si="122"/>
        <v>00.03.27.3.1.1.1.B.361.2017</v>
      </c>
      <c r="C2104" s="20">
        <v>361</v>
      </c>
      <c r="D2104" s="72" t="s">
        <v>1085</v>
      </c>
      <c r="E2104" s="71" t="s">
        <v>1356</v>
      </c>
      <c r="F2104" s="19" t="s">
        <v>893</v>
      </c>
      <c r="G2104" s="250"/>
      <c r="H2104" s="298"/>
      <c r="I2104" s="73">
        <v>2017</v>
      </c>
      <c r="J2104" s="27"/>
      <c r="K2104" s="27"/>
      <c r="L2104" s="27"/>
      <c r="M2104" s="10">
        <v>1</v>
      </c>
      <c r="N2104" s="10">
        <v>1</v>
      </c>
      <c r="O2104" s="15" t="s">
        <v>947</v>
      </c>
      <c r="P2104" s="28" t="s">
        <v>703</v>
      </c>
      <c r="Q2104" s="11" t="s">
        <v>8</v>
      </c>
      <c r="R2104" s="60"/>
      <c r="S2104" s="218"/>
    </row>
    <row r="2105" spans="1:19" s="94" customFormat="1" ht="20.100000000000001" customHeight="1" x14ac:dyDescent="0.25">
      <c r="A2105" s="72"/>
      <c r="B2105" s="60" t="str">
        <f t="shared" si="122"/>
        <v>00.03.27.3.1.1.1.B.362.2017</v>
      </c>
      <c r="C2105" s="20">
        <v>362</v>
      </c>
      <c r="D2105" s="72" t="s">
        <v>1085</v>
      </c>
      <c r="E2105" s="71" t="s">
        <v>1357</v>
      </c>
      <c r="F2105" s="19" t="s">
        <v>893</v>
      </c>
      <c r="G2105" s="250"/>
      <c r="H2105" s="298"/>
      <c r="I2105" s="73">
        <v>2017</v>
      </c>
      <c r="J2105" s="27"/>
      <c r="K2105" s="27"/>
      <c r="L2105" s="27"/>
      <c r="M2105" s="10">
        <v>1</v>
      </c>
      <c r="N2105" s="10">
        <v>1</v>
      </c>
      <c r="O2105" s="15" t="s">
        <v>947</v>
      </c>
      <c r="P2105" s="28" t="s">
        <v>703</v>
      </c>
      <c r="Q2105" s="11" t="s">
        <v>8</v>
      </c>
      <c r="R2105" s="60"/>
      <c r="S2105" s="218"/>
    </row>
    <row r="2106" spans="1:19" s="94" customFormat="1" ht="20.100000000000001" customHeight="1" x14ac:dyDescent="0.25">
      <c r="A2106" s="72"/>
      <c r="B2106" s="60" t="str">
        <f t="shared" si="122"/>
        <v>00.03.27.3.1.1.1.B.363.2017</v>
      </c>
      <c r="C2106" s="20">
        <v>363</v>
      </c>
      <c r="D2106" s="72" t="s">
        <v>1085</v>
      </c>
      <c r="E2106" s="71" t="s">
        <v>1358</v>
      </c>
      <c r="F2106" s="19" t="s">
        <v>893</v>
      </c>
      <c r="G2106" s="250"/>
      <c r="H2106" s="298"/>
      <c r="I2106" s="73">
        <v>2017</v>
      </c>
      <c r="J2106" s="27"/>
      <c r="K2106" s="27"/>
      <c r="L2106" s="27"/>
      <c r="M2106" s="10">
        <v>1</v>
      </c>
      <c r="N2106" s="10">
        <v>1</v>
      </c>
      <c r="O2106" s="15" t="s">
        <v>947</v>
      </c>
      <c r="P2106" s="28" t="s">
        <v>703</v>
      </c>
      <c r="Q2106" s="11" t="s">
        <v>8</v>
      </c>
      <c r="R2106" s="60"/>
      <c r="S2106" s="218"/>
    </row>
    <row r="2107" spans="1:19" s="94" customFormat="1" ht="20.100000000000001" customHeight="1" x14ac:dyDescent="0.25">
      <c r="A2107" s="72"/>
      <c r="B2107" s="60" t="str">
        <f t="shared" si="122"/>
        <v>00.03.27.3.1.1.1.B.364.2017</v>
      </c>
      <c r="C2107" s="20">
        <v>364</v>
      </c>
      <c r="D2107" s="72" t="s">
        <v>1085</v>
      </c>
      <c r="E2107" s="71" t="s">
        <v>1359</v>
      </c>
      <c r="F2107" s="19" t="s">
        <v>893</v>
      </c>
      <c r="G2107" s="250"/>
      <c r="H2107" s="298"/>
      <c r="I2107" s="73">
        <v>2017</v>
      </c>
      <c r="J2107" s="27"/>
      <c r="K2107" s="27"/>
      <c r="L2107" s="27"/>
      <c r="M2107" s="10">
        <v>1</v>
      </c>
      <c r="N2107" s="10">
        <v>1</v>
      </c>
      <c r="O2107" s="15" t="s">
        <v>947</v>
      </c>
      <c r="P2107" s="28" t="s">
        <v>703</v>
      </c>
      <c r="Q2107" s="11" t="s">
        <v>8</v>
      </c>
      <c r="R2107" s="60"/>
      <c r="S2107" s="218"/>
    </row>
    <row r="2108" spans="1:19" s="94" customFormat="1" ht="20.100000000000001" customHeight="1" x14ac:dyDescent="0.25">
      <c r="A2108" s="72"/>
      <c r="B2108" s="60" t="str">
        <f t="shared" si="122"/>
        <v>00.03.27.3.1.1.1.B.365.2017</v>
      </c>
      <c r="C2108" s="20">
        <v>365</v>
      </c>
      <c r="D2108" s="72" t="s">
        <v>1085</v>
      </c>
      <c r="E2108" s="71" t="s">
        <v>770</v>
      </c>
      <c r="F2108" s="19" t="s">
        <v>893</v>
      </c>
      <c r="G2108" s="250"/>
      <c r="H2108" s="298"/>
      <c r="I2108" s="73">
        <v>2017</v>
      </c>
      <c r="J2108" s="27"/>
      <c r="K2108" s="27"/>
      <c r="L2108" s="27"/>
      <c r="M2108" s="10">
        <v>1</v>
      </c>
      <c r="N2108" s="10">
        <v>1</v>
      </c>
      <c r="O2108" s="15" t="s">
        <v>947</v>
      </c>
      <c r="P2108" s="28" t="s">
        <v>703</v>
      </c>
      <c r="Q2108" s="11" t="s">
        <v>8</v>
      </c>
      <c r="R2108" s="60"/>
      <c r="S2108" s="218"/>
    </row>
    <row r="2109" spans="1:19" s="94" customFormat="1" ht="20.100000000000001" customHeight="1" x14ac:dyDescent="0.25">
      <c r="A2109" s="72"/>
      <c r="B2109" s="60" t="str">
        <f t="shared" si="122"/>
        <v>00.03.27.3.1.1.1.B.366.2017</v>
      </c>
      <c r="C2109" s="20">
        <v>366</v>
      </c>
      <c r="D2109" s="72" t="s">
        <v>1085</v>
      </c>
      <c r="E2109" s="71" t="s">
        <v>1360</v>
      </c>
      <c r="F2109" s="19" t="s">
        <v>893</v>
      </c>
      <c r="G2109" s="250"/>
      <c r="H2109" s="298"/>
      <c r="I2109" s="73">
        <v>2017</v>
      </c>
      <c r="J2109" s="27"/>
      <c r="K2109" s="27"/>
      <c r="L2109" s="27"/>
      <c r="M2109" s="10">
        <v>1</v>
      </c>
      <c r="N2109" s="10">
        <v>1</v>
      </c>
      <c r="O2109" s="15" t="s">
        <v>947</v>
      </c>
      <c r="P2109" s="28" t="s">
        <v>703</v>
      </c>
      <c r="Q2109" s="11" t="s">
        <v>8</v>
      </c>
      <c r="R2109" s="60"/>
      <c r="S2109" s="218"/>
    </row>
    <row r="2110" spans="1:19" s="94" customFormat="1" ht="20.100000000000001" customHeight="1" x14ac:dyDescent="0.25">
      <c r="A2110" s="72"/>
      <c r="B2110" s="60" t="str">
        <f t="shared" si="122"/>
        <v>00.03.27.3.1.1.1.B.367.2017</v>
      </c>
      <c r="C2110" s="20">
        <v>367</v>
      </c>
      <c r="D2110" s="72" t="s">
        <v>1085</v>
      </c>
      <c r="E2110" s="71" t="s">
        <v>1361</v>
      </c>
      <c r="F2110" s="19" t="s">
        <v>893</v>
      </c>
      <c r="G2110" s="250"/>
      <c r="H2110" s="298"/>
      <c r="I2110" s="73">
        <v>2017</v>
      </c>
      <c r="J2110" s="27"/>
      <c r="K2110" s="27"/>
      <c r="L2110" s="27"/>
      <c r="M2110" s="10">
        <v>1</v>
      </c>
      <c r="N2110" s="10">
        <v>1</v>
      </c>
      <c r="O2110" s="15" t="s">
        <v>947</v>
      </c>
      <c r="P2110" s="28" t="s">
        <v>703</v>
      </c>
      <c r="Q2110" s="11" t="s">
        <v>8</v>
      </c>
      <c r="R2110" s="60"/>
      <c r="S2110" s="218"/>
    </row>
    <row r="2111" spans="1:19" s="94" customFormat="1" ht="20.100000000000001" customHeight="1" x14ac:dyDescent="0.25">
      <c r="A2111" s="72"/>
      <c r="B2111" s="60" t="str">
        <f t="shared" si="122"/>
        <v>00.03.27.3.1.1.1.B.368.2017</v>
      </c>
      <c r="C2111" s="20">
        <v>368</v>
      </c>
      <c r="D2111" s="72" t="s">
        <v>1085</v>
      </c>
      <c r="E2111" s="71" t="s">
        <v>1362</v>
      </c>
      <c r="F2111" s="19" t="s">
        <v>893</v>
      </c>
      <c r="G2111" s="250"/>
      <c r="H2111" s="298"/>
      <c r="I2111" s="73">
        <v>2017</v>
      </c>
      <c r="J2111" s="27"/>
      <c r="K2111" s="27"/>
      <c r="L2111" s="27"/>
      <c r="M2111" s="10">
        <v>1</v>
      </c>
      <c r="N2111" s="10">
        <v>1</v>
      </c>
      <c r="O2111" s="15" t="s">
        <v>947</v>
      </c>
      <c r="P2111" s="28" t="s">
        <v>703</v>
      </c>
      <c r="Q2111" s="11" t="s">
        <v>8</v>
      </c>
      <c r="R2111" s="60"/>
      <c r="S2111" s="218"/>
    </row>
    <row r="2112" spans="1:19" s="94" customFormat="1" ht="20.100000000000001" customHeight="1" x14ac:dyDescent="0.25">
      <c r="A2112" s="72"/>
      <c r="B2112" s="60" t="str">
        <f t="shared" si="122"/>
        <v>00.03.27.3.1.1.1.B.369.2017</v>
      </c>
      <c r="C2112" s="20">
        <v>369</v>
      </c>
      <c r="D2112" s="72" t="s">
        <v>1085</v>
      </c>
      <c r="E2112" s="71" t="s">
        <v>710</v>
      </c>
      <c r="F2112" s="19" t="s">
        <v>893</v>
      </c>
      <c r="G2112" s="250"/>
      <c r="H2112" s="298"/>
      <c r="I2112" s="73">
        <v>2017</v>
      </c>
      <c r="J2112" s="27"/>
      <c r="K2112" s="27"/>
      <c r="L2112" s="27"/>
      <c r="M2112" s="10">
        <v>1</v>
      </c>
      <c r="N2112" s="10">
        <v>1</v>
      </c>
      <c r="O2112" s="15" t="s">
        <v>947</v>
      </c>
      <c r="P2112" s="28" t="s">
        <v>703</v>
      </c>
      <c r="Q2112" s="11" t="s">
        <v>8</v>
      </c>
      <c r="R2112" s="60"/>
      <c r="S2112" s="218"/>
    </row>
    <row r="2113" spans="1:19" s="94" customFormat="1" ht="20.100000000000001" customHeight="1" x14ac:dyDescent="0.25">
      <c r="A2113" s="72"/>
      <c r="B2113" s="60" t="str">
        <f t="shared" si="122"/>
        <v>00.03.27.3.1.1.1.B.370.2017</v>
      </c>
      <c r="C2113" s="20">
        <v>370</v>
      </c>
      <c r="D2113" s="72" t="s">
        <v>1085</v>
      </c>
      <c r="E2113" s="71" t="s">
        <v>1363</v>
      </c>
      <c r="F2113" s="19" t="s">
        <v>893</v>
      </c>
      <c r="G2113" s="250"/>
      <c r="H2113" s="298"/>
      <c r="I2113" s="73">
        <v>2017</v>
      </c>
      <c r="J2113" s="27"/>
      <c r="K2113" s="27"/>
      <c r="L2113" s="27"/>
      <c r="M2113" s="10">
        <v>1</v>
      </c>
      <c r="N2113" s="10">
        <v>1</v>
      </c>
      <c r="O2113" s="15" t="s">
        <v>947</v>
      </c>
      <c r="P2113" s="28" t="s">
        <v>703</v>
      </c>
      <c r="Q2113" s="11" t="s">
        <v>8</v>
      </c>
      <c r="R2113" s="60"/>
      <c r="S2113" s="218"/>
    </row>
    <row r="2114" spans="1:19" s="94" customFormat="1" ht="20.100000000000001" customHeight="1" x14ac:dyDescent="0.25">
      <c r="A2114" s="72"/>
      <c r="B2114" s="60" t="str">
        <f t="shared" si="122"/>
        <v>00.03.27.3.1.1.1.B.371.2017</v>
      </c>
      <c r="C2114" s="20">
        <v>371</v>
      </c>
      <c r="D2114" s="72" t="s">
        <v>1085</v>
      </c>
      <c r="E2114" s="71" t="s">
        <v>1364</v>
      </c>
      <c r="F2114" s="19" t="s">
        <v>893</v>
      </c>
      <c r="G2114" s="250"/>
      <c r="H2114" s="298"/>
      <c r="I2114" s="73">
        <v>2017</v>
      </c>
      <c r="J2114" s="27"/>
      <c r="K2114" s="27"/>
      <c r="L2114" s="27"/>
      <c r="M2114" s="10">
        <v>1</v>
      </c>
      <c r="N2114" s="10">
        <v>1</v>
      </c>
      <c r="O2114" s="15" t="s">
        <v>947</v>
      </c>
      <c r="P2114" s="28" t="s">
        <v>703</v>
      </c>
      <c r="Q2114" s="11" t="s">
        <v>8</v>
      </c>
      <c r="R2114" s="60"/>
      <c r="S2114" s="218"/>
    </row>
    <row r="2115" spans="1:19" s="94" customFormat="1" ht="20.100000000000001" customHeight="1" x14ac:dyDescent="0.25">
      <c r="A2115" s="72"/>
      <c r="B2115" s="60" t="str">
        <f t="shared" si="122"/>
        <v>00.03.27.3.1.1.1.B.372.2017</v>
      </c>
      <c r="C2115" s="20">
        <v>372</v>
      </c>
      <c r="D2115" s="72" t="s">
        <v>1085</v>
      </c>
      <c r="E2115" s="71" t="s">
        <v>1365</v>
      </c>
      <c r="F2115" s="19" t="s">
        <v>893</v>
      </c>
      <c r="G2115" s="250"/>
      <c r="H2115" s="298"/>
      <c r="I2115" s="73">
        <v>2017</v>
      </c>
      <c r="J2115" s="27"/>
      <c r="K2115" s="27"/>
      <c r="L2115" s="27"/>
      <c r="M2115" s="10">
        <v>1</v>
      </c>
      <c r="N2115" s="10">
        <v>1</v>
      </c>
      <c r="O2115" s="15" t="s">
        <v>947</v>
      </c>
      <c r="P2115" s="28" t="s">
        <v>703</v>
      </c>
      <c r="Q2115" s="11" t="s">
        <v>8</v>
      </c>
      <c r="R2115" s="60"/>
      <c r="S2115" s="218"/>
    </row>
    <row r="2116" spans="1:19" s="94" customFormat="1" ht="20.100000000000001" customHeight="1" x14ac:dyDescent="0.25">
      <c r="A2116" s="72"/>
      <c r="B2116" s="60" t="str">
        <f t="shared" si="122"/>
        <v>00.03.27.3.1.1.1.B.373.2017</v>
      </c>
      <c r="C2116" s="20">
        <v>373</v>
      </c>
      <c r="D2116" s="72" t="s">
        <v>1085</v>
      </c>
      <c r="E2116" s="71" t="s">
        <v>1365</v>
      </c>
      <c r="F2116" s="19" t="s">
        <v>893</v>
      </c>
      <c r="G2116" s="250"/>
      <c r="H2116" s="298"/>
      <c r="I2116" s="73">
        <v>2017</v>
      </c>
      <c r="J2116" s="27"/>
      <c r="K2116" s="27"/>
      <c r="L2116" s="27"/>
      <c r="M2116" s="10">
        <v>1</v>
      </c>
      <c r="N2116" s="10">
        <v>1</v>
      </c>
      <c r="O2116" s="15" t="s">
        <v>947</v>
      </c>
      <c r="P2116" s="28" t="s">
        <v>703</v>
      </c>
      <c r="Q2116" s="11" t="s">
        <v>8</v>
      </c>
      <c r="R2116" s="60"/>
      <c r="S2116" s="218"/>
    </row>
    <row r="2117" spans="1:19" s="94" customFormat="1" ht="20.100000000000001" customHeight="1" x14ac:dyDescent="0.25">
      <c r="A2117" s="72"/>
      <c r="B2117" s="60" t="str">
        <f t="shared" si="122"/>
        <v>00.03.27.3.1.1.1.B.374.2017</v>
      </c>
      <c r="C2117" s="20">
        <v>374</v>
      </c>
      <c r="D2117" s="72" t="s">
        <v>1085</v>
      </c>
      <c r="E2117" s="71" t="s">
        <v>1366</v>
      </c>
      <c r="F2117" s="19" t="s">
        <v>893</v>
      </c>
      <c r="G2117" s="250"/>
      <c r="H2117" s="298"/>
      <c r="I2117" s="73">
        <v>2017</v>
      </c>
      <c r="J2117" s="27"/>
      <c r="K2117" s="27"/>
      <c r="L2117" s="27"/>
      <c r="M2117" s="10">
        <v>1</v>
      </c>
      <c r="N2117" s="10">
        <v>1</v>
      </c>
      <c r="O2117" s="15" t="s">
        <v>947</v>
      </c>
      <c r="P2117" s="28" t="s">
        <v>703</v>
      </c>
      <c r="Q2117" s="11" t="s">
        <v>8</v>
      </c>
      <c r="R2117" s="60"/>
      <c r="S2117" s="218"/>
    </row>
    <row r="2118" spans="1:19" s="94" customFormat="1" ht="20.100000000000001" customHeight="1" x14ac:dyDescent="0.25">
      <c r="A2118" s="72"/>
      <c r="B2118" s="60" t="str">
        <f t="shared" si="122"/>
        <v>00.03.27.3.1.1.1.B.375.2017</v>
      </c>
      <c r="C2118" s="20">
        <v>375</v>
      </c>
      <c r="D2118" s="72" t="s">
        <v>1085</v>
      </c>
      <c r="E2118" s="71" t="s">
        <v>1367</v>
      </c>
      <c r="F2118" s="19" t="s">
        <v>893</v>
      </c>
      <c r="G2118" s="250"/>
      <c r="H2118" s="298"/>
      <c r="I2118" s="73">
        <v>2017</v>
      </c>
      <c r="J2118" s="27"/>
      <c r="K2118" s="27"/>
      <c r="L2118" s="27"/>
      <c r="M2118" s="10">
        <v>1</v>
      </c>
      <c r="N2118" s="10">
        <v>1</v>
      </c>
      <c r="O2118" s="15" t="s">
        <v>947</v>
      </c>
      <c r="P2118" s="28" t="s">
        <v>703</v>
      </c>
      <c r="Q2118" s="11" t="s">
        <v>8</v>
      </c>
      <c r="R2118" s="60"/>
      <c r="S2118" s="218"/>
    </row>
    <row r="2119" spans="1:19" s="94" customFormat="1" ht="20.100000000000001" customHeight="1" x14ac:dyDescent="0.25">
      <c r="A2119" s="72"/>
      <c r="B2119" s="60" t="str">
        <f t="shared" si="122"/>
        <v>00.03.27.3.1.1.1.B.376.2017</v>
      </c>
      <c r="C2119" s="20">
        <v>376</v>
      </c>
      <c r="D2119" s="72" t="s">
        <v>1085</v>
      </c>
      <c r="E2119" s="71" t="s">
        <v>1367</v>
      </c>
      <c r="F2119" s="19" t="s">
        <v>893</v>
      </c>
      <c r="G2119" s="250"/>
      <c r="H2119" s="298"/>
      <c r="I2119" s="73">
        <v>2017</v>
      </c>
      <c r="J2119" s="27"/>
      <c r="K2119" s="27"/>
      <c r="L2119" s="27"/>
      <c r="M2119" s="10">
        <v>1</v>
      </c>
      <c r="N2119" s="10">
        <v>1</v>
      </c>
      <c r="O2119" s="15" t="s">
        <v>947</v>
      </c>
      <c r="P2119" s="28" t="s">
        <v>703</v>
      </c>
      <c r="Q2119" s="11" t="s">
        <v>8</v>
      </c>
      <c r="R2119" s="60"/>
      <c r="S2119" s="218"/>
    </row>
    <row r="2120" spans="1:19" s="58" customFormat="1" ht="20.100000000000001" customHeight="1" x14ac:dyDescent="0.25">
      <c r="A2120" s="72">
        <v>1431</v>
      </c>
      <c r="B2120" s="60" t="str">
        <f t="shared" si="122"/>
        <v>00.03.27.3.1.1.1.B.377.2017</v>
      </c>
      <c r="C2120" s="20">
        <v>377</v>
      </c>
      <c r="D2120" s="72" t="s">
        <v>1085</v>
      </c>
      <c r="E2120" s="71" t="s">
        <v>1367</v>
      </c>
      <c r="F2120" s="19" t="s">
        <v>893</v>
      </c>
      <c r="G2120" s="250"/>
      <c r="H2120" s="298"/>
      <c r="I2120" s="73">
        <v>2017</v>
      </c>
      <c r="J2120" s="27"/>
      <c r="K2120" s="27"/>
      <c r="L2120" s="27"/>
      <c r="M2120" s="10">
        <v>1</v>
      </c>
      <c r="N2120" s="10">
        <v>1</v>
      </c>
      <c r="O2120" s="15" t="s">
        <v>947</v>
      </c>
      <c r="P2120" s="28" t="s">
        <v>703</v>
      </c>
      <c r="Q2120" s="11" t="s">
        <v>8</v>
      </c>
      <c r="R2120" s="20"/>
    </row>
    <row r="2121" spans="1:19" s="58" customFormat="1" ht="20.100000000000001" customHeight="1" x14ac:dyDescent="0.25">
      <c r="A2121" s="22">
        <v>1432</v>
      </c>
      <c r="B2121" s="60" t="str">
        <f t="shared" si="122"/>
        <v>00.03.27.3.1.1.1.B.378.2017</v>
      </c>
      <c r="C2121" s="20">
        <v>378</v>
      </c>
      <c r="D2121" s="72" t="s">
        <v>1085</v>
      </c>
      <c r="E2121" s="71" t="s">
        <v>1367</v>
      </c>
      <c r="F2121" s="19" t="s">
        <v>893</v>
      </c>
      <c r="G2121" s="250"/>
      <c r="H2121" s="298"/>
      <c r="I2121" s="73">
        <v>2017</v>
      </c>
      <c r="J2121" s="27"/>
      <c r="K2121" s="27"/>
      <c r="L2121" s="27"/>
      <c r="M2121" s="10">
        <v>1</v>
      </c>
      <c r="N2121" s="10">
        <v>1</v>
      </c>
      <c r="O2121" s="15" t="s">
        <v>947</v>
      </c>
      <c r="P2121" s="28" t="s">
        <v>703</v>
      </c>
      <c r="Q2121" s="11" t="s">
        <v>8</v>
      </c>
      <c r="R2121" s="20"/>
    </row>
    <row r="2122" spans="1:19" s="58" customFormat="1" ht="20.100000000000001" customHeight="1" x14ac:dyDescent="0.25">
      <c r="A2122" s="72">
        <v>1433</v>
      </c>
      <c r="B2122" s="60" t="str">
        <f t="shared" si="122"/>
        <v>00.03.27.3.1.1.1.B.379.2017</v>
      </c>
      <c r="C2122" s="20">
        <v>379</v>
      </c>
      <c r="D2122" s="72" t="s">
        <v>1085</v>
      </c>
      <c r="E2122" s="71" t="s">
        <v>1367</v>
      </c>
      <c r="F2122" s="19" t="s">
        <v>893</v>
      </c>
      <c r="G2122" s="250"/>
      <c r="H2122" s="298"/>
      <c r="I2122" s="73">
        <v>2017</v>
      </c>
      <c r="J2122" s="27"/>
      <c r="K2122" s="27"/>
      <c r="L2122" s="27"/>
      <c r="M2122" s="10">
        <v>1</v>
      </c>
      <c r="N2122" s="10">
        <v>1</v>
      </c>
      <c r="O2122" s="15" t="s">
        <v>947</v>
      </c>
      <c r="P2122" s="28" t="s">
        <v>703</v>
      </c>
      <c r="Q2122" s="11" t="s">
        <v>8</v>
      </c>
      <c r="R2122" s="20"/>
    </row>
    <row r="2123" spans="1:19" s="58" customFormat="1" ht="20.100000000000001" customHeight="1" x14ac:dyDescent="0.25">
      <c r="A2123" s="22">
        <v>1434</v>
      </c>
      <c r="B2123" s="60" t="str">
        <f t="shared" si="122"/>
        <v>00.03.27.3.1.1.1.B.380.2017</v>
      </c>
      <c r="C2123" s="20">
        <v>380</v>
      </c>
      <c r="D2123" s="72" t="s">
        <v>1085</v>
      </c>
      <c r="E2123" s="71" t="s">
        <v>1368</v>
      </c>
      <c r="F2123" s="19" t="s">
        <v>893</v>
      </c>
      <c r="G2123" s="250"/>
      <c r="H2123" s="298"/>
      <c r="I2123" s="73">
        <v>2017</v>
      </c>
      <c r="J2123" s="27"/>
      <c r="K2123" s="27"/>
      <c r="L2123" s="27"/>
      <c r="M2123" s="10">
        <v>1</v>
      </c>
      <c r="N2123" s="10">
        <v>1</v>
      </c>
      <c r="O2123" s="15" t="s">
        <v>947</v>
      </c>
      <c r="P2123" s="28" t="s">
        <v>703</v>
      </c>
      <c r="Q2123" s="11" t="s">
        <v>8</v>
      </c>
      <c r="R2123" s="20"/>
    </row>
    <row r="2124" spans="1:19" s="58" customFormat="1" ht="20.100000000000001" customHeight="1" x14ac:dyDescent="0.25">
      <c r="A2124" s="72">
        <v>1435</v>
      </c>
      <c r="B2124" s="60" t="str">
        <f t="shared" si="122"/>
        <v>00.03.27.3.1.1.1.B.381.2017</v>
      </c>
      <c r="C2124" s="20">
        <v>381</v>
      </c>
      <c r="D2124" s="72" t="s">
        <v>1085</v>
      </c>
      <c r="E2124" s="71" t="s">
        <v>559</v>
      </c>
      <c r="F2124" s="19" t="s">
        <v>893</v>
      </c>
      <c r="G2124" s="250"/>
      <c r="H2124" s="298"/>
      <c r="I2124" s="73">
        <v>2017</v>
      </c>
      <c r="J2124" s="27"/>
      <c r="K2124" s="27"/>
      <c r="L2124" s="27"/>
      <c r="M2124" s="10">
        <v>1</v>
      </c>
      <c r="N2124" s="10">
        <v>1</v>
      </c>
      <c r="O2124" s="15" t="s">
        <v>947</v>
      </c>
      <c r="P2124" s="28" t="s">
        <v>703</v>
      </c>
      <c r="Q2124" s="11" t="s">
        <v>8</v>
      </c>
      <c r="R2124" s="20"/>
    </row>
    <row r="2125" spans="1:19" s="58" customFormat="1" ht="20.100000000000001" customHeight="1" x14ac:dyDescent="0.25">
      <c r="A2125" s="72"/>
      <c r="B2125" s="60" t="str">
        <f t="shared" si="122"/>
        <v>00.03.27.3.1.1.1.B.382.2017</v>
      </c>
      <c r="C2125" s="20">
        <v>382</v>
      </c>
      <c r="D2125" s="72" t="s">
        <v>1085</v>
      </c>
      <c r="E2125" s="71" t="s">
        <v>559</v>
      </c>
      <c r="F2125" s="19" t="s">
        <v>893</v>
      </c>
      <c r="G2125" s="250"/>
      <c r="H2125" s="298"/>
      <c r="I2125" s="73">
        <v>2017</v>
      </c>
      <c r="J2125" s="27"/>
      <c r="K2125" s="27"/>
      <c r="L2125" s="27"/>
      <c r="M2125" s="10">
        <v>1</v>
      </c>
      <c r="N2125" s="10">
        <v>1</v>
      </c>
      <c r="O2125" s="15" t="s">
        <v>947</v>
      </c>
      <c r="P2125" s="28" t="s">
        <v>703</v>
      </c>
      <c r="Q2125" s="11" t="s">
        <v>8</v>
      </c>
      <c r="R2125" s="20"/>
    </row>
    <row r="2126" spans="1:19" s="58" customFormat="1" ht="20.100000000000001" customHeight="1" x14ac:dyDescent="0.25">
      <c r="A2126" s="22">
        <v>1436</v>
      </c>
      <c r="B2126" s="60" t="str">
        <f t="shared" si="122"/>
        <v>00.03.27.3.1.1.1.B.383.2017</v>
      </c>
      <c r="C2126" s="20">
        <v>383</v>
      </c>
      <c r="D2126" s="72" t="s">
        <v>1085</v>
      </c>
      <c r="E2126" s="71" t="s">
        <v>708</v>
      </c>
      <c r="F2126" s="19" t="s">
        <v>893</v>
      </c>
      <c r="G2126" s="250"/>
      <c r="H2126" s="298"/>
      <c r="I2126" s="73">
        <v>2017</v>
      </c>
      <c r="J2126" s="27"/>
      <c r="K2126" s="27"/>
      <c r="L2126" s="27"/>
      <c r="M2126" s="10">
        <v>1</v>
      </c>
      <c r="N2126" s="10">
        <v>1</v>
      </c>
      <c r="O2126" s="15" t="s">
        <v>947</v>
      </c>
      <c r="P2126" s="28" t="s">
        <v>703</v>
      </c>
      <c r="Q2126" s="11" t="s">
        <v>8</v>
      </c>
      <c r="R2126" s="20"/>
    </row>
    <row r="2127" spans="1:19" s="58" customFormat="1" ht="20.100000000000001" customHeight="1" x14ac:dyDescent="0.25">
      <c r="A2127" s="72">
        <v>1437</v>
      </c>
      <c r="B2127" s="60" t="str">
        <f t="shared" si="122"/>
        <v>00.03.27.3.1.1.1.B.384.2017</v>
      </c>
      <c r="C2127" s="20">
        <v>384</v>
      </c>
      <c r="D2127" s="72" t="s">
        <v>1085</v>
      </c>
      <c r="E2127" s="71" t="s">
        <v>557</v>
      </c>
      <c r="F2127" s="19" t="s">
        <v>893</v>
      </c>
      <c r="G2127" s="250"/>
      <c r="H2127" s="298"/>
      <c r="I2127" s="73">
        <v>2017</v>
      </c>
      <c r="J2127" s="27"/>
      <c r="K2127" s="27"/>
      <c r="L2127" s="27"/>
      <c r="M2127" s="10">
        <v>1</v>
      </c>
      <c r="N2127" s="10">
        <v>1</v>
      </c>
      <c r="O2127" s="15" t="s">
        <v>947</v>
      </c>
      <c r="P2127" s="28" t="s">
        <v>703</v>
      </c>
      <c r="Q2127" s="11" t="s">
        <v>8</v>
      </c>
      <c r="R2127" s="20"/>
    </row>
    <row r="2128" spans="1:19" s="58" customFormat="1" ht="20.100000000000001" customHeight="1" x14ac:dyDescent="0.25">
      <c r="A2128" s="22">
        <v>1438</v>
      </c>
      <c r="B2128" s="60" t="str">
        <f t="shared" si="122"/>
        <v>00.03.27.3.1.1.1.B.385.2017</v>
      </c>
      <c r="C2128" s="20">
        <v>385</v>
      </c>
      <c r="D2128" s="72" t="s">
        <v>1085</v>
      </c>
      <c r="E2128" s="71" t="s">
        <v>1369</v>
      </c>
      <c r="F2128" s="19" t="s">
        <v>893</v>
      </c>
      <c r="G2128" s="250"/>
      <c r="H2128" s="298"/>
      <c r="I2128" s="73">
        <v>2017</v>
      </c>
      <c r="J2128" s="27"/>
      <c r="K2128" s="27"/>
      <c r="L2128" s="27"/>
      <c r="M2128" s="10">
        <v>1</v>
      </c>
      <c r="N2128" s="10">
        <v>1</v>
      </c>
      <c r="O2128" s="15" t="s">
        <v>947</v>
      </c>
      <c r="P2128" s="28" t="s">
        <v>703</v>
      </c>
      <c r="Q2128" s="11" t="s">
        <v>8</v>
      </c>
      <c r="R2128" s="20"/>
    </row>
    <row r="2129" spans="1:19" s="58" customFormat="1" ht="20.100000000000001" customHeight="1" x14ac:dyDescent="0.25">
      <c r="A2129" s="72"/>
      <c r="B2129" s="60" t="str">
        <f t="shared" si="122"/>
        <v>00.03.27.3.1.1.1.B.386.2017</v>
      </c>
      <c r="C2129" s="20">
        <v>386</v>
      </c>
      <c r="D2129" s="72" t="s">
        <v>1085</v>
      </c>
      <c r="E2129" s="71" t="s">
        <v>791</v>
      </c>
      <c r="F2129" s="19" t="s">
        <v>893</v>
      </c>
      <c r="G2129" s="250"/>
      <c r="H2129" s="298"/>
      <c r="I2129" s="73">
        <v>2017</v>
      </c>
      <c r="J2129" s="27"/>
      <c r="K2129" s="27"/>
      <c r="L2129" s="27"/>
      <c r="M2129" s="10">
        <v>1</v>
      </c>
      <c r="N2129" s="10">
        <v>1</v>
      </c>
      <c r="O2129" s="15" t="s">
        <v>947</v>
      </c>
      <c r="P2129" s="28" t="s">
        <v>703</v>
      </c>
      <c r="Q2129" s="11" t="s">
        <v>8</v>
      </c>
      <c r="R2129" s="20"/>
    </row>
    <row r="2130" spans="1:19" s="58" customFormat="1" ht="20.100000000000001" customHeight="1" x14ac:dyDescent="0.25">
      <c r="A2130" s="72">
        <v>1439</v>
      </c>
      <c r="B2130" s="60" t="str">
        <f t="shared" si="122"/>
        <v>00.03.27.3.1.1.1.B.387.2017</v>
      </c>
      <c r="C2130" s="20">
        <v>387</v>
      </c>
      <c r="D2130" s="72" t="s">
        <v>1085</v>
      </c>
      <c r="E2130" s="71" t="s">
        <v>695</v>
      </c>
      <c r="F2130" s="19" t="s">
        <v>893</v>
      </c>
      <c r="G2130" s="250"/>
      <c r="H2130" s="298"/>
      <c r="I2130" s="73">
        <v>2017</v>
      </c>
      <c r="J2130" s="27"/>
      <c r="K2130" s="27"/>
      <c r="L2130" s="27"/>
      <c r="M2130" s="10">
        <v>1</v>
      </c>
      <c r="N2130" s="10">
        <v>1</v>
      </c>
      <c r="O2130" s="15" t="s">
        <v>947</v>
      </c>
      <c r="P2130" s="28" t="s">
        <v>703</v>
      </c>
      <c r="Q2130" s="11" t="s">
        <v>8</v>
      </c>
      <c r="R2130" s="20"/>
    </row>
    <row r="2131" spans="1:19" s="58" customFormat="1" ht="20.100000000000001" customHeight="1" x14ac:dyDescent="0.25">
      <c r="A2131" s="72"/>
      <c r="B2131" s="60" t="str">
        <f>"00.03.27.3.1.1.14.B."&amp;C2131&amp;D2131&amp;I2131</f>
        <v>00.03.27.3.1.1.14.B.388.2023</v>
      </c>
      <c r="C2131" s="20">
        <v>388</v>
      </c>
      <c r="D2131" s="72" t="s">
        <v>1085</v>
      </c>
      <c r="E2131" s="71" t="s">
        <v>1438</v>
      </c>
      <c r="F2131" s="19" t="s">
        <v>893</v>
      </c>
      <c r="G2131" s="354">
        <f>'[1]2023'!$D$58</f>
        <v>7500000</v>
      </c>
      <c r="H2131" s="303" t="s">
        <v>1157</v>
      </c>
      <c r="I2131" s="73">
        <v>2023</v>
      </c>
      <c r="J2131" s="126" t="s">
        <v>1151</v>
      </c>
      <c r="K2131" s="126" t="s">
        <v>1439</v>
      </c>
      <c r="L2131" s="27"/>
      <c r="M2131" s="10"/>
      <c r="N2131" s="10">
        <v>1</v>
      </c>
      <c r="O2131" s="15" t="s">
        <v>947</v>
      </c>
      <c r="P2131" s="28" t="s">
        <v>1440</v>
      </c>
      <c r="Q2131" s="11" t="s">
        <v>8</v>
      </c>
      <c r="R2131" s="20"/>
    </row>
    <row r="2132" spans="1:19" s="58" customFormat="1" ht="20.100000000000001" customHeight="1" x14ac:dyDescent="0.25">
      <c r="A2132" s="72"/>
      <c r="B2132" s="60" t="str">
        <f>"00.03.27.3.1.1.15.B."&amp;C2132&amp;D2132&amp;I2132</f>
        <v>00.03.27.3.1.1.15.B.389.2023</v>
      </c>
      <c r="C2132" s="20">
        <v>389</v>
      </c>
      <c r="D2132" s="72" t="s">
        <v>1085</v>
      </c>
      <c r="E2132" s="71" t="s">
        <v>1438</v>
      </c>
      <c r="F2132" s="19" t="s">
        <v>893</v>
      </c>
      <c r="G2132" s="355"/>
      <c r="H2132" s="303" t="s">
        <v>1157</v>
      </c>
      <c r="I2132" s="73">
        <v>2023</v>
      </c>
      <c r="J2132" s="126" t="s">
        <v>1151</v>
      </c>
      <c r="K2132" s="126" t="s">
        <v>1439</v>
      </c>
      <c r="L2132" s="27"/>
      <c r="M2132" s="10"/>
      <c r="N2132" s="10">
        <v>1</v>
      </c>
      <c r="O2132" s="15" t="s">
        <v>947</v>
      </c>
      <c r="P2132" s="28" t="s">
        <v>1441</v>
      </c>
      <c r="Q2132" s="11" t="s">
        <v>8</v>
      </c>
      <c r="R2132" s="20"/>
    </row>
    <row r="2133" spans="1:19" s="94" customFormat="1" ht="20.100000000000001" customHeight="1" x14ac:dyDescent="0.25">
      <c r="A2133" s="72"/>
      <c r="B2133" s="60" t="str">
        <f>"00.03.27.3.1.1.16.B."&amp;C2133&amp;D2133&amp;I2133</f>
        <v>00.03.27.3.1.1.16.B.390.2023</v>
      </c>
      <c r="C2133" s="20">
        <v>390</v>
      </c>
      <c r="D2133" s="72" t="s">
        <v>1085</v>
      </c>
      <c r="E2133" s="71" t="s">
        <v>1438</v>
      </c>
      <c r="F2133" s="19" t="s">
        <v>893</v>
      </c>
      <c r="G2133" s="356"/>
      <c r="H2133" s="303" t="s">
        <v>1157</v>
      </c>
      <c r="I2133" s="73">
        <v>2023</v>
      </c>
      <c r="J2133" s="126" t="s">
        <v>1151</v>
      </c>
      <c r="K2133" s="126" t="s">
        <v>1439</v>
      </c>
      <c r="L2133" s="114"/>
      <c r="M2133" s="45"/>
      <c r="N2133" s="10">
        <v>1</v>
      </c>
      <c r="O2133" s="15" t="s">
        <v>947</v>
      </c>
      <c r="P2133" s="28" t="s">
        <v>1442</v>
      </c>
      <c r="Q2133" s="11" t="s">
        <v>8</v>
      </c>
      <c r="R2133" s="60"/>
      <c r="S2133" s="60"/>
    </row>
    <row r="2134" spans="1:19" s="94" customFormat="1" ht="20.100000000000001" customHeight="1" x14ac:dyDescent="0.25">
      <c r="A2134" s="72"/>
      <c r="B2134" s="60" t="str">
        <f>"00.03.27.3.1.1.11.B."&amp;C2134&amp;D2134&amp;I2134</f>
        <v>00.03.27.3.1.1.11.B.391.2023</v>
      </c>
      <c r="C2134" s="20">
        <v>391</v>
      </c>
      <c r="D2134" s="72" t="s">
        <v>1085</v>
      </c>
      <c r="E2134" s="71" t="str">
        <f>'[1]2023'!$B$59</f>
        <v>exhoust</v>
      </c>
      <c r="F2134" s="19" t="s">
        <v>893</v>
      </c>
      <c r="G2134" s="304">
        <v>200000</v>
      </c>
      <c r="H2134" s="303" t="s">
        <v>1157</v>
      </c>
      <c r="I2134" s="73">
        <v>2023</v>
      </c>
      <c r="J2134" s="126" t="str">
        <f>'[1]2023'!$G$59</f>
        <v>sekai</v>
      </c>
      <c r="K2134" s="126" t="str">
        <f>'[1]2023'!$H$59</f>
        <v>MUF 1091</v>
      </c>
      <c r="L2134" s="114"/>
      <c r="M2134" s="45"/>
      <c r="N2134" s="10">
        <v>1</v>
      </c>
      <c r="O2134" s="15" t="s">
        <v>947</v>
      </c>
      <c r="P2134" s="28" t="s">
        <v>1443</v>
      </c>
      <c r="Q2134" s="11" t="s">
        <v>8</v>
      </c>
      <c r="R2134" s="60"/>
      <c r="S2134" s="60"/>
    </row>
    <row r="2135" spans="1:19" s="94" customFormat="1" ht="20.100000000000001" customHeight="1" x14ac:dyDescent="0.25">
      <c r="A2135" s="72"/>
      <c r="B2135" s="60" t="str">
        <f>"00.03.27.3.1.1.12.B."&amp;C2135&amp;D2135&amp;I2135</f>
        <v>00.03.27.3.1.1.12.B.392.2023</v>
      </c>
      <c r="C2135" s="20">
        <v>392</v>
      </c>
      <c r="D2135" s="72" t="s">
        <v>1085</v>
      </c>
      <c r="E2135" s="71" t="str">
        <f>'[1]2023'!$B$59</f>
        <v>exhoust</v>
      </c>
      <c r="F2135" s="19" t="s">
        <v>893</v>
      </c>
      <c r="G2135" s="304">
        <v>200000</v>
      </c>
      <c r="H2135" s="303" t="s">
        <v>1157</v>
      </c>
      <c r="I2135" s="73">
        <v>2023</v>
      </c>
      <c r="J2135" s="126" t="str">
        <f>'[1]2023'!$G$59</f>
        <v>sekai</v>
      </c>
      <c r="K2135" s="126" t="str">
        <f>'[1]2023'!$H$59</f>
        <v>MUF 1091</v>
      </c>
      <c r="L2135" s="114"/>
      <c r="M2135" s="45"/>
      <c r="N2135" s="10">
        <v>1</v>
      </c>
      <c r="O2135" s="15" t="s">
        <v>947</v>
      </c>
      <c r="P2135" s="28" t="s">
        <v>1444</v>
      </c>
      <c r="Q2135" s="11" t="s">
        <v>8</v>
      </c>
      <c r="R2135" s="60"/>
      <c r="S2135" s="60"/>
    </row>
    <row r="2136" spans="1:19" s="94" customFormat="1" ht="20.100000000000001" customHeight="1" x14ac:dyDescent="0.25">
      <c r="A2136" s="72"/>
      <c r="B2136" s="60" t="str">
        <f>"00.03.27.3.1.1.13.B."&amp;C2136&amp;D2136&amp;I2136</f>
        <v>00.03.27.3.1.1.13.B.393.2023</v>
      </c>
      <c r="C2136" s="20">
        <v>393</v>
      </c>
      <c r="D2136" s="72" t="s">
        <v>1085</v>
      </c>
      <c r="E2136" s="71" t="str">
        <f>'[1]2023'!$B$59</f>
        <v>exhoust</v>
      </c>
      <c r="F2136" s="19" t="s">
        <v>893</v>
      </c>
      <c r="G2136" s="304">
        <v>200000</v>
      </c>
      <c r="H2136" s="303" t="s">
        <v>1157</v>
      </c>
      <c r="I2136" s="73">
        <v>2023</v>
      </c>
      <c r="J2136" s="126" t="str">
        <f>'[1]2023'!$G$59</f>
        <v>sekai</v>
      </c>
      <c r="K2136" s="126" t="str">
        <f>'[1]2023'!$H$59</f>
        <v>MUF 1091</v>
      </c>
      <c r="L2136" s="114"/>
      <c r="M2136" s="45"/>
      <c r="N2136" s="10">
        <v>1</v>
      </c>
      <c r="O2136" s="15" t="s">
        <v>947</v>
      </c>
      <c r="P2136" s="28" t="s">
        <v>1445</v>
      </c>
      <c r="Q2136" s="11" t="s">
        <v>8</v>
      </c>
      <c r="R2136" s="60"/>
      <c r="S2136" s="60"/>
    </row>
    <row r="2137" spans="1:19" s="94" customFormat="1" ht="20.100000000000001" customHeight="1" x14ac:dyDescent="0.25">
      <c r="A2137" s="72"/>
      <c r="B2137" s="60" t="str">
        <f>"00.03.27.3.1.1.14.B."&amp;C2137&amp;D2137&amp;I2137</f>
        <v>00.03.27.3.1.1.14.B.394.2023</v>
      </c>
      <c r="C2137" s="20">
        <v>394</v>
      </c>
      <c r="D2137" s="72" t="s">
        <v>1085</v>
      </c>
      <c r="E2137" s="71" t="str">
        <f>'[1]2023'!$B$59</f>
        <v>exhoust</v>
      </c>
      <c r="F2137" s="19" t="s">
        <v>893</v>
      </c>
      <c r="G2137" s="304">
        <v>200000</v>
      </c>
      <c r="H2137" s="303" t="s">
        <v>1157</v>
      </c>
      <c r="I2137" s="73">
        <v>2023</v>
      </c>
      <c r="J2137" s="126" t="str">
        <f>'[1]2023'!$G$59</f>
        <v>sekai</v>
      </c>
      <c r="K2137" s="126" t="str">
        <f>'[1]2023'!$H$59</f>
        <v>MUF 1091</v>
      </c>
      <c r="L2137" s="114"/>
      <c r="M2137" s="45"/>
      <c r="N2137" s="10">
        <v>1</v>
      </c>
      <c r="O2137" s="15" t="s">
        <v>947</v>
      </c>
      <c r="P2137" s="28" t="s">
        <v>1440</v>
      </c>
      <c r="Q2137" s="11" t="s">
        <v>8</v>
      </c>
      <c r="R2137" s="60"/>
      <c r="S2137" s="60"/>
    </row>
    <row r="2138" spans="1:19" s="94" customFormat="1" ht="20.100000000000001" customHeight="1" x14ac:dyDescent="0.25">
      <c r="A2138" s="72"/>
      <c r="B2138" s="60" t="str">
        <f>"00.03.27.3.1.1.15.B."&amp;C2138&amp;D2138&amp;I2138</f>
        <v>00.03.27.3.1.1.15.B.395.2023</v>
      </c>
      <c r="C2138" s="20">
        <v>395</v>
      </c>
      <c r="D2138" s="72" t="s">
        <v>1085</v>
      </c>
      <c r="E2138" s="71" t="str">
        <f>'[1]2023'!$B$59</f>
        <v>exhoust</v>
      </c>
      <c r="F2138" s="19" t="s">
        <v>893</v>
      </c>
      <c r="G2138" s="304">
        <v>200000</v>
      </c>
      <c r="H2138" s="303" t="s">
        <v>1157</v>
      </c>
      <c r="I2138" s="73">
        <v>2023</v>
      </c>
      <c r="J2138" s="126" t="str">
        <f>'[1]2023'!$G$59</f>
        <v>sekai</v>
      </c>
      <c r="K2138" s="126" t="str">
        <f>'[1]2023'!$H$59</f>
        <v>MUF 1091</v>
      </c>
      <c r="L2138" s="114"/>
      <c r="M2138" s="45"/>
      <c r="N2138" s="10">
        <v>1</v>
      </c>
      <c r="O2138" s="15" t="s">
        <v>947</v>
      </c>
      <c r="P2138" s="28" t="s">
        <v>1441</v>
      </c>
      <c r="Q2138" s="11" t="s">
        <v>8</v>
      </c>
      <c r="R2138" s="60"/>
      <c r="S2138" s="60"/>
    </row>
    <row r="2139" spans="1:19" s="94" customFormat="1" ht="20.100000000000001" customHeight="1" x14ac:dyDescent="0.25">
      <c r="A2139" s="72"/>
      <c r="B2139" s="60" t="str">
        <f>"00.03.27.3.1.1.16.B."&amp;C2139&amp;D2139&amp;I2139</f>
        <v>00.03.27.3.1.1.16.B.396.2023</v>
      </c>
      <c r="C2139" s="20">
        <v>396</v>
      </c>
      <c r="D2139" s="72" t="s">
        <v>1085</v>
      </c>
      <c r="E2139" s="71" t="str">
        <f>'[1]2023'!$B$59</f>
        <v>exhoust</v>
      </c>
      <c r="F2139" s="19" t="s">
        <v>893</v>
      </c>
      <c r="G2139" s="304">
        <v>200000</v>
      </c>
      <c r="H2139" s="303" t="s">
        <v>1157</v>
      </c>
      <c r="I2139" s="73">
        <v>2023</v>
      </c>
      <c r="J2139" s="126" t="str">
        <f>'[1]2023'!$G$59</f>
        <v>sekai</v>
      </c>
      <c r="K2139" s="126" t="str">
        <f>'[1]2023'!$H$59</f>
        <v>MUF 1091</v>
      </c>
      <c r="L2139" s="114"/>
      <c r="M2139" s="45"/>
      <c r="N2139" s="10">
        <v>1</v>
      </c>
      <c r="O2139" s="15" t="s">
        <v>947</v>
      </c>
      <c r="P2139" s="28" t="s">
        <v>1442</v>
      </c>
      <c r="Q2139" s="11" t="s">
        <v>8</v>
      </c>
      <c r="R2139" s="60"/>
      <c r="S2139" s="60"/>
    </row>
    <row r="2140" spans="1:19" s="94" customFormat="1" ht="20.100000000000001" customHeight="1" x14ac:dyDescent="0.25">
      <c r="A2140" s="72"/>
      <c r="B2140" s="60" t="str">
        <f>"00.03.27.3.1.1.11.B."&amp;C2140&amp;D2140&amp;I2140</f>
        <v>00.03.27.3.1.1.11.B.397.2023</v>
      </c>
      <c r="C2140" s="20">
        <v>397</v>
      </c>
      <c r="D2140" s="72" t="s">
        <v>1085</v>
      </c>
      <c r="E2140" s="71" t="s">
        <v>811</v>
      </c>
      <c r="F2140" s="19" t="s">
        <v>893</v>
      </c>
      <c r="G2140" s="304"/>
      <c r="H2140" s="303" t="s">
        <v>1162</v>
      </c>
      <c r="I2140" s="73">
        <v>2023</v>
      </c>
      <c r="J2140" s="126" t="s">
        <v>366</v>
      </c>
      <c r="K2140" s="126" t="s">
        <v>970</v>
      </c>
      <c r="L2140" s="114"/>
      <c r="M2140" s="45"/>
      <c r="N2140" s="10">
        <v>1</v>
      </c>
      <c r="O2140" s="15" t="s">
        <v>947</v>
      </c>
      <c r="P2140" s="28" t="s">
        <v>1440</v>
      </c>
      <c r="Q2140" s="11" t="s">
        <v>8</v>
      </c>
      <c r="R2140" s="60"/>
      <c r="S2140" s="60"/>
    </row>
    <row r="2141" spans="1:19" s="94" customFormat="1" ht="20.100000000000001" customHeight="1" x14ac:dyDescent="0.25">
      <c r="A2141" s="72"/>
      <c r="B2141" s="60" t="str">
        <f>"00.03.27.3.1.1.12.B."&amp;C2141&amp;D2141&amp;I2141</f>
        <v>00.03.27.3.1.1.12.B.398.2023</v>
      </c>
      <c r="C2141" s="20">
        <v>398</v>
      </c>
      <c r="D2141" s="72" t="s">
        <v>1085</v>
      </c>
      <c r="E2141" s="71" t="s">
        <v>811</v>
      </c>
      <c r="F2141" s="19" t="s">
        <v>893</v>
      </c>
      <c r="G2141" s="304"/>
      <c r="H2141" s="303" t="s">
        <v>1162</v>
      </c>
      <c r="I2141" s="73">
        <v>2023</v>
      </c>
      <c r="J2141" s="126" t="s">
        <v>366</v>
      </c>
      <c r="K2141" s="126" t="s">
        <v>970</v>
      </c>
      <c r="L2141" s="114"/>
      <c r="M2141" s="45"/>
      <c r="N2141" s="10">
        <v>1</v>
      </c>
      <c r="O2141" s="15" t="s">
        <v>947</v>
      </c>
      <c r="P2141" s="28" t="s">
        <v>1441</v>
      </c>
      <c r="Q2141" s="11" t="s">
        <v>8</v>
      </c>
      <c r="R2141" s="60"/>
      <c r="S2141" s="60"/>
    </row>
    <row r="2142" spans="1:19" s="94" customFormat="1" ht="20.100000000000001" customHeight="1" x14ac:dyDescent="0.25">
      <c r="A2142" s="72"/>
      <c r="B2142" s="60" t="str">
        <f>"00.03.27.3.1.1.13.B."&amp;C2142&amp;D2142&amp;I2142</f>
        <v>00.03.27.3.1.1.13.B.399.2023</v>
      </c>
      <c r="C2142" s="20">
        <v>399</v>
      </c>
      <c r="D2142" s="72" t="s">
        <v>1085</v>
      </c>
      <c r="E2142" s="71" t="s">
        <v>811</v>
      </c>
      <c r="F2142" s="19" t="s">
        <v>893</v>
      </c>
      <c r="G2142" s="304"/>
      <c r="H2142" s="303" t="s">
        <v>1162</v>
      </c>
      <c r="I2142" s="73">
        <v>2023</v>
      </c>
      <c r="J2142" s="126" t="s">
        <v>366</v>
      </c>
      <c r="K2142" s="126" t="s">
        <v>970</v>
      </c>
      <c r="L2142" s="114"/>
      <c r="M2142" s="45"/>
      <c r="N2142" s="10">
        <v>1</v>
      </c>
      <c r="O2142" s="15" t="s">
        <v>947</v>
      </c>
      <c r="P2142" s="28" t="s">
        <v>1442</v>
      </c>
      <c r="Q2142" s="11" t="s">
        <v>8</v>
      </c>
      <c r="R2142" s="60"/>
      <c r="S2142" s="60"/>
    </row>
    <row r="2143" spans="1:19" s="94" customFormat="1" ht="20.100000000000001" customHeight="1" x14ac:dyDescent="0.25">
      <c r="A2143" s="72"/>
      <c r="B2143" s="60" t="str">
        <f>"00.03.27.3.1.1.14.B."&amp;C2143&amp;D2143&amp;I2143</f>
        <v>00.03.27.3.1.1.14.B.400.2023</v>
      </c>
      <c r="C2143" s="20">
        <v>400</v>
      </c>
      <c r="D2143" s="72" t="s">
        <v>1085</v>
      </c>
      <c r="E2143" s="71" t="s">
        <v>811</v>
      </c>
      <c r="F2143" s="19" t="s">
        <v>893</v>
      </c>
      <c r="G2143" s="304"/>
      <c r="H2143" s="303" t="s">
        <v>1162</v>
      </c>
      <c r="I2143" s="73">
        <v>2023</v>
      </c>
      <c r="J2143" s="126" t="s">
        <v>366</v>
      </c>
      <c r="K2143" s="126" t="s">
        <v>970</v>
      </c>
      <c r="L2143" s="114"/>
      <c r="M2143" s="45"/>
      <c r="N2143" s="10">
        <v>1</v>
      </c>
      <c r="O2143" s="15" t="s">
        <v>947</v>
      </c>
      <c r="P2143" s="28" t="s">
        <v>1443</v>
      </c>
      <c r="Q2143" s="11" t="s">
        <v>8</v>
      </c>
      <c r="R2143" s="60"/>
      <c r="S2143" s="60"/>
    </row>
    <row r="2144" spans="1:19" s="94" customFormat="1" ht="20.100000000000001" customHeight="1" x14ac:dyDescent="0.25">
      <c r="A2144" s="72"/>
      <c r="B2144" s="60" t="str">
        <f>"00.03.27.3.1.1.15.B."&amp;C2144&amp;D2144&amp;I2144</f>
        <v>00.03.27.3.1.1.15.B.401.2023</v>
      </c>
      <c r="C2144" s="20">
        <v>401</v>
      </c>
      <c r="D2144" s="72" t="s">
        <v>1085</v>
      </c>
      <c r="E2144" s="71" t="s">
        <v>811</v>
      </c>
      <c r="F2144" s="19" t="s">
        <v>893</v>
      </c>
      <c r="G2144" s="304"/>
      <c r="H2144" s="303" t="s">
        <v>1162</v>
      </c>
      <c r="I2144" s="73">
        <v>2023</v>
      </c>
      <c r="J2144" s="126" t="s">
        <v>366</v>
      </c>
      <c r="K2144" s="126" t="s">
        <v>1446</v>
      </c>
      <c r="L2144" s="114"/>
      <c r="M2144" s="45"/>
      <c r="N2144" s="10">
        <v>1</v>
      </c>
      <c r="O2144" s="15" t="s">
        <v>947</v>
      </c>
      <c r="P2144" s="28" t="s">
        <v>1444</v>
      </c>
      <c r="Q2144" s="11" t="s">
        <v>8</v>
      </c>
      <c r="R2144" s="60"/>
      <c r="S2144" s="60"/>
    </row>
    <row r="2145" spans="1:16384" s="94" customFormat="1" ht="20.100000000000001" customHeight="1" x14ac:dyDescent="0.25">
      <c r="A2145" s="72"/>
      <c r="B2145" s="60" t="str">
        <f>"00.03.27.3.1.1.16.B."&amp;C2145&amp;D2145&amp;I2145</f>
        <v>00.03.27.3.1.1.16.B.402.2023</v>
      </c>
      <c r="C2145" s="20">
        <v>402</v>
      </c>
      <c r="D2145" s="72" t="s">
        <v>1085</v>
      </c>
      <c r="E2145" s="71" t="s">
        <v>811</v>
      </c>
      <c r="F2145" s="19" t="s">
        <v>893</v>
      </c>
      <c r="G2145" s="304"/>
      <c r="H2145" s="303" t="s">
        <v>1162</v>
      </c>
      <c r="I2145" s="73">
        <v>2023</v>
      </c>
      <c r="J2145" s="126" t="s">
        <v>366</v>
      </c>
      <c r="K2145" s="126" t="s">
        <v>1446</v>
      </c>
      <c r="L2145" s="114"/>
      <c r="M2145" s="45"/>
      <c r="N2145" s="10">
        <v>1</v>
      </c>
      <c r="O2145" s="15" t="s">
        <v>947</v>
      </c>
      <c r="P2145" s="28" t="s">
        <v>1445</v>
      </c>
      <c r="Q2145" s="11" t="s">
        <v>8</v>
      </c>
      <c r="R2145" s="60"/>
      <c r="S2145" s="60"/>
    </row>
    <row r="2146" spans="1:16384" s="94" customFormat="1" ht="20.100000000000001" customHeight="1" x14ac:dyDescent="0.25">
      <c r="A2146" s="72"/>
      <c r="B2146" s="60" t="str">
        <f>"00.03.27.3.1.1.12.B."&amp;C2146&amp;D2146&amp;I2146</f>
        <v>00.03.27.3.1.1.12.B.403.2023</v>
      </c>
      <c r="C2146" s="20">
        <v>403</v>
      </c>
      <c r="D2146" s="72" t="s">
        <v>1085</v>
      </c>
      <c r="E2146" s="71" t="s">
        <v>1338</v>
      </c>
      <c r="F2146" s="19" t="s">
        <v>893</v>
      </c>
      <c r="G2146" s="304">
        <v>2700000</v>
      </c>
      <c r="H2146" s="303" t="s">
        <v>1162</v>
      </c>
      <c r="I2146" s="73">
        <v>2023</v>
      </c>
      <c r="J2146" s="126" t="s">
        <v>59</v>
      </c>
      <c r="K2146" s="126" t="s">
        <v>59</v>
      </c>
      <c r="L2146" s="114" t="s">
        <v>59</v>
      </c>
      <c r="M2146" s="45"/>
      <c r="N2146" s="10">
        <v>1</v>
      </c>
      <c r="O2146" s="15" t="s">
        <v>947</v>
      </c>
      <c r="P2146" s="28" t="s">
        <v>1441</v>
      </c>
      <c r="Q2146" s="11" t="s">
        <v>8</v>
      </c>
      <c r="R2146" s="60"/>
      <c r="S2146" s="60"/>
    </row>
    <row r="2147" spans="1:16384" s="58" customFormat="1" ht="20.100000000000001" customHeight="1" x14ac:dyDescent="0.25">
      <c r="A2147" s="72"/>
      <c r="B2147" s="60" t="str">
        <f>"00.03.27.3.1.1.13.B."&amp;C2147&amp;D2147&amp;I2147</f>
        <v>00.03.27.3.1.1.13.B.404.2023</v>
      </c>
      <c r="C2147" s="20">
        <v>404</v>
      </c>
      <c r="D2147" s="72" t="s">
        <v>1085</v>
      </c>
      <c r="E2147" s="71" t="s">
        <v>1450</v>
      </c>
      <c r="F2147" s="19" t="s">
        <v>893</v>
      </c>
      <c r="G2147" s="304">
        <v>2700000</v>
      </c>
      <c r="H2147" s="303" t="s">
        <v>1162</v>
      </c>
      <c r="I2147" s="73">
        <v>2023</v>
      </c>
      <c r="J2147" s="126" t="s">
        <v>59</v>
      </c>
      <c r="K2147" s="126" t="s">
        <v>59</v>
      </c>
      <c r="L2147" s="114" t="s">
        <v>59</v>
      </c>
      <c r="M2147" s="27"/>
      <c r="N2147" s="10">
        <v>1</v>
      </c>
      <c r="O2147" s="15" t="s">
        <v>947</v>
      </c>
      <c r="P2147" s="28" t="s">
        <v>1442</v>
      </c>
      <c r="Q2147" s="11" t="s">
        <v>8</v>
      </c>
      <c r="R2147" s="20"/>
      <c r="S2147" s="20"/>
    </row>
    <row r="2148" spans="1:16384" s="58" customFormat="1" ht="20.100000000000001" customHeight="1" x14ac:dyDescent="0.25">
      <c r="A2148" s="72"/>
      <c r="B2148" s="60" t="str">
        <f>"00.03.27.3.1.1.17.B."&amp;C2148&amp;D2148&amp;I2148</f>
        <v>00.03.27.3.1.1.17.B.405.2023</v>
      </c>
      <c r="C2148" s="20">
        <v>405</v>
      </c>
      <c r="D2148" s="72" t="s">
        <v>1085</v>
      </c>
      <c r="E2148" s="71" t="s">
        <v>411</v>
      </c>
      <c r="F2148" s="19" t="s">
        <v>893</v>
      </c>
      <c r="G2148" s="304">
        <f>'[1]2023'!$D$122</f>
        <v>35812254</v>
      </c>
      <c r="H2148" s="303" t="s">
        <v>1164</v>
      </c>
      <c r="I2148" s="73">
        <v>2023</v>
      </c>
      <c r="J2148" s="126" t="s">
        <v>388</v>
      </c>
      <c r="K2148" s="126" t="s">
        <v>1455</v>
      </c>
      <c r="L2148" s="126"/>
      <c r="M2148" s="27"/>
      <c r="N2148" s="10">
        <v>1</v>
      </c>
      <c r="O2148" s="15" t="s">
        <v>947</v>
      </c>
      <c r="P2148" s="318" t="s">
        <v>1451</v>
      </c>
      <c r="Q2148" s="11" t="s">
        <v>8</v>
      </c>
      <c r="R2148" s="20"/>
      <c r="S2148" s="20"/>
    </row>
    <row r="2149" spans="1:16384" s="58" customFormat="1" ht="20.100000000000001" customHeight="1" x14ac:dyDescent="0.25">
      <c r="A2149" s="72"/>
      <c r="B2149" s="60" t="str">
        <f>"00.03.27.3.1.1.17.B."&amp;C2149&amp;D2149&amp;I2149</f>
        <v>00.03.27.3.1.1.17.B.406.2023</v>
      </c>
      <c r="C2149" s="20">
        <v>406</v>
      </c>
      <c r="D2149" s="72" t="s">
        <v>1085</v>
      </c>
      <c r="E2149" s="71" t="s">
        <v>411</v>
      </c>
      <c r="F2149" s="19" t="s">
        <v>893</v>
      </c>
      <c r="G2149" s="304">
        <f>'[1]2023'!$D$122</f>
        <v>35812254</v>
      </c>
      <c r="H2149" s="303" t="s">
        <v>1164</v>
      </c>
      <c r="I2149" s="73">
        <v>2023</v>
      </c>
      <c r="J2149" s="126" t="s">
        <v>388</v>
      </c>
      <c r="K2149" s="126" t="s">
        <v>1455</v>
      </c>
      <c r="L2149" s="126"/>
      <c r="M2149" s="27"/>
      <c r="N2149" s="10">
        <v>1</v>
      </c>
      <c r="O2149" s="15" t="s">
        <v>947</v>
      </c>
      <c r="P2149" s="305" t="s">
        <v>703</v>
      </c>
      <c r="Q2149" s="11" t="s">
        <v>8</v>
      </c>
      <c r="R2149" s="20"/>
      <c r="S2149" s="20"/>
    </row>
    <row r="2150" spans="1:16384" s="94" customFormat="1" ht="20.100000000000001" customHeight="1" x14ac:dyDescent="0.25">
      <c r="A2150" s="72"/>
      <c r="B2150" s="60" t="str">
        <f>"00.03.27.3.1.1.17.B."&amp;C2150&amp;D2150&amp;I2150</f>
        <v>00.03.27.3.1.1.17.B.407.2023</v>
      </c>
      <c r="C2150" s="20">
        <v>407</v>
      </c>
      <c r="D2150" s="72" t="s">
        <v>1085</v>
      </c>
      <c r="E2150" s="71" t="s">
        <v>409</v>
      </c>
      <c r="F2150" s="19" t="s">
        <v>893</v>
      </c>
      <c r="G2150" s="190">
        <f>'[1]2023'!$D$128</f>
        <v>3150000</v>
      </c>
      <c r="H2150" s="269" t="s">
        <v>1164</v>
      </c>
      <c r="I2150" s="73">
        <v>2023</v>
      </c>
      <c r="J2150" s="27" t="s">
        <v>410</v>
      </c>
      <c r="K2150" s="27" t="s">
        <v>59</v>
      </c>
      <c r="L2150" s="20" t="s">
        <v>59</v>
      </c>
      <c r="M2150" s="27"/>
      <c r="N2150" s="10">
        <v>1</v>
      </c>
      <c r="O2150" s="15" t="s">
        <v>947</v>
      </c>
      <c r="P2150" s="223" t="s">
        <v>1451</v>
      </c>
      <c r="Q2150" s="73" t="s">
        <v>8</v>
      </c>
      <c r="R2150" s="20"/>
      <c r="S2150" s="20"/>
    </row>
    <row r="2151" spans="1:16384" s="94" customFormat="1" ht="20.100000000000001" customHeight="1" x14ac:dyDescent="0.25">
      <c r="A2151" s="72"/>
      <c r="B2151" s="60" t="str">
        <f t="shared" ref="B2151:B2156" si="123">"00.03.27.3.1.1.17.B."&amp;C2151&amp;D2151&amp;I2151</f>
        <v>00.03.27.3.1.1.17.B.408.2023</v>
      </c>
      <c r="C2151" s="20">
        <v>408</v>
      </c>
      <c r="D2151" s="72" t="s">
        <v>1085</v>
      </c>
      <c r="E2151" s="71" t="s">
        <v>409</v>
      </c>
      <c r="F2151" s="19" t="s">
        <v>893</v>
      </c>
      <c r="G2151" s="190">
        <f>'[1]2023'!$D$128</f>
        <v>3150000</v>
      </c>
      <c r="H2151" s="269" t="s">
        <v>1164</v>
      </c>
      <c r="I2151" s="73">
        <v>2023</v>
      </c>
      <c r="J2151" s="27" t="s">
        <v>410</v>
      </c>
      <c r="K2151" s="27" t="s">
        <v>59</v>
      </c>
      <c r="L2151" s="20" t="s">
        <v>59</v>
      </c>
      <c r="M2151" s="27"/>
      <c r="N2151" s="10">
        <v>1</v>
      </c>
      <c r="O2151" s="15" t="s">
        <v>947</v>
      </c>
      <c r="P2151" s="223" t="s">
        <v>1451</v>
      </c>
      <c r="Q2151" s="73" t="s">
        <v>8</v>
      </c>
      <c r="R2151" s="20"/>
      <c r="S2151" s="20"/>
    </row>
    <row r="2152" spans="1:16384" s="94" customFormat="1" ht="20.100000000000001" customHeight="1" x14ac:dyDescent="0.25">
      <c r="A2152" s="72"/>
      <c r="B2152" s="60" t="str">
        <f t="shared" si="123"/>
        <v>00.03.27.3.1.1.17.B.409.2023</v>
      </c>
      <c r="C2152" s="20">
        <v>409</v>
      </c>
      <c r="D2152" s="72" t="s">
        <v>1085</v>
      </c>
      <c r="E2152" s="71" t="s">
        <v>409</v>
      </c>
      <c r="F2152" s="19" t="s">
        <v>893</v>
      </c>
      <c r="G2152" s="190">
        <f>'[1]2023'!$D$128</f>
        <v>3150000</v>
      </c>
      <c r="H2152" s="269" t="s">
        <v>1164</v>
      </c>
      <c r="I2152" s="73">
        <v>2023</v>
      </c>
      <c r="J2152" s="27" t="s">
        <v>410</v>
      </c>
      <c r="K2152" s="27" t="s">
        <v>59</v>
      </c>
      <c r="L2152" s="20" t="s">
        <v>59</v>
      </c>
      <c r="M2152" s="27"/>
      <c r="N2152" s="10">
        <v>1</v>
      </c>
      <c r="O2152" s="15" t="s">
        <v>947</v>
      </c>
      <c r="P2152" s="223" t="s">
        <v>1451</v>
      </c>
      <c r="Q2152" s="73" t="s">
        <v>8</v>
      </c>
      <c r="R2152" s="20"/>
      <c r="S2152" s="20"/>
    </row>
    <row r="2153" spans="1:16384" s="94" customFormat="1" ht="20.100000000000001" customHeight="1" x14ac:dyDescent="0.25">
      <c r="A2153" s="72"/>
      <c r="B2153" s="60" t="str">
        <f t="shared" si="123"/>
        <v>00.03.27.3.1.1.17.B.410.2023</v>
      </c>
      <c r="C2153" s="20">
        <v>410</v>
      </c>
      <c r="D2153" s="72" t="s">
        <v>1085</v>
      </c>
      <c r="E2153" s="71" t="s">
        <v>409</v>
      </c>
      <c r="F2153" s="19" t="s">
        <v>893</v>
      </c>
      <c r="G2153" s="190">
        <f>'[1]2023'!$D$128</f>
        <v>3150000</v>
      </c>
      <c r="H2153" s="269" t="s">
        <v>1164</v>
      </c>
      <c r="I2153" s="73">
        <v>2023</v>
      </c>
      <c r="J2153" s="27" t="s">
        <v>410</v>
      </c>
      <c r="K2153" s="27" t="s">
        <v>59</v>
      </c>
      <c r="L2153" s="20" t="s">
        <v>59</v>
      </c>
      <c r="M2153" s="27"/>
      <c r="N2153" s="10">
        <v>1</v>
      </c>
      <c r="O2153" s="15" t="s">
        <v>947</v>
      </c>
      <c r="P2153" s="223" t="s">
        <v>1451</v>
      </c>
      <c r="Q2153" s="73" t="s">
        <v>8</v>
      </c>
      <c r="R2153" s="20"/>
      <c r="S2153" s="20"/>
    </row>
    <row r="2154" spans="1:16384" s="94" customFormat="1" ht="20.100000000000001" customHeight="1" x14ac:dyDescent="0.25">
      <c r="A2154" s="72"/>
      <c r="B2154" s="60" t="str">
        <f t="shared" si="123"/>
        <v>00.03.27.3.1.1.17.B.411.2023</v>
      </c>
      <c r="C2154" s="20">
        <v>411</v>
      </c>
      <c r="D2154" s="72" t="s">
        <v>1085</v>
      </c>
      <c r="E2154" s="71" t="s">
        <v>409</v>
      </c>
      <c r="F2154" s="19" t="s">
        <v>893</v>
      </c>
      <c r="G2154" s="190">
        <f>'[1]2023'!$D$128</f>
        <v>3150000</v>
      </c>
      <c r="H2154" s="269" t="s">
        <v>1164</v>
      </c>
      <c r="I2154" s="73">
        <v>2023</v>
      </c>
      <c r="J2154" s="27" t="s">
        <v>410</v>
      </c>
      <c r="K2154" s="27" t="s">
        <v>59</v>
      </c>
      <c r="L2154" s="20" t="s">
        <v>59</v>
      </c>
      <c r="M2154" s="27"/>
      <c r="N2154" s="10">
        <v>1</v>
      </c>
      <c r="O2154" s="15" t="s">
        <v>947</v>
      </c>
      <c r="P2154" s="223" t="s">
        <v>1451</v>
      </c>
      <c r="Q2154" s="73" t="s">
        <v>8</v>
      </c>
      <c r="R2154" s="20"/>
      <c r="S2154" s="20"/>
    </row>
    <row r="2155" spans="1:16384" s="94" customFormat="1" ht="20.100000000000001" customHeight="1" x14ac:dyDescent="0.25">
      <c r="A2155" s="72"/>
      <c r="B2155" s="60" t="str">
        <f t="shared" si="123"/>
        <v>00.03.27.3.1.1.17.B.412.2023</v>
      </c>
      <c r="C2155" s="20">
        <v>412</v>
      </c>
      <c r="D2155" s="72" t="s">
        <v>1085</v>
      </c>
      <c r="E2155" s="71" t="s">
        <v>409</v>
      </c>
      <c r="F2155" s="19" t="s">
        <v>893</v>
      </c>
      <c r="G2155" s="190">
        <f>'[1]2023'!$D$128</f>
        <v>3150000</v>
      </c>
      <c r="H2155" s="269" t="s">
        <v>1164</v>
      </c>
      <c r="I2155" s="73">
        <v>2023</v>
      </c>
      <c r="J2155" s="27" t="s">
        <v>410</v>
      </c>
      <c r="K2155" s="27" t="s">
        <v>59</v>
      </c>
      <c r="L2155" s="20" t="s">
        <v>59</v>
      </c>
      <c r="M2155" s="27"/>
      <c r="N2155" s="10">
        <v>1</v>
      </c>
      <c r="O2155" s="15" t="s">
        <v>947</v>
      </c>
      <c r="P2155" s="223" t="s">
        <v>1451</v>
      </c>
      <c r="Q2155" s="73" t="s">
        <v>8</v>
      </c>
      <c r="R2155" s="20"/>
      <c r="S2155" s="20"/>
    </row>
    <row r="2156" spans="1:16384" s="94" customFormat="1" ht="20.100000000000001" customHeight="1" x14ac:dyDescent="0.25">
      <c r="A2156" s="72"/>
      <c r="B2156" s="60" t="str">
        <f t="shared" si="123"/>
        <v>00.03.27.3.1.1.17.B.413.2023</v>
      </c>
      <c r="C2156" s="20">
        <v>413</v>
      </c>
      <c r="D2156" s="72" t="s">
        <v>1085</v>
      </c>
      <c r="E2156" s="71" t="s">
        <v>1456</v>
      </c>
      <c r="F2156" s="19" t="s">
        <v>893</v>
      </c>
      <c r="G2156" s="190">
        <f>'[1]2023'!$D$130</f>
        <v>1575000</v>
      </c>
      <c r="H2156" s="269" t="s">
        <v>1164</v>
      </c>
      <c r="I2156" s="73">
        <v>2023</v>
      </c>
      <c r="J2156" s="27" t="s">
        <v>59</v>
      </c>
      <c r="K2156" s="27" t="s">
        <v>59</v>
      </c>
      <c r="L2156" s="20" t="s">
        <v>59</v>
      </c>
      <c r="M2156" s="27"/>
      <c r="N2156" s="10">
        <v>1</v>
      </c>
      <c r="O2156" s="15" t="s">
        <v>947</v>
      </c>
      <c r="P2156" s="310" t="s">
        <v>1451</v>
      </c>
      <c r="Q2156" s="73" t="s">
        <v>8</v>
      </c>
      <c r="R2156" s="20"/>
      <c r="S2156" s="20"/>
    </row>
    <row r="2157" spans="1:16384" s="94" customFormat="1" ht="20.100000000000001" customHeight="1" x14ac:dyDescent="0.25">
      <c r="A2157" s="60"/>
      <c r="B2157" s="60" t="str">
        <f>"00.03.27.3.1.1.14.B."&amp;C2157&amp;D2157&amp;I2157</f>
        <v>00.03.27.3.1.1.14.B.414.2023</v>
      </c>
      <c r="C2157" s="20">
        <v>414</v>
      </c>
      <c r="D2157" s="72" t="s">
        <v>1085</v>
      </c>
      <c r="E2157" s="60" t="s">
        <v>1462</v>
      </c>
      <c r="F2157" s="19" t="s">
        <v>893</v>
      </c>
      <c r="G2157" s="311">
        <f>'[1]2023'!$D$133/4</f>
        <v>5468750</v>
      </c>
      <c r="H2157" s="269" t="s">
        <v>1164</v>
      </c>
      <c r="I2157" s="73">
        <v>2023</v>
      </c>
      <c r="J2157" s="60" t="s">
        <v>61</v>
      </c>
      <c r="K2157" s="27" t="s">
        <v>59</v>
      </c>
      <c r="L2157" s="20" t="s">
        <v>59</v>
      </c>
      <c r="M2157" s="60"/>
      <c r="N2157" s="10">
        <v>1</v>
      </c>
      <c r="O2157" s="15" t="s">
        <v>947</v>
      </c>
      <c r="P2157" s="28" t="s">
        <v>1440</v>
      </c>
      <c r="Q2157" s="73" t="s">
        <v>8</v>
      </c>
      <c r="R2157" s="60"/>
      <c r="S2157" s="60"/>
      <c r="T2157" s="60"/>
      <c r="U2157" s="60"/>
      <c r="V2157" s="60"/>
      <c r="W2157" s="60"/>
      <c r="X2157" s="60"/>
      <c r="Y2157" s="60"/>
      <c r="Z2157" s="60"/>
      <c r="AA2157" s="60"/>
      <c r="AB2157" s="60"/>
      <c r="AC2157" s="60"/>
      <c r="AD2157" s="60"/>
      <c r="AE2157" s="60"/>
      <c r="AF2157" s="60"/>
      <c r="AG2157" s="60"/>
      <c r="AH2157" s="60"/>
      <c r="AI2157" s="60"/>
      <c r="AJ2157" s="60"/>
      <c r="AK2157" s="60"/>
      <c r="AL2157" s="60"/>
      <c r="AM2157" s="60"/>
      <c r="AN2157" s="60"/>
      <c r="AO2157" s="60"/>
      <c r="AP2157" s="60"/>
      <c r="AQ2157" s="60"/>
      <c r="AR2157" s="60"/>
      <c r="AS2157" s="60"/>
      <c r="AT2157" s="60"/>
      <c r="AU2157" s="60"/>
      <c r="AV2157" s="60"/>
      <c r="AW2157" s="60"/>
      <c r="AX2157" s="60"/>
      <c r="AY2157" s="60"/>
      <c r="AZ2157" s="60"/>
      <c r="BA2157" s="60"/>
      <c r="BB2157" s="60"/>
      <c r="BC2157" s="60"/>
      <c r="BD2157" s="60"/>
      <c r="BE2157" s="60"/>
      <c r="BF2157" s="60"/>
      <c r="BG2157" s="60"/>
      <c r="BH2157" s="60"/>
      <c r="BI2157" s="60"/>
      <c r="BJ2157" s="60"/>
      <c r="BK2157" s="60"/>
      <c r="BL2157" s="60"/>
      <c r="BM2157" s="60"/>
      <c r="BN2157" s="60"/>
      <c r="BO2157" s="60"/>
      <c r="BP2157" s="60"/>
      <c r="BQ2157" s="60"/>
      <c r="BR2157" s="60"/>
      <c r="BS2157" s="60"/>
      <c r="BT2157" s="60"/>
      <c r="BU2157" s="60"/>
      <c r="BV2157" s="60"/>
      <c r="BW2157" s="60"/>
      <c r="BX2157" s="60"/>
      <c r="BY2157" s="60"/>
      <c r="BZ2157" s="60"/>
      <c r="CA2157" s="60"/>
      <c r="CB2157" s="60"/>
      <c r="CC2157" s="60"/>
      <c r="CD2157" s="60"/>
      <c r="CE2157" s="60"/>
      <c r="CF2157" s="60"/>
      <c r="CG2157" s="60"/>
      <c r="CH2157" s="60"/>
      <c r="CI2157" s="60"/>
      <c r="CJ2157" s="60"/>
      <c r="CK2157" s="60"/>
      <c r="CL2157" s="60"/>
      <c r="CM2157" s="60"/>
      <c r="CN2157" s="60"/>
      <c r="CO2157" s="60"/>
      <c r="CP2157" s="60"/>
      <c r="CQ2157" s="60"/>
      <c r="CR2157" s="60"/>
      <c r="CS2157" s="60"/>
      <c r="CT2157" s="60"/>
      <c r="CU2157" s="60"/>
      <c r="CV2157" s="60"/>
      <c r="CW2157" s="60"/>
      <c r="CX2157" s="60"/>
      <c r="CY2157" s="60"/>
      <c r="CZ2157" s="60"/>
      <c r="DA2157" s="60"/>
      <c r="DB2157" s="60"/>
      <c r="DC2157" s="60"/>
      <c r="DD2157" s="60"/>
      <c r="DE2157" s="60"/>
      <c r="DF2157" s="60"/>
      <c r="DG2157" s="60"/>
      <c r="DH2157" s="60"/>
      <c r="DI2157" s="60"/>
      <c r="DJ2157" s="60"/>
      <c r="DK2157" s="60"/>
      <c r="DL2157" s="60"/>
      <c r="DM2157" s="60"/>
      <c r="DN2157" s="60"/>
      <c r="DO2157" s="60"/>
      <c r="DP2157" s="60"/>
      <c r="DQ2157" s="60"/>
      <c r="DR2157" s="60"/>
      <c r="DS2157" s="60"/>
      <c r="DT2157" s="60"/>
      <c r="DU2157" s="60"/>
      <c r="DV2157" s="60"/>
      <c r="DW2157" s="60"/>
      <c r="DX2157" s="60"/>
      <c r="DY2157" s="60"/>
      <c r="DZ2157" s="60"/>
      <c r="EA2157" s="60"/>
      <c r="EB2157" s="60"/>
      <c r="EC2157" s="60"/>
      <c r="ED2157" s="60"/>
      <c r="EE2157" s="60"/>
      <c r="EF2157" s="60"/>
      <c r="EG2157" s="60"/>
      <c r="EH2157" s="60"/>
      <c r="EI2157" s="60"/>
      <c r="EJ2157" s="60"/>
      <c r="EK2157" s="60"/>
      <c r="EL2157" s="60"/>
      <c r="EM2157" s="60"/>
      <c r="EN2157" s="60"/>
      <c r="EO2157" s="60"/>
      <c r="EP2157" s="60"/>
      <c r="EQ2157" s="60"/>
      <c r="ER2157" s="60"/>
      <c r="ES2157" s="60"/>
      <c r="ET2157" s="60"/>
      <c r="EU2157" s="60"/>
      <c r="EV2157" s="60"/>
      <c r="EW2157" s="60"/>
      <c r="EX2157" s="60"/>
      <c r="EY2157" s="60"/>
      <c r="EZ2157" s="60"/>
      <c r="FA2157" s="60"/>
      <c r="FB2157" s="60"/>
      <c r="FC2157" s="60"/>
      <c r="FD2157" s="60"/>
      <c r="FE2157" s="60"/>
      <c r="FF2157" s="60"/>
      <c r="FG2157" s="60"/>
      <c r="FH2157" s="60"/>
      <c r="FI2157" s="60"/>
      <c r="FJ2157" s="60"/>
      <c r="FK2157" s="60"/>
      <c r="FL2157" s="60"/>
      <c r="FM2157" s="60"/>
      <c r="FN2157" s="60"/>
      <c r="FO2157" s="60"/>
      <c r="FP2157" s="60"/>
      <c r="FQ2157" s="60"/>
      <c r="FR2157" s="60"/>
      <c r="FS2157" s="60"/>
      <c r="FT2157" s="60"/>
      <c r="FU2157" s="60"/>
      <c r="FV2157" s="60"/>
      <c r="FW2157" s="60"/>
      <c r="FX2157" s="60"/>
      <c r="FY2157" s="60"/>
      <c r="FZ2157" s="60"/>
      <c r="GA2157" s="60"/>
      <c r="GB2157" s="60"/>
      <c r="GC2157" s="60"/>
      <c r="GD2157" s="60"/>
      <c r="GE2157" s="60"/>
      <c r="GF2157" s="60"/>
      <c r="GG2157" s="60"/>
      <c r="GH2157" s="60"/>
      <c r="GI2157" s="60"/>
      <c r="GJ2157" s="60"/>
      <c r="GK2157" s="60"/>
      <c r="GL2157" s="60"/>
      <c r="GM2157" s="60"/>
      <c r="GN2157" s="60"/>
      <c r="GO2157" s="60"/>
      <c r="GP2157" s="60"/>
      <c r="GQ2157" s="60"/>
      <c r="GR2157" s="60"/>
      <c r="GS2157" s="60"/>
      <c r="GT2157" s="60"/>
      <c r="GU2157" s="60"/>
      <c r="GV2157" s="60"/>
      <c r="GW2157" s="60"/>
      <c r="GX2157" s="60"/>
      <c r="GY2157" s="60"/>
      <c r="GZ2157" s="60"/>
      <c r="HA2157" s="60"/>
      <c r="HB2157" s="60"/>
      <c r="HC2157" s="60"/>
      <c r="HD2157" s="60"/>
      <c r="HE2157" s="60"/>
      <c r="HF2157" s="60"/>
      <c r="HG2157" s="60"/>
      <c r="HH2157" s="60"/>
      <c r="HI2157" s="60"/>
      <c r="HJ2157" s="60"/>
      <c r="HK2157" s="60"/>
      <c r="HL2157" s="60"/>
      <c r="HM2157" s="60"/>
      <c r="HN2157" s="60"/>
      <c r="HO2157" s="60"/>
      <c r="HP2157" s="60"/>
      <c r="HQ2157" s="60"/>
      <c r="HR2157" s="60"/>
      <c r="HS2157" s="60"/>
      <c r="HT2157" s="60"/>
      <c r="HU2157" s="60"/>
      <c r="HV2157" s="60"/>
      <c r="HW2157" s="60"/>
      <c r="HX2157" s="60"/>
      <c r="HY2157" s="60"/>
      <c r="HZ2157" s="60"/>
      <c r="IA2157" s="60"/>
      <c r="IB2157" s="60"/>
      <c r="IC2157" s="60"/>
      <c r="ID2157" s="60"/>
      <c r="IE2157" s="60"/>
      <c r="IF2157" s="60"/>
      <c r="IG2157" s="60"/>
      <c r="IH2157" s="60"/>
      <c r="II2157" s="60"/>
      <c r="IJ2157" s="60"/>
      <c r="IK2157" s="60"/>
      <c r="IL2157" s="60"/>
      <c r="IM2157" s="60"/>
      <c r="IN2157" s="60"/>
      <c r="IO2157" s="60"/>
      <c r="IP2157" s="60"/>
      <c r="IQ2157" s="60"/>
      <c r="IR2157" s="60"/>
      <c r="IS2157" s="60"/>
      <c r="IT2157" s="60"/>
      <c r="IU2157" s="60"/>
      <c r="IV2157" s="60"/>
      <c r="IW2157" s="60"/>
      <c r="IX2157" s="60"/>
      <c r="IY2157" s="60"/>
      <c r="IZ2157" s="60"/>
      <c r="JA2157" s="60"/>
      <c r="JB2157" s="60"/>
      <c r="JC2157" s="60"/>
      <c r="JD2157" s="60"/>
      <c r="JE2157" s="60"/>
      <c r="JF2157" s="60"/>
      <c r="JG2157" s="60"/>
      <c r="JH2157" s="60"/>
      <c r="JI2157" s="60"/>
      <c r="JJ2157" s="60"/>
      <c r="JK2157" s="60"/>
      <c r="JL2157" s="60"/>
      <c r="JM2157" s="60"/>
      <c r="JN2157" s="60"/>
      <c r="JO2157" s="60"/>
      <c r="JP2157" s="60"/>
      <c r="JQ2157" s="60"/>
      <c r="JR2157" s="60"/>
      <c r="JS2157" s="60"/>
      <c r="JT2157" s="60"/>
      <c r="JU2157" s="60"/>
      <c r="JV2157" s="60"/>
      <c r="JW2157" s="60"/>
      <c r="JX2157" s="60"/>
      <c r="JY2157" s="60"/>
      <c r="JZ2157" s="60"/>
      <c r="KA2157" s="60"/>
      <c r="KB2157" s="60"/>
      <c r="KC2157" s="60"/>
      <c r="KD2157" s="60"/>
      <c r="KE2157" s="60"/>
      <c r="KF2157" s="60"/>
      <c r="KG2157" s="60"/>
      <c r="KH2157" s="60"/>
      <c r="KI2157" s="60"/>
      <c r="KJ2157" s="60"/>
      <c r="KK2157" s="60"/>
      <c r="KL2157" s="60"/>
      <c r="KM2157" s="60"/>
      <c r="KN2157" s="60"/>
      <c r="KO2157" s="60"/>
      <c r="KP2157" s="60"/>
      <c r="KQ2157" s="60"/>
      <c r="KR2157" s="60"/>
      <c r="KS2157" s="60"/>
      <c r="KT2157" s="60"/>
      <c r="KU2157" s="60"/>
      <c r="KV2157" s="60"/>
      <c r="KW2157" s="60"/>
      <c r="KX2157" s="60"/>
      <c r="KY2157" s="60"/>
      <c r="KZ2157" s="60"/>
      <c r="LA2157" s="60"/>
      <c r="LB2157" s="60"/>
      <c r="LC2157" s="60"/>
      <c r="LD2157" s="60"/>
      <c r="LE2157" s="60"/>
      <c r="LF2157" s="60"/>
      <c r="LG2157" s="60"/>
      <c r="LH2157" s="60"/>
      <c r="LI2157" s="60"/>
      <c r="LJ2157" s="60"/>
      <c r="LK2157" s="60"/>
      <c r="LL2157" s="60"/>
      <c r="LM2157" s="60"/>
      <c r="LN2157" s="60"/>
      <c r="LO2157" s="60"/>
      <c r="LP2157" s="60"/>
      <c r="LQ2157" s="60"/>
      <c r="LR2157" s="60"/>
      <c r="LS2157" s="60"/>
      <c r="LT2157" s="60"/>
      <c r="LU2157" s="60"/>
      <c r="LV2157" s="60"/>
      <c r="LW2157" s="60"/>
      <c r="LX2157" s="60"/>
      <c r="LY2157" s="60"/>
      <c r="LZ2157" s="60"/>
      <c r="MA2157" s="60"/>
      <c r="MB2157" s="60"/>
      <c r="MC2157" s="60"/>
      <c r="MD2157" s="60"/>
      <c r="ME2157" s="60"/>
      <c r="MF2157" s="60"/>
      <c r="MG2157" s="60"/>
      <c r="MH2157" s="60"/>
      <c r="MI2157" s="60"/>
      <c r="MJ2157" s="60"/>
      <c r="MK2157" s="60"/>
      <c r="ML2157" s="60"/>
      <c r="MM2157" s="60"/>
      <c r="MN2157" s="60"/>
      <c r="MO2157" s="60"/>
      <c r="MP2157" s="60"/>
      <c r="MQ2157" s="60"/>
      <c r="MR2157" s="60"/>
      <c r="MS2157" s="60"/>
      <c r="MT2157" s="60"/>
      <c r="MU2157" s="60"/>
      <c r="MV2157" s="60"/>
      <c r="MW2157" s="60"/>
      <c r="MX2157" s="60"/>
      <c r="MY2157" s="60"/>
      <c r="MZ2157" s="60"/>
      <c r="NA2157" s="60"/>
      <c r="NB2157" s="60"/>
      <c r="NC2157" s="60"/>
      <c r="ND2157" s="60"/>
      <c r="NE2157" s="60"/>
      <c r="NF2157" s="60"/>
      <c r="NG2157" s="60"/>
      <c r="NH2157" s="60"/>
      <c r="NI2157" s="60"/>
      <c r="NJ2157" s="60"/>
      <c r="NK2157" s="60"/>
      <c r="NL2157" s="60"/>
      <c r="NM2157" s="60"/>
      <c r="NN2157" s="60"/>
      <c r="NO2157" s="60"/>
      <c r="NP2157" s="60"/>
      <c r="NQ2157" s="60"/>
      <c r="NR2157" s="60"/>
      <c r="NS2157" s="60"/>
      <c r="NT2157" s="60"/>
      <c r="NU2157" s="60"/>
      <c r="NV2157" s="60"/>
      <c r="NW2157" s="60"/>
      <c r="NX2157" s="60"/>
      <c r="NY2157" s="60"/>
      <c r="NZ2157" s="60"/>
      <c r="OA2157" s="60"/>
      <c r="OB2157" s="60"/>
      <c r="OC2157" s="60"/>
      <c r="OD2157" s="60"/>
      <c r="OE2157" s="60"/>
      <c r="OF2157" s="60"/>
      <c r="OG2157" s="60"/>
      <c r="OH2157" s="60"/>
      <c r="OI2157" s="60"/>
      <c r="OJ2157" s="60"/>
      <c r="OK2157" s="60"/>
      <c r="OL2157" s="60"/>
      <c r="OM2157" s="60"/>
      <c r="ON2157" s="60"/>
      <c r="OO2157" s="60"/>
      <c r="OP2157" s="60"/>
      <c r="OQ2157" s="60"/>
      <c r="OR2157" s="60"/>
      <c r="OS2157" s="60"/>
      <c r="OT2157" s="60"/>
      <c r="OU2157" s="60"/>
      <c r="OV2157" s="60"/>
      <c r="OW2157" s="60"/>
      <c r="OX2157" s="60"/>
      <c r="OY2157" s="60"/>
      <c r="OZ2157" s="60"/>
      <c r="PA2157" s="60"/>
      <c r="PB2157" s="60"/>
      <c r="PC2157" s="60"/>
      <c r="PD2157" s="60"/>
      <c r="PE2157" s="60"/>
      <c r="PF2157" s="60"/>
      <c r="PG2157" s="60"/>
      <c r="PH2157" s="60"/>
      <c r="PI2157" s="60"/>
      <c r="PJ2157" s="60"/>
      <c r="PK2157" s="60"/>
      <c r="PL2157" s="60"/>
      <c r="PM2157" s="60"/>
      <c r="PN2157" s="60"/>
      <c r="PO2157" s="60"/>
      <c r="PP2157" s="60"/>
      <c r="PQ2157" s="60"/>
      <c r="PR2157" s="60"/>
      <c r="PS2157" s="60"/>
      <c r="PT2157" s="60"/>
      <c r="PU2157" s="60"/>
      <c r="PV2157" s="60"/>
      <c r="PW2157" s="60"/>
      <c r="PX2157" s="60"/>
      <c r="PY2157" s="60"/>
      <c r="PZ2157" s="60"/>
      <c r="QA2157" s="60"/>
      <c r="QB2157" s="60"/>
      <c r="QC2157" s="60"/>
      <c r="QD2157" s="60"/>
      <c r="QE2157" s="60"/>
      <c r="QF2157" s="60"/>
      <c r="QG2157" s="60"/>
      <c r="QH2157" s="60"/>
      <c r="QI2157" s="60"/>
      <c r="QJ2157" s="60"/>
      <c r="QK2157" s="60"/>
      <c r="QL2157" s="60"/>
      <c r="QM2157" s="60"/>
      <c r="QN2157" s="60"/>
      <c r="QO2157" s="60"/>
      <c r="QP2157" s="60"/>
      <c r="QQ2157" s="60"/>
      <c r="QR2157" s="60"/>
      <c r="QS2157" s="60"/>
      <c r="QT2157" s="60"/>
      <c r="QU2157" s="60"/>
      <c r="QV2157" s="60"/>
      <c r="QW2157" s="60"/>
      <c r="QX2157" s="60"/>
      <c r="QY2157" s="60"/>
      <c r="QZ2157" s="60"/>
      <c r="RA2157" s="60"/>
      <c r="RB2157" s="60"/>
      <c r="RC2157" s="60"/>
      <c r="RD2157" s="60"/>
      <c r="RE2157" s="60"/>
      <c r="RF2157" s="60"/>
      <c r="RG2157" s="60"/>
      <c r="RH2157" s="60"/>
      <c r="RI2157" s="60"/>
      <c r="RJ2157" s="60"/>
      <c r="RK2157" s="60"/>
      <c r="RL2157" s="60"/>
      <c r="RM2157" s="60"/>
      <c r="RN2157" s="60"/>
      <c r="RO2157" s="60"/>
      <c r="RP2157" s="60"/>
      <c r="RQ2157" s="60"/>
      <c r="RR2157" s="60"/>
      <c r="RS2157" s="60"/>
      <c r="RT2157" s="60"/>
      <c r="RU2157" s="60"/>
      <c r="RV2157" s="60"/>
      <c r="RW2157" s="60"/>
      <c r="RX2157" s="60"/>
      <c r="RY2157" s="60"/>
      <c r="RZ2157" s="60"/>
      <c r="SA2157" s="60"/>
      <c r="SB2157" s="60"/>
      <c r="SC2157" s="60"/>
      <c r="SD2157" s="60"/>
      <c r="SE2157" s="60"/>
      <c r="SF2157" s="60"/>
      <c r="SG2157" s="60"/>
      <c r="SH2157" s="60"/>
      <c r="SI2157" s="60"/>
      <c r="SJ2157" s="60"/>
      <c r="SK2157" s="60"/>
      <c r="SL2157" s="60"/>
      <c r="SM2157" s="60"/>
      <c r="SN2157" s="60"/>
      <c r="SO2157" s="60"/>
      <c r="SP2157" s="60"/>
      <c r="SQ2157" s="60"/>
      <c r="SR2157" s="60"/>
      <c r="SS2157" s="60"/>
      <c r="ST2157" s="60"/>
      <c r="SU2157" s="60"/>
      <c r="SV2157" s="60"/>
      <c r="SW2157" s="60"/>
      <c r="SX2157" s="60"/>
      <c r="SY2157" s="60"/>
      <c r="SZ2157" s="60"/>
      <c r="TA2157" s="60"/>
      <c r="TB2157" s="60"/>
      <c r="TC2157" s="60"/>
      <c r="TD2157" s="60"/>
      <c r="TE2157" s="60"/>
      <c r="TF2157" s="60"/>
      <c r="TG2157" s="60"/>
      <c r="TH2157" s="60"/>
      <c r="TI2157" s="60"/>
      <c r="TJ2157" s="60"/>
      <c r="TK2157" s="60"/>
      <c r="TL2157" s="60"/>
      <c r="TM2157" s="60"/>
      <c r="TN2157" s="60"/>
      <c r="TO2157" s="60"/>
      <c r="TP2157" s="60"/>
      <c r="TQ2157" s="60"/>
      <c r="TR2157" s="60"/>
      <c r="TS2157" s="60"/>
      <c r="TT2157" s="60"/>
      <c r="TU2157" s="60"/>
      <c r="TV2157" s="60"/>
      <c r="TW2157" s="60"/>
      <c r="TX2157" s="60"/>
      <c r="TY2157" s="60"/>
      <c r="TZ2157" s="60"/>
      <c r="UA2157" s="60"/>
      <c r="UB2157" s="60"/>
      <c r="UC2157" s="60"/>
      <c r="UD2157" s="60"/>
      <c r="UE2157" s="60"/>
      <c r="UF2157" s="60"/>
      <c r="UG2157" s="60"/>
      <c r="UH2157" s="60"/>
      <c r="UI2157" s="60"/>
      <c r="UJ2157" s="60"/>
      <c r="UK2157" s="60"/>
      <c r="UL2157" s="60"/>
      <c r="UM2157" s="60"/>
      <c r="UN2157" s="60"/>
      <c r="UO2157" s="60"/>
      <c r="UP2157" s="60"/>
      <c r="UQ2157" s="60"/>
      <c r="UR2157" s="60"/>
      <c r="US2157" s="60"/>
      <c r="UT2157" s="60"/>
      <c r="UU2157" s="60"/>
      <c r="UV2157" s="60"/>
      <c r="UW2157" s="60"/>
      <c r="UX2157" s="60"/>
      <c r="UY2157" s="60"/>
      <c r="UZ2157" s="60"/>
      <c r="VA2157" s="60"/>
      <c r="VB2157" s="60"/>
      <c r="VC2157" s="60"/>
      <c r="VD2157" s="60"/>
      <c r="VE2157" s="60"/>
      <c r="VF2157" s="60"/>
      <c r="VG2157" s="60"/>
      <c r="VH2157" s="60"/>
      <c r="VI2157" s="60"/>
      <c r="VJ2157" s="60"/>
      <c r="VK2157" s="60"/>
      <c r="VL2157" s="60"/>
      <c r="VM2157" s="60"/>
      <c r="VN2157" s="60"/>
      <c r="VO2157" s="60"/>
      <c r="VP2157" s="60"/>
      <c r="VQ2157" s="60"/>
      <c r="VR2157" s="60"/>
      <c r="VS2157" s="60"/>
      <c r="VT2157" s="60"/>
      <c r="VU2157" s="60"/>
      <c r="VV2157" s="60"/>
      <c r="VW2157" s="60"/>
      <c r="VX2157" s="60"/>
      <c r="VY2157" s="60"/>
      <c r="VZ2157" s="60"/>
      <c r="WA2157" s="60"/>
      <c r="WB2157" s="60"/>
      <c r="WC2157" s="60"/>
      <c r="WD2157" s="60"/>
      <c r="WE2157" s="60"/>
      <c r="WF2157" s="60"/>
      <c r="WG2157" s="60"/>
      <c r="WH2157" s="60"/>
      <c r="WI2157" s="60"/>
      <c r="WJ2157" s="60"/>
      <c r="WK2157" s="60"/>
      <c r="WL2157" s="60"/>
      <c r="WM2157" s="60"/>
      <c r="WN2157" s="60"/>
      <c r="WO2157" s="60"/>
      <c r="WP2157" s="60"/>
      <c r="WQ2157" s="60"/>
      <c r="WR2157" s="60"/>
      <c r="WS2157" s="60"/>
      <c r="WT2157" s="60"/>
      <c r="WU2157" s="60"/>
      <c r="WV2157" s="60"/>
      <c r="WW2157" s="60"/>
      <c r="WX2157" s="60"/>
      <c r="WY2157" s="60"/>
      <c r="WZ2157" s="60"/>
      <c r="XA2157" s="60"/>
      <c r="XB2157" s="60"/>
      <c r="XC2157" s="60"/>
      <c r="XD2157" s="60"/>
      <c r="XE2157" s="60"/>
      <c r="XF2157" s="60"/>
      <c r="XG2157" s="60"/>
      <c r="XH2157" s="60"/>
      <c r="XI2157" s="60"/>
      <c r="XJ2157" s="60"/>
      <c r="XK2157" s="60"/>
      <c r="XL2157" s="60"/>
      <c r="XM2157" s="60"/>
      <c r="XN2157" s="60"/>
      <c r="XO2157" s="60"/>
      <c r="XP2157" s="60"/>
      <c r="XQ2157" s="60"/>
      <c r="XR2157" s="60"/>
      <c r="XS2157" s="60"/>
      <c r="XT2157" s="60"/>
      <c r="XU2157" s="60"/>
      <c r="XV2157" s="60"/>
      <c r="XW2157" s="60"/>
      <c r="XX2157" s="60"/>
      <c r="XY2157" s="60"/>
      <c r="XZ2157" s="60"/>
      <c r="YA2157" s="60"/>
      <c r="YB2157" s="60"/>
      <c r="YC2157" s="60"/>
      <c r="YD2157" s="60"/>
      <c r="YE2157" s="60"/>
      <c r="YF2157" s="60"/>
      <c r="YG2157" s="60"/>
      <c r="YH2157" s="60"/>
      <c r="YI2157" s="60"/>
      <c r="YJ2157" s="60"/>
      <c r="YK2157" s="60"/>
      <c r="YL2157" s="60"/>
      <c r="YM2157" s="60"/>
      <c r="YN2157" s="60"/>
      <c r="YO2157" s="60"/>
      <c r="YP2157" s="60"/>
      <c r="YQ2157" s="60"/>
      <c r="YR2157" s="60"/>
      <c r="YS2157" s="60"/>
      <c r="YT2157" s="60"/>
      <c r="YU2157" s="60"/>
      <c r="YV2157" s="60"/>
      <c r="YW2157" s="60"/>
      <c r="YX2157" s="60"/>
      <c r="YY2157" s="60"/>
      <c r="YZ2157" s="60"/>
      <c r="ZA2157" s="60"/>
      <c r="ZB2157" s="60"/>
      <c r="ZC2157" s="60"/>
      <c r="ZD2157" s="60"/>
      <c r="ZE2157" s="60"/>
      <c r="ZF2157" s="60"/>
      <c r="ZG2157" s="60"/>
      <c r="ZH2157" s="60"/>
      <c r="ZI2157" s="60"/>
      <c r="ZJ2157" s="60"/>
      <c r="ZK2157" s="60"/>
      <c r="ZL2157" s="60"/>
      <c r="ZM2157" s="60"/>
      <c r="ZN2157" s="60"/>
      <c r="ZO2157" s="60"/>
      <c r="ZP2157" s="60"/>
      <c r="ZQ2157" s="60"/>
      <c r="ZR2157" s="60"/>
      <c r="ZS2157" s="60"/>
      <c r="ZT2157" s="60"/>
      <c r="ZU2157" s="60"/>
      <c r="ZV2157" s="60"/>
      <c r="ZW2157" s="60"/>
      <c r="ZX2157" s="60"/>
      <c r="ZY2157" s="60"/>
      <c r="ZZ2157" s="60"/>
      <c r="AAA2157" s="60"/>
      <c r="AAB2157" s="60"/>
      <c r="AAC2157" s="60"/>
      <c r="AAD2157" s="60"/>
      <c r="AAE2157" s="60"/>
      <c r="AAF2157" s="60"/>
      <c r="AAG2157" s="60"/>
      <c r="AAH2157" s="60"/>
      <c r="AAI2157" s="60"/>
      <c r="AAJ2157" s="60"/>
      <c r="AAK2157" s="60"/>
      <c r="AAL2157" s="60"/>
      <c r="AAM2157" s="60"/>
      <c r="AAN2157" s="60"/>
      <c r="AAO2157" s="60"/>
      <c r="AAP2157" s="60"/>
      <c r="AAQ2157" s="60"/>
      <c r="AAR2157" s="60"/>
      <c r="AAS2157" s="60"/>
      <c r="AAT2157" s="60"/>
      <c r="AAU2157" s="60"/>
      <c r="AAV2157" s="60"/>
      <c r="AAW2157" s="60"/>
      <c r="AAX2157" s="60"/>
      <c r="AAY2157" s="60"/>
      <c r="AAZ2157" s="60"/>
      <c r="ABA2157" s="60"/>
      <c r="ABB2157" s="60"/>
      <c r="ABC2157" s="60"/>
      <c r="ABD2157" s="60"/>
      <c r="ABE2157" s="60"/>
      <c r="ABF2157" s="60"/>
      <c r="ABG2157" s="60"/>
      <c r="ABH2157" s="60"/>
      <c r="ABI2157" s="60"/>
      <c r="ABJ2157" s="60"/>
      <c r="ABK2157" s="60"/>
      <c r="ABL2157" s="60"/>
      <c r="ABM2157" s="60"/>
      <c r="ABN2157" s="60"/>
      <c r="ABO2157" s="60"/>
      <c r="ABP2157" s="60"/>
      <c r="ABQ2157" s="60"/>
      <c r="ABR2157" s="60"/>
      <c r="ABS2157" s="60"/>
      <c r="ABT2157" s="60"/>
      <c r="ABU2157" s="60"/>
      <c r="ABV2157" s="60"/>
      <c r="ABW2157" s="60"/>
      <c r="ABX2157" s="60"/>
      <c r="ABY2157" s="60"/>
      <c r="ABZ2157" s="60"/>
      <c r="ACA2157" s="60"/>
      <c r="ACB2157" s="60"/>
      <c r="ACC2157" s="60"/>
      <c r="ACD2157" s="60"/>
      <c r="ACE2157" s="60"/>
      <c r="ACF2157" s="60"/>
      <c r="ACG2157" s="60"/>
      <c r="ACH2157" s="60"/>
      <c r="ACI2157" s="60"/>
      <c r="ACJ2157" s="60"/>
      <c r="ACK2157" s="60"/>
      <c r="ACL2157" s="60"/>
      <c r="ACM2157" s="60"/>
      <c r="ACN2157" s="60"/>
      <c r="ACO2157" s="60"/>
      <c r="ACP2157" s="60"/>
      <c r="ACQ2157" s="60"/>
      <c r="ACR2157" s="60"/>
      <c r="ACS2157" s="60"/>
      <c r="ACT2157" s="60"/>
      <c r="ACU2157" s="60"/>
      <c r="ACV2157" s="60"/>
      <c r="ACW2157" s="60"/>
      <c r="ACX2157" s="60"/>
      <c r="ACY2157" s="60"/>
      <c r="ACZ2157" s="60"/>
      <c r="ADA2157" s="60"/>
      <c r="ADB2157" s="60"/>
      <c r="ADC2157" s="60"/>
      <c r="ADD2157" s="60"/>
      <c r="ADE2157" s="60"/>
      <c r="ADF2157" s="60"/>
      <c r="ADG2157" s="60"/>
      <c r="ADH2157" s="60"/>
      <c r="ADI2157" s="60"/>
      <c r="ADJ2157" s="60"/>
      <c r="ADK2157" s="60"/>
      <c r="ADL2157" s="60"/>
      <c r="ADM2157" s="60"/>
      <c r="ADN2157" s="60"/>
      <c r="ADO2157" s="60"/>
      <c r="ADP2157" s="60"/>
      <c r="ADQ2157" s="60"/>
      <c r="ADR2157" s="60"/>
      <c r="ADS2157" s="60"/>
      <c r="ADT2157" s="60"/>
      <c r="ADU2157" s="60"/>
      <c r="ADV2157" s="60"/>
      <c r="ADW2157" s="60"/>
      <c r="ADX2157" s="60"/>
      <c r="ADY2157" s="60"/>
      <c r="ADZ2157" s="60"/>
      <c r="AEA2157" s="60"/>
      <c r="AEB2157" s="60"/>
      <c r="AEC2157" s="60"/>
      <c r="AED2157" s="60"/>
      <c r="AEE2157" s="60"/>
      <c r="AEF2157" s="60"/>
      <c r="AEG2157" s="60"/>
      <c r="AEH2157" s="60"/>
      <c r="AEI2157" s="60"/>
      <c r="AEJ2157" s="60"/>
      <c r="AEK2157" s="60"/>
      <c r="AEL2157" s="60"/>
      <c r="AEM2157" s="60"/>
      <c r="AEN2157" s="60"/>
      <c r="AEO2157" s="60"/>
      <c r="AEP2157" s="60"/>
      <c r="AEQ2157" s="60"/>
      <c r="AER2157" s="60"/>
      <c r="AES2157" s="60"/>
      <c r="AET2157" s="60"/>
      <c r="AEU2157" s="60"/>
      <c r="AEV2157" s="60"/>
      <c r="AEW2157" s="60"/>
      <c r="AEX2157" s="60"/>
      <c r="AEY2157" s="60"/>
      <c r="AEZ2157" s="60"/>
      <c r="AFA2157" s="60"/>
      <c r="AFB2157" s="60"/>
      <c r="AFC2157" s="60"/>
      <c r="AFD2157" s="60"/>
      <c r="AFE2157" s="60"/>
      <c r="AFF2157" s="60"/>
      <c r="AFG2157" s="60"/>
      <c r="AFH2157" s="60"/>
      <c r="AFI2157" s="60"/>
      <c r="AFJ2157" s="60"/>
      <c r="AFK2157" s="60"/>
      <c r="AFL2157" s="60"/>
      <c r="AFM2157" s="60"/>
      <c r="AFN2157" s="60"/>
      <c r="AFO2157" s="60"/>
      <c r="AFP2157" s="60"/>
      <c r="AFQ2157" s="60"/>
      <c r="AFR2157" s="60"/>
      <c r="AFS2157" s="60"/>
      <c r="AFT2157" s="60"/>
      <c r="AFU2157" s="60"/>
      <c r="AFV2157" s="60"/>
      <c r="AFW2157" s="60"/>
      <c r="AFX2157" s="60"/>
      <c r="AFY2157" s="60"/>
      <c r="AFZ2157" s="60"/>
      <c r="AGA2157" s="60"/>
      <c r="AGB2157" s="60"/>
      <c r="AGC2157" s="60"/>
      <c r="AGD2157" s="60"/>
      <c r="AGE2157" s="60"/>
      <c r="AGF2157" s="60"/>
      <c r="AGG2157" s="60"/>
      <c r="AGH2157" s="60"/>
      <c r="AGI2157" s="60"/>
      <c r="AGJ2157" s="60"/>
      <c r="AGK2157" s="60"/>
      <c r="AGL2157" s="60"/>
      <c r="AGM2157" s="60"/>
      <c r="AGN2157" s="60"/>
      <c r="AGO2157" s="60"/>
      <c r="AGP2157" s="60"/>
      <c r="AGQ2157" s="60"/>
      <c r="AGR2157" s="60"/>
      <c r="AGS2157" s="60"/>
      <c r="AGT2157" s="60"/>
      <c r="AGU2157" s="60"/>
      <c r="AGV2157" s="60"/>
      <c r="AGW2157" s="60"/>
      <c r="AGX2157" s="60"/>
      <c r="AGY2157" s="60"/>
      <c r="AGZ2157" s="60"/>
      <c r="AHA2157" s="60"/>
      <c r="AHB2157" s="60"/>
      <c r="AHC2157" s="60"/>
      <c r="AHD2157" s="60"/>
      <c r="AHE2157" s="60"/>
      <c r="AHF2157" s="60"/>
      <c r="AHG2157" s="60"/>
      <c r="AHH2157" s="60"/>
      <c r="AHI2157" s="60"/>
      <c r="AHJ2157" s="60"/>
      <c r="AHK2157" s="60"/>
      <c r="AHL2157" s="60"/>
      <c r="AHM2157" s="60"/>
      <c r="AHN2157" s="60"/>
      <c r="AHO2157" s="60"/>
      <c r="AHP2157" s="60"/>
      <c r="AHQ2157" s="60"/>
      <c r="AHR2157" s="60"/>
      <c r="AHS2157" s="60"/>
      <c r="AHT2157" s="60"/>
      <c r="AHU2157" s="60"/>
      <c r="AHV2157" s="60"/>
      <c r="AHW2157" s="60"/>
      <c r="AHX2157" s="60"/>
      <c r="AHY2157" s="60"/>
      <c r="AHZ2157" s="60"/>
      <c r="AIA2157" s="60"/>
      <c r="AIB2157" s="60"/>
      <c r="AIC2157" s="60"/>
      <c r="AID2157" s="60"/>
      <c r="AIE2157" s="60"/>
      <c r="AIF2157" s="60"/>
      <c r="AIG2157" s="60"/>
      <c r="AIH2157" s="60"/>
      <c r="AII2157" s="60"/>
      <c r="AIJ2157" s="60"/>
      <c r="AIK2157" s="60"/>
      <c r="AIL2157" s="60"/>
      <c r="AIM2157" s="60"/>
      <c r="AIN2157" s="60"/>
      <c r="AIO2157" s="60"/>
      <c r="AIP2157" s="60"/>
      <c r="AIQ2157" s="60"/>
      <c r="AIR2157" s="60"/>
      <c r="AIS2157" s="60"/>
      <c r="AIT2157" s="60"/>
      <c r="AIU2157" s="60"/>
      <c r="AIV2157" s="60"/>
      <c r="AIW2157" s="60"/>
      <c r="AIX2157" s="60"/>
      <c r="AIY2157" s="60"/>
      <c r="AIZ2157" s="60"/>
      <c r="AJA2157" s="60"/>
      <c r="AJB2157" s="60"/>
      <c r="AJC2157" s="60"/>
      <c r="AJD2157" s="60"/>
      <c r="AJE2157" s="60"/>
      <c r="AJF2157" s="60"/>
      <c r="AJG2157" s="60"/>
      <c r="AJH2157" s="60"/>
      <c r="AJI2157" s="60"/>
      <c r="AJJ2157" s="60"/>
      <c r="AJK2157" s="60"/>
      <c r="AJL2157" s="60"/>
      <c r="AJM2157" s="60"/>
      <c r="AJN2157" s="60"/>
      <c r="AJO2157" s="60"/>
      <c r="AJP2157" s="60"/>
      <c r="AJQ2157" s="60"/>
      <c r="AJR2157" s="60"/>
      <c r="AJS2157" s="60"/>
      <c r="AJT2157" s="60"/>
      <c r="AJU2157" s="60"/>
      <c r="AJV2157" s="60"/>
      <c r="AJW2157" s="60"/>
      <c r="AJX2157" s="60"/>
      <c r="AJY2157" s="60"/>
      <c r="AJZ2157" s="60"/>
      <c r="AKA2157" s="60"/>
      <c r="AKB2157" s="60"/>
      <c r="AKC2157" s="60"/>
      <c r="AKD2157" s="60"/>
      <c r="AKE2157" s="60"/>
      <c r="AKF2157" s="60"/>
      <c r="AKG2157" s="60"/>
      <c r="AKH2157" s="60"/>
      <c r="AKI2157" s="60"/>
      <c r="AKJ2157" s="60"/>
      <c r="AKK2157" s="60"/>
      <c r="AKL2157" s="60"/>
      <c r="AKM2157" s="60"/>
      <c r="AKN2157" s="60"/>
      <c r="AKO2157" s="60"/>
      <c r="AKP2157" s="60"/>
      <c r="AKQ2157" s="60"/>
      <c r="AKR2157" s="60"/>
      <c r="AKS2157" s="60"/>
      <c r="AKT2157" s="60"/>
      <c r="AKU2157" s="60"/>
      <c r="AKV2157" s="60"/>
      <c r="AKW2157" s="60"/>
      <c r="AKX2157" s="60"/>
      <c r="AKY2157" s="60"/>
      <c r="AKZ2157" s="60"/>
      <c r="ALA2157" s="60"/>
      <c r="ALB2157" s="60"/>
      <c r="ALC2157" s="60"/>
      <c r="ALD2157" s="60"/>
      <c r="ALE2157" s="60"/>
      <c r="ALF2157" s="60"/>
      <c r="ALG2157" s="60"/>
      <c r="ALH2157" s="60"/>
      <c r="ALI2157" s="60"/>
      <c r="ALJ2157" s="60"/>
      <c r="ALK2157" s="60"/>
      <c r="ALL2157" s="60"/>
      <c r="ALM2157" s="60"/>
      <c r="ALN2157" s="60"/>
      <c r="ALO2157" s="60"/>
      <c r="ALP2157" s="60"/>
      <c r="ALQ2157" s="60"/>
      <c r="ALR2157" s="60"/>
      <c r="ALS2157" s="60"/>
      <c r="ALT2157" s="60"/>
      <c r="ALU2157" s="60"/>
      <c r="ALV2157" s="60"/>
      <c r="ALW2157" s="60"/>
      <c r="ALX2157" s="60"/>
      <c r="ALY2157" s="60"/>
      <c r="ALZ2157" s="60"/>
      <c r="AMA2157" s="60"/>
      <c r="AMB2157" s="60"/>
      <c r="AMC2157" s="60"/>
      <c r="AMD2157" s="60"/>
      <c r="AME2157" s="60"/>
      <c r="AMF2157" s="60"/>
      <c r="AMG2157" s="60"/>
      <c r="AMH2157" s="60"/>
      <c r="AMI2157" s="60"/>
      <c r="AMJ2157" s="60"/>
      <c r="AMK2157" s="60"/>
      <c r="AML2157" s="60"/>
      <c r="AMM2157" s="60"/>
      <c r="AMN2157" s="60"/>
      <c r="AMO2157" s="60"/>
      <c r="AMP2157" s="60"/>
      <c r="AMQ2157" s="60"/>
      <c r="AMR2157" s="60"/>
      <c r="AMS2157" s="60"/>
      <c r="AMT2157" s="60"/>
      <c r="AMU2157" s="60"/>
      <c r="AMV2157" s="60"/>
      <c r="AMW2157" s="60"/>
      <c r="AMX2157" s="60"/>
      <c r="AMY2157" s="60"/>
      <c r="AMZ2157" s="60"/>
      <c r="ANA2157" s="60"/>
      <c r="ANB2157" s="60"/>
      <c r="ANC2157" s="60"/>
      <c r="AND2157" s="60"/>
      <c r="ANE2157" s="60"/>
      <c r="ANF2157" s="60"/>
      <c r="ANG2157" s="60"/>
      <c r="ANH2157" s="60"/>
      <c r="ANI2157" s="60"/>
      <c r="ANJ2157" s="60"/>
      <c r="ANK2157" s="60"/>
      <c r="ANL2157" s="60"/>
      <c r="ANM2157" s="60"/>
      <c r="ANN2157" s="60"/>
      <c r="ANO2157" s="60"/>
      <c r="ANP2157" s="60"/>
      <c r="ANQ2157" s="60"/>
      <c r="ANR2157" s="60"/>
      <c r="ANS2157" s="60"/>
      <c r="ANT2157" s="60"/>
      <c r="ANU2157" s="60"/>
      <c r="ANV2157" s="60"/>
      <c r="ANW2157" s="60"/>
      <c r="ANX2157" s="60"/>
      <c r="ANY2157" s="60"/>
      <c r="ANZ2157" s="60"/>
      <c r="AOA2157" s="60"/>
      <c r="AOB2157" s="60"/>
      <c r="AOC2157" s="60"/>
      <c r="AOD2157" s="60"/>
      <c r="AOE2157" s="60"/>
      <c r="AOF2157" s="60"/>
      <c r="AOG2157" s="60"/>
      <c r="AOH2157" s="60"/>
      <c r="AOI2157" s="60"/>
      <c r="AOJ2157" s="60"/>
      <c r="AOK2157" s="60"/>
      <c r="AOL2157" s="60"/>
      <c r="AOM2157" s="60"/>
      <c r="AON2157" s="60"/>
      <c r="AOO2157" s="60"/>
      <c r="AOP2157" s="60"/>
      <c r="AOQ2157" s="60"/>
      <c r="AOR2157" s="60"/>
      <c r="AOS2157" s="60"/>
      <c r="AOT2157" s="60"/>
      <c r="AOU2157" s="60"/>
      <c r="AOV2157" s="60"/>
      <c r="AOW2157" s="60"/>
      <c r="AOX2157" s="60"/>
      <c r="AOY2157" s="60"/>
      <c r="AOZ2157" s="60"/>
      <c r="APA2157" s="60"/>
      <c r="APB2157" s="60"/>
      <c r="APC2157" s="60"/>
      <c r="APD2157" s="60"/>
      <c r="APE2157" s="60"/>
      <c r="APF2157" s="60"/>
      <c r="APG2157" s="60"/>
      <c r="APH2157" s="60"/>
      <c r="API2157" s="60"/>
      <c r="APJ2157" s="60"/>
      <c r="APK2157" s="60"/>
      <c r="APL2157" s="60"/>
      <c r="APM2157" s="60"/>
      <c r="APN2157" s="60"/>
      <c r="APO2157" s="60"/>
      <c r="APP2157" s="60"/>
      <c r="APQ2157" s="60"/>
      <c r="APR2157" s="60"/>
      <c r="APS2157" s="60"/>
      <c r="APT2157" s="60"/>
      <c r="APU2157" s="60"/>
      <c r="APV2157" s="60"/>
      <c r="APW2157" s="60"/>
      <c r="APX2157" s="60"/>
      <c r="APY2157" s="60"/>
      <c r="APZ2157" s="60"/>
      <c r="AQA2157" s="60"/>
      <c r="AQB2157" s="60"/>
      <c r="AQC2157" s="60"/>
      <c r="AQD2157" s="60"/>
      <c r="AQE2157" s="60"/>
      <c r="AQF2157" s="60"/>
      <c r="AQG2157" s="60"/>
      <c r="AQH2157" s="60"/>
      <c r="AQI2157" s="60"/>
      <c r="AQJ2157" s="60"/>
      <c r="AQK2157" s="60"/>
      <c r="AQL2157" s="60"/>
      <c r="AQM2157" s="60"/>
      <c r="AQN2157" s="60"/>
      <c r="AQO2157" s="60"/>
      <c r="AQP2157" s="60"/>
      <c r="AQQ2157" s="60"/>
      <c r="AQR2157" s="60"/>
      <c r="AQS2157" s="60"/>
      <c r="AQT2157" s="60"/>
      <c r="AQU2157" s="60"/>
      <c r="AQV2157" s="60"/>
      <c r="AQW2157" s="60"/>
      <c r="AQX2157" s="60"/>
      <c r="AQY2157" s="60"/>
      <c r="AQZ2157" s="60"/>
      <c r="ARA2157" s="60"/>
      <c r="ARB2157" s="60"/>
      <c r="ARC2157" s="60"/>
      <c r="ARD2157" s="60"/>
      <c r="ARE2157" s="60"/>
      <c r="ARF2157" s="60"/>
      <c r="ARG2157" s="60"/>
      <c r="ARH2157" s="60"/>
      <c r="ARI2157" s="60"/>
      <c r="ARJ2157" s="60"/>
      <c r="ARK2157" s="60"/>
      <c r="ARL2157" s="60"/>
      <c r="ARM2157" s="60"/>
      <c r="ARN2157" s="60"/>
      <c r="ARO2157" s="60"/>
      <c r="ARP2157" s="60"/>
      <c r="ARQ2157" s="60"/>
      <c r="ARR2157" s="60"/>
      <c r="ARS2157" s="60"/>
      <c r="ART2157" s="60"/>
      <c r="ARU2157" s="60"/>
      <c r="ARV2157" s="60"/>
      <c r="ARW2157" s="60"/>
      <c r="ARX2157" s="60"/>
      <c r="ARY2157" s="60"/>
      <c r="ARZ2157" s="60"/>
      <c r="ASA2157" s="60"/>
      <c r="ASB2157" s="60"/>
      <c r="ASC2157" s="60"/>
      <c r="ASD2157" s="60"/>
      <c r="ASE2157" s="60"/>
      <c r="ASF2157" s="60"/>
      <c r="ASG2157" s="60"/>
      <c r="ASH2157" s="60"/>
      <c r="ASI2157" s="60"/>
      <c r="ASJ2157" s="60"/>
      <c r="ASK2157" s="60"/>
      <c r="ASL2157" s="60"/>
      <c r="ASM2157" s="60"/>
      <c r="ASN2157" s="60"/>
      <c r="ASO2157" s="60"/>
      <c r="ASP2157" s="60"/>
      <c r="ASQ2157" s="60"/>
      <c r="ASR2157" s="60"/>
      <c r="ASS2157" s="60"/>
      <c r="AST2157" s="60"/>
      <c r="ASU2157" s="60"/>
      <c r="ASV2157" s="60"/>
      <c r="ASW2157" s="60"/>
      <c r="ASX2157" s="60"/>
      <c r="ASY2157" s="60"/>
      <c r="ASZ2157" s="60"/>
      <c r="ATA2157" s="60"/>
      <c r="ATB2157" s="60"/>
      <c r="ATC2157" s="60"/>
      <c r="ATD2157" s="60"/>
      <c r="ATE2157" s="60"/>
      <c r="ATF2157" s="60"/>
      <c r="ATG2157" s="60"/>
      <c r="ATH2157" s="60"/>
      <c r="ATI2157" s="60"/>
      <c r="ATJ2157" s="60"/>
      <c r="ATK2157" s="60"/>
      <c r="ATL2157" s="60"/>
      <c r="ATM2157" s="60"/>
      <c r="ATN2157" s="60"/>
      <c r="ATO2157" s="60"/>
      <c r="ATP2157" s="60"/>
      <c r="ATQ2157" s="60"/>
      <c r="ATR2157" s="60"/>
      <c r="ATS2157" s="60"/>
      <c r="ATT2157" s="60"/>
      <c r="ATU2157" s="60"/>
      <c r="ATV2157" s="60"/>
      <c r="ATW2157" s="60"/>
      <c r="ATX2157" s="60"/>
      <c r="ATY2157" s="60"/>
      <c r="ATZ2157" s="60"/>
      <c r="AUA2157" s="60"/>
      <c r="AUB2157" s="60"/>
      <c r="AUC2157" s="60"/>
      <c r="AUD2157" s="60"/>
      <c r="AUE2157" s="60"/>
      <c r="AUF2157" s="60"/>
      <c r="AUG2157" s="60"/>
      <c r="AUH2157" s="60"/>
      <c r="AUI2157" s="60"/>
      <c r="AUJ2157" s="60"/>
      <c r="AUK2157" s="60"/>
      <c r="AUL2157" s="60"/>
      <c r="AUM2157" s="60"/>
      <c r="AUN2157" s="60"/>
      <c r="AUO2157" s="60"/>
      <c r="AUP2157" s="60"/>
      <c r="AUQ2157" s="60"/>
      <c r="AUR2157" s="60"/>
      <c r="AUS2157" s="60"/>
      <c r="AUT2157" s="60"/>
      <c r="AUU2157" s="60"/>
      <c r="AUV2157" s="60"/>
      <c r="AUW2157" s="60"/>
      <c r="AUX2157" s="60"/>
      <c r="AUY2157" s="60"/>
      <c r="AUZ2157" s="60"/>
      <c r="AVA2157" s="60"/>
      <c r="AVB2157" s="60"/>
      <c r="AVC2157" s="60"/>
      <c r="AVD2157" s="60"/>
      <c r="AVE2157" s="60"/>
      <c r="AVF2157" s="60"/>
      <c r="AVG2157" s="60"/>
      <c r="AVH2157" s="60"/>
      <c r="AVI2157" s="60"/>
      <c r="AVJ2157" s="60"/>
      <c r="AVK2157" s="60"/>
      <c r="AVL2157" s="60"/>
      <c r="AVM2157" s="60"/>
      <c r="AVN2157" s="60"/>
      <c r="AVO2157" s="60"/>
      <c r="AVP2157" s="60"/>
      <c r="AVQ2157" s="60"/>
      <c r="AVR2157" s="60"/>
      <c r="AVS2157" s="60"/>
      <c r="AVT2157" s="60"/>
      <c r="AVU2157" s="60"/>
      <c r="AVV2157" s="60"/>
      <c r="AVW2157" s="60"/>
      <c r="AVX2157" s="60"/>
      <c r="AVY2157" s="60"/>
      <c r="AVZ2157" s="60"/>
      <c r="AWA2157" s="60"/>
      <c r="AWB2157" s="60"/>
      <c r="AWC2157" s="60"/>
      <c r="AWD2157" s="60"/>
      <c r="AWE2157" s="60"/>
      <c r="AWF2157" s="60"/>
      <c r="AWG2157" s="60"/>
      <c r="AWH2157" s="60"/>
      <c r="AWI2157" s="60"/>
      <c r="AWJ2157" s="60"/>
      <c r="AWK2157" s="60"/>
      <c r="AWL2157" s="60"/>
      <c r="AWM2157" s="60"/>
      <c r="AWN2157" s="60"/>
      <c r="AWO2157" s="60"/>
      <c r="AWP2157" s="60"/>
      <c r="AWQ2157" s="60"/>
      <c r="AWR2157" s="60"/>
      <c r="AWS2157" s="60"/>
      <c r="AWT2157" s="60"/>
      <c r="AWU2157" s="60"/>
      <c r="AWV2157" s="60"/>
      <c r="AWW2157" s="60"/>
      <c r="AWX2157" s="60"/>
      <c r="AWY2157" s="60"/>
      <c r="AWZ2157" s="60"/>
      <c r="AXA2157" s="60"/>
      <c r="AXB2157" s="60"/>
      <c r="AXC2157" s="60"/>
      <c r="AXD2157" s="60"/>
      <c r="AXE2157" s="60"/>
      <c r="AXF2157" s="60"/>
      <c r="AXG2157" s="60"/>
      <c r="AXH2157" s="60"/>
      <c r="AXI2157" s="60"/>
      <c r="AXJ2157" s="60"/>
      <c r="AXK2157" s="60"/>
      <c r="AXL2157" s="60"/>
      <c r="AXM2157" s="60"/>
      <c r="AXN2157" s="60"/>
      <c r="AXO2157" s="60"/>
      <c r="AXP2157" s="60"/>
      <c r="AXQ2157" s="60"/>
      <c r="AXR2157" s="60"/>
      <c r="AXS2157" s="60"/>
      <c r="AXT2157" s="60"/>
      <c r="AXU2157" s="60"/>
      <c r="AXV2157" s="60"/>
      <c r="AXW2157" s="60"/>
      <c r="AXX2157" s="60"/>
      <c r="AXY2157" s="60"/>
      <c r="AXZ2157" s="60"/>
      <c r="AYA2157" s="60"/>
      <c r="AYB2157" s="60"/>
      <c r="AYC2157" s="60"/>
      <c r="AYD2157" s="60"/>
      <c r="AYE2157" s="60"/>
      <c r="AYF2157" s="60"/>
      <c r="AYG2157" s="60"/>
      <c r="AYH2157" s="60"/>
      <c r="AYI2157" s="60"/>
      <c r="AYJ2157" s="60"/>
      <c r="AYK2157" s="60"/>
      <c r="AYL2157" s="60"/>
      <c r="AYM2157" s="60"/>
      <c r="AYN2157" s="60"/>
      <c r="AYO2157" s="60"/>
      <c r="AYP2157" s="60"/>
      <c r="AYQ2157" s="60"/>
      <c r="AYR2157" s="60"/>
      <c r="AYS2157" s="60"/>
      <c r="AYT2157" s="60"/>
      <c r="AYU2157" s="60"/>
      <c r="AYV2157" s="60"/>
      <c r="AYW2157" s="60"/>
      <c r="AYX2157" s="60"/>
      <c r="AYY2157" s="60"/>
      <c r="AYZ2157" s="60"/>
      <c r="AZA2157" s="60"/>
      <c r="AZB2157" s="60"/>
      <c r="AZC2157" s="60"/>
      <c r="AZD2157" s="60"/>
      <c r="AZE2157" s="60"/>
      <c r="AZF2157" s="60"/>
      <c r="AZG2157" s="60"/>
      <c r="AZH2157" s="60"/>
      <c r="AZI2157" s="60"/>
      <c r="AZJ2157" s="60"/>
      <c r="AZK2157" s="60"/>
      <c r="AZL2157" s="60"/>
      <c r="AZM2157" s="60"/>
      <c r="AZN2157" s="60"/>
      <c r="AZO2157" s="60"/>
      <c r="AZP2157" s="60"/>
      <c r="AZQ2157" s="60"/>
      <c r="AZR2157" s="60"/>
      <c r="AZS2157" s="60"/>
      <c r="AZT2157" s="60"/>
      <c r="AZU2157" s="60"/>
      <c r="AZV2157" s="60"/>
      <c r="AZW2157" s="60"/>
      <c r="AZX2157" s="60"/>
      <c r="AZY2157" s="60"/>
      <c r="AZZ2157" s="60"/>
      <c r="BAA2157" s="60"/>
      <c r="BAB2157" s="60"/>
      <c r="BAC2157" s="60"/>
      <c r="BAD2157" s="60"/>
      <c r="BAE2157" s="60"/>
      <c r="BAF2157" s="60"/>
      <c r="BAG2157" s="60"/>
      <c r="BAH2157" s="60"/>
      <c r="BAI2157" s="60"/>
      <c r="BAJ2157" s="60"/>
      <c r="BAK2157" s="60"/>
      <c r="BAL2157" s="60"/>
      <c r="BAM2157" s="60"/>
      <c r="BAN2157" s="60"/>
      <c r="BAO2157" s="60"/>
      <c r="BAP2157" s="60"/>
      <c r="BAQ2157" s="60"/>
      <c r="BAR2157" s="60"/>
      <c r="BAS2157" s="60"/>
      <c r="BAT2157" s="60"/>
      <c r="BAU2157" s="60"/>
      <c r="BAV2157" s="60"/>
      <c r="BAW2157" s="60"/>
      <c r="BAX2157" s="60"/>
      <c r="BAY2157" s="60"/>
      <c r="BAZ2157" s="60"/>
      <c r="BBA2157" s="60"/>
      <c r="BBB2157" s="60"/>
      <c r="BBC2157" s="60"/>
      <c r="BBD2157" s="60"/>
      <c r="BBE2157" s="60"/>
      <c r="BBF2157" s="60"/>
      <c r="BBG2157" s="60"/>
      <c r="BBH2157" s="60"/>
      <c r="BBI2157" s="60"/>
      <c r="BBJ2157" s="60"/>
      <c r="BBK2157" s="60"/>
      <c r="BBL2157" s="60"/>
      <c r="BBM2157" s="60"/>
      <c r="BBN2157" s="60"/>
      <c r="BBO2157" s="60"/>
      <c r="BBP2157" s="60"/>
      <c r="BBQ2157" s="60"/>
      <c r="BBR2157" s="60"/>
      <c r="BBS2157" s="60"/>
      <c r="BBT2157" s="60"/>
      <c r="BBU2157" s="60"/>
      <c r="BBV2157" s="60"/>
      <c r="BBW2157" s="60"/>
      <c r="BBX2157" s="60"/>
      <c r="BBY2157" s="60"/>
      <c r="BBZ2157" s="60"/>
      <c r="BCA2157" s="60"/>
      <c r="BCB2157" s="60"/>
      <c r="BCC2157" s="60"/>
      <c r="BCD2157" s="60"/>
      <c r="BCE2157" s="60"/>
      <c r="BCF2157" s="60"/>
      <c r="BCG2157" s="60"/>
      <c r="BCH2157" s="60"/>
      <c r="BCI2157" s="60"/>
      <c r="BCJ2157" s="60"/>
      <c r="BCK2157" s="60"/>
      <c r="BCL2157" s="60"/>
      <c r="BCM2157" s="60"/>
      <c r="BCN2157" s="60"/>
      <c r="BCO2157" s="60"/>
      <c r="BCP2157" s="60"/>
      <c r="BCQ2157" s="60"/>
      <c r="BCR2157" s="60"/>
      <c r="BCS2157" s="60"/>
      <c r="BCT2157" s="60"/>
      <c r="BCU2157" s="60"/>
      <c r="BCV2157" s="60"/>
      <c r="BCW2157" s="60"/>
      <c r="BCX2157" s="60"/>
      <c r="BCY2157" s="60"/>
      <c r="BCZ2157" s="60"/>
      <c r="BDA2157" s="60"/>
      <c r="BDB2157" s="60"/>
      <c r="BDC2157" s="60"/>
      <c r="BDD2157" s="60"/>
      <c r="BDE2157" s="60"/>
      <c r="BDF2157" s="60"/>
      <c r="BDG2157" s="60"/>
      <c r="BDH2157" s="60"/>
      <c r="BDI2157" s="60"/>
      <c r="BDJ2157" s="60"/>
      <c r="BDK2157" s="60"/>
      <c r="BDL2157" s="60"/>
      <c r="BDM2157" s="60"/>
      <c r="BDN2157" s="60"/>
      <c r="BDO2157" s="60"/>
      <c r="BDP2157" s="60"/>
      <c r="BDQ2157" s="60"/>
      <c r="BDR2157" s="60"/>
      <c r="BDS2157" s="60"/>
      <c r="BDT2157" s="60"/>
      <c r="BDU2157" s="60"/>
      <c r="BDV2157" s="60"/>
      <c r="BDW2157" s="60"/>
      <c r="BDX2157" s="60"/>
      <c r="BDY2157" s="60"/>
      <c r="BDZ2157" s="60"/>
      <c r="BEA2157" s="60"/>
      <c r="BEB2157" s="60"/>
      <c r="BEC2157" s="60"/>
      <c r="BED2157" s="60"/>
      <c r="BEE2157" s="60"/>
      <c r="BEF2157" s="60"/>
      <c r="BEG2157" s="60"/>
      <c r="BEH2157" s="60"/>
      <c r="BEI2157" s="60"/>
      <c r="BEJ2157" s="60"/>
      <c r="BEK2157" s="60"/>
      <c r="BEL2157" s="60"/>
      <c r="BEM2157" s="60"/>
      <c r="BEN2157" s="60"/>
      <c r="BEO2157" s="60"/>
      <c r="BEP2157" s="60"/>
      <c r="BEQ2157" s="60"/>
      <c r="BER2157" s="60"/>
      <c r="BES2157" s="60"/>
      <c r="BET2157" s="60"/>
      <c r="BEU2157" s="60"/>
      <c r="BEV2157" s="60"/>
      <c r="BEW2157" s="60"/>
      <c r="BEX2157" s="60"/>
      <c r="BEY2157" s="60"/>
      <c r="BEZ2157" s="60"/>
      <c r="BFA2157" s="60"/>
      <c r="BFB2157" s="60"/>
      <c r="BFC2157" s="60"/>
      <c r="BFD2157" s="60"/>
      <c r="BFE2157" s="60"/>
      <c r="BFF2157" s="60"/>
      <c r="BFG2157" s="60"/>
      <c r="BFH2157" s="60"/>
      <c r="BFI2157" s="60"/>
      <c r="BFJ2157" s="60"/>
      <c r="BFK2157" s="60"/>
      <c r="BFL2157" s="60"/>
      <c r="BFM2157" s="60"/>
      <c r="BFN2157" s="60"/>
      <c r="BFO2157" s="60"/>
      <c r="BFP2157" s="60"/>
      <c r="BFQ2157" s="60"/>
      <c r="BFR2157" s="60"/>
      <c r="BFS2157" s="60"/>
      <c r="BFT2157" s="60"/>
      <c r="BFU2157" s="60"/>
      <c r="BFV2157" s="60"/>
      <c r="BFW2157" s="60"/>
      <c r="BFX2157" s="60"/>
      <c r="BFY2157" s="60"/>
      <c r="BFZ2157" s="60"/>
      <c r="BGA2157" s="60"/>
      <c r="BGB2157" s="60"/>
      <c r="BGC2157" s="60"/>
      <c r="BGD2157" s="60"/>
      <c r="BGE2157" s="60"/>
      <c r="BGF2157" s="60"/>
      <c r="BGG2157" s="60"/>
      <c r="BGH2157" s="60"/>
      <c r="BGI2157" s="60"/>
      <c r="BGJ2157" s="60"/>
      <c r="BGK2157" s="60"/>
      <c r="BGL2157" s="60"/>
      <c r="BGM2157" s="60"/>
      <c r="BGN2157" s="60"/>
      <c r="BGO2157" s="60"/>
      <c r="BGP2157" s="60"/>
      <c r="BGQ2157" s="60"/>
      <c r="BGR2157" s="60"/>
      <c r="BGS2157" s="60"/>
      <c r="BGT2157" s="60"/>
      <c r="BGU2157" s="60"/>
      <c r="BGV2157" s="60"/>
      <c r="BGW2157" s="60"/>
      <c r="BGX2157" s="60"/>
      <c r="BGY2157" s="60"/>
      <c r="BGZ2157" s="60"/>
      <c r="BHA2157" s="60"/>
      <c r="BHB2157" s="60"/>
      <c r="BHC2157" s="60"/>
      <c r="BHD2157" s="60"/>
      <c r="BHE2157" s="60"/>
      <c r="BHF2157" s="60"/>
      <c r="BHG2157" s="60"/>
      <c r="BHH2157" s="60"/>
      <c r="BHI2157" s="60"/>
      <c r="BHJ2157" s="60"/>
      <c r="BHK2157" s="60"/>
      <c r="BHL2157" s="60"/>
      <c r="BHM2157" s="60"/>
      <c r="BHN2157" s="60"/>
      <c r="BHO2157" s="60"/>
      <c r="BHP2157" s="60"/>
      <c r="BHQ2157" s="60"/>
      <c r="BHR2157" s="60"/>
      <c r="BHS2157" s="60"/>
      <c r="BHT2157" s="60"/>
      <c r="BHU2157" s="60"/>
      <c r="BHV2157" s="60"/>
      <c r="BHW2157" s="60"/>
      <c r="BHX2157" s="60"/>
      <c r="BHY2157" s="60"/>
      <c r="BHZ2157" s="60"/>
      <c r="BIA2157" s="60"/>
      <c r="BIB2157" s="60"/>
      <c r="BIC2157" s="60"/>
      <c r="BID2157" s="60"/>
      <c r="BIE2157" s="60"/>
      <c r="BIF2157" s="60"/>
      <c r="BIG2157" s="60"/>
      <c r="BIH2157" s="60"/>
      <c r="BII2157" s="60"/>
      <c r="BIJ2157" s="60"/>
      <c r="BIK2157" s="60"/>
      <c r="BIL2157" s="60"/>
      <c r="BIM2157" s="60"/>
      <c r="BIN2157" s="60"/>
      <c r="BIO2157" s="60"/>
      <c r="BIP2157" s="60"/>
      <c r="BIQ2157" s="60"/>
      <c r="BIR2157" s="60"/>
      <c r="BIS2157" s="60"/>
      <c r="BIT2157" s="60"/>
      <c r="BIU2157" s="60"/>
      <c r="BIV2157" s="60"/>
      <c r="BIW2157" s="60"/>
      <c r="BIX2157" s="60"/>
      <c r="BIY2157" s="60"/>
      <c r="BIZ2157" s="60"/>
      <c r="BJA2157" s="60"/>
      <c r="BJB2157" s="60"/>
      <c r="BJC2157" s="60"/>
      <c r="BJD2157" s="60"/>
      <c r="BJE2157" s="60"/>
      <c r="BJF2157" s="60"/>
      <c r="BJG2157" s="60"/>
      <c r="BJH2157" s="60"/>
      <c r="BJI2157" s="60"/>
      <c r="BJJ2157" s="60"/>
      <c r="BJK2157" s="60"/>
      <c r="BJL2157" s="60"/>
      <c r="BJM2157" s="60"/>
      <c r="BJN2157" s="60"/>
      <c r="BJO2157" s="60"/>
      <c r="BJP2157" s="60"/>
      <c r="BJQ2157" s="60"/>
      <c r="BJR2157" s="60"/>
      <c r="BJS2157" s="60"/>
      <c r="BJT2157" s="60"/>
      <c r="BJU2157" s="60"/>
      <c r="BJV2157" s="60"/>
      <c r="BJW2157" s="60"/>
      <c r="BJX2157" s="60"/>
      <c r="BJY2157" s="60"/>
      <c r="BJZ2157" s="60"/>
      <c r="BKA2157" s="60"/>
      <c r="BKB2157" s="60"/>
      <c r="BKC2157" s="60"/>
      <c r="BKD2157" s="60"/>
      <c r="BKE2157" s="60"/>
      <c r="BKF2157" s="60"/>
      <c r="BKG2157" s="60"/>
      <c r="BKH2157" s="60"/>
      <c r="BKI2157" s="60"/>
      <c r="BKJ2157" s="60"/>
      <c r="BKK2157" s="60"/>
      <c r="BKL2157" s="60"/>
      <c r="BKM2157" s="60"/>
      <c r="BKN2157" s="60"/>
      <c r="BKO2157" s="60"/>
      <c r="BKP2157" s="60"/>
      <c r="BKQ2157" s="60"/>
      <c r="BKR2157" s="60"/>
      <c r="BKS2157" s="60"/>
      <c r="BKT2157" s="60"/>
      <c r="BKU2157" s="60"/>
      <c r="BKV2157" s="60"/>
      <c r="BKW2157" s="60"/>
      <c r="BKX2157" s="60"/>
      <c r="BKY2157" s="60"/>
      <c r="BKZ2157" s="60"/>
      <c r="BLA2157" s="60"/>
      <c r="BLB2157" s="60"/>
      <c r="BLC2157" s="60"/>
      <c r="BLD2157" s="60"/>
      <c r="BLE2157" s="60"/>
      <c r="BLF2157" s="60"/>
      <c r="BLG2157" s="60"/>
      <c r="BLH2157" s="60"/>
      <c r="BLI2157" s="60"/>
      <c r="BLJ2157" s="60"/>
      <c r="BLK2157" s="60"/>
      <c r="BLL2157" s="60"/>
      <c r="BLM2157" s="60"/>
      <c r="BLN2157" s="60"/>
      <c r="BLO2157" s="60"/>
      <c r="BLP2157" s="60"/>
      <c r="BLQ2157" s="60"/>
      <c r="BLR2157" s="60"/>
      <c r="BLS2157" s="60"/>
      <c r="BLT2157" s="60"/>
      <c r="BLU2157" s="60"/>
      <c r="BLV2157" s="60"/>
      <c r="BLW2157" s="60"/>
      <c r="BLX2157" s="60"/>
      <c r="BLY2157" s="60"/>
      <c r="BLZ2157" s="60"/>
      <c r="BMA2157" s="60"/>
      <c r="BMB2157" s="60"/>
      <c r="BMC2157" s="60"/>
      <c r="BMD2157" s="60"/>
      <c r="BME2157" s="60"/>
      <c r="BMF2157" s="60"/>
      <c r="BMG2157" s="60"/>
      <c r="BMH2157" s="60"/>
      <c r="BMI2157" s="60"/>
      <c r="BMJ2157" s="60"/>
      <c r="BMK2157" s="60"/>
      <c r="BML2157" s="60"/>
      <c r="BMM2157" s="60"/>
      <c r="BMN2157" s="60"/>
      <c r="BMO2157" s="60"/>
      <c r="BMP2157" s="60"/>
      <c r="BMQ2157" s="60"/>
      <c r="BMR2157" s="60"/>
      <c r="BMS2157" s="60"/>
      <c r="BMT2157" s="60"/>
      <c r="BMU2157" s="60"/>
      <c r="BMV2157" s="60"/>
      <c r="BMW2157" s="60"/>
      <c r="BMX2157" s="60"/>
      <c r="BMY2157" s="60"/>
      <c r="BMZ2157" s="60"/>
      <c r="BNA2157" s="60"/>
      <c r="BNB2157" s="60"/>
      <c r="BNC2157" s="60"/>
      <c r="BND2157" s="60"/>
      <c r="BNE2157" s="60"/>
      <c r="BNF2157" s="60"/>
      <c r="BNG2157" s="60"/>
      <c r="BNH2157" s="60"/>
      <c r="BNI2157" s="60"/>
      <c r="BNJ2157" s="60"/>
      <c r="BNK2157" s="60"/>
      <c r="BNL2157" s="60"/>
      <c r="BNM2157" s="60"/>
      <c r="BNN2157" s="60"/>
      <c r="BNO2157" s="60"/>
      <c r="BNP2157" s="60"/>
      <c r="BNQ2157" s="60"/>
      <c r="BNR2157" s="60"/>
      <c r="BNS2157" s="60"/>
      <c r="BNT2157" s="60"/>
      <c r="BNU2157" s="60"/>
      <c r="BNV2157" s="60"/>
      <c r="BNW2157" s="60"/>
      <c r="BNX2157" s="60"/>
      <c r="BNY2157" s="60"/>
      <c r="BNZ2157" s="60"/>
      <c r="BOA2157" s="60"/>
      <c r="BOB2157" s="60"/>
      <c r="BOC2157" s="60"/>
      <c r="BOD2157" s="60"/>
      <c r="BOE2157" s="60"/>
      <c r="BOF2157" s="60"/>
      <c r="BOG2157" s="60"/>
      <c r="BOH2157" s="60"/>
      <c r="BOI2157" s="60"/>
      <c r="BOJ2157" s="60"/>
      <c r="BOK2157" s="60"/>
      <c r="BOL2157" s="60"/>
      <c r="BOM2157" s="60"/>
      <c r="BON2157" s="60"/>
      <c r="BOO2157" s="60"/>
      <c r="BOP2157" s="60"/>
      <c r="BOQ2157" s="60"/>
      <c r="BOR2157" s="60"/>
      <c r="BOS2157" s="60"/>
      <c r="BOT2157" s="60"/>
      <c r="BOU2157" s="60"/>
      <c r="BOV2157" s="60"/>
      <c r="BOW2157" s="60"/>
      <c r="BOX2157" s="60"/>
      <c r="BOY2157" s="60"/>
      <c r="BOZ2157" s="60"/>
      <c r="BPA2157" s="60"/>
      <c r="BPB2157" s="60"/>
      <c r="BPC2157" s="60"/>
      <c r="BPD2157" s="60"/>
      <c r="BPE2157" s="60"/>
      <c r="BPF2157" s="60"/>
      <c r="BPG2157" s="60"/>
      <c r="BPH2157" s="60"/>
      <c r="BPI2157" s="60"/>
      <c r="BPJ2157" s="60"/>
      <c r="BPK2157" s="60"/>
      <c r="BPL2157" s="60"/>
      <c r="BPM2157" s="60"/>
      <c r="BPN2157" s="60"/>
      <c r="BPO2157" s="60"/>
      <c r="BPP2157" s="60"/>
      <c r="BPQ2157" s="60"/>
      <c r="BPR2157" s="60"/>
      <c r="BPS2157" s="60"/>
      <c r="BPT2157" s="60"/>
      <c r="BPU2157" s="60"/>
      <c r="BPV2157" s="60"/>
      <c r="BPW2157" s="60"/>
      <c r="BPX2157" s="60"/>
      <c r="BPY2157" s="60"/>
      <c r="BPZ2157" s="60"/>
      <c r="BQA2157" s="60"/>
      <c r="BQB2157" s="60"/>
      <c r="BQC2157" s="60"/>
      <c r="BQD2157" s="60"/>
      <c r="BQE2157" s="60"/>
      <c r="BQF2157" s="60"/>
      <c r="BQG2157" s="60"/>
      <c r="BQH2157" s="60"/>
      <c r="BQI2157" s="60"/>
      <c r="BQJ2157" s="60"/>
      <c r="BQK2157" s="60"/>
      <c r="BQL2157" s="60"/>
      <c r="BQM2157" s="60"/>
      <c r="BQN2157" s="60"/>
      <c r="BQO2157" s="60"/>
      <c r="BQP2157" s="60"/>
      <c r="BQQ2157" s="60"/>
      <c r="BQR2157" s="60"/>
      <c r="BQS2157" s="60"/>
      <c r="BQT2157" s="60"/>
      <c r="BQU2157" s="60"/>
      <c r="BQV2157" s="60"/>
      <c r="BQW2157" s="60"/>
      <c r="BQX2157" s="60"/>
      <c r="BQY2157" s="60"/>
      <c r="BQZ2157" s="60"/>
      <c r="BRA2157" s="60"/>
      <c r="BRB2157" s="60"/>
      <c r="BRC2157" s="60"/>
      <c r="BRD2157" s="60"/>
      <c r="BRE2157" s="60"/>
      <c r="BRF2157" s="60"/>
      <c r="BRG2157" s="60"/>
      <c r="BRH2157" s="60"/>
      <c r="BRI2157" s="60"/>
      <c r="BRJ2157" s="60"/>
      <c r="BRK2157" s="60"/>
      <c r="BRL2157" s="60"/>
      <c r="BRM2157" s="60"/>
      <c r="BRN2157" s="60"/>
      <c r="BRO2157" s="60"/>
      <c r="BRP2157" s="60"/>
      <c r="BRQ2157" s="60"/>
      <c r="BRR2157" s="60"/>
      <c r="BRS2157" s="60"/>
      <c r="BRT2157" s="60"/>
      <c r="BRU2157" s="60"/>
      <c r="BRV2157" s="60"/>
      <c r="BRW2157" s="60"/>
      <c r="BRX2157" s="60"/>
      <c r="BRY2157" s="60"/>
      <c r="BRZ2157" s="60"/>
      <c r="BSA2157" s="60"/>
      <c r="BSB2157" s="60"/>
      <c r="BSC2157" s="60"/>
      <c r="BSD2157" s="60"/>
      <c r="BSE2157" s="60"/>
      <c r="BSF2157" s="60"/>
      <c r="BSG2157" s="60"/>
      <c r="BSH2157" s="60"/>
      <c r="BSI2157" s="60"/>
      <c r="BSJ2157" s="60"/>
      <c r="BSK2157" s="60"/>
      <c r="BSL2157" s="60"/>
      <c r="BSM2157" s="60"/>
      <c r="BSN2157" s="60"/>
      <c r="BSO2157" s="60"/>
      <c r="BSP2157" s="60"/>
      <c r="BSQ2157" s="60"/>
      <c r="BSR2157" s="60"/>
      <c r="BSS2157" s="60"/>
      <c r="BST2157" s="60"/>
      <c r="BSU2157" s="60"/>
      <c r="BSV2157" s="60"/>
      <c r="BSW2157" s="60"/>
      <c r="BSX2157" s="60"/>
      <c r="BSY2157" s="60"/>
      <c r="BSZ2157" s="60"/>
      <c r="BTA2157" s="60"/>
      <c r="BTB2157" s="60"/>
      <c r="BTC2157" s="60"/>
      <c r="BTD2157" s="60"/>
      <c r="BTE2157" s="60"/>
      <c r="BTF2157" s="60"/>
      <c r="BTG2157" s="60"/>
      <c r="BTH2157" s="60"/>
      <c r="BTI2157" s="60"/>
      <c r="BTJ2157" s="60"/>
      <c r="BTK2157" s="60"/>
      <c r="BTL2157" s="60"/>
      <c r="BTM2157" s="60"/>
      <c r="BTN2157" s="60"/>
      <c r="BTO2157" s="60"/>
      <c r="BTP2157" s="60"/>
      <c r="BTQ2157" s="60"/>
      <c r="BTR2157" s="60"/>
      <c r="BTS2157" s="60"/>
      <c r="BTT2157" s="60"/>
      <c r="BTU2157" s="60"/>
      <c r="BTV2157" s="60"/>
      <c r="BTW2157" s="60"/>
      <c r="BTX2157" s="60"/>
      <c r="BTY2157" s="60"/>
      <c r="BTZ2157" s="60"/>
      <c r="BUA2157" s="60"/>
      <c r="BUB2157" s="60"/>
      <c r="BUC2157" s="60"/>
      <c r="BUD2157" s="60"/>
      <c r="BUE2157" s="60"/>
      <c r="BUF2157" s="60"/>
      <c r="BUG2157" s="60"/>
      <c r="BUH2157" s="60"/>
      <c r="BUI2157" s="60"/>
      <c r="BUJ2157" s="60"/>
      <c r="BUK2157" s="60"/>
      <c r="BUL2157" s="60"/>
      <c r="BUM2157" s="60"/>
      <c r="BUN2157" s="60"/>
      <c r="BUO2157" s="60"/>
      <c r="BUP2157" s="60"/>
      <c r="BUQ2157" s="60"/>
      <c r="BUR2157" s="60"/>
      <c r="BUS2157" s="60"/>
      <c r="BUT2157" s="60"/>
      <c r="BUU2157" s="60"/>
      <c r="BUV2157" s="60"/>
      <c r="BUW2157" s="60"/>
      <c r="BUX2157" s="60"/>
      <c r="BUY2157" s="60"/>
      <c r="BUZ2157" s="60"/>
      <c r="BVA2157" s="60"/>
      <c r="BVB2157" s="60"/>
      <c r="BVC2157" s="60"/>
      <c r="BVD2157" s="60"/>
      <c r="BVE2157" s="60"/>
      <c r="BVF2157" s="60"/>
      <c r="BVG2157" s="60"/>
      <c r="BVH2157" s="60"/>
      <c r="BVI2157" s="60"/>
      <c r="BVJ2157" s="60"/>
      <c r="BVK2157" s="60"/>
      <c r="BVL2157" s="60"/>
      <c r="BVM2157" s="60"/>
      <c r="BVN2157" s="60"/>
      <c r="BVO2157" s="60"/>
      <c r="BVP2157" s="60"/>
      <c r="BVQ2157" s="60"/>
      <c r="BVR2157" s="60"/>
      <c r="BVS2157" s="60"/>
      <c r="BVT2157" s="60"/>
      <c r="BVU2157" s="60"/>
      <c r="BVV2157" s="60"/>
      <c r="BVW2157" s="60"/>
      <c r="BVX2157" s="60"/>
      <c r="BVY2157" s="60"/>
      <c r="BVZ2157" s="60"/>
      <c r="BWA2157" s="60"/>
      <c r="BWB2157" s="60"/>
      <c r="BWC2157" s="60"/>
      <c r="BWD2157" s="60"/>
      <c r="BWE2157" s="60"/>
      <c r="BWF2157" s="60"/>
      <c r="BWG2157" s="60"/>
      <c r="BWH2157" s="60"/>
      <c r="BWI2157" s="60"/>
      <c r="BWJ2157" s="60"/>
      <c r="BWK2157" s="60"/>
      <c r="BWL2157" s="60"/>
      <c r="BWM2157" s="60"/>
      <c r="BWN2157" s="60"/>
      <c r="BWO2157" s="60"/>
      <c r="BWP2157" s="60"/>
      <c r="BWQ2157" s="60"/>
      <c r="BWR2157" s="60"/>
      <c r="BWS2157" s="60"/>
      <c r="BWT2157" s="60"/>
      <c r="BWU2157" s="60"/>
      <c r="BWV2157" s="60"/>
      <c r="BWW2157" s="60"/>
      <c r="BWX2157" s="60"/>
      <c r="BWY2157" s="60"/>
      <c r="BWZ2157" s="60"/>
      <c r="BXA2157" s="60"/>
      <c r="BXB2157" s="60"/>
      <c r="BXC2157" s="60"/>
      <c r="BXD2157" s="60"/>
      <c r="BXE2157" s="60"/>
      <c r="BXF2157" s="60"/>
      <c r="BXG2157" s="60"/>
      <c r="BXH2157" s="60"/>
      <c r="BXI2157" s="60"/>
      <c r="BXJ2157" s="60"/>
      <c r="BXK2157" s="60"/>
      <c r="BXL2157" s="60"/>
      <c r="BXM2157" s="60"/>
      <c r="BXN2157" s="60"/>
      <c r="BXO2157" s="60"/>
      <c r="BXP2157" s="60"/>
      <c r="BXQ2157" s="60"/>
      <c r="BXR2157" s="60"/>
      <c r="BXS2157" s="60"/>
      <c r="BXT2157" s="60"/>
      <c r="BXU2157" s="60"/>
      <c r="BXV2157" s="60"/>
      <c r="BXW2157" s="60"/>
      <c r="BXX2157" s="60"/>
      <c r="BXY2157" s="60"/>
      <c r="BXZ2157" s="60"/>
      <c r="BYA2157" s="60"/>
      <c r="BYB2157" s="60"/>
      <c r="BYC2157" s="60"/>
      <c r="BYD2157" s="60"/>
      <c r="BYE2157" s="60"/>
      <c r="BYF2157" s="60"/>
      <c r="BYG2157" s="60"/>
      <c r="BYH2157" s="60"/>
      <c r="BYI2157" s="60"/>
      <c r="BYJ2157" s="60"/>
      <c r="BYK2157" s="60"/>
      <c r="BYL2157" s="60"/>
      <c r="BYM2157" s="60"/>
      <c r="BYN2157" s="60"/>
      <c r="BYO2157" s="60"/>
      <c r="BYP2157" s="60"/>
      <c r="BYQ2157" s="60"/>
      <c r="BYR2157" s="60"/>
      <c r="BYS2157" s="60"/>
      <c r="BYT2157" s="60"/>
      <c r="BYU2157" s="60"/>
      <c r="BYV2157" s="60"/>
      <c r="BYW2157" s="60"/>
      <c r="BYX2157" s="60"/>
      <c r="BYY2157" s="60"/>
      <c r="BYZ2157" s="60"/>
      <c r="BZA2157" s="60"/>
      <c r="BZB2157" s="60"/>
      <c r="BZC2157" s="60"/>
      <c r="BZD2157" s="60"/>
      <c r="BZE2157" s="60"/>
      <c r="BZF2157" s="60"/>
      <c r="BZG2157" s="60"/>
      <c r="BZH2157" s="60"/>
      <c r="BZI2157" s="60"/>
      <c r="BZJ2157" s="60"/>
      <c r="BZK2157" s="60"/>
      <c r="BZL2157" s="60"/>
      <c r="BZM2157" s="60"/>
      <c r="BZN2157" s="60"/>
      <c r="BZO2157" s="60"/>
      <c r="BZP2157" s="60"/>
      <c r="BZQ2157" s="60"/>
      <c r="BZR2157" s="60"/>
      <c r="BZS2157" s="60"/>
      <c r="BZT2157" s="60"/>
      <c r="BZU2157" s="60"/>
      <c r="BZV2157" s="60"/>
      <c r="BZW2157" s="60"/>
      <c r="BZX2157" s="60"/>
      <c r="BZY2157" s="60"/>
      <c r="BZZ2157" s="60"/>
      <c r="CAA2157" s="60"/>
      <c r="CAB2157" s="60"/>
      <c r="CAC2157" s="60"/>
      <c r="CAD2157" s="60"/>
      <c r="CAE2157" s="60"/>
      <c r="CAF2157" s="60"/>
      <c r="CAG2157" s="60"/>
      <c r="CAH2157" s="60"/>
      <c r="CAI2157" s="60"/>
      <c r="CAJ2157" s="60"/>
      <c r="CAK2157" s="60"/>
      <c r="CAL2157" s="60"/>
      <c r="CAM2157" s="60"/>
      <c r="CAN2157" s="60"/>
      <c r="CAO2157" s="60"/>
      <c r="CAP2157" s="60"/>
      <c r="CAQ2157" s="60"/>
      <c r="CAR2157" s="60"/>
      <c r="CAS2157" s="60"/>
      <c r="CAT2157" s="60"/>
      <c r="CAU2157" s="60"/>
      <c r="CAV2157" s="60"/>
      <c r="CAW2157" s="60"/>
      <c r="CAX2157" s="60"/>
      <c r="CAY2157" s="60"/>
      <c r="CAZ2157" s="60"/>
      <c r="CBA2157" s="60"/>
      <c r="CBB2157" s="60"/>
      <c r="CBC2157" s="60"/>
      <c r="CBD2157" s="60"/>
      <c r="CBE2157" s="60"/>
      <c r="CBF2157" s="60"/>
      <c r="CBG2157" s="60"/>
      <c r="CBH2157" s="60"/>
      <c r="CBI2157" s="60"/>
      <c r="CBJ2157" s="60"/>
      <c r="CBK2157" s="60"/>
      <c r="CBL2157" s="60"/>
      <c r="CBM2157" s="60"/>
      <c r="CBN2157" s="60"/>
      <c r="CBO2157" s="60"/>
      <c r="CBP2157" s="60"/>
      <c r="CBQ2157" s="60"/>
      <c r="CBR2157" s="60"/>
      <c r="CBS2157" s="60"/>
      <c r="CBT2157" s="60"/>
      <c r="CBU2157" s="60"/>
      <c r="CBV2157" s="60"/>
      <c r="CBW2157" s="60"/>
      <c r="CBX2157" s="60"/>
      <c r="CBY2157" s="60"/>
      <c r="CBZ2157" s="60"/>
      <c r="CCA2157" s="60"/>
      <c r="CCB2157" s="60"/>
      <c r="CCC2157" s="60"/>
      <c r="CCD2157" s="60"/>
      <c r="CCE2157" s="60"/>
      <c r="CCF2157" s="60"/>
      <c r="CCG2157" s="60"/>
      <c r="CCH2157" s="60"/>
      <c r="CCI2157" s="60"/>
      <c r="CCJ2157" s="60"/>
      <c r="CCK2157" s="60"/>
      <c r="CCL2157" s="60"/>
      <c r="CCM2157" s="60"/>
      <c r="CCN2157" s="60"/>
      <c r="CCO2157" s="60"/>
      <c r="CCP2157" s="60"/>
      <c r="CCQ2157" s="60"/>
      <c r="CCR2157" s="60"/>
      <c r="CCS2157" s="60"/>
      <c r="CCT2157" s="60"/>
      <c r="CCU2157" s="60"/>
      <c r="CCV2157" s="60"/>
      <c r="CCW2157" s="60"/>
      <c r="CCX2157" s="60"/>
      <c r="CCY2157" s="60"/>
      <c r="CCZ2157" s="60"/>
      <c r="CDA2157" s="60"/>
      <c r="CDB2157" s="60"/>
      <c r="CDC2157" s="60"/>
      <c r="CDD2157" s="60"/>
      <c r="CDE2157" s="60"/>
      <c r="CDF2157" s="60"/>
      <c r="CDG2157" s="60"/>
      <c r="CDH2157" s="60"/>
      <c r="CDI2157" s="60"/>
      <c r="CDJ2157" s="60"/>
      <c r="CDK2157" s="60"/>
      <c r="CDL2157" s="60"/>
      <c r="CDM2157" s="60"/>
      <c r="CDN2157" s="60"/>
      <c r="CDO2157" s="60"/>
      <c r="CDP2157" s="60"/>
      <c r="CDQ2157" s="60"/>
      <c r="CDR2157" s="60"/>
      <c r="CDS2157" s="60"/>
      <c r="CDT2157" s="60"/>
      <c r="CDU2157" s="60"/>
      <c r="CDV2157" s="60"/>
      <c r="CDW2157" s="60"/>
      <c r="CDX2157" s="60"/>
      <c r="CDY2157" s="60"/>
      <c r="CDZ2157" s="60"/>
      <c r="CEA2157" s="60"/>
      <c r="CEB2157" s="60"/>
      <c r="CEC2157" s="60"/>
      <c r="CED2157" s="60"/>
      <c r="CEE2157" s="60"/>
      <c r="CEF2157" s="60"/>
      <c r="CEG2157" s="60"/>
      <c r="CEH2157" s="60"/>
      <c r="CEI2157" s="60"/>
      <c r="CEJ2157" s="60"/>
      <c r="CEK2157" s="60"/>
      <c r="CEL2157" s="60"/>
      <c r="CEM2157" s="60"/>
      <c r="CEN2157" s="60"/>
      <c r="CEO2157" s="60"/>
      <c r="CEP2157" s="60"/>
      <c r="CEQ2157" s="60"/>
      <c r="CER2157" s="60"/>
      <c r="CES2157" s="60"/>
      <c r="CET2157" s="60"/>
      <c r="CEU2157" s="60"/>
      <c r="CEV2157" s="60"/>
      <c r="CEW2157" s="60"/>
      <c r="CEX2157" s="60"/>
      <c r="CEY2157" s="60"/>
      <c r="CEZ2157" s="60"/>
      <c r="CFA2157" s="60"/>
      <c r="CFB2157" s="60"/>
      <c r="CFC2157" s="60"/>
      <c r="CFD2157" s="60"/>
      <c r="CFE2157" s="60"/>
      <c r="CFF2157" s="60"/>
      <c r="CFG2157" s="60"/>
      <c r="CFH2157" s="60"/>
      <c r="CFI2157" s="60"/>
      <c r="CFJ2157" s="60"/>
      <c r="CFK2157" s="60"/>
      <c r="CFL2157" s="60"/>
      <c r="CFM2157" s="60"/>
      <c r="CFN2157" s="60"/>
      <c r="CFO2157" s="60"/>
      <c r="CFP2157" s="60"/>
      <c r="CFQ2157" s="60"/>
      <c r="CFR2157" s="60"/>
      <c r="CFS2157" s="60"/>
      <c r="CFT2157" s="60"/>
      <c r="CFU2157" s="60"/>
      <c r="CFV2157" s="60"/>
      <c r="CFW2157" s="60"/>
      <c r="CFX2157" s="60"/>
      <c r="CFY2157" s="60"/>
      <c r="CFZ2157" s="60"/>
      <c r="CGA2157" s="60"/>
      <c r="CGB2157" s="60"/>
      <c r="CGC2157" s="60"/>
      <c r="CGD2157" s="60"/>
      <c r="CGE2157" s="60"/>
      <c r="CGF2157" s="60"/>
      <c r="CGG2157" s="60"/>
      <c r="CGH2157" s="60"/>
      <c r="CGI2157" s="60"/>
      <c r="CGJ2157" s="60"/>
      <c r="CGK2157" s="60"/>
      <c r="CGL2157" s="60"/>
      <c r="CGM2157" s="60"/>
      <c r="CGN2157" s="60"/>
      <c r="CGO2157" s="60"/>
      <c r="CGP2157" s="60"/>
      <c r="CGQ2157" s="60"/>
      <c r="CGR2157" s="60"/>
      <c r="CGS2157" s="60"/>
      <c r="CGT2157" s="60"/>
      <c r="CGU2157" s="60"/>
      <c r="CGV2157" s="60"/>
      <c r="CGW2157" s="60"/>
      <c r="CGX2157" s="60"/>
      <c r="CGY2157" s="60"/>
      <c r="CGZ2157" s="60"/>
      <c r="CHA2157" s="60"/>
      <c r="CHB2157" s="60"/>
      <c r="CHC2157" s="60"/>
      <c r="CHD2157" s="60"/>
      <c r="CHE2157" s="60"/>
      <c r="CHF2157" s="60"/>
      <c r="CHG2157" s="60"/>
      <c r="CHH2157" s="60"/>
      <c r="CHI2157" s="60"/>
      <c r="CHJ2157" s="60"/>
      <c r="CHK2157" s="60"/>
      <c r="CHL2157" s="60"/>
      <c r="CHM2157" s="60"/>
      <c r="CHN2157" s="60"/>
      <c r="CHO2157" s="60"/>
      <c r="CHP2157" s="60"/>
      <c r="CHQ2157" s="60"/>
      <c r="CHR2157" s="60"/>
      <c r="CHS2157" s="60"/>
      <c r="CHT2157" s="60"/>
      <c r="CHU2157" s="60"/>
      <c r="CHV2157" s="60"/>
      <c r="CHW2157" s="60"/>
      <c r="CHX2157" s="60"/>
      <c r="CHY2157" s="60"/>
      <c r="CHZ2157" s="60"/>
      <c r="CIA2157" s="60"/>
      <c r="CIB2157" s="60"/>
      <c r="CIC2157" s="60"/>
      <c r="CID2157" s="60"/>
      <c r="CIE2157" s="60"/>
      <c r="CIF2157" s="60"/>
      <c r="CIG2157" s="60"/>
      <c r="CIH2157" s="60"/>
      <c r="CII2157" s="60"/>
      <c r="CIJ2157" s="60"/>
      <c r="CIK2157" s="60"/>
      <c r="CIL2157" s="60"/>
      <c r="CIM2157" s="60"/>
      <c r="CIN2157" s="60"/>
      <c r="CIO2157" s="60"/>
      <c r="CIP2157" s="60"/>
      <c r="CIQ2157" s="60"/>
      <c r="CIR2157" s="60"/>
      <c r="CIS2157" s="60"/>
      <c r="CIT2157" s="60"/>
      <c r="CIU2157" s="60"/>
      <c r="CIV2157" s="60"/>
      <c r="CIW2157" s="60"/>
      <c r="CIX2157" s="60"/>
      <c r="CIY2157" s="60"/>
      <c r="CIZ2157" s="60"/>
      <c r="CJA2157" s="60"/>
      <c r="CJB2157" s="60"/>
      <c r="CJC2157" s="60"/>
      <c r="CJD2157" s="60"/>
      <c r="CJE2157" s="60"/>
      <c r="CJF2157" s="60"/>
      <c r="CJG2157" s="60"/>
      <c r="CJH2157" s="60"/>
      <c r="CJI2157" s="60"/>
      <c r="CJJ2157" s="60"/>
      <c r="CJK2157" s="60"/>
      <c r="CJL2157" s="60"/>
      <c r="CJM2157" s="60"/>
      <c r="CJN2157" s="60"/>
      <c r="CJO2157" s="60"/>
      <c r="CJP2157" s="60"/>
      <c r="CJQ2157" s="60"/>
      <c r="CJR2157" s="60"/>
      <c r="CJS2157" s="60"/>
      <c r="CJT2157" s="60"/>
      <c r="CJU2157" s="60"/>
      <c r="CJV2157" s="60"/>
      <c r="CJW2157" s="60"/>
      <c r="CJX2157" s="60"/>
      <c r="CJY2157" s="60"/>
      <c r="CJZ2157" s="60"/>
      <c r="CKA2157" s="60"/>
      <c r="CKB2157" s="60"/>
      <c r="CKC2157" s="60"/>
      <c r="CKD2157" s="60"/>
      <c r="CKE2157" s="60"/>
      <c r="CKF2157" s="60"/>
      <c r="CKG2157" s="60"/>
      <c r="CKH2157" s="60"/>
      <c r="CKI2157" s="60"/>
      <c r="CKJ2157" s="60"/>
      <c r="CKK2157" s="60"/>
      <c r="CKL2157" s="60"/>
      <c r="CKM2157" s="60"/>
      <c r="CKN2157" s="60"/>
      <c r="CKO2157" s="60"/>
      <c r="CKP2157" s="60"/>
      <c r="CKQ2157" s="60"/>
      <c r="CKR2157" s="60"/>
      <c r="CKS2157" s="60"/>
      <c r="CKT2157" s="60"/>
      <c r="CKU2157" s="60"/>
      <c r="CKV2157" s="60"/>
      <c r="CKW2157" s="60"/>
      <c r="CKX2157" s="60"/>
      <c r="CKY2157" s="60"/>
      <c r="CKZ2157" s="60"/>
      <c r="CLA2157" s="60"/>
      <c r="CLB2157" s="60"/>
      <c r="CLC2157" s="60"/>
      <c r="CLD2157" s="60"/>
      <c r="CLE2157" s="60"/>
      <c r="CLF2157" s="60"/>
      <c r="CLG2157" s="60"/>
      <c r="CLH2157" s="60"/>
      <c r="CLI2157" s="60"/>
      <c r="CLJ2157" s="60"/>
      <c r="CLK2157" s="60"/>
      <c r="CLL2157" s="60"/>
      <c r="CLM2157" s="60"/>
      <c r="CLN2157" s="60"/>
      <c r="CLO2157" s="60"/>
      <c r="CLP2157" s="60"/>
      <c r="CLQ2157" s="60"/>
      <c r="CLR2157" s="60"/>
      <c r="CLS2157" s="60"/>
      <c r="CLT2157" s="60"/>
      <c r="CLU2157" s="60"/>
      <c r="CLV2157" s="60"/>
      <c r="CLW2157" s="60"/>
      <c r="CLX2157" s="60"/>
      <c r="CLY2157" s="60"/>
      <c r="CLZ2157" s="60"/>
      <c r="CMA2157" s="60"/>
      <c r="CMB2157" s="60"/>
      <c r="CMC2157" s="60"/>
      <c r="CMD2157" s="60"/>
      <c r="CME2157" s="60"/>
      <c r="CMF2157" s="60"/>
      <c r="CMG2157" s="60"/>
      <c r="CMH2157" s="60"/>
      <c r="CMI2157" s="60"/>
      <c r="CMJ2157" s="60"/>
      <c r="CMK2157" s="60"/>
      <c r="CML2157" s="60"/>
      <c r="CMM2157" s="60"/>
      <c r="CMN2157" s="60"/>
      <c r="CMO2157" s="60"/>
      <c r="CMP2157" s="60"/>
      <c r="CMQ2157" s="60"/>
      <c r="CMR2157" s="60"/>
      <c r="CMS2157" s="60"/>
      <c r="CMT2157" s="60"/>
      <c r="CMU2157" s="60"/>
      <c r="CMV2157" s="60"/>
      <c r="CMW2157" s="60"/>
      <c r="CMX2157" s="60"/>
      <c r="CMY2157" s="60"/>
      <c r="CMZ2157" s="60"/>
      <c r="CNA2157" s="60"/>
      <c r="CNB2157" s="60"/>
      <c r="CNC2157" s="60"/>
      <c r="CND2157" s="60"/>
      <c r="CNE2157" s="60"/>
      <c r="CNF2157" s="60"/>
      <c r="CNG2157" s="60"/>
      <c r="CNH2157" s="60"/>
      <c r="CNI2157" s="60"/>
      <c r="CNJ2157" s="60"/>
      <c r="CNK2157" s="60"/>
      <c r="CNL2157" s="60"/>
      <c r="CNM2157" s="60"/>
      <c r="CNN2157" s="60"/>
      <c r="CNO2157" s="60"/>
      <c r="CNP2157" s="60"/>
      <c r="CNQ2157" s="60"/>
      <c r="CNR2157" s="60"/>
      <c r="CNS2157" s="60"/>
      <c r="CNT2157" s="60"/>
      <c r="CNU2157" s="60"/>
      <c r="CNV2157" s="60"/>
      <c r="CNW2157" s="60"/>
      <c r="CNX2157" s="60"/>
      <c r="CNY2157" s="60"/>
      <c r="CNZ2157" s="60"/>
      <c r="COA2157" s="60"/>
      <c r="COB2157" s="60"/>
      <c r="COC2157" s="60"/>
      <c r="COD2157" s="60"/>
      <c r="COE2157" s="60"/>
      <c r="COF2157" s="60"/>
      <c r="COG2157" s="60"/>
      <c r="COH2157" s="60"/>
      <c r="COI2157" s="60"/>
      <c r="COJ2157" s="60"/>
      <c r="COK2157" s="60"/>
      <c r="COL2157" s="60"/>
      <c r="COM2157" s="60"/>
      <c r="CON2157" s="60"/>
      <c r="COO2157" s="60"/>
      <c r="COP2157" s="60"/>
      <c r="COQ2157" s="60"/>
      <c r="COR2157" s="60"/>
      <c r="COS2157" s="60"/>
      <c r="COT2157" s="60"/>
      <c r="COU2157" s="60"/>
      <c r="COV2157" s="60"/>
      <c r="COW2157" s="60"/>
      <c r="COX2157" s="60"/>
      <c r="COY2157" s="60"/>
      <c r="COZ2157" s="60"/>
      <c r="CPA2157" s="60"/>
      <c r="CPB2157" s="60"/>
      <c r="CPC2157" s="60"/>
      <c r="CPD2157" s="60"/>
      <c r="CPE2157" s="60"/>
      <c r="CPF2157" s="60"/>
      <c r="CPG2157" s="60"/>
      <c r="CPH2157" s="60"/>
      <c r="CPI2157" s="60"/>
      <c r="CPJ2157" s="60"/>
      <c r="CPK2157" s="60"/>
      <c r="CPL2157" s="60"/>
      <c r="CPM2157" s="60"/>
      <c r="CPN2157" s="60"/>
      <c r="CPO2157" s="60"/>
      <c r="CPP2157" s="60"/>
      <c r="CPQ2157" s="60"/>
      <c r="CPR2157" s="60"/>
      <c r="CPS2157" s="60"/>
      <c r="CPT2157" s="60"/>
      <c r="CPU2157" s="60"/>
      <c r="CPV2157" s="60"/>
      <c r="CPW2157" s="60"/>
      <c r="CPX2157" s="60"/>
      <c r="CPY2157" s="60"/>
      <c r="CPZ2157" s="60"/>
      <c r="CQA2157" s="60"/>
      <c r="CQB2157" s="60"/>
      <c r="CQC2157" s="60"/>
      <c r="CQD2157" s="60"/>
      <c r="CQE2157" s="60"/>
      <c r="CQF2157" s="60"/>
      <c r="CQG2157" s="60"/>
      <c r="CQH2157" s="60"/>
      <c r="CQI2157" s="60"/>
      <c r="CQJ2157" s="60"/>
      <c r="CQK2157" s="60"/>
      <c r="CQL2157" s="60"/>
      <c r="CQM2157" s="60"/>
      <c r="CQN2157" s="60"/>
      <c r="CQO2157" s="60"/>
      <c r="CQP2157" s="60"/>
      <c r="CQQ2157" s="60"/>
      <c r="CQR2157" s="60"/>
      <c r="CQS2157" s="60"/>
      <c r="CQT2157" s="60"/>
      <c r="CQU2157" s="60"/>
      <c r="CQV2157" s="60"/>
      <c r="CQW2157" s="60"/>
      <c r="CQX2157" s="60"/>
      <c r="CQY2157" s="60"/>
      <c r="CQZ2157" s="60"/>
      <c r="CRA2157" s="60"/>
      <c r="CRB2157" s="60"/>
      <c r="CRC2157" s="60"/>
      <c r="CRD2157" s="60"/>
      <c r="CRE2157" s="60"/>
      <c r="CRF2157" s="60"/>
      <c r="CRG2157" s="60"/>
      <c r="CRH2157" s="60"/>
      <c r="CRI2157" s="60"/>
      <c r="CRJ2157" s="60"/>
      <c r="CRK2157" s="60"/>
      <c r="CRL2157" s="60"/>
      <c r="CRM2157" s="60"/>
      <c r="CRN2157" s="60"/>
      <c r="CRO2157" s="60"/>
      <c r="CRP2157" s="60"/>
      <c r="CRQ2157" s="60"/>
      <c r="CRR2157" s="60"/>
      <c r="CRS2157" s="60"/>
      <c r="CRT2157" s="60"/>
      <c r="CRU2157" s="60"/>
      <c r="CRV2157" s="60"/>
      <c r="CRW2157" s="60"/>
      <c r="CRX2157" s="60"/>
      <c r="CRY2157" s="60"/>
      <c r="CRZ2157" s="60"/>
      <c r="CSA2157" s="60"/>
      <c r="CSB2157" s="60"/>
      <c r="CSC2157" s="60"/>
      <c r="CSD2157" s="60"/>
      <c r="CSE2157" s="60"/>
      <c r="CSF2157" s="60"/>
      <c r="CSG2157" s="60"/>
      <c r="CSH2157" s="60"/>
      <c r="CSI2157" s="60"/>
      <c r="CSJ2157" s="60"/>
      <c r="CSK2157" s="60"/>
      <c r="CSL2157" s="60"/>
      <c r="CSM2157" s="60"/>
      <c r="CSN2157" s="60"/>
      <c r="CSO2157" s="60"/>
      <c r="CSP2157" s="60"/>
      <c r="CSQ2157" s="60"/>
      <c r="CSR2157" s="60"/>
      <c r="CSS2157" s="60"/>
      <c r="CST2157" s="60"/>
      <c r="CSU2157" s="60"/>
      <c r="CSV2157" s="60"/>
      <c r="CSW2157" s="60"/>
      <c r="CSX2157" s="60"/>
      <c r="CSY2157" s="60"/>
      <c r="CSZ2157" s="60"/>
      <c r="CTA2157" s="60"/>
      <c r="CTB2157" s="60"/>
      <c r="CTC2157" s="60"/>
      <c r="CTD2157" s="60"/>
      <c r="CTE2157" s="60"/>
      <c r="CTF2157" s="60"/>
      <c r="CTG2157" s="60"/>
      <c r="CTH2157" s="60"/>
      <c r="CTI2157" s="60"/>
      <c r="CTJ2157" s="60"/>
      <c r="CTK2157" s="60"/>
      <c r="CTL2157" s="60"/>
      <c r="CTM2157" s="60"/>
      <c r="CTN2157" s="60"/>
      <c r="CTO2157" s="60"/>
      <c r="CTP2157" s="60"/>
      <c r="CTQ2157" s="60"/>
      <c r="CTR2157" s="60"/>
      <c r="CTS2157" s="60"/>
      <c r="CTT2157" s="60"/>
      <c r="CTU2157" s="60"/>
      <c r="CTV2157" s="60"/>
      <c r="CTW2157" s="60"/>
      <c r="CTX2157" s="60"/>
      <c r="CTY2157" s="60"/>
      <c r="CTZ2157" s="60"/>
      <c r="CUA2157" s="60"/>
      <c r="CUB2157" s="60"/>
      <c r="CUC2157" s="60"/>
      <c r="CUD2157" s="60"/>
      <c r="CUE2157" s="60"/>
      <c r="CUF2157" s="60"/>
      <c r="CUG2157" s="60"/>
      <c r="CUH2157" s="60"/>
      <c r="CUI2157" s="60"/>
      <c r="CUJ2157" s="60"/>
      <c r="CUK2157" s="60"/>
      <c r="CUL2157" s="60"/>
      <c r="CUM2157" s="60"/>
      <c r="CUN2157" s="60"/>
      <c r="CUO2157" s="60"/>
      <c r="CUP2157" s="60"/>
      <c r="CUQ2157" s="60"/>
      <c r="CUR2157" s="60"/>
      <c r="CUS2157" s="60"/>
      <c r="CUT2157" s="60"/>
      <c r="CUU2157" s="60"/>
      <c r="CUV2157" s="60"/>
      <c r="CUW2157" s="60"/>
      <c r="CUX2157" s="60"/>
      <c r="CUY2157" s="60"/>
      <c r="CUZ2157" s="60"/>
      <c r="CVA2157" s="60"/>
      <c r="CVB2157" s="60"/>
      <c r="CVC2157" s="60"/>
      <c r="CVD2157" s="60"/>
      <c r="CVE2157" s="60"/>
      <c r="CVF2157" s="60"/>
      <c r="CVG2157" s="60"/>
      <c r="CVH2157" s="60"/>
      <c r="CVI2157" s="60"/>
      <c r="CVJ2157" s="60"/>
      <c r="CVK2157" s="60"/>
      <c r="CVL2157" s="60"/>
      <c r="CVM2157" s="60"/>
      <c r="CVN2157" s="60"/>
      <c r="CVO2157" s="60"/>
      <c r="CVP2157" s="60"/>
      <c r="CVQ2157" s="60"/>
      <c r="CVR2157" s="60"/>
      <c r="CVS2157" s="60"/>
      <c r="CVT2157" s="60"/>
      <c r="CVU2157" s="60"/>
      <c r="CVV2157" s="60"/>
      <c r="CVW2157" s="60"/>
      <c r="CVX2157" s="60"/>
      <c r="CVY2157" s="60"/>
      <c r="CVZ2157" s="60"/>
      <c r="CWA2157" s="60"/>
      <c r="CWB2157" s="60"/>
      <c r="CWC2157" s="60"/>
      <c r="CWD2157" s="60"/>
      <c r="CWE2157" s="60"/>
      <c r="CWF2157" s="60"/>
      <c r="CWG2157" s="60"/>
      <c r="CWH2157" s="60"/>
      <c r="CWI2157" s="60"/>
      <c r="CWJ2157" s="60"/>
      <c r="CWK2157" s="60"/>
      <c r="CWL2157" s="60"/>
      <c r="CWM2157" s="60"/>
      <c r="CWN2157" s="60"/>
      <c r="CWO2157" s="60"/>
      <c r="CWP2157" s="60"/>
      <c r="CWQ2157" s="60"/>
      <c r="CWR2157" s="60"/>
      <c r="CWS2157" s="60"/>
      <c r="CWT2157" s="60"/>
      <c r="CWU2157" s="60"/>
      <c r="CWV2157" s="60"/>
      <c r="CWW2157" s="60"/>
      <c r="CWX2157" s="60"/>
      <c r="CWY2157" s="60"/>
      <c r="CWZ2157" s="60"/>
      <c r="CXA2157" s="60"/>
      <c r="CXB2157" s="60"/>
      <c r="CXC2157" s="60"/>
      <c r="CXD2157" s="60"/>
      <c r="CXE2157" s="60"/>
      <c r="CXF2157" s="60"/>
      <c r="CXG2157" s="60"/>
      <c r="CXH2157" s="60"/>
      <c r="CXI2157" s="60"/>
      <c r="CXJ2157" s="60"/>
      <c r="CXK2157" s="60"/>
      <c r="CXL2157" s="60"/>
      <c r="CXM2157" s="60"/>
      <c r="CXN2157" s="60"/>
      <c r="CXO2157" s="60"/>
      <c r="CXP2157" s="60"/>
      <c r="CXQ2157" s="60"/>
      <c r="CXR2157" s="60"/>
      <c r="CXS2157" s="60"/>
      <c r="CXT2157" s="60"/>
      <c r="CXU2157" s="60"/>
      <c r="CXV2157" s="60"/>
      <c r="CXW2157" s="60"/>
      <c r="CXX2157" s="60"/>
      <c r="CXY2157" s="60"/>
      <c r="CXZ2157" s="60"/>
      <c r="CYA2157" s="60"/>
      <c r="CYB2157" s="60"/>
      <c r="CYC2157" s="60"/>
      <c r="CYD2157" s="60"/>
      <c r="CYE2157" s="60"/>
      <c r="CYF2157" s="60"/>
      <c r="CYG2157" s="60"/>
      <c r="CYH2157" s="60"/>
      <c r="CYI2157" s="60"/>
      <c r="CYJ2157" s="60"/>
      <c r="CYK2157" s="60"/>
      <c r="CYL2157" s="60"/>
      <c r="CYM2157" s="60"/>
      <c r="CYN2157" s="60"/>
      <c r="CYO2157" s="60"/>
      <c r="CYP2157" s="60"/>
      <c r="CYQ2157" s="60"/>
      <c r="CYR2157" s="60"/>
      <c r="CYS2157" s="60"/>
      <c r="CYT2157" s="60"/>
      <c r="CYU2157" s="60"/>
      <c r="CYV2157" s="60"/>
      <c r="CYW2157" s="60"/>
      <c r="CYX2157" s="60"/>
      <c r="CYY2157" s="60"/>
      <c r="CYZ2157" s="60"/>
      <c r="CZA2157" s="60"/>
      <c r="CZB2157" s="60"/>
      <c r="CZC2157" s="60"/>
      <c r="CZD2157" s="60"/>
      <c r="CZE2157" s="60"/>
      <c r="CZF2157" s="60"/>
      <c r="CZG2157" s="60"/>
      <c r="CZH2157" s="60"/>
      <c r="CZI2157" s="60"/>
      <c r="CZJ2157" s="60"/>
      <c r="CZK2157" s="60"/>
      <c r="CZL2157" s="60"/>
      <c r="CZM2157" s="60"/>
      <c r="CZN2157" s="60"/>
      <c r="CZO2157" s="60"/>
      <c r="CZP2157" s="60"/>
      <c r="CZQ2157" s="60"/>
      <c r="CZR2157" s="60"/>
      <c r="CZS2157" s="60"/>
      <c r="CZT2157" s="60"/>
      <c r="CZU2157" s="60"/>
      <c r="CZV2157" s="60"/>
      <c r="CZW2157" s="60"/>
      <c r="CZX2157" s="60"/>
      <c r="CZY2157" s="60"/>
      <c r="CZZ2157" s="60"/>
      <c r="DAA2157" s="60"/>
      <c r="DAB2157" s="60"/>
      <c r="DAC2157" s="60"/>
      <c r="DAD2157" s="60"/>
      <c r="DAE2157" s="60"/>
      <c r="DAF2157" s="60"/>
      <c r="DAG2157" s="60"/>
      <c r="DAH2157" s="60"/>
      <c r="DAI2157" s="60"/>
      <c r="DAJ2157" s="60"/>
      <c r="DAK2157" s="60"/>
      <c r="DAL2157" s="60"/>
      <c r="DAM2157" s="60"/>
      <c r="DAN2157" s="60"/>
      <c r="DAO2157" s="60"/>
      <c r="DAP2157" s="60"/>
      <c r="DAQ2157" s="60"/>
      <c r="DAR2157" s="60"/>
      <c r="DAS2157" s="60"/>
      <c r="DAT2157" s="60"/>
      <c r="DAU2157" s="60"/>
      <c r="DAV2157" s="60"/>
      <c r="DAW2157" s="60"/>
      <c r="DAX2157" s="60"/>
      <c r="DAY2157" s="60"/>
      <c r="DAZ2157" s="60"/>
      <c r="DBA2157" s="60"/>
      <c r="DBB2157" s="60"/>
      <c r="DBC2157" s="60"/>
      <c r="DBD2157" s="60"/>
      <c r="DBE2157" s="60"/>
      <c r="DBF2157" s="60"/>
      <c r="DBG2157" s="60"/>
      <c r="DBH2157" s="60"/>
      <c r="DBI2157" s="60"/>
      <c r="DBJ2157" s="60"/>
      <c r="DBK2157" s="60"/>
      <c r="DBL2157" s="60"/>
      <c r="DBM2157" s="60"/>
      <c r="DBN2157" s="60"/>
      <c r="DBO2157" s="60"/>
      <c r="DBP2157" s="60"/>
      <c r="DBQ2157" s="60"/>
      <c r="DBR2157" s="60"/>
      <c r="DBS2157" s="60"/>
      <c r="DBT2157" s="60"/>
      <c r="DBU2157" s="60"/>
      <c r="DBV2157" s="60"/>
      <c r="DBW2157" s="60"/>
      <c r="DBX2157" s="60"/>
      <c r="DBY2157" s="60"/>
      <c r="DBZ2157" s="60"/>
      <c r="DCA2157" s="60"/>
      <c r="DCB2157" s="60"/>
      <c r="DCC2157" s="60"/>
      <c r="DCD2157" s="60"/>
      <c r="DCE2157" s="60"/>
      <c r="DCF2157" s="60"/>
      <c r="DCG2157" s="60"/>
      <c r="DCH2157" s="60"/>
      <c r="DCI2157" s="60"/>
      <c r="DCJ2157" s="60"/>
      <c r="DCK2157" s="60"/>
      <c r="DCL2157" s="60"/>
      <c r="DCM2157" s="60"/>
      <c r="DCN2157" s="60"/>
      <c r="DCO2157" s="60"/>
      <c r="DCP2157" s="60"/>
      <c r="DCQ2157" s="60"/>
      <c r="DCR2157" s="60"/>
      <c r="DCS2157" s="60"/>
      <c r="DCT2157" s="60"/>
      <c r="DCU2157" s="60"/>
      <c r="DCV2157" s="60"/>
      <c r="DCW2157" s="60"/>
      <c r="DCX2157" s="60"/>
      <c r="DCY2157" s="60"/>
      <c r="DCZ2157" s="60"/>
      <c r="DDA2157" s="60"/>
      <c r="DDB2157" s="60"/>
      <c r="DDC2157" s="60"/>
      <c r="DDD2157" s="60"/>
      <c r="DDE2157" s="60"/>
      <c r="DDF2157" s="60"/>
      <c r="DDG2157" s="60"/>
      <c r="DDH2157" s="60"/>
      <c r="DDI2157" s="60"/>
      <c r="DDJ2157" s="60"/>
      <c r="DDK2157" s="60"/>
      <c r="DDL2157" s="60"/>
      <c r="DDM2157" s="60"/>
      <c r="DDN2157" s="60"/>
      <c r="DDO2157" s="60"/>
      <c r="DDP2157" s="60"/>
      <c r="DDQ2157" s="60"/>
      <c r="DDR2157" s="60"/>
      <c r="DDS2157" s="60"/>
      <c r="DDT2157" s="60"/>
      <c r="DDU2157" s="60"/>
      <c r="DDV2157" s="60"/>
      <c r="DDW2157" s="60"/>
      <c r="DDX2157" s="60"/>
      <c r="DDY2157" s="60"/>
      <c r="DDZ2157" s="60"/>
      <c r="DEA2157" s="60"/>
      <c r="DEB2157" s="60"/>
      <c r="DEC2157" s="60"/>
      <c r="DED2157" s="60"/>
      <c r="DEE2157" s="60"/>
      <c r="DEF2157" s="60"/>
      <c r="DEG2157" s="60"/>
      <c r="DEH2157" s="60"/>
      <c r="DEI2157" s="60"/>
      <c r="DEJ2157" s="60"/>
      <c r="DEK2157" s="60"/>
      <c r="DEL2157" s="60"/>
      <c r="DEM2157" s="60"/>
      <c r="DEN2157" s="60"/>
      <c r="DEO2157" s="60"/>
      <c r="DEP2157" s="60"/>
      <c r="DEQ2157" s="60"/>
      <c r="DER2157" s="60"/>
      <c r="DES2157" s="60"/>
      <c r="DET2157" s="60"/>
      <c r="DEU2157" s="60"/>
      <c r="DEV2157" s="60"/>
      <c r="DEW2157" s="60"/>
      <c r="DEX2157" s="60"/>
      <c r="DEY2157" s="60"/>
      <c r="DEZ2157" s="60"/>
      <c r="DFA2157" s="60"/>
      <c r="DFB2157" s="60"/>
      <c r="DFC2157" s="60"/>
      <c r="DFD2157" s="60"/>
      <c r="DFE2157" s="60"/>
      <c r="DFF2157" s="60"/>
      <c r="DFG2157" s="60"/>
      <c r="DFH2157" s="60"/>
      <c r="DFI2157" s="60"/>
      <c r="DFJ2157" s="60"/>
      <c r="DFK2157" s="60"/>
      <c r="DFL2157" s="60"/>
      <c r="DFM2157" s="60"/>
      <c r="DFN2157" s="60"/>
      <c r="DFO2157" s="60"/>
      <c r="DFP2157" s="60"/>
      <c r="DFQ2157" s="60"/>
      <c r="DFR2157" s="60"/>
      <c r="DFS2157" s="60"/>
      <c r="DFT2157" s="60"/>
      <c r="DFU2157" s="60"/>
      <c r="DFV2157" s="60"/>
      <c r="DFW2157" s="60"/>
      <c r="DFX2157" s="60"/>
      <c r="DFY2157" s="60"/>
      <c r="DFZ2157" s="60"/>
      <c r="DGA2157" s="60"/>
      <c r="DGB2157" s="60"/>
      <c r="DGC2157" s="60"/>
      <c r="DGD2157" s="60"/>
      <c r="DGE2157" s="60"/>
      <c r="DGF2157" s="60"/>
      <c r="DGG2157" s="60"/>
      <c r="DGH2157" s="60"/>
      <c r="DGI2157" s="60"/>
      <c r="DGJ2157" s="60"/>
      <c r="DGK2157" s="60"/>
      <c r="DGL2157" s="60"/>
      <c r="DGM2157" s="60"/>
      <c r="DGN2157" s="60"/>
      <c r="DGO2157" s="60"/>
      <c r="DGP2157" s="60"/>
      <c r="DGQ2157" s="60"/>
      <c r="DGR2157" s="60"/>
      <c r="DGS2157" s="60"/>
      <c r="DGT2157" s="60"/>
      <c r="DGU2157" s="60"/>
      <c r="DGV2157" s="60"/>
      <c r="DGW2157" s="60"/>
      <c r="DGX2157" s="60"/>
      <c r="DGY2157" s="60"/>
      <c r="DGZ2157" s="60"/>
      <c r="DHA2157" s="60"/>
      <c r="DHB2157" s="60"/>
      <c r="DHC2157" s="60"/>
      <c r="DHD2157" s="60"/>
      <c r="DHE2157" s="60"/>
      <c r="DHF2157" s="60"/>
      <c r="DHG2157" s="60"/>
      <c r="DHH2157" s="60"/>
      <c r="DHI2157" s="60"/>
      <c r="DHJ2157" s="60"/>
      <c r="DHK2157" s="60"/>
      <c r="DHL2157" s="60"/>
      <c r="DHM2157" s="60"/>
      <c r="DHN2157" s="60"/>
      <c r="DHO2157" s="60"/>
      <c r="DHP2157" s="60"/>
      <c r="DHQ2157" s="60"/>
      <c r="DHR2157" s="60"/>
      <c r="DHS2157" s="60"/>
      <c r="DHT2157" s="60"/>
      <c r="DHU2157" s="60"/>
      <c r="DHV2157" s="60"/>
      <c r="DHW2157" s="60"/>
      <c r="DHX2157" s="60"/>
      <c r="DHY2157" s="60"/>
      <c r="DHZ2157" s="60"/>
      <c r="DIA2157" s="60"/>
      <c r="DIB2157" s="60"/>
      <c r="DIC2157" s="60"/>
      <c r="DID2157" s="60"/>
      <c r="DIE2157" s="60"/>
      <c r="DIF2157" s="60"/>
      <c r="DIG2157" s="60"/>
      <c r="DIH2157" s="60"/>
      <c r="DII2157" s="60"/>
      <c r="DIJ2157" s="60"/>
      <c r="DIK2157" s="60"/>
      <c r="DIL2157" s="60"/>
      <c r="DIM2157" s="60"/>
      <c r="DIN2157" s="60"/>
      <c r="DIO2157" s="60"/>
      <c r="DIP2157" s="60"/>
      <c r="DIQ2157" s="60"/>
      <c r="DIR2157" s="60"/>
      <c r="DIS2157" s="60"/>
      <c r="DIT2157" s="60"/>
      <c r="DIU2157" s="60"/>
      <c r="DIV2157" s="60"/>
      <c r="DIW2157" s="60"/>
      <c r="DIX2157" s="60"/>
      <c r="DIY2157" s="60"/>
      <c r="DIZ2157" s="60"/>
      <c r="DJA2157" s="60"/>
      <c r="DJB2157" s="60"/>
      <c r="DJC2157" s="60"/>
      <c r="DJD2157" s="60"/>
      <c r="DJE2157" s="60"/>
      <c r="DJF2157" s="60"/>
      <c r="DJG2157" s="60"/>
      <c r="DJH2157" s="60"/>
      <c r="DJI2157" s="60"/>
      <c r="DJJ2157" s="60"/>
      <c r="DJK2157" s="60"/>
      <c r="DJL2157" s="60"/>
      <c r="DJM2157" s="60"/>
      <c r="DJN2157" s="60"/>
      <c r="DJO2157" s="60"/>
      <c r="DJP2157" s="60"/>
      <c r="DJQ2157" s="60"/>
      <c r="DJR2157" s="60"/>
      <c r="DJS2157" s="60"/>
      <c r="DJT2157" s="60"/>
      <c r="DJU2157" s="60"/>
      <c r="DJV2157" s="60"/>
      <c r="DJW2157" s="60"/>
      <c r="DJX2157" s="60"/>
      <c r="DJY2157" s="60"/>
      <c r="DJZ2157" s="60"/>
      <c r="DKA2157" s="60"/>
      <c r="DKB2157" s="60"/>
      <c r="DKC2157" s="60"/>
      <c r="DKD2157" s="60"/>
      <c r="DKE2157" s="60"/>
      <c r="DKF2157" s="60"/>
      <c r="DKG2157" s="60"/>
      <c r="DKH2157" s="60"/>
      <c r="DKI2157" s="60"/>
      <c r="DKJ2157" s="60"/>
      <c r="DKK2157" s="60"/>
      <c r="DKL2157" s="60"/>
      <c r="DKM2157" s="60"/>
      <c r="DKN2157" s="60"/>
      <c r="DKO2157" s="60"/>
      <c r="DKP2157" s="60"/>
      <c r="DKQ2157" s="60"/>
      <c r="DKR2157" s="60"/>
      <c r="DKS2157" s="60"/>
      <c r="DKT2157" s="60"/>
      <c r="DKU2157" s="60"/>
      <c r="DKV2157" s="60"/>
      <c r="DKW2157" s="60"/>
      <c r="DKX2157" s="60"/>
      <c r="DKY2157" s="60"/>
      <c r="DKZ2157" s="60"/>
      <c r="DLA2157" s="60"/>
      <c r="DLB2157" s="60"/>
      <c r="DLC2157" s="60"/>
      <c r="DLD2157" s="60"/>
      <c r="DLE2157" s="60"/>
      <c r="DLF2157" s="60"/>
      <c r="DLG2157" s="60"/>
      <c r="DLH2157" s="60"/>
      <c r="DLI2157" s="60"/>
      <c r="DLJ2157" s="60"/>
      <c r="DLK2157" s="60"/>
      <c r="DLL2157" s="60"/>
      <c r="DLM2157" s="60"/>
      <c r="DLN2157" s="60"/>
      <c r="DLO2157" s="60"/>
      <c r="DLP2157" s="60"/>
      <c r="DLQ2157" s="60"/>
      <c r="DLR2157" s="60"/>
      <c r="DLS2157" s="60"/>
      <c r="DLT2157" s="60"/>
      <c r="DLU2157" s="60"/>
      <c r="DLV2157" s="60"/>
      <c r="DLW2157" s="60"/>
      <c r="DLX2157" s="60"/>
      <c r="DLY2157" s="60"/>
      <c r="DLZ2157" s="60"/>
      <c r="DMA2157" s="60"/>
      <c r="DMB2157" s="60"/>
      <c r="DMC2157" s="60"/>
      <c r="DMD2157" s="60"/>
      <c r="DME2157" s="60"/>
      <c r="DMF2157" s="60"/>
      <c r="DMG2157" s="60"/>
      <c r="DMH2157" s="60"/>
      <c r="DMI2157" s="60"/>
      <c r="DMJ2157" s="60"/>
      <c r="DMK2157" s="60"/>
      <c r="DML2157" s="60"/>
      <c r="DMM2157" s="60"/>
      <c r="DMN2157" s="60"/>
      <c r="DMO2157" s="60"/>
      <c r="DMP2157" s="60"/>
      <c r="DMQ2157" s="60"/>
      <c r="DMR2157" s="60"/>
      <c r="DMS2157" s="60"/>
      <c r="DMT2157" s="60"/>
      <c r="DMU2157" s="60"/>
      <c r="DMV2157" s="60"/>
      <c r="DMW2157" s="60"/>
      <c r="DMX2157" s="60"/>
      <c r="DMY2157" s="60"/>
      <c r="DMZ2157" s="60"/>
      <c r="DNA2157" s="60"/>
      <c r="DNB2157" s="60"/>
      <c r="DNC2157" s="60"/>
      <c r="DND2157" s="60"/>
      <c r="DNE2157" s="60"/>
      <c r="DNF2157" s="60"/>
      <c r="DNG2157" s="60"/>
      <c r="DNH2157" s="60"/>
      <c r="DNI2157" s="60"/>
      <c r="DNJ2157" s="60"/>
      <c r="DNK2157" s="60"/>
      <c r="DNL2157" s="60"/>
      <c r="DNM2157" s="60"/>
      <c r="DNN2157" s="60"/>
      <c r="DNO2157" s="60"/>
      <c r="DNP2157" s="60"/>
      <c r="DNQ2157" s="60"/>
      <c r="DNR2157" s="60"/>
      <c r="DNS2157" s="60"/>
      <c r="DNT2157" s="60"/>
      <c r="DNU2157" s="60"/>
      <c r="DNV2157" s="60"/>
      <c r="DNW2157" s="60"/>
      <c r="DNX2157" s="60"/>
      <c r="DNY2157" s="60"/>
      <c r="DNZ2157" s="60"/>
      <c r="DOA2157" s="60"/>
      <c r="DOB2157" s="60"/>
      <c r="DOC2157" s="60"/>
      <c r="DOD2157" s="60"/>
      <c r="DOE2157" s="60"/>
      <c r="DOF2157" s="60"/>
      <c r="DOG2157" s="60"/>
      <c r="DOH2157" s="60"/>
      <c r="DOI2157" s="60"/>
      <c r="DOJ2157" s="60"/>
      <c r="DOK2157" s="60"/>
      <c r="DOL2157" s="60"/>
      <c r="DOM2157" s="60"/>
      <c r="DON2157" s="60"/>
      <c r="DOO2157" s="60"/>
      <c r="DOP2157" s="60"/>
      <c r="DOQ2157" s="60"/>
      <c r="DOR2157" s="60"/>
      <c r="DOS2157" s="60"/>
      <c r="DOT2157" s="60"/>
      <c r="DOU2157" s="60"/>
      <c r="DOV2157" s="60"/>
      <c r="DOW2157" s="60"/>
      <c r="DOX2157" s="60"/>
      <c r="DOY2157" s="60"/>
      <c r="DOZ2157" s="60"/>
      <c r="DPA2157" s="60"/>
      <c r="DPB2157" s="60"/>
      <c r="DPC2157" s="60"/>
      <c r="DPD2157" s="60"/>
      <c r="DPE2157" s="60"/>
      <c r="DPF2157" s="60"/>
      <c r="DPG2157" s="60"/>
      <c r="DPH2157" s="60"/>
      <c r="DPI2157" s="60"/>
      <c r="DPJ2157" s="60"/>
      <c r="DPK2157" s="60"/>
      <c r="DPL2157" s="60"/>
      <c r="DPM2157" s="60"/>
      <c r="DPN2157" s="60"/>
      <c r="DPO2157" s="60"/>
      <c r="DPP2157" s="60"/>
      <c r="DPQ2157" s="60"/>
      <c r="DPR2157" s="60"/>
      <c r="DPS2157" s="60"/>
      <c r="DPT2157" s="60"/>
      <c r="DPU2157" s="60"/>
      <c r="DPV2157" s="60"/>
      <c r="DPW2157" s="60"/>
      <c r="DPX2157" s="60"/>
      <c r="DPY2157" s="60"/>
      <c r="DPZ2157" s="60"/>
      <c r="DQA2157" s="60"/>
      <c r="DQB2157" s="60"/>
      <c r="DQC2157" s="60"/>
      <c r="DQD2157" s="60"/>
      <c r="DQE2157" s="60"/>
      <c r="DQF2157" s="60"/>
      <c r="DQG2157" s="60"/>
      <c r="DQH2157" s="60"/>
      <c r="DQI2157" s="60"/>
      <c r="DQJ2157" s="60"/>
      <c r="DQK2157" s="60"/>
      <c r="DQL2157" s="60"/>
      <c r="DQM2157" s="60"/>
      <c r="DQN2157" s="60"/>
      <c r="DQO2157" s="60"/>
      <c r="DQP2157" s="60"/>
      <c r="DQQ2157" s="60"/>
      <c r="DQR2157" s="60"/>
      <c r="DQS2157" s="60"/>
      <c r="DQT2157" s="60"/>
      <c r="DQU2157" s="60"/>
      <c r="DQV2157" s="60"/>
      <c r="DQW2157" s="60"/>
      <c r="DQX2157" s="60"/>
      <c r="DQY2157" s="60"/>
      <c r="DQZ2157" s="60"/>
      <c r="DRA2157" s="60"/>
      <c r="DRB2157" s="60"/>
      <c r="DRC2157" s="60"/>
      <c r="DRD2157" s="60"/>
      <c r="DRE2157" s="60"/>
      <c r="DRF2157" s="60"/>
      <c r="DRG2157" s="60"/>
      <c r="DRH2157" s="60"/>
      <c r="DRI2157" s="60"/>
      <c r="DRJ2157" s="60"/>
      <c r="DRK2157" s="60"/>
      <c r="DRL2157" s="60"/>
      <c r="DRM2157" s="60"/>
      <c r="DRN2157" s="60"/>
      <c r="DRO2157" s="60"/>
      <c r="DRP2157" s="60"/>
      <c r="DRQ2157" s="60"/>
      <c r="DRR2157" s="60"/>
      <c r="DRS2157" s="60"/>
      <c r="DRT2157" s="60"/>
      <c r="DRU2157" s="60"/>
      <c r="DRV2157" s="60"/>
      <c r="DRW2157" s="60"/>
      <c r="DRX2157" s="60"/>
      <c r="DRY2157" s="60"/>
      <c r="DRZ2157" s="60"/>
      <c r="DSA2157" s="60"/>
      <c r="DSB2157" s="60"/>
      <c r="DSC2157" s="60"/>
      <c r="DSD2157" s="60"/>
      <c r="DSE2157" s="60"/>
      <c r="DSF2157" s="60"/>
      <c r="DSG2157" s="60"/>
      <c r="DSH2157" s="60"/>
      <c r="DSI2157" s="60"/>
      <c r="DSJ2157" s="60"/>
      <c r="DSK2157" s="60"/>
      <c r="DSL2157" s="60"/>
      <c r="DSM2157" s="60"/>
      <c r="DSN2157" s="60"/>
      <c r="DSO2157" s="60"/>
      <c r="DSP2157" s="60"/>
      <c r="DSQ2157" s="60"/>
      <c r="DSR2157" s="60"/>
      <c r="DSS2157" s="60"/>
      <c r="DST2157" s="60"/>
      <c r="DSU2157" s="60"/>
      <c r="DSV2157" s="60"/>
      <c r="DSW2157" s="60"/>
      <c r="DSX2157" s="60"/>
      <c r="DSY2157" s="60"/>
      <c r="DSZ2157" s="60"/>
      <c r="DTA2157" s="60"/>
      <c r="DTB2157" s="60"/>
      <c r="DTC2157" s="60"/>
      <c r="DTD2157" s="60"/>
      <c r="DTE2157" s="60"/>
      <c r="DTF2157" s="60"/>
      <c r="DTG2157" s="60"/>
      <c r="DTH2157" s="60"/>
      <c r="DTI2157" s="60"/>
      <c r="DTJ2157" s="60"/>
      <c r="DTK2157" s="60"/>
      <c r="DTL2157" s="60"/>
      <c r="DTM2157" s="60"/>
      <c r="DTN2157" s="60"/>
      <c r="DTO2157" s="60"/>
      <c r="DTP2157" s="60"/>
      <c r="DTQ2157" s="60"/>
      <c r="DTR2157" s="60"/>
      <c r="DTS2157" s="60"/>
      <c r="DTT2157" s="60"/>
      <c r="DTU2157" s="60"/>
      <c r="DTV2157" s="60"/>
      <c r="DTW2157" s="60"/>
      <c r="DTX2157" s="60"/>
      <c r="DTY2157" s="60"/>
      <c r="DTZ2157" s="60"/>
      <c r="DUA2157" s="60"/>
      <c r="DUB2157" s="60"/>
      <c r="DUC2157" s="60"/>
      <c r="DUD2157" s="60"/>
      <c r="DUE2157" s="60"/>
      <c r="DUF2157" s="60"/>
      <c r="DUG2157" s="60"/>
      <c r="DUH2157" s="60"/>
      <c r="DUI2157" s="60"/>
      <c r="DUJ2157" s="60"/>
      <c r="DUK2157" s="60"/>
      <c r="DUL2157" s="60"/>
      <c r="DUM2157" s="60"/>
      <c r="DUN2157" s="60"/>
      <c r="DUO2157" s="60"/>
      <c r="DUP2157" s="60"/>
      <c r="DUQ2157" s="60"/>
      <c r="DUR2157" s="60"/>
      <c r="DUS2157" s="60"/>
      <c r="DUT2157" s="60"/>
      <c r="DUU2157" s="60"/>
      <c r="DUV2157" s="60"/>
      <c r="DUW2157" s="60"/>
      <c r="DUX2157" s="60"/>
      <c r="DUY2157" s="60"/>
      <c r="DUZ2157" s="60"/>
      <c r="DVA2157" s="60"/>
      <c r="DVB2157" s="60"/>
      <c r="DVC2157" s="60"/>
      <c r="DVD2157" s="60"/>
      <c r="DVE2157" s="60"/>
      <c r="DVF2157" s="60"/>
      <c r="DVG2157" s="60"/>
      <c r="DVH2157" s="60"/>
      <c r="DVI2157" s="60"/>
      <c r="DVJ2157" s="60"/>
      <c r="DVK2157" s="60"/>
      <c r="DVL2157" s="60"/>
      <c r="DVM2157" s="60"/>
      <c r="DVN2157" s="60"/>
      <c r="DVO2157" s="60"/>
      <c r="DVP2157" s="60"/>
      <c r="DVQ2157" s="60"/>
      <c r="DVR2157" s="60"/>
      <c r="DVS2157" s="60"/>
      <c r="DVT2157" s="60"/>
      <c r="DVU2157" s="60"/>
      <c r="DVV2157" s="60"/>
      <c r="DVW2157" s="60"/>
      <c r="DVX2157" s="60"/>
      <c r="DVY2157" s="60"/>
      <c r="DVZ2157" s="60"/>
      <c r="DWA2157" s="60"/>
      <c r="DWB2157" s="60"/>
      <c r="DWC2157" s="60"/>
      <c r="DWD2157" s="60"/>
      <c r="DWE2157" s="60"/>
      <c r="DWF2157" s="60"/>
      <c r="DWG2157" s="60"/>
      <c r="DWH2157" s="60"/>
      <c r="DWI2157" s="60"/>
      <c r="DWJ2157" s="60"/>
      <c r="DWK2157" s="60"/>
      <c r="DWL2157" s="60"/>
      <c r="DWM2157" s="60"/>
      <c r="DWN2157" s="60"/>
      <c r="DWO2157" s="60"/>
      <c r="DWP2157" s="60"/>
      <c r="DWQ2157" s="60"/>
      <c r="DWR2157" s="60"/>
      <c r="DWS2157" s="60"/>
      <c r="DWT2157" s="60"/>
      <c r="DWU2157" s="60"/>
      <c r="DWV2157" s="60"/>
      <c r="DWW2157" s="60"/>
      <c r="DWX2157" s="60"/>
      <c r="DWY2157" s="60"/>
      <c r="DWZ2157" s="60"/>
      <c r="DXA2157" s="60"/>
      <c r="DXB2157" s="60"/>
      <c r="DXC2157" s="60"/>
      <c r="DXD2157" s="60"/>
      <c r="DXE2157" s="60"/>
      <c r="DXF2157" s="60"/>
      <c r="DXG2157" s="60"/>
      <c r="DXH2157" s="60"/>
      <c r="DXI2157" s="60"/>
      <c r="DXJ2157" s="60"/>
      <c r="DXK2157" s="60"/>
      <c r="DXL2157" s="60"/>
      <c r="DXM2157" s="60"/>
      <c r="DXN2157" s="60"/>
      <c r="DXO2157" s="60"/>
      <c r="DXP2157" s="60"/>
      <c r="DXQ2157" s="60"/>
      <c r="DXR2157" s="60"/>
      <c r="DXS2157" s="60"/>
      <c r="DXT2157" s="60"/>
      <c r="DXU2157" s="60"/>
      <c r="DXV2157" s="60"/>
      <c r="DXW2157" s="60"/>
      <c r="DXX2157" s="60"/>
      <c r="DXY2157" s="60"/>
      <c r="DXZ2157" s="60"/>
      <c r="DYA2157" s="60"/>
      <c r="DYB2157" s="60"/>
      <c r="DYC2157" s="60"/>
      <c r="DYD2157" s="60"/>
      <c r="DYE2157" s="60"/>
      <c r="DYF2157" s="60"/>
      <c r="DYG2157" s="60"/>
      <c r="DYH2157" s="60"/>
      <c r="DYI2157" s="60"/>
      <c r="DYJ2157" s="60"/>
      <c r="DYK2157" s="60"/>
      <c r="DYL2157" s="60"/>
      <c r="DYM2157" s="60"/>
      <c r="DYN2157" s="60"/>
      <c r="DYO2157" s="60"/>
      <c r="DYP2157" s="60"/>
      <c r="DYQ2157" s="60"/>
      <c r="DYR2157" s="60"/>
      <c r="DYS2157" s="60"/>
      <c r="DYT2157" s="60"/>
      <c r="DYU2157" s="60"/>
      <c r="DYV2157" s="60"/>
      <c r="DYW2157" s="60"/>
      <c r="DYX2157" s="60"/>
      <c r="DYY2157" s="60"/>
      <c r="DYZ2157" s="60"/>
      <c r="DZA2157" s="60"/>
      <c r="DZB2157" s="60"/>
      <c r="DZC2157" s="60"/>
      <c r="DZD2157" s="60"/>
      <c r="DZE2157" s="60"/>
      <c r="DZF2157" s="60"/>
      <c r="DZG2157" s="60"/>
      <c r="DZH2157" s="60"/>
      <c r="DZI2157" s="60"/>
      <c r="DZJ2157" s="60"/>
      <c r="DZK2157" s="60"/>
      <c r="DZL2157" s="60"/>
      <c r="DZM2157" s="60"/>
      <c r="DZN2157" s="60"/>
      <c r="DZO2157" s="60"/>
      <c r="DZP2157" s="60"/>
      <c r="DZQ2157" s="60"/>
      <c r="DZR2157" s="60"/>
      <c r="DZS2157" s="60"/>
      <c r="DZT2157" s="60"/>
      <c r="DZU2157" s="60"/>
      <c r="DZV2157" s="60"/>
      <c r="DZW2157" s="60"/>
      <c r="DZX2157" s="60"/>
      <c r="DZY2157" s="60"/>
      <c r="DZZ2157" s="60"/>
      <c r="EAA2157" s="60"/>
      <c r="EAB2157" s="60"/>
      <c r="EAC2157" s="60"/>
      <c r="EAD2157" s="60"/>
      <c r="EAE2157" s="60"/>
      <c r="EAF2157" s="60"/>
      <c r="EAG2157" s="60"/>
      <c r="EAH2157" s="60"/>
      <c r="EAI2157" s="60"/>
      <c r="EAJ2157" s="60"/>
      <c r="EAK2157" s="60"/>
      <c r="EAL2157" s="60"/>
      <c r="EAM2157" s="60"/>
      <c r="EAN2157" s="60"/>
      <c r="EAO2157" s="60"/>
      <c r="EAP2157" s="60"/>
      <c r="EAQ2157" s="60"/>
      <c r="EAR2157" s="60"/>
      <c r="EAS2157" s="60"/>
      <c r="EAT2157" s="60"/>
      <c r="EAU2157" s="60"/>
      <c r="EAV2157" s="60"/>
      <c r="EAW2157" s="60"/>
      <c r="EAX2157" s="60"/>
      <c r="EAY2157" s="60"/>
      <c r="EAZ2157" s="60"/>
      <c r="EBA2157" s="60"/>
      <c r="EBB2157" s="60"/>
      <c r="EBC2157" s="60"/>
      <c r="EBD2157" s="60"/>
      <c r="EBE2157" s="60"/>
      <c r="EBF2157" s="60"/>
      <c r="EBG2157" s="60"/>
      <c r="EBH2157" s="60"/>
      <c r="EBI2157" s="60"/>
      <c r="EBJ2157" s="60"/>
      <c r="EBK2157" s="60"/>
      <c r="EBL2157" s="60"/>
      <c r="EBM2157" s="60"/>
      <c r="EBN2157" s="60"/>
      <c r="EBO2157" s="60"/>
      <c r="EBP2157" s="60"/>
      <c r="EBQ2157" s="60"/>
      <c r="EBR2157" s="60"/>
      <c r="EBS2157" s="60"/>
      <c r="EBT2157" s="60"/>
      <c r="EBU2157" s="60"/>
      <c r="EBV2157" s="60"/>
      <c r="EBW2157" s="60"/>
      <c r="EBX2157" s="60"/>
      <c r="EBY2157" s="60"/>
      <c r="EBZ2157" s="60"/>
      <c r="ECA2157" s="60"/>
      <c r="ECB2157" s="60"/>
      <c r="ECC2157" s="60"/>
      <c r="ECD2157" s="60"/>
      <c r="ECE2157" s="60"/>
      <c r="ECF2157" s="60"/>
      <c r="ECG2157" s="60"/>
      <c r="ECH2157" s="60"/>
      <c r="ECI2157" s="60"/>
      <c r="ECJ2157" s="60"/>
      <c r="ECK2157" s="60"/>
      <c r="ECL2157" s="60"/>
      <c r="ECM2157" s="60"/>
      <c r="ECN2157" s="60"/>
      <c r="ECO2157" s="60"/>
      <c r="ECP2157" s="60"/>
      <c r="ECQ2157" s="60"/>
      <c r="ECR2157" s="60"/>
      <c r="ECS2157" s="60"/>
      <c r="ECT2157" s="60"/>
      <c r="ECU2157" s="60"/>
      <c r="ECV2157" s="60"/>
      <c r="ECW2157" s="60"/>
      <c r="ECX2157" s="60"/>
      <c r="ECY2157" s="60"/>
      <c r="ECZ2157" s="60"/>
      <c r="EDA2157" s="60"/>
      <c r="EDB2157" s="60"/>
      <c r="EDC2157" s="60"/>
      <c r="EDD2157" s="60"/>
      <c r="EDE2157" s="60"/>
      <c r="EDF2157" s="60"/>
      <c r="EDG2157" s="60"/>
      <c r="EDH2157" s="60"/>
      <c r="EDI2157" s="60"/>
      <c r="EDJ2157" s="60"/>
      <c r="EDK2157" s="60"/>
      <c r="EDL2157" s="60"/>
      <c r="EDM2157" s="60"/>
      <c r="EDN2157" s="60"/>
      <c r="EDO2157" s="60"/>
      <c r="EDP2157" s="60"/>
      <c r="EDQ2157" s="60"/>
      <c r="EDR2157" s="60"/>
      <c r="EDS2157" s="60"/>
      <c r="EDT2157" s="60"/>
      <c r="EDU2157" s="60"/>
      <c r="EDV2157" s="60"/>
      <c r="EDW2157" s="60"/>
      <c r="EDX2157" s="60"/>
      <c r="EDY2157" s="60"/>
      <c r="EDZ2157" s="60"/>
      <c r="EEA2157" s="60"/>
      <c r="EEB2157" s="60"/>
      <c r="EEC2157" s="60"/>
      <c r="EED2157" s="60"/>
      <c r="EEE2157" s="60"/>
      <c r="EEF2157" s="60"/>
      <c r="EEG2157" s="60"/>
      <c r="EEH2157" s="60"/>
      <c r="EEI2157" s="60"/>
      <c r="EEJ2157" s="60"/>
      <c r="EEK2157" s="60"/>
      <c r="EEL2157" s="60"/>
      <c r="EEM2157" s="60"/>
      <c r="EEN2157" s="60"/>
      <c r="EEO2157" s="60"/>
      <c r="EEP2157" s="60"/>
      <c r="EEQ2157" s="60"/>
      <c r="EER2157" s="60"/>
      <c r="EES2157" s="60"/>
      <c r="EET2157" s="60"/>
      <c r="EEU2157" s="60"/>
      <c r="EEV2157" s="60"/>
      <c r="EEW2157" s="60"/>
      <c r="EEX2157" s="60"/>
      <c r="EEY2157" s="60"/>
      <c r="EEZ2157" s="60"/>
      <c r="EFA2157" s="60"/>
      <c r="EFB2157" s="60"/>
      <c r="EFC2157" s="60"/>
      <c r="EFD2157" s="60"/>
      <c r="EFE2157" s="60"/>
      <c r="EFF2157" s="60"/>
      <c r="EFG2157" s="60"/>
      <c r="EFH2157" s="60"/>
      <c r="EFI2157" s="60"/>
      <c r="EFJ2157" s="60"/>
      <c r="EFK2157" s="60"/>
      <c r="EFL2157" s="60"/>
      <c r="EFM2157" s="60"/>
      <c r="EFN2157" s="60"/>
      <c r="EFO2157" s="60"/>
      <c r="EFP2157" s="60"/>
      <c r="EFQ2157" s="60"/>
      <c r="EFR2157" s="60"/>
      <c r="EFS2157" s="60"/>
      <c r="EFT2157" s="60"/>
      <c r="EFU2157" s="60"/>
      <c r="EFV2157" s="60"/>
      <c r="EFW2157" s="60"/>
      <c r="EFX2157" s="60"/>
      <c r="EFY2157" s="60"/>
      <c r="EFZ2157" s="60"/>
      <c r="EGA2157" s="60"/>
      <c r="EGB2157" s="60"/>
      <c r="EGC2157" s="60"/>
      <c r="EGD2157" s="60"/>
      <c r="EGE2157" s="60"/>
      <c r="EGF2157" s="60"/>
      <c r="EGG2157" s="60"/>
      <c r="EGH2157" s="60"/>
      <c r="EGI2157" s="60"/>
      <c r="EGJ2157" s="60"/>
      <c r="EGK2157" s="60"/>
      <c r="EGL2157" s="60"/>
      <c r="EGM2157" s="60"/>
      <c r="EGN2157" s="60"/>
      <c r="EGO2157" s="60"/>
      <c r="EGP2157" s="60"/>
      <c r="EGQ2157" s="60"/>
      <c r="EGR2157" s="60"/>
      <c r="EGS2157" s="60"/>
      <c r="EGT2157" s="60"/>
      <c r="EGU2157" s="60"/>
      <c r="EGV2157" s="60"/>
      <c r="EGW2157" s="60"/>
      <c r="EGX2157" s="60"/>
      <c r="EGY2157" s="60"/>
      <c r="EGZ2157" s="60"/>
      <c r="EHA2157" s="60"/>
      <c r="EHB2157" s="60"/>
      <c r="EHC2157" s="60"/>
      <c r="EHD2157" s="60"/>
      <c r="EHE2157" s="60"/>
      <c r="EHF2157" s="60"/>
      <c r="EHG2157" s="60"/>
      <c r="EHH2157" s="60"/>
      <c r="EHI2157" s="60"/>
      <c r="EHJ2157" s="60"/>
      <c r="EHK2157" s="60"/>
      <c r="EHL2157" s="60"/>
      <c r="EHM2157" s="60"/>
      <c r="EHN2157" s="60"/>
      <c r="EHO2157" s="60"/>
      <c r="EHP2157" s="60"/>
      <c r="EHQ2157" s="60"/>
      <c r="EHR2157" s="60"/>
      <c r="EHS2157" s="60"/>
      <c r="EHT2157" s="60"/>
      <c r="EHU2157" s="60"/>
      <c r="EHV2157" s="60"/>
      <c r="EHW2157" s="60"/>
      <c r="EHX2157" s="60"/>
      <c r="EHY2157" s="60"/>
      <c r="EHZ2157" s="60"/>
      <c r="EIA2157" s="60"/>
      <c r="EIB2157" s="60"/>
      <c r="EIC2157" s="60"/>
      <c r="EID2157" s="60"/>
      <c r="EIE2157" s="60"/>
      <c r="EIF2157" s="60"/>
      <c r="EIG2157" s="60"/>
      <c r="EIH2157" s="60"/>
      <c r="EII2157" s="60"/>
      <c r="EIJ2157" s="60"/>
      <c r="EIK2157" s="60"/>
      <c r="EIL2157" s="60"/>
      <c r="EIM2157" s="60"/>
      <c r="EIN2157" s="60"/>
      <c r="EIO2157" s="60"/>
      <c r="EIP2157" s="60"/>
      <c r="EIQ2157" s="60"/>
      <c r="EIR2157" s="60"/>
      <c r="EIS2157" s="60"/>
      <c r="EIT2157" s="60"/>
      <c r="EIU2157" s="60"/>
      <c r="EIV2157" s="60"/>
      <c r="EIW2157" s="60"/>
      <c r="EIX2157" s="60"/>
      <c r="EIY2157" s="60"/>
      <c r="EIZ2157" s="60"/>
      <c r="EJA2157" s="60"/>
      <c r="EJB2157" s="60"/>
      <c r="EJC2157" s="60"/>
      <c r="EJD2157" s="60"/>
      <c r="EJE2157" s="60"/>
      <c r="EJF2157" s="60"/>
      <c r="EJG2157" s="60"/>
      <c r="EJH2157" s="60"/>
      <c r="EJI2157" s="60"/>
      <c r="EJJ2157" s="60"/>
      <c r="EJK2157" s="60"/>
      <c r="EJL2157" s="60"/>
      <c r="EJM2157" s="60"/>
      <c r="EJN2157" s="60"/>
      <c r="EJO2157" s="60"/>
      <c r="EJP2157" s="60"/>
      <c r="EJQ2157" s="60"/>
      <c r="EJR2157" s="60"/>
      <c r="EJS2157" s="60"/>
      <c r="EJT2157" s="60"/>
      <c r="EJU2157" s="60"/>
      <c r="EJV2157" s="60"/>
      <c r="EJW2157" s="60"/>
      <c r="EJX2157" s="60"/>
      <c r="EJY2157" s="60"/>
      <c r="EJZ2157" s="60"/>
      <c r="EKA2157" s="60"/>
      <c r="EKB2157" s="60"/>
      <c r="EKC2157" s="60"/>
      <c r="EKD2157" s="60"/>
      <c r="EKE2157" s="60"/>
      <c r="EKF2157" s="60"/>
      <c r="EKG2157" s="60"/>
      <c r="EKH2157" s="60"/>
      <c r="EKI2157" s="60"/>
      <c r="EKJ2157" s="60"/>
      <c r="EKK2157" s="60"/>
      <c r="EKL2157" s="60"/>
      <c r="EKM2157" s="60"/>
      <c r="EKN2157" s="60"/>
      <c r="EKO2157" s="60"/>
      <c r="EKP2157" s="60"/>
      <c r="EKQ2157" s="60"/>
      <c r="EKR2157" s="60"/>
      <c r="EKS2157" s="60"/>
      <c r="EKT2157" s="60"/>
      <c r="EKU2157" s="60"/>
      <c r="EKV2157" s="60"/>
      <c r="EKW2157" s="60"/>
      <c r="EKX2157" s="60"/>
      <c r="EKY2157" s="60"/>
      <c r="EKZ2157" s="60"/>
      <c r="ELA2157" s="60"/>
      <c r="ELB2157" s="60"/>
      <c r="ELC2157" s="60"/>
      <c r="ELD2157" s="60"/>
      <c r="ELE2157" s="60"/>
      <c r="ELF2157" s="60"/>
      <c r="ELG2157" s="60"/>
      <c r="ELH2157" s="60"/>
      <c r="ELI2157" s="60"/>
      <c r="ELJ2157" s="60"/>
      <c r="ELK2157" s="60"/>
      <c r="ELL2157" s="60"/>
      <c r="ELM2157" s="60"/>
      <c r="ELN2157" s="60"/>
      <c r="ELO2157" s="60"/>
      <c r="ELP2157" s="60"/>
      <c r="ELQ2157" s="60"/>
      <c r="ELR2157" s="60"/>
      <c r="ELS2157" s="60"/>
      <c r="ELT2157" s="60"/>
      <c r="ELU2157" s="60"/>
      <c r="ELV2157" s="60"/>
      <c r="ELW2157" s="60"/>
      <c r="ELX2157" s="60"/>
      <c r="ELY2157" s="60"/>
      <c r="ELZ2157" s="60"/>
      <c r="EMA2157" s="60"/>
      <c r="EMB2157" s="60"/>
      <c r="EMC2157" s="60"/>
      <c r="EMD2157" s="60"/>
      <c r="EME2157" s="60"/>
      <c r="EMF2157" s="60"/>
      <c r="EMG2157" s="60"/>
      <c r="EMH2157" s="60"/>
      <c r="EMI2157" s="60"/>
      <c r="EMJ2157" s="60"/>
      <c r="EMK2157" s="60"/>
      <c r="EML2157" s="60"/>
      <c r="EMM2157" s="60"/>
      <c r="EMN2157" s="60"/>
      <c r="EMO2157" s="60"/>
      <c r="EMP2157" s="60"/>
      <c r="EMQ2157" s="60"/>
      <c r="EMR2157" s="60"/>
      <c r="EMS2157" s="60"/>
      <c r="EMT2157" s="60"/>
      <c r="EMU2157" s="60"/>
      <c r="EMV2157" s="60"/>
      <c r="EMW2157" s="60"/>
      <c r="EMX2157" s="60"/>
      <c r="EMY2157" s="60"/>
      <c r="EMZ2157" s="60"/>
      <c r="ENA2157" s="60"/>
      <c r="ENB2157" s="60"/>
      <c r="ENC2157" s="60"/>
      <c r="END2157" s="60"/>
      <c r="ENE2157" s="60"/>
      <c r="ENF2157" s="60"/>
      <c r="ENG2157" s="60"/>
      <c r="ENH2157" s="60"/>
      <c r="ENI2157" s="60"/>
      <c r="ENJ2157" s="60"/>
      <c r="ENK2157" s="60"/>
      <c r="ENL2157" s="60"/>
      <c r="ENM2157" s="60"/>
      <c r="ENN2157" s="60"/>
      <c r="ENO2157" s="60"/>
      <c r="ENP2157" s="60"/>
      <c r="ENQ2157" s="60"/>
      <c r="ENR2157" s="60"/>
      <c r="ENS2157" s="60"/>
      <c r="ENT2157" s="60"/>
      <c r="ENU2157" s="60"/>
      <c r="ENV2157" s="60"/>
      <c r="ENW2157" s="60"/>
      <c r="ENX2157" s="60"/>
      <c r="ENY2157" s="60"/>
      <c r="ENZ2157" s="60"/>
      <c r="EOA2157" s="60"/>
      <c r="EOB2157" s="60"/>
      <c r="EOC2157" s="60"/>
      <c r="EOD2157" s="60"/>
      <c r="EOE2157" s="60"/>
      <c r="EOF2157" s="60"/>
      <c r="EOG2157" s="60"/>
      <c r="EOH2157" s="60"/>
      <c r="EOI2157" s="60"/>
      <c r="EOJ2157" s="60"/>
      <c r="EOK2157" s="60"/>
      <c r="EOL2157" s="60"/>
      <c r="EOM2157" s="60"/>
      <c r="EON2157" s="60"/>
      <c r="EOO2157" s="60"/>
      <c r="EOP2157" s="60"/>
      <c r="EOQ2157" s="60"/>
      <c r="EOR2157" s="60"/>
      <c r="EOS2157" s="60"/>
      <c r="EOT2157" s="60"/>
      <c r="EOU2157" s="60"/>
      <c r="EOV2157" s="60"/>
      <c r="EOW2157" s="60"/>
      <c r="EOX2157" s="60"/>
      <c r="EOY2157" s="60"/>
      <c r="EOZ2157" s="60"/>
      <c r="EPA2157" s="60"/>
      <c r="EPB2157" s="60"/>
      <c r="EPC2157" s="60"/>
      <c r="EPD2157" s="60"/>
      <c r="EPE2157" s="60"/>
      <c r="EPF2157" s="60"/>
      <c r="EPG2157" s="60"/>
      <c r="EPH2157" s="60"/>
      <c r="EPI2157" s="60"/>
      <c r="EPJ2157" s="60"/>
      <c r="EPK2157" s="60"/>
      <c r="EPL2157" s="60"/>
      <c r="EPM2157" s="60"/>
      <c r="EPN2157" s="60"/>
      <c r="EPO2157" s="60"/>
      <c r="EPP2157" s="60"/>
      <c r="EPQ2157" s="60"/>
      <c r="EPR2157" s="60"/>
      <c r="EPS2157" s="60"/>
      <c r="EPT2157" s="60"/>
      <c r="EPU2157" s="60"/>
      <c r="EPV2157" s="60"/>
      <c r="EPW2157" s="60"/>
      <c r="EPX2157" s="60"/>
      <c r="EPY2157" s="60"/>
      <c r="EPZ2157" s="60"/>
      <c r="EQA2157" s="60"/>
      <c r="EQB2157" s="60"/>
      <c r="EQC2157" s="60"/>
      <c r="EQD2157" s="60"/>
      <c r="EQE2157" s="60"/>
      <c r="EQF2157" s="60"/>
      <c r="EQG2157" s="60"/>
      <c r="EQH2157" s="60"/>
      <c r="EQI2157" s="60"/>
      <c r="EQJ2157" s="60"/>
      <c r="EQK2157" s="60"/>
      <c r="EQL2157" s="60"/>
      <c r="EQM2157" s="60"/>
      <c r="EQN2157" s="60"/>
      <c r="EQO2157" s="60"/>
      <c r="EQP2157" s="60"/>
      <c r="EQQ2157" s="60"/>
      <c r="EQR2157" s="60"/>
      <c r="EQS2157" s="60"/>
      <c r="EQT2157" s="60"/>
      <c r="EQU2157" s="60"/>
      <c r="EQV2157" s="60"/>
      <c r="EQW2157" s="60"/>
      <c r="EQX2157" s="60"/>
      <c r="EQY2157" s="60"/>
      <c r="EQZ2157" s="60"/>
      <c r="ERA2157" s="60"/>
      <c r="ERB2157" s="60"/>
      <c r="ERC2157" s="60"/>
      <c r="ERD2157" s="60"/>
      <c r="ERE2157" s="60"/>
      <c r="ERF2157" s="60"/>
      <c r="ERG2157" s="60"/>
      <c r="ERH2157" s="60"/>
      <c r="ERI2157" s="60"/>
      <c r="ERJ2157" s="60"/>
      <c r="ERK2157" s="60"/>
      <c r="ERL2157" s="60"/>
      <c r="ERM2157" s="60"/>
      <c r="ERN2157" s="60"/>
      <c r="ERO2157" s="60"/>
      <c r="ERP2157" s="60"/>
      <c r="ERQ2157" s="60"/>
      <c r="ERR2157" s="60"/>
      <c r="ERS2157" s="60"/>
      <c r="ERT2157" s="60"/>
      <c r="ERU2157" s="60"/>
      <c r="ERV2157" s="60"/>
      <c r="ERW2157" s="60"/>
      <c r="ERX2157" s="60"/>
      <c r="ERY2157" s="60"/>
      <c r="ERZ2157" s="60"/>
      <c r="ESA2157" s="60"/>
      <c r="ESB2157" s="60"/>
      <c r="ESC2157" s="60"/>
      <c r="ESD2157" s="60"/>
      <c r="ESE2157" s="60"/>
      <c r="ESF2157" s="60"/>
      <c r="ESG2157" s="60"/>
      <c r="ESH2157" s="60"/>
      <c r="ESI2157" s="60"/>
      <c r="ESJ2157" s="60"/>
      <c r="ESK2157" s="60"/>
      <c r="ESL2157" s="60"/>
      <c r="ESM2157" s="60"/>
      <c r="ESN2157" s="60"/>
      <c r="ESO2157" s="60"/>
      <c r="ESP2157" s="60"/>
      <c r="ESQ2157" s="60"/>
      <c r="ESR2157" s="60"/>
      <c r="ESS2157" s="60"/>
      <c r="EST2157" s="60"/>
      <c r="ESU2157" s="60"/>
      <c r="ESV2157" s="60"/>
      <c r="ESW2157" s="60"/>
      <c r="ESX2157" s="60"/>
      <c r="ESY2157" s="60"/>
      <c r="ESZ2157" s="60"/>
      <c r="ETA2157" s="60"/>
      <c r="ETB2157" s="60"/>
      <c r="ETC2157" s="60"/>
      <c r="ETD2157" s="60"/>
      <c r="ETE2157" s="60"/>
      <c r="ETF2157" s="60"/>
      <c r="ETG2157" s="60"/>
      <c r="ETH2157" s="60"/>
      <c r="ETI2157" s="60"/>
      <c r="ETJ2157" s="60"/>
      <c r="ETK2157" s="60"/>
      <c r="ETL2157" s="60"/>
      <c r="ETM2157" s="60"/>
      <c r="ETN2157" s="60"/>
      <c r="ETO2157" s="60"/>
      <c r="ETP2157" s="60"/>
      <c r="ETQ2157" s="60"/>
      <c r="ETR2157" s="60"/>
      <c r="ETS2157" s="60"/>
      <c r="ETT2157" s="60"/>
      <c r="ETU2157" s="60"/>
      <c r="ETV2157" s="60"/>
      <c r="ETW2157" s="60"/>
      <c r="ETX2157" s="60"/>
      <c r="ETY2157" s="60"/>
      <c r="ETZ2157" s="60"/>
      <c r="EUA2157" s="60"/>
      <c r="EUB2157" s="60"/>
      <c r="EUC2157" s="60"/>
      <c r="EUD2157" s="60"/>
      <c r="EUE2157" s="60"/>
      <c r="EUF2157" s="60"/>
      <c r="EUG2157" s="60"/>
      <c r="EUH2157" s="60"/>
      <c r="EUI2157" s="60"/>
      <c r="EUJ2157" s="60"/>
      <c r="EUK2157" s="60"/>
      <c r="EUL2157" s="60"/>
      <c r="EUM2157" s="60"/>
      <c r="EUN2157" s="60"/>
      <c r="EUO2157" s="60"/>
      <c r="EUP2157" s="60"/>
      <c r="EUQ2157" s="60"/>
      <c r="EUR2157" s="60"/>
      <c r="EUS2157" s="60"/>
      <c r="EUT2157" s="60"/>
      <c r="EUU2157" s="60"/>
      <c r="EUV2157" s="60"/>
      <c r="EUW2157" s="60"/>
      <c r="EUX2157" s="60"/>
      <c r="EUY2157" s="60"/>
      <c r="EUZ2157" s="60"/>
      <c r="EVA2157" s="60"/>
      <c r="EVB2157" s="60"/>
      <c r="EVC2157" s="60"/>
      <c r="EVD2157" s="60"/>
      <c r="EVE2157" s="60"/>
      <c r="EVF2157" s="60"/>
      <c r="EVG2157" s="60"/>
      <c r="EVH2157" s="60"/>
      <c r="EVI2157" s="60"/>
      <c r="EVJ2157" s="60"/>
      <c r="EVK2157" s="60"/>
      <c r="EVL2157" s="60"/>
      <c r="EVM2157" s="60"/>
      <c r="EVN2157" s="60"/>
      <c r="EVO2157" s="60"/>
      <c r="EVP2157" s="60"/>
      <c r="EVQ2157" s="60"/>
      <c r="EVR2157" s="60"/>
      <c r="EVS2157" s="60"/>
      <c r="EVT2157" s="60"/>
      <c r="EVU2157" s="60"/>
      <c r="EVV2157" s="60"/>
      <c r="EVW2157" s="60"/>
      <c r="EVX2157" s="60"/>
      <c r="EVY2157" s="60"/>
      <c r="EVZ2157" s="60"/>
      <c r="EWA2157" s="60"/>
      <c r="EWB2157" s="60"/>
      <c r="EWC2157" s="60"/>
      <c r="EWD2157" s="60"/>
      <c r="EWE2157" s="60"/>
      <c r="EWF2157" s="60"/>
      <c r="EWG2157" s="60"/>
      <c r="EWH2157" s="60"/>
      <c r="EWI2157" s="60"/>
      <c r="EWJ2157" s="60"/>
      <c r="EWK2157" s="60"/>
      <c r="EWL2157" s="60"/>
      <c r="EWM2157" s="60"/>
      <c r="EWN2157" s="60"/>
      <c r="EWO2157" s="60"/>
      <c r="EWP2157" s="60"/>
      <c r="EWQ2157" s="60"/>
      <c r="EWR2157" s="60"/>
      <c r="EWS2157" s="60"/>
      <c r="EWT2157" s="60"/>
      <c r="EWU2157" s="60"/>
      <c r="EWV2157" s="60"/>
      <c r="EWW2157" s="60"/>
      <c r="EWX2157" s="60"/>
      <c r="EWY2157" s="60"/>
      <c r="EWZ2157" s="60"/>
      <c r="EXA2157" s="60"/>
      <c r="EXB2157" s="60"/>
      <c r="EXC2157" s="60"/>
      <c r="EXD2157" s="60"/>
      <c r="EXE2157" s="60"/>
      <c r="EXF2157" s="60"/>
      <c r="EXG2157" s="60"/>
      <c r="EXH2157" s="60"/>
      <c r="EXI2157" s="60"/>
      <c r="EXJ2157" s="60"/>
      <c r="EXK2157" s="60"/>
      <c r="EXL2157" s="60"/>
      <c r="EXM2157" s="60"/>
      <c r="EXN2157" s="60"/>
      <c r="EXO2157" s="60"/>
      <c r="EXP2157" s="60"/>
      <c r="EXQ2157" s="60"/>
      <c r="EXR2157" s="60"/>
      <c r="EXS2157" s="60"/>
      <c r="EXT2157" s="60"/>
      <c r="EXU2157" s="60"/>
      <c r="EXV2157" s="60"/>
      <c r="EXW2157" s="60"/>
      <c r="EXX2157" s="60"/>
      <c r="EXY2157" s="60"/>
      <c r="EXZ2157" s="60"/>
      <c r="EYA2157" s="60"/>
      <c r="EYB2157" s="60"/>
      <c r="EYC2157" s="60"/>
      <c r="EYD2157" s="60"/>
      <c r="EYE2157" s="60"/>
      <c r="EYF2157" s="60"/>
      <c r="EYG2157" s="60"/>
      <c r="EYH2157" s="60"/>
      <c r="EYI2157" s="60"/>
      <c r="EYJ2157" s="60"/>
      <c r="EYK2157" s="60"/>
      <c r="EYL2157" s="60"/>
      <c r="EYM2157" s="60"/>
      <c r="EYN2157" s="60"/>
      <c r="EYO2157" s="60"/>
      <c r="EYP2157" s="60"/>
      <c r="EYQ2157" s="60"/>
      <c r="EYR2157" s="60"/>
      <c r="EYS2157" s="60"/>
      <c r="EYT2157" s="60"/>
      <c r="EYU2157" s="60"/>
      <c r="EYV2157" s="60"/>
      <c r="EYW2157" s="60"/>
      <c r="EYX2157" s="60"/>
      <c r="EYY2157" s="60"/>
      <c r="EYZ2157" s="60"/>
      <c r="EZA2157" s="60"/>
      <c r="EZB2157" s="60"/>
      <c r="EZC2157" s="60"/>
      <c r="EZD2157" s="60"/>
      <c r="EZE2157" s="60"/>
      <c r="EZF2157" s="60"/>
      <c r="EZG2157" s="60"/>
      <c r="EZH2157" s="60"/>
      <c r="EZI2157" s="60"/>
      <c r="EZJ2157" s="60"/>
      <c r="EZK2157" s="60"/>
      <c r="EZL2157" s="60"/>
      <c r="EZM2157" s="60"/>
      <c r="EZN2157" s="60"/>
      <c r="EZO2157" s="60"/>
      <c r="EZP2157" s="60"/>
      <c r="EZQ2157" s="60"/>
      <c r="EZR2157" s="60"/>
      <c r="EZS2157" s="60"/>
      <c r="EZT2157" s="60"/>
      <c r="EZU2157" s="60"/>
      <c r="EZV2157" s="60"/>
      <c r="EZW2157" s="60"/>
      <c r="EZX2157" s="60"/>
      <c r="EZY2157" s="60"/>
      <c r="EZZ2157" s="60"/>
      <c r="FAA2157" s="60"/>
      <c r="FAB2157" s="60"/>
      <c r="FAC2157" s="60"/>
      <c r="FAD2157" s="60"/>
      <c r="FAE2157" s="60"/>
      <c r="FAF2157" s="60"/>
      <c r="FAG2157" s="60"/>
      <c r="FAH2157" s="60"/>
      <c r="FAI2157" s="60"/>
      <c r="FAJ2157" s="60"/>
      <c r="FAK2157" s="60"/>
      <c r="FAL2157" s="60"/>
      <c r="FAM2157" s="60"/>
      <c r="FAN2157" s="60"/>
      <c r="FAO2157" s="60"/>
      <c r="FAP2157" s="60"/>
      <c r="FAQ2157" s="60"/>
      <c r="FAR2157" s="60"/>
      <c r="FAS2157" s="60"/>
      <c r="FAT2157" s="60"/>
      <c r="FAU2157" s="60"/>
      <c r="FAV2157" s="60"/>
      <c r="FAW2157" s="60"/>
      <c r="FAX2157" s="60"/>
      <c r="FAY2157" s="60"/>
      <c r="FAZ2157" s="60"/>
      <c r="FBA2157" s="60"/>
      <c r="FBB2157" s="60"/>
      <c r="FBC2157" s="60"/>
      <c r="FBD2157" s="60"/>
      <c r="FBE2157" s="60"/>
      <c r="FBF2157" s="60"/>
      <c r="FBG2157" s="60"/>
      <c r="FBH2157" s="60"/>
      <c r="FBI2157" s="60"/>
      <c r="FBJ2157" s="60"/>
      <c r="FBK2157" s="60"/>
      <c r="FBL2157" s="60"/>
      <c r="FBM2157" s="60"/>
      <c r="FBN2157" s="60"/>
      <c r="FBO2157" s="60"/>
      <c r="FBP2157" s="60"/>
      <c r="FBQ2157" s="60"/>
      <c r="FBR2157" s="60"/>
      <c r="FBS2157" s="60"/>
      <c r="FBT2157" s="60"/>
      <c r="FBU2157" s="60"/>
      <c r="FBV2157" s="60"/>
      <c r="FBW2157" s="60"/>
      <c r="FBX2157" s="60"/>
      <c r="FBY2157" s="60"/>
      <c r="FBZ2157" s="60"/>
      <c r="FCA2157" s="60"/>
      <c r="FCB2157" s="60"/>
      <c r="FCC2157" s="60"/>
      <c r="FCD2157" s="60"/>
      <c r="FCE2157" s="60"/>
      <c r="FCF2157" s="60"/>
      <c r="FCG2157" s="60"/>
      <c r="FCH2157" s="60"/>
      <c r="FCI2157" s="60"/>
      <c r="FCJ2157" s="60"/>
      <c r="FCK2157" s="60"/>
      <c r="FCL2157" s="60"/>
      <c r="FCM2157" s="60"/>
      <c r="FCN2157" s="60"/>
      <c r="FCO2157" s="60"/>
      <c r="FCP2157" s="60"/>
      <c r="FCQ2157" s="60"/>
      <c r="FCR2157" s="60"/>
      <c r="FCS2157" s="60"/>
      <c r="FCT2157" s="60"/>
      <c r="FCU2157" s="60"/>
      <c r="FCV2157" s="60"/>
      <c r="FCW2157" s="60"/>
      <c r="FCX2157" s="60"/>
      <c r="FCY2157" s="60"/>
      <c r="FCZ2157" s="60"/>
      <c r="FDA2157" s="60"/>
      <c r="FDB2157" s="60"/>
      <c r="FDC2157" s="60"/>
      <c r="FDD2157" s="60"/>
      <c r="FDE2157" s="60"/>
      <c r="FDF2157" s="60"/>
      <c r="FDG2157" s="60"/>
      <c r="FDH2157" s="60"/>
      <c r="FDI2157" s="60"/>
      <c r="FDJ2157" s="60"/>
      <c r="FDK2157" s="60"/>
      <c r="FDL2157" s="60"/>
      <c r="FDM2157" s="60"/>
      <c r="FDN2157" s="60"/>
      <c r="FDO2157" s="60"/>
      <c r="FDP2157" s="60"/>
      <c r="FDQ2157" s="60"/>
      <c r="FDR2157" s="60"/>
      <c r="FDS2157" s="60"/>
      <c r="FDT2157" s="60"/>
      <c r="FDU2157" s="60"/>
      <c r="FDV2157" s="60"/>
      <c r="FDW2157" s="60"/>
      <c r="FDX2157" s="60"/>
      <c r="FDY2157" s="60"/>
      <c r="FDZ2157" s="60"/>
      <c r="FEA2157" s="60"/>
      <c r="FEB2157" s="60"/>
      <c r="FEC2157" s="60"/>
      <c r="FED2157" s="60"/>
      <c r="FEE2157" s="60"/>
      <c r="FEF2157" s="60"/>
      <c r="FEG2157" s="60"/>
      <c r="FEH2157" s="60"/>
      <c r="FEI2157" s="60"/>
      <c r="FEJ2157" s="60"/>
      <c r="FEK2157" s="60"/>
      <c r="FEL2157" s="60"/>
      <c r="FEM2157" s="60"/>
      <c r="FEN2157" s="60"/>
      <c r="FEO2157" s="60"/>
      <c r="FEP2157" s="60"/>
      <c r="FEQ2157" s="60"/>
      <c r="FER2157" s="60"/>
      <c r="FES2157" s="60"/>
      <c r="FET2157" s="60"/>
      <c r="FEU2157" s="60"/>
      <c r="FEV2157" s="60"/>
      <c r="FEW2157" s="60"/>
      <c r="FEX2157" s="60"/>
      <c r="FEY2157" s="60"/>
      <c r="FEZ2157" s="60"/>
      <c r="FFA2157" s="60"/>
      <c r="FFB2157" s="60"/>
      <c r="FFC2157" s="60"/>
      <c r="FFD2157" s="60"/>
      <c r="FFE2157" s="60"/>
      <c r="FFF2157" s="60"/>
      <c r="FFG2157" s="60"/>
      <c r="FFH2157" s="60"/>
      <c r="FFI2157" s="60"/>
      <c r="FFJ2157" s="60"/>
      <c r="FFK2157" s="60"/>
      <c r="FFL2157" s="60"/>
      <c r="FFM2157" s="60"/>
      <c r="FFN2157" s="60"/>
      <c r="FFO2157" s="60"/>
      <c r="FFP2157" s="60"/>
      <c r="FFQ2157" s="60"/>
      <c r="FFR2157" s="60"/>
      <c r="FFS2157" s="60"/>
      <c r="FFT2157" s="60"/>
      <c r="FFU2157" s="60"/>
      <c r="FFV2157" s="60"/>
      <c r="FFW2157" s="60"/>
      <c r="FFX2157" s="60"/>
      <c r="FFY2157" s="60"/>
      <c r="FFZ2157" s="60"/>
      <c r="FGA2157" s="60"/>
      <c r="FGB2157" s="60"/>
      <c r="FGC2157" s="60"/>
      <c r="FGD2157" s="60"/>
      <c r="FGE2157" s="60"/>
      <c r="FGF2157" s="60"/>
      <c r="FGG2157" s="60"/>
      <c r="FGH2157" s="60"/>
      <c r="FGI2157" s="60"/>
      <c r="FGJ2157" s="60"/>
      <c r="FGK2157" s="60"/>
      <c r="FGL2157" s="60"/>
      <c r="FGM2157" s="60"/>
      <c r="FGN2157" s="60"/>
      <c r="FGO2157" s="60"/>
      <c r="FGP2157" s="60"/>
      <c r="FGQ2157" s="60"/>
      <c r="FGR2157" s="60"/>
      <c r="FGS2157" s="60"/>
      <c r="FGT2157" s="60"/>
      <c r="FGU2157" s="60"/>
      <c r="FGV2157" s="60"/>
      <c r="FGW2157" s="60"/>
      <c r="FGX2157" s="60"/>
      <c r="FGY2157" s="60"/>
      <c r="FGZ2157" s="60"/>
      <c r="FHA2157" s="60"/>
      <c r="FHB2157" s="60"/>
      <c r="FHC2157" s="60"/>
      <c r="FHD2157" s="60"/>
      <c r="FHE2157" s="60"/>
      <c r="FHF2157" s="60"/>
      <c r="FHG2157" s="60"/>
      <c r="FHH2157" s="60"/>
      <c r="FHI2157" s="60"/>
      <c r="FHJ2157" s="60"/>
      <c r="FHK2157" s="60"/>
      <c r="FHL2157" s="60"/>
      <c r="FHM2157" s="60"/>
      <c r="FHN2157" s="60"/>
      <c r="FHO2157" s="60"/>
      <c r="FHP2157" s="60"/>
      <c r="FHQ2157" s="60"/>
      <c r="FHR2157" s="60"/>
      <c r="FHS2157" s="60"/>
      <c r="FHT2157" s="60"/>
      <c r="FHU2157" s="60"/>
      <c r="FHV2157" s="60"/>
      <c r="FHW2157" s="60"/>
      <c r="FHX2157" s="60"/>
      <c r="FHY2157" s="60"/>
      <c r="FHZ2157" s="60"/>
      <c r="FIA2157" s="60"/>
      <c r="FIB2157" s="60"/>
      <c r="FIC2157" s="60"/>
      <c r="FID2157" s="60"/>
      <c r="FIE2157" s="60"/>
      <c r="FIF2157" s="60"/>
      <c r="FIG2157" s="60"/>
      <c r="FIH2157" s="60"/>
      <c r="FII2157" s="60"/>
      <c r="FIJ2157" s="60"/>
      <c r="FIK2157" s="60"/>
      <c r="FIL2157" s="60"/>
      <c r="FIM2157" s="60"/>
      <c r="FIN2157" s="60"/>
      <c r="FIO2157" s="60"/>
      <c r="FIP2157" s="60"/>
      <c r="FIQ2157" s="60"/>
      <c r="FIR2157" s="60"/>
      <c r="FIS2157" s="60"/>
      <c r="FIT2157" s="60"/>
      <c r="FIU2157" s="60"/>
      <c r="FIV2157" s="60"/>
      <c r="FIW2157" s="60"/>
      <c r="FIX2157" s="60"/>
      <c r="FIY2157" s="60"/>
      <c r="FIZ2157" s="60"/>
      <c r="FJA2157" s="60"/>
      <c r="FJB2157" s="60"/>
      <c r="FJC2157" s="60"/>
      <c r="FJD2157" s="60"/>
      <c r="FJE2157" s="60"/>
      <c r="FJF2157" s="60"/>
      <c r="FJG2157" s="60"/>
      <c r="FJH2157" s="60"/>
      <c r="FJI2157" s="60"/>
      <c r="FJJ2157" s="60"/>
      <c r="FJK2157" s="60"/>
      <c r="FJL2157" s="60"/>
      <c r="FJM2157" s="60"/>
      <c r="FJN2157" s="60"/>
      <c r="FJO2157" s="60"/>
      <c r="FJP2157" s="60"/>
      <c r="FJQ2157" s="60"/>
      <c r="FJR2157" s="60"/>
      <c r="FJS2157" s="60"/>
      <c r="FJT2157" s="60"/>
      <c r="FJU2157" s="60"/>
      <c r="FJV2157" s="60"/>
      <c r="FJW2157" s="60"/>
      <c r="FJX2157" s="60"/>
      <c r="FJY2157" s="60"/>
      <c r="FJZ2157" s="60"/>
      <c r="FKA2157" s="60"/>
      <c r="FKB2157" s="60"/>
      <c r="FKC2157" s="60"/>
      <c r="FKD2157" s="60"/>
      <c r="FKE2157" s="60"/>
      <c r="FKF2157" s="60"/>
      <c r="FKG2157" s="60"/>
      <c r="FKH2157" s="60"/>
      <c r="FKI2157" s="60"/>
      <c r="FKJ2157" s="60"/>
      <c r="FKK2157" s="60"/>
      <c r="FKL2157" s="60"/>
      <c r="FKM2157" s="60"/>
      <c r="FKN2157" s="60"/>
      <c r="FKO2157" s="60"/>
      <c r="FKP2157" s="60"/>
      <c r="FKQ2157" s="60"/>
      <c r="FKR2157" s="60"/>
      <c r="FKS2157" s="60"/>
      <c r="FKT2157" s="60"/>
      <c r="FKU2157" s="60"/>
      <c r="FKV2157" s="60"/>
      <c r="FKW2157" s="60"/>
      <c r="FKX2157" s="60"/>
      <c r="FKY2157" s="60"/>
      <c r="FKZ2157" s="60"/>
      <c r="FLA2157" s="60"/>
      <c r="FLB2157" s="60"/>
      <c r="FLC2157" s="60"/>
      <c r="FLD2157" s="60"/>
      <c r="FLE2157" s="60"/>
      <c r="FLF2157" s="60"/>
      <c r="FLG2157" s="60"/>
      <c r="FLH2157" s="60"/>
      <c r="FLI2157" s="60"/>
      <c r="FLJ2157" s="60"/>
      <c r="FLK2157" s="60"/>
      <c r="FLL2157" s="60"/>
      <c r="FLM2157" s="60"/>
      <c r="FLN2157" s="60"/>
      <c r="FLO2157" s="60"/>
      <c r="FLP2157" s="60"/>
      <c r="FLQ2157" s="60"/>
      <c r="FLR2157" s="60"/>
      <c r="FLS2157" s="60"/>
      <c r="FLT2157" s="60"/>
      <c r="FLU2157" s="60"/>
      <c r="FLV2157" s="60"/>
      <c r="FLW2157" s="60"/>
      <c r="FLX2157" s="60"/>
      <c r="FLY2157" s="60"/>
      <c r="FLZ2157" s="60"/>
      <c r="FMA2157" s="60"/>
      <c r="FMB2157" s="60"/>
      <c r="FMC2157" s="60"/>
      <c r="FMD2157" s="60"/>
      <c r="FME2157" s="60"/>
      <c r="FMF2157" s="60"/>
      <c r="FMG2157" s="60"/>
      <c r="FMH2157" s="60"/>
      <c r="FMI2157" s="60"/>
      <c r="FMJ2157" s="60"/>
      <c r="FMK2157" s="60"/>
      <c r="FML2157" s="60"/>
      <c r="FMM2157" s="60"/>
      <c r="FMN2157" s="60"/>
      <c r="FMO2157" s="60"/>
      <c r="FMP2157" s="60"/>
      <c r="FMQ2157" s="60"/>
      <c r="FMR2157" s="60"/>
      <c r="FMS2157" s="60"/>
      <c r="FMT2157" s="60"/>
      <c r="FMU2157" s="60"/>
      <c r="FMV2157" s="60"/>
      <c r="FMW2157" s="60"/>
      <c r="FMX2157" s="60"/>
      <c r="FMY2157" s="60"/>
      <c r="FMZ2157" s="60"/>
      <c r="FNA2157" s="60"/>
      <c r="FNB2157" s="60"/>
      <c r="FNC2157" s="60"/>
      <c r="FND2157" s="60"/>
      <c r="FNE2157" s="60"/>
      <c r="FNF2157" s="60"/>
      <c r="FNG2157" s="60"/>
      <c r="FNH2157" s="60"/>
      <c r="FNI2157" s="60"/>
      <c r="FNJ2157" s="60"/>
      <c r="FNK2157" s="60"/>
      <c r="FNL2157" s="60"/>
      <c r="FNM2157" s="60"/>
      <c r="FNN2157" s="60"/>
      <c r="FNO2157" s="60"/>
      <c r="FNP2157" s="60"/>
      <c r="FNQ2157" s="60"/>
      <c r="FNR2157" s="60"/>
      <c r="FNS2157" s="60"/>
      <c r="FNT2157" s="60"/>
      <c r="FNU2157" s="60"/>
      <c r="FNV2157" s="60"/>
      <c r="FNW2157" s="60"/>
      <c r="FNX2157" s="60"/>
      <c r="FNY2157" s="60"/>
      <c r="FNZ2157" s="60"/>
      <c r="FOA2157" s="60"/>
      <c r="FOB2157" s="60"/>
      <c r="FOC2157" s="60"/>
      <c r="FOD2157" s="60"/>
      <c r="FOE2157" s="60"/>
      <c r="FOF2157" s="60"/>
      <c r="FOG2157" s="60"/>
      <c r="FOH2157" s="60"/>
      <c r="FOI2157" s="60"/>
      <c r="FOJ2157" s="60"/>
      <c r="FOK2157" s="60"/>
      <c r="FOL2157" s="60"/>
      <c r="FOM2157" s="60"/>
      <c r="FON2157" s="60"/>
      <c r="FOO2157" s="60"/>
      <c r="FOP2157" s="60"/>
      <c r="FOQ2157" s="60"/>
      <c r="FOR2157" s="60"/>
      <c r="FOS2157" s="60"/>
      <c r="FOT2157" s="60"/>
      <c r="FOU2157" s="60"/>
      <c r="FOV2157" s="60"/>
      <c r="FOW2157" s="60"/>
      <c r="FOX2157" s="60"/>
      <c r="FOY2157" s="60"/>
      <c r="FOZ2157" s="60"/>
      <c r="FPA2157" s="60"/>
      <c r="FPB2157" s="60"/>
      <c r="FPC2157" s="60"/>
      <c r="FPD2157" s="60"/>
      <c r="FPE2157" s="60"/>
      <c r="FPF2157" s="60"/>
      <c r="FPG2157" s="60"/>
      <c r="FPH2157" s="60"/>
      <c r="FPI2157" s="60"/>
      <c r="FPJ2157" s="60"/>
      <c r="FPK2157" s="60"/>
      <c r="FPL2157" s="60"/>
      <c r="FPM2157" s="60"/>
      <c r="FPN2157" s="60"/>
      <c r="FPO2157" s="60"/>
      <c r="FPP2157" s="60"/>
      <c r="FPQ2157" s="60"/>
      <c r="FPR2157" s="60"/>
      <c r="FPS2157" s="60"/>
      <c r="FPT2157" s="60"/>
      <c r="FPU2157" s="60"/>
      <c r="FPV2157" s="60"/>
      <c r="FPW2157" s="60"/>
      <c r="FPX2157" s="60"/>
      <c r="FPY2157" s="60"/>
      <c r="FPZ2157" s="60"/>
      <c r="FQA2157" s="60"/>
      <c r="FQB2157" s="60"/>
      <c r="FQC2157" s="60"/>
      <c r="FQD2157" s="60"/>
      <c r="FQE2157" s="60"/>
      <c r="FQF2157" s="60"/>
      <c r="FQG2157" s="60"/>
      <c r="FQH2157" s="60"/>
      <c r="FQI2157" s="60"/>
      <c r="FQJ2157" s="60"/>
      <c r="FQK2157" s="60"/>
      <c r="FQL2157" s="60"/>
      <c r="FQM2157" s="60"/>
      <c r="FQN2157" s="60"/>
      <c r="FQO2157" s="60"/>
      <c r="FQP2157" s="60"/>
      <c r="FQQ2157" s="60"/>
      <c r="FQR2157" s="60"/>
      <c r="FQS2157" s="60"/>
      <c r="FQT2157" s="60"/>
      <c r="FQU2157" s="60"/>
      <c r="FQV2157" s="60"/>
      <c r="FQW2157" s="60"/>
      <c r="FQX2157" s="60"/>
      <c r="FQY2157" s="60"/>
      <c r="FQZ2157" s="60"/>
      <c r="FRA2157" s="60"/>
      <c r="FRB2157" s="60"/>
      <c r="FRC2157" s="60"/>
      <c r="FRD2157" s="60"/>
      <c r="FRE2157" s="60"/>
      <c r="FRF2157" s="60"/>
      <c r="FRG2157" s="60"/>
      <c r="FRH2157" s="60"/>
      <c r="FRI2157" s="60"/>
      <c r="FRJ2157" s="60"/>
      <c r="FRK2157" s="60"/>
      <c r="FRL2157" s="60"/>
      <c r="FRM2157" s="60"/>
      <c r="FRN2157" s="60"/>
      <c r="FRO2157" s="60"/>
      <c r="FRP2157" s="60"/>
      <c r="FRQ2157" s="60"/>
      <c r="FRR2157" s="60"/>
      <c r="FRS2157" s="60"/>
      <c r="FRT2157" s="60"/>
      <c r="FRU2157" s="60"/>
      <c r="FRV2157" s="60"/>
      <c r="FRW2157" s="60"/>
      <c r="FRX2157" s="60"/>
      <c r="FRY2157" s="60"/>
      <c r="FRZ2157" s="60"/>
      <c r="FSA2157" s="60"/>
      <c r="FSB2157" s="60"/>
      <c r="FSC2157" s="60"/>
      <c r="FSD2157" s="60"/>
      <c r="FSE2157" s="60"/>
      <c r="FSF2157" s="60"/>
      <c r="FSG2157" s="60"/>
      <c r="FSH2157" s="60"/>
      <c r="FSI2157" s="60"/>
      <c r="FSJ2157" s="60"/>
      <c r="FSK2157" s="60"/>
      <c r="FSL2157" s="60"/>
      <c r="FSM2157" s="60"/>
      <c r="FSN2157" s="60"/>
      <c r="FSO2157" s="60"/>
      <c r="FSP2157" s="60"/>
      <c r="FSQ2157" s="60"/>
      <c r="FSR2157" s="60"/>
      <c r="FSS2157" s="60"/>
      <c r="FST2157" s="60"/>
      <c r="FSU2157" s="60"/>
      <c r="FSV2157" s="60"/>
      <c r="FSW2157" s="60"/>
      <c r="FSX2157" s="60"/>
      <c r="FSY2157" s="60"/>
      <c r="FSZ2157" s="60"/>
      <c r="FTA2157" s="60"/>
      <c r="FTB2157" s="60"/>
      <c r="FTC2157" s="60"/>
      <c r="FTD2157" s="60"/>
      <c r="FTE2157" s="60"/>
      <c r="FTF2157" s="60"/>
      <c r="FTG2157" s="60"/>
      <c r="FTH2157" s="60"/>
      <c r="FTI2157" s="60"/>
      <c r="FTJ2157" s="60"/>
      <c r="FTK2157" s="60"/>
      <c r="FTL2157" s="60"/>
      <c r="FTM2157" s="60"/>
      <c r="FTN2157" s="60"/>
      <c r="FTO2157" s="60"/>
      <c r="FTP2157" s="60"/>
      <c r="FTQ2157" s="60"/>
      <c r="FTR2157" s="60"/>
      <c r="FTS2157" s="60"/>
      <c r="FTT2157" s="60"/>
      <c r="FTU2157" s="60"/>
      <c r="FTV2157" s="60"/>
      <c r="FTW2157" s="60"/>
      <c r="FTX2157" s="60"/>
      <c r="FTY2157" s="60"/>
      <c r="FTZ2157" s="60"/>
      <c r="FUA2157" s="60"/>
      <c r="FUB2157" s="60"/>
      <c r="FUC2157" s="60"/>
      <c r="FUD2157" s="60"/>
      <c r="FUE2157" s="60"/>
      <c r="FUF2157" s="60"/>
      <c r="FUG2157" s="60"/>
      <c r="FUH2157" s="60"/>
      <c r="FUI2157" s="60"/>
      <c r="FUJ2157" s="60"/>
      <c r="FUK2157" s="60"/>
      <c r="FUL2157" s="60"/>
      <c r="FUM2157" s="60"/>
      <c r="FUN2157" s="60"/>
      <c r="FUO2157" s="60"/>
      <c r="FUP2157" s="60"/>
      <c r="FUQ2157" s="60"/>
      <c r="FUR2157" s="60"/>
      <c r="FUS2157" s="60"/>
      <c r="FUT2157" s="60"/>
      <c r="FUU2157" s="60"/>
      <c r="FUV2157" s="60"/>
      <c r="FUW2157" s="60"/>
      <c r="FUX2157" s="60"/>
      <c r="FUY2157" s="60"/>
      <c r="FUZ2157" s="60"/>
      <c r="FVA2157" s="60"/>
      <c r="FVB2157" s="60"/>
      <c r="FVC2157" s="60"/>
      <c r="FVD2157" s="60"/>
      <c r="FVE2157" s="60"/>
      <c r="FVF2157" s="60"/>
      <c r="FVG2157" s="60"/>
      <c r="FVH2157" s="60"/>
      <c r="FVI2157" s="60"/>
      <c r="FVJ2157" s="60"/>
      <c r="FVK2157" s="60"/>
      <c r="FVL2157" s="60"/>
      <c r="FVM2157" s="60"/>
      <c r="FVN2157" s="60"/>
      <c r="FVO2157" s="60"/>
      <c r="FVP2157" s="60"/>
      <c r="FVQ2157" s="60"/>
      <c r="FVR2157" s="60"/>
      <c r="FVS2157" s="60"/>
      <c r="FVT2157" s="60"/>
      <c r="FVU2157" s="60"/>
      <c r="FVV2157" s="60"/>
      <c r="FVW2157" s="60"/>
      <c r="FVX2157" s="60"/>
      <c r="FVY2157" s="60"/>
      <c r="FVZ2157" s="60"/>
      <c r="FWA2157" s="60"/>
      <c r="FWB2157" s="60"/>
      <c r="FWC2157" s="60"/>
      <c r="FWD2157" s="60"/>
      <c r="FWE2157" s="60"/>
      <c r="FWF2157" s="60"/>
      <c r="FWG2157" s="60"/>
      <c r="FWH2157" s="60"/>
      <c r="FWI2157" s="60"/>
      <c r="FWJ2157" s="60"/>
      <c r="FWK2157" s="60"/>
      <c r="FWL2157" s="60"/>
      <c r="FWM2157" s="60"/>
      <c r="FWN2157" s="60"/>
      <c r="FWO2157" s="60"/>
      <c r="FWP2157" s="60"/>
      <c r="FWQ2157" s="60"/>
      <c r="FWR2157" s="60"/>
      <c r="FWS2157" s="60"/>
      <c r="FWT2157" s="60"/>
      <c r="FWU2157" s="60"/>
      <c r="FWV2157" s="60"/>
      <c r="FWW2157" s="60"/>
      <c r="FWX2157" s="60"/>
      <c r="FWY2157" s="60"/>
      <c r="FWZ2157" s="60"/>
      <c r="FXA2157" s="60"/>
      <c r="FXB2157" s="60"/>
      <c r="FXC2157" s="60"/>
      <c r="FXD2157" s="60"/>
      <c r="FXE2157" s="60"/>
      <c r="FXF2157" s="60"/>
      <c r="FXG2157" s="60"/>
      <c r="FXH2157" s="60"/>
      <c r="FXI2157" s="60"/>
      <c r="FXJ2157" s="60"/>
      <c r="FXK2157" s="60"/>
      <c r="FXL2157" s="60"/>
      <c r="FXM2157" s="60"/>
      <c r="FXN2157" s="60"/>
      <c r="FXO2157" s="60"/>
      <c r="FXP2157" s="60"/>
      <c r="FXQ2157" s="60"/>
      <c r="FXR2157" s="60"/>
      <c r="FXS2157" s="60"/>
      <c r="FXT2157" s="60"/>
      <c r="FXU2157" s="60"/>
      <c r="FXV2157" s="60"/>
      <c r="FXW2157" s="60"/>
      <c r="FXX2157" s="60"/>
      <c r="FXY2157" s="60"/>
      <c r="FXZ2157" s="60"/>
      <c r="FYA2157" s="60"/>
      <c r="FYB2157" s="60"/>
      <c r="FYC2157" s="60"/>
      <c r="FYD2157" s="60"/>
      <c r="FYE2157" s="60"/>
      <c r="FYF2157" s="60"/>
      <c r="FYG2157" s="60"/>
      <c r="FYH2157" s="60"/>
      <c r="FYI2157" s="60"/>
      <c r="FYJ2157" s="60"/>
      <c r="FYK2157" s="60"/>
      <c r="FYL2157" s="60"/>
      <c r="FYM2157" s="60"/>
      <c r="FYN2157" s="60"/>
      <c r="FYO2157" s="60"/>
      <c r="FYP2157" s="60"/>
      <c r="FYQ2157" s="60"/>
      <c r="FYR2157" s="60"/>
      <c r="FYS2157" s="60"/>
      <c r="FYT2157" s="60"/>
      <c r="FYU2157" s="60"/>
      <c r="FYV2157" s="60"/>
      <c r="FYW2157" s="60"/>
      <c r="FYX2157" s="60"/>
      <c r="FYY2157" s="60"/>
      <c r="FYZ2157" s="60"/>
      <c r="FZA2157" s="60"/>
      <c r="FZB2157" s="60"/>
      <c r="FZC2157" s="60"/>
      <c r="FZD2157" s="60"/>
      <c r="FZE2157" s="60"/>
      <c r="FZF2157" s="60"/>
      <c r="FZG2157" s="60"/>
      <c r="FZH2157" s="60"/>
      <c r="FZI2157" s="60"/>
      <c r="FZJ2157" s="60"/>
      <c r="FZK2157" s="60"/>
      <c r="FZL2157" s="60"/>
      <c r="FZM2157" s="60"/>
      <c r="FZN2157" s="60"/>
      <c r="FZO2157" s="60"/>
      <c r="FZP2157" s="60"/>
      <c r="FZQ2157" s="60"/>
      <c r="FZR2157" s="60"/>
      <c r="FZS2157" s="60"/>
      <c r="FZT2157" s="60"/>
      <c r="FZU2157" s="60"/>
      <c r="FZV2157" s="60"/>
      <c r="FZW2157" s="60"/>
      <c r="FZX2157" s="60"/>
      <c r="FZY2157" s="60"/>
      <c r="FZZ2157" s="60"/>
      <c r="GAA2157" s="60"/>
      <c r="GAB2157" s="60"/>
      <c r="GAC2157" s="60"/>
      <c r="GAD2157" s="60"/>
      <c r="GAE2157" s="60"/>
      <c r="GAF2157" s="60"/>
      <c r="GAG2157" s="60"/>
      <c r="GAH2157" s="60"/>
      <c r="GAI2157" s="60"/>
      <c r="GAJ2157" s="60"/>
      <c r="GAK2157" s="60"/>
      <c r="GAL2157" s="60"/>
      <c r="GAM2157" s="60"/>
      <c r="GAN2157" s="60"/>
      <c r="GAO2157" s="60"/>
      <c r="GAP2157" s="60"/>
      <c r="GAQ2157" s="60"/>
      <c r="GAR2157" s="60"/>
      <c r="GAS2157" s="60"/>
      <c r="GAT2157" s="60"/>
      <c r="GAU2157" s="60"/>
      <c r="GAV2157" s="60"/>
      <c r="GAW2157" s="60"/>
      <c r="GAX2157" s="60"/>
      <c r="GAY2157" s="60"/>
      <c r="GAZ2157" s="60"/>
      <c r="GBA2157" s="60"/>
      <c r="GBB2157" s="60"/>
      <c r="GBC2157" s="60"/>
      <c r="GBD2157" s="60"/>
      <c r="GBE2157" s="60"/>
      <c r="GBF2157" s="60"/>
      <c r="GBG2157" s="60"/>
      <c r="GBH2157" s="60"/>
      <c r="GBI2157" s="60"/>
      <c r="GBJ2157" s="60"/>
      <c r="GBK2157" s="60"/>
      <c r="GBL2157" s="60"/>
      <c r="GBM2157" s="60"/>
      <c r="GBN2157" s="60"/>
      <c r="GBO2157" s="60"/>
      <c r="GBP2157" s="60"/>
      <c r="GBQ2157" s="60"/>
      <c r="GBR2157" s="60"/>
      <c r="GBS2157" s="60"/>
      <c r="GBT2157" s="60"/>
      <c r="GBU2157" s="60"/>
      <c r="GBV2157" s="60"/>
      <c r="GBW2157" s="60"/>
      <c r="GBX2157" s="60"/>
      <c r="GBY2157" s="60"/>
      <c r="GBZ2157" s="60"/>
      <c r="GCA2157" s="60"/>
      <c r="GCB2157" s="60"/>
      <c r="GCC2157" s="60"/>
      <c r="GCD2157" s="60"/>
      <c r="GCE2157" s="60"/>
      <c r="GCF2157" s="60"/>
      <c r="GCG2157" s="60"/>
      <c r="GCH2157" s="60"/>
      <c r="GCI2157" s="60"/>
      <c r="GCJ2157" s="60"/>
      <c r="GCK2157" s="60"/>
      <c r="GCL2157" s="60"/>
      <c r="GCM2157" s="60"/>
      <c r="GCN2157" s="60"/>
      <c r="GCO2157" s="60"/>
      <c r="GCP2157" s="60"/>
      <c r="GCQ2157" s="60"/>
      <c r="GCR2157" s="60"/>
      <c r="GCS2157" s="60"/>
      <c r="GCT2157" s="60"/>
      <c r="GCU2157" s="60"/>
      <c r="GCV2157" s="60"/>
      <c r="GCW2157" s="60"/>
      <c r="GCX2157" s="60"/>
      <c r="GCY2157" s="60"/>
      <c r="GCZ2157" s="60"/>
      <c r="GDA2157" s="60"/>
      <c r="GDB2157" s="60"/>
      <c r="GDC2157" s="60"/>
      <c r="GDD2157" s="60"/>
      <c r="GDE2157" s="60"/>
      <c r="GDF2157" s="60"/>
      <c r="GDG2157" s="60"/>
      <c r="GDH2157" s="60"/>
      <c r="GDI2157" s="60"/>
      <c r="GDJ2157" s="60"/>
      <c r="GDK2157" s="60"/>
      <c r="GDL2157" s="60"/>
      <c r="GDM2157" s="60"/>
      <c r="GDN2157" s="60"/>
      <c r="GDO2157" s="60"/>
      <c r="GDP2157" s="60"/>
      <c r="GDQ2157" s="60"/>
      <c r="GDR2157" s="60"/>
      <c r="GDS2157" s="60"/>
      <c r="GDT2157" s="60"/>
      <c r="GDU2157" s="60"/>
      <c r="GDV2157" s="60"/>
      <c r="GDW2157" s="60"/>
      <c r="GDX2157" s="60"/>
      <c r="GDY2157" s="60"/>
      <c r="GDZ2157" s="60"/>
      <c r="GEA2157" s="60"/>
      <c r="GEB2157" s="60"/>
      <c r="GEC2157" s="60"/>
      <c r="GED2157" s="60"/>
      <c r="GEE2157" s="60"/>
      <c r="GEF2157" s="60"/>
      <c r="GEG2157" s="60"/>
      <c r="GEH2157" s="60"/>
      <c r="GEI2157" s="60"/>
      <c r="GEJ2157" s="60"/>
      <c r="GEK2157" s="60"/>
      <c r="GEL2157" s="60"/>
      <c r="GEM2157" s="60"/>
      <c r="GEN2157" s="60"/>
      <c r="GEO2157" s="60"/>
      <c r="GEP2157" s="60"/>
      <c r="GEQ2157" s="60"/>
      <c r="GER2157" s="60"/>
      <c r="GES2157" s="60"/>
      <c r="GET2157" s="60"/>
      <c r="GEU2157" s="60"/>
      <c r="GEV2157" s="60"/>
      <c r="GEW2157" s="60"/>
      <c r="GEX2157" s="60"/>
      <c r="GEY2157" s="60"/>
      <c r="GEZ2157" s="60"/>
      <c r="GFA2157" s="60"/>
      <c r="GFB2157" s="60"/>
      <c r="GFC2157" s="60"/>
      <c r="GFD2157" s="60"/>
      <c r="GFE2157" s="60"/>
      <c r="GFF2157" s="60"/>
      <c r="GFG2157" s="60"/>
      <c r="GFH2157" s="60"/>
      <c r="GFI2157" s="60"/>
      <c r="GFJ2157" s="60"/>
      <c r="GFK2157" s="60"/>
      <c r="GFL2157" s="60"/>
      <c r="GFM2157" s="60"/>
      <c r="GFN2157" s="60"/>
      <c r="GFO2157" s="60"/>
      <c r="GFP2157" s="60"/>
      <c r="GFQ2157" s="60"/>
      <c r="GFR2157" s="60"/>
      <c r="GFS2157" s="60"/>
      <c r="GFT2157" s="60"/>
      <c r="GFU2157" s="60"/>
      <c r="GFV2157" s="60"/>
      <c r="GFW2157" s="60"/>
      <c r="GFX2157" s="60"/>
      <c r="GFY2157" s="60"/>
      <c r="GFZ2157" s="60"/>
      <c r="GGA2157" s="60"/>
      <c r="GGB2157" s="60"/>
      <c r="GGC2157" s="60"/>
      <c r="GGD2157" s="60"/>
      <c r="GGE2157" s="60"/>
      <c r="GGF2157" s="60"/>
      <c r="GGG2157" s="60"/>
      <c r="GGH2157" s="60"/>
      <c r="GGI2157" s="60"/>
      <c r="GGJ2157" s="60"/>
      <c r="GGK2157" s="60"/>
      <c r="GGL2157" s="60"/>
      <c r="GGM2157" s="60"/>
      <c r="GGN2157" s="60"/>
      <c r="GGO2157" s="60"/>
      <c r="GGP2157" s="60"/>
      <c r="GGQ2157" s="60"/>
      <c r="GGR2157" s="60"/>
      <c r="GGS2157" s="60"/>
      <c r="GGT2157" s="60"/>
      <c r="GGU2157" s="60"/>
      <c r="GGV2157" s="60"/>
      <c r="GGW2157" s="60"/>
      <c r="GGX2157" s="60"/>
      <c r="GGY2157" s="60"/>
      <c r="GGZ2157" s="60"/>
      <c r="GHA2157" s="60"/>
      <c r="GHB2157" s="60"/>
      <c r="GHC2157" s="60"/>
      <c r="GHD2157" s="60"/>
      <c r="GHE2157" s="60"/>
      <c r="GHF2157" s="60"/>
      <c r="GHG2157" s="60"/>
      <c r="GHH2157" s="60"/>
      <c r="GHI2157" s="60"/>
      <c r="GHJ2157" s="60"/>
      <c r="GHK2157" s="60"/>
      <c r="GHL2157" s="60"/>
      <c r="GHM2157" s="60"/>
      <c r="GHN2157" s="60"/>
      <c r="GHO2157" s="60"/>
      <c r="GHP2157" s="60"/>
      <c r="GHQ2157" s="60"/>
      <c r="GHR2157" s="60"/>
      <c r="GHS2157" s="60"/>
      <c r="GHT2157" s="60"/>
      <c r="GHU2157" s="60"/>
      <c r="GHV2157" s="60"/>
      <c r="GHW2157" s="60"/>
      <c r="GHX2157" s="60"/>
      <c r="GHY2157" s="60"/>
      <c r="GHZ2157" s="60"/>
      <c r="GIA2157" s="60"/>
      <c r="GIB2157" s="60"/>
      <c r="GIC2157" s="60"/>
      <c r="GID2157" s="60"/>
      <c r="GIE2157" s="60"/>
      <c r="GIF2157" s="60"/>
      <c r="GIG2157" s="60"/>
      <c r="GIH2157" s="60"/>
      <c r="GII2157" s="60"/>
      <c r="GIJ2157" s="60"/>
      <c r="GIK2157" s="60"/>
      <c r="GIL2157" s="60"/>
      <c r="GIM2157" s="60"/>
      <c r="GIN2157" s="60"/>
      <c r="GIO2157" s="60"/>
      <c r="GIP2157" s="60"/>
      <c r="GIQ2157" s="60"/>
      <c r="GIR2157" s="60"/>
      <c r="GIS2157" s="60"/>
      <c r="GIT2157" s="60"/>
      <c r="GIU2157" s="60"/>
      <c r="GIV2157" s="60"/>
      <c r="GIW2157" s="60"/>
      <c r="GIX2157" s="60"/>
      <c r="GIY2157" s="60"/>
      <c r="GIZ2157" s="60"/>
      <c r="GJA2157" s="60"/>
      <c r="GJB2157" s="60"/>
      <c r="GJC2157" s="60"/>
      <c r="GJD2157" s="60"/>
      <c r="GJE2157" s="60"/>
      <c r="GJF2157" s="60"/>
      <c r="GJG2157" s="60"/>
      <c r="GJH2157" s="60"/>
      <c r="GJI2157" s="60"/>
      <c r="GJJ2157" s="60"/>
      <c r="GJK2157" s="60"/>
      <c r="GJL2157" s="60"/>
      <c r="GJM2157" s="60"/>
      <c r="GJN2157" s="60"/>
      <c r="GJO2157" s="60"/>
      <c r="GJP2157" s="60"/>
      <c r="GJQ2157" s="60"/>
      <c r="GJR2157" s="60"/>
      <c r="GJS2157" s="60"/>
      <c r="GJT2157" s="60"/>
      <c r="GJU2157" s="60"/>
      <c r="GJV2157" s="60"/>
      <c r="GJW2157" s="60"/>
      <c r="GJX2157" s="60"/>
      <c r="GJY2157" s="60"/>
      <c r="GJZ2157" s="60"/>
      <c r="GKA2157" s="60"/>
      <c r="GKB2157" s="60"/>
      <c r="GKC2157" s="60"/>
      <c r="GKD2157" s="60"/>
      <c r="GKE2157" s="60"/>
      <c r="GKF2157" s="60"/>
      <c r="GKG2157" s="60"/>
      <c r="GKH2157" s="60"/>
      <c r="GKI2157" s="60"/>
      <c r="GKJ2157" s="60"/>
      <c r="GKK2157" s="60"/>
      <c r="GKL2157" s="60"/>
      <c r="GKM2157" s="60"/>
      <c r="GKN2157" s="60"/>
      <c r="GKO2157" s="60"/>
      <c r="GKP2157" s="60"/>
      <c r="GKQ2157" s="60"/>
      <c r="GKR2157" s="60"/>
      <c r="GKS2157" s="60"/>
      <c r="GKT2157" s="60"/>
      <c r="GKU2157" s="60"/>
      <c r="GKV2157" s="60"/>
      <c r="GKW2157" s="60"/>
      <c r="GKX2157" s="60"/>
      <c r="GKY2157" s="60"/>
      <c r="GKZ2157" s="60"/>
      <c r="GLA2157" s="60"/>
      <c r="GLB2157" s="60"/>
      <c r="GLC2157" s="60"/>
      <c r="GLD2157" s="60"/>
      <c r="GLE2157" s="60"/>
      <c r="GLF2157" s="60"/>
      <c r="GLG2157" s="60"/>
      <c r="GLH2157" s="60"/>
      <c r="GLI2157" s="60"/>
      <c r="GLJ2157" s="60"/>
      <c r="GLK2157" s="60"/>
      <c r="GLL2157" s="60"/>
      <c r="GLM2157" s="60"/>
      <c r="GLN2157" s="60"/>
      <c r="GLO2157" s="60"/>
      <c r="GLP2157" s="60"/>
      <c r="GLQ2157" s="60"/>
      <c r="GLR2157" s="60"/>
      <c r="GLS2157" s="60"/>
      <c r="GLT2157" s="60"/>
      <c r="GLU2157" s="60"/>
      <c r="GLV2157" s="60"/>
      <c r="GLW2157" s="60"/>
      <c r="GLX2157" s="60"/>
      <c r="GLY2157" s="60"/>
      <c r="GLZ2157" s="60"/>
      <c r="GMA2157" s="60"/>
      <c r="GMB2157" s="60"/>
      <c r="GMC2157" s="60"/>
      <c r="GMD2157" s="60"/>
      <c r="GME2157" s="60"/>
      <c r="GMF2157" s="60"/>
      <c r="GMG2157" s="60"/>
      <c r="GMH2157" s="60"/>
      <c r="GMI2157" s="60"/>
      <c r="GMJ2157" s="60"/>
      <c r="GMK2157" s="60"/>
      <c r="GML2157" s="60"/>
      <c r="GMM2157" s="60"/>
      <c r="GMN2157" s="60"/>
      <c r="GMO2157" s="60"/>
      <c r="GMP2157" s="60"/>
      <c r="GMQ2157" s="60"/>
      <c r="GMR2157" s="60"/>
      <c r="GMS2157" s="60"/>
      <c r="GMT2157" s="60"/>
      <c r="GMU2157" s="60"/>
      <c r="GMV2157" s="60"/>
      <c r="GMW2157" s="60"/>
      <c r="GMX2157" s="60"/>
      <c r="GMY2157" s="60"/>
      <c r="GMZ2157" s="60"/>
      <c r="GNA2157" s="60"/>
      <c r="GNB2157" s="60"/>
      <c r="GNC2157" s="60"/>
      <c r="GND2157" s="60"/>
      <c r="GNE2157" s="60"/>
      <c r="GNF2157" s="60"/>
      <c r="GNG2157" s="60"/>
      <c r="GNH2157" s="60"/>
      <c r="GNI2157" s="60"/>
      <c r="GNJ2157" s="60"/>
      <c r="GNK2157" s="60"/>
      <c r="GNL2157" s="60"/>
      <c r="GNM2157" s="60"/>
      <c r="GNN2157" s="60"/>
      <c r="GNO2157" s="60"/>
      <c r="GNP2157" s="60"/>
      <c r="GNQ2157" s="60"/>
      <c r="GNR2157" s="60"/>
      <c r="GNS2157" s="60"/>
      <c r="GNT2157" s="60"/>
      <c r="GNU2157" s="60"/>
      <c r="GNV2157" s="60"/>
      <c r="GNW2157" s="60"/>
      <c r="GNX2157" s="60"/>
      <c r="GNY2157" s="60"/>
      <c r="GNZ2157" s="60"/>
      <c r="GOA2157" s="60"/>
      <c r="GOB2157" s="60"/>
      <c r="GOC2157" s="60"/>
      <c r="GOD2157" s="60"/>
      <c r="GOE2157" s="60"/>
      <c r="GOF2157" s="60"/>
      <c r="GOG2157" s="60"/>
      <c r="GOH2157" s="60"/>
      <c r="GOI2157" s="60"/>
      <c r="GOJ2157" s="60"/>
      <c r="GOK2157" s="60"/>
      <c r="GOL2157" s="60"/>
      <c r="GOM2157" s="60"/>
      <c r="GON2157" s="60"/>
      <c r="GOO2157" s="60"/>
      <c r="GOP2157" s="60"/>
      <c r="GOQ2157" s="60"/>
      <c r="GOR2157" s="60"/>
      <c r="GOS2157" s="60"/>
      <c r="GOT2157" s="60"/>
      <c r="GOU2157" s="60"/>
      <c r="GOV2157" s="60"/>
      <c r="GOW2157" s="60"/>
      <c r="GOX2157" s="60"/>
      <c r="GOY2157" s="60"/>
      <c r="GOZ2157" s="60"/>
      <c r="GPA2157" s="60"/>
      <c r="GPB2157" s="60"/>
      <c r="GPC2157" s="60"/>
      <c r="GPD2157" s="60"/>
      <c r="GPE2157" s="60"/>
      <c r="GPF2157" s="60"/>
      <c r="GPG2157" s="60"/>
      <c r="GPH2157" s="60"/>
      <c r="GPI2157" s="60"/>
      <c r="GPJ2157" s="60"/>
      <c r="GPK2157" s="60"/>
      <c r="GPL2157" s="60"/>
      <c r="GPM2157" s="60"/>
      <c r="GPN2157" s="60"/>
      <c r="GPO2157" s="60"/>
      <c r="GPP2157" s="60"/>
      <c r="GPQ2157" s="60"/>
      <c r="GPR2157" s="60"/>
      <c r="GPS2157" s="60"/>
      <c r="GPT2157" s="60"/>
      <c r="GPU2157" s="60"/>
      <c r="GPV2157" s="60"/>
      <c r="GPW2157" s="60"/>
      <c r="GPX2157" s="60"/>
      <c r="GPY2157" s="60"/>
      <c r="GPZ2157" s="60"/>
      <c r="GQA2157" s="60"/>
      <c r="GQB2157" s="60"/>
      <c r="GQC2157" s="60"/>
      <c r="GQD2157" s="60"/>
      <c r="GQE2157" s="60"/>
      <c r="GQF2157" s="60"/>
      <c r="GQG2157" s="60"/>
      <c r="GQH2157" s="60"/>
      <c r="GQI2157" s="60"/>
      <c r="GQJ2157" s="60"/>
      <c r="GQK2157" s="60"/>
      <c r="GQL2157" s="60"/>
      <c r="GQM2157" s="60"/>
      <c r="GQN2157" s="60"/>
      <c r="GQO2157" s="60"/>
      <c r="GQP2157" s="60"/>
      <c r="GQQ2157" s="60"/>
      <c r="GQR2157" s="60"/>
      <c r="GQS2157" s="60"/>
      <c r="GQT2157" s="60"/>
      <c r="GQU2157" s="60"/>
      <c r="GQV2157" s="60"/>
      <c r="GQW2157" s="60"/>
      <c r="GQX2157" s="60"/>
      <c r="GQY2157" s="60"/>
      <c r="GQZ2157" s="60"/>
      <c r="GRA2157" s="60"/>
      <c r="GRB2157" s="60"/>
      <c r="GRC2157" s="60"/>
      <c r="GRD2157" s="60"/>
      <c r="GRE2157" s="60"/>
      <c r="GRF2157" s="60"/>
      <c r="GRG2157" s="60"/>
      <c r="GRH2157" s="60"/>
      <c r="GRI2157" s="60"/>
      <c r="GRJ2157" s="60"/>
      <c r="GRK2157" s="60"/>
      <c r="GRL2157" s="60"/>
      <c r="GRM2157" s="60"/>
      <c r="GRN2157" s="60"/>
      <c r="GRO2157" s="60"/>
      <c r="GRP2157" s="60"/>
      <c r="GRQ2157" s="60"/>
      <c r="GRR2157" s="60"/>
      <c r="GRS2157" s="60"/>
      <c r="GRT2157" s="60"/>
      <c r="GRU2157" s="60"/>
      <c r="GRV2157" s="60"/>
      <c r="GRW2157" s="60"/>
      <c r="GRX2157" s="60"/>
      <c r="GRY2157" s="60"/>
      <c r="GRZ2157" s="60"/>
      <c r="GSA2157" s="60"/>
      <c r="GSB2157" s="60"/>
      <c r="GSC2157" s="60"/>
      <c r="GSD2157" s="60"/>
      <c r="GSE2157" s="60"/>
      <c r="GSF2157" s="60"/>
      <c r="GSG2157" s="60"/>
      <c r="GSH2157" s="60"/>
      <c r="GSI2157" s="60"/>
      <c r="GSJ2157" s="60"/>
      <c r="GSK2157" s="60"/>
      <c r="GSL2157" s="60"/>
      <c r="GSM2157" s="60"/>
      <c r="GSN2157" s="60"/>
      <c r="GSO2157" s="60"/>
      <c r="GSP2157" s="60"/>
      <c r="GSQ2157" s="60"/>
      <c r="GSR2157" s="60"/>
      <c r="GSS2157" s="60"/>
      <c r="GST2157" s="60"/>
      <c r="GSU2157" s="60"/>
      <c r="GSV2157" s="60"/>
      <c r="GSW2157" s="60"/>
      <c r="GSX2157" s="60"/>
      <c r="GSY2157" s="60"/>
      <c r="GSZ2157" s="60"/>
      <c r="GTA2157" s="60"/>
      <c r="GTB2157" s="60"/>
      <c r="GTC2157" s="60"/>
      <c r="GTD2157" s="60"/>
      <c r="GTE2157" s="60"/>
      <c r="GTF2157" s="60"/>
      <c r="GTG2157" s="60"/>
      <c r="GTH2157" s="60"/>
      <c r="GTI2157" s="60"/>
      <c r="GTJ2157" s="60"/>
      <c r="GTK2157" s="60"/>
      <c r="GTL2157" s="60"/>
      <c r="GTM2157" s="60"/>
      <c r="GTN2157" s="60"/>
      <c r="GTO2157" s="60"/>
      <c r="GTP2157" s="60"/>
      <c r="GTQ2157" s="60"/>
      <c r="GTR2157" s="60"/>
      <c r="GTS2157" s="60"/>
      <c r="GTT2157" s="60"/>
      <c r="GTU2157" s="60"/>
      <c r="GTV2157" s="60"/>
      <c r="GTW2157" s="60"/>
      <c r="GTX2157" s="60"/>
      <c r="GTY2157" s="60"/>
      <c r="GTZ2157" s="60"/>
      <c r="GUA2157" s="60"/>
      <c r="GUB2157" s="60"/>
      <c r="GUC2157" s="60"/>
      <c r="GUD2157" s="60"/>
      <c r="GUE2157" s="60"/>
      <c r="GUF2157" s="60"/>
      <c r="GUG2157" s="60"/>
      <c r="GUH2157" s="60"/>
      <c r="GUI2157" s="60"/>
      <c r="GUJ2157" s="60"/>
      <c r="GUK2157" s="60"/>
      <c r="GUL2157" s="60"/>
      <c r="GUM2157" s="60"/>
      <c r="GUN2157" s="60"/>
      <c r="GUO2157" s="60"/>
      <c r="GUP2157" s="60"/>
      <c r="GUQ2157" s="60"/>
      <c r="GUR2157" s="60"/>
      <c r="GUS2157" s="60"/>
      <c r="GUT2157" s="60"/>
      <c r="GUU2157" s="60"/>
      <c r="GUV2157" s="60"/>
      <c r="GUW2157" s="60"/>
      <c r="GUX2157" s="60"/>
      <c r="GUY2157" s="60"/>
      <c r="GUZ2157" s="60"/>
      <c r="GVA2157" s="60"/>
      <c r="GVB2157" s="60"/>
      <c r="GVC2157" s="60"/>
      <c r="GVD2157" s="60"/>
      <c r="GVE2157" s="60"/>
      <c r="GVF2157" s="60"/>
      <c r="GVG2157" s="60"/>
      <c r="GVH2157" s="60"/>
      <c r="GVI2157" s="60"/>
      <c r="GVJ2157" s="60"/>
      <c r="GVK2157" s="60"/>
      <c r="GVL2157" s="60"/>
      <c r="GVM2157" s="60"/>
      <c r="GVN2157" s="60"/>
      <c r="GVO2157" s="60"/>
      <c r="GVP2157" s="60"/>
      <c r="GVQ2157" s="60"/>
      <c r="GVR2157" s="60"/>
      <c r="GVS2157" s="60"/>
      <c r="GVT2157" s="60"/>
      <c r="GVU2157" s="60"/>
      <c r="GVV2157" s="60"/>
      <c r="GVW2157" s="60"/>
      <c r="GVX2157" s="60"/>
      <c r="GVY2157" s="60"/>
      <c r="GVZ2157" s="60"/>
      <c r="GWA2157" s="60"/>
      <c r="GWB2157" s="60"/>
      <c r="GWC2157" s="60"/>
      <c r="GWD2157" s="60"/>
      <c r="GWE2157" s="60"/>
      <c r="GWF2157" s="60"/>
      <c r="GWG2157" s="60"/>
      <c r="GWH2157" s="60"/>
      <c r="GWI2157" s="60"/>
      <c r="GWJ2157" s="60"/>
      <c r="GWK2157" s="60"/>
      <c r="GWL2157" s="60"/>
      <c r="GWM2157" s="60"/>
      <c r="GWN2157" s="60"/>
      <c r="GWO2157" s="60"/>
      <c r="GWP2157" s="60"/>
      <c r="GWQ2157" s="60"/>
      <c r="GWR2157" s="60"/>
      <c r="GWS2157" s="60"/>
      <c r="GWT2157" s="60"/>
      <c r="GWU2157" s="60"/>
      <c r="GWV2157" s="60"/>
      <c r="GWW2157" s="60"/>
      <c r="GWX2157" s="60"/>
      <c r="GWY2157" s="60"/>
      <c r="GWZ2157" s="60"/>
      <c r="GXA2157" s="60"/>
      <c r="GXB2157" s="60"/>
      <c r="GXC2157" s="60"/>
      <c r="GXD2157" s="60"/>
      <c r="GXE2157" s="60"/>
      <c r="GXF2157" s="60"/>
      <c r="GXG2157" s="60"/>
      <c r="GXH2157" s="60"/>
      <c r="GXI2157" s="60"/>
      <c r="GXJ2157" s="60"/>
      <c r="GXK2157" s="60"/>
      <c r="GXL2157" s="60"/>
      <c r="GXM2157" s="60"/>
      <c r="GXN2157" s="60"/>
      <c r="GXO2157" s="60"/>
      <c r="GXP2157" s="60"/>
      <c r="GXQ2157" s="60"/>
      <c r="GXR2157" s="60"/>
      <c r="GXS2157" s="60"/>
      <c r="GXT2157" s="60"/>
      <c r="GXU2157" s="60"/>
      <c r="GXV2157" s="60"/>
      <c r="GXW2157" s="60"/>
      <c r="GXX2157" s="60"/>
      <c r="GXY2157" s="60"/>
      <c r="GXZ2157" s="60"/>
      <c r="GYA2157" s="60"/>
      <c r="GYB2157" s="60"/>
      <c r="GYC2157" s="60"/>
      <c r="GYD2157" s="60"/>
      <c r="GYE2157" s="60"/>
      <c r="GYF2157" s="60"/>
      <c r="GYG2157" s="60"/>
      <c r="GYH2157" s="60"/>
      <c r="GYI2157" s="60"/>
      <c r="GYJ2157" s="60"/>
      <c r="GYK2157" s="60"/>
      <c r="GYL2157" s="60"/>
      <c r="GYM2157" s="60"/>
      <c r="GYN2157" s="60"/>
      <c r="GYO2157" s="60"/>
      <c r="GYP2157" s="60"/>
      <c r="GYQ2157" s="60"/>
      <c r="GYR2157" s="60"/>
      <c r="GYS2157" s="60"/>
      <c r="GYT2157" s="60"/>
      <c r="GYU2157" s="60"/>
      <c r="GYV2157" s="60"/>
      <c r="GYW2157" s="60"/>
      <c r="GYX2157" s="60"/>
      <c r="GYY2157" s="60"/>
      <c r="GYZ2157" s="60"/>
      <c r="GZA2157" s="60"/>
      <c r="GZB2157" s="60"/>
      <c r="GZC2157" s="60"/>
      <c r="GZD2157" s="60"/>
      <c r="GZE2157" s="60"/>
      <c r="GZF2157" s="60"/>
      <c r="GZG2157" s="60"/>
      <c r="GZH2157" s="60"/>
      <c r="GZI2157" s="60"/>
      <c r="GZJ2157" s="60"/>
      <c r="GZK2157" s="60"/>
      <c r="GZL2157" s="60"/>
      <c r="GZM2157" s="60"/>
      <c r="GZN2157" s="60"/>
      <c r="GZO2157" s="60"/>
      <c r="GZP2157" s="60"/>
      <c r="GZQ2157" s="60"/>
      <c r="GZR2157" s="60"/>
      <c r="GZS2157" s="60"/>
      <c r="GZT2157" s="60"/>
      <c r="GZU2157" s="60"/>
      <c r="GZV2157" s="60"/>
      <c r="GZW2157" s="60"/>
      <c r="GZX2157" s="60"/>
      <c r="GZY2157" s="60"/>
      <c r="GZZ2157" s="60"/>
      <c r="HAA2157" s="60"/>
      <c r="HAB2157" s="60"/>
      <c r="HAC2157" s="60"/>
      <c r="HAD2157" s="60"/>
      <c r="HAE2157" s="60"/>
      <c r="HAF2157" s="60"/>
      <c r="HAG2157" s="60"/>
      <c r="HAH2157" s="60"/>
      <c r="HAI2157" s="60"/>
      <c r="HAJ2157" s="60"/>
      <c r="HAK2157" s="60"/>
      <c r="HAL2157" s="60"/>
      <c r="HAM2157" s="60"/>
      <c r="HAN2157" s="60"/>
      <c r="HAO2157" s="60"/>
      <c r="HAP2157" s="60"/>
      <c r="HAQ2157" s="60"/>
      <c r="HAR2157" s="60"/>
      <c r="HAS2157" s="60"/>
      <c r="HAT2157" s="60"/>
      <c r="HAU2157" s="60"/>
      <c r="HAV2157" s="60"/>
      <c r="HAW2157" s="60"/>
      <c r="HAX2157" s="60"/>
      <c r="HAY2157" s="60"/>
      <c r="HAZ2157" s="60"/>
      <c r="HBA2157" s="60"/>
      <c r="HBB2157" s="60"/>
      <c r="HBC2157" s="60"/>
      <c r="HBD2157" s="60"/>
      <c r="HBE2157" s="60"/>
      <c r="HBF2157" s="60"/>
      <c r="HBG2157" s="60"/>
      <c r="HBH2157" s="60"/>
      <c r="HBI2157" s="60"/>
      <c r="HBJ2157" s="60"/>
      <c r="HBK2157" s="60"/>
      <c r="HBL2157" s="60"/>
      <c r="HBM2157" s="60"/>
      <c r="HBN2157" s="60"/>
      <c r="HBO2157" s="60"/>
      <c r="HBP2157" s="60"/>
      <c r="HBQ2157" s="60"/>
      <c r="HBR2157" s="60"/>
      <c r="HBS2157" s="60"/>
      <c r="HBT2157" s="60"/>
      <c r="HBU2157" s="60"/>
      <c r="HBV2157" s="60"/>
      <c r="HBW2157" s="60"/>
      <c r="HBX2157" s="60"/>
      <c r="HBY2157" s="60"/>
      <c r="HBZ2157" s="60"/>
      <c r="HCA2157" s="60"/>
      <c r="HCB2157" s="60"/>
      <c r="HCC2157" s="60"/>
      <c r="HCD2157" s="60"/>
      <c r="HCE2157" s="60"/>
      <c r="HCF2157" s="60"/>
      <c r="HCG2157" s="60"/>
      <c r="HCH2157" s="60"/>
      <c r="HCI2157" s="60"/>
      <c r="HCJ2157" s="60"/>
      <c r="HCK2157" s="60"/>
      <c r="HCL2157" s="60"/>
      <c r="HCM2157" s="60"/>
      <c r="HCN2157" s="60"/>
      <c r="HCO2157" s="60"/>
      <c r="HCP2157" s="60"/>
      <c r="HCQ2157" s="60"/>
      <c r="HCR2157" s="60"/>
      <c r="HCS2157" s="60"/>
      <c r="HCT2157" s="60"/>
      <c r="HCU2157" s="60"/>
      <c r="HCV2157" s="60"/>
      <c r="HCW2157" s="60"/>
      <c r="HCX2157" s="60"/>
      <c r="HCY2157" s="60"/>
      <c r="HCZ2157" s="60"/>
      <c r="HDA2157" s="60"/>
      <c r="HDB2157" s="60"/>
      <c r="HDC2157" s="60"/>
      <c r="HDD2157" s="60"/>
      <c r="HDE2157" s="60"/>
      <c r="HDF2157" s="60"/>
      <c r="HDG2157" s="60"/>
      <c r="HDH2157" s="60"/>
      <c r="HDI2157" s="60"/>
      <c r="HDJ2157" s="60"/>
      <c r="HDK2157" s="60"/>
      <c r="HDL2157" s="60"/>
      <c r="HDM2157" s="60"/>
      <c r="HDN2157" s="60"/>
      <c r="HDO2157" s="60"/>
      <c r="HDP2157" s="60"/>
      <c r="HDQ2157" s="60"/>
      <c r="HDR2157" s="60"/>
      <c r="HDS2157" s="60"/>
      <c r="HDT2157" s="60"/>
      <c r="HDU2157" s="60"/>
      <c r="HDV2157" s="60"/>
      <c r="HDW2157" s="60"/>
      <c r="HDX2157" s="60"/>
      <c r="HDY2157" s="60"/>
      <c r="HDZ2157" s="60"/>
      <c r="HEA2157" s="60"/>
      <c r="HEB2157" s="60"/>
      <c r="HEC2157" s="60"/>
      <c r="HED2157" s="60"/>
      <c r="HEE2157" s="60"/>
      <c r="HEF2157" s="60"/>
      <c r="HEG2157" s="60"/>
      <c r="HEH2157" s="60"/>
      <c r="HEI2157" s="60"/>
      <c r="HEJ2157" s="60"/>
      <c r="HEK2157" s="60"/>
      <c r="HEL2157" s="60"/>
      <c r="HEM2157" s="60"/>
      <c r="HEN2157" s="60"/>
      <c r="HEO2157" s="60"/>
      <c r="HEP2157" s="60"/>
      <c r="HEQ2157" s="60"/>
      <c r="HER2157" s="60"/>
      <c r="HES2157" s="60"/>
      <c r="HET2157" s="60"/>
      <c r="HEU2157" s="60"/>
      <c r="HEV2157" s="60"/>
      <c r="HEW2157" s="60"/>
      <c r="HEX2157" s="60"/>
      <c r="HEY2157" s="60"/>
      <c r="HEZ2157" s="60"/>
      <c r="HFA2157" s="60"/>
      <c r="HFB2157" s="60"/>
      <c r="HFC2157" s="60"/>
      <c r="HFD2157" s="60"/>
      <c r="HFE2157" s="60"/>
      <c r="HFF2157" s="60"/>
      <c r="HFG2157" s="60"/>
      <c r="HFH2157" s="60"/>
      <c r="HFI2157" s="60"/>
      <c r="HFJ2157" s="60"/>
      <c r="HFK2157" s="60"/>
      <c r="HFL2157" s="60"/>
      <c r="HFM2157" s="60"/>
      <c r="HFN2157" s="60"/>
      <c r="HFO2157" s="60"/>
      <c r="HFP2157" s="60"/>
      <c r="HFQ2157" s="60"/>
      <c r="HFR2157" s="60"/>
      <c r="HFS2157" s="60"/>
      <c r="HFT2157" s="60"/>
      <c r="HFU2157" s="60"/>
      <c r="HFV2157" s="60"/>
      <c r="HFW2157" s="60"/>
      <c r="HFX2157" s="60"/>
      <c r="HFY2157" s="60"/>
      <c r="HFZ2157" s="60"/>
      <c r="HGA2157" s="60"/>
      <c r="HGB2157" s="60"/>
      <c r="HGC2157" s="60"/>
      <c r="HGD2157" s="60"/>
      <c r="HGE2157" s="60"/>
      <c r="HGF2157" s="60"/>
      <c r="HGG2157" s="60"/>
      <c r="HGH2157" s="60"/>
      <c r="HGI2157" s="60"/>
      <c r="HGJ2157" s="60"/>
      <c r="HGK2157" s="60"/>
      <c r="HGL2157" s="60"/>
      <c r="HGM2157" s="60"/>
      <c r="HGN2157" s="60"/>
      <c r="HGO2157" s="60"/>
      <c r="HGP2157" s="60"/>
      <c r="HGQ2157" s="60"/>
      <c r="HGR2157" s="60"/>
      <c r="HGS2157" s="60"/>
      <c r="HGT2157" s="60"/>
      <c r="HGU2157" s="60"/>
      <c r="HGV2157" s="60"/>
      <c r="HGW2157" s="60"/>
      <c r="HGX2157" s="60"/>
      <c r="HGY2157" s="60"/>
      <c r="HGZ2157" s="60"/>
      <c r="HHA2157" s="60"/>
      <c r="HHB2157" s="60"/>
      <c r="HHC2157" s="60"/>
      <c r="HHD2157" s="60"/>
      <c r="HHE2157" s="60"/>
      <c r="HHF2157" s="60"/>
      <c r="HHG2157" s="60"/>
      <c r="HHH2157" s="60"/>
      <c r="HHI2157" s="60"/>
      <c r="HHJ2157" s="60"/>
      <c r="HHK2157" s="60"/>
      <c r="HHL2157" s="60"/>
      <c r="HHM2157" s="60"/>
      <c r="HHN2157" s="60"/>
      <c r="HHO2157" s="60"/>
      <c r="HHP2157" s="60"/>
      <c r="HHQ2157" s="60"/>
      <c r="HHR2157" s="60"/>
      <c r="HHS2157" s="60"/>
      <c r="HHT2157" s="60"/>
      <c r="HHU2157" s="60"/>
      <c r="HHV2157" s="60"/>
      <c r="HHW2157" s="60"/>
      <c r="HHX2157" s="60"/>
      <c r="HHY2157" s="60"/>
      <c r="HHZ2157" s="60"/>
      <c r="HIA2157" s="60"/>
      <c r="HIB2157" s="60"/>
      <c r="HIC2157" s="60"/>
      <c r="HID2157" s="60"/>
      <c r="HIE2157" s="60"/>
      <c r="HIF2157" s="60"/>
      <c r="HIG2157" s="60"/>
      <c r="HIH2157" s="60"/>
      <c r="HII2157" s="60"/>
      <c r="HIJ2157" s="60"/>
      <c r="HIK2157" s="60"/>
      <c r="HIL2157" s="60"/>
      <c r="HIM2157" s="60"/>
      <c r="HIN2157" s="60"/>
      <c r="HIO2157" s="60"/>
      <c r="HIP2157" s="60"/>
      <c r="HIQ2157" s="60"/>
      <c r="HIR2157" s="60"/>
      <c r="HIS2157" s="60"/>
      <c r="HIT2157" s="60"/>
      <c r="HIU2157" s="60"/>
      <c r="HIV2157" s="60"/>
      <c r="HIW2157" s="60"/>
      <c r="HIX2157" s="60"/>
      <c r="HIY2157" s="60"/>
      <c r="HIZ2157" s="60"/>
      <c r="HJA2157" s="60"/>
      <c r="HJB2157" s="60"/>
      <c r="HJC2157" s="60"/>
      <c r="HJD2157" s="60"/>
      <c r="HJE2157" s="60"/>
      <c r="HJF2157" s="60"/>
      <c r="HJG2157" s="60"/>
      <c r="HJH2157" s="60"/>
      <c r="HJI2157" s="60"/>
      <c r="HJJ2157" s="60"/>
      <c r="HJK2157" s="60"/>
      <c r="HJL2157" s="60"/>
      <c r="HJM2157" s="60"/>
      <c r="HJN2157" s="60"/>
      <c r="HJO2157" s="60"/>
      <c r="HJP2157" s="60"/>
      <c r="HJQ2157" s="60"/>
      <c r="HJR2157" s="60"/>
      <c r="HJS2157" s="60"/>
      <c r="HJT2157" s="60"/>
      <c r="HJU2157" s="60"/>
      <c r="HJV2157" s="60"/>
      <c r="HJW2157" s="60"/>
      <c r="HJX2157" s="60"/>
      <c r="HJY2157" s="60"/>
      <c r="HJZ2157" s="60"/>
      <c r="HKA2157" s="60"/>
      <c r="HKB2157" s="60"/>
      <c r="HKC2157" s="60"/>
      <c r="HKD2157" s="60"/>
      <c r="HKE2157" s="60"/>
      <c r="HKF2157" s="60"/>
      <c r="HKG2157" s="60"/>
      <c r="HKH2157" s="60"/>
      <c r="HKI2157" s="60"/>
      <c r="HKJ2157" s="60"/>
      <c r="HKK2157" s="60"/>
      <c r="HKL2157" s="60"/>
      <c r="HKM2157" s="60"/>
      <c r="HKN2157" s="60"/>
      <c r="HKO2157" s="60"/>
      <c r="HKP2157" s="60"/>
      <c r="HKQ2157" s="60"/>
      <c r="HKR2157" s="60"/>
      <c r="HKS2157" s="60"/>
      <c r="HKT2157" s="60"/>
      <c r="HKU2157" s="60"/>
      <c r="HKV2157" s="60"/>
      <c r="HKW2157" s="60"/>
      <c r="HKX2157" s="60"/>
      <c r="HKY2157" s="60"/>
      <c r="HKZ2157" s="60"/>
      <c r="HLA2157" s="60"/>
      <c r="HLB2157" s="60"/>
      <c r="HLC2157" s="60"/>
      <c r="HLD2157" s="60"/>
      <c r="HLE2157" s="60"/>
      <c r="HLF2157" s="60"/>
      <c r="HLG2157" s="60"/>
      <c r="HLH2157" s="60"/>
      <c r="HLI2157" s="60"/>
      <c r="HLJ2157" s="60"/>
      <c r="HLK2157" s="60"/>
      <c r="HLL2157" s="60"/>
      <c r="HLM2157" s="60"/>
      <c r="HLN2157" s="60"/>
      <c r="HLO2157" s="60"/>
      <c r="HLP2157" s="60"/>
      <c r="HLQ2157" s="60"/>
      <c r="HLR2157" s="60"/>
      <c r="HLS2157" s="60"/>
      <c r="HLT2157" s="60"/>
      <c r="HLU2157" s="60"/>
      <c r="HLV2157" s="60"/>
      <c r="HLW2157" s="60"/>
      <c r="HLX2157" s="60"/>
      <c r="HLY2157" s="60"/>
      <c r="HLZ2157" s="60"/>
      <c r="HMA2157" s="60"/>
      <c r="HMB2157" s="60"/>
      <c r="HMC2157" s="60"/>
      <c r="HMD2157" s="60"/>
      <c r="HME2157" s="60"/>
      <c r="HMF2157" s="60"/>
      <c r="HMG2157" s="60"/>
      <c r="HMH2157" s="60"/>
      <c r="HMI2157" s="60"/>
      <c r="HMJ2157" s="60"/>
      <c r="HMK2157" s="60"/>
      <c r="HML2157" s="60"/>
      <c r="HMM2157" s="60"/>
      <c r="HMN2157" s="60"/>
      <c r="HMO2157" s="60"/>
      <c r="HMP2157" s="60"/>
      <c r="HMQ2157" s="60"/>
      <c r="HMR2157" s="60"/>
      <c r="HMS2157" s="60"/>
      <c r="HMT2157" s="60"/>
      <c r="HMU2157" s="60"/>
      <c r="HMV2157" s="60"/>
      <c r="HMW2157" s="60"/>
      <c r="HMX2157" s="60"/>
      <c r="HMY2157" s="60"/>
      <c r="HMZ2157" s="60"/>
      <c r="HNA2157" s="60"/>
      <c r="HNB2157" s="60"/>
      <c r="HNC2157" s="60"/>
      <c r="HND2157" s="60"/>
      <c r="HNE2157" s="60"/>
      <c r="HNF2157" s="60"/>
      <c r="HNG2157" s="60"/>
      <c r="HNH2157" s="60"/>
      <c r="HNI2157" s="60"/>
      <c r="HNJ2157" s="60"/>
      <c r="HNK2157" s="60"/>
      <c r="HNL2157" s="60"/>
      <c r="HNM2157" s="60"/>
      <c r="HNN2157" s="60"/>
      <c r="HNO2157" s="60"/>
      <c r="HNP2157" s="60"/>
      <c r="HNQ2157" s="60"/>
      <c r="HNR2157" s="60"/>
      <c r="HNS2157" s="60"/>
      <c r="HNT2157" s="60"/>
      <c r="HNU2157" s="60"/>
      <c r="HNV2157" s="60"/>
      <c r="HNW2157" s="60"/>
      <c r="HNX2157" s="60"/>
      <c r="HNY2157" s="60"/>
      <c r="HNZ2157" s="60"/>
      <c r="HOA2157" s="60"/>
      <c r="HOB2157" s="60"/>
      <c r="HOC2157" s="60"/>
      <c r="HOD2157" s="60"/>
      <c r="HOE2157" s="60"/>
      <c r="HOF2157" s="60"/>
      <c r="HOG2157" s="60"/>
      <c r="HOH2157" s="60"/>
      <c r="HOI2157" s="60"/>
      <c r="HOJ2157" s="60"/>
      <c r="HOK2157" s="60"/>
      <c r="HOL2157" s="60"/>
      <c r="HOM2157" s="60"/>
      <c r="HON2157" s="60"/>
      <c r="HOO2157" s="60"/>
      <c r="HOP2157" s="60"/>
      <c r="HOQ2157" s="60"/>
      <c r="HOR2157" s="60"/>
      <c r="HOS2157" s="60"/>
      <c r="HOT2157" s="60"/>
      <c r="HOU2157" s="60"/>
      <c r="HOV2157" s="60"/>
      <c r="HOW2157" s="60"/>
      <c r="HOX2157" s="60"/>
      <c r="HOY2157" s="60"/>
      <c r="HOZ2157" s="60"/>
      <c r="HPA2157" s="60"/>
      <c r="HPB2157" s="60"/>
      <c r="HPC2157" s="60"/>
      <c r="HPD2157" s="60"/>
      <c r="HPE2157" s="60"/>
      <c r="HPF2157" s="60"/>
      <c r="HPG2157" s="60"/>
      <c r="HPH2157" s="60"/>
      <c r="HPI2157" s="60"/>
      <c r="HPJ2157" s="60"/>
      <c r="HPK2157" s="60"/>
      <c r="HPL2157" s="60"/>
      <c r="HPM2157" s="60"/>
      <c r="HPN2157" s="60"/>
      <c r="HPO2157" s="60"/>
      <c r="HPP2157" s="60"/>
      <c r="HPQ2157" s="60"/>
      <c r="HPR2157" s="60"/>
      <c r="HPS2157" s="60"/>
      <c r="HPT2157" s="60"/>
      <c r="HPU2157" s="60"/>
      <c r="HPV2157" s="60"/>
      <c r="HPW2157" s="60"/>
      <c r="HPX2157" s="60"/>
      <c r="HPY2157" s="60"/>
      <c r="HPZ2157" s="60"/>
      <c r="HQA2157" s="60"/>
      <c r="HQB2157" s="60"/>
      <c r="HQC2157" s="60"/>
      <c r="HQD2157" s="60"/>
      <c r="HQE2157" s="60"/>
      <c r="HQF2157" s="60"/>
      <c r="HQG2157" s="60"/>
      <c r="HQH2157" s="60"/>
      <c r="HQI2157" s="60"/>
      <c r="HQJ2157" s="60"/>
      <c r="HQK2157" s="60"/>
      <c r="HQL2157" s="60"/>
      <c r="HQM2157" s="60"/>
      <c r="HQN2157" s="60"/>
      <c r="HQO2157" s="60"/>
      <c r="HQP2157" s="60"/>
      <c r="HQQ2157" s="60"/>
      <c r="HQR2157" s="60"/>
      <c r="HQS2157" s="60"/>
      <c r="HQT2157" s="60"/>
      <c r="HQU2157" s="60"/>
      <c r="HQV2157" s="60"/>
      <c r="HQW2157" s="60"/>
      <c r="HQX2157" s="60"/>
      <c r="HQY2157" s="60"/>
      <c r="HQZ2157" s="60"/>
      <c r="HRA2157" s="60"/>
      <c r="HRB2157" s="60"/>
      <c r="HRC2157" s="60"/>
      <c r="HRD2157" s="60"/>
      <c r="HRE2157" s="60"/>
      <c r="HRF2157" s="60"/>
      <c r="HRG2157" s="60"/>
      <c r="HRH2157" s="60"/>
      <c r="HRI2157" s="60"/>
      <c r="HRJ2157" s="60"/>
      <c r="HRK2157" s="60"/>
      <c r="HRL2157" s="60"/>
      <c r="HRM2157" s="60"/>
      <c r="HRN2157" s="60"/>
      <c r="HRO2157" s="60"/>
      <c r="HRP2157" s="60"/>
      <c r="HRQ2157" s="60"/>
      <c r="HRR2157" s="60"/>
      <c r="HRS2157" s="60"/>
      <c r="HRT2157" s="60"/>
      <c r="HRU2157" s="60"/>
      <c r="HRV2157" s="60"/>
      <c r="HRW2157" s="60"/>
      <c r="HRX2157" s="60"/>
      <c r="HRY2157" s="60"/>
      <c r="HRZ2157" s="60"/>
      <c r="HSA2157" s="60"/>
      <c r="HSB2157" s="60"/>
      <c r="HSC2157" s="60"/>
      <c r="HSD2157" s="60"/>
      <c r="HSE2157" s="60"/>
      <c r="HSF2157" s="60"/>
      <c r="HSG2157" s="60"/>
      <c r="HSH2157" s="60"/>
      <c r="HSI2157" s="60"/>
      <c r="HSJ2157" s="60"/>
      <c r="HSK2157" s="60"/>
      <c r="HSL2157" s="60"/>
      <c r="HSM2157" s="60"/>
      <c r="HSN2157" s="60"/>
      <c r="HSO2157" s="60"/>
      <c r="HSP2157" s="60"/>
      <c r="HSQ2157" s="60"/>
      <c r="HSR2157" s="60"/>
      <c r="HSS2157" s="60"/>
      <c r="HST2157" s="60"/>
      <c r="HSU2157" s="60"/>
      <c r="HSV2157" s="60"/>
      <c r="HSW2157" s="60"/>
      <c r="HSX2157" s="60"/>
      <c r="HSY2157" s="60"/>
      <c r="HSZ2157" s="60"/>
      <c r="HTA2157" s="60"/>
      <c r="HTB2157" s="60"/>
      <c r="HTC2157" s="60"/>
      <c r="HTD2157" s="60"/>
      <c r="HTE2157" s="60"/>
      <c r="HTF2157" s="60"/>
      <c r="HTG2157" s="60"/>
      <c r="HTH2157" s="60"/>
      <c r="HTI2157" s="60"/>
      <c r="HTJ2157" s="60"/>
      <c r="HTK2157" s="60"/>
      <c r="HTL2157" s="60"/>
      <c r="HTM2157" s="60"/>
      <c r="HTN2157" s="60"/>
      <c r="HTO2157" s="60"/>
      <c r="HTP2157" s="60"/>
      <c r="HTQ2157" s="60"/>
      <c r="HTR2157" s="60"/>
      <c r="HTS2157" s="60"/>
      <c r="HTT2157" s="60"/>
      <c r="HTU2157" s="60"/>
      <c r="HTV2157" s="60"/>
      <c r="HTW2157" s="60"/>
      <c r="HTX2157" s="60"/>
      <c r="HTY2157" s="60"/>
      <c r="HTZ2157" s="60"/>
      <c r="HUA2157" s="60"/>
      <c r="HUB2157" s="60"/>
      <c r="HUC2157" s="60"/>
      <c r="HUD2157" s="60"/>
      <c r="HUE2157" s="60"/>
      <c r="HUF2157" s="60"/>
      <c r="HUG2157" s="60"/>
      <c r="HUH2157" s="60"/>
      <c r="HUI2157" s="60"/>
      <c r="HUJ2157" s="60"/>
      <c r="HUK2157" s="60"/>
      <c r="HUL2157" s="60"/>
      <c r="HUM2157" s="60"/>
      <c r="HUN2157" s="60"/>
      <c r="HUO2157" s="60"/>
      <c r="HUP2157" s="60"/>
      <c r="HUQ2157" s="60"/>
      <c r="HUR2157" s="60"/>
      <c r="HUS2157" s="60"/>
      <c r="HUT2157" s="60"/>
      <c r="HUU2157" s="60"/>
      <c r="HUV2157" s="60"/>
      <c r="HUW2157" s="60"/>
      <c r="HUX2157" s="60"/>
      <c r="HUY2157" s="60"/>
      <c r="HUZ2157" s="60"/>
      <c r="HVA2157" s="60"/>
      <c r="HVB2157" s="60"/>
      <c r="HVC2157" s="60"/>
      <c r="HVD2157" s="60"/>
      <c r="HVE2157" s="60"/>
      <c r="HVF2157" s="60"/>
      <c r="HVG2157" s="60"/>
      <c r="HVH2157" s="60"/>
      <c r="HVI2157" s="60"/>
      <c r="HVJ2157" s="60"/>
      <c r="HVK2157" s="60"/>
      <c r="HVL2157" s="60"/>
      <c r="HVM2157" s="60"/>
      <c r="HVN2157" s="60"/>
      <c r="HVO2157" s="60"/>
      <c r="HVP2157" s="60"/>
      <c r="HVQ2157" s="60"/>
      <c r="HVR2157" s="60"/>
      <c r="HVS2157" s="60"/>
      <c r="HVT2157" s="60"/>
      <c r="HVU2157" s="60"/>
      <c r="HVV2157" s="60"/>
      <c r="HVW2157" s="60"/>
      <c r="HVX2157" s="60"/>
      <c r="HVY2157" s="60"/>
      <c r="HVZ2157" s="60"/>
      <c r="HWA2157" s="60"/>
      <c r="HWB2157" s="60"/>
      <c r="HWC2157" s="60"/>
      <c r="HWD2157" s="60"/>
      <c r="HWE2157" s="60"/>
      <c r="HWF2157" s="60"/>
      <c r="HWG2157" s="60"/>
      <c r="HWH2157" s="60"/>
      <c r="HWI2157" s="60"/>
      <c r="HWJ2157" s="60"/>
      <c r="HWK2157" s="60"/>
      <c r="HWL2157" s="60"/>
      <c r="HWM2157" s="60"/>
      <c r="HWN2157" s="60"/>
      <c r="HWO2157" s="60"/>
      <c r="HWP2157" s="60"/>
      <c r="HWQ2157" s="60"/>
      <c r="HWR2157" s="60"/>
      <c r="HWS2157" s="60"/>
      <c r="HWT2157" s="60"/>
      <c r="HWU2157" s="60"/>
      <c r="HWV2157" s="60"/>
      <c r="HWW2157" s="60"/>
      <c r="HWX2157" s="60"/>
      <c r="HWY2157" s="60"/>
      <c r="HWZ2157" s="60"/>
      <c r="HXA2157" s="60"/>
      <c r="HXB2157" s="60"/>
      <c r="HXC2157" s="60"/>
      <c r="HXD2157" s="60"/>
      <c r="HXE2157" s="60"/>
      <c r="HXF2157" s="60"/>
      <c r="HXG2157" s="60"/>
      <c r="HXH2157" s="60"/>
      <c r="HXI2157" s="60"/>
      <c r="HXJ2157" s="60"/>
      <c r="HXK2157" s="60"/>
      <c r="HXL2157" s="60"/>
      <c r="HXM2157" s="60"/>
      <c r="HXN2157" s="60"/>
      <c r="HXO2157" s="60"/>
      <c r="HXP2157" s="60"/>
      <c r="HXQ2157" s="60"/>
      <c r="HXR2157" s="60"/>
      <c r="HXS2157" s="60"/>
      <c r="HXT2157" s="60"/>
      <c r="HXU2157" s="60"/>
      <c r="HXV2157" s="60"/>
      <c r="HXW2157" s="60"/>
      <c r="HXX2157" s="60"/>
      <c r="HXY2157" s="60"/>
      <c r="HXZ2157" s="60"/>
      <c r="HYA2157" s="60"/>
      <c r="HYB2157" s="60"/>
      <c r="HYC2157" s="60"/>
      <c r="HYD2157" s="60"/>
      <c r="HYE2157" s="60"/>
      <c r="HYF2157" s="60"/>
      <c r="HYG2157" s="60"/>
      <c r="HYH2157" s="60"/>
      <c r="HYI2157" s="60"/>
      <c r="HYJ2157" s="60"/>
      <c r="HYK2157" s="60"/>
      <c r="HYL2157" s="60"/>
      <c r="HYM2157" s="60"/>
      <c r="HYN2157" s="60"/>
      <c r="HYO2157" s="60"/>
      <c r="HYP2157" s="60"/>
      <c r="HYQ2157" s="60"/>
      <c r="HYR2157" s="60"/>
      <c r="HYS2157" s="60"/>
      <c r="HYT2157" s="60"/>
      <c r="HYU2157" s="60"/>
      <c r="HYV2157" s="60"/>
      <c r="HYW2157" s="60"/>
      <c r="HYX2157" s="60"/>
      <c r="HYY2157" s="60"/>
      <c r="HYZ2157" s="60"/>
      <c r="HZA2157" s="60"/>
      <c r="HZB2157" s="60"/>
      <c r="HZC2157" s="60"/>
      <c r="HZD2157" s="60"/>
      <c r="HZE2157" s="60"/>
      <c r="HZF2157" s="60"/>
      <c r="HZG2157" s="60"/>
      <c r="HZH2157" s="60"/>
      <c r="HZI2157" s="60"/>
      <c r="HZJ2157" s="60"/>
      <c r="HZK2157" s="60"/>
      <c r="HZL2157" s="60"/>
      <c r="HZM2157" s="60"/>
      <c r="HZN2157" s="60"/>
      <c r="HZO2157" s="60"/>
      <c r="HZP2157" s="60"/>
      <c r="HZQ2157" s="60"/>
      <c r="HZR2157" s="60"/>
      <c r="HZS2157" s="60"/>
      <c r="HZT2157" s="60"/>
      <c r="HZU2157" s="60"/>
      <c r="HZV2157" s="60"/>
      <c r="HZW2157" s="60"/>
      <c r="HZX2157" s="60"/>
      <c r="HZY2157" s="60"/>
      <c r="HZZ2157" s="60"/>
      <c r="IAA2157" s="60"/>
      <c r="IAB2157" s="60"/>
      <c r="IAC2157" s="60"/>
      <c r="IAD2157" s="60"/>
      <c r="IAE2157" s="60"/>
      <c r="IAF2157" s="60"/>
      <c r="IAG2157" s="60"/>
      <c r="IAH2157" s="60"/>
      <c r="IAI2157" s="60"/>
      <c r="IAJ2157" s="60"/>
      <c r="IAK2157" s="60"/>
      <c r="IAL2157" s="60"/>
      <c r="IAM2157" s="60"/>
      <c r="IAN2157" s="60"/>
      <c r="IAO2157" s="60"/>
      <c r="IAP2157" s="60"/>
      <c r="IAQ2157" s="60"/>
      <c r="IAR2157" s="60"/>
      <c r="IAS2157" s="60"/>
      <c r="IAT2157" s="60"/>
      <c r="IAU2157" s="60"/>
      <c r="IAV2157" s="60"/>
      <c r="IAW2157" s="60"/>
      <c r="IAX2157" s="60"/>
      <c r="IAY2157" s="60"/>
      <c r="IAZ2157" s="60"/>
      <c r="IBA2157" s="60"/>
      <c r="IBB2157" s="60"/>
      <c r="IBC2157" s="60"/>
      <c r="IBD2157" s="60"/>
      <c r="IBE2157" s="60"/>
      <c r="IBF2157" s="60"/>
      <c r="IBG2157" s="60"/>
      <c r="IBH2157" s="60"/>
      <c r="IBI2157" s="60"/>
      <c r="IBJ2157" s="60"/>
      <c r="IBK2157" s="60"/>
      <c r="IBL2157" s="60"/>
      <c r="IBM2157" s="60"/>
      <c r="IBN2157" s="60"/>
      <c r="IBO2157" s="60"/>
      <c r="IBP2157" s="60"/>
      <c r="IBQ2157" s="60"/>
      <c r="IBR2157" s="60"/>
      <c r="IBS2157" s="60"/>
      <c r="IBT2157" s="60"/>
      <c r="IBU2157" s="60"/>
      <c r="IBV2157" s="60"/>
      <c r="IBW2157" s="60"/>
      <c r="IBX2157" s="60"/>
      <c r="IBY2157" s="60"/>
      <c r="IBZ2157" s="60"/>
      <c r="ICA2157" s="60"/>
      <c r="ICB2157" s="60"/>
      <c r="ICC2157" s="60"/>
      <c r="ICD2157" s="60"/>
      <c r="ICE2157" s="60"/>
      <c r="ICF2157" s="60"/>
      <c r="ICG2157" s="60"/>
      <c r="ICH2157" s="60"/>
      <c r="ICI2157" s="60"/>
      <c r="ICJ2157" s="60"/>
      <c r="ICK2157" s="60"/>
      <c r="ICL2157" s="60"/>
      <c r="ICM2157" s="60"/>
      <c r="ICN2157" s="60"/>
      <c r="ICO2157" s="60"/>
      <c r="ICP2157" s="60"/>
      <c r="ICQ2157" s="60"/>
      <c r="ICR2157" s="60"/>
      <c r="ICS2157" s="60"/>
      <c r="ICT2157" s="60"/>
      <c r="ICU2157" s="60"/>
      <c r="ICV2157" s="60"/>
      <c r="ICW2157" s="60"/>
      <c r="ICX2157" s="60"/>
      <c r="ICY2157" s="60"/>
      <c r="ICZ2157" s="60"/>
      <c r="IDA2157" s="60"/>
      <c r="IDB2157" s="60"/>
      <c r="IDC2157" s="60"/>
      <c r="IDD2157" s="60"/>
      <c r="IDE2157" s="60"/>
      <c r="IDF2157" s="60"/>
      <c r="IDG2157" s="60"/>
      <c r="IDH2157" s="60"/>
      <c r="IDI2157" s="60"/>
      <c r="IDJ2157" s="60"/>
      <c r="IDK2157" s="60"/>
      <c r="IDL2157" s="60"/>
      <c r="IDM2157" s="60"/>
      <c r="IDN2157" s="60"/>
      <c r="IDO2157" s="60"/>
      <c r="IDP2157" s="60"/>
      <c r="IDQ2157" s="60"/>
      <c r="IDR2157" s="60"/>
      <c r="IDS2157" s="60"/>
      <c r="IDT2157" s="60"/>
      <c r="IDU2157" s="60"/>
      <c r="IDV2157" s="60"/>
      <c r="IDW2157" s="60"/>
      <c r="IDX2157" s="60"/>
      <c r="IDY2157" s="60"/>
      <c r="IDZ2157" s="60"/>
      <c r="IEA2157" s="60"/>
      <c r="IEB2157" s="60"/>
      <c r="IEC2157" s="60"/>
      <c r="IED2157" s="60"/>
      <c r="IEE2157" s="60"/>
      <c r="IEF2157" s="60"/>
      <c r="IEG2157" s="60"/>
      <c r="IEH2157" s="60"/>
      <c r="IEI2157" s="60"/>
      <c r="IEJ2157" s="60"/>
      <c r="IEK2157" s="60"/>
      <c r="IEL2157" s="60"/>
      <c r="IEM2157" s="60"/>
      <c r="IEN2157" s="60"/>
      <c r="IEO2157" s="60"/>
      <c r="IEP2157" s="60"/>
      <c r="IEQ2157" s="60"/>
      <c r="IER2157" s="60"/>
      <c r="IES2157" s="60"/>
      <c r="IET2157" s="60"/>
      <c r="IEU2157" s="60"/>
      <c r="IEV2157" s="60"/>
      <c r="IEW2157" s="60"/>
      <c r="IEX2157" s="60"/>
      <c r="IEY2157" s="60"/>
      <c r="IEZ2157" s="60"/>
      <c r="IFA2157" s="60"/>
      <c r="IFB2157" s="60"/>
      <c r="IFC2157" s="60"/>
      <c r="IFD2157" s="60"/>
      <c r="IFE2157" s="60"/>
      <c r="IFF2157" s="60"/>
      <c r="IFG2157" s="60"/>
      <c r="IFH2157" s="60"/>
      <c r="IFI2157" s="60"/>
      <c r="IFJ2157" s="60"/>
      <c r="IFK2157" s="60"/>
      <c r="IFL2157" s="60"/>
      <c r="IFM2157" s="60"/>
      <c r="IFN2157" s="60"/>
      <c r="IFO2157" s="60"/>
      <c r="IFP2157" s="60"/>
      <c r="IFQ2157" s="60"/>
      <c r="IFR2157" s="60"/>
      <c r="IFS2157" s="60"/>
      <c r="IFT2157" s="60"/>
      <c r="IFU2157" s="60"/>
      <c r="IFV2157" s="60"/>
      <c r="IFW2157" s="60"/>
      <c r="IFX2157" s="60"/>
      <c r="IFY2157" s="60"/>
      <c r="IFZ2157" s="60"/>
      <c r="IGA2157" s="60"/>
      <c r="IGB2157" s="60"/>
      <c r="IGC2157" s="60"/>
      <c r="IGD2157" s="60"/>
      <c r="IGE2157" s="60"/>
      <c r="IGF2157" s="60"/>
      <c r="IGG2157" s="60"/>
      <c r="IGH2157" s="60"/>
      <c r="IGI2157" s="60"/>
      <c r="IGJ2157" s="60"/>
      <c r="IGK2157" s="60"/>
      <c r="IGL2157" s="60"/>
      <c r="IGM2157" s="60"/>
      <c r="IGN2157" s="60"/>
      <c r="IGO2157" s="60"/>
      <c r="IGP2157" s="60"/>
      <c r="IGQ2157" s="60"/>
      <c r="IGR2157" s="60"/>
      <c r="IGS2157" s="60"/>
      <c r="IGT2157" s="60"/>
      <c r="IGU2157" s="60"/>
      <c r="IGV2157" s="60"/>
      <c r="IGW2157" s="60"/>
      <c r="IGX2157" s="60"/>
      <c r="IGY2157" s="60"/>
      <c r="IGZ2157" s="60"/>
      <c r="IHA2157" s="60"/>
      <c r="IHB2157" s="60"/>
      <c r="IHC2157" s="60"/>
      <c r="IHD2157" s="60"/>
      <c r="IHE2157" s="60"/>
      <c r="IHF2157" s="60"/>
      <c r="IHG2157" s="60"/>
      <c r="IHH2157" s="60"/>
      <c r="IHI2157" s="60"/>
      <c r="IHJ2157" s="60"/>
      <c r="IHK2157" s="60"/>
      <c r="IHL2157" s="60"/>
      <c r="IHM2157" s="60"/>
      <c r="IHN2157" s="60"/>
      <c r="IHO2157" s="60"/>
      <c r="IHP2157" s="60"/>
      <c r="IHQ2157" s="60"/>
      <c r="IHR2157" s="60"/>
      <c r="IHS2157" s="60"/>
      <c r="IHT2157" s="60"/>
      <c r="IHU2157" s="60"/>
      <c r="IHV2157" s="60"/>
      <c r="IHW2157" s="60"/>
      <c r="IHX2157" s="60"/>
      <c r="IHY2157" s="60"/>
      <c r="IHZ2157" s="60"/>
      <c r="IIA2157" s="60"/>
      <c r="IIB2157" s="60"/>
      <c r="IIC2157" s="60"/>
      <c r="IID2157" s="60"/>
      <c r="IIE2157" s="60"/>
      <c r="IIF2157" s="60"/>
      <c r="IIG2157" s="60"/>
      <c r="IIH2157" s="60"/>
      <c r="III2157" s="60"/>
      <c r="IIJ2157" s="60"/>
      <c r="IIK2157" s="60"/>
      <c r="IIL2157" s="60"/>
      <c r="IIM2157" s="60"/>
      <c r="IIN2157" s="60"/>
      <c r="IIO2157" s="60"/>
      <c r="IIP2157" s="60"/>
      <c r="IIQ2157" s="60"/>
      <c r="IIR2157" s="60"/>
      <c r="IIS2157" s="60"/>
      <c r="IIT2157" s="60"/>
      <c r="IIU2157" s="60"/>
      <c r="IIV2157" s="60"/>
      <c r="IIW2157" s="60"/>
      <c r="IIX2157" s="60"/>
      <c r="IIY2157" s="60"/>
      <c r="IIZ2157" s="60"/>
      <c r="IJA2157" s="60"/>
      <c r="IJB2157" s="60"/>
      <c r="IJC2157" s="60"/>
      <c r="IJD2157" s="60"/>
      <c r="IJE2157" s="60"/>
      <c r="IJF2157" s="60"/>
      <c r="IJG2157" s="60"/>
      <c r="IJH2157" s="60"/>
      <c r="IJI2157" s="60"/>
      <c r="IJJ2157" s="60"/>
      <c r="IJK2157" s="60"/>
      <c r="IJL2157" s="60"/>
      <c r="IJM2157" s="60"/>
      <c r="IJN2157" s="60"/>
      <c r="IJO2157" s="60"/>
      <c r="IJP2157" s="60"/>
      <c r="IJQ2157" s="60"/>
      <c r="IJR2157" s="60"/>
      <c r="IJS2157" s="60"/>
      <c r="IJT2157" s="60"/>
      <c r="IJU2157" s="60"/>
      <c r="IJV2157" s="60"/>
      <c r="IJW2157" s="60"/>
      <c r="IJX2157" s="60"/>
      <c r="IJY2157" s="60"/>
      <c r="IJZ2157" s="60"/>
      <c r="IKA2157" s="60"/>
      <c r="IKB2157" s="60"/>
      <c r="IKC2157" s="60"/>
      <c r="IKD2157" s="60"/>
      <c r="IKE2157" s="60"/>
      <c r="IKF2157" s="60"/>
      <c r="IKG2157" s="60"/>
      <c r="IKH2157" s="60"/>
      <c r="IKI2157" s="60"/>
      <c r="IKJ2157" s="60"/>
      <c r="IKK2157" s="60"/>
      <c r="IKL2157" s="60"/>
      <c r="IKM2157" s="60"/>
      <c r="IKN2157" s="60"/>
      <c r="IKO2157" s="60"/>
      <c r="IKP2157" s="60"/>
      <c r="IKQ2157" s="60"/>
      <c r="IKR2157" s="60"/>
      <c r="IKS2157" s="60"/>
      <c r="IKT2157" s="60"/>
      <c r="IKU2157" s="60"/>
      <c r="IKV2157" s="60"/>
      <c r="IKW2157" s="60"/>
      <c r="IKX2157" s="60"/>
      <c r="IKY2157" s="60"/>
      <c r="IKZ2157" s="60"/>
      <c r="ILA2157" s="60"/>
      <c r="ILB2157" s="60"/>
      <c r="ILC2157" s="60"/>
      <c r="ILD2157" s="60"/>
      <c r="ILE2157" s="60"/>
      <c r="ILF2157" s="60"/>
      <c r="ILG2157" s="60"/>
      <c r="ILH2157" s="60"/>
      <c r="ILI2157" s="60"/>
      <c r="ILJ2157" s="60"/>
      <c r="ILK2157" s="60"/>
      <c r="ILL2157" s="60"/>
      <c r="ILM2157" s="60"/>
      <c r="ILN2157" s="60"/>
      <c r="ILO2157" s="60"/>
      <c r="ILP2157" s="60"/>
      <c r="ILQ2157" s="60"/>
      <c r="ILR2157" s="60"/>
      <c r="ILS2157" s="60"/>
      <c r="ILT2157" s="60"/>
      <c r="ILU2157" s="60"/>
      <c r="ILV2157" s="60"/>
      <c r="ILW2157" s="60"/>
      <c r="ILX2157" s="60"/>
      <c r="ILY2157" s="60"/>
      <c r="ILZ2157" s="60"/>
      <c r="IMA2157" s="60"/>
      <c r="IMB2157" s="60"/>
      <c r="IMC2157" s="60"/>
      <c r="IMD2157" s="60"/>
      <c r="IME2157" s="60"/>
      <c r="IMF2157" s="60"/>
      <c r="IMG2157" s="60"/>
      <c r="IMH2157" s="60"/>
      <c r="IMI2157" s="60"/>
      <c r="IMJ2157" s="60"/>
      <c r="IMK2157" s="60"/>
      <c r="IML2157" s="60"/>
      <c r="IMM2157" s="60"/>
      <c r="IMN2157" s="60"/>
      <c r="IMO2157" s="60"/>
      <c r="IMP2157" s="60"/>
      <c r="IMQ2157" s="60"/>
      <c r="IMR2157" s="60"/>
      <c r="IMS2157" s="60"/>
      <c r="IMT2157" s="60"/>
      <c r="IMU2157" s="60"/>
      <c r="IMV2157" s="60"/>
      <c r="IMW2157" s="60"/>
      <c r="IMX2157" s="60"/>
      <c r="IMY2157" s="60"/>
      <c r="IMZ2157" s="60"/>
      <c r="INA2157" s="60"/>
      <c r="INB2157" s="60"/>
      <c r="INC2157" s="60"/>
      <c r="IND2157" s="60"/>
      <c r="INE2157" s="60"/>
      <c r="INF2157" s="60"/>
      <c r="ING2157" s="60"/>
      <c r="INH2157" s="60"/>
      <c r="INI2157" s="60"/>
      <c r="INJ2157" s="60"/>
      <c r="INK2157" s="60"/>
      <c r="INL2157" s="60"/>
      <c r="INM2157" s="60"/>
      <c r="INN2157" s="60"/>
      <c r="INO2157" s="60"/>
      <c r="INP2157" s="60"/>
      <c r="INQ2157" s="60"/>
      <c r="INR2157" s="60"/>
      <c r="INS2157" s="60"/>
      <c r="INT2157" s="60"/>
      <c r="INU2157" s="60"/>
      <c r="INV2157" s="60"/>
      <c r="INW2157" s="60"/>
      <c r="INX2157" s="60"/>
      <c r="INY2157" s="60"/>
      <c r="INZ2157" s="60"/>
      <c r="IOA2157" s="60"/>
      <c r="IOB2157" s="60"/>
      <c r="IOC2157" s="60"/>
      <c r="IOD2157" s="60"/>
      <c r="IOE2157" s="60"/>
      <c r="IOF2157" s="60"/>
      <c r="IOG2157" s="60"/>
      <c r="IOH2157" s="60"/>
      <c r="IOI2157" s="60"/>
      <c r="IOJ2157" s="60"/>
      <c r="IOK2157" s="60"/>
      <c r="IOL2157" s="60"/>
      <c r="IOM2157" s="60"/>
      <c r="ION2157" s="60"/>
      <c r="IOO2157" s="60"/>
      <c r="IOP2157" s="60"/>
      <c r="IOQ2157" s="60"/>
      <c r="IOR2157" s="60"/>
      <c r="IOS2157" s="60"/>
      <c r="IOT2157" s="60"/>
      <c r="IOU2157" s="60"/>
      <c r="IOV2157" s="60"/>
      <c r="IOW2157" s="60"/>
      <c r="IOX2157" s="60"/>
      <c r="IOY2157" s="60"/>
      <c r="IOZ2157" s="60"/>
      <c r="IPA2157" s="60"/>
      <c r="IPB2157" s="60"/>
      <c r="IPC2157" s="60"/>
      <c r="IPD2157" s="60"/>
      <c r="IPE2157" s="60"/>
      <c r="IPF2157" s="60"/>
      <c r="IPG2157" s="60"/>
      <c r="IPH2157" s="60"/>
      <c r="IPI2157" s="60"/>
      <c r="IPJ2157" s="60"/>
      <c r="IPK2157" s="60"/>
      <c r="IPL2157" s="60"/>
      <c r="IPM2157" s="60"/>
      <c r="IPN2157" s="60"/>
      <c r="IPO2157" s="60"/>
      <c r="IPP2157" s="60"/>
      <c r="IPQ2157" s="60"/>
      <c r="IPR2157" s="60"/>
      <c r="IPS2157" s="60"/>
      <c r="IPT2157" s="60"/>
      <c r="IPU2157" s="60"/>
      <c r="IPV2157" s="60"/>
      <c r="IPW2157" s="60"/>
      <c r="IPX2157" s="60"/>
      <c r="IPY2157" s="60"/>
      <c r="IPZ2157" s="60"/>
      <c r="IQA2157" s="60"/>
      <c r="IQB2157" s="60"/>
      <c r="IQC2157" s="60"/>
      <c r="IQD2157" s="60"/>
      <c r="IQE2157" s="60"/>
      <c r="IQF2157" s="60"/>
      <c r="IQG2157" s="60"/>
      <c r="IQH2157" s="60"/>
      <c r="IQI2157" s="60"/>
      <c r="IQJ2157" s="60"/>
      <c r="IQK2157" s="60"/>
      <c r="IQL2157" s="60"/>
      <c r="IQM2157" s="60"/>
      <c r="IQN2157" s="60"/>
      <c r="IQO2157" s="60"/>
      <c r="IQP2157" s="60"/>
      <c r="IQQ2157" s="60"/>
      <c r="IQR2157" s="60"/>
      <c r="IQS2157" s="60"/>
      <c r="IQT2157" s="60"/>
      <c r="IQU2157" s="60"/>
      <c r="IQV2157" s="60"/>
      <c r="IQW2157" s="60"/>
      <c r="IQX2157" s="60"/>
      <c r="IQY2157" s="60"/>
      <c r="IQZ2157" s="60"/>
      <c r="IRA2157" s="60"/>
      <c r="IRB2157" s="60"/>
      <c r="IRC2157" s="60"/>
      <c r="IRD2157" s="60"/>
      <c r="IRE2157" s="60"/>
      <c r="IRF2157" s="60"/>
      <c r="IRG2157" s="60"/>
      <c r="IRH2157" s="60"/>
      <c r="IRI2157" s="60"/>
      <c r="IRJ2157" s="60"/>
      <c r="IRK2157" s="60"/>
      <c r="IRL2157" s="60"/>
      <c r="IRM2157" s="60"/>
      <c r="IRN2157" s="60"/>
      <c r="IRO2157" s="60"/>
      <c r="IRP2157" s="60"/>
      <c r="IRQ2157" s="60"/>
      <c r="IRR2157" s="60"/>
      <c r="IRS2157" s="60"/>
      <c r="IRT2157" s="60"/>
      <c r="IRU2157" s="60"/>
      <c r="IRV2157" s="60"/>
      <c r="IRW2157" s="60"/>
      <c r="IRX2157" s="60"/>
      <c r="IRY2157" s="60"/>
      <c r="IRZ2157" s="60"/>
      <c r="ISA2157" s="60"/>
      <c r="ISB2157" s="60"/>
      <c r="ISC2157" s="60"/>
      <c r="ISD2157" s="60"/>
      <c r="ISE2157" s="60"/>
      <c r="ISF2157" s="60"/>
      <c r="ISG2157" s="60"/>
      <c r="ISH2157" s="60"/>
      <c r="ISI2157" s="60"/>
      <c r="ISJ2157" s="60"/>
      <c r="ISK2157" s="60"/>
      <c r="ISL2157" s="60"/>
      <c r="ISM2157" s="60"/>
      <c r="ISN2157" s="60"/>
      <c r="ISO2157" s="60"/>
      <c r="ISP2157" s="60"/>
      <c r="ISQ2157" s="60"/>
      <c r="ISR2157" s="60"/>
      <c r="ISS2157" s="60"/>
      <c r="IST2157" s="60"/>
      <c r="ISU2157" s="60"/>
      <c r="ISV2157" s="60"/>
      <c r="ISW2157" s="60"/>
      <c r="ISX2157" s="60"/>
      <c r="ISY2157" s="60"/>
      <c r="ISZ2157" s="60"/>
      <c r="ITA2157" s="60"/>
      <c r="ITB2157" s="60"/>
      <c r="ITC2157" s="60"/>
      <c r="ITD2157" s="60"/>
      <c r="ITE2157" s="60"/>
      <c r="ITF2157" s="60"/>
      <c r="ITG2157" s="60"/>
      <c r="ITH2157" s="60"/>
      <c r="ITI2157" s="60"/>
      <c r="ITJ2157" s="60"/>
      <c r="ITK2157" s="60"/>
      <c r="ITL2157" s="60"/>
      <c r="ITM2157" s="60"/>
      <c r="ITN2157" s="60"/>
      <c r="ITO2157" s="60"/>
      <c r="ITP2157" s="60"/>
      <c r="ITQ2157" s="60"/>
      <c r="ITR2157" s="60"/>
      <c r="ITS2157" s="60"/>
      <c r="ITT2157" s="60"/>
      <c r="ITU2157" s="60"/>
      <c r="ITV2157" s="60"/>
      <c r="ITW2157" s="60"/>
      <c r="ITX2157" s="60"/>
      <c r="ITY2157" s="60"/>
      <c r="ITZ2157" s="60"/>
      <c r="IUA2157" s="60"/>
      <c r="IUB2157" s="60"/>
      <c r="IUC2157" s="60"/>
      <c r="IUD2157" s="60"/>
      <c r="IUE2157" s="60"/>
      <c r="IUF2157" s="60"/>
      <c r="IUG2157" s="60"/>
      <c r="IUH2157" s="60"/>
      <c r="IUI2157" s="60"/>
      <c r="IUJ2157" s="60"/>
      <c r="IUK2157" s="60"/>
      <c r="IUL2157" s="60"/>
      <c r="IUM2157" s="60"/>
      <c r="IUN2157" s="60"/>
      <c r="IUO2157" s="60"/>
      <c r="IUP2157" s="60"/>
      <c r="IUQ2157" s="60"/>
      <c r="IUR2157" s="60"/>
      <c r="IUS2157" s="60"/>
      <c r="IUT2157" s="60"/>
      <c r="IUU2157" s="60"/>
      <c r="IUV2157" s="60"/>
      <c r="IUW2157" s="60"/>
      <c r="IUX2157" s="60"/>
      <c r="IUY2157" s="60"/>
      <c r="IUZ2157" s="60"/>
      <c r="IVA2157" s="60"/>
      <c r="IVB2157" s="60"/>
      <c r="IVC2157" s="60"/>
      <c r="IVD2157" s="60"/>
      <c r="IVE2157" s="60"/>
      <c r="IVF2157" s="60"/>
      <c r="IVG2157" s="60"/>
      <c r="IVH2157" s="60"/>
      <c r="IVI2157" s="60"/>
      <c r="IVJ2157" s="60"/>
      <c r="IVK2157" s="60"/>
      <c r="IVL2157" s="60"/>
      <c r="IVM2157" s="60"/>
      <c r="IVN2157" s="60"/>
      <c r="IVO2157" s="60"/>
      <c r="IVP2157" s="60"/>
      <c r="IVQ2157" s="60"/>
      <c r="IVR2157" s="60"/>
      <c r="IVS2157" s="60"/>
      <c r="IVT2157" s="60"/>
      <c r="IVU2157" s="60"/>
      <c r="IVV2157" s="60"/>
      <c r="IVW2157" s="60"/>
      <c r="IVX2157" s="60"/>
      <c r="IVY2157" s="60"/>
      <c r="IVZ2157" s="60"/>
      <c r="IWA2157" s="60"/>
      <c r="IWB2157" s="60"/>
      <c r="IWC2157" s="60"/>
      <c r="IWD2157" s="60"/>
      <c r="IWE2157" s="60"/>
      <c r="IWF2157" s="60"/>
      <c r="IWG2157" s="60"/>
      <c r="IWH2157" s="60"/>
      <c r="IWI2157" s="60"/>
      <c r="IWJ2157" s="60"/>
      <c r="IWK2157" s="60"/>
      <c r="IWL2157" s="60"/>
      <c r="IWM2157" s="60"/>
      <c r="IWN2157" s="60"/>
      <c r="IWO2157" s="60"/>
      <c r="IWP2157" s="60"/>
      <c r="IWQ2157" s="60"/>
      <c r="IWR2157" s="60"/>
      <c r="IWS2157" s="60"/>
      <c r="IWT2157" s="60"/>
      <c r="IWU2157" s="60"/>
      <c r="IWV2157" s="60"/>
      <c r="IWW2157" s="60"/>
      <c r="IWX2157" s="60"/>
      <c r="IWY2157" s="60"/>
      <c r="IWZ2157" s="60"/>
      <c r="IXA2157" s="60"/>
      <c r="IXB2157" s="60"/>
      <c r="IXC2157" s="60"/>
      <c r="IXD2157" s="60"/>
      <c r="IXE2157" s="60"/>
      <c r="IXF2157" s="60"/>
      <c r="IXG2157" s="60"/>
      <c r="IXH2157" s="60"/>
      <c r="IXI2157" s="60"/>
      <c r="IXJ2157" s="60"/>
      <c r="IXK2157" s="60"/>
      <c r="IXL2157" s="60"/>
      <c r="IXM2157" s="60"/>
      <c r="IXN2157" s="60"/>
      <c r="IXO2157" s="60"/>
      <c r="IXP2157" s="60"/>
      <c r="IXQ2157" s="60"/>
      <c r="IXR2157" s="60"/>
      <c r="IXS2157" s="60"/>
      <c r="IXT2157" s="60"/>
      <c r="IXU2157" s="60"/>
      <c r="IXV2157" s="60"/>
      <c r="IXW2157" s="60"/>
      <c r="IXX2157" s="60"/>
      <c r="IXY2157" s="60"/>
      <c r="IXZ2157" s="60"/>
      <c r="IYA2157" s="60"/>
      <c r="IYB2157" s="60"/>
      <c r="IYC2157" s="60"/>
      <c r="IYD2157" s="60"/>
      <c r="IYE2157" s="60"/>
      <c r="IYF2157" s="60"/>
      <c r="IYG2157" s="60"/>
      <c r="IYH2157" s="60"/>
      <c r="IYI2157" s="60"/>
      <c r="IYJ2157" s="60"/>
      <c r="IYK2157" s="60"/>
      <c r="IYL2157" s="60"/>
      <c r="IYM2157" s="60"/>
      <c r="IYN2157" s="60"/>
      <c r="IYO2157" s="60"/>
      <c r="IYP2157" s="60"/>
      <c r="IYQ2157" s="60"/>
      <c r="IYR2157" s="60"/>
      <c r="IYS2157" s="60"/>
      <c r="IYT2157" s="60"/>
      <c r="IYU2157" s="60"/>
      <c r="IYV2157" s="60"/>
      <c r="IYW2157" s="60"/>
      <c r="IYX2157" s="60"/>
      <c r="IYY2157" s="60"/>
      <c r="IYZ2157" s="60"/>
      <c r="IZA2157" s="60"/>
      <c r="IZB2157" s="60"/>
      <c r="IZC2157" s="60"/>
      <c r="IZD2157" s="60"/>
      <c r="IZE2157" s="60"/>
      <c r="IZF2157" s="60"/>
      <c r="IZG2157" s="60"/>
      <c r="IZH2157" s="60"/>
      <c r="IZI2157" s="60"/>
      <c r="IZJ2157" s="60"/>
      <c r="IZK2157" s="60"/>
      <c r="IZL2157" s="60"/>
      <c r="IZM2157" s="60"/>
      <c r="IZN2157" s="60"/>
      <c r="IZO2157" s="60"/>
      <c r="IZP2157" s="60"/>
      <c r="IZQ2157" s="60"/>
      <c r="IZR2157" s="60"/>
      <c r="IZS2157" s="60"/>
      <c r="IZT2157" s="60"/>
      <c r="IZU2157" s="60"/>
      <c r="IZV2157" s="60"/>
      <c r="IZW2157" s="60"/>
      <c r="IZX2157" s="60"/>
      <c r="IZY2157" s="60"/>
      <c r="IZZ2157" s="60"/>
      <c r="JAA2157" s="60"/>
      <c r="JAB2157" s="60"/>
      <c r="JAC2157" s="60"/>
      <c r="JAD2157" s="60"/>
      <c r="JAE2157" s="60"/>
      <c r="JAF2157" s="60"/>
      <c r="JAG2157" s="60"/>
      <c r="JAH2157" s="60"/>
      <c r="JAI2157" s="60"/>
      <c r="JAJ2157" s="60"/>
      <c r="JAK2157" s="60"/>
      <c r="JAL2157" s="60"/>
      <c r="JAM2157" s="60"/>
      <c r="JAN2157" s="60"/>
      <c r="JAO2157" s="60"/>
      <c r="JAP2157" s="60"/>
      <c r="JAQ2157" s="60"/>
      <c r="JAR2157" s="60"/>
      <c r="JAS2157" s="60"/>
      <c r="JAT2157" s="60"/>
      <c r="JAU2157" s="60"/>
      <c r="JAV2157" s="60"/>
      <c r="JAW2157" s="60"/>
      <c r="JAX2157" s="60"/>
      <c r="JAY2157" s="60"/>
      <c r="JAZ2157" s="60"/>
      <c r="JBA2157" s="60"/>
      <c r="JBB2157" s="60"/>
      <c r="JBC2157" s="60"/>
      <c r="JBD2157" s="60"/>
      <c r="JBE2157" s="60"/>
      <c r="JBF2157" s="60"/>
      <c r="JBG2157" s="60"/>
      <c r="JBH2157" s="60"/>
      <c r="JBI2157" s="60"/>
      <c r="JBJ2157" s="60"/>
      <c r="JBK2157" s="60"/>
      <c r="JBL2157" s="60"/>
      <c r="JBM2157" s="60"/>
      <c r="JBN2157" s="60"/>
      <c r="JBO2157" s="60"/>
      <c r="JBP2157" s="60"/>
      <c r="JBQ2157" s="60"/>
      <c r="JBR2157" s="60"/>
      <c r="JBS2157" s="60"/>
      <c r="JBT2157" s="60"/>
      <c r="JBU2157" s="60"/>
      <c r="JBV2157" s="60"/>
      <c r="JBW2157" s="60"/>
      <c r="JBX2157" s="60"/>
      <c r="JBY2157" s="60"/>
      <c r="JBZ2157" s="60"/>
      <c r="JCA2157" s="60"/>
      <c r="JCB2157" s="60"/>
      <c r="JCC2157" s="60"/>
      <c r="JCD2157" s="60"/>
      <c r="JCE2157" s="60"/>
      <c r="JCF2157" s="60"/>
      <c r="JCG2157" s="60"/>
      <c r="JCH2157" s="60"/>
      <c r="JCI2157" s="60"/>
      <c r="JCJ2157" s="60"/>
      <c r="JCK2157" s="60"/>
      <c r="JCL2157" s="60"/>
      <c r="JCM2157" s="60"/>
      <c r="JCN2157" s="60"/>
      <c r="JCO2157" s="60"/>
      <c r="JCP2157" s="60"/>
      <c r="JCQ2157" s="60"/>
      <c r="JCR2157" s="60"/>
      <c r="JCS2157" s="60"/>
      <c r="JCT2157" s="60"/>
      <c r="JCU2157" s="60"/>
      <c r="JCV2157" s="60"/>
      <c r="JCW2157" s="60"/>
      <c r="JCX2157" s="60"/>
      <c r="JCY2157" s="60"/>
      <c r="JCZ2157" s="60"/>
      <c r="JDA2157" s="60"/>
      <c r="JDB2157" s="60"/>
      <c r="JDC2157" s="60"/>
      <c r="JDD2157" s="60"/>
      <c r="JDE2157" s="60"/>
      <c r="JDF2157" s="60"/>
      <c r="JDG2157" s="60"/>
      <c r="JDH2157" s="60"/>
      <c r="JDI2157" s="60"/>
      <c r="JDJ2157" s="60"/>
      <c r="JDK2157" s="60"/>
      <c r="JDL2157" s="60"/>
      <c r="JDM2157" s="60"/>
      <c r="JDN2157" s="60"/>
      <c r="JDO2157" s="60"/>
      <c r="JDP2157" s="60"/>
      <c r="JDQ2157" s="60"/>
      <c r="JDR2157" s="60"/>
      <c r="JDS2157" s="60"/>
      <c r="JDT2157" s="60"/>
      <c r="JDU2157" s="60"/>
      <c r="JDV2157" s="60"/>
      <c r="JDW2157" s="60"/>
      <c r="JDX2157" s="60"/>
      <c r="JDY2157" s="60"/>
      <c r="JDZ2157" s="60"/>
      <c r="JEA2157" s="60"/>
      <c r="JEB2157" s="60"/>
      <c r="JEC2157" s="60"/>
      <c r="JED2157" s="60"/>
      <c r="JEE2157" s="60"/>
      <c r="JEF2157" s="60"/>
      <c r="JEG2157" s="60"/>
      <c r="JEH2157" s="60"/>
      <c r="JEI2157" s="60"/>
      <c r="JEJ2157" s="60"/>
      <c r="JEK2157" s="60"/>
      <c r="JEL2157" s="60"/>
      <c r="JEM2157" s="60"/>
      <c r="JEN2157" s="60"/>
      <c r="JEO2157" s="60"/>
      <c r="JEP2157" s="60"/>
      <c r="JEQ2157" s="60"/>
      <c r="JER2157" s="60"/>
      <c r="JES2157" s="60"/>
      <c r="JET2157" s="60"/>
      <c r="JEU2157" s="60"/>
      <c r="JEV2157" s="60"/>
      <c r="JEW2157" s="60"/>
      <c r="JEX2157" s="60"/>
      <c r="JEY2157" s="60"/>
      <c r="JEZ2157" s="60"/>
      <c r="JFA2157" s="60"/>
      <c r="JFB2157" s="60"/>
      <c r="JFC2157" s="60"/>
      <c r="JFD2157" s="60"/>
      <c r="JFE2157" s="60"/>
      <c r="JFF2157" s="60"/>
      <c r="JFG2157" s="60"/>
      <c r="JFH2157" s="60"/>
      <c r="JFI2157" s="60"/>
      <c r="JFJ2157" s="60"/>
      <c r="JFK2157" s="60"/>
      <c r="JFL2157" s="60"/>
      <c r="JFM2157" s="60"/>
      <c r="JFN2157" s="60"/>
      <c r="JFO2157" s="60"/>
      <c r="JFP2157" s="60"/>
      <c r="JFQ2157" s="60"/>
      <c r="JFR2157" s="60"/>
      <c r="JFS2157" s="60"/>
      <c r="JFT2157" s="60"/>
      <c r="JFU2157" s="60"/>
      <c r="JFV2157" s="60"/>
      <c r="JFW2157" s="60"/>
      <c r="JFX2157" s="60"/>
      <c r="JFY2157" s="60"/>
      <c r="JFZ2157" s="60"/>
      <c r="JGA2157" s="60"/>
      <c r="JGB2157" s="60"/>
      <c r="JGC2157" s="60"/>
      <c r="JGD2157" s="60"/>
      <c r="JGE2157" s="60"/>
      <c r="JGF2157" s="60"/>
      <c r="JGG2157" s="60"/>
      <c r="JGH2157" s="60"/>
      <c r="JGI2157" s="60"/>
      <c r="JGJ2157" s="60"/>
      <c r="JGK2157" s="60"/>
      <c r="JGL2157" s="60"/>
      <c r="JGM2157" s="60"/>
      <c r="JGN2157" s="60"/>
      <c r="JGO2157" s="60"/>
      <c r="JGP2157" s="60"/>
      <c r="JGQ2157" s="60"/>
      <c r="JGR2157" s="60"/>
      <c r="JGS2157" s="60"/>
      <c r="JGT2157" s="60"/>
      <c r="JGU2157" s="60"/>
      <c r="JGV2157" s="60"/>
      <c r="JGW2157" s="60"/>
      <c r="JGX2157" s="60"/>
      <c r="JGY2157" s="60"/>
      <c r="JGZ2157" s="60"/>
      <c r="JHA2157" s="60"/>
      <c r="JHB2157" s="60"/>
      <c r="JHC2157" s="60"/>
      <c r="JHD2157" s="60"/>
      <c r="JHE2157" s="60"/>
      <c r="JHF2157" s="60"/>
      <c r="JHG2157" s="60"/>
      <c r="JHH2157" s="60"/>
      <c r="JHI2157" s="60"/>
      <c r="JHJ2157" s="60"/>
      <c r="JHK2157" s="60"/>
      <c r="JHL2157" s="60"/>
      <c r="JHM2157" s="60"/>
      <c r="JHN2157" s="60"/>
      <c r="JHO2157" s="60"/>
      <c r="JHP2157" s="60"/>
      <c r="JHQ2157" s="60"/>
      <c r="JHR2157" s="60"/>
      <c r="JHS2157" s="60"/>
      <c r="JHT2157" s="60"/>
      <c r="JHU2157" s="60"/>
      <c r="JHV2157" s="60"/>
      <c r="JHW2157" s="60"/>
      <c r="JHX2157" s="60"/>
      <c r="JHY2157" s="60"/>
      <c r="JHZ2157" s="60"/>
      <c r="JIA2157" s="60"/>
      <c r="JIB2157" s="60"/>
      <c r="JIC2157" s="60"/>
      <c r="JID2157" s="60"/>
      <c r="JIE2157" s="60"/>
      <c r="JIF2157" s="60"/>
      <c r="JIG2157" s="60"/>
      <c r="JIH2157" s="60"/>
      <c r="JII2157" s="60"/>
      <c r="JIJ2157" s="60"/>
      <c r="JIK2157" s="60"/>
      <c r="JIL2157" s="60"/>
      <c r="JIM2157" s="60"/>
      <c r="JIN2157" s="60"/>
      <c r="JIO2157" s="60"/>
      <c r="JIP2157" s="60"/>
      <c r="JIQ2157" s="60"/>
      <c r="JIR2157" s="60"/>
      <c r="JIS2157" s="60"/>
      <c r="JIT2157" s="60"/>
      <c r="JIU2157" s="60"/>
      <c r="JIV2157" s="60"/>
      <c r="JIW2157" s="60"/>
      <c r="JIX2157" s="60"/>
      <c r="JIY2157" s="60"/>
      <c r="JIZ2157" s="60"/>
      <c r="JJA2157" s="60"/>
      <c r="JJB2157" s="60"/>
      <c r="JJC2157" s="60"/>
      <c r="JJD2157" s="60"/>
      <c r="JJE2157" s="60"/>
      <c r="JJF2157" s="60"/>
      <c r="JJG2157" s="60"/>
      <c r="JJH2157" s="60"/>
      <c r="JJI2157" s="60"/>
      <c r="JJJ2157" s="60"/>
      <c r="JJK2157" s="60"/>
      <c r="JJL2157" s="60"/>
      <c r="JJM2157" s="60"/>
      <c r="JJN2157" s="60"/>
      <c r="JJO2157" s="60"/>
      <c r="JJP2157" s="60"/>
      <c r="JJQ2157" s="60"/>
      <c r="JJR2157" s="60"/>
      <c r="JJS2157" s="60"/>
      <c r="JJT2157" s="60"/>
      <c r="JJU2157" s="60"/>
      <c r="JJV2157" s="60"/>
      <c r="JJW2157" s="60"/>
      <c r="JJX2157" s="60"/>
      <c r="JJY2157" s="60"/>
      <c r="JJZ2157" s="60"/>
      <c r="JKA2157" s="60"/>
      <c r="JKB2157" s="60"/>
      <c r="JKC2157" s="60"/>
      <c r="JKD2157" s="60"/>
      <c r="JKE2157" s="60"/>
      <c r="JKF2157" s="60"/>
      <c r="JKG2157" s="60"/>
      <c r="JKH2157" s="60"/>
      <c r="JKI2157" s="60"/>
      <c r="JKJ2157" s="60"/>
      <c r="JKK2157" s="60"/>
      <c r="JKL2157" s="60"/>
      <c r="JKM2157" s="60"/>
      <c r="JKN2157" s="60"/>
      <c r="JKO2157" s="60"/>
      <c r="JKP2157" s="60"/>
      <c r="JKQ2157" s="60"/>
      <c r="JKR2157" s="60"/>
      <c r="JKS2157" s="60"/>
      <c r="JKT2157" s="60"/>
      <c r="JKU2157" s="60"/>
      <c r="JKV2157" s="60"/>
      <c r="JKW2157" s="60"/>
      <c r="JKX2157" s="60"/>
      <c r="JKY2157" s="60"/>
      <c r="JKZ2157" s="60"/>
      <c r="JLA2157" s="60"/>
      <c r="JLB2157" s="60"/>
      <c r="JLC2157" s="60"/>
      <c r="JLD2157" s="60"/>
      <c r="JLE2157" s="60"/>
      <c r="JLF2157" s="60"/>
      <c r="JLG2157" s="60"/>
      <c r="JLH2157" s="60"/>
      <c r="JLI2157" s="60"/>
      <c r="JLJ2157" s="60"/>
      <c r="JLK2157" s="60"/>
      <c r="JLL2157" s="60"/>
      <c r="JLM2157" s="60"/>
      <c r="JLN2157" s="60"/>
      <c r="JLO2157" s="60"/>
      <c r="JLP2157" s="60"/>
      <c r="JLQ2157" s="60"/>
      <c r="JLR2157" s="60"/>
      <c r="JLS2157" s="60"/>
      <c r="JLT2157" s="60"/>
      <c r="JLU2157" s="60"/>
      <c r="JLV2157" s="60"/>
      <c r="JLW2157" s="60"/>
      <c r="JLX2157" s="60"/>
      <c r="JLY2157" s="60"/>
      <c r="JLZ2157" s="60"/>
      <c r="JMA2157" s="60"/>
      <c r="JMB2157" s="60"/>
      <c r="JMC2157" s="60"/>
      <c r="JMD2157" s="60"/>
      <c r="JME2157" s="60"/>
      <c r="JMF2157" s="60"/>
      <c r="JMG2157" s="60"/>
      <c r="JMH2157" s="60"/>
      <c r="JMI2157" s="60"/>
      <c r="JMJ2157" s="60"/>
      <c r="JMK2157" s="60"/>
      <c r="JML2157" s="60"/>
      <c r="JMM2157" s="60"/>
      <c r="JMN2157" s="60"/>
      <c r="JMO2157" s="60"/>
      <c r="JMP2157" s="60"/>
      <c r="JMQ2157" s="60"/>
      <c r="JMR2157" s="60"/>
      <c r="JMS2157" s="60"/>
      <c r="JMT2157" s="60"/>
      <c r="JMU2157" s="60"/>
      <c r="JMV2157" s="60"/>
      <c r="JMW2157" s="60"/>
      <c r="JMX2157" s="60"/>
      <c r="JMY2157" s="60"/>
      <c r="JMZ2157" s="60"/>
      <c r="JNA2157" s="60"/>
      <c r="JNB2157" s="60"/>
      <c r="JNC2157" s="60"/>
      <c r="JND2157" s="60"/>
      <c r="JNE2157" s="60"/>
      <c r="JNF2157" s="60"/>
      <c r="JNG2157" s="60"/>
      <c r="JNH2157" s="60"/>
      <c r="JNI2157" s="60"/>
      <c r="JNJ2157" s="60"/>
      <c r="JNK2157" s="60"/>
      <c r="JNL2157" s="60"/>
      <c r="JNM2157" s="60"/>
      <c r="JNN2157" s="60"/>
      <c r="JNO2157" s="60"/>
      <c r="JNP2157" s="60"/>
      <c r="JNQ2157" s="60"/>
      <c r="JNR2157" s="60"/>
      <c r="JNS2157" s="60"/>
      <c r="JNT2157" s="60"/>
      <c r="JNU2157" s="60"/>
      <c r="JNV2157" s="60"/>
      <c r="JNW2157" s="60"/>
      <c r="JNX2157" s="60"/>
      <c r="JNY2157" s="60"/>
      <c r="JNZ2157" s="60"/>
      <c r="JOA2157" s="60"/>
      <c r="JOB2157" s="60"/>
      <c r="JOC2157" s="60"/>
      <c r="JOD2157" s="60"/>
      <c r="JOE2157" s="60"/>
      <c r="JOF2157" s="60"/>
      <c r="JOG2157" s="60"/>
      <c r="JOH2157" s="60"/>
      <c r="JOI2157" s="60"/>
      <c r="JOJ2157" s="60"/>
      <c r="JOK2157" s="60"/>
      <c r="JOL2157" s="60"/>
      <c r="JOM2157" s="60"/>
      <c r="JON2157" s="60"/>
      <c r="JOO2157" s="60"/>
      <c r="JOP2157" s="60"/>
      <c r="JOQ2157" s="60"/>
      <c r="JOR2157" s="60"/>
      <c r="JOS2157" s="60"/>
      <c r="JOT2157" s="60"/>
      <c r="JOU2157" s="60"/>
      <c r="JOV2157" s="60"/>
      <c r="JOW2157" s="60"/>
      <c r="JOX2157" s="60"/>
      <c r="JOY2157" s="60"/>
      <c r="JOZ2157" s="60"/>
      <c r="JPA2157" s="60"/>
      <c r="JPB2157" s="60"/>
      <c r="JPC2157" s="60"/>
      <c r="JPD2157" s="60"/>
      <c r="JPE2157" s="60"/>
      <c r="JPF2157" s="60"/>
      <c r="JPG2157" s="60"/>
      <c r="JPH2157" s="60"/>
      <c r="JPI2157" s="60"/>
      <c r="JPJ2157" s="60"/>
      <c r="JPK2157" s="60"/>
      <c r="JPL2157" s="60"/>
      <c r="JPM2157" s="60"/>
      <c r="JPN2157" s="60"/>
      <c r="JPO2157" s="60"/>
      <c r="JPP2157" s="60"/>
      <c r="JPQ2157" s="60"/>
      <c r="JPR2157" s="60"/>
      <c r="JPS2157" s="60"/>
      <c r="JPT2157" s="60"/>
      <c r="JPU2157" s="60"/>
      <c r="JPV2157" s="60"/>
      <c r="JPW2157" s="60"/>
      <c r="JPX2157" s="60"/>
      <c r="JPY2157" s="60"/>
      <c r="JPZ2157" s="60"/>
      <c r="JQA2157" s="60"/>
      <c r="JQB2157" s="60"/>
      <c r="JQC2157" s="60"/>
      <c r="JQD2157" s="60"/>
      <c r="JQE2157" s="60"/>
      <c r="JQF2157" s="60"/>
      <c r="JQG2157" s="60"/>
      <c r="JQH2157" s="60"/>
      <c r="JQI2157" s="60"/>
      <c r="JQJ2157" s="60"/>
      <c r="JQK2157" s="60"/>
      <c r="JQL2157" s="60"/>
      <c r="JQM2157" s="60"/>
      <c r="JQN2157" s="60"/>
      <c r="JQO2157" s="60"/>
      <c r="JQP2157" s="60"/>
      <c r="JQQ2157" s="60"/>
      <c r="JQR2157" s="60"/>
      <c r="JQS2157" s="60"/>
      <c r="JQT2157" s="60"/>
      <c r="JQU2157" s="60"/>
      <c r="JQV2157" s="60"/>
      <c r="JQW2157" s="60"/>
      <c r="JQX2157" s="60"/>
      <c r="JQY2157" s="60"/>
      <c r="JQZ2157" s="60"/>
      <c r="JRA2157" s="60"/>
      <c r="JRB2157" s="60"/>
      <c r="JRC2157" s="60"/>
      <c r="JRD2157" s="60"/>
      <c r="JRE2157" s="60"/>
      <c r="JRF2157" s="60"/>
      <c r="JRG2157" s="60"/>
      <c r="JRH2157" s="60"/>
      <c r="JRI2157" s="60"/>
      <c r="JRJ2157" s="60"/>
      <c r="JRK2157" s="60"/>
      <c r="JRL2157" s="60"/>
      <c r="JRM2157" s="60"/>
      <c r="JRN2157" s="60"/>
      <c r="JRO2157" s="60"/>
      <c r="JRP2157" s="60"/>
      <c r="JRQ2157" s="60"/>
      <c r="JRR2157" s="60"/>
      <c r="JRS2157" s="60"/>
      <c r="JRT2157" s="60"/>
      <c r="JRU2157" s="60"/>
      <c r="JRV2157" s="60"/>
      <c r="JRW2157" s="60"/>
      <c r="JRX2157" s="60"/>
      <c r="JRY2157" s="60"/>
      <c r="JRZ2157" s="60"/>
      <c r="JSA2157" s="60"/>
      <c r="JSB2157" s="60"/>
      <c r="JSC2157" s="60"/>
      <c r="JSD2157" s="60"/>
      <c r="JSE2157" s="60"/>
      <c r="JSF2157" s="60"/>
      <c r="JSG2157" s="60"/>
      <c r="JSH2157" s="60"/>
      <c r="JSI2157" s="60"/>
      <c r="JSJ2157" s="60"/>
      <c r="JSK2157" s="60"/>
      <c r="JSL2157" s="60"/>
      <c r="JSM2157" s="60"/>
      <c r="JSN2157" s="60"/>
      <c r="JSO2157" s="60"/>
      <c r="JSP2157" s="60"/>
      <c r="JSQ2157" s="60"/>
      <c r="JSR2157" s="60"/>
      <c r="JSS2157" s="60"/>
      <c r="JST2157" s="60"/>
      <c r="JSU2157" s="60"/>
      <c r="JSV2157" s="60"/>
      <c r="JSW2157" s="60"/>
      <c r="JSX2157" s="60"/>
      <c r="JSY2157" s="60"/>
      <c r="JSZ2157" s="60"/>
      <c r="JTA2157" s="60"/>
      <c r="JTB2157" s="60"/>
      <c r="JTC2157" s="60"/>
      <c r="JTD2157" s="60"/>
      <c r="JTE2157" s="60"/>
      <c r="JTF2157" s="60"/>
      <c r="JTG2157" s="60"/>
      <c r="JTH2157" s="60"/>
      <c r="JTI2157" s="60"/>
      <c r="JTJ2157" s="60"/>
      <c r="JTK2157" s="60"/>
      <c r="JTL2157" s="60"/>
      <c r="JTM2157" s="60"/>
      <c r="JTN2157" s="60"/>
      <c r="JTO2157" s="60"/>
      <c r="JTP2157" s="60"/>
      <c r="JTQ2157" s="60"/>
      <c r="JTR2157" s="60"/>
      <c r="JTS2157" s="60"/>
      <c r="JTT2157" s="60"/>
      <c r="JTU2157" s="60"/>
      <c r="JTV2157" s="60"/>
      <c r="JTW2157" s="60"/>
      <c r="JTX2157" s="60"/>
      <c r="JTY2157" s="60"/>
      <c r="JTZ2157" s="60"/>
      <c r="JUA2157" s="60"/>
      <c r="JUB2157" s="60"/>
      <c r="JUC2157" s="60"/>
      <c r="JUD2157" s="60"/>
      <c r="JUE2157" s="60"/>
      <c r="JUF2157" s="60"/>
      <c r="JUG2157" s="60"/>
      <c r="JUH2157" s="60"/>
      <c r="JUI2157" s="60"/>
      <c r="JUJ2157" s="60"/>
      <c r="JUK2157" s="60"/>
      <c r="JUL2157" s="60"/>
      <c r="JUM2157" s="60"/>
      <c r="JUN2157" s="60"/>
      <c r="JUO2157" s="60"/>
      <c r="JUP2157" s="60"/>
      <c r="JUQ2157" s="60"/>
      <c r="JUR2157" s="60"/>
      <c r="JUS2157" s="60"/>
      <c r="JUT2157" s="60"/>
      <c r="JUU2157" s="60"/>
      <c r="JUV2157" s="60"/>
      <c r="JUW2157" s="60"/>
      <c r="JUX2157" s="60"/>
      <c r="JUY2157" s="60"/>
      <c r="JUZ2157" s="60"/>
      <c r="JVA2157" s="60"/>
      <c r="JVB2157" s="60"/>
      <c r="JVC2157" s="60"/>
      <c r="JVD2157" s="60"/>
      <c r="JVE2157" s="60"/>
      <c r="JVF2157" s="60"/>
      <c r="JVG2157" s="60"/>
      <c r="JVH2157" s="60"/>
      <c r="JVI2157" s="60"/>
      <c r="JVJ2157" s="60"/>
      <c r="JVK2157" s="60"/>
      <c r="JVL2157" s="60"/>
      <c r="JVM2157" s="60"/>
      <c r="JVN2157" s="60"/>
      <c r="JVO2157" s="60"/>
      <c r="JVP2157" s="60"/>
      <c r="JVQ2157" s="60"/>
      <c r="JVR2157" s="60"/>
      <c r="JVS2157" s="60"/>
      <c r="JVT2157" s="60"/>
      <c r="JVU2157" s="60"/>
      <c r="JVV2157" s="60"/>
      <c r="JVW2157" s="60"/>
      <c r="JVX2157" s="60"/>
      <c r="JVY2157" s="60"/>
      <c r="JVZ2157" s="60"/>
      <c r="JWA2157" s="60"/>
      <c r="JWB2157" s="60"/>
      <c r="JWC2157" s="60"/>
      <c r="JWD2157" s="60"/>
      <c r="JWE2157" s="60"/>
      <c r="JWF2157" s="60"/>
      <c r="JWG2157" s="60"/>
      <c r="JWH2157" s="60"/>
      <c r="JWI2157" s="60"/>
      <c r="JWJ2157" s="60"/>
      <c r="JWK2157" s="60"/>
      <c r="JWL2157" s="60"/>
      <c r="JWM2157" s="60"/>
      <c r="JWN2157" s="60"/>
      <c r="JWO2157" s="60"/>
      <c r="JWP2157" s="60"/>
      <c r="JWQ2157" s="60"/>
      <c r="JWR2157" s="60"/>
      <c r="JWS2157" s="60"/>
      <c r="JWT2157" s="60"/>
      <c r="JWU2157" s="60"/>
      <c r="JWV2157" s="60"/>
      <c r="JWW2157" s="60"/>
      <c r="JWX2157" s="60"/>
      <c r="JWY2157" s="60"/>
      <c r="JWZ2157" s="60"/>
      <c r="JXA2157" s="60"/>
      <c r="JXB2157" s="60"/>
      <c r="JXC2157" s="60"/>
      <c r="JXD2157" s="60"/>
      <c r="JXE2157" s="60"/>
      <c r="JXF2157" s="60"/>
      <c r="JXG2157" s="60"/>
      <c r="JXH2157" s="60"/>
      <c r="JXI2157" s="60"/>
      <c r="JXJ2157" s="60"/>
      <c r="JXK2157" s="60"/>
      <c r="JXL2157" s="60"/>
      <c r="JXM2157" s="60"/>
      <c r="JXN2157" s="60"/>
      <c r="JXO2157" s="60"/>
      <c r="JXP2157" s="60"/>
      <c r="JXQ2157" s="60"/>
      <c r="JXR2157" s="60"/>
      <c r="JXS2157" s="60"/>
      <c r="JXT2157" s="60"/>
      <c r="JXU2157" s="60"/>
      <c r="JXV2157" s="60"/>
      <c r="JXW2157" s="60"/>
      <c r="JXX2157" s="60"/>
      <c r="JXY2157" s="60"/>
      <c r="JXZ2157" s="60"/>
      <c r="JYA2157" s="60"/>
      <c r="JYB2157" s="60"/>
      <c r="JYC2157" s="60"/>
      <c r="JYD2157" s="60"/>
      <c r="JYE2157" s="60"/>
      <c r="JYF2157" s="60"/>
      <c r="JYG2157" s="60"/>
      <c r="JYH2157" s="60"/>
      <c r="JYI2157" s="60"/>
      <c r="JYJ2157" s="60"/>
      <c r="JYK2157" s="60"/>
      <c r="JYL2157" s="60"/>
      <c r="JYM2157" s="60"/>
      <c r="JYN2157" s="60"/>
      <c r="JYO2157" s="60"/>
      <c r="JYP2157" s="60"/>
      <c r="JYQ2157" s="60"/>
      <c r="JYR2157" s="60"/>
      <c r="JYS2157" s="60"/>
      <c r="JYT2157" s="60"/>
      <c r="JYU2157" s="60"/>
      <c r="JYV2157" s="60"/>
      <c r="JYW2157" s="60"/>
      <c r="JYX2157" s="60"/>
      <c r="JYY2157" s="60"/>
      <c r="JYZ2157" s="60"/>
      <c r="JZA2157" s="60"/>
      <c r="JZB2157" s="60"/>
      <c r="JZC2157" s="60"/>
      <c r="JZD2157" s="60"/>
      <c r="JZE2157" s="60"/>
      <c r="JZF2157" s="60"/>
      <c r="JZG2157" s="60"/>
      <c r="JZH2157" s="60"/>
      <c r="JZI2157" s="60"/>
      <c r="JZJ2157" s="60"/>
      <c r="JZK2157" s="60"/>
      <c r="JZL2157" s="60"/>
      <c r="JZM2157" s="60"/>
      <c r="JZN2157" s="60"/>
      <c r="JZO2157" s="60"/>
      <c r="JZP2157" s="60"/>
      <c r="JZQ2157" s="60"/>
      <c r="JZR2157" s="60"/>
      <c r="JZS2157" s="60"/>
      <c r="JZT2157" s="60"/>
      <c r="JZU2157" s="60"/>
      <c r="JZV2157" s="60"/>
      <c r="JZW2157" s="60"/>
      <c r="JZX2157" s="60"/>
      <c r="JZY2157" s="60"/>
      <c r="JZZ2157" s="60"/>
      <c r="KAA2157" s="60"/>
      <c r="KAB2157" s="60"/>
      <c r="KAC2157" s="60"/>
      <c r="KAD2157" s="60"/>
      <c r="KAE2157" s="60"/>
      <c r="KAF2157" s="60"/>
      <c r="KAG2157" s="60"/>
      <c r="KAH2157" s="60"/>
      <c r="KAI2157" s="60"/>
      <c r="KAJ2157" s="60"/>
      <c r="KAK2157" s="60"/>
      <c r="KAL2157" s="60"/>
      <c r="KAM2157" s="60"/>
      <c r="KAN2157" s="60"/>
      <c r="KAO2157" s="60"/>
      <c r="KAP2157" s="60"/>
      <c r="KAQ2157" s="60"/>
      <c r="KAR2157" s="60"/>
      <c r="KAS2157" s="60"/>
      <c r="KAT2157" s="60"/>
      <c r="KAU2157" s="60"/>
      <c r="KAV2157" s="60"/>
      <c r="KAW2157" s="60"/>
      <c r="KAX2157" s="60"/>
      <c r="KAY2157" s="60"/>
      <c r="KAZ2157" s="60"/>
      <c r="KBA2157" s="60"/>
      <c r="KBB2157" s="60"/>
      <c r="KBC2157" s="60"/>
      <c r="KBD2157" s="60"/>
      <c r="KBE2157" s="60"/>
      <c r="KBF2157" s="60"/>
      <c r="KBG2157" s="60"/>
      <c r="KBH2157" s="60"/>
      <c r="KBI2157" s="60"/>
      <c r="KBJ2157" s="60"/>
      <c r="KBK2157" s="60"/>
      <c r="KBL2157" s="60"/>
      <c r="KBM2157" s="60"/>
      <c r="KBN2157" s="60"/>
      <c r="KBO2157" s="60"/>
      <c r="KBP2157" s="60"/>
      <c r="KBQ2157" s="60"/>
      <c r="KBR2157" s="60"/>
      <c r="KBS2157" s="60"/>
      <c r="KBT2157" s="60"/>
      <c r="KBU2157" s="60"/>
      <c r="KBV2157" s="60"/>
      <c r="KBW2157" s="60"/>
      <c r="KBX2157" s="60"/>
      <c r="KBY2157" s="60"/>
      <c r="KBZ2157" s="60"/>
      <c r="KCA2157" s="60"/>
      <c r="KCB2157" s="60"/>
      <c r="KCC2157" s="60"/>
      <c r="KCD2157" s="60"/>
      <c r="KCE2157" s="60"/>
      <c r="KCF2157" s="60"/>
      <c r="KCG2157" s="60"/>
      <c r="KCH2157" s="60"/>
      <c r="KCI2157" s="60"/>
      <c r="KCJ2157" s="60"/>
      <c r="KCK2157" s="60"/>
      <c r="KCL2157" s="60"/>
      <c r="KCM2157" s="60"/>
      <c r="KCN2157" s="60"/>
      <c r="KCO2157" s="60"/>
      <c r="KCP2157" s="60"/>
      <c r="KCQ2157" s="60"/>
      <c r="KCR2157" s="60"/>
      <c r="KCS2157" s="60"/>
      <c r="KCT2157" s="60"/>
      <c r="KCU2157" s="60"/>
      <c r="KCV2157" s="60"/>
      <c r="KCW2157" s="60"/>
      <c r="KCX2157" s="60"/>
      <c r="KCY2157" s="60"/>
      <c r="KCZ2157" s="60"/>
      <c r="KDA2157" s="60"/>
      <c r="KDB2157" s="60"/>
      <c r="KDC2157" s="60"/>
      <c r="KDD2157" s="60"/>
      <c r="KDE2157" s="60"/>
      <c r="KDF2157" s="60"/>
      <c r="KDG2157" s="60"/>
      <c r="KDH2157" s="60"/>
      <c r="KDI2157" s="60"/>
      <c r="KDJ2157" s="60"/>
      <c r="KDK2157" s="60"/>
      <c r="KDL2157" s="60"/>
      <c r="KDM2157" s="60"/>
      <c r="KDN2157" s="60"/>
      <c r="KDO2157" s="60"/>
      <c r="KDP2157" s="60"/>
      <c r="KDQ2157" s="60"/>
      <c r="KDR2157" s="60"/>
      <c r="KDS2157" s="60"/>
      <c r="KDT2157" s="60"/>
      <c r="KDU2157" s="60"/>
      <c r="KDV2157" s="60"/>
      <c r="KDW2157" s="60"/>
      <c r="KDX2157" s="60"/>
      <c r="KDY2157" s="60"/>
      <c r="KDZ2157" s="60"/>
      <c r="KEA2157" s="60"/>
      <c r="KEB2157" s="60"/>
      <c r="KEC2157" s="60"/>
      <c r="KED2157" s="60"/>
      <c r="KEE2157" s="60"/>
      <c r="KEF2157" s="60"/>
      <c r="KEG2157" s="60"/>
      <c r="KEH2157" s="60"/>
      <c r="KEI2157" s="60"/>
      <c r="KEJ2157" s="60"/>
      <c r="KEK2157" s="60"/>
      <c r="KEL2157" s="60"/>
      <c r="KEM2157" s="60"/>
      <c r="KEN2157" s="60"/>
      <c r="KEO2157" s="60"/>
      <c r="KEP2157" s="60"/>
      <c r="KEQ2157" s="60"/>
      <c r="KER2157" s="60"/>
      <c r="KES2157" s="60"/>
      <c r="KET2157" s="60"/>
      <c r="KEU2157" s="60"/>
      <c r="KEV2157" s="60"/>
      <c r="KEW2157" s="60"/>
      <c r="KEX2157" s="60"/>
      <c r="KEY2157" s="60"/>
      <c r="KEZ2157" s="60"/>
      <c r="KFA2157" s="60"/>
      <c r="KFB2157" s="60"/>
      <c r="KFC2157" s="60"/>
      <c r="KFD2157" s="60"/>
      <c r="KFE2157" s="60"/>
      <c r="KFF2157" s="60"/>
      <c r="KFG2157" s="60"/>
      <c r="KFH2157" s="60"/>
      <c r="KFI2157" s="60"/>
      <c r="KFJ2157" s="60"/>
      <c r="KFK2157" s="60"/>
      <c r="KFL2157" s="60"/>
      <c r="KFM2157" s="60"/>
      <c r="KFN2157" s="60"/>
      <c r="KFO2157" s="60"/>
      <c r="KFP2157" s="60"/>
      <c r="KFQ2157" s="60"/>
      <c r="KFR2157" s="60"/>
      <c r="KFS2157" s="60"/>
      <c r="KFT2157" s="60"/>
      <c r="KFU2157" s="60"/>
      <c r="KFV2157" s="60"/>
      <c r="KFW2157" s="60"/>
      <c r="KFX2157" s="60"/>
      <c r="KFY2157" s="60"/>
      <c r="KFZ2157" s="60"/>
      <c r="KGA2157" s="60"/>
      <c r="KGB2157" s="60"/>
      <c r="KGC2157" s="60"/>
      <c r="KGD2157" s="60"/>
      <c r="KGE2157" s="60"/>
      <c r="KGF2157" s="60"/>
      <c r="KGG2157" s="60"/>
      <c r="KGH2157" s="60"/>
      <c r="KGI2157" s="60"/>
      <c r="KGJ2157" s="60"/>
      <c r="KGK2157" s="60"/>
      <c r="KGL2157" s="60"/>
      <c r="KGM2157" s="60"/>
      <c r="KGN2157" s="60"/>
      <c r="KGO2157" s="60"/>
      <c r="KGP2157" s="60"/>
      <c r="KGQ2157" s="60"/>
      <c r="KGR2157" s="60"/>
      <c r="KGS2157" s="60"/>
      <c r="KGT2157" s="60"/>
      <c r="KGU2157" s="60"/>
      <c r="KGV2157" s="60"/>
      <c r="KGW2157" s="60"/>
      <c r="KGX2157" s="60"/>
      <c r="KGY2157" s="60"/>
      <c r="KGZ2157" s="60"/>
      <c r="KHA2157" s="60"/>
      <c r="KHB2157" s="60"/>
      <c r="KHC2157" s="60"/>
      <c r="KHD2157" s="60"/>
      <c r="KHE2157" s="60"/>
      <c r="KHF2157" s="60"/>
      <c r="KHG2157" s="60"/>
      <c r="KHH2157" s="60"/>
      <c r="KHI2157" s="60"/>
      <c r="KHJ2157" s="60"/>
      <c r="KHK2157" s="60"/>
      <c r="KHL2157" s="60"/>
      <c r="KHM2157" s="60"/>
      <c r="KHN2157" s="60"/>
      <c r="KHO2157" s="60"/>
      <c r="KHP2157" s="60"/>
      <c r="KHQ2157" s="60"/>
      <c r="KHR2157" s="60"/>
      <c r="KHS2157" s="60"/>
      <c r="KHT2157" s="60"/>
      <c r="KHU2157" s="60"/>
      <c r="KHV2157" s="60"/>
      <c r="KHW2157" s="60"/>
      <c r="KHX2157" s="60"/>
      <c r="KHY2157" s="60"/>
      <c r="KHZ2157" s="60"/>
      <c r="KIA2157" s="60"/>
      <c r="KIB2157" s="60"/>
      <c r="KIC2157" s="60"/>
      <c r="KID2157" s="60"/>
      <c r="KIE2157" s="60"/>
      <c r="KIF2157" s="60"/>
      <c r="KIG2157" s="60"/>
      <c r="KIH2157" s="60"/>
      <c r="KII2157" s="60"/>
      <c r="KIJ2157" s="60"/>
      <c r="KIK2157" s="60"/>
      <c r="KIL2157" s="60"/>
      <c r="KIM2157" s="60"/>
      <c r="KIN2157" s="60"/>
      <c r="KIO2157" s="60"/>
      <c r="KIP2157" s="60"/>
      <c r="KIQ2157" s="60"/>
      <c r="KIR2157" s="60"/>
      <c r="KIS2157" s="60"/>
      <c r="KIT2157" s="60"/>
      <c r="KIU2157" s="60"/>
      <c r="KIV2157" s="60"/>
      <c r="KIW2157" s="60"/>
      <c r="KIX2157" s="60"/>
      <c r="KIY2157" s="60"/>
      <c r="KIZ2157" s="60"/>
      <c r="KJA2157" s="60"/>
      <c r="KJB2157" s="60"/>
      <c r="KJC2157" s="60"/>
      <c r="KJD2157" s="60"/>
      <c r="KJE2157" s="60"/>
      <c r="KJF2157" s="60"/>
      <c r="KJG2157" s="60"/>
      <c r="KJH2157" s="60"/>
      <c r="KJI2157" s="60"/>
      <c r="KJJ2157" s="60"/>
      <c r="KJK2157" s="60"/>
      <c r="KJL2157" s="60"/>
      <c r="KJM2157" s="60"/>
      <c r="KJN2157" s="60"/>
      <c r="KJO2157" s="60"/>
      <c r="KJP2157" s="60"/>
      <c r="KJQ2157" s="60"/>
      <c r="KJR2157" s="60"/>
      <c r="KJS2157" s="60"/>
      <c r="KJT2157" s="60"/>
      <c r="KJU2157" s="60"/>
      <c r="KJV2157" s="60"/>
      <c r="KJW2157" s="60"/>
      <c r="KJX2157" s="60"/>
      <c r="KJY2157" s="60"/>
      <c r="KJZ2157" s="60"/>
      <c r="KKA2157" s="60"/>
      <c r="KKB2157" s="60"/>
      <c r="KKC2157" s="60"/>
      <c r="KKD2157" s="60"/>
      <c r="KKE2157" s="60"/>
      <c r="KKF2157" s="60"/>
      <c r="KKG2157" s="60"/>
      <c r="KKH2157" s="60"/>
      <c r="KKI2157" s="60"/>
      <c r="KKJ2157" s="60"/>
      <c r="KKK2157" s="60"/>
      <c r="KKL2157" s="60"/>
      <c r="KKM2157" s="60"/>
      <c r="KKN2157" s="60"/>
      <c r="KKO2157" s="60"/>
      <c r="KKP2157" s="60"/>
      <c r="KKQ2157" s="60"/>
      <c r="KKR2157" s="60"/>
      <c r="KKS2157" s="60"/>
      <c r="KKT2157" s="60"/>
      <c r="KKU2157" s="60"/>
      <c r="KKV2157" s="60"/>
      <c r="KKW2157" s="60"/>
      <c r="KKX2157" s="60"/>
      <c r="KKY2157" s="60"/>
      <c r="KKZ2157" s="60"/>
      <c r="KLA2157" s="60"/>
      <c r="KLB2157" s="60"/>
      <c r="KLC2157" s="60"/>
      <c r="KLD2157" s="60"/>
      <c r="KLE2157" s="60"/>
      <c r="KLF2157" s="60"/>
      <c r="KLG2157" s="60"/>
      <c r="KLH2157" s="60"/>
      <c r="KLI2157" s="60"/>
      <c r="KLJ2157" s="60"/>
      <c r="KLK2157" s="60"/>
      <c r="KLL2157" s="60"/>
      <c r="KLM2157" s="60"/>
      <c r="KLN2157" s="60"/>
      <c r="KLO2157" s="60"/>
      <c r="KLP2157" s="60"/>
      <c r="KLQ2157" s="60"/>
      <c r="KLR2157" s="60"/>
      <c r="KLS2157" s="60"/>
      <c r="KLT2157" s="60"/>
      <c r="KLU2157" s="60"/>
      <c r="KLV2157" s="60"/>
      <c r="KLW2157" s="60"/>
      <c r="KLX2157" s="60"/>
      <c r="KLY2157" s="60"/>
      <c r="KLZ2157" s="60"/>
      <c r="KMA2157" s="60"/>
      <c r="KMB2157" s="60"/>
      <c r="KMC2157" s="60"/>
      <c r="KMD2157" s="60"/>
      <c r="KME2157" s="60"/>
      <c r="KMF2157" s="60"/>
      <c r="KMG2157" s="60"/>
      <c r="KMH2157" s="60"/>
      <c r="KMI2157" s="60"/>
      <c r="KMJ2157" s="60"/>
      <c r="KMK2157" s="60"/>
      <c r="KML2157" s="60"/>
      <c r="KMM2157" s="60"/>
      <c r="KMN2157" s="60"/>
      <c r="KMO2157" s="60"/>
      <c r="KMP2157" s="60"/>
      <c r="KMQ2157" s="60"/>
      <c r="KMR2157" s="60"/>
      <c r="KMS2157" s="60"/>
      <c r="KMT2157" s="60"/>
      <c r="KMU2157" s="60"/>
      <c r="KMV2157" s="60"/>
      <c r="KMW2157" s="60"/>
      <c r="KMX2157" s="60"/>
      <c r="KMY2157" s="60"/>
      <c r="KMZ2157" s="60"/>
      <c r="KNA2157" s="60"/>
      <c r="KNB2157" s="60"/>
      <c r="KNC2157" s="60"/>
      <c r="KND2157" s="60"/>
      <c r="KNE2157" s="60"/>
      <c r="KNF2157" s="60"/>
      <c r="KNG2157" s="60"/>
      <c r="KNH2157" s="60"/>
      <c r="KNI2157" s="60"/>
      <c r="KNJ2157" s="60"/>
      <c r="KNK2157" s="60"/>
      <c r="KNL2157" s="60"/>
      <c r="KNM2157" s="60"/>
      <c r="KNN2157" s="60"/>
      <c r="KNO2157" s="60"/>
      <c r="KNP2157" s="60"/>
      <c r="KNQ2157" s="60"/>
      <c r="KNR2157" s="60"/>
      <c r="KNS2157" s="60"/>
      <c r="KNT2157" s="60"/>
      <c r="KNU2157" s="60"/>
      <c r="KNV2157" s="60"/>
      <c r="KNW2157" s="60"/>
      <c r="KNX2157" s="60"/>
      <c r="KNY2157" s="60"/>
      <c r="KNZ2157" s="60"/>
      <c r="KOA2157" s="60"/>
      <c r="KOB2157" s="60"/>
      <c r="KOC2157" s="60"/>
      <c r="KOD2157" s="60"/>
      <c r="KOE2157" s="60"/>
      <c r="KOF2157" s="60"/>
      <c r="KOG2157" s="60"/>
      <c r="KOH2157" s="60"/>
      <c r="KOI2157" s="60"/>
      <c r="KOJ2157" s="60"/>
      <c r="KOK2157" s="60"/>
      <c r="KOL2157" s="60"/>
      <c r="KOM2157" s="60"/>
      <c r="KON2157" s="60"/>
      <c r="KOO2157" s="60"/>
      <c r="KOP2157" s="60"/>
      <c r="KOQ2157" s="60"/>
      <c r="KOR2157" s="60"/>
      <c r="KOS2157" s="60"/>
      <c r="KOT2157" s="60"/>
      <c r="KOU2157" s="60"/>
      <c r="KOV2157" s="60"/>
      <c r="KOW2157" s="60"/>
      <c r="KOX2157" s="60"/>
      <c r="KOY2157" s="60"/>
      <c r="KOZ2157" s="60"/>
      <c r="KPA2157" s="60"/>
      <c r="KPB2157" s="60"/>
      <c r="KPC2157" s="60"/>
      <c r="KPD2157" s="60"/>
      <c r="KPE2157" s="60"/>
      <c r="KPF2157" s="60"/>
      <c r="KPG2157" s="60"/>
      <c r="KPH2157" s="60"/>
      <c r="KPI2157" s="60"/>
      <c r="KPJ2157" s="60"/>
      <c r="KPK2157" s="60"/>
      <c r="KPL2157" s="60"/>
      <c r="KPM2157" s="60"/>
      <c r="KPN2157" s="60"/>
      <c r="KPO2157" s="60"/>
      <c r="KPP2157" s="60"/>
      <c r="KPQ2157" s="60"/>
      <c r="KPR2157" s="60"/>
      <c r="KPS2157" s="60"/>
      <c r="KPT2157" s="60"/>
      <c r="KPU2157" s="60"/>
      <c r="KPV2157" s="60"/>
      <c r="KPW2157" s="60"/>
      <c r="KPX2157" s="60"/>
      <c r="KPY2157" s="60"/>
      <c r="KPZ2157" s="60"/>
      <c r="KQA2157" s="60"/>
      <c r="KQB2157" s="60"/>
      <c r="KQC2157" s="60"/>
      <c r="KQD2157" s="60"/>
      <c r="KQE2157" s="60"/>
      <c r="KQF2157" s="60"/>
      <c r="KQG2157" s="60"/>
      <c r="KQH2157" s="60"/>
      <c r="KQI2157" s="60"/>
      <c r="KQJ2157" s="60"/>
      <c r="KQK2157" s="60"/>
      <c r="KQL2157" s="60"/>
      <c r="KQM2157" s="60"/>
      <c r="KQN2157" s="60"/>
      <c r="KQO2157" s="60"/>
      <c r="KQP2157" s="60"/>
      <c r="KQQ2157" s="60"/>
      <c r="KQR2157" s="60"/>
      <c r="KQS2157" s="60"/>
      <c r="KQT2157" s="60"/>
      <c r="KQU2157" s="60"/>
      <c r="KQV2157" s="60"/>
      <c r="KQW2157" s="60"/>
      <c r="KQX2157" s="60"/>
      <c r="KQY2157" s="60"/>
      <c r="KQZ2157" s="60"/>
      <c r="KRA2157" s="60"/>
      <c r="KRB2157" s="60"/>
      <c r="KRC2157" s="60"/>
      <c r="KRD2157" s="60"/>
      <c r="KRE2157" s="60"/>
      <c r="KRF2157" s="60"/>
      <c r="KRG2157" s="60"/>
      <c r="KRH2157" s="60"/>
      <c r="KRI2157" s="60"/>
      <c r="KRJ2157" s="60"/>
      <c r="KRK2157" s="60"/>
      <c r="KRL2157" s="60"/>
      <c r="KRM2157" s="60"/>
      <c r="KRN2157" s="60"/>
      <c r="KRO2157" s="60"/>
      <c r="KRP2157" s="60"/>
      <c r="KRQ2157" s="60"/>
      <c r="KRR2157" s="60"/>
      <c r="KRS2157" s="60"/>
      <c r="KRT2157" s="60"/>
      <c r="KRU2157" s="60"/>
      <c r="KRV2157" s="60"/>
      <c r="KRW2157" s="60"/>
      <c r="KRX2157" s="60"/>
      <c r="KRY2157" s="60"/>
      <c r="KRZ2157" s="60"/>
      <c r="KSA2157" s="60"/>
      <c r="KSB2157" s="60"/>
      <c r="KSC2157" s="60"/>
      <c r="KSD2157" s="60"/>
      <c r="KSE2157" s="60"/>
      <c r="KSF2157" s="60"/>
      <c r="KSG2157" s="60"/>
      <c r="KSH2157" s="60"/>
      <c r="KSI2157" s="60"/>
      <c r="KSJ2157" s="60"/>
      <c r="KSK2157" s="60"/>
      <c r="KSL2157" s="60"/>
      <c r="KSM2157" s="60"/>
      <c r="KSN2157" s="60"/>
      <c r="KSO2157" s="60"/>
      <c r="KSP2157" s="60"/>
      <c r="KSQ2157" s="60"/>
      <c r="KSR2157" s="60"/>
      <c r="KSS2157" s="60"/>
      <c r="KST2157" s="60"/>
      <c r="KSU2157" s="60"/>
      <c r="KSV2157" s="60"/>
      <c r="KSW2157" s="60"/>
      <c r="KSX2157" s="60"/>
      <c r="KSY2157" s="60"/>
      <c r="KSZ2157" s="60"/>
      <c r="KTA2157" s="60"/>
      <c r="KTB2157" s="60"/>
      <c r="KTC2157" s="60"/>
      <c r="KTD2157" s="60"/>
      <c r="KTE2157" s="60"/>
      <c r="KTF2157" s="60"/>
      <c r="KTG2157" s="60"/>
      <c r="KTH2157" s="60"/>
      <c r="KTI2157" s="60"/>
      <c r="KTJ2157" s="60"/>
      <c r="KTK2157" s="60"/>
      <c r="KTL2157" s="60"/>
      <c r="KTM2157" s="60"/>
      <c r="KTN2157" s="60"/>
      <c r="KTO2157" s="60"/>
      <c r="KTP2157" s="60"/>
      <c r="KTQ2157" s="60"/>
      <c r="KTR2157" s="60"/>
      <c r="KTS2157" s="60"/>
      <c r="KTT2157" s="60"/>
      <c r="KTU2157" s="60"/>
      <c r="KTV2157" s="60"/>
      <c r="KTW2157" s="60"/>
      <c r="KTX2157" s="60"/>
      <c r="KTY2157" s="60"/>
      <c r="KTZ2157" s="60"/>
      <c r="KUA2157" s="60"/>
      <c r="KUB2157" s="60"/>
      <c r="KUC2157" s="60"/>
      <c r="KUD2157" s="60"/>
      <c r="KUE2157" s="60"/>
      <c r="KUF2157" s="60"/>
      <c r="KUG2157" s="60"/>
      <c r="KUH2157" s="60"/>
      <c r="KUI2157" s="60"/>
      <c r="KUJ2157" s="60"/>
      <c r="KUK2157" s="60"/>
      <c r="KUL2157" s="60"/>
      <c r="KUM2157" s="60"/>
      <c r="KUN2157" s="60"/>
      <c r="KUO2157" s="60"/>
      <c r="KUP2157" s="60"/>
      <c r="KUQ2157" s="60"/>
      <c r="KUR2157" s="60"/>
      <c r="KUS2157" s="60"/>
      <c r="KUT2157" s="60"/>
      <c r="KUU2157" s="60"/>
      <c r="KUV2157" s="60"/>
      <c r="KUW2157" s="60"/>
      <c r="KUX2157" s="60"/>
      <c r="KUY2157" s="60"/>
      <c r="KUZ2157" s="60"/>
      <c r="KVA2157" s="60"/>
      <c r="KVB2157" s="60"/>
      <c r="KVC2157" s="60"/>
      <c r="KVD2157" s="60"/>
      <c r="KVE2157" s="60"/>
      <c r="KVF2157" s="60"/>
      <c r="KVG2157" s="60"/>
      <c r="KVH2157" s="60"/>
      <c r="KVI2157" s="60"/>
      <c r="KVJ2157" s="60"/>
      <c r="KVK2157" s="60"/>
      <c r="KVL2157" s="60"/>
      <c r="KVM2157" s="60"/>
      <c r="KVN2157" s="60"/>
      <c r="KVO2157" s="60"/>
      <c r="KVP2157" s="60"/>
      <c r="KVQ2157" s="60"/>
      <c r="KVR2157" s="60"/>
      <c r="KVS2157" s="60"/>
      <c r="KVT2157" s="60"/>
      <c r="KVU2157" s="60"/>
      <c r="KVV2157" s="60"/>
      <c r="KVW2157" s="60"/>
      <c r="KVX2157" s="60"/>
      <c r="KVY2157" s="60"/>
      <c r="KVZ2157" s="60"/>
      <c r="KWA2157" s="60"/>
      <c r="KWB2157" s="60"/>
      <c r="KWC2157" s="60"/>
      <c r="KWD2157" s="60"/>
      <c r="KWE2157" s="60"/>
      <c r="KWF2157" s="60"/>
      <c r="KWG2157" s="60"/>
      <c r="KWH2157" s="60"/>
      <c r="KWI2157" s="60"/>
      <c r="KWJ2157" s="60"/>
      <c r="KWK2157" s="60"/>
      <c r="KWL2157" s="60"/>
      <c r="KWM2157" s="60"/>
      <c r="KWN2157" s="60"/>
      <c r="KWO2157" s="60"/>
      <c r="KWP2157" s="60"/>
      <c r="KWQ2157" s="60"/>
      <c r="KWR2157" s="60"/>
      <c r="KWS2157" s="60"/>
      <c r="KWT2157" s="60"/>
      <c r="KWU2157" s="60"/>
      <c r="KWV2157" s="60"/>
      <c r="KWW2157" s="60"/>
      <c r="KWX2157" s="60"/>
      <c r="KWY2157" s="60"/>
      <c r="KWZ2157" s="60"/>
      <c r="KXA2157" s="60"/>
      <c r="KXB2157" s="60"/>
      <c r="KXC2157" s="60"/>
      <c r="KXD2157" s="60"/>
      <c r="KXE2157" s="60"/>
      <c r="KXF2157" s="60"/>
      <c r="KXG2157" s="60"/>
      <c r="KXH2157" s="60"/>
      <c r="KXI2157" s="60"/>
      <c r="KXJ2157" s="60"/>
      <c r="KXK2157" s="60"/>
      <c r="KXL2157" s="60"/>
      <c r="KXM2157" s="60"/>
      <c r="KXN2157" s="60"/>
      <c r="KXO2157" s="60"/>
      <c r="KXP2157" s="60"/>
      <c r="KXQ2157" s="60"/>
      <c r="KXR2157" s="60"/>
      <c r="KXS2157" s="60"/>
      <c r="KXT2157" s="60"/>
      <c r="KXU2157" s="60"/>
      <c r="KXV2157" s="60"/>
      <c r="KXW2157" s="60"/>
      <c r="KXX2157" s="60"/>
      <c r="KXY2157" s="60"/>
      <c r="KXZ2157" s="60"/>
      <c r="KYA2157" s="60"/>
      <c r="KYB2157" s="60"/>
      <c r="KYC2157" s="60"/>
      <c r="KYD2157" s="60"/>
      <c r="KYE2157" s="60"/>
      <c r="KYF2157" s="60"/>
      <c r="KYG2157" s="60"/>
      <c r="KYH2157" s="60"/>
      <c r="KYI2157" s="60"/>
      <c r="KYJ2157" s="60"/>
      <c r="KYK2157" s="60"/>
      <c r="KYL2157" s="60"/>
      <c r="KYM2157" s="60"/>
      <c r="KYN2157" s="60"/>
      <c r="KYO2157" s="60"/>
      <c r="KYP2157" s="60"/>
      <c r="KYQ2157" s="60"/>
      <c r="KYR2157" s="60"/>
      <c r="KYS2157" s="60"/>
      <c r="KYT2157" s="60"/>
      <c r="KYU2157" s="60"/>
      <c r="KYV2157" s="60"/>
      <c r="KYW2157" s="60"/>
      <c r="KYX2157" s="60"/>
      <c r="KYY2157" s="60"/>
      <c r="KYZ2157" s="60"/>
      <c r="KZA2157" s="60"/>
      <c r="KZB2157" s="60"/>
      <c r="KZC2157" s="60"/>
      <c r="KZD2157" s="60"/>
      <c r="KZE2157" s="60"/>
      <c r="KZF2157" s="60"/>
      <c r="KZG2157" s="60"/>
      <c r="KZH2157" s="60"/>
      <c r="KZI2157" s="60"/>
      <c r="KZJ2157" s="60"/>
      <c r="KZK2157" s="60"/>
      <c r="KZL2157" s="60"/>
      <c r="KZM2157" s="60"/>
      <c r="KZN2157" s="60"/>
      <c r="KZO2157" s="60"/>
      <c r="KZP2157" s="60"/>
      <c r="KZQ2157" s="60"/>
      <c r="KZR2157" s="60"/>
      <c r="KZS2157" s="60"/>
      <c r="KZT2157" s="60"/>
      <c r="KZU2157" s="60"/>
      <c r="KZV2157" s="60"/>
      <c r="KZW2157" s="60"/>
      <c r="KZX2157" s="60"/>
      <c r="KZY2157" s="60"/>
      <c r="KZZ2157" s="60"/>
      <c r="LAA2157" s="60"/>
      <c r="LAB2157" s="60"/>
      <c r="LAC2157" s="60"/>
      <c r="LAD2157" s="60"/>
      <c r="LAE2157" s="60"/>
      <c r="LAF2157" s="60"/>
      <c r="LAG2157" s="60"/>
      <c r="LAH2157" s="60"/>
      <c r="LAI2157" s="60"/>
      <c r="LAJ2157" s="60"/>
      <c r="LAK2157" s="60"/>
      <c r="LAL2157" s="60"/>
      <c r="LAM2157" s="60"/>
      <c r="LAN2157" s="60"/>
      <c r="LAO2157" s="60"/>
      <c r="LAP2157" s="60"/>
      <c r="LAQ2157" s="60"/>
      <c r="LAR2157" s="60"/>
      <c r="LAS2157" s="60"/>
      <c r="LAT2157" s="60"/>
      <c r="LAU2157" s="60"/>
      <c r="LAV2157" s="60"/>
      <c r="LAW2157" s="60"/>
      <c r="LAX2157" s="60"/>
      <c r="LAY2157" s="60"/>
      <c r="LAZ2157" s="60"/>
      <c r="LBA2157" s="60"/>
      <c r="LBB2157" s="60"/>
      <c r="LBC2157" s="60"/>
      <c r="LBD2157" s="60"/>
      <c r="LBE2157" s="60"/>
      <c r="LBF2157" s="60"/>
      <c r="LBG2157" s="60"/>
      <c r="LBH2157" s="60"/>
      <c r="LBI2157" s="60"/>
      <c r="LBJ2157" s="60"/>
      <c r="LBK2157" s="60"/>
      <c r="LBL2157" s="60"/>
      <c r="LBM2157" s="60"/>
      <c r="LBN2157" s="60"/>
      <c r="LBO2157" s="60"/>
      <c r="LBP2157" s="60"/>
      <c r="LBQ2157" s="60"/>
      <c r="LBR2157" s="60"/>
      <c r="LBS2157" s="60"/>
      <c r="LBT2157" s="60"/>
      <c r="LBU2157" s="60"/>
      <c r="LBV2157" s="60"/>
      <c r="LBW2157" s="60"/>
      <c r="LBX2157" s="60"/>
      <c r="LBY2157" s="60"/>
      <c r="LBZ2157" s="60"/>
      <c r="LCA2157" s="60"/>
      <c r="LCB2157" s="60"/>
      <c r="LCC2157" s="60"/>
      <c r="LCD2157" s="60"/>
      <c r="LCE2157" s="60"/>
      <c r="LCF2157" s="60"/>
      <c r="LCG2157" s="60"/>
      <c r="LCH2157" s="60"/>
      <c r="LCI2157" s="60"/>
      <c r="LCJ2157" s="60"/>
      <c r="LCK2157" s="60"/>
      <c r="LCL2157" s="60"/>
      <c r="LCM2157" s="60"/>
      <c r="LCN2157" s="60"/>
      <c r="LCO2157" s="60"/>
      <c r="LCP2157" s="60"/>
      <c r="LCQ2157" s="60"/>
      <c r="LCR2157" s="60"/>
      <c r="LCS2157" s="60"/>
      <c r="LCT2157" s="60"/>
      <c r="LCU2157" s="60"/>
      <c r="LCV2157" s="60"/>
      <c r="LCW2157" s="60"/>
      <c r="LCX2157" s="60"/>
      <c r="LCY2157" s="60"/>
      <c r="LCZ2157" s="60"/>
      <c r="LDA2157" s="60"/>
      <c r="LDB2157" s="60"/>
      <c r="LDC2157" s="60"/>
      <c r="LDD2157" s="60"/>
      <c r="LDE2157" s="60"/>
      <c r="LDF2157" s="60"/>
      <c r="LDG2157" s="60"/>
      <c r="LDH2157" s="60"/>
      <c r="LDI2157" s="60"/>
      <c r="LDJ2157" s="60"/>
      <c r="LDK2157" s="60"/>
      <c r="LDL2157" s="60"/>
      <c r="LDM2157" s="60"/>
      <c r="LDN2157" s="60"/>
      <c r="LDO2157" s="60"/>
      <c r="LDP2157" s="60"/>
      <c r="LDQ2157" s="60"/>
      <c r="LDR2157" s="60"/>
      <c r="LDS2157" s="60"/>
      <c r="LDT2157" s="60"/>
      <c r="LDU2157" s="60"/>
      <c r="LDV2157" s="60"/>
      <c r="LDW2157" s="60"/>
      <c r="LDX2157" s="60"/>
      <c r="LDY2157" s="60"/>
      <c r="LDZ2157" s="60"/>
      <c r="LEA2157" s="60"/>
      <c r="LEB2157" s="60"/>
      <c r="LEC2157" s="60"/>
      <c r="LED2157" s="60"/>
      <c r="LEE2157" s="60"/>
      <c r="LEF2157" s="60"/>
      <c r="LEG2157" s="60"/>
      <c r="LEH2157" s="60"/>
      <c r="LEI2157" s="60"/>
      <c r="LEJ2157" s="60"/>
      <c r="LEK2157" s="60"/>
      <c r="LEL2157" s="60"/>
      <c r="LEM2157" s="60"/>
      <c r="LEN2157" s="60"/>
      <c r="LEO2157" s="60"/>
      <c r="LEP2157" s="60"/>
      <c r="LEQ2157" s="60"/>
      <c r="LER2157" s="60"/>
      <c r="LES2157" s="60"/>
      <c r="LET2157" s="60"/>
      <c r="LEU2157" s="60"/>
      <c r="LEV2157" s="60"/>
      <c r="LEW2157" s="60"/>
      <c r="LEX2157" s="60"/>
      <c r="LEY2157" s="60"/>
      <c r="LEZ2157" s="60"/>
      <c r="LFA2157" s="60"/>
      <c r="LFB2157" s="60"/>
      <c r="LFC2157" s="60"/>
      <c r="LFD2157" s="60"/>
      <c r="LFE2157" s="60"/>
      <c r="LFF2157" s="60"/>
      <c r="LFG2157" s="60"/>
      <c r="LFH2157" s="60"/>
      <c r="LFI2157" s="60"/>
      <c r="LFJ2157" s="60"/>
      <c r="LFK2157" s="60"/>
      <c r="LFL2157" s="60"/>
      <c r="LFM2157" s="60"/>
      <c r="LFN2157" s="60"/>
      <c r="LFO2157" s="60"/>
      <c r="LFP2157" s="60"/>
      <c r="LFQ2157" s="60"/>
      <c r="LFR2157" s="60"/>
      <c r="LFS2157" s="60"/>
      <c r="LFT2157" s="60"/>
      <c r="LFU2157" s="60"/>
      <c r="LFV2157" s="60"/>
      <c r="LFW2157" s="60"/>
      <c r="LFX2157" s="60"/>
      <c r="LFY2157" s="60"/>
      <c r="LFZ2157" s="60"/>
      <c r="LGA2157" s="60"/>
      <c r="LGB2157" s="60"/>
      <c r="LGC2157" s="60"/>
      <c r="LGD2157" s="60"/>
      <c r="LGE2157" s="60"/>
      <c r="LGF2157" s="60"/>
      <c r="LGG2157" s="60"/>
      <c r="LGH2157" s="60"/>
      <c r="LGI2157" s="60"/>
      <c r="LGJ2157" s="60"/>
      <c r="LGK2157" s="60"/>
      <c r="LGL2157" s="60"/>
      <c r="LGM2157" s="60"/>
      <c r="LGN2157" s="60"/>
      <c r="LGO2157" s="60"/>
      <c r="LGP2157" s="60"/>
      <c r="LGQ2157" s="60"/>
      <c r="LGR2157" s="60"/>
      <c r="LGS2157" s="60"/>
      <c r="LGT2157" s="60"/>
      <c r="LGU2157" s="60"/>
      <c r="LGV2157" s="60"/>
      <c r="LGW2157" s="60"/>
      <c r="LGX2157" s="60"/>
      <c r="LGY2157" s="60"/>
      <c r="LGZ2157" s="60"/>
      <c r="LHA2157" s="60"/>
      <c r="LHB2157" s="60"/>
      <c r="LHC2157" s="60"/>
      <c r="LHD2157" s="60"/>
      <c r="LHE2157" s="60"/>
      <c r="LHF2157" s="60"/>
      <c r="LHG2157" s="60"/>
      <c r="LHH2157" s="60"/>
      <c r="LHI2157" s="60"/>
      <c r="LHJ2157" s="60"/>
      <c r="LHK2157" s="60"/>
      <c r="LHL2157" s="60"/>
      <c r="LHM2157" s="60"/>
      <c r="LHN2157" s="60"/>
      <c r="LHO2157" s="60"/>
      <c r="LHP2157" s="60"/>
      <c r="LHQ2157" s="60"/>
      <c r="LHR2157" s="60"/>
      <c r="LHS2157" s="60"/>
      <c r="LHT2157" s="60"/>
      <c r="LHU2157" s="60"/>
      <c r="LHV2157" s="60"/>
      <c r="LHW2157" s="60"/>
      <c r="LHX2157" s="60"/>
      <c r="LHY2157" s="60"/>
      <c r="LHZ2157" s="60"/>
      <c r="LIA2157" s="60"/>
      <c r="LIB2157" s="60"/>
      <c r="LIC2157" s="60"/>
      <c r="LID2157" s="60"/>
      <c r="LIE2157" s="60"/>
      <c r="LIF2157" s="60"/>
      <c r="LIG2157" s="60"/>
      <c r="LIH2157" s="60"/>
      <c r="LII2157" s="60"/>
      <c r="LIJ2157" s="60"/>
      <c r="LIK2157" s="60"/>
      <c r="LIL2157" s="60"/>
      <c r="LIM2157" s="60"/>
      <c r="LIN2157" s="60"/>
      <c r="LIO2157" s="60"/>
      <c r="LIP2157" s="60"/>
      <c r="LIQ2157" s="60"/>
      <c r="LIR2157" s="60"/>
      <c r="LIS2157" s="60"/>
      <c r="LIT2157" s="60"/>
      <c r="LIU2157" s="60"/>
      <c r="LIV2157" s="60"/>
      <c r="LIW2157" s="60"/>
      <c r="LIX2157" s="60"/>
      <c r="LIY2157" s="60"/>
      <c r="LIZ2157" s="60"/>
      <c r="LJA2157" s="60"/>
      <c r="LJB2157" s="60"/>
      <c r="LJC2157" s="60"/>
      <c r="LJD2157" s="60"/>
      <c r="LJE2157" s="60"/>
      <c r="LJF2157" s="60"/>
      <c r="LJG2157" s="60"/>
      <c r="LJH2157" s="60"/>
      <c r="LJI2157" s="60"/>
      <c r="LJJ2157" s="60"/>
      <c r="LJK2157" s="60"/>
      <c r="LJL2157" s="60"/>
      <c r="LJM2157" s="60"/>
      <c r="LJN2157" s="60"/>
      <c r="LJO2157" s="60"/>
      <c r="LJP2157" s="60"/>
      <c r="LJQ2157" s="60"/>
      <c r="LJR2157" s="60"/>
      <c r="LJS2157" s="60"/>
      <c r="LJT2157" s="60"/>
      <c r="LJU2157" s="60"/>
      <c r="LJV2157" s="60"/>
      <c r="LJW2157" s="60"/>
      <c r="LJX2157" s="60"/>
      <c r="LJY2157" s="60"/>
      <c r="LJZ2157" s="60"/>
      <c r="LKA2157" s="60"/>
      <c r="LKB2157" s="60"/>
      <c r="LKC2157" s="60"/>
      <c r="LKD2157" s="60"/>
      <c r="LKE2157" s="60"/>
      <c r="LKF2157" s="60"/>
      <c r="LKG2157" s="60"/>
      <c r="LKH2157" s="60"/>
      <c r="LKI2157" s="60"/>
      <c r="LKJ2157" s="60"/>
      <c r="LKK2157" s="60"/>
      <c r="LKL2157" s="60"/>
      <c r="LKM2157" s="60"/>
      <c r="LKN2157" s="60"/>
      <c r="LKO2157" s="60"/>
      <c r="LKP2157" s="60"/>
      <c r="LKQ2157" s="60"/>
      <c r="LKR2157" s="60"/>
      <c r="LKS2157" s="60"/>
      <c r="LKT2157" s="60"/>
      <c r="LKU2157" s="60"/>
      <c r="LKV2157" s="60"/>
      <c r="LKW2157" s="60"/>
      <c r="LKX2157" s="60"/>
      <c r="LKY2157" s="60"/>
      <c r="LKZ2157" s="60"/>
      <c r="LLA2157" s="60"/>
      <c r="LLB2157" s="60"/>
      <c r="LLC2157" s="60"/>
      <c r="LLD2157" s="60"/>
      <c r="LLE2157" s="60"/>
      <c r="LLF2157" s="60"/>
      <c r="LLG2157" s="60"/>
      <c r="LLH2157" s="60"/>
      <c r="LLI2157" s="60"/>
      <c r="LLJ2157" s="60"/>
      <c r="LLK2157" s="60"/>
      <c r="LLL2157" s="60"/>
      <c r="LLM2157" s="60"/>
      <c r="LLN2157" s="60"/>
      <c r="LLO2157" s="60"/>
      <c r="LLP2157" s="60"/>
      <c r="LLQ2157" s="60"/>
      <c r="LLR2157" s="60"/>
      <c r="LLS2157" s="60"/>
      <c r="LLT2157" s="60"/>
      <c r="LLU2157" s="60"/>
      <c r="LLV2157" s="60"/>
      <c r="LLW2157" s="60"/>
      <c r="LLX2157" s="60"/>
      <c r="LLY2157" s="60"/>
      <c r="LLZ2157" s="60"/>
      <c r="LMA2157" s="60"/>
      <c r="LMB2157" s="60"/>
      <c r="LMC2157" s="60"/>
      <c r="LMD2157" s="60"/>
      <c r="LME2157" s="60"/>
      <c r="LMF2157" s="60"/>
      <c r="LMG2157" s="60"/>
      <c r="LMH2157" s="60"/>
      <c r="LMI2157" s="60"/>
      <c r="LMJ2157" s="60"/>
      <c r="LMK2157" s="60"/>
      <c r="LML2157" s="60"/>
      <c r="LMM2157" s="60"/>
      <c r="LMN2157" s="60"/>
      <c r="LMO2157" s="60"/>
      <c r="LMP2157" s="60"/>
      <c r="LMQ2157" s="60"/>
      <c r="LMR2157" s="60"/>
      <c r="LMS2157" s="60"/>
      <c r="LMT2157" s="60"/>
      <c r="LMU2157" s="60"/>
      <c r="LMV2157" s="60"/>
      <c r="LMW2157" s="60"/>
      <c r="LMX2157" s="60"/>
      <c r="LMY2157" s="60"/>
      <c r="LMZ2157" s="60"/>
      <c r="LNA2157" s="60"/>
      <c r="LNB2157" s="60"/>
      <c r="LNC2157" s="60"/>
      <c r="LND2157" s="60"/>
      <c r="LNE2157" s="60"/>
      <c r="LNF2157" s="60"/>
      <c r="LNG2157" s="60"/>
      <c r="LNH2157" s="60"/>
      <c r="LNI2157" s="60"/>
      <c r="LNJ2157" s="60"/>
      <c r="LNK2157" s="60"/>
      <c r="LNL2157" s="60"/>
      <c r="LNM2157" s="60"/>
      <c r="LNN2157" s="60"/>
      <c r="LNO2157" s="60"/>
      <c r="LNP2157" s="60"/>
      <c r="LNQ2157" s="60"/>
      <c r="LNR2157" s="60"/>
      <c r="LNS2157" s="60"/>
      <c r="LNT2157" s="60"/>
      <c r="LNU2157" s="60"/>
      <c r="LNV2157" s="60"/>
      <c r="LNW2157" s="60"/>
      <c r="LNX2157" s="60"/>
      <c r="LNY2157" s="60"/>
      <c r="LNZ2157" s="60"/>
      <c r="LOA2157" s="60"/>
      <c r="LOB2157" s="60"/>
      <c r="LOC2157" s="60"/>
      <c r="LOD2157" s="60"/>
      <c r="LOE2157" s="60"/>
      <c r="LOF2157" s="60"/>
      <c r="LOG2157" s="60"/>
      <c r="LOH2157" s="60"/>
      <c r="LOI2157" s="60"/>
      <c r="LOJ2157" s="60"/>
      <c r="LOK2157" s="60"/>
      <c r="LOL2157" s="60"/>
      <c r="LOM2157" s="60"/>
      <c r="LON2157" s="60"/>
      <c r="LOO2157" s="60"/>
      <c r="LOP2157" s="60"/>
      <c r="LOQ2157" s="60"/>
      <c r="LOR2157" s="60"/>
      <c r="LOS2157" s="60"/>
      <c r="LOT2157" s="60"/>
      <c r="LOU2157" s="60"/>
      <c r="LOV2157" s="60"/>
      <c r="LOW2157" s="60"/>
      <c r="LOX2157" s="60"/>
      <c r="LOY2157" s="60"/>
      <c r="LOZ2157" s="60"/>
      <c r="LPA2157" s="60"/>
      <c r="LPB2157" s="60"/>
      <c r="LPC2157" s="60"/>
      <c r="LPD2157" s="60"/>
      <c r="LPE2157" s="60"/>
      <c r="LPF2157" s="60"/>
      <c r="LPG2157" s="60"/>
      <c r="LPH2157" s="60"/>
      <c r="LPI2157" s="60"/>
      <c r="LPJ2157" s="60"/>
      <c r="LPK2157" s="60"/>
      <c r="LPL2157" s="60"/>
      <c r="LPM2157" s="60"/>
      <c r="LPN2157" s="60"/>
      <c r="LPO2157" s="60"/>
      <c r="LPP2157" s="60"/>
      <c r="LPQ2157" s="60"/>
      <c r="LPR2157" s="60"/>
      <c r="LPS2157" s="60"/>
      <c r="LPT2157" s="60"/>
      <c r="LPU2157" s="60"/>
      <c r="LPV2157" s="60"/>
      <c r="LPW2157" s="60"/>
      <c r="LPX2157" s="60"/>
      <c r="LPY2157" s="60"/>
      <c r="LPZ2157" s="60"/>
      <c r="LQA2157" s="60"/>
      <c r="LQB2157" s="60"/>
      <c r="LQC2157" s="60"/>
      <c r="LQD2157" s="60"/>
      <c r="LQE2157" s="60"/>
      <c r="LQF2157" s="60"/>
      <c r="LQG2157" s="60"/>
      <c r="LQH2157" s="60"/>
      <c r="LQI2157" s="60"/>
      <c r="LQJ2157" s="60"/>
      <c r="LQK2157" s="60"/>
      <c r="LQL2157" s="60"/>
      <c r="LQM2157" s="60"/>
      <c r="LQN2157" s="60"/>
      <c r="LQO2157" s="60"/>
      <c r="LQP2157" s="60"/>
      <c r="LQQ2157" s="60"/>
      <c r="LQR2157" s="60"/>
      <c r="LQS2157" s="60"/>
      <c r="LQT2157" s="60"/>
      <c r="LQU2157" s="60"/>
      <c r="LQV2157" s="60"/>
      <c r="LQW2157" s="60"/>
      <c r="LQX2157" s="60"/>
      <c r="LQY2157" s="60"/>
      <c r="LQZ2157" s="60"/>
      <c r="LRA2157" s="60"/>
      <c r="LRB2157" s="60"/>
      <c r="LRC2157" s="60"/>
      <c r="LRD2157" s="60"/>
      <c r="LRE2157" s="60"/>
      <c r="LRF2157" s="60"/>
      <c r="LRG2157" s="60"/>
      <c r="LRH2157" s="60"/>
      <c r="LRI2157" s="60"/>
      <c r="LRJ2157" s="60"/>
      <c r="LRK2157" s="60"/>
      <c r="LRL2157" s="60"/>
      <c r="LRM2157" s="60"/>
      <c r="LRN2157" s="60"/>
      <c r="LRO2157" s="60"/>
      <c r="LRP2157" s="60"/>
      <c r="LRQ2157" s="60"/>
      <c r="LRR2157" s="60"/>
      <c r="LRS2157" s="60"/>
      <c r="LRT2157" s="60"/>
      <c r="LRU2157" s="60"/>
      <c r="LRV2157" s="60"/>
      <c r="LRW2157" s="60"/>
      <c r="LRX2157" s="60"/>
      <c r="LRY2157" s="60"/>
      <c r="LRZ2157" s="60"/>
      <c r="LSA2157" s="60"/>
      <c r="LSB2157" s="60"/>
      <c r="LSC2157" s="60"/>
      <c r="LSD2157" s="60"/>
      <c r="LSE2157" s="60"/>
      <c r="LSF2157" s="60"/>
      <c r="LSG2157" s="60"/>
      <c r="LSH2157" s="60"/>
      <c r="LSI2157" s="60"/>
      <c r="LSJ2157" s="60"/>
      <c r="LSK2157" s="60"/>
      <c r="LSL2157" s="60"/>
      <c r="LSM2157" s="60"/>
      <c r="LSN2157" s="60"/>
      <c r="LSO2157" s="60"/>
      <c r="LSP2157" s="60"/>
      <c r="LSQ2157" s="60"/>
      <c r="LSR2157" s="60"/>
      <c r="LSS2157" s="60"/>
      <c r="LST2157" s="60"/>
      <c r="LSU2157" s="60"/>
      <c r="LSV2157" s="60"/>
      <c r="LSW2157" s="60"/>
      <c r="LSX2157" s="60"/>
      <c r="LSY2157" s="60"/>
      <c r="LSZ2157" s="60"/>
      <c r="LTA2157" s="60"/>
      <c r="LTB2157" s="60"/>
      <c r="LTC2157" s="60"/>
      <c r="LTD2157" s="60"/>
      <c r="LTE2157" s="60"/>
      <c r="LTF2157" s="60"/>
      <c r="LTG2157" s="60"/>
      <c r="LTH2157" s="60"/>
      <c r="LTI2157" s="60"/>
      <c r="LTJ2157" s="60"/>
      <c r="LTK2157" s="60"/>
      <c r="LTL2157" s="60"/>
      <c r="LTM2157" s="60"/>
      <c r="LTN2157" s="60"/>
      <c r="LTO2157" s="60"/>
      <c r="LTP2157" s="60"/>
      <c r="LTQ2157" s="60"/>
      <c r="LTR2157" s="60"/>
      <c r="LTS2157" s="60"/>
      <c r="LTT2157" s="60"/>
      <c r="LTU2157" s="60"/>
      <c r="LTV2157" s="60"/>
      <c r="LTW2157" s="60"/>
      <c r="LTX2157" s="60"/>
      <c r="LTY2157" s="60"/>
      <c r="LTZ2157" s="60"/>
      <c r="LUA2157" s="60"/>
      <c r="LUB2157" s="60"/>
      <c r="LUC2157" s="60"/>
      <c r="LUD2157" s="60"/>
      <c r="LUE2157" s="60"/>
      <c r="LUF2157" s="60"/>
      <c r="LUG2157" s="60"/>
      <c r="LUH2157" s="60"/>
      <c r="LUI2157" s="60"/>
      <c r="LUJ2157" s="60"/>
      <c r="LUK2157" s="60"/>
      <c r="LUL2157" s="60"/>
      <c r="LUM2157" s="60"/>
      <c r="LUN2157" s="60"/>
      <c r="LUO2157" s="60"/>
      <c r="LUP2157" s="60"/>
      <c r="LUQ2157" s="60"/>
      <c r="LUR2157" s="60"/>
      <c r="LUS2157" s="60"/>
      <c r="LUT2157" s="60"/>
      <c r="LUU2157" s="60"/>
      <c r="LUV2157" s="60"/>
      <c r="LUW2157" s="60"/>
      <c r="LUX2157" s="60"/>
      <c r="LUY2157" s="60"/>
      <c r="LUZ2157" s="60"/>
      <c r="LVA2157" s="60"/>
      <c r="LVB2157" s="60"/>
      <c r="LVC2157" s="60"/>
      <c r="LVD2157" s="60"/>
      <c r="LVE2157" s="60"/>
      <c r="LVF2157" s="60"/>
      <c r="LVG2157" s="60"/>
      <c r="LVH2157" s="60"/>
      <c r="LVI2157" s="60"/>
      <c r="LVJ2157" s="60"/>
      <c r="LVK2157" s="60"/>
      <c r="LVL2157" s="60"/>
      <c r="LVM2157" s="60"/>
      <c r="LVN2157" s="60"/>
      <c r="LVO2157" s="60"/>
      <c r="LVP2157" s="60"/>
      <c r="LVQ2157" s="60"/>
      <c r="LVR2157" s="60"/>
      <c r="LVS2157" s="60"/>
      <c r="LVT2157" s="60"/>
      <c r="LVU2157" s="60"/>
      <c r="LVV2157" s="60"/>
      <c r="LVW2157" s="60"/>
      <c r="LVX2157" s="60"/>
      <c r="LVY2157" s="60"/>
      <c r="LVZ2157" s="60"/>
      <c r="LWA2157" s="60"/>
      <c r="LWB2157" s="60"/>
      <c r="LWC2157" s="60"/>
      <c r="LWD2157" s="60"/>
      <c r="LWE2157" s="60"/>
      <c r="LWF2157" s="60"/>
      <c r="LWG2157" s="60"/>
      <c r="LWH2157" s="60"/>
      <c r="LWI2157" s="60"/>
      <c r="LWJ2157" s="60"/>
      <c r="LWK2157" s="60"/>
      <c r="LWL2157" s="60"/>
      <c r="LWM2157" s="60"/>
      <c r="LWN2157" s="60"/>
      <c r="LWO2157" s="60"/>
      <c r="LWP2157" s="60"/>
      <c r="LWQ2157" s="60"/>
      <c r="LWR2157" s="60"/>
      <c r="LWS2157" s="60"/>
      <c r="LWT2157" s="60"/>
      <c r="LWU2157" s="60"/>
      <c r="LWV2157" s="60"/>
      <c r="LWW2157" s="60"/>
      <c r="LWX2157" s="60"/>
      <c r="LWY2157" s="60"/>
      <c r="LWZ2157" s="60"/>
      <c r="LXA2157" s="60"/>
      <c r="LXB2157" s="60"/>
      <c r="LXC2157" s="60"/>
      <c r="LXD2157" s="60"/>
      <c r="LXE2157" s="60"/>
      <c r="LXF2157" s="60"/>
      <c r="LXG2157" s="60"/>
      <c r="LXH2157" s="60"/>
      <c r="LXI2157" s="60"/>
      <c r="LXJ2157" s="60"/>
      <c r="LXK2157" s="60"/>
      <c r="LXL2157" s="60"/>
      <c r="LXM2157" s="60"/>
      <c r="LXN2157" s="60"/>
      <c r="LXO2157" s="60"/>
      <c r="LXP2157" s="60"/>
      <c r="LXQ2157" s="60"/>
      <c r="LXR2157" s="60"/>
      <c r="LXS2157" s="60"/>
      <c r="LXT2157" s="60"/>
      <c r="LXU2157" s="60"/>
      <c r="LXV2157" s="60"/>
      <c r="LXW2157" s="60"/>
      <c r="LXX2157" s="60"/>
      <c r="LXY2157" s="60"/>
      <c r="LXZ2157" s="60"/>
      <c r="LYA2157" s="60"/>
      <c r="LYB2157" s="60"/>
      <c r="LYC2157" s="60"/>
      <c r="LYD2157" s="60"/>
      <c r="LYE2157" s="60"/>
      <c r="LYF2157" s="60"/>
      <c r="LYG2157" s="60"/>
      <c r="LYH2157" s="60"/>
      <c r="LYI2157" s="60"/>
      <c r="LYJ2157" s="60"/>
      <c r="LYK2157" s="60"/>
      <c r="LYL2157" s="60"/>
      <c r="LYM2157" s="60"/>
      <c r="LYN2157" s="60"/>
      <c r="LYO2157" s="60"/>
      <c r="LYP2157" s="60"/>
      <c r="LYQ2157" s="60"/>
      <c r="LYR2157" s="60"/>
      <c r="LYS2157" s="60"/>
      <c r="LYT2157" s="60"/>
      <c r="LYU2157" s="60"/>
      <c r="LYV2157" s="60"/>
      <c r="LYW2157" s="60"/>
      <c r="LYX2157" s="60"/>
      <c r="LYY2157" s="60"/>
      <c r="LYZ2157" s="60"/>
      <c r="LZA2157" s="60"/>
      <c r="LZB2157" s="60"/>
      <c r="LZC2157" s="60"/>
      <c r="LZD2157" s="60"/>
      <c r="LZE2157" s="60"/>
      <c r="LZF2157" s="60"/>
      <c r="LZG2157" s="60"/>
      <c r="LZH2157" s="60"/>
      <c r="LZI2157" s="60"/>
      <c r="LZJ2157" s="60"/>
      <c r="LZK2157" s="60"/>
      <c r="LZL2157" s="60"/>
      <c r="LZM2157" s="60"/>
      <c r="LZN2157" s="60"/>
      <c r="LZO2157" s="60"/>
      <c r="LZP2157" s="60"/>
      <c r="LZQ2157" s="60"/>
      <c r="LZR2157" s="60"/>
      <c r="LZS2157" s="60"/>
      <c r="LZT2157" s="60"/>
      <c r="LZU2157" s="60"/>
      <c r="LZV2157" s="60"/>
      <c r="LZW2157" s="60"/>
      <c r="LZX2157" s="60"/>
      <c r="LZY2157" s="60"/>
      <c r="LZZ2157" s="60"/>
      <c r="MAA2157" s="60"/>
      <c r="MAB2157" s="60"/>
      <c r="MAC2157" s="60"/>
      <c r="MAD2157" s="60"/>
      <c r="MAE2157" s="60"/>
      <c r="MAF2157" s="60"/>
      <c r="MAG2157" s="60"/>
      <c r="MAH2157" s="60"/>
      <c r="MAI2157" s="60"/>
      <c r="MAJ2157" s="60"/>
      <c r="MAK2157" s="60"/>
      <c r="MAL2157" s="60"/>
      <c r="MAM2157" s="60"/>
      <c r="MAN2157" s="60"/>
      <c r="MAO2157" s="60"/>
      <c r="MAP2157" s="60"/>
      <c r="MAQ2157" s="60"/>
      <c r="MAR2157" s="60"/>
      <c r="MAS2157" s="60"/>
      <c r="MAT2157" s="60"/>
      <c r="MAU2157" s="60"/>
      <c r="MAV2157" s="60"/>
      <c r="MAW2157" s="60"/>
      <c r="MAX2157" s="60"/>
      <c r="MAY2157" s="60"/>
      <c r="MAZ2157" s="60"/>
      <c r="MBA2157" s="60"/>
      <c r="MBB2157" s="60"/>
      <c r="MBC2157" s="60"/>
      <c r="MBD2157" s="60"/>
      <c r="MBE2157" s="60"/>
      <c r="MBF2157" s="60"/>
      <c r="MBG2157" s="60"/>
      <c r="MBH2157" s="60"/>
      <c r="MBI2157" s="60"/>
      <c r="MBJ2157" s="60"/>
      <c r="MBK2157" s="60"/>
      <c r="MBL2157" s="60"/>
      <c r="MBM2157" s="60"/>
      <c r="MBN2157" s="60"/>
      <c r="MBO2157" s="60"/>
      <c r="MBP2157" s="60"/>
      <c r="MBQ2157" s="60"/>
      <c r="MBR2157" s="60"/>
      <c r="MBS2157" s="60"/>
      <c r="MBT2157" s="60"/>
      <c r="MBU2157" s="60"/>
      <c r="MBV2157" s="60"/>
      <c r="MBW2157" s="60"/>
      <c r="MBX2157" s="60"/>
      <c r="MBY2157" s="60"/>
      <c r="MBZ2157" s="60"/>
      <c r="MCA2157" s="60"/>
      <c r="MCB2157" s="60"/>
      <c r="MCC2157" s="60"/>
      <c r="MCD2157" s="60"/>
      <c r="MCE2157" s="60"/>
      <c r="MCF2157" s="60"/>
      <c r="MCG2157" s="60"/>
      <c r="MCH2157" s="60"/>
      <c r="MCI2157" s="60"/>
      <c r="MCJ2157" s="60"/>
      <c r="MCK2157" s="60"/>
      <c r="MCL2157" s="60"/>
      <c r="MCM2157" s="60"/>
      <c r="MCN2157" s="60"/>
      <c r="MCO2157" s="60"/>
      <c r="MCP2157" s="60"/>
      <c r="MCQ2157" s="60"/>
      <c r="MCR2157" s="60"/>
      <c r="MCS2157" s="60"/>
      <c r="MCT2157" s="60"/>
      <c r="MCU2157" s="60"/>
      <c r="MCV2157" s="60"/>
      <c r="MCW2157" s="60"/>
      <c r="MCX2157" s="60"/>
      <c r="MCY2157" s="60"/>
      <c r="MCZ2157" s="60"/>
      <c r="MDA2157" s="60"/>
      <c r="MDB2157" s="60"/>
      <c r="MDC2157" s="60"/>
      <c r="MDD2157" s="60"/>
      <c r="MDE2157" s="60"/>
      <c r="MDF2157" s="60"/>
      <c r="MDG2157" s="60"/>
      <c r="MDH2157" s="60"/>
      <c r="MDI2157" s="60"/>
      <c r="MDJ2157" s="60"/>
      <c r="MDK2157" s="60"/>
      <c r="MDL2157" s="60"/>
      <c r="MDM2157" s="60"/>
      <c r="MDN2157" s="60"/>
      <c r="MDO2157" s="60"/>
      <c r="MDP2157" s="60"/>
      <c r="MDQ2157" s="60"/>
      <c r="MDR2157" s="60"/>
      <c r="MDS2157" s="60"/>
      <c r="MDT2157" s="60"/>
      <c r="MDU2157" s="60"/>
      <c r="MDV2157" s="60"/>
      <c r="MDW2157" s="60"/>
      <c r="MDX2157" s="60"/>
      <c r="MDY2157" s="60"/>
      <c r="MDZ2157" s="60"/>
      <c r="MEA2157" s="60"/>
      <c r="MEB2157" s="60"/>
      <c r="MEC2157" s="60"/>
      <c r="MED2157" s="60"/>
      <c r="MEE2157" s="60"/>
      <c r="MEF2157" s="60"/>
      <c r="MEG2157" s="60"/>
      <c r="MEH2157" s="60"/>
      <c r="MEI2157" s="60"/>
      <c r="MEJ2157" s="60"/>
      <c r="MEK2157" s="60"/>
      <c r="MEL2157" s="60"/>
      <c r="MEM2157" s="60"/>
      <c r="MEN2157" s="60"/>
      <c r="MEO2157" s="60"/>
      <c r="MEP2157" s="60"/>
      <c r="MEQ2157" s="60"/>
      <c r="MER2157" s="60"/>
      <c r="MES2157" s="60"/>
      <c r="MET2157" s="60"/>
      <c r="MEU2157" s="60"/>
      <c r="MEV2157" s="60"/>
      <c r="MEW2157" s="60"/>
      <c r="MEX2157" s="60"/>
      <c r="MEY2157" s="60"/>
      <c r="MEZ2157" s="60"/>
      <c r="MFA2157" s="60"/>
      <c r="MFB2157" s="60"/>
      <c r="MFC2157" s="60"/>
      <c r="MFD2157" s="60"/>
      <c r="MFE2157" s="60"/>
      <c r="MFF2157" s="60"/>
      <c r="MFG2157" s="60"/>
      <c r="MFH2157" s="60"/>
      <c r="MFI2157" s="60"/>
      <c r="MFJ2157" s="60"/>
      <c r="MFK2157" s="60"/>
      <c r="MFL2157" s="60"/>
      <c r="MFM2157" s="60"/>
      <c r="MFN2157" s="60"/>
      <c r="MFO2157" s="60"/>
      <c r="MFP2157" s="60"/>
      <c r="MFQ2157" s="60"/>
      <c r="MFR2157" s="60"/>
      <c r="MFS2157" s="60"/>
      <c r="MFT2157" s="60"/>
      <c r="MFU2157" s="60"/>
      <c r="MFV2157" s="60"/>
      <c r="MFW2157" s="60"/>
      <c r="MFX2157" s="60"/>
      <c r="MFY2157" s="60"/>
      <c r="MFZ2157" s="60"/>
      <c r="MGA2157" s="60"/>
      <c r="MGB2157" s="60"/>
      <c r="MGC2157" s="60"/>
      <c r="MGD2157" s="60"/>
      <c r="MGE2157" s="60"/>
      <c r="MGF2157" s="60"/>
      <c r="MGG2157" s="60"/>
      <c r="MGH2157" s="60"/>
      <c r="MGI2157" s="60"/>
      <c r="MGJ2157" s="60"/>
      <c r="MGK2157" s="60"/>
      <c r="MGL2157" s="60"/>
      <c r="MGM2157" s="60"/>
      <c r="MGN2157" s="60"/>
      <c r="MGO2157" s="60"/>
      <c r="MGP2157" s="60"/>
      <c r="MGQ2157" s="60"/>
      <c r="MGR2157" s="60"/>
      <c r="MGS2157" s="60"/>
      <c r="MGT2157" s="60"/>
      <c r="MGU2157" s="60"/>
      <c r="MGV2157" s="60"/>
      <c r="MGW2157" s="60"/>
      <c r="MGX2157" s="60"/>
      <c r="MGY2157" s="60"/>
      <c r="MGZ2157" s="60"/>
      <c r="MHA2157" s="60"/>
      <c r="MHB2157" s="60"/>
      <c r="MHC2157" s="60"/>
      <c r="MHD2157" s="60"/>
      <c r="MHE2157" s="60"/>
      <c r="MHF2157" s="60"/>
      <c r="MHG2157" s="60"/>
      <c r="MHH2157" s="60"/>
      <c r="MHI2157" s="60"/>
      <c r="MHJ2157" s="60"/>
      <c r="MHK2157" s="60"/>
      <c r="MHL2157" s="60"/>
      <c r="MHM2157" s="60"/>
      <c r="MHN2157" s="60"/>
      <c r="MHO2157" s="60"/>
      <c r="MHP2157" s="60"/>
      <c r="MHQ2157" s="60"/>
      <c r="MHR2157" s="60"/>
      <c r="MHS2157" s="60"/>
      <c r="MHT2157" s="60"/>
      <c r="MHU2157" s="60"/>
      <c r="MHV2157" s="60"/>
      <c r="MHW2157" s="60"/>
      <c r="MHX2157" s="60"/>
      <c r="MHY2157" s="60"/>
      <c r="MHZ2157" s="60"/>
      <c r="MIA2157" s="60"/>
      <c r="MIB2157" s="60"/>
      <c r="MIC2157" s="60"/>
      <c r="MID2157" s="60"/>
      <c r="MIE2157" s="60"/>
      <c r="MIF2157" s="60"/>
      <c r="MIG2157" s="60"/>
      <c r="MIH2157" s="60"/>
      <c r="MII2157" s="60"/>
      <c r="MIJ2157" s="60"/>
      <c r="MIK2157" s="60"/>
      <c r="MIL2157" s="60"/>
      <c r="MIM2157" s="60"/>
      <c r="MIN2157" s="60"/>
      <c r="MIO2157" s="60"/>
      <c r="MIP2157" s="60"/>
      <c r="MIQ2157" s="60"/>
      <c r="MIR2157" s="60"/>
      <c r="MIS2157" s="60"/>
      <c r="MIT2157" s="60"/>
      <c r="MIU2157" s="60"/>
      <c r="MIV2157" s="60"/>
      <c r="MIW2157" s="60"/>
      <c r="MIX2157" s="60"/>
      <c r="MIY2157" s="60"/>
      <c r="MIZ2157" s="60"/>
      <c r="MJA2157" s="60"/>
      <c r="MJB2157" s="60"/>
      <c r="MJC2157" s="60"/>
      <c r="MJD2157" s="60"/>
      <c r="MJE2157" s="60"/>
      <c r="MJF2157" s="60"/>
      <c r="MJG2157" s="60"/>
      <c r="MJH2157" s="60"/>
      <c r="MJI2157" s="60"/>
      <c r="MJJ2157" s="60"/>
      <c r="MJK2157" s="60"/>
      <c r="MJL2157" s="60"/>
      <c r="MJM2157" s="60"/>
      <c r="MJN2157" s="60"/>
      <c r="MJO2157" s="60"/>
      <c r="MJP2157" s="60"/>
      <c r="MJQ2157" s="60"/>
      <c r="MJR2157" s="60"/>
      <c r="MJS2157" s="60"/>
      <c r="MJT2157" s="60"/>
      <c r="MJU2157" s="60"/>
      <c r="MJV2157" s="60"/>
      <c r="MJW2157" s="60"/>
      <c r="MJX2157" s="60"/>
      <c r="MJY2157" s="60"/>
      <c r="MJZ2157" s="60"/>
      <c r="MKA2157" s="60"/>
      <c r="MKB2157" s="60"/>
      <c r="MKC2157" s="60"/>
      <c r="MKD2157" s="60"/>
      <c r="MKE2157" s="60"/>
      <c r="MKF2157" s="60"/>
      <c r="MKG2157" s="60"/>
      <c r="MKH2157" s="60"/>
      <c r="MKI2157" s="60"/>
      <c r="MKJ2157" s="60"/>
      <c r="MKK2157" s="60"/>
      <c r="MKL2157" s="60"/>
      <c r="MKM2157" s="60"/>
      <c r="MKN2157" s="60"/>
      <c r="MKO2157" s="60"/>
      <c r="MKP2157" s="60"/>
      <c r="MKQ2157" s="60"/>
      <c r="MKR2157" s="60"/>
      <c r="MKS2157" s="60"/>
      <c r="MKT2157" s="60"/>
      <c r="MKU2157" s="60"/>
      <c r="MKV2157" s="60"/>
      <c r="MKW2157" s="60"/>
      <c r="MKX2157" s="60"/>
      <c r="MKY2157" s="60"/>
      <c r="MKZ2157" s="60"/>
      <c r="MLA2157" s="60"/>
      <c r="MLB2157" s="60"/>
      <c r="MLC2157" s="60"/>
      <c r="MLD2157" s="60"/>
      <c r="MLE2157" s="60"/>
      <c r="MLF2157" s="60"/>
      <c r="MLG2157" s="60"/>
      <c r="MLH2157" s="60"/>
      <c r="MLI2157" s="60"/>
      <c r="MLJ2157" s="60"/>
      <c r="MLK2157" s="60"/>
      <c r="MLL2157" s="60"/>
      <c r="MLM2157" s="60"/>
      <c r="MLN2157" s="60"/>
      <c r="MLO2157" s="60"/>
      <c r="MLP2157" s="60"/>
      <c r="MLQ2157" s="60"/>
      <c r="MLR2157" s="60"/>
      <c r="MLS2157" s="60"/>
      <c r="MLT2157" s="60"/>
      <c r="MLU2157" s="60"/>
      <c r="MLV2157" s="60"/>
      <c r="MLW2157" s="60"/>
      <c r="MLX2157" s="60"/>
      <c r="MLY2157" s="60"/>
      <c r="MLZ2157" s="60"/>
      <c r="MMA2157" s="60"/>
      <c r="MMB2157" s="60"/>
      <c r="MMC2157" s="60"/>
      <c r="MMD2157" s="60"/>
      <c r="MME2157" s="60"/>
      <c r="MMF2157" s="60"/>
      <c r="MMG2157" s="60"/>
      <c r="MMH2157" s="60"/>
      <c r="MMI2157" s="60"/>
      <c r="MMJ2157" s="60"/>
      <c r="MMK2157" s="60"/>
      <c r="MML2157" s="60"/>
      <c r="MMM2157" s="60"/>
      <c r="MMN2157" s="60"/>
      <c r="MMO2157" s="60"/>
      <c r="MMP2157" s="60"/>
      <c r="MMQ2157" s="60"/>
      <c r="MMR2157" s="60"/>
      <c r="MMS2157" s="60"/>
      <c r="MMT2157" s="60"/>
      <c r="MMU2157" s="60"/>
      <c r="MMV2157" s="60"/>
      <c r="MMW2157" s="60"/>
      <c r="MMX2157" s="60"/>
      <c r="MMY2157" s="60"/>
      <c r="MMZ2157" s="60"/>
      <c r="MNA2157" s="60"/>
      <c r="MNB2157" s="60"/>
      <c r="MNC2157" s="60"/>
      <c r="MND2157" s="60"/>
      <c r="MNE2157" s="60"/>
      <c r="MNF2157" s="60"/>
      <c r="MNG2157" s="60"/>
      <c r="MNH2157" s="60"/>
      <c r="MNI2157" s="60"/>
      <c r="MNJ2157" s="60"/>
      <c r="MNK2157" s="60"/>
      <c r="MNL2157" s="60"/>
      <c r="MNM2157" s="60"/>
      <c r="MNN2157" s="60"/>
      <c r="MNO2157" s="60"/>
      <c r="MNP2157" s="60"/>
      <c r="MNQ2157" s="60"/>
      <c r="MNR2157" s="60"/>
      <c r="MNS2157" s="60"/>
      <c r="MNT2157" s="60"/>
      <c r="MNU2157" s="60"/>
      <c r="MNV2157" s="60"/>
      <c r="MNW2157" s="60"/>
      <c r="MNX2157" s="60"/>
      <c r="MNY2157" s="60"/>
      <c r="MNZ2157" s="60"/>
      <c r="MOA2157" s="60"/>
      <c r="MOB2157" s="60"/>
      <c r="MOC2157" s="60"/>
      <c r="MOD2157" s="60"/>
      <c r="MOE2157" s="60"/>
      <c r="MOF2157" s="60"/>
      <c r="MOG2157" s="60"/>
      <c r="MOH2157" s="60"/>
      <c r="MOI2157" s="60"/>
      <c r="MOJ2157" s="60"/>
      <c r="MOK2157" s="60"/>
      <c r="MOL2157" s="60"/>
      <c r="MOM2157" s="60"/>
      <c r="MON2157" s="60"/>
      <c r="MOO2157" s="60"/>
      <c r="MOP2157" s="60"/>
      <c r="MOQ2157" s="60"/>
      <c r="MOR2157" s="60"/>
      <c r="MOS2157" s="60"/>
      <c r="MOT2157" s="60"/>
      <c r="MOU2157" s="60"/>
      <c r="MOV2157" s="60"/>
      <c r="MOW2157" s="60"/>
      <c r="MOX2157" s="60"/>
      <c r="MOY2157" s="60"/>
      <c r="MOZ2157" s="60"/>
      <c r="MPA2157" s="60"/>
      <c r="MPB2157" s="60"/>
      <c r="MPC2157" s="60"/>
      <c r="MPD2157" s="60"/>
      <c r="MPE2157" s="60"/>
      <c r="MPF2157" s="60"/>
      <c r="MPG2157" s="60"/>
      <c r="MPH2157" s="60"/>
      <c r="MPI2157" s="60"/>
      <c r="MPJ2157" s="60"/>
      <c r="MPK2157" s="60"/>
      <c r="MPL2157" s="60"/>
      <c r="MPM2157" s="60"/>
      <c r="MPN2157" s="60"/>
      <c r="MPO2157" s="60"/>
      <c r="MPP2157" s="60"/>
      <c r="MPQ2157" s="60"/>
      <c r="MPR2157" s="60"/>
      <c r="MPS2157" s="60"/>
      <c r="MPT2157" s="60"/>
      <c r="MPU2157" s="60"/>
      <c r="MPV2157" s="60"/>
      <c r="MPW2157" s="60"/>
      <c r="MPX2157" s="60"/>
      <c r="MPY2157" s="60"/>
      <c r="MPZ2157" s="60"/>
      <c r="MQA2157" s="60"/>
      <c r="MQB2157" s="60"/>
      <c r="MQC2157" s="60"/>
      <c r="MQD2157" s="60"/>
      <c r="MQE2157" s="60"/>
      <c r="MQF2157" s="60"/>
      <c r="MQG2157" s="60"/>
      <c r="MQH2157" s="60"/>
      <c r="MQI2157" s="60"/>
      <c r="MQJ2157" s="60"/>
      <c r="MQK2157" s="60"/>
      <c r="MQL2157" s="60"/>
      <c r="MQM2157" s="60"/>
      <c r="MQN2157" s="60"/>
      <c r="MQO2157" s="60"/>
      <c r="MQP2157" s="60"/>
      <c r="MQQ2157" s="60"/>
      <c r="MQR2157" s="60"/>
      <c r="MQS2157" s="60"/>
      <c r="MQT2157" s="60"/>
      <c r="MQU2157" s="60"/>
      <c r="MQV2157" s="60"/>
      <c r="MQW2157" s="60"/>
      <c r="MQX2157" s="60"/>
      <c r="MQY2157" s="60"/>
      <c r="MQZ2157" s="60"/>
      <c r="MRA2157" s="60"/>
      <c r="MRB2157" s="60"/>
      <c r="MRC2157" s="60"/>
      <c r="MRD2157" s="60"/>
      <c r="MRE2157" s="60"/>
      <c r="MRF2157" s="60"/>
      <c r="MRG2157" s="60"/>
      <c r="MRH2157" s="60"/>
      <c r="MRI2157" s="60"/>
      <c r="MRJ2157" s="60"/>
      <c r="MRK2157" s="60"/>
      <c r="MRL2157" s="60"/>
      <c r="MRM2157" s="60"/>
      <c r="MRN2157" s="60"/>
      <c r="MRO2157" s="60"/>
      <c r="MRP2157" s="60"/>
      <c r="MRQ2157" s="60"/>
      <c r="MRR2157" s="60"/>
      <c r="MRS2157" s="60"/>
      <c r="MRT2157" s="60"/>
      <c r="MRU2157" s="60"/>
      <c r="MRV2157" s="60"/>
      <c r="MRW2157" s="60"/>
      <c r="MRX2157" s="60"/>
      <c r="MRY2157" s="60"/>
      <c r="MRZ2157" s="60"/>
      <c r="MSA2157" s="60"/>
      <c r="MSB2157" s="60"/>
      <c r="MSC2157" s="60"/>
      <c r="MSD2157" s="60"/>
      <c r="MSE2157" s="60"/>
      <c r="MSF2157" s="60"/>
      <c r="MSG2157" s="60"/>
      <c r="MSH2157" s="60"/>
      <c r="MSI2157" s="60"/>
      <c r="MSJ2157" s="60"/>
      <c r="MSK2157" s="60"/>
      <c r="MSL2157" s="60"/>
      <c r="MSM2157" s="60"/>
      <c r="MSN2157" s="60"/>
      <c r="MSO2157" s="60"/>
      <c r="MSP2157" s="60"/>
      <c r="MSQ2157" s="60"/>
      <c r="MSR2157" s="60"/>
      <c r="MSS2157" s="60"/>
      <c r="MST2157" s="60"/>
      <c r="MSU2157" s="60"/>
      <c r="MSV2157" s="60"/>
      <c r="MSW2157" s="60"/>
      <c r="MSX2157" s="60"/>
      <c r="MSY2157" s="60"/>
      <c r="MSZ2157" s="60"/>
      <c r="MTA2157" s="60"/>
      <c r="MTB2157" s="60"/>
      <c r="MTC2157" s="60"/>
      <c r="MTD2157" s="60"/>
      <c r="MTE2157" s="60"/>
      <c r="MTF2157" s="60"/>
      <c r="MTG2157" s="60"/>
      <c r="MTH2157" s="60"/>
      <c r="MTI2157" s="60"/>
      <c r="MTJ2157" s="60"/>
      <c r="MTK2157" s="60"/>
      <c r="MTL2157" s="60"/>
      <c r="MTM2157" s="60"/>
      <c r="MTN2157" s="60"/>
      <c r="MTO2157" s="60"/>
      <c r="MTP2157" s="60"/>
      <c r="MTQ2157" s="60"/>
      <c r="MTR2157" s="60"/>
      <c r="MTS2157" s="60"/>
      <c r="MTT2157" s="60"/>
      <c r="MTU2157" s="60"/>
      <c r="MTV2157" s="60"/>
      <c r="MTW2157" s="60"/>
      <c r="MTX2157" s="60"/>
      <c r="MTY2157" s="60"/>
      <c r="MTZ2157" s="60"/>
      <c r="MUA2157" s="60"/>
      <c r="MUB2157" s="60"/>
      <c r="MUC2157" s="60"/>
      <c r="MUD2157" s="60"/>
      <c r="MUE2157" s="60"/>
      <c r="MUF2157" s="60"/>
      <c r="MUG2157" s="60"/>
      <c r="MUH2157" s="60"/>
      <c r="MUI2157" s="60"/>
      <c r="MUJ2157" s="60"/>
      <c r="MUK2157" s="60"/>
      <c r="MUL2157" s="60"/>
      <c r="MUM2157" s="60"/>
      <c r="MUN2157" s="60"/>
      <c r="MUO2157" s="60"/>
      <c r="MUP2157" s="60"/>
      <c r="MUQ2157" s="60"/>
      <c r="MUR2157" s="60"/>
      <c r="MUS2157" s="60"/>
      <c r="MUT2157" s="60"/>
      <c r="MUU2157" s="60"/>
      <c r="MUV2157" s="60"/>
      <c r="MUW2157" s="60"/>
      <c r="MUX2157" s="60"/>
      <c r="MUY2157" s="60"/>
      <c r="MUZ2157" s="60"/>
      <c r="MVA2157" s="60"/>
      <c r="MVB2157" s="60"/>
      <c r="MVC2157" s="60"/>
      <c r="MVD2157" s="60"/>
      <c r="MVE2157" s="60"/>
      <c r="MVF2157" s="60"/>
      <c r="MVG2157" s="60"/>
      <c r="MVH2157" s="60"/>
      <c r="MVI2157" s="60"/>
      <c r="MVJ2157" s="60"/>
      <c r="MVK2157" s="60"/>
      <c r="MVL2157" s="60"/>
      <c r="MVM2157" s="60"/>
      <c r="MVN2157" s="60"/>
      <c r="MVO2157" s="60"/>
      <c r="MVP2157" s="60"/>
      <c r="MVQ2157" s="60"/>
      <c r="MVR2157" s="60"/>
      <c r="MVS2157" s="60"/>
      <c r="MVT2157" s="60"/>
      <c r="MVU2157" s="60"/>
      <c r="MVV2157" s="60"/>
      <c r="MVW2157" s="60"/>
      <c r="MVX2157" s="60"/>
      <c r="MVY2157" s="60"/>
      <c r="MVZ2157" s="60"/>
      <c r="MWA2157" s="60"/>
      <c r="MWB2157" s="60"/>
      <c r="MWC2157" s="60"/>
      <c r="MWD2157" s="60"/>
      <c r="MWE2157" s="60"/>
      <c r="MWF2157" s="60"/>
      <c r="MWG2157" s="60"/>
      <c r="MWH2157" s="60"/>
      <c r="MWI2157" s="60"/>
      <c r="MWJ2157" s="60"/>
      <c r="MWK2157" s="60"/>
      <c r="MWL2157" s="60"/>
      <c r="MWM2157" s="60"/>
      <c r="MWN2157" s="60"/>
      <c r="MWO2157" s="60"/>
      <c r="MWP2157" s="60"/>
      <c r="MWQ2157" s="60"/>
      <c r="MWR2157" s="60"/>
      <c r="MWS2157" s="60"/>
      <c r="MWT2157" s="60"/>
      <c r="MWU2157" s="60"/>
      <c r="MWV2157" s="60"/>
      <c r="MWW2157" s="60"/>
      <c r="MWX2157" s="60"/>
      <c r="MWY2157" s="60"/>
      <c r="MWZ2157" s="60"/>
      <c r="MXA2157" s="60"/>
      <c r="MXB2157" s="60"/>
      <c r="MXC2157" s="60"/>
      <c r="MXD2157" s="60"/>
      <c r="MXE2157" s="60"/>
      <c r="MXF2157" s="60"/>
      <c r="MXG2157" s="60"/>
      <c r="MXH2157" s="60"/>
      <c r="MXI2157" s="60"/>
      <c r="MXJ2157" s="60"/>
      <c r="MXK2157" s="60"/>
      <c r="MXL2157" s="60"/>
      <c r="MXM2157" s="60"/>
      <c r="MXN2157" s="60"/>
      <c r="MXO2157" s="60"/>
      <c r="MXP2157" s="60"/>
      <c r="MXQ2157" s="60"/>
      <c r="MXR2157" s="60"/>
      <c r="MXS2157" s="60"/>
      <c r="MXT2157" s="60"/>
      <c r="MXU2157" s="60"/>
      <c r="MXV2157" s="60"/>
      <c r="MXW2157" s="60"/>
      <c r="MXX2157" s="60"/>
      <c r="MXY2157" s="60"/>
      <c r="MXZ2157" s="60"/>
      <c r="MYA2157" s="60"/>
      <c r="MYB2157" s="60"/>
      <c r="MYC2157" s="60"/>
      <c r="MYD2157" s="60"/>
      <c r="MYE2157" s="60"/>
      <c r="MYF2157" s="60"/>
      <c r="MYG2157" s="60"/>
      <c r="MYH2157" s="60"/>
      <c r="MYI2157" s="60"/>
      <c r="MYJ2157" s="60"/>
      <c r="MYK2157" s="60"/>
      <c r="MYL2157" s="60"/>
      <c r="MYM2157" s="60"/>
      <c r="MYN2157" s="60"/>
      <c r="MYO2157" s="60"/>
      <c r="MYP2157" s="60"/>
      <c r="MYQ2157" s="60"/>
      <c r="MYR2157" s="60"/>
      <c r="MYS2157" s="60"/>
      <c r="MYT2157" s="60"/>
      <c r="MYU2157" s="60"/>
      <c r="MYV2157" s="60"/>
      <c r="MYW2157" s="60"/>
      <c r="MYX2157" s="60"/>
      <c r="MYY2157" s="60"/>
      <c r="MYZ2157" s="60"/>
      <c r="MZA2157" s="60"/>
      <c r="MZB2157" s="60"/>
      <c r="MZC2157" s="60"/>
      <c r="MZD2157" s="60"/>
      <c r="MZE2157" s="60"/>
      <c r="MZF2157" s="60"/>
      <c r="MZG2157" s="60"/>
      <c r="MZH2157" s="60"/>
      <c r="MZI2157" s="60"/>
      <c r="MZJ2157" s="60"/>
      <c r="MZK2157" s="60"/>
      <c r="MZL2157" s="60"/>
      <c r="MZM2157" s="60"/>
      <c r="MZN2157" s="60"/>
      <c r="MZO2157" s="60"/>
      <c r="MZP2157" s="60"/>
      <c r="MZQ2157" s="60"/>
      <c r="MZR2157" s="60"/>
      <c r="MZS2157" s="60"/>
      <c r="MZT2157" s="60"/>
      <c r="MZU2157" s="60"/>
      <c r="MZV2157" s="60"/>
      <c r="MZW2157" s="60"/>
      <c r="MZX2157" s="60"/>
      <c r="MZY2157" s="60"/>
      <c r="MZZ2157" s="60"/>
      <c r="NAA2157" s="60"/>
      <c r="NAB2157" s="60"/>
      <c r="NAC2157" s="60"/>
      <c r="NAD2157" s="60"/>
      <c r="NAE2157" s="60"/>
      <c r="NAF2157" s="60"/>
      <c r="NAG2157" s="60"/>
      <c r="NAH2157" s="60"/>
      <c r="NAI2157" s="60"/>
      <c r="NAJ2157" s="60"/>
      <c r="NAK2157" s="60"/>
      <c r="NAL2157" s="60"/>
      <c r="NAM2157" s="60"/>
      <c r="NAN2157" s="60"/>
      <c r="NAO2157" s="60"/>
      <c r="NAP2157" s="60"/>
      <c r="NAQ2157" s="60"/>
      <c r="NAR2157" s="60"/>
      <c r="NAS2157" s="60"/>
      <c r="NAT2157" s="60"/>
      <c r="NAU2157" s="60"/>
      <c r="NAV2157" s="60"/>
      <c r="NAW2157" s="60"/>
      <c r="NAX2157" s="60"/>
      <c r="NAY2157" s="60"/>
      <c r="NAZ2157" s="60"/>
      <c r="NBA2157" s="60"/>
      <c r="NBB2157" s="60"/>
      <c r="NBC2157" s="60"/>
      <c r="NBD2157" s="60"/>
      <c r="NBE2157" s="60"/>
      <c r="NBF2157" s="60"/>
      <c r="NBG2157" s="60"/>
      <c r="NBH2157" s="60"/>
      <c r="NBI2157" s="60"/>
      <c r="NBJ2157" s="60"/>
      <c r="NBK2157" s="60"/>
      <c r="NBL2157" s="60"/>
      <c r="NBM2157" s="60"/>
      <c r="NBN2157" s="60"/>
      <c r="NBO2157" s="60"/>
      <c r="NBP2157" s="60"/>
      <c r="NBQ2157" s="60"/>
      <c r="NBR2157" s="60"/>
      <c r="NBS2157" s="60"/>
      <c r="NBT2157" s="60"/>
      <c r="NBU2157" s="60"/>
      <c r="NBV2157" s="60"/>
      <c r="NBW2157" s="60"/>
      <c r="NBX2157" s="60"/>
      <c r="NBY2157" s="60"/>
      <c r="NBZ2157" s="60"/>
      <c r="NCA2157" s="60"/>
      <c r="NCB2157" s="60"/>
      <c r="NCC2157" s="60"/>
      <c r="NCD2157" s="60"/>
      <c r="NCE2157" s="60"/>
      <c r="NCF2157" s="60"/>
      <c r="NCG2157" s="60"/>
      <c r="NCH2157" s="60"/>
      <c r="NCI2157" s="60"/>
      <c r="NCJ2157" s="60"/>
      <c r="NCK2157" s="60"/>
      <c r="NCL2157" s="60"/>
      <c r="NCM2157" s="60"/>
      <c r="NCN2157" s="60"/>
      <c r="NCO2157" s="60"/>
      <c r="NCP2157" s="60"/>
      <c r="NCQ2157" s="60"/>
      <c r="NCR2157" s="60"/>
      <c r="NCS2157" s="60"/>
      <c r="NCT2157" s="60"/>
      <c r="NCU2157" s="60"/>
      <c r="NCV2157" s="60"/>
      <c r="NCW2157" s="60"/>
      <c r="NCX2157" s="60"/>
      <c r="NCY2157" s="60"/>
      <c r="NCZ2157" s="60"/>
      <c r="NDA2157" s="60"/>
      <c r="NDB2157" s="60"/>
      <c r="NDC2157" s="60"/>
      <c r="NDD2157" s="60"/>
      <c r="NDE2157" s="60"/>
      <c r="NDF2157" s="60"/>
      <c r="NDG2157" s="60"/>
      <c r="NDH2157" s="60"/>
      <c r="NDI2157" s="60"/>
      <c r="NDJ2157" s="60"/>
      <c r="NDK2157" s="60"/>
      <c r="NDL2157" s="60"/>
      <c r="NDM2157" s="60"/>
      <c r="NDN2157" s="60"/>
      <c r="NDO2157" s="60"/>
      <c r="NDP2157" s="60"/>
      <c r="NDQ2157" s="60"/>
      <c r="NDR2157" s="60"/>
      <c r="NDS2157" s="60"/>
      <c r="NDT2157" s="60"/>
      <c r="NDU2157" s="60"/>
      <c r="NDV2157" s="60"/>
      <c r="NDW2157" s="60"/>
      <c r="NDX2157" s="60"/>
      <c r="NDY2157" s="60"/>
      <c r="NDZ2157" s="60"/>
      <c r="NEA2157" s="60"/>
      <c r="NEB2157" s="60"/>
      <c r="NEC2157" s="60"/>
      <c r="NED2157" s="60"/>
      <c r="NEE2157" s="60"/>
      <c r="NEF2157" s="60"/>
      <c r="NEG2157" s="60"/>
      <c r="NEH2157" s="60"/>
      <c r="NEI2157" s="60"/>
      <c r="NEJ2157" s="60"/>
      <c r="NEK2157" s="60"/>
      <c r="NEL2157" s="60"/>
      <c r="NEM2157" s="60"/>
      <c r="NEN2157" s="60"/>
      <c r="NEO2157" s="60"/>
      <c r="NEP2157" s="60"/>
      <c r="NEQ2157" s="60"/>
      <c r="NER2157" s="60"/>
      <c r="NES2157" s="60"/>
      <c r="NET2157" s="60"/>
      <c r="NEU2157" s="60"/>
      <c r="NEV2157" s="60"/>
      <c r="NEW2157" s="60"/>
      <c r="NEX2157" s="60"/>
      <c r="NEY2157" s="60"/>
      <c r="NEZ2157" s="60"/>
      <c r="NFA2157" s="60"/>
      <c r="NFB2157" s="60"/>
      <c r="NFC2157" s="60"/>
      <c r="NFD2157" s="60"/>
      <c r="NFE2157" s="60"/>
      <c r="NFF2157" s="60"/>
      <c r="NFG2157" s="60"/>
      <c r="NFH2157" s="60"/>
      <c r="NFI2157" s="60"/>
      <c r="NFJ2157" s="60"/>
      <c r="NFK2157" s="60"/>
      <c r="NFL2157" s="60"/>
      <c r="NFM2157" s="60"/>
      <c r="NFN2157" s="60"/>
      <c r="NFO2157" s="60"/>
      <c r="NFP2157" s="60"/>
      <c r="NFQ2157" s="60"/>
      <c r="NFR2157" s="60"/>
      <c r="NFS2157" s="60"/>
      <c r="NFT2157" s="60"/>
      <c r="NFU2157" s="60"/>
      <c r="NFV2157" s="60"/>
      <c r="NFW2157" s="60"/>
      <c r="NFX2157" s="60"/>
      <c r="NFY2157" s="60"/>
      <c r="NFZ2157" s="60"/>
      <c r="NGA2157" s="60"/>
      <c r="NGB2157" s="60"/>
      <c r="NGC2157" s="60"/>
      <c r="NGD2157" s="60"/>
      <c r="NGE2157" s="60"/>
      <c r="NGF2157" s="60"/>
      <c r="NGG2157" s="60"/>
      <c r="NGH2157" s="60"/>
      <c r="NGI2157" s="60"/>
      <c r="NGJ2157" s="60"/>
      <c r="NGK2157" s="60"/>
      <c r="NGL2157" s="60"/>
      <c r="NGM2157" s="60"/>
      <c r="NGN2157" s="60"/>
      <c r="NGO2157" s="60"/>
      <c r="NGP2157" s="60"/>
      <c r="NGQ2157" s="60"/>
      <c r="NGR2157" s="60"/>
      <c r="NGS2157" s="60"/>
      <c r="NGT2157" s="60"/>
      <c r="NGU2157" s="60"/>
      <c r="NGV2157" s="60"/>
      <c r="NGW2157" s="60"/>
      <c r="NGX2157" s="60"/>
      <c r="NGY2157" s="60"/>
      <c r="NGZ2157" s="60"/>
      <c r="NHA2157" s="60"/>
      <c r="NHB2157" s="60"/>
      <c r="NHC2157" s="60"/>
      <c r="NHD2157" s="60"/>
      <c r="NHE2157" s="60"/>
      <c r="NHF2157" s="60"/>
      <c r="NHG2157" s="60"/>
      <c r="NHH2157" s="60"/>
      <c r="NHI2157" s="60"/>
      <c r="NHJ2157" s="60"/>
      <c r="NHK2157" s="60"/>
      <c r="NHL2157" s="60"/>
      <c r="NHM2157" s="60"/>
      <c r="NHN2157" s="60"/>
      <c r="NHO2157" s="60"/>
      <c r="NHP2157" s="60"/>
      <c r="NHQ2157" s="60"/>
      <c r="NHR2157" s="60"/>
      <c r="NHS2157" s="60"/>
      <c r="NHT2157" s="60"/>
      <c r="NHU2157" s="60"/>
      <c r="NHV2157" s="60"/>
      <c r="NHW2157" s="60"/>
      <c r="NHX2157" s="60"/>
      <c r="NHY2157" s="60"/>
      <c r="NHZ2157" s="60"/>
      <c r="NIA2157" s="60"/>
      <c r="NIB2157" s="60"/>
      <c r="NIC2157" s="60"/>
      <c r="NID2157" s="60"/>
      <c r="NIE2157" s="60"/>
      <c r="NIF2157" s="60"/>
      <c r="NIG2157" s="60"/>
      <c r="NIH2157" s="60"/>
      <c r="NII2157" s="60"/>
      <c r="NIJ2157" s="60"/>
      <c r="NIK2157" s="60"/>
      <c r="NIL2157" s="60"/>
      <c r="NIM2157" s="60"/>
      <c r="NIN2157" s="60"/>
      <c r="NIO2157" s="60"/>
      <c r="NIP2157" s="60"/>
      <c r="NIQ2157" s="60"/>
      <c r="NIR2157" s="60"/>
      <c r="NIS2157" s="60"/>
      <c r="NIT2157" s="60"/>
      <c r="NIU2157" s="60"/>
      <c r="NIV2157" s="60"/>
      <c r="NIW2157" s="60"/>
      <c r="NIX2157" s="60"/>
      <c r="NIY2157" s="60"/>
      <c r="NIZ2157" s="60"/>
      <c r="NJA2157" s="60"/>
      <c r="NJB2157" s="60"/>
      <c r="NJC2157" s="60"/>
      <c r="NJD2157" s="60"/>
      <c r="NJE2157" s="60"/>
      <c r="NJF2157" s="60"/>
      <c r="NJG2157" s="60"/>
      <c r="NJH2157" s="60"/>
      <c r="NJI2157" s="60"/>
      <c r="NJJ2157" s="60"/>
      <c r="NJK2157" s="60"/>
      <c r="NJL2157" s="60"/>
      <c r="NJM2157" s="60"/>
      <c r="NJN2157" s="60"/>
      <c r="NJO2157" s="60"/>
      <c r="NJP2157" s="60"/>
      <c r="NJQ2157" s="60"/>
      <c r="NJR2157" s="60"/>
      <c r="NJS2157" s="60"/>
      <c r="NJT2157" s="60"/>
      <c r="NJU2157" s="60"/>
      <c r="NJV2157" s="60"/>
      <c r="NJW2157" s="60"/>
      <c r="NJX2157" s="60"/>
      <c r="NJY2157" s="60"/>
      <c r="NJZ2157" s="60"/>
      <c r="NKA2157" s="60"/>
      <c r="NKB2157" s="60"/>
      <c r="NKC2157" s="60"/>
      <c r="NKD2157" s="60"/>
      <c r="NKE2157" s="60"/>
      <c r="NKF2157" s="60"/>
      <c r="NKG2157" s="60"/>
      <c r="NKH2157" s="60"/>
      <c r="NKI2157" s="60"/>
      <c r="NKJ2157" s="60"/>
      <c r="NKK2157" s="60"/>
      <c r="NKL2157" s="60"/>
      <c r="NKM2157" s="60"/>
      <c r="NKN2157" s="60"/>
      <c r="NKO2157" s="60"/>
      <c r="NKP2157" s="60"/>
      <c r="NKQ2157" s="60"/>
      <c r="NKR2157" s="60"/>
      <c r="NKS2157" s="60"/>
      <c r="NKT2157" s="60"/>
      <c r="NKU2157" s="60"/>
      <c r="NKV2157" s="60"/>
      <c r="NKW2157" s="60"/>
      <c r="NKX2157" s="60"/>
      <c r="NKY2157" s="60"/>
      <c r="NKZ2157" s="60"/>
      <c r="NLA2157" s="60"/>
      <c r="NLB2157" s="60"/>
      <c r="NLC2157" s="60"/>
      <c r="NLD2157" s="60"/>
      <c r="NLE2157" s="60"/>
      <c r="NLF2157" s="60"/>
      <c r="NLG2157" s="60"/>
      <c r="NLH2157" s="60"/>
      <c r="NLI2157" s="60"/>
      <c r="NLJ2157" s="60"/>
      <c r="NLK2157" s="60"/>
      <c r="NLL2157" s="60"/>
      <c r="NLM2157" s="60"/>
      <c r="NLN2157" s="60"/>
      <c r="NLO2157" s="60"/>
      <c r="NLP2157" s="60"/>
      <c r="NLQ2157" s="60"/>
      <c r="NLR2157" s="60"/>
      <c r="NLS2157" s="60"/>
      <c r="NLT2157" s="60"/>
      <c r="NLU2157" s="60"/>
      <c r="NLV2157" s="60"/>
      <c r="NLW2157" s="60"/>
      <c r="NLX2157" s="60"/>
      <c r="NLY2157" s="60"/>
      <c r="NLZ2157" s="60"/>
      <c r="NMA2157" s="60"/>
      <c r="NMB2157" s="60"/>
      <c r="NMC2157" s="60"/>
      <c r="NMD2157" s="60"/>
      <c r="NME2157" s="60"/>
      <c r="NMF2157" s="60"/>
      <c r="NMG2157" s="60"/>
      <c r="NMH2157" s="60"/>
      <c r="NMI2157" s="60"/>
      <c r="NMJ2157" s="60"/>
      <c r="NMK2157" s="60"/>
      <c r="NML2157" s="60"/>
      <c r="NMM2157" s="60"/>
      <c r="NMN2157" s="60"/>
      <c r="NMO2157" s="60"/>
      <c r="NMP2157" s="60"/>
      <c r="NMQ2157" s="60"/>
      <c r="NMR2157" s="60"/>
      <c r="NMS2157" s="60"/>
      <c r="NMT2157" s="60"/>
      <c r="NMU2157" s="60"/>
      <c r="NMV2157" s="60"/>
      <c r="NMW2157" s="60"/>
      <c r="NMX2157" s="60"/>
      <c r="NMY2157" s="60"/>
      <c r="NMZ2157" s="60"/>
      <c r="NNA2157" s="60"/>
      <c r="NNB2157" s="60"/>
      <c r="NNC2157" s="60"/>
      <c r="NND2157" s="60"/>
      <c r="NNE2157" s="60"/>
      <c r="NNF2157" s="60"/>
      <c r="NNG2157" s="60"/>
      <c r="NNH2157" s="60"/>
      <c r="NNI2157" s="60"/>
      <c r="NNJ2157" s="60"/>
      <c r="NNK2157" s="60"/>
      <c r="NNL2157" s="60"/>
      <c r="NNM2157" s="60"/>
      <c r="NNN2157" s="60"/>
      <c r="NNO2157" s="60"/>
      <c r="NNP2157" s="60"/>
      <c r="NNQ2157" s="60"/>
      <c r="NNR2157" s="60"/>
      <c r="NNS2157" s="60"/>
      <c r="NNT2157" s="60"/>
      <c r="NNU2157" s="60"/>
      <c r="NNV2157" s="60"/>
      <c r="NNW2157" s="60"/>
      <c r="NNX2157" s="60"/>
      <c r="NNY2157" s="60"/>
      <c r="NNZ2157" s="60"/>
      <c r="NOA2157" s="60"/>
      <c r="NOB2157" s="60"/>
      <c r="NOC2157" s="60"/>
      <c r="NOD2157" s="60"/>
      <c r="NOE2157" s="60"/>
      <c r="NOF2157" s="60"/>
      <c r="NOG2157" s="60"/>
      <c r="NOH2157" s="60"/>
      <c r="NOI2157" s="60"/>
      <c r="NOJ2157" s="60"/>
      <c r="NOK2157" s="60"/>
      <c r="NOL2157" s="60"/>
      <c r="NOM2157" s="60"/>
      <c r="NON2157" s="60"/>
      <c r="NOO2157" s="60"/>
      <c r="NOP2157" s="60"/>
      <c r="NOQ2157" s="60"/>
      <c r="NOR2157" s="60"/>
      <c r="NOS2157" s="60"/>
      <c r="NOT2157" s="60"/>
      <c r="NOU2157" s="60"/>
      <c r="NOV2157" s="60"/>
      <c r="NOW2157" s="60"/>
      <c r="NOX2157" s="60"/>
      <c r="NOY2157" s="60"/>
      <c r="NOZ2157" s="60"/>
      <c r="NPA2157" s="60"/>
      <c r="NPB2157" s="60"/>
      <c r="NPC2157" s="60"/>
      <c r="NPD2157" s="60"/>
      <c r="NPE2157" s="60"/>
      <c r="NPF2157" s="60"/>
      <c r="NPG2157" s="60"/>
      <c r="NPH2157" s="60"/>
      <c r="NPI2157" s="60"/>
      <c r="NPJ2157" s="60"/>
      <c r="NPK2157" s="60"/>
      <c r="NPL2157" s="60"/>
      <c r="NPM2157" s="60"/>
      <c r="NPN2157" s="60"/>
      <c r="NPO2157" s="60"/>
      <c r="NPP2157" s="60"/>
      <c r="NPQ2157" s="60"/>
      <c r="NPR2157" s="60"/>
      <c r="NPS2157" s="60"/>
      <c r="NPT2157" s="60"/>
      <c r="NPU2157" s="60"/>
      <c r="NPV2157" s="60"/>
      <c r="NPW2157" s="60"/>
      <c r="NPX2157" s="60"/>
      <c r="NPY2157" s="60"/>
      <c r="NPZ2157" s="60"/>
      <c r="NQA2157" s="60"/>
      <c r="NQB2157" s="60"/>
      <c r="NQC2157" s="60"/>
      <c r="NQD2157" s="60"/>
      <c r="NQE2157" s="60"/>
      <c r="NQF2157" s="60"/>
      <c r="NQG2157" s="60"/>
      <c r="NQH2157" s="60"/>
      <c r="NQI2157" s="60"/>
      <c r="NQJ2157" s="60"/>
      <c r="NQK2157" s="60"/>
      <c r="NQL2157" s="60"/>
      <c r="NQM2157" s="60"/>
      <c r="NQN2157" s="60"/>
      <c r="NQO2157" s="60"/>
      <c r="NQP2157" s="60"/>
      <c r="NQQ2157" s="60"/>
      <c r="NQR2157" s="60"/>
      <c r="NQS2157" s="60"/>
      <c r="NQT2157" s="60"/>
      <c r="NQU2157" s="60"/>
      <c r="NQV2157" s="60"/>
      <c r="NQW2157" s="60"/>
      <c r="NQX2157" s="60"/>
      <c r="NQY2157" s="60"/>
      <c r="NQZ2157" s="60"/>
      <c r="NRA2157" s="60"/>
      <c r="NRB2157" s="60"/>
      <c r="NRC2157" s="60"/>
      <c r="NRD2157" s="60"/>
      <c r="NRE2157" s="60"/>
      <c r="NRF2157" s="60"/>
      <c r="NRG2157" s="60"/>
      <c r="NRH2157" s="60"/>
      <c r="NRI2157" s="60"/>
      <c r="NRJ2157" s="60"/>
      <c r="NRK2157" s="60"/>
      <c r="NRL2157" s="60"/>
      <c r="NRM2157" s="60"/>
      <c r="NRN2157" s="60"/>
      <c r="NRO2157" s="60"/>
      <c r="NRP2157" s="60"/>
      <c r="NRQ2157" s="60"/>
      <c r="NRR2157" s="60"/>
      <c r="NRS2157" s="60"/>
      <c r="NRT2157" s="60"/>
      <c r="NRU2157" s="60"/>
      <c r="NRV2157" s="60"/>
      <c r="NRW2157" s="60"/>
      <c r="NRX2157" s="60"/>
      <c r="NRY2157" s="60"/>
      <c r="NRZ2157" s="60"/>
      <c r="NSA2157" s="60"/>
      <c r="NSB2157" s="60"/>
      <c r="NSC2157" s="60"/>
      <c r="NSD2157" s="60"/>
      <c r="NSE2157" s="60"/>
      <c r="NSF2157" s="60"/>
      <c r="NSG2157" s="60"/>
      <c r="NSH2157" s="60"/>
      <c r="NSI2157" s="60"/>
      <c r="NSJ2157" s="60"/>
      <c r="NSK2157" s="60"/>
      <c r="NSL2157" s="60"/>
      <c r="NSM2157" s="60"/>
      <c r="NSN2157" s="60"/>
      <c r="NSO2157" s="60"/>
      <c r="NSP2157" s="60"/>
      <c r="NSQ2157" s="60"/>
      <c r="NSR2157" s="60"/>
      <c r="NSS2157" s="60"/>
      <c r="NST2157" s="60"/>
      <c r="NSU2157" s="60"/>
      <c r="NSV2157" s="60"/>
      <c r="NSW2157" s="60"/>
      <c r="NSX2157" s="60"/>
      <c r="NSY2157" s="60"/>
      <c r="NSZ2157" s="60"/>
      <c r="NTA2157" s="60"/>
      <c r="NTB2157" s="60"/>
      <c r="NTC2157" s="60"/>
      <c r="NTD2157" s="60"/>
      <c r="NTE2157" s="60"/>
      <c r="NTF2157" s="60"/>
      <c r="NTG2157" s="60"/>
      <c r="NTH2157" s="60"/>
      <c r="NTI2157" s="60"/>
      <c r="NTJ2157" s="60"/>
      <c r="NTK2157" s="60"/>
      <c r="NTL2157" s="60"/>
      <c r="NTM2157" s="60"/>
      <c r="NTN2157" s="60"/>
      <c r="NTO2157" s="60"/>
      <c r="NTP2157" s="60"/>
      <c r="NTQ2157" s="60"/>
      <c r="NTR2157" s="60"/>
      <c r="NTS2157" s="60"/>
      <c r="NTT2157" s="60"/>
      <c r="NTU2157" s="60"/>
      <c r="NTV2157" s="60"/>
      <c r="NTW2157" s="60"/>
      <c r="NTX2157" s="60"/>
      <c r="NTY2157" s="60"/>
      <c r="NTZ2157" s="60"/>
      <c r="NUA2157" s="60"/>
      <c r="NUB2157" s="60"/>
      <c r="NUC2157" s="60"/>
      <c r="NUD2157" s="60"/>
      <c r="NUE2157" s="60"/>
      <c r="NUF2157" s="60"/>
      <c r="NUG2157" s="60"/>
      <c r="NUH2157" s="60"/>
      <c r="NUI2157" s="60"/>
      <c r="NUJ2157" s="60"/>
      <c r="NUK2157" s="60"/>
      <c r="NUL2157" s="60"/>
      <c r="NUM2157" s="60"/>
      <c r="NUN2157" s="60"/>
      <c r="NUO2157" s="60"/>
      <c r="NUP2157" s="60"/>
      <c r="NUQ2157" s="60"/>
      <c r="NUR2157" s="60"/>
      <c r="NUS2157" s="60"/>
      <c r="NUT2157" s="60"/>
      <c r="NUU2157" s="60"/>
      <c r="NUV2157" s="60"/>
      <c r="NUW2157" s="60"/>
      <c r="NUX2157" s="60"/>
      <c r="NUY2157" s="60"/>
      <c r="NUZ2157" s="60"/>
      <c r="NVA2157" s="60"/>
      <c r="NVB2157" s="60"/>
      <c r="NVC2157" s="60"/>
      <c r="NVD2157" s="60"/>
      <c r="NVE2157" s="60"/>
      <c r="NVF2157" s="60"/>
      <c r="NVG2157" s="60"/>
      <c r="NVH2157" s="60"/>
      <c r="NVI2157" s="60"/>
      <c r="NVJ2157" s="60"/>
      <c r="NVK2157" s="60"/>
      <c r="NVL2157" s="60"/>
      <c r="NVM2157" s="60"/>
      <c r="NVN2157" s="60"/>
      <c r="NVO2157" s="60"/>
      <c r="NVP2157" s="60"/>
      <c r="NVQ2157" s="60"/>
      <c r="NVR2157" s="60"/>
      <c r="NVS2157" s="60"/>
      <c r="NVT2157" s="60"/>
      <c r="NVU2157" s="60"/>
      <c r="NVV2157" s="60"/>
      <c r="NVW2157" s="60"/>
      <c r="NVX2157" s="60"/>
      <c r="NVY2157" s="60"/>
      <c r="NVZ2157" s="60"/>
      <c r="NWA2157" s="60"/>
      <c r="NWB2157" s="60"/>
      <c r="NWC2157" s="60"/>
      <c r="NWD2157" s="60"/>
      <c r="NWE2157" s="60"/>
      <c r="NWF2157" s="60"/>
      <c r="NWG2157" s="60"/>
      <c r="NWH2157" s="60"/>
      <c r="NWI2157" s="60"/>
      <c r="NWJ2157" s="60"/>
      <c r="NWK2157" s="60"/>
      <c r="NWL2157" s="60"/>
      <c r="NWM2157" s="60"/>
      <c r="NWN2157" s="60"/>
      <c r="NWO2157" s="60"/>
      <c r="NWP2157" s="60"/>
      <c r="NWQ2157" s="60"/>
      <c r="NWR2157" s="60"/>
      <c r="NWS2157" s="60"/>
      <c r="NWT2157" s="60"/>
      <c r="NWU2157" s="60"/>
      <c r="NWV2157" s="60"/>
      <c r="NWW2157" s="60"/>
      <c r="NWX2157" s="60"/>
      <c r="NWY2157" s="60"/>
      <c r="NWZ2157" s="60"/>
      <c r="NXA2157" s="60"/>
      <c r="NXB2157" s="60"/>
      <c r="NXC2157" s="60"/>
      <c r="NXD2157" s="60"/>
      <c r="NXE2157" s="60"/>
      <c r="NXF2157" s="60"/>
      <c r="NXG2157" s="60"/>
      <c r="NXH2157" s="60"/>
      <c r="NXI2157" s="60"/>
      <c r="NXJ2157" s="60"/>
      <c r="NXK2157" s="60"/>
      <c r="NXL2157" s="60"/>
      <c r="NXM2157" s="60"/>
      <c r="NXN2157" s="60"/>
      <c r="NXO2157" s="60"/>
      <c r="NXP2157" s="60"/>
      <c r="NXQ2157" s="60"/>
      <c r="NXR2157" s="60"/>
      <c r="NXS2157" s="60"/>
      <c r="NXT2157" s="60"/>
      <c r="NXU2157" s="60"/>
      <c r="NXV2157" s="60"/>
      <c r="NXW2157" s="60"/>
      <c r="NXX2157" s="60"/>
      <c r="NXY2157" s="60"/>
      <c r="NXZ2157" s="60"/>
      <c r="NYA2157" s="60"/>
      <c r="NYB2157" s="60"/>
      <c r="NYC2157" s="60"/>
      <c r="NYD2157" s="60"/>
      <c r="NYE2157" s="60"/>
      <c r="NYF2157" s="60"/>
      <c r="NYG2157" s="60"/>
      <c r="NYH2157" s="60"/>
      <c r="NYI2157" s="60"/>
      <c r="NYJ2157" s="60"/>
      <c r="NYK2157" s="60"/>
      <c r="NYL2157" s="60"/>
      <c r="NYM2157" s="60"/>
      <c r="NYN2157" s="60"/>
      <c r="NYO2157" s="60"/>
      <c r="NYP2157" s="60"/>
      <c r="NYQ2157" s="60"/>
      <c r="NYR2157" s="60"/>
      <c r="NYS2157" s="60"/>
      <c r="NYT2157" s="60"/>
      <c r="NYU2157" s="60"/>
      <c r="NYV2157" s="60"/>
      <c r="NYW2157" s="60"/>
      <c r="NYX2157" s="60"/>
      <c r="NYY2157" s="60"/>
      <c r="NYZ2157" s="60"/>
      <c r="NZA2157" s="60"/>
      <c r="NZB2157" s="60"/>
      <c r="NZC2157" s="60"/>
      <c r="NZD2157" s="60"/>
      <c r="NZE2157" s="60"/>
      <c r="NZF2157" s="60"/>
      <c r="NZG2157" s="60"/>
      <c r="NZH2157" s="60"/>
      <c r="NZI2157" s="60"/>
      <c r="NZJ2157" s="60"/>
      <c r="NZK2157" s="60"/>
      <c r="NZL2157" s="60"/>
      <c r="NZM2157" s="60"/>
      <c r="NZN2157" s="60"/>
      <c r="NZO2157" s="60"/>
      <c r="NZP2157" s="60"/>
      <c r="NZQ2157" s="60"/>
      <c r="NZR2157" s="60"/>
      <c r="NZS2157" s="60"/>
      <c r="NZT2157" s="60"/>
      <c r="NZU2157" s="60"/>
      <c r="NZV2157" s="60"/>
      <c r="NZW2157" s="60"/>
      <c r="NZX2157" s="60"/>
      <c r="NZY2157" s="60"/>
      <c r="NZZ2157" s="60"/>
      <c r="OAA2157" s="60"/>
      <c r="OAB2157" s="60"/>
      <c r="OAC2157" s="60"/>
      <c r="OAD2157" s="60"/>
      <c r="OAE2157" s="60"/>
      <c r="OAF2157" s="60"/>
      <c r="OAG2157" s="60"/>
      <c r="OAH2157" s="60"/>
      <c r="OAI2157" s="60"/>
      <c r="OAJ2157" s="60"/>
      <c r="OAK2157" s="60"/>
      <c r="OAL2157" s="60"/>
      <c r="OAM2157" s="60"/>
      <c r="OAN2157" s="60"/>
      <c r="OAO2157" s="60"/>
      <c r="OAP2157" s="60"/>
      <c r="OAQ2157" s="60"/>
      <c r="OAR2157" s="60"/>
      <c r="OAS2157" s="60"/>
      <c r="OAT2157" s="60"/>
      <c r="OAU2157" s="60"/>
      <c r="OAV2157" s="60"/>
      <c r="OAW2157" s="60"/>
      <c r="OAX2157" s="60"/>
      <c r="OAY2157" s="60"/>
      <c r="OAZ2157" s="60"/>
      <c r="OBA2157" s="60"/>
      <c r="OBB2157" s="60"/>
      <c r="OBC2157" s="60"/>
      <c r="OBD2157" s="60"/>
      <c r="OBE2157" s="60"/>
      <c r="OBF2157" s="60"/>
      <c r="OBG2157" s="60"/>
      <c r="OBH2157" s="60"/>
      <c r="OBI2157" s="60"/>
      <c r="OBJ2157" s="60"/>
      <c r="OBK2157" s="60"/>
      <c r="OBL2157" s="60"/>
      <c r="OBM2157" s="60"/>
      <c r="OBN2157" s="60"/>
      <c r="OBO2157" s="60"/>
      <c r="OBP2157" s="60"/>
      <c r="OBQ2157" s="60"/>
      <c r="OBR2157" s="60"/>
      <c r="OBS2157" s="60"/>
      <c r="OBT2157" s="60"/>
      <c r="OBU2157" s="60"/>
      <c r="OBV2157" s="60"/>
      <c r="OBW2157" s="60"/>
      <c r="OBX2157" s="60"/>
      <c r="OBY2157" s="60"/>
      <c r="OBZ2157" s="60"/>
      <c r="OCA2157" s="60"/>
      <c r="OCB2157" s="60"/>
      <c r="OCC2157" s="60"/>
      <c r="OCD2157" s="60"/>
      <c r="OCE2157" s="60"/>
      <c r="OCF2157" s="60"/>
      <c r="OCG2157" s="60"/>
      <c r="OCH2157" s="60"/>
      <c r="OCI2157" s="60"/>
      <c r="OCJ2157" s="60"/>
      <c r="OCK2157" s="60"/>
      <c r="OCL2157" s="60"/>
      <c r="OCM2157" s="60"/>
      <c r="OCN2157" s="60"/>
      <c r="OCO2157" s="60"/>
      <c r="OCP2157" s="60"/>
      <c r="OCQ2157" s="60"/>
      <c r="OCR2157" s="60"/>
      <c r="OCS2157" s="60"/>
      <c r="OCT2157" s="60"/>
      <c r="OCU2157" s="60"/>
      <c r="OCV2157" s="60"/>
      <c r="OCW2157" s="60"/>
      <c r="OCX2157" s="60"/>
      <c r="OCY2157" s="60"/>
      <c r="OCZ2157" s="60"/>
      <c r="ODA2157" s="60"/>
      <c r="ODB2157" s="60"/>
      <c r="ODC2157" s="60"/>
      <c r="ODD2157" s="60"/>
      <c r="ODE2157" s="60"/>
      <c r="ODF2157" s="60"/>
      <c r="ODG2157" s="60"/>
      <c r="ODH2157" s="60"/>
      <c r="ODI2157" s="60"/>
      <c r="ODJ2157" s="60"/>
      <c r="ODK2157" s="60"/>
      <c r="ODL2157" s="60"/>
      <c r="ODM2157" s="60"/>
      <c r="ODN2157" s="60"/>
      <c r="ODO2157" s="60"/>
      <c r="ODP2157" s="60"/>
      <c r="ODQ2157" s="60"/>
      <c r="ODR2157" s="60"/>
      <c r="ODS2157" s="60"/>
      <c r="ODT2157" s="60"/>
      <c r="ODU2157" s="60"/>
      <c r="ODV2157" s="60"/>
      <c r="ODW2157" s="60"/>
      <c r="ODX2157" s="60"/>
      <c r="ODY2157" s="60"/>
      <c r="ODZ2157" s="60"/>
      <c r="OEA2157" s="60"/>
      <c r="OEB2157" s="60"/>
      <c r="OEC2157" s="60"/>
      <c r="OED2157" s="60"/>
      <c r="OEE2157" s="60"/>
      <c r="OEF2157" s="60"/>
      <c r="OEG2157" s="60"/>
      <c r="OEH2157" s="60"/>
      <c r="OEI2157" s="60"/>
      <c r="OEJ2157" s="60"/>
      <c r="OEK2157" s="60"/>
      <c r="OEL2157" s="60"/>
      <c r="OEM2157" s="60"/>
      <c r="OEN2157" s="60"/>
      <c r="OEO2157" s="60"/>
      <c r="OEP2157" s="60"/>
      <c r="OEQ2157" s="60"/>
      <c r="OER2157" s="60"/>
      <c r="OES2157" s="60"/>
      <c r="OET2157" s="60"/>
      <c r="OEU2157" s="60"/>
      <c r="OEV2157" s="60"/>
      <c r="OEW2157" s="60"/>
      <c r="OEX2157" s="60"/>
      <c r="OEY2157" s="60"/>
      <c r="OEZ2157" s="60"/>
      <c r="OFA2157" s="60"/>
      <c r="OFB2157" s="60"/>
      <c r="OFC2157" s="60"/>
      <c r="OFD2157" s="60"/>
      <c r="OFE2157" s="60"/>
      <c r="OFF2157" s="60"/>
      <c r="OFG2157" s="60"/>
      <c r="OFH2157" s="60"/>
      <c r="OFI2157" s="60"/>
      <c r="OFJ2157" s="60"/>
      <c r="OFK2157" s="60"/>
      <c r="OFL2157" s="60"/>
      <c r="OFM2157" s="60"/>
      <c r="OFN2157" s="60"/>
      <c r="OFO2157" s="60"/>
      <c r="OFP2157" s="60"/>
      <c r="OFQ2157" s="60"/>
      <c r="OFR2157" s="60"/>
      <c r="OFS2157" s="60"/>
      <c r="OFT2157" s="60"/>
      <c r="OFU2157" s="60"/>
      <c r="OFV2157" s="60"/>
      <c r="OFW2157" s="60"/>
      <c r="OFX2157" s="60"/>
      <c r="OFY2157" s="60"/>
      <c r="OFZ2157" s="60"/>
      <c r="OGA2157" s="60"/>
      <c r="OGB2157" s="60"/>
      <c r="OGC2157" s="60"/>
      <c r="OGD2157" s="60"/>
      <c r="OGE2157" s="60"/>
      <c r="OGF2157" s="60"/>
      <c r="OGG2157" s="60"/>
      <c r="OGH2157" s="60"/>
      <c r="OGI2157" s="60"/>
      <c r="OGJ2157" s="60"/>
      <c r="OGK2157" s="60"/>
      <c r="OGL2157" s="60"/>
      <c r="OGM2157" s="60"/>
      <c r="OGN2157" s="60"/>
      <c r="OGO2157" s="60"/>
      <c r="OGP2157" s="60"/>
      <c r="OGQ2157" s="60"/>
      <c r="OGR2157" s="60"/>
      <c r="OGS2157" s="60"/>
      <c r="OGT2157" s="60"/>
      <c r="OGU2157" s="60"/>
      <c r="OGV2157" s="60"/>
      <c r="OGW2157" s="60"/>
      <c r="OGX2157" s="60"/>
      <c r="OGY2157" s="60"/>
      <c r="OGZ2157" s="60"/>
      <c r="OHA2157" s="60"/>
      <c r="OHB2157" s="60"/>
      <c r="OHC2157" s="60"/>
      <c r="OHD2157" s="60"/>
      <c r="OHE2157" s="60"/>
      <c r="OHF2157" s="60"/>
      <c r="OHG2157" s="60"/>
      <c r="OHH2157" s="60"/>
      <c r="OHI2157" s="60"/>
      <c r="OHJ2157" s="60"/>
      <c r="OHK2157" s="60"/>
      <c r="OHL2157" s="60"/>
      <c r="OHM2157" s="60"/>
      <c r="OHN2157" s="60"/>
      <c r="OHO2157" s="60"/>
      <c r="OHP2157" s="60"/>
      <c r="OHQ2157" s="60"/>
      <c r="OHR2157" s="60"/>
      <c r="OHS2157" s="60"/>
      <c r="OHT2157" s="60"/>
      <c r="OHU2157" s="60"/>
      <c r="OHV2157" s="60"/>
      <c r="OHW2157" s="60"/>
      <c r="OHX2157" s="60"/>
      <c r="OHY2157" s="60"/>
      <c r="OHZ2157" s="60"/>
      <c r="OIA2157" s="60"/>
      <c r="OIB2157" s="60"/>
      <c r="OIC2157" s="60"/>
      <c r="OID2157" s="60"/>
      <c r="OIE2157" s="60"/>
      <c r="OIF2157" s="60"/>
      <c r="OIG2157" s="60"/>
      <c r="OIH2157" s="60"/>
      <c r="OII2157" s="60"/>
      <c r="OIJ2157" s="60"/>
      <c r="OIK2157" s="60"/>
      <c r="OIL2157" s="60"/>
      <c r="OIM2157" s="60"/>
      <c r="OIN2157" s="60"/>
      <c r="OIO2157" s="60"/>
      <c r="OIP2157" s="60"/>
      <c r="OIQ2157" s="60"/>
      <c r="OIR2157" s="60"/>
      <c r="OIS2157" s="60"/>
      <c r="OIT2157" s="60"/>
      <c r="OIU2157" s="60"/>
      <c r="OIV2157" s="60"/>
      <c r="OIW2157" s="60"/>
      <c r="OIX2157" s="60"/>
      <c r="OIY2157" s="60"/>
      <c r="OIZ2157" s="60"/>
      <c r="OJA2157" s="60"/>
      <c r="OJB2157" s="60"/>
      <c r="OJC2157" s="60"/>
      <c r="OJD2157" s="60"/>
      <c r="OJE2157" s="60"/>
      <c r="OJF2157" s="60"/>
      <c r="OJG2157" s="60"/>
      <c r="OJH2157" s="60"/>
      <c r="OJI2157" s="60"/>
      <c r="OJJ2157" s="60"/>
      <c r="OJK2157" s="60"/>
      <c r="OJL2157" s="60"/>
      <c r="OJM2157" s="60"/>
      <c r="OJN2157" s="60"/>
      <c r="OJO2157" s="60"/>
      <c r="OJP2157" s="60"/>
      <c r="OJQ2157" s="60"/>
      <c r="OJR2157" s="60"/>
      <c r="OJS2157" s="60"/>
      <c r="OJT2157" s="60"/>
      <c r="OJU2157" s="60"/>
      <c r="OJV2157" s="60"/>
      <c r="OJW2157" s="60"/>
      <c r="OJX2157" s="60"/>
      <c r="OJY2157" s="60"/>
      <c r="OJZ2157" s="60"/>
      <c r="OKA2157" s="60"/>
      <c r="OKB2157" s="60"/>
      <c r="OKC2157" s="60"/>
      <c r="OKD2157" s="60"/>
      <c r="OKE2157" s="60"/>
      <c r="OKF2157" s="60"/>
      <c r="OKG2157" s="60"/>
      <c r="OKH2157" s="60"/>
      <c r="OKI2157" s="60"/>
      <c r="OKJ2157" s="60"/>
      <c r="OKK2157" s="60"/>
      <c r="OKL2157" s="60"/>
      <c r="OKM2157" s="60"/>
      <c r="OKN2157" s="60"/>
      <c r="OKO2157" s="60"/>
      <c r="OKP2157" s="60"/>
      <c r="OKQ2157" s="60"/>
      <c r="OKR2157" s="60"/>
      <c r="OKS2157" s="60"/>
      <c r="OKT2157" s="60"/>
      <c r="OKU2157" s="60"/>
      <c r="OKV2157" s="60"/>
      <c r="OKW2157" s="60"/>
      <c r="OKX2157" s="60"/>
      <c r="OKY2157" s="60"/>
      <c r="OKZ2157" s="60"/>
      <c r="OLA2157" s="60"/>
      <c r="OLB2157" s="60"/>
      <c r="OLC2157" s="60"/>
      <c r="OLD2157" s="60"/>
      <c r="OLE2157" s="60"/>
      <c r="OLF2157" s="60"/>
      <c r="OLG2157" s="60"/>
      <c r="OLH2157" s="60"/>
      <c r="OLI2157" s="60"/>
      <c r="OLJ2157" s="60"/>
      <c r="OLK2157" s="60"/>
      <c r="OLL2157" s="60"/>
      <c r="OLM2157" s="60"/>
      <c r="OLN2157" s="60"/>
      <c r="OLO2157" s="60"/>
      <c r="OLP2157" s="60"/>
      <c r="OLQ2157" s="60"/>
      <c r="OLR2157" s="60"/>
      <c r="OLS2157" s="60"/>
      <c r="OLT2157" s="60"/>
      <c r="OLU2157" s="60"/>
      <c r="OLV2157" s="60"/>
      <c r="OLW2157" s="60"/>
      <c r="OLX2157" s="60"/>
      <c r="OLY2157" s="60"/>
      <c r="OLZ2157" s="60"/>
      <c r="OMA2157" s="60"/>
      <c r="OMB2157" s="60"/>
      <c r="OMC2157" s="60"/>
      <c r="OMD2157" s="60"/>
      <c r="OME2157" s="60"/>
      <c r="OMF2157" s="60"/>
      <c r="OMG2157" s="60"/>
      <c r="OMH2157" s="60"/>
      <c r="OMI2157" s="60"/>
      <c r="OMJ2157" s="60"/>
      <c r="OMK2157" s="60"/>
      <c r="OML2157" s="60"/>
      <c r="OMM2157" s="60"/>
      <c r="OMN2157" s="60"/>
      <c r="OMO2157" s="60"/>
      <c r="OMP2157" s="60"/>
      <c r="OMQ2157" s="60"/>
      <c r="OMR2157" s="60"/>
      <c r="OMS2157" s="60"/>
      <c r="OMT2157" s="60"/>
      <c r="OMU2157" s="60"/>
      <c r="OMV2157" s="60"/>
      <c r="OMW2157" s="60"/>
      <c r="OMX2157" s="60"/>
      <c r="OMY2157" s="60"/>
      <c r="OMZ2157" s="60"/>
      <c r="ONA2157" s="60"/>
      <c r="ONB2157" s="60"/>
      <c r="ONC2157" s="60"/>
      <c r="OND2157" s="60"/>
      <c r="ONE2157" s="60"/>
      <c r="ONF2157" s="60"/>
      <c r="ONG2157" s="60"/>
      <c r="ONH2157" s="60"/>
      <c r="ONI2157" s="60"/>
      <c r="ONJ2157" s="60"/>
      <c r="ONK2157" s="60"/>
      <c r="ONL2157" s="60"/>
      <c r="ONM2157" s="60"/>
      <c r="ONN2157" s="60"/>
      <c r="ONO2157" s="60"/>
      <c r="ONP2157" s="60"/>
      <c r="ONQ2157" s="60"/>
      <c r="ONR2157" s="60"/>
      <c r="ONS2157" s="60"/>
      <c r="ONT2157" s="60"/>
      <c r="ONU2157" s="60"/>
      <c r="ONV2157" s="60"/>
      <c r="ONW2157" s="60"/>
      <c r="ONX2157" s="60"/>
      <c r="ONY2157" s="60"/>
      <c r="ONZ2157" s="60"/>
      <c r="OOA2157" s="60"/>
      <c r="OOB2157" s="60"/>
      <c r="OOC2157" s="60"/>
      <c r="OOD2157" s="60"/>
      <c r="OOE2157" s="60"/>
      <c r="OOF2157" s="60"/>
      <c r="OOG2157" s="60"/>
      <c r="OOH2157" s="60"/>
      <c r="OOI2157" s="60"/>
      <c r="OOJ2157" s="60"/>
      <c r="OOK2157" s="60"/>
      <c r="OOL2157" s="60"/>
      <c r="OOM2157" s="60"/>
      <c r="OON2157" s="60"/>
      <c r="OOO2157" s="60"/>
      <c r="OOP2157" s="60"/>
      <c r="OOQ2157" s="60"/>
      <c r="OOR2157" s="60"/>
      <c r="OOS2157" s="60"/>
      <c r="OOT2157" s="60"/>
      <c r="OOU2157" s="60"/>
      <c r="OOV2157" s="60"/>
      <c r="OOW2157" s="60"/>
      <c r="OOX2157" s="60"/>
      <c r="OOY2157" s="60"/>
      <c r="OOZ2157" s="60"/>
      <c r="OPA2157" s="60"/>
      <c r="OPB2157" s="60"/>
      <c r="OPC2157" s="60"/>
      <c r="OPD2157" s="60"/>
      <c r="OPE2157" s="60"/>
      <c r="OPF2157" s="60"/>
      <c r="OPG2157" s="60"/>
      <c r="OPH2157" s="60"/>
      <c r="OPI2157" s="60"/>
      <c r="OPJ2157" s="60"/>
      <c r="OPK2157" s="60"/>
      <c r="OPL2157" s="60"/>
      <c r="OPM2157" s="60"/>
      <c r="OPN2157" s="60"/>
      <c r="OPO2157" s="60"/>
      <c r="OPP2157" s="60"/>
      <c r="OPQ2157" s="60"/>
      <c r="OPR2157" s="60"/>
      <c r="OPS2157" s="60"/>
      <c r="OPT2157" s="60"/>
      <c r="OPU2157" s="60"/>
      <c r="OPV2157" s="60"/>
      <c r="OPW2157" s="60"/>
      <c r="OPX2157" s="60"/>
      <c r="OPY2157" s="60"/>
      <c r="OPZ2157" s="60"/>
      <c r="OQA2157" s="60"/>
      <c r="OQB2157" s="60"/>
      <c r="OQC2157" s="60"/>
      <c r="OQD2157" s="60"/>
      <c r="OQE2157" s="60"/>
      <c r="OQF2157" s="60"/>
      <c r="OQG2157" s="60"/>
      <c r="OQH2157" s="60"/>
      <c r="OQI2157" s="60"/>
      <c r="OQJ2157" s="60"/>
      <c r="OQK2157" s="60"/>
      <c r="OQL2157" s="60"/>
      <c r="OQM2157" s="60"/>
      <c r="OQN2157" s="60"/>
      <c r="OQO2157" s="60"/>
      <c r="OQP2157" s="60"/>
      <c r="OQQ2157" s="60"/>
      <c r="OQR2157" s="60"/>
      <c r="OQS2157" s="60"/>
      <c r="OQT2157" s="60"/>
      <c r="OQU2157" s="60"/>
      <c r="OQV2157" s="60"/>
      <c r="OQW2157" s="60"/>
      <c r="OQX2157" s="60"/>
      <c r="OQY2157" s="60"/>
      <c r="OQZ2157" s="60"/>
      <c r="ORA2157" s="60"/>
      <c r="ORB2157" s="60"/>
      <c r="ORC2157" s="60"/>
      <c r="ORD2157" s="60"/>
      <c r="ORE2157" s="60"/>
      <c r="ORF2157" s="60"/>
      <c r="ORG2157" s="60"/>
      <c r="ORH2157" s="60"/>
      <c r="ORI2157" s="60"/>
      <c r="ORJ2157" s="60"/>
      <c r="ORK2157" s="60"/>
      <c r="ORL2157" s="60"/>
      <c r="ORM2157" s="60"/>
      <c r="ORN2157" s="60"/>
      <c r="ORO2157" s="60"/>
      <c r="ORP2157" s="60"/>
      <c r="ORQ2157" s="60"/>
      <c r="ORR2157" s="60"/>
      <c r="ORS2157" s="60"/>
      <c r="ORT2157" s="60"/>
      <c r="ORU2157" s="60"/>
      <c r="ORV2157" s="60"/>
      <c r="ORW2157" s="60"/>
      <c r="ORX2157" s="60"/>
      <c r="ORY2157" s="60"/>
      <c r="ORZ2157" s="60"/>
      <c r="OSA2157" s="60"/>
      <c r="OSB2157" s="60"/>
      <c r="OSC2157" s="60"/>
      <c r="OSD2157" s="60"/>
      <c r="OSE2157" s="60"/>
      <c r="OSF2157" s="60"/>
      <c r="OSG2157" s="60"/>
      <c r="OSH2157" s="60"/>
      <c r="OSI2157" s="60"/>
      <c r="OSJ2157" s="60"/>
      <c r="OSK2157" s="60"/>
      <c r="OSL2157" s="60"/>
      <c r="OSM2157" s="60"/>
      <c r="OSN2157" s="60"/>
      <c r="OSO2157" s="60"/>
      <c r="OSP2157" s="60"/>
      <c r="OSQ2157" s="60"/>
      <c r="OSR2157" s="60"/>
      <c r="OSS2157" s="60"/>
      <c r="OST2157" s="60"/>
      <c r="OSU2157" s="60"/>
      <c r="OSV2157" s="60"/>
      <c r="OSW2157" s="60"/>
      <c r="OSX2157" s="60"/>
      <c r="OSY2157" s="60"/>
      <c r="OSZ2157" s="60"/>
      <c r="OTA2157" s="60"/>
      <c r="OTB2157" s="60"/>
      <c r="OTC2157" s="60"/>
      <c r="OTD2157" s="60"/>
      <c r="OTE2157" s="60"/>
      <c r="OTF2157" s="60"/>
      <c r="OTG2157" s="60"/>
      <c r="OTH2157" s="60"/>
      <c r="OTI2157" s="60"/>
      <c r="OTJ2157" s="60"/>
      <c r="OTK2157" s="60"/>
      <c r="OTL2157" s="60"/>
      <c r="OTM2157" s="60"/>
      <c r="OTN2157" s="60"/>
      <c r="OTO2157" s="60"/>
      <c r="OTP2157" s="60"/>
      <c r="OTQ2157" s="60"/>
      <c r="OTR2157" s="60"/>
      <c r="OTS2157" s="60"/>
      <c r="OTT2157" s="60"/>
      <c r="OTU2157" s="60"/>
      <c r="OTV2157" s="60"/>
      <c r="OTW2157" s="60"/>
      <c r="OTX2157" s="60"/>
      <c r="OTY2157" s="60"/>
      <c r="OTZ2157" s="60"/>
      <c r="OUA2157" s="60"/>
      <c r="OUB2157" s="60"/>
      <c r="OUC2157" s="60"/>
      <c r="OUD2157" s="60"/>
      <c r="OUE2157" s="60"/>
      <c r="OUF2157" s="60"/>
      <c r="OUG2157" s="60"/>
      <c r="OUH2157" s="60"/>
      <c r="OUI2157" s="60"/>
      <c r="OUJ2157" s="60"/>
      <c r="OUK2157" s="60"/>
      <c r="OUL2157" s="60"/>
      <c r="OUM2157" s="60"/>
      <c r="OUN2157" s="60"/>
      <c r="OUO2157" s="60"/>
      <c r="OUP2157" s="60"/>
      <c r="OUQ2157" s="60"/>
      <c r="OUR2157" s="60"/>
      <c r="OUS2157" s="60"/>
      <c r="OUT2157" s="60"/>
      <c r="OUU2157" s="60"/>
      <c r="OUV2157" s="60"/>
      <c r="OUW2157" s="60"/>
      <c r="OUX2157" s="60"/>
      <c r="OUY2157" s="60"/>
      <c r="OUZ2157" s="60"/>
      <c r="OVA2157" s="60"/>
      <c r="OVB2157" s="60"/>
      <c r="OVC2157" s="60"/>
      <c r="OVD2157" s="60"/>
      <c r="OVE2157" s="60"/>
      <c r="OVF2157" s="60"/>
      <c r="OVG2157" s="60"/>
      <c r="OVH2157" s="60"/>
      <c r="OVI2157" s="60"/>
      <c r="OVJ2157" s="60"/>
      <c r="OVK2157" s="60"/>
      <c r="OVL2157" s="60"/>
      <c r="OVM2157" s="60"/>
      <c r="OVN2157" s="60"/>
      <c r="OVO2157" s="60"/>
      <c r="OVP2157" s="60"/>
      <c r="OVQ2157" s="60"/>
      <c r="OVR2157" s="60"/>
      <c r="OVS2157" s="60"/>
      <c r="OVT2157" s="60"/>
      <c r="OVU2157" s="60"/>
      <c r="OVV2157" s="60"/>
      <c r="OVW2157" s="60"/>
      <c r="OVX2157" s="60"/>
      <c r="OVY2157" s="60"/>
      <c r="OVZ2157" s="60"/>
      <c r="OWA2157" s="60"/>
      <c r="OWB2157" s="60"/>
      <c r="OWC2157" s="60"/>
      <c r="OWD2157" s="60"/>
      <c r="OWE2157" s="60"/>
      <c r="OWF2157" s="60"/>
      <c r="OWG2157" s="60"/>
      <c r="OWH2157" s="60"/>
      <c r="OWI2157" s="60"/>
      <c r="OWJ2157" s="60"/>
      <c r="OWK2157" s="60"/>
      <c r="OWL2157" s="60"/>
      <c r="OWM2157" s="60"/>
      <c r="OWN2157" s="60"/>
      <c r="OWO2157" s="60"/>
      <c r="OWP2157" s="60"/>
      <c r="OWQ2157" s="60"/>
      <c r="OWR2157" s="60"/>
      <c r="OWS2157" s="60"/>
      <c r="OWT2157" s="60"/>
      <c r="OWU2157" s="60"/>
      <c r="OWV2157" s="60"/>
      <c r="OWW2157" s="60"/>
      <c r="OWX2157" s="60"/>
      <c r="OWY2157" s="60"/>
      <c r="OWZ2157" s="60"/>
      <c r="OXA2157" s="60"/>
      <c r="OXB2157" s="60"/>
      <c r="OXC2157" s="60"/>
      <c r="OXD2157" s="60"/>
      <c r="OXE2157" s="60"/>
      <c r="OXF2157" s="60"/>
      <c r="OXG2157" s="60"/>
      <c r="OXH2157" s="60"/>
      <c r="OXI2157" s="60"/>
      <c r="OXJ2157" s="60"/>
      <c r="OXK2157" s="60"/>
      <c r="OXL2157" s="60"/>
      <c r="OXM2157" s="60"/>
      <c r="OXN2157" s="60"/>
      <c r="OXO2157" s="60"/>
      <c r="OXP2157" s="60"/>
      <c r="OXQ2157" s="60"/>
      <c r="OXR2157" s="60"/>
      <c r="OXS2157" s="60"/>
      <c r="OXT2157" s="60"/>
      <c r="OXU2157" s="60"/>
      <c r="OXV2157" s="60"/>
      <c r="OXW2157" s="60"/>
      <c r="OXX2157" s="60"/>
      <c r="OXY2157" s="60"/>
      <c r="OXZ2157" s="60"/>
      <c r="OYA2157" s="60"/>
      <c r="OYB2157" s="60"/>
      <c r="OYC2157" s="60"/>
      <c r="OYD2157" s="60"/>
      <c r="OYE2157" s="60"/>
      <c r="OYF2157" s="60"/>
      <c r="OYG2157" s="60"/>
      <c r="OYH2157" s="60"/>
      <c r="OYI2157" s="60"/>
      <c r="OYJ2157" s="60"/>
      <c r="OYK2157" s="60"/>
      <c r="OYL2157" s="60"/>
      <c r="OYM2157" s="60"/>
      <c r="OYN2157" s="60"/>
      <c r="OYO2157" s="60"/>
      <c r="OYP2157" s="60"/>
      <c r="OYQ2157" s="60"/>
      <c r="OYR2157" s="60"/>
      <c r="OYS2157" s="60"/>
      <c r="OYT2157" s="60"/>
      <c r="OYU2157" s="60"/>
      <c r="OYV2157" s="60"/>
      <c r="OYW2157" s="60"/>
      <c r="OYX2157" s="60"/>
      <c r="OYY2157" s="60"/>
      <c r="OYZ2157" s="60"/>
      <c r="OZA2157" s="60"/>
      <c r="OZB2157" s="60"/>
      <c r="OZC2157" s="60"/>
      <c r="OZD2157" s="60"/>
      <c r="OZE2157" s="60"/>
      <c r="OZF2157" s="60"/>
      <c r="OZG2157" s="60"/>
      <c r="OZH2157" s="60"/>
      <c r="OZI2157" s="60"/>
      <c r="OZJ2157" s="60"/>
      <c r="OZK2157" s="60"/>
      <c r="OZL2157" s="60"/>
      <c r="OZM2157" s="60"/>
      <c r="OZN2157" s="60"/>
      <c r="OZO2157" s="60"/>
      <c r="OZP2157" s="60"/>
      <c r="OZQ2157" s="60"/>
      <c r="OZR2157" s="60"/>
      <c r="OZS2157" s="60"/>
      <c r="OZT2157" s="60"/>
      <c r="OZU2157" s="60"/>
      <c r="OZV2157" s="60"/>
      <c r="OZW2157" s="60"/>
      <c r="OZX2157" s="60"/>
      <c r="OZY2157" s="60"/>
      <c r="OZZ2157" s="60"/>
      <c r="PAA2157" s="60"/>
      <c r="PAB2157" s="60"/>
      <c r="PAC2157" s="60"/>
      <c r="PAD2157" s="60"/>
      <c r="PAE2157" s="60"/>
      <c r="PAF2157" s="60"/>
      <c r="PAG2157" s="60"/>
      <c r="PAH2157" s="60"/>
      <c r="PAI2157" s="60"/>
      <c r="PAJ2157" s="60"/>
      <c r="PAK2157" s="60"/>
      <c r="PAL2157" s="60"/>
      <c r="PAM2157" s="60"/>
      <c r="PAN2157" s="60"/>
      <c r="PAO2157" s="60"/>
      <c r="PAP2157" s="60"/>
      <c r="PAQ2157" s="60"/>
      <c r="PAR2157" s="60"/>
      <c r="PAS2157" s="60"/>
      <c r="PAT2157" s="60"/>
      <c r="PAU2157" s="60"/>
      <c r="PAV2157" s="60"/>
      <c r="PAW2157" s="60"/>
      <c r="PAX2157" s="60"/>
      <c r="PAY2157" s="60"/>
      <c r="PAZ2157" s="60"/>
      <c r="PBA2157" s="60"/>
      <c r="PBB2157" s="60"/>
      <c r="PBC2157" s="60"/>
      <c r="PBD2157" s="60"/>
      <c r="PBE2157" s="60"/>
      <c r="PBF2157" s="60"/>
      <c r="PBG2157" s="60"/>
      <c r="PBH2157" s="60"/>
      <c r="PBI2157" s="60"/>
      <c r="PBJ2157" s="60"/>
      <c r="PBK2157" s="60"/>
      <c r="PBL2157" s="60"/>
      <c r="PBM2157" s="60"/>
      <c r="PBN2157" s="60"/>
      <c r="PBO2157" s="60"/>
      <c r="PBP2157" s="60"/>
      <c r="PBQ2157" s="60"/>
      <c r="PBR2157" s="60"/>
      <c r="PBS2157" s="60"/>
      <c r="PBT2157" s="60"/>
      <c r="PBU2157" s="60"/>
      <c r="PBV2157" s="60"/>
      <c r="PBW2157" s="60"/>
      <c r="PBX2157" s="60"/>
      <c r="PBY2157" s="60"/>
      <c r="PBZ2157" s="60"/>
      <c r="PCA2157" s="60"/>
      <c r="PCB2157" s="60"/>
      <c r="PCC2157" s="60"/>
      <c r="PCD2157" s="60"/>
      <c r="PCE2157" s="60"/>
      <c r="PCF2157" s="60"/>
      <c r="PCG2157" s="60"/>
      <c r="PCH2157" s="60"/>
      <c r="PCI2157" s="60"/>
      <c r="PCJ2157" s="60"/>
      <c r="PCK2157" s="60"/>
      <c r="PCL2157" s="60"/>
      <c r="PCM2157" s="60"/>
      <c r="PCN2157" s="60"/>
      <c r="PCO2157" s="60"/>
      <c r="PCP2157" s="60"/>
      <c r="PCQ2157" s="60"/>
      <c r="PCR2157" s="60"/>
      <c r="PCS2157" s="60"/>
      <c r="PCT2157" s="60"/>
      <c r="PCU2157" s="60"/>
      <c r="PCV2157" s="60"/>
      <c r="PCW2157" s="60"/>
      <c r="PCX2157" s="60"/>
      <c r="PCY2157" s="60"/>
      <c r="PCZ2157" s="60"/>
      <c r="PDA2157" s="60"/>
      <c r="PDB2157" s="60"/>
      <c r="PDC2157" s="60"/>
      <c r="PDD2157" s="60"/>
      <c r="PDE2157" s="60"/>
      <c r="PDF2157" s="60"/>
      <c r="PDG2157" s="60"/>
      <c r="PDH2157" s="60"/>
      <c r="PDI2157" s="60"/>
      <c r="PDJ2157" s="60"/>
      <c r="PDK2157" s="60"/>
      <c r="PDL2157" s="60"/>
      <c r="PDM2157" s="60"/>
      <c r="PDN2157" s="60"/>
      <c r="PDO2157" s="60"/>
      <c r="PDP2157" s="60"/>
      <c r="PDQ2157" s="60"/>
      <c r="PDR2157" s="60"/>
      <c r="PDS2157" s="60"/>
      <c r="PDT2157" s="60"/>
      <c r="PDU2157" s="60"/>
      <c r="PDV2157" s="60"/>
      <c r="PDW2157" s="60"/>
      <c r="PDX2157" s="60"/>
      <c r="PDY2157" s="60"/>
      <c r="PDZ2157" s="60"/>
      <c r="PEA2157" s="60"/>
      <c r="PEB2157" s="60"/>
      <c r="PEC2157" s="60"/>
      <c r="PED2157" s="60"/>
      <c r="PEE2157" s="60"/>
      <c r="PEF2157" s="60"/>
      <c r="PEG2157" s="60"/>
      <c r="PEH2157" s="60"/>
      <c r="PEI2157" s="60"/>
      <c r="PEJ2157" s="60"/>
      <c r="PEK2157" s="60"/>
      <c r="PEL2157" s="60"/>
      <c r="PEM2157" s="60"/>
      <c r="PEN2157" s="60"/>
      <c r="PEO2157" s="60"/>
      <c r="PEP2157" s="60"/>
      <c r="PEQ2157" s="60"/>
      <c r="PER2157" s="60"/>
      <c r="PES2157" s="60"/>
      <c r="PET2157" s="60"/>
      <c r="PEU2157" s="60"/>
      <c r="PEV2157" s="60"/>
      <c r="PEW2157" s="60"/>
      <c r="PEX2157" s="60"/>
      <c r="PEY2157" s="60"/>
      <c r="PEZ2157" s="60"/>
      <c r="PFA2157" s="60"/>
      <c r="PFB2157" s="60"/>
      <c r="PFC2157" s="60"/>
      <c r="PFD2157" s="60"/>
      <c r="PFE2157" s="60"/>
      <c r="PFF2157" s="60"/>
      <c r="PFG2157" s="60"/>
      <c r="PFH2157" s="60"/>
      <c r="PFI2157" s="60"/>
      <c r="PFJ2157" s="60"/>
      <c r="PFK2157" s="60"/>
      <c r="PFL2157" s="60"/>
      <c r="PFM2157" s="60"/>
      <c r="PFN2157" s="60"/>
      <c r="PFO2157" s="60"/>
      <c r="PFP2157" s="60"/>
      <c r="PFQ2157" s="60"/>
      <c r="PFR2157" s="60"/>
      <c r="PFS2157" s="60"/>
      <c r="PFT2157" s="60"/>
      <c r="PFU2157" s="60"/>
      <c r="PFV2157" s="60"/>
      <c r="PFW2157" s="60"/>
      <c r="PFX2157" s="60"/>
      <c r="PFY2157" s="60"/>
      <c r="PFZ2157" s="60"/>
      <c r="PGA2157" s="60"/>
      <c r="PGB2157" s="60"/>
      <c r="PGC2157" s="60"/>
      <c r="PGD2157" s="60"/>
      <c r="PGE2157" s="60"/>
      <c r="PGF2157" s="60"/>
      <c r="PGG2157" s="60"/>
      <c r="PGH2157" s="60"/>
      <c r="PGI2157" s="60"/>
      <c r="PGJ2157" s="60"/>
      <c r="PGK2157" s="60"/>
      <c r="PGL2157" s="60"/>
      <c r="PGM2157" s="60"/>
      <c r="PGN2157" s="60"/>
      <c r="PGO2157" s="60"/>
      <c r="PGP2157" s="60"/>
      <c r="PGQ2157" s="60"/>
      <c r="PGR2157" s="60"/>
      <c r="PGS2157" s="60"/>
      <c r="PGT2157" s="60"/>
      <c r="PGU2157" s="60"/>
      <c r="PGV2157" s="60"/>
      <c r="PGW2157" s="60"/>
      <c r="PGX2157" s="60"/>
      <c r="PGY2157" s="60"/>
      <c r="PGZ2157" s="60"/>
      <c r="PHA2157" s="60"/>
      <c r="PHB2157" s="60"/>
      <c r="PHC2157" s="60"/>
      <c r="PHD2157" s="60"/>
      <c r="PHE2157" s="60"/>
      <c r="PHF2157" s="60"/>
      <c r="PHG2157" s="60"/>
      <c r="PHH2157" s="60"/>
      <c r="PHI2157" s="60"/>
      <c r="PHJ2157" s="60"/>
      <c r="PHK2157" s="60"/>
      <c r="PHL2157" s="60"/>
      <c r="PHM2157" s="60"/>
      <c r="PHN2157" s="60"/>
      <c r="PHO2157" s="60"/>
      <c r="PHP2157" s="60"/>
      <c r="PHQ2157" s="60"/>
      <c r="PHR2157" s="60"/>
      <c r="PHS2157" s="60"/>
      <c r="PHT2157" s="60"/>
      <c r="PHU2157" s="60"/>
      <c r="PHV2157" s="60"/>
      <c r="PHW2157" s="60"/>
      <c r="PHX2157" s="60"/>
      <c r="PHY2157" s="60"/>
      <c r="PHZ2157" s="60"/>
      <c r="PIA2157" s="60"/>
      <c r="PIB2157" s="60"/>
      <c r="PIC2157" s="60"/>
      <c r="PID2157" s="60"/>
      <c r="PIE2157" s="60"/>
      <c r="PIF2157" s="60"/>
      <c r="PIG2157" s="60"/>
      <c r="PIH2157" s="60"/>
      <c r="PII2157" s="60"/>
      <c r="PIJ2157" s="60"/>
      <c r="PIK2157" s="60"/>
      <c r="PIL2157" s="60"/>
      <c r="PIM2157" s="60"/>
      <c r="PIN2157" s="60"/>
      <c r="PIO2157" s="60"/>
      <c r="PIP2157" s="60"/>
      <c r="PIQ2157" s="60"/>
      <c r="PIR2157" s="60"/>
      <c r="PIS2157" s="60"/>
      <c r="PIT2157" s="60"/>
      <c r="PIU2157" s="60"/>
      <c r="PIV2157" s="60"/>
      <c r="PIW2157" s="60"/>
      <c r="PIX2157" s="60"/>
      <c r="PIY2157" s="60"/>
      <c r="PIZ2157" s="60"/>
      <c r="PJA2157" s="60"/>
      <c r="PJB2157" s="60"/>
      <c r="PJC2157" s="60"/>
      <c r="PJD2157" s="60"/>
      <c r="PJE2157" s="60"/>
      <c r="PJF2157" s="60"/>
      <c r="PJG2157" s="60"/>
      <c r="PJH2157" s="60"/>
      <c r="PJI2157" s="60"/>
      <c r="PJJ2157" s="60"/>
      <c r="PJK2157" s="60"/>
      <c r="PJL2157" s="60"/>
      <c r="PJM2157" s="60"/>
      <c r="PJN2157" s="60"/>
      <c r="PJO2157" s="60"/>
      <c r="PJP2157" s="60"/>
      <c r="PJQ2157" s="60"/>
      <c r="PJR2157" s="60"/>
      <c r="PJS2157" s="60"/>
      <c r="PJT2157" s="60"/>
      <c r="PJU2157" s="60"/>
      <c r="PJV2157" s="60"/>
      <c r="PJW2157" s="60"/>
      <c r="PJX2157" s="60"/>
      <c r="PJY2157" s="60"/>
      <c r="PJZ2157" s="60"/>
      <c r="PKA2157" s="60"/>
      <c r="PKB2157" s="60"/>
      <c r="PKC2157" s="60"/>
      <c r="PKD2157" s="60"/>
      <c r="PKE2157" s="60"/>
      <c r="PKF2157" s="60"/>
      <c r="PKG2157" s="60"/>
      <c r="PKH2157" s="60"/>
      <c r="PKI2157" s="60"/>
      <c r="PKJ2157" s="60"/>
      <c r="PKK2157" s="60"/>
      <c r="PKL2157" s="60"/>
      <c r="PKM2157" s="60"/>
      <c r="PKN2157" s="60"/>
      <c r="PKO2157" s="60"/>
      <c r="PKP2157" s="60"/>
      <c r="PKQ2157" s="60"/>
      <c r="PKR2157" s="60"/>
      <c r="PKS2157" s="60"/>
      <c r="PKT2157" s="60"/>
      <c r="PKU2157" s="60"/>
      <c r="PKV2157" s="60"/>
      <c r="PKW2157" s="60"/>
      <c r="PKX2157" s="60"/>
      <c r="PKY2157" s="60"/>
      <c r="PKZ2157" s="60"/>
      <c r="PLA2157" s="60"/>
      <c r="PLB2157" s="60"/>
      <c r="PLC2157" s="60"/>
      <c r="PLD2157" s="60"/>
      <c r="PLE2157" s="60"/>
      <c r="PLF2157" s="60"/>
      <c r="PLG2157" s="60"/>
      <c r="PLH2157" s="60"/>
      <c r="PLI2157" s="60"/>
      <c r="PLJ2157" s="60"/>
      <c r="PLK2157" s="60"/>
      <c r="PLL2157" s="60"/>
      <c r="PLM2157" s="60"/>
      <c r="PLN2157" s="60"/>
      <c r="PLO2157" s="60"/>
      <c r="PLP2157" s="60"/>
      <c r="PLQ2157" s="60"/>
      <c r="PLR2157" s="60"/>
      <c r="PLS2157" s="60"/>
      <c r="PLT2157" s="60"/>
      <c r="PLU2157" s="60"/>
      <c r="PLV2157" s="60"/>
      <c r="PLW2157" s="60"/>
      <c r="PLX2157" s="60"/>
      <c r="PLY2157" s="60"/>
      <c r="PLZ2157" s="60"/>
      <c r="PMA2157" s="60"/>
      <c r="PMB2157" s="60"/>
      <c r="PMC2157" s="60"/>
      <c r="PMD2157" s="60"/>
      <c r="PME2157" s="60"/>
      <c r="PMF2157" s="60"/>
      <c r="PMG2157" s="60"/>
      <c r="PMH2157" s="60"/>
      <c r="PMI2157" s="60"/>
      <c r="PMJ2157" s="60"/>
      <c r="PMK2157" s="60"/>
      <c r="PML2157" s="60"/>
      <c r="PMM2157" s="60"/>
      <c r="PMN2157" s="60"/>
      <c r="PMO2157" s="60"/>
      <c r="PMP2157" s="60"/>
      <c r="PMQ2157" s="60"/>
      <c r="PMR2157" s="60"/>
      <c r="PMS2157" s="60"/>
      <c r="PMT2157" s="60"/>
      <c r="PMU2157" s="60"/>
      <c r="PMV2157" s="60"/>
      <c r="PMW2157" s="60"/>
      <c r="PMX2157" s="60"/>
      <c r="PMY2157" s="60"/>
      <c r="PMZ2157" s="60"/>
      <c r="PNA2157" s="60"/>
      <c r="PNB2157" s="60"/>
      <c r="PNC2157" s="60"/>
      <c r="PND2157" s="60"/>
      <c r="PNE2157" s="60"/>
      <c r="PNF2157" s="60"/>
      <c r="PNG2157" s="60"/>
      <c r="PNH2157" s="60"/>
      <c r="PNI2157" s="60"/>
      <c r="PNJ2157" s="60"/>
      <c r="PNK2157" s="60"/>
      <c r="PNL2157" s="60"/>
      <c r="PNM2157" s="60"/>
      <c r="PNN2157" s="60"/>
      <c r="PNO2157" s="60"/>
      <c r="PNP2157" s="60"/>
      <c r="PNQ2157" s="60"/>
      <c r="PNR2157" s="60"/>
      <c r="PNS2157" s="60"/>
      <c r="PNT2157" s="60"/>
      <c r="PNU2157" s="60"/>
      <c r="PNV2157" s="60"/>
      <c r="PNW2157" s="60"/>
      <c r="PNX2157" s="60"/>
      <c r="PNY2157" s="60"/>
      <c r="PNZ2157" s="60"/>
      <c r="POA2157" s="60"/>
      <c r="POB2157" s="60"/>
      <c r="POC2157" s="60"/>
      <c r="POD2157" s="60"/>
      <c r="POE2157" s="60"/>
      <c r="POF2157" s="60"/>
      <c r="POG2157" s="60"/>
      <c r="POH2157" s="60"/>
      <c r="POI2157" s="60"/>
      <c r="POJ2157" s="60"/>
      <c r="POK2157" s="60"/>
      <c r="POL2157" s="60"/>
      <c r="POM2157" s="60"/>
      <c r="PON2157" s="60"/>
      <c r="POO2157" s="60"/>
      <c r="POP2157" s="60"/>
      <c r="POQ2157" s="60"/>
      <c r="POR2157" s="60"/>
      <c r="POS2157" s="60"/>
      <c r="POT2157" s="60"/>
      <c r="POU2157" s="60"/>
      <c r="POV2157" s="60"/>
      <c r="POW2157" s="60"/>
      <c r="POX2157" s="60"/>
      <c r="POY2157" s="60"/>
      <c r="POZ2157" s="60"/>
      <c r="PPA2157" s="60"/>
      <c r="PPB2157" s="60"/>
      <c r="PPC2157" s="60"/>
      <c r="PPD2157" s="60"/>
      <c r="PPE2157" s="60"/>
      <c r="PPF2157" s="60"/>
      <c r="PPG2157" s="60"/>
      <c r="PPH2157" s="60"/>
      <c r="PPI2157" s="60"/>
      <c r="PPJ2157" s="60"/>
      <c r="PPK2157" s="60"/>
      <c r="PPL2157" s="60"/>
      <c r="PPM2157" s="60"/>
      <c r="PPN2157" s="60"/>
      <c r="PPO2157" s="60"/>
      <c r="PPP2157" s="60"/>
      <c r="PPQ2157" s="60"/>
      <c r="PPR2157" s="60"/>
      <c r="PPS2157" s="60"/>
      <c r="PPT2157" s="60"/>
      <c r="PPU2157" s="60"/>
      <c r="PPV2157" s="60"/>
      <c r="PPW2157" s="60"/>
      <c r="PPX2157" s="60"/>
      <c r="PPY2157" s="60"/>
      <c r="PPZ2157" s="60"/>
      <c r="PQA2157" s="60"/>
      <c r="PQB2157" s="60"/>
      <c r="PQC2157" s="60"/>
      <c r="PQD2157" s="60"/>
      <c r="PQE2157" s="60"/>
      <c r="PQF2157" s="60"/>
      <c r="PQG2157" s="60"/>
      <c r="PQH2157" s="60"/>
      <c r="PQI2157" s="60"/>
      <c r="PQJ2157" s="60"/>
      <c r="PQK2157" s="60"/>
      <c r="PQL2157" s="60"/>
      <c r="PQM2157" s="60"/>
      <c r="PQN2157" s="60"/>
      <c r="PQO2157" s="60"/>
      <c r="PQP2157" s="60"/>
      <c r="PQQ2157" s="60"/>
      <c r="PQR2157" s="60"/>
      <c r="PQS2157" s="60"/>
      <c r="PQT2157" s="60"/>
      <c r="PQU2157" s="60"/>
      <c r="PQV2157" s="60"/>
      <c r="PQW2157" s="60"/>
      <c r="PQX2157" s="60"/>
      <c r="PQY2157" s="60"/>
      <c r="PQZ2157" s="60"/>
      <c r="PRA2157" s="60"/>
      <c r="PRB2157" s="60"/>
      <c r="PRC2157" s="60"/>
      <c r="PRD2157" s="60"/>
      <c r="PRE2157" s="60"/>
      <c r="PRF2157" s="60"/>
      <c r="PRG2157" s="60"/>
      <c r="PRH2157" s="60"/>
      <c r="PRI2157" s="60"/>
      <c r="PRJ2157" s="60"/>
      <c r="PRK2157" s="60"/>
      <c r="PRL2157" s="60"/>
      <c r="PRM2157" s="60"/>
      <c r="PRN2157" s="60"/>
      <c r="PRO2157" s="60"/>
      <c r="PRP2157" s="60"/>
      <c r="PRQ2157" s="60"/>
      <c r="PRR2157" s="60"/>
      <c r="PRS2157" s="60"/>
      <c r="PRT2157" s="60"/>
      <c r="PRU2157" s="60"/>
      <c r="PRV2157" s="60"/>
      <c r="PRW2157" s="60"/>
      <c r="PRX2157" s="60"/>
      <c r="PRY2157" s="60"/>
      <c r="PRZ2157" s="60"/>
      <c r="PSA2157" s="60"/>
      <c r="PSB2157" s="60"/>
      <c r="PSC2157" s="60"/>
      <c r="PSD2157" s="60"/>
      <c r="PSE2157" s="60"/>
      <c r="PSF2157" s="60"/>
      <c r="PSG2157" s="60"/>
      <c r="PSH2157" s="60"/>
      <c r="PSI2157" s="60"/>
      <c r="PSJ2157" s="60"/>
      <c r="PSK2157" s="60"/>
      <c r="PSL2157" s="60"/>
      <c r="PSM2157" s="60"/>
      <c r="PSN2157" s="60"/>
      <c r="PSO2157" s="60"/>
      <c r="PSP2157" s="60"/>
      <c r="PSQ2157" s="60"/>
      <c r="PSR2157" s="60"/>
      <c r="PSS2157" s="60"/>
      <c r="PST2157" s="60"/>
      <c r="PSU2157" s="60"/>
      <c r="PSV2157" s="60"/>
      <c r="PSW2157" s="60"/>
      <c r="PSX2157" s="60"/>
      <c r="PSY2157" s="60"/>
      <c r="PSZ2157" s="60"/>
      <c r="PTA2157" s="60"/>
      <c r="PTB2157" s="60"/>
      <c r="PTC2157" s="60"/>
      <c r="PTD2157" s="60"/>
      <c r="PTE2157" s="60"/>
      <c r="PTF2157" s="60"/>
      <c r="PTG2157" s="60"/>
      <c r="PTH2157" s="60"/>
      <c r="PTI2157" s="60"/>
      <c r="PTJ2157" s="60"/>
      <c r="PTK2157" s="60"/>
      <c r="PTL2157" s="60"/>
      <c r="PTM2157" s="60"/>
      <c r="PTN2157" s="60"/>
      <c r="PTO2157" s="60"/>
      <c r="PTP2157" s="60"/>
      <c r="PTQ2157" s="60"/>
      <c r="PTR2157" s="60"/>
      <c r="PTS2157" s="60"/>
      <c r="PTT2157" s="60"/>
      <c r="PTU2157" s="60"/>
      <c r="PTV2157" s="60"/>
      <c r="PTW2157" s="60"/>
      <c r="PTX2157" s="60"/>
      <c r="PTY2157" s="60"/>
      <c r="PTZ2157" s="60"/>
      <c r="PUA2157" s="60"/>
      <c r="PUB2157" s="60"/>
      <c r="PUC2157" s="60"/>
      <c r="PUD2157" s="60"/>
      <c r="PUE2157" s="60"/>
      <c r="PUF2157" s="60"/>
      <c r="PUG2157" s="60"/>
      <c r="PUH2157" s="60"/>
      <c r="PUI2157" s="60"/>
      <c r="PUJ2157" s="60"/>
      <c r="PUK2157" s="60"/>
      <c r="PUL2157" s="60"/>
      <c r="PUM2157" s="60"/>
      <c r="PUN2157" s="60"/>
      <c r="PUO2157" s="60"/>
      <c r="PUP2157" s="60"/>
      <c r="PUQ2157" s="60"/>
      <c r="PUR2157" s="60"/>
      <c r="PUS2157" s="60"/>
      <c r="PUT2157" s="60"/>
      <c r="PUU2157" s="60"/>
      <c r="PUV2157" s="60"/>
      <c r="PUW2157" s="60"/>
      <c r="PUX2157" s="60"/>
      <c r="PUY2157" s="60"/>
      <c r="PUZ2157" s="60"/>
      <c r="PVA2157" s="60"/>
      <c r="PVB2157" s="60"/>
      <c r="PVC2157" s="60"/>
      <c r="PVD2157" s="60"/>
      <c r="PVE2157" s="60"/>
      <c r="PVF2157" s="60"/>
      <c r="PVG2157" s="60"/>
      <c r="PVH2157" s="60"/>
      <c r="PVI2157" s="60"/>
      <c r="PVJ2157" s="60"/>
      <c r="PVK2157" s="60"/>
      <c r="PVL2157" s="60"/>
      <c r="PVM2157" s="60"/>
      <c r="PVN2157" s="60"/>
      <c r="PVO2157" s="60"/>
      <c r="PVP2157" s="60"/>
      <c r="PVQ2157" s="60"/>
      <c r="PVR2157" s="60"/>
      <c r="PVS2157" s="60"/>
      <c r="PVT2157" s="60"/>
      <c r="PVU2157" s="60"/>
      <c r="PVV2157" s="60"/>
      <c r="PVW2157" s="60"/>
      <c r="PVX2157" s="60"/>
      <c r="PVY2157" s="60"/>
      <c r="PVZ2157" s="60"/>
      <c r="PWA2157" s="60"/>
      <c r="PWB2157" s="60"/>
      <c r="PWC2157" s="60"/>
      <c r="PWD2157" s="60"/>
      <c r="PWE2157" s="60"/>
      <c r="PWF2157" s="60"/>
      <c r="PWG2157" s="60"/>
      <c r="PWH2157" s="60"/>
      <c r="PWI2157" s="60"/>
      <c r="PWJ2157" s="60"/>
      <c r="PWK2157" s="60"/>
      <c r="PWL2157" s="60"/>
      <c r="PWM2157" s="60"/>
      <c r="PWN2157" s="60"/>
      <c r="PWO2157" s="60"/>
      <c r="PWP2157" s="60"/>
      <c r="PWQ2157" s="60"/>
      <c r="PWR2157" s="60"/>
      <c r="PWS2157" s="60"/>
      <c r="PWT2157" s="60"/>
      <c r="PWU2157" s="60"/>
      <c r="PWV2157" s="60"/>
      <c r="PWW2157" s="60"/>
      <c r="PWX2157" s="60"/>
      <c r="PWY2157" s="60"/>
      <c r="PWZ2157" s="60"/>
      <c r="PXA2157" s="60"/>
      <c r="PXB2157" s="60"/>
      <c r="PXC2157" s="60"/>
      <c r="PXD2157" s="60"/>
      <c r="PXE2157" s="60"/>
      <c r="PXF2157" s="60"/>
      <c r="PXG2157" s="60"/>
      <c r="PXH2157" s="60"/>
      <c r="PXI2157" s="60"/>
      <c r="PXJ2157" s="60"/>
      <c r="PXK2157" s="60"/>
      <c r="PXL2157" s="60"/>
      <c r="PXM2157" s="60"/>
      <c r="PXN2157" s="60"/>
      <c r="PXO2157" s="60"/>
      <c r="PXP2157" s="60"/>
      <c r="PXQ2157" s="60"/>
      <c r="PXR2157" s="60"/>
      <c r="PXS2157" s="60"/>
      <c r="PXT2157" s="60"/>
      <c r="PXU2157" s="60"/>
      <c r="PXV2157" s="60"/>
      <c r="PXW2157" s="60"/>
      <c r="PXX2157" s="60"/>
      <c r="PXY2157" s="60"/>
      <c r="PXZ2157" s="60"/>
      <c r="PYA2157" s="60"/>
      <c r="PYB2157" s="60"/>
      <c r="PYC2157" s="60"/>
      <c r="PYD2157" s="60"/>
      <c r="PYE2157" s="60"/>
      <c r="PYF2157" s="60"/>
      <c r="PYG2157" s="60"/>
      <c r="PYH2157" s="60"/>
      <c r="PYI2157" s="60"/>
      <c r="PYJ2157" s="60"/>
      <c r="PYK2157" s="60"/>
      <c r="PYL2157" s="60"/>
      <c r="PYM2157" s="60"/>
      <c r="PYN2157" s="60"/>
      <c r="PYO2157" s="60"/>
      <c r="PYP2157" s="60"/>
      <c r="PYQ2157" s="60"/>
      <c r="PYR2157" s="60"/>
      <c r="PYS2157" s="60"/>
      <c r="PYT2157" s="60"/>
      <c r="PYU2157" s="60"/>
      <c r="PYV2157" s="60"/>
      <c r="PYW2157" s="60"/>
      <c r="PYX2157" s="60"/>
      <c r="PYY2157" s="60"/>
      <c r="PYZ2157" s="60"/>
      <c r="PZA2157" s="60"/>
      <c r="PZB2157" s="60"/>
      <c r="PZC2157" s="60"/>
      <c r="PZD2157" s="60"/>
      <c r="PZE2157" s="60"/>
      <c r="PZF2157" s="60"/>
      <c r="PZG2157" s="60"/>
      <c r="PZH2157" s="60"/>
      <c r="PZI2157" s="60"/>
      <c r="PZJ2157" s="60"/>
      <c r="PZK2157" s="60"/>
      <c r="PZL2157" s="60"/>
      <c r="PZM2157" s="60"/>
      <c r="PZN2157" s="60"/>
      <c r="PZO2157" s="60"/>
      <c r="PZP2157" s="60"/>
      <c r="PZQ2157" s="60"/>
      <c r="PZR2157" s="60"/>
      <c r="PZS2157" s="60"/>
      <c r="PZT2157" s="60"/>
      <c r="PZU2157" s="60"/>
      <c r="PZV2157" s="60"/>
      <c r="PZW2157" s="60"/>
      <c r="PZX2157" s="60"/>
      <c r="PZY2157" s="60"/>
      <c r="PZZ2157" s="60"/>
      <c r="QAA2157" s="60"/>
      <c r="QAB2157" s="60"/>
      <c r="QAC2157" s="60"/>
      <c r="QAD2157" s="60"/>
      <c r="QAE2157" s="60"/>
      <c r="QAF2157" s="60"/>
      <c r="QAG2157" s="60"/>
      <c r="QAH2157" s="60"/>
      <c r="QAI2157" s="60"/>
      <c r="QAJ2157" s="60"/>
      <c r="QAK2157" s="60"/>
      <c r="QAL2157" s="60"/>
      <c r="QAM2157" s="60"/>
      <c r="QAN2157" s="60"/>
      <c r="QAO2157" s="60"/>
      <c r="QAP2157" s="60"/>
      <c r="QAQ2157" s="60"/>
      <c r="QAR2157" s="60"/>
      <c r="QAS2157" s="60"/>
      <c r="QAT2157" s="60"/>
      <c r="QAU2157" s="60"/>
      <c r="QAV2157" s="60"/>
      <c r="QAW2157" s="60"/>
      <c r="QAX2157" s="60"/>
      <c r="QAY2157" s="60"/>
      <c r="QAZ2157" s="60"/>
      <c r="QBA2157" s="60"/>
      <c r="QBB2157" s="60"/>
      <c r="QBC2157" s="60"/>
      <c r="QBD2157" s="60"/>
      <c r="QBE2157" s="60"/>
      <c r="QBF2157" s="60"/>
      <c r="QBG2157" s="60"/>
      <c r="QBH2157" s="60"/>
      <c r="QBI2157" s="60"/>
      <c r="QBJ2157" s="60"/>
      <c r="QBK2157" s="60"/>
      <c r="QBL2157" s="60"/>
      <c r="QBM2157" s="60"/>
      <c r="QBN2157" s="60"/>
      <c r="QBO2157" s="60"/>
      <c r="QBP2157" s="60"/>
      <c r="QBQ2157" s="60"/>
      <c r="QBR2157" s="60"/>
      <c r="QBS2157" s="60"/>
      <c r="QBT2157" s="60"/>
      <c r="QBU2157" s="60"/>
      <c r="QBV2157" s="60"/>
      <c r="QBW2157" s="60"/>
      <c r="QBX2157" s="60"/>
      <c r="QBY2157" s="60"/>
      <c r="QBZ2157" s="60"/>
      <c r="QCA2157" s="60"/>
      <c r="QCB2157" s="60"/>
      <c r="QCC2157" s="60"/>
      <c r="QCD2157" s="60"/>
      <c r="QCE2157" s="60"/>
      <c r="QCF2157" s="60"/>
      <c r="QCG2157" s="60"/>
      <c r="QCH2157" s="60"/>
      <c r="QCI2157" s="60"/>
      <c r="QCJ2157" s="60"/>
      <c r="QCK2157" s="60"/>
      <c r="QCL2157" s="60"/>
      <c r="QCM2157" s="60"/>
      <c r="QCN2157" s="60"/>
      <c r="QCO2157" s="60"/>
      <c r="QCP2157" s="60"/>
      <c r="QCQ2157" s="60"/>
      <c r="QCR2157" s="60"/>
      <c r="QCS2157" s="60"/>
      <c r="QCT2157" s="60"/>
      <c r="QCU2157" s="60"/>
      <c r="QCV2157" s="60"/>
      <c r="QCW2157" s="60"/>
      <c r="QCX2157" s="60"/>
      <c r="QCY2157" s="60"/>
      <c r="QCZ2157" s="60"/>
      <c r="QDA2157" s="60"/>
      <c r="QDB2157" s="60"/>
      <c r="QDC2157" s="60"/>
      <c r="QDD2157" s="60"/>
      <c r="QDE2157" s="60"/>
      <c r="QDF2157" s="60"/>
      <c r="QDG2157" s="60"/>
      <c r="QDH2157" s="60"/>
      <c r="QDI2157" s="60"/>
      <c r="QDJ2157" s="60"/>
      <c r="QDK2157" s="60"/>
      <c r="QDL2157" s="60"/>
      <c r="QDM2157" s="60"/>
      <c r="QDN2157" s="60"/>
      <c r="QDO2157" s="60"/>
      <c r="QDP2157" s="60"/>
      <c r="QDQ2157" s="60"/>
      <c r="QDR2157" s="60"/>
      <c r="QDS2157" s="60"/>
      <c r="QDT2157" s="60"/>
      <c r="QDU2157" s="60"/>
      <c r="QDV2157" s="60"/>
      <c r="QDW2157" s="60"/>
      <c r="QDX2157" s="60"/>
      <c r="QDY2157" s="60"/>
      <c r="QDZ2157" s="60"/>
      <c r="QEA2157" s="60"/>
      <c r="QEB2157" s="60"/>
      <c r="QEC2157" s="60"/>
      <c r="QED2157" s="60"/>
      <c r="QEE2157" s="60"/>
      <c r="QEF2157" s="60"/>
      <c r="QEG2157" s="60"/>
      <c r="QEH2157" s="60"/>
      <c r="QEI2157" s="60"/>
      <c r="QEJ2157" s="60"/>
      <c r="QEK2157" s="60"/>
      <c r="QEL2157" s="60"/>
      <c r="QEM2157" s="60"/>
      <c r="QEN2157" s="60"/>
      <c r="QEO2157" s="60"/>
      <c r="QEP2157" s="60"/>
      <c r="QEQ2157" s="60"/>
      <c r="QER2157" s="60"/>
      <c r="QES2157" s="60"/>
      <c r="QET2157" s="60"/>
      <c r="QEU2157" s="60"/>
      <c r="QEV2157" s="60"/>
      <c r="QEW2157" s="60"/>
      <c r="QEX2157" s="60"/>
      <c r="QEY2157" s="60"/>
      <c r="QEZ2157" s="60"/>
      <c r="QFA2157" s="60"/>
      <c r="QFB2157" s="60"/>
      <c r="QFC2157" s="60"/>
      <c r="QFD2157" s="60"/>
      <c r="QFE2157" s="60"/>
      <c r="QFF2157" s="60"/>
      <c r="QFG2157" s="60"/>
      <c r="QFH2157" s="60"/>
      <c r="QFI2157" s="60"/>
      <c r="QFJ2157" s="60"/>
      <c r="QFK2157" s="60"/>
      <c r="QFL2157" s="60"/>
      <c r="QFM2157" s="60"/>
      <c r="QFN2157" s="60"/>
      <c r="QFO2157" s="60"/>
      <c r="QFP2157" s="60"/>
      <c r="QFQ2157" s="60"/>
      <c r="QFR2157" s="60"/>
      <c r="QFS2157" s="60"/>
      <c r="QFT2157" s="60"/>
      <c r="QFU2157" s="60"/>
      <c r="QFV2157" s="60"/>
      <c r="QFW2157" s="60"/>
      <c r="QFX2157" s="60"/>
      <c r="QFY2157" s="60"/>
      <c r="QFZ2157" s="60"/>
      <c r="QGA2157" s="60"/>
      <c r="QGB2157" s="60"/>
      <c r="QGC2157" s="60"/>
      <c r="QGD2157" s="60"/>
      <c r="QGE2157" s="60"/>
      <c r="QGF2157" s="60"/>
      <c r="QGG2157" s="60"/>
      <c r="QGH2157" s="60"/>
      <c r="QGI2157" s="60"/>
      <c r="QGJ2157" s="60"/>
      <c r="QGK2157" s="60"/>
      <c r="QGL2157" s="60"/>
      <c r="QGM2157" s="60"/>
      <c r="QGN2157" s="60"/>
      <c r="QGO2157" s="60"/>
      <c r="QGP2157" s="60"/>
      <c r="QGQ2157" s="60"/>
      <c r="QGR2157" s="60"/>
      <c r="QGS2157" s="60"/>
      <c r="QGT2157" s="60"/>
      <c r="QGU2157" s="60"/>
      <c r="QGV2157" s="60"/>
      <c r="QGW2157" s="60"/>
      <c r="QGX2157" s="60"/>
      <c r="QGY2157" s="60"/>
      <c r="QGZ2157" s="60"/>
      <c r="QHA2157" s="60"/>
      <c r="QHB2157" s="60"/>
      <c r="QHC2157" s="60"/>
      <c r="QHD2157" s="60"/>
      <c r="QHE2157" s="60"/>
      <c r="QHF2157" s="60"/>
      <c r="QHG2157" s="60"/>
      <c r="QHH2157" s="60"/>
      <c r="QHI2157" s="60"/>
      <c r="QHJ2157" s="60"/>
      <c r="QHK2157" s="60"/>
      <c r="QHL2157" s="60"/>
      <c r="QHM2157" s="60"/>
      <c r="QHN2157" s="60"/>
      <c r="QHO2157" s="60"/>
      <c r="QHP2157" s="60"/>
      <c r="QHQ2157" s="60"/>
      <c r="QHR2157" s="60"/>
      <c r="QHS2157" s="60"/>
      <c r="QHT2157" s="60"/>
      <c r="QHU2157" s="60"/>
      <c r="QHV2157" s="60"/>
      <c r="QHW2157" s="60"/>
      <c r="QHX2157" s="60"/>
      <c r="QHY2157" s="60"/>
      <c r="QHZ2157" s="60"/>
      <c r="QIA2157" s="60"/>
      <c r="QIB2157" s="60"/>
      <c r="QIC2157" s="60"/>
      <c r="QID2157" s="60"/>
      <c r="QIE2157" s="60"/>
      <c r="QIF2157" s="60"/>
      <c r="QIG2157" s="60"/>
      <c r="QIH2157" s="60"/>
      <c r="QII2157" s="60"/>
      <c r="QIJ2157" s="60"/>
      <c r="QIK2157" s="60"/>
      <c r="QIL2157" s="60"/>
      <c r="QIM2157" s="60"/>
      <c r="QIN2157" s="60"/>
      <c r="QIO2157" s="60"/>
      <c r="QIP2157" s="60"/>
      <c r="QIQ2157" s="60"/>
      <c r="QIR2157" s="60"/>
      <c r="QIS2157" s="60"/>
      <c r="QIT2157" s="60"/>
      <c r="QIU2157" s="60"/>
      <c r="QIV2157" s="60"/>
      <c r="QIW2157" s="60"/>
      <c r="QIX2157" s="60"/>
      <c r="QIY2157" s="60"/>
      <c r="QIZ2157" s="60"/>
      <c r="QJA2157" s="60"/>
      <c r="QJB2157" s="60"/>
      <c r="QJC2157" s="60"/>
      <c r="QJD2157" s="60"/>
      <c r="QJE2157" s="60"/>
      <c r="QJF2157" s="60"/>
      <c r="QJG2157" s="60"/>
      <c r="QJH2157" s="60"/>
      <c r="QJI2157" s="60"/>
      <c r="QJJ2157" s="60"/>
      <c r="QJK2157" s="60"/>
      <c r="QJL2157" s="60"/>
      <c r="QJM2157" s="60"/>
      <c r="QJN2157" s="60"/>
      <c r="QJO2157" s="60"/>
      <c r="QJP2157" s="60"/>
      <c r="QJQ2157" s="60"/>
      <c r="QJR2157" s="60"/>
      <c r="QJS2157" s="60"/>
      <c r="QJT2157" s="60"/>
      <c r="QJU2157" s="60"/>
      <c r="QJV2157" s="60"/>
      <c r="QJW2157" s="60"/>
      <c r="QJX2157" s="60"/>
      <c r="QJY2157" s="60"/>
      <c r="QJZ2157" s="60"/>
      <c r="QKA2157" s="60"/>
      <c r="QKB2157" s="60"/>
      <c r="QKC2157" s="60"/>
      <c r="QKD2157" s="60"/>
      <c r="QKE2157" s="60"/>
      <c r="QKF2157" s="60"/>
      <c r="QKG2157" s="60"/>
      <c r="QKH2157" s="60"/>
      <c r="QKI2157" s="60"/>
      <c r="QKJ2157" s="60"/>
      <c r="QKK2157" s="60"/>
      <c r="QKL2157" s="60"/>
      <c r="QKM2157" s="60"/>
      <c r="QKN2157" s="60"/>
      <c r="QKO2157" s="60"/>
      <c r="QKP2157" s="60"/>
      <c r="QKQ2157" s="60"/>
      <c r="QKR2157" s="60"/>
      <c r="QKS2157" s="60"/>
      <c r="QKT2157" s="60"/>
      <c r="QKU2157" s="60"/>
      <c r="QKV2157" s="60"/>
      <c r="QKW2157" s="60"/>
      <c r="QKX2157" s="60"/>
      <c r="QKY2157" s="60"/>
      <c r="QKZ2157" s="60"/>
      <c r="QLA2157" s="60"/>
      <c r="QLB2157" s="60"/>
      <c r="QLC2157" s="60"/>
      <c r="QLD2157" s="60"/>
      <c r="QLE2157" s="60"/>
      <c r="QLF2157" s="60"/>
      <c r="QLG2157" s="60"/>
      <c r="QLH2157" s="60"/>
      <c r="QLI2157" s="60"/>
      <c r="QLJ2157" s="60"/>
      <c r="QLK2157" s="60"/>
      <c r="QLL2157" s="60"/>
      <c r="QLM2157" s="60"/>
      <c r="QLN2157" s="60"/>
      <c r="QLO2157" s="60"/>
      <c r="QLP2157" s="60"/>
      <c r="QLQ2157" s="60"/>
      <c r="QLR2157" s="60"/>
      <c r="QLS2157" s="60"/>
      <c r="QLT2157" s="60"/>
      <c r="QLU2157" s="60"/>
      <c r="QLV2157" s="60"/>
      <c r="QLW2157" s="60"/>
      <c r="QLX2157" s="60"/>
      <c r="QLY2157" s="60"/>
      <c r="QLZ2157" s="60"/>
      <c r="QMA2157" s="60"/>
      <c r="QMB2157" s="60"/>
      <c r="QMC2157" s="60"/>
      <c r="QMD2157" s="60"/>
      <c r="QME2157" s="60"/>
      <c r="QMF2157" s="60"/>
      <c r="QMG2157" s="60"/>
      <c r="QMH2157" s="60"/>
      <c r="QMI2157" s="60"/>
      <c r="QMJ2157" s="60"/>
      <c r="QMK2157" s="60"/>
      <c r="QML2157" s="60"/>
      <c r="QMM2157" s="60"/>
      <c r="QMN2157" s="60"/>
      <c r="QMO2157" s="60"/>
      <c r="QMP2157" s="60"/>
      <c r="QMQ2157" s="60"/>
      <c r="QMR2157" s="60"/>
      <c r="QMS2157" s="60"/>
      <c r="QMT2157" s="60"/>
      <c r="QMU2157" s="60"/>
      <c r="QMV2157" s="60"/>
      <c r="QMW2157" s="60"/>
      <c r="QMX2157" s="60"/>
      <c r="QMY2157" s="60"/>
      <c r="QMZ2157" s="60"/>
      <c r="QNA2157" s="60"/>
      <c r="QNB2157" s="60"/>
      <c r="QNC2157" s="60"/>
      <c r="QND2157" s="60"/>
      <c r="QNE2157" s="60"/>
      <c r="QNF2157" s="60"/>
      <c r="QNG2157" s="60"/>
      <c r="QNH2157" s="60"/>
      <c r="QNI2157" s="60"/>
      <c r="QNJ2157" s="60"/>
      <c r="QNK2157" s="60"/>
      <c r="QNL2157" s="60"/>
      <c r="QNM2157" s="60"/>
      <c r="QNN2157" s="60"/>
      <c r="QNO2157" s="60"/>
      <c r="QNP2157" s="60"/>
      <c r="QNQ2157" s="60"/>
      <c r="QNR2157" s="60"/>
      <c r="QNS2157" s="60"/>
      <c r="QNT2157" s="60"/>
      <c r="QNU2157" s="60"/>
      <c r="QNV2157" s="60"/>
      <c r="QNW2157" s="60"/>
      <c r="QNX2157" s="60"/>
      <c r="QNY2157" s="60"/>
      <c r="QNZ2157" s="60"/>
      <c r="QOA2157" s="60"/>
      <c r="QOB2157" s="60"/>
      <c r="QOC2157" s="60"/>
      <c r="QOD2157" s="60"/>
      <c r="QOE2157" s="60"/>
      <c r="QOF2157" s="60"/>
      <c r="QOG2157" s="60"/>
      <c r="QOH2157" s="60"/>
      <c r="QOI2157" s="60"/>
      <c r="QOJ2157" s="60"/>
      <c r="QOK2157" s="60"/>
      <c r="QOL2157" s="60"/>
      <c r="QOM2157" s="60"/>
      <c r="QON2157" s="60"/>
      <c r="QOO2157" s="60"/>
      <c r="QOP2157" s="60"/>
      <c r="QOQ2157" s="60"/>
      <c r="QOR2157" s="60"/>
      <c r="QOS2157" s="60"/>
      <c r="QOT2157" s="60"/>
      <c r="QOU2157" s="60"/>
      <c r="QOV2157" s="60"/>
      <c r="QOW2157" s="60"/>
      <c r="QOX2157" s="60"/>
      <c r="QOY2157" s="60"/>
      <c r="QOZ2157" s="60"/>
      <c r="QPA2157" s="60"/>
      <c r="QPB2157" s="60"/>
      <c r="QPC2157" s="60"/>
      <c r="QPD2157" s="60"/>
      <c r="QPE2157" s="60"/>
      <c r="QPF2157" s="60"/>
      <c r="QPG2157" s="60"/>
      <c r="QPH2157" s="60"/>
      <c r="QPI2157" s="60"/>
      <c r="QPJ2157" s="60"/>
      <c r="QPK2157" s="60"/>
      <c r="QPL2157" s="60"/>
      <c r="QPM2157" s="60"/>
      <c r="QPN2157" s="60"/>
      <c r="QPO2157" s="60"/>
      <c r="QPP2157" s="60"/>
      <c r="QPQ2157" s="60"/>
      <c r="QPR2157" s="60"/>
      <c r="QPS2157" s="60"/>
      <c r="QPT2157" s="60"/>
      <c r="QPU2157" s="60"/>
      <c r="QPV2157" s="60"/>
      <c r="QPW2157" s="60"/>
      <c r="QPX2157" s="60"/>
      <c r="QPY2157" s="60"/>
      <c r="QPZ2157" s="60"/>
      <c r="QQA2157" s="60"/>
      <c r="QQB2157" s="60"/>
      <c r="QQC2157" s="60"/>
      <c r="QQD2157" s="60"/>
      <c r="QQE2157" s="60"/>
      <c r="QQF2157" s="60"/>
      <c r="QQG2157" s="60"/>
      <c r="QQH2157" s="60"/>
      <c r="QQI2157" s="60"/>
      <c r="QQJ2157" s="60"/>
      <c r="QQK2157" s="60"/>
      <c r="QQL2157" s="60"/>
      <c r="QQM2157" s="60"/>
      <c r="QQN2157" s="60"/>
      <c r="QQO2157" s="60"/>
      <c r="QQP2157" s="60"/>
      <c r="QQQ2157" s="60"/>
      <c r="QQR2157" s="60"/>
      <c r="QQS2157" s="60"/>
      <c r="QQT2157" s="60"/>
      <c r="QQU2157" s="60"/>
      <c r="QQV2157" s="60"/>
      <c r="QQW2157" s="60"/>
      <c r="QQX2157" s="60"/>
      <c r="QQY2157" s="60"/>
      <c r="QQZ2157" s="60"/>
      <c r="QRA2157" s="60"/>
      <c r="QRB2157" s="60"/>
      <c r="QRC2157" s="60"/>
      <c r="QRD2157" s="60"/>
      <c r="QRE2157" s="60"/>
      <c r="QRF2157" s="60"/>
      <c r="QRG2157" s="60"/>
      <c r="QRH2157" s="60"/>
      <c r="QRI2157" s="60"/>
      <c r="QRJ2157" s="60"/>
      <c r="QRK2157" s="60"/>
      <c r="QRL2157" s="60"/>
      <c r="QRM2157" s="60"/>
      <c r="QRN2157" s="60"/>
      <c r="QRO2157" s="60"/>
      <c r="QRP2157" s="60"/>
      <c r="QRQ2157" s="60"/>
      <c r="QRR2157" s="60"/>
      <c r="QRS2157" s="60"/>
      <c r="QRT2157" s="60"/>
      <c r="QRU2157" s="60"/>
      <c r="QRV2157" s="60"/>
      <c r="QRW2157" s="60"/>
      <c r="QRX2157" s="60"/>
      <c r="QRY2157" s="60"/>
      <c r="QRZ2157" s="60"/>
      <c r="QSA2157" s="60"/>
      <c r="QSB2157" s="60"/>
      <c r="QSC2157" s="60"/>
      <c r="QSD2157" s="60"/>
      <c r="QSE2157" s="60"/>
      <c r="QSF2157" s="60"/>
      <c r="QSG2157" s="60"/>
      <c r="QSH2157" s="60"/>
      <c r="QSI2157" s="60"/>
      <c r="QSJ2157" s="60"/>
      <c r="QSK2157" s="60"/>
      <c r="QSL2157" s="60"/>
      <c r="QSM2157" s="60"/>
      <c r="QSN2157" s="60"/>
      <c r="QSO2157" s="60"/>
      <c r="QSP2157" s="60"/>
      <c r="QSQ2157" s="60"/>
      <c r="QSR2157" s="60"/>
      <c r="QSS2157" s="60"/>
      <c r="QST2157" s="60"/>
      <c r="QSU2157" s="60"/>
      <c r="QSV2157" s="60"/>
      <c r="QSW2157" s="60"/>
      <c r="QSX2157" s="60"/>
      <c r="QSY2157" s="60"/>
      <c r="QSZ2157" s="60"/>
      <c r="QTA2157" s="60"/>
      <c r="QTB2157" s="60"/>
      <c r="QTC2157" s="60"/>
      <c r="QTD2157" s="60"/>
      <c r="QTE2157" s="60"/>
      <c r="QTF2157" s="60"/>
      <c r="QTG2157" s="60"/>
      <c r="QTH2157" s="60"/>
      <c r="QTI2157" s="60"/>
      <c r="QTJ2157" s="60"/>
      <c r="QTK2157" s="60"/>
      <c r="QTL2157" s="60"/>
      <c r="QTM2157" s="60"/>
      <c r="QTN2157" s="60"/>
      <c r="QTO2157" s="60"/>
      <c r="QTP2157" s="60"/>
      <c r="QTQ2157" s="60"/>
      <c r="QTR2157" s="60"/>
      <c r="QTS2157" s="60"/>
      <c r="QTT2157" s="60"/>
      <c r="QTU2157" s="60"/>
      <c r="QTV2157" s="60"/>
      <c r="QTW2157" s="60"/>
      <c r="QTX2157" s="60"/>
      <c r="QTY2157" s="60"/>
      <c r="QTZ2157" s="60"/>
      <c r="QUA2157" s="60"/>
      <c r="QUB2157" s="60"/>
      <c r="QUC2157" s="60"/>
      <c r="QUD2157" s="60"/>
      <c r="QUE2157" s="60"/>
      <c r="QUF2157" s="60"/>
      <c r="QUG2157" s="60"/>
      <c r="QUH2157" s="60"/>
      <c r="QUI2157" s="60"/>
      <c r="QUJ2157" s="60"/>
      <c r="QUK2157" s="60"/>
      <c r="QUL2157" s="60"/>
      <c r="QUM2157" s="60"/>
      <c r="QUN2157" s="60"/>
      <c r="QUO2157" s="60"/>
      <c r="QUP2157" s="60"/>
      <c r="QUQ2157" s="60"/>
      <c r="QUR2157" s="60"/>
      <c r="QUS2157" s="60"/>
      <c r="QUT2157" s="60"/>
      <c r="QUU2157" s="60"/>
      <c r="QUV2157" s="60"/>
      <c r="QUW2157" s="60"/>
      <c r="QUX2157" s="60"/>
      <c r="QUY2157" s="60"/>
      <c r="QUZ2157" s="60"/>
      <c r="QVA2157" s="60"/>
      <c r="QVB2157" s="60"/>
      <c r="QVC2157" s="60"/>
      <c r="QVD2157" s="60"/>
      <c r="QVE2157" s="60"/>
      <c r="QVF2157" s="60"/>
      <c r="QVG2157" s="60"/>
      <c r="QVH2157" s="60"/>
      <c r="QVI2157" s="60"/>
      <c r="QVJ2157" s="60"/>
      <c r="QVK2157" s="60"/>
      <c r="QVL2157" s="60"/>
      <c r="QVM2157" s="60"/>
      <c r="QVN2157" s="60"/>
      <c r="QVO2157" s="60"/>
      <c r="QVP2157" s="60"/>
      <c r="QVQ2157" s="60"/>
      <c r="QVR2157" s="60"/>
      <c r="QVS2157" s="60"/>
      <c r="QVT2157" s="60"/>
      <c r="QVU2157" s="60"/>
      <c r="QVV2157" s="60"/>
      <c r="QVW2157" s="60"/>
      <c r="QVX2157" s="60"/>
      <c r="QVY2157" s="60"/>
      <c r="QVZ2157" s="60"/>
      <c r="QWA2157" s="60"/>
      <c r="QWB2157" s="60"/>
      <c r="QWC2157" s="60"/>
      <c r="QWD2157" s="60"/>
      <c r="QWE2157" s="60"/>
      <c r="QWF2157" s="60"/>
      <c r="QWG2157" s="60"/>
      <c r="QWH2157" s="60"/>
      <c r="QWI2157" s="60"/>
      <c r="QWJ2157" s="60"/>
      <c r="QWK2157" s="60"/>
      <c r="QWL2157" s="60"/>
      <c r="QWM2157" s="60"/>
      <c r="QWN2157" s="60"/>
      <c r="QWO2157" s="60"/>
      <c r="QWP2157" s="60"/>
      <c r="QWQ2157" s="60"/>
      <c r="QWR2157" s="60"/>
      <c r="QWS2157" s="60"/>
      <c r="QWT2157" s="60"/>
      <c r="QWU2157" s="60"/>
      <c r="QWV2157" s="60"/>
      <c r="QWW2157" s="60"/>
      <c r="QWX2157" s="60"/>
      <c r="QWY2157" s="60"/>
      <c r="QWZ2157" s="60"/>
      <c r="QXA2157" s="60"/>
      <c r="QXB2157" s="60"/>
      <c r="QXC2157" s="60"/>
      <c r="QXD2157" s="60"/>
      <c r="QXE2157" s="60"/>
      <c r="QXF2157" s="60"/>
      <c r="QXG2157" s="60"/>
      <c r="QXH2157" s="60"/>
      <c r="QXI2157" s="60"/>
      <c r="QXJ2157" s="60"/>
      <c r="QXK2157" s="60"/>
      <c r="QXL2157" s="60"/>
      <c r="QXM2157" s="60"/>
      <c r="QXN2157" s="60"/>
      <c r="QXO2157" s="60"/>
      <c r="QXP2157" s="60"/>
      <c r="QXQ2157" s="60"/>
      <c r="QXR2157" s="60"/>
      <c r="QXS2157" s="60"/>
      <c r="QXT2157" s="60"/>
      <c r="QXU2157" s="60"/>
      <c r="QXV2157" s="60"/>
      <c r="QXW2157" s="60"/>
      <c r="QXX2157" s="60"/>
      <c r="QXY2157" s="60"/>
      <c r="QXZ2157" s="60"/>
      <c r="QYA2157" s="60"/>
      <c r="QYB2157" s="60"/>
      <c r="QYC2157" s="60"/>
      <c r="QYD2157" s="60"/>
      <c r="QYE2157" s="60"/>
      <c r="QYF2157" s="60"/>
      <c r="QYG2157" s="60"/>
      <c r="QYH2157" s="60"/>
      <c r="QYI2157" s="60"/>
      <c r="QYJ2157" s="60"/>
      <c r="QYK2157" s="60"/>
      <c r="QYL2157" s="60"/>
      <c r="QYM2157" s="60"/>
      <c r="QYN2157" s="60"/>
      <c r="QYO2157" s="60"/>
      <c r="QYP2157" s="60"/>
      <c r="QYQ2157" s="60"/>
      <c r="QYR2157" s="60"/>
      <c r="QYS2157" s="60"/>
      <c r="QYT2157" s="60"/>
      <c r="QYU2157" s="60"/>
      <c r="QYV2157" s="60"/>
      <c r="QYW2157" s="60"/>
      <c r="QYX2157" s="60"/>
      <c r="QYY2157" s="60"/>
      <c r="QYZ2157" s="60"/>
      <c r="QZA2157" s="60"/>
      <c r="QZB2157" s="60"/>
      <c r="QZC2157" s="60"/>
      <c r="QZD2157" s="60"/>
      <c r="QZE2157" s="60"/>
      <c r="QZF2157" s="60"/>
      <c r="QZG2157" s="60"/>
      <c r="QZH2157" s="60"/>
      <c r="QZI2157" s="60"/>
      <c r="QZJ2157" s="60"/>
      <c r="QZK2157" s="60"/>
      <c r="QZL2157" s="60"/>
      <c r="QZM2157" s="60"/>
      <c r="QZN2157" s="60"/>
      <c r="QZO2157" s="60"/>
      <c r="QZP2157" s="60"/>
      <c r="QZQ2157" s="60"/>
      <c r="QZR2157" s="60"/>
      <c r="QZS2157" s="60"/>
      <c r="QZT2157" s="60"/>
      <c r="QZU2157" s="60"/>
      <c r="QZV2157" s="60"/>
      <c r="QZW2157" s="60"/>
      <c r="QZX2157" s="60"/>
      <c r="QZY2157" s="60"/>
      <c r="QZZ2157" s="60"/>
      <c r="RAA2157" s="60"/>
      <c r="RAB2157" s="60"/>
      <c r="RAC2157" s="60"/>
      <c r="RAD2157" s="60"/>
      <c r="RAE2157" s="60"/>
      <c r="RAF2157" s="60"/>
      <c r="RAG2157" s="60"/>
      <c r="RAH2157" s="60"/>
      <c r="RAI2157" s="60"/>
      <c r="RAJ2157" s="60"/>
      <c r="RAK2157" s="60"/>
      <c r="RAL2157" s="60"/>
      <c r="RAM2157" s="60"/>
      <c r="RAN2157" s="60"/>
      <c r="RAO2157" s="60"/>
      <c r="RAP2157" s="60"/>
      <c r="RAQ2157" s="60"/>
      <c r="RAR2157" s="60"/>
      <c r="RAS2157" s="60"/>
      <c r="RAT2157" s="60"/>
      <c r="RAU2157" s="60"/>
      <c r="RAV2157" s="60"/>
      <c r="RAW2157" s="60"/>
      <c r="RAX2157" s="60"/>
      <c r="RAY2157" s="60"/>
      <c r="RAZ2157" s="60"/>
      <c r="RBA2157" s="60"/>
      <c r="RBB2157" s="60"/>
      <c r="RBC2157" s="60"/>
      <c r="RBD2157" s="60"/>
      <c r="RBE2157" s="60"/>
      <c r="RBF2157" s="60"/>
      <c r="RBG2157" s="60"/>
      <c r="RBH2157" s="60"/>
      <c r="RBI2157" s="60"/>
      <c r="RBJ2157" s="60"/>
      <c r="RBK2157" s="60"/>
      <c r="RBL2157" s="60"/>
      <c r="RBM2157" s="60"/>
      <c r="RBN2157" s="60"/>
      <c r="RBO2157" s="60"/>
      <c r="RBP2157" s="60"/>
      <c r="RBQ2157" s="60"/>
      <c r="RBR2157" s="60"/>
      <c r="RBS2157" s="60"/>
      <c r="RBT2157" s="60"/>
      <c r="RBU2157" s="60"/>
      <c r="RBV2157" s="60"/>
      <c r="RBW2157" s="60"/>
      <c r="RBX2157" s="60"/>
      <c r="RBY2157" s="60"/>
      <c r="RBZ2157" s="60"/>
      <c r="RCA2157" s="60"/>
      <c r="RCB2157" s="60"/>
      <c r="RCC2157" s="60"/>
      <c r="RCD2157" s="60"/>
      <c r="RCE2157" s="60"/>
      <c r="RCF2157" s="60"/>
      <c r="RCG2157" s="60"/>
      <c r="RCH2157" s="60"/>
      <c r="RCI2157" s="60"/>
      <c r="RCJ2157" s="60"/>
      <c r="RCK2157" s="60"/>
      <c r="RCL2157" s="60"/>
      <c r="RCM2157" s="60"/>
      <c r="RCN2157" s="60"/>
      <c r="RCO2157" s="60"/>
      <c r="RCP2157" s="60"/>
      <c r="RCQ2157" s="60"/>
      <c r="RCR2157" s="60"/>
      <c r="RCS2157" s="60"/>
      <c r="RCT2157" s="60"/>
      <c r="RCU2157" s="60"/>
      <c r="RCV2157" s="60"/>
      <c r="RCW2157" s="60"/>
      <c r="RCX2157" s="60"/>
      <c r="RCY2157" s="60"/>
      <c r="RCZ2157" s="60"/>
      <c r="RDA2157" s="60"/>
      <c r="RDB2157" s="60"/>
      <c r="RDC2157" s="60"/>
      <c r="RDD2157" s="60"/>
      <c r="RDE2157" s="60"/>
      <c r="RDF2157" s="60"/>
      <c r="RDG2157" s="60"/>
      <c r="RDH2157" s="60"/>
      <c r="RDI2157" s="60"/>
      <c r="RDJ2157" s="60"/>
      <c r="RDK2157" s="60"/>
      <c r="RDL2157" s="60"/>
      <c r="RDM2157" s="60"/>
      <c r="RDN2157" s="60"/>
      <c r="RDO2157" s="60"/>
      <c r="RDP2157" s="60"/>
      <c r="RDQ2157" s="60"/>
      <c r="RDR2157" s="60"/>
      <c r="RDS2157" s="60"/>
      <c r="RDT2157" s="60"/>
      <c r="RDU2157" s="60"/>
      <c r="RDV2157" s="60"/>
      <c r="RDW2157" s="60"/>
      <c r="RDX2157" s="60"/>
      <c r="RDY2157" s="60"/>
      <c r="RDZ2157" s="60"/>
      <c r="REA2157" s="60"/>
      <c r="REB2157" s="60"/>
      <c r="REC2157" s="60"/>
      <c r="RED2157" s="60"/>
      <c r="REE2157" s="60"/>
      <c r="REF2157" s="60"/>
      <c r="REG2157" s="60"/>
      <c r="REH2157" s="60"/>
      <c r="REI2157" s="60"/>
      <c r="REJ2157" s="60"/>
      <c r="REK2157" s="60"/>
      <c r="REL2157" s="60"/>
      <c r="REM2157" s="60"/>
      <c r="REN2157" s="60"/>
      <c r="REO2157" s="60"/>
      <c r="REP2157" s="60"/>
      <c r="REQ2157" s="60"/>
      <c r="RER2157" s="60"/>
      <c r="RES2157" s="60"/>
      <c r="RET2157" s="60"/>
      <c r="REU2157" s="60"/>
      <c r="REV2157" s="60"/>
      <c r="REW2157" s="60"/>
      <c r="REX2157" s="60"/>
      <c r="REY2157" s="60"/>
      <c r="REZ2157" s="60"/>
      <c r="RFA2157" s="60"/>
      <c r="RFB2157" s="60"/>
      <c r="RFC2157" s="60"/>
      <c r="RFD2157" s="60"/>
      <c r="RFE2157" s="60"/>
      <c r="RFF2157" s="60"/>
      <c r="RFG2157" s="60"/>
      <c r="RFH2157" s="60"/>
      <c r="RFI2157" s="60"/>
      <c r="RFJ2157" s="60"/>
      <c r="RFK2157" s="60"/>
      <c r="RFL2157" s="60"/>
      <c r="RFM2157" s="60"/>
      <c r="RFN2157" s="60"/>
      <c r="RFO2157" s="60"/>
      <c r="RFP2157" s="60"/>
      <c r="RFQ2157" s="60"/>
      <c r="RFR2157" s="60"/>
      <c r="RFS2157" s="60"/>
      <c r="RFT2157" s="60"/>
      <c r="RFU2157" s="60"/>
      <c r="RFV2157" s="60"/>
      <c r="RFW2157" s="60"/>
      <c r="RFX2157" s="60"/>
      <c r="RFY2157" s="60"/>
      <c r="RFZ2157" s="60"/>
      <c r="RGA2157" s="60"/>
      <c r="RGB2157" s="60"/>
      <c r="RGC2157" s="60"/>
      <c r="RGD2157" s="60"/>
      <c r="RGE2157" s="60"/>
      <c r="RGF2157" s="60"/>
      <c r="RGG2157" s="60"/>
      <c r="RGH2157" s="60"/>
      <c r="RGI2157" s="60"/>
      <c r="RGJ2157" s="60"/>
      <c r="RGK2157" s="60"/>
      <c r="RGL2157" s="60"/>
      <c r="RGM2157" s="60"/>
      <c r="RGN2157" s="60"/>
      <c r="RGO2157" s="60"/>
      <c r="RGP2157" s="60"/>
      <c r="RGQ2157" s="60"/>
      <c r="RGR2157" s="60"/>
      <c r="RGS2157" s="60"/>
      <c r="RGT2157" s="60"/>
      <c r="RGU2157" s="60"/>
      <c r="RGV2157" s="60"/>
      <c r="RGW2157" s="60"/>
      <c r="RGX2157" s="60"/>
      <c r="RGY2157" s="60"/>
      <c r="RGZ2157" s="60"/>
      <c r="RHA2157" s="60"/>
      <c r="RHB2157" s="60"/>
      <c r="RHC2157" s="60"/>
      <c r="RHD2157" s="60"/>
      <c r="RHE2157" s="60"/>
      <c r="RHF2157" s="60"/>
      <c r="RHG2157" s="60"/>
      <c r="RHH2157" s="60"/>
      <c r="RHI2157" s="60"/>
      <c r="RHJ2157" s="60"/>
      <c r="RHK2157" s="60"/>
      <c r="RHL2157" s="60"/>
      <c r="RHM2157" s="60"/>
      <c r="RHN2157" s="60"/>
      <c r="RHO2157" s="60"/>
      <c r="RHP2157" s="60"/>
      <c r="RHQ2157" s="60"/>
      <c r="RHR2157" s="60"/>
      <c r="RHS2157" s="60"/>
      <c r="RHT2157" s="60"/>
      <c r="RHU2157" s="60"/>
      <c r="RHV2157" s="60"/>
      <c r="RHW2157" s="60"/>
      <c r="RHX2157" s="60"/>
      <c r="RHY2157" s="60"/>
      <c r="RHZ2157" s="60"/>
      <c r="RIA2157" s="60"/>
      <c r="RIB2157" s="60"/>
      <c r="RIC2157" s="60"/>
      <c r="RID2157" s="60"/>
      <c r="RIE2157" s="60"/>
      <c r="RIF2157" s="60"/>
      <c r="RIG2157" s="60"/>
      <c r="RIH2157" s="60"/>
      <c r="RII2157" s="60"/>
      <c r="RIJ2157" s="60"/>
      <c r="RIK2157" s="60"/>
      <c r="RIL2157" s="60"/>
      <c r="RIM2157" s="60"/>
      <c r="RIN2157" s="60"/>
      <c r="RIO2157" s="60"/>
      <c r="RIP2157" s="60"/>
      <c r="RIQ2157" s="60"/>
      <c r="RIR2157" s="60"/>
      <c r="RIS2157" s="60"/>
      <c r="RIT2157" s="60"/>
      <c r="RIU2157" s="60"/>
      <c r="RIV2157" s="60"/>
      <c r="RIW2157" s="60"/>
      <c r="RIX2157" s="60"/>
      <c r="RIY2157" s="60"/>
      <c r="RIZ2157" s="60"/>
      <c r="RJA2157" s="60"/>
      <c r="RJB2157" s="60"/>
      <c r="RJC2157" s="60"/>
      <c r="RJD2157" s="60"/>
      <c r="RJE2157" s="60"/>
      <c r="RJF2157" s="60"/>
      <c r="RJG2157" s="60"/>
      <c r="RJH2157" s="60"/>
      <c r="RJI2157" s="60"/>
      <c r="RJJ2157" s="60"/>
      <c r="RJK2157" s="60"/>
      <c r="RJL2157" s="60"/>
      <c r="RJM2157" s="60"/>
      <c r="RJN2157" s="60"/>
      <c r="RJO2157" s="60"/>
      <c r="RJP2157" s="60"/>
      <c r="RJQ2157" s="60"/>
      <c r="RJR2157" s="60"/>
      <c r="RJS2157" s="60"/>
      <c r="RJT2157" s="60"/>
      <c r="RJU2157" s="60"/>
      <c r="RJV2157" s="60"/>
      <c r="RJW2157" s="60"/>
      <c r="RJX2157" s="60"/>
      <c r="RJY2157" s="60"/>
      <c r="RJZ2157" s="60"/>
      <c r="RKA2157" s="60"/>
      <c r="RKB2157" s="60"/>
      <c r="RKC2157" s="60"/>
      <c r="RKD2157" s="60"/>
      <c r="RKE2157" s="60"/>
      <c r="RKF2157" s="60"/>
      <c r="RKG2157" s="60"/>
      <c r="RKH2157" s="60"/>
      <c r="RKI2157" s="60"/>
      <c r="RKJ2157" s="60"/>
      <c r="RKK2157" s="60"/>
      <c r="RKL2157" s="60"/>
      <c r="RKM2157" s="60"/>
      <c r="RKN2157" s="60"/>
      <c r="RKO2157" s="60"/>
      <c r="RKP2157" s="60"/>
      <c r="RKQ2157" s="60"/>
      <c r="RKR2157" s="60"/>
      <c r="RKS2157" s="60"/>
      <c r="RKT2157" s="60"/>
      <c r="RKU2157" s="60"/>
      <c r="RKV2157" s="60"/>
      <c r="RKW2157" s="60"/>
      <c r="RKX2157" s="60"/>
      <c r="RKY2157" s="60"/>
      <c r="RKZ2157" s="60"/>
      <c r="RLA2157" s="60"/>
      <c r="RLB2157" s="60"/>
      <c r="RLC2157" s="60"/>
      <c r="RLD2157" s="60"/>
      <c r="RLE2157" s="60"/>
      <c r="RLF2157" s="60"/>
      <c r="RLG2157" s="60"/>
      <c r="RLH2157" s="60"/>
      <c r="RLI2157" s="60"/>
      <c r="RLJ2157" s="60"/>
      <c r="RLK2157" s="60"/>
      <c r="RLL2157" s="60"/>
      <c r="RLM2157" s="60"/>
      <c r="RLN2157" s="60"/>
      <c r="RLO2157" s="60"/>
      <c r="RLP2157" s="60"/>
      <c r="RLQ2157" s="60"/>
      <c r="RLR2157" s="60"/>
      <c r="RLS2157" s="60"/>
      <c r="RLT2157" s="60"/>
      <c r="RLU2157" s="60"/>
      <c r="RLV2157" s="60"/>
      <c r="RLW2157" s="60"/>
      <c r="RLX2157" s="60"/>
      <c r="RLY2157" s="60"/>
      <c r="RLZ2157" s="60"/>
      <c r="RMA2157" s="60"/>
      <c r="RMB2157" s="60"/>
      <c r="RMC2157" s="60"/>
      <c r="RMD2157" s="60"/>
      <c r="RME2157" s="60"/>
      <c r="RMF2157" s="60"/>
      <c r="RMG2157" s="60"/>
      <c r="RMH2157" s="60"/>
      <c r="RMI2157" s="60"/>
      <c r="RMJ2157" s="60"/>
      <c r="RMK2157" s="60"/>
      <c r="RML2157" s="60"/>
      <c r="RMM2157" s="60"/>
      <c r="RMN2157" s="60"/>
      <c r="RMO2157" s="60"/>
      <c r="RMP2157" s="60"/>
      <c r="RMQ2157" s="60"/>
      <c r="RMR2157" s="60"/>
      <c r="RMS2157" s="60"/>
      <c r="RMT2157" s="60"/>
      <c r="RMU2157" s="60"/>
      <c r="RMV2157" s="60"/>
      <c r="RMW2157" s="60"/>
      <c r="RMX2157" s="60"/>
      <c r="RMY2157" s="60"/>
      <c r="RMZ2157" s="60"/>
      <c r="RNA2157" s="60"/>
      <c r="RNB2157" s="60"/>
      <c r="RNC2157" s="60"/>
      <c r="RND2157" s="60"/>
      <c r="RNE2157" s="60"/>
      <c r="RNF2157" s="60"/>
      <c r="RNG2157" s="60"/>
      <c r="RNH2157" s="60"/>
      <c r="RNI2157" s="60"/>
      <c r="RNJ2157" s="60"/>
      <c r="RNK2157" s="60"/>
      <c r="RNL2157" s="60"/>
      <c r="RNM2157" s="60"/>
      <c r="RNN2157" s="60"/>
      <c r="RNO2157" s="60"/>
      <c r="RNP2157" s="60"/>
      <c r="RNQ2157" s="60"/>
      <c r="RNR2157" s="60"/>
      <c r="RNS2157" s="60"/>
      <c r="RNT2157" s="60"/>
      <c r="RNU2157" s="60"/>
      <c r="RNV2157" s="60"/>
      <c r="RNW2157" s="60"/>
      <c r="RNX2157" s="60"/>
      <c r="RNY2157" s="60"/>
      <c r="RNZ2157" s="60"/>
      <c r="ROA2157" s="60"/>
      <c r="ROB2157" s="60"/>
      <c r="ROC2157" s="60"/>
      <c r="ROD2157" s="60"/>
      <c r="ROE2157" s="60"/>
      <c r="ROF2157" s="60"/>
      <c r="ROG2157" s="60"/>
      <c r="ROH2157" s="60"/>
      <c r="ROI2157" s="60"/>
      <c r="ROJ2157" s="60"/>
      <c r="ROK2157" s="60"/>
      <c r="ROL2157" s="60"/>
      <c r="ROM2157" s="60"/>
      <c r="RON2157" s="60"/>
      <c r="ROO2157" s="60"/>
      <c r="ROP2157" s="60"/>
      <c r="ROQ2157" s="60"/>
      <c r="ROR2157" s="60"/>
      <c r="ROS2157" s="60"/>
      <c r="ROT2157" s="60"/>
      <c r="ROU2157" s="60"/>
      <c r="ROV2157" s="60"/>
      <c r="ROW2157" s="60"/>
      <c r="ROX2157" s="60"/>
      <c r="ROY2157" s="60"/>
      <c r="ROZ2157" s="60"/>
      <c r="RPA2157" s="60"/>
      <c r="RPB2157" s="60"/>
      <c r="RPC2157" s="60"/>
      <c r="RPD2157" s="60"/>
      <c r="RPE2157" s="60"/>
      <c r="RPF2157" s="60"/>
      <c r="RPG2157" s="60"/>
      <c r="RPH2157" s="60"/>
      <c r="RPI2157" s="60"/>
      <c r="RPJ2157" s="60"/>
      <c r="RPK2157" s="60"/>
      <c r="RPL2157" s="60"/>
      <c r="RPM2157" s="60"/>
      <c r="RPN2157" s="60"/>
      <c r="RPO2157" s="60"/>
      <c r="RPP2157" s="60"/>
      <c r="RPQ2157" s="60"/>
      <c r="RPR2157" s="60"/>
      <c r="RPS2157" s="60"/>
      <c r="RPT2157" s="60"/>
      <c r="RPU2157" s="60"/>
      <c r="RPV2157" s="60"/>
      <c r="RPW2157" s="60"/>
      <c r="RPX2157" s="60"/>
      <c r="RPY2157" s="60"/>
      <c r="RPZ2157" s="60"/>
      <c r="RQA2157" s="60"/>
      <c r="RQB2157" s="60"/>
      <c r="RQC2157" s="60"/>
      <c r="RQD2157" s="60"/>
      <c r="RQE2157" s="60"/>
      <c r="RQF2157" s="60"/>
      <c r="RQG2157" s="60"/>
      <c r="RQH2157" s="60"/>
      <c r="RQI2157" s="60"/>
      <c r="RQJ2157" s="60"/>
      <c r="RQK2157" s="60"/>
      <c r="RQL2157" s="60"/>
      <c r="RQM2157" s="60"/>
      <c r="RQN2157" s="60"/>
      <c r="RQO2157" s="60"/>
      <c r="RQP2157" s="60"/>
      <c r="RQQ2157" s="60"/>
      <c r="RQR2157" s="60"/>
      <c r="RQS2157" s="60"/>
      <c r="RQT2157" s="60"/>
      <c r="RQU2157" s="60"/>
      <c r="RQV2157" s="60"/>
      <c r="RQW2157" s="60"/>
      <c r="RQX2157" s="60"/>
      <c r="RQY2157" s="60"/>
      <c r="RQZ2157" s="60"/>
      <c r="RRA2157" s="60"/>
      <c r="RRB2157" s="60"/>
      <c r="RRC2157" s="60"/>
      <c r="RRD2157" s="60"/>
      <c r="RRE2157" s="60"/>
      <c r="RRF2157" s="60"/>
      <c r="RRG2157" s="60"/>
      <c r="RRH2157" s="60"/>
      <c r="RRI2157" s="60"/>
      <c r="RRJ2157" s="60"/>
      <c r="RRK2157" s="60"/>
      <c r="RRL2157" s="60"/>
      <c r="RRM2157" s="60"/>
      <c r="RRN2157" s="60"/>
      <c r="RRO2157" s="60"/>
      <c r="RRP2157" s="60"/>
      <c r="RRQ2157" s="60"/>
      <c r="RRR2157" s="60"/>
      <c r="RRS2157" s="60"/>
      <c r="RRT2157" s="60"/>
      <c r="RRU2157" s="60"/>
      <c r="RRV2157" s="60"/>
      <c r="RRW2157" s="60"/>
      <c r="RRX2157" s="60"/>
      <c r="RRY2157" s="60"/>
      <c r="RRZ2157" s="60"/>
      <c r="RSA2157" s="60"/>
      <c r="RSB2157" s="60"/>
      <c r="RSC2157" s="60"/>
      <c r="RSD2157" s="60"/>
      <c r="RSE2157" s="60"/>
      <c r="RSF2157" s="60"/>
      <c r="RSG2157" s="60"/>
      <c r="RSH2157" s="60"/>
      <c r="RSI2157" s="60"/>
      <c r="RSJ2157" s="60"/>
      <c r="RSK2157" s="60"/>
      <c r="RSL2157" s="60"/>
      <c r="RSM2157" s="60"/>
      <c r="RSN2157" s="60"/>
      <c r="RSO2157" s="60"/>
      <c r="RSP2157" s="60"/>
      <c r="RSQ2157" s="60"/>
      <c r="RSR2157" s="60"/>
      <c r="RSS2157" s="60"/>
      <c r="RST2157" s="60"/>
      <c r="RSU2157" s="60"/>
      <c r="RSV2157" s="60"/>
      <c r="RSW2157" s="60"/>
      <c r="RSX2157" s="60"/>
      <c r="RSY2157" s="60"/>
      <c r="RSZ2157" s="60"/>
      <c r="RTA2157" s="60"/>
      <c r="RTB2157" s="60"/>
      <c r="RTC2157" s="60"/>
      <c r="RTD2157" s="60"/>
      <c r="RTE2157" s="60"/>
      <c r="RTF2157" s="60"/>
      <c r="RTG2157" s="60"/>
      <c r="RTH2157" s="60"/>
      <c r="RTI2157" s="60"/>
      <c r="RTJ2157" s="60"/>
      <c r="RTK2157" s="60"/>
      <c r="RTL2157" s="60"/>
      <c r="RTM2157" s="60"/>
      <c r="RTN2157" s="60"/>
      <c r="RTO2157" s="60"/>
      <c r="RTP2157" s="60"/>
      <c r="RTQ2157" s="60"/>
      <c r="RTR2157" s="60"/>
      <c r="RTS2157" s="60"/>
      <c r="RTT2157" s="60"/>
      <c r="RTU2157" s="60"/>
      <c r="RTV2157" s="60"/>
      <c r="RTW2157" s="60"/>
      <c r="RTX2157" s="60"/>
      <c r="RTY2157" s="60"/>
      <c r="RTZ2157" s="60"/>
      <c r="RUA2157" s="60"/>
      <c r="RUB2157" s="60"/>
      <c r="RUC2157" s="60"/>
      <c r="RUD2157" s="60"/>
      <c r="RUE2157" s="60"/>
      <c r="RUF2157" s="60"/>
      <c r="RUG2157" s="60"/>
      <c r="RUH2157" s="60"/>
      <c r="RUI2157" s="60"/>
      <c r="RUJ2157" s="60"/>
      <c r="RUK2157" s="60"/>
      <c r="RUL2157" s="60"/>
      <c r="RUM2157" s="60"/>
      <c r="RUN2157" s="60"/>
      <c r="RUO2157" s="60"/>
      <c r="RUP2157" s="60"/>
      <c r="RUQ2157" s="60"/>
      <c r="RUR2157" s="60"/>
      <c r="RUS2157" s="60"/>
      <c r="RUT2157" s="60"/>
      <c r="RUU2157" s="60"/>
      <c r="RUV2157" s="60"/>
      <c r="RUW2157" s="60"/>
      <c r="RUX2157" s="60"/>
      <c r="RUY2157" s="60"/>
      <c r="RUZ2157" s="60"/>
      <c r="RVA2157" s="60"/>
      <c r="RVB2157" s="60"/>
      <c r="RVC2157" s="60"/>
      <c r="RVD2157" s="60"/>
      <c r="RVE2157" s="60"/>
      <c r="RVF2157" s="60"/>
      <c r="RVG2157" s="60"/>
      <c r="RVH2157" s="60"/>
      <c r="RVI2157" s="60"/>
      <c r="RVJ2157" s="60"/>
      <c r="RVK2157" s="60"/>
      <c r="RVL2157" s="60"/>
      <c r="RVM2157" s="60"/>
      <c r="RVN2157" s="60"/>
      <c r="RVO2157" s="60"/>
      <c r="RVP2157" s="60"/>
      <c r="RVQ2157" s="60"/>
      <c r="RVR2157" s="60"/>
      <c r="RVS2157" s="60"/>
      <c r="RVT2157" s="60"/>
      <c r="RVU2157" s="60"/>
      <c r="RVV2157" s="60"/>
      <c r="RVW2157" s="60"/>
      <c r="RVX2157" s="60"/>
      <c r="RVY2157" s="60"/>
      <c r="RVZ2157" s="60"/>
      <c r="RWA2157" s="60"/>
      <c r="RWB2157" s="60"/>
      <c r="RWC2157" s="60"/>
      <c r="RWD2157" s="60"/>
      <c r="RWE2157" s="60"/>
      <c r="RWF2157" s="60"/>
      <c r="RWG2157" s="60"/>
      <c r="RWH2157" s="60"/>
      <c r="RWI2157" s="60"/>
      <c r="RWJ2157" s="60"/>
      <c r="RWK2157" s="60"/>
      <c r="RWL2157" s="60"/>
      <c r="RWM2157" s="60"/>
      <c r="RWN2157" s="60"/>
      <c r="RWO2157" s="60"/>
      <c r="RWP2157" s="60"/>
      <c r="RWQ2157" s="60"/>
      <c r="RWR2157" s="60"/>
      <c r="RWS2157" s="60"/>
      <c r="RWT2157" s="60"/>
      <c r="RWU2157" s="60"/>
      <c r="RWV2157" s="60"/>
      <c r="RWW2157" s="60"/>
      <c r="RWX2157" s="60"/>
      <c r="RWY2157" s="60"/>
      <c r="RWZ2157" s="60"/>
      <c r="RXA2157" s="60"/>
      <c r="RXB2157" s="60"/>
      <c r="RXC2157" s="60"/>
      <c r="RXD2157" s="60"/>
      <c r="RXE2157" s="60"/>
      <c r="RXF2157" s="60"/>
      <c r="RXG2157" s="60"/>
      <c r="RXH2157" s="60"/>
      <c r="RXI2157" s="60"/>
      <c r="RXJ2157" s="60"/>
      <c r="RXK2157" s="60"/>
      <c r="RXL2157" s="60"/>
      <c r="RXM2157" s="60"/>
      <c r="RXN2157" s="60"/>
      <c r="RXO2157" s="60"/>
      <c r="RXP2157" s="60"/>
      <c r="RXQ2157" s="60"/>
      <c r="RXR2157" s="60"/>
      <c r="RXS2157" s="60"/>
      <c r="RXT2157" s="60"/>
      <c r="RXU2157" s="60"/>
      <c r="RXV2157" s="60"/>
      <c r="RXW2157" s="60"/>
      <c r="RXX2157" s="60"/>
      <c r="RXY2157" s="60"/>
      <c r="RXZ2157" s="60"/>
      <c r="RYA2157" s="60"/>
      <c r="RYB2157" s="60"/>
      <c r="RYC2157" s="60"/>
      <c r="RYD2157" s="60"/>
      <c r="RYE2157" s="60"/>
      <c r="RYF2157" s="60"/>
      <c r="RYG2157" s="60"/>
      <c r="RYH2157" s="60"/>
      <c r="RYI2157" s="60"/>
      <c r="RYJ2157" s="60"/>
      <c r="RYK2157" s="60"/>
      <c r="RYL2157" s="60"/>
      <c r="RYM2157" s="60"/>
      <c r="RYN2157" s="60"/>
      <c r="RYO2157" s="60"/>
      <c r="RYP2157" s="60"/>
      <c r="RYQ2157" s="60"/>
      <c r="RYR2157" s="60"/>
      <c r="RYS2157" s="60"/>
      <c r="RYT2157" s="60"/>
      <c r="RYU2157" s="60"/>
      <c r="RYV2157" s="60"/>
      <c r="RYW2157" s="60"/>
      <c r="RYX2157" s="60"/>
      <c r="RYY2157" s="60"/>
      <c r="RYZ2157" s="60"/>
      <c r="RZA2157" s="60"/>
      <c r="RZB2157" s="60"/>
      <c r="RZC2157" s="60"/>
      <c r="RZD2157" s="60"/>
      <c r="RZE2157" s="60"/>
      <c r="RZF2157" s="60"/>
      <c r="RZG2157" s="60"/>
      <c r="RZH2157" s="60"/>
      <c r="RZI2157" s="60"/>
      <c r="RZJ2157" s="60"/>
      <c r="RZK2157" s="60"/>
      <c r="RZL2157" s="60"/>
      <c r="RZM2157" s="60"/>
      <c r="RZN2157" s="60"/>
      <c r="RZO2157" s="60"/>
      <c r="RZP2157" s="60"/>
      <c r="RZQ2157" s="60"/>
      <c r="RZR2157" s="60"/>
      <c r="RZS2157" s="60"/>
      <c r="RZT2157" s="60"/>
      <c r="RZU2157" s="60"/>
      <c r="RZV2157" s="60"/>
      <c r="RZW2157" s="60"/>
      <c r="RZX2157" s="60"/>
      <c r="RZY2157" s="60"/>
      <c r="RZZ2157" s="60"/>
      <c r="SAA2157" s="60"/>
      <c r="SAB2157" s="60"/>
      <c r="SAC2157" s="60"/>
      <c r="SAD2157" s="60"/>
      <c r="SAE2157" s="60"/>
      <c r="SAF2157" s="60"/>
      <c r="SAG2157" s="60"/>
      <c r="SAH2157" s="60"/>
      <c r="SAI2157" s="60"/>
      <c r="SAJ2157" s="60"/>
      <c r="SAK2157" s="60"/>
      <c r="SAL2157" s="60"/>
      <c r="SAM2157" s="60"/>
      <c r="SAN2157" s="60"/>
      <c r="SAO2157" s="60"/>
      <c r="SAP2157" s="60"/>
      <c r="SAQ2157" s="60"/>
      <c r="SAR2157" s="60"/>
      <c r="SAS2157" s="60"/>
      <c r="SAT2157" s="60"/>
      <c r="SAU2157" s="60"/>
      <c r="SAV2157" s="60"/>
      <c r="SAW2157" s="60"/>
      <c r="SAX2157" s="60"/>
      <c r="SAY2157" s="60"/>
      <c r="SAZ2157" s="60"/>
      <c r="SBA2157" s="60"/>
      <c r="SBB2157" s="60"/>
      <c r="SBC2157" s="60"/>
      <c r="SBD2157" s="60"/>
      <c r="SBE2157" s="60"/>
      <c r="SBF2157" s="60"/>
      <c r="SBG2157" s="60"/>
      <c r="SBH2157" s="60"/>
      <c r="SBI2157" s="60"/>
      <c r="SBJ2157" s="60"/>
      <c r="SBK2157" s="60"/>
      <c r="SBL2157" s="60"/>
      <c r="SBM2157" s="60"/>
      <c r="SBN2157" s="60"/>
      <c r="SBO2157" s="60"/>
      <c r="SBP2157" s="60"/>
      <c r="SBQ2157" s="60"/>
      <c r="SBR2157" s="60"/>
      <c r="SBS2157" s="60"/>
      <c r="SBT2157" s="60"/>
      <c r="SBU2157" s="60"/>
      <c r="SBV2157" s="60"/>
      <c r="SBW2157" s="60"/>
      <c r="SBX2157" s="60"/>
      <c r="SBY2157" s="60"/>
      <c r="SBZ2157" s="60"/>
      <c r="SCA2157" s="60"/>
      <c r="SCB2157" s="60"/>
      <c r="SCC2157" s="60"/>
      <c r="SCD2157" s="60"/>
      <c r="SCE2157" s="60"/>
      <c r="SCF2157" s="60"/>
      <c r="SCG2157" s="60"/>
      <c r="SCH2157" s="60"/>
      <c r="SCI2157" s="60"/>
      <c r="SCJ2157" s="60"/>
      <c r="SCK2157" s="60"/>
      <c r="SCL2157" s="60"/>
      <c r="SCM2157" s="60"/>
      <c r="SCN2157" s="60"/>
      <c r="SCO2157" s="60"/>
      <c r="SCP2157" s="60"/>
      <c r="SCQ2157" s="60"/>
      <c r="SCR2157" s="60"/>
      <c r="SCS2157" s="60"/>
      <c r="SCT2157" s="60"/>
      <c r="SCU2157" s="60"/>
      <c r="SCV2157" s="60"/>
      <c r="SCW2157" s="60"/>
      <c r="SCX2157" s="60"/>
      <c r="SCY2157" s="60"/>
      <c r="SCZ2157" s="60"/>
      <c r="SDA2157" s="60"/>
      <c r="SDB2157" s="60"/>
      <c r="SDC2157" s="60"/>
      <c r="SDD2157" s="60"/>
      <c r="SDE2157" s="60"/>
      <c r="SDF2157" s="60"/>
      <c r="SDG2157" s="60"/>
      <c r="SDH2157" s="60"/>
      <c r="SDI2157" s="60"/>
      <c r="SDJ2157" s="60"/>
      <c r="SDK2157" s="60"/>
      <c r="SDL2157" s="60"/>
      <c r="SDM2157" s="60"/>
      <c r="SDN2157" s="60"/>
      <c r="SDO2157" s="60"/>
      <c r="SDP2157" s="60"/>
      <c r="SDQ2157" s="60"/>
      <c r="SDR2157" s="60"/>
      <c r="SDS2157" s="60"/>
      <c r="SDT2157" s="60"/>
      <c r="SDU2157" s="60"/>
      <c r="SDV2157" s="60"/>
      <c r="SDW2157" s="60"/>
      <c r="SDX2157" s="60"/>
      <c r="SDY2157" s="60"/>
      <c r="SDZ2157" s="60"/>
      <c r="SEA2157" s="60"/>
      <c r="SEB2157" s="60"/>
      <c r="SEC2157" s="60"/>
      <c r="SED2157" s="60"/>
      <c r="SEE2157" s="60"/>
      <c r="SEF2157" s="60"/>
      <c r="SEG2157" s="60"/>
      <c r="SEH2157" s="60"/>
      <c r="SEI2157" s="60"/>
      <c r="SEJ2157" s="60"/>
      <c r="SEK2157" s="60"/>
      <c r="SEL2157" s="60"/>
      <c r="SEM2157" s="60"/>
      <c r="SEN2157" s="60"/>
      <c r="SEO2157" s="60"/>
      <c r="SEP2157" s="60"/>
      <c r="SEQ2157" s="60"/>
      <c r="SER2157" s="60"/>
      <c r="SES2157" s="60"/>
      <c r="SET2157" s="60"/>
      <c r="SEU2157" s="60"/>
      <c r="SEV2157" s="60"/>
      <c r="SEW2157" s="60"/>
      <c r="SEX2157" s="60"/>
      <c r="SEY2157" s="60"/>
      <c r="SEZ2157" s="60"/>
      <c r="SFA2157" s="60"/>
      <c r="SFB2157" s="60"/>
      <c r="SFC2157" s="60"/>
      <c r="SFD2157" s="60"/>
      <c r="SFE2157" s="60"/>
      <c r="SFF2157" s="60"/>
      <c r="SFG2157" s="60"/>
      <c r="SFH2157" s="60"/>
      <c r="SFI2157" s="60"/>
      <c r="SFJ2157" s="60"/>
      <c r="SFK2157" s="60"/>
      <c r="SFL2157" s="60"/>
      <c r="SFM2157" s="60"/>
      <c r="SFN2157" s="60"/>
      <c r="SFO2157" s="60"/>
      <c r="SFP2157" s="60"/>
      <c r="SFQ2157" s="60"/>
      <c r="SFR2157" s="60"/>
      <c r="SFS2157" s="60"/>
      <c r="SFT2157" s="60"/>
      <c r="SFU2157" s="60"/>
      <c r="SFV2157" s="60"/>
      <c r="SFW2157" s="60"/>
      <c r="SFX2157" s="60"/>
      <c r="SFY2157" s="60"/>
      <c r="SFZ2157" s="60"/>
      <c r="SGA2157" s="60"/>
      <c r="SGB2157" s="60"/>
      <c r="SGC2157" s="60"/>
      <c r="SGD2157" s="60"/>
      <c r="SGE2157" s="60"/>
      <c r="SGF2157" s="60"/>
      <c r="SGG2157" s="60"/>
      <c r="SGH2157" s="60"/>
      <c r="SGI2157" s="60"/>
      <c r="SGJ2157" s="60"/>
      <c r="SGK2157" s="60"/>
      <c r="SGL2157" s="60"/>
      <c r="SGM2157" s="60"/>
      <c r="SGN2157" s="60"/>
      <c r="SGO2157" s="60"/>
      <c r="SGP2157" s="60"/>
      <c r="SGQ2157" s="60"/>
      <c r="SGR2157" s="60"/>
      <c r="SGS2157" s="60"/>
      <c r="SGT2157" s="60"/>
      <c r="SGU2157" s="60"/>
      <c r="SGV2157" s="60"/>
      <c r="SGW2157" s="60"/>
      <c r="SGX2157" s="60"/>
      <c r="SGY2157" s="60"/>
      <c r="SGZ2157" s="60"/>
      <c r="SHA2157" s="60"/>
      <c r="SHB2157" s="60"/>
      <c r="SHC2157" s="60"/>
      <c r="SHD2157" s="60"/>
      <c r="SHE2157" s="60"/>
      <c r="SHF2157" s="60"/>
      <c r="SHG2157" s="60"/>
      <c r="SHH2157" s="60"/>
      <c r="SHI2157" s="60"/>
      <c r="SHJ2157" s="60"/>
      <c r="SHK2157" s="60"/>
      <c r="SHL2157" s="60"/>
      <c r="SHM2157" s="60"/>
      <c r="SHN2157" s="60"/>
      <c r="SHO2157" s="60"/>
      <c r="SHP2157" s="60"/>
      <c r="SHQ2157" s="60"/>
      <c r="SHR2157" s="60"/>
      <c r="SHS2157" s="60"/>
      <c r="SHT2157" s="60"/>
      <c r="SHU2157" s="60"/>
      <c r="SHV2157" s="60"/>
      <c r="SHW2157" s="60"/>
      <c r="SHX2157" s="60"/>
      <c r="SHY2157" s="60"/>
      <c r="SHZ2157" s="60"/>
      <c r="SIA2157" s="60"/>
      <c r="SIB2157" s="60"/>
      <c r="SIC2157" s="60"/>
      <c r="SID2157" s="60"/>
      <c r="SIE2157" s="60"/>
      <c r="SIF2157" s="60"/>
      <c r="SIG2157" s="60"/>
      <c r="SIH2157" s="60"/>
      <c r="SII2157" s="60"/>
      <c r="SIJ2157" s="60"/>
      <c r="SIK2157" s="60"/>
      <c r="SIL2157" s="60"/>
      <c r="SIM2157" s="60"/>
      <c r="SIN2157" s="60"/>
      <c r="SIO2157" s="60"/>
      <c r="SIP2157" s="60"/>
      <c r="SIQ2157" s="60"/>
      <c r="SIR2157" s="60"/>
      <c r="SIS2157" s="60"/>
      <c r="SIT2157" s="60"/>
      <c r="SIU2157" s="60"/>
      <c r="SIV2157" s="60"/>
      <c r="SIW2157" s="60"/>
      <c r="SIX2157" s="60"/>
      <c r="SIY2157" s="60"/>
      <c r="SIZ2157" s="60"/>
      <c r="SJA2157" s="60"/>
      <c r="SJB2157" s="60"/>
      <c r="SJC2157" s="60"/>
      <c r="SJD2157" s="60"/>
      <c r="SJE2157" s="60"/>
      <c r="SJF2157" s="60"/>
      <c r="SJG2157" s="60"/>
      <c r="SJH2157" s="60"/>
      <c r="SJI2157" s="60"/>
      <c r="SJJ2157" s="60"/>
      <c r="SJK2157" s="60"/>
      <c r="SJL2157" s="60"/>
      <c r="SJM2157" s="60"/>
      <c r="SJN2157" s="60"/>
      <c r="SJO2157" s="60"/>
      <c r="SJP2157" s="60"/>
      <c r="SJQ2157" s="60"/>
      <c r="SJR2157" s="60"/>
      <c r="SJS2157" s="60"/>
      <c r="SJT2157" s="60"/>
      <c r="SJU2157" s="60"/>
      <c r="SJV2157" s="60"/>
      <c r="SJW2157" s="60"/>
      <c r="SJX2157" s="60"/>
      <c r="SJY2157" s="60"/>
      <c r="SJZ2157" s="60"/>
      <c r="SKA2157" s="60"/>
      <c r="SKB2157" s="60"/>
      <c r="SKC2157" s="60"/>
      <c r="SKD2157" s="60"/>
      <c r="SKE2157" s="60"/>
      <c r="SKF2157" s="60"/>
      <c r="SKG2157" s="60"/>
      <c r="SKH2157" s="60"/>
      <c r="SKI2157" s="60"/>
      <c r="SKJ2157" s="60"/>
      <c r="SKK2157" s="60"/>
      <c r="SKL2157" s="60"/>
      <c r="SKM2157" s="60"/>
      <c r="SKN2157" s="60"/>
      <c r="SKO2157" s="60"/>
      <c r="SKP2157" s="60"/>
      <c r="SKQ2157" s="60"/>
      <c r="SKR2157" s="60"/>
      <c r="SKS2157" s="60"/>
      <c r="SKT2157" s="60"/>
      <c r="SKU2157" s="60"/>
      <c r="SKV2157" s="60"/>
      <c r="SKW2157" s="60"/>
      <c r="SKX2157" s="60"/>
      <c r="SKY2157" s="60"/>
      <c r="SKZ2157" s="60"/>
      <c r="SLA2157" s="60"/>
      <c r="SLB2157" s="60"/>
      <c r="SLC2157" s="60"/>
      <c r="SLD2157" s="60"/>
      <c r="SLE2157" s="60"/>
      <c r="SLF2157" s="60"/>
      <c r="SLG2157" s="60"/>
      <c r="SLH2157" s="60"/>
      <c r="SLI2157" s="60"/>
      <c r="SLJ2157" s="60"/>
      <c r="SLK2157" s="60"/>
      <c r="SLL2157" s="60"/>
      <c r="SLM2157" s="60"/>
      <c r="SLN2157" s="60"/>
      <c r="SLO2157" s="60"/>
      <c r="SLP2157" s="60"/>
      <c r="SLQ2157" s="60"/>
      <c r="SLR2157" s="60"/>
      <c r="SLS2157" s="60"/>
      <c r="SLT2157" s="60"/>
      <c r="SLU2157" s="60"/>
      <c r="SLV2157" s="60"/>
      <c r="SLW2157" s="60"/>
      <c r="SLX2157" s="60"/>
      <c r="SLY2157" s="60"/>
      <c r="SLZ2157" s="60"/>
      <c r="SMA2157" s="60"/>
      <c r="SMB2157" s="60"/>
      <c r="SMC2157" s="60"/>
      <c r="SMD2157" s="60"/>
      <c r="SME2157" s="60"/>
      <c r="SMF2157" s="60"/>
      <c r="SMG2157" s="60"/>
      <c r="SMH2157" s="60"/>
      <c r="SMI2157" s="60"/>
      <c r="SMJ2157" s="60"/>
      <c r="SMK2157" s="60"/>
      <c r="SML2157" s="60"/>
      <c r="SMM2157" s="60"/>
      <c r="SMN2157" s="60"/>
      <c r="SMO2157" s="60"/>
      <c r="SMP2157" s="60"/>
      <c r="SMQ2157" s="60"/>
      <c r="SMR2157" s="60"/>
      <c r="SMS2157" s="60"/>
      <c r="SMT2157" s="60"/>
      <c r="SMU2157" s="60"/>
      <c r="SMV2157" s="60"/>
      <c r="SMW2157" s="60"/>
      <c r="SMX2157" s="60"/>
      <c r="SMY2157" s="60"/>
      <c r="SMZ2157" s="60"/>
      <c r="SNA2157" s="60"/>
      <c r="SNB2157" s="60"/>
      <c r="SNC2157" s="60"/>
      <c r="SND2157" s="60"/>
      <c r="SNE2157" s="60"/>
      <c r="SNF2157" s="60"/>
      <c r="SNG2157" s="60"/>
      <c r="SNH2157" s="60"/>
      <c r="SNI2157" s="60"/>
      <c r="SNJ2157" s="60"/>
      <c r="SNK2157" s="60"/>
      <c r="SNL2157" s="60"/>
      <c r="SNM2157" s="60"/>
      <c r="SNN2157" s="60"/>
      <c r="SNO2157" s="60"/>
      <c r="SNP2157" s="60"/>
      <c r="SNQ2157" s="60"/>
      <c r="SNR2157" s="60"/>
      <c r="SNS2157" s="60"/>
      <c r="SNT2157" s="60"/>
      <c r="SNU2157" s="60"/>
      <c r="SNV2157" s="60"/>
      <c r="SNW2157" s="60"/>
      <c r="SNX2157" s="60"/>
      <c r="SNY2157" s="60"/>
      <c r="SNZ2157" s="60"/>
      <c r="SOA2157" s="60"/>
      <c r="SOB2157" s="60"/>
      <c r="SOC2157" s="60"/>
      <c r="SOD2157" s="60"/>
      <c r="SOE2157" s="60"/>
      <c r="SOF2157" s="60"/>
      <c r="SOG2157" s="60"/>
      <c r="SOH2157" s="60"/>
      <c r="SOI2157" s="60"/>
      <c r="SOJ2157" s="60"/>
      <c r="SOK2157" s="60"/>
      <c r="SOL2157" s="60"/>
      <c r="SOM2157" s="60"/>
      <c r="SON2157" s="60"/>
      <c r="SOO2157" s="60"/>
      <c r="SOP2157" s="60"/>
      <c r="SOQ2157" s="60"/>
      <c r="SOR2157" s="60"/>
      <c r="SOS2157" s="60"/>
      <c r="SOT2157" s="60"/>
      <c r="SOU2157" s="60"/>
      <c r="SOV2157" s="60"/>
      <c r="SOW2157" s="60"/>
      <c r="SOX2157" s="60"/>
      <c r="SOY2157" s="60"/>
      <c r="SOZ2157" s="60"/>
      <c r="SPA2157" s="60"/>
      <c r="SPB2157" s="60"/>
      <c r="SPC2157" s="60"/>
      <c r="SPD2157" s="60"/>
      <c r="SPE2157" s="60"/>
      <c r="SPF2157" s="60"/>
      <c r="SPG2157" s="60"/>
      <c r="SPH2157" s="60"/>
      <c r="SPI2157" s="60"/>
      <c r="SPJ2157" s="60"/>
      <c r="SPK2157" s="60"/>
      <c r="SPL2157" s="60"/>
      <c r="SPM2157" s="60"/>
      <c r="SPN2157" s="60"/>
      <c r="SPO2157" s="60"/>
      <c r="SPP2157" s="60"/>
      <c r="SPQ2157" s="60"/>
      <c r="SPR2157" s="60"/>
      <c r="SPS2157" s="60"/>
      <c r="SPT2157" s="60"/>
      <c r="SPU2157" s="60"/>
      <c r="SPV2157" s="60"/>
      <c r="SPW2157" s="60"/>
      <c r="SPX2157" s="60"/>
      <c r="SPY2157" s="60"/>
      <c r="SPZ2157" s="60"/>
      <c r="SQA2157" s="60"/>
      <c r="SQB2157" s="60"/>
      <c r="SQC2157" s="60"/>
      <c r="SQD2157" s="60"/>
      <c r="SQE2157" s="60"/>
      <c r="SQF2157" s="60"/>
      <c r="SQG2157" s="60"/>
      <c r="SQH2157" s="60"/>
      <c r="SQI2157" s="60"/>
      <c r="SQJ2157" s="60"/>
      <c r="SQK2157" s="60"/>
      <c r="SQL2157" s="60"/>
      <c r="SQM2157" s="60"/>
      <c r="SQN2157" s="60"/>
      <c r="SQO2157" s="60"/>
      <c r="SQP2157" s="60"/>
      <c r="SQQ2157" s="60"/>
      <c r="SQR2157" s="60"/>
      <c r="SQS2157" s="60"/>
      <c r="SQT2157" s="60"/>
      <c r="SQU2157" s="60"/>
      <c r="SQV2157" s="60"/>
      <c r="SQW2157" s="60"/>
      <c r="SQX2157" s="60"/>
      <c r="SQY2157" s="60"/>
      <c r="SQZ2157" s="60"/>
      <c r="SRA2157" s="60"/>
      <c r="SRB2157" s="60"/>
      <c r="SRC2157" s="60"/>
      <c r="SRD2157" s="60"/>
      <c r="SRE2157" s="60"/>
      <c r="SRF2157" s="60"/>
      <c r="SRG2157" s="60"/>
      <c r="SRH2157" s="60"/>
      <c r="SRI2157" s="60"/>
      <c r="SRJ2157" s="60"/>
      <c r="SRK2157" s="60"/>
      <c r="SRL2157" s="60"/>
      <c r="SRM2157" s="60"/>
      <c r="SRN2157" s="60"/>
      <c r="SRO2157" s="60"/>
      <c r="SRP2157" s="60"/>
      <c r="SRQ2157" s="60"/>
      <c r="SRR2157" s="60"/>
      <c r="SRS2157" s="60"/>
      <c r="SRT2157" s="60"/>
      <c r="SRU2157" s="60"/>
      <c r="SRV2157" s="60"/>
      <c r="SRW2157" s="60"/>
      <c r="SRX2157" s="60"/>
      <c r="SRY2157" s="60"/>
      <c r="SRZ2157" s="60"/>
      <c r="SSA2157" s="60"/>
      <c r="SSB2157" s="60"/>
      <c r="SSC2157" s="60"/>
      <c r="SSD2157" s="60"/>
      <c r="SSE2157" s="60"/>
      <c r="SSF2157" s="60"/>
      <c r="SSG2157" s="60"/>
      <c r="SSH2157" s="60"/>
      <c r="SSI2157" s="60"/>
      <c r="SSJ2157" s="60"/>
      <c r="SSK2157" s="60"/>
      <c r="SSL2157" s="60"/>
      <c r="SSM2157" s="60"/>
      <c r="SSN2157" s="60"/>
      <c r="SSO2157" s="60"/>
      <c r="SSP2157" s="60"/>
      <c r="SSQ2157" s="60"/>
      <c r="SSR2157" s="60"/>
      <c r="SSS2157" s="60"/>
      <c r="SST2157" s="60"/>
      <c r="SSU2157" s="60"/>
      <c r="SSV2157" s="60"/>
      <c r="SSW2157" s="60"/>
      <c r="SSX2157" s="60"/>
      <c r="SSY2157" s="60"/>
      <c r="SSZ2157" s="60"/>
      <c r="STA2157" s="60"/>
      <c r="STB2157" s="60"/>
      <c r="STC2157" s="60"/>
      <c r="STD2157" s="60"/>
      <c r="STE2157" s="60"/>
      <c r="STF2157" s="60"/>
      <c r="STG2157" s="60"/>
      <c r="STH2157" s="60"/>
      <c r="STI2157" s="60"/>
      <c r="STJ2157" s="60"/>
      <c r="STK2157" s="60"/>
      <c r="STL2157" s="60"/>
      <c r="STM2157" s="60"/>
      <c r="STN2157" s="60"/>
      <c r="STO2157" s="60"/>
      <c r="STP2157" s="60"/>
      <c r="STQ2157" s="60"/>
      <c r="STR2157" s="60"/>
      <c r="STS2157" s="60"/>
      <c r="STT2157" s="60"/>
      <c r="STU2157" s="60"/>
      <c r="STV2157" s="60"/>
      <c r="STW2157" s="60"/>
      <c r="STX2157" s="60"/>
      <c r="STY2157" s="60"/>
      <c r="STZ2157" s="60"/>
      <c r="SUA2157" s="60"/>
      <c r="SUB2157" s="60"/>
      <c r="SUC2157" s="60"/>
      <c r="SUD2157" s="60"/>
      <c r="SUE2157" s="60"/>
      <c r="SUF2157" s="60"/>
      <c r="SUG2157" s="60"/>
      <c r="SUH2157" s="60"/>
      <c r="SUI2157" s="60"/>
      <c r="SUJ2157" s="60"/>
      <c r="SUK2157" s="60"/>
      <c r="SUL2157" s="60"/>
      <c r="SUM2157" s="60"/>
      <c r="SUN2157" s="60"/>
      <c r="SUO2157" s="60"/>
      <c r="SUP2157" s="60"/>
      <c r="SUQ2157" s="60"/>
      <c r="SUR2157" s="60"/>
      <c r="SUS2157" s="60"/>
      <c r="SUT2157" s="60"/>
      <c r="SUU2157" s="60"/>
      <c r="SUV2157" s="60"/>
      <c r="SUW2157" s="60"/>
      <c r="SUX2157" s="60"/>
      <c r="SUY2157" s="60"/>
      <c r="SUZ2157" s="60"/>
      <c r="SVA2157" s="60"/>
      <c r="SVB2157" s="60"/>
      <c r="SVC2157" s="60"/>
      <c r="SVD2157" s="60"/>
      <c r="SVE2157" s="60"/>
      <c r="SVF2157" s="60"/>
      <c r="SVG2157" s="60"/>
      <c r="SVH2157" s="60"/>
      <c r="SVI2157" s="60"/>
      <c r="SVJ2157" s="60"/>
      <c r="SVK2157" s="60"/>
      <c r="SVL2157" s="60"/>
      <c r="SVM2157" s="60"/>
      <c r="SVN2157" s="60"/>
      <c r="SVO2157" s="60"/>
      <c r="SVP2157" s="60"/>
      <c r="SVQ2157" s="60"/>
      <c r="SVR2157" s="60"/>
      <c r="SVS2157" s="60"/>
      <c r="SVT2157" s="60"/>
      <c r="SVU2157" s="60"/>
      <c r="SVV2157" s="60"/>
      <c r="SVW2157" s="60"/>
      <c r="SVX2157" s="60"/>
      <c r="SVY2157" s="60"/>
      <c r="SVZ2157" s="60"/>
      <c r="SWA2157" s="60"/>
      <c r="SWB2157" s="60"/>
      <c r="SWC2157" s="60"/>
      <c r="SWD2157" s="60"/>
      <c r="SWE2157" s="60"/>
      <c r="SWF2157" s="60"/>
      <c r="SWG2157" s="60"/>
      <c r="SWH2157" s="60"/>
      <c r="SWI2157" s="60"/>
      <c r="SWJ2157" s="60"/>
      <c r="SWK2157" s="60"/>
      <c r="SWL2157" s="60"/>
      <c r="SWM2157" s="60"/>
      <c r="SWN2157" s="60"/>
      <c r="SWO2157" s="60"/>
      <c r="SWP2157" s="60"/>
      <c r="SWQ2157" s="60"/>
      <c r="SWR2157" s="60"/>
      <c r="SWS2157" s="60"/>
      <c r="SWT2157" s="60"/>
      <c r="SWU2157" s="60"/>
      <c r="SWV2157" s="60"/>
      <c r="SWW2157" s="60"/>
      <c r="SWX2157" s="60"/>
      <c r="SWY2157" s="60"/>
      <c r="SWZ2157" s="60"/>
      <c r="SXA2157" s="60"/>
      <c r="SXB2157" s="60"/>
      <c r="SXC2157" s="60"/>
      <c r="SXD2157" s="60"/>
      <c r="SXE2157" s="60"/>
      <c r="SXF2157" s="60"/>
      <c r="SXG2157" s="60"/>
      <c r="SXH2157" s="60"/>
      <c r="SXI2157" s="60"/>
      <c r="SXJ2157" s="60"/>
      <c r="SXK2157" s="60"/>
      <c r="SXL2157" s="60"/>
      <c r="SXM2157" s="60"/>
      <c r="SXN2157" s="60"/>
      <c r="SXO2157" s="60"/>
      <c r="SXP2157" s="60"/>
      <c r="SXQ2157" s="60"/>
      <c r="SXR2157" s="60"/>
      <c r="SXS2157" s="60"/>
      <c r="SXT2157" s="60"/>
      <c r="SXU2157" s="60"/>
      <c r="SXV2157" s="60"/>
      <c r="SXW2157" s="60"/>
      <c r="SXX2157" s="60"/>
      <c r="SXY2157" s="60"/>
      <c r="SXZ2157" s="60"/>
      <c r="SYA2157" s="60"/>
      <c r="SYB2157" s="60"/>
      <c r="SYC2157" s="60"/>
      <c r="SYD2157" s="60"/>
      <c r="SYE2157" s="60"/>
      <c r="SYF2157" s="60"/>
      <c r="SYG2157" s="60"/>
      <c r="SYH2157" s="60"/>
      <c r="SYI2157" s="60"/>
      <c r="SYJ2157" s="60"/>
      <c r="SYK2157" s="60"/>
      <c r="SYL2157" s="60"/>
      <c r="SYM2157" s="60"/>
      <c r="SYN2157" s="60"/>
      <c r="SYO2157" s="60"/>
      <c r="SYP2157" s="60"/>
      <c r="SYQ2157" s="60"/>
      <c r="SYR2157" s="60"/>
      <c r="SYS2157" s="60"/>
      <c r="SYT2157" s="60"/>
      <c r="SYU2157" s="60"/>
      <c r="SYV2157" s="60"/>
      <c r="SYW2157" s="60"/>
      <c r="SYX2157" s="60"/>
      <c r="SYY2157" s="60"/>
      <c r="SYZ2157" s="60"/>
      <c r="SZA2157" s="60"/>
      <c r="SZB2157" s="60"/>
      <c r="SZC2157" s="60"/>
      <c r="SZD2157" s="60"/>
      <c r="SZE2157" s="60"/>
      <c r="SZF2157" s="60"/>
      <c r="SZG2157" s="60"/>
      <c r="SZH2157" s="60"/>
      <c r="SZI2157" s="60"/>
      <c r="SZJ2157" s="60"/>
      <c r="SZK2157" s="60"/>
      <c r="SZL2157" s="60"/>
      <c r="SZM2157" s="60"/>
      <c r="SZN2157" s="60"/>
      <c r="SZO2157" s="60"/>
      <c r="SZP2157" s="60"/>
      <c r="SZQ2157" s="60"/>
      <c r="SZR2157" s="60"/>
      <c r="SZS2157" s="60"/>
      <c r="SZT2157" s="60"/>
      <c r="SZU2157" s="60"/>
      <c r="SZV2157" s="60"/>
      <c r="SZW2157" s="60"/>
      <c r="SZX2157" s="60"/>
      <c r="SZY2157" s="60"/>
      <c r="SZZ2157" s="60"/>
      <c r="TAA2157" s="60"/>
      <c r="TAB2157" s="60"/>
      <c r="TAC2157" s="60"/>
      <c r="TAD2157" s="60"/>
      <c r="TAE2157" s="60"/>
      <c r="TAF2157" s="60"/>
      <c r="TAG2157" s="60"/>
      <c r="TAH2157" s="60"/>
      <c r="TAI2157" s="60"/>
      <c r="TAJ2157" s="60"/>
      <c r="TAK2157" s="60"/>
      <c r="TAL2157" s="60"/>
      <c r="TAM2157" s="60"/>
      <c r="TAN2157" s="60"/>
      <c r="TAO2157" s="60"/>
      <c r="TAP2157" s="60"/>
      <c r="TAQ2157" s="60"/>
      <c r="TAR2157" s="60"/>
      <c r="TAS2157" s="60"/>
      <c r="TAT2157" s="60"/>
      <c r="TAU2157" s="60"/>
      <c r="TAV2157" s="60"/>
      <c r="TAW2157" s="60"/>
      <c r="TAX2157" s="60"/>
      <c r="TAY2157" s="60"/>
      <c r="TAZ2157" s="60"/>
      <c r="TBA2157" s="60"/>
      <c r="TBB2157" s="60"/>
      <c r="TBC2157" s="60"/>
      <c r="TBD2157" s="60"/>
      <c r="TBE2157" s="60"/>
      <c r="TBF2157" s="60"/>
      <c r="TBG2157" s="60"/>
      <c r="TBH2157" s="60"/>
      <c r="TBI2157" s="60"/>
      <c r="TBJ2157" s="60"/>
      <c r="TBK2157" s="60"/>
      <c r="TBL2157" s="60"/>
      <c r="TBM2157" s="60"/>
      <c r="TBN2157" s="60"/>
      <c r="TBO2157" s="60"/>
      <c r="TBP2157" s="60"/>
      <c r="TBQ2157" s="60"/>
      <c r="TBR2157" s="60"/>
      <c r="TBS2157" s="60"/>
      <c r="TBT2157" s="60"/>
      <c r="TBU2157" s="60"/>
      <c r="TBV2157" s="60"/>
      <c r="TBW2157" s="60"/>
      <c r="TBX2157" s="60"/>
      <c r="TBY2157" s="60"/>
      <c r="TBZ2157" s="60"/>
      <c r="TCA2157" s="60"/>
      <c r="TCB2157" s="60"/>
      <c r="TCC2157" s="60"/>
      <c r="TCD2157" s="60"/>
      <c r="TCE2157" s="60"/>
      <c r="TCF2157" s="60"/>
      <c r="TCG2157" s="60"/>
      <c r="TCH2157" s="60"/>
      <c r="TCI2157" s="60"/>
      <c r="TCJ2157" s="60"/>
      <c r="TCK2157" s="60"/>
      <c r="TCL2157" s="60"/>
      <c r="TCM2157" s="60"/>
      <c r="TCN2157" s="60"/>
      <c r="TCO2157" s="60"/>
      <c r="TCP2157" s="60"/>
      <c r="TCQ2157" s="60"/>
      <c r="TCR2157" s="60"/>
      <c r="TCS2157" s="60"/>
      <c r="TCT2157" s="60"/>
      <c r="TCU2157" s="60"/>
      <c r="TCV2157" s="60"/>
      <c r="TCW2157" s="60"/>
      <c r="TCX2157" s="60"/>
      <c r="TCY2157" s="60"/>
      <c r="TCZ2157" s="60"/>
      <c r="TDA2157" s="60"/>
      <c r="TDB2157" s="60"/>
      <c r="TDC2157" s="60"/>
      <c r="TDD2157" s="60"/>
      <c r="TDE2157" s="60"/>
      <c r="TDF2157" s="60"/>
      <c r="TDG2157" s="60"/>
      <c r="TDH2157" s="60"/>
      <c r="TDI2157" s="60"/>
      <c r="TDJ2157" s="60"/>
      <c r="TDK2157" s="60"/>
      <c r="TDL2157" s="60"/>
      <c r="TDM2157" s="60"/>
      <c r="TDN2157" s="60"/>
      <c r="TDO2157" s="60"/>
      <c r="TDP2157" s="60"/>
      <c r="TDQ2157" s="60"/>
      <c r="TDR2157" s="60"/>
      <c r="TDS2157" s="60"/>
      <c r="TDT2157" s="60"/>
      <c r="TDU2157" s="60"/>
      <c r="TDV2157" s="60"/>
      <c r="TDW2157" s="60"/>
      <c r="TDX2157" s="60"/>
      <c r="TDY2157" s="60"/>
      <c r="TDZ2157" s="60"/>
      <c r="TEA2157" s="60"/>
      <c r="TEB2157" s="60"/>
      <c r="TEC2157" s="60"/>
      <c r="TED2157" s="60"/>
      <c r="TEE2157" s="60"/>
      <c r="TEF2157" s="60"/>
      <c r="TEG2157" s="60"/>
      <c r="TEH2157" s="60"/>
      <c r="TEI2157" s="60"/>
      <c r="TEJ2157" s="60"/>
      <c r="TEK2157" s="60"/>
      <c r="TEL2157" s="60"/>
      <c r="TEM2157" s="60"/>
      <c r="TEN2157" s="60"/>
      <c r="TEO2157" s="60"/>
      <c r="TEP2157" s="60"/>
      <c r="TEQ2157" s="60"/>
      <c r="TER2157" s="60"/>
      <c r="TES2157" s="60"/>
      <c r="TET2157" s="60"/>
      <c r="TEU2157" s="60"/>
      <c r="TEV2157" s="60"/>
      <c r="TEW2157" s="60"/>
      <c r="TEX2157" s="60"/>
      <c r="TEY2157" s="60"/>
      <c r="TEZ2157" s="60"/>
      <c r="TFA2157" s="60"/>
      <c r="TFB2157" s="60"/>
      <c r="TFC2157" s="60"/>
      <c r="TFD2157" s="60"/>
      <c r="TFE2157" s="60"/>
      <c r="TFF2157" s="60"/>
      <c r="TFG2157" s="60"/>
      <c r="TFH2157" s="60"/>
      <c r="TFI2157" s="60"/>
      <c r="TFJ2157" s="60"/>
      <c r="TFK2157" s="60"/>
      <c r="TFL2157" s="60"/>
      <c r="TFM2157" s="60"/>
      <c r="TFN2157" s="60"/>
      <c r="TFO2157" s="60"/>
      <c r="TFP2157" s="60"/>
      <c r="TFQ2157" s="60"/>
      <c r="TFR2157" s="60"/>
      <c r="TFS2157" s="60"/>
      <c r="TFT2157" s="60"/>
      <c r="TFU2157" s="60"/>
      <c r="TFV2157" s="60"/>
      <c r="TFW2157" s="60"/>
      <c r="TFX2157" s="60"/>
      <c r="TFY2157" s="60"/>
      <c r="TFZ2157" s="60"/>
      <c r="TGA2157" s="60"/>
      <c r="TGB2157" s="60"/>
      <c r="TGC2157" s="60"/>
      <c r="TGD2157" s="60"/>
      <c r="TGE2157" s="60"/>
      <c r="TGF2157" s="60"/>
      <c r="TGG2157" s="60"/>
      <c r="TGH2157" s="60"/>
      <c r="TGI2157" s="60"/>
      <c r="TGJ2157" s="60"/>
      <c r="TGK2157" s="60"/>
      <c r="TGL2157" s="60"/>
      <c r="TGM2157" s="60"/>
      <c r="TGN2157" s="60"/>
      <c r="TGO2157" s="60"/>
      <c r="TGP2157" s="60"/>
      <c r="TGQ2157" s="60"/>
      <c r="TGR2157" s="60"/>
      <c r="TGS2157" s="60"/>
      <c r="TGT2157" s="60"/>
      <c r="TGU2157" s="60"/>
      <c r="TGV2157" s="60"/>
      <c r="TGW2157" s="60"/>
      <c r="TGX2157" s="60"/>
      <c r="TGY2157" s="60"/>
      <c r="TGZ2157" s="60"/>
      <c r="THA2157" s="60"/>
      <c r="THB2157" s="60"/>
      <c r="THC2157" s="60"/>
      <c r="THD2157" s="60"/>
      <c r="THE2157" s="60"/>
      <c r="THF2157" s="60"/>
      <c r="THG2157" s="60"/>
      <c r="THH2157" s="60"/>
      <c r="THI2157" s="60"/>
      <c r="THJ2157" s="60"/>
      <c r="THK2157" s="60"/>
      <c r="THL2157" s="60"/>
      <c r="THM2157" s="60"/>
      <c r="THN2157" s="60"/>
      <c r="THO2157" s="60"/>
      <c r="THP2157" s="60"/>
      <c r="THQ2157" s="60"/>
      <c r="THR2157" s="60"/>
      <c r="THS2157" s="60"/>
      <c r="THT2157" s="60"/>
      <c r="THU2157" s="60"/>
      <c r="THV2157" s="60"/>
      <c r="THW2157" s="60"/>
      <c r="THX2157" s="60"/>
      <c r="THY2157" s="60"/>
      <c r="THZ2157" s="60"/>
      <c r="TIA2157" s="60"/>
      <c r="TIB2157" s="60"/>
      <c r="TIC2157" s="60"/>
      <c r="TID2157" s="60"/>
      <c r="TIE2157" s="60"/>
      <c r="TIF2157" s="60"/>
      <c r="TIG2157" s="60"/>
      <c r="TIH2157" s="60"/>
      <c r="TII2157" s="60"/>
      <c r="TIJ2157" s="60"/>
      <c r="TIK2157" s="60"/>
      <c r="TIL2157" s="60"/>
      <c r="TIM2157" s="60"/>
      <c r="TIN2157" s="60"/>
      <c r="TIO2157" s="60"/>
      <c r="TIP2157" s="60"/>
      <c r="TIQ2157" s="60"/>
      <c r="TIR2157" s="60"/>
      <c r="TIS2157" s="60"/>
      <c r="TIT2157" s="60"/>
      <c r="TIU2157" s="60"/>
      <c r="TIV2157" s="60"/>
      <c r="TIW2157" s="60"/>
      <c r="TIX2157" s="60"/>
      <c r="TIY2157" s="60"/>
      <c r="TIZ2157" s="60"/>
      <c r="TJA2157" s="60"/>
      <c r="TJB2157" s="60"/>
      <c r="TJC2157" s="60"/>
      <c r="TJD2157" s="60"/>
      <c r="TJE2157" s="60"/>
      <c r="TJF2157" s="60"/>
      <c r="TJG2157" s="60"/>
      <c r="TJH2157" s="60"/>
      <c r="TJI2157" s="60"/>
      <c r="TJJ2157" s="60"/>
      <c r="TJK2157" s="60"/>
      <c r="TJL2157" s="60"/>
      <c r="TJM2157" s="60"/>
      <c r="TJN2157" s="60"/>
      <c r="TJO2157" s="60"/>
      <c r="TJP2157" s="60"/>
      <c r="TJQ2157" s="60"/>
      <c r="TJR2157" s="60"/>
      <c r="TJS2157" s="60"/>
      <c r="TJT2157" s="60"/>
      <c r="TJU2157" s="60"/>
      <c r="TJV2157" s="60"/>
      <c r="TJW2157" s="60"/>
      <c r="TJX2157" s="60"/>
      <c r="TJY2157" s="60"/>
      <c r="TJZ2157" s="60"/>
      <c r="TKA2157" s="60"/>
      <c r="TKB2157" s="60"/>
      <c r="TKC2157" s="60"/>
      <c r="TKD2157" s="60"/>
      <c r="TKE2157" s="60"/>
      <c r="TKF2157" s="60"/>
      <c r="TKG2157" s="60"/>
      <c r="TKH2157" s="60"/>
      <c r="TKI2157" s="60"/>
      <c r="TKJ2157" s="60"/>
      <c r="TKK2157" s="60"/>
      <c r="TKL2157" s="60"/>
      <c r="TKM2157" s="60"/>
      <c r="TKN2157" s="60"/>
      <c r="TKO2157" s="60"/>
      <c r="TKP2157" s="60"/>
      <c r="TKQ2157" s="60"/>
      <c r="TKR2157" s="60"/>
      <c r="TKS2157" s="60"/>
      <c r="TKT2157" s="60"/>
      <c r="TKU2157" s="60"/>
      <c r="TKV2157" s="60"/>
      <c r="TKW2157" s="60"/>
      <c r="TKX2157" s="60"/>
      <c r="TKY2157" s="60"/>
      <c r="TKZ2157" s="60"/>
      <c r="TLA2157" s="60"/>
      <c r="TLB2157" s="60"/>
      <c r="TLC2157" s="60"/>
      <c r="TLD2157" s="60"/>
      <c r="TLE2157" s="60"/>
      <c r="TLF2157" s="60"/>
      <c r="TLG2157" s="60"/>
      <c r="TLH2157" s="60"/>
      <c r="TLI2157" s="60"/>
      <c r="TLJ2157" s="60"/>
      <c r="TLK2157" s="60"/>
      <c r="TLL2157" s="60"/>
      <c r="TLM2157" s="60"/>
      <c r="TLN2157" s="60"/>
      <c r="TLO2157" s="60"/>
      <c r="TLP2157" s="60"/>
      <c r="TLQ2157" s="60"/>
      <c r="TLR2157" s="60"/>
      <c r="TLS2157" s="60"/>
      <c r="TLT2157" s="60"/>
      <c r="TLU2157" s="60"/>
      <c r="TLV2157" s="60"/>
      <c r="TLW2157" s="60"/>
      <c r="TLX2157" s="60"/>
      <c r="TLY2157" s="60"/>
      <c r="TLZ2157" s="60"/>
      <c r="TMA2157" s="60"/>
      <c r="TMB2157" s="60"/>
      <c r="TMC2157" s="60"/>
      <c r="TMD2157" s="60"/>
      <c r="TME2157" s="60"/>
      <c r="TMF2157" s="60"/>
      <c r="TMG2157" s="60"/>
      <c r="TMH2157" s="60"/>
      <c r="TMI2157" s="60"/>
      <c r="TMJ2157" s="60"/>
      <c r="TMK2157" s="60"/>
      <c r="TML2157" s="60"/>
      <c r="TMM2157" s="60"/>
      <c r="TMN2157" s="60"/>
      <c r="TMO2157" s="60"/>
      <c r="TMP2157" s="60"/>
      <c r="TMQ2157" s="60"/>
      <c r="TMR2157" s="60"/>
      <c r="TMS2157" s="60"/>
      <c r="TMT2157" s="60"/>
      <c r="TMU2157" s="60"/>
      <c r="TMV2157" s="60"/>
      <c r="TMW2157" s="60"/>
      <c r="TMX2157" s="60"/>
      <c r="TMY2157" s="60"/>
      <c r="TMZ2157" s="60"/>
      <c r="TNA2157" s="60"/>
      <c r="TNB2157" s="60"/>
      <c r="TNC2157" s="60"/>
      <c r="TND2157" s="60"/>
      <c r="TNE2157" s="60"/>
      <c r="TNF2157" s="60"/>
      <c r="TNG2157" s="60"/>
      <c r="TNH2157" s="60"/>
      <c r="TNI2157" s="60"/>
      <c r="TNJ2157" s="60"/>
      <c r="TNK2157" s="60"/>
      <c r="TNL2157" s="60"/>
      <c r="TNM2157" s="60"/>
      <c r="TNN2157" s="60"/>
      <c r="TNO2157" s="60"/>
      <c r="TNP2157" s="60"/>
      <c r="TNQ2157" s="60"/>
      <c r="TNR2157" s="60"/>
      <c r="TNS2157" s="60"/>
      <c r="TNT2157" s="60"/>
      <c r="TNU2157" s="60"/>
      <c r="TNV2157" s="60"/>
      <c r="TNW2157" s="60"/>
      <c r="TNX2157" s="60"/>
      <c r="TNY2157" s="60"/>
      <c r="TNZ2157" s="60"/>
      <c r="TOA2157" s="60"/>
      <c r="TOB2157" s="60"/>
      <c r="TOC2157" s="60"/>
      <c r="TOD2157" s="60"/>
      <c r="TOE2157" s="60"/>
      <c r="TOF2157" s="60"/>
      <c r="TOG2157" s="60"/>
      <c r="TOH2157" s="60"/>
      <c r="TOI2157" s="60"/>
      <c r="TOJ2157" s="60"/>
      <c r="TOK2157" s="60"/>
      <c r="TOL2157" s="60"/>
      <c r="TOM2157" s="60"/>
      <c r="TON2157" s="60"/>
      <c r="TOO2157" s="60"/>
      <c r="TOP2157" s="60"/>
      <c r="TOQ2157" s="60"/>
      <c r="TOR2157" s="60"/>
      <c r="TOS2157" s="60"/>
      <c r="TOT2157" s="60"/>
      <c r="TOU2157" s="60"/>
      <c r="TOV2157" s="60"/>
      <c r="TOW2157" s="60"/>
      <c r="TOX2157" s="60"/>
      <c r="TOY2157" s="60"/>
      <c r="TOZ2157" s="60"/>
      <c r="TPA2157" s="60"/>
      <c r="TPB2157" s="60"/>
      <c r="TPC2157" s="60"/>
      <c r="TPD2157" s="60"/>
      <c r="TPE2157" s="60"/>
      <c r="TPF2157" s="60"/>
      <c r="TPG2157" s="60"/>
      <c r="TPH2157" s="60"/>
      <c r="TPI2157" s="60"/>
      <c r="TPJ2157" s="60"/>
      <c r="TPK2157" s="60"/>
      <c r="TPL2157" s="60"/>
      <c r="TPM2157" s="60"/>
      <c r="TPN2157" s="60"/>
      <c r="TPO2157" s="60"/>
      <c r="TPP2157" s="60"/>
      <c r="TPQ2157" s="60"/>
      <c r="TPR2157" s="60"/>
      <c r="TPS2157" s="60"/>
      <c r="TPT2157" s="60"/>
      <c r="TPU2157" s="60"/>
      <c r="TPV2157" s="60"/>
      <c r="TPW2157" s="60"/>
      <c r="TPX2157" s="60"/>
      <c r="TPY2157" s="60"/>
      <c r="TPZ2157" s="60"/>
      <c r="TQA2157" s="60"/>
      <c r="TQB2157" s="60"/>
      <c r="TQC2157" s="60"/>
      <c r="TQD2157" s="60"/>
      <c r="TQE2157" s="60"/>
      <c r="TQF2157" s="60"/>
      <c r="TQG2157" s="60"/>
      <c r="TQH2157" s="60"/>
      <c r="TQI2157" s="60"/>
      <c r="TQJ2157" s="60"/>
      <c r="TQK2157" s="60"/>
      <c r="TQL2157" s="60"/>
      <c r="TQM2157" s="60"/>
      <c r="TQN2157" s="60"/>
      <c r="TQO2157" s="60"/>
      <c r="TQP2157" s="60"/>
      <c r="TQQ2157" s="60"/>
      <c r="TQR2157" s="60"/>
      <c r="TQS2157" s="60"/>
      <c r="TQT2157" s="60"/>
      <c r="TQU2157" s="60"/>
      <c r="TQV2157" s="60"/>
      <c r="TQW2157" s="60"/>
      <c r="TQX2157" s="60"/>
      <c r="TQY2157" s="60"/>
      <c r="TQZ2157" s="60"/>
      <c r="TRA2157" s="60"/>
      <c r="TRB2157" s="60"/>
      <c r="TRC2157" s="60"/>
      <c r="TRD2157" s="60"/>
      <c r="TRE2157" s="60"/>
      <c r="TRF2157" s="60"/>
      <c r="TRG2157" s="60"/>
      <c r="TRH2157" s="60"/>
      <c r="TRI2157" s="60"/>
      <c r="TRJ2157" s="60"/>
      <c r="TRK2157" s="60"/>
      <c r="TRL2157" s="60"/>
      <c r="TRM2157" s="60"/>
      <c r="TRN2157" s="60"/>
      <c r="TRO2157" s="60"/>
      <c r="TRP2157" s="60"/>
      <c r="TRQ2157" s="60"/>
      <c r="TRR2157" s="60"/>
      <c r="TRS2157" s="60"/>
      <c r="TRT2157" s="60"/>
      <c r="TRU2157" s="60"/>
      <c r="TRV2157" s="60"/>
      <c r="TRW2157" s="60"/>
      <c r="TRX2157" s="60"/>
      <c r="TRY2157" s="60"/>
      <c r="TRZ2157" s="60"/>
      <c r="TSA2157" s="60"/>
      <c r="TSB2157" s="60"/>
      <c r="TSC2157" s="60"/>
      <c r="TSD2157" s="60"/>
      <c r="TSE2157" s="60"/>
      <c r="TSF2157" s="60"/>
      <c r="TSG2157" s="60"/>
      <c r="TSH2157" s="60"/>
      <c r="TSI2157" s="60"/>
      <c r="TSJ2157" s="60"/>
      <c r="TSK2157" s="60"/>
      <c r="TSL2157" s="60"/>
      <c r="TSM2157" s="60"/>
      <c r="TSN2157" s="60"/>
      <c r="TSO2157" s="60"/>
      <c r="TSP2157" s="60"/>
      <c r="TSQ2157" s="60"/>
      <c r="TSR2157" s="60"/>
      <c r="TSS2157" s="60"/>
      <c r="TST2157" s="60"/>
      <c r="TSU2157" s="60"/>
      <c r="TSV2157" s="60"/>
      <c r="TSW2157" s="60"/>
      <c r="TSX2157" s="60"/>
      <c r="TSY2157" s="60"/>
      <c r="TSZ2157" s="60"/>
      <c r="TTA2157" s="60"/>
      <c r="TTB2157" s="60"/>
      <c r="TTC2157" s="60"/>
      <c r="TTD2157" s="60"/>
      <c r="TTE2157" s="60"/>
      <c r="TTF2157" s="60"/>
      <c r="TTG2157" s="60"/>
      <c r="TTH2157" s="60"/>
      <c r="TTI2157" s="60"/>
      <c r="TTJ2157" s="60"/>
      <c r="TTK2157" s="60"/>
      <c r="TTL2157" s="60"/>
      <c r="TTM2157" s="60"/>
      <c r="TTN2157" s="60"/>
      <c r="TTO2157" s="60"/>
      <c r="TTP2157" s="60"/>
      <c r="TTQ2157" s="60"/>
      <c r="TTR2157" s="60"/>
      <c r="TTS2157" s="60"/>
      <c r="TTT2157" s="60"/>
      <c r="TTU2157" s="60"/>
      <c r="TTV2157" s="60"/>
      <c r="TTW2157" s="60"/>
      <c r="TTX2157" s="60"/>
      <c r="TTY2157" s="60"/>
      <c r="TTZ2157" s="60"/>
      <c r="TUA2157" s="60"/>
      <c r="TUB2157" s="60"/>
      <c r="TUC2157" s="60"/>
      <c r="TUD2157" s="60"/>
      <c r="TUE2157" s="60"/>
      <c r="TUF2157" s="60"/>
      <c r="TUG2157" s="60"/>
      <c r="TUH2157" s="60"/>
      <c r="TUI2157" s="60"/>
      <c r="TUJ2157" s="60"/>
      <c r="TUK2157" s="60"/>
      <c r="TUL2157" s="60"/>
      <c r="TUM2157" s="60"/>
      <c r="TUN2157" s="60"/>
      <c r="TUO2157" s="60"/>
      <c r="TUP2157" s="60"/>
      <c r="TUQ2157" s="60"/>
      <c r="TUR2157" s="60"/>
      <c r="TUS2157" s="60"/>
      <c r="TUT2157" s="60"/>
      <c r="TUU2157" s="60"/>
      <c r="TUV2157" s="60"/>
      <c r="TUW2157" s="60"/>
      <c r="TUX2157" s="60"/>
      <c r="TUY2157" s="60"/>
      <c r="TUZ2157" s="60"/>
      <c r="TVA2157" s="60"/>
      <c r="TVB2157" s="60"/>
      <c r="TVC2157" s="60"/>
      <c r="TVD2157" s="60"/>
      <c r="TVE2157" s="60"/>
      <c r="TVF2157" s="60"/>
      <c r="TVG2157" s="60"/>
      <c r="TVH2157" s="60"/>
      <c r="TVI2157" s="60"/>
      <c r="TVJ2157" s="60"/>
      <c r="TVK2157" s="60"/>
      <c r="TVL2157" s="60"/>
      <c r="TVM2157" s="60"/>
      <c r="TVN2157" s="60"/>
      <c r="TVO2157" s="60"/>
      <c r="TVP2157" s="60"/>
      <c r="TVQ2157" s="60"/>
      <c r="TVR2157" s="60"/>
      <c r="TVS2157" s="60"/>
      <c r="TVT2157" s="60"/>
      <c r="TVU2157" s="60"/>
      <c r="TVV2157" s="60"/>
      <c r="TVW2157" s="60"/>
      <c r="TVX2157" s="60"/>
      <c r="TVY2157" s="60"/>
      <c r="TVZ2157" s="60"/>
      <c r="TWA2157" s="60"/>
      <c r="TWB2157" s="60"/>
      <c r="TWC2157" s="60"/>
      <c r="TWD2157" s="60"/>
      <c r="TWE2157" s="60"/>
      <c r="TWF2157" s="60"/>
      <c r="TWG2157" s="60"/>
      <c r="TWH2157" s="60"/>
      <c r="TWI2157" s="60"/>
      <c r="TWJ2157" s="60"/>
      <c r="TWK2157" s="60"/>
      <c r="TWL2157" s="60"/>
      <c r="TWM2157" s="60"/>
      <c r="TWN2157" s="60"/>
      <c r="TWO2157" s="60"/>
      <c r="TWP2157" s="60"/>
      <c r="TWQ2157" s="60"/>
      <c r="TWR2157" s="60"/>
      <c r="TWS2157" s="60"/>
      <c r="TWT2157" s="60"/>
      <c r="TWU2157" s="60"/>
      <c r="TWV2157" s="60"/>
      <c r="TWW2157" s="60"/>
      <c r="TWX2157" s="60"/>
      <c r="TWY2157" s="60"/>
      <c r="TWZ2157" s="60"/>
      <c r="TXA2157" s="60"/>
      <c r="TXB2157" s="60"/>
      <c r="TXC2157" s="60"/>
      <c r="TXD2157" s="60"/>
      <c r="TXE2157" s="60"/>
      <c r="TXF2157" s="60"/>
      <c r="TXG2157" s="60"/>
      <c r="TXH2157" s="60"/>
      <c r="TXI2157" s="60"/>
      <c r="TXJ2157" s="60"/>
      <c r="TXK2157" s="60"/>
      <c r="TXL2157" s="60"/>
      <c r="TXM2157" s="60"/>
      <c r="TXN2157" s="60"/>
      <c r="TXO2157" s="60"/>
      <c r="TXP2157" s="60"/>
      <c r="TXQ2157" s="60"/>
      <c r="TXR2157" s="60"/>
      <c r="TXS2157" s="60"/>
      <c r="TXT2157" s="60"/>
      <c r="TXU2157" s="60"/>
      <c r="TXV2157" s="60"/>
      <c r="TXW2157" s="60"/>
      <c r="TXX2157" s="60"/>
      <c r="TXY2157" s="60"/>
      <c r="TXZ2157" s="60"/>
      <c r="TYA2157" s="60"/>
      <c r="TYB2157" s="60"/>
      <c r="TYC2157" s="60"/>
      <c r="TYD2157" s="60"/>
      <c r="TYE2157" s="60"/>
      <c r="TYF2157" s="60"/>
      <c r="TYG2157" s="60"/>
      <c r="TYH2157" s="60"/>
      <c r="TYI2157" s="60"/>
      <c r="TYJ2157" s="60"/>
      <c r="TYK2157" s="60"/>
      <c r="TYL2157" s="60"/>
      <c r="TYM2157" s="60"/>
      <c r="TYN2157" s="60"/>
      <c r="TYO2157" s="60"/>
      <c r="TYP2157" s="60"/>
      <c r="TYQ2157" s="60"/>
      <c r="TYR2157" s="60"/>
      <c r="TYS2157" s="60"/>
      <c r="TYT2157" s="60"/>
      <c r="TYU2157" s="60"/>
      <c r="TYV2157" s="60"/>
      <c r="TYW2157" s="60"/>
      <c r="TYX2157" s="60"/>
      <c r="TYY2157" s="60"/>
      <c r="TYZ2157" s="60"/>
      <c r="TZA2157" s="60"/>
      <c r="TZB2157" s="60"/>
      <c r="TZC2157" s="60"/>
      <c r="TZD2157" s="60"/>
      <c r="TZE2157" s="60"/>
      <c r="TZF2157" s="60"/>
      <c r="TZG2157" s="60"/>
      <c r="TZH2157" s="60"/>
      <c r="TZI2157" s="60"/>
      <c r="TZJ2157" s="60"/>
      <c r="TZK2157" s="60"/>
      <c r="TZL2157" s="60"/>
      <c r="TZM2157" s="60"/>
      <c r="TZN2157" s="60"/>
      <c r="TZO2157" s="60"/>
      <c r="TZP2157" s="60"/>
      <c r="TZQ2157" s="60"/>
      <c r="TZR2157" s="60"/>
      <c r="TZS2157" s="60"/>
      <c r="TZT2157" s="60"/>
      <c r="TZU2157" s="60"/>
      <c r="TZV2157" s="60"/>
      <c r="TZW2157" s="60"/>
      <c r="TZX2157" s="60"/>
      <c r="TZY2157" s="60"/>
      <c r="TZZ2157" s="60"/>
      <c r="UAA2157" s="60"/>
      <c r="UAB2157" s="60"/>
      <c r="UAC2157" s="60"/>
      <c r="UAD2157" s="60"/>
      <c r="UAE2157" s="60"/>
      <c r="UAF2157" s="60"/>
      <c r="UAG2157" s="60"/>
      <c r="UAH2157" s="60"/>
      <c r="UAI2157" s="60"/>
      <c r="UAJ2157" s="60"/>
      <c r="UAK2157" s="60"/>
      <c r="UAL2157" s="60"/>
      <c r="UAM2157" s="60"/>
      <c r="UAN2157" s="60"/>
      <c r="UAO2157" s="60"/>
      <c r="UAP2157" s="60"/>
      <c r="UAQ2157" s="60"/>
      <c r="UAR2157" s="60"/>
      <c r="UAS2157" s="60"/>
      <c r="UAT2157" s="60"/>
      <c r="UAU2157" s="60"/>
      <c r="UAV2157" s="60"/>
      <c r="UAW2157" s="60"/>
      <c r="UAX2157" s="60"/>
      <c r="UAY2157" s="60"/>
      <c r="UAZ2157" s="60"/>
      <c r="UBA2157" s="60"/>
      <c r="UBB2157" s="60"/>
      <c r="UBC2157" s="60"/>
      <c r="UBD2157" s="60"/>
      <c r="UBE2157" s="60"/>
      <c r="UBF2157" s="60"/>
      <c r="UBG2157" s="60"/>
      <c r="UBH2157" s="60"/>
      <c r="UBI2157" s="60"/>
      <c r="UBJ2157" s="60"/>
      <c r="UBK2157" s="60"/>
      <c r="UBL2157" s="60"/>
      <c r="UBM2157" s="60"/>
      <c r="UBN2157" s="60"/>
      <c r="UBO2157" s="60"/>
      <c r="UBP2157" s="60"/>
      <c r="UBQ2157" s="60"/>
      <c r="UBR2157" s="60"/>
      <c r="UBS2157" s="60"/>
      <c r="UBT2157" s="60"/>
      <c r="UBU2157" s="60"/>
      <c r="UBV2157" s="60"/>
      <c r="UBW2157" s="60"/>
      <c r="UBX2157" s="60"/>
      <c r="UBY2157" s="60"/>
      <c r="UBZ2157" s="60"/>
      <c r="UCA2157" s="60"/>
      <c r="UCB2157" s="60"/>
      <c r="UCC2157" s="60"/>
      <c r="UCD2157" s="60"/>
      <c r="UCE2157" s="60"/>
      <c r="UCF2157" s="60"/>
      <c r="UCG2157" s="60"/>
      <c r="UCH2157" s="60"/>
      <c r="UCI2157" s="60"/>
      <c r="UCJ2157" s="60"/>
      <c r="UCK2157" s="60"/>
      <c r="UCL2157" s="60"/>
      <c r="UCM2157" s="60"/>
      <c r="UCN2157" s="60"/>
      <c r="UCO2157" s="60"/>
      <c r="UCP2157" s="60"/>
      <c r="UCQ2157" s="60"/>
      <c r="UCR2157" s="60"/>
      <c r="UCS2157" s="60"/>
      <c r="UCT2157" s="60"/>
      <c r="UCU2157" s="60"/>
      <c r="UCV2157" s="60"/>
      <c r="UCW2157" s="60"/>
      <c r="UCX2157" s="60"/>
      <c r="UCY2157" s="60"/>
      <c r="UCZ2157" s="60"/>
      <c r="UDA2157" s="60"/>
      <c r="UDB2157" s="60"/>
      <c r="UDC2157" s="60"/>
      <c r="UDD2157" s="60"/>
      <c r="UDE2157" s="60"/>
      <c r="UDF2157" s="60"/>
      <c r="UDG2157" s="60"/>
      <c r="UDH2157" s="60"/>
      <c r="UDI2157" s="60"/>
      <c r="UDJ2157" s="60"/>
      <c r="UDK2157" s="60"/>
      <c r="UDL2157" s="60"/>
      <c r="UDM2157" s="60"/>
      <c r="UDN2157" s="60"/>
      <c r="UDO2157" s="60"/>
      <c r="UDP2157" s="60"/>
      <c r="UDQ2157" s="60"/>
      <c r="UDR2157" s="60"/>
      <c r="UDS2157" s="60"/>
      <c r="UDT2157" s="60"/>
      <c r="UDU2157" s="60"/>
      <c r="UDV2157" s="60"/>
      <c r="UDW2157" s="60"/>
      <c r="UDX2157" s="60"/>
      <c r="UDY2157" s="60"/>
      <c r="UDZ2157" s="60"/>
      <c r="UEA2157" s="60"/>
      <c r="UEB2157" s="60"/>
      <c r="UEC2157" s="60"/>
      <c r="UED2157" s="60"/>
      <c r="UEE2157" s="60"/>
      <c r="UEF2157" s="60"/>
      <c r="UEG2157" s="60"/>
      <c r="UEH2157" s="60"/>
      <c r="UEI2157" s="60"/>
      <c r="UEJ2157" s="60"/>
      <c r="UEK2157" s="60"/>
      <c r="UEL2157" s="60"/>
      <c r="UEM2157" s="60"/>
      <c r="UEN2157" s="60"/>
      <c r="UEO2157" s="60"/>
      <c r="UEP2157" s="60"/>
      <c r="UEQ2157" s="60"/>
      <c r="UER2157" s="60"/>
      <c r="UES2157" s="60"/>
      <c r="UET2157" s="60"/>
      <c r="UEU2157" s="60"/>
      <c r="UEV2157" s="60"/>
      <c r="UEW2157" s="60"/>
      <c r="UEX2157" s="60"/>
      <c r="UEY2157" s="60"/>
      <c r="UEZ2157" s="60"/>
      <c r="UFA2157" s="60"/>
      <c r="UFB2157" s="60"/>
      <c r="UFC2157" s="60"/>
      <c r="UFD2157" s="60"/>
      <c r="UFE2157" s="60"/>
      <c r="UFF2157" s="60"/>
      <c r="UFG2157" s="60"/>
      <c r="UFH2157" s="60"/>
      <c r="UFI2157" s="60"/>
      <c r="UFJ2157" s="60"/>
      <c r="UFK2157" s="60"/>
      <c r="UFL2157" s="60"/>
      <c r="UFM2157" s="60"/>
      <c r="UFN2157" s="60"/>
      <c r="UFO2157" s="60"/>
      <c r="UFP2157" s="60"/>
      <c r="UFQ2157" s="60"/>
      <c r="UFR2157" s="60"/>
      <c r="UFS2157" s="60"/>
      <c r="UFT2157" s="60"/>
      <c r="UFU2157" s="60"/>
      <c r="UFV2157" s="60"/>
      <c r="UFW2157" s="60"/>
      <c r="UFX2157" s="60"/>
      <c r="UFY2157" s="60"/>
      <c r="UFZ2157" s="60"/>
      <c r="UGA2157" s="60"/>
      <c r="UGB2157" s="60"/>
      <c r="UGC2157" s="60"/>
      <c r="UGD2157" s="60"/>
      <c r="UGE2157" s="60"/>
      <c r="UGF2157" s="60"/>
      <c r="UGG2157" s="60"/>
      <c r="UGH2157" s="60"/>
      <c r="UGI2157" s="60"/>
      <c r="UGJ2157" s="60"/>
      <c r="UGK2157" s="60"/>
      <c r="UGL2157" s="60"/>
      <c r="UGM2157" s="60"/>
      <c r="UGN2157" s="60"/>
      <c r="UGO2157" s="60"/>
      <c r="UGP2157" s="60"/>
      <c r="UGQ2157" s="60"/>
      <c r="UGR2157" s="60"/>
      <c r="UGS2157" s="60"/>
      <c r="UGT2157" s="60"/>
      <c r="UGU2157" s="60"/>
      <c r="UGV2157" s="60"/>
      <c r="UGW2157" s="60"/>
      <c r="UGX2157" s="60"/>
      <c r="UGY2157" s="60"/>
      <c r="UGZ2157" s="60"/>
      <c r="UHA2157" s="60"/>
      <c r="UHB2157" s="60"/>
      <c r="UHC2157" s="60"/>
      <c r="UHD2157" s="60"/>
      <c r="UHE2157" s="60"/>
      <c r="UHF2157" s="60"/>
      <c r="UHG2157" s="60"/>
      <c r="UHH2157" s="60"/>
      <c r="UHI2157" s="60"/>
      <c r="UHJ2157" s="60"/>
      <c r="UHK2157" s="60"/>
      <c r="UHL2157" s="60"/>
      <c r="UHM2157" s="60"/>
      <c r="UHN2157" s="60"/>
      <c r="UHO2157" s="60"/>
      <c r="UHP2157" s="60"/>
      <c r="UHQ2157" s="60"/>
      <c r="UHR2157" s="60"/>
      <c r="UHS2157" s="60"/>
      <c r="UHT2157" s="60"/>
      <c r="UHU2157" s="60"/>
      <c r="UHV2157" s="60"/>
      <c r="UHW2157" s="60"/>
      <c r="UHX2157" s="60"/>
      <c r="UHY2157" s="60"/>
      <c r="UHZ2157" s="60"/>
      <c r="UIA2157" s="60"/>
      <c r="UIB2157" s="60"/>
      <c r="UIC2157" s="60"/>
      <c r="UID2157" s="60"/>
      <c r="UIE2157" s="60"/>
      <c r="UIF2157" s="60"/>
      <c r="UIG2157" s="60"/>
      <c r="UIH2157" s="60"/>
      <c r="UII2157" s="60"/>
      <c r="UIJ2157" s="60"/>
      <c r="UIK2157" s="60"/>
      <c r="UIL2157" s="60"/>
      <c r="UIM2157" s="60"/>
      <c r="UIN2157" s="60"/>
      <c r="UIO2157" s="60"/>
      <c r="UIP2157" s="60"/>
      <c r="UIQ2157" s="60"/>
      <c r="UIR2157" s="60"/>
      <c r="UIS2157" s="60"/>
      <c r="UIT2157" s="60"/>
      <c r="UIU2157" s="60"/>
      <c r="UIV2157" s="60"/>
      <c r="UIW2157" s="60"/>
      <c r="UIX2157" s="60"/>
      <c r="UIY2157" s="60"/>
      <c r="UIZ2157" s="60"/>
      <c r="UJA2157" s="60"/>
      <c r="UJB2157" s="60"/>
      <c r="UJC2157" s="60"/>
      <c r="UJD2157" s="60"/>
      <c r="UJE2157" s="60"/>
      <c r="UJF2157" s="60"/>
      <c r="UJG2157" s="60"/>
      <c r="UJH2157" s="60"/>
      <c r="UJI2157" s="60"/>
      <c r="UJJ2157" s="60"/>
      <c r="UJK2157" s="60"/>
      <c r="UJL2157" s="60"/>
      <c r="UJM2157" s="60"/>
      <c r="UJN2157" s="60"/>
      <c r="UJO2157" s="60"/>
      <c r="UJP2157" s="60"/>
      <c r="UJQ2157" s="60"/>
      <c r="UJR2157" s="60"/>
      <c r="UJS2157" s="60"/>
      <c r="UJT2157" s="60"/>
      <c r="UJU2157" s="60"/>
      <c r="UJV2157" s="60"/>
      <c r="UJW2157" s="60"/>
      <c r="UJX2157" s="60"/>
      <c r="UJY2157" s="60"/>
      <c r="UJZ2157" s="60"/>
      <c r="UKA2157" s="60"/>
      <c r="UKB2157" s="60"/>
      <c r="UKC2157" s="60"/>
      <c r="UKD2157" s="60"/>
      <c r="UKE2157" s="60"/>
      <c r="UKF2157" s="60"/>
      <c r="UKG2157" s="60"/>
      <c r="UKH2157" s="60"/>
      <c r="UKI2157" s="60"/>
      <c r="UKJ2157" s="60"/>
      <c r="UKK2157" s="60"/>
      <c r="UKL2157" s="60"/>
      <c r="UKM2157" s="60"/>
      <c r="UKN2157" s="60"/>
      <c r="UKO2157" s="60"/>
      <c r="UKP2157" s="60"/>
      <c r="UKQ2157" s="60"/>
      <c r="UKR2157" s="60"/>
      <c r="UKS2157" s="60"/>
      <c r="UKT2157" s="60"/>
      <c r="UKU2157" s="60"/>
      <c r="UKV2157" s="60"/>
      <c r="UKW2157" s="60"/>
      <c r="UKX2157" s="60"/>
      <c r="UKY2157" s="60"/>
      <c r="UKZ2157" s="60"/>
      <c r="ULA2157" s="60"/>
      <c r="ULB2157" s="60"/>
      <c r="ULC2157" s="60"/>
      <c r="ULD2157" s="60"/>
      <c r="ULE2157" s="60"/>
      <c r="ULF2157" s="60"/>
      <c r="ULG2157" s="60"/>
      <c r="ULH2157" s="60"/>
      <c r="ULI2157" s="60"/>
      <c r="ULJ2157" s="60"/>
      <c r="ULK2157" s="60"/>
      <c r="ULL2157" s="60"/>
      <c r="ULM2157" s="60"/>
      <c r="ULN2157" s="60"/>
      <c r="ULO2157" s="60"/>
      <c r="ULP2157" s="60"/>
      <c r="ULQ2157" s="60"/>
      <c r="ULR2157" s="60"/>
      <c r="ULS2157" s="60"/>
      <c r="ULT2157" s="60"/>
      <c r="ULU2157" s="60"/>
      <c r="ULV2157" s="60"/>
      <c r="ULW2157" s="60"/>
      <c r="ULX2157" s="60"/>
      <c r="ULY2157" s="60"/>
      <c r="ULZ2157" s="60"/>
      <c r="UMA2157" s="60"/>
      <c r="UMB2157" s="60"/>
      <c r="UMC2157" s="60"/>
      <c r="UMD2157" s="60"/>
      <c r="UME2157" s="60"/>
      <c r="UMF2157" s="60"/>
      <c r="UMG2157" s="60"/>
      <c r="UMH2157" s="60"/>
      <c r="UMI2157" s="60"/>
      <c r="UMJ2157" s="60"/>
      <c r="UMK2157" s="60"/>
      <c r="UML2157" s="60"/>
      <c r="UMM2157" s="60"/>
      <c r="UMN2157" s="60"/>
      <c r="UMO2157" s="60"/>
      <c r="UMP2157" s="60"/>
      <c r="UMQ2157" s="60"/>
      <c r="UMR2157" s="60"/>
      <c r="UMS2157" s="60"/>
      <c r="UMT2157" s="60"/>
      <c r="UMU2157" s="60"/>
      <c r="UMV2157" s="60"/>
      <c r="UMW2157" s="60"/>
      <c r="UMX2157" s="60"/>
      <c r="UMY2157" s="60"/>
      <c r="UMZ2157" s="60"/>
      <c r="UNA2157" s="60"/>
      <c r="UNB2157" s="60"/>
      <c r="UNC2157" s="60"/>
      <c r="UND2157" s="60"/>
      <c r="UNE2157" s="60"/>
      <c r="UNF2157" s="60"/>
      <c r="UNG2157" s="60"/>
      <c r="UNH2157" s="60"/>
      <c r="UNI2157" s="60"/>
      <c r="UNJ2157" s="60"/>
      <c r="UNK2157" s="60"/>
      <c r="UNL2157" s="60"/>
      <c r="UNM2157" s="60"/>
      <c r="UNN2157" s="60"/>
      <c r="UNO2157" s="60"/>
      <c r="UNP2157" s="60"/>
      <c r="UNQ2157" s="60"/>
      <c r="UNR2157" s="60"/>
      <c r="UNS2157" s="60"/>
      <c r="UNT2157" s="60"/>
      <c r="UNU2157" s="60"/>
      <c r="UNV2157" s="60"/>
      <c r="UNW2157" s="60"/>
      <c r="UNX2157" s="60"/>
      <c r="UNY2157" s="60"/>
      <c r="UNZ2157" s="60"/>
      <c r="UOA2157" s="60"/>
      <c r="UOB2157" s="60"/>
      <c r="UOC2157" s="60"/>
      <c r="UOD2157" s="60"/>
      <c r="UOE2157" s="60"/>
      <c r="UOF2157" s="60"/>
      <c r="UOG2157" s="60"/>
      <c r="UOH2157" s="60"/>
      <c r="UOI2157" s="60"/>
      <c r="UOJ2157" s="60"/>
      <c r="UOK2157" s="60"/>
      <c r="UOL2157" s="60"/>
      <c r="UOM2157" s="60"/>
      <c r="UON2157" s="60"/>
      <c r="UOO2157" s="60"/>
      <c r="UOP2157" s="60"/>
      <c r="UOQ2157" s="60"/>
      <c r="UOR2157" s="60"/>
      <c r="UOS2157" s="60"/>
      <c r="UOT2157" s="60"/>
      <c r="UOU2157" s="60"/>
      <c r="UOV2157" s="60"/>
      <c r="UOW2157" s="60"/>
      <c r="UOX2157" s="60"/>
      <c r="UOY2157" s="60"/>
      <c r="UOZ2157" s="60"/>
      <c r="UPA2157" s="60"/>
      <c r="UPB2157" s="60"/>
      <c r="UPC2157" s="60"/>
      <c r="UPD2157" s="60"/>
      <c r="UPE2157" s="60"/>
      <c r="UPF2157" s="60"/>
      <c r="UPG2157" s="60"/>
      <c r="UPH2157" s="60"/>
      <c r="UPI2157" s="60"/>
      <c r="UPJ2157" s="60"/>
      <c r="UPK2157" s="60"/>
      <c r="UPL2157" s="60"/>
      <c r="UPM2157" s="60"/>
      <c r="UPN2157" s="60"/>
      <c r="UPO2157" s="60"/>
      <c r="UPP2157" s="60"/>
      <c r="UPQ2157" s="60"/>
      <c r="UPR2157" s="60"/>
      <c r="UPS2157" s="60"/>
      <c r="UPT2157" s="60"/>
      <c r="UPU2157" s="60"/>
      <c r="UPV2157" s="60"/>
      <c r="UPW2157" s="60"/>
      <c r="UPX2157" s="60"/>
      <c r="UPY2157" s="60"/>
      <c r="UPZ2157" s="60"/>
      <c r="UQA2157" s="60"/>
      <c r="UQB2157" s="60"/>
      <c r="UQC2157" s="60"/>
      <c r="UQD2157" s="60"/>
      <c r="UQE2157" s="60"/>
      <c r="UQF2157" s="60"/>
      <c r="UQG2157" s="60"/>
      <c r="UQH2157" s="60"/>
      <c r="UQI2157" s="60"/>
      <c r="UQJ2157" s="60"/>
      <c r="UQK2157" s="60"/>
      <c r="UQL2157" s="60"/>
      <c r="UQM2157" s="60"/>
      <c r="UQN2157" s="60"/>
      <c r="UQO2157" s="60"/>
      <c r="UQP2157" s="60"/>
      <c r="UQQ2157" s="60"/>
      <c r="UQR2157" s="60"/>
      <c r="UQS2157" s="60"/>
      <c r="UQT2157" s="60"/>
      <c r="UQU2157" s="60"/>
      <c r="UQV2157" s="60"/>
      <c r="UQW2157" s="60"/>
      <c r="UQX2157" s="60"/>
      <c r="UQY2157" s="60"/>
      <c r="UQZ2157" s="60"/>
      <c r="URA2157" s="60"/>
      <c r="URB2157" s="60"/>
      <c r="URC2157" s="60"/>
      <c r="URD2157" s="60"/>
      <c r="URE2157" s="60"/>
      <c r="URF2157" s="60"/>
      <c r="URG2157" s="60"/>
      <c r="URH2157" s="60"/>
      <c r="URI2157" s="60"/>
      <c r="URJ2157" s="60"/>
      <c r="URK2157" s="60"/>
      <c r="URL2157" s="60"/>
      <c r="URM2157" s="60"/>
      <c r="URN2157" s="60"/>
      <c r="URO2157" s="60"/>
      <c r="URP2157" s="60"/>
      <c r="URQ2157" s="60"/>
      <c r="URR2157" s="60"/>
      <c r="URS2157" s="60"/>
      <c r="URT2157" s="60"/>
      <c r="URU2157" s="60"/>
      <c r="URV2157" s="60"/>
      <c r="URW2157" s="60"/>
      <c r="URX2157" s="60"/>
      <c r="URY2157" s="60"/>
      <c r="URZ2157" s="60"/>
      <c r="USA2157" s="60"/>
      <c r="USB2157" s="60"/>
      <c r="USC2157" s="60"/>
      <c r="USD2157" s="60"/>
      <c r="USE2157" s="60"/>
      <c r="USF2157" s="60"/>
      <c r="USG2157" s="60"/>
      <c r="USH2157" s="60"/>
      <c r="USI2157" s="60"/>
      <c r="USJ2157" s="60"/>
      <c r="USK2157" s="60"/>
      <c r="USL2157" s="60"/>
      <c r="USM2157" s="60"/>
      <c r="USN2157" s="60"/>
      <c r="USO2157" s="60"/>
      <c r="USP2157" s="60"/>
      <c r="USQ2157" s="60"/>
      <c r="USR2157" s="60"/>
      <c r="USS2157" s="60"/>
      <c r="UST2157" s="60"/>
      <c r="USU2157" s="60"/>
      <c r="USV2157" s="60"/>
      <c r="USW2157" s="60"/>
      <c r="USX2157" s="60"/>
      <c r="USY2157" s="60"/>
      <c r="USZ2157" s="60"/>
      <c r="UTA2157" s="60"/>
      <c r="UTB2157" s="60"/>
      <c r="UTC2157" s="60"/>
      <c r="UTD2157" s="60"/>
      <c r="UTE2157" s="60"/>
      <c r="UTF2157" s="60"/>
      <c r="UTG2157" s="60"/>
      <c r="UTH2157" s="60"/>
      <c r="UTI2157" s="60"/>
      <c r="UTJ2157" s="60"/>
      <c r="UTK2157" s="60"/>
      <c r="UTL2157" s="60"/>
      <c r="UTM2157" s="60"/>
      <c r="UTN2157" s="60"/>
      <c r="UTO2157" s="60"/>
      <c r="UTP2157" s="60"/>
      <c r="UTQ2157" s="60"/>
      <c r="UTR2157" s="60"/>
      <c r="UTS2157" s="60"/>
      <c r="UTT2157" s="60"/>
      <c r="UTU2157" s="60"/>
      <c r="UTV2157" s="60"/>
      <c r="UTW2157" s="60"/>
      <c r="UTX2157" s="60"/>
      <c r="UTY2157" s="60"/>
      <c r="UTZ2157" s="60"/>
      <c r="UUA2157" s="60"/>
      <c r="UUB2157" s="60"/>
      <c r="UUC2157" s="60"/>
      <c r="UUD2157" s="60"/>
      <c r="UUE2157" s="60"/>
      <c r="UUF2157" s="60"/>
      <c r="UUG2157" s="60"/>
      <c r="UUH2157" s="60"/>
      <c r="UUI2157" s="60"/>
      <c r="UUJ2157" s="60"/>
      <c r="UUK2157" s="60"/>
      <c r="UUL2157" s="60"/>
      <c r="UUM2157" s="60"/>
      <c r="UUN2157" s="60"/>
      <c r="UUO2157" s="60"/>
      <c r="UUP2157" s="60"/>
      <c r="UUQ2157" s="60"/>
      <c r="UUR2157" s="60"/>
      <c r="UUS2157" s="60"/>
      <c r="UUT2157" s="60"/>
      <c r="UUU2157" s="60"/>
      <c r="UUV2157" s="60"/>
      <c r="UUW2157" s="60"/>
      <c r="UUX2157" s="60"/>
      <c r="UUY2157" s="60"/>
      <c r="UUZ2157" s="60"/>
      <c r="UVA2157" s="60"/>
      <c r="UVB2157" s="60"/>
      <c r="UVC2157" s="60"/>
      <c r="UVD2157" s="60"/>
      <c r="UVE2157" s="60"/>
      <c r="UVF2157" s="60"/>
      <c r="UVG2157" s="60"/>
      <c r="UVH2157" s="60"/>
      <c r="UVI2157" s="60"/>
      <c r="UVJ2157" s="60"/>
      <c r="UVK2157" s="60"/>
      <c r="UVL2157" s="60"/>
      <c r="UVM2157" s="60"/>
      <c r="UVN2157" s="60"/>
      <c r="UVO2157" s="60"/>
      <c r="UVP2157" s="60"/>
      <c r="UVQ2157" s="60"/>
      <c r="UVR2157" s="60"/>
      <c r="UVS2157" s="60"/>
      <c r="UVT2157" s="60"/>
      <c r="UVU2157" s="60"/>
      <c r="UVV2157" s="60"/>
      <c r="UVW2157" s="60"/>
      <c r="UVX2157" s="60"/>
      <c r="UVY2157" s="60"/>
      <c r="UVZ2157" s="60"/>
      <c r="UWA2157" s="60"/>
      <c r="UWB2157" s="60"/>
      <c r="UWC2157" s="60"/>
      <c r="UWD2157" s="60"/>
      <c r="UWE2157" s="60"/>
      <c r="UWF2157" s="60"/>
      <c r="UWG2157" s="60"/>
      <c r="UWH2157" s="60"/>
      <c r="UWI2157" s="60"/>
      <c r="UWJ2157" s="60"/>
      <c r="UWK2157" s="60"/>
      <c r="UWL2157" s="60"/>
      <c r="UWM2157" s="60"/>
      <c r="UWN2157" s="60"/>
      <c r="UWO2157" s="60"/>
      <c r="UWP2157" s="60"/>
      <c r="UWQ2157" s="60"/>
      <c r="UWR2157" s="60"/>
      <c r="UWS2157" s="60"/>
      <c r="UWT2157" s="60"/>
      <c r="UWU2157" s="60"/>
      <c r="UWV2157" s="60"/>
      <c r="UWW2157" s="60"/>
      <c r="UWX2157" s="60"/>
      <c r="UWY2157" s="60"/>
      <c r="UWZ2157" s="60"/>
      <c r="UXA2157" s="60"/>
      <c r="UXB2157" s="60"/>
      <c r="UXC2157" s="60"/>
      <c r="UXD2157" s="60"/>
      <c r="UXE2157" s="60"/>
      <c r="UXF2157" s="60"/>
      <c r="UXG2157" s="60"/>
      <c r="UXH2157" s="60"/>
      <c r="UXI2157" s="60"/>
      <c r="UXJ2157" s="60"/>
      <c r="UXK2157" s="60"/>
      <c r="UXL2157" s="60"/>
      <c r="UXM2157" s="60"/>
      <c r="UXN2157" s="60"/>
      <c r="UXO2157" s="60"/>
      <c r="UXP2157" s="60"/>
      <c r="UXQ2157" s="60"/>
      <c r="UXR2157" s="60"/>
      <c r="UXS2157" s="60"/>
      <c r="UXT2157" s="60"/>
      <c r="UXU2157" s="60"/>
      <c r="UXV2157" s="60"/>
      <c r="UXW2157" s="60"/>
      <c r="UXX2157" s="60"/>
      <c r="UXY2157" s="60"/>
      <c r="UXZ2157" s="60"/>
      <c r="UYA2157" s="60"/>
      <c r="UYB2157" s="60"/>
      <c r="UYC2157" s="60"/>
      <c r="UYD2157" s="60"/>
      <c r="UYE2157" s="60"/>
      <c r="UYF2157" s="60"/>
      <c r="UYG2157" s="60"/>
      <c r="UYH2157" s="60"/>
      <c r="UYI2157" s="60"/>
      <c r="UYJ2157" s="60"/>
      <c r="UYK2157" s="60"/>
      <c r="UYL2157" s="60"/>
      <c r="UYM2157" s="60"/>
      <c r="UYN2157" s="60"/>
      <c r="UYO2157" s="60"/>
      <c r="UYP2157" s="60"/>
      <c r="UYQ2157" s="60"/>
      <c r="UYR2157" s="60"/>
      <c r="UYS2157" s="60"/>
      <c r="UYT2157" s="60"/>
      <c r="UYU2157" s="60"/>
      <c r="UYV2157" s="60"/>
      <c r="UYW2157" s="60"/>
      <c r="UYX2157" s="60"/>
      <c r="UYY2157" s="60"/>
      <c r="UYZ2157" s="60"/>
      <c r="UZA2157" s="60"/>
      <c r="UZB2157" s="60"/>
      <c r="UZC2157" s="60"/>
      <c r="UZD2157" s="60"/>
      <c r="UZE2157" s="60"/>
      <c r="UZF2157" s="60"/>
      <c r="UZG2157" s="60"/>
      <c r="UZH2157" s="60"/>
      <c r="UZI2157" s="60"/>
      <c r="UZJ2157" s="60"/>
      <c r="UZK2157" s="60"/>
      <c r="UZL2157" s="60"/>
      <c r="UZM2157" s="60"/>
      <c r="UZN2157" s="60"/>
      <c r="UZO2157" s="60"/>
      <c r="UZP2157" s="60"/>
      <c r="UZQ2157" s="60"/>
      <c r="UZR2157" s="60"/>
      <c r="UZS2157" s="60"/>
      <c r="UZT2157" s="60"/>
      <c r="UZU2157" s="60"/>
      <c r="UZV2157" s="60"/>
      <c r="UZW2157" s="60"/>
      <c r="UZX2157" s="60"/>
      <c r="UZY2157" s="60"/>
      <c r="UZZ2157" s="60"/>
      <c r="VAA2157" s="60"/>
      <c r="VAB2157" s="60"/>
      <c r="VAC2157" s="60"/>
      <c r="VAD2157" s="60"/>
      <c r="VAE2157" s="60"/>
      <c r="VAF2157" s="60"/>
      <c r="VAG2157" s="60"/>
      <c r="VAH2157" s="60"/>
      <c r="VAI2157" s="60"/>
      <c r="VAJ2157" s="60"/>
      <c r="VAK2157" s="60"/>
      <c r="VAL2157" s="60"/>
      <c r="VAM2157" s="60"/>
      <c r="VAN2157" s="60"/>
      <c r="VAO2157" s="60"/>
      <c r="VAP2157" s="60"/>
      <c r="VAQ2157" s="60"/>
      <c r="VAR2157" s="60"/>
      <c r="VAS2157" s="60"/>
      <c r="VAT2157" s="60"/>
      <c r="VAU2157" s="60"/>
      <c r="VAV2157" s="60"/>
      <c r="VAW2157" s="60"/>
      <c r="VAX2157" s="60"/>
      <c r="VAY2157" s="60"/>
      <c r="VAZ2157" s="60"/>
      <c r="VBA2157" s="60"/>
      <c r="VBB2157" s="60"/>
      <c r="VBC2157" s="60"/>
      <c r="VBD2157" s="60"/>
      <c r="VBE2157" s="60"/>
      <c r="VBF2157" s="60"/>
      <c r="VBG2157" s="60"/>
      <c r="VBH2157" s="60"/>
      <c r="VBI2157" s="60"/>
      <c r="VBJ2157" s="60"/>
      <c r="VBK2157" s="60"/>
      <c r="VBL2157" s="60"/>
      <c r="VBM2157" s="60"/>
      <c r="VBN2157" s="60"/>
      <c r="VBO2157" s="60"/>
      <c r="VBP2157" s="60"/>
      <c r="VBQ2157" s="60"/>
      <c r="VBR2157" s="60"/>
      <c r="VBS2157" s="60"/>
      <c r="VBT2157" s="60"/>
      <c r="VBU2157" s="60"/>
      <c r="VBV2157" s="60"/>
      <c r="VBW2157" s="60"/>
      <c r="VBX2157" s="60"/>
      <c r="VBY2157" s="60"/>
      <c r="VBZ2157" s="60"/>
      <c r="VCA2157" s="60"/>
      <c r="VCB2157" s="60"/>
      <c r="VCC2157" s="60"/>
      <c r="VCD2157" s="60"/>
      <c r="VCE2157" s="60"/>
      <c r="VCF2157" s="60"/>
      <c r="VCG2157" s="60"/>
      <c r="VCH2157" s="60"/>
      <c r="VCI2157" s="60"/>
      <c r="VCJ2157" s="60"/>
      <c r="VCK2157" s="60"/>
      <c r="VCL2157" s="60"/>
      <c r="VCM2157" s="60"/>
      <c r="VCN2157" s="60"/>
      <c r="VCO2157" s="60"/>
      <c r="VCP2157" s="60"/>
      <c r="VCQ2157" s="60"/>
      <c r="VCR2157" s="60"/>
      <c r="VCS2157" s="60"/>
      <c r="VCT2157" s="60"/>
      <c r="VCU2157" s="60"/>
      <c r="VCV2157" s="60"/>
      <c r="VCW2157" s="60"/>
      <c r="VCX2157" s="60"/>
      <c r="VCY2157" s="60"/>
      <c r="VCZ2157" s="60"/>
      <c r="VDA2157" s="60"/>
      <c r="VDB2157" s="60"/>
      <c r="VDC2157" s="60"/>
      <c r="VDD2157" s="60"/>
      <c r="VDE2157" s="60"/>
      <c r="VDF2157" s="60"/>
      <c r="VDG2157" s="60"/>
      <c r="VDH2157" s="60"/>
      <c r="VDI2157" s="60"/>
      <c r="VDJ2157" s="60"/>
      <c r="VDK2157" s="60"/>
      <c r="VDL2157" s="60"/>
      <c r="VDM2157" s="60"/>
      <c r="VDN2157" s="60"/>
      <c r="VDO2157" s="60"/>
      <c r="VDP2157" s="60"/>
      <c r="VDQ2157" s="60"/>
      <c r="VDR2157" s="60"/>
      <c r="VDS2157" s="60"/>
      <c r="VDT2157" s="60"/>
      <c r="VDU2157" s="60"/>
      <c r="VDV2157" s="60"/>
      <c r="VDW2157" s="60"/>
      <c r="VDX2157" s="60"/>
      <c r="VDY2157" s="60"/>
      <c r="VDZ2157" s="60"/>
      <c r="VEA2157" s="60"/>
      <c r="VEB2157" s="60"/>
      <c r="VEC2157" s="60"/>
      <c r="VED2157" s="60"/>
      <c r="VEE2157" s="60"/>
      <c r="VEF2157" s="60"/>
      <c r="VEG2157" s="60"/>
      <c r="VEH2157" s="60"/>
      <c r="VEI2157" s="60"/>
      <c r="VEJ2157" s="60"/>
      <c r="VEK2157" s="60"/>
      <c r="VEL2157" s="60"/>
      <c r="VEM2157" s="60"/>
      <c r="VEN2157" s="60"/>
      <c r="VEO2157" s="60"/>
      <c r="VEP2157" s="60"/>
      <c r="VEQ2157" s="60"/>
      <c r="VER2157" s="60"/>
      <c r="VES2157" s="60"/>
      <c r="VET2157" s="60"/>
      <c r="VEU2157" s="60"/>
      <c r="VEV2157" s="60"/>
      <c r="VEW2157" s="60"/>
      <c r="VEX2157" s="60"/>
      <c r="VEY2157" s="60"/>
      <c r="VEZ2157" s="60"/>
      <c r="VFA2157" s="60"/>
      <c r="VFB2157" s="60"/>
      <c r="VFC2157" s="60"/>
      <c r="VFD2157" s="60"/>
      <c r="VFE2157" s="60"/>
      <c r="VFF2157" s="60"/>
      <c r="VFG2157" s="60"/>
      <c r="VFH2157" s="60"/>
      <c r="VFI2157" s="60"/>
      <c r="VFJ2157" s="60"/>
      <c r="VFK2157" s="60"/>
      <c r="VFL2157" s="60"/>
      <c r="VFM2157" s="60"/>
      <c r="VFN2157" s="60"/>
      <c r="VFO2157" s="60"/>
      <c r="VFP2157" s="60"/>
      <c r="VFQ2157" s="60"/>
      <c r="VFR2157" s="60"/>
      <c r="VFS2157" s="60"/>
      <c r="VFT2157" s="60"/>
      <c r="VFU2157" s="60"/>
      <c r="VFV2157" s="60"/>
      <c r="VFW2157" s="60"/>
      <c r="VFX2157" s="60"/>
      <c r="VFY2157" s="60"/>
      <c r="VFZ2157" s="60"/>
      <c r="VGA2157" s="60"/>
      <c r="VGB2157" s="60"/>
      <c r="VGC2157" s="60"/>
      <c r="VGD2157" s="60"/>
      <c r="VGE2157" s="60"/>
      <c r="VGF2157" s="60"/>
      <c r="VGG2157" s="60"/>
      <c r="VGH2157" s="60"/>
      <c r="VGI2157" s="60"/>
      <c r="VGJ2157" s="60"/>
      <c r="VGK2157" s="60"/>
      <c r="VGL2157" s="60"/>
      <c r="VGM2157" s="60"/>
      <c r="VGN2157" s="60"/>
      <c r="VGO2157" s="60"/>
      <c r="VGP2157" s="60"/>
      <c r="VGQ2157" s="60"/>
      <c r="VGR2157" s="60"/>
      <c r="VGS2157" s="60"/>
      <c r="VGT2157" s="60"/>
      <c r="VGU2157" s="60"/>
      <c r="VGV2157" s="60"/>
      <c r="VGW2157" s="60"/>
      <c r="VGX2157" s="60"/>
      <c r="VGY2157" s="60"/>
      <c r="VGZ2157" s="60"/>
      <c r="VHA2157" s="60"/>
      <c r="VHB2157" s="60"/>
      <c r="VHC2157" s="60"/>
      <c r="VHD2157" s="60"/>
      <c r="VHE2157" s="60"/>
      <c r="VHF2157" s="60"/>
      <c r="VHG2157" s="60"/>
      <c r="VHH2157" s="60"/>
      <c r="VHI2157" s="60"/>
      <c r="VHJ2157" s="60"/>
      <c r="VHK2157" s="60"/>
      <c r="VHL2157" s="60"/>
      <c r="VHM2157" s="60"/>
      <c r="VHN2157" s="60"/>
      <c r="VHO2157" s="60"/>
      <c r="VHP2157" s="60"/>
      <c r="VHQ2157" s="60"/>
      <c r="VHR2157" s="60"/>
      <c r="VHS2157" s="60"/>
      <c r="VHT2157" s="60"/>
      <c r="VHU2157" s="60"/>
      <c r="VHV2157" s="60"/>
      <c r="VHW2157" s="60"/>
      <c r="VHX2157" s="60"/>
      <c r="VHY2157" s="60"/>
      <c r="VHZ2157" s="60"/>
      <c r="VIA2157" s="60"/>
      <c r="VIB2157" s="60"/>
      <c r="VIC2157" s="60"/>
      <c r="VID2157" s="60"/>
      <c r="VIE2157" s="60"/>
      <c r="VIF2157" s="60"/>
      <c r="VIG2157" s="60"/>
      <c r="VIH2157" s="60"/>
      <c r="VII2157" s="60"/>
      <c r="VIJ2157" s="60"/>
      <c r="VIK2157" s="60"/>
      <c r="VIL2157" s="60"/>
      <c r="VIM2157" s="60"/>
      <c r="VIN2157" s="60"/>
      <c r="VIO2157" s="60"/>
      <c r="VIP2157" s="60"/>
      <c r="VIQ2157" s="60"/>
      <c r="VIR2157" s="60"/>
      <c r="VIS2157" s="60"/>
      <c r="VIT2157" s="60"/>
      <c r="VIU2157" s="60"/>
      <c r="VIV2157" s="60"/>
      <c r="VIW2157" s="60"/>
      <c r="VIX2157" s="60"/>
      <c r="VIY2157" s="60"/>
      <c r="VIZ2157" s="60"/>
      <c r="VJA2157" s="60"/>
      <c r="VJB2157" s="60"/>
      <c r="VJC2157" s="60"/>
      <c r="VJD2157" s="60"/>
      <c r="VJE2157" s="60"/>
      <c r="VJF2157" s="60"/>
      <c r="VJG2157" s="60"/>
      <c r="VJH2157" s="60"/>
      <c r="VJI2157" s="60"/>
      <c r="VJJ2157" s="60"/>
      <c r="VJK2157" s="60"/>
      <c r="VJL2157" s="60"/>
      <c r="VJM2157" s="60"/>
      <c r="VJN2157" s="60"/>
      <c r="VJO2157" s="60"/>
      <c r="VJP2157" s="60"/>
      <c r="VJQ2157" s="60"/>
      <c r="VJR2157" s="60"/>
      <c r="VJS2157" s="60"/>
      <c r="VJT2157" s="60"/>
      <c r="VJU2157" s="60"/>
      <c r="VJV2157" s="60"/>
      <c r="VJW2157" s="60"/>
      <c r="VJX2157" s="60"/>
      <c r="VJY2157" s="60"/>
      <c r="VJZ2157" s="60"/>
      <c r="VKA2157" s="60"/>
      <c r="VKB2157" s="60"/>
      <c r="VKC2157" s="60"/>
      <c r="VKD2157" s="60"/>
      <c r="VKE2157" s="60"/>
      <c r="VKF2157" s="60"/>
      <c r="VKG2157" s="60"/>
      <c r="VKH2157" s="60"/>
      <c r="VKI2157" s="60"/>
      <c r="VKJ2157" s="60"/>
      <c r="VKK2157" s="60"/>
      <c r="VKL2157" s="60"/>
      <c r="VKM2157" s="60"/>
      <c r="VKN2157" s="60"/>
      <c r="VKO2157" s="60"/>
      <c r="VKP2157" s="60"/>
      <c r="VKQ2157" s="60"/>
      <c r="VKR2157" s="60"/>
      <c r="VKS2157" s="60"/>
      <c r="VKT2157" s="60"/>
      <c r="VKU2157" s="60"/>
      <c r="VKV2157" s="60"/>
      <c r="VKW2157" s="60"/>
      <c r="VKX2157" s="60"/>
      <c r="VKY2157" s="60"/>
      <c r="VKZ2157" s="60"/>
      <c r="VLA2157" s="60"/>
      <c r="VLB2157" s="60"/>
      <c r="VLC2157" s="60"/>
      <c r="VLD2157" s="60"/>
      <c r="VLE2157" s="60"/>
      <c r="VLF2157" s="60"/>
      <c r="VLG2157" s="60"/>
      <c r="VLH2157" s="60"/>
      <c r="VLI2157" s="60"/>
      <c r="VLJ2157" s="60"/>
      <c r="VLK2157" s="60"/>
      <c r="VLL2157" s="60"/>
      <c r="VLM2157" s="60"/>
      <c r="VLN2157" s="60"/>
      <c r="VLO2157" s="60"/>
      <c r="VLP2157" s="60"/>
      <c r="VLQ2157" s="60"/>
      <c r="VLR2157" s="60"/>
      <c r="VLS2157" s="60"/>
      <c r="VLT2157" s="60"/>
      <c r="VLU2157" s="60"/>
      <c r="VLV2157" s="60"/>
      <c r="VLW2157" s="60"/>
      <c r="VLX2157" s="60"/>
      <c r="VLY2157" s="60"/>
      <c r="VLZ2157" s="60"/>
      <c r="VMA2157" s="60"/>
      <c r="VMB2157" s="60"/>
      <c r="VMC2157" s="60"/>
      <c r="VMD2157" s="60"/>
      <c r="VME2157" s="60"/>
      <c r="VMF2157" s="60"/>
      <c r="VMG2157" s="60"/>
      <c r="VMH2157" s="60"/>
      <c r="VMI2157" s="60"/>
      <c r="VMJ2157" s="60"/>
      <c r="VMK2157" s="60"/>
      <c r="VML2157" s="60"/>
      <c r="VMM2157" s="60"/>
      <c r="VMN2157" s="60"/>
      <c r="VMO2157" s="60"/>
      <c r="VMP2157" s="60"/>
      <c r="VMQ2157" s="60"/>
      <c r="VMR2157" s="60"/>
      <c r="VMS2157" s="60"/>
      <c r="VMT2157" s="60"/>
      <c r="VMU2157" s="60"/>
      <c r="VMV2157" s="60"/>
      <c r="VMW2157" s="60"/>
      <c r="VMX2157" s="60"/>
      <c r="VMY2157" s="60"/>
      <c r="VMZ2157" s="60"/>
      <c r="VNA2157" s="60"/>
      <c r="VNB2157" s="60"/>
      <c r="VNC2157" s="60"/>
      <c r="VND2157" s="60"/>
      <c r="VNE2157" s="60"/>
      <c r="VNF2157" s="60"/>
      <c r="VNG2157" s="60"/>
      <c r="VNH2157" s="60"/>
      <c r="VNI2157" s="60"/>
      <c r="VNJ2157" s="60"/>
      <c r="VNK2157" s="60"/>
      <c r="VNL2157" s="60"/>
      <c r="VNM2157" s="60"/>
      <c r="VNN2157" s="60"/>
      <c r="VNO2157" s="60"/>
      <c r="VNP2157" s="60"/>
      <c r="VNQ2157" s="60"/>
      <c r="VNR2157" s="60"/>
      <c r="VNS2157" s="60"/>
      <c r="VNT2157" s="60"/>
      <c r="VNU2157" s="60"/>
      <c r="VNV2157" s="60"/>
      <c r="VNW2157" s="60"/>
      <c r="VNX2157" s="60"/>
      <c r="VNY2157" s="60"/>
      <c r="VNZ2157" s="60"/>
      <c r="VOA2157" s="60"/>
      <c r="VOB2157" s="60"/>
      <c r="VOC2157" s="60"/>
      <c r="VOD2157" s="60"/>
      <c r="VOE2157" s="60"/>
      <c r="VOF2157" s="60"/>
      <c r="VOG2157" s="60"/>
      <c r="VOH2157" s="60"/>
      <c r="VOI2157" s="60"/>
      <c r="VOJ2157" s="60"/>
      <c r="VOK2157" s="60"/>
      <c r="VOL2157" s="60"/>
      <c r="VOM2157" s="60"/>
      <c r="VON2157" s="60"/>
      <c r="VOO2157" s="60"/>
      <c r="VOP2157" s="60"/>
      <c r="VOQ2157" s="60"/>
      <c r="VOR2157" s="60"/>
      <c r="VOS2157" s="60"/>
      <c r="VOT2157" s="60"/>
      <c r="VOU2157" s="60"/>
      <c r="VOV2157" s="60"/>
      <c r="VOW2157" s="60"/>
      <c r="VOX2157" s="60"/>
      <c r="VOY2157" s="60"/>
      <c r="VOZ2157" s="60"/>
      <c r="VPA2157" s="60"/>
      <c r="VPB2157" s="60"/>
      <c r="VPC2157" s="60"/>
      <c r="VPD2157" s="60"/>
      <c r="VPE2157" s="60"/>
      <c r="VPF2157" s="60"/>
      <c r="VPG2157" s="60"/>
      <c r="VPH2157" s="60"/>
      <c r="VPI2157" s="60"/>
      <c r="VPJ2157" s="60"/>
      <c r="VPK2157" s="60"/>
      <c r="VPL2157" s="60"/>
      <c r="VPM2157" s="60"/>
      <c r="VPN2157" s="60"/>
      <c r="VPO2157" s="60"/>
      <c r="VPP2157" s="60"/>
      <c r="VPQ2157" s="60"/>
      <c r="VPR2157" s="60"/>
      <c r="VPS2157" s="60"/>
      <c r="VPT2157" s="60"/>
      <c r="VPU2157" s="60"/>
      <c r="VPV2157" s="60"/>
      <c r="VPW2157" s="60"/>
      <c r="VPX2157" s="60"/>
      <c r="VPY2157" s="60"/>
      <c r="VPZ2157" s="60"/>
      <c r="VQA2157" s="60"/>
      <c r="VQB2157" s="60"/>
      <c r="VQC2157" s="60"/>
      <c r="VQD2157" s="60"/>
      <c r="VQE2157" s="60"/>
      <c r="VQF2157" s="60"/>
      <c r="VQG2157" s="60"/>
      <c r="VQH2157" s="60"/>
      <c r="VQI2157" s="60"/>
      <c r="VQJ2157" s="60"/>
      <c r="VQK2157" s="60"/>
      <c r="VQL2157" s="60"/>
      <c r="VQM2157" s="60"/>
      <c r="VQN2157" s="60"/>
      <c r="VQO2157" s="60"/>
      <c r="VQP2157" s="60"/>
      <c r="VQQ2157" s="60"/>
      <c r="VQR2157" s="60"/>
      <c r="VQS2157" s="60"/>
      <c r="VQT2157" s="60"/>
      <c r="VQU2157" s="60"/>
      <c r="VQV2157" s="60"/>
      <c r="VQW2157" s="60"/>
      <c r="VQX2157" s="60"/>
      <c r="VQY2157" s="60"/>
      <c r="VQZ2157" s="60"/>
      <c r="VRA2157" s="60"/>
      <c r="VRB2157" s="60"/>
      <c r="VRC2157" s="60"/>
      <c r="VRD2157" s="60"/>
      <c r="VRE2157" s="60"/>
      <c r="VRF2157" s="60"/>
      <c r="VRG2157" s="60"/>
      <c r="VRH2157" s="60"/>
      <c r="VRI2157" s="60"/>
      <c r="VRJ2157" s="60"/>
      <c r="VRK2157" s="60"/>
      <c r="VRL2157" s="60"/>
      <c r="VRM2157" s="60"/>
      <c r="VRN2157" s="60"/>
      <c r="VRO2157" s="60"/>
      <c r="VRP2157" s="60"/>
      <c r="VRQ2157" s="60"/>
      <c r="VRR2157" s="60"/>
      <c r="VRS2157" s="60"/>
      <c r="VRT2157" s="60"/>
      <c r="VRU2157" s="60"/>
      <c r="VRV2157" s="60"/>
      <c r="VRW2157" s="60"/>
      <c r="VRX2157" s="60"/>
      <c r="VRY2157" s="60"/>
      <c r="VRZ2157" s="60"/>
      <c r="VSA2157" s="60"/>
      <c r="VSB2157" s="60"/>
      <c r="VSC2157" s="60"/>
      <c r="VSD2157" s="60"/>
      <c r="VSE2157" s="60"/>
      <c r="VSF2157" s="60"/>
      <c r="VSG2157" s="60"/>
      <c r="VSH2157" s="60"/>
      <c r="VSI2157" s="60"/>
      <c r="VSJ2157" s="60"/>
      <c r="VSK2157" s="60"/>
      <c r="VSL2157" s="60"/>
      <c r="VSM2157" s="60"/>
      <c r="VSN2157" s="60"/>
      <c r="VSO2157" s="60"/>
      <c r="VSP2157" s="60"/>
      <c r="VSQ2157" s="60"/>
      <c r="VSR2157" s="60"/>
      <c r="VSS2157" s="60"/>
      <c r="VST2157" s="60"/>
      <c r="VSU2157" s="60"/>
      <c r="VSV2157" s="60"/>
      <c r="VSW2157" s="60"/>
      <c r="VSX2157" s="60"/>
      <c r="VSY2157" s="60"/>
      <c r="VSZ2157" s="60"/>
      <c r="VTA2157" s="60"/>
      <c r="VTB2157" s="60"/>
      <c r="VTC2157" s="60"/>
      <c r="VTD2157" s="60"/>
      <c r="VTE2157" s="60"/>
      <c r="VTF2157" s="60"/>
      <c r="VTG2157" s="60"/>
      <c r="VTH2157" s="60"/>
      <c r="VTI2157" s="60"/>
      <c r="VTJ2157" s="60"/>
      <c r="VTK2157" s="60"/>
      <c r="VTL2157" s="60"/>
      <c r="VTM2157" s="60"/>
      <c r="VTN2157" s="60"/>
      <c r="VTO2157" s="60"/>
      <c r="VTP2157" s="60"/>
      <c r="VTQ2157" s="60"/>
      <c r="VTR2157" s="60"/>
      <c r="VTS2157" s="60"/>
      <c r="VTT2157" s="60"/>
      <c r="VTU2157" s="60"/>
      <c r="VTV2157" s="60"/>
      <c r="VTW2157" s="60"/>
      <c r="VTX2157" s="60"/>
      <c r="VTY2157" s="60"/>
      <c r="VTZ2157" s="60"/>
      <c r="VUA2157" s="60"/>
      <c r="VUB2157" s="60"/>
      <c r="VUC2157" s="60"/>
      <c r="VUD2157" s="60"/>
      <c r="VUE2157" s="60"/>
      <c r="VUF2157" s="60"/>
      <c r="VUG2157" s="60"/>
      <c r="VUH2157" s="60"/>
      <c r="VUI2157" s="60"/>
      <c r="VUJ2157" s="60"/>
      <c r="VUK2157" s="60"/>
      <c r="VUL2157" s="60"/>
      <c r="VUM2157" s="60"/>
      <c r="VUN2157" s="60"/>
      <c r="VUO2157" s="60"/>
      <c r="VUP2157" s="60"/>
      <c r="VUQ2157" s="60"/>
      <c r="VUR2157" s="60"/>
      <c r="VUS2157" s="60"/>
      <c r="VUT2157" s="60"/>
      <c r="VUU2157" s="60"/>
      <c r="VUV2157" s="60"/>
      <c r="VUW2157" s="60"/>
      <c r="VUX2157" s="60"/>
      <c r="VUY2157" s="60"/>
      <c r="VUZ2157" s="60"/>
      <c r="VVA2157" s="60"/>
      <c r="VVB2157" s="60"/>
      <c r="VVC2157" s="60"/>
      <c r="VVD2157" s="60"/>
      <c r="VVE2157" s="60"/>
      <c r="VVF2157" s="60"/>
      <c r="VVG2157" s="60"/>
      <c r="VVH2157" s="60"/>
      <c r="VVI2157" s="60"/>
      <c r="VVJ2157" s="60"/>
      <c r="VVK2157" s="60"/>
      <c r="VVL2157" s="60"/>
      <c r="VVM2157" s="60"/>
      <c r="VVN2157" s="60"/>
      <c r="VVO2157" s="60"/>
      <c r="VVP2157" s="60"/>
      <c r="VVQ2157" s="60"/>
      <c r="VVR2157" s="60"/>
      <c r="VVS2157" s="60"/>
      <c r="VVT2157" s="60"/>
      <c r="VVU2157" s="60"/>
      <c r="VVV2157" s="60"/>
      <c r="VVW2157" s="60"/>
      <c r="VVX2157" s="60"/>
      <c r="VVY2157" s="60"/>
      <c r="VVZ2157" s="60"/>
      <c r="VWA2157" s="60"/>
      <c r="VWB2157" s="60"/>
      <c r="VWC2157" s="60"/>
      <c r="VWD2157" s="60"/>
      <c r="VWE2157" s="60"/>
      <c r="VWF2157" s="60"/>
      <c r="VWG2157" s="60"/>
      <c r="VWH2157" s="60"/>
      <c r="VWI2157" s="60"/>
      <c r="VWJ2157" s="60"/>
      <c r="VWK2157" s="60"/>
      <c r="VWL2157" s="60"/>
      <c r="VWM2157" s="60"/>
      <c r="VWN2157" s="60"/>
      <c r="VWO2157" s="60"/>
      <c r="VWP2157" s="60"/>
      <c r="VWQ2157" s="60"/>
      <c r="VWR2157" s="60"/>
      <c r="VWS2157" s="60"/>
      <c r="VWT2157" s="60"/>
      <c r="VWU2157" s="60"/>
      <c r="VWV2157" s="60"/>
      <c r="VWW2157" s="60"/>
      <c r="VWX2157" s="60"/>
      <c r="VWY2157" s="60"/>
      <c r="VWZ2157" s="60"/>
      <c r="VXA2157" s="60"/>
      <c r="VXB2157" s="60"/>
      <c r="VXC2157" s="60"/>
      <c r="VXD2157" s="60"/>
      <c r="VXE2157" s="60"/>
      <c r="VXF2157" s="60"/>
      <c r="VXG2157" s="60"/>
      <c r="VXH2157" s="60"/>
      <c r="VXI2157" s="60"/>
      <c r="VXJ2157" s="60"/>
      <c r="VXK2157" s="60"/>
      <c r="VXL2157" s="60"/>
      <c r="VXM2157" s="60"/>
      <c r="VXN2157" s="60"/>
      <c r="VXO2157" s="60"/>
      <c r="VXP2157" s="60"/>
      <c r="VXQ2157" s="60"/>
      <c r="VXR2157" s="60"/>
      <c r="VXS2157" s="60"/>
      <c r="VXT2157" s="60"/>
      <c r="VXU2157" s="60"/>
      <c r="VXV2157" s="60"/>
      <c r="VXW2157" s="60"/>
      <c r="VXX2157" s="60"/>
      <c r="VXY2157" s="60"/>
      <c r="VXZ2157" s="60"/>
      <c r="VYA2157" s="60"/>
      <c r="VYB2157" s="60"/>
      <c r="VYC2157" s="60"/>
      <c r="VYD2157" s="60"/>
      <c r="VYE2157" s="60"/>
      <c r="VYF2157" s="60"/>
      <c r="VYG2157" s="60"/>
      <c r="VYH2157" s="60"/>
      <c r="VYI2157" s="60"/>
      <c r="VYJ2157" s="60"/>
      <c r="VYK2157" s="60"/>
      <c r="VYL2157" s="60"/>
      <c r="VYM2157" s="60"/>
      <c r="VYN2157" s="60"/>
      <c r="VYO2157" s="60"/>
      <c r="VYP2157" s="60"/>
      <c r="VYQ2157" s="60"/>
      <c r="VYR2157" s="60"/>
      <c r="VYS2157" s="60"/>
      <c r="VYT2157" s="60"/>
      <c r="VYU2157" s="60"/>
      <c r="VYV2157" s="60"/>
      <c r="VYW2157" s="60"/>
      <c r="VYX2157" s="60"/>
      <c r="VYY2157" s="60"/>
      <c r="VYZ2157" s="60"/>
      <c r="VZA2157" s="60"/>
      <c r="VZB2157" s="60"/>
      <c r="VZC2157" s="60"/>
      <c r="VZD2157" s="60"/>
      <c r="VZE2157" s="60"/>
      <c r="VZF2157" s="60"/>
      <c r="VZG2157" s="60"/>
      <c r="VZH2157" s="60"/>
      <c r="VZI2157" s="60"/>
      <c r="VZJ2157" s="60"/>
      <c r="VZK2157" s="60"/>
      <c r="VZL2157" s="60"/>
      <c r="VZM2157" s="60"/>
      <c r="VZN2157" s="60"/>
      <c r="VZO2157" s="60"/>
      <c r="VZP2157" s="60"/>
      <c r="VZQ2157" s="60"/>
      <c r="VZR2157" s="60"/>
      <c r="VZS2157" s="60"/>
      <c r="VZT2157" s="60"/>
      <c r="VZU2157" s="60"/>
      <c r="VZV2157" s="60"/>
      <c r="VZW2157" s="60"/>
      <c r="VZX2157" s="60"/>
      <c r="VZY2157" s="60"/>
      <c r="VZZ2157" s="60"/>
      <c r="WAA2157" s="60"/>
      <c r="WAB2157" s="60"/>
      <c r="WAC2157" s="60"/>
      <c r="WAD2157" s="60"/>
      <c r="WAE2157" s="60"/>
      <c r="WAF2157" s="60"/>
      <c r="WAG2157" s="60"/>
      <c r="WAH2157" s="60"/>
      <c r="WAI2157" s="60"/>
      <c r="WAJ2157" s="60"/>
      <c r="WAK2157" s="60"/>
      <c r="WAL2157" s="60"/>
      <c r="WAM2157" s="60"/>
      <c r="WAN2157" s="60"/>
      <c r="WAO2157" s="60"/>
      <c r="WAP2157" s="60"/>
      <c r="WAQ2157" s="60"/>
      <c r="WAR2157" s="60"/>
      <c r="WAS2157" s="60"/>
      <c r="WAT2157" s="60"/>
      <c r="WAU2157" s="60"/>
      <c r="WAV2157" s="60"/>
      <c r="WAW2157" s="60"/>
      <c r="WAX2157" s="60"/>
      <c r="WAY2157" s="60"/>
      <c r="WAZ2157" s="60"/>
      <c r="WBA2157" s="60"/>
      <c r="WBB2157" s="60"/>
      <c r="WBC2157" s="60"/>
      <c r="WBD2157" s="60"/>
      <c r="WBE2157" s="60"/>
      <c r="WBF2157" s="60"/>
      <c r="WBG2157" s="60"/>
      <c r="WBH2157" s="60"/>
      <c r="WBI2157" s="60"/>
      <c r="WBJ2157" s="60"/>
      <c r="WBK2157" s="60"/>
      <c r="WBL2157" s="60"/>
      <c r="WBM2157" s="60"/>
      <c r="WBN2157" s="60"/>
      <c r="WBO2157" s="60"/>
      <c r="WBP2157" s="60"/>
      <c r="WBQ2157" s="60"/>
      <c r="WBR2157" s="60"/>
      <c r="WBS2157" s="60"/>
      <c r="WBT2157" s="60"/>
      <c r="WBU2157" s="60"/>
      <c r="WBV2157" s="60"/>
      <c r="WBW2157" s="60"/>
      <c r="WBX2157" s="60"/>
      <c r="WBY2157" s="60"/>
      <c r="WBZ2157" s="60"/>
      <c r="WCA2157" s="60"/>
      <c r="WCB2157" s="60"/>
      <c r="WCC2157" s="60"/>
      <c r="WCD2157" s="60"/>
      <c r="WCE2157" s="60"/>
      <c r="WCF2157" s="60"/>
      <c r="WCG2157" s="60"/>
      <c r="WCH2157" s="60"/>
      <c r="WCI2157" s="60"/>
      <c r="WCJ2157" s="60"/>
      <c r="WCK2157" s="60"/>
      <c r="WCL2157" s="60"/>
      <c r="WCM2157" s="60"/>
      <c r="WCN2157" s="60"/>
      <c r="WCO2157" s="60"/>
      <c r="WCP2157" s="60"/>
      <c r="WCQ2157" s="60"/>
      <c r="WCR2157" s="60"/>
      <c r="WCS2157" s="60"/>
      <c r="WCT2157" s="60"/>
      <c r="WCU2157" s="60"/>
      <c r="WCV2157" s="60"/>
      <c r="WCW2157" s="60"/>
      <c r="WCX2157" s="60"/>
      <c r="WCY2157" s="60"/>
      <c r="WCZ2157" s="60"/>
      <c r="WDA2157" s="60"/>
      <c r="WDB2157" s="60"/>
      <c r="WDC2157" s="60"/>
      <c r="WDD2157" s="60"/>
      <c r="WDE2157" s="60"/>
      <c r="WDF2157" s="60"/>
      <c r="WDG2157" s="60"/>
      <c r="WDH2157" s="60"/>
      <c r="WDI2157" s="60"/>
      <c r="WDJ2157" s="60"/>
      <c r="WDK2157" s="60"/>
      <c r="WDL2157" s="60"/>
      <c r="WDM2157" s="60"/>
      <c r="WDN2157" s="60"/>
      <c r="WDO2157" s="60"/>
      <c r="WDP2157" s="60"/>
      <c r="WDQ2157" s="60"/>
      <c r="WDR2157" s="60"/>
      <c r="WDS2157" s="60"/>
      <c r="WDT2157" s="60"/>
      <c r="WDU2157" s="60"/>
      <c r="WDV2157" s="60"/>
      <c r="WDW2157" s="60"/>
      <c r="WDX2157" s="60"/>
      <c r="WDY2157" s="60"/>
      <c r="WDZ2157" s="60"/>
      <c r="WEA2157" s="60"/>
      <c r="WEB2157" s="60"/>
      <c r="WEC2157" s="60"/>
      <c r="WED2157" s="60"/>
      <c r="WEE2157" s="60"/>
      <c r="WEF2157" s="60"/>
      <c r="WEG2157" s="60"/>
      <c r="WEH2157" s="60"/>
      <c r="WEI2157" s="60"/>
      <c r="WEJ2157" s="60"/>
      <c r="WEK2157" s="60"/>
      <c r="WEL2157" s="60"/>
      <c r="WEM2157" s="60"/>
      <c r="WEN2157" s="60"/>
      <c r="WEO2157" s="60"/>
      <c r="WEP2157" s="60"/>
      <c r="WEQ2157" s="60"/>
      <c r="WER2157" s="60"/>
      <c r="WES2157" s="60"/>
      <c r="WET2157" s="60"/>
      <c r="WEU2157" s="60"/>
      <c r="WEV2157" s="60"/>
      <c r="WEW2157" s="60"/>
      <c r="WEX2157" s="60"/>
      <c r="WEY2157" s="60"/>
      <c r="WEZ2157" s="60"/>
      <c r="WFA2157" s="60"/>
      <c r="WFB2157" s="60"/>
      <c r="WFC2157" s="60"/>
      <c r="WFD2157" s="60"/>
      <c r="WFE2157" s="60"/>
      <c r="WFF2157" s="60"/>
      <c r="WFG2157" s="60"/>
      <c r="WFH2157" s="60"/>
      <c r="WFI2157" s="60"/>
      <c r="WFJ2157" s="60"/>
      <c r="WFK2157" s="60"/>
      <c r="WFL2157" s="60"/>
      <c r="WFM2157" s="60"/>
      <c r="WFN2157" s="60"/>
      <c r="WFO2157" s="60"/>
      <c r="WFP2157" s="60"/>
      <c r="WFQ2157" s="60"/>
      <c r="WFR2157" s="60"/>
      <c r="WFS2157" s="60"/>
      <c r="WFT2157" s="60"/>
      <c r="WFU2157" s="60"/>
      <c r="WFV2157" s="60"/>
      <c r="WFW2157" s="60"/>
      <c r="WFX2157" s="60"/>
      <c r="WFY2157" s="60"/>
      <c r="WFZ2157" s="60"/>
      <c r="WGA2157" s="60"/>
      <c r="WGB2157" s="60"/>
      <c r="WGC2157" s="60"/>
      <c r="WGD2157" s="60"/>
      <c r="WGE2157" s="60"/>
      <c r="WGF2157" s="60"/>
      <c r="WGG2157" s="60"/>
      <c r="WGH2157" s="60"/>
      <c r="WGI2157" s="60"/>
      <c r="WGJ2157" s="60"/>
      <c r="WGK2157" s="60"/>
      <c r="WGL2157" s="60"/>
      <c r="WGM2157" s="60"/>
      <c r="WGN2157" s="60"/>
      <c r="WGO2157" s="60"/>
      <c r="WGP2157" s="60"/>
      <c r="WGQ2157" s="60"/>
      <c r="WGR2157" s="60"/>
      <c r="WGS2157" s="60"/>
      <c r="WGT2157" s="60"/>
      <c r="WGU2157" s="60"/>
      <c r="WGV2157" s="60"/>
      <c r="WGW2157" s="60"/>
      <c r="WGX2157" s="60"/>
      <c r="WGY2157" s="60"/>
      <c r="WGZ2157" s="60"/>
      <c r="WHA2157" s="60"/>
      <c r="WHB2157" s="60"/>
      <c r="WHC2157" s="60"/>
      <c r="WHD2157" s="60"/>
      <c r="WHE2157" s="60"/>
      <c r="WHF2157" s="60"/>
      <c r="WHG2157" s="60"/>
      <c r="WHH2157" s="60"/>
      <c r="WHI2157" s="60"/>
      <c r="WHJ2157" s="60"/>
      <c r="WHK2157" s="60"/>
      <c r="WHL2157" s="60"/>
      <c r="WHM2157" s="60"/>
      <c r="WHN2157" s="60"/>
      <c r="WHO2157" s="60"/>
      <c r="WHP2157" s="60"/>
      <c r="WHQ2157" s="60"/>
      <c r="WHR2157" s="60"/>
      <c r="WHS2157" s="60"/>
      <c r="WHT2157" s="60"/>
      <c r="WHU2157" s="60"/>
      <c r="WHV2157" s="60"/>
      <c r="WHW2157" s="60"/>
      <c r="WHX2157" s="60"/>
      <c r="WHY2157" s="60"/>
      <c r="WHZ2157" s="60"/>
      <c r="WIA2157" s="60"/>
      <c r="WIB2157" s="60"/>
      <c r="WIC2157" s="60"/>
      <c r="WID2157" s="60"/>
      <c r="WIE2157" s="60"/>
      <c r="WIF2157" s="60"/>
      <c r="WIG2157" s="60"/>
      <c r="WIH2157" s="60"/>
      <c r="WII2157" s="60"/>
      <c r="WIJ2157" s="60"/>
      <c r="WIK2157" s="60"/>
      <c r="WIL2157" s="60"/>
      <c r="WIM2157" s="60"/>
      <c r="WIN2157" s="60"/>
      <c r="WIO2157" s="60"/>
      <c r="WIP2157" s="60"/>
      <c r="WIQ2157" s="60"/>
      <c r="WIR2157" s="60"/>
      <c r="WIS2157" s="60"/>
      <c r="WIT2157" s="60"/>
      <c r="WIU2157" s="60"/>
      <c r="WIV2157" s="60"/>
      <c r="WIW2157" s="60"/>
      <c r="WIX2157" s="60"/>
      <c r="WIY2157" s="60"/>
      <c r="WIZ2157" s="60"/>
      <c r="WJA2157" s="60"/>
      <c r="WJB2157" s="60"/>
      <c r="WJC2157" s="60"/>
      <c r="WJD2157" s="60"/>
      <c r="WJE2157" s="60"/>
      <c r="WJF2157" s="60"/>
      <c r="WJG2157" s="60"/>
      <c r="WJH2157" s="60"/>
      <c r="WJI2157" s="60"/>
      <c r="WJJ2157" s="60"/>
      <c r="WJK2157" s="60"/>
      <c r="WJL2157" s="60"/>
      <c r="WJM2157" s="60"/>
      <c r="WJN2157" s="60"/>
      <c r="WJO2157" s="60"/>
      <c r="WJP2157" s="60"/>
      <c r="WJQ2157" s="60"/>
      <c r="WJR2157" s="60"/>
      <c r="WJS2157" s="60"/>
      <c r="WJT2157" s="60"/>
      <c r="WJU2157" s="60"/>
      <c r="WJV2157" s="60"/>
      <c r="WJW2157" s="60"/>
      <c r="WJX2157" s="60"/>
      <c r="WJY2157" s="60"/>
      <c r="WJZ2157" s="60"/>
      <c r="WKA2157" s="60"/>
      <c r="WKB2157" s="60"/>
      <c r="WKC2157" s="60"/>
      <c r="WKD2157" s="60"/>
      <c r="WKE2157" s="60"/>
      <c r="WKF2157" s="60"/>
      <c r="WKG2157" s="60"/>
      <c r="WKH2157" s="60"/>
      <c r="WKI2157" s="60"/>
      <c r="WKJ2157" s="60"/>
      <c r="WKK2157" s="60"/>
      <c r="WKL2157" s="60"/>
      <c r="WKM2157" s="60"/>
      <c r="WKN2157" s="60"/>
      <c r="WKO2157" s="60"/>
      <c r="WKP2157" s="60"/>
      <c r="WKQ2157" s="60"/>
      <c r="WKR2157" s="60"/>
      <c r="WKS2157" s="60"/>
      <c r="WKT2157" s="60"/>
      <c r="WKU2157" s="60"/>
      <c r="WKV2157" s="60"/>
      <c r="WKW2157" s="60"/>
      <c r="WKX2157" s="60"/>
      <c r="WKY2157" s="60"/>
      <c r="WKZ2157" s="60"/>
      <c r="WLA2157" s="60"/>
      <c r="WLB2157" s="60"/>
      <c r="WLC2157" s="60"/>
      <c r="WLD2157" s="60"/>
      <c r="WLE2157" s="60"/>
      <c r="WLF2157" s="60"/>
      <c r="WLG2157" s="60"/>
      <c r="WLH2157" s="60"/>
      <c r="WLI2157" s="60"/>
      <c r="WLJ2157" s="60"/>
      <c r="WLK2157" s="60"/>
      <c r="WLL2157" s="60"/>
      <c r="WLM2157" s="60"/>
      <c r="WLN2157" s="60"/>
      <c r="WLO2157" s="60"/>
      <c r="WLP2157" s="60"/>
      <c r="WLQ2157" s="60"/>
      <c r="WLR2157" s="60"/>
      <c r="WLS2157" s="60"/>
      <c r="WLT2157" s="60"/>
      <c r="WLU2157" s="60"/>
      <c r="WLV2157" s="60"/>
      <c r="WLW2157" s="60"/>
      <c r="WLX2157" s="60"/>
      <c r="WLY2157" s="60"/>
      <c r="WLZ2157" s="60"/>
      <c r="WMA2157" s="60"/>
      <c r="WMB2157" s="60"/>
      <c r="WMC2157" s="60"/>
      <c r="WMD2157" s="60"/>
      <c r="WME2157" s="60"/>
      <c r="WMF2157" s="60"/>
      <c r="WMG2157" s="60"/>
      <c r="WMH2157" s="60"/>
      <c r="WMI2157" s="60"/>
      <c r="WMJ2157" s="60"/>
      <c r="WMK2157" s="60"/>
      <c r="WML2157" s="60"/>
      <c r="WMM2157" s="60"/>
      <c r="WMN2157" s="60"/>
      <c r="WMO2157" s="60"/>
      <c r="WMP2157" s="60"/>
      <c r="WMQ2157" s="60"/>
      <c r="WMR2157" s="60"/>
      <c r="WMS2157" s="60"/>
      <c r="WMT2157" s="60"/>
      <c r="WMU2157" s="60"/>
      <c r="WMV2157" s="60"/>
      <c r="WMW2157" s="60"/>
      <c r="WMX2157" s="60"/>
      <c r="WMY2157" s="60"/>
      <c r="WMZ2157" s="60"/>
      <c r="WNA2157" s="60"/>
      <c r="WNB2157" s="60"/>
      <c r="WNC2157" s="60"/>
      <c r="WND2157" s="60"/>
      <c r="WNE2157" s="60"/>
      <c r="WNF2157" s="60"/>
      <c r="WNG2157" s="60"/>
      <c r="WNH2157" s="60"/>
      <c r="WNI2157" s="60"/>
      <c r="WNJ2157" s="60"/>
      <c r="WNK2157" s="60"/>
      <c r="WNL2157" s="60"/>
      <c r="WNM2157" s="60"/>
      <c r="WNN2157" s="60"/>
      <c r="WNO2157" s="60"/>
      <c r="WNP2157" s="60"/>
      <c r="WNQ2157" s="60"/>
      <c r="WNR2157" s="60"/>
      <c r="WNS2157" s="60"/>
      <c r="WNT2157" s="60"/>
      <c r="WNU2157" s="60"/>
      <c r="WNV2157" s="60"/>
      <c r="WNW2157" s="60"/>
      <c r="WNX2157" s="60"/>
      <c r="WNY2157" s="60"/>
      <c r="WNZ2157" s="60"/>
      <c r="WOA2157" s="60"/>
      <c r="WOB2157" s="60"/>
      <c r="WOC2157" s="60"/>
      <c r="WOD2157" s="60"/>
      <c r="WOE2157" s="60"/>
      <c r="WOF2157" s="60"/>
      <c r="WOG2157" s="60"/>
      <c r="WOH2157" s="60"/>
      <c r="WOI2157" s="60"/>
      <c r="WOJ2157" s="60"/>
      <c r="WOK2157" s="60"/>
      <c r="WOL2157" s="60"/>
      <c r="WOM2157" s="60"/>
      <c r="WON2157" s="60"/>
      <c r="WOO2157" s="60"/>
      <c r="WOP2157" s="60"/>
      <c r="WOQ2157" s="60"/>
      <c r="WOR2157" s="60"/>
      <c r="WOS2157" s="60"/>
      <c r="WOT2157" s="60"/>
      <c r="WOU2157" s="60"/>
      <c r="WOV2157" s="60"/>
      <c r="WOW2157" s="60"/>
      <c r="WOX2157" s="60"/>
      <c r="WOY2157" s="60"/>
      <c r="WOZ2157" s="60"/>
      <c r="WPA2157" s="60"/>
      <c r="WPB2157" s="60"/>
      <c r="WPC2157" s="60"/>
      <c r="WPD2157" s="60"/>
      <c r="WPE2157" s="60"/>
      <c r="WPF2157" s="60"/>
      <c r="WPG2157" s="60"/>
      <c r="WPH2157" s="60"/>
      <c r="WPI2157" s="60"/>
      <c r="WPJ2157" s="60"/>
      <c r="WPK2157" s="60"/>
      <c r="WPL2157" s="60"/>
      <c r="WPM2157" s="60"/>
      <c r="WPN2157" s="60"/>
      <c r="WPO2157" s="60"/>
      <c r="WPP2157" s="60"/>
      <c r="WPQ2157" s="60"/>
      <c r="WPR2157" s="60"/>
      <c r="WPS2157" s="60"/>
      <c r="WPT2157" s="60"/>
      <c r="WPU2157" s="60"/>
      <c r="WPV2157" s="60"/>
      <c r="WPW2157" s="60"/>
      <c r="WPX2157" s="60"/>
      <c r="WPY2157" s="60"/>
      <c r="WPZ2157" s="60"/>
      <c r="WQA2157" s="60"/>
      <c r="WQB2157" s="60"/>
      <c r="WQC2157" s="60"/>
      <c r="WQD2157" s="60"/>
      <c r="WQE2157" s="60"/>
      <c r="WQF2157" s="60"/>
      <c r="WQG2157" s="60"/>
      <c r="WQH2157" s="60"/>
      <c r="WQI2157" s="60"/>
      <c r="WQJ2157" s="60"/>
      <c r="WQK2157" s="60"/>
      <c r="WQL2157" s="60"/>
      <c r="WQM2157" s="60"/>
      <c r="WQN2157" s="60"/>
      <c r="WQO2157" s="60"/>
      <c r="WQP2157" s="60"/>
      <c r="WQQ2157" s="60"/>
      <c r="WQR2157" s="60"/>
      <c r="WQS2157" s="60"/>
      <c r="WQT2157" s="60"/>
      <c r="WQU2157" s="60"/>
      <c r="WQV2157" s="60"/>
      <c r="WQW2157" s="60"/>
      <c r="WQX2157" s="60"/>
      <c r="WQY2157" s="60"/>
      <c r="WQZ2157" s="60"/>
      <c r="WRA2157" s="60"/>
      <c r="WRB2157" s="60"/>
      <c r="WRC2157" s="60"/>
      <c r="WRD2157" s="60"/>
      <c r="WRE2157" s="60"/>
      <c r="WRF2157" s="60"/>
      <c r="WRG2157" s="60"/>
      <c r="WRH2157" s="60"/>
      <c r="WRI2157" s="60"/>
      <c r="WRJ2157" s="60"/>
      <c r="WRK2157" s="60"/>
      <c r="WRL2157" s="60"/>
      <c r="WRM2157" s="60"/>
      <c r="WRN2157" s="60"/>
      <c r="WRO2157" s="60"/>
      <c r="WRP2157" s="60"/>
      <c r="WRQ2157" s="60"/>
      <c r="WRR2157" s="60"/>
      <c r="WRS2157" s="60"/>
      <c r="WRT2157" s="60"/>
      <c r="WRU2157" s="60"/>
      <c r="WRV2157" s="60"/>
      <c r="WRW2157" s="60"/>
      <c r="WRX2157" s="60"/>
      <c r="WRY2157" s="60"/>
      <c r="WRZ2157" s="60"/>
      <c r="WSA2157" s="60"/>
      <c r="WSB2157" s="60"/>
      <c r="WSC2157" s="60"/>
      <c r="WSD2157" s="60"/>
      <c r="WSE2157" s="60"/>
      <c r="WSF2157" s="60"/>
      <c r="WSG2157" s="60"/>
      <c r="WSH2157" s="60"/>
      <c r="WSI2157" s="60"/>
      <c r="WSJ2157" s="60"/>
      <c r="WSK2157" s="60"/>
      <c r="WSL2157" s="60"/>
      <c r="WSM2157" s="60"/>
      <c r="WSN2157" s="60"/>
      <c r="WSO2157" s="60"/>
      <c r="WSP2157" s="60"/>
      <c r="WSQ2157" s="60"/>
      <c r="WSR2157" s="60"/>
      <c r="WSS2157" s="60"/>
      <c r="WST2157" s="60"/>
      <c r="WSU2157" s="60"/>
      <c r="WSV2157" s="60"/>
      <c r="WSW2157" s="60"/>
      <c r="WSX2157" s="60"/>
      <c r="WSY2157" s="60"/>
      <c r="WSZ2157" s="60"/>
      <c r="WTA2157" s="60"/>
      <c r="WTB2157" s="60"/>
      <c r="WTC2157" s="60"/>
      <c r="WTD2157" s="60"/>
      <c r="WTE2157" s="60"/>
      <c r="WTF2157" s="60"/>
      <c r="WTG2157" s="60"/>
      <c r="WTH2157" s="60"/>
      <c r="WTI2157" s="60"/>
      <c r="WTJ2157" s="60"/>
      <c r="WTK2157" s="60"/>
      <c r="WTL2157" s="60"/>
      <c r="WTM2157" s="60"/>
      <c r="WTN2157" s="60"/>
      <c r="WTO2157" s="60"/>
      <c r="WTP2157" s="60"/>
      <c r="WTQ2157" s="60"/>
      <c r="WTR2157" s="60"/>
      <c r="WTS2157" s="60"/>
      <c r="WTT2157" s="60"/>
      <c r="WTU2157" s="60"/>
      <c r="WTV2157" s="60"/>
      <c r="WTW2157" s="60"/>
      <c r="WTX2157" s="60"/>
      <c r="WTY2157" s="60"/>
      <c r="WTZ2157" s="60"/>
      <c r="WUA2157" s="60"/>
      <c r="WUB2157" s="60"/>
      <c r="WUC2157" s="60"/>
      <c r="WUD2157" s="60"/>
      <c r="WUE2157" s="60"/>
      <c r="WUF2157" s="60"/>
      <c r="WUG2157" s="60"/>
      <c r="WUH2157" s="60"/>
      <c r="WUI2157" s="60"/>
      <c r="WUJ2157" s="60"/>
      <c r="WUK2157" s="60"/>
      <c r="WUL2157" s="60"/>
      <c r="WUM2157" s="60"/>
      <c r="WUN2157" s="60"/>
      <c r="WUO2157" s="60"/>
      <c r="WUP2157" s="60"/>
      <c r="WUQ2157" s="60"/>
      <c r="WUR2157" s="60"/>
      <c r="WUS2157" s="60"/>
      <c r="WUT2157" s="60"/>
      <c r="WUU2157" s="60"/>
      <c r="WUV2157" s="60"/>
      <c r="WUW2157" s="60"/>
      <c r="WUX2157" s="60"/>
      <c r="WUY2157" s="60"/>
      <c r="WUZ2157" s="60"/>
      <c r="WVA2157" s="60"/>
      <c r="WVB2157" s="60"/>
      <c r="WVC2157" s="60"/>
      <c r="WVD2157" s="60"/>
      <c r="WVE2157" s="60"/>
      <c r="WVF2157" s="60"/>
      <c r="WVG2157" s="60"/>
      <c r="WVH2157" s="60"/>
      <c r="WVI2157" s="60"/>
      <c r="WVJ2157" s="60"/>
      <c r="WVK2157" s="60"/>
      <c r="WVL2157" s="60"/>
      <c r="WVM2157" s="60"/>
      <c r="WVN2157" s="60"/>
      <c r="WVO2157" s="60"/>
      <c r="WVP2157" s="60"/>
      <c r="WVQ2157" s="60"/>
      <c r="WVR2157" s="60"/>
      <c r="WVS2157" s="60"/>
      <c r="WVT2157" s="60"/>
      <c r="WVU2157" s="60"/>
      <c r="WVV2157" s="60"/>
      <c r="WVW2157" s="60"/>
      <c r="WVX2157" s="60"/>
      <c r="WVY2157" s="60"/>
      <c r="WVZ2157" s="60"/>
      <c r="WWA2157" s="60"/>
      <c r="WWB2157" s="60"/>
      <c r="WWC2157" s="60"/>
      <c r="WWD2157" s="60"/>
      <c r="WWE2157" s="60"/>
      <c r="WWF2157" s="60"/>
      <c r="WWG2157" s="60"/>
      <c r="WWH2157" s="60"/>
      <c r="WWI2157" s="60"/>
      <c r="WWJ2157" s="60"/>
      <c r="WWK2157" s="60"/>
      <c r="WWL2157" s="60"/>
      <c r="WWM2157" s="60"/>
      <c r="WWN2157" s="60"/>
      <c r="WWO2157" s="60"/>
      <c r="WWP2157" s="60"/>
      <c r="WWQ2157" s="60"/>
      <c r="WWR2157" s="60"/>
      <c r="WWS2157" s="60"/>
      <c r="WWT2157" s="60"/>
      <c r="WWU2157" s="60"/>
      <c r="WWV2157" s="60"/>
      <c r="WWW2157" s="60"/>
      <c r="WWX2157" s="60"/>
      <c r="WWY2157" s="60"/>
      <c r="WWZ2157" s="60"/>
      <c r="WXA2157" s="60"/>
      <c r="WXB2157" s="60"/>
      <c r="WXC2157" s="60"/>
      <c r="WXD2157" s="60"/>
      <c r="WXE2157" s="60"/>
      <c r="WXF2157" s="60"/>
      <c r="WXG2157" s="60"/>
      <c r="WXH2157" s="60"/>
      <c r="WXI2157" s="60"/>
      <c r="WXJ2157" s="60"/>
      <c r="WXK2157" s="60"/>
      <c r="WXL2157" s="60"/>
      <c r="WXM2157" s="60"/>
      <c r="WXN2157" s="60"/>
      <c r="WXO2157" s="60"/>
      <c r="WXP2157" s="60"/>
      <c r="WXQ2157" s="60"/>
      <c r="WXR2157" s="60"/>
      <c r="WXS2157" s="60"/>
      <c r="WXT2157" s="60"/>
      <c r="WXU2157" s="60"/>
      <c r="WXV2157" s="60"/>
      <c r="WXW2157" s="60"/>
      <c r="WXX2157" s="60"/>
      <c r="WXY2157" s="60"/>
      <c r="WXZ2157" s="60"/>
      <c r="WYA2157" s="60"/>
      <c r="WYB2157" s="60"/>
      <c r="WYC2157" s="60"/>
      <c r="WYD2157" s="60"/>
      <c r="WYE2157" s="60"/>
      <c r="WYF2157" s="60"/>
      <c r="WYG2157" s="60"/>
      <c r="WYH2157" s="60"/>
      <c r="WYI2157" s="60"/>
      <c r="WYJ2157" s="60"/>
      <c r="WYK2157" s="60"/>
      <c r="WYL2157" s="60"/>
      <c r="WYM2157" s="60"/>
      <c r="WYN2157" s="60"/>
      <c r="WYO2157" s="60"/>
      <c r="WYP2157" s="60"/>
      <c r="WYQ2157" s="60"/>
      <c r="WYR2157" s="60"/>
      <c r="WYS2157" s="60"/>
      <c r="WYT2157" s="60"/>
      <c r="WYU2157" s="60"/>
      <c r="WYV2157" s="60"/>
      <c r="WYW2157" s="60"/>
      <c r="WYX2157" s="60"/>
      <c r="WYY2157" s="60"/>
      <c r="WYZ2157" s="60"/>
      <c r="WZA2157" s="60"/>
      <c r="WZB2157" s="60"/>
      <c r="WZC2157" s="60"/>
      <c r="WZD2157" s="60"/>
      <c r="WZE2157" s="60"/>
      <c r="WZF2157" s="60"/>
      <c r="WZG2157" s="60"/>
      <c r="WZH2157" s="60"/>
      <c r="WZI2157" s="60"/>
      <c r="WZJ2157" s="60"/>
      <c r="WZK2157" s="60"/>
      <c r="WZL2157" s="60"/>
      <c r="WZM2157" s="60"/>
      <c r="WZN2157" s="60"/>
      <c r="WZO2157" s="60"/>
      <c r="WZP2157" s="60"/>
      <c r="WZQ2157" s="60"/>
      <c r="WZR2157" s="60"/>
      <c r="WZS2157" s="60"/>
      <c r="WZT2157" s="60"/>
      <c r="WZU2157" s="60"/>
      <c r="WZV2157" s="60"/>
      <c r="WZW2157" s="60"/>
      <c r="WZX2157" s="60"/>
      <c r="WZY2157" s="60"/>
      <c r="WZZ2157" s="60"/>
      <c r="XAA2157" s="60"/>
      <c r="XAB2157" s="60"/>
      <c r="XAC2157" s="60"/>
      <c r="XAD2157" s="60"/>
      <c r="XAE2157" s="60"/>
      <c r="XAF2157" s="60"/>
      <c r="XAG2157" s="60"/>
      <c r="XAH2157" s="60"/>
      <c r="XAI2157" s="60"/>
      <c r="XAJ2157" s="60"/>
      <c r="XAK2157" s="60"/>
      <c r="XAL2157" s="60"/>
      <c r="XAM2157" s="60"/>
      <c r="XAN2157" s="60"/>
      <c r="XAO2157" s="60"/>
      <c r="XAP2157" s="60"/>
      <c r="XAQ2157" s="60"/>
      <c r="XAR2157" s="60"/>
      <c r="XAS2157" s="60"/>
      <c r="XAT2157" s="60"/>
      <c r="XAU2157" s="60"/>
      <c r="XAV2157" s="60"/>
      <c r="XAW2157" s="60"/>
      <c r="XAX2157" s="60"/>
      <c r="XAY2157" s="60"/>
      <c r="XAZ2157" s="60"/>
      <c r="XBA2157" s="60"/>
      <c r="XBB2157" s="60"/>
      <c r="XBC2157" s="60"/>
      <c r="XBD2157" s="60"/>
      <c r="XBE2157" s="60"/>
      <c r="XBF2157" s="60"/>
      <c r="XBG2157" s="60"/>
      <c r="XBH2157" s="60"/>
      <c r="XBI2157" s="60"/>
      <c r="XBJ2157" s="60"/>
      <c r="XBK2157" s="60"/>
      <c r="XBL2157" s="60"/>
      <c r="XBM2157" s="60"/>
      <c r="XBN2157" s="60"/>
      <c r="XBO2157" s="60"/>
      <c r="XBP2157" s="60"/>
      <c r="XBQ2157" s="60"/>
      <c r="XBR2157" s="60"/>
      <c r="XBS2157" s="60"/>
      <c r="XBT2157" s="60"/>
      <c r="XBU2157" s="60"/>
      <c r="XBV2157" s="60"/>
      <c r="XBW2157" s="60"/>
      <c r="XBX2157" s="60"/>
      <c r="XBY2157" s="60"/>
      <c r="XBZ2157" s="60"/>
      <c r="XCA2157" s="60"/>
      <c r="XCB2157" s="60"/>
      <c r="XCC2157" s="60"/>
      <c r="XCD2157" s="60"/>
      <c r="XCE2157" s="60"/>
      <c r="XCF2157" s="60"/>
      <c r="XCG2157" s="60"/>
      <c r="XCH2157" s="60"/>
      <c r="XCI2157" s="60"/>
      <c r="XCJ2157" s="60"/>
      <c r="XCK2157" s="60"/>
      <c r="XCL2157" s="60"/>
      <c r="XCM2157" s="60"/>
      <c r="XCN2157" s="60"/>
      <c r="XCO2157" s="60"/>
      <c r="XCP2157" s="60"/>
      <c r="XCQ2157" s="60"/>
      <c r="XCR2157" s="60"/>
      <c r="XCS2157" s="60"/>
      <c r="XCT2157" s="60"/>
      <c r="XCU2157" s="60"/>
      <c r="XCV2157" s="60"/>
      <c r="XCW2157" s="60"/>
      <c r="XCX2157" s="60"/>
      <c r="XCY2157" s="60"/>
      <c r="XCZ2157" s="60"/>
      <c r="XDA2157" s="60"/>
      <c r="XDB2157" s="60"/>
      <c r="XDC2157" s="60"/>
      <c r="XDD2157" s="60"/>
      <c r="XDE2157" s="60"/>
      <c r="XDF2157" s="60"/>
      <c r="XDG2157" s="60"/>
      <c r="XDH2157" s="60"/>
      <c r="XDI2157" s="60"/>
      <c r="XDJ2157" s="60"/>
      <c r="XDK2157" s="60"/>
      <c r="XDL2157" s="60"/>
      <c r="XDM2157" s="60"/>
      <c r="XDN2157" s="60"/>
      <c r="XDO2157" s="60"/>
      <c r="XDP2157" s="60"/>
      <c r="XDQ2157" s="60"/>
      <c r="XDR2157" s="60"/>
      <c r="XDS2157" s="60"/>
      <c r="XDT2157" s="60"/>
      <c r="XDU2157" s="60"/>
      <c r="XDV2157" s="60"/>
      <c r="XDW2157" s="60"/>
      <c r="XDX2157" s="60"/>
      <c r="XDY2157" s="60"/>
      <c r="XDZ2157" s="60"/>
      <c r="XEA2157" s="60"/>
      <c r="XEB2157" s="60"/>
      <c r="XEC2157" s="60"/>
      <c r="XED2157" s="60"/>
      <c r="XEE2157" s="60"/>
      <c r="XEF2157" s="60"/>
      <c r="XEG2157" s="60"/>
      <c r="XEH2157" s="60"/>
      <c r="XEI2157" s="60"/>
      <c r="XEJ2157" s="60"/>
      <c r="XEK2157" s="60"/>
      <c r="XEL2157" s="60"/>
      <c r="XEM2157" s="60"/>
      <c r="XEN2157" s="60"/>
      <c r="XEO2157" s="60"/>
      <c r="XEP2157" s="60"/>
      <c r="XEQ2157" s="60"/>
      <c r="XER2157" s="60"/>
      <c r="XES2157" s="60"/>
      <c r="XET2157" s="60"/>
      <c r="XEU2157" s="60"/>
      <c r="XEV2157" s="60"/>
      <c r="XEW2157" s="60"/>
      <c r="XEX2157" s="60"/>
      <c r="XEY2157" s="60"/>
      <c r="XEZ2157" s="60"/>
      <c r="XFA2157" s="60"/>
      <c r="XFB2157" s="60"/>
      <c r="XFC2157" s="60"/>
      <c r="XFD2157" s="60"/>
    </row>
    <row r="2158" spans="1:16384" s="94" customFormat="1" ht="20.100000000000001" customHeight="1" x14ac:dyDescent="0.25">
      <c r="A2158" s="60"/>
      <c r="B2158" s="60" t="str">
        <f>"00.03.27.3.1.1.15.B."&amp;C2158&amp;D2158&amp;I2158</f>
        <v>00.03.27.3.1.1.15.B.415.2023</v>
      </c>
      <c r="C2158" s="20">
        <v>415</v>
      </c>
      <c r="D2158" s="72" t="s">
        <v>1085</v>
      </c>
      <c r="E2158" s="60" t="s">
        <v>1462</v>
      </c>
      <c r="F2158" s="19" t="s">
        <v>893</v>
      </c>
      <c r="G2158" s="311">
        <f>'[1]2023'!$D$133/4</f>
        <v>5468750</v>
      </c>
      <c r="H2158" s="269" t="s">
        <v>1164</v>
      </c>
      <c r="I2158" s="73">
        <v>2023</v>
      </c>
      <c r="J2158" s="60" t="s">
        <v>61</v>
      </c>
      <c r="K2158" s="27" t="s">
        <v>59</v>
      </c>
      <c r="L2158" s="20" t="s">
        <v>59</v>
      </c>
      <c r="M2158" s="60"/>
      <c r="N2158" s="10">
        <v>1</v>
      </c>
      <c r="O2158" s="15" t="s">
        <v>947</v>
      </c>
      <c r="P2158" s="28" t="s">
        <v>1441</v>
      </c>
      <c r="Q2158" s="73" t="s">
        <v>8</v>
      </c>
      <c r="R2158" s="60"/>
      <c r="S2158" s="60"/>
      <c r="T2158" s="60"/>
      <c r="U2158" s="60"/>
      <c r="V2158" s="60"/>
      <c r="W2158" s="60"/>
      <c r="X2158" s="60"/>
      <c r="Y2158" s="60"/>
      <c r="Z2158" s="60"/>
      <c r="AA2158" s="60"/>
      <c r="AB2158" s="60"/>
      <c r="AC2158" s="60"/>
      <c r="AD2158" s="60"/>
      <c r="AE2158" s="60"/>
      <c r="AF2158" s="60"/>
      <c r="AG2158" s="60"/>
      <c r="AH2158" s="60"/>
      <c r="AI2158" s="60"/>
      <c r="AJ2158" s="60"/>
      <c r="AK2158" s="60"/>
      <c r="AL2158" s="60"/>
      <c r="AM2158" s="60"/>
      <c r="AN2158" s="60"/>
      <c r="AO2158" s="60"/>
      <c r="AP2158" s="60"/>
      <c r="AQ2158" s="60"/>
      <c r="AR2158" s="60"/>
      <c r="AS2158" s="60"/>
      <c r="AT2158" s="60"/>
      <c r="AU2158" s="60"/>
      <c r="AV2158" s="60"/>
      <c r="AW2158" s="60"/>
      <c r="AX2158" s="60"/>
      <c r="AY2158" s="60"/>
      <c r="AZ2158" s="60"/>
      <c r="BA2158" s="60"/>
      <c r="BB2158" s="60"/>
      <c r="BC2158" s="60"/>
      <c r="BD2158" s="60"/>
      <c r="BE2158" s="60"/>
      <c r="BF2158" s="60"/>
      <c r="BG2158" s="60"/>
      <c r="BH2158" s="60"/>
      <c r="BI2158" s="60"/>
      <c r="BJ2158" s="60"/>
      <c r="BK2158" s="60"/>
      <c r="BL2158" s="60"/>
      <c r="BM2158" s="60"/>
      <c r="BN2158" s="60"/>
      <c r="BO2158" s="60"/>
      <c r="BP2158" s="60"/>
      <c r="BQ2158" s="60"/>
      <c r="BR2158" s="60"/>
      <c r="BS2158" s="60"/>
      <c r="BT2158" s="60"/>
      <c r="BU2158" s="60"/>
      <c r="BV2158" s="60"/>
      <c r="BW2158" s="60"/>
      <c r="BX2158" s="60"/>
      <c r="BY2158" s="60"/>
      <c r="BZ2158" s="60"/>
      <c r="CA2158" s="60"/>
      <c r="CB2158" s="60"/>
      <c r="CC2158" s="60"/>
      <c r="CD2158" s="60"/>
      <c r="CE2158" s="60"/>
      <c r="CF2158" s="60"/>
      <c r="CG2158" s="60"/>
      <c r="CH2158" s="60"/>
      <c r="CI2158" s="60"/>
      <c r="CJ2158" s="60"/>
      <c r="CK2158" s="60"/>
      <c r="CL2158" s="60"/>
      <c r="CM2158" s="60"/>
      <c r="CN2158" s="60"/>
      <c r="CO2158" s="60"/>
      <c r="CP2158" s="60"/>
      <c r="CQ2158" s="60"/>
      <c r="CR2158" s="60"/>
      <c r="CS2158" s="60"/>
      <c r="CT2158" s="60"/>
      <c r="CU2158" s="60"/>
      <c r="CV2158" s="60"/>
      <c r="CW2158" s="60"/>
      <c r="CX2158" s="60"/>
      <c r="CY2158" s="60"/>
      <c r="CZ2158" s="60"/>
      <c r="DA2158" s="60"/>
      <c r="DB2158" s="60"/>
      <c r="DC2158" s="60"/>
      <c r="DD2158" s="60"/>
      <c r="DE2158" s="60"/>
      <c r="DF2158" s="60"/>
      <c r="DG2158" s="60"/>
      <c r="DH2158" s="60"/>
      <c r="DI2158" s="60"/>
      <c r="DJ2158" s="60"/>
      <c r="DK2158" s="60"/>
      <c r="DL2158" s="60"/>
      <c r="DM2158" s="60"/>
      <c r="DN2158" s="60"/>
      <c r="DO2158" s="60"/>
      <c r="DP2158" s="60"/>
      <c r="DQ2158" s="60"/>
      <c r="DR2158" s="60"/>
      <c r="DS2158" s="60"/>
      <c r="DT2158" s="60"/>
      <c r="DU2158" s="60"/>
      <c r="DV2158" s="60"/>
      <c r="DW2158" s="60"/>
      <c r="DX2158" s="60"/>
      <c r="DY2158" s="60"/>
      <c r="DZ2158" s="60"/>
      <c r="EA2158" s="60"/>
      <c r="EB2158" s="60"/>
      <c r="EC2158" s="60"/>
      <c r="ED2158" s="60"/>
      <c r="EE2158" s="60"/>
      <c r="EF2158" s="60"/>
      <c r="EG2158" s="60"/>
      <c r="EH2158" s="60"/>
      <c r="EI2158" s="60"/>
      <c r="EJ2158" s="60"/>
      <c r="EK2158" s="60"/>
      <c r="EL2158" s="60"/>
      <c r="EM2158" s="60"/>
      <c r="EN2158" s="60"/>
      <c r="EO2158" s="60"/>
      <c r="EP2158" s="60"/>
      <c r="EQ2158" s="60"/>
      <c r="ER2158" s="60"/>
      <c r="ES2158" s="60"/>
      <c r="ET2158" s="60"/>
      <c r="EU2158" s="60"/>
      <c r="EV2158" s="60"/>
      <c r="EW2158" s="60"/>
      <c r="EX2158" s="60"/>
      <c r="EY2158" s="60"/>
      <c r="EZ2158" s="60"/>
      <c r="FA2158" s="60"/>
      <c r="FB2158" s="60"/>
      <c r="FC2158" s="60"/>
      <c r="FD2158" s="60"/>
      <c r="FE2158" s="60"/>
      <c r="FF2158" s="60"/>
      <c r="FG2158" s="60"/>
      <c r="FH2158" s="60"/>
      <c r="FI2158" s="60"/>
      <c r="FJ2158" s="60"/>
      <c r="FK2158" s="60"/>
      <c r="FL2158" s="60"/>
      <c r="FM2158" s="60"/>
      <c r="FN2158" s="60"/>
      <c r="FO2158" s="60"/>
      <c r="FP2158" s="60"/>
      <c r="FQ2158" s="60"/>
      <c r="FR2158" s="60"/>
      <c r="FS2158" s="60"/>
      <c r="FT2158" s="60"/>
      <c r="FU2158" s="60"/>
      <c r="FV2158" s="60"/>
      <c r="FW2158" s="60"/>
      <c r="FX2158" s="60"/>
      <c r="FY2158" s="60"/>
      <c r="FZ2158" s="60"/>
      <c r="GA2158" s="60"/>
      <c r="GB2158" s="60"/>
      <c r="GC2158" s="60"/>
      <c r="GD2158" s="60"/>
      <c r="GE2158" s="60"/>
      <c r="GF2158" s="60"/>
      <c r="GG2158" s="60"/>
      <c r="GH2158" s="60"/>
      <c r="GI2158" s="60"/>
      <c r="GJ2158" s="60"/>
      <c r="GK2158" s="60"/>
      <c r="GL2158" s="60"/>
      <c r="GM2158" s="60"/>
      <c r="GN2158" s="60"/>
      <c r="GO2158" s="60"/>
      <c r="GP2158" s="60"/>
      <c r="GQ2158" s="60"/>
      <c r="GR2158" s="60"/>
      <c r="GS2158" s="60"/>
      <c r="GT2158" s="60"/>
      <c r="GU2158" s="60"/>
      <c r="GV2158" s="60"/>
      <c r="GW2158" s="60"/>
      <c r="GX2158" s="60"/>
      <c r="GY2158" s="60"/>
      <c r="GZ2158" s="60"/>
      <c r="HA2158" s="60"/>
      <c r="HB2158" s="60"/>
      <c r="HC2158" s="60"/>
      <c r="HD2158" s="60"/>
      <c r="HE2158" s="60"/>
      <c r="HF2158" s="60"/>
      <c r="HG2158" s="60"/>
      <c r="HH2158" s="60"/>
      <c r="HI2158" s="60"/>
      <c r="HJ2158" s="60"/>
      <c r="HK2158" s="60"/>
      <c r="HL2158" s="60"/>
      <c r="HM2158" s="60"/>
      <c r="HN2158" s="60"/>
      <c r="HO2158" s="60"/>
      <c r="HP2158" s="60"/>
      <c r="HQ2158" s="60"/>
      <c r="HR2158" s="60"/>
      <c r="HS2158" s="60"/>
      <c r="HT2158" s="60"/>
      <c r="HU2158" s="60"/>
      <c r="HV2158" s="60"/>
      <c r="HW2158" s="60"/>
      <c r="HX2158" s="60"/>
      <c r="HY2158" s="60"/>
      <c r="HZ2158" s="60"/>
      <c r="IA2158" s="60"/>
      <c r="IB2158" s="60"/>
      <c r="IC2158" s="60"/>
      <c r="ID2158" s="60"/>
      <c r="IE2158" s="60"/>
      <c r="IF2158" s="60"/>
      <c r="IG2158" s="60"/>
      <c r="IH2158" s="60"/>
      <c r="II2158" s="60"/>
      <c r="IJ2158" s="60"/>
      <c r="IK2158" s="60"/>
      <c r="IL2158" s="60"/>
      <c r="IM2158" s="60"/>
      <c r="IN2158" s="60"/>
      <c r="IO2158" s="60"/>
      <c r="IP2158" s="60"/>
      <c r="IQ2158" s="60"/>
      <c r="IR2158" s="60"/>
      <c r="IS2158" s="60"/>
      <c r="IT2158" s="60"/>
      <c r="IU2158" s="60"/>
      <c r="IV2158" s="60"/>
      <c r="IW2158" s="60"/>
      <c r="IX2158" s="60"/>
      <c r="IY2158" s="60"/>
      <c r="IZ2158" s="60"/>
      <c r="JA2158" s="60"/>
      <c r="JB2158" s="60"/>
      <c r="JC2158" s="60"/>
      <c r="JD2158" s="60"/>
      <c r="JE2158" s="60"/>
      <c r="JF2158" s="60"/>
      <c r="JG2158" s="60"/>
      <c r="JH2158" s="60"/>
      <c r="JI2158" s="60"/>
      <c r="JJ2158" s="60"/>
      <c r="JK2158" s="60"/>
      <c r="JL2158" s="60"/>
      <c r="JM2158" s="60"/>
      <c r="JN2158" s="60"/>
      <c r="JO2158" s="60"/>
      <c r="JP2158" s="60"/>
      <c r="JQ2158" s="60"/>
      <c r="JR2158" s="60"/>
      <c r="JS2158" s="60"/>
      <c r="JT2158" s="60"/>
      <c r="JU2158" s="60"/>
      <c r="JV2158" s="60"/>
      <c r="JW2158" s="60"/>
      <c r="JX2158" s="60"/>
      <c r="JY2158" s="60"/>
      <c r="JZ2158" s="60"/>
      <c r="KA2158" s="60"/>
      <c r="KB2158" s="60"/>
      <c r="KC2158" s="60"/>
      <c r="KD2158" s="60"/>
      <c r="KE2158" s="60"/>
      <c r="KF2158" s="60"/>
      <c r="KG2158" s="60"/>
      <c r="KH2158" s="60"/>
      <c r="KI2158" s="60"/>
      <c r="KJ2158" s="60"/>
      <c r="KK2158" s="60"/>
      <c r="KL2158" s="60"/>
      <c r="KM2158" s="60"/>
      <c r="KN2158" s="60"/>
      <c r="KO2158" s="60"/>
      <c r="KP2158" s="60"/>
      <c r="KQ2158" s="60"/>
      <c r="KR2158" s="60"/>
      <c r="KS2158" s="60"/>
      <c r="KT2158" s="60"/>
      <c r="KU2158" s="60"/>
      <c r="KV2158" s="60"/>
      <c r="KW2158" s="60"/>
      <c r="KX2158" s="60"/>
      <c r="KY2158" s="60"/>
      <c r="KZ2158" s="60"/>
      <c r="LA2158" s="60"/>
      <c r="LB2158" s="60"/>
      <c r="LC2158" s="60"/>
      <c r="LD2158" s="60"/>
      <c r="LE2158" s="60"/>
      <c r="LF2158" s="60"/>
      <c r="LG2158" s="60"/>
      <c r="LH2158" s="60"/>
      <c r="LI2158" s="60"/>
      <c r="LJ2158" s="60"/>
      <c r="LK2158" s="60"/>
      <c r="LL2158" s="60"/>
      <c r="LM2158" s="60"/>
      <c r="LN2158" s="60"/>
      <c r="LO2158" s="60"/>
      <c r="LP2158" s="60"/>
      <c r="LQ2158" s="60"/>
      <c r="LR2158" s="60"/>
      <c r="LS2158" s="60"/>
      <c r="LT2158" s="60"/>
      <c r="LU2158" s="60"/>
      <c r="LV2158" s="60"/>
      <c r="LW2158" s="60"/>
      <c r="LX2158" s="60"/>
      <c r="LY2158" s="60"/>
      <c r="LZ2158" s="60"/>
      <c r="MA2158" s="60"/>
      <c r="MB2158" s="60"/>
      <c r="MC2158" s="60"/>
      <c r="MD2158" s="60"/>
      <c r="ME2158" s="60"/>
      <c r="MF2158" s="60"/>
      <c r="MG2158" s="60"/>
      <c r="MH2158" s="60"/>
      <c r="MI2158" s="60"/>
      <c r="MJ2158" s="60"/>
      <c r="MK2158" s="60"/>
      <c r="ML2158" s="60"/>
      <c r="MM2158" s="60"/>
      <c r="MN2158" s="60"/>
      <c r="MO2158" s="60"/>
      <c r="MP2158" s="60"/>
      <c r="MQ2158" s="60"/>
      <c r="MR2158" s="60"/>
      <c r="MS2158" s="60"/>
      <c r="MT2158" s="60"/>
      <c r="MU2158" s="60"/>
      <c r="MV2158" s="60"/>
      <c r="MW2158" s="60"/>
      <c r="MX2158" s="60"/>
      <c r="MY2158" s="60"/>
      <c r="MZ2158" s="60"/>
      <c r="NA2158" s="60"/>
      <c r="NB2158" s="60"/>
      <c r="NC2158" s="60"/>
      <c r="ND2158" s="60"/>
      <c r="NE2158" s="60"/>
      <c r="NF2158" s="60"/>
      <c r="NG2158" s="60"/>
      <c r="NH2158" s="60"/>
      <c r="NI2158" s="60"/>
      <c r="NJ2158" s="60"/>
      <c r="NK2158" s="60"/>
      <c r="NL2158" s="60"/>
      <c r="NM2158" s="60"/>
      <c r="NN2158" s="60"/>
      <c r="NO2158" s="60"/>
      <c r="NP2158" s="60"/>
      <c r="NQ2158" s="60"/>
      <c r="NR2158" s="60"/>
      <c r="NS2158" s="60"/>
      <c r="NT2158" s="60"/>
      <c r="NU2158" s="60"/>
      <c r="NV2158" s="60"/>
      <c r="NW2158" s="60"/>
      <c r="NX2158" s="60"/>
      <c r="NY2158" s="60"/>
      <c r="NZ2158" s="60"/>
      <c r="OA2158" s="60"/>
      <c r="OB2158" s="60"/>
      <c r="OC2158" s="60"/>
      <c r="OD2158" s="60"/>
      <c r="OE2158" s="60"/>
      <c r="OF2158" s="60"/>
      <c r="OG2158" s="60"/>
      <c r="OH2158" s="60"/>
      <c r="OI2158" s="60"/>
      <c r="OJ2158" s="60"/>
      <c r="OK2158" s="60"/>
      <c r="OL2158" s="60"/>
      <c r="OM2158" s="60"/>
      <c r="ON2158" s="60"/>
      <c r="OO2158" s="60"/>
      <c r="OP2158" s="60"/>
      <c r="OQ2158" s="60"/>
      <c r="OR2158" s="60"/>
      <c r="OS2158" s="60"/>
      <c r="OT2158" s="60"/>
      <c r="OU2158" s="60"/>
      <c r="OV2158" s="60"/>
      <c r="OW2158" s="60"/>
      <c r="OX2158" s="60"/>
      <c r="OY2158" s="60"/>
      <c r="OZ2158" s="60"/>
      <c r="PA2158" s="60"/>
      <c r="PB2158" s="60"/>
      <c r="PC2158" s="60"/>
      <c r="PD2158" s="60"/>
      <c r="PE2158" s="60"/>
      <c r="PF2158" s="60"/>
      <c r="PG2158" s="60"/>
      <c r="PH2158" s="60"/>
      <c r="PI2158" s="60"/>
      <c r="PJ2158" s="60"/>
      <c r="PK2158" s="60"/>
      <c r="PL2158" s="60"/>
      <c r="PM2158" s="60"/>
      <c r="PN2158" s="60"/>
      <c r="PO2158" s="60"/>
      <c r="PP2158" s="60"/>
      <c r="PQ2158" s="60"/>
      <c r="PR2158" s="60"/>
      <c r="PS2158" s="60"/>
      <c r="PT2158" s="60"/>
      <c r="PU2158" s="60"/>
      <c r="PV2158" s="60"/>
      <c r="PW2158" s="60"/>
      <c r="PX2158" s="60"/>
      <c r="PY2158" s="60"/>
      <c r="PZ2158" s="60"/>
      <c r="QA2158" s="60"/>
      <c r="QB2158" s="60"/>
      <c r="QC2158" s="60"/>
      <c r="QD2158" s="60"/>
      <c r="QE2158" s="60"/>
      <c r="QF2158" s="60"/>
      <c r="QG2158" s="60"/>
      <c r="QH2158" s="60"/>
      <c r="QI2158" s="60"/>
      <c r="QJ2158" s="60"/>
      <c r="QK2158" s="60"/>
      <c r="QL2158" s="60"/>
      <c r="QM2158" s="60"/>
      <c r="QN2158" s="60"/>
      <c r="QO2158" s="60"/>
      <c r="QP2158" s="60"/>
      <c r="QQ2158" s="60"/>
      <c r="QR2158" s="60"/>
      <c r="QS2158" s="60"/>
      <c r="QT2158" s="60"/>
      <c r="QU2158" s="60"/>
      <c r="QV2158" s="60"/>
      <c r="QW2158" s="60"/>
      <c r="QX2158" s="60"/>
      <c r="QY2158" s="60"/>
      <c r="QZ2158" s="60"/>
      <c r="RA2158" s="60"/>
      <c r="RB2158" s="60"/>
      <c r="RC2158" s="60"/>
      <c r="RD2158" s="60"/>
      <c r="RE2158" s="60"/>
      <c r="RF2158" s="60"/>
      <c r="RG2158" s="60"/>
      <c r="RH2158" s="60"/>
      <c r="RI2158" s="60"/>
      <c r="RJ2158" s="60"/>
      <c r="RK2158" s="60"/>
      <c r="RL2158" s="60"/>
      <c r="RM2158" s="60"/>
      <c r="RN2158" s="60"/>
      <c r="RO2158" s="60"/>
      <c r="RP2158" s="60"/>
      <c r="RQ2158" s="60"/>
      <c r="RR2158" s="60"/>
      <c r="RS2158" s="60"/>
      <c r="RT2158" s="60"/>
      <c r="RU2158" s="60"/>
      <c r="RV2158" s="60"/>
      <c r="RW2158" s="60"/>
      <c r="RX2158" s="60"/>
      <c r="RY2158" s="60"/>
      <c r="RZ2158" s="60"/>
      <c r="SA2158" s="60"/>
      <c r="SB2158" s="60"/>
      <c r="SC2158" s="60"/>
      <c r="SD2158" s="60"/>
      <c r="SE2158" s="60"/>
      <c r="SF2158" s="60"/>
      <c r="SG2158" s="60"/>
      <c r="SH2158" s="60"/>
      <c r="SI2158" s="60"/>
      <c r="SJ2158" s="60"/>
      <c r="SK2158" s="60"/>
      <c r="SL2158" s="60"/>
      <c r="SM2158" s="60"/>
      <c r="SN2158" s="60"/>
      <c r="SO2158" s="60"/>
      <c r="SP2158" s="60"/>
      <c r="SQ2158" s="60"/>
      <c r="SR2158" s="60"/>
      <c r="SS2158" s="60"/>
      <c r="ST2158" s="60"/>
      <c r="SU2158" s="60"/>
      <c r="SV2158" s="60"/>
      <c r="SW2158" s="60"/>
      <c r="SX2158" s="60"/>
      <c r="SY2158" s="60"/>
      <c r="SZ2158" s="60"/>
      <c r="TA2158" s="60"/>
      <c r="TB2158" s="60"/>
      <c r="TC2158" s="60"/>
      <c r="TD2158" s="60"/>
      <c r="TE2158" s="60"/>
      <c r="TF2158" s="60"/>
      <c r="TG2158" s="60"/>
      <c r="TH2158" s="60"/>
      <c r="TI2158" s="60"/>
      <c r="TJ2158" s="60"/>
      <c r="TK2158" s="60"/>
      <c r="TL2158" s="60"/>
      <c r="TM2158" s="60"/>
      <c r="TN2158" s="60"/>
      <c r="TO2158" s="60"/>
      <c r="TP2158" s="60"/>
      <c r="TQ2158" s="60"/>
      <c r="TR2158" s="60"/>
      <c r="TS2158" s="60"/>
      <c r="TT2158" s="60"/>
      <c r="TU2158" s="60"/>
      <c r="TV2158" s="60"/>
      <c r="TW2158" s="60"/>
      <c r="TX2158" s="60"/>
      <c r="TY2158" s="60"/>
      <c r="TZ2158" s="60"/>
      <c r="UA2158" s="60"/>
      <c r="UB2158" s="60"/>
      <c r="UC2158" s="60"/>
      <c r="UD2158" s="60"/>
      <c r="UE2158" s="60"/>
      <c r="UF2158" s="60"/>
      <c r="UG2158" s="60"/>
      <c r="UH2158" s="60"/>
      <c r="UI2158" s="60"/>
      <c r="UJ2158" s="60"/>
      <c r="UK2158" s="60"/>
      <c r="UL2158" s="60"/>
      <c r="UM2158" s="60"/>
      <c r="UN2158" s="60"/>
      <c r="UO2158" s="60"/>
      <c r="UP2158" s="60"/>
      <c r="UQ2158" s="60"/>
      <c r="UR2158" s="60"/>
      <c r="US2158" s="60"/>
      <c r="UT2158" s="60"/>
      <c r="UU2158" s="60"/>
      <c r="UV2158" s="60"/>
      <c r="UW2158" s="60"/>
      <c r="UX2158" s="60"/>
      <c r="UY2158" s="60"/>
      <c r="UZ2158" s="60"/>
      <c r="VA2158" s="60"/>
      <c r="VB2158" s="60"/>
      <c r="VC2158" s="60"/>
      <c r="VD2158" s="60"/>
      <c r="VE2158" s="60"/>
      <c r="VF2158" s="60"/>
      <c r="VG2158" s="60"/>
      <c r="VH2158" s="60"/>
      <c r="VI2158" s="60"/>
      <c r="VJ2158" s="60"/>
      <c r="VK2158" s="60"/>
      <c r="VL2158" s="60"/>
      <c r="VM2158" s="60"/>
      <c r="VN2158" s="60"/>
      <c r="VO2158" s="60"/>
      <c r="VP2158" s="60"/>
      <c r="VQ2158" s="60"/>
      <c r="VR2158" s="60"/>
      <c r="VS2158" s="60"/>
      <c r="VT2158" s="60"/>
      <c r="VU2158" s="60"/>
      <c r="VV2158" s="60"/>
      <c r="VW2158" s="60"/>
      <c r="VX2158" s="60"/>
      <c r="VY2158" s="60"/>
      <c r="VZ2158" s="60"/>
      <c r="WA2158" s="60"/>
      <c r="WB2158" s="60"/>
      <c r="WC2158" s="60"/>
      <c r="WD2158" s="60"/>
      <c r="WE2158" s="60"/>
      <c r="WF2158" s="60"/>
      <c r="WG2158" s="60"/>
      <c r="WH2158" s="60"/>
      <c r="WI2158" s="60"/>
      <c r="WJ2158" s="60"/>
      <c r="WK2158" s="60"/>
      <c r="WL2158" s="60"/>
      <c r="WM2158" s="60"/>
      <c r="WN2158" s="60"/>
      <c r="WO2158" s="60"/>
      <c r="WP2158" s="60"/>
      <c r="WQ2158" s="60"/>
      <c r="WR2158" s="60"/>
      <c r="WS2158" s="60"/>
      <c r="WT2158" s="60"/>
      <c r="WU2158" s="60"/>
      <c r="WV2158" s="60"/>
      <c r="WW2158" s="60"/>
      <c r="WX2158" s="60"/>
      <c r="WY2158" s="60"/>
      <c r="WZ2158" s="60"/>
      <c r="XA2158" s="60"/>
      <c r="XB2158" s="60"/>
      <c r="XC2158" s="60"/>
      <c r="XD2158" s="60"/>
      <c r="XE2158" s="60"/>
      <c r="XF2158" s="60"/>
      <c r="XG2158" s="60"/>
      <c r="XH2158" s="60"/>
      <c r="XI2158" s="60"/>
      <c r="XJ2158" s="60"/>
      <c r="XK2158" s="60"/>
      <c r="XL2158" s="60"/>
      <c r="XM2158" s="60"/>
      <c r="XN2158" s="60"/>
      <c r="XO2158" s="60"/>
      <c r="XP2158" s="60"/>
      <c r="XQ2158" s="60"/>
      <c r="XR2158" s="60"/>
      <c r="XS2158" s="60"/>
      <c r="XT2158" s="60"/>
      <c r="XU2158" s="60"/>
      <c r="XV2158" s="60"/>
      <c r="XW2158" s="60"/>
      <c r="XX2158" s="60"/>
      <c r="XY2158" s="60"/>
      <c r="XZ2158" s="60"/>
      <c r="YA2158" s="60"/>
      <c r="YB2158" s="60"/>
      <c r="YC2158" s="60"/>
      <c r="YD2158" s="60"/>
      <c r="YE2158" s="60"/>
      <c r="YF2158" s="60"/>
      <c r="YG2158" s="60"/>
      <c r="YH2158" s="60"/>
      <c r="YI2158" s="60"/>
      <c r="YJ2158" s="60"/>
      <c r="YK2158" s="60"/>
      <c r="YL2158" s="60"/>
      <c r="YM2158" s="60"/>
      <c r="YN2158" s="60"/>
      <c r="YO2158" s="60"/>
      <c r="YP2158" s="60"/>
      <c r="YQ2158" s="60"/>
      <c r="YR2158" s="60"/>
      <c r="YS2158" s="60"/>
      <c r="YT2158" s="60"/>
      <c r="YU2158" s="60"/>
      <c r="YV2158" s="60"/>
      <c r="YW2158" s="60"/>
      <c r="YX2158" s="60"/>
      <c r="YY2158" s="60"/>
      <c r="YZ2158" s="60"/>
      <c r="ZA2158" s="60"/>
      <c r="ZB2158" s="60"/>
      <c r="ZC2158" s="60"/>
      <c r="ZD2158" s="60"/>
      <c r="ZE2158" s="60"/>
      <c r="ZF2158" s="60"/>
      <c r="ZG2158" s="60"/>
      <c r="ZH2158" s="60"/>
      <c r="ZI2158" s="60"/>
      <c r="ZJ2158" s="60"/>
      <c r="ZK2158" s="60"/>
      <c r="ZL2158" s="60"/>
      <c r="ZM2158" s="60"/>
      <c r="ZN2158" s="60"/>
      <c r="ZO2158" s="60"/>
      <c r="ZP2158" s="60"/>
      <c r="ZQ2158" s="60"/>
      <c r="ZR2158" s="60"/>
      <c r="ZS2158" s="60"/>
      <c r="ZT2158" s="60"/>
      <c r="ZU2158" s="60"/>
      <c r="ZV2158" s="60"/>
      <c r="ZW2158" s="60"/>
      <c r="ZX2158" s="60"/>
      <c r="ZY2158" s="60"/>
      <c r="ZZ2158" s="60"/>
      <c r="AAA2158" s="60"/>
      <c r="AAB2158" s="60"/>
      <c r="AAC2158" s="60"/>
      <c r="AAD2158" s="60"/>
      <c r="AAE2158" s="60"/>
      <c r="AAF2158" s="60"/>
      <c r="AAG2158" s="60"/>
      <c r="AAH2158" s="60"/>
      <c r="AAI2158" s="60"/>
      <c r="AAJ2158" s="60"/>
      <c r="AAK2158" s="60"/>
      <c r="AAL2158" s="60"/>
      <c r="AAM2158" s="60"/>
      <c r="AAN2158" s="60"/>
      <c r="AAO2158" s="60"/>
      <c r="AAP2158" s="60"/>
      <c r="AAQ2158" s="60"/>
      <c r="AAR2158" s="60"/>
      <c r="AAS2158" s="60"/>
      <c r="AAT2158" s="60"/>
      <c r="AAU2158" s="60"/>
      <c r="AAV2158" s="60"/>
      <c r="AAW2158" s="60"/>
      <c r="AAX2158" s="60"/>
      <c r="AAY2158" s="60"/>
      <c r="AAZ2158" s="60"/>
      <c r="ABA2158" s="60"/>
      <c r="ABB2158" s="60"/>
      <c r="ABC2158" s="60"/>
      <c r="ABD2158" s="60"/>
      <c r="ABE2158" s="60"/>
      <c r="ABF2158" s="60"/>
      <c r="ABG2158" s="60"/>
      <c r="ABH2158" s="60"/>
      <c r="ABI2158" s="60"/>
      <c r="ABJ2158" s="60"/>
      <c r="ABK2158" s="60"/>
      <c r="ABL2158" s="60"/>
      <c r="ABM2158" s="60"/>
      <c r="ABN2158" s="60"/>
      <c r="ABO2158" s="60"/>
      <c r="ABP2158" s="60"/>
      <c r="ABQ2158" s="60"/>
      <c r="ABR2158" s="60"/>
      <c r="ABS2158" s="60"/>
      <c r="ABT2158" s="60"/>
      <c r="ABU2158" s="60"/>
      <c r="ABV2158" s="60"/>
      <c r="ABW2158" s="60"/>
      <c r="ABX2158" s="60"/>
      <c r="ABY2158" s="60"/>
      <c r="ABZ2158" s="60"/>
      <c r="ACA2158" s="60"/>
      <c r="ACB2158" s="60"/>
      <c r="ACC2158" s="60"/>
      <c r="ACD2158" s="60"/>
      <c r="ACE2158" s="60"/>
      <c r="ACF2158" s="60"/>
      <c r="ACG2158" s="60"/>
      <c r="ACH2158" s="60"/>
      <c r="ACI2158" s="60"/>
      <c r="ACJ2158" s="60"/>
      <c r="ACK2158" s="60"/>
      <c r="ACL2158" s="60"/>
      <c r="ACM2158" s="60"/>
      <c r="ACN2158" s="60"/>
      <c r="ACO2158" s="60"/>
      <c r="ACP2158" s="60"/>
      <c r="ACQ2158" s="60"/>
      <c r="ACR2158" s="60"/>
      <c r="ACS2158" s="60"/>
      <c r="ACT2158" s="60"/>
      <c r="ACU2158" s="60"/>
      <c r="ACV2158" s="60"/>
      <c r="ACW2158" s="60"/>
      <c r="ACX2158" s="60"/>
      <c r="ACY2158" s="60"/>
      <c r="ACZ2158" s="60"/>
      <c r="ADA2158" s="60"/>
      <c r="ADB2158" s="60"/>
      <c r="ADC2158" s="60"/>
      <c r="ADD2158" s="60"/>
      <c r="ADE2158" s="60"/>
      <c r="ADF2158" s="60"/>
      <c r="ADG2158" s="60"/>
      <c r="ADH2158" s="60"/>
      <c r="ADI2158" s="60"/>
      <c r="ADJ2158" s="60"/>
      <c r="ADK2158" s="60"/>
      <c r="ADL2158" s="60"/>
      <c r="ADM2158" s="60"/>
      <c r="ADN2158" s="60"/>
      <c r="ADO2158" s="60"/>
      <c r="ADP2158" s="60"/>
      <c r="ADQ2158" s="60"/>
      <c r="ADR2158" s="60"/>
      <c r="ADS2158" s="60"/>
      <c r="ADT2158" s="60"/>
      <c r="ADU2158" s="60"/>
      <c r="ADV2158" s="60"/>
      <c r="ADW2158" s="60"/>
      <c r="ADX2158" s="60"/>
      <c r="ADY2158" s="60"/>
      <c r="ADZ2158" s="60"/>
      <c r="AEA2158" s="60"/>
      <c r="AEB2158" s="60"/>
      <c r="AEC2158" s="60"/>
      <c r="AED2158" s="60"/>
      <c r="AEE2158" s="60"/>
      <c r="AEF2158" s="60"/>
      <c r="AEG2158" s="60"/>
      <c r="AEH2158" s="60"/>
      <c r="AEI2158" s="60"/>
      <c r="AEJ2158" s="60"/>
      <c r="AEK2158" s="60"/>
      <c r="AEL2158" s="60"/>
      <c r="AEM2158" s="60"/>
      <c r="AEN2158" s="60"/>
      <c r="AEO2158" s="60"/>
      <c r="AEP2158" s="60"/>
      <c r="AEQ2158" s="60"/>
      <c r="AER2158" s="60"/>
      <c r="AES2158" s="60"/>
      <c r="AET2158" s="60"/>
      <c r="AEU2158" s="60"/>
      <c r="AEV2158" s="60"/>
      <c r="AEW2158" s="60"/>
      <c r="AEX2158" s="60"/>
      <c r="AEY2158" s="60"/>
      <c r="AEZ2158" s="60"/>
      <c r="AFA2158" s="60"/>
      <c r="AFB2158" s="60"/>
      <c r="AFC2158" s="60"/>
      <c r="AFD2158" s="60"/>
      <c r="AFE2158" s="60"/>
      <c r="AFF2158" s="60"/>
      <c r="AFG2158" s="60"/>
      <c r="AFH2158" s="60"/>
      <c r="AFI2158" s="60"/>
      <c r="AFJ2158" s="60"/>
      <c r="AFK2158" s="60"/>
      <c r="AFL2158" s="60"/>
      <c r="AFM2158" s="60"/>
      <c r="AFN2158" s="60"/>
      <c r="AFO2158" s="60"/>
      <c r="AFP2158" s="60"/>
      <c r="AFQ2158" s="60"/>
      <c r="AFR2158" s="60"/>
      <c r="AFS2158" s="60"/>
      <c r="AFT2158" s="60"/>
      <c r="AFU2158" s="60"/>
      <c r="AFV2158" s="60"/>
      <c r="AFW2158" s="60"/>
      <c r="AFX2158" s="60"/>
      <c r="AFY2158" s="60"/>
      <c r="AFZ2158" s="60"/>
      <c r="AGA2158" s="60"/>
      <c r="AGB2158" s="60"/>
      <c r="AGC2158" s="60"/>
      <c r="AGD2158" s="60"/>
      <c r="AGE2158" s="60"/>
      <c r="AGF2158" s="60"/>
      <c r="AGG2158" s="60"/>
      <c r="AGH2158" s="60"/>
      <c r="AGI2158" s="60"/>
      <c r="AGJ2158" s="60"/>
      <c r="AGK2158" s="60"/>
      <c r="AGL2158" s="60"/>
      <c r="AGM2158" s="60"/>
      <c r="AGN2158" s="60"/>
      <c r="AGO2158" s="60"/>
      <c r="AGP2158" s="60"/>
      <c r="AGQ2158" s="60"/>
      <c r="AGR2158" s="60"/>
      <c r="AGS2158" s="60"/>
      <c r="AGT2158" s="60"/>
      <c r="AGU2158" s="60"/>
      <c r="AGV2158" s="60"/>
      <c r="AGW2158" s="60"/>
      <c r="AGX2158" s="60"/>
      <c r="AGY2158" s="60"/>
      <c r="AGZ2158" s="60"/>
      <c r="AHA2158" s="60"/>
      <c r="AHB2158" s="60"/>
      <c r="AHC2158" s="60"/>
      <c r="AHD2158" s="60"/>
      <c r="AHE2158" s="60"/>
      <c r="AHF2158" s="60"/>
      <c r="AHG2158" s="60"/>
      <c r="AHH2158" s="60"/>
      <c r="AHI2158" s="60"/>
      <c r="AHJ2158" s="60"/>
      <c r="AHK2158" s="60"/>
      <c r="AHL2158" s="60"/>
      <c r="AHM2158" s="60"/>
      <c r="AHN2158" s="60"/>
      <c r="AHO2158" s="60"/>
      <c r="AHP2158" s="60"/>
      <c r="AHQ2158" s="60"/>
      <c r="AHR2158" s="60"/>
      <c r="AHS2158" s="60"/>
      <c r="AHT2158" s="60"/>
      <c r="AHU2158" s="60"/>
      <c r="AHV2158" s="60"/>
      <c r="AHW2158" s="60"/>
      <c r="AHX2158" s="60"/>
      <c r="AHY2158" s="60"/>
      <c r="AHZ2158" s="60"/>
      <c r="AIA2158" s="60"/>
      <c r="AIB2158" s="60"/>
      <c r="AIC2158" s="60"/>
      <c r="AID2158" s="60"/>
      <c r="AIE2158" s="60"/>
      <c r="AIF2158" s="60"/>
      <c r="AIG2158" s="60"/>
      <c r="AIH2158" s="60"/>
      <c r="AII2158" s="60"/>
      <c r="AIJ2158" s="60"/>
      <c r="AIK2158" s="60"/>
      <c r="AIL2158" s="60"/>
      <c r="AIM2158" s="60"/>
      <c r="AIN2158" s="60"/>
      <c r="AIO2158" s="60"/>
      <c r="AIP2158" s="60"/>
      <c r="AIQ2158" s="60"/>
      <c r="AIR2158" s="60"/>
      <c r="AIS2158" s="60"/>
      <c r="AIT2158" s="60"/>
      <c r="AIU2158" s="60"/>
      <c r="AIV2158" s="60"/>
      <c r="AIW2158" s="60"/>
      <c r="AIX2158" s="60"/>
      <c r="AIY2158" s="60"/>
      <c r="AIZ2158" s="60"/>
      <c r="AJA2158" s="60"/>
      <c r="AJB2158" s="60"/>
      <c r="AJC2158" s="60"/>
      <c r="AJD2158" s="60"/>
      <c r="AJE2158" s="60"/>
      <c r="AJF2158" s="60"/>
      <c r="AJG2158" s="60"/>
      <c r="AJH2158" s="60"/>
      <c r="AJI2158" s="60"/>
      <c r="AJJ2158" s="60"/>
      <c r="AJK2158" s="60"/>
      <c r="AJL2158" s="60"/>
      <c r="AJM2158" s="60"/>
      <c r="AJN2158" s="60"/>
      <c r="AJO2158" s="60"/>
      <c r="AJP2158" s="60"/>
      <c r="AJQ2158" s="60"/>
      <c r="AJR2158" s="60"/>
      <c r="AJS2158" s="60"/>
      <c r="AJT2158" s="60"/>
      <c r="AJU2158" s="60"/>
      <c r="AJV2158" s="60"/>
      <c r="AJW2158" s="60"/>
      <c r="AJX2158" s="60"/>
      <c r="AJY2158" s="60"/>
      <c r="AJZ2158" s="60"/>
      <c r="AKA2158" s="60"/>
      <c r="AKB2158" s="60"/>
      <c r="AKC2158" s="60"/>
      <c r="AKD2158" s="60"/>
      <c r="AKE2158" s="60"/>
      <c r="AKF2158" s="60"/>
      <c r="AKG2158" s="60"/>
      <c r="AKH2158" s="60"/>
      <c r="AKI2158" s="60"/>
      <c r="AKJ2158" s="60"/>
      <c r="AKK2158" s="60"/>
      <c r="AKL2158" s="60"/>
      <c r="AKM2158" s="60"/>
      <c r="AKN2158" s="60"/>
      <c r="AKO2158" s="60"/>
      <c r="AKP2158" s="60"/>
      <c r="AKQ2158" s="60"/>
      <c r="AKR2158" s="60"/>
      <c r="AKS2158" s="60"/>
      <c r="AKT2158" s="60"/>
      <c r="AKU2158" s="60"/>
      <c r="AKV2158" s="60"/>
      <c r="AKW2158" s="60"/>
      <c r="AKX2158" s="60"/>
      <c r="AKY2158" s="60"/>
      <c r="AKZ2158" s="60"/>
      <c r="ALA2158" s="60"/>
      <c r="ALB2158" s="60"/>
      <c r="ALC2158" s="60"/>
      <c r="ALD2158" s="60"/>
      <c r="ALE2158" s="60"/>
      <c r="ALF2158" s="60"/>
      <c r="ALG2158" s="60"/>
      <c r="ALH2158" s="60"/>
      <c r="ALI2158" s="60"/>
      <c r="ALJ2158" s="60"/>
      <c r="ALK2158" s="60"/>
      <c r="ALL2158" s="60"/>
      <c r="ALM2158" s="60"/>
      <c r="ALN2158" s="60"/>
      <c r="ALO2158" s="60"/>
      <c r="ALP2158" s="60"/>
      <c r="ALQ2158" s="60"/>
      <c r="ALR2158" s="60"/>
      <c r="ALS2158" s="60"/>
      <c r="ALT2158" s="60"/>
      <c r="ALU2158" s="60"/>
      <c r="ALV2158" s="60"/>
      <c r="ALW2158" s="60"/>
      <c r="ALX2158" s="60"/>
      <c r="ALY2158" s="60"/>
      <c r="ALZ2158" s="60"/>
      <c r="AMA2158" s="60"/>
      <c r="AMB2158" s="60"/>
      <c r="AMC2158" s="60"/>
      <c r="AMD2158" s="60"/>
      <c r="AME2158" s="60"/>
      <c r="AMF2158" s="60"/>
      <c r="AMG2158" s="60"/>
      <c r="AMH2158" s="60"/>
      <c r="AMI2158" s="60"/>
      <c r="AMJ2158" s="60"/>
      <c r="AMK2158" s="60"/>
      <c r="AML2158" s="60"/>
      <c r="AMM2158" s="60"/>
      <c r="AMN2158" s="60"/>
      <c r="AMO2158" s="60"/>
      <c r="AMP2158" s="60"/>
      <c r="AMQ2158" s="60"/>
      <c r="AMR2158" s="60"/>
      <c r="AMS2158" s="60"/>
      <c r="AMT2158" s="60"/>
      <c r="AMU2158" s="60"/>
      <c r="AMV2158" s="60"/>
      <c r="AMW2158" s="60"/>
      <c r="AMX2158" s="60"/>
      <c r="AMY2158" s="60"/>
      <c r="AMZ2158" s="60"/>
      <c r="ANA2158" s="60"/>
      <c r="ANB2158" s="60"/>
      <c r="ANC2158" s="60"/>
      <c r="AND2158" s="60"/>
      <c r="ANE2158" s="60"/>
      <c r="ANF2158" s="60"/>
      <c r="ANG2158" s="60"/>
      <c r="ANH2158" s="60"/>
      <c r="ANI2158" s="60"/>
      <c r="ANJ2158" s="60"/>
      <c r="ANK2158" s="60"/>
      <c r="ANL2158" s="60"/>
      <c r="ANM2158" s="60"/>
      <c r="ANN2158" s="60"/>
      <c r="ANO2158" s="60"/>
      <c r="ANP2158" s="60"/>
      <c r="ANQ2158" s="60"/>
      <c r="ANR2158" s="60"/>
      <c r="ANS2158" s="60"/>
      <c r="ANT2158" s="60"/>
      <c r="ANU2158" s="60"/>
      <c r="ANV2158" s="60"/>
      <c r="ANW2158" s="60"/>
      <c r="ANX2158" s="60"/>
      <c r="ANY2158" s="60"/>
      <c r="ANZ2158" s="60"/>
      <c r="AOA2158" s="60"/>
      <c r="AOB2158" s="60"/>
      <c r="AOC2158" s="60"/>
      <c r="AOD2158" s="60"/>
      <c r="AOE2158" s="60"/>
      <c r="AOF2158" s="60"/>
      <c r="AOG2158" s="60"/>
      <c r="AOH2158" s="60"/>
      <c r="AOI2158" s="60"/>
      <c r="AOJ2158" s="60"/>
      <c r="AOK2158" s="60"/>
      <c r="AOL2158" s="60"/>
      <c r="AOM2158" s="60"/>
      <c r="AON2158" s="60"/>
      <c r="AOO2158" s="60"/>
      <c r="AOP2158" s="60"/>
      <c r="AOQ2158" s="60"/>
      <c r="AOR2158" s="60"/>
      <c r="AOS2158" s="60"/>
      <c r="AOT2158" s="60"/>
      <c r="AOU2158" s="60"/>
      <c r="AOV2158" s="60"/>
      <c r="AOW2158" s="60"/>
      <c r="AOX2158" s="60"/>
      <c r="AOY2158" s="60"/>
      <c r="AOZ2158" s="60"/>
      <c r="APA2158" s="60"/>
      <c r="APB2158" s="60"/>
      <c r="APC2158" s="60"/>
      <c r="APD2158" s="60"/>
      <c r="APE2158" s="60"/>
      <c r="APF2158" s="60"/>
      <c r="APG2158" s="60"/>
      <c r="APH2158" s="60"/>
      <c r="API2158" s="60"/>
      <c r="APJ2158" s="60"/>
      <c r="APK2158" s="60"/>
      <c r="APL2158" s="60"/>
      <c r="APM2158" s="60"/>
      <c r="APN2158" s="60"/>
      <c r="APO2158" s="60"/>
      <c r="APP2158" s="60"/>
      <c r="APQ2158" s="60"/>
      <c r="APR2158" s="60"/>
      <c r="APS2158" s="60"/>
      <c r="APT2158" s="60"/>
      <c r="APU2158" s="60"/>
      <c r="APV2158" s="60"/>
      <c r="APW2158" s="60"/>
      <c r="APX2158" s="60"/>
      <c r="APY2158" s="60"/>
      <c r="APZ2158" s="60"/>
      <c r="AQA2158" s="60"/>
      <c r="AQB2158" s="60"/>
      <c r="AQC2158" s="60"/>
      <c r="AQD2158" s="60"/>
      <c r="AQE2158" s="60"/>
      <c r="AQF2158" s="60"/>
      <c r="AQG2158" s="60"/>
      <c r="AQH2158" s="60"/>
      <c r="AQI2158" s="60"/>
      <c r="AQJ2158" s="60"/>
      <c r="AQK2158" s="60"/>
      <c r="AQL2158" s="60"/>
      <c r="AQM2158" s="60"/>
      <c r="AQN2158" s="60"/>
      <c r="AQO2158" s="60"/>
      <c r="AQP2158" s="60"/>
      <c r="AQQ2158" s="60"/>
      <c r="AQR2158" s="60"/>
      <c r="AQS2158" s="60"/>
      <c r="AQT2158" s="60"/>
      <c r="AQU2158" s="60"/>
      <c r="AQV2158" s="60"/>
      <c r="AQW2158" s="60"/>
      <c r="AQX2158" s="60"/>
      <c r="AQY2158" s="60"/>
      <c r="AQZ2158" s="60"/>
      <c r="ARA2158" s="60"/>
      <c r="ARB2158" s="60"/>
      <c r="ARC2158" s="60"/>
      <c r="ARD2158" s="60"/>
      <c r="ARE2158" s="60"/>
      <c r="ARF2158" s="60"/>
      <c r="ARG2158" s="60"/>
      <c r="ARH2158" s="60"/>
      <c r="ARI2158" s="60"/>
      <c r="ARJ2158" s="60"/>
      <c r="ARK2158" s="60"/>
      <c r="ARL2158" s="60"/>
      <c r="ARM2158" s="60"/>
      <c r="ARN2158" s="60"/>
      <c r="ARO2158" s="60"/>
      <c r="ARP2158" s="60"/>
      <c r="ARQ2158" s="60"/>
      <c r="ARR2158" s="60"/>
      <c r="ARS2158" s="60"/>
      <c r="ART2158" s="60"/>
      <c r="ARU2158" s="60"/>
      <c r="ARV2158" s="60"/>
      <c r="ARW2158" s="60"/>
      <c r="ARX2158" s="60"/>
      <c r="ARY2158" s="60"/>
      <c r="ARZ2158" s="60"/>
      <c r="ASA2158" s="60"/>
      <c r="ASB2158" s="60"/>
      <c r="ASC2158" s="60"/>
      <c r="ASD2158" s="60"/>
      <c r="ASE2158" s="60"/>
      <c r="ASF2158" s="60"/>
      <c r="ASG2158" s="60"/>
      <c r="ASH2158" s="60"/>
      <c r="ASI2158" s="60"/>
      <c r="ASJ2158" s="60"/>
      <c r="ASK2158" s="60"/>
      <c r="ASL2158" s="60"/>
      <c r="ASM2158" s="60"/>
      <c r="ASN2158" s="60"/>
      <c r="ASO2158" s="60"/>
      <c r="ASP2158" s="60"/>
      <c r="ASQ2158" s="60"/>
      <c r="ASR2158" s="60"/>
      <c r="ASS2158" s="60"/>
      <c r="AST2158" s="60"/>
      <c r="ASU2158" s="60"/>
      <c r="ASV2158" s="60"/>
      <c r="ASW2158" s="60"/>
      <c r="ASX2158" s="60"/>
      <c r="ASY2158" s="60"/>
      <c r="ASZ2158" s="60"/>
      <c r="ATA2158" s="60"/>
      <c r="ATB2158" s="60"/>
      <c r="ATC2158" s="60"/>
      <c r="ATD2158" s="60"/>
      <c r="ATE2158" s="60"/>
      <c r="ATF2158" s="60"/>
      <c r="ATG2158" s="60"/>
      <c r="ATH2158" s="60"/>
      <c r="ATI2158" s="60"/>
      <c r="ATJ2158" s="60"/>
      <c r="ATK2158" s="60"/>
      <c r="ATL2158" s="60"/>
      <c r="ATM2158" s="60"/>
      <c r="ATN2158" s="60"/>
      <c r="ATO2158" s="60"/>
      <c r="ATP2158" s="60"/>
      <c r="ATQ2158" s="60"/>
      <c r="ATR2158" s="60"/>
      <c r="ATS2158" s="60"/>
      <c r="ATT2158" s="60"/>
      <c r="ATU2158" s="60"/>
      <c r="ATV2158" s="60"/>
      <c r="ATW2158" s="60"/>
      <c r="ATX2158" s="60"/>
      <c r="ATY2158" s="60"/>
      <c r="ATZ2158" s="60"/>
      <c r="AUA2158" s="60"/>
      <c r="AUB2158" s="60"/>
      <c r="AUC2158" s="60"/>
      <c r="AUD2158" s="60"/>
      <c r="AUE2158" s="60"/>
      <c r="AUF2158" s="60"/>
      <c r="AUG2158" s="60"/>
      <c r="AUH2158" s="60"/>
      <c r="AUI2158" s="60"/>
      <c r="AUJ2158" s="60"/>
      <c r="AUK2158" s="60"/>
      <c r="AUL2158" s="60"/>
      <c r="AUM2158" s="60"/>
      <c r="AUN2158" s="60"/>
      <c r="AUO2158" s="60"/>
      <c r="AUP2158" s="60"/>
      <c r="AUQ2158" s="60"/>
      <c r="AUR2158" s="60"/>
      <c r="AUS2158" s="60"/>
      <c r="AUT2158" s="60"/>
      <c r="AUU2158" s="60"/>
      <c r="AUV2158" s="60"/>
      <c r="AUW2158" s="60"/>
      <c r="AUX2158" s="60"/>
      <c r="AUY2158" s="60"/>
      <c r="AUZ2158" s="60"/>
      <c r="AVA2158" s="60"/>
      <c r="AVB2158" s="60"/>
      <c r="AVC2158" s="60"/>
      <c r="AVD2158" s="60"/>
      <c r="AVE2158" s="60"/>
      <c r="AVF2158" s="60"/>
      <c r="AVG2158" s="60"/>
      <c r="AVH2158" s="60"/>
      <c r="AVI2158" s="60"/>
      <c r="AVJ2158" s="60"/>
      <c r="AVK2158" s="60"/>
      <c r="AVL2158" s="60"/>
      <c r="AVM2158" s="60"/>
      <c r="AVN2158" s="60"/>
      <c r="AVO2158" s="60"/>
      <c r="AVP2158" s="60"/>
      <c r="AVQ2158" s="60"/>
      <c r="AVR2158" s="60"/>
      <c r="AVS2158" s="60"/>
      <c r="AVT2158" s="60"/>
      <c r="AVU2158" s="60"/>
      <c r="AVV2158" s="60"/>
      <c r="AVW2158" s="60"/>
      <c r="AVX2158" s="60"/>
      <c r="AVY2158" s="60"/>
      <c r="AVZ2158" s="60"/>
      <c r="AWA2158" s="60"/>
      <c r="AWB2158" s="60"/>
      <c r="AWC2158" s="60"/>
      <c r="AWD2158" s="60"/>
      <c r="AWE2158" s="60"/>
      <c r="AWF2158" s="60"/>
      <c r="AWG2158" s="60"/>
      <c r="AWH2158" s="60"/>
      <c r="AWI2158" s="60"/>
      <c r="AWJ2158" s="60"/>
      <c r="AWK2158" s="60"/>
      <c r="AWL2158" s="60"/>
      <c r="AWM2158" s="60"/>
      <c r="AWN2158" s="60"/>
      <c r="AWO2158" s="60"/>
      <c r="AWP2158" s="60"/>
      <c r="AWQ2158" s="60"/>
      <c r="AWR2158" s="60"/>
      <c r="AWS2158" s="60"/>
      <c r="AWT2158" s="60"/>
      <c r="AWU2158" s="60"/>
      <c r="AWV2158" s="60"/>
      <c r="AWW2158" s="60"/>
      <c r="AWX2158" s="60"/>
      <c r="AWY2158" s="60"/>
      <c r="AWZ2158" s="60"/>
      <c r="AXA2158" s="60"/>
      <c r="AXB2158" s="60"/>
      <c r="AXC2158" s="60"/>
      <c r="AXD2158" s="60"/>
      <c r="AXE2158" s="60"/>
      <c r="AXF2158" s="60"/>
      <c r="AXG2158" s="60"/>
      <c r="AXH2158" s="60"/>
      <c r="AXI2158" s="60"/>
      <c r="AXJ2158" s="60"/>
      <c r="AXK2158" s="60"/>
      <c r="AXL2158" s="60"/>
      <c r="AXM2158" s="60"/>
      <c r="AXN2158" s="60"/>
      <c r="AXO2158" s="60"/>
      <c r="AXP2158" s="60"/>
      <c r="AXQ2158" s="60"/>
      <c r="AXR2158" s="60"/>
      <c r="AXS2158" s="60"/>
      <c r="AXT2158" s="60"/>
      <c r="AXU2158" s="60"/>
      <c r="AXV2158" s="60"/>
      <c r="AXW2158" s="60"/>
      <c r="AXX2158" s="60"/>
      <c r="AXY2158" s="60"/>
      <c r="AXZ2158" s="60"/>
      <c r="AYA2158" s="60"/>
      <c r="AYB2158" s="60"/>
      <c r="AYC2158" s="60"/>
      <c r="AYD2158" s="60"/>
      <c r="AYE2158" s="60"/>
      <c r="AYF2158" s="60"/>
      <c r="AYG2158" s="60"/>
      <c r="AYH2158" s="60"/>
      <c r="AYI2158" s="60"/>
      <c r="AYJ2158" s="60"/>
      <c r="AYK2158" s="60"/>
      <c r="AYL2158" s="60"/>
      <c r="AYM2158" s="60"/>
      <c r="AYN2158" s="60"/>
      <c r="AYO2158" s="60"/>
      <c r="AYP2158" s="60"/>
      <c r="AYQ2158" s="60"/>
      <c r="AYR2158" s="60"/>
      <c r="AYS2158" s="60"/>
      <c r="AYT2158" s="60"/>
      <c r="AYU2158" s="60"/>
      <c r="AYV2158" s="60"/>
      <c r="AYW2158" s="60"/>
      <c r="AYX2158" s="60"/>
      <c r="AYY2158" s="60"/>
      <c r="AYZ2158" s="60"/>
      <c r="AZA2158" s="60"/>
      <c r="AZB2158" s="60"/>
      <c r="AZC2158" s="60"/>
      <c r="AZD2158" s="60"/>
      <c r="AZE2158" s="60"/>
      <c r="AZF2158" s="60"/>
      <c r="AZG2158" s="60"/>
      <c r="AZH2158" s="60"/>
      <c r="AZI2158" s="60"/>
      <c r="AZJ2158" s="60"/>
      <c r="AZK2158" s="60"/>
      <c r="AZL2158" s="60"/>
      <c r="AZM2158" s="60"/>
      <c r="AZN2158" s="60"/>
      <c r="AZO2158" s="60"/>
      <c r="AZP2158" s="60"/>
      <c r="AZQ2158" s="60"/>
      <c r="AZR2158" s="60"/>
      <c r="AZS2158" s="60"/>
      <c r="AZT2158" s="60"/>
      <c r="AZU2158" s="60"/>
      <c r="AZV2158" s="60"/>
      <c r="AZW2158" s="60"/>
      <c r="AZX2158" s="60"/>
      <c r="AZY2158" s="60"/>
      <c r="AZZ2158" s="60"/>
      <c r="BAA2158" s="60"/>
      <c r="BAB2158" s="60"/>
      <c r="BAC2158" s="60"/>
      <c r="BAD2158" s="60"/>
      <c r="BAE2158" s="60"/>
      <c r="BAF2158" s="60"/>
      <c r="BAG2158" s="60"/>
      <c r="BAH2158" s="60"/>
      <c r="BAI2158" s="60"/>
      <c r="BAJ2158" s="60"/>
      <c r="BAK2158" s="60"/>
      <c r="BAL2158" s="60"/>
      <c r="BAM2158" s="60"/>
      <c r="BAN2158" s="60"/>
      <c r="BAO2158" s="60"/>
      <c r="BAP2158" s="60"/>
      <c r="BAQ2158" s="60"/>
      <c r="BAR2158" s="60"/>
      <c r="BAS2158" s="60"/>
      <c r="BAT2158" s="60"/>
      <c r="BAU2158" s="60"/>
      <c r="BAV2158" s="60"/>
      <c r="BAW2158" s="60"/>
      <c r="BAX2158" s="60"/>
      <c r="BAY2158" s="60"/>
      <c r="BAZ2158" s="60"/>
      <c r="BBA2158" s="60"/>
      <c r="BBB2158" s="60"/>
      <c r="BBC2158" s="60"/>
      <c r="BBD2158" s="60"/>
      <c r="BBE2158" s="60"/>
      <c r="BBF2158" s="60"/>
      <c r="BBG2158" s="60"/>
      <c r="BBH2158" s="60"/>
      <c r="BBI2158" s="60"/>
      <c r="BBJ2158" s="60"/>
      <c r="BBK2158" s="60"/>
      <c r="BBL2158" s="60"/>
      <c r="BBM2158" s="60"/>
      <c r="BBN2158" s="60"/>
      <c r="BBO2158" s="60"/>
      <c r="BBP2158" s="60"/>
      <c r="BBQ2158" s="60"/>
      <c r="BBR2158" s="60"/>
      <c r="BBS2158" s="60"/>
      <c r="BBT2158" s="60"/>
      <c r="BBU2158" s="60"/>
      <c r="BBV2158" s="60"/>
      <c r="BBW2158" s="60"/>
      <c r="BBX2158" s="60"/>
      <c r="BBY2158" s="60"/>
      <c r="BBZ2158" s="60"/>
      <c r="BCA2158" s="60"/>
      <c r="BCB2158" s="60"/>
      <c r="BCC2158" s="60"/>
      <c r="BCD2158" s="60"/>
      <c r="BCE2158" s="60"/>
      <c r="BCF2158" s="60"/>
      <c r="BCG2158" s="60"/>
      <c r="BCH2158" s="60"/>
      <c r="BCI2158" s="60"/>
      <c r="BCJ2158" s="60"/>
      <c r="BCK2158" s="60"/>
      <c r="BCL2158" s="60"/>
      <c r="BCM2158" s="60"/>
      <c r="BCN2158" s="60"/>
      <c r="BCO2158" s="60"/>
      <c r="BCP2158" s="60"/>
      <c r="BCQ2158" s="60"/>
      <c r="BCR2158" s="60"/>
      <c r="BCS2158" s="60"/>
      <c r="BCT2158" s="60"/>
      <c r="BCU2158" s="60"/>
      <c r="BCV2158" s="60"/>
      <c r="BCW2158" s="60"/>
      <c r="BCX2158" s="60"/>
      <c r="BCY2158" s="60"/>
      <c r="BCZ2158" s="60"/>
      <c r="BDA2158" s="60"/>
      <c r="BDB2158" s="60"/>
      <c r="BDC2158" s="60"/>
      <c r="BDD2158" s="60"/>
      <c r="BDE2158" s="60"/>
      <c r="BDF2158" s="60"/>
      <c r="BDG2158" s="60"/>
      <c r="BDH2158" s="60"/>
      <c r="BDI2158" s="60"/>
      <c r="BDJ2158" s="60"/>
      <c r="BDK2158" s="60"/>
      <c r="BDL2158" s="60"/>
      <c r="BDM2158" s="60"/>
      <c r="BDN2158" s="60"/>
      <c r="BDO2158" s="60"/>
      <c r="BDP2158" s="60"/>
      <c r="BDQ2158" s="60"/>
      <c r="BDR2158" s="60"/>
      <c r="BDS2158" s="60"/>
      <c r="BDT2158" s="60"/>
      <c r="BDU2158" s="60"/>
      <c r="BDV2158" s="60"/>
      <c r="BDW2158" s="60"/>
      <c r="BDX2158" s="60"/>
      <c r="BDY2158" s="60"/>
      <c r="BDZ2158" s="60"/>
      <c r="BEA2158" s="60"/>
      <c r="BEB2158" s="60"/>
      <c r="BEC2158" s="60"/>
      <c r="BED2158" s="60"/>
      <c r="BEE2158" s="60"/>
      <c r="BEF2158" s="60"/>
      <c r="BEG2158" s="60"/>
      <c r="BEH2158" s="60"/>
      <c r="BEI2158" s="60"/>
      <c r="BEJ2158" s="60"/>
      <c r="BEK2158" s="60"/>
      <c r="BEL2158" s="60"/>
      <c r="BEM2158" s="60"/>
      <c r="BEN2158" s="60"/>
      <c r="BEO2158" s="60"/>
      <c r="BEP2158" s="60"/>
      <c r="BEQ2158" s="60"/>
      <c r="BER2158" s="60"/>
      <c r="BES2158" s="60"/>
      <c r="BET2158" s="60"/>
      <c r="BEU2158" s="60"/>
      <c r="BEV2158" s="60"/>
      <c r="BEW2158" s="60"/>
      <c r="BEX2158" s="60"/>
      <c r="BEY2158" s="60"/>
      <c r="BEZ2158" s="60"/>
      <c r="BFA2158" s="60"/>
      <c r="BFB2158" s="60"/>
      <c r="BFC2158" s="60"/>
      <c r="BFD2158" s="60"/>
      <c r="BFE2158" s="60"/>
      <c r="BFF2158" s="60"/>
      <c r="BFG2158" s="60"/>
      <c r="BFH2158" s="60"/>
      <c r="BFI2158" s="60"/>
      <c r="BFJ2158" s="60"/>
      <c r="BFK2158" s="60"/>
      <c r="BFL2158" s="60"/>
      <c r="BFM2158" s="60"/>
      <c r="BFN2158" s="60"/>
      <c r="BFO2158" s="60"/>
      <c r="BFP2158" s="60"/>
      <c r="BFQ2158" s="60"/>
      <c r="BFR2158" s="60"/>
      <c r="BFS2158" s="60"/>
      <c r="BFT2158" s="60"/>
      <c r="BFU2158" s="60"/>
      <c r="BFV2158" s="60"/>
      <c r="BFW2158" s="60"/>
      <c r="BFX2158" s="60"/>
      <c r="BFY2158" s="60"/>
      <c r="BFZ2158" s="60"/>
      <c r="BGA2158" s="60"/>
      <c r="BGB2158" s="60"/>
      <c r="BGC2158" s="60"/>
      <c r="BGD2158" s="60"/>
      <c r="BGE2158" s="60"/>
      <c r="BGF2158" s="60"/>
      <c r="BGG2158" s="60"/>
      <c r="BGH2158" s="60"/>
      <c r="BGI2158" s="60"/>
      <c r="BGJ2158" s="60"/>
      <c r="BGK2158" s="60"/>
      <c r="BGL2158" s="60"/>
      <c r="BGM2158" s="60"/>
      <c r="BGN2158" s="60"/>
      <c r="BGO2158" s="60"/>
      <c r="BGP2158" s="60"/>
      <c r="BGQ2158" s="60"/>
      <c r="BGR2158" s="60"/>
      <c r="BGS2158" s="60"/>
      <c r="BGT2158" s="60"/>
      <c r="BGU2158" s="60"/>
      <c r="BGV2158" s="60"/>
      <c r="BGW2158" s="60"/>
      <c r="BGX2158" s="60"/>
      <c r="BGY2158" s="60"/>
      <c r="BGZ2158" s="60"/>
      <c r="BHA2158" s="60"/>
      <c r="BHB2158" s="60"/>
      <c r="BHC2158" s="60"/>
      <c r="BHD2158" s="60"/>
      <c r="BHE2158" s="60"/>
      <c r="BHF2158" s="60"/>
      <c r="BHG2158" s="60"/>
      <c r="BHH2158" s="60"/>
      <c r="BHI2158" s="60"/>
      <c r="BHJ2158" s="60"/>
      <c r="BHK2158" s="60"/>
      <c r="BHL2158" s="60"/>
      <c r="BHM2158" s="60"/>
      <c r="BHN2158" s="60"/>
      <c r="BHO2158" s="60"/>
      <c r="BHP2158" s="60"/>
      <c r="BHQ2158" s="60"/>
      <c r="BHR2158" s="60"/>
      <c r="BHS2158" s="60"/>
      <c r="BHT2158" s="60"/>
      <c r="BHU2158" s="60"/>
      <c r="BHV2158" s="60"/>
      <c r="BHW2158" s="60"/>
      <c r="BHX2158" s="60"/>
      <c r="BHY2158" s="60"/>
      <c r="BHZ2158" s="60"/>
      <c r="BIA2158" s="60"/>
      <c r="BIB2158" s="60"/>
      <c r="BIC2158" s="60"/>
      <c r="BID2158" s="60"/>
      <c r="BIE2158" s="60"/>
      <c r="BIF2158" s="60"/>
      <c r="BIG2158" s="60"/>
      <c r="BIH2158" s="60"/>
      <c r="BII2158" s="60"/>
      <c r="BIJ2158" s="60"/>
      <c r="BIK2158" s="60"/>
      <c r="BIL2158" s="60"/>
      <c r="BIM2158" s="60"/>
      <c r="BIN2158" s="60"/>
      <c r="BIO2158" s="60"/>
      <c r="BIP2158" s="60"/>
      <c r="BIQ2158" s="60"/>
      <c r="BIR2158" s="60"/>
      <c r="BIS2158" s="60"/>
      <c r="BIT2158" s="60"/>
      <c r="BIU2158" s="60"/>
      <c r="BIV2158" s="60"/>
      <c r="BIW2158" s="60"/>
      <c r="BIX2158" s="60"/>
      <c r="BIY2158" s="60"/>
      <c r="BIZ2158" s="60"/>
      <c r="BJA2158" s="60"/>
      <c r="BJB2158" s="60"/>
      <c r="BJC2158" s="60"/>
      <c r="BJD2158" s="60"/>
      <c r="BJE2158" s="60"/>
      <c r="BJF2158" s="60"/>
      <c r="BJG2158" s="60"/>
      <c r="BJH2158" s="60"/>
      <c r="BJI2158" s="60"/>
      <c r="BJJ2158" s="60"/>
      <c r="BJK2158" s="60"/>
      <c r="BJL2158" s="60"/>
      <c r="BJM2158" s="60"/>
      <c r="BJN2158" s="60"/>
      <c r="BJO2158" s="60"/>
      <c r="BJP2158" s="60"/>
      <c r="BJQ2158" s="60"/>
      <c r="BJR2158" s="60"/>
      <c r="BJS2158" s="60"/>
      <c r="BJT2158" s="60"/>
      <c r="BJU2158" s="60"/>
      <c r="BJV2158" s="60"/>
      <c r="BJW2158" s="60"/>
      <c r="BJX2158" s="60"/>
      <c r="BJY2158" s="60"/>
      <c r="BJZ2158" s="60"/>
      <c r="BKA2158" s="60"/>
      <c r="BKB2158" s="60"/>
      <c r="BKC2158" s="60"/>
      <c r="BKD2158" s="60"/>
      <c r="BKE2158" s="60"/>
      <c r="BKF2158" s="60"/>
      <c r="BKG2158" s="60"/>
      <c r="BKH2158" s="60"/>
      <c r="BKI2158" s="60"/>
      <c r="BKJ2158" s="60"/>
      <c r="BKK2158" s="60"/>
      <c r="BKL2158" s="60"/>
      <c r="BKM2158" s="60"/>
      <c r="BKN2158" s="60"/>
      <c r="BKO2158" s="60"/>
      <c r="BKP2158" s="60"/>
      <c r="BKQ2158" s="60"/>
      <c r="BKR2158" s="60"/>
      <c r="BKS2158" s="60"/>
      <c r="BKT2158" s="60"/>
      <c r="BKU2158" s="60"/>
      <c r="BKV2158" s="60"/>
      <c r="BKW2158" s="60"/>
      <c r="BKX2158" s="60"/>
      <c r="BKY2158" s="60"/>
      <c r="BKZ2158" s="60"/>
      <c r="BLA2158" s="60"/>
      <c r="BLB2158" s="60"/>
      <c r="BLC2158" s="60"/>
      <c r="BLD2158" s="60"/>
      <c r="BLE2158" s="60"/>
      <c r="BLF2158" s="60"/>
      <c r="BLG2158" s="60"/>
      <c r="BLH2158" s="60"/>
      <c r="BLI2158" s="60"/>
      <c r="BLJ2158" s="60"/>
      <c r="BLK2158" s="60"/>
      <c r="BLL2158" s="60"/>
      <c r="BLM2158" s="60"/>
      <c r="BLN2158" s="60"/>
      <c r="BLO2158" s="60"/>
      <c r="BLP2158" s="60"/>
      <c r="BLQ2158" s="60"/>
      <c r="BLR2158" s="60"/>
      <c r="BLS2158" s="60"/>
      <c r="BLT2158" s="60"/>
      <c r="BLU2158" s="60"/>
      <c r="BLV2158" s="60"/>
      <c r="BLW2158" s="60"/>
      <c r="BLX2158" s="60"/>
      <c r="BLY2158" s="60"/>
      <c r="BLZ2158" s="60"/>
      <c r="BMA2158" s="60"/>
      <c r="BMB2158" s="60"/>
      <c r="BMC2158" s="60"/>
      <c r="BMD2158" s="60"/>
      <c r="BME2158" s="60"/>
      <c r="BMF2158" s="60"/>
      <c r="BMG2158" s="60"/>
      <c r="BMH2158" s="60"/>
      <c r="BMI2158" s="60"/>
      <c r="BMJ2158" s="60"/>
      <c r="BMK2158" s="60"/>
      <c r="BML2158" s="60"/>
      <c r="BMM2158" s="60"/>
      <c r="BMN2158" s="60"/>
      <c r="BMO2158" s="60"/>
      <c r="BMP2158" s="60"/>
      <c r="BMQ2158" s="60"/>
      <c r="BMR2158" s="60"/>
      <c r="BMS2158" s="60"/>
      <c r="BMT2158" s="60"/>
      <c r="BMU2158" s="60"/>
      <c r="BMV2158" s="60"/>
      <c r="BMW2158" s="60"/>
      <c r="BMX2158" s="60"/>
      <c r="BMY2158" s="60"/>
      <c r="BMZ2158" s="60"/>
      <c r="BNA2158" s="60"/>
      <c r="BNB2158" s="60"/>
      <c r="BNC2158" s="60"/>
      <c r="BND2158" s="60"/>
      <c r="BNE2158" s="60"/>
      <c r="BNF2158" s="60"/>
      <c r="BNG2158" s="60"/>
      <c r="BNH2158" s="60"/>
      <c r="BNI2158" s="60"/>
      <c r="BNJ2158" s="60"/>
      <c r="BNK2158" s="60"/>
      <c r="BNL2158" s="60"/>
      <c r="BNM2158" s="60"/>
      <c r="BNN2158" s="60"/>
      <c r="BNO2158" s="60"/>
      <c r="BNP2158" s="60"/>
      <c r="BNQ2158" s="60"/>
      <c r="BNR2158" s="60"/>
      <c r="BNS2158" s="60"/>
      <c r="BNT2158" s="60"/>
      <c r="BNU2158" s="60"/>
      <c r="BNV2158" s="60"/>
      <c r="BNW2158" s="60"/>
      <c r="BNX2158" s="60"/>
      <c r="BNY2158" s="60"/>
      <c r="BNZ2158" s="60"/>
      <c r="BOA2158" s="60"/>
      <c r="BOB2158" s="60"/>
      <c r="BOC2158" s="60"/>
      <c r="BOD2158" s="60"/>
      <c r="BOE2158" s="60"/>
      <c r="BOF2158" s="60"/>
      <c r="BOG2158" s="60"/>
      <c r="BOH2158" s="60"/>
      <c r="BOI2158" s="60"/>
      <c r="BOJ2158" s="60"/>
      <c r="BOK2158" s="60"/>
      <c r="BOL2158" s="60"/>
      <c r="BOM2158" s="60"/>
      <c r="BON2158" s="60"/>
      <c r="BOO2158" s="60"/>
      <c r="BOP2158" s="60"/>
      <c r="BOQ2158" s="60"/>
      <c r="BOR2158" s="60"/>
      <c r="BOS2158" s="60"/>
      <c r="BOT2158" s="60"/>
      <c r="BOU2158" s="60"/>
      <c r="BOV2158" s="60"/>
      <c r="BOW2158" s="60"/>
      <c r="BOX2158" s="60"/>
      <c r="BOY2158" s="60"/>
      <c r="BOZ2158" s="60"/>
      <c r="BPA2158" s="60"/>
      <c r="BPB2158" s="60"/>
      <c r="BPC2158" s="60"/>
      <c r="BPD2158" s="60"/>
      <c r="BPE2158" s="60"/>
      <c r="BPF2158" s="60"/>
      <c r="BPG2158" s="60"/>
      <c r="BPH2158" s="60"/>
      <c r="BPI2158" s="60"/>
      <c r="BPJ2158" s="60"/>
      <c r="BPK2158" s="60"/>
      <c r="BPL2158" s="60"/>
      <c r="BPM2158" s="60"/>
      <c r="BPN2158" s="60"/>
      <c r="BPO2158" s="60"/>
      <c r="BPP2158" s="60"/>
      <c r="BPQ2158" s="60"/>
      <c r="BPR2158" s="60"/>
      <c r="BPS2158" s="60"/>
      <c r="BPT2158" s="60"/>
      <c r="BPU2158" s="60"/>
      <c r="BPV2158" s="60"/>
      <c r="BPW2158" s="60"/>
      <c r="BPX2158" s="60"/>
      <c r="BPY2158" s="60"/>
      <c r="BPZ2158" s="60"/>
      <c r="BQA2158" s="60"/>
      <c r="BQB2158" s="60"/>
      <c r="BQC2158" s="60"/>
      <c r="BQD2158" s="60"/>
      <c r="BQE2158" s="60"/>
      <c r="BQF2158" s="60"/>
      <c r="BQG2158" s="60"/>
      <c r="BQH2158" s="60"/>
      <c r="BQI2158" s="60"/>
      <c r="BQJ2158" s="60"/>
      <c r="BQK2158" s="60"/>
      <c r="BQL2158" s="60"/>
      <c r="BQM2158" s="60"/>
      <c r="BQN2158" s="60"/>
      <c r="BQO2158" s="60"/>
      <c r="BQP2158" s="60"/>
      <c r="BQQ2158" s="60"/>
      <c r="BQR2158" s="60"/>
      <c r="BQS2158" s="60"/>
      <c r="BQT2158" s="60"/>
      <c r="BQU2158" s="60"/>
      <c r="BQV2158" s="60"/>
      <c r="BQW2158" s="60"/>
      <c r="BQX2158" s="60"/>
      <c r="BQY2158" s="60"/>
      <c r="BQZ2158" s="60"/>
      <c r="BRA2158" s="60"/>
      <c r="BRB2158" s="60"/>
      <c r="BRC2158" s="60"/>
      <c r="BRD2158" s="60"/>
      <c r="BRE2158" s="60"/>
      <c r="BRF2158" s="60"/>
      <c r="BRG2158" s="60"/>
      <c r="BRH2158" s="60"/>
      <c r="BRI2158" s="60"/>
      <c r="BRJ2158" s="60"/>
      <c r="BRK2158" s="60"/>
      <c r="BRL2158" s="60"/>
      <c r="BRM2158" s="60"/>
      <c r="BRN2158" s="60"/>
      <c r="BRO2158" s="60"/>
      <c r="BRP2158" s="60"/>
      <c r="BRQ2158" s="60"/>
      <c r="BRR2158" s="60"/>
      <c r="BRS2158" s="60"/>
      <c r="BRT2158" s="60"/>
      <c r="BRU2158" s="60"/>
      <c r="BRV2158" s="60"/>
      <c r="BRW2158" s="60"/>
      <c r="BRX2158" s="60"/>
      <c r="BRY2158" s="60"/>
      <c r="BRZ2158" s="60"/>
      <c r="BSA2158" s="60"/>
      <c r="BSB2158" s="60"/>
      <c r="BSC2158" s="60"/>
      <c r="BSD2158" s="60"/>
      <c r="BSE2158" s="60"/>
      <c r="BSF2158" s="60"/>
      <c r="BSG2158" s="60"/>
      <c r="BSH2158" s="60"/>
      <c r="BSI2158" s="60"/>
      <c r="BSJ2158" s="60"/>
      <c r="BSK2158" s="60"/>
      <c r="BSL2158" s="60"/>
      <c r="BSM2158" s="60"/>
      <c r="BSN2158" s="60"/>
      <c r="BSO2158" s="60"/>
      <c r="BSP2158" s="60"/>
      <c r="BSQ2158" s="60"/>
      <c r="BSR2158" s="60"/>
      <c r="BSS2158" s="60"/>
      <c r="BST2158" s="60"/>
      <c r="BSU2158" s="60"/>
      <c r="BSV2158" s="60"/>
      <c r="BSW2158" s="60"/>
      <c r="BSX2158" s="60"/>
      <c r="BSY2158" s="60"/>
      <c r="BSZ2158" s="60"/>
      <c r="BTA2158" s="60"/>
      <c r="BTB2158" s="60"/>
      <c r="BTC2158" s="60"/>
      <c r="BTD2158" s="60"/>
      <c r="BTE2158" s="60"/>
      <c r="BTF2158" s="60"/>
      <c r="BTG2158" s="60"/>
      <c r="BTH2158" s="60"/>
      <c r="BTI2158" s="60"/>
      <c r="BTJ2158" s="60"/>
      <c r="BTK2158" s="60"/>
      <c r="BTL2158" s="60"/>
      <c r="BTM2158" s="60"/>
      <c r="BTN2158" s="60"/>
      <c r="BTO2158" s="60"/>
      <c r="BTP2158" s="60"/>
      <c r="BTQ2158" s="60"/>
      <c r="BTR2158" s="60"/>
      <c r="BTS2158" s="60"/>
      <c r="BTT2158" s="60"/>
      <c r="BTU2158" s="60"/>
      <c r="BTV2158" s="60"/>
      <c r="BTW2158" s="60"/>
      <c r="BTX2158" s="60"/>
      <c r="BTY2158" s="60"/>
      <c r="BTZ2158" s="60"/>
      <c r="BUA2158" s="60"/>
      <c r="BUB2158" s="60"/>
      <c r="BUC2158" s="60"/>
      <c r="BUD2158" s="60"/>
      <c r="BUE2158" s="60"/>
      <c r="BUF2158" s="60"/>
      <c r="BUG2158" s="60"/>
      <c r="BUH2158" s="60"/>
      <c r="BUI2158" s="60"/>
      <c r="BUJ2158" s="60"/>
      <c r="BUK2158" s="60"/>
      <c r="BUL2158" s="60"/>
      <c r="BUM2158" s="60"/>
      <c r="BUN2158" s="60"/>
      <c r="BUO2158" s="60"/>
      <c r="BUP2158" s="60"/>
      <c r="BUQ2158" s="60"/>
      <c r="BUR2158" s="60"/>
      <c r="BUS2158" s="60"/>
      <c r="BUT2158" s="60"/>
      <c r="BUU2158" s="60"/>
      <c r="BUV2158" s="60"/>
      <c r="BUW2158" s="60"/>
      <c r="BUX2158" s="60"/>
      <c r="BUY2158" s="60"/>
      <c r="BUZ2158" s="60"/>
      <c r="BVA2158" s="60"/>
      <c r="BVB2158" s="60"/>
      <c r="BVC2158" s="60"/>
      <c r="BVD2158" s="60"/>
      <c r="BVE2158" s="60"/>
      <c r="BVF2158" s="60"/>
      <c r="BVG2158" s="60"/>
      <c r="BVH2158" s="60"/>
      <c r="BVI2158" s="60"/>
      <c r="BVJ2158" s="60"/>
      <c r="BVK2158" s="60"/>
      <c r="BVL2158" s="60"/>
      <c r="BVM2158" s="60"/>
      <c r="BVN2158" s="60"/>
      <c r="BVO2158" s="60"/>
      <c r="BVP2158" s="60"/>
      <c r="BVQ2158" s="60"/>
      <c r="BVR2158" s="60"/>
      <c r="BVS2158" s="60"/>
      <c r="BVT2158" s="60"/>
      <c r="BVU2158" s="60"/>
      <c r="BVV2158" s="60"/>
      <c r="BVW2158" s="60"/>
      <c r="BVX2158" s="60"/>
      <c r="BVY2158" s="60"/>
      <c r="BVZ2158" s="60"/>
      <c r="BWA2158" s="60"/>
      <c r="BWB2158" s="60"/>
      <c r="BWC2158" s="60"/>
      <c r="BWD2158" s="60"/>
      <c r="BWE2158" s="60"/>
      <c r="BWF2158" s="60"/>
      <c r="BWG2158" s="60"/>
      <c r="BWH2158" s="60"/>
      <c r="BWI2158" s="60"/>
      <c r="BWJ2158" s="60"/>
      <c r="BWK2158" s="60"/>
      <c r="BWL2158" s="60"/>
      <c r="BWM2158" s="60"/>
      <c r="BWN2158" s="60"/>
      <c r="BWO2158" s="60"/>
      <c r="BWP2158" s="60"/>
      <c r="BWQ2158" s="60"/>
      <c r="BWR2158" s="60"/>
      <c r="BWS2158" s="60"/>
      <c r="BWT2158" s="60"/>
      <c r="BWU2158" s="60"/>
      <c r="BWV2158" s="60"/>
      <c r="BWW2158" s="60"/>
      <c r="BWX2158" s="60"/>
      <c r="BWY2158" s="60"/>
      <c r="BWZ2158" s="60"/>
      <c r="BXA2158" s="60"/>
      <c r="BXB2158" s="60"/>
      <c r="BXC2158" s="60"/>
      <c r="BXD2158" s="60"/>
      <c r="BXE2158" s="60"/>
      <c r="BXF2158" s="60"/>
      <c r="BXG2158" s="60"/>
      <c r="BXH2158" s="60"/>
      <c r="BXI2158" s="60"/>
      <c r="BXJ2158" s="60"/>
      <c r="BXK2158" s="60"/>
      <c r="BXL2158" s="60"/>
      <c r="BXM2158" s="60"/>
      <c r="BXN2158" s="60"/>
      <c r="BXO2158" s="60"/>
      <c r="BXP2158" s="60"/>
      <c r="BXQ2158" s="60"/>
      <c r="BXR2158" s="60"/>
      <c r="BXS2158" s="60"/>
      <c r="BXT2158" s="60"/>
      <c r="BXU2158" s="60"/>
      <c r="BXV2158" s="60"/>
      <c r="BXW2158" s="60"/>
      <c r="BXX2158" s="60"/>
      <c r="BXY2158" s="60"/>
      <c r="BXZ2158" s="60"/>
      <c r="BYA2158" s="60"/>
      <c r="BYB2158" s="60"/>
      <c r="BYC2158" s="60"/>
      <c r="BYD2158" s="60"/>
      <c r="BYE2158" s="60"/>
      <c r="BYF2158" s="60"/>
      <c r="BYG2158" s="60"/>
      <c r="BYH2158" s="60"/>
      <c r="BYI2158" s="60"/>
      <c r="BYJ2158" s="60"/>
      <c r="BYK2158" s="60"/>
      <c r="BYL2158" s="60"/>
      <c r="BYM2158" s="60"/>
      <c r="BYN2158" s="60"/>
      <c r="BYO2158" s="60"/>
      <c r="BYP2158" s="60"/>
      <c r="BYQ2158" s="60"/>
      <c r="BYR2158" s="60"/>
      <c r="BYS2158" s="60"/>
      <c r="BYT2158" s="60"/>
      <c r="BYU2158" s="60"/>
      <c r="BYV2158" s="60"/>
      <c r="BYW2158" s="60"/>
      <c r="BYX2158" s="60"/>
      <c r="BYY2158" s="60"/>
      <c r="BYZ2158" s="60"/>
      <c r="BZA2158" s="60"/>
      <c r="BZB2158" s="60"/>
      <c r="BZC2158" s="60"/>
      <c r="BZD2158" s="60"/>
      <c r="BZE2158" s="60"/>
      <c r="BZF2158" s="60"/>
      <c r="BZG2158" s="60"/>
      <c r="BZH2158" s="60"/>
      <c r="BZI2158" s="60"/>
      <c r="BZJ2158" s="60"/>
      <c r="BZK2158" s="60"/>
      <c r="BZL2158" s="60"/>
      <c r="BZM2158" s="60"/>
      <c r="BZN2158" s="60"/>
      <c r="BZO2158" s="60"/>
      <c r="BZP2158" s="60"/>
      <c r="BZQ2158" s="60"/>
      <c r="BZR2158" s="60"/>
      <c r="BZS2158" s="60"/>
      <c r="BZT2158" s="60"/>
      <c r="BZU2158" s="60"/>
      <c r="BZV2158" s="60"/>
      <c r="BZW2158" s="60"/>
      <c r="BZX2158" s="60"/>
      <c r="BZY2158" s="60"/>
      <c r="BZZ2158" s="60"/>
      <c r="CAA2158" s="60"/>
      <c r="CAB2158" s="60"/>
      <c r="CAC2158" s="60"/>
      <c r="CAD2158" s="60"/>
      <c r="CAE2158" s="60"/>
      <c r="CAF2158" s="60"/>
      <c r="CAG2158" s="60"/>
      <c r="CAH2158" s="60"/>
      <c r="CAI2158" s="60"/>
      <c r="CAJ2158" s="60"/>
      <c r="CAK2158" s="60"/>
      <c r="CAL2158" s="60"/>
      <c r="CAM2158" s="60"/>
      <c r="CAN2158" s="60"/>
      <c r="CAO2158" s="60"/>
      <c r="CAP2158" s="60"/>
      <c r="CAQ2158" s="60"/>
      <c r="CAR2158" s="60"/>
      <c r="CAS2158" s="60"/>
      <c r="CAT2158" s="60"/>
      <c r="CAU2158" s="60"/>
      <c r="CAV2158" s="60"/>
      <c r="CAW2158" s="60"/>
      <c r="CAX2158" s="60"/>
      <c r="CAY2158" s="60"/>
      <c r="CAZ2158" s="60"/>
      <c r="CBA2158" s="60"/>
      <c r="CBB2158" s="60"/>
      <c r="CBC2158" s="60"/>
      <c r="CBD2158" s="60"/>
      <c r="CBE2158" s="60"/>
      <c r="CBF2158" s="60"/>
      <c r="CBG2158" s="60"/>
      <c r="CBH2158" s="60"/>
      <c r="CBI2158" s="60"/>
      <c r="CBJ2158" s="60"/>
      <c r="CBK2158" s="60"/>
      <c r="CBL2158" s="60"/>
      <c r="CBM2158" s="60"/>
      <c r="CBN2158" s="60"/>
      <c r="CBO2158" s="60"/>
      <c r="CBP2158" s="60"/>
      <c r="CBQ2158" s="60"/>
      <c r="CBR2158" s="60"/>
      <c r="CBS2158" s="60"/>
      <c r="CBT2158" s="60"/>
      <c r="CBU2158" s="60"/>
      <c r="CBV2158" s="60"/>
      <c r="CBW2158" s="60"/>
      <c r="CBX2158" s="60"/>
      <c r="CBY2158" s="60"/>
      <c r="CBZ2158" s="60"/>
      <c r="CCA2158" s="60"/>
      <c r="CCB2158" s="60"/>
      <c r="CCC2158" s="60"/>
      <c r="CCD2158" s="60"/>
      <c r="CCE2158" s="60"/>
      <c r="CCF2158" s="60"/>
      <c r="CCG2158" s="60"/>
      <c r="CCH2158" s="60"/>
      <c r="CCI2158" s="60"/>
      <c r="CCJ2158" s="60"/>
      <c r="CCK2158" s="60"/>
      <c r="CCL2158" s="60"/>
      <c r="CCM2158" s="60"/>
      <c r="CCN2158" s="60"/>
      <c r="CCO2158" s="60"/>
      <c r="CCP2158" s="60"/>
      <c r="CCQ2158" s="60"/>
      <c r="CCR2158" s="60"/>
      <c r="CCS2158" s="60"/>
      <c r="CCT2158" s="60"/>
      <c r="CCU2158" s="60"/>
      <c r="CCV2158" s="60"/>
      <c r="CCW2158" s="60"/>
      <c r="CCX2158" s="60"/>
      <c r="CCY2158" s="60"/>
      <c r="CCZ2158" s="60"/>
      <c r="CDA2158" s="60"/>
      <c r="CDB2158" s="60"/>
      <c r="CDC2158" s="60"/>
      <c r="CDD2158" s="60"/>
      <c r="CDE2158" s="60"/>
      <c r="CDF2158" s="60"/>
      <c r="CDG2158" s="60"/>
      <c r="CDH2158" s="60"/>
      <c r="CDI2158" s="60"/>
      <c r="CDJ2158" s="60"/>
      <c r="CDK2158" s="60"/>
      <c r="CDL2158" s="60"/>
      <c r="CDM2158" s="60"/>
      <c r="CDN2158" s="60"/>
      <c r="CDO2158" s="60"/>
      <c r="CDP2158" s="60"/>
      <c r="CDQ2158" s="60"/>
      <c r="CDR2158" s="60"/>
      <c r="CDS2158" s="60"/>
      <c r="CDT2158" s="60"/>
      <c r="CDU2158" s="60"/>
      <c r="CDV2158" s="60"/>
      <c r="CDW2158" s="60"/>
      <c r="CDX2158" s="60"/>
      <c r="CDY2158" s="60"/>
      <c r="CDZ2158" s="60"/>
      <c r="CEA2158" s="60"/>
      <c r="CEB2158" s="60"/>
      <c r="CEC2158" s="60"/>
      <c r="CED2158" s="60"/>
      <c r="CEE2158" s="60"/>
      <c r="CEF2158" s="60"/>
      <c r="CEG2158" s="60"/>
      <c r="CEH2158" s="60"/>
      <c r="CEI2158" s="60"/>
      <c r="CEJ2158" s="60"/>
      <c r="CEK2158" s="60"/>
      <c r="CEL2158" s="60"/>
      <c r="CEM2158" s="60"/>
      <c r="CEN2158" s="60"/>
      <c r="CEO2158" s="60"/>
      <c r="CEP2158" s="60"/>
      <c r="CEQ2158" s="60"/>
      <c r="CER2158" s="60"/>
      <c r="CES2158" s="60"/>
      <c r="CET2158" s="60"/>
      <c r="CEU2158" s="60"/>
      <c r="CEV2158" s="60"/>
      <c r="CEW2158" s="60"/>
      <c r="CEX2158" s="60"/>
      <c r="CEY2158" s="60"/>
      <c r="CEZ2158" s="60"/>
      <c r="CFA2158" s="60"/>
      <c r="CFB2158" s="60"/>
      <c r="CFC2158" s="60"/>
      <c r="CFD2158" s="60"/>
      <c r="CFE2158" s="60"/>
      <c r="CFF2158" s="60"/>
      <c r="CFG2158" s="60"/>
      <c r="CFH2158" s="60"/>
      <c r="CFI2158" s="60"/>
      <c r="CFJ2158" s="60"/>
      <c r="CFK2158" s="60"/>
      <c r="CFL2158" s="60"/>
      <c r="CFM2158" s="60"/>
      <c r="CFN2158" s="60"/>
      <c r="CFO2158" s="60"/>
      <c r="CFP2158" s="60"/>
      <c r="CFQ2158" s="60"/>
      <c r="CFR2158" s="60"/>
      <c r="CFS2158" s="60"/>
      <c r="CFT2158" s="60"/>
      <c r="CFU2158" s="60"/>
      <c r="CFV2158" s="60"/>
      <c r="CFW2158" s="60"/>
      <c r="CFX2158" s="60"/>
      <c r="CFY2158" s="60"/>
      <c r="CFZ2158" s="60"/>
      <c r="CGA2158" s="60"/>
      <c r="CGB2158" s="60"/>
      <c r="CGC2158" s="60"/>
      <c r="CGD2158" s="60"/>
      <c r="CGE2158" s="60"/>
      <c r="CGF2158" s="60"/>
      <c r="CGG2158" s="60"/>
      <c r="CGH2158" s="60"/>
      <c r="CGI2158" s="60"/>
      <c r="CGJ2158" s="60"/>
      <c r="CGK2158" s="60"/>
      <c r="CGL2158" s="60"/>
      <c r="CGM2158" s="60"/>
      <c r="CGN2158" s="60"/>
      <c r="CGO2158" s="60"/>
      <c r="CGP2158" s="60"/>
      <c r="CGQ2158" s="60"/>
      <c r="CGR2158" s="60"/>
      <c r="CGS2158" s="60"/>
      <c r="CGT2158" s="60"/>
      <c r="CGU2158" s="60"/>
      <c r="CGV2158" s="60"/>
      <c r="CGW2158" s="60"/>
      <c r="CGX2158" s="60"/>
      <c r="CGY2158" s="60"/>
      <c r="CGZ2158" s="60"/>
      <c r="CHA2158" s="60"/>
      <c r="CHB2158" s="60"/>
      <c r="CHC2158" s="60"/>
      <c r="CHD2158" s="60"/>
      <c r="CHE2158" s="60"/>
      <c r="CHF2158" s="60"/>
      <c r="CHG2158" s="60"/>
      <c r="CHH2158" s="60"/>
      <c r="CHI2158" s="60"/>
      <c r="CHJ2158" s="60"/>
      <c r="CHK2158" s="60"/>
      <c r="CHL2158" s="60"/>
      <c r="CHM2158" s="60"/>
      <c r="CHN2158" s="60"/>
      <c r="CHO2158" s="60"/>
      <c r="CHP2158" s="60"/>
      <c r="CHQ2158" s="60"/>
      <c r="CHR2158" s="60"/>
      <c r="CHS2158" s="60"/>
      <c r="CHT2158" s="60"/>
      <c r="CHU2158" s="60"/>
      <c r="CHV2158" s="60"/>
      <c r="CHW2158" s="60"/>
      <c r="CHX2158" s="60"/>
      <c r="CHY2158" s="60"/>
      <c r="CHZ2158" s="60"/>
      <c r="CIA2158" s="60"/>
      <c r="CIB2158" s="60"/>
      <c r="CIC2158" s="60"/>
      <c r="CID2158" s="60"/>
      <c r="CIE2158" s="60"/>
      <c r="CIF2158" s="60"/>
      <c r="CIG2158" s="60"/>
      <c r="CIH2158" s="60"/>
      <c r="CII2158" s="60"/>
      <c r="CIJ2158" s="60"/>
      <c r="CIK2158" s="60"/>
      <c r="CIL2158" s="60"/>
      <c r="CIM2158" s="60"/>
      <c r="CIN2158" s="60"/>
      <c r="CIO2158" s="60"/>
      <c r="CIP2158" s="60"/>
      <c r="CIQ2158" s="60"/>
      <c r="CIR2158" s="60"/>
      <c r="CIS2158" s="60"/>
      <c r="CIT2158" s="60"/>
      <c r="CIU2158" s="60"/>
      <c r="CIV2158" s="60"/>
      <c r="CIW2158" s="60"/>
      <c r="CIX2158" s="60"/>
      <c r="CIY2158" s="60"/>
      <c r="CIZ2158" s="60"/>
      <c r="CJA2158" s="60"/>
      <c r="CJB2158" s="60"/>
      <c r="CJC2158" s="60"/>
      <c r="CJD2158" s="60"/>
      <c r="CJE2158" s="60"/>
      <c r="CJF2158" s="60"/>
      <c r="CJG2158" s="60"/>
      <c r="CJH2158" s="60"/>
      <c r="CJI2158" s="60"/>
      <c r="CJJ2158" s="60"/>
      <c r="CJK2158" s="60"/>
      <c r="CJL2158" s="60"/>
      <c r="CJM2158" s="60"/>
      <c r="CJN2158" s="60"/>
      <c r="CJO2158" s="60"/>
      <c r="CJP2158" s="60"/>
      <c r="CJQ2158" s="60"/>
      <c r="CJR2158" s="60"/>
      <c r="CJS2158" s="60"/>
      <c r="CJT2158" s="60"/>
      <c r="CJU2158" s="60"/>
      <c r="CJV2158" s="60"/>
      <c r="CJW2158" s="60"/>
      <c r="CJX2158" s="60"/>
      <c r="CJY2158" s="60"/>
      <c r="CJZ2158" s="60"/>
      <c r="CKA2158" s="60"/>
      <c r="CKB2158" s="60"/>
      <c r="CKC2158" s="60"/>
      <c r="CKD2158" s="60"/>
      <c r="CKE2158" s="60"/>
      <c r="CKF2158" s="60"/>
      <c r="CKG2158" s="60"/>
      <c r="CKH2158" s="60"/>
      <c r="CKI2158" s="60"/>
      <c r="CKJ2158" s="60"/>
      <c r="CKK2158" s="60"/>
      <c r="CKL2158" s="60"/>
      <c r="CKM2158" s="60"/>
      <c r="CKN2158" s="60"/>
      <c r="CKO2158" s="60"/>
      <c r="CKP2158" s="60"/>
      <c r="CKQ2158" s="60"/>
      <c r="CKR2158" s="60"/>
      <c r="CKS2158" s="60"/>
      <c r="CKT2158" s="60"/>
      <c r="CKU2158" s="60"/>
      <c r="CKV2158" s="60"/>
      <c r="CKW2158" s="60"/>
      <c r="CKX2158" s="60"/>
      <c r="CKY2158" s="60"/>
      <c r="CKZ2158" s="60"/>
      <c r="CLA2158" s="60"/>
      <c r="CLB2158" s="60"/>
      <c r="CLC2158" s="60"/>
      <c r="CLD2158" s="60"/>
      <c r="CLE2158" s="60"/>
      <c r="CLF2158" s="60"/>
      <c r="CLG2158" s="60"/>
      <c r="CLH2158" s="60"/>
      <c r="CLI2158" s="60"/>
      <c r="CLJ2158" s="60"/>
      <c r="CLK2158" s="60"/>
      <c r="CLL2158" s="60"/>
      <c r="CLM2158" s="60"/>
      <c r="CLN2158" s="60"/>
      <c r="CLO2158" s="60"/>
      <c r="CLP2158" s="60"/>
      <c r="CLQ2158" s="60"/>
      <c r="CLR2158" s="60"/>
      <c r="CLS2158" s="60"/>
      <c r="CLT2158" s="60"/>
      <c r="CLU2158" s="60"/>
      <c r="CLV2158" s="60"/>
      <c r="CLW2158" s="60"/>
      <c r="CLX2158" s="60"/>
      <c r="CLY2158" s="60"/>
      <c r="CLZ2158" s="60"/>
      <c r="CMA2158" s="60"/>
      <c r="CMB2158" s="60"/>
      <c r="CMC2158" s="60"/>
      <c r="CMD2158" s="60"/>
      <c r="CME2158" s="60"/>
      <c r="CMF2158" s="60"/>
      <c r="CMG2158" s="60"/>
      <c r="CMH2158" s="60"/>
      <c r="CMI2158" s="60"/>
      <c r="CMJ2158" s="60"/>
      <c r="CMK2158" s="60"/>
      <c r="CML2158" s="60"/>
      <c r="CMM2158" s="60"/>
      <c r="CMN2158" s="60"/>
      <c r="CMO2158" s="60"/>
      <c r="CMP2158" s="60"/>
      <c r="CMQ2158" s="60"/>
      <c r="CMR2158" s="60"/>
      <c r="CMS2158" s="60"/>
      <c r="CMT2158" s="60"/>
      <c r="CMU2158" s="60"/>
      <c r="CMV2158" s="60"/>
      <c r="CMW2158" s="60"/>
      <c r="CMX2158" s="60"/>
      <c r="CMY2158" s="60"/>
      <c r="CMZ2158" s="60"/>
      <c r="CNA2158" s="60"/>
      <c r="CNB2158" s="60"/>
      <c r="CNC2158" s="60"/>
      <c r="CND2158" s="60"/>
      <c r="CNE2158" s="60"/>
      <c r="CNF2158" s="60"/>
      <c r="CNG2158" s="60"/>
      <c r="CNH2158" s="60"/>
      <c r="CNI2158" s="60"/>
      <c r="CNJ2158" s="60"/>
      <c r="CNK2158" s="60"/>
      <c r="CNL2158" s="60"/>
      <c r="CNM2158" s="60"/>
      <c r="CNN2158" s="60"/>
      <c r="CNO2158" s="60"/>
      <c r="CNP2158" s="60"/>
      <c r="CNQ2158" s="60"/>
      <c r="CNR2158" s="60"/>
      <c r="CNS2158" s="60"/>
      <c r="CNT2158" s="60"/>
      <c r="CNU2158" s="60"/>
      <c r="CNV2158" s="60"/>
      <c r="CNW2158" s="60"/>
      <c r="CNX2158" s="60"/>
      <c r="CNY2158" s="60"/>
      <c r="CNZ2158" s="60"/>
      <c r="COA2158" s="60"/>
      <c r="COB2158" s="60"/>
      <c r="COC2158" s="60"/>
      <c r="COD2158" s="60"/>
      <c r="COE2158" s="60"/>
      <c r="COF2158" s="60"/>
      <c r="COG2158" s="60"/>
      <c r="COH2158" s="60"/>
      <c r="COI2158" s="60"/>
      <c r="COJ2158" s="60"/>
      <c r="COK2158" s="60"/>
      <c r="COL2158" s="60"/>
      <c r="COM2158" s="60"/>
      <c r="CON2158" s="60"/>
      <c r="COO2158" s="60"/>
      <c r="COP2158" s="60"/>
      <c r="COQ2158" s="60"/>
      <c r="COR2158" s="60"/>
      <c r="COS2158" s="60"/>
      <c r="COT2158" s="60"/>
      <c r="COU2158" s="60"/>
      <c r="COV2158" s="60"/>
      <c r="COW2158" s="60"/>
      <c r="COX2158" s="60"/>
      <c r="COY2158" s="60"/>
      <c r="COZ2158" s="60"/>
      <c r="CPA2158" s="60"/>
      <c r="CPB2158" s="60"/>
      <c r="CPC2158" s="60"/>
      <c r="CPD2158" s="60"/>
      <c r="CPE2158" s="60"/>
      <c r="CPF2158" s="60"/>
      <c r="CPG2158" s="60"/>
      <c r="CPH2158" s="60"/>
      <c r="CPI2158" s="60"/>
      <c r="CPJ2158" s="60"/>
      <c r="CPK2158" s="60"/>
      <c r="CPL2158" s="60"/>
      <c r="CPM2158" s="60"/>
      <c r="CPN2158" s="60"/>
      <c r="CPO2158" s="60"/>
      <c r="CPP2158" s="60"/>
      <c r="CPQ2158" s="60"/>
      <c r="CPR2158" s="60"/>
      <c r="CPS2158" s="60"/>
      <c r="CPT2158" s="60"/>
      <c r="CPU2158" s="60"/>
      <c r="CPV2158" s="60"/>
      <c r="CPW2158" s="60"/>
      <c r="CPX2158" s="60"/>
      <c r="CPY2158" s="60"/>
      <c r="CPZ2158" s="60"/>
      <c r="CQA2158" s="60"/>
      <c r="CQB2158" s="60"/>
      <c r="CQC2158" s="60"/>
      <c r="CQD2158" s="60"/>
      <c r="CQE2158" s="60"/>
      <c r="CQF2158" s="60"/>
      <c r="CQG2158" s="60"/>
      <c r="CQH2158" s="60"/>
      <c r="CQI2158" s="60"/>
      <c r="CQJ2158" s="60"/>
      <c r="CQK2158" s="60"/>
      <c r="CQL2158" s="60"/>
      <c r="CQM2158" s="60"/>
      <c r="CQN2158" s="60"/>
      <c r="CQO2158" s="60"/>
      <c r="CQP2158" s="60"/>
      <c r="CQQ2158" s="60"/>
      <c r="CQR2158" s="60"/>
      <c r="CQS2158" s="60"/>
      <c r="CQT2158" s="60"/>
      <c r="CQU2158" s="60"/>
      <c r="CQV2158" s="60"/>
      <c r="CQW2158" s="60"/>
      <c r="CQX2158" s="60"/>
      <c r="CQY2158" s="60"/>
      <c r="CQZ2158" s="60"/>
      <c r="CRA2158" s="60"/>
      <c r="CRB2158" s="60"/>
      <c r="CRC2158" s="60"/>
      <c r="CRD2158" s="60"/>
      <c r="CRE2158" s="60"/>
      <c r="CRF2158" s="60"/>
      <c r="CRG2158" s="60"/>
      <c r="CRH2158" s="60"/>
      <c r="CRI2158" s="60"/>
      <c r="CRJ2158" s="60"/>
      <c r="CRK2158" s="60"/>
      <c r="CRL2158" s="60"/>
      <c r="CRM2158" s="60"/>
      <c r="CRN2158" s="60"/>
      <c r="CRO2158" s="60"/>
      <c r="CRP2158" s="60"/>
      <c r="CRQ2158" s="60"/>
      <c r="CRR2158" s="60"/>
      <c r="CRS2158" s="60"/>
      <c r="CRT2158" s="60"/>
      <c r="CRU2158" s="60"/>
      <c r="CRV2158" s="60"/>
      <c r="CRW2158" s="60"/>
      <c r="CRX2158" s="60"/>
      <c r="CRY2158" s="60"/>
      <c r="CRZ2158" s="60"/>
      <c r="CSA2158" s="60"/>
      <c r="CSB2158" s="60"/>
      <c r="CSC2158" s="60"/>
      <c r="CSD2158" s="60"/>
      <c r="CSE2158" s="60"/>
      <c r="CSF2158" s="60"/>
      <c r="CSG2158" s="60"/>
      <c r="CSH2158" s="60"/>
      <c r="CSI2158" s="60"/>
      <c r="CSJ2158" s="60"/>
      <c r="CSK2158" s="60"/>
      <c r="CSL2158" s="60"/>
      <c r="CSM2158" s="60"/>
      <c r="CSN2158" s="60"/>
      <c r="CSO2158" s="60"/>
      <c r="CSP2158" s="60"/>
      <c r="CSQ2158" s="60"/>
      <c r="CSR2158" s="60"/>
      <c r="CSS2158" s="60"/>
      <c r="CST2158" s="60"/>
      <c r="CSU2158" s="60"/>
      <c r="CSV2158" s="60"/>
      <c r="CSW2158" s="60"/>
      <c r="CSX2158" s="60"/>
      <c r="CSY2158" s="60"/>
      <c r="CSZ2158" s="60"/>
      <c r="CTA2158" s="60"/>
      <c r="CTB2158" s="60"/>
      <c r="CTC2158" s="60"/>
      <c r="CTD2158" s="60"/>
      <c r="CTE2158" s="60"/>
      <c r="CTF2158" s="60"/>
      <c r="CTG2158" s="60"/>
      <c r="CTH2158" s="60"/>
      <c r="CTI2158" s="60"/>
      <c r="CTJ2158" s="60"/>
      <c r="CTK2158" s="60"/>
      <c r="CTL2158" s="60"/>
      <c r="CTM2158" s="60"/>
      <c r="CTN2158" s="60"/>
      <c r="CTO2158" s="60"/>
      <c r="CTP2158" s="60"/>
      <c r="CTQ2158" s="60"/>
      <c r="CTR2158" s="60"/>
      <c r="CTS2158" s="60"/>
      <c r="CTT2158" s="60"/>
      <c r="CTU2158" s="60"/>
      <c r="CTV2158" s="60"/>
      <c r="CTW2158" s="60"/>
      <c r="CTX2158" s="60"/>
      <c r="CTY2158" s="60"/>
      <c r="CTZ2158" s="60"/>
      <c r="CUA2158" s="60"/>
      <c r="CUB2158" s="60"/>
      <c r="CUC2158" s="60"/>
      <c r="CUD2158" s="60"/>
      <c r="CUE2158" s="60"/>
      <c r="CUF2158" s="60"/>
      <c r="CUG2158" s="60"/>
      <c r="CUH2158" s="60"/>
      <c r="CUI2158" s="60"/>
      <c r="CUJ2158" s="60"/>
      <c r="CUK2158" s="60"/>
      <c r="CUL2158" s="60"/>
      <c r="CUM2158" s="60"/>
      <c r="CUN2158" s="60"/>
      <c r="CUO2158" s="60"/>
      <c r="CUP2158" s="60"/>
      <c r="CUQ2158" s="60"/>
      <c r="CUR2158" s="60"/>
      <c r="CUS2158" s="60"/>
      <c r="CUT2158" s="60"/>
      <c r="CUU2158" s="60"/>
      <c r="CUV2158" s="60"/>
      <c r="CUW2158" s="60"/>
      <c r="CUX2158" s="60"/>
      <c r="CUY2158" s="60"/>
      <c r="CUZ2158" s="60"/>
      <c r="CVA2158" s="60"/>
      <c r="CVB2158" s="60"/>
      <c r="CVC2158" s="60"/>
      <c r="CVD2158" s="60"/>
      <c r="CVE2158" s="60"/>
      <c r="CVF2158" s="60"/>
      <c r="CVG2158" s="60"/>
      <c r="CVH2158" s="60"/>
      <c r="CVI2158" s="60"/>
      <c r="CVJ2158" s="60"/>
      <c r="CVK2158" s="60"/>
      <c r="CVL2158" s="60"/>
      <c r="CVM2158" s="60"/>
      <c r="CVN2158" s="60"/>
      <c r="CVO2158" s="60"/>
      <c r="CVP2158" s="60"/>
      <c r="CVQ2158" s="60"/>
      <c r="CVR2158" s="60"/>
      <c r="CVS2158" s="60"/>
      <c r="CVT2158" s="60"/>
      <c r="CVU2158" s="60"/>
      <c r="CVV2158" s="60"/>
      <c r="CVW2158" s="60"/>
      <c r="CVX2158" s="60"/>
      <c r="CVY2158" s="60"/>
      <c r="CVZ2158" s="60"/>
      <c r="CWA2158" s="60"/>
      <c r="CWB2158" s="60"/>
      <c r="CWC2158" s="60"/>
      <c r="CWD2158" s="60"/>
      <c r="CWE2158" s="60"/>
      <c r="CWF2158" s="60"/>
      <c r="CWG2158" s="60"/>
      <c r="CWH2158" s="60"/>
      <c r="CWI2158" s="60"/>
      <c r="CWJ2158" s="60"/>
      <c r="CWK2158" s="60"/>
      <c r="CWL2158" s="60"/>
      <c r="CWM2158" s="60"/>
      <c r="CWN2158" s="60"/>
      <c r="CWO2158" s="60"/>
      <c r="CWP2158" s="60"/>
      <c r="CWQ2158" s="60"/>
      <c r="CWR2158" s="60"/>
      <c r="CWS2158" s="60"/>
      <c r="CWT2158" s="60"/>
      <c r="CWU2158" s="60"/>
      <c r="CWV2158" s="60"/>
      <c r="CWW2158" s="60"/>
      <c r="CWX2158" s="60"/>
      <c r="CWY2158" s="60"/>
      <c r="CWZ2158" s="60"/>
      <c r="CXA2158" s="60"/>
      <c r="CXB2158" s="60"/>
      <c r="CXC2158" s="60"/>
      <c r="CXD2158" s="60"/>
      <c r="CXE2158" s="60"/>
      <c r="CXF2158" s="60"/>
      <c r="CXG2158" s="60"/>
      <c r="CXH2158" s="60"/>
      <c r="CXI2158" s="60"/>
      <c r="CXJ2158" s="60"/>
      <c r="CXK2158" s="60"/>
      <c r="CXL2158" s="60"/>
      <c r="CXM2158" s="60"/>
      <c r="CXN2158" s="60"/>
      <c r="CXO2158" s="60"/>
      <c r="CXP2158" s="60"/>
      <c r="CXQ2158" s="60"/>
      <c r="CXR2158" s="60"/>
      <c r="CXS2158" s="60"/>
      <c r="CXT2158" s="60"/>
      <c r="CXU2158" s="60"/>
      <c r="CXV2158" s="60"/>
      <c r="CXW2158" s="60"/>
      <c r="CXX2158" s="60"/>
      <c r="CXY2158" s="60"/>
      <c r="CXZ2158" s="60"/>
      <c r="CYA2158" s="60"/>
      <c r="CYB2158" s="60"/>
      <c r="CYC2158" s="60"/>
      <c r="CYD2158" s="60"/>
      <c r="CYE2158" s="60"/>
      <c r="CYF2158" s="60"/>
      <c r="CYG2158" s="60"/>
      <c r="CYH2158" s="60"/>
      <c r="CYI2158" s="60"/>
      <c r="CYJ2158" s="60"/>
      <c r="CYK2158" s="60"/>
      <c r="CYL2158" s="60"/>
      <c r="CYM2158" s="60"/>
      <c r="CYN2158" s="60"/>
      <c r="CYO2158" s="60"/>
      <c r="CYP2158" s="60"/>
      <c r="CYQ2158" s="60"/>
      <c r="CYR2158" s="60"/>
      <c r="CYS2158" s="60"/>
      <c r="CYT2158" s="60"/>
      <c r="CYU2158" s="60"/>
      <c r="CYV2158" s="60"/>
      <c r="CYW2158" s="60"/>
      <c r="CYX2158" s="60"/>
      <c r="CYY2158" s="60"/>
      <c r="CYZ2158" s="60"/>
      <c r="CZA2158" s="60"/>
      <c r="CZB2158" s="60"/>
      <c r="CZC2158" s="60"/>
      <c r="CZD2158" s="60"/>
      <c r="CZE2158" s="60"/>
      <c r="CZF2158" s="60"/>
      <c r="CZG2158" s="60"/>
      <c r="CZH2158" s="60"/>
      <c r="CZI2158" s="60"/>
      <c r="CZJ2158" s="60"/>
      <c r="CZK2158" s="60"/>
      <c r="CZL2158" s="60"/>
      <c r="CZM2158" s="60"/>
      <c r="CZN2158" s="60"/>
      <c r="CZO2158" s="60"/>
      <c r="CZP2158" s="60"/>
      <c r="CZQ2158" s="60"/>
      <c r="CZR2158" s="60"/>
      <c r="CZS2158" s="60"/>
      <c r="CZT2158" s="60"/>
      <c r="CZU2158" s="60"/>
      <c r="CZV2158" s="60"/>
      <c r="CZW2158" s="60"/>
      <c r="CZX2158" s="60"/>
      <c r="CZY2158" s="60"/>
      <c r="CZZ2158" s="60"/>
      <c r="DAA2158" s="60"/>
      <c r="DAB2158" s="60"/>
      <c r="DAC2158" s="60"/>
      <c r="DAD2158" s="60"/>
      <c r="DAE2158" s="60"/>
      <c r="DAF2158" s="60"/>
      <c r="DAG2158" s="60"/>
      <c r="DAH2158" s="60"/>
      <c r="DAI2158" s="60"/>
      <c r="DAJ2158" s="60"/>
      <c r="DAK2158" s="60"/>
      <c r="DAL2158" s="60"/>
      <c r="DAM2158" s="60"/>
      <c r="DAN2158" s="60"/>
      <c r="DAO2158" s="60"/>
      <c r="DAP2158" s="60"/>
      <c r="DAQ2158" s="60"/>
      <c r="DAR2158" s="60"/>
      <c r="DAS2158" s="60"/>
      <c r="DAT2158" s="60"/>
      <c r="DAU2158" s="60"/>
      <c r="DAV2158" s="60"/>
      <c r="DAW2158" s="60"/>
      <c r="DAX2158" s="60"/>
      <c r="DAY2158" s="60"/>
      <c r="DAZ2158" s="60"/>
      <c r="DBA2158" s="60"/>
      <c r="DBB2158" s="60"/>
      <c r="DBC2158" s="60"/>
      <c r="DBD2158" s="60"/>
      <c r="DBE2158" s="60"/>
      <c r="DBF2158" s="60"/>
      <c r="DBG2158" s="60"/>
      <c r="DBH2158" s="60"/>
      <c r="DBI2158" s="60"/>
      <c r="DBJ2158" s="60"/>
      <c r="DBK2158" s="60"/>
      <c r="DBL2158" s="60"/>
      <c r="DBM2158" s="60"/>
      <c r="DBN2158" s="60"/>
      <c r="DBO2158" s="60"/>
      <c r="DBP2158" s="60"/>
      <c r="DBQ2158" s="60"/>
      <c r="DBR2158" s="60"/>
      <c r="DBS2158" s="60"/>
      <c r="DBT2158" s="60"/>
      <c r="DBU2158" s="60"/>
      <c r="DBV2158" s="60"/>
      <c r="DBW2158" s="60"/>
      <c r="DBX2158" s="60"/>
      <c r="DBY2158" s="60"/>
      <c r="DBZ2158" s="60"/>
      <c r="DCA2158" s="60"/>
      <c r="DCB2158" s="60"/>
      <c r="DCC2158" s="60"/>
      <c r="DCD2158" s="60"/>
      <c r="DCE2158" s="60"/>
      <c r="DCF2158" s="60"/>
      <c r="DCG2158" s="60"/>
      <c r="DCH2158" s="60"/>
      <c r="DCI2158" s="60"/>
      <c r="DCJ2158" s="60"/>
      <c r="DCK2158" s="60"/>
      <c r="DCL2158" s="60"/>
      <c r="DCM2158" s="60"/>
      <c r="DCN2158" s="60"/>
      <c r="DCO2158" s="60"/>
      <c r="DCP2158" s="60"/>
      <c r="DCQ2158" s="60"/>
      <c r="DCR2158" s="60"/>
      <c r="DCS2158" s="60"/>
      <c r="DCT2158" s="60"/>
      <c r="DCU2158" s="60"/>
      <c r="DCV2158" s="60"/>
      <c r="DCW2158" s="60"/>
      <c r="DCX2158" s="60"/>
      <c r="DCY2158" s="60"/>
      <c r="DCZ2158" s="60"/>
      <c r="DDA2158" s="60"/>
      <c r="DDB2158" s="60"/>
      <c r="DDC2158" s="60"/>
      <c r="DDD2158" s="60"/>
      <c r="DDE2158" s="60"/>
      <c r="DDF2158" s="60"/>
      <c r="DDG2158" s="60"/>
      <c r="DDH2158" s="60"/>
      <c r="DDI2158" s="60"/>
      <c r="DDJ2158" s="60"/>
      <c r="DDK2158" s="60"/>
      <c r="DDL2158" s="60"/>
      <c r="DDM2158" s="60"/>
      <c r="DDN2158" s="60"/>
      <c r="DDO2158" s="60"/>
      <c r="DDP2158" s="60"/>
      <c r="DDQ2158" s="60"/>
      <c r="DDR2158" s="60"/>
      <c r="DDS2158" s="60"/>
      <c r="DDT2158" s="60"/>
      <c r="DDU2158" s="60"/>
      <c r="DDV2158" s="60"/>
      <c r="DDW2158" s="60"/>
      <c r="DDX2158" s="60"/>
      <c r="DDY2158" s="60"/>
      <c r="DDZ2158" s="60"/>
      <c r="DEA2158" s="60"/>
      <c r="DEB2158" s="60"/>
      <c r="DEC2158" s="60"/>
      <c r="DED2158" s="60"/>
      <c r="DEE2158" s="60"/>
      <c r="DEF2158" s="60"/>
      <c r="DEG2158" s="60"/>
      <c r="DEH2158" s="60"/>
      <c r="DEI2158" s="60"/>
      <c r="DEJ2158" s="60"/>
      <c r="DEK2158" s="60"/>
      <c r="DEL2158" s="60"/>
      <c r="DEM2158" s="60"/>
      <c r="DEN2158" s="60"/>
      <c r="DEO2158" s="60"/>
      <c r="DEP2158" s="60"/>
      <c r="DEQ2158" s="60"/>
      <c r="DER2158" s="60"/>
      <c r="DES2158" s="60"/>
      <c r="DET2158" s="60"/>
      <c r="DEU2158" s="60"/>
      <c r="DEV2158" s="60"/>
      <c r="DEW2158" s="60"/>
      <c r="DEX2158" s="60"/>
      <c r="DEY2158" s="60"/>
      <c r="DEZ2158" s="60"/>
      <c r="DFA2158" s="60"/>
      <c r="DFB2158" s="60"/>
      <c r="DFC2158" s="60"/>
      <c r="DFD2158" s="60"/>
      <c r="DFE2158" s="60"/>
      <c r="DFF2158" s="60"/>
      <c r="DFG2158" s="60"/>
      <c r="DFH2158" s="60"/>
      <c r="DFI2158" s="60"/>
      <c r="DFJ2158" s="60"/>
      <c r="DFK2158" s="60"/>
      <c r="DFL2158" s="60"/>
      <c r="DFM2158" s="60"/>
      <c r="DFN2158" s="60"/>
      <c r="DFO2158" s="60"/>
      <c r="DFP2158" s="60"/>
      <c r="DFQ2158" s="60"/>
      <c r="DFR2158" s="60"/>
      <c r="DFS2158" s="60"/>
      <c r="DFT2158" s="60"/>
      <c r="DFU2158" s="60"/>
      <c r="DFV2158" s="60"/>
      <c r="DFW2158" s="60"/>
      <c r="DFX2158" s="60"/>
      <c r="DFY2158" s="60"/>
      <c r="DFZ2158" s="60"/>
      <c r="DGA2158" s="60"/>
      <c r="DGB2158" s="60"/>
      <c r="DGC2158" s="60"/>
      <c r="DGD2158" s="60"/>
      <c r="DGE2158" s="60"/>
      <c r="DGF2158" s="60"/>
      <c r="DGG2158" s="60"/>
      <c r="DGH2158" s="60"/>
      <c r="DGI2158" s="60"/>
      <c r="DGJ2158" s="60"/>
      <c r="DGK2158" s="60"/>
      <c r="DGL2158" s="60"/>
      <c r="DGM2158" s="60"/>
      <c r="DGN2158" s="60"/>
      <c r="DGO2158" s="60"/>
      <c r="DGP2158" s="60"/>
      <c r="DGQ2158" s="60"/>
      <c r="DGR2158" s="60"/>
      <c r="DGS2158" s="60"/>
      <c r="DGT2158" s="60"/>
      <c r="DGU2158" s="60"/>
      <c r="DGV2158" s="60"/>
      <c r="DGW2158" s="60"/>
      <c r="DGX2158" s="60"/>
      <c r="DGY2158" s="60"/>
      <c r="DGZ2158" s="60"/>
      <c r="DHA2158" s="60"/>
      <c r="DHB2158" s="60"/>
      <c r="DHC2158" s="60"/>
      <c r="DHD2158" s="60"/>
      <c r="DHE2158" s="60"/>
      <c r="DHF2158" s="60"/>
      <c r="DHG2158" s="60"/>
      <c r="DHH2158" s="60"/>
      <c r="DHI2158" s="60"/>
      <c r="DHJ2158" s="60"/>
      <c r="DHK2158" s="60"/>
      <c r="DHL2158" s="60"/>
      <c r="DHM2158" s="60"/>
      <c r="DHN2158" s="60"/>
      <c r="DHO2158" s="60"/>
      <c r="DHP2158" s="60"/>
      <c r="DHQ2158" s="60"/>
      <c r="DHR2158" s="60"/>
      <c r="DHS2158" s="60"/>
      <c r="DHT2158" s="60"/>
      <c r="DHU2158" s="60"/>
      <c r="DHV2158" s="60"/>
      <c r="DHW2158" s="60"/>
      <c r="DHX2158" s="60"/>
      <c r="DHY2158" s="60"/>
      <c r="DHZ2158" s="60"/>
      <c r="DIA2158" s="60"/>
      <c r="DIB2158" s="60"/>
      <c r="DIC2158" s="60"/>
      <c r="DID2158" s="60"/>
      <c r="DIE2158" s="60"/>
      <c r="DIF2158" s="60"/>
      <c r="DIG2158" s="60"/>
      <c r="DIH2158" s="60"/>
      <c r="DII2158" s="60"/>
      <c r="DIJ2158" s="60"/>
      <c r="DIK2158" s="60"/>
      <c r="DIL2158" s="60"/>
      <c r="DIM2158" s="60"/>
      <c r="DIN2158" s="60"/>
      <c r="DIO2158" s="60"/>
      <c r="DIP2158" s="60"/>
      <c r="DIQ2158" s="60"/>
      <c r="DIR2158" s="60"/>
      <c r="DIS2158" s="60"/>
      <c r="DIT2158" s="60"/>
      <c r="DIU2158" s="60"/>
      <c r="DIV2158" s="60"/>
      <c r="DIW2158" s="60"/>
      <c r="DIX2158" s="60"/>
      <c r="DIY2158" s="60"/>
      <c r="DIZ2158" s="60"/>
      <c r="DJA2158" s="60"/>
      <c r="DJB2158" s="60"/>
      <c r="DJC2158" s="60"/>
      <c r="DJD2158" s="60"/>
      <c r="DJE2158" s="60"/>
      <c r="DJF2158" s="60"/>
      <c r="DJG2158" s="60"/>
      <c r="DJH2158" s="60"/>
      <c r="DJI2158" s="60"/>
      <c r="DJJ2158" s="60"/>
      <c r="DJK2158" s="60"/>
      <c r="DJL2158" s="60"/>
      <c r="DJM2158" s="60"/>
      <c r="DJN2158" s="60"/>
      <c r="DJO2158" s="60"/>
      <c r="DJP2158" s="60"/>
      <c r="DJQ2158" s="60"/>
      <c r="DJR2158" s="60"/>
      <c r="DJS2158" s="60"/>
      <c r="DJT2158" s="60"/>
      <c r="DJU2158" s="60"/>
      <c r="DJV2158" s="60"/>
      <c r="DJW2158" s="60"/>
      <c r="DJX2158" s="60"/>
      <c r="DJY2158" s="60"/>
      <c r="DJZ2158" s="60"/>
      <c r="DKA2158" s="60"/>
      <c r="DKB2158" s="60"/>
      <c r="DKC2158" s="60"/>
      <c r="DKD2158" s="60"/>
      <c r="DKE2158" s="60"/>
      <c r="DKF2158" s="60"/>
      <c r="DKG2158" s="60"/>
      <c r="DKH2158" s="60"/>
      <c r="DKI2158" s="60"/>
      <c r="DKJ2158" s="60"/>
      <c r="DKK2158" s="60"/>
      <c r="DKL2158" s="60"/>
      <c r="DKM2158" s="60"/>
      <c r="DKN2158" s="60"/>
      <c r="DKO2158" s="60"/>
      <c r="DKP2158" s="60"/>
      <c r="DKQ2158" s="60"/>
      <c r="DKR2158" s="60"/>
      <c r="DKS2158" s="60"/>
      <c r="DKT2158" s="60"/>
      <c r="DKU2158" s="60"/>
      <c r="DKV2158" s="60"/>
      <c r="DKW2158" s="60"/>
      <c r="DKX2158" s="60"/>
      <c r="DKY2158" s="60"/>
      <c r="DKZ2158" s="60"/>
      <c r="DLA2158" s="60"/>
      <c r="DLB2158" s="60"/>
      <c r="DLC2158" s="60"/>
      <c r="DLD2158" s="60"/>
      <c r="DLE2158" s="60"/>
      <c r="DLF2158" s="60"/>
      <c r="DLG2158" s="60"/>
      <c r="DLH2158" s="60"/>
      <c r="DLI2158" s="60"/>
      <c r="DLJ2158" s="60"/>
      <c r="DLK2158" s="60"/>
      <c r="DLL2158" s="60"/>
      <c r="DLM2158" s="60"/>
      <c r="DLN2158" s="60"/>
      <c r="DLO2158" s="60"/>
      <c r="DLP2158" s="60"/>
      <c r="DLQ2158" s="60"/>
      <c r="DLR2158" s="60"/>
      <c r="DLS2158" s="60"/>
      <c r="DLT2158" s="60"/>
      <c r="DLU2158" s="60"/>
      <c r="DLV2158" s="60"/>
      <c r="DLW2158" s="60"/>
      <c r="DLX2158" s="60"/>
      <c r="DLY2158" s="60"/>
      <c r="DLZ2158" s="60"/>
      <c r="DMA2158" s="60"/>
      <c r="DMB2158" s="60"/>
      <c r="DMC2158" s="60"/>
      <c r="DMD2158" s="60"/>
      <c r="DME2158" s="60"/>
      <c r="DMF2158" s="60"/>
      <c r="DMG2158" s="60"/>
      <c r="DMH2158" s="60"/>
      <c r="DMI2158" s="60"/>
      <c r="DMJ2158" s="60"/>
      <c r="DMK2158" s="60"/>
      <c r="DML2158" s="60"/>
      <c r="DMM2158" s="60"/>
      <c r="DMN2158" s="60"/>
      <c r="DMO2158" s="60"/>
      <c r="DMP2158" s="60"/>
      <c r="DMQ2158" s="60"/>
      <c r="DMR2158" s="60"/>
      <c r="DMS2158" s="60"/>
      <c r="DMT2158" s="60"/>
      <c r="DMU2158" s="60"/>
      <c r="DMV2158" s="60"/>
      <c r="DMW2158" s="60"/>
      <c r="DMX2158" s="60"/>
      <c r="DMY2158" s="60"/>
      <c r="DMZ2158" s="60"/>
      <c r="DNA2158" s="60"/>
      <c r="DNB2158" s="60"/>
      <c r="DNC2158" s="60"/>
      <c r="DND2158" s="60"/>
      <c r="DNE2158" s="60"/>
      <c r="DNF2158" s="60"/>
      <c r="DNG2158" s="60"/>
      <c r="DNH2158" s="60"/>
      <c r="DNI2158" s="60"/>
      <c r="DNJ2158" s="60"/>
      <c r="DNK2158" s="60"/>
      <c r="DNL2158" s="60"/>
      <c r="DNM2158" s="60"/>
      <c r="DNN2158" s="60"/>
      <c r="DNO2158" s="60"/>
      <c r="DNP2158" s="60"/>
      <c r="DNQ2158" s="60"/>
      <c r="DNR2158" s="60"/>
      <c r="DNS2158" s="60"/>
      <c r="DNT2158" s="60"/>
      <c r="DNU2158" s="60"/>
      <c r="DNV2158" s="60"/>
      <c r="DNW2158" s="60"/>
      <c r="DNX2158" s="60"/>
      <c r="DNY2158" s="60"/>
      <c r="DNZ2158" s="60"/>
      <c r="DOA2158" s="60"/>
      <c r="DOB2158" s="60"/>
      <c r="DOC2158" s="60"/>
      <c r="DOD2158" s="60"/>
      <c r="DOE2158" s="60"/>
      <c r="DOF2158" s="60"/>
      <c r="DOG2158" s="60"/>
      <c r="DOH2158" s="60"/>
      <c r="DOI2158" s="60"/>
      <c r="DOJ2158" s="60"/>
      <c r="DOK2158" s="60"/>
      <c r="DOL2158" s="60"/>
      <c r="DOM2158" s="60"/>
      <c r="DON2158" s="60"/>
      <c r="DOO2158" s="60"/>
      <c r="DOP2158" s="60"/>
      <c r="DOQ2158" s="60"/>
      <c r="DOR2158" s="60"/>
      <c r="DOS2158" s="60"/>
      <c r="DOT2158" s="60"/>
      <c r="DOU2158" s="60"/>
      <c r="DOV2158" s="60"/>
      <c r="DOW2158" s="60"/>
      <c r="DOX2158" s="60"/>
      <c r="DOY2158" s="60"/>
      <c r="DOZ2158" s="60"/>
      <c r="DPA2158" s="60"/>
      <c r="DPB2158" s="60"/>
      <c r="DPC2158" s="60"/>
      <c r="DPD2158" s="60"/>
      <c r="DPE2158" s="60"/>
      <c r="DPF2158" s="60"/>
      <c r="DPG2158" s="60"/>
      <c r="DPH2158" s="60"/>
      <c r="DPI2158" s="60"/>
      <c r="DPJ2158" s="60"/>
      <c r="DPK2158" s="60"/>
      <c r="DPL2158" s="60"/>
      <c r="DPM2158" s="60"/>
      <c r="DPN2158" s="60"/>
      <c r="DPO2158" s="60"/>
      <c r="DPP2158" s="60"/>
      <c r="DPQ2158" s="60"/>
      <c r="DPR2158" s="60"/>
      <c r="DPS2158" s="60"/>
      <c r="DPT2158" s="60"/>
      <c r="DPU2158" s="60"/>
      <c r="DPV2158" s="60"/>
      <c r="DPW2158" s="60"/>
      <c r="DPX2158" s="60"/>
      <c r="DPY2158" s="60"/>
      <c r="DPZ2158" s="60"/>
      <c r="DQA2158" s="60"/>
      <c r="DQB2158" s="60"/>
      <c r="DQC2158" s="60"/>
      <c r="DQD2158" s="60"/>
      <c r="DQE2158" s="60"/>
      <c r="DQF2158" s="60"/>
      <c r="DQG2158" s="60"/>
      <c r="DQH2158" s="60"/>
      <c r="DQI2158" s="60"/>
      <c r="DQJ2158" s="60"/>
      <c r="DQK2158" s="60"/>
      <c r="DQL2158" s="60"/>
      <c r="DQM2158" s="60"/>
      <c r="DQN2158" s="60"/>
      <c r="DQO2158" s="60"/>
      <c r="DQP2158" s="60"/>
      <c r="DQQ2158" s="60"/>
      <c r="DQR2158" s="60"/>
      <c r="DQS2158" s="60"/>
      <c r="DQT2158" s="60"/>
      <c r="DQU2158" s="60"/>
      <c r="DQV2158" s="60"/>
      <c r="DQW2158" s="60"/>
      <c r="DQX2158" s="60"/>
      <c r="DQY2158" s="60"/>
      <c r="DQZ2158" s="60"/>
      <c r="DRA2158" s="60"/>
      <c r="DRB2158" s="60"/>
      <c r="DRC2158" s="60"/>
      <c r="DRD2158" s="60"/>
      <c r="DRE2158" s="60"/>
      <c r="DRF2158" s="60"/>
      <c r="DRG2158" s="60"/>
      <c r="DRH2158" s="60"/>
      <c r="DRI2158" s="60"/>
      <c r="DRJ2158" s="60"/>
      <c r="DRK2158" s="60"/>
      <c r="DRL2158" s="60"/>
      <c r="DRM2158" s="60"/>
      <c r="DRN2158" s="60"/>
      <c r="DRO2158" s="60"/>
      <c r="DRP2158" s="60"/>
      <c r="DRQ2158" s="60"/>
      <c r="DRR2158" s="60"/>
      <c r="DRS2158" s="60"/>
      <c r="DRT2158" s="60"/>
      <c r="DRU2158" s="60"/>
      <c r="DRV2158" s="60"/>
      <c r="DRW2158" s="60"/>
      <c r="DRX2158" s="60"/>
      <c r="DRY2158" s="60"/>
      <c r="DRZ2158" s="60"/>
      <c r="DSA2158" s="60"/>
      <c r="DSB2158" s="60"/>
      <c r="DSC2158" s="60"/>
      <c r="DSD2158" s="60"/>
      <c r="DSE2158" s="60"/>
      <c r="DSF2158" s="60"/>
      <c r="DSG2158" s="60"/>
      <c r="DSH2158" s="60"/>
      <c r="DSI2158" s="60"/>
      <c r="DSJ2158" s="60"/>
      <c r="DSK2158" s="60"/>
      <c r="DSL2158" s="60"/>
      <c r="DSM2158" s="60"/>
      <c r="DSN2158" s="60"/>
      <c r="DSO2158" s="60"/>
      <c r="DSP2158" s="60"/>
      <c r="DSQ2158" s="60"/>
      <c r="DSR2158" s="60"/>
      <c r="DSS2158" s="60"/>
      <c r="DST2158" s="60"/>
      <c r="DSU2158" s="60"/>
      <c r="DSV2158" s="60"/>
      <c r="DSW2158" s="60"/>
      <c r="DSX2158" s="60"/>
      <c r="DSY2158" s="60"/>
      <c r="DSZ2158" s="60"/>
      <c r="DTA2158" s="60"/>
      <c r="DTB2158" s="60"/>
      <c r="DTC2158" s="60"/>
      <c r="DTD2158" s="60"/>
      <c r="DTE2158" s="60"/>
      <c r="DTF2158" s="60"/>
      <c r="DTG2158" s="60"/>
      <c r="DTH2158" s="60"/>
      <c r="DTI2158" s="60"/>
      <c r="DTJ2158" s="60"/>
      <c r="DTK2158" s="60"/>
      <c r="DTL2158" s="60"/>
      <c r="DTM2158" s="60"/>
      <c r="DTN2158" s="60"/>
      <c r="DTO2158" s="60"/>
      <c r="DTP2158" s="60"/>
      <c r="DTQ2158" s="60"/>
      <c r="DTR2158" s="60"/>
      <c r="DTS2158" s="60"/>
      <c r="DTT2158" s="60"/>
      <c r="DTU2158" s="60"/>
      <c r="DTV2158" s="60"/>
      <c r="DTW2158" s="60"/>
      <c r="DTX2158" s="60"/>
      <c r="DTY2158" s="60"/>
      <c r="DTZ2158" s="60"/>
      <c r="DUA2158" s="60"/>
      <c r="DUB2158" s="60"/>
      <c r="DUC2158" s="60"/>
      <c r="DUD2158" s="60"/>
      <c r="DUE2158" s="60"/>
      <c r="DUF2158" s="60"/>
      <c r="DUG2158" s="60"/>
      <c r="DUH2158" s="60"/>
      <c r="DUI2158" s="60"/>
      <c r="DUJ2158" s="60"/>
      <c r="DUK2158" s="60"/>
      <c r="DUL2158" s="60"/>
      <c r="DUM2158" s="60"/>
      <c r="DUN2158" s="60"/>
      <c r="DUO2158" s="60"/>
      <c r="DUP2158" s="60"/>
      <c r="DUQ2158" s="60"/>
      <c r="DUR2158" s="60"/>
      <c r="DUS2158" s="60"/>
      <c r="DUT2158" s="60"/>
      <c r="DUU2158" s="60"/>
      <c r="DUV2158" s="60"/>
      <c r="DUW2158" s="60"/>
      <c r="DUX2158" s="60"/>
      <c r="DUY2158" s="60"/>
      <c r="DUZ2158" s="60"/>
      <c r="DVA2158" s="60"/>
      <c r="DVB2158" s="60"/>
      <c r="DVC2158" s="60"/>
      <c r="DVD2158" s="60"/>
      <c r="DVE2158" s="60"/>
      <c r="DVF2158" s="60"/>
      <c r="DVG2158" s="60"/>
      <c r="DVH2158" s="60"/>
      <c r="DVI2158" s="60"/>
      <c r="DVJ2158" s="60"/>
      <c r="DVK2158" s="60"/>
      <c r="DVL2158" s="60"/>
      <c r="DVM2158" s="60"/>
      <c r="DVN2158" s="60"/>
      <c r="DVO2158" s="60"/>
      <c r="DVP2158" s="60"/>
      <c r="DVQ2158" s="60"/>
      <c r="DVR2158" s="60"/>
      <c r="DVS2158" s="60"/>
      <c r="DVT2158" s="60"/>
      <c r="DVU2158" s="60"/>
      <c r="DVV2158" s="60"/>
      <c r="DVW2158" s="60"/>
      <c r="DVX2158" s="60"/>
      <c r="DVY2158" s="60"/>
      <c r="DVZ2158" s="60"/>
      <c r="DWA2158" s="60"/>
      <c r="DWB2158" s="60"/>
      <c r="DWC2158" s="60"/>
      <c r="DWD2158" s="60"/>
      <c r="DWE2158" s="60"/>
      <c r="DWF2158" s="60"/>
      <c r="DWG2158" s="60"/>
      <c r="DWH2158" s="60"/>
      <c r="DWI2158" s="60"/>
      <c r="DWJ2158" s="60"/>
      <c r="DWK2158" s="60"/>
      <c r="DWL2158" s="60"/>
      <c r="DWM2158" s="60"/>
      <c r="DWN2158" s="60"/>
      <c r="DWO2158" s="60"/>
      <c r="DWP2158" s="60"/>
      <c r="DWQ2158" s="60"/>
      <c r="DWR2158" s="60"/>
      <c r="DWS2158" s="60"/>
      <c r="DWT2158" s="60"/>
      <c r="DWU2158" s="60"/>
      <c r="DWV2158" s="60"/>
      <c r="DWW2158" s="60"/>
      <c r="DWX2158" s="60"/>
      <c r="DWY2158" s="60"/>
      <c r="DWZ2158" s="60"/>
      <c r="DXA2158" s="60"/>
      <c r="DXB2158" s="60"/>
      <c r="DXC2158" s="60"/>
      <c r="DXD2158" s="60"/>
      <c r="DXE2158" s="60"/>
      <c r="DXF2158" s="60"/>
      <c r="DXG2158" s="60"/>
      <c r="DXH2158" s="60"/>
      <c r="DXI2158" s="60"/>
      <c r="DXJ2158" s="60"/>
      <c r="DXK2158" s="60"/>
      <c r="DXL2158" s="60"/>
      <c r="DXM2158" s="60"/>
      <c r="DXN2158" s="60"/>
      <c r="DXO2158" s="60"/>
      <c r="DXP2158" s="60"/>
      <c r="DXQ2158" s="60"/>
      <c r="DXR2158" s="60"/>
      <c r="DXS2158" s="60"/>
      <c r="DXT2158" s="60"/>
      <c r="DXU2158" s="60"/>
      <c r="DXV2158" s="60"/>
      <c r="DXW2158" s="60"/>
      <c r="DXX2158" s="60"/>
      <c r="DXY2158" s="60"/>
      <c r="DXZ2158" s="60"/>
      <c r="DYA2158" s="60"/>
      <c r="DYB2158" s="60"/>
      <c r="DYC2158" s="60"/>
      <c r="DYD2158" s="60"/>
      <c r="DYE2158" s="60"/>
      <c r="DYF2158" s="60"/>
      <c r="DYG2158" s="60"/>
      <c r="DYH2158" s="60"/>
      <c r="DYI2158" s="60"/>
      <c r="DYJ2158" s="60"/>
      <c r="DYK2158" s="60"/>
      <c r="DYL2158" s="60"/>
      <c r="DYM2158" s="60"/>
      <c r="DYN2158" s="60"/>
      <c r="DYO2158" s="60"/>
      <c r="DYP2158" s="60"/>
      <c r="DYQ2158" s="60"/>
      <c r="DYR2158" s="60"/>
      <c r="DYS2158" s="60"/>
      <c r="DYT2158" s="60"/>
      <c r="DYU2158" s="60"/>
      <c r="DYV2158" s="60"/>
      <c r="DYW2158" s="60"/>
      <c r="DYX2158" s="60"/>
      <c r="DYY2158" s="60"/>
      <c r="DYZ2158" s="60"/>
      <c r="DZA2158" s="60"/>
      <c r="DZB2158" s="60"/>
      <c r="DZC2158" s="60"/>
      <c r="DZD2158" s="60"/>
      <c r="DZE2158" s="60"/>
      <c r="DZF2158" s="60"/>
      <c r="DZG2158" s="60"/>
      <c r="DZH2158" s="60"/>
      <c r="DZI2158" s="60"/>
      <c r="DZJ2158" s="60"/>
      <c r="DZK2158" s="60"/>
      <c r="DZL2158" s="60"/>
      <c r="DZM2158" s="60"/>
      <c r="DZN2158" s="60"/>
      <c r="DZO2158" s="60"/>
      <c r="DZP2158" s="60"/>
      <c r="DZQ2158" s="60"/>
      <c r="DZR2158" s="60"/>
      <c r="DZS2158" s="60"/>
      <c r="DZT2158" s="60"/>
      <c r="DZU2158" s="60"/>
      <c r="DZV2158" s="60"/>
      <c r="DZW2158" s="60"/>
      <c r="DZX2158" s="60"/>
      <c r="DZY2158" s="60"/>
      <c r="DZZ2158" s="60"/>
      <c r="EAA2158" s="60"/>
      <c r="EAB2158" s="60"/>
      <c r="EAC2158" s="60"/>
      <c r="EAD2158" s="60"/>
      <c r="EAE2158" s="60"/>
      <c r="EAF2158" s="60"/>
      <c r="EAG2158" s="60"/>
      <c r="EAH2158" s="60"/>
      <c r="EAI2158" s="60"/>
      <c r="EAJ2158" s="60"/>
      <c r="EAK2158" s="60"/>
      <c r="EAL2158" s="60"/>
      <c r="EAM2158" s="60"/>
      <c r="EAN2158" s="60"/>
      <c r="EAO2158" s="60"/>
      <c r="EAP2158" s="60"/>
      <c r="EAQ2158" s="60"/>
      <c r="EAR2158" s="60"/>
      <c r="EAS2158" s="60"/>
      <c r="EAT2158" s="60"/>
      <c r="EAU2158" s="60"/>
      <c r="EAV2158" s="60"/>
      <c r="EAW2158" s="60"/>
      <c r="EAX2158" s="60"/>
      <c r="EAY2158" s="60"/>
      <c r="EAZ2158" s="60"/>
      <c r="EBA2158" s="60"/>
      <c r="EBB2158" s="60"/>
      <c r="EBC2158" s="60"/>
      <c r="EBD2158" s="60"/>
      <c r="EBE2158" s="60"/>
      <c r="EBF2158" s="60"/>
      <c r="EBG2158" s="60"/>
      <c r="EBH2158" s="60"/>
      <c r="EBI2158" s="60"/>
      <c r="EBJ2158" s="60"/>
      <c r="EBK2158" s="60"/>
      <c r="EBL2158" s="60"/>
      <c r="EBM2158" s="60"/>
      <c r="EBN2158" s="60"/>
      <c r="EBO2158" s="60"/>
      <c r="EBP2158" s="60"/>
      <c r="EBQ2158" s="60"/>
      <c r="EBR2158" s="60"/>
      <c r="EBS2158" s="60"/>
      <c r="EBT2158" s="60"/>
      <c r="EBU2158" s="60"/>
      <c r="EBV2158" s="60"/>
      <c r="EBW2158" s="60"/>
      <c r="EBX2158" s="60"/>
      <c r="EBY2158" s="60"/>
      <c r="EBZ2158" s="60"/>
      <c r="ECA2158" s="60"/>
      <c r="ECB2158" s="60"/>
      <c r="ECC2158" s="60"/>
      <c r="ECD2158" s="60"/>
      <c r="ECE2158" s="60"/>
      <c r="ECF2158" s="60"/>
      <c r="ECG2158" s="60"/>
      <c r="ECH2158" s="60"/>
      <c r="ECI2158" s="60"/>
      <c r="ECJ2158" s="60"/>
      <c r="ECK2158" s="60"/>
      <c r="ECL2158" s="60"/>
      <c r="ECM2158" s="60"/>
      <c r="ECN2158" s="60"/>
      <c r="ECO2158" s="60"/>
      <c r="ECP2158" s="60"/>
      <c r="ECQ2158" s="60"/>
      <c r="ECR2158" s="60"/>
      <c r="ECS2158" s="60"/>
      <c r="ECT2158" s="60"/>
      <c r="ECU2158" s="60"/>
      <c r="ECV2158" s="60"/>
      <c r="ECW2158" s="60"/>
      <c r="ECX2158" s="60"/>
      <c r="ECY2158" s="60"/>
      <c r="ECZ2158" s="60"/>
      <c r="EDA2158" s="60"/>
      <c r="EDB2158" s="60"/>
      <c r="EDC2158" s="60"/>
      <c r="EDD2158" s="60"/>
      <c r="EDE2158" s="60"/>
      <c r="EDF2158" s="60"/>
      <c r="EDG2158" s="60"/>
      <c r="EDH2158" s="60"/>
      <c r="EDI2158" s="60"/>
      <c r="EDJ2158" s="60"/>
      <c r="EDK2158" s="60"/>
      <c r="EDL2158" s="60"/>
      <c r="EDM2158" s="60"/>
      <c r="EDN2158" s="60"/>
      <c r="EDO2158" s="60"/>
      <c r="EDP2158" s="60"/>
      <c r="EDQ2158" s="60"/>
      <c r="EDR2158" s="60"/>
      <c r="EDS2158" s="60"/>
      <c r="EDT2158" s="60"/>
      <c r="EDU2158" s="60"/>
      <c r="EDV2158" s="60"/>
      <c r="EDW2158" s="60"/>
      <c r="EDX2158" s="60"/>
      <c r="EDY2158" s="60"/>
      <c r="EDZ2158" s="60"/>
      <c r="EEA2158" s="60"/>
      <c r="EEB2158" s="60"/>
      <c r="EEC2158" s="60"/>
      <c r="EED2158" s="60"/>
      <c r="EEE2158" s="60"/>
      <c r="EEF2158" s="60"/>
      <c r="EEG2158" s="60"/>
      <c r="EEH2158" s="60"/>
      <c r="EEI2158" s="60"/>
      <c r="EEJ2158" s="60"/>
      <c r="EEK2158" s="60"/>
      <c r="EEL2158" s="60"/>
      <c r="EEM2158" s="60"/>
      <c r="EEN2158" s="60"/>
      <c r="EEO2158" s="60"/>
      <c r="EEP2158" s="60"/>
      <c r="EEQ2158" s="60"/>
      <c r="EER2158" s="60"/>
      <c r="EES2158" s="60"/>
      <c r="EET2158" s="60"/>
      <c r="EEU2158" s="60"/>
      <c r="EEV2158" s="60"/>
      <c r="EEW2158" s="60"/>
      <c r="EEX2158" s="60"/>
      <c r="EEY2158" s="60"/>
      <c r="EEZ2158" s="60"/>
      <c r="EFA2158" s="60"/>
      <c r="EFB2158" s="60"/>
      <c r="EFC2158" s="60"/>
      <c r="EFD2158" s="60"/>
      <c r="EFE2158" s="60"/>
      <c r="EFF2158" s="60"/>
      <c r="EFG2158" s="60"/>
      <c r="EFH2158" s="60"/>
      <c r="EFI2158" s="60"/>
      <c r="EFJ2158" s="60"/>
      <c r="EFK2158" s="60"/>
      <c r="EFL2158" s="60"/>
      <c r="EFM2158" s="60"/>
      <c r="EFN2158" s="60"/>
      <c r="EFO2158" s="60"/>
      <c r="EFP2158" s="60"/>
      <c r="EFQ2158" s="60"/>
      <c r="EFR2158" s="60"/>
      <c r="EFS2158" s="60"/>
      <c r="EFT2158" s="60"/>
      <c r="EFU2158" s="60"/>
      <c r="EFV2158" s="60"/>
      <c r="EFW2158" s="60"/>
      <c r="EFX2158" s="60"/>
      <c r="EFY2158" s="60"/>
      <c r="EFZ2158" s="60"/>
      <c r="EGA2158" s="60"/>
      <c r="EGB2158" s="60"/>
      <c r="EGC2158" s="60"/>
      <c r="EGD2158" s="60"/>
      <c r="EGE2158" s="60"/>
      <c r="EGF2158" s="60"/>
      <c r="EGG2158" s="60"/>
      <c r="EGH2158" s="60"/>
      <c r="EGI2158" s="60"/>
      <c r="EGJ2158" s="60"/>
      <c r="EGK2158" s="60"/>
      <c r="EGL2158" s="60"/>
      <c r="EGM2158" s="60"/>
      <c r="EGN2158" s="60"/>
      <c r="EGO2158" s="60"/>
      <c r="EGP2158" s="60"/>
      <c r="EGQ2158" s="60"/>
      <c r="EGR2158" s="60"/>
      <c r="EGS2158" s="60"/>
      <c r="EGT2158" s="60"/>
      <c r="EGU2158" s="60"/>
      <c r="EGV2158" s="60"/>
      <c r="EGW2158" s="60"/>
      <c r="EGX2158" s="60"/>
      <c r="EGY2158" s="60"/>
      <c r="EGZ2158" s="60"/>
      <c r="EHA2158" s="60"/>
      <c r="EHB2158" s="60"/>
      <c r="EHC2158" s="60"/>
      <c r="EHD2158" s="60"/>
      <c r="EHE2158" s="60"/>
      <c r="EHF2158" s="60"/>
      <c r="EHG2158" s="60"/>
      <c r="EHH2158" s="60"/>
      <c r="EHI2158" s="60"/>
      <c r="EHJ2158" s="60"/>
      <c r="EHK2158" s="60"/>
      <c r="EHL2158" s="60"/>
      <c r="EHM2158" s="60"/>
      <c r="EHN2158" s="60"/>
      <c r="EHO2158" s="60"/>
      <c r="EHP2158" s="60"/>
      <c r="EHQ2158" s="60"/>
      <c r="EHR2158" s="60"/>
      <c r="EHS2158" s="60"/>
      <c r="EHT2158" s="60"/>
      <c r="EHU2158" s="60"/>
      <c r="EHV2158" s="60"/>
      <c r="EHW2158" s="60"/>
      <c r="EHX2158" s="60"/>
      <c r="EHY2158" s="60"/>
      <c r="EHZ2158" s="60"/>
      <c r="EIA2158" s="60"/>
      <c r="EIB2158" s="60"/>
      <c r="EIC2158" s="60"/>
      <c r="EID2158" s="60"/>
      <c r="EIE2158" s="60"/>
      <c r="EIF2158" s="60"/>
      <c r="EIG2158" s="60"/>
      <c r="EIH2158" s="60"/>
      <c r="EII2158" s="60"/>
      <c r="EIJ2158" s="60"/>
      <c r="EIK2158" s="60"/>
      <c r="EIL2158" s="60"/>
      <c r="EIM2158" s="60"/>
      <c r="EIN2158" s="60"/>
      <c r="EIO2158" s="60"/>
      <c r="EIP2158" s="60"/>
      <c r="EIQ2158" s="60"/>
      <c r="EIR2158" s="60"/>
      <c r="EIS2158" s="60"/>
      <c r="EIT2158" s="60"/>
      <c r="EIU2158" s="60"/>
      <c r="EIV2158" s="60"/>
      <c r="EIW2158" s="60"/>
      <c r="EIX2158" s="60"/>
      <c r="EIY2158" s="60"/>
      <c r="EIZ2158" s="60"/>
      <c r="EJA2158" s="60"/>
      <c r="EJB2158" s="60"/>
      <c r="EJC2158" s="60"/>
      <c r="EJD2158" s="60"/>
      <c r="EJE2158" s="60"/>
      <c r="EJF2158" s="60"/>
      <c r="EJG2158" s="60"/>
      <c r="EJH2158" s="60"/>
      <c r="EJI2158" s="60"/>
      <c r="EJJ2158" s="60"/>
      <c r="EJK2158" s="60"/>
      <c r="EJL2158" s="60"/>
      <c r="EJM2158" s="60"/>
      <c r="EJN2158" s="60"/>
      <c r="EJO2158" s="60"/>
      <c r="EJP2158" s="60"/>
      <c r="EJQ2158" s="60"/>
      <c r="EJR2158" s="60"/>
      <c r="EJS2158" s="60"/>
      <c r="EJT2158" s="60"/>
      <c r="EJU2158" s="60"/>
      <c r="EJV2158" s="60"/>
      <c r="EJW2158" s="60"/>
      <c r="EJX2158" s="60"/>
      <c r="EJY2158" s="60"/>
      <c r="EJZ2158" s="60"/>
      <c r="EKA2158" s="60"/>
      <c r="EKB2158" s="60"/>
      <c r="EKC2158" s="60"/>
      <c r="EKD2158" s="60"/>
      <c r="EKE2158" s="60"/>
      <c r="EKF2158" s="60"/>
      <c r="EKG2158" s="60"/>
      <c r="EKH2158" s="60"/>
      <c r="EKI2158" s="60"/>
      <c r="EKJ2158" s="60"/>
      <c r="EKK2158" s="60"/>
      <c r="EKL2158" s="60"/>
      <c r="EKM2158" s="60"/>
      <c r="EKN2158" s="60"/>
      <c r="EKO2158" s="60"/>
      <c r="EKP2158" s="60"/>
      <c r="EKQ2158" s="60"/>
      <c r="EKR2158" s="60"/>
      <c r="EKS2158" s="60"/>
      <c r="EKT2158" s="60"/>
      <c r="EKU2158" s="60"/>
      <c r="EKV2158" s="60"/>
      <c r="EKW2158" s="60"/>
      <c r="EKX2158" s="60"/>
      <c r="EKY2158" s="60"/>
      <c r="EKZ2158" s="60"/>
      <c r="ELA2158" s="60"/>
      <c r="ELB2158" s="60"/>
      <c r="ELC2158" s="60"/>
      <c r="ELD2158" s="60"/>
      <c r="ELE2158" s="60"/>
      <c r="ELF2158" s="60"/>
      <c r="ELG2158" s="60"/>
      <c r="ELH2158" s="60"/>
      <c r="ELI2158" s="60"/>
      <c r="ELJ2158" s="60"/>
      <c r="ELK2158" s="60"/>
      <c r="ELL2158" s="60"/>
      <c r="ELM2158" s="60"/>
      <c r="ELN2158" s="60"/>
      <c r="ELO2158" s="60"/>
      <c r="ELP2158" s="60"/>
      <c r="ELQ2158" s="60"/>
      <c r="ELR2158" s="60"/>
      <c r="ELS2158" s="60"/>
      <c r="ELT2158" s="60"/>
      <c r="ELU2158" s="60"/>
      <c r="ELV2158" s="60"/>
      <c r="ELW2158" s="60"/>
      <c r="ELX2158" s="60"/>
      <c r="ELY2158" s="60"/>
      <c r="ELZ2158" s="60"/>
      <c r="EMA2158" s="60"/>
      <c r="EMB2158" s="60"/>
      <c r="EMC2158" s="60"/>
      <c r="EMD2158" s="60"/>
      <c r="EME2158" s="60"/>
      <c r="EMF2158" s="60"/>
      <c r="EMG2158" s="60"/>
      <c r="EMH2158" s="60"/>
      <c r="EMI2158" s="60"/>
      <c r="EMJ2158" s="60"/>
      <c r="EMK2158" s="60"/>
      <c r="EML2158" s="60"/>
      <c r="EMM2158" s="60"/>
      <c r="EMN2158" s="60"/>
      <c r="EMO2158" s="60"/>
      <c r="EMP2158" s="60"/>
      <c r="EMQ2158" s="60"/>
      <c r="EMR2158" s="60"/>
      <c r="EMS2158" s="60"/>
      <c r="EMT2158" s="60"/>
      <c r="EMU2158" s="60"/>
      <c r="EMV2158" s="60"/>
      <c r="EMW2158" s="60"/>
      <c r="EMX2158" s="60"/>
      <c r="EMY2158" s="60"/>
      <c r="EMZ2158" s="60"/>
      <c r="ENA2158" s="60"/>
      <c r="ENB2158" s="60"/>
      <c r="ENC2158" s="60"/>
      <c r="END2158" s="60"/>
      <c r="ENE2158" s="60"/>
      <c r="ENF2158" s="60"/>
      <c r="ENG2158" s="60"/>
      <c r="ENH2158" s="60"/>
      <c r="ENI2158" s="60"/>
      <c r="ENJ2158" s="60"/>
      <c r="ENK2158" s="60"/>
      <c r="ENL2158" s="60"/>
      <c r="ENM2158" s="60"/>
      <c r="ENN2158" s="60"/>
      <c r="ENO2158" s="60"/>
      <c r="ENP2158" s="60"/>
      <c r="ENQ2158" s="60"/>
      <c r="ENR2158" s="60"/>
      <c r="ENS2158" s="60"/>
      <c r="ENT2158" s="60"/>
      <c r="ENU2158" s="60"/>
      <c r="ENV2158" s="60"/>
      <c r="ENW2158" s="60"/>
      <c r="ENX2158" s="60"/>
      <c r="ENY2158" s="60"/>
      <c r="ENZ2158" s="60"/>
      <c r="EOA2158" s="60"/>
      <c r="EOB2158" s="60"/>
      <c r="EOC2158" s="60"/>
      <c r="EOD2158" s="60"/>
      <c r="EOE2158" s="60"/>
      <c r="EOF2158" s="60"/>
      <c r="EOG2158" s="60"/>
      <c r="EOH2158" s="60"/>
      <c r="EOI2158" s="60"/>
      <c r="EOJ2158" s="60"/>
      <c r="EOK2158" s="60"/>
      <c r="EOL2158" s="60"/>
      <c r="EOM2158" s="60"/>
      <c r="EON2158" s="60"/>
      <c r="EOO2158" s="60"/>
      <c r="EOP2158" s="60"/>
      <c r="EOQ2158" s="60"/>
      <c r="EOR2158" s="60"/>
      <c r="EOS2158" s="60"/>
      <c r="EOT2158" s="60"/>
      <c r="EOU2158" s="60"/>
      <c r="EOV2158" s="60"/>
      <c r="EOW2158" s="60"/>
      <c r="EOX2158" s="60"/>
      <c r="EOY2158" s="60"/>
      <c r="EOZ2158" s="60"/>
      <c r="EPA2158" s="60"/>
      <c r="EPB2158" s="60"/>
      <c r="EPC2158" s="60"/>
      <c r="EPD2158" s="60"/>
      <c r="EPE2158" s="60"/>
      <c r="EPF2158" s="60"/>
      <c r="EPG2158" s="60"/>
      <c r="EPH2158" s="60"/>
      <c r="EPI2158" s="60"/>
      <c r="EPJ2158" s="60"/>
      <c r="EPK2158" s="60"/>
      <c r="EPL2158" s="60"/>
      <c r="EPM2158" s="60"/>
      <c r="EPN2158" s="60"/>
      <c r="EPO2158" s="60"/>
      <c r="EPP2158" s="60"/>
      <c r="EPQ2158" s="60"/>
      <c r="EPR2158" s="60"/>
      <c r="EPS2158" s="60"/>
      <c r="EPT2158" s="60"/>
      <c r="EPU2158" s="60"/>
      <c r="EPV2158" s="60"/>
      <c r="EPW2158" s="60"/>
      <c r="EPX2158" s="60"/>
      <c r="EPY2158" s="60"/>
      <c r="EPZ2158" s="60"/>
      <c r="EQA2158" s="60"/>
      <c r="EQB2158" s="60"/>
      <c r="EQC2158" s="60"/>
      <c r="EQD2158" s="60"/>
      <c r="EQE2158" s="60"/>
      <c r="EQF2158" s="60"/>
      <c r="EQG2158" s="60"/>
      <c r="EQH2158" s="60"/>
      <c r="EQI2158" s="60"/>
      <c r="EQJ2158" s="60"/>
      <c r="EQK2158" s="60"/>
      <c r="EQL2158" s="60"/>
      <c r="EQM2158" s="60"/>
      <c r="EQN2158" s="60"/>
      <c r="EQO2158" s="60"/>
      <c r="EQP2158" s="60"/>
      <c r="EQQ2158" s="60"/>
      <c r="EQR2158" s="60"/>
      <c r="EQS2158" s="60"/>
      <c r="EQT2158" s="60"/>
      <c r="EQU2158" s="60"/>
      <c r="EQV2158" s="60"/>
      <c r="EQW2158" s="60"/>
      <c r="EQX2158" s="60"/>
      <c r="EQY2158" s="60"/>
      <c r="EQZ2158" s="60"/>
      <c r="ERA2158" s="60"/>
      <c r="ERB2158" s="60"/>
      <c r="ERC2158" s="60"/>
      <c r="ERD2158" s="60"/>
      <c r="ERE2158" s="60"/>
      <c r="ERF2158" s="60"/>
      <c r="ERG2158" s="60"/>
      <c r="ERH2158" s="60"/>
      <c r="ERI2158" s="60"/>
      <c r="ERJ2158" s="60"/>
      <c r="ERK2158" s="60"/>
      <c r="ERL2158" s="60"/>
      <c r="ERM2158" s="60"/>
      <c r="ERN2158" s="60"/>
      <c r="ERO2158" s="60"/>
      <c r="ERP2158" s="60"/>
      <c r="ERQ2158" s="60"/>
      <c r="ERR2158" s="60"/>
      <c r="ERS2158" s="60"/>
      <c r="ERT2158" s="60"/>
      <c r="ERU2158" s="60"/>
      <c r="ERV2158" s="60"/>
      <c r="ERW2158" s="60"/>
      <c r="ERX2158" s="60"/>
      <c r="ERY2158" s="60"/>
      <c r="ERZ2158" s="60"/>
      <c r="ESA2158" s="60"/>
      <c r="ESB2158" s="60"/>
      <c r="ESC2158" s="60"/>
      <c r="ESD2158" s="60"/>
      <c r="ESE2158" s="60"/>
      <c r="ESF2158" s="60"/>
      <c r="ESG2158" s="60"/>
      <c r="ESH2158" s="60"/>
      <c r="ESI2158" s="60"/>
      <c r="ESJ2158" s="60"/>
      <c r="ESK2158" s="60"/>
      <c r="ESL2158" s="60"/>
      <c r="ESM2158" s="60"/>
      <c r="ESN2158" s="60"/>
      <c r="ESO2158" s="60"/>
      <c r="ESP2158" s="60"/>
      <c r="ESQ2158" s="60"/>
      <c r="ESR2158" s="60"/>
      <c r="ESS2158" s="60"/>
      <c r="EST2158" s="60"/>
      <c r="ESU2158" s="60"/>
      <c r="ESV2158" s="60"/>
      <c r="ESW2158" s="60"/>
      <c r="ESX2158" s="60"/>
      <c r="ESY2158" s="60"/>
      <c r="ESZ2158" s="60"/>
      <c r="ETA2158" s="60"/>
      <c r="ETB2158" s="60"/>
      <c r="ETC2158" s="60"/>
      <c r="ETD2158" s="60"/>
      <c r="ETE2158" s="60"/>
      <c r="ETF2158" s="60"/>
      <c r="ETG2158" s="60"/>
      <c r="ETH2158" s="60"/>
      <c r="ETI2158" s="60"/>
      <c r="ETJ2158" s="60"/>
      <c r="ETK2158" s="60"/>
      <c r="ETL2158" s="60"/>
      <c r="ETM2158" s="60"/>
      <c r="ETN2158" s="60"/>
      <c r="ETO2158" s="60"/>
      <c r="ETP2158" s="60"/>
      <c r="ETQ2158" s="60"/>
      <c r="ETR2158" s="60"/>
      <c r="ETS2158" s="60"/>
      <c r="ETT2158" s="60"/>
      <c r="ETU2158" s="60"/>
      <c r="ETV2158" s="60"/>
      <c r="ETW2158" s="60"/>
      <c r="ETX2158" s="60"/>
      <c r="ETY2158" s="60"/>
      <c r="ETZ2158" s="60"/>
      <c r="EUA2158" s="60"/>
      <c r="EUB2158" s="60"/>
      <c r="EUC2158" s="60"/>
      <c r="EUD2158" s="60"/>
      <c r="EUE2158" s="60"/>
      <c r="EUF2158" s="60"/>
      <c r="EUG2158" s="60"/>
      <c r="EUH2158" s="60"/>
      <c r="EUI2158" s="60"/>
      <c r="EUJ2158" s="60"/>
      <c r="EUK2158" s="60"/>
      <c r="EUL2158" s="60"/>
      <c r="EUM2158" s="60"/>
      <c r="EUN2158" s="60"/>
      <c r="EUO2158" s="60"/>
      <c r="EUP2158" s="60"/>
      <c r="EUQ2158" s="60"/>
      <c r="EUR2158" s="60"/>
      <c r="EUS2158" s="60"/>
      <c r="EUT2158" s="60"/>
      <c r="EUU2158" s="60"/>
      <c r="EUV2158" s="60"/>
      <c r="EUW2158" s="60"/>
      <c r="EUX2158" s="60"/>
      <c r="EUY2158" s="60"/>
      <c r="EUZ2158" s="60"/>
      <c r="EVA2158" s="60"/>
      <c r="EVB2158" s="60"/>
      <c r="EVC2158" s="60"/>
      <c r="EVD2158" s="60"/>
      <c r="EVE2158" s="60"/>
      <c r="EVF2158" s="60"/>
      <c r="EVG2158" s="60"/>
      <c r="EVH2158" s="60"/>
      <c r="EVI2158" s="60"/>
      <c r="EVJ2158" s="60"/>
      <c r="EVK2158" s="60"/>
      <c r="EVL2158" s="60"/>
      <c r="EVM2158" s="60"/>
      <c r="EVN2158" s="60"/>
      <c r="EVO2158" s="60"/>
      <c r="EVP2158" s="60"/>
      <c r="EVQ2158" s="60"/>
      <c r="EVR2158" s="60"/>
      <c r="EVS2158" s="60"/>
      <c r="EVT2158" s="60"/>
      <c r="EVU2158" s="60"/>
      <c r="EVV2158" s="60"/>
      <c r="EVW2158" s="60"/>
      <c r="EVX2158" s="60"/>
      <c r="EVY2158" s="60"/>
      <c r="EVZ2158" s="60"/>
      <c r="EWA2158" s="60"/>
      <c r="EWB2158" s="60"/>
      <c r="EWC2158" s="60"/>
      <c r="EWD2158" s="60"/>
      <c r="EWE2158" s="60"/>
      <c r="EWF2158" s="60"/>
      <c r="EWG2158" s="60"/>
      <c r="EWH2158" s="60"/>
      <c r="EWI2158" s="60"/>
      <c r="EWJ2158" s="60"/>
      <c r="EWK2158" s="60"/>
      <c r="EWL2158" s="60"/>
      <c r="EWM2158" s="60"/>
      <c r="EWN2158" s="60"/>
      <c r="EWO2158" s="60"/>
      <c r="EWP2158" s="60"/>
      <c r="EWQ2158" s="60"/>
      <c r="EWR2158" s="60"/>
      <c r="EWS2158" s="60"/>
      <c r="EWT2158" s="60"/>
      <c r="EWU2158" s="60"/>
      <c r="EWV2158" s="60"/>
      <c r="EWW2158" s="60"/>
      <c r="EWX2158" s="60"/>
      <c r="EWY2158" s="60"/>
      <c r="EWZ2158" s="60"/>
      <c r="EXA2158" s="60"/>
      <c r="EXB2158" s="60"/>
      <c r="EXC2158" s="60"/>
      <c r="EXD2158" s="60"/>
      <c r="EXE2158" s="60"/>
      <c r="EXF2158" s="60"/>
      <c r="EXG2158" s="60"/>
      <c r="EXH2158" s="60"/>
      <c r="EXI2158" s="60"/>
      <c r="EXJ2158" s="60"/>
      <c r="EXK2158" s="60"/>
      <c r="EXL2158" s="60"/>
      <c r="EXM2158" s="60"/>
      <c r="EXN2158" s="60"/>
      <c r="EXO2158" s="60"/>
      <c r="EXP2158" s="60"/>
      <c r="EXQ2158" s="60"/>
      <c r="EXR2158" s="60"/>
      <c r="EXS2158" s="60"/>
      <c r="EXT2158" s="60"/>
      <c r="EXU2158" s="60"/>
      <c r="EXV2158" s="60"/>
      <c r="EXW2158" s="60"/>
      <c r="EXX2158" s="60"/>
      <c r="EXY2158" s="60"/>
      <c r="EXZ2158" s="60"/>
      <c r="EYA2158" s="60"/>
      <c r="EYB2158" s="60"/>
      <c r="EYC2158" s="60"/>
      <c r="EYD2158" s="60"/>
      <c r="EYE2158" s="60"/>
      <c r="EYF2158" s="60"/>
      <c r="EYG2158" s="60"/>
      <c r="EYH2158" s="60"/>
      <c r="EYI2158" s="60"/>
      <c r="EYJ2158" s="60"/>
      <c r="EYK2158" s="60"/>
      <c r="EYL2158" s="60"/>
      <c r="EYM2158" s="60"/>
      <c r="EYN2158" s="60"/>
      <c r="EYO2158" s="60"/>
      <c r="EYP2158" s="60"/>
      <c r="EYQ2158" s="60"/>
      <c r="EYR2158" s="60"/>
      <c r="EYS2158" s="60"/>
      <c r="EYT2158" s="60"/>
      <c r="EYU2158" s="60"/>
      <c r="EYV2158" s="60"/>
      <c r="EYW2158" s="60"/>
      <c r="EYX2158" s="60"/>
      <c r="EYY2158" s="60"/>
      <c r="EYZ2158" s="60"/>
      <c r="EZA2158" s="60"/>
      <c r="EZB2158" s="60"/>
      <c r="EZC2158" s="60"/>
      <c r="EZD2158" s="60"/>
      <c r="EZE2158" s="60"/>
      <c r="EZF2158" s="60"/>
      <c r="EZG2158" s="60"/>
      <c r="EZH2158" s="60"/>
      <c r="EZI2158" s="60"/>
      <c r="EZJ2158" s="60"/>
      <c r="EZK2158" s="60"/>
      <c r="EZL2158" s="60"/>
      <c r="EZM2158" s="60"/>
      <c r="EZN2158" s="60"/>
      <c r="EZO2158" s="60"/>
      <c r="EZP2158" s="60"/>
      <c r="EZQ2158" s="60"/>
      <c r="EZR2158" s="60"/>
      <c r="EZS2158" s="60"/>
      <c r="EZT2158" s="60"/>
      <c r="EZU2158" s="60"/>
      <c r="EZV2158" s="60"/>
      <c r="EZW2158" s="60"/>
      <c r="EZX2158" s="60"/>
      <c r="EZY2158" s="60"/>
      <c r="EZZ2158" s="60"/>
      <c r="FAA2158" s="60"/>
      <c r="FAB2158" s="60"/>
      <c r="FAC2158" s="60"/>
      <c r="FAD2158" s="60"/>
      <c r="FAE2158" s="60"/>
      <c r="FAF2158" s="60"/>
      <c r="FAG2158" s="60"/>
      <c r="FAH2158" s="60"/>
      <c r="FAI2158" s="60"/>
      <c r="FAJ2158" s="60"/>
      <c r="FAK2158" s="60"/>
      <c r="FAL2158" s="60"/>
      <c r="FAM2158" s="60"/>
      <c r="FAN2158" s="60"/>
      <c r="FAO2158" s="60"/>
      <c r="FAP2158" s="60"/>
      <c r="FAQ2158" s="60"/>
      <c r="FAR2158" s="60"/>
      <c r="FAS2158" s="60"/>
      <c r="FAT2158" s="60"/>
      <c r="FAU2158" s="60"/>
      <c r="FAV2158" s="60"/>
      <c r="FAW2158" s="60"/>
      <c r="FAX2158" s="60"/>
      <c r="FAY2158" s="60"/>
      <c r="FAZ2158" s="60"/>
      <c r="FBA2158" s="60"/>
      <c r="FBB2158" s="60"/>
      <c r="FBC2158" s="60"/>
      <c r="FBD2158" s="60"/>
      <c r="FBE2158" s="60"/>
      <c r="FBF2158" s="60"/>
      <c r="FBG2158" s="60"/>
      <c r="FBH2158" s="60"/>
      <c r="FBI2158" s="60"/>
      <c r="FBJ2158" s="60"/>
      <c r="FBK2158" s="60"/>
      <c r="FBL2158" s="60"/>
      <c r="FBM2158" s="60"/>
      <c r="FBN2158" s="60"/>
      <c r="FBO2158" s="60"/>
      <c r="FBP2158" s="60"/>
      <c r="FBQ2158" s="60"/>
      <c r="FBR2158" s="60"/>
      <c r="FBS2158" s="60"/>
      <c r="FBT2158" s="60"/>
      <c r="FBU2158" s="60"/>
      <c r="FBV2158" s="60"/>
      <c r="FBW2158" s="60"/>
      <c r="FBX2158" s="60"/>
      <c r="FBY2158" s="60"/>
      <c r="FBZ2158" s="60"/>
      <c r="FCA2158" s="60"/>
      <c r="FCB2158" s="60"/>
      <c r="FCC2158" s="60"/>
      <c r="FCD2158" s="60"/>
      <c r="FCE2158" s="60"/>
      <c r="FCF2158" s="60"/>
      <c r="FCG2158" s="60"/>
      <c r="FCH2158" s="60"/>
      <c r="FCI2158" s="60"/>
      <c r="FCJ2158" s="60"/>
      <c r="FCK2158" s="60"/>
      <c r="FCL2158" s="60"/>
      <c r="FCM2158" s="60"/>
      <c r="FCN2158" s="60"/>
      <c r="FCO2158" s="60"/>
      <c r="FCP2158" s="60"/>
      <c r="FCQ2158" s="60"/>
      <c r="FCR2158" s="60"/>
      <c r="FCS2158" s="60"/>
      <c r="FCT2158" s="60"/>
      <c r="FCU2158" s="60"/>
      <c r="FCV2158" s="60"/>
      <c r="FCW2158" s="60"/>
      <c r="FCX2158" s="60"/>
      <c r="FCY2158" s="60"/>
      <c r="FCZ2158" s="60"/>
      <c r="FDA2158" s="60"/>
      <c r="FDB2158" s="60"/>
      <c r="FDC2158" s="60"/>
      <c r="FDD2158" s="60"/>
      <c r="FDE2158" s="60"/>
      <c r="FDF2158" s="60"/>
      <c r="FDG2158" s="60"/>
      <c r="FDH2158" s="60"/>
      <c r="FDI2158" s="60"/>
      <c r="FDJ2158" s="60"/>
      <c r="FDK2158" s="60"/>
      <c r="FDL2158" s="60"/>
      <c r="FDM2158" s="60"/>
      <c r="FDN2158" s="60"/>
      <c r="FDO2158" s="60"/>
      <c r="FDP2158" s="60"/>
      <c r="FDQ2158" s="60"/>
      <c r="FDR2158" s="60"/>
      <c r="FDS2158" s="60"/>
      <c r="FDT2158" s="60"/>
      <c r="FDU2158" s="60"/>
      <c r="FDV2158" s="60"/>
      <c r="FDW2158" s="60"/>
      <c r="FDX2158" s="60"/>
      <c r="FDY2158" s="60"/>
      <c r="FDZ2158" s="60"/>
      <c r="FEA2158" s="60"/>
      <c r="FEB2158" s="60"/>
      <c r="FEC2158" s="60"/>
      <c r="FED2158" s="60"/>
      <c r="FEE2158" s="60"/>
      <c r="FEF2158" s="60"/>
      <c r="FEG2158" s="60"/>
      <c r="FEH2158" s="60"/>
      <c r="FEI2158" s="60"/>
      <c r="FEJ2158" s="60"/>
      <c r="FEK2158" s="60"/>
      <c r="FEL2158" s="60"/>
      <c r="FEM2158" s="60"/>
      <c r="FEN2158" s="60"/>
      <c r="FEO2158" s="60"/>
      <c r="FEP2158" s="60"/>
      <c r="FEQ2158" s="60"/>
      <c r="FER2158" s="60"/>
      <c r="FES2158" s="60"/>
      <c r="FET2158" s="60"/>
      <c r="FEU2158" s="60"/>
      <c r="FEV2158" s="60"/>
      <c r="FEW2158" s="60"/>
      <c r="FEX2158" s="60"/>
      <c r="FEY2158" s="60"/>
      <c r="FEZ2158" s="60"/>
      <c r="FFA2158" s="60"/>
      <c r="FFB2158" s="60"/>
      <c r="FFC2158" s="60"/>
      <c r="FFD2158" s="60"/>
      <c r="FFE2158" s="60"/>
      <c r="FFF2158" s="60"/>
      <c r="FFG2158" s="60"/>
      <c r="FFH2158" s="60"/>
      <c r="FFI2158" s="60"/>
      <c r="FFJ2158" s="60"/>
      <c r="FFK2158" s="60"/>
      <c r="FFL2158" s="60"/>
      <c r="FFM2158" s="60"/>
      <c r="FFN2158" s="60"/>
      <c r="FFO2158" s="60"/>
      <c r="FFP2158" s="60"/>
      <c r="FFQ2158" s="60"/>
      <c r="FFR2158" s="60"/>
      <c r="FFS2158" s="60"/>
      <c r="FFT2158" s="60"/>
      <c r="FFU2158" s="60"/>
      <c r="FFV2158" s="60"/>
      <c r="FFW2158" s="60"/>
      <c r="FFX2158" s="60"/>
      <c r="FFY2158" s="60"/>
      <c r="FFZ2158" s="60"/>
      <c r="FGA2158" s="60"/>
      <c r="FGB2158" s="60"/>
      <c r="FGC2158" s="60"/>
      <c r="FGD2158" s="60"/>
      <c r="FGE2158" s="60"/>
      <c r="FGF2158" s="60"/>
      <c r="FGG2158" s="60"/>
      <c r="FGH2158" s="60"/>
      <c r="FGI2158" s="60"/>
      <c r="FGJ2158" s="60"/>
      <c r="FGK2158" s="60"/>
      <c r="FGL2158" s="60"/>
      <c r="FGM2158" s="60"/>
      <c r="FGN2158" s="60"/>
      <c r="FGO2158" s="60"/>
      <c r="FGP2158" s="60"/>
      <c r="FGQ2158" s="60"/>
      <c r="FGR2158" s="60"/>
      <c r="FGS2158" s="60"/>
      <c r="FGT2158" s="60"/>
      <c r="FGU2158" s="60"/>
      <c r="FGV2158" s="60"/>
      <c r="FGW2158" s="60"/>
      <c r="FGX2158" s="60"/>
      <c r="FGY2158" s="60"/>
      <c r="FGZ2158" s="60"/>
      <c r="FHA2158" s="60"/>
      <c r="FHB2158" s="60"/>
      <c r="FHC2158" s="60"/>
      <c r="FHD2158" s="60"/>
      <c r="FHE2158" s="60"/>
      <c r="FHF2158" s="60"/>
      <c r="FHG2158" s="60"/>
      <c r="FHH2158" s="60"/>
      <c r="FHI2158" s="60"/>
      <c r="FHJ2158" s="60"/>
      <c r="FHK2158" s="60"/>
      <c r="FHL2158" s="60"/>
      <c r="FHM2158" s="60"/>
      <c r="FHN2158" s="60"/>
      <c r="FHO2158" s="60"/>
      <c r="FHP2158" s="60"/>
      <c r="FHQ2158" s="60"/>
      <c r="FHR2158" s="60"/>
      <c r="FHS2158" s="60"/>
      <c r="FHT2158" s="60"/>
      <c r="FHU2158" s="60"/>
      <c r="FHV2158" s="60"/>
      <c r="FHW2158" s="60"/>
      <c r="FHX2158" s="60"/>
      <c r="FHY2158" s="60"/>
      <c r="FHZ2158" s="60"/>
      <c r="FIA2158" s="60"/>
      <c r="FIB2158" s="60"/>
      <c r="FIC2158" s="60"/>
      <c r="FID2158" s="60"/>
      <c r="FIE2158" s="60"/>
      <c r="FIF2158" s="60"/>
      <c r="FIG2158" s="60"/>
      <c r="FIH2158" s="60"/>
      <c r="FII2158" s="60"/>
      <c r="FIJ2158" s="60"/>
      <c r="FIK2158" s="60"/>
      <c r="FIL2158" s="60"/>
      <c r="FIM2158" s="60"/>
      <c r="FIN2158" s="60"/>
      <c r="FIO2158" s="60"/>
      <c r="FIP2158" s="60"/>
      <c r="FIQ2158" s="60"/>
      <c r="FIR2158" s="60"/>
      <c r="FIS2158" s="60"/>
      <c r="FIT2158" s="60"/>
      <c r="FIU2158" s="60"/>
      <c r="FIV2158" s="60"/>
      <c r="FIW2158" s="60"/>
      <c r="FIX2158" s="60"/>
      <c r="FIY2158" s="60"/>
      <c r="FIZ2158" s="60"/>
      <c r="FJA2158" s="60"/>
      <c r="FJB2158" s="60"/>
      <c r="FJC2158" s="60"/>
      <c r="FJD2158" s="60"/>
      <c r="FJE2158" s="60"/>
      <c r="FJF2158" s="60"/>
      <c r="FJG2158" s="60"/>
      <c r="FJH2158" s="60"/>
      <c r="FJI2158" s="60"/>
      <c r="FJJ2158" s="60"/>
      <c r="FJK2158" s="60"/>
      <c r="FJL2158" s="60"/>
      <c r="FJM2158" s="60"/>
      <c r="FJN2158" s="60"/>
      <c r="FJO2158" s="60"/>
      <c r="FJP2158" s="60"/>
      <c r="FJQ2158" s="60"/>
      <c r="FJR2158" s="60"/>
      <c r="FJS2158" s="60"/>
      <c r="FJT2158" s="60"/>
      <c r="FJU2158" s="60"/>
      <c r="FJV2158" s="60"/>
      <c r="FJW2158" s="60"/>
      <c r="FJX2158" s="60"/>
      <c r="FJY2158" s="60"/>
      <c r="FJZ2158" s="60"/>
      <c r="FKA2158" s="60"/>
      <c r="FKB2158" s="60"/>
      <c r="FKC2158" s="60"/>
      <c r="FKD2158" s="60"/>
      <c r="FKE2158" s="60"/>
      <c r="FKF2158" s="60"/>
      <c r="FKG2158" s="60"/>
      <c r="FKH2158" s="60"/>
      <c r="FKI2158" s="60"/>
      <c r="FKJ2158" s="60"/>
      <c r="FKK2158" s="60"/>
      <c r="FKL2158" s="60"/>
      <c r="FKM2158" s="60"/>
      <c r="FKN2158" s="60"/>
      <c r="FKO2158" s="60"/>
      <c r="FKP2158" s="60"/>
      <c r="FKQ2158" s="60"/>
      <c r="FKR2158" s="60"/>
      <c r="FKS2158" s="60"/>
      <c r="FKT2158" s="60"/>
      <c r="FKU2158" s="60"/>
      <c r="FKV2158" s="60"/>
      <c r="FKW2158" s="60"/>
      <c r="FKX2158" s="60"/>
      <c r="FKY2158" s="60"/>
      <c r="FKZ2158" s="60"/>
      <c r="FLA2158" s="60"/>
      <c r="FLB2158" s="60"/>
      <c r="FLC2158" s="60"/>
      <c r="FLD2158" s="60"/>
      <c r="FLE2158" s="60"/>
      <c r="FLF2158" s="60"/>
      <c r="FLG2158" s="60"/>
      <c r="FLH2158" s="60"/>
      <c r="FLI2158" s="60"/>
      <c r="FLJ2158" s="60"/>
      <c r="FLK2158" s="60"/>
      <c r="FLL2158" s="60"/>
      <c r="FLM2158" s="60"/>
      <c r="FLN2158" s="60"/>
      <c r="FLO2158" s="60"/>
      <c r="FLP2158" s="60"/>
      <c r="FLQ2158" s="60"/>
      <c r="FLR2158" s="60"/>
      <c r="FLS2158" s="60"/>
      <c r="FLT2158" s="60"/>
      <c r="FLU2158" s="60"/>
      <c r="FLV2158" s="60"/>
      <c r="FLW2158" s="60"/>
      <c r="FLX2158" s="60"/>
      <c r="FLY2158" s="60"/>
      <c r="FLZ2158" s="60"/>
      <c r="FMA2158" s="60"/>
      <c r="FMB2158" s="60"/>
      <c r="FMC2158" s="60"/>
      <c r="FMD2158" s="60"/>
      <c r="FME2158" s="60"/>
      <c r="FMF2158" s="60"/>
      <c r="FMG2158" s="60"/>
      <c r="FMH2158" s="60"/>
      <c r="FMI2158" s="60"/>
      <c r="FMJ2158" s="60"/>
      <c r="FMK2158" s="60"/>
      <c r="FML2158" s="60"/>
      <c r="FMM2158" s="60"/>
      <c r="FMN2158" s="60"/>
      <c r="FMO2158" s="60"/>
      <c r="FMP2158" s="60"/>
      <c r="FMQ2158" s="60"/>
      <c r="FMR2158" s="60"/>
      <c r="FMS2158" s="60"/>
      <c r="FMT2158" s="60"/>
      <c r="FMU2158" s="60"/>
      <c r="FMV2158" s="60"/>
      <c r="FMW2158" s="60"/>
      <c r="FMX2158" s="60"/>
      <c r="FMY2158" s="60"/>
      <c r="FMZ2158" s="60"/>
      <c r="FNA2158" s="60"/>
      <c r="FNB2158" s="60"/>
      <c r="FNC2158" s="60"/>
      <c r="FND2158" s="60"/>
      <c r="FNE2158" s="60"/>
      <c r="FNF2158" s="60"/>
      <c r="FNG2158" s="60"/>
      <c r="FNH2158" s="60"/>
      <c r="FNI2158" s="60"/>
      <c r="FNJ2158" s="60"/>
      <c r="FNK2158" s="60"/>
      <c r="FNL2158" s="60"/>
      <c r="FNM2158" s="60"/>
      <c r="FNN2158" s="60"/>
      <c r="FNO2158" s="60"/>
      <c r="FNP2158" s="60"/>
      <c r="FNQ2158" s="60"/>
      <c r="FNR2158" s="60"/>
      <c r="FNS2158" s="60"/>
      <c r="FNT2158" s="60"/>
      <c r="FNU2158" s="60"/>
      <c r="FNV2158" s="60"/>
      <c r="FNW2158" s="60"/>
      <c r="FNX2158" s="60"/>
      <c r="FNY2158" s="60"/>
      <c r="FNZ2158" s="60"/>
      <c r="FOA2158" s="60"/>
      <c r="FOB2158" s="60"/>
      <c r="FOC2158" s="60"/>
      <c r="FOD2158" s="60"/>
      <c r="FOE2158" s="60"/>
      <c r="FOF2158" s="60"/>
      <c r="FOG2158" s="60"/>
      <c r="FOH2158" s="60"/>
      <c r="FOI2158" s="60"/>
      <c r="FOJ2158" s="60"/>
      <c r="FOK2158" s="60"/>
      <c r="FOL2158" s="60"/>
      <c r="FOM2158" s="60"/>
      <c r="FON2158" s="60"/>
      <c r="FOO2158" s="60"/>
      <c r="FOP2158" s="60"/>
      <c r="FOQ2158" s="60"/>
      <c r="FOR2158" s="60"/>
      <c r="FOS2158" s="60"/>
      <c r="FOT2158" s="60"/>
      <c r="FOU2158" s="60"/>
      <c r="FOV2158" s="60"/>
      <c r="FOW2158" s="60"/>
      <c r="FOX2158" s="60"/>
      <c r="FOY2158" s="60"/>
      <c r="FOZ2158" s="60"/>
      <c r="FPA2158" s="60"/>
      <c r="FPB2158" s="60"/>
      <c r="FPC2158" s="60"/>
      <c r="FPD2158" s="60"/>
      <c r="FPE2158" s="60"/>
      <c r="FPF2158" s="60"/>
      <c r="FPG2158" s="60"/>
      <c r="FPH2158" s="60"/>
      <c r="FPI2158" s="60"/>
      <c r="FPJ2158" s="60"/>
      <c r="FPK2158" s="60"/>
      <c r="FPL2158" s="60"/>
      <c r="FPM2158" s="60"/>
      <c r="FPN2158" s="60"/>
      <c r="FPO2158" s="60"/>
      <c r="FPP2158" s="60"/>
      <c r="FPQ2158" s="60"/>
      <c r="FPR2158" s="60"/>
      <c r="FPS2158" s="60"/>
      <c r="FPT2158" s="60"/>
      <c r="FPU2158" s="60"/>
      <c r="FPV2158" s="60"/>
      <c r="FPW2158" s="60"/>
      <c r="FPX2158" s="60"/>
      <c r="FPY2158" s="60"/>
      <c r="FPZ2158" s="60"/>
      <c r="FQA2158" s="60"/>
      <c r="FQB2158" s="60"/>
      <c r="FQC2158" s="60"/>
      <c r="FQD2158" s="60"/>
      <c r="FQE2158" s="60"/>
      <c r="FQF2158" s="60"/>
      <c r="FQG2158" s="60"/>
      <c r="FQH2158" s="60"/>
      <c r="FQI2158" s="60"/>
      <c r="FQJ2158" s="60"/>
      <c r="FQK2158" s="60"/>
      <c r="FQL2158" s="60"/>
      <c r="FQM2158" s="60"/>
      <c r="FQN2158" s="60"/>
      <c r="FQO2158" s="60"/>
      <c r="FQP2158" s="60"/>
      <c r="FQQ2158" s="60"/>
      <c r="FQR2158" s="60"/>
      <c r="FQS2158" s="60"/>
      <c r="FQT2158" s="60"/>
      <c r="FQU2158" s="60"/>
      <c r="FQV2158" s="60"/>
      <c r="FQW2158" s="60"/>
      <c r="FQX2158" s="60"/>
      <c r="FQY2158" s="60"/>
      <c r="FQZ2158" s="60"/>
      <c r="FRA2158" s="60"/>
      <c r="FRB2158" s="60"/>
      <c r="FRC2158" s="60"/>
      <c r="FRD2158" s="60"/>
      <c r="FRE2158" s="60"/>
      <c r="FRF2158" s="60"/>
      <c r="FRG2158" s="60"/>
      <c r="FRH2158" s="60"/>
      <c r="FRI2158" s="60"/>
      <c r="FRJ2158" s="60"/>
      <c r="FRK2158" s="60"/>
      <c r="FRL2158" s="60"/>
      <c r="FRM2158" s="60"/>
      <c r="FRN2158" s="60"/>
      <c r="FRO2158" s="60"/>
      <c r="FRP2158" s="60"/>
      <c r="FRQ2158" s="60"/>
      <c r="FRR2158" s="60"/>
      <c r="FRS2158" s="60"/>
      <c r="FRT2158" s="60"/>
      <c r="FRU2158" s="60"/>
      <c r="FRV2158" s="60"/>
      <c r="FRW2158" s="60"/>
      <c r="FRX2158" s="60"/>
      <c r="FRY2158" s="60"/>
      <c r="FRZ2158" s="60"/>
      <c r="FSA2158" s="60"/>
      <c r="FSB2158" s="60"/>
      <c r="FSC2158" s="60"/>
      <c r="FSD2158" s="60"/>
      <c r="FSE2158" s="60"/>
      <c r="FSF2158" s="60"/>
      <c r="FSG2158" s="60"/>
      <c r="FSH2158" s="60"/>
      <c r="FSI2158" s="60"/>
      <c r="FSJ2158" s="60"/>
      <c r="FSK2158" s="60"/>
      <c r="FSL2158" s="60"/>
      <c r="FSM2158" s="60"/>
      <c r="FSN2158" s="60"/>
      <c r="FSO2158" s="60"/>
      <c r="FSP2158" s="60"/>
      <c r="FSQ2158" s="60"/>
      <c r="FSR2158" s="60"/>
      <c r="FSS2158" s="60"/>
      <c r="FST2158" s="60"/>
      <c r="FSU2158" s="60"/>
      <c r="FSV2158" s="60"/>
      <c r="FSW2158" s="60"/>
      <c r="FSX2158" s="60"/>
      <c r="FSY2158" s="60"/>
      <c r="FSZ2158" s="60"/>
      <c r="FTA2158" s="60"/>
      <c r="FTB2158" s="60"/>
      <c r="FTC2158" s="60"/>
      <c r="FTD2158" s="60"/>
      <c r="FTE2158" s="60"/>
      <c r="FTF2158" s="60"/>
      <c r="FTG2158" s="60"/>
      <c r="FTH2158" s="60"/>
      <c r="FTI2158" s="60"/>
      <c r="FTJ2158" s="60"/>
      <c r="FTK2158" s="60"/>
      <c r="FTL2158" s="60"/>
      <c r="FTM2158" s="60"/>
      <c r="FTN2158" s="60"/>
      <c r="FTO2158" s="60"/>
      <c r="FTP2158" s="60"/>
      <c r="FTQ2158" s="60"/>
      <c r="FTR2158" s="60"/>
      <c r="FTS2158" s="60"/>
      <c r="FTT2158" s="60"/>
      <c r="FTU2158" s="60"/>
      <c r="FTV2158" s="60"/>
      <c r="FTW2158" s="60"/>
      <c r="FTX2158" s="60"/>
      <c r="FTY2158" s="60"/>
      <c r="FTZ2158" s="60"/>
      <c r="FUA2158" s="60"/>
      <c r="FUB2158" s="60"/>
      <c r="FUC2158" s="60"/>
      <c r="FUD2158" s="60"/>
      <c r="FUE2158" s="60"/>
      <c r="FUF2158" s="60"/>
      <c r="FUG2158" s="60"/>
      <c r="FUH2158" s="60"/>
      <c r="FUI2158" s="60"/>
      <c r="FUJ2158" s="60"/>
      <c r="FUK2158" s="60"/>
      <c r="FUL2158" s="60"/>
      <c r="FUM2158" s="60"/>
      <c r="FUN2158" s="60"/>
      <c r="FUO2158" s="60"/>
      <c r="FUP2158" s="60"/>
      <c r="FUQ2158" s="60"/>
      <c r="FUR2158" s="60"/>
      <c r="FUS2158" s="60"/>
      <c r="FUT2158" s="60"/>
      <c r="FUU2158" s="60"/>
      <c r="FUV2158" s="60"/>
      <c r="FUW2158" s="60"/>
      <c r="FUX2158" s="60"/>
      <c r="FUY2158" s="60"/>
      <c r="FUZ2158" s="60"/>
      <c r="FVA2158" s="60"/>
      <c r="FVB2158" s="60"/>
      <c r="FVC2158" s="60"/>
      <c r="FVD2158" s="60"/>
      <c r="FVE2158" s="60"/>
      <c r="FVF2158" s="60"/>
      <c r="FVG2158" s="60"/>
      <c r="FVH2158" s="60"/>
      <c r="FVI2158" s="60"/>
      <c r="FVJ2158" s="60"/>
      <c r="FVK2158" s="60"/>
      <c r="FVL2158" s="60"/>
      <c r="FVM2158" s="60"/>
      <c r="FVN2158" s="60"/>
      <c r="FVO2158" s="60"/>
      <c r="FVP2158" s="60"/>
      <c r="FVQ2158" s="60"/>
      <c r="FVR2158" s="60"/>
      <c r="FVS2158" s="60"/>
      <c r="FVT2158" s="60"/>
      <c r="FVU2158" s="60"/>
      <c r="FVV2158" s="60"/>
      <c r="FVW2158" s="60"/>
      <c r="FVX2158" s="60"/>
      <c r="FVY2158" s="60"/>
      <c r="FVZ2158" s="60"/>
      <c r="FWA2158" s="60"/>
      <c r="FWB2158" s="60"/>
      <c r="FWC2158" s="60"/>
      <c r="FWD2158" s="60"/>
      <c r="FWE2158" s="60"/>
      <c r="FWF2158" s="60"/>
      <c r="FWG2158" s="60"/>
      <c r="FWH2158" s="60"/>
      <c r="FWI2158" s="60"/>
      <c r="FWJ2158" s="60"/>
      <c r="FWK2158" s="60"/>
      <c r="FWL2158" s="60"/>
      <c r="FWM2158" s="60"/>
      <c r="FWN2158" s="60"/>
      <c r="FWO2158" s="60"/>
      <c r="FWP2158" s="60"/>
      <c r="FWQ2158" s="60"/>
      <c r="FWR2158" s="60"/>
      <c r="FWS2158" s="60"/>
      <c r="FWT2158" s="60"/>
      <c r="FWU2158" s="60"/>
      <c r="FWV2158" s="60"/>
      <c r="FWW2158" s="60"/>
      <c r="FWX2158" s="60"/>
      <c r="FWY2158" s="60"/>
      <c r="FWZ2158" s="60"/>
      <c r="FXA2158" s="60"/>
      <c r="FXB2158" s="60"/>
      <c r="FXC2158" s="60"/>
      <c r="FXD2158" s="60"/>
      <c r="FXE2158" s="60"/>
      <c r="FXF2158" s="60"/>
      <c r="FXG2158" s="60"/>
      <c r="FXH2158" s="60"/>
      <c r="FXI2158" s="60"/>
      <c r="FXJ2158" s="60"/>
      <c r="FXK2158" s="60"/>
      <c r="FXL2158" s="60"/>
      <c r="FXM2158" s="60"/>
      <c r="FXN2158" s="60"/>
      <c r="FXO2158" s="60"/>
      <c r="FXP2158" s="60"/>
      <c r="FXQ2158" s="60"/>
      <c r="FXR2158" s="60"/>
      <c r="FXS2158" s="60"/>
      <c r="FXT2158" s="60"/>
      <c r="FXU2158" s="60"/>
      <c r="FXV2158" s="60"/>
      <c r="FXW2158" s="60"/>
      <c r="FXX2158" s="60"/>
      <c r="FXY2158" s="60"/>
      <c r="FXZ2158" s="60"/>
      <c r="FYA2158" s="60"/>
      <c r="FYB2158" s="60"/>
      <c r="FYC2158" s="60"/>
      <c r="FYD2158" s="60"/>
      <c r="FYE2158" s="60"/>
      <c r="FYF2158" s="60"/>
      <c r="FYG2158" s="60"/>
      <c r="FYH2158" s="60"/>
      <c r="FYI2158" s="60"/>
      <c r="FYJ2158" s="60"/>
      <c r="FYK2158" s="60"/>
      <c r="FYL2158" s="60"/>
      <c r="FYM2158" s="60"/>
      <c r="FYN2158" s="60"/>
      <c r="FYO2158" s="60"/>
      <c r="FYP2158" s="60"/>
      <c r="FYQ2158" s="60"/>
      <c r="FYR2158" s="60"/>
      <c r="FYS2158" s="60"/>
      <c r="FYT2158" s="60"/>
      <c r="FYU2158" s="60"/>
      <c r="FYV2158" s="60"/>
      <c r="FYW2158" s="60"/>
      <c r="FYX2158" s="60"/>
      <c r="FYY2158" s="60"/>
      <c r="FYZ2158" s="60"/>
      <c r="FZA2158" s="60"/>
      <c r="FZB2158" s="60"/>
      <c r="FZC2158" s="60"/>
      <c r="FZD2158" s="60"/>
      <c r="FZE2158" s="60"/>
      <c r="FZF2158" s="60"/>
      <c r="FZG2158" s="60"/>
      <c r="FZH2158" s="60"/>
      <c r="FZI2158" s="60"/>
      <c r="FZJ2158" s="60"/>
      <c r="FZK2158" s="60"/>
      <c r="FZL2158" s="60"/>
      <c r="FZM2158" s="60"/>
      <c r="FZN2158" s="60"/>
      <c r="FZO2158" s="60"/>
      <c r="FZP2158" s="60"/>
      <c r="FZQ2158" s="60"/>
      <c r="FZR2158" s="60"/>
      <c r="FZS2158" s="60"/>
      <c r="FZT2158" s="60"/>
      <c r="FZU2158" s="60"/>
      <c r="FZV2158" s="60"/>
      <c r="FZW2158" s="60"/>
      <c r="FZX2158" s="60"/>
      <c r="FZY2158" s="60"/>
      <c r="FZZ2158" s="60"/>
      <c r="GAA2158" s="60"/>
      <c r="GAB2158" s="60"/>
      <c r="GAC2158" s="60"/>
      <c r="GAD2158" s="60"/>
      <c r="GAE2158" s="60"/>
      <c r="GAF2158" s="60"/>
      <c r="GAG2158" s="60"/>
      <c r="GAH2158" s="60"/>
      <c r="GAI2158" s="60"/>
      <c r="GAJ2158" s="60"/>
      <c r="GAK2158" s="60"/>
      <c r="GAL2158" s="60"/>
      <c r="GAM2158" s="60"/>
      <c r="GAN2158" s="60"/>
      <c r="GAO2158" s="60"/>
      <c r="GAP2158" s="60"/>
      <c r="GAQ2158" s="60"/>
      <c r="GAR2158" s="60"/>
      <c r="GAS2158" s="60"/>
      <c r="GAT2158" s="60"/>
      <c r="GAU2158" s="60"/>
      <c r="GAV2158" s="60"/>
      <c r="GAW2158" s="60"/>
      <c r="GAX2158" s="60"/>
      <c r="GAY2158" s="60"/>
      <c r="GAZ2158" s="60"/>
      <c r="GBA2158" s="60"/>
      <c r="GBB2158" s="60"/>
      <c r="GBC2158" s="60"/>
      <c r="GBD2158" s="60"/>
      <c r="GBE2158" s="60"/>
      <c r="GBF2158" s="60"/>
      <c r="GBG2158" s="60"/>
      <c r="GBH2158" s="60"/>
      <c r="GBI2158" s="60"/>
      <c r="GBJ2158" s="60"/>
      <c r="GBK2158" s="60"/>
      <c r="GBL2158" s="60"/>
      <c r="GBM2158" s="60"/>
      <c r="GBN2158" s="60"/>
      <c r="GBO2158" s="60"/>
      <c r="GBP2158" s="60"/>
      <c r="GBQ2158" s="60"/>
      <c r="GBR2158" s="60"/>
      <c r="GBS2158" s="60"/>
      <c r="GBT2158" s="60"/>
      <c r="GBU2158" s="60"/>
      <c r="GBV2158" s="60"/>
      <c r="GBW2158" s="60"/>
      <c r="GBX2158" s="60"/>
      <c r="GBY2158" s="60"/>
      <c r="GBZ2158" s="60"/>
      <c r="GCA2158" s="60"/>
      <c r="GCB2158" s="60"/>
      <c r="GCC2158" s="60"/>
      <c r="GCD2158" s="60"/>
      <c r="GCE2158" s="60"/>
      <c r="GCF2158" s="60"/>
      <c r="GCG2158" s="60"/>
      <c r="GCH2158" s="60"/>
      <c r="GCI2158" s="60"/>
      <c r="GCJ2158" s="60"/>
      <c r="GCK2158" s="60"/>
      <c r="GCL2158" s="60"/>
      <c r="GCM2158" s="60"/>
      <c r="GCN2158" s="60"/>
      <c r="GCO2158" s="60"/>
      <c r="GCP2158" s="60"/>
      <c r="GCQ2158" s="60"/>
      <c r="GCR2158" s="60"/>
      <c r="GCS2158" s="60"/>
      <c r="GCT2158" s="60"/>
      <c r="GCU2158" s="60"/>
      <c r="GCV2158" s="60"/>
      <c r="GCW2158" s="60"/>
      <c r="GCX2158" s="60"/>
      <c r="GCY2158" s="60"/>
      <c r="GCZ2158" s="60"/>
      <c r="GDA2158" s="60"/>
      <c r="GDB2158" s="60"/>
      <c r="GDC2158" s="60"/>
      <c r="GDD2158" s="60"/>
      <c r="GDE2158" s="60"/>
      <c r="GDF2158" s="60"/>
      <c r="GDG2158" s="60"/>
      <c r="GDH2158" s="60"/>
      <c r="GDI2158" s="60"/>
      <c r="GDJ2158" s="60"/>
      <c r="GDK2158" s="60"/>
      <c r="GDL2158" s="60"/>
      <c r="GDM2158" s="60"/>
      <c r="GDN2158" s="60"/>
      <c r="GDO2158" s="60"/>
      <c r="GDP2158" s="60"/>
      <c r="GDQ2158" s="60"/>
      <c r="GDR2158" s="60"/>
      <c r="GDS2158" s="60"/>
      <c r="GDT2158" s="60"/>
      <c r="GDU2158" s="60"/>
      <c r="GDV2158" s="60"/>
      <c r="GDW2158" s="60"/>
      <c r="GDX2158" s="60"/>
      <c r="GDY2158" s="60"/>
      <c r="GDZ2158" s="60"/>
      <c r="GEA2158" s="60"/>
      <c r="GEB2158" s="60"/>
      <c r="GEC2158" s="60"/>
      <c r="GED2158" s="60"/>
      <c r="GEE2158" s="60"/>
      <c r="GEF2158" s="60"/>
      <c r="GEG2158" s="60"/>
      <c r="GEH2158" s="60"/>
      <c r="GEI2158" s="60"/>
      <c r="GEJ2158" s="60"/>
      <c r="GEK2158" s="60"/>
      <c r="GEL2158" s="60"/>
      <c r="GEM2158" s="60"/>
      <c r="GEN2158" s="60"/>
      <c r="GEO2158" s="60"/>
      <c r="GEP2158" s="60"/>
      <c r="GEQ2158" s="60"/>
      <c r="GER2158" s="60"/>
      <c r="GES2158" s="60"/>
      <c r="GET2158" s="60"/>
      <c r="GEU2158" s="60"/>
      <c r="GEV2158" s="60"/>
      <c r="GEW2158" s="60"/>
      <c r="GEX2158" s="60"/>
      <c r="GEY2158" s="60"/>
      <c r="GEZ2158" s="60"/>
      <c r="GFA2158" s="60"/>
      <c r="GFB2158" s="60"/>
      <c r="GFC2158" s="60"/>
      <c r="GFD2158" s="60"/>
      <c r="GFE2158" s="60"/>
      <c r="GFF2158" s="60"/>
      <c r="GFG2158" s="60"/>
      <c r="GFH2158" s="60"/>
      <c r="GFI2158" s="60"/>
      <c r="GFJ2158" s="60"/>
      <c r="GFK2158" s="60"/>
      <c r="GFL2158" s="60"/>
      <c r="GFM2158" s="60"/>
      <c r="GFN2158" s="60"/>
      <c r="GFO2158" s="60"/>
      <c r="GFP2158" s="60"/>
      <c r="GFQ2158" s="60"/>
      <c r="GFR2158" s="60"/>
      <c r="GFS2158" s="60"/>
      <c r="GFT2158" s="60"/>
      <c r="GFU2158" s="60"/>
      <c r="GFV2158" s="60"/>
      <c r="GFW2158" s="60"/>
      <c r="GFX2158" s="60"/>
      <c r="GFY2158" s="60"/>
      <c r="GFZ2158" s="60"/>
      <c r="GGA2158" s="60"/>
      <c r="GGB2158" s="60"/>
      <c r="GGC2158" s="60"/>
      <c r="GGD2158" s="60"/>
      <c r="GGE2158" s="60"/>
      <c r="GGF2158" s="60"/>
      <c r="GGG2158" s="60"/>
      <c r="GGH2158" s="60"/>
      <c r="GGI2158" s="60"/>
      <c r="GGJ2158" s="60"/>
      <c r="GGK2158" s="60"/>
      <c r="GGL2158" s="60"/>
      <c r="GGM2158" s="60"/>
      <c r="GGN2158" s="60"/>
      <c r="GGO2158" s="60"/>
      <c r="GGP2158" s="60"/>
      <c r="GGQ2158" s="60"/>
      <c r="GGR2158" s="60"/>
      <c r="GGS2158" s="60"/>
      <c r="GGT2158" s="60"/>
      <c r="GGU2158" s="60"/>
      <c r="GGV2158" s="60"/>
      <c r="GGW2158" s="60"/>
      <c r="GGX2158" s="60"/>
      <c r="GGY2158" s="60"/>
      <c r="GGZ2158" s="60"/>
      <c r="GHA2158" s="60"/>
      <c r="GHB2158" s="60"/>
      <c r="GHC2158" s="60"/>
      <c r="GHD2158" s="60"/>
      <c r="GHE2158" s="60"/>
      <c r="GHF2158" s="60"/>
      <c r="GHG2158" s="60"/>
      <c r="GHH2158" s="60"/>
      <c r="GHI2158" s="60"/>
      <c r="GHJ2158" s="60"/>
      <c r="GHK2158" s="60"/>
      <c r="GHL2158" s="60"/>
      <c r="GHM2158" s="60"/>
      <c r="GHN2158" s="60"/>
      <c r="GHO2158" s="60"/>
      <c r="GHP2158" s="60"/>
      <c r="GHQ2158" s="60"/>
      <c r="GHR2158" s="60"/>
      <c r="GHS2158" s="60"/>
      <c r="GHT2158" s="60"/>
      <c r="GHU2158" s="60"/>
      <c r="GHV2158" s="60"/>
      <c r="GHW2158" s="60"/>
      <c r="GHX2158" s="60"/>
      <c r="GHY2158" s="60"/>
      <c r="GHZ2158" s="60"/>
      <c r="GIA2158" s="60"/>
      <c r="GIB2158" s="60"/>
      <c r="GIC2158" s="60"/>
      <c r="GID2158" s="60"/>
      <c r="GIE2158" s="60"/>
      <c r="GIF2158" s="60"/>
      <c r="GIG2158" s="60"/>
      <c r="GIH2158" s="60"/>
      <c r="GII2158" s="60"/>
      <c r="GIJ2158" s="60"/>
      <c r="GIK2158" s="60"/>
      <c r="GIL2158" s="60"/>
      <c r="GIM2158" s="60"/>
      <c r="GIN2158" s="60"/>
      <c r="GIO2158" s="60"/>
      <c r="GIP2158" s="60"/>
      <c r="GIQ2158" s="60"/>
      <c r="GIR2158" s="60"/>
      <c r="GIS2158" s="60"/>
      <c r="GIT2158" s="60"/>
      <c r="GIU2158" s="60"/>
      <c r="GIV2158" s="60"/>
      <c r="GIW2158" s="60"/>
      <c r="GIX2158" s="60"/>
      <c r="GIY2158" s="60"/>
      <c r="GIZ2158" s="60"/>
      <c r="GJA2158" s="60"/>
      <c r="GJB2158" s="60"/>
      <c r="GJC2158" s="60"/>
      <c r="GJD2158" s="60"/>
      <c r="GJE2158" s="60"/>
      <c r="GJF2158" s="60"/>
      <c r="GJG2158" s="60"/>
      <c r="GJH2158" s="60"/>
      <c r="GJI2158" s="60"/>
      <c r="GJJ2158" s="60"/>
      <c r="GJK2158" s="60"/>
      <c r="GJL2158" s="60"/>
      <c r="GJM2158" s="60"/>
      <c r="GJN2158" s="60"/>
      <c r="GJO2158" s="60"/>
      <c r="GJP2158" s="60"/>
      <c r="GJQ2158" s="60"/>
      <c r="GJR2158" s="60"/>
      <c r="GJS2158" s="60"/>
      <c r="GJT2158" s="60"/>
      <c r="GJU2158" s="60"/>
      <c r="GJV2158" s="60"/>
      <c r="GJW2158" s="60"/>
      <c r="GJX2158" s="60"/>
      <c r="GJY2158" s="60"/>
      <c r="GJZ2158" s="60"/>
      <c r="GKA2158" s="60"/>
      <c r="GKB2158" s="60"/>
      <c r="GKC2158" s="60"/>
      <c r="GKD2158" s="60"/>
      <c r="GKE2158" s="60"/>
      <c r="GKF2158" s="60"/>
      <c r="GKG2158" s="60"/>
      <c r="GKH2158" s="60"/>
      <c r="GKI2158" s="60"/>
      <c r="GKJ2158" s="60"/>
      <c r="GKK2158" s="60"/>
      <c r="GKL2158" s="60"/>
      <c r="GKM2158" s="60"/>
      <c r="GKN2158" s="60"/>
      <c r="GKO2158" s="60"/>
      <c r="GKP2158" s="60"/>
      <c r="GKQ2158" s="60"/>
      <c r="GKR2158" s="60"/>
      <c r="GKS2158" s="60"/>
      <c r="GKT2158" s="60"/>
      <c r="GKU2158" s="60"/>
      <c r="GKV2158" s="60"/>
      <c r="GKW2158" s="60"/>
      <c r="GKX2158" s="60"/>
      <c r="GKY2158" s="60"/>
      <c r="GKZ2158" s="60"/>
      <c r="GLA2158" s="60"/>
      <c r="GLB2158" s="60"/>
      <c r="GLC2158" s="60"/>
      <c r="GLD2158" s="60"/>
      <c r="GLE2158" s="60"/>
      <c r="GLF2158" s="60"/>
      <c r="GLG2158" s="60"/>
      <c r="GLH2158" s="60"/>
      <c r="GLI2158" s="60"/>
      <c r="GLJ2158" s="60"/>
      <c r="GLK2158" s="60"/>
      <c r="GLL2158" s="60"/>
      <c r="GLM2158" s="60"/>
      <c r="GLN2158" s="60"/>
      <c r="GLO2158" s="60"/>
      <c r="GLP2158" s="60"/>
      <c r="GLQ2158" s="60"/>
      <c r="GLR2158" s="60"/>
      <c r="GLS2158" s="60"/>
      <c r="GLT2158" s="60"/>
      <c r="GLU2158" s="60"/>
      <c r="GLV2158" s="60"/>
      <c r="GLW2158" s="60"/>
      <c r="GLX2158" s="60"/>
      <c r="GLY2158" s="60"/>
      <c r="GLZ2158" s="60"/>
      <c r="GMA2158" s="60"/>
      <c r="GMB2158" s="60"/>
      <c r="GMC2158" s="60"/>
      <c r="GMD2158" s="60"/>
      <c r="GME2158" s="60"/>
      <c r="GMF2158" s="60"/>
      <c r="GMG2158" s="60"/>
      <c r="GMH2158" s="60"/>
      <c r="GMI2158" s="60"/>
      <c r="GMJ2158" s="60"/>
      <c r="GMK2158" s="60"/>
      <c r="GML2158" s="60"/>
      <c r="GMM2158" s="60"/>
      <c r="GMN2158" s="60"/>
      <c r="GMO2158" s="60"/>
      <c r="GMP2158" s="60"/>
      <c r="GMQ2158" s="60"/>
      <c r="GMR2158" s="60"/>
      <c r="GMS2158" s="60"/>
      <c r="GMT2158" s="60"/>
      <c r="GMU2158" s="60"/>
      <c r="GMV2158" s="60"/>
      <c r="GMW2158" s="60"/>
      <c r="GMX2158" s="60"/>
      <c r="GMY2158" s="60"/>
      <c r="GMZ2158" s="60"/>
      <c r="GNA2158" s="60"/>
      <c r="GNB2158" s="60"/>
      <c r="GNC2158" s="60"/>
      <c r="GND2158" s="60"/>
      <c r="GNE2158" s="60"/>
      <c r="GNF2158" s="60"/>
      <c r="GNG2158" s="60"/>
      <c r="GNH2158" s="60"/>
      <c r="GNI2158" s="60"/>
      <c r="GNJ2158" s="60"/>
      <c r="GNK2158" s="60"/>
      <c r="GNL2158" s="60"/>
      <c r="GNM2158" s="60"/>
      <c r="GNN2158" s="60"/>
      <c r="GNO2158" s="60"/>
      <c r="GNP2158" s="60"/>
      <c r="GNQ2158" s="60"/>
      <c r="GNR2158" s="60"/>
      <c r="GNS2158" s="60"/>
      <c r="GNT2158" s="60"/>
      <c r="GNU2158" s="60"/>
      <c r="GNV2158" s="60"/>
      <c r="GNW2158" s="60"/>
      <c r="GNX2158" s="60"/>
      <c r="GNY2158" s="60"/>
      <c r="GNZ2158" s="60"/>
      <c r="GOA2158" s="60"/>
      <c r="GOB2158" s="60"/>
      <c r="GOC2158" s="60"/>
      <c r="GOD2158" s="60"/>
      <c r="GOE2158" s="60"/>
      <c r="GOF2158" s="60"/>
      <c r="GOG2158" s="60"/>
      <c r="GOH2158" s="60"/>
      <c r="GOI2158" s="60"/>
      <c r="GOJ2158" s="60"/>
      <c r="GOK2158" s="60"/>
      <c r="GOL2158" s="60"/>
      <c r="GOM2158" s="60"/>
      <c r="GON2158" s="60"/>
      <c r="GOO2158" s="60"/>
      <c r="GOP2158" s="60"/>
      <c r="GOQ2158" s="60"/>
      <c r="GOR2158" s="60"/>
      <c r="GOS2158" s="60"/>
      <c r="GOT2158" s="60"/>
      <c r="GOU2158" s="60"/>
      <c r="GOV2158" s="60"/>
      <c r="GOW2158" s="60"/>
      <c r="GOX2158" s="60"/>
      <c r="GOY2158" s="60"/>
      <c r="GOZ2158" s="60"/>
      <c r="GPA2158" s="60"/>
      <c r="GPB2158" s="60"/>
      <c r="GPC2158" s="60"/>
      <c r="GPD2158" s="60"/>
      <c r="GPE2158" s="60"/>
      <c r="GPF2158" s="60"/>
      <c r="GPG2158" s="60"/>
      <c r="GPH2158" s="60"/>
      <c r="GPI2158" s="60"/>
      <c r="GPJ2158" s="60"/>
      <c r="GPK2158" s="60"/>
      <c r="GPL2158" s="60"/>
      <c r="GPM2158" s="60"/>
      <c r="GPN2158" s="60"/>
      <c r="GPO2158" s="60"/>
      <c r="GPP2158" s="60"/>
      <c r="GPQ2158" s="60"/>
      <c r="GPR2158" s="60"/>
      <c r="GPS2158" s="60"/>
      <c r="GPT2158" s="60"/>
      <c r="GPU2158" s="60"/>
      <c r="GPV2158" s="60"/>
      <c r="GPW2158" s="60"/>
      <c r="GPX2158" s="60"/>
      <c r="GPY2158" s="60"/>
      <c r="GPZ2158" s="60"/>
      <c r="GQA2158" s="60"/>
      <c r="GQB2158" s="60"/>
      <c r="GQC2158" s="60"/>
      <c r="GQD2158" s="60"/>
      <c r="GQE2158" s="60"/>
      <c r="GQF2158" s="60"/>
      <c r="GQG2158" s="60"/>
      <c r="GQH2158" s="60"/>
      <c r="GQI2158" s="60"/>
      <c r="GQJ2158" s="60"/>
      <c r="GQK2158" s="60"/>
      <c r="GQL2158" s="60"/>
      <c r="GQM2158" s="60"/>
      <c r="GQN2158" s="60"/>
      <c r="GQO2158" s="60"/>
      <c r="GQP2158" s="60"/>
      <c r="GQQ2158" s="60"/>
      <c r="GQR2158" s="60"/>
      <c r="GQS2158" s="60"/>
      <c r="GQT2158" s="60"/>
      <c r="GQU2158" s="60"/>
      <c r="GQV2158" s="60"/>
      <c r="GQW2158" s="60"/>
      <c r="GQX2158" s="60"/>
      <c r="GQY2158" s="60"/>
      <c r="GQZ2158" s="60"/>
      <c r="GRA2158" s="60"/>
      <c r="GRB2158" s="60"/>
      <c r="GRC2158" s="60"/>
      <c r="GRD2158" s="60"/>
      <c r="GRE2158" s="60"/>
      <c r="GRF2158" s="60"/>
      <c r="GRG2158" s="60"/>
      <c r="GRH2158" s="60"/>
      <c r="GRI2158" s="60"/>
      <c r="GRJ2158" s="60"/>
      <c r="GRK2158" s="60"/>
      <c r="GRL2158" s="60"/>
      <c r="GRM2158" s="60"/>
      <c r="GRN2158" s="60"/>
      <c r="GRO2158" s="60"/>
      <c r="GRP2158" s="60"/>
      <c r="GRQ2158" s="60"/>
      <c r="GRR2158" s="60"/>
      <c r="GRS2158" s="60"/>
      <c r="GRT2158" s="60"/>
      <c r="GRU2158" s="60"/>
      <c r="GRV2158" s="60"/>
      <c r="GRW2158" s="60"/>
      <c r="GRX2158" s="60"/>
      <c r="GRY2158" s="60"/>
      <c r="GRZ2158" s="60"/>
      <c r="GSA2158" s="60"/>
      <c r="GSB2158" s="60"/>
      <c r="GSC2158" s="60"/>
      <c r="GSD2158" s="60"/>
      <c r="GSE2158" s="60"/>
      <c r="GSF2158" s="60"/>
      <c r="GSG2158" s="60"/>
      <c r="GSH2158" s="60"/>
      <c r="GSI2158" s="60"/>
      <c r="GSJ2158" s="60"/>
      <c r="GSK2158" s="60"/>
      <c r="GSL2158" s="60"/>
      <c r="GSM2158" s="60"/>
      <c r="GSN2158" s="60"/>
      <c r="GSO2158" s="60"/>
      <c r="GSP2158" s="60"/>
      <c r="GSQ2158" s="60"/>
      <c r="GSR2158" s="60"/>
      <c r="GSS2158" s="60"/>
      <c r="GST2158" s="60"/>
      <c r="GSU2158" s="60"/>
      <c r="GSV2158" s="60"/>
      <c r="GSW2158" s="60"/>
      <c r="GSX2158" s="60"/>
      <c r="GSY2158" s="60"/>
      <c r="GSZ2158" s="60"/>
      <c r="GTA2158" s="60"/>
      <c r="GTB2158" s="60"/>
      <c r="GTC2158" s="60"/>
      <c r="GTD2158" s="60"/>
      <c r="GTE2158" s="60"/>
      <c r="GTF2158" s="60"/>
      <c r="GTG2158" s="60"/>
      <c r="GTH2158" s="60"/>
      <c r="GTI2158" s="60"/>
      <c r="GTJ2158" s="60"/>
      <c r="GTK2158" s="60"/>
      <c r="GTL2158" s="60"/>
      <c r="GTM2158" s="60"/>
      <c r="GTN2158" s="60"/>
      <c r="GTO2158" s="60"/>
      <c r="GTP2158" s="60"/>
      <c r="GTQ2158" s="60"/>
      <c r="GTR2158" s="60"/>
      <c r="GTS2158" s="60"/>
      <c r="GTT2158" s="60"/>
      <c r="GTU2158" s="60"/>
      <c r="GTV2158" s="60"/>
      <c r="GTW2158" s="60"/>
      <c r="GTX2158" s="60"/>
      <c r="GTY2158" s="60"/>
      <c r="GTZ2158" s="60"/>
      <c r="GUA2158" s="60"/>
      <c r="GUB2158" s="60"/>
      <c r="GUC2158" s="60"/>
      <c r="GUD2158" s="60"/>
      <c r="GUE2158" s="60"/>
      <c r="GUF2158" s="60"/>
      <c r="GUG2158" s="60"/>
      <c r="GUH2158" s="60"/>
      <c r="GUI2158" s="60"/>
      <c r="GUJ2158" s="60"/>
      <c r="GUK2158" s="60"/>
      <c r="GUL2158" s="60"/>
      <c r="GUM2158" s="60"/>
      <c r="GUN2158" s="60"/>
      <c r="GUO2158" s="60"/>
      <c r="GUP2158" s="60"/>
      <c r="GUQ2158" s="60"/>
      <c r="GUR2158" s="60"/>
      <c r="GUS2158" s="60"/>
      <c r="GUT2158" s="60"/>
      <c r="GUU2158" s="60"/>
      <c r="GUV2158" s="60"/>
      <c r="GUW2158" s="60"/>
      <c r="GUX2158" s="60"/>
      <c r="GUY2158" s="60"/>
      <c r="GUZ2158" s="60"/>
      <c r="GVA2158" s="60"/>
      <c r="GVB2158" s="60"/>
      <c r="GVC2158" s="60"/>
      <c r="GVD2158" s="60"/>
      <c r="GVE2158" s="60"/>
      <c r="GVF2158" s="60"/>
      <c r="GVG2158" s="60"/>
      <c r="GVH2158" s="60"/>
      <c r="GVI2158" s="60"/>
      <c r="GVJ2158" s="60"/>
      <c r="GVK2158" s="60"/>
      <c r="GVL2158" s="60"/>
      <c r="GVM2158" s="60"/>
      <c r="GVN2158" s="60"/>
      <c r="GVO2158" s="60"/>
      <c r="GVP2158" s="60"/>
      <c r="GVQ2158" s="60"/>
      <c r="GVR2158" s="60"/>
      <c r="GVS2158" s="60"/>
      <c r="GVT2158" s="60"/>
      <c r="GVU2158" s="60"/>
      <c r="GVV2158" s="60"/>
      <c r="GVW2158" s="60"/>
      <c r="GVX2158" s="60"/>
      <c r="GVY2158" s="60"/>
      <c r="GVZ2158" s="60"/>
      <c r="GWA2158" s="60"/>
      <c r="GWB2158" s="60"/>
      <c r="GWC2158" s="60"/>
      <c r="GWD2158" s="60"/>
      <c r="GWE2158" s="60"/>
      <c r="GWF2158" s="60"/>
      <c r="GWG2158" s="60"/>
      <c r="GWH2158" s="60"/>
      <c r="GWI2158" s="60"/>
      <c r="GWJ2158" s="60"/>
      <c r="GWK2158" s="60"/>
      <c r="GWL2158" s="60"/>
      <c r="GWM2158" s="60"/>
      <c r="GWN2158" s="60"/>
      <c r="GWO2158" s="60"/>
      <c r="GWP2158" s="60"/>
      <c r="GWQ2158" s="60"/>
      <c r="GWR2158" s="60"/>
      <c r="GWS2158" s="60"/>
      <c r="GWT2158" s="60"/>
      <c r="GWU2158" s="60"/>
      <c r="GWV2158" s="60"/>
      <c r="GWW2158" s="60"/>
      <c r="GWX2158" s="60"/>
      <c r="GWY2158" s="60"/>
      <c r="GWZ2158" s="60"/>
      <c r="GXA2158" s="60"/>
      <c r="GXB2158" s="60"/>
      <c r="GXC2158" s="60"/>
      <c r="GXD2158" s="60"/>
      <c r="GXE2158" s="60"/>
      <c r="GXF2158" s="60"/>
      <c r="GXG2158" s="60"/>
      <c r="GXH2158" s="60"/>
      <c r="GXI2158" s="60"/>
      <c r="GXJ2158" s="60"/>
      <c r="GXK2158" s="60"/>
      <c r="GXL2158" s="60"/>
      <c r="GXM2158" s="60"/>
      <c r="GXN2158" s="60"/>
      <c r="GXO2158" s="60"/>
      <c r="GXP2158" s="60"/>
      <c r="GXQ2158" s="60"/>
      <c r="GXR2158" s="60"/>
      <c r="GXS2158" s="60"/>
      <c r="GXT2158" s="60"/>
      <c r="GXU2158" s="60"/>
      <c r="GXV2158" s="60"/>
      <c r="GXW2158" s="60"/>
      <c r="GXX2158" s="60"/>
      <c r="GXY2158" s="60"/>
      <c r="GXZ2158" s="60"/>
      <c r="GYA2158" s="60"/>
      <c r="GYB2158" s="60"/>
      <c r="GYC2158" s="60"/>
      <c r="GYD2158" s="60"/>
      <c r="GYE2158" s="60"/>
      <c r="GYF2158" s="60"/>
      <c r="GYG2158" s="60"/>
      <c r="GYH2158" s="60"/>
      <c r="GYI2158" s="60"/>
      <c r="GYJ2158" s="60"/>
      <c r="GYK2158" s="60"/>
      <c r="GYL2158" s="60"/>
      <c r="GYM2158" s="60"/>
      <c r="GYN2158" s="60"/>
      <c r="GYO2158" s="60"/>
      <c r="GYP2158" s="60"/>
      <c r="GYQ2158" s="60"/>
      <c r="GYR2158" s="60"/>
      <c r="GYS2158" s="60"/>
      <c r="GYT2158" s="60"/>
      <c r="GYU2158" s="60"/>
      <c r="GYV2158" s="60"/>
      <c r="GYW2158" s="60"/>
      <c r="GYX2158" s="60"/>
      <c r="GYY2158" s="60"/>
      <c r="GYZ2158" s="60"/>
      <c r="GZA2158" s="60"/>
      <c r="GZB2158" s="60"/>
      <c r="GZC2158" s="60"/>
      <c r="GZD2158" s="60"/>
      <c r="GZE2158" s="60"/>
      <c r="GZF2158" s="60"/>
      <c r="GZG2158" s="60"/>
      <c r="GZH2158" s="60"/>
      <c r="GZI2158" s="60"/>
      <c r="GZJ2158" s="60"/>
      <c r="GZK2158" s="60"/>
      <c r="GZL2158" s="60"/>
      <c r="GZM2158" s="60"/>
      <c r="GZN2158" s="60"/>
      <c r="GZO2158" s="60"/>
      <c r="GZP2158" s="60"/>
      <c r="GZQ2158" s="60"/>
      <c r="GZR2158" s="60"/>
      <c r="GZS2158" s="60"/>
      <c r="GZT2158" s="60"/>
      <c r="GZU2158" s="60"/>
      <c r="GZV2158" s="60"/>
      <c r="GZW2158" s="60"/>
      <c r="GZX2158" s="60"/>
      <c r="GZY2158" s="60"/>
      <c r="GZZ2158" s="60"/>
      <c r="HAA2158" s="60"/>
      <c r="HAB2158" s="60"/>
      <c r="HAC2158" s="60"/>
      <c r="HAD2158" s="60"/>
      <c r="HAE2158" s="60"/>
      <c r="HAF2158" s="60"/>
      <c r="HAG2158" s="60"/>
      <c r="HAH2158" s="60"/>
      <c r="HAI2158" s="60"/>
      <c r="HAJ2158" s="60"/>
      <c r="HAK2158" s="60"/>
      <c r="HAL2158" s="60"/>
      <c r="HAM2158" s="60"/>
      <c r="HAN2158" s="60"/>
      <c r="HAO2158" s="60"/>
      <c r="HAP2158" s="60"/>
      <c r="HAQ2158" s="60"/>
      <c r="HAR2158" s="60"/>
      <c r="HAS2158" s="60"/>
      <c r="HAT2158" s="60"/>
      <c r="HAU2158" s="60"/>
      <c r="HAV2158" s="60"/>
      <c r="HAW2158" s="60"/>
      <c r="HAX2158" s="60"/>
      <c r="HAY2158" s="60"/>
      <c r="HAZ2158" s="60"/>
      <c r="HBA2158" s="60"/>
      <c r="HBB2158" s="60"/>
      <c r="HBC2158" s="60"/>
      <c r="HBD2158" s="60"/>
      <c r="HBE2158" s="60"/>
      <c r="HBF2158" s="60"/>
      <c r="HBG2158" s="60"/>
      <c r="HBH2158" s="60"/>
      <c r="HBI2158" s="60"/>
      <c r="HBJ2158" s="60"/>
      <c r="HBK2158" s="60"/>
      <c r="HBL2158" s="60"/>
      <c r="HBM2158" s="60"/>
      <c r="HBN2158" s="60"/>
      <c r="HBO2158" s="60"/>
      <c r="HBP2158" s="60"/>
      <c r="HBQ2158" s="60"/>
      <c r="HBR2158" s="60"/>
      <c r="HBS2158" s="60"/>
      <c r="HBT2158" s="60"/>
      <c r="HBU2158" s="60"/>
      <c r="HBV2158" s="60"/>
      <c r="HBW2158" s="60"/>
      <c r="HBX2158" s="60"/>
      <c r="HBY2158" s="60"/>
      <c r="HBZ2158" s="60"/>
      <c r="HCA2158" s="60"/>
      <c r="HCB2158" s="60"/>
      <c r="HCC2158" s="60"/>
      <c r="HCD2158" s="60"/>
      <c r="HCE2158" s="60"/>
      <c r="HCF2158" s="60"/>
      <c r="HCG2158" s="60"/>
      <c r="HCH2158" s="60"/>
      <c r="HCI2158" s="60"/>
      <c r="HCJ2158" s="60"/>
      <c r="HCK2158" s="60"/>
      <c r="HCL2158" s="60"/>
      <c r="HCM2158" s="60"/>
      <c r="HCN2158" s="60"/>
      <c r="HCO2158" s="60"/>
      <c r="HCP2158" s="60"/>
      <c r="HCQ2158" s="60"/>
      <c r="HCR2158" s="60"/>
      <c r="HCS2158" s="60"/>
      <c r="HCT2158" s="60"/>
      <c r="HCU2158" s="60"/>
      <c r="HCV2158" s="60"/>
      <c r="HCW2158" s="60"/>
      <c r="HCX2158" s="60"/>
      <c r="HCY2158" s="60"/>
      <c r="HCZ2158" s="60"/>
      <c r="HDA2158" s="60"/>
      <c r="HDB2158" s="60"/>
      <c r="HDC2158" s="60"/>
      <c r="HDD2158" s="60"/>
      <c r="HDE2158" s="60"/>
      <c r="HDF2158" s="60"/>
      <c r="HDG2158" s="60"/>
      <c r="HDH2158" s="60"/>
      <c r="HDI2158" s="60"/>
      <c r="HDJ2158" s="60"/>
      <c r="HDK2158" s="60"/>
      <c r="HDL2158" s="60"/>
      <c r="HDM2158" s="60"/>
      <c r="HDN2158" s="60"/>
      <c r="HDO2158" s="60"/>
      <c r="HDP2158" s="60"/>
      <c r="HDQ2158" s="60"/>
      <c r="HDR2158" s="60"/>
      <c r="HDS2158" s="60"/>
      <c r="HDT2158" s="60"/>
      <c r="HDU2158" s="60"/>
      <c r="HDV2158" s="60"/>
      <c r="HDW2158" s="60"/>
      <c r="HDX2158" s="60"/>
      <c r="HDY2158" s="60"/>
      <c r="HDZ2158" s="60"/>
      <c r="HEA2158" s="60"/>
      <c r="HEB2158" s="60"/>
      <c r="HEC2158" s="60"/>
      <c r="HED2158" s="60"/>
      <c r="HEE2158" s="60"/>
      <c r="HEF2158" s="60"/>
      <c r="HEG2158" s="60"/>
      <c r="HEH2158" s="60"/>
      <c r="HEI2158" s="60"/>
      <c r="HEJ2158" s="60"/>
      <c r="HEK2158" s="60"/>
      <c r="HEL2158" s="60"/>
      <c r="HEM2158" s="60"/>
      <c r="HEN2158" s="60"/>
      <c r="HEO2158" s="60"/>
      <c r="HEP2158" s="60"/>
      <c r="HEQ2158" s="60"/>
      <c r="HER2158" s="60"/>
      <c r="HES2158" s="60"/>
      <c r="HET2158" s="60"/>
      <c r="HEU2158" s="60"/>
      <c r="HEV2158" s="60"/>
      <c r="HEW2158" s="60"/>
      <c r="HEX2158" s="60"/>
      <c r="HEY2158" s="60"/>
      <c r="HEZ2158" s="60"/>
      <c r="HFA2158" s="60"/>
      <c r="HFB2158" s="60"/>
      <c r="HFC2158" s="60"/>
      <c r="HFD2158" s="60"/>
      <c r="HFE2158" s="60"/>
      <c r="HFF2158" s="60"/>
      <c r="HFG2158" s="60"/>
      <c r="HFH2158" s="60"/>
      <c r="HFI2158" s="60"/>
      <c r="HFJ2158" s="60"/>
      <c r="HFK2158" s="60"/>
      <c r="HFL2158" s="60"/>
      <c r="HFM2158" s="60"/>
      <c r="HFN2158" s="60"/>
      <c r="HFO2158" s="60"/>
      <c r="HFP2158" s="60"/>
      <c r="HFQ2158" s="60"/>
      <c r="HFR2158" s="60"/>
      <c r="HFS2158" s="60"/>
      <c r="HFT2158" s="60"/>
      <c r="HFU2158" s="60"/>
      <c r="HFV2158" s="60"/>
      <c r="HFW2158" s="60"/>
      <c r="HFX2158" s="60"/>
      <c r="HFY2158" s="60"/>
      <c r="HFZ2158" s="60"/>
      <c r="HGA2158" s="60"/>
      <c r="HGB2158" s="60"/>
      <c r="HGC2158" s="60"/>
      <c r="HGD2158" s="60"/>
      <c r="HGE2158" s="60"/>
      <c r="HGF2158" s="60"/>
      <c r="HGG2158" s="60"/>
      <c r="HGH2158" s="60"/>
      <c r="HGI2158" s="60"/>
      <c r="HGJ2158" s="60"/>
      <c r="HGK2158" s="60"/>
      <c r="HGL2158" s="60"/>
      <c r="HGM2158" s="60"/>
      <c r="HGN2158" s="60"/>
      <c r="HGO2158" s="60"/>
      <c r="HGP2158" s="60"/>
      <c r="HGQ2158" s="60"/>
      <c r="HGR2158" s="60"/>
      <c r="HGS2158" s="60"/>
      <c r="HGT2158" s="60"/>
      <c r="HGU2158" s="60"/>
      <c r="HGV2158" s="60"/>
      <c r="HGW2158" s="60"/>
      <c r="HGX2158" s="60"/>
      <c r="HGY2158" s="60"/>
      <c r="HGZ2158" s="60"/>
      <c r="HHA2158" s="60"/>
      <c r="HHB2158" s="60"/>
      <c r="HHC2158" s="60"/>
      <c r="HHD2158" s="60"/>
      <c r="HHE2158" s="60"/>
      <c r="HHF2158" s="60"/>
      <c r="HHG2158" s="60"/>
      <c r="HHH2158" s="60"/>
      <c r="HHI2158" s="60"/>
      <c r="HHJ2158" s="60"/>
      <c r="HHK2158" s="60"/>
      <c r="HHL2158" s="60"/>
      <c r="HHM2158" s="60"/>
      <c r="HHN2158" s="60"/>
      <c r="HHO2158" s="60"/>
      <c r="HHP2158" s="60"/>
      <c r="HHQ2158" s="60"/>
      <c r="HHR2158" s="60"/>
      <c r="HHS2158" s="60"/>
      <c r="HHT2158" s="60"/>
      <c r="HHU2158" s="60"/>
      <c r="HHV2158" s="60"/>
      <c r="HHW2158" s="60"/>
      <c r="HHX2158" s="60"/>
      <c r="HHY2158" s="60"/>
      <c r="HHZ2158" s="60"/>
      <c r="HIA2158" s="60"/>
      <c r="HIB2158" s="60"/>
      <c r="HIC2158" s="60"/>
      <c r="HID2158" s="60"/>
      <c r="HIE2158" s="60"/>
      <c r="HIF2158" s="60"/>
      <c r="HIG2158" s="60"/>
      <c r="HIH2158" s="60"/>
      <c r="HII2158" s="60"/>
      <c r="HIJ2158" s="60"/>
      <c r="HIK2158" s="60"/>
      <c r="HIL2158" s="60"/>
      <c r="HIM2158" s="60"/>
      <c r="HIN2158" s="60"/>
      <c r="HIO2158" s="60"/>
      <c r="HIP2158" s="60"/>
      <c r="HIQ2158" s="60"/>
      <c r="HIR2158" s="60"/>
      <c r="HIS2158" s="60"/>
      <c r="HIT2158" s="60"/>
      <c r="HIU2158" s="60"/>
      <c r="HIV2158" s="60"/>
      <c r="HIW2158" s="60"/>
      <c r="HIX2158" s="60"/>
      <c r="HIY2158" s="60"/>
      <c r="HIZ2158" s="60"/>
      <c r="HJA2158" s="60"/>
      <c r="HJB2158" s="60"/>
      <c r="HJC2158" s="60"/>
      <c r="HJD2158" s="60"/>
      <c r="HJE2158" s="60"/>
      <c r="HJF2158" s="60"/>
      <c r="HJG2158" s="60"/>
      <c r="HJH2158" s="60"/>
      <c r="HJI2158" s="60"/>
      <c r="HJJ2158" s="60"/>
      <c r="HJK2158" s="60"/>
      <c r="HJL2158" s="60"/>
      <c r="HJM2158" s="60"/>
      <c r="HJN2158" s="60"/>
      <c r="HJO2158" s="60"/>
      <c r="HJP2158" s="60"/>
      <c r="HJQ2158" s="60"/>
      <c r="HJR2158" s="60"/>
      <c r="HJS2158" s="60"/>
      <c r="HJT2158" s="60"/>
      <c r="HJU2158" s="60"/>
      <c r="HJV2158" s="60"/>
      <c r="HJW2158" s="60"/>
      <c r="HJX2158" s="60"/>
      <c r="HJY2158" s="60"/>
      <c r="HJZ2158" s="60"/>
      <c r="HKA2158" s="60"/>
      <c r="HKB2158" s="60"/>
      <c r="HKC2158" s="60"/>
      <c r="HKD2158" s="60"/>
      <c r="HKE2158" s="60"/>
      <c r="HKF2158" s="60"/>
      <c r="HKG2158" s="60"/>
      <c r="HKH2158" s="60"/>
      <c r="HKI2158" s="60"/>
      <c r="HKJ2158" s="60"/>
      <c r="HKK2158" s="60"/>
      <c r="HKL2158" s="60"/>
      <c r="HKM2158" s="60"/>
      <c r="HKN2158" s="60"/>
      <c r="HKO2158" s="60"/>
      <c r="HKP2158" s="60"/>
      <c r="HKQ2158" s="60"/>
      <c r="HKR2158" s="60"/>
      <c r="HKS2158" s="60"/>
      <c r="HKT2158" s="60"/>
      <c r="HKU2158" s="60"/>
      <c r="HKV2158" s="60"/>
      <c r="HKW2158" s="60"/>
      <c r="HKX2158" s="60"/>
      <c r="HKY2158" s="60"/>
      <c r="HKZ2158" s="60"/>
      <c r="HLA2158" s="60"/>
      <c r="HLB2158" s="60"/>
      <c r="HLC2158" s="60"/>
      <c r="HLD2158" s="60"/>
      <c r="HLE2158" s="60"/>
      <c r="HLF2158" s="60"/>
      <c r="HLG2158" s="60"/>
      <c r="HLH2158" s="60"/>
      <c r="HLI2158" s="60"/>
      <c r="HLJ2158" s="60"/>
      <c r="HLK2158" s="60"/>
      <c r="HLL2158" s="60"/>
      <c r="HLM2158" s="60"/>
      <c r="HLN2158" s="60"/>
      <c r="HLO2158" s="60"/>
      <c r="HLP2158" s="60"/>
      <c r="HLQ2158" s="60"/>
      <c r="HLR2158" s="60"/>
      <c r="HLS2158" s="60"/>
      <c r="HLT2158" s="60"/>
      <c r="HLU2158" s="60"/>
      <c r="HLV2158" s="60"/>
      <c r="HLW2158" s="60"/>
      <c r="HLX2158" s="60"/>
      <c r="HLY2158" s="60"/>
      <c r="HLZ2158" s="60"/>
      <c r="HMA2158" s="60"/>
      <c r="HMB2158" s="60"/>
      <c r="HMC2158" s="60"/>
      <c r="HMD2158" s="60"/>
      <c r="HME2158" s="60"/>
      <c r="HMF2158" s="60"/>
      <c r="HMG2158" s="60"/>
      <c r="HMH2158" s="60"/>
      <c r="HMI2158" s="60"/>
      <c r="HMJ2158" s="60"/>
      <c r="HMK2158" s="60"/>
      <c r="HML2158" s="60"/>
      <c r="HMM2158" s="60"/>
      <c r="HMN2158" s="60"/>
      <c r="HMO2158" s="60"/>
      <c r="HMP2158" s="60"/>
      <c r="HMQ2158" s="60"/>
      <c r="HMR2158" s="60"/>
      <c r="HMS2158" s="60"/>
      <c r="HMT2158" s="60"/>
      <c r="HMU2158" s="60"/>
      <c r="HMV2158" s="60"/>
      <c r="HMW2158" s="60"/>
      <c r="HMX2158" s="60"/>
      <c r="HMY2158" s="60"/>
      <c r="HMZ2158" s="60"/>
      <c r="HNA2158" s="60"/>
      <c r="HNB2158" s="60"/>
      <c r="HNC2158" s="60"/>
      <c r="HND2158" s="60"/>
      <c r="HNE2158" s="60"/>
      <c r="HNF2158" s="60"/>
      <c r="HNG2158" s="60"/>
      <c r="HNH2158" s="60"/>
      <c r="HNI2158" s="60"/>
      <c r="HNJ2158" s="60"/>
      <c r="HNK2158" s="60"/>
      <c r="HNL2158" s="60"/>
      <c r="HNM2158" s="60"/>
      <c r="HNN2158" s="60"/>
      <c r="HNO2158" s="60"/>
      <c r="HNP2158" s="60"/>
      <c r="HNQ2158" s="60"/>
      <c r="HNR2158" s="60"/>
      <c r="HNS2158" s="60"/>
      <c r="HNT2158" s="60"/>
      <c r="HNU2158" s="60"/>
      <c r="HNV2158" s="60"/>
      <c r="HNW2158" s="60"/>
      <c r="HNX2158" s="60"/>
      <c r="HNY2158" s="60"/>
      <c r="HNZ2158" s="60"/>
      <c r="HOA2158" s="60"/>
      <c r="HOB2158" s="60"/>
      <c r="HOC2158" s="60"/>
      <c r="HOD2158" s="60"/>
      <c r="HOE2158" s="60"/>
      <c r="HOF2158" s="60"/>
      <c r="HOG2158" s="60"/>
      <c r="HOH2158" s="60"/>
      <c r="HOI2158" s="60"/>
      <c r="HOJ2158" s="60"/>
      <c r="HOK2158" s="60"/>
      <c r="HOL2158" s="60"/>
      <c r="HOM2158" s="60"/>
      <c r="HON2158" s="60"/>
      <c r="HOO2158" s="60"/>
      <c r="HOP2158" s="60"/>
      <c r="HOQ2158" s="60"/>
      <c r="HOR2158" s="60"/>
      <c r="HOS2158" s="60"/>
      <c r="HOT2158" s="60"/>
      <c r="HOU2158" s="60"/>
      <c r="HOV2158" s="60"/>
      <c r="HOW2158" s="60"/>
      <c r="HOX2158" s="60"/>
      <c r="HOY2158" s="60"/>
      <c r="HOZ2158" s="60"/>
      <c r="HPA2158" s="60"/>
      <c r="HPB2158" s="60"/>
      <c r="HPC2158" s="60"/>
      <c r="HPD2158" s="60"/>
      <c r="HPE2158" s="60"/>
      <c r="HPF2158" s="60"/>
      <c r="HPG2158" s="60"/>
      <c r="HPH2158" s="60"/>
      <c r="HPI2158" s="60"/>
      <c r="HPJ2158" s="60"/>
      <c r="HPK2158" s="60"/>
      <c r="HPL2158" s="60"/>
      <c r="HPM2158" s="60"/>
      <c r="HPN2158" s="60"/>
      <c r="HPO2158" s="60"/>
      <c r="HPP2158" s="60"/>
      <c r="HPQ2158" s="60"/>
      <c r="HPR2158" s="60"/>
      <c r="HPS2158" s="60"/>
      <c r="HPT2158" s="60"/>
      <c r="HPU2158" s="60"/>
      <c r="HPV2158" s="60"/>
      <c r="HPW2158" s="60"/>
      <c r="HPX2158" s="60"/>
      <c r="HPY2158" s="60"/>
      <c r="HPZ2158" s="60"/>
      <c r="HQA2158" s="60"/>
      <c r="HQB2158" s="60"/>
      <c r="HQC2158" s="60"/>
      <c r="HQD2158" s="60"/>
      <c r="HQE2158" s="60"/>
      <c r="HQF2158" s="60"/>
      <c r="HQG2158" s="60"/>
      <c r="HQH2158" s="60"/>
      <c r="HQI2158" s="60"/>
      <c r="HQJ2158" s="60"/>
      <c r="HQK2158" s="60"/>
      <c r="HQL2158" s="60"/>
      <c r="HQM2158" s="60"/>
      <c r="HQN2158" s="60"/>
      <c r="HQO2158" s="60"/>
      <c r="HQP2158" s="60"/>
      <c r="HQQ2158" s="60"/>
      <c r="HQR2158" s="60"/>
      <c r="HQS2158" s="60"/>
      <c r="HQT2158" s="60"/>
      <c r="HQU2158" s="60"/>
      <c r="HQV2158" s="60"/>
      <c r="HQW2158" s="60"/>
      <c r="HQX2158" s="60"/>
      <c r="HQY2158" s="60"/>
      <c r="HQZ2158" s="60"/>
      <c r="HRA2158" s="60"/>
      <c r="HRB2158" s="60"/>
      <c r="HRC2158" s="60"/>
      <c r="HRD2158" s="60"/>
      <c r="HRE2158" s="60"/>
      <c r="HRF2158" s="60"/>
      <c r="HRG2158" s="60"/>
      <c r="HRH2158" s="60"/>
      <c r="HRI2158" s="60"/>
      <c r="HRJ2158" s="60"/>
      <c r="HRK2158" s="60"/>
      <c r="HRL2158" s="60"/>
      <c r="HRM2158" s="60"/>
      <c r="HRN2158" s="60"/>
      <c r="HRO2158" s="60"/>
      <c r="HRP2158" s="60"/>
      <c r="HRQ2158" s="60"/>
      <c r="HRR2158" s="60"/>
      <c r="HRS2158" s="60"/>
      <c r="HRT2158" s="60"/>
      <c r="HRU2158" s="60"/>
      <c r="HRV2158" s="60"/>
      <c r="HRW2158" s="60"/>
      <c r="HRX2158" s="60"/>
      <c r="HRY2158" s="60"/>
      <c r="HRZ2158" s="60"/>
      <c r="HSA2158" s="60"/>
      <c r="HSB2158" s="60"/>
      <c r="HSC2158" s="60"/>
      <c r="HSD2158" s="60"/>
      <c r="HSE2158" s="60"/>
      <c r="HSF2158" s="60"/>
      <c r="HSG2158" s="60"/>
      <c r="HSH2158" s="60"/>
      <c r="HSI2158" s="60"/>
      <c r="HSJ2158" s="60"/>
      <c r="HSK2158" s="60"/>
      <c r="HSL2158" s="60"/>
      <c r="HSM2158" s="60"/>
      <c r="HSN2158" s="60"/>
      <c r="HSO2158" s="60"/>
      <c r="HSP2158" s="60"/>
      <c r="HSQ2158" s="60"/>
      <c r="HSR2158" s="60"/>
      <c r="HSS2158" s="60"/>
      <c r="HST2158" s="60"/>
      <c r="HSU2158" s="60"/>
      <c r="HSV2158" s="60"/>
      <c r="HSW2158" s="60"/>
      <c r="HSX2158" s="60"/>
      <c r="HSY2158" s="60"/>
      <c r="HSZ2158" s="60"/>
      <c r="HTA2158" s="60"/>
      <c r="HTB2158" s="60"/>
      <c r="HTC2158" s="60"/>
      <c r="HTD2158" s="60"/>
      <c r="HTE2158" s="60"/>
      <c r="HTF2158" s="60"/>
      <c r="HTG2158" s="60"/>
      <c r="HTH2158" s="60"/>
      <c r="HTI2158" s="60"/>
      <c r="HTJ2158" s="60"/>
      <c r="HTK2158" s="60"/>
      <c r="HTL2158" s="60"/>
      <c r="HTM2158" s="60"/>
      <c r="HTN2158" s="60"/>
      <c r="HTO2158" s="60"/>
      <c r="HTP2158" s="60"/>
      <c r="HTQ2158" s="60"/>
      <c r="HTR2158" s="60"/>
      <c r="HTS2158" s="60"/>
      <c r="HTT2158" s="60"/>
      <c r="HTU2158" s="60"/>
      <c r="HTV2158" s="60"/>
      <c r="HTW2158" s="60"/>
      <c r="HTX2158" s="60"/>
      <c r="HTY2158" s="60"/>
      <c r="HTZ2158" s="60"/>
      <c r="HUA2158" s="60"/>
      <c r="HUB2158" s="60"/>
      <c r="HUC2158" s="60"/>
      <c r="HUD2158" s="60"/>
      <c r="HUE2158" s="60"/>
      <c r="HUF2158" s="60"/>
      <c r="HUG2158" s="60"/>
      <c r="HUH2158" s="60"/>
      <c r="HUI2158" s="60"/>
      <c r="HUJ2158" s="60"/>
      <c r="HUK2158" s="60"/>
      <c r="HUL2158" s="60"/>
      <c r="HUM2158" s="60"/>
      <c r="HUN2158" s="60"/>
      <c r="HUO2158" s="60"/>
      <c r="HUP2158" s="60"/>
      <c r="HUQ2158" s="60"/>
      <c r="HUR2158" s="60"/>
      <c r="HUS2158" s="60"/>
      <c r="HUT2158" s="60"/>
      <c r="HUU2158" s="60"/>
      <c r="HUV2158" s="60"/>
      <c r="HUW2158" s="60"/>
      <c r="HUX2158" s="60"/>
      <c r="HUY2158" s="60"/>
      <c r="HUZ2158" s="60"/>
      <c r="HVA2158" s="60"/>
      <c r="HVB2158" s="60"/>
      <c r="HVC2158" s="60"/>
      <c r="HVD2158" s="60"/>
      <c r="HVE2158" s="60"/>
      <c r="HVF2158" s="60"/>
      <c r="HVG2158" s="60"/>
      <c r="HVH2158" s="60"/>
      <c r="HVI2158" s="60"/>
      <c r="HVJ2158" s="60"/>
      <c r="HVK2158" s="60"/>
      <c r="HVL2158" s="60"/>
      <c r="HVM2158" s="60"/>
      <c r="HVN2158" s="60"/>
      <c r="HVO2158" s="60"/>
      <c r="HVP2158" s="60"/>
      <c r="HVQ2158" s="60"/>
      <c r="HVR2158" s="60"/>
      <c r="HVS2158" s="60"/>
      <c r="HVT2158" s="60"/>
      <c r="HVU2158" s="60"/>
      <c r="HVV2158" s="60"/>
      <c r="HVW2158" s="60"/>
      <c r="HVX2158" s="60"/>
      <c r="HVY2158" s="60"/>
      <c r="HVZ2158" s="60"/>
      <c r="HWA2158" s="60"/>
      <c r="HWB2158" s="60"/>
      <c r="HWC2158" s="60"/>
      <c r="HWD2158" s="60"/>
      <c r="HWE2158" s="60"/>
      <c r="HWF2158" s="60"/>
      <c r="HWG2158" s="60"/>
      <c r="HWH2158" s="60"/>
      <c r="HWI2158" s="60"/>
      <c r="HWJ2158" s="60"/>
      <c r="HWK2158" s="60"/>
      <c r="HWL2158" s="60"/>
      <c r="HWM2158" s="60"/>
      <c r="HWN2158" s="60"/>
      <c r="HWO2158" s="60"/>
      <c r="HWP2158" s="60"/>
      <c r="HWQ2158" s="60"/>
      <c r="HWR2158" s="60"/>
      <c r="HWS2158" s="60"/>
      <c r="HWT2158" s="60"/>
      <c r="HWU2158" s="60"/>
      <c r="HWV2158" s="60"/>
      <c r="HWW2158" s="60"/>
      <c r="HWX2158" s="60"/>
      <c r="HWY2158" s="60"/>
      <c r="HWZ2158" s="60"/>
      <c r="HXA2158" s="60"/>
      <c r="HXB2158" s="60"/>
      <c r="HXC2158" s="60"/>
      <c r="HXD2158" s="60"/>
      <c r="HXE2158" s="60"/>
      <c r="HXF2158" s="60"/>
      <c r="HXG2158" s="60"/>
      <c r="HXH2158" s="60"/>
      <c r="HXI2158" s="60"/>
      <c r="HXJ2158" s="60"/>
      <c r="HXK2158" s="60"/>
      <c r="HXL2158" s="60"/>
      <c r="HXM2158" s="60"/>
      <c r="HXN2158" s="60"/>
      <c r="HXO2158" s="60"/>
      <c r="HXP2158" s="60"/>
      <c r="HXQ2158" s="60"/>
      <c r="HXR2158" s="60"/>
      <c r="HXS2158" s="60"/>
      <c r="HXT2158" s="60"/>
      <c r="HXU2158" s="60"/>
      <c r="HXV2158" s="60"/>
      <c r="HXW2158" s="60"/>
      <c r="HXX2158" s="60"/>
      <c r="HXY2158" s="60"/>
      <c r="HXZ2158" s="60"/>
      <c r="HYA2158" s="60"/>
      <c r="HYB2158" s="60"/>
      <c r="HYC2158" s="60"/>
      <c r="HYD2158" s="60"/>
      <c r="HYE2158" s="60"/>
      <c r="HYF2158" s="60"/>
      <c r="HYG2158" s="60"/>
      <c r="HYH2158" s="60"/>
      <c r="HYI2158" s="60"/>
      <c r="HYJ2158" s="60"/>
      <c r="HYK2158" s="60"/>
      <c r="HYL2158" s="60"/>
      <c r="HYM2158" s="60"/>
      <c r="HYN2158" s="60"/>
      <c r="HYO2158" s="60"/>
      <c r="HYP2158" s="60"/>
      <c r="HYQ2158" s="60"/>
      <c r="HYR2158" s="60"/>
      <c r="HYS2158" s="60"/>
      <c r="HYT2158" s="60"/>
      <c r="HYU2158" s="60"/>
      <c r="HYV2158" s="60"/>
      <c r="HYW2158" s="60"/>
      <c r="HYX2158" s="60"/>
      <c r="HYY2158" s="60"/>
      <c r="HYZ2158" s="60"/>
      <c r="HZA2158" s="60"/>
      <c r="HZB2158" s="60"/>
      <c r="HZC2158" s="60"/>
      <c r="HZD2158" s="60"/>
      <c r="HZE2158" s="60"/>
      <c r="HZF2158" s="60"/>
      <c r="HZG2158" s="60"/>
      <c r="HZH2158" s="60"/>
      <c r="HZI2158" s="60"/>
      <c r="HZJ2158" s="60"/>
      <c r="HZK2158" s="60"/>
      <c r="HZL2158" s="60"/>
      <c r="HZM2158" s="60"/>
      <c r="HZN2158" s="60"/>
      <c r="HZO2158" s="60"/>
      <c r="HZP2158" s="60"/>
      <c r="HZQ2158" s="60"/>
      <c r="HZR2158" s="60"/>
      <c r="HZS2158" s="60"/>
      <c r="HZT2158" s="60"/>
      <c r="HZU2158" s="60"/>
      <c r="HZV2158" s="60"/>
      <c r="HZW2158" s="60"/>
      <c r="HZX2158" s="60"/>
      <c r="HZY2158" s="60"/>
      <c r="HZZ2158" s="60"/>
      <c r="IAA2158" s="60"/>
      <c r="IAB2158" s="60"/>
      <c r="IAC2158" s="60"/>
      <c r="IAD2158" s="60"/>
      <c r="IAE2158" s="60"/>
      <c r="IAF2158" s="60"/>
      <c r="IAG2158" s="60"/>
      <c r="IAH2158" s="60"/>
      <c r="IAI2158" s="60"/>
      <c r="IAJ2158" s="60"/>
      <c r="IAK2158" s="60"/>
      <c r="IAL2158" s="60"/>
      <c r="IAM2158" s="60"/>
      <c r="IAN2158" s="60"/>
      <c r="IAO2158" s="60"/>
      <c r="IAP2158" s="60"/>
      <c r="IAQ2158" s="60"/>
      <c r="IAR2158" s="60"/>
      <c r="IAS2158" s="60"/>
      <c r="IAT2158" s="60"/>
      <c r="IAU2158" s="60"/>
      <c r="IAV2158" s="60"/>
      <c r="IAW2158" s="60"/>
      <c r="IAX2158" s="60"/>
      <c r="IAY2158" s="60"/>
      <c r="IAZ2158" s="60"/>
      <c r="IBA2158" s="60"/>
      <c r="IBB2158" s="60"/>
      <c r="IBC2158" s="60"/>
      <c r="IBD2158" s="60"/>
      <c r="IBE2158" s="60"/>
      <c r="IBF2158" s="60"/>
      <c r="IBG2158" s="60"/>
      <c r="IBH2158" s="60"/>
      <c r="IBI2158" s="60"/>
      <c r="IBJ2158" s="60"/>
      <c r="IBK2158" s="60"/>
      <c r="IBL2158" s="60"/>
      <c r="IBM2158" s="60"/>
      <c r="IBN2158" s="60"/>
      <c r="IBO2158" s="60"/>
      <c r="IBP2158" s="60"/>
      <c r="IBQ2158" s="60"/>
      <c r="IBR2158" s="60"/>
      <c r="IBS2158" s="60"/>
      <c r="IBT2158" s="60"/>
      <c r="IBU2158" s="60"/>
      <c r="IBV2158" s="60"/>
      <c r="IBW2158" s="60"/>
      <c r="IBX2158" s="60"/>
      <c r="IBY2158" s="60"/>
      <c r="IBZ2158" s="60"/>
      <c r="ICA2158" s="60"/>
      <c r="ICB2158" s="60"/>
      <c r="ICC2158" s="60"/>
      <c r="ICD2158" s="60"/>
      <c r="ICE2158" s="60"/>
      <c r="ICF2158" s="60"/>
      <c r="ICG2158" s="60"/>
      <c r="ICH2158" s="60"/>
      <c r="ICI2158" s="60"/>
      <c r="ICJ2158" s="60"/>
      <c r="ICK2158" s="60"/>
      <c r="ICL2158" s="60"/>
      <c r="ICM2158" s="60"/>
      <c r="ICN2158" s="60"/>
      <c r="ICO2158" s="60"/>
      <c r="ICP2158" s="60"/>
      <c r="ICQ2158" s="60"/>
      <c r="ICR2158" s="60"/>
      <c r="ICS2158" s="60"/>
      <c r="ICT2158" s="60"/>
      <c r="ICU2158" s="60"/>
      <c r="ICV2158" s="60"/>
      <c r="ICW2158" s="60"/>
      <c r="ICX2158" s="60"/>
      <c r="ICY2158" s="60"/>
      <c r="ICZ2158" s="60"/>
      <c r="IDA2158" s="60"/>
      <c r="IDB2158" s="60"/>
      <c r="IDC2158" s="60"/>
      <c r="IDD2158" s="60"/>
      <c r="IDE2158" s="60"/>
      <c r="IDF2158" s="60"/>
      <c r="IDG2158" s="60"/>
      <c r="IDH2158" s="60"/>
      <c r="IDI2158" s="60"/>
      <c r="IDJ2158" s="60"/>
      <c r="IDK2158" s="60"/>
      <c r="IDL2158" s="60"/>
      <c r="IDM2158" s="60"/>
      <c r="IDN2158" s="60"/>
      <c r="IDO2158" s="60"/>
      <c r="IDP2158" s="60"/>
      <c r="IDQ2158" s="60"/>
      <c r="IDR2158" s="60"/>
      <c r="IDS2158" s="60"/>
      <c r="IDT2158" s="60"/>
      <c r="IDU2158" s="60"/>
      <c r="IDV2158" s="60"/>
      <c r="IDW2158" s="60"/>
      <c r="IDX2158" s="60"/>
      <c r="IDY2158" s="60"/>
      <c r="IDZ2158" s="60"/>
      <c r="IEA2158" s="60"/>
      <c r="IEB2158" s="60"/>
      <c r="IEC2158" s="60"/>
      <c r="IED2158" s="60"/>
      <c r="IEE2158" s="60"/>
      <c r="IEF2158" s="60"/>
      <c r="IEG2158" s="60"/>
      <c r="IEH2158" s="60"/>
      <c r="IEI2158" s="60"/>
      <c r="IEJ2158" s="60"/>
      <c r="IEK2158" s="60"/>
      <c r="IEL2158" s="60"/>
      <c r="IEM2158" s="60"/>
      <c r="IEN2158" s="60"/>
      <c r="IEO2158" s="60"/>
      <c r="IEP2158" s="60"/>
      <c r="IEQ2158" s="60"/>
      <c r="IER2158" s="60"/>
      <c r="IES2158" s="60"/>
      <c r="IET2158" s="60"/>
      <c r="IEU2158" s="60"/>
      <c r="IEV2158" s="60"/>
      <c r="IEW2158" s="60"/>
      <c r="IEX2158" s="60"/>
      <c r="IEY2158" s="60"/>
      <c r="IEZ2158" s="60"/>
      <c r="IFA2158" s="60"/>
      <c r="IFB2158" s="60"/>
      <c r="IFC2158" s="60"/>
      <c r="IFD2158" s="60"/>
      <c r="IFE2158" s="60"/>
      <c r="IFF2158" s="60"/>
      <c r="IFG2158" s="60"/>
      <c r="IFH2158" s="60"/>
      <c r="IFI2158" s="60"/>
      <c r="IFJ2158" s="60"/>
      <c r="IFK2158" s="60"/>
      <c r="IFL2158" s="60"/>
      <c r="IFM2158" s="60"/>
      <c r="IFN2158" s="60"/>
      <c r="IFO2158" s="60"/>
      <c r="IFP2158" s="60"/>
      <c r="IFQ2158" s="60"/>
      <c r="IFR2158" s="60"/>
      <c r="IFS2158" s="60"/>
      <c r="IFT2158" s="60"/>
      <c r="IFU2158" s="60"/>
      <c r="IFV2158" s="60"/>
      <c r="IFW2158" s="60"/>
      <c r="IFX2158" s="60"/>
      <c r="IFY2158" s="60"/>
      <c r="IFZ2158" s="60"/>
      <c r="IGA2158" s="60"/>
      <c r="IGB2158" s="60"/>
      <c r="IGC2158" s="60"/>
      <c r="IGD2158" s="60"/>
      <c r="IGE2158" s="60"/>
      <c r="IGF2158" s="60"/>
      <c r="IGG2158" s="60"/>
      <c r="IGH2158" s="60"/>
      <c r="IGI2158" s="60"/>
      <c r="IGJ2158" s="60"/>
      <c r="IGK2158" s="60"/>
      <c r="IGL2158" s="60"/>
      <c r="IGM2158" s="60"/>
      <c r="IGN2158" s="60"/>
      <c r="IGO2158" s="60"/>
      <c r="IGP2158" s="60"/>
      <c r="IGQ2158" s="60"/>
      <c r="IGR2158" s="60"/>
      <c r="IGS2158" s="60"/>
      <c r="IGT2158" s="60"/>
      <c r="IGU2158" s="60"/>
      <c r="IGV2158" s="60"/>
      <c r="IGW2158" s="60"/>
      <c r="IGX2158" s="60"/>
      <c r="IGY2158" s="60"/>
      <c r="IGZ2158" s="60"/>
      <c r="IHA2158" s="60"/>
      <c r="IHB2158" s="60"/>
      <c r="IHC2158" s="60"/>
      <c r="IHD2158" s="60"/>
      <c r="IHE2158" s="60"/>
      <c r="IHF2158" s="60"/>
      <c r="IHG2158" s="60"/>
      <c r="IHH2158" s="60"/>
      <c r="IHI2158" s="60"/>
      <c r="IHJ2158" s="60"/>
      <c r="IHK2158" s="60"/>
      <c r="IHL2158" s="60"/>
      <c r="IHM2158" s="60"/>
      <c r="IHN2158" s="60"/>
      <c r="IHO2158" s="60"/>
      <c r="IHP2158" s="60"/>
      <c r="IHQ2158" s="60"/>
      <c r="IHR2158" s="60"/>
      <c r="IHS2158" s="60"/>
      <c r="IHT2158" s="60"/>
      <c r="IHU2158" s="60"/>
      <c r="IHV2158" s="60"/>
      <c r="IHW2158" s="60"/>
      <c r="IHX2158" s="60"/>
      <c r="IHY2158" s="60"/>
      <c r="IHZ2158" s="60"/>
      <c r="IIA2158" s="60"/>
      <c r="IIB2158" s="60"/>
      <c r="IIC2158" s="60"/>
      <c r="IID2158" s="60"/>
      <c r="IIE2158" s="60"/>
      <c r="IIF2158" s="60"/>
      <c r="IIG2158" s="60"/>
      <c r="IIH2158" s="60"/>
      <c r="III2158" s="60"/>
      <c r="IIJ2158" s="60"/>
      <c r="IIK2158" s="60"/>
      <c r="IIL2158" s="60"/>
      <c r="IIM2158" s="60"/>
      <c r="IIN2158" s="60"/>
      <c r="IIO2158" s="60"/>
      <c r="IIP2158" s="60"/>
      <c r="IIQ2158" s="60"/>
      <c r="IIR2158" s="60"/>
      <c r="IIS2158" s="60"/>
      <c r="IIT2158" s="60"/>
      <c r="IIU2158" s="60"/>
      <c r="IIV2158" s="60"/>
      <c r="IIW2158" s="60"/>
      <c r="IIX2158" s="60"/>
      <c r="IIY2158" s="60"/>
      <c r="IIZ2158" s="60"/>
      <c r="IJA2158" s="60"/>
      <c r="IJB2158" s="60"/>
      <c r="IJC2158" s="60"/>
      <c r="IJD2158" s="60"/>
      <c r="IJE2158" s="60"/>
      <c r="IJF2158" s="60"/>
      <c r="IJG2158" s="60"/>
      <c r="IJH2158" s="60"/>
      <c r="IJI2158" s="60"/>
      <c r="IJJ2158" s="60"/>
      <c r="IJK2158" s="60"/>
      <c r="IJL2158" s="60"/>
      <c r="IJM2158" s="60"/>
      <c r="IJN2158" s="60"/>
      <c r="IJO2158" s="60"/>
      <c r="IJP2158" s="60"/>
      <c r="IJQ2158" s="60"/>
      <c r="IJR2158" s="60"/>
      <c r="IJS2158" s="60"/>
      <c r="IJT2158" s="60"/>
      <c r="IJU2158" s="60"/>
      <c r="IJV2158" s="60"/>
      <c r="IJW2158" s="60"/>
      <c r="IJX2158" s="60"/>
      <c r="IJY2158" s="60"/>
      <c r="IJZ2158" s="60"/>
      <c r="IKA2158" s="60"/>
      <c r="IKB2158" s="60"/>
      <c r="IKC2158" s="60"/>
      <c r="IKD2158" s="60"/>
      <c r="IKE2158" s="60"/>
      <c r="IKF2158" s="60"/>
      <c r="IKG2158" s="60"/>
      <c r="IKH2158" s="60"/>
      <c r="IKI2158" s="60"/>
      <c r="IKJ2158" s="60"/>
      <c r="IKK2158" s="60"/>
      <c r="IKL2158" s="60"/>
      <c r="IKM2158" s="60"/>
      <c r="IKN2158" s="60"/>
      <c r="IKO2158" s="60"/>
      <c r="IKP2158" s="60"/>
      <c r="IKQ2158" s="60"/>
      <c r="IKR2158" s="60"/>
      <c r="IKS2158" s="60"/>
      <c r="IKT2158" s="60"/>
      <c r="IKU2158" s="60"/>
      <c r="IKV2158" s="60"/>
      <c r="IKW2158" s="60"/>
      <c r="IKX2158" s="60"/>
      <c r="IKY2158" s="60"/>
      <c r="IKZ2158" s="60"/>
      <c r="ILA2158" s="60"/>
      <c r="ILB2158" s="60"/>
      <c r="ILC2158" s="60"/>
      <c r="ILD2158" s="60"/>
      <c r="ILE2158" s="60"/>
      <c r="ILF2158" s="60"/>
      <c r="ILG2158" s="60"/>
      <c r="ILH2158" s="60"/>
      <c r="ILI2158" s="60"/>
      <c r="ILJ2158" s="60"/>
      <c r="ILK2158" s="60"/>
      <c r="ILL2158" s="60"/>
      <c r="ILM2158" s="60"/>
      <c r="ILN2158" s="60"/>
      <c r="ILO2158" s="60"/>
      <c r="ILP2158" s="60"/>
      <c r="ILQ2158" s="60"/>
      <c r="ILR2158" s="60"/>
      <c r="ILS2158" s="60"/>
      <c r="ILT2158" s="60"/>
      <c r="ILU2158" s="60"/>
      <c r="ILV2158" s="60"/>
      <c r="ILW2158" s="60"/>
      <c r="ILX2158" s="60"/>
      <c r="ILY2158" s="60"/>
      <c r="ILZ2158" s="60"/>
      <c r="IMA2158" s="60"/>
      <c r="IMB2158" s="60"/>
      <c r="IMC2158" s="60"/>
      <c r="IMD2158" s="60"/>
      <c r="IME2158" s="60"/>
      <c r="IMF2158" s="60"/>
      <c r="IMG2158" s="60"/>
      <c r="IMH2158" s="60"/>
      <c r="IMI2158" s="60"/>
      <c r="IMJ2158" s="60"/>
      <c r="IMK2158" s="60"/>
      <c r="IML2158" s="60"/>
      <c r="IMM2158" s="60"/>
      <c r="IMN2158" s="60"/>
      <c r="IMO2158" s="60"/>
      <c r="IMP2158" s="60"/>
      <c r="IMQ2158" s="60"/>
      <c r="IMR2158" s="60"/>
      <c r="IMS2158" s="60"/>
      <c r="IMT2158" s="60"/>
      <c r="IMU2158" s="60"/>
      <c r="IMV2158" s="60"/>
      <c r="IMW2158" s="60"/>
      <c r="IMX2158" s="60"/>
      <c r="IMY2158" s="60"/>
      <c r="IMZ2158" s="60"/>
      <c r="INA2158" s="60"/>
      <c r="INB2158" s="60"/>
      <c r="INC2158" s="60"/>
      <c r="IND2158" s="60"/>
      <c r="INE2158" s="60"/>
      <c r="INF2158" s="60"/>
      <c r="ING2158" s="60"/>
      <c r="INH2158" s="60"/>
      <c r="INI2158" s="60"/>
      <c r="INJ2158" s="60"/>
      <c r="INK2158" s="60"/>
      <c r="INL2158" s="60"/>
      <c r="INM2158" s="60"/>
      <c r="INN2158" s="60"/>
      <c r="INO2158" s="60"/>
      <c r="INP2158" s="60"/>
      <c r="INQ2158" s="60"/>
      <c r="INR2158" s="60"/>
      <c r="INS2158" s="60"/>
      <c r="INT2158" s="60"/>
      <c r="INU2158" s="60"/>
      <c r="INV2158" s="60"/>
      <c r="INW2158" s="60"/>
      <c r="INX2158" s="60"/>
      <c r="INY2158" s="60"/>
      <c r="INZ2158" s="60"/>
      <c r="IOA2158" s="60"/>
      <c r="IOB2158" s="60"/>
      <c r="IOC2158" s="60"/>
      <c r="IOD2158" s="60"/>
      <c r="IOE2158" s="60"/>
      <c r="IOF2158" s="60"/>
      <c r="IOG2158" s="60"/>
      <c r="IOH2158" s="60"/>
      <c r="IOI2158" s="60"/>
      <c r="IOJ2158" s="60"/>
      <c r="IOK2158" s="60"/>
      <c r="IOL2158" s="60"/>
      <c r="IOM2158" s="60"/>
      <c r="ION2158" s="60"/>
      <c r="IOO2158" s="60"/>
      <c r="IOP2158" s="60"/>
      <c r="IOQ2158" s="60"/>
      <c r="IOR2158" s="60"/>
      <c r="IOS2158" s="60"/>
      <c r="IOT2158" s="60"/>
      <c r="IOU2158" s="60"/>
      <c r="IOV2158" s="60"/>
      <c r="IOW2158" s="60"/>
      <c r="IOX2158" s="60"/>
      <c r="IOY2158" s="60"/>
      <c r="IOZ2158" s="60"/>
      <c r="IPA2158" s="60"/>
      <c r="IPB2158" s="60"/>
      <c r="IPC2158" s="60"/>
      <c r="IPD2158" s="60"/>
      <c r="IPE2158" s="60"/>
      <c r="IPF2158" s="60"/>
      <c r="IPG2158" s="60"/>
      <c r="IPH2158" s="60"/>
      <c r="IPI2158" s="60"/>
      <c r="IPJ2158" s="60"/>
      <c r="IPK2158" s="60"/>
      <c r="IPL2158" s="60"/>
      <c r="IPM2158" s="60"/>
      <c r="IPN2158" s="60"/>
      <c r="IPO2158" s="60"/>
      <c r="IPP2158" s="60"/>
      <c r="IPQ2158" s="60"/>
      <c r="IPR2158" s="60"/>
      <c r="IPS2158" s="60"/>
      <c r="IPT2158" s="60"/>
      <c r="IPU2158" s="60"/>
      <c r="IPV2158" s="60"/>
      <c r="IPW2158" s="60"/>
      <c r="IPX2158" s="60"/>
      <c r="IPY2158" s="60"/>
      <c r="IPZ2158" s="60"/>
      <c r="IQA2158" s="60"/>
      <c r="IQB2158" s="60"/>
      <c r="IQC2158" s="60"/>
      <c r="IQD2158" s="60"/>
      <c r="IQE2158" s="60"/>
      <c r="IQF2158" s="60"/>
      <c r="IQG2158" s="60"/>
      <c r="IQH2158" s="60"/>
      <c r="IQI2158" s="60"/>
      <c r="IQJ2158" s="60"/>
      <c r="IQK2158" s="60"/>
      <c r="IQL2158" s="60"/>
      <c r="IQM2158" s="60"/>
      <c r="IQN2158" s="60"/>
      <c r="IQO2158" s="60"/>
      <c r="IQP2158" s="60"/>
      <c r="IQQ2158" s="60"/>
      <c r="IQR2158" s="60"/>
      <c r="IQS2158" s="60"/>
      <c r="IQT2158" s="60"/>
      <c r="IQU2158" s="60"/>
      <c r="IQV2158" s="60"/>
      <c r="IQW2158" s="60"/>
      <c r="IQX2158" s="60"/>
      <c r="IQY2158" s="60"/>
      <c r="IQZ2158" s="60"/>
      <c r="IRA2158" s="60"/>
      <c r="IRB2158" s="60"/>
      <c r="IRC2158" s="60"/>
      <c r="IRD2158" s="60"/>
      <c r="IRE2158" s="60"/>
      <c r="IRF2158" s="60"/>
      <c r="IRG2158" s="60"/>
      <c r="IRH2158" s="60"/>
      <c r="IRI2158" s="60"/>
      <c r="IRJ2158" s="60"/>
      <c r="IRK2158" s="60"/>
      <c r="IRL2158" s="60"/>
      <c r="IRM2158" s="60"/>
      <c r="IRN2158" s="60"/>
      <c r="IRO2158" s="60"/>
      <c r="IRP2158" s="60"/>
      <c r="IRQ2158" s="60"/>
      <c r="IRR2158" s="60"/>
      <c r="IRS2158" s="60"/>
      <c r="IRT2158" s="60"/>
      <c r="IRU2158" s="60"/>
      <c r="IRV2158" s="60"/>
      <c r="IRW2158" s="60"/>
      <c r="IRX2158" s="60"/>
      <c r="IRY2158" s="60"/>
      <c r="IRZ2158" s="60"/>
      <c r="ISA2158" s="60"/>
      <c r="ISB2158" s="60"/>
      <c r="ISC2158" s="60"/>
      <c r="ISD2158" s="60"/>
      <c r="ISE2158" s="60"/>
      <c r="ISF2158" s="60"/>
      <c r="ISG2158" s="60"/>
      <c r="ISH2158" s="60"/>
      <c r="ISI2158" s="60"/>
      <c r="ISJ2158" s="60"/>
      <c r="ISK2158" s="60"/>
      <c r="ISL2158" s="60"/>
      <c r="ISM2158" s="60"/>
      <c r="ISN2158" s="60"/>
      <c r="ISO2158" s="60"/>
      <c r="ISP2158" s="60"/>
      <c r="ISQ2158" s="60"/>
      <c r="ISR2158" s="60"/>
      <c r="ISS2158" s="60"/>
      <c r="IST2158" s="60"/>
      <c r="ISU2158" s="60"/>
      <c r="ISV2158" s="60"/>
      <c r="ISW2158" s="60"/>
      <c r="ISX2158" s="60"/>
      <c r="ISY2158" s="60"/>
      <c r="ISZ2158" s="60"/>
      <c r="ITA2158" s="60"/>
      <c r="ITB2158" s="60"/>
      <c r="ITC2158" s="60"/>
      <c r="ITD2158" s="60"/>
      <c r="ITE2158" s="60"/>
      <c r="ITF2158" s="60"/>
      <c r="ITG2158" s="60"/>
      <c r="ITH2158" s="60"/>
      <c r="ITI2158" s="60"/>
      <c r="ITJ2158" s="60"/>
      <c r="ITK2158" s="60"/>
      <c r="ITL2158" s="60"/>
      <c r="ITM2158" s="60"/>
      <c r="ITN2158" s="60"/>
      <c r="ITO2158" s="60"/>
      <c r="ITP2158" s="60"/>
      <c r="ITQ2158" s="60"/>
      <c r="ITR2158" s="60"/>
      <c r="ITS2158" s="60"/>
      <c r="ITT2158" s="60"/>
      <c r="ITU2158" s="60"/>
      <c r="ITV2158" s="60"/>
      <c r="ITW2158" s="60"/>
      <c r="ITX2158" s="60"/>
      <c r="ITY2158" s="60"/>
      <c r="ITZ2158" s="60"/>
      <c r="IUA2158" s="60"/>
      <c r="IUB2158" s="60"/>
      <c r="IUC2158" s="60"/>
      <c r="IUD2158" s="60"/>
      <c r="IUE2158" s="60"/>
      <c r="IUF2158" s="60"/>
      <c r="IUG2158" s="60"/>
      <c r="IUH2158" s="60"/>
      <c r="IUI2158" s="60"/>
      <c r="IUJ2158" s="60"/>
      <c r="IUK2158" s="60"/>
      <c r="IUL2158" s="60"/>
      <c r="IUM2158" s="60"/>
      <c r="IUN2158" s="60"/>
      <c r="IUO2158" s="60"/>
      <c r="IUP2158" s="60"/>
      <c r="IUQ2158" s="60"/>
      <c r="IUR2158" s="60"/>
      <c r="IUS2158" s="60"/>
      <c r="IUT2158" s="60"/>
      <c r="IUU2158" s="60"/>
      <c r="IUV2158" s="60"/>
      <c r="IUW2158" s="60"/>
      <c r="IUX2158" s="60"/>
      <c r="IUY2158" s="60"/>
      <c r="IUZ2158" s="60"/>
      <c r="IVA2158" s="60"/>
      <c r="IVB2158" s="60"/>
      <c r="IVC2158" s="60"/>
      <c r="IVD2158" s="60"/>
      <c r="IVE2158" s="60"/>
      <c r="IVF2158" s="60"/>
      <c r="IVG2158" s="60"/>
      <c r="IVH2158" s="60"/>
      <c r="IVI2158" s="60"/>
      <c r="IVJ2158" s="60"/>
      <c r="IVK2158" s="60"/>
      <c r="IVL2158" s="60"/>
      <c r="IVM2158" s="60"/>
      <c r="IVN2158" s="60"/>
      <c r="IVO2158" s="60"/>
      <c r="IVP2158" s="60"/>
      <c r="IVQ2158" s="60"/>
      <c r="IVR2158" s="60"/>
      <c r="IVS2158" s="60"/>
      <c r="IVT2158" s="60"/>
      <c r="IVU2158" s="60"/>
      <c r="IVV2158" s="60"/>
      <c r="IVW2158" s="60"/>
      <c r="IVX2158" s="60"/>
      <c r="IVY2158" s="60"/>
      <c r="IVZ2158" s="60"/>
      <c r="IWA2158" s="60"/>
      <c r="IWB2158" s="60"/>
      <c r="IWC2158" s="60"/>
      <c r="IWD2158" s="60"/>
      <c r="IWE2158" s="60"/>
      <c r="IWF2158" s="60"/>
      <c r="IWG2158" s="60"/>
      <c r="IWH2158" s="60"/>
      <c r="IWI2158" s="60"/>
      <c r="IWJ2158" s="60"/>
      <c r="IWK2158" s="60"/>
      <c r="IWL2158" s="60"/>
      <c r="IWM2158" s="60"/>
      <c r="IWN2158" s="60"/>
      <c r="IWO2158" s="60"/>
      <c r="IWP2158" s="60"/>
      <c r="IWQ2158" s="60"/>
      <c r="IWR2158" s="60"/>
      <c r="IWS2158" s="60"/>
      <c r="IWT2158" s="60"/>
      <c r="IWU2158" s="60"/>
      <c r="IWV2158" s="60"/>
      <c r="IWW2158" s="60"/>
      <c r="IWX2158" s="60"/>
      <c r="IWY2158" s="60"/>
      <c r="IWZ2158" s="60"/>
      <c r="IXA2158" s="60"/>
      <c r="IXB2158" s="60"/>
      <c r="IXC2158" s="60"/>
      <c r="IXD2158" s="60"/>
      <c r="IXE2158" s="60"/>
      <c r="IXF2158" s="60"/>
      <c r="IXG2158" s="60"/>
      <c r="IXH2158" s="60"/>
      <c r="IXI2158" s="60"/>
      <c r="IXJ2158" s="60"/>
      <c r="IXK2158" s="60"/>
      <c r="IXL2158" s="60"/>
      <c r="IXM2158" s="60"/>
      <c r="IXN2158" s="60"/>
      <c r="IXO2158" s="60"/>
      <c r="IXP2158" s="60"/>
      <c r="IXQ2158" s="60"/>
      <c r="IXR2158" s="60"/>
      <c r="IXS2158" s="60"/>
      <c r="IXT2158" s="60"/>
      <c r="IXU2158" s="60"/>
      <c r="IXV2158" s="60"/>
      <c r="IXW2158" s="60"/>
      <c r="IXX2158" s="60"/>
      <c r="IXY2158" s="60"/>
      <c r="IXZ2158" s="60"/>
      <c r="IYA2158" s="60"/>
      <c r="IYB2158" s="60"/>
      <c r="IYC2158" s="60"/>
      <c r="IYD2158" s="60"/>
      <c r="IYE2158" s="60"/>
      <c r="IYF2158" s="60"/>
      <c r="IYG2158" s="60"/>
      <c r="IYH2158" s="60"/>
      <c r="IYI2158" s="60"/>
      <c r="IYJ2158" s="60"/>
      <c r="IYK2158" s="60"/>
      <c r="IYL2158" s="60"/>
      <c r="IYM2158" s="60"/>
      <c r="IYN2158" s="60"/>
      <c r="IYO2158" s="60"/>
      <c r="IYP2158" s="60"/>
      <c r="IYQ2158" s="60"/>
      <c r="IYR2158" s="60"/>
      <c r="IYS2158" s="60"/>
      <c r="IYT2158" s="60"/>
      <c r="IYU2158" s="60"/>
      <c r="IYV2158" s="60"/>
      <c r="IYW2158" s="60"/>
      <c r="IYX2158" s="60"/>
      <c r="IYY2158" s="60"/>
      <c r="IYZ2158" s="60"/>
      <c r="IZA2158" s="60"/>
      <c r="IZB2158" s="60"/>
      <c r="IZC2158" s="60"/>
      <c r="IZD2158" s="60"/>
      <c r="IZE2158" s="60"/>
      <c r="IZF2158" s="60"/>
      <c r="IZG2158" s="60"/>
      <c r="IZH2158" s="60"/>
      <c r="IZI2158" s="60"/>
      <c r="IZJ2158" s="60"/>
      <c r="IZK2158" s="60"/>
      <c r="IZL2158" s="60"/>
      <c r="IZM2158" s="60"/>
      <c r="IZN2158" s="60"/>
      <c r="IZO2158" s="60"/>
      <c r="IZP2158" s="60"/>
      <c r="IZQ2158" s="60"/>
      <c r="IZR2158" s="60"/>
      <c r="IZS2158" s="60"/>
      <c r="IZT2158" s="60"/>
      <c r="IZU2158" s="60"/>
      <c r="IZV2158" s="60"/>
      <c r="IZW2158" s="60"/>
      <c r="IZX2158" s="60"/>
      <c r="IZY2158" s="60"/>
      <c r="IZZ2158" s="60"/>
      <c r="JAA2158" s="60"/>
      <c r="JAB2158" s="60"/>
      <c r="JAC2158" s="60"/>
      <c r="JAD2158" s="60"/>
      <c r="JAE2158" s="60"/>
      <c r="JAF2158" s="60"/>
      <c r="JAG2158" s="60"/>
      <c r="JAH2158" s="60"/>
      <c r="JAI2158" s="60"/>
      <c r="JAJ2158" s="60"/>
      <c r="JAK2158" s="60"/>
      <c r="JAL2158" s="60"/>
      <c r="JAM2158" s="60"/>
      <c r="JAN2158" s="60"/>
      <c r="JAO2158" s="60"/>
      <c r="JAP2158" s="60"/>
      <c r="JAQ2158" s="60"/>
      <c r="JAR2158" s="60"/>
      <c r="JAS2158" s="60"/>
      <c r="JAT2158" s="60"/>
      <c r="JAU2158" s="60"/>
      <c r="JAV2158" s="60"/>
      <c r="JAW2158" s="60"/>
      <c r="JAX2158" s="60"/>
      <c r="JAY2158" s="60"/>
      <c r="JAZ2158" s="60"/>
      <c r="JBA2158" s="60"/>
      <c r="JBB2158" s="60"/>
      <c r="JBC2158" s="60"/>
      <c r="JBD2158" s="60"/>
      <c r="JBE2158" s="60"/>
      <c r="JBF2158" s="60"/>
      <c r="JBG2158" s="60"/>
      <c r="JBH2158" s="60"/>
      <c r="JBI2158" s="60"/>
      <c r="JBJ2158" s="60"/>
      <c r="JBK2158" s="60"/>
      <c r="JBL2158" s="60"/>
      <c r="JBM2158" s="60"/>
      <c r="JBN2158" s="60"/>
      <c r="JBO2158" s="60"/>
      <c r="JBP2158" s="60"/>
      <c r="JBQ2158" s="60"/>
      <c r="JBR2158" s="60"/>
      <c r="JBS2158" s="60"/>
      <c r="JBT2158" s="60"/>
      <c r="JBU2158" s="60"/>
      <c r="JBV2158" s="60"/>
      <c r="JBW2158" s="60"/>
      <c r="JBX2158" s="60"/>
      <c r="JBY2158" s="60"/>
      <c r="JBZ2158" s="60"/>
      <c r="JCA2158" s="60"/>
      <c r="JCB2158" s="60"/>
      <c r="JCC2158" s="60"/>
      <c r="JCD2158" s="60"/>
      <c r="JCE2158" s="60"/>
      <c r="JCF2158" s="60"/>
      <c r="JCG2158" s="60"/>
      <c r="JCH2158" s="60"/>
      <c r="JCI2158" s="60"/>
      <c r="JCJ2158" s="60"/>
      <c r="JCK2158" s="60"/>
      <c r="JCL2158" s="60"/>
      <c r="JCM2158" s="60"/>
      <c r="JCN2158" s="60"/>
      <c r="JCO2158" s="60"/>
      <c r="JCP2158" s="60"/>
      <c r="JCQ2158" s="60"/>
      <c r="JCR2158" s="60"/>
      <c r="JCS2158" s="60"/>
      <c r="JCT2158" s="60"/>
      <c r="JCU2158" s="60"/>
      <c r="JCV2158" s="60"/>
      <c r="JCW2158" s="60"/>
      <c r="JCX2158" s="60"/>
      <c r="JCY2158" s="60"/>
      <c r="JCZ2158" s="60"/>
      <c r="JDA2158" s="60"/>
      <c r="JDB2158" s="60"/>
      <c r="JDC2158" s="60"/>
      <c r="JDD2158" s="60"/>
      <c r="JDE2158" s="60"/>
      <c r="JDF2158" s="60"/>
      <c r="JDG2158" s="60"/>
      <c r="JDH2158" s="60"/>
      <c r="JDI2158" s="60"/>
      <c r="JDJ2158" s="60"/>
      <c r="JDK2158" s="60"/>
      <c r="JDL2158" s="60"/>
      <c r="JDM2158" s="60"/>
      <c r="JDN2158" s="60"/>
      <c r="JDO2158" s="60"/>
      <c r="JDP2158" s="60"/>
      <c r="JDQ2158" s="60"/>
      <c r="JDR2158" s="60"/>
      <c r="JDS2158" s="60"/>
      <c r="JDT2158" s="60"/>
      <c r="JDU2158" s="60"/>
      <c r="JDV2158" s="60"/>
      <c r="JDW2158" s="60"/>
      <c r="JDX2158" s="60"/>
      <c r="JDY2158" s="60"/>
      <c r="JDZ2158" s="60"/>
      <c r="JEA2158" s="60"/>
      <c r="JEB2158" s="60"/>
      <c r="JEC2158" s="60"/>
      <c r="JED2158" s="60"/>
      <c r="JEE2158" s="60"/>
      <c r="JEF2158" s="60"/>
      <c r="JEG2158" s="60"/>
      <c r="JEH2158" s="60"/>
      <c r="JEI2158" s="60"/>
      <c r="JEJ2158" s="60"/>
      <c r="JEK2158" s="60"/>
      <c r="JEL2158" s="60"/>
      <c r="JEM2158" s="60"/>
      <c r="JEN2158" s="60"/>
      <c r="JEO2158" s="60"/>
      <c r="JEP2158" s="60"/>
      <c r="JEQ2158" s="60"/>
      <c r="JER2158" s="60"/>
      <c r="JES2158" s="60"/>
      <c r="JET2158" s="60"/>
      <c r="JEU2158" s="60"/>
      <c r="JEV2158" s="60"/>
      <c r="JEW2158" s="60"/>
      <c r="JEX2158" s="60"/>
      <c r="JEY2158" s="60"/>
      <c r="JEZ2158" s="60"/>
      <c r="JFA2158" s="60"/>
      <c r="JFB2158" s="60"/>
      <c r="JFC2158" s="60"/>
      <c r="JFD2158" s="60"/>
      <c r="JFE2158" s="60"/>
      <c r="JFF2158" s="60"/>
      <c r="JFG2158" s="60"/>
      <c r="JFH2158" s="60"/>
      <c r="JFI2158" s="60"/>
      <c r="JFJ2158" s="60"/>
      <c r="JFK2158" s="60"/>
      <c r="JFL2158" s="60"/>
      <c r="JFM2158" s="60"/>
      <c r="JFN2158" s="60"/>
      <c r="JFO2158" s="60"/>
      <c r="JFP2158" s="60"/>
      <c r="JFQ2158" s="60"/>
      <c r="JFR2158" s="60"/>
      <c r="JFS2158" s="60"/>
      <c r="JFT2158" s="60"/>
      <c r="JFU2158" s="60"/>
      <c r="JFV2158" s="60"/>
      <c r="JFW2158" s="60"/>
      <c r="JFX2158" s="60"/>
      <c r="JFY2158" s="60"/>
      <c r="JFZ2158" s="60"/>
      <c r="JGA2158" s="60"/>
      <c r="JGB2158" s="60"/>
      <c r="JGC2158" s="60"/>
      <c r="JGD2158" s="60"/>
      <c r="JGE2158" s="60"/>
      <c r="JGF2158" s="60"/>
      <c r="JGG2158" s="60"/>
      <c r="JGH2158" s="60"/>
      <c r="JGI2158" s="60"/>
      <c r="JGJ2158" s="60"/>
      <c r="JGK2158" s="60"/>
      <c r="JGL2158" s="60"/>
      <c r="JGM2158" s="60"/>
      <c r="JGN2158" s="60"/>
      <c r="JGO2158" s="60"/>
      <c r="JGP2158" s="60"/>
      <c r="JGQ2158" s="60"/>
      <c r="JGR2158" s="60"/>
      <c r="JGS2158" s="60"/>
      <c r="JGT2158" s="60"/>
      <c r="JGU2158" s="60"/>
      <c r="JGV2158" s="60"/>
      <c r="JGW2158" s="60"/>
      <c r="JGX2158" s="60"/>
      <c r="JGY2158" s="60"/>
      <c r="JGZ2158" s="60"/>
      <c r="JHA2158" s="60"/>
      <c r="JHB2158" s="60"/>
      <c r="JHC2158" s="60"/>
      <c r="JHD2158" s="60"/>
      <c r="JHE2158" s="60"/>
      <c r="JHF2158" s="60"/>
      <c r="JHG2158" s="60"/>
      <c r="JHH2158" s="60"/>
      <c r="JHI2158" s="60"/>
      <c r="JHJ2158" s="60"/>
      <c r="JHK2158" s="60"/>
      <c r="JHL2158" s="60"/>
      <c r="JHM2158" s="60"/>
      <c r="JHN2158" s="60"/>
      <c r="JHO2158" s="60"/>
      <c r="JHP2158" s="60"/>
      <c r="JHQ2158" s="60"/>
      <c r="JHR2158" s="60"/>
      <c r="JHS2158" s="60"/>
      <c r="JHT2158" s="60"/>
      <c r="JHU2158" s="60"/>
      <c r="JHV2158" s="60"/>
      <c r="JHW2158" s="60"/>
      <c r="JHX2158" s="60"/>
      <c r="JHY2158" s="60"/>
      <c r="JHZ2158" s="60"/>
      <c r="JIA2158" s="60"/>
      <c r="JIB2158" s="60"/>
      <c r="JIC2158" s="60"/>
      <c r="JID2158" s="60"/>
      <c r="JIE2158" s="60"/>
      <c r="JIF2158" s="60"/>
      <c r="JIG2158" s="60"/>
      <c r="JIH2158" s="60"/>
      <c r="JII2158" s="60"/>
      <c r="JIJ2158" s="60"/>
      <c r="JIK2158" s="60"/>
      <c r="JIL2158" s="60"/>
      <c r="JIM2158" s="60"/>
      <c r="JIN2158" s="60"/>
      <c r="JIO2158" s="60"/>
      <c r="JIP2158" s="60"/>
      <c r="JIQ2158" s="60"/>
      <c r="JIR2158" s="60"/>
      <c r="JIS2158" s="60"/>
      <c r="JIT2158" s="60"/>
      <c r="JIU2158" s="60"/>
      <c r="JIV2158" s="60"/>
      <c r="JIW2158" s="60"/>
      <c r="JIX2158" s="60"/>
      <c r="JIY2158" s="60"/>
      <c r="JIZ2158" s="60"/>
      <c r="JJA2158" s="60"/>
      <c r="JJB2158" s="60"/>
      <c r="JJC2158" s="60"/>
      <c r="JJD2158" s="60"/>
      <c r="JJE2158" s="60"/>
      <c r="JJF2158" s="60"/>
      <c r="JJG2158" s="60"/>
      <c r="JJH2158" s="60"/>
      <c r="JJI2158" s="60"/>
      <c r="JJJ2158" s="60"/>
      <c r="JJK2158" s="60"/>
      <c r="JJL2158" s="60"/>
      <c r="JJM2158" s="60"/>
      <c r="JJN2158" s="60"/>
      <c r="JJO2158" s="60"/>
      <c r="JJP2158" s="60"/>
      <c r="JJQ2158" s="60"/>
      <c r="JJR2158" s="60"/>
      <c r="JJS2158" s="60"/>
      <c r="JJT2158" s="60"/>
      <c r="JJU2158" s="60"/>
      <c r="JJV2158" s="60"/>
      <c r="JJW2158" s="60"/>
      <c r="JJX2158" s="60"/>
      <c r="JJY2158" s="60"/>
      <c r="JJZ2158" s="60"/>
      <c r="JKA2158" s="60"/>
      <c r="JKB2158" s="60"/>
      <c r="JKC2158" s="60"/>
      <c r="JKD2158" s="60"/>
      <c r="JKE2158" s="60"/>
      <c r="JKF2158" s="60"/>
      <c r="JKG2158" s="60"/>
      <c r="JKH2158" s="60"/>
      <c r="JKI2158" s="60"/>
      <c r="JKJ2158" s="60"/>
      <c r="JKK2158" s="60"/>
      <c r="JKL2158" s="60"/>
      <c r="JKM2158" s="60"/>
      <c r="JKN2158" s="60"/>
      <c r="JKO2158" s="60"/>
      <c r="JKP2158" s="60"/>
      <c r="JKQ2158" s="60"/>
      <c r="JKR2158" s="60"/>
      <c r="JKS2158" s="60"/>
      <c r="JKT2158" s="60"/>
      <c r="JKU2158" s="60"/>
      <c r="JKV2158" s="60"/>
      <c r="JKW2158" s="60"/>
      <c r="JKX2158" s="60"/>
      <c r="JKY2158" s="60"/>
      <c r="JKZ2158" s="60"/>
      <c r="JLA2158" s="60"/>
      <c r="JLB2158" s="60"/>
      <c r="JLC2158" s="60"/>
      <c r="JLD2158" s="60"/>
      <c r="JLE2158" s="60"/>
      <c r="JLF2158" s="60"/>
      <c r="JLG2158" s="60"/>
      <c r="JLH2158" s="60"/>
      <c r="JLI2158" s="60"/>
      <c r="JLJ2158" s="60"/>
      <c r="JLK2158" s="60"/>
      <c r="JLL2158" s="60"/>
      <c r="JLM2158" s="60"/>
      <c r="JLN2158" s="60"/>
      <c r="JLO2158" s="60"/>
      <c r="JLP2158" s="60"/>
      <c r="JLQ2158" s="60"/>
      <c r="JLR2158" s="60"/>
      <c r="JLS2158" s="60"/>
      <c r="JLT2158" s="60"/>
      <c r="JLU2158" s="60"/>
      <c r="JLV2158" s="60"/>
      <c r="JLW2158" s="60"/>
      <c r="JLX2158" s="60"/>
      <c r="JLY2158" s="60"/>
      <c r="JLZ2158" s="60"/>
      <c r="JMA2158" s="60"/>
      <c r="JMB2158" s="60"/>
      <c r="JMC2158" s="60"/>
      <c r="JMD2158" s="60"/>
      <c r="JME2158" s="60"/>
      <c r="JMF2158" s="60"/>
      <c r="JMG2158" s="60"/>
      <c r="JMH2158" s="60"/>
      <c r="JMI2158" s="60"/>
      <c r="JMJ2158" s="60"/>
      <c r="JMK2158" s="60"/>
      <c r="JML2158" s="60"/>
      <c r="JMM2158" s="60"/>
      <c r="JMN2158" s="60"/>
      <c r="JMO2158" s="60"/>
      <c r="JMP2158" s="60"/>
      <c r="JMQ2158" s="60"/>
      <c r="JMR2158" s="60"/>
      <c r="JMS2158" s="60"/>
      <c r="JMT2158" s="60"/>
      <c r="JMU2158" s="60"/>
      <c r="JMV2158" s="60"/>
      <c r="JMW2158" s="60"/>
      <c r="JMX2158" s="60"/>
      <c r="JMY2158" s="60"/>
      <c r="JMZ2158" s="60"/>
      <c r="JNA2158" s="60"/>
      <c r="JNB2158" s="60"/>
      <c r="JNC2158" s="60"/>
      <c r="JND2158" s="60"/>
      <c r="JNE2158" s="60"/>
      <c r="JNF2158" s="60"/>
      <c r="JNG2158" s="60"/>
      <c r="JNH2158" s="60"/>
      <c r="JNI2158" s="60"/>
      <c r="JNJ2158" s="60"/>
      <c r="JNK2158" s="60"/>
      <c r="JNL2158" s="60"/>
      <c r="JNM2158" s="60"/>
      <c r="JNN2158" s="60"/>
      <c r="JNO2158" s="60"/>
      <c r="JNP2158" s="60"/>
      <c r="JNQ2158" s="60"/>
      <c r="JNR2158" s="60"/>
      <c r="JNS2158" s="60"/>
      <c r="JNT2158" s="60"/>
      <c r="JNU2158" s="60"/>
      <c r="JNV2158" s="60"/>
      <c r="JNW2158" s="60"/>
      <c r="JNX2158" s="60"/>
      <c r="JNY2158" s="60"/>
      <c r="JNZ2158" s="60"/>
      <c r="JOA2158" s="60"/>
      <c r="JOB2158" s="60"/>
      <c r="JOC2158" s="60"/>
      <c r="JOD2158" s="60"/>
      <c r="JOE2158" s="60"/>
      <c r="JOF2158" s="60"/>
      <c r="JOG2158" s="60"/>
      <c r="JOH2158" s="60"/>
      <c r="JOI2158" s="60"/>
      <c r="JOJ2158" s="60"/>
      <c r="JOK2158" s="60"/>
      <c r="JOL2158" s="60"/>
      <c r="JOM2158" s="60"/>
      <c r="JON2158" s="60"/>
      <c r="JOO2158" s="60"/>
      <c r="JOP2158" s="60"/>
      <c r="JOQ2158" s="60"/>
      <c r="JOR2158" s="60"/>
      <c r="JOS2158" s="60"/>
      <c r="JOT2158" s="60"/>
      <c r="JOU2158" s="60"/>
      <c r="JOV2158" s="60"/>
      <c r="JOW2158" s="60"/>
      <c r="JOX2158" s="60"/>
      <c r="JOY2158" s="60"/>
      <c r="JOZ2158" s="60"/>
      <c r="JPA2158" s="60"/>
      <c r="JPB2158" s="60"/>
      <c r="JPC2158" s="60"/>
      <c r="JPD2158" s="60"/>
      <c r="JPE2158" s="60"/>
      <c r="JPF2158" s="60"/>
      <c r="JPG2158" s="60"/>
      <c r="JPH2158" s="60"/>
      <c r="JPI2158" s="60"/>
      <c r="JPJ2158" s="60"/>
      <c r="JPK2158" s="60"/>
      <c r="JPL2158" s="60"/>
      <c r="JPM2158" s="60"/>
      <c r="JPN2158" s="60"/>
      <c r="JPO2158" s="60"/>
      <c r="JPP2158" s="60"/>
      <c r="JPQ2158" s="60"/>
      <c r="JPR2158" s="60"/>
      <c r="JPS2158" s="60"/>
      <c r="JPT2158" s="60"/>
      <c r="JPU2158" s="60"/>
      <c r="JPV2158" s="60"/>
      <c r="JPW2158" s="60"/>
      <c r="JPX2158" s="60"/>
      <c r="JPY2158" s="60"/>
      <c r="JPZ2158" s="60"/>
      <c r="JQA2158" s="60"/>
      <c r="JQB2158" s="60"/>
      <c r="JQC2158" s="60"/>
      <c r="JQD2158" s="60"/>
      <c r="JQE2158" s="60"/>
      <c r="JQF2158" s="60"/>
      <c r="JQG2158" s="60"/>
      <c r="JQH2158" s="60"/>
      <c r="JQI2158" s="60"/>
      <c r="JQJ2158" s="60"/>
      <c r="JQK2158" s="60"/>
      <c r="JQL2158" s="60"/>
      <c r="JQM2158" s="60"/>
      <c r="JQN2158" s="60"/>
      <c r="JQO2158" s="60"/>
      <c r="JQP2158" s="60"/>
      <c r="JQQ2158" s="60"/>
      <c r="JQR2158" s="60"/>
      <c r="JQS2158" s="60"/>
      <c r="JQT2158" s="60"/>
      <c r="JQU2158" s="60"/>
      <c r="JQV2158" s="60"/>
      <c r="JQW2158" s="60"/>
      <c r="JQX2158" s="60"/>
      <c r="JQY2158" s="60"/>
      <c r="JQZ2158" s="60"/>
      <c r="JRA2158" s="60"/>
      <c r="JRB2158" s="60"/>
      <c r="JRC2158" s="60"/>
      <c r="JRD2158" s="60"/>
      <c r="JRE2158" s="60"/>
      <c r="JRF2158" s="60"/>
      <c r="JRG2158" s="60"/>
      <c r="JRH2158" s="60"/>
      <c r="JRI2158" s="60"/>
      <c r="JRJ2158" s="60"/>
      <c r="JRK2158" s="60"/>
      <c r="JRL2158" s="60"/>
      <c r="JRM2158" s="60"/>
      <c r="JRN2158" s="60"/>
      <c r="JRO2158" s="60"/>
      <c r="JRP2158" s="60"/>
      <c r="JRQ2158" s="60"/>
      <c r="JRR2158" s="60"/>
      <c r="JRS2158" s="60"/>
      <c r="JRT2158" s="60"/>
      <c r="JRU2158" s="60"/>
      <c r="JRV2158" s="60"/>
      <c r="JRW2158" s="60"/>
      <c r="JRX2158" s="60"/>
      <c r="JRY2158" s="60"/>
      <c r="JRZ2158" s="60"/>
      <c r="JSA2158" s="60"/>
      <c r="JSB2158" s="60"/>
      <c r="JSC2158" s="60"/>
      <c r="JSD2158" s="60"/>
      <c r="JSE2158" s="60"/>
      <c r="JSF2158" s="60"/>
      <c r="JSG2158" s="60"/>
      <c r="JSH2158" s="60"/>
      <c r="JSI2158" s="60"/>
      <c r="JSJ2158" s="60"/>
      <c r="JSK2158" s="60"/>
      <c r="JSL2158" s="60"/>
      <c r="JSM2158" s="60"/>
      <c r="JSN2158" s="60"/>
      <c r="JSO2158" s="60"/>
      <c r="JSP2158" s="60"/>
      <c r="JSQ2158" s="60"/>
      <c r="JSR2158" s="60"/>
      <c r="JSS2158" s="60"/>
      <c r="JST2158" s="60"/>
      <c r="JSU2158" s="60"/>
      <c r="JSV2158" s="60"/>
      <c r="JSW2158" s="60"/>
      <c r="JSX2158" s="60"/>
      <c r="JSY2158" s="60"/>
      <c r="JSZ2158" s="60"/>
      <c r="JTA2158" s="60"/>
      <c r="JTB2158" s="60"/>
      <c r="JTC2158" s="60"/>
      <c r="JTD2158" s="60"/>
      <c r="JTE2158" s="60"/>
      <c r="JTF2158" s="60"/>
      <c r="JTG2158" s="60"/>
      <c r="JTH2158" s="60"/>
      <c r="JTI2158" s="60"/>
      <c r="JTJ2158" s="60"/>
      <c r="JTK2158" s="60"/>
      <c r="JTL2158" s="60"/>
      <c r="JTM2158" s="60"/>
      <c r="JTN2158" s="60"/>
      <c r="JTO2158" s="60"/>
      <c r="JTP2158" s="60"/>
      <c r="JTQ2158" s="60"/>
      <c r="JTR2158" s="60"/>
      <c r="JTS2158" s="60"/>
      <c r="JTT2158" s="60"/>
      <c r="JTU2158" s="60"/>
      <c r="JTV2158" s="60"/>
      <c r="JTW2158" s="60"/>
      <c r="JTX2158" s="60"/>
      <c r="JTY2158" s="60"/>
      <c r="JTZ2158" s="60"/>
      <c r="JUA2158" s="60"/>
      <c r="JUB2158" s="60"/>
      <c r="JUC2158" s="60"/>
      <c r="JUD2158" s="60"/>
      <c r="JUE2158" s="60"/>
      <c r="JUF2158" s="60"/>
      <c r="JUG2158" s="60"/>
      <c r="JUH2158" s="60"/>
      <c r="JUI2158" s="60"/>
      <c r="JUJ2158" s="60"/>
      <c r="JUK2158" s="60"/>
      <c r="JUL2158" s="60"/>
      <c r="JUM2158" s="60"/>
      <c r="JUN2158" s="60"/>
      <c r="JUO2158" s="60"/>
      <c r="JUP2158" s="60"/>
      <c r="JUQ2158" s="60"/>
      <c r="JUR2158" s="60"/>
      <c r="JUS2158" s="60"/>
      <c r="JUT2158" s="60"/>
      <c r="JUU2158" s="60"/>
      <c r="JUV2158" s="60"/>
      <c r="JUW2158" s="60"/>
      <c r="JUX2158" s="60"/>
      <c r="JUY2158" s="60"/>
      <c r="JUZ2158" s="60"/>
      <c r="JVA2158" s="60"/>
      <c r="JVB2158" s="60"/>
      <c r="JVC2158" s="60"/>
      <c r="JVD2158" s="60"/>
      <c r="JVE2158" s="60"/>
      <c r="JVF2158" s="60"/>
      <c r="JVG2158" s="60"/>
      <c r="JVH2158" s="60"/>
      <c r="JVI2158" s="60"/>
      <c r="JVJ2158" s="60"/>
      <c r="JVK2158" s="60"/>
      <c r="JVL2158" s="60"/>
      <c r="JVM2158" s="60"/>
      <c r="JVN2158" s="60"/>
      <c r="JVO2158" s="60"/>
      <c r="JVP2158" s="60"/>
      <c r="JVQ2158" s="60"/>
      <c r="JVR2158" s="60"/>
      <c r="JVS2158" s="60"/>
      <c r="JVT2158" s="60"/>
      <c r="JVU2158" s="60"/>
      <c r="JVV2158" s="60"/>
      <c r="JVW2158" s="60"/>
      <c r="JVX2158" s="60"/>
      <c r="JVY2158" s="60"/>
      <c r="JVZ2158" s="60"/>
      <c r="JWA2158" s="60"/>
      <c r="JWB2158" s="60"/>
      <c r="JWC2158" s="60"/>
      <c r="JWD2158" s="60"/>
      <c r="JWE2158" s="60"/>
      <c r="JWF2158" s="60"/>
      <c r="JWG2158" s="60"/>
      <c r="JWH2158" s="60"/>
      <c r="JWI2158" s="60"/>
      <c r="JWJ2158" s="60"/>
      <c r="JWK2158" s="60"/>
      <c r="JWL2158" s="60"/>
      <c r="JWM2158" s="60"/>
      <c r="JWN2158" s="60"/>
      <c r="JWO2158" s="60"/>
      <c r="JWP2158" s="60"/>
      <c r="JWQ2158" s="60"/>
      <c r="JWR2158" s="60"/>
      <c r="JWS2158" s="60"/>
      <c r="JWT2158" s="60"/>
      <c r="JWU2158" s="60"/>
      <c r="JWV2158" s="60"/>
      <c r="JWW2158" s="60"/>
      <c r="JWX2158" s="60"/>
      <c r="JWY2158" s="60"/>
      <c r="JWZ2158" s="60"/>
      <c r="JXA2158" s="60"/>
      <c r="JXB2158" s="60"/>
      <c r="JXC2158" s="60"/>
      <c r="JXD2158" s="60"/>
      <c r="JXE2158" s="60"/>
      <c r="JXF2158" s="60"/>
      <c r="JXG2158" s="60"/>
      <c r="JXH2158" s="60"/>
      <c r="JXI2158" s="60"/>
      <c r="JXJ2158" s="60"/>
      <c r="JXK2158" s="60"/>
      <c r="JXL2158" s="60"/>
      <c r="JXM2158" s="60"/>
      <c r="JXN2158" s="60"/>
      <c r="JXO2158" s="60"/>
      <c r="JXP2158" s="60"/>
      <c r="JXQ2158" s="60"/>
      <c r="JXR2158" s="60"/>
      <c r="JXS2158" s="60"/>
      <c r="JXT2158" s="60"/>
      <c r="JXU2158" s="60"/>
      <c r="JXV2158" s="60"/>
      <c r="JXW2158" s="60"/>
      <c r="JXX2158" s="60"/>
      <c r="JXY2158" s="60"/>
      <c r="JXZ2158" s="60"/>
      <c r="JYA2158" s="60"/>
      <c r="JYB2158" s="60"/>
      <c r="JYC2158" s="60"/>
      <c r="JYD2158" s="60"/>
      <c r="JYE2158" s="60"/>
      <c r="JYF2158" s="60"/>
      <c r="JYG2158" s="60"/>
      <c r="JYH2158" s="60"/>
      <c r="JYI2158" s="60"/>
      <c r="JYJ2158" s="60"/>
      <c r="JYK2158" s="60"/>
      <c r="JYL2158" s="60"/>
      <c r="JYM2158" s="60"/>
      <c r="JYN2158" s="60"/>
      <c r="JYO2158" s="60"/>
      <c r="JYP2158" s="60"/>
      <c r="JYQ2158" s="60"/>
      <c r="JYR2158" s="60"/>
      <c r="JYS2158" s="60"/>
      <c r="JYT2158" s="60"/>
      <c r="JYU2158" s="60"/>
      <c r="JYV2158" s="60"/>
      <c r="JYW2158" s="60"/>
      <c r="JYX2158" s="60"/>
      <c r="JYY2158" s="60"/>
      <c r="JYZ2158" s="60"/>
      <c r="JZA2158" s="60"/>
      <c r="JZB2158" s="60"/>
      <c r="JZC2158" s="60"/>
      <c r="JZD2158" s="60"/>
      <c r="JZE2158" s="60"/>
      <c r="JZF2158" s="60"/>
      <c r="JZG2158" s="60"/>
      <c r="JZH2158" s="60"/>
      <c r="JZI2158" s="60"/>
      <c r="JZJ2158" s="60"/>
      <c r="JZK2158" s="60"/>
      <c r="JZL2158" s="60"/>
      <c r="JZM2158" s="60"/>
      <c r="JZN2158" s="60"/>
      <c r="JZO2158" s="60"/>
      <c r="JZP2158" s="60"/>
      <c r="JZQ2158" s="60"/>
      <c r="JZR2158" s="60"/>
      <c r="JZS2158" s="60"/>
      <c r="JZT2158" s="60"/>
      <c r="JZU2158" s="60"/>
      <c r="JZV2158" s="60"/>
      <c r="JZW2158" s="60"/>
      <c r="JZX2158" s="60"/>
      <c r="JZY2158" s="60"/>
      <c r="JZZ2158" s="60"/>
      <c r="KAA2158" s="60"/>
      <c r="KAB2158" s="60"/>
      <c r="KAC2158" s="60"/>
      <c r="KAD2158" s="60"/>
      <c r="KAE2158" s="60"/>
      <c r="KAF2158" s="60"/>
      <c r="KAG2158" s="60"/>
      <c r="KAH2158" s="60"/>
      <c r="KAI2158" s="60"/>
      <c r="KAJ2158" s="60"/>
      <c r="KAK2158" s="60"/>
      <c r="KAL2158" s="60"/>
      <c r="KAM2158" s="60"/>
      <c r="KAN2158" s="60"/>
      <c r="KAO2158" s="60"/>
      <c r="KAP2158" s="60"/>
      <c r="KAQ2158" s="60"/>
      <c r="KAR2158" s="60"/>
      <c r="KAS2158" s="60"/>
      <c r="KAT2158" s="60"/>
      <c r="KAU2158" s="60"/>
      <c r="KAV2158" s="60"/>
      <c r="KAW2158" s="60"/>
      <c r="KAX2158" s="60"/>
      <c r="KAY2158" s="60"/>
      <c r="KAZ2158" s="60"/>
      <c r="KBA2158" s="60"/>
      <c r="KBB2158" s="60"/>
      <c r="KBC2158" s="60"/>
      <c r="KBD2158" s="60"/>
      <c r="KBE2158" s="60"/>
      <c r="KBF2158" s="60"/>
      <c r="KBG2158" s="60"/>
      <c r="KBH2158" s="60"/>
      <c r="KBI2158" s="60"/>
      <c r="KBJ2158" s="60"/>
      <c r="KBK2158" s="60"/>
      <c r="KBL2158" s="60"/>
      <c r="KBM2158" s="60"/>
      <c r="KBN2158" s="60"/>
      <c r="KBO2158" s="60"/>
      <c r="KBP2158" s="60"/>
      <c r="KBQ2158" s="60"/>
      <c r="KBR2158" s="60"/>
      <c r="KBS2158" s="60"/>
      <c r="KBT2158" s="60"/>
      <c r="KBU2158" s="60"/>
      <c r="KBV2158" s="60"/>
      <c r="KBW2158" s="60"/>
      <c r="KBX2158" s="60"/>
      <c r="KBY2158" s="60"/>
      <c r="KBZ2158" s="60"/>
      <c r="KCA2158" s="60"/>
      <c r="KCB2158" s="60"/>
      <c r="KCC2158" s="60"/>
      <c r="KCD2158" s="60"/>
      <c r="KCE2158" s="60"/>
      <c r="KCF2158" s="60"/>
      <c r="KCG2158" s="60"/>
      <c r="KCH2158" s="60"/>
      <c r="KCI2158" s="60"/>
      <c r="KCJ2158" s="60"/>
      <c r="KCK2158" s="60"/>
      <c r="KCL2158" s="60"/>
      <c r="KCM2158" s="60"/>
      <c r="KCN2158" s="60"/>
      <c r="KCO2158" s="60"/>
      <c r="KCP2158" s="60"/>
      <c r="KCQ2158" s="60"/>
      <c r="KCR2158" s="60"/>
      <c r="KCS2158" s="60"/>
      <c r="KCT2158" s="60"/>
      <c r="KCU2158" s="60"/>
      <c r="KCV2158" s="60"/>
      <c r="KCW2158" s="60"/>
      <c r="KCX2158" s="60"/>
      <c r="KCY2158" s="60"/>
      <c r="KCZ2158" s="60"/>
      <c r="KDA2158" s="60"/>
      <c r="KDB2158" s="60"/>
      <c r="KDC2158" s="60"/>
      <c r="KDD2158" s="60"/>
      <c r="KDE2158" s="60"/>
      <c r="KDF2158" s="60"/>
      <c r="KDG2158" s="60"/>
      <c r="KDH2158" s="60"/>
      <c r="KDI2158" s="60"/>
      <c r="KDJ2158" s="60"/>
      <c r="KDK2158" s="60"/>
      <c r="KDL2158" s="60"/>
      <c r="KDM2158" s="60"/>
      <c r="KDN2158" s="60"/>
      <c r="KDO2158" s="60"/>
      <c r="KDP2158" s="60"/>
      <c r="KDQ2158" s="60"/>
      <c r="KDR2158" s="60"/>
      <c r="KDS2158" s="60"/>
      <c r="KDT2158" s="60"/>
      <c r="KDU2158" s="60"/>
      <c r="KDV2158" s="60"/>
      <c r="KDW2158" s="60"/>
      <c r="KDX2158" s="60"/>
      <c r="KDY2158" s="60"/>
      <c r="KDZ2158" s="60"/>
      <c r="KEA2158" s="60"/>
      <c r="KEB2158" s="60"/>
      <c r="KEC2158" s="60"/>
      <c r="KED2158" s="60"/>
      <c r="KEE2158" s="60"/>
      <c r="KEF2158" s="60"/>
      <c r="KEG2158" s="60"/>
      <c r="KEH2158" s="60"/>
      <c r="KEI2158" s="60"/>
      <c r="KEJ2158" s="60"/>
      <c r="KEK2158" s="60"/>
      <c r="KEL2158" s="60"/>
      <c r="KEM2158" s="60"/>
      <c r="KEN2158" s="60"/>
      <c r="KEO2158" s="60"/>
      <c r="KEP2158" s="60"/>
      <c r="KEQ2158" s="60"/>
      <c r="KER2158" s="60"/>
      <c r="KES2158" s="60"/>
      <c r="KET2158" s="60"/>
      <c r="KEU2158" s="60"/>
      <c r="KEV2158" s="60"/>
      <c r="KEW2158" s="60"/>
      <c r="KEX2158" s="60"/>
      <c r="KEY2158" s="60"/>
      <c r="KEZ2158" s="60"/>
      <c r="KFA2158" s="60"/>
      <c r="KFB2158" s="60"/>
      <c r="KFC2158" s="60"/>
      <c r="KFD2158" s="60"/>
      <c r="KFE2158" s="60"/>
      <c r="KFF2158" s="60"/>
      <c r="KFG2158" s="60"/>
      <c r="KFH2158" s="60"/>
      <c r="KFI2158" s="60"/>
      <c r="KFJ2158" s="60"/>
      <c r="KFK2158" s="60"/>
      <c r="KFL2158" s="60"/>
      <c r="KFM2158" s="60"/>
      <c r="KFN2158" s="60"/>
      <c r="KFO2158" s="60"/>
      <c r="KFP2158" s="60"/>
      <c r="KFQ2158" s="60"/>
      <c r="KFR2158" s="60"/>
      <c r="KFS2158" s="60"/>
      <c r="KFT2158" s="60"/>
      <c r="KFU2158" s="60"/>
      <c r="KFV2158" s="60"/>
      <c r="KFW2158" s="60"/>
      <c r="KFX2158" s="60"/>
      <c r="KFY2158" s="60"/>
      <c r="KFZ2158" s="60"/>
      <c r="KGA2158" s="60"/>
      <c r="KGB2158" s="60"/>
      <c r="KGC2158" s="60"/>
      <c r="KGD2158" s="60"/>
      <c r="KGE2158" s="60"/>
      <c r="KGF2158" s="60"/>
      <c r="KGG2158" s="60"/>
      <c r="KGH2158" s="60"/>
      <c r="KGI2158" s="60"/>
      <c r="KGJ2158" s="60"/>
      <c r="KGK2158" s="60"/>
      <c r="KGL2158" s="60"/>
      <c r="KGM2158" s="60"/>
      <c r="KGN2158" s="60"/>
      <c r="KGO2158" s="60"/>
      <c r="KGP2158" s="60"/>
      <c r="KGQ2158" s="60"/>
      <c r="KGR2158" s="60"/>
      <c r="KGS2158" s="60"/>
      <c r="KGT2158" s="60"/>
      <c r="KGU2158" s="60"/>
      <c r="KGV2158" s="60"/>
      <c r="KGW2158" s="60"/>
      <c r="KGX2158" s="60"/>
      <c r="KGY2158" s="60"/>
      <c r="KGZ2158" s="60"/>
      <c r="KHA2158" s="60"/>
      <c r="KHB2158" s="60"/>
      <c r="KHC2158" s="60"/>
      <c r="KHD2158" s="60"/>
      <c r="KHE2158" s="60"/>
      <c r="KHF2158" s="60"/>
      <c r="KHG2158" s="60"/>
      <c r="KHH2158" s="60"/>
      <c r="KHI2158" s="60"/>
      <c r="KHJ2158" s="60"/>
      <c r="KHK2158" s="60"/>
      <c r="KHL2158" s="60"/>
      <c r="KHM2158" s="60"/>
      <c r="KHN2158" s="60"/>
      <c r="KHO2158" s="60"/>
      <c r="KHP2158" s="60"/>
      <c r="KHQ2158" s="60"/>
      <c r="KHR2158" s="60"/>
      <c r="KHS2158" s="60"/>
      <c r="KHT2158" s="60"/>
      <c r="KHU2158" s="60"/>
      <c r="KHV2158" s="60"/>
      <c r="KHW2158" s="60"/>
      <c r="KHX2158" s="60"/>
      <c r="KHY2158" s="60"/>
      <c r="KHZ2158" s="60"/>
      <c r="KIA2158" s="60"/>
      <c r="KIB2158" s="60"/>
      <c r="KIC2158" s="60"/>
      <c r="KID2158" s="60"/>
      <c r="KIE2158" s="60"/>
      <c r="KIF2158" s="60"/>
      <c r="KIG2158" s="60"/>
      <c r="KIH2158" s="60"/>
      <c r="KII2158" s="60"/>
      <c r="KIJ2158" s="60"/>
      <c r="KIK2158" s="60"/>
      <c r="KIL2158" s="60"/>
      <c r="KIM2158" s="60"/>
      <c r="KIN2158" s="60"/>
      <c r="KIO2158" s="60"/>
      <c r="KIP2158" s="60"/>
      <c r="KIQ2158" s="60"/>
      <c r="KIR2158" s="60"/>
      <c r="KIS2158" s="60"/>
      <c r="KIT2158" s="60"/>
      <c r="KIU2158" s="60"/>
      <c r="KIV2158" s="60"/>
      <c r="KIW2158" s="60"/>
      <c r="KIX2158" s="60"/>
      <c r="KIY2158" s="60"/>
      <c r="KIZ2158" s="60"/>
      <c r="KJA2158" s="60"/>
      <c r="KJB2158" s="60"/>
      <c r="KJC2158" s="60"/>
      <c r="KJD2158" s="60"/>
      <c r="KJE2158" s="60"/>
      <c r="KJF2158" s="60"/>
      <c r="KJG2158" s="60"/>
      <c r="KJH2158" s="60"/>
      <c r="KJI2158" s="60"/>
      <c r="KJJ2158" s="60"/>
      <c r="KJK2158" s="60"/>
      <c r="KJL2158" s="60"/>
      <c r="KJM2158" s="60"/>
      <c r="KJN2158" s="60"/>
      <c r="KJO2158" s="60"/>
      <c r="KJP2158" s="60"/>
      <c r="KJQ2158" s="60"/>
      <c r="KJR2158" s="60"/>
      <c r="KJS2158" s="60"/>
      <c r="KJT2158" s="60"/>
      <c r="KJU2158" s="60"/>
      <c r="KJV2158" s="60"/>
      <c r="KJW2158" s="60"/>
      <c r="KJX2158" s="60"/>
      <c r="KJY2158" s="60"/>
      <c r="KJZ2158" s="60"/>
      <c r="KKA2158" s="60"/>
      <c r="KKB2158" s="60"/>
      <c r="KKC2158" s="60"/>
      <c r="KKD2158" s="60"/>
      <c r="KKE2158" s="60"/>
      <c r="KKF2158" s="60"/>
      <c r="KKG2158" s="60"/>
      <c r="KKH2158" s="60"/>
      <c r="KKI2158" s="60"/>
      <c r="KKJ2158" s="60"/>
      <c r="KKK2158" s="60"/>
      <c r="KKL2158" s="60"/>
      <c r="KKM2158" s="60"/>
      <c r="KKN2158" s="60"/>
      <c r="KKO2158" s="60"/>
      <c r="KKP2158" s="60"/>
      <c r="KKQ2158" s="60"/>
      <c r="KKR2158" s="60"/>
      <c r="KKS2158" s="60"/>
      <c r="KKT2158" s="60"/>
      <c r="KKU2158" s="60"/>
      <c r="KKV2158" s="60"/>
      <c r="KKW2158" s="60"/>
      <c r="KKX2158" s="60"/>
      <c r="KKY2158" s="60"/>
      <c r="KKZ2158" s="60"/>
      <c r="KLA2158" s="60"/>
      <c r="KLB2158" s="60"/>
      <c r="KLC2158" s="60"/>
      <c r="KLD2158" s="60"/>
      <c r="KLE2158" s="60"/>
      <c r="KLF2158" s="60"/>
      <c r="KLG2158" s="60"/>
      <c r="KLH2158" s="60"/>
      <c r="KLI2158" s="60"/>
      <c r="KLJ2158" s="60"/>
      <c r="KLK2158" s="60"/>
      <c r="KLL2158" s="60"/>
      <c r="KLM2158" s="60"/>
      <c r="KLN2158" s="60"/>
      <c r="KLO2158" s="60"/>
      <c r="KLP2158" s="60"/>
      <c r="KLQ2158" s="60"/>
      <c r="KLR2158" s="60"/>
      <c r="KLS2158" s="60"/>
      <c r="KLT2158" s="60"/>
      <c r="KLU2158" s="60"/>
      <c r="KLV2158" s="60"/>
      <c r="KLW2158" s="60"/>
      <c r="KLX2158" s="60"/>
      <c r="KLY2158" s="60"/>
      <c r="KLZ2158" s="60"/>
      <c r="KMA2158" s="60"/>
      <c r="KMB2158" s="60"/>
      <c r="KMC2158" s="60"/>
      <c r="KMD2158" s="60"/>
      <c r="KME2158" s="60"/>
      <c r="KMF2158" s="60"/>
      <c r="KMG2158" s="60"/>
      <c r="KMH2158" s="60"/>
      <c r="KMI2158" s="60"/>
      <c r="KMJ2158" s="60"/>
      <c r="KMK2158" s="60"/>
      <c r="KML2158" s="60"/>
      <c r="KMM2158" s="60"/>
      <c r="KMN2158" s="60"/>
      <c r="KMO2158" s="60"/>
      <c r="KMP2158" s="60"/>
      <c r="KMQ2158" s="60"/>
      <c r="KMR2158" s="60"/>
      <c r="KMS2158" s="60"/>
      <c r="KMT2158" s="60"/>
      <c r="KMU2158" s="60"/>
      <c r="KMV2158" s="60"/>
      <c r="KMW2158" s="60"/>
      <c r="KMX2158" s="60"/>
      <c r="KMY2158" s="60"/>
      <c r="KMZ2158" s="60"/>
      <c r="KNA2158" s="60"/>
      <c r="KNB2158" s="60"/>
      <c r="KNC2158" s="60"/>
      <c r="KND2158" s="60"/>
      <c r="KNE2158" s="60"/>
      <c r="KNF2158" s="60"/>
      <c r="KNG2158" s="60"/>
      <c r="KNH2158" s="60"/>
      <c r="KNI2158" s="60"/>
      <c r="KNJ2158" s="60"/>
      <c r="KNK2158" s="60"/>
      <c r="KNL2158" s="60"/>
      <c r="KNM2158" s="60"/>
      <c r="KNN2158" s="60"/>
      <c r="KNO2158" s="60"/>
      <c r="KNP2158" s="60"/>
      <c r="KNQ2158" s="60"/>
      <c r="KNR2158" s="60"/>
      <c r="KNS2158" s="60"/>
      <c r="KNT2158" s="60"/>
      <c r="KNU2158" s="60"/>
      <c r="KNV2158" s="60"/>
      <c r="KNW2158" s="60"/>
      <c r="KNX2158" s="60"/>
      <c r="KNY2158" s="60"/>
      <c r="KNZ2158" s="60"/>
      <c r="KOA2158" s="60"/>
      <c r="KOB2158" s="60"/>
      <c r="KOC2158" s="60"/>
      <c r="KOD2158" s="60"/>
      <c r="KOE2158" s="60"/>
      <c r="KOF2158" s="60"/>
      <c r="KOG2158" s="60"/>
      <c r="KOH2158" s="60"/>
      <c r="KOI2158" s="60"/>
      <c r="KOJ2158" s="60"/>
      <c r="KOK2158" s="60"/>
      <c r="KOL2158" s="60"/>
      <c r="KOM2158" s="60"/>
      <c r="KON2158" s="60"/>
      <c r="KOO2158" s="60"/>
      <c r="KOP2158" s="60"/>
      <c r="KOQ2158" s="60"/>
      <c r="KOR2158" s="60"/>
      <c r="KOS2158" s="60"/>
      <c r="KOT2158" s="60"/>
      <c r="KOU2158" s="60"/>
      <c r="KOV2158" s="60"/>
      <c r="KOW2158" s="60"/>
      <c r="KOX2158" s="60"/>
      <c r="KOY2158" s="60"/>
      <c r="KOZ2158" s="60"/>
      <c r="KPA2158" s="60"/>
      <c r="KPB2158" s="60"/>
      <c r="KPC2158" s="60"/>
      <c r="KPD2158" s="60"/>
      <c r="KPE2158" s="60"/>
      <c r="KPF2158" s="60"/>
      <c r="KPG2158" s="60"/>
      <c r="KPH2158" s="60"/>
      <c r="KPI2158" s="60"/>
      <c r="KPJ2158" s="60"/>
      <c r="KPK2158" s="60"/>
      <c r="KPL2158" s="60"/>
      <c r="KPM2158" s="60"/>
      <c r="KPN2158" s="60"/>
      <c r="KPO2158" s="60"/>
      <c r="KPP2158" s="60"/>
      <c r="KPQ2158" s="60"/>
      <c r="KPR2158" s="60"/>
      <c r="KPS2158" s="60"/>
      <c r="KPT2158" s="60"/>
      <c r="KPU2158" s="60"/>
      <c r="KPV2158" s="60"/>
      <c r="KPW2158" s="60"/>
      <c r="KPX2158" s="60"/>
      <c r="KPY2158" s="60"/>
      <c r="KPZ2158" s="60"/>
      <c r="KQA2158" s="60"/>
      <c r="KQB2158" s="60"/>
      <c r="KQC2158" s="60"/>
      <c r="KQD2158" s="60"/>
      <c r="KQE2158" s="60"/>
      <c r="KQF2158" s="60"/>
      <c r="KQG2158" s="60"/>
      <c r="KQH2158" s="60"/>
      <c r="KQI2158" s="60"/>
      <c r="KQJ2158" s="60"/>
      <c r="KQK2158" s="60"/>
      <c r="KQL2158" s="60"/>
      <c r="KQM2158" s="60"/>
      <c r="KQN2158" s="60"/>
      <c r="KQO2158" s="60"/>
      <c r="KQP2158" s="60"/>
      <c r="KQQ2158" s="60"/>
      <c r="KQR2158" s="60"/>
      <c r="KQS2158" s="60"/>
      <c r="KQT2158" s="60"/>
      <c r="KQU2158" s="60"/>
      <c r="KQV2158" s="60"/>
      <c r="KQW2158" s="60"/>
      <c r="KQX2158" s="60"/>
      <c r="KQY2158" s="60"/>
      <c r="KQZ2158" s="60"/>
      <c r="KRA2158" s="60"/>
      <c r="KRB2158" s="60"/>
      <c r="KRC2158" s="60"/>
      <c r="KRD2158" s="60"/>
      <c r="KRE2158" s="60"/>
      <c r="KRF2158" s="60"/>
      <c r="KRG2158" s="60"/>
      <c r="KRH2158" s="60"/>
      <c r="KRI2158" s="60"/>
      <c r="KRJ2158" s="60"/>
      <c r="KRK2158" s="60"/>
      <c r="KRL2158" s="60"/>
      <c r="KRM2158" s="60"/>
      <c r="KRN2158" s="60"/>
      <c r="KRO2158" s="60"/>
      <c r="KRP2158" s="60"/>
      <c r="KRQ2158" s="60"/>
      <c r="KRR2158" s="60"/>
      <c r="KRS2158" s="60"/>
      <c r="KRT2158" s="60"/>
      <c r="KRU2158" s="60"/>
      <c r="KRV2158" s="60"/>
      <c r="KRW2158" s="60"/>
      <c r="KRX2158" s="60"/>
      <c r="KRY2158" s="60"/>
      <c r="KRZ2158" s="60"/>
      <c r="KSA2158" s="60"/>
      <c r="KSB2158" s="60"/>
      <c r="KSC2158" s="60"/>
      <c r="KSD2158" s="60"/>
      <c r="KSE2158" s="60"/>
      <c r="KSF2158" s="60"/>
      <c r="KSG2158" s="60"/>
      <c r="KSH2158" s="60"/>
      <c r="KSI2158" s="60"/>
      <c r="KSJ2158" s="60"/>
      <c r="KSK2158" s="60"/>
      <c r="KSL2158" s="60"/>
      <c r="KSM2158" s="60"/>
      <c r="KSN2158" s="60"/>
      <c r="KSO2158" s="60"/>
      <c r="KSP2158" s="60"/>
      <c r="KSQ2158" s="60"/>
      <c r="KSR2158" s="60"/>
      <c r="KSS2158" s="60"/>
      <c r="KST2158" s="60"/>
      <c r="KSU2158" s="60"/>
      <c r="KSV2158" s="60"/>
      <c r="KSW2158" s="60"/>
      <c r="KSX2158" s="60"/>
      <c r="KSY2158" s="60"/>
      <c r="KSZ2158" s="60"/>
      <c r="KTA2158" s="60"/>
      <c r="KTB2158" s="60"/>
      <c r="KTC2158" s="60"/>
      <c r="KTD2158" s="60"/>
      <c r="KTE2158" s="60"/>
      <c r="KTF2158" s="60"/>
      <c r="KTG2158" s="60"/>
      <c r="KTH2158" s="60"/>
      <c r="KTI2158" s="60"/>
      <c r="KTJ2158" s="60"/>
      <c r="KTK2158" s="60"/>
      <c r="KTL2158" s="60"/>
      <c r="KTM2158" s="60"/>
      <c r="KTN2158" s="60"/>
      <c r="KTO2158" s="60"/>
      <c r="KTP2158" s="60"/>
      <c r="KTQ2158" s="60"/>
      <c r="KTR2158" s="60"/>
      <c r="KTS2158" s="60"/>
      <c r="KTT2158" s="60"/>
      <c r="KTU2158" s="60"/>
      <c r="KTV2158" s="60"/>
      <c r="KTW2158" s="60"/>
      <c r="KTX2158" s="60"/>
      <c r="KTY2158" s="60"/>
      <c r="KTZ2158" s="60"/>
      <c r="KUA2158" s="60"/>
      <c r="KUB2158" s="60"/>
      <c r="KUC2158" s="60"/>
      <c r="KUD2158" s="60"/>
      <c r="KUE2158" s="60"/>
      <c r="KUF2158" s="60"/>
      <c r="KUG2158" s="60"/>
      <c r="KUH2158" s="60"/>
      <c r="KUI2158" s="60"/>
      <c r="KUJ2158" s="60"/>
      <c r="KUK2158" s="60"/>
      <c r="KUL2158" s="60"/>
      <c r="KUM2158" s="60"/>
      <c r="KUN2158" s="60"/>
      <c r="KUO2158" s="60"/>
      <c r="KUP2158" s="60"/>
      <c r="KUQ2158" s="60"/>
      <c r="KUR2158" s="60"/>
      <c r="KUS2158" s="60"/>
      <c r="KUT2158" s="60"/>
      <c r="KUU2158" s="60"/>
      <c r="KUV2158" s="60"/>
      <c r="KUW2158" s="60"/>
      <c r="KUX2158" s="60"/>
      <c r="KUY2158" s="60"/>
      <c r="KUZ2158" s="60"/>
      <c r="KVA2158" s="60"/>
      <c r="KVB2158" s="60"/>
      <c r="KVC2158" s="60"/>
      <c r="KVD2158" s="60"/>
      <c r="KVE2158" s="60"/>
      <c r="KVF2158" s="60"/>
      <c r="KVG2158" s="60"/>
      <c r="KVH2158" s="60"/>
      <c r="KVI2158" s="60"/>
      <c r="KVJ2158" s="60"/>
      <c r="KVK2158" s="60"/>
      <c r="KVL2158" s="60"/>
      <c r="KVM2158" s="60"/>
      <c r="KVN2158" s="60"/>
      <c r="KVO2158" s="60"/>
      <c r="KVP2158" s="60"/>
      <c r="KVQ2158" s="60"/>
      <c r="KVR2158" s="60"/>
      <c r="KVS2158" s="60"/>
      <c r="KVT2158" s="60"/>
      <c r="KVU2158" s="60"/>
      <c r="KVV2158" s="60"/>
      <c r="KVW2158" s="60"/>
      <c r="KVX2158" s="60"/>
      <c r="KVY2158" s="60"/>
      <c r="KVZ2158" s="60"/>
      <c r="KWA2158" s="60"/>
      <c r="KWB2158" s="60"/>
      <c r="KWC2158" s="60"/>
      <c r="KWD2158" s="60"/>
      <c r="KWE2158" s="60"/>
      <c r="KWF2158" s="60"/>
      <c r="KWG2158" s="60"/>
      <c r="KWH2158" s="60"/>
      <c r="KWI2158" s="60"/>
      <c r="KWJ2158" s="60"/>
      <c r="KWK2158" s="60"/>
      <c r="KWL2158" s="60"/>
      <c r="KWM2158" s="60"/>
      <c r="KWN2158" s="60"/>
      <c r="KWO2158" s="60"/>
      <c r="KWP2158" s="60"/>
      <c r="KWQ2158" s="60"/>
      <c r="KWR2158" s="60"/>
      <c r="KWS2158" s="60"/>
      <c r="KWT2158" s="60"/>
      <c r="KWU2158" s="60"/>
      <c r="KWV2158" s="60"/>
      <c r="KWW2158" s="60"/>
      <c r="KWX2158" s="60"/>
      <c r="KWY2158" s="60"/>
      <c r="KWZ2158" s="60"/>
      <c r="KXA2158" s="60"/>
      <c r="KXB2158" s="60"/>
      <c r="KXC2158" s="60"/>
      <c r="KXD2158" s="60"/>
      <c r="KXE2158" s="60"/>
      <c r="KXF2158" s="60"/>
      <c r="KXG2158" s="60"/>
      <c r="KXH2158" s="60"/>
      <c r="KXI2158" s="60"/>
      <c r="KXJ2158" s="60"/>
      <c r="KXK2158" s="60"/>
      <c r="KXL2158" s="60"/>
      <c r="KXM2158" s="60"/>
      <c r="KXN2158" s="60"/>
      <c r="KXO2158" s="60"/>
      <c r="KXP2158" s="60"/>
      <c r="KXQ2158" s="60"/>
      <c r="KXR2158" s="60"/>
      <c r="KXS2158" s="60"/>
      <c r="KXT2158" s="60"/>
      <c r="KXU2158" s="60"/>
      <c r="KXV2158" s="60"/>
      <c r="KXW2158" s="60"/>
      <c r="KXX2158" s="60"/>
      <c r="KXY2158" s="60"/>
      <c r="KXZ2158" s="60"/>
      <c r="KYA2158" s="60"/>
      <c r="KYB2158" s="60"/>
      <c r="KYC2158" s="60"/>
      <c r="KYD2158" s="60"/>
      <c r="KYE2158" s="60"/>
      <c r="KYF2158" s="60"/>
      <c r="KYG2158" s="60"/>
      <c r="KYH2158" s="60"/>
      <c r="KYI2158" s="60"/>
      <c r="KYJ2158" s="60"/>
      <c r="KYK2158" s="60"/>
      <c r="KYL2158" s="60"/>
      <c r="KYM2158" s="60"/>
      <c r="KYN2158" s="60"/>
      <c r="KYO2158" s="60"/>
      <c r="KYP2158" s="60"/>
      <c r="KYQ2158" s="60"/>
      <c r="KYR2158" s="60"/>
      <c r="KYS2158" s="60"/>
      <c r="KYT2158" s="60"/>
      <c r="KYU2158" s="60"/>
      <c r="KYV2158" s="60"/>
      <c r="KYW2158" s="60"/>
      <c r="KYX2158" s="60"/>
      <c r="KYY2158" s="60"/>
      <c r="KYZ2158" s="60"/>
      <c r="KZA2158" s="60"/>
      <c r="KZB2158" s="60"/>
      <c r="KZC2158" s="60"/>
      <c r="KZD2158" s="60"/>
      <c r="KZE2158" s="60"/>
      <c r="KZF2158" s="60"/>
      <c r="KZG2158" s="60"/>
      <c r="KZH2158" s="60"/>
      <c r="KZI2158" s="60"/>
      <c r="KZJ2158" s="60"/>
      <c r="KZK2158" s="60"/>
      <c r="KZL2158" s="60"/>
      <c r="KZM2158" s="60"/>
      <c r="KZN2158" s="60"/>
      <c r="KZO2158" s="60"/>
      <c r="KZP2158" s="60"/>
      <c r="KZQ2158" s="60"/>
      <c r="KZR2158" s="60"/>
      <c r="KZS2158" s="60"/>
      <c r="KZT2158" s="60"/>
      <c r="KZU2158" s="60"/>
      <c r="KZV2158" s="60"/>
      <c r="KZW2158" s="60"/>
      <c r="KZX2158" s="60"/>
      <c r="KZY2158" s="60"/>
      <c r="KZZ2158" s="60"/>
      <c r="LAA2158" s="60"/>
      <c r="LAB2158" s="60"/>
      <c r="LAC2158" s="60"/>
      <c r="LAD2158" s="60"/>
      <c r="LAE2158" s="60"/>
      <c r="LAF2158" s="60"/>
      <c r="LAG2158" s="60"/>
      <c r="LAH2158" s="60"/>
      <c r="LAI2158" s="60"/>
      <c r="LAJ2158" s="60"/>
      <c r="LAK2158" s="60"/>
      <c r="LAL2158" s="60"/>
      <c r="LAM2158" s="60"/>
      <c r="LAN2158" s="60"/>
      <c r="LAO2158" s="60"/>
      <c r="LAP2158" s="60"/>
      <c r="LAQ2158" s="60"/>
      <c r="LAR2158" s="60"/>
      <c r="LAS2158" s="60"/>
      <c r="LAT2158" s="60"/>
      <c r="LAU2158" s="60"/>
      <c r="LAV2158" s="60"/>
      <c r="LAW2158" s="60"/>
      <c r="LAX2158" s="60"/>
      <c r="LAY2158" s="60"/>
      <c r="LAZ2158" s="60"/>
      <c r="LBA2158" s="60"/>
      <c r="LBB2158" s="60"/>
      <c r="LBC2158" s="60"/>
      <c r="LBD2158" s="60"/>
      <c r="LBE2158" s="60"/>
      <c r="LBF2158" s="60"/>
      <c r="LBG2158" s="60"/>
      <c r="LBH2158" s="60"/>
      <c r="LBI2158" s="60"/>
      <c r="LBJ2158" s="60"/>
      <c r="LBK2158" s="60"/>
      <c r="LBL2158" s="60"/>
      <c r="LBM2158" s="60"/>
      <c r="LBN2158" s="60"/>
      <c r="LBO2158" s="60"/>
      <c r="LBP2158" s="60"/>
      <c r="LBQ2158" s="60"/>
      <c r="LBR2158" s="60"/>
      <c r="LBS2158" s="60"/>
      <c r="LBT2158" s="60"/>
      <c r="LBU2158" s="60"/>
      <c r="LBV2158" s="60"/>
      <c r="LBW2158" s="60"/>
      <c r="LBX2158" s="60"/>
      <c r="LBY2158" s="60"/>
      <c r="LBZ2158" s="60"/>
      <c r="LCA2158" s="60"/>
      <c r="LCB2158" s="60"/>
      <c r="LCC2158" s="60"/>
      <c r="LCD2158" s="60"/>
      <c r="LCE2158" s="60"/>
      <c r="LCF2158" s="60"/>
      <c r="LCG2158" s="60"/>
      <c r="LCH2158" s="60"/>
      <c r="LCI2158" s="60"/>
      <c r="LCJ2158" s="60"/>
      <c r="LCK2158" s="60"/>
      <c r="LCL2158" s="60"/>
      <c r="LCM2158" s="60"/>
      <c r="LCN2158" s="60"/>
      <c r="LCO2158" s="60"/>
      <c r="LCP2158" s="60"/>
      <c r="LCQ2158" s="60"/>
      <c r="LCR2158" s="60"/>
      <c r="LCS2158" s="60"/>
      <c r="LCT2158" s="60"/>
      <c r="LCU2158" s="60"/>
      <c r="LCV2158" s="60"/>
      <c r="LCW2158" s="60"/>
      <c r="LCX2158" s="60"/>
      <c r="LCY2158" s="60"/>
      <c r="LCZ2158" s="60"/>
      <c r="LDA2158" s="60"/>
      <c r="LDB2158" s="60"/>
      <c r="LDC2158" s="60"/>
      <c r="LDD2158" s="60"/>
      <c r="LDE2158" s="60"/>
      <c r="LDF2158" s="60"/>
      <c r="LDG2158" s="60"/>
      <c r="LDH2158" s="60"/>
      <c r="LDI2158" s="60"/>
      <c r="LDJ2158" s="60"/>
      <c r="LDK2158" s="60"/>
      <c r="LDL2158" s="60"/>
      <c r="LDM2158" s="60"/>
      <c r="LDN2158" s="60"/>
      <c r="LDO2158" s="60"/>
      <c r="LDP2158" s="60"/>
      <c r="LDQ2158" s="60"/>
      <c r="LDR2158" s="60"/>
      <c r="LDS2158" s="60"/>
      <c r="LDT2158" s="60"/>
      <c r="LDU2158" s="60"/>
      <c r="LDV2158" s="60"/>
      <c r="LDW2158" s="60"/>
      <c r="LDX2158" s="60"/>
      <c r="LDY2158" s="60"/>
      <c r="LDZ2158" s="60"/>
      <c r="LEA2158" s="60"/>
      <c r="LEB2158" s="60"/>
      <c r="LEC2158" s="60"/>
      <c r="LED2158" s="60"/>
      <c r="LEE2158" s="60"/>
      <c r="LEF2158" s="60"/>
      <c r="LEG2158" s="60"/>
      <c r="LEH2158" s="60"/>
      <c r="LEI2158" s="60"/>
      <c r="LEJ2158" s="60"/>
      <c r="LEK2158" s="60"/>
      <c r="LEL2158" s="60"/>
      <c r="LEM2158" s="60"/>
      <c r="LEN2158" s="60"/>
      <c r="LEO2158" s="60"/>
      <c r="LEP2158" s="60"/>
      <c r="LEQ2158" s="60"/>
      <c r="LER2158" s="60"/>
      <c r="LES2158" s="60"/>
      <c r="LET2158" s="60"/>
      <c r="LEU2158" s="60"/>
      <c r="LEV2158" s="60"/>
      <c r="LEW2158" s="60"/>
      <c r="LEX2158" s="60"/>
      <c r="LEY2158" s="60"/>
      <c r="LEZ2158" s="60"/>
      <c r="LFA2158" s="60"/>
      <c r="LFB2158" s="60"/>
      <c r="LFC2158" s="60"/>
      <c r="LFD2158" s="60"/>
      <c r="LFE2158" s="60"/>
      <c r="LFF2158" s="60"/>
      <c r="LFG2158" s="60"/>
      <c r="LFH2158" s="60"/>
      <c r="LFI2158" s="60"/>
      <c r="LFJ2158" s="60"/>
      <c r="LFK2158" s="60"/>
      <c r="LFL2158" s="60"/>
      <c r="LFM2158" s="60"/>
      <c r="LFN2158" s="60"/>
      <c r="LFO2158" s="60"/>
      <c r="LFP2158" s="60"/>
      <c r="LFQ2158" s="60"/>
      <c r="LFR2158" s="60"/>
      <c r="LFS2158" s="60"/>
      <c r="LFT2158" s="60"/>
      <c r="LFU2158" s="60"/>
      <c r="LFV2158" s="60"/>
      <c r="LFW2158" s="60"/>
      <c r="LFX2158" s="60"/>
      <c r="LFY2158" s="60"/>
      <c r="LFZ2158" s="60"/>
      <c r="LGA2158" s="60"/>
      <c r="LGB2158" s="60"/>
      <c r="LGC2158" s="60"/>
      <c r="LGD2158" s="60"/>
      <c r="LGE2158" s="60"/>
      <c r="LGF2158" s="60"/>
      <c r="LGG2158" s="60"/>
      <c r="LGH2158" s="60"/>
      <c r="LGI2158" s="60"/>
      <c r="LGJ2158" s="60"/>
      <c r="LGK2158" s="60"/>
      <c r="LGL2158" s="60"/>
      <c r="LGM2158" s="60"/>
      <c r="LGN2158" s="60"/>
      <c r="LGO2158" s="60"/>
      <c r="LGP2158" s="60"/>
      <c r="LGQ2158" s="60"/>
      <c r="LGR2158" s="60"/>
      <c r="LGS2158" s="60"/>
      <c r="LGT2158" s="60"/>
      <c r="LGU2158" s="60"/>
      <c r="LGV2158" s="60"/>
      <c r="LGW2158" s="60"/>
      <c r="LGX2158" s="60"/>
      <c r="LGY2158" s="60"/>
      <c r="LGZ2158" s="60"/>
      <c r="LHA2158" s="60"/>
      <c r="LHB2158" s="60"/>
      <c r="LHC2158" s="60"/>
      <c r="LHD2158" s="60"/>
      <c r="LHE2158" s="60"/>
      <c r="LHF2158" s="60"/>
      <c r="LHG2158" s="60"/>
      <c r="LHH2158" s="60"/>
      <c r="LHI2158" s="60"/>
      <c r="LHJ2158" s="60"/>
      <c r="LHK2158" s="60"/>
      <c r="LHL2158" s="60"/>
      <c r="LHM2158" s="60"/>
      <c r="LHN2158" s="60"/>
      <c r="LHO2158" s="60"/>
      <c r="LHP2158" s="60"/>
      <c r="LHQ2158" s="60"/>
      <c r="LHR2158" s="60"/>
      <c r="LHS2158" s="60"/>
      <c r="LHT2158" s="60"/>
      <c r="LHU2158" s="60"/>
      <c r="LHV2158" s="60"/>
      <c r="LHW2158" s="60"/>
      <c r="LHX2158" s="60"/>
      <c r="LHY2158" s="60"/>
      <c r="LHZ2158" s="60"/>
      <c r="LIA2158" s="60"/>
      <c r="LIB2158" s="60"/>
      <c r="LIC2158" s="60"/>
      <c r="LID2158" s="60"/>
      <c r="LIE2158" s="60"/>
      <c r="LIF2158" s="60"/>
      <c r="LIG2158" s="60"/>
      <c r="LIH2158" s="60"/>
      <c r="LII2158" s="60"/>
      <c r="LIJ2158" s="60"/>
      <c r="LIK2158" s="60"/>
      <c r="LIL2158" s="60"/>
      <c r="LIM2158" s="60"/>
      <c r="LIN2158" s="60"/>
      <c r="LIO2158" s="60"/>
      <c r="LIP2158" s="60"/>
      <c r="LIQ2158" s="60"/>
      <c r="LIR2158" s="60"/>
      <c r="LIS2158" s="60"/>
      <c r="LIT2158" s="60"/>
      <c r="LIU2158" s="60"/>
      <c r="LIV2158" s="60"/>
      <c r="LIW2158" s="60"/>
      <c r="LIX2158" s="60"/>
      <c r="LIY2158" s="60"/>
      <c r="LIZ2158" s="60"/>
      <c r="LJA2158" s="60"/>
      <c r="LJB2158" s="60"/>
      <c r="LJC2158" s="60"/>
      <c r="LJD2158" s="60"/>
      <c r="LJE2158" s="60"/>
      <c r="LJF2158" s="60"/>
      <c r="LJG2158" s="60"/>
      <c r="LJH2158" s="60"/>
      <c r="LJI2158" s="60"/>
      <c r="LJJ2158" s="60"/>
      <c r="LJK2158" s="60"/>
      <c r="LJL2158" s="60"/>
      <c r="LJM2158" s="60"/>
      <c r="LJN2158" s="60"/>
      <c r="LJO2158" s="60"/>
      <c r="LJP2158" s="60"/>
      <c r="LJQ2158" s="60"/>
      <c r="LJR2158" s="60"/>
      <c r="LJS2158" s="60"/>
      <c r="LJT2158" s="60"/>
      <c r="LJU2158" s="60"/>
      <c r="LJV2158" s="60"/>
      <c r="LJW2158" s="60"/>
      <c r="LJX2158" s="60"/>
      <c r="LJY2158" s="60"/>
      <c r="LJZ2158" s="60"/>
      <c r="LKA2158" s="60"/>
      <c r="LKB2158" s="60"/>
      <c r="LKC2158" s="60"/>
      <c r="LKD2158" s="60"/>
      <c r="LKE2158" s="60"/>
      <c r="LKF2158" s="60"/>
      <c r="LKG2158" s="60"/>
      <c r="LKH2158" s="60"/>
      <c r="LKI2158" s="60"/>
      <c r="LKJ2158" s="60"/>
      <c r="LKK2158" s="60"/>
      <c r="LKL2158" s="60"/>
      <c r="LKM2158" s="60"/>
      <c r="LKN2158" s="60"/>
      <c r="LKO2158" s="60"/>
      <c r="LKP2158" s="60"/>
      <c r="LKQ2158" s="60"/>
      <c r="LKR2158" s="60"/>
      <c r="LKS2158" s="60"/>
      <c r="LKT2158" s="60"/>
      <c r="LKU2158" s="60"/>
      <c r="LKV2158" s="60"/>
      <c r="LKW2158" s="60"/>
      <c r="LKX2158" s="60"/>
      <c r="LKY2158" s="60"/>
      <c r="LKZ2158" s="60"/>
      <c r="LLA2158" s="60"/>
      <c r="LLB2158" s="60"/>
      <c r="LLC2158" s="60"/>
      <c r="LLD2158" s="60"/>
      <c r="LLE2158" s="60"/>
      <c r="LLF2158" s="60"/>
      <c r="LLG2158" s="60"/>
      <c r="LLH2158" s="60"/>
      <c r="LLI2158" s="60"/>
      <c r="LLJ2158" s="60"/>
      <c r="LLK2158" s="60"/>
      <c r="LLL2158" s="60"/>
      <c r="LLM2158" s="60"/>
      <c r="LLN2158" s="60"/>
      <c r="LLO2158" s="60"/>
      <c r="LLP2158" s="60"/>
      <c r="LLQ2158" s="60"/>
      <c r="LLR2158" s="60"/>
      <c r="LLS2158" s="60"/>
      <c r="LLT2158" s="60"/>
      <c r="LLU2158" s="60"/>
      <c r="LLV2158" s="60"/>
      <c r="LLW2158" s="60"/>
      <c r="LLX2158" s="60"/>
      <c r="LLY2158" s="60"/>
      <c r="LLZ2158" s="60"/>
      <c r="LMA2158" s="60"/>
      <c r="LMB2158" s="60"/>
      <c r="LMC2158" s="60"/>
      <c r="LMD2158" s="60"/>
      <c r="LME2158" s="60"/>
      <c r="LMF2158" s="60"/>
      <c r="LMG2158" s="60"/>
      <c r="LMH2158" s="60"/>
      <c r="LMI2158" s="60"/>
      <c r="LMJ2158" s="60"/>
      <c r="LMK2158" s="60"/>
      <c r="LML2158" s="60"/>
      <c r="LMM2158" s="60"/>
      <c r="LMN2158" s="60"/>
      <c r="LMO2158" s="60"/>
      <c r="LMP2158" s="60"/>
      <c r="LMQ2158" s="60"/>
      <c r="LMR2158" s="60"/>
      <c r="LMS2158" s="60"/>
      <c r="LMT2158" s="60"/>
      <c r="LMU2158" s="60"/>
      <c r="LMV2158" s="60"/>
      <c r="LMW2158" s="60"/>
      <c r="LMX2158" s="60"/>
      <c r="LMY2158" s="60"/>
      <c r="LMZ2158" s="60"/>
      <c r="LNA2158" s="60"/>
      <c r="LNB2158" s="60"/>
      <c r="LNC2158" s="60"/>
      <c r="LND2158" s="60"/>
      <c r="LNE2158" s="60"/>
      <c r="LNF2158" s="60"/>
      <c r="LNG2158" s="60"/>
      <c r="LNH2158" s="60"/>
      <c r="LNI2158" s="60"/>
      <c r="LNJ2158" s="60"/>
      <c r="LNK2158" s="60"/>
      <c r="LNL2158" s="60"/>
      <c r="LNM2158" s="60"/>
      <c r="LNN2158" s="60"/>
      <c r="LNO2158" s="60"/>
      <c r="LNP2158" s="60"/>
      <c r="LNQ2158" s="60"/>
      <c r="LNR2158" s="60"/>
      <c r="LNS2158" s="60"/>
      <c r="LNT2158" s="60"/>
      <c r="LNU2158" s="60"/>
      <c r="LNV2158" s="60"/>
      <c r="LNW2158" s="60"/>
      <c r="LNX2158" s="60"/>
      <c r="LNY2158" s="60"/>
      <c r="LNZ2158" s="60"/>
      <c r="LOA2158" s="60"/>
      <c r="LOB2158" s="60"/>
      <c r="LOC2158" s="60"/>
      <c r="LOD2158" s="60"/>
      <c r="LOE2158" s="60"/>
      <c r="LOF2158" s="60"/>
      <c r="LOG2158" s="60"/>
      <c r="LOH2158" s="60"/>
      <c r="LOI2158" s="60"/>
      <c r="LOJ2158" s="60"/>
      <c r="LOK2158" s="60"/>
      <c r="LOL2158" s="60"/>
      <c r="LOM2158" s="60"/>
      <c r="LON2158" s="60"/>
      <c r="LOO2158" s="60"/>
      <c r="LOP2158" s="60"/>
      <c r="LOQ2158" s="60"/>
      <c r="LOR2158" s="60"/>
      <c r="LOS2158" s="60"/>
      <c r="LOT2158" s="60"/>
      <c r="LOU2158" s="60"/>
      <c r="LOV2158" s="60"/>
      <c r="LOW2158" s="60"/>
      <c r="LOX2158" s="60"/>
      <c r="LOY2158" s="60"/>
      <c r="LOZ2158" s="60"/>
      <c r="LPA2158" s="60"/>
      <c r="LPB2158" s="60"/>
      <c r="LPC2158" s="60"/>
      <c r="LPD2158" s="60"/>
      <c r="LPE2158" s="60"/>
      <c r="LPF2158" s="60"/>
      <c r="LPG2158" s="60"/>
      <c r="LPH2158" s="60"/>
      <c r="LPI2158" s="60"/>
      <c r="LPJ2158" s="60"/>
      <c r="LPK2158" s="60"/>
      <c r="LPL2158" s="60"/>
      <c r="LPM2158" s="60"/>
      <c r="LPN2158" s="60"/>
      <c r="LPO2158" s="60"/>
      <c r="LPP2158" s="60"/>
      <c r="LPQ2158" s="60"/>
      <c r="LPR2158" s="60"/>
      <c r="LPS2158" s="60"/>
      <c r="LPT2158" s="60"/>
      <c r="LPU2158" s="60"/>
      <c r="LPV2158" s="60"/>
      <c r="LPW2158" s="60"/>
      <c r="LPX2158" s="60"/>
      <c r="LPY2158" s="60"/>
      <c r="LPZ2158" s="60"/>
      <c r="LQA2158" s="60"/>
      <c r="LQB2158" s="60"/>
      <c r="LQC2158" s="60"/>
      <c r="LQD2158" s="60"/>
      <c r="LQE2158" s="60"/>
      <c r="LQF2158" s="60"/>
      <c r="LQG2158" s="60"/>
      <c r="LQH2158" s="60"/>
      <c r="LQI2158" s="60"/>
      <c r="LQJ2158" s="60"/>
      <c r="LQK2158" s="60"/>
      <c r="LQL2158" s="60"/>
      <c r="LQM2158" s="60"/>
      <c r="LQN2158" s="60"/>
      <c r="LQO2158" s="60"/>
      <c r="LQP2158" s="60"/>
      <c r="LQQ2158" s="60"/>
      <c r="LQR2158" s="60"/>
      <c r="LQS2158" s="60"/>
      <c r="LQT2158" s="60"/>
      <c r="LQU2158" s="60"/>
      <c r="LQV2158" s="60"/>
      <c r="LQW2158" s="60"/>
      <c r="LQX2158" s="60"/>
      <c r="LQY2158" s="60"/>
      <c r="LQZ2158" s="60"/>
      <c r="LRA2158" s="60"/>
      <c r="LRB2158" s="60"/>
      <c r="LRC2158" s="60"/>
      <c r="LRD2158" s="60"/>
      <c r="LRE2158" s="60"/>
      <c r="LRF2158" s="60"/>
      <c r="LRG2158" s="60"/>
      <c r="LRH2158" s="60"/>
      <c r="LRI2158" s="60"/>
      <c r="LRJ2158" s="60"/>
      <c r="LRK2158" s="60"/>
      <c r="LRL2158" s="60"/>
      <c r="LRM2158" s="60"/>
      <c r="LRN2158" s="60"/>
      <c r="LRO2158" s="60"/>
      <c r="LRP2158" s="60"/>
      <c r="LRQ2158" s="60"/>
      <c r="LRR2158" s="60"/>
      <c r="LRS2158" s="60"/>
      <c r="LRT2158" s="60"/>
      <c r="LRU2158" s="60"/>
      <c r="LRV2158" s="60"/>
      <c r="LRW2158" s="60"/>
      <c r="LRX2158" s="60"/>
      <c r="LRY2158" s="60"/>
      <c r="LRZ2158" s="60"/>
      <c r="LSA2158" s="60"/>
      <c r="LSB2158" s="60"/>
      <c r="LSC2158" s="60"/>
      <c r="LSD2158" s="60"/>
      <c r="LSE2158" s="60"/>
      <c r="LSF2158" s="60"/>
      <c r="LSG2158" s="60"/>
      <c r="LSH2158" s="60"/>
      <c r="LSI2158" s="60"/>
      <c r="LSJ2158" s="60"/>
      <c r="LSK2158" s="60"/>
      <c r="LSL2158" s="60"/>
      <c r="LSM2158" s="60"/>
      <c r="LSN2158" s="60"/>
      <c r="LSO2158" s="60"/>
      <c r="LSP2158" s="60"/>
      <c r="LSQ2158" s="60"/>
      <c r="LSR2158" s="60"/>
      <c r="LSS2158" s="60"/>
      <c r="LST2158" s="60"/>
      <c r="LSU2158" s="60"/>
      <c r="LSV2158" s="60"/>
      <c r="LSW2158" s="60"/>
      <c r="LSX2158" s="60"/>
      <c r="LSY2158" s="60"/>
      <c r="LSZ2158" s="60"/>
      <c r="LTA2158" s="60"/>
      <c r="LTB2158" s="60"/>
      <c r="LTC2158" s="60"/>
      <c r="LTD2158" s="60"/>
      <c r="LTE2158" s="60"/>
      <c r="LTF2158" s="60"/>
      <c r="LTG2158" s="60"/>
      <c r="LTH2158" s="60"/>
      <c r="LTI2158" s="60"/>
      <c r="LTJ2158" s="60"/>
      <c r="LTK2158" s="60"/>
      <c r="LTL2158" s="60"/>
      <c r="LTM2158" s="60"/>
      <c r="LTN2158" s="60"/>
      <c r="LTO2158" s="60"/>
      <c r="LTP2158" s="60"/>
      <c r="LTQ2158" s="60"/>
      <c r="LTR2158" s="60"/>
      <c r="LTS2158" s="60"/>
      <c r="LTT2158" s="60"/>
      <c r="LTU2158" s="60"/>
      <c r="LTV2158" s="60"/>
      <c r="LTW2158" s="60"/>
      <c r="LTX2158" s="60"/>
      <c r="LTY2158" s="60"/>
      <c r="LTZ2158" s="60"/>
      <c r="LUA2158" s="60"/>
      <c r="LUB2158" s="60"/>
      <c r="LUC2158" s="60"/>
      <c r="LUD2158" s="60"/>
      <c r="LUE2158" s="60"/>
      <c r="LUF2158" s="60"/>
      <c r="LUG2158" s="60"/>
      <c r="LUH2158" s="60"/>
      <c r="LUI2158" s="60"/>
      <c r="LUJ2158" s="60"/>
      <c r="LUK2158" s="60"/>
      <c r="LUL2158" s="60"/>
      <c r="LUM2158" s="60"/>
      <c r="LUN2158" s="60"/>
      <c r="LUO2158" s="60"/>
      <c r="LUP2158" s="60"/>
      <c r="LUQ2158" s="60"/>
      <c r="LUR2158" s="60"/>
      <c r="LUS2158" s="60"/>
      <c r="LUT2158" s="60"/>
      <c r="LUU2158" s="60"/>
      <c r="LUV2158" s="60"/>
      <c r="LUW2158" s="60"/>
      <c r="LUX2158" s="60"/>
      <c r="LUY2158" s="60"/>
      <c r="LUZ2158" s="60"/>
      <c r="LVA2158" s="60"/>
      <c r="LVB2158" s="60"/>
      <c r="LVC2158" s="60"/>
      <c r="LVD2158" s="60"/>
      <c r="LVE2158" s="60"/>
      <c r="LVF2158" s="60"/>
      <c r="LVG2158" s="60"/>
      <c r="LVH2158" s="60"/>
      <c r="LVI2158" s="60"/>
      <c r="LVJ2158" s="60"/>
      <c r="LVK2158" s="60"/>
      <c r="LVL2158" s="60"/>
      <c r="LVM2158" s="60"/>
      <c r="LVN2158" s="60"/>
      <c r="LVO2158" s="60"/>
      <c r="LVP2158" s="60"/>
      <c r="LVQ2158" s="60"/>
      <c r="LVR2158" s="60"/>
      <c r="LVS2158" s="60"/>
      <c r="LVT2158" s="60"/>
      <c r="LVU2158" s="60"/>
      <c r="LVV2158" s="60"/>
      <c r="LVW2158" s="60"/>
      <c r="LVX2158" s="60"/>
      <c r="LVY2158" s="60"/>
      <c r="LVZ2158" s="60"/>
      <c r="LWA2158" s="60"/>
      <c r="LWB2158" s="60"/>
      <c r="LWC2158" s="60"/>
      <c r="LWD2158" s="60"/>
      <c r="LWE2158" s="60"/>
      <c r="LWF2158" s="60"/>
      <c r="LWG2158" s="60"/>
      <c r="LWH2158" s="60"/>
      <c r="LWI2158" s="60"/>
      <c r="LWJ2158" s="60"/>
      <c r="LWK2158" s="60"/>
      <c r="LWL2158" s="60"/>
      <c r="LWM2158" s="60"/>
      <c r="LWN2158" s="60"/>
      <c r="LWO2158" s="60"/>
      <c r="LWP2158" s="60"/>
      <c r="LWQ2158" s="60"/>
      <c r="LWR2158" s="60"/>
      <c r="LWS2158" s="60"/>
      <c r="LWT2158" s="60"/>
      <c r="LWU2158" s="60"/>
      <c r="LWV2158" s="60"/>
      <c r="LWW2158" s="60"/>
      <c r="LWX2158" s="60"/>
      <c r="LWY2158" s="60"/>
      <c r="LWZ2158" s="60"/>
      <c r="LXA2158" s="60"/>
      <c r="LXB2158" s="60"/>
      <c r="LXC2158" s="60"/>
      <c r="LXD2158" s="60"/>
      <c r="LXE2158" s="60"/>
      <c r="LXF2158" s="60"/>
      <c r="LXG2158" s="60"/>
      <c r="LXH2158" s="60"/>
      <c r="LXI2158" s="60"/>
      <c r="LXJ2158" s="60"/>
      <c r="LXK2158" s="60"/>
      <c r="LXL2158" s="60"/>
      <c r="LXM2158" s="60"/>
      <c r="LXN2158" s="60"/>
      <c r="LXO2158" s="60"/>
      <c r="LXP2158" s="60"/>
      <c r="LXQ2158" s="60"/>
      <c r="LXR2158" s="60"/>
      <c r="LXS2158" s="60"/>
      <c r="LXT2158" s="60"/>
      <c r="LXU2158" s="60"/>
      <c r="LXV2158" s="60"/>
      <c r="LXW2158" s="60"/>
      <c r="LXX2158" s="60"/>
      <c r="LXY2158" s="60"/>
      <c r="LXZ2158" s="60"/>
      <c r="LYA2158" s="60"/>
      <c r="LYB2158" s="60"/>
      <c r="LYC2158" s="60"/>
      <c r="LYD2158" s="60"/>
      <c r="LYE2158" s="60"/>
      <c r="LYF2158" s="60"/>
      <c r="LYG2158" s="60"/>
      <c r="LYH2158" s="60"/>
      <c r="LYI2158" s="60"/>
      <c r="LYJ2158" s="60"/>
      <c r="LYK2158" s="60"/>
      <c r="LYL2158" s="60"/>
      <c r="LYM2158" s="60"/>
      <c r="LYN2158" s="60"/>
      <c r="LYO2158" s="60"/>
      <c r="LYP2158" s="60"/>
      <c r="LYQ2158" s="60"/>
      <c r="LYR2158" s="60"/>
      <c r="LYS2158" s="60"/>
      <c r="LYT2158" s="60"/>
      <c r="LYU2158" s="60"/>
      <c r="LYV2158" s="60"/>
      <c r="LYW2158" s="60"/>
      <c r="LYX2158" s="60"/>
      <c r="LYY2158" s="60"/>
      <c r="LYZ2158" s="60"/>
      <c r="LZA2158" s="60"/>
      <c r="LZB2158" s="60"/>
      <c r="LZC2158" s="60"/>
      <c r="LZD2158" s="60"/>
      <c r="LZE2158" s="60"/>
      <c r="LZF2158" s="60"/>
      <c r="LZG2158" s="60"/>
      <c r="LZH2158" s="60"/>
      <c r="LZI2158" s="60"/>
      <c r="LZJ2158" s="60"/>
      <c r="LZK2158" s="60"/>
      <c r="LZL2158" s="60"/>
      <c r="LZM2158" s="60"/>
      <c r="LZN2158" s="60"/>
      <c r="LZO2158" s="60"/>
      <c r="LZP2158" s="60"/>
      <c r="LZQ2158" s="60"/>
      <c r="LZR2158" s="60"/>
      <c r="LZS2158" s="60"/>
      <c r="LZT2158" s="60"/>
      <c r="LZU2158" s="60"/>
      <c r="LZV2158" s="60"/>
      <c r="LZW2158" s="60"/>
      <c r="LZX2158" s="60"/>
      <c r="LZY2158" s="60"/>
      <c r="LZZ2158" s="60"/>
      <c r="MAA2158" s="60"/>
      <c r="MAB2158" s="60"/>
      <c r="MAC2158" s="60"/>
      <c r="MAD2158" s="60"/>
      <c r="MAE2158" s="60"/>
      <c r="MAF2158" s="60"/>
      <c r="MAG2158" s="60"/>
      <c r="MAH2158" s="60"/>
      <c r="MAI2158" s="60"/>
      <c r="MAJ2158" s="60"/>
      <c r="MAK2158" s="60"/>
      <c r="MAL2158" s="60"/>
      <c r="MAM2158" s="60"/>
      <c r="MAN2158" s="60"/>
      <c r="MAO2158" s="60"/>
      <c r="MAP2158" s="60"/>
      <c r="MAQ2158" s="60"/>
      <c r="MAR2158" s="60"/>
      <c r="MAS2158" s="60"/>
      <c r="MAT2158" s="60"/>
      <c r="MAU2158" s="60"/>
      <c r="MAV2158" s="60"/>
      <c r="MAW2158" s="60"/>
      <c r="MAX2158" s="60"/>
      <c r="MAY2158" s="60"/>
      <c r="MAZ2158" s="60"/>
      <c r="MBA2158" s="60"/>
      <c r="MBB2158" s="60"/>
      <c r="MBC2158" s="60"/>
      <c r="MBD2158" s="60"/>
      <c r="MBE2158" s="60"/>
      <c r="MBF2158" s="60"/>
      <c r="MBG2158" s="60"/>
      <c r="MBH2158" s="60"/>
      <c r="MBI2158" s="60"/>
      <c r="MBJ2158" s="60"/>
      <c r="MBK2158" s="60"/>
      <c r="MBL2158" s="60"/>
      <c r="MBM2158" s="60"/>
      <c r="MBN2158" s="60"/>
      <c r="MBO2158" s="60"/>
      <c r="MBP2158" s="60"/>
      <c r="MBQ2158" s="60"/>
      <c r="MBR2158" s="60"/>
      <c r="MBS2158" s="60"/>
      <c r="MBT2158" s="60"/>
      <c r="MBU2158" s="60"/>
      <c r="MBV2158" s="60"/>
      <c r="MBW2158" s="60"/>
      <c r="MBX2158" s="60"/>
      <c r="MBY2158" s="60"/>
      <c r="MBZ2158" s="60"/>
      <c r="MCA2158" s="60"/>
      <c r="MCB2158" s="60"/>
      <c r="MCC2158" s="60"/>
      <c r="MCD2158" s="60"/>
      <c r="MCE2158" s="60"/>
      <c r="MCF2158" s="60"/>
      <c r="MCG2158" s="60"/>
      <c r="MCH2158" s="60"/>
      <c r="MCI2158" s="60"/>
      <c r="MCJ2158" s="60"/>
      <c r="MCK2158" s="60"/>
      <c r="MCL2158" s="60"/>
      <c r="MCM2158" s="60"/>
      <c r="MCN2158" s="60"/>
      <c r="MCO2158" s="60"/>
      <c r="MCP2158" s="60"/>
      <c r="MCQ2158" s="60"/>
      <c r="MCR2158" s="60"/>
      <c r="MCS2158" s="60"/>
      <c r="MCT2158" s="60"/>
      <c r="MCU2158" s="60"/>
      <c r="MCV2158" s="60"/>
      <c r="MCW2158" s="60"/>
      <c r="MCX2158" s="60"/>
      <c r="MCY2158" s="60"/>
      <c r="MCZ2158" s="60"/>
      <c r="MDA2158" s="60"/>
      <c r="MDB2158" s="60"/>
      <c r="MDC2158" s="60"/>
      <c r="MDD2158" s="60"/>
      <c r="MDE2158" s="60"/>
      <c r="MDF2158" s="60"/>
      <c r="MDG2158" s="60"/>
      <c r="MDH2158" s="60"/>
      <c r="MDI2158" s="60"/>
      <c r="MDJ2158" s="60"/>
      <c r="MDK2158" s="60"/>
      <c r="MDL2158" s="60"/>
      <c r="MDM2158" s="60"/>
      <c r="MDN2158" s="60"/>
      <c r="MDO2158" s="60"/>
      <c r="MDP2158" s="60"/>
      <c r="MDQ2158" s="60"/>
      <c r="MDR2158" s="60"/>
      <c r="MDS2158" s="60"/>
      <c r="MDT2158" s="60"/>
      <c r="MDU2158" s="60"/>
      <c r="MDV2158" s="60"/>
      <c r="MDW2158" s="60"/>
      <c r="MDX2158" s="60"/>
      <c r="MDY2158" s="60"/>
      <c r="MDZ2158" s="60"/>
      <c r="MEA2158" s="60"/>
      <c r="MEB2158" s="60"/>
      <c r="MEC2158" s="60"/>
      <c r="MED2158" s="60"/>
      <c r="MEE2158" s="60"/>
      <c r="MEF2158" s="60"/>
      <c r="MEG2158" s="60"/>
      <c r="MEH2158" s="60"/>
      <c r="MEI2158" s="60"/>
      <c r="MEJ2158" s="60"/>
      <c r="MEK2158" s="60"/>
      <c r="MEL2158" s="60"/>
      <c r="MEM2158" s="60"/>
      <c r="MEN2158" s="60"/>
      <c r="MEO2158" s="60"/>
      <c r="MEP2158" s="60"/>
      <c r="MEQ2158" s="60"/>
      <c r="MER2158" s="60"/>
      <c r="MES2158" s="60"/>
      <c r="MET2158" s="60"/>
      <c r="MEU2158" s="60"/>
      <c r="MEV2158" s="60"/>
      <c r="MEW2158" s="60"/>
      <c r="MEX2158" s="60"/>
      <c r="MEY2158" s="60"/>
      <c r="MEZ2158" s="60"/>
      <c r="MFA2158" s="60"/>
      <c r="MFB2158" s="60"/>
      <c r="MFC2158" s="60"/>
      <c r="MFD2158" s="60"/>
      <c r="MFE2158" s="60"/>
      <c r="MFF2158" s="60"/>
      <c r="MFG2158" s="60"/>
      <c r="MFH2158" s="60"/>
      <c r="MFI2158" s="60"/>
      <c r="MFJ2158" s="60"/>
      <c r="MFK2158" s="60"/>
      <c r="MFL2158" s="60"/>
      <c r="MFM2158" s="60"/>
      <c r="MFN2158" s="60"/>
      <c r="MFO2158" s="60"/>
      <c r="MFP2158" s="60"/>
      <c r="MFQ2158" s="60"/>
      <c r="MFR2158" s="60"/>
      <c r="MFS2158" s="60"/>
      <c r="MFT2158" s="60"/>
      <c r="MFU2158" s="60"/>
      <c r="MFV2158" s="60"/>
      <c r="MFW2158" s="60"/>
      <c r="MFX2158" s="60"/>
      <c r="MFY2158" s="60"/>
      <c r="MFZ2158" s="60"/>
      <c r="MGA2158" s="60"/>
      <c r="MGB2158" s="60"/>
      <c r="MGC2158" s="60"/>
      <c r="MGD2158" s="60"/>
      <c r="MGE2158" s="60"/>
      <c r="MGF2158" s="60"/>
      <c r="MGG2158" s="60"/>
      <c r="MGH2158" s="60"/>
      <c r="MGI2158" s="60"/>
      <c r="MGJ2158" s="60"/>
      <c r="MGK2158" s="60"/>
      <c r="MGL2158" s="60"/>
      <c r="MGM2158" s="60"/>
      <c r="MGN2158" s="60"/>
      <c r="MGO2158" s="60"/>
      <c r="MGP2158" s="60"/>
      <c r="MGQ2158" s="60"/>
      <c r="MGR2158" s="60"/>
      <c r="MGS2158" s="60"/>
      <c r="MGT2158" s="60"/>
      <c r="MGU2158" s="60"/>
      <c r="MGV2158" s="60"/>
      <c r="MGW2158" s="60"/>
      <c r="MGX2158" s="60"/>
      <c r="MGY2158" s="60"/>
      <c r="MGZ2158" s="60"/>
      <c r="MHA2158" s="60"/>
      <c r="MHB2158" s="60"/>
      <c r="MHC2158" s="60"/>
      <c r="MHD2158" s="60"/>
      <c r="MHE2158" s="60"/>
      <c r="MHF2158" s="60"/>
      <c r="MHG2158" s="60"/>
      <c r="MHH2158" s="60"/>
      <c r="MHI2158" s="60"/>
      <c r="MHJ2158" s="60"/>
      <c r="MHK2158" s="60"/>
      <c r="MHL2158" s="60"/>
      <c r="MHM2158" s="60"/>
      <c r="MHN2158" s="60"/>
      <c r="MHO2158" s="60"/>
      <c r="MHP2158" s="60"/>
      <c r="MHQ2158" s="60"/>
      <c r="MHR2158" s="60"/>
      <c r="MHS2158" s="60"/>
      <c r="MHT2158" s="60"/>
      <c r="MHU2158" s="60"/>
      <c r="MHV2158" s="60"/>
      <c r="MHW2158" s="60"/>
      <c r="MHX2158" s="60"/>
      <c r="MHY2158" s="60"/>
      <c r="MHZ2158" s="60"/>
      <c r="MIA2158" s="60"/>
      <c r="MIB2158" s="60"/>
      <c r="MIC2158" s="60"/>
      <c r="MID2158" s="60"/>
      <c r="MIE2158" s="60"/>
      <c r="MIF2158" s="60"/>
      <c r="MIG2158" s="60"/>
      <c r="MIH2158" s="60"/>
      <c r="MII2158" s="60"/>
      <c r="MIJ2158" s="60"/>
      <c r="MIK2158" s="60"/>
      <c r="MIL2158" s="60"/>
      <c r="MIM2158" s="60"/>
      <c r="MIN2158" s="60"/>
      <c r="MIO2158" s="60"/>
      <c r="MIP2158" s="60"/>
      <c r="MIQ2158" s="60"/>
      <c r="MIR2158" s="60"/>
      <c r="MIS2158" s="60"/>
      <c r="MIT2158" s="60"/>
      <c r="MIU2158" s="60"/>
      <c r="MIV2158" s="60"/>
      <c r="MIW2158" s="60"/>
      <c r="MIX2158" s="60"/>
      <c r="MIY2158" s="60"/>
      <c r="MIZ2158" s="60"/>
      <c r="MJA2158" s="60"/>
      <c r="MJB2158" s="60"/>
      <c r="MJC2158" s="60"/>
      <c r="MJD2158" s="60"/>
      <c r="MJE2158" s="60"/>
      <c r="MJF2158" s="60"/>
      <c r="MJG2158" s="60"/>
      <c r="MJH2158" s="60"/>
      <c r="MJI2158" s="60"/>
      <c r="MJJ2158" s="60"/>
      <c r="MJK2158" s="60"/>
      <c r="MJL2158" s="60"/>
      <c r="MJM2158" s="60"/>
      <c r="MJN2158" s="60"/>
      <c r="MJO2158" s="60"/>
      <c r="MJP2158" s="60"/>
      <c r="MJQ2158" s="60"/>
      <c r="MJR2158" s="60"/>
      <c r="MJS2158" s="60"/>
      <c r="MJT2158" s="60"/>
      <c r="MJU2158" s="60"/>
      <c r="MJV2158" s="60"/>
      <c r="MJW2158" s="60"/>
      <c r="MJX2158" s="60"/>
      <c r="MJY2158" s="60"/>
      <c r="MJZ2158" s="60"/>
      <c r="MKA2158" s="60"/>
      <c r="MKB2158" s="60"/>
      <c r="MKC2158" s="60"/>
      <c r="MKD2158" s="60"/>
      <c r="MKE2158" s="60"/>
      <c r="MKF2158" s="60"/>
      <c r="MKG2158" s="60"/>
      <c r="MKH2158" s="60"/>
      <c r="MKI2158" s="60"/>
      <c r="MKJ2158" s="60"/>
      <c r="MKK2158" s="60"/>
      <c r="MKL2158" s="60"/>
      <c r="MKM2158" s="60"/>
      <c r="MKN2158" s="60"/>
      <c r="MKO2158" s="60"/>
      <c r="MKP2158" s="60"/>
      <c r="MKQ2158" s="60"/>
      <c r="MKR2158" s="60"/>
      <c r="MKS2158" s="60"/>
      <c r="MKT2158" s="60"/>
      <c r="MKU2158" s="60"/>
      <c r="MKV2158" s="60"/>
      <c r="MKW2158" s="60"/>
      <c r="MKX2158" s="60"/>
      <c r="MKY2158" s="60"/>
      <c r="MKZ2158" s="60"/>
      <c r="MLA2158" s="60"/>
      <c r="MLB2158" s="60"/>
      <c r="MLC2158" s="60"/>
      <c r="MLD2158" s="60"/>
      <c r="MLE2158" s="60"/>
      <c r="MLF2158" s="60"/>
      <c r="MLG2158" s="60"/>
      <c r="MLH2158" s="60"/>
      <c r="MLI2158" s="60"/>
      <c r="MLJ2158" s="60"/>
      <c r="MLK2158" s="60"/>
      <c r="MLL2158" s="60"/>
      <c r="MLM2158" s="60"/>
      <c r="MLN2158" s="60"/>
      <c r="MLO2158" s="60"/>
      <c r="MLP2158" s="60"/>
      <c r="MLQ2158" s="60"/>
      <c r="MLR2158" s="60"/>
      <c r="MLS2158" s="60"/>
      <c r="MLT2158" s="60"/>
      <c r="MLU2158" s="60"/>
      <c r="MLV2158" s="60"/>
      <c r="MLW2158" s="60"/>
      <c r="MLX2158" s="60"/>
      <c r="MLY2158" s="60"/>
      <c r="MLZ2158" s="60"/>
      <c r="MMA2158" s="60"/>
      <c r="MMB2158" s="60"/>
      <c r="MMC2158" s="60"/>
      <c r="MMD2158" s="60"/>
      <c r="MME2158" s="60"/>
      <c r="MMF2158" s="60"/>
      <c r="MMG2158" s="60"/>
      <c r="MMH2158" s="60"/>
      <c r="MMI2158" s="60"/>
      <c r="MMJ2158" s="60"/>
      <c r="MMK2158" s="60"/>
      <c r="MML2158" s="60"/>
      <c r="MMM2158" s="60"/>
      <c r="MMN2158" s="60"/>
      <c r="MMO2158" s="60"/>
      <c r="MMP2158" s="60"/>
      <c r="MMQ2158" s="60"/>
      <c r="MMR2158" s="60"/>
      <c r="MMS2158" s="60"/>
      <c r="MMT2158" s="60"/>
      <c r="MMU2158" s="60"/>
      <c r="MMV2158" s="60"/>
      <c r="MMW2158" s="60"/>
      <c r="MMX2158" s="60"/>
      <c r="MMY2158" s="60"/>
      <c r="MMZ2158" s="60"/>
      <c r="MNA2158" s="60"/>
      <c r="MNB2158" s="60"/>
      <c r="MNC2158" s="60"/>
      <c r="MND2158" s="60"/>
      <c r="MNE2158" s="60"/>
      <c r="MNF2158" s="60"/>
      <c r="MNG2158" s="60"/>
      <c r="MNH2158" s="60"/>
      <c r="MNI2158" s="60"/>
      <c r="MNJ2158" s="60"/>
      <c r="MNK2158" s="60"/>
      <c r="MNL2158" s="60"/>
      <c r="MNM2158" s="60"/>
      <c r="MNN2158" s="60"/>
      <c r="MNO2158" s="60"/>
      <c r="MNP2158" s="60"/>
      <c r="MNQ2158" s="60"/>
      <c r="MNR2158" s="60"/>
      <c r="MNS2158" s="60"/>
      <c r="MNT2158" s="60"/>
      <c r="MNU2158" s="60"/>
      <c r="MNV2158" s="60"/>
      <c r="MNW2158" s="60"/>
      <c r="MNX2158" s="60"/>
      <c r="MNY2158" s="60"/>
      <c r="MNZ2158" s="60"/>
      <c r="MOA2158" s="60"/>
      <c r="MOB2158" s="60"/>
      <c r="MOC2158" s="60"/>
      <c r="MOD2158" s="60"/>
      <c r="MOE2158" s="60"/>
      <c r="MOF2158" s="60"/>
      <c r="MOG2158" s="60"/>
      <c r="MOH2158" s="60"/>
      <c r="MOI2158" s="60"/>
      <c r="MOJ2158" s="60"/>
      <c r="MOK2158" s="60"/>
      <c r="MOL2158" s="60"/>
      <c r="MOM2158" s="60"/>
      <c r="MON2158" s="60"/>
      <c r="MOO2158" s="60"/>
      <c r="MOP2158" s="60"/>
      <c r="MOQ2158" s="60"/>
      <c r="MOR2158" s="60"/>
      <c r="MOS2158" s="60"/>
      <c r="MOT2158" s="60"/>
      <c r="MOU2158" s="60"/>
      <c r="MOV2158" s="60"/>
      <c r="MOW2158" s="60"/>
      <c r="MOX2158" s="60"/>
      <c r="MOY2158" s="60"/>
      <c r="MOZ2158" s="60"/>
      <c r="MPA2158" s="60"/>
      <c r="MPB2158" s="60"/>
      <c r="MPC2158" s="60"/>
      <c r="MPD2158" s="60"/>
      <c r="MPE2158" s="60"/>
      <c r="MPF2158" s="60"/>
      <c r="MPG2158" s="60"/>
      <c r="MPH2158" s="60"/>
      <c r="MPI2158" s="60"/>
      <c r="MPJ2158" s="60"/>
      <c r="MPK2158" s="60"/>
      <c r="MPL2158" s="60"/>
      <c r="MPM2158" s="60"/>
      <c r="MPN2158" s="60"/>
      <c r="MPO2158" s="60"/>
      <c r="MPP2158" s="60"/>
      <c r="MPQ2158" s="60"/>
      <c r="MPR2158" s="60"/>
      <c r="MPS2158" s="60"/>
      <c r="MPT2158" s="60"/>
      <c r="MPU2158" s="60"/>
      <c r="MPV2158" s="60"/>
      <c r="MPW2158" s="60"/>
      <c r="MPX2158" s="60"/>
      <c r="MPY2158" s="60"/>
      <c r="MPZ2158" s="60"/>
      <c r="MQA2158" s="60"/>
      <c r="MQB2158" s="60"/>
      <c r="MQC2158" s="60"/>
      <c r="MQD2158" s="60"/>
      <c r="MQE2158" s="60"/>
      <c r="MQF2158" s="60"/>
      <c r="MQG2158" s="60"/>
      <c r="MQH2158" s="60"/>
      <c r="MQI2158" s="60"/>
      <c r="MQJ2158" s="60"/>
      <c r="MQK2158" s="60"/>
      <c r="MQL2158" s="60"/>
      <c r="MQM2158" s="60"/>
      <c r="MQN2158" s="60"/>
      <c r="MQO2158" s="60"/>
      <c r="MQP2158" s="60"/>
      <c r="MQQ2158" s="60"/>
      <c r="MQR2158" s="60"/>
      <c r="MQS2158" s="60"/>
      <c r="MQT2158" s="60"/>
      <c r="MQU2158" s="60"/>
      <c r="MQV2158" s="60"/>
      <c r="MQW2158" s="60"/>
      <c r="MQX2158" s="60"/>
      <c r="MQY2158" s="60"/>
      <c r="MQZ2158" s="60"/>
      <c r="MRA2158" s="60"/>
      <c r="MRB2158" s="60"/>
      <c r="MRC2158" s="60"/>
      <c r="MRD2158" s="60"/>
      <c r="MRE2158" s="60"/>
      <c r="MRF2158" s="60"/>
      <c r="MRG2158" s="60"/>
      <c r="MRH2158" s="60"/>
      <c r="MRI2158" s="60"/>
      <c r="MRJ2158" s="60"/>
      <c r="MRK2158" s="60"/>
      <c r="MRL2158" s="60"/>
      <c r="MRM2158" s="60"/>
      <c r="MRN2158" s="60"/>
      <c r="MRO2158" s="60"/>
      <c r="MRP2158" s="60"/>
      <c r="MRQ2158" s="60"/>
      <c r="MRR2158" s="60"/>
      <c r="MRS2158" s="60"/>
      <c r="MRT2158" s="60"/>
      <c r="MRU2158" s="60"/>
      <c r="MRV2158" s="60"/>
      <c r="MRW2158" s="60"/>
      <c r="MRX2158" s="60"/>
      <c r="MRY2158" s="60"/>
      <c r="MRZ2158" s="60"/>
      <c r="MSA2158" s="60"/>
      <c r="MSB2158" s="60"/>
      <c r="MSC2158" s="60"/>
      <c r="MSD2158" s="60"/>
      <c r="MSE2158" s="60"/>
      <c r="MSF2158" s="60"/>
      <c r="MSG2158" s="60"/>
      <c r="MSH2158" s="60"/>
      <c r="MSI2158" s="60"/>
      <c r="MSJ2158" s="60"/>
      <c r="MSK2158" s="60"/>
      <c r="MSL2158" s="60"/>
      <c r="MSM2158" s="60"/>
      <c r="MSN2158" s="60"/>
      <c r="MSO2158" s="60"/>
      <c r="MSP2158" s="60"/>
      <c r="MSQ2158" s="60"/>
      <c r="MSR2158" s="60"/>
      <c r="MSS2158" s="60"/>
      <c r="MST2158" s="60"/>
      <c r="MSU2158" s="60"/>
      <c r="MSV2158" s="60"/>
      <c r="MSW2158" s="60"/>
      <c r="MSX2158" s="60"/>
      <c r="MSY2158" s="60"/>
      <c r="MSZ2158" s="60"/>
      <c r="MTA2158" s="60"/>
      <c r="MTB2158" s="60"/>
      <c r="MTC2158" s="60"/>
      <c r="MTD2158" s="60"/>
      <c r="MTE2158" s="60"/>
      <c r="MTF2158" s="60"/>
      <c r="MTG2158" s="60"/>
      <c r="MTH2158" s="60"/>
      <c r="MTI2158" s="60"/>
      <c r="MTJ2158" s="60"/>
      <c r="MTK2158" s="60"/>
      <c r="MTL2158" s="60"/>
      <c r="MTM2158" s="60"/>
      <c r="MTN2158" s="60"/>
      <c r="MTO2158" s="60"/>
      <c r="MTP2158" s="60"/>
      <c r="MTQ2158" s="60"/>
      <c r="MTR2158" s="60"/>
      <c r="MTS2158" s="60"/>
      <c r="MTT2158" s="60"/>
      <c r="MTU2158" s="60"/>
      <c r="MTV2158" s="60"/>
      <c r="MTW2158" s="60"/>
      <c r="MTX2158" s="60"/>
      <c r="MTY2158" s="60"/>
      <c r="MTZ2158" s="60"/>
      <c r="MUA2158" s="60"/>
      <c r="MUB2158" s="60"/>
      <c r="MUC2158" s="60"/>
      <c r="MUD2158" s="60"/>
      <c r="MUE2158" s="60"/>
      <c r="MUF2158" s="60"/>
      <c r="MUG2158" s="60"/>
      <c r="MUH2158" s="60"/>
      <c r="MUI2158" s="60"/>
      <c r="MUJ2158" s="60"/>
      <c r="MUK2158" s="60"/>
      <c r="MUL2158" s="60"/>
      <c r="MUM2158" s="60"/>
      <c r="MUN2158" s="60"/>
      <c r="MUO2158" s="60"/>
      <c r="MUP2158" s="60"/>
      <c r="MUQ2158" s="60"/>
      <c r="MUR2158" s="60"/>
      <c r="MUS2158" s="60"/>
      <c r="MUT2158" s="60"/>
      <c r="MUU2158" s="60"/>
      <c r="MUV2158" s="60"/>
      <c r="MUW2158" s="60"/>
      <c r="MUX2158" s="60"/>
      <c r="MUY2158" s="60"/>
      <c r="MUZ2158" s="60"/>
      <c r="MVA2158" s="60"/>
      <c r="MVB2158" s="60"/>
      <c r="MVC2158" s="60"/>
      <c r="MVD2158" s="60"/>
      <c r="MVE2158" s="60"/>
      <c r="MVF2158" s="60"/>
      <c r="MVG2158" s="60"/>
      <c r="MVH2158" s="60"/>
      <c r="MVI2158" s="60"/>
      <c r="MVJ2158" s="60"/>
      <c r="MVK2158" s="60"/>
      <c r="MVL2158" s="60"/>
      <c r="MVM2158" s="60"/>
      <c r="MVN2158" s="60"/>
      <c r="MVO2158" s="60"/>
      <c r="MVP2158" s="60"/>
      <c r="MVQ2158" s="60"/>
      <c r="MVR2158" s="60"/>
      <c r="MVS2158" s="60"/>
      <c r="MVT2158" s="60"/>
      <c r="MVU2158" s="60"/>
      <c r="MVV2158" s="60"/>
      <c r="MVW2158" s="60"/>
      <c r="MVX2158" s="60"/>
      <c r="MVY2158" s="60"/>
      <c r="MVZ2158" s="60"/>
      <c r="MWA2158" s="60"/>
      <c r="MWB2158" s="60"/>
      <c r="MWC2158" s="60"/>
      <c r="MWD2158" s="60"/>
      <c r="MWE2158" s="60"/>
      <c r="MWF2158" s="60"/>
      <c r="MWG2158" s="60"/>
      <c r="MWH2158" s="60"/>
      <c r="MWI2158" s="60"/>
      <c r="MWJ2158" s="60"/>
      <c r="MWK2158" s="60"/>
      <c r="MWL2158" s="60"/>
      <c r="MWM2158" s="60"/>
      <c r="MWN2158" s="60"/>
      <c r="MWO2158" s="60"/>
      <c r="MWP2158" s="60"/>
      <c r="MWQ2158" s="60"/>
      <c r="MWR2158" s="60"/>
      <c r="MWS2158" s="60"/>
      <c r="MWT2158" s="60"/>
      <c r="MWU2158" s="60"/>
      <c r="MWV2158" s="60"/>
      <c r="MWW2158" s="60"/>
      <c r="MWX2158" s="60"/>
      <c r="MWY2158" s="60"/>
      <c r="MWZ2158" s="60"/>
      <c r="MXA2158" s="60"/>
      <c r="MXB2158" s="60"/>
      <c r="MXC2158" s="60"/>
      <c r="MXD2158" s="60"/>
      <c r="MXE2158" s="60"/>
      <c r="MXF2158" s="60"/>
      <c r="MXG2158" s="60"/>
      <c r="MXH2158" s="60"/>
      <c r="MXI2158" s="60"/>
      <c r="MXJ2158" s="60"/>
      <c r="MXK2158" s="60"/>
      <c r="MXL2158" s="60"/>
      <c r="MXM2158" s="60"/>
      <c r="MXN2158" s="60"/>
      <c r="MXO2158" s="60"/>
      <c r="MXP2158" s="60"/>
      <c r="MXQ2158" s="60"/>
      <c r="MXR2158" s="60"/>
      <c r="MXS2158" s="60"/>
      <c r="MXT2158" s="60"/>
      <c r="MXU2158" s="60"/>
      <c r="MXV2158" s="60"/>
      <c r="MXW2158" s="60"/>
      <c r="MXX2158" s="60"/>
      <c r="MXY2158" s="60"/>
      <c r="MXZ2158" s="60"/>
      <c r="MYA2158" s="60"/>
      <c r="MYB2158" s="60"/>
      <c r="MYC2158" s="60"/>
      <c r="MYD2158" s="60"/>
      <c r="MYE2158" s="60"/>
      <c r="MYF2158" s="60"/>
      <c r="MYG2158" s="60"/>
      <c r="MYH2158" s="60"/>
      <c r="MYI2158" s="60"/>
      <c r="MYJ2158" s="60"/>
      <c r="MYK2158" s="60"/>
      <c r="MYL2158" s="60"/>
      <c r="MYM2158" s="60"/>
      <c r="MYN2158" s="60"/>
      <c r="MYO2158" s="60"/>
      <c r="MYP2158" s="60"/>
      <c r="MYQ2158" s="60"/>
      <c r="MYR2158" s="60"/>
      <c r="MYS2158" s="60"/>
      <c r="MYT2158" s="60"/>
      <c r="MYU2158" s="60"/>
      <c r="MYV2158" s="60"/>
      <c r="MYW2158" s="60"/>
      <c r="MYX2158" s="60"/>
      <c r="MYY2158" s="60"/>
      <c r="MYZ2158" s="60"/>
      <c r="MZA2158" s="60"/>
      <c r="MZB2158" s="60"/>
      <c r="MZC2158" s="60"/>
      <c r="MZD2158" s="60"/>
      <c r="MZE2158" s="60"/>
      <c r="MZF2158" s="60"/>
      <c r="MZG2158" s="60"/>
      <c r="MZH2158" s="60"/>
      <c r="MZI2158" s="60"/>
      <c r="MZJ2158" s="60"/>
      <c r="MZK2158" s="60"/>
      <c r="MZL2158" s="60"/>
      <c r="MZM2158" s="60"/>
      <c r="MZN2158" s="60"/>
      <c r="MZO2158" s="60"/>
      <c r="MZP2158" s="60"/>
      <c r="MZQ2158" s="60"/>
      <c r="MZR2158" s="60"/>
      <c r="MZS2158" s="60"/>
      <c r="MZT2158" s="60"/>
      <c r="MZU2158" s="60"/>
      <c r="MZV2158" s="60"/>
      <c r="MZW2158" s="60"/>
      <c r="MZX2158" s="60"/>
      <c r="MZY2158" s="60"/>
      <c r="MZZ2158" s="60"/>
      <c r="NAA2158" s="60"/>
      <c r="NAB2158" s="60"/>
      <c r="NAC2158" s="60"/>
      <c r="NAD2158" s="60"/>
      <c r="NAE2158" s="60"/>
      <c r="NAF2158" s="60"/>
      <c r="NAG2158" s="60"/>
      <c r="NAH2158" s="60"/>
      <c r="NAI2158" s="60"/>
      <c r="NAJ2158" s="60"/>
      <c r="NAK2158" s="60"/>
      <c r="NAL2158" s="60"/>
      <c r="NAM2158" s="60"/>
      <c r="NAN2158" s="60"/>
      <c r="NAO2158" s="60"/>
      <c r="NAP2158" s="60"/>
      <c r="NAQ2158" s="60"/>
      <c r="NAR2158" s="60"/>
      <c r="NAS2158" s="60"/>
      <c r="NAT2158" s="60"/>
      <c r="NAU2158" s="60"/>
      <c r="NAV2158" s="60"/>
      <c r="NAW2158" s="60"/>
      <c r="NAX2158" s="60"/>
      <c r="NAY2158" s="60"/>
      <c r="NAZ2158" s="60"/>
      <c r="NBA2158" s="60"/>
      <c r="NBB2158" s="60"/>
      <c r="NBC2158" s="60"/>
      <c r="NBD2158" s="60"/>
      <c r="NBE2158" s="60"/>
      <c r="NBF2158" s="60"/>
      <c r="NBG2158" s="60"/>
      <c r="NBH2158" s="60"/>
      <c r="NBI2158" s="60"/>
      <c r="NBJ2158" s="60"/>
      <c r="NBK2158" s="60"/>
      <c r="NBL2158" s="60"/>
      <c r="NBM2158" s="60"/>
      <c r="NBN2158" s="60"/>
      <c r="NBO2158" s="60"/>
      <c r="NBP2158" s="60"/>
      <c r="NBQ2158" s="60"/>
      <c r="NBR2158" s="60"/>
      <c r="NBS2158" s="60"/>
      <c r="NBT2158" s="60"/>
      <c r="NBU2158" s="60"/>
      <c r="NBV2158" s="60"/>
      <c r="NBW2158" s="60"/>
      <c r="NBX2158" s="60"/>
      <c r="NBY2158" s="60"/>
      <c r="NBZ2158" s="60"/>
      <c r="NCA2158" s="60"/>
      <c r="NCB2158" s="60"/>
      <c r="NCC2158" s="60"/>
      <c r="NCD2158" s="60"/>
      <c r="NCE2158" s="60"/>
      <c r="NCF2158" s="60"/>
      <c r="NCG2158" s="60"/>
      <c r="NCH2158" s="60"/>
      <c r="NCI2158" s="60"/>
      <c r="NCJ2158" s="60"/>
      <c r="NCK2158" s="60"/>
      <c r="NCL2158" s="60"/>
      <c r="NCM2158" s="60"/>
      <c r="NCN2158" s="60"/>
      <c r="NCO2158" s="60"/>
      <c r="NCP2158" s="60"/>
      <c r="NCQ2158" s="60"/>
      <c r="NCR2158" s="60"/>
      <c r="NCS2158" s="60"/>
      <c r="NCT2158" s="60"/>
      <c r="NCU2158" s="60"/>
      <c r="NCV2158" s="60"/>
      <c r="NCW2158" s="60"/>
      <c r="NCX2158" s="60"/>
      <c r="NCY2158" s="60"/>
      <c r="NCZ2158" s="60"/>
      <c r="NDA2158" s="60"/>
      <c r="NDB2158" s="60"/>
      <c r="NDC2158" s="60"/>
      <c r="NDD2158" s="60"/>
      <c r="NDE2158" s="60"/>
      <c r="NDF2158" s="60"/>
      <c r="NDG2158" s="60"/>
      <c r="NDH2158" s="60"/>
      <c r="NDI2158" s="60"/>
      <c r="NDJ2158" s="60"/>
      <c r="NDK2158" s="60"/>
      <c r="NDL2158" s="60"/>
      <c r="NDM2158" s="60"/>
      <c r="NDN2158" s="60"/>
      <c r="NDO2158" s="60"/>
      <c r="NDP2158" s="60"/>
      <c r="NDQ2158" s="60"/>
      <c r="NDR2158" s="60"/>
      <c r="NDS2158" s="60"/>
      <c r="NDT2158" s="60"/>
      <c r="NDU2158" s="60"/>
      <c r="NDV2158" s="60"/>
      <c r="NDW2158" s="60"/>
      <c r="NDX2158" s="60"/>
      <c r="NDY2158" s="60"/>
      <c r="NDZ2158" s="60"/>
      <c r="NEA2158" s="60"/>
      <c r="NEB2158" s="60"/>
      <c r="NEC2158" s="60"/>
      <c r="NED2158" s="60"/>
      <c r="NEE2158" s="60"/>
      <c r="NEF2158" s="60"/>
      <c r="NEG2158" s="60"/>
      <c r="NEH2158" s="60"/>
      <c r="NEI2158" s="60"/>
      <c r="NEJ2158" s="60"/>
      <c r="NEK2158" s="60"/>
      <c r="NEL2158" s="60"/>
      <c r="NEM2158" s="60"/>
      <c r="NEN2158" s="60"/>
      <c r="NEO2158" s="60"/>
      <c r="NEP2158" s="60"/>
      <c r="NEQ2158" s="60"/>
      <c r="NER2158" s="60"/>
      <c r="NES2158" s="60"/>
      <c r="NET2158" s="60"/>
      <c r="NEU2158" s="60"/>
      <c r="NEV2158" s="60"/>
      <c r="NEW2158" s="60"/>
      <c r="NEX2158" s="60"/>
      <c r="NEY2158" s="60"/>
      <c r="NEZ2158" s="60"/>
      <c r="NFA2158" s="60"/>
      <c r="NFB2158" s="60"/>
      <c r="NFC2158" s="60"/>
      <c r="NFD2158" s="60"/>
      <c r="NFE2158" s="60"/>
      <c r="NFF2158" s="60"/>
      <c r="NFG2158" s="60"/>
      <c r="NFH2158" s="60"/>
      <c r="NFI2158" s="60"/>
      <c r="NFJ2158" s="60"/>
      <c r="NFK2158" s="60"/>
      <c r="NFL2158" s="60"/>
      <c r="NFM2158" s="60"/>
      <c r="NFN2158" s="60"/>
      <c r="NFO2158" s="60"/>
      <c r="NFP2158" s="60"/>
      <c r="NFQ2158" s="60"/>
      <c r="NFR2158" s="60"/>
      <c r="NFS2158" s="60"/>
      <c r="NFT2158" s="60"/>
      <c r="NFU2158" s="60"/>
      <c r="NFV2158" s="60"/>
      <c r="NFW2158" s="60"/>
      <c r="NFX2158" s="60"/>
      <c r="NFY2158" s="60"/>
      <c r="NFZ2158" s="60"/>
      <c r="NGA2158" s="60"/>
      <c r="NGB2158" s="60"/>
      <c r="NGC2158" s="60"/>
      <c r="NGD2158" s="60"/>
      <c r="NGE2158" s="60"/>
      <c r="NGF2158" s="60"/>
      <c r="NGG2158" s="60"/>
      <c r="NGH2158" s="60"/>
      <c r="NGI2158" s="60"/>
      <c r="NGJ2158" s="60"/>
      <c r="NGK2158" s="60"/>
      <c r="NGL2158" s="60"/>
      <c r="NGM2158" s="60"/>
      <c r="NGN2158" s="60"/>
      <c r="NGO2158" s="60"/>
      <c r="NGP2158" s="60"/>
      <c r="NGQ2158" s="60"/>
      <c r="NGR2158" s="60"/>
      <c r="NGS2158" s="60"/>
      <c r="NGT2158" s="60"/>
      <c r="NGU2158" s="60"/>
      <c r="NGV2158" s="60"/>
      <c r="NGW2158" s="60"/>
      <c r="NGX2158" s="60"/>
      <c r="NGY2158" s="60"/>
      <c r="NGZ2158" s="60"/>
      <c r="NHA2158" s="60"/>
      <c r="NHB2158" s="60"/>
      <c r="NHC2158" s="60"/>
      <c r="NHD2158" s="60"/>
      <c r="NHE2158" s="60"/>
      <c r="NHF2158" s="60"/>
      <c r="NHG2158" s="60"/>
      <c r="NHH2158" s="60"/>
      <c r="NHI2158" s="60"/>
      <c r="NHJ2158" s="60"/>
      <c r="NHK2158" s="60"/>
      <c r="NHL2158" s="60"/>
      <c r="NHM2158" s="60"/>
      <c r="NHN2158" s="60"/>
      <c r="NHO2158" s="60"/>
      <c r="NHP2158" s="60"/>
      <c r="NHQ2158" s="60"/>
      <c r="NHR2158" s="60"/>
      <c r="NHS2158" s="60"/>
      <c r="NHT2158" s="60"/>
      <c r="NHU2158" s="60"/>
      <c r="NHV2158" s="60"/>
      <c r="NHW2158" s="60"/>
      <c r="NHX2158" s="60"/>
      <c r="NHY2158" s="60"/>
      <c r="NHZ2158" s="60"/>
      <c r="NIA2158" s="60"/>
      <c r="NIB2158" s="60"/>
      <c r="NIC2158" s="60"/>
      <c r="NID2158" s="60"/>
      <c r="NIE2158" s="60"/>
      <c r="NIF2158" s="60"/>
      <c r="NIG2158" s="60"/>
      <c r="NIH2158" s="60"/>
      <c r="NII2158" s="60"/>
      <c r="NIJ2158" s="60"/>
      <c r="NIK2158" s="60"/>
      <c r="NIL2158" s="60"/>
      <c r="NIM2158" s="60"/>
      <c r="NIN2158" s="60"/>
      <c r="NIO2158" s="60"/>
      <c r="NIP2158" s="60"/>
      <c r="NIQ2158" s="60"/>
      <c r="NIR2158" s="60"/>
      <c r="NIS2158" s="60"/>
      <c r="NIT2158" s="60"/>
      <c r="NIU2158" s="60"/>
      <c r="NIV2158" s="60"/>
      <c r="NIW2158" s="60"/>
      <c r="NIX2158" s="60"/>
      <c r="NIY2158" s="60"/>
      <c r="NIZ2158" s="60"/>
      <c r="NJA2158" s="60"/>
      <c r="NJB2158" s="60"/>
      <c r="NJC2158" s="60"/>
      <c r="NJD2158" s="60"/>
      <c r="NJE2158" s="60"/>
      <c r="NJF2158" s="60"/>
      <c r="NJG2158" s="60"/>
      <c r="NJH2158" s="60"/>
      <c r="NJI2158" s="60"/>
      <c r="NJJ2158" s="60"/>
      <c r="NJK2158" s="60"/>
      <c r="NJL2158" s="60"/>
      <c r="NJM2158" s="60"/>
      <c r="NJN2158" s="60"/>
      <c r="NJO2158" s="60"/>
      <c r="NJP2158" s="60"/>
      <c r="NJQ2158" s="60"/>
      <c r="NJR2158" s="60"/>
      <c r="NJS2158" s="60"/>
      <c r="NJT2158" s="60"/>
      <c r="NJU2158" s="60"/>
      <c r="NJV2158" s="60"/>
      <c r="NJW2158" s="60"/>
      <c r="NJX2158" s="60"/>
      <c r="NJY2158" s="60"/>
      <c r="NJZ2158" s="60"/>
      <c r="NKA2158" s="60"/>
      <c r="NKB2158" s="60"/>
      <c r="NKC2158" s="60"/>
      <c r="NKD2158" s="60"/>
      <c r="NKE2158" s="60"/>
      <c r="NKF2158" s="60"/>
      <c r="NKG2158" s="60"/>
      <c r="NKH2158" s="60"/>
      <c r="NKI2158" s="60"/>
      <c r="NKJ2158" s="60"/>
      <c r="NKK2158" s="60"/>
      <c r="NKL2158" s="60"/>
      <c r="NKM2158" s="60"/>
      <c r="NKN2158" s="60"/>
      <c r="NKO2158" s="60"/>
      <c r="NKP2158" s="60"/>
      <c r="NKQ2158" s="60"/>
      <c r="NKR2158" s="60"/>
      <c r="NKS2158" s="60"/>
      <c r="NKT2158" s="60"/>
      <c r="NKU2158" s="60"/>
      <c r="NKV2158" s="60"/>
      <c r="NKW2158" s="60"/>
      <c r="NKX2158" s="60"/>
      <c r="NKY2158" s="60"/>
      <c r="NKZ2158" s="60"/>
      <c r="NLA2158" s="60"/>
      <c r="NLB2158" s="60"/>
      <c r="NLC2158" s="60"/>
      <c r="NLD2158" s="60"/>
      <c r="NLE2158" s="60"/>
      <c r="NLF2158" s="60"/>
      <c r="NLG2158" s="60"/>
      <c r="NLH2158" s="60"/>
      <c r="NLI2158" s="60"/>
      <c r="NLJ2158" s="60"/>
      <c r="NLK2158" s="60"/>
      <c r="NLL2158" s="60"/>
      <c r="NLM2158" s="60"/>
      <c r="NLN2158" s="60"/>
      <c r="NLO2158" s="60"/>
      <c r="NLP2158" s="60"/>
      <c r="NLQ2158" s="60"/>
      <c r="NLR2158" s="60"/>
      <c r="NLS2158" s="60"/>
      <c r="NLT2158" s="60"/>
      <c r="NLU2158" s="60"/>
      <c r="NLV2158" s="60"/>
      <c r="NLW2158" s="60"/>
      <c r="NLX2158" s="60"/>
      <c r="NLY2158" s="60"/>
      <c r="NLZ2158" s="60"/>
      <c r="NMA2158" s="60"/>
      <c r="NMB2158" s="60"/>
      <c r="NMC2158" s="60"/>
      <c r="NMD2158" s="60"/>
      <c r="NME2158" s="60"/>
      <c r="NMF2158" s="60"/>
      <c r="NMG2158" s="60"/>
      <c r="NMH2158" s="60"/>
      <c r="NMI2158" s="60"/>
      <c r="NMJ2158" s="60"/>
      <c r="NMK2158" s="60"/>
      <c r="NML2158" s="60"/>
      <c r="NMM2158" s="60"/>
      <c r="NMN2158" s="60"/>
      <c r="NMO2158" s="60"/>
      <c r="NMP2158" s="60"/>
      <c r="NMQ2158" s="60"/>
      <c r="NMR2158" s="60"/>
      <c r="NMS2158" s="60"/>
      <c r="NMT2158" s="60"/>
      <c r="NMU2158" s="60"/>
      <c r="NMV2158" s="60"/>
      <c r="NMW2158" s="60"/>
      <c r="NMX2158" s="60"/>
      <c r="NMY2158" s="60"/>
      <c r="NMZ2158" s="60"/>
      <c r="NNA2158" s="60"/>
      <c r="NNB2158" s="60"/>
      <c r="NNC2158" s="60"/>
      <c r="NND2158" s="60"/>
      <c r="NNE2158" s="60"/>
      <c r="NNF2158" s="60"/>
      <c r="NNG2158" s="60"/>
      <c r="NNH2158" s="60"/>
      <c r="NNI2158" s="60"/>
      <c r="NNJ2158" s="60"/>
      <c r="NNK2158" s="60"/>
      <c r="NNL2158" s="60"/>
      <c r="NNM2158" s="60"/>
      <c r="NNN2158" s="60"/>
      <c r="NNO2158" s="60"/>
      <c r="NNP2158" s="60"/>
      <c r="NNQ2158" s="60"/>
      <c r="NNR2158" s="60"/>
      <c r="NNS2158" s="60"/>
      <c r="NNT2158" s="60"/>
      <c r="NNU2158" s="60"/>
      <c r="NNV2158" s="60"/>
      <c r="NNW2158" s="60"/>
      <c r="NNX2158" s="60"/>
      <c r="NNY2158" s="60"/>
      <c r="NNZ2158" s="60"/>
      <c r="NOA2158" s="60"/>
      <c r="NOB2158" s="60"/>
      <c r="NOC2158" s="60"/>
      <c r="NOD2158" s="60"/>
      <c r="NOE2158" s="60"/>
      <c r="NOF2158" s="60"/>
      <c r="NOG2158" s="60"/>
      <c r="NOH2158" s="60"/>
      <c r="NOI2158" s="60"/>
      <c r="NOJ2158" s="60"/>
      <c r="NOK2158" s="60"/>
      <c r="NOL2158" s="60"/>
      <c r="NOM2158" s="60"/>
      <c r="NON2158" s="60"/>
      <c r="NOO2158" s="60"/>
      <c r="NOP2158" s="60"/>
      <c r="NOQ2158" s="60"/>
      <c r="NOR2158" s="60"/>
      <c r="NOS2158" s="60"/>
      <c r="NOT2158" s="60"/>
      <c r="NOU2158" s="60"/>
      <c r="NOV2158" s="60"/>
      <c r="NOW2158" s="60"/>
      <c r="NOX2158" s="60"/>
      <c r="NOY2158" s="60"/>
      <c r="NOZ2158" s="60"/>
      <c r="NPA2158" s="60"/>
      <c r="NPB2158" s="60"/>
      <c r="NPC2158" s="60"/>
      <c r="NPD2158" s="60"/>
      <c r="NPE2158" s="60"/>
      <c r="NPF2158" s="60"/>
      <c r="NPG2158" s="60"/>
      <c r="NPH2158" s="60"/>
      <c r="NPI2158" s="60"/>
      <c r="NPJ2158" s="60"/>
      <c r="NPK2158" s="60"/>
      <c r="NPL2158" s="60"/>
      <c r="NPM2158" s="60"/>
      <c r="NPN2158" s="60"/>
      <c r="NPO2158" s="60"/>
      <c r="NPP2158" s="60"/>
      <c r="NPQ2158" s="60"/>
      <c r="NPR2158" s="60"/>
      <c r="NPS2158" s="60"/>
      <c r="NPT2158" s="60"/>
      <c r="NPU2158" s="60"/>
      <c r="NPV2158" s="60"/>
      <c r="NPW2158" s="60"/>
      <c r="NPX2158" s="60"/>
      <c r="NPY2158" s="60"/>
      <c r="NPZ2158" s="60"/>
      <c r="NQA2158" s="60"/>
      <c r="NQB2158" s="60"/>
      <c r="NQC2158" s="60"/>
      <c r="NQD2158" s="60"/>
      <c r="NQE2158" s="60"/>
      <c r="NQF2158" s="60"/>
      <c r="NQG2158" s="60"/>
      <c r="NQH2158" s="60"/>
      <c r="NQI2158" s="60"/>
      <c r="NQJ2158" s="60"/>
      <c r="NQK2158" s="60"/>
      <c r="NQL2158" s="60"/>
      <c r="NQM2158" s="60"/>
      <c r="NQN2158" s="60"/>
      <c r="NQO2158" s="60"/>
      <c r="NQP2158" s="60"/>
      <c r="NQQ2158" s="60"/>
      <c r="NQR2158" s="60"/>
      <c r="NQS2158" s="60"/>
      <c r="NQT2158" s="60"/>
      <c r="NQU2158" s="60"/>
      <c r="NQV2158" s="60"/>
      <c r="NQW2158" s="60"/>
      <c r="NQX2158" s="60"/>
      <c r="NQY2158" s="60"/>
      <c r="NQZ2158" s="60"/>
      <c r="NRA2158" s="60"/>
      <c r="NRB2158" s="60"/>
      <c r="NRC2158" s="60"/>
      <c r="NRD2158" s="60"/>
      <c r="NRE2158" s="60"/>
      <c r="NRF2158" s="60"/>
      <c r="NRG2158" s="60"/>
      <c r="NRH2158" s="60"/>
      <c r="NRI2158" s="60"/>
      <c r="NRJ2158" s="60"/>
      <c r="NRK2158" s="60"/>
      <c r="NRL2158" s="60"/>
      <c r="NRM2158" s="60"/>
      <c r="NRN2158" s="60"/>
      <c r="NRO2158" s="60"/>
      <c r="NRP2158" s="60"/>
      <c r="NRQ2158" s="60"/>
      <c r="NRR2158" s="60"/>
      <c r="NRS2158" s="60"/>
      <c r="NRT2158" s="60"/>
      <c r="NRU2158" s="60"/>
      <c r="NRV2158" s="60"/>
      <c r="NRW2158" s="60"/>
      <c r="NRX2158" s="60"/>
      <c r="NRY2158" s="60"/>
      <c r="NRZ2158" s="60"/>
      <c r="NSA2158" s="60"/>
      <c r="NSB2158" s="60"/>
      <c r="NSC2158" s="60"/>
      <c r="NSD2158" s="60"/>
      <c r="NSE2158" s="60"/>
      <c r="NSF2158" s="60"/>
      <c r="NSG2158" s="60"/>
      <c r="NSH2158" s="60"/>
      <c r="NSI2158" s="60"/>
      <c r="NSJ2158" s="60"/>
      <c r="NSK2158" s="60"/>
      <c r="NSL2158" s="60"/>
      <c r="NSM2158" s="60"/>
      <c r="NSN2158" s="60"/>
      <c r="NSO2158" s="60"/>
      <c r="NSP2158" s="60"/>
      <c r="NSQ2158" s="60"/>
      <c r="NSR2158" s="60"/>
      <c r="NSS2158" s="60"/>
      <c r="NST2158" s="60"/>
      <c r="NSU2158" s="60"/>
      <c r="NSV2158" s="60"/>
      <c r="NSW2158" s="60"/>
      <c r="NSX2158" s="60"/>
      <c r="NSY2158" s="60"/>
      <c r="NSZ2158" s="60"/>
      <c r="NTA2158" s="60"/>
      <c r="NTB2158" s="60"/>
      <c r="NTC2158" s="60"/>
      <c r="NTD2158" s="60"/>
      <c r="NTE2158" s="60"/>
      <c r="NTF2158" s="60"/>
      <c r="NTG2158" s="60"/>
      <c r="NTH2158" s="60"/>
      <c r="NTI2158" s="60"/>
      <c r="NTJ2158" s="60"/>
      <c r="NTK2158" s="60"/>
      <c r="NTL2158" s="60"/>
      <c r="NTM2158" s="60"/>
      <c r="NTN2158" s="60"/>
      <c r="NTO2158" s="60"/>
      <c r="NTP2158" s="60"/>
      <c r="NTQ2158" s="60"/>
      <c r="NTR2158" s="60"/>
      <c r="NTS2158" s="60"/>
      <c r="NTT2158" s="60"/>
      <c r="NTU2158" s="60"/>
      <c r="NTV2158" s="60"/>
      <c r="NTW2158" s="60"/>
      <c r="NTX2158" s="60"/>
      <c r="NTY2158" s="60"/>
      <c r="NTZ2158" s="60"/>
      <c r="NUA2158" s="60"/>
      <c r="NUB2158" s="60"/>
      <c r="NUC2158" s="60"/>
      <c r="NUD2158" s="60"/>
      <c r="NUE2158" s="60"/>
      <c r="NUF2158" s="60"/>
      <c r="NUG2158" s="60"/>
      <c r="NUH2158" s="60"/>
      <c r="NUI2158" s="60"/>
      <c r="NUJ2158" s="60"/>
      <c r="NUK2158" s="60"/>
      <c r="NUL2158" s="60"/>
      <c r="NUM2158" s="60"/>
      <c r="NUN2158" s="60"/>
      <c r="NUO2158" s="60"/>
      <c r="NUP2158" s="60"/>
      <c r="NUQ2158" s="60"/>
      <c r="NUR2158" s="60"/>
      <c r="NUS2158" s="60"/>
      <c r="NUT2158" s="60"/>
      <c r="NUU2158" s="60"/>
      <c r="NUV2158" s="60"/>
      <c r="NUW2158" s="60"/>
      <c r="NUX2158" s="60"/>
      <c r="NUY2158" s="60"/>
      <c r="NUZ2158" s="60"/>
      <c r="NVA2158" s="60"/>
      <c r="NVB2158" s="60"/>
      <c r="NVC2158" s="60"/>
      <c r="NVD2158" s="60"/>
      <c r="NVE2158" s="60"/>
      <c r="NVF2158" s="60"/>
      <c r="NVG2158" s="60"/>
      <c r="NVH2158" s="60"/>
      <c r="NVI2158" s="60"/>
      <c r="NVJ2158" s="60"/>
      <c r="NVK2158" s="60"/>
      <c r="NVL2158" s="60"/>
      <c r="NVM2158" s="60"/>
      <c r="NVN2158" s="60"/>
      <c r="NVO2158" s="60"/>
      <c r="NVP2158" s="60"/>
      <c r="NVQ2158" s="60"/>
      <c r="NVR2158" s="60"/>
      <c r="NVS2158" s="60"/>
      <c r="NVT2158" s="60"/>
      <c r="NVU2158" s="60"/>
      <c r="NVV2158" s="60"/>
      <c r="NVW2158" s="60"/>
      <c r="NVX2158" s="60"/>
      <c r="NVY2158" s="60"/>
      <c r="NVZ2158" s="60"/>
      <c r="NWA2158" s="60"/>
      <c r="NWB2158" s="60"/>
      <c r="NWC2158" s="60"/>
      <c r="NWD2158" s="60"/>
      <c r="NWE2158" s="60"/>
      <c r="NWF2158" s="60"/>
      <c r="NWG2158" s="60"/>
      <c r="NWH2158" s="60"/>
      <c r="NWI2158" s="60"/>
      <c r="NWJ2158" s="60"/>
      <c r="NWK2158" s="60"/>
      <c r="NWL2158" s="60"/>
      <c r="NWM2158" s="60"/>
      <c r="NWN2158" s="60"/>
      <c r="NWO2158" s="60"/>
      <c r="NWP2158" s="60"/>
      <c r="NWQ2158" s="60"/>
      <c r="NWR2158" s="60"/>
      <c r="NWS2158" s="60"/>
      <c r="NWT2158" s="60"/>
      <c r="NWU2158" s="60"/>
      <c r="NWV2158" s="60"/>
      <c r="NWW2158" s="60"/>
      <c r="NWX2158" s="60"/>
      <c r="NWY2158" s="60"/>
      <c r="NWZ2158" s="60"/>
      <c r="NXA2158" s="60"/>
      <c r="NXB2158" s="60"/>
      <c r="NXC2158" s="60"/>
      <c r="NXD2158" s="60"/>
      <c r="NXE2158" s="60"/>
      <c r="NXF2158" s="60"/>
      <c r="NXG2158" s="60"/>
      <c r="NXH2158" s="60"/>
      <c r="NXI2158" s="60"/>
      <c r="NXJ2158" s="60"/>
      <c r="NXK2158" s="60"/>
      <c r="NXL2158" s="60"/>
      <c r="NXM2158" s="60"/>
      <c r="NXN2158" s="60"/>
      <c r="NXO2158" s="60"/>
      <c r="NXP2158" s="60"/>
      <c r="NXQ2158" s="60"/>
      <c r="NXR2158" s="60"/>
      <c r="NXS2158" s="60"/>
      <c r="NXT2158" s="60"/>
      <c r="NXU2158" s="60"/>
      <c r="NXV2158" s="60"/>
      <c r="NXW2158" s="60"/>
      <c r="NXX2158" s="60"/>
      <c r="NXY2158" s="60"/>
      <c r="NXZ2158" s="60"/>
      <c r="NYA2158" s="60"/>
      <c r="NYB2158" s="60"/>
      <c r="NYC2158" s="60"/>
      <c r="NYD2158" s="60"/>
      <c r="NYE2158" s="60"/>
      <c r="NYF2158" s="60"/>
      <c r="NYG2158" s="60"/>
      <c r="NYH2158" s="60"/>
      <c r="NYI2158" s="60"/>
      <c r="NYJ2158" s="60"/>
      <c r="NYK2158" s="60"/>
      <c r="NYL2158" s="60"/>
      <c r="NYM2158" s="60"/>
      <c r="NYN2158" s="60"/>
      <c r="NYO2158" s="60"/>
      <c r="NYP2158" s="60"/>
      <c r="NYQ2158" s="60"/>
      <c r="NYR2158" s="60"/>
      <c r="NYS2158" s="60"/>
      <c r="NYT2158" s="60"/>
      <c r="NYU2158" s="60"/>
      <c r="NYV2158" s="60"/>
      <c r="NYW2158" s="60"/>
      <c r="NYX2158" s="60"/>
      <c r="NYY2158" s="60"/>
      <c r="NYZ2158" s="60"/>
      <c r="NZA2158" s="60"/>
      <c r="NZB2158" s="60"/>
      <c r="NZC2158" s="60"/>
      <c r="NZD2158" s="60"/>
      <c r="NZE2158" s="60"/>
      <c r="NZF2158" s="60"/>
      <c r="NZG2158" s="60"/>
      <c r="NZH2158" s="60"/>
      <c r="NZI2158" s="60"/>
      <c r="NZJ2158" s="60"/>
      <c r="NZK2158" s="60"/>
      <c r="NZL2158" s="60"/>
      <c r="NZM2158" s="60"/>
      <c r="NZN2158" s="60"/>
      <c r="NZO2158" s="60"/>
      <c r="NZP2158" s="60"/>
      <c r="NZQ2158" s="60"/>
      <c r="NZR2158" s="60"/>
      <c r="NZS2158" s="60"/>
      <c r="NZT2158" s="60"/>
      <c r="NZU2158" s="60"/>
      <c r="NZV2158" s="60"/>
      <c r="NZW2158" s="60"/>
      <c r="NZX2158" s="60"/>
      <c r="NZY2158" s="60"/>
      <c r="NZZ2158" s="60"/>
      <c r="OAA2158" s="60"/>
      <c r="OAB2158" s="60"/>
      <c r="OAC2158" s="60"/>
      <c r="OAD2158" s="60"/>
      <c r="OAE2158" s="60"/>
      <c r="OAF2158" s="60"/>
      <c r="OAG2158" s="60"/>
      <c r="OAH2158" s="60"/>
      <c r="OAI2158" s="60"/>
      <c r="OAJ2158" s="60"/>
      <c r="OAK2158" s="60"/>
      <c r="OAL2158" s="60"/>
      <c r="OAM2158" s="60"/>
      <c r="OAN2158" s="60"/>
      <c r="OAO2158" s="60"/>
      <c r="OAP2158" s="60"/>
      <c r="OAQ2158" s="60"/>
      <c r="OAR2158" s="60"/>
      <c r="OAS2158" s="60"/>
      <c r="OAT2158" s="60"/>
      <c r="OAU2158" s="60"/>
      <c r="OAV2158" s="60"/>
      <c r="OAW2158" s="60"/>
      <c r="OAX2158" s="60"/>
      <c r="OAY2158" s="60"/>
      <c r="OAZ2158" s="60"/>
      <c r="OBA2158" s="60"/>
      <c r="OBB2158" s="60"/>
      <c r="OBC2158" s="60"/>
      <c r="OBD2158" s="60"/>
      <c r="OBE2158" s="60"/>
      <c r="OBF2158" s="60"/>
      <c r="OBG2158" s="60"/>
      <c r="OBH2158" s="60"/>
      <c r="OBI2158" s="60"/>
      <c r="OBJ2158" s="60"/>
      <c r="OBK2158" s="60"/>
      <c r="OBL2158" s="60"/>
      <c r="OBM2158" s="60"/>
      <c r="OBN2158" s="60"/>
      <c r="OBO2158" s="60"/>
      <c r="OBP2158" s="60"/>
      <c r="OBQ2158" s="60"/>
      <c r="OBR2158" s="60"/>
      <c r="OBS2158" s="60"/>
      <c r="OBT2158" s="60"/>
      <c r="OBU2158" s="60"/>
      <c r="OBV2158" s="60"/>
      <c r="OBW2158" s="60"/>
      <c r="OBX2158" s="60"/>
      <c r="OBY2158" s="60"/>
      <c r="OBZ2158" s="60"/>
      <c r="OCA2158" s="60"/>
      <c r="OCB2158" s="60"/>
      <c r="OCC2158" s="60"/>
      <c r="OCD2158" s="60"/>
      <c r="OCE2158" s="60"/>
      <c r="OCF2158" s="60"/>
      <c r="OCG2158" s="60"/>
      <c r="OCH2158" s="60"/>
      <c r="OCI2158" s="60"/>
      <c r="OCJ2158" s="60"/>
      <c r="OCK2158" s="60"/>
      <c r="OCL2158" s="60"/>
      <c r="OCM2158" s="60"/>
      <c r="OCN2158" s="60"/>
      <c r="OCO2158" s="60"/>
      <c r="OCP2158" s="60"/>
      <c r="OCQ2158" s="60"/>
      <c r="OCR2158" s="60"/>
      <c r="OCS2158" s="60"/>
      <c r="OCT2158" s="60"/>
      <c r="OCU2158" s="60"/>
      <c r="OCV2158" s="60"/>
      <c r="OCW2158" s="60"/>
      <c r="OCX2158" s="60"/>
      <c r="OCY2158" s="60"/>
      <c r="OCZ2158" s="60"/>
      <c r="ODA2158" s="60"/>
      <c r="ODB2158" s="60"/>
      <c r="ODC2158" s="60"/>
      <c r="ODD2158" s="60"/>
      <c r="ODE2158" s="60"/>
      <c r="ODF2158" s="60"/>
      <c r="ODG2158" s="60"/>
      <c r="ODH2158" s="60"/>
      <c r="ODI2158" s="60"/>
      <c r="ODJ2158" s="60"/>
      <c r="ODK2158" s="60"/>
      <c r="ODL2158" s="60"/>
      <c r="ODM2158" s="60"/>
      <c r="ODN2158" s="60"/>
      <c r="ODO2158" s="60"/>
      <c r="ODP2158" s="60"/>
      <c r="ODQ2158" s="60"/>
      <c r="ODR2158" s="60"/>
      <c r="ODS2158" s="60"/>
      <c r="ODT2158" s="60"/>
      <c r="ODU2158" s="60"/>
      <c r="ODV2158" s="60"/>
      <c r="ODW2158" s="60"/>
      <c r="ODX2158" s="60"/>
      <c r="ODY2158" s="60"/>
      <c r="ODZ2158" s="60"/>
      <c r="OEA2158" s="60"/>
      <c r="OEB2158" s="60"/>
      <c r="OEC2158" s="60"/>
      <c r="OED2158" s="60"/>
      <c r="OEE2158" s="60"/>
      <c r="OEF2158" s="60"/>
      <c r="OEG2158" s="60"/>
      <c r="OEH2158" s="60"/>
      <c r="OEI2158" s="60"/>
      <c r="OEJ2158" s="60"/>
      <c r="OEK2158" s="60"/>
      <c r="OEL2158" s="60"/>
      <c r="OEM2158" s="60"/>
      <c r="OEN2158" s="60"/>
      <c r="OEO2158" s="60"/>
      <c r="OEP2158" s="60"/>
      <c r="OEQ2158" s="60"/>
      <c r="OER2158" s="60"/>
      <c r="OES2158" s="60"/>
      <c r="OET2158" s="60"/>
      <c r="OEU2158" s="60"/>
      <c r="OEV2158" s="60"/>
      <c r="OEW2158" s="60"/>
      <c r="OEX2158" s="60"/>
      <c r="OEY2158" s="60"/>
      <c r="OEZ2158" s="60"/>
      <c r="OFA2158" s="60"/>
      <c r="OFB2158" s="60"/>
      <c r="OFC2158" s="60"/>
      <c r="OFD2158" s="60"/>
      <c r="OFE2158" s="60"/>
      <c r="OFF2158" s="60"/>
      <c r="OFG2158" s="60"/>
      <c r="OFH2158" s="60"/>
      <c r="OFI2158" s="60"/>
      <c r="OFJ2158" s="60"/>
      <c r="OFK2158" s="60"/>
      <c r="OFL2158" s="60"/>
      <c r="OFM2158" s="60"/>
      <c r="OFN2158" s="60"/>
      <c r="OFO2158" s="60"/>
      <c r="OFP2158" s="60"/>
      <c r="OFQ2158" s="60"/>
      <c r="OFR2158" s="60"/>
      <c r="OFS2158" s="60"/>
      <c r="OFT2158" s="60"/>
      <c r="OFU2158" s="60"/>
      <c r="OFV2158" s="60"/>
      <c r="OFW2158" s="60"/>
      <c r="OFX2158" s="60"/>
      <c r="OFY2158" s="60"/>
      <c r="OFZ2158" s="60"/>
      <c r="OGA2158" s="60"/>
      <c r="OGB2158" s="60"/>
      <c r="OGC2158" s="60"/>
      <c r="OGD2158" s="60"/>
      <c r="OGE2158" s="60"/>
      <c r="OGF2158" s="60"/>
      <c r="OGG2158" s="60"/>
      <c r="OGH2158" s="60"/>
      <c r="OGI2158" s="60"/>
      <c r="OGJ2158" s="60"/>
      <c r="OGK2158" s="60"/>
      <c r="OGL2158" s="60"/>
      <c r="OGM2158" s="60"/>
      <c r="OGN2158" s="60"/>
      <c r="OGO2158" s="60"/>
      <c r="OGP2158" s="60"/>
      <c r="OGQ2158" s="60"/>
      <c r="OGR2158" s="60"/>
      <c r="OGS2158" s="60"/>
      <c r="OGT2158" s="60"/>
      <c r="OGU2158" s="60"/>
      <c r="OGV2158" s="60"/>
      <c r="OGW2158" s="60"/>
      <c r="OGX2158" s="60"/>
      <c r="OGY2158" s="60"/>
      <c r="OGZ2158" s="60"/>
      <c r="OHA2158" s="60"/>
      <c r="OHB2158" s="60"/>
      <c r="OHC2158" s="60"/>
      <c r="OHD2158" s="60"/>
      <c r="OHE2158" s="60"/>
      <c r="OHF2158" s="60"/>
      <c r="OHG2158" s="60"/>
      <c r="OHH2158" s="60"/>
      <c r="OHI2158" s="60"/>
      <c r="OHJ2158" s="60"/>
      <c r="OHK2158" s="60"/>
      <c r="OHL2158" s="60"/>
      <c r="OHM2158" s="60"/>
      <c r="OHN2158" s="60"/>
      <c r="OHO2158" s="60"/>
      <c r="OHP2158" s="60"/>
      <c r="OHQ2158" s="60"/>
      <c r="OHR2158" s="60"/>
      <c r="OHS2158" s="60"/>
      <c r="OHT2158" s="60"/>
      <c r="OHU2158" s="60"/>
      <c r="OHV2158" s="60"/>
      <c r="OHW2158" s="60"/>
      <c r="OHX2158" s="60"/>
      <c r="OHY2158" s="60"/>
      <c r="OHZ2158" s="60"/>
      <c r="OIA2158" s="60"/>
      <c r="OIB2158" s="60"/>
      <c r="OIC2158" s="60"/>
      <c r="OID2158" s="60"/>
      <c r="OIE2158" s="60"/>
      <c r="OIF2158" s="60"/>
      <c r="OIG2158" s="60"/>
      <c r="OIH2158" s="60"/>
      <c r="OII2158" s="60"/>
      <c r="OIJ2158" s="60"/>
      <c r="OIK2158" s="60"/>
      <c r="OIL2158" s="60"/>
      <c r="OIM2158" s="60"/>
      <c r="OIN2158" s="60"/>
      <c r="OIO2158" s="60"/>
      <c r="OIP2158" s="60"/>
      <c r="OIQ2158" s="60"/>
      <c r="OIR2158" s="60"/>
      <c r="OIS2158" s="60"/>
      <c r="OIT2158" s="60"/>
      <c r="OIU2158" s="60"/>
      <c r="OIV2158" s="60"/>
      <c r="OIW2158" s="60"/>
      <c r="OIX2158" s="60"/>
      <c r="OIY2158" s="60"/>
      <c r="OIZ2158" s="60"/>
      <c r="OJA2158" s="60"/>
      <c r="OJB2158" s="60"/>
      <c r="OJC2158" s="60"/>
      <c r="OJD2158" s="60"/>
      <c r="OJE2158" s="60"/>
      <c r="OJF2158" s="60"/>
      <c r="OJG2158" s="60"/>
      <c r="OJH2158" s="60"/>
      <c r="OJI2158" s="60"/>
      <c r="OJJ2158" s="60"/>
      <c r="OJK2158" s="60"/>
      <c r="OJL2158" s="60"/>
      <c r="OJM2158" s="60"/>
      <c r="OJN2158" s="60"/>
      <c r="OJO2158" s="60"/>
      <c r="OJP2158" s="60"/>
      <c r="OJQ2158" s="60"/>
      <c r="OJR2158" s="60"/>
      <c r="OJS2158" s="60"/>
      <c r="OJT2158" s="60"/>
      <c r="OJU2158" s="60"/>
      <c r="OJV2158" s="60"/>
      <c r="OJW2158" s="60"/>
      <c r="OJX2158" s="60"/>
      <c r="OJY2158" s="60"/>
      <c r="OJZ2158" s="60"/>
      <c r="OKA2158" s="60"/>
      <c r="OKB2158" s="60"/>
      <c r="OKC2158" s="60"/>
      <c r="OKD2158" s="60"/>
      <c r="OKE2158" s="60"/>
      <c r="OKF2158" s="60"/>
      <c r="OKG2158" s="60"/>
      <c r="OKH2158" s="60"/>
      <c r="OKI2158" s="60"/>
      <c r="OKJ2158" s="60"/>
      <c r="OKK2158" s="60"/>
      <c r="OKL2158" s="60"/>
      <c r="OKM2158" s="60"/>
      <c r="OKN2158" s="60"/>
      <c r="OKO2158" s="60"/>
      <c r="OKP2158" s="60"/>
      <c r="OKQ2158" s="60"/>
      <c r="OKR2158" s="60"/>
      <c r="OKS2158" s="60"/>
      <c r="OKT2158" s="60"/>
      <c r="OKU2158" s="60"/>
      <c r="OKV2158" s="60"/>
      <c r="OKW2158" s="60"/>
      <c r="OKX2158" s="60"/>
      <c r="OKY2158" s="60"/>
      <c r="OKZ2158" s="60"/>
      <c r="OLA2158" s="60"/>
      <c r="OLB2158" s="60"/>
      <c r="OLC2158" s="60"/>
      <c r="OLD2158" s="60"/>
      <c r="OLE2158" s="60"/>
      <c r="OLF2158" s="60"/>
      <c r="OLG2158" s="60"/>
      <c r="OLH2158" s="60"/>
      <c r="OLI2158" s="60"/>
      <c r="OLJ2158" s="60"/>
      <c r="OLK2158" s="60"/>
      <c r="OLL2158" s="60"/>
      <c r="OLM2158" s="60"/>
      <c r="OLN2158" s="60"/>
      <c r="OLO2158" s="60"/>
      <c r="OLP2158" s="60"/>
      <c r="OLQ2158" s="60"/>
      <c r="OLR2158" s="60"/>
      <c r="OLS2158" s="60"/>
      <c r="OLT2158" s="60"/>
      <c r="OLU2158" s="60"/>
      <c r="OLV2158" s="60"/>
      <c r="OLW2158" s="60"/>
      <c r="OLX2158" s="60"/>
      <c r="OLY2158" s="60"/>
      <c r="OLZ2158" s="60"/>
      <c r="OMA2158" s="60"/>
      <c r="OMB2158" s="60"/>
      <c r="OMC2158" s="60"/>
      <c r="OMD2158" s="60"/>
      <c r="OME2158" s="60"/>
      <c r="OMF2158" s="60"/>
      <c r="OMG2158" s="60"/>
      <c r="OMH2158" s="60"/>
      <c r="OMI2158" s="60"/>
      <c r="OMJ2158" s="60"/>
      <c r="OMK2158" s="60"/>
      <c r="OML2158" s="60"/>
      <c r="OMM2158" s="60"/>
      <c r="OMN2158" s="60"/>
      <c r="OMO2158" s="60"/>
      <c r="OMP2158" s="60"/>
      <c r="OMQ2158" s="60"/>
      <c r="OMR2158" s="60"/>
      <c r="OMS2158" s="60"/>
      <c r="OMT2158" s="60"/>
      <c r="OMU2158" s="60"/>
      <c r="OMV2158" s="60"/>
      <c r="OMW2158" s="60"/>
      <c r="OMX2158" s="60"/>
      <c r="OMY2158" s="60"/>
      <c r="OMZ2158" s="60"/>
      <c r="ONA2158" s="60"/>
      <c r="ONB2158" s="60"/>
      <c r="ONC2158" s="60"/>
      <c r="OND2158" s="60"/>
      <c r="ONE2158" s="60"/>
      <c r="ONF2158" s="60"/>
      <c r="ONG2158" s="60"/>
      <c r="ONH2158" s="60"/>
      <c r="ONI2158" s="60"/>
      <c r="ONJ2158" s="60"/>
      <c r="ONK2158" s="60"/>
      <c r="ONL2158" s="60"/>
      <c r="ONM2158" s="60"/>
      <c r="ONN2158" s="60"/>
      <c r="ONO2158" s="60"/>
      <c r="ONP2158" s="60"/>
      <c r="ONQ2158" s="60"/>
      <c r="ONR2158" s="60"/>
      <c r="ONS2158" s="60"/>
      <c r="ONT2158" s="60"/>
      <c r="ONU2158" s="60"/>
      <c r="ONV2158" s="60"/>
      <c r="ONW2158" s="60"/>
      <c r="ONX2158" s="60"/>
      <c r="ONY2158" s="60"/>
      <c r="ONZ2158" s="60"/>
      <c r="OOA2158" s="60"/>
      <c r="OOB2158" s="60"/>
      <c r="OOC2158" s="60"/>
      <c r="OOD2158" s="60"/>
      <c r="OOE2158" s="60"/>
      <c r="OOF2158" s="60"/>
      <c r="OOG2158" s="60"/>
      <c r="OOH2158" s="60"/>
      <c r="OOI2158" s="60"/>
      <c r="OOJ2158" s="60"/>
      <c r="OOK2158" s="60"/>
      <c r="OOL2158" s="60"/>
      <c r="OOM2158" s="60"/>
      <c r="OON2158" s="60"/>
      <c r="OOO2158" s="60"/>
      <c r="OOP2158" s="60"/>
      <c r="OOQ2158" s="60"/>
      <c r="OOR2158" s="60"/>
      <c r="OOS2158" s="60"/>
      <c r="OOT2158" s="60"/>
      <c r="OOU2158" s="60"/>
      <c r="OOV2158" s="60"/>
      <c r="OOW2158" s="60"/>
      <c r="OOX2158" s="60"/>
      <c r="OOY2158" s="60"/>
      <c r="OOZ2158" s="60"/>
      <c r="OPA2158" s="60"/>
      <c r="OPB2158" s="60"/>
      <c r="OPC2158" s="60"/>
      <c r="OPD2158" s="60"/>
      <c r="OPE2158" s="60"/>
      <c r="OPF2158" s="60"/>
      <c r="OPG2158" s="60"/>
      <c r="OPH2158" s="60"/>
      <c r="OPI2158" s="60"/>
      <c r="OPJ2158" s="60"/>
      <c r="OPK2158" s="60"/>
      <c r="OPL2158" s="60"/>
      <c r="OPM2158" s="60"/>
      <c r="OPN2158" s="60"/>
      <c r="OPO2158" s="60"/>
      <c r="OPP2158" s="60"/>
      <c r="OPQ2158" s="60"/>
      <c r="OPR2158" s="60"/>
      <c r="OPS2158" s="60"/>
      <c r="OPT2158" s="60"/>
      <c r="OPU2158" s="60"/>
      <c r="OPV2158" s="60"/>
      <c r="OPW2158" s="60"/>
      <c r="OPX2158" s="60"/>
      <c r="OPY2158" s="60"/>
      <c r="OPZ2158" s="60"/>
      <c r="OQA2158" s="60"/>
      <c r="OQB2158" s="60"/>
      <c r="OQC2158" s="60"/>
      <c r="OQD2158" s="60"/>
      <c r="OQE2158" s="60"/>
      <c r="OQF2158" s="60"/>
      <c r="OQG2158" s="60"/>
      <c r="OQH2158" s="60"/>
      <c r="OQI2158" s="60"/>
      <c r="OQJ2158" s="60"/>
      <c r="OQK2158" s="60"/>
      <c r="OQL2158" s="60"/>
      <c r="OQM2158" s="60"/>
      <c r="OQN2158" s="60"/>
      <c r="OQO2158" s="60"/>
      <c r="OQP2158" s="60"/>
      <c r="OQQ2158" s="60"/>
      <c r="OQR2158" s="60"/>
      <c r="OQS2158" s="60"/>
      <c r="OQT2158" s="60"/>
      <c r="OQU2158" s="60"/>
      <c r="OQV2158" s="60"/>
      <c r="OQW2158" s="60"/>
      <c r="OQX2158" s="60"/>
      <c r="OQY2158" s="60"/>
      <c r="OQZ2158" s="60"/>
      <c r="ORA2158" s="60"/>
      <c r="ORB2158" s="60"/>
      <c r="ORC2158" s="60"/>
      <c r="ORD2158" s="60"/>
      <c r="ORE2158" s="60"/>
      <c r="ORF2158" s="60"/>
      <c r="ORG2158" s="60"/>
      <c r="ORH2158" s="60"/>
      <c r="ORI2158" s="60"/>
      <c r="ORJ2158" s="60"/>
      <c r="ORK2158" s="60"/>
      <c r="ORL2158" s="60"/>
      <c r="ORM2158" s="60"/>
      <c r="ORN2158" s="60"/>
      <c r="ORO2158" s="60"/>
      <c r="ORP2158" s="60"/>
      <c r="ORQ2158" s="60"/>
      <c r="ORR2158" s="60"/>
      <c r="ORS2158" s="60"/>
      <c r="ORT2158" s="60"/>
      <c r="ORU2158" s="60"/>
      <c r="ORV2158" s="60"/>
      <c r="ORW2158" s="60"/>
      <c r="ORX2158" s="60"/>
      <c r="ORY2158" s="60"/>
      <c r="ORZ2158" s="60"/>
      <c r="OSA2158" s="60"/>
      <c r="OSB2158" s="60"/>
      <c r="OSC2158" s="60"/>
      <c r="OSD2158" s="60"/>
      <c r="OSE2158" s="60"/>
      <c r="OSF2158" s="60"/>
      <c r="OSG2158" s="60"/>
      <c r="OSH2158" s="60"/>
      <c r="OSI2158" s="60"/>
      <c r="OSJ2158" s="60"/>
      <c r="OSK2158" s="60"/>
      <c r="OSL2158" s="60"/>
      <c r="OSM2158" s="60"/>
      <c r="OSN2158" s="60"/>
      <c r="OSO2158" s="60"/>
      <c r="OSP2158" s="60"/>
      <c r="OSQ2158" s="60"/>
      <c r="OSR2158" s="60"/>
      <c r="OSS2158" s="60"/>
      <c r="OST2158" s="60"/>
      <c r="OSU2158" s="60"/>
      <c r="OSV2158" s="60"/>
      <c r="OSW2158" s="60"/>
      <c r="OSX2158" s="60"/>
      <c r="OSY2158" s="60"/>
      <c r="OSZ2158" s="60"/>
      <c r="OTA2158" s="60"/>
      <c r="OTB2158" s="60"/>
      <c r="OTC2158" s="60"/>
      <c r="OTD2158" s="60"/>
      <c r="OTE2158" s="60"/>
      <c r="OTF2158" s="60"/>
      <c r="OTG2158" s="60"/>
      <c r="OTH2158" s="60"/>
      <c r="OTI2158" s="60"/>
      <c r="OTJ2158" s="60"/>
      <c r="OTK2158" s="60"/>
      <c r="OTL2158" s="60"/>
      <c r="OTM2158" s="60"/>
      <c r="OTN2158" s="60"/>
      <c r="OTO2158" s="60"/>
      <c r="OTP2158" s="60"/>
      <c r="OTQ2158" s="60"/>
      <c r="OTR2158" s="60"/>
      <c r="OTS2158" s="60"/>
      <c r="OTT2158" s="60"/>
      <c r="OTU2158" s="60"/>
      <c r="OTV2158" s="60"/>
      <c r="OTW2158" s="60"/>
      <c r="OTX2158" s="60"/>
      <c r="OTY2158" s="60"/>
      <c r="OTZ2158" s="60"/>
      <c r="OUA2158" s="60"/>
      <c r="OUB2158" s="60"/>
      <c r="OUC2158" s="60"/>
      <c r="OUD2158" s="60"/>
      <c r="OUE2158" s="60"/>
      <c r="OUF2158" s="60"/>
      <c r="OUG2158" s="60"/>
      <c r="OUH2158" s="60"/>
      <c r="OUI2158" s="60"/>
      <c r="OUJ2158" s="60"/>
      <c r="OUK2158" s="60"/>
      <c r="OUL2158" s="60"/>
      <c r="OUM2158" s="60"/>
      <c r="OUN2158" s="60"/>
      <c r="OUO2158" s="60"/>
      <c r="OUP2158" s="60"/>
      <c r="OUQ2158" s="60"/>
      <c r="OUR2158" s="60"/>
      <c r="OUS2158" s="60"/>
      <c r="OUT2158" s="60"/>
      <c r="OUU2158" s="60"/>
      <c r="OUV2158" s="60"/>
      <c r="OUW2158" s="60"/>
      <c r="OUX2158" s="60"/>
      <c r="OUY2158" s="60"/>
      <c r="OUZ2158" s="60"/>
      <c r="OVA2158" s="60"/>
      <c r="OVB2158" s="60"/>
      <c r="OVC2158" s="60"/>
      <c r="OVD2158" s="60"/>
      <c r="OVE2158" s="60"/>
      <c r="OVF2158" s="60"/>
      <c r="OVG2158" s="60"/>
      <c r="OVH2158" s="60"/>
      <c r="OVI2158" s="60"/>
      <c r="OVJ2158" s="60"/>
      <c r="OVK2158" s="60"/>
      <c r="OVL2158" s="60"/>
      <c r="OVM2158" s="60"/>
      <c r="OVN2158" s="60"/>
      <c r="OVO2158" s="60"/>
      <c r="OVP2158" s="60"/>
      <c r="OVQ2158" s="60"/>
      <c r="OVR2158" s="60"/>
      <c r="OVS2158" s="60"/>
      <c r="OVT2158" s="60"/>
      <c r="OVU2158" s="60"/>
      <c r="OVV2158" s="60"/>
      <c r="OVW2158" s="60"/>
      <c r="OVX2158" s="60"/>
      <c r="OVY2158" s="60"/>
      <c r="OVZ2158" s="60"/>
      <c r="OWA2158" s="60"/>
      <c r="OWB2158" s="60"/>
      <c r="OWC2158" s="60"/>
      <c r="OWD2158" s="60"/>
      <c r="OWE2158" s="60"/>
      <c r="OWF2158" s="60"/>
      <c r="OWG2158" s="60"/>
      <c r="OWH2158" s="60"/>
      <c r="OWI2158" s="60"/>
      <c r="OWJ2158" s="60"/>
      <c r="OWK2158" s="60"/>
      <c r="OWL2158" s="60"/>
      <c r="OWM2158" s="60"/>
      <c r="OWN2158" s="60"/>
      <c r="OWO2158" s="60"/>
      <c r="OWP2158" s="60"/>
      <c r="OWQ2158" s="60"/>
      <c r="OWR2158" s="60"/>
      <c r="OWS2158" s="60"/>
      <c r="OWT2158" s="60"/>
      <c r="OWU2158" s="60"/>
      <c r="OWV2158" s="60"/>
      <c r="OWW2158" s="60"/>
      <c r="OWX2158" s="60"/>
      <c r="OWY2158" s="60"/>
      <c r="OWZ2158" s="60"/>
      <c r="OXA2158" s="60"/>
      <c r="OXB2158" s="60"/>
      <c r="OXC2158" s="60"/>
      <c r="OXD2158" s="60"/>
      <c r="OXE2158" s="60"/>
      <c r="OXF2158" s="60"/>
      <c r="OXG2158" s="60"/>
      <c r="OXH2158" s="60"/>
      <c r="OXI2158" s="60"/>
      <c r="OXJ2158" s="60"/>
      <c r="OXK2158" s="60"/>
      <c r="OXL2158" s="60"/>
      <c r="OXM2158" s="60"/>
      <c r="OXN2158" s="60"/>
      <c r="OXO2158" s="60"/>
      <c r="OXP2158" s="60"/>
      <c r="OXQ2158" s="60"/>
      <c r="OXR2158" s="60"/>
      <c r="OXS2158" s="60"/>
      <c r="OXT2158" s="60"/>
      <c r="OXU2158" s="60"/>
      <c r="OXV2158" s="60"/>
      <c r="OXW2158" s="60"/>
      <c r="OXX2158" s="60"/>
      <c r="OXY2158" s="60"/>
      <c r="OXZ2158" s="60"/>
      <c r="OYA2158" s="60"/>
      <c r="OYB2158" s="60"/>
      <c r="OYC2158" s="60"/>
      <c r="OYD2158" s="60"/>
      <c r="OYE2158" s="60"/>
      <c r="OYF2158" s="60"/>
      <c r="OYG2158" s="60"/>
      <c r="OYH2158" s="60"/>
      <c r="OYI2158" s="60"/>
      <c r="OYJ2158" s="60"/>
      <c r="OYK2158" s="60"/>
      <c r="OYL2158" s="60"/>
      <c r="OYM2158" s="60"/>
      <c r="OYN2158" s="60"/>
      <c r="OYO2158" s="60"/>
      <c r="OYP2158" s="60"/>
      <c r="OYQ2158" s="60"/>
      <c r="OYR2158" s="60"/>
      <c r="OYS2158" s="60"/>
      <c r="OYT2158" s="60"/>
      <c r="OYU2158" s="60"/>
      <c r="OYV2158" s="60"/>
      <c r="OYW2158" s="60"/>
      <c r="OYX2158" s="60"/>
      <c r="OYY2158" s="60"/>
      <c r="OYZ2158" s="60"/>
      <c r="OZA2158" s="60"/>
      <c r="OZB2158" s="60"/>
      <c r="OZC2158" s="60"/>
      <c r="OZD2158" s="60"/>
      <c r="OZE2158" s="60"/>
      <c r="OZF2158" s="60"/>
      <c r="OZG2158" s="60"/>
      <c r="OZH2158" s="60"/>
      <c r="OZI2158" s="60"/>
      <c r="OZJ2158" s="60"/>
      <c r="OZK2158" s="60"/>
      <c r="OZL2158" s="60"/>
      <c r="OZM2158" s="60"/>
      <c r="OZN2158" s="60"/>
      <c r="OZO2158" s="60"/>
      <c r="OZP2158" s="60"/>
      <c r="OZQ2158" s="60"/>
      <c r="OZR2158" s="60"/>
      <c r="OZS2158" s="60"/>
      <c r="OZT2158" s="60"/>
      <c r="OZU2158" s="60"/>
      <c r="OZV2158" s="60"/>
      <c r="OZW2158" s="60"/>
      <c r="OZX2158" s="60"/>
      <c r="OZY2158" s="60"/>
      <c r="OZZ2158" s="60"/>
      <c r="PAA2158" s="60"/>
      <c r="PAB2158" s="60"/>
      <c r="PAC2158" s="60"/>
      <c r="PAD2158" s="60"/>
      <c r="PAE2158" s="60"/>
      <c r="PAF2158" s="60"/>
      <c r="PAG2158" s="60"/>
      <c r="PAH2158" s="60"/>
      <c r="PAI2158" s="60"/>
      <c r="PAJ2158" s="60"/>
      <c r="PAK2158" s="60"/>
      <c r="PAL2158" s="60"/>
      <c r="PAM2158" s="60"/>
      <c r="PAN2158" s="60"/>
      <c r="PAO2158" s="60"/>
      <c r="PAP2158" s="60"/>
      <c r="PAQ2158" s="60"/>
      <c r="PAR2158" s="60"/>
      <c r="PAS2158" s="60"/>
      <c r="PAT2158" s="60"/>
      <c r="PAU2158" s="60"/>
      <c r="PAV2158" s="60"/>
      <c r="PAW2158" s="60"/>
      <c r="PAX2158" s="60"/>
      <c r="PAY2158" s="60"/>
      <c r="PAZ2158" s="60"/>
      <c r="PBA2158" s="60"/>
      <c r="PBB2158" s="60"/>
      <c r="PBC2158" s="60"/>
      <c r="PBD2158" s="60"/>
      <c r="PBE2158" s="60"/>
      <c r="PBF2158" s="60"/>
      <c r="PBG2158" s="60"/>
      <c r="PBH2158" s="60"/>
      <c r="PBI2158" s="60"/>
      <c r="PBJ2158" s="60"/>
      <c r="PBK2158" s="60"/>
      <c r="PBL2158" s="60"/>
      <c r="PBM2158" s="60"/>
      <c r="PBN2158" s="60"/>
      <c r="PBO2158" s="60"/>
      <c r="PBP2158" s="60"/>
      <c r="PBQ2158" s="60"/>
      <c r="PBR2158" s="60"/>
      <c r="PBS2158" s="60"/>
      <c r="PBT2158" s="60"/>
      <c r="PBU2158" s="60"/>
      <c r="PBV2158" s="60"/>
      <c r="PBW2158" s="60"/>
      <c r="PBX2158" s="60"/>
      <c r="PBY2158" s="60"/>
      <c r="PBZ2158" s="60"/>
      <c r="PCA2158" s="60"/>
      <c r="PCB2158" s="60"/>
      <c r="PCC2158" s="60"/>
      <c r="PCD2158" s="60"/>
      <c r="PCE2158" s="60"/>
      <c r="PCF2158" s="60"/>
      <c r="PCG2158" s="60"/>
      <c r="PCH2158" s="60"/>
      <c r="PCI2158" s="60"/>
      <c r="PCJ2158" s="60"/>
      <c r="PCK2158" s="60"/>
      <c r="PCL2158" s="60"/>
      <c r="PCM2158" s="60"/>
      <c r="PCN2158" s="60"/>
      <c r="PCO2158" s="60"/>
      <c r="PCP2158" s="60"/>
      <c r="PCQ2158" s="60"/>
      <c r="PCR2158" s="60"/>
      <c r="PCS2158" s="60"/>
      <c r="PCT2158" s="60"/>
      <c r="PCU2158" s="60"/>
      <c r="PCV2158" s="60"/>
      <c r="PCW2158" s="60"/>
      <c r="PCX2158" s="60"/>
      <c r="PCY2158" s="60"/>
      <c r="PCZ2158" s="60"/>
      <c r="PDA2158" s="60"/>
      <c r="PDB2158" s="60"/>
      <c r="PDC2158" s="60"/>
      <c r="PDD2158" s="60"/>
      <c r="PDE2158" s="60"/>
      <c r="PDF2158" s="60"/>
      <c r="PDG2158" s="60"/>
      <c r="PDH2158" s="60"/>
      <c r="PDI2158" s="60"/>
      <c r="PDJ2158" s="60"/>
      <c r="PDK2158" s="60"/>
      <c r="PDL2158" s="60"/>
      <c r="PDM2158" s="60"/>
      <c r="PDN2158" s="60"/>
      <c r="PDO2158" s="60"/>
      <c r="PDP2158" s="60"/>
      <c r="PDQ2158" s="60"/>
      <c r="PDR2158" s="60"/>
      <c r="PDS2158" s="60"/>
      <c r="PDT2158" s="60"/>
      <c r="PDU2158" s="60"/>
      <c r="PDV2158" s="60"/>
      <c r="PDW2158" s="60"/>
      <c r="PDX2158" s="60"/>
      <c r="PDY2158" s="60"/>
      <c r="PDZ2158" s="60"/>
      <c r="PEA2158" s="60"/>
      <c r="PEB2158" s="60"/>
      <c r="PEC2158" s="60"/>
      <c r="PED2158" s="60"/>
      <c r="PEE2158" s="60"/>
      <c r="PEF2158" s="60"/>
      <c r="PEG2158" s="60"/>
      <c r="PEH2158" s="60"/>
      <c r="PEI2158" s="60"/>
      <c r="PEJ2158" s="60"/>
      <c r="PEK2158" s="60"/>
      <c r="PEL2158" s="60"/>
      <c r="PEM2158" s="60"/>
      <c r="PEN2158" s="60"/>
      <c r="PEO2158" s="60"/>
      <c r="PEP2158" s="60"/>
      <c r="PEQ2158" s="60"/>
      <c r="PER2158" s="60"/>
      <c r="PES2158" s="60"/>
      <c r="PET2158" s="60"/>
      <c r="PEU2158" s="60"/>
      <c r="PEV2158" s="60"/>
      <c r="PEW2158" s="60"/>
      <c r="PEX2158" s="60"/>
      <c r="PEY2158" s="60"/>
      <c r="PEZ2158" s="60"/>
      <c r="PFA2158" s="60"/>
      <c r="PFB2158" s="60"/>
      <c r="PFC2158" s="60"/>
      <c r="PFD2158" s="60"/>
      <c r="PFE2158" s="60"/>
      <c r="PFF2158" s="60"/>
      <c r="PFG2158" s="60"/>
      <c r="PFH2158" s="60"/>
      <c r="PFI2158" s="60"/>
      <c r="PFJ2158" s="60"/>
      <c r="PFK2158" s="60"/>
      <c r="PFL2158" s="60"/>
      <c r="PFM2158" s="60"/>
      <c r="PFN2158" s="60"/>
      <c r="PFO2158" s="60"/>
      <c r="PFP2158" s="60"/>
      <c r="PFQ2158" s="60"/>
      <c r="PFR2158" s="60"/>
      <c r="PFS2158" s="60"/>
      <c r="PFT2158" s="60"/>
      <c r="PFU2158" s="60"/>
      <c r="PFV2158" s="60"/>
      <c r="PFW2158" s="60"/>
      <c r="PFX2158" s="60"/>
      <c r="PFY2158" s="60"/>
      <c r="PFZ2158" s="60"/>
      <c r="PGA2158" s="60"/>
      <c r="PGB2158" s="60"/>
      <c r="PGC2158" s="60"/>
      <c r="PGD2158" s="60"/>
      <c r="PGE2158" s="60"/>
      <c r="PGF2158" s="60"/>
      <c r="PGG2158" s="60"/>
      <c r="PGH2158" s="60"/>
      <c r="PGI2158" s="60"/>
      <c r="PGJ2158" s="60"/>
      <c r="PGK2158" s="60"/>
      <c r="PGL2158" s="60"/>
      <c r="PGM2158" s="60"/>
      <c r="PGN2158" s="60"/>
      <c r="PGO2158" s="60"/>
      <c r="PGP2158" s="60"/>
      <c r="PGQ2158" s="60"/>
      <c r="PGR2158" s="60"/>
      <c r="PGS2158" s="60"/>
      <c r="PGT2158" s="60"/>
      <c r="PGU2158" s="60"/>
      <c r="PGV2158" s="60"/>
      <c r="PGW2158" s="60"/>
      <c r="PGX2158" s="60"/>
      <c r="PGY2158" s="60"/>
      <c r="PGZ2158" s="60"/>
      <c r="PHA2158" s="60"/>
      <c r="PHB2158" s="60"/>
      <c r="PHC2158" s="60"/>
      <c r="PHD2158" s="60"/>
      <c r="PHE2158" s="60"/>
      <c r="PHF2158" s="60"/>
      <c r="PHG2158" s="60"/>
      <c r="PHH2158" s="60"/>
      <c r="PHI2158" s="60"/>
      <c r="PHJ2158" s="60"/>
      <c r="PHK2158" s="60"/>
      <c r="PHL2158" s="60"/>
      <c r="PHM2158" s="60"/>
      <c r="PHN2158" s="60"/>
      <c r="PHO2158" s="60"/>
      <c r="PHP2158" s="60"/>
      <c r="PHQ2158" s="60"/>
      <c r="PHR2158" s="60"/>
      <c r="PHS2158" s="60"/>
      <c r="PHT2158" s="60"/>
      <c r="PHU2158" s="60"/>
      <c r="PHV2158" s="60"/>
      <c r="PHW2158" s="60"/>
      <c r="PHX2158" s="60"/>
      <c r="PHY2158" s="60"/>
      <c r="PHZ2158" s="60"/>
      <c r="PIA2158" s="60"/>
      <c r="PIB2158" s="60"/>
      <c r="PIC2158" s="60"/>
      <c r="PID2158" s="60"/>
      <c r="PIE2158" s="60"/>
      <c r="PIF2158" s="60"/>
      <c r="PIG2158" s="60"/>
      <c r="PIH2158" s="60"/>
      <c r="PII2158" s="60"/>
      <c r="PIJ2158" s="60"/>
      <c r="PIK2158" s="60"/>
      <c r="PIL2158" s="60"/>
      <c r="PIM2158" s="60"/>
      <c r="PIN2158" s="60"/>
      <c r="PIO2158" s="60"/>
      <c r="PIP2158" s="60"/>
      <c r="PIQ2158" s="60"/>
      <c r="PIR2158" s="60"/>
      <c r="PIS2158" s="60"/>
      <c r="PIT2158" s="60"/>
      <c r="PIU2158" s="60"/>
      <c r="PIV2158" s="60"/>
      <c r="PIW2158" s="60"/>
      <c r="PIX2158" s="60"/>
      <c r="PIY2158" s="60"/>
      <c r="PIZ2158" s="60"/>
      <c r="PJA2158" s="60"/>
      <c r="PJB2158" s="60"/>
      <c r="PJC2158" s="60"/>
      <c r="PJD2158" s="60"/>
      <c r="PJE2158" s="60"/>
      <c r="PJF2158" s="60"/>
      <c r="PJG2158" s="60"/>
      <c r="PJH2158" s="60"/>
      <c r="PJI2158" s="60"/>
      <c r="PJJ2158" s="60"/>
      <c r="PJK2158" s="60"/>
      <c r="PJL2158" s="60"/>
      <c r="PJM2158" s="60"/>
      <c r="PJN2158" s="60"/>
      <c r="PJO2158" s="60"/>
      <c r="PJP2158" s="60"/>
      <c r="PJQ2158" s="60"/>
      <c r="PJR2158" s="60"/>
      <c r="PJS2158" s="60"/>
      <c r="PJT2158" s="60"/>
      <c r="PJU2158" s="60"/>
      <c r="PJV2158" s="60"/>
      <c r="PJW2158" s="60"/>
      <c r="PJX2158" s="60"/>
      <c r="PJY2158" s="60"/>
      <c r="PJZ2158" s="60"/>
      <c r="PKA2158" s="60"/>
      <c r="PKB2158" s="60"/>
      <c r="PKC2158" s="60"/>
      <c r="PKD2158" s="60"/>
      <c r="PKE2158" s="60"/>
      <c r="PKF2158" s="60"/>
      <c r="PKG2158" s="60"/>
      <c r="PKH2158" s="60"/>
      <c r="PKI2158" s="60"/>
      <c r="PKJ2158" s="60"/>
      <c r="PKK2158" s="60"/>
      <c r="PKL2158" s="60"/>
      <c r="PKM2158" s="60"/>
      <c r="PKN2158" s="60"/>
      <c r="PKO2158" s="60"/>
      <c r="PKP2158" s="60"/>
      <c r="PKQ2158" s="60"/>
      <c r="PKR2158" s="60"/>
      <c r="PKS2158" s="60"/>
      <c r="PKT2158" s="60"/>
      <c r="PKU2158" s="60"/>
      <c r="PKV2158" s="60"/>
      <c r="PKW2158" s="60"/>
      <c r="PKX2158" s="60"/>
      <c r="PKY2158" s="60"/>
      <c r="PKZ2158" s="60"/>
      <c r="PLA2158" s="60"/>
      <c r="PLB2158" s="60"/>
      <c r="PLC2158" s="60"/>
      <c r="PLD2158" s="60"/>
      <c r="PLE2158" s="60"/>
      <c r="PLF2158" s="60"/>
      <c r="PLG2158" s="60"/>
      <c r="PLH2158" s="60"/>
      <c r="PLI2158" s="60"/>
      <c r="PLJ2158" s="60"/>
      <c r="PLK2158" s="60"/>
      <c r="PLL2158" s="60"/>
      <c r="PLM2158" s="60"/>
      <c r="PLN2158" s="60"/>
      <c r="PLO2158" s="60"/>
      <c r="PLP2158" s="60"/>
      <c r="PLQ2158" s="60"/>
      <c r="PLR2158" s="60"/>
      <c r="PLS2158" s="60"/>
      <c r="PLT2158" s="60"/>
      <c r="PLU2158" s="60"/>
      <c r="PLV2158" s="60"/>
      <c r="PLW2158" s="60"/>
      <c r="PLX2158" s="60"/>
      <c r="PLY2158" s="60"/>
      <c r="PLZ2158" s="60"/>
      <c r="PMA2158" s="60"/>
      <c r="PMB2158" s="60"/>
      <c r="PMC2158" s="60"/>
      <c r="PMD2158" s="60"/>
      <c r="PME2158" s="60"/>
      <c r="PMF2158" s="60"/>
      <c r="PMG2158" s="60"/>
      <c r="PMH2158" s="60"/>
      <c r="PMI2158" s="60"/>
      <c r="PMJ2158" s="60"/>
      <c r="PMK2158" s="60"/>
      <c r="PML2158" s="60"/>
      <c r="PMM2158" s="60"/>
      <c r="PMN2158" s="60"/>
      <c r="PMO2158" s="60"/>
      <c r="PMP2158" s="60"/>
      <c r="PMQ2158" s="60"/>
      <c r="PMR2158" s="60"/>
      <c r="PMS2158" s="60"/>
      <c r="PMT2158" s="60"/>
      <c r="PMU2158" s="60"/>
      <c r="PMV2158" s="60"/>
      <c r="PMW2158" s="60"/>
      <c r="PMX2158" s="60"/>
      <c r="PMY2158" s="60"/>
      <c r="PMZ2158" s="60"/>
      <c r="PNA2158" s="60"/>
      <c r="PNB2158" s="60"/>
      <c r="PNC2158" s="60"/>
      <c r="PND2158" s="60"/>
      <c r="PNE2158" s="60"/>
      <c r="PNF2158" s="60"/>
      <c r="PNG2158" s="60"/>
      <c r="PNH2158" s="60"/>
      <c r="PNI2158" s="60"/>
      <c r="PNJ2158" s="60"/>
      <c r="PNK2158" s="60"/>
      <c r="PNL2158" s="60"/>
      <c r="PNM2158" s="60"/>
      <c r="PNN2158" s="60"/>
      <c r="PNO2158" s="60"/>
      <c r="PNP2158" s="60"/>
      <c r="PNQ2158" s="60"/>
      <c r="PNR2158" s="60"/>
      <c r="PNS2158" s="60"/>
      <c r="PNT2158" s="60"/>
      <c r="PNU2158" s="60"/>
      <c r="PNV2158" s="60"/>
      <c r="PNW2158" s="60"/>
      <c r="PNX2158" s="60"/>
      <c r="PNY2158" s="60"/>
      <c r="PNZ2158" s="60"/>
      <c r="POA2158" s="60"/>
      <c r="POB2158" s="60"/>
      <c r="POC2158" s="60"/>
      <c r="POD2158" s="60"/>
      <c r="POE2158" s="60"/>
      <c r="POF2158" s="60"/>
      <c r="POG2158" s="60"/>
      <c r="POH2158" s="60"/>
      <c r="POI2158" s="60"/>
      <c r="POJ2158" s="60"/>
      <c r="POK2158" s="60"/>
      <c r="POL2158" s="60"/>
      <c r="POM2158" s="60"/>
      <c r="PON2158" s="60"/>
      <c r="POO2158" s="60"/>
      <c r="POP2158" s="60"/>
      <c r="POQ2158" s="60"/>
      <c r="POR2158" s="60"/>
      <c r="POS2158" s="60"/>
      <c r="POT2158" s="60"/>
      <c r="POU2158" s="60"/>
      <c r="POV2158" s="60"/>
      <c r="POW2158" s="60"/>
      <c r="POX2158" s="60"/>
      <c r="POY2158" s="60"/>
      <c r="POZ2158" s="60"/>
      <c r="PPA2158" s="60"/>
      <c r="PPB2158" s="60"/>
      <c r="PPC2158" s="60"/>
      <c r="PPD2158" s="60"/>
      <c r="PPE2158" s="60"/>
      <c r="PPF2158" s="60"/>
      <c r="PPG2158" s="60"/>
      <c r="PPH2158" s="60"/>
      <c r="PPI2158" s="60"/>
      <c r="PPJ2158" s="60"/>
      <c r="PPK2158" s="60"/>
      <c r="PPL2158" s="60"/>
      <c r="PPM2158" s="60"/>
      <c r="PPN2158" s="60"/>
      <c r="PPO2158" s="60"/>
      <c r="PPP2158" s="60"/>
      <c r="PPQ2158" s="60"/>
      <c r="PPR2158" s="60"/>
      <c r="PPS2158" s="60"/>
      <c r="PPT2158" s="60"/>
      <c r="PPU2158" s="60"/>
      <c r="PPV2158" s="60"/>
      <c r="PPW2158" s="60"/>
      <c r="PPX2158" s="60"/>
      <c r="PPY2158" s="60"/>
      <c r="PPZ2158" s="60"/>
      <c r="PQA2158" s="60"/>
      <c r="PQB2158" s="60"/>
      <c r="PQC2158" s="60"/>
      <c r="PQD2158" s="60"/>
      <c r="PQE2158" s="60"/>
      <c r="PQF2158" s="60"/>
      <c r="PQG2158" s="60"/>
      <c r="PQH2158" s="60"/>
      <c r="PQI2158" s="60"/>
      <c r="PQJ2158" s="60"/>
      <c r="PQK2158" s="60"/>
      <c r="PQL2158" s="60"/>
      <c r="PQM2158" s="60"/>
      <c r="PQN2158" s="60"/>
      <c r="PQO2158" s="60"/>
      <c r="PQP2158" s="60"/>
      <c r="PQQ2158" s="60"/>
      <c r="PQR2158" s="60"/>
      <c r="PQS2158" s="60"/>
      <c r="PQT2158" s="60"/>
      <c r="PQU2158" s="60"/>
      <c r="PQV2158" s="60"/>
      <c r="PQW2158" s="60"/>
      <c r="PQX2158" s="60"/>
      <c r="PQY2158" s="60"/>
      <c r="PQZ2158" s="60"/>
      <c r="PRA2158" s="60"/>
      <c r="PRB2158" s="60"/>
      <c r="PRC2158" s="60"/>
      <c r="PRD2158" s="60"/>
      <c r="PRE2158" s="60"/>
      <c r="PRF2158" s="60"/>
      <c r="PRG2158" s="60"/>
      <c r="PRH2158" s="60"/>
      <c r="PRI2158" s="60"/>
      <c r="PRJ2158" s="60"/>
      <c r="PRK2158" s="60"/>
      <c r="PRL2158" s="60"/>
      <c r="PRM2158" s="60"/>
      <c r="PRN2158" s="60"/>
      <c r="PRO2158" s="60"/>
      <c r="PRP2158" s="60"/>
      <c r="PRQ2158" s="60"/>
      <c r="PRR2158" s="60"/>
      <c r="PRS2158" s="60"/>
      <c r="PRT2158" s="60"/>
      <c r="PRU2158" s="60"/>
      <c r="PRV2158" s="60"/>
      <c r="PRW2158" s="60"/>
      <c r="PRX2158" s="60"/>
      <c r="PRY2158" s="60"/>
      <c r="PRZ2158" s="60"/>
      <c r="PSA2158" s="60"/>
      <c r="PSB2158" s="60"/>
      <c r="PSC2158" s="60"/>
      <c r="PSD2158" s="60"/>
      <c r="PSE2158" s="60"/>
      <c r="PSF2158" s="60"/>
      <c r="PSG2158" s="60"/>
      <c r="PSH2158" s="60"/>
      <c r="PSI2158" s="60"/>
      <c r="PSJ2158" s="60"/>
      <c r="PSK2158" s="60"/>
      <c r="PSL2158" s="60"/>
      <c r="PSM2158" s="60"/>
      <c r="PSN2158" s="60"/>
      <c r="PSO2158" s="60"/>
      <c r="PSP2158" s="60"/>
      <c r="PSQ2158" s="60"/>
      <c r="PSR2158" s="60"/>
      <c r="PSS2158" s="60"/>
      <c r="PST2158" s="60"/>
      <c r="PSU2158" s="60"/>
      <c r="PSV2158" s="60"/>
      <c r="PSW2158" s="60"/>
      <c r="PSX2158" s="60"/>
      <c r="PSY2158" s="60"/>
      <c r="PSZ2158" s="60"/>
      <c r="PTA2158" s="60"/>
      <c r="PTB2158" s="60"/>
      <c r="PTC2158" s="60"/>
      <c r="PTD2158" s="60"/>
      <c r="PTE2158" s="60"/>
      <c r="PTF2158" s="60"/>
      <c r="PTG2158" s="60"/>
      <c r="PTH2158" s="60"/>
      <c r="PTI2158" s="60"/>
      <c r="PTJ2158" s="60"/>
      <c r="PTK2158" s="60"/>
      <c r="PTL2158" s="60"/>
      <c r="PTM2158" s="60"/>
      <c r="PTN2158" s="60"/>
      <c r="PTO2158" s="60"/>
      <c r="PTP2158" s="60"/>
      <c r="PTQ2158" s="60"/>
      <c r="PTR2158" s="60"/>
      <c r="PTS2158" s="60"/>
      <c r="PTT2158" s="60"/>
      <c r="PTU2158" s="60"/>
      <c r="PTV2158" s="60"/>
      <c r="PTW2158" s="60"/>
      <c r="PTX2158" s="60"/>
      <c r="PTY2158" s="60"/>
      <c r="PTZ2158" s="60"/>
      <c r="PUA2158" s="60"/>
      <c r="PUB2158" s="60"/>
      <c r="PUC2158" s="60"/>
      <c r="PUD2158" s="60"/>
      <c r="PUE2158" s="60"/>
      <c r="PUF2158" s="60"/>
      <c r="PUG2158" s="60"/>
      <c r="PUH2158" s="60"/>
      <c r="PUI2158" s="60"/>
      <c r="PUJ2158" s="60"/>
      <c r="PUK2158" s="60"/>
      <c r="PUL2158" s="60"/>
      <c r="PUM2158" s="60"/>
      <c r="PUN2158" s="60"/>
      <c r="PUO2158" s="60"/>
      <c r="PUP2158" s="60"/>
      <c r="PUQ2158" s="60"/>
      <c r="PUR2158" s="60"/>
      <c r="PUS2158" s="60"/>
      <c r="PUT2158" s="60"/>
      <c r="PUU2158" s="60"/>
      <c r="PUV2158" s="60"/>
      <c r="PUW2158" s="60"/>
      <c r="PUX2158" s="60"/>
      <c r="PUY2158" s="60"/>
      <c r="PUZ2158" s="60"/>
      <c r="PVA2158" s="60"/>
      <c r="PVB2158" s="60"/>
      <c r="PVC2158" s="60"/>
      <c r="PVD2158" s="60"/>
      <c r="PVE2158" s="60"/>
      <c r="PVF2158" s="60"/>
      <c r="PVG2158" s="60"/>
      <c r="PVH2158" s="60"/>
      <c r="PVI2158" s="60"/>
      <c r="PVJ2158" s="60"/>
      <c r="PVK2158" s="60"/>
      <c r="PVL2158" s="60"/>
      <c r="PVM2158" s="60"/>
      <c r="PVN2158" s="60"/>
      <c r="PVO2158" s="60"/>
      <c r="PVP2158" s="60"/>
      <c r="PVQ2158" s="60"/>
      <c r="PVR2158" s="60"/>
      <c r="PVS2158" s="60"/>
      <c r="PVT2158" s="60"/>
      <c r="PVU2158" s="60"/>
      <c r="PVV2158" s="60"/>
      <c r="PVW2158" s="60"/>
      <c r="PVX2158" s="60"/>
      <c r="PVY2158" s="60"/>
      <c r="PVZ2158" s="60"/>
      <c r="PWA2158" s="60"/>
      <c r="PWB2158" s="60"/>
      <c r="PWC2158" s="60"/>
      <c r="PWD2158" s="60"/>
      <c r="PWE2158" s="60"/>
      <c r="PWF2158" s="60"/>
      <c r="PWG2158" s="60"/>
      <c r="PWH2158" s="60"/>
      <c r="PWI2158" s="60"/>
      <c r="PWJ2158" s="60"/>
      <c r="PWK2158" s="60"/>
      <c r="PWL2158" s="60"/>
      <c r="PWM2158" s="60"/>
      <c r="PWN2158" s="60"/>
      <c r="PWO2158" s="60"/>
      <c r="PWP2158" s="60"/>
      <c r="PWQ2158" s="60"/>
      <c r="PWR2158" s="60"/>
      <c r="PWS2158" s="60"/>
      <c r="PWT2158" s="60"/>
      <c r="PWU2158" s="60"/>
      <c r="PWV2158" s="60"/>
      <c r="PWW2158" s="60"/>
      <c r="PWX2158" s="60"/>
      <c r="PWY2158" s="60"/>
      <c r="PWZ2158" s="60"/>
      <c r="PXA2158" s="60"/>
      <c r="PXB2158" s="60"/>
      <c r="PXC2158" s="60"/>
      <c r="PXD2158" s="60"/>
      <c r="PXE2158" s="60"/>
      <c r="PXF2158" s="60"/>
      <c r="PXG2158" s="60"/>
      <c r="PXH2158" s="60"/>
      <c r="PXI2158" s="60"/>
      <c r="PXJ2158" s="60"/>
      <c r="PXK2158" s="60"/>
      <c r="PXL2158" s="60"/>
      <c r="PXM2158" s="60"/>
      <c r="PXN2158" s="60"/>
      <c r="PXO2158" s="60"/>
      <c r="PXP2158" s="60"/>
      <c r="PXQ2158" s="60"/>
      <c r="PXR2158" s="60"/>
      <c r="PXS2158" s="60"/>
      <c r="PXT2158" s="60"/>
      <c r="PXU2158" s="60"/>
      <c r="PXV2158" s="60"/>
      <c r="PXW2158" s="60"/>
      <c r="PXX2158" s="60"/>
      <c r="PXY2158" s="60"/>
      <c r="PXZ2158" s="60"/>
      <c r="PYA2158" s="60"/>
      <c r="PYB2158" s="60"/>
      <c r="PYC2158" s="60"/>
      <c r="PYD2158" s="60"/>
      <c r="PYE2158" s="60"/>
      <c r="PYF2158" s="60"/>
      <c r="PYG2158" s="60"/>
      <c r="PYH2158" s="60"/>
      <c r="PYI2158" s="60"/>
      <c r="PYJ2158" s="60"/>
      <c r="PYK2158" s="60"/>
      <c r="PYL2158" s="60"/>
      <c r="PYM2158" s="60"/>
      <c r="PYN2158" s="60"/>
      <c r="PYO2158" s="60"/>
      <c r="PYP2158" s="60"/>
      <c r="PYQ2158" s="60"/>
      <c r="PYR2158" s="60"/>
      <c r="PYS2158" s="60"/>
      <c r="PYT2158" s="60"/>
      <c r="PYU2158" s="60"/>
      <c r="PYV2158" s="60"/>
      <c r="PYW2158" s="60"/>
      <c r="PYX2158" s="60"/>
      <c r="PYY2158" s="60"/>
      <c r="PYZ2158" s="60"/>
      <c r="PZA2158" s="60"/>
      <c r="PZB2158" s="60"/>
      <c r="PZC2158" s="60"/>
      <c r="PZD2158" s="60"/>
      <c r="PZE2158" s="60"/>
      <c r="PZF2158" s="60"/>
      <c r="PZG2158" s="60"/>
      <c r="PZH2158" s="60"/>
      <c r="PZI2158" s="60"/>
      <c r="PZJ2158" s="60"/>
      <c r="PZK2158" s="60"/>
      <c r="PZL2158" s="60"/>
      <c r="PZM2158" s="60"/>
      <c r="PZN2158" s="60"/>
      <c r="PZO2158" s="60"/>
      <c r="PZP2158" s="60"/>
      <c r="PZQ2158" s="60"/>
      <c r="PZR2158" s="60"/>
      <c r="PZS2158" s="60"/>
      <c r="PZT2158" s="60"/>
      <c r="PZU2158" s="60"/>
      <c r="PZV2158" s="60"/>
      <c r="PZW2158" s="60"/>
      <c r="PZX2158" s="60"/>
      <c r="PZY2158" s="60"/>
      <c r="PZZ2158" s="60"/>
      <c r="QAA2158" s="60"/>
      <c r="QAB2158" s="60"/>
      <c r="QAC2158" s="60"/>
      <c r="QAD2158" s="60"/>
      <c r="QAE2158" s="60"/>
      <c r="QAF2158" s="60"/>
      <c r="QAG2158" s="60"/>
      <c r="QAH2158" s="60"/>
      <c r="QAI2158" s="60"/>
      <c r="QAJ2158" s="60"/>
      <c r="QAK2158" s="60"/>
      <c r="QAL2158" s="60"/>
      <c r="QAM2158" s="60"/>
      <c r="QAN2158" s="60"/>
      <c r="QAO2158" s="60"/>
      <c r="QAP2158" s="60"/>
      <c r="QAQ2158" s="60"/>
      <c r="QAR2158" s="60"/>
      <c r="QAS2158" s="60"/>
      <c r="QAT2158" s="60"/>
      <c r="QAU2158" s="60"/>
      <c r="QAV2158" s="60"/>
      <c r="QAW2158" s="60"/>
      <c r="QAX2158" s="60"/>
      <c r="QAY2158" s="60"/>
      <c r="QAZ2158" s="60"/>
      <c r="QBA2158" s="60"/>
      <c r="QBB2158" s="60"/>
      <c r="QBC2158" s="60"/>
      <c r="QBD2158" s="60"/>
      <c r="QBE2158" s="60"/>
      <c r="QBF2158" s="60"/>
      <c r="QBG2158" s="60"/>
      <c r="QBH2158" s="60"/>
      <c r="QBI2158" s="60"/>
      <c r="QBJ2158" s="60"/>
      <c r="QBK2158" s="60"/>
      <c r="QBL2158" s="60"/>
      <c r="QBM2158" s="60"/>
      <c r="QBN2158" s="60"/>
      <c r="QBO2158" s="60"/>
      <c r="QBP2158" s="60"/>
      <c r="QBQ2158" s="60"/>
      <c r="QBR2158" s="60"/>
      <c r="QBS2158" s="60"/>
      <c r="QBT2158" s="60"/>
      <c r="QBU2158" s="60"/>
      <c r="QBV2158" s="60"/>
      <c r="QBW2158" s="60"/>
      <c r="QBX2158" s="60"/>
      <c r="QBY2158" s="60"/>
      <c r="QBZ2158" s="60"/>
      <c r="QCA2158" s="60"/>
      <c r="QCB2158" s="60"/>
      <c r="QCC2158" s="60"/>
      <c r="QCD2158" s="60"/>
      <c r="QCE2158" s="60"/>
      <c r="QCF2158" s="60"/>
      <c r="QCG2158" s="60"/>
      <c r="QCH2158" s="60"/>
      <c r="QCI2158" s="60"/>
      <c r="QCJ2158" s="60"/>
      <c r="QCK2158" s="60"/>
      <c r="QCL2158" s="60"/>
      <c r="QCM2158" s="60"/>
      <c r="QCN2158" s="60"/>
      <c r="QCO2158" s="60"/>
      <c r="QCP2158" s="60"/>
      <c r="QCQ2158" s="60"/>
      <c r="QCR2158" s="60"/>
      <c r="QCS2158" s="60"/>
      <c r="QCT2158" s="60"/>
      <c r="QCU2158" s="60"/>
      <c r="QCV2158" s="60"/>
      <c r="QCW2158" s="60"/>
      <c r="QCX2158" s="60"/>
      <c r="QCY2158" s="60"/>
      <c r="QCZ2158" s="60"/>
      <c r="QDA2158" s="60"/>
      <c r="QDB2158" s="60"/>
      <c r="QDC2158" s="60"/>
      <c r="QDD2158" s="60"/>
      <c r="QDE2158" s="60"/>
      <c r="QDF2158" s="60"/>
      <c r="QDG2158" s="60"/>
      <c r="QDH2158" s="60"/>
      <c r="QDI2158" s="60"/>
      <c r="QDJ2158" s="60"/>
      <c r="QDK2158" s="60"/>
      <c r="QDL2158" s="60"/>
      <c r="QDM2158" s="60"/>
      <c r="QDN2158" s="60"/>
      <c r="QDO2158" s="60"/>
      <c r="QDP2158" s="60"/>
      <c r="QDQ2158" s="60"/>
      <c r="QDR2158" s="60"/>
      <c r="QDS2158" s="60"/>
      <c r="QDT2158" s="60"/>
      <c r="QDU2158" s="60"/>
      <c r="QDV2158" s="60"/>
      <c r="QDW2158" s="60"/>
      <c r="QDX2158" s="60"/>
      <c r="QDY2158" s="60"/>
      <c r="QDZ2158" s="60"/>
      <c r="QEA2158" s="60"/>
      <c r="QEB2158" s="60"/>
      <c r="QEC2158" s="60"/>
      <c r="QED2158" s="60"/>
      <c r="QEE2158" s="60"/>
      <c r="QEF2158" s="60"/>
      <c r="QEG2158" s="60"/>
      <c r="QEH2158" s="60"/>
      <c r="QEI2158" s="60"/>
      <c r="QEJ2158" s="60"/>
      <c r="QEK2158" s="60"/>
      <c r="QEL2158" s="60"/>
      <c r="QEM2158" s="60"/>
      <c r="QEN2158" s="60"/>
      <c r="QEO2158" s="60"/>
      <c r="QEP2158" s="60"/>
      <c r="QEQ2158" s="60"/>
      <c r="QER2158" s="60"/>
      <c r="QES2158" s="60"/>
      <c r="QET2158" s="60"/>
      <c r="QEU2158" s="60"/>
      <c r="QEV2158" s="60"/>
      <c r="QEW2158" s="60"/>
      <c r="QEX2158" s="60"/>
      <c r="QEY2158" s="60"/>
      <c r="QEZ2158" s="60"/>
      <c r="QFA2158" s="60"/>
      <c r="QFB2158" s="60"/>
      <c r="QFC2158" s="60"/>
      <c r="QFD2158" s="60"/>
      <c r="QFE2158" s="60"/>
      <c r="QFF2158" s="60"/>
      <c r="QFG2158" s="60"/>
      <c r="QFH2158" s="60"/>
      <c r="QFI2158" s="60"/>
      <c r="QFJ2158" s="60"/>
      <c r="QFK2158" s="60"/>
      <c r="QFL2158" s="60"/>
      <c r="QFM2158" s="60"/>
      <c r="QFN2158" s="60"/>
      <c r="QFO2158" s="60"/>
      <c r="QFP2158" s="60"/>
      <c r="QFQ2158" s="60"/>
      <c r="QFR2158" s="60"/>
      <c r="QFS2158" s="60"/>
      <c r="QFT2158" s="60"/>
      <c r="QFU2158" s="60"/>
      <c r="QFV2158" s="60"/>
      <c r="QFW2158" s="60"/>
      <c r="QFX2158" s="60"/>
      <c r="QFY2158" s="60"/>
      <c r="QFZ2158" s="60"/>
      <c r="QGA2158" s="60"/>
      <c r="QGB2158" s="60"/>
      <c r="QGC2158" s="60"/>
      <c r="QGD2158" s="60"/>
      <c r="QGE2158" s="60"/>
      <c r="QGF2158" s="60"/>
      <c r="QGG2158" s="60"/>
      <c r="QGH2158" s="60"/>
      <c r="QGI2158" s="60"/>
      <c r="QGJ2158" s="60"/>
      <c r="QGK2158" s="60"/>
      <c r="QGL2158" s="60"/>
      <c r="QGM2158" s="60"/>
      <c r="QGN2158" s="60"/>
      <c r="QGO2158" s="60"/>
      <c r="QGP2158" s="60"/>
      <c r="QGQ2158" s="60"/>
      <c r="QGR2158" s="60"/>
      <c r="QGS2158" s="60"/>
      <c r="QGT2158" s="60"/>
      <c r="QGU2158" s="60"/>
      <c r="QGV2158" s="60"/>
      <c r="QGW2158" s="60"/>
      <c r="QGX2158" s="60"/>
      <c r="QGY2158" s="60"/>
      <c r="QGZ2158" s="60"/>
      <c r="QHA2158" s="60"/>
      <c r="QHB2158" s="60"/>
      <c r="QHC2158" s="60"/>
      <c r="QHD2158" s="60"/>
      <c r="QHE2158" s="60"/>
      <c r="QHF2158" s="60"/>
      <c r="QHG2158" s="60"/>
      <c r="QHH2158" s="60"/>
      <c r="QHI2158" s="60"/>
      <c r="QHJ2158" s="60"/>
      <c r="QHK2158" s="60"/>
      <c r="QHL2158" s="60"/>
      <c r="QHM2158" s="60"/>
      <c r="QHN2158" s="60"/>
      <c r="QHO2158" s="60"/>
      <c r="QHP2158" s="60"/>
      <c r="QHQ2158" s="60"/>
      <c r="QHR2158" s="60"/>
      <c r="QHS2158" s="60"/>
      <c r="QHT2158" s="60"/>
      <c r="QHU2158" s="60"/>
      <c r="QHV2158" s="60"/>
      <c r="QHW2158" s="60"/>
      <c r="QHX2158" s="60"/>
      <c r="QHY2158" s="60"/>
      <c r="QHZ2158" s="60"/>
      <c r="QIA2158" s="60"/>
      <c r="QIB2158" s="60"/>
      <c r="QIC2158" s="60"/>
      <c r="QID2158" s="60"/>
      <c r="QIE2158" s="60"/>
      <c r="QIF2158" s="60"/>
      <c r="QIG2158" s="60"/>
      <c r="QIH2158" s="60"/>
      <c r="QII2158" s="60"/>
      <c r="QIJ2158" s="60"/>
      <c r="QIK2158" s="60"/>
      <c r="QIL2158" s="60"/>
      <c r="QIM2158" s="60"/>
      <c r="QIN2158" s="60"/>
      <c r="QIO2158" s="60"/>
      <c r="QIP2158" s="60"/>
      <c r="QIQ2158" s="60"/>
      <c r="QIR2158" s="60"/>
      <c r="QIS2158" s="60"/>
      <c r="QIT2158" s="60"/>
      <c r="QIU2158" s="60"/>
      <c r="QIV2158" s="60"/>
      <c r="QIW2158" s="60"/>
      <c r="QIX2158" s="60"/>
      <c r="QIY2158" s="60"/>
      <c r="QIZ2158" s="60"/>
      <c r="QJA2158" s="60"/>
      <c r="QJB2158" s="60"/>
      <c r="QJC2158" s="60"/>
      <c r="QJD2158" s="60"/>
      <c r="QJE2158" s="60"/>
      <c r="QJF2158" s="60"/>
      <c r="QJG2158" s="60"/>
      <c r="QJH2158" s="60"/>
      <c r="QJI2158" s="60"/>
      <c r="QJJ2158" s="60"/>
      <c r="QJK2158" s="60"/>
      <c r="QJL2158" s="60"/>
      <c r="QJM2158" s="60"/>
      <c r="QJN2158" s="60"/>
      <c r="QJO2158" s="60"/>
      <c r="QJP2158" s="60"/>
      <c r="QJQ2158" s="60"/>
      <c r="QJR2158" s="60"/>
      <c r="QJS2158" s="60"/>
      <c r="QJT2158" s="60"/>
      <c r="QJU2158" s="60"/>
      <c r="QJV2158" s="60"/>
      <c r="QJW2158" s="60"/>
      <c r="QJX2158" s="60"/>
      <c r="QJY2158" s="60"/>
      <c r="QJZ2158" s="60"/>
      <c r="QKA2158" s="60"/>
      <c r="QKB2158" s="60"/>
      <c r="QKC2158" s="60"/>
      <c r="QKD2158" s="60"/>
      <c r="QKE2158" s="60"/>
      <c r="QKF2158" s="60"/>
      <c r="QKG2158" s="60"/>
      <c r="QKH2158" s="60"/>
      <c r="QKI2158" s="60"/>
      <c r="QKJ2158" s="60"/>
      <c r="QKK2158" s="60"/>
      <c r="QKL2158" s="60"/>
      <c r="QKM2158" s="60"/>
      <c r="QKN2158" s="60"/>
      <c r="QKO2158" s="60"/>
      <c r="QKP2158" s="60"/>
      <c r="QKQ2158" s="60"/>
      <c r="QKR2158" s="60"/>
      <c r="QKS2158" s="60"/>
      <c r="QKT2158" s="60"/>
      <c r="QKU2158" s="60"/>
      <c r="QKV2158" s="60"/>
      <c r="QKW2158" s="60"/>
      <c r="QKX2158" s="60"/>
      <c r="QKY2158" s="60"/>
      <c r="QKZ2158" s="60"/>
      <c r="QLA2158" s="60"/>
      <c r="QLB2158" s="60"/>
      <c r="QLC2158" s="60"/>
      <c r="QLD2158" s="60"/>
      <c r="QLE2158" s="60"/>
      <c r="QLF2158" s="60"/>
      <c r="QLG2158" s="60"/>
      <c r="QLH2158" s="60"/>
      <c r="QLI2158" s="60"/>
      <c r="QLJ2158" s="60"/>
      <c r="QLK2158" s="60"/>
      <c r="QLL2158" s="60"/>
      <c r="QLM2158" s="60"/>
      <c r="QLN2158" s="60"/>
      <c r="QLO2158" s="60"/>
      <c r="QLP2158" s="60"/>
      <c r="QLQ2158" s="60"/>
      <c r="QLR2158" s="60"/>
      <c r="QLS2158" s="60"/>
      <c r="QLT2158" s="60"/>
      <c r="QLU2158" s="60"/>
      <c r="QLV2158" s="60"/>
      <c r="QLW2158" s="60"/>
      <c r="QLX2158" s="60"/>
      <c r="QLY2158" s="60"/>
      <c r="QLZ2158" s="60"/>
      <c r="QMA2158" s="60"/>
      <c r="QMB2158" s="60"/>
      <c r="QMC2158" s="60"/>
      <c r="QMD2158" s="60"/>
      <c r="QME2158" s="60"/>
      <c r="QMF2158" s="60"/>
      <c r="QMG2158" s="60"/>
      <c r="QMH2158" s="60"/>
      <c r="QMI2158" s="60"/>
      <c r="QMJ2158" s="60"/>
      <c r="QMK2158" s="60"/>
      <c r="QML2158" s="60"/>
      <c r="QMM2158" s="60"/>
      <c r="QMN2158" s="60"/>
      <c r="QMO2158" s="60"/>
      <c r="QMP2158" s="60"/>
      <c r="QMQ2158" s="60"/>
      <c r="QMR2158" s="60"/>
      <c r="QMS2158" s="60"/>
      <c r="QMT2158" s="60"/>
      <c r="QMU2158" s="60"/>
      <c r="QMV2158" s="60"/>
      <c r="QMW2158" s="60"/>
      <c r="QMX2158" s="60"/>
      <c r="QMY2158" s="60"/>
      <c r="QMZ2158" s="60"/>
      <c r="QNA2158" s="60"/>
      <c r="QNB2158" s="60"/>
      <c r="QNC2158" s="60"/>
      <c r="QND2158" s="60"/>
      <c r="QNE2158" s="60"/>
      <c r="QNF2158" s="60"/>
      <c r="QNG2158" s="60"/>
      <c r="QNH2158" s="60"/>
      <c r="QNI2158" s="60"/>
      <c r="QNJ2158" s="60"/>
      <c r="QNK2158" s="60"/>
      <c r="QNL2158" s="60"/>
      <c r="QNM2158" s="60"/>
      <c r="QNN2158" s="60"/>
      <c r="QNO2158" s="60"/>
      <c r="QNP2158" s="60"/>
      <c r="QNQ2158" s="60"/>
      <c r="QNR2158" s="60"/>
      <c r="QNS2158" s="60"/>
      <c r="QNT2158" s="60"/>
      <c r="QNU2158" s="60"/>
      <c r="QNV2158" s="60"/>
      <c r="QNW2158" s="60"/>
      <c r="QNX2158" s="60"/>
      <c r="QNY2158" s="60"/>
      <c r="QNZ2158" s="60"/>
      <c r="QOA2158" s="60"/>
      <c r="QOB2158" s="60"/>
      <c r="QOC2158" s="60"/>
      <c r="QOD2158" s="60"/>
      <c r="QOE2158" s="60"/>
      <c r="QOF2158" s="60"/>
      <c r="QOG2158" s="60"/>
      <c r="QOH2158" s="60"/>
      <c r="QOI2158" s="60"/>
      <c r="QOJ2158" s="60"/>
      <c r="QOK2158" s="60"/>
      <c r="QOL2158" s="60"/>
      <c r="QOM2158" s="60"/>
      <c r="QON2158" s="60"/>
      <c r="QOO2158" s="60"/>
      <c r="QOP2158" s="60"/>
      <c r="QOQ2158" s="60"/>
      <c r="QOR2158" s="60"/>
      <c r="QOS2158" s="60"/>
      <c r="QOT2158" s="60"/>
      <c r="QOU2158" s="60"/>
      <c r="QOV2158" s="60"/>
      <c r="QOW2158" s="60"/>
      <c r="QOX2158" s="60"/>
      <c r="QOY2158" s="60"/>
      <c r="QOZ2158" s="60"/>
      <c r="QPA2158" s="60"/>
      <c r="QPB2158" s="60"/>
      <c r="QPC2158" s="60"/>
      <c r="QPD2158" s="60"/>
      <c r="QPE2158" s="60"/>
      <c r="QPF2158" s="60"/>
      <c r="QPG2158" s="60"/>
      <c r="QPH2158" s="60"/>
      <c r="QPI2158" s="60"/>
      <c r="QPJ2158" s="60"/>
      <c r="QPK2158" s="60"/>
      <c r="QPL2158" s="60"/>
      <c r="QPM2158" s="60"/>
      <c r="QPN2158" s="60"/>
      <c r="QPO2158" s="60"/>
      <c r="QPP2158" s="60"/>
      <c r="QPQ2158" s="60"/>
      <c r="QPR2158" s="60"/>
      <c r="QPS2158" s="60"/>
      <c r="QPT2158" s="60"/>
      <c r="QPU2158" s="60"/>
      <c r="QPV2158" s="60"/>
      <c r="QPW2158" s="60"/>
      <c r="QPX2158" s="60"/>
      <c r="QPY2158" s="60"/>
      <c r="QPZ2158" s="60"/>
      <c r="QQA2158" s="60"/>
      <c r="QQB2158" s="60"/>
      <c r="QQC2158" s="60"/>
      <c r="QQD2158" s="60"/>
      <c r="QQE2158" s="60"/>
      <c r="QQF2158" s="60"/>
      <c r="QQG2158" s="60"/>
      <c r="QQH2158" s="60"/>
      <c r="QQI2158" s="60"/>
      <c r="QQJ2158" s="60"/>
      <c r="QQK2158" s="60"/>
      <c r="QQL2158" s="60"/>
      <c r="QQM2158" s="60"/>
      <c r="QQN2158" s="60"/>
      <c r="QQO2158" s="60"/>
      <c r="QQP2158" s="60"/>
      <c r="QQQ2158" s="60"/>
      <c r="QQR2158" s="60"/>
      <c r="QQS2158" s="60"/>
      <c r="QQT2158" s="60"/>
      <c r="QQU2158" s="60"/>
      <c r="QQV2158" s="60"/>
      <c r="QQW2158" s="60"/>
      <c r="QQX2158" s="60"/>
      <c r="QQY2158" s="60"/>
      <c r="QQZ2158" s="60"/>
      <c r="QRA2158" s="60"/>
      <c r="QRB2158" s="60"/>
      <c r="QRC2158" s="60"/>
      <c r="QRD2158" s="60"/>
      <c r="QRE2158" s="60"/>
      <c r="QRF2158" s="60"/>
      <c r="QRG2158" s="60"/>
      <c r="QRH2158" s="60"/>
      <c r="QRI2158" s="60"/>
      <c r="QRJ2158" s="60"/>
      <c r="QRK2158" s="60"/>
      <c r="QRL2158" s="60"/>
      <c r="QRM2158" s="60"/>
      <c r="QRN2158" s="60"/>
      <c r="QRO2158" s="60"/>
      <c r="QRP2158" s="60"/>
      <c r="QRQ2158" s="60"/>
      <c r="QRR2158" s="60"/>
      <c r="QRS2158" s="60"/>
      <c r="QRT2158" s="60"/>
      <c r="QRU2158" s="60"/>
      <c r="QRV2158" s="60"/>
      <c r="QRW2158" s="60"/>
      <c r="QRX2158" s="60"/>
      <c r="QRY2158" s="60"/>
      <c r="QRZ2158" s="60"/>
      <c r="QSA2158" s="60"/>
      <c r="QSB2158" s="60"/>
      <c r="QSC2158" s="60"/>
      <c r="QSD2158" s="60"/>
      <c r="QSE2158" s="60"/>
      <c r="QSF2158" s="60"/>
      <c r="QSG2158" s="60"/>
      <c r="QSH2158" s="60"/>
      <c r="QSI2158" s="60"/>
      <c r="QSJ2158" s="60"/>
      <c r="QSK2158" s="60"/>
      <c r="QSL2158" s="60"/>
      <c r="QSM2158" s="60"/>
      <c r="QSN2158" s="60"/>
      <c r="QSO2158" s="60"/>
      <c r="QSP2158" s="60"/>
      <c r="QSQ2158" s="60"/>
      <c r="QSR2158" s="60"/>
      <c r="QSS2158" s="60"/>
      <c r="QST2158" s="60"/>
      <c r="QSU2158" s="60"/>
      <c r="QSV2158" s="60"/>
      <c r="QSW2158" s="60"/>
      <c r="QSX2158" s="60"/>
      <c r="QSY2158" s="60"/>
      <c r="QSZ2158" s="60"/>
      <c r="QTA2158" s="60"/>
      <c r="QTB2158" s="60"/>
      <c r="QTC2158" s="60"/>
      <c r="QTD2158" s="60"/>
      <c r="QTE2158" s="60"/>
      <c r="QTF2158" s="60"/>
      <c r="QTG2158" s="60"/>
      <c r="QTH2158" s="60"/>
      <c r="QTI2158" s="60"/>
      <c r="QTJ2158" s="60"/>
      <c r="QTK2158" s="60"/>
      <c r="QTL2158" s="60"/>
      <c r="QTM2158" s="60"/>
      <c r="QTN2158" s="60"/>
      <c r="QTO2158" s="60"/>
      <c r="QTP2158" s="60"/>
      <c r="QTQ2158" s="60"/>
      <c r="QTR2158" s="60"/>
      <c r="QTS2158" s="60"/>
      <c r="QTT2158" s="60"/>
      <c r="QTU2158" s="60"/>
      <c r="QTV2158" s="60"/>
      <c r="QTW2158" s="60"/>
      <c r="QTX2158" s="60"/>
      <c r="QTY2158" s="60"/>
      <c r="QTZ2158" s="60"/>
      <c r="QUA2158" s="60"/>
      <c r="QUB2158" s="60"/>
      <c r="QUC2158" s="60"/>
      <c r="QUD2158" s="60"/>
      <c r="QUE2158" s="60"/>
      <c r="QUF2158" s="60"/>
      <c r="QUG2158" s="60"/>
      <c r="QUH2158" s="60"/>
      <c r="QUI2158" s="60"/>
      <c r="QUJ2158" s="60"/>
      <c r="QUK2158" s="60"/>
      <c r="QUL2158" s="60"/>
      <c r="QUM2158" s="60"/>
      <c r="QUN2158" s="60"/>
      <c r="QUO2158" s="60"/>
      <c r="QUP2158" s="60"/>
      <c r="QUQ2158" s="60"/>
      <c r="QUR2158" s="60"/>
      <c r="QUS2158" s="60"/>
      <c r="QUT2158" s="60"/>
      <c r="QUU2158" s="60"/>
      <c r="QUV2158" s="60"/>
      <c r="QUW2158" s="60"/>
      <c r="QUX2158" s="60"/>
      <c r="QUY2158" s="60"/>
      <c r="QUZ2158" s="60"/>
      <c r="QVA2158" s="60"/>
      <c r="QVB2158" s="60"/>
      <c r="QVC2158" s="60"/>
      <c r="QVD2158" s="60"/>
      <c r="QVE2158" s="60"/>
      <c r="QVF2158" s="60"/>
      <c r="QVG2158" s="60"/>
      <c r="QVH2158" s="60"/>
      <c r="QVI2158" s="60"/>
      <c r="QVJ2158" s="60"/>
      <c r="QVK2158" s="60"/>
      <c r="QVL2158" s="60"/>
      <c r="QVM2158" s="60"/>
      <c r="QVN2158" s="60"/>
      <c r="QVO2158" s="60"/>
      <c r="QVP2158" s="60"/>
      <c r="QVQ2158" s="60"/>
      <c r="QVR2158" s="60"/>
      <c r="QVS2158" s="60"/>
      <c r="QVT2158" s="60"/>
      <c r="QVU2158" s="60"/>
      <c r="QVV2158" s="60"/>
      <c r="QVW2158" s="60"/>
      <c r="QVX2158" s="60"/>
      <c r="QVY2158" s="60"/>
      <c r="QVZ2158" s="60"/>
      <c r="QWA2158" s="60"/>
      <c r="QWB2158" s="60"/>
      <c r="QWC2158" s="60"/>
      <c r="QWD2158" s="60"/>
      <c r="QWE2158" s="60"/>
      <c r="QWF2158" s="60"/>
      <c r="QWG2158" s="60"/>
      <c r="QWH2158" s="60"/>
      <c r="QWI2158" s="60"/>
      <c r="QWJ2158" s="60"/>
      <c r="QWK2158" s="60"/>
      <c r="QWL2158" s="60"/>
      <c r="QWM2158" s="60"/>
      <c r="QWN2158" s="60"/>
      <c r="QWO2158" s="60"/>
      <c r="QWP2158" s="60"/>
      <c r="QWQ2158" s="60"/>
      <c r="QWR2158" s="60"/>
      <c r="QWS2158" s="60"/>
      <c r="QWT2158" s="60"/>
      <c r="QWU2158" s="60"/>
      <c r="QWV2158" s="60"/>
      <c r="QWW2158" s="60"/>
      <c r="QWX2158" s="60"/>
      <c r="QWY2158" s="60"/>
      <c r="QWZ2158" s="60"/>
      <c r="QXA2158" s="60"/>
      <c r="QXB2158" s="60"/>
      <c r="QXC2158" s="60"/>
      <c r="QXD2158" s="60"/>
      <c r="QXE2158" s="60"/>
      <c r="QXF2158" s="60"/>
      <c r="QXG2158" s="60"/>
      <c r="QXH2158" s="60"/>
      <c r="QXI2158" s="60"/>
      <c r="QXJ2158" s="60"/>
      <c r="QXK2158" s="60"/>
      <c r="QXL2158" s="60"/>
      <c r="QXM2158" s="60"/>
      <c r="QXN2158" s="60"/>
      <c r="QXO2158" s="60"/>
      <c r="QXP2158" s="60"/>
      <c r="QXQ2158" s="60"/>
      <c r="QXR2158" s="60"/>
      <c r="QXS2158" s="60"/>
      <c r="QXT2158" s="60"/>
      <c r="QXU2158" s="60"/>
      <c r="QXV2158" s="60"/>
      <c r="QXW2158" s="60"/>
      <c r="QXX2158" s="60"/>
      <c r="QXY2158" s="60"/>
      <c r="QXZ2158" s="60"/>
      <c r="QYA2158" s="60"/>
      <c r="QYB2158" s="60"/>
      <c r="QYC2158" s="60"/>
      <c r="QYD2158" s="60"/>
      <c r="QYE2158" s="60"/>
      <c r="QYF2158" s="60"/>
      <c r="QYG2158" s="60"/>
      <c r="QYH2158" s="60"/>
      <c r="QYI2158" s="60"/>
      <c r="QYJ2158" s="60"/>
      <c r="QYK2158" s="60"/>
      <c r="QYL2158" s="60"/>
      <c r="QYM2158" s="60"/>
      <c r="QYN2158" s="60"/>
      <c r="QYO2158" s="60"/>
      <c r="QYP2158" s="60"/>
      <c r="QYQ2158" s="60"/>
      <c r="QYR2158" s="60"/>
      <c r="QYS2158" s="60"/>
      <c r="QYT2158" s="60"/>
      <c r="QYU2158" s="60"/>
      <c r="QYV2158" s="60"/>
      <c r="QYW2158" s="60"/>
      <c r="QYX2158" s="60"/>
      <c r="QYY2158" s="60"/>
      <c r="QYZ2158" s="60"/>
      <c r="QZA2158" s="60"/>
      <c r="QZB2158" s="60"/>
      <c r="QZC2158" s="60"/>
      <c r="QZD2158" s="60"/>
      <c r="QZE2158" s="60"/>
      <c r="QZF2158" s="60"/>
      <c r="QZG2158" s="60"/>
      <c r="QZH2158" s="60"/>
      <c r="QZI2158" s="60"/>
      <c r="QZJ2158" s="60"/>
      <c r="QZK2158" s="60"/>
      <c r="QZL2158" s="60"/>
      <c r="QZM2158" s="60"/>
      <c r="QZN2158" s="60"/>
      <c r="QZO2158" s="60"/>
      <c r="QZP2158" s="60"/>
      <c r="QZQ2158" s="60"/>
      <c r="QZR2158" s="60"/>
      <c r="QZS2158" s="60"/>
      <c r="QZT2158" s="60"/>
      <c r="QZU2158" s="60"/>
      <c r="QZV2158" s="60"/>
      <c r="QZW2158" s="60"/>
      <c r="QZX2158" s="60"/>
      <c r="QZY2158" s="60"/>
      <c r="QZZ2158" s="60"/>
      <c r="RAA2158" s="60"/>
      <c r="RAB2158" s="60"/>
      <c r="RAC2158" s="60"/>
      <c r="RAD2158" s="60"/>
      <c r="RAE2158" s="60"/>
      <c r="RAF2158" s="60"/>
      <c r="RAG2158" s="60"/>
      <c r="RAH2158" s="60"/>
      <c r="RAI2158" s="60"/>
      <c r="RAJ2158" s="60"/>
      <c r="RAK2158" s="60"/>
      <c r="RAL2158" s="60"/>
      <c r="RAM2158" s="60"/>
      <c r="RAN2158" s="60"/>
      <c r="RAO2158" s="60"/>
      <c r="RAP2158" s="60"/>
      <c r="RAQ2158" s="60"/>
      <c r="RAR2158" s="60"/>
      <c r="RAS2158" s="60"/>
      <c r="RAT2158" s="60"/>
      <c r="RAU2158" s="60"/>
      <c r="RAV2158" s="60"/>
      <c r="RAW2158" s="60"/>
      <c r="RAX2158" s="60"/>
      <c r="RAY2158" s="60"/>
      <c r="RAZ2158" s="60"/>
      <c r="RBA2158" s="60"/>
      <c r="RBB2158" s="60"/>
      <c r="RBC2158" s="60"/>
      <c r="RBD2158" s="60"/>
      <c r="RBE2158" s="60"/>
      <c r="RBF2158" s="60"/>
      <c r="RBG2158" s="60"/>
      <c r="RBH2158" s="60"/>
      <c r="RBI2158" s="60"/>
      <c r="RBJ2158" s="60"/>
      <c r="RBK2158" s="60"/>
      <c r="RBL2158" s="60"/>
      <c r="RBM2158" s="60"/>
      <c r="RBN2158" s="60"/>
      <c r="RBO2158" s="60"/>
      <c r="RBP2158" s="60"/>
      <c r="RBQ2158" s="60"/>
      <c r="RBR2158" s="60"/>
      <c r="RBS2158" s="60"/>
      <c r="RBT2158" s="60"/>
      <c r="RBU2158" s="60"/>
      <c r="RBV2158" s="60"/>
      <c r="RBW2158" s="60"/>
      <c r="RBX2158" s="60"/>
      <c r="RBY2158" s="60"/>
      <c r="RBZ2158" s="60"/>
      <c r="RCA2158" s="60"/>
      <c r="RCB2158" s="60"/>
      <c r="RCC2158" s="60"/>
      <c r="RCD2158" s="60"/>
      <c r="RCE2158" s="60"/>
      <c r="RCF2158" s="60"/>
      <c r="RCG2158" s="60"/>
      <c r="RCH2158" s="60"/>
      <c r="RCI2158" s="60"/>
      <c r="RCJ2158" s="60"/>
      <c r="RCK2158" s="60"/>
      <c r="RCL2158" s="60"/>
      <c r="RCM2158" s="60"/>
      <c r="RCN2158" s="60"/>
      <c r="RCO2158" s="60"/>
      <c r="RCP2158" s="60"/>
      <c r="RCQ2158" s="60"/>
      <c r="RCR2158" s="60"/>
      <c r="RCS2158" s="60"/>
      <c r="RCT2158" s="60"/>
      <c r="RCU2158" s="60"/>
      <c r="RCV2158" s="60"/>
      <c r="RCW2158" s="60"/>
      <c r="RCX2158" s="60"/>
      <c r="RCY2158" s="60"/>
      <c r="RCZ2158" s="60"/>
      <c r="RDA2158" s="60"/>
      <c r="RDB2158" s="60"/>
      <c r="RDC2158" s="60"/>
      <c r="RDD2158" s="60"/>
      <c r="RDE2158" s="60"/>
      <c r="RDF2158" s="60"/>
      <c r="RDG2158" s="60"/>
      <c r="RDH2158" s="60"/>
      <c r="RDI2158" s="60"/>
      <c r="RDJ2158" s="60"/>
      <c r="RDK2158" s="60"/>
      <c r="RDL2158" s="60"/>
      <c r="RDM2158" s="60"/>
      <c r="RDN2158" s="60"/>
      <c r="RDO2158" s="60"/>
      <c r="RDP2158" s="60"/>
      <c r="RDQ2158" s="60"/>
      <c r="RDR2158" s="60"/>
      <c r="RDS2158" s="60"/>
      <c r="RDT2158" s="60"/>
      <c r="RDU2158" s="60"/>
      <c r="RDV2158" s="60"/>
      <c r="RDW2158" s="60"/>
      <c r="RDX2158" s="60"/>
      <c r="RDY2158" s="60"/>
      <c r="RDZ2158" s="60"/>
      <c r="REA2158" s="60"/>
      <c r="REB2158" s="60"/>
      <c r="REC2158" s="60"/>
      <c r="RED2158" s="60"/>
      <c r="REE2158" s="60"/>
      <c r="REF2158" s="60"/>
      <c r="REG2158" s="60"/>
      <c r="REH2158" s="60"/>
      <c r="REI2158" s="60"/>
      <c r="REJ2158" s="60"/>
      <c r="REK2158" s="60"/>
      <c r="REL2158" s="60"/>
      <c r="REM2158" s="60"/>
      <c r="REN2158" s="60"/>
      <c r="REO2158" s="60"/>
      <c r="REP2158" s="60"/>
      <c r="REQ2158" s="60"/>
      <c r="RER2158" s="60"/>
      <c r="RES2158" s="60"/>
      <c r="RET2158" s="60"/>
      <c r="REU2158" s="60"/>
      <c r="REV2158" s="60"/>
      <c r="REW2158" s="60"/>
      <c r="REX2158" s="60"/>
      <c r="REY2158" s="60"/>
      <c r="REZ2158" s="60"/>
      <c r="RFA2158" s="60"/>
      <c r="RFB2158" s="60"/>
      <c r="RFC2158" s="60"/>
      <c r="RFD2158" s="60"/>
      <c r="RFE2158" s="60"/>
      <c r="RFF2158" s="60"/>
      <c r="RFG2158" s="60"/>
      <c r="RFH2158" s="60"/>
      <c r="RFI2158" s="60"/>
      <c r="RFJ2158" s="60"/>
      <c r="RFK2158" s="60"/>
      <c r="RFL2158" s="60"/>
      <c r="RFM2158" s="60"/>
      <c r="RFN2158" s="60"/>
      <c r="RFO2158" s="60"/>
      <c r="RFP2158" s="60"/>
      <c r="RFQ2158" s="60"/>
      <c r="RFR2158" s="60"/>
      <c r="RFS2158" s="60"/>
      <c r="RFT2158" s="60"/>
      <c r="RFU2158" s="60"/>
      <c r="RFV2158" s="60"/>
      <c r="RFW2158" s="60"/>
      <c r="RFX2158" s="60"/>
      <c r="RFY2158" s="60"/>
      <c r="RFZ2158" s="60"/>
      <c r="RGA2158" s="60"/>
      <c r="RGB2158" s="60"/>
      <c r="RGC2158" s="60"/>
      <c r="RGD2158" s="60"/>
      <c r="RGE2158" s="60"/>
      <c r="RGF2158" s="60"/>
      <c r="RGG2158" s="60"/>
      <c r="RGH2158" s="60"/>
      <c r="RGI2158" s="60"/>
      <c r="RGJ2158" s="60"/>
      <c r="RGK2158" s="60"/>
      <c r="RGL2158" s="60"/>
      <c r="RGM2158" s="60"/>
      <c r="RGN2158" s="60"/>
      <c r="RGO2158" s="60"/>
      <c r="RGP2158" s="60"/>
      <c r="RGQ2158" s="60"/>
      <c r="RGR2158" s="60"/>
      <c r="RGS2158" s="60"/>
      <c r="RGT2158" s="60"/>
      <c r="RGU2158" s="60"/>
      <c r="RGV2158" s="60"/>
      <c r="RGW2158" s="60"/>
      <c r="RGX2158" s="60"/>
      <c r="RGY2158" s="60"/>
      <c r="RGZ2158" s="60"/>
      <c r="RHA2158" s="60"/>
      <c r="RHB2158" s="60"/>
      <c r="RHC2158" s="60"/>
      <c r="RHD2158" s="60"/>
      <c r="RHE2158" s="60"/>
      <c r="RHF2158" s="60"/>
      <c r="RHG2158" s="60"/>
      <c r="RHH2158" s="60"/>
      <c r="RHI2158" s="60"/>
      <c r="RHJ2158" s="60"/>
      <c r="RHK2158" s="60"/>
      <c r="RHL2158" s="60"/>
      <c r="RHM2158" s="60"/>
      <c r="RHN2158" s="60"/>
      <c r="RHO2158" s="60"/>
      <c r="RHP2158" s="60"/>
      <c r="RHQ2158" s="60"/>
      <c r="RHR2158" s="60"/>
      <c r="RHS2158" s="60"/>
      <c r="RHT2158" s="60"/>
      <c r="RHU2158" s="60"/>
      <c r="RHV2158" s="60"/>
      <c r="RHW2158" s="60"/>
      <c r="RHX2158" s="60"/>
      <c r="RHY2158" s="60"/>
      <c r="RHZ2158" s="60"/>
      <c r="RIA2158" s="60"/>
      <c r="RIB2158" s="60"/>
      <c r="RIC2158" s="60"/>
      <c r="RID2158" s="60"/>
      <c r="RIE2158" s="60"/>
      <c r="RIF2158" s="60"/>
      <c r="RIG2158" s="60"/>
      <c r="RIH2158" s="60"/>
      <c r="RII2158" s="60"/>
      <c r="RIJ2158" s="60"/>
      <c r="RIK2158" s="60"/>
      <c r="RIL2158" s="60"/>
      <c r="RIM2158" s="60"/>
      <c r="RIN2158" s="60"/>
      <c r="RIO2158" s="60"/>
      <c r="RIP2158" s="60"/>
      <c r="RIQ2158" s="60"/>
      <c r="RIR2158" s="60"/>
      <c r="RIS2158" s="60"/>
      <c r="RIT2158" s="60"/>
      <c r="RIU2158" s="60"/>
      <c r="RIV2158" s="60"/>
      <c r="RIW2158" s="60"/>
      <c r="RIX2158" s="60"/>
      <c r="RIY2158" s="60"/>
      <c r="RIZ2158" s="60"/>
      <c r="RJA2158" s="60"/>
      <c r="RJB2158" s="60"/>
      <c r="RJC2158" s="60"/>
      <c r="RJD2158" s="60"/>
      <c r="RJE2158" s="60"/>
      <c r="RJF2158" s="60"/>
      <c r="RJG2158" s="60"/>
      <c r="RJH2158" s="60"/>
      <c r="RJI2158" s="60"/>
      <c r="RJJ2158" s="60"/>
      <c r="RJK2158" s="60"/>
      <c r="RJL2158" s="60"/>
      <c r="RJM2158" s="60"/>
      <c r="RJN2158" s="60"/>
      <c r="RJO2158" s="60"/>
      <c r="RJP2158" s="60"/>
      <c r="RJQ2158" s="60"/>
      <c r="RJR2158" s="60"/>
      <c r="RJS2158" s="60"/>
      <c r="RJT2158" s="60"/>
      <c r="RJU2158" s="60"/>
      <c r="RJV2158" s="60"/>
      <c r="RJW2158" s="60"/>
      <c r="RJX2158" s="60"/>
      <c r="RJY2158" s="60"/>
      <c r="RJZ2158" s="60"/>
      <c r="RKA2158" s="60"/>
      <c r="RKB2158" s="60"/>
      <c r="RKC2158" s="60"/>
      <c r="RKD2158" s="60"/>
      <c r="RKE2158" s="60"/>
      <c r="RKF2158" s="60"/>
      <c r="RKG2158" s="60"/>
      <c r="RKH2158" s="60"/>
      <c r="RKI2158" s="60"/>
      <c r="RKJ2158" s="60"/>
      <c r="RKK2158" s="60"/>
      <c r="RKL2158" s="60"/>
      <c r="RKM2158" s="60"/>
      <c r="RKN2158" s="60"/>
      <c r="RKO2158" s="60"/>
      <c r="RKP2158" s="60"/>
      <c r="RKQ2158" s="60"/>
      <c r="RKR2158" s="60"/>
      <c r="RKS2158" s="60"/>
      <c r="RKT2158" s="60"/>
      <c r="RKU2158" s="60"/>
      <c r="RKV2158" s="60"/>
      <c r="RKW2158" s="60"/>
      <c r="RKX2158" s="60"/>
      <c r="RKY2158" s="60"/>
      <c r="RKZ2158" s="60"/>
      <c r="RLA2158" s="60"/>
      <c r="RLB2158" s="60"/>
      <c r="RLC2158" s="60"/>
      <c r="RLD2158" s="60"/>
      <c r="RLE2158" s="60"/>
      <c r="RLF2158" s="60"/>
      <c r="RLG2158" s="60"/>
      <c r="RLH2158" s="60"/>
      <c r="RLI2158" s="60"/>
      <c r="RLJ2158" s="60"/>
      <c r="RLK2158" s="60"/>
      <c r="RLL2158" s="60"/>
      <c r="RLM2158" s="60"/>
      <c r="RLN2158" s="60"/>
      <c r="RLO2158" s="60"/>
      <c r="RLP2158" s="60"/>
      <c r="RLQ2158" s="60"/>
      <c r="RLR2158" s="60"/>
      <c r="RLS2158" s="60"/>
      <c r="RLT2158" s="60"/>
      <c r="RLU2158" s="60"/>
      <c r="RLV2158" s="60"/>
      <c r="RLW2158" s="60"/>
      <c r="RLX2158" s="60"/>
      <c r="RLY2158" s="60"/>
      <c r="RLZ2158" s="60"/>
      <c r="RMA2158" s="60"/>
      <c r="RMB2158" s="60"/>
      <c r="RMC2158" s="60"/>
      <c r="RMD2158" s="60"/>
      <c r="RME2158" s="60"/>
      <c r="RMF2158" s="60"/>
      <c r="RMG2158" s="60"/>
      <c r="RMH2158" s="60"/>
      <c r="RMI2158" s="60"/>
      <c r="RMJ2158" s="60"/>
      <c r="RMK2158" s="60"/>
      <c r="RML2158" s="60"/>
      <c r="RMM2158" s="60"/>
      <c r="RMN2158" s="60"/>
      <c r="RMO2158" s="60"/>
      <c r="RMP2158" s="60"/>
      <c r="RMQ2158" s="60"/>
      <c r="RMR2158" s="60"/>
      <c r="RMS2158" s="60"/>
      <c r="RMT2158" s="60"/>
      <c r="RMU2158" s="60"/>
      <c r="RMV2158" s="60"/>
      <c r="RMW2158" s="60"/>
      <c r="RMX2158" s="60"/>
      <c r="RMY2158" s="60"/>
      <c r="RMZ2158" s="60"/>
      <c r="RNA2158" s="60"/>
      <c r="RNB2158" s="60"/>
      <c r="RNC2158" s="60"/>
      <c r="RND2158" s="60"/>
      <c r="RNE2158" s="60"/>
      <c r="RNF2158" s="60"/>
      <c r="RNG2158" s="60"/>
      <c r="RNH2158" s="60"/>
      <c r="RNI2158" s="60"/>
      <c r="RNJ2158" s="60"/>
      <c r="RNK2158" s="60"/>
      <c r="RNL2158" s="60"/>
      <c r="RNM2158" s="60"/>
      <c r="RNN2158" s="60"/>
      <c r="RNO2158" s="60"/>
      <c r="RNP2158" s="60"/>
      <c r="RNQ2158" s="60"/>
      <c r="RNR2158" s="60"/>
      <c r="RNS2158" s="60"/>
      <c r="RNT2158" s="60"/>
      <c r="RNU2158" s="60"/>
      <c r="RNV2158" s="60"/>
      <c r="RNW2158" s="60"/>
      <c r="RNX2158" s="60"/>
      <c r="RNY2158" s="60"/>
      <c r="RNZ2158" s="60"/>
      <c r="ROA2158" s="60"/>
      <c r="ROB2158" s="60"/>
      <c r="ROC2158" s="60"/>
      <c r="ROD2158" s="60"/>
      <c r="ROE2158" s="60"/>
      <c r="ROF2158" s="60"/>
      <c r="ROG2158" s="60"/>
      <c r="ROH2158" s="60"/>
      <c r="ROI2158" s="60"/>
      <c r="ROJ2158" s="60"/>
      <c r="ROK2158" s="60"/>
      <c r="ROL2158" s="60"/>
      <c r="ROM2158" s="60"/>
      <c r="RON2158" s="60"/>
      <c r="ROO2158" s="60"/>
      <c r="ROP2158" s="60"/>
      <c r="ROQ2158" s="60"/>
      <c r="ROR2158" s="60"/>
      <c r="ROS2158" s="60"/>
      <c r="ROT2158" s="60"/>
      <c r="ROU2158" s="60"/>
      <c r="ROV2158" s="60"/>
      <c r="ROW2158" s="60"/>
      <c r="ROX2158" s="60"/>
      <c r="ROY2158" s="60"/>
      <c r="ROZ2158" s="60"/>
      <c r="RPA2158" s="60"/>
      <c r="RPB2158" s="60"/>
      <c r="RPC2158" s="60"/>
      <c r="RPD2158" s="60"/>
      <c r="RPE2158" s="60"/>
      <c r="RPF2158" s="60"/>
      <c r="RPG2158" s="60"/>
      <c r="RPH2158" s="60"/>
      <c r="RPI2158" s="60"/>
      <c r="RPJ2158" s="60"/>
      <c r="RPK2158" s="60"/>
      <c r="RPL2158" s="60"/>
      <c r="RPM2158" s="60"/>
      <c r="RPN2158" s="60"/>
      <c r="RPO2158" s="60"/>
      <c r="RPP2158" s="60"/>
      <c r="RPQ2158" s="60"/>
      <c r="RPR2158" s="60"/>
      <c r="RPS2158" s="60"/>
      <c r="RPT2158" s="60"/>
      <c r="RPU2158" s="60"/>
      <c r="RPV2158" s="60"/>
      <c r="RPW2158" s="60"/>
      <c r="RPX2158" s="60"/>
      <c r="RPY2158" s="60"/>
      <c r="RPZ2158" s="60"/>
      <c r="RQA2158" s="60"/>
      <c r="RQB2158" s="60"/>
      <c r="RQC2158" s="60"/>
      <c r="RQD2158" s="60"/>
      <c r="RQE2158" s="60"/>
      <c r="RQF2158" s="60"/>
      <c r="RQG2158" s="60"/>
      <c r="RQH2158" s="60"/>
      <c r="RQI2158" s="60"/>
      <c r="RQJ2158" s="60"/>
      <c r="RQK2158" s="60"/>
      <c r="RQL2158" s="60"/>
      <c r="RQM2158" s="60"/>
      <c r="RQN2158" s="60"/>
      <c r="RQO2158" s="60"/>
      <c r="RQP2158" s="60"/>
      <c r="RQQ2158" s="60"/>
      <c r="RQR2158" s="60"/>
      <c r="RQS2158" s="60"/>
      <c r="RQT2158" s="60"/>
      <c r="RQU2158" s="60"/>
      <c r="RQV2158" s="60"/>
      <c r="RQW2158" s="60"/>
      <c r="RQX2158" s="60"/>
      <c r="RQY2158" s="60"/>
      <c r="RQZ2158" s="60"/>
      <c r="RRA2158" s="60"/>
      <c r="RRB2158" s="60"/>
      <c r="RRC2158" s="60"/>
      <c r="RRD2158" s="60"/>
      <c r="RRE2158" s="60"/>
      <c r="RRF2158" s="60"/>
      <c r="RRG2158" s="60"/>
      <c r="RRH2158" s="60"/>
      <c r="RRI2158" s="60"/>
      <c r="RRJ2158" s="60"/>
      <c r="RRK2158" s="60"/>
      <c r="RRL2158" s="60"/>
      <c r="RRM2158" s="60"/>
      <c r="RRN2158" s="60"/>
      <c r="RRO2158" s="60"/>
      <c r="RRP2158" s="60"/>
      <c r="RRQ2158" s="60"/>
      <c r="RRR2158" s="60"/>
      <c r="RRS2158" s="60"/>
      <c r="RRT2158" s="60"/>
      <c r="RRU2158" s="60"/>
      <c r="RRV2158" s="60"/>
      <c r="RRW2158" s="60"/>
      <c r="RRX2158" s="60"/>
      <c r="RRY2158" s="60"/>
      <c r="RRZ2158" s="60"/>
      <c r="RSA2158" s="60"/>
      <c r="RSB2158" s="60"/>
      <c r="RSC2158" s="60"/>
      <c r="RSD2158" s="60"/>
      <c r="RSE2158" s="60"/>
      <c r="RSF2158" s="60"/>
      <c r="RSG2158" s="60"/>
      <c r="RSH2158" s="60"/>
      <c r="RSI2158" s="60"/>
      <c r="RSJ2158" s="60"/>
      <c r="RSK2158" s="60"/>
      <c r="RSL2158" s="60"/>
      <c r="RSM2158" s="60"/>
      <c r="RSN2158" s="60"/>
      <c r="RSO2158" s="60"/>
      <c r="RSP2158" s="60"/>
      <c r="RSQ2158" s="60"/>
      <c r="RSR2158" s="60"/>
      <c r="RSS2158" s="60"/>
      <c r="RST2158" s="60"/>
      <c r="RSU2158" s="60"/>
      <c r="RSV2158" s="60"/>
      <c r="RSW2158" s="60"/>
      <c r="RSX2158" s="60"/>
      <c r="RSY2158" s="60"/>
      <c r="RSZ2158" s="60"/>
      <c r="RTA2158" s="60"/>
      <c r="RTB2158" s="60"/>
      <c r="RTC2158" s="60"/>
      <c r="RTD2158" s="60"/>
      <c r="RTE2158" s="60"/>
      <c r="RTF2158" s="60"/>
      <c r="RTG2158" s="60"/>
      <c r="RTH2158" s="60"/>
      <c r="RTI2158" s="60"/>
      <c r="RTJ2158" s="60"/>
      <c r="RTK2158" s="60"/>
      <c r="RTL2158" s="60"/>
      <c r="RTM2158" s="60"/>
      <c r="RTN2158" s="60"/>
      <c r="RTO2158" s="60"/>
      <c r="RTP2158" s="60"/>
      <c r="RTQ2158" s="60"/>
      <c r="RTR2158" s="60"/>
      <c r="RTS2158" s="60"/>
      <c r="RTT2158" s="60"/>
      <c r="RTU2158" s="60"/>
      <c r="RTV2158" s="60"/>
      <c r="RTW2158" s="60"/>
      <c r="RTX2158" s="60"/>
      <c r="RTY2158" s="60"/>
      <c r="RTZ2158" s="60"/>
      <c r="RUA2158" s="60"/>
      <c r="RUB2158" s="60"/>
      <c r="RUC2158" s="60"/>
      <c r="RUD2158" s="60"/>
      <c r="RUE2158" s="60"/>
      <c r="RUF2158" s="60"/>
      <c r="RUG2158" s="60"/>
      <c r="RUH2158" s="60"/>
      <c r="RUI2158" s="60"/>
      <c r="RUJ2158" s="60"/>
      <c r="RUK2158" s="60"/>
      <c r="RUL2158" s="60"/>
      <c r="RUM2158" s="60"/>
      <c r="RUN2158" s="60"/>
      <c r="RUO2158" s="60"/>
      <c r="RUP2158" s="60"/>
      <c r="RUQ2158" s="60"/>
      <c r="RUR2158" s="60"/>
      <c r="RUS2158" s="60"/>
      <c r="RUT2158" s="60"/>
      <c r="RUU2158" s="60"/>
      <c r="RUV2158" s="60"/>
      <c r="RUW2158" s="60"/>
      <c r="RUX2158" s="60"/>
      <c r="RUY2158" s="60"/>
      <c r="RUZ2158" s="60"/>
      <c r="RVA2158" s="60"/>
      <c r="RVB2158" s="60"/>
      <c r="RVC2158" s="60"/>
      <c r="RVD2158" s="60"/>
      <c r="RVE2158" s="60"/>
      <c r="RVF2158" s="60"/>
      <c r="RVG2158" s="60"/>
      <c r="RVH2158" s="60"/>
      <c r="RVI2158" s="60"/>
      <c r="RVJ2158" s="60"/>
      <c r="RVK2158" s="60"/>
      <c r="RVL2158" s="60"/>
      <c r="RVM2158" s="60"/>
      <c r="RVN2158" s="60"/>
      <c r="RVO2158" s="60"/>
      <c r="RVP2158" s="60"/>
      <c r="RVQ2158" s="60"/>
      <c r="RVR2158" s="60"/>
      <c r="RVS2158" s="60"/>
      <c r="RVT2158" s="60"/>
      <c r="RVU2158" s="60"/>
      <c r="RVV2158" s="60"/>
      <c r="RVW2158" s="60"/>
      <c r="RVX2158" s="60"/>
      <c r="RVY2158" s="60"/>
      <c r="RVZ2158" s="60"/>
      <c r="RWA2158" s="60"/>
      <c r="RWB2158" s="60"/>
      <c r="RWC2158" s="60"/>
      <c r="RWD2158" s="60"/>
      <c r="RWE2158" s="60"/>
      <c r="RWF2158" s="60"/>
      <c r="RWG2158" s="60"/>
      <c r="RWH2158" s="60"/>
      <c r="RWI2158" s="60"/>
      <c r="RWJ2158" s="60"/>
      <c r="RWK2158" s="60"/>
      <c r="RWL2158" s="60"/>
      <c r="RWM2158" s="60"/>
      <c r="RWN2158" s="60"/>
      <c r="RWO2158" s="60"/>
      <c r="RWP2158" s="60"/>
      <c r="RWQ2158" s="60"/>
      <c r="RWR2158" s="60"/>
      <c r="RWS2158" s="60"/>
      <c r="RWT2158" s="60"/>
      <c r="RWU2158" s="60"/>
      <c r="RWV2158" s="60"/>
      <c r="RWW2158" s="60"/>
      <c r="RWX2158" s="60"/>
      <c r="RWY2158" s="60"/>
      <c r="RWZ2158" s="60"/>
      <c r="RXA2158" s="60"/>
      <c r="RXB2158" s="60"/>
      <c r="RXC2158" s="60"/>
      <c r="RXD2158" s="60"/>
      <c r="RXE2158" s="60"/>
      <c r="RXF2158" s="60"/>
      <c r="RXG2158" s="60"/>
      <c r="RXH2158" s="60"/>
      <c r="RXI2158" s="60"/>
      <c r="RXJ2158" s="60"/>
      <c r="RXK2158" s="60"/>
      <c r="RXL2158" s="60"/>
      <c r="RXM2158" s="60"/>
      <c r="RXN2158" s="60"/>
      <c r="RXO2158" s="60"/>
      <c r="RXP2158" s="60"/>
      <c r="RXQ2158" s="60"/>
      <c r="RXR2158" s="60"/>
      <c r="RXS2158" s="60"/>
      <c r="RXT2158" s="60"/>
      <c r="RXU2158" s="60"/>
      <c r="RXV2158" s="60"/>
      <c r="RXW2158" s="60"/>
      <c r="RXX2158" s="60"/>
      <c r="RXY2158" s="60"/>
      <c r="RXZ2158" s="60"/>
      <c r="RYA2158" s="60"/>
      <c r="RYB2158" s="60"/>
      <c r="RYC2158" s="60"/>
      <c r="RYD2158" s="60"/>
      <c r="RYE2158" s="60"/>
      <c r="RYF2158" s="60"/>
      <c r="RYG2158" s="60"/>
      <c r="RYH2158" s="60"/>
      <c r="RYI2158" s="60"/>
      <c r="RYJ2158" s="60"/>
      <c r="RYK2158" s="60"/>
      <c r="RYL2158" s="60"/>
      <c r="RYM2158" s="60"/>
      <c r="RYN2158" s="60"/>
      <c r="RYO2158" s="60"/>
      <c r="RYP2158" s="60"/>
      <c r="RYQ2158" s="60"/>
      <c r="RYR2158" s="60"/>
      <c r="RYS2158" s="60"/>
      <c r="RYT2158" s="60"/>
      <c r="RYU2158" s="60"/>
      <c r="RYV2158" s="60"/>
      <c r="RYW2158" s="60"/>
      <c r="RYX2158" s="60"/>
      <c r="RYY2158" s="60"/>
      <c r="RYZ2158" s="60"/>
      <c r="RZA2158" s="60"/>
      <c r="RZB2158" s="60"/>
      <c r="RZC2158" s="60"/>
      <c r="RZD2158" s="60"/>
      <c r="RZE2158" s="60"/>
      <c r="RZF2158" s="60"/>
      <c r="RZG2158" s="60"/>
      <c r="RZH2158" s="60"/>
      <c r="RZI2158" s="60"/>
      <c r="RZJ2158" s="60"/>
      <c r="RZK2158" s="60"/>
      <c r="RZL2158" s="60"/>
      <c r="RZM2158" s="60"/>
      <c r="RZN2158" s="60"/>
      <c r="RZO2158" s="60"/>
      <c r="RZP2158" s="60"/>
      <c r="RZQ2158" s="60"/>
      <c r="RZR2158" s="60"/>
      <c r="RZS2158" s="60"/>
      <c r="RZT2158" s="60"/>
      <c r="RZU2158" s="60"/>
      <c r="RZV2158" s="60"/>
      <c r="RZW2158" s="60"/>
      <c r="RZX2158" s="60"/>
      <c r="RZY2158" s="60"/>
      <c r="RZZ2158" s="60"/>
      <c r="SAA2158" s="60"/>
      <c r="SAB2158" s="60"/>
      <c r="SAC2158" s="60"/>
      <c r="SAD2158" s="60"/>
      <c r="SAE2158" s="60"/>
      <c r="SAF2158" s="60"/>
      <c r="SAG2158" s="60"/>
      <c r="SAH2158" s="60"/>
      <c r="SAI2158" s="60"/>
      <c r="SAJ2158" s="60"/>
      <c r="SAK2158" s="60"/>
      <c r="SAL2158" s="60"/>
      <c r="SAM2158" s="60"/>
      <c r="SAN2158" s="60"/>
      <c r="SAO2158" s="60"/>
      <c r="SAP2158" s="60"/>
      <c r="SAQ2158" s="60"/>
      <c r="SAR2158" s="60"/>
      <c r="SAS2158" s="60"/>
      <c r="SAT2158" s="60"/>
      <c r="SAU2158" s="60"/>
      <c r="SAV2158" s="60"/>
      <c r="SAW2158" s="60"/>
      <c r="SAX2158" s="60"/>
      <c r="SAY2158" s="60"/>
      <c r="SAZ2158" s="60"/>
      <c r="SBA2158" s="60"/>
      <c r="SBB2158" s="60"/>
      <c r="SBC2158" s="60"/>
      <c r="SBD2158" s="60"/>
      <c r="SBE2158" s="60"/>
      <c r="SBF2158" s="60"/>
      <c r="SBG2158" s="60"/>
      <c r="SBH2158" s="60"/>
      <c r="SBI2158" s="60"/>
      <c r="SBJ2158" s="60"/>
      <c r="SBK2158" s="60"/>
      <c r="SBL2158" s="60"/>
      <c r="SBM2158" s="60"/>
      <c r="SBN2158" s="60"/>
      <c r="SBO2158" s="60"/>
      <c r="SBP2158" s="60"/>
      <c r="SBQ2158" s="60"/>
      <c r="SBR2158" s="60"/>
      <c r="SBS2158" s="60"/>
      <c r="SBT2158" s="60"/>
      <c r="SBU2158" s="60"/>
      <c r="SBV2158" s="60"/>
      <c r="SBW2158" s="60"/>
      <c r="SBX2158" s="60"/>
      <c r="SBY2158" s="60"/>
      <c r="SBZ2158" s="60"/>
      <c r="SCA2158" s="60"/>
      <c r="SCB2158" s="60"/>
      <c r="SCC2158" s="60"/>
      <c r="SCD2158" s="60"/>
      <c r="SCE2158" s="60"/>
      <c r="SCF2158" s="60"/>
      <c r="SCG2158" s="60"/>
      <c r="SCH2158" s="60"/>
      <c r="SCI2158" s="60"/>
      <c r="SCJ2158" s="60"/>
      <c r="SCK2158" s="60"/>
      <c r="SCL2158" s="60"/>
      <c r="SCM2158" s="60"/>
      <c r="SCN2158" s="60"/>
      <c r="SCO2158" s="60"/>
      <c r="SCP2158" s="60"/>
      <c r="SCQ2158" s="60"/>
      <c r="SCR2158" s="60"/>
      <c r="SCS2158" s="60"/>
      <c r="SCT2158" s="60"/>
      <c r="SCU2158" s="60"/>
      <c r="SCV2158" s="60"/>
      <c r="SCW2158" s="60"/>
      <c r="SCX2158" s="60"/>
      <c r="SCY2158" s="60"/>
      <c r="SCZ2158" s="60"/>
      <c r="SDA2158" s="60"/>
      <c r="SDB2158" s="60"/>
      <c r="SDC2158" s="60"/>
      <c r="SDD2158" s="60"/>
      <c r="SDE2158" s="60"/>
      <c r="SDF2158" s="60"/>
      <c r="SDG2158" s="60"/>
      <c r="SDH2158" s="60"/>
      <c r="SDI2158" s="60"/>
      <c r="SDJ2158" s="60"/>
      <c r="SDK2158" s="60"/>
      <c r="SDL2158" s="60"/>
      <c r="SDM2158" s="60"/>
      <c r="SDN2158" s="60"/>
      <c r="SDO2158" s="60"/>
      <c r="SDP2158" s="60"/>
      <c r="SDQ2158" s="60"/>
      <c r="SDR2158" s="60"/>
      <c r="SDS2158" s="60"/>
      <c r="SDT2158" s="60"/>
      <c r="SDU2158" s="60"/>
      <c r="SDV2158" s="60"/>
      <c r="SDW2158" s="60"/>
      <c r="SDX2158" s="60"/>
      <c r="SDY2158" s="60"/>
      <c r="SDZ2158" s="60"/>
      <c r="SEA2158" s="60"/>
      <c r="SEB2158" s="60"/>
      <c r="SEC2158" s="60"/>
      <c r="SED2158" s="60"/>
      <c r="SEE2158" s="60"/>
      <c r="SEF2158" s="60"/>
      <c r="SEG2158" s="60"/>
      <c r="SEH2158" s="60"/>
      <c r="SEI2158" s="60"/>
      <c r="SEJ2158" s="60"/>
      <c r="SEK2158" s="60"/>
      <c r="SEL2158" s="60"/>
      <c r="SEM2158" s="60"/>
      <c r="SEN2158" s="60"/>
      <c r="SEO2158" s="60"/>
      <c r="SEP2158" s="60"/>
      <c r="SEQ2158" s="60"/>
      <c r="SER2158" s="60"/>
      <c r="SES2158" s="60"/>
      <c r="SET2158" s="60"/>
      <c r="SEU2158" s="60"/>
      <c r="SEV2158" s="60"/>
      <c r="SEW2158" s="60"/>
      <c r="SEX2158" s="60"/>
      <c r="SEY2158" s="60"/>
      <c r="SEZ2158" s="60"/>
      <c r="SFA2158" s="60"/>
      <c r="SFB2158" s="60"/>
      <c r="SFC2158" s="60"/>
      <c r="SFD2158" s="60"/>
      <c r="SFE2158" s="60"/>
      <c r="SFF2158" s="60"/>
      <c r="SFG2158" s="60"/>
      <c r="SFH2158" s="60"/>
      <c r="SFI2158" s="60"/>
      <c r="SFJ2158" s="60"/>
      <c r="SFK2158" s="60"/>
      <c r="SFL2158" s="60"/>
      <c r="SFM2158" s="60"/>
      <c r="SFN2158" s="60"/>
      <c r="SFO2158" s="60"/>
      <c r="SFP2158" s="60"/>
      <c r="SFQ2158" s="60"/>
      <c r="SFR2158" s="60"/>
      <c r="SFS2158" s="60"/>
      <c r="SFT2158" s="60"/>
      <c r="SFU2158" s="60"/>
      <c r="SFV2158" s="60"/>
      <c r="SFW2158" s="60"/>
      <c r="SFX2158" s="60"/>
      <c r="SFY2158" s="60"/>
      <c r="SFZ2158" s="60"/>
      <c r="SGA2158" s="60"/>
      <c r="SGB2158" s="60"/>
      <c r="SGC2158" s="60"/>
      <c r="SGD2158" s="60"/>
      <c r="SGE2158" s="60"/>
      <c r="SGF2158" s="60"/>
      <c r="SGG2158" s="60"/>
      <c r="SGH2158" s="60"/>
      <c r="SGI2158" s="60"/>
      <c r="SGJ2158" s="60"/>
      <c r="SGK2158" s="60"/>
      <c r="SGL2158" s="60"/>
      <c r="SGM2158" s="60"/>
      <c r="SGN2158" s="60"/>
      <c r="SGO2158" s="60"/>
      <c r="SGP2158" s="60"/>
      <c r="SGQ2158" s="60"/>
      <c r="SGR2158" s="60"/>
      <c r="SGS2158" s="60"/>
      <c r="SGT2158" s="60"/>
      <c r="SGU2158" s="60"/>
      <c r="SGV2158" s="60"/>
      <c r="SGW2158" s="60"/>
      <c r="SGX2158" s="60"/>
      <c r="SGY2158" s="60"/>
      <c r="SGZ2158" s="60"/>
      <c r="SHA2158" s="60"/>
      <c r="SHB2158" s="60"/>
      <c r="SHC2158" s="60"/>
      <c r="SHD2158" s="60"/>
      <c r="SHE2158" s="60"/>
      <c r="SHF2158" s="60"/>
      <c r="SHG2158" s="60"/>
      <c r="SHH2158" s="60"/>
      <c r="SHI2158" s="60"/>
      <c r="SHJ2158" s="60"/>
      <c r="SHK2158" s="60"/>
      <c r="SHL2158" s="60"/>
      <c r="SHM2158" s="60"/>
      <c r="SHN2158" s="60"/>
      <c r="SHO2158" s="60"/>
      <c r="SHP2158" s="60"/>
      <c r="SHQ2158" s="60"/>
      <c r="SHR2158" s="60"/>
      <c r="SHS2158" s="60"/>
      <c r="SHT2158" s="60"/>
      <c r="SHU2158" s="60"/>
      <c r="SHV2158" s="60"/>
      <c r="SHW2158" s="60"/>
      <c r="SHX2158" s="60"/>
      <c r="SHY2158" s="60"/>
      <c r="SHZ2158" s="60"/>
      <c r="SIA2158" s="60"/>
      <c r="SIB2158" s="60"/>
      <c r="SIC2158" s="60"/>
      <c r="SID2158" s="60"/>
      <c r="SIE2158" s="60"/>
      <c r="SIF2158" s="60"/>
      <c r="SIG2158" s="60"/>
      <c r="SIH2158" s="60"/>
      <c r="SII2158" s="60"/>
      <c r="SIJ2158" s="60"/>
      <c r="SIK2158" s="60"/>
      <c r="SIL2158" s="60"/>
      <c r="SIM2158" s="60"/>
      <c r="SIN2158" s="60"/>
      <c r="SIO2158" s="60"/>
      <c r="SIP2158" s="60"/>
      <c r="SIQ2158" s="60"/>
      <c r="SIR2158" s="60"/>
      <c r="SIS2158" s="60"/>
      <c r="SIT2158" s="60"/>
      <c r="SIU2158" s="60"/>
      <c r="SIV2158" s="60"/>
      <c r="SIW2158" s="60"/>
      <c r="SIX2158" s="60"/>
      <c r="SIY2158" s="60"/>
      <c r="SIZ2158" s="60"/>
      <c r="SJA2158" s="60"/>
      <c r="SJB2158" s="60"/>
      <c r="SJC2158" s="60"/>
      <c r="SJD2158" s="60"/>
      <c r="SJE2158" s="60"/>
      <c r="SJF2158" s="60"/>
      <c r="SJG2158" s="60"/>
      <c r="SJH2158" s="60"/>
      <c r="SJI2158" s="60"/>
      <c r="SJJ2158" s="60"/>
      <c r="SJK2158" s="60"/>
      <c r="SJL2158" s="60"/>
      <c r="SJM2158" s="60"/>
      <c r="SJN2158" s="60"/>
      <c r="SJO2158" s="60"/>
      <c r="SJP2158" s="60"/>
      <c r="SJQ2158" s="60"/>
      <c r="SJR2158" s="60"/>
      <c r="SJS2158" s="60"/>
      <c r="SJT2158" s="60"/>
      <c r="SJU2158" s="60"/>
      <c r="SJV2158" s="60"/>
      <c r="SJW2158" s="60"/>
      <c r="SJX2158" s="60"/>
      <c r="SJY2158" s="60"/>
      <c r="SJZ2158" s="60"/>
      <c r="SKA2158" s="60"/>
      <c r="SKB2158" s="60"/>
      <c r="SKC2158" s="60"/>
      <c r="SKD2158" s="60"/>
      <c r="SKE2158" s="60"/>
      <c r="SKF2158" s="60"/>
      <c r="SKG2158" s="60"/>
      <c r="SKH2158" s="60"/>
      <c r="SKI2158" s="60"/>
      <c r="SKJ2158" s="60"/>
      <c r="SKK2158" s="60"/>
      <c r="SKL2158" s="60"/>
      <c r="SKM2158" s="60"/>
      <c r="SKN2158" s="60"/>
      <c r="SKO2158" s="60"/>
      <c r="SKP2158" s="60"/>
      <c r="SKQ2158" s="60"/>
      <c r="SKR2158" s="60"/>
      <c r="SKS2158" s="60"/>
      <c r="SKT2158" s="60"/>
      <c r="SKU2158" s="60"/>
      <c r="SKV2158" s="60"/>
      <c r="SKW2158" s="60"/>
      <c r="SKX2158" s="60"/>
      <c r="SKY2158" s="60"/>
      <c r="SKZ2158" s="60"/>
      <c r="SLA2158" s="60"/>
      <c r="SLB2158" s="60"/>
      <c r="SLC2158" s="60"/>
      <c r="SLD2158" s="60"/>
      <c r="SLE2158" s="60"/>
      <c r="SLF2158" s="60"/>
      <c r="SLG2158" s="60"/>
      <c r="SLH2158" s="60"/>
      <c r="SLI2158" s="60"/>
      <c r="SLJ2158" s="60"/>
      <c r="SLK2158" s="60"/>
      <c r="SLL2158" s="60"/>
      <c r="SLM2158" s="60"/>
      <c r="SLN2158" s="60"/>
      <c r="SLO2158" s="60"/>
      <c r="SLP2158" s="60"/>
      <c r="SLQ2158" s="60"/>
      <c r="SLR2158" s="60"/>
      <c r="SLS2158" s="60"/>
      <c r="SLT2158" s="60"/>
      <c r="SLU2158" s="60"/>
      <c r="SLV2158" s="60"/>
      <c r="SLW2158" s="60"/>
      <c r="SLX2158" s="60"/>
      <c r="SLY2158" s="60"/>
      <c r="SLZ2158" s="60"/>
      <c r="SMA2158" s="60"/>
      <c r="SMB2158" s="60"/>
      <c r="SMC2158" s="60"/>
      <c r="SMD2158" s="60"/>
      <c r="SME2158" s="60"/>
      <c r="SMF2158" s="60"/>
      <c r="SMG2158" s="60"/>
      <c r="SMH2158" s="60"/>
      <c r="SMI2158" s="60"/>
      <c r="SMJ2158" s="60"/>
      <c r="SMK2158" s="60"/>
      <c r="SML2158" s="60"/>
      <c r="SMM2158" s="60"/>
      <c r="SMN2158" s="60"/>
      <c r="SMO2158" s="60"/>
      <c r="SMP2158" s="60"/>
      <c r="SMQ2158" s="60"/>
      <c r="SMR2158" s="60"/>
      <c r="SMS2158" s="60"/>
      <c r="SMT2158" s="60"/>
      <c r="SMU2158" s="60"/>
      <c r="SMV2158" s="60"/>
      <c r="SMW2158" s="60"/>
      <c r="SMX2158" s="60"/>
      <c r="SMY2158" s="60"/>
      <c r="SMZ2158" s="60"/>
      <c r="SNA2158" s="60"/>
      <c r="SNB2158" s="60"/>
      <c r="SNC2158" s="60"/>
      <c r="SND2158" s="60"/>
      <c r="SNE2158" s="60"/>
      <c r="SNF2158" s="60"/>
      <c r="SNG2158" s="60"/>
      <c r="SNH2158" s="60"/>
      <c r="SNI2158" s="60"/>
      <c r="SNJ2158" s="60"/>
      <c r="SNK2158" s="60"/>
      <c r="SNL2158" s="60"/>
      <c r="SNM2158" s="60"/>
      <c r="SNN2158" s="60"/>
      <c r="SNO2158" s="60"/>
      <c r="SNP2158" s="60"/>
      <c r="SNQ2158" s="60"/>
      <c r="SNR2158" s="60"/>
      <c r="SNS2158" s="60"/>
      <c r="SNT2158" s="60"/>
      <c r="SNU2158" s="60"/>
      <c r="SNV2158" s="60"/>
      <c r="SNW2158" s="60"/>
      <c r="SNX2158" s="60"/>
      <c r="SNY2158" s="60"/>
      <c r="SNZ2158" s="60"/>
      <c r="SOA2158" s="60"/>
      <c r="SOB2158" s="60"/>
      <c r="SOC2158" s="60"/>
      <c r="SOD2158" s="60"/>
      <c r="SOE2158" s="60"/>
      <c r="SOF2158" s="60"/>
      <c r="SOG2158" s="60"/>
      <c r="SOH2158" s="60"/>
      <c r="SOI2158" s="60"/>
      <c r="SOJ2158" s="60"/>
      <c r="SOK2158" s="60"/>
      <c r="SOL2158" s="60"/>
      <c r="SOM2158" s="60"/>
      <c r="SON2158" s="60"/>
      <c r="SOO2158" s="60"/>
      <c r="SOP2158" s="60"/>
      <c r="SOQ2158" s="60"/>
      <c r="SOR2158" s="60"/>
      <c r="SOS2158" s="60"/>
      <c r="SOT2158" s="60"/>
      <c r="SOU2158" s="60"/>
      <c r="SOV2158" s="60"/>
      <c r="SOW2158" s="60"/>
      <c r="SOX2158" s="60"/>
      <c r="SOY2158" s="60"/>
      <c r="SOZ2158" s="60"/>
      <c r="SPA2158" s="60"/>
      <c r="SPB2158" s="60"/>
      <c r="SPC2158" s="60"/>
      <c r="SPD2158" s="60"/>
      <c r="SPE2158" s="60"/>
      <c r="SPF2158" s="60"/>
      <c r="SPG2158" s="60"/>
      <c r="SPH2158" s="60"/>
      <c r="SPI2158" s="60"/>
      <c r="SPJ2158" s="60"/>
      <c r="SPK2158" s="60"/>
      <c r="SPL2158" s="60"/>
      <c r="SPM2158" s="60"/>
      <c r="SPN2158" s="60"/>
      <c r="SPO2158" s="60"/>
      <c r="SPP2158" s="60"/>
      <c r="SPQ2158" s="60"/>
      <c r="SPR2158" s="60"/>
      <c r="SPS2158" s="60"/>
      <c r="SPT2158" s="60"/>
      <c r="SPU2158" s="60"/>
      <c r="SPV2158" s="60"/>
      <c r="SPW2158" s="60"/>
      <c r="SPX2158" s="60"/>
      <c r="SPY2158" s="60"/>
      <c r="SPZ2158" s="60"/>
      <c r="SQA2158" s="60"/>
      <c r="SQB2158" s="60"/>
      <c r="SQC2158" s="60"/>
      <c r="SQD2158" s="60"/>
      <c r="SQE2158" s="60"/>
      <c r="SQF2158" s="60"/>
      <c r="SQG2158" s="60"/>
      <c r="SQH2158" s="60"/>
      <c r="SQI2158" s="60"/>
      <c r="SQJ2158" s="60"/>
      <c r="SQK2158" s="60"/>
      <c r="SQL2158" s="60"/>
      <c r="SQM2158" s="60"/>
      <c r="SQN2158" s="60"/>
      <c r="SQO2158" s="60"/>
      <c r="SQP2158" s="60"/>
      <c r="SQQ2158" s="60"/>
      <c r="SQR2158" s="60"/>
      <c r="SQS2158" s="60"/>
      <c r="SQT2158" s="60"/>
      <c r="SQU2158" s="60"/>
      <c r="SQV2158" s="60"/>
      <c r="SQW2158" s="60"/>
      <c r="SQX2158" s="60"/>
      <c r="SQY2158" s="60"/>
      <c r="SQZ2158" s="60"/>
      <c r="SRA2158" s="60"/>
      <c r="SRB2158" s="60"/>
      <c r="SRC2158" s="60"/>
      <c r="SRD2158" s="60"/>
      <c r="SRE2158" s="60"/>
      <c r="SRF2158" s="60"/>
      <c r="SRG2158" s="60"/>
      <c r="SRH2158" s="60"/>
      <c r="SRI2158" s="60"/>
      <c r="SRJ2158" s="60"/>
      <c r="SRK2158" s="60"/>
      <c r="SRL2158" s="60"/>
      <c r="SRM2158" s="60"/>
      <c r="SRN2158" s="60"/>
      <c r="SRO2158" s="60"/>
      <c r="SRP2158" s="60"/>
      <c r="SRQ2158" s="60"/>
      <c r="SRR2158" s="60"/>
      <c r="SRS2158" s="60"/>
      <c r="SRT2158" s="60"/>
      <c r="SRU2158" s="60"/>
      <c r="SRV2158" s="60"/>
      <c r="SRW2158" s="60"/>
      <c r="SRX2158" s="60"/>
      <c r="SRY2158" s="60"/>
      <c r="SRZ2158" s="60"/>
      <c r="SSA2158" s="60"/>
      <c r="SSB2158" s="60"/>
      <c r="SSC2158" s="60"/>
      <c r="SSD2158" s="60"/>
      <c r="SSE2158" s="60"/>
      <c r="SSF2158" s="60"/>
      <c r="SSG2158" s="60"/>
      <c r="SSH2158" s="60"/>
      <c r="SSI2158" s="60"/>
      <c r="SSJ2158" s="60"/>
      <c r="SSK2158" s="60"/>
      <c r="SSL2158" s="60"/>
      <c r="SSM2158" s="60"/>
      <c r="SSN2158" s="60"/>
      <c r="SSO2158" s="60"/>
      <c r="SSP2158" s="60"/>
      <c r="SSQ2158" s="60"/>
      <c r="SSR2158" s="60"/>
      <c r="SSS2158" s="60"/>
      <c r="SST2158" s="60"/>
      <c r="SSU2158" s="60"/>
      <c r="SSV2158" s="60"/>
      <c r="SSW2158" s="60"/>
      <c r="SSX2158" s="60"/>
      <c r="SSY2158" s="60"/>
      <c r="SSZ2158" s="60"/>
      <c r="STA2158" s="60"/>
      <c r="STB2158" s="60"/>
      <c r="STC2158" s="60"/>
      <c r="STD2158" s="60"/>
      <c r="STE2158" s="60"/>
      <c r="STF2158" s="60"/>
      <c r="STG2158" s="60"/>
      <c r="STH2158" s="60"/>
      <c r="STI2158" s="60"/>
      <c r="STJ2158" s="60"/>
      <c r="STK2158" s="60"/>
      <c r="STL2158" s="60"/>
      <c r="STM2158" s="60"/>
      <c r="STN2158" s="60"/>
      <c r="STO2158" s="60"/>
      <c r="STP2158" s="60"/>
      <c r="STQ2158" s="60"/>
      <c r="STR2158" s="60"/>
      <c r="STS2158" s="60"/>
      <c r="STT2158" s="60"/>
      <c r="STU2158" s="60"/>
      <c r="STV2158" s="60"/>
      <c r="STW2158" s="60"/>
      <c r="STX2158" s="60"/>
      <c r="STY2158" s="60"/>
      <c r="STZ2158" s="60"/>
      <c r="SUA2158" s="60"/>
      <c r="SUB2158" s="60"/>
      <c r="SUC2158" s="60"/>
      <c r="SUD2158" s="60"/>
      <c r="SUE2158" s="60"/>
      <c r="SUF2158" s="60"/>
      <c r="SUG2158" s="60"/>
      <c r="SUH2158" s="60"/>
      <c r="SUI2158" s="60"/>
      <c r="SUJ2158" s="60"/>
      <c r="SUK2158" s="60"/>
      <c r="SUL2158" s="60"/>
      <c r="SUM2158" s="60"/>
      <c r="SUN2158" s="60"/>
      <c r="SUO2158" s="60"/>
      <c r="SUP2158" s="60"/>
      <c r="SUQ2158" s="60"/>
      <c r="SUR2158" s="60"/>
      <c r="SUS2158" s="60"/>
      <c r="SUT2158" s="60"/>
      <c r="SUU2158" s="60"/>
      <c r="SUV2158" s="60"/>
      <c r="SUW2158" s="60"/>
      <c r="SUX2158" s="60"/>
      <c r="SUY2158" s="60"/>
      <c r="SUZ2158" s="60"/>
      <c r="SVA2158" s="60"/>
      <c r="SVB2158" s="60"/>
      <c r="SVC2158" s="60"/>
      <c r="SVD2158" s="60"/>
      <c r="SVE2158" s="60"/>
      <c r="SVF2158" s="60"/>
      <c r="SVG2158" s="60"/>
      <c r="SVH2158" s="60"/>
      <c r="SVI2158" s="60"/>
      <c r="SVJ2158" s="60"/>
      <c r="SVK2158" s="60"/>
      <c r="SVL2158" s="60"/>
      <c r="SVM2158" s="60"/>
      <c r="SVN2158" s="60"/>
      <c r="SVO2158" s="60"/>
      <c r="SVP2158" s="60"/>
      <c r="SVQ2158" s="60"/>
      <c r="SVR2158" s="60"/>
      <c r="SVS2158" s="60"/>
      <c r="SVT2158" s="60"/>
      <c r="SVU2158" s="60"/>
      <c r="SVV2158" s="60"/>
      <c r="SVW2158" s="60"/>
      <c r="SVX2158" s="60"/>
      <c r="SVY2158" s="60"/>
      <c r="SVZ2158" s="60"/>
      <c r="SWA2158" s="60"/>
      <c r="SWB2158" s="60"/>
      <c r="SWC2158" s="60"/>
      <c r="SWD2158" s="60"/>
      <c r="SWE2158" s="60"/>
      <c r="SWF2158" s="60"/>
      <c r="SWG2158" s="60"/>
      <c r="SWH2158" s="60"/>
      <c r="SWI2158" s="60"/>
      <c r="SWJ2158" s="60"/>
      <c r="SWK2158" s="60"/>
      <c r="SWL2158" s="60"/>
      <c r="SWM2158" s="60"/>
      <c r="SWN2158" s="60"/>
      <c r="SWO2158" s="60"/>
      <c r="SWP2158" s="60"/>
      <c r="SWQ2158" s="60"/>
      <c r="SWR2158" s="60"/>
      <c r="SWS2158" s="60"/>
      <c r="SWT2158" s="60"/>
      <c r="SWU2158" s="60"/>
      <c r="SWV2158" s="60"/>
      <c r="SWW2158" s="60"/>
      <c r="SWX2158" s="60"/>
      <c r="SWY2158" s="60"/>
      <c r="SWZ2158" s="60"/>
      <c r="SXA2158" s="60"/>
      <c r="SXB2158" s="60"/>
      <c r="SXC2158" s="60"/>
      <c r="SXD2158" s="60"/>
      <c r="SXE2158" s="60"/>
      <c r="SXF2158" s="60"/>
      <c r="SXG2158" s="60"/>
      <c r="SXH2158" s="60"/>
      <c r="SXI2158" s="60"/>
      <c r="SXJ2158" s="60"/>
      <c r="SXK2158" s="60"/>
      <c r="SXL2158" s="60"/>
      <c r="SXM2158" s="60"/>
      <c r="SXN2158" s="60"/>
      <c r="SXO2158" s="60"/>
      <c r="SXP2158" s="60"/>
      <c r="SXQ2158" s="60"/>
      <c r="SXR2158" s="60"/>
      <c r="SXS2158" s="60"/>
      <c r="SXT2158" s="60"/>
      <c r="SXU2158" s="60"/>
      <c r="SXV2158" s="60"/>
      <c r="SXW2158" s="60"/>
      <c r="SXX2158" s="60"/>
      <c r="SXY2158" s="60"/>
      <c r="SXZ2158" s="60"/>
      <c r="SYA2158" s="60"/>
      <c r="SYB2158" s="60"/>
      <c r="SYC2158" s="60"/>
      <c r="SYD2158" s="60"/>
      <c r="SYE2158" s="60"/>
      <c r="SYF2158" s="60"/>
      <c r="SYG2158" s="60"/>
      <c r="SYH2158" s="60"/>
      <c r="SYI2158" s="60"/>
      <c r="SYJ2158" s="60"/>
      <c r="SYK2158" s="60"/>
      <c r="SYL2158" s="60"/>
      <c r="SYM2158" s="60"/>
      <c r="SYN2158" s="60"/>
      <c r="SYO2158" s="60"/>
      <c r="SYP2158" s="60"/>
      <c r="SYQ2158" s="60"/>
      <c r="SYR2158" s="60"/>
      <c r="SYS2158" s="60"/>
      <c r="SYT2158" s="60"/>
      <c r="SYU2158" s="60"/>
      <c r="SYV2158" s="60"/>
      <c r="SYW2158" s="60"/>
      <c r="SYX2158" s="60"/>
      <c r="SYY2158" s="60"/>
      <c r="SYZ2158" s="60"/>
      <c r="SZA2158" s="60"/>
      <c r="SZB2158" s="60"/>
      <c r="SZC2158" s="60"/>
      <c r="SZD2158" s="60"/>
      <c r="SZE2158" s="60"/>
      <c r="SZF2158" s="60"/>
      <c r="SZG2158" s="60"/>
      <c r="SZH2158" s="60"/>
      <c r="SZI2158" s="60"/>
      <c r="SZJ2158" s="60"/>
      <c r="SZK2158" s="60"/>
      <c r="SZL2158" s="60"/>
      <c r="SZM2158" s="60"/>
      <c r="SZN2158" s="60"/>
      <c r="SZO2158" s="60"/>
      <c r="SZP2158" s="60"/>
      <c r="SZQ2158" s="60"/>
      <c r="SZR2158" s="60"/>
      <c r="SZS2158" s="60"/>
      <c r="SZT2158" s="60"/>
      <c r="SZU2158" s="60"/>
      <c r="SZV2158" s="60"/>
      <c r="SZW2158" s="60"/>
      <c r="SZX2158" s="60"/>
      <c r="SZY2158" s="60"/>
      <c r="SZZ2158" s="60"/>
      <c r="TAA2158" s="60"/>
      <c r="TAB2158" s="60"/>
      <c r="TAC2158" s="60"/>
      <c r="TAD2158" s="60"/>
      <c r="TAE2158" s="60"/>
      <c r="TAF2158" s="60"/>
      <c r="TAG2158" s="60"/>
      <c r="TAH2158" s="60"/>
      <c r="TAI2158" s="60"/>
      <c r="TAJ2158" s="60"/>
      <c r="TAK2158" s="60"/>
      <c r="TAL2158" s="60"/>
      <c r="TAM2158" s="60"/>
      <c r="TAN2158" s="60"/>
      <c r="TAO2158" s="60"/>
      <c r="TAP2158" s="60"/>
      <c r="TAQ2158" s="60"/>
      <c r="TAR2158" s="60"/>
      <c r="TAS2158" s="60"/>
      <c r="TAT2158" s="60"/>
      <c r="TAU2158" s="60"/>
      <c r="TAV2158" s="60"/>
      <c r="TAW2158" s="60"/>
      <c r="TAX2158" s="60"/>
      <c r="TAY2158" s="60"/>
      <c r="TAZ2158" s="60"/>
      <c r="TBA2158" s="60"/>
      <c r="TBB2158" s="60"/>
      <c r="TBC2158" s="60"/>
      <c r="TBD2158" s="60"/>
      <c r="TBE2158" s="60"/>
      <c r="TBF2158" s="60"/>
      <c r="TBG2158" s="60"/>
      <c r="TBH2158" s="60"/>
      <c r="TBI2158" s="60"/>
      <c r="TBJ2158" s="60"/>
      <c r="TBK2158" s="60"/>
      <c r="TBL2158" s="60"/>
      <c r="TBM2158" s="60"/>
      <c r="TBN2158" s="60"/>
      <c r="TBO2158" s="60"/>
      <c r="TBP2158" s="60"/>
      <c r="TBQ2158" s="60"/>
      <c r="TBR2158" s="60"/>
      <c r="TBS2158" s="60"/>
      <c r="TBT2158" s="60"/>
      <c r="TBU2158" s="60"/>
      <c r="TBV2158" s="60"/>
      <c r="TBW2158" s="60"/>
      <c r="TBX2158" s="60"/>
      <c r="TBY2158" s="60"/>
      <c r="TBZ2158" s="60"/>
      <c r="TCA2158" s="60"/>
      <c r="TCB2158" s="60"/>
      <c r="TCC2158" s="60"/>
      <c r="TCD2158" s="60"/>
      <c r="TCE2158" s="60"/>
      <c r="TCF2158" s="60"/>
      <c r="TCG2158" s="60"/>
      <c r="TCH2158" s="60"/>
      <c r="TCI2158" s="60"/>
      <c r="TCJ2158" s="60"/>
      <c r="TCK2158" s="60"/>
      <c r="TCL2158" s="60"/>
      <c r="TCM2158" s="60"/>
      <c r="TCN2158" s="60"/>
      <c r="TCO2158" s="60"/>
      <c r="TCP2158" s="60"/>
      <c r="TCQ2158" s="60"/>
      <c r="TCR2158" s="60"/>
      <c r="TCS2158" s="60"/>
      <c r="TCT2158" s="60"/>
      <c r="TCU2158" s="60"/>
      <c r="TCV2158" s="60"/>
      <c r="TCW2158" s="60"/>
      <c r="TCX2158" s="60"/>
      <c r="TCY2158" s="60"/>
      <c r="TCZ2158" s="60"/>
      <c r="TDA2158" s="60"/>
      <c r="TDB2158" s="60"/>
      <c r="TDC2158" s="60"/>
      <c r="TDD2158" s="60"/>
      <c r="TDE2158" s="60"/>
      <c r="TDF2158" s="60"/>
      <c r="TDG2158" s="60"/>
      <c r="TDH2158" s="60"/>
      <c r="TDI2158" s="60"/>
      <c r="TDJ2158" s="60"/>
      <c r="TDK2158" s="60"/>
      <c r="TDL2158" s="60"/>
      <c r="TDM2158" s="60"/>
      <c r="TDN2158" s="60"/>
      <c r="TDO2158" s="60"/>
      <c r="TDP2158" s="60"/>
      <c r="TDQ2158" s="60"/>
      <c r="TDR2158" s="60"/>
      <c r="TDS2158" s="60"/>
      <c r="TDT2158" s="60"/>
      <c r="TDU2158" s="60"/>
      <c r="TDV2158" s="60"/>
      <c r="TDW2158" s="60"/>
      <c r="TDX2158" s="60"/>
      <c r="TDY2158" s="60"/>
      <c r="TDZ2158" s="60"/>
      <c r="TEA2158" s="60"/>
      <c r="TEB2158" s="60"/>
      <c r="TEC2158" s="60"/>
      <c r="TED2158" s="60"/>
      <c r="TEE2158" s="60"/>
      <c r="TEF2158" s="60"/>
      <c r="TEG2158" s="60"/>
      <c r="TEH2158" s="60"/>
      <c r="TEI2158" s="60"/>
      <c r="TEJ2158" s="60"/>
      <c r="TEK2158" s="60"/>
      <c r="TEL2158" s="60"/>
      <c r="TEM2158" s="60"/>
      <c r="TEN2158" s="60"/>
      <c r="TEO2158" s="60"/>
      <c r="TEP2158" s="60"/>
      <c r="TEQ2158" s="60"/>
      <c r="TER2158" s="60"/>
      <c r="TES2158" s="60"/>
      <c r="TET2158" s="60"/>
      <c r="TEU2158" s="60"/>
      <c r="TEV2158" s="60"/>
      <c r="TEW2158" s="60"/>
      <c r="TEX2158" s="60"/>
      <c r="TEY2158" s="60"/>
      <c r="TEZ2158" s="60"/>
      <c r="TFA2158" s="60"/>
      <c r="TFB2158" s="60"/>
      <c r="TFC2158" s="60"/>
      <c r="TFD2158" s="60"/>
      <c r="TFE2158" s="60"/>
      <c r="TFF2158" s="60"/>
      <c r="TFG2158" s="60"/>
      <c r="TFH2158" s="60"/>
      <c r="TFI2158" s="60"/>
      <c r="TFJ2158" s="60"/>
      <c r="TFK2158" s="60"/>
      <c r="TFL2158" s="60"/>
      <c r="TFM2158" s="60"/>
      <c r="TFN2158" s="60"/>
      <c r="TFO2158" s="60"/>
      <c r="TFP2158" s="60"/>
      <c r="TFQ2158" s="60"/>
      <c r="TFR2158" s="60"/>
      <c r="TFS2158" s="60"/>
      <c r="TFT2158" s="60"/>
      <c r="TFU2158" s="60"/>
      <c r="TFV2158" s="60"/>
      <c r="TFW2158" s="60"/>
      <c r="TFX2158" s="60"/>
      <c r="TFY2158" s="60"/>
      <c r="TFZ2158" s="60"/>
      <c r="TGA2158" s="60"/>
      <c r="TGB2158" s="60"/>
      <c r="TGC2158" s="60"/>
      <c r="TGD2158" s="60"/>
      <c r="TGE2158" s="60"/>
      <c r="TGF2158" s="60"/>
      <c r="TGG2158" s="60"/>
      <c r="TGH2158" s="60"/>
      <c r="TGI2158" s="60"/>
      <c r="TGJ2158" s="60"/>
      <c r="TGK2158" s="60"/>
      <c r="TGL2158" s="60"/>
      <c r="TGM2158" s="60"/>
      <c r="TGN2158" s="60"/>
      <c r="TGO2158" s="60"/>
      <c r="TGP2158" s="60"/>
      <c r="TGQ2158" s="60"/>
      <c r="TGR2158" s="60"/>
      <c r="TGS2158" s="60"/>
      <c r="TGT2158" s="60"/>
      <c r="TGU2158" s="60"/>
      <c r="TGV2158" s="60"/>
      <c r="TGW2158" s="60"/>
      <c r="TGX2158" s="60"/>
      <c r="TGY2158" s="60"/>
      <c r="TGZ2158" s="60"/>
      <c r="THA2158" s="60"/>
      <c r="THB2158" s="60"/>
      <c r="THC2158" s="60"/>
      <c r="THD2158" s="60"/>
      <c r="THE2158" s="60"/>
      <c r="THF2158" s="60"/>
      <c r="THG2158" s="60"/>
      <c r="THH2158" s="60"/>
      <c r="THI2158" s="60"/>
      <c r="THJ2158" s="60"/>
      <c r="THK2158" s="60"/>
      <c r="THL2158" s="60"/>
      <c r="THM2158" s="60"/>
      <c r="THN2158" s="60"/>
      <c r="THO2158" s="60"/>
      <c r="THP2158" s="60"/>
      <c r="THQ2158" s="60"/>
      <c r="THR2158" s="60"/>
      <c r="THS2158" s="60"/>
      <c r="THT2158" s="60"/>
      <c r="THU2158" s="60"/>
      <c r="THV2158" s="60"/>
      <c r="THW2158" s="60"/>
      <c r="THX2158" s="60"/>
      <c r="THY2158" s="60"/>
      <c r="THZ2158" s="60"/>
      <c r="TIA2158" s="60"/>
      <c r="TIB2158" s="60"/>
      <c r="TIC2158" s="60"/>
      <c r="TID2158" s="60"/>
      <c r="TIE2158" s="60"/>
      <c r="TIF2158" s="60"/>
      <c r="TIG2158" s="60"/>
      <c r="TIH2158" s="60"/>
      <c r="TII2158" s="60"/>
      <c r="TIJ2158" s="60"/>
      <c r="TIK2158" s="60"/>
      <c r="TIL2158" s="60"/>
      <c r="TIM2158" s="60"/>
      <c r="TIN2158" s="60"/>
      <c r="TIO2158" s="60"/>
      <c r="TIP2158" s="60"/>
      <c r="TIQ2158" s="60"/>
      <c r="TIR2158" s="60"/>
      <c r="TIS2158" s="60"/>
      <c r="TIT2158" s="60"/>
      <c r="TIU2158" s="60"/>
      <c r="TIV2158" s="60"/>
      <c r="TIW2158" s="60"/>
      <c r="TIX2158" s="60"/>
      <c r="TIY2158" s="60"/>
      <c r="TIZ2158" s="60"/>
      <c r="TJA2158" s="60"/>
      <c r="TJB2158" s="60"/>
      <c r="TJC2158" s="60"/>
      <c r="TJD2158" s="60"/>
      <c r="TJE2158" s="60"/>
      <c r="TJF2158" s="60"/>
      <c r="TJG2158" s="60"/>
      <c r="TJH2158" s="60"/>
      <c r="TJI2158" s="60"/>
      <c r="TJJ2158" s="60"/>
      <c r="TJK2158" s="60"/>
      <c r="TJL2158" s="60"/>
      <c r="TJM2158" s="60"/>
      <c r="TJN2158" s="60"/>
      <c r="TJO2158" s="60"/>
      <c r="TJP2158" s="60"/>
      <c r="TJQ2158" s="60"/>
      <c r="TJR2158" s="60"/>
      <c r="TJS2158" s="60"/>
      <c r="TJT2158" s="60"/>
      <c r="TJU2158" s="60"/>
      <c r="TJV2158" s="60"/>
      <c r="TJW2158" s="60"/>
      <c r="TJX2158" s="60"/>
      <c r="TJY2158" s="60"/>
      <c r="TJZ2158" s="60"/>
      <c r="TKA2158" s="60"/>
      <c r="TKB2158" s="60"/>
      <c r="TKC2158" s="60"/>
      <c r="TKD2158" s="60"/>
      <c r="TKE2158" s="60"/>
      <c r="TKF2158" s="60"/>
      <c r="TKG2158" s="60"/>
      <c r="TKH2158" s="60"/>
      <c r="TKI2158" s="60"/>
      <c r="TKJ2158" s="60"/>
      <c r="TKK2158" s="60"/>
      <c r="TKL2158" s="60"/>
      <c r="TKM2158" s="60"/>
      <c r="TKN2158" s="60"/>
      <c r="TKO2158" s="60"/>
      <c r="TKP2158" s="60"/>
      <c r="TKQ2158" s="60"/>
      <c r="TKR2158" s="60"/>
      <c r="TKS2158" s="60"/>
      <c r="TKT2158" s="60"/>
      <c r="TKU2158" s="60"/>
      <c r="TKV2158" s="60"/>
      <c r="TKW2158" s="60"/>
      <c r="TKX2158" s="60"/>
      <c r="TKY2158" s="60"/>
      <c r="TKZ2158" s="60"/>
      <c r="TLA2158" s="60"/>
      <c r="TLB2158" s="60"/>
      <c r="TLC2158" s="60"/>
      <c r="TLD2158" s="60"/>
      <c r="TLE2158" s="60"/>
      <c r="TLF2158" s="60"/>
      <c r="TLG2158" s="60"/>
      <c r="TLH2158" s="60"/>
      <c r="TLI2158" s="60"/>
      <c r="TLJ2158" s="60"/>
      <c r="TLK2158" s="60"/>
      <c r="TLL2158" s="60"/>
      <c r="TLM2158" s="60"/>
      <c r="TLN2158" s="60"/>
      <c r="TLO2158" s="60"/>
      <c r="TLP2158" s="60"/>
      <c r="TLQ2158" s="60"/>
      <c r="TLR2158" s="60"/>
      <c r="TLS2158" s="60"/>
      <c r="TLT2158" s="60"/>
      <c r="TLU2158" s="60"/>
      <c r="TLV2158" s="60"/>
      <c r="TLW2158" s="60"/>
      <c r="TLX2158" s="60"/>
      <c r="TLY2158" s="60"/>
      <c r="TLZ2158" s="60"/>
      <c r="TMA2158" s="60"/>
      <c r="TMB2158" s="60"/>
      <c r="TMC2158" s="60"/>
      <c r="TMD2158" s="60"/>
      <c r="TME2158" s="60"/>
      <c r="TMF2158" s="60"/>
      <c r="TMG2158" s="60"/>
      <c r="TMH2158" s="60"/>
      <c r="TMI2158" s="60"/>
      <c r="TMJ2158" s="60"/>
      <c r="TMK2158" s="60"/>
      <c r="TML2158" s="60"/>
      <c r="TMM2158" s="60"/>
      <c r="TMN2158" s="60"/>
      <c r="TMO2158" s="60"/>
      <c r="TMP2158" s="60"/>
      <c r="TMQ2158" s="60"/>
      <c r="TMR2158" s="60"/>
      <c r="TMS2158" s="60"/>
      <c r="TMT2158" s="60"/>
      <c r="TMU2158" s="60"/>
      <c r="TMV2158" s="60"/>
      <c r="TMW2158" s="60"/>
      <c r="TMX2158" s="60"/>
      <c r="TMY2158" s="60"/>
      <c r="TMZ2158" s="60"/>
      <c r="TNA2158" s="60"/>
      <c r="TNB2158" s="60"/>
      <c r="TNC2158" s="60"/>
      <c r="TND2158" s="60"/>
      <c r="TNE2158" s="60"/>
      <c r="TNF2158" s="60"/>
      <c r="TNG2158" s="60"/>
      <c r="TNH2158" s="60"/>
      <c r="TNI2158" s="60"/>
      <c r="TNJ2158" s="60"/>
      <c r="TNK2158" s="60"/>
      <c r="TNL2158" s="60"/>
      <c r="TNM2158" s="60"/>
      <c r="TNN2158" s="60"/>
      <c r="TNO2158" s="60"/>
      <c r="TNP2158" s="60"/>
      <c r="TNQ2158" s="60"/>
      <c r="TNR2158" s="60"/>
      <c r="TNS2158" s="60"/>
      <c r="TNT2158" s="60"/>
      <c r="TNU2158" s="60"/>
      <c r="TNV2158" s="60"/>
      <c r="TNW2158" s="60"/>
      <c r="TNX2158" s="60"/>
      <c r="TNY2158" s="60"/>
      <c r="TNZ2158" s="60"/>
      <c r="TOA2158" s="60"/>
      <c r="TOB2158" s="60"/>
      <c r="TOC2158" s="60"/>
      <c r="TOD2158" s="60"/>
      <c r="TOE2158" s="60"/>
      <c r="TOF2158" s="60"/>
      <c r="TOG2158" s="60"/>
      <c r="TOH2158" s="60"/>
      <c r="TOI2158" s="60"/>
      <c r="TOJ2158" s="60"/>
      <c r="TOK2158" s="60"/>
      <c r="TOL2158" s="60"/>
      <c r="TOM2158" s="60"/>
      <c r="TON2158" s="60"/>
      <c r="TOO2158" s="60"/>
      <c r="TOP2158" s="60"/>
      <c r="TOQ2158" s="60"/>
      <c r="TOR2158" s="60"/>
      <c r="TOS2158" s="60"/>
      <c r="TOT2158" s="60"/>
      <c r="TOU2158" s="60"/>
      <c r="TOV2158" s="60"/>
      <c r="TOW2158" s="60"/>
      <c r="TOX2158" s="60"/>
      <c r="TOY2158" s="60"/>
      <c r="TOZ2158" s="60"/>
      <c r="TPA2158" s="60"/>
      <c r="TPB2158" s="60"/>
      <c r="TPC2158" s="60"/>
      <c r="TPD2158" s="60"/>
      <c r="TPE2158" s="60"/>
      <c r="TPF2158" s="60"/>
      <c r="TPG2158" s="60"/>
      <c r="TPH2158" s="60"/>
      <c r="TPI2158" s="60"/>
      <c r="TPJ2158" s="60"/>
      <c r="TPK2158" s="60"/>
      <c r="TPL2158" s="60"/>
      <c r="TPM2158" s="60"/>
      <c r="TPN2158" s="60"/>
      <c r="TPO2158" s="60"/>
      <c r="TPP2158" s="60"/>
      <c r="TPQ2158" s="60"/>
      <c r="TPR2158" s="60"/>
      <c r="TPS2158" s="60"/>
      <c r="TPT2158" s="60"/>
      <c r="TPU2158" s="60"/>
      <c r="TPV2158" s="60"/>
      <c r="TPW2158" s="60"/>
      <c r="TPX2158" s="60"/>
      <c r="TPY2158" s="60"/>
      <c r="TPZ2158" s="60"/>
      <c r="TQA2158" s="60"/>
      <c r="TQB2158" s="60"/>
      <c r="TQC2158" s="60"/>
      <c r="TQD2158" s="60"/>
      <c r="TQE2158" s="60"/>
      <c r="TQF2158" s="60"/>
      <c r="TQG2158" s="60"/>
      <c r="TQH2158" s="60"/>
      <c r="TQI2158" s="60"/>
      <c r="TQJ2158" s="60"/>
      <c r="TQK2158" s="60"/>
      <c r="TQL2158" s="60"/>
      <c r="TQM2158" s="60"/>
      <c r="TQN2158" s="60"/>
      <c r="TQO2158" s="60"/>
      <c r="TQP2158" s="60"/>
      <c r="TQQ2158" s="60"/>
      <c r="TQR2158" s="60"/>
      <c r="TQS2158" s="60"/>
      <c r="TQT2158" s="60"/>
      <c r="TQU2158" s="60"/>
      <c r="TQV2158" s="60"/>
      <c r="TQW2158" s="60"/>
      <c r="TQX2158" s="60"/>
      <c r="TQY2158" s="60"/>
      <c r="TQZ2158" s="60"/>
      <c r="TRA2158" s="60"/>
      <c r="TRB2158" s="60"/>
      <c r="TRC2158" s="60"/>
      <c r="TRD2158" s="60"/>
      <c r="TRE2158" s="60"/>
      <c r="TRF2158" s="60"/>
      <c r="TRG2158" s="60"/>
      <c r="TRH2158" s="60"/>
      <c r="TRI2158" s="60"/>
      <c r="TRJ2158" s="60"/>
      <c r="TRK2158" s="60"/>
      <c r="TRL2158" s="60"/>
      <c r="TRM2158" s="60"/>
      <c r="TRN2158" s="60"/>
      <c r="TRO2158" s="60"/>
      <c r="TRP2158" s="60"/>
      <c r="TRQ2158" s="60"/>
      <c r="TRR2158" s="60"/>
      <c r="TRS2158" s="60"/>
      <c r="TRT2158" s="60"/>
      <c r="TRU2158" s="60"/>
      <c r="TRV2158" s="60"/>
      <c r="TRW2158" s="60"/>
      <c r="TRX2158" s="60"/>
      <c r="TRY2158" s="60"/>
      <c r="TRZ2158" s="60"/>
      <c r="TSA2158" s="60"/>
      <c r="TSB2158" s="60"/>
      <c r="TSC2158" s="60"/>
      <c r="TSD2158" s="60"/>
      <c r="TSE2158" s="60"/>
      <c r="TSF2158" s="60"/>
      <c r="TSG2158" s="60"/>
      <c r="TSH2158" s="60"/>
      <c r="TSI2158" s="60"/>
      <c r="TSJ2158" s="60"/>
      <c r="TSK2158" s="60"/>
      <c r="TSL2158" s="60"/>
      <c r="TSM2158" s="60"/>
      <c r="TSN2158" s="60"/>
      <c r="TSO2158" s="60"/>
      <c r="TSP2158" s="60"/>
      <c r="TSQ2158" s="60"/>
      <c r="TSR2158" s="60"/>
      <c r="TSS2158" s="60"/>
      <c r="TST2158" s="60"/>
      <c r="TSU2158" s="60"/>
      <c r="TSV2158" s="60"/>
      <c r="TSW2158" s="60"/>
      <c r="TSX2158" s="60"/>
      <c r="TSY2158" s="60"/>
      <c r="TSZ2158" s="60"/>
      <c r="TTA2158" s="60"/>
      <c r="TTB2158" s="60"/>
      <c r="TTC2158" s="60"/>
      <c r="TTD2158" s="60"/>
      <c r="TTE2158" s="60"/>
      <c r="TTF2158" s="60"/>
      <c r="TTG2158" s="60"/>
      <c r="TTH2158" s="60"/>
      <c r="TTI2158" s="60"/>
      <c r="TTJ2158" s="60"/>
      <c r="TTK2158" s="60"/>
      <c r="TTL2158" s="60"/>
      <c r="TTM2158" s="60"/>
      <c r="TTN2158" s="60"/>
      <c r="TTO2158" s="60"/>
      <c r="TTP2158" s="60"/>
      <c r="TTQ2158" s="60"/>
      <c r="TTR2158" s="60"/>
      <c r="TTS2158" s="60"/>
      <c r="TTT2158" s="60"/>
      <c r="TTU2158" s="60"/>
      <c r="TTV2158" s="60"/>
      <c r="TTW2158" s="60"/>
      <c r="TTX2158" s="60"/>
      <c r="TTY2158" s="60"/>
      <c r="TTZ2158" s="60"/>
      <c r="TUA2158" s="60"/>
      <c r="TUB2158" s="60"/>
      <c r="TUC2158" s="60"/>
      <c r="TUD2158" s="60"/>
      <c r="TUE2158" s="60"/>
      <c r="TUF2158" s="60"/>
      <c r="TUG2158" s="60"/>
      <c r="TUH2158" s="60"/>
      <c r="TUI2158" s="60"/>
      <c r="TUJ2158" s="60"/>
      <c r="TUK2158" s="60"/>
      <c r="TUL2158" s="60"/>
      <c r="TUM2158" s="60"/>
      <c r="TUN2158" s="60"/>
      <c r="TUO2158" s="60"/>
      <c r="TUP2158" s="60"/>
      <c r="TUQ2158" s="60"/>
      <c r="TUR2158" s="60"/>
      <c r="TUS2158" s="60"/>
      <c r="TUT2158" s="60"/>
      <c r="TUU2158" s="60"/>
      <c r="TUV2158" s="60"/>
      <c r="TUW2158" s="60"/>
      <c r="TUX2158" s="60"/>
      <c r="TUY2158" s="60"/>
      <c r="TUZ2158" s="60"/>
      <c r="TVA2158" s="60"/>
      <c r="TVB2158" s="60"/>
      <c r="TVC2158" s="60"/>
      <c r="TVD2158" s="60"/>
      <c r="TVE2158" s="60"/>
      <c r="TVF2158" s="60"/>
      <c r="TVG2158" s="60"/>
      <c r="TVH2158" s="60"/>
      <c r="TVI2158" s="60"/>
      <c r="TVJ2158" s="60"/>
      <c r="TVK2158" s="60"/>
      <c r="TVL2158" s="60"/>
      <c r="TVM2158" s="60"/>
      <c r="TVN2158" s="60"/>
      <c r="TVO2158" s="60"/>
      <c r="TVP2158" s="60"/>
      <c r="TVQ2158" s="60"/>
      <c r="TVR2158" s="60"/>
      <c r="TVS2158" s="60"/>
      <c r="TVT2158" s="60"/>
      <c r="TVU2158" s="60"/>
      <c r="TVV2158" s="60"/>
      <c r="TVW2158" s="60"/>
      <c r="TVX2158" s="60"/>
      <c r="TVY2158" s="60"/>
      <c r="TVZ2158" s="60"/>
      <c r="TWA2158" s="60"/>
      <c r="TWB2158" s="60"/>
      <c r="TWC2158" s="60"/>
      <c r="TWD2158" s="60"/>
      <c r="TWE2158" s="60"/>
      <c r="TWF2158" s="60"/>
      <c r="TWG2158" s="60"/>
      <c r="TWH2158" s="60"/>
      <c r="TWI2158" s="60"/>
      <c r="TWJ2158" s="60"/>
      <c r="TWK2158" s="60"/>
      <c r="TWL2158" s="60"/>
      <c r="TWM2158" s="60"/>
      <c r="TWN2158" s="60"/>
      <c r="TWO2158" s="60"/>
      <c r="TWP2158" s="60"/>
      <c r="TWQ2158" s="60"/>
      <c r="TWR2158" s="60"/>
      <c r="TWS2158" s="60"/>
      <c r="TWT2158" s="60"/>
      <c r="TWU2158" s="60"/>
      <c r="TWV2158" s="60"/>
      <c r="TWW2158" s="60"/>
      <c r="TWX2158" s="60"/>
      <c r="TWY2158" s="60"/>
      <c r="TWZ2158" s="60"/>
      <c r="TXA2158" s="60"/>
      <c r="TXB2158" s="60"/>
      <c r="TXC2158" s="60"/>
      <c r="TXD2158" s="60"/>
      <c r="TXE2158" s="60"/>
      <c r="TXF2158" s="60"/>
      <c r="TXG2158" s="60"/>
      <c r="TXH2158" s="60"/>
      <c r="TXI2158" s="60"/>
      <c r="TXJ2158" s="60"/>
      <c r="TXK2158" s="60"/>
      <c r="TXL2158" s="60"/>
      <c r="TXM2158" s="60"/>
      <c r="TXN2158" s="60"/>
      <c r="TXO2158" s="60"/>
      <c r="TXP2158" s="60"/>
      <c r="TXQ2158" s="60"/>
      <c r="TXR2158" s="60"/>
      <c r="TXS2158" s="60"/>
      <c r="TXT2158" s="60"/>
      <c r="TXU2158" s="60"/>
      <c r="TXV2158" s="60"/>
      <c r="TXW2158" s="60"/>
      <c r="TXX2158" s="60"/>
      <c r="TXY2158" s="60"/>
      <c r="TXZ2158" s="60"/>
      <c r="TYA2158" s="60"/>
      <c r="TYB2158" s="60"/>
      <c r="TYC2158" s="60"/>
      <c r="TYD2158" s="60"/>
      <c r="TYE2158" s="60"/>
      <c r="TYF2158" s="60"/>
      <c r="TYG2158" s="60"/>
      <c r="TYH2158" s="60"/>
      <c r="TYI2158" s="60"/>
      <c r="TYJ2158" s="60"/>
      <c r="TYK2158" s="60"/>
      <c r="TYL2158" s="60"/>
      <c r="TYM2158" s="60"/>
      <c r="TYN2158" s="60"/>
      <c r="TYO2158" s="60"/>
      <c r="TYP2158" s="60"/>
      <c r="TYQ2158" s="60"/>
      <c r="TYR2158" s="60"/>
      <c r="TYS2158" s="60"/>
      <c r="TYT2158" s="60"/>
      <c r="TYU2158" s="60"/>
      <c r="TYV2158" s="60"/>
      <c r="TYW2158" s="60"/>
      <c r="TYX2158" s="60"/>
      <c r="TYY2158" s="60"/>
      <c r="TYZ2158" s="60"/>
      <c r="TZA2158" s="60"/>
      <c r="TZB2158" s="60"/>
      <c r="TZC2158" s="60"/>
      <c r="TZD2158" s="60"/>
      <c r="TZE2158" s="60"/>
      <c r="TZF2158" s="60"/>
      <c r="TZG2158" s="60"/>
      <c r="TZH2158" s="60"/>
      <c r="TZI2158" s="60"/>
      <c r="TZJ2158" s="60"/>
      <c r="TZK2158" s="60"/>
      <c r="TZL2158" s="60"/>
      <c r="TZM2158" s="60"/>
      <c r="TZN2158" s="60"/>
      <c r="TZO2158" s="60"/>
      <c r="TZP2158" s="60"/>
      <c r="TZQ2158" s="60"/>
      <c r="TZR2158" s="60"/>
      <c r="TZS2158" s="60"/>
      <c r="TZT2158" s="60"/>
      <c r="TZU2158" s="60"/>
      <c r="TZV2158" s="60"/>
      <c r="TZW2158" s="60"/>
      <c r="TZX2158" s="60"/>
      <c r="TZY2158" s="60"/>
      <c r="TZZ2158" s="60"/>
      <c r="UAA2158" s="60"/>
      <c r="UAB2158" s="60"/>
      <c r="UAC2158" s="60"/>
      <c r="UAD2158" s="60"/>
      <c r="UAE2158" s="60"/>
      <c r="UAF2158" s="60"/>
      <c r="UAG2158" s="60"/>
      <c r="UAH2158" s="60"/>
      <c r="UAI2158" s="60"/>
      <c r="UAJ2158" s="60"/>
      <c r="UAK2158" s="60"/>
      <c r="UAL2158" s="60"/>
      <c r="UAM2158" s="60"/>
      <c r="UAN2158" s="60"/>
      <c r="UAO2158" s="60"/>
      <c r="UAP2158" s="60"/>
      <c r="UAQ2158" s="60"/>
      <c r="UAR2158" s="60"/>
      <c r="UAS2158" s="60"/>
      <c r="UAT2158" s="60"/>
      <c r="UAU2158" s="60"/>
      <c r="UAV2158" s="60"/>
      <c r="UAW2158" s="60"/>
      <c r="UAX2158" s="60"/>
      <c r="UAY2158" s="60"/>
      <c r="UAZ2158" s="60"/>
      <c r="UBA2158" s="60"/>
      <c r="UBB2158" s="60"/>
      <c r="UBC2158" s="60"/>
      <c r="UBD2158" s="60"/>
      <c r="UBE2158" s="60"/>
      <c r="UBF2158" s="60"/>
      <c r="UBG2158" s="60"/>
      <c r="UBH2158" s="60"/>
      <c r="UBI2158" s="60"/>
      <c r="UBJ2158" s="60"/>
      <c r="UBK2158" s="60"/>
      <c r="UBL2158" s="60"/>
      <c r="UBM2158" s="60"/>
      <c r="UBN2158" s="60"/>
      <c r="UBO2158" s="60"/>
      <c r="UBP2158" s="60"/>
      <c r="UBQ2158" s="60"/>
      <c r="UBR2158" s="60"/>
      <c r="UBS2158" s="60"/>
      <c r="UBT2158" s="60"/>
      <c r="UBU2158" s="60"/>
      <c r="UBV2158" s="60"/>
      <c r="UBW2158" s="60"/>
      <c r="UBX2158" s="60"/>
      <c r="UBY2158" s="60"/>
      <c r="UBZ2158" s="60"/>
      <c r="UCA2158" s="60"/>
      <c r="UCB2158" s="60"/>
      <c r="UCC2158" s="60"/>
      <c r="UCD2158" s="60"/>
      <c r="UCE2158" s="60"/>
      <c r="UCF2158" s="60"/>
      <c r="UCG2158" s="60"/>
      <c r="UCH2158" s="60"/>
      <c r="UCI2158" s="60"/>
      <c r="UCJ2158" s="60"/>
      <c r="UCK2158" s="60"/>
      <c r="UCL2158" s="60"/>
      <c r="UCM2158" s="60"/>
      <c r="UCN2158" s="60"/>
      <c r="UCO2158" s="60"/>
      <c r="UCP2158" s="60"/>
      <c r="UCQ2158" s="60"/>
      <c r="UCR2158" s="60"/>
      <c r="UCS2158" s="60"/>
      <c r="UCT2158" s="60"/>
      <c r="UCU2158" s="60"/>
      <c r="UCV2158" s="60"/>
      <c r="UCW2158" s="60"/>
      <c r="UCX2158" s="60"/>
      <c r="UCY2158" s="60"/>
      <c r="UCZ2158" s="60"/>
      <c r="UDA2158" s="60"/>
      <c r="UDB2158" s="60"/>
      <c r="UDC2158" s="60"/>
      <c r="UDD2158" s="60"/>
      <c r="UDE2158" s="60"/>
      <c r="UDF2158" s="60"/>
      <c r="UDG2158" s="60"/>
      <c r="UDH2158" s="60"/>
      <c r="UDI2158" s="60"/>
      <c r="UDJ2158" s="60"/>
      <c r="UDK2158" s="60"/>
      <c r="UDL2158" s="60"/>
      <c r="UDM2158" s="60"/>
      <c r="UDN2158" s="60"/>
      <c r="UDO2158" s="60"/>
      <c r="UDP2158" s="60"/>
      <c r="UDQ2158" s="60"/>
      <c r="UDR2158" s="60"/>
      <c r="UDS2158" s="60"/>
      <c r="UDT2158" s="60"/>
      <c r="UDU2158" s="60"/>
      <c r="UDV2158" s="60"/>
      <c r="UDW2158" s="60"/>
      <c r="UDX2158" s="60"/>
      <c r="UDY2158" s="60"/>
      <c r="UDZ2158" s="60"/>
      <c r="UEA2158" s="60"/>
      <c r="UEB2158" s="60"/>
      <c r="UEC2158" s="60"/>
      <c r="UED2158" s="60"/>
      <c r="UEE2158" s="60"/>
      <c r="UEF2158" s="60"/>
      <c r="UEG2158" s="60"/>
      <c r="UEH2158" s="60"/>
      <c r="UEI2158" s="60"/>
      <c r="UEJ2158" s="60"/>
      <c r="UEK2158" s="60"/>
      <c r="UEL2158" s="60"/>
      <c r="UEM2158" s="60"/>
      <c r="UEN2158" s="60"/>
      <c r="UEO2158" s="60"/>
      <c r="UEP2158" s="60"/>
      <c r="UEQ2158" s="60"/>
      <c r="UER2158" s="60"/>
      <c r="UES2158" s="60"/>
      <c r="UET2158" s="60"/>
      <c r="UEU2158" s="60"/>
      <c r="UEV2158" s="60"/>
      <c r="UEW2158" s="60"/>
      <c r="UEX2158" s="60"/>
      <c r="UEY2158" s="60"/>
      <c r="UEZ2158" s="60"/>
      <c r="UFA2158" s="60"/>
      <c r="UFB2158" s="60"/>
      <c r="UFC2158" s="60"/>
      <c r="UFD2158" s="60"/>
      <c r="UFE2158" s="60"/>
      <c r="UFF2158" s="60"/>
      <c r="UFG2158" s="60"/>
      <c r="UFH2158" s="60"/>
      <c r="UFI2158" s="60"/>
      <c r="UFJ2158" s="60"/>
      <c r="UFK2158" s="60"/>
      <c r="UFL2158" s="60"/>
      <c r="UFM2158" s="60"/>
      <c r="UFN2158" s="60"/>
      <c r="UFO2158" s="60"/>
      <c r="UFP2158" s="60"/>
      <c r="UFQ2158" s="60"/>
      <c r="UFR2158" s="60"/>
      <c r="UFS2158" s="60"/>
      <c r="UFT2158" s="60"/>
      <c r="UFU2158" s="60"/>
      <c r="UFV2158" s="60"/>
      <c r="UFW2158" s="60"/>
      <c r="UFX2158" s="60"/>
      <c r="UFY2158" s="60"/>
      <c r="UFZ2158" s="60"/>
      <c r="UGA2158" s="60"/>
      <c r="UGB2158" s="60"/>
      <c r="UGC2158" s="60"/>
      <c r="UGD2158" s="60"/>
      <c r="UGE2158" s="60"/>
      <c r="UGF2158" s="60"/>
      <c r="UGG2158" s="60"/>
      <c r="UGH2158" s="60"/>
      <c r="UGI2158" s="60"/>
      <c r="UGJ2158" s="60"/>
      <c r="UGK2158" s="60"/>
      <c r="UGL2158" s="60"/>
      <c r="UGM2158" s="60"/>
      <c r="UGN2158" s="60"/>
      <c r="UGO2158" s="60"/>
      <c r="UGP2158" s="60"/>
      <c r="UGQ2158" s="60"/>
      <c r="UGR2158" s="60"/>
      <c r="UGS2158" s="60"/>
      <c r="UGT2158" s="60"/>
      <c r="UGU2158" s="60"/>
      <c r="UGV2158" s="60"/>
      <c r="UGW2158" s="60"/>
      <c r="UGX2158" s="60"/>
      <c r="UGY2158" s="60"/>
      <c r="UGZ2158" s="60"/>
      <c r="UHA2158" s="60"/>
      <c r="UHB2158" s="60"/>
      <c r="UHC2158" s="60"/>
      <c r="UHD2158" s="60"/>
      <c r="UHE2158" s="60"/>
      <c r="UHF2158" s="60"/>
      <c r="UHG2158" s="60"/>
      <c r="UHH2158" s="60"/>
      <c r="UHI2158" s="60"/>
      <c r="UHJ2158" s="60"/>
      <c r="UHK2158" s="60"/>
      <c r="UHL2158" s="60"/>
      <c r="UHM2158" s="60"/>
      <c r="UHN2158" s="60"/>
      <c r="UHO2158" s="60"/>
      <c r="UHP2158" s="60"/>
      <c r="UHQ2158" s="60"/>
      <c r="UHR2158" s="60"/>
      <c r="UHS2158" s="60"/>
      <c r="UHT2158" s="60"/>
      <c r="UHU2158" s="60"/>
      <c r="UHV2158" s="60"/>
      <c r="UHW2158" s="60"/>
      <c r="UHX2158" s="60"/>
      <c r="UHY2158" s="60"/>
      <c r="UHZ2158" s="60"/>
      <c r="UIA2158" s="60"/>
      <c r="UIB2158" s="60"/>
      <c r="UIC2158" s="60"/>
      <c r="UID2158" s="60"/>
      <c r="UIE2158" s="60"/>
      <c r="UIF2158" s="60"/>
      <c r="UIG2158" s="60"/>
      <c r="UIH2158" s="60"/>
      <c r="UII2158" s="60"/>
      <c r="UIJ2158" s="60"/>
      <c r="UIK2158" s="60"/>
      <c r="UIL2158" s="60"/>
      <c r="UIM2158" s="60"/>
      <c r="UIN2158" s="60"/>
      <c r="UIO2158" s="60"/>
      <c r="UIP2158" s="60"/>
      <c r="UIQ2158" s="60"/>
      <c r="UIR2158" s="60"/>
      <c r="UIS2158" s="60"/>
      <c r="UIT2158" s="60"/>
      <c r="UIU2158" s="60"/>
      <c r="UIV2158" s="60"/>
      <c r="UIW2158" s="60"/>
      <c r="UIX2158" s="60"/>
      <c r="UIY2158" s="60"/>
      <c r="UIZ2158" s="60"/>
      <c r="UJA2158" s="60"/>
      <c r="UJB2158" s="60"/>
      <c r="UJC2158" s="60"/>
      <c r="UJD2158" s="60"/>
      <c r="UJE2158" s="60"/>
      <c r="UJF2158" s="60"/>
      <c r="UJG2158" s="60"/>
      <c r="UJH2158" s="60"/>
      <c r="UJI2158" s="60"/>
      <c r="UJJ2158" s="60"/>
      <c r="UJK2158" s="60"/>
      <c r="UJL2158" s="60"/>
      <c r="UJM2158" s="60"/>
      <c r="UJN2158" s="60"/>
      <c r="UJO2158" s="60"/>
      <c r="UJP2158" s="60"/>
      <c r="UJQ2158" s="60"/>
      <c r="UJR2158" s="60"/>
      <c r="UJS2158" s="60"/>
      <c r="UJT2158" s="60"/>
      <c r="UJU2158" s="60"/>
      <c r="UJV2158" s="60"/>
      <c r="UJW2158" s="60"/>
      <c r="UJX2158" s="60"/>
      <c r="UJY2158" s="60"/>
      <c r="UJZ2158" s="60"/>
      <c r="UKA2158" s="60"/>
      <c r="UKB2158" s="60"/>
      <c r="UKC2158" s="60"/>
      <c r="UKD2158" s="60"/>
      <c r="UKE2158" s="60"/>
      <c r="UKF2158" s="60"/>
      <c r="UKG2158" s="60"/>
      <c r="UKH2158" s="60"/>
      <c r="UKI2158" s="60"/>
      <c r="UKJ2158" s="60"/>
      <c r="UKK2158" s="60"/>
      <c r="UKL2158" s="60"/>
      <c r="UKM2158" s="60"/>
      <c r="UKN2158" s="60"/>
      <c r="UKO2158" s="60"/>
      <c r="UKP2158" s="60"/>
      <c r="UKQ2158" s="60"/>
      <c r="UKR2158" s="60"/>
      <c r="UKS2158" s="60"/>
      <c r="UKT2158" s="60"/>
      <c r="UKU2158" s="60"/>
      <c r="UKV2158" s="60"/>
      <c r="UKW2158" s="60"/>
      <c r="UKX2158" s="60"/>
      <c r="UKY2158" s="60"/>
      <c r="UKZ2158" s="60"/>
      <c r="ULA2158" s="60"/>
      <c r="ULB2158" s="60"/>
      <c r="ULC2158" s="60"/>
      <c r="ULD2158" s="60"/>
      <c r="ULE2158" s="60"/>
      <c r="ULF2158" s="60"/>
      <c r="ULG2158" s="60"/>
      <c r="ULH2158" s="60"/>
      <c r="ULI2158" s="60"/>
      <c r="ULJ2158" s="60"/>
      <c r="ULK2158" s="60"/>
      <c r="ULL2158" s="60"/>
      <c r="ULM2158" s="60"/>
      <c r="ULN2158" s="60"/>
      <c r="ULO2158" s="60"/>
      <c r="ULP2158" s="60"/>
      <c r="ULQ2158" s="60"/>
      <c r="ULR2158" s="60"/>
      <c r="ULS2158" s="60"/>
      <c r="ULT2158" s="60"/>
      <c r="ULU2158" s="60"/>
      <c r="ULV2158" s="60"/>
      <c r="ULW2158" s="60"/>
      <c r="ULX2158" s="60"/>
      <c r="ULY2158" s="60"/>
      <c r="ULZ2158" s="60"/>
      <c r="UMA2158" s="60"/>
      <c r="UMB2158" s="60"/>
      <c r="UMC2158" s="60"/>
      <c r="UMD2158" s="60"/>
      <c r="UME2158" s="60"/>
      <c r="UMF2158" s="60"/>
      <c r="UMG2158" s="60"/>
      <c r="UMH2158" s="60"/>
      <c r="UMI2158" s="60"/>
      <c r="UMJ2158" s="60"/>
      <c r="UMK2158" s="60"/>
      <c r="UML2158" s="60"/>
      <c r="UMM2158" s="60"/>
      <c r="UMN2158" s="60"/>
      <c r="UMO2158" s="60"/>
      <c r="UMP2158" s="60"/>
      <c r="UMQ2158" s="60"/>
      <c r="UMR2158" s="60"/>
      <c r="UMS2158" s="60"/>
      <c r="UMT2158" s="60"/>
      <c r="UMU2158" s="60"/>
      <c r="UMV2158" s="60"/>
      <c r="UMW2158" s="60"/>
      <c r="UMX2158" s="60"/>
      <c r="UMY2158" s="60"/>
      <c r="UMZ2158" s="60"/>
      <c r="UNA2158" s="60"/>
      <c r="UNB2158" s="60"/>
      <c r="UNC2158" s="60"/>
      <c r="UND2158" s="60"/>
      <c r="UNE2158" s="60"/>
      <c r="UNF2158" s="60"/>
      <c r="UNG2158" s="60"/>
      <c r="UNH2158" s="60"/>
      <c r="UNI2158" s="60"/>
      <c r="UNJ2158" s="60"/>
      <c r="UNK2158" s="60"/>
      <c r="UNL2158" s="60"/>
      <c r="UNM2158" s="60"/>
      <c r="UNN2158" s="60"/>
      <c r="UNO2158" s="60"/>
      <c r="UNP2158" s="60"/>
      <c r="UNQ2158" s="60"/>
      <c r="UNR2158" s="60"/>
      <c r="UNS2158" s="60"/>
      <c r="UNT2158" s="60"/>
      <c r="UNU2158" s="60"/>
      <c r="UNV2158" s="60"/>
      <c r="UNW2158" s="60"/>
      <c r="UNX2158" s="60"/>
      <c r="UNY2158" s="60"/>
      <c r="UNZ2158" s="60"/>
      <c r="UOA2158" s="60"/>
      <c r="UOB2158" s="60"/>
      <c r="UOC2158" s="60"/>
      <c r="UOD2158" s="60"/>
      <c r="UOE2158" s="60"/>
      <c r="UOF2158" s="60"/>
      <c r="UOG2158" s="60"/>
      <c r="UOH2158" s="60"/>
      <c r="UOI2158" s="60"/>
      <c r="UOJ2158" s="60"/>
      <c r="UOK2158" s="60"/>
      <c r="UOL2158" s="60"/>
      <c r="UOM2158" s="60"/>
      <c r="UON2158" s="60"/>
      <c r="UOO2158" s="60"/>
      <c r="UOP2158" s="60"/>
      <c r="UOQ2158" s="60"/>
      <c r="UOR2158" s="60"/>
      <c r="UOS2158" s="60"/>
      <c r="UOT2158" s="60"/>
      <c r="UOU2158" s="60"/>
      <c r="UOV2158" s="60"/>
      <c r="UOW2158" s="60"/>
      <c r="UOX2158" s="60"/>
      <c r="UOY2158" s="60"/>
      <c r="UOZ2158" s="60"/>
      <c r="UPA2158" s="60"/>
      <c r="UPB2158" s="60"/>
      <c r="UPC2158" s="60"/>
      <c r="UPD2158" s="60"/>
      <c r="UPE2158" s="60"/>
      <c r="UPF2158" s="60"/>
      <c r="UPG2158" s="60"/>
      <c r="UPH2158" s="60"/>
      <c r="UPI2158" s="60"/>
      <c r="UPJ2158" s="60"/>
      <c r="UPK2158" s="60"/>
      <c r="UPL2158" s="60"/>
      <c r="UPM2158" s="60"/>
      <c r="UPN2158" s="60"/>
      <c r="UPO2158" s="60"/>
      <c r="UPP2158" s="60"/>
      <c r="UPQ2158" s="60"/>
      <c r="UPR2158" s="60"/>
      <c r="UPS2158" s="60"/>
      <c r="UPT2158" s="60"/>
      <c r="UPU2158" s="60"/>
      <c r="UPV2158" s="60"/>
      <c r="UPW2158" s="60"/>
      <c r="UPX2158" s="60"/>
      <c r="UPY2158" s="60"/>
      <c r="UPZ2158" s="60"/>
      <c r="UQA2158" s="60"/>
      <c r="UQB2158" s="60"/>
      <c r="UQC2158" s="60"/>
      <c r="UQD2158" s="60"/>
      <c r="UQE2158" s="60"/>
      <c r="UQF2158" s="60"/>
      <c r="UQG2158" s="60"/>
      <c r="UQH2158" s="60"/>
      <c r="UQI2158" s="60"/>
      <c r="UQJ2158" s="60"/>
      <c r="UQK2158" s="60"/>
      <c r="UQL2158" s="60"/>
      <c r="UQM2158" s="60"/>
      <c r="UQN2158" s="60"/>
      <c r="UQO2158" s="60"/>
      <c r="UQP2158" s="60"/>
      <c r="UQQ2158" s="60"/>
      <c r="UQR2158" s="60"/>
      <c r="UQS2158" s="60"/>
      <c r="UQT2158" s="60"/>
      <c r="UQU2158" s="60"/>
      <c r="UQV2158" s="60"/>
      <c r="UQW2158" s="60"/>
      <c r="UQX2158" s="60"/>
      <c r="UQY2158" s="60"/>
      <c r="UQZ2158" s="60"/>
      <c r="URA2158" s="60"/>
      <c r="URB2158" s="60"/>
      <c r="URC2158" s="60"/>
      <c r="URD2158" s="60"/>
      <c r="URE2158" s="60"/>
      <c r="URF2158" s="60"/>
      <c r="URG2158" s="60"/>
      <c r="URH2158" s="60"/>
      <c r="URI2158" s="60"/>
      <c r="URJ2158" s="60"/>
      <c r="URK2158" s="60"/>
      <c r="URL2158" s="60"/>
      <c r="URM2158" s="60"/>
      <c r="URN2158" s="60"/>
      <c r="URO2158" s="60"/>
      <c r="URP2158" s="60"/>
      <c r="URQ2158" s="60"/>
      <c r="URR2158" s="60"/>
      <c r="URS2158" s="60"/>
      <c r="URT2158" s="60"/>
      <c r="URU2158" s="60"/>
      <c r="URV2158" s="60"/>
      <c r="URW2158" s="60"/>
      <c r="URX2158" s="60"/>
      <c r="URY2158" s="60"/>
      <c r="URZ2158" s="60"/>
      <c r="USA2158" s="60"/>
      <c r="USB2158" s="60"/>
      <c r="USC2158" s="60"/>
      <c r="USD2158" s="60"/>
      <c r="USE2158" s="60"/>
      <c r="USF2158" s="60"/>
      <c r="USG2158" s="60"/>
      <c r="USH2158" s="60"/>
      <c r="USI2158" s="60"/>
      <c r="USJ2158" s="60"/>
      <c r="USK2158" s="60"/>
      <c r="USL2158" s="60"/>
      <c r="USM2158" s="60"/>
      <c r="USN2158" s="60"/>
      <c r="USO2158" s="60"/>
      <c r="USP2158" s="60"/>
      <c r="USQ2158" s="60"/>
      <c r="USR2158" s="60"/>
      <c r="USS2158" s="60"/>
      <c r="UST2158" s="60"/>
      <c r="USU2158" s="60"/>
      <c r="USV2158" s="60"/>
      <c r="USW2158" s="60"/>
      <c r="USX2158" s="60"/>
      <c r="USY2158" s="60"/>
      <c r="USZ2158" s="60"/>
      <c r="UTA2158" s="60"/>
      <c r="UTB2158" s="60"/>
      <c r="UTC2158" s="60"/>
      <c r="UTD2158" s="60"/>
      <c r="UTE2158" s="60"/>
      <c r="UTF2158" s="60"/>
      <c r="UTG2158" s="60"/>
      <c r="UTH2158" s="60"/>
      <c r="UTI2158" s="60"/>
      <c r="UTJ2158" s="60"/>
      <c r="UTK2158" s="60"/>
      <c r="UTL2158" s="60"/>
      <c r="UTM2158" s="60"/>
      <c r="UTN2158" s="60"/>
      <c r="UTO2158" s="60"/>
      <c r="UTP2158" s="60"/>
      <c r="UTQ2158" s="60"/>
      <c r="UTR2158" s="60"/>
      <c r="UTS2158" s="60"/>
      <c r="UTT2158" s="60"/>
      <c r="UTU2158" s="60"/>
      <c r="UTV2158" s="60"/>
      <c r="UTW2158" s="60"/>
      <c r="UTX2158" s="60"/>
      <c r="UTY2158" s="60"/>
      <c r="UTZ2158" s="60"/>
      <c r="UUA2158" s="60"/>
      <c r="UUB2158" s="60"/>
      <c r="UUC2158" s="60"/>
      <c r="UUD2158" s="60"/>
      <c r="UUE2158" s="60"/>
      <c r="UUF2158" s="60"/>
      <c r="UUG2158" s="60"/>
      <c r="UUH2158" s="60"/>
      <c r="UUI2158" s="60"/>
      <c r="UUJ2158" s="60"/>
      <c r="UUK2158" s="60"/>
      <c r="UUL2158" s="60"/>
      <c r="UUM2158" s="60"/>
      <c r="UUN2158" s="60"/>
      <c r="UUO2158" s="60"/>
      <c r="UUP2158" s="60"/>
      <c r="UUQ2158" s="60"/>
      <c r="UUR2158" s="60"/>
      <c r="UUS2158" s="60"/>
      <c r="UUT2158" s="60"/>
      <c r="UUU2158" s="60"/>
      <c r="UUV2158" s="60"/>
      <c r="UUW2158" s="60"/>
      <c r="UUX2158" s="60"/>
      <c r="UUY2158" s="60"/>
      <c r="UUZ2158" s="60"/>
      <c r="UVA2158" s="60"/>
      <c r="UVB2158" s="60"/>
      <c r="UVC2158" s="60"/>
      <c r="UVD2158" s="60"/>
      <c r="UVE2158" s="60"/>
      <c r="UVF2158" s="60"/>
      <c r="UVG2158" s="60"/>
      <c r="UVH2158" s="60"/>
      <c r="UVI2158" s="60"/>
      <c r="UVJ2158" s="60"/>
      <c r="UVK2158" s="60"/>
      <c r="UVL2158" s="60"/>
      <c r="UVM2158" s="60"/>
      <c r="UVN2158" s="60"/>
      <c r="UVO2158" s="60"/>
      <c r="UVP2158" s="60"/>
      <c r="UVQ2158" s="60"/>
      <c r="UVR2158" s="60"/>
      <c r="UVS2158" s="60"/>
      <c r="UVT2158" s="60"/>
      <c r="UVU2158" s="60"/>
      <c r="UVV2158" s="60"/>
      <c r="UVW2158" s="60"/>
      <c r="UVX2158" s="60"/>
      <c r="UVY2158" s="60"/>
      <c r="UVZ2158" s="60"/>
      <c r="UWA2158" s="60"/>
      <c r="UWB2158" s="60"/>
      <c r="UWC2158" s="60"/>
      <c r="UWD2158" s="60"/>
      <c r="UWE2158" s="60"/>
      <c r="UWF2158" s="60"/>
      <c r="UWG2158" s="60"/>
      <c r="UWH2158" s="60"/>
      <c r="UWI2158" s="60"/>
      <c r="UWJ2158" s="60"/>
      <c r="UWK2158" s="60"/>
      <c r="UWL2158" s="60"/>
      <c r="UWM2158" s="60"/>
      <c r="UWN2158" s="60"/>
      <c r="UWO2158" s="60"/>
      <c r="UWP2158" s="60"/>
      <c r="UWQ2158" s="60"/>
      <c r="UWR2158" s="60"/>
      <c r="UWS2158" s="60"/>
      <c r="UWT2158" s="60"/>
      <c r="UWU2158" s="60"/>
      <c r="UWV2158" s="60"/>
      <c r="UWW2158" s="60"/>
      <c r="UWX2158" s="60"/>
      <c r="UWY2158" s="60"/>
      <c r="UWZ2158" s="60"/>
      <c r="UXA2158" s="60"/>
      <c r="UXB2158" s="60"/>
      <c r="UXC2158" s="60"/>
      <c r="UXD2158" s="60"/>
      <c r="UXE2158" s="60"/>
      <c r="UXF2158" s="60"/>
      <c r="UXG2158" s="60"/>
      <c r="UXH2158" s="60"/>
      <c r="UXI2158" s="60"/>
      <c r="UXJ2158" s="60"/>
      <c r="UXK2158" s="60"/>
      <c r="UXL2158" s="60"/>
      <c r="UXM2158" s="60"/>
      <c r="UXN2158" s="60"/>
      <c r="UXO2158" s="60"/>
      <c r="UXP2158" s="60"/>
      <c r="UXQ2158" s="60"/>
      <c r="UXR2158" s="60"/>
      <c r="UXS2158" s="60"/>
      <c r="UXT2158" s="60"/>
      <c r="UXU2158" s="60"/>
      <c r="UXV2158" s="60"/>
      <c r="UXW2158" s="60"/>
      <c r="UXX2158" s="60"/>
      <c r="UXY2158" s="60"/>
      <c r="UXZ2158" s="60"/>
      <c r="UYA2158" s="60"/>
      <c r="UYB2158" s="60"/>
      <c r="UYC2158" s="60"/>
      <c r="UYD2158" s="60"/>
      <c r="UYE2158" s="60"/>
      <c r="UYF2158" s="60"/>
      <c r="UYG2158" s="60"/>
      <c r="UYH2158" s="60"/>
      <c r="UYI2158" s="60"/>
      <c r="UYJ2158" s="60"/>
      <c r="UYK2158" s="60"/>
      <c r="UYL2158" s="60"/>
      <c r="UYM2158" s="60"/>
      <c r="UYN2158" s="60"/>
      <c r="UYO2158" s="60"/>
      <c r="UYP2158" s="60"/>
      <c r="UYQ2158" s="60"/>
      <c r="UYR2158" s="60"/>
      <c r="UYS2158" s="60"/>
      <c r="UYT2158" s="60"/>
      <c r="UYU2158" s="60"/>
      <c r="UYV2158" s="60"/>
      <c r="UYW2158" s="60"/>
      <c r="UYX2158" s="60"/>
      <c r="UYY2158" s="60"/>
      <c r="UYZ2158" s="60"/>
      <c r="UZA2158" s="60"/>
      <c r="UZB2158" s="60"/>
      <c r="UZC2158" s="60"/>
      <c r="UZD2158" s="60"/>
      <c r="UZE2158" s="60"/>
      <c r="UZF2158" s="60"/>
      <c r="UZG2158" s="60"/>
      <c r="UZH2158" s="60"/>
      <c r="UZI2158" s="60"/>
      <c r="UZJ2158" s="60"/>
      <c r="UZK2158" s="60"/>
      <c r="UZL2158" s="60"/>
      <c r="UZM2158" s="60"/>
      <c r="UZN2158" s="60"/>
      <c r="UZO2158" s="60"/>
      <c r="UZP2158" s="60"/>
      <c r="UZQ2158" s="60"/>
      <c r="UZR2158" s="60"/>
      <c r="UZS2158" s="60"/>
      <c r="UZT2158" s="60"/>
      <c r="UZU2158" s="60"/>
      <c r="UZV2158" s="60"/>
      <c r="UZW2158" s="60"/>
      <c r="UZX2158" s="60"/>
      <c r="UZY2158" s="60"/>
      <c r="UZZ2158" s="60"/>
      <c r="VAA2158" s="60"/>
      <c r="VAB2158" s="60"/>
      <c r="VAC2158" s="60"/>
      <c r="VAD2158" s="60"/>
      <c r="VAE2158" s="60"/>
      <c r="VAF2158" s="60"/>
      <c r="VAG2158" s="60"/>
      <c r="VAH2158" s="60"/>
      <c r="VAI2158" s="60"/>
      <c r="VAJ2158" s="60"/>
      <c r="VAK2158" s="60"/>
      <c r="VAL2158" s="60"/>
      <c r="VAM2158" s="60"/>
      <c r="VAN2158" s="60"/>
      <c r="VAO2158" s="60"/>
      <c r="VAP2158" s="60"/>
      <c r="VAQ2158" s="60"/>
      <c r="VAR2158" s="60"/>
      <c r="VAS2158" s="60"/>
      <c r="VAT2158" s="60"/>
      <c r="VAU2158" s="60"/>
      <c r="VAV2158" s="60"/>
      <c r="VAW2158" s="60"/>
      <c r="VAX2158" s="60"/>
      <c r="VAY2158" s="60"/>
      <c r="VAZ2158" s="60"/>
      <c r="VBA2158" s="60"/>
      <c r="VBB2158" s="60"/>
      <c r="VBC2158" s="60"/>
      <c r="VBD2158" s="60"/>
      <c r="VBE2158" s="60"/>
      <c r="VBF2158" s="60"/>
      <c r="VBG2158" s="60"/>
      <c r="VBH2158" s="60"/>
      <c r="VBI2158" s="60"/>
      <c r="VBJ2158" s="60"/>
      <c r="VBK2158" s="60"/>
      <c r="VBL2158" s="60"/>
      <c r="VBM2158" s="60"/>
      <c r="VBN2158" s="60"/>
      <c r="VBO2158" s="60"/>
      <c r="VBP2158" s="60"/>
      <c r="VBQ2158" s="60"/>
      <c r="VBR2158" s="60"/>
      <c r="VBS2158" s="60"/>
      <c r="VBT2158" s="60"/>
      <c r="VBU2158" s="60"/>
      <c r="VBV2158" s="60"/>
      <c r="VBW2158" s="60"/>
      <c r="VBX2158" s="60"/>
      <c r="VBY2158" s="60"/>
      <c r="VBZ2158" s="60"/>
      <c r="VCA2158" s="60"/>
      <c r="VCB2158" s="60"/>
      <c r="VCC2158" s="60"/>
      <c r="VCD2158" s="60"/>
      <c r="VCE2158" s="60"/>
      <c r="VCF2158" s="60"/>
      <c r="VCG2158" s="60"/>
      <c r="VCH2158" s="60"/>
      <c r="VCI2158" s="60"/>
      <c r="VCJ2158" s="60"/>
      <c r="VCK2158" s="60"/>
      <c r="VCL2158" s="60"/>
      <c r="VCM2158" s="60"/>
      <c r="VCN2158" s="60"/>
      <c r="VCO2158" s="60"/>
      <c r="VCP2158" s="60"/>
      <c r="VCQ2158" s="60"/>
      <c r="VCR2158" s="60"/>
      <c r="VCS2158" s="60"/>
      <c r="VCT2158" s="60"/>
      <c r="VCU2158" s="60"/>
      <c r="VCV2158" s="60"/>
      <c r="VCW2158" s="60"/>
      <c r="VCX2158" s="60"/>
      <c r="VCY2158" s="60"/>
      <c r="VCZ2158" s="60"/>
      <c r="VDA2158" s="60"/>
      <c r="VDB2158" s="60"/>
      <c r="VDC2158" s="60"/>
      <c r="VDD2158" s="60"/>
      <c r="VDE2158" s="60"/>
      <c r="VDF2158" s="60"/>
      <c r="VDG2158" s="60"/>
      <c r="VDH2158" s="60"/>
      <c r="VDI2158" s="60"/>
      <c r="VDJ2158" s="60"/>
      <c r="VDK2158" s="60"/>
      <c r="VDL2158" s="60"/>
      <c r="VDM2158" s="60"/>
      <c r="VDN2158" s="60"/>
      <c r="VDO2158" s="60"/>
      <c r="VDP2158" s="60"/>
      <c r="VDQ2158" s="60"/>
      <c r="VDR2158" s="60"/>
      <c r="VDS2158" s="60"/>
      <c r="VDT2158" s="60"/>
      <c r="VDU2158" s="60"/>
      <c r="VDV2158" s="60"/>
      <c r="VDW2158" s="60"/>
      <c r="VDX2158" s="60"/>
      <c r="VDY2158" s="60"/>
      <c r="VDZ2158" s="60"/>
      <c r="VEA2158" s="60"/>
      <c r="VEB2158" s="60"/>
      <c r="VEC2158" s="60"/>
      <c r="VED2158" s="60"/>
      <c r="VEE2158" s="60"/>
      <c r="VEF2158" s="60"/>
      <c r="VEG2158" s="60"/>
      <c r="VEH2158" s="60"/>
      <c r="VEI2158" s="60"/>
      <c r="VEJ2158" s="60"/>
      <c r="VEK2158" s="60"/>
      <c r="VEL2158" s="60"/>
      <c r="VEM2158" s="60"/>
      <c r="VEN2158" s="60"/>
      <c r="VEO2158" s="60"/>
      <c r="VEP2158" s="60"/>
      <c r="VEQ2158" s="60"/>
      <c r="VER2158" s="60"/>
      <c r="VES2158" s="60"/>
      <c r="VET2158" s="60"/>
      <c r="VEU2158" s="60"/>
      <c r="VEV2158" s="60"/>
      <c r="VEW2158" s="60"/>
      <c r="VEX2158" s="60"/>
      <c r="VEY2158" s="60"/>
      <c r="VEZ2158" s="60"/>
      <c r="VFA2158" s="60"/>
      <c r="VFB2158" s="60"/>
      <c r="VFC2158" s="60"/>
      <c r="VFD2158" s="60"/>
      <c r="VFE2158" s="60"/>
      <c r="VFF2158" s="60"/>
      <c r="VFG2158" s="60"/>
      <c r="VFH2158" s="60"/>
      <c r="VFI2158" s="60"/>
      <c r="VFJ2158" s="60"/>
      <c r="VFK2158" s="60"/>
      <c r="VFL2158" s="60"/>
      <c r="VFM2158" s="60"/>
      <c r="VFN2158" s="60"/>
      <c r="VFO2158" s="60"/>
      <c r="VFP2158" s="60"/>
      <c r="VFQ2158" s="60"/>
      <c r="VFR2158" s="60"/>
      <c r="VFS2158" s="60"/>
      <c r="VFT2158" s="60"/>
      <c r="VFU2158" s="60"/>
      <c r="VFV2158" s="60"/>
      <c r="VFW2158" s="60"/>
      <c r="VFX2158" s="60"/>
      <c r="VFY2158" s="60"/>
      <c r="VFZ2158" s="60"/>
      <c r="VGA2158" s="60"/>
      <c r="VGB2158" s="60"/>
      <c r="VGC2158" s="60"/>
      <c r="VGD2158" s="60"/>
      <c r="VGE2158" s="60"/>
      <c r="VGF2158" s="60"/>
      <c r="VGG2158" s="60"/>
      <c r="VGH2158" s="60"/>
      <c r="VGI2158" s="60"/>
      <c r="VGJ2158" s="60"/>
      <c r="VGK2158" s="60"/>
      <c r="VGL2158" s="60"/>
      <c r="VGM2158" s="60"/>
      <c r="VGN2158" s="60"/>
      <c r="VGO2158" s="60"/>
      <c r="VGP2158" s="60"/>
      <c r="VGQ2158" s="60"/>
      <c r="VGR2158" s="60"/>
      <c r="VGS2158" s="60"/>
      <c r="VGT2158" s="60"/>
      <c r="VGU2158" s="60"/>
      <c r="VGV2158" s="60"/>
      <c r="VGW2158" s="60"/>
      <c r="VGX2158" s="60"/>
      <c r="VGY2158" s="60"/>
      <c r="VGZ2158" s="60"/>
      <c r="VHA2158" s="60"/>
      <c r="VHB2158" s="60"/>
      <c r="VHC2158" s="60"/>
      <c r="VHD2158" s="60"/>
      <c r="VHE2158" s="60"/>
      <c r="VHF2158" s="60"/>
      <c r="VHG2158" s="60"/>
      <c r="VHH2158" s="60"/>
      <c r="VHI2158" s="60"/>
      <c r="VHJ2158" s="60"/>
      <c r="VHK2158" s="60"/>
      <c r="VHL2158" s="60"/>
      <c r="VHM2158" s="60"/>
      <c r="VHN2158" s="60"/>
      <c r="VHO2158" s="60"/>
      <c r="VHP2158" s="60"/>
      <c r="VHQ2158" s="60"/>
      <c r="VHR2158" s="60"/>
      <c r="VHS2158" s="60"/>
      <c r="VHT2158" s="60"/>
      <c r="VHU2158" s="60"/>
      <c r="VHV2158" s="60"/>
      <c r="VHW2158" s="60"/>
      <c r="VHX2158" s="60"/>
      <c r="VHY2158" s="60"/>
      <c r="VHZ2158" s="60"/>
      <c r="VIA2158" s="60"/>
      <c r="VIB2158" s="60"/>
      <c r="VIC2158" s="60"/>
      <c r="VID2158" s="60"/>
      <c r="VIE2158" s="60"/>
      <c r="VIF2158" s="60"/>
      <c r="VIG2158" s="60"/>
      <c r="VIH2158" s="60"/>
      <c r="VII2158" s="60"/>
      <c r="VIJ2158" s="60"/>
      <c r="VIK2158" s="60"/>
      <c r="VIL2158" s="60"/>
      <c r="VIM2158" s="60"/>
      <c r="VIN2158" s="60"/>
      <c r="VIO2158" s="60"/>
      <c r="VIP2158" s="60"/>
      <c r="VIQ2158" s="60"/>
      <c r="VIR2158" s="60"/>
      <c r="VIS2158" s="60"/>
      <c r="VIT2158" s="60"/>
      <c r="VIU2158" s="60"/>
      <c r="VIV2158" s="60"/>
      <c r="VIW2158" s="60"/>
      <c r="VIX2158" s="60"/>
      <c r="VIY2158" s="60"/>
      <c r="VIZ2158" s="60"/>
      <c r="VJA2158" s="60"/>
      <c r="VJB2158" s="60"/>
      <c r="VJC2158" s="60"/>
      <c r="VJD2158" s="60"/>
      <c r="VJE2158" s="60"/>
      <c r="VJF2158" s="60"/>
      <c r="VJG2158" s="60"/>
      <c r="VJH2158" s="60"/>
      <c r="VJI2158" s="60"/>
      <c r="VJJ2158" s="60"/>
      <c r="VJK2158" s="60"/>
      <c r="VJL2158" s="60"/>
      <c r="VJM2158" s="60"/>
      <c r="VJN2158" s="60"/>
      <c r="VJO2158" s="60"/>
      <c r="VJP2158" s="60"/>
      <c r="VJQ2158" s="60"/>
      <c r="VJR2158" s="60"/>
      <c r="VJS2158" s="60"/>
      <c r="VJT2158" s="60"/>
      <c r="VJU2158" s="60"/>
      <c r="VJV2158" s="60"/>
      <c r="VJW2158" s="60"/>
      <c r="VJX2158" s="60"/>
      <c r="VJY2158" s="60"/>
      <c r="VJZ2158" s="60"/>
      <c r="VKA2158" s="60"/>
      <c r="VKB2158" s="60"/>
      <c r="VKC2158" s="60"/>
      <c r="VKD2158" s="60"/>
      <c r="VKE2158" s="60"/>
      <c r="VKF2158" s="60"/>
      <c r="VKG2158" s="60"/>
      <c r="VKH2158" s="60"/>
      <c r="VKI2158" s="60"/>
      <c r="VKJ2158" s="60"/>
      <c r="VKK2158" s="60"/>
      <c r="VKL2158" s="60"/>
      <c r="VKM2158" s="60"/>
      <c r="VKN2158" s="60"/>
      <c r="VKO2158" s="60"/>
      <c r="VKP2158" s="60"/>
      <c r="VKQ2158" s="60"/>
      <c r="VKR2158" s="60"/>
      <c r="VKS2158" s="60"/>
      <c r="VKT2158" s="60"/>
      <c r="VKU2158" s="60"/>
      <c r="VKV2158" s="60"/>
      <c r="VKW2158" s="60"/>
      <c r="VKX2158" s="60"/>
      <c r="VKY2158" s="60"/>
      <c r="VKZ2158" s="60"/>
      <c r="VLA2158" s="60"/>
      <c r="VLB2158" s="60"/>
      <c r="VLC2158" s="60"/>
      <c r="VLD2158" s="60"/>
      <c r="VLE2158" s="60"/>
      <c r="VLF2158" s="60"/>
      <c r="VLG2158" s="60"/>
      <c r="VLH2158" s="60"/>
      <c r="VLI2158" s="60"/>
      <c r="VLJ2158" s="60"/>
      <c r="VLK2158" s="60"/>
      <c r="VLL2158" s="60"/>
      <c r="VLM2158" s="60"/>
      <c r="VLN2158" s="60"/>
      <c r="VLO2158" s="60"/>
      <c r="VLP2158" s="60"/>
      <c r="VLQ2158" s="60"/>
      <c r="VLR2158" s="60"/>
      <c r="VLS2158" s="60"/>
      <c r="VLT2158" s="60"/>
      <c r="VLU2158" s="60"/>
      <c r="VLV2158" s="60"/>
      <c r="VLW2158" s="60"/>
      <c r="VLX2158" s="60"/>
      <c r="VLY2158" s="60"/>
      <c r="VLZ2158" s="60"/>
      <c r="VMA2158" s="60"/>
      <c r="VMB2158" s="60"/>
      <c r="VMC2158" s="60"/>
      <c r="VMD2158" s="60"/>
      <c r="VME2158" s="60"/>
      <c r="VMF2158" s="60"/>
      <c r="VMG2158" s="60"/>
      <c r="VMH2158" s="60"/>
      <c r="VMI2158" s="60"/>
      <c r="VMJ2158" s="60"/>
      <c r="VMK2158" s="60"/>
      <c r="VML2158" s="60"/>
      <c r="VMM2158" s="60"/>
      <c r="VMN2158" s="60"/>
      <c r="VMO2158" s="60"/>
      <c r="VMP2158" s="60"/>
      <c r="VMQ2158" s="60"/>
      <c r="VMR2158" s="60"/>
      <c r="VMS2158" s="60"/>
      <c r="VMT2158" s="60"/>
      <c r="VMU2158" s="60"/>
      <c r="VMV2158" s="60"/>
      <c r="VMW2158" s="60"/>
      <c r="VMX2158" s="60"/>
      <c r="VMY2158" s="60"/>
      <c r="VMZ2158" s="60"/>
      <c r="VNA2158" s="60"/>
      <c r="VNB2158" s="60"/>
      <c r="VNC2158" s="60"/>
      <c r="VND2158" s="60"/>
      <c r="VNE2158" s="60"/>
      <c r="VNF2158" s="60"/>
      <c r="VNG2158" s="60"/>
      <c r="VNH2158" s="60"/>
      <c r="VNI2158" s="60"/>
      <c r="VNJ2158" s="60"/>
      <c r="VNK2158" s="60"/>
      <c r="VNL2158" s="60"/>
      <c r="VNM2158" s="60"/>
      <c r="VNN2158" s="60"/>
      <c r="VNO2158" s="60"/>
      <c r="VNP2158" s="60"/>
      <c r="VNQ2158" s="60"/>
      <c r="VNR2158" s="60"/>
      <c r="VNS2158" s="60"/>
      <c r="VNT2158" s="60"/>
      <c r="VNU2158" s="60"/>
      <c r="VNV2158" s="60"/>
      <c r="VNW2158" s="60"/>
      <c r="VNX2158" s="60"/>
      <c r="VNY2158" s="60"/>
      <c r="VNZ2158" s="60"/>
      <c r="VOA2158" s="60"/>
      <c r="VOB2158" s="60"/>
      <c r="VOC2158" s="60"/>
      <c r="VOD2158" s="60"/>
      <c r="VOE2158" s="60"/>
      <c r="VOF2158" s="60"/>
      <c r="VOG2158" s="60"/>
      <c r="VOH2158" s="60"/>
      <c r="VOI2158" s="60"/>
      <c r="VOJ2158" s="60"/>
      <c r="VOK2158" s="60"/>
      <c r="VOL2158" s="60"/>
      <c r="VOM2158" s="60"/>
      <c r="VON2158" s="60"/>
      <c r="VOO2158" s="60"/>
      <c r="VOP2158" s="60"/>
      <c r="VOQ2158" s="60"/>
      <c r="VOR2158" s="60"/>
      <c r="VOS2158" s="60"/>
      <c r="VOT2158" s="60"/>
      <c r="VOU2158" s="60"/>
      <c r="VOV2158" s="60"/>
      <c r="VOW2158" s="60"/>
      <c r="VOX2158" s="60"/>
      <c r="VOY2158" s="60"/>
      <c r="VOZ2158" s="60"/>
      <c r="VPA2158" s="60"/>
      <c r="VPB2158" s="60"/>
      <c r="VPC2158" s="60"/>
      <c r="VPD2158" s="60"/>
      <c r="VPE2158" s="60"/>
      <c r="VPF2158" s="60"/>
      <c r="VPG2158" s="60"/>
      <c r="VPH2158" s="60"/>
      <c r="VPI2158" s="60"/>
      <c r="VPJ2158" s="60"/>
      <c r="VPK2158" s="60"/>
      <c r="VPL2158" s="60"/>
      <c r="VPM2158" s="60"/>
      <c r="VPN2158" s="60"/>
      <c r="VPO2158" s="60"/>
      <c r="VPP2158" s="60"/>
      <c r="VPQ2158" s="60"/>
      <c r="VPR2158" s="60"/>
      <c r="VPS2158" s="60"/>
      <c r="VPT2158" s="60"/>
      <c r="VPU2158" s="60"/>
      <c r="VPV2158" s="60"/>
      <c r="VPW2158" s="60"/>
      <c r="VPX2158" s="60"/>
      <c r="VPY2158" s="60"/>
      <c r="VPZ2158" s="60"/>
      <c r="VQA2158" s="60"/>
      <c r="VQB2158" s="60"/>
      <c r="VQC2158" s="60"/>
      <c r="VQD2158" s="60"/>
      <c r="VQE2158" s="60"/>
      <c r="VQF2158" s="60"/>
      <c r="VQG2158" s="60"/>
      <c r="VQH2158" s="60"/>
      <c r="VQI2158" s="60"/>
      <c r="VQJ2158" s="60"/>
      <c r="VQK2158" s="60"/>
      <c r="VQL2158" s="60"/>
      <c r="VQM2158" s="60"/>
      <c r="VQN2158" s="60"/>
      <c r="VQO2158" s="60"/>
      <c r="VQP2158" s="60"/>
      <c r="VQQ2158" s="60"/>
      <c r="VQR2158" s="60"/>
      <c r="VQS2158" s="60"/>
      <c r="VQT2158" s="60"/>
      <c r="VQU2158" s="60"/>
      <c r="VQV2158" s="60"/>
      <c r="VQW2158" s="60"/>
      <c r="VQX2158" s="60"/>
      <c r="VQY2158" s="60"/>
      <c r="VQZ2158" s="60"/>
      <c r="VRA2158" s="60"/>
      <c r="VRB2158" s="60"/>
      <c r="VRC2158" s="60"/>
      <c r="VRD2158" s="60"/>
      <c r="VRE2158" s="60"/>
      <c r="VRF2158" s="60"/>
      <c r="VRG2158" s="60"/>
      <c r="VRH2158" s="60"/>
      <c r="VRI2158" s="60"/>
      <c r="VRJ2158" s="60"/>
      <c r="VRK2158" s="60"/>
      <c r="VRL2158" s="60"/>
      <c r="VRM2158" s="60"/>
      <c r="VRN2158" s="60"/>
      <c r="VRO2158" s="60"/>
      <c r="VRP2158" s="60"/>
      <c r="VRQ2158" s="60"/>
      <c r="VRR2158" s="60"/>
      <c r="VRS2158" s="60"/>
      <c r="VRT2158" s="60"/>
      <c r="VRU2158" s="60"/>
      <c r="VRV2158" s="60"/>
      <c r="VRW2158" s="60"/>
      <c r="VRX2158" s="60"/>
      <c r="VRY2158" s="60"/>
      <c r="VRZ2158" s="60"/>
      <c r="VSA2158" s="60"/>
      <c r="VSB2158" s="60"/>
      <c r="VSC2158" s="60"/>
      <c r="VSD2158" s="60"/>
      <c r="VSE2158" s="60"/>
      <c r="VSF2158" s="60"/>
      <c r="VSG2158" s="60"/>
      <c r="VSH2158" s="60"/>
      <c r="VSI2158" s="60"/>
      <c r="VSJ2158" s="60"/>
      <c r="VSK2158" s="60"/>
      <c r="VSL2158" s="60"/>
      <c r="VSM2158" s="60"/>
      <c r="VSN2158" s="60"/>
      <c r="VSO2158" s="60"/>
      <c r="VSP2158" s="60"/>
      <c r="VSQ2158" s="60"/>
      <c r="VSR2158" s="60"/>
      <c r="VSS2158" s="60"/>
      <c r="VST2158" s="60"/>
      <c r="VSU2158" s="60"/>
      <c r="VSV2158" s="60"/>
      <c r="VSW2158" s="60"/>
      <c r="VSX2158" s="60"/>
      <c r="VSY2158" s="60"/>
      <c r="VSZ2158" s="60"/>
      <c r="VTA2158" s="60"/>
      <c r="VTB2158" s="60"/>
      <c r="VTC2158" s="60"/>
      <c r="VTD2158" s="60"/>
      <c r="VTE2158" s="60"/>
      <c r="VTF2158" s="60"/>
      <c r="VTG2158" s="60"/>
      <c r="VTH2158" s="60"/>
      <c r="VTI2158" s="60"/>
      <c r="VTJ2158" s="60"/>
      <c r="VTK2158" s="60"/>
      <c r="VTL2158" s="60"/>
      <c r="VTM2158" s="60"/>
      <c r="VTN2158" s="60"/>
      <c r="VTO2158" s="60"/>
      <c r="VTP2158" s="60"/>
      <c r="VTQ2158" s="60"/>
      <c r="VTR2158" s="60"/>
      <c r="VTS2158" s="60"/>
      <c r="VTT2158" s="60"/>
      <c r="VTU2158" s="60"/>
      <c r="VTV2158" s="60"/>
      <c r="VTW2158" s="60"/>
      <c r="VTX2158" s="60"/>
      <c r="VTY2158" s="60"/>
      <c r="VTZ2158" s="60"/>
      <c r="VUA2158" s="60"/>
      <c r="VUB2158" s="60"/>
      <c r="VUC2158" s="60"/>
      <c r="VUD2158" s="60"/>
      <c r="VUE2158" s="60"/>
      <c r="VUF2158" s="60"/>
      <c r="VUG2158" s="60"/>
      <c r="VUH2158" s="60"/>
      <c r="VUI2158" s="60"/>
      <c r="VUJ2158" s="60"/>
      <c r="VUK2158" s="60"/>
      <c r="VUL2158" s="60"/>
      <c r="VUM2158" s="60"/>
      <c r="VUN2158" s="60"/>
      <c r="VUO2158" s="60"/>
      <c r="VUP2158" s="60"/>
      <c r="VUQ2158" s="60"/>
      <c r="VUR2158" s="60"/>
      <c r="VUS2158" s="60"/>
      <c r="VUT2158" s="60"/>
      <c r="VUU2158" s="60"/>
      <c r="VUV2158" s="60"/>
      <c r="VUW2158" s="60"/>
      <c r="VUX2158" s="60"/>
      <c r="VUY2158" s="60"/>
      <c r="VUZ2158" s="60"/>
      <c r="VVA2158" s="60"/>
      <c r="VVB2158" s="60"/>
      <c r="VVC2158" s="60"/>
      <c r="VVD2158" s="60"/>
      <c r="VVE2158" s="60"/>
      <c r="VVF2158" s="60"/>
      <c r="VVG2158" s="60"/>
      <c r="VVH2158" s="60"/>
      <c r="VVI2158" s="60"/>
      <c r="VVJ2158" s="60"/>
      <c r="VVK2158" s="60"/>
      <c r="VVL2158" s="60"/>
      <c r="VVM2158" s="60"/>
      <c r="VVN2158" s="60"/>
      <c r="VVO2158" s="60"/>
      <c r="VVP2158" s="60"/>
      <c r="VVQ2158" s="60"/>
      <c r="VVR2158" s="60"/>
      <c r="VVS2158" s="60"/>
      <c r="VVT2158" s="60"/>
      <c r="VVU2158" s="60"/>
      <c r="VVV2158" s="60"/>
      <c r="VVW2158" s="60"/>
      <c r="VVX2158" s="60"/>
      <c r="VVY2158" s="60"/>
      <c r="VVZ2158" s="60"/>
      <c r="VWA2158" s="60"/>
      <c r="VWB2158" s="60"/>
      <c r="VWC2158" s="60"/>
      <c r="VWD2158" s="60"/>
      <c r="VWE2158" s="60"/>
      <c r="VWF2158" s="60"/>
      <c r="VWG2158" s="60"/>
      <c r="VWH2158" s="60"/>
      <c r="VWI2158" s="60"/>
      <c r="VWJ2158" s="60"/>
      <c r="VWK2158" s="60"/>
      <c r="VWL2158" s="60"/>
      <c r="VWM2158" s="60"/>
      <c r="VWN2158" s="60"/>
      <c r="VWO2158" s="60"/>
      <c r="VWP2158" s="60"/>
      <c r="VWQ2158" s="60"/>
      <c r="VWR2158" s="60"/>
      <c r="VWS2158" s="60"/>
      <c r="VWT2158" s="60"/>
      <c r="VWU2158" s="60"/>
      <c r="VWV2158" s="60"/>
      <c r="VWW2158" s="60"/>
      <c r="VWX2158" s="60"/>
      <c r="VWY2158" s="60"/>
      <c r="VWZ2158" s="60"/>
      <c r="VXA2158" s="60"/>
      <c r="VXB2158" s="60"/>
      <c r="VXC2158" s="60"/>
      <c r="VXD2158" s="60"/>
      <c r="VXE2158" s="60"/>
      <c r="VXF2158" s="60"/>
      <c r="VXG2158" s="60"/>
      <c r="VXH2158" s="60"/>
      <c r="VXI2158" s="60"/>
      <c r="VXJ2158" s="60"/>
      <c r="VXK2158" s="60"/>
      <c r="VXL2158" s="60"/>
      <c r="VXM2158" s="60"/>
      <c r="VXN2158" s="60"/>
      <c r="VXO2158" s="60"/>
      <c r="VXP2158" s="60"/>
      <c r="VXQ2158" s="60"/>
      <c r="VXR2158" s="60"/>
      <c r="VXS2158" s="60"/>
      <c r="VXT2158" s="60"/>
      <c r="VXU2158" s="60"/>
      <c r="VXV2158" s="60"/>
      <c r="VXW2158" s="60"/>
      <c r="VXX2158" s="60"/>
      <c r="VXY2158" s="60"/>
      <c r="VXZ2158" s="60"/>
      <c r="VYA2158" s="60"/>
      <c r="VYB2158" s="60"/>
      <c r="VYC2158" s="60"/>
      <c r="VYD2158" s="60"/>
      <c r="VYE2158" s="60"/>
      <c r="VYF2158" s="60"/>
      <c r="VYG2158" s="60"/>
      <c r="VYH2158" s="60"/>
      <c r="VYI2158" s="60"/>
      <c r="VYJ2158" s="60"/>
      <c r="VYK2158" s="60"/>
      <c r="VYL2158" s="60"/>
      <c r="VYM2158" s="60"/>
      <c r="VYN2158" s="60"/>
      <c r="VYO2158" s="60"/>
      <c r="VYP2158" s="60"/>
      <c r="VYQ2158" s="60"/>
      <c r="VYR2158" s="60"/>
      <c r="VYS2158" s="60"/>
      <c r="VYT2158" s="60"/>
      <c r="VYU2158" s="60"/>
      <c r="VYV2158" s="60"/>
      <c r="VYW2158" s="60"/>
      <c r="VYX2158" s="60"/>
      <c r="VYY2158" s="60"/>
      <c r="VYZ2158" s="60"/>
      <c r="VZA2158" s="60"/>
      <c r="VZB2158" s="60"/>
      <c r="VZC2158" s="60"/>
      <c r="VZD2158" s="60"/>
      <c r="VZE2158" s="60"/>
      <c r="VZF2158" s="60"/>
      <c r="VZG2158" s="60"/>
      <c r="VZH2158" s="60"/>
      <c r="VZI2158" s="60"/>
      <c r="VZJ2158" s="60"/>
      <c r="VZK2158" s="60"/>
      <c r="VZL2158" s="60"/>
      <c r="VZM2158" s="60"/>
      <c r="VZN2158" s="60"/>
      <c r="VZO2158" s="60"/>
      <c r="VZP2158" s="60"/>
      <c r="VZQ2158" s="60"/>
      <c r="VZR2158" s="60"/>
      <c r="VZS2158" s="60"/>
      <c r="VZT2158" s="60"/>
      <c r="VZU2158" s="60"/>
      <c r="VZV2158" s="60"/>
      <c r="VZW2158" s="60"/>
      <c r="VZX2158" s="60"/>
      <c r="VZY2158" s="60"/>
      <c r="VZZ2158" s="60"/>
      <c r="WAA2158" s="60"/>
      <c r="WAB2158" s="60"/>
      <c r="WAC2158" s="60"/>
      <c r="WAD2158" s="60"/>
      <c r="WAE2158" s="60"/>
      <c r="WAF2158" s="60"/>
      <c r="WAG2158" s="60"/>
      <c r="WAH2158" s="60"/>
      <c r="WAI2158" s="60"/>
      <c r="WAJ2158" s="60"/>
      <c r="WAK2158" s="60"/>
      <c r="WAL2158" s="60"/>
      <c r="WAM2158" s="60"/>
      <c r="WAN2158" s="60"/>
      <c r="WAO2158" s="60"/>
      <c r="WAP2158" s="60"/>
      <c r="WAQ2158" s="60"/>
      <c r="WAR2158" s="60"/>
      <c r="WAS2158" s="60"/>
      <c r="WAT2158" s="60"/>
      <c r="WAU2158" s="60"/>
      <c r="WAV2158" s="60"/>
      <c r="WAW2158" s="60"/>
      <c r="WAX2158" s="60"/>
      <c r="WAY2158" s="60"/>
      <c r="WAZ2158" s="60"/>
      <c r="WBA2158" s="60"/>
      <c r="WBB2158" s="60"/>
      <c r="WBC2158" s="60"/>
      <c r="WBD2158" s="60"/>
      <c r="WBE2158" s="60"/>
      <c r="WBF2158" s="60"/>
      <c r="WBG2158" s="60"/>
      <c r="WBH2158" s="60"/>
      <c r="WBI2158" s="60"/>
      <c r="WBJ2158" s="60"/>
      <c r="WBK2158" s="60"/>
      <c r="WBL2158" s="60"/>
      <c r="WBM2158" s="60"/>
      <c r="WBN2158" s="60"/>
      <c r="WBO2158" s="60"/>
      <c r="WBP2158" s="60"/>
      <c r="WBQ2158" s="60"/>
      <c r="WBR2158" s="60"/>
      <c r="WBS2158" s="60"/>
      <c r="WBT2158" s="60"/>
      <c r="WBU2158" s="60"/>
      <c r="WBV2158" s="60"/>
      <c r="WBW2158" s="60"/>
      <c r="WBX2158" s="60"/>
      <c r="WBY2158" s="60"/>
      <c r="WBZ2158" s="60"/>
      <c r="WCA2158" s="60"/>
      <c r="WCB2158" s="60"/>
      <c r="WCC2158" s="60"/>
      <c r="WCD2158" s="60"/>
      <c r="WCE2158" s="60"/>
      <c r="WCF2158" s="60"/>
      <c r="WCG2158" s="60"/>
      <c r="WCH2158" s="60"/>
      <c r="WCI2158" s="60"/>
      <c r="WCJ2158" s="60"/>
      <c r="WCK2158" s="60"/>
      <c r="WCL2158" s="60"/>
      <c r="WCM2158" s="60"/>
      <c r="WCN2158" s="60"/>
      <c r="WCO2158" s="60"/>
      <c r="WCP2158" s="60"/>
      <c r="WCQ2158" s="60"/>
      <c r="WCR2158" s="60"/>
      <c r="WCS2158" s="60"/>
      <c r="WCT2158" s="60"/>
      <c r="WCU2158" s="60"/>
      <c r="WCV2158" s="60"/>
      <c r="WCW2158" s="60"/>
      <c r="WCX2158" s="60"/>
      <c r="WCY2158" s="60"/>
      <c r="WCZ2158" s="60"/>
      <c r="WDA2158" s="60"/>
      <c r="WDB2158" s="60"/>
      <c r="WDC2158" s="60"/>
      <c r="WDD2158" s="60"/>
      <c r="WDE2158" s="60"/>
      <c r="WDF2158" s="60"/>
      <c r="WDG2158" s="60"/>
      <c r="WDH2158" s="60"/>
      <c r="WDI2158" s="60"/>
      <c r="WDJ2158" s="60"/>
      <c r="WDK2158" s="60"/>
      <c r="WDL2158" s="60"/>
      <c r="WDM2158" s="60"/>
      <c r="WDN2158" s="60"/>
      <c r="WDO2158" s="60"/>
      <c r="WDP2158" s="60"/>
      <c r="WDQ2158" s="60"/>
      <c r="WDR2158" s="60"/>
      <c r="WDS2158" s="60"/>
      <c r="WDT2158" s="60"/>
      <c r="WDU2158" s="60"/>
      <c r="WDV2158" s="60"/>
      <c r="WDW2158" s="60"/>
      <c r="WDX2158" s="60"/>
      <c r="WDY2158" s="60"/>
      <c r="WDZ2158" s="60"/>
      <c r="WEA2158" s="60"/>
      <c r="WEB2158" s="60"/>
      <c r="WEC2158" s="60"/>
      <c r="WED2158" s="60"/>
      <c r="WEE2158" s="60"/>
      <c r="WEF2158" s="60"/>
      <c r="WEG2158" s="60"/>
      <c r="WEH2158" s="60"/>
      <c r="WEI2158" s="60"/>
      <c r="WEJ2158" s="60"/>
      <c r="WEK2158" s="60"/>
      <c r="WEL2158" s="60"/>
      <c r="WEM2158" s="60"/>
      <c r="WEN2158" s="60"/>
      <c r="WEO2158" s="60"/>
      <c r="WEP2158" s="60"/>
      <c r="WEQ2158" s="60"/>
      <c r="WER2158" s="60"/>
      <c r="WES2158" s="60"/>
      <c r="WET2158" s="60"/>
      <c r="WEU2158" s="60"/>
      <c r="WEV2158" s="60"/>
      <c r="WEW2158" s="60"/>
      <c r="WEX2158" s="60"/>
      <c r="WEY2158" s="60"/>
      <c r="WEZ2158" s="60"/>
      <c r="WFA2158" s="60"/>
      <c r="WFB2158" s="60"/>
      <c r="WFC2158" s="60"/>
      <c r="WFD2158" s="60"/>
      <c r="WFE2158" s="60"/>
      <c r="WFF2158" s="60"/>
      <c r="WFG2158" s="60"/>
      <c r="WFH2158" s="60"/>
      <c r="WFI2158" s="60"/>
      <c r="WFJ2158" s="60"/>
      <c r="WFK2158" s="60"/>
      <c r="WFL2158" s="60"/>
      <c r="WFM2158" s="60"/>
      <c r="WFN2158" s="60"/>
      <c r="WFO2158" s="60"/>
      <c r="WFP2158" s="60"/>
      <c r="WFQ2158" s="60"/>
      <c r="WFR2158" s="60"/>
      <c r="WFS2158" s="60"/>
      <c r="WFT2158" s="60"/>
      <c r="WFU2158" s="60"/>
      <c r="WFV2158" s="60"/>
      <c r="WFW2158" s="60"/>
      <c r="WFX2158" s="60"/>
      <c r="WFY2158" s="60"/>
      <c r="WFZ2158" s="60"/>
      <c r="WGA2158" s="60"/>
      <c r="WGB2158" s="60"/>
      <c r="WGC2158" s="60"/>
      <c r="WGD2158" s="60"/>
      <c r="WGE2158" s="60"/>
      <c r="WGF2158" s="60"/>
      <c r="WGG2158" s="60"/>
      <c r="WGH2158" s="60"/>
      <c r="WGI2158" s="60"/>
      <c r="WGJ2158" s="60"/>
      <c r="WGK2158" s="60"/>
      <c r="WGL2158" s="60"/>
      <c r="WGM2158" s="60"/>
      <c r="WGN2158" s="60"/>
      <c r="WGO2158" s="60"/>
      <c r="WGP2158" s="60"/>
      <c r="WGQ2158" s="60"/>
      <c r="WGR2158" s="60"/>
      <c r="WGS2158" s="60"/>
      <c r="WGT2158" s="60"/>
      <c r="WGU2158" s="60"/>
      <c r="WGV2158" s="60"/>
      <c r="WGW2158" s="60"/>
      <c r="WGX2158" s="60"/>
      <c r="WGY2158" s="60"/>
      <c r="WGZ2158" s="60"/>
      <c r="WHA2158" s="60"/>
      <c r="WHB2158" s="60"/>
      <c r="WHC2158" s="60"/>
      <c r="WHD2158" s="60"/>
      <c r="WHE2158" s="60"/>
      <c r="WHF2158" s="60"/>
      <c r="WHG2158" s="60"/>
      <c r="WHH2158" s="60"/>
      <c r="WHI2158" s="60"/>
      <c r="WHJ2158" s="60"/>
      <c r="WHK2158" s="60"/>
      <c r="WHL2158" s="60"/>
      <c r="WHM2158" s="60"/>
      <c r="WHN2158" s="60"/>
      <c r="WHO2158" s="60"/>
      <c r="WHP2158" s="60"/>
      <c r="WHQ2158" s="60"/>
      <c r="WHR2158" s="60"/>
      <c r="WHS2158" s="60"/>
      <c r="WHT2158" s="60"/>
      <c r="WHU2158" s="60"/>
      <c r="WHV2158" s="60"/>
      <c r="WHW2158" s="60"/>
      <c r="WHX2158" s="60"/>
      <c r="WHY2158" s="60"/>
      <c r="WHZ2158" s="60"/>
      <c r="WIA2158" s="60"/>
      <c r="WIB2158" s="60"/>
      <c r="WIC2158" s="60"/>
      <c r="WID2158" s="60"/>
      <c r="WIE2158" s="60"/>
      <c r="WIF2158" s="60"/>
      <c r="WIG2158" s="60"/>
      <c r="WIH2158" s="60"/>
      <c r="WII2158" s="60"/>
      <c r="WIJ2158" s="60"/>
      <c r="WIK2158" s="60"/>
      <c r="WIL2158" s="60"/>
      <c r="WIM2158" s="60"/>
      <c r="WIN2158" s="60"/>
      <c r="WIO2158" s="60"/>
      <c r="WIP2158" s="60"/>
      <c r="WIQ2158" s="60"/>
      <c r="WIR2158" s="60"/>
      <c r="WIS2158" s="60"/>
      <c r="WIT2158" s="60"/>
      <c r="WIU2158" s="60"/>
      <c r="WIV2158" s="60"/>
      <c r="WIW2158" s="60"/>
      <c r="WIX2158" s="60"/>
      <c r="WIY2158" s="60"/>
      <c r="WIZ2158" s="60"/>
      <c r="WJA2158" s="60"/>
      <c r="WJB2158" s="60"/>
      <c r="WJC2158" s="60"/>
      <c r="WJD2158" s="60"/>
      <c r="WJE2158" s="60"/>
      <c r="WJF2158" s="60"/>
      <c r="WJG2158" s="60"/>
      <c r="WJH2158" s="60"/>
      <c r="WJI2158" s="60"/>
      <c r="WJJ2158" s="60"/>
      <c r="WJK2158" s="60"/>
      <c r="WJL2158" s="60"/>
      <c r="WJM2158" s="60"/>
      <c r="WJN2158" s="60"/>
      <c r="WJO2158" s="60"/>
      <c r="WJP2158" s="60"/>
      <c r="WJQ2158" s="60"/>
      <c r="WJR2158" s="60"/>
      <c r="WJS2158" s="60"/>
      <c r="WJT2158" s="60"/>
      <c r="WJU2158" s="60"/>
      <c r="WJV2158" s="60"/>
      <c r="WJW2158" s="60"/>
      <c r="WJX2158" s="60"/>
      <c r="WJY2158" s="60"/>
      <c r="WJZ2158" s="60"/>
      <c r="WKA2158" s="60"/>
      <c r="WKB2158" s="60"/>
      <c r="WKC2158" s="60"/>
      <c r="WKD2158" s="60"/>
      <c r="WKE2158" s="60"/>
      <c r="WKF2158" s="60"/>
      <c r="WKG2158" s="60"/>
      <c r="WKH2158" s="60"/>
      <c r="WKI2158" s="60"/>
      <c r="WKJ2158" s="60"/>
      <c r="WKK2158" s="60"/>
      <c r="WKL2158" s="60"/>
      <c r="WKM2158" s="60"/>
      <c r="WKN2158" s="60"/>
      <c r="WKO2158" s="60"/>
      <c r="WKP2158" s="60"/>
      <c r="WKQ2158" s="60"/>
      <c r="WKR2158" s="60"/>
      <c r="WKS2158" s="60"/>
      <c r="WKT2158" s="60"/>
      <c r="WKU2158" s="60"/>
      <c r="WKV2158" s="60"/>
      <c r="WKW2158" s="60"/>
      <c r="WKX2158" s="60"/>
      <c r="WKY2158" s="60"/>
      <c r="WKZ2158" s="60"/>
      <c r="WLA2158" s="60"/>
      <c r="WLB2158" s="60"/>
      <c r="WLC2158" s="60"/>
      <c r="WLD2158" s="60"/>
      <c r="WLE2158" s="60"/>
      <c r="WLF2158" s="60"/>
      <c r="WLG2158" s="60"/>
      <c r="WLH2158" s="60"/>
      <c r="WLI2158" s="60"/>
      <c r="WLJ2158" s="60"/>
      <c r="WLK2158" s="60"/>
      <c r="WLL2158" s="60"/>
      <c r="WLM2158" s="60"/>
      <c r="WLN2158" s="60"/>
      <c r="WLO2158" s="60"/>
      <c r="WLP2158" s="60"/>
      <c r="WLQ2158" s="60"/>
      <c r="WLR2158" s="60"/>
      <c r="WLS2158" s="60"/>
      <c r="WLT2158" s="60"/>
      <c r="WLU2158" s="60"/>
      <c r="WLV2158" s="60"/>
      <c r="WLW2158" s="60"/>
      <c r="WLX2158" s="60"/>
      <c r="WLY2158" s="60"/>
      <c r="WLZ2158" s="60"/>
      <c r="WMA2158" s="60"/>
      <c r="WMB2158" s="60"/>
      <c r="WMC2158" s="60"/>
      <c r="WMD2158" s="60"/>
      <c r="WME2158" s="60"/>
      <c r="WMF2158" s="60"/>
      <c r="WMG2158" s="60"/>
      <c r="WMH2158" s="60"/>
      <c r="WMI2158" s="60"/>
      <c r="WMJ2158" s="60"/>
      <c r="WMK2158" s="60"/>
      <c r="WML2158" s="60"/>
      <c r="WMM2158" s="60"/>
      <c r="WMN2158" s="60"/>
      <c r="WMO2158" s="60"/>
      <c r="WMP2158" s="60"/>
      <c r="WMQ2158" s="60"/>
      <c r="WMR2158" s="60"/>
      <c r="WMS2158" s="60"/>
      <c r="WMT2158" s="60"/>
      <c r="WMU2158" s="60"/>
      <c r="WMV2158" s="60"/>
      <c r="WMW2158" s="60"/>
      <c r="WMX2158" s="60"/>
      <c r="WMY2158" s="60"/>
      <c r="WMZ2158" s="60"/>
      <c r="WNA2158" s="60"/>
      <c r="WNB2158" s="60"/>
      <c r="WNC2158" s="60"/>
      <c r="WND2158" s="60"/>
      <c r="WNE2158" s="60"/>
      <c r="WNF2158" s="60"/>
      <c r="WNG2158" s="60"/>
      <c r="WNH2158" s="60"/>
      <c r="WNI2158" s="60"/>
      <c r="WNJ2158" s="60"/>
      <c r="WNK2158" s="60"/>
      <c r="WNL2158" s="60"/>
      <c r="WNM2158" s="60"/>
      <c r="WNN2158" s="60"/>
      <c r="WNO2158" s="60"/>
      <c r="WNP2158" s="60"/>
      <c r="WNQ2158" s="60"/>
      <c r="WNR2158" s="60"/>
      <c r="WNS2158" s="60"/>
      <c r="WNT2158" s="60"/>
      <c r="WNU2158" s="60"/>
      <c r="WNV2158" s="60"/>
      <c r="WNW2158" s="60"/>
      <c r="WNX2158" s="60"/>
      <c r="WNY2158" s="60"/>
      <c r="WNZ2158" s="60"/>
      <c r="WOA2158" s="60"/>
      <c r="WOB2158" s="60"/>
      <c r="WOC2158" s="60"/>
      <c r="WOD2158" s="60"/>
      <c r="WOE2158" s="60"/>
      <c r="WOF2158" s="60"/>
      <c r="WOG2158" s="60"/>
      <c r="WOH2158" s="60"/>
      <c r="WOI2158" s="60"/>
      <c r="WOJ2158" s="60"/>
      <c r="WOK2158" s="60"/>
      <c r="WOL2158" s="60"/>
      <c r="WOM2158" s="60"/>
      <c r="WON2158" s="60"/>
      <c r="WOO2158" s="60"/>
      <c r="WOP2158" s="60"/>
      <c r="WOQ2158" s="60"/>
      <c r="WOR2158" s="60"/>
      <c r="WOS2158" s="60"/>
      <c r="WOT2158" s="60"/>
      <c r="WOU2158" s="60"/>
      <c r="WOV2158" s="60"/>
      <c r="WOW2158" s="60"/>
      <c r="WOX2158" s="60"/>
      <c r="WOY2158" s="60"/>
      <c r="WOZ2158" s="60"/>
      <c r="WPA2158" s="60"/>
      <c r="WPB2158" s="60"/>
      <c r="WPC2158" s="60"/>
      <c r="WPD2158" s="60"/>
      <c r="WPE2158" s="60"/>
      <c r="WPF2158" s="60"/>
      <c r="WPG2158" s="60"/>
      <c r="WPH2158" s="60"/>
      <c r="WPI2158" s="60"/>
      <c r="WPJ2158" s="60"/>
      <c r="WPK2158" s="60"/>
      <c r="WPL2158" s="60"/>
      <c r="WPM2158" s="60"/>
      <c r="WPN2158" s="60"/>
      <c r="WPO2158" s="60"/>
      <c r="WPP2158" s="60"/>
      <c r="WPQ2158" s="60"/>
      <c r="WPR2158" s="60"/>
      <c r="WPS2158" s="60"/>
      <c r="WPT2158" s="60"/>
      <c r="WPU2158" s="60"/>
      <c r="WPV2158" s="60"/>
      <c r="WPW2158" s="60"/>
      <c r="WPX2158" s="60"/>
      <c r="WPY2158" s="60"/>
      <c r="WPZ2158" s="60"/>
      <c r="WQA2158" s="60"/>
      <c r="WQB2158" s="60"/>
      <c r="WQC2158" s="60"/>
      <c r="WQD2158" s="60"/>
      <c r="WQE2158" s="60"/>
      <c r="WQF2158" s="60"/>
      <c r="WQG2158" s="60"/>
      <c r="WQH2158" s="60"/>
      <c r="WQI2158" s="60"/>
      <c r="WQJ2158" s="60"/>
      <c r="WQK2158" s="60"/>
      <c r="WQL2158" s="60"/>
      <c r="WQM2158" s="60"/>
      <c r="WQN2158" s="60"/>
      <c r="WQO2158" s="60"/>
      <c r="WQP2158" s="60"/>
      <c r="WQQ2158" s="60"/>
      <c r="WQR2158" s="60"/>
      <c r="WQS2158" s="60"/>
      <c r="WQT2158" s="60"/>
      <c r="WQU2158" s="60"/>
      <c r="WQV2158" s="60"/>
      <c r="WQW2158" s="60"/>
      <c r="WQX2158" s="60"/>
      <c r="WQY2158" s="60"/>
      <c r="WQZ2158" s="60"/>
      <c r="WRA2158" s="60"/>
      <c r="WRB2158" s="60"/>
      <c r="WRC2158" s="60"/>
      <c r="WRD2158" s="60"/>
      <c r="WRE2158" s="60"/>
      <c r="WRF2158" s="60"/>
      <c r="WRG2158" s="60"/>
      <c r="WRH2158" s="60"/>
      <c r="WRI2158" s="60"/>
      <c r="WRJ2158" s="60"/>
      <c r="WRK2158" s="60"/>
      <c r="WRL2158" s="60"/>
      <c r="WRM2158" s="60"/>
      <c r="WRN2158" s="60"/>
      <c r="WRO2158" s="60"/>
      <c r="WRP2158" s="60"/>
      <c r="WRQ2158" s="60"/>
      <c r="WRR2158" s="60"/>
      <c r="WRS2158" s="60"/>
      <c r="WRT2158" s="60"/>
      <c r="WRU2158" s="60"/>
      <c r="WRV2158" s="60"/>
      <c r="WRW2158" s="60"/>
      <c r="WRX2158" s="60"/>
      <c r="WRY2158" s="60"/>
      <c r="WRZ2158" s="60"/>
      <c r="WSA2158" s="60"/>
      <c r="WSB2158" s="60"/>
      <c r="WSC2158" s="60"/>
      <c r="WSD2158" s="60"/>
      <c r="WSE2158" s="60"/>
      <c r="WSF2158" s="60"/>
      <c r="WSG2158" s="60"/>
      <c r="WSH2158" s="60"/>
      <c r="WSI2158" s="60"/>
      <c r="WSJ2158" s="60"/>
      <c r="WSK2158" s="60"/>
      <c r="WSL2158" s="60"/>
      <c r="WSM2158" s="60"/>
      <c r="WSN2158" s="60"/>
      <c r="WSO2158" s="60"/>
      <c r="WSP2158" s="60"/>
      <c r="WSQ2158" s="60"/>
      <c r="WSR2158" s="60"/>
      <c r="WSS2158" s="60"/>
      <c r="WST2158" s="60"/>
      <c r="WSU2158" s="60"/>
      <c r="WSV2158" s="60"/>
      <c r="WSW2158" s="60"/>
      <c r="WSX2158" s="60"/>
      <c r="WSY2158" s="60"/>
      <c r="WSZ2158" s="60"/>
      <c r="WTA2158" s="60"/>
      <c r="WTB2158" s="60"/>
      <c r="WTC2158" s="60"/>
      <c r="WTD2158" s="60"/>
      <c r="WTE2158" s="60"/>
      <c r="WTF2158" s="60"/>
      <c r="WTG2158" s="60"/>
      <c r="WTH2158" s="60"/>
      <c r="WTI2158" s="60"/>
      <c r="WTJ2158" s="60"/>
      <c r="WTK2158" s="60"/>
      <c r="WTL2158" s="60"/>
      <c r="WTM2158" s="60"/>
      <c r="WTN2158" s="60"/>
      <c r="WTO2158" s="60"/>
      <c r="WTP2158" s="60"/>
      <c r="WTQ2158" s="60"/>
      <c r="WTR2158" s="60"/>
      <c r="WTS2158" s="60"/>
      <c r="WTT2158" s="60"/>
      <c r="WTU2158" s="60"/>
      <c r="WTV2158" s="60"/>
      <c r="WTW2158" s="60"/>
      <c r="WTX2158" s="60"/>
      <c r="WTY2158" s="60"/>
      <c r="WTZ2158" s="60"/>
      <c r="WUA2158" s="60"/>
      <c r="WUB2158" s="60"/>
      <c r="WUC2158" s="60"/>
      <c r="WUD2158" s="60"/>
      <c r="WUE2158" s="60"/>
      <c r="WUF2158" s="60"/>
      <c r="WUG2158" s="60"/>
      <c r="WUH2158" s="60"/>
      <c r="WUI2158" s="60"/>
      <c r="WUJ2158" s="60"/>
      <c r="WUK2158" s="60"/>
      <c r="WUL2158" s="60"/>
      <c r="WUM2158" s="60"/>
      <c r="WUN2158" s="60"/>
      <c r="WUO2158" s="60"/>
      <c r="WUP2158" s="60"/>
      <c r="WUQ2158" s="60"/>
      <c r="WUR2158" s="60"/>
      <c r="WUS2158" s="60"/>
      <c r="WUT2158" s="60"/>
      <c r="WUU2158" s="60"/>
      <c r="WUV2158" s="60"/>
      <c r="WUW2158" s="60"/>
      <c r="WUX2158" s="60"/>
      <c r="WUY2158" s="60"/>
      <c r="WUZ2158" s="60"/>
      <c r="WVA2158" s="60"/>
      <c r="WVB2158" s="60"/>
      <c r="WVC2158" s="60"/>
      <c r="WVD2158" s="60"/>
      <c r="WVE2158" s="60"/>
      <c r="WVF2158" s="60"/>
      <c r="WVG2158" s="60"/>
      <c r="WVH2158" s="60"/>
      <c r="WVI2158" s="60"/>
      <c r="WVJ2158" s="60"/>
      <c r="WVK2158" s="60"/>
      <c r="WVL2158" s="60"/>
      <c r="WVM2158" s="60"/>
      <c r="WVN2158" s="60"/>
      <c r="WVO2158" s="60"/>
      <c r="WVP2158" s="60"/>
      <c r="WVQ2158" s="60"/>
      <c r="WVR2158" s="60"/>
      <c r="WVS2158" s="60"/>
      <c r="WVT2158" s="60"/>
      <c r="WVU2158" s="60"/>
      <c r="WVV2158" s="60"/>
      <c r="WVW2158" s="60"/>
      <c r="WVX2158" s="60"/>
      <c r="WVY2158" s="60"/>
      <c r="WVZ2158" s="60"/>
      <c r="WWA2158" s="60"/>
      <c r="WWB2158" s="60"/>
      <c r="WWC2158" s="60"/>
      <c r="WWD2158" s="60"/>
      <c r="WWE2158" s="60"/>
      <c r="WWF2158" s="60"/>
      <c r="WWG2158" s="60"/>
      <c r="WWH2158" s="60"/>
      <c r="WWI2158" s="60"/>
      <c r="WWJ2158" s="60"/>
      <c r="WWK2158" s="60"/>
      <c r="WWL2158" s="60"/>
      <c r="WWM2158" s="60"/>
      <c r="WWN2158" s="60"/>
      <c r="WWO2158" s="60"/>
      <c r="WWP2158" s="60"/>
      <c r="WWQ2158" s="60"/>
      <c r="WWR2158" s="60"/>
      <c r="WWS2158" s="60"/>
      <c r="WWT2158" s="60"/>
      <c r="WWU2158" s="60"/>
      <c r="WWV2158" s="60"/>
      <c r="WWW2158" s="60"/>
      <c r="WWX2158" s="60"/>
      <c r="WWY2158" s="60"/>
      <c r="WWZ2158" s="60"/>
      <c r="WXA2158" s="60"/>
      <c r="WXB2158" s="60"/>
      <c r="WXC2158" s="60"/>
      <c r="WXD2158" s="60"/>
      <c r="WXE2158" s="60"/>
      <c r="WXF2158" s="60"/>
      <c r="WXG2158" s="60"/>
      <c r="WXH2158" s="60"/>
      <c r="WXI2158" s="60"/>
      <c r="WXJ2158" s="60"/>
      <c r="WXK2158" s="60"/>
      <c r="WXL2158" s="60"/>
      <c r="WXM2158" s="60"/>
      <c r="WXN2158" s="60"/>
      <c r="WXO2158" s="60"/>
      <c r="WXP2158" s="60"/>
      <c r="WXQ2158" s="60"/>
      <c r="WXR2158" s="60"/>
      <c r="WXS2158" s="60"/>
      <c r="WXT2158" s="60"/>
      <c r="WXU2158" s="60"/>
      <c r="WXV2158" s="60"/>
      <c r="WXW2158" s="60"/>
      <c r="WXX2158" s="60"/>
      <c r="WXY2158" s="60"/>
      <c r="WXZ2158" s="60"/>
      <c r="WYA2158" s="60"/>
      <c r="WYB2158" s="60"/>
      <c r="WYC2158" s="60"/>
      <c r="WYD2158" s="60"/>
      <c r="WYE2158" s="60"/>
      <c r="WYF2158" s="60"/>
      <c r="WYG2158" s="60"/>
      <c r="WYH2158" s="60"/>
      <c r="WYI2158" s="60"/>
      <c r="WYJ2158" s="60"/>
      <c r="WYK2158" s="60"/>
      <c r="WYL2158" s="60"/>
      <c r="WYM2158" s="60"/>
      <c r="WYN2158" s="60"/>
      <c r="WYO2158" s="60"/>
      <c r="WYP2158" s="60"/>
      <c r="WYQ2158" s="60"/>
      <c r="WYR2158" s="60"/>
      <c r="WYS2158" s="60"/>
      <c r="WYT2158" s="60"/>
      <c r="WYU2158" s="60"/>
      <c r="WYV2158" s="60"/>
      <c r="WYW2158" s="60"/>
      <c r="WYX2158" s="60"/>
      <c r="WYY2158" s="60"/>
      <c r="WYZ2158" s="60"/>
      <c r="WZA2158" s="60"/>
      <c r="WZB2158" s="60"/>
      <c r="WZC2158" s="60"/>
      <c r="WZD2158" s="60"/>
      <c r="WZE2158" s="60"/>
      <c r="WZF2158" s="60"/>
      <c r="WZG2158" s="60"/>
      <c r="WZH2158" s="60"/>
      <c r="WZI2158" s="60"/>
      <c r="WZJ2158" s="60"/>
      <c r="WZK2158" s="60"/>
      <c r="WZL2158" s="60"/>
      <c r="WZM2158" s="60"/>
      <c r="WZN2158" s="60"/>
      <c r="WZO2158" s="60"/>
      <c r="WZP2158" s="60"/>
      <c r="WZQ2158" s="60"/>
      <c r="WZR2158" s="60"/>
      <c r="WZS2158" s="60"/>
      <c r="WZT2158" s="60"/>
      <c r="WZU2158" s="60"/>
      <c r="WZV2158" s="60"/>
      <c r="WZW2158" s="60"/>
      <c r="WZX2158" s="60"/>
      <c r="WZY2158" s="60"/>
      <c r="WZZ2158" s="60"/>
      <c r="XAA2158" s="60"/>
      <c r="XAB2158" s="60"/>
      <c r="XAC2158" s="60"/>
      <c r="XAD2158" s="60"/>
      <c r="XAE2158" s="60"/>
      <c r="XAF2158" s="60"/>
      <c r="XAG2158" s="60"/>
      <c r="XAH2158" s="60"/>
      <c r="XAI2158" s="60"/>
      <c r="XAJ2158" s="60"/>
      <c r="XAK2158" s="60"/>
      <c r="XAL2158" s="60"/>
      <c r="XAM2158" s="60"/>
      <c r="XAN2158" s="60"/>
      <c r="XAO2158" s="60"/>
      <c r="XAP2158" s="60"/>
      <c r="XAQ2158" s="60"/>
      <c r="XAR2158" s="60"/>
      <c r="XAS2158" s="60"/>
      <c r="XAT2158" s="60"/>
      <c r="XAU2158" s="60"/>
      <c r="XAV2158" s="60"/>
      <c r="XAW2158" s="60"/>
      <c r="XAX2158" s="60"/>
      <c r="XAY2158" s="60"/>
      <c r="XAZ2158" s="60"/>
      <c r="XBA2158" s="60"/>
      <c r="XBB2158" s="60"/>
      <c r="XBC2158" s="60"/>
      <c r="XBD2158" s="60"/>
      <c r="XBE2158" s="60"/>
      <c r="XBF2158" s="60"/>
      <c r="XBG2158" s="60"/>
      <c r="XBH2158" s="60"/>
      <c r="XBI2158" s="60"/>
      <c r="XBJ2158" s="60"/>
      <c r="XBK2158" s="60"/>
      <c r="XBL2158" s="60"/>
      <c r="XBM2158" s="60"/>
      <c r="XBN2158" s="60"/>
      <c r="XBO2158" s="60"/>
      <c r="XBP2158" s="60"/>
      <c r="XBQ2158" s="60"/>
      <c r="XBR2158" s="60"/>
      <c r="XBS2158" s="60"/>
      <c r="XBT2158" s="60"/>
      <c r="XBU2158" s="60"/>
      <c r="XBV2158" s="60"/>
      <c r="XBW2158" s="60"/>
      <c r="XBX2158" s="60"/>
      <c r="XBY2158" s="60"/>
      <c r="XBZ2158" s="60"/>
      <c r="XCA2158" s="60"/>
      <c r="XCB2158" s="60"/>
      <c r="XCC2158" s="60"/>
      <c r="XCD2158" s="60"/>
      <c r="XCE2158" s="60"/>
      <c r="XCF2158" s="60"/>
      <c r="XCG2158" s="60"/>
      <c r="XCH2158" s="60"/>
      <c r="XCI2158" s="60"/>
      <c r="XCJ2158" s="60"/>
      <c r="XCK2158" s="60"/>
      <c r="XCL2158" s="60"/>
      <c r="XCM2158" s="60"/>
      <c r="XCN2158" s="60"/>
      <c r="XCO2158" s="60"/>
      <c r="XCP2158" s="60"/>
      <c r="XCQ2158" s="60"/>
      <c r="XCR2158" s="60"/>
      <c r="XCS2158" s="60"/>
      <c r="XCT2158" s="60"/>
      <c r="XCU2158" s="60"/>
      <c r="XCV2158" s="60"/>
      <c r="XCW2158" s="60"/>
      <c r="XCX2158" s="60"/>
      <c r="XCY2158" s="60"/>
      <c r="XCZ2158" s="60"/>
      <c r="XDA2158" s="60"/>
      <c r="XDB2158" s="60"/>
      <c r="XDC2158" s="60"/>
      <c r="XDD2158" s="60"/>
      <c r="XDE2158" s="60"/>
      <c r="XDF2158" s="60"/>
      <c r="XDG2158" s="60"/>
      <c r="XDH2158" s="60"/>
      <c r="XDI2158" s="60"/>
      <c r="XDJ2158" s="60"/>
      <c r="XDK2158" s="60"/>
      <c r="XDL2158" s="60"/>
      <c r="XDM2158" s="60"/>
      <c r="XDN2158" s="60"/>
      <c r="XDO2158" s="60"/>
      <c r="XDP2158" s="60"/>
      <c r="XDQ2158" s="60"/>
      <c r="XDR2158" s="60"/>
      <c r="XDS2158" s="60"/>
      <c r="XDT2158" s="60"/>
      <c r="XDU2158" s="60"/>
      <c r="XDV2158" s="60"/>
      <c r="XDW2158" s="60"/>
      <c r="XDX2158" s="60"/>
      <c r="XDY2158" s="60"/>
      <c r="XDZ2158" s="60"/>
      <c r="XEA2158" s="60"/>
      <c r="XEB2158" s="60"/>
      <c r="XEC2158" s="60"/>
      <c r="XED2158" s="60"/>
      <c r="XEE2158" s="60"/>
      <c r="XEF2158" s="60"/>
      <c r="XEG2158" s="60"/>
      <c r="XEH2158" s="60"/>
      <c r="XEI2158" s="60"/>
      <c r="XEJ2158" s="60"/>
      <c r="XEK2158" s="60"/>
      <c r="XEL2158" s="60"/>
      <c r="XEM2158" s="60"/>
      <c r="XEN2158" s="60"/>
      <c r="XEO2158" s="60"/>
      <c r="XEP2158" s="60"/>
      <c r="XEQ2158" s="60"/>
      <c r="XER2158" s="60"/>
      <c r="XES2158" s="60"/>
      <c r="XET2158" s="60"/>
      <c r="XEU2158" s="60"/>
      <c r="XEV2158" s="60"/>
      <c r="XEW2158" s="60"/>
      <c r="XEX2158" s="60"/>
      <c r="XEY2158" s="60"/>
      <c r="XEZ2158" s="60"/>
      <c r="XFA2158" s="60"/>
      <c r="XFB2158" s="60"/>
      <c r="XFC2158" s="60"/>
      <c r="XFD2158" s="60"/>
    </row>
    <row r="2159" spans="1:16384" s="94" customFormat="1" ht="20.100000000000001" customHeight="1" x14ac:dyDescent="0.25">
      <c r="A2159" s="60"/>
      <c r="B2159" s="60" t="str">
        <f>"00.03.27.3.1.1.16.B."&amp;C2159&amp;D2159&amp;I2159</f>
        <v>00.03.27.3.1.1.16.B.416.2023</v>
      </c>
      <c r="C2159" s="20">
        <v>416</v>
      </c>
      <c r="D2159" s="72" t="s">
        <v>1085</v>
      </c>
      <c r="E2159" s="60" t="s">
        <v>1462</v>
      </c>
      <c r="F2159" s="19" t="s">
        <v>893</v>
      </c>
      <c r="G2159" s="311">
        <f>'[1]2023'!$D$133/4</f>
        <v>5468750</v>
      </c>
      <c r="H2159" s="269" t="s">
        <v>1164</v>
      </c>
      <c r="I2159" s="73">
        <v>2023</v>
      </c>
      <c r="J2159" s="60" t="s">
        <v>61</v>
      </c>
      <c r="K2159" s="27" t="s">
        <v>59</v>
      </c>
      <c r="L2159" s="20" t="s">
        <v>59</v>
      </c>
      <c r="M2159" s="60"/>
      <c r="N2159" s="10">
        <v>1</v>
      </c>
      <c r="O2159" s="15" t="s">
        <v>947</v>
      </c>
      <c r="P2159" s="28" t="s">
        <v>1442</v>
      </c>
      <c r="Q2159" s="73" t="s">
        <v>8</v>
      </c>
      <c r="R2159" s="60"/>
      <c r="S2159" s="60"/>
      <c r="T2159" s="60"/>
      <c r="U2159" s="60"/>
      <c r="V2159" s="60"/>
      <c r="W2159" s="60"/>
      <c r="X2159" s="60"/>
      <c r="Y2159" s="60"/>
      <c r="Z2159" s="60"/>
      <c r="AA2159" s="60"/>
      <c r="AB2159" s="60"/>
      <c r="AC2159" s="60"/>
      <c r="AD2159" s="60"/>
      <c r="AE2159" s="60"/>
      <c r="AF2159" s="60"/>
      <c r="AG2159" s="60"/>
      <c r="AH2159" s="60"/>
      <c r="AI2159" s="60"/>
      <c r="AJ2159" s="60"/>
      <c r="AK2159" s="60"/>
      <c r="AL2159" s="60"/>
      <c r="AM2159" s="60"/>
      <c r="AN2159" s="60"/>
      <c r="AO2159" s="60"/>
      <c r="AP2159" s="60"/>
      <c r="AQ2159" s="60"/>
      <c r="AR2159" s="60"/>
      <c r="AS2159" s="60"/>
      <c r="AT2159" s="60"/>
      <c r="AU2159" s="60"/>
      <c r="AV2159" s="60"/>
      <c r="AW2159" s="60"/>
      <c r="AX2159" s="60"/>
      <c r="AY2159" s="60"/>
      <c r="AZ2159" s="60"/>
      <c r="BA2159" s="60"/>
      <c r="BB2159" s="60"/>
      <c r="BC2159" s="60"/>
      <c r="BD2159" s="60"/>
      <c r="BE2159" s="60"/>
      <c r="BF2159" s="60"/>
      <c r="BG2159" s="60"/>
      <c r="BH2159" s="60"/>
      <c r="BI2159" s="60"/>
      <c r="BJ2159" s="60"/>
      <c r="BK2159" s="60"/>
      <c r="BL2159" s="60"/>
      <c r="BM2159" s="60"/>
      <c r="BN2159" s="60"/>
      <c r="BO2159" s="60"/>
      <c r="BP2159" s="60"/>
      <c r="BQ2159" s="60"/>
      <c r="BR2159" s="60"/>
      <c r="BS2159" s="60"/>
      <c r="BT2159" s="60"/>
      <c r="BU2159" s="60"/>
      <c r="BV2159" s="60"/>
      <c r="BW2159" s="60"/>
      <c r="BX2159" s="60"/>
      <c r="BY2159" s="60"/>
      <c r="BZ2159" s="60"/>
      <c r="CA2159" s="60"/>
      <c r="CB2159" s="60"/>
      <c r="CC2159" s="60"/>
      <c r="CD2159" s="60"/>
      <c r="CE2159" s="60"/>
      <c r="CF2159" s="60"/>
      <c r="CG2159" s="60"/>
      <c r="CH2159" s="60"/>
      <c r="CI2159" s="60"/>
      <c r="CJ2159" s="60"/>
      <c r="CK2159" s="60"/>
      <c r="CL2159" s="60"/>
      <c r="CM2159" s="60"/>
      <c r="CN2159" s="60"/>
      <c r="CO2159" s="60"/>
      <c r="CP2159" s="60"/>
      <c r="CQ2159" s="60"/>
      <c r="CR2159" s="60"/>
      <c r="CS2159" s="60"/>
      <c r="CT2159" s="60"/>
      <c r="CU2159" s="60"/>
      <c r="CV2159" s="60"/>
      <c r="CW2159" s="60"/>
      <c r="CX2159" s="60"/>
      <c r="CY2159" s="60"/>
      <c r="CZ2159" s="60"/>
      <c r="DA2159" s="60"/>
      <c r="DB2159" s="60"/>
      <c r="DC2159" s="60"/>
      <c r="DD2159" s="60"/>
      <c r="DE2159" s="60"/>
      <c r="DF2159" s="60"/>
      <c r="DG2159" s="60"/>
      <c r="DH2159" s="60"/>
      <c r="DI2159" s="60"/>
      <c r="DJ2159" s="60"/>
      <c r="DK2159" s="60"/>
      <c r="DL2159" s="60"/>
      <c r="DM2159" s="60"/>
      <c r="DN2159" s="60"/>
      <c r="DO2159" s="60"/>
      <c r="DP2159" s="60"/>
      <c r="DQ2159" s="60"/>
      <c r="DR2159" s="60"/>
      <c r="DS2159" s="60"/>
      <c r="DT2159" s="60"/>
      <c r="DU2159" s="60"/>
      <c r="DV2159" s="60"/>
      <c r="DW2159" s="60"/>
      <c r="DX2159" s="60"/>
      <c r="DY2159" s="60"/>
      <c r="DZ2159" s="60"/>
      <c r="EA2159" s="60"/>
      <c r="EB2159" s="60"/>
      <c r="EC2159" s="60"/>
      <c r="ED2159" s="60"/>
      <c r="EE2159" s="60"/>
      <c r="EF2159" s="60"/>
      <c r="EG2159" s="60"/>
      <c r="EH2159" s="60"/>
      <c r="EI2159" s="60"/>
      <c r="EJ2159" s="60"/>
      <c r="EK2159" s="60"/>
      <c r="EL2159" s="60"/>
      <c r="EM2159" s="60"/>
      <c r="EN2159" s="60"/>
      <c r="EO2159" s="60"/>
      <c r="EP2159" s="60"/>
      <c r="EQ2159" s="60"/>
      <c r="ER2159" s="60"/>
      <c r="ES2159" s="60"/>
      <c r="ET2159" s="60"/>
      <c r="EU2159" s="60"/>
      <c r="EV2159" s="60"/>
      <c r="EW2159" s="60"/>
      <c r="EX2159" s="60"/>
      <c r="EY2159" s="60"/>
      <c r="EZ2159" s="60"/>
      <c r="FA2159" s="60"/>
      <c r="FB2159" s="60"/>
      <c r="FC2159" s="60"/>
      <c r="FD2159" s="60"/>
      <c r="FE2159" s="60"/>
      <c r="FF2159" s="60"/>
      <c r="FG2159" s="60"/>
      <c r="FH2159" s="60"/>
      <c r="FI2159" s="60"/>
      <c r="FJ2159" s="60"/>
      <c r="FK2159" s="60"/>
      <c r="FL2159" s="60"/>
      <c r="FM2159" s="60"/>
      <c r="FN2159" s="60"/>
      <c r="FO2159" s="60"/>
      <c r="FP2159" s="60"/>
      <c r="FQ2159" s="60"/>
      <c r="FR2159" s="60"/>
      <c r="FS2159" s="60"/>
      <c r="FT2159" s="60"/>
      <c r="FU2159" s="60"/>
      <c r="FV2159" s="60"/>
      <c r="FW2159" s="60"/>
      <c r="FX2159" s="60"/>
      <c r="FY2159" s="60"/>
      <c r="FZ2159" s="60"/>
      <c r="GA2159" s="60"/>
      <c r="GB2159" s="60"/>
      <c r="GC2159" s="60"/>
      <c r="GD2159" s="60"/>
      <c r="GE2159" s="60"/>
      <c r="GF2159" s="60"/>
      <c r="GG2159" s="60"/>
      <c r="GH2159" s="60"/>
      <c r="GI2159" s="60"/>
      <c r="GJ2159" s="60"/>
      <c r="GK2159" s="60"/>
      <c r="GL2159" s="60"/>
      <c r="GM2159" s="60"/>
      <c r="GN2159" s="60"/>
      <c r="GO2159" s="60"/>
      <c r="GP2159" s="60"/>
      <c r="GQ2159" s="60"/>
      <c r="GR2159" s="60"/>
      <c r="GS2159" s="60"/>
      <c r="GT2159" s="60"/>
      <c r="GU2159" s="60"/>
      <c r="GV2159" s="60"/>
      <c r="GW2159" s="60"/>
      <c r="GX2159" s="60"/>
      <c r="GY2159" s="60"/>
      <c r="GZ2159" s="60"/>
      <c r="HA2159" s="60"/>
      <c r="HB2159" s="60"/>
      <c r="HC2159" s="60"/>
      <c r="HD2159" s="60"/>
      <c r="HE2159" s="60"/>
      <c r="HF2159" s="60"/>
      <c r="HG2159" s="60"/>
      <c r="HH2159" s="60"/>
      <c r="HI2159" s="60"/>
      <c r="HJ2159" s="60"/>
      <c r="HK2159" s="60"/>
      <c r="HL2159" s="60"/>
      <c r="HM2159" s="60"/>
      <c r="HN2159" s="60"/>
      <c r="HO2159" s="60"/>
      <c r="HP2159" s="60"/>
      <c r="HQ2159" s="60"/>
      <c r="HR2159" s="60"/>
      <c r="HS2159" s="60"/>
      <c r="HT2159" s="60"/>
      <c r="HU2159" s="60"/>
      <c r="HV2159" s="60"/>
      <c r="HW2159" s="60"/>
      <c r="HX2159" s="60"/>
      <c r="HY2159" s="60"/>
      <c r="HZ2159" s="60"/>
      <c r="IA2159" s="60"/>
      <c r="IB2159" s="60"/>
      <c r="IC2159" s="60"/>
      <c r="ID2159" s="60"/>
      <c r="IE2159" s="60"/>
      <c r="IF2159" s="60"/>
      <c r="IG2159" s="60"/>
      <c r="IH2159" s="60"/>
      <c r="II2159" s="60"/>
      <c r="IJ2159" s="60"/>
      <c r="IK2159" s="60"/>
      <c r="IL2159" s="60"/>
      <c r="IM2159" s="60"/>
      <c r="IN2159" s="60"/>
      <c r="IO2159" s="60"/>
      <c r="IP2159" s="60"/>
      <c r="IQ2159" s="60"/>
      <c r="IR2159" s="60"/>
      <c r="IS2159" s="60"/>
      <c r="IT2159" s="60"/>
      <c r="IU2159" s="60"/>
      <c r="IV2159" s="60"/>
      <c r="IW2159" s="60"/>
      <c r="IX2159" s="60"/>
      <c r="IY2159" s="60"/>
      <c r="IZ2159" s="60"/>
      <c r="JA2159" s="60"/>
      <c r="JB2159" s="60"/>
      <c r="JC2159" s="60"/>
      <c r="JD2159" s="60"/>
      <c r="JE2159" s="60"/>
      <c r="JF2159" s="60"/>
      <c r="JG2159" s="60"/>
      <c r="JH2159" s="60"/>
      <c r="JI2159" s="60"/>
      <c r="JJ2159" s="60"/>
      <c r="JK2159" s="60"/>
      <c r="JL2159" s="60"/>
      <c r="JM2159" s="60"/>
      <c r="JN2159" s="60"/>
      <c r="JO2159" s="60"/>
      <c r="JP2159" s="60"/>
      <c r="JQ2159" s="60"/>
      <c r="JR2159" s="60"/>
      <c r="JS2159" s="60"/>
      <c r="JT2159" s="60"/>
      <c r="JU2159" s="60"/>
      <c r="JV2159" s="60"/>
      <c r="JW2159" s="60"/>
      <c r="JX2159" s="60"/>
      <c r="JY2159" s="60"/>
      <c r="JZ2159" s="60"/>
      <c r="KA2159" s="60"/>
      <c r="KB2159" s="60"/>
      <c r="KC2159" s="60"/>
      <c r="KD2159" s="60"/>
      <c r="KE2159" s="60"/>
      <c r="KF2159" s="60"/>
      <c r="KG2159" s="60"/>
      <c r="KH2159" s="60"/>
      <c r="KI2159" s="60"/>
      <c r="KJ2159" s="60"/>
      <c r="KK2159" s="60"/>
      <c r="KL2159" s="60"/>
      <c r="KM2159" s="60"/>
      <c r="KN2159" s="60"/>
      <c r="KO2159" s="60"/>
      <c r="KP2159" s="60"/>
      <c r="KQ2159" s="60"/>
      <c r="KR2159" s="60"/>
      <c r="KS2159" s="60"/>
      <c r="KT2159" s="60"/>
      <c r="KU2159" s="60"/>
      <c r="KV2159" s="60"/>
      <c r="KW2159" s="60"/>
      <c r="KX2159" s="60"/>
      <c r="KY2159" s="60"/>
      <c r="KZ2159" s="60"/>
      <c r="LA2159" s="60"/>
      <c r="LB2159" s="60"/>
      <c r="LC2159" s="60"/>
      <c r="LD2159" s="60"/>
      <c r="LE2159" s="60"/>
      <c r="LF2159" s="60"/>
      <c r="LG2159" s="60"/>
      <c r="LH2159" s="60"/>
      <c r="LI2159" s="60"/>
      <c r="LJ2159" s="60"/>
      <c r="LK2159" s="60"/>
      <c r="LL2159" s="60"/>
      <c r="LM2159" s="60"/>
      <c r="LN2159" s="60"/>
      <c r="LO2159" s="60"/>
      <c r="LP2159" s="60"/>
      <c r="LQ2159" s="60"/>
      <c r="LR2159" s="60"/>
      <c r="LS2159" s="60"/>
      <c r="LT2159" s="60"/>
      <c r="LU2159" s="60"/>
      <c r="LV2159" s="60"/>
      <c r="LW2159" s="60"/>
      <c r="LX2159" s="60"/>
      <c r="LY2159" s="60"/>
      <c r="LZ2159" s="60"/>
      <c r="MA2159" s="60"/>
      <c r="MB2159" s="60"/>
      <c r="MC2159" s="60"/>
      <c r="MD2159" s="60"/>
      <c r="ME2159" s="60"/>
      <c r="MF2159" s="60"/>
      <c r="MG2159" s="60"/>
      <c r="MH2159" s="60"/>
      <c r="MI2159" s="60"/>
      <c r="MJ2159" s="60"/>
      <c r="MK2159" s="60"/>
      <c r="ML2159" s="60"/>
      <c r="MM2159" s="60"/>
      <c r="MN2159" s="60"/>
      <c r="MO2159" s="60"/>
      <c r="MP2159" s="60"/>
      <c r="MQ2159" s="60"/>
      <c r="MR2159" s="60"/>
      <c r="MS2159" s="60"/>
      <c r="MT2159" s="60"/>
      <c r="MU2159" s="60"/>
      <c r="MV2159" s="60"/>
      <c r="MW2159" s="60"/>
      <c r="MX2159" s="60"/>
      <c r="MY2159" s="60"/>
      <c r="MZ2159" s="60"/>
      <c r="NA2159" s="60"/>
      <c r="NB2159" s="60"/>
      <c r="NC2159" s="60"/>
      <c r="ND2159" s="60"/>
      <c r="NE2159" s="60"/>
      <c r="NF2159" s="60"/>
      <c r="NG2159" s="60"/>
      <c r="NH2159" s="60"/>
      <c r="NI2159" s="60"/>
      <c r="NJ2159" s="60"/>
      <c r="NK2159" s="60"/>
      <c r="NL2159" s="60"/>
      <c r="NM2159" s="60"/>
      <c r="NN2159" s="60"/>
      <c r="NO2159" s="60"/>
      <c r="NP2159" s="60"/>
      <c r="NQ2159" s="60"/>
      <c r="NR2159" s="60"/>
      <c r="NS2159" s="60"/>
      <c r="NT2159" s="60"/>
      <c r="NU2159" s="60"/>
      <c r="NV2159" s="60"/>
      <c r="NW2159" s="60"/>
      <c r="NX2159" s="60"/>
      <c r="NY2159" s="60"/>
      <c r="NZ2159" s="60"/>
      <c r="OA2159" s="60"/>
      <c r="OB2159" s="60"/>
      <c r="OC2159" s="60"/>
      <c r="OD2159" s="60"/>
      <c r="OE2159" s="60"/>
      <c r="OF2159" s="60"/>
      <c r="OG2159" s="60"/>
      <c r="OH2159" s="60"/>
      <c r="OI2159" s="60"/>
      <c r="OJ2159" s="60"/>
      <c r="OK2159" s="60"/>
      <c r="OL2159" s="60"/>
      <c r="OM2159" s="60"/>
      <c r="ON2159" s="60"/>
      <c r="OO2159" s="60"/>
      <c r="OP2159" s="60"/>
      <c r="OQ2159" s="60"/>
      <c r="OR2159" s="60"/>
      <c r="OS2159" s="60"/>
      <c r="OT2159" s="60"/>
      <c r="OU2159" s="60"/>
      <c r="OV2159" s="60"/>
      <c r="OW2159" s="60"/>
      <c r="OX2159" s="60"/>
      <c r="OY2159" s="60"/>
      <c r="OZ2159" s="60"/>
      <c r="PA2159" s="60"/>
      <c r="PB2159" s="60"/>
      <c r="PC2159" s="60"/>
      <c r="PD2159" s="60"/>
      <c r="PE2159" s="60"/>
      <c r="PF2159" s="60"/>
      <c r="PG2159" s="60"/>
      <c r="PH2159" s="60"/>
      <c r="PI2159" s="60"/>
      <c r="PJ2159" s="60"/>
      <c r="PK2159" s="60"/>
      <c r="PL2159" s="60"/>
      <c r="PM2159" s="60"/>
      <c r="PN2159" s="60"/>
      <c r="PO2159" s="60"/>
      <c r="PP2159" s="60"/>
      <c r="PQ2159" s="60"/>
      <c r="PR2159" s="60"/>
      <c r="PS2159" s="60"/>
      <c r="PT2159" s="60"/>
      <c r="PU2159" s="60"/>
      <c r="PV2159" s="60"/>
      <c r="PW2159" s="60"/>
      <c r="PX2159" s="60"/>
      <c r="PY2159" s="60"/>
      <c r="PZ2159" s="60"/>
      <c r="QA2159" s="60"/>
      <c r="QB2159" s="60"/>
      <c r="QC2159" s="60"/>
      <c r="QD2159" s="60"/>
      <c r="QE2159" s="60"/>
      <c r="QF2159" s="60"/>
      <c r="QG2159" s="60"/>
      <c r="QH2159" s="60"/>
      <c r="QI2159" s="60"/>
      <c r="QJ2159" s="60"/>
      <c r="QK2159" s="60"/>
      <c r="QL2159" s="60"/>
      <c r="QM2159" s="60"/>
      <c r="QN2159" s="60"/>
      <c r="QO2159" s="60"/>
      <c r="QP2159" s="60"/>
      <c r="QQ2159" s="60"/>
      <c r="QR2159" s="60"/>
      <c r="QS2159" s="60"/>
      <c r="QT2159" s="60"/>
      <c r="QU2159" s="60"/>
      <c r="QV2159" s="60"/>
      <c r="QW2159" s="60"/>
      <c r="QX2159" s="60"/>
      <c r="QY2159" s="60"/>
      <c r="QZ2159" s="60"/>
      <c r="RA2159" s="60"/>
      <c r="RB2159" s="60"/>
      <c r="RC2159" s="60"/>
      <c r="RD2159" s="60"/>
      <c r="RE2159" s="60"/>
      <c r="RF2159" s="60"/>
      <c r="RG2159" s="60"/>
      <c r="RH2159" s="60"/>
      <c r="RI2159" s="60"/>
      <c r="RJ2159" s="60"/>
      <c r="RK2159" s="60"/>
      <c r="RL2159" s="60"/>
      <c r="RM2159" s="60"/>
      <c r="RN2159" s="60"/>
      <c r="RO2159" s="60"/>
      <c r="RP2159" s="60"/>
      <c r="RQ2159" s="60"/>
      <c r="RR2159" s="60"/>
      <c r="RS2159" s="60"/>
      <c r="RT2159" s="60"/>
      <c r="RU2159" s="60"/>
      <c r="RV2159" s="60"/>
      <c r="RW2159" s="60"/>
      <c r="RX2159" s="60"/>
      <c r="RY2159" s="60"/>
      <c r="RZ2159" s="60"/>
      <c r="SA2159" s="60"/>
      <c r="SB2159" s="60"/>
      <c r="SC2159" s="60"/>
      <c r="SD2159" s="60"/>
      <c r="SE2159" s="60"/>
      <c r="SF2159" s="60"/>
      <c r="SG2159" s="60"/>
      <c r="SH2159" s="60"/>
      <c r="SI2159" s="60"/>
      <c r="SJ2159" s="60"/>
      <c r="SK2159" s="60"/>
      <c r="SL2159" s="60"/>
      <c r="SM2159" s="60"/>
      <c r="SN2159" s="60"/>
      <c r="SO2159" s="60"/>
      <c r="SP2159" s="60"/>
      <c r="SQ2159" s="60"/>
      <c r="SR2159" s="60"/>
      <c r="SS2159" s="60"/>
      <c r="ST2159" s="60"/>
      <c r="SU2159" s="60"/>
      <c r="SV2159" s="60"/>
      <c r="SW2159" s="60"/>
      <c r="SX2159" s="60"/>
      <c r="SY2159" s="60"/>
      <c r="SZ2159" s="60"/>
      <c r="TA2159" s="60"/>
      <c r="TB2159" s="60"/>
      <c r="TC2159" s="60"/>
      <c r="TD2159" s="60"/>
      <c r="TE2159" s="60"/>
      <c r="TF2159" s="60"/>
      <c r="TG2159" s="60"/>
      <c r="TH2159" s="60"/>
      <c r="TI2159" s="60"/>
      <c r="TJ2159" s="60"/>
      <c r="TK2159" s="60"/>
      <c r="TL2159" s="60"/>
      <c r="TM2159" s="60"/>
      <c r="TN2159" s="60"/>
      <c r="TO2159" s="60"/>
      <c r="TP2159" s="60"/>
      <c r="TQ2159" s="60"/>
      <c r="TR2159" s="60"/>
      <c r="TS2159" s="60"/>
      <c r="TT2159" s="60"/>
      <c r="TU2159" s="60"/>
      <c r="TV2159" s="60"/>
      <c r="TW2159" s="60"/>
      <c r="TX2159" s="60"/>
      <c r="TY2159" s="60"/>
      <c r="TZ2159" s="60"/>
      <c r="UA2159" s="60"/>
      <c r="UB2159" s="60"/>
      <c r="UC2159" s="60"/>
      <c r="UD2159" s="60"/>
      <c r="UE2159" s="60"/>
      <c r="UF2159" s="60"/>
      <c r="UG2159" s="60"/>
      <c r="UH2159" s="60"/>
      <c r="UI2159" s="60"/>
      <c r="UJ2159" s="60"/>
      <c r="UK2159" s="60"/>
      <c r="UL2159" s="60"/>
      <c r="UM2159" s="60"/>
      <c r="UN2159" s="60"/>
      <c r="UO2159" s="60"/>
      <c r="UP2159" s="60"/>
      <c r="UQ2159" s="60"/>
      <c r="UR2159" s="60"/>
      <c r="US2159" s="60"/>
      <c r="UT2159" s="60"/>
      <c r="UU2159" s="60"/>
      <c r="UV2159" s="60"/>
      <c r="UW2159" s="60"/>
      <c r="UX2159" s="60"/>
      <c r="UY2159" s="60"/>
      <c r="UZ2159" s="60"/>
      <c r="VA2159" s="60"/>
      <c r="VB2159" s="60"/>
      <c r="VC2159" s="60"/>
      <c r="VD2159" s="60"/>
      <c r="VE2159" s="60"/>
      <c r="VF2159" s="60"/>
      <c r="VG2159" s="60"/>
      <c r="VH2159" s="60"/>
      <c r="VI2159" s="60"/>
      <c r="VJ2159" s="60"/>
      <c r="VK2159" s="60"/>
      <c r="VL2159" s="60"/>
      <c r="VM2159" s="60"/>
      <c r="VN2159" s="60"/>
      <c r="VO2159" s="60"/>
      <c r="VP2159" s="60"/>
      <c r="VQ2159" s="60"/>
      <c r="VR2159" s="60"/>
      <c r="VS2159" s="60"/>
      <c r="VT2159" s="60"/>
      <c r="VU2159" s="60"/>
      <c r="VV2159" s="60"/>
      <c r="VW2159" s="60"/>
      <c r="VX2159" s="60"/>
      <c r="VY2159" s="60"/>
      <c r="VZ2159" s="60"/>
      <c r="WA2159" s="60"/>
      <c r="WB2159" s="60"/>
      <c r="WC2159" s="60"/>
      <c r="WD2159" s="60"/>
      <c r="WE2159" s="60"/>
      <c r="WF2159" s="60"/>
      <c r="WG2159" s="60"/>
      <c r="WH2159" s="60"/>
      <c r="WI2159" s="60"/>
      <c r="WJ2159" s="60"/>
      <c r="WK2159" s="60"/>
      <c r="WL2159" s="60"/>
      <c r="WM2159" s="60"/>
      <c r="WN2159" s="60"/>
      <c r="WO2159" s="60"/>
      <c r="WP2159" s="60"/>
      <c r="WQ2159" s="60"/>
      <c r="WR2159" s="60"/>
      <c r="WS2159" s="60"/>
      <c r="WT2159" s="60"/>
      <c r="WU2159" s="60"/>
      <c r="WV2159" s="60"/>
      <c r="WW2159" s="60"/>
      <c r="WX2159" s="60"/>
      <c r="WY2159" s="60"/>
      <c r="WZ2159" s="60"/>
      <c r="XA2159" s="60"/>
      <c r="XB2159" s="60"/>
      <c r="XC2159" s="60"/>
      <c r="XD2159" s="60"/>
      <c r="XE2159" s="60"/>
      <c r="XF2159" s="60"/>
      <c r="XG2159" s="60"/>
      <c r="XH2159" s="60"/>
      <c r="XI2159" s="60"/>
      <c r="XJ2159" s="60"/>
      <c r="XK2159" s="60"/>
      <c r="XL2159" s="60"/>
      <c r="XM2159" s="60"/>
      <c r="XN2159" s="60"/>
      <c r="XO2159" s="60"/>
      <c r="XP2159" s="60"/>
      <c r="XQ2159" s="60"/>
      <c r="XR2159" s="60"/>
      <c r="XS2159" s="60"/>
      <c r="XT2159" s="60"/>
      <c r="XU2159" s="60"/>
      <c r="XV2159" s="60"/>
      <c r="XW2159" s="60"/>
      <c r="XX2159" s="60"/>
      <c r="XY2159" s="60"/>
      <c r="XZ2159" s="60"/>
      <c r="YA2159" s="60"/>
      <c r="YB2159" s="60"/>
      <c r="YC2159" s="60"/>
      <c r="YD2159" s="60"/>
      <c r="YE2159" s="60"/>
      <c r="YF2159" s="60"/>
      <c r="YG2159" s="60"/>
      <c r="YH2159" s="60"/>
      <c r="YI2159" s="60"/>
      <c r="YJ2159" s="60"/>
      <c r="YK2159" s="60"/>
      <c r="YL2159" s="60"/>
      <c r="YM2159" s="60"/>
      <c r="YN2159" s="60"/>
      <c r="YO2159" s="60"/>
      <c r="YP2159" s="60"/>
      <c r="YQ2159" s="60"/>
      <c r="YR2159" s="60"/>
      <c r="YS2159" s="60"/>
      <c r="YT2159" s="60"/>
      <c r="YU2159" s="60"/>
      <c r="YV2159" s="60"/>
      <c r="YW2159" s="60"/>
      <c r="YX2159" s="60"/>
      <c r="YY2159" s="60"/>
      <c r="YZ2159" s="60"/>
      <c r="ZA2159" s="60"/>
      <c r="ZB2159" s="60"/>
      <c r="ZC2159" s="60"/>
      <c r="ZD2159" s="60"/>
      <c r="ZE2159" s="60"/>
      <c r="ZF2159" s="60"/>
      <c r="ZG2159" s="60"/>
      <c r="ZH2159" s="60"/>
      <c r="ZI2159" s="60"/>
      <c r="ZJ2159" s="60"/>
      <c r="ZK2159" s="60"/>
      <c r="ZL2159" s="60"/>
      <c r="ZM2159" s="60"/>
      <c r="ZN2159" s="60"/>
      <c r="ZO2159" s="60"/>
      <c r="ZP2159" s="60"/>
      <c r="ZQ2159" s="60"/>
      <c r="ZR2159" s="60"/>
      <c r="ZS2159" s="60"/>
      <c r="ZT2159" s="60"/>
      <c r="ZU2159" s="60"/>
      <c r="ZV2159" s="60"/>
      <c r="ZW2159" s="60"/>
      <c r="ZX2159" s="60"/>
      <c r="ZY2159" s="60"/>
      <c r="ZZ2159" s="60"/>
      <c r="AAA2159" s="60"/>
      <c r="AAB2159" s="60"/>
      <c r="AAC2159" s="60"/>
      <c r="AAD2159" s="60"/>
      <c r="AAE2159" s="60"/>
      <c r="AAF2159" s="60"/>
      <c r="AAG2159" s="60"/>
      <c r="AAH2159" s="60"/>
      <c r="AAI2159" s="60"/>
      <c r="AAJ2159" s="60"/>
      <c r="AAK2159" s="60"/>
      <c r="AAL2159" s="60"/>
      <c r="AAM2159" s="60"/>
      <c r="AAN2159" s="60"/>
      <c r="AAO2159" s="60"/>
      <c r="AAP2159" s="60"/>
      <c r="AAQ2159" s="60"/>
      <c r="AAR2159" s="60"/>
      <c r="AAS2159" s="60"/>
      <c r="AAT2159" s="60"/>
      <c r="AAU2159" s="60"/>
      <c r="AAV2159" s="60"/>
      <c r="AAW2159" s="60"/>
      <c r="AAX2159" s="60"/>
      <c r="AAY2159" s="60"/>
      <c r="AAZ2159" s="60"/>
      <c r="ABA2159" s="60"/>
      <c r="ABB2159" s="60"/>
      <c r="ABC2159" s="60"/>
      <c r="ABD2159" s="60"/>
      <c r="ABE2159" s="60"/>
      <c r="ABF2159" s="60"/>
      <c r="ABG2159" s="60"/>
      <c r="ABH2159" s="60"/>
      <c r="ABI2159" s="60"/>
      <c r="ABJ2159" s="60"/>
      <c r="ABK2159" s="60"/>
      <c r="ABL2159" s="60"/>
      <c r="ABM2159" s="60"/>
      <c r="ABN2159" s="60"/>
      <c r="ABO2159" s="60"/>
      <c r="ABP2159" s="60"/>
      <c r="ABQ2159" s="60"/>
      <c r="ABR2159" s="60"/>
      <c r="ABS2159" s="60"/>
      <c r="ABT2159" s="60"/>
      <c r="ABU2159" s="60"/>
      <c r="ABV2159" s="60"/>
      <c r="ABW2159" s="60"/>
      <c r="ABX2159" s="60"/>
      <c r="ABY2159" s="60"/>
      <c r="ABZ2159" s="60"/>
      <c r="ACA2159" s="60"/>
      <c r="ACB2159" s="60"/>
      <c r="ACC2159" s="60"/>
      <c r="ACD2159" s="60"/>
      <c r="ACE2159" s="60"/>
      <c r="ACF2159" s="60"/>
      <c r="ACG2159" s="60"/>
      <c r="ACH2159" s="60"/>
      <c r="ACI2159" s="60"/>
      <c r="ACJ2159" s="60"/>
      <c r="ACK2159" s="60"/>
      <c r="ACL2159" s="60"/>
      <c r="ACM2159" s="60"/>
      <c r="ACN2159" s="60"/>
      <c r="ACO2159" s="60"/>
      <c r="ACP2159" s="60"/>
      <c r="ACQ2159" s="60"/>
      <c r="ACR2159" s="60"/>
      <c r="ACS2159" s="60"/>
      <c r="ACT2159" s="60"/>
      <c r="ACU2159" s="60"/>
      <c r="ACV2159" s="60"/>
      <c r="ACW2159" s="60"/>
      <c r="ACX2159" s="60"/>
      <c r="ACY2159" s="60"/>
      <c r="ACZ2159" s="60"/>
      <c r="ADA2159" s="60"/>
      <c r="ADB2159" s="60"/>
      <c r="ADC2159" s="60"/>
      <c r="ADD2159" s="60"/>
      <c r="ADE2159" s="60"/>
      <c r="ADF2159" s="60"/>
      <c r="ADG2159" s="60"/>
      <c r="ADH2159" s="60"/>
      <c r="ADI2159" s="60"/>
      <c r="ADJ2159" s="60"/>
      <c r="ADK2159" s="60"/>
      <c r="ADL2159" s="60"/>
      <c r="ADM2159" s="60"/>
      <c r="ADN2159" s="60"/>
      <c r="ADO2159" s="60"/>
      <c r="ADP2159" s="60"/>
      <c r="ADQ2159" s="60"/>
      <c r="ADR2159" s="60"/>
      <c r="ADS2159" s="60"/>
      <c r="ADT2159" s="60"/>
      <c r="ADU2159" s="60"/>
      <c r="ADV2159" s="60"/>
      <c r="ADW2159" s="60"/>
      <c r="ADX2159" s="60"/>
      <c r="ADY2159" s="60"/>
      <c r="ADZ2159" s="60"/>
      <c r="AEA2159" s="60"/>
      <c r="AEB2159" s="60"/>
      <c r="AEC2159" s="60"/>
      <c r="AED2159" s="60"/>
      <c r="AEE2159" s="60"/>
      <c r="AEF2159" s="60"/>
      <c r="AEG2159" s="60"/>
      <c r="AEH2159" s="60"/>
      <c r="AEI2159" s="60"/>
      <c r="AEJ2159" s="60"/>
      <c r="AEK2159" s="60"/>
      <c r="AEL2159" s="60"/>
      <c r="AEM2159" s="60"/>
      <c r="AEN2159" s="60"/>
      <c r="AEO2159" s="60"/>
      <c r="AEP2159" s="60"/>
      <c r="AEQ2159" s="60"/>
      <c r="AER2159" s="60"/>
      <c r="AES2159" s="60"/>
      <c r="AET2159" s="60"/>
      <c r="AEU2159" s="60"/>
      <c r="AEV2159" s="60"/>
      <c r="AEW2159" s="60"/>
      <c r="AEX2159" s="60"/>
      <c r="AEY2159" s="60"/>
      <c r="AEZ2159" s="60"/>
      <c r="AFA2159" s="60"/>
      <c r="AFB2159" s="60"/>
      <c r="AFC2159" s="60"/>
      <c r="AFD2159" s="60"/>
      <c r="AFE2159" s="60"/>
      <c r="AFF2159" s="60"/>
      <c r="AFG2159" s="60"/>
      <c r="AFH2159" s="60"/>
      <c r="AFI2159" s="60"/>
      <c r="AFJ2159" s="60"/>
      <c r="AFK2159" s="60"/>
      <c r="AFL2159" s="60"/>
      <c r="AFM2159" s="60"/>
      <c r="AFN2159" s="60"/>
      <c r="AFO2159" s="60"/>
      <c r="AFP2159" s="60"/>
      <c r="AFQ2159" s="60"/>
      <c r="AFR2159" s="60"/>
      <c r="AFS2159" s="60"/>
      <c r="AFT2159" s="60"/>
      <c r="AFU2159" s="60"/>
      <c r="AFV2159" s="60"/>
      <c r="AFW2159" s="60"/>
      <c r="AFX2159" s="60"/>
      <c r="AFY2159" s="60"/>
      <c r="AFZ2159" s="60"/>
      <c r="AGA2159" s="60"/>
      <c r="AGB2159" s="60"/>
      <c r="AGC2159" s="60"/>
      <c r="AGD2159" s="60"/>
      <c r="AGE2159" s="60"/>
      <c r="AGF2159" s="60"/>
      <c r="AGG2159" s="60"/>
      <c r="AGH2159" s="60"/>
      <c r="AGI2159" s="60"/>
      <c r="AGJ2159" s="60"/>
      <c r="AGK2159" s="60"/>
      <c r="AGL2159" s="60"/>
      <c r="AGM2159" s="60"/>
      <c r="AGN2159" s="60"/>
      <c r="AGO2159" s="60"/>
      <c r="AGP2159" s="60"/>
      <c r="AGQ2159" s="60"/>
      <c r="AGR2159" s="60"/>
      <c r="AGS2159" s="60"/>
      <c r="AGT2159" s="60"/>
      <c r="AGU2159" s="60"/>
      <c r="AGV2159" s="60"/>
      <c r="AGW2159" s="60"/>
      <c r="AGX2159" s="60"/>
      <c r="AGY2159" s="60"/>
      <c r="AGZ2159" s="60"/>
      <c r="AHA2159" s="60"/>
      <c r="AHB2159" s="60"/>
      <c r="AHC2159" s="60"/>
      <c r="AHD2159" s="60"/>
      <c r="AHE2159" s="60"/>
      <c r="AHF2159" s="60"/>
      <c r="AHG2159" s="60"/>
      <c r="AHH2159" s="60"/>
      <c r="AHI2159" s="60"/>
      <c r="AHJ2159" s="60"/>
      <c r="AHK2159" s="60"/>
      <c r="AHL2159" s="60"/>
      <c r="AHM2159" s="60"/>
      <c r="AHN2159" s="60"/>
      <c r="AHO2159" s="60"/>
      <c r="AHP2159" s="60"/>
      <c r="AHQ2159" s="60"/>
      <c r="AHR2159" s="60"/>
      <c r="AHS2159" s="60"/>
      <c r="AHT2159" s="60"/>
      <c r="AHU2159" s="60"/>
      <c r="AHV2159" s="60"/>
      <c r="AHW2159" s="60"/>
      <c r="AHX2159" s="60"/>
      <c r="AHY2159" s="60"/>
      <c r="AHZ2159" s="60"/>
      <c r="AIA2159" s="60"/>
      <c r="AIB2159" s="60"/>
      <c r="AIC2159" s="60"/>
      <c r="AID2159" s="60"/>
      <c r="AIE2159" s="60"/>
      <c r="AIF2159" s="60"/>
      <c r="AIG2159" s="60"/>
      <c r="AIH2159" s="60"/>
      <c r="AII2159" s="60"/>
      <c r="AIJ2159" s="60"/>
      <c r="AIK2159" s="60"/>
      <c r="AIL2159" s="60"/>
      <c r="AIM2159" s="60"/>
      <c r="AIN2159" s="60"/>
      <c r="AIO2159" s="60"/>
      <c r="AIP2159" s="60"/>
      <c r="AIQ2159" s="60"/>
      <c r="AIR2159" s="60"/>
      <c r="AIS2159" s="60"/>
      <c r="AIT2159" s="60"/>
      <c r="AIU2159" s="60"/>
      <c r="AIV2159" s="60"/>
      <c r="AIW2159" s="60"/>
      <c r="AIX2159" s="60"/>
      <c r="AIY2159" s="60"/>
      <c r="AIZ2159" s="60"/>
      <c r="AJA2159" s="60"/>
      <c r="AJB2159" s="60"/>
      <c r="AJC2159" s="60"/>
      <c r="AJD2159" s="60"/>
      <c r="AJE2159" s="60"/>
      <c r="AJF2159" s="60"/>
      <c r="AJG2159" s="60"/>
      <c r="AJH2159" s="60"/>
      <c r="AJI2159" s="60"/>
      <c r="AJJ2159" s="60"/>
      <c r="AJK2159" s="60"/>
      <c r="AJL2159" s="60"/>
      <c r="AJM2159" s="60"/>
      <c r="AJN2159" s="60"/>
      <c r="AJO2159" s="60"/>
      <c r="AJP2159" s="60"/>
      <c r="AJQ2159" s="60"/>
      <c r="AJR2159" s="60"/>
      <c r="AJS2159" s="60"/>
      <c r="AJT2159" s="60"/>
      <c r="AJU2159" s="60"/>
      <c r="AJV2159" s="60"/>
      <c r="AJW2159" s="60"/>
      <c r="AJX2159" s="60"/>
      <c r="AJY2159" s="60"/>
      <c r="AJZ2159" s="60"/>
      <c r="AKA2159" s="60"/>
      <c r="AKB2159" s="60"/>
      <c r="AKC2159" s="60"/>
      <c r="AKD2159" s="60"/>
      <c r="AKE2159" s="60"/>
      <c r="AKF2159" s="60"/>
      <c r="AKG2159" s="60"/>
      <c r="AKH2159" s="60"/>
      <c r="AKI2159" s="60"/>
      <c r="AKJ2159" s="60"/>
      <c r="AKK2159" s="60"/>
      <c r="AKL2159" s="60"/>
      <c r="AKM2159" s="60"/>
      <c r="AKN2159" s="60"/>
      <c r="AKO2159" s="60"/>
      <c r="AKP2159" s="60"/>
      <c r="AKQ2159" s="60"/>
      <c r="AKR2159" s="60"/>
      <c r="AKS2159" s="60"/>
      <c r="AKT2159" s="60"/>
      <c r="AKU2159" s="60"/>
      <c r="AKV2159" s="60"/>
      <c r="AKW2159" s="60"/>
      <c r="AKX2159" s="60"/>
      <c r="AKY2159" s="60"/>
      <c r="AKZ2159" s="60"/>
      <c r="ALA2159" s="60"/>
      <c r="ALB2159" s="60"/>
      <c r="ALC2159" s="60"/>
      <c r="ALD2159" s="60"/>
      <c r="ALE2159" s="60"/>
      <c r="ALF2159" s="60"/>
      <c r="ALG2159" s="60"/>
      <c r="ALH2159" s="60"/>
      <c r="ALI2159" s="60"/>
      <c r="ALJ2159" s="60"/>
      <c r="ALK2159" s="60"/>
      <c r="ALL2159" s="60"/>
      <c r="ALM2159" s="60"/>
      <c r="ALN2159" s="60"/>
      <c r="ALO2159" s="60"/>
      <c r="ALP2159" s="60"/>
      <c r="ALQ2159" s="60"/>
      <c r="ALR2159" s="60"/>
      <c r="ALS2159" s="60"/>
      <c r="ALT2159" s="60"/>
      <c r="ALU2159" s="60"/>
      <c r="ALV2159" s="60"/>
      <c r="ALW2159" s="60"/>
      <c r="ALX2159" s="60"/>
      <c r="ALY2159" s="60"/>
      <c r="ALZ2159" s="60"/>
      <c r="AMA2159" s="60"/>
      <c r="AMB2159" s="60"/>
      <c r="AMC2159" s="60"/>
      <c r="AMD2159" s="60"/>
      <c r="AME2159" s="60"/>
      <c r="AMF2159" s="60"/>
      <c r="AMG2159" s="60"/>
      <c r="AMH2159" s="60"/>
      <c r="AMI2159" s="60"/>
      <c r="AMJ2159" s="60"/>
      <c r="AMK2159" s="60"/>
      <c r="AML2159" s="60"/>
      <c r="AMM2159" s="60"/>
      <c r="AMN2159" s="60"/>
      <c r="AMO2159" s="60"/>
      <c r="AMP2159" s="60"/>
      <c r="AMQ2159" s="60"/>
      <c r="AMR2159" s="60"/>
      <c r="AMS2159" s="60"/>
      <c r="AMT2159" s="60"/>
      <c r="AMU2159" s="60"/>
      <c r="AMV2159" s="60"/>
      <c r="AMW2159" s="60"/>
      <c r="AMX2159" s="60"/>
      <c r="AMY2159" s="60"/>
      <c r="AMZ2159" s="60"/>
      <c r="ANA2159" s="60"/>
      <c r="ANB2159" s="60"/>
      <c r="ANC2159" s="60"/>
      <c r="AND2159" s="60"/>
      <c r="ANE2159" s="60"/>
      <c r="ANF2159" s="60"/>
      <c r="ANG2159" s="60"/>
      <c r="ANH2159" s="60"/>
      <c r="ANI2159" s="60"/>
      <c r="ANJ2159" s="60"/>
      <c r="ANK2159" s="60"/>
      <c r="ANL2159" s="60"/>
      <c r="ANM2159" s="60"/>
      <c r="ANN2159" s="60"/>
      <c r="ANO2159" s="60"/>
      <c r="ANP2159" s="60"/>
      <c r="ANQ2159" s="60"/>
      <c r="ANR2159" s="60"/>
      <c r="ANS2159" s="60"/>
      <c r="ANT2159" s="60"/>
      <c r="ANU2159" s="60"/>
      <c r="ANV2159" s="60"/>
      <c r="ANW2159" s="60"/>
      <c r="ANX2159" s="60"/>
      <c r="ANY2159" s="60"/>
      <c r="ANZ2159" s="60"/>
      <c r="AOA2159" s="60"/>
      <c r="AOB2159" s="60"/>
      <c r="AOC2159" s="60"/>
      <c r="AOD2159" s="60"/>
      <c r="AOE2159" s="60"/>
      <c r="AOF2159" s="60"/>
      <c r="AOG2159" s="60"/>
      <c r="AOH2159" s="60"/>
      <c r="AOI2159" s="60"/>
      <c r="AOJ2159" s="60"/>
      <c r="AOK2159" s="60"/>
      <c r="AOL2159" s="60"/>
      <c r="AOM2159" s="60"/>
      <c r="AON2159" s="60"/>
      <c r="AOO2159" s="60"/>
      <c r="AOP2159" s="60"/>
      <c r="AOQ2159" s="60"/>
      <c r="AOR2159" s="60"/>
      <c r="AOS2159" s="60"/>
      <c r="AOT2159" s="60"/>
      <c r="AOU2159" s="60"/>
      <c r="AOV2159" s="60"/>
      <c r="AOW2159" s="60"/>
      <c r="AOX2159" s="60"/>
      <c r="AOY2159" s="60"/>
      <c r="AOZ2159" s="60"/>
      <c r="APA2159" s="60"/>
      <c r="APB2159" s="60"/>
      <c r="APC2159" s="60"/>
      <c r="APD2159" s="60"/>
      <c r="APE2159" s="60"/>
      <c r="APF2159" s="60"/>
      <c r="APG2159" s="60"/>
      <c r="APH2159" s="60"/>
      <c r="API2159" s="60"/>
      <c r="APJ2159" s="60"/>
      <c r="APK2159" s="60"/>
      <c r="APL2159" s="60"/>
      <c r="APM2159" s="60"/>
      <c r="APN2159" s="60"/>
      <c r="APO2159" s="60"/>
      <c r="APP2159" s="60"/>
      <c r="APQ2159" s="60"/>
      <c r="APR2159" s="60"/>
      <c r="APS2159" s="60"/>
      <c r="APT2159" s="60"/>
      <c r="APU2159" s="60"/>
      <c r="APV2159" s="60"/>
      <c r="APW2159" s="60"/>
      <c r="APX2159" s="60"/>
      <c r="APY2159" s="60"/>
      <c r="APZ2159" s="60"/>
      <c r="AQA2159" s="60"/>
      <c r="AQB2159" s="60"/>
      <c r="AQC2159" s="60"/>
      <c r="AQD2159" s="60"/>
      <c r="AQE2159" s="60"/>
      <c r="AQF2159" s="60"/>
      <c r="AQG2159" s="60"/>
      <c r="AQH2159" s="60"/>
      <c r="AQI2159" s="60"/>
      <c r="AQJ2159" s="60"/>
      <c r="AQK2159" s="60"/>
      <c r="AQL2159" s="60"/>
      <c r="AQM2159" s="60"/>
      <c r="AQN2159" s="60"/>
      <c r="AQO2159" s="60"/>
      <c r="AQP2159" s="60"/>
      <c r="AQQ2159" s="60"/>
      <c r="AQR2159" s="60"/>
      <c r="AQS2159" s="60"/>
      <c r="AQT2159" s="60"/>
      <c r="AQU2159" s="60"/>
      <c r="AQV2159" s="60"/>
      <c r="AQW2159" s="60"/>
      <c r="AQX2159" s="60"/>
      <c r="AQY2159" s="60"/>
      <c r="AQZ2159" s="60"/>
      <c r="ARA2159" s="60"/>
      <c r="ARB2159" s="60"/>
      <c r="ARC2159" s="60"/>
      <c r="ARD2159" s="60"/>
      <c r="ARE2159" s="60"/>
      <c r="ARF2159" s="60"/>
      <c r="ARG2159" s="60"/>
      <c r="ARH2159" s="60"/>
      <c r="ARI2159" s="60"/>
      <c r="ARJ2159" s="60"/>
      <c r="ARK2159" s="60"/>
      <c r="ARL2159" s="60"/>
      <c r="ARM2159" s="60"/>
      <c r="ARN2159" s="60"/>
      <c r="ARO2159" s="60"/>
      <c r="ARP2159" s="60"/>
      <c r="ARQ2159" s="60"/>
      <c r="ARR2159" s="60"/>
      <c r="ARS2159" s="60"/>
      <c r="ART2159" s="60"/>
      <c r="ARU2159" s="60"/>
      <c r="ARV2159" s="60"/>
      <c r="ARW2159" s="60"/>
      <c r="ARX2159" s="60"/>
      <c r="ARY2159" s="60"/>
      <c r="ARZ2159" s="60"/>
      <c r="ASA2159" s="60"/>
      <c r="ASB2159" s="60"/>
      <c r="ASC2159" s="60"/>
      <c r="ASD2159" s="60"/>
      <c r="ASE2159" s="60"/>
      <c r="ASF2159" s="60"/>
      <c r="ASG2159" s="60"/>
      <c r="ASH2159" s="60"/>
      <c r="ASI2159" s="60"/>
      <c r="ASJ2159" s="60"/>
      <c r="ASK2159" s="60"/>
      <c r="ASL2159" s="60"/>
      <c r="ASM2159" s="60"/>
      <c r="ASN2159" s="60"/>
      <c r="ASO2159" s="60"/>
      <c r="ASP2159" s="60"/>
      <c r="ASQ2159" s="60"/>
      <c r="ASR2159" s="60"/>
      <c r="ASS2159" s="60"/>
      <c r="AST2159" s="60"/>
      <c r="ASU2159" s="60"/>
      <c r="ASV2159" s="60"/>
      <c r="ASW2159" s="60"/>
      <c r="ASX2159" s="60"/>
      <c r="ASY2159" s="60"/>
      <c r="ASZ2159" s="60"/>
      <c r="ATA2159" s="60"/>
      <c r="ATB2159" s="60"/>
      <c r="ATC2159" s="60"/>
      <c r="ATD2159" s="60"/>
      <c r="ATE2159" s="60"/>
      <c r="ATF2159" s="60"/>
      <c r="ATG2159" s="60"/>
      <c r="ATH2159" s="60"/>
      <c r="ATI2159" s="60"/>
      <c r="ATJ2159" s="60"/>
      <c r="ATK2159" s="60"/>
      <c r="ATL2159" s="60"/>
      <c r="ATM2159" s="60"/>
      <c r="ATN2159" s="60"/>
      <c r="ATO2159" s="60"/>
      <c r="ATP2159" s="60"/>
      <c r="ATQ2159" s="60"/>
      <c r="ATR2159" s="60"/>
      <c r="ATS2159" s="60"/>
      <c r="ATT2159" s="60"/>
      <c r="ATU2159" s="60"/>
      <c r="ATV2159" s="60"/>
      <c r="ATW2159" s="60"/>
      <c r="ATX2159" s="60"/>
      <c r="ATY2159" s="60"/>
      <c r="ATZ2159" s="60"/>
      <c r="AUA2159" s="60"/>
      <c r="AUB2159" s="60"/>
      <c r="AUC2159" s="60"/>
      <c r="AUD2159" s="60"/>
      <c r="AUE2159" s="60"/>
      <c r="AUF2159" s="60"/>
      <c r="AUG2159" s="60"/>
      <c r="AUH2159" s="60"/>
      <c r="AUI2159" s="60"/>
      <c r="AUJ2159" s="60"/>
      <c r="AUK2159" s="60"/>
      <c r="AUL2159" s="60"/>
      <c r="AUM2159" s="60"/>
      <c r="AUN2159" s="60"/>
      <c r="AUO2159" s="60"/>
      <c r="AUP2159" s="60"/>
      <c r="AUQ2159" s="60"/>
      <c r="AUR2159" s="60"/>
      <c r="AUS2159" s="60"/>
      <c r="AUT2159" s="60"/>
      <c r="AUU2159" s="60"/>
      <c r="AUV2159" s="60"/>
      <c r="AUW2159" s="60"/>
      <c r="AUX2159" s="60"/>
      <c r="AUY2159" s="60"/>
      <c r="AUZ2159" s="60"/>
      <c r="AVA2159" s="60"/>
      <c r="AVB2159" s="60"/>
      <c r="AVC2159" s="60"/>
      <c r="AVD2159" s="60"/>
      <c r="AVE2159" s="60"/>
      <c r="AVF2159" s="60"/>
      <c r="AVG2159" s="60"/>
      <c r="AVH2159" s="60"/>
      <c r="AVI2159" s="60"/>
      <c r="AVJ2159" s="60"/>
      <c r="AVK2159" s="60"/>
      <c r="AVL2159" s="60"/>
      <c r="AVM2159" s="60"/>
      <c r="AVN2159" s="60"/>
      <c r="AVO2159" s="60"/>
      <c r="AVP2159" s="60"/>
      <c r="AVQ2159" s="60"/>
      <c r="AVR2159" s="60"/>
      <c r="AVS2159" s="60"/>
      <c r="AVT2159" s="60"/>
      <c r="AVU2159" s="60"/>
      <c r="AVV2159" s="60"/>
      <c r="AVW2159" s="60"/>
      <c r="AVX2159" s="60"/>
      <c r="AVY2159" s="60"/>
      <c r="AVZ2159" s="60"/>
      <c r="AWA2159" s="60"/>
      <c r="AWB2159" s="60"/>
      <c r="AWC2159" s="60"/>
      <c r="AWD2159" s="60"/>
      <c r="AWE2159" s="60"/>
      <c r="AWF2159" s="60"/>
      <c r="AWG2159" s="60"/>
      <c r="AWH2159" s="60"/>
      <c r="AWI2159" s="60"/>
      <c r="AWJ2159" s="60"/>
      <c r="AWK2159" s="60"/>
      <c r="AWL2159" s="60"/>
      <c r="AWM2159" s="60"/>
      <c r="AWN2159" s="60"/>
      <c r="AWO2159" s="60"/>
      <c r="AWP2159" s="60"/>
      <c r="AWQ2159" s="60"/>
      <c r="AWR2159" s="60"/>
      <c r="AWS2159" s="60"/>
      <c r="AWT2159" s="60"/>
      <c r="AWU2159" s="60"/>
      <c r="AWV2159" s="60"/>
      <c r="AWW2159" s="60"/>
      <c r="AWX2159" s="60"/>
      <c r="AWY2159" s="60"/>
      <c r="AWZ2159" s="60"/>
      <c r="AXA2159" s="60"/>
      <c r="AXB2159" s="60"/>
      <c r="AXC2159" s="60"/>
      <c r="AXD2159" s="60"/>
      <c r="AXE2159" s="60"/>
      <c r="AXF2159" s="60"/>
      <c r="AXG2159" s="60"/>
      <c r="AXH2159" s="60"/>
      <c r="AXI2159" s="60"/>
      <c r="AXJ2159" s="60"/>
      <c r="AXK2159" s="60"/>
      <c r="AXL2159" s="60"/>
      <c r="AXM2159" s="60"/>
      <c r="AXN2159" s="60"/>
      <c r="AXO2159" s="60"/>
      <c r="AXP2159" s="60"/>
      <c r="AXQ2159" s="60"/>
      <c r="AXR2159" s="60"/>
      <c r="AXS2159" s="60"/>
      <c r="AXT2159" s="60"/>
      <c r="AXU2159" s="60"/>
      <c r="AXV2159" s="60"/>
      <c r="AXW2159" s="60"/>
      <c r="AXX2159" s="60"/>
      <c r="AXY2159" s="60"/>
      <c r="AXZ2159" s="60"/>
      <c r="AYA2159" s="60"/>
      <c r="AYB2159" s="60"/>
      <c r="AYC2159" s="60"/>
      <c r="AYD2159" s="60"/>
      <c r="AYE2159" s="60"/>
      <c r="AYF2159" s="60"/>
      <c r="AYG2159" s="60"/>
      <c r="AYH2159" s="60"/>
      <c r="AYI2159" s="60"/>
      <c r="AYJ2159" s="60"/>
      <c r="AYK2159" s="60"/>
      <c r="AYL2159" s="60"/>
      <c r="AYM2159" s="60"/>
      <c r="AYN2159" s="60"/>
      <c r="AYO2159" s="60"/>
      <c r="AYP2159" s="60"/>
      <c r="AYQ2159" s="60"/>
      <c r="AYR2159" s="60"/>
      <c r="AYS2159" s="60"/>
      <c r="AYT2159" s="60"/>
      <c r="AYU2159" s="60"/>
      <c r="AYV2159" s="60"/>
      <c r="AYW2159" s="60"/>
      <c r="AYX2159" s="60"/>
      <c r="AYY2159" s="60"/>
      <c r="AYZ2159" s="60"/>
      <c r="AZA2159" s="60"/>
      <c r="AZB2159" s="60"/>
      <c r="AZC2159" s="60"/>
      <c r="AZD2159" s="60"/>
      <c r="AZE2159" s="60"/>
      <c r="AZF2159" s="60"/>
      <c r="AZG2159" s="60"/>
      <c r="AZH2159" s="60"/>
      <c r="AZI2159" s="60"/>
      <c r="AZJ2159" s="60"/>
      <c r="AZK2159" s="60"/>
      <c r="AZL2159" s="60"/>
      <c r="AZM2159" s="60"/>
      <c r="AZN2159" s="60"/>
      <c r="AZO2159" s="60"/>
      <c r="AZP2159" s="60"/>
      <c r="AZQ2159" s="60"/>
      <c r="AZR2159" s="60"/>
      <c r="AZS2159" s="60"/>
      <c r="AZT2159" s="60"/>
      <c r="AZU2159" s="60"/>
      <c r="AZV2159" s="60"/>
      <c r="AZW2159" s="60"/>
      <c r="AZX2159" s="60"/>
      <c r="AZY2159" s="60"/>
      <c r="AZZ2159" s="60"/>
      <c r="BAA2159" s="60"/>
      <c r="BAB2159" s="60"/>
      <c r="BAC2159" s="60"/>
      <c r="BAD2159" s="60"/>
      <c r="BAE2159" s="60"/>
      <c r="BAF2159" s="60"/>
      <c r="BAG2159" s="60"/>
      <c r="BAH2159" s="60"/>
      <c r="BAI2159" s="60"/>
      <c r="BAJ2159" s="60"/>
      <c r="BAK2159" s="60"/>
      <c r="BAL2159" s="60"/>
      <c r="BAM2159" s="60"/>
      <c r="BAN2159" s="60"/>
      <c r="BAO2159" s="60"/>
      <c r="BAP2159" s="60"/>
      <c r="BAQ2159" s="60"/>
      <c r="BAR2159" s="60"/>
      <c r="BAS2159" s="60"/>
      <c r="BAT2159" s="60"/>
      <c r="BAU2159" s="60"/>
      <c r="BAV2159" s="60"/>
      <c r="BAW2159" s="60"/>
      <c r="BAX2159" s="60"/>
      <c r="BAY2159" s="60"/>
      <c r="BAZ2159" s="60"/>
      <c r="BBA2159" s="60"/>
      <c r="BBB2159" s="60"/>
      <c r="BBC2159" s="60"/>
      <c r="BBD2159" s="60"/>
      <c r="BBE2159" s="60"/>
      <c r="BBF2159" s="60"/>
      <c r="BBG2159" s="60"/>
      <c r="BBH2159" s="60"/>
      <c r="BBI2159" s="60"/>
      <c r="BBJ2159" s="60"/>
      <c r="BBK2159" s="60"/>
      <c r="BBL2159" s="60"/>
      <c r="BBM2159" s="60"/>
      <c r="BBN2159" s="60"/>
      <c r="BBO2159" s="60"/>
      <c r="BBP2159" s="60"/>
      <c r="BBQ2159" s="60"/>
      <c r="BBR2159" s="60"/>
      <c r="BBS2159" s="60"/>
      <c r="BBT2159" s="60"/>
      <c r="BBU2159" s="60"/>
      <c r="BBV2159" s="60"/>
      <c r="BBW2159" s="60"/>
      <c r="BBX2159" s="60"/>
      <c r="BBY2159" s="60"/>
      <c r="BBZ2159" s="60"/>
      <c r="BCA2159" s="60"/>
      <c r="BCB2159" s="60"/>
      <c r="BCC2159" s="60"/>
      <c r="BCD2159" s="60"/>
      <c r="BCE2159" s="60"/>
      <c r="BCF2159" s="60"/>
      <c r="BCG2159" s="60"/>
      <c r="BCH2159" s="60"/>
      <c r="BCI2159" s="60"/>
      <c r="BCJ2159" s="60"/>
      <c r="BCK2159" s="60"/>
      <c r="BCL2159" s="60"/>
      <c r="BCM2159" s="60"/>
      <c r="BCN2159" s="60"/>
      <c r="BCO2159" s="60"/>
      <c r="BCP2159" s="60"/>
      <c r="BCQ2159" s="60"/>
      <c r="BCR2159" s="60"/>
      <c r="BCS2159" s="60"/>
      <c r="BCT2159" s="60"/>
      <c r="BCU2159" s="60"/>
      <c r="BCV2159" s="60"/>
      <c r="BCW2159" s="60"/>
      <c r="BCX2159" s="60"/>
      <c r="BCY2159" s="60"/>
      <c r="BCZ2159" s="60"/>
      <c r="BDA2159" s="60"/>
      <c r="BDB2159" s="60"/>
      <c r="BDC2159" s="60"/>
      <c r="BDD2159" s="60"/>
      <c r="BDE2159" s="60"/>
      <c r="BDF2159" s="60"/>
      <c r="BDG2159" s="60"/>
      <c r="BDH2159" s="60"/>
      <c r="BDI2159" s="60"/>
      <c r="BDJ2159" s="60"/>
      <c r="BDK2159" s="60"/>
      <c r="BDL2159" s="60"/>
      <c r="BDM2159" s="60"/>
      <c r="BDN2159" s="60"/>
      <c r="BDO2159" s="60"/>
      <c r="BDP2159" s="60"/>
      <c r="BDQ2159" s="60"/>
      <c r="BDR2159" s="60"/>
      <c r="BDS2159" s="60"/>
      <c r="BDT2159" s="60"/>
      <c r="BDU2159" s="60"/>
      <c r="BDV2159" s="60"/>
      <c r="BDW2159" s="60"/>
      <c r="BDX2159" s="60"/>
      <c r="BDY2159" s="60"/>
      <c r="BDZ2159" s="60"/>
      <c r="BEA2159" s="60"/>
      <c r="BEB2159" s="60"/>
      <c r="BEC2159" s="60"/>
      <c r="BED2159" s="60"/>
      <c r="BEE2159" s="60"/>
      <c r="BEF2159" s="60"/>
      <c r="BEG2159" s="60"/>
      <c r="BEH2159" s="60"/>
      <c r="BEI2159" s="60"/>
      <c r="BEJ2159" s="60"/>
      <c r="BEK2159" s="60"/>
      <c r="BEL2159" s="60"/>
      <c r="BEM2159" s="60"/>
      <c r="BEN2159" s="60"/>
      <c r="BEO2159" s="60"/>
      <c r="BEP2159" s="60"/>
      <c r="BEQ2159" s="60"/>
      <c r="BER2159" s="60"/>
      <c r="BES2159" s="60"/>
      <c r="BET2159" s="60"/>
      <c r="BEU2159" s="60"/>
      <c r="BEV2159" s="60"/>
      <c r="BEW2159" s="60"/>
      <c r="BEX2159" s="60"/>
      <c r="BEY2159" s="60"/>
      <c r="BEZ2159" s="60"/>
      <c r="BFA2159" s="60"/>
      <c r="BFB2159" s="60"/>
      <c r="BFC2159" s="60"/>
      <c r="BFD2159" s="60"/>
      <c r="BFE2159" s="60"/>
      <c r="BFF2159" s="60"/>
      <c r="BFG2159" s="60"/>
      <c r="BFH2159" s="60"/>
      <c r="BFI2159" s="60"/>
      <c r="BFJ2159" s="60"/>
      <c r="BFK2159" s="60"/>
      <c r="BFL2159" s="60"/>
      <c r="BFM2159" s="60"/>
      <c r="BFN2159" s="60"/>
      <c r="BFO2159" s="60"/>
      <c r="BFP2159" s="60"/>
      <c r="BFQ2159" s="60"/>
      <c r="BFR2159" s="60"/>
      <c r="BFS2159" s="60"/>
      <c r="BFT2159" s="60"/>
      <c r="BFU2159" s="60"/>
      <c r="BFV2159" s="60"/>
      <c r="BFW2159" s="60"/>
      <c r="BFX2159" s="60"/>
      <c r="BFY2159" s="60"/>
      <c r="BFZ2159" s="60"/>
      <c r="BGA2159" s="60"/>
      <c r="BGB2159" s="60"/>
      <c r="BGC2159" s="60"/>
      <c r="BGD2159" s="60"/>
      <c r="BGE2159" s="60"/>
      <c r="BGF2159" s="60"/>
      <c r="BGG2159" s="60"/>
      <c r="BGH2159" s="60"/>
      <c r="BGI2159" s="60"/>
      <c r="BGJ2159" s="60"/>
      <c r="BGK2159" s="60"/>
      <c r="BGL2159" s="60"/>
      <c r="BGM2159" s="60"/>
      <c r="BGN2159" s="60"/>
      <c r="BGO2159" s="60"/>
      <c r="BGP2159" s="60"/>
      <c r="BGQ2159" s="60"/>
      <c r="BGR2159" s="60"/>
      <c r="BGS2159" s="60"/>
      <c r="BGT2159" s="60"/>
      <c r="BGU2159" s="60"/>
      <c r="BGV2159" s="60"/>
      <c r="BGW2159" s="60"/>
      <c r="BGX2159" s="60"/>
      <c r="BGY2159" s="60"/>
      <c r="BGZ2159" s="60"/>
      <c r="BHA2159" s="60"/>
      <c r="BHB2159" s="60"/>
      <c r="BHC2159" s="60"/>
      <c r="BHD2159" s="60"/>
      <c r="BHE2159" s="60"/>
      <c r="BHF2159" s="60"/>
      <c r="BHG2159" s="60"/>
      <c r="BHH2159" s="60"/>
      <c r="BHI2159" s="60"/>
      <c r="BHJ2159" s="60"/>
      <c r="BHK2159" s="60"/>
      <c r="BHL2159" s="60"/>
      <c r="BHM2159" s="60"/>
      <c r="BHN2159" s="60"/>
      <c r="BHO2159" s="60"/>
      <c r="BHP2159" s="60"/>
      <c r="BHQ2159" s="60"/>
      <c r="BHR2159" s="60"/>
      <c r="BHS2159" s="60"/>
      <c r="BHT2159" s="60"/>
      <c r="BHU2159" s="60"/>
      <c r="BHV2159" s="60"/>
      <c r="BHW2159" s="60"/>
      <c r="BHX2159" s="60"/>
      <c r="BHY2159" s="60"/>
      <c r="BHZ2159" s="60"/>
      <c r="BIA2159" s="60"/>
      <c r="BIB2159" s="60"/>
      <c r="BIC2159" s="60"/>
      <c r="BID2159" s="60"/>
      <c r="BIE2159" s="60"/>
      <c r="BIF2159" s="60"/>
      <c r="BIG2159" s="60"/>
      <c r="BIH2159" s="60"/>
      <c r="BII2159" s="60"/>
      <c r="BIJ2159" s="60"/>
      <c r="BIK2159" s="60"/>
      <c r="BIL2159" s="60"/>
      <c r="BIM2159" s="60"/>
      <c r="BIN2159" s="60"/>
      <c r="BIO2159" s="60"/>
      <c r="BIP2159" s="60"/>
      <c r="BIQ2159" s="60"/>
      <c r="BIR2159" s="60"/>
      <c r="BIS2159" s="60"/>
      <c r="BIT2159" s="60"/>
      <c r="BIU2159" s="60"/>
      <c r="BIV2159" s="60"/>
      <c r="BIW2159" s="60"/>
      <c r="BIX2159" s="60"/>
      <c r="BIY2159" s="60"/>
      <c r="BIZ2159" s="60"/>
      <c r="BJA2159" s="60"/>
      <c r="BJB2159" s="60"/>
      <c r="BJC2159" s="60"/>
      <c r="BJD2159" s="60"/>
      <c r="BJE2159" s="60"/>
      <c r="BJF2159" s="60"/>
      <c r="BJG2159" s="60"/>
      <c r="BJH2159" s="60"/>
      <c r="BJI2159" s="60"/>
      <c r="BJJ2159" s="60"/>
      <c r="BJK2159" s="60"/>
      <c r="BJL2159" s="60"/>
      <c r="BJM2159" s="60"/>
      <c r="BJN2159" s="60"/>
      <c r="BJO2159" s="60"/>
      <c r="BJP2159" s="60"/>
      <c r="BJQ2159" s="60"/>
      <c r="BJR2159" s="60"/>
      <c r="BJS2159" s="60"/>
      <c r="BJT2159" s="60"/>
      <c r="BJU2159" s="60"/>
      <c r="BJV2159" s="60"/>
      <c r="BJW2159" s="60"/>
      <c r="BJX2159" s="60"/>
      <c r="BJY2159" s="60"/>
      <c r="BJZ2159" s="60"/>
      <c r="BKA2159" s="60"/>
      <c r="BKB2159" s="60"/>
      <c r="BKC2159" s="60"/>
      <c r="BKD2159" s="60"/>
      <c r="BKE2159" s="60"/>
      <c r="BKF2159" s="60"/>
      <c r="BKG2159" s="60"/>
      <c r="BKH2159" s="60"/>
      <c r="BKI2159" s="60"/>
      <c r="BKJ2159" s="60"/>
      <c r="BKK2159" s="60"/>
      <c r="BKL2159" s="60"/>
      <c r="BKM2159" s="60"/>
      <c r="BKN2159" s="60"/>
      <c r="BKO2159" s="60"/>
      <c r="BKP2159" s="60"/>
      <c r="BKQ2159" s="60"/>
      <c r="BKR2159" s="60"/>
      <c r="BKS2159" s="60"/>
      <c r="BKT2159" s="60"/>
      <c r="BKU2159" s="60"/>
      <c r="BKV2159" s="60"/>
      <c r="BKW2159" s="60"/>
      <c r="BKX2159" s="60"/>
      <c r="BKY2159" s="60"/>
      <c r="BKZ2159" s="60"/>
      <c r="BLA2159" s="60"/>
      <c r="BLB2159" s="60"/>
      <c r="BLC2159" s="60"/>
      <c r="BLD2159" s="60"/>
      <c r="BLE2159" s="60"/>
      <c r="BLF2159" s="60"/>
      <c r="BLG2159" s="60"/>
      <c r="BLH2159" s="60"/>
      <c r="BLI2159" s="60"/>
      <c r="BLJ2159" s="60"/>
      <c r="BLK2159" s="60"/>
      <c r="BLL2159" s="60"/>
      <c r="BLM2159" s="60"/>
      <c r="BLN2159" s="60"/>
      <c r="BLO2159" s="60"/>
      <c r="BLP2159" s="60"/>
      <c r="BLQ2159" s="60"/>
      <c r="BLR2159" s="60"/>
      <c r="BLS2159" s="60"/>
      <c r="BLT2159" s="60"/>
      <c r="BLU2159" s="60"/>
      <c r="BLV2159" s="60"/>
      <c r="BLW2159" s="60"/>
      <c r="BLX2159" s="60"/>
      <c r="BLY2159" s="60"/>
      <c r="BLZ2159" s="60"/>
      <c r="BMA2159" s="60"/>
      <c r="BMB2159" s="60"/>
      <c r="BMC2159" s="60"/>
      <c r="BMD2159" s="60"/>
      <c r="BME2159" s="60"/>
      <c r="BMF2159" s="60"/>
      <c r="BMG2159" s="60"/>
      <c r="BMH2159" s="60"/>
      <c r="BMI2159" s="60"/>
      <c r="BMJ2159" s="60"/>
      <c r="BMK2159" s="60"/>
      <c r="BML2159" s="60"/>
      <c r="BMM2159" s="60"/>
      <c r="BMN2159" s="60"/>
      <c r="BMO2159" s="60"/>
      <c r="BMP2159" s="60"/>
      <c r="BMQ2159" s="60"/>
      <c r="BMR2159" s="60"/>
      <c r="BMS2159" s="60"/>
      <c r="BMT2159" s="60"/>
      <c r="BMU2159" s="60"/>
      <c r="BMV2159" s="60"/>
      <c r="BMW2159" s="60"/>
      <c r="BMX2159" s="60"/>
      <c r="BMY2159" s="60"/>
      <c r="BMZ2159" s="60"/>
      <c r="BNA2159" s="60"/>
      <c r="BNB2159" s="60"/>
      <c r="BNC2159" s="60"/>
      <c r="BND2159" s="60"/>
      <c r="BNE2159" s="60"/>
      <c r="BNF2159" s="60"/>
      <c r="BNG2159" s="60"/>
      <c r="BNH2159" s="60"/>
      <c r="BNI2159" s="60"/>
      <c r="BNJ2159" s="60"/>
      <c r="BNK2159" s="60"/>
      <c r="BNL2159" s="60"/>
      <c r="BNM2159" s="60"/>
      <c r="BNN2159" s="60"/>
      <c r="BNO2159" s="60"/>
      <c r="BNP2159" s="60"/>
      <c r="BNQ2159" s="60"/>
      <c r="BNR2159" s="60"/>
      <c r="BNS2159" s="60"/>
      <c r="BNT2159" s="60"/>
      <c r="BNU2159" s="60"/>
      <c r="BNV2159" s="60"/>
      <c r="BNW2159" s="60"/>
      <c r="BNX2159" s="60"/>
      <c r="BNY2159" s="60"/>
      <c r="BNZ2159" s="60"/>
      <c r="BOA2159" s="60"/>
      <c r="BOB2159" s="60"/>
      <c r="BOC2159" s="60"/>
      <c r="BOD2159" s="60"/>
      <c r="BOE2159" s="60"/>
      <c r="BOF2159" s="60"/>
      <c r="BOG2159" s="60"/>
      <c r="BOH2159" s="60"/>
      <c r="BOI2159" s="60"/>
      <c r="BOJ2159" s="60"/>
      <c r="BOK2159" s="60"/>
      <c r="BOL2159" s="60"/>
      <c r="BOM2159" s="60"/>
      <c r="BON2159" s="60"/>
      <c r="BOO2159" s="60"/>
      <c r="BOP2159" s="60"/>
      <c r="BOQ2159" s="60"/>
      <c r="BOR2159" s="60"/>
      <c r="BOS2159" s="60"/>
      <c r="BOT2159" s="60"/>
      <c r="BOU2159" s="60"/>
      <c r="BOV2159" s="60"/>
      <c r="BOW2159" s="60"/>
      <c r="BOX2159" s="60"/>
      <c r="BOY2159" s="60"/>
      <c r="BOZ2159" s="60"/>
      <c r="BPA2159" s="60"/>
      <c r="BPB2159" s="60"/>
      <c r="BPC2159" s="60"/>
      <c r="BPD2159" s="60"/>
      <c r="BPE2159" s="60"/>
      <c r="BPF2159" s="60"/>
      <c r="BPG2159" s="60"/>
      <c r="BPH2159" s="60"/>
      <c r="BPI2159" s="60"/>
      <c r="BPJ2159" s="60"/>
      <c r="BPK2159" s="60"/>
      <c r="BPL2159" s="60"/>
      <c r="BPM2159" s="60"/>
      <c r="BPN2159" s="60"/>
      <c r="BPO2159" s="60"/>
      <c r="BPP2159" s="60"/>
      <c r="BPQ2159" s="60"/>
      <c r="BPR2159" s="60"/>
      <c r="BPS2159" s="60"/>
      <c r="BPT2159" s="60"/>
      <c r="BPU2159" s="60"/>
      <c r="BPV2159" s="60"/>
      <c r="BPW2159" s="60"/>
      <c r="BPX2159" s="60"/>
      <c r="BPY2159" s="60"/>
      <c r="BPZ2159" s="60"/>
      <c r="BQA2159" s="60"/>
      <c r="BQB2159" s="60"/>
      <c r="BQC2159" s="60"/>
      <c r="BQD2159" s="60"/>
      <c r="BQE2159" s="60"/>
      <c r="BQF2159" s="60"/>
      <c r="BQG2159" s="60"/>
      <c r="BQH2159" s="60"/>
      <c r="BQI2159" s="60"/>
      <c r="BQJ2159" s="60"/>
      <c r="BQK2159" s="60"/>
      <c r="BQL2159" s="60"/>
      <c r="BQM2159" s="60"/>
      <c r="BQN2159" s="60"/>
      <c r="BQO2159" s="60"/>
      <c r="BQP2159" s="60"/>
      <c r="BQQ2159" s="60"/>
      <c r="BQR2159" s="60"/>
      <c r="BQS2159" s="60"/>
      <c r="BQT2159" s="60"/>
      <c r="BQU2159" s="60"/>
      <c r="BQV2159" s="60"/>
      <c r="BQW2159" s="60"/>
      <c r="BQX2159" s="60"/>
      <c r="BQY2159" s="60"/>
      <c r="BQZ2159" s="60"/>
      <c r="BRA2159" s="60"/>
      <c r="BRB2159" s="60"/>
      <c r="BRC2159" s="60"/>
      <c r="BRD2159" s="60"/>
      <c r="BRE2159" s="60"/>
      <c r="BRF2159" s="60"/>
      <c r="BRG2159" s="60"/>
      <c r="BRH2159" s="60"/>
      <c r="BRI2159" s="60"/>
      <c r="BRJ2159" s="60"/>
      <c r="BRK2159" s="60"/>
      <c r="BRL2159" s="60"/>
      <c r="BRM2159" s="60"/>
      <c r="BRN2159" s="60"/>
      <c r="BRO2159" s="60"/>
      <c r="BRP2159" s="60"/>
      <c r="BRQ2159" s="60"/>
      <c r="BRR2159" s="60"/>
      <c r="BRS2159" s="60"/>
      <c r="BRT2159" s="60"/>
      <c r="BRU2159" s="60"/>
      <c r="BRV2159" s="60"/>
      <c r="BRW2159" s="60"/>
      <c r="BRX2159" s="60"/>
      <c r="BRY2159" s="60"/>
      <c r="BRZ2159" s="60"/>
      <c r="BSA2159" s="60"/>
      <c r="BSB2159" s="60"/>
      <c r="BSC2159" s="60"/>
      <c r="BSD2159" s="60"/>
      <c r="BSE2159" s="60"/>
      <c r="BSF2159" s="60"/>
      <c r="BSG2159" s="60"/>
      <c r="BSH2159" s="60"/>
      <c r="BSI2159" s="60"/>
      <c r="BSJ2159" s="60"/>
      <c r="BSK2159" s="60"/>
      <c r="BSL2159" s="60"/>
      <c r="BSM2159" s="60"/>
      <c r="BSN2159" s="60"/>
      <c r="BSO2159" s="60"/>
      <c r="BSP2159" s="60"/>
      <c r="BSQ2159" s="60"/>
      <c r="BSR2159" s="60"/>
      <c r="BSS2159" s="60"/>
      <c r="BST2159" s="60"/>
      <c r="BSU2159" s="60"/>
      <c r="BSV2159" s="60"/>
      <c r="BSW2159" s="60"/>
      <c r="BSX2159" s="60"/>
      <c r="BSY2159" s="60"/>
      <c r="BSZ2159" s="60"/>
      <c r="BTA2159" s="60"/>
      <c r="BTB2159" s="60"/>
      <c r="BTC2159" s="60"/>
      <c r="BTD2159" s="60"/>
      <c r="BTE2159" s="60"/>
      <c r="BTF2159" s="60"/>
      <c r="BTG2159" s="60"/>
      <c r="BTH2159" s="60"/>
      <c r="BTI2159" s="60"/>
      <c r="BTJ2159" s="60"/>
      <c r="BTK2159" s="60"/>
      <c r="BTL2159" s="60"/>
      <c r="BTM2159" s="60"/>
      <c r="BTN2159" s="60"/>
      <c r="BTO2159" s="60"/>
      <c r="BTP2159" s="60"/>
      <c r="BTQ2159" s="60"/>
      <c r="BTR2159" s="60"/>
      <c r="BTS2159" s="60"/>
      <c r="BTT2159" s="60"/>
      <c r="BTU2159" s="60"/>
      <c r="BTV2159" s="60"/>
      <c r="BTW2159" s="60"/>
      <c r="BTX2159" s="60"/>
      <c r="BTY2159" s="60"/>
      <c r="BTZ2159" s="60"/>
      <c r="BUA2159" s="60"/>
      <c r="BUB2159" s="60"/>
      <c r="BUC2159" s="60"/>
      <c r="BUD2159" s="60"/>
      <c r="BUE2159" s="60"/>
      <c r="BUF2159" s="60"/>
      <c r="BUG2159" s="60"/>
      <c r="BUH2159" s="60"/>
      <c r="BUI2159" s="60"/>
      <c r="BUJ2159" s="60"/>
      <c r="BUK2159" s="60"/>
      <c r="BUL2159" s="60"/>
      <c r="BUM2159" s="60"/>
      <c r="BUN2159" s="60"/>
      <c r="BUO2159" s="60"/>
      <c r="BUP2159" s="60"/>
      <c r="BUQ2159" s="60"/>
      <c r="BUR2159" s="60"/>
      <c r="BUS2159" s="60"/>
      <c r="BUT2159" s="60"/>
      <c r="BUU2159" s="60"/>
      <c r="BUV2159" s="60"/>
      <c r="BUW2159" s="60"/>
      <c r="BUX2159" s="60"/>
      <c r="BUY2159" s="60"/>
      <c r="BUZ2159" s="60"/>
      <c r="BVA2159" s="60"/>
      <c r="BVB2159" s="60"/>
      <c r="BVC2159" s="60"/>
      <c r="BVD2159" s="60"/>
      <c r="BVE2159" s="60"/>
      <c r="BVF2159" s="60"/>
      <c r="BVG2159" s="60"/>
      <c r="BVH2159" s="60"/>
      <c r="BVI2159" s="60"/>
      <c r="BVJ2159" s="60"/>
      <c r="BVK2159" s="60"/>
      <c r="BVL2159" s="60"/>
      <c r="BVM2159" s="60"/>
      <c r="BVN2159" s="60"/>
      <c r="BVO2159" s="60"/>
      <c r="BVP2159" s="60"/>
      <c r="BVQ2159" s="60"/>
      <c r="BVR2159" s="60"/>
      <c r="BVS2159" s="60"/>
      <c r="BVT2159" s="60"/>
      <c r="BVU2159" s="60"/>
      <c r="BVV2159" s="60"/>
      <c r="BVW2159" s="60"/>
      <c r="BVX2159" s="60"/>
      <c r="BVY2159" s="60"/>
      <c r="BVZ2159" s="60"/>
      <c r="BWA2159" s="60"/>
      <c r="BWB2159" s="60"/>
      <c r="BWC2159" s="60"/>
      <c r="BWD2159" s="60"/>
      <c r="BWE2159" s="60"/>
      <c r="BWF2159" s="60"/>
      <c r="BWG2159" s="60"/>
      <c r="BWH2159" s="60"/>
      <c r="BWI2159" s="60"/>
      <c r="BWJ2159" s="60"/>
      <c r="BWK2159" s="60"/>
      <c r="BWL2159" s="60"/>
      <c r="BWM2159" s="60"/>
      <c r="BWN2159" s="60"/>
      <c r="BWO2159" s="60"/>
      <c r="BWP2159" s="60"/>
      <c r="BWQ2159" s="60"/>
      <c r="BWR2159" s="60"/>
      <c r="BWS2159" s="60"/>
      <c r="BWT2159" s="60"/>
      <c r="BWU2159" s="60"/>
      <c r="BWV2159" s="60"/>
      <c r="BWW2159" s="60"/>
      <c r="BWX2159" s="60"/>
      <c r="BWY2159" s="60"/>
      <c r="BWZ2159" s="60"/>
      <c r="BXA2159" s="60"/>
      <c r="BXB2159" s="60"/>
      <c r="BXC2159" s="60"/>
      <c r="BXD2159" s="60"/>
      <c r="BXE2159" s="60"/>
      <c r="BXF2159" s="60"/>
      <c r="BXG2159" s="60"/>
      <c r="BXH2159" s="60"/>
      <c r="BXI2159" s="60"/>
      <c r="BXJ2159" s="60"/>
      <c r="BXK2159" s="60"/>
      <c r="BXL2159" s="60"/>
      <c r="BXM2159" s="60"/>
      <c r="BXN2159" s="60"/>
      <c r="BXO2159" s="60"/>
      <c r="BXP2159" s="60"/>
      <c r="BXQ2159" s="60"/>
      <c r="BXR2159" s="60"/>
      <c r="BXS2159" s="60"/>
      <c r="BXT2159" s="60"/>
      <c r="BXU2159" s="60"/>
      <c r="BXV2159" s="60"/>
      <c r="BXW2159" s="60"/>
      <c r="BXX2159" s="60"/>
      <c r="BXY2159" s="60"/>
      <c r="BXZ2159" s="60"/>
      <c r="BYA2159" s="60"/>
      <c r="BYB2159" s="60"/>
      <c r="BYC2159" s="60"/>
      <c r="BYD2159" s="60"/>
      <c r="BYE2159" s="60"/>
      <c r="BYF2159" s="60"/>
      <c r="BYG2159" s="60"/>
      <c r="BYH2159" s="60"/>
      <c r="BYI2159" s="60"/>
      <c r="BYJ2159" s="60"/>
      <c r="BYK2159" s="60"/>
      <c r="BYL2159" s="60"/>
      <c r="BYM2159" s="60"/>
      <c r="BYN2159" s="60"/>
      <c r="BYO2159" s="60"/>
      <c r="BYP2159" s="60"/>
      <c r="BYQ2159" s="60"/>
      <c r="BYR2159" s="60"/>
      <c r="BYS2159" s="60"/>
      <c r="BYT2159" s="60"/>
      <c r="BYU2159" s="60"/>
      <c r="BYV2159" s="60"/>
      <c r="BYW2159" s="60"/>
      <c r="BYX2159" s="60"/>
      <c r="BYY2159" s="60"/>
      <c r="BYZ2159" s="60"/>
      <c r="BZA2159" s="60"/>
      <c r="BZB2159" s="60"/>
      <c r="BZC2159" s="60"/>
      <c r="BZD2159" s="60"/>
      <c r="BZE2159" s="60"/>
      <c r="BZF2159" s="60"/>
      <c r="BZG2159" s="60"/>
      <c r="BZH2159" s="60"/>
      <c r="BZI2159" s="60"/>
      <c r="BZJ2159" s="60"/>
      <c r="BZK2159" s="60"/>
      <c r="BZL2159" s="60"/>
      <c r="BZM2159" s="60"/>
      <c r="BZN2159" s="60"/>
      <c r="BZO2159" s="60"/>
      <c r="BZP2159" s="60"/>
      <c r="BZQ2159" s="60"/>
      <c r="BZR2159" s="60"/>
      <c r="BZS2159" s="60"/>
      <c r="BZT2159" s="60"/>
      <c r="BZU2159" s="60"/>
      <c r="BZV2159" s="60"/>
      <c r="BZW2159" s="60"/>
      <c r="BZX2159" s="60"/>
      <c r="BZY2159" s="60"/>
      <c r="BZZ2159" s="60"/>
      <c r="CAA2159" s="60"/>
      <c r="CAB2159" s="60"/>
      <c r="CAC2159" s="60"/>
      <c r="CAD2159" s="60"/>
      <c r="CAE2159" s="60"/>
      <c r="CAF2159" s="60"/>
      <c r="CAG2159" s="60"/>
      <c r="CAH2159" s="60"/>
      <c r="CAI2159" s="60"/>
      <c r="CAJ2159" s="60"/>
      <c r="CAK2159" s="60"/>
      <c r="CAL2159" s="60"/>
      <c r="CAM2159" s="60"/>
      <c r="CAN2159" s="60"/>
      <c r="CAO2159" s="60"/>
      <c r="CAP2159" s="60"/>
      <c r="CAQ2159" s="60"/>
      <c r="CAR2159" s="60"/>
      <c r="CAS2159" s="60"/>
      <c r="CAT2159" s="60"/>
      <c r="CAU2159" s="60"/>
      <c r="CAV2159" s="60"/>
      <c r="CAW2159" s="60"/>
      <c r="CAX2159" s="60"/>
      <c r="CAY2159" s="60"/>
      <c r="CAZ2159" s="60"/>
      <c r="CBA2159" s="60"/>
      <c r="CBB2159" s="60"/>
      <c r="CBC2159" s="60"/>
      <c r="CBD2159" s="60"/>
      <c r="CBE2159" s="60"/>
      <c r="CBF2159" s="60"/>
      <c r="CBG2159" s="60"/>
      <c r="CBH2159" s="60"/>
      <c r="CBI2159" s="60"/>
      <c r="CBJ2159" s="60"/>
      <c r="CBK2159" s="60"/>
      <c r="CBL2159" s="60"/>
      <c r="CBM2159" s="60"/>
      <c r="CBN2159" s="60"/>
      <c r="CBO2159" s="60"/>
      <c r="CBP2159" s="60"/>
      <c r="CBQ2159" s="60"/>
      <c r="CBR2159" s="60"/>
      <c r="CBS2159" s="60"/>
      <c r="CBT2159" s="60"/>
      <c r="CBU2159" s="60"/>
      <c r="CBV2159" s="60"/>
      <c r="CBW2159" s="60"/>
      <c r="CBX2159" s="60"/>
      <c r="CBY2159" s="60"/>
      <c r="CBZ2159" s="60"/>
      <c r="CCA2159" s="60"/>
      <c r="CCB2159" s="60"/>
      <c r="CCC2159" s="60"/>
      <c r="CCD2159" s="60"/>
      <c r="CCE2159" s="60"/>
      <c r="CCF2159" s="60"/>
      <c r="CCG2159" s="60"/>
      <c r="CCH2159" s="60"/>
      <c r="CCI2159" s="60"/>
      <c r="CCJ2159" s="60"/>
      <c r="CCK2159" s="60"/>
      <c r="CCL2159" s="60"/>
      <c r="CCM2159" s="60"/>
      <c r="CCN2159" s="60"/>
      <c r="CCO2159" s="60"/>
      <c r="CCP2159" s="60"/>
      <c r="CCQ2159" s="60"/>
      <c r="CCR2159" s="60"/>
      <c r="CCS2159" s="60"/>
      <c r="CCT2159" s="60"/>
      <c r="CCU2159" s="60"/>
      <c r="CCV2159" s="60"/>
      <c r="CCW2159" s="60"/>
      <c r="CCX2159" s="60"/>
      <c r="CCY2159" s="60"/>
      <c r="CCZ2159" s="60"/>
      <c r="CDA2159" s="60"/>
      <c r="CDB2159" s="60"/>
      <c r="CDC2159" s="60"/>
      <c r="CDD2159" s="60"/>
      <c r="CDE2159" s="60"/>
      <c r="CDF2159" s="60"/>
      <c r="CDG2159" s="60"/>
      <c r="CDH2159" s="60"/>
      <c r="CDI2159" s="60"/>
      <c r="CDJ2159" s="60"/>
      <c r="CDK2159" s="60"/>
      <c r="CDL2159" s="60"/>
      <c r="CDM2159" s="60"/>
      <c r="CDN2159" s="60"/>
      <c r="CDO2159" s="60"/>
      <c r="CDP2159" s="60"/>
      <c r="CDQ2159" s="60"/>
      <c r="CDR2159" s="60"/>
      <c r="CDS2159" s="60"/>
      <c r="CDT2159" s="60"/>
      <c r="CDU2159" s="60"/>
      <c r="CDV2159" s="60"/>
      <c r="CDW2159" s="60"/>
      <c r="CDX2159" s="60"/>
      <c r="CDY2159" s="60"/>
      <c r="CDZ2159" s="60"/>
      <c r="CEA2159" s="60"/>
      <c r="CEB2159" s="60"/>
      <c r="CEC2159" s="60"/>
      <c r="CED2159" s="60"/>
      <c r="CEE2159" s="60"/>
      <c r="CEF2159" s="60"/>
      <c r="CEG2159" s="60"/>
      <c r="CEH2159" s="60"/>
      <c r="CEI2159" s="60"/>
      <c r="CEJ2159" s="60"/>
      <c r="CEK2159" s="60"/>
      <c r="CEL2159" s="60"/>
      <c r="CEM2159" s="60"/>
      <c r="CEN2159" s="60"/>
      <c r="CEO2159" s="60"/>
      <c r="CEP2159" s="60"/>
      <c r="CEQ2159" s="60"/>
      <c r="CER2159" s="60"/>
      <c r="CES2159" s="60"/>
      <c r="CET2159" s="60"/>
      <c r="CEU2159" s="60"/>
      <c r="CEV2159" s="60"/>
      <c r="CEW2159" s="60"/>
      <c r="CEX2159" s="60"/>
      <c r="CEY2159" s="60"/>
      <c r="CEZ2159" s="60"/>
      <c r="CFA2159" s="60"/>
      <c r="CFB2159" s="60"/>
      <c r="CFC2159" s="60"/>
      <c r="CFD2159" s="60"/>
      <c r="CFE2159" s="60"/>
      <c r="CFF2159" s="60"/>
      <c r="CFG2159" s="60"/>
      <c r="CFH2159" s="60"/>
      <c r="CFI2159" s="60"/>
      <c r="CFJ2159" s="60"/>
      <c r="CFK2159" s="60"/>
      <c r="CFL2159" s="60"/>
      <c r="CFM2159" s="60"/>
      <c r="CFN2159" s="60"/>
      <c r="CFO2159" s="60"/>
      <c r="CFP2159" s="60"/>
      <c r="CFQ2159" s="60"/>
      <c r="CFR2159" s="60"/>
      <c r="CFS2159" s="60"/>
      <c r="CFT2159" s="60"/>
      <c r="CFU2159" s="60"/>
      <c r="CFV2159" s="60"/>
      <c r="CFW2159" s="60"/>
      <c r="CFX2159" s="60"/>
      <c r="CFY2159" s="60"/>
      <c r="CFZ2159" s="60"/>
      <c r="CGA2159" s="60"/>
      <c r="CGB2159" s="60"/>
      <c r="CGC2159" s="60"/>
      <c r="CGD2159" s="60"/>
      <c r="CGE2159" s="60"/>
      <c r="CGF2159" s="60"/>
      <c r="CGG2159" s="60"/>
      <c r="CGH2159" s="60"/>
      <c r="CGI2159" s="60"/>
      <c r="CGJ2159" s="60"/>
      <c r="CGK2159" s="60"/>
      <c r="CGL2159" s="60"/>
      <c r="CGM2159" s="60"/>
      <c r="CGN2159" s="60"/>
      <c r="CGO2159" s="60"/>
      <c r="CGP2159" s="60"/>
      <c r="CGQ2159" s="60"/>
      <c r="CGR2159" s="60"/>
      <c r="CGS2159" s="60"/>
      <c r="CGT2159" s="60"/>
      <c r="CGU2159" s="60"/>
      <c r="CGV2159" s="60"/>
      <c r="CGW2159" s="60"/>
      <c r="CGX2159" s="60"/>
      <c r="CGY2159" s="60"/>
      <c r="CGZ2159" s="60"/>
      <c r="CHA2159" s="60"/>
      <c r="CHB2159" s="60"/>
      <c r="CHC2159" s="60"/>
      <c r="CHD2159" s="60"/>
      <c r="CHE2159" s="60"/>
      <c r="CHF2159" s="60"/>
      <c r="CHG2159" s="60"/>
      <c r="CHH2159" s="60"/>
      <c r="CHI2159" s="60"/>
      <c r="CHJ2159" s="60"/>
      <c r="CHK2159" s="60"/>
      <c r="CHL2159" s="60"/>
      <c r="CHM2159" s="60"/>
      <c r="CHN2159" s="60"/>
      <c r="CHO2159" s="60"/>
      <c r="CHP2159" s="60"/>
      <c r="CHQ2159" s="60"/>
      <c r="CHR2159" s="60"/>
      <c r="CHS2159" s="60"/>
      <c r="CHT2159" s="60"/>
      <c r="CHU2159" s="60"/>
      <c r="CHV2159" s="60"/>
      <c r="CHW2159" s="60"/>
      <c r="CHX2159" s="60"/>
      <c r="CHY2159" s="60"/>
      <c r="CHZ2159" s="60"/>
      <c r="CIA2159" s="60"/>
      <c r="CIB2159" s="60"/>
      <c r="CIC2159" s="60"/>
      <c r="CID2159" s="60"/>
      <c r="CIE2159" s="60"/>
      <c r="CIF2159" s="60"/>
      <c r="CIG2159" s="60"/>
      <c r="CIH2159" s="60"/>
      <c r="CII2159" s="60"/>
      <c r="CIJ2159" s="60"/>
      <c r="CIK2159" s="60"/>
      <c r="CIL2159" s="60"/>
      <c r="CIM2159" s="60"/>
      <c r="CIN2159" s="60"/>
      <c r="CIO2159" s="60"/>
      <c r="CIP2159" s="60"/>
      <c r="CIQ2159" s="60"/>
      <c r="CIR2159" s="60"/>
      <c r="CIS2159" s="60"/>
      <c r="CIT2159" s="60"/>
      <c r="CIU2159" s="60"/>
      <c r="CIV2159" s="60"/>
      <c r="CIW2159" s="60"/>
      <c r="CIX2159" s="60"/>
      <c r="CIY2159" s="60"/>
      <c r="CIZ2159" s="60"/>
      <c r="CJA2159" s="60"/>
      <c r="CJB2159" s="60"/>
      <c r="CJC2159" s="60"/>
      <c r="CJD2159" s="60"/>
      <c r="CJE2159" s="60"/>
      <c r="CJF2159" s="60"/>
      <c r="CJG2159" s="60"/>
      <c r="CJH2159" s="60"/>
      <c r="CJI2159" s="60"/>
      <c r="CJJ2159" s="60"/>
      <c r="CJK2159" s="60"/>
      <c r="CJL2159" s="60"/>
      <c r="CJM2159" s="60"/>
      <c r="CJN2159" s="60"/>
      <c r="CJO2159" s="60"/>
      <c r="CJP2159" s="60"/>
      <c r="CJQ2159" s="60"/>
      <c r="CJR2159" s="60"/>
      <c r="CJS2159" s="60"/>
      <c r="CJT2159" s="60"/>
      <c r="CJU2159" s="60"/>
      <c r="CJV2159" s="60"/>
      <c r="CJW2159" s="60"/>
      <c r="CJX2159" s="60"/>
      <c r="CJY2159" s="60"/>
      <c r="CJZ2159" s="60"/>
      <c r="CKA2159" s="60"/>
      <c r="CKB2159" s="60"/>
      <c r="CKC2159" s="60"/>
      <c r="CKD2159" s="60"/>
      <c r="CKE2159" s="60"/>
      <c r="CKF2159" s="60"/>
      <c r="CKG2159" s="60"/>
      <c r="CKH2159" s="60"/>
      <c r="CKI2159" s="60"/>
      <c r="CKJ2159" s="60"/>
      <c r="CKK2159" s="60"/>
      <c r="CKL2159" s="60"/>
      <c r="CKM2159" s="60"/>
      <c r="CKN2159" s="60"/>
      <c r="CKO2159" s="60"/>
      <c r="CKP2159" s="60"/>
      <c r="CKQ2159" s="60"/>
      <c r="CKR2159" s="60"/>
      <c r="CKS2159" s="60"/>
      <c r="CKT2159" s="60"/>
      <c r="CKU2159" s="60"/>
      <c r="CKV2159" s="60"/>
      <c r="CKW2159" s="60"/>
      <c r="CKX2159" s="60"/>
      <c r="CKY2159" s="60"/>
      <c r="CKZ2159" s="60"/>
      <c r="CLA2159" s="60"/>
      <c r="CLB2159" s="60"/>
      <c r="CLC2159" s="60"/>
      <c r="CLD2159" s="60"/>
      <c r="CLE2159" s="60"/>
      <c r="CLF2159" s="60"/>
      <c r="CLG2159" s="60"/>
      <c r="CLH2159" s="60"/>
      <c r="CLI2159" s="60"/>
      <c r="CLJ2159" s="60"/>
      <c r="CLK2159" s="60"/>
      <c r="CLL2159" s="60"/>
      <c r="CLM2159" s="60"/>
      <c r="CLN2159" s="60"/>
      <c r="CLO2159" s="60"/>
      <c r="CLP2159" s="60"/>
      <c r="CLQ2159" s="60"/>
      <c r="CLR2159" s="60"/>
      <c r="CLS2159" s="60"/>
      <c r="CLT2159" s="60"/>
      <c r="CLU2159" s="60"/>
      <c r="CLV2159" s="60"/>
      <c r="CLW2159" s="60"/>
      <c r="CLX2159" s="60"/>
      <c r="CLY2159" s="60"/>
      <c r="CLZ2159" s="60"/>
      <c r="CMA2159" s="60"/>
      <c r="CMB2159" s="60"/>
      <c r="CMC2159" s="60"/>
      <c r="CMD2159" s="60"/>
      <c r="CME2159" s="60"/>
      <c r="CMF2159" s="60"/>
      <c r="CMG2159" s="60"/>
      <c r="CMH2159" s="60"/>
      <c r="CMI2159" s="60"/>
      <c r="CMJ2159" s="60"/>
      <c r="CMK2159" s="60"/>
      <c r="CML2159" s="60"/>
      <c r="CMM2159" s="60"/>
      <c r="CMN2159" s="60"/>
      <c r="CMO2159" s="60"/>
      <c r="CMP2159" s="60"/>
      <c r="CMQ2159" s="60"/>
      <c r="CMR2159" s="60"/>
      <c r="CMS2159" s="60"/>
      <c r="CMT2159" s="60"/>
      <c r="CMU2159" s="60"/>
      <c r="CMV2159" s="60"/>
      <c r="CMW2159" s="60"/>
      <c r="CMX2159" s="60"/>
      <c r="CMY2159" s="60"/>
      <c r="CMZ2159" s="60"/>
      <c r="CNA2159" s="60"/>
      <c r="CNB2159" s="60"/>
      <c r="CNC2159" s="60"/>
      <c r="CND2159" s="60"/>
      <c r="CNE2159" s="60"/>
      <c r="CNF2159" s="60"/>
      <c r="CNG2159" s="60"/>
      <c r="CNH2159" s="60"/>
      <c r="CNI2159" s="60"/>
      <c r="CNJ2159" s="60"/>
      <c r="CNK2159" s="60"/>
      <c r="CNL2159" s="60"/>
      <c r="CNM2159" s="60"/>
      <c r="CNN2159" s="60"/>
      <c r="CNO2159" s="60"/>
      <c r="CNP2159" s="60"/>
      <c r="CNQ2159" s="60"/>
      <c r="CNR2159" s="60"/>
      <c r="CNS2159" s="60"/>
      <c r="CNT2159" s="60"/>
      <c r="CNU2159" s="60"/>
      <c r="CNV2159" s="60"/>
      <c r="CNW2159" s="60"/>
      <c r="CNX2159" s="60"/>
      <c r="CNY2159" s="60"/>
      <c r="CNZ2159" s="60"/>
      <c r="COA2159" s="60"/>
      <c r="COB2159" s="60"/>
      <c r="COC2159" s="60"/>
      <c r="COD2159" s="60"/>
      <c r="COE2159" s="60"/>
      <c r="COF2159" s="60"/>
      <c r="COG2159" s="60"/>
      <c r="COH2159" s="60"/>
      <c r="COI2159" s="60"/>
      <c r="COJ2159" s="60"/>
      <c r="COK2159" s="60"/>
      <c r="COL2159" s="60"/>
      <c r="COM2159" s="60"/>
      <c r="CON2159" s="60"/>
      <c r="COO2159" s="60"/>
      <c r="COP2159" s="60"/>
      <c r="COQ2159" s="60"/>
      <c r="COR2159" s="60"/>
      <c r="COS2159" s="60"/>
      <c r="COT2159" s="60"/>
      <c r="COU2159" s="60"/>
      <c r="COV2159" s="60"/>
      <c r="COW2159" s="60"/>
      <c r="COX2159" s="60"/>
      <c r="COY2159" s="60"/>
      <c r="COZ2159" s="60"/>
      <c r="CPA2159" s="60"/>
      <c r="CPB2159" s="60"/>
      <c r="CPC2159" s="60"/>
      <c r="CPD2159" s="60"/>
      <c r="CPE2159" s="60"/>
      <c r="CPF2159" s="60"/>
      <c r="CPG2159" s="60"/>
      <c r="CPH2159" s="60"/>
      <c r="CPI2159" s="60"/>
      <c r="CPJ2159" s="60"/>
      <c r="CPK2159" s="60"/>
      <c r="CPL2159" s="60"/>
      <c r="CPM2159" s="60"/>
      <c r="CPN2159" s="60"/>
      <c r="CPO2159" s="60"/>
      <c r="CPP2159" s="60"/>
      <c r="CPQ2159" s="60"/>
      <c r="CPR2159" s="60"/>
      <c r="CPS2159" s="60"/>
      <c r="CPT2159" s="60"/>
      <c r="CPU2159" s="60"/>
      <c r="CPV2159" s="60"/>
      <c r="CPW2159" s="60"/>
      <c r="CPX2159" s="60"/>
      <c r="CPY2159" s="60"/>
      <c r="CPZ2159" s="60"/>
      <c r="CQA2159" s="60"/>
      <c r="CQB2159" s="60"/>
      <c r="CQC2159" s="60"/>
      <c r="CQD2159" s="60"/>
      <c r="CQE2159" s="60"/>
      <c r="CQF2159" s="60"/>
      <c r="CQG2159" s="60"/>
      <c r="CQH2159" s="60"/>
      <c r="CQI2159" s="60"/>
      <c r="CQJ2159" s="60"/>
      <c r="CQK2159" s="60"/>
      <c r="CQL2159" s="60"/>
      <c r="CQM2159" s="60"/>
      <c r="CQN2159" s="60"/>
      <c r="CQO2159" s="60"/>
      <c r="CQP2159" s="60"/>
      <c r="CQQ2159" s="60"/>
      <c r="CQR2159" s="60"/>
      <c r="CQS2159" s="60"/>
      <c r="CQT2159" s="60"/>
      <c r="CQU2159" s="60"/>
      <c r="CQV2159" s="60"/>
      <c r="CQW2159" s="60"/>
      <c r="CQX2159" s="60"/>
      <c r="CQY2159" s="60"/>
      <c r="CQZ2159" s="60"/>
      <c r="CRA2159" s="60"/>
      <c r="CRB2159" s="60"/>
      <c r="CRC2159" s="60"/>
      <c r="CRD2159" s="60"/>
      <c r="CRE2159" s="60"/>
      <c r="CRF2159" s="60"/>
      <c r="CRG2159" s="60"/>
      <c r="CRH2159" s="60"/>
      <c r="CRI2159" s="60"/>
      <c r="CRJ2159" s="60"/>
      <c r="CRK2159" s="60"/>
      <c r="CRL2159" s="60"/>
      <c r="CRM2159" s="60"/>
      <c r="CRN2159" s="60"/>
      <c r="CRO2159" s="60"/>
      <c r="CRP2159" s="60"/>
      <c r="CRQ2159" s="60"/>
      <c r="CRR2159" s="60"/>
      <c r="CRS2159" s="60"/>
      <c r="CRT2159" s="60"/>
      <c r="CRU2159" s="60"/>
      <c r="CRV2159" s="60"/>
      <c r="CRW2159" s="60"/>
      <c r="CRX2159" s="60"/>
      <c r="CRY2159" s="60"/>
      <c r="CRZ2159" s="60"/>
      <c r="CSA2159" s="60"/>
      <c r="CSB2159" s="60"/>
      <c r="CSC2159" s="60"/>
      <c r="CSD2159" s="60"/>
      <c r="CSE2159" s="60"/>
      <c r="CSF2159" s="60"/>
      <c r="CSG2159" s="60"/>
      <c r="CSH2159" s="60"/>
      <c r="CSI2159" s="60"/>
      <c r="CSJ2159" s="60"/>
      <c r="CSK2159" s="60"/>
      <c r="CSL2159" s="60"/>
      <c r="CSM2159" s="60"/>
      <c r="CSN2159" s="60"/>
      <c r="CSO2159" s="60"/>
      <c r="CSP2159" s="60"/>
      <c r="CSQ2159" s="60"/>
      <c r="CSR2159" s="60"/>
      <c r="CSS2159" s="60"/>
      <c r="CST2159" s="60"/>
      <c r="CSU2159" s="60"/>
      <c r="CSV2159" s="60"/>
      <c r="CSW2159" s="60"/>
      <c r="CSX2159" s="60"/>
      <c r="CSY2159" s="60"/>
      <c r="CSZ2159" s="60"/>
      <c r="CTA2159" s="60"/>
      <c r="CTB2159" s="60"/>
      <c r="CTC2159" s="60"/>
      <c r="CTD2159" s="60"/>
      <c r="CTE2159" s="60"/>
      <c r="CTF2159" s="60"/>
      <c r="CTG2159" s="60"/>
      <c r="CTH2159" s="60"/>
      <c r="CTI2159" s="60"/>
      <c r="CTJ2159" s="60"/>
      <c r="CTK2159" s="60"/>
      <c r="CTL2159" s="60"/>
      <c r="CTM2159" s="60"/>
      <c r="CTN2159" s="60"/>
      <c r="CTO2159" s="60"/>
      <c r="CTP2159" s="60"/>
      <c r="CTQ2159" s="60"/>
      <c r="CTR2159" s="60"/>
      <c r="CTS2159" s="60"/>
      <c r="CTT2159" s="60"/>
      <c r="CTU2159" s="60"/>
      <c r="CTV2159" s="60"/>
      <c r="CTW2159" s="60"/>
      <c r="CTX2159" s="60"/>
      <c r="CTY2159" s="60"/>
      <c r="CTZ2159" s="60"/>
      <c r="CUA2159" s="60"/>
      <c r="CUB2159" s="60"/>
      <c r="CUC2159" s="60"/>
      <c r="CUD2159" s="60"/>
      <c r="CUE2159" s="60"/>
      <c r="CUF2159" s="60"/>
      <c r="CUG2159" s="60"/>
      <c r="CUH2159" s="60"/>
      <c r="CUI2159" s="60"/>
      <c r="CUJ2159" s="60"/>
      <c r="CUK2159" s="60"/>
      <c r="CUL2159" s="60"/>
      <c r="CUM2159" s="60"/>
      <c r="CUN2159" s="60"/>
      <c r="CUO2159" s="60"/>
      <c r="CUP2159" s="60"/>
      <c r="CUQ2159" s="60"/>
      <c r="CUR2159" s="60"/>
      <c r="CUS2159" s="60"/>
      <c r="CUT2159" s="60"/>
      <c r="CUU2159" s="60"/>
      <c r="CUV2159" s="60"/>
      <c r="CUW2159" s="60"/>
      <c r="CUX2159" s="60"/>
      <c r="CUY2159" s="60"/>
      <c r="CUZ2159" s="60"/>
      <c r="CVA2159" s="60"/>
      <c r="CVB2159" s="60"/>
      <c r="CVC2159" s="60"/>
      <c r="CVD2159" s="60"/>
      <c r="CVE2159" s="60"/>
      <c r="CVF2159" s="60"/>
      <c r="CVG2159" s="60"/>
      <c r="CVH2159" s="60"/>
      <c r="CVI2159" s="60"/>
      <c r="CVJ2159" s="60"/>
      <c r="CVK2159" s="60"/>
      <c r="CVL2159" s="60"/>
      <c r="CVM2159" s="60"/>
      <c r="CVN2159" s="60"/>
      <c r="CVO2159" s="60"/>
      <c r="CVP2159" s="60"/>
      <c r="CVQ2159" s="60"/>
      <c r="CVR2159" s="60"/>
      <c r="CVS2159" s="60"/>
      <c r="CVT2159" s="60"/>
      <c r="CVU2159" s="60"/>
      <c r="CVV2159" s="60"/>
      <c r="CVW2159" s="60"/>
      <c r="CVX2159" s="60"/>
      <c r="CVY2159" s="60"/>
      <c r="CVZ2159" s="60"/>
      <c r="CWA2159" s="60"/>
      <c r="CWB2159" s="60"/>
      <c r="CWC2159" s="60"/>
      <c r="CWD2159" s="60"/>
      <c r="CWE2159" s="60"/>
      <c r="CWF2159" s="60"/>
      <c r="CWG2159" s="60"/>
      <c r="CWH2159" s="60"/>
      <c r="CWI2159" s="60"/>
      <c r="CWJ2159" s="60"/>
      <c r="CWK2159" s="60"/>
      <c r="CWL2159" s="60"/>
      <c r="CWM2159" s="60"/>
      <c r="CWN2159" s="60"/>
      <c r="CWO2159" s="60"/>
      <c r="CWP2159" s="60"/>
      <c r="CWQ2159" s="60"/>
      <c r="CWR2159" s="60"/>
      <c r="CWS2159" s="60"/>
      <c r="CWT2159" s="60"/>
      <c r="CWU2159" s="60"/>
      <c r="CWV2159" s="60"/>
      <c r="CWW2159" s="60"/>
      <c r="CWX2159" s="60"/>
      <c r="CWY2159" s="60"/>
      <c r="CWZ2159" s="60"/>
      <c r="CXA2159" s="60"/>
      <c r="CXB2159" s="60"/>
      <c r="CXC2159" s="60"/>
      <c r="CXD2159" s="60"/>
      <c r="CXE2159" s="60"/>
      <c r="CXF2159" s="60"/>
      <c r="CXG2159" s="60"/>
      <c r="CXH2159" s="60"/>
      <c r="CXI2159" s="60"/>
      <c r="CXJ2159" s="60"/>
      <c r="CXK2159" s="60"/>
      <c r="CXL2159" s="60"/>
      <c r="CXM2159" s="60"/>
      <c r="CXN2159" s="60"/>
      <c r="CXO2159" s="60"/>
      <c r="CXP2159" s="60"/>
      <c r="CXQ2159" s="60"/>
      <c r="CXR2159" s="60"/>
      <c r="CXS2159" s="60"/>
      <c r="CXT2159" s="60"/>
      <c r="CXU2159" s="60"/>
      <c r="CXV2159" s="60"/>
      <c r="CXW2159" s="60"/>
      <c r="CXX2159" s="60"/>
      <c r="CXY2159" s="60"/>
      <c r="CXZ2159" s="60"/>
      <c r="CYA2159" s="60"/>
      <c r="CYB2159" s="60"/>
      <c r="CYC2159" s="60"/>
      <c r="CYD2159" s="60"/>
      <c r="CYE2159" s="60"/>
      <c r="CYF2159" s="60"/>
      <c r="CYG2159" s="60"/>
      <c r="CYH2159" s="60"/>
      <c r="CYI2159" s="60"/>
      <c r="CYJ2159" s="60"/>
      <c r="CYK2159" s="60"/>
      <c r="CYL2159" s="60"/>
      <c r="CYM2159" s="60"/>
      <c r="CYN2159" s="60"/>
      <c r="CYO2159" s="60"/>
      <c r="CYP2159" s="60"/>
      <c r="CYQ2159" s="60"/>
      <c r="CYR2159" s="60"/>
      <c r="CYS2159" s="60"/>
      <c r="CYT2159" s="60"/>
      <c r="CYU2159" s="60"/>
      <c r="CYV2159" s="60"/>
      <c r="CYW2159" s="60"/>
      <c r="CYX2159" s="60"/>
      <c r="CYY2159" s="60"/>
      <c r="CYZ2159" s="60"/>
      <c r="CZA2159" s="60"/>
      <c r="CZB2159" s="60"/>
      <c r="CZC2159" s="60"/>
      <c r="CZD2159" s="60"/>
      <c r="CZE2159" s="60"/>
      <c r="CZF2159" s="60"/>
      <c r="CZG2159" s="60"/>
      <c r="CZH2159" s="60"/>
      <c r="CZI2159" s="60"/>
      <c r="CZJ2159" s="60"/>
      <c r="CZK2159" s="60"/>
      <c r="CZL2159" s="60"/>
      <c r="CZM2159" s="60"/>
      <c r="CZN2159" s="60"/>
      <c r="CZO2159" s="60"/>
      <c r="CZP2159" s="60"/>
      <c r="CZQ2159" s="60"/>
      <c r="CZR2159" s="60"/>
      <c r="CZS2159" s="60"/>
      <c r="CZT2159" s="60"/>
      <c r="CZU2159" s="60"/>
      <c r="CZV2159" s="60"/>
      <c r="CZW2159" s="60"/>
      <c r="CZX2159" s="60"/>
      <c r="CZY2159" s="60"/>
      <c r="CZZ2159" s="60"/>
      <c r="DAA2159" s="60"/>
      <c r="DAB2159" s="60"/>
      <c r="DAC2159" s="60"/>
      <c r="DAD2159" s="60"/>
      <c r="DAE2159" s="60"/>
      <c r="DAF2159" s="60"/>
      <c r="DAG2159" s="60"/>
      <c r="DAH2159" s="60"/>
      <c r="DAI2159" s="60"/>
      <c r="DAJ2159" s="60"/>
      <c r="DAK2159" s="60"/>
      <c r="DAL2159" s="60"/>
      <c r="DAM2159" s="60"/>
      <c r="DAN2159" s="60"/>
      <c r="DAO2159" s="60"/>
      <c r="DAP2159" s="60"/>
      <c r="DAQ2159" s="60"/>
      <c r="DAR2159" s="60"/>
      <c r="DAS2159" s="60"/>
      <c r="DAT2159" s="60"/>
      <c r="DAU2159" s="60"/>
      <c r="DAV2159" s="60"/>
      <c r="DAW2159" s="60"/>
      <c r="DAX2159" s="60"/>
      <c r="DAY2159" s="60"/>
      <c r="DAZ2159" s="60"/>
      <c r="DBA2159" s="60"/>
      <c r="DBB2159" s="60"/>
      <c r="DBC2159" s="60"/>
      <c r="DBD2159" s="60"/>
      <c r="DBE2159" s="60"/>
      <c r="DBF2159" s="60"/>
      <c r="DBG2159" s="60"/>
      <c r="DBH2159" s="60"/>
      <c r="DBI2159" s="60"/>
      <c r="DBJ2159" s="60"/>
      <c r="DBK2159" s="60"/>
      <c r="DBL2159" s="60"/>
      <c r="DBM2159" s="60"/>
      <c r="DBN2159" s="60"/>
      <c r="DBO2159" s="60"/>
      <c r="DBP2159" s="60"/>
      <c r="DBQ2159" s="60"/>
      <c r="DBR2159" s="60"/>
      <c r="DBS2159" s="60"/>
      <c r="DBT2159" s="60"/>
      <c r="DBU2159" s="60"/>
      <c r="DBV2159" s="60"/>
      <c r="DBW2159" s="60"/>
      <c r="DBX2159" s="60"/>
      <c r="DBY2159" s="60"/>
      <c r="DBZ2159" s="60"/>
      <c r="DCA2159" s="60"/>
      <c r="DCB2159" s="60"/>
      <c r="DCC2159" s="60"/>
      <c r="DCD2159" s="60"/>
      <c r="DCE2159" s="60"/>
      <c r="DCF2159" s="60"/>
      <c r="DCG2159" s="60"/>
      <c r="DCH2159" s="60"/>
      <c r="DCI2159" s="60"/>
      <c r="DCJ2159" s="60"/>
      <c r="DCK2159" s="60"/>
      <c r="DCL2159" s="60"/>
      <c r="DCM2159" s="60"/>
      <c r="DCN2159" s="60"/>
      <c r="DCO2159" s="60"/>
      <c r="DCP2159" s="60"/>
      <c r="DCQ2159" s="60"/>
      <c r="DCR2159" s="60"/>
      <c r="DCS2159" s="60"/>
      <c r="DCT2159" s="60"/>
      <c r="DCU2159" s="60"/>
      <c r="DCV2159" s="60"/>
      <c r="DCW2159" s="60"/>
      <c r="DCX2159" s="60"/>
      <c r="DCY2159" s="60"/>
      <c r="DCZ2159" s="60"/>
      <c r="DDA2159" s="60"/>
      <c r="DDB2159" s="60"/>
      <c r="DDC2159" s="60"/>
      <c r="DDD2159" s="60"/>
      <c r="DDE2159" s="60"/>
      <c r="DDF2159" s="60"/>
      <c r="DDG2159" s="60"/>
      <c r="DDH2159" s="60"/>
      <c r="DDI2159" s="60"/>
      <c r="DDJ2159" s="60"/>
      <c r="DDK2159" s="60"/>
      <c r="DDL2159" s="60"/>
      <c r="DDM2159" s="60"/>
      <c r="DDN2159" s="60"/>
      <c r="DDO2159" s="60"/>
      <c r="DDP2159" s="60"/>
      <c r="DDQ2159" s="60"/>
      <c r="DDR2159" s="60"/>
      <c r="DDS2159" s="60"/>
      <c r="DDT2159" s="60"/>
      <c r="DDU2159" s="60"/>
      <c r="DDV2159" s="60"/>
      <c r="DDW2159" s="60"/>
      <c r="DDX2159" s="60"/>
      <c r="DDY2159" s="60"/>
      <c r="DDZ2159" s="60"/>
      <c r="DEA2159" s="60"/>
      <c r="DEB2159" s="60"/>
      <c r="DEC2159" s="60"/>
      <c r="DED2159" s="60"/>
      <c r="DEE2159" s="60"/>
      <c r="DEF2159" s="60"/>
      <c r="DEG2159" s="60"/>
      <c r="DEH2159" s="60"/>
      <c r="DEI2159" s="60"/>
      <c r="DEJ2159" s="60"/>
      <c r="DEK2159" s="60"/>
      <c r="DEL2159" s="60"/>
      <c r="DEM2159" s="60"/>
      <c r="DEN2159" s="60"/>
      <c r="DEO2159" s="60"/>
      <c r="DEP2159" s="60"/>
      <c r="DEQ2159" s="60"/>
      <c r="DER2159" s="60"/>
      <c r="DES2159" s="60"/>
      <c r="DET2159" s="60"/>
      <c r="DEU2159" s="60"/>
      <c r="DEV2159" s="60"/>
      <c r="DEW2159" s="60"/>
      <c r="DEX2159" s="60"/>
      <c r="DEY2159" s="60"/>
      <c r="DEZ2159" s="60"/>
      <c r="DFA2159" s="60"/>
      <c r="DFB2159" s="60"/>
      <c r="DFC2159" s="60"/>
      <c r="DFD2159" s="60"/>
      <c r="DFE2159" s="60"/>
      <c r="DFF2159" s="60"/>
      <c r="DFG2159" s="60"/>
      <c r="DFH2159" s="60"/>
      <c r="DFI2159" s="60"/>
      <c r="DFJ2159" s="60"/>
      <c r="DFK2159" s="60"/>
      <c r="DFL2159" s="60"/>
      <c r="DFM2159" s="60"/>
      <c r="DFN2159" s="60"/>
      <c r="DFO2159" s="60"/>
      <c r="DFP2159" s="60"/>
      <c r="DFQ2159" s="60"/>
      <c r="DFR2159" s="60"/>
      <c r="DFS2159" s="60"/>
      <c r="DFT2159" s="60"/>
      <c r="DFU2159" s="60"/>
      <c r="DFV2159" s="60"/>
      <c r="DFW2159" s="60"/>
      <c r="DFX2159" s="60"/>
      <c r="DFY2159" s="60"/>
      <c r="DFZ2159" s="60"/>
      <c r="DGA2159" s="60"/>
      <c r="DGB2159" s="60"/>
      <c r="DGC2159" s="60"/>
      <c r="DGD2159" s="60"/>
      <c r="DGE2159" s="60"/>
      <c r="DGF2159" s="60"/>
      <c r="DGG2159" s="60"/>
      <c r="DGH2159" s="60"/>
      <c r="DGI2159" s="60"/>
      <c r="DGJ2159" s="60"/>
      <c r="DGK2159" s="60"/>
      <c r="DGL2159" s="60"/>
      <c r="DGM2159" s="60"/>
      <c r="DGN2159" s="60"/>
      <c r="DGO2159" s="60"/>
      <c r="DGP2159" s="60"/>
      <c r="DGQ2159" s="60"/>
      <c r="DGR2159" s="60"/>
      <c r="DGS2159" s="60"/>
      <c r="DGT2159" s="60"/>
      <c r="DGU2159" s="60"/>
      <c r="DGV2159" s="60"/>
      <c r="DGW2159" s="60"/>
      <c r="DGX2159" s="60"/>
      <c r="DGY2159" s="60"/>
      <c r="DGZ2159" s="60"/>
      <c r="DHA2159" s="60"/>
      <c r="DHB2159" s="60"/>
      <c r="DHC2159" s="60"/>
      <c r="DHD2159" s="60"/>
      <c r="DHE2159" s="60"/>
      <c r="DHF2159" s="60"/>
      <c r="DHG2159" s="60"/>
      <c r="DHH2159" s="60"/>
      <c r="DHI2159" s="60"/>
      <c r="DHJ2159" s="60"/>
      <c r="DHK2159" s="60"/>
      <c r="DHL2159" s="60"/>
      <c r="DHM2159" s="60"/>
      <c r="DHN2159" s="60"/>
      <c r="DHO2159" s="60"/>
      <c r="DHP2159" s="60"/>
      <c r="DHQ2159" s="60"/>
      <c r="DHR2159" s="60"/>
      <c r="DHS2159" s="60"/>
      <c r="DHT2159" s="60"/>
      <c r="DHU2159" s="60"/>
      <c r="DHV2159" s="60"/>
      <c r="DHW2159" s="60"/>
      <c r="DHX2159" s="60"/>
      <c r="DHY2159" s="60"/>
      <c r="DHZ2159" s="60"/>
      <c r="DIA2159" s="60"/>
      <c r="DIB2159" s="60"/>
      <c r="DIC2159" s="60"/>
      <c r="DID2159" s="60"/>
      <c r="DIE2159" s="60"/>
      <c r="DIF2159" s="60"/>
      <c r="DIG2159" s="60"/>
      <c r="DIH2159" s="60"/>
      <c r="DII2159" s="60"/>
      <c r="DIJ2159" s="60"/>
      <c r="DIK2159" s="60"/>
      <c r="DIL2159" s="60"/>
      <c r="DIM2159" s="60"/>
      <c r="DIN2159" s="60"/>
      <c r="DIO2159" s="60"/>
      <c r="DIP2159" s="60"/>
      <c r="DIQ2159" s="60"/>
      <c r="DIR2159" s="60"/>
      <c r="DIS2159" s="60"/>
      <c r="DIT2159" s="60"/>
      <c r="DIU2159" s="60"/>
      <c r="DIV2159" s="60"/>
      <c r="DIW2159" s="60"/>
      <c r="DIX2159" s="60"/>
      <c r="DIY2159" s="60"/>
      <c r="DIZ2159" s="60"/>
      <c r="DJA2159" s="60"/>
      <c r="DJB2159" s="60"/>
      <c r="DJC2159" s="60"/>
      <c r="DJD2159" s="60"/>
      <c r="DJE2159" s="60"/>
      <c r="DJF2159" s="60"/>
      <c r="DJG2159" s="60"/>
      <c r="DJH2159" s="60"/>
      <c r="DJI2159" s="60"/>
      <c r="DJJ2159" s="60"/>
      <c r="DJK2159" s="60"/>
      <c r="DJL2159" s="60"/>
      <c r="DJM2159" s="60"/>
      <c r="DJN2159" s="60"/>
      <c r="DJO2159" s="60"/>
      <c r="DJP2159" s="60"/>
      <c r="DJQ2159" s="60"/>
      <c r="DJR2159" s="60"/>
      <c r="DJS2159" s="60"/>
      <c r="DJT2159" s="60"/>
      <c r="DJU2159" s="60"/>
      <c r="DJV2159" s="60"/>
      <c r="DJW2159" s="60"/>
      <c r="DJX2159" s="60"/>
      <c r="DJY2159" s="60"/>
      <c r="DJZ2159" s="60"/>
      <c r="DKA2159" s="60"/>
      <c r="DKB2159" s="60"/>
      <c r="DKC2159" s="60"/>
      <c r="DKD2159" s="60"/>
      <c r="DKE2159" s="60"/>
      <c r="DKF2159" s="60"/>
      <c r="DKG2159" s="60"/>
      <c r="DKH2159" s="60"/>
      <c r="DKI2159" s="60"/>
      <c r="DKJ2159" s="60"/>
      <c r="DKK2159" s="60"/>
      <c r="DKL2159" s="60"/>
      <c r="DKM2159" s="60"/>
      <c r="DKN2159" s="60"/>
      <c r="DKO2159" s="60"/>
      <c r="DKP2159" s="60"/>
      <c r="DKQ2159" s="60"/>
      <c r="DKR2159" s="60"/>
      <c r="DKS2159" s="60"/>
      <c r="DKT2159" s="60"/>
      <c r="DKU2159" s="60"/>
      <c r="DKV2159" s="60"/>
      <c r="DKW2159" s="60"/>
      <c r="DKX2159" s="60"/>
      <c r="DKY2159" s="60"/>
      <c r="DKZ2159" s="60"/>
      <c r="DLA2159" s="60"/>
      <c r="DLB2159" s="60"/>
      <c r="DLC2159" s="60"/>
      <c r="DLD2159" s="60"/>
      <c r="DLE2159" s="60"/>
      <c r="DLF2159" s="60"/>
      <c r="DLG2159" s="60"/>
      <c r="DLH2159" s="60"/>
      <c r="DLI2159" s="60"/>
      <c r="DLJ2159" s="60"/>
      <c r="DLK2159" s="60"/>
      <c r="DLL2159" s="60"/>
      <c r="DLM2159" s="60"/>
      <c r="DLN2159" s="60"/>
      <c r="DLO2159" s="60"/>
      <c r="DLP2159" s="60"/>
      <c r="DLQ2159" s="60"/>
      <c r="DLR2159" s="60"/>
      <c r="DLS2159" s="60"/>
      <c r="DLT2159" s="60"/>
      <c r="DLU2159" s="60"/>
      <c r="DLV2159" s="60"/>
      <c r="DLW2159" s="60"/>
      <c r="DLX2159" s="60"/>
      <c r="DLY2159" s="60"/>
      <c r="DLZ2159" s="60"/>
      <c r="DMA2159" s="60"/>
      <c r="DMB2159" s="60"/>
      <c r="DMC2159" s="60"/>
      <c r="DMD2159" s="60"/>
      <c r="DME2159" s="60"/>
      <c r="DMF2159" s="60"/>
      <c r="DMG2159" s="60"/>
      <c r="DMH2159" s="60"/>
      <c r="DMI2159" s="60"/>
      <c r="DMJ2159" s="60"/>
      <c r="DMK2159" s="60"/>
      <c r="DML2159" s="60"/>
      <c r="DMM2159" s="60"/>
      <c r="DMN2159" s="60"/>
      <c r="DMO2159" s="60"/>
      <c r="DMP2159" s="60"/>
      <c r="DMQ2159" s="60"/>
      <c r="DMR2159" s="60"/>
      <c r="DMS2159" s="60"/>
      <c r="DMT2159" s="60"/>
      <c r="DMU2159" s="60"/>
      <c r="DMV2159" s="60"/>
      <c r="DMW2159" s="60"/>
      <c r="DMX2159" s="60"/>
      <c r="DMY2159" s="60"/>
      <c r="DMZ2159" s="60"/>
      <c r="DNA2159" s="60"/>
      <c r="DNB2159" s="60"/>
      <c r="DNC2159" s="60"/>
      <c r="DND2159" s="60"/>
      <c r="DNE2159" s="60"/>
      <c r="DNF2159" s="60"/>
      <c r="DNG2159" s="60"/>
      <c r="DNH2159" s="60"/>
      <c r="DNI2159" s="60"/>
      <c r="DNJ2159" s="60"/>
      <c r="DNK2159" s="60"/>
      <c r="DNL2159" s="60"/>
      <c r="DNM2159" s="60"/>
      <c r="DNN2159" s="60"/>
      <c r="DNO2159" s="60"/>
      <c r="DNP2159" s="60"/>
      <c r="DNQ2159" s="60"/>
      <c r="DNR2159" s="60"/>
      <c r="DNS2159" s="60"/>
      <c r="DNT2159" s="60"/>
      <c r="DNU2159" s="60"/>
      <c r="DNV2159" s="60"/>
      <c r="DNW2159" s="60"/>
      <c r="DNX2159" s="60"/>
      <c r="DNY2159" s="60"/>
      <c r="DNZ2159" s="60"/>
      <c r="DOA2159" s="60"/>
      <c r="DOB2159" s="60"/>
      <c r="DOC2159" s="60"/>
      <c r="DOD2159" s="60"/>
      <c r="DOE2159" s="60"/>
      <c r="DOF2159" s="60"/>
      <c r="DOG2159" s="60"/>
      <c r="DOH2159" s="60"/>
      <c r="DOI2159" s="60"/>
      <c r="DOJ2159" s="60"/>
      <c r="DOK2159" s="60"/>
      <c r="DOL2159" s="60"/>
      <c r="DOM2159" s="60"/>
      <c r="DON2159" s="60"/>
      <c r="DOO2159" s="60"/>
      <c r="DOP2159" s="60"/>
      <c r="DOQ2159" s="60"/>
      <c r="DOR2159" s="60"/>
      <c r="DOS2159" s="60"/>
      <c r="DOT2159" s="60"/>
      <c r="DOU2159" s="60"/>
      <c r="DOV2159" s="60"/>
      <c r="DOW2159" s="60"/>
      <c r="DOX2159" s="60"/>
      <c r="DOY2159" s="60"/>
      <c r="DOZ2159" s="60"/>
      <c r="DPA2159" s="60"/>
      <c r="DPB2159" s="60"/>
      <c r="DPC2159" s="60"/>
      <c r="DPD2159" s="60"/>
      <c r="DPE2159" s="60"/>
      <c r="DPF2159" s="60"/>
      <c r="DPG2159" s="60"/>
      <c r="DPH2159" s="60"/>
      <c r="DPI2159" s="60"/>
      <c r="DPJ2159" s="60"/>
      <c r="DPK2159" s="60"/>
      <c r="DPL2159" s="60"/>
      <c r="DPM2159" s="60"/>
      <c r="DPN2159" s="60"/>
      <c r="DPO2159" s="60"/>
      <c r="DPP2159" s="60"/>
      <c r="DPQ2159" s="60"/>
      <c r="DPR2159" s="60"/>
      <c r="DPS2159" s="60"/>
      <c r="DPT2159" s="60"/>
      <c r="DPU2159" s="60"/>
      <c r="DPV2159" s="60"/>
      <c r="DPW2159" s="60"/>
      <c r="DPX2159" s="60"/>
      <c r="DPY2159" s="60"/>
      <c r="DPZ2159" s="60"/>
      <c r="DQA2159" s="60"/>
      <c r="DQB2159" s="60"/>
      <c r="DQC2159" s="60"/>
      <c r="DQD2159" s="60"/>
      <c r="DQE2159" s="60"/>
      <c r="DQF2159" s="60"/>
      <c r="DQG2159" s="60"/>
      <c r="DQH2159" s="60"/>
      <c r="DQI2159" s="60"/>
      <c r="DQJ2159" s="60"/>
      <c r="DQK2159" s="60"/>
      <c r="DQL2159" s="60"/>
      <c r="DQM2159" s="60"/>
      <c r="DQN2159" s="60"/>
      <c r="DQO2159" s="60"/>
      <c r="DQP2159" s="60"/>
      <c r="DQQ2159" s="60"/>
      <c r="DQR2159" s="60"/>
      <c r="DQS2159" s="60"/>
      <c r="DQT2159" s="60"/>
      <c r="DQU2159" s="60"/>
      <c r="DQV2159" s="60"/>
      <c r="DQW2159" s="60"/>
      <c r="DQX2159" s="60"/>
      <c r="DQY2159" s="60"/>
      <c r="DQZ2159" s="60"/>
      <c r="DRA2159" s="60"/>
      <c r="DRB2159" s="60"/>
      <c r="DRC2159" s="60"/>
      <c r="DRD2159" s="60"/>
      <c r="DRE2159" s="60"/>
      <c r="DRF2159" s="60"/>
      <c r="DRG2159" s="60"/>
      <c r="DRH2159" s="60"/>
      <c r="DRI2159" s="60"/>
      <c r="DRJ2159" s="60"/>
      <c r="DRK2159" s="60"/>
      <c r="DRL2159" s="60"/>
      <c r="DRM2159" s="60"/>
      <c r="DRN2159" s="60"/>
      <c r="DRO2159" s="60"/>
      <c r="DRP2159" s="60"/>
      <c r="DRQ2159" s="60"/>
      <c r="DRR2159" s="60"/>
      <c r="DRS2159" s="60"/>
      <c r="DRT2159" s="60"/>
      <c r="DRU2159" s="60"/>
      <c r="DRV2159" s="60"/>
      <c r="DRW2159" s="60"/>
      <c r="DRX2159" s="60"/>
      <c r="DRY2159" s="60"/>
      <c r="DRZ2159" s="60"/>
      <c r="DSA2159" s="60"/>
      <c r="DSB2159" s="60"/>
      <c r="DSC2159" s="60"/>
      <c r="DSD2159" s="60"/>
      <c r="DSE2159" s="60"/>
      <c r="DSF2159" s="60"/>
      <c r="DSG2159" s="60"/>
      <c r="DSH2159" s="60"/>
      <c r="DSI2159" s="60"/>
      <c r="DSJ2159" s="60"/>
      <c r="DSK2159" s="60"/>
      <c r="DSL2159" s="60"/>
      <c r="DSM2159" s="60"/>
      <c r="DSN2159" s="60"/>
      <c r="DSO2159" s="60"/>
      <c r="DSP2159" s="60"/>
      <c r="DSQ2159" s="60"/>
      <c r="DSR2159" s="60"/>
      <c r="DSS2159" s="60"/>
      <c r="DST2159" s="60"/>
      <c r="DSU2159" s="60"/>
      <c r="DSV2159" s="60"/>
      <c r="DSW2159" s="60"/>
      <c r="DSX2159" s="60"/>
      <c r="DSY2159" s="60"/>
      <c r="DSZ2159" s="60"/>
      <c r="DTA2159" s="60"/>
      <c r="DTB2159" s="60"/>
      <c r="DTC2159" s="60"/>
      <c r="DTD2159" s="60"/>
      <c r="DTE2159" s="60"/>
      <c r="DTF2159" s="60"/>
      <c r="DTG2159" s="60"/>
      <c r="DTH2159" s="60"/>
      <c r="DTI2159" s="60"/>
      <c r="DTJ2159" s="60"/>
      <c r="DTK2159" s="60"/>
      <c r="DTL2159" s="60"/>
      <c r="DTM2159" s="60"/>
      <c r="DTN2159" s="60"/>
      <c r="DTO2159" s="60"/>
      <c r="DTP2159" s="60"/>
      <c r="DTQ2159" s="60"/>
      <c r="DTR2159" s="60"/>
      <c r="DTS2159" s="60"/>
      <c r="DTT2159" s="60"/>
      <c r="DTU2159" s="60"/>
      <c r="DTV2159" s="60"/>
      <c r="DTW2159" s="60"/>
      <c r="DTX2159" s="60"/>
      <c r="DTY2159" s="60"/>
      <c r="DTZ2159" s="60"/>
      <c r="DUA2159" s="60"/>
      <c r="DUB2159" s="60"/>
      <c r="DUC2159" s="60"/>
      <c r="DUD2159" s="60"/>
      <c r="DUE2159" s="60"/>
      <c r="DUF2159" s="60"/>
      <c r="DUG2159" s="60"/>
      <c r="DUH2159" s="60"/>
      <c r="DUI2159" s="60"/>
      <c r="DUJ2159" s="60"/>
      <c r="DUK2159" s="60"/>
      <c r="DUL2159" s="60"/>
      <c r="DUM2159" s="60"/>
      <c r="DUN2159" s="60"/>
      <c r="DUO2159" s="60"/>
      <c r="DUP2159" s="60"/>
      <c r="DUQ2159" s="60"/>
      <c r="DUR2159" s="60"/>
      <c r="DUS2159" s="60"/>
      <c r="DUT2159" s="60"/>
      <c r="DUU2159" s="60"/>
      <c r="DUV2159" s="60"/>
      <c r="DUW2159" s="60"/>
      <c r="DUX2159" s="60"/>
      <c r="DUY2159" s="60"/>
      <c r="DUZ2159" s="60"/>
      <c r="DVA2159" s="60"/>
      <c r="DVB2159" s="60"/>
      <c r="DVC2159" s="60"/>
      <c r="DVD2159" s="60"/>
      <c r="DVE2159" s="60"/>
      <c r="DVF2159" s="60"/>
      <c r="DVG2159" s="60"/>
      <c r="DVH2159" s="60"/>
      <c r="DVI2159" s="60"/>
      <c r="DVJ2159" s="60"/>
      <c r="DVK2159" s="60"/>
      <c r="DVL2159" s="60"/>
      <c r="DVM2159" s="60"/>
      <c r="DVN2159" s="60"/>
      <c r="DVO2159" s="60"/>
      <c r="DVP2159" s="60"/>
      <c r="DVQ2159" s="60"/>
      <c r="DVR2159" s="60"/>
      <c r="DVS2159" s="60"/>
      <c r="DVT2159" s="60"/>
      <c r="DVU2159" s="60"/>
      <c r="DVV2159" s="60"/>
      <c r="DVW2159" s="60"/>
      <c r="DVX2159" s="60"/>
      <c r="DVY2159" s="60"/>
      <c r="DVZ2159" s="60"/>
      <c r="DWA2159" s="60"/>
      <c r="DWB2159" s="60"/>
      <c r="DWC2159" s="60"/>
      <c r="DWD2159" s="60"/>
      <c r="DWE2159" s="60"/>
      <c r="DWF2159" s="60"/>
      <c r="DWG2159" s="60"/>
      <c r="DWH2159" s="60"/>
      <c r="DWI2159" s="60"/>
      <c r="DWJ2159" s="60"/>
      <c r="DWK2159" s="60"/>
      <c r="DWL2159" s="60"/>
      <c r="DWM2159" s="60"/>
      <c r="DWN2159" s="60"/>
      <c r="DWO2159" s="60"/>
      <c r="DWP2159" s="60"/>
      <c r="DWQ2159" s="60"/>
      <c r="DWR2159" s="60"/>
      <c r="DWS2159" s="60"/>
      <c r="DWT2159" s="60"/>
      <c r="DWU2159" s="60"/>
      <c r="DWV2159" s="60"/>
      <c r="DWW2159" s="60"/>
      <c r="DWX2159" s="60"/>
      <c r="DWY2159" s="60"/>
      <c r="DWZ2159" s="60"/>
      <c r="DXA2159" s="60"/>
      <c r="DXB2159" s="60"/>
      <c r="DXC2159" s="60"/>
      <c r="DXD2159" s="60"/>
      <c r="DXE2159" s="60"/>
      <c r="DXF2159" s="60"/>
      <c r="DXG2159" s="60"/>
      <c r="DXH2159" s="60"/>
      <c r="DXI2159" s="60"/>
      <c r="DXJ2159" s="60"/>
      <c r="DXK2159" s="60"/>
      <c r="DXL2159" s="60"/>
      <c r="DXM2159" s="60"/>
      <c r="DXN2159" s="60"/>
      <c r="DXO2159" s="60"/>
      <c r="DXP2159" s="60"/>
      <c r="DXQ2159" s="60"/>
      <c r="DXR2159" s="60"/>
      <c r="DXS2159" s="60"/>
      <c r="DXT2159" s="60"/>
      <c r="DXU2159" s="60"/>
      <c r="DXV2159" s="60"/>
      <c r="DXW2159" s="60"/>
      <c r="DXX2159" s="60"/>
      <c r="DXY2159" s="60"/>
      <c r="DXZ2159" s="60"/>
      <c r="DYA2159" s="60"/>
      <c r="DYB2159" s="60"/>
      <c r="DYC2159" s="60"/>
      <c r="DYD2159" s="60"/>
      <c r="DYE2159" s="60"/>
      <c r="DYF2159" s="60"/>
      <c r="DYG2159" s="60"/>
      <c r="DYH2159" s="60"/>
      <c r="DYI2159" s="60"/>
      <c r="DYJ2159" s="60"/>
      <c r="DYK2159" s="60"/>
      <c r="DYL2159" s="60"/>
      <c r="DYM2159" s="60"/>
      <c r="DYN2159" s="60"/>
      <c r="DYO2159" s="60"/>
      <c r="DYP2159" s="60"/>
      <c r="DYQ2159" s="60"/>
      <c r="DYR2159" s="60"/>
      <c r="DYS2159" s="60"/>
      <c r="DYT2159" s="60"/>
      <c r="DYU2159" s="60"/>
      <c r="DYV2159" s="60"/>
      <c r="DYW2159" s="60"/>
      <c r="DYX2159" s="60"/>
      <c r="DYY2159" s="60"/>
      <c r="DYZ2159" s="60"/>
      <c r="DZA2159" s="60"/>
      <c r="DZB2159" s="60"/>
      <c r="DZC2159" s="60"/>
      <c r="DZD2159" s="60"/>
      <c r="DZE2159" s="60"/>
      <c r="DZF2159" s="60"/>
      <c r="DZG2159" s="60"/>
      <c r="DZH2159" s="60"/>
      <c r="DZI2159" s="60"/>
      <c r="DZJ2159" s="60"/>
      <c r="DZK2159" s="60"/>
      <c r="DZL2159" s="60"/>
      <c r="DZM2159" s="60"/>
      <c r="DZN2159" s="60"/>
      <c r="DZO2159" s="60"/>
      <c r="DZP2159" s="60"/>
      <c r="DZQ2159" s="60"/>
      <c r="DZR2159" s="60"/>
      <c r="DZS2159" s="60"/>
      <c r="DZT2159" s="60"/>
      <c r="DZU2159" s="60"/>
      <c r="DZV2159" s="60"/>
      <c r="DZW2159" s="60"/>
      <c r="DZX2159" s="60"/>
      <c r="DZY2159" s="60"/>
      <c r="DZZ2159" s="60"/>
      <c r="EAA2159" s="60"/>
      <c r="EAB2159" s="60"/>
      <c r="EAC2159" s="60"/>
      <c r="EAD2159" s="60"/>
      <c r="EAE2159" s="60"/>
      <c r="EAF2159" s="60"/>
      <c r="EAG2159" s="60"/>
      <c r="EAH2159" s="60"/>
      <c r="EAI2159" s="60"/>
      <c r="EAJ2159" s="60"/>
      <c r="EAK2159" s="60"/>
      <c r="EAL2159" s="60"/>
      <c r="EAM2159" s="60"/>
      <c r="EAN2159" s="60"/>
      <c r="EAO2159" s="60"/>
      <c r="EAP2159" s="60"/>
      <c r="EAQ2159" s="60"/>
      <c r="EAR2159" s="60"/>
      <c r="EAS2159" s="60"/>
      <c r="EAT2159" s="60"/>
      <c r="EAU2159" s="60"/>
      <c r="EAV2159" s="60"/>
      <c r="EAW2159" s="60"/>
      <c r="EAX2159" s="60"/>
      <c r="EAY2159" s="60"/>
      <c r="EAZ2159" s="60"/>
      <c r="EBA2159" s="60"/>
      <c r="EBB2159" s="60"/>
      <c r="EBC2159" s="60"/>
      <c r="EBD2159" s="60"/>
      <c r="EBE2159" s="60"/>
      <c r="EBF2159" s="60"/>
      <c r="EBG2159" s="60"/>
      <c r="EBH2159" s="60"/>
      <c r="EBI2159" s="60"/>
      <c r="EBJ2159" s="60"/>
      <c r="EBK2159" s="60"/>
      <c r="EBL2159" s="60"/>
      <c r="EBM2159" s="60"/>
      <c r="EBN2159" s="60"/>
      <c r="EBO2159" s="60"/>
      <c r="EBP2159" s="60"/>
      <c r="EBQ2159" s="60"/>
      <c r="EBR2159" s="60"/>
      <c r="EBS2159" s="60"/>
      <c r="EBT2159" s="60"/>
      <c r="EBU2159" s="60"/>
      <c r="EBV2159" s="60"/>
      <c r="EBW2159" s="60"/>
      <c r="EBX2159" s="60"/>
      <c r="EBY2159" s="60"/>
      <c r="EBZ2159" s="60"/>
      <c r="ECA2159" s="60"/>
      <c r="ECB2159" s="60"/>
      <c r="ECC2159" s="60"/>
      <c r="ECD2159" s="60"/>
      <c r="ECE2159" s="60"/>
      <c r="ECF2159" s="60"/>
      <c r="ECG2159" s="60"/>
      <c r="ECH2159" s="60"/>
      <c r="ECI2159" s="60"/>
      <c r="ECJ2159" s="60"/>
      <c r="ECK2159" s="60"/>
      <c r="ECL2159" s="60"/>
      <c r="ECM2159" s="60"/>
      <c r="ECN2159" s="60"/>
      <c r="ECO2159" s="60"/>
      <c r="ECP2159" s="60"/>
      <c r="ECQ2159" s="60"/>
      <c r="ECR2159" s="60"/>
      <c r="ECS2159" s="60"/>
      <c r="ECT2159" s="60"/>
      <c r="ECU2159" s="60"/>
      <c r="ECV2159" s="60"/>
      <c r="ECW2159" s="60"/>
      <c r="ECX2159" s="60"/>
      <c r="ECY2159" s="60"/>
      <c r="ECZ2159" s="60"/>
      <c r="EDA2159" s="60"/>
      <c r="EDB2159" s="60"/>
      <c r="EDC2159" s="60"/>
      <c r="EDD2159" s="60"/>
      <c r="EDE2159" s="60"/>
      <c r="EDF2159" s="60"/>
      <c r="EDG2159" s="60"/>
      <c r="EDH2159" s="60"/>
      <c r="EDI2159" s="60"/>
      <c r="EDJ2159" s="60"/>
      <c r="EDK2159" s="60"/>
      <c r="EDL2159" s="60"/>
      <c r="EDM2159" s="60"/>
      <c r="EDN2159" s="60"/>
      <c r="EDO2159" s="60"/>
      <c r="EDP2159" s="60"/>
      <c r="EDQ2159" s="60"/>
      <c r="EDR2159" s="60"/>
      <c r="EDS2159" s="60"/>
      <c r="EDT2159" s="60"/>
      <c r="EDU2159" s="60"/>
      <c r="EDV2159" s="60"/>
      <c r="EDW2159" s="60"/>
      <c r="EDX2159" s="60"/>
      <c r="EDY2159" s="60"/>
      <c r="EDZ2159" s="60"/>
      <c r="EEA2159" s="60"/>
      <c r="EEB2159" s="60"/>
      <c r="EEC2159" s="60"/>
      <c r="EED2159" s="60"/>
      <c r="EEE2159" s="60"/>
      <c r="EEF2159" s="60"/>
      <c r="EEG2159" s="60"/>
      <c r="EEH2159" s="60"/>
      <c r="EEI2159" s="60"/>
      <c r="EEJ2159" s="60"/>
      <c r="EEK2159" s="60"/>
      <c r="EEL2159" s="60"/>
      <c r="EEM2159" s="60"/>
      <c r="EEN2159" s="60"/>
      <c r="EEO2159" s="60"/>
      <c r="EEP2159" s="60"/>
      <c r="EEQ2159" s="60"/>
      <c r="EER2159" s="60"/>
      <c r="EES2159" s="60"/>
      <c r="EET2159" s="60"/>
      <c r="EEU2159" s="60"/>
      <c r="EEV2159" s="60"/>
      <c r="EEW2159" s="60"/>
      <c r="EEX2159" s="60"/>
      <c r="EEY2159" s="60"/>
      <c r="EEZ2159" s="60"/>
      <c r="EFA2159" s="60"/>
      <c r="EFB2159" s="60"/>
      <c r="EFC2159" s="60"/>
      <c r="EFD2159" s="60"/>
      <c r="EFE2159" s="60"/>
      <c r="EFF2159" s="60"/>
      <c r="EFG2159" s="60"/>
      <c r="EFH2159" s="60"/>
      <c r="EFI2159" s="60"/>
      <c r="EFJ2159" s="60"/>
      <c r="EFK2159" s="60"/>
      <c r="EFL2159" s="60"/>
      <c r="EFM2159" s="60"/>
      <c r="EFN2159" s="60"/>
      <c r="EFO2159" s="60"/>
      <c r="EFP2159" s="60"/>
      <c r="EFQ2159" s="60"/>
      <c r="EFR2159" s="60"/>
      <c r="EFS2159" s="60"/>
      <c r="EFT2159" s="60"/>
      <c r="EFU2159" s="60"/>
      <c r="EFV2159" s="60"/>
      <c r="EFW2159" s="60"/>
      <c r="EFX2159" s="60"/>
      <c r="EFY2159" s="60"/>
      <c r="EFZ2159" s="60"/>
      <c r="EGA2159" s="60"/>
      <c r="EGB2159" s="60"/>
      <c r="EGC2159" s="60"/>
      <c r="EGD2159" s="60"/>
      <c r="EGE2159" s="60"/>
      <c r="EGF2159" s="60"/>
      <c r="EGG2159" s="60"/>
      <c r="EGH2159" s="60"/>
      <c r="EGI2159" s="60"/>
      <c r="EGJ2159" s="60"/>
      <c r="EGK2159" s="60"/>
      <c r="EGL2159" s="60"/>
      <c r="EGM2159" s="60"/>
      <c r="EGN2159" s="60"/>
      <c r="EGO2159" s="60"/>
      <c r="EGP2159" s="60"/>
      <c r="EGQ2159" s="60"/>
      <c r="EGR2159" s="60"/>
      <c r="EGS2159" s="60"/>
      <c r="EGT2159" s="60"/>
      <c r="EGU2159" s="60"/>
      <c r="EGV2159" s="60"/>
      <c r="EGW2159" s="60"/>
      <c r="EGX2159" s="60"/>
      <c r="EGY2159" s="60"/>
      <c r="EGZ2159" s="60"/>
      <c r="EHA2159" s="60"/>
      <c r="EHB2159" s="60"/>
      <c r="EHC2159" s="60"/>
      <c r="EHD2159" s="60"/>
      <c r="EHE2159" s="60"/>
      <c r="EHF2159" s="60"/>
      <c r="EHG2159" s="60"/>
      <c r="EHH2159" s="60"/>
      <c r="EHI2159" s="60"/>
      <c r="EHJ2159" s="60"/>
      <c r="EHK2159" s="60"/>
      <c r="EHL2159" s="60"/>
      <c r="EHM2159" s="60"/>
      <c r="EHN2159" s="60"/>
      <c r="EHO2159" s="60"/>
      <c r="EHP2159" s="60"/>
      <c r="EHQ2159" s="60"/>
      <c r="EHR2159" s="60"/>
      <c r="EHS2159" s="60"/>
      <c r="EHT2159" s="60"/>
      <c r="EHU2159" s="60"/>
      <c r="EHV2159" s="60"/>
      <c r="EHW2159" s="60"/>
      <c r="EHX2159" s="60"/>
      <c r="EHY2159" s="60"/>
      <c r="EHZ2159" s="60"/>
      <c r="EIA2159" s="60"/>
      <c r="EIB2159" s="60"/>
      <c r="EIC2159" s="60"/>
      <c r="EID2159" s="60"/>
      <c r="EIE2159" s="60"/>
      <c r="EIF2159" s="60"/>
      <c r="EIG2159" s="60"/>
      <c r="EIH2159" s="60"/>
      <c r="EII2159" s="60"/>
      <c r="EIJ2159" s="60"/>
      <c r="EIK2159" s="60"/>
      <c r="EIL2159" s="60"/>
      <c r="EIM2159" s="60"/>
      <c r="EIN2159" s="60"/>
      <c r="EIO2159" s="60"/>
      <c r="EIP2159" s="60"/>
      <c r="EIQ2159" s="60"/>
      <c r="EIR2159" s="60"/>
      <c r="EIS2159" s="60"/>
      <c r="EIT2159" s="60"/>
      <c r="EIU2159" s="60"/>
      <c r="EIV2159" s="60"/>
      <c r="EIW2159" s="60"/>
      <c r="EIX2159" s="60"/>
      <c r="EIY2159" s="60"/>
      <c r="EIZ2159" s="60"/>
      <c r="EJA2159" s="60"/>
      <c r="EJB2159" s="60"/>
      <c r="EJC2159" s="60"/>
      <c r="EJD2159" s="60"/>
      <c r="EJE2159" s="60"/>
      <c r="EJF2159" s="60"/>
      <c r="EJG2159" s="60"/>
      <c r="EJH2159" s="60"/>
      <c r="EJI2159" s="60"/>
      <c r="EJJ2159" s="60"/>
      <c r="EJK2159" s="60"/>
      <c r="EJL2159" s="60"/>
      <c r="EJM2159" s="60"/>
      <c r="EJN2159" s="60"/>
      <c r="EJO2159" s="60"/>
      <c r="EJP2159" s="60"/>
      <c r="EJQ2159" s="60"/>
      <c r="EJR2159" s="60"/>
      <c r="EJS2159" s="60"/>
      <c r="EJT2159" s="60"/>
      <c r="EJU2159" s="60"/>
      <c r="EJV2159" s="60"/>
      <c r="EJW2159" s="60"/>
      <c r="EJX2159" s="60"/>
      <c r="EJY2159" s="60"/>
      <c r="EJZ2159" s="60"/>
      <c r="EKA2159" s="60"/>
      <c r="EKB2159" s="60"/>
      <c r="EKC2159" s="60"/>
      <c r="EKD2159" s="60"/>
      <c r="EKE2159" s="60"/>
      <c r="EKF2159" s="60"/>
      <c r="EKG2159" s="60"/>
      <c r="EKH2159" s="60"/>
      <c r="EKI2159" s="60"/>
      <c r="EKJ2159" s="60"/>
      <c r="EKK2159" s="60"/>
      <c r="EKL2159" s="60"/>
      <c r="EKM2159" s="60"/>
      <c r="EKN2159" s="60"/>
      <c r="EKO2159" s="60"/>
      <c r="EKP2159" s="60"/>
      <c r="EKQ2159" s="60"/>
      <c r="EKR2159" s="60"/>
      <c r="EKS2159" s="60"/>
      <c r="EKT2159" s="60"/>
      <c r="EKU2159" s="60"/>
      <c r="EKV2159" s="60"/>
      <c r="EKW2159" s="60"/>
      <c r="EKX2159" s="60"/>
      <c r="EKY2159" s="60"/>
      <c r="EKZ2159" s="60"/>
      <c r="ELA2159" s="60"/>
      <c r="ELB2159" s="60"/>
      <c r="ELC2159" s="60"/>
      <c r="ELD2159" s="60"/>
      <c r="ELE2159" s="60"/>
      <c r="ELF2159" s="60"/>
      <c r="ELG2159" s="60"/>
      <c r="ELH2159" s="60"/>
      <c r="ELI2159" s="60"/>
      <c r="ELJ2159" s="60"/>
      <c r="ELK2159" s="60"/>
      <c r="ELL2159" s="60"/>
      <c r="ELM2159" s="60"/>
      <c r="ELN2159" s="60"/>
      <c r="ELO2159" s="60"/>
      <c r="ELP2159" s="60"/>
      <c r="ELQ2159" s="60"/>
      <c r="ELR2159" s="60"/>
      <c r="ELS2159" s="60"/>
      <c r="ELT2159" s="60"/>
      <c r="ELU2159" s="60"/>
      <c r="ELV2159" s="60"/>
      <c r="ELW2159" s="60"/>
      <c r="ELX2159" s="60"/>
      <c r="ELY2159" s="60"/>
      <c r="ELZ2159" s="60"/>
      <c r="EMA2159" s="60"/>
      <c r="EMB2159" s="60"/>
      <c r="EMC2159" s="60"/>
      <c r="EMD2159" s="60"/>
      <c r="EME2159" s="60"/>
      <c r="EMF2159" s="60"/>
      <c r="EMG2159" s="60"/>
      <c r="EMH2159" s="60"/>
      <c r="EMI2159" s="60"/>
      <c r="EMJ2159" s="60"/>
      <c r="EMK2159" s="60"/>
      <c r="EML2159" s="60"/>
      <c r="EMM2159" s="60"/>
      <c r="EMN2159" s="60"/>
      <c r="EMO2159" s="60"/>
      <c r="EMP2159" s="60"/>
      <c r="EMQ2159" s="60"/>
      <c r="EMR2159" s="60"/>
      <c r="EMS2159" s="60"/>
      <c r="EMT2159" s="60"/>
      <c r="EMU2159" s="60"/>
      <c r="EMV2159" s="60"/>
      <c r="EMW2159" s="60"/>
      <c r="EMX2159" s="60"/>
      <c r="EMY2159" s="60"/>
      <c r="EMZ2159" s="60"/>
      <c r="ENA2159" s="60"/>
      <c r="ENB2159" s="60"/>
      <c r="ENC2159" s="60"/>
      <c r="END2159" s="60"/>
      <c r="ENE2159" s="60"/>
      <c r="ENF2159" s="60"/>
      <c r="ENG2159" s="60"/>
      <c r="ENH2159" s="60"/>
      <c r="ENI2159" s="60"/>
      <c r="ENJ2159" s="60"/>
      <c r="ENK2159" s="60"/>
      <c r="ENL2159" s="60"/>
      <c r="ENM2159" s="60"/>
      <c r="ENN2159" s="60"/>
      <c r="ENO2159" s="60"/>
      <c r="ENP2159" s="60"/>
      <c r="ENQ2159" s="60"/>
      <c r="ENR2159" s="60"/>
      <c r="ENS2159" s="60"/>
      <c r="ENT2159" s="60"/>
      <c r="ENU2159" s="60"/>
      <c r="ENV2159" s="60"/>
      <c r="ENW2159" s="60"/>
      <c r="ENX2159" s="60"/>
      <c r="ENY2159" s="60"/>
      <c r="ENZ2159" s="60"/>
      <c r="EOA2159" s="60"/>
      <c r="EOB2159" s="60"/>
      <c r="EOC2159" s="60"/>
      <c r="EOD2159" s="60"/>
      <c r="EOE2159" s="60"/>
      <c r="EOF2159" s="60"/>
      <c r="EOG2159" s="60"/>
      <c r="EOH2159" s="60"/>
      <c r="EOI2159" s="60"/>
      <c r="EOJ2159" s="60"/>
      <c r="EOK2159" s="60"/>
      <c r="EOL2159" s="60"/>
      <c r="EOM2159" s="60"/>
      <c r="EON2159" s="60"/>
      <c r="EOO2159" s="60"/>
      <c r="EOP2159" s="60"/>
      <c r="EOQ2159" s="60"/>
      <c r="EOR2159" s="60"/>
      <c r="EOS2159" s="60"/>
      <c r="EOT2159" s="60"/>
      <c r="EOU2159" s="60"/>
      <c r="EOV2159" s="60"/>
      <c r="EOW2159" s="60"/>
      <c r="EOX2159" s="60"/>
      <c r="EOY2159" s="60"/>
      <c r="EOZ2159" s="60"/>
      <c r="EPA2159" s="60"/>
      <c r="EPB2159" s="60"/>
      <c r="EPC2159" s="60"/>
      <c r="EPD2159" s="60"/>
      <c r="EPE2159" s="60"/>
      <c r="EPF2159" s="60"/>
      <c r="EPG2159" s="60"/>
      <c r="EPH2159" s="60"/>
      <c r="EPI2159" s="60"/>
      <c r="EPJ2159" s="60"/>
      <c r="EPK2159" s="60"/>
      <c r="EPL2159" s="60"/>
      <c r="EPM2159" s="60"/>
      <c r="EPN2159" s="60"/>
      <c r="EPO2159" s="60"/>
      <c r="EPP2159" s="60"/>
      <c r="EPQ2159" s="60"/>
      <c r="EPR2159" s="60"/>
      <c r="EPS2159" s="60"/>
      <c r="EPT2159" s="60"/>
      <c r="EPU2159" s="60"/>
      <c r="EPV2159" s="60"/>
      <c r="EPW2159" s="60"/>
      <c r="EPX2159" s="60"/>
      <c r="EPY2159" s="60"/>
      <c r="EPZ2159" s="60"/>
      <c r="EQA2159" s="60"/>
      <c r="EQB2159" s="60"/>
      <c r="EQC2159" s="60"/>
      <c r="EQD2159" s="60"/>
      <c r="EQE2159" s="60"/>
      <c r="EQF2159" s="60"/>
      <c r="EQG2159" s="60"/>
      <c r="EQH2159" s="60"/>
      <c r="EQI2159" s="60"/>
      <c r="EQJ2159" s="60"/>
      <c r="EQK2159" s="60"/>
      <c r="EQL2159" s="60"/>
      <c r="EQM2159" s="60"/>
      <c r="EQN2159" s="60"/>
      <c r="EQO2159" s="60"/>
      <c r="EQP2159" s="60"/>
      <c r="EQQ2159" s="60"/>
      <c r="EQR2159" s="60"/>
      <c r="EQS2159" s="60"/>
      <c r="EQT2159" s="60"/>
      <c r="EQU2159" s="60"/>
      <c r="EQV2159" s="60"/>
      <c r="EQW2159" s="60"/>
      <c r="EQX2159" s="60"/>
      <c r="EQY2159" s="60"/>
      <c r="EQZ2159" s="60"/>
      <c r="ERA2159" s="60"/>
      <c r="ERB2159" s="60"/>
      <c r="ERC2159" s="60"/>
      <c r="ERD2159" s="60"/>
      <c r="ERE2159" s="60"/>
      <c r="ERF2159" s="60"/>
      <c r="ERG2159" s="60"/>
      <c r="ERH2159" s="60"/>
      <c r="ERI2159" s="60"/>
      <c r="ERJ2159" s="60"/>
      <c r="ERK2159" s="60"/>
      <c r="ERL2159" s="60"/>
      <c r="ERM2159" s="60"/>
      <c r="ERN2159" s="60"/>
      <c r="ERO2159" s="60"/>
      <c r="ERP2159" s="60"/>
      <c r="ERQ2159" s="60"/>
      <c r="ERR2159" s="60"/>
      <c r="ERS2159" s="60"/>
      <c r="ERT2159" s="60"/>
      <c r="ERU2159" s="60"/>
      <c r="ERV2159" s="60"/>
      <c r="ERW2159" s="60"/>
      <c r="ERX2159" s="60"/>
      <c r="ERY2159" s="60"/>
      <c r="ERZ2159" s="60"/>
      <c r="ESA2159" s="60"/>
      <c r="ESB2159" s="60"/>
      <c r="ESC2159" s="60"/>
      <c r="ESD2159" s="60"/>
      <c r="ESE2159" s="60"/>
      <c r="ESF2159" s="60"/>
      <c r="ESG2159" s="60"/>
      <c r="ESH2159" s="60"/>
      <c r="ESI2159" s="60"/>
      <c r="ESJ2159" s="60"/>
      <c r="ESK2159" s="60"/>
      <c r="ESL2159" s="60"/>
      <c r="ESM2159" s="60"/>
      <c r="ESN2159" s="60"/>
      <c r="ESO2159" s="60"/>
      <c r="ESP2159" s="60"/>
      <c r="ESQ2159" s="60"/>
      <c r="ESR2159" s="60"/>
      <c r="ESS2159" s="60"/>
      <c r="EST2159" s="60"/>
      <c r="ESU2159" s="60"/>
      <c r="ESV2159" s="60"/>
      <c r="ESW2159" s="60"/>
      <c r="ESX2159" s="60"/>
      <c r="ESY2159" s="60"/>
      <c r="ESZ2159" s="60"/>
      <c r="ETA2159" s="60"/>
      <c r="ETB2159" s="60"/>
      <c r="ETC2159" s="60"/>
      <c r="ETD2159" s="60"/>
      <c r="ETE2159" s="60"/>
      <c r="ETF2159" s="60"/>
      <c r="ETG2159" s="60"/>
      <c r="ETH2159" s="60"/>
      <c r="ETI2159" s="60"/>
      <c r="ETJ2159" s="60"/>
      <c r="ETK2159" s="60"/>
      <c r="ETL2159" s="60"/>
      <c r="ETM2159" s="60"/>
      <c r="ETN2159" s="60"/>
      <c r="ETO2159" s="60"/>
      <c r="ETP2159" s="60"/>
      <c r="ETQ2159" s="60"/>
      <c r="ETR2159" s="60"/>
      <c r="ETS2159" s="60"/>
      <c r="ETT2159" s="60"/>
      <c r="ETU2159" s="60"/>
      <c r="ETV2159" s="60"/>
      <c r="ETW2159" s="60"/>
      <c r="ETX2159" s="60"/>
      <c r="ETY2159" s="60"/>
      <c r="ETZ2159" s="60"/>
      <c r="EUA2159" s="60"/>
      <c r="EUB2159" s="60"/>
      <c r="EUC2159" s="60"/>
      <c r="EUD2159" s="60"/>
      <c r="EUE2159" s="60"/>
      <c r="EUF2159" s="60"/>
      <c r="EUG2159" s="60"/>
      <c r="EUH2159" s="60"/>
      <c r="EUI2159" s="60"/>
      <c r="EUJ2159" s="60"/>
      <c r="EUK2159" s="60"/>
      <c r="EUL2159" s="60"/>
      <c r="EUM2159" s="60"/>
      <c r="EUN2159" s="60"/>
      <c r="EUO2159" s="60"/>
      <c r="EUP2159" s="60"/>
      <c r="EUQ2159" s="60"/>
      <c r="EUR2159" s="60"/>
      <c r="EUS2159" s="60"/>
      <c r="EUT2159" s="60"/>
      <c r="EUU2159" s="60"/>
      <c r="EUV2159" s="60"/>
      <c r="EUW2159" s="60"/>
      <c r="EUX2159" s="60"/>
      <c r="EUY2159" s="60"/>
      <c r="EUZ2159" s="60"/>
      <c r="EVA2159" s="60"/>
      <c r="EVB2159" s="60"/>
      <c r="EVC2159" s="60"/>
      <c r="EVD2159" s="60"/>
      <c r="EVE2159" s="60"/>
      <c r="EVF2159" s="60"/>
      <c r="EVG2159" s="60"/>
      <c r="EVH2159" s="60"/>
      <c r="EVI2159" s="60"/>
      <c r="EVJ2159" s="60"/>
      <c r="EVK2159" s="60"/>
      <c r="EVL2159" s="60"/>
      <c r="EVM2159" s="60"/>
      <c r="EVN2159" s="60"/>
      <c r="EVO2159" s="60"/>
      <c r="EVP2159" s="60"/>
      <c r="EVQ2159" s="60"/>
      <c r="EVR2159" s="60"/>
      <c r="EVS2159" s="60"/>
      <c r="EVT2159" s="60"/>
      <c r="EVU2159" s="60"/>
      <c r="EVV2159" s="60"/>
      <c r="EVW2159" s="60"/>
      <c r="EVX2159" s="60"/>
      <c r="EVY2159" s="60"/>
      <c r="EVZ2159" s="60"/>
      <c r="EWA2159" s="60"/>
      <c r="EWB2159" s="60"/>
      <c r="EWC2159" s="60"/>
      <c r="EWD2159" s="60"/>
      <c r="EWE2159" s="60"/>
      <c r="EWF2159" s="60"/>
      <c r="EWG2159" s="60"/>
      <c r="EWH2159" s="60"/>
      <c r="EWI2159" s="60"/>
      <c r="EWJ2159" s="60"/>
      <c r="EWK2159" s="60"/>
      <c r="EWL2159" s="60"/>
      <c r="EWM2159" s="60"/>
      <c r="EWN2159" s="60"/>
      <c r="EWO2159" s="60"/>
      <c r="EWP2159" s="60"/>
      <c r="EWQ2159" s="60"/>
      <c r="EWR2159" s="60"/>
      <c r="EWS2159" s="60"/>
      <c r="EWT2159" s="60"/>
      <c r="EWU2159" s="60"/>
      <c r="EWV2159" s="60"/>
      <c r="EWW2159" s="60"/>
      <c r="EWX2159" s="60"/>
      <c r="EWY2159" s="60"/>
      <c r="EWZ2159" s="60"/>
      <c r="EXA2159" s="60"/>
      <c r="EXB2159" s="60"/>
      <c r="EXC2159" s="60"/>
      <c r="EXD2159" s="60"/>
      <c r="EXE2159" s="60"/>
      <c r="EXF2159" s="60"/>
      <c r="EXG2159" s="60"/>
      <c r="EXH2159" s="60"/>
      <c r="EXI2159" s="60"/>
      <c r="EXJ2159" s="60"/>
      <c r="EXK2159" s="60"/>
      <c r="EXL2159" s="60"/>
      <c r="EXM2159" s="60"/>
      <c r="EXN2159" s="60"/>
      <c r="EXO2159" s="60"/>
      <c r="EXP2159" s="60"/>
      <c r="EXQ2159" s="60"/>
      <c r="EXR2159" s="60"/>
      <c r="EXS2159" s="60"/>
      <c r="EXT2159" s="60"/>
      <c r="EXU2159" s="60"/>
      <c r="EXV2159" s="60"/>
      <c r="EXW2159" s="60"/>
      <c r="EXX2159" s="60"/>
      <c r="EXY2159" s="60"/>
      <c r="EXZ2159" s="60"/>
      <c r="EYA2159" s="60"/>
      <c r="EYB2159" s="60"/>
      <c r="EYC2159" s="60"/>
      <c r="EYD2159" s="60"/>
      <c r="EYE2159" s="60"/>
      <c r="EYF2159" s="60"/>
      <c r="EYG2159" s="60"/>
      <c r="EYH2159" s="60"/>
      <c r="EYI2159" s="60"/>
      <c r="EYJ2159" s="60"/>
      <c r="EYK2159" s="60"/>
      <c r="EYL2159" s="60"/>
      <c r="EYM2159" s="60"/>
      <c r="EYN2159" s="60"/>
      <c r="EYO2159" s="60"/>
      <c r="EYP2159" s="60"/>
      <c r="EYQ2159" s="60"/>
      <c r="EYR2159" s="60"/>
      <c r="EYS2159" s="60"/>
      <c r="EYT2159" s="60"/>
      <c r="EYU2159" s="60"/>
      <c r="EYV2159" s="60"/>
      <c r="EYW2159" s="60"/>
      <c r="EYX2159" s="60"/>
      <c r="EYY2159" s="60"/>
      <c r="EYZ2159" s="60"/>
      <c r="EZA2159" s="60"/>
      <c r="EZB2159" s="60"/>
      <c r="EZC2159" s="60"/>
      <c r="EZD2159" s="60"/>
      <c r="EZE2159" s="60"/>
      <c r="EZF2159" s="60"/>
      <c r="EZG2159" s="60"/>
      <c r="EZH2159" s="60"/>
      <c r="EZI2159" s="60"/>
      <c r="EZJ2159" s="60"/>
      <c r="EZK2159" s="60"/>
      <c r="EZL2159" s="60"/>
      <c r="EZM2159" s="60"/>
      <c r="EZN2159" s="60"/>
      <c r="EZO2159" s="60"/>
      <c r="EZP2159" s="60"/>
      <c r="EZQ2159" s="60"/>
      <c r="EZR2159" s="60"/>
      <c r="EZS2159" s="60"/>
      <c r="EZT2159" s="60"/>
      <c r="EZU2159" s="60"/>
      <c r="EZV2159" s="60"/>
      <c r="EZW2159" s="60"/>
      <c r="EZX2159" s="60"/>
      <c r="EZY2159" s="60"/>
      <c r="EZZ2159" s="60"/>
      <c r="FAA2159" s="60"/>
      <c r="FAB2159" s="60"/>
      <c r="FAC2159" s="60"/>
      <c r="FAD2159" s="60"/>
      <c r="FAE2159" s="60"/>
      <c r="FAF2159" s="60"/>
      <c r="FAG2159" s="60"/>
      <c r="FAH2159" s="60"/>
      <c r="FAI2159" s="60"/>
      <c r="FAJ2159" s="60"/>
      <c r="FAK2159" s="60"/>
      <c r="FAL2159" s="60"/>
      <c r="FAM2159" s="60"/>
      <c r="FAN2159" s="60"/>
      <c r="FAO2159" s="60"/>
      <c r="FAP2159" s="60"/>
      <c r="FAQ2159" s="60"/>
      <c r="FAR2159" s="60"/>
      <c r="FAS2159" s="60"/>
      <c r="FAT2159" s="60"/>
      <c r="FAU2159" s="60"/>
      <c r="FAV2159" s="60"/>
      <c r="FAW2159" s="60"/>
      <c r="FAX2159" s="60"/>
      <c r="FAY2159" s="60"/>
      <c r="FAZ2159" s="60"/>
      <c r="FBA2159" s="60"/>
      <c r="FBB2159" s="60"/>
      <c r="FBC2159" s="60"/>
      <c r="FBD2159" s="60"/>
      <c r="FBE2159" s="60"/>
      <c r="FBF2159" s="60"/>
      <c r="FBG2159" s="60"/>
      <c r="FBH2159" s="60"/>
      <c r="FBI2159" s="60"/>
      <c r="FBJ2159" s="60"/>
      <c r="FBK2159" s="60"/>
      <c r="FBL2159" s="60"/>
      <c r="FBM2159" s="60"/>
      <c r="FBN2159" s="60"/>
      <c r="FBO2159" s="60"/>
      <c r="FBP2159" s="60"/>
      <c r="FBQ2159" s="60"/>
      <c r="FBR2159" s="60"/>
      <c r="FBS2159" s="60"/>
      <c r="FBT2159" s="60"/>
      <c r="FBU2159" s="60"/>
      <c r="FBV2159" s="60"/>
      <c r="FBW2159" s="60"/>
      <c r="FBX2159" s="60"/>
      <c r="FBY2159" s="60"/>
      <c r="FBZ2159" s="60"/>
      <c r="FCA2159" s="60"/>
      <c r="FCB2159" s="60"/>
      <c r="FCC2159" s="60"/>
      <c r="FCD2159" s="60"/>
      <c r="FCE2159" s="60"/>
      <c r="FCF2159" s="60"/>
      <c r="FCG2159" s="60"/>
      <c r="FCH2159" s="60"/>
      <c r="FCI2159" s="60"/>
      <c r="FCJ2159" s="60"/>
      <c r="FCK2159" s="60"/>
      <c r="FCL2159" s="60"/>
      <c r="FCM2159" s="60"/>
      <c r="FCN2159" s="60"/>
      <c r="FCO2159" s="60"/>
      <c r="FCP2159" s="60"/>
      <c r="FCQ2159" s="60"/>
      <c r="FCR2159" s="60"/>
      <c r="FCS2159" s="60"/>
      <c r="FCT2159" s="60"/>
      <c r="FCU2159" s="60"/>
      <c r="FCV2159" s="60"/>
      <c r="FCW2159" s="60"/>
      <c r="FCX2159" s="60"/>
      <c r="FCY2159" s="60"/>
      <c r="FCZ2159" s="60"/>
      <c r="FDA2159" s="60"/>
      <c r="FDB2159" s="60"/>
      <c r="FDC2159" s="60"/>
      <c r="FDD2159" s="60"/>
      <c r="FDE2159" s="60"/>
      <c r="FDF2159" s="60"/>
      <c r="FDG2159" s="60"/>
      <c r="FDH2159" s="60"/>
      <c r="FDI2159" s="60"/>
      <c r="FDJ2159" s="60"/>
      <c r="FDK2159" s="60"/>
      <c r="FDL2159" s="60"/>
      <c r="FDM2159" s="60"/>
      <c r="FDN2159" s="60"/>
      <c r="FDO2159" s="60"/>
      <c r="FDP2159" s="60"/>
      <c r="FDQ2159" s="60"/>
      <c r="FDR2159" s="60"/>
      <c r="FDS2159" s="60"/>
      <c r="FDT2159" s="60"/>
      <c r="FDU2159" s="60"/>
      <c r="FDV2159" s="60"/>
      <c r="FDW2159" s="60"/>
      <c r="FDX2159" s="60"/>
      <c r="FDY2159" s="60"/>
      <c r="FDZ2159" s="60"/>
      <c r="FEA2159" s="60"/>
      <c r="FEB2159" s="60"/>
      <c r="FEC2159" s="60"/>
      <c r="FED2159" s="60"/>
      <c r="FEE2159" s="60"/>
      <c r="FEF2159" s="60"/>
      <c r="FEG2159" s="60"/>
      <c r="FEH2159" s="60"/>
      <c r="FEI2159" s="60"/>
      <c r="FEJ2159" s="60"/>
      <c r="FEK2159" s="60"/>
      <c r="FEL2159" s="60"/>
      <c r="FEM2159" s="60"/>
      <c r="FEN2159" s="60"/>
      <c r="FEO2159" s="60"/>
      <c r="FEP2159" s="60"/>
      <c r="FEQ2159" s="60"/>
      <c r="FER2159" s="60"/>
      <c r="FES2159" s="60"/>
      <c r="FET2159" s="60"/>
      <c r="FEU2159" s="60"/>
      <c r="FEV2159" s="60"/>
      <c r="FEW2159" s="60"/>
      <c r="FEX2159" s="60"/>
      <c r="FEY2159" s="60"/>
      <c r="FEZ2159" s="60"/>
      <c r="FFA2159" s="60"/>
      <c r="FFB2159" s="60"/>
      <c r="FFC2159" s="60"/>
      <c r="FFD2159" s="60"/>
      <c r="FFE2159" s="60"/>
      <c r="FFF2159" s="60"/>
      <c r="FFG2159" s="60"/>
      <c r="FFH2159" s="60"/>
      <c r="FFI2159" s="60"/>
      <c r="FFJ2159" s="60"/>
      <c r="FFK2159" s="60"/>
      <c r="FFL2159" s="60"/>
      <c r="FFM2159" s="60"/>
      <c r="FFN2159" s="60"/>
      <c r="FFO2159" s="60"/>
      <c r="FFP2159" s="60"/>
      <c r="FFQ2159" s="60"/>
      <c r="FFR2159" s="60"/>
      <c r="FFS2159" s="60"/>
      <c r="FFT2159" s="60"/>
      <c r="FFU2159" s="60"/>
      <c r="FFV2159" s="60"/>
      <c r="FFW2159" s="60"/>
      <c r="FFX2159" s="60"/>
      <c r="FFY2159" s="60"/>
      <c r="FFZ2159" s="60"/>
      <c r="FGA2159" s="60"/>
      <c r="FGB2159" s="60"/>
      <c r="FGC2159" s="60"/>
      <c r="FGD2159" s="60"/>
      <c r="FGE2159" s="60"/>
      <c r="FGF2159" s="60"/>
      <c r="FGG2159" s="60"/>
      <c r="FGH2159" s="60"/>
      <c r="FGI2159" s="60"/>
      <c r="FGJ2159" s="60"/>
      <c r="FGK2159" s="60"/>
      <c r="FGL2159" s="60"/>
      <c r="FGM2159" s="60"/>
      <c r="FGN2159" s="60"/>
      <c r="FGO2159" s="60"/>
      <c r="FGP2159" s="60"/>
      <c r="FGQ2159" s="60"/>
      <c r="FGR2159" s="60"/>
      <c r="FGS2159" s="60"/>
      <c r="FGT2159" s="60"/>
      <c r="FGU2159" s="60"/>
      <c r="FGV2159" s="60"/>
      <c r="FGW2159" s="60"/>
      <c r="FGX2159" s="60"/>
      <c r="FGY2159" s="60"/>
      <c r="FGZ2159" s="60"/>
      <c r="FHA2159" s="60"/>
      <c r="FHB2159" s="60"/>
      <c r="FHC2159" s="60"/>
      <c r="FHD2159" s="60"/>
      <c r="FHE2159" s="60"/>
      <c r="FHF2159" s="60"/>
      <c r="FHG2159" s="60"/>
      <c r="FHH2159" s="60"/>
      <c r="FHI2159" s="60"/>
      <c r="FHJ2159" s="60"/>
      <c r="FHK2159" s="60"/>
      <c r="FHL2159" s="60"/>
      <c r="FHM2159" s="60"/>
      <c r="FHN2159" s="60"/>
      <c r="FHO2159" s="60"/>
      <c r="FHP2159" s="60"/>
      <c r="FHQ2159" s="60"/>
      <c r="FHR2159" s="60"/>
      <c r="FHS2159" s="60"/>
      <c r="FHT2159" s="60"/>
      <c r="FHU2159" s="60"/>
      <c r="FHV2159" s="60"/>
      <c r="FHW2159" s="60"/>
      <c r="FHX2159" s="60"/>
      <c r="FHY2159" s="60"/>
      <c r="FHZ2159" s="60"/>
      <c r="FIA2159" s="60"/>
      <c r="FIB2159" s="60"/>
      <c r="FIC2159" s="60"/>
      <c r="FID2159" s="60"/>
      <c r="FIE2159" s="60"/>
      <c r="FIF2159" s="60"/>
      <c r="FIG2159" s="60"/>
      <c r="FIH2159" s="60"/>
      <c r="FII2159" s="60"/>
      <c r="FIJ2159" s="60"/>
      <c r="FIK2159" s="60"/>
      <c r="FIL2159" s="60"/>
      <c r="FIM2159" s="60"/>
      <c r="FIN2159" s="60"/>
      <c r="FIO2159" s="60"/>
      <c r="FIP2159" s="60"/>
      <c r="FIQ2159" s="60"/>
      <c r="FIR2159" s="60"/>
      <c r="FIS2159" s="60"/>
      <c r="FIT2159" s="60"/>
      <c r="FIU2159" s="60"/>
      <c r="FIV2159" s="60"/>
      <c r="FIW2159" s="60"/>
      <c r="FIX2159" s="60"/>
      <c r="FIY2159" s="60"/>
      <c r="FIZ2159" s="60"/>
      <c r="FJA2159" s="60"/>
      <c r="FJB2159" s="60"/>
      <c r="FJC2159" s="60"/>
      <c r="FJD2159" s="60"/>
      <c r="FJE2159" s="60"/>
      <c r="FJF2159" s="60"/>
      <c r="FJG2159" s="60"/>
      <c r="FJH2159" s="60"/>
      <c r="FJI2159" s="60"/>
      <c r="FJJ2159" s="60"/>
      <c r="FJK2159" s="60"/>
      <c r="FJL2159" s="60"/>
      <c r="FJM2159" s="60"/>
      <c r="FJN2159" s="60"/>
      <c r="FJO2159" s="60"/>
      <c r="FJP2159" s="60"/>
      <c r="FJQ2159" s="60"/>
      <c r="FJR2159" s="60"/>
      <c r="FJS2159" s="60"/>
      <c r="FJT2159" s="60"/>
      <c r="FJU2159" s="60"/>
      <c r="FJV2159" s="60"/>
      <c r="FJW2159" s="60"/>
      <c r="FJX2159" s="60"/>
      <c r="FJY2159" s="60"/>
      <c r="FJZ2159" s="60"/>
      <c r="FKA2159" s="60"/>
      <c r="FKB2159" s="60"/>
      <c r="FKC2159" s="60"/>
      <c r="FKD2159" s="60"/>
      <c r="FKE2159" s="60"/>
      <c r="FKF2159" s="60"/>
      <c r="FKG2159" s="60"/>
      <c r="FKH2159" s="60"/>
      <c r="FKI2159" s="60"/>
      <c r="FKJ2159" s="60"/>
      <c r="FKK2159" s="60"/>
      <c r="FKL2159" s="60"/>
      <c r="FKM2159" s="60"/>
      <c r="FKN2159" s="60"/>
      <c r="FKO2159" s="60"/>
      <c r="FKP2159" s="60"/>
      <c r="FKQ2159" s="60"/>
      <c r="FKR2159" s="60"/>
      <c r="FKS2159" s="60"/>
      <c r="FKT2159" s="60"/>
      <c r="FKU2159" s="60"/>
      <c r="FKV2159" s="60"/>
      <c r="FKW2159" s="60"/>
      <c r="FKX2159" s="60"/>
      <c r="FKY2159" s="60"/>
      <c r="FKZ2159" s="60"/>
      <c r="FLA2159" s="60"/>
      <c r="FLB2159" s="60"/>
      <c r="FLC2159" s="60"/>
      <c r="FLD2159" s="60"/>
      <c r="FLE2159" s="60"/>
      <c r="FLF2159" s="60"/>
      <c r="FLG2159" s="60"/>
      <c r="FLH2159" s="60"/>
      <c r="FLI2159" s="60"/>
      <c r="FLJ2159" s="60"/>
      <c r="FLK2159" s="60"/>
      <c r="FLL2159" s="60"/>
      <c r="FLM2159" s="60"/>
      <c r="FLN2159" s="60"/>
      <c r="FLO2159" s="60"/>
      <c r="FLP2159" s="60"/>
      <c r="FLQ2159" s="60"/>
      <c r="FLR2159" s="60"/>
      <c r="FLS2159" s="60"/>
      <c r="FLT2159" s="60"/>
      <c r="FLU2159" s="60"/>
      <c r="FLV2159" s="60"/>
      <c r="FLW2159" s="60"/>
      <c r="FLX2159" s="60"/>
      <c r="FLY2159" s="60"/>
      <c r="FLZ2159" s="60"/>
      <c r="FMA2159" s="60"/>
      <c r="FMB2159" s="60"/>
      <c r="FMC2159" s="60"/>
      <c r="FMD2159" s="60"/>
      <c r="FME2159" s="60"/>
      <c r="FMF2159" s="60"/>
      <c r="FMG2159" s="60"/>
      <c r="FMH2159" s="60"/>
      <c r="FMI2159" s="60"/>
      <c r="FMJ2159" s="60"/>
      <c r="FMK2159" s="60"/>
      <c r="FML2159" s="60"/>
      <c r="FMM2159" s="60"/>
      <c r="FMN2159" s="60"/>
      <c r="FMO2159" s="60"/>
      <c r="FMP2159" s="60"/>
      <c r="FMQ2159" s="60"/>
      <c r="FMR2159" s="60"/>
      <c r="FMS2159" s="60"/>
      <c r="FMT2159" s="60"/>
      <c r="FMU2159" s="60"/>
      <c r="FMV2159" s="60"/>
      <c r="FMW2159" s="60"/>
      <c r="FMX2159" s="60"/>
      <c r="FMY2159" s="60"/>
      <c r="FMZ2159" s="60"/>
      <c r="FNA2159" s="60"/>
      <c r="FNB2159" s="60"/>
      <c r="FNC2159" s="60"/>
      <c r="FND2159" s="60"/>
      <c r="FNE2159" s="60"/>
      <c r="FNF2159" s="60"/>
      <c r="FNG2159" s="60"/>
      <c r="FNH2159" s="60"/>
      <c r="FNI2159" s="60"/>
      <c r="FNJ2159" s="60"/>
      <c r="FNK2159" s="60"/>
      <c r="FNL2159" s="60"/>
      <c r="FNM2159" s="60"/>
      <c r="FNN2159" s="60"/>
      <c r="FNO2159" s="60"/>
      <c r="FNP2159" s="60"/>
      <c r="FNQ2159" s="60"/>
      <c r="FNR2159" s="60"/>
      <c r="FNS2159" s="60"/>
      <c r="FNT2159" s="60"/>
      <c r="FNU2159" s="60"/>
      <c r="FNV2159" s="60"/>
      <c r="FNW2159" s="60"/>
      <c r="FNX2159" s="60"/>
      <c r="FNY2159" s="60"/>
      <c r="FNZ2159" s="60"/>
      <c r="FOA2159" s="60"/>
      <c r="FOB2159" s="60"/>
      <c r="FOC2159" s="60"/>
      <c r="FOD2159" s="60"/>
      <c r="FOE2159" s="60"/>
      <c r="FOF2159" s="60"/>
      <c r="FOG2159" s="60"/>
      <c r="FOH2159" s="60"/>
      <c r="FOI2159" s="60"/>
      <c r="FOJ2159" s="60"/>
      <c r="FOK2159" s="60"/>
      <c r="FOL2159" s="60"/>
      <c r="FOM2159" s="60"/>
      <c r="FON2159" s="60"/>
      <c r="FOO2159" s="60"/>
      <c r="FOP2159" s="60"/>
      <c r="FOQ2159" s="60"/>
      <c r="FOR2159" s="60"/>
      <c r="FOS2159" s="60"/>
      <c r="FOT2159" s="60"/>
      <c r="FOU2159" s="60"/>
      <c r="FOV2159" s="60"/>
      <c r="FOW2159" s="60"/>
      <c r="FOX2159" s="60"/>
      <c r="FOY2159" s="60"/>
      <c r="FOZ2159" s="60"/>
      <c r="FPA2159" s="60"/>
      <c r="FPB2159" s="60"/>
      <c r="FPC2159" s="60"/>
      <c r="FPD2159" s="60"/>
      <c r="FPE2159" s="60"/>
      <c r="FPF2159" s="60"/>
      <c r="FPG2159" s="60"/>
      <c r="FPH2159" s="60"/>
      <c r="FPI2159" s="60"/>
      <c r="FPJ2159" s="60"/>
      <c r="FPK2159" s="60"/>
      <c r="FPL2159" s="60"/>
      <c r="FPM2159" s="60"/>
      <c r="FPN2159" s="60"/>
      <c r="FPO2159" s="60"/>
      <c r="FPP2159" s="60"/>
      <c r="FPQ2159" s="60"/>
      <c r="FPR2159" s="60"/>
      <c r="FPS2159" s="60"/>
      <c r="FPT2159" s="60"/>
      <c r="FPU2159" s="60"/>
      <c r="FPV2159" s="60"/>
      <c r="FPW2159" s="60"/>
      <c r="FPX2159" s="60"/>
      <c r="FPY2159" s="60"/>
      <c r="FPZ2159" s="60"/>
      <c r="FQA2159" s="60"/>
      <c r="FQB2159" s="60"/>
      <c r="FQC2159" s="60"/>
      <c r="FQD2159" s="60"/>
      <c r="FQE2159" s="60"/>
      <c r="FQF2159" s="60"/>
      <c r="FQG2159" s="60"/>
      <c r="FQH2159" s="60"/>
      <c r="FQI2159" s="60"/>
      <c r="FQJ2159" s="60"/>
      <c r="FQK2159" s="60"/>
      <c r="FQL2159" s="60"/>
      <c r="FQM2159" s="60"/>
      <c r="FQN2159" s="60"/>
      <c r="FQO2159" s="60"/>
      <c r="FQP2159" s="60"/>
      <c r="FQQ2159" s="60"/>
      <c r="FQR2159" s="60"/>
      <c r="FQS2159" s="60"/>
      <c r="FQT2159" s="60"/>
      <c r="FQU2159" s="60"/>
      <c r="FQV2159" s="60"/>
      <c r="FQW2159" s="60"/>
      <c r="FQX2159" s="60"/>
      <c r="FQY2159" s="60"/>
      <c r="FQZ2159" s="60"/>
      <c r="FRA2159" s="60"/>
      <c r="FRB2159" s="60"/>
      <c r="FRC2159" s="60"/>
      <c r="FRD2159" s="60"/>
      <c r="FRE2159" s="60"/>
      <c r="FRF2159" s="60"/>
      <c r="FRG2159" s="60"/>
      <c r="FRH2159" s="60"/>
      <c r="FRI2159" s="60"/>
      <c r="FRJ2159" s="60"/>
      <c r="FRK2159" s="60"/>
      <c r="FRL2159" s="60"/>
      <c r="FRM2159" s="60"/>
      <c r="FRN2159" s="60"/>
      <c r="FRO2159" s="60"/>
      <c r="FRP2159" s="60"/>
      <c r="FRQ2159" s="60"/>
      <c r="FRR2159" s="60"/>
      <c r="FRS2159" s="60"/>
      <c r="FRT2159" s="60"/>
      <c r="FRU2159" s="60"/>
      <c r="FRV2159" s="60"/>
      <c r="FRW2159" s="60"/>
      <c r="FRX2159" s="60"/>
      <c r="FRY2159" s="60"/>
      <c r="FRZ2159" s="60"/>
      <c r="FSA2159" s="60"/>
      <c r="FSB2159" s="60"/>
      <c r="FSC2159" s="60"/>
      <c r="FSD2159" s="60"/>
      <c r="FSE2159" s="60"/>
      <c r="FSF2159" s="60"/>
      <c r="FSG2159" s="60"/>
      <c r="FSH2159" s="60"/>
      <c r="FSI2159" s="60"/>
      <c r="FSJ2159" s="60"/>
      <c r="FSK2159" s="60"/>
      <c r="FSL2159" s="60"/>
      <c r="FSM2159" s="60"/>
      <c r="FSN2159" s="60"/>
      <c r="FSO2159" s="60"/>
      <c r="FSP2159" s="60"/>
      <c r="FSQ2159" s="60"/>
      <c r="FSR2159" s="60"/>
      <c r="FSS2159" s="60"/>
      <c r="FST2159" s="60"/>
      <c r="FSU2159" s="60"/>
      <c r="FSV2159" s="60"/>
      <c r="FSW2159" s="60"/>
      <c r="FSX2159" s="60"/>
      <c r="FSY2159" s="60"/>
      <c r="FSZ2159" s="60"/>
      <c r="FTA2159" s="60"/>
      <c r="FTB2159" s="60"/>
      <c r="FTC2159" s="60"/>
      <c r="FTD2159" s="60"/>
      <c r="FTE2159" s="60"/>
      <c r="FTF2159" s="60"/>
      <c r="FTG2159" s="60"/>
      <c r="FTH2159" s="60"/>
      <c r="FTI2159" s="60"/>
      <c r="FTJ2159" s="60"/>
      <c r="FTK2159" s="60"/>
      <c r="FTL2159" s="60"/>
      <c r="FTM2159" s="60"/>
      <c r="FTN2159" s="60"/>
      <c r="FTO2159" s="60"/>
      <c r="FTP2159" s="60"/>
      <c r="FTQ2159" s="60"/>
      <c r="FTR2159" s="60"/>
      <c r="FTS2159" s="60"/>
      <c r="FTT2159" s="60"/>
      <c r="FTU2159" s="60"/>
      <c r="FTV2159" s="60"/>
      <c r="FTW2159" s="60"/>
      <c r="FTX2159" s="60"/>
      <c r="FTY2159" s="60"/>
      <c r="FTZ2159" s="60"/>
      <c r="FUA2159" s="60"/>
      <c r="FUB2159" s="60"/>
      <c r="FUC2159" s="60"/>
      <c r="FUD2159" s="60"/>
      <c r="FUE2159" s="60"/>
      <c r="FUF2159" s="60"/>
      <c r="FUG2159" s="60"/>
      <c r="FUH2159" s="60"/>
      <c r="FUI2159" s="60"/>
      <c r="FUJ2159" s="60"/>
      <c r="FUK2159" s="60"/>
      <c r="FUL2159" s="60"/>
      <c r="FUM2159" s="60"/>
      <c r="FUN2159" s="60"/>
      <c r="FUO2159" s="60"/>
      <c r="FUP2159" s="60"/>
      <c r="FUQ2159" s="60"/>
      <c r="FUR2159" s="60"/>
      <c r="FUS2159" s="60"/>
      <c r="FUT2159" s="60"/>
      <c r="FUU2159" s="60"/>
      <c r="FUV2159" s="60"/>
      <c r="FUW2159" s="60"/>
      <c r="FUX2159" s="60"/>
      <c r="FUY2159" s="60"/>
      <c r="FUZ2159" s="60"/>
      <c r="FVA2159" s="60"/>
      <c r="FVB2159" s="60"/>
      <c r="FVC2159" s="60"/>
      <c r="FVD2159" s="60"/>
      <c r="FVE2159" s="60"/>
      <c r="FVF2159" s="60"/>
      <c r="FVG2159" s="60"/>
      <c r="FVH2159" s="60"/>
      <c r="FVI2159" s="60"/>
      <c r="FVJ2159" s="60"/>
      <c r="FVK2159" s="60"/>
      <c r="FVL2159" s="60"/>
      <c r="FVM2159" s="60"/>
      <c r="FVN2159" s="60"/>
      <c r="FVO2159" s="60"/>
      <c r="FVP2159" s="60"/>
      <c r="FVQ2159" s="60"/>
      <c r="FVR2159" s="60"/>
      <c r="FVS2159" s="60"/>
      <c r="FVT2159" s="60"/>
      <c r="FVU2159" s="60"/>
      <c r="FVV2159" s="60"/>
      <c r="FVW2159" s="60"/>
      <c r="FVX2159" s="60"/>
      <c r="FVY2159" s="60"/>
      <c r="FVZ2159" s="60"/>
      <c r="FWA2159" s="60"/>
      <c r="FWB2159" s="60"/>
      <c r="FWC2159" s="60"/>
      <c r="FWD2159" s="60"/>
      <c r="FWE2159" s="60"/>
      <c r="FWF2159" s="60"/>
      <c r="FWG2159" s="60"/>
      <c r="FWH2159" s="60"/>
      <c r="FWI2159" s="60"/>
      <c r="FWJ2159" s="60"/>
      <c r="FWK2159" s="60"/>
      <c r="FWL2159" s="60"/>
      <c r="FWM2159" s="60"/>
      <c r="FWN2159" s="60"/>
      <c r="FWO2159" s="60"/>
      <c r="FWP2159" s="60"/>
      <c r="FWQ2159" s="60"/>
      <c r="FWR2159" s="60"/>
      <c r="FWS2159" s="60"/>
      <c r="FWT2159" s="60"/>
      <c r="FWU2159" s="60"/>
      <c r="FWV2159" s="60"/>
      <c r="FWW2159" s="60"/>
      <c r="FWX2159" s="60"/>
      <c r="FWY2159" s="60"/>
      <c r="FWZ2159" s="60"/>
      <c r="FXA2159" s="60"/>
      <c r="FXB2159" s="60"/>
      <c r="FXC2159" s="60"/>
      <c r="FXD2159" s="60"/>
      <c r="FXE2159" s="60"/>
      <c r="FXF2159" s="60"/>
      <c r="FXG2159" s="60"/>
      <c r="FXH2159" s="60"/>
      <c r="FXI2159" s="60"/>
      <c r="FXJ2159" s="60"/>
      <c r="FXK2159" s="60"/>
      <c r="FXL2159" s="60"/>
      <c r="FXM2159" s="60"/>
      <c r="FXN2159" s="60"/>
      <c r="FXO2159" s="60"/>
      <c r="FXP2159" s="60"/>
      <c r="FXQ2159" s="60"/>
      <c r="FXR2159" s="60"/>
      <c r="FXS2159" s="60"/>
      <c r="FXT2159" s="60"/>
      <c r="FXU2159" s="60"/>
      <c r="FXV2159" s="60"/>
      <c r="FXW2159" s="60"/>
      <c r="FXX2159" s="60"/>
      <c r="FXY2159" s="60"/>
      <c r="FXZ2159" s="60"/>
      <c r="FYA2159" s="60"/>
      <c r="FYB2159" s="60"/>
      <c r="FYC2159" s="60"/>
      <c r="FYD2159" s="60"/>
      <c r="FYE2159" s="60"/>
      <c r="FYF2159" s="60"/>
      <c r="FYG2159" s="60"/>
      <c r="FYH2159" s="60"/>
      <c r="FYI2159" s="60"/>
      <c r="FYJ2159" s="60"/>
      <c r="FYK2159" s="60"/>
      <c r="FYL2159" s="60"/>
      <c r="FYM2159" s="60"/>
      <c r="FYN2159" s="60"/>
      <c r="FYO2159" s="60"/>
      <c r="FYP2159" s="60"/>
      <c r="FYQ2159" s="60"/>
      <c r="FYR2159" s="60"/>
      <c r="FYS2159" s="60"/>
      <c r="FYT2159" s="60"/>
      <c r="FYU2159" s="60"/>
      <c r="FYV2159" s="60"/>
      <c r="FYW2159" s="60"/>
      <c r="FYX2159" s="60"/>
      <c r="FYY2159" s="60"/>
      <c r="FYZ2159" s="60"/>
      <c r="FZA2159" s="60"/>
      <c r="FZB2159" s="60"/>
      <c r="FZC2159" s="60"/>
      <c r="FZD2159" s="60"/>
      <c r="FZE2159" s="60"/>
      <c r="FZF2159" s="60"/>
      <c r="FZG2159" s="60"/>
      <c r="FZH2159" s="60"/>
      <c r="FZI2159" s="60"/>
      <c r="FZJ2159" s="60"/>
      <c r="FZK2159" s="60"/>
      <c r="FZL2159" s="60"/>
      <c r="FZM2159" s="60"/>
      <c r="FZN2159" s="60"/>
      <c r="FZO2159" s="60"/>
      <c r="FZP2159" s="60"/>
      <c r="FZQ2159" s="60"/>
      <c r="FZR2159" s="60"/>
      <c r="FZS2159" s="60"/>
      <c r="FZT2159" s="60"/>
      <c r="FZU2159" s="60"/>
      <c r="FZV2159" s="60"/>
      <c r="FZW2159" s="60"/>
      <c r="FZX2159" s="60"/>
      <c r="FZY2159" s="60"/>
      <c r="FZZ2159" s="60"/>
      <c r="GAA2159" s="60"/>
      <c r="GAB2159" s="60"/>
      <c r="GAC2159" s="60"/>
      <c r="GAD2159" s="60"/>
      <c r="GAE2159" s="60"/>
      <c r="GAF2159" s="60"/>
      <c r="GAG2159" s="60"/>
      <c r="GAH2159" s="60"/>
      <c r="GAI2159" s="60"/>
      <c r="GAJ2159" s="60"/>
      <c r="GAK2159" s="60"/>
      <c r="GAL2159" s="60"/>
      <c r="GAM2159" s="60"/>
      <c r="GAN2159" s="60"/>
      <c r="GAO2159" s="60"/>
      <c r="GAP2159" s="60"/>
      <c r="GAQ2159" s="60"/>
      <c r="GAR2159" s="60"/>
      <c r="GAS2159" s="60"/>
      <c r="GAT2159" s="60"/>
      <c r="GAU2159" s="60"/>
      <c r="GAV2159" s="60"/>
      <c r="GAW2159" s="60"/>
      <c r="GAX2159" s="60"/>
      <c r="GAY2159" s="60"/>
      <c r="GAZ2159" s="60"/>
      <c r="GBA2159" s="60"/>
      <c r="GBB2159" s="60"/>
      <c r="GBC2159" s="60"/>
      <c r="GBD2159" s="60"/>
      <c r="GBE2159" s="60"/>
      <c r="GBF2159" s="60"/>
      <c r="GBG2159" s="60"/>
      <c r="GBH2159" s="60"/>
      <c r="GBI2159" s="60"/>
      <c r="GBJ2159" s="60"/>
      <c r="GBK2159" s="60"/>
      <c r="GBL2159" s="60"/>
      <c r="GBM2159" s="60"/>
      <c r="GBN2159" s="60"/>
      <c r="GBO2159" s="60"/>
      <c r="GBP2159" s="60"/>
      <c r="GBQ2159" s="60"/>
      <c r="GBR2159" s="60"/>
      <c r="GBS2159" s="60"/>
      <c r="GBT2159" s="60"/>
      <c r="GBU2159" s="60"/>
      <c r="GBV2159" s="60"/>
      <c r="GBW2159" s="60"/>
      <c r="GBX2159" s="60"/>
      <c r="GBY2159" s="60"/>
      <c r="GBZ2159" s="60"/>
      <c r="GCA2159" s="60"/>
      <c r="GCB2159" s="60"/>
      <c r="GCC2159" s="60"/>
      <c r="GCD2159" s="60"/>
      <c r="GCE2159" s="60"/>
      <c r="GCF2159" s="60"/>
      <c r="GCG2159" s="60"/>
      <c r="GCH2159" s="60"/>
      <c r="GCI2159" s="60"/>
      <c r="GCJ2159" s="60"/>
      <c r="GCK2159" s="60"/>
      <c r="GCL2159" s="60"/>
      <c r="GCM2159" s="60"/>
      <c r="GCN2159" s="60"/>
      <c r="GCO2159" s="60"/>
      <c r="GCP2159" s="60"/>
      <c r="GCQ2159" s="60"/>
      <c r="GCR2159" s="60"/>
      <c r="GCS2159" s="60"/>
      <c r="GCT2159" s="60"/>
      <c r="GCU2159" s="60"/>
      <c r="GCV2159" s="60"/>
      <c r="GCW2159" s="60"/>
      <c r="GCX2159" s="60"/>
      <c r="GCY2159" s="60"/>
      <c r="GCZ2159" s="60"/>
      <c r="GDA2159" s="60"/>
      <c r="GDB2159" s="60"/>
      <c r="GDC2159" s="60"/>
      <c r="GDD2159" s="60"/>
      <c r="GDE2159" s="60"/>
      <c r="GDF2159" s="60"/>
      <c r="GDG2159" s="60"/>
      <c r="GDH2159" s="60"/>
      <c r="GDI2159" s="60"/>
      <c r="GDJ2159" s="60"/>
      <c r="GDK2159" s="60"/>
      <c r="GDL2159" s="60"/>
      <c r="GDM2159" s="60"/>
      <c r="GDN2159" s="60"/>
      <c r="GDO2159" s="60"/>
      <c r="GDP2159" s="60"/>
      <c r="GDQ2159" s="60"/>
      <c r="GDR2159" s="60"/>
      <c r="GDS2159" s="60"/>
      <c r="GDT2159" s="60"/>
      <c r="GDU2159" s="60"/>
      <c r="GDV2159" s="60"/>
      <c r="GDW2159" s="60"/>
      <c r="GDX2159" s="60"/>
      <c r="GDY2159" s="60"/>
      <c r="GDZ2159" s="60"/>
      <c r="GEA2159" s="60"/>
      <c r="GEB2159" s="60"/>
      <c r="GEC2159" s="60"/>
      <c r="GED2159" s="60"/>
      <c r="GEE2159" s="60"/>
      <c r="GEF2159" s="60"/>
      <c r="GEG2159" s="60"/>
      <c r="GEH2159" s="60"/>
      <c r="GEI2159" s="60"/>
      <c r="GEJ2159" s="60"/>
      <c r="GEK2159" s="60"/>
      <c r="GEL2159" s="60"/>
      <c r="GEM2159" s="60"/>
      <c r="GEN2159" s="60"/>
      <c r="GEO2159" s="60"/>
      <c r="GEP2159" s="60"/>
      <c r="GEQ2159" s="60"/>
      <c r="GER2159" s="60"/>
      <c r="GES2159" s="60"/>
      <c r="GET2159" s="60"/>
      <c r="GEU2159" s="60"/>
      <c r="GEV2159" s="60"/>
      <c r="GEW2159" s="60"/>
      <c r="GEX2159" s="60"/>
      <c r="GEY2159" s="60"/>
      <c r="GEZ2159" s="60"/>
      <c r="GFA2159" s="60"/>
      <c r="GFB2159" s="60"/>
      <c r="GFC2159" s="60"/>
      <c r="GFD2159" s="60"/>
      <c r="GFE2159" s="60"/>
      <c r="GFF2159" s="60"/>
      <c r="GFG2159" s="60"/>
      <c r="GFH2159" s="60"/>
      <c r="GFI2159" s="60"/>
      <c r="GFJ2159" s="60"/>
      <c r="GFK2159" s="60"/>
      <c r="GFL2159" s="60"/>
      <c r="GFM2159" s="60"/>
      <c r="GFN2159" s="60"/>
      <c r="GFO2159" s="60"/>
      <c r="GFP2159" s="60"/>
      <c r="GFQ2159" s="60"/>
      <c r="GFR2159" s="60"/>
      <c r="GFS2159" s="60"/>
      <c r="GFT2159" s="60"/>
      <c r="GFU2159" s="60"/>
      <c r="GFV2159" s="60"/>
      <c r="GFW2159" s="60"/>
      <c r="GFX2159" s="60"/>
      <c r="GFY2159" s="60"/>
      <c r="GFZ2159" s="60"/>
      <c r="GGA2159" s="60"/>
      <c r="GGB2159" s="60"/>
      <c r="GGC2159" s="60"/>
      <c r="GGD2159" s="60"/>
      <c r="GGE2159" s="60"/>
      <c r="GGF2159" s="60"/>
      <c r="GGG2159" s="60"/>
      <c r="GGH2159" s="60"/>
      <c r="GGI2159" s="60"/>
      <c r="GGJ2159" s="60"/>
      <c r="GGK2159" s="60"/>
      <c r="GGL2159" s="60"/>
      <c r="GGM2159" s="60"/>
      <c r="GGN2159" s="60"/>
      <c r="GGO2159" s="60"/>
      <c r="GGP2159" s="60"/>
      <c r="GGQ2159" s="60"/>
      <c r="GGR2159" s="60"/>
      <c r="GGS2159" s="60"/>
      <c r="GGT2159" s="60"/>
      <c r="GGU2159" s="60"/>
      <c r="GGV2159" s="60"/>
      <c r="GGW2159" s="60"/>
      <c r="GGX2159" s="60"/>
      <c r="GGY2159" s="60"/>
      <c r="GGZ2159" s="60"/>
      <c r="GHA2159" s="60"/>
      <c r="GHB2159" s="60"/>
      <c r="GHC2159" s="60"/>
      <c r="GHD2159" s="60"/>
      <c r="GHE2159" s="60"/>
      <c r="GHF2159" s="60"/>
      <c r="GHG2159" s="60"/>
      <c r="GHH2159" s="60"/>
      <c r="GHI2159" s="60"/>
      <c r="GHJ2159" s="60"/>
      <c r="GHK2159" s="60"/>
      <c r="GHL2159" s="60"/>
      <c r="GHM2159" s="60"/>
      <c r="GHN2159" s="60"/>
      <c r="GHO2159" s="60"/>
      <c r="GHP2159" s="60"/>
      <c r="GHQ2159" s="60"/>
      <c r="GHR2159" s="60"/>
      <c r="GHS2159" s="60"/>
      <c r="GHT2159" s="60"/>
      <c r="GHU2159" s="60"/>
      <c r="GHV2159" s="60"/>
      <c r="GHW2159" s="60"/>
      <c r="GHX2159" s="60"/>
      <c r="GHY2159" s="60"/>
      <c r="GHZ2159" s="60"/>
      <c r="GIA2159" s="60"/>
      <c r="GIB2159" s="60"/>
      <c r="GIC2159" s="60"/>
      <c r="GID2159" s="60"/>
      <c r="GIE2159" s="60"/>
      <c r="GIF2159" s="60"/>
      <c r="GIG2159" s="60"/>
      <c r="GIH2159" s="60"/>
      <c r="GII2159" s="60"/>
      <c r="GIJ2159" s="60"/>
      <c r="GIK2159" s="60"/>
      <c r="GIL2159" s="60"/>
      <c r="GIM2159" s="60"/>
      <c r="GIN2159" s="60"/>
      <c r="GIO2159" s="60"/>
      <c r="GIP2159" s="60"/>
      <c r="GIQ2159" s="60"/>
      <c r="GIR2159" s="60"/>
      <c r="GIS2159" s="60"/>
      <c r="GIT2159" s="60"/>
      <c r="GIU2159" s="60"/>
      <c r="GIV2159" s="60"/>
      <c r="GIW2159" s="60"/>
      <c r="GIX2159" s="60"/>
      <c r="GIY2159" s="60"/>
      <c r="GIZ2159" s="60"/>
      <c r="GJA2159" s="60"/>
      <c r="GJB2159" s="60"/>
      <c r="GJC2159" s="60"/>
      <c r="GJD2159" s="60"/>
      <c r="GJE2159" s="60"/>
      <c r="GJF2159" s="60"/>
      <c r="GJG2159" s="60"/>
      <c r="GJH2159" s="60"/>
      <c r="GJI2159" s="60"/>
      <c r="GJJ2159" s="60"/>
      <c r="GJK2159" s="60"/>
      <c r="GJL2159" s="60"/>
      <c r="GJM2159" s="60"/>
      <c r="GJN2159" s="60"/>
      <c r="GJO2159" s="60"/>
      <c r="GJP2159" s="60"/>
      <c r="GJQ2159" s="60"/>
      <c r="GJR2159" s="60"/>
      <c r="GJS2159" s="60"/>
      <c r="GJT2159" s="60"/>
      <c r="GJU2159" s="60"/>
      <c r="GJV2159" s="60"/>
      <c r="GJW2159" s="60"/>
      <c r="GJX2159" s="60"/>
      <c r="GJY2159" s="60"/>
      <c r="GJZ2159" s="60"/>
      <c r="GKA2159" s="60"/>
      <c r="GKB2159" s="60"/>
      <c r="GKC2159" s="60"/>
      <c r="GKD2159" s="60"/>
      <c r="GKE2159" s="60"/>
      <c r="GKF2159" s="60"/>
      <c r="GKG2159" s="60"/>
      <c r="GKH2159" s="60"/>
      <c r="GKI2159" s="60"/>
      <c r="GKJ2159" s="60"/>
      <c r="GKK2159" s="60"/>
      <c r="GKL2159" s="60"/>
      <c r="GKM2159" s="60"/>
      <c r="GKN2159" s="60"/>
      <c r="GKO2159" s="60"/>
      <c r="GKP2159" s="60"/>
      <c r="GKQ2159" s="60"/>
      <c r="GKR2159" s="60"/>
      <c r="GKS2159" s="60"/>
      <c r="GKT2159" s="60"/>
      <c r="GKU2159" s="60"/>
      <c r="GKV2159" s="60"/>
      <c r="GKW2159" s="60"/>
      <c r="GKX2159" s="60"/>
      <c r="GKY2159" s="60"/>
      <c r="GKZ2159" s="60"/>
      <c r="GLA2159" s="60"/>
      <c r="GLB2159" s="60"/>
      <c r="GLC2159" s="60"/>
      <c r="GLD2159" s="60"/>
      <c r="GLE2159" s="60"/>
      <c r="GLF2159" s="60"/>
      <c r="GLG2159" s="60"/>
      <c r="GLH2159" s="60"/>
      <c r="GLI2159" s="60"/>
      <c r="GLJ2159" s="60"/>
      <c r="GLK2159" s="60"/>
      <c r="GLL2159" s="60"/>
      <c r="GLM2159" s="60"/>
      <c r="GLN2159" s="60"/>
      <c r="GLO2159" s="60"/>
      <c r="GLP2159" s="60"/>
      <c r="GLQ2159" s="60"/>
      <c r="GLR2159" s="60"/>
      <c r="GLS2159" s="60"/>
      <c r="GLT2159" s="60"/>
      <c r="GLU2159" s="60"/>
      <c r="GLV2159" s="60"/>
      <c r="GLW2159" s="60"/>
      <c r="GLX2159" s="60"/>
      <c r="GLY2159" s="60"/>
      <c r="GLZ2159" s="60"/>
      <c r="GMA2159" s="60"/>
      <c r="GMB2159" s="60"/>
      <c r="GMC2159" s="60"/>
      <c r="GMD2159" s="60"/>
      <c r="GME2159" s="60"/>
      <c r="GMF2159" s="60"/>
      <c r="GMG2159" s="60"/>
      <c r="GMH2159" s="60"/>
      <c r="GMI2159" s="60"/>
      <c r="GMJ2159" s="60"/>
      <c r="GMK2159" s="60"/>
      <c r="GML2159" s="60"/>
      <c r="GMM2159" s="60"/>
      <c r="GMN2159" s="60"/>
      <c r="GMO2159" s="60"/>
      <c r="GMP2159" s="60"/>
      <c r="GMQ2159" s="60"/>
      <c r="GMR2159" s="60"/>
      <c r="GMS2159" s="60"/>
      <c r="GMT2159" s="60"/>
      <c r="GMU2159" s="60"/>
      <c r="GMV2159" s="60"/>
      <c r="GMW2159" s="60"/>
      <c r="GMX2159" s="60"/>
      <c r="GMY2159" s="60"/>
      <c r="GMZ2159" s="60"/>
      <c r="GNA2159" s="60"/>
      <c r="GNB2159" s="60"/>
      <c r="GNC2159" s="60"/>
      <c r="GND2159" s="60"/>
      <c r="GNE2159" s="60"/>
      <c r="GNF2159" s="60"/>
      <c r="GNG2159" s="60"/>
      <c r="GNH2159" s="60"/>
      <c r="GNI2159" s="60"/>
      <c r="GNJ2159" s="60"/>
      <c r="GNK2159" s="60"/>
      <c r="GNL2159" s="60"/>
      <c r="GNM2159" s="60"/>
      <c r="GNN2159" s="60"/>
      <c r="GNO2159" s="60"/>
      <c r="GNP2159" s="60"/>
      <c r="GNQ2159" s="60"/>
      <c r="GNR2159" s="60"/>
      <c r="GNS2159" s="60"/>
      <c r="GNT2159" s="60"/>
      <c r="GNU2159" s="60"/>
      <c r="GNV2159" s="60"/>
      <c r="GNW2159" s="60"/>
      <c r="GNX2159" s="60"/>
      <c r="GNY2159" s="60"/>
      <c r="GNZ2159" s="60"/>
      <c r="GOA2159" s="60"/>
      <c r="GOB2159" s="60"/>
      <c r="GOC2159" s="60"/>
      <c r="GOD2159" s="60"/>
      <c r="GOE2159" s="60"/>
      <c r="GOF2159" s="60"/>
      <c r="GOG2159" s="60"/>
      <c r="GOH2159" s="60"/>
      <c r="GOI2159" s="60"/>
      <c r="GOJ2159" s="60"/>
      <c r="GOK2159" s="60"/>
      <c r="GOL2159" s="60"/>
      <c r="GOM2159" s="60"/>
      <c r="GON2159" s="60"/>
      <c r="GOO2159" s="60"/>
      <c r="GOP2159" s="60"/>
      <c r="GOQ2159" s="60"/>
      <c r="GOR2159" s="60"/>
      <c r="GOS2159" s="60"/>
      <c r="GOT2159" s="60"/>
      <c r="GOU2159" s="60"/>
      <c r="GOV2159" s="60"/>
      <c r="GOW2159" s="60"/>
      <c r="GOX2159" s="60"/>
      <c r="GOY2159" s="60"/>
      <c r="GOZ2159" s="60"/>
      <c r="GPA2159" s="60"/>
      <c r="GPB2159" s="60"/>
      <c r="GPC2159" s="60"/>
      <c r="GPD2159" s="60"/>
      <c r="GPE2159" s="60"/>
      <c r="GPF2159" s="60"/>
      <c r="GPG2159" s="60"/>
      <c r="GPH2159" s="60"/>
      <c r="GPI2159" s="60"/>
      <c r="GPJ2159" s="60"/>
      <c r="GPK2159" s="60"/>
      <c r="GPL2159" s="60"/>
      <c r="GPM2159" s="60"/>
      <c r="GPN2159" s="60"/>
      <c r="GPO2159" s="60"/>
      <c r="GPP2159" s="60"/>
      <c r="GPQ2159" s="60"/>
      <c r="GPR2159" s="60"/>
      <c r="GPS2159" s="60"/>
      <c r="GPT2159" s="60"/>
      <c r="GPU2159" s="60"/>
      <c r="GPV2159" s="60"/>
      <c r="GPW2159" s="60"/>
      <c r="GPX2159" s="60"/>
      <c r="GPY2159" s="60"/>
      <c r="GPZ2159" s="60"/>
      <c r="GQA2159" s="60"/>
      <c r="GQB2159" s="60"/>
      <c r="GQC2159" s="60"/>
      <c r="GQD2159" s="60"/>
      <c r="GQE2159" s="60"/>
      <c r="GQF2159" s="60"/>
      <c r="GQG2159" s="60"/>
      <c r="GQH2159" s="60"/>
      <c r="GQI2159" s="60"/>
      <c r="GQJ2159" s="60"/>
      <c r="GQK2159" s="60"/>
      <c r="GQL2159" s="60"/>
      <c r="GQM2159" s="60"/>
      <c r="GQN2159" s="60"/>
      <c r="GQO2159" s="60"/>
      <c r="GQP2159" s="60"/>
      <c r="GQQ2159" s="60"/>
      <c r="GQR2159" s="60"/>
      <c r="GQS2159" s="60"/>
      <c r="GQT2159" s="60"/>
      <c r="GQU2159" s="60"/>
      <c r="GQV2159" s="60"/>
      <c r="GQW2159" s="60"/>
      <c r="GQX2159" s="60"/>
      <c r="GQY2159" s="60"/>
      <c r="GQZ2159" s="60"/>
      <c r="GRA2159" s="60"/>
      <c r="GRB2159" s="60"/>
      <c r="GRC2159" s="60"/>
      <c r="GRD2159" s="60"/>
      <c r="GRE2159" s="60"/>
      <c r="GRF2159" s="60"/>
      <c r="GRG2159" s="60"/>
      <c r="GRH2159" s="60"/>
      <c r="GRI2159" s="60"/>
      <c r="GRJ2159" s="60"/>
      <c r="GRK2159" s="60"/>
      <c r="GRL2159" s="60"/>
      <c r="GRM2159" s="60"/>
      <c r="GRN2159" s="60"/>
      <c r="GRO2159" s="60"/>
      <c r="GRP2159" s="60"/>
      <c r="GRQ2159" s="60"/>
      <c r="GRR2159" s="60"/>
      <c r="GRS2159" s="60"/>
      <c r="GRT2159" s="60"/>
      <c r="GRU2159" s="60"/>
      <c r="GRV2159" s="60"/>
      <c r="GRW2159" s="60"/>
      <c r="GRX2159" s="60"/>
      <c r="GRY2159" s="60"/>
      <c r="GRZ2159" s="60"/>
      <c r="GSA2159" s="60"/>
      <c r="GSB2159" s="60"/>
      <c r="GSC2159" s="60"/>
      <c r="GSD2159" s="60"/>
      <c r="GSE2159" s="60"/>
      <c r="GSF2159" s="60"/>
      <c r="GSG2159" s="60"/>
      <c r="GSH2159" s="60"/>
      <c r="GSI2159" s="60"/>
      <c r="GSJ2159" s="60"/>
      <c r="GSK2159" s="60"/>
      <c r="GSL2159" s="60"/>
      <c r="GSM2159" s="60"/>
      <c r="GSN2159" s="60"/>
      <c r="GSO2159" s="60"/>
      <c r="GSP2159" s="60"/>
      <c r="GSQ2159" s="60"/>
      <c r="GSR2159" s="60"/>
      <c r="GSS2159" s="60"/>
      <c r="GST2159" s="60"/>
      <c r="GSU2159" s="60"/>
      <c r="GSV2159" s="60"/>
      <c r="GSW2159" s="60"/>
      <c r="GSX2159" s="60"/>
      <c r="GSY2159" s="60"/>
      <c r="GSZ2159" s="60"/>
      <c r="GTA2159" s="60"/>
      <c r="GTB2159" s="60"/>
      <c r="GTC2159" s="60"/>
      <c r="GTD2159" s="60"/>
      <c r="GTE2159" s="60"/>
      <c r="GTF2159" s="60"/>
      <c r="GTG2159" s="60"/>
      <c r="GTH2159" s="60"/>
      <c r="GTI2159" s="60"/>
      <c r="GTJ2159" s="60"/>
      <c r="GTK2159" s="60"/>
      <c r="GTL2159" s="60"/>
      <c r="GTM2159" s="60"/>
      <c r="GTN2159" s="60"/>
      <c r="GTO2159" s="60"/>
      <c r="GTP2159" s="60"/>
      <c r="GTQ2159" s="60"/>
      <c r="GTR2159" s="60"/>
      <c r="GTS2159" s="60"/>
      <c r="GTT2159" s="60"/>
      <c r="GTU2159" s="60"/>
      <c r="GTV2159" s="60"/>
      <c r="GTW2159" s="60"/>
      <c r="GTX2159" s="60"/>
      <c r="GTY2159" s="60"/>
      <c r="GTZ2159" s="60"/>
      <c r="GUA2159" s="60"/>
      <c r="GUB2159" s="60"/>
      <c r="GUC2159" s="60"/>
      <c r="GUD2159" s="60"/>
      <c r="GUE2159" s="60"/>
      <c r="GUF2159" s="60"/>
      <c r="GUG2159" s="60"/>
      <c r="GUH2159" s="60"/>
      <c r="GUI2159" s="60"/>
      <c r="GUJ2159" s="60"/>
      <c r="GUK2159" s="60"/>
      <c r="GUL2159" s="60"/>
      <c r="GUM2159" s="60"/>
      <c r="GUN2159" s="60"/>
      <c r="GUO2159" s="60"/>
      <c r="GUP2159" s="60"/>
      <c r="GUQ2159" s="60"/>
      <c r="GUR2159" s="60"/>
      <c r="GUS2159" s="60"/>
      <c r="GUT2159" s="60"/>
      <c r="GUU2159" s="60"/>
      <c r="GUV2159" s="60"/>
      <c r="GUW2159" s="60"/>
      <c r="GUX2159" s="60"/>
      <c r="GUY2159" s="60"/>
      <c r="GUZ2159" s="60"/>
      <c r="GVA2159" s="60"/>
      <c r="GVB2159" s="60"/>
      <c r="GVC2159" s="60"/>
      <c r="GVD2159" s="60"/>
      <c r="GVE2159" s="60"/>
      <c r="GVF2159" s="60"/>
      <c r="GVG2159" s="60"/>
      <c r="GVH2159" s="60"/>
      <c r="GVI2159" s="60"/>
      <c r="GVJ2159" s="60"/>
      <c r="GVK2159" s="60"/>
      <c r="GVL2159" s="60"/>
      <c r="GVM2159" s="60"/>
      <c r="GVN2159" s="60"/>
      <c r="GVO2159" s="60"/>
      <c r="GVP2159" s="60"/>
      <c r="GVQ2159" s="60"/>
      <c r="GVR2159" s="60"/>
      <c r="GVS2159" s="60"/>
      <c r="GVT2159" s="60"/>
      <c r="GVU2159" s="60"/>
      <c r="GVV2159" s="60"/>
      <c r="GVW2159" s="60"/>
      <c r="GVX2159" s="60"/>
      <c r="GVY2159" s="60"/>
      <c r="GVZ2159" s="60"/>
      <c r="GWA2159" s="60"/>
      <c r="GWB2159" s="60"/>
      <c r="GWC2159" s="60"/>
      <c r="GWD2159" s="60"/>
      <c r="GWE2159" s="60"/>
      <c r="GWF2159" s="60"/>
      <c r="GWG2159" s="60"/>
      <c r="GWH2159" s="60"/>
      <c r="GWI2159" s="60"/>
      <c r="GWJ2159" s="60"/>
      <c r="GWK2159" s="60"/>
      <c r="GWL2159" s="60"/>
      <c r="GWM2159" s="60"/>
      <c r="GWN2159" s="60"/>
      <c r="GWO2159" s="60"/>
      <c r="GWP2159" s="60"/>
      <c r="GWQ2159" s="60"/>
      <c r="GWR2159" s="60"/>
      <c r="GWS2159" s="60"/>
      <c r="GWT2159" s="60"/>
      <c r="GWU2159" s="60"/>
      <c r="GWV2159" s="60"/>
      <c r="GWW2159" s="60"/>
      <c r="GWX2159" s="60"/>
      <c r="GWY2159" s="60"/>
      <c r="GWZ2159" s="60"/>
      <c r="GXA2159" s="60"/>
      <c r="GXB2159" s="60"/>
      <c r="GXC2159" s="60"/>
      <c r="GXD2159" s="60"/>
      <c r="GXE2159" s="60"/>
      <c r="GXF2159" s="60"/>
      <c r="GXG2159" s="60"/>
      <c r="GXH2159" s="60"/>
      <c r="GXI2159" s="60"/>
      <c r="GXJ2159" s="60"/>
      <c r="GXK2159" s="60"/>
      <c r="GXL2159" s="60"/>
      <c r="GXM2159" s="60"/>
      <c r="GXN2159" s="60"/>
      <c r="GXO2159" s="60"/>
      <c r="GXP2159" s="60"/>
      <c r="GXQ2159" s="60"/>
      <c r="GXR2159" s="60"/>
      <c r="GXS2159" s="60"/>
      <c r="GXT2159" s="60"/>
      <c r="GXU2159" s="60"/>
      <c r="GXV2159" s="60"/>
      <c r="GXW2159" s="60"/>
      <c r="GXX2159" s="60"/>
      <c r="GXY2159" s="60"/>
      <c r="GXZ2159" s="60"/>
      <c r="GYA2159" s="60"/>
      <c r="GYB2159" s="60"/>
      <c r="GYC2159" s="60"/>
      <c r="GYD2159" s="60"/>
      <c r="GYE2159" s="60"/>
      <c r="GYF2159" s="60"/>
      <c r="GYG2159" s="60"/>
      <c r="GYH2159" s="60"/>
      <c r="GYI2159" s="60"/>
      <c r="GYJ2159" s="60"/>
      <c r="GYK2159" s="60"/>
      <c r="GYL2159" s="60"/>
      <c r="GYM2159" s="60"/>
      <c r="GYN2159" s="60"/>
      <c r="GYO2159" s="60"/>
      <c r="GYP2159" s="60"/>
      <c r="GYQ2159" s="60"/>
      <c r="GYR2159" s="60"/>
      <c r="GYS2159" s="60"/>
      <c r="GYT2159" s="60"/>
      <c r="GYU2159" s="60"/>
      <c r="GYV2159" s="60"/>
      <c r="GYW2159" s="60"/>
      <c r="GYX2159" s="60"/>
      <c r="GYY2159" s="60"/>
      <c r="GYZ2159" s="60"/>
      <c r="GZA2159" s="60"/>
      <c r="GZB2159" s="60"/>
      <c r="GZC2159" s="60"/>
      <c r="GZD2159" s="60"/>
      <c r="GZE2159" s="60"/>
      <c r="GZF2159" s="60"/>
      <c r="GZG2159" s="60"/>
      <c r="GZH2159" s="60"/>
      <c r="GZI2159" s="60"/>
      <c r="GZJ2159" s="60"/>
      <c r="GZK2159" s="60"/>
      <c r="GZL2159" s="60"/>
      <c r="GZM2159" s="60"/>
      <c r="GZN2159" s="60"/>
      <c r="GZO2159" s="60"/>
      <c r="GZP2159" s="60"/>
      <c r="GZQ2159" s="60"/>
      <c r="GZR2159" s="60"/>
      <c r="GZS2159" s="60"/>
      <c r="GZT2159" s="60"/>
      <c r="GZU2159" s="60"/>
      <c r="GZV2159" s="60"/>
      <c r="GZW2159" s="60"/>
      <c r="GZX2159" s="60"/>
      <c r="GZY2159" s="60"/>
      <c r="GZZ2159" s="60"/>
      <c r="HAA2159" s="60"/>
      <c r="HAB2159" s="60"/>
      <c r="HAC2159" s="60"/>
      <c r="HAD2159" s="60"/>
      <c r="HAE2159" s="60"/>
      <c r="HAF2159" s="60"/>
      <c r="HAG2159" s="60"/>
      <c r="HAH2159" s="60"/>
      <c r="HAI2159" s="60"/>
      <c r="HAJ2159" s="60"/>
      <c r="HAK2159" s="60"/>
      <c r="HAL2159" s="60"/>
      <c r="HAM2159" s="60"/>
      <c r="HAN2159" s="60"/>
      <c r="HAO2159" s="60"/>
      <c r="HAP2159" s="60"/>
      <c r="HAQ2159" s="60"/>
      <c r="HAR2159" s="60"/>
      <c r="HAS2159" s="60"/>
      <c r="HAT2159" s="60"/>
      <c r="HAU2159" s="60"/>
      <c r="HAV2159" s="60"/>
      <c r="HAW2159" s="60"/>
      <c r="HAX2159" s="60"/>
      <c r="HAY2159" s="60"/>
      <c r="HAZ2159" s="60"/>
      <c r="HBA2159" s="60"/>
      <c r="HBB2159" s="60"/>
      <c r="HBC2159" s="60"/>
      <c r="HBD2159" s="60"/>
      <c r="HBE2159" s="60"/>
      <c r="HBF2159" s="60"/>
      <c r="HBG2159" s="60"/>
      <c r="HBH2159" s="60"/>
      <c r="HBI2159" s="60"/>
      <c r="HBJ2159" s="60"/>
      <c r="HBK2159" s="60"/>
      <c r="HBL2159" s="60"/>
      <c r="HBM2159" s="60"/>
      <c r="HBN2159" s="60"/>
      <c r="HBO2159" s="60"/>
      <c r="HBP2159" s="60"/>
      <c r="HBQ2159" s="60"/>
      <c r="HBR2159" s="60"/>
      <c r="HBS2159" s="60"/>
      <c r="HBT2159" s="60"/>
      <c r="HBU2159" s="60"/>
      <c r="HBV2159" s="60"/>
      <c r="HBW2159" s="60"/>
      <c r="HBX2159" s="60"/>
      <c r="HBY2159" s="60"/>
      <c r="HBZ2159" s="60"/>
      <c r="HCA2159" s="60"/>
      <c r="HCB2159" s="60"/>
      <c r="HCC2159" s="60"/>
      <c r="HCD2159" s="60"/>
      <c r="HCE2159" s="60"/>
      <c r="HCF2159" s="60"/>
      <c r="HCG2159" s="60"/>
      <c r="HCH2159" s="60"/>
      <c r="HCI2159" s="60"/>
      <c r="HCJ2159" s="60"/>
      <c r="HCK2159" s="60"/>
      <c r="HCL2159" s="60"/>
      <c r="HCM2159" s="60"/>
      <c r="HCN2159" s="60"/>
      <c r="HCO2159" s="60"/>
      <c r="HCP2159" s="60"/>
      <c r="HCQ2159" s="60"/>
      <c r="HCR2159" s="60"/>
      <c r="HCS2159" s="60"/>
      <c r="HCT2159" s="60"/>
      <c r="HCU2159" s="60"/>
      <c r="HCV2159" s="60"/>
      <c r="HCW2159" s="60"/>
      <c r="HCX2159" s="60"/>
      <c r="HCY2159" s="60"/>
      <c r="HCZ2159" s="60"/>
      <c r="HDA2159" s="60"/>
      <c r="HDB2159" s="60"/>
      <c r="HDC2159" s="60"/>
      <c r="HDD2159" s="60"/>
      <c r="HDE2159" s="60"/>
      <c r="HDF2159" s="60"/>
      <c r="HDG2159" s="60"/>
      <c r="HDH2159" s="60"/>
      <c r="HDI2159" s="60"/>
      <c r="HDJ2159" s="60"/>
      <c r="HDK2159" s="60"/>
      <c r="HDL2159" s="60"/>
      <c r="HDM2159" s="60"/>
      <c r="HDN2159" s="60"/>
      <c r="HDO2159" s="60"/>
      <c r="HDP2159" s="60"/>
      <c r="HDQ2159" s="60"/>
      <c r="HDR2159" s="60"/>
      <c r="HDS2159" s="60"/>
      <c r="HDT2159" s="60"/>
      <c r="HDU2159" s="60"/>
      <c r="HDV2159" s="60"/>
      <c r="HDW2159" s="60"/>
      <c r="HDX2159" s="60"/>
      <c r="HDY2159" s="60"/>
      <c r="HDZ2159" s="60"/>
      <c r="HEA2159" s="60"/>
      <c r="HEB2159" s="60"/>
      <c r="HEC2159" s="60"/>
      <c r="HED2159" s="60"/>
      <c r="HEE2159" s="60"/>
      <c r="HEF2159" s="60"/>
      <c r="HEG2159" s="60"/>
      <c r="HEH2159" s="60"/>
      <c r="HEI2159" s="60"/>
      <c r="HEJ2159" s="60"/>
      <c r="HEK2159" s="60"/>
      <c r="HEL2159" s="60"/>
      <c r="HEM2159" s="60"/>
      <c r="HEN2159" s="60"/>
      <c r="HEO2159" s="60"/>
      <c r="HEP2159" s="60"/>
      <c r="HEQ2159" s="60"/>
      <c r="HER2159" s="60"/>
      <c r="HES2159" s="60"/>
      <c r="HET2159" s="60"/>
      <c r="HEU2159" s="60"/>
      <c r="HEV2159" s="60"/>
      <c r="HEW2159" s="60"/>
      <c r="HEX2159" s="60"/>
      <c r="HEY2159" s="60"/>
      <c r="HEZ2159" s="60"/>
      <c r="HFA2159" s="60"/>
      <c r="HFB2159" s="60"/>
      <c r="HFC2159" s="60"/>
      <c r="HFD2159" s="60"/>
      <c r="HFE2159" s="60"/>
      <c r="HFF2159" s="60"/>
      <c r="HFG2159" s="60"/>
      <c r="HFH2159" s="60"/>
      <c r="HFI2159" s="60"/>
      <c r="HFJ2159" s="60"/>
      <c r="HFK2159" s="60"/>
      <c r="HFL2159" s="60"/>
      <c r="HFM2159" s="60"/>
      <c r="HFN2159" s="60"/>
      <c r="HFO2159" s="60"/>
      <c r="HFP2159" s="60"/>
      <c r="HFQ2159" s="60"/>
      <c r="HFR2159" s="60"/>
      <c r="HFS2159" s="60"/>
      <c r="HFT2159" s="60"/>
      <c r="HFU2159" s="60"/>
      <c r="HFV2159" s="60"/>
      <c r="HFW2159" s="60"/>
      <c r="HFX2159" s="60"/>
      <c r="HFY2159" s="60"/>
      <c r="HFZ2159" s="60"/>
      <c r="HGA2159" s="60"/>
      <c r="HGB2159" s="60"/>
      <c r="HGC2159" s="60"/>
      <c r="HGD2159" s="60"/>
      <c r="HGE2159" s="60"/>
      <c r="HGF2159" s="60"/>
      <c r="HGG2159" s="60"/>
      <c r="HGH2159" s="60"/>
      <c r="HGI2159" s="60"/>
      <c r="HGJ2159" s="60"/>
      <c r="HGK2159" s="60"/>
      <c r="HGL2159" s="60"/>
      <c r="HGM2159" s="60"/>
      <c r="HGN2159" s="60"/>
      <c r="HGO2159" s="60"/>
      <c r="HGP2159" s="60"/>
      <c r="HGQ2159" s="60"/>
      <c r="HGR2159" s="60"/>
      <c r="HGS2159" s="60"/>
      <c r="HGT2159" s="60"/>
      <c r="HGU2159" s="60"/>
      <c r="HGV2159" s="60"/>
      <c r="HGW2159" s="60"/>
      <c r="HGX2159" s="60"/>
      <c r="HGY2159" s="60"/>
      <c r="HGZ2159" s="60"/>
      <c r="HHA2159" s="60"/>
      <c r="HHB2159" s="60"/>
      <c r="HHC2159" s="60"/>
      <c r="HHD2159" s="60"/>
      <c r="HHE2159" s="60"/>
      <c r="HHF2159" s="60"/>
      <c r="HHG2159" s="60"/>
      <c r="HHH2159" s="60"/>
      <c r="HHI2159" s="60"/>
      <c r="HHJ2159" s="60"/>
      <c r="HHK2159" s="60"/>
      <c r="HHL2159" s="60"/>
      <c r="HHM2159" s="60"/>
      <c r="HHN2159" s="60"/>
      <c r="HHO2159" s="60"/>
      <c r="HHP2159" s="60"/>
      <c r="HHQ2159" s="60"/>
      <c r="HHR2159" s="60"/>
      <c r="HHS2159" s="60"/>
      <c r="HHT2159" s="60"/>
      <c r="HHU2159" s="60"/>
      <c r="HHV2159" s="60"/>
      <c r="HHW2159" s="60"/>
      <c r="HHX2159" s="60"/>
      <c r="HHY2159" s="60"/>
      <c r="HHZ2159" s="60"/>
      <c r="HIA2159" s="60"/>
      <c r="HIB2159" s="60"/>
      <c r="HIC2159" s="60"/>
      <c r="HID2159" s="60"/>
      <c r="HIE2159" s="60"/>
      <c r="HIF2159" s="60"/>
      <c r="HIG2159" s="60"/>
      <c r="HIH2159" s="60"/>
      <c r="HII2159" s="60"/>
      <c r="HIJ2159" s="60"/>
      <c r="HIK2159" s="60"/>
      <c r="HIL2159" s="60"/>
      <c r="HIM2159" s="60"/>
      <c r="HIN2159" s="60"/>
      <c r="HIO2159" s="60"/>
      <c r="HIP2159" s="60"/>
      <c r="HIQ2159" s="60"/>
      <c r="HIR2159" s="60"/>
      <c r="HIS2159" s="60"/>
      <c r="HIT2159" s="60"/>
      <c r="HIU2159" s="60"/>
      <c r="HIV2159" s="60"/>
      <c r="HIW2159" s="60"/>
      <c r="HIX2159" s="60"/>
      <c r="HIY2159" s="60"/>
      <c r="HIZ2159" s="60"/>
      <c r="HJA2159" s="60"/>
      <c r="HJB2159" s="60"/>
      <c r="HJC2159" s="60"/>
      <c r="HJD2159" s="60"/>
      <c r="HJE2159" s="60"/>
      <c r="HJF2159" s="60"/>
      <c r="HJG2159" s="60"/>
      <c r="HJH2159" s="60"/>
      <c r="HJI2159" s="60"/>
      <c r="HJJ2159" s="60"/>
      <c r="HJK2159" s="60"/>
      <c r="HJL2159" s="60"/>
      <c r="HJM2159" s="60"/>
      <c r="HJN2159" s="60"/>
      <c r="HJO2159" s="60"/>
      <c r="HJP2159" s="60"/>
      <c r="HJQ2159" s="60"/>
      <c r="HJR2159" s="60"/>
      <c r="HJS2159" s="60"/>
      <c r="HJT2159" s="60"/>
      <c r="HJU2159" s="60"/>
      <c r="HJV2159" s="60"/>
      <c r="HJW2159" s="60"/>
      <c r="HJX2159" s="60"/>
      <c r="HJY2159" s="60"/>
      <c r="HJZ2159" s="60"/>
      <c r="HKA2159" s="60"/>
      <c r="HKB2159" s="60"/>
      <c r="HKC2159" s="60"/>
      <c r="HKD2159" s="60"/>
      <c r="HKE2159" s="60"/>
      <c r="HKF2159" s="60"/>
      <c r="HKG2159" s="60"/>
      <c r="HKH2159" s="60"/>
      <c r="HKI2159" s="60"/>
      <c r="HKJ2159" s="60"/>
      <c r="HKK2159" s="60"/>
      <c r="HKL2159" s="60"/>
      <c r="HKM2159" s="60"/>
      <c r="HKN2159" s="60"/>
      <c r="HKO2159" s="60"/>
      <c r="HKP2159" s="60"/>
      <c r="HKQ2159" s="60"/>
      <c r="HKR2159" s="60"/>
      <c r="HKS2159" s="60"/>
      <c r="HKT2159" s="60"/>
      <c r="HKU2159" s="60"/>
      <c r="HKV2159" s="60"/>
      <c r="HKW2159" s="60"/>
      <c r="HKX2159" s="60"/>
      <c r="HKY2159" s="60"/>
      <c r="HKZ2159" s="60"/>
      <c r="HLA2159" s="60"/>
      <c r="HLB2159" s="60"/>
      <c r="HLC2159" s="60"/>
      <c r="HLD2159" s="60"/>
      <c r="HLE2159" s="60"/>
      <c r="HLF2159" s="60"/>
      <c r="HLG2159" s="60"/>
      <c r="HLH2159" s="60"/>
      <c r="HLI2159" s="60"/>
      <c r="HLJ2159" s="60"/>
      <c r="HLK2159" s="60"/>
      <c r="HLL2159" s="60"/>
      <c r="HLM2159" s="60"/>
      <c r="HLN2159" s="60"/>
      <c r="HLO2159" s="60"/>
      <c r="HLP2159" s="60"/>
      <c r="HLQ2159" s="60"/>
      <c r="HLR2159" s="60"/>
      <c r="HLS2159" s="60"/>
      <c r="HLT2159" s="60"/>
      <c r="HLU2159" s="60"/>
      <c r="HLV2159" s="60"/>
      <c r="HLW2159" s="60"/>
      <c r="HLX2159" s="60"/>
      <c r="HLY2159" s="60"/>
      <c r="HLZ2159" s="60"/>
      <c r="HMA2159" s="60"/>
      <c r="HMB2159" s="60"/>
      <c r="HMC2159" s="60"/>
      <c r="HMD2159" s="60"/>
      <c r="HME2159" s="60"/>
      <c r="HMF2159" s="60"/>
      <c r="HMG2159" s="60"/>
      <c r="HMH2159" s="60"/>
      <c r="HMI2159" s="60"/>
      <c r="HMJ2159" s="60"/>
      <c r="HMK2159" s="60"/>
      <c r="HML2159" s="60"/>
      <c r="HMM2159" s="60"/>
      <c r="HMN2159" s="60"/>
      <c r="HMO2159" s="60"/>
      <c r="HMP2159" s="60"/>
      <c r="HMQ2159" s="60"/>
      <c r="HMR2159" s="60"/>
      <c r="HMS2159" s="60"/>
      <c r="HMT2159" s="60"/>
      <c r="HMU2159" s="60"/>
      <c r="HMV2159" s="60"/>
      <c r="HMW2159" s="60"/>
      <c r="HMX2159" s="60"/>
      <c r="HMY2159" s="60"/>
      <c r="HMZ2159" s="60"/>
      <c r="HNA2159" s="60"/>
      <c r="HNB2159" s="60"/>
      <c r="HNC2159" s="60"/>
      <c r="HND2159" s="60"/>
      <c r="HNE2159" s="60"/>
      <c r="HNF2159" s="60"/>
      <c r="HNG2159" s="60"/>
      <c r="HNH2159" s="60"/>
      <c r="HNI2159" s="60"/>
      <c r="HNJ2159" s="60"/>
      <c r="HNK2159" s="60"/>
      <c r="HNL2159" s="60"/>
      <c r="HNM2159" s="60"/>
      <c r="HNN2159" s="60"/>
      <c r="HNO2159" s="60"/>
      <c r="HNP2159" s="60"/>
      <c r="HNQ2159" s="60"/>
      <c r="HNR2159" s="60"/>
      <c r="HNS2159" s="60"/>
      <c r="HNT2159" s="60"/>
      <c r="HNU2159" s="60"/>
      <c r="HNV2159" s="60"/>
      <c r="HNW2159" s="60"/>
      <c r="HNX2159" s="60"/>
      <c r="HNY2159" s="60"/>
      <c r="HNZ2159" s="60"/>
      <c r="HOA2159" s="60"/>
      <c r="HOB2159" s="60"/>
      <c r="HOC2159" s="60"/>
      <c r="HOD2159" s="60"/>
      <c r="HOE2159" s="60"/>
      <c r="HOF2159" s="60"/>
      <c r="HOG2159" s="60"/>
      <c r="HOH2159" s="60"/>
      <c r="HOI2159" s="60"/>
      <c r="HOJ2159" s="60"/>
      <c r="HOK2159" s="60"/>
      <c r="HOL2159" s="60"/>
      <c r="HOM2159" s="60"/>
      <c r="HON2159" s="60"/>
      <c r="HOO2159" s="60"/>
      <c r="HOP2159" s="60"/>
      <c r="HOQ2159" s="60"/>
      <c r="HOR2159" s="60"/>
      <c r="HOS2159" s="60"/>
      <c r="HOT2159" s="60"/>
      <c r="HOU2159" s="60"/>
      <c r="HOV2159" s="60"/>
      <c r="HOW2159" s="60"/>
      <c r="HOX2159" s="60"/>
      <c r="HOY2159" s="60"/>
      <c r="HOZ2159" s="60"/>
      <c r="HPA2159" s="60"/>
      <c r="HPB2159" s="60"/>
      <c r="HPC2159" s="60"/>
      <c r="HPD2159" s="60"/>
      <c r="HPE2159" s="60"/>
      <c r="HPF2159" s="60"/>
      <c r="HPG2159" s="60"/>
      <c r="HPH2159" s="60"/>
      <c r="HPI2159" s="60"/>
      <c r="HPJ2159" s="60"/>
      <c r="HPK2159" s="60"/>
      <c r="HPL2159" s="60"/>
      <c r="HPM2159" s="60"/>
      <c r="HPN2159" s="60"/>
      <c r="HPO2159" s="60"/>
      <c r="HPP2159" s="60"/>
      <c r="HPQ2159" s="60"/>
      <c r="HPR2159" s="60"/>
      <c r="HPS2159" s="60"/>
      <c r="HPT2159" s="60"/>
      <c r="HPU2159" s="60"/>
      <c r="HPV2159" s="60"/>
      <c r="HPW2159" s="60"/>
      <c r="HPX2159" s="60"/>
      <c r="HPY2159" s="60"/>
      <c r="HPZ2159" s="60"/>
      <c r="HQA2159" s="60"/>
      <c r="HQB2159" s="60"/>
      <c r="HQC2159" s="60"/>
      <c r="HQD2159" s="60"/>
      <c r="HQE2159" s="60"/>
      <c r="HQF2159" s="60"/>
      <c r="HQG2159" s="60"/>
      <c r="HQH2159" s="60"/>
      <c r="HQI2159" s="60"/>
      <c r="HQJ2159" s="60"/>
      <c r="HQK2159" s="60"/>
      <c r="HQL2159" s="60"/>
      <c r="HQM2159" s="60"/>
      <c r="HQN2159" s="60"/>
      <c r="HQO2159" s="60"/>
      <c r="HQP2159" s="60"/>
      <c r="HQQ2159" s="60"/>
      <c r="HQR2159" s="60"/>
      <c r="HQS2159" s="60"/>
      <c r="HQT2159" s="60"/>
      <c r="HQU2159" s="60"/>
      <c r="HQV2159" s="60"/>
      <c r="HQW2159" s="60"/>
      <c r="HQX2159" s="60"/>
      <c r="HQY2159" s="60"/>
      <c r="HQZ2159" s="60"/>
      <c r="HRA2159" s="60"/>
      <c r="HRB2159" s="60"/>
      <c r="HRC2159" s="60"/>
      <c r="HRD2159" s="60"/>
      <c r="HRE2159" s="60"/>
      <c r="HRF2159" s="60"/>
      <c r="HRG2159" s="60"/>
      <c r="HRH2159" s="60"/>
      <c r="HRI2159" s="60"/>
      <c r="HRJ2159" s="60"/>
      <c r="HRK2159" s="60"/>
      <c r="HRL2159" s="60"/>
      <c r="HRM2159" s="60"/>
      <c r="HRN2159" s="60"/>
      <c r="HRO2159" s="60"/>
      <c r="HRP2159" s="60"/>
      <c r="HRQ2159" s="60"/>
      <c r="HRR2159" s="60"/>
      <c r="HRS2159" s="60"/>
      <c r="HRT2159" s="60"/>
      <c r="HRU2159" s="60"/>
      <c r="HRV2159" s="60"/>
      <c r="HRW2159" s="60"/>
      <c r="HRX2159" s="60"/>
      <c r="HRY2159" s="60"/>
      <c r="HRZ2159" s="60"/>
      <c r="HSA2159" s="60"/>
      <c r="HSB2159" s="60"/>
      <c r="HSC2159" s="60"/>
      <c r="HSD2159" s="60"/>
      <c r="HSE2159" s="60"/>
      <c r="HSF2159" s="60"/>
      <c r="HSG2159" s="60"/>
      <c r="HSH2159" s="60"/>
      <c r="HSI2159" s="60"/>
      <c r="HSJ2159" s="60"/>
      <c r="HSK2159" s="60"/>
      <c r="HSL2159" s="60"/>
      <c r="HSM2159" s="60"/>
      <c r="HSN2159" s="60"/>
      <c r="HSO2159" s="60"/>
      <c r="HSP2159" s="60"/>
      <c r="HSQ2159" s="60"/>
      <c r="HSR2159" s="60"/>
      <c r="HSS2159" s="60"/>
      <c r="HST2159" s="60"/>
      <c r="HSU2159" s="60"/>
      <c r="HSV2159" s="60"/>
      <c r="HSW2159" s="60"/>
      <c r="HSX2159" s="60"/>
      <c r="HSY2159" s="60"/>
      <c r="HSZ2159" s="60"/>
      <c r="HTA2159" s="60"/>
      <c r="HTB2159" s="60"/>
      <c r="HTC2159" s="60"/>
      <c r="HTD2159" s="60"/>
      <c r="HTE2159" s="60"/>
      <c r="HTF2159" s="60"/>
      <c r="HTG2159" s="60"/>
      <c r="HTH2159" s="60"/>
      <c r="HTI2159" s="60"/>
      <c r="HTJ2159" s="60"/>
      <c r="HTK2159" s="60"/>
      <c r="HTL2159" s="60"/>
      <c r="HTM2159" s="60"/>
      <c r="HTN2159" s="60"/>
      <c r="HTO2159" s="60"/>
      <c r="HTP2159" s="60"/>
      <c r="HTQ2159" s="60"/>
      <c r="HTR2159" s="60"/>
      <c r="HTS2159" s="60"/>
      <c r="HTT2159" s="60"/>
      <c r="HTU2159" s="60"/>
      <c r="HTV2159" s="60"/>
      <c r="HTW2159" s="60"/>
      <c r="HTX2159" s="60"/>
      <c r="HTY2159" s="60"/>
      <c r="HTZ2159" s="60"/>
      <c r="HUA2159" s="60"/>
      <c r="HUB2159" s="60"/>
      <c r="HUC2159" s="60"/>
      <c r="HUD2159" s="60"/>
      <c r="HUE2159" s="60"/>
      <c r="HUF2159" s="60"/>
      <c r="HUG2159" s="60"/>
      <c r="HUH2159" s="60"/>
      <c r="HUI2159" s="60"/>
      <c r="HUJ2159" s="60"/>
      <c r="HUK2159" s="60"/>
      <c r="HUL2159" s="60"/>
      <c r="HUM2159" s="60"/>
      <c r="HUN2159" s="60"/>
      <c r="HUO2159" s="60"/>
      <c r="HUP2159" s="60"/>
      <c r="HUQ2159" s="60"/>
      <c r="HUR2159" s="60"/>
      <c r="HUS2159" s="60"/>
      <c r="HUT2159" s="60"/>
      <c r="HUU2159" s="60"/>
      <c r="HUV2159" s="60"/>
      <c r="HUW2159" s="60"/>
      <c r="HUX2159" s="60"/>
      <c r="HUY2159" s="60"/>
      <c r="HUZ2159" s="60"/>
      <c r="HVA2159" s="60"/>
      <c r="HVB2159" s="60"/>
      <c r="HVC2159" s="60"/>
      <c r="HVD2159" s="60"/>
      <c r="HVE2159" s="60"/>
      <c r="HVF2159" s="60"/>
      <c r="HVG2159" s="60"/>
      <c r="HVH2159" s="60"/>
      <c r="HVI2159" s="60"/>
      <c r="HVJ2159" s="60"/>
      <c r="HVK2159" s="60"/>
      <c r="HVL2159" s="60"/>
      <c r="HVM2159" s="60"/>
      <c r="HVN2159" s="60"/>
      <c r="HVO2159" s="60"/>
      <c r="HVP2159" s="60"/>
      <c r="HVQ2159" s="60"/>
      <c r="HVR2159" s="60"/>
      <c r="HVS2159" s="60"/>
      <c r="HVT2159" s="60"/>
      <c r="HVU2159" s="60"/>
      <c r="HVV2159" s="60"/>
      <c r="HVW2159" s="60"/>
      <c r="HVX2159" s="60"/>
      <c r="HVY2159" s="60"/>
      <c r="HVZ2159" s="60"/>
      <c r="HWA2159" s="60"/>
      <c r="HWB2159" s="60"/>
      <c r="HWC2159" s="60"/>
      <c r="HWD2159" s="60"/>
      <c r="HWE2159" s="60"/>
      <c r="HWF2159" s="60"/>
      <c r="HWG2159" s="60"/>
      <c r="HWH2159" s="60"/>
      <c r="HWI2159" s="60"/>
      <c r="HWJ2159" s="60"/>
      <c r="HWK2159" s="60"/>
      <c r="HWL2159" s="60"/>
      <c r="HWM2159" s="60"/>
      <c r="HWN2159" s="60"/>
      <c r="HWO2159" s="60"/>
      <c r="HWP2159" s="60"/>
      <c r="HWQ2159" s="60"/>
      <c r="HWR2159" s="60"/>
      <c r="HWS2159" s="60"/>
      <c r="HWT2159" s="60"/>
      <c r="HWU2159" s="60"/>
      <c r="HWV2159" s="60"/>
      <c r="HWW2159" s="60"/>
      <c r="HWX2159" s="60"/>
      <c r="HWY2159" s="60"/>
      <c r="HWZ2159" s="60"/>
      <c r="HXA2159" s="60"/>
      <c r="HXB2159" s="60"/>
      <c r="HXC2159" s="60"/>
      <c r="HXD2159" s="60"/>
      <c r="HXE2159" s="60"/>
      <c r="HXF2159" s="60"/>
      <c r="HXG2159" s="60"/>
      <c r="HXH2159" s="60"/>
      <c r="HXI2159" s="60"/>
      <c r="HXJ2159" s="60"/>
      <c r="HXK2159" s="60"/>
      <c r="HXL2159" s="60"/>
      <c r="HXM2159" s="60"/>
      <c r="HXN2159" s="60"/>
      <c r="HXO2159" s="60"/>
      <c r="HXP2159" s="60"/>
      <c r="HXQ2159" s="60"/>
      <c r="HXR2159" s="60"/>
      <c r="HXS2159" s="60"/>
      <c r="HXT2159" s="60"/>
      <c r="HXU2159" s="60"/>
      <c r="HXV2159" s="60"/>
      <c r="HXW2159" s="60"/>
      <c r="HXX2159" s="60"/>
      <c r="HXY2159" s="60"/>
      <c r="HXZ2159" s="60"/>
      <c r="HYA2159" s="60"/>
      <c r="HYB2159" s="60"/>
      <c r="HYC2159" s="60"/>
      <c r="HYD2159" s="60"/>
      <c r="HYE2159" s="60"/>
      <c r="HYF2159" s="60"/>
      <c r="HYG2159" s="60"/>
      <c r="HYH2159" s="60"/>
      <c r="HYI2159" s="60"/>
      <c r="HYJ2159" s="60"/>
      <c r="HYK2159" s="60"/>
      <c r="HYL2159" s="60"/>
      <c r="HYM2159" s="60"/>
      <c r="HYN2159" s="60"/>
      <c r="HYO2159" s="60"/>
      <c r="HYP2159" s="60"/>
      <c r="HYQ2159" s="60"/>
      <c r="HYR2159" s="60"/>
      <c r="HYS2159" s="60"/>
      <c r="HYT2159" s="60"/>
      <c r="HYU2159" s="60"/>
      <c r="HYV2159" s="60"/>
      <c r="HYW2159" s="60"/>
      <c r="HYX2159" s="60"/>
      <c r="HYY2159" s="60"/>
      <c r="HYZ2159" s="60"/>
      <c r="HZA2159" s="60"/>
      <c r="HZB2159" s="60"/>
      <c r="HZC2159" s="60"/>
      <c r="HZD2159" s="60"/>
      <c r="HZE2159" s="60"/>
      <c r="HZF2159" s="60"/>
      <c r="HZG2159" s="60"/>
      <c r="HZH2159" s="60"/>
      <c r="HZI2159" s="60"/>
      <c r="HZJ2159" s="60"/>
      <c r="HZK2159" s="60"/>
      <c r="HZL2159" s="60"/>
      <c r="HZM2159" s="60"/>
      <c r="HZN2159" s="60"/>
      <c r="HZO2159" s="60"/>
      <c r="HZP2159" s="60"/>
      <c r="HZQ2159" s="60"/>
      <c r="HZR2159" s="60"/>
      <c r="HZS2159" s="60"/>
      <c r="HZT2159" s="60"/>
      <c r="HZU2159" s="60"/>
      <c r="HZV2159" s="60"/>
      <c r="HZW2159" s="60"/>
      <c r="HZX2159" s="60"/>
      <c r="HZY2159" s="60"/>
      <c r="HZZ2159" s="60"/>
      <c r="IAA2159" s="60"/>
      <c r="IAB2159" s="60"/>
      <c r="IAC2159" s="60"/>
      <c r="IAD2159" s="60"/>
      <c r="IAE2159" s="60"/>
      <c r="IAF2159" s="60"/>
      <c r="IAG2159" s="60"/>
      <c r="IAH2159" s="60"/>
      <c r="IAI2159" s="60"/>
      <c r="IAJ2159" s="60"/>
      <c r="IAK2159" s="60"/>
      <c r="IAL2159" s="60"/>
      <c r="IAM2159" s="60"/>
      <c r="IAN2159" s="60"/>
      <c r="IAO2159" s="60"/>
      <c r="IAP2159" s="60"/>
      <c r="IAQ2159" s="60"/>
      <c r="IAR2159" s="60"/>
      <c r="IAS2159" s="60"/>
      <c r="IAT2159" s="60"/>
      <c r="IAU2159" s="60"/>
      <c r="IAV2159" s="60"/>
      <c r="IAW2159" s="60"/>
      <c r="IAX2159" s="60"/>
      <c r="IAY2159" s="60"/>
      <c r="IAZ2159" s="60"/>
      <c r="IBA2159" s="60"/>
      <c r="IBB2159" s="60"/>
      <c r="IBC2159" s="60"/>
      <c r="IBD2159" s="60"/>
      <c r="IBE2159" s="60"/>
      <c r="IBF2159" s="60"/>
      <c r="IBG2159" s="60"/>
      <c r="IBH2159" s="60"/>
      <c r="IBI2159" s="60"/>
      <c r="IBJ2159" s="60"/>
      <c r="IBK2159" s="60"/>
      <c r="IBL2159" s="60"/>
      <c r="IBM2159" s="60"/>
      <c r="IBN2159" s="60"/>
      <c r="IBO2159" s="60"/>
      <c r="IBP2159" s="60"/>
      <c r="IBQ2159" s="60"/>
      <c r="IBR2159" s="60"/>
      <c r="IBS2159" s="60"/>
      <c r="IBT2159" s="60"/>
      <c r="IBU2159" s="60"/>
      <c r="IBV2159" s="60"/>
      <c r="IBW2159" s="60"/>
      <c r="IBX2159" s="60"/>
      <c r="IBY2159" s="60"/>
      <c r="IBZ2159" s="60"/>
      <c r="ICA2159" s="60"/>
      <c r="ICB2159" s="60"/>
      <c r="ICC2159" s="60"/>
      <c r="ICD2159" s="60"/>
      <c r="ICE2159" s="60"/>
      <c r="ICF2159" s="60"/>
      <c r="ICG2159" s="60"/>
      <c r="ICH2159" s="60"/>
      <c r="ICI2159" s="60"/>
      <c r="ICJ2159" s="60"/>
      <c r="ICK2159" s="60"/>
      <c r="ICL2159" s="60"/>
      <c r="ICM2159" s="60"/>
      <c r="ICN2159" s="60"/>
      <c r="ICO2159" s="60"/>
      <c r="ICP2159" s="60"/>
      <c r="ICQ2159" s="60"/>
      <c r="ICR2159" s="60"/>
      <c r="ICS2159" s="60"/>
      <c r="ICT2159" s="60"/>
      <c r="ICU2159" s="60"/>
      <c r="ICV2159" s="60"/>
      <c r="ICW2159" s="60"/>
      <c r="ICX2159" s="60"/>
      <c r="ICY2159" s="60"/>
      <c r="ICZ2159" s="60"/>
      <c r="IDA2159" s="60"/>
      <c r="IDB2159" s="60"/>
      <c r="IDC2159" s="60"/>
      <c r="IDD2159" s="60"/>
      <c r="IDE2159" s="60"/>
      <c r="IDF2159" s="60"/>
      <c r="IDG2159" s="60"/>
      <c r="IDH2159" s="60"/>
      <c r="IDI2159" s="60"/>
      <c r="IDJ2159" s="60"/>
      <c r="IDK2159" s="60"/>
      <c r="IDL2159" s="60"/>
      <c r="IDM2159" s="60"/>
      <c r="IDN2159" s="60"/>
      <c r="IDO2159" s="60"/>
      <c r="IDP2159" s="60"/>
      <c r="IDQ2159" s="60"/>
      <c r="IDR2159" s="60"/>
      <c r="IDS2159" s="60"/>
      <c r="IDT2159" s="60"/>
      <c r="IDU2159" s="60"/>
      <c r="IDV2159" s="60"/>
      <c r="IDW2159" s="60"/>
      <c r="IDX2159" s="60"/>
      <c r="IDY2159" s="60"/>
      <c r="IDZ2159" s="60"/>
      <c r="IEA2159" s="60"/>
      <c r="IEB2159" s="60"/>
      <c r="IEC2159" s="60"/>
      <c r="IED2159" s="60"/>
      <c r="IEE2159" s="60"/>
      <c r="IEF2159" s="60"/>
      <c r="IEG2159" s="60"/>
      <c r="IEH2159" s="60"/>
      <c r="IEI2159" s="60"/>
      <c r="IEJ2159" s="60"/>
      <c r="IEK2159" s="60"/>
      <c r="IEL2159" s="60"/>
      <c r="IEM2159" s="60"/>
      <c r="IEN2159" s="60"/>
      <c r="IEO2159" s="60"/>
      <c r="IEP2159" s="60"/>
      <c r="IEQ2159" s="60"/>
      <c r="IER2159" s="60"/>
      <c r="IES2159" s="60"/>
      <c r="IET2159" s="60"/>
      <c r="IEU2159" s="60"/>
      <c r="IEV2159" s="60"/>
      <c r="IEW2159" s="60"/>
      <c r="IEX2159" s="60"/>
      <c r="IEY2159" s="60"/>
      <c r="IEZ2159" s="60"/>
      <c r="IFA2159" s="60"/>
      <c r="IFB2159" s="60"/>
      <c r="IFC2159" s="60"/>
      <c r="IFD2159" s="60"/>
      <c r="IFE2159" s="60"/>
      <c r="IFF2159" s="60"/>
      <c r="IFG2159" s="60"/>
      <c r="IFH2159" s="60"/>
      <c r="IFI2159" s="60"/>
      <c r="IFJ2159" s="60"/>
      <c r="IFK2159" s="60"/>
      <c r="IFL2159" s="60"/>
      <c r="IFM2159" s="60"/>
      <c r="IFN2159" s="60"/>
      <c r="IFO2159" s="60"/>
      <c r="IFP2159" s="60"/>
      <c r="IFQ2159" s="60"/>
      <c r="IFR2159" s="60"/>
      <c r="IFS2159" s="60"/>
      <c r="IFT2159" s="60"/>
      <c r="IFU2159" s="60"/>
      <c r="IFV2159" s="60"/>
      <c r="IFW2159" s="60"/>
      <c r="IFX2159" s="60"/>
      <c r="IFY2159" s="60"/>
      <c r="IFZ2159" s="60"/>
      <c r="IGA2159" s="60"/>
      <c r="IGB2159" s="60"/>
      <c r="IGC2159" s="60"/>
      <c r="IGD2159" s="60"/>
      <c r="IGE2159" s="60"/>
      <c r="IGF2159" s="60"/>
      <c r="IGG2159" s="60"/>
      <c r="IGH2159" s="60"/>
      <c r="IGI2159" s="60"/>
      <c r="IGJ2159" s="60"/>
      <c r="IGK2159" s="60"/>
      <c r="IGL2159" s="60"/>
      <c r="IGM2159" s="60"/>
      <c r="IGN2159" s="60"/>
      <c r="IGO2159" s="60"/>
      <c r="IGP2159" s="60"/>
      <c r="IGQ2159" s="60"/>
      <c r="IGR2159" s="60"/>
      <c r="IGS2159" s="60"/>
      <c r="IGT2159" s="60"/>
      <c r="IGU2159" s="60"/>
      <c r="IGV2159" s="60"/>
      <c r="IGW2159" s="60"/>
      <c r="IGX2159" s="60"/>
      <c r="IGY2159" s="60"/>
      <c r="IGZ2159" s="60"/>
      <c r="IHA2159" s="60"/>
      <c r="IHB2159" s="60"/>
      <c r="IHC2159" s="60"/>
      <c r="IHD2159" s="60"/>
      <c r="IHE2159" s="60"/>
      <c r="IHF2159" s="60"/>
      <c r="IHG2159" s="60"/>
      <c r="IHH2159" s="60"/>
      <c r="IHI2159" s="60"/>
      <c r="IHJ2159" s="60"/>
      <c r="IHK2159" s="60"/>
      <c r="IHL2159" s="60"/>
      <c r="IHM2159" s="60"/>
      <c r="IHN2159" s="60"/>
      <c r="IHO2159" s="60"/>
      <c r="IHP2159" s="60"/>
      <c r="IHQ2159" s="60"/>
      <c r="IHR2159" s="60"/>
      <c r="IHS2159" s="60"/>
      <c r="IHT2159" s="60"/>
      <c r="IHU2159" s="60"/>
      <c r="IHV2159" s="60"/>
      <c r="IHW2159" s="60"/>
      <c r="IHX2159" s="60"/>
      <c r="IHY2159" s="60"/>
      <c r="IHZ2159" s="60"/>
      <c r="IIA2159" s="60"/>
      <c r="IIB2159" s="60"/>
      <c r="IIC2159" s="60"/>
      <c r="IID2159" s="60"/>
      <c r="IIE2159" s="60"/>
      <c r="IIF2159" s="60"/>
      <c r="IIG2159" s="60"/>
      <c r="IIH2159" s="60"/>
      <c r="III2159" s="60"/>
      <c r="IIJ2159" s="60"/>
      <c r="IIK2159" s="60"/>
      <c r="IIL2159" s="60"/>
      <c r="IIM2159" s="60"/>
      <c r="IIN2159" s="60"/>
      <c r="IIO2159" s="60"/>
      <c r="IIP2159" s="60"/>
      <c r="IIQ2159" s="60"/>
      <c r="IIR2159" s="60"/>
      <c r="IIS2159" s="60"/>
      <c r="IIT2159" s="60"/>
      <c r="IIU2159" s="60"/>
      <c r="IIV2159" s="60"/>
      <c r="IIW2159" s="60"/>
      <c r="IIX2159" s="60"/>
      <c r="IIY2159" s="60"/>
      <c r="IIZ2159" s="60"/>
      <c r="IJA2159" s="60"/>
      <c r="IJB2159" s="60"/>
      <c r="IJC2159" s="60"/>
      <c r="IJD2159" s="60"/>
      <c r="IJE2159" s="60"/>
      <c r="IJF2159" s="60"/>
      <c r="IJG2159" s="60"/>
      <c r="IJH2159" s="60"/>
      <c r="IJI2159" s="60"/>
      <c r="IJJ2159" s="60"/>
      <c r="IJK2159" s="60"/>
      <c r="IJL2159" s="60"/>
      <c r="IJM2159" s="60"/>
      <c r="IJN2159" s="60"/>
      <c r="IJO2159" s="60"/>
      <c r="IJP2159" s="60"/>
      <c r="IJQ2159" s="60"/>
      <c r="IJR2159" s="60"/>
      <c r="IJS2159" s="60"/>
      <c r="IJT2159" s="60"/>
      <c r="IJU2159" s="60"/>
      <c r="IJV2159" s="60"/>
      <c r="IJW2159" s="60"/>
      <c r="IJX2159" s="60"/>
      <c r="IJY2159" s="60"/>
      <c r="IJZ2159" s="60"/>
      <c r="IKA2159" s="60"/>
      <c r="IKB2159" s="60"/>
      <c r="IKC2159" s="60"/>
      <c r="IKD2159" s="60"/>
      <c r="IKE2159" s="60"/>
      <c r="IKF2159" s="60"/>
      <c r="IKG2159" s="60"/>
      <c r="IKH2159" s="60"/>
      <c r="IKI2159" s="60"/>
      <c r="IKJ2159" s="60"/>
      <c r="IKK2159" s="60"/>
      <c r="IKL2159" s="60"/>
      <c r="IKM2159" s="60"/>
      <c r="IKN2159" s="60"/>
      <c r="IKO2159" s="60"/>
      <c r="IKP2159" s="60"/>
      <c r="IKQ2159" s="60"/>
      <c r="IKR2159" s="60"/>
      <c r="IKS2159" s="60"/>
      <c r="IKT2159" s="60"/>
      <c r="IKU2159" s="60"/>
      <c r="IKV2159" s="60"/>
      <c r="IKW2159" s="60"/>
      <c r="IKX2159" s="60"/>
      <c r="IKY2159" s="60"/>
      <c r="IKZ2159" s="60"/>
      <c r="ILA2159" s="60"/>
      <c r="ILB2159" s="60"/>
      <c r="ILC2159" s="60"/>
      <c r="ILD2159" s="60"/>
      <c r="ILE2159" s="60"/>
      <c r="ILF2159" s="60"/>
      <c r="ILG2159" s="60"/>
      <c r="ILH2159" s="60"/>
      <c r="ILI2159" s="60"/>
      <c r="ILJ2159" s="60"/>
      <c r="ILK2159" s="60"/>
      <c r="ILL2159" s="60"/>
      <c r="ILM2159" s="60"/>
      <c r="ILN2159" s="60"/>
      <c r="ILO2159" s="60"/>
      <c r="ILP2159" s="60"/>
      <c r="ILQ2159" s="60"/>
      <c r="ILR2159" s="60"/>
      <c r="ILS2159" s="60"/>
      <c r="ILT2159" s="60"/>
      <c r="ILU2159" s="60"/>
      <c r="ILV2159" s="60"/>
      <c r="ILW2159" s="60"/>
      <c r="ILX2159" s="60"/>
      <c r="ILY2159" s="60"/>
      <c r="ILZ2159" s="60"/>
      <c r="IMA2159" s="60"/>
      <c r="IMB2159" s="60"/>
      <c r="IMC2159" s="60"/>
      <c r="IMD2159" s="60"/>
      <c r="IME2159" s="60"/>
      <c r="IMF2159" s="60"/>
      <c r="IMG2159" s="60"/>
      <c r="IMH2159" s="60"/>
      <c r="IMI2159" s="60"/>
      <c r="IMJ2159" s="60"/>
      <c r="IMK2159" s="60"/>
      <c r="IML2159" s="60"/>
      <c r="IMM2159" s="60"/>
      <c r="IMN2159" s="60"/>
      <c r="IMO2159" s="60"/>
      <c r="IMP2159" s="60"/>
      <c r="IMQ2159" s="60"/>
      <c r="IMR2159" s="60"/>
      <c r="IMS2159" s="60"/>
      <c r="IMT2159" s="60"/>
      <c r="IMU2159" s="60"/>
      <c r="IMV2159" s="60"/>
      <c r="IMW2159" s="60"/>
      <c r="IMX2159" s="60"/>
      <c r="IMY2159" s="60"/>
      <c r="IMZ2159" s="60"/>
      <c r="INA2159" s="60"/>
      <c r="INB2159" s="60"/>
      <c r="INC2159" s="60"/>
      <c r="IND2159" s="60"/>
      <c r="INE2159" s="60"/>
      <c r="INF2159" s="60"/>
      <c r="ING2159" s="60"/>
      <c r="INH2159" s="60"/>
      <c r="INI2159" s="60"/>
      <c r="INJ2159" s="60"/>
      <c r="INK2159" s="60"/>
      <c r="INL2159" s="60"/>
      <c r="INM2159" s="60"/>
      <c r="INN2159" s="60"/>
      <c r="INO2159" s="60"/>
      <c r="INP2159" s="60"/>
      <c r="INQ2159" s="60"/>
      <c r="INR2159" s="60"/>
      <c r="INS2159" s="60"/>
      <c r="INT2159" s="60"/>
      <c r="INU2159" s="60"/>
      <c r="INV2159" s="60"/>
      <c r="INW2159" s="60"/>
      <c r="INX2159" s="60"/>
      <c r="INY2159" s="60"/>
      <c r="INZ2159" s="60"/>
      <c r="IOA2159" s="60"/>
      <c r="IOB2159" s="60"/>
      <c r="IOC2159" s="60"/>
      <c r="IOD2159" s="60"/>
      <c r="IOE2159" s="60"/>
      <c r="IOF2159" s="60"/>
      <c r="IOG2159" s="60"/>
      <c r="IOH2159" s="60"/>
      <c r="IOI2159" s="60"/>
      <c r="IOJ2159" s="60"/>
      <c r="IOK2159" s="60"/>
      <c r="IOL2159" s="60"/>
      <c r="IOM2159" s="60"/>
      <c r="ION2159" s="60"/>
      <c r="IOO2159" s="60"/>
      <c r="IOP2159" s="60"/>
      <c r="IOQ2159" s="60"/>
      <c r="IOR2159" s="60"/>
      <c r="IOS2159" s="60"/>
      <c r="IOT2159" s="60"/>
      <c r="IOU2159" s="60"/>
      <c r="IOV2159" s="60"/>
      <c r="IOW2159" s="60"/>
      <c r="IOX2159" s="60"/>
      <c r="IOY2159" s="60"/>
      <c r="IOZ2159" s="60"/>
      <c r="IPA2159" s="60"/>
      <c r="IPB2159" s="60"/>
      <c r="IPC2159" s="60"/>
      <c r="IPD2159" s="60"/>
      <c r="IPE2159" s="60"/>
      <c r="IPF2159" s="60"/>
      <c r="IPG2159" s="60"/>
      <c r="IPH2159" s="60"/>
      <c r="IPI2159" s="60"/>
      <c r="IPJ2159" s="60"/>
      <c r="IPK2159" s="60"/>
      <c r="IPL2159" s="60"/>
      <c r="IPM2159" s="60"/>
      <c r="IPN2159" s="60"/>
      <c r="IPO2159" s="60"/>
      <c r="IPP2159" s="60"/>
      <c r="IPQ2159" s="60"/>
      <c r="IPR2159" s="60"/>
      <c r="IPS2159" s="60"/>
      <c r="IPT2159" s="60"/>
      <c r="IPU2159" s="60"/>
      <c r="IPV2159" s="60"/>
      <c r="IPW2159" s="60"/>
      <c r="IPX2159" s="60"/>
      <c r="IPY2159" s="60"/>
      <c r="IPZ2159" s="60"/>
      <c r="IQA2159" s="60"/>
      <c r="IQB2159" s="60"/>
      <c r="IQC2159" s="60"/>
      <c r="IQD2159" s="60"/>
      <c r="IQE2159" s="60"/>
      <c r="IQF2159" s="60"/>
      <c r="IQG2159" s="60"/>
      <c r="IQH2159" s="60"/>
      <c r="IQI2159" s="60"/>
      <c r="IQJ2159" s="60"/>
      <c r="IQK2159" s="60"/>
      <c r="IQL2159" s="60"/>
      <c r="IQM2159" s="60"/>
      <c r="IQN2159" s="60"/>
      <c r="IQO2159" s="60"/>
      <c r="IQP2159" s="60"/>
      <c r="IQQ2159" s="60"/>
      <c r="IQR2159" s="60"/>
      <c r="IQS2159" s="60"/>
      <c r="IQT2159" s="60"/>
      <c r="IQU2159" s="60"/>
      <c r="IQV2159" s="60"/>
      <c r="IQW2159" s="60"/>
      <c r="IQX2159" s="60"/>
      <c r="IQY2159" s="60"/>
      <c r="IQZ2159" s="60"/>
      <c r="IRA2159" s="60"/>
      <c r="IRB2159" s="60"/>
      <c r="IRC2159" s="60"/>
      <c r="IRD2159" s="60"/>
      <c r="IRE2159" s="60"/>
      <c r="IRF2159" s="60"/>
      <c r="IRG2159" s="60"/>
      <c r="IRH2159" s="60"/>
      <c r="IRI2159" s="60"/>
      <c r="IRJ2159" s="60"/>
      <c r="IRK2159" s="60"/>
      <c r="IRL2159" s="60"/>
      <c r="IRM2159" s="60"/>
      <c r="IRN2159" s="60"/>
      <c r="IRO2159" s="60"/>
      <c r="IRP2159" s="60"/>
      <c r="IRQ2159" s="60"/>
      <c r="IRR2159" s="60"/>
      <c r="IRS2159" s="60"/>
      <c r="IRT2159" s="60"/>
      <c r="IRU2159" s="60"/>
      <c r="IRV2159" s="60"/>
      <c r="IRW2159" s="60"/>
      <c r="IRX2159" s="60"/>
      <c r="IRY2159" s="60"/>
      <c r="IRZ2159" s="60"/>
      <c r="ISA2159" s="60"/>
      <c r="ISB2159" s="60"/>
      <c r="ISC2159" s="60"/>
      <c r="ISD2159" s="60"/>
      <c r="ISE2159" s="60"/>
      <c r="ISF2159" s="60"/>
      <c r="ISG2159" s="60"/>
      <c r="ISH2159" s="60"/>
      <c r="ISI2159" s="60"/>
      <c r="ISJ2159" s="60"/>
      <c r="ISK2159" s="60"/>
      <c r="ISL2159" s="60"/>
      <c r="ISM2159" s="60"/>
      <c r="ISN2159" s="60"/>
      <c r="ISO2159" s="60"/>
      <c r="ISP2159" s="60"/>
      <c r="ISQ2159" s="60"/>
      <c r="ISR2159" s="60"/>
      <c r="ISS2159" s="60"/>
      <c r="IST2159" s="60"/>
      <c r="ISU2159" s="60"/>
      <c r="ISV2159" s="60"/>
      <c r="ISW2159" s="60"/>
      <c r="ISX2159" s="60"/>
      <c r="ISY2159" s="60"/>
      <c r="ISZ2159" s="60"/>
      <c r="ITA2159" s="60"/>
      <c r="ITB2159" s="60"/>
      <c r="ITC2159" s="60"/>
      <c r="ITD2159" s="60"/>
      <c r="ITE2159" s="60"/>
      <c r="ITF2159" s="60"/>
      <c r="ITG2159" s="60"/>
      <c r="ITH2159" s="60"/>
      <c r="ITI2159" s="60"/>
      <c r="ITJ2159" s="60"/>
      <c r="ITK2159" s="60"/>
      <c r="ITL2159" s="60"/>
      <c r="ITM2159" s="60"/>
      <c r="ITN2159" s="60"/>
      <c r="ITO2159" s="60"/>
      <c r="ITP2159" s="60"/>
      <c r="ITQ2159" s="60"/>
      <c r="ITR2159" s="60"/>
      <c r="ITS2159" s="60"/>
      <c r="ITT2159" s="60"/>
      <c r="ITU2159" s="60"/>
      <c r="ITV2159" s="60"/>
      <c r="ITW2159" s="60"/>
      <c r="ITX2159" s="60"/>
      <c r="ITY2159" s="60"/>
      <c r="ITZ2159" s="60"/>
      <c r="IUA2159" s="60"/>
      <c r="IUB2159" s="60"/>
      <c r="IUC2159" s="60"/>
      <c r="IUD2159" s="60"/>
      <c r="IUE2159" s="60"/>
      <c r="IUF2159" s="60"/>
      <c r="IUG2159" s="60"/>
      <c r="IUH2159" s="60"/>
      <c r="IUI2159" s="60"/>
      <c r="IUJ2159" s="60"/>
      <c r="IUK2159" s="60"/>
      <c r="IUL2159" s="60"/>
      <c r="IUM2159" s="60"/>
      <c r="IUN2159" s="60"/>
      <c r="IUO2159" s="60"/>
      <c r="IUP2159" s="60"/>
      <c r="IUQ2159" s="60"/>
      <c r="IUR2159" s="60"/>
      <c r="IUS2159" s="60"/>
      <c r="IUT2159" s="60"/>
      <c r="IUU2159" s="60"/>
      <c r="IUV2159" s="60"/>
      <c r="IUW2159" s="60"/>
      <c r="IUX2159" s="60"/>
      <c r="IUY2159" s="60"/>
      <c r="IUZ2159" s="60"/>
      <c r="IVA2159" s="60"/>
      <c r="IVB2159" s="60"/>
      <c r="IVC2159" s="60"/>
      <c r="IVD2159" s="60"/>
      <c r="IVE2159" s="60"/>
      <c r="IVF2159" s="60"/>
      <c r="IVG2159" s="60"/>
      <c r="IVH2159" s="60"/>
      <c r="IVI2159" s="60"/>
      <c r="IVJ2159" s="60"/>
      <c r="IVK2159" s="60"/>
      <c r="IVL2159" s="60"/>
      <c r="IVM2159" s="60"/>
      <c r="IVN2159" s="60"/>
      <c r="IVO2159" s="60"/>
      <c r="IVP2159" s="60"/>
      <c r="IVQ2159" s="60"/>
      <c r="IVR2159" s="60"/>
      <c r="IVS2159" s="60"/>
      <c r="IVT2159" s="60"/>
      <c r="IVU2159" s="60"/>
      <c r="IVV2159" s="60"/>
      <c r="IVW2159" s="60"/>
      <c r="IVX2159" s="60"/>
      <c r="IVY2159" s="60"/>
      <c r="IVZ2159" s="60"/>
      <c r="IWA2159" s="60"/>
      <c r="IWB2159" s="60"/>
      <c r="IWC2159" s="60"/>
      <c r="IWD2159" s="60"/>
      <c r="IWE2159" s="60"/>
      <c r="IWF2159" s="60"/>
      <c r="IWG2159" s="60"/>
      <c r="IWH2159" s="60"/>
      <c r="IWI2159" s="60"/>
      <c r="IWJ2159" s="60"/>
      <c r="IWK2159" s="60"/>
      <c r="IWL2159" s="60"/>
      <c r="IWM2159" s="60"/>
      <c r="IWN2159" s="60"/>
      <c r="IWO2159" s="60"/>
      <c r="IWP2159" s="60"/>
      <c r="IWQ2159" s="60"/>
      <c r="IWR2159" s="60"/>
      <c r="IWS2159" s="60"/>
      <c r="IWT2159" s="60"/>
      <c r="IWU2159" s="60"/>
      <c r="IWV2159" s="60"/>
      <c r="IWW2159" s="60"/>
      <c r="IWX2159" s="60"/>
      <c r="IWY2159" s="60"/>
      <c r="IWZ2159" s="60"/>
      <c r="IXA2159" s="60"/>
      <c r="IXB2159" s="60"/>
      <c r="IXC2159" s="60"/>
      <c r="IXD2159" s="60"/>
      <c r="IXE2159" s="60"/>
      <c r="IXF2159" s="60"/>
      <c r="IXG2159" s="60"/>
      <c r="IXH2159" s="60"/>
      <c r="IXI2159" s="60"/>
      <c r="IXJ2159" s="60"/>
      <c r="IXK2159" s="60"/>
      <c r="IXL2159" s="60"/>
      <c r="IXM2159" s="60"/>
      <c r="IXN2159" s="60"/>
      <c r="IXO2159" s="60"/>
      <c r="IXP2159" s="60"/>
      <c r="IXQ2159" s="60"/>
      <c r="IXR2159" s="60"/>
      <c r="IXS2159" s="60"/>
      <c r="IXT2159" s="60"/>
      <c r="IXU2159" s="60"/>
      <c r="IXV2159" s="60"/>
      <c r="IXW2159" s="60"/>
      <c r="IXX2159" s="60"/>
      <c r="IXY2159" s="60"/>
      <c r="IXZ2159" s="60"/>
      <c r="IYA2159" s="60"/>
      <c r="IYB2159" s="60"/>
      <c r="IYC2159" s="60"/>
      <c r="IYD2159" s="60"/>
      <c r="IYE2159" s="60"/>
      <c r="IYF2159" s="60"/>
      <c r="IYG2159" s="60"/>
      <c r="IYH2159" s="60"/>
      <c r="IYI2159" s="60"/>
      <c r="IYJ2159" s="60"/>
      <c r="IYK2159" s="60"/>
      <c r="IYL2159" s="60"/>
      <c r="IYM2159" s="60"/>
      <c r="IYN2159" s="60"/>
      <c r="IYO2159" s="60"/>
      <c r="IYP2159" s="60"/>
      <c r="IYQ2159" s="60"/>
      <c r="IYR2159" s="60"/>
      <c r="IYS2159" s="60"/>
      <c r="IYT2159" s="60"/>
      <c r="IYU2159" s="60"/>
      <c r="IYV2159" s="60"/>
      <c r="IYW2159" s="60"/>
      <c r="IYX2159" s="60"/>
      <c r="IYY2159" s="60"/>
      <c r="IYZ2159" s="60"/>
      <c r="IZA2159" s="60"/>
      <c r="IZB2159" s="60"/>
      <c r="IZC2159" s="60"/>
      <c r="IZD2159" s="60"/>
      <c r="IZE2159" s="60"/>
      <c r="IZF2159" s="60"/>
      <c r="IZG2159" s="60"/>
      <c r="IZH2159" s="60"/>
      <c r="IZI2159" s="60"/>
      <c r="IZJ2159" s="60"/>
      <c r="IZK2159" s="60"/>
      <c r="IZL2159" s="60"/>
      <c r="IZM2159" s="60"/>
      <c r="IZN2159" s="60"/>
      <c r="IZO2159" s="60"/>
      <c r="IZP2159" s="60"/>
      <c r="IZQ2159" s="60"/>
      <c r="IZR2159" s="60"/>
      <c r="IZS2159" s="60"/>
      <c r="IZT2159" s="60"/>
      <c r="IZU2159" s="60"/>
      <c r="IZV2159" s="60"/>
      <c r="IZW2159" s="60"/>
      <c r="IZX2159" s="60"/>
      <c r="IZY2159" s="60"/>
      <c r="IZZ2159" s="60"/>
      <c r="JAA2159" s="60"/>
      <c r="JAB2159" s="60"/>
      <c r="JAC2159" s="60"/>
      <c r="JAD2159" s="60"/>
      <c r="JAE2159" s="60"/>
      <c r="JAF2159" s="60"/>
      <c r="JAG2159" s="60"/>
      <c r="JAH2159" s="60"/>
      <c r="JAI2159" s="60"/>
      <c r="JAJ2159" s="60"/>
      <c r="JAK2159" s="60"/>
      <c r="JAL2159" s="60"/>
      <c r="JAM2159" s="60"/>
      <c r="JAN2159" s="60"/>
      <c r="JAO2159" s="60"/>
      <c r="JAP2159" s="60"/>
      <c r="JAQ2159" s="60"/>
      <c r="JAR2159" s="60"/>
      <c r="JAS2159" s="60"/>
      <c r="JAT2159" s="60"/>
      <c r="JAU2159" s="60"/>
      <c r="JAV2159" s="60"/>
      <c r="JAW2159" s="60"/>
      <c r="JAX2159" s="60"/>
      <c r="JAY2159" s="60"/>
      <c r="JAZ2159" s="60"/>
      <c r="JBA2159" s="60"/>
      <c r="JBB2159" s="60"/>
      <c r="JBC2159" s="60"/>
      <c r="JBD2159" s="60"/>
      <c r="JBE2159" s="60"/>
      <c r="JBF2159" s="60"/>
      <c r="JBG2159" s="60"/>
      <c r="JBH2159" s="60"/>
      <c r="JBI2159" s="60"/>
      <c r="JBJ2159" s="60"/>
      <c r="JBK2159" s="60"/>
      <c r="JBL2159" s="60"/>
      <c r="JBM2159" s="60"/>
      <c r="JBN2159" s="60"/>
      <c r="JBO2159" s="60"/>
      <c r="JBP2159" s="60"/>
      <c r="JBQ2159" s="60"/>
      <c r="JBR2159" s="60"/>
      <c r="JBS2159" s="60"/>
      <c r="JBT2159" s="60"/>
      <c r="JBU2159" s="60"/>
      <c r="JBV2159" s="60"/>
      <c r="JBW2159" s="60"/>
      <c r="JBX2159" s="60"/>
      <c r="JBY2159" s="60"/>
      <c r="JBZ2159" s="60"/>
      <c r="JCA2159" s="60"/>
      <c r="JCB2159" s="60"/>
      <c r="JCC2159" s="60"/>
      <c r="JCD2159" s="60"/>
      <c r="JCE2159" s="60"/>
      <c r="JCF2159" s="60"/>
      <c r="JCG2159" s="60"/>
      <c r="JCH2159" s="60"/>
      <c r="JCI2159" s="60"/>
      <c r="JCJ2159" s="60"/>
      <c r="JCK2159" s="60"/>
      <c r="JCL2159" s="60"/>
      <c r="JCM2159" s="60"/>
      <c r="JCN2159" s="60"/>
      <c r="JCO2159" s="60"/>
      <c r="JCP2159" s="60"/>
      <c r="JCQ2159" s="60"/>
      <c r="JCR2159" s="60"/>
      <c r="JCS2159" s="60"/>
      <c r="JCT2159" s="60"/>
      <c r="JCU2159" s="60"/>
      <c r="JCV2159" s="60"/>
      <c r="JCW2159" s="60"/>
      <c r="JCX2159" s="60"/>
      <c r="JCY2159" s="60"/>
      <c r="JCZ2159" s="60"/>
      <c r="JDA2159" s="60"/>
      <c r="JDB2159" s="60"/>
      <c r="JDC2159" s="60"/>
      <c r="JDD2159" s="60"/>
      <c r="JDE2159" s="60"/>
      <c r="JDF2159" s="60"/>
      <c r="JDG2159" s="60"/>
      <c r="JDH2159" s="60"/>
      <c r="JDI2159" s="60"/>
      <c r="JDJ2159" s="60"/>
      <c r="JDK2159" s="60"/>
      <c r="JDL2159" s="60"/>
      <c r="JDM2159" s="60"/>
      <c r="JDN2159" s="60"/>
      <c r="JDO2159" s="60"/>
      <c r="JDP2159" s="60"/>
      <c r="JDQ2159" s="60"/>
      <c r="JDR2159" s="60"/>
      <c r="JDS2159" s="60"/>
      <c r="JDT2159" s="60"/>
      <c r="JDU2159" s="60"/>
      <c r="JDV2159" s="60"/>
      <c r="JDW2159" s="60"/>
      <c r="JDX2159" s="60"/>
      <c r="JDY2159" s="60"/>
      <c r="JDZ2159" s="60"/>
      <c r="JEA2159" s="60"/>
      <c r="JEB2159" s="60"/>
      <c r="JEC2159" s="60"/>
      <c r="JED2159" s="60"/>
      <c r="JEE2159" s="60"/>
      <c r="JEF2159" s="60"/>
      <c r="JEG2159" s="60"/>
      <c r="JEH2159" s="60"/>
      <c r="JEI2159" s="60"/>
      <c r="JEJ2159" s="60"/>
      <c r="JEK2159" s="60"/>
      <c r="JEL2159" s="60"/>
      <c r="JEM2159" s="60"/>
      <c r="JEN2159" s="60"/>
      <c r="JEO2159" s="60"/>
      <c r="JEP2159" s="60"/>
      <c r="JEQ2159" s="60"/>
      <c r="JER2159" s="60"/>
      <c r="JES2159" s="60"/>
      <c r="JET2159" s="60"/>
      <c r="JEU2159" s="60"/>
      <c r="JEV2159" s="60"/>
      <c r="JEW2159" s="60"/>
      <c r="JEX2159" s="60"/>
      <c r="JEY2159" s="60"/>
      <c r="JEZ2159" s="60"/>
      <c r="JFA2159" s="60"/>
      <c r="JFB2159" s="60"/>
      <c r="JFC2159" s="60"/>
      <c r="JFD2159" s="60"/>
      <c r="JFE2159" s="60"/>
      <c r="JFF2159" s="60"/>
      <c r="JFG2159" s="60"/>
      <c r="JFH2159" s="60"/>
      <c r="JFI2159" s="60"/>
      <c r="JFJ2159" s="60"/>
      <c r="JFK2159" s="60"/>
      <c r="JFL2159" s="60"/>
      <c r="JFM2159" s="60"/>
      <c r="JFN2159" s="60"/>
      <c r="JFO2159" s="60"/>
      <c r="JFP2159" s="60"/>
      <c r="JFQ2159" s="60"/>
      <c r="JFR2159" s="60"/>
      <c r="JFS2159" s="60"/>
      <c r="JFT2159" s="60"/>
      <c r="JFU2159" s="60"/>
      <c r="JFV2159" s="60"/>
      <c r="JFW2159" s="60"/>
      <c r="JFX2159" s="60"/>
      <c r="JFY2159" s="60"/>
      <c r="JFZ2159" s="60"/>
      <c r="JGA2159" s="60"/>
      <c r="JGB2159" s="60"/>
      <c r="JGC2159" s="60"/>
      <c r="JGD2159" s="60"/>
      <c r="JGE2159" s="60"/>
      <c r="JGF2159" s="60"/>
      <c r="JGG2159" s="60"/>
      <c r="JGH2159" s="60"/>
      <c r="JGI2159" s="60"/>
      <c r="JGJ2159" s="60"/>
      <c r="JGK2159" s="60"/>
      <c r="JGL2159" s="60"/>
      <c r="JGM2159" s="60"/>
      <c r="JGN2159" s="60"/>
      <c r="JGO2159" s="60"/>
      <c r="JGP2159" s="60"/>
      <c r="JGQ2159" s="60"/>
      <c r="JGR2159" s="60"/>
      <c r="JGS2159" s="60"/>
      <c r="JGT2159" s="60"/>
      <c r="JGU2159" s="60"/>
      <c r="JGV2159" s="60"/>
      <c r="JGW2159" s="60"/>
      <c r="JGX2159" s="60"/>
      <c r="JGY2159" s="60"/>
      <c r="JGZ2159" s="60"/>
      <c r="JHA2159" s="60"/>
      <c r="JHB2159" s="60"/>
      <c r="JHC2159" s="60"/>
      <c r="JHD2159" s="60"/>
      <c r="JHE2159" s="60"/>
      <c r="JHF2159" s="60"/>
      <c r="JHG2159" s="60"/>
      <c r="JHH2159" s="60"/>
      <c r="JHI2159" s="60"/>
      <c r="JHJ2159" s="60"/>
      <c r="JHK2159" s="60"/>
      <c r="JHL2159" s="60"/>
      <c r="JHM2159" s="60"/>
      <c r="JHN2159" s="60"/>
      <c r="JHO2159" s="60"/>
      <c r="JHP2159" s="60"/>
      <c r="JHQ2159" s="60"/>
      <c r="JHR2159" s="60"/>
      <c r="JHS2159" s="60"/>
      <c r="JHT2159" s="60"/>
      <c r="JHU2159" s="60"/>
      <c r="JHV2159" s="60"/>
      <c r="JHW2159" s="60"/>
      <c r="JHX2159" s="60"/>
      <c r="JHY2159" s="60"/>
      <c r="JHZ2159" s="60"/>
      <c r="JIA2159" s="60"/>
      <c r="JIB2159" s="60"/>
      <c r="JIC2159" s="60"/>
      <c r="JID2159" s="60"/>
      <c r="JIE2159" s="60"/>
      <c r="JIF2159" s="60"/>
      <c r="JIG2159" s="60"/>
      <c r="JIH2159" s="60"/>
      <c r="JII2159" s="60"/>
      <c r="JIJ2159" s="60"/>
      <c r="JIK2159" s="60"/>
      <c r="JIL2159" s="60"/>
      <c r="JIM2159" s="60"/>
      <c r="JIN2159" s="60"/>
      <c r="JIO2159" s="60"/>
      <c r="JIP2159" s="60"/>
      <c r="JIQ2159" s="60"/>
      <c r="JIR2159" s="60"/>
      <c r="JIS2159" s="60"/>
      <c r="JIT2159" s="60"/>
      <c r="JIU2159" s="60"/>
      <c r="JIV2159" s="60"/>
      <c r="JIW2159" s="60"/>
      <c r="JIX2159" s="60"/>
      <c r="JIY2159" s="60"/>
      <c r="JIZ2159" s="60"/>
      <c r="JJA2159" s="60"/>
      <c r="JJB2159" s="60"/>
      <c r="JJC2159" s="60"/>
      <c r="JJD2159" s="60"/>
      <c r="JJE2159" s="60"/>
      <c r="JJF2159" s="60"/>
      <c r="JJG2159" s="60"/>
      <c r="JJH2159" s="60"/>
      <c r="JJI2159" s="60"/>
      <c r="JJJ2159" s="60"/>
      <c r="JJK2159" s="60"/>
      <c r="JJL2159" s="60"/>
      <c r="JJM2159" s="60"/>
      <c r="JJN2159" s="60"/>
      <c r="JJO2159" s="60"/>
      <c r="JJP2159" s="60"/>
      <c r="JJQ2159" s="60"/>
      <c r="JJR2159" s="60"/>
      <c r="JJS2159" s="60"/>
      <c r="JJT2159" s="60"/>
      <c r="JJU2159" s="60"/>
      <c r="JJV2159" s="60"/>
      <c r="JJW2159" s="60"/>
      <c r="JJX2159" s="60"/>
      <c r="JJY2159" s="60"/>
      <c r="JJZ2159" s="60"/>
      <c r="JKA2159" s="60"/>
      <c r="JKB2159" s="60"/>
      <c r="JKC2159" s="60"/>
      <c r="JKD2159" s="60"/>
      <c r="JKE2159" s="60"/>
      <c r="JKF2159" s="60"/>
      <c r="JKG2159" s="60"/>
      <c r="JKH2159" s="60"/>
      <c r="JKI2159" s="60"/>
      <c r="JKJ2159" s="60"/>
      <c r="JKK2159" s="60"/>
      <c r="JKL2159" s="60"/>
      <c r="JKM2159" s="60"/>
      <c r="JKN2159" s="60"/>
      <c r="JKO2159" s="60"/>
      <c r="JKP2159" s="60"/>
      <c r="JKQ2159" s="60"/>
      <c r="JKR2159" s="60"/>
      <c r="JKS2159" s="60"/>
      <c r="JKT2159" s="60"/>
      <c r="JKU2159" s="60"/>
      <c r="JKV2159" s="60"/>
      <c r="JKW2159" s="60"/>
      <c r="JKX2159" s="60"/>
      <c r="JKY2159" s="60"/>
      <c r="JKZ2159" s="60"/>
      <c r="JLA2159" s="60"/>
      <c r="JLB2159" s="60"/>
      <c r="JLC2159" s="60"/>
      <c r="JLD2159" s="60"/>
      <c r="JLE2159" s="60"/>
      <c r="JLF2159" s="60"/>
      <c r="JLG2159" s="60"/>
      <c r="JLH2159" s="60"/>
      <c r="JLI2159" s="60"/>
      <c r="JLJ2159" s="60"/>
      <c r="JLK2159" s="60"/>
      <c r="JLL2159" s="60"/>
      <c r="JLM2159" s="60"/>
      <c r="JLN2159" s="60"/>
      <c r="JLO2159" s="60"/>
      <c r="JLP2159" s="60"/>
      <c r="JLQ2159" s="60"/>
      <c r="JLR2159" s="60"/>
      <c r="JLS2159" s="60"/>
      <c r="JLT2159" s="60"/>
      <c r="JLU2159" s="60"/>
      <c r="JLV2159" s="60"/>
      <c r="JLW2159" s="60"/>
      <c r="JLX2159" s="60"/>
      <c r="JLY2159" s="60"/>
      <c r="JLZ2159" s="60"/>
      <c r="JMA2159" s="60"/>
      <c r="JMB2159" s="60"/>
      <c r="JMC2159" s="60"/>
      <c r="JMD2159" s="60"/>
      <c r="JME2159" s="60"/>
      <c r="JMF2159" s="60"/>
      <c r="JMG2159" s="60"/>
      <c r="JMH2159" s="60"/>
      <c r="JMI2159" s="60"/>
      <c r="JMJ2159" s="60"/>
      <c r="JMK2159" s="60"/>
      <c r="JML2159" s="60"/>
      <c r="JMM2159" s="60"/>
      <c r="JMN2159" s="60"/>
      <c r="JMO2159" s="60"/>
      <c r="JMP2159" s="60"/>
      <c r="JMQ2159" s="60"/>
      <c r="JMR2159" s="60"/>
      <c r="JMS2159" s="60"/>
      <c r="JMT2159" s="60"/>
      <c r="JMU2159" s="60"/>
      <c r="JMV2159" s="60"/>
      <c r="JMW2159" s="60"/>
      <c r="JMX2159" s="60"/>
      <c r="JMY2159" s="60"/>
      <c r="JMZ2159" s="60"/>
      <c r="JNA2159" s="60"/>
      <c r="JNB2159" s="60"/>
      <c r="JNC2159" s="60"/>
      <c r="JND2159" s="60"/>
      <c r="JNE2159" s="60"/>
      <c r="JNF2159" s="60"/>
      <c r="JNG2159" s="60"/>
      <c r="JNH2159" s="60"/>
      <c r="JNI2159" s="60"/>
      <c r="JNJ2159" s="60"/>
      <c r="JNK2159" s="60"/>
      <c r="JNL2159" s="60"/>
      <c r="JNM2159" s="60"/>
      <c r="JNN2159" s="60"/>
      <c r="JNO2159" s="60"/>
      <c r="JNP2159" s="60"/>
      <c r="JNQ2159" s="60"/>
      <c r="JNR2159" s="60"/>
      <c r="JNS2159" s="60"/>
      <c r="JNT2159" s="60"/>
      <c r="JNU2159" s="60"/>
      <c r="JNV2159" s="60"/>
      <c r="JNW2159" s="60"/>
      <c r="JNX2159" s="60"/>
      <c r="JNY2159" s="60"/>
      <c r="JNZ2159" s="60"/>
      <c r="JOA2159" s="60"/>
      <c r="JOB2159" s="60"/>
      <c r="JOC2159" s="60"/>
      <c r="JOD2159" s="60"/>
      <c r="JOE2159" s="60"/>
      <c r="JOF2159" s="60"/>
      <c r="JOG2159" s="60"/>
      <c r="JOH2159" s="60"/>
      <c r="JOI2159" s="60"/>
      <c r="JOJ2159" s="60"/>
      <c r="JOK2159" s="60"/>
      <c r="JOL2159" s="60"/>
      <c r="JOM2159" s="60"/>
      <c r="JON2159" s="60"/>
      <c r="JOO2159" s="60"/>
      <c r="JOP2159" s="60"/>
      <c r="JOQ2159" s="60"/>
      <c r="JOR2159" s="60"/>
      <c r="JOS2159" s="60"/>
      <c r="JOT2159" s="60"/>
      <c r="JOU2159" s="60"/>
      <c r="JOV2159" s="60"/>
      <c r="JOW2159" s="60"/>
      <c r="JOX2159" s="60"/>
      <c r="JOY2159" s="60"/>
      <c r="JOZ2159" s="60"/>
      <c r="JPA2159" s="60"/>
      <c r="JPB2159" s="60"/>
      <c r="JPC2159" s="60"/>
      <c r="JPD2159" s="60"/>
      <c r="JPE2159" s="60"/>
      <c r="JPF2159" s="60"/>
      <c r="JPG2159" s="60"/>
      <c r="JPH2159" s="60"/>
      <c r="JPI2159" s="60"/>
      <c r="JPJ2159" s="60"/>
      <c r="JPK2159" s="60"/>
      <c r="JPL2159" s="60"/>
      <c r="JPM2159" s="60"/>
      <c r="JPN2159" s="60"/>
      <c r="JPO2159" s="60"/>
      <c r="JPP2159" s="60"/>
      <c r="JPQ2159" s="60"/>
      <c r="JPR2159" s="60"/>
      <c r="JPS2159" s="60"/>
      <c r="JPT2159" s="60"/>
      <c r="JPU2159" s="60"/>
      <c r="JPV2159" s="60"/>
      <c r="JPW2159" s="60"/>
      <c r="JPX2159" s="60"/>
      <c r="JPY2159" s="60"/>
      <c r="JPZ2159" s="60"/>
      <c r="JQA2159" s="60"/>
      <c r="JQB2159" s="60"/>
      <c r="JQC2159" s="60"/>
      <c r="JQD2159" s="60"/>
      <c r="JQE2159" s="60"/>
      <c r="JQF2159" s="60"/>
      <c r="JQG2159" s="60"/>
      <c r="JQH2159" s="60"/>
      <c r="JQI2159" s="60"/>
      <c r="JQJ2159" s="60"/>
      <c r="JQK2159" s="60"/>
      <c r="JQL2159" s="60"/>
      <c r="JQM2159" s="60"/>
      <c r="JQN2159" s="60"/>
      <c r="JQO2159" s="60"/>
      <c r="JQP2159" s="60"/>
      <c r="JQQ2159" s="60"/>
      <c r="JQR2159" s="60"/>
      <c r="JQS2159" s="60"/>
      <c r="JQT2159" s="60"/>
      <c r="JQU2159" s="60"/>
      <c r="JQV2159" s="60"/>
      <c r="JQW2159" s="60"/>
      <c r="JQX2159" s="60"/>
      <c r="JQY2159" s="60"/>
      <c r="JQZ2159" s="60"/>
      <c r="JRA2159" s="60"/>
      <c r="JRB2159" s="60"/>
      <c r="JRC2159" s="60"/>
      <c r="JRD2159" s="60"/>
      <c r="JRE2159" s="60"/>
      <c r="JRF2159" s="60"/>
      <c r="JRG2159" s="60"/>
      <c r="JRH2159" s="60"/>
      <c r="JRI2159" s="60"/>
      <c r="JRJ2159" s="60"/>
      <c r="JRK2159" s="60"/>
      <c r="JRL2159" s="60"/>
      <c r="JRM2159" s="60"/>
      <c r="JRN2159" s="60"/>
      <c r="JRO2159" s="60"/>
      <c r="JRP2159" s="60"/>
      <c r="JRQ2159" s="60"/>
      <c r="JRR2159" s="60"/>
      <c r="JRS2159" s="60"/>
      <c r="JRT2159" s="60"/>
      <c r="JRU2159" s="60"/>
      <c r="JRV2159" s="60"/>
      <c r="JRW2159" s="60"/>
      <c r="JRX2159" s="60"/>
      <c r="JRY2159" s="60"/>
      <c r="JRZ2159" s="60"/>
      <c r="JSA2159" s="60"/>
      <c r="JSB2159" s="60"/>
      <c r="JSC2159" s="60"/>
      <c r="JSD2159" s="60"/>
      <c r="JSE2159" s="60"/>
      <c r="JSF2159" s="60"/>
      <c r="JSG2159" s="60"/>
      <c r="JSH2159" s="60"/>
      <c r="JSI2159" s="60"/>
      <c r="JSJ2159" s="60"/>
      <c r="JSK2159" s="60"/>
      <c r="JSL2159" s="60"/>
      <c r="JSM2159" s="60"/>
      <c r="JSN2159" s="60"/>
      <c r="JSO2159" s="60"/>
      <c r="JSP2159" s="60"/>
      <c r="JSQ2159" s="60"/>
      <c r="JSR2159" s="60"/>
      <c r="JSS2159" s="60"/>
      <c r="JST2159" s="60"/>
      <c r="JSU2159" s="60"/>
      <c r="JSV2159" s="60"/>
      <c r="JSW2159" s="60"/>
      <c r="JSX2159" s="60"/>
      <c r="JSY2159" s="60"/>
      <c r="JSZ2159" s="60"/>
      <c r="JTA2159" s="60"/>
      <c r="JTB2159" s="60"/>
      <c r="JTC2159" s="60"/>
      <c r="JTD2159" s="60"/>
      <c r="JTE2159" s="60"/>
      <c r="JTF2159" s="60"/>
      <c r="JTG2159" s="60"/>
      <c r="JTH2159" s="60"/>
      <c r="JTI2159" s="60"/>
      <c r="JTJ2159" s="60"/>
      <c r="JTK2159" s="60"/>
      <c r="JTL2159" s="60"/>
      <c r="JTM2159" s="60"/>
      <c r="JTN2159" s="60"/>
      <c r="JTO2159" s="60"/>
      <c r="JTP2159" s="60"/>
      <c r="JTQ2159" s="60"/>
      <c r="JTR2159" s="60"/>
      <c r="JTS2159" s="60"/>
      <c r="JTT2159" s="60"/>
      <c r="JTU2159" s="60"/>
      <c r="JTV2159" s="60"/>
      <c r="JTW2159" s="60"/>
      <c r="JTX2159" s="60"/>
      <c r="JTY2159" s="60"/>
      <c r="JTZ2159" s="60"/>
      <c r="JUA2159" s="60"/>
      <c r="JUB2159" s="60"/>
      <c r="JUC2159" s="60"/>
      <c r="JUD2159" s="60"/>
      <c r="JUE2159" s="60"/>
      <c r="JUF2159" s="60"/>
      <c r="JUG2159" s="60"/>
      <c r="JUH2159" s="60"/>
      <c r="JUI2159" s="60"/>
      <c r="JUJ2159" s="60"/>
      <c r="JUK2159" s="60"/>
      <c r="JUL2159" s="60"/>
      <c r="JUM2159" s="60"/>
      <c r="JUN2159" s="60"/>
      <c r="JUO2159" s="60"/>
      <c r="JUP2159" s="60"/>
      <c r="JUQ2159" s="60"/>
      <c r="JUR2159" s="60"/>
      <c r="JUS2159" s="60"/>
      <c r="JUT2159" s="60"/>
      <c r="JUU2159" s="60"/>
      <c r="JUV2159" s="60"/>
      <c r="JUW2159" s="60"/>
      <c r="JUX2159" s="60"/>
      <c r="JUY2159" s="60"/>
      <c r="JUZ2159" s="60"/>
      <c r="JVA2159" s="60"/>
      <c r="JVB2159" s="60"/>
      <c r="JVC2159" s="60"/>
      <c r="JVD2159" s="60"/>
      <c r="JVE2159" s="60"/>
      <c r="JVF2159" s="60"/>
      <c r="JVG2159" s="60"/>
      <c r="JVH2159" s="60"/>
      <c r="JVI2159" s="60"/>
      <c r="JVJ2159" s="60"/>
      <c r="JVK2159" s="60"/>
      <c r="JVL2159" s="60"/>
      <c r="JVM2159" s="60"/>
      <c r="JVN2159" s="60"/>
      <c r="JVO2159" s="60"/>
      <c r="JVP2159" s="60"/>
      <c r="JVQ2159" s="60"/>
      <c r="JVR2159" s="60"/>
      <c r="JVS2159" s="60"/>
      <c r="JVT2159" s="60"/>
      <c r="JVU2159" s="60"/>
      <c r="JVV2159" s="60"/>
      <c r="JVW2159" s="60"/>
      <c r="JVX2159" s="60"/>
      <c r="JVY2159" s="60"/>
      <c r="JVZ2159" s="60"/>
      <c r="JWA2159" s="60"/>
      <c r="JWB2159" s="60"/>
      <c r="JWC2159" s="60"/>
      <c r="JWD2159" s="60"/>
      <c r="JWE2159" s="60"/>
      <c r="JWF2159" s="60"/>
      <c r="JWG2159" s="60"/>
      <c r="JWH2159" s="60"/>
      <c r="JWI2159" s="60"/>
      <c r="JWJ2159" s="60"/>
      <c r="JWK2159" s="60"/>
      <c r="JWL2159" s="60"/>
      <c r="JWM2159" s="60"/>
      <c r="JWN2159" s="60"/>
      <c r="JWO2159" s="60"/>
      <c r="JWP2159" s="60"/>
      <c r="JWQ2159" s="60"/>
      <c r="JWR2159" s="60"/>
      <c r="JWS2159" s="60"/>
      <c r="JWT2159" s="60"/>
      <c r="JWU2159" s="60"/>
      <c r="JWV2159" s="60"/>
      <c r="JWW2159" s="60"/>
      <c r="JWX2159" s="60"/>
      <c r="JWY2159" s="60"/>
      <c r="JWZ2159" s="60"/>
      <c r="JXA2159" s="60"/>
      <c r="JXB2159" s="60"/>
      <c r="JXC2159" s="60"/>
      <c r="JXD2159" s="60"/>
      <c r="JXE2159" s="60"/>
      <c r="JXF2159" s="60"/>
      <c r="JXG2159" s="60"/>
      <c r="JXH2159" s="60"/>
      <c r="JXI2159" s="60"/>
      <c r="JXJ2159" s="60"/>
      <c r="JXK2159" s="60"/>
      <c r="JXL2159" s="60"/>
      <c r="JXM2159" s="60"/>
      <c r="JXN2159" s="60"/>
      <c r="JXO2159" s="60"/>
      <c r="JXP2159" s="60"/>
      <c r="JXQ2159" s="60"/>
      <c r="JXR2159" s="60"/>
      <c r="JXS2159" s="60"/>
      <c r="JXT2159" s="60"/>
      <c r="JXU2159" s="60"/>
      <c r="JXV2159" s="60"/>
      <c r="JXW2159" s="60"/>
      <c r="JXX2159" s="60"/>
      <c r="JXY2159" s="60"/>
      <c r="JXZ2159" s="60"/>
      <c r="JYA2159" s="60"/>
      <c r="JYB2159" s="60"/>
      <c r="JYC2159" s="60"/>
      <c r="JYD2159" s="60"/>
      <c r="JYE2159" s="60"/>
      <c r="JYF2159" s="60"/>
      <c r="JYG2159" s="60"/>
      <c r="JYH2159" s="60"/>
      <c r="JYI2159" s="60"/>
      <c r="JYJ2159" s="60"/>
      <c r="JYK2159" s="60"/>
      <c r="JYL2159" s="60"/>
      <c r="JYM2159" s="60"/>
      <c r="JYN2159" s="60"/>
      <c r="JYO2159" s="60"/>
      <c r="JYP2159" s="60"/>
      <c r="JYQ2159" s="60"/>
      <c r="JYR2159" s="60"/>
      <c r="JYS2159" s="60"/>
      <c r="JYT2159" s="60"/>
      <c r="JYU2159" s="60"/>
      <c r="JYV2159" s="60"/>
      <c r="JYW2159" s="60"/>
      <c r="JYX2159" s="60"/>
      <c r="JYY2159" s="60"/>
      <c r="JYZ2159" s="60"/>
      <c r="JZA2159" s="60"/>
      <c r="JZB2159" s="60"/>
      <c r="JZC2159" s="60"/>
      <c r="JZD2159" s="60"/>
      <c r="JZE2159" s="60"/>
      <c r="JZF2159" s="60"/>
      <c r="JZG2159" s="60"/>
      <c r="JZH2159" s="60"/>
      <c r="JZI2159" s="60"/>
      <c r="JZJ2159" s="60"/>
      <c r="JZK2159" s="60"/>
      <c r="JZL2159" s="60"/>
      <c r="JZM2159" s="60"/>
      <c r="JZN2159" s="60"/>
      <c r="JZO2159" s="60"/>
      <c r="JZP2159" s="60"/>
      <c r="JZQ2159" s="60"/>
      <c r="JZR2159" s="60"/>
      <c r="JZS2159" s="60"/>
      <c r="JZT2159" s="60"/>
      <c r="JZU2159" s="60"/>
      <c r="JZV2159" s="60"/>
      <c r="JZW2159" s="60"/>
      <c r="JZX2159" s="60"/>
      <c r="JZY2159" s="60"/>
      <c r="JZZ2159" s="60"/>
      <c r="KAA2159" s="60"/>
      <c r="KAB2159" s="60"/>
      <c r="KAC2159" s="60"/>
      <c r="KAD2159" s="60"/>
      <c r="KAE2159" s="60"/>
      <c r="KAF2159" s="60"/>
      <c r="KAG2159" s="60"/>
      <c r="KAH2159" s="60"/>
      <c r="KAI2159" s="60"/>
      <c r="KAJ2159" s="60"/>
      <c r="KAK2159" s="60"/>
      <c r="KAL2159" s="60"/>
      <c r="KAM2159" s="60"/>
      <c r="KAN2159" s="60"/>
      <c r="KAO2159" s="60"/>
      <c r="KAP2159" s="60"/>
      <c r="KAQ2159" s="60"/>
      <c r="KAR2159" s="60"/>
      <c r="KAS2159" s="60"/>
      <c r="KAT2159" s="60"/>
      <c r="KAU2159" s="60"/>
      <c r="KAV2159" s="60"/>
      <c r="KAW2159" s="60"/>
      <c r="KAX2159" s="60"/>
      <c r="KAY2159" s="60"/>
      <c r="KAZ2159" s="60"/>
      <c r="KBA2159" s="60"/>
      <c r="KBB2159" s="60"/>
      <c r="KBC2159" s="60"/>
      <c r="KBD2159" s="60"/>
      <c r="KBE2159" s="60"/>
      <c r="KBF2159" s="60"/>
      <c r="KBG2159" s="60"/>
      <c r="KBH2159" s="60"/>
      <c r="KBI2159" s="60"/>
      <c r="KBJ2159" s="60"/>
      <c r="KBK2159" s="60"/>
      <c r="KBL2159" s="60"/>
      <c r="KBM2159" s="60"/>
      <c r="KBN2159" s="60"/>
      <c r="KBO2159" s="60"/>
      <c r="KBP2159" s="60"/>
      <c r="KBQ2159" s="60"/>
      <c r="KBR2159" s="60"/>
      <c r="KBS2159" s="60"/>
      <c r="KBT2159" s="60"/>
      <c r="KBU2159" s="60"/>
      <c r="KBV2159" s="60"/>
      <c r="KBW2159" s="60"/>
      <c r="KBX2159" s="60"/>
      <c r="KBY2159" s="60"/>
      <c r="KBZ2159" s="60"/>
      <c r="KCA2159" s="60"/>
      <c r="KCB2159" s="60"/>
      <c r="KCC2159" s="60"/>
      <c r="KCD2159" s="60"/>
      <c r="KCE2159" s="60"/>
      <c r="KCF2159" s="60"/>
      <c r="KCG2159" s="60"/>
      <c r="KCH2159" s="60"/>
      <c r="KCI2159" s="60"/>
      <c r="KCJ2159" s="60"/>
      <c r="KCK2159" s="60"/>
      <c r="KCL2159" s="60"/>
      <c r="KCM2159" s="60"/>
      <c r="KCN2159" s="60"/>
      <c r="KCO2159" s="60"/>
      <c r="KCP2159" s="60"/>
      <c r="KCQ2159" s="60"/>
      <c r="KCR2159" s="60"/>
      <c r="KCS2159" s="60"/>
      <c r="KCT2159" s="60"/>
      <c r="KCU2159" s="60"/>
      <c r="KCV2159" s="60"/>
      <c r="KCW2159" s="60"/>
      <c r="KCX2159" s="60"/>
      <c r="KCY2159" s="60"/>
      <c r="KCZ2159" s="60"/>
      <c r="KDA2159" s="60"/>
      <c r="KDB2159" s="60"/>
      <c r="KDC2159" s="60"/>
      <c r="KDD2159" s="60"/>
      <c r="KDE2159" s="60"/>
      <c r="KDF2159" s="60"/>
      <c r="KDG2159" s="60"/>
      <c r="KDH2159" s="60"/>
      <c r="KDI2159" s="60"/>
      <c r="KDJ2159" s="60"/>
      <c r="KDK2159" s="60"/>
      <c r="KDL2159" s="60"/>
      <c r="KDM2159" s="60"/>
      <c r="KDN2159" s="60"/>
      <c r="KDO2159" s="60"/>
      <c r="KDP2159" s="60"/>
      <c r="KDQ2159" s="60"/>
      <c r="KDR2159" s="60"/>
      <c r="KDS2159" s="60"/>
      <c r="KDT2159" s="60"/>
      <c r="KDU2159" s="60"/>
      <c r="KDV2159" s="60"/>
      <c r="KDW2159" s="60"/>
      <c r="KDX2159" s="60"/>
      <c r="KDY2159" s="60"/>
      <c r="KDZ2159" s="60"/>
      <c r="KEA2159" s="60"/>
      <c r="KEB2159" s="60"/>
      <c r="KEC2159" s="60"/>
      <c r="KED2159" s="60"/>
      <c r="KEE2159" s="60"/>
      <c r="KEF2159" s="60"/>
      <c r="KEG2159" s="60"/>
      <c r="KEH2159" s="60"/>
      <c r="KEI2159" s="60"/>
      <c r="KEJ2159" s="60"/>
      <c r="KEK2159" s="60"/>
      <c r="KEL2159" s="60"/>
      <c r="KEM2159" s="60"/>
      <c r="KEN2159" s="60"/>
      <c r="KEO2159" s="60"/>
      <c r="KEP2159" s="60"/>
      <c r="KEQ2159" s="60"/>
      <c r="KER2159" s="60"/>
      <c r="KES2159" s="60"/>
      <c r="KET2159" s="60"/>
      <c r="KEU2159" s="60"/>
      <c r="KEV2159" s="60"/>
      <c r="KEW2159" s="60"/>
      <c r="KEX2159" s="60"/>
      <c r="KEY2159" s="60"/>
      <c r="KEZ2159" s="60"/>
      <c r="KFA2159" s="60"/>
      <c r="KFB2159" s="60"/>
      <c r="KFC2159" s="60"/>
      <c r="KFD2159" s="60"/>
      <c r="KFE2159" s="60"/>
      <c r="KFF2159" s="60"/>
      <c r="KFG2159" s="60"/>
      <c r="KFH2159" s="60"/>
      <c r="KFI2159" s="60"/>
      <c r="KFJ2159" s="60"/>
      <c r="KFK2159" s="60"/>
      <c r="KFL2159" s="60"/>
      <c r="KFM2159" s="60"/>
      <c r="KFN2159" s="60"/>
      <c r="KFO2159" s="60"/>
      <c r="KFP2159" s="60"/>
      <c r="KFQ2159" s="60"/>
      <c r="KFR2159" s="60"/>
      <c r="KFS2159" s="60"/>
      <c r="KFT2159" s="60"/>
      <c r="KFU2159" s="60"/>
      <c r="KFV2159" s="60"/>
      <c r="KFW2159" s="60"/>
      <c r="KFX2159" s="60"/>
      <c r="KFY2159" s="60"/>
      <c r="KFZ2159" s="60"/>
      <c r="KGA2159" s="60"/>
      <c r="KGB2159" s="60"/>
      <c r="KGC2159" s="60"/>
      <c r="KGD2159" s="60"/>
      <c r="KGE2159" s="60"/>
      <c r="KGF2159" s="60"/>
      <c r="KGG2159" s="60"/>
      <c r="KGH2159" s="60"/>
      <c r="KGI2159" s="60"/>
      <c r="KGJ2159" s="60"/>
      <c r="KGK2159" s="60"/>
      <c r="KGL2159" s="60"/>
      <c r="KGM2159" s="60"/>
      <c r="KGN2159" s="60"/>
      <c r="KGO2159" s="60"/>
      <c r="KGP2159" s="60"/>
      <c r="KGQ2159" s="60"/>
      <c r="KGR2159" s="60"/>
      <c r="KGS2159" s="60"/>
      <c r="KGT2159" s="60"/>
      <c r="KGU2159" s="60"/>
      <c r="KGV2159" s="60"/>
      <c r="KGW2159" s="60"/>
      <c r="KGX2159" s="60"/>
      <c r="KGY2159" s="60"/>
      <c r="KGZ2159" s="60"/>
      <c r="KHA2159" s="60"/>
      <c r="KHB2159" s="60"/>
      <c r="KHC2159" s="60"/>
      <c r="KHD2159" s="60"/>
      <c r="KHE2159" s="60"/>
      <c r="KHF2159" s="60"/>
      <c r="KHG2159" s="60"/>
      <c r="KHH2159" s="60"/>
      <c r="KHI2159" s="60"/>
      <c r="KHJ2159" s="60"/>
      <c r="KHK2159" s="60"/>
      <c r="KHL2159" s="60"/>
      <c r="KHM2159" s="60"/>
      <c r="KHN2159" s="60"/>
      <c r="KHO2159" s="60"/>
      <c r="KHP2159" s="60"/>
      <c r="KHQ2159" s="60"/>
      <c r="KHR2159" s="60"/>
      <c r="KHS2159" s="60"/>
      <c r="KHT2159" s="60"/>
      <c r="KHU2159" s="60"/>
      <c r="KHV2159" s="60"/>
      <c r="KHW2159" s="60"/>
      <c r="KHX2159" s="60"/>
      <c r="KHY2159" s="60"/>
      <c r="KHZ2159" s="60"/>
      <c r="KIA2159" s="60"/>
      <c r="KIB2159" s="60"/>
      <c r="KIC2159" s="60"/>
      <c r="KID2159" s="60"/>
      <c r="KIE2159" s="60"/>
      <c r="KIF2159" s="60"/>
      <c r="KIG2159" s="60"/>
      <c r="KIH2159" s="60"/>
      <c r="KII2159" s="60"/>
      <c r="KIJ2159" s="60"/>
      <c r="KIK2159" s="60"/>
      <c r="KIL2159" s="60"/>
      <c r="KIM2159" s="60"/>
      <c r="KIN2159" s="60"/>
      <c r="KIO2159" s="60"/>
      <c r="KIP2159" s="60"/>
      <c r="KIQ2159" s="60"/>
      <c r="KIR2159" s="60"/>
      <c r="KIS2159" s="60"/>
      <c r="KIT2159" s="60"/>
      <c r="KIU2159" s="60"/>
      <c r="KIV2159" s="60"/>
      <c r="KIW2159" s="60"/>
      <c r="KIX2159" s="60"/>
      <c r="KIY2159" s="60"/>
      <c r="KIZ2159" s="60"/>
      <c r="KJA2159" s="60"/>
      <c r="KJB2159" s="60"/>
      <c r="KJC2159" s="60"/>
      <c r="KJD2159" s="60"/>
      <c r="KJE2159" s="60"/>
      <c r="KJF2159" s="60"/>
      <c r="KJG2159" s="60"/>
      <c r="KJH2159" s="60"/>
      <c r="KJI2159" s="60"/>
      <c r="KJJ2159" s="60"/>
      <c r="KJK2159" s="60"/>
      <c r="KJL2159" s="60"/>
      <c r="KJM2159" s="60"/>
      <c r="KJN2159" s="60"/>
      <c r="KJO2159" s="60"/>
      <c r="KJP2159" s="60"/>
      <c r="KJQ2159" s="60"/>
      <c r="KJR2159" s="60"/>
      <c r="KJS2159" s="60"/>
      <c r="KJT2159" s="60"/>
      <c r="KJU2159" s="60"/>
      <c r="KJV2159" s="60"/>
      <c r="KJW2159" s="60"/>
      <c r="KJX2159" s="60"/>
      <c r="KJY2159" s="60"/>
      <c r="KJZ2159" s="60"/>
      <c r="KKA2159" s="60"/>
      <c r="KKB2159" s="60"/>
      <c r="KKC2159" s="60"/>
      <c r="KKD2159" s="60"/>
      <c r="KKE2159" s="60"/>
      <c r="KKF2159" s="60"/>
      <c r="KKG2159" s="60"/>
      <c r="KKH2159" s="60"/>
      <c r="KKI2159" s="60"/>
      <c r="KKJ2159" s="60"/>
      <c r="KKK2159" s="60"/>
      <c r="KKL2159" s="60"/>
      <c r="KKM2159" s="60"/>
      <c r="KKN2159" s="60"/>
      <c r="KKO2159" s="60"/>
      <c r="KKP2159" s="60"/>
      <c r="KKQ2159" s="60"/>
      <c r="KKR2159" s="60"/>
      <c r="KKS2159" s="60"/>
      <c r="KKT2159" s="60"/>
      <c r="KKU2159" s="60"/>
      <c r="KKV2159" s="60"/>
      <c r="KKW2159" s="60"/>
      <c r="KKX2159" s="60"/>
      <c r="KKY2159" s="60"/>
      <c r="KKZ2159" s="60"/>
      <c r="KLA2159" s="60"/>
      <c r="KLB2159" s="60"/>
      <c r="KLC2159" s="60"/>
      <c r="KLD2159" s="60"/>
      <c r="KLE2159" s="60"/>
      <c r="KLF2159" s="60"/>
      <c r="KLG2159" s="60"/>
      <c r="KLH2159" s="60"/>
      <c r="KLI2159" s="60"/>
      <c r="KLJ2159" s="60"/>
      <c r="KLK2159" s="60"/>
      <c r="KLL2159" s="60"/>
      <c r="KLM2159" s="60"/>
      <c r="KLN2159" s="60"/>
      <c r="KLO2159" s="60"/>
      <c r="KLP2159" s="60"/>
      <c r="KLQ2159" s="60"/>
      <c r="KLR2159" s="60"/>
      <c r="KLS2159" s="60"/>
      <c r="KLT2159" s="60"/>
      <c r="KLU2159" s="60"/>
      <c r="KLV2159" s="60"/>
      <c r="KLW2159" s="60"/>
      <c r="KLX2159" s="60"/>
      <c r="KLY2159" s="60"/>
      <c r="KLZ2159" s="60"/>
      <c r="KMA2159" s="60"/>
      <c r="KMB2159" s="60"/>
      <c r="KMC2159" s="60"/>
      <c r="KMD2159" s="60"/>
      <c r="KME2159" s="60"/>
      <c r="KMF2159" s="60"/>
      <c r="KMG2159" s="60"/>
      <c r="KMH2159" s="60"/>
      <c r="KMI2159" s="60"/>
      <c r="KMJ2159" s="60"/>
      <c r="KMK2159" s="60"/>
      <c r="KML2159" s="60"/>
      <c r="KMM2159" s="60"/>
      <c r="KMN2159" s="60"/>
      <c r="KMO2159" s="60"/>
      <c r="KMP2159" s="60"/>
      <c r="KMQ2159" s="60"/>
      <c r="KMR2159" s="60"/>
      <c r="KMS2159" s="60"/>
      <c r="KMT2159" s="60"/>
      <c r="KMU2159" s="60"/>
      <c r="KMV2159" s="60"/>
      <c r="KMW2159" s="60"/>
      <c r="KMX2159" s="60"/>
      <c r="KMY2159" s="60"/>
      <c r="KMZ2159" s="60"/>
      <c r="KNA2159" s="60"/>
      <c r="KNB2159" s="60"/>
      <c r="KNC2159" s="60"/>
      <c r="KND2159" s="60"/>
      <c r="KNE2159" s="60"/>
      <c r="KNF2159" s="60"/>
      <c r="KNG2159" s="60"/>
      <c r="KNH2159" s="60"/>
      <c r="KNI2159" s="60"/>
      <c r="KNJ2159" s="60"/>
      <c r="KNK2159" s="60"/>
      <c r="KNL2159" s="60"/>
      <c r="KNM2159" s="60"/>
      <c r="KNN2159" s="60"/>
      <c r="KNO2159" s="60"/>
      <c r="KNP2159" s="60"/>
      <c r="KNQ2159" s="60"/>
      <c r="KNR2159" s="60"/>
      <c r="KNS2159" s="60"/>
      <c r="KNT2159" s="60"/>
      <c r="KNU2159" s="60"/>
      <c r="KNV2159" s="60"/>
      <c r="KNW2159" s="60"/>
      <c r="KNX2159" s="60"/>
      <c r="KNY2159" s="60"/>
      <c r="KNZ2159" s="60"/>
      <c r="KOA2159" s="60"/>
      <c r="KOB2159" s="60"/>
      <c r="KOC2159" s="60"/>
      <c r="KOD2159" s="60"/>
      <c r="KOE2159" s="60"/>
      <c r="KOF2159" s="60"/>
      <c r="KOG2159" s="60"/>
      <c r="KOH2159" s="60"/>
      <c r="KOI2159" s="60"/>
      <c r="KOJ2159" s="60"/>
      <c r="KOK2159" s="60"/>
      <c r="KOL2159" s="60"/>
      <c r="KOM2159" s="60"/>
      <c r="KON2159" s="60"/>
      <c r="KOO2159" s="60"/>
      <c r="KOP2159" s="60"/>
      <c r="KOQ2159" s="60"/>
      <c r="KOR2159" s="60"/>
      <c r="KOS2159" s="60"/>
      <c r="KOT2159" s="60"/>
      <c r="KOU2159" s="60"/>
      <c r="KOV2159" s="60"/>
      <c r="KOW2159" s="60"/>
      <c r="KOX2159" s="60"/>
      <c r="KOY2159" s="60"/>
      <c r="KOZ2159" s="60"/>
      <c r="KPA2159" s="60"/>
      <c r="KPB2159" s="60"/>
      <c r="KPC2159" s="60"/>
      <c r="KPD2159" s="60"/>
      <c r="KPE2159" s="60"/>
      <c r="KPF2159" s="60"/>
      <c r="KPG2159" s="60"/>
      <c r="KPH2159" s="60"/>
      <c r="KPI2159" s="60"/>
      <c r="KPJ2159" s="60"/>
      <c r="KPK2159" s="60"/>
      <c r="KPL2159" s="60"/>
      <c r="KPM2159" s="60"/>
      <c r="KPN2159" s="60"/>
      <c r="KPO2159" s="60"/>
      <c r="KPP2159" s="60"/>
      <c r="KPQ2159" s="60"/>
      <c r="KPR2159" s="60"/>
      <c r="KPS2159" s="60"/>
      <c r="KPT2159" s="60"/>
      <c r="KPU2159" s="60"/>
      <c r="KPV2159" s="60"/>
      <c r="KPW2159" s="60"/>
      <c r="KPX2159" s="60"/>
      <c r="KPY2159" s="60"/>
      <c r="KPZ2159" s="60"/>
      <c r="KQA2159" s="60"/>
      <c r="KQB2159" s="60"/>
      <c r="KQC2159" s="60"/>
      <c r="KQD2159" s="60"/>
      <c r="KQE2159" s="60"/>
      <c r="KQF2159" s="60"/>
      <c r="KQG2159" s="60"/>
      <c r="KQH2159" s="60"/>
      <c r="KQI2159" s="60"/>
      <c r="KQJ2159" s="60"/>
      <c r="KQK2159" s="60"/>
      <c r="KQL2159" s="60"/>
      <c r="KQM2159" s="60"/>
      <c r="KQN2159" s="60"/>
      <c r="KQO2159" s="60"/>
      <c r="KQP2159" s="60"/>
      <c r="KQQ2159" s="60"/>
      <c r="KQR2159" s="60"/>
      <c r="KQS2159" s="60"/>
      <c r="KQT2159" s="60"/>
      <c r="KQU2159" s="60"/>
      <c r="KQV2159" s="60"/>
      <c r="KQW2159" s="60"/>
      <c r="KQX2159" s="60"/>
      <c r="KQY2159" s="60"/>
      <c r="KQZ2159" s="60"/>
      <c r="KRA2159" s="60"/>
      <c r="KRB2159" s="60"/>
      <c r="KRC2159" s="60"/>
      <c r="KRD2159" s="60"/>
      <c r="KRE2159" s="60"/>
      <c r="KRF2159" s="60"/>
      <c r="KRG2159" s="60"/>
      <c r="KRH2159" s="60"/>
      <c r="KRI2159" s="60"/>
      <c r="KRJ2159" s="60"/>
      <c r="KRK2159" s="60"/>
      <c r="KRL2159" s="60"/>
      <c r="KRM2159" s="60"/>
      <c r="KRN2159" s="60"/>
      <c r="KRO2159" s="60"/>
      <c r="KRP2159" s="60"/>
      <c r="KRQ2159" s="60"/>
      <c r="KRR2159" s="60"/>
      <c r="KRS2159" s="60"/>
      <c r="KRT2159" s="60"/>
      <c r="KRU2159" s="60"/>
      <c r="KRV2159" s="60"/>
      <c r="KRW2159" s="60"/>
      <c r="KRX2159" s="60"/>
      <c r="KRY2159" s="60"/>
      <c r="KRZ2159" s="60"/>
      <c r="KSA2159" s="60"/>
      <c r="KSB2159" s="60"/>
      <c r="KSC2159" s="60"/>
      <c r="KSD2159" s="60"/>
      <c r="KSE2159" s="60"/>
      <c r="KSF2159" s="60"/>
      <c r="KSG2159" s="60"/>
      <c r="KSH2159" s="60"/>
      <c r="KSI2159" s="60"/>
      <c r="KSJ2159" s="60"/>
      <c r="KSK2159" s="60"/>
      <c r="KSL2159" s="60"/>
      <c r="KSM2159" s="60"/>
      <c r="KSN2159" s="60"/>
      <c r="KSO2159" s="60"/>
      <c r="KSP2159" s="60"/>
      <c r="KSQ2159" s="60"/>
      <c r="KSR2159" s="60"/>
      <c r="KSS2159" s="60"/>
      <c r="KST2159" s="60"/>
      <c r="KSU2159" s="60"/>
      <c r="KSV2159" s="60"/>
      <c r="KSW2159" s="60"/>
      <c r="KSX2159" s="60"/>
      <c r="KSY2159" s="60"/>
      <c r="KSZ2159" s="60"/>
      <c r="KTA2159" s="60"/>
      <c r="KTB2159" s="60"/>
      <c r="KTC2159" s="60"/>
      <c r="KTD2159" s="60"/>
      <c r="KTE2159" s="60"/>
      <c r="KTF2159" s="60"/>
      <c r="KTG2159" s="60"/>
      <c r="KTH2159" s="60"/>
      <c r="KTI2159" s="60"/>
      <c r="KTJ2159" s="60"/>
      <c r="KTK2159" s="60"/>
      <c r="KTL2159" s="60"/>
      <c r="KTM2159" s="60"/>
      <c r="KTN2159" s="60"/>
      <c r="KTO2159" s="60"/>
      <c r="KTP2159" s="60"/>
      <c r="KTQ2159" s="60"/>
      <c r="KTR2159" s="60"/>
      <c r="KTS2159" s="60"/>
      <c r="KTT2159" s="60"/>
      <c r="KTU2159" s="60"/>
      <c r="KTV2159" s="60"/>
      <c r="KTW2159" s="60"/>
      <c r="KTX2159" s="60"/>
      <c r="KTY2159" s="60"/>
      <c r="KTZ2159" s="60"/>
      <c r="KUA2159" s="60"/>
      <c r="KUB2159" s="60"/>
      <c r="KUC2159" s="60"/>
      <c r="KUD2159" s="60"/>
      <c r="KUE2159" s="60"/>
      <c r="KUF2159" s="60"/>
      <c r="KUG2159" s="60"/>
      <c r="KUH2159" s="60"/>
      <c r="KUI2159" s="60"/>
      <c r="KUJ2159" s="60"/>
      <c r="KUK2159" s="60"/>
      <c r="KUL2159" s="60"/>
      <c r="KUM2159" s="60"/>
      <c r="KUN2159" s="60"/>
      <c r="KUO2159" s="60"/>
      <c r="KUP2159" s="60"/>
      <c r="KUQ2159" s="60"/>
      <c r="KUR2159" s="60"/>
      <c r="KUS2159" s="60"/>
      <c r="KUT2159" s="60"/>
      <c r="KUU2159" s="60"/>
      <c r="KUV2159" s="60"/>
      <c r="KUW2159" s="60"/>
      <c r="KUX2159" s="60"/>
      <c r="KUY2159" s="60"/>
      <c r="KUZ2159" s="60"/>
      <c r="KVA2159" s="60"/>
      <c r="KVB2159" s="60"/>
      <c r="KVC2159" s="60"/>
      <c r="KVD2159" s="60"/>
      <c r="KVE2159" s="60"/>
      <c r="KVF2159" s="60"/>
      <c r="KVG2159" s="60"/>
      <c r="KVH2159" s="60"/>
      <c r="KVI2159" s="60"/>
      <c r="KVJ2159" s="60"/>
      <c r="KVK2159" s="60"/>
      <c r="KVL2159" s="60"/>
      <c r="KVM2159" s="60"/>
      <c r="KVN2159" s="60"/>
      <c r="KVO2159" s="60"/>
      <c r="KVP2159" s="60"/>
      <c r="KVQ2159" s="60"/>
      <c r="KVR2159" s="60"/>
      <c r="KVS2159" s="60"/>
      <c r="KVT2159" s="60"/>
      <c r="KVU2159" s="60"/>
      <c r="KVV2159" s="60"/>
      <c r="KVW2159" s="60"/>
      <c r="KVX2159" s="60"/>
      <c r="KVY2159" s="60"/>
      <c r="KVZ2159" s="60"/>
      <c r="KWA2159" s="60"/>
      <c r="KWB2159" s="60"/>
      <c r="KWC2159" s="60"/>
      <c r="KWD2159" s="60"/>
      <c r="KWE2159" s="60"/>
      <c r="KWF2159" s="60"/>
      <c r="KWG2159" s="60"/>
      <c r="KWH2159" s="60"/>
      <c r="KWI2159" s="60"/>
      <c r="KWJ2159" s="60"/>
      <c r="KWK2159" s="60"/>
      <c r="KWL2159" s="60"/>
      <c r="KWM2159" s="60"/>
      <c r="KWN2159" s="60"/>
      <c r="KWO2159" s="60"/>
      <c r="KWP2159" s="60"/>
      <c r="KWQ2159" s="60"/>
      <c r="KWR2159" s="60"/>
      <c r="KWS2159" s="60"/>
      <c r="KWT2159" s="60"/>
      <c r="KWU2159" s="60"/>
      <c r="KWV2159" s="60"/>
      <c r="KWW2159" s="60"/>
      <c r="KWX2159" s="60"/>
      <c r="KWY2159" s="60"/>
      <c r="KWZ2159" s="60"/>
      <c r="KXA2159" s="60"/>
      <c r="KXB2159" s="60"/>
      <c r="KXC2159" s="60"/>
      <c r="KXD2159" s="60"/>
      <c r="KXE2159" s="60"/>
      <c r="KXF2159" s="60"/>
      <c r="KXG2159" s="60"/>
      <c r="KXH2159" s="60"/>
      <c r="KXI2159" s="60"/>
      <c r="KXJ2159" s="60"/>
      <c r="KXK2159" s="60"/>
      <c r="KXL2159" s="60"/>
      <c r="KXM2159" s="60"/>
      <c r="KXN2159" s="60"/>
      <c r="KXO2159" s="60"/>
      <c r="KXP2159" s="60"/>
      <c r="KXQ2159" s="60"/>
      <c r="KXR2159" s="60"/>
      <c r="KXS2159" s="60"/>
      <c r="KXT2159" s="60"/>
      <c r="KXU2159" s="60"/>
      <c r="KXV2159" s="60"/>
      <c r="KXW2159" s="60"/>
      <c r="KXX2159" s="60"/>
      <c r="KXY2159" s="60"/>
      <c r="KXZ2159" s="60"/>
      <c r="KYA2159" s="60"/>
      <c r="KYB2159" s="60"/>
      <c r="KYC2159" s="60"/>
      <c r="KYD2159" s="60"/>
      <c r="KYE2159" s="60"/>
      <c r="KYF2159" s="60"/>
      <c r="KYG2159" s="60"/>
      <c r="KYH2159" s="60"/>
      <c r="KYI2159" s="60"/>
      <c r="KYJ2159" s="60"/>
      <c r="KYK2159" s="60"/>
      <c r="KYL2159" s="60"/>
      <c r="KYM2159" s="60"/>
      <c r="KYN2159" s="60"/>
      <c r="KYO2159" s="60"/>
      <c r="KYP2159" s="60"/>
      <c r="KYQ2159" s="60"/>
      <c r="KYR2159" s="60"/>
      <c r="KYS2159" s="60"/>
      <c r="KYT2159" s="60"/>
      <c r="KYU2159" s="60"/>
      <c r="KYV2159" s="60"/>
      <c r="KYW2159" s="60"/>
      <c r="KYX2159" s="60"/>
      <c r="KYY2159" s="60"/>
      <c r="KYZ2159" s="60"/>
      <c r="KZA2159" s="60"/>
      <c r="KZB2159" s="60"/>
      <c r="KZC2159" s="60"/>
      <c r="KZD2159" s="60"/>
      <c r="KZE2159" s="60"/>
      <c r="KZF2159" s="60"/>
      <c r="KZG2159" s="60"/>
      <c r="KZH2159" s="60"/>
      <c r="KZI2159" s="60"/>
      <c r="KZJ2159" s="60"/>
      <c r="KZK2159" s="60"/>
      <c r="KZL2159" s="60"/>
      <c r="KZM2159" s="60"/>
      <c r="KZN2159" s="60"/>
      <c r="KZO2159" s="60"/>
      <c r="KZP2159" s="60"/>
      <c r="KZQ2159" s="60"/>
      <c r="KZR2159" s="60"/>
      <c r="KZS2159" s="60"/>
      <c r="KZT2159" s="60"/>
      <c r="KZU2159" s="60"/>
      <c r="KZV2159" s="60"/>
      <c r="KZW2159" s="60"/>
      <c r="KZX2159" s="60"/>
      <c r="KZY2159" s="60"/>
      <c r="KZZ2159" s="60"/>
      <c r="LAA2159" s="60"/>
      <c r="LAB2159" s="60"/>
      <c r="LAC2159" s="60"/>
      <c r="LAD2159" s="60"/>
      <c r="LAE2159" s="60"/>
      <c r="LAF2159" s="60"/>
      <c r="LAG2159" s="60"/>
      <c r="LAH2159" s="60"/>
      <c r="LAI2159" s="60"/>
      <c r="LAJ2159" s="60"/>
      <c r="LAK2159" s="60"/>
      <c r="LAL2159" s="60"/>
      <c r="LAM2159" s="60"/>
      <c r="LAN2159" s="60"/>
      <c r="LAO2159" s="60"/>
      <c r="LAP2159" s="60"/>
      <c r="LAQ2159" s="60"/>
      <c r="LAR2159" s="60"/>
      <c r="LAS2159" s="60"/>
      <c r="LAT2159" s="60"/>
      <c r="LAU2159" s="60"/>
      <c r="LAV2159" s="60"/>
      <c r="LAW2159" s="60"/>
      <c r="LAX2159" s="60"/>
      <c r="LAY2159" s="60"/>
      <c r="LAZ2159" s="60"/>
      <c r="LBA2159" s="60"/>
      <c r="LBB2159" s="60"/>
      <c r="LBC2159" s="60"/>
      <c r="LBD2159" s="60"/>
      <c r="LBE2159" s="60"/>
      <c r="LBF2159" s="60"/>
      <c r="LBG2159" s="60"/>
      <c r="LBH2159" s="60"/>
      <c r="LBI2159" s="60"/>
      <c r="LBJ2159" s="60"/>
      <c r="LBK2159" s="60"/>
      <c r="LBL2159" s="60"/>
      <c r="LBM2159" s="60"/>
      <c r="LBN2159" s="60"/>
      <c r="LBO2159" s="60"/>
      <c r="LBP2159" s="60"/>
      <c r="LBQ2159" s="60"/>
      <c r="LBR2159" s="60"/>
      <c r="LBS2159" s="60"/>
      <c r="LBT2159" s="60"/>
      <c r="LBU2159" s="60"/>
      <c r="LBV2159" s="60"/>
      <c r="LBW2159" s="60"/>
      <c r="LBX2159" s="60"/>
      <c r="LBY2159" s="60"/>
      <c r="LBZ2159" s="60"/>
      <c r="LCA2159" s="60"/>
      <c r="LCB2159" s="60"/>
      <c r="LCC2159" s="60"/>
      <c r="LCD2159" s="60"/>
      <c r="LCE2159" s="60"/>
      <c r="LCF2159" s="60"/>
      <c r="LCG2159" s="60"/>
      <c r="LCH2159" s="60"/>
      <c r="LCI2159" s="60"/>
      <c r="LCJ2159" s="60"/>
      <c r="LCK2159" s="60"/>
      <c r="LCL2159" s="60"/>
      <c r="LCM2159" s="60"/>
      <c r="LCN2159" s="60"/>
      <c r="LCO2159" s="60"/>
      <c r="LCP2159" s="60"/>
      <c r="LCQ2159" s="60"/>
      <c r="LCR2159" s="60"/>
      <c r="LCS2159" s="60"/>
      <c r="LCT2159" s="60"/>
      <c r="LCU2159" s="60"/>
      <c r="LCV2159" s="60"/>
      <c r="LCW2159" s="60"/>
      <c r="LCX2159" s="60"/>
      <c r="LCY2159" s="60"/>
      <c r="LCZ2159" s="60"/>
      <c r="LDA2159" s="60"/>
      <c r="LDB2159" s="60"/>
      <c r="LDC2159" s="60"/>
      <c r="LDD2159" s="60"/>
      <c r="LDE2159" s="60"/>
      <c r="LDF2159" s="60"/>
      <c r="LDG2159" s="60"/>
      <c r="LDH2159" s="60"/>
      <c r="LDI2159" s="60"/>
      <c r="LDJ2159" s="60"/>
      <c r="LDK2159" s="60"/>
      <c r="LDL2159" s="60"/>
      <c r="LDM2159" s="60"/>
      <c r="LDN2159" s="60"/>
      <c r="LDO2159" s="60"/>
      <c r="LDP2159" s="60"/>
      <c r="LDQ2159" s="60"/>
      <c r="LDR2159" s="60"/>
      <c r="LDS2159" s="60"/>
      <c r="LDT2159" s="60"/>
      <c r="LDU2159" s="60"/>
      <c r="LDV2159" s="60"/>
      <c r="LDW2159" s="60"/>
      <c r="LDX2159" s="60"/>
      <c r="LDY2159" s="60"/>
      <c r="LDZ2159" s="60"/>
      <c r="LEA2159" s="60"/>
      <c r="LEB2159" s="60"/>
      <c r="LEC2159" s="60"/>
      <c r="LED2159" s="60"/>
      <c r="LEE2159" s="60"/>
      <c r="LEF2159" s="60"/>
      <c r="LEG2159" s="60"/>
      <c r="LEH2159" s="60"/>
      <c r="LEI2159" s="60"/>
      <c r="LEJ2159" s="60"/>
      <c r="LEK2159" s="60"/>
      <c r="LEL2159" s="60"/>
      <c r="LEM2159" s="60"/>
      <c r="LEN2159" s="60"/>
      <c r="LEO2159" s="60"/>
      <c r="LEP2159" s="60"/>
      <c r="LEQ2159" s="60"/>
      <c r="LER2159" s="60"/>
      <c r="LES2159" s="60"/>
      <c r="LET2159" s="60"/>
      <c r="LEU2159" s="60"/>
      <c r="LEV2159" s="60"/>
      <c r="LEW2159" s="60"/>
      <c r="LEX2159" s="60"/>
      <c r="LEY2159" s="60"/>
      <c r="LEZ2159" s="60"/>
      <c r="LFA2159" s="60"/>
      <c r="LFB2159" s="60"/>
      <c r="LFC2159" s="60"/>
      <c r="LFD2159" s="60"/>
      <c r="LFE2159" s="60"/>
      <c r="LFF2159" s="60"/>
      <c r="LFG2159" s="60"/>
      <c r="LFH2159" s="60"/>
      <c r="LFI2159" s="60"/>
      <c r="LFJ2159" s="60"/>
      <c r="LFK2159" s="60"/>
      <c r="LFL2159" s="60"/>
      <c r="LFM2159" s="60"/>
      <c r="LFN2159" s="60"/>
      <c r="LFO2159" s="60"/>
      <c r="LFP2159" s="60"/>
      <c r="LFQ2159" s="60"/>
      <c r="LFR2159" s="60"/>
      <c r="LFS2159" s="60"/>
      <c r="LFT2159" s="60"/>
      <c r="LFU2159" s="60"/>
      <c r="LFV2159" s="60"/>
      <c r="LFW2159" s="60"/>
      <c r="LFX2159" s="60"/>
      <c r="LFY2159" s="60"/>
      <c r="LFZ2159" s="60"/>
      <c r="LGA2159" s="60"/>
      <c r="LGB2159" s="60"/>
      <c r="LGC2159" s="60"/>
      <c r="LGD2159" s="60"/>
      <c r="LGE2159" s="60"/>
      <c r="LGF2159" s="60"/>
      <c r="LGG2159" s="60"/>
      <c r="LGH2159" s="60"/>
      <c r="LGI2159" s="60"/>
      <c r="LGJ2159" s="60"/>
      <c r="LGK2159" s="60"/>
      <c r="LGL2159" s="60"/>
      <c r="LGM2159" s="60"/>
      <c r="LGN2159" s="60"/>
      <c r="LGO2159" s="60"/>
      <c r="LGP2159" s="60"/>
      <c r="LGQ2159" s="60"/>
      <c r="LGR2159" s="60"/>
      <c r="LGS2159" s="60"/>
      <c r="LGT2159" s="60"/>
      <c r="LGU2159" s="60"/>
      <c r="LGV2159" s="60"/>
      <c r="LGW2159" s="60"/>
      <c r="LGX2159" s="60"/>
      <c r="LGY2159" s="60"/>
      <c r="LGZ2159" s="60"/>
      <c r="LHA2159" s="60"/>
      <c r="LHB2159" s="60"/>
      <c r="LHC2159" s="60"/>
      <c r="LHD2159" s="60"/>
      <c r="LHE2159" s="60"/>
      <c r="LHF2159" s="60"/>
      <c r="LHG2159" s="60"/>
      <c r="LHH2159" s="60"/>
      <c r="LHI2159" s="60"/>
      <c r="LHJ2159" s="60"/>
      <c r="LHK2159" s="60"/>
      <c r="LHL2159" s="60"/>
      <c r="LHM2159" s="60"/>
      <c r="LHN2159" s="60"/>
      <c r="LHO2159" s="60"/>
      <c r="LHP2159" s="60"/>
      <c r="LHQ2159" s="60"/>
      <c r="LHR2159" s="60"/>
      <c r="LHS2159" s="60"/>
      <c r="LHT2159" s="60"/>
      <c r="LHU2159" s="60"/>
      <c r="LHV2159" s="60"/>
      <c r="LHW2159" s="60"/>
      <c r="LHX2159" s="60"/>
      <c r="LHY2159" s="60"/>
      <c r="LHZ2159" s="60"/>
      <c r="LIA2159" s="60"/>
      <c r="LIB2159" s="60"/>
      <c r="LIC2159" s="60"/>
      <c r="LID2159" s="60"/>
      <c r="LIE2159" s="60"/>
      <c r="LIF2159" s="60"/>
      <c r="LIG2159" s="60"/>
      <c r="LIH2159" s="60"/>
      <c r="LII2159" s="60"/>
      <c r="LIJ2159" s="60"/>
      <c r="LIK2159" s="60"/>
      <c r="LIL2159" s="60"/>
      <c r="LIM2159" s="60"/>
      <c r="LIN2159" s="60"/>
      <c r="LIO2159" s="60"/>
      <c r="LIP2159" s="60"/>
      <c r="LIQ2159" s="60"/>
      <c r="LIR2159" s="60"/>
      <c r="LIS2159" s="60"/>
      <c r="LIT2159" s="60"/>
      <c r="LIU2159" s="60"/>
      <c r="LIV2159" s="60"/>
      <c r="LIW2159" s="60"/>
      <c r="LIX2159" s="60"/>
      <c r="LIY2159" s="60"/>
      <c r="LIZ2159" s="60"/>
      <c r="LJA2159" s="60"/>
      <c r="LJB2159" s="60"/>
      <c r="LJC2159" s="60"/>
      <c r="LJD2159" s="60"/>
      <c r="LJE2159" s="60"/>
      <c r="LJF2159" s="60"/>
      <c r="LJG2159" s="60"/>
      <c r="LJH2159" s="60"/>
      <c r="LJI2159" s="60"/>
      <c r="LJJ2159" s="60"/>
      <c r="LJK2159" s="60"/>
      <c r="LJL2159" s="60"/>
      <c r="LJM2159" s="60"/>
      <c r="LJN2159" s="60"/>
      <c r="LJO2159" s="60"/>
      <c r="LJP2159" s="60"/>
      <c r="LJQ2159" s="60"/>
      <c r="LJR2159" s="60"/>
      <c r="LJS2159" s="60"/>
      <c r="LJT2159" s="60"/>
      <c r="LJU2159" s="60"/>
      <c r="LJV2159" s="60"/>
      <c r="LJW2159" s="60"/>
      <c r="LJX2159" s="60"/>
      <c r="LJY2159" s="60"/>
      <c r="LJZ2159" s="60"/>
      <c r="LKA2159" s="60"/>
      <c r="LKB2159" s="60"/>
      <c r="LKC2159" s="60"/>
      <c r="LKD2159" s="60"/>
      <c r="LKE2159" s="60"/>
      <c r="LKF2159" s="60"/>
      <c r="LKG2159" s="60"/>
      <c r="LKH2159" s="60"/>
      <c r="LKI2159" s="60"/>
      <c r="LKJ2159" s="60"/>
      <c r="LKK2159" s="60"/>
      <c r="LKL2159" s="60"/>
      <c r="LKM2159" s="60"/>
      <c r="LKN2159" s="60"/>
      <c r="LKO2159" s="60"/>
      <c r="LKP2159" s="60"/>
      <c r="LKQ2159" s="60"/>
      <c r="LKR2159" s="60"/>
      <c r="LKS2159" s="60"/>
      <c r="LKT2159" s="60"/>
      <c r="LKU2159" s="60"/>
      <c r="LKV2159" s="60"/>
      <c r="LKW2159" s="60"/>
      <c r="LKX2159" s="60"/>
      <c r="LKY2159" s="60"/>
      <c r="LKZ2159" s="60"/>
      <c r="LLA2159" s="60"/>
      <c r="LLB2159" s="60"/>
      <c r="LLC2159" s="60"/>
      <c r="LLD2159" s="60"/>
      <c r="LLE2159" s="60"/>
      <c r="LLF2159" s="60"/>
      <c r="LLG2159" s="60"/>
      <c r="LLH2159" s="60"/>
      <c r="LLI2159" s="60"/>
      <c r="LLJ2159" s="60"/>
      <c r="LLK2159" s="60"/>
      <c r="LLL2159" s="60"/>
      <c r="LLM2159" s="60"/>
      <c r="LLN2159" s="60"/>
      <c r="LLO2159" s="60"/>
      <c r="LLP2159" s="60"/>
      <c r="LLQ2159" s="60"/>
      <c r="LLR2159" s="60"/>
      <c r="LLS2159" s="60"/>
      <c r="LLT2159" s="60"/>
      <c r="LLU2159" s="60"/>
      <c r="LLV2159" s="60"/>
      <c r="LLW2159" s="60"/>
      <c r="LLX2159" s="60"/>
      <c r="LLY2159" s="60"/>
      <c r="LLZ2159" s="60"/>
      <c r="LMA2159" s="60"/>
      <c r="LMB2159" s="60"/>
      <c r="LMC2159" s="60"/>
      <c r="LMD2159" s="60"/>
      <c r="LME2159" s="60"/>
      <c r="LMF2159" s="60"/>
      <c r="LMG2159" s="60"/>
      <c r="LMH2159" s="60"/>
      <c r="LMI2159" s="60"/>
      <c r="LMJ2159" s="60"/>
      <c r="LMK2159" s="60"/>
      <c r="LML2159" s="60"/>
      <c r="LMM2159" s="60"/>
      <c r="LMN2159" s="60"/>
      <c r="LMO2159" s="60"/>
      <c r="LMP2159" s="60"/>
      <c r="LMQ2159" s="60"/>
      <c r="LMR2159" s="60"/>
      <c r="LMS2159" s="60"/>
      <c r="LMT2159" s="60"/>
      <c r="LMU2159" s="60"/>
      <c r="LMV2159" s="60"/>
      <c r="LMW2159" s="60"/>
      <c r="LMX2159" s="60"/>
      <c r="LMY2159" s="60"/>
      <c r="LMZ2159" s="60"/>
      <c r="LNA2159" s="60"/>
      <c r="LNB2159" s="60"/>
      <c r="LNC2159" s="60"/>
      <c r="LND2159" s="60"/>
      <c r="LNE2159" s="60"/>
      <c r="LNF2159" s="60"/>
      <c r="LNG2159" s="60"/>
      <c r="LNH2159" s="60"/>
      <c r="LNI2159" s="60"/>
      <c r="LNJ2159" s="60"/>
      <c r="LNK2159" s="60"/>
      <c r="LNL2159" s="60"/>
      <c r="LNM2159" s="60"/>
      <c r="LNN2159" s="60"/>
      <c r="LNO2159" s="60"/>
      <c r="LNP2159" s="60"/>
      <c r="LNQ2159" s="60"/>
      <c r="LNR2159" s="60"/>
      <c r="LNS2159" s="60"/>
      <c r="LNT2159" s="60"/>
      <c r="LNU2159" s="60"/>
      <c r="LNV2159" s="60"/>
      <c r="LNW2159" s="60"/>
      <c r="LNX2159" s="60"/>
      <c r="LNY2159" s="60"/>
      <c r="LNZ2159" s="60"/>
      <c r="LOA2159" s="60"/>
      <c r="LOB2159" s="60"/>
      <c r="LOC2159" s="60"/>
      <c r="LOD2159" s="60"/>
      <c r="LOE2159" s="60"/>
      <c r="LOF2159" s="60"/>
      <c r="LOG2159" s="60"/>
      <c r="LOH2159" s="60"/>
      <c r="LOI2159" s="60"/>
      <c r="LOJ2159" s="60"/>
      <c r="LOK2159" s="60"/>
      <c r="LOL2159" s="60"/>
      <c r="LOM2159" s="60"/>
      <c r="LON2159" s="60"/>
      <c r="LOO2159" s="60"/>
      <c r="LOP2159" s="60"/>
      <c r="LOQ2159" s="60"/>
      <c r="LOR2159" s="60"/>
      <c r="LOS2159" s="60"/>
      <c r="LOT2159" s="60"/>
      <c r="LOU2159" s="60"/>
      <c r="LOV2159" s="60"/>
      <c r="LOW2159" s="60"/>
      <c r="LOX2159" s="60"/>
      <c r="LOY2159" s="60"/>
      <c r="LOZ2159" s="60"/>
      <c r="LPA2159" s="60"/>
      <c r="LPB2159" s="60"/>
      <c r="LPC2159" s="60"/>
      <c r="LPD2159" s="60"/>
      <c r="LPE2159" s="60"/>
      <c r="LPF2159" s="60"/>
      <c r="LPG2159" s="60"/>
      <c r="LPH2159" s="60"/>
      <c r="LPI2159" s="60"/>
      <c r="LPJ2159" s="60"/>
      <c r="LPK2159" s="60"/>
      <c r="LPL2159" s="60"/>
      <c r="LPM2159" s="60"/>
      <c r="LPN2159" s="60"/>
      <c r="LPO2159" s="60"/>
      <c r="LPP2159" s="60"/>
      <c r="LPQ2159" s="60"/>
      <c r="LPR2159" s="60"/>
      <c r="LPS2159" s="60"/>
      <c r="LPT2159" s="60"/>
      <c r="LPU2159" s="60"/>
      <c r="LPV2159" s="60"/>
      <c r="LPW2159" s="60"/>
      <c r="LPX2159" s="60"/>
      <c r="LPY2159" s="60"/>
      <c r="LPZ2159" s="60"/>
      <c r="LQA2159" s="60"/>
      <c r="LQB2159" s="60"/>
      <c r="LQC2159" s="60"/>
      <c r="LQD2159" s="60"/>
      <c r="LQE2159" s="60"/>
      <c r="LQF2159" s="60"/>
      <c r="LQG2159" s="60"/>
      <c r="LQH2159" s="60"/>
      <c r="LQI2159" s="60"/>
      <c r="LQJ2159" s="60"/>
      <c r="LQK2159" s="60"/>
      <c r="LQL2159" s="60"/>
      <c r="LQM2159" s="60"/>
      <c r="LQN2159" s="60"/>
      <c r="LQO2159" s="60"/>
      <c r="LQP2159" s="60"/>
      <c r="LQQ2159" s="60"/>
      <c r="LQR2159" s="60"/>
      <c r="LQS2159" s="60"/>
      <c r="LQT2159" s="60"/>
      <c r="LQU2159" s="60"/>
      <c r="LQV2159" s="60"/>
      <c r="LQW2159" s="60"/>
      <c r="LQX2159" s="60"/>
      <c r="LQY2159" s="60"/>
      <c r="LQZ2159" s="60"/>
      <c r="LRA2159" s="60"/>
      <c r="LRB2159" s="60"/>
      <c r="LRC2159" s="60"/>
      <c r="LRD2159" s="60"/>
      <c r="LRE2159" s="60"/>
      <c r="LRF2159" s="60"/>
      <c r="LRG2159" s="60"/>
      <c r="LRH2159" s="60"/>
      <c r="LRI2159" s="60"/>
      <c r="LRJ2159" s="60"/>
      <c r="LRK2159" s="60"/>
      <c r="LRL2159" s="60"/>
      <c r="LRM2159" s="60"/>
      <c r="LRN2159" s="60"/>
      <c r="LRO2159" s="60"/>
      <c r="LRP2159" s="60"/>
      <c r="LRQ2159" s="60"/>
      <c r="LRR2159" s="60"/>
      <c r="LRS2159" s="60"/>
      <c r="LRT2159" s="60"/>
      <c r="LRU2159" s="60"/>
      <c r="LRV2159" s="60"/>
      <c r="LRW2159" s="60"/>
      <c r="LRX2159" s="60"/>
      <c r="LRY2159" s="60"/>
      <c r="LRZ2159" s="60"/>
      <c r="LSA2159" s="60"/>
      <c r="LSB2159" s="60"/>
      <c r="LSC2159" s="60"/>
      <c r="LSD2159" s="60"/>
      <c r="LSE2159" s="60"/>
      <c r="LSF2159" s="60"/>
      <c r="LSG2159" s="60"/>
      <c r="LSH2159" s="60"/>
      <c r="LSI2159" s="60"/>
      <c r="LSJ2159" s="60"/>
      <c r="LSK2159" s="60"/>
      <c r="LSL2159" s="60"/>
      <c r="LSM2159" s="60"/>
      <c r="LSN2159" s="60"/>
      <c r="LSO2159" s="60"/>
      <c r="LSP2159" s="60"/>
      <c r="LSQ2159" s="60"/>
      <c r="LSR2159" s="60"/>
      <c r="LSS2159" s="60"/>
      <c r="LST2159" s="60"/>
      <c r="LSU2159" s="60"/>
      <c r="LSV2159" s="60"/>
      <c r="LSW2159" s="60"/>
      <c r="LSX2159" s="60"/>
      <c r="LSY2159" s="60"/>
      <c r="LSZ2159" s="60"/>
      <c r="LTA2159" s="60"/>
      <c r="LTB2159" s="60"/>
      <c r="LTC2159" s="60"/>
      <c r="LTD2159" s="60"/>
      <c r="LTE2159" s="60"/>
      <c r="LTF2159" s="60"/>
      <c r="LTG2159" s="60"/>
      <c r="LTH2159" s="60"/>
      <c r="LTI2159" s="60"/>
      <c r="LTJ2159" s="60"/>
      <c r="LTK2159" s="60"/>
      <c r="LTL2159" s="60"/>
      <c r="LTM2159" s="60"/>
      <c r="LTN2159" s="60"/>
      <c r="LTO2159" s="60"/>
      <c r="LTP2159" s="60"/>
      <c r="LTQ2159" s="60"/>
      <c r="LTR2159" s="60"/>
      <c r="LTS2159" s="60"/>
      <c r="LTT2159" s="60"/>
      <c r="LTU2159" s="60"/>
      <c r="LTV2159" s="60"/>
      <c r="LTW2159" s="60"/>
      <c r="LTX2159" s="60"/>
      <c r="LTY2159" s="60"/>
      <c r="LTZ2159" s="60"/>
      <c r="LUA2159" s="60"/>
      <c r="LUB2159" s="60"/>
      <c r="LUC2159" s="60"/>
      <c r="LUD2159" s="60"/>
      <c r="LUE2159" s="60"/>
      <c r="LUF2159" s="60"/>
      <c r="LUG2159" s="60"/>
      <c r="LUH2159" s="60"/>
      <c r="LUI2159" s="60"/>
      <c r="LUJ2159" s="60"/>
      <c r="LUK2159" s="60"/>
      <c r="LUL2159" s="60"/>
      <c r="LUM2159" s="60"/>
      <c r="LUN2159" s="60"/>
      <c r="LUO2159" s="60"/>
      <c r="LUP2159" s="60"/>
      <c r="LUQ2159" s="60"/>
      <c r="LUR2159" s="60"/>
      <c r="LUS2159" s="60"/>
      <c r="LUT2159" s="60"/>
      <c r="LUU2159" s="60"/>
      <c r="LUV2159" s="60"/>
      <c r="LUW2159" s="60"/>
      <c r="LUX2159" s="60"/>
      <c r="LUY2159" s="60"/>
      <c r="LUZ2159" s="60"/>
      <c r="LVA2159" s="60"/>
      <c r="LVB2159" s="60"/>
      <c r="LVC2159" s="60"/>
      <c r="LVD2159" s="60"/>
      <c r="LVE2159" s="60"/>
      <c r="LVF2159" s="60"/>
      <c r="LVG2159" s="60"/>
      <c r="LVH2159" s="60"/>
      <c r="LVI2159" s="60"/>
      <c r="LVJ2159" s="60"/>
      <c r="LVK2159" s="60"/>
      <c r="LVL2159" s="60"/>
      <c r="LVM2159" s="60"/>
      <c r="LVN2159" s="60"/>
      <c r="LVO2159" s="60"/>
      <c r="LVP2159" s="60"/>
      <c r="LVQ2159" s="60"/>
      <c r="LVR2159" s="60"/>
      <c r="LVS2159" s="60"/>
      <c r="LVT2159" s="60"/>
      <c r="LVU2159" s="60"/>
      <c r="LVV2159" s="60"/>
      <c r="LVW2159" s="60"/>
      <c r="LVX2159" s="60"/>
      <c r="LVY2159" s="60"/>
      <c r="LVZ2159" s="60"/>
      <c r="LWA2159" s="60"/>
      <c r="LWB2159" s="60"/>
      <c r="LWC2159" s="60"/>
      <c r="LWD2159" s="60"/>
      <c r="LWE2159" s="60"/>
      <c r="LWF2159" s="60"/>
      <c r="LWG2159" s="60"/>
      <c r="LWH2159" s="60"/>
      <c r="LWI2159" s="60"/>
      <c r="LWJ2159" s="60"/>
      <c r="LWK2159" s="60"/>
      <c r="LWL2159" s="60"/>
      <c r="LWM2159" s="60"/>
      <c r="LWN2159" s="60"/>
      <c r="LWO2159" s="60"/>
      <c r="LWP2159" s="60"/>
      <c r="LWQ2159" s="60"/>
      <c r="LWR2159" s="60"/>
      <c r="LWS2159" s="60"/>
      <c r="LWT2159" s="60"/>
      <c r="LWU2159" s="60"/>
      <c r="LWV2159" s="60"/>
      <c r="LWW2159" s="60"/>
      <c r="LWX2159" s="60"/>
      <c r="LWY2159" s="60"/>
      <c r="LWZ2159" s="60"/>
      <c r="LXA2159" s="60"/>
      <c r="LXB2159" s="60"/>
      <c r="LXC2159" s="60"/>
      <c r="LXD2159" s="60"/>
      <c r="LXE2159" s="60"/>
      <c r="LXF2159" s="60"/>
      <c r="LXG2159" s="60"/>
      <c r="LXH2159" s="60"/>
      <c r="LXI2159" s="60"/>
      <c r="LXJ2159" s="60"/>
      <c r="LXK2159" s="60"/>
      <c r="LXL2159" s="60"/>
      <c r="LXM2159" s="60"/>
      <c r="LXN2159" s="60"/>
      <c r="LXO2159" s="60"/>
      <c r="LXP2159" s="60"/>
      <c r="LXQ2159" s="60"/>
      <c r="LXR2159" s="60"/>
      <c r="LXS2159" s="60"/>
      <c r="LXT2159" s="60"/>
      <c r="LXU2159" s="60"/>
      <c r="LXV2159" s="60"/>
      <c r="LXW2159" s="60"/>
      <c r="LXX2159" s="60"/>
      <c r="LXY2159" s="60"/>
      <c r="LXZ2159" s="60"/>
      <c r="LYA2159" s="60"/>
      <c r="LYB2159" s="60"/>
      <c r="LYC2159" s="60"/>
      <c r="LYD2159" s="60"/>
      <c r="LYE2159" s="60"/>
      <c r="LYF2159" s="60"/>
      <c r="LYG2159" s="60"/>
      <c r="LYH2159" s="60"/>
      <c r="LYI2159" s="60"/>
      <c r="LYJ2159" s="60"/>
      <c r="LYK2159" s="60"/>
      <c r="LYL2159" s="60"/>
      <c r="LYM2159" s="60"/>
      <c r="LYN2159" s="60"/>
      <c r="LYO2159" s="60"/>
      <c r="LYP2159" s="60"/>
      <c r="LYQ2159" s="60"/>
      <c r="LYR2159" s="60"/>
      <c r="LYS2159" s="60"/>
      <c r="LYT2159" s="60"/>
      <c r="LYU2159" s="60"/>
      <c r="LYV2159" s="60"/>
      <c r="LYW2159" s="60"/>
      <c r="LYX2159" s="60"/>
      <c r="LYY2159" s="60"/>
      <c r="LYZ2159" s="60"/>
      <c r="LZA2159" s="60"/>
      <c r="LZB2159" s="60"/>
      <c r="LZC2159" s="60"/>
      <c r="LZD2159" s="60"/>
      <c r="LZE2159" s="60"/>
      <c r="LZF2159" s="60"/>
      <c r="LZG2159" s="60"/>
      <c r="LZH2159" s="60"/>
      <c r="LZI2159" s="60"/>
      <c r="LZJ2159" s="60"/>
      <c r="LZK2159" s="60"/>
      <c r="LZL2159" s="60"/>
      <c r="LZM2159" s="60"/>
      <c r="LZN2159" s="60"/>
      <c r="LZO2159" s="60"/>
      <c r="LZP2159" s="60"/>
      <c r="LZQ2159" s="60"/>
      <c r="LZR2159" s="60"/>
      <c r="LZS2159" s="60"/>
      <c r="LZT2159" s="60"/>
      <c r="LZU2159" s="60"/>
      <c r="LZV2159" s="60"/>
      <c r="LZW2159" s="60"/>
      <c r="LZX2159" s="60"/>
      <c r="LZY2159" s="60"/>
      <c r="LZZ2159" s="60"/>
      <c r="MAA2159" s="60"/>
      <c r="MAB2159" s="60"/>
      <c r="MAC2159" s="60"/>
      <c r="MAD2159" s="60"/>
      <c r="MAE2159" s="60"/>
      <c r="MAF2159" s="60"/>
      <c r="MAG2159" s="60"/>
      <c r="MAH2159" s="60"/>
      <c r="MAI2159" s="60"/>
      <c r="MAJ2159" s="60"/>
      <c r="MAK2159" s="60"/>
      <c r="MAL2159" s="60"/>
      <c r="MAM2159" s="60"/>
      <c r="MAN2159" s="60"/>
      <c r="MAO2159" s="60"/>
      <c r="MAP2159" s="60"/>
      <c r="MAQ2159" s="60"/>
      <c r="MAR2159" s="60"/>
      <c r="MAS2159" s="60"/>
      <c r="MAT2159" s="60"/>
      <c r="MAU2159" s="60"/>
      <c r="MAV2159" s="60"/>
      <c r="MAW2159" s="60"/>
      <c r="MAX2159" s="60"/>
      <c r="MAY2159" s="60"/>
      <c r="MAZ2159" s="60"/>
      <c r="MBA2159" s="60"/>
      <c r="MBB2159" s="60"/>
      <c r="MBC2159" s="60"/>
      <c r="MBD2159" s="60"/>
      <c r="MBE2159" s="60"/>
      <c r="MBF2159" s="60"/>
      <c r="MBG2159" s="60"/>
      <c r="MBH2159" s="60"/>
      <c r="MBI2159" s="60"/>
      <c r="MBJ2159" s="60"/>
      <c r="MBK2159" s="60"/>
      <c r="MBL2159" s="60"/>
      <c r="MBM2159" s="60"/>
      <c r="MBN2159" s="60"/>
      <c r="MBO2159" s="60"/>
      <c r="MBP2159" s="60"/>
      <c r="MBQ2159" s="60"/>
      <c r="MBR2159" s="60"/>
      <c r="MBS2159" s="60"/>
      <c r="MBT2159" s="60"/>
      <c r="MBU2159" s="60"/>
      <c r="MBV2159" s="60"/>
      <c r="MBW2159" s="60"/>
      <c r="MBX2159" s="60"/>
      <c r="MBY2159" s="60"/>
      <c r="MBZ2159" s="60"/>
      <c r="MCA2159" s="60"/>
      <c r="MCB2159" s="60"/>
      <c r="MCC2159" s="60"/>
      <c r="MCD2159" s="60"/>
      <c r="MCE2159" s="60"/>
      <c r="MCF2159" s="60"/>
      <c r="MCG2159" s="60"/>
      <c r="MCH2159" s="60"/>
      <c r="MCI2159" s="60"/>
      <c r="MCJ2159" s="60"/>
      <c r="MCK2159" s="60"/>
      <c r="MCL2159" s="60"/>
      <c r="MCM2159" s="60"/>
      <c r="MCN2159" s="60"/>
      <c r="MCO2159" s="60"/>
      <c r="MCP2159" s="60"/>
      <c r="MCQ2159" s="60"/>
      <c r="MCR2159" s="60"/>
      <c r="MCS2159" s="60"/>
      <c r="MCT2159" s="60"/>
      <c r="MCU2159" s="60"/>
      <c r="MCV2159" s="60"/>
      <c r="MCW2159" s="60"/>
      <c r="MCX2159" s="60"/>
      <c r="MCY2159" s="60"/>
      <c r="MCZ2159" s="60"/>
      <c r="MDA2159" s="60"/>
      <c r="MDB2159" s="60"/>
      <c r="MDC2159" s="60"/>
      <c r="MDD2159" s="60"/>
      <c r="MDE2159" s="60"/>
      <c r="MDF2159" s="60"/>
      <c r="MDG2159" s="60"/>
      <c r="MDH2159" s="60"/>
      <c r="MDI2159" s="60"/>
      <c r="MDJ2159" s="60"/>
      <c r="MDK2159" s="60"/>
      <c r="MDL2159" s="60"/>
      <c r="MDM2159" s="60"/>
      <c r="MDN2159" s="60"/>
      <c r="MDO2159" s="60"/>
      <c r="MDP2159" s="60"/>
      <c r="MDQ2159" s="60"/>
      <c r="MDR2159" s="60"/>
      <c r="MDS2159" s="60"/>
      <c r="MDT2159" s="60"/>
      <c r="MDU2159" s="60"/>
      <c r="MDV2159" s="60"/>
      <c r="MDW2159" s="60"/>
      <c r="MDX2159" s="60"/>
      <c r="MDY2159" s="60"/>
      <c r="MDZ2159" s="60"/>
      <c r="MEA2159" s="60"/>
      <c r="MEB2159" s="60"/>
      <c r="MEC2159" s="60"/>
      <c r="MED2159" s="60"/>
      <c r="MEE2159" s="60"/>
      <c r="MEF2159" s="60"/>
      <c r="MEG2159" s="60"/>
      <c r="MEH2159" s="60"/>
      <c r="MEI2159" s="60"/>
      <c r="MEJ2159" s="60"/>
      <c r="MEK2159" s="60"/>
      <c r="MEL2159" s="60"/>
      <c r="MEM2159" s="60"/>
      <c r="MEN2159" s="60"/>
      <c r="MEO2159" s="60"/>
      <c r="MEP2159" s="60"/>
      <c r="MEQ2159" s="60"/>
      <c r="MER2159" s="60"/>
      <c r="MES2159" s="60"/>
      <c r="MET2159" s="60"/>
      <c r="MEU2159" s="60"/>
      <c r="MEV2159" s="60"/>
      <c r="MEW2159" s="60"/>
      <c r="MEX2159" s="60"/>
      <c r="MEY2159" s="60"/>
      <c r="MEZ2159" s="60"/>
      <c r="MFA2159" s="60"/>
      <c r="MFB2159" s="60"/>
      <c r="MFC2159" s="60"/>
      <c r="MFD2159" s="60"/>
      <c r="MFE2159" s="60"/>
      <c r="MFF2159" s="60"/>
      <c r="MFG2159" s="60"/>
      <c r="MFH2159" s="60"/>
      <c r="MFI2159" s="60"/>
      <c r="MFJ2159" s="60"/>
      <c r="MFK2159" s="60"/>
      <c r="MFL2159" s="60"/>
      <c r="MFM2159" s="60"/>
      <c r="MFN2159" s="60"/>
      <c r="MFO2159" s="60"/>
      <c r="MFP2159" s="60"/>
      <c r="MFQ2159" s="60"/>
      <c r="MFR2159" s="60"/>
      <c r="MFS2159" s="60"/>
      <c r="MFT2159" s="60"/>
      <c r="MFU2159" s="60"/>
      <c r="MFV2159" s="60"/>
      <c r="MFW2159" s="60"/>
      <c r="MFX2159" s="60"/>
      <c r="MFY2159" s="60"/>
      <c r="MFZ2159" s="60"/>
      <c r="MGA2159" s="60"/>
      <c r="MGB2159" s="60"/>
      <c r="MGC2159" s="60"/>
      <c r="MGD2159" s="60"/>
      <c r="MGE2159" s="60"/>
      <c r="MGF2159" s="60"/>
      <c r="MGG2159" s="60"/>
      <c r="MGH2159" s="60"/>
      <c r="MGI2159" s="60"/>
      <c r="MGJ2159" s="60"/>
      <c r="MGK2159" s="60"/>
      <c r="MGL2159" s="60"/>
      <c r="MGM2159" s="60"/>
      <c r="MGN2159" s="60"/>
      <c r="MGO2159" s="60"/>
      <c r="MGP2159" s="60"/>
      <c r="MGQ2159" s="60"/>
      <c r="MGR2159" s="60"/>
      <c r="MGS2159" s="60"/>
      <c r="MGT2159" s="60"/>
      <c r="MGU2159" s="60"/>
      <c r="MGV2159" s="60"/>
      <c r="MGW2159" s="60"/>
      <c r="MGX2159" s="60"/>
      <c r="MGY2159" s="60"/>
      <c r="MGZ2159" s="60"/>
      <c r="MHA2159" s="60"/>
      <c r="MHB2159" s="60"/>
      <c r="MHC2159" s="60"/>
      <c r="MHD2159" s="60"/>
      <c r="MHE2159" s="60"/>
      <c r="MHF2159" s="60"/>
      <c r="MHG2159" s="60"/>
      <c r="MHH2159" s="60"/>
      <c r="MHI2159" s="60"/>
      <c r="MHJ2159" s="60"/>
      <c r="MHK2159" s="60"/>
      <c r="MHL2159" s="60"/>
      <c r="MHM2159" s="60"/>
      <c r="MHN2159" s="60"/>
      <c r="MHO2159" s="60"/>
      <c r="MHP2159" s="60"/>
      <c r="MHQ2159" s="60"/>
      <c r="MHR2159" s="60"/>
      <c r="MHS2159" s="60"/>
      <c r="MHT2159" s="60"/>
      <c r="MHU2159" s="60"/>
      <c r="MHV2159" s="60"/>
      <c r="MHW2159" s="60"/>
      <c r="MHX2159" s="60"/>
      <c r="MHY2159" s="60"/>
      <c r="MHZ2159" s="60"/>
      <c r="MIA2159" s="60"/>
      <c r="MIB2159" s="60"/>
      <c r="MIC2159" s="60"/>
      <c r="MID2159" s="60"/>
      <c r="MIE2159" s="60"/>
      <c r="MIF2159" s="60"/>
      <c r="MIG2159" s="60"/>
      <c r="MIH2159" s="60"/>
      <c r="MII2159" s="60"/>
      <c r="MIJ2159" s="60"/>
      <c r="MIK2159" s="60"/>
      <c r="MIL2159" s="60"/>
      <c r="MIM2159" s="60"/>
      <c r="MIN2159" s="60"/>
      <c r="MIO2159" s="60"/>
      <c r="MIP2159" s="60"/>
      <c r="MIQ2159" s="60"/>
      <c r="MIR2159" s="60"/>
      <c r="MIS2159" s="60"/>
      <c r="MIT2159" s="60"/>
      <c r="MIU2159" s="60"/>
      <c r="MIV2159" s="60"/>
      <c r="MIW2159" s="60"/>
      <c r="MIX2159" s="60"/>
      <c r="MIY2159" s="60"/>
      <c r="MIZ2159" s="60"/>
      <c r="MJA2159" s="60"/>
      <c r="MJB2159" s="60"/>
      <c r="MJC2159" s="60"/>
      <c r="MJD2159" s="60"/>
      <c r="MJE2159" s="60"/>
      <c r="MJF2159" s="60"/>
      <c r="MJG2159" s="60"/>
      <c r="MJH2159" s="60"/>
      <c r="MJI2159" s="60"/>
      <c r="MJJ2159" s="60"/>
      <c r="MJK2159" s="60"/>
      <c r="MJL2159" s="60"/>
      <c r="MJM2159" s="60"/>
      <c r="MJN2159" s="60"/>
      <c r="MJO2159" s="60"/>
      <c r="MJP2159" s="60"/>
      <c r="MJQ2159" s="60"/>
      <c r="MJR2159" s="60"/>
      <c r="MJS2159" s="60"/>
      <c r="MJT2159" s="60"/>
      <c r="MJU2159" s="60"/>
      <c r="MJV2159" s="60"/>
      <c r="MJW2159" s="60"/>
      <c r="MJX2159" s="60"/>
      <c r="MJY2159" s="60"/>
      <c r="MJZ2159" s="60"/>
      <c r="MKA2159" s="60"/>
      <c r="MKB2159" s="60"/>
      <c r="MKC2159" s="60"/>
      <c r="MKD2159" s="60"/>
      <c r="MKE2159" s="60"/>
      <c r="MKF2159" s="60"/>
      <c r="MKG2159" s="60"/>
      <c r="MKH2159" s="60"/>
      <c r="MKI2159" s="60"/>
      <c r="MKJ2159" s="60"/>
      <c r="MKK2159" s="60"/>
      <c r="MKL2159" s="60"/>
      <c r="MKM2159" s="60"/>
      <c r="MKN2159" s="60"/>
      <c r="MKO2159" s="60"/>
      <c r="MKP2159" s="60"/>
      <c r="MKQ2159" s="60"/>
      <c r="MKR2159" s="60"/>
      <c r="MKS2159" s="60"/>
      <c r="MKT2159" s="60"/>
      <c r="MKU2159" s="60"/>
      <c r="MKV2159" s="60"/>
      <c r="MKW2159" s="60"/>
      <c r="MKX2159" s="60"/>
      <c r="MKY2159" s="60"/>
      <c r="MKZ2159" s="60"/>
      <c r="MLA2159" s="60"/>
      <c r="MLB2159" s="60"/>
      <c r="MLC2159" s="60"/>
      <c r="MLD2159" s="60"/>
      <c r="MLE2159" s="60"/>
      <c r="MLF2159" s="60"/>
      <c r="MLG2159" s="60"/>
      <c r="MLH2159" s="60"/>
      <c r="MLI2159" s="60"/>
      <c r="MLJ2159" s="60"/>
      <c r="MLK2159" s="60"/>
      <c r="MLL2159" s="60"/>
      <c r="MLM2159" s="60"/>
      <c r="MLN2159" s="60"/>
      <c r="MLO2159" s="60"/>
      <c r="MLP2159" s="60"/>
      <c r="MLQ2159" s="60"/>
      <c r="MLR2159" s="60"/>
      <c r="MLS2159" s="60"/>
      <c r="MLT2159" s="60"/>
      <c r="MLU2159" s="60"/>
      <c r="MLV2159" s="60"/>
      <c r="MLW2159" s="60"/>
      <c r="MLX2159" s="60"/>
      <c r="MLY2159" s="60"/>
      <c r="MLZ2159" s="60"/>
      <c r="MMA2159" s="60"/>
      <c r="MMB2159" s="60"/>
      <c r="MMC2159" s="60"/>
      <c r="MMD2159" s="60"/>
      <c r="MME2159" s="60"/>
      <c r="MMF2159" s="60"/>
      <c r="MMG2159" s="60"/>
      <c r="MMH2159" s="60"/>
      <c r="MMI2159" s="60"/>
      <c r="MMJ2159" s="60"/>
      <c r="MMK2159" s="60"/>
      <c r="MML2159" s="60"/>
      <c r="MMM2159" s="60"/>
      <c r="MMN2159" s="60"/>
      <c r="MMO2159" s="60"/>
      <c r="MMP2159" s="60"/>
      <c r="MMQ2159" s="60"/>
      <c r="MMR2159" s="60"/>
      <c r="MMS2159" s="60"/>
      <c r="MMT2159" s="60"/>
      <c r="MMU2159" s="60"/>
      <c r="MMV2159" s="60"/>
      <c r="MMW2159" s="60"/>
      <c r="MMX2159" s="60"/>
      <c r="MMY2159" s="60"/>
      <c r="MMZ2159" s="60"/>
      <c r="MNA2159" s="60"/>
      <c r="MNB2159" s="60"/>
      <c r="MNC2159" s="60"/>
      <c r="MND2159" s="60"/>
      <c r="MNE2159" s="60"/>
      <c r="MNF2159" s="60"/>
      <c r="MNG2159" s="60"/>
      <c r="MNH2159" s="60"/>
      <c r="MNI2159" s="60"/>
      <c r="MNJ2159" s="60"/>
      <c r="MNK2159" s="60"/>
      <c r="MNL2159" s="60"/>
      <c r="MNM2159" s="60"/>
      <c r="MNN2159" s="60"/>
      <c r="MNO2159" s="60"/>
      <c r="MNP2159" s="60"/>
      <c r="MNQ2159" s="60"/>
      <c r="MNR2159" s="60"/>
      <c r="MNS2159" s="60"/>
      <c r="MNT2159" s="60"/>
      <c r="MNU2159" s="60"/>
      <c r="MNV2159" s="60"/>
      <c r="MNW2159" s="60"/>
      <c r="MNX2159" s="60"/>
      <c r="MNY2159" s="60"/>
      <c r="MNZ2159" s="60"/>
      <c r="MOA2159" s="60"/>
      <c r="MOB2159" s="60"/>
      <c r="MOC2159" s="60"/>
      <c r="MOD2159" s="60"/>
      <c r="MOE2159" s="60"/>
      <c r="MOF2159" s="60"/>
      <c r="MOG2159" s="60"/>
      <c r="MOH2159" s="60"/>
      <c r="MOI2159" s="60"/>
      <c r="MOJ2159" s="60"/>
      <c r="MOK2159" s="60"/>
      <c r="MOL2159" s="60"/>
      <c r="MOM2159" s="60"/>
      <c r="MON2159" s="60"/>
      <c r="MOO2159" s="60"/>
      <c r="MOP2159" s="60"/>
      <c r="MOQ2159" s="60"/>
      <c r="MOR2159" s="60"/>
      <c r="MOS2159" s="60"/>
      <c r="MOT2159" s="60"/>
      <c r="MOU2159" s="60"/>
      <c r="MOV2159" s="60"/>
      <c r="MOW2159" s="60"/>
      <c r="MOX2159" s="60"/>
      <c r="MOY2159" s="60"/>
      <c r="MOZ2159" s="60"/>
      <c r="MPA2159" s="60"/>
      <c r="MPB2159" s="60"/>
      <c r="MPC2159" s="60"/>
      <c r="MPD2159" s="60"/>
      <c r="MPE2159" s="60"/>
      <c r="MPF2159" s="60"/>
      <c r="MPG2159" s="60"/>
      <c r="MPH2159" s="60"/>
      <c r="MPI2159" s="60"/>
      <c r="MPJ2159" s="60"/>
      <c r="MPK2159" s="60"/>
      <c r="MPL2159" s="60"/>
      <c r="MPM2159" s="60"/>
      <c r="MPN2159" s="60"/>
      <c r="MPO2159" s="60"/>
      <c r="MPP2159" s="60"/>
      <c r="MPQ2159" s="60"/>
      <c r="MPR2159" s="60"/>
      <c r="MPS2159" s="60"/>
      <c r="MPT2159" s="60"/>
      <c r="MPU2159" s="60"/>
      <c r="MPV2159" s="60"/>
      <c r="MPW2159" s="60"/>
      <c r="MPX2159" s="60"/>
      <c r="MPY2159" s="60"/>
      <c r="MPZ2159" s="60"/>
      <c r="MQA2159" s="60"/>
      <c r="MQB2159" s="60"/>
      <c r="MQC2159" s="60"/>
      <c r="MQD2159" s="60"/>
      <c r="MQE2159" s="60"/>
      <c r="MQF2159" s="60"/>
      <c r="MQG2159" s="60"/>
      <c r="MQH2159" s="60"/>
      <c r="MQI2159" s="60"/>
      <c r="MQJ2159" s="60"/>
      <c r="MQK2159" s="60"/>
      <c r="MQL2159" s="60"/>
      <c r="MQM2159" s="60"/>
      <c r="MQN2159" s="60"/>
      <c r="MQO2159" s="60"/>
      <c r="MQP2159" s="60"/>
      <c r="MQQ2159" s="60"/>
      <c r="MQR2159" s="60"/>
      <c r="MQS2159" s="60"/>
      <c r="MQT2159" s="60"/>
      <c r="MQU2159" s="60"/>
      <c r="MQV2159" s="60"/>
      <c r="MQW2159" s="60"/>
      <c r="MQX2159" s="60"/>
      <c r="MQY2159" s="60"/>
      <c r="MQZ2159" s="60"/>
      <c r="MRA2159" s="60"/>
      <c r="MRB2159" s="60"/>
      <c r="MRC2159" s="60"/>
      <c r="MRD2159" s="60"/>
      <c r="MRE2159" s="60"/>
      <c r="MRF2159" s="60"/>
      <c r="MRG2159" s="60"/>
      <c r="MRH2159" s="60"/>
      <c r="MRI2159" s="60"/>
      <c r="MRJ2159" s="60"/>
      <c r="MRK2159" s="60"/>
      <c r="MRL2159" s="60"/>
      <c r="MRM2159" s="60"/>
      <c r="MRN2159" s="60"/>
      <c r="MRO2159" s="60"/>
      <c r="MRP2159" s="60"/>
      <c r="MRQ2159" s="60"/>
      <c r="MRR2159" s="60"/>
      <c r="MRS2159" s="60"/>
      <c r="MRT2159" s="60"/>
      <c r="MRU2159" s="60"/>
      <c r="MRV2159" s="60"/>
      <c r="MRW2159" s="60"/>
      <c r="MRX2159" s="60"/>
      <c r="MRY2159" s="60"/>
      <c r="MRZ2159" s="60"/>
      <c r="MSA2159" s="60"/>
      <c r="MSB2159" s="60"/>
      <c r="MSC2159" s="60"/>
      <c r="MSD2159" s="60"/>
      <c r="MSE2159" s="60"/>
      <c r="MSF2159" s="60"/>
      <c r="MSG2159" s="60"/>
      <c r="MSH2159" s="60"/>
      <c r="MSI2159" s="60"/>
      <c r="MSJ2159" s="60"/>
      <c r="MSK2159" s="60"/>
      <c r="MSL2159" s="60"/>
      <c r="MSM2159" s="60"/>
      <c r="MSN2159" s="60"/>
      <c r="MSO2159" s="60"/>
      <c r="MSP2159" s="60"/>
      <c r="MSQ2159" s="60"/>
      <c r="MSR2159" s="60"/>
      <c r="MSS2159" s="60"/>
      <c r="MST2159" s="60"/>
      <c r="MSU2159" s="60"/>
      <c r="MSV2159" s="60"/>
      <c r="MSW2159" s="60"/>
      <c r="MSX2159" s="60"/>
      <c r="MSY2159" s="60"/>
      <c r="MSZ2159" s="60"/>
      <c r="MTA2159" s="60"/>
      <c r="MTB2159" s="60"/>
      <c r="MTC2159" s="60"/>
      <c r="MTD2159" s="60"/>
      <c r="MTE2159" s="60"/>
      <c r="MTF2159" s="60"/>
      <c r="MTG2159" s="60"/>
      <c r="MTH2159" s="60"/>
      <c r="MTI2159" s="60"/>
      <c r="MTJ2159" s="60"/>
      <c r="MTK2159" s="60"/>
      <c r="MTL2159" s="60"/>
      <c r="MTM2159" s="60"/>
      <c r="MTN2159" s="60"/>
      <c r="MTO2159" s="60"/>
      <c r="MTP2159" s="60"/>
      <c r="MTQ2159" s="60"/>
      <c r="MTR2159" s="60"/>
      <c r="MTS2159" s="60"/>
      <c r="MTT2159" s="60"/>
      <c r="MTU2159" s="60"/>
      <c r="MTV2159" s="60"/>
      <c r="MTW2159" s="60"/>
      <c r="MTX2159" s="60"/>
      <c r="MTY2159" s="60"/>
      <c r="MTZ2159" s="60"/>
      <c r="MUA2159" s="60"/>
      <c r="MUB2159" s="60"/>
      <c r="MUC2159" s="60"/>
      <c r="MUD2159" s="60"/>
      <c r="MUE2159" s="60"/>
      <c r="MUF2159" s="60"/>
      <c r="MUG2159" s="60"/>
      <c r="MUH2159" s="60"/>
      <c r="MUI2159" s="60"/>
      <c r="MUJ2159" s="60"/>
      <c r="MUK2159" s="60"/>
      <c r="MUL2159" s="60"/>
      <c r="MUM2159" s="60"/>
      <c r="MUN2159" s="60"/>
      <c r="MUO2159" s="60"/>
      <c r="MUP2159" s="60"/>
      <c r="MUQ2159" s="60"/>
      <c r="MUR2159" s="60"/>
      <c r="MUS2159" s="60"/>
      <c r="MUT2159" s="60"/>
      <c r="MUU2159" s="60"/>
      <c r="MUV2159" s="60"/>
      <c r="MUW2159" s="60"/>
      <c r="MUX2159" s="60"/>
      <c r="MUY2159" s="60"/>
      <c r="MUZ2159" s="60"/>
      <c r="MVA2159" s="60"/>
      <c r="MVB2159" s="60"/>
      <c r="MVC2159" s="60"/>
      <c r="MVD2159" s="60"/>
      <c r="MVE2159" s="60"/>
      <c r="MVF2159" s="60"/>
      <c r="MVG2159" s="60"/>
      <c r="MVH2159" s="60"/>
      <c r="MVI2159" s="60"/>
      <c r="MVJ2159" s="60"/>
      <c r="MVK2159" s="60"/>
      <c r="MVL2159" s="60"/>
      <c r="MVM2159" s="60"/>
      <c r="MVN2159" s="60"/>
      <c r="MVO2159" s="60"/>
      <c r="MVP2159" s="60"/>
      <c r="MVQ2159" s="60"/>
      <c r="MVR2159" s="60"/>
      <c r="MVS2159" s="60"/>
      <c r="MVT2159" s="60"/>
      <c r="MVU2159" s="60"/>
      <c r="MVV2159" s="60"/>
      <c r="MVW2159" s="60"/>
      <c r="MVX2159" s="60"/>
      <c r="MVY2159" s="60"/>
      <c r="MVZ2159" s="60"/>
      <c r="MWA2159" s="60"/>
      <c r="MWB2159" s="60"/>
      <c r="MWC2159" s="60"/>
      <c r="MWD2159" s="60"/>
      <c r="MWE2159" s="60"/>
      <c r="MWF2159" s="60"/>
      <c r="MWG2159" s="60"/>
      <c r="MWH2159" s="60"/>
      <c r="MWI2159" s="60"/>
      <c r="MWJ2159" s="60"/>
      <c r="MWK2159" s="60"/>
      <c r="MWL2159" s="60"/>
      <c r="MWM2159" s="60"/>
      <c r="MWN2159" s="60"/>
      <c r="MWO2159" s="60"/>
      <c r="MWP2159" s="60"/>
      <c r="MWQ2159" s="60"/>
      <c r="MWR2159" s="60"/>
      <c r="MWS2159" s="60"/>
      <c r="MWT2159" s="60"/>
      <c r="MWU2159" s="60"/>
      <c r="MWV2159" s="60"/>
      <c r="MWW2159" s="60"/>
      <c r="MWX2159" s="60"/>
      <c r="MWY2159" s="60"/>
      <c r="MWZ2159" s="60"/>
      <c r="MXA2159" s="60"/>
      <c r="MXB2159" s="60"/>
      <c r="MXC2159" s="60"/>
      <c r="MXD2159" s="60"/>
      <c r="MXE2159" s="60"/>
      <c r="MXF2159" s="60"/>
      <c r="MXG2159" s="60"/>
      <c r="MXH2159" s="60"/>
      <c r="MXI2159" s="60"/>
      <c r="MXJ2159" s="60"/>
      <c r="MXK2159" s="60"/>
      <c r="MXL2159" s="60"/>
      <c r="MXM2159" s="60"/>
      <c r="MXN2159" s="60"/>
      <c r="MXO2159" s="60"/>
      <c r="MXP2159" s="60"/>
      <c r="MXQ2159" s="60"/>
      <c r="MXR2159" s="60"/>
      <c r="MXS2159" s="60"/>
      <c r="MXT2159" s="60"/>
      <c r="MXU2159" s="60"/>
      <c r="MXV2159" s="60"/>
      <c r="MXW2159" s="60"/>
      <c r="MXX2159" s="60"/>
      <c r="MXY2159" s="60"/>
      <c r="MXZ2159" s="60"/>
      <c r="MYA2159" s="60"/>
      <c r="MYB2159" s="60"/>
      <c r="MYC2159" s="60"/>
      <c r="MYD2159" s="60"/>
      <c r="MYE2159" s="60"/>
      <c r="MYF2159" s="60"/>
      <c r="MYG2159" s="60"/>
      <c r="MYH2159" s="60"/>
      <c r="MYI2159" s="60"/>
      <c r="MYJ2159" s="60"/>
      <c r="MYK2159" s="60"/>
      <c r="MYL2159" s="60"/>
      <c r="MYM2159" s="60"/>
      <c r="MYN2159" s="60"/>
      <c r="MYO2159" s="60"/>
      <c r="MYP2159" s="60"/>
      <c r="MYQ2159" s="60"/>
      <c r="MYR2159" s="60"/>
      <c r="MYS2159" s="60"/>
      <c r="MYT2159" s="60"/>
      <c r="MYU2159" s="60"/>
      <c r="MYV2159" s="60"/>
      <c r="MYW2159" s="60"/>
      <c r="MYX2159" s="60"/>
      <c r="MYY2159" s="60"/>
      <c r="MYZ2159" s="60"/>
      <c r="MZA2159" s="60"/>
      <c r="MZB2159" s="60"/>
      <c r="MZC2159" s="60"/>
      <c r="MZD2159" s="60"/>
      <c r="MZE2159" s="60"/>
      <c r="MZF2159" s="60"/>
      <c r="MZG2159" s="60"/>
      <c r="MZH2159" s="60"/>
      <c r="MZI2159" s="60"/>
      <c r="MZJ2159" s="60"/>
      <c r="MZK2159" s="60"/>
      <c r="MZL2159" s="60"/>
      <c r="MZM2159" s="60"/>
      <c r="MZN2159" s="60"/>
      <c r="MZO2159" s="60"/>
      <c r="MZP2159" s="60"/>
      <c r="MZQ2159" s="60"/>
      <c r="MZR2159" s="60"/>
      <c r="MZS2159" s="60"/>
      <c r="MZT2159" s="60"/>
      <c r="MZU2159" s="60"/>
      <c r="MZV2159" s="60"/>
      <c r="MZW2159" s="60"/>
      <c r="MZX2159" s="60"/>
      <c r="MZY2159" s="60"/>
      <c r="MZZ2159" s="60"/>
      <c r="NAA2159" s="60"/>
      <c r="NAB2159" s="60"/>
      <c r="NAC2159" s="60"/>
      <c r="NAD2159" s="60"/>
      <c r="NAE2159" s="60"/>
      <c r="NAF2159" s="60"/>
      <c r="NAG2159" s="60"/>
      <c r="NAH2159" s="60"/>
      <c r="NAI2159" s="60"/>
      <c r="NAJ2159" s="60"/>
      <c r="NAK2159" s="60"/>
      <c r="NAL2159" s="60"/>
      <c r="NAM2159" s="60"/>
      <c r="NAN2159" s="60"/>
      <c r="NAO2159" s="60"/>
      <c r="NAP2159" s="60"/>
      <c r="NAQ2159" s="60"/>
      <c r="NAR2159" s="60"/>
      <c r="NAS2159" s="60"/>
      <c r="NAT2159" s="60"/>
      <c r="NAU2159" s="60"/>
      <c r="NAV2159" s="60"/>
      <c r="NAW2159" s="60"/>
      <c r="NAX2159" s="60"/>
      <c r="NAY2159" s="60"/>
      <c r="NAZ2159" s="60"/>
      <c r="NBA2159" s="60"/>
      <c r="NBB2159" s="60"/>
      <c r="NBC2159" s="60"/>
      <c r="NBD2159" s="60"/>
      <c r="NBE2159" s="60"/>
      <c r="NBF2159" s="60"/>
      <c r="NBG2159" s="60"/>
      <c r="NBH2159" s="60"/>
      <c r="NBI2159" s="60"/>
      <c r="NBJ2159" s="60"/>
      <c r="NBK2159" s="60"/>
      <c r="NBL2159" s="60"/>
      <c r="NBM2159" s="60"/>
      <c r="NBN2159" s="60"/>
      <c r="NBO2159" s="60"/>
      <c r="NBP2159" s="60"/>
      <c r="NBQ2159" s="60"/>
      <c r="NBR2159" s="60"/>
      <c r="NBS2159" s="60"/>
      <c r="NBT2159" s="60"/>
      <c r="NBU2159" s="60"/>
      <c r="NBV2159" s="60"/>
      <c r="NBW2159" s="60"/>
      <c r="NBX2159" s="60"/>
      <c r="NBY2159" s="60"/>
      <c r="NBZ2159" s="60"/>
      <c r="NCA2159" s="60"/>
      <c r="NCB2159" s="60"/>
      <c r="NCC2159" s="60"/>
      <c r="NCD2159" s="60"/>
      <c r="NCE2159" s="60"/>
      <c r="NCF2159" s="60"/>
      <c r="NCG2159" s="60"/>
      <c r="NCH2159" s="60"/>
      <c r="NCI2159" s="60"/>
      <c r="NCJ2159" s="60"/>
      <c r="NCK2159" s="60"/>
      <c r="NCL2159" s="60"/>
      <c r="NCM2159" s="60"/>
      <c r="NCN2159" s="60"/>
      <c r="NCO2159" s="60"/>
      <c r="NCP2159" s="60"/>
      <c r="NCQ2159" s="60"/>
      <c r="NCR2159" s="60"/>
      <c r="NCS2159" s="60"/>
      <c r="NCT2159" s="60"/>
      <c r="NCU2159" s="60"/>
      <c r="NCV2159" s="60"/>
      <c r="NCW2159" s="60"/>
      <c r="NCX2159" s="60"/>
      <c r="NCY2159" s="60"/>
      <c r="NCZ2159" s="60"/>
      <c r="NDA2159" s="60"/>
      <c r="NDB2159" s="60"/>
      <c r="NDC2159" s="60"/>
      <c r="NDD2159" s="60"/>
      <c r="NDE2159" s="60"/>
      <c r="NDF2159" s="60"/>
      <c r="NDG2159" s="60"/>
      <c r="NDH2159" s="60"/>
      <c r="NDI2159" s="60"/>
      <c r="NDJ2159" s="60"/>
      <c r="NDK2159" s="60"/>
      <c r="NDL2159" s="60"/>
      <c r="NDM2159" s="60"/>
      <c r="NDN2159" s="60"/>
      <c r="NDO2159" s="60"/>
      <c r="NDP2159" s="60"/>
      <c r="NDQ2159" s="60"/>
      <c r="NDR2159" s="60"/>
      <c r="NDS2159" s="60"/>
      <c r="NDT2159" s="60"/>
      <c r="NDU2159" s="60"/>
      <c r="NDV2159" s="60"/>
      <c r="NDW2159" s="60"/>
      <c r="NDX2159" s="60"/>
      <c r="NDY2159" s="60"/>
      <c r="NDZ2159" s="60"/>
      <c r="NEA2159" s="60"/>
      <c r="NEB2159" s="60"/>
      <c r="NEC2159" s="60"/>
      <c r="NED2159" s="60"/>
      <c r="NEE2159" s="60"/>
      <c r="NEF2159" s="60"/>
      <c r="NEG2159" s="60"/>
      <c r="NEH2159" s="60"/>
      <c r="NEI2159" s="60"/>
      <c r="NEJ2159" s="60"/>
      <c r="NEK2159" s="60"/>
      <c r="NEL2159" s="60"/>
      <c r="NEM2159" s="60"/>
      <c r="NEN2159" s="60"/>
      <c r="NEO2159" s="60"/>
      <c r="NEP2159" s="60"/>
      <c r="NEQ2159" s="60"/>
      <c r="NER2159" s="60"/>
      <c r="NES2159" s="60"/>
      <c r="NET2159" s="60"/>
      <c r="NEU2159" s="60"/>
      <c r="NEV2159" s="60"/>
      <c r="NEW2159" s="60"/>
      <c r="NEX2159" s="60"/>
      <c r="NEY2159" s="60"/>
      <c r="NEZ2159" s="60"/>
      <c r="NFA2159" s="60"/>
      <c r="NFB2159" s="60"/>
      <c r="NFC2159" s="60"/>
      <c r="NFD2159" s="60"/>
      <c r="NFE2159" s="60"/>
      <c r="NFF2159" s="60"/>
      <c r="NFG2159" s="60"/>
      <c r="NFH2159" s="60"/>
      <c r="NFI2159" s="60"/>
      <c r="NFJ2159" s="60"/>
      <c r="NFK2159" s="60"/>
      <c r="NFL2159" s="60"/>
      <c r="NFM2159" s="60"/>
      <c r="NFN2159" s="60"/>
      <c r="NFO2159" s="60"/>
      <c r="NFP2159" s="60"/>
      <c r="NFQ2159" s="60"/>
      <c r="NFR2159" s="60"/>
      <c r="NFS2159" s="60"/>
      <c r="NFT2159" s="60"/>
      <c r="NFU2159" s="60"/>
      <c r="NFV2159" s="60"/>
      <c r="NFW2159" s="60"/>
      <c r="NFX2159" s="60"/>
      <c r="NFY2159" s="60"/>
      <c r="NFZ2159" s="60"/>
      <c r="NGA2159" s="60"/>
      <c r="NGB2159" s="60"/>
      <c r="NGC2159" s="60"/>
      <c r="NGD2159" s="60"/>
      <c r="NGE2159" s="60"/>
      <c r="NGF2159" s="60"/>
      <c r="NGG2159" s="60"/>
      <c r="NGH2159" s="60"/>
      <c r="NGI2159" s="60"/>
      <c r="NGJ2159" s="60"/>
      <c r="NGK2159" s="60"/>
      <c r="NGL2159" s="60"/>
      <c r="NGM2159" s="60"/>
      <c r="NGN2159" s="60"/>
      <c r="NGO2159" s="60"/>
      <c r="NGP2159" s="60"/>
      <c r="NGQ2159" s="60"/>
      <c r="NGR2159" s="60"/>
      <c r="NGS2159" s="60"/>
      <c r="NGT2159" s="60"/>
      <c r="NGU2159" s="60"/>
      <c r="NGV2159" s="60"/>
      <c r="NGW2159" s="60"/>
      <c r="NGX2159" s="60"/>
      <c r="NGY2159" s="60"/>
      <c r="NGZ2159" s="60"/>
      <c r="NHA2159" s="60"/>
      <c r="NHB2159" s="60"/>
      <c r="NHC2159" s="60"/>
      <c r="NHD2159" s="60"/>
      <c r="NHE2159" s="60"/>
      <c r="NHF2159" s="60"/>
      <c r="NHG2159" s="60"/>
      <c r="NHH2159" s="60"/>
      <c r="NHI2159" s="60"/>
      <c r="NHJ2159" s="60"/>
      <c r="NHK2159" s="60"/>
      <c r="NHL2159" s="60"/>
      <c r="NHM2159" s="60"/>
      <c r="NHN2159" s="60"/>
      <c r="NHO2159" s="60"/>
      <c r="NHP2159" s="60"/>
      <c r="NHQ2159" s="60"/>
      <c r="NHR2159" s="60"/>
      <c r="NHS2159" s="60"/>
      <c r="NHT2159" s="60"/>
      <c r="NHU2159" s="60"/>
      <c r="NHV2159" s="60"/>
      <c r="NHW2159" s="60"/>
      <c r="NHX2159" s="60"/>
      <c r="NHY2159" s="60"/>
      <c r="NHZ2159" s="60"/>
      <c r="NIA2159" s="60"/>
      <c r="NIB2159" s="60"/>
      <c r="NIC2159" s="60"/>
      <c r="NID2159" s="60"/>
      <c r="NIE2159" s="60"/>
      <c r="NIF2159" s="60"/>
      <c r="NIG2159" s="60"/>
      <c r="NIH2159" s="60"/>
      <c r="NII2159" s="60"/>
      <c r="NIJ2159" s="60"/>
      <c r="NIK2159" s="60"/>
      <c r="NIL2159" s="60"/>
      <c r="NIM2159" s="60"/>
      <c r="NIN2159" s="60"/>
      <c r="NIO2159" s="60"/>
      <c r="NIP2159" s="60"/>
      <c r="NIQ2159" s="60"/>
      <c r="NIR2159" s="60"/>
      <c r="NIS2159" s="60"/>
      <c r="NIT2159" s="60"/>
      <c r="NIU2159" s="60"/>
      <c r="NIV2159" s="60"/>
      <c r="NIW2159" s="60"/>
      <c r="NIX2159" s="60"/>
      <c r="NIY2159" s="60"/>
      <c r="NIZ2159" s="60"/>
      <c r="NJA2159" s="60"/>
      <c r="NJB2159" s="60"/>
      <c r="NJC2159" s="60"/>
      <c r="NJD2159" s="60"/>
      <c r="NJE2159" s="60"/>
      <c r="NJF2159" s="60"/>
      <c r="NJG2159" s="60"/>
      <c r="NJH2159" s="60"/>
      <c r="NJI2159" s="60"/>
      <c r="NJJ2159" s="60"/>
      <c r="NJK2159" s="60"/>
      <c r="NJL2159" s="60"/>
      <c r="NJM2159" s="60"/>
      <c r="NJN2159" s="60"/>
      <c r="NJO2159" s="60"/>
      <c r="NJP2159" s="60"/>
      <c r="NJQ2159" s="60"/>
      <c r="NJR2159" s="60"/>
      <c r="NJS2159" s="60"/>
      <c r="NJT2159" s="60"/>
      <c r="NJU2159" s="60"/>
      <c r="NJV2159" s="60"/>
      <c r="NJW2159" s="60"/>
      <c r="NJX2159" s="60"/>
      <c r="NJY2159" s="60"/>
      <c r="NJZ2159" s="60"/>
      <c r="NKA2159" s="60"/>
      <c r="NKB2159" s="60"/>
      <c r="NKC2159" s="60"/>
      <c r="NKD2159" s="60"/>
      <c r="NKE2159" s="60"/>
      <c r="NKF2159" s="60"/>
      <c r="NKG2159" s="60"/>
      <c r="NKH2159" s="60"/>
      <c r="NKI2159" s="60"/>
      <c r="NKJ2159" s="60"/>
      <c r="NKK2159" s="60"/>
      <c r="NKL2159" s="60"/>
      <c r="NKM2159" s="60"/>
      <c r="NKN2159" s="60"/>
      <c r="NKO2159" s="60"/>
      <c r="NKP2159" s="60"/>
      <c r="NKQ2159" s="60"/>
      <c r="NKR2159" s="60"/>
      <c r="NKS2159" s="60"/>
      <c r="NKT2159" s="60"/>
      <c r="NKU2159" s="60"/>
      <c r="NKV2159" s="60"/>
      <c r="NKW2159" s="60"/>
      <c r="NKX2159" s="60"/>
      <c r="NKY2159" s="60"/>
      <c r="NKZ2159" s="60"/>
      <c r="NLA2159" s="60"/>
      <c r="NLB2159" s="60"/>
      <c r="NLC2159" s="60"/>
      <c r="NLD2159" s="60"/>
      <c r="NLE2159" s="60"/>
      <c r="NLF2159" s="60"/>
      <c r="NLG2159" s="60"/>
      <c r="NLH2159" s="60"/>
      <c r="NLI2159" s="60"/>
      <c r="NLJ2159" s="60"/>
      <c r="NLK2159" s="60"/>
      <c r="NLL2159" s="60"/>
      <c r="NLM2159" s="60"/>
      <c r="NLN2159" s="60"/>
      <c r="NLO2159" s="60"/>
      <c r="NLP2159" s="60"/>
      <c r="NLQ2159" s="60"/>
      <c r="NLR2159" s="60"/>
      <c r="NLS2159" s="60"/>
      <c r="NLT2159" s="60"/>
      <c r="NLU2159" s="60"/>
      <c r="NLV2159" s="60"/>
      <c r="NLW2159" s="60"/>
      <c r="NLX2159" s="60"/>
      <c r="NLY2159" s="60"/>
      <c r="NLZ2159" s="60"/>
      <c r="NMA2159" s="60"/>
      <c r="NMB2159" s="60"/>
      <c r="NMC2159" s="60"/>
      <c r="NMD2159" s="60"/>
      <c r="NME2159" s="60"/>
      <c r="NMF2159" s="60"/>
      <c r="NMG2159" s="60"/>
      <c r="NMH2159" s="60"/>
      <c r="NMI2159" s="60"/>
      <c r="NMJ2159" s="60"/>
      <c r="NMK2159" s="60"/>
      <c r="NML2159" s="60"/>
      <c r="NMM2159" s="60"/>
      <c r="NMN2159" s="60"/>
      <c r="NMO2159" s="60"/>
      <c r="NMP2159" s="60"/>
      <c r="NMQ2159" s="60"/>
      <c r="NMR2159" s="60"/>
      <c r="NMS2159" s="60"/>
      <c r="NMT2159" s="60"/>
      <c r="NMU2159" s="60"/>
      <c r="NMV2159" s="60"/>
      <c r="NMW2159" s="60"/>
      <c r="NMX2159" s="60"/>
      <c r="NMY2159" s="60"/>
      <c r="NMZ2159" s="60"/>
      <c r="NNA2159" s="60"/>
      <c r="NNB2159" s="60"/>
      <c r="NNC2159" s="60"/>
      <c r="NND2159" s="60"/>
      <c r="NNE2159" s="60"/>
      <c r="NNF2159" s="60"/>
      <c r="NNG2159" s="60"/>
      <c r="NNH2159" s="60"/>
      <c r="NNI2159" s="60"/>
      <c r="NNJ2159" s="60"/>
      <c r="NNK2159" s="60"/>
      <c r="NNL2159" s="60"/>
      <c r="NNM2159" s="60"/>
      <c r="NNN2159" s="60"/>
      <c r="NNO2159" s="60"/>
      <c r="NNP2159" s="60"/>
      <c r="NNQ2159" s="60"/>
      <c r="NNR2159" s="60"/>
      <c r="NNS2159" s="60"/>
      <c r="NNT2159" s="60"/>
      <c r="NNU2159" s="60"/>
      <c r="NNV2159" s="60"/>
      <c r="NNW2159" s="60"/>
      <c r="NNX2159" s="60"/>
      <c r="NNY2159" s="60"/>
      <c r="NNZ2159" s="60"/>
      <c r="NOA2159" s="60"/>
      <c r="NOB2159" s="60"/>
      <c r="NOC2159" s="60"/>
      <c r="NOD2159" s="60"/>
      <c r="NOE2159" s="60"/>
      <c r="NOF2159" s="60"/>
      <c r="NOG2159" s="60"/>
      <c r="NOH2159" s="60"/>
      <c r="NOI2159" s="60"/>
      <c r="NOJ2159" s="60"/>
      <c r="NOK2159" s="60"/>
      <c r="NOL2159" s="60"/>
      <c r="NOM2159" s="60"/>
      <c r="NON2159" s="60"/>
      <c r="NOO2159" s="60"/>
      <c r="NOP2159" s="60"/>
      <c r="NOQ2159" s="60"/>
      <c r="NOR2159" s="60"/>
      <c r="NOS2159" s="60"/>
      <c r="NOT2159" s="60"/>
      <c r="NOU2159" s="60"/>
      <c r="NOV2159" s="60"/>
      <c r="NOW2159" s="60"/>
      <c r="NOX2159" s="60"/>
      <c r="NOY2159" s="60"/>
      <c r="NOZ2159" s="60"/>
      <c r="NPA2159" s="60"/>
      <c r="NPB2159" s="60"/>
      <c r="NPC2159" s="60"/>
      <c r="NPD2159" s="60"/>
      <c r="NPE2159" s="60"/>
      <c r="NPF2159" s="60"/>
      <c r="NPG2159" s="60"/>
      <c r="NPH2159" s="60"/>
      <c r="NPI2159" s="60"/>
      <c r="NPJ2159" s="60"/>
      <c r="NPK2159" s="60"/>
      <c r="NPL2159" s="60"/>
      <c r="NPM2159" s="60"/>
      <c r="NPN2159" s="60"/>
      <c r="NPO2159" s="60"/>
      <c r="NPP2159" s="60"/>
      <c r="NPQ2159" s="60"/>
      <c r="NPR2159" s="60"/>
      <c r="NPS2159" s="60"/>
      <c r="NPT2159" s="60"/>
      <c r="NPU2159" s="60"/>
      <c r="NPV2159" s="60"/>
      <c r="NPW2159" s="60"/>
      <c r="NPX2159" s="60"/>
      <c r="NPY2159" s="60"/>
      <c r="NPZ2159" s="60"/>
      <c r="NQA2159" s="60"/>
      <c r="NQB2159" s="60"/>
      <c r="NQC2159" s="60"/>
      <c r="NQD2159" s="60"/>
      <c r="NQE2159" s="60"/>
      <c r="NQF2159" s="60"/>
      <c r="NQG2159" s="60"/>
      <c r="NQH2159" s="60"/>
      <c r="NQI2159" s="60"/>
      <c r="NQJ2159" s="60"/>
      <c r="NQK2159" s="60"/>
      <c r="NQL2159" s="60"/>
      <c r="NQM2159" s="60"/>
      <c r="NQN2159" s="60"/>
      <c r="NQO2159" s="60"/>
      <c r="NQP2159" s="60"/>
      <c r="NQQ2159" s="60"/>
      <c r="NQR2159" s="60"/>
      <c r="NQS2159" s="60"/>
      <c r="NQT2159" s="60"/>
      <c r="NQU2159" s="60"/>
      <c r="NQV2159" s="60"/>
      <c r="NQW2159" s="60"/>
      <c r="NQX2159" s="60"/>
      <c r="NQY2159" s="60"/>
      <c r="NQZ2159" s="60"/>
      <c r="NRA2159" s="60"/>
      <c r="NRB2159" s="60"/>
      <c r="NRC2159" s="60"/>
      <c r="NRD2159" s="60"/>
      <c r="NRE2159" s="60"/>
      <c r="NRF2159" s="60"/>
      <c r="NRG2159" s="60"/>
      <c r="NRH2159" s="60"/>
      <c r="NRI2159" s="60"/>
      <c r="NRJ2159" s="60"/>
      <c r="NRK2159" s="60"/>
      <c r="NRL2159" s="60"/>
      <c r="NRM2159" s="60"/>
      <c r="NRN2159" s="60"/>
      <c r="NRO2159" s="60"/>
      <c r="NRP2159" s="60"/>
      <c r="NRQ2159" s="60"/>
      <c r="NRR2159" s="60"/>
      <c r="NRS2159" s="60"/>
      <c r="NRT2159" s="60"/>
      <c r="NRU2159" s="60"/>
      <c r="NRV2159" s="60"/>
      <c r="NRW2159" s="60"/>
      <c r="NRX2159" s="60"/>
      <c r="NRY2159" s="60"/>
      <c r="NRZ2159" s="60"/>
      <c r="NSA2159" s="60"/>
      <c r="NSB2159" s="60"/>
      <c r="NSC2159" s="60"/>
      <c r="NSD2159" s="60"/>
      <c r="NSE2159" s="60"/>
      <c r="NSF2159" s="60"/>
      <c r="NSG2159" s="60"/>
      <c r="NSH2159" s="60"/>
      <c r="NSI2159" s="60"/>
      <c r="NSJ2159" s="60"/>
      <c r="NSK2159" s="60"/>
      <c r="NSL2159" s="60"/>
      <c r="NSM2159" s="60"/>
      <c r="NSN2159" s="60"/>
      <c r="NSO2159" s="60"/>
      <c r="NSP2159" s="60"/>
      <c r="NSQ2159" s="60"/>
      <c r="NSR2159" s="60"/>
      <c r="NSS2159" s="60"/>
      <c r="NST2159" s="60"/>
      <c r="NSU2159" s="60"/>
      <c r="NSV2159" s="60"/>
      <c r="NSW2159" s="60"/>
      <c r="NSX2159" s="60"/>
      <c r="NSY2159" s="60"/>
      <c r="NSZ2159" s="60"/>
      <c r="NTA2159" s="60"/>
      <c r="NTB2159" s="60"/>
      <c r="NTC2159" s="60"/>
      <c r="NTD2159" s="60"/>
      <c r="NTE2159" s="60"/>
      <c r="NTF2159" s="60"/>
      <c r="NTG2159" s="60"/>
      <c r="NTH2159" s="60"/>
      <c r="NTI2159" s="60"/>
      <c r="NTJ2159" s="60"/>
      <c r="NTK2159" s="60"/>
      <c r="NTL2159" s="60"/>
      <c r="NTM2159" s="60"/>
      <c r="NTN2159" s="60"/>
      <c r="NTO2159" s="60"/>
      <c r="NTP2159" s="60"/>
      <c r="NTQ2159" s="60"/>
      <c r="NTR2159" s="60"/>
      <c r="NTS2159" s="60"/>
      <c r="NTT2159" s="60"/>
      <c r="NTU2159" s="60"/>
      <c r="NTV2159" s="60"/>
      <c r="NTW2159" s="60"/>
      <c r="NTX2159" s="60"/>
      <c r="NTY2159" s="60"/>
      <c r="NTZ2159" s="60"/>
      <c r="NUA2159" s="60"/>
      <c r="NUB2159" s="60"/>
      <c r="NUC2159" s="60"/>
      <c r="NUD2159" s="60"/>
      <c r="NUE2159" s="60"/>
      <c r="NUF2159" s="60"/>
      <c r="NUG2159" s="60"/>
      <c r="NUH2159" s="60"/>
      <c r="NUI2159" s="60"/>
      <c r="NUJ2159" s="60"/>
      <c r="NUK2159" s="60"/>
      <c r="NUL2159" s="60"/>
      <c r="NUM2159" s="60"/>
      <c r="NUN2159" s="60"/>
      <c r="NUO2159" s="60"/>
      <c r="NUP2159" s="60"/>
      <c r="NUQ2159" s="60"/>
      <c r="NUR2159" s="60"/>
      <c r="NUS2159" s="60"/>
      <c r="NUT2159" s="60"/>
      <c r="NUU2159" s="60"/>
      <c r="NUV2159" s="60"/>
      <c r="NUW2159" s="60"/>
      <c r="NUX2159" s="60"/>
      <c r="NUY2159" s="60"/>
      <c r="NUZ2159" s="60"/>
      <c r="NVA2159" s="60"/>
      <c r="NVB2159" s="60"/>
      <c r="NVC2159" s="60"/>
      <c r="NVD2159" s="60"/>
      <c r="NVE2159" s="60"/>
      <c r="NVF2159" s="60"/>
      <c r="NVG2159" s="60"/>
      <c r="NVH2159" s="60"/>
      <c r="NVI2159" s="60"/>
      <c r="NVJ2159" s="60"/>
      <c r="NVK2159" s="60"/>
      <c r="NVL2159" s="60"/>
      <c r="NVM2159" s="60"/>
      <c r="NVN2159" s="60"/>
      <c r="NVO2159" s="60"/>
      <c r="NVP2159" s="60"/>
      <c r="NVQ2159" s="60"/>
      <c r="NVR2159" s="60"/>
      <c r="NVS2159" s="60"/>
      <c r="NVT2159" s="60"/>
      <c r="NVU2159" s="60"/>
      <c r="NVV2159" s="60"/>
      <c r="NVW2159" s="60"/>
      <c r="NVX2159" s="60"/>
      <c r="NVY2159" s="60"/>
      <c r="NVZ2159" s="60"/>
      <c r="NWA2159" s="60"/>
      <c r="NWB2159" s="60"/>
      <c r="NWC2159" s="60"/>
      <c r="NWD2159" s="60"/>
      <c r="NWE2159" s="60"/>
      <c r="NWF2159" s="60"/>
      <c r="NWG2159" s="60"/>
      <c r="NWH2159" s="60"/>
      <c r="NWI2159" s="60"/>
      <c r="NWJ2159" s="60"/>
      <c r="NWK2159" s="60"/>
      <c r="NWL2159" s="60"/>
      <c r="NWM2159" s="60"/>
      <c r="NWN2159" s="60"/>
      <c r="NWO2159" s="60"/>
      <c r="NWP2159" s="60"/>
      <c r="NWQ2159" s="60"/>
      <c r="NWR2159" s="60"/>
      <c r="NWS2159" s="60"/>
      <c r="NWT2159" s="60"/>
      <c r="NWU2159" s="60"/>
      <c r="NWV2159" s="60"/>
      <c r="NWW2159" s="60"/>
      <c r="NWX2159" s="60"/>
      <c r="NWY2159" s="60"/>
      <c r="NWZ2159" s="60"/>
      <c r="NXA2159" s="60"/>
      <c r="NXB2159" s="60"/>
      <c r="NXC2159" s="60"/>
      <c r="NXD2159" s="60"/>
      <c r="NXE2159" s="60"/>
      <c r="NXF2159" s="60"/>
      <c r="NXG2159" s="60"/>
      <c r="NXH2159" s="60"/>
      <c r="NXI2159" s="60"/>
      <c r="NXJ2159" s="60"/>
      <c r="NXK2159" s="60"/>
      <c r="NXL2159" s="60"/>
      <c r="NXM2159" s="60"/>
      <c r="NXN2159" s="60"/>
      <c r="NXO2159" s="60"/>
      <c r="NXP2159" s="60"/>
      <c r="NXQ2159" s="60"/>
      <c r="NXR2159" s="60"/>
      <c r="NXS2159" s="60"/>
      <c r="NXT2159" s="60"/>
      <c r="NXU2159" s="60"/>
      <c r="NXV2159" s="60"/>
      <c r="NXW2159" s="60"/>
      <c r="NXX2159" s="60"/>
      <c r="NXY2159" s="60"/>
      <c r="NXZ2159" s="60"/>
      <c r="NYA2159" s="60"/>
      <c r="NYB2159" s="60"/>
      <c r="NYC2159" s="60"/>
      <c r="NYD2159" s="60"/>
      <c r="NYE2159" s="60"/>
      <c r="NYF2159" s="60"/>
      <c r="NYG2159" s="60"/>
      <c r="NYH2159" s="60"/>
      <c r="NYI2159" s="60"/>
      <c r="NYJ2159" s="60"/>
      <c r="NYK2159" s="60"/>
      <c r="NYL2159" s="60"/>
      <c r="NYM2159" s="60"/>
      <c r="NYN2159" s="60"/>
      <c r="NYO2159" s="60"/>
      <c r="NYP2159" s="60"/>
      <c r="NYQ2159" s="60"/>
      <c r="NYR2159" s="60"/>
      <c r="NYS2159" s="60"/>
      <c r="NYT2159" s="60"/>
      <c r="NYU2159" s="60"/>
      <c r="NYV2159" s="60"/>
      <c r="NYW2159" s="60"/>
      <c r="NYX2159" s="60"/>
      <c r="NYY2159" s="60"/>
      <c r="NYZ2159" s="60"/>
      <c r="NZA2159" s="60"/>
      <c r="NZB2159" s="60"/>
      <c r="NZC2159" s="60"/>
      <c r="NZD2159" s="60"/>
      <c r="NZE2159" s="60"/>
      <c r="NZF2159" s="60"/>
      <c r="NZG2159" s="60"/>
      <c r="NZH2159" s="60"/>
      <c r="NZI2159" s="60"/>
      <c r="NZJ2159" s="60"/>
      <c r="NZK2159" s="60"/>
      <c r="NZL2159" s="60"/>
      <c r="NZM2159" s="60"/>
      <c r="NZN2159" s="60"/>
      <c r="NZO2159" s="60"/>
      <c r="NZP2159" s="60"/>
      <c r="NZQ2159" s="60"/>
      <c r="NZR2159" s="60"/>
      <c r="NZS2159" s="60"/>
      <c r="NZT2159" s="60"/>
      <c r="NZU2159" s="60"/>
      <c r="NZV2159" s="60"/>
      <c r="NZW2159" s="60"/>
      <c r="NZX2159" s="60"/>
      <c r="NZY2159" s="60"/>
      <c r="NZZ2159" s="60"/>
      <c r="OAA2159" s="60"/>
      <c r="OAB2159" s="60"/>
      <c r="OAC2159" s="60"/>
      <c r="OAD2159" s="60"/>
      <c r="OAE2159" s="60"/>
      <c r="OAF2159" s="60"/>
      <c r="OAG2159" s="60"/>
      <c r="OAH2159" s="60"/>
      <c r="OAI2159" s="60"/>
      <c r="OAJ2159" s="60"/>
      <c r="OAK2159" s="60"/>
      <c r="OAL2159" s="60"/>
      <c r="OAM2159" s="60"/>
      <c r="OAN2159" s="60"/>
      <c r="OAO2159" s="60"/>
      <c r="OAP2159" s="60"/>
      <c r="OAQ2159" s="60"/>
      <c r="OAR2159" s="60"/>
      <c r="OAS2159" s="60"/>
      <c r="OAT2159" s="60"/>
      <c r="OAU2159" s="60"/>
      <c r="OAV2159" s="60"/>
      <c r="OAW2159" s="60"/>
      <c r="OAX2159" s="60"/>
      <c r="OAY2159" s="60"/>
      <c r="OAZ2159" s="60"/>
      <c r="OBA2159" s="60"/>
      <c r="OBB2159" s="60"/>
      <c r="OBC2159" s="60"/>
      <c r="OBD2159" s="60"/>
      <c r="OBE2159" s="60"/>
      <c r="OBF2159" s="60"/>
      <c r="OBG2159" s="60"/>
      <c r="OBH2159" s="60"/>
      <c r="OBI2159" s="60"/>
      <c r="OBJ2159" s="60"/>
      <c r="OBK2159" s="60"/>
      <c r="OBL2159" s="60"/>
      <c r="OBM2159" s="60"/>
      <c r="OBN2159" s="60"/>
      <c r="OBO2159" s="60"/>
      <c r="OBP2159" s="60"/>
      <c r="OBQ2159" s="60"/>
      <c r="OBR2159" s="60"/>
      <c r="OBS2159" s="60"/>
      <c r="OBT2159" s="60"/>
      <c r="OBU2159" s="60"/>
      <c r="OBV2159" s="60"/>
      <c r="OBW2159" s="60"/>
      <c r="OBX2159" s="60"/>
      <c r="OBY2159" s="60"/>
      <c r="OBZ2159" s="60"/>
      <c r="OCA2159" s="60"/>
      <c r="OCB2159" s="60"/>
      <c r="OCC2159" s="60"/>
      <c r="OCD2159" s="60"/>
      <c r="OCE2159" s="60"/>
      <c r="OCF2159" s="60"/>
      <c r="OCG2159" s="60"/>
      <c r="OCH2159" s="60"/>
      <c r="OCI2159" s="60"/>
      <c r="OCJ2159" s="60"/>
      <c r="OCK2159" s="60"/>
      <c r="OCL2159" s="60"/>
      <c r="OCM2159" s="60"/>
      <c r="OCN2159" s="60"/>
      <c r="OCO2159" s="60"/>
      <c r="OCP2159" s="60"/>
      <c r="OCQ2159" s="60"/>
      <c r="OCR2159" s="60"/>
      <c r="OCS2159" s="60"/>
      <c r="OCT2159" s="60"/>
      <c r="OCU2159" s="60"/>
      <c r="OCV2159" s="60"/>
      <c r="OCW2159" s="60"/>
      <c r="OCX2159" s="60"/>
      <c r="OCY2159" s="60"/>
      <c r="OCZ2159" s="60"/>
      <c r="ODA2159" s="60"/>
      <c r="ODB2159" s="60"/>
      <c r="ODC2159" s="60"/>
      <c r="ODD2159" s="60"/>
      <c r="ODE2159" s="60"/>
      <c r="ODF2159" s="60"/>
      <c r="ODG2159" s="60"/>
      <c r="ODH2159" s="60"/>
      <c r="ODI2159" s="60"/>
      <c r="ODJ2159" s="60"/>
      <c r="ODK2159" s="60"/>
      <c r="ODL2159" s="60"/>
      <c r="ODM2159" s="60"/>
      <c r="ODN2159" s="60"/>
      <c r="ODO2159" s="60"/>
      <c r="ODP2159" s="60"/>
      <c r="ODQ2159" s="60"/>
      <c r="ODR2159" s="60"/>
      <c r="ODS2159" s="60"/>
      <c r="ODT2159" s="60"/>
      <c r="ODU2159" s="60"/>
      <c r="ODV2159" s="60"/>
      <c r="ODW2159" s="60"/>
      <c r="ODX2159" s="60"/>
      <c r="ODY2159" s="60"/>
      <c r="ODZ2159" s="60"/>
      <c r="OEA2159" s="60"/>
      <c r="OEB2159" s="60"/>
      <c r="OEC2159" s="60"/>
      <c r="OED2159" s="60"/>
      <c r="OEE2159" s="60"/>
      <c r="OEF2159" s="60"/>
      <c r="OEG2159" s="60"/>
      <c r="OEH2159" s="60"/>
      <c r="OEI2159" s="60"/>
      <c r="OEJ2159" s="60"/>
      <c r="OEK2159" s="60"/>
      <c r="OEL2159" s="60"/>
      <c r="OEM2159" s="60"/>
      <c r="OEN2159" s="60"/>
      <c r="OEO2159" s="60"/>
      <c r="OEP2159" s="60"/>
      <c r="OEQ2159" s="60"/>
      <c r="OER2159" s="60"/>
      <c r="OES2159" s="60"/>
      <c r="OET2159" s="60"/>
      <c r="OEU2159" s="60"/>
      <c r="OEV2159" s="60"/>
      <c r="OEW2159" s="60"/>
      <c r="OEX2159" s="60"/>
      <c r="OEY2159" s="60"/>
      <c r="OEZ2159" s="60"/>
      <c r="OFA2159" s="60"/>
      <c r="OFB2159" s="60"/>
      <c r="OFC2159" s="60"/>
      <c r="OFD2159" s="60"/>
      <c r="OFE2159" s="60"/>
      <c r="OFF2159" s="60"/>
      <c r="OFG2159" s="60"/>
      <c r="OFH2159" s="60"/>
      <c r="OFI2159" s="60"/>
      <c r="OFJ2159" s="60"/>
      <c r="OFK2159" s="60"/>
      <c r="OFL2159" s="60"/>
      <c r="OFM2159" s="60"/>
      <c r="OFN2159" s="60"/>
      <c r="OFO2159" s="60"/>
      <c r="OFP2159" s="60"/>
      <c r="OFQ2159" s="60"/>
      <c r="OFR2159" s="60"/>
      <c r="OFS2159" s="60"/>
      <c r="OFT2159" s="60"/>
      <c r="OFU2159" s="60"/>
      <c r="OFV2159" s="60"/>
      <c r="OFW2159" s="60"/>
      <c r="OFX2159" s="60"/>
      <c r="OFY2159" s="60"/>
      <c r="OFZ2159" s="60"/>
      <c r="OGA2159" s="60"/>
      <c r="OGB2159" s="60"/>
      <c r="OGC2159" s="60"/>
      <c r="OGD2159" s="60"/>
      <c r="OGE2159" s="60"/>
      <c r="OGF2159" s="60"/>
      <c r="OGG2159" s="60"/>
      <c r="OGH2159" s="60"/>
      <c r="OGI2159" s="60"/>
      <c r="OGJ2159" s="60"/>
      <c r="OGK2159" s="60"/>
      <c r="OGL2159" s="60"/>
      <c r="OGM2159" s="60"/>
      <c r="OGN2159" s="60"/>
      <c r="OGO2159" s="60"/>
      <c r="OGP2159" s="60"/>
      <c r="OGQ2159" s="60"/>
      <c r="OGR2159" s="60"/>
      <c r="OGS2159" s="60"/>
      <c r="OGT2159" s="60"/>
      <c r="OGU2159" s="60"/>
      <c r="OGV2159" s="60"/>
      <c r="OGW2159" s="60"/>
      <c r="OGX2159" s="60"/>
      <c r="OGY2159" s="60"/>
      <c r="OGZ2159" s="60"/>
      <c r="OHA2159" s="60"/>
      <c r="OHB2159" s="60"/>
      <c r="OHC2159" s="60"/>
      <c r="OHD2159" s="60"/>
      <c r="OHE2159" s="60"/>
      <c r="OHF2159" s="60"/>
      <c r="OHG2159" s="60"/>
      <c r="OHH2159" s="60"/>
      <c r="OHI2159" s="60"/>
      <c r="OHJ2159" s="60"/>
      <c r="OHK2159" s="60"/>
      <c r="OHL2159" s="60"/>
      <c r="OHM2159" s="60"/>
      <c r="OHN2159" s="60"/>
      <c r="OHO2159" s="60"/>
      <c r="OHP2159" s="60"/>
      <c r="OHQ2159" s="60"/>
      <c r="OHR2159" s="60"/>
      <c r="OHS2159" s="60"/>
      <c r="OHT2159" s="60"/>
      <c r="OHU2159" s="60"/>
      <c r="OHV2159" s="60"/>
      <c r="OHW2159" s="60"/>
      <c r="OHX2159" s="60"/>
      <c r="OHY2159" s="60"/>
      <c r="OHZ2159" s="60"/>
      <c r="OIA2159" s="60"/>
      <c r="OIB2159" s="60"/>
      <c r="OIC2159" s="60"/>
      <c r="OID2159" s="60"/>
      <c r="OIE2159" s="60"/>
      <c r="OIF2159" s="60"/>
      <c r="OIG2159" s="60"/>
      <c r="OIH2159" s="60"/>
      <c r="OII2159" s="60"/>
      <c r="OIJ2159" s="60"/>
      <c r="OIK2159" s="60"/>
      <c r="OIL2159" s="60"/>
      <c r="OIM2159" s="60"/>
      <c r="OIN2159" s="60"/>
      <c r="OIO2159" s="60"/>
      <c r="OIP2159" s="60"/>
      <c r="OIQ2159" s="60"/>
      <c r="OIR2159" s="60"/>
      <c r="OIS2159" s="60"/>
      <c r="OIT2159" s="60"/>
      <c r="OIU2159" s="60"/>
      <c r="OIV2159" s="60"/>
      <c r="OIW2159" s="60"/>
      <c r="OIX2159" s="60"/>
      <c r="OIY2159" s="60"/>
      <c r="OIZ2159" s="60"/>
      <c r="OJA2159" s="60"/>
      <c r="OJB2159" s="60"/>
      <c r="OJC2159" s="60"/>
      <c r="OJD2159" s="60"/>
      <c r="OJE2159" s="60"/>
      <c r="OJF2159" s="60"/>
      <c r="OJG2159" s="60"/>
      <c r="OJH2159" s="60"/>
      <c r="OJI2159" s="60"/>
      <c r="OJJ2159" s="60"/>
      <c r="OJK2159" s="60"/>
      <c r="OJL2159" s="60"/>
      <c r="OJM2159" s="60"/>
      <c r="OJN2159" s="60"/>
      <c r="OJO2159" s="60"/>
      <c r="OJP2159" s="60"/>
      <c r="OJQ2159" s="60"/>
      <c r="OJR2159" s="60"/>
      <c r="OJS2159" s="60"/>
      <c r="OJT2159" s="60"/>
      <c r="OJU2159" s="60"/>
      <c r="OJV2159" s="60"/>
      <c r="OJW2159" s="60"/>
      <c r="OJX2159" s="60"/>
      <c r="OJY2159" s="60"/>
      <c r="OJZ2159" s="60"/>
      <c r="OKA2159" s="60"/>
      <c r="OKB2159" s="60"/>
      <c r="OKC2159" s="60"/>
      <c r="OKD2159" s="60"/>
      <c r="OKE2159" s="60"/>
      <c r="OKF2159" s="60"/>
      <c r="OKG2159" s="60"/>
      <c r="OKH2159" s="60"/>
      <c r="OKI2159" s="60"/>
      <c r="OKJ2159" s="60"/>
      <c r="OKK2159" s="60"/>
      <c r="OKL2159" s="60"/>
      <c r="OKM2159" s="60"/>
      <c r="OKN2159" s="60"/>
      <c r="OKO2159" s="60"/>
      <c r="OKP2159" s="60"/>
      <c r="OKQ2159" s="60"/>
      <c r="OKR2159" s="60"/>
      <c r="OKS2159" s="60"/>
      <c r="OKT2159" s="60"/>
      <c r="OKU2159" s="60"/>
      <c r="OKV2159" s="60"/>
      <c r="OKW2159" s="60"/>
      <c r="OKX2159" s="60"/>
      <c r="OKY2159" s="60"/>
      <c r="OKZ2159" s="60"/>
      <c r="OLA2159" s="60"/>
      <c r="OLB2159" s="60"/>
      <c r="OLC2159" s="60"/>
      <c r="OLD2159" s="60"/>
      <c r="OLE2159" s="60"/>
      <c r="OLF2159" s="60"/>
      <c r="OLG2159" s="60"/>
      <c r="OLH2159" s="60"/>
      <c r="OLI2159" s="60"/>
      <c r="OLJ2159" s="60"/>
      <c r="OLK2159" s="60"/>
      <c r="OLL2159" s="60"/>
      <c r="OLM2159" s="60"/>
      <c r="OLN2159" s="60"/>
      <c r="OLO2159" s="60"/>
      <c r="OLP2159" s="60"/>
      <c r="OLQ2159" s="60"/>
      <c r="OLR2159" s="60"/>
      <c r="OLS2159" s="60"/>
      <c r="OLT2159" s="60"/>
      <c r="OLU2159" s="60"/>
      <c r="OLV2159" s="60"/>
      <c r="OLW2159" s="60"/>
      <c r="OLX2159" s="60"/>
      <c r="OLY2159" s="60"/>
      <c r="OLZ2159" s="60"/>
      <c r="OMA2159" s="60"/>
      <c r="OMB2159" s="60"/>
      <c r="OMC2159" s="60"/>
      <c r="OMD2159" s="60"/>
      <c r="OME2159" s="60"/>
      <c r="OMF2159" s="60"/>
      <c r="OMG2159" s="60"/>
      <c r="OMH2159" s="60"/>
      <c r="OMI2159" s="60"/>
      <c r="OMJ2159" s="60"/>
      <c r="OMK2159" s="60"/>
      <c r="OML2159" s="60"/>
      <c r="OMM2159" s="60"/>
      <c r="OMN2159" s="60"/>
      <c r="OMO2159" s="60"/>
      <c r="OMP2159" s="60"/>
      <c r="OMQ2159" s="60"/>
      <c r="OMR2159" s="60"/>
      <c r="OMS2159" s="60"/>
      <c r="OMT2159" s="60"/>
      <c r="OMU2159" s="60"/>
      <c r="OMV2159" s="60"/>
      <c r="OMW2159" s="60"/>
      <c r="OMX2159" s="60"/>
      <c r="OMY2159" s="60"/>
      <c r="OMZ2159" s="60"/>
      <c r="ONA2159" s="60"/>
      <c r="ONB2159" s="60"/>
      <c r="ONC2159" s="60"/>
      <c r="OND2159" s="60"/>
      <c r="ONE2159" s="60"/>
      <c r="ONF2159" s="60"/>
      <c r="ONG2159" s="60"/>
      <c r="ONH2159" s="60"/>
      <c r="ONI2159" s="60"/>
      <c r="ONJ2159" s="60"/>
      <c r="ONK2159" s="60"/>
      <c r="ONL2159" s="60"/>
      <c r="ONM2159" s="60"/>
      <c r="ONN2159" s="60"/>
      <c r="ONO2159" s="60"/>
      <c r="ONP2159" s="60"/>
      <c r="ONQ2159" s="60"/>
      <c r="ONR2159" s="60"/>
      <c r="ONS2159" s="60"/>
      <c r="ONT2159" s="60"/>
      <c r="ONU2159" s="60"/>
      <c r="ONV2159" s="60"/>
      <c r="ONW2159" s="60"/>
      <c r="ONX2159" s="60"/>
      <c r="ONY2159" s="60"/>
      <c r="ONZ2159" s="60"/>
      <c r="OOA2159" s="60"/>
      <c r="OOB2159" s="60"/>
      <c r="OOC2159" s="60"/>
      <c r="OOD2159" s="60"/>
      <c r="OOE2159" s="60"/>
      <c r="OOF2159" s="60"/>
      <c r="OOG2159" s="60"/>
      <c r="OOH2159" s="60"/>
      <c r="OOI2159" s="60"/>
      <c r="OOJ2159" s="60"/>
      <c r="OOK2159" s="60"/>
      <c r="OOL2159" s="60"/>
      <c r="OOM2159" s="60"/>
      <c r="OON2159" s="60"/>
      <c r="OOO2159" s="60"/>
      <c r="OOP2159" s="60"/>
      <c r="OOQ2159" s="60"/>
      <c r="OOR2159" s="60"/>
      <c r="OOS2159" s="60"/>
      <c r="OOT2159" s="60"/>
      <c r="OOU2159" s="60"/>
      <c r="OOV2159" s="60"/>
      <c r="OOW2159" s="60"/>
      <c r="OOX2159" s="60"/>
      <c r="OOY2159" s="60"/>
      <c r="OOZ2159" s="60"/>
      <c r="OPA2159" s="60"/>
      <c r="OPB2159" s="60"/>
      <c r="OPC2159" s="60"/>
      <c r="OPD2159" s="60"/>
      <c r="OPE2159" s="60"/>
      <c r="OPF2159" s="60"/>
      <c r="OPG2159" s="60"/>
      <c r="OPH2159" s="60"/>
      <c r="OPI2159" s="60"/>
      <c r="OPJ2159" s="60"/>
      <c r="OPK2159" s="60"/>
      <c r="OPL2159" s="60"/>
      <c r="OPM2159" s="60"/>
      <c r="OPN2159" s="60"/>
      <c r="OPO2159" s="60"/>
      <c r="OPP2159" s="60"/>
      <c r="OPQ2159" s="60"/>
      <c r="OPR2159" s="60"/>
      <c r="OPS2159" s="60"/>
      <c r="OPT2159" s="60"/>
      <c r="OPU2159" s="60"/>
      <c r="OPV2159" s="60"/>
      <c r="OPW2159" s="60"/>
      <c r="OPX2159" s="60"/>
      <c r="OPY2159" s="60"/>
      <c r="OPZ2159" s="60"/>
      <c r="OQA2159" s="60"/>
      <c r="OQB2159" s="60"/>
      <c r="OQC2159" s="60"/>
      <c r="OQD2159" s="60"/>
      <c r="OQE2159" s="60"/>
      <c r="OQF2159" s="60"/>
      <c r="OQG2159" s="60"/>
      <c r="OQH2159" s="60"/>
      <c r="OQI2159" s="60"/>
      <c r="OQJ2159" s="60"/>
      <c r="OQK2159" s="60"/>
      <c r="OQL2159" s="60"/>
      <c r="OQM2159" s="60"/>
      <c r="OQN2159" s="60"/>
      <c r="OQO2159" s="60"/>
      <c r="OQP2159" s="60"/>
      <c r="OQQ2159" s="60"/>
      <c r="OQR2159" s="60"/>
      <c r="OQS2159" s="60"/>
      <c r="OQT2159" s="60"/>
      <c r="OQU2159" s="60"/>
      <c r="OQV2159" s="60"/>
      <c r="OQW2159" s="60"/>
      <c r="OQX2159" s="60"/>
      <c r="OQY2159" s="60"/>
      <c r="OQZ2159" s="60"/>
      <c r="ORA2159" s="60"/>
      <c r="ORB2159" s="60"/>
      <c r="ORC2159" s="60"/>
      <c r="ORD2159" s="60"/>
      <c r="ORE2159" s="60"/>
      <c r="ORF2159" s="60"/>
      <c r="ORG2159" s="60"/>
      <c r="ORH2159" s="60"/>
      <c r="ORI2159" s="60"/>
      <c r="ORJ2159" s="60"/>
      <c r="ORK2159" s="60"/>
      <c r="ORL2159" s="60"/>
      <c r="ORM2159" s="60"/>
      <c r="ORN2159" s="60"/>
      <c r="ORO2159" s="60"/>
      <c r="ORP2159" s="60"/>
      <c r="ORQ2159" s="60"/>
      <c r="ORR2159" s="60"/>
      <c r="ORS2159" s="60"/>
      <c r="ORT2159" s="60"/>
      <c r="ORU2159" s="60"/>
      <c r="ORV2159" s="60"/>
      <c r="ORW2159" s="60"/>
      <c r="ORX2159" s="60"/>
      <c r="ORY2159" s="60"/>
      <c r="ORZ2159" s="60"/>
      <c r="OSA2159" s="60"/>
      <c r="OSB2159" s="60"/>
      <c r="OSC2159" s="60"/>
      <c r="OSD2159" s="60"/>
      <c r="OSE2159" s="60"/>
      <c r="OSF2159" s="60"/>
      <c r="OSG2159" s="60"/>
      <c r="OSH2159" s="60"/>
      <c r="OSI2159" s="60"/>
      <c r="OSJ2159" s="60"/>
      <c r="OSK2159" s="60"/>
      <c r="OSL2159" s="60"/>
      <c r="OSM2159" s="60"/>
      <c r="OSN2159" s="60"/>
      <c r="OSO2159" s="60"/>
      <c r="OSP2159" s="60"/>
      <c r="OSQ2159" s="60"/>
      <c r="OSR2159" s="60"/>
      <c r="OSS2159" s="60"/>
      <c r="OST2159" s="60"/>
      <c r="OSU2159" s="60"/>
      <c r="OSV2159" s="60"/>
      <c r="OSW2159" s="60"/>
      <c r="OSX2159" s="60"/>
      <c r="OSY2159" s="60"/>
      <c r="OSZ2159" s="60"/>
      <c r="OTA2159" s="60"/>
      <c r="OTB2159" s="60"/>
      <c r="OTC2159" s="60"/>
      <c r="OTD2159" s="60"/>
      <c r="OTE2159" s="60"/>
      <c r="OTF2159" s="60"/>
      <c r="OTG2159" s="60"/>
      <c r="OTH2159" s="60"/>
      <c r="OTI2159" s="60"/>
      <c r="OTJ2159" s="60"/>
      <c r="OTK2159" s="60"/>
      <c r="OTL2159" s="60"/>
      <c r="OTM2159" s="60"/>
      <c r="OTN2159" s="60"/>
      <c r="OTO2159" s="60"/>
      <c r="OTP2159" s="60"/>
      <c r="OTQ2159" s="60"/>
      <c r="OTR2159" s="60"/>
      <c r="OTS2159" s="60"/>
      <c r="OTT2159" s="60"/>
      <c r="OTU2159" s="60"/>
      <c r="OTV2159" s="60"/>
      <c r="OTW2159" s="60"/>
      <c r="OTX2159" s="60"/>
      <c r="OTY2159" s="60"/>
      <c r="OTZ2159" s="60"/>
      <c r="OUA2159" s="60"/>
      <c r="OUB2159" s="60"/>
      <c r="OUC2159" s="60"/>
      <c r="OUD2159" s="60"/>
      <c r="OUE2159" s="60"/>
      <c r="OUF2159" s="60"/>
      <c r="OUG2159" s="60"/>
      <c r="OUH2159" s="60"/>
      <c r="OUI2159" s="60"/>
      <c r="OUJ2159" s="60"/>
      <c r="OUK2159" s="60"/>
      <c r="OUL2159" s="60"/>
      <c r="OUM2159" s="60"/>
      <c r="OUN2159" s="60"/>
      <c r="OUO2159" s="60"/>
      <c r="OUP2159" s="60"/>
      <c r="OUQ2159" s="60"/>
      <c r="OUR2159" s="60"/>
      <c r="OUS2159" s="60"/>
      <c r="OUT2159" s="60"/>
      <c r="OUU2159" s="60"/>
      <c r="OUV2159" s="60"/>
      <c r="OUW2159" s="60"/>
      <c r="OUX2159" s="60"/>
      <c r="OUY2159" s="60"/>
      <c r="OUZ2159" s="60"/>
      <c r="OVA2159" s="60"/>
      <c r="OVB2159" s="60"/>
      <c r="OVC2159" s="60"/>
      <c r="OVD2159" s="60"/>
      <c r="OVE2159" s="60"/>
      <c r="OVF2159" s="60"/>
      <c r="OVG2159" s="60"/>
      <c r="OVH2159" s="60"/>
      <c r="OVI2159" s="60"/>
      <c r="OVJ2159" s="60"/>
      <c r="OVK2159" s="60"/>
      <c r="OVL2159" s="60"/>
      <c r="OVM2159" s="60"/>
      <c r="OVN2159" s="60"/>
      <c r="OVO2159" s="60"/>
      <c r="OVP2159" s="60"/>
      <c r="OVQ2159" s="60"/>
      <c r="OVR2159" s="60"/>
      <c r="OVS2159" s="60"/>
      <c r="OVT2159" s="60"/>
      <c r="OVU2159" s="60"/>
      <c r="OVV2159" s="60"/>
      <c r="OVW2159" s="60"/>
      <c r="OVX2159" s="60"/>
      <c r="OVY2159" s="60"/>
      <c r="OVZ2159" s="60"/>
      <c r="OWA2159" s="60"/>
      <c r="OWB2159" s="60"/>
      <c r="OWC2159" s="60"/>
      <c r="OWD2159" s="60"/>
      <c r="OWE2159" s="60"/>
      <c r="OWF2159" s="60"/>
      <c r="OWG2159" s="60"/>
      <c r="OWH2159" s="60"/>
      <c r="OWI2159" s="60"/>
      <c r="OWJ2159" s="60"/>
      <c r="OWK2159" s="60"/>
      <c r="OWL2159" s="60"/>
      <c r="OWM2159" s="60"/>
      <c r="OWN2159" s="60"/>
      <c r="OWO2159" s="60"/>
      <c r="OWP2159" s="60"/>
      <c r="OWQ2159" s="60"/>
      <c r="OWR2159" s="60"/>
      <c r="OWS2159" s="60"/>
      <c r="OWT2159" s="60"/>
      <c r="OWU2159" s="60"/>
      <c r="OWV2159" s="60"/>
      <c r="OWW2159" s="60"/>
      <c r="OWX2159" s="60"/>
      <c r="OWY2159" s="60"/>
      <c r="OWZ2159" s="60"/>
      <c r="OXA2159" s="60"/>
      <c r="OXB2159" s="60"/>
      <c r="OXC2159" s="60"/>
      <c r="OXD2159" s="60"/>
      <c r="OXE2159" s="60"/>
      <c r="OXF2159" s="60"/>
      <c r="OXG2159" s="60"/>
      <c r="OXH2159" s="60"/>
      <c r="OXI2159" s="60"/>
      <c r="OXJ2159" s="60"/>
      <c r="OXK2159" s="60"/>
      <c r="OXL2159" s="60"/>
      <c r="OXM2159" s="60"/>
      <c r="OXN2159" s="60"/>
      <c r="OXO2159" s="60"/>
      <c r="OXP2159" s="60"/>
      <c r="OXQ2159" s="60"/>
      <c r="OXR2159" s="60"/>
      <c r="OXS2159" s="60"/>
      <c r="OXT2159" s="60"/>
      <c r="OXU2159" s="60"/>
      <c r="OXV2159" s="60"/>
      <c r="OXW2159" s="60"/>
      <c r="OXX2159" s="60"/>
      <c r="OXY2159" s="60"/>
      <c r="OXZ2159" s="60"/>
      <c r="OYA2159" s="60"/>
      <c r="OYB2159" s="60"/>
      <c r="OYC2159" s="60"/>
      <c r="OYD2159" s="60"/>
      <c r="OYE2159" s="60"/>
      <c r="OYF2159" s="60"/>
      <c r="OYG2159" s="60"/>
      <c r="OYH2159" s="60"/>
      <c r="OYI2159" s="60"/>
      <c r="OYJ2159" s="60"/>
      <c r="OYK2159" s="60"/>
      <c r="OYL2159" s="60"/>
      <c r="OYM2159" s="60"/>
      <c r="OYN2159" s="60"/>
      <c r="OYO2159" s="60"/>
      <c r="OYP2159" s="60"/>
      <c r="OYQ2159" s="60"/>
      <c r="OYR2159" s="60"/>
      <c r="OYS2159" s="60"/>
      <c r="OYT2159" s="60"/>
      <c r="OYU2159" s="60"/>
      <c r="OYV2159" s="60"/>
      <c r="OYW2159" s="60"/>
      <c r="OYX2159" s="60"/>
      <c r="OYY2159" s="60"/>
      <c r="OYZ2159" s="60"/>
      <c r="OZA2159" s="60"/>
      <c r="OZB2159" s="60"/>
      <c r="OZC2159" s="60"/>
      <c r="OZD2159" s="60"/>
      <c r="OZE2159" s="60"/>
      <c r="OZF2159" s="60"/>
      <c r="OZG2159" s="60"/>
      <c r="OZH2159" s="60"/>
      <c r="OZI2159" s="60"/>
      <c r="OZJ2159" s="60"/>
      <c r="OZK2159" s="60"/>
      <c r="OZL2159" s="60"/>
      <c r="OZM2159" s="60"/>
      <c r="OZN2159" s="60"/>
      <c r="OZO2159" s="60"/>
      <c r="OZP2159" s="60"/>
      <c r="OZQ2159" s="60"/>
      <c r="OZR2159" s="60"/>
      <c r="OZS2159" s="60"/>
      <c r="OZT2159" s="60"/>
      <c r="OZU2159" s="60"/>
      <c r="OZV2159" s="60"/>
      <c r="OZW2159" s="60"/>
      <c r="OZX2159" s="60"/>
      <c r="OZY2159" s="60"/>
      <c r="OZZ2159" s="60"/>
      <c r="PAA2159" s="60"/>
      <c r="PAB2159" s="60"/>
      <c r="PAC2159" s="60"/>
      <c r="PAD2159" s="60"/>
      <c r="PAE2159" s="60"/>
      <c r="PAF2159" s="60"/>
      <c r="PAG2159" s="60"/>
      <c r="PAH2159" s="60"/>
      <c r="PAI2159" s="60"/>
      <c r="PAJ2159" s="60"/>
      <c r="PAK2159" s="60"/>
      <c r="PAL2159" s="60"/>
      <c r="PAM2159" s="60"/>
      <c r="PAN2159" s="60"/>
      <c r="PAO2159" s="60"/>
      <c r="PAP2159" s="60"/>
      <c r="PAQ2159" s="60"/>
      <c r="PAR2159" s="60"/>
      <c r="PAS2159" s="60"/>
      <c r="PAT2159" s="60"/>
      <c r="PAU2159" s="60"/>
      <c r="PAV2159" s="60"/>
      <c r="PAW2159" s="60"/>
      <c r="PAX2159" s="60"/>
      <c r="PAY2159" s="60"/>
      <c r="PAZ2159" s="60"/>
      <c r="PBA2159" s="60"/>
      <c r="PBB2159" s="60"/>
      <c r="PBC2159" s="60"/>
      <c r="PBD2159" s="60"/>
      <c r="PBE2159" s="60"/>
      <c r="PBF2159" s="60"/>
      <c r="PBG2159" s="60"/>
      <c r="PBH2159" s="60"/>
      <c r="PBI2159" s="60"/>
      <c r="PBJ2159" s="60"/>
      <c r="PBK2159" s="60"/>
      <c r="PBL2159" s="60"/>
      <c r="PBM2159" s="60"/>
      <c r="PBN2159" s="60"/>
      <c r="PBO2159" s="60"/>
      <c r="PBP2159" s="60"/>
      <c r="PBQ2159" s="60"/>
      <c r="PBR2159" s="60"/>
      <c r="PBS2159" s="60"/>
      <c r="PBT2159" s="60"/>
      <c r="PBU2159" s="60"/>
      <c r="PBV2159" s="60"/>
      <c r="PBW2159" s="60"/>
      <c r="PBX2159" s="60"/>
      <c r="PBY2159" s="60"/>
      <c r="PBZ2159" s="60"/>
      <c r="PCA2159" s="60"/>
      <c r="PCB2159" s="60"/>
      <c r="PCC2159" s="60"/>
      <c r="PCD2159" s="60"/>
      <c r="PCE2159" s="60"/>
      <c r="PCF2159" s="60"/>
      <c r="PCG2159" s="60"/>
      <c r="PCH2159" s="60"/>
      <c r="PCI2159" s="60"/>
      <c r="PCJ2159" s="60"/>
      <c r="PCK2159" s="60"/>
      <c r="PCL2159" s="60"/>
      <c r="PCM2159" s="60"/>
      <c r="PCN2159" s="60"/>
      <c r="PCO2159" s="60"/>
      <c r="PCP2159" s="60"/>
      <c r="PCQ2159" s="60"/>
      <c r="PCR2159" s="60"/>
      <c r="PCS2159" s="60"/>
      <c r="PCT2159" s="60"/>
      <c r="PCU2159" s="60"/>
      <c r="PCV2159" s="60"/>
      <c r="PCW2159" s="60"/>
      <c r="PCX2159" s="60"/>
      <c r="PCY2159" s="60"/>
      <c r="PCZ2159" s="60"/>
      <c r="PDA2159" s="60"/>
      <c r="PDB2159" s="60"/>
      <c r="PDC2159" s="60"/>
      <c r="PDD2159" s="60"/>
      <c r="PDE2159" s="60"/>
      <c r="PDF2159" s="60"/>
      <c r="PDG2159" s="60"/>
      <c r="PDH2159" s="60"/>
      <c r="PDI2159" s="60"/>
      <c r="PDJ2159" s="60"/>
      <c r="PDK2159" s="60"/>
      <c r="PDL2159" s="60"/>
      <c r="PDM2159" s="60"/>
      <c r="PDN2159" s="60"/>
      <c r="PDO2159" s="60"/>
      <c r="PDP2159" s="60"/>
      <c r="PDQ2159" s="60"/>
      <c r="PDR2159" s="60"/>
      <c r="PDS2159" s="60"/>
      <c r="PDT2159" s="60"/>
      <c r="PDU2159" s="60"/>
      <c r="PDV2159" s="60"/>
      <c r="PDW2159" s="60"/>
      <c r="PDX2159" s="60"/>
      <c r="PDY2159" s="60"/>
      <c r="PDZ2159" s="60"/>
      <c r="PEA2159" s="60"/>
      <c r="PEB2159" s="60"/>
      <c r="PEC2159" s="60"/>
      <c r="PED2159" s="60"/>
      <c r="PEE2159" s="60"/>
      <c r="PEF2159" s="60"/>
      <c r="PEG2159" s="60"/>
      <c r="PEH2159" s="60"/>
      <c r="PEI2159" s="60"/>
      <c r="PEJ2159" s="60"/>
      <c r="PEK2159" s="60"/>
      <c r="PEL2159" s="60"/>
      <c r="PEM2159" s="60"/>
      <c r="PEN2159" s="60"/>
      <c r="PEO2159" s="60"/>
      <c r="PEP2159" s="60"/>
      <c r="PEQ2159" s="60"/>
      <c r="PER2159" s="60"/>
      <c r="PES2159" s="60"/>
      <c r="PET2159" s="60"/>
      <c r="PEU2159" s="60"/>
      <c r="PEV2159" s="60"/>
      <c r="PEW2159" s="60"/>
      <c r="PEX2159" s="60"/>
      <c r="PEY2159" s="60"/>
      <c r="PEZ2159" s="60"/>
      <c r="PFA2159" s="60"/>
      <c r="PFB2159" s="60"/>
      <c r="PFC2159" s="60"/>
      <c r="PFD2159" s="60"/>
      <c r="PFE2159" s="60"/>
      <c r="PFF2159" s="60"/>
      <c r="PFG2159" s="60"/>
      <c r="PFH2159" s="60"/>
      <c r="PFI2159" s="60"/>
      <c r="PFJ2159" s="60"/>
      <c r="PFK2159" s="60"/>
      <c r="PFL2159" s="60"/>
      <c r="PFM2159" s="60"/>
      <c r="PFN2159" s="60"/>
      <c r="PFO2159" s="60"/>
      <c r="PFP2159" s="60"/>
      <c r="PFQ2159" s="60"/>
      <c r="PFR2159" s="60"/>
      <c r="PFS2159" s="60"/>
      <c r="PFT2159" s="60"/>
      <c r="PFU2159" s="60"/>
      <c r="PFV2159" s="60"/>
      <c r="PFW2159" s="60"/>
      <c r="PFX2159" s="60"/>
      <c r="PFY2159" s="60"/>
      <c r="PFZ2159" s="60"/>
      <c r="PGA2159" s="60"/>
      <c r="PGB2159" s="60"/>
      <c r="PGC2159" s="60"/>
      <c r="PGD2159" s="60"/>
      <c r="PGE2159" s="60"/>
      <c r="PGF2159" s="60"/>
      <c r="PGG2159" s="60"/>
      <c r="PGH2159" s="60"/>
      <c r="PGI2159" s="60"/>
      <c r="PGJ2159" s="60"/>
      <c r="PGK2159" s="60"/>
      <c r="PGL2159" s="60"/>
      <c r="PGM2159" s="60"/>
      <c r="PGN2159" s="60"/>
      <c r="PGO2159" s="60"/>
      <c r="PGP2159" s="60"/>
      <c r="PGQ2159" s="60"/>
      <c r="PGR2159" s="60"/>
      <c r="PGS2159" s="60"/>
      <c r="PGT2159" s="60"/>
      <c r="PGU2159" s="60"/>
      <c r="PGV2159" s="60"/>
      <c r="PGW2159" s="60"/>
      <c r="PGX2159" s="60"/>
      <c r="PGY2159" s="60"/>
      <c r="PGZ2159" s="60"/>
      <c r="PHA2159" s="60"/>
      <c r="PHB2159" s="60"/>
      <c r="PHC2159" s="60"/>
      <c r="PHD2159" s="60"/>
      <c r="PHE2159" s="60"/>
      <c r="PHF2159" s="60"/>
      <c r="PHG2159" s="60"/>
      <c r="PHH2159" s="60"/>
      <c r="PHI2159" s="60"/>
      <c r="PHJ2159" s="60"/>
      <c r="PHK2159" s="60"/>
      <c r="PHL2159" s="60"/>
      <c r="PHM2159" s="60"/>
      <c r="PHN2159" s="60"/>
      <c r="PHO2159" s="60"/>
      <c r="PHP2159" s="60"/>
      <c r="PHQ2159" s="60"/>
      <c r="PHR2159" s="60"/>
      <c r="PHS2159" s="60"/>
      <c r="PHT2159" s="60"/>
      <c r="PHU2159" s="60"/>
      <c r="PHV2159" s="60"/>
      <c r="PHW2159" s="60"/>
      <c r="PHX2159" s="60"/>
      <c r="PHY2159" s="60"/>
      <c r="PHZ2159" s="60"/>
      <c r="PIA2159" s="60"/>
      <c r="PIB2159" s="60"/>
      <c r="PIC2159" s="60"/>
      <c r="PID2159" s="60"/>
      <c r="PIE2159" s="60"/>
      <c r="PIF2159" s="60"/>
      <c r="PIG2159" s="60"/>
      <c r="PIH2159" s="60"/>
      <c r="PII2159" s="60"/>
      <c r="PIJ2159" s="60"/>
      <c r="PIK2159" s="60"/>
      <c r="PIL2159" s="60"/>
      <c r="PIM2159" s="60"/>
      <c r="PIN2159" s="60"/>
      <c r="PIO2159" s="60"/>
      <c r="PIP2159" s="60"/>
      <c r="PIQ2159" s="60"/>
      <c r="PIR2159" s="60"/>
      <c r="PIS2159" s="60"/>
      <c r="PIT2159" s="60"/>
      <c r="PIU2159" s="60"/>
      <c r="PIV2159" s="60"/>
      <c r="PIW2159" s="60"/>
      <c r="PIX2159" s="60"/>
      <c r="PIY2159" s="60"/>
      <c r="PIZ2159" s="60"/>
      <c r="PJA2159" s="60"/>
      <c r="PJB2159" s="60"/>
      <c r="PJC2159" s="60"/>
      <c r="PJD2159" s="60"/>
      <c r="PJE2159" s="60"/>
      <c r="PJF2159" s="60"/>
      <c r="PJG2159" s="60"/>
      <c r="PJH2159" s="60"/>
      <c r="PJI2159" s="60"/>
      <c r="PJJ2159" s="60"/>
      <c r="PJK2159" s="60"/>
      <c r="PJL2159" s="60"/>
      <c r="PJM2159" s="60"/>
      <c r="PJN2159" s="60"/>
      <c r="PJO2159" s="60"/>
      <c r="PJP2159" s="60"/>
      <c r="PJQ2159" s="60"/>
      <c r="PJR2159" s="60"/>
      <c r="PJS2159" s="60"/>
      <c r="PJT2159" s="60"/>
      <c r="PJU2159" s="60"/>
      <c r="PJV2159" s="60"/>
      <c r="PJW2159" s="60"/>
      <c r="PJX2159" s="60"/>
      <c r="PJY2159" s="60"/>
      <c r="PJZ2159" s="60"/>
      <c r="PKA2159" s="60"/>
      <c r="PKB2159" s="60"/>
      <c r="PKC2159" s="60"/>
      <c r="PKD2159" s="60"/>
      <c r="PKE2159" s="60"/>
      <c r="PKF2159" s="60"/>
      <c r="PKG2159" s="60"/>
      <c r="PKH2159" s="60"/>
      <c r="PKI2159" s="60"/>
      <c r="PKJ2159" s="60"/>
      <c r="PKK2159" s="60"/>
      <c r="PKL2159" s="60"/>
      <c r="PKM2159" s="60"/>
      <c r="PKN2159" s="60"/>
      <c r="PKO2159" s="60"/>
      <c r="PKP2159" s="60"/>
      <c r="PKQ2159" s="60"/>
      <c r="PKR2159" s="60"/>
      <c r="PKS2159" s="60"/>
      <c r="PKT2159" s="60"/>
      <c r="PKU2159" s="60"/>
      <c r="PKV2159" s="60"/>
      <c r="PKW2159" s="60"/>
      <c r="PKX2159" s="60"/>
      <c r="PKY2159" s="60"/>
      <c r="PKZ2159" s="60"/>
      <c r="PLA2159" s="60"/>
      <c r="PLB2159" s="60"/>
      <c r="PLC2159" s="60"/>
      <c r="PLD2159" s="60"/>
      <c r="PLE2159" s="60"/>
      <c r="PLF2159" s="60"/>
      <c r="PLG2159" s="60"/>
      <c r="PLH2159" s="60"/>
      <c r="PLI2159" s="60"/>
      <c r="PLJ2159" s="60"/>
      <c r="PLK2159" s="60"/>
      <c r="PLL2159" s="60"/>
      <c r="PLM2159" s="60"/>
      <c r="PLN2159" s="60"/>
      <c r="PLO2159" s="60"/>
      <c r="PLP2159" s="60"/>
      <c r="PLQ2159" s="60"/>
      <c r="PLR2159" s="60"/>
      <c r="PLS2159" s="60"/>
      <c r="PLT2159" s="60"/>
      <c r="PLU2159" s="60"/>
      <c r="PLV2159" s="60"/>
      <c r="PLW2159" s="60"/>
      <c r="PLX2159" s="60"/>
      <c r="PLY2159" s="60"/>
      <c r="PLZ2159" s="60"/>
      <c r="PMA2159" s="60"/>
      <c r="PMB2159" s="60"/>
      <c r="PMC2159" s="60"/>
      <c r="PMD2159" s="60"/>
      <c r="PME2159" s="60"/>
      <c r="PMF2159" s="60"/>
      <c r="PMG2159" s="60"/>
      <c r="PMH2159" s="60"/>
      <c r="PMI2159" s="60"/>
      <c r="PMJ2159" s="60"/>
      <c r="PMK2159" s="60"/>
      <c r="PML2159" s="60"/>
      <c r="PMM2159" s="60"/>
      <c r="PMN2159" s="60"/>
      <c r="PMO2159" s="60"/>
      <c r="PMP2159" s="60"/>
      <c r="PMQ2159" s="60"/>
      <c r="PMR2159" s="60"/>
      <c r="PMS2159" s="60"/>
      <c r="PMT2159" s="60"/>
      <c r="PMU2159" s="60"/>
      <c r="PMV2159" s="60"/>
      <c r="PMW2159" s="60"/>
      <c r="PMX2159" s="60"/>
      <c r="PMY2159" s="60"/>
      <c r="PMZ2159" s="60"/>
      <c r="PNA2159" s="60"/>
      <c r="PNB2159" s="60"/>
      <c r="PNC2159" s="60"/>
      <c r="PND2159" s="60"/>
      <c r="PNE2159" s="60"/>
      <c r="PNF2159" s="60"/>
      <c r="PNG2159" s="60"/>
      <c r="PNH2159" s="60"/>
      <c r="PNI2159" s="60"/>
      <c r="PNJ2159" s="60"/>
      <c r="PNK2159" s="60"/>
      <c r="PNL2159" s="60"/>
      <c r="PNM2159" s="60"/>
      <c r="PNN2159" s="60"/>
      <c r="PNO2159" s="60"/>
      <c r="PNP2159" s="60"/>
      <c r="PNQ2159" s="60"/>
      <c r="PNR2159" s="60"/>
      <c r="PNS2159" s="60"/>
      <c r="PNT2159" s="60"/>
      <c r="PNU2159" s="60"/>
      <c r="PNV2159" s="60"/>
      <c r="PNW2159" s="60"/>
      <c r="PNX2159" s="60"/>
      <c r="PNY2159" s="60"/>
      <c r="PNZ2159" s="60"/>
      <c r="POA2159" s="60"/>
      <c r="POB2159" s="60"/>
      <c r="POC2159" s="60"/>
      <c r="POD2159" s="60"/>
      <c r="POE2159" s="60"/>
      <c r="POF2159" s="60"/>
      <c r="POG2159" s="60"/>
      <c r="POH2159" s="60"/>
      <c r="POI2159" s="60"/>
      <c r="POJ2159" s="60"/>
      <c r="POK2159" s="60"/>
      <c r="POL2159" s="60"/>
      <c r="POM2159" s="60"/>
      <c r="PON2159" s="60"/>
      <c r="POO2159" s="60"/>
      <c r="POP2159" s="60"/>
      <c r="POQ2159" s="60"/>
      <c r="POR2159" s="60"/>
      <c r="POS2159" s="60"/>
      <c r="POT2159" s="60"/>
      <c r="POU2159" s="60"/>
      <c r="POV2159" s="60"/>
      <c r="POW2159" s="60"/>
      <c r="POX2159" s="60"/>
      <c r="POY2159" s="60"/>
      <c r="POZ2159" s="60"/>
      <c r="PPA2159" s="60"/>
      <c r="PPB2159" s="60"/>
      <c r="PPC2159" s="60"/>
      <c r="PPD2159" s="60"/>
      <c r="PPE2159" s="60"/>
      <c r="PPF2159" s="60"/>
      <c r="PPG2159" s="60"/>
      <c r="PPH2159" s="60"/>
      <c r="PPI2159" s="60"/>
      <c r="PPJ2159" s="60"/>
      <c r="PPK2159" s="60"/>
      <c r="PPL2159" s="60"/>
      <c r="PPM2159" s="60"/>
      <c r="PPN2159" s="60"/>
      <c r="PPO2159" s="60"/>
      <c r="PPP2159" s="60"/>
      <c r="PPQ2159" s="60"/>
      <c r="PPR2159" s="60"/>
      <c r="PPS2159" s="60"/>
      <c r="PPT2159" s="60"/>
      <c r="PPU2159" s="60"/>
      <c r="PPV2159" s="60"/>
      <c r="PPW2159" s="60"/>
      <c r="PPX2159" s="60"/>
      <c r="PPY2159" s="60"/>
      <c r="PPZ2159" s="60"/>
      <c r="PQA2159" s="60"/>
      <c r="PQB2159" s="60"/>
      <c r="PQC2159" s="60"/>
      <c r="PQD2159" s="60"/>
      <c r="PQE2159" s="60"/>
      <c r="PQF2159" s="60"/>
      <c r="PQG2159" s="60"/>
      <c r="PQH2159" s="60"/>
      <c r="PQI2159" s="60"/>
      <c r="PQJ2159" s="60"/>
      <c r="PQK2159" s="60"/>
      <c r="PQL2159" s="60"/>
      <c r="PQM2159" s="60"/>
      <c r="PQN2159" s="60"/>
      <c r="PQO2159" s="60"/>
      <c r="PQP2159" s="60"/>
      <c r="PQQ2159" s="60"/>
      <c r="PQR2159" s="60"/>
      <c r="PQS2159" s="60"/>
      <c r="PQT2159" s="60"/>
      <c r="PQU2159" s="60"/>
      <c r="PQV2159" s="60"/>
      <c r="PQW2159" s="60"/>
      <c r="PQX2159" s="60"/>
      <c r="PQY2159" s="60"/>
      <c r="PQZ2159" s="60"/>
      <c r="PRA2159" s="60"/>
      <c r="PRB2159" s="60"/>
      <c r="PRC2159" s="60"/>
      <c r="PRD2159" s="60"/>
      <c r="PRE2159" s="60"/>
      <c r="PRF2159" s="60"/>
      <c r="PRG2159" s="60"/>
      <c r="PRH2159" s="60"/>
      <c r="PRI2159" s="60"/>
      <c r="PRJ2159" s="60"/>
      <c r="PRK2159" s="60"/>
      <c r="PRL2159" s="60"/>
      <c r="PRM2159" s="60"/>
      <c r="PRN2159" s="60"/>
      <c r="PRO2159" s="60"/>
      <c r="PRP2159" s="60"/>
      <c r="PRQ2159" s="60"/>
      <c r="PRR2159" s="60"/>
      <c r="PRS2159" s="60"/>
      <c r="PRT2159" s="60"/>
      <c r="PRU2159" s="60"/>
      <c r="PRV2159" s="60"/>
      <c r="PRW2159" s="60"/>
      <c r="PRX2159" s="60"/>
      <c r="PRY2159" s="60"/>
      <c r="PRZ2159" s="60"/>
      <c r="PSA2159" s="60"/>
      <c r="PSB2159" s="60"/>
      <c r="PSC2159" s="60"/>
      <c r="PSD2159" s="60"/>
      <c r="PSE2159" s="60"/>
      <c r="PSF2159" s="60"/>
      <c r="PSG2159" s="60"/>
      <c r="PSH2159" s="60"/>
      <c r="PSI2159" s="60"/>
      <c r="PSJ2159" s="60"/>
      <c r="PSK2159" s="60"/>
      <c r="PSL2159" s="60"/>
      <c r="PSM2159" s="60"/>
      <c r="PSN2159" s="60"/>
      <c r="PSO2159" s="60"/>
      <c r="PSP2159" s="60"/>
      <c r="PSQ2159" s="60"/>
      <c r="PSR2159" s="60"/>
      <c r="PSS2159" s="60"/>
      <c r="PST2159" s="60"/>
      <c r="PSU2159" s="60"/>
      <c r="PSV2159" s="60"/>
      <c r="PSW2159" s="60"/>
      <c r="PSX2159" s="60"/>
      <c r="PSY2159" s="60"/>
      <c r="PSZ2159" s="60"/>
      <c r="PTA2159" s="60"/>
      <c r="PTB2159" s="60"/>
      <c r="PTC2159" s="60"/>
      <c r="PTD2159" s="60"/>
      <c r="PTE2159" s="60"/>
      <c r="PTF2159" s="60"/>
      <c r="PTG2159" s="60"/>
      <c r="PTH2159" s="60"/>
      <c r="PTI2159" s="60"/>
      <c r="PTJ2159" s="60"/>
      <c r="PTK2159" s="60"/>
      <c r="PTL2159" s="60"/>
      <c r="PTM2159" s="60"/>
      <c r="PTN2159" s="60"/>
      <c r="PTO2159" s="60"/>
      <c r="PTP2159" s="60"/>
      <c r="PTQ2159" s="60"/>
      <c r="PTR2159" s="60"/>
      <c r="PTS2159" s="60"/>
      <c r="PTT2159" s="60"/>
      <c r="PTU2159" s="60"/>
      <c r="PTV2159" s="60"/>
      <c r="PTW2159" s="60"/>
      <c r="PTX2159" s="60"/>
      <c r="PTY2159" s="60"/>
      <c r="PTZ2159" s="60"/>
      <c r="PUA2159" s="60"/>
      <c r="PUB2159" s="60"/>
      <c r="PUC2159" s="60"/>
      <c r="PUD2159" s="60"/>
      <c r="PUE2159" s="60"/>
      <c r="PUF2159" s="60"/>
      <c r="PUG2159" s="60"/>
      <c r="PUH2159" s="60"/>
      <c r="PUI2159" s="60"/>
      <c r="PUJ2159" s="60"/>
      <c r="PUK2159" s="60"/>
      <c r="PUL2159" s="60"/>
      <c r="PUM2159" s="60"/>
      <c r="PUN2159" s="60"/>
      <c r="PUO2159" s="60"/>
      <c r="PUP2159" s="60"/>
      <c r="PUQ2159" s="60"/>
      <c r="PUR2159" s="60"/>
      <c r="PUS2159" s="60"/>
      <c r="PUT2159" s="60"/>
      <c r="PUU2159" s="60"/>
      <c r="PUV2159" s="60"/>
      <c r="PUW2159" s="60"/>
      <c r="PUX2159" s="60"/>
      <c r="PUY2159" s="60"/>
      <c r="PUZ2159" s="60"/>
      <c r="PVA2159" s="60"/>
      <c r="PVB2159" s="60"/>
      <c r="PVC2159" s="60"/>
      <c r="PVD2159" s="60"/>
      <c r="PVE2159" s="60"/>
      <c r="PVF2159" s="60"/>
      <c r="PVG2159" s="60"/>
      <c r="PVH2159" s="60"/>
      <c r="PVI2159" s="60"/>
      <c r="PVJ2159" s="60"/>
      <c r="PVK2159" s="60"/>
      <c r="PVL2159" s="60"/>
      <c r="PVM2159" s="60"/>
      <c r="PVN2159" s="60"/>
      <c r="PVO2159" s="60"/>
      <c r="PVP2159" s="60"/>
      <c r="PVQ2159" s="60"/>
      <c r="PVR2159" s="60"/>
      <c r="PVS2159" s="60"/>
      <c r="PVT2159" s="60"/>
      <c r="PVU2159" s="60"/>
      <c r="PVV2159" s="60"/>
      <c r="PVW2159" s="60"/>
      <c r="PVX2159" s="60"/>
      <c r="PVY2159" s="60"/>
      <c r="PVZ2159" s="60"/>
      <c r="PWA2159" s="60"/>
      <c r="PWB2159" s="60"/>
      <c r="PWC2159" s="60"/>
      <c r="PWD2159" s="60"/>
      <c r="PWE2159" s="60"/>
      <c r="PWF2159" s="60"/>
      <c r="PWG2159" s="60"/>
      <c r="PWH2159" s="60"/>
      <c r="PWI2159" s="60"/>
      <c r="PWJ2159" s="60"/>
      <c r="PWK2159" s="60"/>
      <c r="PWL2159" s="60"/>
      <c r="PWM2159" s="60"/>
      <c r="PWN2159" s="60"/>
      <c r="PWO2159" s="60"/>
      <c r="PWP2159" s="60"/>
      <c r="PWQ2159" s="60"/>
      <c r="PWR2159" s="60"/>
      <c r="PWS2159" s="60"/>
      <c r="PWT2159" s="60"/>
      <c r="PWU2159" s="60"/>
      <c r="PWV2159" s="60"/>
      <c r="PWW2159" s="60"/>
      <c r="PWX2159" s="60"/>
      <c r="PWY2159" s="60"/>
      <c r="PWZ2159" s="60"/>
      <c r="PXA2159" s="60"/>
      <c r="PXB2159" s="60"/>
      <c r="PXC2159" s="60"/>
      <c r="PXD2159" s="60"/>
      <c r="PXE2159" s="60"/>
      <c r="PXF2159" s="60"/>
      <c r="PXG2159" s="60"/>
      <c r="PXH2159" s="60"/>
      <c r="PXI2159" s="60"/>
      <c r="PXJ2159" s="60"/>
      <c r="PXK2159" s="60"/>
      <c r="PXL2159" s="60"/>
      <c r="PXM2159" s="60"/>
      <c r="PXN2159" s="60"/>
      <c r="PXO2159" s="60"/>
      <c r="PXP2159" s="60"/>
      <c r="PXQ2159" s="60"/>
      <c r="PXR2159" s="60"/>
      <c r="PXS2159" s="60"/>
      <c r="PXT2159" s="60"/>
      <c r="PXU2159" s="60"/>
      <c r="PXV2159" s="60"/>
      <c r="PXW2159" s="60"/>
      <c r="PXX2159" s="60"/>
      <c r="PXY2159" s="60"/>
      <c r="PXZ2159" s="60"/>
      <c r="PYA2159" s="60"/>
      <c r="PYB2159" s="60"/>
      <c r="PYC2159" s="60"/>
      <c r="PYD2159" s="60"/>
      <c r="PYE2159" s="60"/>
      <c r="PYF2159" s="60"/>
      <c r="PYG2159" s="60"/>
      <c r="PYH2159" s="60"/>
      <c r="PYI2159" s="60"/>
      <c r="PYJ2159" s="60"/>
      <c r="PYK2159" s="60"/>
      <c r="PYL2159" s="60"/>
      <c r="PYM2159" s="60"/>
      <c r="PYN2159" s="60"/>
      <c r="PYO2159" s="60"/>
      <c r="PYP2159" s="60"/>
      <c r="PYQ2159" s="60"/>
      <c r="PYR2159" s="60"/>
      <c r="PYS2159" s="60"/>
      <c r="PYT2159" s="60"/>
      <c r="PYU2159" s="60"/>
      <c r="PYV2159" s="60"/>
      <c r="PYW2159" s="60"/>
      <c r="PYX2159" s="60"/>
      <c r="PYY2159" s="60"/>
      <c r="PYZ2159" s="60"/>
      <c r="PZA2159" s="60"/>
      <c r="PZB2159" s="60"/>
      <c r="PZC2159" s="60"/>
      <c r="PZD2159" s="60"/>
      <c r="PZE2159" s="60"/>
      <c r="PZF2159" s="60"/>
      <c r="PZG2159" s="60"/>
      <c r="PZH2159" s="60"/>
      <c r="PZI2159" s="60"/>
      <c r="PZJ2159" s="60"/>
      <c r="PZK2159" s="60"/>
      <c r="PZL2159" s="60"/>
      <c r="PZM2159" s="60"/>
      <c r="PZN2159" s="60"/>
      <c r="PZO2159" s="60"/>
      <c r="PZP2159" s="60"/>
      <c r="PZQ2159" s="60"/>
      <c r="PZR2159" s="60"/>
      <c r="PZS2159" s="60"/>
      <c r="PZT2159" s="60"/>
      <c r="PZU2159" s="60"/>
      <c r="PZV2159" s="60"/>
      <c r="PZW2159" s="60"/>
      <c r="PZX2159" s="60"/>
      <c r="PZY2159" s="60"/>
      <c r="PZZ2159" s="60"/>
      <c r="QAA2159" s="60"/>
      <c r="QAB2159" s="60"/>
      <c r="QAC2159" s="60"/>
      <c r="QAD2159" s="60"/>
      <c r="QAE2159" s="60"/>
      <c r="QAF2159" s="60"/>
      <c r="QAG2159" s="60"/>
      <c r="QAH2159" s="60"/>
      <c r="QAI2159" s="60"/>
      <c r="QAJ2159" s="60"/>
      <c r="QAK2159" s="60"/>
      <c r="QAL2159" s="60"/>
      <c r="QAM2159" s="60"/>
      <c r="QAN2159" s="60"/>
      <c r="QAO2159" s="60"/>
      <c r="QAP2159" s="60"/>
      <c r="QAQ2159" s="60"/>
      <c r="QAR2159" s="60"/>
      <c r="QAS2159" s="60"/>
      <c r="QAT2159" s="60"/>
      <c r="QAU2159" s="60"/>
      <c r="QAV2159" s="60"/>
      <c r="QAW2159" s="60"/>
      <c r="QAX2159" s="60"/>
      <c r="QAY2159" s="60"/>
      <c r="QAZ2159" s="60"/>
      <c r="QBA2159" s="60"/>
      <c r="QBB2159" s="60"/>
      <c r="QBC2159" s="60"/>
      <c r="QBD2159" s="60"/>
      <c r="QBE2159" s="60"/>
      <c r="QBF2159" s="60"/>
      <c r="QBG2159" s="60"/>
      <c r="QBH2159" s="60"/>
      <c r="QBI2159" s="60"/>
      <c r="QBJ2159" s="60"/>
      <c r="QBK2159" s="60"/>
      <c r="QBL2159" s="60"/>
      <c r="QBM2159" s="60"/>
      <c r="QBN2159" s="60"/>
      <c r="QBO2159" s="60"/>
      <c r="QBP2159" s="60"/>
      <c r="QBQ2159" s="60"/>
      <c r="QBR2159" s="60"/>
      <c r="QBS2159" s="60"/>
      <c r="QBT2159" s="60"/>
      <c r="QBU2159" s="60"/>
      <c r="QBV2159" s="60"/>
      <c r="QBW2159" s="60"/>
      <c r="QBX2159" s="60"/>
      <c r="QBY2159" s="60"/>
      <c r="QBZ2159" s="60"/>
      <c r="QCA2159" s="60"/>
      <c r="QCB2159" s="60"/>
      <c r="QCC2159" s="60"/>
      <c r="QCD2159" s="60"/>
      <c r="QCE2159" s="60"/>
      <c r="QCF2159" s="60"/>
      <c r="QCG2159" s="60"/>
      <c r="QCH2159" s="60"/>
      <c r="QCI2159" s="60"/>
      <c r="QCJ2159" s="60"/>
      <c r="QCK2159" s="60"/>
      <c r="QCL2159" s="60"/>
      <c r="QCM2159" s="60"/>
      <c r="QCN2159" s="60"/>
      <c r="QCO2159" s="60"/>
      <c r="QCP2159" s="60"/>
      <c r="QCQ2159" s="60"/>
      <c r="QCR2159" s="60"/>
      <c r="QCS2159" s="60"/>
      <c r="QCT2159" s="60"/>
      <c r="QCU2159" s="60"/>
      <c r="QCV2159" s="60"/>
      <c r="QCW2159" s="60"/>
      <c r="QCX2159" s="60"/>
      <c r="QCY2159" s="60"/>
      <c r="QCZ2159" s="60"/>
      <c r="QDA2159" s="60"/>
      <c r="QDB2159" s="60"/>
      <c r="QDC2159" s="60"/>
      <c r="QDD2159" s="60"/>
      <c r="QDE2159" s="60"/>
      <c r="QDF2159" s="60"/>
      <c r="QDG2159" s="60"/>
      <c r="QDH2159" s="60"/>
      <c r="QDI2159" s="60"/>
      <c r="QDJ2159" s="60"/>
      <c r="QDK2159" s="60"/>
      <c r="QDL2159" s="60"/>
      <c r="QDM2159" s="60"/>
      <c r="QDN2159" s="60"/>
      <c r="QDO2159" s="60"/>
      <c r="QDP2159" s="60"/>
      <c r="QDQ2159" s="60"/>
      <c r="QDR2159" s="60"/>
      <c r="QDS2159" s="60"/>
      <c r="QDT2159" s="60"/>
      <c r="QDU2159" s="60"/>
      <c r="QDV2159" s="60"/>
      <c r="QDW2159" s="60"/>
      <c r="QDX2159" s="60"/>
      <c r="QDY2159" s="60"/>
      <c r="QDZ2159" s="60"/>
      <c r="QEA2159" s="60"/>
      <c r="QEB2159" s="60"/>
      <c r="QEC2159" s="60"/>
      <c r="QED2159" s="60"/>
      <c r="QEE2159" s="60"/>
      <c r="QEF2159" s="60"/>
      <c r="QEG2159" s="60"/>
      <c r="QEH2159" s="60"/>
      <c r="QEI2159" s="60"/>
      <c r="QEJ2159" s="60"/>
      <c r="QEK2159" s="60"/>
      <c r="QEL2159" s="60"/>
      <c r="QEM2159" s="60"/>
      <c r="QEN2159" s="60"/>
      <c r="QEO2159" s="60"/>
      <c r="QEP2159" s="60"/>
      <c r="QEQ2159" s="60"/>
      <c r="QER2159" s="60"/>
      <c r="QES2159" s="60"/>
      <c r="QET2159" s="60"/>
      <c r="QEU2159" s="60"/>
      <c r="QEV2159" s="60"/>
      <c r="QEW2159" s="60"/>
      <c r="QEX2159" s="60"/>
      <c r="QEY2159" s="60"/>
      <c r="QEZ2159" s="60"/>
      <c r="QFA2159" s="60"/>
      <c r="QFB2159" s="60"/>
      <c r="QFC2159" s="60"/>
      <c r="QFD2159" s="60"/>
      <c r="QFE2159" s="60"/>
      <c r="QFF2159" s="60"/>
      <c r="QFG2159" s="60"/>
      <c r="QFH2159" s="60"/>
      <c r="QFI2159" s="60"/>
      <c r="QFJ2159" s="60"/>
      <c r="QFK2159" s="60"/>
      <c r="QFL2159" s="60"/>
      <c r="QFM2159" s="60"/>
      <c r="QFN2159" s="60"/>
      <c r="QFO2159" s="60"/>
      <c r="QFP2159" s="60"/>
      <c r="QFQ2159" s="60"/>
      <c r="QFR2159" s="60"/>
      <c r="QFS2159" s="60"/>
      <c r="QFT2159" s="60"/>
      <c r="QFU2159" s="60"/>
      <c r="QFV2159" s="60"/>
      <c r="QFW2159" s="60"/>
      <c r="QFX2159" s="60"/>
      <c r="QFY2159" s="60"/>
      <c r="QFZ2159" s="60"/>
      <c r="QGA2159" s="60"/>
      <c r="QGB2159" s="60"/>
      <c r="QGC2159" s="60"/>
      <c r="QGD2159" s="60"/>
      <c r="QGE2159" s="60"/>
      <c r="QGF2159" s="60"/>
      <c r="QGG2159" s="60"/>
      <c r="QGH2159" s="60"/>
      <c r="QGI2159" s="60"/>
      <c r="QGJ2159" s="60"/>
      <c r="QGK2159" s="60"/>
      <c r="QGL2159" s="60"/>
      <c r="QGM2159" s="60"/>
      <c r="QGN2159" s="60"/>
      <c r="QGO2159" s="60"/>
      <c r="QGP2159" s="60"/>
      <c r="QGQ2159" s="60"/>
      <c r="QGR2159" s="60"/>
      <c r="QGS2159" s="60"/>
      <c r="QGT2159" s="60"/>
      <c r="QGU2159" s="60"/>
      <c r="QGV2159" s="60"/>
      <c r="QGW2159" s="60"/>
      <c r="QGX2159" s="60"/>
      <c r="QGY2159" s="60"/>
      <c r="QGZ2159" s="60"/>
      <c r="QHA2159" s="60"/>
      <c r="QHB2159" s="60"/>
      <c r="QHC2159" s="60"/>
      <c r="QHD2159" s="60"/>
      <c r="QHE2159" s="60"/>
      <c r="QHF2159" s="60"/>
      <c r="QHG2159" s="60"/>
      <c r="QHH2159" s="60"/>
      <c r="QHI2159" s="60"/>
      <c r="QHJ2159" s="60"/>
      <c r="QHK2159" s="60"/>
      <c r="QHL2159" s="60"/>
      <c r="QHM2159" s="60"/>
      <c r="QHN2159" s="60"/>
      <c r="QHO2159" s="60"/>
      <c r="QHP2159" s="60"/>
      <c r="QHQ2159" s="60"/>
      <c r="QHR2159" s="60"/>
      <c r="QHS2159" s="60"/>
      <c r="QHT2159" s="60"/>
      <c r="QHU2159" s="60"/>
      <c r="QHV2159" s="60"/>
      <c r="QHW2159" s="60"/>
      <c r="QHX2159" s="60"/>
      <c r="QHY2159" s="60"/>
      <c r="QHZ2159" s="60"/>
      <c r="QIA2159" s="60"/>
      <c r="QIB2159" s="60"/>
      <c r="QIC2159" s="60"/>
      <c r="QID2159" s="60"/>
      <c r="QIE2159" s="60"/>
      <c r="QIF2159" s="60"/>
      <c r="QIG2159" s="60"/>
      <c r="QIH2159" s="60"/>
      <c r="QII2159" s="60"/>
      <c r="QIJ2159" s="60"/>
      <c r="QIK2159" s="60"/>
      <c r="QIL2159" s="60"/>
      <c r="QIM2159" s="60"/>
      <c r="QIN2159" s="60"/>
      <c r="QIO2159" s="60"/>
      <c r="QIP2159" s="60"/>
      <c r="QIQ2159" s="60"/>
      <c r="QIR2159" s="60"/>
      <c r="QIS2159" s="60"/>
      <c r="QIT2159" s="60"/>
      <c r="QIU2159" s="60"/>
      <c r="QIV2159" s="60"/>
      <c r="QIW2159" s="60"/>
      <c r="QIX2159" s="60"/>
      <c r="QIY2159" s="60"/>
      <c r="QIZ2159" s="60"/>
      <c r="QJA2159" s="60"/>
      <c r="QJB2159" s="60"/>
      <c r="QJC2159" s="60"/>
      <c r="QJD2159" s="60"/>
      <c r="QJE2159" s="60"/>
      <c r="QJF2159" s="60"/>
      <c r="QJG2159" s="60"/>
      <c r="QJH2159" s="60"/>
      <c r="QJI2159" s="60"/>
      <c r="QJJ2159" s="60"/>
      <c r="QJK2159" s="60"/>
      <c r="QJL2159" s="60"/>
      <c r="QJM2159" s="60"/>
      <c r="QJN2159" s="60"/>
      <c r="QJO2159" s="60"/>
      <c r="QJP2159" s="60"/>
      <c r="QJQ2159" s="60"/>
      <c r="QJR2159" s="60"/>
      <c r="QJS2159" s="60"/>
      <c r="QJT2159" s="60"/>
      <c r="QJU2159" s="60"/>
      <c r="QJV2159" s="60"/>
      <c r="QJW2159" s="60"/>
      <c r="QJX2159" s="60"/>
      <c r="QJY2159" s="60"/>
      <c r="QJZ2159" s="60"/>
      <c r="QKA2159" s="60"/>
      <c r="QKB2159" s="60"/>
      <c r="QKC2159" s="60"/>
      <c r="QKD2159" s="60"/>
      <c r="QKE2159" s="60"/>
      <c r="QKF2159" s="60"/>
      <c r="QKG2159" s="60"/>
      <c r="QKH2159" s="60"/>
      <c r="QKI2159" s="60"/>
      <c r="QKJ2159" s="60"/>
      <c r="QKK2159" s="60"/>
      <c r="QKL2159" s="60"/>
      <c r="QKM2159" s="60"/>
      <c r="QKN2159" s="60"/>
      <c r="QKO2159" s="60"/>
      <c r="QKP2159" s="60"/>
      <c r="QKQ2159" s="60"/>
      <c r="QKR2159" s="60"/>
      <c r="QKS2159" s="60"/>
      <c r="QKT2159" s="60"/>
      <c r="QKU2159" s="60"/>
      <c r="QKV2159" s="60"/>
      <c r="QKW2159" s="60"/>
      <c r="QKX2159" s="60"/>
      <c r="QKY2159" s="60"/>
      <c r="QKZ2159" s="60"/>
      <c r="QLA2159" s="60"/>
      <c r="QLB2159" s="60"/>
      <c r="QLC2159" s="60"/>
      <c r="QLD2159" s="60"/>
      <c r="QLE2159" s="60"/>
      <c r="QLF2159" s="60"/>
      <c r="QLG2159" s="60"/>
      <c r="QLH2159" s="60"/>
      <c r="QLI2159" s="60"/>
      <c r="QLJ2159" s="60"/>
      <c r="QLK2159" s="60"/>
      <c r="QLL2159" s="60"/>
      <c r="QLM2159" s="60"/>
      <c r="QLN2159" s="60"/>
      <c r="QLO2159" s="60"/>
      <c r="QLP2159" s="60"/>
      <c r="QLQ2159" s="60"/>
      <c r="QLR2159" s="60"/>
      <c r="QLS2159" s="60"/>
      <c r="QLT2159" s="60"/>
      <c r="QLU2159" s="60"/>
      <c r="QLV2159" s="60"/>
      <c r="QLW2159" s="60"/>
      <c r="QLX2159" s="60"/>
      <c r="QLY2159" s="60"/>
      <c r="QLZ2159" s="60"/>
      <c r="QMA2159" s="60"/>
      <c r="QMB2159" s="60"/>
      <c r="QMC2159" s="60"/>
      <c r="QMD2159" s="60"/>
      <c r="QME2159" s="60"/>
      <c r="QMF2159" s="60"/>
      <c r="QMG2159" s="60"/>
      <c r="QMH2159" s="60"/>
      <c r="QMI2159" s="60"/>
      <c r="QMJ2159" s="60"/>
      <c r="QMK2159" s="60"/>
      <c r="QML2159" s="60"/>
      <c r="QMM2159" s="60"/>
      <c r="QMN2159" s="60"/>
      <c r="QMO2159" s="60"/>
      <c r="QMP2159" s="60"/>
      <c r="QMQ2159" s="60"/>
      <c r="QMR2159" s="60"/>
      <c r="QMS2159" s="60"/>
      <c r="QMT2159" s="60"/>
      <c r="QMU2159" s="60"/>
      <c r="QMV2159" s="60"/>
      <c r="QMW2159" s="60"/>
      <c r="QMX2159" s="60"/>
      <c r="QMY2159" s="60"/>
      <c r="QMZ2159" s="60"/>
      <c r="QNA2159" s="60"/>
      <c r="QNB2159" s="60"/>
      <c r="QNC2159" s="60"/>
      <c r="QND2159" s="60"/>
      <c r="QNE2159" s="60"/>
      <c r="QNF2159" s="60"/>
      <c r="QNG2159" s="60"/>
      <c r="QNH2159" s="60"/>
      <c r="QNI2159" s="60"/>
      <c r="QNJ2159" s="60"/>
      <c r="QNK2159" s="60"/>
      <c r="QNL2159" s="60"/>
      <c r="QNM2159" s="60"/>
      <c r="QNN2159" s="60"/>
      <c r="QNO2159" s="60"/>
      <c r="QNP2159" s="60"/>
      <c r="QNQ2159" s="60"/>
      <c r="QNR2159" s="60"/>
      <c r="QNS2159" s="60"/>
      <c r="QNT2159" s="60"/>
      <c r="QNU2159" s="60"/>
      <c r="QNV2159" s="60"/>
      <c r="QNW2159" s="60"/>
      <c r="QNX2159" s="60"/>
      <c r="QNY2159" s="60"/>
      <c r="QNZ2159" s="60"/>
      <c r="QOA2159" s="60"/>
      <c r="QOB2159" s="60"/>
      <c r="QOC2159" s="60"/>
      <c r="QOD2159" s="60"/>
      <c r="QOE2159" s="60"/>
      <c r="QOF2159" s="60"/>
      <c r="QOG2159" s="60"/>
      <c r="QOH2159" s="60"/>
      <c r="QOI2159" s="60"/>
      <c r="QOJ2159" s="60"/>
      <c r="QOK2159" s="60"/>
      <c r="QOL2159" s="60"/>
      <c r="QOM2159" s="60"/>
      <c r="QON2159" s="60"/>
      <c r="QOO2159" s="60"/>
      <c r="QOP2159" s="60"/>
      <c r="QOQ2159" s="60"/>
      <c r="QOR2159" s="60"/>
      <c r="QOS2159" s="60"/>
      <c r="QOT2159" s="60"/>
      <c r="QOU2159" s="60"/>
      <c r="QOV2159" s="60"/>
      <c r="QOW2159" s="60"/>
      <c r="QOX2159" s="60"/>
      <c r="QOY2159" s="60"/>
      <c r="QOZ2159" s="60"/>
      <c r="QPA2159" s="60"/>
      <c r="QPB2159" s="60"/>
      <c r="QPC2159" s="60"/>
      <c r="QPD2159" s="60"/>
      <c r="QPE2159" s="60"/>
      <c r="QPF2159" s="60"/>
      <c r="QPG2159" s="60"/>
      <c r="QPH2159" s="60"/>
      <c r="QPI2159" s="60"/>
      <c r="QPJ2159" s="60"/>
      <c r="QPK2159" s="60"/>
      <c r="QPL2159" s="60"/>
      <c r="QPM2159" s="60"/>
      <c r="QPN2159" s="60"/>
      <c r="QPO2159" s="60"/>
      <c r="QPP2159" s="60"/>
      <c r="QPQ2159" s="60"/>
      <c r="QPR2159" s="60"/>
      <c r="QPS2159" s="60"/>
      <c r="QPT2159" s="60"/>
      <c r="QPU2159" s="60"/>
      <c r="QPV2159" s="60"/>
      <c r="QPW2159" s="60"/>
      <c r="QPX2159" s="60"/>
      <c r="QPY2159" s="60"/>
      <c r="QPZ2159" s="60"/>
      <c r="QQA2159" s="60"/>
      <c r="QQB2159" s="60"/>
      <c r="QQC2159" s="60"/>
      <c r="QQD2159" s="60"/>
      <c r="QQE2159" s="60"/>
      <c r="QQF2159" s="60"/>
      <c r="QQG2159" s="60"/>
      <c r="QQH2159" s="60"/>
      <c r="QQI2159" s="60"/>
      <c r="QQJ2159" s="60"/>
      <c r="QQK2159" s="60"/>
      <c r="QQL2159" s="60"/>
      <c r="QQM2159" s="60"/>
      <c r="QQN2159" s="60"/>
      <c r="QQO2159" s="60"/>
      <c r="QQP2159" s="60"/>
      <c r="QQQ2159" s="60"/>
      <c r="QQR2159" s="60"/>
      <c r="QQS2159" s="60"/>
      <c r="QQT2159" s="60"/>
      <c r="QQU2159" s="60"/>
      <c r="QQV2159" s="60"/>
      <c r="QQW2159" s="60"/>
      <c r="QQX2159" s="60"/>
      <c r="QQY2159" s="60"/>
      <c r="QQZ2159" s="60"/>
      <c r="QRA2159" s="60"/>
      <c r="QRB2159" s="60"/>
      <c r="QRC2159" s="60"/>
      <c r="QRD2159" s="60"/>
      <c r="QRE2159" s="60"/>
      <c r="QRF2159" s="60"/>
      <c r="QRG2159" s="60"/>
      <c r="QRH2159" s="60"/>
      <c r="QRI2159" s="60"/>
      <c r="QRJ2159" s="60"/>
      <c r="QRK2159" s="60"/>
      <c r="QRL2159" s="60"/>
      <c r="QRM2159" s="60"/>
      <c r="QRN2159" s="60"/>
      <c r="QRO2159" s="60"/>
      <c r="QRP2159" s="60"/>
      <c r="QRQ2159" s="60"/>
      <c r="QRR2159" s="60"/>
      <c r="QRS2159" s="60"/>
      <c r="QRT2159" s="60"/>
      <c r="QRU2159" s="60"/>
      <c r="QRV2159" s="60"/>
      <c r="QRW2159" s="60"/>
      <c r="QRX2159" s="60"/>
      <c r="QRY2159" s="60"/>
      <c r="QRZ2159" s="60"/>
      <c r="QSA2159" s="60"/>
      <c r="QSB2159" s="60"/>
      <c r="QSC2159" s="60"/>
      <c r="QSD2159" s="60"/>
      <c r="QSE2159" s="60"/>
      <c r="QSF2159" s="60"/>
      <c r="QSG2159" s="60"/>
      <c r="QSH2159" s="60"/>
      <c r="QSI2159" s="60"/>
      <c r="QSJ2159" s="60"/>
      <c r="QSK2159" s="60"/>
      <c r="QSL2159" s="60"/>
      <c r="QSM2159" s="60"/>
      <c r="QSN2159" s="60"/>
      <c r="QSO2159" s="60"/>
      <c r="QSP2159" s="60"/>
      <c r="QSQ2159" s="60"/>
      <c r="QSR2159" s="60"/>
      <c r="QSS2159" s="60"/>
      <c r="QST2159" s="60"/>
      <c r="QSU2159" s="60"/>
      <c r="QSV2159" s="60"/>
      <c r="QSW2159" s="60"/>
      <c r="QSX2159" s="60"/>
      <c r="QSY2159" s="60"/>
      <c r="QSZ2159" s="60"/>
      <c r="QTA2159" s="60"/>
      <c r="QTB2159" s="60"/>
      <c r="QTC2159" s="60"/>
      <c r="QTD2159" s="60"/>
      <c r="QTE2159" s="60"/>
      <c r="QTF2159" s="60"/>
      <c r="QTG2159" s="60"/>
      <c r="QTH2159" s="60"/>
      <c r="QTI2159" s="60"/>
      <c r="QTJ2159" s="60"/>
      <c r="QTK2159" s="60"/>
      <c r="QTL2159" s="60"/>
      <c r="QTM2159" s="60"/>
      <c r="QTN2159" s="60"/>
      <c r="QTO2159" s="60"/>
      <c r="QTP2159" s="60"/>
      <c r="QTQ2159" s="60"/>
      <c r="QTR2159" s="60"/>
      <c r="QTS2159" s="60"/>
      <c r="QTT2159" s="60"/>
      <c r="QTU2159" s="60"/>
      <c r="QTV2159" s="60"/>
      <c r="QTW2159" s="60"/>
      <c r="QTX2159" s="60"/>
      <c r="QTY2159" s="60"/>
      <c r="QTZ2159" s="60"/>
      <c r="QUA2159" s="60"/>
      <c r="QUB2159" s="60"/>
      <c r="QUC2159" s="60"/>
      <c r="QUD2159" s="60"/>
      <c r="QUE2159" s="60"/>
      <c r="QUF2159" s="60"/>
      <c r="QUG2159" s="60"/>
      <c r="QUH2159" s="60"/>
      <c r="QUI2159" s="60"/>
      <c r="QUJ2159" s="60"/>
      <c r="QUK2159" s="60"/>
      <c r="QUL2159" s="60"/>
      <c r="QUM2159" s="60"/>
      <c r="QUN2159" s="60"/>
      <c r="QUO2159" s="60"/>
      <c r="QUP2159" s="60"/>
      <c r="QUQ2159" s="60"/>
      <c r="QUR2159" s="60"/>
      <c r="QUS2159" s="60"/>
      <c r="QUT2159" s="60"/>
      <c r="QUU2159" s="60"/>
      <c r="QUV2159" s="60"/>
      <c r="QUW2159" s="60"/>
      <c r="QUX2159" s="60"/>
      <c r="QUY2159" s="60"/>
      <c r="QUZ2159" s="60"/>
      <c r="QVA2159" s="60"/>
      <c r="QVB2159" s="60"/>
      <c r="QVC2159" s="60"/>
      <c r="QVD2159" s="60"/>
      <c r="QVE2159" s="60"/>
      <c r="QVF2159" s="60"/>
      <c r="QVG2159" s="60"/>
      <c r="QVH2159" s="60"/>
      <c r="QVI2159" s="60"/>
      <c r="QVJ2159" s="60"/>
      <c r="QVK2159" s="60"/>
      <c r="QVL2159" s="60"/>
      <c r="QVM2159" s="60"/>
      <c r="QVN2159" s="60"/>
      <c r="QVO2159" s="60"/>
      <c r="QVP2159" s="60"/>
      <c r="QVQ2159" s="60"/>
      <c r="QVR2159" s="60"/>
      <c r="QVS2159" s="60"/>
      <c r="QVT2159" s="60"/>
      <c r="QVU2159" s="60"/>
      <c r="QVV2159" s="60"/>
      <c r="QVW2159" s="60"/>
      <c r="QVX2159" s="60"/>
      <c r="QVY2159" s="60"/>
      <c r="QVZ2159" s="60"/>
      <c r="QWA2159" s="60"/>
      <c r="QWB2159" s="60"/>
      <c r="QWC2159" s="60"/>
      <c r="QWD2159" s="60"/>
      <c r="QWE2159" s="60"/>
      <c r="QWF2159" s="60"/>
      <c r="QWG2159" s="60"/>
      <c r="QWH2159" s="60"/>
      <c r="QWI2159" s="60"/>
      <c r="QWJ2159" s="60"/>
      <c r="QWK2159" s="60"/>
      <c r="QWL2159" s="60"/>
      <c r="QWM2159" s="60"/>
      <c r="QWN2159" s="60"/>
      <c r="QWO2159" s="60"/>
      <c r="QWP2159" s="60"/>
      <c r="QWQ2159" s="60"/>
      <c r="QWR2159" s="60"/>
      <c r="QWS2159" s="60"/>
      <c r="QWT2159" s="60"/>
      <c r="QWU2159" s="60"/>
      <c r="QWV2159" s="60"/>
      <c r="QWW2159" s="60"/>
      <c r="QWX2159" s="60"/>
      <c r="QWY2159" s="60"/>
      <c r="QWZ2159" s="60"/>
      <c r="QXA2159" s="60"/>
      <c r="QXB2159" s="60"/>
      <c r="QXC2159" s="60"/>
      <c r="QXD2159" s="60"/>
      <c r="QXE2159" s="60"/>
      <c r="QXF2159" s="60"/>
      <c r="QXG2159" s="60"/>
      <c r="QXH2159" s="60"/>
      <c r="QXI2159" s="60"/>
      <c r="QXJ2159" s="60"/>
      <c r="QXK2159" s="60"/>
      <c r="QXL2159" s="60"/>
      <c r="QXM2159" s="60"/>
      <c r="QXN2159" s="60"/>
      <c r="QXO2159" s="60"/>
      <c r="QXP2159" s="60"/>
      <c r="QXQ2159" s="60"/>
      <c r="QXR2159" s="60"/>
      <c r="QXS2159" s="60"/>
      <c r="QXT2159" s="60"/>
      <c r="QXU2159" s="60"/>
      <c r="QXV2159" s="60"/>
      <c r="QXW2159" s="60"/>
      <c r="QXX2159" s="60"/>
      <c r="QXY2159" s="60"/>
      <c r="QXZ2159" s="60"/>
      <c r="QYA2159" s="60"/>
      <c r="QYB2159" s="60"/>
      <c r="QYC2159" s="60"/>
      <c r="QYD2159" s="60"/>
      <c r="QYE2159" s="60"/>
      <c r="QYF2159" s="60"/>
      <c r="QYG2159" s="60"/>
      <c r="QYH2159" s="60"/>
      <c r="QYI2159" s="60"/>
      <c r="QYJ2159" s="60"/>
      <c r="QYK2159" s="60"/>
      <c r="QYL2159" s="60"/>
      <c r="QYM2159" s="60"/>
      <c r="QYN2159" s="60"/>
      <c r="QYO2159" s="60"/>
      <c r="QYP2159" s="60"/>
      <c r="QYQ2159" s="60"/>
      <c r="QYR2159" s="60"/>
      <c r="QYS2159" s="60"/>
      <c r="QYT2159" s="60"/>
      <c r="QYU2159" s="60"/>
      <c r="QYV2159" s="60"/>
      <c r="QYW2159" s="60"/>
      <c r="QYX2159" s="60"/>
      <c r="QYY2159" s="60"/>
      <c r="QYZ2159" s="60"/>
      <c r="QZA2159" s="60"/>
      <c r="QZB2159" s="60"/>
      <c r="QZC2159" s="60"/>
      <c r="QZD2159" s="60"/>
      <c r="QZE2159" s="60"/>
      <c r="QZF2159" s="60"/>
      <c r="QZG2159" s="60"/>
      <c r="QZH2159" s="60"/>
      <c r="QZI2159" s="60"/>
      <c r="QZJ2159" s="60"/>
      <c r="QZK2159" s="60"/>
      <c r="QZL2159" s="60"/>
      <c r="QZM2159" s="60"/>
      <c r="QZN2159" s="60"/>
      <c r="QZO2159" s="60"/>
      <c r="QZP2159" s="60"/>
      <c r="QZQ2159" s="60"/>
      <c r="QZR2159" s="60"/>
      <c r="QZS2159" s="60"/>
      <c r="QZT2159" s="60"/>
      <c r="QZU2159" s="60"/>
      <c r="QZV2159" s="60"/>
      <c r="QZW2159" s="60"/>
      <c r="QZX2159" s="60"/>
      <c r="QZY2159" s="60"/>
      <c r="QZZ2159" s="60"/>
      <c r="RAA2159" s="60"/>
      <c r="RAB2159" s="60"/>
      <c r="RAC2159" s="60"/>
      <c r="RAD2159" s="60"/>
      <c r="RAE2159" s="60"/>
      <c r="RAF2159" s="60"/>
      <c r="RAG2159" s="60"/>
      <c r="RAH2159" s="60"/>
      <c r="RAI2159" s="60"/>
      <c r="RAJ2159" s="60"/>
      <c r="RAK2159" s="60"/>
      <c r="RAL2159" s="60"/>
      <c r="RAM2159" s="60"/>
      <c r="RAN2159" s="60"/>
      <c r="RAO2159" s="60"/>
      <c r="RAP2159" s="60"/>
      <c r="RAQ2159" s="60"/>
      <c r="RAR2159" s="60"/>
      <c r="RAS2159" s="60"/>
      <c r="RAT2159" s="60"/>
      <c r="RAU2159" s="60"/>
      <c r="RAV2159" s="60"/>
      <c r="RAW2159" s="60"/>
      <c r="RAX2159" s="60"/>
      <c r="RAY2159" s="60"/>
      <c r="RAZ2159" s="60"/>
      <c r="RBA2159" s="60"/>
      <c r="RBB2159" s="60"/>
      <c r="RBC2159" s="60"/>
      <c r="RBD2159" s="60"/>
      <c r="RBE2159" s="60"/>
      <c r="RBF2159" s="60"/>
      <c r="RBG2159" s="60"/>
      <c r="RBH2159" s="60"/>
      <c r="RBI2159" s="60"/>
      <c r="RBJ2159" s="60"/>
      <c r="RBK2159" s="60"/>
      <c r="RBL2159" s="60"/>
      <c r="RBM2159" s="60"/>
      <c r="RBN2159" s="60"/>
      <c r="RBO2159" s="60"/>
      <c r="RBP2159" s="60"/>
      <c r="RBQ2159" s="60"/>
      <c r="RBR2159" s="60"/>
      <c r="RBS2159" s="60"/>
      <c r="RBT2159" s="60"/>
      <c r="RBU2159" s="60"/>
      <c r="RBV2159" s="60"/>
      <c r="RBW2159" s="60"/>
      <c r="RBX2159" s="60"/>
      <c r="RBY2159" s="60"/>
      <c r="RBZ2159" s="60"/>
      <c r="RCA2159" s="60"/>
      <c r="RCB2159" s="60"/>
      <c r="RCC2159" s="60"/>
      <c r="RCD2159" s="60"/>
      <c r="RCE2159" s="60"/>
      <c r="RCF2159" s="60"/>
      <c r="RCG2159" s="60"/>
      <c r="RCH2159" s="60"/>
      <c r="RCI2159" s="60"/>
      <c r="RCJ2159" s="60"/>
      <c r="RCK2159" s="60"/>
      <c r="RCL2159" s="60"/>
      <c r="RCM2159" s="60"/>
      <c r="RCN2159" s="60"/>
      <c r="RCO2159" s="60"/>
      <c r="RCP2159" s="60"/>
      <c r="RCQ2159" s="60"/>
      <c r="RCR2159" s="60"/>
      <c r="RCS2159" s="60"/>
      <c r="RCT2159" s="60"/>
      <c r="RCU2159" s="60"/>
      <c r="RCV2159" s="60"/>
      <c r="RCW2159" s="60"/>
      <c r="RCX2159" s="60"/>
      <c r="RCY2159" s="60"/>
      <c r="RCZ2159" s="60"/>
      <c r="RDA2159" s="60"/>
      <c r="RDB2159" s="60"/>
      <c r="RDC2159" s="60"/>
      <c r="RDD2159" s="60"/>
      <c r="RDE2159" s="60"/>
      <c r="RDF2159" s="60"/>
      <c r="RDG2159" s="60"/>
      <c r="RDH2159" s="60"/>
      <c r="RDI2159" s="60"/>
      <c r="RDJ2159" s="60"/>
      <c r="RDK2159" s="60"/>
      <c r="RDL2159" s="60"/>
      <c r="RDM2159" s="60"/>
      <c r="RDN2159" s="60"/>
      <c r="RDO2159" s="60"/>
      <c r="RDP2159" s="60"/>
      <c r="RDQ2159" s="60"/>
      <c r="RDR2159" s="60"/>
      <c r="RDS2159" s="60"/>
      <c r="RDT2159" s="60"/>
      <c r="RDU2159" s="60"/>
      <c r="RDV2159" s="60"/>
      <c r="RDW2159" s="60"/>
      <c r="RDX2159" s="60"/>
      <c r="RDY2159" s="60"/>
      <c r="RDZ2159" s="60"/>
      <c r="REA2159" s="60"/>
      <c r="REB2159" s="60"/>
      <c r="REC2159" s="60"/>
      <c r="RED2159" s="60"/>
      <c r="REE2159" s="60"/>
      <c r="REF2159" s="60"/>
      <c r="REG2159" s="60"/>
      <c r="REH2159" s="60"/>
      <c r="REI2159" s="60"/>
      <c r="REJ2159" s="60"/>
      <c r="REK2159" s="60"/>
      <c r="REL2159" s="60"/>
      <c r="REM2159" s="60"/>
      <c r="REN2159" s="60"/>
      <c r="REO2159" s="60"/>
      <c r="REP2159" s="60"/>
      <c r="REQ2159" s="60"/>
      <c r="RER2159" s="60"/>
      <c r="RES2159" s="60"/>
      <c r="RET2159" s="60"/>
      <c r="REU2159" s="60"/>
      <c r="REV2159" s="60"/>
      <c r="REW2159" s="60"/>
      <c r="REX2159" s="60"/>
      <c r="REY2159" s="60"/>
      <c r="REZ2159" s="60"/>
      <c r="RFA2159" s="60"/>
      <c r="RFB2159" s="60"/>
      <c r="RFC2159" s="60"/>
      <c r="RFD2159" s="60"/>
      <c r="RFE2159" s="60"/>
      <c r="RFF2159" s="60"/>
      <c r="RFG2159" s="60"/>
      <c r="RFH2159" s="60"/>
      <c r="RFI2159" s="60"/>
      <c r="RFJ2159" s="60"/>
      <c r="RFK2159" s="60"/>
      <c r="RFL2159" s="60"/>
      <c r="RFM2159" s="60"/>
      <c r="RFN2159" s="60"/>
      <c r="RFO2159" s="60"/>
      <c r="RFP2159" s="60"/>
      <c r="RFQ2159" s="60"/>
      <c r="RFR2159" s="60"/>
      <c r="RFS2159" s="60"/>
      <c r="RFT2159" s="60"/>
      <c r="RFU2159" s="60"/>
      <c r="RFV2159" s="60"/>
      <c r="RFW2159" s="60"/>
      <c r="RFX2159" s="60"/>
      <c r="RFY2159" s="60"/>
      <c r="RFZ2159" s="60"/>
      <c r="RGA2159" s="60"/>
      <c r="RGB2159" s="60"/>
      <c r="RGC2159" s="60"/>
      <c r="RGD2159" s="60"/>
      <c r="RGE2159" s="60"/>
      <c r="RGF2159" s="60"/>
      <c r="RGG2159" s="60"/>
      <c r="RGH2159" s="60"/>
      <c r="RGI2159" s="60"/>
      <c r="RGJ2159" s="60"/>
      <c r="RGK2159" s="60"/>
      <c r="RGL2159" s="60"/>
      <c r="RGM2159" s="60"/>
      <c r="RGN2159" s="60"/>
      <c r="RGO2159" s="60"/>
      <c r="RGP2159" s="60"/>
      <c r="RGQ2159" s="60"/>
      <c r="RGR2159" s="60"/>
      <c r="RGS2159" s="60"/>
      <c r="RGT2159" s="60"/>
      <c r="RGU2159" s="60"/>
      <c r="RGV2159" s="60"/>
      <c r="RGW2159" s="60"/>
      <c r="RGX2159" s="60"/>
      <c r="RGY2159" s="60"/>
      <c r="RGZ2159" s="60"/>
      <c r="RHA2159" s="60"/>
      <c r="RHB2159" s="60"/>
      <c r="RHC2159" s="60"/>
      <c r="RHD2159" s="60"/>
      <c r="RHE2159" s="60"/>
      <c r="RHF2159" s="60"/>
      <c r="RHG2159" s="60"/>
      <c r="RHH2159" s="60"/>
      <c r="RHI2159" s="60"/>
      <c r="RHJ2159" s="60"/>
      <c r="RHK2159" s="60"/>
      <c r="RHL2159" s="60"/>
      <c r="RHM2159" s="60"/>
      <c r="RHN2159" s="60"/>
      <c r="RHO2159" s="60"/>
      <c r="RHP2159" s="60"/>
      <c r="RHQ2159" s="60"/>
      <c r="RHR2159" s="60"/>
      <c r="RHS2159" s="60"/>
      <c r="RHT2159" s="60"/>
      <c r="RHU2159" s="60"/>
      <c r="RHV2159" s="60"/>
      <c r="RHW2159" s="60"/>
      <c r="RHX2159" s="60"/>
      <c r="RHY2159" s="60"/>
      <c r="RHZ2159" s="60"/>
      <c r="RIA2159" s="60"/>
      <c r="RIB2159" s="60"/>
      <c r="RIC2159" s="60"/>
      <c r="RID2159" s="60"/>
      <c r="RIE2159" s="60"/>
      <c r="RIF2159" s="60"/>
      <c r="RIG2159" s="60"/>
      <c r="RIH2159" s="60"/>
      <c r="RII2159" s="60"/>
      <c r="RIJ2159" s="60"/>
      <c r="RIK2159" s="60"/>
      <c r="RIL2159" s="60"/>
      <c r="RIM2159" s="60"/>
      <c r="RIN2159" s="60"/>
      <c r="RIO2159" s="60"/>
      <c r="RIP2159" s="60"/>
      <c r="RIQ2159" s="60"/>
      <c r="RIR2159" s="60"/>
      <c r="RIS2159" s="60"/>
      <c r="RIT2159" s="60"/>
      <c r="RIU2159" s="60"/>
      <c r="RIV2159" s="60"/>
      <c r="RIW2159" s="60"/>
      <c r="RIX2159" s="60"/>
      <c r="RIY2159" s="60"/>
      <c r="RIZ2159" s="60"/>
      <c r="RJA2159" s="60"/>
      <c r="RJB2159" s="60"/>
      <c r="RJC2159" s="60"/>
      <c r="RJD2159" s="60"/>
      <c r="RJE2159" s="60"/>
      <c r="RJF2159" s="60"/>
      <c r="RJG2159" s="60"/>
      <c r="RJH2159" s="60"/>
      <c r="RJI2159" s="60"/>
      <c r="RJJ2159" s="60"/>
      <c r="RJK2159" s="60"/>
      <c r="RJL2159" s="60"/>
      <c r="RJM2159" s="60"/>
      <c r="RJN2159" s="60"/>
      <c r="RJO2159" s="60"/>
      <c r="RJP2159" s="60"/>
      <c r="RJQ2159" s="60"/>
      <c r="RJR2159" s="60"/>
      <c r="RJS2159" s="60"/>
      <c r="RJT2159" s="60"/>
      <c r="RJU2159" s="60"/>
      <c r="RJV2159" s="60"/>
      <c r="RJW2159" s="60"/>
      <c r="RJX2159" s="60"/>
      <c r="RJY2159" s="60"/>
      <c r="RJZ2159" s="60"/>
      <c r="RKA2159" s="60"/>
      <c r="RKB2159" s="60"/>
      <c r="RKC2159" s="60"/>
      <c r="RKD2159" s="60"/>
      <c r="RKE2159" s="60"/>
      <c r="RKF2159" s="60"/>
      <c r="RKG2159" s="60"/>
      <c r="RKH2159" s="60"/>
      <c r="RKI2159" s="60"/>
      <c r="RKJ2159" s="60"/>
      <c r="RKK2159" s="60"/>
      <c r="RKL2159" s="60"/>
      <c r="RKM2159" s="60"/>
      <c r="RKN2159" s="60"/>
      <c r="RKO2159" s="60"/>
      <c r="RKP2159" s="60"/>
      <c r="RKQ2159" s="60"/>
      <c r="RKR2159" s="60"/>
      <c r="RKS2159" s="60"/>
      <c r="RKT2159" s="60"/>
      <c r="RKU2159" s="60"/>
      <c r="RKV2159" s="60"/>
      <c r="RKW2159" s="60"/>
      <c r="RKX2159" s="60"/>
      <c r="RKY2159" s="60"/>
      <c r="RKZ2159" s="60"/>
      <c r="RLA2159" s="60"/>
      <c r="RLB2159" s="60"/>
      <c r="RLC2159" s="60"/>
      <c r="RLD2159" s="60"/>
      <c r="RLE2159" s="60"/>
      <c r="RLF2159" s="60"/>
      <c r="RLG2159" s="60"/>
      <c r="RLH2159" s="60"/>
      <c r="RLI2159" s="60"/>
      <c r="RLJ2159" s="60"/>
      <c r="RLK2159" s="60"/>
      <c r="RLL2159" s="60"/>
      <c r="RLM2159" s="60"/>
      <c r="RLN2159" s="60"/>
      <c r="RLO2159" s="60"/>
      <c r="RLP2159" s="60"/>
      <c r="RLQ2159" s="60"/>
      <c r="RLR2159" s="60"/>
      <c r="RLS2159" s="60"/>
      <c r="RLT2159" s="60"/>
      <c r="RLU2159" s="60"/>
      <c r="RLV2159" s="60"/>
      <c r="RLW2159" s="60"/>
      <c r="RLX2159" s="60"/>
      <c r="RLY2159" s="60"/>
      <c r="RLZ2159" s="60"/>
      <c r="RMA2159" s="60"/>
      <c r="RMB2159" s="60"/>
      <c r="RMC2159" s="60"/>
      <c r="RMD2159" s="60"/>
      <c r="RME2159" s="60"/>
      <c r="RMF2159" s="60"/>
      <c r="RMG2159" s="60"/>
      <c r="RMH2159" s="60"/>
      <c r="RMI2159" s="60"/>
      <c r="RMJ2159" s="60"/>
      <c r="RMK2159" s="60"/>
      <c r="RML2159" s="60"/>
      <c r="RMM2159" s="60"/>
      <c r="RMN2159" s="60"/>
      <c r="RMO2159" s="60"/>
      <c r="RMP2159" s="60"/>
      <c r="RMQ2159" s="60"/>
      <c r="RMR2159" s="60"/>
      <c r="RMS2159" s="60"/>
      <c r="RMT2159" s="60"/>
      <c r="RMU2159" s="60"/>
      <c r="RMV2159" s="60"/>
      <c r="RMW2159" s="60"/>
      <c r="RMX2159" s="60"/>
      <c r="RMY2159" s="60"/>
      <c r="RMZ2159" s="60"/>
      <c r="RNA2159" s="60"/>
      <c r="RNB2159" s="60"/>
      <c r="RNC2159" s="60"/>
      <c r="RND2159" s="60"/>
      <c r="RNE2159" s="60"/>
      <c r="RNF2159" s="60"/>
      <c r="RNG2159" s="60"/>
      <c r="RNH2159" s="60"/>
      <c r="RNI2159" s="60"/>
      <c r="RNJ2159" s="60"/>
      <c r="RNK2159" s="60"/>
      <c r="RNL2159" s="60"/>
      <c r="RNM2159" s="60"/>
      <c r="RNN2159" s="60"/>
      <c r="RNO2159" s="60"/>
      <c r="RNP2159" s="60"/>
      <c r="RNQ2159" s="60"/>
      <c r="RNR2159" s="60"/>
      <c r="RNS2159" s="60"/>
      <c r="RNT2159" s="60"/>
      <c r="RNU2159" s="60"/>
      <c r="RNV2159" s="60"/>
      <c r="RNW2159" s="60"/>
      <c r="RNX2159" s="60"/>
      <c r="RNY2159" s="60"/>
      <c r="RNZ2159" s="60"/>
      <c r="ROA2159" s="60"/>
      <c r="ROB2159" s="60"/>
      <c r="ROC2159" s="60"/>
      <c r="ROD2159" s="60"/>
      <c r="ROE2159" s="60"/>
      <c r="ROF2159" s="60"/>
      <c r="ROG2159" s="60"/>
      <c r="ROH2159" s="60"/>
      <c r="ROI2159" s="60"/>
      <c r="ROJ2159" s="60"/>
      <c r="ROK2159" s="60"/>
      <c r="ROL2159" s="60"/>
      <c r="ROM2159" s="60"/>
      <c r="RON2159" s="60"/>
      <c r="ROO2159" s="60"/>
      <c r="ROP2159" s="60"/>
      <c r="ROQ2159" s="60"/>
      <c r="ROR2159" s="60"/>
      <c r="ROS2159" s="60"/>
      <c r="ROT2159" s="60"/>
      <c r="ROU2159" s="60"/>
      <c r="ROV2159" s="60"/>
      <c r="ROW2159" s="60"/>
      <c r="ROX2159" s="60"/>
      <c r="ROY2159" s="60"/>
      <c r="ROZ2159" s="60"/>
      <c r="RPA2159" s="60"/>
      <c r="RPB2159" s="60"/>
      <c r="RPC2159" s="60"/>
      <c r="RPD2159" s="60"/>
      <c r="RPE2159" s="60"/>
      <c r="RPF2159" s="60"/>
      <c r="RPG2159" s="60"/>
      <c r="RPH2159" s="60"/>
      <c r="RPI2159" s="60"/>
      <c r="RPJ2159" s="60"/>
      <c r="RPK2159" s="60"/>
      <c r="RPL2159" s="60"/>
      <c r="RPM2159" s="60"/>
      <c r="RPN2159" s="60"/>
      <c r="RPO2159" s="60"/>
      <c r="RPP2159" s="60"/>
      <c r="RPQ2159" s="60"/>
      <c r="RPR2159" s="60"/>
      <c r="RPS2159" s="60"/>
      <c r="RPT2159" s="60"/>
      <c r="RPU2159" s="60"/>
      <c r="RPV2159" s="60"/>
      <c r="RPW2159" s="60"/>
      <c r="RPX2159" s="60"/>
      <c r="RPY2159" s="60"/>
      <c r="RPZ2159" s="60"/>
      <c r="RQA2159" s="60"/>
      <c r="RQB2159" s="60"/>
      <c r="RQC2159" s="60"/>
      <c r="RQD2159" s="60"/>
      <c r="RQE2159" s="60"/>
      <c r="RQF2159" s="60"/>
      <c r="RQG2159" s="60"/>
      <c r="RQH2159" s="60"/>
      <c r="RQI2159" s="60"/>
      <c r="RQJ2159" s="60"/>
      <c r="RQK2159" s="60"/>
      <c r="RQL2159" s="60"/>
      <c r="RQM2159" s="60"/>
      <c r="RQN2159" s="60"/>
      <c r="RQO2159" s="60"/>
      <c r="RQP2159" s="60"/>
      <c r="RQQ2159" s="60"/>
      <c r="RQR2159" s="60"/>
      <c r="RQS2159" s="60"/>
      <c r="RQT2159" s="60"/>
      <c r="RQU2159" s="60"/>
      <c r="RQV2159" s="60"/>
      <c r="RQW2159" s="60"/>
      <c r="RQX2159" s="60"/>
      <c r="RQY2159" s="60"/>
      <c r="RQZ2159" s="60"/>
      <c r="RRA2159" s="60"/>
      <c r="RRB2159" s="60"/>
      <c r="RRC2159" s="60"/>
      <c r="RRD2159" s="60"/>
      <c r="RRE2159" s="60"/>
      <c r="RRF2159" s="60"/>
      <c r="RRG2159" s="60"/>
      <c r="RRH2159" s="60"/>
      <c r="RRI2159" s="60"/>
      <c r="RRJ2159" s="60"/>
      <c r="RRK2159" s="60"/>
      <c r="RRL2159" s="60"/>
      <c r="RRM2159" s="60"/>
      <c r="RRN2159" s="60"/>
      <c r="RRO2159" s="60"/>
      <c r="RRP2159" s="60"/>
      <c r="RRQ2159" s="60"/>
      <c r="RRR2159" s="60"/>
      <c r="RRS2159" s="60"/>
      <c r="RRT2159" s="60"/>
      <c r="RRU2159" s="60"/>
      <c r="RRV2159" s="60"/>
      <c r="RRW2159" s="60"/>
      <c r="RRX2159" s="60"/>
      <c r="RRY2159" s="60"/>
      <c r="RRZ2159" s="60"/>
      <c r="RSA2159" s="60"/>
      <c r="RSB2159" s="60"/>
      <c r="RSC2159" s="60"/>
      <c r="RSD2159" s="60"/>
      <c r="RSE2159" s="60"/>
      <c r="RSF2159" s="60"/>
      <c r="RSG2159" s="60"/>
      <c r="RSH2159" s="60"/>
      <c r="RSI2159" s="60"/>
      <c r="RSJ2159" s="60"/>
      <c r="RSK2159" s="60"/>
      <c r="RSL2159" s="60"/>
      <c r="RSM2159" s="60"/>
      <c r="RSN2159" s="60"/>
      <c r="RSO2159" s="60"/>
      <c r="RSP2159" s="60"/>
      <c r="RSQ2159" s="60"/>
      <c r="RSR2159" s="60"/>
      <c r="RSS2159" s="60"/>
      <c r="RST2159" s="60"/>
      <c r="RSU2159" s="60"/>
      <c r="RSV2159" s="60"/>
      <c r="RSW2159" s="60"/>
      <c r="RSX2159" s="60"/>
      <c r="RSY2159" s="60"/>
      <c r="RSZ2159" s="60"/>
      <c r="RTA2159" s="60"/>
      <c r="RTB2159" s="60"/>
      <c r="RTC2159" s="60"/>
      <c r="RTD2159" s="60"/>
      <c r="RTE2159" s="60"/>
      <c r="RTF2159" s="60"/>
      <c r="RTG2159" s="60"/>
      <c r="RTH2159" s="60"/>
      <c r="RTI2159" s="60"/>
      <c r="RTJ2159" s="60"/>
      <c r="RTK2159" s="60"/>
      <c r="RTL2159" s="60"/>
      <c r="RTM2159" s="60"/>
      <c r="RTN2159" s="60"/>
      <c r="RTO2159" s="60"/>
      <c r="RTP2159" s="60"/>
      <c r="RTQ2159" s="60"/>
      <c r="RTR2159" s="60"/>
      <c r="RTS2159" s="60"/>
      <c r="RTT2159" s="60"/>
      <c r="RTU2159" s="60"/>
      <c r="RTV2159" s="60"/>
      <c r="RTW2159" s="60"/>
      <c r="RTX2159" s="60"/>
      <c r="RTY2159" s="60"/>
      <c r="RTZ2159" s="60"/>
      <c r="RUA2159" s="60"/>
      <c r="RUB2159" s="60"/>
      <c r="RUC2159" s="60"/>
      <c r="RUD2159" s="60"/>
      <c r="RUE2159" s="60"/>
      <c r="RUF2159" s="60"/>
      <c r="RUG2159" s="60"/>
      <c r="RUH2159" s="60"/>
      <c r="RUI2159" s="60"/>
      <c r="RUJ2159" s="60"/>
      <c r="RUK2159" s="60"/>
      <c r="RUL2159" s="60"/>
      <c r="RUM2159" s="60"/>
      <c r="RUN2159" s="60"/>
      <c r="RUO2159" s="60"/>
      <c r="RUP2159" s="60"/>
      <c r="RUQ2159" s="60"/>
      <c r="RUR2159" s="60"/>
      <c r="RUS2159" s="60"/>
      <c r="RUT2159" s="60"/>
      <c r="RUU2159" s="60"/>
      <c r="RUV2159" s="60"/>
      <c r="RUW2159" s="60"/>
      <c r="RUX2159" s="60"/>
      <c r="RUY2159" s="60"/>
      <c r="RUZ2159" s="60"/>
      <c r="RVA2159" s="60"/>
      <c r="RVB2159" s="60"/>
      <c r="RVC2159" s="60"/>
      <c r="RVD2159" s="60"/>
      <c r="RVE2159" s="60"/>
      <c r="RVF2159" s="60"/>
      <c r="RVG2159" s="60"/>
      <c r="RVH2159" s="60"/>
      <c r="RVI2159" s="60"/>
      <c r="RVJ2159" s="60"/>
      <c r="RVK2159" s="60"/>
      <c r="RVL2159" s="60"/>
      <c r="RVM2159" s="60"/>
      <c r="RVN2159" s="60"/>
      <c r="RVO2159" s="60"/>
      <c r="RVP2159" s="60"/>
      <c r="RVQ2159" s="60"/>
      <c r="RVR2159" s="60"/>
      <c r="RVS2159" s="60"/>
      <c r="RVT2159" s="60"/>
      <c r="RVU2159" s="60"/>
      <c r="RVV2159" s="60"/>
      <c r="RVW2159" s="60"/>
      <c r="RVX2159" s="60"/>
      <c r="RVY2159" s="60"/>
      <c r="RVZ2159" s="60"/>
      <c r="RWA2159" s="60"/>
      <c r="RWB2159" s="60"/>
      <c r="RWC2159" s="60"/>
      <c r="RWD2159" s="60"/>
      <c r="RWE2159" s="60"/>
      <c r="RWF2159" s="60"/>
      <c r="RWG2159" s="60"/>
      <c r="RWH2159" s="60"/>
      <c r="RWI2159" s="60"/>
      <c r="RWJ2159" s="60"/>
      <c r="RWK2159" s="60"/>
      <c r="RWL2159" s="60"/>
      <c r="RWM2159" s="60"/>
      <c r="RWN2159" s="60"/>
      <c r="RWO2159" s="60"/>
      <c r="RWP2159" s="60"/>
      <c r="RWQ2159" s="60"/>
      <c r="RWR2159" s="60"/>
      <c r="RWS2159" s="60"/>
      <c r="RWT2159" s="60"/>
      <c r="RWU2159" s="60"/>
      <c r="RWV2159" s="60"/>
      <c r="RWW2159" s="60"/>
      <c r="RWX2159" s="60"/>
      <c r="RWY2159" s="60"/>
      <c r="RWZ2159" s="60"/>
      <c r="RXA2159" s="60"/>
      <c r="RXB2159" s="60"/>
      <c r="RXC2159" s="60"/>
      <c r="RXD2159" s="60"/>
      <c r="RXE2159" s="60"/>
      <c r="RXF2159" s="60"/>
      <c r="RXG2159" s="60"/>
      <c r="RXH2159" s="60"/>
      <c r="RXI2159" s="60"/>
      <c r="RXJ2159" s="60"/>
      <c r="RXK2159" s="60"/>
      <c r="RXL2159" s="60"/>
      <c r="RXM2159" s="60"/>
      <c r="RXN2159" s="60"/>
      <c r="RXO2159" s="60"/>
      <c r="RXP2159" s="60"/>
      <c r="RXQ2159" s="60"/>
      <c r="RXR2159" s="60"/>
      <c r="RXS2159" s="60"/>
      <c r="RXT2159" s="60"/>
      <c r="RXU2159" s="60"/>
      <c r="RXV2159" s="60"/>
      <c r="RXW2159" s="60"/>
      <c r="RXX2159" s="60"/>
      <c r="RXY2159" s="60"/>
      <c r="RXZ2159" s="60"/>
      <c r="RYA2159" s="60"/>
      <c r="RYB2159" s="60"/>
      <c r="RYC2159" s="60"/>
      <c r="RYD2159" s="60"/>
      <c r="RYE2159" s="60"/>
      <c r="RYF2159" s="60"/>
      <c r="RYG2159" s="60"/>
      <c r="RYH2159" s="60"/>
      <c r="RYI2159" s="60"/>
      <c r="RYJ2159" s="60"/>
      <c r="RYK2159" s="60"/>
      <c r="RYL2159" s="60"/>
      <c r="RYM2159" s="60"/>
      <c r="RYN2159" s="60"/>
      <c r="RYO2159" s="60"/>
      <c r="RYP2159" s="60"/>
      <c r="RYQ2159" s="60"/>
      <c r="RYR2159" s="60"/>
      <c r="RYS2159" s="60"/>
      <c r="RYT2159" s="60"/>
      <c r="RYU2159" s="60"/>
      <c r="RYV2159" s="60"/>
      <c r="RYW2159" s="60"/>
      <c r="RYX2159" s="60"/>
      <c r="RYY2159" s="60"/>
      <c r="RYZ2159" s="60"/>
      <c r="RZA2159" s="60"/>
      <c r="RZB2159" s="60"/>
      <c r="RZC2159" s="60"/>
      <c r="RZD2159" s="60"/>
      <c r="RZE2159" s="60"/>
      <c r="RZF2159" s="60"/>
      <c r="RZG2159" s="60"/>
      <c r="RZH2159" s="60"/>
      <c r="RZI2159" s="60"/>
      <c r="RZJ2159" s="60"/>
      <c r="RZK2159" s="60"/>
      <c r="RZL2159" s="60"/>
      <c r="RZM2159" s="60"/>
      <c r="RZN2159" s="60"/>
      <c r="RZO2159" s="60"/>
      <c r="RZP2159" s="60"/>
      <c r="RZQ2159" s="60"/>
      <c r="RZR2159" s="60"/>
      <c r="RZS2159" s="60"/>
      <c r="RZT2159" s="60"/>
      <c r="RZU2159" s="60"/>
      <c r="RZV2159" s="60"/>
      <c r="RZW2159" s="60"/>
      <c r="RZX2159" s="60"/>
      <c r="RZY2159" s="60"/>
      <c r="RZZ2159" s="60"/>
      <c r="SAA2159" s="60"/>
      <c r="SAB2159" s="60"/>
      <c r="SAC2159" s="60"/>
      <c r="SAD2159" s="60"/>
      <c r="SAE2159" s="60"/>
      <c r="SAF2159" s="60"/>
      <c r="SAG2159" s="60"/>
      <c r="SAH2159" s="60"/>
      <c r="SAI2159" s="60"/>
      <c r="SAJ2159" s="60"/>
      <c r="SAK2159" s="60"/>
      <c r="SAL2159" s="60"/>
      <c r="SAM2159" s="60"/>
      <c r="SAN2159" s="60"/>
      <c r="SAO2159" s="60"/>
      <c r="SAP2159" s="60"/>
      <c r="SAQ2159" s="60"/>
      <c r="SAR2159" s="60"/>
      <c r="SAS2159" s="60"/>
      <c r="SAT2159" s="60"/>
      <c r="SAU2159" s="60"/>
      <c r="SAV2159" s="60"/>
      <c r="SAW2159" s="60"/>
      <c r="SAX2159" s="60"/>
      <c r="SAY2159" s="60"/>
      <c r="SAZ2159" s="60"/>
      <c r="SBA2159" s="60"/>
      <c r="SBB2159" s="60"/>
      <c r="SBC2159" s="60"/>
      <c r="SBD2159" s="60"/>
      <c r="SBE2159" s="60"/>
      <c r="SBF2159" s="60"/>
      <c r="SBG2159" s="60"/>
      <c r="SBH2159" s="60"/>
      <c r="SBI2159" s="60"/>
      <c r="SBJ2159" s="60"/>
      <c r="SBK2159" s="60"/>
      <c r="SBL2159" s="60"/>
      <c r="SBM2159" s="60"/>
      <c r="SBN2159" s="60"/>
      <c r="SBO2159" s="60"/>
      <c r="SBP2159" s="60"/>
      <c r="SBQ2159" s="60"/>
      <c r="SBR2159" s="60"/>
      <c r="SBS2159" s="60"/>
      <c r="SBT2159" s="60"/>
      <c r="SBU2159" s="60"/>
      <c r="SBV2159" s="60"/>
      <c r="SBW2159" s="60"/>
      <c r="SBX2159" s="60"/>
      <c r="SBY2159" s="60"/>
      <c r="SBZ2159" s="60"/>
      <c r="SCA2159" s="60"/>
      <c r="SCB2159" s="60"/>
      <c r="SCC2159" s="60"/>
      <c r="SCD2159" s="60"/>
      <c r="SCE2159" s="60"/>
      <c r="SCF2159" s="60"/>
      <c r="SCG2159" s="60"/>
      <c r="SCH2159" s="60"/>
      <c r="SCI2159" s="60"/>
      <c r="SCJ2159" s="60"/>
      <c r="SCK2159" s="60"/>
      <c r="SCL2159" s="60"/>
      <c r="SCM2159" s="60"/>
      <c r="SCN2159" s="60"/>
      <c r="SCO2159" s="60"/>
      <c r="SCP2159" s="60"/>
      <c r="SCQ2159" s="60"/>
      <c r="SCR2159" s="60"/>
      <c r="SCS2159" s="60"/>
      <c r="SCT2159" s="60"/>
      <c r="SCU2159" s="60"/>
      <c r="SCV2159" s="60"/>
      <c r="SCW2159" s="60"/>
      <c r="SCX2159" s="60"/>
      <c r="SCY2159" s="60"/>
      <c r="SCZ2159" s="60"/>
      <c r="SDA2159" s="60"/>
      <c r="SDB2159" s="60"/>
      <c r="SDC2159" s="60"/>
      <c r="SDD2159" s="60"/>
      <c r="SDE2159" s="60"/>
      <c r="SDF2159" s="60"/>
      <c r="SDG2159" s="60"/>
      <c r="SDH2159" s="60"/>
      <c r="SDI2159" s="60"/>
      <c r="SDJ2159" s="60"/>
      <c r="SDK2159" s="60"/>
      <c r="SDL2159" s="60"/>
      <c r="SDM2159" s="60"/>
      <c r="SDN2159" s="60"/>
      <c r="SDO2159" s="60"/>
      <c r="SDP2159" s="60"/>
      <c r="SDQ2159" s="60"/>
      <c r="SDR2159" s="60"/>
      <c r="SDS2159" s="60"/>
      <c r="SDT2159" s="60"/>
      <c r="SDU2159" s="60"/>
      <c r="SDV2159" s="60"/>
      <c r="SDW2159" s="60"/>
      <c r="SDX2159" s="60"/>
      <c r="SDY2159" s="60"/>
      <c r="SDZ2159" s="60"/>
      <c r="SEA2159" s="60"/>
      <c r="SEB2159" s="60"/>
      <c r="SEC2159" s="60"/>
      <c r="SED2159" s="60"/>
      <c r="SEE2159" s="60"/>
      <c r="SEF2159" s="60"/>
      <c r="SEG2159" s="60"/>
      <c r="SEH2159" s="60"/>
      <c r="SEI2159" s="60"/>
      <c r="SEJ2159" s="60"/>
      <c r="SEK2159" s="60"/>
      <c r="SEL2159" s="60"/>
      <c r="SEM2159" s="60"/>
      <c r="SEN2159" s="60"/>
      <c r="SEO2159" s="60"/>
      <c r="SEP2159" s="60"/>
      <c r="SEQ2159" s="60"/>
      <c r="SER2159" s="60"/>
      <c r="SES2159" s="60"/>
      <c r="SET2159" s="60"/>
      <c r="SEU2159" s="60"/>
      <c r="SEV2159" s="60"/>
      <c r="SEW2159" s="60"/>
      <c r="SEX2159" s="60"/>
      <c r="SEY2159" s="60"/>
      <c r="SEZ2159" s="60"/>
      <c r="SFA2159" s="60"/>
      <c r="SFB2159" s="60"/>
      <c r="SFC2159" s="60"/>
      <c r="SFD2159" s="60"/>
      <c r="SFE2159" s="60"/>
      <c r="SFF2159" s="60"/>
      <c r="SFG2159" s="60"/>
      <c r="SFH2159" s="60"/>
      <c r="SFI2159" s="60"/>
      <c r="SFJ2159" s="60"/>
      <c r="SFK2159" s="60"/>
      <c r="SFL2159" s="60"/>
      <c r="SFM2159" s="60"/>
      <c r="SFN2159" s="60"/>
      <c r="SFO2159" s="60"/>
      <c r="SFP2159" s="60"/>
      <c r="SFQ2159" s="60"/>
      <c r="SFR2159" s="60"/>
      <c r="SFS2159" s="60"/>
      <c r="SFT2159" s="60"/>
      <c r="SFU2159" s="60"/>
      <c r="SFV2159" s="60"/>
      <c r="SFW2159" s="60"/>
      <c r="SFX2159" s="60"/>
      <c r="SFY2159" s="60"/>
      <c r="SFZ2159" s="60"/>
      <c r="SGA2159" s="60"/>
      <c r="SGB2159" s="60"/>
      <c r="SGC2159" s="60"/>
      <c r="SGD2159" s="60"/>
      <c r="SGE2159" s="60"/>
      <c r="SGF2159" s="60"/>
      <c r="SGG2159" s="60"/>
      <c r="SGH2159" s="60"/>
      <c r="SGI2159" s="60"/>
      <c r="SGJ2159" s="60"/>
      <c r="SGK2159" s="60"/>
      <c r="SGL2159" s="60"/>
      <c r="SGM2159" s="60"/>
      <c r="SGN2159" s="60"/>
      <c r="SGO2159" s="60"/>
      <c r="SGP2159" s="60"/>
      <c r="SGQ2159" s="60"/>
      <c r="SGR2159" s="60"/>
      <c r="SGS2159" s="60"/>
      <c r="SGT2159" s="60"/>
      <c r="SGU2159" s="60"/>
      <c r="SGV2159" s="60"/>
      <c r="SGW2159" s="60"/>
      <c r="SGX2159" s="60"/>
      <c r="SGY2159" s="60"/>
      <c r="SGZ2159" s="60"/>
      <c r="SHA2159" s="60"/>
      <c r="SHB2159" s="60"/>
      <c r="SHC2159" s="60"/>
      <c r="SHD2159" s="60"/>
      <c r="SHE2159" s="60"/>
      <c r="SHF2159" s="60"/>
      <c r="SHG2159" s="60"/>
      <c r="SHH2159" s="60"/>
      <c r="SHI2159" s="60"/>
      <c r="SHJ2159" s="60"/>
      <c r="SHK2159" s="60"/>
      <c r="SHL2159" s="60"/>
      <c r="SHM2159" s="60"/>
      <c r="SHN2159" s="60"/>
      <c r="SHO2159" s="60"/>
      <c r="SHP2159" s="60"/>
      <c r="SHQ2159" s="60"/>
      <c r="SHR2159" s="60"/>
      <c r="SHS2159" s="60"/>
      <c r="SHT2159" s="60"/>
      <c r="SHU2159" s="60"/>
      <c r="SHV2159" s="60"/>
      <c r="SHW2159" s="60"/>
      <c r="SHX2159" s="60"/>
      <c r="SHY2159" s="60"/>
      <c r="SHZ2159" s="60"/>
      <c r="SIA2159" s="60"/>
      <c r="SIB2159" s="60"/>
      <c r="SIC2159" s="60"/>
      <c r="SID2159" s="60"/>
      <c r="SIE2159" s="60"/>
      <c r="SIF2159" s="60"/>
      <c r="SIG2159" s="60"/>
      <c r="SIH2159" s="60"/>
      <c r="SII2159" s="60"/>
      <c r="SIJ2159" s="60"/>
      <c r="SIK2159" s="60"/>
      <c r="SIL2159" s="60"/>
      <c r="SIM2159" s="60"/>
      <c r="SIN2159" s="60"/>
      <c r="SIO2159" s="60"/>
      <c r="SIP2159" s="60"/>
      <c r="SIQ2159" s="60"/>
      <c r="SIR2159" s="60"/>
      <c r="SIS2159" s="60"/>
      <c r="SIT2159" s="60"/>
      <c r="SIU2159" s="60"/>
      <c r="SIV2159" s="60"/>
      <c r="SIW2159" s="60"/>
      <c r="SIX2159" s="60"/>
      <c r="SIY2159" s="60"/>
      <c r="SIZ2159" s="60"/>
      <c r="SJA2159" s="60"/>
      <c r="SJB2159" s="60"/>
      <c r="SJC2159" s="60"/>
      <c r="SJD2159" s="60"/>
      <c r="SJE2159" s="60"/>
      <c r="SJF2159" s="60"/>
      <c r="SJG2159" s="60"/>
      <c r="SJH2159" s="60"/>
      <c r="SJI2159" s="60"/>
      <c r="SJJ2159" s="60"/>
      <c r="SJK2159" s="60"/>
      <c r="SJL2159" s="60"/>
      <c r="SJM2159" s="60"/>
      <c r="SJN2159" s="60"/>
      <c r="SJO2159" s="60"/>
      <c r="SJP2159" s="60"/>
      <c r="SJQ2159" s="60"/>
      <c r="SJR2159" s="60"/>
      <c r="SJS2159" s="60"/>
      <c r="SJT2159" s="60"/>
      <c r="SJU2159" s="60"/>
      <c r="SJV2159" s="60"/>
      <c r="SJW2159" s="60"/>
      <c r="SJX2159" s="60"/>
      <c r="SJY2159" s="60"/>
      <c r="SJZ2159" s="60"/>
      <c r="SKA2159" s="60"/>
      <c r="SKB2159" s="60"/>
      <c r="SKC2159" s="60"/>
      <c r="SKD2159" s="60"/>
      <c r="SKE2159" s="60"/>
      <c r="SKF2159" s="60"/>
      <c r="SKG2159" s="60"/>
      <c r="SKH2159" s="60"/>
      <c r="SKI2159" s="60"/>
      <c r="SKJ2159" s="60"/>
      <c r="SKK2159" s="60"/>
      <c r="SKL2159" s="60"/>
      <c r="SKM2159" s="60"/>
      <c r="SKN2159" s="60"/>
      <c r="SKO2159" s="60"/>
      <c r="SKP2159" s="60"/>
      <c r="SKQ2159" s="60"/>
      <c r="SKR2159" s="60"/>
      <c r="SKS2159" s="60"/>
      <c r="SKT2159" s="60"/>
      <c r="SKU2159" s="60"/>
      <c r="SKV2159" s="60"/>
      <c r="SKW2159" s="60"/>
      <c r="SKX2159" s="60"/>
      <c r="SKY2159" s="60"/>
      <c r="SKZ2159" s="60"/>
      <c r="SLA2159" s="60"/>
      <c r="SLB2159" s="60"/>
      <c r="SLC2159" s="60"/>
      <c r="SLD2159" s="60"/>
      <c r="SLE2159" s="60"/>
      <c r="SLF2159" s="60"/>
      <c r="SLG2159" s="60"/>
      <c r="SLH2159" s="60"/>
      <c r="SLI2159" s="60"/>
      <c r="SLJ2159" s="60"/>
      <c r="SLK2159" s="60"/>
      <c r="SLL2159" s="60"/>
      <c r="SLM2159" s="60"/>
      <c r="SLN2159" s="60"/>
      <c r="SLO2159" s="60"/>
      <c r="SLP2159" s="60"/>
      <c r="SLQ2159" s="60"/>
      <c r="SLR2159" s="60"/>
      <c r="SLS2159" s="60"/>
      <c r="SLT2159" s="60"/>
      <c r="SLU2159" s="60"/>
      <c r="SLV2159" s="60"/>
      <c r="SLW2159" s="60"/>
      <c r="SLX2159" s="60"/>
      <c r="SLY2159" s="60"/>
      <c r="SLZ2159" s="60"/>
      <c r="SMA2159" s="60"/>
      <c r="SMB2159" s="60"/>
      <c r="SMC2159" s="60"/>
      <c r="SMD2159" s="60"/>
      <c r="SME2159" s="60"/>
      <c r="SMF2159" s="60"/>
      <c r="SMG2159" s="60"/>
      <c r="SMH2159" s="60"/>
      <c r="SMI2159" s="60"/>
      <c r="SMJ2159" s="60"/>
      <c r="SMK2159" s="60"/>
      <c r="SML2159" s="60"/>
      <c r="SMM2159" s="60"/>
      <c r="SMN2159" s="60"/>
      <c r="SMO2159" s="60"/>
      <c r="SMP2159" s="60"/>
      <c r="SMQ2159" s="60"/>
      <c r="SMR2159" s="60"/>
      <c r="SMS2159" s="60"/>
      <c r="SMT2159" s="60"/>
      <c r="SMU2159" s="60"/>
      <c r="SMV2159" s="60"/>
      <c r="SMW2159" s="60"/>
      <c r="SMX2159" s="60"/>
      <c r="SMY2159" s="60"/>
      <c r="SMZ2159" s="60"/>
      <c r="SNA2159" s="60"/>
      <c r="SNB2159" s="60"/>
      <c r="SNC2159" s="60"/>
      <c r="SND2159" s="60"/>
      <c r="SNE2159" s="60"/>
      <c r="SNF2159" s="60"/>
      <c r="SNG2159" s="60"/>
      <c r="SNH2159" s="60"/>
      <c r="SNI2159" s="60"/>
      <c r="SNJ2159" s="60"/>
      <c r="SNK2159" s="60"/>
      <c r="SNL2159" s="60"/>
      <c r="SNM2159" s="60"/>
      <c r="SNN2159" s="60"/>
      <c r="SNO2159" s="60"/>
      <c r="SNP2159" s="60"/>
      <c r="SNQ2159" s="60"/>
      <c r="SNR2159" s="60"/>
      <c r="SNS2159" s="60"/>
      <c r="SNT2159" s="60"/>
      <c r="SNU2159" s="60"/>
      <c r="SNV2159" s="60"/>
      <c r="SNW2159" s="60"/>
      <c r="SNX2159" s="60"/>
      <c r="SNY2159" s="60"/>
      <c r="SNZ2159" s="60"/>
      <c r="SOA2159" s="60"/>
      <c r="SOB2159" s="60"/>
      <c r="SOC2159" s="60"/>
      <c r="SOD2159" s="60"/>
      <c r="SOE2159" s="60"/>
      <c r="SOF2159" s="60"/>
      <c r="SOG2159" s="60"/>
      <c r="SOH2159" s="60"/>
      <c r="SOI2159" s="60"/>
      <c r="SOJ2159" s="60"/>
      <c r="SOK2159" s="60"/>
      <c r="SOL2159" s="60"/>
      <c r="SOM2159" s="60"/>
      <c r="SON2159" s="60"/>
      <c r="SOO2159" s="60"/>
      <c r="SOP2159" s="60"/>
      <c r="SOQ2159" s="60"/>
      <c r="SOR2159" s="60"/>
      <c r="SOS2159" s="60"/>
      <c r="SOT2159" s="60"/>
      <c r="SOU2159" s="60"/>
      <c r="SOV2159" s="60"/>
      <c r="SOW2159" s="60"/>
      <c r="SOX2159" s="60"/>
      <c r="SOY2159" s="60"/>
      <c r="SOZ2159" s="60"/>
      <c r="SPA2159" s="60"/>
      <c r="SPB2159" s="60"/>
      <c r="SPC2159" s="60"/>
      <c r="SPD2159" s="60"/>
      <c r="SPE2159" s="60"/>
      <c r="SPF2159" s="60"/>
      <c r="SPG2159" s="60"/>
      <c r="SPH2159" s="60"/>
      <c r="SPI2159" s="60"/>
      <c r="SPJ2159" s="60"/>
      <c r="SPK2159" s="60"/>
      <c r="SPL2159" s="60"/>
      <c r="SPM2159" s="60"/>
      <c r="SPN2159" s="60"/>
      <c r="SPO2159" s="60"/>
      <c r="SPP2159" s="60"/>
      <c r="SPQ2159" s="60"/>
      <c r="SPR2159" s="60"/>
      <c r="SPS2159" s="60"/>
      <c r="SPT2159" s="60"/>
      <c r="SPU2159" s="60"/>
      <c r="SPV2159" s="60"/>
      <c r="SPW2159" s="60"/>
      <c r="SPX2159" s="60"/>
      <c r="SPY2159" s="60"/>
      <c r="SPZ2159" s="60"/>
      <c r="SQA2159" s="60"/>
      <c r="SQB2159" s="60"/>
      <c r="SQC2159" s="60"/>
      <c r="SQD2159" s="60"/>
      <c r="SQE2159" s="60"/>
      <c r="SQF2159" s="60"/>
      <c r="SQG2159" s="60"/>
      <c r="SQH2159" s="60"/>
      <c r="SQI2159" s="60"/>
      <c r="SQJ2159" s="60"/>
      <c r="SQK2159" s="60"/>
      <c r="SQL2159" s="60"/>
      <c r="SQM2159" s="60"/>
      <c r="SQN2159" s="60"/>
      <c r="SQO2159" s="60"/>
      <c r="SQP2159" s="60"/>
      <c r="SQQ2159" s="60"/>
      <c r="SQR2159" s="60"/>
      <c r="SQS2159" s="60"/>
      <c r="SQT2159" s="60"/>
      <c r="SQU2159" s="60"/>
      <c r="SQV2159" s="60"/>
      <c r="SQW2159" s="60"/>
      <c r="SQX2159" s="60"/>
      <c r="SQY2159" s="60"/>
      <c r="SQZ2159" s="60"/>
      <c r="SRA2159" s="60"/>
      <c r="SRB2159" s="60"/>
      <c r="SRC2159" s="60"/>
      <c r="SRD2159" s="60"/>
      <c r="SRE2159" s="60"/>
      <c r="SRF2159" s="60"/>
      <c r="SRG2159" s="60"/>
      <c r="SRH2159" s="60"/>
      <c r="SRI2159" s="60"/>
      <c r="SRJ2159" s="60"/>
      <c r="SRK2159" s="60"/>
      <c r="SRL2159" s="60"/>
      <c r="SRM2159" s="60"/>
      <c r="SRN2159" s="60"/>
      <c r="SRO2159" s="60"/>
      <c r="SRP2159" s="60"/>
      <c r="SRQ2159" s="60"/>
      <c r="SRR2159" s="60"/>
      <c r="SRS2159" s="60"/>
      <c r="SRT2159" s="60"/>
      <c r="SRU2159" s="60"/>
      <c r="SRV2159" s="60"/>
      <c r="SRW2159" s="60"/>
      <c r="SRX2159" s="60"/>
      <c r="SRY2159" s="60"/>
      <c r="SRZ2159" s="60"/>
      <c r="SSA2159" s="60"/>
      <c r="SSB2159" s="60"/>
      <c r="SSC2159" s="60"/>
      <c r="SSD2159" s="60"/>
      <c r="SSE2159" s="60"/>
      <c r="SSF2159" s="60"/>
      <c r="SSG2159" s="60"/>
      <c r="SSH2159" s="60"/>
      <c r="SSI2159" s="60"/>
      <c r="SSJ2159" s="60"/>
      <c r="SSK2159" s="60"/>
      <c r="SSL2159" s="60"/>
      <c r="SSM2159" s="60"/>
      <c r="SSN2159" s="60"/>
      <c r="SSO2159" s="60"/>
      <c r="SSP2159" s="60"/>
      <c r="SSQ2159" s="60"/>
      <c r="SSR2159" s="60"/>
      <c r="SSS2159" s="60"/>
      <c r="SST2159" s="60"/>
      <c r="SSU2159" s="60"/>
      <c r="SSV2159" s="60"/>
      <c r="SSW2159" s="60"/>
      <c r="SSX2159" s="60"/>
      <c r="SSY2159" s="60"/>
      <c r="SSZ2159" s="60"/>
      <c r="STA2159" s="60"/>
      <c r="STB2159" s="60"/>
      <c r="STC2159" s="60"/>
      <c r="STD2159" s="60"/>
      <c r="STE2159" s="60"/>
      <c r="STF2159" s="60"/>
      <c r="STG2159" s="60"/>
      <c r="STH2159" s="60"/>
      <c r="STI2159" s="60"/>
      <c r="STJ2159" s="60"/>
      <c r="STK2159" s="60"/>
      <c r="STL2159" s="60"/>
      <c r="STM2159" s="60"/>
      <c r="STN2159" s="60"/>
      <c r="STO2159" s="60"/>
      <c r="STP2159" s="60"/>
      <c r="STQ2159" s="60"/>
      <c r="STR2159" s="60"/>
      <c r="STS2159" s="60"/>
      <c r="STT2159" s="60"/>
      <c r="STU2159" s="60"/>
      <c r="STV2159" s="60"/>
      <c r="STW2159" s="60"/>
      <c r="STX2159" s="60"/>
      <c r="STY2159" s="60"/>
      <c r="STZ2159" s="60"/>
      <c r="SUA2159" s="60"/>
      <c r="SUB2159" s="60"/>
      <c r="SUC2159" s="60"/>
      <c r="SUD2159" s="60"/>
      <c r="SUE2159" s="60"/>
      <c r="SUF2159" s="60"/>
      <c r="SUG2159" s="60"/>
      <c r="SUH2159" s="60"/>
      <c r="SUI2159" s="60"/>
      <c r="SUJ2159" s="60"/>
      <c r="SUK2159" s="60"/>
      <c r="SUL2159" s="60"/>
      <c r="SUM2159" s="60"/>
      <c r="SUN2159" s="60"/>
      <c r="SUO2159" s="60"/>
      <c r="SUP2159" s="60"/>
      <c r="SUQ2159" s="60"/>
      <c r="SUR2159" s="60"/>
      <c r="SUS2159" s="60"/>
      <c r="SUT2159" s="60"/>
      <c r="SUU2159" s="60"/>
      <c r="SUV2159" s="60"/>
      <c r="SUW2159" s="60"/>
      <c r="SUX2159" s="60"/>
      <c r="SUY2159" s="60"/>
      <c r="SUZ2159" s="60"/>
      <c r="SVA2159" s="60"/>
      <c r="SVB2159" s="60"/>
      <c r="SVC2159" s="60"/>
      <c r="SVD2159" s="60"/>
      <c r="SVE2159" s="60"/>
      <c r="SVF2159" s="60"/>
      <c r="SVG2159" s="60"/>
      <c r="SVH2159" s="60"/>
      <c r="SVI2159" s="60"/>
      <c r="SVJ2159" s="60"/>
      <c r="SVK2159" s="60"/>
      <c r="SVL2159" s="60"/>
      <c r="SVM2159" s="60"/>
      <c r="SVN2159" s="60"/>
      <c r="SVO2159" s="60"/>
      <c r="SVP2159" s="60"/>
      <c r="SVQ2159" s="60"/>
      <c r="SVR2159" s="60"/>
      <c r="SVS2159" s="60"/>
      <c r="SVT2159" s="60"/>
      <c r="SVU2159" s="60"/>
      <c r="SVV2159" s="60"/>
      <c r="SVW2159" s="60"/>
      <c r="SVX2159" s="60"/>
      <c r="SVY2159" s="60"/>
      <c r="SVZ2159" s="60"/>
      <c r="SWA2159" s="60"/>
      <c r="SWB2159" s="60"/>
      <c r="SWC2159" s="60"/>
      <c r="SWD2159" s="60"/>
      <c r="SWE2159" s="60"/>
      <c r="SWF2159" s="60"/>
      <c r="SWG2159" s="60"/>
      <c r="SWH2159" s="60"/>
      <c r="SWI2159" s="60"/>
      <c r="SWJ2159" s="60"/>
      <c r="SWK2159" s="60"/>
      <c r="SWL2159" s="60"/>
      <c r="SWM2159" s="60"/>
      <c r="SWN2159" s="60"/>
      <c r="SWO2159" s="60"/>
      <c r="SWP2159" s="60"/>
      <c r="SWQ2159" s="60"/>
      <c r="SWR2159" s="60"/>
      <c r="SWS2159" s="60"/>
      <c r="SWT2159" s="60"/>
      <c r="SWU2159" s="60"/>
      <c r="SWV2159" s="60"/>
      <c r="SWW2159" s="60"/>
      <c r="SWX2159" s="60"/>
      <c r="SWY2159" s="60"/>
      <c r="SWZ2159" s="60"/>
      <c r="SXA2159" s="60"/>
      <c r="SXB2159" s="60"/>
      <c r="SXC2159" s="60"/>
      <c r="SXD2159" s="60"/>
      <c r="SXE2159" s="60"/>
      <c r="SXF2159" s="60"/>
      <c r="SXG2159" s="60"/>
      <c r="SXH2159" s="60"/>
      <c r="SXI2159" s="60"/>
      <c r="SXJ2159" s="60"/>
      <c r="SXK2159" s="60"/>
      <c r="SXL2159" s="60"/>
      <c r="SXM2159" s="60"/>
      <c r="SXN2159" s="60"/>
      <c r="SXO2159" s="60"/>
      <c r="SXP2159" s="60"/>
      <c r="SXQ2159" s="60"/>
      <c r="SXR2159" s="60"/>
      <c r="SXS2159" s="60"/>
      <c r="SXT2159" s="60"/>
      <c r="SXU2159" s="60"/>
      <c r="SXV2159" s="60"/>
      <c r="SXW2159" s="60"/>
      <c r="SXX2159" s="60"/>
      <c r="SXY2159" s="60"/>
      <c r="SXZ2159" s="60"/>
      <c r="SYA2159" s="60"/>
      <c r="SYB2159" s="60"/>
      <c r="SYC2159" s="60"/>
      <c r="SYD2159" s="60"/>
      <c r="SYE2159" s="60"/>
      <c r="SYF2159" s="60"/>
      <c r="SYG2159" s="60"/>
      <c r="SYH2159" s="60"/>
      <c r="SYI2159" s="60"/>
      <c r="SYJ2159" s="60"/>
      <c r="SYK2159" s="60"/>
      <c r="SYL2159" s="60"/>
      <c r="SYM2159" s="60"/>
      <c r="SYN2159" s="60"/>
      <c r="SYO2159" s="60"/>
      <c r="SYP2159" s="60"/>
      <c r="SYQ2159" s="60"/>
      <c r="SYR2159" s="60"/>
      <c r="SYS2159" s="60"/>
      <c r="SYT2159" s="60"/>
      <c r="SYU2159" s="60"/>
      <c r="SYV2159" s="60"/>
      <c r="SYW2159" s="60"/>
      <c r="SYX2159" s="60"/>
      <c r="SYY2159" s="60"/>
      <c r="SYZ2159" s="60"/>
      <c r="SZA2159" s="60"/>
      <c r="SZB2159" s="60"/>
      <c r="SZC2159" s="60"/>
      <c r="SZD2159" s="60"/>
      <c r="SZE2159" s="60"/>
      <c r="SZF2159" s="60"/>
      <c r="SZG2159" s="60"/>
      <c r="SZH2159" s="60"/>
      <c r="SZI2159" s="60"/>
      <c r="SZJ2159" s="60"/>
      <c r="SZK2159" s="60"/>
      <c r="SZL2159" s="60"/>
      <c r="SZM2159" s="60"/>
      <c r="SZN2159" s="60"/>
      <c r="SZO2159" s="60"/>
      <c r="SZP2159" s="60"/>
      <c r="SZQ2159" s="60"/>
      <c r="SZR2159" s="60"/>
      <c r="SZS2159" s="60"/>
      <c r="SZT2159" s="60"/>
      <c r="SZU2159" s="60"/>
      <c r="SZV2159" s="60"/>
      <c r="SZW2159" s="60"/>
      <c r="SZX2159" s="60"/>
      <c r="SZY2159" s="60"/>
      <c r="SZZ2159" s="60"/>
      <c r="TAA2159" s="60"/>
      <c r="TAB2159" s="60"/>
      <c r="TAC2159" s="60"/>
      <c r="TAD2159" s="60"/>
      <c r="TAE2159" s="60"/>
      <c r="TAF2159" s="60"/>
      <c r="TAG2159" s="60"/>
      <c r="TAH2159" s="60"/>
      <c r="TAI2159" s="60"/>
      <c r="TAJ2159" s="60"/>
      <c r="TAK2159" s="60"/>
      <c r="TAL2159" s="60"/>
      <c r="TAM2159" s="60"/>
      <c r="TAN2159" s="60"/>
      <c r="TAO2159" s="60"/>
      <c r="TAP2159" s="60"/>
      <c r="TAQ2159" s="60"/>
      <c r="TAR2159" s="60"/>
      <c r="TAS2159" s="60"/>
      <c r="TAT2159" s="60"/>
      <c r="TAU2159" s="60"/>
      <c r="TAV2159" s="60"/>
      <c r="TAW2159" s="60"/>
      <c r="TAX2159" s="60"/>
      <c r="TAY2159" s="60"/>
      <c r="TAZ2159" s="60"/>
      <c r="TBA2159" s="60"/>
      <c r="TBB2159" s="60"/>
      <c r="TBC2159" s="60"/>
      <c r="TBD2159" s="60"/>
      <c r="TBE2159" s="60"/>
      <c r="TBF2159" s="60"/>
      <c r="TBG2159" s="60"/>
      <c r="TBH2159" s="60"/>
      <c r="TBI2159" s="60"/>
      <c r="TBJ2159" s="60"/>
      <c r="TBK2159" s="60"/>
      <c r="TBL2159" s="60"/>
      <c r="TBM2159" s="60"/>
      <c r="TBN2159" s="60"/>
      <c r="TBO2159" s="60"/>
      <c r="TBP2159" s="60"/>
      <c r="TBQ2159" s="60"/>
      <c r="TBR2159" s="60"/>
      <c r="TBS2159" s="60"/>
      <c r="TBT2159" s="60"/>
      <c r="TBU2159" s="60"/>
      <c r="TBV2159" s="60"/>
      <c r="TBW2159" s="60"/>
      <c r="TBX2159" s="60"/>
      <c r="TBY2159" s="60"/>
      <c r="TBZ2159" s="60"/>
      <c r="TCA2159" s="60"/>
      <c r="TCB2159" s="60"/>
      <c r="TCC2159" s="60"/>
      <c r="TCD2159" s="60"/>
      <c r="TCE2159" s="60"/>
      <c r="TCF2159" s="60"/>
      <c r="TCG2159" s="60"/>
      <c r="TCH2159" s="60"/>
      <c r="TCI2159" s="60"/>
      <c r="TCJ2159" s="60"/>
      <c r="TCK2159" s="60"/>
      <c r="TCL2159" s="60"/>
      <c r="TCM2159" s="60"/>
      <c r="TCN2159" s="60"/>
      <c r="TCO2159" s="60"/>
      <c r="TCP2159" s="60"/>
      <c r="TCQ2159" s="60"/>
      <c r="TCR2159" s="60"/>
      <c r="TCS2159" s="60"/>
      <c r="TCT2159" s="60"/>
      <c r="TCU2159" s="60"/>
      <c r="TCV2159" s="60"/>
      <c r="TCW2159" s="60"/>
      <c r="TCX2159" s="60"/>
      <c r="TCY2159" s="60"/>
      <c r="TCZ2159" s="60"/>
      <c r="TDA2159" s="60"/>
      <c r="TDB2159" s="60"/>
      <c r="TDC2159" s="60"/>
      <c r="TDD2159" s="60"/>
      <c r="TDE2159" s="60"/>
      <c r="TDF2159" s="60"/>
      <c r="TDG2159" s="60"/>
      <c r="TDH2159" s="60"/>
      <c r="TDI2159" s="60"/>
      <c r="TDJ2159" s="60"/>
      <c r="TDK2159" s="60"/>
      <c r="TDL2159" s="60"/>
      <c r="TDM2159" s="60"/>
      <c r="TDN2159" s="60"/>
      <c r="TDO2159" s="60"/>
      <c r="TDP2159" s="60"/>
      <c r="TDQ2159" s="60"/>
      <c r="TDR2159" s="60"/>
      <c r="TDS2159" s="60"/>
      <c r="TDT2159" s="60"/>
      <c r="TDU2159" s="60"/>
      <c r="TDV2159" s="60"/>
      <c r="TDW2159" s="60"/>
      <c r="TDX2159" s="60"/>
      <c r="TDY2159" s="60"/>
      <c r="TDZ2159" s="60"/>
      <c r="TEA2159" s="60"/>
      <c r="TEB2159" s="60"/>
      <c r="TEC2159" s="60"/>
      <c r="TED2159" s="60"/>
      <c r="TEE2159" s="60"/>
      <c r="TEF2159" s="60"/>
      <c r="TEG2159" s="60"/>
      <c r="TEH2159" s="60"/>
      <c r="TEI2159" s="60"/>
      <c r="TEJ2159" s="60"/>
      <c r="TEK2159" s="60"/>
      <c r="TEL2159" s="60"/>
      <c r="TEM2159" s="60"/>
      <c r="TEN2159" s="60"/>
      <c r="TEO2159" s="60"/>
      <c r="TEP2159" s="60"/>
      <c r="TEQ2159" s="60"/>
      <c r="TER2159" s="60"/>
      <c r="TES2159" s="60"/>
      <c r="TET2159" s="60"/>
      <c r="TEU2159" s="60"/>
      <c r="TEV2159" s="60"/>
      <c r="TEW2159" s="60"/>
      <c r="TEX2159" s="60"/>
      <c r="TEY2159" s="60"/>
      <c r="TEZ2159" s="60"/>
      <c r="TFA2159" s="60"/>
      <c r="TFB2159" s="60"/>
      <c r="TFC2159" s="60"/>
      <c r="TFD2159" s="60"/>
      <c r="TFE2159" s="60"/>
      <c r="TFF2159" s="60"/>
      <c r="TFG2159" s="60"/>
      <c r="TFH2159" s="60"/>
      <c r="TFI2159" s="60"/>
      <c r="TFJ2159" s="60"/>
      <c r="TFK2159" s="60"/>
      <c r="TFL2159" s="60"/>
      <c r="TFM2159" s="60"/>
      <c r="TFN2159" s="60"/>
      <c r="TFO2159" s="60"/>
      <c r="TFP2159" s="60"/>
      <c r="TFQ2159" s="60"/>
      <c r="TFR2159" s="60"/>
      <c r="TFS2159" s="60"/>
      <c r="TFT2159" s="60"/>
      <c r="TFU2159" s="60"/>
      <c r="TFV2159" s="60"/>
      <c r="TFW2159" s="60"/>
      <c r="TFX2159" s="60"/>
      <c r="TFY2159" s="60"/>
      <c r="TFZ2159" s="60"/>
      <c r="TGA2159" s="60"/>
      <c r="TGB2159" s="60"/>
      <c r="TGC2159" s="60"/>
      <c r="TGD2159" s="60"/>
      <c r="TGE2159" s="60"/>
      <c r="TGF2159" s="60"/>
      <c r="TGG2159" s="60"/>
      <c r="TGH2159" s="60"/>
      <c r="TGI2159" s="60"/>
      <c r="TGJ2159" s="60"/>
      <c r="TGK2159" s="60"/>
      <c r="TGL2159" s="60"/>
      <c r="TGM2159" s="60"/>
      <c r="TGN2159" s="60"/>
      <c r="TGO2159" s="60"/>
      <c r="TGP2159" s="60"/>
      <c r="TGQ2159" s="60"/>
      <c r="TGR2159" s="60"/>
      <c r="TGS2159" s="60"/>
      <c r="TGT2159" s="60"/>
      <c r="TGU2159" s="60"/>
      <c r="TGV2159" s="60"/>
      <c r="TGW2159" s="60"/>
      <c r="TGX2159" s="60"/>
      <c r="TGY2159" s="60"/>
      <c r="TGZ2159" s="60"/>
      <c r="THA2159" s="60"/>
      <c r="THB2159" s="60"/>
      <c r="THC2159" s="60"/>
      <c r="THD2159" s="60"/>
      <c r="THE2159" s="60"/>
      <c r="THF2159" s="60"/>
      <c r="THG2159" s="60"/>
      <c r="THH2159" s="60"/>
      <c r="THI2159" s="60"/>
      <c r="THJ2159" s="60"/>
      <c r="THK2159" s="60"/>
      <c r="THL2159" s="60"/>
      <c r="THM2159" s="60"/>
      <c r="THN2159" s="60"/>
      <c r="THO2159" s="60"/>
      <c r="THP2159" s="60"/>
      <c r="THQ2159" s="60"/>
      <c r="THR2159" s="60"/>
      <c r="THS2159" s="60"/>
      <c r="THT2159" s="60"/>
      <c r="THU2159" s="60"/>
      <c r="THV2159" s="60"/>
      <c r="THW2159" s="60"/>
      <c r="THX2159" s="60"/>
      <c r="THY2159" s="60"/>
      <c r="THZ2159" s="60"/>
      <c r="TIA2159" s="60"/>
      <c r="TIB2159" s="60"/>
      <c r="TIC2159" s="60"/>
      <c r="TID2159" s="60"/>
      <c r="TIE2159" s="60"/>
      <c r="TIF2159" s="60"/>
      <c r="TIG2159" s="60"/>
      <c r="TIH2159" s="60"/>
      <c r="TII2159" s="60"/>
      <c r="TIJ2159" s="60"/>
      <c r="TIK2159" s="60"/>
      <c r="TIL2159" s="60"/>
      <c r="TIM2159" s="60"/>
      <c r="TIN2159" s="60"/>
      <c r="TIO2159" s="60"/>
      <c r="TIP2159" s="60"/>
      <c r="TIQ2159" s="60"/>
      <c r="TIR2159" s="60"/>
      <c r="TIS2159" s="60"/>
      <c r="TIT2159" s="60"/>
      <c r="TIU2159" s="60"/>
      <c r="TIV2159" s="60"/>
      <c r="TIW2159" s="60"/>
      <c r="TIX2159" s="60"/>
      <c r="TIY2159" s="60"/>
      <c r="TIZ2159" s="60"/>
      <c r="TJA2159" s="60"/>
      <c r="TJB2159" s="60"/>
      <c r="TJC2159" s="60"/>
      <c r="TJD2159" s="60"/>
      <c r="TJE2159" s="60"/>
      <c r="TJF2159" s="60"/>
      <c r="TJG2159" s="60"/>
      <c r="TJH2159" s="60"/>
      <c r="TJI2159" s="60"/>
      <c r="TJJ2159" s="60"/>
      <c r="TJK2159" s="60"/>
      <c r="TJL2159" s="60"/>
      <c r="TJM2159" s="60"/>
      <c r="TJN2159" s="60"/>
      <c r="TJO2159" s="60"/>
      <c r="TJP2159" s="60"/>
      <c r="TJQ2159" s="60"/>
      <c r="TJR2159" s="60"/>
      <c r="TJS2159" s="60"/>
      <c r="TJT2159" s="60"/>
      <c r="TJU2159" s="60"/>
      <c r="TJV2159" s="60"/>
      <c r="TJW2159" s="60"/>
      <c r="TJX2159" s="60"/>
      <c r="TJY2159" s="60"/>
      <c r="TJZ2159" s="60"/>
      <c r="TKA2159" s="60"/>
      <c r="TKB2159" s="60"/>
      <c r="TKC2159" s="60"/>
      <c r="TKD2159" s="60"/>
      <c r="TKE2159" s="60"/>
      <c r="TKF2159" s="60"/>
      <c r="TKG2159" s="60"/>
      <c r="TKH2159" s="60"/>
      <c r="TKI2159" s="60"/>
      <c r="TKJ2159" s="60"/>
      <c r="TKK2159" s="60"/>
      <c r="TKL2159" s="60"/>
      <c r="TKM2159" s="60"/>
      <c r="TKN2159" s="60"/>
      <c r="TKO2159" s="60"/>
      <c r="TKP2159" s="60"/>
      <c r="TKQ2159" s="60"/>
      <c r="TKR2159" s="60"/>
      <c r="TKS2159" s="60"/>
      <c r="TKT2159" s="60"/>
      <c r="TKU2159" s="60"/>
      <c r="TKV2159" s="60"/>
      <c r="TKW2159" s="60"/>
      <c r="TKX2159" s="60"/>
      <c r="TKY2159" s="60"/>
      <c r="TKZ2159" s="60"/>
      <c r="TLA2159" s="60"/>
      <c r="TLB2159" s="60"/>
      <c r="TLC2159" s="60"/>
      <c r="TLD2159" s="60"/>
      <c r="TLE2159" s="60"/>
      <c r="TLF2159" s="60"/>
      <c r="TLG2159" s="60"/>
      <c r="TLH2159" s="60"/>
      <c r="TLI2159" s="60"/>
      <c r="TLJ2159" s="60"/>
      <c r="TLK2159" s="60"/>
      <c r="TLL2159" s="60"/>
      <c r="TLM2159" s="60"/>
      <c r="TLN2159" s="60"/>
      <c r="TLO2159" s="60"/>
      <c r="TLP2159" s="60"/>
      <c r="TLQ2159" s="60"/>
      <c r="TLR2159" s="60"/>
      <c r="TLS2159" s="60"/>
      <c r="TLT2159" s="60"/>
      <c r="TLU2159" s="60"/>
      <c r="TLV2159" s="60"/>
      <c r="TLW2159" s="60"/>
      <c r="TLX2159" s="60"/>
      <c r="TLY2159" s="60"/>
      <c r="TLZ2159" s="60"/>
      <c r="TMA2159" s="60"/>
      <c r="TMB2159" s="60"/>
      <c r="TMC2159" s="60"/>
      <c r="TMD2159" s="60"/>
      <c r="TME2159" s="60"/>
      <c r="TMF2159" s="60"/>
      <c r="TMG2159" s="60"/>
      <c r="TMH2159" s="60"/>
      <c r="TMI2159" s="60"/>
      <c r="TMJ2159" s="60"/>
      <c r="TMK2159" s="60"/>
      <c r="TML2159" s="60"/>
      <c r="TMM2159" s="60"/>
      <c r="TMN2159" s="60"/>
      <c r="TMO2159" s="60"/>
      <c r="TMP2159" s="60"/>
      <c r="TMQ2159" s="60"/>
      <c r="TMR2159" s="60"/>
      <c r="TMS2159" s="60"/>
      <c r="TMT2159" s="60"/>
      <c r="TMU2159" s="60"/>
      <c r="TMV2159" s="60"/>
      <c r="TMW2159" s="60"/>
      <c r="TMX2159" s="60"/>
      <c r="TMY2159" s="60"/>
      <c r="TMZ2159" s="60"/>
      <c r="TNA2159" s="60"/>
      <c r="TNB2159" s="60"/>
      <c r="TNC2159" s="60"/>
      <c r="TND2159" s="60"/>
      <c r="TNE2159" s="60"/>
      <c r="TNF2159" s="60"/>
      <c r="TNG2159" s="60"/>
      <c r="TNH2159" s="60"/>
      <c r="TNI2159" s="60"/>
      <c r="TNJ2159" s="60"/>
      <c r="TNK2159" s="60"/>
      <c r="TNL2159" s="60"/>
      <c r="TNM2159" s="60"/>
      <c r="TNN2159" s="60"/>
      <c r="TNO2159" s="60"/>
      <c r="TNP2159" s="60"/>
      <c r="TNQ2159" s="60"/>
      <c r="TNR2159" s="60"/>
      <c r="TNS2159" s="60"/>
      <c r="TNT2159" s="60"/>
      <c r="TNU2159" s="60"/>
      <c r="TNV2159" s="60"/>
      <c r="TNW2159" s="60"/>
      <c r="TNX2159" s="60"/>
      <c r="TNY2159" s="60"/>
      <c r="TNZ2159" s="60"/>
      <c r="TOA2159" s="60"/>
      <c r="TOB2159" s="60"/>
      <c r="TOC2159" s="60"/>
      <c r="TOD2159" s="60"/>
      <c r="TOE2159" s="60"/>
      <c r="TOF2159" s="60"/>
      <c r="TOG2159" s="60"/>
      <c r="TOH2159" s="60"/>
      <c r="TOI2159" s="60"/>
      <c r="TOJ2159" s="60"/>
      <c r="TOK2159" s="60"/>
      <c r="TOL2159" s="60"/>
      <c r="TOM2159" s="60"/>
      <c r="TON2159" s="60"/>
      <c r="TOO2159" s="60"/>
      <c r="TOP2159" s="60"/>
      <c r="TOQ2159" s="60"/>
      <c r="TOR2159" s="60"/>
      <c r="TOS2159" s="60"/>
      <c r="TOT2159" s="60"/>
      <c r="TOU2159" s="60"/>
      <c r="TOV2159" s="60"/>
      <c r="TOW2159" s="60"/>
      <c r="TOX2159" s="60"/>
      <c r="TOY2159" s="60"/>
      <c r="TOZ2159" s="60"/>
      <c r="TPA2159" s="60"/>
      <c r="TPB2159" s="60"/>
      <c r="TPC2159" s="60"/>
      <c r="TPD2159" s="60"/>
      <c r="TPE2159" s="60"/>
      <c r="TPF2159" s="60"/>
      <c r="TPG2159" s="60"/>
      <c r="TPH2159" s="60"/>
      <c r="TPI2159" s="60"/>
      <c r="TPJ2159" s="60"/>
      <c r="TPK2159" s="60"/>
      <c r="TPL2159" s="60"/>
      <c r="TPM2159" s="60"/>
      <c r="TPN2159" s="60"/>
      <c r="TPO2159" s="60"/>
      <c r="TPP2159" s="60"/>
      <c r="TPQ2159" s="60"/>
      <c r="TPR2159" s="60"/>
      <c r="TPS2159" s="60"/>
      <c r="TPT2159" s="60"/>
      <c r="TPU2159" s="60"/>
      <c r="TPV2159" s="60"/>
      <c r="TPW2159" s="60"/>
      <c r="TPX2159" s="60"/>
      <c r="TPY2159" s="60"/>
      <c r="TPZ2159" s="60"/>
      <c r="TQA2159" s="60"/>
      <c r="TQB2159" s="60"/>
      <c r="TQC2159" s="60"/>
      <c r="TQD2159" s="60"/>
      <c r="TQE2159" s="60"/>
      <c r="TQF2159" s="60"/>
      <c r="TQG2159" s="60"/>
      <c r="TQH2159" s="60"/>
      <c r="TQI2159" s="60"/>
      <c r="TQJ2159" s="60"/>
      <c r="TQK2159" s="60"/>
      <c r="TQL2159" s="60"/>
      <c r="TQM2159" s="60"/>
      <c r="TQN2159" s="60"/>
      <c r="TQO2159" s="60"/>
      <c r="TQP2159" s="60"/>
      <c r="TQQ2159" s="60"/>
      <c r="TQR2159" s="60"/>
      <c r="TQS2159" s="60"/>
      <c r="TQT2159" s="60"/>
      <c r="TQU2159" s="60"/>
      <c r="TQV2159" s="60"/>
      <c r="TQW2159" s="60"/>
      <c r="TQX2159" s="60"/>
      <c r="TQY2159" s="60"/>
      <c r="TQZ2159" s="60"/>
      <c r="TRA2159" s="60"/>
      <c r="TRB2159" s="60"/>
      <c r="TRC2159" s="60"/>
      <c r="TRD2159" s="60"/>
      <c r="TRE2159" s="60"/>
      <c r="TRF2159" s="60"/>
      <c r="TRG2159" s="60"/>
      <c r="TRH2159" s="60"/>
      <c r="TRI2159" s="60"/>
      <c r="TRJ2159" s="60"/>
      <c r="TRK2159" s="60"/>
      <c r="TRL2159" s="60"/>
      <c r="TRM2159" s="60"/>
      <c r="TRN2159" s="60"/>
      <c r="TRO2159" s="60"/>
      <c r="TRP2159" s="60"/>
      <c r="TRQ2159" s="60"/>
      <c r="TRR2159" s="60"/>
      <c r="TRS2159" s="60"/>
      <c r="TRT2159" s="60"/>
      <c r="TRU2159" s="60"/>
      <c r="TRV2159" s="60"/>
      <c r="TRW2159" s="60"/>
      <c r="TRX2159" s="60"/>
      <c r="TRY2159" s="60"/>
      <c r="TRZ2159" s="60"/>
      <c r="TSA2159" s="60"/>
      <c r="TSB2159" s="60"/>
      <c r="TSC2159" s="60"/>
      <c r="TSD2159" s="60"/>
      <c r="TSE2159" s="60"/>
      <c r="TSF2159" s="60"/>
      <c r="TSG2159" s="60"/>
      <c r="TSH2159" s="60"/>
      <c r="TSI2159" s="60"/>
      <c r="TSJ2159" s="60"/>
      <c r="TSK2159" s="60"/>
      <c r="TSL2159" s="60"/>
      <c r="TSM2159" s="60"/>
      <c r="TSN2159" s="60"/>
      <c r="TSO2159" s="60"/>
      <c r="TSP2159" s="60"/>
      <c r="TSQ2159" s="60"/>
      <c r="TSR2159" s="60"/>
      <c r="TSS2159" s="60"/>
      <c r="TST2159" s="60"/>
      <c r="TSU2159" s="60"/>
      <c r="TSV2159" s="60"/>
      <c r="TSW2159" s="60"/>
      <c r="TSX2159" s="60"/>
      <c r="TSY2159" s="60"/>
      <c r="TSZ2159" s="60"/>
      <c r="TTA2159" s="60"/>
      <c r="TTB2159" s="60"/>
      <c r="TTC2159" s="60"/>
      <c r="TTD2159" s="60"/>
      <c r="TTE2159" s="60"/>
      <c r="TTF2159" s="60"/>
      <c r="TTG2159" s="60"/>
      <c r="TTH2159" s="60"/>
      <c r="TTI2159" s="60"/>
      <c r="TTJ2159" s="60"/>
      <c r="TTK2159" s="60"/>
      <c r="TTL2159" s="60"/>
      <c r="TTM2159" s="60"/>
      <c r="TTN2159" s="60"/>
      <c r="TTO2159" s="60"/>
      <c r="TTP2159" s="60"/>
      <c r="TTQ2159" s="60"/>
      <c r="TTR2159" s="60"/>
      <c r="TTS2159" s="60"/>
      <c r="TTT2159" s="60"/>
      <c r="TTU2159" s="60"/>
      <c r="TTV2159" s="60"/>
      <c r="TTW2159" s="60"/>
      <c r="TTX2159" s="60"/>
      <c r="TTY2159" s="60"/>
      <c r="TTZ2159" s="60"/>
      <c r="TUA2159" s="60"/>
      <c r="TUB2159" s="60"/>
      <c r="TUC2159" s="60"/>
      <c r="TUD2159" s="60"/>
      <c r="TUE2159" s="60"/>
      <c r="TUF2159" s="60"/>
      <c r="TUG2159" s="60"/>
      <c r="TUH2159" s="60"/>
      <c r="TUI2159" s="60"/>
      <c r="TUJ2159" s="60"/>
      <c r="TUK2159" s="60"/>
      <c r="TUL2159" s="60"/>
      <c r="TUM2159" s="60"/>
      <c r="TUN2159" s="60"/>
      <c r="TUO2159" s="60"/>
      <c r="TUP2159" s="60"/>
      <c r="TUQ2159" s="60"/>
      <c r="TUR2159" s="60"/>
      <c r="TUS2159" s="60"/>
      <c r="TUT2159" s="60"/>
      <c r="TUU2159" s="60"/>
      <c r="TUV2159" s="60"/>
      <c r="TUW2159" s="60"/>
      <c r="TUX2159" s="60"/>
      <c r="TUY2159" s="60"/>
      <c r="TUZ2159" s="60"/>
      <c r="TVA2159" s="60"/>
      <c r="TVB2159" s="60"/>
      <c r="TVC2159" s="60"/>
      <c r="TVD2159" s="60"/>
      <c r="TVE2159" s="60"/>
      <c r="TVF2159" s="60"/>
      <c r="TVG2159" s="60"/>
      <c r="TVH2159" s="60"/>
      <c r="TVI2159" s="60"/>
      <c r="TVJ2159" s="60"/>
      <c r="TVK2159" s="60"/>
      <c r="TVL2159" s="60"/>
      <c r="TVM2159" s="60"/>
      <c r="TVN2159" s="60"/>
      <c r="TVO2159" s="60"/>
      <c r="TVP2159" s="60"/>
      <c r="TVQ2159" s="60"/>
      <c r="TVR2159" s="60"/>
      <c r="TVS2159" s="60"/>
      <c r="TVT2159" s="60"/>
      <c r="TVU2159" s="60"/>
      <c r="TVV2159" s="60"/>
      <c r="TVW2159" s="60"/>
      <c r="TVX2159" s="60"/>
      <c r="TVY2159" s="60"/>
      <c r="TVZ2159" s="60"/>
      <c r="TWA2159" s="60"/>
      <c r="TWB2159" s="60"/>
      <c r="TWC2159" s="60"/>
      <c r="TWD2159" s="60"/>
      <c r="TWE2159" s="60"/>
      <c r="TWF2159" s="60"/>
      <c r="TWG2159" s="60"/>
      <c r="TWH2159" s="60"/>
      <c r="TWI2159" s="60"/>
      <c r="TWJ2159" s="60"/>
      <c r="TWK2159" s="60"/>
      <c r="TWL2159" s="60"/>
      <c r="TWM2159" s="60"/>
      <c r="TWN2159" s="60"/>
      <c r="TWO2159" s="60"/>
      <c r="TWP2159" s="60"/>
      <c r="TWQ2159" s="60"/>
      <c r="TWR2159" s="60"/>
      <c r="TWS2159" s="60"/>
      <c r="TWT2159" s="60"/>
      <c r="TWU2159" s="60"/>
      <c r="TWV2159" s="60"/>
      <c r="TWW2159" s="60"/>
      <c r="TWX2159" s="60"/>
      <c r="TWY2159" s="60"/>
      <c r="TWZ2159" s="60"/>
      <c r="TXA2159" s="60"/>
      <c r="TXB2159" s="60"/>
      <c r="TXC2159" s="60"/>
      <c r="TXD2159" s="60"/>
      <c r="TXE2159" s="60"/>
      <c r="TXF2159" s="60"/>
      <c r="TXG2159" s="60"/>
      <c r="TXH2159" s="60"/>
      <c r="TXI2159" s="60"/>
      <c r="TXJ2159" s="60"/>
      <c r="TXK2159" s="60"/>
      <c r="TXL2159" s="60"/>
      <c r="TXM2159" s="60"/>
      <c r="TXN2159" s="60"/>
      <c r="TXO2159" s="60"/>
      <c r="TXP2159" s="60"/>
      <c r="TXQ2159" s="60"/>
      <c r="TXR2159" s="60"/>
      <c r="TXS2159" s="60"/>
      <c r="TXT2159" s="60"/>
      <c r="TXU2159" s="60"/>
      <c r="TXV2159" s="60"/>
      <c r="TXW2159" s="60"/>
      <c r="TXX2159" s="60"/>
      <c r="TXY2159" s="60"/>
      <c r="TXZ2159" s="60"/>
      <c r="TYA2159" s="60"/>
      <c r="TYB2159" s="60"/>
      <c r="TYC2159" s="60"/>
      <c r="TYD2159" s="60"/>
      <c r="TYE2159" s="60"/>
      <c r="TYF2159" s="60"/>
      <c r="TYG2159" s="60"/>
      <c r="TYH2159" s="60"/>
      <c r="TYI2159" s="60"/>
      <c r="TYJ2159" s="60"/>
      <c r="TYK2159" s="60"/>
      <c r="TYL2159" s="60"/>
      <c r="TYM2159" s="60"/>
      <c r="TYN2159" s="60"/>
      <c r="TYO2159" s="60"/>
      <c r="TYP2159" s="60"/>
      <c r="TYQ2159" s="60"/>
      <c r="TYR2159" s="60"/>
      <c r="TYS2159" s="60"/>
      <c r="TYT2159" s="60"/>
      <c r="TYU2159" s="60"/>
      <c r="TYV2159" s="60"/>
      <c r="TYW2159" s="60"/>
      <c r="TYX2159" s="60"/>
      <c r="TYY2159" s="60"/>
      <c r="TYZ2159" s="60"/>
      <c r="TZA2159" s="60"/>
      <c r="TZB2159" s="60"/>
      <c r="TZC2159" s="60"/>
      <c r="TZD2159" s="60"/>
      <c r="TZE2159" s="60"/>
      <c r="TZF2159" s="60"/>
      <c r="TZG2159" s="60"/>
      <c r="TZH2159" s="60"/>
      <c r="TZI2159" s="60"/>
      <c r="TZJ2159" s="60"/>
      <c r="TZK2159" s="60"/>
      <c r="TZL2159" s="60"/>
      <c r="TZM2159" s="60"/>
      <c r="TZN2159" s="60"/>
      <c r="TZO2159" s="60"/>
      <c r="TZP2159" s="60"/>
      <c r="TZQ2159" s="60"/>
      <c r="TZR2159" s="60"/>
      <c r="TZS2159" s="60"/>
      <c r="TZT2159" s="60"/>
      <c r="TZU2159" s="60"/>
      <c r="TZV2159" s="60"/>
      <c r="TZW2159" s="60"/>
      <c r="TZX2159" s="60"/>
      <c r="TZY2159" s="60"/>
      <c r="TZZ2159" s="60"/>
      <c r="UAA2159" s="60"/>
      <c r="UAB2159" s="60"/>
      <c r="UAC2159" s="60"/>
      <c r="UAD2159" s="60"/>
      <c r="UAE2159" s="60"/>
      <c r="UAF2159" s="60"/>
      <c r="UAG2159" s="60"/>
      <c r="UAH2159" s="60"/>
      <c r="UAI2159" s="60"/>
      <c r="UAJ2159" s="60"/>
      <c r="UAK2159" s="60"/>
      <c r="UAL2159" s="60"/>
      <c r="UAM2159" s="60"/>
      <c r="UAN2159" s="60"/>
      <c r="UAO2159" s="60"/>
      <c r="UAP2159" s="60"/>
      <c r="UAQ2159" s="60"/>
      <c r="UAR2159" s="60"/>
      <c r="UAS2159" s="60"/>
      <c r="UAT2159" s="60"/>
      <c r="UAU2159" s="60"/>
      <c r="UAV2159" s="60"/>
      <c r="UAW2159" s="60"/>
      <c r="UAX2159" s="60"/>
      <c r="UAY2159" s="60"/>
      <c r="UAZ2159" s="60"/>
      <c r="UBA2159" s="60"/>
      <c r="UBB2159" s="60"/>
      <c r="UBC2159" s="60"/>
      <c r="UBD2159" s="60"/>
      <c r="UBE2159" s="60"/>
      <c r="UBF2159" s="60"/>
      <c r="UBG2159" s="60"/>
      <c r="UBH2159" s="60"/>
      <c r="UBI2159" s="60"/>
      <c r="UBJ2159" s="60"/>
      <c r="UBK2159" s="60"/>
      <c r="UBL2159" s="60"/>
      <c r="UBM2159" s="60"/>
      <c r="UBN2159" s="60"/>
      <c r="UBO2159" s="60"/>
      <c r="UBP2159" s="60"/>
      <c r="UBQ2159" s="60"/>
      <c r="UBR2159" s="60"/>
      <c r="UBS2159" s="60"/>
      <c r="UBT2159" s="60"/>
      <c r="UBU2159" s="60"/>
      <c r="UBV2159" s="60"/>
      <c r="UBW2159" s="60"/>
      <c r="UBX2159" s="60"/>
      <c r="UBY2159" s="60"/>
      <c r="UBZ2159" s="60"/>
      <c r="UCA2159" s="60"/>
      <c r="UCB2159" s="60"/>
      <c r="UCC2159" s="60"/>
      <c r="UCD2159" s="60"/>
      <c r="UCE2159" s="60"/>
      <c r="UCF2159" s="60"/>
      <c r="UCG2159" s="60"/>
      <c r="UCH2159" s="60"/>
      <c r="UCI2159" s="60"/>
      <c r="UCJ2159" s="60"/>
      <c r="UCK2159" s="60"/>
      <c r="UCL2159" s="60"/>
      <c r="UCM2159" s="60"/>
      <c r="UCN2159" s="60"/>
      <c r="UCO2159" s="60"/>
      <c r="UCP2159" s="60"/>
      <c r="UCQ2159" s="60"/>
      <c r="UCR2159" s="60"/>
      <c r="UCS2159" s="60"/>
      <c r="UCT2159" s="60"/>
      <c r="UCU2159" s="60"/>
      <c r="UCV2159" s="60"/>
      <c r="UCW2159" s="60"/>
      <c r="UCX2159" s="60"/>
      <c r="UCY2159" s="60"/>
      <c r="UCZ2159" s="60"/>
      <c r="UDA2159" s="60"/>
      <c r="UDB2159" s="60"/>
      <c r="UDC2159" s="60"/>
      <c r="UDD2159" s="60"/>
      <c r="UDE2159" s="60"/>
      <c r="UDF2159" s="60"/>
      <c r="UDG2159" s="60"/>
      <c r="UDH2159" s="60"/>
      <c r="UDI2159" s="60"/>
      <c r="UDJ2159" s="60"/>
      <c r="UDK2159" s="60"/>
      <c r="UDL2159" s="60"/>
      <c r="UDM2159" s="60"/>
      <c r="UDN2159" s="60"/>
      <c r="UDO2159" s="60"/>
      <c r="UDP2159" s="60"/>
      <c r="UDQ2159" s="60"/>
      <c r="UDR2159" s="60"/>
      <c r="UDS2159" s="60"/>
      <c r="UDT2159" s="60"/>
      <c r="UDU2159" s="60"/>
      <c r="UDV2159" s="60"/>
      <c r="UDW2159" s="60"/>
      <c r="UDX2159" s="60"/>
      <c r="UDY2159" s="60"/>
      <c r="UDZ2159" s="60"/>
      <c r="UEA2159" s="60"/>
      <c r="UEB2159" s="60"/>
      <c r="UEC2159" s="60"/>
      <c r="UED2159" s="60"/>
      <c r="UEE2159" s="60"/>
      <c r="UEF2159" s="60"/>
      <c r="UEG2159" s="60"/>
      <c r="UEH2159" s="60"/>
      <c r="UEI2159" s="60"/>
      <c r="UEJ2159" s="60"/>
      <c r="UEK2159" s="60"/>
      <c r="UEL2159" s="60"/>
      <c r="UEM2159" s="60"/>
      <c r="UEN2159" s="60"/>
      <c r="UEO2159" s="60"/>
      <c r="UEP2159" s="60"/>
      <c r="UEQ2159" s="60"/>
      <c r="UER2159" s="60"/>
      <c r="UES2159" s="60"/>
      <c r="UET2159" s="60"/>
      <c r="UEU2159" s="60"/>
      <c r="UEV2159" s="60"/>
      <c r="UEW2159" s="60"/>
      <c r="UEX2159" s="60"/>
      <c r="UEY2159" s="60"/>
      <c r="UEZ2159" s="60"/>
      <c r="UFA2159" s="60"/>
      <c r="UFB2159" s="60"/>
      <c r="UFC2159" s="60"/>
      <c r="UFD2159" s="60"/>
      <c r="UFE2159" s="60"/>
      <c r="UFF2159" s="60"/>
      <c r="UFG2159" s="60"/>
      <c r="UFH2159" s="60"/>
      <c r="UFI2159" s="60"/>
      <c r="UFJ2159" s="60"/>
      <c r="UFK2159" s="60"/>
      <c r="UFL2159" s="60"/>
      <c r="UFM2159" s="60"/>
      <c r="UFN2159" s="60"/>
      <c r="UFO2159" s="60"/>
      <c r="UFP2159" s="60"/>
      <c r="UFQ2159" s="60"/>
      <c r="UFR2159" s="60"/>
      <c r="UFS2159" s="60"/>
      <c r="UFT2159" s="60"/>
      <c r="UFU2159" s="60"/>
      <c r="UFV2159" s="60"/>
      <c r="UFW2159" s="60"/>
      <c r="UFX2159" s="60"/>
      <c r="UFY2159" s="60"/>
      <c r="UFZ2159" s="60"/>
      <c r="UGA2159" s="60"/>
      <c r="UGB2159" s="60"/>
      <c r="UGC2159" s="60"/>
      <c r="UGD2159" s="60"/>
      <c r="UGE2159" s="60"/>
      <c r="UGF2159" s="60"/>
      <c r="UGG2159" s="60"/>
      <c r="UGH2159" s="60"/>
      <c r="UGI2159" s="60"/>
      <c r="UGJ2159" s="60"/>
      <c r="UGK2159" s="60"/>
      <c r="UGL2159" s="60"/>
      <c r="UGM2159" s="60"/>
      <c r="UGN2159" s="60"/>
      <c r="UGO2159" s="60"/>
      <c r="UGP2159" s="60"/>
      <c r="UGQ2159" s="60"/>
      <c r="UGR2159" s="60"/>
      <c r="UGS2159" s="60"/>
      <c r="UGT2159" s="60"/>
      <c r="UGU2159" s="60"/>
      <c r="UGV2159" s="60"/>
      <c r="UGW2159" s="60"/>
      <c r="UGX2159" s="60"/>
      <c r="UGY2159" s="60"/>
      <c r="UGZ2159" s="60"/>
      <c r="UHA2159" s="60"/>
      <c r="UHB2159" s="60"/>
      <c r="UHC2159" s="60"/>
      <c r="UHD2159" s="60"/>
      <c r="UHE2159" s="60"/>
      <c r="UHF2159" s="60"/>
      <c r="UHG2159" s="60"/>
      <c r="UHH2159" s="60"/>
      <c r="UHI2159" s="60"/>
      <c r="UHJ2159" s="60"/>
      <c r="UHK2159" s="60"/>
      <c r="UHL2159" s="60"/>
      <c r="UHM2159" s="60"/>
      <c r="UHN2159" s="60"/>
      <c r="UHO2159" s="60"/>
      <c r="UHP2159" s="60"/>
      <c r="UHQ2159" s="60"/>
      <c r="UHR2159" s="60"/>
      <c r="UHS2159" s="60"/>
      <c r="UHT2159" s="60"/>
      <c r="UHU2159" s="60"/>
      <c r="UHV2159" s="60"/>
      <c r="UHW2159" s="60"/>
      <c r="UHX2159" s="60"/>
      <c r="UHY2159" s="60"/>
      <c r="UHZ2159" s="60"/>
      <c r="UIA2159" s="60"/>
      <c r="UIB2159" s="60"/>
      <c r="UIC2159" s="60"/>
      <c r="UID2159" s="60"/>
      <c r="UIE2159" s="60"/>
      <c r="UIF2159" s="60"/>
      <c r="UIG2159" s="60"/>
      <c r="UIH2159" s="60"/>
      <c r="UII2159" s="60"/>
      <c r="UIJ2159" s="60"/>
      <c r="UIK2159" s="60"/>
      <c r="UIL2159" s="60"/>
      <c r="UIM2159" s="60"/>
      <c r="UIN2159" s="60"/>
      <c r="UIO2159" s="60"/>
      <c r="UIP2159" s="60"/>
      <c r="UIQ2159" s="60"/>
      <c r="UIR2159" s="60"/>
      <c r="UIS2159" s="60"/>
      <c r="UIT2159" s="60"/>
      <c r="UIU2159" s="60"/>
      <c r="UIV2159" s="60"/>
      <c r="UIW2159" s="60"/>
      <c r="UIX2159" s="60"/>
      <c r="UIY2159" s="60"/>
      <c r="UIZ2159" s="60"/>
      <c r="UJA2159" s="60"/>
      <c r="UJB2159" s="60"/>
      <c r="UJC2159" s="60"/>
      <c r="UJD2159" s="60"/>
      <c r="UJE2159" s="60"/>
      <c r="UJF2159" s="60"/>
      <c r="UJG2159" s="60"/>
      <c r="UJH2159" s="60"/>
      <c r="UJI2159" s="60"/>
      <c r="UJJ2159" s="60"/>
      <c r="UJK2159" s="60"/>
      <c r="UJL2159" s="60"/>
      <c r="UJM2159" s="60"/>
      <c r="UJN2159" s="60"/>
      <c r="UJO2159" s="60"/>
      <c r="UJP2159" s="60"/>
      <c r="UJQ2159" s="60"/>
      <c r="UJR2159" s="60"/>
      <c r="UJS2159" s="60"/>
      <c r="UJT2159" s="60"/>
      <c r="UJU2159" s="60"/>
      <c r="UJV2159" s="60"/>
      <c r="UJW2159" s="60"/>
      <c r="UJX2159" s="60"/>
      <c r="UJY2159" s="60"/>
      <c r="UJZ2159" s="60"/>
      <c r="UKA2159" s="60"/>
      <c r="UKB2159" s="60"/>
      <c r="UKC2159" s="60"/>
      <c r="UKD2159" s="60"/>
      <c r="UKE2159" s="60"/>
      <c r="UKF2159" s="60"/>
      <c r="UKG2159" s="60"/>
      <c r="UKH2159" s="60"/>
      <c r="UKI2159" s="60"/>
      <c r="UKJ2159" s="60"/>
      <c r="UKK2159" s="60"/>
      <c r="UKL2159" s="60"/>
      <c r="UKM2159" s="60"/>
      <c r="UKN2159" s="60"/>
      <c r="UKO2159" s="60"/>
      <c r="UKP2159" s="60"/>
      <c r="UKQ2159" s="60"/>
      <c r="UKR2159" s="60"/>
      <c r="UKS2159" s="60"/>
      <c r="UKT2159" s="60"/>
      <c r="UKU2159" s="60"/>
      <c r="UKV2159" s="60"/>
      <c r="UKW2159" s="60"/>
      <c r="UKX2159" s="60"/>
      <c r="UKY2159" s="60"/>
      <c r="UKZ2159" s="60"/>
      <c r="ULA2159" s="60"/>
      <c r="ULB2159" s="60"/>
      <c r="ULC2159" s="60"/>
      <c r="ULD2159" s="60"/>
      <c r="ULE2159" s="60"/>
      <c r="ULF2159" s="60"/>
      <c r="ULG2159" s="60"/>
      <c r="ULH2159" s="60"/>
      <c r="ULI2159" s="60"/>
      <c r="ULJ2159" s="60"/>
      <c r="ULK2159" s="60"/>
      <c r="ULL2159" s="60"/>
      <c r="ULM2159" s="60"/>
      <c r="ULN2159" s="60"/>
      <c r="ULO2159" s="60"/>
      <c r="ULP2159" s="60"/>
      <c r="ULQ2159" s="60"/>
      <c r="ULR2159" s="60"/>
      <c r="ULS2159" s="60"/>
      <c r="ULT2159" s="60"/>
      <c r="ULU2159" s="60"/>
      <c r="ULV2159" s="60"/>
      <c r="ULW2159" s="60"/>
      <c r="ULX2159" s="60"/>
      <c r="ULY2159" s="60"/>
      <c r="ULZ2159" s="60"/>
      <c r="UMA2159" s="60"/>
      <c r="UMB2159" s="60"/>
      <c r="UMC2159" s="60"/>
      <c r="UMD2159" s="60"/>
      <c r="UME2159" s="60"/>
      <c r="UMF2159" s="60"/>
      <c r="UMG2159" s="60"/>
      <c r="UMH2159" s="60"/>
      <c r="UMI2159" s="60"/>
      <c r="UMJ2159" s="60"/>
      <c r="UMK2159" s="60"/>
      <c r="UML2159" s="60"/>
      <c r="UMM2159" s="60"/>
      <c r="UMN2159" s="60"/>
      <c r="UMO2159" s="60"/>
      <c r="UMP2159" s="60"/>
      <c r="UMQ2159" s="60"/>
      <c r="UMR2159" s="60"/>
      <c r="UMS2159" s="60"/>
      <c r="UMT2159" s="60"/>
      <c r="UMU2159" s="60"/>
      <c r="UMV2159" s="60"/>
      <c r="UMW2159" s="60"/>
      <c r="UMX2159" s="60"/>
      <c r="UMY2159" s="60"/>
      <c r="UMZ2159" s="60"/>
      <c r="UNA2159" s="60"/>
      <c r="UNB2159" s="60"/>
      <c r="UNC2159" s="60"/>
      <c r="UND2159" s="60"/>
      <c r="UNE2159" s="60"/>
      <c r="UNF2159" s="60"/>
      <c r="UNG2159" s="60"/>
      <c r="UNH2159" s="60"/>
      <c r="UNI2159" s="60"/>
      <c r="UNJ2159" s="60"/>
      <c r="UNK2159" s="60"/>
      <c r="UNL2159" s="60"/>
      <c r="UNM2159" s="60"/>
      <c r="UNN2159" s="60"/>
      <c r="UNO2159" s="60"/>
      <c r="UNP2159" s="60"/>
      <c r="UNQ2159" s="60"/>
      <c r="UNR2159" s="60"/>
      <c r="UNS2159" s="60"/>
      <c r="UNT2159" s="60"/>
      <c r="UNU2159" s="60"/>
      <c r="UNV2159" s="60"/>
      <c r="UNW2159" s="60"/>
      <c r="UNX2159" s="60"/>
      <c r="UNY2159" s="60"/>
      <c r="UNZ2159" s="60"/>
      <c r="UOA2159" s="60"/>
      <c r="UOB2159" s="60"/>
      <c r="UOC2159" s="60"/>
      <c r="UOD2159" s="60"/>
      <c r="UOE2159" s="60"/>
      <c r="UOF2159" s="60"/>
      <c r="UOG2159" s="60"/>
      <c r="UOH2159" s="60"/>
      <c r="UOI2159" s="60"/>
      <c r="UOJ2159" s="60"/>
      <c r="UOK2159" s="60"/>
      <c r="UOL2159" s="60"/>
      <c r="UOM2159" s="60"/>
      <c r="UON2159" s="60"/>
      <c r="UOO2159" s="60"/>
      <c r="UOP2159" s="60"/>
      <c r="UOQ2159" s="60"/>
      <c r="UOR2159" s="60"/>
      <c r="UOS2159" s="60"/>
      <c r="UOT2159" s="60"/>
      <c r="UOU2159" s="60"/>
      <c r="UOV2159" s="60"/>
      <c r="UOW2159" s="60"/>
      <c r="UOX2159" s="60"/>
      <c r="UOY2159" s="60"/>
      <c r="UOZ2159" s="60"/>
      <c r="UPA2159" s="60"/>
      <c r="UPB2159" s="60"/>
      <c r="UPC2159" s="60"/>
      <c r="UPD2159" s="60"/>
      <c r="UPE2159" s="60"/>
      <c r="UPF2159" s="60"/>
      <c r="UPG2159" s="60"/>
      <c r="UPH2159" s="60"/>
      <c r="UPI2159" s="60"/>
      <c r="UPJ2159" s="60"/>
      <c r="UPK2159" s="60"/>
      <c r="UPL2159" s="60"/>
      <c r="UPM2159" s="60"/>
      <c r="UPN2159" s="60"/>
      <c r="UPO2159" s="60"/>
      <c r="UPP2159" s="60"/>
      <c r="UPQ2159" s="60"/>
      <c r="UPR2159" s="60"/>
      <c r="UPS2159" s="60"/>
      <c r="UPT2159" s="60"/>
      <c r="UPU2159" s="60"/>
      <c r="UPV2159" s="60"/>
      <c r="UPW2159" s="60"/>
      <c r="UPX2159" s="60"/>
      <c r="UPY2159" s="60"/>
      <c r="UPZ2159" s="60"/>
      <c r="UQA2159" s="60"/>
      <c r="UQB2159" s="60"/>
      <c r="UQC2159" s="60"/>
      <c r="UQD2159" s="60"/>
      <c r="UQE2159" s="60"/>
      <c r="UQF2159" s="60"/>
      <c r="UQG2159" s="60"/>
      <c r="UQH2159" s="60"/>
      <c r="UQI2159" s="60"/>
      <c r="UQJ2159" s="60"/>
      <c r="UQK2159" s="60"/>
      <c r="UQL2159" s="60"/>
      <c r="UQM2159" s="60"/>
      <c r="UQN2159" s="60"/>
      <c r="UQO2159" s="60"/>
      <c r="UQP2159" s="60"/>
      <c r="UQQ2159" s="60"/>
      <c r="UQR2159" s="60"/>
      <c r="UQS2159" s="60"/>
      <c r="UQT2159" s="60"/>
      <c r="UQU2159" s="60"/>
      <c r="UQV2159" s="60"/>
      <c r="UQW2159" s="60"/>
      <c r="UQX2159" s="60"/>
      <c r="UQY2159" s="60"/>
      <c r="UQZ2159" s="60"/>
      <c r="URA2159" s="60"/>
      <c r="URB2159" s="60"/>
      <c r="URC2159" s="60"/>
      <c r="URD2159" s="60"/>
      <c r="URE2159" s="60"/>
      <c r="URF2159" s="60"/>
      <c r="URG2159" s="60"/>
      <c r="URH2159" s="60"/>
      <c r="URI2159" s="60"/>
      <c r="URJ2159" s="60"/>
      <c r="URK2159" s="60"/>
      <c r="URL2159" s="60"/>
      <c r="URM2159" s="60"/>
      <c r="URN2159" s="60"/>
      <c r="URO2159" s="60"/>
      <c r="URP2159" s="60"/>
      <c r="URQ2159" s="60"/>
      <c r="URR2159" s="60"/>
      <c r="URS2159" s="60"/>
      <c r="URT2159" s="60"/>
      <c r="URU2159" s="60"/>
      <c r="URV2159" s="60"/>
      <c r="URW2159" s="60"/>
      <c r="URX2159" s="60"/>
      <c r="URY2159" s="60"/>
      <c r="URZ2159" s="60"/>
      <c r="USA2159" s="60"/>
      <c r="USB2159" s="60"/>
      <c r="USC2159" s="60"/>
      <c r="USD2159" s="60"/>
      <c r="USE2159" s="60"/>
      <c r="USF2159" s="60"/>
      <c r="USG2159" s="60"/>
      <c r="USH2159" s="60"/>
      <c r="USI2159" s="60"/>
      <c r="USJ2159" s="60"/>
      <c r="USK2159" s="60"/>
      <c r="USL2159" s="60"/>
      <c r="USM2159" s="60"/>
      <c r="USN2159" s="60"/>
      <c r="USO2159" s="60"/>
      <c r="USP2159" s="60"/>
      <c r="USQ2159" s="60"/>
      <c r="USR2159" s="60"/>
      <c r="USS2159" s="60"/>
      <c r="UST2159" s="60"/>
      <c r="USU2159" s="60"/>
      <c r="USV2159" s="60"/>
      <c r="USW2159" s="60"/>
      <c r="USX2159" s="60"/>
      <c r="USY2159" s="60"/>
      <c r="USZ2159" s="60"/>
      <c r="UTA2159" s="60"/>
      <c r="UTB2159" s="60"/>
      <c r="UTC2159" s="60"/>
      <c r="UTD2159" s="60"/>
      <c r="UTE2159" s="60"/>
      <c r="UTF2159" s="60"/>
      <c r="UTG2159" s="60"/>
      <c r="UTH2159" s="60"/>
      <c r="UTI2159" s="60"/>
      <c r="UTJ2159" s="60"/>
      <c r="UTK2159" s="60"/>
      <c r="UTL2159" s="60"/>
      <c r="UTM2159" s="60"/>
      <c r="UTN2159" s="60"/>
      <c r="UTO2159" s="60"/>
      <c r="UTP2159" s="60"/>
      <c r="UTQ2159" s="60"/>
      <c r="UTR2159" s="60"/>
      <c r="UTS2159" s="60"/>
      <c r="UTT2159" s="60"/>
      <c r="UTU2159" s="60"/>
      <c r="UTV2159" s="60"/>
      <c r="UTW2159" s="60"/>
      <c r="UTX2159" s="60"/>
      <c r="UTY2159" s="60"/>
      <c r="UTZ2159" s="60"/>
      <c r="UUA2159" s="60"/>
      <c r="UUB2159" s="60"/>
      <c r="UUC2159" s="60"/>
      <c r="UUD2159" s="60"/>
      <c r="UUE2159" s="60"/>
      <c r="UUF2159" s="60"/>
      <c r="UUG2159" s="60"/>
      <c r="UUH2159" s="60"/>
      <c r="UUI2159" s="60"/>
      <c r="UUJ2159" s="60"/>
      <c r="UUK2159" s="60"/>
      <c r="UUL2159" s="60"/>
      <c r="UUM2159" s="60"/>
      <c r="UUN2159" s="60"/>
      <c r="UUO2159" s="60"/>
      <c r="UUP2159" s="60"/>
      <c r="UUQ2159" s="60"/>
      <c r="UUR2159" s="60"/>
      <c r="UUS2159" s="60"/>
      <c r="UUT2159" s="60"/>
      <c r="UUU2159" s="60"/>
      <c r="UUV2159" s="60"/>
      <c r="UUW2159" s="60"/>
      <c r="UUX2159" s="60"/>
      <c r="UUY2159" s="60"/>
      <c r="UUZ2159" s="60"/>
      <c r="UVA2159" s="60"/>
      <c r="UVB2159" s="60"/>
      <c r="UVC2159" s="60"/>
      <c r="UVD2159" s="60"/>
      <c r="UVE2159" s="60"/>
      <c r="UVF2159" s="60"/>
      <c r="UVG2159" s="60"/>
      <c r="UVH2159" s="60"/>
      <c r="UVI2159" s="60"/>
      <c r="UVJ2159" s="60"/>
      <c r="UVK2159" s="60"/>
      <c r="UVL2159" s="60"/>
      <c r="UVM2159" s="60"/>
      <c r="UVN2159" s="60"/>
      <c r="UVO2159" s="60"/>
      <c r="UVP2159" s="60"/>
      <c r="UVQ2159" s="60"/>
      <c r="UVR2159" s="60"/>
      <c r="UVS2159" s="60"/>
      <c r="UVT2159" s="60"/>
      <c r="UVU2159" s="60"/>
      <c r="UVV2159" s="60"/>
      <c r="UVW2159" s="60"/>
      <c r="UVX2159" s="60"/>
      <c r="UVY2159" s="60"/>
      <c r="UVZ2159" s="60"/>
      <c r="UWA2159" s="60"/>
      <c r="UWB2159" s="60"/>
      <c r="UWC2159" s="60"/>
      <c r="UWD2159" s="60"/>
      <c r="UWE2159" s="60"/>
      <c r="UWF2159" s="60"/>
      <c r="UWG2159" s="60"/>
      <c r="UWH2159" s="60"/>
      <c r="UWI2159" s="60"/>
      <c r="UWJ2159" s="60"/>
      <c r="UWK2159" s="60"/>
      <c r="UWL2159" s="60"/>
      <c r="UWM2159" s="60"/>
      <c r="UWN2159" s="60"/>
      <c r="UWO2159" s="60"/>
      <c r="UWP2159" s="60"/>
      <c r="UWQ2159" s="60"/>
      <c r="UWR2159" s="60"/>
      <c r="UWS2159" s="60"/>
      <c r="UWT2159" s="60"/>
      <c r="UWU2159" s="60"/>
      <c r="UWV2159" s="60"/>
      <c r="UWW2159" s="60"/>
      <c r="UWX2159" s="60"/>
      <c r="UWY2159" s="60"/>
      <c r="UWZ2159" s="60"/>
      <c r="UXA2159" s="60"/>
      <c r="UXB2159" s="60"/>
      <c r="UXC2159" s="60"/>
      <c r="UXD2159" s="60"/>
      <c r="UXE2159" s="60"/>
      <c r="UXF2159" s="60"/>
      <c r="UXG2159" s="60"/>
      <c r="UXH2159" s="60"/>
      <c r="UXI2159" s="60"/>
      <c r="UXJ2159" s="60"/>
      <c r="UXK2159" s="60"/>
      <c r="UXL2159" s="60"/>
      <c r="UXM2159" s="60"/>
      <c r="UXN2159" s="60"/>
      <c r="UXO2159" s="60"/>
      <c r="UXP2159" s="60"/>
      <c r="UXQ2159" s="60"/>
      <c r="UXR2159" s="60"/>
      <c r="UXS2159" s="60"/>
      <c r="UXT2159" s="60"/>
      <c r="UXU2159" s="60"/>
      <c r="UXV2159" s="60"/>
      <c r="UXW2159" s="60"/>
      <c r="UXX2159" s="60"/>
      <c r="UXY2159" s="60"/>
      <c r="UXZ2159" s="60"/>
      <c r="UYA2159" s="60"/>
      <c r="UYB2159" s="60"/>
      <c r="UYC2159" s="60"/>
      <c r="UYD2159" s="60"/>
      <c r="UYE2159" s="60"/>
      <c r="UYF2159" s="60"/>
      <c r="UYG2159" s="60"/>
      <c r="UYH2159" s="60"/>
      <c r="UYI2159" s="60"/>
      <c r="UYJ2159" s="60"/>
      <c r="UYK2159" s="60"/>
      <c r="UYL2159" s="60"/>
      <c r="UYM2159" s="60"/>
      <c r="UYN2159" s="60"/>
      <c r="UYO2159" s="60"/>
      <c r="UYP2159" s="60"/>
      <c r="UYQ2159" s="60"/>
      <c r="UYR2159" s="60"/>
      <c r="UYS2159" s="60"/>
      <c r="UYT2159" s="60"/>
      <c r="UYU2159" s="60"/>
      <c r="UYV2159" s="60"/>
      <c r="UYW2159" s="60"/>
      <c r="UYX2159" s="60"/>
      <c r="UYY2159" s="60"/>
      <c r="UYZ2159" s="60"/>
      <c r="UZA2159" s="60"/>
      <c r="UZB2159" s="60"/>
      <c r="UZC2159" s="60"/>
      <c r="UZD2159" s="60"/>
      <c r="UZE2159" s="60"/>
      <c r="UZF2159" s="60"/>
      <c r="UZG2159" s="60"/>
      <c r="UZH2159" s="60"/>
      <c r="UZI2159" s="60"/>
      <c r="UZJ2159" s="60"/>
      <c r="UZK2159" s="60"/>
      <c r="UZL2159" s="60"/>
      <c r="UZM2159" s="60"/>
      <c r="UZN2159" s="60"/>
      <c r="UZO2159" s="60"/>
      <c r="UZP2159" s="60"/>
      <c r="UZQ2159" s="60"/>
      <c r="UZR2159" s="60"/>
      <c r="UZS2159" s="60"/>
      <c r="UZT2159" s="60"/>
      <c r="UZU2159" s="60"/>
      <c r="UZV2159" s="60"/>
      <c r="UZW2159" s="60"/>
      <c r="UZX2159" s="60"/>
      <c r="UZY2159" s="60"/>
      <c r="UZZ2159" s="60"/>
      <c r="VAA2159" s="60"/>
      <c r="VAB2159" s="60"/>
      <c r="VAC2159" s="60"/>
      <c r="VAD2159" s="60"/>
      <c r="VAE2159" s="60"/>
      <c r="VAF2159" s="60"/>
      <c r="VAG2159" s="60"/>
      <c r="VAH2159" s="60"/>
      <c r="VAI2159" s="60"/>
      <c r="VAJ2159" s="60"/>
      <c r="VAK2159" s="60"/>
      <c r="VAL2159" s="60"/>
      <c r="VAM2159" s="60"/>
      <c r="VAN2159" s="60"/>
      <c r="VAO2159" s="60"/>
      <c r="VAP2159" s="60"/>
      <c r="VAQ2159" s="60"/>
      <c r="VAR2159" s="60"/>
      <c r="VAS2159" s="60"/>
      <c r="VAT2159" s="60"/>
      <c r="VAU2159" s="60"/>
      <c r="VAV2159" s="60"/>
      <c r="VAW2159" s="60"/>
      <c r="VAX2159" s="60"/>
      <c r="VAY2159" s="60"/>
      <c r="VAZ2159" s="60"/>
      <c r="VBA2159" s="60"/>
      <c r="VBB2159" s="60"/>
      <c r="VBC2159" s="60"/>
      <c r="VBD2159" s="60"/>
      <c r="VBE2159" s="60"/>
      <c r="VBF2159" s="60"/>
      <c r="VBG2159" s="60"/>
      <c r="VBH2159" s="60"/>
      <c r="VBI2159" s="60"/>
      <c r="VBJ2159" s="60"/>
      <c r="VBK2159" s="60"/>
      <c r="VBL2159" s="60"/>
      <c r="VBM2159" s="60"/>
      <c r="VBN2159" s="60"/>
      <c r="VBO2159" s="60"/>
      <c r="VBP2159" s="60"/>
      <c r="VBQ2159" s="60"/>
      <c r="VBR2159" s="60"/>
      <c r="VBS2159" s="60"/>
      <c r="VBT2159" s="60"/>
      <c r="VBU2159" s="60"/>
      <c r="VBV2159" s="60"/>
      <c r="VBW2159" s="60"/>
      <c r="VBX2159" s="60"/>
      <c r="VBY2159" s="60"/>
      <c r="VBZ2159" s="60"/>
      <c r="VCA2159" s="60"/>
      <c r="VCB2159" s="60"/>
      <c r="VCC2159" s="60"/>
      <c r="VCD2159" s="60"/>
      <c r="VCE2159" s="60"/>
      <c r="VCF2159" s="60"/>
      <c r="VCG2159" s="60"/>
      <c r="VCH2159" s="60"/>
      <c r="VCI2159" s="60"/>
      <c r="VCJ2159" s="60"/>
      <c r="VCK2159" s="60"/>
      <c r="VCL2159" s="60"/>
      <c r="VCM2159" s="60"/>
      <c r="VCN2159" s="60"/>
      <c r="VCO2159" s="60"/>
      <c r="VCP2159" s="60"/>
      <c r="VCQ2159" s="60"/>
      <c r="VCR2159" s="60"/>
      <c r="VCS2159" s="60"/>
      <c r="VCT2159" s="60"/>
      <c r="VCU2159" s="60"/>
      <c r="VCV2159" s="60"/>
      <c r="VCW2159" s="60"/>
      <c r="VCX2159" s="60"/>
      <c r="VCY2159" s="60"/>
      <c r="VCZ2159" s="60"/>
      <c r="VDA2159" s="60"/>
      <c r="VDB2159" s="60"/>
      <c r="VDC2159" s="60"/>
      <c r="VDD2159" s="60"/>
      <c r="VDE2159" s="60"/>
      <c r="VDF2159" s="60"/>
      <c r="VDG2159" s="60"/>
      <c r="VDH2159" s="60"/>
      <c r="VDI2159" s="60"/>
      <c r="VDJ2159" s="60"/>
      <c r="VDK2159" s="60"/>
      <c r="VDL2159" s="60"/>
      <c r="VDM2159" s="60"/>
      <c r="VDN2159" s="60"/>
      <c r="VDO2159" s="60"/>
      <c r="VDP2159" s="60"/>
      <c r="VDQ2159" s="60"/>
      <c r="VDR2159" s="60"/>
      <c r="VDS2159" s="60"/>
      <c r="VDT2159" s="60"/>
      <c r="VDU2159" s="60"/>
      <c r="VDV2159" s="60"/>
      <c r="VDW2159" s="60"/>
      <c r="VDX2159" s="60"/>
      <c r="VDY2159" s="60"/>
      <c r="VDZ2159" s="60"/>
      <c r="VEA2159" s="60"/>
      <c r="VEB2159" s="60"/>
      <c r="VEC2159" s="60"/>
      <c r="VED2159" s="60"/>
      <c r="VEE2159" s="60"/>
      <c r="VEF2159" s="60"/>
      <c r="VEG2159" s="60"/>
      <c r="VEH2159" s="60"/>
      <c r="VEI2159" s="60"/>
      <c r="VEJ2159" s="60"/>
      <c r="VEK2159" s="60"/>
      <c r="VEL2159" s="60"/>
      <c r="VEM2159" s="60"/>
      <c r="VEN2159" s="60"/>
      <c r="VEO2159" s="60"/>
      <c r="VEP2159" s="60"/>
      <c r="VEQ2159" s="60"/>
      <c r="VER2159" s="60"/>
      <c r="VES2159" s="60"/>
      <c r="VET2159" s="60"/>
      <c r="VEU2159" s="60"/>
      <c r="VEV2159" s="60"/>
      <c r="VEW2159" s="60"/>
      <c r="VEX2159" s="60"/>
      <c r="VEY2159" s="60"/>
      <c r="VEZ2159" s="60"/>
      <c r="VFA2159" s="60"/>
      <c r="VFB2159" s="60"/>
      <c r="VFC2159" s="60"/>
      <c r="VFD2159" s="60"/>
      <c r="VFE2159" s="60"/>
      <c r="VFF2159" s="60"/>
      <c r="VFG2159" s="60"/>
      <c r="VFH2159" s="60"/>
      <c r="VFI2159" s="60"/>
      <c r="VFJ2159" s="60"/>
      <c r="VFK2159" s="60"/>
      <c r="VFL2159" s="60"/>
      <c r="VFM2159" s="60"/>
      <c r="VFN2159" s="60"/>
      <c r="VFO2159" s="60"/>
      <c r="VFP2159" s="60"/>
      <c r="VFQ2159" s="60"/>
      <c r="VFR2159" s="60"/>
      <c r="VFS2159" s="60"/>
      <c r="VFT2159" s="60"/>
      <c r="VFU2159" s="60"/>
      <c r="VFV2159" s="60"/>
      <c r="VFW2159" s="60"/>
      <c r="VFX2159" s="60"/>
      <c r="VFY2159" s="60"/>
      <c r="VFZ2159" s="60"/>
      <c r="VGA2159" s="60"/>
      <c r="VGB2159" s="60"/>
      <c r="VGC2159" s="60"/>
      <c r="VGD2159" s="60"/>
      <c r="VGE2159" s="60"/>
      <c r="VGF2159" s="60"/>
      <c r="VGG2159" s="60"/>
      <c r="VGH2159" s="60"/>
      <c r="VGI2159" s="60"/>
      <c r="VGJ2159" s="60"/>
      <c r="VGK2159" s="60"/>
      <c r="VGL2159" s="60"/>
      <c r="VGM2159" s="60"/>
      <c r="VGN2159" s="60"/>
      <c r="VGO2159" s="60"/>
      <c r="VGP2159" s="60"/>
      <c r="VGQ2159" s="60"/>
      <c r="VGR2159" s="60"/>
      <c r="VGS2159" s="60"/>
      <c r="VGT2159" s="60"/>
      <c r="VGU2159" s="60"/>
      <c r="VGV2159" s="60"/>
      <c r="VGW2159" s="60"/>
      <c r="VGX2159" s="60"/>
      <c r="VGY2159" s="60"/>
      <c r="VGZ2159" s="60"/>
      <c r="VHA2159" s="60"/>
      <c r="VHB2159" s="60"/>
      <c r="VHC2159" s="60"/>
      <c r="VHD2159" s="60"/>
      <c r="VHE2159" s="60"/>
      <c r="VHF2159" s="60"/>
      <c r="VHG2159" s="60"/>
      <c r="VHH2159" s="60"/>
      <c r="VHI2159" s="60"/>
      <c r="VHJ2159" s="60"/>
      <c r="VHK2159" s="60"/>
      <c r="VHL2159" s="60"/>
      <c r="VHM2159" s="60"/>
      <c r="VHN2159" s="60"/>
      <c r="VHO2159" s="60"/>
      <c r="VHP2159" s="60"/>
      <c r="VHQ2159" s="60"/>
      <c r="VHR2159" s="60"/>
      <c r="VHS2159" s="60"/>
      <c r="VHT2159" s="60"/>
      <c r="VHU2159" s="60"/>
      <c r="VHV2159" s="60"/>
      <c r="VHW2159" s="60"/>
      <c r="VHX2159" s="60"/>
      <c r="VHY2159" s="60"/>
      <c r="VHZ2159" s="60"/>
      <c r="VIA2159" s="60"/>
      <c r="VIB2159" s="60"/>
      <c r="VIC2159" s="60"/>
      <c r="VID2159" s="60"/>
      <c r="VIE2159" s="60"/>
      <c r="VIF2159" s="60"/>
      <c r="VIG2159" s="60"/>
      <c r="VIH2159" s="60"/>
      <c r="VII2159" s="60"/>
      <c r="VIJ2159" s="60"/>
      <c r="VIK2159" s="60"/>
      <c r="VIL2159" s="60"/>
      <c r="VIM2159" s="60"/>
      <c r="VIN2159" s="60"/>
      <c r="VIO2159" s="60"/>
      <c r="VIP2159" s="60"/>
      <c r="VIQ2159" s="60"/>
      <c r="VIR2159" s="60"/>
      <c r="VIS2159" s="60"/>
      <c r="VIT2159" s="60"/>
      <c r="VIU2159" s="60"/>
      <c r="VIV2159" s="60"/>
      <c r="VIW2159" s="60"/>
      <c r="VIX2159" s="60"/>
      <c r="VIY2159" s="60"/>
      <c r="VIZ2159" s="60"/>
      <c r="VJA2159" s="60"/>
      <c r="VJB2159" s="60"/>
      <c r="VJC2159" s="60"/>
      <c r="VJD2159" s="60"/>
      <c r="VJE2159" s="60"/>
      <c r="VJF2159" s="60"/>
      <c r="VJG2159" s="60"/>
      <c r="VJH2159" s="60"/>
      <c r="VJI2159" s="60"/>
      <c r="VJJ2159" s="60"/>
      <c r="VJK2159" s="60"/>
      <c r="VJL2159" s="60"/>
      <c r="VJM2159" s="60"/>
      <c r="VJN2159" s="60"/>
      <c r="VJO2159" s="60"/>
      <c r="VJP2159" s="60"/>
      <c r="VJQ2159" s="60"/>
      <c r="VJR2159" s="60"/>
      <c r="VJS2159" s="60"/>
      <c r="VJT2159" s="60"/>
      <c r="VJU2159" s="60"/>
      <c r="VJV2159" s="60"/>
      <c r="VJW2159" s="60"/>
      <c r="VJX2159" s="60"/>
      <c r="VJY2159" s="60"/>
      <c r="VJZ2159" s="60"/>
      <c r="VKA2159" s="60"/>
      <c r="VKB2159" s="60"/>
      <c r="VKC2159" s="60"/>
      <c r="VKD2159" s="60"/>
      <c r="VKE2159" s="60"/>
      <c r="VKF2159" s="60"/>
      <c r="VKG2159" s="60"/>
      <c r="VKH2159" s="60"/>
      <c r="VKI2159" s="60"/>
      <c r="VKJ2159" s="60"/>
      <c r="VKK2159" s="60"/>
      <c r="VKL2159" s="60"/>
      <c r="VKM2159" s="60"/>
      <c r="VKN2159" s="60"/>
      <c r="VKO2159" s="60"/>
      <c r="VKP2159" s="60"/>
      <c r="VKQ2159" s="60"/>
      <c r="VKR2159" s="60"/>
      <c r="VKS2159" s="60"/>
      <c r="VKT2159" s="60"/>
      <c r="VKU2159" s="60"/>
      <c r="VKV2159" s="60"/>
      <c r="VKW2159" s="60"/>
      <c r="VKX2159" s="60"/>
      <c r="VKY2159" s="60"/>
      <c r="VKZ2159" s="60"/>
      <c r="VLA2159" s="60"/>
      <c r="VLB2159" s="60"/>
      <c r="VLC2159" s="60"/>
      <c r="VLD2159" s="60"/>
      <c r="VLE2159" s="60"/>
      <c r="VLF2159" s="60"/>
      <c r="VLG2159" s="60"/>
      <c r="VLH2159" s="60"/>
      <c r="VLI2159" s="60"/>
      <c r="VLJ2159" s="60"/>
      <c r="VLK2159" s="60"/>
      <c r="VLL2159" s="60"/>
      <c r="VLM2159" s="60"/>
      <c r="VLN2159" s="60"/>
      <c r="VLO2159" s="60"/>
      <c r="VLP2159" s="60"/>
      <c r="VLQ2159" s="60"/>
      <c r="VLR2159" s="60"/>
      <c r="VLS2159" s="60"/>
      <c r="VLT2159" s="60"/>
      <c r="VLU2159" s="60"/>
      <c r="VLV2159" s="60"/>
      <c r="VLW2159" s="60"/>
      <c r="VLX2159" s="60"/>
      <c r="VLY2159" s="60"/>
      <c r="VLZ2159" s="60"/>
      <c r="VMA2159" s="60"/>
      <c r="VMB2159" s="60"/>
      <c r="VMC2159" s="60"/>
      <c r="VMD2159" s="60"/>
      <c r="VME2159" s="60"/>
      <c r="VMF2159" s="60"/>
      <c r="VMG2159" s="60"/>
      <c r="VMH2159" s="60"/>
      <c r="VMI2159" s="60"/>
      <c r="VMJ2159" s="60"/>
      <c r="VMK2159" s="60"/>
      <c r="VML2159" s="60"/>
      <c r="VMM2159" s="60"/>
      <c r="VMN2159" s="60"/>
      <c r="VMO2159" s="60"/>
      <c r="VMP2159" s="60"/>
      <c r="VMQ2159" s="60"/>
      <c r="VMR2159" s="60"/>
      <c r="VMS2159" s="60"/>
      <c r="VMT2159" s="60"/>
      <c r="VMU2159" s="60"/>
      <c r="VMV2159" s="60"/>
      <c r="VMW2159" s="60"/>
      <c r="VMX2159" s="60"/>
      <c r="VMY2159" s="60"/>
      <c r="VMZ2159" s="60"/>
      <c r="VNA2159" s="60"/>
      <c r="VNB2159" s="60"/>
      <c r="VNC2159" s="60"/>
      <c r="VND2159" s="60"/>
      <c r="VNE2159" s="60"/>
      <c r="VNF2159" s="60"/>
      <c r="VNG2159" s="60"/>
      <c r="VNH2159" s="60"/>
      <c r="VNI2159" s="60"/>
      <c r="VNJ2159" s="60"/>
      <c r="VNK2159" s="60"/>
      <c r="VNL2159" s="60"/>
      <c r="VNM2159" s="60"/>
      <c r="VNN2159" s="60"/>
      <c r="VNO2159" s="60"/>
      <c r="VNP2159" s="60"/>
      <c r="VNQ2159" s="60"/>
      <c r="VNR2159" s="60"/>
      <c r="VNS2159" s="60"/>
      <c r="VNT2159" s="60"/>
      <c r="VNU2159" s="60"/>
      <c r="VNV2159" s="60"/>
      <c r="VNW2159" s="60"/>
      <c r="VNX2159" s="60"/>
      <c r="VNY2159" s="60"/>
      <c r="VNZ2159" s="60"/>
      <c r="VOA2159" s="60"/>
      <c r="VOB2159" s="60"/>
      <c r="VOC2159" s="60"/>
      <c r="VOD2159" s="60"/>
      <c r="VOE2159" s="60"/>
      <c r="VOF2159" s="60"/>
      <c r="VOG2159" s="60"/>
      <c r="VOH2159" s="60"/>
      <c r="VOI2159" s="60"/>
      <c r="VOJ2159" s="60"/>
      <c r="VOK2159" s="60"/>
      <c r="VOL2159" s="60"/>
      <c r="VOM2159" s="60"/>
      <c r="VON2159" s="60"/>
      <c r="VOO2159" s="60"/>
      <c r="VOP2159" s="60"/>
      <c r="VOQ2159" s="60"/>
      <c r="VOR2159" s="60"/>
      <c r="VOS2159" s="60"/>
      <c r="VOT2159" s="60"/>
      <c r="VOU2159" s="60"/>
      <c r="VOV2159" s="60"/>
      <c r="VOW2159" s="60"/>
      <c r="VOX2159" s="60"/>
      <c r="VOY2159" s="60"/>
      <c r="VOZ2159" s="60"/>
      <c r="VPA2159" s="60"/>
      <c r="VPB2159" s="60"/>
      <c r="VPC2159" s="60"/>
      <c r="VPD2159" s="60"/>
      <c r="VPE2159" s="60"/>
      <c r="VPF2159" s="60"/>
      <c r="VPG2159" s="60"/>
      <c r="VPH2159" s="60"/>
      <c r="VPI2159" s="60"/>
      <c r="VPJ2159" s="60"/>
      <c r="VPK2159" s="60"/>
      <c r="VPL2159" s="60"/>
      <c r="VPM2159" s="60"/>
      <c r="VPN2159" s="60"/>
      <c r="VPO2159" s="60"/>
      <c r="VPP2159" s="60"/>
      <c r="VPQ2159" s="60"/>
      <c r="VPR2159" s="60"/>
      <c r="VPS2159" s="60"/>
      <c r="VPT2159" s="60"/>
      <c r="VPU2159" s="60"/>
      <c r="VPV2159" s="60"/>
      <c r="VPW2159" s="60"/>
      <c r="VPX2159" s="60"/>
      <c r="VPY2159" s="60"/>
      <c r="VPZ2159" s="60"/>
      <c r="VQA2159" s="60"/>
      <c r="VQB2159" s="60"/>
      <c r="VQC2159" s="60"/>
      <c r="VQD2159" s="60"/>
      <c r="VQE2159" s="60"/>
      <c r="VQF2159" s="60"/>
      <c r="VQG2159" s="60"/>
      <c r="VQH2159" s="60"/>
      <c r="VQI2159" s="60"/>
      <c r="VQJ2159" s="60"/>
      <c r="VQK2159" s="60"/>
      <c r="VQL2159" s="60"/>
      <c r="VQM2159" s="60"/>
      <c r="VQN2159" s="60"/>
      <c r="VQO2159" s="60"/>
      <c r="VQP2159" s="60"/>
      <c r="VQQ2159" s="60"/>
      <c r="VQR2159" s="60"/>
      <c r="VQS2159" s="60"/>
      <c r="VQT2159" s="60"/>
      <c r="VQU2159" s="60"/>
      <c r="VQV2159" s="60"/>
      <c r="VQW2159" s="60"/>
      <c r="VQX2159" s="60"/>
      <c r="VQY2159" s="60"/>
      <c r="VQZ2159" s="60"/>
      <c r="VRA2159" s="60"/>
      <c r="VRB2159" s="60"/>
      <c r="VRC2159" s="60"/>
      <c r="VRD2159" s="60"/>
      <c r="VRE2159" s="60"/>
      <c r="VRF2159" s="60"/>
      <c r="VRG2159" s="60"/>
      <c r="VRH2159" s="60"/>
      <c r="VRI2159" s="60"/>
      <c r="VRJ2159" s="60"/>
      <c r="VRK2159" s="60"/>
      <c r="VRL2159" s="60"/>
      <c r="VRM2159" s="60"/>
      <c r="VRN2159" s="60"/>
      <c r="VRO2159" s="60"/>
      <c r="VRP2159" s="60"/>
      <c r="VRQ2159" s="60"/>
      <c r="VRR2159" s="60"/>
      <c r="VRS2159" s="60"/>
      <c r="VRT2159" s="60"/>
      <c r="VRU2159" s="60"/>
      <c r="VRV2159" s="60"/>
      <c r="VRW2159" s="60"/>
      <c r="VRX2159" s="60"/>
      <c r="VRY2159" s="60"/>
      <c r="VRZ2159" s="60"/>
      <c r="VSA2159" s="60"/>
      <c r="VSB2159" s="60"/>
      <c r="VSC2159" s="60"/>
      <c r="VSD2159" s="60"/>
      <c r="VSE2159" s="60"/>
      <c r="VSF2159" s="60"/>
      <c r="VSG2159" s="60"/>
      <c r="VSH2159" s="60"/>
      <c r="VSI2159" s="60"/>
      <c r="VSJ2159" s="60"/>
      <c r="VSK2159" s="60"/>
      <c r="VSL2159" s="60"/>
      <c r="VSM2159" s="60"/>
      <c r="VSN2159" s="60"/>
      <c r="VSO2159" s="60"/>
      <c r="VSP2159" s="60"/>
      <c r="VSQ2159" s="60"/>
      <c r="VSR2159" s="60"/>
      <c r="VSS2159" s="60"/>
      <c r="VST2159" s="60"/>
      <c r="VSU2159" s="60"/>
      <c r="VSV2159" s="60"/>
      <c r="VSW2159" s="60"/>
      <c r="VSX2159" s="60"/>
      <c r="VSY2159" s="60"/>
      <c r="VSZ2159" s="60"/>
      <c r="VTA2159" s="60"/>
      <c r="VTB2159" s="60"/>
      <c r="VTC2159" s="60"/>
      <c r="VTD2159" s="60"/>
      <c r="VTE2159" s="60"/>
      <c r="VTF2159" s="60"/>
      <c r="VTG2159" s="60"/>
      <c r="VTH2159" s="60"/>
      <c r="VTI2159" s="60"/>
      <c r="VTJ2159" s="60"/>
      <c r="VTK2159" s="60"/>
      <c r="VTL2159" s="60"/>
      <c r="VTM2159" s="60"/>
      <c r="VTN2159" s="60"/>
      <c r="VTO2159" s="60"/>
      <c r="VTP2159" s="60"/>
      <c r="VTQ2159" s="60"/>
      <c r="VTR2159" s="60"/>
      <c r="VTS2159" s="60"/>
      <c r="VTT2159" s="60"/>
      <c r="VTU2159" s="60"/>
      <c r="VTV2159" s="60"/>
      <c r="VTW2159" s="60"/>
      <c r="VTX2159" s="60"/>
      <c r="VTY2159" s="60"/>
      <c r="VTZ2159" s="60"/>
      <c r="VUA2159" s="60"/>
      <c r="VUB2159" s="60"/>
      <c r="VUC2159" s="60"/>
      <c r="VUD2159" s="60"/>
      <c r="VUE2159" s="60"/>
      <c r="VUF2159" s="60"/>
      <c r="VUG2159" s="60"/>
      <c r="VUH2159" s="60"/>
      <c r="VUI2159" s="60"/>
      <c r="VUJ2159" s="60"/>
      <c r="VUK2159" s="60"/>
      <c r="VUL2159" s="60"/>
      <c r="VUM2159" s="60"/>
      <c r="VUN2159" s="60"/>
      <c r="VUO2159" s="60"/>
      <c r="VUP2159" s="60"/>
      <c r="VUQ2159" s="60"/>
      <c r="VUR2159" s="60"/>
      <c r="VUS2159" s="60"/>
      <c r="VUT2159" s="60"/>
      <c r="VUU2159" s="60"/>
      <c r="VUV2159" s="60"/>
      <c r="VUW2159" s="60"/>
      <c r="VUX2159" s="60"/>
      <c r="VUY2159" s="60"/>
      <c r="VUZ2159" s="60"/>
      <c r="VVA2159" s="60"/>
      <c r="VVB2159" s="60"/>
      <c r="VVC2159" s="60"/>
      <c r="VVD2159" s="60"/>
      <c r="VVE2159" s="60"/>
      <c r="VVF2159" s="60"/>
      <c r="VVG2159" s="60"/>
      <c r="VVH2159" s="60"/>
      <c r="VVI2159" s="60"/>
      <c r="VVJ2159" s="60"/>
      <c r="VVK2159" s="60"/>
      <c r="VVL2159" s="60"/>
      <c r="VVM2159" s="60"/>
      <c r="VVN2159" s="60"/>
      <c r="VVO2159" s="60"/>
      <c r="VVP2159" s="60"/>
      <c r="VVQ2159" s="60"/>
      <c r="VVR2159" s="60"/>
      <c r="VVS2159" s="60"/>
      <c r="VVT2159" s="60"/>
      <c r="VVU2159" s="60"/>
      <c r="VVV2159" s="60"/>
      <c r="VVW2159" s="60"/>
      <c r="VVX2159" s="60"/>
      <c r="VVY2159" s="60"/>
      <c r="VVZ2159" s="60"/>
      <c r="VWA2159" s="60"/>
      <c r="VWB2159" s="60"/>
      <c r="VWC2159" s="60"/>
      <c r="VWD2159" s="60"/>
      <c r="VWE2159" s="60"/>
      <c r="VWF2159" s="60"/>
      <c r="VWG2159" s="60"/>
      <c r="VWH2159" s="60"/>
      <c r="VWI2159" s="60"/>
      <c r="VWJ2159" s="60"/>
      <c r="VWK2159" s="60"/>
      <c r="VWL2159" s="60"/>
      <c r="VWM2159" s="60"/>
      <c r="VWN2159" s="60"/>
      <c r="VWO2159" s="60"/>
      <c r="VWP2159" s="60"/>
      <c r="VWQ2159" s="60"/>
      <c r="VWR2159" s="60"/>
      <c r="VWS2159" s="60"/>
      <c r="VWT2159" s="60"/>
      <c r="VWU2159" s="60"/>
      <c r="VWV2159" s="60"/>
      <c r="VWW2159" s="60"/>
      <c r="VWX2159" s="60"/>
      <c r="VWY2159" s="60"/>
      <c r="VWZ2159" s="60"/>
      <c r="VXA2159" s="60"/>
      <c r="VXB2159" s="60"/>
      <c r="VXC2159" s="60"/>
      <c r="VXD2159" s="60"/>
      <c r="VXE2159" s="60"/>
      <c r="VXF2159" s="60"/>
      <c r="VXG2159" s="60"/>
      <c r="VXH2159" s="60"/>
      <c r="VXI2159" s="60"/>
      <c r="VXJ2159" s="60"/>
      <c r="VXK2159" s="60"/>
      <c r="VXL2159" s="60"/>
      <c r="VXM2159" s="60"/>
      <c r="VXN2159" s="60"/>
      <c r="VXO2159" s="60"/>
      <c r="VXP2159" s="60"/>
      <c r="VXQ2159" s="60"/>
      <c r="VXR2159" s="60"/>
      <c r="VXS2159" s="60"/>
      <c r="VXT2159" s="60"/>
      <c r="VXU2159" s="60"/>
      <c r="VXV2159" s="60"/>
      <c r="VXW2159" s="60"/>
      <c r="VXX2159" s="60"/>
      <c r="VXY2159" s="60"/>
      <c r="VXZ2159" s="60"/>
      <c r="VYA2159" s="60"/>
      <c r="VYB2159" s="60"/>
      <c r="VYC2159" s="60"/>
      <c r="VYD2159" s="60"/>
      <c r="VYE2159" s="60"/>
      <c r="VYF2159" s="60"/>
      <c r="VYG2159" s="60"/>
      <c r="VYH2159" s="60"/>
      <c r="VYI2159" s="60"/>
      <c r="VYJ2159" s="60"/>
      <c r="VYK2159" s="60"/>
      <c r="VYL2159" s="60"/>
      <c r="VYM2159" s="60"/>
      <c r="VYN2159" s="60"/>
      <c r="VYO2159" s="60"/>
      <c r="VYP2159" s="60"/>
      <c r="VYQ2159" s="60"/>
      <c r="VYR2159" s="60"/>
      <c r="VYS2159" s="60"/>
      <c r="VYT2159" s="60"/>
      <c r="VYU2159" s="60"/>
      <c r="VYV2159" s="60"/>
      <c r="VYW2159" s="60"/>
      <c r="VYX2159" s="60"/>
      <c r="VYY2159" s="60"/>
      <c r="VYZ2159" s="60"/>
      <c r="VZA2159" s="60"/>
      <c r="VZB2159" s="60"/>
      <c r="VZC2159" s="60"/>
      <c r="VZD2159" s="60"/>
      <c r="VZE2159" s="60"/>
      <c r="VZF2159" s="60"/>
      <c r="VZG2159" s="60"/>
      <c r="VZH2159" s="60"/>
      <c r="VZI2159" s="60"/>
      <c r="VZJ2159" s="60"/>
      <c r="VZK2159" s="60"/>
      <c r="VZL2159" s="60"/>
      <c r="VZM2159" s="60"/>
      <c r="VZN2159" s="60"/>
      <c r="VZO2159" s="60"/>
      <c r="VZP2159" s="60"/>
      <c r="VZQ2159" s="60"/>
      <c r="VZR2159" s="60"/>
      <c r="VZS2159" s="60"/>
      <c r="VZT2159" s="60"/>
      <c r="VZU2159" s="60"/>
      <c r="VZV2159" s="60"/>
      <c r="VZW2159" s="60"/>
      <c r="VZX2159" s="60"/>
      <c r="VZY2159" s="60"/>
      <c r="VZZ2159" s="60"/>
      <c r="WAA2159" s="60"/>
      <c r="WAB2159" s="60"/>
      <c r="WAC2159" s="60"/>
      <c r="WAD2159" s="60"/>
      <c r="WAE2159" s="60"/>
      <c r="WAF2159" s="60"/>
      <c r="WAG2159" s="60"/>
      <c r="WAH2159" s="60"/>
      <c r="WAI2159" s="60"/>
      <c r="WAJ2159" s="60"/>
      <c r="WAK2159" s="60"/>
      <c r="WAL2159" s="60"/>
      <c r="WAM2159" s="60"/>
      <c r="WAN2159" s="60"/>
      <c r="WAO2159" s="60"/>
      <c r="WAP2159" s="60"/>
      <c r="WAQ2159" s="60"/>
      <c r="WAR2159" s="60"/>
      <c r="WAS2159" s="60"/>
      <c r="WAT2159" s="60"/>
      <c r="WAU2159" s="60"/>
      <c r="WAV2159" s="60"/>
      <c r="WAW2159" s="60"/>
      <c r="WAX2159" s="60"/>
      <c r="WAY2159" s="60"/>
      <c r="WAZ2159" s="60"/>
      <c r="WBA2159" s="60"/>
      <c r="WBB2159" s="60"/>
      <c r="WBC2159" s="60"/>
      <c r="WBD2159" s="60"/>
      <c r="WBE2159" s="60"/>
      <c r="WBF2159" s="60"/>
      <c r="WBG2159" s="60"/>
      <c r="WBH2159" s="60"/>
      <c r="WBI2159" s="60"/>
      <c r="WBJ2159" s="60"/>
      <c r="WBK2159" s="60"/>
      <c r="WBL2159" s="60"/>
      <c r="WBM2159" s="60"/>
      <c r="WBN2159" s="60"/>
      <c r="WBO2159" s="60"/>
      <c r="WBP2159" s="60"/>
      <c r="WBQ2159" s="60"/>
      <c r="WBR2159" s="60"/>
      <c r="WBS2159" s="60"/>
      <c r="WBT2159" s="60"/>
      <c r="WBU2159" s="60"/>
      <c r="WBV2159" s="60"/>
      <c r="WBW2159" s="60"/>
      <c r="WBX2159" s="60"/>
      <c r="WBY2159" s="60"/>
      <c r="WBZ2159" s="60"/>
      <c r="WCA2159" s="60"/>
      <c r="WCB2159" s="60"/>
      <c r="WCC2159" s="60"/>
      <c r="WCD2159" s="60"/>
      <c r="WCE2159" s="60"/>
      <c r="WCF2159" s="60"/>
      <c r="WCG2159" s="60"/>
      <c r="WCH2159" s="60"/>
      <c r="WCI2159" s="60"/>
      <c r="WCJ2159" s="60"/>
      <c r="WCK2159" s="60"/>
      <c r="WCL2159" s="60"/>
      <c r="WCM2159" s="60"/>
      <c r="WCN2159" s="60"/>
      <c r="WCO2159" s="60"/>
      <c r="WCP2159" s="60"/>
      <c r="WCQ2159" s="60"/>
      <c r="WCR2159" s="60"/>
      <c r="WCS2159" s="60"/>
      <c r="WCT2159" s="60"/>
      <c r="WCU2159" s="60"/>
      <c r="WCV2159" s="60"/>
      <c r="WCW2159" s="60"/>
      <c r="WCX2159" s="60"/>
      <c r="WCY2159" s="60"/>
      <c r="WCZ2159" s="60"/>
      <c r="WDA2159" s="60"/>
      <c r="WDB2159" s="60"/>
      <c r="WDC2159" s="60"/>
      <c r="WDD2159" s="60"/>
      <c r="WDE2159" s="60"/>
      <c r="WDF2159" s="60"/>
      <c r="WDG2159" s="60"/>
      <c r="WDH2159" s="60"/>
      <c r="WDI2159" s="60"/>
      <c r="WDJ2159" s="60"/>
      <c r="WDK2159" s="60"/>
      <c r="WDL2159" s="60"/>
      <c r="WDM2159" s="60"/>
      <c r="WDN2159" s="60"/>
      <c r="WDO2159" s="60"/>
      <c r="WDP2159" s="60"/>
      <c r="WDQ2159" s="60"/>
      <c r="WDR2159" s="60"/>
      <c r="WDS2159" s="60"/>
      <c r="WDT2159" s="60"/>
      <c r="WDU2159" s="60"/>
      <c r="WDV2159" s="60"/>
      <c r="WDW2159" s="60"/>
      <c r="WDX2159" s="60"/>
      <c r="WDY2159" s="60"/>
      <c r="WDZ2159" s="60"/>
      <c r="WEA2159" s="60"/>
      <c r="WEB2159" s="60"/>
      <c r="WEC2159" s="60"/>
      <c r="WED2159" s="60"/>
      <c r="WEE2159" s="60"/>
      <c r="WEF2159" s="60"/>
      <c r="WEG2159" s="60"/>
      <c r="WEH2159" s="60"/>
      <c r="WEI2159" s="60"/>
      <c r="WEJ2159" s="60"/>
      <c r="WEK2159" s="60"/>
      <c r="WEL2159" s="60"/>
      <c r="WEM2159" s="60"/>
      <c r="WEN2159" s="60"/>
      <c r="WEO2159" s="60"/>
      <c r="WEP2159" s="60"/>
      <c r="WEQ2159" s="60"/>
      <c r="WER2159" s="60"/>
      <c r="WES2159" s="60"/>
      <c r="WET2159" s="60"/>
      <c r="WEU2159" s="60"/>
      <c r="WEV2159" s="60"/>
      <c r="WEW2159" s="60"/>
      <c r="WEX2159" s="60"/>
      <c r="WEY2159" s="60"/>
      <c r="WEZ2159" s="60"/>
      <c r="WFA2159" s="60"/>
      <c r="WFB2159" s="60"/>
      <c r="WFC2159" s="60"/>
      <c r="WFD2159" s="60"/>
      <c r="WFE2159" s="60"/>
      <c r="WFF2159" s="60"/>
      <c r="WFG2159" s="60"/>
      <c r="WFH2159" s="60"/>
      <c r="WFI2159" s="60"/>
      <c r="WFJ2159" s="60"/>
      <c r="WFK2159" s="60"/>
      <c r="WFL2159" s="60"/>
      <c r="WFM2159" s="60"/>
      <c r="WFN2159" s="60"/>
      <c r="WFO2159" s="60"/>
      <c r="WFP2159" s="60"/>
      <c r="WFQ2159" s="60"/>
      <c r="WFR2159" s="60"/>
      <c r="WFS2159" s="60"/>
      <c r="WFT2159" s="60"/>
      <c r="WFU2159" s="60"/>
      <c r="WFV2159" s="60"/>
      <c r="WFW2159" s="60"/>
      <c r="WFX2159" s="60"/>
      <c r="WFY2159" s="60"/>
      <c r="WFZ2159" s="60"/>
      <c r="WGA2159" s="60"/>
      <c r="WGB2159" s="60"/>
      <c r="WGC2159" s="60"/>
      <c r="WGD2159" s="60"/>
      <c r="WGE2159" s="60"/>
      <c r="WGF2159" s="60"/>
      <c r="WGG2159" s="60"/>
      <c r="WGH2159" s="60"/>
      <c r="WGI2159" s="60"/>
      <c r="WGJ2159" s="60"/>
      <c r="WGK2159" s="60"/>
      <c r="WGL2159" s="60"/>
      <c r="WGM2159" s="60"/>
      <c r="WGN2159" s="60"/>
      <c r="WGO2159" s="60"/>
      <c r="WGP2159" s="60"/>
      <c r="WGQ2159" s="60"/>
      <c r="WGR2159" s="60"/>
      <c r="WGS2159" s="60"/>
      <c r="WGT2159" s="60"/>
      <c r="WGU2159" s="60"/>
      <c r="WGV2159" s="60"/>
      <c r="WGW2159" s="60"/>
      <c r="WGX2159" s="60"/>
      <c r="WGY2159" s="60"/>
      <c r="WGZ2159" s="60"/>
      <c r="WHA2159" s="60"/>
      <c r="WHB2159" s="60"/>
      <c r="WHC2159" s="60"/>
      <c r="WHD2159" s="60"/>
      <c r="WHE2159" s="60"/>
      <c r="WHF2159" s="60"/>
      <c r="WHG2159" s="60"/>
      <c r="WHH2159" s="60"/>
      <c r="WHI2159" s="60"/>
      <c r="WHJ2159" s="60"/>
      <c r="WHK2159" s="60"/>
      <c r="WHL2159" s="60"/>
      <c r="WHM2159" s="60"/>
      <c r="WHN2159" s="60"/>
      <c r="WHO2159" s="60"/>
      <c r="WHP2159" s="60"/>
      <c r="WHQ2159" s="60"/>
      <c r="WHR2159" s="60"/>
      <c r="WHS2159" s="60"/>
      <c r="WHT2159" s="60"/>
      <c r="WHU2159" s="60"/>
      <c r="WHV2159" s="60"/>
      <c r="WHW2159" s="60"/>
      <c r="WHX2159" s="60"/>
      <c r="WHY2159" s="60"/>
      <c r="WHZ2159" s="60"/>
      <c r="WIA2159" s="60"/>
      <c r="WIB2159" s="60"/>
      <c r="WIC2159" s="60"/>
      <c r="WID2159" s="60"/>
      <c r="WIE2159" s="60"/>
      <c r="WIF2159" s="60"/>
      <c r="WIG2159" s="60"/>
      <c r="WIH2159" s="60"/>
      <c r="WII2159" s="60"/>
      <c r="WIJ2159" s="60"/>
      <c r="WIK2159" s="60"/>
      <c r="WIL2159" s="60"/>
      <c r="WIM2159" s="60"/>
      <c r="WIN2159" s="60"/>
      <c r="WIO2159" s="60"/>
      <c r="WIP2159" s="60"/>
      <c r="WIQ2159" s="60"/>
      <c r="WIR2159" s="60"/>
      <c r="WIS2159" s="60"/>
      <c r="WIT2159" s="60"/>
      <c r="WIU2159" s="60"/>
      <c r="WIV2159" s="60"/>
      <c r="WIW2159" s="60"/>
      <c r="WIX2159" s="60"/>
      <c r="WIY2159" s="60"/>
      <c r="WIZ2159" s="60"/>
      <c r="WJA2159" s="60"/>
      <c r="WJB2159" s="60"/>
      <c r="WJC2159" s="60"/>
      <c r="WJD2159" s="60"/>
      <c r="WJE2159" s="60"/>
      <c r="WJF2159" s="60"/>
      <c r="WJG2159" s="60"/>
      <c r="WJH2159" s="60"/>
      <c r="WJI2159" s="60"/>
      <c r="WJJ2159" s="60"/>
      <c r="WJK2159" s="60"/>
      <c r="WJL2159" s="60"/>
      <c r="WJM2159" s="60"/>
      <c r="WJN2159" s="60"/>
      <c r="WJO2159" s="60"/>
      <c r="WJP2159" s="60"/>
      <c r="WJQ2159" s="60"/>
      <c r="WJR2159" s="60"/>
      <c r="WJS2159" s="60"/>
      <c r="WJT2159" s="60"/>
      <c r="WJU2159" s="60"/>
      <c r="WJV2159" s="60"/>
      <c r="WJW2159" s="60"/>
      <c r="WJX2159" s="60"/>
      <c r="WJY2159" s="60"/>
      <c r="WJZ2159" s="60"/>
      <c r="WKA2159" s="60"/>
      <c r="WKB2159" s="60"/>
      <c r="WKC2159" s="60"/>
      <c r="WKD2159" s="60"/>
      <c r="WKE2159" s="60"/>
      <c r="WKF2159" s="60"/>
      <c r="WKG2159" s="60"/>
      <c r="WKH2159" s="60"/>
      <c r="WKI2159" s="60"/>
      <c r="WKJ2159" s="60"/>
      <c r="WKK2159" s="60"/>
      <c r="WKL2159" s="60"/>
      <c r="WKM2159" s="60"/>
      <c r="WKN2159" s="60"/>
      <c r="WKO2159" s="60"/>
      <c r="WKP2159" s="60"/>
      <c r="WKQ2159" s="60"/>
      <c r="WKR2159" s="60"/>
      <c r="WKS2159" s="60"/>
      <c r="WKT2159" s="60"/>
      <c r="WKU2159" s="60"/>
      <c r="WKV2159" s="60"/>
      <c r="WKW2159" s="60"/>
      <c r="WKX2159" s="60"/>
      <c r="WKY2159" s="60"/>
      <c r="WKZ2159" s="60"/>
      <c r="WLA2159" s="60"/>
      <c r="WLB2159" s="60"/>
      <c r="WLC2159" s="60"/>
      <c r="WLD2159" s="60"/>
      <c r="WLE2159" s="60"/>
      <c r="WLF2159" s="60"/>
      <c r="WLG2159" s="60"/>
      <c r="WLH2159" s="60"/>
      <c r="WLI2159" s="60"/>
      <c r="WLJ2159" s="60"/>
      <c r="WLK2159" s="60"/>
      <c r="WLL2159" s="60"/>
      <c r="WLM2159" s="60"/>
      <c r="WLN2159" s="60"/>
      <c r="WLO2159" s="60"/>
      <c r="WLP2159" s="60"/>
      <c r="WLQ2159" s="60"/>
      <c r="WLR2159" s="60"/>
      <c r="WLS2159" s="60"/>
      <c r="WLT2159" s="60"/>
      <c r="WLU2159" s="60"/>
      <c r="WLV2159" s="60"/>
      <c r="WLW2159" s="60"/>
      <c r="WLX2159" s="60"/>
      <c r="WLY2159" s="60"/>
      <c r="WLZ2159" s="60"/>
      <c r="WMA2159" s="60"/>
      <c r="WMB2159" s="60"/>
      <c r="WMC2159" s="60"/>
      <c r="WMD2159" s="60"/>
      <c r="WME2159" s="60"/>
      <c r="WMF2159" s="60"/>
      <c r="WMG2159" s="60"/>
      <c r="WMH2159" s="60"/>
      <c r="WMI2159" s="60"/>
      <c r="WMJ2159" s="60"/>
      <c r="WMK2159" s="60"/>
      <c r="WML2159" s="60"/>
      <c r="WMM2159" s="60"/>
      <c r="WMN2159" s="60"/>
      <c r="WMO2159" s="60"/>
      <c r="WMP2159" s="60"/>
      <c r="WMQ2159" s="60"/>
      <c r="WMR2159" s="60"/>
      <c r="WMS2159" s="60"/>
      <c r="WMT2159" s="60"/>
      <c r="WMU2159" s="60"/>
      <c r="WMV2159" s="60"/>
      <c r="WMW2159" s="60"/>
      <c r="WMX2159" s="60"/>
      <c r="WMY2159" s="60"/>
      <c r="WMZ2159" s="60"/>
      <c r="WNA2159" s="60"/>
      <c r="WNB2159" s="60"/>
      <c r="WNC2159" s="60"/>
      <c r="WND2159" s="60"/>
      <c r="WNE2159" s="60"/>
      <c r="WNF2159" s="60"/>
      <c r="WNG2159" s="60"/>
      <c r="WNH2159" s="60"/>
      <c r="WNI2159" s="60"/>
      <c r="WNJ2159" s="60"/>
      <c r="WNK2159" s="60"/>
      <c r="WNL2159" s="60"/>
      <c r="WNM2159" s="60"/>
      <c r="WNN2159" s="60"/>
      <c r="WNO2159" s="60"/>
      <c r="WNP2159" s="60"/>
      <c r="WNQ2159" s="60"/>
      <c r="WNR2159" s="60"/>
      <c r="WNS2159" s="60"/>
      <c r="WNT2159" s="60"/>
      <c r="WNU2159" s="60"/>
      <c r="WNV2159" s="60"/>
      <c r="WNW2159" s="60"/>
      <c r="WNX2159" s="60"/>
      <c r="WNY2159" s="60"/>
      <c r="WNZ2159" s="60"/>
      <c r="WOA2159" s="60"/>
      <c r="WOB2159" s="60"/>
      <c r="WOC2159" s="60"/>
      <c r="WOD2159" s="60"/>
      <c r="WOE2159" s="60"/>
      <c r="WOF2159" s="60"/>
      <c r="WOG2159" s="60"/>
      <c r="WOH2159" s="60"/>
      <c r="WOI2159" s="60"/>
      <c r="WOJ2159" s="60"/>
      <c r="WOK2159" s="60"/>
      <c r="WOL2159" s="60"/>
      <c r="WOM2159" s="60"/>
      <c r="WON2159" s="60"/>
      <c r="WOO2159" s="60"/>
      <c r="WOP2159" s="60"/>
      <c r="WOQ2159" s="60"/>
      <c r="WOR2159" s="60"/>
      <c r="WOS2159" s="60"/>
      <c r="WOT2159" s="60"/>
      <c r="WOU2159" s="60"/>
      <c r="WOV2159" s="60"/>
      <c r="WOW2159" s="60"/>
      <c r="WOX2159" s="60"/>
      <c r="WOY2159" s="60"/>
      <c r="WOZ2159" s="60"/>
      <c r="WPA2159" s="60"/>
      <c r="WPB2159" s="60"/>
      <c r="WPC2159" s="60"/>
      <c r="WPD2159" s="60"/>
      <c r="WPE2159" s="60"/>
      <c r="WPF2159" s="60"/>
      <c r="WPG2159" s="60"/>
      <c r="WPH2159" s="60"/>
      <c r="WPI2159" s="60"/>
      <c r="WPJ2159" s="60"/>
      <c r="WPK2159" s="60"/>
      <c r="WPL2159" s="60"/>
      <c r="WPM2159" s="60"/>
      <c r="WPN2159" s="60"/>
      <c r="WPO2159" s="60"/>
      <c r="WPP2159" s="60"/>
      <c r="WPQ2159" s="60"/>
      <c r="WPR2159" s="60"/>
      <c r="WPS2159" s="60"/>
      <c r="WPT2159" s="60"/>
      <c r="WPU2159" s="60"/>
      <c r="WPV2159" s="60"/>
      <c r="WPW2159" s="60"/>
      <c r="WPX2159" s="60"/>
      <c r="WPY2159" s="60"/>
      <c r="WPZ2159" s="60"/>
      <c r="WQA2159" s="60"/>
      <c r="WQB2159" s="60"/>
      <c r="WQC2159" s="60"/>
      <c r="WQD2159" s="60"/>
      <c r="WQE2159" s="60"/>
      <c r="WQF2159" s="60"/>
      <c r="WQG2159" s="60"/>
      <c r="WQH2159" s="60"/>
      <c r="WQI2159" s="60"/>
      <c r="WQJ2159" s="60"/>
      <c r="WQK2159" s="60"/>
      <c r="WQL2159" s="60"/>
      <c r="WQM2159" s="60"/>
      <c r="WQN2159" s="60"/>
      <c r="WQO2159" s="60"/>
      <c r="WQP2159" s="60"/>
      <c r="WQQ2159" s="60"/>
      <c r="WQR2159" s="60"/>
      <c r="WQS2159" s="60"/>
      <c r="WQT2159" s="60"/>
      <c r="WQU2159" s="60"/>
      <c r="WQV2159" s="60"/>
      <c r="WQW2159" s="60"/>
      <c r="WQX2159" s="60"/>
      <c r="WQY2159" s="60"/>
      <c r="WQZ2159" s="60"/>
      <c r="WRA2159" s="60"/>
      <c r="WRB2159" s="60"/>
      <c r="WRC2159" s="60"/>
      <c r="WRD2159" s="60"/>
      <c r="WRE2159" s="60"/>
      <c r="WRF2159" s="60"/>
      <c r="WRG2159" s="60"/>
      <c r="WRH2159" s="60"/>
      <c r="WRI2159" s="60"/>
      <c r="WRJ2159" s="60"/>
      <c r="WRK2159" s="60"/>
      <c r="WRL2159" s="60"/>
      <c r="WRM2159" s="60"/>
      <c r="WRN2159" s="60"/>
      <c r="WRO2159" s="60"/>
      <c r="WRP2159" s="60"/>
      <c r="WRQ2159" s="60"/>
      <c r="WRR2159" s="60"/>
      <c r="WRS2159" s="60"/>
      <c r="WRT2159" s="60"/>
      <c r="WRU2159" s="60"/>
      <c r="WRV2159" s="60"/>
      <c r="WRW2159" s="60"/>
      <c r="WRX2159" s="60"/>
      <c r="WRY2159" s="60"/>
      <c r="WRZ2159" s="60"/>
      <c r="WSA2159" s="60"/>
      <c r="WSB2159" s="60"/>
      <c r="WSC2159" s="60"/>
      <c r="WSD2159" s="60"/>
      <c r="WSE2159" s="60"/>
      <c r="WSF2159" s="60"/>
      <c r="WSG2159" s="60"/>
      <c r="WSH2159" s="60"/>
      <c r="WSI2159" s="60"/>
      <c r="WSJ2159" s="60"/>
      <c r="WSK2159" s="60"/>
      <c r="WSL2159" s="60"/>
      <c r="WSM2159" s="60"/>
      <c r="WSN2159" s="60"/>
      <c r="WSO2159" s="60"/>
      <c r="WSP2159" s="60"/>
      <c r="WSQ2159" s="60"/>
      <c r="WSR2159" s="60"/>
      <c r="WSS2159" s="60"/>
      <c r="WST2159" s="60"/>
      <c r="WSU2159" s="60"/>
      <c r="WSV2159" s="60"/>
      <c r="WSW2159" s="60"/>
      <c r="WSX2159" s="60"/>
      <c r="WSY2159" s="60"/>
      <c r="WSZ2159" s="60"/>
      <c r="WTA2159" s="60"/>
      <c r="WTB2159" s="60"/>
      <c r="WTC2159" s="60"/>
      <c r="WTD2159" s="60"/>
      <c r="WTE2159" s="60"/>
      <c r="WTF2159" s="60"/>
      <c r="WTG2159" s="60"/>
      <c r="WTH2159" s="60"/>
      <c r="WTI2159" s="60"/>
      <c r="WTJ2159" s="60"/>
      <c r="WTK2159" s="60"/>
      <c r="WTL2159" s="60"/>
      <c r="WTM2159" s="60"/>
      <c r="WTN2159" s="60"/>
      <c r="WTO2159" s="60"/>
      <c r="WTP2159" s="60"/>
      <c r="WTQ2159" s="60"/>
      <c r="WTR2159" s="60"/>
      <c r="WTS2159" s="60"/>
      <c r="WTT2159" s="60"/>
      <c r="WTU2159" s="60"/>
      <c r="WTV2159" s="60"/>
      <c r="WTW2159" s="60"/>
      <c r="WTX2159" s="60"/>
      <c r="WTY2159" s="60"/>
      <c r="WTZ2159" s="60"/>
      <c r="WUA2159" s="60"/>
      <c r="WUB2159" s="60"/>
      <c r="WUC2159" s="60"/>
      <c r="WUD2159" s="60"/>
      <c r="WUE2159" s="60"/>
      <c r="WUF2159" s="60"/>
      <c r="WUG2159" s="60"/>
      <c r="WUH2159" s="60"/>
      <c r="WUI2159" s="60"/>
      <c r="WUJ2159" s="60"/>
      <c r="WUK2159" s="60"/>
      <c r="WUL2159" s="60"/>
      <c r="WUM2159" s="60"/>
      <c r="WUN2159" s="60"/>
      <c r="WUO2159" s="60"/>
      <c r="WUP2159" s="60"/>
      <c r="WUQ2159" s="60"/>
      <c r="WUR2159" s="60"/>
      <c r="WUS2159" s="60"/>
      <c r="WUT2159" s="60"/>
      <c r="WUU2159" s="60"/>
      <c r="WUV2159" s="60"/>
      <c r="WUW2159" s="60"/>
      <c r="WUX2159" s="60"/>
      <c r="WUY2159" s="60"/>
      <c r="WUZ2159" s="60"/>
      <c r="WVA2159" s="60"/>
      <c r="WVB2159" s="60"/>
      <c r="WVC2159" s="60"/>
      <c r="WVD2159" s="60"/>
      <c r="WVE2159" s="60"/>
      <c r="WVF2159" s="60"/>
      <c r="WVG2159" s="60"/>
      <c r="WVH2159" s="60"/>
      <c r="WVI2159" s="60"/>
      <c r="WVJ2159" s="60"/>
      <c r="WVK2159" s="60"/>
      <c r="WVL2159" s="60"/>
      <c r="WVM2159" s="60"/>
      <c r="WVN2159" s="60"/>
      <c r="WVO2159" s="60"/>
      <c r="WVP2159" s="60"/>
      <c r="WVQ2159" s="60"/>
      <c r="WVR2159" s="60"/>
      <c r="WVS2159" s="60"/>
      <c r="WVT2159" s="60"/>
      <c r="WVU2159" s="60"/>
      <c r="WVV2159" s="60"/>
      <c r="WVW2159" s="60"/>
      <c r="WVX2159" s="60"/>
      <c r="WVY2159" s="60"/>
      <c r="WVZ2159" s="60"/>
      <c r="WWA2159" s="60"/>
      <c r="WWB2159" s="60"/>
      <c r="WWC2159" s="60"/>
      <c r="WWD2159" s="60"/>
      <c r="WWE2159" s="60"/>
      <c r="WWF2159" s="60"/>
      <c r="WWG2159" s="60"/>
      <c r="WWH2159" s="60"/>
      <c r="WWI2159" s="60"/>
      <c r="WWJ2159" s="60"/>
      <c r="WWK2159" s="60"/>
      <c r="WWL2159" s="60"/>
      <c r="WWM2159" s="60"/>
      <c r="WWN2159" s="60"/>
      <c r="WWO2159" s="60"/>
      <c r="WWP2159" s="60"/>
      <c r="WWQ2159" s="60"/>
      <c r="WWR2159" s="60"/>
      <c r="WWS2159" s="60"/>
      <c r="WWT2159" s="60"/>
      <c r="WWU2159" s="60"/>
      <c r="WWV2159" s="60"/>
      <c r="WWW2159" s="60"/>
      <c r="WWX2159" s="60"/>
      <c r="WWY2159" s="60"/>
      <c r="WWZ2159" s="60"/>
      <c r="WXA2159" s="60"/>
      <c r="WXB2159" s="60"/>
      <c r="WXC2159" s="60"/>
      <c r="WXD2159" s="60"/>
      <c r="WXE2159" s="60"/>
      <c r="WXF2159" s="60"/>
      <c r="WXG2159" s="60"/>
      <c r="WXH2159" s="60"/>
      <c r="WXI2159" s="60"/>
      <c r="WXJ2159" s="60"/>
      <c r="WXK2159" s="60"/>
      <c r="WXL2159" s="60"/>
      <c r="WXM2159" s="60"/>
      <c r="WXN2159" s="60"/>
      <c r="WXO2159" s="60"/>
      <c r="WXP2159" s="60"/>
      <c r="WXQ2159" s="60"/>
      <c r="WXR2159" s="60"/>
      <c r="WXS2159" s="60"/>
      <c r="WXT2159" s="60"/>
      <c r="WXU2159" s="60"/>
      <c r="WXV2159" s="60"/>
      <c r="WXW2159" s="60"/>
      <c r="WXX2159" s="60"/>
      <c r="WXY2159" s="60"/>
      <c r="WXZ2159" s="60"/>
      <c r="WYA2159" s="60"/>
      <c r="WYB2159" s="60"/>
      <c r="WYC2159" s="60"/>
      <c r="WYD2159" s="60"/>
      <c r="WYE2159" s="60"/>
      <c r="WYF2159" s="60"/>
      <c r="WYG2159" s="60"/>
      <c r="WYH2159" s="60"/>
      <c r="WYI2159" s="60"/>
      <c r="WYJ2159" s="60"/>
      <c r="WYK2159" s="60"/>
      <c r="WYL2159" s="60"/>
      <c r="WYM2159" s="60"/>
      <c r="WYN2159" s="60"/>
      <c r="WYO2159" s="60"/>
      <c r="WYP2159" s="60"/>
      <c r="WYQ2159" s="60"/>
      <c r="WYR2159" s="60"/>
      <c r="WYS2159" s="60"/>
      <c r="WYT2159" s="60"/>
      <c r="WYU2159" s="60"/>
      <c r="WYV2159" s="60"/>
      <c r="WYW2159" s="60"/>
      <c r="WYX2159" s="60"/>
      <c r="WYY2159" s="60"/>
      <c r="WYZ2159" s="60"/>
      <c r="WZA2159" s="60"/>
      <c r="WZB2159" s="60"/>
      <c r="WZC2159" s="60"/>
      <c r="WZD2159" s="60"/>
      <c r="WZE2159" s="60"/>
      <c r="WZF2159" s="60"/>
      <c r="WZG2159" s="60"/>
      <c r="WZH2159" s="60"/>
      <c r="WZI2159" s="60"/>
      <c r="WZJ2159" s="60"/>
      <c r="WZK2159" s="60"/>
      <c r="WZL2159" s="60"/>
      <c r="WZM2159" s="60"/>
      <c r="WZN2159" s="60"/>
      <c r="WZO2159" s="60"/>
      <c r="WZP2159" s="60"/>
      <c r="WZQ2159" s="60"/>
      <c r="WZR2159" s="60"/>
      <c r="WZS2159" s="60"/>
      <c r="WZT2159" s="60"/>
      <c r="WZU2159" s="60"/>
      <c r="WZV2159" s="60"/>
      <c r="WZW2159" s="60"/>
      <c r="WZX2159" s="60"/>
      <c r="WZY2159" s="60"/>
      <c r="WZZ2159" s="60"/>
      <c r="XAA2159" s="60"/>
      <c r="XAB2159" s="60"/>
      <c r="XAC2159" s="60"/>
      <c r="XAD2159" s="60"/>
      <c r="XAE2159" s="60"/>
      <c r="XAF2159" s="60"/>
      <c r="XAG2159" s="60"/>
      <c r="XAH2159" s="60"/>
      <c r="XAI2159" s="60"/>
      <c r="XAJ2159" s="60"/>
      <c r="XAK2159" s="60"/>
      <c r="XAL2159" s="60"/>
      <c r="XAM2159" s="60"/>
      <c r="XAN2159" s="60"/>
      <c r="XAO2159" s="60"/>
      <c r="XAP2159" s="60"/>
      <c r="XAQ2159" s="60"/>
      <c r="XAR2159" s="60"/>
      <c r="XAS2159" s="60"/>
      <c r="XAT2159" s="60"/>
      <c r="XAU2159" s="60"/>
      <c r="XAV2159" s="60"/>
      <c r="XAW2159" s="60"/>
      <c r="XAX2159" s="60"/>
      <c r="XAY2159" s="60"/>
      <c r="XAZ2159" s="60"/>
      <c r="XBA2159" s="60"/>
      <c r="XBB2159" s="60"/>
      <c r="XBC2159" s="60"/>
      <c r="XBD2159" s="60"/>
      <c r="XBE2159" s="60"/>
      <c r="XBF2159" s="60"/>
      <c r="XBG2159" s="60"/>
      <c r="XBH2159" s="60"/>
      <c r="XBI2159" s="60"/>
      <c r="XBJ2159" s="60"/>
      <c r="XBK2159" s="60"/>
      <c r="XBL2159" s="60"/>
      <c r="XBM2159" s="60"/>
      <c r="XBN2159" s="60"/>
      <c r="XBO2159" s="60"/>
      <c r="XBP2159" s="60"/>
      <c r="XBQ2159" s="60"/>
      <c r="XBR2159" s="60"/>
      <c r="XBS2159" s="60"/>
      <c r="XBT2159" s="60"/>
      <c r="XBU2159" s="60"/>
      <c r="XBV2159" s="60"/>
      <c r="XBW2159" s="60"/>
      <c r="XBX2159" s="60"/>
      <c r="XBY2159" s="60"/>
      <c r="XBZ2159" s="60"/>
      <c r="XCA2159" s="60"/>
      <c r="XCB2159" s="60"/>
      <c r="XCC2159" s="60"/>
      <c r="XCD2159" s="60"/>
      <c r="XCE2159" s="60"/>
      <c r="XCF2159" s="60"/>
      <c r="XCG2159" s="60"/>
      <c r="XCH2159" s="60"/>
      <c r="XCI2159" s="60"/>
      <c r="XCJ2159" s="60"/>
      <c r="XCK2159" s="60"/>
      <c r="XCL2159" s="60"/>
      <c r="XCM2159" s="60"/>
      <c r="XCN2159" s="60"/>
      <c r="XCO2159" s="60"/>
      <c r="XCP2159" s="60"/>
      <c r="XCQ2159" s="60"/>
      <c r="XCR2159" s="60"/>
      <c r="XCS2159" s="60"/>
      <c r="XCT2159" s="60"/>
      <c r="XCU2159" s="60"/>
      <c r="XCV2159" s="60"/>
      <c r="XCW2159" s="60"/>
      <c r="XCX2159" s="60"/>
      <c r="XCY2159" s="60"/>
      <c r="XCZ2159" s="60"/>
      <c r="XDA2159" s="60"/>
      <c r="XDB2159" s="60"/>
      <c r="XDC2159" s="60"/>
      <c r="XDD2159" s="60"/>
      <c r="XDE2159" s="60"/>
      <c r="XDF2159" s="60"/>
      <c r="XDG2159" s="60"/>
      <c r="XDH2159" s="60"/>
      <c r="XDI2159" s="60"/>
      <c r="XDJ2159" s="60"/>
      <c r="XDK2159" s="60"/>
      <c r="XDL2159" s="60"/>
      <c r="XDM2159" s="60"/>
      <c r="XDN2159" s="60"/>
      <c r="XDO2159" s="60"/>
      <c r="XDP2159" s="60"/>
      <c r="XDQ2159" s="60"/>
      <c r="XDR2159" s="60"/>
      <c r="XDS2159" s="60"/>
      <c r="XDT2159" s="60"/>
      <c r="XDU2159" s="60"/>
      <c r="XDV2159" s="60"/>
      <c r="XDW2159" s="60"/>
      <c r="XDX2159" s="60"/>
      <c r="XDY2159" s="60"/>
      <c r="XDZ2159" s="60"/>
      <c r="XEA2159" s="60"/>
      <c r="XEB2159" s="60"/>
      <c r="XEC2159" s="60"/>
      <c r="XED2159" s="60"/>
      <c r="XEE2159" s="60"/>
      <c r="XEF2159" s="60"/>
      <c r="XEG2159" s="60"/>
      <c r="XEH2159" s="60"/>
      <c r="XEI2159" s="60"/>
      <c r="XEJ2159" s="60"/>
      <c r="XEK2159" s="60"/>
      <c r="XEL2159" s="60"/>
      <c r="XEM2159" s="60"/>
      <c r="XEN2159" s="60"/>
      <c r="XEO2159" s="60"/>
      <c r="XEP2159" s="60"/>
      <c r="XEQ2159" s="60"/>
      <c r="XER2159" s="60"/>
      <c r="XES2159" s="60"/>
      <c r="XET2159" s="60"/>
      <c r="XEU2159" s="60"/>
      <c r="XEV2159" s="60"/>
      <c r="XEW2159" s="60"/>
      <c r="XEX2159" s="60"/>
      <c r="XEY2159" s="60"/>
      <c r="XEZ2159" s="60"/>
      <c r="XFA2159" s="60"/>
      <c r="XFB2159" s="60"/>
      <c r="XFC2159" s="60"/>
      <c r="XFD2159" s="60"/>
    </row>
    <row r="2160" spans="1:16384" s="94" customFormat="1" ht="20.100000000000001" customHeight="1" x14ac:dyDescent="0.25">
      <c r="A2160" s="154"/>
      <c r="B2160" s="60" t="str">
        <f t="shared" ref="B2160" si="124">"00.03.27.3.1.1.17.B."&amp;C2160&amp;D2160&amp;I2160</f>
        <v>00.03.27.3.1.1.17.B.417.2023</v>
      </c>
      <c r="C2160" s="20">
        <v>417</v>
      </c>
      <c r="D2160" s="72" t="s">
        <v>1085</v>
      </c>
      <c r="E2160" s="60" t="s">
        <v>1462</v>
      </c>
      <c r="F2160" s="19" t="s">
        <v>893</v>
      </c>
      <c r="G2160" s="311">
        <f>'[1]2023'!$D$133/4</f>
        <v>5468750</v>
      </c>
      <c r="H2160" s="269" t="s">
        <v>1164</v>
      </c>
      <c r="I2160" s="73">
        <v>2023</v>
      </c>
      <c r="J2160" s="60" t="s">
        <v>61</v>
      </c>
      <c r="K2160" s="27" t="s">
        <v>59</v>
      </c>
      <c r="L2160" s="20" t="s">
        <v>59</v>
      </c>
      <c r="M2160" s="60"/>
      <c r="N2160" s="10">
        <v>1</v>
      </c>
      <c r="O2160" s="15" t="s">
        <v>947</v>
      </c>
      <c r="P2160" s="60" t="s">
        <v>1451</v>
      </c>
      <c r="Q2160" s="73" t="s">
        <v>8</v>
      </c>
      <c r="R2160" s="60"/>
      <c r="S2160" s="60"/>
      <c r="T2160" s="218"/>
      <c r="U2160" s="218"/>
      <c r="V2160" s="218"/>
      <c r="W2160" s="218"/>
      <c r="X2160" s="218"/>
      <c r="Y2160" s="218"/>
      <c r="Z2160" s="218"/>
      <c r="AA2160" s="218"/>
      <c r="AB2160" s="218"/>
      <c r="AC2160" s="218"/>
      <c r="AD2160" s="218"/>
      <c r="AE2160" s="218"/>
      <c r="AF2160" s="218"/>
      <c r="AG2160" s="218"/>
      <c r="AH2160" s="218"/>
      <c r="AI2160" s="218"/>
      <c r="AJ2160" s="218"/>
      <c r="AK2160" s="218"/>
      <c r="AL2160" s="218"/>
      <c r="AM2160" s="218"/>
      <c r="AN2160" s="218"/>
      <c r="AO2160" s="218"/>
      <c r="AP2160" s="218"/>
      <c r="AQ2160" s="218"/>
      <c r="AR2160" s="218"/>
      <c r="AS2160" s="218"/>
      <c r="AT2160" s="218"/>
      <c r="AU2160" s="218"/>
      <c r="AV2160" s="218"/>
      <c r="AW2160" s="218"/>
      <c r="AX2160" s="218"/>
      <c r="AY2160" s="218"/>
      <c r="AZ2160" s="218"/>
      <c r="BA2160" s="218"/>
      <c r="BB2160" s="218"/>
      <c r="BC2160" s="218"/>
      <c r="BD2160" s="218"/>
      <c r="BE2160" s="218"/>
      <c r="BF2160" s="218"/>
      <c r="BG2160" s="218"/>
      <c r="BH2160" s="218"/>
      <c r="BI2160" s="218"/>
      <c r="BJ2160" s="218"/>
      <c r="BK2160" s="218"/>
      <c r="BL2160" s="218"/>
      <c r="BM2160" s="218"/>
      <c r="BN2160" s="218"/>
      <c r="BO2160" s="218"/>
      <c r="BP2160" s="218"/>
      <c r="BQ2160" s="218"/>
      <c r="BR2160" s="218"/>
      <c r="BS2160" s="218"/>
      <c r="BT2160" s="218"/>
      <c r="BU2160" s="218"/>
      <c r="BV2160" s="218"/>
      <c r="BW2160" s="218"/>
      <c r="BX2160" s="218"/>
      <c r="BY2160" s="218"/>
      <c r="BZ2160" s="218"/>
      <c r="CA2160" s="218"/>
      <c r="CB2160" s="218"/>
      <c r="CC2160" s="218"/>
      <c r="CD2160" s="218"/>
      <c r="CE2160" s="218"/>
      <c r="CF2160" s="218"/>
      <c r="CG2160" s="218"/>
      <c r="CH2160" s="218"/>
      <c r="CI2160" s="218"/>
      <c r="CJ2160" s="218"/>
      <c r="CK2160" s="218"/>
      <c r="CL2160" s="218"/>
      <c r="CM2160" s="218"/>
      <c r="CN2160" s="218"/>
      <c r="CO2160" s="218"/>
      <c r="CP2160" s="218"/>
      <c r="CQ2160" s="218"/>
      <c r="CR2160" s="218"/>
      <c r="CS2160" s="218"/>
      <c r="CT2160" s="218"/>
      <c r="CU2160" s="218"/>
      <c r="CV2160" s="218"/>
      <c r="CW2160" s="218"/>
      <c r="CX2160" s="218"/>
      <c r="CY2160" s="218"/>
      <c r="CZ2160" s="218"/>
      <c r="DA2160" s="218"/>
      <c r="DB2160" s="218"/>
      <c r="DC2160" s="218"/>
      <c r="DD2160" s="218"/>
      <c r="DE2160" s="218"/>
      <c r="DF2160" s="218"/>
      <c r="DG2160" s="218"/>
      <c r="DH2160" s="218"/>
      <c r="DI2160" s="218"/>
      <c r="DJ2160" s="218"/>
      <c r="DK2160" s="218"/>
      <c r="DL2160" s="218"/>
      <c r="DM2160" s="218"/>
      <c r="DN2160" s="218"/>
      <c r="DO2160" s="218"/>
      <c r="DP2160" s="218"/>
      <c r="DQ2160" s="218"/>
      <c r="DR2160" s="218"/>
      <c r="DS2160" s="218"/>
      <c r="DT2160" s="218"/>
      <c r="DU2160" s="218"/>
      <c r="DV2160" s="218"/>
      <c r="DW2160" s="218"/>
      <c r="DX2160" s="218"/>
      <c r="DY2160" s="218"/>
      <c r="DZ2160" s="218"/>
      <c r="EA2160" s="218"/>
      <c r="EB2160" s="218"/>
      <c r="EC2160" s="218"/>
      <c r="ED2160" s="218"/>
      <c r="EE2160" s="218"/>
      <c r="EF2160" s="218"/>
      <c r="EG2160" s="218"/>
      <c r="EH2160" s="218"/>
      <c r="EI2160" s="218"/>
      <c r="EJ2160" s="218"/>
      <c r="EK2160" s="218"/>
      <c r="EL2160" s="218"/>
      <c r="EM2160" s="218"/>
      <c r="EN2160" s="218"/>
      <c r="EO2160" s="218"/>
      <c r="EP2160" s="218"/>
      <c r="EQ2160" s="218"/>
      <c r="ER2160" s="218"/>
      <c r="ES2160" s="218"/>
      <c r="ET2160" s="218"/>
      <c r="EU2160" s="218"/>
      <c r="EV2160" s="218"/>
      <c r="EW2160" s="218"/>
      <c r="EX2160" s="218"/>
      <c r="EY2160" s="218"/>
      <c r="EZ2160" s="218"/>
      <c r="FA2160" s="218"/>
      <c r="FB2160" s="218"/>
      <c r="FC2160" s="218"/>
      <c r="FD2160" s="218"/>
      <c r="FE2160" s="218"/>
      <c r="FF2160" s="218"/>
      <c r="FG2160" s="218"/>
      <c r="FH2160" s="218"/>
      <c r="FI2160" s="218"/>
      <c r="FJ2160" s="218"/>
      <c r="FK2160" s="218"/>
      <c r="FL2160" s="218"/>
      <c r="FM2160" s="218"/>
      <c r="FN2160" s="218"/>
      <c r="FO2160" s="218"/>
      <c r="FP2160" s="218"/>
      <c r="FQ2160" s="218"/>
      <c r="FR2160" s="218"/>
      <c r="FS2160" s="218"/>
      <c r="FT2160" s="218"/>
      <c r="FU2160" s="218"/>
      <c r="FV2160" s="218"/>
      <c r="FW2160" s="218"/>
      <c r="FX2160" s="218"/>
      <c r="FY2160" s="218"/>
      <c r="FZ2160" s="218"/>
      <c r="GA2160" s="218"/>
      <c r="GB2160" s="218"/>
      <c r="GC2160" s="218"/>
      <c r="GD2160" s="218"/>
      <c r="GE2160" s="218"/>
      <c r="GF2160" s="218"/>
      <c r="GG2160" s="218"/>
      <c r="GH2160" s="218"/>
      <c r="GI2160" s="218"/>
      <c r="GJ2160" s="218"/>
      <c r="GK2160" s="218"/>
      <c r="GL2160" s="218"/>
      <c r="GM2160" s="218"/>
      <c r="GN2160" s="218"/>
      <c r="GO2160" s="218"/>
      <c r="GP2160" s="218"/>
      <c r="GQ2160" s="218"/>
      <c r="GR2160" s="218"/>
      <c r="GS2160" s="218"/>
      <c r="GT2160" s="218"/>
      <c r="GU2160" s="218"/>
      <c r="GV2160" s="218"/>
      <c r="GW2160" s="218"/>
      <c r="GX2160" s="218"/>
      <c r="GY2160" s="218"/>
      <c r="GZ2160" s="218"/>
      <c r="HA2160" s="218"/>
      <c r="HB2160" s="218"/>
      <c r="HC2160" s="218"/>
      <c r="HD2160" s="218"/>
      <c r="HE2160" s="218"/>
      <c r="HF2160" s="218"/>
      <c r="HG2160" s="218"/>
      <c r="HH2160" s="218"/>
      <c r="HI2160" s="218"/>
      <c r="HJ2160" s="218"/>
      <c r="HK2160" s="218"/>
      <c r="HL2160" s="218"/>
      <c r="HM2160" s="218"/>
      <c r="HN2160" s="218"/>
      <c r="HO2160" s="218"/>
      <c r="HP2160" s="218"/>
      <c r="HQ2160" s="218"/>
      <c r="HR2160" s="218"/>
      <c r="HS2160" s="218"/>
      <c r="HT2160" s="218"/>
      <c r="HU2160" s="218"/>
      <c r="HV2160" s="218"/>
      <c r="HW2160" s="218"/>
      <c r="HX2160" s="218"/>
      <c r="HY2160" s="218"/>
      <c r="HZ2160" s="218"/>
      <c r="IA2160" s="218"/>
      <c r="IB2160" s="218"/>
      <c r="IC2160" s="218"/>
      <c r="ID2160" s="218"/>
      <c r="IE2160" s="218"/>
      <c r="IF2160" s="218"/>
      <c r="IG2160" s="218"/>
      <c r="IH2160" s="218"/>
      <c r="II2160" s="218"/>
      <c r="IJ2160" s="218"/>
      <c r="IK2160" s="218"/>
      <c r="IL2160" s="218"/>
      <c r="IM2160" s="218"/>
      <c r="IN2160" s="218"/>
      <c r="IO2160" s="218"/>
      <c r="IP2160" s="218"/>
      <c r="IQ2160" s="218"/>
      <c r="IR2160" s="218"/>
      <c r="IS2160" s="218"/>
      <c r="IT2160" s="218"/>
      <c r="IU2160" s="218"/>
      <c r="IV2160" s="218"/>
      <c r="IW2160" s="218"/>
      <c r="IX2160" s="218"/>
      <c r="IY2160" s="218"/>
      <c r="IZ2160" s="218"/>
      <c r="JA2160" s="218"/>
      <c r="JB2160" s="218"/>
      <c r="JC2160" s="218"/>
      <c r="JD2160" s="218"/>
      <c r="JE2160" s="218"/>
      <c r="JF2160" s="218"/>
      <c r="JG2160" s="218"/>
      <c r="JH2160" s="218"/>
      <c r="JI2160" s="218"/>
      <c r="JJ2160" s="218"/>
      <c r="JK2160" s="218"/>
      <c r="JL2160" s="218"/>
      <c r="JM2160" s="218"/>
      <c r="JN2160" s="218"/>
      <c r="JO2160" s="218"/>
      <c r="JP2160" s="218"/>
      <c r="JQ2160" s="218"/>
      <c r="JR2160" s="218"/>
      <c r="JS2160" s="218"/>
      <c r="JT2160" s="218"/>
      <c r="JU2160" s="218"/>
      <c r="JV2160" s="218"/>
      <c r="JW2160" s="218"/>
      <c r="JX2160" s="218"/>
      <c r="JY2160" s="218"/>
      <c r="JZ2160" s="218"/>
      <c r="KA2160" s="218"/>
      <c r="KB2160" s="218"/>
      <c r="KC2160" s="218"/>
      <c r="KD2160" s="218"/>
      <c r="KE2160" s="218"/>
      <c r="KF2160" s="218"/>
      <c r="KG2160" s="218"/>
      <c r="KH2160" s="218"/>
      <c r="KI2160" s="218"/>
      <c r="KJ2160" s="218"/>
      <c r="KK2160" s="218"/>
      <c r="KL2160" s="218"/>
      <c r="KM2160" s="218"/>
      <c r="KN2160" s="218"/>
      <c r="KO2160" s="218"/>
      <c r="KP2160" s="218"/>
      <c r="KQ2160" s="218"/>
      <c r="KR2160" s="218"/>
      <c r="KS2160" s="218"/>
      <c r="KT2160" s="218"/>
      <c r="KU2160" s="218"/>
      <c r="KV2160" s="218"/>
      <c r="KW2160" s="218"/>
      <c r="KX2160" s="218"/>
      <c r="KY2160" s="218"/>
      <c r="KZ2160" s="218"/>
      <c r="LA2160" s="218"/>
      <c r="LB2160" s="218"/>
      <c r="LC2160" s="218"/>
      <c r="LD2160" s="218"/>
      <c r="LE2160" s="218"/>
      <c r="LF2160" s="218"/>
      <c r="LG2160" s="218"/>
      <c r="LH2160" s="218"/>
      <c r="LI2160" s="218"/>
      <c r="LJ2160" s="218"/>
      <c r="LK2160" s="218"/>
      <c r="LL2160" s="218"/>
      <c r="LM2160" s="218"/>
      <c r="LN2160" s="218"/>
      <c r="LO2160" s="218"/>
      <c r="LP2160" s="218"/>
      <c r="LQ2160" s="218"/>
      <c r="LR2160" s="218"/>
      <c r="LS2160" s="218"/>
      <c r="LT2160" s="218"/>
      <c r="LU2160" s="218"/>
      <c r="LV2160" s="218"/>
      <c r="LW2160" s="218"/>
      <c r="LX2160" s="218"/>
      <c r="LY2160" s="218"/>
      <c r="LZ2160" s="218"/>
      <c r="MA2160" s="218"/>
      <c r="MB2160" s="218"/>
      <c r="MC2160" s="218"/>
      <c r="MD2160" s="218"/>
      <c r="ME2160" s="218"/>
      <c r="MF2160" s="218"/>
      <c r="MG2160" s="218"/>
      <c r="MH2160" s="218"/>
      <c r="MI2160" s="218"/>
      <c r="MJ2160" s="218"/>
      <c r="MK2160" s="218"/>
      <c r="ML2160" s="218"/>
      <c r="MM2160" s="218"/>
      <c r="MN2160" s="218"/>
      <c r="MO2160" s="218"/>
      <c r="MP2160" s="218"/>
      <c r="MQ2160" s="218"/>
      <c r="MR2160" s="218"/>
      <c r="MS2160" s="218"/>
      <c r="MT2160" s="218"/>
      <c r="MU2160" s="218"/>
      <c r="MV2160" s="218"/>
      <c r="MW2160" s="218"/>
      <c r="MX2160" s="218"/>
      <c r="MY2160" s="218"/>
      <c r="MZ2160" s="218"/>
      <c r="NA2160" s="218"/>
      <c r="NB2160" s="218"/>
      <c r="NC2160" s="218"/>
      <c r="ND2160" s="218"/>
      <c r="NE2160" s="218"/>
      <c r="NF2160" s="218"/>
      <c r="NG2160" s="218"/>
      <c r="NH2160" s="218"/>
      <c r="NI2160" s="218"/>
      <c r="NJ2160" s="218"/>
      <c r="NK2160" s="218"/>
      <c r="NL2160" s="218"/>
      <c r="NM2160" s="218"/>
      <c r="NN2160" s="218"/>
      <c r="NO2160" s="218"/>
      <c r="NP2160" s="218"/>
      <c r="NQ2160" s="218"/>
      <c r="NR2160" s="218"/>
      <c r="NS2160" s="218"/>
      <c r="NT2160" s="218"/>
      <c r="NU2160" s="218"/>
      <c r="NV2160" s="218"/>
      <c r="NW2160" s="218"/>
      <c r="NX2160" s="218"/>
      <c r="NY2160" s="218"/>
      <c r="NZ2160" s="218"/>
      <c r="OA2160" s="218"/>
      <c r="OB2160" s="218"/>
      <c r="OC2160" s="218"/>
      <c r="OD2160" s="218"/>
      <c r="OE2160" s="218"/>
      <c r="OF2160" s="218"/>
      <c r="OG2160" s="218"/>
      <c r="OH2160" s="218"/>
      <c r="OI2160" s="218"/>
      <c r="OJ2160" s="218"/>
      <c r="OK2160" s="218"/>
      <c r="OL2160" s="218"/>
      <c r="OM2160" s="218"/>
      <c r="ON2160" s="218"/>
      <c r="OO2160" s="218"/>
      <c r="OP2160" s="218"/>
      <c r="OQ2160" s="218"/>
      <c r="OR2160" s="218"/>
      <c r="OS2160" s="218"/>
      <c r="OT2160" s="218"/>
      <c r="OU2160" s="218"/>
      <c r="OV2160" s="218"/>
      <c r="OW2160" s="218"/>
      <c r="OX2160" s="218"/>
      <c r="OY2160" s="218"/>
      <c r="OZ2160" s="218"/>
      <c r="PA2160" s="218"/>
      <c r="PB2160" s="218"/>
      <c r="PC2160" s="218"/>
      <c r="PD2160" s="218"/>
      <c r="PE2160" s="218"/>
      <c r="PF2160" s="218"/>
      <c r="PG2160" s="218"/>
      <c r="PH2160" s="218"/>
      <c r="PI2160" s="218"/>
      <c r="PJ2160" s="218"/>
      <c r="PK2160" s="218"/>
      <c r="PL2160" s="218"/>
      <c r="PM2160" s="218"/>
      <c r="PN2160" s="218"/>
      <c r="PO2160" s="218"/>
      <c r="PP2160" s="218"/>
      <c r="PQ2160" s="218"/>
      <c r="PR2160" s="218"/>
      <c r="PS2160" s="218"/>
      <c r="PT2160" s="218"/>
      <c r="PU2160" s="218"/>
      <c r="PV2160" s="218"/>
      <c r="PW2160" s="218"/>
      <c r="PX2160" s="218"/>
      <c r="PY2160" s="218"/>
      <c r="PZ2160" s="218"/>
      <c r="QA2160" s="218"/>
      <c r="QB2160" s="218"/>
      <c r="QC2160" s="218"/>
      <c r="QD2160" s="218"/>
      <c r="QE2160" s="218"/>
      <c r="QF2160" s="218"/>
      <c r="QG2160" s="218"/>
      <c r="QH2160" s="218"/>
      <c r="QI2160" s="218"/>
      <c r="QJ2160" s="218"/>
      <c r="QK2160" s="218"/>
      <c r="QL2160" s="218"/>
      <c r="QM2160" s="218"/>
      <c r="QN2160" s="218"/>
      <c r="QO2160" s="218"/>
      <c r="QP2160" s="218"/>
      <c r="QQ2160" s="218"/>
      <c r="QR2160" s="218"/>
      <c r="QS2160" s="218"/>
      <c r="QT2160" s="218"/>
      <c r="QU2160" s="218"/>
      <c r="QV2160" s="218"/>
      <c r="QW2160" s="218"/>
      <c r="QX2160" s="218"/>
      <c r="QY2160" s="218"/>
      <c r="QZ2160" s="218"/>
      <c r="RA2160" s="218"/>
      <c r="RB2160" s="218"/>
      <c r="RC2160" s="218"/>
      <c r="RD2160" s="218"/>
      <c r="RE2160" s="218"/>
      <c r="RF2160" s="218"/>
      <c r="RG2160" s="218"/>
      <c r="RH2160" s="218"/>
      <c r="RI2160" s="218"/>
      <c r="RJ2160" s="218"/>
      <c r="RK2160" s="218"/>
      <c r="RL2160" s="218"/>
      <c r="RM2160" s="218"/>
      <c r="RN2160" s="218"/>
      <c r="RO2160" s="218"/>
      <c r="RP2160" s="218"/>
      <c r="RQ2160" s="218"/>
      <c r="RR2160" s="218"/>
      <c r="RS2160" s="218"/>
      <c r="RT2160" s="218"/>
      <c r="RU2160" s="218"/>
      <c r="RV2160" s="218"/>
      <c r="RW2160" s="218"/>
      <c r="RX2160" s="218"/>
      <c r="RY2160" s="218"/>
      <c r="RZ2160" s="218"/>
      <c r="SA2160" s="218"/>
      <c r="SB2160" s="218"/>
      <c r="SC2160" s="218"/>
      <c r="SD2160" s="218"/>
      <c r="SE2160" s="218"/>
      <c r="SF2160" s="218"/>
      <c r="SG2160" s="218"/>
      <c r="SH2160" s="218"/>
      <c r="SI2160" s="218"/>
      <c r="SJ2160" s="218"/>
      <c r="SK2160" s="218"/>
      <c r="SL2160" s="218"/>
      <c r="SM2160" s="218"/>
      <c r="SN2160" s="218"/>
      <c r="SO2160" s="218"/>
      <c r="SP2160" s="218"/>
      <c r="SQ2160" s="218"/>
      <c r="SR2160" s="218"/>
      <c r="SS2160" s="218"/>
      <c r="ST2160" s="218"/>
      <c r="SU2160" s="218"/>
      <c r="SV2160" s="218"/>
      <c r="SW2160" s="218"/>
      <c r="SX2160" s="218"/>
      <c r="SY2160" s="218"/>
      <c r="SZ2160" s="218"/>
      <c r="TA2160" s="218"/>
      <c r="TB2160" s="218"/>
      <c r="TC2160" s="218"/>
      <c r="TD2160" s="218"/>
      <c r="TE2160" s="218"/>
      <c r="TF2160" s="218"/>
      <c r="TG2160" s="218"/>
      <c r="TH2160" s="218"/>
      <c r="TI2160" s="218"/>
      <c r="TJ2160" s="218"/>
      <c r="TK2160" s="218"/>
      <c r="TL2160" s="218"/>
      <c r="TM2160" s="218"/>
      <c r="TN2160" s="218"/>
      <c r="TO2160" s="218"/>
      <c r="TP2160" s="218"/>
      <c r="TQ2160" s="218"/>
      <c r="TR2160" s="218"/>
      <c r="TS2160" s="218"/>
      <c r="TT2160" s="218"/>
      <c r="TU2160" s="218"/>
      <c r="TV2160" s="218"/>
      <c r="TW2160" s="218"/>
      <c r="TX2160" s="218"/>
      <c r="TY2160" s="218"/>
      <c r="TZ2160" s="218"/>
      <c r="UA2160" s="218"/>
      <c r="UB2160" s="218"/>
      <c r="UC2160" s="218"/>
      <c r="UD2160" s="218"/>
      <c r="UE2160" s="218"/>
      <c r="UF2160" s="218"/>
      <c r="UG2160" s="218"/>
      <c r="UH2160" s="218"/>
      <c r="UI2160" s="218"/>
      <c r="UJ2160" s="218"/>
      <c r="UK2160" s="218"/>
      <c r="UL2160" s="218"/>
      <c r="UM2160" s="218"/>
      <c r="UN2160" s="218"/>
      <c r="UO2160" s="218"/>
      <c r="UP2160" s="218"/>
      <c r="UQ2160" s="218"/>
      <c r="UR2160" s="218"/>
      <c r="US2160" s="218"/>
      <c r="UT2160" s="218"/>
      <c r="UU2160" s="218"/>
      <c r="UV2160" s="218"/>
      <c r="UW2160" s="218"/>
      <c r="UX2160" s="218"/>
      <c r="UY2160" s="218"/>
      <c r="UZ2160" s="218"/>
      <c r="VA2160" s="218"/>
      <c r="VB2160" s="218"/>
      <c r="VC2160" s="218"/>
      <c r="VD2160" s="218"/>
      <c r="VE2160" s="218"/>
      <c r="VF2160" s="218"/>
      <c r="VG2160" s="218"/>
      <c r="VH2160" s="218"/>
      <c r="VI2160" s="218"/>
      <c r="VJ2160" s="218"/>
      <c r="VK2160" s="218"/>
      <c r="VL2160" s="218"/>
      <c r="VM2160" s="218"/>
      <c r="VN2160" s="218"/>
      <c r="VO2160" s="218"/>
      <c r="VP2160" s="218"/>
      <c r="VQ2160" s="218"/>
      <c r="VR2160" s="218"/>
      <c r="VS2160" s="218"/>
      <c r="VT2160" s="218"/>
      <c r="VU2160" s="218"/>
      <c r="VV2160" s="218"/>
      <c r="VW2160" s="218"/>
      <c r="VX2160" s="218"/>
      <c r="VY2160" s="218"/>
      <c r="VZ2160" s="218"/>
      <c r="WA2160" s="218"/>
      <c r="WB2160" s="218"/>
      <c r="WC2160" s="218"/>
      <c r="WD2160" s="218"/>
      <c r="WE2160" s="218"/>
      <c r="WF2160" s="218"/>
      <c r="WG2160" s="218"/>
      <c r="WH2160" s="218"/>
      <c r="WI2160" s="218"/>
      <c r="WJ2160" s="218"/>
      <c r="WK2160" s="218"/>
      <c r="WL2160" s="218"/>
      <c r="WM2160" s="218"/>
      <c r="WN2160" s="218"/>
      <c r="WO2160" s="218"/>
      <c r="WP2160" s="218"/>
      <c r="WQ2160" s="218"/>
      <c r="WR2160" s="218"/>
      <c r="WS2160" s="218"/>
      <c r="WT2160" s="218"/>
      <c r="WU2160" s="218"/>
      <c r="WV2160" s="218"/>
      <c r="WW2160" s="218"/>
      <c r="WX2160" s="218"/>
      <c r="WY2160" s="218"/>
      <c r="WZ2160" s="218"/>
      <c r="XA2160" s="218"/>
      <c r="XB2160" s="218"/>
      <c r="XC2160" s="218"/>
      <c r="XD2160" s="218"/>
      <c r="XE2160" s="218"/>
      <c r="XF2160" s="218"/>
      <c r="XG2160" s="218"/>
      <c r="XH2160" s="218"/>
      <c r="XI2160" s="218"/>
      <c r="XJ2160" s="218"/>
      <c r="XK2160" s="218"/>
      <c r="XL2160" s="218"/>
      <c r="XM2160" s="218"/>
      <c r="XN2160" s="218"/>
      <c r="XO2160" s="218"/>
      <c r="XP2160" s="218"/>
      <c r="XQ2160" s="218"/>
      <c r="XR2160" s="218"/>
      <c r="XS2160" s="218"/>
      <c r="XT2160" s="218"/>
      <c r="XU2160" s="218"/>
      <c r="XV2160" s="218"/>
      <c r="XW2160" s="218"/>
      <c r="XX2160" s="218"/>
      <c r="XY2160" s="218"/>
      <c r="XZ2160" s="218"/>
      <c r="YA2160" s="218"/>
      <c r="YB2160" s="218"/>
      <c r="YC2160" s="218"/>
      <c r="YD2160" s="218"/>
      <c r="YE2160" s="218"/>
      <c r="YF2160" s="218"/>
      <c r="YG2160" s="218"/>
      <c r="YH2160" s="218"/>
      <c r="YI2160" s="218"/>
      <c r="YJ2160" s="218"/>
      <c r="YK2160" s="218"/>
      <c r="YL2160" s="218"/>
      <c r="YM2160" s="218"/>
      <c r="YN2160" s="218"/>
      <c r="YO2160" s="218"/>
      <c r="YP2160" s="218"/>
      <c r="YQ2160" s="218"/>
      <c r="YR2160" s="218"/>
      <c r="YS2160" s="218"/>
      <c r="YT2160" s="218"/>
      <c r="YU2160" s="218"/>
      <c r="YV2160" s="218"/>
      <c r="YW2160" s="218"/>
      <c r="YX2160" s="218"/>
      <c r="YY2160" s="218"/>
      <c r="YZ2160" s="218"/>
      <c r="ZA2160" s="218"/>
      <c r="ZB2160" s="218"/>
      <c r="ZC2160" s="218"/>
      <c r="ZD2160" s="218"/>
      <c r="ZE2160" s="218"/>
      <c r="ZF2160" s="218"/>
      <c r="ZG2160" s="218"/>
      <c r="ZH2160" s="218"/>
      <c r="ZI2160" s="218"/>
      <c r="ZJ2160" s="218"/>
      <c r="ZK2160" s="218"/>
      <c r="ZL2160" s="218"/>
      <c r="ZM2160" s="218"/>
      <c r="ZN2160" s="218"/>
      <c r="ZO2160" s="218"/>
      <c r="ZP2160" s="218"/>
      <c r="ZQ2160" s="218"/>
      <c r="ZR2160" s="218"/>
      <c r="ZS2160" s="218"/>
      <c r="ZT2160" s="218"/>
      <c r="ZU2160" s="218"/>
      <c r="ZV2160" s="218"/>
      <c r="ZW2160" s="218"/>
      <c r="ZX2160" s="218"/>
      <c r="ZY2160" s="218"/>
      <c r="ZZ2160" s="218"/>
      <c r="AAA2160" s="218"/>
      <c r="AAB2160" s="218"/>
      <c r="AAC2160" s="218"/>
      <c r="AAD2160" s="218"/>
      <c r="AAE2160" s="218"/>
      <c r="AAF2160" s="218"/>
      <c r="AAG2160" s="218"/>
      <c r="AAH2160" s="218"/>
      <c r="AAI2160" s="218"/>
      <c r="AAJ2160" s="218"/>
      <c r="AAK2160" s="218"/>
      <c r="AAL2160" s="218"/>
      <c r="AAM2160" s="218"/>
      <c r="AAN2160" s="218"/>
      <c r="AAO2160" s="218"/>
      <c r="AAP2160" s="218"/>
      <c r="AAQ2160" s="218"/>
      <c r="AAR2160" s="218"/>
      <c r="AAS2160" s="218"/>
      <c r="AAT2160" s="218"/>
      <c r="AAU2160" s="218"/>
      <c r="AAV2160" s="218"/>
      <c r="AAW2160" s="218"/>
      <c r="AAX2160" s="218"/>
      <c r="AAY2160" s="218"/>
      <c r="AAZ2160" s="218"/>
      <c r="ABA2160" s="218"/>
      <c r="ABB2160" s="218"/>
      <c r="ABC2160" s="218"/>
      <c r="ABD2160" s="218"/>
      <c r="ABE2160" s="218"/>
      <c r="ABF2160" s="218"/>
      <c r="ABG2160" s="218"/>
      <c r="ABH2160" s="218"/>
      <c r="ABI2160" s="218"/>
      <c r="ABJ2160" s="218"/>
      <c r="ABK2160" s="218"/>
      <c r="ABL2160" s="218"/>
      <c r="ABM2160" s="218"/>
      <c r="ABN2160" s="218"/>
      <c r="ABO2160" s="218"/>
      <c r="ABP2160" s="218"/>
      <c r="ABQ2160" s="218"/>
      <c r="ABR2160" s="218"/>
      <c r="ABS2160" s="218"/>
      <c r="ABT2160" s="218"/>
      <c r="ABU2160" s="218"/>
      <c r="ABV2160" s="218"/>
      <c r="ABW2160" s="218"/>
      <c r="ABX2160" s="218"/>
      <c r="ABY2160" s="218"/>
      <c r="ABZ2160" s="218"/>
      <c r="ACA2160" s="218"/>
      <c r="ACB2160" s="218"/>
      <c r="ACC2160" s="218"/>
      <c r="ACD2160" s="218"/>
      <c r="ACE2160" s="218"/>
      <c r="ACF2160" s="218"/>
      <c r="ACG2160" s="218"/>
      <c r="ACH2160" s="218"/>
      <c r="ACI2160" s="218"/>
      <c r="ACJ2160" s="218"/>
      <c r="ACK2160" s="218"/>
      <c r="ACL2160" s="218"/>
      <c r="ACM2160" s="218"/>
      <c r="ACN2160" s="218"/>
      <c r="ACO2160" s="218"/>
      <c r="ACP2160" s="218"/>
      <c r="ACQ2160" s="218"/>
      <c r="ACR2160" s="218"/>
      <c r="ACS2160" s="218"/>
      <c r="ACT2160" s="218"/>
      <c r="ACU2160" s="218"/>
      <c r="ACV2160" s="218"/>
      <c r="ACW2160" s="218"/>
      <c r="ACX2160" s="218"/>
      <c r="ACY2160" s="218"/>
      <c r="ACZ2160" s="218"/>
      <c r="ADA2160" s="218"/>
      <c r="ADB2160" s="218"/>
      <c r="ADC2160" s="218"/>
      <c r="ADD2160" s="218"/>
      <c r="ADE2160" s="218"/>
      <c r="ADF2160" s="218"/>
      <c r="ADG2160" s="218"/>
      <c r="ADH2160" s="218"/>
      <c r="ADI2160" s="218"/>
      <c r="ADJ2160" s="218"/>
      <c r="ADK2160" s="218"/>
      <c r="ADL2160" s="218"/>
      <c r="ADM2160" s="218"/>
      <c r="ADN2160" s="218"/>
      <c r="ADO2160" s="218"/>
      <c r="ADP2160" s="218"/>
      <c r="ADQ2160" s="218"/>
      <c r="ADR2160" s="218"/>
      <c r="ADS2160" s="218"/>
      <c r="ADT2160" s="218"/>
      <c r="ADU2160" s="218"/>
      <c r="ADV2160" s="218"/>
      <c r="ADW2160" s="218"/>
      <c r="ADX2160" s="218"/>
      <c r="ADY2160" s="218"/>
      <c r="ADZ2160" s="218"/>
      <c r="AEA2160" s="218"/>
      <c r="AEB2160" s="218"/>
      <c r="AEC2160" s="218"/>
      <c r="AED2160" s="218"/>
      <c r="AEE2160" s="218"/>
      <c r="AEF2160" s="218"/>
      <c r="AEG2160" s="218"/>
      <c r="AEH2160" s="218"/>
      <c r="AEI2160" s="218"/>
      <c r="AEJ2160" s="218"/>
      <c r="AEK2160" s="218"/>
      <c r="AEL2160" s="218"/>
      <c r="AEM2160" s="218"/>
      <c r="AEN2160" s="218"/>
      <c r="AEO2160" s="218"/>
      <c r="AEP2160" s="218"/>
      <c r="AEQ2160" s="218"/>
      <c r="AER2160" s="218"/>
      <c r="AES2160" s="218"/>
      <c r="AET2160" s="218"/>
      <c r="AEU2160" s="218"/>
      <c r="AEV2160" s="218"/>
      <c r="AEW2160" s="218"/>
      <c r="AEX2160" s="218"/>
      <c r="AEY2160" s="218"/>
      <c r="AEZ2160" s="218"/>
      <c r="AFA2160" s="218"/>
      <c r="AFB2160" s="218"/>
      <c r="AFC2160" s="218"/>
      <c r="AFD2160" s="218"/>
      <c r="AFE2160" s="218"/>
      <c r="AFF2160" s="218"/>
      <c r="AFG2160" s="218"/>
      <c r="AFH2160" s="218"/>
      <c r="AFI2160" s="218"/>
      <c r="AFJ2160" s="218"/>
      <c r="AFK2160" s="218"/>
      <c r="AFL2160" s="218"/>
      <c r="AFM2160" s="218"/>
      <c r="AFN2160" s="218"/>
      <c r="AFO2160" s="218"/>
      <c r="AFP2160" s="218"/>
      <c r="AFQ2160" s="218"/>
      <c r="AFR2160" s="218"/>
      <c r="AFS2160" s="218"/>
      <c r="AFT2160" s="218"/>
      <c r="AFU2160" s="218"/>
      <c r="AFV2160" s="218"/>
      <c r="AFW2160" s="218"/>
      <c r="AFX2160" s="218"/>
      <c r="AFY2160" s="218"/>
      <c r="AFZ2160" s="218"/>
      <c r="AGA2160" s="218"/>
      <c r="AGB2160" s="218"/>
      <c r="AGC2160" s="218"/>
      <c r="AGD2160" s="218"/>
      <c r="AGE2160" s="218"/>
      <c r="AGF2160" s="218"/>
      <c r="AGG2160" s="218"/>
      <c r="AGH2160" s="218"/>
      <c r="AGI2160" s="218"/>
      <c r="AGJ2160" s="218"/>
      <c r="AGK2160" s="218"/>
      <c r="AGL2160" s="218"/>
      <c r="AGM2160" s="218"/>
      <c r="AGN2160" s="218"/>
      <c r="AGO2160" s="218"/>
      <c r="AGP2160" s="218"/>
      <c r="AGQ2160" s="218"/>
      <c r="AGR2160" s="218"/>
      <c r="AGS2160" s="218"/>
      <c r="AGT2160" s="218"/>
      <c r="AGU2160" s="218"/>
      <c r="AGV2160" s="218"/>
      <c r="AGW2160" s="218"/>
      <c r="AGX2160" s="218"/>
      <c r="AGY2160" s="218"/>
      <c r="AGZ2160" s="218"/>
      <c r="AHA2160" s="218"/>
      <c r="AHB2160" s="218"/>
      <c r="AHC2160" s="218"/>
      <c r="AHD2160" s="218"/>
      <c r="AHE2160" s="218"/>
      <c r="AHF2160" s="218"/>
      <c r="AHG2160" s="218"/>
      <c r="AHH2160" s="218"/>
      <c r="AHI2160" s="218"/>
      <c r="AHJ2160" s="218"/>
      <c r="AHK2160" s="218"/>
      <c r="AHL2160" s="218"/>
      <c r="AHM2160" s="218"/>
      <c r="AHN2160" s="218"/>
      <c r="AHO2160" s="218"/>
      <c r="AHP2160" s="218"/>
      <c r="AHQ2160" s="218"/>
      <c r="AHR2160" s="218"/>
      <c r="AHS2160" s="218"/>
      <c r="AHT2160" s="218"/>
      <c r="AHU2160" s="218"/>
      <c r="AHV2160" s="218"/>
      <c r="AHW2160" s="218"/>
      <c r="AHX2160" s="218"/>
      <c r="AHY2160" s="218"/>
      <c r="AHZ2160" s="218"/>
      <c r="AIA2160" s="218"/>
      <c r="AIB2160" s="218"/>
      <c r="AIC2160" s="218"/>
      <c r="AID2160" s="218"/>
      <c r="AIE2160" s="218"/>
      <c r="AIF2160" s="218"/>
      <c r="AIG2160" s="218"/>
      <c r="AIH2160" s="218"/>
      <c r="AII2160" s="218"/>
      <c r="AIJ2160" s="218"/>
      <c r="AIK2160" s="218"/>
      <c r="AIL2160" s="218"/>
      <c r="AIM2160" s="218"/>
      <c r="AIN2160" s="218"/>
      <c r="AIO2160" s="218"/>
      <c r="AIP2160" s="218"/>
      <c r="AIQ2160" s="218"/>
      <c r="AIR2160" s="218"/>
      <c r="AIS2160" s="218"/>
      <c r="AIT2160" s="218"/>
      <c r="AIU2160" s="218"/>
      <c r="AIV2160" s="218"/>
      <c r="AIW2160" s="218"/>
      <c r="AIX2160" s="218"/>
      <c r="AIY2160" s="218"/>
      <c r="AIZ2160" s="218"/>
      <c r="AJA2160" s="218"/>
      <c r="AJB2160" s="218"/>
      <c r="AJC2160" s="218"/>
      <c r="AJD2160" s="218"/>
      <c r="AJE2160" s="218"/>
      <c r="AJF2160" s="218"/>
      <c r="AJG2160" s="218"/>
      <c r="AJH2160" s="218"/>
      <c r="AJI2160" s="218"/>
      <c r="AJJ2160" s="218"/>
      <c r="AJK2160" s="218"/>
      <c r="AJL2160" s="218"/>
      <c r="AJM2160" s="218"/>
      <c r="AJN2160" s="218"/>
      <c r="AJO2160" s="218"/>
      <c r="AJP2160" s="218"/>
      <c r="AJQ2160" s="218"/>
      <c r="AJR2160" s="218"/>
      <c r="AJS2160" s="218"/>
      <c r="AJT2160" s="218"/>
      <c r="AJU2160" s="218"/>
      <c r="AJV2160" s="218"/>
      <c r="AJW2160" s="218"/>
      <c r="AJX2160" s="218"/>
      <c r="AJY2160" s="218"/>
      <c r="AJZ2160" s="218"/>
      <c r="AKA2160" s="218"/>
      <c r="AKB2160" s="218"/>
      <c r="AKC2160" s="218"/>
      <c r="AKD2160" s="218"/>
      <c r="AKE2160" s="218"/>
      <c r="AKF2160" s="218"/>
      <c r="AKG2160" s="218"/>
      <c r="AKH2160" s="218"/>
      <c r="AKI2160" s="218"/>
      <c r="AKJ2160" s="218"/>
      <c r="AKK2160" s="218"/>
      <c r="AKL2160" s="218"/>
      <c r="AKM2160" s="218"/>
      <c r="AKN2160" s="218"/>
      <c r="AKO2160" s="218"/>
      <c r="AKP2160" s="218"/>
      <c r="AKQ2160" s="218"/>
      <c r="AKR2160" s="218"/>
      <c r="AKS2160" s="218"/>
      <c r="AKT2160" s="218"/>
      <c r="AKU2160" s="218"/>
      <c r="AKV2160" s="218"/>
      <c r="AKW2160" s="218"/>
      <c r="AKX2160" s="218"/>
      <c r="AKY2160" s="218"/>
      <c r="AKZ2160" s="218"/>
      <c r="ALA2160" s="218"/>
      <c r="ALB2160" s="218"/>
      <c r="ALC2160" s="218"/>
      <c r="ALD2160" s="218"/>
      <c r="ALE2160" s="218"/>
      <c r="ALF2160" s="218"/>
      <c r="ALG2160" s="218"/>
      <c r="ALH2160" s="218"/>
      <c r="ALI2160" s="218"/>
      <c r="ALJ2160" s="218"/>
      <c r="ALK2160" s="218"/>
      <c r="ALL2160" s="218"/>
      <c r="ALM2160" s="218"/>
      <c r="ALN2160" s="218"/>
      <c r="ALO2160" s="218"/>
      <c r="ALP2160" s="218"/>
      <c r="ALQ2160" s="218"/>
      <c r="ALR2160" s="218"/>
      <c r="ALS2160" s="218"/>
      <c r="ALT2160" s="218"/>
      <c r="ALU2160" s="218"/>
      <c r="ALV2160" s="218"/>
      <c r="ALW2160" s="218"/>
      <c r="ALX2160" s="218"/>
      <c r="ALY2160" s="218"/>
      <c r="ALZ2160" s="218"/>
      <c r="AMA2160" s="218"/>
      <c r="AMB2160" s="218"/>
      <c r="AMC2160" s="218"/>
      <c r="AMD2160" s="218"/>
      <c r="AME2160" s="218"/>
      <c r="AMF2160" s="218"/>
      <c r="AMG2160" s="218"/>
      <c r="AMH2160" s="218"/>
      <c r="AMI2160" s="218"/>
      <c r="AMJ2160" s="218"/>
      <c r="AMK2160" s="218"/>
      <c r="AML2160" s="218"/>
      <c r="AMM2160" s="218"/>
      <c r="AMN2160" s="218"/>
      <c r="AMO2160" s="218"/>
      <c r="AMP2160" s="218"/>
      <c r="AMQ2160" s="218"/>
      <c r="AMR2160" s="218"/>
      <c r="AMS2160" s="218"/>
      <c r="AMT2160" s="218"/>
      <c r="AMU2160" s="218"/>
      <c r="AMV2160" s="218"/>
      <c r="AMW2160" s="218"/>
      <c r="AMX2160" s="218"/>
      <c r="AMY2160" s="218"/>
      <c r="AMZ2160" s="218"/>
      <c r="ANA2160" s="218"/>
      <c r="ANB2160" s="218"/>
      <c r="ANC2160" s="218"/>
      <c r="AND2160" s="218"/>
      <c r="ANE2160" s="218"/>
      <c r="ANF2160" s="218"/>
      <c r="ANG2160" s="218"/>
      <c r="ANH2160" s="218"/>
      <c r="ANI2160" s="218"/>
      <c r="ANJ2160" s="218"/>
      <c r="ANK2160" s="218"/>
      <c r="ANL2160" s="218"/>
      <c r="ANM2160" s="218"/>
      <c r="ANN2160" s="218"/>
      <c r="ANO2160" s="218"/>
      <c r="ANP2160" s="218"/>
      <c r="ANQ2160" s="218"/>
      <c r="ANR2160" s="218"/>
      <c r="ANS2160" s="218"/>
      <c r="ANT2160" s="218"/>
      <c r="ANU2160" s="218"/>
      <c r="ANV2160" s="218"/>
      <c r="ANW2160" s="218"/>
      <c r="ANX2160" s="218"/>
      <c r="ANY2160" s="218"/>
      <c r="ANZ2160" s="218"/>
      <c r="AOA2160" s="218"/>
      <c r="AOB2160" s="218"/>
      <c r="AOC2160" s="218"/>
      <c r="AOD2160" s="218"/>
      <c r="AOE2160" s="218"/>
      <c r="AOF2160" s="218"/>
      <c r="AOG2160" s="218"/>
      <c r="AOH2160" s="218"/>
      <c r="AOI2160" s="218"/>
      <c r="AOJ2160" s="218"/>
      <c r="AOK2160" s="218"/>
      <c r="AOL2160" s="218"/>
      <c r="AOM2160" s="218"/>
      <c r="AON2160" s="218"/>
      <c r="AOO2160" s="218"/>
      <c r="AOP2160" s="218"/>
      <c r="AOQ2160" s="218"/>
      <c r="AOR2160" s="218"/>
      <c r="AOS2160" s="218"/>
      <c r="AOT2160" s="218"/>
      <c r="AOU2160" s="218"/>
      <c r="AOV2160" s="218"/>
      <c r="AOW2160" s="218"/>
      <c r="AOX2160" s="218"/>
      <c r="AOY2160" s="218"/>
      <c r="AOZ2160" s="218"/>
      <c r="APA2160" s="218"/>
      <c r="APB2160" s="218"/>
      <c r="APC2160" s="218"/>
      <c r="APD2160" s="218"/>
      <c r="APE2160" s="218"/>
      <c r="APF2160" s="218"/>
      <c r="APG2160" s="218"/>
      <c r="APH2160" s="218"/>
      <c r="API2160" s="218"/>
      <c r="APJ2160" s="218"/>
      <c r="APK2160" s="218"/>
      <c r="APL2160" s="218"/>
      <c r="APM2160" s="218"/>
      <c r="APN2160" s="218"/>
      <c r="APO2160" s="218"/>
      <c r="APP2160" s="218"/>
      <c r="APQ2160" s="218"/>
      <c r="APR2160" s="218"/>
      <c r="APS2160" s="218"/>
      <c r="APT2160" s="218"/>
      <c r="APU2160" s="218"/>
      <c r="APV2160" s="218"/>
      <c r="APW2160" s="218"/>
      <c r="APX2160" s="218"/>
      <c r="APY2160" s="218"/>
      <c r="APZ2160" s="218"/>
      <c r="AQA2160" s="218"/>
      <c r="AQB2160" s="218"/>
      <c r="AQC2160" s="218"/>
      <c r="AQD2160" s="218"/>
      <c r="AQE2160" s="218"/>
      <c r="AQF2160" s="218"/>
      <c r="AQG2160" s="218"/>
      <c r="AQH2160" s="218"/>
      <c r="AQI2160" s="218"/>
      <c r="AQJ2160" s="218"/>
      <c r="AQK2160" s="218"/>
      <c r="AQL2160" s="218"/>
      <c r="AQM2160" s="218"/>
      <c r="AQN2160" s="218"/>
      <c r="AQO2160" s="218"/>
      <c r="AQP2160" s="218"/>
      <c r="AQQ2160" s="218"/>
      <c r="AQR2160" s="218"/>
      <c r="AQS2160" s="218"/>
      <c r="AQT2160" s="218"/>
      <c r="AQU2160" s="218"/>
      <c r="AQV2160" s="218"/>
      <c r="AQW2160" s="218"/>
      <c r="AQX2160" s="218"/>
      <c r="AQY2160" s="218"/>
      <c r="AQZ2160" s="218"/>
      <c r="ARA2160" s="218"/>
      <c r="ARB2160" s="218"/>
      <c r="ARC2160" s="218"/>
      <c r="ARD2160" s="218"/>
      <c r="ARE2160" s="218"/>
      <c r="ARF2160" s="218"/>
      <c r="ARG2160" s="218"/>
      <c r="ARH2160" s="218"/>
      <c r="ARI2160" s="218"/>
      <c r="ARJ2160" s="218"/>
      <c r="ARK2160" s="218"/>
      <c r="ARL2160" s="218"/>
      <c r="ARM2160" s="218"/>
      <c r="ARN2160" s="218"/>
      <c r="ARO2160" s="218"/>
      <c r="ARP2160" s="218"/>
      <c r="ARQ2160" s="218"/>
      <c r="ARR2160" s="218"/>
      <c r="ARS2160" s="218"/>
      <c r="ART2160" s="218"/>
      <c r="ARU2160" s="218"/>
      <c r="ARV2160" s="218"/>
      <c r="ARW2160" s="218"/>
      <c r="ARX2160" s="218"/>
      <c r="ARY2160" s="218"/>
      <c r="ARZ2160" s="218"/>
      <c r="ASA2160" s="218"/>
      <c r="ASB2160" s="218"/>
      <c r="ASC2160" s="218"/>
      <c r="ASD2160" s="218"/>
      <c r="ASE2160" s="218"/>
      <c r="ASF2160" s="218"/>
      <c r="ASG2160" s="218"/>
      <c r="ASH2160" s="218"/>
      <c r="ASI2160" s="218"/>
      <c r="ASJ2160" s="218"/>
      <c r="ASK2160" s="218"/>
      <c r="ASL2160" s="218"/>
      <c r="ASM2160" s="218"/>
      <c r="ASN2160" s="218"/>
      <c r="ASO2160" s="218"/>
      <c r="ASP2160" s="218"/>
      <c r="ASQ2160" s="218"/>
      <c r="ASR2160" s="218"/>
      <c r="ASS2160" s="218"/>
      <c r="AST2160" s="218"/>
      <c r="ASU2160" s="218"/>
      <c r="ASV2160" s="218"/>
      <c r="ASW2160" s="218"/>
      <c r="ASX2160" s="218"/>
      <c r="ASY2160" s="218"/>
      <c r="ASZ2160" s="218"/>
      <c r="ATA2160" s="218"/>
      <c r="ATB2160" s="218"/>
      <c r="ATC2160" s="218"/>
      <c r="ATD2160" s="218"/>
      <c r="ATE2160" s="218"/>
      <c r="ATF2160" s="218"/>
      <c r="ATG2160" s="218"/>
      <c r="ATH2160" s="218"/>
      <c r="ATI2160" s="218"/>
      <c r="ATJ2160" s="218"/>
      <c r="ATK2160" s="218"/>
      <c r="ATL2160" s="218"/>
      <c r="ATM2160" s="218"/>
      <c r="ATN2160" s="218"/>
      <c r="ATO2160" s="218"/>
      <c r="ATP2160" s="218"/>
      <c r="ATQ2160" s="218"/>
      <c r="ATR2160" s="218"/>
      <c r="ATS2160" s="218"/>
      <c r="ATT2160" s="218"/>
      <c r="ATU2160" s="218"/>
      <c r="ATV2160" s="218"/>
      <c r="ATW2160" s="218"/>
      <c r="ATX2160" s="218"/>
      <c r="ATY2160" s="218"/>
      <c r="ATZ2160" s="218"/>
      <c r="AUA2160" s="218"/>
      <c r="AUB2160" s="218"/>
      <c r="AUC2160" s="218"/>
      <c r="AUD2160" s="218"/>
      <c r="AUE2160" s="218"/>
      <c r="AUF2160" s="218"/>
      <c r="AUG2160" s="218"/>
      <c r="AUH2160" s="218"/>
      <c r="AUI2160" s="218"/>
      <c r="AUJ2160" s="218"/>
      <c r="AUK2160" s="218"/>
      <c r="AUL2160" s="218"/>
      <c r="AUM2160" s="218"/>
      <c r="AUN2160" s="218"/>
      <c r="AUO2160" s="218"/>
      <c r="AUP2160" s="218"/>
      <c r="AUQ2160" s="218"/>
      <c r="AUR2160" s="218"/>
      <c r="AUS2160" s="218"/>
      <c r="AUT2160" s="218"/>
      <c r="AUU2160" s="218"/>
      <c r="AUV2160" s="218"/>
      <c r="AUW2160" s="218"/>
      <c r="AUX2160" s="218"/>
      <c r="AUY2160" s="218"/>
      <c r="AUZ2160" s="218"/>
      <c r="AVA2160" s="218"/>
      <c r="AVB2160" s="218"/>
      <c r="AVC2160" s="218"/>
      <c r="AVD2160" s="218"/>
      <c r="AVE2160" s="218"/>
      <c r="AVF2160" s="218"/>
      <c r="AVG2160" s="218"/>
      <c r="AVH2160" s="218"/>
      <c r="AVI2160" s="218"/>
      <c r="AVJ2160" s="218"/>
      <c r="AVK2160" s="218"/>
      <c r="AVL2160" s="218"/>
      <c r="AVM2160" s="218"/>
      <c r="AVN2160" s="218"/>
      <c r="AVO2160" s="218"/>
      <c r="AVP2160" s="218"/>
      <c r="AVQ2160" s="218"/>
      <c r="AVR2160" s="218"/>
      <c r="AVS2160" s="218"/>
      <c r="AVT2160" s="218"/>
      <c r="AVU2160" s="218"/>
      <c r="AVV2160" s="218"/>
      <c r="AVW2160" s="218"/>
      <c r="AVX2160" s="218"/>
      <c r="AVY2160" s="218"/>
      <c r="AVZ2160" s="218"/>
      <c r="AWA2160" s="218"/>
      <c r="AWB2160" s="218"/>
      <c r="AWC2160" s="218"/>
      <c r="AWD2160" s="218"/>
      <c r="AWE2160" s="218"/>
      <c r="AWF2160" s="218"/>
      <c r="AWG2160" s="218"/>
      <c r="AWH2160" s="218"/>
      <c r="AWI2160" s="218"/>
      <c r="AWJ2160" s="218"/>
      <c r="AWK2160" s="218"/>
      <c r="AWL2160" s="218"/>
      <c r="AWM2160" s="218"/>
      <c r="AWN2160" s="218"/>
      <c r="AWO2160" s="218"/>
      <c r="AWP2160" s="218"/>
      <c r="AWQ2160" s="218"/>
      <c r="AWR2160" s="218"/>
      <c r="AWS2160" s="218"/>
      <c r="AWT2160" s="218"/>
      <c r="AWU2160" s="218"/>
      <c r="AWV2160" s="218"/>
      <c r="AWW2160" s="218"/>
      <c r="AWX2160" s="218"/>
      <c r="AWY2160" s="218"/>
      <c r="AWZ2160" s="218"/>
      <c r="AXA2160" s="218"/>
      <c r="AXB2160" s="218"/>
      <c r="AXC2160" s="218"/>
      <c r="AXD2160" s="218"/>
      <c r="AXE2160" s="218"/>
      <c r="AXF2160" s="218"/>
      <c r="AXG2160" s="218"/>
      <c r="AXH2160" s="218"/>
      <c r="AXI2160" s="218"/>
      <c r="AXJ2160" s="218"/>
      <c r="AXK2160" s="218"/>
      <c r="AXL2160" s="218"/>
      <c r="AXM2160" s="218"/>
      <c r="AXN2160" s="218"/>
      <c r="AXO2160" s="218"/>
      <c r="AXP2160" s="218"/>
      <c r="AXQ2160" s="218"/>
      <c r="AXR2160" s="218"/>
      <c r="AXS2160" s="218"/>
      <c r="AXT2160" s="218"/>
      <c r="AXU2160" s="218"/>
      <c r="AXV2160" s="218"/>
      <c r="AXW2160" s="218"/>
      <c r="AXX2160" s="218"/>
      <c r="AXY2160" s="218"/>
      <c r="AXZ2160" s="218"/>
      <c r="AYA2160" s="218"/>
      <c r="AYB2160" s="218"/>
      <c r="AYC2160" s="218"/>
      <c r="AYD2160" s="218"/>
      <c r="AYE2160" s="218"/>
      <c r="AYF2160" s="218"/>
      <c r="AYG2160" s="218"/>
      <c r="AYH2160" s="218"/>
      <c r="AYI2160" s="218"/>
      <c r="AYJ2160" s="218"/>
      <c r="AYK2160" s="218"/>
      <c r="AYL2160" s="218"/>
      <c r="AYM2160" s="218"/>
      <c r="AYN2160" s="218"/>
      <c r="AYO2160" s="218"/>
      <c r="AYP2160" s="218"/>
      <c r="AYQ2160" s="218"/>
      <c r="AYR2160" s="218"/>
      <c r="AYS2160" s="218"/>
      <c r="AYT2160" s="218"/>
      <c r="AYU2160" s="218"/>
      <c r="AYV2160" s="218"/>
      <c r="AYW2160" s="218"/>
      <c r="AYX2160" s="218"/>
      <c r="AYY2160" s="218"/>
      <c r="AYZ2160" s="218"/>
      <c r="AZA2160" s="218"/>
      <c r="AZB2160" s="218"/>
      <c r="AZC2160" s="218"/>
      <c r="AZD2160" s="218"/>
      <c r="AZE2160" s="218"/>
      <c r="AZF2160" s="218"/>
      <c r="AZG2160" s="218"/>
      <c r="AZH2160" s="218"/>
      <c r="AZI2160" s="218"/>
      <c r="AZJ2160" s="218"/>
      <c r="AZK2160" s="218"/>
      <c r="AZL2160" s="218"/>
      <c r="AZM2160" s="218"/>
      <c r="AZN2160" s="218"/>
      <c r="AZO2160" s="218"/>
      <c r="AZP2160" s="218"/>
      <c r="AZQ2160" s="218"/>
      <c r="AZR2160" s="218"/>
      <c r="AZS2160" s="218"/>
      <c r="AZT2160" s="218"/>
      <c r="AZU2160" s="218"/>
      <c r="AZV2160" s="218"/>
      <c r="AZW2160" s="218"/>
      <c r="AZX2160" s="218"/>
      <c r="AZY2160" s="218"/>
      <c r="AZZ2160" s="218"/>
      <c r="BAA2160" s="218"/>
      <c r="BAB2160" s="218"/>
      <c r="BAC2160" s="218"/>
      <c r="BAD2160" s="218"/>
      <c r="BAE2160" s="218"/>
      <c r="BAF2160" s="218"/>
      <c r="BAG2160" s="218"/>
      <c r="BAH2160" s="218"/>
      <c r="BAI2160" s="218"/>
      <c r="BAJ2160" s="218"/>
      <c r="BAK2160" s="218"/>
      <c r="BAL2160" s="218"/>
      <c r="BAM2160" s="218"/>
      <c r="BAN2160" s="218"/>
      <c r="BAO2160" s="218"/>
      <c r="BAP2160" s="218"/>
      <c r="BAQ2160" s="218"/>
      <c r="BAR2160" s="218"/>
      <c r="BAS2160" s="218"/>
      <c r="BAT2160" s="218"/>
      <c r="BAU2160" s="218"/>
      <c r="BAV2160" s="218"/>
      <c r="BAW2160" s="218"/>
      <c r="BAX2160" s="218"/>
      <c r="BAY2160" s="218"/>
      <c r="BAZ2160" s="218"/>
      <c r="BBA2160" s="218"/>
      <c r="BBB2160" s="218"/>
      <c r="BBC2160" s="218"/>
      <c r="BBD2160" s="218"/>
      <c r="BBE2160" s="218"/>
      <c r="BBF2160" s="218"/>
      <c r="BBG2160" s="218"/>
      <c r="BBH2160" s="218"/>
      <c r="BBI2160" s="218"/>
      <c r="BBJ2160" s="218"/>
      <c r="BBK2160" s="218"/>
      <c r="BBL2160" s="218"/>
      <c r="BBM2160" s="218"/>
      <c r="BBN2160" s="218"/>
      <c r="BBO2160" s="218"/>
      <c r="BBP2160" s="218"/>
      <c r="BBQ2160" s="218"/>
      <c r="BBR2160" s="218"/>
      <c r="BBS2160" s="218"/>
      <c r="BBT2160" s="218"/>
      <c r="BBU2160" s="218"/>
      <c r="BBV2160" s="218"/>
      <c r="BBW2160" s="218"/>
      <c r="BBX2160" s="218"/>
      <c r="BBY2160" s="218"/>
      <c r="BBZ2160" s="218"/>
      <c r="BCA2160" s="218"/>
      <c r="BCB2160" s="218"/>
      <c r="BCC2160" s="218"/>
      <c r="BCD2160" s="218"/>
      <c r="BCE2160" s="218"/>
      <c r="BCF2160" s="218"/>
      <c r="BCG2160" s="218"/>
      <c r="BCH2160" s="218"/>
      <c r="BCI2160" s="218"/>
      <c r="BCJ2160" s="218"/>
      <c r="BCK2160" s="218"/>
      <c r="BCL2160" s="218"/>
      <c r="BCM2160" s="218"/>
      <c r="BCN2160" s="218"/>
      <c r="BCO2160" s="218"/>
      <c r="BCP2160" s="218"/>
      <c r="BCQ2160" s="218"/>
      <c r="BCR2160" s="218"/>
      <c r="BCS2160" s="218"/>
      <c r="BCT2160" s="218"/>
      <c r="BCU2160" s="218"/>
      <c r="BCV2160" s="218"/>
      <c r="BCW2160" s="218"/>
      <c r="BCX2160" s="218"/>
      <c r="BCY2160" s="218"/>
      <c r="BCZ2160" s="218"/>
      <c r="BDA2160" s="218"/>
      <c r="BDB2160" s="218"/>
      <c r="BDC2160" s="218"/>
      <c r="BDD2160" s="218"/>
      <c r="BDE2160" s="218"/>
      <c r="BDF2160" s="218"/>
      <c r="BDG2160" s="218"/>
      <c r="BDH2160" s="218"/>
      <c r="BDI2160" s="218"/>
      <c r="BDJ2160" s="218"/>
      <c r="BDK2160" s="218"/>
      <c r="BDL2160" s="218"/>
      <c r="BDM2160" s="218"/>
      <c r="BDN2160" s="218"/>
      <c r="BDO2160" s="218"/>
      <c r="BDP2160" s="218"/>
      <c r="BDQ2160" s="218"/>
      <c r="BDR2160" s="218"/>
      <c r="BDS2160" s="218"/>
      <c r="BDT2160" s="218"/>
      <c r="BDU2160" s="218"/>
      <c r="BDV2160" s="218"/>
      <c r="BDW2160" s="218"/>
      <c r="BDX2160" s="218"/>
      <c r="BDY2160" s="218"/>
      <c r="BDZ2160" s="218"/>
      <c r="BEA2160" s="218"/>
      <c r="BEB2160" s="218"/>
      <c r="BEC2160" s="218"/>
      <c r="BED2160" s="218"/>
      <c r="BEE2160" s="218"/>
      <c r="BEF2160" s="218"/>
      <c r="BEG2160" s="218"/>
      <c r="BEH2160" s="218"/>
      <c r="BEI2160" s="218"/>
      <c r="BEJ2160" s="218"/>
      <c r="BEK2160" s="218"/>
      <c r="BEL2160" s="218"/>
      <c r="BEM2160" s="218"/>
      <c r="BEN2160" s="218"/>
      <c r="BEO2160" s="218"/>
      <c r="BEP2160" s="218"/>
      <c r="BEQ2160" s="218"/>
      <c r="BER2160" s="218"/>
      <c r="BES2160" s="218"/>
      <c r="BET2160" s="218"/>
      <c r="BEU2160" s="218"/>
      <c r="BEV2160" s="218"/>
      <c r="BEW2160" s="218"/>
      <c r="BEX2160" s="218"/>
      <c r="BEY2160" s="218"/>
      <c r="BEZ2160" s="218"/>
      <c r="BFA2160" s="218"/>
      <c r="BFB2160" s="218"/>
      <c r="BFC2160" s="218"/>
      <c r="BFD2160" s="218"/>
      <c r="BFE2160" s="218"/>
      <c r="BFF2160" s="218"/>
      <c r="BFG2160" s="218"/>
      <c r="BFH2160" s="218"/>
      <c r="BFI2160" s="218"/>
      <c r="BFJ2160" s="218"/>
      <c r="BFK2160" s="218"/>
      <c r="BFL2160" s="218"/>
      <c r="BFM2160" s="218"/>
      <c r="BFN2160" s="218"/>
      <c r="BFO2160" s="218"/>
      <c r="BFP2160" s="218"/>
      <c r="BFQ2160" s="218"/>
      <c r="BFR2160" s="218"/>
      <c r="BFS2160" s="218"/>
      <c r="BFT2160" s="218"/>
      <c r="BFU2160" s="218"/>
      <c r="BFV2160" s="218"/>
      <c r="BFW2160" s="218"/>
      <c r="BFX2160" s="218"/>
      <c r="BFY2160" s="218"/>
      <c r="BFZ2160" s="218"/>
      <c r="BGA2160" s="218"/>
      <c r="BGB2160" s="218"/>
      <c r="BGC2160" s="218"/>
      <c r="BGD2160" s="218"/>
      <c r="BGE2160" s="218"/>
      <c r="BGF2160" s="218"/>
      <c r="BGG2160" s="218"/>
      <c r="BGH2160" s="218"/>
      <c r="BGI2160" s="218"/>
      <c r="BGJ2160" s="218"/>
      <c r="BGK2160" s="218"/>
      <c r="BGL2160" s="218"/>
      <c r="BGM2160" s="218"/>
      <c r="BGN2160" s="218"/>
      <c r="BGO2160" s="218"/>
      <c r="BGP2160" s="218"/>
      <c r="BGQ2160" s="218"/>
      <c r="BGR2160" s="218"/>
      <c r="BGS2160" s="218"/>
      <c r="BGT2160" s="218"/>
      <c r="BGU2160" s="218"/>
      <c r="BGV2160" s="218"/>
      <c r="BGW2160" s="218"/>
      <c r="BGX2160" s="218"/>
      <c r="BGY2160" s="218"/>
      <c r="BGZ2160" s="218"/>
      <c r="BHA2160" s="218"/>
      <c r="BHB2160" s="218"/>
      <c r="BHC2160" s="218"/>
      <c r="BHD2160" s="218"/>
      <c r="BHE2160" s="218"/>
      <c r="BHF2160" s="218"/>
      <c r="BHG2160" s="218"/>
      <c r="BHH2160" s="218"/>
      <c r="BHI2160" s="218"/>
      <c r="BHJ2160" s="218"/>
      <c r="BHK2160" s="218"/>
      <c r="BHL2160" s="218"/>
      <c r="BHM2160" s="218"/>
      <c r="BHN2160" s="218"/>
      <c r="BHO2160" s="218"/>
      <c r="BHP2160" s="218"/>
      <c r="BHQ2160" s="218"/>
      <c r="BHR2160" s="218"/>
      <c r="BHS2160" s="218"/>
      <c r="BHT2160" s="218"/>
      <c r="BHU2160" s="218"/>
      <c r="BHV2160" s="218"/>
      <c r="BHW2160" s="218"/>
      <c r="BHX2160" s="218"/>
      <c r="BHY2160" s="218"/>
      <c r="BHZ2160" s="218"/>
      <c r="BIA2160" s="218"/>
      <c r="BIB2160" s="218"/>
      <c r="BIC2160" s="218"/>
      <c r="BID2160" s="218"/>
      <c r="BIE2160" s="218"/>
      <c r="BIF2160" s="218"/>
      <c r="BIG2160" s="218"/>
      <c r="BIH2160" s="218"/>
      <c r="BII2160" s="218"/>
      <c r="BIJ2160" s="218"/>
      <c r="BIK2160" s="218"/>
      <c r="BIL2160" s="218"/>
      <c r="BIM2160" s="218"/>
      <c r="BIN2160" s="218"/>
      <c r="BIO2160" s="218"/>
      <c r="BIP2160" s="218"/>
      <c r="BIQ2160" s="218"/>
      <c r="BIR2160" s="218"/>
      <c r="BIS2160" s="218"/>
      <c r="BIT2160" s="218"/>
      <c r="BIU2160" s="218"/>
      <c r="BIV2160" s="218"/>
      <c r="BIW2160" s="218"/>
      <c r="BIX2160" s="218"/>
      <c r="BIY2160" s="218"/>
      <c r="BIZ2160" s="218"/>
      <c r="BJA2160" s="218"/>
      <c r="BJB2160" s="218"/>
      <c r="BJC2160" s="218"/>
      <c r="BJD2160" s="218"/>
      <c r="BJE2160" s="218"/>
      <c r="BJF2160" s="218"/>
      <c r="BJG2160" s="218"/>
      <c r="BJH2160" s="218"/>
      <c r="BJI2160" s="218"/>
      <c r="BJJ2160" s="218"/>
      <c r="BJK2160" s="218"/>
      <c r="BJL2160" s="218"/>
      <c r="BJM2160" s="218"/>
      <c r="BJN2160" s="218"/>
      <c r="BJO2160" s="218"/>
      <c r="BJP2160" s="218"/>
      <c r="BJQ2160" s="218"/>
      <c r="BJR2160" s="218"/>
      <c r="BJS2160" s="218"/>
      <c r="BJT2160" s="218"/>
      <c r="BJU2160" s="218"/>
      <c r="BJV2160" s="218"/>
      <c r="BJW2160" s="218"/>
      <c r="BJX2160" s="218"/>
      <c r="BJY2160" s="218"/>
      <c r="BJZ2160" s="218"/>
      <c r="BKA2160" s="218"/>
      <c r="BKB2160" s="218"/>
      <c r="BKC2160" s="218"/>
      <c r="BKD2160" s="218"/>
      <c r="BKE2160" s="218"/>
      <c r="BKF2160" s="218"/>
      <c r="BKG2160" s="218"/>
      <c r="BKH2160" s="218"/>
      <c r="BKI2160" s="218"/>
      <c r="BKJ2160" s="218"/>
      <c r="BKK2160" s="218"/>
      <c r="BKL2160" s="218"/>
      <c r="BKM2160" s="218"/>
      <c r="BKN2160" s="218"/>
      <c r="BKO2160" s="218"/>
      <c r="BKP2160" s="218"/>
      <c r="BKQ2160" s="218"/>
      <c r="BKR2160" s="218"/>
      <c r="BKS2160" s="218"/>
      <c r="BKT2160" s="218"/>
      <c r="BKU2160" s="218"/>
      <c r="BKV2160" s="218"/>
      <c r="BKW2160" s="218"/>
      <c r="BKX2160" s="218"/>
      <c r="BKY2160" s="218"/>
      <c r="BKZ2160" s="218"/>
      <c r="BLA2160" s="218"/>
      <c r="BLB2160" s="218"/>
      <c r="BLC2160" s="218"/>
      <c r="BLD2160" s="218"/>
      <c r="BLE2160" s="218"/>
      <c r="BLF2160" s="218"/>
      <c r="BLG2160" s="218"/>
      <c r="BLH2160" s="218"/>
      <c r="BLI2160" s="218"/>
      <c r="BLJ2160" s="218"/>
      <c r="BLK2160" s="218"/>
      <c r="BLL2160" s="218"/>
      <c r="BLM2160" s="218"/>
      <c r="BLN2160" s="218"/>
      <c r="BLO2160" s="218"/>
      <c r="BLP2160" s="218"/>
      <c r="BLQ2160" s="218"/>
      <c r="BLR2160" s="218"/>
      <c r="BLS2160" s="218"/>
      <c r="BLT2160" s="218"/>
      <c r="BLU2160" s="218"/>
      <c r="BLV2160" s="218"/>
      <c r="BLW2160" s="218"/>
      <c r="BLX2160" s="218"/>
      <c r="BLY2160" s="218"/>
      <c r="BLZ2160" s="218"/>
      <c r="BMA2160" s="218"/>
      <c r="BMB2160" s="218"/>
      <c r="BMC2160" s="218"/>
      <c r="BMD2160" s="218"/>
      <c r="BME2160" s="218"/>
      <c r="BMF2160" s="218"/>
      <c r="BMG2160" s="218"/>
      <c r="BMH2160" s="218"/>
      <c r="BMI2160" s="218"/>
      <c r="BMJ2160" s="218"/>
      <c r="BMK2160" s="218"/>
      <c r="BML2160" s="218"/>
      <c r="BMM2160" s="218"/>
      <c r="BMN2160" s="218"/>
      <c r="BMO2160" s="218"/>
      <c r="BMP2160" s="218"/>
      <c r="BMQ2160" s="218"/>
      <c r="BMR2160" s="218"/>
      <c r="BMS2160" s="218"/>
      <c r="BMT2160" s="218"/>
      <c r="BMU2160" s="218"/>
      <c r="BMV2160" s="218"/>
      <c r="BMW2160" s="218"/>
      <c r="BMX2160" s="218"/>
      <c r="BMY2160" s="218"/>
      <c r="BMZ2160" s="218"/>
      <c r="BNA2160" s="218"/>
      <c r="BNB2160" s="218"/>
      <c r="BNC2160" s="218"/>
      <c r="BND2160" s="218"/>
      <c r="BNE2160" s="218"/>
      <c r="BNF2160" s="218"/>
      <c r="BNG2160" s="218"/>
      <c r="BNH2160" s="218"/>
      <c r="BNI2160" s="218"/>
      <c r="BNJ2160" s="218"/>
      <c r="BNK2160" s="218"/>
      <c r="BNL2160" s="218"/>
      <c r="BNM2160" s="218"/>
      <c r="BNN2160" s="218"/>
      <c r="BNO2160" s="218"/>
      <c r="BNP2160" s="218"/>
      <c r="BNQ2160" s="218"/>
      <c r="BNR2160" s="218"/>
      <c r="BNS2160" s="218"/>
      <c r="BNT2160" s="218"/>
      <c r="BNU2160" s="218"/>
      <c r="BNV2160" s="218"/>
      <c r="BNW2160" s="218"/>
      <c r="BNX2160" s="218"/>
      <c r="BNY2160" s="218"/>
      <c r="BNZ2160" s="218"/>
      <c r="BOA2160" s="218"/>
      <c r="BOB2160" s="218"/>
      <c r="BOC2160" s="218"/>
      <c r="BOD2160" s="218"/>
      <c r="BOE2160" s="218"/>
      <c r="BOF2160" s="218"/>
      <c r="BOG2160" s="218"/>
      <c r="BOH2160" s="218"/>
      <c r="BOI2160" s="218"/>
      <c r="BOJ2160" s="218"/>
      <c r="BOK2160" s="218"/>
      <c r="BOL2160" s="218"/>
      <c r="BOM2160" s="218"/>
      <c r="BON2160" s="218"/>
      <c r="BOO2160" s="218"/>
      <c r="BOP2160" s="218"/>
      <c r="BOQ2160" s="218"/>
      <c r="BOR2160" s="218"/>
      <c r="BOS2160" s="218"/>
      <c r="BOT2160" s="218"/>
      <c r="BOU2160" s="218"/>
      <c r="BOV2160" s="218"/>
      <c r="BOW2160" s="218"/>
      <c r="BOX2160" s="218"/>
      <c r="BOY2160" s="218"/>
      <c r="BOZ2160" s="218"/>
      <c r="BPA2160" s="218"/>
      <c r="BPB2160" s="218"/>
      <c r="BPC2160" s="218"/>
      <c r="BPD2160" s="218"/>
      <c r="BPE2160" s="218"/>
      <c r="BPF2160" s="218"/>
      <c r="BPG2160" s="218"/>
      <c r="BPH2160" s="218"/>
      <c r="BPI2160" s="218"/>
      <c r="BPJ2160" s="218"/>
      <c r="BPK2160" s="218"/>
      <c r="BPL2160" s="218"/>
      <c r="BPM2160" s="218"/>
      <c r="BPN2160" s="218"/>
      <c r="BPO2160" s="218"/>
      <c r="BPP2160" s="218"/>
      <c r="BPQ2160" s="218"/>
      <c r="BPR2160" s="218"/>
      <c r="BPS2160" s="218"/>
      <c r="BPT2160" s="218"/>
      <c r="BPU2160" s="218"/>
      <c r="BPV2160" s="218"/>
      <c r="BPW2160" s="218"/>
      <c r="BPX2160" s="218"/>
      <c r="BPY2160" s="218"/>
      <c r="BPZ2160" s="218"/>
      <c r="BQA2160" s="218"/>
      <c r="BQB2160" s="218"/>
      <c r="BQC2160" s="218"/>
      <c r="BQD2160" s="218"/>
      <c r="BQE2160" s="218"/>
      <c r="BQF2160" s="218"/>
      <c r="BQG2160" s="218"/>
      <c r="BQH2160" s="218"/>
      <c r="BQI2160" s="218"/>
      <c r="BQJ2160" s="218"/>
      <c r="BQK2160" s="218"/>
      <c r="BQL2160" s="218"/>
      <c r="BQM2160" s="218"/>
      <c r="BQN2160" s="218"/>
      <c r="BQO2160" s="218"/>
      <c r="BQP2160" s="218"/>
      <c r="BQQ2160" s="218"/>
      <c r="BQR2160" s="218"/>
      <c r="BQS2160" s="218"/>
      <c r="BQT2160" s="218"/>
      <c r="BQU2160" s="218"/>
      <c r="BQV2160" s="218"/>
      <c r="BQW2160" s="218"/>
      <c r="BQX2160" s="218"/>
      <c r="BQY2160" s="218"/>
      <c r="BQZ2160" s="218"/>
      <c r="BRA2160" s="218"/>
      <c r="BRB2160" s="218"/>
      <c r="BRC2160" s="218"/>
      <c r="BRD2160" s="218"/>
      <c r="BRE2160" s="218"/>
      <c r="BRF2160" s="218"/>
      <c r="BRG2160" s="218"/>
      <c r="BRH2160" s="218"/>
      <c r="BRI2160" s="218"/>
      <c r="BRJ2160" s="218"/>
      <c r="BRK2160" s="218"/>
      <c r="BRL2160" s="218"/>
      <c r="BRM2160" s="218"/>
      <c r="BRN2160" s="218"/>
      <c r="BRO2160" s="218"/>
      <c r="BRP2160" s="218"/>
      <c r="BRQ2160" s="218"/>
      <c r="BRR2160" s="218"/>
      <c r="BRS2160" s="218"/>
      <c r="BRT2160" s="218"/>
      <c r="BRU2160" s="218"/>
      <c r="BRV2160" s="218"/>
      <c r="BRW2160" s="218"/>
      <c r="BRX2160" s="218"/>
      <c r="BRY2160" s="218"/>
      <c r="BRZ2160" s="218"/>
      <c r="BSA2160" s="218"/>
      <c r="BSB2160" s="218"/>
      <c r="BSC2160" s="218"/>
      <c r="BSD2160" s="218"/>
      <c r="BSE2160" s="218"/>
      <c r="BSF2160" s="218"/>
      <c r="BSG2160" s="218"/>
      <c r="BSH2160" s="218"/>
      <c r="BSI2160" s="218"/>
      <c r="BSJ2160" s="218"/>
      <c r="BSK2160" s="218"/>
      <c r="BSL2160" s="218"/>
      <c r="BSM2160" s="218"/>
      <c r="BSN2160" s="218"/>
      <c r="BSO2160" s="218"/>
      <c r="BSP2160" s="218"/>
      <c r="BSQ2160" s="218"/>
      <c r="BSR2160" s="218"/>
      <c r="BSS2160" s="218"/>
      <c r="BST2160" s="218"/>
      <c r="BSU2160" s="218"/>
      <c r="BSV2160" s="218"/>
      <c r="BSW2160" s="218"/>
      <c r="BSX2160" s="218"/>
      <c r="BSY2160" s="218"/>
      <c r="BSZ2160" s="218"/>
      <c r="BTA2160" s="218"/>
      <c r="BTB2160" s="218"/>
      <c r="BTC2160" s="218"/>
      <c r="BTD2160" s="218"/>
      <c r="BTE2160" s="218"/>
      <c r="BTF2160" s="218"/>
      <c r="BTG2160" s="218"/>
      <c r="BTH2160" s="218"/>
      <c r="BTI2160" s="218"/>
      <c r="BTJ2160" s="218"/>
      <c r="BTK2160" s="218"/>
      <c r="BTL2160" s="218"/>
      <c r="BTM2160" s="218"/>
      <c r="BTN2160" s="218"/>
      <c r="BTO2160" s="218"/>
      <c r="BTP2160" s="218"/>
      <c r="BTQ2160" s="218"/>
      <c r="BTR2160" s="218"/>
      <c r="BTS2160" s="218"/>
      <c r="BTT2160" s="218"/>
      <c r="BTU2160" s="218"/>
      <c r="BTV2160" s="218"/>
      <c r="BTW2160" s="218"/>
      <c r="BTX2160" s="218"/>
      <c r="BTY2160" s="218"/>
      <c r="BTZ2160" s="218"/>
      <c r="BUA2160" s="218"/>
      <c r="BUB2160" s="218"/>
      <c r="BUC2160" s="218"/>
      <c r="BUD2160" s="218"/>
      <c r="BUE2160" s="218"/>
      <c r="BUF2160" s="218"/>
      <c r="BUG2160" s="218"/>
      <c r="BUH2160" s="218"/>
      <c r="BUI2160" s="218"/>
      <c r="BUJ2160" s="218"/>
      <c r="BUK2160" s="218"/>
      <c r="BUL2160" s="218"/>
      <c r="BUM2160" s="218"/>
      <c r="BUN2160" s="218"/>
      <c r="BUO2160" s="218"/>
      <c r="BUP2160" s="218"/>
      <c r="BUQ2160" s="218"/>
      <c r="BUR2160" s="218"/>
      <c r="BUS2160" s="218"/>
      <c r="BUT2160" s="218"/>
      <c r="BUU2160" s="218"/>
      <c r="BUV2160" s="218"/>
      <c r="BUW2160" s="218"/>
      <c r="BUX2160" s="218"/>
      <c r="BUY2160" s="218"/>
      <c r="BUZ2160" s="218"/>
      <c r="BVA2160" s="218"/>
      <c r="BVB2160" s="218"/>
      <c r="BVC2160" s="218"/>
      <c r="BVD2160" s="218"/>
      <c r="BVE2160" s="218"/>
      <c r="BVF2160" s="218"/>
      <c r="BVG2160" s="218"/>
      <c r="BVH2160" s="218"/>
      <c r="BVI2160" s="218"/>
      <c r="BVJ2160" s="218"/>
      <c r="BVK2160" s="218"/>
      <c r="BVL2160" s="218"/>
      <c r="BVM2160" s="218"/>
      <c r="BVN2160" s="218"/>
      <c r="BVO2160" s="218"/>
      <c r="BVP2160" s="218"/>
      <c r="BVQ2160" s="218"/>
      <c r="BVR2160" s="218"/>
      <c r="BVS2160" s="218"/>
      <c r="BVT2160" s="218"/>
      <c r="BVU2160" s="218"/>
      <c r="BVV2160" s="218"/>
      <c r="BVW2160" s="218"/>
      <c r="BVX2160" s="218"/>
      <c r="BVY2160" s="218"/>
      <c r="BVZ2160" s="218"/>
      <c r="BWA2160" s="218"/>
      <c r="BWB2160" s="218"/>
      <c r="BWC2160" s="218"/>
      <c r="BWD2160" s="218"/>
      <c r="BWE2160" s="218"/>
      <c r="BWF2160" s="218"/>
      <c r="BWG2160" s="218"/>
      <c r="BWH2160" s="218"/>
      <c r="BWI2160" s="218"/>
      <c r="BWJ2160" s="218"/>
      <c r="BWK2160" s="218"/>
      <c r="BWL2160" s="218"/>
      <c r="BWM2160" s="218"/>
      <c r="BWN2160" s="218"/>
      <c r="BWO2160" s="218"/>
      <c r="BWP2160" s="218"/>
      <c r="BWQ2160" s="218"/>
      <c r="BWR2160" s="218"/>
      <c r="BWS2160" s="218"/>
      <c r="BWT2160" s="218"/>
      <c r="BWU2160" s="218"/>
      <c r="BWV2160" s="218"/>
      <c r="BWW2160" s="218"/>
      <c r="BWX2160" s="218"/>
      <c r="BWY2160" s="218"/>
      <c r="BWZ2160" s="218"/>
      <c r="BXA2160" s="218"/>
      <c r="BXB2160" s="218"/>
      <c r="BXC2160" s="218"/>
      <c r="BXD2160" s="218"/>
      <c r="BXE2160" s="218"/>
      <c r="BXF2160" s="218"/>
      <c r="BXG2160" s="218"/>
      <c r="BXH2160" s="218"/>
      <c r="BXI2160" s="218"/>
      <c r="BXJ2160" s="218"/>
      <c r="BXK2160" s="218"/>
      <c r="BXL2160" s="218"/>
      <c r="BXM2160" s="218"/>
      <c r="BXN2160" s="218"/>
      <c r="BXO2160" s="218"/>
      <c r="BXP2160" s="218"/>
      <c r="BXQ2160" s="218"/>
      <c r="BXR2160" s="218"/>
      <c r="BXS2160" s="218"/>
      <c r="BXT2160" s="218"/>
      <c r="BXU2160" s="218"/>
      <c r="BXV2160" s="218"/>
      <c r="BXW2160" s="218"/>
      <c r="BXX2160" s="218"/>
      <c r="BXY2160" s="218"/>
      <c r="BXZ2160" s="218"/>
      <c r="BYA2160" s="218"/>
      <c r="BYB2160" s="218"/>
      <c r="BYC2160" s="218"/>
      <c r="BYD2160" s="218"/>
      <c r="BYE2160" s="218"/>
      <c r="BYF2160" s="218"/>
      <c r="BYG2160" s="218"/>
      <c r="BYH2160" s="218"/>
      <c r="BYI2160" s="218"/>
      <c r="BYJ2160" s="218"/>
      <c r="BYK2160" s="218"/>
      <c r="BYL2160" s="218"/>
      <c r="BYM2160" s="218"/>
      <c r="BYN2160" s="218"/>
      <c r="BYO2160" s="218"/>
      <c r="BYP2160" s="218"/>
      <c r="BYQ2160" s="218"/>
      <c r="BYR2160" s="218"/>
      <c r="BYS2160" s="218"/>
      <c r="BYT2160" s="218"/>
      <c r="BYU2160" s="218"/>
      <c r="BYV2160" s="218"/>
      <c r="BYW2160" s="218"/>
      <c r="BYX2160" s="218"/>
      <c r="BYY2160" s="218"/>
      <c r="BYZ2160" s="218"/>
      <c r="BZA2160" s="218"/>
      <c r="BZB2160" s="218"/>
      <c r="BZC2160" s="218"/>
      <c r="BZD2160" s="218"/>
      <c r="BZE2160" s="218"/>
      <c r="BZF2160" s="218"/>
      <c r="BZG2160" s="218"/>
      <c r="BZH2160" s="218"/>
      <c r="BZI2160" s="218"/>
      <c r="BZJ2160" s="218"/>
      <c r="BZK2160" s="218"/>
      <c r="BZL2160" s="218"/>
      <c r="BZM2160" s="218"/>
      <c r="BZN2160" s="218"/>
      <c r="BZO2160" s="218"/>
      <c r="BZP2160" s="218"/>
      <c r="BZQ2160" s="218"/>
      <c r="BZR2160" s="218"/>
      <c r="BZS2160" s="218"/>
      <c r="BZT2160" s="218"/>
      <c r="BZU2160" s="218"/>
      <c r="BZV2160" s="218"/>
      <c r="BZW2160" s="218"/>
      <c r="BZX2160" s="218"/>
      <c r="BZY2160" s="218"/>
      <c r="BZZ2160" s="218"/>
      <c r="CAA2160" s="218"/>
      <c r="CAB2160" s="218"/>
      <c r="CAC2160" s="218"/>
      <c r="CAD2160" s="218"/>
      <c r="CAE2160" s="218"/>
      <c r="CAF2160" s="218"/>
      <c r="CAG2160" s="218"/>
      <c r="CAH2160" s="218"/>
      <c r="CAI2160" s="218"/>
      <c r="CAJ2160" s="218"/>
      <c r="CAK2160" s="218"/>
      <c r="CAL2160" s="218"/>
      <c r="CAM2160" s="218"/>
      <c r="CAN2160" s="218"/>
      <c r="CAO2160" s="218"/>
      <c r="CAP2160" s="218"/>
      <c r="CAQ2160" s="218"/>
      <c r="CAR2160" s="218"/>
      <c r="CAS2160" s="218"/>
      <c r="CAT2160" s="218"/>
      <c r="CAU2160" s="218"/>
      <c r="CAV2160" s="218"/>
      <c r="CAW2160" s="218"/>
      <c r="CAX2160" s="218"/>
      <c r="CAY2160" s="218"/>
      <c r="CAZ2160" s="218"/>
      <c r="CBA2160" s="218"/>
      <c r="CBB2160" s="218"/>
      <c r="CBC2160" s="218"/>
      <c r="CBD2160" s="218"/>
      <c r="CBE2160" s="218"/>
      <c r="CBF2160" s="218"/>
      <c r="CBG2160" s="218"/>
      <c r="CBH2160" s="218"/>
      <c r="CBI2160" s="218"/>
      <c r="CBJ2160" s="218"/>
      <c r="CBK2160" s="218"/>
      <c r="CBL2160" s="218"/>
      <c r="CBM2160" s="218"/>
      <c r="CBN2160" s="218"/>
      <c r="CBO2160" s="218"/>
      <c r="CBP2160" s="218"/>
      <c r="CBQ2160" s="218"/>
      <c r="CBR2160" s="218"/>
      <c r="CBS2160" s="218"/>
      <c r="CBT2160" s="218"/>
      <c r="CBU2160" s="218"/>
      <c r="CBV2160" s="218"/>
      <c r="CBW2160" s="218"/>
      <c r="CBX2160" s="218"/>
      <c r="CBY2160" s="218"/>
      <c r="CBZ2160" s="218"/>
      <c r="CCA2160" s="218"/>
      <c r="CCB2160" s="218"/>
      <c r="CCC2160" s="218"/>
      <c r="CCD2160" s="218"/>
      <c r="CCE2160" s="218"/>
      <c r="CCF2160" s="218"/>
      <c r="CCG2160" s="218"/>
      <c r="CCH2160" s="218"/>
      <c r="CCI2160" s="218"/>
      <c r="CCJ2160" s="218"/>
      <c r="CCK2160" s="218"/>
      <c r="CCL2160" s="218"/>
      <c r="CCM2160" s="218"/>
      <c r="CCN2160" s="218"/>
      <c r="CCO2160" s="218"/>
      <c r="CCP2160" s="218"/>
      <c r="CCQ2160" s="218"/>
      <c r="CCR2160" s="218"/>
      <c r="CCS2160" s="218"/>
      <c r="CCT2160" s="218"/>
      <c r="CCU2160" s="218"/>
      <c r="CCV2160" s="218"/>
      <c r="CCW2160" s="218"/>
      <c r="CCX2160" s="218"/>
      <c r="CCY2160" s="218"/>
      <c r="CCZ2160" s="218"/>
      <c r="CDA2160" s="218"/>
      <c r="CDB2160" s="218"/>
      <c r="CDC2160" s="218"/>
      <c r="CDD2160" s="218"/>
      <c r="CDE2160" s="218"/>
      <c r="CDF2160" s="218"/>
      <c r="CDG2160" s="218"/>
      <c r="CDH2160" s="218"/>
      <c r="CDI2160" s="218"/>
      <c r="CDJ2160" s="218"/>
      <c r="CDK2160" s="218"/>
      <c r="CDL2160" s="218"/>
      <c r="CDM2160" s="218"/>
      <c r="CDN2160" s="218"/>
      <c r="CDO2160" s="218"/>
      <c r="CDP2160" s="218"/>
      <c r="CDQ2160" s="218"/>
      <c r="CDR2160" s="218"/>
      <c r="CDS2160" s="218"/>
      <c r="CDT2160" s="218"/>
      <c r="CDU2160" s="218"/>
      <c r="CDV2160" s="218"/>
      <c r="CDW2160" s="218"/>
      <c r="CDX2160" s="218"/>
      <c r="CDY2160" s="218"/>
      <c r="CDZ2160" s="218"/>
      <c r="CEA2160" s="218"/>
      <c r="CEB2160" s="218"/>
      <c r="CEC2160" s="218"/>
      <c r="CED2160" s="218"/>
      <c r="CEE2160" s="218"/>
      <c r="CEF2160" s="218"/>
      <c r="CEG2160" s="218"/>
      <c r="CEH2160" s="218"/>
      <c r="CEI2160" s="218"/>
      <c r="CEJ2160" s="218"/>
      <c r="CEK2160" s="218"/>
      <c r="CEL2160" s="218"/>
      <c r="CEM2160" s="218"/>
      <c r="CEN2160" s="218"/>
      <c r="CEO2160" s="218"/>
      <c r="CEP2160" s="218"/>
      <c r="CEQ2160" s="218"/>
      <c r="CER2160" s="218"/>
      <c r="CES2160" s="218"/>
      <c r="CET2160" s="218"/>
      <c r="CEU2160" s="218"/>
      <c r="CEV2160" s="218"/>
      <c r="CEW2160" s="218"/>
      <c r="CEX2160" s="218"/>
      <c r="CEY2160" s="218"/>
      <c r="CEZ2160" s="218"/>
      <c r="CFA2160" s="218"/>
      <c r="CFB2160" s="218"/>
      <c r="CFC2160" s="218"/>
      <c r="CFD2160" s="218"/>
      <c r="CFE2160" s="218"/>
      <c r="CFF2160" s="218"/>
      <c r="CFG2160" s="218"/>
      <c r="CFH2160" s="218"/>
      <c r="CFI2160" s="218"/>
      <c r="CFJ2160" s="218"/>
      <c r="CFK2160" s="218"/>
      <c r="CFL2160" s="218"/>
      <c r="CFM2160" s="218"/>
      <c r="CFN2160" s="218"/>
      <c r="CFO2160" s="218"/>
      <c r="CFP2160" s="218"/>
      <c r="CFQ2160" s="218"/>
      <c r="CFR2160" s="218"/>
      <c r="CFS2160" s="218"/>
      <c r="CFT2160" s="218"/>
      <c r="CFU2160" s="218"/>
      <c r="CFV2160" s="218"/>
      <c r="CFW2160" s="218"/>
      <c r="CFX2160" s="218"/>
      <c r="CFY2160" s="218"/>
      <c r="CFZ2160" s="218"/>
      <c r="CGA2160" s="218"/>
      <c r="CGB2160" s="218"/>
      <c r="CGC2160" s="218"/>
      <c r="CGD2160" s="218"/>
      <c r="CGE2160" s="218"/>
      <c r="CGF2160" s="218"/>
      <c r="CGG2160" s="218"/>
      <c r="CGH2160" s="218"/>
      <c r="CGI2160" s="218"/>
      <c r="CGJ2160" s="218"/>
      <c r="CGK2160" s="218"/>
      <c r="CGL2160" s="218"/>
      <c r="CGM2160" s="218"/>
      <c r="CGN2160" s="218"/>
      <c r="CGO2160" s="218"/>
      <c r="CGP2160" s="218"/>
      <c r="CGQ2160" s="218"/>
      <c r="CGR2160" s="218"/>
      <c r="CGS2160" s="218"/>
      <c r="CGT2160" s="218"/>
      <c r="CGU2160" s="218"/>
      <c r="CGV2160" s="218"/>
      <c r="CGW2160" s="218"/>
      <c r="CGX2160" s="218"/>
      <c r="CGY2160" s="218"/>
      <c r="CGZ2160" s="218"/>
      <c r="CHA2160" s="218"/>
      <c r="CHB2160" s="218"/>
      <c r="CHC2160" s="218"/>
      <c r="CHD2160" s="218"/>
      <c r="CHE2160" s="218"/>
      <c r="CHF2160" s="218"/>
      <c r="CHG2160" s="218"/>
      <c r="CHH2160" s="218"/>
      <c r="CHI2160" s="218"/>
      <c r="CHJ2160" s="218"/>
      <c r="CHK2160" s="218"/>
      <c r="CHL2160" s="218"/>
      <c r="CHM2160" s="218"/>
      <c r="CHN2160" s="218"/>
      <c r="CHO2160" s="218"/>
      <c r="CHP2160" s="218"/>
      <c r="CHQ2160" s="218"/>
      <c r="CHR2160" s="218"/>
      <c r="CHS2160" s="218"/>
      <c r="CHT2160" s="218"/>
      <c r="CHU2160" s="218"/>
      <c r="CHV2160" s="218"/>
      <c r="CHW2160" s="218"/>
      <c r="CHX2160" s="218"/>
      <c r="CHY2160" s="218"/>
      <c r="CHZ2160" s="218"/>
      <c r="CIA2160" s="218"/>
      <c r="CIB2160" s="218"/>
      <c r="CIC2160" s="218"/>
      <c r="CID2160" s="218"/>
      <c r="CIE2160" s="218"/>
      <c r="CIF2160" s="218"/>
      <c r="CIG2160" s="218"/>
      <c r="CIH2160" s="218"/>
      <c r="CII2160" s="218"/>
      <c r="CIJ2160" s="218"/>
      <c r="CIK2160" s="218"/>
      <c r="CIL2160" s="218"/>
      <c r="CIM2160" s="218"/>
      <c r="CIN2160" s="218"/>
      <c r="CIO2160" s="218"/>
      <c r="CIP2160" s="218"/>
      <c r="CIQ2160" s="218"/>
      <c r="CIR2160" s="218"/>
      <c r="CIS2160" s="218"/>
      <c r="CIT2160" s="218"/>
      <c r="CIU2160" s="218"/>
      <c r="CIV2160" s="218"/>
      <c r="CIW2160" s="218"/>
      <c r="CIX2160" s="218"/>
      <c r="CIY2160" s="218"/>
      <c r="CIZ2160" s="218"/>
      <c r="CJA2160" s="218"/>
      <c r="CJB2160" s="218"/>
      <c r="CJC2160" s="218"/>
      <c r="CJD2160" s="218"/>
      <c r="CJE2160" s="218"/>
      <c r="CJF2160" s="218"/>
      <c r="CJG2160" s="218"/>
      <c r="CJH2160" s="218"/>
      <c r="CJI2160" s="218"/>
      <c r="CJJ2160" s="218"/>
      <c r="CJK2160" s="218"/>
      <c r="CJL2160" s="218"/>
      <c r="CJM2160" s="218"/>
      <c r="CJN2160" s="218"/>
      <c r="CJO2160" s="218"/>
      <c r="CJP2160" s="218"/>
      <c r="CJQ2160" s="218"/>
      <c r="CJR2160" s="218"/>
      <c r="CJS2160" s="218"/>
      <c r="CJT2160" s="218"/>
      <c r="CJU2160" s="218"/>
      <c r="CJV2160" s="218"/>
      <c r="CJW2160" s="218"/>
      <c r="CJX2160" s="218"/>
      <c r="CJY2160" s="218"/>
      <c r="CJZ2160" s="218"/>
      <c r="CKA2160" s="218"/>
      <c r="CKB2160" s="218"/>
      <c r="CKC2160" s="218"/>
      <c r="CKD2160" s="218"/>
      <c r="CKE2160" s="218"/>
      <c r="CKF2160" s="218"/>
      <c r="CKG2160" s="218"/>
      <c r="CKH2160" s="218"/>
      <c r="CKI2160" s="218"/>
      <c r="CKJ2160" s="218"/>
      <c r="CKK2160" s="218"/>
      <c r="CKL2160" s="218"/>
      <c r="CKM2160" s="218"/>
      <c r="CKN2160" s="218"/>
      <c r="CKO2160" s="218"/>
      <c r="CKP2160" s="218"/>
      <c r="CKQ2160" s="218"/>
      <c r="CKR2160" s="218"/>
      <c r="CKS2160" s="218"/>
      <c r="CKT2160" s="218"/>
      <c r="CKU2160" s="218"/>
      <c r="CKV2160" s="218"/>
      <c r="CKW2160" s="218"/>
      <c r="CKX2160" s="218"/>
      <c r="CKY2160" s="218"/>
      <c r="CKZ2160" s="218"/>
      <c r="CLA2160" s="218"/>
      <c r="CLB2160" s="218"/>
      <c r="CLC2160" s="218"/>
      <c r="CLD2160" s="218"/>
      <c r="CLE2160" s="218"/>
      <c r="CLF2160" s="218"/>
      <c r="CLG2160" s="218"/>
      <c r="CLH2160" s="218"/>
      <c r="CLI2160" s="218"/>
      <c r="CLJ2160" s="218"/>
      <c r="CLK2160" s="218"/>
      <c r="CLL2160" s="218"/>
      <c r="CLM2160" s="218"/>
      <c r="CLN2160" s="218"/>
      <c r="CLO2160" s="218"/>
      <c r="CLP2160" s="218"/>
      <c r="CLQ2160" s="218"/>
      <c r="CLR2160" s="218"/>
      <c r="CLS2160" s="218"/>
      <c r="CLT2160" s="218"/>
      <c r="CLU2160" s="218"/>
      <c r="CLV2160" s="218"/>
      <c r="CLW2160" s="218"/>
      <c r="CLX2160" s="218"/>
      <c r="CLY2160" s="218"/>
      <c r="CLZ2160" s="218"/>
      <c r="CMA2160" s="218"/>
      <c r="CMB2160" s="218"/>
      <c r="CMC2160" s="218"/>
      <c r="CMD2160" s="218"/>
      <c r="CME2160" s="218"/>
      <c r="CMF2160" s="218"/>
      <c r="CMG2160" s="218"/>
      <c r="CMH2160" s="218"/>
      <c r="CMI2160" s="218"/>
      <c r="CMJ2160" s="218"/>
      <c r="CMK2160" s="218"/>
      <c r="CML2160" s="218"/>
      <c r="CMM2160" s="218"/>
      <c r="CMN2160" s="218"/>
      <c r="CMO2160" s="218"/>
      <c r="CMP2160" s="218"/>
      <c r="CMQ2160" s="218"/>
      <c r="CMR2160" s="218"/>
      <c r="CMS2160" s="218"/>
      <c r="CMT2160" s="218"/>
      <c r="CMU2160" s="218"/>
      <c r="CMV2160" s="218"/>
      <c r="CMW2160" s="218"/>
      <c r="CMX2160" s="218"/>
      <c r="CMY2160" s="218"/>
      <c r="CMZ2160" s="218"/>
      <c r="CNA2160" s="218"/>
      <c r="CNB2160" s="218"/>
      <c r="CNC2160" s="218"/>
      <c r="CND2160" s="218"/>
      <c r="CNE2160" s="218"/>
      <c r="CNF2160" s="218"/>
      <c r="CNG2160" s="218"/>
      <c r="CNH2160" s="218"/>
      <c r="CNI2160" s="218"/>
      <c r="CNJ2160" s="218"/>
      <c r="CNK2160" s="218"/>
      <c r="CNL2160" s="218"/>
      <c r="CNM2160" s="218"/>
      <c r="CNN2160" s="218"/>
      <c r="CNO2160" s="218"/>
      <c r="CNP2160" s="218"/>
      <c r="CNQ2160" s="218"/>
      <c r="CNR2160" s="218"/>
      <c r="CNS2160" s="218"/>
      <c r="CNT2160" s="218"/>
      <c r="CNU2160" s="218"/>
      <c r="CNV2160" s="218"/>
      <c r="CNW2160" s="218"/>
      <c r="CNX2160" s="218"/>
      <c r="CNY2160" s="218"/>
      <c r="CNZ2160" s="218"/>
      <c r="COA2160" s="218"/>
      <c r="COB2160" s="218"/>
      <c r="COC2160" s="218"/>
      <c r="COD2160" s="218"/>
      <c r="COE2160" s="218"/>
      <c r="COF2160" s="218"/>
      <c r="COG2160" s="218"/>
      <c r="COH2160" s="218"/>
      <c r="COI2160" s="218"/>
      <c r="COJ2160" s="218"/>
      <c r="COK2160" s="218"/>
      <c r="COL2160" s="218"/>
      <c r="COM2160" s="218"/>
      <c r="CON2160" s="218"/>
      <c r="COO2160" s="218"/>
      <c r="COP2160" s="218"/>
      <c r="COQ2160" s="218"/>
      <c r="COR2160" s="218"/>
      <c r="COS2160" s="218"/>
      <c r="COT2160" s="218"/>
      <c r="COU2160" s="218"/>
      <c r="COV2160" s="218"/>
      <c r="COW2160" s="218"/>
      <c r="COX2160" s="218"/>
      <c r="COY2160" s="218"/>
      <c r="COZ2160" s="218"/>
      <c r="CPA2160" s="218"/>
      <c r="CPB2160" s="218"/>
      <c r="CPC2160" s="218"/>
      <c r="CPD2160" s="218"/>
      <c r="CPE2160" s="218"/>
      <c r="CPF2160" s="218"/>
      <c r="CPG2160" s="218"/>
      <c r="CPH2160" s="218"/>
      <c r="CPI2160" s="218"/>
      <c r="CPJ2160" s="218"/>
      <c r="CPK2160" s="218"/>
      <c r="CPL2160" s="218"/>
      <c r="CPM2160" s="218"/>
      <c r="CPN2160" s="218"/>
      <c r="CPO2160" s="218"/>
      <c r="CPP2160" s="218"/>
      <c r="CPQ2160" s="218"/>
      <c r="CPR2160" s="218"/>
      <c r="CPS2160" s="218"/>
      <c r="CPT2160" s="218"/>
      <c r="CPU2160" s="218"/>
      <c r="CPV2160" s="218"/>
      <c r="CPW2160" s="218"/>
      <c r="CPX2160" s="218"/>
      <c r="CPY2160" s="218"/>
      <c r="CPZ2160" s="218"/>
      <c r="CQA2160" s="218"/>
      <c r="CQB2160" s="218"/>
      <c r="CQC2160" s="218"/>
      <c r="CQD2160" s="218"/>
      <c r="CQE2160" s="218"/>
      <c r="CQF2160" s="218"/>
      <c r="CQG2160" s="218"/>
      <c r="CQH2160" s="218"/>
      <c r="CQI2160" s="218"/>
      <c r="CQJ2160" s="218"/>
      <c r="CQK2160" s="218"/>
      <c r="CQL2160" s="218"/>
      <c r="CQM2160" s="218"/>
      <c r="CQN2160" s="218"/>
      <c r="CQO2160" s="218"/>
      <c r="CQP2160" s="218"/>
      <c r="CQQ2160" s="218"/>
      <c r="CQR2160" s="218"/>
      <c r="CQS2160" s="218"/>
      <c r="CQT2160" s="218"/>
      <c r="CQU2160" s="218"/>
      <c r="CQV2160" s="218"/>
      <c r="CQW2160" s="218"/>
      <c r="CQX2160" s="218"/>
      <c r="CQY2160" s="218"/>
      <c r="CQZ2160" s="218"/>
      <c r="CRA2160" s="218"/>
      <c r="CRB2160" s="218"/>
      <c r="CRC2160" s="218"/>
      <c r="CRD2160" s="218"/>
      <c r="CRE2160" s="218"/>
      <c r="CRF2160" s="218"/>
      <c r="CRG2160" s="218"/>
      <c r="CRH2160" s="218"/>
      <c r="CRI2160" s="218"/>
      <c r="CRJ2160" s="218"/>
      <c r="CRK2160" s="218"/>
      <c r="CRL2160" s="218"/>
      <c r="CRM2160" s="218"/>
      <c r="CRN2160" s="218"/>
      <c r="CRO2160" s="218"/>
      <c r="CRP2160" s="218"/>
      <c r="CRQ2160" s="218"/>
      <c r="CRR2160" s="218"/>
      <c r="CRS2160" s="218"/>
      <c r="CRT2160" s="218"/>
      <c r="CRU2160" s="218"/>
      <c r="CRV2160" s="218"/>
      <c r="CRW2160" s="218"/>
      <c r="CRX2160" s="218"/>
      <c r="CRY2160" s="218"/>
      <c r="CRZ2160" s="218"/>
      <c r="CSA2160" s="218"/>
      <c r="CSB2160" s="218"/>
      <c r="CSC2160" s="218"/>
      <c r="CSD2160" s="218"/>
      <c r="CSE2160" s="218"/>
      <c r="CSF2160" s="218"/>
      <c r="CSG2160" s="218"/>
      <c r="CSH2160" s="218"/>
      <c r="CSI2160" s="218"/>
      <c r="CSJ2160" s="218"/>
      <c r="CSK2160" s="218"/>
      <c r="CSL2160" s="218"/>
      <c r="CSM2160" s="218"/>
      <c r="CSN2160" s="218"/>
      <c r="CSO2160" s="218"/>
      <c r="CSP2160" s="218"/>
      <c r="CSQ2160" s="218"/>
      <c r="CSR2160" s="218"/>
      <c r="CSS2160" s="218"/>
      <c r="CST2160" s="218"/>
      <c r="CSU2160" s="218"/>
      <c r="CSV2160" s="218"/>
      <c r="CSW2160" s="218"/>
      <c r="CSX2160" s="218"/>
      <c r="CSY2160" s="218"/>
      <c r="CSZ2160" s="218"/>
      <c r="CTA2160" s="218"/>
      <c r="CTB2160" s="218"/>
      <c r="CTC2160" s="218"/>
      <c r="CTD2160" s="218"/>
      <c r="CTE2160" s="218"/>
      <c r="CTF2160" s="218"/>
      <c r="CTG2160" s="218"/>
      <c r="CTH2160" s="218"/>
      <c r="CTI2160" s="218"/>
      <c r="CTJ2160" s="218"/>
      <c r="CTK2160" s="218"/>
      <c r="CTL2160" s="218"/>
      <c r="CTM2160" s="218"/>
      <c r="CTN2160" s="218"/>
      <c r="CTO2160" s="218"/>
      <c r="CTP2160" s="218"/>
      <c r="CTQ2160" s="218"/>
      <c r="CTR2160" s="218"/>
      <c r="CTS2160" s="218"/>
      <c r="CTT2160" s="218"/>
      <c r="CTU2160" s="218"/>
      <c r="CTV2160" s="218"/>
      <c r="CTW2160" s="218"/>
      <c r="CTX2160" s="218"/>
      <c r="CTY2160" s="218"/>
      <c r="CTZ2160" s="218"/>
      <c r="CUA2160" s="218"/>
      <c r="CUB2160" s="218"/>
      <c r="CUC2160" s="218"/>
      <c r="CUD2160" s="218"/>
      <c r="CUE2160" s="218"/>
      <c r="CUF2160" s="218"/>
      <c r="CUG2160" s="218"/>
      <c r="CUH2160" s="218"/>
      <c r="CUI2160" s="218"/>
      <c r="CUJ2160" s="218"/>
      <c r="CUK2160" s="218"/>
      <c r="CUL2160" s="218"/>
      <c r="CUM2160" s="218"/>
      <c r="CUN2160" s="218"/>
      <c r="CUO2160" s="218"/>
      <c r="CUP2160" s="218"/>
      <c r="CUQ2160" s="218"/>
      <c r="CUR2160" s="218"/>
      <c r="CUS2160" s="218"/>
      <c r="CUT2160" s="218"/>
      <c r="CUU2160" s="218"/>
      <c r="CUV2160" s="218"/>
      <c r="CUW2160" s="218"/>
      <c r="CUX2160" s="218"/>
      <c r="CUY2160" s="218"/>
      <c r="CUZ2160" s="218"/>
      <c r="CVA2160" s="218"/>
      <c r="CVB2160" s="218"/>
      <c r="CVC2160" s="218"/>
      <c r="CVD2160" s="218"/>
      <c r="CVE2160" s="218"/>
      <c r="CVF2160" s="218"/>
      <c r="CVG2160" s="218"/>
      <c r="CVH2160" s="218"/>
      <c r="CVI2160" s="218"/>
      <c r="CVJ2160" s="218"/>
      <c r="CVK2160" s="218"/>
      <c r="CVL2160" s="218"/>
      <c r="CVM2160" s="218"/>
      <c r="CVN2160" s="218"/>
      <c r="CVO2160" s="218"/>
      <c r="CVP2160" s="218"/>
      <c r="CVQ2160" s="218"/>
      <c r="CVR2160" s="218"/>
      <c r="CVS2160" s="218"/>
      <c r="CVT2160" s="218"/>
      <c r="CVU2160" s="218"/>
      <c r="CVV2160" s="218"/>
      <c r="CVW2160" s="218"/>
      <c r="CVX2160" s="218"/>
      <c r="CVY2160" s="218"/>
      <c r="CVZ2160" s="218"/>
      <c r="CWA2160" s="218"/>
      <c r="CWB2160" s="218"/>
      <c r="CWC2160" s="218"/>
      <c r="CWD2160" s="218"/>
      <c r="CWE2160" s="218"/>
      <c r="CWF2160" s="218"/>
      <c r="CWG2160" s="218"/>
      <c r="CWH2160" s="218"/>
      <c r="CWI2160" s="218"/>
      <c r="CWJ2160" s="218"/>
      <c r="CWK2160" s="218"/>
      <c r="CWL2160" s="218"/>
      <c r="CWM2160" s="218"/>
      <c r="CWN2160" s="218"/>
      <c r="CWO2160" s="218"/>
      <c r="CWP2160" s="218"/>
      <c r="CWQ2160" s="218"/>
      <c r="CWR2160" s="218"/>
      <c r="CWS2160" s="218"/>
      <c r="CWT2160" s="218"/>
      <c r="CWU2160" s="218"/>
      <c r="CWV2160" s="218"/>
      <c r="CWW2160" s="218"/>
      <c r="CWX2160" s="218"/>
      <c r="CWY2160" s="218"/>
      <c r="CWZ2160" s="218"/>
      <c r="CXA2160" s="218"/>
      <c r="CXB2160" s="218"/>
      <c r="CXC2160" s="218"/>
      <c r="CXD2160" s="218"/>
      <c r="CXE2160" s="218"/>
      <c r="CXF2160" s="218"/>
      <c r="CXG2160" s="218"/>
      <c r="CXH2160" s="218"/>
      <c r="CXI2160" s="218"/>
      <c r="CXJ2160" s="218"/>
      <c r="CXK2160" s="218"/>
      <c r="CXL2160" s="218"/>
      <c r="CXM2160" s="218"/>
      <c r="CXN2160" s="218"/>
      <c r="CXO2160" s="218"/>
      <c r="CXP2160" s="218"/>
      <c r="CXQ2160" s="218"/>
      <c r="CXR2160" s="218"/>
      <c r="CXS2160" s="218"/>
      <c r="CXT2160" s="218"/>
      <c r="CXU2160" s="218"/>
      <c r="CXV2160" s="218"/>
      <c r="CXW2160" s="218"/>
      <c r="CXX2160" s="218"/>
      <c r="CXY2160" s="218"/>
      <c r="CXZ2160" s="218"/>
      <c r="CYA2160" s="218"/>
      <c r="CYB2160" s="218"/>
      <c r="CYC2160" s="218"/>
      <c r="CYD2160" s="218"/>
      <c r="CYE2160" s="218"/>
      <c r="CYF2160" s="218"/>
      <c r="CYG2160" s="218"/>
      <c r="CYH2160" s="218"/>
      <c r="CYI2160" s="218"/>
      <c r="CYJ2160" s="218"/>
      <c r="CYK2160" s="218"/>
      <c r="CYL2160" s="218"/>
      <c r="CYM2160" s="218"/>
      <c r="CYN2160" s="218"/>
      <c r="CYO2160" s="218"/>
      <c r="CYP2160" s="218"/>
      <c r="CYQ2160" s="218"/>
      <c r="CYR2160" s="218"/>
      <c r="CYS2160" s="218"/>
      <c r="CYT2160" s="218"/>
      <c r="CYU2160" s="218"/>
      <c r="CYV2160" s="218"/>
      <c r="CYW2160" s="218"/>
      <c r="CYX2160" s="218"/>
      <c r="CYY2160" s="218"/>
      <c r="CYZ2160" s="218"/>
      <c r="CZA2160" s="218"/>
      <c r="CZB2160" s="218"/>
      <c r="CZC2160" s="218"/>
      <c r="CZD2160" s="218"/>
      <c r="CZE2160" s="218"/>
      <c r="CZF2160" s="218"/>
      <c r="CZG2160" s="218"/>
      <c r="CZH2160" s="218"/>
      <c r="CZI2160" s="218"/>
      <c r="CZJ2160" s="218"/>
      <c r="CZK2160" s="218"/>
      <c r="CZL2160" s="218"/>
      <c r="CZM2160" s="218"/>
      <c r="CZN2160" s="218"/>
      <c r="CZO2160" s="218"/>
      <c r="CZP2160" s="218"/>
      <c r="CZQ2160" s="218"/>
      <c r="CZR2160" s="218"/>
      <c r="CZS2160" s="218"/>
      <c r="CZT2160" s="218"/>
      <c r="CZU2160" s="218"/>
      <c r="CZV2160" s="218"/>
      <c r="CZW2160" s="218"/>
      <c r="CZX2160" s="218"/>
      <c r="CZY2160" s="218"/>
      <c r="CZZ2160" s="218"/>
      <c r="DAA2160" s="218"/>
      <c r="DAB2160" s="218"/>
      <c r="DAC2160" s="218"/>
      <c r="DAD2160" s="218"/>
      <c r="DAE2160" s="218"/>
      <c r="DAF2160" s="218"/>
      <c r="DAG2160" s="218"/>
      <c r="DAH2160" s="218"/>
      <c r="DAI2160" s="218"/>
      <c r="DAJ2160" s="218"/>
      <c r="DAK2160" s="218"/>
      <c r="DAL2160" s="218"/>
      <c r="DAM2160" s="218"/>
      <c r="DAN2160" s="218"/>
      <c r="DAO2160" s="218"/>
      <c r="DAP2160" s="218"/>
      <c r="DAQ2160" s="218"/>
      <c r="DAR2160" s="218"/>
      <c r="DAS2160" s="218"/>
      <c r="DAT2160" s="218"/>
      <c r="DAU2160" s="218"/>
      <c r="DAV2160" s="218"/>
      <c r="DAW2160" s="218"/>
      <c r="DAX2160" s="218"/>
      <c r="DAY2160" s="218"/>
      <c r="DAZ2160" s="218"/>
      <c r="DBA2160" s="218"/>
      <c r="DBB2160" s="218"/>
      <c r="DBC2160" s="218"/>
      <c r="DBD2160" s="218"/>
      <c r="DBE2160" s="218"/>
      <c r="DBF2160" s="218"/>
      <c r="DBG2160" s="218"/>
      <c r="DBH2160" s="218"/>
      <c r="DBI2160" s="218"/>
      <c r="DBJ2160" s="218"/>
      <c r="DBK2160" s="218"/>
      <c r="DBL2160" s="218"/>
      <c r="DBM2160" s="218"/>
      <c r="DBN2160" s="218"/>
      <c r="DBO2160" s="218"/>
      <c r="DBP2160" s="218"/>
      <c r="DBQ2160" s="218"/>
      <c r="DBR2160" s="218"/>
      <c r="DBS2160" s="218"/>
      <c r="DBT2160" s="218"/>
      <c r="DBU2160" s="218"/>
      <c r="DBV2160" s="218"/>
      <c r="DBW2160" s="218"/>
      <c r="DBX2160" s="218"/>
      <c r="DBY2160" s="218"/>
      <c r="DBZ2160" s="218"/>
      <c r="DCA2160" s="218"/>
      <c r="DCB2160" s="218"/>
      <c r="DCC2160" s="218"/>
      <c r="DCD2160" s="218"/>
      <c r="DCE2160" s="218"/>
      <c r="DCF2160" s="218"/>
      <c r="DCG2160" s="218"/>
      <c r="DCH2160" s="218"/>
      <c r="DCI2160" s="218"/>
      <c r="DCJ2160" s="218"/>
      <c r="DCK2160" s="218"/>
      <c r="DCL2160" s="218"/>
      <c r="DCM2160" s="218"/>
      <c r="DCN2160" s="218"/>
      <c r="DCO2160" s="218"/>
      <c r="DCP2160" s="218"/>
      <c r="DCQ2160" s="218"/>
      <c r="DCR2160" s="218"/>
      <c r="DCS2160" s="218"/>
      <c r="DCT2160" s="218"/>
      <c r="DCU2160" s="218"/>
      <c r="DCV2160" s="218"/>
      <c r="DCW2160" s="218"/>
      <c r="DCX2160" s="218"/>
      <c r="DCY2160" s="218"/>
      <c r="DCZ2160" s="218"/>
      <c r="DDA2160" s="218"/>
      <c r="DDB2160" s="218"/>
      <c r="DDC2160" s="218"/>
      <c r="DDD2160" s="218"/>
      <c r="DDE2160" s="218"/>
      <c r="DDF2160" s="218"/>
      <c r="DDG2160" s="218"/>
      <c r="DDH2160" s="218"/>
      <c r="DDI2160" s="218"/>
      <c r="DDJ2160" s="218"/>
      <c r="DDK2160" s="218"/>
      <c r="DDL2160" s="218"/>
      <c r="DDM2160" s="218"/>
      <c r="DDN2160" s="218"/>
      <c r="DDO2160" s="218"/>
      <c r="DDP2160" s="218"/>
      <c r="DDQ2160" s="218"/>
      <c r="DDR2160" s="218"/>
      <c r="DDS2160" s="218"/>
      <c r="DDT2160" s="218"/>
      <c r="DDU2160" s="218"/>
      <c r="DDV2160" s="218"/>
      <c r="DDW2160" s="218"/>
      <c r="DDX2160" s="218"/>
      <c r="DDY2160" s="218"/>
      <c r="DDZ2160" s="218"/>
      <c r="DEA2160" s="218"/>
      <c r="DEB2160" s="218"/>
      <c r="DEC2160" s="218"/>
      <c r="DED2160" s="218"/>
      <c r="DEE2160" s="218"/>
      <c r="DEF2160" s="218"/>
      <c r="DEG2160" s="218"/>
      <c r="DEH2160" s="218"/>
      <c r="DEI2160" s="218"/>
      <c r="DEJ2160" s="218"/>
      <c r="DEK2160" s="218"/>
      <c r="DEL2160" s="218"/>
      <c r="DEM2160" s="218"/>
      <c r="DEN2160" s="218"/>
      <c r="DEO2160" s="218"/>
      <c r="DEP2160" s="218"/>
      <c r="DEQ2160" s="218"/>
      <c r="DER2160" s="218"/>
      <c r="DES2160" s="218"/>
      <c r="DET2160" s="218"/>
      <c r="DEU2160" s="218"/>
      <c r="DEV2160" s="218"/>
      <c r="DEW2160" s="218"/>
      <c r="DEX2160" s="218"/>
      <c r="DEY2160" s="218"/>
      <c r="DEZ2160" s="218"/>
      <c r="DFA2160" s="218"/>
      <c r="DFB2160" s="218"/>
      <c r="DFC2160" s="218"/>
      <c r="DFD2160" s="218"/>
      <c r="DFE2160" s="218"/>
      <c r="DFF2160" s="218"/>
      <c r="DFG2160" s="218"/>
      <c r="DFH2160" s="218"/>
      <c r="DFI2160" s="218"/>
      <c r="DFJ2160" s="218"/>
      <c r="DFK2160" s="218"/>
      <c r="DFL2160" s="218"/>
      <c r="DFM2160" s="218"/>
      <c r="DFN2160" s="218"/>
      <c r="DFO2160" s="218"/>
      <c r="DFP2160" s="218"/>
      <c r="DFQ2160" s="218"/>
      <c r="DFR2160" s="218"/>
      <c r="DFS2160" s="218"/>
      <c r="DFT2160" s="218"/>
      <c r="DFU2160" s="218"/>
      <c r="DFV2160" s="218"/>
      <c r="DFW2160" s="218"/>
      <c r="DFX2160" s="218"/>
      <c r="DFY2160" s="218"/>
      <c r="DFZ2160" s="218"/>
      <c r="DGA2160" s="218"/>
      <c r="DGB2160" s="218"/>
      <c r="DGC2160" s="218"/>
      <c r="DGD2160" s="218"/>
      <c r="DGE2160" s="218"/>
      <c r="DGF2160" s="218"/>
      <c r="DGG2160" s="218"/>
      <c r="DGH2160" s="218"/>
      <c r="DGI2160" s="218"/>
      <c r="DGJ2160" s="218"/>
      <c r="DGK2160" s="218"/>
      <c r="DGL2160" s="218"/>
      <c r="DGM2160" s="218"/>
      <c r="DGN2160" s="218"/>
      <c r="DGO2160" s="218"/>
      <c r="DGP2160" s="218"/>
      <c r="DGQ2160" s="218"/>
      <c r="DGR2160" s="218"/>
      <c r="DGS2160" s="218"/>
      <c r="DGT2160" s="218"/>
      <c r="DGU2160" s="218"/>
      <c r="DGV2160" s="218"/>
      <c r="DGW2160" s="218"/>
      <c r="DGX2160" s="218"/>
      <c r="DGY2160" s="218"/>
      <c r="DGZ2160" s="218"/>
      <c r="DHA2160" s="218"/>
      <c r="DHB2160" s="218"/>
      <c r="DHC2160" s="218"/>
      <c r="DHD2160" s="218"/>
      <c r="DHE2160" s="218"/>
      <c r="DHF2160" s="218"/>
      <c r="DHG2160" s="218"/>
      <c r="DHH2160" s="218"/>
      <c r="DHI2160" s="218"/>
      <c r="DHJ2160" s="218"/>
      <c r="DHK2160" s="218"/>
      <c r="DHL2160" s="218"/>
      <c r="DHM2160" s="218"/>
      <c r="DHN2160" s="218"/>
      <c r="DHO2160" s="218"/>
      <c r="DHP2160" s="218"/>
      <c r="DHQ2160" s="218"/>
      <c r="DHR2160" s="218"/>
      <c r="DHS2160" s="218"/>
      <c r="DHT2160" s="218"/>
      <c r="DHU2160" s="218"/>
      <c r="DHV2160" s="218"/>
      <c r="DHW2160" s="218"/>
      <c r="DHX2160" s="218"/>
      <c r="DHY2160" s="218"/>
      <c r="DHZ2160" s="218"/>
      <c r="DIA2160" s="218"/>
      <c r="DIB2160" s="218"/>
      <c r="DIC2160" s="218"/>
      <c r="DID2160" s="218"/>
      <c r="DIE2160" s="218"/>
      <c r="DIF2160" s="218"/>
      <c r="DIG2160" s="218"/>
      <c r="DIH2160" s="218"/>
      <c r="DII2160" s="218"/>
      <c r="DIJ2160" s="218"/>
      <c r="DIK2160" s="218"/>
      <c r="DIL2160" s="218"/>
      <c r="DIM2160" s="218"/>
      <c r="DIN2160" s="218"/>
      <c r="DIO2160" s="218"/>
      <c r="DIP2160" s="218"/>
      <c r="DIQ2160" s="218"/>
      <c r="DIR2160" s="218"/>
      <c r="DIS2160" s="218"/>
      <c r="DIT2160" s="218"/>
      <c r="DIU2160" s="218"/>
      <c r="DIV2160" s="218"/>
      <c r="DIW2160" s="218"/>
      <c r="DIX2160" s="218"/>
      <c r="DIY2160" s="218"/>
      <c r="DIZ2160" s="218"/>
      <c r="DJA2160" s="218"/>
      <c r="DJB2160" s="218"/>
      <c r="DJC2160" s="218"/>
      <c r="DJD2160" s="218"/>
      <c r="DJE2160" s="218"/>
      <c r="DJF2160" s="218"/>
      <c r="DJG2160" s="218"/>
      <c r="DJH2160" s="218"/>
      <c r="DJI2160" s="218"/>
      <c r="DJJ2160" s="218"/>
      <c r="DJK2160" s="218"/>
      <c r="DJL2160" s="218"/>
      <c r="DJM2160" s="218"/>
      <c r="DJN2160" s="218"/>
      <c r="DJO2160" s="218"/>
      <c r="DJP2160" s="218"/>
      <c r="DJQ2160" s="218"/>
      <c r="DJR2160" s="218"/>
      <c r="DJS2160" s="218"/>
      <c r="DJT2160" s="218"/>
      <c r="DJU2160" s="218"/>
      <c r="DJV2160" s="218"/>
      <c r="DJW2160" s="218"/>
      <c r="DJX2160" s="218"/>
      <c r="DJY2160" s="218"/>
      <c r="DJZ2160" s="218"/>
      <c r="DKA2160" s="218"/>
      <c r="DKB2160" s="218"/>
      <c r="DKC2160" s="218"/>
      <c r="DKD2160" s="218"/>
      <c r="DKE2160" s="218"/>
      <c r="DKF2160" s="218"/>
      <c r="DKG2160" s="218"/>
      <c r="DKH2160" s="218"/>
      <c r="DKI2160" s="218"/>
      <c r="DKJ2160" s="218"/>
      <c r="DKK2160" s="218"/>
      <c r="DKL2160" s="218"/>
      <c r="DKM2160" s="218"/>
      <c r="DKN2160" s="218"/>
      <c r="DKO2160" s="218"/>
      <c r="DKP2160" s="218"/>
      <c r="DKQ2160" s="218"/>
      <c r="DKR2160" s="218"/>
      <c r="DKS2160" s="218"/>
      <c r="DKT2160" s="218"/>
      <c r="DKU2160" s="218"/>
      <c r="DKV2160" s="218"/>
      <c r="DKW2160" s="218"/>
      <c r="DKX2160" s="218"/>
      <c r="DKY2160" s="218"/>
      <c r="DKZ2160" s="218"/>
      <c r="DLA2160" s="218"/>
      <c r="DLB2160" s="218"/>
      <c r="DLC2160" s="218"/>
      <c r="DLD2160" s="218"/>
      <c r="DLE2160" s="218"/>
      <c r="DLF2160" s="218"/>
      <c r="DLG2160" s="218"/>
      <c r="DLH2160" s="218"/>
      <c r="DLI2160" s="218"/>
      <c r="DLJ2160" s="218"/>
      <c r="DLK2160" s="218"/>
      <c r="DLL2160" s="218"/>
      <c r="DLM2160" s="218"/>
      <c r="DLN2160" s="218"/>
      <c r="DLO2160" s="218"/>
      <c r="DLP2160" s="218"/>
      <c r="DLQ2160" s="218"/>
      <c r="DLR2160" s="218"/>
      <c r="DLS2160" s="218"/>
      <c r="DLT2160" s="218"/>
      <c r="DLU2160" s="218"/>
      <c r="DLV2160" s="218"/>
      <c r="DLW2160" s="218"/>
      <c r="DLX2160" s="218"/>
      <c r="DLY2160" s="218"/>
      <c r="DLZ2160" s="218"/>
      <c r="DMA2160" s="218"/>
      <c r="DMB2160" s="218"/>
      <c r="DMC2160" s="218"/>
      <c r="DMD2160" s="218"/>
      <c r="DME2160" s="218"/>
      <c r="DMF2160" s="218"/>
      <c r="DMG2160" s="218"/>
      <c r="DMH2160" s="218"/>
      <c r="DMI2160" s="218"/>
      <c r="DMJ2160" s="218"/>
      <c r="DMK2160" s="218"/>
      <c r="DML2160" s="218"/>
      <c r="DMM2160" s="218"/>
      <c r="DMN2160" s="218"/>
      <c r="DMO2160" s="218"/>
      <c r="DMP2160" s="218"/>
      <c r="DMQ2160" s="218"/>
      <c r="DMR2160" s="218"/>
      <c r="DMS2160" s="218"/>
      <c r="DMT2160" s="218"/>
      <c r="DMU2160" s="218"/>
      <c r="DMV2160" s="218"/>
      <c r="DMW2160" s="218"/>
      <c r="DMX2160" s="218"/>
      <c r="DMY2160" s="218"/>
      <c r="DMZ2160" s="218"/>
      <c r="DNA2160" s="218"/>
      <c r="DNB2160" s="218"/>
      <c r="DNC2160" s="218"/>
      <c r="DND2160" s="218"/>
      <c r="DNE2160" s="218"/>
      <c r="DNF2160" s="218"/>
      <c r="DNG2160" s="218"/>
      <c r="DNH2160" s="218"/>
      <c r="DNI2160" s="218"/>
      <c r="DNJ2160" s="218"/>
      <c r="DNK2160" s="218"/>
      <c r="DNL2160" s="218"/>
      <c r="DNM2160" s="218"/>
      <c r="DNN2160" s="218"/>
      <c r="DNO2160" s="218"/>
      <c r="DNP2160" s="218"/>
      <c r="DNQ2160" s="218"/>
      <c r="DNR2160" s="218"/>
      <c r="DNS2160" s="218"/>
      <c r="DNT2160" s="218"/>
      <c r="DNU2160" s="218"/>
      <c r="DNV2160" s="218"/>
      <c r="DNW2160" s="218"/>
      <c r="DNX2160" s="218"/>
      <c r="DNY2160" s="218"/>
      <c r="DNZ2160" s="218"/>
      <c r="DOA2160" s="218"/>
      <c r="DOB2160" s="218"/>
      <c r="DOC2160" s="218"/>
      <c r="DOD2160" s="218"/>
      <c r="DOE2160" s="218"/>
      <c r="DOF2160" s="218"/>
      <c r="DOG2160" s="218"/>
      <c r="DOH2160" s="218"/>
      <c r="DOI2160" s="218"/>
      <c r="DOJ2160" s="218"/>
      <c r="DOK2160" s="218"/>
      <c r="DOL2160" s="218"/>
      <c r="DOM2160" s="218"/>
      <c r="DON2160" s="218"/>
      <c r="DOO2160" s="218"/>
      <c r="DOP2160" s="218"/>
      <c r="DOQ2160" s="218"/>
      <c r="DOR2160" s="218"/>
      <c r="DOS2160" s="218"/>
      <c r="DOT2160" s="218"/>
      <c r="DOU2160" s="218"/>
      <c r="DOV2160" s="218"/>
      <c r="DOW2160" s="218"/>
      <c r="DOX2160" s="218"/>
      <c r="DOY2160" s="218"/>
      <c r="DOZ2160" s="218"/>
      <c r="DPA2160" s="218"/>
      <c r="DPB2160" s="218"/>
      <c r="DPC2160" s="218"/>
      <c r="DPD2160" s="218"/>
      <c r="DPE2160" s="218"/>
      <c r="DPF2160" s="218"/>
      <c r="DPG2160" s="218"/>
      <c r="DPH2160" s="218"/>
      <c r="DPI2160" s="218"/>
      <c r="DPJ2160" s="218"/>
      <c r="DPK2160" s="218"/>
      <c r="DPL2160" s="218"/>
      <c r="DPM2160" s="218"/>
      <c r="DPN2160" s="218"/>
      <c r="DPO2160" s="218"/>
      <c r="DPP2160" s="218"/>
      <c r="DPQ2160" s="218"/>
      <c r="DPR2160" s="218"/>
      <c r="DPS2160" s="218"/>
      <c r="DPT2160" s="218"/>
      <c r="DPU2160" s="218"/>
      <c r="DPV2160" s="218"/>
      <c r="DPW2160" s="218"/>
      <c r="DPX2160" s="218"/>
      <c r="DPY2160" s="218"/>
      <c r="DPZ2160" s="218"/>
      <c r="DQA2160" s="218"/>
      <c r="DQB2160" s="218"/>
      <c r="DQC2160" s="218"/>
      <c r="DQD2160" s="218"/>
      <c r="DQE2160" s="218"/>
      <c r="DQF2160" s="218"/>
      <c r="DQG2160" s="218"/>
      <c r="DQH2160" s="218"/>
      <c r="DQI2160" s="218"/>
      <c r="DQJ2160" s="218"/>
      <c r="DQK2160" s="218"/>
      <c r="DQL2160" s="218"/>
      <c r="DQM2160" s="218"/>
      <c r="DQN2160" s="218"/>
      <c r="DQO2160" s="218"/>
      <c r="DQP2160" s="218"/>
      <c r="DQQ2160" s="218"/>
      <c r="DQR2160" s="218"/>
      <c r="DQS2160" s="218"/>
      <c r="DQT2160" s="218"/>
      <c r="DQU2160" s="218"/>
      <c r="DQV2160" s="218"/>
      <c r="DQW2160" s="218"/>
      <c r="DQX2160" s="218"/>
      <c r="DQY2160" s="218"/>
      <c r="DQZ2160" s="218"/>
      <c r="DRA2160" s="218"/>
      <c r="DRB2160" s="218"/>
      <c r="DRC2160" s="218"/>
      <c r="DRD2160" s="218"/>
      <c r="DRE2160" s="218"/>
      <c r="DRF2160" s="218"/>
      <c r="DRG2160" s="218"/>
      <c r="DRH2160" s="218"/>
      <c r="DRI2160" s="218"/>
      <c r="DRJ2160" s="218"/>
      <c r="DRK2160" s="218"/>
      <c r="DRL2160" s="218"/>
      <c r="DRM2160" s="218"/>
      <c r="DRN2160" s="218"/>
      <c r="DRO2160" s="218"/>
      <c r="DRP2160" s="218"/>
      <c r="DRQ2160" s="218"/>
      <c r="DRR2160" s="218"/>
      <c r="DRS2160" s="218"/>
      <c r="DRT2160" s="218"/>
      <c r="DRU2160" s="218"/>
      <c r="DRV2160" s="218"/>
      <c r="DRW2160" s="218"/>
      <c r="DRX2160" s="218"/>
      <c r="DRY2160" s="218"/>
      <c r="DRZ2160" s="218"/>
      <c r="DSA2160" s="218"/>
      <c r="DSB2160" s="218"/>
      <c r="DSC2160" s="218"/>
      <c r="DSD2160" s="218"/>
      <c r="DSE2160" s="218"/>
      <c r="DSF2160" s="218"/>
      <c r="DSG2160" s="218"/>
      <c r="DSH2160" s="218"/>
      <c r="DSI2160" s="218"/>
      <c r="DSJ2160" s="218"/>
      <c r="DSK2160" s="218"/>
      <c r="DSL2160" s="218"/>
      <c r="DSM2160" s="218"/>
      <c r="DSN2160" s="218"/>
      <c r="DSO2160" s="218"/>
      <c r="DSP2160" s="218"/>
      <c r="DSQ2160" s="218"/>
      <c r="DSR2160" s="218"/>
      <c r="DSS2160" s="218"/>
      <c r="DST2160" s="218"/>
      <c r="DSU2160" s="218"/>
      <c r="DSV2160" s="218"/>
      <c r="DSW2160" s="218"/>
      <c r="DSX2160" s="218"/>
      <c r="DSY2160" s="218"/>
      <c r="DSZ2160" s="218"/>
      <c r="DTA2160" s="218"/>
      <c r="DTB2160" s="218"/>
      <c r="DTC2160" s="218"/>
      <c r="DTD2160" s="218"/>
      <c r="DTE2160" s="218"/>
      <c r="DTF2160" s="218"/>
      <c r="DTG2160" s="218"/>
      <c r="DTH2160" s="218"/>
      <c r="DTI2160" s="218"/>
      <c r="DTJ2160" s="218"/>
      <c r="DTK2160" s="218"/>
      <c r="DTL2160" s="218"/>
      <c r="DTM2160" s="218"/>
      <c r="DTN2160" s="218"/>
      <c r="DTO2160" s="218"/>
      <c r="DTP2160" s="218"/>
      <c r="DTQ2160" s="218"/>
      <c r="DTR2160" s="218"/>
      <c r="DTS2160" s="218"/>
      <c r="DTT2160" s="218"/>
      <c r="DTU2160" s="218"/>
      <c r="DTV2160" s="218"/>
      <c r="DTW2160" s="218"/>
      <c r="DTX2160" s="218"/>
      <c r="DTY2160" s="218"/>
      <c r="DTZ2160" s="218"/>
      <c r="DUA2160" s="218"/>
      <c r="DUB2160" s="218"/>
      <c r="DUC2160" s="218"/>
      <c r="DUD2160" s="218"/>
      <c r="DUE2160" s="218"/>
      <c r="DUF2160" s="218"/>
      <c r="DUG2160" s="218"/>
      <c r="DUH2160" s="218"/>
      <c r="DUI2160" s="218"/>
      <c r="DUJ2160" s="218"/>
      <c r="DUK2160" s="218"/>
      <c r="DUL2160" s="218"/>
      <c r="DUM2160" s="218"/>
      <c r="DUN2160" s="218"/>
      <c r="DUO2160" s="218"/>
      <c r="DUP2160" s="218"/>
      <c r="DUQ2160" s="218"/>
      <c r="DUR2160" s="218"/>
      <c r="DUS2160" s="218"/>
      <c r="DUT2160" s="218"/>
      <c r="DUU2160" s="218"/>
      <c r="DUV2160" s="218"/>
      <c r="DUW2160" s="218"/>
      <c r="DUX2160" s="218"/>
      <c r="DUY2160" s="218"/>
      <c r="DUZ2160" s="218"/>
      <c r="DVA2160" s="218"/>
      <c r="DVB2160" s="218"/>
      <c r="DVC2160" s="218"/>
      <c r="DVD2160" s="218"/>
      <c r="DVE2160" s="218"/>
      <c r="DVF2160" s="218"/>
      <c r="DVG2160" s="218"/>
      <c r="DVH2160" s="218"/>
      <c r="DVI2160" s="218"/>
      <c r="DVJ2160" s="218"/>
      <c r="DVK2160" s="218"/>
      <c r="DVL2160" s="218"/>
      <c r="DVM2160" s="218"/>
      <c r="DVN2160" s="218"/>
      <c r="DVO2160" s="218"/>
      <c r="DVP2160" s="218"/>
      <c r="DVQ2160" s="218"/>
      <c r="DVR2160" s="218"/>
      <c r="DVS2160" s="218"/>
      <c r="DVT2160" s="218"/>
      <c r="DVU2160" s="218"/>
      <c r="DVV2160" s="218"/>
      <c r="DVW2160" s="218"/>
      <c r="DVX2160" s="218"/>
      <c r="DVY2160" s="218"/>
      <c r="DVZ2160" s="218"/>
      <c r="DWA2160" s="218"/>
      <c r="DWB2160" s="218"/>
      <c r="DWC2160" s="218"/>
      <c r="DWD2160" s="218"/>
      <c r="DWE2160" s="218"/>
      <c r="DWF2160" s="218"/>
      <c r="DWG2160" s="218"/>
      <c r="DWH2160" s="218"/>
      <c r="DWI2160" s="218"/>
      <c r="DWJ2160" s="218"/>
      <c r="DWK2160" s="218"/>
      <c r="DWL2160" s="218"/>
      <c r="DWM2160" s="218"/>
      <c r="DWN2160" s="218"/>
      <c r="DWO2160" s="218"/>
      <c r="DWP2160" s="218"/>
      <c r="DWQ2160" s="218"/>
      <c r="DWR2160" s="218"/>
      <c r="DWS2160" s="218"/>
      <c r="DWT2160" s="218"/>
      <c r="DWU2160" s="218"/>
      <c r="DWV2160" s="218"/>
      <c r="DWW2160" s="218"/>
      <c r="DWX2160" s="218"/>
      <c r="DWY2160" s="218"/>
      <c r="DWZ2160" s="218"/>
      <c r="DXA2160" s="218"/>
      <c r="DXB2160" s="218"/>
      <c r="DXC2160" s="218"/>
      <c r="DXD2160" s="218"/>
      <c r="DXE2160" s="218"/>
      <c r="DXF2160" s="218"/>
      <c r="DXG2160" s="218"/>
      <c r="DXH2160" s="218"/>
      <c r="DXI2160" s="218"/>
      <c r="DXJ2160" s="218"/>
      <c r="DXK2160" s="218"/>
      <c r="DXL2160" s="218"/>
      <c r="DXM2160" s="218"/>
      <c r="DXN2160" s="218"/>
      <c r="DXO2160" s="218"/>
      <c r="DXP2160" s="218"/>
      <c r="DXQ2160" s="218"/>
      <c r="DXR2160" s="218"/>
      <c r="DXS2160" s="218"/>
      <c r="DXT2160" s="218"/>
      <c r="DXU2160" s="218"/>
      <c r="DXV2160" s="218"/>
      <c r="DXW2160" s="218"/>
      <c r="DXX2160" s="218"/>
      <c r="DXY2160" s="218"/>
      <c r="DXZ2160" s="218"/>
      <c r="DYA2160" s="218"/>
      <c r="DYB2160" s="218"/>
      <c r="DYC2160" s="218"/>
      <c r="DYD2160" s="218"/>
      <c r="DYE2160" s="218"/>
      <c r="DYF2160" s="218"/>
      <c r="DYG2160" s="218"/>
      <c r="DYH2160" s="218"/>
      <c r="DYI2160" s="218"/>
      <c r="DYJ2160" s="218"/>
      <c r="DYK2160" s="218"/>
      <c r="DYL2160" s="218"/>
      <c r="DYM2160" s="218"/>
      <c r="DYN2160" s="218"/>
      <c r="DYO2160" s="218"/>
      <c r="DYP2160" s="218"/>
      <c r="DYQ2160" s="218"/>
      <c r="DYR2160" s="218"/>
      <c r="DYS2160" s="218"/>
      <c r="DYT2160" s="218"/>
      <c r="DYU2160" s="218"/>
      <c r="DYV2160" s="218"/>
      <c r="DYW2160" s="218"/>
      <c r="DYX2160" s="218"/>
      <c r="DYY2160" s="218"/>
      <c r="DYZ2160" s="218"/>
      <c r="DZA2160" s="218"/>
      <c r="DZB2160" s="218"/>
      <c r="DZC2160" s="218"/>
      <c r="DZD2160" s="218"/>
      <c r="DZE2160" s="218"/>
      <c r="DZF2160" s="218"/>
      <c r="DZG2160" s="218"/>
      <c r="DZH2160" s="218"/>
      <c r="DZI2160" s="218"/>
      <c r="DZJ2160" s="218"/>
      <c r="DZK2160" s="218"/>
      <c r="DZL2160" s="218"/>
      <c r="DZM2160" s="218"/>
      <c r="DZN2160" s="218"/>
      <c r="DZO2160" s="218"/>
      <c r="DZP2160" s="218"/>
      <c r="DZQ2160" s="218"/>
      <c r="DZR2160" s="218"/>
      <c r="DZS2160" s="218"/>
      <c r="DZT2160" s="218"/>
      <c r="DZU2160" s="218"/>
      <c r="DZV2160" s="218"/>
      <c r="DZW2160" s="218"/>
      <c r="DZX2160" s="218"/>
      <c r="DZY2160" s="218"/>
      <c r="DZZ2160" s="218"/>
      <c r="EAA2160" s="218"/>
      <c r="EAB2160" s="218"/>
      <c r="EAC2160" s="218"/>
      <c r="EAD2160" s="218"/>
      <c r="EAE2160" s="218"/>
      <c r="EAF2160" s="218"/>
      <c r="EAG2160" s="218"/>
      <c r="EAH2160" s="218"/>
      <c r="EAI2160" s="218"/>
      <c r="EAJ2160" s="218"/>
      <c r="EAK2160" s="218"/>
      <c r="EAL2160" s="218"/>
      <c r="EAM2160" s="218"/>
      <c r="EAN2160" s="218"/>
      <c r="EAO2160" s="218"/>
      <c r="EAP2160" s="218"/>
      <c r="EAQ2160" s="218"/>
      <c r="EAR2160" s="218"/>
      <c r="EAS2160" s="218"/>
      <c r="EAT2160" s="218"/>
      <c r="EAU2160" s="218"/>
      <c r="EAV2160" s="218"/>
      <c r="EAW2160" s="218"/>
      <c r="EAX2160" s="218"/>
      <c r="EAY2160" s="218"/>
      <c r="EAZ2160" s="218"/>
      <c r="EBA2160" s="218"/>
      <c r="EBB2160" s="218"/>
      <c r="EBC2160" s="218"/>
      <c r="EBD2160" s="218"/>
      <c r="EBE2160" s="218"/>
      <c r="EBF2160" s="218"/>
      <c r="EBG2160" s="218"/>
      <c r="EBH2160" s="218"/>
      <c r="EBI2160" s="218"/>
      <c r="EBJ2160" s="218"/>
      <c r="EBK2160" s="218"/>
      <c r="EBL2160" s="218"/>
      <c r="EBM2160" s="218"/>
      <c r="EBN2160" s="218"/>
      <c r="EBO2160" s="218"/>
      <c r="EBP2160" s="218"/>
      <c r="EBQ2160" s="218"/>
      <c r="EBR2160" s="218"/>
      <c r="EBS2160" s="218"/>
      <c r="EBT2160" s="218"/>
      <c r="EBU2160" s="218"/>
      <c r="EBV2160" s="218"/>
      <c r="EBW2160" s="218"/>
      <c r="EBX2160" s="218"/>
      <c r="EBY2160" s="218"/>
      <c r="EBZ2160" s="218"/>
      <c r="ECA2160" s="218"/>
      <c r="ECB2160" s="218"/>
      <c r="ECC2160" s="218"/>
      <c r="ECD2160" s="218"/>
      <c r="ECE2160" s="218"/>
      <c r="ECF2160" s="218"/>
      <c r="ECG2160" s="218"/>
      <c r="ECH2160" s="218"/>
      <c r="ECI2160" s="218"/>
      <c r="ECJ2160" s="218"/>
      <c r="ECK2160" s="218"/>
      <c r="ECL2160" s="218"/>
      <c r="ECM2160" s="218"/>
      <c r="ECN2160" s="218"/>
      <c r="ECO2160" s="218"/>
      <c r="ECP2160" s="218"/>
      <c r="ECQ2160" s="218"/>
      <c r="ECR2160" s="218"/>
      <c r="ECS2160" s="218"/>
      <c r="ECT2160" s="218"/>
      <c r="ECU2160" s="218"/>
      <c r="ECV2160" s="218"/>
      <c r="ECW2160" s="218"/>
      <c r="ECX2160" s="218"/>
      <c r="ECY2160" s="218"/>
      <c r="ECZ2160" s="218"/>
      <c r="EDA2160" s="218"/>
      <c r="EDB2160" s="218"/>
      <c r="EDC2160" s="218"/>
      <c r="EDD2160" s="218"/>
      <c r="EDE2160" s="218"/>
      <c r="EDF2160" s="218"/>
      <c r="EDG2160" s="218"/>
      <c r="EDH2160" s="218"/>
      <c r="EDI2160" s="218"/>
      <c r="EDJ2160" s="218"/>
      <c r="EDK2160" s="218"/>
      <c r="EDL2160" s="218"/>
      <c r="EDM2160" s="218"/>
      <c r="EDN2160" s="218"/>
      <c r="EDO2160" s="218"/>
      <c r="EDP2160" s="218"/>
      <c r="EDQ2160" s="218"/>
      <c r="EDR2160" s="218"/>
      <c r="EDS2160" s="218"/>
      <c r="EDT2160" s="218"/>
      <c r="EDU2160" s="218"/>
      <c r="EDV2160" s="218"/>
      <c r="EDW2160" s="218"/>
      <c r="EDX2160" s="218"/>
      <c r="EDY2160" s="218"/>
      <c r="EDZ2160" s="218"/>
      <c r="EEA2160" s="218"/>
      <c r="EEB2160" s="218"/>
      <c r="EEC2160" s="218"/>
      <c r="EED2160" s="218"/>
      <c r="EEE2160" s="218"/>
      <c r="EEF2160" s="218"/>
      <c r="EEG2160" s="218"/>
      <c r="EEH2160" s="218"/>
      <c r="EEI2160" s="218"/>
      <c r="EEJ2160" s="218"/>
      <c r="EEK2160" s="218"/>
      <c r="EEL2160" s="218"/>
      <c r="EEM2160" s="218"/>
      <c r="EEN2160" s="218"/>
      <c r="EEO2160" s="218"/>
      <c r="EEP2160" s="218"/>
      <c r="EEQ2160" s="218"/>
      <c r="EER2160" s="218"/>
      <c r="EES2160" s="218"/>
      <c r="EET2160" s="218"/>
      <c r="EEU2160" s="218"/>
      <c r="EEV2160" s="218"/>
      <c r="EEW2160" s="218"/>
      <c r="EEX2160" s="218"/>
      <c r="EEY2160" s="218"/>
      <c r="EEZ2160" s="218"/>
      <c r="EFA2160" s="218"/>
      <c r="EFB2160" s="218"/>
      <c r="EFC2160" s="218"/>
      <c r="EFD2160" s="218"/>
      <c r="EFE2160" s="218"/>
      <c r="EFF2160" s="218"/>
      <c r="EFG2160" s="218"/>
      <c r="EFH2160" s="218"/>
      <c r="EFI2160" s="218"/>
      <c r="EFJ2160" s="218"/>
      <c r="EFK2160" s="218"/>
      <c r="EFL2160" s="218"/>
      <c r="EFM2160" s="218"/>
      <c r="EFN2160" s="218"/>
      <c r="EFO2160" s="218"/>
      <c r="EFP2160" s="218"/>
      <c r="EFQ2160" s="218"/>
      <c r="EFR2160" s="218"/>
      <c r="EFS2160" s="218"/>
      <c r="EFT2160" s="218"/>
      <c r="EFU2160" s="218"/>
      <c r="EFV2160" s="218"/>
      <c r="EFW2160" s="218"/>
      <c r="EFX2160" s="218"/>
      <c r="EFY2160" s="218"/>
      <c r="EFZ2160" s="218"/>
      <c r="EGA2160" s="218"/>
      <c r="EGB2160" s="218"/>
      <c r="EGC2160" s="218"/>
      <c r="EGD2160" s="218"/>
      <c r="EGE2160" s="218"/>
      <c r="EGF2160" s="218"/>
      <c r="EGG2160" s="218"/>
      <c r="EGH2160" s="218"/>
      <c r="EGI2160" s="218"/>
      <c r="EGJ2160" s="218"/>
      <c r="EGK2160" s="218"/>
      <c r="EGL2160" s="218"/>
      <c r="EGM2160" s="218"/>
      <c r="EGN2160" s="218"/>
      <c r="EGO2160" s="218"/>
      <c r="EGP2160" s="218"/>
      <c r="EGQ2160" s="218"/>
      <c r="EGR2160" s="218"/>
      <c r="EGS2160" s="218"/>
      <c r="EGT2160" s="218"/>
      <c r="EGU2160" s="218"/>
      <c r="EGV2160" s="218"/>
      <c r="EGW2160" s="218"/>
      <c r="EGX2160" s="218"/>
      <c r="EGY2160" s="218"/>
      <c r="EGZ2160" s="218"/>
      <c r="EHA2160" s="218"/>
      <c r="EHB2160" s="218"/>
      <c r="EHC2160" s="218"/>
      <c r="EHD2160" s="218"/>
      <c r="EHE2160" s="218"/>
      <c r="EHF2160" s="218"/>
      <c r="EHG2160" s="218"/>
      <c r="EHH2160" s="218"/>
      <c r="EHI2160" s="218"/>
      <c r="EHJ2160" s="218"/>
      <c r="EHK2160" s="218"/>
      <c r="EHL2160" s="218"/>
      <c r="EHM2160" s="218"/>
      <c r="EHN2160" s="218"/>
      <c r="EHO2160" s="218"/>
      <c r="EHP2160" s="218"/>
      <c r="EHQ2160" s="218"/>
      <c r="EHR2160" s="218"/>
      <c r="EHS2160" s="218"/>
      <c r="EHT2160" s="218"/>
      <c r="EHU2160" s="218"/>
      <c r="EHV2160" s="218"/>
      <c r="EHW2160" s="218"/>
      <c r="EHX2160" s="218"/>
      <c r="EHY2160" s="218"/>
      <c r="EHZ2160" s="218"/>
      <c r="EIA2160" s="218"/>
      <c r="EIB2160" s="218"/>
      <c r="EIC2160" s="218"/>
      <c r="EID2160" s="218"/>
      <c r="EIE2160" s="218"/>
      <c r="EIF2160" s="218"/>
      <c r="EIG2160" s="218"/>
      <c r="EIH2160" s="218"/>
      <c r="EII2160" s="218"/>
      <c r="EIJ2160" s="218"/>
      <c r="EIK2160" s="218"/>
      <c r="EIL2160" s="218"/>
      <c r="EIM2160" s="218"/>
      <c r="EIN2160" s="218"/>
      <c r="EIO2160" s="218"/>
      <c r="EIP2160" s="218"/>
      <c r="EIQ2160" s="218"/>
      <c r="EIR2160" s="218"/>
      <c r="EIS2160" s="218"/>
      <c r="EIT2160" s="218"/>
      <c r="EIU2160" s="218"/>
      <c r="EIV2160" s="218"/>
      <c r="EIW2160" s="218"/>
      <c r="EIX2160" s="218"/>
      <c r="EIY2160" s="218"/>
      <c r="EIZ2160" s="218"/>
      <c r="EJA2160" s="218"/>
      <c r="EJB2160" s="218"/>
      <c r="EJC2160" s="218"/>
      <c r="EJD2160" s="218"/>
      <c r="EJE2160" s="218"/>
      <c r="EJF2160" s="218"/>
      <c r="EJG2160" s="218"/>
      <c r="EJH2160" s="218"/>
      <c r="EJI2160" s="218"/>
      <c r="EJJ2160" s="218"/>
      <c r="EJK2160" s="218"/>
      <c r="EJL2160" s="218"/>
      <c r="EJM2160" s="218"/>
      <c r="EJN2160" s="218"/>
      <c r="EJO2160" s="218"/>
      <c r="EJP2160" s="218"/>
      <c r="EJQ2160" s="218"/>
      <c r="EJR2160" s="218"/>
      <c r="EJS2160" s="218"/>
      <c r="EJT2160" s="218"/>
      <c r="EJU2160" s="218"/>
      <c r="EJV2160" s="218"/>
      <c r="EJW2160" s="218"/>
      <c r="EJX2160" s="218"/>
      <c r="EJY2160" s="218"/>
      <c r="EJZ2160" s="218"/>
      <c r="EKA2160" s="218"/>
      <c r="EKB2160" s="218"/>
      <c r="EKC2160" s="218"/>
      <c r="EKD2160" s="218"/>
      <c r="EKE2160" s="218"/>
      <c r="EKF2160" s="218"/>
      <c r="EKG2160" s="218"/>
      <c r="EKH2160" s="218"/>
      <c r="EKI2160" s="218"/>
      <c r="EKJ2160" s="218"/>
      <c r="EKK2160" s="218"/>
      <c r="EKL2160" s="218"/>
      <c r="EKM2160" s="218"/>
      <c r="EKN2160" s="218"/>
      <c r="EKO2160" s="218"/>
      <c r="EKP2160" s="218"/>
      <c r="EKQ2160" s="218"/>
      <c r="EKR2160" s="218"/>
      <c r="EKS2160" s="218"/>
      <c r="EKT2160" s="218"/>
      <c r="EKU2160" s="218"/>
      <c r="EKV2160" s="218"/>
      <c r="EKW2160" s="218"/>
      <c r="EKX2160" s="218"/>
      <c r="EKY2160" s="218"/>
      <c r="EKZ2160" s="218"/>
      <c r="ELA2160" s="218"/>
      <c r="ELB2160" s="218"/>
      <c r="ELC2160" s="218"/>
      <c r="ELD2160" s="218"/>
      <c r="ELE2160" s="218"/>
      <c r="ELF2160" s="218"/>
      <c r="ELG2160" s="218"/>
      <c r="ELH2160" s="218"/>
      <c r="ELI2160" s="218"/>
      <c r="ELJ2160" s="218"/>
      <c r="ELK2160" s="218"/>
      <c r="ELL2160" s="218"/>
      <c r="ELM2160" s="218"/>
      <c r="ELN2160" s="218"/>
      <c r="ELO2160" s="218"/>
      <c r="ELP2160" s="218"/>
      <c r="ELQ2160" s="218"/>
      <c r="ELR2160" s="218"/>
      <c r="ELS2160" s="218"/>
      <c r="ELT2160" s="218"/>
      <c r="ELU2160" s="218"/>
      <c r="ELV2160" s="218"/>
      <c r="ELW2160" s="218"/>
      <c r="ELX2160" s="218"/>
      <c r="ELY2160" s="218"/>
      <c r="ELZ2160" s="218"/>
      <c r="EMA2160" s="218"/>
      <c r="EMB2160" s="218"/>
      <c r="EMC2160" s="218"/>
      <c r="EMD2160" s="218"/>
      <c r="EME2160" s="218"/>
      <c r="EMF2160" s="218"/>
      <c r="EMG2160" s="218"/>
      <c r="EMH2160" s="218"/>
      <c r="EMI2160" s="218"/>
      <c r="EMJ2160" s="218"/>
      <c r="EMK2160" s="218"/>
      <c r="EML2160" s="218"/>
      <c r="EMM2160" s="218"/>
      <c r="EMN2160" s="218"/>
      <c r="EMO2160" s="218"/>
      <c r="EMP2160" s="218"/>
      <c r="EMQ2160" s="218"/>
      <c r="EMR2160" s="218"/>
      <c r="EMS2160" s="218"/>
      <c r="EMT2160" s="218"/>
      <c r="EMU2160" s="218"/>
      <c r="EMV2160" s="218"/>
      <c r="EMW2160" s="218"/>
      <c r="EMX2160" s="218"/>
      <c r="EMY2160" s="218"/>
      <c r="EMZ2160" s="218"/>
      <c r="ENA2160" s="218"/>
      <c r="ENB2160" s="218"/>
      <c r="ENC2160" s="218"/>
      <c r="END2160" s="218"/>
      <c r="ENE2160" s="218"/>
      <c r="ENF2160" s="218"/>
      <c r="ENG2160" s="218"/>
      <c r="ENH2160" s="218"/>
      <c r="ENI2160" s="218"/>
      <c r="ENJ2160" s="218"/>
      <c r="ENK2160" s="218"/>
      <c r="ENL2160" s="218"/>
      <c r="ENM2160" s="218"/>
      <c r="ENN2160" s="218"/>
      <c r="ENO2160" s="218"/>
      <c r="ENP2160" s="218"/>
      <c r="ENQ2160" s="218"/>
      <c r="ENR2160" s="218"/>
      <c r="ENS2160" s="218"/>
      <c r="ENT2160" s="218"/>
      <c r="ENU2160" s="218"/>
      <c r="ENV2160" s="218"/>
      <c r="ENW2160" s="218"/>
      <c r="ENX2160" s="218"/>
      <c r="ENY2160" s="218"/>
      <c r="ENZ2160" s="218"/>
      <c r="EOA2160" s="218"/>
      <c r="EOB2160" s="218"/>
      <c r="EOC2160" s="218"/>
      <c r="EOD2160" s="218"/>
      <c r="EOE2160" s="218"/>
      <c r="EOF2160" s="218"/>
      <c r="EOG2160" s="218"/>
      <c r="EOH2160" s="218"/>
      <c r="EOI2160" s="218"/>
      <c r="EOJ2160" s="218"/>
      <c r="EOK2160" s="218"/>
      <c r="EOL2160" s="218"/>
      <c r="EOM2160" s="218"/>
      <c r="EON2160" s="218"/>
      <c r="EOO2160" s="218"/>
      <c r="EOP2160" s="218"/>
      <c r="EOQ2160" s="218"/>
      <c r="EOR2160" s="218"/>
      <c r="EOS2160" s="218"/>
      <c r="EOT2160" s="218"/>
      <c r="EOU2160" s="218"/>
      <c r="EOV2160" s="218"/>
      <c r="EOW2160" s="218"/>
      <c r="EOX2160" s="218"/>
      <c r="EOY2160" s="218"/>
      <c r="EOZ2160" s="218"/>
      <c r="EPA2160" s="218"/>
      <c r="EPB2160" s="218"/>
      <c r="EPC2160" s="218"/>
      <c r="EPD2160" s="218"/>
      <c r="EPE2160" s="218"/>
      <c r="EPF2160" s="218"/>
      <c r="EPG2160" s="218"/>
      <c r="EPH2160" s="218"/>
      <c r="EPI2160" s="218"/>
      <c r="EPJ2160" s="218"/>
      <c r="EPK2160" s="218"/>
      <c r="EPL2160" s="218"/>
      <c r="EPM2160" s="218"/>
      <c r="EPN2160" s="218"/>
      <c r="EPO2160" s="218"/>
      <c r="EPP2160" s="218"/>
      <c r="EPQ2160" s="218"/>
      <c r="EPR2160" s="218"/>
      <c r="EPS2160" s="218"/>
      <c r="EPT2160" s="218"/>
      <c r="EPU2160" s="218"/>
      <c r="EPV2160" s="218"/>
      <c r="EPW2160" s="218"/>
      <c r="EPX2160" s="218"/>
      <c r="EPY2160" s="218"/>
      <c r="EPZ2160" s="218"/>
      <c r="EQA2160" s="218"/>
      <c r="EQB2160" s="218"/>
      <c r="EQC2160" s="218"/>
      <c r="EQD2160" s="218"/>
      <c r="EQE2160" s="218"/>
      <c r="EQF2160" s="218"/>
      <c r="EQG2160" s="218"/>
      <c r="EQH2160" s="218"/>
      <c r="EQI2160" s="218"/>
      <c r="EQJ2160" s="218"/>
      <c r="EQK2160" s="218"/>
      <c r="EQL2160" s="218"/>
      <c r="EQM2160" s="218"/>
      <c r="EQN2160" s="218"/>
      <c r="EQO2160" s="218"/>
      <c r="EQP2160" s="218"/>
      <c r="EQQ2160" s="218"/>
      <c r="EQR2160" s="218"/>
      <c r="EQS2160" s="218"/>
      <c r="EQT2160" s="218"/>
      <c r="EQU2160" s="218"/>
      <c r="EQV2160" s="218"/>
      <c r="EQW2160" s="218"/>
      <c r="EQX2160" s="218"/>
      <c r="EQY2160" s="218"/>
      <c r="EQZ2160" s="218"/>
      <c r="ERA2160" s="218"/>
      <c r="ERB2160" s="218"/>
      <c r="ERC2160" s="218"/>
      <c r="ERD2160" s="218"/>
      <c r="ERE2160" s="218"/>
      <c r="ERF2160" s="218"/>
      <c r="ERG2160" s="218"/>
      <c r="ERH2160" s="218"/>
      <c r="ERI2160" s="218"/>
      <c r="ERJ2160" s="218"/>
      <c r="ERK2160" s="218"/>
      <c r="ERL2160" s="218"/>
      <c r="ERM2160" s="218"/>
      <c r="ERN2160" s="218"/>
      <c r="ERO2160" s="218"/>
      <c r="ERP2160" s="218"/>
      <c r="ERQ2160" s="218"/>
      <c r="ERR2160" s="218"/>
      <c r="ERS2160" s="218"/>
      <c r="ERT2160" s="218"/>
      <c r="ERU2160" s="218"/>
      <c r="ERV2160" s="218"/>
      <c r="ERW2160" s="218"/>
      <c r="ERX2160" s="218"/>
      <c r="ERY2160" s="218"/>
      <c r="ERZ2160" s="218"/>
      <c r="ESA2160" s="218"/>
      <c r="ESB2160" s="218"/>
      <c r="ESC2160" s="218"/>
      <c r="ESD2160" s="218"/>
      <c r="ESE2160" s="218"/>
      <c r="ESF2160" s="218"/>
      <c r="ESG2160" s="218"/>
      <c r="ESH2160" s="218"/>
      <c r="ESI2160" s="218"/>
      <c r="ESJ2160" s="218"/>
      <c r="ESK2160" s="218"/>
      <c r="ESL2160" s="218"/>
      <c r="ESM2160" s="218"/>
      <c r="ESN2160" s="218"/>
      <c r="ESO2160" s="218"/>
      <c r="ESP2160" s="218"/>
      <c r="ESQ2160" s="218"/>
      <c r="ESR2160" s="218"/>
      <c r="ESS2160" s="218"/>
      <c r="EST2160" s="218"/>
      <c r="ESU2160" s="218"/>
      <c r="ESV2160" s="218"/>
      <c r="ESW2160" s="218"/>
      <c r="ESX2160" s="218"/>
      <c r="ESY2160" s="218"/>
      <c r="ESZ2160" s="218"/>
      <c r="ETA2160" s="218"/>
      <c r="ETB2160" s="218"/>
      <c r="ETC2160" s="218"/>
      <c r="ETD2160" s="218"/>
      <c r="ETE2160" s="218"/>
      <c r="ETF2160" s="218"/>
      <c r="ETG2160" s="218"/>
      <c r="ETH2160" s="218"/>
      <c r="ETI2160" s="218"/>
      <c r="ETJ2160" s="218"/>
      <c r="ETK2160" s="218"/>
      <c r="ETL2160" s="218"/>
      <c r="ETM2160" s="218"/>
      <c r="ETN2160" s="218"/>
      <c r="ETO2160" s="218"/>
      <c r="ETP2160" s="218"/>
      <c r="ETQ2160" s="218"/>
      <c r="ETR2160" s="218"/>
      <c r="ETS2160" s="218"/>
      <c r="ETT2160" s="218"/>
      <c r="ETU2160" s="218"/>
      <c r="ETV2160" s="218"/>
      <c r="ETW2160" s="218"/>
      <c r="ETX2160" s="218"/>
      <c r="ETY2160" s="218"/>
      <c r="ETZ2160" s="218"/>
      <c r="EUA2160" s="218"/>
      <c r="EUB2160" s="218"/>
      <c r="EUC2160" s="218"/>
      <c r="EUD2160" s="218"/>
      <c r="EUE2160" s="218"/>
      <c r="EUF2160" s="218"/>
      <c r="EUG2160" s="218"/>
      <c r="EUH2160" s="218"/>
      <c r="EUI2160" s="218"/>
      <c r="EUJ2160" s="218"/>
      <c r="EUK2160" s="218"/>
      <c r="EUL2160" s="218"/>
      <c r="EUM2160" s="218"/>
      <c r="EUN2160" s="218"/>
      <c r="EUO2160" s="218"/>
      <c r="EUP2160" s="218"/>
      <c r="EUQ2160" s="218"/>
      <c r="EUR2160" s="218"/>
      <c r="EUS2160" s="218"/>
      <c r="EUT2160" s="218"/>
      <c r="EUU2160" s="218"/>
      <c r="EUV2160" s="218"/>
      <c r="EUW2160" s="218"/>
      <c r="EUX2160" s="218"/>
      <c r="EUY2160" s="218"/>
      <c r="EUZ2160" s="218"/>
      <c r="EVA2160" s="218"/>
      <c r="EVB2160" s="218"/>
      <c r="EVC2160" s="218"/>
      <c r="EVD2160" s="218"/>
      <c r="EVE2160" s="218"/>
      <c r="EVF2160" s="218"/>
      <c r="EVG2160" s="218"/>
      <c r="EVH2160" s="218"/>
      <c r="EVI2160" s="218"/>
      <c r="EVJ2160" s="218"/>
      <c r="EVK2160" s="218"/>
      <c r="EVL2160" s="218"/>
      <c r="EVM2160" s="218"/>
      <c r="EVN2160" s="218"/>
      <c r="EVO2160" s="218"/>
      <c r="EVP2160" s="218"/>
      <c r="EVQ2160" s="218"/>
      <c r="EVR2160" s="218"/>
      <c r="EVS2160" s="218"/>
      <c r="EVT2160" s="218"/>
      <c r="EVU2160" s="218"/>
      <c r="EVV2160" s="218"/>
      <c r="EVW2160" s="218"/>
      <c r="EVX2160" s="218"/>
      <c r="EVY2160" s="218"/>
      <c r="EVZ2160" s="218"/>
      <c r="EWA2160" s="218"/>
      <c r="EWB2160" s="218"/>
      <c r="EWC2160" s="218"/>
      <c r="EWD2160" s="218"/>
      <c r="EWE2160" s="218"/>
      <c r="EWF2160" s="218"/>
      <c r="EWG2160" s="218"/>
      <c r="EWH2160" s="218"/>
      <c r="EWI2160" s="218"/>
      <c r="EWJ2160" s="218"/>
      <c r="EWK2160" s="218"/>
      <c r="EWL2160" s="218"/>
      <c r="EWM2160" s="218"/>
      <c r="EWN2160" s="218"/>
      <c r="EWO2160" s="218"/>
      <c r="EWP2160" s="218"/>
      <c r="EWQ2160" s="218"/>
      <c r="EWR2160" s="218"/>
      <c r="EWS2160" s="218"/>
      <c r="EWT2160" s="218"/>
      <c r="EWU2160" s="218"/>
      <c r="EWV2160" s="218"/>
      <c r="EWW2160" s="218"/>
      <c r="EWX2160" s="218"/>
      <c r="EWY2160" s="218"/>
      <c r="EWZ2160" s="218"/>
      <c r="EXA2160" s="218"/>
      <c r="EXB2160" s="218"/>
      <c r="EXC2160" s="218"/>
      <c r="EXD2160" s="218"/>
      <c r="EXE2160" s="218"/>
      <c r="EXF2160" s="218"/>
      <c r="EXG2160" s="218"/>
      <c r="EXH2160" s="218"/>
      <c r="EXI2160" s="218"/>
      <c r="EXJ2160" s="218"/>
      <c r="EXK2160" s="218"/>
      <c r="EXL2160" s="218"/>
      <c r="EXM2160" s="218"/>
      <c r="EXN2160" s="218"/>
      <c r="EXO2160" s="218"/>
      <c r="EXP2160" s="218"/>
      <c r="EXQ2160" s="218"/>
      <c r="EXR2160" s="218"/>
      <c r="EXS2160" s="218"/>
      <c r="EXT2160" s="218"/>
      <c r="EXU2160" s="218"/>
      <c r="EXV2160" s="218"/>
      <c r="EXW2160" s="218"/>
      <c r="EXX2160" s="218"/>
      <c r="EXY2160" s="218"/>
      <c r="EXZ2160" s="218"/>
      <c r="EYA2160" s="218"/>
      <c r="EYB2160" s="218"/>
      <c r="EYC2160" s="218"/>
      <c r="EYD2160" s="218"/>
      <c r="EYE2160" s="218"/>
      <c r="EYF2160" s="218"/>
      <c r="EYG2160" s="218"/>
      <c r="EYH2160" s="218"/>
      <c r="EYI2160" s="218"/>
      <c r="EYJ2160" s="218"/>
      <c r="EYK2160" s="218"/>
      <c r="EYL2160" s="218"/>
      <c r="EYM2160" s="218"/>
      <c r="EYN2160" s="218"/>
      <c r="EYO2160" s="218"/>
      <c r="EYP2160" s="218"/>
      <c r="EYQ2160" s="218"/>
      <c r="EYR2160" s="218"/>
      <c r="EYS2160" s="218"/>
      <c r="EYT2160" s="218"/>
      <c r="EYU2160" s="218"/>
      <c r="EYV2160" s="218"/>
      <c r="EYW2160" s="218"/>
      <c r="EYX2160" s="218"/>
      <c r="EYY2160" s="218"/>
      <c r="EYZ2160" s="218"/>
      <c r="EZA2160" s="218"/>
      <c r="EZB2160" s="218"/>
      <c r="EZC2160" s="218"/>
      <c r="EZD2160" s="218"/>
      <c r="EZE2160" s="218"/>
      <c r="EZF2160" s="218"/>
      <c r="EZG2160" s="218"/>
      <c r="EZH2160" s="218"/>
      <c r="EZI2160" s="218"/>
      <c r="EZJ2160" s="218"/>
      <c r="EZK2160" s="218"/>
      <c r="EZL2160" s="218"/>
      <c r="EZM2160" s="218"/>
      <c r="EZN2160" s="218"/>
      <c r="EZO2160" s="218"/>
      <c r="EZP2160" s="218"/>
      <c r="EZQ2160" s="218"/>
      <c r="EZR2160" s="218"/>
      <c r="EZS2160" s="218"/>
      <c r="EZT2160" s="218"/>
      <c r="EZU2160" s="218"/>
      <c r="EZV2160" s="218"/>
      <c r="EZW2160" s="218"/>
      <c r="EZX2160" s="218"/>
      <c r="EZY2160" s="218"/>
      <c r="EZZ2160" s="218"/>
      <c r="FAA2160" s="218"/>
      <c r="FAB2160" s="218"/>
      <c r="FAC2160" s="218"/>
      <c r="FAD2160" s="218"/>
      <c r="FAE2160" s="218"/>
      <c r="FAF2160" s="218"/>
      <c r="FAG2160" s="218"/>
      <c r="FAH2160" s="218"/>
      <c r="FAI2160" s="218"/>
      <c r="FAJ2160" s="218"/>
      <c r="FAK2160" s="218"/>
      <c r="FAL2160" s="218"/>
      <c r="FAM2160" s="218"/>
      <c r="FAN2160" s="218"/>
      <c r="FAO2160" s="218"/>
      <c r="FAP2160" s="218"/>
      <c r="FAQ2160" s="218"/>
      <c r="FAR2160" s="218"/>
      <c r="FAS2160" s="218"/>
      <c r="FAT2160" s="218"/>
      <c r="FAU2160" s="218"/>
      <c r="FAV2160" s="218"/>
      <c r="FAW2160" s="218"/>
      <c r="FAX2160" s="218"/>
      <c r="FAY2160" s="218"/>
      <c r="FAZ2160" s="218"/>
      <c r="FBA2160" s="218"/>
      <c r="FBB2160" s="218"/>
      <c r="FBC2160" s="218"/>
      <c r="FBD2160" s="218"/>
      <c r="FBE2160" s="218"/>
      <c r="FBF2160" s="218"/>
      <c r="FBG2160" s="218"/>
      <c r="FBH2160" s="218"/>
      <c r="FBI2160" s="218"/>
      <c r="FBJ2160" s="218"/>
      <c r="FBK2160" s="218"/>
      <c r="FBL2160" s="218"/>
      <c r="FBM2160" s="218"/>
      <c r="FBN2160" s="218"/>
      <c r="FBO2160" s="218"/>
      <c r="FBP2160" s="218"/>
      <c r="FBQ2160" s="218"/>
      <c r="FBR2160" s="218"/>
      <c r="FBS2160" s="218"/>
      <c r="FBT2160" s="218"/>
      <c r="FBU2160" s="218"/>
      <c r="FBV2160" s="218"/>
      <c r="FBW2160" s="218"/>
      <c r="FBX2160" s="218"/>
      <c r="FBY2160" s="218"/>
      <c r="FBZ2160" s="218"/>
      <c r="FCA2160" s="218"/>
      <c r="FCB2160" s="218"/>
      <c r="FCC2160" s="218"/>
      <c r="FCD2160" s="218"/>
      <c r="FCE2160" s="218"/>
      <c r="FCF2160" s="218"/>
      <c r="FCG2160" s="218"/>
      <c r="FCH2160" s="218"/>
      <c r="FCI2160" s="218"/>
      <c r="FCJ2160" s="218"/>
      <c r="FCK2160" s="218"/>
      <c r="FCL2160" s="218"/>
      <c r="FCM2160" s="218"/>
      <c r="FCN2160" s="218"/>
      <c r="FCO2160" s="218"/>
      <c r="FCP2160" s="218"/>
      <c r="FCQ2160" s="218"/>
      <c r="FCR2160" s="218"/>
      <c r="FCS2160" s="218"/>
      <c r="FCT2160" s="218"/>
      <c r="FCU2160" s="218"/>
      <c r="FCV2160" s="218"/>
      <c r="FCW2160" s="218"/>
      <c r="FCX2160" s="218"/>
      <c r="FCY2160" s="218"/>
      <c r="FCZ2160" s="218"/>
      <c r="FDA2160" s="218"/>
      <c r="FDB2160" s="218"/>
      <c r="FDC2160" s="218"/>
      <c r="FDD2160" s="218"/>
      <c r="FDE2160" s="218"/>
      <c r="FDF2160" s="218"/>
      <c r="FDG2160" s="218"/>
      <c r="FDH2160" s="218"/>
      <c r="FDI2160" s="218"/>
      <c r="FDJ2160" s="218"/>
      <c r="FDK2160" s="218"/>
      <c r="FDL2160" s="218"/>
      <c r="FDM2160" s="218"/>
      <c r="FDN2160" s="218"/>
      <c r="FDO2160" s="218"/>
      <c r="FDP2160" s="218"/>
      <c r="FDQ2160" s="218"/>
      <c r="FDR2160" s="218"/>
      <c r="FDS2160" s="218"/>
      <c r="FDT2160" s="218"/>
      <c r="FDU2160" s="218"/>
      <c r="FDV2160" s="218"/>
      <c r="FDW2160" s="218"/>
      <c r="FDX2160" s="218"/>
      <c r="FDY2160" s="218"/>
      <c r="FDZ2160" s="218"/>
      <c r="FEA2160" s="218"/>
      <c r="FEB2160" s="218"/>
      <c r="FEC2160" s="218"/>
      <c r="FED2160" s="218"/>
      <c r="FEE2160" s="218"/>
      <c r="FEF2160" s="218"/>
      <c r="FEG2160" s="218"/>
      <c r="FEH2160" s="218"/>
      <c r="FEI2160" s="218"/>
      <c r="FEJ2160" s="218"/>
      <c r="FEK2160" s="218"/>
      <c r="FEL2160" s="218"/>
      <c r="FEM2160" s="218"/>
      <c r="FEN2160" s="218"/>
      <c r="FEO2160" s="218"/>
      <c r="FEP2160" s="218"/>
      <c r="FEQ2160" s="218"/>
      <c r="FER2160" s="218"/>
      <c r="FES2160" s="218"/>
      <c r="FET2160" s="218"/>
      <c r="FEU2160" s="218"/>
      <c r="FEV2160" s="218"/>
      <c r="FEW2160" s="218"/>
      <c r="FEX2160" s="218"/>
      <c r="FEY2160" s="218"/>
      <c r="FEZ2160" s="218"/>
      <c r="FFA2160" s="218"/>
      <c r="FFB2160" s="218"/>
      <c r="FFC2160" s="218"/>
      <c r="FFD2160" s="218"/>
      <c r="FFE2160" s="218"/>
      <c r="FFF2160" s="218"/>
      <c r="FFG2160" s="218"/>
      <c r="FFH2160" s="218"/>
      <c r="FFI2160" s="218"/>
      <c r="FFJ2160" s="218"/>
      <c r="FFK2160" s="218"/>
      <c r="FFL2160" s="218"/>
      <c r="FFM2160" s="218"/>
      <c r="FFN2160" s="218"/>
      <c r="FFO2160" s="218"/>
      <c r="FFP2160" s="218"/>
      <c r="FFQ2160" s="218"/>
      <c r="FFR2160" s="218"/>
      <c r="FFS2160" s="218"/>
      <c r="FFT2160" s="218"/>
      <c r="FFU2160" s="218"/>
      <c r="FFV2160" s="218"/>
      <c r="FFW2160" s="218"/>
      <c r="FFX2160" s="218"/>
      <c r="FFY2160" s="218"/>
      <c r="FFZ2160" s="218"/>
      <c r="FGA2160" s="218"/>
      <c r="FGB2160" s="218"/>
      <c r="FGC2160" s="218"/>
      <c r="FGD2160" s="218"/>
      <c r="FGE2160" s="218"/>
      <c r="FGF2160" s="218"/>
      <c r="FGG2160" s="218"/>
      <c r="FGH2160" s="218"/>
      <c r="FGI2160" s="218"/>
      <c r="FGJ2160" s="218"/>
      <c r="FGK2160" s="218"/>
      <c r="FGL2160" s="218"/>
      <c r="FGM2160" s="218"/>
      <c r="FGN2160" s="218"/>
      <c r="FGO2160" s="218"/>
      <c r="FGP2160" s="218"/>
      <c r="FGQ2160" s="218"/>
      <c r="FGR2160" s="218"/>
      <c r="FGS2160" s="218"/>
      <c r="FGT2160" s="218"/>
      <c r="FGU2160" s="218"/>
      <c r="FGV2160" s="218"/>
      <c r="FGW2160" s="218"/>
      <c r="FGX2160" s="218"/>
      <c r="FGY2160" s="218"/>
      <c r="FGZ2160" s="218"/>
      <c r="FHA2160" s="218"/>
      <c r="FHB2160" s="218"/>
      <c r="FHC2160" s="218"/>
      <c r="FHD2160" s="218"/>
      <c r="FHE2160" s="218"/>
      <c r="FHF2160" s="218"/>
      <c r="FHG2160" s="218"/>
      <c r="FHH2160" s="218"/>
      <c r="FHI2160" s="218"/>
      <c r="FHJ2160" s="218"/>
      <c r="FHK2160" s="218"/>
      <c r="FHL2160" s="218"/>
      <c r="FHM2160" s="218"/>
      <c r="FHN2160" s="218"/>
      <c r="FHO2160" s="218"/>
      <c r="FHP2160" s="218"/>
      <c r="FHQ2160" s="218"/>
      <c r="FHR2160" s="218"/>
      <c r="FHS2160" s="218"/>
      <c r="FHT2160" s="218"/>
      <c r="FHU2160" s="218"/>
      <c r="FHV2160" s="218"/>
      <c r="FHW2160" s="218"/>
      <c r="FHX2160" s="218"/>
      <c r="FHY2160" s="218"/>
      <c r="FHZ2160" s="218"/>
      <c r="FIA2160" s="218"/>
      <c r="FIB2160" s="218"/>
      <c r="FIC2160" s="218"/>
      <c r="FID2160" s="218"/>
      <c r="FIE2160" s="218"/>
      <c r="FIF2160" s="218"/>
      <c r="FIG2160" s="218"/>
      <c r="FIH2160" s="218"/>
      <c r="FII2160" s="218"/>
      <c r="FIJ2160" s="218"/>
      <c r="FIK2160" s="218"/>
      <c r="FIL2160" s="218"/>
      <c r="FIM2160" s="218"/>
      <c r="FIN2160" s="218"/>
      <c r="FIO2160" s="218"/>
      <c r="FIP2160" s="218"/>
      <c r="FIQ2160" s="218"/>
      <c r="FIR2160" s="218"/>
      <c r="FIS2160" s="218"/>
      <c r="FIT2160" s="218"/>
      <c r="FIU2160" s="218"/>
      <c r="FIV2160" s="218"/>
      <c r="FIW2160" s="218"/>
      <c r="FIX2160" s="218"/>
      <c r="FIY2160" s="218"/>
      <c r="FIZ2160" s="218"/>
      <c r="FJA2160" s="218"/>
      <c r="FJB2160" s="218"/>
      <c r="FJC2160" s="218"/>
      <c r="FJD2160" s="218"/>
      <c r="FJE2160" s="218"/>
      <c r="FJF2160" s="218"/>
      <c r="FJG2160" s="218"/>
      <c r="FJH2160" s="218"/>
      <c r="FJI2160" s="218"/>
      <c r="FJJ2160" s="218"/>
      <c r="FJK2160" s="218"/>
      <c r="FJL2160" s="218"/>
      <c r="FJM2160" s="218"/>
      <c r="FJN2160" s="218"/>
      <c r="FJO2160" s="218"/>
      <c r="FJP2160" s="218"/>
      <c r="FJQ2160" s="218"/>
      <c r="FJR2160" s="218"/>
      <c r="FJS2160" s="218"/>
      <c r="FJT2160" s="218"/>
      <c r="FJU2160" s="218"/>
      <c r="FJV2160" s="218"/>
      <c r="FJW2160" s="218"/>
      <c r="FJX2160" s="218"/>
      <c r="FJY2160" s="218"/>
      <c r="FJZ2160" s="218"/>
      <c r="FKA2160" s="218"/>
      <c r="FKB2160" s="218"/>
      <c r="FKC2160" s="218"/>
      <c r="FKD2160" s="218"/>
      <c r="FKE2160" s="218"/>
      <c r="FKF2160" s="218"/>
      <c r="FKG2160" s="218"/>
      <c r="FKH2160" s="218"/>
      <c r="FKI2160" s="218"/>
      <c r="FKJ2160" s="218"/>
      <c r="FKK2160" s="218"/>
      <c r="FKL2160" s="218"/>
      <c r="FKM2160" s="218"/>
      <c r="FKN2160" s="218"/>
      <c r="FKO2160" s="218"/>
      <c r="FKP2160" s="218"/>
      <c r="FKQ2160" s="218"/>
      <c r="FKR2160" s="218"/>
      <c r="FKS2160" s="218"/>
      <c r="FKT2160" s="218"/>
      <c r="FKU2160" s="218"/>
      <c r="FKV2160" s="218"/>
      <c r="FKW2160" s="218"/>
      <c r="FKX2160" s="218"/>
      <c r="FKY2160" s="218"/>
      <c r="FKZ2160" s="218"/>
      <c r="FLA2160" s="218"/>
      <c r="FLB2160" s="218"/>
      <c r="FLC2160" s="218"/>
      <c r="FLD2160" s="218"/>
      <c r="FLE2160" s="218"/>
      <c r="FLF2160" s="218"/>
      <c r="FLG2160" s="218"/>
      <c r="FLH2160" s="218"/>
      <c r="FLI2160" s="218"/>
      <c r="FLJ2160" s="218"/>
      <c r="FLK2160" s="218"/>
      <c r="FLL2160" s="218"/>
      <c r="FLM2160" s="218"/>
      <c r="FLN2160" s="218"/>
      <c r="FLO2160" s="218"/>
      <c r="FLP2160" s="218"/>
      <c r="FLQ2160" s="218"/>
      <c r="FLR2160" s="218"/>
      <c r="FLS2160" s="218"/>
      <c r="FLT2160" s="218"/>
      <c r="FLU2160" s="218"/>
      <c r="FLV2160" s="218"/>
      <c r="FLW2160" s="218"/>
      <c r="FLX2160" s="218"/>
      <c r="FLY2160" s="218"/>
      <c r="FLZ2160" s="218"/>
      <c r="FMA2160" s="218"/>
      <c r="FMB2160" s="218"/>
      <c r="FMC2160" s="218"/>
      <c r="FMD2160" s="218"/>
      <c r="FME2160" s="218"/>
      <c r="FMF2160" s="218"/>
      <c r="FMG2160" s="218"/>
      <c r="FMH2160" s="218"/>
      <c r="FMI2160" s="218"/>
      <c r="FMJ2160" s="218"/>
      <c r="FMK2160" s="218"/>
      <c r="FML2160" s="218"/>
      <c r="FMM2160" s="218"/>
      <c r="FMN2160" s="218"/>
      <c r="FMO2160" s="218"/>
      <c r="FMP2160" s="218"/>
      <c r="FMQ2160" s="218"/>
      <c r="FMR2160" s="218"/>
      <c r="FMS2160" s="218"/>
      <c r="FMT2160" s="218"/>
      <c r="FMU2160" s="218"/>
      <c r="FMV2160" s="218"/>
      <c r="FMW2160" s="218"/>
      <c r="FMX2160" s="218"/>
      <c r="FMY2160" s="218"/>
      <c r="FMZ2160" s="218"/>
      <c r="FNA2160" s="218"/>
      <c r="FNB2160" s="218"/>
      <c r="FNC2160" s="218"/>
      <c r="FND2160" s="218"/>
      <c r="FNE2160" s="218"/>
      <c r="FNF2160" s="218"/>
      <c r="FNG2160" s="218"/>
      <c r="FNH2160" s="218"/>
      <c r="FNI2160" s="218"/>
      <c r="FNJ2160" s="218"/>
      <c r="FNK2160" s="218"/>
      <c r="FNL2160" s="218"/>
      <c r="FNM2160" s="218"/>
      <c r="FNN2160" s="218"/>
      <c r="FNO2160" s="218"/>
      <c r="FNP2160" s="218"/>
      <c r="FNQ2160" s="218"/>
      <c r="FNR2160" s="218"/>
      <c r="FNS2160" s="218"/>
      <c r="FNT2160" s="218"/>
      <c r="FNU2160" s="218"/>
      <c r="FNV2160" s="218"/>
      <c r="FNW2160" s="218"/>
      <c r="FNX2160" s="218"/>
      <c r="FNY2160" s="218"/>
      <c r="FNZ2160" s="218"/>
      <c r="FOA2160" s="218"/>
      <c r="FOB2160" s="218"/>
      <c r="FOC2160" s="218"/>
      <c r="FOD2160" s="218"/>
      <c r="FOE2160" s="218"/>
      <c r="FOF2160" s="218"/>
      <c r="FOG2160" s="218"/>
      <c r="FOH2160" s="218"/>
      <c r="FOI2160" s="218"/>
      <c r="FOJ2160" s="218"/>
      <c r="FOK2160" s="218"/>
      <c r="FOL2160" s="218"/>
      <c r="FOM2160" s="218"/>
      <c r="FON2160" s="218"/>
      <c r="FOO2160" s="218"/>
      <c r="FOP2160" s="218"/>
      <c r="FOQ2160" s="218"/>
      <c r="FOR2160" s="218"/>
      <c r="FOS2160" s="218"/>
      <c r="FOT2160" s="218"/>
      <c r="FOU2160" s="218"/>
      <c r="FOV2160" s="218"/>
      <c r="FOW2160" s="218"/>
      <c r="FOX2160" s="218"/>
      <c r="FOY2160" s="218"/>
      <c r="FOZ2160" s="218"/>
      <c r="FPA2160" s="218"/>
      <c r="FPB2160" s="218"/>
      <c r="FPC2160" s="218"/>
      <c r="FPD2160" s="218"/>
      <c r="FPE2160" s="218"/>
      <c r="FPF2160" s="218"/>
      <c r="FPG2160" s="218"/>
      <c r="FPH2160" s="218"/>
      <c r="FPI2160" s="218"/>
      <c r="FPJ2160" s="218"/>
      <c r="FPK2160" s="218"/>
      <c r="FPL2160" s="218"/>
      <c r="FPM2160" s="218"/>
      <c r="FPN2160" s="218"/>
      <c r="FPO2160" s="218"/>
      <c r="FPP2160" s="218"/>
      <c r="FPQ2160" s="218"/>
      <c r="FPR2160" s="218"/>
      <c r="FPS2160" s="218"/>
      <c r="FPT2160" s="218"/>
      <c r="FPU2160" s="218"/>
      <c r="FPV2160" s="218"/>
      <c r="FPW2160" s="218"/>
      <c r="FPX2160" s="218"/>
      <c r="FPY2160" s="218"/>
      <c r="FPZ2160" s="218"/>
      <c r="FQA2160" s="218"/>
      <c r="FQB2160" s="218"/>
      <c r="FQC2160" s="218"/>
      <c r="FQD2160" s="218"/>
      <c r="FQE2160" s="218"/>
      <c r="FQF2160" s="218"/>
      <c r="FQG2160" s="218"/>
      <c r="FQH2160" s="218"/>
      <c r="FQI2160" s="218"/>
      <c r="FQJ2160" s="218"/>
      <c r="FQK2160" s="218"/>
      <c r="FQL2160" s="218"/>
      <c r="FQM2160" s="218"/>
      <c r="FQN2160" s="218"/>
      <c r="FQO2160" s="218"/>
      <c r="FQP2160" s="218"/>
      <c r="FQQ2160" s="218"/>
      <c r="FQR2160" s="218"/>
      <c r="FQS2160" s="218"/>
      <c r="FQT2160" s="218"/>
      <c r="FQU2160" s="218"/>
      <c r="FQV2160" s="218"/>
      <c r="FQW2160" s="218"/>
      <c r="FQX2160" s="218"/>
      <c r="FQY2160" s="218"/>
      <c r="FQZ2160" s="218"/>
      <c r="FRA2160" s="218"/>
      <c r="FRB2160" s="218"/>
      <c r="FRC2160" s="218"/>
      <c r="FRD2160" s="218"/>
      <c r="FRE2160" s="218"/>
      <c r="FRF2160" s="218"/>
      <c r="FRG2160" s="218"/>
      <c r="FRH2160" s="218"/>
      <c r="FRI2160" s="218"/>
      <c r="FRJ2160" s="218"/>
      <c r="FRK2160" s="218"/>
      <c r="FRL2160" s="218"/>
      <c r="FRM2160" s="218"/>
      <c r="FRN2160" s="218"/>
      <c r="FRO2160" s="218"/>
      <c r="FRP2160" s="218"/>
      <c r="FRQ2160" s="218"/>
      <c r="FRR2160" s="218"/>
      <c r="FRS2160" s="218"/>
      <c r="FRT2160" s="218"/>
      <c r="FRU2160" s="218"/>
      <c r="FRV2160" s="218"/>
      <c r="FRW2160" s="218"/>
      <c r="FRX2160" s="218"/>
      <c r="FRY2160" s="218"/>
      <c r="FRZ2160" s="218"/>
      <c r="FSA2160" s="218"/>
      <c r="FSB2160" s="218"/>
      <c r="FSC2160" s="218"/>
      <c r="FSD2160" s="218"/>
      <c r="FSE2160" s="218"/>
      <c r="FSF2160" s="218"/>
      <c r="FSG2160" s="218"/>
      <c r="FSH2160" s="218"/>
      <c r="FSI2160" s="218"/>
      <c r="FSJ2160" s="218"/>
      <c r="FSK2160" s="218"/>
      <c r="FSL2160" s="218"/>
      <c r="FSM2160" s="218"/>
      <c r="FSN2160" s="218"/>
      <c r="FSO2160" s="218"/>
      <c r="FSP2160" s="218"/>
      <c r="FSQ2160" s="218"/>
      <c r="FSR2160" s="218"/>
      <c r="FSS2160" s="218"/>
      <c r="FST2160" s="218"/>
      <c r="FSU2160" s="218"/>
      <c r="FSV2160" s="218"/>
      <c r="FSW2160" s="218"/>
      <c r="FSX2160" s="218"/>
      <c r="FSY2160" s="218"/>
      <c r="FSZ2160" s="218"/>
      <c r="FTA2160" s="218"/>
      <c r="FTB2160" s="218"/>
      <c r="FTC2160" s="218"/>
      <c r="FTD2160" s="218"/>
      <c r="FTE2160" s="218"/>
      <c r="FTF2160" s="218"/>
      <c r="FTG2160" s="218"/>
      <c r="FTH2160" s="218"/>
      <c r="FTI2160" s="218"/>
      <c r="FTJ2160" s="218"/>
      <c r="FTK2160" s="218"/>
      <c r="FTL2160" s="218"/>
      <c r="FTM2160" s="218"/>
      <c r="FTN2160" s="218"/>
      <c r="FTO2160" s="218"/>
      <c r="FTP2160" s="218"/>
      <c r="FTQ2160" s="218"/>
      <c r="FTR2160" s="218"/>
      <c r="FTS2160" s="218"/>
      <c r="FTT2160" s="218"/>
      <c r="FTU2160" s="218"/>
      <c r="FTV2160" s="218"/>
      <c r="FTW2160" s="218"/>
      <c r="FTX2160" s="218"/>
      <c r="FTY2160" s="218"/>
      <c r="FTZ2160" s="218"/>
      <c r="FUA2160" s="218"/>
      <c r="FUB2160" s="218"/>
      <c r="FUC2160" s="218"/>
      <c r="FUD2160" s="218"/>
      <c r="FUE2160" s="218"/>
      <c r="FUF2160" s="218"/>
      <c r="FUG2160" s="218"/>
      <c r="FUH2160" s="218"/>
      <c r="FUI2160" s="218"/>
      <c r="FUJ2160" s="218"/>
      <c r="FUK2160" s="218"/>
      <c r="FUL2160" s="218"/>
      <c r="FUM2160" s="218"/>
      <c r="FUN2160" s="218"/>
      <c r="FUO2160" s="218"/>
      <c r="FUP2160" s="218"/>
      <c r="FUQ2160" s="218"/>
      <c r="FUR2160" s="218"/>
      <c r="FUS2160" s="218"/>
      <c r="FUT2160" s="218"/>
      <c r="FUU2160" s="218"/>
      <c r="FUV2160" s="218"/>
      <c r="FUW2160" s="218"/>
      <c r="FUX2160" s="218"/>
      <c r="FUY2160" s="218"/>
      <c r="FUZ2160" s="218"/>
      <c r="FVA2160" s="218"/>
      <c r="FVB2160" s="218"/>
      <c r="FVC2160" s="218"/>
      <c r="FVD2160" s="218"/>
      <c r="FVE2160" s="218"/>
      <c r="FVF2160" s="218"/>
      <c r="FVG2160" s="218"/>
      <c r="FVH2160" s="218"/>
      <c r="FVI2160" s="218"/>
      <c r="FVJ2160" s="218"/>
      <c r="FVK2160" s="218"/>
      <c r="FVL2160" s="218"/>
      <c r="FVM2160" s="218"/>
      <c r="FVN2160" s="218"/>
      <c r="FVO2160" s="218"/>
      <c r="FVP2160" s="218"/>
      <c r="FVQ2160" s="218"/>
      <c r="FVR2160" s="218"/>
      <c r="FVS2160" s="218"/>
      <c r="FVT2160" s="218"/>
      <c r="FVU2160" s="218"/>
      <c r="FVV2160" s="218"/>
      <c r="FVW2160" s="218"/>
      <c r="FVX2160" s="218"/>
      <c r="FVY2160" s="218"/>
      <c r="FVZ2160" s="218"/>
      <c r="FWA2160" s="218"/>
      <c r="FWB2160" s="218"/>
      <c r="FWC2160" s="218"/>
      <c r="FWD2160" s="218"/>
      <c r="FWE2160" s="218"/>
      <c r="FWF2160" s="218"/>
      <c r="FWG2160" s="218"/>
      <c r="FWH2160" s="218"/>
      <c r="FWI2160" s="218"/>
      <c r="FWJ2160" s="218"/>
      <c r="FWK2160" s="218"/>
      <c r="FWL2160" s="218"/>
      <c r="FWM2160" s="218"/>
      <c r="FWN2160" s="218"/>
      <c r="FWO2160" s="218"/>
      <c r="FWP2160" s="218"/>
      <c r="FWQ2160" s="218"/>
      <c r="FWR2160" s="218"/>
      <c r="FWS2160" s="218"/>
      <c r="FWT2160" s="218"/>
      <c r="FWU2160" s="218"/>
      <c r="FWV2160" s="218"/>
      <c r="FWW2160" s="218"/>
      <c r="FWX2160" s="218"/>
      <c r="FWY2160" s="218"/>
      <c r="FWZ2160" s="218"/>
      <c r="FXA2160" s="218"/>
      <c r="FXB2160" s="218"/>
      <c r="FXC2160" s="218"/>
      <c r="FXD2160" s="218"/>
      <c r="FXE2160" s="218"/>
      <c r="FXF2160" s="218"/>
      <c r="FXG2160" s="218"/>
      <c r="FXH2160" s="218"/>
      <c r="FXI2160" s="218"/>
      <c r="FXJ2160" s="218"/>
      <c r="FXK2160" s="218"/>
      <c r="FXL2160" s="218"/>
      <c r="FXM2160" s="218"/>
      <c r="FXN2160" s="218"/>
      <c r="FXO2160" s="218"/>
      <c r="FXP2160" s="218"/>
      <c r="FXQ2160" s="218"/>
      <c r="FXR2160" s="218"/>
      <c r="FXS2160" s="218"/>
      <c r="FXT2160" s="218"/>
      <c r="FXU2160" s="218"/>
      <c r="FXV2160" s="218"/>
      <c r="FXW2160" s="218"/>
      <c r="FXX2160" s="218"/>
      <c r="FXY2160" s="218"/>
      <c r="FXZ2160" s="218"/>
      <c r="FYA2160" s="218"/>
      <c r="FYB2160" s="218"/>
      <c r="FYC2160" s="218"/>
      <c r="FYD2160" s="218"/>
      <c r="FYE2160" s="218"/>
      <c r="FYF2160" s="218"/>
      <c r="FYG2160" s="218"/>
      <c r="FYH2160" s="218"/>
      <c r="FYI2160" s="218"/>
      <c r="FYJ2160" s="218"/>
      <c r="FYK2160" s="218"/>
      <c r="FYL2160" s="218"/>
      <c r="FYM2160" s="218"/>
      <c r="FYN2160" s="218"/>
      <c r="FYO2160" s="218"/>
      <c r="FYP2160" s="218"/>
      <c r="FYQ2160" s="218"/>
      <c r="FYR2160" s="218"/>
      <c r="FYS2160" s="218"/>
      <c r="FYT2160" s="218"/>
      <c r="FYU2160" s="218"/>
      <c r="FYV2160" s="218"/>
      <c r="FYW2160" s="218"/>
      <c r="FYX2160" s="218"/>
      <c r="FYY2160" s="218"/>
      <c r="FYZ2160" s="218"/>
      <c r="FZA2160" s="218"/>
      <c r="FZB2160" s="218"/>
      <c r="FZC2160" s="218"/>
      <c r="FZD2160" s="218"/>
      <c r="FZE2160" s="218"/>
      <c r="FZF2160" s="218"/>
      <c r="FZG2160" s="218"/>
      <c r="FZH2160" s="218"/>
      <c r="FZI2160" s="218"/>
      <c r="FZJ2160" s="218"/>
      <c r="FZK2160" s="218"/>
      <c r="FZL2160" s="218"/>
      <c r="FZM2160" s="218"/>
      <c r="FZN2160" s="218"/>
      <c r="FZO2160" s="218"/>
      <c r="FZP2160" s="218"/>
      <c r="FZQ2160" s="218"/>
      <c r="FZR2160" s="218"/>
      <c r="FZS2160" s="218"/>
      <c r="FZT2160" s="218"/>
      <c r="FZU2160" s="218"/>
      <c r="FZV2160" s="218"/>
      <c r="FZW2160" s="218"/>
      <c r="FZX2160" s="218"/>
      <c r="FZY2160" s="218"/>
      <c r="FZZ2160" s="218"/>
      <c r="GAA2160" s="218"/>
      <c r="GAB2160" s="218"/>
      <c r="GAC2160" s="218"/>
      <c r="GAD2160" s="218"/>
      <c r="GAE2160" s="218"/>
      <c r="GAF2160" s="218"/>
      <c r="GAG2160" s="218"/>
      <c r="GAH2160" s="218"/>
      <c r="GAI2160" s="218"/>
      <c r="GAJ2160" s="218"/>
      <c r="GAK2160" s="218"/>
      <c r="GAL2160" s="218"/>
      <c r="GAM2160" s="218"/>
      <c r="GAN2160" s="218"/>
      <c r="GAO2160" s="218"/>
      <c r="GAP2160" s="218"/>
      <c r="GAQ2160" s="218"/>
      <c r="GAR2160" s="218"/>
      <c r="GAS2160" s="218"/>
      <c r="GAT2160" s="218"/>
      <c r="GAU2160" s="218"/>
      <c r="GAV2160" s="218"/>
      <c r="GAW2160" s="218"/>
      <c r="GAX2160" s="218"/>
      <c r="GAY2160" s="218"/>
      <c r="GAZ2160" s="218"/>
      <c r="GBA2160" s="218"/>
      <c r="GBB2160" s="218"/>
      <c r="GBC2160" s="218"/>
      <c r="GBD2160" s="218"/>
      <c r="GBE2160" s="218"/>
      <c r="GBF2160" s="218"/>
      <c r="GBG2160" s="218"/>
      <c r="GBH2160" s="218"/>
      <c r="GBI2160" s="218"/>
      <c r="GBJ2160" s="218"/>
      <c r="GBK2160" s="218"/>
      <c r="GBL2160" s="218"/>
      <c r="GBM2160" s="218"/>
      <c r="GBN2160" s="218"/>
      <c r="GBO2160" s="218"/>
      <c r="GBP2160" s="218"/>
      <c r="GBQ2160" s="218"/>
      <c r="GBR2160" s="218"/>
      <c r="GBS2160" s="218"/>
      <c r="GBT2160" s="218"/>
      <c r="GBU2160" s="218"/>
      <c r="GBV2160" s="218"/>
      <c r="GBW2160" s="218"/>
      <c r="GBX2160" s="218"/>
      <c r="GBY2160" s="218"/>
      <c r="GBZ2160" s="218"/>
      <c r="GCA2160" s="218"/>
      <c r="GCB2160" s="218"/>
      <c r="GCC2160" s="218"/>
      <c r="GCD2160" s="218"/>
      <c r="GCE2160" s="218"/>
      <c r="GCF2160" s="218"/>
      <c r="GCG2160" s="218"/>
      <c r="GCH2160" s="218"/>
      <c r="GCI2160" s="218"/>
      <c r="GCJ2160" s="218"/>
      <c r="GCK2160" s="218"/>
      <c r="GCL2160" s="218"/>
      <c r="GCM2160" s="218"/>
      <c r="GCN2160" s="218"/>
      <c r="GCO2160" s="218"/>
      <c r="GCP2160" s="218"/>
      <c r="GCQ2160" s="218"/>
      <c r="GCR2160" s="218"/>
      <c r="GCS2160" s="218"/>
      <c r="GCT2160" s="218"/>
      <c r="GCU2160" s="218"/>
      <c r="GCV2160" s="218"/>
      <c r="GCW2160" s="218"/>
      <c r="GCX2160" s="218"/>
      <c r="GCY2160" s="218"/>
      <c r="GCZ2160" s="218"/>
      <c r="GDA2160" s="218"/>
      <c r="GDB2160" s="218"/>
      <c r="GDC2160" s="218"/>
      <c r="GDD2160" s="218"/>
      <c r="GDE2160" s="218"/>
      <c r="GDF2160" s="218"/>
      <c r="GDG2160" s="218"/>
      <c r="GDH2160" s="218"/>
      <c r="GDI2160" s="218"/>
      <c r="GDJ2160" s="218"/>
      <c r="GDK2160" s="218"/>
      <c r="GDL2160" s="218"/>
      <c r="GDM2160" s="218"/>
      <c r="GDN2160" s="218"/>
      <c r="GDO2160" s="218"/>
      <c r="GDP2160" s="218"/>
      <c r="GDQ2160" s="218"/>
      <c r="GDR2160" s="218"/>
      <c r="GDS2160" s="218"/>
      <c r="GDT2160" s="218"/>
      <c r="GDU2160" s="218"/>
      <c r="GDV2160" s="218"/>
      <c r="GDW2160" s="218"/>
      <c r="GDX2160" s="218"/>
      <c r="GDY2160" s="218"/>
      <c r="GDZ2160" s="218"/>
      <c r="GEA2160" s="218"/>
      <c r="GEB2160" s="218"/>
      <c r="GEC2160" s="218"/>
      <c r="GED2160" s="218"/>
      <c r="GEE2160" s="218"/>
      <c r="GEF2160" s="218"/>
      <c r="GEG2160" s="218"/>
      <c r="GEH2160" s="218"/>
      <c r="GEI2160" s="218"/>
      <c r="GEJ2160" s="218"/>
      <c r="GEK2160" s="218"/>
      <c r="GEL2160" s="218"/>
      <c r="GEM2160" s="218"/>
      <c r="GEN2160" s="218"/>
      <c r="GEO2160" s="218"/>
      <c r="GEP2160" s="218"/>
      <c r="GEQ2160" s="218"/>
      <c r="GER2160" s="218"/>
      <c r="GES2160" s="218"/>
      <c r="GET2160" s="218"/>
      <c r="GEU2160" s="218"/>
      <c r="GEV2160" s="218"/>
      <c r="GEW2160" s="218"/>
      <c r="GEX2160" s="218"/>
      <c r="GEY2160" s="218"/>
      <c r="GEZ2160" s="218"/>
      <c r="GFA2160" s="218"/>
      <c r="GFB2160" s="218"/>
      <c r="GFC2160" s="218"/>
      <c r="GFD2160" s="218"/>
      <c r="GFE2160" s="218"/>
      <c r="GFF2160" s="218"/>
      <c r="GFG2160" s="218"/>
      <c r="GFH2160" s="218"/>
      <c r="GFI2160" s="218"/>
      <c r="GFJ2160" s="218"/>
      <c r="GFK2160" s="218"/>
      <c r="GFL2160" s="218"/>
      <c r="GFM2160" s="218"/>
      <c r="GFN2160" s="218"/>
      <c r="GFO2160" s="218"/>
      <c r="GFP2160" s="218"/>
      <c r="GFQ2160" s="218"/>
      <c r="GFR2160" s="218"/>
      <c r="GFS2160" s="218"/>
      <c r="GFT2160" s="218"/>
      <c r="GFU2160" s="218"/>
      <c r="GFV2160" s="218"/>
      <c r="GFW2160" s="218"/>
      <c r="GFX2160" s="218"/>
      <c r="GFY2160" s="218"/>
      <c r="GFZ2160" s="218"/>
      <c r="GGA2160" s="218"/>
      <c r="GGB2160" s="218"/>
      <c r="GGC2160" s="218"/>
      <c r="GGD2160" s="218"/>
      <c r="GGE2160" s="218"/>
      <c r="GGF2160" s="218"/>
      <c r="GGG2160" s="218"/>
      <c r="GGH2160" s="218"/>
      <c r="GGI2160" s="218"/>
      <c r="GGJ2160" s="218"/>
      <c r="GGK2160" s="218"/>
      <c r="GGL2160" s="218"/>
      <c r="GGM2160" s="218"/>
      <c r="GGN2160" s="218"/>
      <c r="GGO2160" s="218"/>
      <c r="GGP2160" s="218"/>
      <c r="GGQ2160" s="218"/>
      <c r="GGR2160" s="218"/>
      <c r="GGS2160" s="218"/>
      <c r="GGT2160" s="218"/>
      <c r="GGU2160" s="218"/>
      <c r="GGV2160" s="218"/>
      <c r="GGW2160" s="218"/>
      <c r="GGX2160" s="218"/>
      <c r="GGY2160" s="218"/>
      <c r="GGZ2160" s="218"/>
      <c r="GHA2160" s="218"/>
      <c r="GHB2160" s="218"/>
      <c r="GHC2160" s="218"/>
      <c r="GHD2160" s="218"/>
      <c r="GHE2160" s="218"/>
      <c r="GHF2160" s="218"/>
      <c r="GHG2160" s="218"/>
      <c r="GHH2160" s="218"/>
      <c r="GHI2160" s="218"/>
      <c r="GHJ2160" s="218"/>
      <c r="GHK2160" s="218"/>
      <c r="GHL2160" s="218"/>
      <c r="GHM2160" s="218"/>
      <c r="GHN2160" s="218"/>
      <c r="GHO2160" s="218"/>
      <c r="GHP2160" s="218"/>
      <c r="GHQ2160" s="218"/>
      <c r="GHR2160" s="218"/>
      <c r="GHS2160" s="218"/>
      <c r="GHT2160" s="218"/>
      <c r="GHU2160" s="218"/>
      <c r="GHV2160" s="218"/>
      <c r="GHW2160" s="218"/>
      <c r="GHX2160" s="218"/>
      <c r="GHY2160" s="218"/>
      <c r="GHZ2160" s="218"/>
      <c r="GIA2160" s="218"/>
      <c r="GIB2160" s="218"/>
      <c r="GIC2160" s="218"/>
      <c r="GID2160" s="218"/>
      <c r="GIE2160" s="218"/>
      <c r="GIF2160" s="218"/>
      <c r="GIG2160" s="218"/>
      <c r="GIH2160" s="218"/>
      <c r="GII2160" s="218"/>
      <c r="GIJ2160" s="218"/>
      <c r="GIK2160" s="218"/>
      <c r="GIL2160" s="218"/>
      <c r="GIM2160" s="218"/>
      <c r="GIN2160" s="218"/>
      <c r="GIO2160" s="218"/>
      <c r="GIP2160" s="218"/>
      <c r="GIQ2160" s="218"/>
      <c r="GIR2160" s="218"/>
      <c r="GIS2160" s="218"/>
      <c r="GIT2160" s="218"/>
      <c r="GIU2160" s="218"/>
      <c r="GIV2160" s="218"/>
      <c r="GIW2160" s="218"/>
      <c r="GIX2160" s="218"/>
      <c r="GIY2160" s="218"/>
      <c r="GIZ2160" s="218"/>
      <c r="GJA2160" s="218"/>
      <c r="GJB2160" s="218"/>
      <c r="GJC2160" s="218"/>
      <c r="GJD2160" s="218"/>
      <c r="GJE2160" s="218"/>
      <c r="GJF2160" s="218"/>
      <c r="GJG2160" s="218"/>
      <c r="GJH2160" s="218"/>
      <c r="GJI2160" s="218"/>
      <c r="GJJ2160" s="218"/>
      <c r="GJK2160" s="218"/>
      <c r="GJL2160" s="218"/>
      <c r="GJM2160" s="218"/>
      <c r="GJN2160" s="218"/>
      <c r="GJO2160" s="218"/>
      <c r="GJP2160" s="218"/>
      <c r="GJQ2160" s="218"/>
      <c r="GJR2160" s="218"/>
      <c r="GJS2160" s="218"/>
      <c r="GJT2160" s="218"/>
      <c r="GJU2160" s="218"/>
      <c r="GJV2160" s="218"/>
      <c r="GJW2160" s="218"/>
      <c r="GJX2160" s="218"/>
      <c r="GJY2160" s="218"/>
      <c r="GJZ2160" s="218"/>
      <c r="GKA2160" s="218"/>
      <c r="GKB2160" s="218"/>
      <c r="GKC2160" s="218"/>
      <c r="GKD2160" s="218"/>
      <c r="GKE2160" s="218"/>
      <c r="GKF2160" s="218"/>
      <c r="GKG2160" s="218"/>
      <c r="GKH2160" s="218"/>
      <c r="GKI2160" s="218"/>
      <c r="GKJ2160" s="218"/>
      <c r="GKK2160" s="218"/>
      <c r="GKL2160" s="218"/>
      <c r="GKM2160" s="218"/>
      <c r="GKN2160" s="218"/>
      <c r="GKO2160" s="218"/>
      <c r="GKP2160" s="218"/>
      <c r="GKQ2160" s="218"/>
      <c r="GKR2160" s="218"/>
      <c r="GKS2160" s="218"/>
      <c r="GKT2160" s="218"/>
      <c r="GKU2160" s="218"/>
      <c r="GKV2160" s="218"/>
      <c r="GKW2160" s="218"/>
      <c r="GKX2160" s="218"/>
      <c r="GKY2160" s="218"/>
      <c r="GKZ2160" s="218"/>
      <c r="GLA2160" s="218"/>
      <c r="GLB2160" s="218"/>
      <c r="GLC2160" s="218"/>
      <c r="GLD2160" s="218"/>
      <c r="GLE2160" s="218"/>
      <c r="GLF2160" s="218"/>
      <c r="GLG2160" s="218"/>
      <c r="GLH2160" s="218"/>
      <c r="GLI2160" s="218"/>
      <c r="GLJ2160" s="218"/>
      <c r="GLK2160" s="218"/>
      <c r="GLL2160" s="218"/>
      <c r="GLM2160" s="218"/>
      <c r="GLN2160" s="218"/>
      <c r="GLO2160" s="218"/>
      <c r="GLP2160" s="218"/>
      <c r="GLQ2160" s="218"/>
      <c r="GLR2160" s="218"/>
      <c r="GLS2160" s="218"/>
      <c r="GLT2160" s="218"/>
      <c r="GLU2160" s="218"/>
      <c r="GLV2160" s="218"/>
      <c r="GLW2160" s="218"/>
      <c r="GLX2160" s="218"/>
      <c r="GLY2160" s="218"/>
      <c r="GLZ2160" s="218"/>
      <c r="GMA2160" s="218"/>
      <c r="GMB2160" s="218"/>
      <c r="GMC2160" s="218"/>
      <c r="GMD2160" s="218"/>
      <c r="GME2160" s="218"/>
      <c r="GMF2160" s="218"/>
      <c r="GMG2160" s="218"/>
      <c r="GMH2160" s="218"/>
      <c r="GMI2160" s="218"/>
      <c r="GMJ2160" s="218"/>
      <c r="GMK2160" s="218"/>
      <c r="GML2160" s="218"/>
      <c r="GMM2160" s="218"/>
      <c r="GMN2160" s="218"/>
      <c r="GMO2160" s="218"/>
      <c r="GMP2160" s="218"/>
      <c r="GMQ2160" s="218"/>
      <c r="GMR2160" s="218"/>
      <c r="GMS2160" s="218"/>
      <c r="GMT2160" s="218"/>
      <c r="GMU2160" s="218"/>
      <c r="GMV2160" s="218"/>
      <c r="GMW2160" s="218"/>
      <c r="GMX2160" s="218"/>
      <c r="GMY2160" s="218"/>
      <c r="GMZ2160" s="218"/>
      <c r="GNA2160" s="218"/>
      <c r="GNB2160" s="218"/>
      <c r="GNC2160" s="218"/>
      <c r="GND2160" s="218"/>
      <c r="GNE2160" s="218"/>
      <c r="GNF2160" s="218"/>
      <c r="GNG2160" s="218"/>
      <c r="GNH2160" s="218"/>
      <c r="GNI2160" s="218"/>
      <c r="GNJ2160" s="218"/>
      <c r="GNK2160" s="218"/>
      <c r="GNL2160" s="218"/>
      <c r="GNM2160" s="218"/>
      <c r="GNN2160" s="218"/>
      <c r="GNO2160" s="218"/>
      <c r="GNP2160" s="218"/>
      <c r="GNQ2160" s="218"/>
      <c r="GNR2160" s="218"/>
      <c r="GNS2160" s="218"/>
      <c r="GNT2160" s="218"/>
      <c r="GNU2160" s="218"/>
      <c r="GNV2160" s="218"/>
      <c r="GNW2160" s="218"/>
      <c r="GNX2160" s="218"/>
      <c r="GNY2160" s="218"/>
      <c r="GNZ2160" s="218"/>
      <c r="GOA2160" s="218"/>
      <c r="GOB2160" s="218"/>
      <c r="GOC2160" s="218"/>
      <c r="GOD2160" s="218"/>
      <c r="GOE2160" s="218"/>
      <c r="GOF2160" s="218"/>
      <c r="GOG2160" s="218"/>
      <c r="GOH2160" s="218"/>
      <c r="GOI2160" s="218"/>
      <c r="GOJ2160" s="218"/>
      <c r="GOK2160" s="218"/>
      <c r="GOL2160" s="218"/>
      <c r="GOM2160" s="218"/>
      <c r="GON2160" s="218"/>
      <c r="GOO2160" s="218"/>
      <c r="GOP2160" s="218"/>
      <c r="GOQ2160" s="218"/>
      <c r="GOR2160" s="218"/>
      <c r="GOS2160" s="218"/>
      <c r="GOT2160" s="218"/>
      <c r="GOU2160" s="218"/>
      <c r="GOV2160" s="218"/>
      <c r="GOW2160" s="218"/>
      <c r="GOX2160" s="218"/>
      <c r="GOY2160" s="218"/>
      <c r="GOZ2160" s="218"/>
      <c r="GPA2160" s="218"/>
      <c r="GPB2160" s="218"/>
      <c r="GPC2160" s="218"/>
      <c r="GPD2160" s="218"/>
      <c r="GPE2160" s="218"/>
      <c r="GPF2160" s="218"/>
      <c r="GPG2160" s="218"/>
      <c r="GPH2160" s="218"/>
      <c r="GPI2160" s="218"/>
      <c r="GPJ2160" s="218"/>
      <c r="GPK2160" s="218"/>
      <c r="GPL2160" s="218"/>
      <c r="GPM2160" s="218"/>
      <c r="GPN2160" s="218"/>
      <c r="GPO2160" s="218"/>
      <c r="GPP2160" s="218"/>
      <c r="GPQ2160" s="218"/>
      <c r="GPR2160" s="218"/>
      <c r="GPS2160" s="218"/>
      <c r="GPT2160" s="218"/>
      <c r="GPU2160" s="218"/>
      <c r="GPV2160" s="218"/>
      <c r="GPW2160" s="218"/>
      <c r="GPX2160" s="218"/>
      <c r="GPY2160" s="218"/>
      <c r="GPZ2160" s="218"/>
      <c r="GQA2160" s="218"/>
      <c r="GQB2160" s="218"/>
      <c r="GQC2160" s="218"/>
      <c r="GQD2160" s="218"/>
      <c r="GQE2160" s="218"/>
      <c r="GQF2160" s="218"/>
      <c r="GQG2160" s="218"/>
      <c r="GQH2160" s="218"/>
      <c r="GQI2160" s="218"/>
      <c r="GQJ2160" s="218"/>
      <c r="GQK2160" s="218"/>
      <c r="GQL2160" s="218"/>
      <c r="GQM2160" s="218"/>
      <c r="GQN2160" s="218"/>
      <c r="GQO2160" s="218"/>
      <c r="GQP2160" s="218"/>
      <c r="GQQ2160" s="218"/>
      <c r="GQR2160" s="218"/>
      <c r="GQS2160" s="218"/>
      <c r="GQT2160" s="218"/>
      <c r="GQU2160" s="218"/>
      <c r="GQV2160" s="218"/>
      <c r="GQW2160" s="218"/>
      <c r="GQX2160" s="218"/>
      <c r="GQY2160" s="218"/>
      <c r="GQZ2160" s="218"/>
      <c r="GRA2160" s="218"/>
      <c r="GRB2160" s="218"/>
      <c r="GRC2160" s="218"/>
      <c r="GRD2160" s="218"/>
      <c r="GRE2160" s="218"/>
      <c r="GRF2160" s="218"/>
      <c r="GRG2160" s="218"/>
      <c r="GRH2160" s="218"/>
      <c r="GRI2160" s="218"/>
      <c r="GRJ2160" s="218"/>
      <c r="GRK2160" s="218"/>
      <c r="GRL2160" s="218"/>
      <c r="GRM2160" s="218"/>
      <c r="GRN2160" s="218"/>
      <c r="GRO2160" s="218"/>
      <c r="GRP2160" s="218"/>
      <c r="GRQ2160" s="218"/>
      <c r="GRR2160" s="218"/>
      <c r="GRS2160" s="218"/>
      <c r="GRT2160" s="218"/>
      <c r="GRU2160" s="218"/>
      <c r="GRV2160" s="218"/>
      <c r="GRW2160" s="218"/>
      <c r="GRX2160" s="218"/>
      <c r="GRY2160" s="218"/>
      <c r="GRZ2160" s="218"/>
      <c r="GSA2160" s="218"/>
      <c r="GSB2160" s="218"/>
      <c r="GSC2160" s="218"/>
      <c r="GSD2160" s="218"/>
      <c r="GSE2160" s="218"/>
      <c r="GSF2160" s="218"/>
      <c r="GSG2160" s="218"/>
      <c r="GSH2160" s="218"/>
      <c r="GSI2160" s="218"/>
      <c r="GSJ2160" s="218"/>
      <c r="GSK2160" s="218"/>
      <c r="GSL2160" s="218"/>
      <c r="GSM2160" s="218"/>
      <c r="GSN2160" s="218"/>
      <c r="GSO2160" s="218"/>
      <c r="GSP2160" s="218"/>
      <c r="GSQ2160" s="218"/>
      <c r="GSR2160" s="218"/>
      <c r="GSS2160" s="218"/>
      <c r="GST2160" s="218"/>
      <c r="GSU2160" s="218"/>
      <c r="GSV2160" s="218"/>
      <c r="GSW2160" s="218"/>
      <c r="GSX2160" s="218"/>
      <c r="GSY2160" s="218"/>
      <c r="GSZ2160" s="218"/>
      <c r="GTA2160" s="218"/>
      <c r="GTB2160" s="218"/>
      <c r="GTC2160" s="218"/>
      <c r="GTD2160" s="218"/>
      <c r="GTE2160" s="218"/>
      <c r="GTF2160" s="218"/>
      <c r="GTG2160" s="218"/>
      <c r="GTH2160" s="218"/>
      <c r="GTI2160" s="218"/>
      <c r="GTJ2160" s="218"/>
      <c r="GTK2160" s="218"/>
      <c r="GTL2160" s="218"/>
      <c r="GTM2160" s="218"/>
      <c r="GTN2160" s="218"/>
      <c r="GTO2160" s="218"/>
      <c r="GTP2160" s="218"/>
      <c r="GTQ2160" s="218"/>
      <c r="GTR2160" s="218"/>
      <c r="GTS2160" s="218"/>
      <c r="GTT2160" s="218"/>
      <c r="GTU2160" s="218"/>
      <c r="GTV2160" s="218"/>
      <c r="GTW2160" s="218"/>
      <c r="GTX2160" s="218"/>
      <c r="GTY2160" s="218"/>
      <c r="GTZ2160" s="218"/>
      <c r="GUA2160" s="218"/>
      <c r="GUB2160" s="218"/>
      <c r="GUC2160" s="218"/>
      <c r="GUD2160" s="218"/>
      <c r="GUE2160" s="218"/>
      <c r="GUF2160" s="218"/>
      <c r="GUG2160" s="218"/>
      <c r="GUH2160" s="218"/>
      <c r="GUI2160" s="218"/>
      <c r="GUJ2160" s="218"/>
      <c r="GUK2160" s="218"/>
      <c r="GUL2160" s="218"/>
      <c r="GUM2160" s="218"/>
      <c r="GUN2160" s="218"/>
      <c r="GUO2160" s="218"/>
      <c r="GUP2160" s="218"/>
      <c r="GUQ2160" s="218"/>
      <c r="GUR2160" s="218"/>
      <c r="GUS2160" s="218"/>
      <c r="GUT2160" s="218"/>
      <c r="GUU2160" s="218"/>
      <c r="GUV2160" s="218"/>
      <c r="GUW2160" s="218"/>
      <c r="GUX2160" s="218"/>
      <c r="GUY2160" s="218"/>
      <c r="GUZ2160" s="218"/>
      <c r="GVA2160" s="218"/>
      <c r="GVB2160" s="218"/>
      <c r="GVC2160" s="218"/>
      <c r="GVD2160" s="218"/>
      <c r="GVE2160" s="218"/>
      <c r="GVF2160" s="218"/>
      <c r="GVG2160" s="218"/>
      <c r="GVH2160" s="218"/>
      <c r="GVI2160" s="218"/>
      <c r="GVJ2160" s="218"/>
      <c r="GVK2160" s="218"/>
      <c r="GVL2160" s="218"/>
      <c r="GVM2160" s="218"/>
      <c r="GVN2160" s="218"/>
      <c r="GVO2160" s="218"/>
      <c r="GVP2160" s="218"/>
      <c r="GVQ2160" s="218"/>
      <c r="GVR2160" s="218"/>
      <c r="GVS2160" s="218"/>
      <c r="GVT2160" s="218"/>
      <c r="GVU2160" s="218"/>
      <c r="GVV2160" s="218"/>
      <c r="GVW2160" s="218"/>
      <c r="GVX2160" s="218"/>
      <c r="GVY2160" s="218"/>
      <c r="GVZ2160" s="218"/>
      <c r="GWA2160" s="218"/>
      <c r="GWB2160" s="218"/>
      <c r="GWC2160" s="218"/>
      <c r="GWD2160" s="218"/>
      <c r="GWE2160" s="218"/>
      <c r="GWF2160" s="218"/>
      <c r="GWG2160" s="218"/>
      <c r="GWH2160" s="218"/>
      <c r="GWI2160" s="218"/>
      <c r="GWJ2160" s="218"/>
      <c r="GWK2160" s="218"/>
      <c r="GWL2160" s="218"/>
      <c r="GWM2160" s="218"/>
      <c r="GWN2160" s="218"/>
      <c r="GWO2160" s="218"/>
      <c r="GWP2160" s="218"/>
      <c r="GWQ2160" s="218"/>
      <c r="GWR2160" s="218"/>
      <c r="GWS2160" s="218"/>
      <c r="GWT2160" s="218"/>
      <c r="GWU2160" s="218"/>
      <c r="GWV2160" s="218"/>
      <c r="GWW2160" s="218"/>
      <c r="GWX2160" s="218"/>
      <c r="GWY2160" s="218"/>
      <c r="GWZ2160" s="218"/>
      <c r="GXA2160" s="218"/>
      <c r="GXB2160" s="218"/>
      <c r="GXC2160" s="218"/>
      <c r="GXD2160" s="218"/>
      <c r="GXE2160" s="218"/>
      <c r="GXF2160" s="218"/>
      <c r="GXG2160" s="218"/>
      <c r="GXH2160" s="218"/>
      <c r="GXI2160" s="218"/>
      <c r="GXJ2160" s="218"/>
      <c r="GXK2160" s="218"/>
      <c r="GXL2160" s="218"/>
      <c r="GXM2160" s="218"/>
      <c r="GXN2160" s="218"/>
      <c r="GXO2160" s="218"/>
      <c r="GXP2160" s="218"/>
      <c r="GXQ2160" s="218"/>
      <c r="GXR2160" s="218"/>
      <c r="GXS2160" s="218"/>
      <c r="GXT2160" s="218"/>
      <c r="GXU2160" s="218"/>
      <c r="GXV2160" s="218"/>
      <c r="GXW2160" s="218"/>
      <c r="GXX2160" s="218"/>
      <c r="GXY2160" s="218"/>
      <c r="GXZ2160" s="218"/>
      <c r="GYA2160" s="218"/>
      <c r="GYB2160" s="218"/>
      <c r="GYC2160" s="218"/>
      <c r="GYD2160" s="218"/>
      <c r="GYE2160" s="218"/>
      <c r="GYF2160" s="218"/>
      <c r="GYG2160" s="218"/>
      <c r="GYH2160" s="218"/>
      <c r="GYI2160" s="218"/>
      <c r="GYJ2160" s="218"/>
      <c r="GYK2160" s="218"/>
      <c r="GYL2160" s="218"/>
      <c r="GYM2160" s="218"/>
      <c r="GYN2160" s="218"/>
      <c r="GYO2160" s="218"/>
      <c r="GYP2160" s="218"/>
      <c r="GYQ2160" s="218"/>
      <c r="GYR2160" s="218"/>
      <c r="GYS2160" s="218"/>
      <c r="GYT2160" s="218"/>
      <c r="GYU2160" s="218"/>
      <c r="GYV2160" s="218"/>
      <c r="GYW2160" s="218"/>
      <c r="GYX2160" s="218"/>
      <c r="GYY2160" s="218"/>
      <c r="GYZ2160" s="218"/>
      <c r="GZA2160" s="218"/>
      <c r="GZB2160" s="218"/>
      <c r="GZC2160" s="218"/>
      <c r="GZD2160" s="218"/>
      <c r="GZE2160" s="218"/>
      <c r="GZF2160" s="218"/>
      <c r="GZG2160" s="218"/>
      <c r="GZH2160" s="218"/>
      <c r="GZI2160" s="218"/>
      <c r="GZJ2160" s="218"/>
      <c r="GZK2160" s="218"/>
      <c r="GZL2160" s="218"/>
      <c r="GZM2160" s="218"/>
      <c r="GZN2160" s="218"/>
      <c r="GZO2160" s="218"/>
      <c r="GZP2160" s="218"/>
      <c r="GZQ2160" s="218"/>
      <c r="GZR2160" s="218"/>
      <c r="GZS2160" s="218"/>
      <c r="GZT2160" s="218"/>
      <c r="GZU2160" s="218"/>
      <c r="GZV2160" s="218"/>
      <c r="GZW2160" s="218"/>
      <c r="GZX2160" s="218"/>
      <c r="GZY2160" s="218"/>
      <c r="GZZ2160" s="218"/>
      <c r="HAA2160" s="218"/>
      <c r="HAB2160" s="218"/>
      <c r="HAC2160" s="218"/>
      <c r="HAD2160" s="218"/>
      <c r="HAE2160" s="218"/>
      <c r="HAF2160" s="218"/>
      <c r="HAG2160" s="218"/>
      <c r="HAH2160" s="218"/>
      <c r="HAI2160" s="218"/>
      <c r="HAJ2160" s="218"/>
      <c r="HAK2160" s="218"/>
      <c r="HAL2160" s="218"/>
      <c r="HAM2160" s="218"/>
      <c r="HAN2160" s="218"/>
      <c r="HAO2160" s="218"/>
      <c r="HAP2160" s="218"/>
      <c r="HAQ2160" s="218"/>
      <c r="HAR2160" s="218"/>
      <c r="HAS2160" s="218"/>
      <c r="HAT2160" s="218"/>
      <c r="HAU2160" s="218"/>
      <c r="HAV2160" s="218"/>
      <c r="HAW2160" s="218"/>
      <c r="HAX2160" s="218"/>
      <c r="HAY2160" s="218"/>
      <c r="HAZ2160" s="218"/>
      <c r="HBA2160" s="218"/>
      <c r="HBB2160" s="218"/>
      <c r="HBC2160" s="218"/>
      <c r="HBD2160" s="218"/>
      <c r="HBE2160" s="218"/>
      <c r="HBF2160" s="218"/>
      <c r="HBG2160" s="218"/>
      <c r="HBH2160" s="218"/>
      <c r="HBI2160" s="218"/>
      <c r="HBJ2160" s="218"/>
      <c r="HBK2160" s="218"/>
      <c r="HBL2160" s="218"/>
      <c r="HBM2160" s="218"/>
      <c r="HBN2160" s="218"/>
      <c r="HBO2160" s="218"/>
      <c r="HBP2160" s="218"/>
      <c r="HBQ2160" s="218"/>
      <c r="HBR2160" s="218"/>
      <c r="HBS2160" s="218"/>
      <c r="HBT2160" s="218"/>
      <c r="HBU2160" s="218"/>
      <c r="HBV2160" s="218"/>
      <c r="HBW2160" s="218"/>
      <c r="HBX2160" s="218"/>
      <c r="HBY2160" s="218"/>
      <c r="HBZ2160" s="218"/>
      <c r="HCA2160" s="218"/>
      <c r="HCB2160" s="218"/>
      <c r="HCC2160" s="218"/>
      <c r="HCD2160" s="218"/>
      <c r="HCE2160" s="218"/>
      <c r="HCF2160" s="218"/>
      <c r="HCG2160" s="218"/>
      <c r="HCH2160" s="218"/>
      <c r="HCI2160" s="218"/>
      <c r="HCJ2160" s="218"/>
      <c r="HCK2160" s="218"/>
      <c r="HCL2160" s="218"/>
      <c r="HCM2160" s="218"/>
      <c r="HCN2160" s="218"/>
      <c r="HCO2160" s="218"/>
      <c r="HCP2160" s="218"/>
      <c r="HCQ2160" s="218"/>
      <c r="HCR2160" s="218"/>
      <c r="HCS2160" s="218"/>
      <c r="HCT2160" s="218"/>
      <c r="HCU2160" s="218"/>
      <c r="HCV2160" s="218"/>
      <c r="HCW2160" s="218"/>
      <c r="HCX2160" s="218"/>
      <c r="HCY2160" s="218"/>
      <c r="HCZ2160" s="218"/>
      <c r="HDA2160" s="218"/>
      <c r="HDB2160" s="218"/>
      <c r="HDC2160" s="218"/>
      <c r="HDD2160" s="218"/>
      <c r="HDE2160" s="218"/>
      <c r="HDF2160" s="218"/>
      <c r="HDG2160" s="218"/>
      <c r="HDH2160" s="218"/>
      <c r="HDI2160" s="218"/>
      <c r="HDJ2160" s="218"/>
      <c r="HDK2160" s="218"/>
      <c r="HDL2160" s="218"/>
      <c r="HDM2160" s="218"/>
      <c r="HDN2160" s="218"/>
      <c r="HDO2160" s="218"/>
      <c r="HDP2160" s="218"/>
      <c r="HDQ2160" s="218"/>
      <c r="HDR2160" s="218"/>
      <c r="HDS2160" s="218"/>
      <c r="HDT2160" s="218"/>
      <c r="HDU2160" s="218"/>
      <c r="HDV2160" s="218"/>
      <c r="HDW2160" s="218"/>
      <c r="HDX2160" s="218"/>
      <c r="HDY2160" s="218"/>
      <c r="HDZ2160" s="218"/>
      <c r="HEA2160" s="218"/>
      <c r="HEB2160" s="218"/>
      <c r="HEC2160" s="218"/>
      <c r="HED2160" s="218"/>
      <c r="HEE2160" s="218"/>
      <c r="HEF2160" s="218"/>
      <c r="HEG2160" s="218"/>
      <c r="HEH2160" s="218"/>
      <c r="HEI2160" s="218"/>
      <c r="HEJ2160" s="218"/>
      <c r="HEK2160" s="218"/>
      <c r="HEL2160" s="218"/>
      <c r="HEM2160" s="218"/>
      <c r="HEN2160" s="218"/>
      <c r="HEO2160" s="218"/>
      <c r="HEP2160" s="218"/>
      <c r="HEQ2160" s="218"/>
      <c r="HER2160" s="218"/>
      <c r="HES2160" s="218"/>
      <c r="HET2160" s="218"/>
      <c r="HEU2160" s="218"/>
      <c r="HEV2160" s="218"/>
      <c r="HEW2160" s="218"/>
      <c r="HEX2160" s="218"/>
      <c r="HEY2160" s="218"/>
      <c r="HEZ2160" s="218"/>
      <c r="HFA2160" s="218"/>
      <c r="HFB2160" s="218"/>
      <c r="HFC2160" s="218"/>
      <c r="HFD2160" s="218"/>
      <c r="HFE2160" s="218"/>
      <c r="HFF2160" s="218"/>
      <c r="HFG2160" s="218"/>
      <c r="HFH2160" s="218"/>
      <c r="HFI2160" s="218"/>
      <c r="HFJ2160" s="218"/>
      <c r="HFK2160" s="218"/>
      <c r="HFL2160" s="218"/>
      <c r="HFM2160" s="218"/>
      <c r="HFN2160" s="218"/>
      <c r="HFO2160" s="218"/>
      <c r="HFP2160" s="218"/>
      <c r="HFQ2160" s="218"/>
      <c r="HFR2160" s="218"/>
      <c r="HFS2160" s="218"/>
      <c r="HFT2160" s="218"/>
      <c r="HFU2160" s="218"/>
      <c r="HFV2160" s="218"/>
      <c r="HFW2160" s="218"/>
      <c r="HFX2160" s="218"/>
      <c r="HFY2160" s="218"/>
      <c r="HFZ2160" s="218"/>
      <c r="HGA2160" s="218"/>
      <c r="HGB2160" s="218"/>
      <c r="HGC2160" s="218"/>
      <c r="HGD2160" s="218"/>
      <c r="HGE2160" s="218"/>
      <c r="HGF2160" s="218"/>
      <c r="HGG2160" s="218"/>
      <c r="HGH2160" s="218"/>
      <c r="HGI2160" s="218"/>
      <c r="HGJ2160" s="218"/>
      <c r="HGK2160" s="218"/>
      <c r="HGL2160" s="218"/>
      <c r="HGM2160" s="218"/>
      <c r="HGN2160" s="218"/>
      <c r="HGO2160" s="218"/>
      <c r="HGP2160" s="218"/>
      <c r="HGQ2160" s="218"/>
      <c r="HGR2160" s="218"/>
      <c r="HGS2160" s="218"/>
      <c r="HGT2160" s="218"/>
      <c r="HGU2160" s="218"/>
      <c r="HGV2160" s="218"/>
      <c r="HGW2160" s="218"/>
      <c r="HGX2160" s="218"/>
      <c r="HGY2160" s="218"/>
      <c r="HGZ2160" s="218"/>
      <c r="HHA2160" s="218"/>
      <c r="HHB2160" s="218"/>
      <c r="HHC2160" s="218"/>
      <c r="HHD2160" s="218"/>
      <c r="HHE2160" s="218"/>
      <c r="HHF2160" s="218"/>
      <c r="HHG2160" s="218"/>
      <c r="HHH2160" s="218"/>
      <c r="HHI2160" s="218"/>
      <c r="HHJ2160" s="218"/>
      <c r="HHK2160" s="218"/>
      <c r="HHL2160" s="218"/>
      <c r="HHM2160" s="218"/>
      <c r="HHN2160" s="218"/>
      <c r="HHO2160" s="218"/>
      <c r="HHP2160" s="218"/>
      <c r="HHQ2160" s="218"/>
      <c r="HHR2160" s="218"/>
      <c r="HHS2160" s="218"/>
      <c r="HHT2160" s="218"/>
      <c r="HHU2160" s="218"/>
      <c r="HHV2160" s="218"/>
      <c r="HHW2160" s="218"/>
      <c r="HHX2160" s="218"/>
      <c r="HHY2160" s="218"/>
      <c r="HHZ2160" s="218"/>
      <c r="HIA2160" s="218"/>
      <c r="HIB2160" s="218"/>
      <c r="HIC2160" s="218"/>
      <c r="HID2160" s="218"/>
      <c r="HIE2160" s="218"/>
      <c r="HIF2160" s="218"/>
      <c r="HIG2160" s="218"/>
      <c r="HIH2160" s="218"/>
      <c r="HII2160" s="218"/>
      <c r="HIJ2160" s="218"/>
      <c r="HIK2160" s="218"/>
      <c r="HIL2160" s="218"/>
      <c r="HIM2160" s="218"/>
      <c r="HIN2160" s="218"/>
      <c r="HIO2160" s="218"/>
      <c r="HIP2160" s="218"/>
      <c r="HIQ2160" s="218"/>
      <c r="HIR2160" s="218"/>
      <c r="HIS2160" s="218"/>
      <c r="HIT2160" s="218"/>
      <c r="HIU2160" s="218"/>
      <c r="HIV2160" s="218"/>
      <c r="HIW2160" s="218"/>
      <c r="HIX2160" s="218"/>
      <c r="HIY2160" s="218"/>
      <c r="HIZ2160" s="218"/>
      <c r="HJA2160" s="218"/>
      <c r="HJB2160" s="218"/>
      <c r="HJC2160" s="218"/>
      <c r="HJD2160" s="218"/>
      <c r="HJE2160" s="218"/>
      <c r="HJF2160" s="218"/>
      <c r="HJG2160" s="218"/>
      <c r="HJH2160" s="218"/>
      <c r="HJI2160" s="218"/>
      <c r="HJJ2160" s="218"/>
      <c r="HJK2160" s="218"/>
      <c r="HJL2160" s="218"/>
      <c r="HJM2160" s="218"/>
      <c r="HJN2160" s="218"/>
      <c r="HJO2160" s="218"/>
      <c r="HJP2160" s="218"/>
      <c r="HJQ2160" s="218"/>
      <c r="HJR2160" s="218"/>
      <c r="HJS2160" s="218"/>
      <c r="HJT2160" s="218"/>
      <c r="HJU2160" s="218"/>
      <c r="HJV2160" s="218"/>
      <c r="HJW2160" s="218"/>
      <c r="HJX2160" s="218"/>
      <c r="HJY2160" s="218"/>
      <c r="HJZ2160" s="218"/>
      <c r="HKA2160" s="218"/>
      <c r="HKB2160" s="218"/>
      <c r="HKC2160" s="218"/>
      <c r="HKD2160" s="218"/>
      <c r="HKE2160" s="218"/>
      <c r="HKF2160" s="218"/>
      <c r="HKG2160" s="218"/>
      <c r="HKH2160" s="218"/>
      <c r="HKI2160" s="218"/>
      <c r="HKJ2160" s="218"/>
      <c r="HKK2160" s="218"/>
      <c r="HKL2160" s="218"/>
      <c r="HKM2160" s="218"/>
      <c r="HKN2160" s="218"/>
      <c r="HKO2160" s="218"/>
      <c r="HKP2160" s="218"/>
      <c r="HKQ2160" s="218"/>
      <c r="HKR2160" s="218"/>
      <c r="HKS2160" s="218"/>
      <c r="HKT2160" s="218"/>
      <c r="HKU2160" s="218"/>
      <c r="HKV2160" s="218"/>
      <c r="HKW2160" s="218"/>
      <c r="HKX2160" s="218"/>
      <c r="HKY2160" s="218"/>
      <c r="HKZ2160" s="218"/>
      <c r="HLA2160" s="218"/>
      <c r="HLB2160" s="218"/>
      <c r="HLC2160" s="218"/>
      <c r="HLD2160" s="218"/>
      <c r="HLE2160" s="218"/>
      <c r="HLF2160" s="218"/>
      <c r="HLG2160" s="218"/>
      <c r="HLH2160" s="218"/>
      <c r="HLI2160" s="218"/>
      <c r="HLJ2160" s="218"/>
      <c r="HLK2160" s="218"/>
      <c r="HLL2160" s="218"/>
      <c r="HLM2160" s="218"/>
      <c r="HLN2160" s="218"/>
      <c r="HLO2160" s="218"/>
      <c r="HLP2160" s="218"/>
      <c r="HLQ2160" s="218"/>
      <c r="HLR2160" s="218"/>
      <c r="HLS2160" s="218"/>
      <c r="HLT2160" s="218"/>
      <c r="HLU2160" s="218"/>
      <c r="HLV2160" s="218"/>
      <c r="HLW2160" s="218"/>
      <c r="HLX2160" s="218"/>
      <c r="HLY2160" s="218"/>
      <c r="HLZ2160" s="218"/>
      <c r="HMA2160" s="218"/>
      <c r="HMB2160" s="218"/>
      <c r="HMC2160" s="218"/>
      <c r="HMD2160" s="218"/>
      <c r="HME2160" s="218"/>
      <c r="HMF2160" s="218"/>
      <c r="HMG2160" s="218"/>
      <c r="HMH2160" s="218"/>
      <c r="HMI2160" s="218"/>
      <c r="HMJ2160" s="218"/>
      <c r="HMK2160" s="218"/>
      <c r="HML2160" s="218"/>
      <c r="HMM2160" s="218"/>
      <c r="HMN2160" s="218"/>
      <c r="HMO2160" s="218"/>
      <c r="HMP2160" s="218"/>
      <c r="HMQ2160" s="218"/>
      <c r="HMR2160" s="218"/>
      <c r="HMS2160" s="218"/>
      <c r="HMT2160" s="218"/>
      <c r="HMU2160" s="218"/>
      <c r="HMV2160" s="218"/>
      <c r="HMW2160" s="218"/>
      <c r="HMX2160" s="218"/>
      <c r="HMY2160" s="218"/>
      <c r="HMZ2160" s="218"/>
      <c r="HNA2160" s="218"/>
      <c r="HNB2160" s="218"/>
      <c r="HNC2160" s="218"/>
      <c r="HND2160" s="218"/>
      <c r="HNE2160" s="218"/>
      <c r="HNF2160" s="218"/>
      <c r="HNG2160" s="218"/>
      <c r="HNH2160" s="218"/>
      <c r="HNI2160" s="218"/>
      <c r="HNJ2160" s="218"/>
      <c r="HNK2160" s="218"/>
      <c r="HNL2160" s="218"/>
      <c r="HNM2160" s="218"/>
      <c r="HNN2160" s="218"/>
      <c r="HNO2160" s="218"/>
      <c r="HNP2160" s="218"/>
      <c r="HNQ2160" s="218"/>
      <c r="HNR2160" s="218"/>
      <c r="HNS2160" s="218"/>
      <c r="HNT2160" s="218"/>
      <c r="HNU2160" s="218"/>
      <c r="HNV2160" s="218"/>
      <c r="HNW2160" s="218"/>
      <c r="HNX2160" s="218"/>
      <c r="HNY2160" s="218"/>
      <c r="HNZ2160" s="218"/>
      <c r="HOA2160" s="218"/>
      <c r="HOB2160" s="218"/>
      <c r="HOC2160" s="218"/>
      <c r="HOD2160" s="218"/>
      <c r="HOE2160" s="218"/>
      <c r="HOF2160" s="218"/>
      <c r="HOG2160" s="218"/>
      <c r="HOH2160" s="218"/>
      <c r="HOI2160" s="218"/>
      <c r="HOJ2160" s="218"/>
      <c r="HOK2160" s="218"/>
      <c r="HOL2160" s="218"/>
      <c r="HOM2160" s="218"/>
      <c r="HON2160" s="218"/>
      <c r="HOO2160" s="218"/>
      <c r="HOP2160" s="218"/>
      <c r="HOQ2160" s="218"/>
      <c r="HOR2160" s="218"/>
      <c r="HOS2160" s="218"/>
      <c r="HOT2160" s="218"/>
      <c r="HOU2160" s="218"/>
      <c r="HOV2160" s="218"/>
      <c r="HOW2160" s="218"/>
      <c r="HOX2160" s="218"/>
      <c r="HOY2160" s="218"/>
      <c r="HOZ2160" s="218"/>
      <c r="HPA2160" s="218"/>
      <c r="HPB2160" s="218"/>
      <c r="HPC2160" s="218"/>
      <c r="HPD2160" s="218"/>
      <c r="HPE2160" s="218"/>
      <c r="HPF2160" s="218"/>
      <c r="HPG2160" s="218"/>
      <c r="HPH2160" s="218"/>
      <c r="HPI2160" s="218"/>
      <c r="HPJ2160" s="218"/>
      <c r="HPK2160" s="218"/>
      <c r="HPL2160" s="218"/>
      <c r="HPM2160" s="218"/>
      <c r="HPN2160" s="218"/>
      <c r="HPO2160" s="218"/>
      <c r="HPP2160" s="218"/>
      <c r="HPQ2160" s="218"/>
      <c r="HPR2160" s="218"/>
      <c r="HPS2160" s="218"/>
      <c r="HPT2160" s="218"/>
      <c r="HPU2160" s="218"/>
      <c r="HPV2160" s="218"/>
      <c r="HPW2160" s="218"/>
      <c r="HPX2160" s="218"/>
      <c r="HPY2160" s="218"/>
      <c r="HPZ2160" s="218"/>
      <c r="HQA2160" s="218"/>
      <c r="HQB2160" s="218"/>
      <c r="HQC2160" s="218"/>
      <c r="HQD2160" s="218"/>
      <c r="HQE2160" s="218"/>
      <c r="HQF2160" s="218"/>
      <c r="HQG2160" s="218"/>
      <c r="HQH2160" s="218"/>
      <c r="HQI2160" s="218"/>
      <c r="HQJ2160" s="218"/>
      <c r="HQK2160" s="218"/>
      <c r="HQL2160" s="218"/>
      <c r="HQM2160" s="218"/>
      <c r="HQN2160" s="218"/>
      <c r="HQO2160" s="218"/>
      <c r="HQP2160" s="218"/>
      <c r="HQQ2160" s="218"/>
      <c r="HQR2160" s="218"/>
      <c r="HQS2160" s="218"/>
      <c r="HQT2160" s="218"/>
      <c r="HQU2160" s="218"/>
      <c r="HQV2160" s="218"/>
      <c r="HQW2160" s="218"/>
      <c r="HQX2160" s="218"/>
      <c r="HQY2160" s="218"/>
      <c r="HQZ2160" s="218"/>
      <c r="HRA2160" s="218"/>
      <c r="HRB2160" s="218"/>
      <c r="HRC2160" s="218"/>
      <c r="HRD2160" s="218"/>
      <c r="HRE2160" s="218"/>
      <c r="HRF2160" s="218"/>
      <c r="HRG2160" s="218"/>
      <c r="HRH2160" s="218"/>
      <c r="HRI2160" s="218"/>
      <c r="HRJ2160" s="218"/>
      <c r="HRK2160" s="218"/>
      <c r="HRL2160" s="218"/>
      <c r="HRM2160" s="218"/>
      <c r="HRN2160" s="218"/>
      <c r="HRO2160" s="218"/>
      <c r="HRP2160" s="218"/>
      <c r="HRQ2160" s="218"/>
      <c r="HRR2160" s="218"/>
      <c r="HRS2160" s="218"/>
      <c r="HRT2160" s="218"/>
      <c r="HRU2160" s="218"/>
      <c r="HRV2160" s="218"/>
      <c r="HRW2160" s="218"/>
      <c r="HRX2160" s="218"/>
      <c r="HRY2160" s="218"/>
      <c r="HRZ2160" s="218"/>
      <c r="HSA2160" s="218"/>
      <c r="HSB2160" s="218"/>
      <c r="HSC2160" s="218"/>
      <c r="HSD2160" s="218"/>
      <c r="HSE2160" s="218"/>
      <c r="HSF2160" s="218"/>
      <c r="HSG2160" s="218"/>
      <c r="HSH2160" s="218"/>
      <c r="HSI2160" s="218"/>
      <c r="HSJ2160" s="218"/>
      <c r="HSK2160" s="218"/>
      <c r="HSL2160" s="218"/>
      <c r="HSM2160" s="218"/>
      <c r="HSN2160" s="218"/>
      <c r="HSO2160" s="218"/>
      <c r="HSP2160" s="218"/>
      <c r="HSQ2160" s="218"/>
      <c r="HSR2160" s="218"/>
      <c r="HSS2160" s="218"/>
      <c r="HST2160" s="218"/>
      <c r="HSU2160" s="218"/>
      <c r="HSV2160" s="218"/>
      <c r="HSW2160" s="218"/>
      <c r="HSX2160" s="218"/>
      <c r="HSY2160" s="218"/>
      <c r="HSZ2160" s="218"/>
      <c r="HTA2160" s="218"/>
      <c r="HTB2160" s="218"/>
      <c r="HTC2160" s="218"/>
      <c r="HTD2160" s="218"/>
      <c r="HTE2160" s="218"/>
      <c r="HTF2160" s="218"/>
      <c r="HTG2160" s="218"/>
      <c r="HTH2160" s="218"/>
      <c r="HTI2160" s="218"/>
      <c r="HTJ2160" s="218"/>
      <c r="HTK2160" s="218"/>
      <c r="HTL2160" s="218"/>
      <c r="HTM2160" s="218"/>
      <c r="HTN2160" s="218"/>
      <c r="HTO2160" s="218"/>
      <c r="HTP2160" s="218"/>
      <c r="HTQ2160" s="218"/>
      <c r="HTR2160" s="218"/>
      <c r="HTS2160" s="218"/>
      <c r="HTT2160" s="218"/>
      <c r="HTU2160" s="218"/>
      <c r="HTV2160" s="218"/>
      <c r="HTW2160" s="218"/>
      <c r="HTX2160" s="218"/>
      <c r="HTY2160" s="218"/>
      <c r="HTZ2160" s="218"/>
      <c r="HUA2160" s="218"/>
      <c r="HUB2160" s="218"/>
      <c r="HUC2160" s="218"/>
      <c r="HUD2160" s="218"/>
      <c r="HUE2160" s="218"/>
      <c r="HUF2160" s="218"/>
      <c r="HUG2160" s="218"/>
      <c r="HUH2160" s="218"/>
      <c r="HUI2160" s="218"/>
      <c r="HUJ2160" s="218"/>
      <c r="HUK2160" s="218"/>
      <c r="HUL2160" s="218"/>
      <c r="HUM2160" s="218"/>
      <c r="HUN2160" s="218"/>
      <c r="HUO2160" s="218"/>
      <c r="HUP2160" s="218"/>
      <c r="HUQ2160" s="218"/>
      <c r="HUR2160" s="218"/>
      <c r="HUS2160" s="218"/>
      <c r="HUT2160" s="218"/>
      <c r="HUU2160" s="218"/>
      <c r="HUV2160" s="218"/>
      <c r="HUW2160" s="218"/>
      <c r="HUX2160" s="218"/>
      <c r="HUY2160" s="218"/>
      <c r="HUZ2160" s="218"/>
      <c r="HVA2160" s="218"/>
      <c r="HVB2160" s="218"/>
      <c r="HVC2160" s="218"/>
      <c r="HVD2160" s="218"/>
      <c r="HVE2160" s="218"/>
      <c r="HVF2160" s="218"/>
      <c r="HVG2160" s="218"/>
      <c r="HVH2160" s="218"/>
      <c r="HVI2160" s="218"/>
      <c r="HVJ2160" s="218"/>
      <c r="HVK2160" s="218"/>
      <c r="HVL2160" s="218"/>
      <c r="HVM2160" s="218"/>
      <c r="HVN2160" s="218"/>
      <c r="HVO2160" s="218"/>
      <c r="HVP2160" s="218"/>
      <c r="HVQ2160" s="218"/>
      <c r="HVR2160" s="218"/>
      <c r="HVS2160" s="218"/>
      <c r="HVT2160" s="218"/>
      <c r="HVU2160" s="218"/>
      <c r="HVV2160" s="218"/>
      <c r="HVW2160" s="218"/>
      <c r="HVX2160" s="218"/>
      <c r="HVY2160" s="218"/>
      <c r="HVZ2160" s="218"/>
      <c r="HWA2160" s="218"/>
      <c r="HWB2160" s="218"/>
      <c r="HWC2160" s="218"/>
      <c r="HWD2160" s="218"/>
      <c r="HWE2160" s="218"/>
      <c r="HWF2160" s="218"/>
      <c r="HWG2160" s="218"/>
      <c r="HWH2160" s="218"/>
      <c r="HWI2160" s="218"/>
      <c r="HWJ2160" s="218"/>
      <c r="HWK2160" s="218"/>
      <c r="HWL2160" s="218"/>
      <c r="HWM2160" s="218"/>
      <c r="HWN2160" s="218"/>
      <c r="HWO2160" s="218"/>
      <c r="HWP2160" s="218"/>
      <c r="HWQ2160" s="218"/>
      <c r="HWR2160" s="218"/>
      <c r="HWS2160" s="218"/>
      <c r="HWT2160" s="218"/>
      <c r="HWU2160" s="218"/>
      <c r="HWV2160" s="218"/>
      <c r="HWW2160" s="218"/>
      <c r="HWX2160" s="218"/>
      <c r="HWY2160" s="218"/>
      <c r="HWZ2160" s="218"/>
      <c r="HXA2160" s="218"/>
      <c r="HXB2160" s="218"/>
      <c r="HXC2160" s="218"/>
      <c r="HXD2160" s="218"/>
      <c r="HXE2160" s="218"/>
      <c r="HXF2160" s="218"/>
      <c r="HXG2160" s="218"/>
      <c r="HXH2160" s="218"/>
      <c r="HXI2160" s="218"/>
      <c r="HXJ2160" s="218"/>
      <c r="HXK2160" s="218"/>
      <c r="HXL2160" s="218"/>
      <c r="HXM2160" s="218"/>
      <c r="HXN2160" s="218"/>
      <c r="HXO2160" s="218"/>
      <c r="HXP2160" s="218"/>
      <c r="HXQ2160" s="218"/>
      <c r="HXR2160" s="218"/>
      <c r="HXS2160" s="218"/>
      <c r="HXT2160" s="218"/>
      <c r="HXU2160" s="218"/>
      <c r="HXV2160" s="218"/>
      <c r="HXW2160" s="218"/>
      <c r="HXX2160" s="218"/>
      <c r="HXY2160" s="218"/>
      <c r="HXZ2160" s="218"/>
      <c r="HYA2160" s="218"/>
      <c r="HYB2160" s="218"/>
      <c r="HYC2160" s="218"/>
      <c r="HYD2160" s="218"/>
      <c r="HYE2160" s="218"/>
      <c r="HYF2160" s="218"/>
      <c r="HYG2160" s="218"/>
      <c r="HYH2160" s="218"/>
      <c r="HYI2160" s="218"/>
      <c r="HYJ2160" s="218"/>
      <c r="HYK2160" s="218"/>
      <c r="HYL2160" s="218"/>
      <c r="HYM2160" s="218"/>
      <c r="HYN2160" s="218"/>
      <c r="HYO2160" s="218"/>
      <c r="HYP2160" s="218"/>
      <c r="HYQ2160" s="218"/>
      <c r="HYR2160" s="218"/>
      <c r="HYS2160" s="218"/>
      <c r="HYT2160" s="218"/>
      <c r="HYU2160" s="218"/>
      <c r="HYV2160" s="218"/>
      <c r="HYW2160" s="218"/>
      <c r="HYX2160" s="218"/>
      <c r="HYY2160" s="218"/>
      <c r="HYZ2160" s="218"/>
      <c r="HZA2160" s="218"/>
      <c r="HZB2160" s="218"/>
      <c r="HZC2160" s="218"/>
      <c r="HZD2160" s="218"/>
      <c r="HZE2160" s="218"/>
      <c r="HZF2160" s="218"/>
      <c r="HZG2160" s="218"/>
      <c r="HZH2160" s="218"/>
      <c r="HZI2160" s="218"/>
      <c r="HZJ2160" s="218"/>
      <c r="HZK2160" s="218"/>
      <c r="HZL2160" s="218"/>
      <c r="HZM2160" s="218"/>
      <c r="HZN2160" s="218"/>
      <c r="HZO2160" s="218"/>
      <c r="HZP2160" s="218"/>
      <c r="HZQ2160" s="218"/>
      <c r="HZR2160" s="218"/>
      <c r="HZS2160" s="218"/>
      <c r="HZT2160" s="218"/>
      <c r="HZU2160" s="218"/>
      <c r="HZV2160" s="218"/>
      <c r="HZW2160" s="218"/>
      <c r="HZX2160" s="218"/>
      <c r="HZY2160" s="218"/>
      <c r="HZZ2160" s="218"/>
      <c r="IAA2160" s="218"/>
      <c r="IAB2160" s="218"/>
      <c r="IAC2160" s="218"/>
      <c r="IAD2160" s="218"/>
      <c r="IAE2160" s="218"/>
      <c r="IAF2160" s="218"/>
      <c r="IAG2160" s="218"/>
      <c r="IAH2160" s="218"/>
      <c r="IAI2160" s="218"/>
      <c r="IAJ2160" s="218"/>
      <c r="IAK2160" s="218"/>
      <c r="IAL2160" s="218"/>
      <c r="IAM2160" s="218"/>
      <c r="IAN2160" s="218"/>
      <c r="IAO2160" s="218"/>
      <c r="IAP2160" s="218"/>
      <c r="IAQ2160" s="218"/>
      <c r="IAR2160" s="218"/>
      <c r="IAS2160" s="218"/>
      <c r="IAT2160" s="218"/>
      <c r="IAU2160" s="218"/>
      <c r="IAV2160" s="218"/>
      <c r="IAW2160" s="218"/>
      <c r="IAX2160" s="218"/>
      <c r="IAY2160" s="218"/>
      <c r="IAZ2160" s="218"/>
      <c r="IBA2160" s="218"/>
      <c r="IBB2160" s="218"/>
      <c r="IBC2160" s="218"/>
      <c r="IBD2160" s="218"/>
      <c r="IBE2160" s="218"/>
      <c r="IBF2160" s="218"/>
      <c r="IBG2160" s="218"/>
      <c r="IBH2160" s="218"/>
      <c r="IBI2160" s="218"/>
      <c r="IBJ2160" s="218"/>
      <c r="IBK2160" s="218"/>
      <c r="IBL2160" s="218"/>
      <c r="IBM2160" s="218"/>
      <c r="IBN2160" s="218"/>
      <c r="IBO2160" s="218"/>
      <c r="IBP2160" s="218"/>
      <c r="IBQ2160" s="218"/>
      <c r="IBR2160" s="218"/>
      <c r="IBS2160" s="218"/>
      <c r="IBT2160" s="218"/>
      <c r="IBU2160" s="218"/>
      <c r="IBV2160" s="218"/>
      <c r="IBW2160" s="218"/>
      <c r="IBX2160" s="218"/>
      <c r="IBY2160" s="218"/>
      <c r="IBZ2160" s="218"/>
      <c r="ICA2160" s="218"/>
      <c r="ICB2160" s="218"/>
      <c r="ICC2160" s="218"/>
      <c r="ICD2160" s="218"/>
      <c r="ICE2160" s="218"/>
      <c r="ICF2160" s="218"/>
      <c r="ICG2160" s="218"/>
      <c r="ICH2160" s="218"/>
      <c r="ICI2160" s="218"/>
      <c r="ICJ2160" s="218"/>
      <c r="ICK2160" s="218"/>
      <c r="ICL2160" s="218"/>
      <c r="ICM2160" s="218"/>
      <c r="ICN2160" s="218"/>
      <c r="ICO2160" s="218"/>
      <c r="ICP2160" s="218"/>
      <c r="ICQ2160" s="218"/>
      <c r="ICR2160" s="218"/>
      <c r="ICS2160" s="218"/>
      <c r="ICT2160" s="218"/>
      <c r="ICU2160" s="218"/>
      <c r="ICV2160" s="218"/>
      <c r="ICW2160" s="218"/>
      <c r="ICX2160" s="218"/>
      <c r="ICY2160" s="218"/>
      <c r="ICZ2160" s="218"/>
      <c r="IDA2160" s="218"/>
      <c r="IDB2160" s="218"/>
      <c r="IDC2160" s="218"/>
      <c r="IDD2160" s="218"/>
      <c r="IDE2160" s="218"/>
      <c r="IDF2160" s="218"/>
      <c r="IDG2160" s="218"/>
      <c r="IDH2160" s="218"/>
      <c r="IDI2160" s="218"/>
      <c r="IDJ2160" s="218"/>
      <c r="IDK2160" s="218"/>
      <c r="IDL2160" s="218"/>
      <c r="IDM2160" s="218"/>
      <c r="IDN2160" s="218"/>
      <c r="IDO2160" s="218"/>
      <c r="IDP2160" s="218"/>
      <c r="IDQ2160" s="218"/>
      <c r="IDR2160" s="218"/>
      <c r="IDS2160" s="218"/>
      <c r="IDT2160" s="218"/>
      <c r="IDU2160" s="218"/>
      <c r="IDV2160" s="218"/>
      <c r="IDW2160" s="218"/>
      <c r="IDX2160" s="218"/>
      <c r="IDY2160" s="218"/>
      <c r="IDZ2160" s="218"/>
      <c r="IEA2160" s="218"/>
      <c r="IEB2160" s="218"/>
      <c r="IEC2160" s="218"/>
      <c r="IED2160" s="218"/>
      <c r="IEE2160" s="218"/>
      <c r="IEF2160" s="218"/>
      <c r="IEG2160" s="218"/>
      <c r="IEH2160" s="218"/>
      <c r="IEI2160" s="218"/>
      <c r="IEJ2160" s="218"/>
      <c r="IEK2160" s="218"/>
      <c r="IEL2160" s="218"/>
      <c r="IEM2160" s="218"/>
      <c r="IEN2160" s="218"/>
      <c r="IEO2160" s="218"/>
      <c r="IEP2160" s="218"/>
      <c r="IEQ2160" s="218"/>
      <c r="IER2160" s="218"/>
      <c r="IES2160" s="218"/>
      <c r="IET2160" s="218"/>
      <c r="IEU2160" s="218"/>
      <c r="IEV2160" s="218"/>
      <c r="IEW2160" s="218"/>
      <c r="IEX2160" s="218"/>
      <c r="IEY2160" s="218"/>
      <c r="IEZ2160" s="218"/>
      <c r="IFA2160" s="218"/>
      <c r="IFB2160" s="218"/>
      <c r="IFC2160" s="218"/>
      <c r="IFD2160" s="218"/>
      <c r="IFE2160" s="218"/>
      <c r="IFF2160" s="218"/>
      <c r="IFG2160" s="218"/>
      <c r="IFH2160" s="218"/>
      <c r="IFI2160" s="218"/>
      <c r="IFJ2160" s="218"/>
      <c r="IFK2160" s="218"/>
      <c r="IFL2160" s="218"/>
      <c r="IFM2160" s="218"/>
      <c r="IFN2160" s="218"/>
      <c r="IFO2160" s="218"/>
      <c r="IFP2160" s="218"/>
      <c r="IFQ2160" s="218"/>
      <c r="IFR2160" s="218"/>
      <c r="IFS2160" s="218"/>
      <c r="IFT2160" s="218"/>
      <c r="IFU2160" s="218"/>
      <c r="IFV2160" s="218"/>
      <c r="IFW2160" s="218"/>
      <c r="IFX2160" s="218"/>
      <c r="IFY2160" s="218"/>
      <c r="IFZ2160" s="218"/>
      <c r="IGA2160" s="218"/>
      <c r="IGB2160" s="218"/>
      <c r="IGC2160" s="218"/>
      <c r="IGD2160" s="218"/>
      <c r="IGE2160" s="218"/>
      <c r="IGF2160" s="218"/>
      <c r="IGG2160" s="218"/>
      <c r="IGH2160" s="218"/>
      <c r="IGI2160" s="218"/>
      <c r="IGJ2160" s="218"/>
      <c r="IGK2160" s="218"/>
      <c r="IGL2160" s="218"/>
      <c r="IGM2160" s="218"/>
      <c r="IGN2160" s="218"/>
      <c r="IGO2160" s="218"/>
      <c r="IGP2160" s="218"/>
      <c r="IGQ2160" s="218"/>
      <c r="IGR2160" s="218"/>
      <c r="IGS2160" s="218"/>
      <c r="IGT2160" s="218"/>
      <c r="IGU2160" s="218"/>
      <c r="IGV2160" s="218"/>
      <c r="IGW2160" s="218"/>
      <c r="IGX2160" s="218"/>
      <c r="IGY2160" s="218"/>
      <c r="IGZ2160" s="218"/>
      <c r="IHA2160" s="218"/>
      <c r="IHB2160" s="218"/>
      <c r="IHC2160" s="218"/>
      <c r="IHD2160" s="218"/>
      <c r="IHE2160" s="218"/>
      <c r="IHF2160" s="218"/>
      <c r="IHG2160" s="218"/>
      <c r="IHH2160" s="218"/>
      <c r="IHI2160" s="218"/>
      <c r="IHJ2160" s="218"/>
      <c r="IHK2160" s="218"/>
      <c r="IHL2160" s="218"/>
      <c r="IHM2160" s="218"/>
      <c r="IHN2160" s="218"/>
      <c r="IHO2160" s="218"/>
      <c r="IHP2160" s="218"/>
      <c r="IHQ2160" s="218"/>
      <c r="IHR2160" s="218"/>
      <c r="IHS2160" s="218"/>
      <c r="IHT2160" s="218"/>
      <c r="IHU2160" s="218"/>
      <c r="IHV2160" s="218"/>
      <c r="IHW2160" s="218"/>
      <c r="IHX2160" s="218"/>
      <c r="IHY2160" s="218"/>
      <c r="IHZ2160" s="218"/>
      <c r="IIA2160" s="218"/>
      <c r="IIB2160" s="218"/>
      <c r="IIC2160" s="218"/>
      <c r="IID2160" s="218"/>
      <c r="IIE2160" s="218"/>
      <c r="IIF2160" s="218"/>
      <c r="IIG2160" s="218"/>
      <c r="IIH2160" s="218"/>
      <c r="III2160" s="218"/>
      <c r="IIJ2160" s="218"/>
      <c r="IIK2160" s="218"/>
      <c r="IIL2160" s="218"/>
      <c r="IIM2160" s="218"/>
      <c r="IIN2160" s="218"/>
      <c r="IIO2160" s="218"/>
      <c r="IIP2160" s="218"/>
      <c r="IIQ2160" s="218"/>
      <c r="IIR2160" s="218"/>
      <c r="IIS2160" s="218"/>
      <c r="IIT2160" s="218"/>
      <c r="IIU2160" s="218"/>
      <c r="IIV2160" s="218"/>
      <c r="IIW2160" s="218"/>
      <c r="IIX2160" s="218"/>
      <c r="IIY2160" s="218"/>
      <c r="IIZ2160" s="218"/>
      <c r="IJA2160" s="218"/>
      <c r="IJB2160" s="218"/>
      <c r="IJC2160" s="218"/>
      <c r="IJD2160" s="218"/>
      <c r="IJE2160" s="218"/>
      <c r="IJF2160" s="218"/>
      <c r="IJG2160" s="218"/>
      <c r="IJH2160" s="218"/>
      <c r="IJI2160" s="218"/>
      <c r="IJJ2160" s="218"/>
      <c r="IJK2160" s="218"/>
      <c r="IJL2160" s="218"/>
      <c r="IJM2160" s="218"/>
      <c r="IJN2160" s="218"/>
      <c r="IJO2160" s="218"/>
      <c r="IJP2160" s="218"/>
      <c r="IJQ2160" s="218"/>
      <c r="IJR2160" s="218"/>
      <c r="IJS2160" s="218"/>
      <c r="IJT2160" s="218"/>
      <c r="IJU2160" s="218"/>
      <c r="IJV2160" s="218"/>
      <c r="IJW2160" s="218"/>
      <c r="IJX2160" s="218"/>
      <c r="IJY2160" s="218"/>
      <c r="IJZ2160" s="218"/>
      <c r="IKA2160" s="218"/>
      <c r="IKB2160" s="218"/>
      <c r="IKC2160" s="218"/>
      <c r="IKD2160" s="218"/>
      <c r="IKE2160" s="218"/>
      <c r="IKF2160" s="218"/>
      <c r="IKG2160" s="218"/>
      <c r="IKH2160" s="218"/>
      <c r="IKI2160" s="218"/>
      <c r="IKJ2160" s="218"/>
      <c r="IKK2160" s="218"/>
      <c r="IKL2160" s="218"/>
      <c r="IKM2160" s="218"/>
      <c r="IKN2160" s="218"/>
      <c r="IKO2160" s="218"/>
      <c r="IKP2160" s="218"/>
      <c r="IKQ2160" s="218"/>
      <c r="IKR2160" s="218"/>
      <c r="IKS2160" s="218"/>
      <c r="IKT2160" s="218"/>
      <c r="IKU2160" s="218"/>
      <c r="IKV2160" s="218"/>
      <c r="IKW2160" s="218"/>
      <c r="IKX2160" s="218"/>
      <c r="IKY2160" s="218"/>
      <c r="IKZ2160" s="218"/>
      <c r="ILA2160" s="218"/>
      <c r="ILB2160" s="218"/>
      <c r="ILC2160" s="218"/>
      <c r="ILD2160" s="218"/>
      <c r="ILE2160" s="218"/>
      <c r="ILF2160" s="218"/>
      <c r="ILG2160" s="218"/>
      <c r="ILH2160" s="218"/>
      <c r="ILI2160" s="218"/>
      <c r="ILJ2160" s="218"/>
      <c r="ILK2160" s="218"/>
      <c r="ILL2160" s="218"/>
      <c r="ILM2160" s="218"/>
      <c r="ILN2160" s="218"/>
      <c r="ILO2160" s="218"/>
      <c r="ILP2160" s="218"/>
      <c r="ILQ2160" s="218"/>
      <c r="ILR2160" s="218"/>
      <c r="ILS2160" s="218"/>
      <c r="ILT2160" s="218"/>
      <c r="ILU2160" s="218"/>
      <c r="ILV2160" s="218"/>
      <c r="ILW2160" s="218"/>
      <c r="ILX2160" s="218"/>
      <c r="ILY2160" s="218"/>
      <c r="ILZ2160" s="218"/>
      <c r="IMA2160" s="218"/>
      <c r="IMB2160" s="218"/>
      <c r="IMC2160" s="218"/>
      <c r="IMD2160" s="218"/>
      <c r="IME2160" s="218"/>
      <c r="IMF2160" s="218"/>
      <c r="IMG2160" s="218"/>
      <c r="IMH2160" s="218"/>
      <c r="IMI2160" s="218"/>
      <c r="IMJ2160" s="218"/>
      <c r="IMK2160" s="218"/>
      <c r="IML2160" s="218"/>
      <c r="IMM2160" s="218"/>
      <c r="IMN2160" s="218"/>
      <c r="IMO2160" s="218"/>
      <c r="IMP2160" s="218"/>
      <c r="IMQ2160" s="218"/>
      <c r="IMR2160" s="218"/>
      <c r="IMS2160" s="218"/>
      <c r="IMT2160" s="218"/>
      <c r="IMU2160" s="218"/>
      <c r="IMV2160" s="218"/>
      <c r="IMW2160" s="218"/>
      <c r="IMX2160" s="218"/>
      <c r="IMY2160" s="218"/>
      <c r="IMZ2160" s="218"/>
      <c r="INA2160" s="218"/>
      <c r="INB2160" s="218"/>
      <c r="INC2160" s="218"/>
      <c r="IND2160" s="218"/>
      <c r="INE2160" s="218"/>
      <c r="INF2160" s="218"/>
      <c r="ING2160" s="218"/>
      <c r="INH2160" s="218"/>
      <c r="INI2160" s="218"/>
      <c r="INJ2160" s="218"/>
      <c r="INK2160" s="218"/>
      <c r="INL2160" s="218"/>
      <c r="INM2160" s="218"/>
      <c r="INN2160" s="218"/>
      <c r="INO2160" s="218"/>
      <c r="INP2160" s="218"/>
      <c r="INQ2160" s="218"/>
      <c r="INR2160" s="218"/>
      <c r="INS2160" s="218"/>
      <c r="INT2160" s="218"/>
      <c r="INU2160" s="218"/>
      <c r="INV2160" s="218"/>
      <c r="INW2160" s="218"/>
      <c r="INX2160" s="218"/>
      <c r="INY2160" s="218"/>
      <c r="INZ2160" s="218"/>
      <c r="IOA2160" s="218"/>
      <c r="IOB2160" s="218"/>
      <c r="IOC2160" s="218"/>
      <c r="IOD2160" s="218"/>
      <c r="IOE2160" s="218"/>
      <c r="IOF2160" s="218"/>
      <c r="IOG2160" s="218"/>
      <c r="IOH2160" s="218"/>
      <c r="IOI2160" s="218"/>
      <c r="IOJ2160" s="218"/>
      <c r="IOK2160" s="218"/>
      <c r="IOL2160" s="218"/>
      <c r="IOM2160" s="218"/>
      <c r="ION2160" s="218"/>
      <c r="IOO2160" s="218"/>
      <c r="IOP2160" s="218"/>
      <c r="IOQ2160" s="218"/>
      <c r="IOR2160" s="218"/>
      <c r="IOS2160" s="218"/>
      <c r="IOT2160" s="218"/>
      <c r="IOU2160" s="218"/>
      <c r="IOV2160" s="218"/>
      <c r="IOW2160" s="218"/>
      <c r="IOX2160" s="218"/>
      <c r="IOY2160" s="218"/>
      <c r="IOZ2160" s="218"/>
      <c r="IPA2160" s="218"/>
      <c r="IPB2160" s="218"/>
      <c r="IPC2160" s="218"/>
      <c r="IPD2160" s="218"/>
      <c r="IPE2160" s="218"/>
      <c r="IPF2160" s="218"/>
      <c r="IPG2160" s="218"/>
      <c r="IPH2160" s="218"/>
      <c r="IPI2160" s="218"/>
      <c r="IPJ2160" s="218"/>
      <c r="IPK2160" s="218"/>
      <c r="IPL2160" s="218"/>
      <c r="IPM2160" s="218"/>
      <c r="IPN2160" s="218"/>
      <c r="IPO2160" s="218"/>
      <c r="IPP2160" s="218"/>
      <c r="IPQ2160" s="218"/>
      <c r="IPR2160" s="218"/>
      <c r="IPS2160" s="218"/>
      <c r="IPT2160" s="218"/>
      <c r="IPU2160" s="218"/>
      <c r="IPV2160" s="218"/>
      <c r="IPW2160" s="218"/>
      <c r="IPX2160" s="218"/>
      <c r="IPY2160" s="218"/>
      <c r="IPZ2160" s="218"/>
      <c r="IQA2160" s="218"/>
      <c r="IQB2160" s="218"/>
      <c r="IQC2160" s="218"/>
      <c r="IQD2160" s="218"/>
      <c r="IQE2160" s="218"/>
      <c r="IQF2160" s="218"/>
      <c r="IQG2160" s="218"/>
      <c r="IQH2160" s="218"/>
      <c r="IQI2160" s="218"/>
      <c r="IQJ2160" s="218"/>
      <c r="IQK2160" s="218"/>
      <c r="IQL2160" s="218"/>
      <c r="IQM2160" s="218"/>
      <c r="IQN2160" s="218"/>
      <c r="IQO2160" s="218"/>
      <c r="IQP2160" s="218"/>
      <c r="IQQ2160" s="218"/>
      <c r="IQR2160" s="218"/>
      <c r="IQS2160" s="218"/>
      <c r="IQT2160" s="218"/>
      <c r="IQU2160" s="218"/>
      <c r="IQV2160" s="218"/>
      <c r="IQW2160" s="218"/>
      <c r="IQX2160" s="218"/>
      <c r="IQY2160" s="218"/>
      <c r="IQZ2160" s="218"/>
      <c r="IRA2160" s="218"/>
      <c r="IRB2160" s="218"/>
      <c r="IRC2160" s="218"/>
      <c r="IRD2160" s="218"/>
      <c r="IRE2160" s="218"/>
      <c r="IRF2160" s="218"/>
      <c r="IRG2160" s="218"/>
      <c r="IRH2160" s="218"/>
      <c r="IRI2160" s="218"/>
      <c r="IRJ2160" s="218"/>
      <c r="IRK2160" s="218"/>
      <c r="IRL2160" s="218"/>
      <c r="IRM2160" s="218"/>
      <c r="IRN2160" s="218"/>
      <c r="IRO2160" s="218"/>
      <c r="IRP2160" s="218"/>
      <c r="IRQ2160" s="218"/>
      <c r="IRR2160" s="218"/>
      <c r="IRS2160" s="218"/>
      <c r="IRT2160" s="218"/>
      <c r="IRU2160" s="218"/>
      <c r="IRV2160" s="218"/>
      <c r="IRW2160" s="218"/>
      <c r="IRX2160" s="218"/>
      <c r="IRY2160" s="218"/>
      <c r="IRZ2160" s="218"/>
      <c r="ISA2160" s="218"/>
      <c r="ISB2160" s="218"/>
      <c r="ISC2160" s="218"/>
      <c r="ISD2160" s="218"/>
      <c r="ISE2160" s="218"/>
      <c r="ISF2160" s="218"/>
      <c r="ISG2160" s="218"/>
      <c r="ISH2160" s="218"/>
      <c r="ISI2160" s="218"/>
      <c r="ISJ2160" s="218"/>
      <c r="ISK2160" s="218"/>
      <c r="ISL2160" s="218"/>
      <c r="ISM2160" s="218"/>
      <c r="ISN2160" s="218"/>
      <c r="ISO2160" s="218"/>
      <c r="ISP2160" s="218"/>
      <c r="ISQ2160" s="218"/>
      <c r="ISR2160" s="218"/>
      <c r="ISS2160" s="218"/>
      <c r="IST2160" s="218"/>
      <c r="ISU2160" s="218"/>
      <c r="ISV2160" s="218"/>
      <c r="ISW2160" s="218"/>
      <c r="ISX2160" s="218"/>
      <c r="ISY2160" s="218"/>
      <c r="ISZ2160" s="218"/>
      <c r="ITA2160" s="218"/>
      <c r="ITB2160" s="218"/>
      <c r="ITC2160" s="218"/>
      <c r="ITD2160" s="218"/>
      <c r="ITE2160" s="218"/>
      <c r="ITF2160" s="218"/>
      <c r="ITG2160" s="218"/>
      <c r="ITH2160" s="218"/>
      <c r="ITI2160" s="218"/>
      <c r="ITJ2160" s="218"/>
      <c r="ITK2160" s="218"/>
      <c r="ITL2160" s="218"/>
      <c r="ITM2160" s="218"/>
      <c r="ITN2160" s="218"/>
      <c r="ITO2160" s="218"/>
      <c r="ITP2160" s="218"/>
      <c r="ITQ2160" s="218"/>
      <c r="ITR2160" s="218"/>
      <c r="ITS2160" s="218"/>
      <c r="ITT2160" s="218"/>
      <c r="ITU2160" s="218"/>
      <c r="ITV2160" s="218"/>
      <c r="ITW2160" s="218"/>
      <c r="ITX2160" s="218"/>
      <c r="ITY2160" s="218"/>
      <c r="ITZ2160" s="218"/>
      <c r="IUA2160" s="218"/>
      <c r="IUB2160" s="218"/>
      <c r="IUC2160" s="218"/>
      <c r="IUD2160" s="218"/>
      <c r="IUE2160" s="218"/>
      <c r="IUF2160" s="218"/>
      <c r="IUG2160" s="218"/>
      <c r="IUH2160" s="218"/>
      <c r="IUI2160" s="218"/>
      <c r="IUJ2160" s="218"/>
      <c r="IUK2160" s="218"/>
      <c r="IUL2160" s="218"/>
      <c r="IUM2160" s="218"/>
      <c r="IUN2160" s="218"/>
      <c r="IUO2160" s="218"/>
      <c r="IUP2160" s="218"/>
      <c r="IUQ2160" s="218"/>
      <c r="IUR2160" s="218"/>
      <c r="IUS2160" s="218"/>
      <c r="IUT2160" s="218"/>
      <c r="IUU2160" s="218"/>
      <c r="IUV2160" s="218"/>
      <c r="IUW2160" s="218"/>
      <c r="IUX2160" s="218"/>
      <c r="IUY2160" s="218"/>
      <c r="IUZ2160" s="218"/>
      <c r="IVA2160" s="218"/>
      <c r="IVB2160" s="218"/>
      <c r="IVC2160" s="218"/>
      <c r="IVD2160" s="218"/>
      <c r="IVE2160" s="218"/>
      <c r="IVF2160" s="218"/>
      <c r="IVG2160" s="218"/>
      <c r="IVH2160" s="218"/>
      <c r="IVI2160" s="218"/>
      <c r="IVJ2160" s="218"/>
      <c r="IVK2160" s="218"/>
      <c r="IVL2160" s="218"/>
      <c r="IVM2160" s="218"/>
      <c r="IVN2160" s="218"/>
      <c r="IVO2160" s="218"/>
      <c r="IVP2160" s="218"/>
      <c r="IVQ2160" s="218"/>
      <c r="IVR2160" s="218"/>
      <c r="IVS2160" s="218"/>
      <c r="IVT2160" s="218"/>
      <c r="IVU2160" s="218"/>
      <c r="IVV2160" s="218"/>
      <c r="IVW2160" s="218"/>
      <c r="IVX2160" s="218"/>
      <c r="IVY2160" s="218"/>
      <c r="IVZ2160" s="218"/>
      <c r="IWA2160" s="218"/>
      <c r="IWB2160" s="218"/>
      <c r="IWC2160" s="218"/>
      <c r="IWD2160" s="218"/>
      <c r="IWE2160" s="218"/>
      <c r="IWF2160" s="218"/>
      <c r="IWG2160" s="218"/>
      <c r="IWH2160" s="218"/>
      <c r="IWI2160" s="218"/>
      <c r="IWJ2160" s="218"/>
      <c r="IWK2160" s="218"/>
      <c r="IWL2160" s="218"/>
      <c r="IWM2160" s="218"/>
      <c r="IWN2160" s="218"/>
      <c r="IWO2160" s="218"/>
      <c r="IWP2160" s="218"/>
      <c r="IWQ2160" s="218"/>
      <c r="IWR2160" s="218"/>
      <c r="IWS2160" s="218"/>
      <c r="IWT2160" s="218"/>
      <c r="IWU2160" s="218"/>
      <c r="IWV2160" s="218"/>
      <c r="IWW2160" s="218"/>
      <c r="IWX2160" s="218"/>
      <c r="IWY2160" s="218"/>
      <c r="IWZ2160" s="218"/>
      <c r="IXA2160" s="218"/>
      <c r="IXB2160" s="218"/>
      <c r="IXC2160" s="218"/>
      <c r="IXD2160" s="218"/>
      <c r="IXE2160" s="218"/>
      <c r="IXF2160" s="218"/>
      <c r="IXG2160" s="218"/>
      <c r="IXH2160" s="218"/>
      <c r="IXI2160" s="218"/>
      <c r="IXJ2160" s="218"/>
      <c r="IXK2160" s="218"/>
      <c r="IXL2160" s="218"/>
      <c r="IXM2160" s="218"/>
      <c r="IXN2160" s="218"/>
      <c r="IXO2160" s="218"/>
      <c r="IXP2160" s="218"/>
      <c r="IXQ2160" s="218"/>
      <c r="IXR2160" s="218"/>
      <c r="IXS2160" s="218"/>
      <c r="IXT2160" s="218"/>
      <c r="IXU2160" s="218"/>
      <c r="IXV2160" s="218"/>
      <c r="IXW2160" s="218"/>
      <c r="IXX2160" s="218"/>
      <c r="IXY2160" s="218"/>
      <c r="IXZ2160" s="218"/>
      <c r="IYA2160" s="218"/>
      <c r="IYB2160" s="218"/>
      <c r="IYC2160" s="218"/>
      <c r="IYD2160" s="218"/>
      <c r="IYE2160" s="218"/>
      <c r="IYF2160" s="218"/>
      <c r="IYG2160" s="218"/>
      <c r="IYH2160" s="218"/>
      <c r="IYI2160" s="218"/>
      <c r="IYJ2160" s="218"/>
      <c r="IYK2160" s="218"/>
      <c r="IYL2160" s="218"/>
      <c r="IYM2160" s="218"/>
      <c r="IYN2160" s="218"/>
      <c r="IYO2160" s="218"/>
      <c r="IYP2160" s="218"/>
      <c r="IYQ2160" s="218"/>
      <c r="IYR2160" s="218"/>
      <c r="IYS2160" s="218"/>
      <c r="IYT2160" s="218"/>
      <c r="IYU2160" s="218"/>
      <c r="IYV2160" s="218"/>
      <c r="IYW2160" s="218"/>
      <c r="IYX2160" s="218"/>
      <c r="IYY2160" s="218"/>
      <c r="IYZ2160" s="218"/>
      <c r="IZA2160" s="218"/>
      <c r="IZB2160" s="218"/>
      <c r="IZC2160" s="218"/>
      <c r="IZD2160" s="218"/>
      <c r="IZE2160" s="218"/>
      <c r="IZF2160" s="218"/>
      <c r="IZG2160" s="218"/>
      <c r="IZH2160" s="218"/>
      <c r="IZI2160" s="218"/>
      <c r="IZJ2160" s="218"/>
      <c r="IZK2160" s="218"/>
      <c r="IZL2160" s="218"/>
      <c r="IZM2160" s="218"/>
      <c r="IZN2160" s="218"/>
      <c r="IZO2160" s="218"/>
      <c r="IZP2160" s="218"/>
      <c r="IZQ2160" s="218"/>
      <c r="IZR2160" s="218"/>
      <c r="IZS2160" s="218"/>
      <c r="IZT2160" s="218"/>
      <c r="IZU2160" s="218"/>
      <c r="IZV2160" s="218"/>
      <c r="IZW2160" s="218"/>
      <c r="IZX2160" s="218"/>
      <c r="IZY2160" s="218"/>
      <c r="IZZ2160" s="218"/>
      <c r="JAA2160" s="218"/>
      <c r="JAB2160" s="218"/>
      <c r="JAC2160" s="218"/>
      <c r="JAD2160" s="218"/>
      <c r="JAE2160" s="218"/>
      <c r="JAF2160" s="218"/>
      <c r="JAG2160" s="218"/>
      <c r="JAH2160" s="218"/>
      <c r="JAI2160" s="218"/>
      <c r="JAJ2160" s="218"/>
      <c r="JAK2160" s="218"/>
      <c r="JAL2160" s="218"/>
      <c r="JAM2160" s="218"/>
      <c r="JAN2160" s="218"/>
      <c r="JAO2160" s="218"/>
      <c r="JAP2160" s="218"/>
      <c r="JAQ2160" s="218"/>
      <c r="JAR2160" s="218"/>
      <c r="JAS2160" s="218"/>
      <c r="JAT2160" s="218"/>
      <c r="JAU2160" s="218"/>
      <c r="JAV2160" s="218"/>
      <c r="JAW2160" s="218"/>
      <c r="JAX2160" s="218"/>
      <c r="JAY2160" s="218"/>
      <c r="JAZ2160" s="218"/>
      <c r="JBA2160" s="218"/>
      <c r="JBB2160" s="218"/>
      <c r="JBC2160" s="218"/>
      <c r="JBD2160" s="218"/>
      <c r="JBE2160" s="218"/>
      <c r="JBF2160" s="218"/>
      <c r="JBG2160" s="218"/>
      <c r="JBH2160" s="218"/>
      <c r="JBI2160" s="218"/>
      <c r="JBJ2160" s="218"/>
      <c r="JBK2160" s="218"/>
      <c r="JBL2160" s="218"/>
      <c r="JBM2160" s="218"/>
      <c r="JBN2160" s="218"/>
      <c r="JBO2160" s="218"/>
      <c r="JBP2160" s="218"/>
      <c r="JBQ2160" s="218"/>
      <c r="JBR2160" s="218"/>
      <c r="JBS2160" s="218"/>
      <c r="JBT2160" s="218"/>
      <c r="JBU2160" s="218"/>
      <c r="JBV2160" s="218"/>
      <c r="JBW2160" s="218"/>
      <c r="JBX2160" s="218"/>
      <c r="JBY2160" s="218"/>
      <c r="JBZ2160" s="218"/>
      <c r="JCA2160" s="218"/>
      <c r="JCB2160" s="218"/>
      <c r="JCC2160" s="218"/>
      <c r="JCD2160" s="218"/>
      <c r="JCE2160" s="218"/>
      <c r="JCF2160" s="218"/>
      <c r="JCG2160" s="218"/>
      <c r="JCH2160" s="218"/>
      <c r="JCI2160" s="218"/>
      <c r="JCJ2160" s="218"/>
      <c r="JCK2160" s="218"/>
      <c r="JCL2160" s="218"/>
      <c r="JCM2160" s="218"/>
      <c r="JCN2160" s="218"/>
      <c r="JCO2160" s="218"/>
      <c r="JCP2160" s="218"/>
      <c r="JCQ2160" s="218"/>
      <c r="JCR2160" s="218"/>
      <c r="JCS2160" s="218"/>
      <c r="JCT2160" s="218"/>
      <c r="JCU2160" s="218"/>
      <c r="JCV2160" s="218"/>
      <c r="JCW2160" s="218"/>
      <c r="JCX2160" s="218"/>
      <c r="JCY2160" s="218"/>
      <c r="JCZ2160" s="218"/>
      <c r="JDA2160" s="218"/>
      <c r="JDB2160" s="218"/>
      <c r="JDC2160" s="218"/>
      <c r="JDD2160" s="218"/>
      <c r="JDE2160" s="218"/>
      <c r="JDF2160" s="218"/>
      <c r="JDG2160" s="218"/>
      <c r="JDH2160" s="218"/>
      <c r="JDI2160" s="218"/>
      <c r="JDJ2160" s="218"/>
      <c r="JDK2160" s="218"/>
      <c r="JDL2160" s="218"/>
      <c r="JDM2160" s="218"/>
      <c r="JDN2160" s="218"/>
      <c r="JDO2160" s="218"/>
      <c r="JDP2160" s="218"/>
      <c r="JDQ2160" s="218"/>
      <c r="JDR2160" s="218"/>
      <c r="JDS2160" s="218"/>
      <c r="JDT2160" s="218"/>
      <c r="JDU2160" s="218"/>
      <c r="JDV2160" s="218"/>
      <c r="JDW2160" s="218"/>
      <c r="JDX2160" s="218"/>
      <c r="JDY2160" s="218"/>
      <c r="JDZ2160" s="218"/>
      <c r="JEA2160" s="218"/>
      <c r="JEB2160" s="218"/>
      <c r="JEC2160" s="218"/>
      <c r="JED2160" s="218"/>
      <c r="JEE2160" s="218"/>
      <c r="JEF2160" s="218"/>
      <c r="JEG2160" s="218"/>
      <c r="JEH2160" s="218"/>
      <c r="JEI2160" s="218"/>
      <c r="JEJ2160" s="218"/>
      <c r="JEK2160" s="218"/>
      <c r="JEL2160" s="218"/>
      <c r="JEM2160" s="218"/>
      <c r="JEN2160" s="218"/>
      <c r="JEO2160" s="218"/>
      <c r="JEP2160" s="218"/>
      <c r="JEQ2160" s="218"/>
      <c r="JER2160" s="218"/>
      <c r="JES2160" s="218"/>
      <c r="JET2160" s="218"/>
      <c r="JEU2160" s="218"/>
      <c r="JEV2160" s="218"/>
      <c r="JEW2160" s="218"/>
      <c r="JEX2160" s="218"/>
      <c r="JEY2160" s="218"/>
      <c r="JEZ2160" s="218"/>
      <c r="JFA2160" s="218"/>
      <c r="JFB2160" s="218"/>
      <c r="JFC2160" s="218"/>
      <c r="JFD2160" s="218"/>
      <c r="JFE2160" s="218"/>
      <c r="JFF2160" s="218"/>
      <c r="JFG2160" s="218"/>
      <c r="JFH2160" s="218"/>
      <c r="JFI2160" s="218"/>
      <c r="JFJ2160" s="218"/>
      <c r="JFK2160" s="218"/>
      <c r="JFL2160" s="218"/>
      <c r="JFM2160" s="218"/>
      <c r="JFN2160" s="218"/>
      <c r="JFO2160" s="218"/>
      <c r="JFP2160" s="218"/>
      <c r="JFQ2160" s="218"/>
      <c r="JFR2160" s="218"/>
      <c r="JFS2160" s="218"/>
      <c r="JFT2160" s="218"/>
      <c r="JFU2160" s="218"/>
      <c r="JFV2160" s="218"/>
      <c r="JFW2160" s="218"/>
      <c r="JFX2160" s="218"/>
      <c r="JFY2160" s="218"/>
      <c r="JFZ2160" s="218"/>
      <c r="JGA2160" s="218"/>
      <c r="JGB2160" s="218"/>
      <c r="JGC2160" s="218"/>
      <c r="JGD2160" s="218"/>
      <c r="JGE2160" s="218"/>
      <c r="JGF2160" s="218"/>
      <c r="JGG2160" s="218"/>
      <c r="JGH2160" s="218"/>
      <c r="JGI2160" s="218"/>
      <c r="JGJ2160" s="218"/>
      <c r="JGK2160" s="218"/>
      <c r="JGL2160" s="218"/>
      <c r="JGM2160" s="218"/>
      <c r="JGN2160" s="218"/>
      <c r="JGO2160" s="218"/>
      <c r="JGP2160" s="218"/>
      <c r="JGQ2160" s="218"/>
      <c r="JGR2160" s="218"/>
      <c r="JGS2160" s="218"/>
      <c r="JGT2160" s="218"/>
      <c r="JGU2160" s="218"/>
      <c r="JGV2160" s="218"/>
      <c r="JGW2160" s="218"/>
      <c r="JGX2160" s="218"/>
      <c r="JGY2160" s="218"/>
      <c r="JGZ2160" s="218"/>
      <c r="JHA2160" s="218"/>
      <c r="JHB2160" s="218"/>
      <c r="JHC2160" s="218"/>
      <c r="JHD2160" s="218"/>
      <c r="JHE2160" s="218"/>
      <c r="JHF2160" s="218"/>
      <c r="JHG2160" s="218"/>
      <c r="JHH2160" s="218"/>
      <c r="JHI2160" s="218"/>
      <c r="JHJ2160" s="218"/>
      <c r="JHK2160" s="218"/>
      <c r="JHL2160" s="218"/>
      <c r="JHM2160" s="218"/>
      <c r="JHN2160" s="218"/>
      <c r="JHO2160" s="218"/>
      <c r="JHP2160" s="218"/>
      <c r="JHQ2160" s="218"/>
      <c r="JHR2160" s="218"/>
      <c r="JHS2160" s="218"/>
      <c r="JHT2160" s="218"/>
      <c r="JHU2160" s="218"/>
      <c r="JHV2160" s="218"/>
      <c r="JHW2160" s="218"/>
      <c r="JHX2160" s="218"/>
      <c r="JHY2160" s="218"/>
      <c r="JHZ2160" s="218"/>
      <c r="JIA2160" s="218"/>
      <c r="JIB2160" s="218"/>
      <c r="JIC2160" s="218"/>
      <c r="JID2160" s="218"/>
      <c r="JIE2160" s="218"/>
      <c r="JIF2160" s="218"/>
      <c r="JIG2160" s="218"/>
      <c r="JIH2160" s="218"/>
      <c r="JII2160" s="218"/>
      <c r="JIJ2160" s="218"/>
      <c r="JIK2160" s="218"/>
      <c r="JIL2160" s="218"/>
      <c r="JIM2160" s="218"/>
      <c r="JIN2160" s="218"/>
      <c r="JIO2160" s="218"/>
      <c r="JIP2160" s="218"/>
      <c r="JIQ2160" s="218"/>
      <c r="JIR2160" s="218"/>
      <c r="JIS2160" s="218"/>
      <c r="JIT2160" s="218"/>
      <c r="JIU2160" s="218"/>
      <c r="JIV2160" s="218"/>
      <c r="JIW2160" s="218"/>
      <c r="JIX2160" s="218"/>
      <c r="JIY2160" s="218"/>
      <c r="JIZ2160" s="218"/>
      <c r="JJA2160" s="218"/>
      <c r="JJB2160" s="218"/>
      <c r="JJC2160" s="218"/>
      <c r="JJD2160" s="218"/>
      <c r="JJE2160" s="218"/>
      <c r="JJF2160" s="218"/>
      <c r="JJG2160" s="218"/>
      <c r="JJH2160" s="218"/>
      <c r="JJI2160" s="218"/>
      <c r="JJJ2160" s="218"/>
      <c r="JJK2160" s="218"/>
      <c r="JJL2160" s="218"/>
      <c r="JJM2160" s="218"/>
      <c r="JJN2160" s="218"/>
      <c r="JJO2160" s="218"/>
      <c r="JJP2160" s="218"/>
      <c r="JJQ2160" s="218"/>
      <c r="JJR2160" s="218"/>
      <c r="JJS2160" s="218"/>
      <c r="JJT2160" s="218"/>
      <c r="JJU2160" s="218"/>
      <c r="JJV2160" s="218"/>
      <c r="JJW2160" s="218"/>
      <c r="JJX2160" s="218"/>
      <c r="JJY2160" s="218"/>
      <c r="JJZ2160" s="218"/>
      <c r="JKA2160" s="218"/>
      <c r="JKB2160" s="218"/>
      <c r="JKC2160" s="218"/>
      <c r="JKD2160" s="218"/>
      <c r="JKE2160" s="218"/>
      <c r="JKF2160" s="218"/>
      <c r="JKG2160" s="218"/>
      <c r="JKH2160" s="218"/>
      <c r="JKI2160" s="218"/>
      <c r="JKJ2160" s="218"/>
      <c r="JKK2160" s="218"/>
      <c r="JKL2160" s="218"/>
      <c r="JKM2160" s="218"/>
      <c r="JKN2160" s="218"/>
      <c r="JKO2160" s="218"/>
      <c r="JKP2160" s="218"/>
      <c r="JKQ2160" s="218"/>
      <c r="JKR2160" s="218"/>
      <c r="JKS2160" s="218"/>
      <c r="JKT2160" s="218"/>
      <c r="JKU2160" s="218"/>
      <c r="JKV2160" s="218"/>
      <c r="JKW2160" s="218"/>
      <c r="JKX2160" s="218"/>
      <c r="JKY2160" s="218"/>
      <c r="JKZ2160" s="218"/>
      <c r="JLA2160" s="218"/>
      <c r="JLB2160" s="218"/>
      <c r="JLC2160" s="218"/>
      <c r="JLD2160" s="218"/>
      <c r="JLE2160" s="218"/>
      <c r="JLF2160" s="218"/>
      <c r="JLG2160" s="218"/>
      <c r="JLH2160" s="218"/>
      <c r="JLI2160" s="218"/>
      <c r="JLJ2160" s="218"/>
      <c r="JLK2160" s="218"/>
      <c r="JLL2160" s="218"/>
      <c r="JLM2160" s="218"/>
      <c r="JLN2160" s="218"/>
      <c r="JLO2160" s="218"/>
      <c r="JLP2160" s="218"/>
      <c r="JLQ2160" s="218"/>
      <c r="JLR2160" s="218"/>
      <c r="JLS2160" s="218"/>
      <c r="JLT2160" s="218"/>
      <c r="JLU2160" s="218"/>
      <c r="JLV2160" s="218"/>
      <c r="JLW2160" s="218"/>
      <c r="JLX2160" s="218"/>
      <c r="JLY2160" s="218"/>
      <c r="JLZ2160" s="218"/>
      <c r="JMA2160" s="218"/>
      <c r="JMB2160" s="218"/>
      <c r="JMC2160" s="218"/>
      <c r="JMD2160" s="218"/>
      <c r="JME2160" s="218"/>
      <c r="JMF2160" s="218"/>
      <c r="JMG2160" s="218"/>
      <c r="JMH2160" s="218"/>
      <c r="JMI2160" s="218"/>
      <c r="JMJ2160" s="218"/>
      <c r="JMK2160" s="218"/>
      <c r="JML2160" s="218"/>
      <c r="JMM2160" s="218"/>
      <c r="JMN2160" s="218"/>
      <c r="JMO2160" s="218"/>
      <c r="JMP2160" s="218"/>
      <c r="JMQ2160" s="218"/>
      <c r="JMR2160" s="218"/>
      <c r="JMS2160" s="218"/>
      <c r="JMT2160" s="218"/>
      <c r="JMU2160" s="218"/>
      <c r="JMV2160" s="218"/>
      <c r="JMW2160" s="218"/>
      <c r="JMX2160" s="218"/>
      <c r="JMY2160" s="218"/>
      <c r="JMZ2160" s="218"/>
      <c r="JNA2160" s="218"/>
      <c r="JNB2160" s="218"/>
      <c r="JNC2160" s="218"/>
      <c r="JND2160" s="218"/>
      <c r="JNE2160" s="218"/>
      <c r="JNF2160" s="218"/>
      <c r="JNG2160" s="218"/>
      <c r="JNH2160" s="218"/>
      <c r="JNI2160" s="218"/>
      <c r="JNJ2160" s="218"/>
      <c r="JNK2160" s="218"/>
      <c r="JNL2160" s="218"/>
      <c r="JNM2160" s="218"/>
      <c r="JNN2160" s="218"/>
      <c r="JNO2160" s="218"/>
      <c r="JNP2160" s="218"/>
      <c r="JNQ2160" s="218"/>
      <c r="JNR2160" s="218"/>
      <c r="JNS2160" s="218"/>
      <c r="JNT2160" s="218"/>
      <c r="JNU2160" s="218"/>
      <c r="JNV2160" s="218"/>
      <c r="JNW2160" s="218"/>
      <c r="JNX2160" s="218"/>
      <c r="JNY2160" s="218"/>
      <c r="JNZ2160" s="218"/>
      <c r="JOA2160" s="218"/>
      <c r="JOB2160" s="218"/>
      <c r="JOC2160" s="218"/>
      <c r="JOD2160" s="218"/>
      <c r="JOE2160" s="218"/>
      <c r="JOF2160" s="218"/>
      <c r="JOG2160" s="218"/>
      <c r="JOH2160" s="218"/>
      <c r="JOI2160" s="218"/>
      <c r="JOJ2160" s="218"/>
      <c r="JOK2160" s="218"/>
      <c r="JOL2160" s="218"/>
      <c r="JOM2160" s="218"/>
      <c r="JON2160" s="218"/>
      <c r="JOO2160" s="218"/>
      <c r="JOP2160" s="218"/>
      <c r="JOQ2160" s="218"/>
      <c r="JOR2160" s="218"/>
      <c r="JOS2160" s="218"/>
      <c r="JOT2160" s="218"/>
      <c r="JOU2160" s="218"/>
      <c r="JOV2160" s="218"/>
      <c r="JOW2160" s="218"/>
      <c r="JOX2160" s="218"/>
      <c r="JOY2160" s="218"/>
      <c r="JOZ2160" s="218"/>
      <c r="JPA2160" s="218"/>
      <c r="JPB2160" s="218"/>
      <c r="JPC2160" s="218"/>
      <c r="JPD2160" s="218"/>
      <c r="JPE2160" s="218"/>
      <c r="JPF2160" s="218"/>
      <c r="JPG2160" s="218"/>
      <c r="JPH2160" s="218"/>
      <c r="JPI2160" s="218"/>
      <c r="JPJ2160" s="218"/>
      <c r="JPK2160" s="218"/>
      <c r="JPL2160" s="218"/>
      <c r="JPM2160" s="218"/>
      <c r="JPN2160" s="218"/>
      <c r="JPO2160" s="218"/>
      <c r="JPP2160" s="218"/>
      <c r="JPQ2160" s="218"/>
      <c r="JPR2160" s="218"/>
      <c r="JPS2160" s="218"/>
      <c r="JPT2160" s="218"/>
      <c r="JPU2160" s="218"/>
      <c r="JPV2160" s="218"/>
      <c r="JPW2160" s="218"/>
      <c r="JPX2160" s="218"/>
      <c r="JPY2160" s="218"/>
      <c r="JPZ2160" s="218"/>
      <c r="JQA2160" s="218"/>
      <c r="JQB2160" s="218"/>
      <c r="JQC2160" s="218"/>
      <c r="JQD2160" s="218"/>
      <c r="JQE2160" s="218"/>
      <c r="JQF2160" s="218"/>
      <c r="JQG2160" s="218"/>
      <c r="JQH2160" s="218"/>
      <c r="JQI2160" s="218"/>
      <c r="JQJ2160" s="218"/>
      <c r="JQK2160" s="218"/>
      <c r="JQL2160" s="218"/>
      <c r="JQM2160" s="218"/>
      <c r="JQN2160" s="218"/>
      <c r="JQO2160" s="218"/>
      <c r="JQP2160" s="218"/>
      <c r="JQQ2160" s="218"/>
      <c r="JQR2160" s="218"/>
      <c r="JQS2160" s="218"/>
      <c r="JQT2160" s="218"/>
      <c r="JQU2160" s="218"/>
      <c r="JQV2160" s="218"/>
      <c r="JQW2160" s="218"/>
      <c r="JQX2160" s="218"/>
      <c r="JQY2160" s="218"/>
      <c r="JQZ2160" s="218"/>
      <c r="JRA2160" s="218"/>
      <c r="JRB2160" s="218"/>
      <c r="JRC2160" s="218"/>
      <c r="JRD2160" s="218"/>
      <c r="JRE2160" s="218"/>
      <c r="JRF2160" s="218"/>
      <c r="JRG2160" s="218"/>
      <c r="JRH2160" s="218"/>
      <c r="JRI2160" s="218"/>
      <c r="JRJ2160" s="218"/>
      <c r="JRK2160" s="218"/>
      <c r="JRL2160" s="218"/>
      <c r="JRM2160" s="218"/>
      <c r="JRN2160" s="218"/>
      <c r="JRO2160" s="218"/>
      <c r="JRP2160" s="218"/>
      <c r="JRQ2160" s="218"/>
      <c r="JRR2160" s="218"/>
      <c r="JRS2160" s="218"/>
      <c r="JRT2160" s="218"/>
      <c r="JRU2160" s="218"/>
      <c r="JRV2160" s="218"/>
      <c r="JRW2160" s="218"/>
      <c r="JRX2160" s="218"/>
      <c r="JRY2160" s="218"/>
      <c r="JRZ2160" s="218"/>
      <c r="JSA2160" s="218"/>
      <c r="JSB2160" s="218"/>
      <c r="JSC2160" s="218"/>
      <c r="JSD2160" s="218"/>
      <c r="JSE2160" s="218"/>
      <c r="JSF2160" s="218"/>
      <c r="JSG2160" s="218"/>
      <c r="JSH2160" s="218"/>
      <c r="JSI2160" s="218"/>
      <c r="JSJ2160" s="218"/>
      <c r="JSK2160" s="218"/>
      <c r="JSL2160" s="218"/>
      <c r="JSM2160" s="218"/>
      <c r="JSN2160" s="218"/>
      <c r="JSO2160" s="218"/>
      <c r="JSP2160" s="218"/>
      <c r="JSQ2160" s="218"/>
      <c r="JSR2160" s="218"/>
      <c r="JSS2160" s="218"/>
      <c r="JST2160" s="218"/>
      <c r="JSU2160" s="218"/>
      <c r="JSV2160" s="218"/>
      <c r="JSW2160" s="218"/>
      <c r="JSX2160" s="218"/>
      <c r="JSY2160" s="218"/>
      <c r="JSZ2160" s="218"/>
      <c r="JTA2160" s="218"/>
      <c r="JTB2160" s="218"/>
      <c r="JTC2160" s="218"/>
      <c r="JTD2160" s="218"/>
      <c r="JTE2160" s="218"/>
      <c r="JTF2160" s="218"/>
      <c r="JTG2160" s="218"/>
      <c r="JTH2160" s="218"/>
      <c r="JTI2160" s="218"/>
      <c r="JTJ2160" s="218"/>
      <c r="JTK2160" s="218"/>
      <c r="JTL2160" s="218"/>
      <c r="JTM2160" s="218"/>
      <c r="JTN2160" s="218"/>
      <c r="JTO2160" s="218"/>
      <c r="JTP2160" s="218"/>
      <c r="JTQ2160" s="218"/>
      <c r="JTR2160" s="218"/>
      <c r="JTS2160" s="218"/>
      <c r="JTT2160" s="218"/>
      <c r="JTU2160" s="218"/>
      <c r="JTV2160" s="218"/>
      <c r="JTW2160" s="218"/>
      <c r="JTX2160" s="218"/>
      <c r="JTY2160" s="218"/>
      <c r="JTZ2160" s="218"/>
      <c r="JUA2160" s="218"/>
      <c r="JUB2160" s="218"/>
      <c r="JUC2160" s="218"/>
      <c r="JUD2160" s="218"/>
      <c r="JUE2160" s="218"/>
      <c r="JUF2160" s="218"/>
      <c r="JUG2160" s="218"/>
      <c r="JUH2160" s="218"/>
      <c r="JUI2160" s="218"/>
      <c r="JUJ2160" s="218"/>
      <c r="JUK2160" s="218"/>
      <c r="JUL2160" s="218"/>
      <c r="JUM2160" s="218"/>
      <c r="JUN2160" s="218"/>
      <c r="JUO2160" s="218"/>
      <c r="JUP2160" s="218"/>
      <c r="JUQ2160" s="218"/>
      <c r="JUR2160" s="218"/>
      <c r="JUS2160" s="218"/>
      <c r="JUT2160" s="218"/>
      <c r="JUU2160" s="218"/>
      <c r="JUV2160" s="218"/>
      <c r="JUW2160" s="218"/>
      <c r="JUX2160" s="218"/>
      <c r="JUY2160" s="218"/>
      <c r="JUZ2160" s="218"/>
      <c r="JVA2160" s="218"/>
      <c r="JVB2160" s="218"/>
      <c r="JVC2160" s="218"/>
      <c r="JVD2160" s="218"/>
      <c r="JVE2160" s="218"/>
      <c r="JVF2160" s="218"/>
      <c r="JVG2160" s="218"/>
      <c r="JVH2160" s="218"/>
      <c r="JVI2160" s="218"/>
      <c r="JVJ2160" s="218"/>
      <c r="JVK2160" s="218"/>
      <c r="JVL2160" s="218"/>
      <c r="JVM2160" s="218"/>
      <c r="JVN2160" s="218"/>
      <c r="JVO2160" s="218"/>
      <c r="JVP2160" s="218"/>
      <c r="JVQ2160" s="218"/>
      <c r="JVR2160" s="218"/>
      <c r="JVS2160" s="218"/>
      <c r="JVT2160" s="218"/>
      <c r="JVU2160" s="218"/>
      <c r="JVV2160" s="218"/>
      <c r="JVW2160" s="218"/>
      <c r="JVX2160" s="218"/>
      <c r="JVY2160" s="218"/>
      <c r="JVZ2160" s="218"/>
      <c r="JWA2160" s="218"/>
      <c r="JWB2160" s="218"/>
      <c r="JWC2160" s="218"/>
      <c r="JWD2160" s="218"/>
      <c r="JWE2160" s="218"/>
      <c r="JWF2160" s="218"/>
      <c r="JWG2160" s="218"/>
      <c r="JWH2160" s="218"/>
      <c r="JWI2160" s="218"/>
      <c r="JWJ2160" s="218"/>
      <c r="JWK2160" s="218"/>
      <c r="JWL2160" s="218"/>
      <c r="JWM2160" s="218"/>
      <c r="JWN2160" s="218"/>
      <c r="JWO2160" s="218"/>
      <c r="JWP2160" s="218"/>
      <c r="JWQ2160" s="218"/>
      <c r="JWR2160" s="218"/>
      <c r="JWS2160" s="218"/>
      <c r="JWT2160" s="218"/>
      <c r="JWU2160" s="218"/>
      <c r="JWV2160" s="218"/>
      <c r="JWW2160" s="218"/>
      <c r="JWX2160" s="218"/>
      <c r="JWY2160" s="218"/>
      <c r="JWZ2160" s="218"/>
      <c r="JXA2160" s="218"/>
      <c r="JXB2160" s="218"/>
      <c r="JXC2160" s="218"/>
      <c r="JXD2160" s="218"/>
      <c r="JXE2160" s="218"/>
      <c r="JXF2160" s="218"/>
      <c r="JXG2160" s="218"/>
      <c r="JXH2160" s="218"/>
      <c r="JXI2160" s="218"/>
      <c r="JXJ2160" s="218"/>
      <c r="JXK2160" s="218"/>
      <c r="JXL2160" s="218"/>
      <c r="JXM2160" s="218"/>
      <c r="JXN2160" s="218"/>
      <c r="JXO2160" s="218"/>
      <c r="JXP2160" s="218"/>
      <c r="JXQ2160" s="218"/>
      <c r="JXR2160" s="218"/>
      <c r="JXS2160" s="218"/>
      <c r="JXT2160" s="218"/>
      <c r="JXU2160" s="218"/>
      <c r="JXV2160" s="218"/>
      <c r="JXW2160" s="218"/>
      <c r="JXX2160" s="218"/>
      <c r="JXY2160" s="218"/>
      <c r="JXZ2160" s="218"/>
      <c r="JYA2160" s="218"/>
      <c r="JYB2160" s="218"/>
      <c r="JYC2160" s="218"/>
      <c r="JYD2160" s="218"/>
      <c r="JYE2160" s="218"/>
      <c r="JYF2160" s="218"/>
      <c r="JYG2160" s="218"/>
      <c r="JYH2160" s="218"/>
      <c r="JYI2160" s="218"/>
      <c r="JYJ2160" s="218"/>
      <c r="JYK2160" s="218"/>
      <c r="JYL2160" s="218"/>
      <c r="JYM2160" s="218"/>
      <c r="JYN2160" s="218"/>
      <c r="JYO2160" s="218"/>
      <c r="JYP2160" s="218"/>
      <c r="JYQ2160" s="218"/>
      <c r="JYR2160" s="218"/>
      <c r="JYS2160" s="218"/>
      <c r="JYT2160" s="218"/>
      <c r="JYU2160" s="218"/>
      <c r="JYV2160" s="218"/>
      <c r="JYW2160" s="218"/>
      <c r="JYX2160" s="218"/>
      <c r="JYY2160" s="218"/>
      <c r="JYZ2160" s="218"/>
      <c r="JZA2160" s="218"/>
      <c r="JZB2160" s="218"/>
      <c r="JZC2160" s="218"/>
      <c r="JZD2160" s="218"/>
      <c r="JZE2160" s="218"/>
      <c r="JZF2160" s="218"/>
      <c r="JZG2160" s="218"/>
      <c r="JZH2160" s="218"/>
      <c r="JZI2160" s="218"/>
      <c r="JZJ2160" s="218"/>
      <c r="JZK2160" s="218"/>
      <c r="JZL2160" s="218"/>
      <c r="JZM2160" s="218"/>
      <c r="JZN2160" s="218"/>
      <c r="JZO2160" s="218"/>
      <c r="JZP2160" s="218"/>
      <c r="JZQ2160" s="218"/>
      <c r="JZR2160" s="218"/>
      <c r="JZS2160" s="218"/>
      <c r="JZT2160" s="218"/>
      <c r="JZU2160" s="218"/>
      <c r="JZV2160" s="218"/>
      <c r="JZW2160" s="218"/>
      <c r="JZX2160" s="218"/>
      <c r="JZY2160" s="218"/>
      <c r="JZZ2160" s="218"/>
      <c r="KAA2160" s="218"/>
      <c r="KAB2160" s="218"/>
      <c r="KAC2160" s="218"/>
      <c r="KAD2160" s="218"/>
      <c r="KAE2160" s="218"/>
      <c r="KAF2160" s="218"/>
      <c r="KAG2160" s="218"/>
      <c r="KAH2160" s="218"/>
      <c r="KAI2160" s="218"/>
      <c r="KAJ2160" s="218"/>
      <c r="KAK2160" s="218"/>
      <c r="KAL2160" s="218"/>
      <c r="KAM2160" s="218"/>
      <c r="KAN2160" s="218"/>
      <c r="KAO2160" s="218"/>
      <c r="KAP2160" s="218"/>
      <c r="KAQ2160" s="218"/>
      <c r="KAR2160" s="218"/>
      <c r="KAS2160" s="218"/>
      <c r="KAT2160" s="218"/>
      <c r="KAU2160" s="218"/>
      <c r="KAV2160" s="218"/>
      <c r="KAW2160" s="218"/>
      <c r="KAX2160" s="218"/>
      <c r="KAY2160" s="218"/>
      <c r="KAZ2160" s="218"/>
      <c r="KBA2160" s="218"/>
      <c r="KBB2160" s="218"/>
      <c r="KBC2160" s="218"/>
      <c r="KBD2160" s="218"/>
      <c r="KBE2160" s="218"/>
      <c r="KBF2160" s="218"/>
      <c r="KBG2160" s="218"/>
      <c r="KBH2160" s="218"/>
      <c r="KBI2160" s="218"/>
      <c r="KBJ2160" s="218"/>
      <c r="KBK2160" s="218"/>
      <c r="KBL2160" s="218"/>
      <c r="KBM2160" s="218"/>
      <c r="KBN2160" s="218"/>
      <c r="KBO2160" s="218"/>
      <c r="KBP2160" s="218"/>
      <c r="KBQ2160" s="218"/>
      <c r="KBR2160" s="218"/>
      <c r="KBS2160" s="218"/>
      <c r="KBT2160" s="218"/>
      <c r="KBU2160" s="218"/>
      <c r="KBV2160" s="218"/>
      <c r="KBW2160" s="218"/>
      <c r="KBX2160" s="218"/>
      <c r="KBY2160" s="218"/>
      <c r="KBZ2160" s="218"/>
      <c r="KCA2160" s="218"/>
      <c r="KCB2160" s="218"/>
      <c r="KCC2160" s="218"/>
      <c r="KCD2160" s="218"/>
      <c r="KCE2160" s="218"/>
      <c r="KCF2160" s="218"/>
      <c r="KCG2160" s="218"/>
      <c r="KCH2160" s="218"/>
      <c r="KCI2160" s="218"/>
      <c r="KCJ2160" s="218"/>
      <c r="KCK2160" s="218"/>
      <c r="KCL2160" s="218"/>
      <c r="KCM2160" s="218"/>
      <c r="KCN2160" s="218"/>
      <c r="KCO2160" s="218"/>
      <c r="KCP2160" s="218"/>
      <c r="KCQ2160" s="218"/>
      <c r="KCR2160" s="218"/>
      <c r="KCS2160" s="218"/>
      <c r="KCT2160" s="218"/>
      <c r="KCU2160" s="218"/>
      <c r="KCV2160" s="218"/>
      <c r="KCW2160" s="218"/>
      <c r="KCX2160" s="218"/>
      <c r="KCY2160" s="218"/>
      <c r="KCZ2160" s="218"/>
      <c r="KDA2160" s="218"/>
      <c r="KDB2160" s="218"/>
      <c r="KDC2160" s="218"/>
      <c r="KDD2160" s="218"/>
      <c r="KDE2160" s="218"/>
      <c r="KDF2160" s="218"/>
      <c r="KDG2160" s="218"/>
      <c r="KDH2160" s="218"/>
      <c r="KDI2160" s="218"/>
      <c r="KDJ2160" s="218"/>
      <c r="KDK2160" s="218"/>
      <c r="KDL2160" s="218"/>
      <c r="KDM2160" s="218"/>
      <c r="KDN2160" s="218"/>
      <c r="KDO2160" s="218"/>
      <c r="KDP2160" s="218"/>
      <c r="KDQ2160" s="218"/>
      <c r="KDR2160" s="218"/>
      <c r="KDS2160" s="218"/>
      <c r="KDT2160" s="218"/>
      <c r="KDU2160" s="218"/>
      <c r="KDV2160" s="218"/>
      <c r="KDW2160" s="218"/>
      <c r="KDX2160" s="218"/>
      <c r="KDY2160" s="218"/>
      <c r="KDZ2160" s="218"/>
      <c r="KEA2160" s="218"/>
      <c r="KEB2160" s="218"/>
      <c r="KEC2160" s="218"/>
      <c r="KED2160" s="218"/>
      <c r="KEE2160" s="218"/>
      <c r="KEF2160" s="218"/>
      <c r="KEG2160" s="218"/>
      <c r="KEH2160" s="218"/>
      <c r="KEI2160" s="218"/>
      <c r="KEJ2160" s="218"/>
      <c r="KEK2160" s="218"/>
      <c r="KEL2160" s="218"/>
      <c r="KEM2160" s="218"/>
      <c r="KEN2160" s="218"/>
      <c r="KEO2160" s="218"/>
      <c r="KEP2160" s="218"/>
      <c r="KEQ2160" s="218"/>
      <c r="KER2160" s="218"/>
      <c r="KES2160" s="218"/>
      <c r="KET2160" s="218"/>
      <c r="KEU2160" s="218"/>
      <c r="KEV2160" s="218"/>
      <c r="KEW2160" s="218"/>
      <c r="KEX2160" s="218"/>
      <c r="KEY2160" s="218"/>
      <c r="KEZ2160" s="218"/>
      <c r="KFA2160" s="218"/>
      <c r="KFB2160" s="218"/>
      <c r="KFC2160" s="218"/>
      <c r="KFD2160" s="218"/>
      <c r="KFE2160" s="218"/>
      <c r="KFF2160" s="218"/>
      <c r="KFG2160" s="218"/>
      <c r="KFH2160" s="218"/>
      <c r="KFI2160" s="218"/>
      <c r="KFJ2160" s="218"/>
      <c r="KFK2160" s="218"/>
      <c r="KFL2160" s="218"/>
      <c r="KFM2160" s="218"/>
      <c r="KFN2160" s="218"/>
      <c r="KFO2160" s="218"/>
      <c r="KFP2160" s="218"/>
      <c r="KFQ2160" s="218"/>
      <c r="KFR2160" s="218"/>
      <c r="KFS2160" s="218"/>
      <c r="KFT2160" s="218"/>
      <c r="KFU2160" s="218"/>
      <c r="KFV2160" s="218"/>
      <c r="KFW2160" s="218"/>
      <c r="KFX2160" s="218"/>
      <c r="KFY2160" s="218"/>
      <c r="KFZ2160" s="218"/>
      <c r="KGA2160" s="218"/>
      <c r="KGB2160" s="218"/>
      <c r="KGC2160" s="218"/>
      <c r="KGD2160" s="218"/>
      <c r="KGE2160" s="218"/>
      <c r="KGF2160" s="218"/>
      <c r="KGG2160" s="218"/>
      <c r="KGH2160" s="218"/>
      <c r="KGI2160" s="218"/>
      <c r="KGJ2160" s="218"/>
      <c r="KGK2160" s="218"/>
      <c r="KGL2160" s="218"/>
      <c r="KGM2160" s="218"/>
      <c r="KGN2160" s="218"/>
      <c r="KGO2160" s="218"/>
      <c r="KGP2160" s="218"/>
      <c r="KGQ2160" s="218"/>
      <c r="KGR2160" s="218"/>
      <c r="KGS2160" s="218"/>
      <c r="KGT2160" s="218"/>
      <c r="KGU2160" s="218"/>
      <c r="KGV2160" s="218"/>
      <c r="KGW2160" s="218"/>
      <c r="KGX2160" s="218"/>
      <c r="KGY2160" s="218"/>
      <c r="KGZ2160" s="218"/>
      <c r="KHA2160" s="218"/>
      <c r="KHB2160" s="218"/>
      <c r="KHC2160" s="218"/>
      <c r="KHD2160" s="218"/>
      <c r="KHE2160" s="218"/>
      <c r="KHF2160" s="218"/>
      <c r="KHG2160" s="218"/>
      <c r="KHH2160" s="218"/>
      <c r="KHI2160" s="218"/>
      <c r="KHJ2160" s="218"/>
      <c r="KHK2160" s="218"/>
      <c r="KHL2160" s="218"/>
      <c r="KHM2160" s="218"/>
      <c r="KHN2160" s="218"/>
      <c r="KHO2160" s="218"/>
      <c r="KHP2160" s="218"/>
      <c r="KHQ2160" s="218"/>
      <c r="KHR2160" s="218"/>
      <c r="KHS2160" s="218"/>
      <c r="KHT2160" s="218"/>
      <c r="KHU2160" s="218"/>
      <c r="KHV2160" s="218"/>
      <c r="KHW2160" s="218"/>
      <c r="KHX2160" s="218"/>
      <c r="KHY2160" s="218"/>
      <c r="KHZ2160" s="218"/>
      <c r="KIA2160" s="218"/>
      <c r="KIB2160" s="218"/>
      <c r="KIC2160" s="218"/>
      <c r="KID2160" s="218"/>
      <c r="KIE2160" s="218"/>
      <c r="KIF2160" s="218"/>
      <c r="KIG2160" s="218"/>
      <c r="KIH2160" s="218"/>
      <c r="KII2160" s="218"/>
      <c r="KIJ2160" s="218"/>
      <c r="KIK2160" s="218"/>
      <c r="KIL2160" s="218"/>
      <c r="KIM2160" s="218"/>
      <c r="KIN2160" s="218"/>
      <c r="KIO2160" s="218"/>
      <c r="KIP2160" s="218"/>
      <c r="KIQ2160" s="218"/>
      <c r="KIR2160" s="218"/>
      <c r="KIS2160" s="218"/>
      <c r="KIT2160" s="218"/>
      <c r="KIU2160" s="218"/>
      <c r="KIV2160" s="218"/>
      <c r="KIW2160" s="218"/>
      <c r="KIX2160" s="218"/>
      <c r="KIY2160" s="218"/>
      <c r="KIZ2160" s="218"/>
      <c r="KJA2160" s="218"/>
      <c r="KJB2160" s="218"/>
      <c r="KJC2160" s="218"/>
      <c r="KJD2160" s="218"/>
      <c r="KJE2160" s="218"/>
      <c r="KJF2160" s="218"/>
      <c r="KJG2160" s="218"/>
      <c r="KJH2160" s="218"/>
      <c r="KJI2160" s="218"/>
      <c r="KJJ2160" s="218"/>
      <c r="KJK2160" s="218"/>
      <c r="KJL2160" s="218"/>
      <c r="KJM2160" s="218"/>
      <c r="KJN2160" s="218"/>
      <c r="KJO2160" s="218"/>
      <c r="KJP2160" s="218"/>
      <c r="KJQ2160" s="218"/>
      <c r="KJR2160" s="218"/>
      <c r="KJS2160" s="218"/>
      <c r="KJT2160" s="218"/>
      <c r="KJU2160" s="218"/>
      <c r="KJV2160" s="218"/>
      <c r="KJW2160" s="218"/>
      <c r="KJX2160" s="218"/>
      <c r="KJY2160" s="218"/>
      <c r="KJZ2160" s="218"/>
      <c r="KKA2160" s="218"/>
      <c r="KKB2160" s="218"/>
      <c r="KKC2160" s="218"/>
      <c r="KKD2160" s="218"/>
      <c r="KKE2160" s="218"/>
      <c r="KKF2160" s="218"/>
      <c r="KKG2160" s="218"/>
      <c r="KKH2160" s="218"/>
      <c r="KKI2160" s="218"/>
      <c r="KKJ2160" s="218"/>
      <c r="KKK2160" s="218"/>
      <c r="KKL2160" s="218"/>
      <c r="KKM2160" s="218"/>
      <c r="KKN2160" s="218"/>
      <c r="KKO2160" s="218"/>
      <c r="KKP2160" s="218"/>
      <c r="KKQ2160" s="218"/>
      <c r="KKR2160" s="218"/>
      <c r="KKS2160" s="218"/>
      <c r="KKT2160" s="218"/>
      <c r="KKU2160" s="218"/>
      <c r="KKV2160" s="218"/>
      <c r="KKW2160" s="218"/>
      <c r="KKX2160" s="218"/>
      <c r="KKY2160" s="218"/>
      <c r="KKZ2160" s="218"/>
      <c r="KLA2160" s="218"/>
      <c r="KLB2160" s="218"/>
      <c r="KLC2160" s="218"/>
      <c r="KLD2160" s="218"/>
      <c r="KLE2160" s="218"/>
      <c r="KLF2160" s="218"/>
      <c r="KLG2160" s="218"/>
      <c r="KLH2160" s="218"/>
      <c r="KLI2160" s="218"/>
      <c r="KLJ2160" s="218"/>
      <c r="KLK2160" s="218"/>
      <c r="KLL2160" s="218"/>
      <c r="KLM2160" s="218"/>
      <c r="KLN2160" s="218"/>
      <c r="KLO2160" s="218"/>
      <c r="KLP2160" s="218"/>
      <c r="KLQ2160" s="218"/>
      <c r="KLR2160" s="218"/>
      <c r="KLS2160" s="218"/>
      <c r="KLT2160" s="218"/>
      <c r="KLU2160" s="218"/>
      <c r="KLV2160" s="218"/>
      <c r="KLW2160" s="218"/>
      <c r="KLX2160" s="218"/>
      <c r="KLY2160" s="218"/>
      <c r="KLZ2160" s="218"/>
      <c r="KMA2160" s="218"/>
      <c r="KMB2160" s="218"/>
      <c r="KMC2160" s="218"/>
      <c r="KMD2160" s="218"/>
      <c r="KME2160" s="218"/>
      <c r="KMF2160" s="218"/>
      <c r="KMG2160" s="218"/>
      <c r="KMH2160" s="218"/>
      <c r="KMI2160" s="218"/>
      <c r="KMJ2160" s="218"/>
      <c r="KMK2160" s="218"/>
      <c r="KML2160" s="218"/>
      <c r="KMM2160" s="218"/>
      <c r="KMN2160" s="218"/>
      <c r="KMO2160" s="218"/>
      <c r="KMP2160" s="218"/>
      <c r="KMQ2160" s="218"/>
      <c r="KMR2160" s="218"/>
      <c r="KMS2160" s="218"/>
      <c r="KMT2160" s="218"/>
      <c r="KMU2160" s="218"/>
      <c r="KMV2160" s="218"/>
      <c r="KMW2160" s="218"/>
      <c r="KMX2160" s="218"/>
      <c r="KMY2160" s="218"/>
      <c r="KMZ2160" s="218"/>
      <c r="KNA2160" s="218"/>
      <c r="KNB2160" s="218"/>
      <c r="KNC2160" s="218"/>
      <c r="KND2160" s="218"/>
      <c r="KNE2160" s="218"/>
      <c r="KNF2160" s="218"/>
      <c r="KNG2160" s="218"/>
      <c r="KNH2160" s="218"/>
      <c r="KNI2160" s="218"/>
      <c r="KNJ2160" s="218"/>
      <c r="KNK2160" s="218"/>
      <c r="KNL2160" s="218"/>
      <c r="KNM2160" s="218"/>
      <c r="KNN2160" s="218"/>
      <c r="KNO2160" s="218"/>
      <c r="KNP2160" s="218"/>
      <c r="KNQ2160" s="218"/>
      <c r="KNR2160" s="218"/>
      <c r="KNS2160" s="218"/>
      <c r="KNT2160" s="218"/>
      <c r="KNU2160" s="218"/>
      <c r="KNV2160" s="218"/>
      <c r="KNW2160" s="218"/>
      <c r="KNX2160" s="218"/>
      <c r="KNY2160" s="218"/>
      <c r="KNZ2160" s="218"/>
      <c r="KOA2160" s="218"/>
      <c r="KOB2160" s="218"/>
      <c r="KOC2160" s="218"/>
      <c r="KOD2160" s="218"/>
      <c r="KOE2160" s="218"/>
      <c r="KOF2160" s="218"/>
      <c r="KOG2160" s="218"/>
      <c r="KOH2160" s="218"/>
      <c r="KOI2160" s="218"/>
      <c r="KOJ2160" s="218"/>
      <c r="KOK2160" s="218"/>
      <c r="KOL2160" s="218"/>
      <c r="KOM2160" s="218"/>
      <c r="KON2160" s="218"/>
      <c r="KOO2160" s="218"/>
      <c r="KOP2160" s="218"/>
      <c r="KOQ2160" s="218"/>
      <c r="KOR2160" s="218"/>
      <c r="KOS2160" s="218"/>
      <c r="KOT2160" s="218"/>
      <c r="KOU2160" s="218"/>
      <c r="KOV2160" s="218"/>
      <c r="KOW2160" s="218"/>
      <c r="KOX2160" s="218"/>
      <c r="KOY2160" s="218"/>
      <c r="KOZ2160" s="218"/>
      <c r="KPA2160" s="218"/>
      <c r="KPB2160" s="218"/>
      <c r="KPC2160" s="218"/>
      <c r="KPD2160" s="218"/>
      <c r="KPE2160" s="218"/>
      <c r="KPF2160" s="218"/>
      <c r="KPG2160" s="218"/>
      <c r="KPH2160" s="218"/>
      <c r="KPI2160" s="218"/>
      <c r="KPJ2160" s="218"/>
      <c r="KPK2160" s="218"/>
      <c r="KPL2160" s="218"/>
      <c r="KPM2160" s="218"/>
      <c r="KPN2160" s="218"/>
      <c r="KPO2160" s="218"/>
      <c r="KPP2160" s="218"/>
      <c r="KPQ2160" s="218"/>
      <c r="KPR2160" s="218"/>
      <c r="KPS2160" s="218"/>
      <c r="KPT2160" s="218"/>
      <c r="KPU2160" s="218"/>
      <c r="KPV2160" s="218"/>
      <c r="KPW2160" s="218"/>
      <c r="KPX2160" s="218"/>
      <c r="KPY2160" s="218"/>
      <c r="KPZ2160" s="218"/>
      <c r="KQA2160" s="218"/>
      <c r="KQB2160" s="218"/>
      <c r="KQC2160" s="218"/>
      <c r="KQD2160" s="218"/>
      <c r="KQE2160" s="218"/>
      <c r="KQF2160" s="218"/>
      <c r="KQG2160" s="218"/>
      <c r="KQH2160" s="218"/>
      <c r="KQI2160" s="218"/>
      <c r="KQJ2160" s="218"/>
      <c r="KQK2160" s="218"/>
      <c r="KQL2160" s="218"/>
      <c r="KQM2160" s="218"/>
      <c r="KQN2160" s="218"/>
      <c r="KQO2160" s="218"/>
      <c r="KQP2160" s="218"/>
      <c r="KQQ2160" s="218"/>
      <c r="KQR2160" s="218"/>
      <c r="KQS2160" s="218"/>
      <c r="KQT2160" s="218"/>
      <c r="KQU2160" s="218"/>
      <c r="KQV2160" s="218"/>
      <c r="KQW2160" s="218"/>
      <c r="KQX2160" s="218"/>
      <c r="KQY2160" s="218"/>
      <c r="KQZ2160" s="218"/>
      <c r="KRA2160" s="218"/>
      <c r="KRB2160" s="218"/>
      <c r="KRC2160" s="218"/>
      <c r="KRD2160" s="218"/>
      <c r="KRE2160" s="218"/>
      <c r="KRF2160" s="218"/>
      <c r="KRG2160" s="218"/>
      <c r="KRH2160" s="218"/>
      <c r="KRI2160" s="218"/>
      <c r="KRJ2160" s="218"/>
      <c r="KRK2160" s="218"/>
      <c r="KRL2160" s="218"/>
      <c r="KRM2160" s="218"/>
      <c r="KRN2160" s="218"/>
      <c r="KRO2160" s="218"/>
      <c r="KRP2160" s="218"/>
      <c r="KRQ2160" s="218"/>
      <c r="KRR2160" s="218"/>
      <c r="KRS2160" s="218"/>
      <c r="KRT2160" s="218"/>
      <c r="KRU2160" s="218"/>
      <c r="KRV2160" s="218"/>
      <c r="KRW2160" s="218"/>
      <c r="KRX2160" s="218"/>
      <c r="KRY2160" s="218"/>
      <c r="KRZ2160" s="218"/>
      <c r="KSA2160" s="218"/>
      <c r="KSB2160" s="218"/>
      <c r="KSC2160" s="218"/>
      <c r="KSD2160" s="218"/>
      <c r="KSE2160" s="218"/>
      <c r="KSF2160" s="218"/>
      <c r="KSG2160" s="218"/>
      <c r="KSH2160" s="218"/>
      <c r="KSI2160" s="218"/>
      <c r="KSJ2160" s="218"/>
      <c r="KSK2160" s="218"/>
      <c r="KSL2160" s="218"/>
      <c r="KSM2160" s="218"/>
      <c r="KSN2160" s="218"/>
      <c r="KSO2160" s="218"/>
      <c r="KSP2160" s="218"/>
      <c r="KSQ2160" s="218"/>
      <c r="KSR2160" s="218"/>
      <c r="KSS2160" s="218"/>
      <c r="KST2160" s="218"/>
      <c r="KSU2160" s="218"/>
      <c r="KSV2160" s="218"/>
      <c r="KSW2160" s="218"/>
      <c r="KSX2160" s="218"/>
      <c r="KSY2160" s="218"/>
      <c r="KSZ2160" s="218"/>
      <c r="KTA2160" s="218"/>
      <c r="KTB2160" s="218"/>
      <c r="KTC2160" s="218"/>
      <c r="KTD2160" s="218"/>
      <c r="KTE2160" s="218"/>
      <c r="KTF2160" s="218"/>
      <c r="KTG2160" s="218"/>
      <c r="KTH2160" s="218"/>
      <c r="KTI2160" s="218"/>
      <c r="KTJ2160" s="218"/>
      <c r="KTK2160" s="218"/>
      <c r="KTL2160" s="218"/>
      <c r="KTM2160" s="218"/>
      <c r="KTN2160" s="218"/>
      <c r="KTO2160" s="218"/>
      <c r="KTP2160" s="218"/>
      <c r="KTQ2160" s="218"/>
      <c r="KTR2160" s="218"/>
      <c r="KTS2160" s="218"/>
      <c r="KTT2160" s="218"/>
      <c r="KTU2160" s="218"/>
      <c r="KTV2160" s="218"/>
      <c r="KTW2160" s="218"/>
      <c r="KTX2160" s="218"/>
      <c r="KTY2160" s="218"/>
      <c r="KTZ2160" s="218"/>
      <c r="KUA2160" s="218"/>
      <c r="KUB2160" s="218"/>
      <c r="KUC2160" s="218"/>
      <c r="KUD2160" s="218"/>
      <c r="KUE2160" s="218"/>
      <c r="KUF2160" s="218"/>
      <c r="KUG2160" s="218"/>
      <c r="KUH2160" s="218"/>
      <c r="KUI2160" s="218"/>
      <c r="KUJ2160" s="218"/>
      <c r="KUK2160" s="218"/>
      <c r="KUL2160" s="218"/>
      <c r="KUM2160" s="218"/>
      <c r="KUN2160" s="218"/>
      <c r="KUO2160" s="218"/>
      <c r="KUP2160" s="218"/>
      <c r="KUQ2160" s="218"/>
      <c r="KUR2160" s="218"/>
      <c r="KUS2160" s="218"/>
      <c r="KUT2160" s="218"/>
      <c r="KUU2160" s="218"/>
      <c r="KUV2160" s="218"/>
      <c r="KUW2160" s="218"/>
      <c r="KUX2160" s="218"/>
      <c r="KUY2160" s="218"/>
      <c r="KUZ2160" s="218"/>
      <c r="KVA2160" s="218"/>
      <c r="KVB2160" s="218"/>
      <c r="KVC2160" s="218"/>
      <c r="KVD2160" s="218"/>
      <c r="KVE2160" s="218"/>
      <c r="KVF2160" s="218"/>
      <c r="KVG2160" s="218"/>
      <c r="KVH2160" s="218"/>
      <c r="KVI2160" s="218"/>
      <c r="KVJ2160" s="218"/>
      <c r="KVK2160" s="218"/>
      <c r="KVL2160" s="218"/>
      <c r="KVM2160" s="218"/>
      <c r="KVN2160" s="218"/>
      <c r="KVO2160" s="218"/>
      <c r="KVP2160" s="218"/>
      <c r="KVQ2160" s="218"/>
      <c r="KVR2160" s="218"/>
      <c r="KVS2160" s="218"/>
      <c r="KVT2160" s="218"/>
      <c r="KVU2160" s="218"/>
      <c r="KVV2160" s="218"/>
      <c r="KVW2160" s="218"/>
      <c r="KVX2160" s="218"/>
      <c r="KVY2160" s="218"/>
      <c r="KVZ2160" s="218"/>
      <c r="KWA2160" s="218"/>
      <c r="KWB2160" s="218"/>
      <c r="KWC2160" s="218"/>
      <c r="KWD2160" s="218"/>
      <c r="KWE2160" s="218"/>
      <c r="KWF2160" s="218"/>
      <c r="KWG2160" s="218"/>
      <c r="KWH2160" s="218"/>
      <c r="KWI2160" s="218"/>
      <c r="KWJ2160" s="218"/>
      <c r="KWK2160" s="218"/>
      <c r="KWL2160" s="218"/>
      <c r="KWM2160" s="218"/>
      <c r="KWN2160" s="218"/>
      <c r="KWO2160" s="218"/>
      <c r="KWP2160" s="218"/>
      <c r="KWQ2160" s="218"/>
      <c r="KWR2160" s="218"/>
      <c r="KWS2160" s="218"/>
      <c r="KWT2160" s="218"/>
      <c r="KWU2160" s="218"/>
      <c r="KWV2160" s="218"/>
      <c r="KWW2160" s="218"/>
      <c r="KWX2160" s="218"/>
      <c r="KWY2160" s="218"/>
      <c r="KWZ2160" s="218"/>
      <c r="KXA2160" s="218"/>
      <c r="KXB2160" s="218"/>
      <c r="KXC2160" s="218"/>
      <c r="KXD2160" s="218"/>
      <c r="KXE2160" s="218"/>
      <c r="KXF2160" s="218"/>
      <c r="KXG2160" s="218"/>
      <c r="KXH2160" s="218"/>
      <c r="KXI2160" s="218"/>
      <c r="KXJ2160" s="218"/>
      <c r="KXK2160" s="218"/>
      <c r="KXL2160" s="218"/>
      <c r="KXM2160" s="218"/>
      <c r="KXN2160" s="218"/>
      <c r="KXO2160" s="218"/>
      <c r="KXP2160" s="218"/>
      <c r="KXQ2160" s="218"/>
      <c r="KXR2160" s="218"/>
      <c r="KXS2160" s="218"/>
      <c r="KXT2160" s="218"/>
      <c r="KXU2160" s="218"/>
      <c r="KXV2160" s="218"/>
      <c r="KXW2160" s="218"/>
      <c r="KXX2160" s="218"/>
      <c r="KXY2160" s="218"/>
      <c r="KXZ2160" s="218"/>
      <c r="KYA2160" s="218"/>
      <c r="KYB2160" s="218"/>
      <c r="KYC2160" s="218"/>
      <c r="KYD2160" s="218"/>
      <c r="KYE2160" s="218"/>
      <c r="KYF2160" s="218"/>
      <c r="KYG2160" s="218"/>
      <c r="KYH2160" s="218"/>
      <c r="KYI2160" s="218"/>
      <c r="KYJ2160" s="218"/>
      <c r="KYK2160" s="218"/>
      <c r="KYL2160" s="218"/>
      <c r="KYM2160" s="218"/>
      <c r="KYN2160" s="218"/>
      <c r="KYO2160" s="218"/>
      <c r="KYP2160" s="218"/>
      <c r="KYQ2160" s="218"/>
      <c r="KYR2160" s="218"/>
      <c r="KYS2160" s="218"/>
      <c r="KYT2160" s="218"/>
      <c r="KYU2160" s="218"/>
      <c r="KYV2160" s="218"/>
      <c r="KYW2160" s="218"/>
      <c r="KYX2160" s="218"/>
      <c r="KYY2160" s="218"/>
      <c r="KYZ2160" s="218"/>
      <c r="KZA2160" s="218"/>
      <c r="KZB2160" s="218"/>
      <c r="KZC2160" s="218"/>
      <c r="KZD2160" s="218"/>
      <c r="KZE2160" s="218"/>
      <c r="KZF2160" s="218"/>
      <c r="KZG2160" s="218"/>
      <c r="KZH2160" s="218"/>
      <c r="KZI2160" s="218"/>
      <c r="KZJ2160" s="218"/>
      <c r="KZK2160" s="218"/>
      <c r="KZL2160" s="218"/>
      <c r="KZM2160" s="218"/>
      <c r="KZN2160" s="218"/>
      <c r="KZO2160" s="218"/>
      <c r="KZP2160" s="218"/>
      <c r="KZQ2160" s="218"/>
      <c r="KZR2160" s="218"/>
      <c r="KZS2160" s="218"/>
      <c r="KZT2160" s="218"/>
      <c r="KZU2160" s="218"/>
      <c r="KZV2160" s="218"/>
      <c r="KZW2160" s="218"/>
      <c r="KZX2160" s="218"/>
      <c r="KZY2160" s="218"/>
      <c r="KZZ2160" s="218"/>
      <c r="LAA2160" s="218"/>
      <c r="LAB2160" s="218"/>
      <c r="LAC2160" s="218"/>
      <c r="LAD2160" s="218"/>
      <c r="LAE2160" s="218"/>
      <c r="LAF2160" s="218"/>
      <c r="LAG2160" s="218"/>
      <c r="LAH2160" s="218"/>
      <c r="LAI2160" s="218"/>
      <c r="LAJ2160" s="218"/>
      <c r="LAK2160" s="218"/>
      <c r="LAL2160" s="218"/>
      <c r="LAM2160" s="218"/>
      <c r="LAN2160" s="218"/>
      <c r="LAO2160" s="218"/>
      <c r="LAP2160" s="218"/>
      <c r="LAQ2160" s="218"/>
      <c r="LAR2160" s="218"/>
      <c r="LAS2160" s="218"/>
      <c r="LAT2160" s="218"/>
      <c r="LAU2160" s="218"/>
      <c r="LAV2160" s="218"/>
      <c r="LAW2160" s="218"/>
      <c r="LAX2160" s="218"/>
      <c r="LAY2160" s="218"/>
      <c r="LAZ2160" s="218"/>
      <c r="LBA2160" s="218"/>
      <c r="LBB2160" s="218"/>
      <c r="LBC2160" s="218"/>
      <c r="LBD2160" s="218"/>
      <c r="LBE2160" s="218"/>
      <c r="LBF2160" s="218"/>
      <c r="LBG2160" s="218"/>
      <c r="LBH2160" s="218"/>
      <c r="LBI2160" s="218"/>
      <c r="LBJ2160" s="218"/>
      <c r="LBK2160" s="218"/>
      <c r="LBL2160" s="218"/>
      <c r="LBM2160" s="218"/>
      <c r="LBN2160" s="218"/>
      <c r="LBO2160" s="218"/>
      <c r="LBP2160" s="218"/>
      <c r="LBQ2160" s="218"/>
      <c r="LBR2160" s="218"/>
      <c r="LBS2160" s="218"/>
      <c r="LBT2160" s="218"/>
      <c r="LBU2160" s="218"/>
      <c r="LBV2160" s="218"/>
      <c r="LBW2160" s="218"/>
      <c r="LBX2160" s="218"/>
      <c r="LBY2160" s="218"/>
      <c r="LBZ2160" s="218"/>
      <c r="LCA2160" s="218"/>
      <c r="LCB2160" s="218"/>
      <c r="LCC2160" s="218"/>
      <c r="LCD2160" s="218"/>
      <c r="LCE2160" s="218"/>
      <c r="LCF2160" s="218"/>
      <c r="LCG2160" s="218"/>
      <c r="LCH2160" s="218"/>
      <c r="LCI2160" s="218"/>
      <c r="LCJ2160" s="218"/>
      <c r="LCK2160" s="218"/>
      <c r="LCL2160" s="218"/>
      <c r="LCM2160" s="218"/>
      <c r="LCN2160" s="218"/>
      <c r="LCO2160" s="218"/>
      <c r="LCP2160" s="218"/>
      <c r="LCQ2160" s="218"/>
      <c r="LCR2160" s="218"/>
      <c r="LCS2160" s="218"/>
      <c r="LCT2160" s="218"/>
      <c r="LCU2160" s="218"/>
      <c r="LCV2160" s="218"/>
      <c r="LCW2160" s="218"/>
      <c r="LCX2160" s="218"/>
      <c r="LCY2160" s="218"/>
      <c r="LCZ2160" s="218"/>
      <c r="LDA2160" s="218"/>
      <c r="LDB2160" s="218"/>
      <c r="LDC2160" s="218"/>
      <c r="LDD2160" s="218"/>
      <c r="LDE2160" s="218"/>
      <c r="LDF2160" s="218"/>
      <c r="LDG2160" s="218"/>
      <c r="LDH2160" s="218"/>
      <c r="LDI2160" s="218"/>
      <c r="LDJ2160" s="218"/>
      <c r="LDK2160" s="218"/>
      <c r="LDL2160" s="218"/>
      <c r="LDM2160" s="218"/>
      <c r="LDN2160" s="218"/>
      <c r="LDO2160" s="218"/>
      <c r="LDP2160" s="218"/>
      <c r="LDQ2160" s="218"/>
      <c r="LDR2160" s="218"/>
      <c r="LDS2160" s="218"/>
      <c r="LDT2160" s="218"/>
      <c r="LDU2160" s="218"/>
      <c r="LDV2160" s="218"/>
      <c r="LDW2160" s="218"/>
      <c r="LDX2160" s="218"/>
      <c r="LDY2160" s="218"/>
      <c r="LDZ2160" s="218"/>
      <c r="LEA2160" s="218"/>
      <c r="LEB2160" s="218"/>
      <c r="LEC2160" s="218"/>
      <c r="LED2160" s="218"/>
      <c r="LEE2160" s="218"/>
      <c r="LEF2160" s="218"/>
      <c r="LEG2160" s="218"/>
      <c r="LEH2160" s="218"/>
      <c r="LEI2160" s="218"/>
      <c r="LEJ2160" s="218"/>
      <c r="LEK2160" s="218"/>
      <c r="LEL2160" s="218"/>
      <c r="LEM2160" s="218"/>
      <c r="LEN2160" s="218"/>
      <c r="LEO2160" s="218"/>
      <c r="LEP2160" s="218"/>
      <c r="LEQ2160" s="218"/>
      <c r="LER2160" s="218"/>
      <c r="LES2160" s="218"/>
      <c r="LET2160" s="218"/>
      <c r="LEU2160" s="218"/>
      <c r="LEV2160" s="218"/>
      <c r="LEW2160" s="218"/>
      <c r="LEX2160" s="218"/>
      <c r="LEY2160" s="218"/>
      <c r="LEZ2160" s="218"/>
      <c r="LFA2160" s="218"/>
      <c r="LFB2160" s="218"/>
      <c r="LFC2160" s="218"/>
      <c r="LFD2160" s="218"/>
      <c r="LFE2160" s="218"/>
      <c r="LFF2160" s="218"/>
      <c r="LFG2160" s="218"/>
      <c r="LFH2160" s="218"/>
      <c r="LFI2160" s="218"/>
      <c r="LFJ2160" s="218"/>
      <c r="LFK2160" s="218"/>
      <c r="LFL2160" s="218"/>
      <c r="LFM2160" s="218"/>
      <c r="LFN2160" s="218"/>
      <c r="LFO2160" s="218"/>
      <c r="LFP2160" s="218"/>
      <c r="LFQ2160" s="218"/>
      <c r="LFR2160" s="218"/>
      <c r="LFS2160" s="218"/>
      <c r="LFT2160" s="218"/>
      <c r="LFU2160" s="218"/>
      <c r="LFV2160" s="218"/>
      <c r="LFW2160" s="218"/>
      <c r="LFX2160" s="218"/>
      <c r="LFY2160" s="218"/>
      <c r="LFZ2160" s="218"/>
      <c r="LGA2160" s="218"/>
      <c r="LGB2160" s="218"/>
      <c r="LGC2160" s="218"/>
      <c r="LGD2160" s="218"/>
      <c r="LGE2160" s="218"/>
      <c r="LGF2160" s="218"/>
      <c r="LGG2160" s="218"/>
      <c r="LGH2160" s="218"/>
      <c r="LGI2160" s="218"/>
      <c r="LGJ2160" s="218"/>
      <c r="LGK2160" s="218"/>
      <c r="LGL2160" s="218"/>
      <c r="LGM2160" s="218"/>
      <c r="LGN2160" s="218"/>
      <c r="LGO2160" s="218"/>
      <c r="LGP2160" s="218"/>
      <c r="LGQ2160" s="218"/>
      <c r="LGR2160" s="218"/>
      <c r="LGS2160" s="218"/>
      <c r="LGT2160" s="218"/>
      <c r="LGU2160" s="218"/>
      <c r="LGV2160" s="218"/>
      <c r="LGW2160" s="218"/>
      <c r="LGX2160" s="218"/>
      <c r="LGY2160" s="218"/>
      <c r="LGZ2160" s="218"/>
      <c r="LHA2160" s="218"/>
      <c r="LHB2160" s="218"/>
      <c r="LHC2160" s="218"/>
      <c r="LHD2160" s="218"/>
      <c r="LHE2160" s="218"/>
      <c r="LHF2160" s="218"/>
      <c r="LHG2160" s="218"/>
      <c r="LHH2160" s="218"/>
      <c r="LHI2160" s="218"/>
      <c r="LHJ2160" s="218"/>
      <c r="LHK2160" s="218"/>
      <c r="LHL2160" s="218"/>
      <c r="LHM2160" s="218"/>
      <c r="LHN2160" s="218"/>
      <c r="LHO2160" s="218"/>
      <c r="LHP2160" s="218"/>
      <c r="LHQ2160" s="218"/>
      <c r="LHR2160" s="218"/>
      <c r="LHS2160" s="218"/>
      <c r="LHT2160" s="218"/>
      <c r="LHU2160" s="218"/>
      <c r="LHV2160" s="218"/>
      <c r="LHW2160" s="218"/>
      <c r="LHX2160" s="218"/>
      <c r="LHY2160" s="218"/>
      <c r="LHZ2160" s="218"/>
      <c r="LIA2160" s="218"/>
      <c r="LIB2160" s="218"/>
      <c r="LIC2160" s="218"/>
      <c r="LID2160" s="218"/>
      <c r="LIE2160" s="218"/>
      <c r="LIF2160" s="218"/>
      <c r="LIG2160" s="218"/>
      <c r="LIH2160" s="218"/>
      <c r="LII2160" s="218"/>
      <c r="LIJ2160" s="218"/>
      <c r="LIK2160" s="218"/>
      <c r="LIL2160" s="218"/>
      <c r="LIM2160" s="218"/>
      <c r="LIN2160" s="218"/>
      <c r="LIO2160" s="218"/>
      <c r="LIP2160" s="218"/>
      <c r="LIQ2160" s="218"/>
      <c r="LIR2160" s="218"/>
      <c r="LIS2160" s="218"/>
      <c r="LIT2160" s="218"/>
      <c r="LIU2160" s="218"/>
      <c r="LIV2160" s="218"/>
      <c r="LIW2160" s="218"/>
      <c r="LIX2160" s="218"/>
      <c r="LIY2160" s="218"/>
      <c r="LIZ2160" s="218"/>
      <c r="LJA2160" s="218"/>
      <c r="LJB2160" s="218"/>
      <c r="LJC2160" s="218"/>
      <c r="LJD2160" s="218"/>
      <c r="LJE2160" s="218"/>
      <c r="LJF2160" s="218"/>
      <c r="LJG2160" s="218"/>
      <c r="LJH2160" s="218"/>
      <c r="LJI2160" s="218"/>
      <c r="LJJ2160" s="218"/>
      <c r="LJK2160" s="218"/>
      <c r="LJL2160" s="218"/>
      <c r="LJM2160" s="218"/>
      <c r="LJN2160" s="218"/>
      <c r="LJO2160" s="218"/>
      <c r="LJP2160" s="218"/>
      <c r="LJQ2160" s="218"/>
      <c r="LJR2160" s="218"/>
      <c r="LJS2160" s="218"/>
      <c r="LJT2160" s="218"/>
      <c r="LJU2160" s="218"/>
      <c r="LJV2160" s="218"/>
      <c r="LJW2160" s="218"/>
      <c r="LJX2160" s="218"/>
      <c r="LJY2160" s="218"/>
      <c r="LJZ2160" s="218"/>
      <c r="LKA2160" s="218"/>
      <c r="LKB2160" s="218"/>
      <c r="LKC2160" s="218"/>
      <c r="LKD2160" s="218"/>
      <c r="LKE2160" s="218"/>
      <c r="LKF2160" s="218"/>
      <c r="LKG2160" s="218"/>
      <c r="LKH2160" s="218"/>
      <c r="LKI2160" s="218"/>
      <c r="LKJ2160" s="218"/>
      <c r="LKK2160" s="218"/>
      <c r="LKL2160" s="218"/>
      <c r="LKM2160" s="218"/>
      <c r="LKN2160" s="218"/>
      <c r="LKO2160" s="218"/>
      <c r="LKP2160" s="218"/>
      <c r="LKQ2160" s="218"/>
      <c r="LKR2160" s="218"/>
      <c r="LKS2160" s="218"/>
      <c r="LKT2160" s="218"/>
      <c r="LKU2160" s="218"/>
      <c r="LKV2160" s="218"/>
      <c r="LKW2160" s="218"/>
      <c r="LKX2160" s="218"/>
      <c r="LKY2160" s="218"/>
      <c r="LKZ2160" s="218"/>
      <c r="LLA2160" s="218"/>
      <c r="LLB2160" s="218"/>
      <c r="LLC2160" s="218"/>
      <c r="LLD2160" s="218"/>
      <c r="LLE2160" s="218"/>
      <c r="LLF2160" s="218"/>
      <c r="LLG2160" s="218"/>
      <c r="LLH2160" s="218"/>
      <c r="LLI2160" s="218"/>
      <c r="LLJ2160" s="218"/>
      <c r="LLK2160" s="218"/>
      <c r="LLL2160" s="218"/>
      <c r="LLM2160" s="218"/>
      <c r="LLN2160" s="218"/>
      <c r="LLO2160" s="218"/>
      <c r="LLP2160" s="218"/>
      <c r="LLQ2160" s="218"/>
      <c r="LLR2160" s="218"/>
      <c r="LLS2160" s="218"/>
      <c r="LLT2160" s="218"/>
      <c r="LLU2160" s="218"/>
      <c r="LLV2160" s="218"/>
      <c r="LLW2160" s="218"/>
      <c r="LLX2160" s="218"/>
      <c r="LLY2160" s="218"/>
      <c r="LLZ2160" s="218"/>
      <c r="LMA2160" s="218"/>
      <c r="LMB2160" s="218"/>
      <c r="LMC2160" s="218"/>
      <c r="LMD2160" s="218"/>
      <c r="LME2160" s="218"/>
      <c r="LMF2160" s="218"/>
      <c r="LMG2160" s="218"/>
      <c r="LMH2160" s="218"/>
      <c r="LMI2160" s="218"/>
      <c r="LMJ2160" s="218"/>
      <c r="LMK2160" s="218"/>
      <c r="LML2160" s="218"/>
      <c r="LMM2160" s="218"/>
      <c r="LMN2160" s="218"/>
      <c r="LMO2160" s="218"/>
      <c r="LMP2160" s="218"/>
      <c r="LMQ2160" s="218"/>
      <c r="LMR2160" s="218"/>
      <c r="LMS2160" s="218"/>
      <c r="LMT2160" s="218"/>
      <c r="LMU2160" s="218"/>
      <c r="LMV2160" s="218"/>
      <c r="LMW2160" s="218"/>
      <c r="LMX2160" s="218"/>
      <c r="LMY2160" s="218"/>
      <c r="LMZ2160" s="218"/>
      <c r="LNA2160" s="218"/>
      <c r="LNB2160" s="218"/>
      <c r="LNC2160" s="218"/>
      <c r="LND2160" s="218"/>
      <c r="LNE2160" s="218"/>
      <c r="LNF2160" s="218"/>
      <c r="LNG2160" s="218"/>
      <c r="LNH2160" s="218"/>
      <c r="LNI2160" s="218"/>
      <c r="LNJ2160" s="218"/>
      <c r="LNK2160" s="218"/>
      <c r="LNL2160" s="218"/>
      <c r="LNM2160" s="218"/>
      <c r="LNN2160" s="218"/>
      <c r="LNO2160" s="218"/>
      <c r="LNP2160" s="218"/>
      <c r="LNQ2160" s="218"/>
      <c r="LNR2160" s="218"/>
      <c r="LNS2160" s="218"/>
      <c r="LNT2160" s="218"/>
      <c r="LNU2160" s="218"/>
      <c r="LNV2160" s="218"/>
      <c r="LNW2160" s="218"/>
      <c r="LNX2160" s="218"/>
      <c r="LNY2160" s="218"/>
      <c r="LNZ2160" s="218"/>
      <c r="LOA2160" s="218"/>
      <c r="LOB2160" s="218"/>
      <c r="LOC2160" s="218"/>
      <c r="LOD2160" s="218"/>
      <c r="LOE2160" s="218"/>
      <c r="LOF2160" s="218"/>
      <c r="LOG2160" s="218"/>
      <c r="LOH2160" s="218"/>
      <c r="LOI2160" s="218"/>
      <c r="LOJ2160" s="218"/>
      <c r="LOK2160" s="218"/>
      <c r="LOL2160" s="218"/>
      <c r="LOM2160" s="218"/>
      <c r="LON2160" s="218"/>
      <c r="LOO2160" s="218"/>
      <c r="LOP2160" s="218"/>
      <c r="LOQ2160" s="218"/>
      <c r="LOR2160" s="218"/>
      <c r="LOS2160" s="218"/>
      <c r="LOT2160" s="218"/>
      <c r="LOU2160" s="218"/>
      <c r="LOV2160" s="218"/>
      <c r="LOW2160" s="218"/>
      <c r="LOX2160" s="218"/>
      <c r="LOY2160" s="218"/>
      <c r="LOZ2160" s="218"/>
      <c r="LPA2160" s="218"/>
      <c r="LPB2160" s="218"/>
      <c r="LPC2160" s="218"/>
      <c r="LPD2160" s="218"/>
      <c r="LPE2160" s="218"/>
      <c r="LPF2160" s="218"/>
      <c r="LPG2160" s="218"/>
      <c r="LPH2160" s="218"/>
      <c r="LPI2160" s="218"/>
      <c r="LPJ2160" s="218"/>
      <c r="LPK2160" s="218"/>
      <c r="LPL2160" s="218"/>
      <c r="LPM2160" s="218"/>
      <c r="LPN2160" s="218"/>
      <c r="LPO2160" s="218"/>
      <c r="LPP2160" s="218"/>
      <c r="LPQ2160" s="218"/>
      <c r="LPR2160" s="218"/>
      <c r="LPS2160" s="218"/>
      <c r="LPT2160" s="218"/>
      <c r="LPU2160" s="218"/>
      <c r="LPV2160" s="218"/>
      <c r="LPW2160" s="218"/>
      <c r="LPX2160" s="218"/>
      <c r="LPY2160" s="218"/>
      <c r="LPZ2160" s="218"/>
      <c r="LQA2160" s="218"/>
      <c r="LQB2160" s="218"/>
      <c r="LQC2160" s="218"/>
      <c r="LQD2160" s="218"/>
      <c r="LQE2160" s="218"/>
      <c r="LQF2160" s="218"/>
      <c r="LQG2160" s="218"/>
      <c r="LQH2160" s="218"/>
      <c r="LQI2160" s="218"/>
      <c r="LQJ2160" s="218"/>
      <c r="LQK2160" s="218"/>
      <c r="LQL2160" s="218"/>
      <c r="LQM2160" s="218"/>
      <c r="LQN2160" s="218"/>
      <c r="LQO2160" s="218"/>
      <c r="LQP2160" s="218"/>
      <c r="LQQ2160" s="218"/>
      <c r="LQR2160" s="218"/>
      <c r="LQS2160" s="218"/>
      <c r="LQT2160" s="218"/>
      <c r="LQU2160" s="218"/>
      <c r="LQV2160" s="218"/>
      <c r="LQW2160" s="218"/>
      <c r="LQX2160" s="218"/>
      <c r="LQY2160" s="218"/>
      <c r="LQZ2160" s="218"/>
      <c r="LRA2160" s="218"/>
      <c r="LRB2160" s="218"/>
      <c r="LRC2160" s="218"/>
      <c r="LRD2160" s="218"/>
      <c r="LRE2160" s="218"/>
      <c r="LRF2160" s="218"/>
      <c r="LRG2160" s="218"/>
      <c r="LRH2160" s="218"/>
      <c r="LRI2160" s="218"/>
      <c r="LRJ2160" s="218"/>
      <c r="LRK2160" s="218"/>
      <c r="LRL2160" s="218"/>
      <c r="LRM2160" s="218"/>
      <c r="LRN2160" s="218"/>
      <c r="LRO2160" s="218"/>
      <c r="LRP2160" s="218"/>
      <c r="LRQ2160" s="218"/>
      <c r="LRR2160" s="218"/>
      <c r="LRS2160" s="218"/>
      <c r="LRT2160" s="218"/>
      <c r="LRU2160" s="218"/>
      <c r="LRV2160" s="218"/>
      <c r="LRW2160" s="218"/>
      <c r="LRX2160" s="218"/>
      <c r="LRY2160" s="218"/>
      <c r="LRZ2160" s="218"/>
      <c r="LSA2160" s="218"/>
      <c r="LSB2160" s="218"/>
      <c r="LSC2160" s="218"/>
      <c r="LSD2160" s="218"/>
      <c r="LSE2160" s="218"/>
      <c r="LSF2160" s="218"/>
      <c r="LSG2160" s="218"/>
      <c r="LSH2160" s="218"/>
      <c r="LSI2160" s="218"/>
      <c r="LSJ2160" s="218"/>
      <c r="LSK2160" s="218"/>
      <c r="LSL2160" s="218"/>
      <c r="LSM2160" s="218"/>
      <c r="LSN2160" s="218"/>
      <c r="LSO2160" s="218"/>
      <c r="LSP2160" s="218"/>
      <c r="LSQ2160" s="218"/>
      <c r="LSR2160" s="218"/>
      <c r="LSS2160" s="218"/>
      <c r="LST2160" s="218"/>
      <c r="LSU2160" s="218"/>
      <c r="LSV2160" s="218"/>
      <c r="LSW2160" s="218"/>
      <c r="LSX2160" s="218"/>
      <c r="LSY2160" s="218"/>
      <c r="LSZ2160" s="218"/>
      <c r="LTA2160" s="218"/>
      <c r="LTB2160" s="218"/>
      <c r="LTC2160" s="218"/>
      <c r="LTD2160" s="218"/>
      <c r="LTE2160" s="218"/>
      <c r="LTF2160" s="218"/>
      <c r="LTG2160" s="218"/>
      <c r="LTH2160" s="218"/>
      <c r="LTI2160" s="218"/>
      <c r="LTJ2160" s="218"/>
      <c r="LTK2160" s="218"/>
      <c r="LTL2160" s="218"/>
      <c r="LTM2160" s="218"/>
      <c r="LTN2160" s="218"/>
      <c r="LTO2160" s="218"/>
      <c r="LTP2160" s="218"/>
      <c r="LTQ2160" s="218"/>
      <c r="LTR2160" s="218"/>
      <c r="LTS2160" s="218"/>
      <c r="LTT2160" s="218"/>
      <c r="LTU2160" s="218"/>
      <c r="LTV2160" s="218"/>
      <c r="LTW2160" s="218"/>
      <c r="LTX2160" s="218"/>
      <c r="LTY2160" s="218"/>
      <c r="LTZ2160" s="218"/>
      <c r="LUA2160" s="218"/>
      <c r="LUB2160" s="218"/>
      <c r="LUC2160" s="218"/>
      <c r="LUD2160" s="218"/>
      <c r="LUE2160" s="218"/>
      <c r="LUF2160" s="218"/>
      <c r="LUG2160" s="218"/>
      <c r="LUH2160" s="218"/>
      <c r="LUI2160" s="218"/>
      <c r="LUJ2160" s="218"/>
      <c r="LUK2160" s="218"/>
      <c r="LUL2160" s="218"/>
      <c r="LUM2160" s="218"/>
      <c r="LUN2160" s="218"/>
      <c r="LUO2160" s="218"/>
      <c r="LUP2160" s="218"/>
      <c r="LUQ2160" s="218"/>
      <c r="LUR2160" s="218"/>
      <c r="LUS2160" s="218"/>
      <c r="LUT2160" s="218"/>
      <c r="LUU2160" s="218"/>
      <c r="LUV2160" s="218"/>
      <c r="LUW2160" s="218"/>
      <c r="LUX2160" s="218"/>
      <c r="LUY2160" s="218"/>
      <c r="LUZ2160" s="218"/>
      <c r="LVA2160" s="218"/>
      <c r="LVB2160" s="218"/>
      <c r="LVC2160" s="218"/>
      <c r="LVD2160" s="218"/>
      <c r="LVE2160" s="218"/>
      <c r="LVF2160" s="218"/>
      <c r="LVG2160" s="218"/>
      <c r="LVH2160" s="218"/>
      <c r="LVI2160" s="218"/>
      <c r="LVJ2160" s="218"/>
      <c r="LVK2160" s="218"/>
      <c r="LVL2160" s="218"/>
      <c r="LVM2160" s="218"/>
      <c r="LVN2160" s="218"/>
      <c r="LVO2160" s="218"/>
      <c r="LVP2160" s="218"/>
      <c r="LVQ2160" s="218"/>
      <c r="LVR2160" s="218"/>
      <c r="LVS2160" s="218"/>
      <c r="LVT2160" s="218"/>
      <c r="LVU2160" s="218"/>
      <c r="LVV2160" s="218"/>
      <c r="LVW2160" s="218"/>
      <c r="LVX2160" s="218"/>
      <c r="LVY2160" s="218"/>
      <c r="LVZ2160" s="218"/>
      <c r="LWA2160" s="218"/>
      <c r="LWB2160" s="218"/>
      <c r="LWC2160" s="218"/>
      <c r="LWD2160" s="218"/>
      <c r="LWE2160" s="218"/>
      <c r="LWF2160" s="218"/>
      <c r="LWG2160" s="218"/>
      <c r="LWH2160" s="218"/>
      <c r="LWI2160" s="218"/>
      <c r="LWJ2160" s="218"/>
      <c r="LWK2160" s="218"/>
      <c r="LWL2160" s="218"/>
      <c r="LWM2160" s="218"/>
      <c r="LWN2160" s="218"/>
      <c r="LWO2160" s="218"/>
      <c r="LWP2160" s="218"/>
      <c r="LWQ2160" s="218"/>
      <c r="LWR2160" s="218"/>
      <c r="LWS2160" s="218"/>
      <c r="LWT2160" s="218"/>
      <c r="LWU2160" s="218"/>
      <c r="LWV2160" s="218"/>
      <c r="LWW2160" s="218"/>
      <c r="LWX2160" s="218"/>
      <c r="LWY2160" s="218"/>
      <c r="LWZ2160" s="218"/>
      <c r="LXA2160" s="218"/>
      <c r="LXB2160" s="218"/>
      <c r="LXC2160" s="218"/>
      <c r="LXD2160" s="218"/>
      <c r="LXE2160" s="218"/>
      <c r="LXF2160" s="218"/>
      <c r="LXG2160" s="218"/>
      <c r="LXH2160" s="218"/>
      <c r="LXI2160" s="218"/>
      <c r="LXJ2160" s="218"/>
      <c r="LXK2160" s="218"/>
      <c r="LXL2160" s="218"/>
      <c r="LXM2160" s="218"/>
      <c r="LXN2160" s="218"/>
      <c r="LXO2160" s="218"/>
      <c r="LXP2160" s="218"/>
      <c r="LXQ2160" s="218"/>
      <c r="LXR2160" s="218"/>
      <c r="LXS2160" s="218"/>
      <c r="LXT2160" s="218"/>
      <c r="LXU2160" s="218"/>
      <c r="LXV2160" s="218"/>
      <c r="LXW2160" s="218"/>
      <c r="LXX2160" s="218"/>
      <c r="LXY2160" s="218"/>
      <c r="LXZ2160" s="218"/>
      <c r="LYA2160" s="218"/>
      <c r="LYB2160" s="218"/>
      <c r="LYC2160" s="218"/>
      <c r="LYD2160" s="218"/>
      <c r="LYE2160" s="218"/>
      <c r="LYF2160" s="218"/>
      <c r="LYG2160" s="218"/>
      <c r="LYH2160" s="218"/>
      <c r="LYI2160" s="218"/>
      <c r="LYJ2160" s="218"/>
      <c r="LYK2160" s="218"/>
      <c r="LYL2160" s="218"/>
      <c r="LYM2160" s="218"/>
      <c r="LYN2160" s="218"/>
      <c r="LYO2160" s="218"/>
      <c r="LYP2160" s="218"/>
      <c r="LYQ2160" s="218"/>
      <c r="LYR2160" s="218"/>
      <c r="LYS2160" s="218"/>
      <c r="LYT2160" s="218"/>
      <c r="LYU2160" s="218"/>
      <c r="LYV2160" s="218"/>
      <c r="LYW2160" s="218"/>
      <c r="LYX2160" s="218"/>
      <c r="LYY2160" s="218"/>
      <c r="LYZ2160" s="218"/>
      <c r="LZA2160" s="218"/>
      <c r="LZB2160" s="218"/>
      <c r="LZC2160" s="218"/>
      <c r="LZD2160" s="218"/>
      <c r="LZE2160" s="218"/>
      <c r="LZF2160" s="218"/>
      <c r="LZG2160" s="218"/>
      <c r="LZH2160" s="218"/>
      <c r="LZI2160" s="218"/>
      <c r="LZJ2160" s="218"/>
      <c r="LZK2160" s="218"/>
      <c r="LZL2160" s="218"/>
      <c r="LZM2160" s="218"/>
      <c r="LZN2160" s="218"/>
      <c r="LZO2160" s="218"/>
      <c r="LZP2160" s="218"/>
      <c r="LZQ2160" s="218"/>
      <c r="LZR2160" s="218"/>
      <c r="LZS2160" s="218"/>
      <c r="LZT2160" s="218"/>
      <c r="LZU2160" s="218"/>
      <c r="LZV2160" s="218"/>
      <c r="LZW2160" s="218"/>
      <c r="LZX2160" s="218"/>
      <c r="LZY2160" s="218"/>
      <c r="LZZ2160" s="218"/>
      <c r="MAA2160" s="218"/>
      <c r="MAB2160" s="218"/>
      <c r="MAC2160" s="218"/>
      <c r="MAD2160" s="218"/>
      <c r="MAE2160" s="218"/>
      <c r="MAF2160" s="218"/>
      <c r="MAG2160" s="218"/>
      <c r="MAH2160" s="218"/>
      <c r="MAI2160" s="218"/>
      <c r="MAJ2160" s="218"/>
      <c r="MAK2160" s="218"/>
      <c r="MAL2160" s="218"/>
      <c r="MAM2160" s="218"/>
      <c r="MAN2160" s="218"/>
      <c r="MAO2160" s="218"/>
      <c r="MAP2160" s="218"/>
      <c r="MAQ2160" s="218"/>
      <c r="MAR2160" s="218"/>
      <c r="MAS2160" s="218"/>
      <c r="MAT2160" s="218"/>
      <c r="MAU2160" s="218"/>
      <c r="MAV2160" s="218"/>
      <c r="MAW2160" s="218"/>
      <c r="MAX2160" s="218"/>
      <c r="MAY2160" s="218"/>
      <c r="MAZ2160" s="218"/>
      <c r="MBA2160" s="218"/>
      <c r="MBB2160" s="218"/>
      <c r="MBC2160" s="218"/>
      <c r="MBD2160" s="218"/>
      <c r="MBE2160" s="218"/>
      <c r="MBF2160" s="218"/>
      <c r="MBG2160" s="218"/>
      <c r="MBH2160" s="218"/>
      <c r="MBI2160" s="218"/>
      <c r="MBJ2160" s="218"/>
      <c r="MBK2160" s="218"/>
      <c r="MBL2160" s="218"/>
      <c r="MBM2160" s="218"/>
      <c r="MBN2160" s="218"/>
      <c r="MBO2160" s="218"/>
      <c r="MBP2160" s="218"/>
      <c r="MBQ2160" s="218"/>
      <c r="MBR2160" s="218"/>
      <c r="MBS2160" s="218"/>
      <c r="MBT2160" s="218"/>
      <c r="MBU2160" s="218"/>
      <c r="MBV2160" s="218"/>
      <c r="MBW2160" s="218"/>
      <c r="MBX2160" s="218"/>
      <c r="MBY2160" s="218"/>
      <c r="MBZ2160" s="218"/>
      <c r="MCA2160" s="218"/>
      <c r="MCB2160" s="218"/>
      <c r="MCC2160" s="218"/>
      <c r="MCD2160" s="218"/>
      <c r="MCE2160" s="218"/>
      <c r="MCF2160" s="218"/>
      <c r="MCG2160" s="218"/>
      <c r="MCH2160" s="218"/>
      <c r="MCI2160" s="218"/>
      <c r="MCJ2160" s="218"/>
      <c r="MCK2160" s="218"/>
      <c r="MCL2160" s="218"/>
      <c r="MCM2160" s="218"/>
      <c r="MCN2160" s="218"/>
      <c r="MCO2160" s="218"/>
      <c r="MCP2160" s="218"/>
      <c r="MCQ2160" s="218"/>
      <c r="MCR2160" s="218"/>
      <c r="MCS2160" s="218"/>
      <c r="MCT2160" s="218"/>
      <c r="MCU2160" s="218"/>
      <c r="MCV2160" s="218"/>
      <c r="MCW2160" s="218"/>
      <c r="MCX2160" s="218"/>
      <c r="MCY2160" s="218"/>
      <c r="MCZ2160" s="218"/>
      <c r="MDA2160" s="218"/>
      <c r="MDB2160" s="218"/>
      <c r="MDC2160" s="218"/>
      <c r="MDD2160" s="218"/>
      <c r="MDE2160" s="218"/>
      <c r="MDF2160" s="218"/>
      <c r="MDG2160" s="218"/>
      <c r="MDH2160" s="218"/>
      <c r="MDI2160" s="218"/>
      <c r="MDJ2160" s="218"/>
      <c r="MDK2160" s="218"/>
      <c r="MDL2160" s="218"/>
      <c r="MDM2160" s="218"/>
      <c r="MDN2160" s="218"/>
      <c r="MDO2160" s="218"/>
      <c r="MDP2160" s="218"/>
      <c r="MDQ2160" s="218"/>
      <c r="MDR2160" s="218"/>
      <c r="MDS2160" s="218"/>
      <c r="MDT2160" s="218"/>
      <c r="MDU2160" s="218"/>
      <c r="MDV2160" s="218"/>
      <c r="MDW2160" s="218"/>
      <c r="MDX2160" s="218"/>
      <c r="MDY2160" s="218"/>
      <c r="MDZ2160" s="218"/>
      <c r="MEA2160" s="218"/>
      <c r="MEB2160" s="218"/>
      <c r="MEC2160" s="218"/>
      <c r="MED2160" s="218"/>
      <c r="MEE2160" s="218"/>
      <c r="MEF2160" s="218"/>
      <c r="MEG2160" s="218"/>
      <c r="MEH2160" s="218"/>
      <c r="MEI2160" s="218"/>
      <c r="MEJ2160" s="218"/>
      <c r="MEK2160" s="218"/>
      <c r="MEL2160" s="218"/>
      <c r="MEM2160" s="218"/>
      <c r="MEN2160" s="218"/>
      <c r="MEO2160" s="218"/>
      <c r="MEP2160" s="218"/>
      <c r="MEQ2160" s="218"/>
      <c r="MER2160" s="218"/>
      <c r="MES2160" s="218"/>
      <c r="MET2160" s="218"/>
      <c r="MEU2160" s="218"/>
      <c r="MEV2160" s="218"/>
      <c r="MEW2160" s="218"/>
      <c r="MEX2160" s="218"/>
      <c r="MEY2160" s="218"/>
      <c r="MEZ2160" s="218"/>
      <c r="MFA2160" s="218"/>
      <c r="MFB2160" s="218"/>
      <c r="MFC2160" s="218"/>
      <c r="MFD2160" s="218"/>
      <c r="MFE2160" s="218"/>
      <c r="MFF2160" s="218"/>
      <c r="MFG2160" s="218"/>
      <c r="MFH2160" s="218"/>
      <c r="MFI2160" s="218"/>
      <c r="MFJ2160" s="218"/>
      <c r="MFK2160" s="218"/>
      <c r="MFL2160" s="218"/>
      <c r="MFM2160" s="218"/>
      <c r="MFN2160" s="218"/>
      <c r="MFO2160" s="218"/>
      <c r="MFP2160" s="218"/>
      <c r="MFQ2160" s="218"/>
      <c r="MFR2160" s="218"/>
      <c r="MFS2160" s="218"/>
      <c r="MFT2160" s="218"/>
      <c r="MFU2160" s="218"/>
      <c r="MFV2160" s="218"/>
      <c r="MFW2160" s="218"/>
      <c r="MFX2160" s="218"/>
      <c r="MFY2160" s="218"/>
      <c r="MFZ2160" s="218"/>
      <c r="MGA2160" s="218"/>
      <c r="MGB2160" s="218"/>
      <c r="MGC2160" s="218"/>
      <c r="MGD2160" s="218"/>
      <c r="MGE2160" s="218"/>
      <c r="MGF2160" s="218"/>
      <c r="MGG2160" s="218"/>
      <c r="MGH2160" s="218"/>
      <c r="MGI2160" s="218"/>
      <c r="MGJ2160" s="218"/>
      <c r="MGK2160" s="218"/>
      <c r="MGL2160" s="218"/>
      <c r="MGM2160" s="218"/>
      <c r="MGN2160" s="218"/>
      <c r="MGO2160" s="218"/>
      <c r="MGP2160" s="218"/>
      <c r="MGQ2160" s="218"/>
      <c r="MGR2160" s="218"/>
      <c r="MGS2160" s="218"/>
      <c r="MGT2160" s="218"/>
      <c r="MGU2160" s="218"/>
      <c r="MGV2160" s="218"/>
      <c r="MGW2160" s="218"/>
      <c r="MGX2160" s="218"/>
      <c r="MGY2160" s="218"/>
      <c r="MGZ2160" s="218"/>
      <c r="MHA2160" s="218"/>
      <c r="MHB2160" s="218"/>
      <c r="MHC2160" s="218"/>
      <c r="MHD2160" s="218"/>
      <c r="MHE2160" s="218"/>
      <c r="MHF2160" s="218"/>
      <c r="MHG2160" s="218"/>
      <c r="MHH2160" s="218"/>
      <c r="MHI2160" s="218"/>
      <c r="MHJ2160" s="218"/>
      <c r="MHK2160" s="218"/>
      <c r="MHL2160" s="218"/>
      <c r="MHM2160" s="218"/>
      <c r="MHN2160" s="218"/>
      <c r="MHO2160" s="218"/>
      <c r="MHP2160" s="218"/>
      <c r="MHQ2160" s="218"/>
      <c r="MHR2160" s="218"/>
      <c r="MHS2160" s="218"/>
      <c r="MHT2160" s="218"/>
      <c r="MHU2160" s="218"/>
      <c r="MHV2160" s="218"/>
      <c r="MHW2160" s="218"/>
      <c r="MHX2160" s="218"/>
      <c r="MHY2160" s="218"/>
      <c r="MHZ2160" s="218"/>
      <c r="MIA2160" s="218"/>
      <c r="MIB2160" s="218"/>
      <c r="MIC2160" s="218"/>
      <c r="MID2160" s="218"/>
      <c r="MIE2160" s="218"/>
      <c r="MIF2160" s="218"/>
      <c r="MIG2160" s="218"/>
      <c r="MIH2160" s="218"/>
      <c r="MII2160" s="218"/>
      <c r="MIJ2160" s="218"/>
      <c r="MIK2160" s="218"/>
      <c r="MIL2160" s="218"/>
      <c r="MIM2160" s="218"/>
      <c r="MIN2160" s="218"/>
      <c r="MIO2160" s="218"/>
      <c r="MIP2160" s="218"/>
      <c r="MIQ2160" s="218"/>
      <c r="MIR2160" s="218"/>
      <c r="MIS2160" s="218"/>
      <c r="MIT2160" s="218"/>
      <c r="MIU2160" s="218"/>
      <c r="MIV2160" s="218"/>
      <c r="MIW2160" s="218"/>
      <c r="MIX2160" s="218"/>
      <c r="MIY2160" s="218"/>
      <c r="MIZ2160" s="218"/>
      <c r="MJA2160" s="218"/>
      <c r="MJB2160" s="218"/>
      <c r="MJC2160" s="218"/>
      <c r="MJD2160" s="218"/>
      <c r="MJE2160" s="218"/>
      <c r="MJF2160" s="218"/>
      <c r="MJG2160" s="218"/>
      <c r="MJH2160" s="218"/>
      <c r="MJI2160" s="218"/>
      <c r="MJJ2160" s="218"/>
      <c r="MJK2160" s="218"/>
      <c r="MJL2160" s="218"/>
      <c r="MJM2160" s="218"/>
      <c r="MJN2160" s="218"/>
      <c r="MJO2160" s="218"/>
      <c r="MJP2160" s="218"/>
      <c r="MJQ2160" s="218"/>
      <c r="MJR2160" s="218"/>
      <c r="MJS2160" s="218"/>
      <c r="MJT2160" s="218"/>
      <c r="MJU2160" s="218"/>
      <c r="MJV2160" s="218"/>
      <c r="MJW2160" s="218"/>
      <c r="MJX2160" s="218"/>
      <c r="MJY2160" s="218"/>
      <c r="MJZ2160" s="218"/>
      <c r="MKA2160" s="218"/>
      <c r="MKB2160" s="218"/>
      <c r="MKC2160" s="218"/>
      <c r="MKD2160" s="218"/>
      <c r="MKE2160" s="218"/>
      <c r="MKF2160" s="218"/>
      <c r="MKG2160" s="218"/>
      <c r="MKH2160" s="218"/>
      <c r="MKI2160" s="218"/>
      <c r="MKJ2160" s="218"/>
      <c r="MKK2160" s="218"/>
      <c r="MKL2160" s="218"/>
      <c r="MKM2160" s="218"/>
      <c r="MKN2160" s="218"/>
      <c r="MKO2160" s="218"/>
      <c r="MKP2160" s="218"/>
      <c r="MKQ2160" s="218"/>
      <c r="MKR2160" s="218"/>
      <c r="MKS2160" s="218"/>
      <c r="MKT2160" s="218"/>
      <c r="MKU2160" s="218"/>
      <c r="MKV2160" s="218"/>
      <c r="MKW2160" s="218"/>
      <c r="MKX2160" s="218"/>
      <c r="MKY2160" s="218"/>
      <c r="MKZ2160" s="218"/>
      <c r="MLA2160" s="218"/>
      <c r="MLB2160" s="218"/>
      <c r="MLC2160" s="218"/>
      <c r="MLD2160" s="218"/>
      <c r="MLE2160" s="218"/>
      <c r="MLF2160" s="218"/>
      <c r="MLG2160" s="218"/>
      <c r="MLH2160" s="218"/>
      <c r="MLI2160" s="218"/>
      <c r="MLJ2160" s="218"/>
      <c r="MLK2160" s="218"/>
      <c r="MLL2160" s="218"/>
      <c r="MLM2160" s="218"/>
      <c r="MLN2160" s="218"/>
      <c r="MLO2160" s="218"/>
      <c r="MLP2160" s="218"/>
      <c r="MLQ2160" s="218"/>
      <c r="MLR2160" s="218"/>
      <c r="MLS2160" s="218"/>
      <c r="MLT2160" s="218"/>
      <c r="MLU2160" s="218"/>
      <c r="MLV2160" s="218"/>
      <c r="MLW2160" s="218"/>
      <c r="MLX2160" s="218"/>
      <c r="MLY2160" s="218"/>
      <c r="MLZ2160" s="218"/>
      <c r="MMA2160" s="218"/>
      <c r="MMB2160" s="218"/>
      <c r="MMC2160" s="218"/>
      <c r="MMD2160" s="218"/>
      <c r="MME2160" s="218"/>
      <c r="MMF2160" s="218"/>
      <c r="MMG2160" s="218"/>
      <c r="MMH2160" s="218"/>
      <c r="MMI2160" s="218"/>
      <c r="MMJ2160" s="218"/>
      <c r="MMK2160" s="218"/>
      <c r="MML2160" s="218"/>
      <c r="MMM2160" s="218"/>
      <c r="MMN2160" s="218"/>
      <c r="MMO2160" s="218"/>
      <c r="MMP2160" s="218"/>
      <c r="MMQ2160" s="218"/>
      <c r="MMR2160" s="218"/>
      <c r="MMS2160" s="218"/>
      <c r="MMT2160" s="218"/>
      <c r="MMU2160" s="218"/>
      <c r="MMV2160" s="218"/>
      <c r="MMW2160" s="218"/>
      <c r="MMX2160" s="218"/>
      <c r="MMY2160" s="218"/>
      <c r="MMZ2160" s="218"/>
      <c r="MNA2160" s="218"/>
      <c r="MNB2160" s="218"/>
      <c r="MNC2160" s="218"/>
      <c r="MND2160" s="218"/>
      <c r="MNE2160" s="218"/>
      <c r="MNF2160" s="218"/>
      <c r="MNG2160" s="218"/>
      <c r="MNH2160" s="218"/>
      <c r="MNI2160" s="218"/>
      <c r="MNJ2160" s="218"/>
      <c r="MNK2160" s="218"/>
      <c r="MNL2160" s="218"/>
      <c r="MNM2160" s="218"/>
      <c r="MNN2160" s="218"/>
      <c r="MNO2160" s="218"/>
      <c r="MNP2160" s="218"/>
      <c r="MNQ2160" s="218"/>
      <c r="MNR2160" s="218"/>
      <c r="MNS2160" s="218"/>
      <c r="MNT2160" s="218"/>
      <c r="MNU2160" s="218"/>
      <c r="MNV2160" s="218"/>
      <c r="MNW2160" s="218"/>
      <c r="MNX2160" s="218"/>
      <c r="MNY2160" s="218"/>
      <c r="MNZ2160" s="218"/>
      <c r="MOA2160" s="218"/>
      <c r="MOB2160" s="218"/>
      <c r="MOC2160" s="218"/>
      <c r="MOD2160" s="218"/>
      <c r="MOE2160" s="218"/>
      <c r="MOF2160" s="218"/>
      <c r="MOG2160" s="218"/>
      <c r="MOH2160" s="218"/>
      <c r="MOI2160" s="218"/>
      <c r="MOJ2160" s="218"/>
      <c r="MOK2160" s="218"/>
      <c r="MOL2160" s="218"/>
      <c r="MOM2160" s="218"/>
      <c r="MON2160" s="218"/>
      <c r="MOO2160" s="218"/>
      <c r="MOP2160" s="218"/>
      <c r="MOQ2160" s="218"/>
      <c r="MOR2160" s="218"/>
      <c r="MOS2160" s="218"/>
      <c r="MOT2160" s="218"/>
      <c r="MOU2160" s="218"/>
      <c r="MOV2160" s="218"/>
      <c r="MOW2160" s="218"/>
      <c r="MOX2160" s="218"/>
      <c r="MOY2160" s="218"/>
      <c r="MOZ2160" s="218"/>
      <c r="MPA2160" s="218"/>
      <c r="MPB2160" s="218"/>
      <c r="MPC2160" s="218"/>
      <c r="MPD2160" s="218"/>
      <c r="MPE2160" s="218"/>
      <c r="MPF2160" s="218"/>
      <c r="MPG2160" s="218"/>
      <c r="MPH2160" s="218"/>
      <c r="MPI2160" s="218"/>
      <c r="MPJ2160" s="218"/>
      <c r="MPK2160" s="218"/>
      <c r="MPL2160" s="218"/>
      <c r="MPM2160" s="218"/>
      <c r="MPN2160" s="218"/>
      <c r="MPO2160" s="218"/>
      <c r="MPP2160" s="218"/>
      <c r="MPQ2160" s="218"/>
      <c r="MPR2160" s="218"/>
      <c r="MPS2160" s="218"/>
      <c r="MPT2160" s="218"/>
      <c r="MPU2160" s="218"/>
      <c r="MPV2160" s="218"/>
      <c r="MPW2160" s="218"/>
      <c r="MPX2160" s="218"/>
      <c r="MPY2160" s="218"/>
      <c r="MPZ2160" s="218"/>
      <c r="MQA2160" s="218"/>
      <c r="MQB2160" s="218"/>
      <c r="MQC2160" s="218"/>
      <c r="MQD2160" s="218"/>
      <c r="MQE2160" s="218"/>
      <c r="MQF2160" s="218"/>
      <c r="MQG2160" s="218"/>
      <c r="MQH2160" s="218"/>
      <c r="MQI2160" s="218"/>
      <c r="MQJ2160" s="218"/>
      <c r="MQK2160" s="218"/>
      <c r="MQL2160" s="218"/>
      <c r="MQM2160" s="218"/>
      <c r="MQN2160" s="218"/>
      <c r="MQO2160" s="218"/>
      <c r="MQP2160" s="218"/>
      <c r="MQQ2160" s="218"/>
      <c r="MQR2160" s="218"/>
      <c r="MQS2160" s="218"/>
      <c r="MQT2160" s="218"/>
      <c r="MQU2160" s="218"/>
      <c r="MQV2160" s="218"/>
      <c r="MQW2160" s="218"/>
      <c r="MQX2160" s="218"/>
      <c r="MQY2160" s="218"/>
      <c r="MQZ2160" s="218"/>
      <c r="MRA2160" s="218"/>
      <c r="MRB2160" s="218"/>
      <c r="MRC2160" s="218"/>
      <c r="MRD2160" s="218"/>
      <c r="MRE2160" s="218"/>
      <c r="MRF2160" s="218"/>
      <c r="MRG2160" s="218"/>
      <c r="MRH2160" s="218"/>
      <c r="MRI2160" s="218"/>
      <c r="MRJ2160" s="218"/>
      <c r="MRK2160" s="218"/>
      <c r="MRL2160" s="218"/>
      <c r="MRM2160" s="218"/>
      <c r="MRN2160" s="218"/>
      <c r="MRO2160" s="218"/>
      <c r="MRP2160" s="218"/>
      <c r="MRQ2160" s="218"/>
      <c r="MRR2160" s="218"/>
      <c r="MRS2160" s="218"/>
      <c r="MRT2160" s="218"/>
      <c r="MRU2160" s="218"/>
      <c r="MRV2160" s="218"/>
      <c r="MRW2160" s="218"/>
      <c r="MRX2160" s="218"/>
      <c r="MRY2160" s="218"/>
      <c r="MRZ2160" s="218"/>
      <c r="MSA2160" s="218"/>
      <c r="MSB2160" s="218"/>
      <c r="MSC2160" s="218"/>
      <c r="MSD2160" s="218"/>
      <c r="MSE2160" s="218"/>
      <c r="MSF2160" s="218"/>
      <c r="MSG2160" s="218"/>
      <c r="MSH2160" s="218"/>
      <c r="MSI2160" s="218"/>
      <c r="MSJ2160" s="218"/>
      <c r="MSK2160" s="218"/>
      <c r="MSL2160" s="218"/>
      <c r="MSM2160" s="218"/>
      <c r="MSN2160" s="218"/>
      <c r="MSO2160" s="218"/>
      <c r="MSP2160" s="218"/>
      <c r="MSQ2160" s="218"/>
      <c r="MSR2160" s="218"/>
      <c r="MSS2160" s="218"/>
      <c r="MST2160" s="218"/>
      <c r="MSU2160" s="218"/>
      <c r="MSV2160" s="218"/>
      <c r="MSW2160" s="218"/>
      <c r="MSX2160" s="218"/>
      <c r="MSY2160" s="218"/>
      <c r="MSZ2160" s="218"/>
      <c r="MTA2160" s="218"/>
      <c r="MTB2160" s="218"/>
      <c r="MTC2160" s="218"/>
      <c r="MTD2160" s="218"/>
      <c r="MTE2160" s="218"/>
      <c r="MTF2160" s="218"/>
      <c r="MTG2160" s="218"/>
      <c r="MTH2160" s="218"/>
      <c r="MTI2160" s="218"/>
      <c r="MTJ2160" s="218"/>
      <c r="MTK2160" s="218"/>
      <c r="MTL2160" s="218"/>
      <c r="MTM2160" s="218"/>
      <c r="MTN2160" s="218"/>
      <c r="MTO2160" s="218"/>
      <c r="MTP2160" s="218"/>
      <c r="MTQ2160" s="218"/>
      <c r="MTR2160" s="218"/>
      <c r="MTS2160" s="218"/>
      <c r="MTT2160" s="218"/>
      <c r="MTU2160" s="218"/>
      <c r="MTV2160" s="218"/>
      <c r="MTW2160" s="218"/>
      <c r="MTX2160" s="218"/>
      <c r="MTY2160" s="218"/>
      <c r="MTZ2160" s="218"/>
      <c r="MUA2160" s="218"/>
      <c r="MUB2160" s="218"/>
      <c r="MUC2160" s="218"/>
      <c r="MUD2160" s="218"/>
      <c r="MUE2160" s="218"/>
      <c r="MUF2160" s="218"/>
      <c r="MUG2160" s="218"/>
      <c r="MUH2160" s="218"/>
      <c r="MUI2160" s="218"/>
      <c r="MUJ2160" s="218"/>
      <c r="MUK2160" s="218"/>
      <c r="MUL2160" s="218"/>
      <c r="MUM2160" s="218"/>
      <c r="MUN2160" s="218"/>
      <c r="MUO2160" s="218"/>
      <c r="MUP2160" s="218"/>
      <c r="MUQ2160" s="218"/>
      <c r="MUR2160" s="218"/>
      <c r="MUS2160" s="218"/>
      <c r="MUT2160" s="218"/>
      <c r="MUU2160" s="218"/>
      <c r="MUV2160" s="218"/>
      <c r="MUW2160" s="218"/>
      <c r="MUX2160" s="218"/>
      <c r="MUY2160" s="218"/>
      <c r="MUZ2160" s="218"/>
      <c r="MVA2160" s="218"/>
      <c r="MVB2160" s="218"/>
      <c r="MVC2160" s="218"/>
      <c r="MVD2160" s="218"/>
      <c r="MVE2160" s="218"/>
      <c r="MVF2160" s="218"/>
      <c r="MVG2160" s="218"/>
      <c r="MVH2160" s="218"/>
      <c r="MVI2160" s="218"/>
      <c r="MVJ2160" s="218"/>
      <c r="MVK2160" s="218"/>
      <c r="MVL2160" s="218"/>
      <c r="MVM2160" s="218"/>
      <c r="MVN2160" s="218"/>
      <c r="MVO2160" s="218"/>
      <c r="MVP2160" s="218"/>
      <c r="MVQ2160" s="218"/>
      <c r="MVR2160" s="218"/>
      <c r="MVS2160" s="218"/>
      <c r="MVT2160" s="218"/>
      <c r="MVU2160" s="218"/>
      <c r="MVV2160" s="218"/>
      <c r="MVW2160" s="218"/>
      <c r="MVX2160" s="218"/>
      <c r="MVY2160" s="218"/>
      <c r="MVZ2160" s="218"/>
      <c r="MWA2160" s="218"/>
      <c r="MWB2160" s="218"/>
      <c r="MWC2160" s="218"/>
      <c r="MWD2160" s="218"/>
      <c r="MWE2160" s="218"/>
      <c r="MWF2160" s="218"/>
      <c r="MWG2160" s="218"/>
      <c r="MWH2160" s="218"/>
      <c r="MWI2160" s="218"/>
      <c r="MWJ2160" s="218"/>
      <c r="MWK2160" s="218"/>
      <c r="MWL2160" s="218"/>
      <c r="MWM2160" s="218"/>
      <c r="MWN2160" s="218"/>
      <c r="MWO2160" s="218"/>
      <c r="MWP2160" s="218"/>
      <c r="MWQ2160" s="218"/>
      <c r="MWR2160" s="218"/>
      <c r="MWS2160" s="218"/>
      <c r="MWT2160" s="218"/>
      <c r="MWU2160" s="218"/>
      <c r="MWV2160" s="218"/>
      <c r="MWW2160" s="218"/>
      <c r="MWX2160" s="218"/>
      <c r="MWY2160" s="218"/>
      <c r="MWZ2160" s="218"/>
      <c r="MXA2160" s="218"/>
      <c r="MXB2160" s="218"/>
      <c r="MXC2160" s="218"/>
      <c r="MXD2160" s="218"/>
      <c r="MXE2160" s="218"/>
      <c r="MXF2160" s="218"/>
      <c r="MXG2160" s="218"/>
      <c r="MXH2160" s="218"/>
      <c r="MXI2160" s="218"/>
      <c r="MXJ2160" s="218"/>
      <c r="MXK2160" s="218"/>
      <c r="MXL2160" s="218"/>
      <c r="MXM2160" s="218"/>
      <c r="MXN2160" s="218"/>
      <c r="MXO2160" s="218"/>
      <c r="MXP2160" s="218"/>
      <c r="MXQ2160" s="218"/>
      <c r="MXR2160" s="218"/>
      <c r="MXS2160" s="218"/>
      <c r="MXT2160" s="218"/>
      <c r="MXU2160" s="218"/>
      <c r="MXV2160" s="218"/>
      <c r="MXW2160" s="218"/>
      <c r="MXX2160" s="218"/>
      <c r="MXY2160" s="218"/>
      <c r="MXZ2160" s="218"/>
      <c r="MYA2160" s="218"/>
      <c r="MYB2160" s="218"/>
      <c r="MYC2160" s="218"/>
      <c r="MYD2160" s="218"/>
      <c r="MYE2160" s="218"/>
      <c r="MYF2160" s="218"/>
      <c r="MYG2160" s="218"/>
      <c r="MYH2160" s="218"/>
      <c r="MYI2160" s="218"/>
      <c r="MYJ2160" s="218"/>
      <c r="MYK2160" s="218"/>
      <c r="MYL2160" s="218"/>
      <c r="MYM2160" s="218"/>
      <c r="MYN2160" s="218"/>
      <c r="MYO2160" s="218"/>
      <c r="MYP2160" s="218"/>
      <c r="MYQ2160" s="218"/>
      <c r="MYR2160" s="218"/>
      <c r="MYS2160" s="218"/>
      <c r="MYT2160" s="218"/>
      <c r="MYU2160" s="218"/>
      <c r="MYV2160" s="218"/>
      <c r="MYW2160" s="218"/>
      <c r="MYX2160" s="218"/>
      <c r="MYY2160" s="218"/>
      <c r="MYZ2160" s="218"/>
      <c r="MZA2160" s="218"/>
      <c r="MZB2160" s="218"/>
      <c r="MZC2160" s="218"/>
      <c r="MZD2160" s="218"/>
      <c r="MZE2160" s="218"/>
      <c r="MZF2160" s="218"/>
      <c r="MZG2160" s="218"/>
      <c r="MZH2160" s="218"/>
      <c r="MZI2160" s="218"/>
      <c r="MZJ2160" s="218"/>
      <c r="MZK2160" s="218"/>
      <c r="MZL2160" s="218"/>
      <c r="MZM2160" s="218"/>
      <c r="MZN2160" s="218"/>
      <c r="MZO2160" s="218"/>
      <c r="MZP2160" s="218"/>
      <c r="MZQ2160" s="218"/>
      <c r="MZR2160" s="218"/>
      <c r="MZS2160" s="218"/>
      <c r="MZT2160" s="218"/>
      <c r="MZU2160" s="218"/>
      <c r="MZV2160" s="218"/>
      <c r="MZW2160" s="218"/>
      <c r="MZX2160" s="218"/>
      <c r="MZY2160" s="218"/>
      <c r="MZZ2160" s="218"/>
      <c r="NAA2160" s="218"/>
      <c r="NAB2160" s="218"/>
      <c r="NAC2160" s="218"/>
      <c r="NAD2160" s="218"/>
      <c r="NAE2160" s="218"/>
      <c r="NAF2160" s="218"/>
      <c r="NAG2160" s="218"/>
      <c r="NAH2160" s="218"/>
      <c r="NAI2160" s="218"/>
      <c r="NAJ2160" s="218"/>
      <c r="NAK2160" s="218"/>
      <c r="NAL2160" s="218"/>
      <c r="NAM2160" s="218"/>
      <c r="NAN2160" s="218"/>
      <c r="NAO2160" s="218"/>
      <c r="NAP2160" s="218"/>
      <c r="NAQ2160" s="218"/>
      <c r="NAR2160" s="218"/>
      <c r="NAS2160" s="218"/>
      <c r="NAT2160" s="218"/>
      <c r="NAU2160" s="218"/>
      <c r="NAV2160" s="218"/>
      <c r="NAW2160" s="218"/>
      <c r="NAX2160" s="218"/>
      <c r="NAY2160" s="218"/>
      <c r="NAZ2160" s="218"/>
      <c r="NBA2160" s="218"/>
      <c r="NBB2160" s="218"/>
      <c r="NBC2160" s="218"/>
      <c r="NBD2160" s="218"/>
      <c r="NBE2160" s="218"/>
      <c r="NBF2160" s="218"/>
      <c r="NBG2160" s="218"/>
      <c r="NBH2160" s="218"/>
      <c r="NBI2160" s="218"/>
      <c r="NBJ2160" s="218"/>
      <c r="NBK2160" s="218"/>
      <c r="NBL2160" s="218"/>
      <c r="NBM2160" s="218"/>
      <c r="NBN2160" s="218"/>
      <c r="NBO2160" s="218"/>
      <c r="NBP2160" s="218"/>
      <c r="NBQ2160" s="218"/>
      <c r="NBR2160" s="218"/>
      <c r="NBS2160" s="218"/>
      <c r="NBT2160" s="218"/>
      <c r="NBU2160" s="218"/>
      <c r="NBV2160" s="218"/>
      <c r="NBW2160" s="218"/>
      <c r="NBX2160" s="218"/>
      <c r="NBY2160" s="218"/>
      <c r="NBZ2160" s="218"/>
      <c r="NCA2160" s="218"/>
      <c r="NCB2160" s="218"/>
      <c r="NCC2160" s="218"/>
      <c r="NCD2160" s="218"/>
      <c r="NCE2160" s="218"/>
      <c r="NCF2160" s="218"/>
      <c r="NCG2160" s="218"/>
      <c r="NCH2160" s="218"/>
      <c r="NCI2160" s="218"/>
      <c r="NCJ2160" s="218"/>
      <c r="NCK2160" s="218"/>
      <c r="NCL2160" s="218"/>
      <c r="NCM2160" s="218"/>
      <c r="NCN2160" s="218"/>
      <c r="NCO2160" s="218"/>
      <c r="NCP2160" s="218"/>
      <c r="NCQ2160" s="218"/>
      <c r="NCR2160" s="218"/>
      <c r="NCS2160" s="218"/>
      <c r="NCT2160" s="218"/>
      <c r="NCU2160" s="218"/>
      <c r="NCV2160" s="218"/>
      <c r="NCW2160" s="218"/>
      <c r="NCX2160" s="218"/>
      <c r="NCY2160" s="218"/>
      <c r="NCZ2160" s="218"/>
      <c r="NDA2160" s="218"/>
      <c r="NDB2160" s="218"/>
      <c r="NDC2160" s="218"/>
      <c r="NDD2160" s="218"/>
      <c r="NDE2160" s="218"/>
      <c r="NDF2160" s="218"/>
      <c r="NDG2160" s="218"/>
      <c r="NDH2160" s="218"/>
      <c r="NDI2160" s="218"/>
      <c r="NDJ2160" s="218"/>
      <c r="NDK2160" s="218"/>
      <c r="NDL2160" s="218"/>
      <c r="NDM2160" s="218"/>
      <c r="NDN2160" s="218"/>
      <c r="NDO2160" s="218"/>
      <c r="NDP2160" s="218"/>
      <c r="NDQ2160" s="218"/>
      <c r="NDR2160" s="218"/>
      <c r="NDS2160" s="218"/>
      <c r="NDT2160" s="218"/>
      <c r="NDU2160" s="218"/>
      <c r="NDV2160" s="218"/>
      <c r="NDW2160" s="218"/>
      <c r="NDX2160" s="218"/>
      <c r="NDY2160" s="218"/>
      <c r="NDZ2160" s="218"/>
      <c r="NEA2160" s="218"/>
      <c r="NEB2160" s="218"/>
      <c r="NEC2160" s="218"/>
      <c r="NED2160" s="218"/>
      <c r="NEE2160" s="218"/>
      <c r="NEF2160" s="218"/>
      <c r="NEG2160" s="218"/>
      <c r="NEH2160" s="218"/>
      <c r="NEI2160" s="218"/>
      <c r="NEJ2160" s="218"/>
      <c r="NEK2160" s="218"/>
      <c r="NEL2160" s="218"/>
      <c r="NEM2160" s="218"/>
      <c r="NEN2160" s="218"/>
      <c r="NEO2160" s="218"/>
      <c r="NEP2160" s="218"/>
      <c r="NEQ2160" s="218"/>
      <c r="NER2160" s="218"/>
      <c r="NES2160" s="218"/>
      <c r="NET2160" s="218"/>
      <c r="NEU2160" s="218"/>
      <c r="NEV2160" s="218"/>
      <c r="NEW2160" s="218"/>
      <c r="NEX2160" s="218"/>
      <c r="NEY2160" s="218"/>
      <c r="NEZ2160" s="218"/>
      <c r="NFA2160" s="218"/>
      <c r="NFB2160" s="218"/>
      <c r="NFC2160" s="218"/>
      <c r="NFD2160" s="218"/>
      <c r="NFE2160" s="218"/>
      <c r="NFF2160" s="218"/>
      <c r="NFG2160" s="218"/>
      <c r="NFH2160" s="218"/>
      <c r="NFI2160" s="218"/>
      <c r="NFJ2160" s="218"/>
      <c r="NFK2160" s="218"/>
      <c r="NFL2160" s="218"/>
      <c r="NFM2160" s="218"/>
      <c r="NFN2160" s="218"/>
      <c r="NFO2160" s="218"/>
      <c r="NFP2160" s="218"/>
      <c r="NFQ2160" s="218"/>
      <c r="NFR2160" s="218"/>
      <c r="NFS2160" s="218"/>
      <c r="NFT2160" s="218"/>
      <c r="NFU2160" s="218"/>
      <c r="NFV2160" s="218"/>
      <c r="NFW2160" s="218"/>
      <c r="NFX2160" s="218"/>
      <c r="NFY2160" s="218"/>
      <c r="NFZ2160" s="218"/>
      <c r="NGA2160" s="218"/>
      <c r="NGB2160" s="218"/>
      <c r="NGC2160" s="218"/>
      <c r="NGD2160" s="218"/>
      <c r="NGE2160" s="218"/>
      <c r="NGF2160" s="218"/>
      <c r="NGG2160" s="218"/>
      <c r="NGH2160" s="218"/>
      <c r="NGI2160" s="218"/>
      <c r="NGJ2160" s="218"/>
      <c r="NGK2160" s="218"/>
      <c r="NGL2160" s="218"/>
      <c r="NGM2160" s="218"/>
      <c r="NGN2160" s="218"/>
      <c r="NGO2160" s="218"/>
      <c r="NGP2160" s="218"/>
      <c r="NGQ2160" s="218"/>
      <c r="NGR2160" s="218"/>
      <c r="NGS2160" s="218"/>
      <c r="NGT2160" s="218"/>
      <c r="NGU2160" s="218"/>
      <c r="NGV2160" s="218"/>
      <c r="NGW2160" s="218"/>
      <c r="NGX2160" s="218"/>
      <c r="NGY2160" s="218"/>
      <c r="NGZ2160" s="218"/>
      <c r="NHA2160" s="218"/>
      <c r="NHB2160" s="218"/>
      <c r="NHC2160" s="218"/>
      <c r="NHD2160" s="218"/>
      <c r="NHE2160" s="218"/>
      <c r="NHF2160" s="218"/>
      <c r="NHG2160" s="218"/>
      <c r="NHH2160" s="218"/>
      <c r="NHI2160" s="218"/>
      <c r="NHJ2160" s="218"/>
      <c r="NHK2160" s="218"/>
      <c r="NHL2160" s="218"/>
      <c r="NHM2160" s="218"/>
      <c r="NHN2160" s="218"/>
      <c r="NHO2160" s="218"/>
      <c r="NHP2160" s="218"/>
      <c r="NHQ2160" s="218"/>
      <c r="NHR2160" s="218"/>
      <c r="NHS2160" s="218"/>
      <c r="NHT2160" s="218"/>
      <c r="NHU2160" s="218"/>
      <c r="NHV2160" s="218"/>
      <c r="NHW2160" s="218"/>
      <c r="NHX2160" s="218"/>
      <c r="NHY2160" s="218"/>
      <c r="NHZ2160" s="218"/>
      <c r="NIA2160" s="218"/>
      <c r="NIB2160" s="218"/>
      <c r="NIC2160" s="218"/>
      <c r="NID2160" s="218"/>
      <c r="NIE2160" s="218"/>
      <c r="NIF2160" s="218"/>
      <c r="NIG2160" s="218"/>
      <c r="NIH2160" s="218"/>
      <c r="NII2160" s="218"/>
      <c r="NIJ2160" s="218"/>
      <c r="NIK2160" s="218"/>
      <c r="NIL2160" s="218"/>
      <c r="NIM2160" s="218"/>
      <c r="NIN2160" s="218"/>
      <c r="NIO2160" s="218"/>
      <c r="NIP2160" s="218"/>
      <c r="NIQ2160" s="218"/>
      <c r="NIR2160" s="218"/>
      <c r="NIS2160" s="218"/>
      <c r="NIT2160" s="218"/>
      <c r="NIU2160" s="218"/>
      <c r="NIV2160" s="218"/>
      <c r="NIW2160" s="218"/>
      <c r="NIX2160" s="218"/>
      <c r="NIY2160" s="218"/>
      <c r="NIZ2160" s="218"/>
      <c r="NJA2160" s="218"/>
      <c r="NJB2160" s="218"/>
      <c r="NJC2160" s="218"/>
      <c r="NJD2160" s="218"/>
      <c r="NJE2160" s="218"/>
      <c r="NJF2160" s="218"/>
      <c r="NJG2160" s="218"/>
      <c r="NJH2160" s="218"/>
      <c r="NJI2160" s="218"/>
      <c r="NJJ2160" s="218"/>
      <c r="NJK2160" s="218"/>
      <c r="NJL2160" s="218"/>
      <c r="NJM2160" s="218"/>
      <c r="NJN2160" s="218"/>
      <c r="NJO2160" s="218"/>
      <c r="NJP2160" s="218"/>
      <c r="NJQ2160" s="218"/>
      <c r="NJR2160" s="218"/>
      <c r="NJS2160" s="218"/>
      <c r="NJT2160" s="218"/>
      <c r="NJU2160" s="218"/>
      <c r="NJV2160" s="218"/>
      <c r="NJW2160" s="218"/>
      <c r="NJX2160" s="218"/>
      <c r="NJY2160" s="218"/>
      <c r="NJZ2160" s="218"/>
      <c r="NKA2160" s="218"/>
      <c r="NKB2160" s="218"/>
      <c r="NKC2160" s="218"/>
      <c r="NKD2160" s="218"/>
      <c r="NKE2160" s="218"/>
      <c r="NKF2160" s="218"/>
      <c r="NKG2160" s="218"/>
      <c r="NKH2160" s="218"/>
      <c r="NKI2160" s="218"/>
      <c r="NKJ2160" s="218"/>
      <c r="NKK2160" s="218"/>
      <c r="NKL2160" s="218"/>
      <c r="NKM2160" s="218"/>
      <c r="NKN2160" s="218"/>
      <c r="NKO2160" s="218"/>
      <c r="NKP2160" s="218"/>
      <c r="NKQ2160" s="218"/>
      <c r="NKR2160" s="218"/>
      <c r="NKS2160" s="218"/>
      <c r="NKT2160" s="218"/>
      <c r="NKU2160" s="218"/>
      <c r="NKV2160" s="218"/>
      <c r="NKW2160" s="218"/>
      <c r="NKX2160" s="218"/>
      <c r="NKY2160" s="218"/>
      <c r="NKZ2160" s="218"/>
      <c r="NLA2160" s="218"/>
      <c r="NLB2160" s="218"/>
      <c r="NLC2160" s="218"/>
      <c r="NLD2160" s="218"/>
      <c r="NLE2160" s="218"/>
      <c r="NLF2160" s="218"/>
      <c r="NLG2160" s="218"/>
      <c r="NLH2160" s="218"/>
      <c r="NLI2160" s="218"/>
      <c r="NLJ2160" s="218"/>
      <c r="NLK2160" s="218"/>
      <c r="NLL2160" s="218"/>
      <c r="NLM2160" s="218"/>
      <c r="NLN2160" s="218"/>
      <c r="NLO2160" s="218"/>
      <c r="NLP2160" s="218"/>
      <c r="NLQ2160" s="218"/>
      <c r="NLR2160" s="218"/>
      <c r="NLS2160" s="218"/>
      <c r="NLT2160" s="218"/>
      <c r="NLU2160" s="218"/>
      <c r="NLV2160" s="218"/>
      <c r="NLW2160" s="218"/>
      <c r="NLX2160" s="218"/>
      <c r="NLY2160" s="218"/>
      <c r="NLZ2160" s="218"/>
      <c r="NMA2160" s="218"/>
      <c r="NMB2160" s="218"/>
      <c r="NMC2160" s="218"/>
      <c r="NMD2160" s="218"/>
      <c r="NME2160" s="218"/>
      <c r="NMF2160" s="218"/>
      <c r="NMG2160" s="218"/>
      <c r="NMH2160" s="218"/>
      <c r="NMI2160" s="218"/>
      <c r="NMJ2160" s="218"/>
      <c r="NMK2160" s="218"/>
      <c r="NML2160" s="218"/>
      <c r="NMM2160" s="218"/>
      <c r="NMN2160" s="218"/>
      <c r="NMO2160" s="218"/>
      <c r="NMP2160" s="218"/>
      <c r="NMQ2160" s="218"/>
      <c r="NMR2160" s="218"/>
      <c r="NMS2160" s="218"/>
      <c r="NMT2160" s="218"/>
      <c r="NMU2160" s="218"/>
      <c r="NMV2160" s="218"/>
      <c r="NMW2160" s="218"/>
      <c r="NMX2160" s="218"/>
      <c r="NMY2160" s="218"/>
      <c r="NMZ2160" s="218"/>
      <c r="NNA2160" s="218"/>
      <c r="NNB2160" s="218"/>
      <c r="NNC2160" s="218"/>
      <c r="NND2160" s="218"/>
      <c r="NNE2160" s="218"/>
      <c r="NNF2160" s="218"/>
      <c r="NNG2160" s="218"/>
      <c r="NNH2160" s="218"/>
      <c r="NNI2160" s="218"/>
      <c r="NNJ2160" s="218"/>
      <c r="NNK2160" s="218"/>
      <c r="NNL2160" s="218"/>
      <c r="NNM2160" s="218"/>
      <c r="NNN2160" s="218"/>
      <c r="NNO2160" s="218"/>
      <c r="NNP2160" s="218"/>
      <c r="NNQ2160" s="218"/>
      <c r="NNR2160" s="218"/>
      <c r="NNS2160" s="218"/>
      <c r="NNT2160" s="218"/>
      <c r="NNU2160" s="218"/>
      <c r="NNV2160" s="218"/>
      <c r="NNW2160" s="218"/>
      <c r="NNX2160" s="218"/>
      <c r="NNY2160" s="218"/>
      <c r="NNZ2160" s="218"/>
      <c r="NOA2160" s="218"/>
      <c r="NOB2160" s="218"/>
      <c r="NOC2160" s="218"/>
      <c r="NOD2160" s="218"/>
      <c r="NOE2160" s="218"/>
      <c r="NOF2160" s="218"/>
      <c r="NOG2160" s="218"/>
      <c r="NOH2160" s="218"/>
      <c r="NOI2160" s="218"/>
      <c r="NOJ2160" s="218"/>
      <c r="NOK2160" s="218"/>
      <c r="NOL2160" s="218"/>
      <c r="NOM2160" s="218"/>
      <c r="NON2160" s="218"/>
      <c r="NOO2160" s="218"/>
      <c r="NOP2160" s="218"/>
      <c r="NOQ2160" s="218"/>
      <c r="NOR2160" s="218"/>
      <c r="NOS2160" s="218"/>
      <c r="NOT2160" s="218"/>
      <c r="NOU2160" s="218"/>
      <c r="NOV2160" s="218"/>
      <c r="NOW2160" s="218"/>
      <c r="NOX2160" s="218"/>
      <c r="NOY2160" s="218"/>
      <c r="NOZ2160" s="218"/>
      <c r="NPA2160" s="218"/>
      <c r="NPB2160" s="218"/>
      <c r="NPC2160" s="218"/>
      <c r="NPD2160" s="218"/>
      <c r="NPE2160" s="218"/>
      <c r="NPF2160" s="218"/>
      <c r="NPG2160" s="218"/>
      <c r="NPH2160" s="218"/>
      <c r="NPI2160" s="218"/>
      <c r="NPJ2160" s="218"/>
      <c r="NPK2160" s="218"/>
      <c r="NPL2160" s="218"/>
      <c r="NPM2160" s="218"/>
      <c r="NPN2160" s="218"/>
      <c r="NPO2160" s="218"/>
      <c r="NPP2160" s="218"/>
      <c r="NPQ2160" s="218"/>
      <c r="NPR2160" s="218"/>
      <c r="NPS2160" s="218"/>
      <c r="NPT2160" s="218"/>
      <c r="NPU2160" s="218"/>
      <c r="NPV2160" s="218"/>
      <c r="NPW2160" s="218"/>
      <c r="NPX2160" s="218"/>
      <c r="NPY2160" s="218"/>
      <c r="NPZ2160" s="218"/>
      <c r="NQA2160" s="218"/>
      <c r="NQB2160" s="218"/>
      <c r="NQC2160" s="218"/>
      <c r="NQD2160" s="218"/>
      <c r="NQE2160" s="218"/>
      <c r="NQF2160" s="218"/>
      <c r="NQG2160" s="218"/>
      <c r="NQH2160" s="218"/>
      <c r="NQI2160" s="218"/>
      <c r="NQJ2160" s="218"/>
      <c r="NQK2160" s="218"/>
      <c r="NQL2160" s="218"/>
      <c r="NQM2160" s="218"/>
      <c r="NQN2160" s="218"/>
      <c r="NQO2160" s="218"/>
      <c r="NQP2160" s="218"/>
      <c r="NQQ2160" s="218"/>
      <c r="NQR2160" s="218"/>
      <c r="NQS2160" s="218"/>
      <c r="NQT2160" s="218"/>
      <c r="NQU2160" s="218"/>
      <c r="NQV2160" s="218"/>
      <c r="NQW2160" s="218"/>
      <c r="NQX2160" s="218"/>
      <c r="NQY2160" s="218"/>
      <c r="NQZ2160" s="218"/>
      <c r="NRA2160" s="218"/>
      <c r="NRB2160" s="218"/>
      <c r="NRC2160" s="218"/>
      <c r="NRD2160" s="218"/>
      <c r="NRE2160" s="218"/>
      <c r="NRF2160" s="218"/>
      <c r="NRG2160" s="218"/>
      <c r="NRH2160" s="218"/>
      <c r="NRI2160" s="218"/>
      <c r="NRJ2160" s="218"/>
      <c r="NRK2160" s="218"/>
      <c r="NRL2160" s="218"/>
      <c r="NRM2160" s="218"/>
      <c r="NRN2160" s="218"/>
      <c r="NRO2160" s="218"/>
      <c r="NRP2160" s="218"/>
      <c r="NRQ2160" s="218"/>
      <c r="NRR2160" s="218"/>
      <c r="NRS2160" s="218"/>
      <c r="NRT2160" s="218"/>
      <c r="NRU2160" s="218"/>
      <c r="NRV2160" s="218"/>
      <c r="NRW2160" s="218"/>
      <c r="NRX2160" s="218"/>
      <c r="NRY2160" s="218"/>
      <c r="NRZ2160" s="218"/>
      <c r="NSA2160" s="218"/>
      <c r="NSB2160" s="218"/>
      <c r="NSC2160" s="218"/>
      <c r="NSD2160" s="218"/>
      <c r="NSE2160" s="218"/>
      <c r="NSF2160" s="218"/>
      <c r="NSG2160" s="218"/>
      <c r="NSH2160" s="218"/>
      <c r="NSI2160" s="218"/>
      <c r="NSJ2160" s="218"/>
      <c r="NSK2160" s="218"/>
      <c r="NSL2160" s="218"/>
      <c r="NSM2160" s="218"/>
      <c r="NSN2160" s="218"/>
      <c r="NSO2160" s="218"/>
      <c r="NSP2160" s="218"/>
      <c r="NSQ2160" s="218"/>
      <c r="NSR2160" s="218"/>
      <c r="NSS2160" s="218"/>
      <c r="NST2160" s="218"/>
      <c r="NSU2160" s="218"/>
      <c r="NSV2160" s="218"/>
      <c r="NSW2160" s="218"/>
      <c r="NSX2160" s="218"/>
      <c r="NSY2160" s="218"/>
      <c r="NSZ2160" s="218"/>
      <c r="NTA2160" s="218"/>
      <c r="NTB2160" s="218"/>
      <c r="NTC2160" s="218"/>
      <c r="NTD2160" s="218"/>
      <c r="NTE2160" s="218"/>
      <c r="NTF2160" s="218"/>
      <c r="NTG2160" s="218"/>
      <c r="NTH2160" s="218"/>
      <c r="NTI2160" s="218"/>
      <c r="NTJ2160" s="218"/>
      <c r="NTK2160" s="218"/>
      <c r="NTL2160" s="218"/>
      <c r="NTM2160" s="218"/>
      <c r="NTN2160" s="218"/>
      <c r="NTO2160" s="218"/>
      <c r="NTP2160" s="218"/>
      <c r="NTQ2160" s="218"/>
      <c r="NTR2160" s="218"/>
      <c r="NTS2160" s="218"/>
      <c r="NTT2160" s="218"/>
      <c r="NTU2160" s="218"/>
      <c r="NTV2160" s="218"/>
      <c r="NTW2160" s="218"/>
      <c r="NTX2160" s="218"/>
      <c r="NTY2160" s="218"/>
      <c r="NTZ2160" s="218"/>
      <c r="NUA2160" s="218"/>
      <c r="NUB2160" s="218"/>
      <c r="NUC2160" s="218"/>
      <c r="NUD2160" s="218"/>
      <c r="NUE2160" s="218"/>
      <c r="NUF2160" s="218"/>
      <c r="NUG2160" s="218"/>
      <c r="NUH2160" s="218"/>
      <c r="NUI2160" s="218"/>
      <c r="NUJ2160" s="218"/>
      <c r="NUK2160" s="218"/>
      <c r="NUL2160" s="218"/>
      <c r="NUM2160" s="218"/>
      <c r="NUN2160" s="218"/>
      <c r="NUO2160" s="218"/>
      <c r="NUP2160" s="218"/>
      <c r="NUQ2160" s="218"/>
      <c r="NUR2160" s="218"/>
      <c r="NUS2160" s="218"/>
      <c r="NUT2160" s="218"/>
      <c r="NUU2160" s="218"/>
      <c r="NUV2160" s="218"/>
      <c r="NUW2160" s="218"/>
      <c r="NUX2160" s="218"/>
      <c r="NUY2160" s="218"/>
      <c r="NUZ2160" s="218"/>
      <c r="NVA2160" s="218"/>
      <c r="NVB2160" s="218"/>
      <c r="NVC2160" s="218"/>
      <c r="NVD2160" s="218"/>
      <c r="NVE2160" s="218"/>
      <c r="NVF2160" s="218"/>
      <c r="NVG2160" s="218"/>
      <c r="NVH2160" s="218"/>
      <c r="NVI2160" s="218"/>
      <c r="NVJ2160" s="218"/>
      <c r="NVK2160" s="218"/>
      <c r="NVL2160" s="218"/>
      <c r="NVM2160" s="218"/>
      <c r="NVN2160" s="218"/>
      <c r="NVO2160" s="218"/>
      <c r="NVP2160" s="218"/>
      <c r="NVQ2160" s="218"/>
      <c r="NVR2160" s="218"/>
      <c r="NVS2160" s="218"/>
      <c r="NVT2160" s="218"/>
      <c r="NVU2160" s="218"/>
      <c r="NVV2160" s="218"/>
      <c r="NVW2160" s="218"/>
      <c r="NVX2160" s="218"/>
      <c r="NVY2160" s="218"/>
      <c r="NVZ2160" s="218"/>
      <c r="NWA2160" s="218"/>
      <c r="NWB2160" s="218"/>
      <c r="NWC2160" s="218"/>
      <c r="NWD2160" s="218"/>
      <c r="NWE2160" s="218"/>
      <c r="NWF2160" s="218"/>
      <c r="NWG2160" s="218"/>
      <c r="NWH2160" s="218"/>
      <c r="NWI2160" s="218"/>
      <c r="NWJ2160" s="218"/>
      <c r="NWK2160" s="218"/>
      <c r="NWL2160" s="218"/>
      <c r="NWM2160" s="218"/>
      <c r="NWN2160" s="218"/>
      <c r="NWO2160" s="218"/>
      <c r="NWP2160" s="218"/>
      <c r="NWQ2160" s="218"/>
      <c r="NWR2160" s="218"/>
      <c r="NWS2160" s="218"/>
      <c r="NWT2160" s="218"/>
      <c r="NWU2160" s="218"/>
      <c r="NWV2160" s="218"/>
      <c r="NWW2160" s="218"/>
      <c r="NWX2160" s="218"/>
      <c r="NWY2160" s="218"/>
      <c r="NWZ2160" s="218"/>
      <c r="NXA2160" s="218"/>
      <c r="NXB2160" s="218"/>
      <c r="NXC2160" s="218"/>
      <c r="NXD2160" s="218"/>
      <c r="NXE2160" s="218"/>
      <c r="NXF2160" s="218"/>
      <c r="NXG2160" s="218"/>
      <c r="NXH2160" s="218"/>
      <c r="NXI2160" s="218"/>
      <c r="NXJ2160" s="218"/>
      <c r="NXK2160" s="218"/>
      <c r="NXL2160" s="218"/>
      <c r="NXM2160" s="218"/>
      <c r="NXN2160" s="218"/>
      <c r="NXO2160" s="218"/>
      <c r="NXP2160" s="218"/>
      <c r="NXQ2160" s="218"/>
      <c r="NXR2160" s="218"/>
      <c r="NXS2160" s="218"/>
      <c r="NXT2160" s="218"/>
      <c r="NXU2160" s="218"/>
      <c r="NXV2160" s="218"/>
      <c r="NXW2160" s="218"/>
      <c r="NXX2160" s="218"/>
      <c r="NXY2160" s="218"/>
      <c r="NXZ2160" s="218"/>
      <c r="NYA2160" s="218"/>
      <c r="NYB2160" s="218"/>
      <c r="NYC2160" s="218"/>
      <c r="NYD2160" s="218"/>
      <c r="NYE2160" s="218"/>
      <c r="NYF2160" s="218"/>
      <c r="NYG2160" s="218"/>
      <c r="NYH2160" s="218"/>
      <c r="NYI2160" s="218"/>
      <c r="NYJ2160" s="218"/>
      <c r="NYK2160" s="218"/>
      <c r="NYL2160" s="218"/>
      <c r="NYM2160" s="218"/>
      <c r="NYN2160" s="218"/>
      <c r="NYO2160" s="218"/>
      <c r="NYP2160" s="218"/>
      <c r="NYQ2160" s="218"/>
      <c r="NYR2160" s="218"/>
      <c r="NYS2160" s="218"/>
      <c r="NYT2160" s="218"/>
      <c r="NYU2160" s="218"/>
      <c r="NYV2160" s="218"/>
      <c r="NYW2160" s="218"/>
      <c r="NYX2160" s="218"/>
      <c r="NYY2160" s="218"/>
      <c r="NYZ2160" s="218"/>
      <c r="NZA2160" s="218"/>
      <c r="NZB2160" s="218"/>
      <c r="NZC2160" s="218"/>
      <c r="NZD2160" s="218"/>
      <c r="NZE2160" s="218"/>
      <c r="NZF2160" s="218"/>
      <c r="NZG2160" s="218"/>
      <c r="NZH2160" s="218"/>
      <c r="NZI2160" s="218"/>
      <c r="NZJ2160" s="218"/>
      <c r="NZK2160" s="218"/>
      <c r="NZL2160" s="218"/>
      <c r="NZM2160" s="218"/>
      <c r="NZN2160" s="218"/>
      <c r="NZO2160" s="218"/>
      <c r="NZP2160" s="218"/>
      <c r="NZQ2160" s="218"/>
      <c r="NZR2160" s="218"/>
      <c r="NZS2160" s="218"/>
      <c r="NZT2160" s="218"/>
      <c r="NZU2160" s="218"/>
      <c r="NZV2160" s="218"/>
      <c r="NZW2160" s="218"/>
      <c r="NZX2160" s="218"/>
      <c r="NZY2160" s="218"/>
      <c r="NZZ2160" s="218"/>
      <c r="OAA2160" s="218"/>
      <c r="OAB2160" s="218"/>
      <c r="OAC2160" s="218"/>
      <c r="OAD2160" s="218"/>
      <c r="OAE2160" s="218"/>
      <c r="OAF2160" s="218"/>
      <c r="OAG2160" s="218"/>
      <c r="OAH2160" s="218"/>
      <c r="OAI2160" s="218"/>
      <c r="OAJ2160" s="218"/>
      <c r="OAK2160" s="218"/>
      <c r="OAL2160" s="218"/>
      <c r="OAM2160" s="218"/>
      <c r="OAN2160" s="218"/>
      <c r="OAO2160" s="218"/>
      <c r="OAP2160" s="218"/>
      <c r="OAQ2160" s="218"/>
      <c r="OAR2160" s="218"/>
      <c r="OAS2160" s="218"/>
      <c r="OAT2160" s="218"/>
      <c r="OAU2160" s="218"/>
      <c r="OAV2160" s="218"/>
      <c r="OAW2160" s="218"/>
      <c r="OAX2160" s="218"/>
      <c r="OAY2160" s="218"/>
      <c r="OAZ2160" s="218"/>
      <c r="OBA2160" s="218"/>
      <c r="OBB2160" s="218"/>
      <c r="OBC2160" s="218"/>
      <c r="OBD2160" s="218"/>
      <c r="OBE2160" s="218"/>
      <c r="OBF2160" s="218"/>
      <c r="OBG2160" s="218"/>
      <c r="OBH2160" s="218"/>
      <c r="OBI2160" s="218"/>
      <c r="OBJ2160" s="218"/>
      <c r="OBK2160" s="218"/>
      <c r="OBL2160" s="218"/>
      <c r="OBM2160" s="218"/>
      <c r="OBN2160" s="218"/>
      <c r="OBO2160" s="218"/>
      <c r="OBP2160" s="218"/>
      <c r="OBQ2160" s="218"/>
      <c r="OBR2160" s="218"/>
      <c r="OBS2160" s="218"/>
      <c r="OBT2160" s="218"/>
      <c r="OBU2160" s="218"/>
      <c r="OBV2160" s="218"/>
      <c r="OBW2160" s="218"/>
      <c r="OBX2160" s="218"/>
      <c r="OBY2160" s="218"/>
      <c r="OBZ2160" s="218"/>
      <c r="OCA2160" s="218"/>
      <c r="OCB2160" s="218"/>
      <c r="OCC2160" s="218"/>
      <c r="OCD2160" s="218"/>
      <c r="OCE2160" s="218"/>
      <c r="OCF2160" s="218"/>
      <c r="OCG2160" s="218"/>
      <c r="OCH2160" s="218"/>
      <c r="OCI2160" s="218"/>
      <c r="OCJ2160" s="218"/>
      <c r="OCK2160" s="218"/>
      <c r="OCL2160" s="218"/>
      <c r="OCM2160" s="218"/>
      <c r="OCN2160" s="218"/>
      <c r="OCO2160" s="218"/>
      <c r="OCP2160" s="218"/>
      <c r="OCQ2160" s="218"/>
      <c r="OCR2160" s="218"/>
      <c r="OCS2160" s="218"/>
      <c r="OCT2160" s="218"/>
      <c r="OCU2160" s="218"/>
      <c r="OCV2160" s="218"/>
      <c r="OCW2160" s="218"/>
      <c r="OCX2160" s="218"/>
      <c r="OCY2160" s="218"/>
      <c r="OCZ2160" s="218"/>
      <c r="ODA2160" s="218"/>
      <c r="ODB2160" s="218"/>
      <c r="ODC2160" s="218"/>
      <c r="ODD2160" s="218"/>
      <c r="ODE2160" s="218"/>
      <c r="ODF2160" s="218"/>
      <c r="ODG2160" s="218"/>
      <c r="ODH2160" s="218"/>
      <c r="ODI2160" s="218"/>
      <c r="ODJ2160" s="218"/>
      <c r="ODK2160" s="218"/>
      <c r="ODL2160" s="218"/>
      <c r="ODM2160" s="218"/>
      <c r="ODN2160" s="218"/>
      <c r="ODO2160" s="218"/>
      <c r="ODP2160" s="218"/>
      <c r="ODQ2160" s="218"/>
      <c r="ODR2160" s="218"/>
      <c r="ODS2160" s="218"/>
      <c r="ODT2160" s="218"/>
      <c r="ODU2160" s="218"/>
      <c r="ODV2160" s="218"/>
      <c r="ODW2160" s="218"/>
      <c r="ODX2160" s="218"/>
      <c r="ODY2160" s="218"/>
      <c r="ODZ2160" s="218"/>
      <c r="OEA2160" s="218"/>
      <c r="OEB2160" s="218"/>
      <c r="OEC2160" s="218"/>
      <c r="OED2160" s="218"/>
      <c r="OEE2160" s="218"/>
      <c r="OEF2160" s="218"/>
      <c r="OEG2160" s="218"/>
      <c r="OEH2160" s="218"/>
      <c r="OEI2160" s="218"/>
      <c r="OEJ2160" s="218"/>
      <c r="OEK2160" s="218"/>
      <c r="OEL2160" s="218"/>
      <c r="OEM2160" s="218"/>
      <c r="OEN2160" s="218"/>
      <c r="OEO2160" s="218"/>
      <c r="OEP2160" s="218"/>
      <c r="OEQ2160" s="218"/>
      <c r="OER2160" s="218"/>
      <c r="OES2160" s="218"/>
      <c r="OET2160" s="218"/>
      <c r="OEU2160" s="218"/>
      <c r="OEV2160" s="218"/>
      <c r="OEW2160" s="218"/>
      <c r="OEX2160" s="218"/>
      <c r="OEY2160" s="218"/>
      <c r="OEZ2160" s="218"/>
      <c r="OFA2160" s="218"/>
      <c r="OFB2160" s="218"/>
      <c r="OFC2160" s="218"/>
      <c r="OFD2160" s="218"/>
      <c r="OFE2160" s="218"/>
      <c r="OFF2160" s="218"/>
      <c r="OFG2160" s="218"/>
      <c r="OFH2160" s="218"/>
      <c r="OFI2160" s="218"/>
      <c r="OFJ2160" s="218"/>
      <c r="OFK2160" s="218"/>
      <c r="OFL2160" s="218"/>
      <c r="OFM2160" s="218"/>
      <c r="OFN2160" s="218"/>
      <c r="OFO2160" s="218"/>
      <c r="OFP2160" s="218"/>
      <c r="OFQ2160" s="218"/>
      <c r="OFR2160" s="218"/>
      <c r="OFS2160" s="218"/>
      <c r="OFT2160" s="218"/>
      <c r="OFU2160" s="218"/>
      <c r="OFV2160" s="218"/>
      <c r="OFW2160" s="218"/>
      <c r="OFX2160" s="218"/>
      <c r="OFY2160" s="218"/>
      <c r="OFZ2160" s="218"/>
      <c r="OGA2160" s="218"/>
      <c r="OGB2160" s="218"/>
      <c r="OGC2160" s="218"/>
      <c r="OGD2160" s="218"/>
      <c r="OGE2160" s="218"/>
      <c r="OGF2160" s="218"/>
      <c r="OGG2160" s="218"/>
      <c r="OGH2160" s="218"/>
      <c r="OGI2160" s="218"/>
      <c r="OGJ2160" s="218"/>
      <c r="OGK2160" s="218"/>
      <c r="OGL2160" s="218"/>
      <c r="OGM2160" s="218"/>
      <c r="OGN2160" s="218"/>
      <c r="OGO2160" s="218"/>
      <c r="OGP2160" s="218"/>
      <c r="OGQ2160" s="218"/>
      <c r="OGR2160" s="218"/>
      <c r="OGS2160" s="218"/>
      <c r="OGT2160" s="218"/>
      <c r="OGU2160" s="218"/>
      <c r="OGV2160" s="218"/>
      <c r="OGW2160" s="218"/>
      <c r="OGX2160" s="218"/>
      <c r="OGY2160" s="218"/>
      <c r="OGZ2160" s="218"/>
      <c r="OHA2160" s="218"/>
      <c r="OHB2160" s="218"/>
      <c r="OHC2160" s="218"/>
      <c r="OHD2160" s="218"/>
      <c r="OHE2160" s="218"/>
      <c r="OHF2160" s="218"/>
      <c r="OHG2160" s="218"/>
      <c r="OHH2160" s="218"/>
      <c r="OHI2160" s="218"/>
      <c r="OHJ2160" s="218"/>
      <c r="OHK2160" s="218"/>
      <c r="OHL2160" s="218"/>
      <c r="OHM2160" s="218"/>
      <c r="OHN2160" s="218"/>
      <c r="OHO2160" s="218"/>
      <c r="OHP2160" s="218"/>
      <c r="OHQ2160" s="218"/>
      <c r="OHR2160" s="218"/>
      <c r="OHS2160" s="218"/>
      <c r="OHT2160" s="218"/>
      <c r="OHU2160" s="218"/>
      <c r="OHV2160" s="218"/>
      <c r="OHW2160" s="218"/>
      <c r="OHX2160" s="218"/>
      <c r="OHY2160" s="218"/>
      <c r="OHZ2160" s="218"/>
      <c r="OIA2160" s="218"/>
      <c r="OIB2160" s="218"/>
      <c r="OIC2160" s="218"/>
      <c r="OID2160" s="218"/>
      <c r="OIE2160" s="218"/>
      <c r="OIF2160" s="218"/>
      <c r="OIG2160" s="218"/>
      <c r="OIH2160" s="218"/>
      <c r="OII2160" s="218"/>
      <c r="OIJ2160" s="218"/>
      <c r="OIK2160" s="218"/>
      <c r="OIL2160" s="218"/>
      <c r="OIM2160" s="218"/>
      <c r="OIN2160" s="218"/>
      <c r="OIO2160" s="218"/>
      <c r="OIP2160" s="218"/>
      <c r="OIQ2160" s="218"/>
      <c r="OIR2160" s="218"/>
      <c r="OIS2160" s="218"/>
      <c r="OIT2160" s="218"/>
      <c r="OIU2160" s="218"/>
      <c r="OIV2160" s="218"/>
      <c r="OIW2160" s="218"/>
      <c r="OIX2160" s="218"/>
      <c r="OIY2160" s="218"/>
      <c r="OIZ2160" s="218"/>
      <c r="OJA2160" s="218"/>
      <c r="OJB2160" s="218"/>
      <c r="OJC2160" s="218"/>
      <c r="OJD2160" s="218"/>
      <c r="OJE2160" s="218"/>
      <c r="OJF2160" s="218"/>
      <c r="OJG2160" s="218"/>
      <c r="OJH2160" s="218"/>
      <c r="OJI2160" s="218"/>
      <c r="OJJ2160" s="218"/>
      <c r="OJK2160" s="218"/>
      <c r="OJL2160" s="218"/>
      <c r="OJM2160" s="218"/>
      <c r="OJN2160" s="218"/>
      <c r="OJO2160" s="218"/>
      <c r="OJP2160" s="218"/>
      <c r="OJQ2160" s="218"/>
      <c r="OJR2160" s="218"/>
      <c r="OJS2160" s="218"/>
      <c r="OJT2160" s="218"/>
      <c r="OJU2160" s="218"/>
      <c r="OJV2160" s="218"/>
      <c r="OJW2160" s="218"/>
      <c r="OJX2160" s="218"/>
      <c r="OJY2160" s="218"/>
      <c r="OJZ2160" s="218"/>
      <c r="OKA2160" s="218"/>
      <c r="OKB2160" s="218"/>
      <c r="OKC2160" s="218"/>
      <c r="OKD2160" s="218"/>
      <c r="OKE2160" s="218"/>
      <c r="OKF2160" s="218"/>
      <c r="OKG2160" s="218"/>
      <c r="OKH2160" s="218"/>
      <c r="OKI2160" s="218"/>
      <c r="OKJ2160" s="218"/>
      <c r="OKK2160" s="218"/>
      <c r="OKL2160" s="218"/>
      <c r="OKM2160" s="218"/>
      <c r="OKN2160" s="218"/>
      <c r="OKO2160" s="218"/>
      <c r="OKP2160" s="218"/>
      <c r="OKQ2160" s="218"/>
      <c r="OKR2160" s="218"/>
      <c r="OKS2160" s="218"/>
      <c r="OKT2160" s="218"/>
      <c r="OKU2160" s="218"/>
      <c r="OKV2160" s="218"/>
      <c r="OKW2160" s="218"/>
      <c r="OKX2160" s="218"/>
      <c r="OKY2160" s="218"/>
      <c r="OKZ2160" s="218"/>
      <c r="OLA2160" s="218"/>
      <c r="OLB2160" s="218"/>
      <c r="OLC2160" s="218"/>
      <c r="OLD2160" s="218"/>
      <c r="OLE2160" s="218"/>
      <c r="OLF2160" s="218"/>
      <c r="OLG2160" s="218"/>
      <c r="OLH2160" s="218"/>
      <c r="OLI2160" s="218"/>
      <c r="OLJ2160" s="218"/>
      <c r="OLK2160" s="218"/>
      <c r="OLL2160" s="218"/>
      <c r="OLM2160" s="218"/>
      <c r="OLN2160" s="218"/>
      <c r="OLO2160" s="218"/>
      <c r="OLP2160" s="218"/>
      <c r="OLQ2160" s="218"/>
      <c r="OLR2160" s="218"/>
      <c r="OLS2160" s="218"/>
      <c r="OLT2160" s="218"/>
      <c r="OLU2160" s="218"/>
      <c r="OLV2160" s="218"/>
      <c r="OLW2160" s="218"/>
      <c r="OLX2160" s="218"/>
      <c r="OLY2160" s="218"/>
      <c r="OLZ2160" s="218"/>
      <c r="OMA2160" s="218"/>
      <c r="OMB2160" s="218"/>
      <c r="OMC2160" s="218"/>
      <c r="OMD2160" s="218"/>
      <c r="OME2160" s="218"/>
      <c r="OMF2160" s="218"/>
      <c r="OMG2160" s="218"/>
      <c r="OMH2160" s="218"/>
      <c r="OMI2160" s="218"/>
      <c r="OMJ2160" s="218"/>
      <c r="OMK2160" s="218"/>
      <c r="OML2160" s="218"/>
      <c r="OMM2160" s="218"/>
      <c r="OMN2160" s="218"/>
      <c r="OMO2160" s="218"/>
      <c r="OMP2160" s="218"/>
      <c r="OMQ2160" s="218"/>
      <c r="OMR2160" s="218"/>
      <c r="OMS2160" s="218"/>
      <c r="OMT2160" s="218"/>
      <c r="OMU2160" s="218"/>
      <c r="OMV2160" s="218"/>
      <c r="OMW2160" s="218"/>
      <c r="OMX2160" s="218"/>
      <c r="OMY2160" s="218"/>
      <c r="OMZ2160" s="218"/>
      <c r="ONA2160" s="218"/>
      <c r="ONB2160" s="218"/>
      <c r="ONC2160" s="218"/>
      <c r="OND2160" s="218"/>
      <c r="ONE2160" s="218"/>
      <c r="ONF2160" s="218"/>
      <c r="ONG2160" s="218"/>
      <c r="ONH2160" s="218"/>
      <c r="ONI2160" s="218"/>
      <c r="ONJ2160" s="218"/>
      <c r="ONK2160" s="218"/>
      <c r="ONL2160" s="218"/>
      <c r="ONM2160" s="218"/>
      <c r="ONN2160" s="218"/>
      <c r="ONO2160" s="218"/>
      <c r="ONP2160" s="218"/>
      <c r="ONQ2160" s="218"/>
      <c r="ONR2160" s="218"/>
      <c r="ONS2160" s="218"/>
      <c r="ONT2160" s="218"/>
      <c r="ONU2160" s="218"/>
      <c r="ONV2160" s="218"/>
      <c r="ONW2160" s="218"/>
      <c r="ONX2160" s="218"/>
      <c r="ONY2160" s="218"/>
      <c r="ONZ2160" s="218"/>
      <c r="OOA2160" s="218"/>
      <c r="OOB2160" s="218"/>
      <c r="OOC2160" s="218"/>
      <c r="OOD2160" s="218"/>
      <c r="OOE2160" s="218"/>
      <c r="OOF2160" s="218"/>
      <c r="OOG2160" s="218"/>
      <c r="OOH2160" s="218"/>
      <c r="OOI2160" s="218"/>
      <c r="OOJ2160" s="218"/>
      <c r="OOK2160" s="218"/>
      <c r="OOL2160" s="218"/>
      <c r="OOM2160" s="218"/>
      <c r="OON2160" s="218"/>
      <c r="OOO2160" s="218"/>
      <c r="OOP2160" s="218"/>
      <c r="OOQ2160" s="218"/>
      <c r="OOR2160" s="218"/>
      <c r="OOS2160" s="218"/>
      <c r="OOT2160" s="218"/>
      <c r="OOU2160" s="218"/>
      <c r="OOV2160" s="218"/>
      <c r="OOW2160" s="218"/>
      <c r="OOX2160" s="218"/>
      <c r="OOY2160" s="218"/>
      <c r="OOZ2160" s="218"/>
      <c r="OPA2160" s="218"/>
      <c r="OPB2160" s="218"/>
      <c r="OPC2160" s="218"/>
      <c r="OPD2160" s="218"/>
      <c r="OPE2160" s="218"/>
      <c r="OPF2160" s="218"/>
      <c r="OPG2160" s="218"/>
      <c r="OPH2160" s="218"/>
      <c r="OPI2160" s="218"/>
      <c r="OPJ2160" s="218"/>
      <c r="OPK2160" s="218"/>
      <c r="OPL2160" s="218"/>
      <c r="OPM2160" s="218"/>
      <c r="OPN2160" s="218"/>
      <c r="OPO2160" s="218"/>
      <c r="OPP2160" s="218"/>
      <c r="OPQ2160" s="218"/>
      <c r="OPR2160" s="218"/>
      <c r="OPS2160" s="218"/>
      <c r="OPT2160" s="218"/>
      <c r="OPU2160" s="218"/>
      <c r="OPV2160" s="218"/>
      <c r="OPW2160" s="218"/>
      <c r="OPX2160" s="218"/>
      <c r="OPY2160" s="218"/>
      <c r="OPZ2160" s="218"/>
      <c r="OQA2160" s="218"/>
      <c r="OQB2160" s="218"/>
      <c r="OQC2160" s="218"/>
      <c r="OQD2160" s="218"/>
      <c r="OQE2160" s="218"/>
      <c r="OQF2160" s="218"/>
      <c r="OQG2160" s="218"/>
      <c r="OQH2160" s="218"/>
      <c r="OQI2160" s="218"/>
      <c r="OQJ2160" s="218"/>
      <c r="OQK2160" s="218"/>
      <c r="OQL2160" s="218"/>
      <c r="OQM2160" s="218"/>
      <c r="OQN2160" s="218"/>
      <c r="OQO2160" s="218"/>
      <c r="OQP2160" s="218"/>
      <c r="OQQ2160" s="218"/>
      <c r="OQR2160" s="218"/>
      <c r="OQS2160" s="218"/>
      <c r="OQT2160" s="218"/>
      <c r="OQU2160" s="218"/>
      <c r="OQV2160" s="218"/>
      <c r="OQW2160" s="218"/>
      <c r="OQX2160" s="218"/>
      <c r="OQY2160" s="218"/>
      <c r="OQZ2160" s="218"/>
      <c r="ORA2160" s="218"/>
      <c r="ORB2160" s="218"/>
      <c r="ORC2160" s="218"/>
      <c r="ORD2160" s="218"/>
      <c r="ORE2160" s="218"/>
      <c r="ORF2160" s="218"/>
      <c r="ORG2160" s="218"/>
      <c r="ORH2160" s="218"/>
      <c r="ORI2160" s="218"/>
      <c r="ORJ2160" s="218"/>
      <c r="ORK2160" s="218"/>
      <c r="ORL2160" s="218"/>
      <c r="ORM2160" s="218"/>
      <c r="ORN2160" s="218"/>
      <c r="ORO2160" s="218"/>
      <c r="ORP2160" s="218"/>
      <c r="ORQ2160" s="218"/>
      <c r="ORR2160" s="218"/>
      <c r="ORS2160" s="218"/>
      <c r="ORT2160" s="218"/>
      <c r="ORU2160" s="218"/>
      <c r="ORV2160" s="218"/>
      <c r="ORW2160" s="218"/>
      <c r="ORX2160" s="218"/>
      <c r="ORY2160" s="218"/>
      <c r="ORZ2160" s="218"/>
      <c r="OSA2160" s="218"/>
      <c r="OSB2160" s="218"/>
      <c r="OSC2160" s="218"/>
      <c r="OSD2160" s="218"/>
      <c r="OSE2160" s="218"/>
      <c r="OSF2160" s="218"/>
      <c r="OSG2160" s="218"/>
      <c r="OSH2160" s="218"/>
      <c r="OSI2160" s="218"/>
      <c r="OSJ2160" s="218"/>
      <c r="OSK2160" s="218"/>
      <c r="OSL2160" s="218"/>
      <c r="OSM2160" s="218"/>
      <c r="OSN2160" s="218"/>
      <c r="OSO2160" s="218"/>
      <c r="OSP2160" s="218"/>
      <c r="OSQ2160" s="218"/>
      <c r="OSR2160" s="218"/>
      <c r="OSS2160" s="218"/>
      <c r="OST2160" s="218"/>
      <c r="OSU2160" s="218"/>
      <c r="OSV2160" s="218"/>
      <c r="OSW2160" s="218"/>
      <c r="OSX2160" s="218"/>
      <c r="OSY2160" s="218"/>
      <c r="OSZ2160" s="218"/>
      <c r="OTA2160" s="218"/>
      <c r="OTB2160" s="218"/>
      <c r="OTC2160" s="218"/>
      <c r="OTD2160" s="218"/>
      <c r="OTE2160" s="218"/>
      <c r="OTF2160" s="218"/>
      <c r="OTG2160" s="218"/>
      <c r="OTH2160" s="218"/>
      <c r="OTI2160" s="218"/>
      <c r="OTJ2160" s="218"/>
      <c r="OTK2160" s="218"/>
      <c r="OTL2160" s="218"/>
      <c r="OTM2160" s="218"/>
      <c r="OTN2160" s="218"/>
      <c r="OTO2160" s="218"/>
      <c r="OTP2160" s="218"/>
      <c r="OTQ2160" s="218"/>
      <c r="OTR2160" s="218"/>
      <c r="OTS2160" s="218"/>
      <c r="OTT2160" s="218"/>
      <c r="OTU2160" s="218"/>
      <c r="OTV2160" s="218"/>
      <c r="OTW2160" s="218"/>
      <c r="OTX2160" s="218"/>
      <c r="OTY2160" s="218"/>
      <c r="OTZ2160" s="218"/>
      <c r="OUA2160" s="218"/>
      <c r="OUB2160" s="218"/>
      <c r="OUC2160" s="218"/>
      <c r="OUD2160" s="218"/>
      <c r="OUE2160" s="218"/>
      <c r="OUF2160" s="218"/>
      <c r="OUG2160" s="218"/>
      <c r="OUH2160" s="218"/>
      <c r="OUI2160" s="218"/>
      <c r="OUJ2160" s="218"/>
      <c r="OUK2160" s="218"/>
      <c r="OUL2160" s="218"/>
      <c r="OUM2160" s="218"/>
      <c r="OUN2160" s="218"/>
      <c r="OUO2160" s="218"/>
      <c r="OUP2160" s="218"/>
      <c r="OUQ2160" s="218"/>
      <c r="OUR2160" s="218"/>
      <c r="OUS2160" s="218"/>
      <c r="OUT2160" s="218"/>
      <c r="OUU2160" s="218"/>
      <c r="OUV2160" s="218"/>
      <c r="OUW2160" s="218"/>
      <c r="OUX2160" s="218"/>
      <c r="OUY2160" s="218"/>
      <c r="OUZ2160" s="218"/>
      <c r="OVA2160" s="218"/>
      <c r="OVB2160" s="218"/>
      <c r="OVC2160" s="218"/>
      <c r="OVD2160" s="218"/>
      <c r="OVE2160" s="218"/>
      <c r="OVF2160" s="218"/>
      <c r="OVG2160" s="218"/>
      <c r="OVH2160" s="218"/>
      <c r="OVI2160" s="218"/>
      <c r="OVJ2160" s="218"/>
      <c r="OVK2160" s="218"/>
      <c r="OVL2160" s="218"/>
      <c r="OVM2160" s="218"/>
      <c r="OVN2160" s="218"/>
      <c r="OVO2160" s="218"/>
      <c r="OVP2160" s="218"/>
      <c r="OVQ2160" s="218"/>
      <c r="OVR2160" s="218"/>
      <c r="OVS2160" s="218"/>
      <c r="OVT2160" s="218"/>
      <c r="OVU2160" s="218"/>
      <c r="OVV2160" s="218"/>
      <c r="OVW2160" s="218"/>
      <c r="OVX2160" s="218"/>
      <c r="OVY2160" s="218"/>
      <c r="OVZ2160" s="218"/>
      <c r="OWA2160" s="218"/>
      <c r="OWB2160" s="218"/>
      <c r="OWC2160" s="218"/>
      <c r="OWD2160" s="218"/>
      <c r="OWE2160" s="218"/>
      <c r="OWF2160" s="218"/>
      <c r="OWG2160" s="218"/>
      <c r="OWH2160" s="218"/>
      <c r="OWI2160" s="218"/>
      <c r="OWJ2160" s="218"/>
      <c r="OWK2160" s="218"/>
      <c r="OWL2160" s="218"/>
      <c r="OWM2160" s="218"/>
      <c r="OWN2160" s="218"/>
      <c r="OWO2160" s="218"/>
      <c r="OWP2160" s="218"/>
      <c r="OWQ2160" s="218"/>
      <c r="OWR2160" s="218"/>
      <c r="OWS2160" s="218"/>
      <c r="OWT2160" s="218"/>
      <c r="OWU2160" s="218"/>
      <c r="OWV2160" s="218"/>
      <c r="OWW2160" s="218"/>
      <c r="OWX2160" s="218"/>
      <c r="OWY2160" s="218"/>
      <c r="OWZ2160" s="218"/>
      <c r="OXA2160" s="218"/>
      <c r="OXB2160" s="218"/>
      <c r="OXC2160" s="218"/>
      <c r="OXD2160" s="218"/>
      <c r="OXE2160" s="218"/>
      <c r="OXF2160" s="218"/>
      <c r="OXG2160" s="218"/>
      <c r="OXH2160" s="218"/>
      <c r="OXI2160" s="218"/>
      <c r="OXJ2160" s="218"/>
      <c r="OXK2160" s="218"/>
      <c r="OXL2160" s="218"/>
      <c r="OXM2160" s="218"/>
      <c r="OXN2160" s="218"/>
      <c r="OXO2160" s="218"/>
      <c r="OXP2160" s="218"/>
      <c r="OXQ2160" s="218"/>
      <c r="OXR2160" s="218"/>
      <c r="OXS2160" s="218"/>
      <c r="OXT2160" s="218"/>
      <c r="OXU2160" s="218"/>
      <c r="OXV2160" s="218"/>
      <c r="OXW2160" s="218"/>
      <c r="OXX2160" s="218"/>
      <c r="OXY2160" s="218"/>
      <c r="OXZ2160" s="218"/>
      <c r="OYA2160" s="218"/>
      <c r="OYB2160" s="218"/>
      <c r="OYC2160" s="218"/>
      <c r="OYD2160" s="218"/>
      <c r="OYE2160" s="218"/>
      <c r="OYF2160" s="218"/>
      <c r="OYG2160" s="218"/>
      <c r="OYH2160" s="218"/>
      <c r="OYI2160" s="218"/>
      <c r="OYJ2160" s="218"/>
      <c r="OYK2160" s="218"/>
      <c r="OYL2160" s="218"/>
      <c r="OYM2160" s="218"/>
      <c r="OYN2160" s="218"/>
      <c r="OYO2160" s="218"/>
      <c r="OYP2160" s="218"/>
      <c r="OYQ2160" s="218"/>
      <c r="OYR2160" s="218"/>
      <c r="OYS2160" s="218"/>
      <c r="OYT2160" s="218"/>
      <c r="OYU2160" s="218"/>
      <c r="OYV2160" s="218"/>
      <c r="OYW2160" s="218"/>
      <c r="OYX2160" s="218"/>
      <c r="OYY2160" s="218"/>
      <c r="OYZ2160" s="218"/>
      <c r="OZA2160" s="218"/>
      <c r="OZB2160" s="218"/>
      <c r="OZC2160" s="218"/>
      <c r="OZD2160" s="218"/>
      <c r="OZE2160" s="218"/>
      <c r="OZF2160" s="218"/>
      <c r="OZG2160" s="218"/>
      <c r="OZH2160" s="218"/>
      <c r="OZI2160" s="218"/>
      <c r="OZJ2160" s="218"/>
      <c r="OZK2160" s="218"/>
      <c r="OZL2160" s="218"/>
      <c r="OZM2160" s="218"/>
      <c r="OZN2160" s="218"/>
      <c r="OZO2160" s="218"/>
      <c r="OZP2160" s="218"/>
      <c r="OZQ2160" s="218"/>
      <c r="OZR2160" s="218"/>
      <c r="OZS2160" s="218"/>
      <c r="OZT2160" s="218"/>
      <c r="OZU2160" s="218"/>
      <c r="OZV2160" s="218"/>
      <c r="OZW2160" s="218"/>
      <c r="OZX2160" s="218"/>
      <c r="OZY2160" s="218"/>
      <c r="OZZ2160" s="218"/>
      <c r="PAA2160" s="218"/>
      <c r="PAB2160" s="218"/>
      <c r="PAC2160" s="218"/>
      <c r="PAD2160" s="218"/>
      <c r="PAE2160" s="218"/>
      <c r="PAF2160" s="218"/>
      <c r="PAG2160" s="218"/>
      <c r="PAH2160" s="218"/>
      <c r="PAI2160" s="218"/>
      <c r="PAJ2160" s="218"/>
      <c r="PAK2160" s="218"/>
      <c r="PAL2160" s="218"/>
      <c r="PAM2160" s="218"/>
      <c r="PAN2160" s="218"/>
      <c r="PAO2160" s="218"/>
      <c r="PAP2160" s="218"/>
      <c r="PAQ2160" s="218"/>
      <c r="PAR2160" s="218"/>
      <c r="PAS2160" s="218"/>
      <c r="PAT2160" s="218"/>
      <c r="PAU2160" s="218"/>
      <c r="PAV2160" s="218"/>
      <c r="PAW2160" s="218"/>
      <c r="PAX2160" s="218"/>
      <c r="PAY2160" s="218"/>
      <c r="PAZ2160" s="218"/>
      <c r="PBA2160" s="218"/>
      <c r="PBB2160" s="218"/>
      <c r="PBC2160" s="218"/>
      <c r="PBD2160" s="218"/>
      <c r="PBE2160" s="218"/>
      <c r="PBF2160" s="218"/>
      <c r="PBG2160" s="218"/>
      <c r="PBH2160" s="218"/>
      <c r="PBI2160" s="218"/>
      <c r="PBJ2160" s="218"/>
      <c r="PBK2160" s="218"/>
      <c r="PBL2160" s="218"/>
      <c r="PBM2160" s="218"/>
      <c r="PBN2160" s="218"/>
      <c r="PBO2160" s="218"/>
      <c r="PBP2160" s="218"/>
      <c r="PBQ2160" s="218"/>
      <c r="PBR2160" s="218"/>
      <c r="PBS2160" s="218"/>
      <c r="PBT2160" s="218"/>
      <c r="PBU2160" s="218"/>
      <c r="PBV2160" s="218"/>
      <c r="PBW2160" s="218"/>
      <c r="PBX2160" s="218"/>
      <c r="PBY2160" s="218"/>
      <c r="PBZ2160" s="218"/>
      <c r="PCA2160" s="218"/>
      <c r="PCB2160" s="218"/>
      <c r="PCC2160" s="218"/>
      <c r="PCD2160" s="218"/>
      <c r="PCE2160" s="218"/>
      <c r="PCF2160" s="218"/>
      <c r="PCG2160" s="218"/>
      <c r="PCH2160" s="218"/>
      <c r="PCI2160" s="218"/>
      <c r="PCJ2160" s="218"/>
      <c r="PCK2160" s="218"/>
      <c r="PCL2160" s="218"/>
      <c r="PCM2160" s="218"/>
      <c r="PCN2160" s="218"/>
      <c r="PCO2160" s="218"/>
      <c r="PCP2160" s="218"/>
      <c r="PCQ2160" s="218"/>
      <c r="PCR2160" s="218"/>
      <c r="PCS2160" s="218"/>
      <c r="PCT2160" s="218"/>
      <c r="PCU2160" s="218"/>
      <c r="PCV2160" s="218"/>
      <c r="PCW2160" s="218"/>
      <c r="PCX2160" s="218"/>
      <c r="PCY2160" s="218"/>
      <c r="PCZ2160" s="218"/>
      <c r="PDA2160" s="218"/>
      <c r="PDB2160" s="218"/>
      <c r="PDC2160" s="218"/>
      <c r="PDD2160" s="218"/>
      <c r="PDE2160" s="218"/>
      <c r="PDF2160" s="218"/>
      <c r="PDG2160" s="218"/>
      <c r="PDH2160" s="218"/>
      <c r="PDI2160" s="218"/>
      <c r="PDJ2160" s="218"/>
      <c r="PDK2160" s="218"/>
      <c r="PDL2160" s="218"/>
      <c r="PDM2160" s="218"/>
      <c r="PDN2160" s="218"/>
      <c r="PDO2160" s="218"/>
      <c r="PDP2160" s="218"/>
      <c r="PDQ2160" s="218"/>
      <c r="PDR2160" s="218"/>
      <c r="PDS2160" s="218"/>
      <c r="PDT2160" s="218"/>
      <c r="PDU2160" s="218"/>
      <c r="PDV2160" s="218"/>
      <c r="PDW2160" s="218"/>
      <c r="PDX2160" s="218"/>
      <c r="PDY2160" s="218"/>
      <c r="PDZ2160" s="218"/>
      <c r="PEA2160" s="218"/>
      <c r="PEB2160" s="218"/>
      <c r="PEC2160" s="218"/>
      <c r="PED2160" s="218"/>
      <c r="PEE2160" s="218"/>
      <c r="PEF2160" s="218"/>
      <c r="PEG2160" s="218"/>
      <c r="PEH2160" s="218"/>
      <c r="PEI2160" s="218"/>
      <c r="PEJ2160" s="218"/>
      <c r="PEK2160" s="218"/>
      <c r="PEL2160" s="218"/>
      <c r="PEM2160" s="218"/>
      <c r="PEN2160" s="218"/>
      <c r="PEO2160" s="218"/>
      <c r="PEP2160" s="218"/>
      <c r="PEQ2160" s="218"/>
      <c r="PER2160" s="218"/>
      <c r="PES2160" s="218"/>
      <c r="PET2160" s="218"/>
      <c r="PEU2160" s="218"/>
      <c r="PEV2160" s="218"/>
      <c r="PEW2160" s="218"/>
      <c r="PEX2160" s="218"/>
      <c r="PEY2160" s="218"/>
      <c r="PEZ2160" s="218"/>
      <c r="PFA2160" s="218"/>
      <c r="PFB2160" s="218"/>
      <c r="PFC2160" s="218"/>
      <c r="PFD2160" s="218"/>
      <c r="PFE2160" s="218"/>
      <c r="PFF2160" s="218"/>
      <c r="PFG2160" s="218"/>
      <c r="PFH2160" s="218"/>
      <c r="PFI2160" s="218"/>
      <c r="PFJ2160" s="218"/>
      <c r="PFK2160" s="218"/>
      <c r="PFL2160" s="218"/>
      <c r="PFM2160" s="218"/>
      <c r="PFN2160" s="218"/>
      <c r="PFO2160" s="218"/>
      <c r="PFP2160" s="218"/>
      <c r="PFQ2160" s="218"/>
      <c r="PFR2160" s="218"/>
      <c r="PFS2160" s="218"/>
      <c r="PFT2160" s="218"/>
      <c r="PFU2160" s="218"/>
      <c r="PFV2160" s="218"/>
      <c r="PFW2160" s="218"/>
      <c r="PFX2160" s="218"/>
      <c r="PFY2160" s="218"/>
      <c r="PFZ2160" s="218"/>
      <c r="PGA2160" s="218"/>
      <c r="PGB2160" s="218"/>
      <c r="PGC2160" s="218"/>
      <c r="PGD2160" s="218"/>
      <c r="PGE2160" s="218"/>
      <c r="PGF2160" s="218"/>
      <c r="PGG2160" s="218"/>
      <c r="PGH2160" s="218"/>
      <c r="PGI2160" s="218"/>
      <c r="PGJ2160" s="218"/>
      <c r="PGK2160" s="218"/>
      <c r="PGL2160" s="218"/>
      <c r="PGM2160" s="218"/>
      <c r="PGN2160" s="218"/>
      <c r="PGO2160" s="218"/>
      <c r="PGP2160" s="218"/>
      <c r="PGQ2160" s="218"/>
      <c r="PGR2160" s="218"/>
      <c r="PGS2160" s="218"/>
      <c r="PGT2160" s="218"/>
      <c r="PGU2160" s="218"/>
      <c r="PGV2160" s="218"/>
      <c r="PGW2160" s="218"/>
      <c r="PGX2160" s="218"/>
      <c r="PGY2160" s="218"/>
      <c r="PGZ2160" s="218"/>
      <c r="PHA2160" s="218"/>
      <c r="PHB2160" s="218"/>
      <c r="PHC2160" s="218"/>
      <c r="PHD2160" s="218"/>
      <c r="PHE2160" s="218"/>
      <c r="PHF2160" s="218"/>
      <c r="PHG2160" s="218"/>
      <c r="PHH2160" s="218"/>
      <c r="PHI2160" s="218"/>
      <c r="PHJ2160" s="218"/>
      <c r="PHK2160" s="218"/>
      <c r="PHL2160" s="218"/>
      <c r="PHM2160" s="218"/>
      <c r="PHN2160" s="218"/>
      <c r="PHO2160" s="218"/>
      <c r="PHP2160" s="218"/>
      <c r="PHQ2160" s="218"/>
      <c r="PHR2160" s="218"/>
      <c r="PHS2160" s="218"/>
      <c r="PHT2160" s="218"/>
      <c r="PHU2160" s="218"/>
      <c r="PHV2160" s="218"/>
      <c r="PHW2160" s="218"/>
      <c r="PHX2160" s="218"/>
      <c r="PHY2160" s="218"/>
      <c r="PHZ2160" s="218"/>
      <c r="PIA2160" s="218"/>
      <c r="PIB2160" s="218"/>
      <c r="PIC2160" s="218"/>
      <c r="PID2160" s="218"/>
      <c r="PIE2160" s="218"/>
      <c r="PIF2160" s="218"/>
      <c r="PIG2160" s="218"/>
      <c r="PIH2160" s="218"/>
      <c r="PII2160" s="218"/>
      <c r="PIJ2160" s="218"/>
      <c r="PIK2160" s="218"/>
      <c r="PIL2160" s="218"/>
      <c r="PIM2160" s="218"/>
      <c r="PIN2160" s="218"/>
      <c r="PIO2160" s="218"/>
      <c r="PIP2160" s="218"/>
      <c r="PIQ2160" s="218"/>
      <c r="PIR2160" s="218"/>
      <c r="PIS2160" s="218"/>
      <c r="PIT2160" s="218"/>
      <c r="PIU2160" s="218"/>
      <c r="PIV2160" s="218"/>
      <c r="PIW2160" s="218"/>
      <c r="PIX2160" s="218"/>
      <c r="PIY2160" s="218"/>
      <c r="PIZ2160" s="218"/>
      <c r="PJA2160" s="218"/>
      <c r="PJB2160" s="218"/>
      <c r="PJC2160" s="218"/>
      <c r="PJD2160" s="218"/>
      <c r="PJE2160" s="218"/>
      <c r="PJF2160" s="218"/>
      <c r="PJG2160" s="218"/>
      <c r="PJH2160" s="218"/>
      <c r="PJI2160" s="218"/>
      <c r="PJJ2160" s="218"/>
      <c r="PJK2160" s="218"/>
      <c r="PJL2160" s="218"/>
      <c r="PJM2160" s="218"/>
      <c r="PJN2160" s="218"/>
      <c r="PJO2160" s="218"/>
      <c r="PJP2160" s="218"/>
      <c r="PJQ2160" s="218"/>
      <c r="PJR2160" s="218"/>
      <c r="PJS2160" s="218"/>
      <c r="PJT2160" s="218"/>
      <c r="PJU2160" s="218"/>
      <c r="PJV2160" s="218"/>
      <c r="PJW2160" s="218"/>
      <c r="PJX2160" s="218"/>
      <c r="PJY2160" s="218"/>
      <c r="PJZ2160" s="218"/>
      <c r="PKA2160" s="218"/>
      <c r="PKB2160" s="218"/>
      <c r="PKC2160" s="218"/>
      <c r="PKD2160" s="218"/>
      <c r="PKE2160" s="218"/>
      <c r="PKF2160" s="218"/>
      <c r="PKG2160" s="218"/>
      <c r="PKH2160" s="218"/>
      <c r="PKI2160" s="218"/>
      <c r="PKJ2160" s="218"/>
      <c r="PKK2160" s="218"/>
      <c r="PKL2160" s="218"/>
      <c r="PKM2160" s="218"/>
      <c r="PKN2160" s="218"/>
      <c r="PKO2160" s="218"/>
      <c r="PKP2160" s="218"/>
      <c r="PKQ2160" s="218"/>
      <c r="PKR2160" s="218"/>
      <c r="PKS2160" s="218"/>
      <c r="PKT2160" s="218"/>
      <c r="PKU2160" s="218"/>
      <c r="PKV2160" s="218"/>
      <c r="PKW2160" s="218"/>
      <c r="PKX2160" s="218"/>
      <c r="PKY2160" s="218"/>
      <c r="PKZ2160" s="218"/>
      <c r="PLA2160" s="218"/>
      <c r="PLB2160" s="218"/>
      <c r="PLC2160" s="218"/>
      <c r="PLD2160" s="218"/>
      <c r="PLE2160" s="218"/>
      <c r="PLF2160" s="218"/>
      <c r="PLG2160" s="218"/>
      <c r="PLH2160" s="218"/>
      <c r="PLI2160" s="218"/>
      <c r="PLJ2160" s="218"/>
      <c r="PLK2160" s="218"/>
      <c r="PLL2160" s="218"/>
      <c r="PLM2160" s="218"/>
      <c r="PLN2160" s="218"/>
      <c r="PLO2160" s="218"/>
      <c r="PLP2160" s="218"/>
      <c r="PLQ2160" s="218"/>
      <c r="PLR2160" s="218"/>
      <c r="PLS2160" s="218"/>
      <c r="PLT2160" s="218"/>
      <c r="PLU2160" s="218"/>
      <c r="PLV2160" s="218"/>
      <c r="PLW2160" s="218"/>
      <c r="PLX2160" s="218"/>
      <c r="PLY2160" s="218"/>
      <c r="PLZ2160" s="218"/>
      <c r="PMA2160" s="218"/>
      <c r="PMB2160" s="218"/>
      <c r="PMC2160" s="218"/>
      <c r="PMD2160" s="218"/>
      <c r="PME2160" s="218"/>
      <c r="PMF2160" s="218"/>
      <c r="PMG2160" s="218"/>
      <c r="PMH2160" s="218"/>
      <c r="PMI2160" s="218"/>
      <c r="PMJ2160" s="218"/>
      <c r="PMK2160" s="218"/>
      <c r="PML2160" s="218"/>
      <c r="PMM2160" s="218"/>
      <c r="PMN2160" s="218"/>
      <c r="PMO2160" s="218"/>
      <c r="PMP2160" s="218"/>
      <c r="PMQ2160" s="218"/>
      <c r="PMR2160" s="218"/>
      <c r="PMS2160" s="218"/>
      <c r="PMT2160" s="218"/>
      <c r="PMU2160" s="218"/>
      <c r="PMV2160" s="218"/>
      <c r="PMW2160" s="218"/>
      <c r="PMX2160" s="218"/>
      <c r="PMY2160" s="218"/>
      <c r="PMZ2160" s="218"/>
      <c r="PNA2160" s="218"/>
      <c r="PNB2160" s="218"/>
      <c r="PNC2160" s="218"/>
      <c r="PND2160" s="218"/>
      <c r="PNE2160" s="218"/>
      <c r="PNF2160" s="218"/>
      <c r="PNG2160" s="218"/>
      <c r="PNH2160" s="218"/>
      <c r="PNI2160" s="218"/>
      <c r="PNJ2160" s="218"/>
      <c r="PNK2160" s="218"/>
      <c r="PNL2160" s="218"/>
      <c r="PNM2160" s="218"/>
      <c r="PNN2160" s="218"/>
      <c r="PNO2160" s="218"/>
      <c r="PNP2160" s="218"/>
      <c r="PNQ2160" s="218"/>
      <c r="PNR2160" s="218"/>
      <c r="PNS2160" s="218"/>
      <c r="PNT2160" s="218"/>
      <c r="PNU2160" s="218"/>
      <c r="PNV2160" s="218"/>
      <c r="PNW2160" s="218"/>
      <c r="PNX2160" s="218"/>
      <c r="PNY2160" s="218"/>
      <c r="PNZ2160" s="218"/>
      <c r="POA2160" s="218"/>
      <c r="POB2160" s="218"/>
      <c r="POC2160" s="218"/>
      <c r="POD2160" s="218"/>
      <c r="POE2160" s="218"/>
      <c r="POF2160" s="218"/>
      <c r="POG2160" s="218"/>
      <c r="POH2160" s="218"/>
      <c r="POI2160" s="218"/>
      <c r="POJ2160" s="218"/>
      <c r="POK2160" s="218"/>
      <c r="POL2160" s="218"/>
      <c r="POM2160" s="218"/>
      <c r="PON2160" s="218"/>
      <c r="POO2160" s="218"/>
      <c r="POP2160" s="218"/>
      <c r="POQ2160" s="218"/>
      <c r="POR2160" s="218"/>
      <c r="POS2160" s="218"/>
      <c r="POT2160" s="218"/>
      <c r="POU2160" s="218"/>
      <c r="POV2160" s="218"/>
      <c r="POW2160" s="218"/>
      <c r="POX2160" s="218"/>
      <c r="POY2160" s="218"/>
      <c r="POZ2160" s="218"/>
      <c r="PPA2160" s="218"/>
      <c r="PPB2160" s="218"/>
      <c r="PPC2160" s="218"/>
      <c r="PPD2160" s="218"/>
      <c r="PPE2160" s="218"/>
      <c r="PPF2160" s="218"/>
      <c r="PPG2160" s="218"/>
      <c r="PPH2160" s="218"/>
      <c r="PPI2160" s="218"/>
      <c r="PPJ2160" s="218"/>
      <c r="PPK2160" s="218"/>
      <c r="PPL2160" s="218"/>
      <c r="PPM2160" s="218"/>
      <c r="PPN2160" s="218"/>
      <c r="PPO2160" s="218"/>
      <c r="PPP2160" s="218"/>
      <c r="PPQ2160" s="218"/>
      <c r="PPR2160" s="218"/>
      <c r="PPS2160" s="218"/>
      <c r="PPT2160" s="218"/>
      <c r="PPU2160" s="218"/>
      <c r="PPV2160" s="218"/>
      <c r="PPW2160" s="218"/>
      <c r="PPX2160" s="218"/>
      <c r="PPY2160" s="218"/>
      <c r="PPZ2160" s="218"/>
      <c r="PQA2160" s="218"/>
      <c r="PQB2160" s="218"/>
      <c r="PQC2160" s="218"/>
      <c r="PQD2160" s="218"/>
      <c r="PQE2160" s="218"/>
      <c r="PQF2160" s="218"/>
      <c r="PQG2160" s="218"/>
      <c r="PQH2160" s="218"/>
      <c r="PQI2160" s="218"/>
      <c r="PQJ2160" s="218"/>
      <c r="PQK2160" s="218"/>
      <c r="PQL2160" s="218"/>
      <c r="PQM2160" s="218"/>
      <c r="PQN2160" s="218"/>
      <c r="PQO2160" s="218"/>
      <c r="PQP2160" s="218"/>
      <c r="PQQ2160" s="218"/>
      <c r="PQR2160" s="218"/>
      <c r="PQS2160" s="218"/>
      <c r="PQT2160" s="218"/>
      <c r="PQU2160" s="218"/>
      <c r="PQV2160" s="218"/>
      <c r="PQW2160" s="218"/>
      <c r="PQX2160" s="218"/>
      <c r="PQY2160" s="218"/>
      <c r="PQZ2160" s="218"/>
      <c r="PRA2160" s="218"/>
      <c r="PRB2160" s="218"/>
      <c r="PRC2160" s="218"/>
      <c r="PRD2160" s="218"/>
      <c r="PRE2160" s="218"/>
      <c r="PRF2160" s="218"/>
      <c r="PRG2160" s="218"/>
      <c r="PRH2160" s="218"/>
      <c r="PRI2160" s="218"/>
      <c r="PRJ2160" s="218"/>
      <c r="PRK2160" s="218"/>
      <c r="PRL2160" s="218"/>
      <c r="PRM2160" s="218"/>
      <c r="PRN2160" s="218"/>
      <c r="PRO2160" s="218"/>
      <c r="PRP2160" s="218"/>
      <c r="PRQ2160" s="218"/>
      <c r="PRR2160" s="218"/>
      <c r="PRS2160" s="218"/>
      <c r="PRT2160" s="218"/>
      <c r="PRU2160" s="218"/>
      <c r="PRV2160" s="218"/>
      <c r="PRW2160" s="218"/>
      <c r="PRX2160" s="218"/>
      <c r="PRY2160" s="218"/>
      <c r="PRZ2160" s="218"/>
      <c r="PSA2160" s="218"/>
      <c r="PSB2160" s="218"/>
      <c r="PSC2160" s="218"/>
      <c r="PSD2160" s="218"/>
      <c r="PSE2160" s="218"/>
      <c r="PSF2160" s="218"/>
      <c r="PSG2160" s="218"/>
      <c r="PSH2160" s="218"/>
      <c r="PSI2160" s="218"/>
      <c r="PSJ2160" s="218"/>
      <c r="PSK2160" s="218"/>
      <c r="PSL2160" s="218"/>
      <c r="PSM2160" s="218"/>
      <c r="PSN2160" s="218"/>
      <c r="PSO2160" s="218"/>
      <c r="PSP2160" s="218"/>
      <c r="PSQ2160" s="218"/>
      <c r="PSR2160" s="218"/>
      <c r="PSS2160" s="218"/>
      <c r="PST2160" s="218"/>
      <c r="PSU2160" s="218"/>
      <c r="PSV2160" s="218"/>
      <c r="PSW2160" s="218"/>
      <c r="PSX2160" s="218"/>
      <c r="PSY2160" s="218"/>
      <c r="PSZ2160" s="218"/>
      <c r="PTA2160" s="218"/>
      <c r="PTB2160" s="218"/>
      <c r="PTC2160" s="218"/>
      <c r="PTD2160" s="218"/>
      <c r="PTE2160" s="218"/>
      <c r="PTF2160" s="218"/>
      <c r="PTG2160" s="218"/>
      <c r="PTH2160" s="218"/>
      <c r="PTI2160" s="218"/>
      <c r="PTJ2160" s="218"/>
      <c r="PTK2160" s="218"/>
      <c r="PTL2160" s="218"/>
      <c r="PTM2160" s="218"/>
      <c r="PTN2160" s="218"/>
      <c r="PTO2160" s="218"/>
      <c r="PTP2160" s="218"/>
      <c r="PTQ2160" s="218"/>
      <c r="PTR2160" s="218"/>
      <c r="PTS2160" s="218"/>
      <c r="PTT2160" s="218"/>
      <c r="PTU2160" s="218"/>
      <c r="PTV2160" s="218"/>
      <c r="PTW2160" s="218"/>
      <c r="PTX2160" s="218"/>
      <c r="PTY2160" s="218"/>
      <c r="PTZ2160" s="218"/>
      <c r="PUA2160" s="218"/>
      <c r="PUB2160" s="218"/>
      <c r="PUC2160" s="218"/>
      <c r="PUD2160" s="218"/>
      <c r="PUE2160" s="218"/>
      <c r="PUF2160" s="218"/>
      <c r="PUG2160" s="218"/>
      <c r="PUH2160" s="218"/>
      <c r="PUI2160" s="218"/>
      <c r="PUJ2160" s="218"/>
      <c r="PUK2160" s="218"/>
      <c r="PUL2160" s="218"/>
      <c r="PUM2160" s="218"/>
      <c r="PUN2160" s="218"/>
      <c r="PUO2160" s="218"/>
      <c r="PUP2160" s="218"/>
      <c r="PUQ2160" s="218"/>
      <c r="PUR2160" s="218"/>
      <c r="PUS2160" s="218"/>
      <c r="PUT2160" s="218"/>
      <c r="PUU2160" s="218"/>
      <c r="PUV2160" s="218"/>
      <c r="PUW2160" s="218"/>
      <c r="PUX2160" s="218"/>
      <c r="PUY2160" s="218"/>
      <c r="PUZ2160" s="218"/>
      <c r="PVA2160" s="218"/>
      <c r="PVB2160" s="218"/>
      <c r="PVC2160" s="218"/>
      <c r="PVD2160" s="218"/>
      <c r="PVE2160" s="218"/>
      <c r="PVF2160" s="218"/>
      <c r="PVG2160" s="218"/>
      <c r="PVH2160" s="218"/>
      <c r="PVI2160" s="218"/>
      <c r="PVJ2160" s="218"/>
      <c r="PVK2160" s="218"/>
      <c r="PVL2160" s="218"/>
      <c r="PVM2160" s="218"/>
      <c r="PVN2160" s="218"/>
      <c r="PVO2160" s="218"/>
      <c r="PVP2160" s="218"/>
      <c r="PVQ2160" s="218"/>
      <c r="PVR2160" s="218"/>
      <c r="PVS2160" s="218"/>
      <c r="PVT2160" s="218"/>
      <c r="PVU2160" s="218"/>
      <c r="PVV2160" s="218"/>
      <c r="PVW2160" s="218"/>
      <c r="PVX2160" s="218"/>
      <c r="PVY2160" s="218"/>
      <c r="PVZ2160" s="218"/>
      <c r="PWA2160" s="218"/>
      <c r="PWB2160" s="218"/>
      <c r="PWC2160" s="218"/>
      <c r="PWD2160" s="218"/>
      <c r="PWE2160" s="218"/>
      <c r="PWF2160" s="218"/>
      <c r="PWG2160" s="218"/>
      <c r="PWH2160" s="218"/>
      <c r="PWI2160" s="218"/>
      <c r="PWJ2160" s="218"/>
      <c r="PWK2160" s="218"/>
      <c r="PWL2160" s="218"/>
      <c r="PWM2160" s="218"/>
      <c r="PWN2160" s="218"/>
      <c r="PWO2160" s="218"/>
      <c r="PWP2160" s="218"/>
      <c r="PWQ2160" s="218"/>
      <c r="PWR2160" s="218"/>
      <c r="PWS2160" s="218"/>
      <c r="PWT2160" s="218"/>
      <c r="PWU2160" s="218"/>
      <c r="PWV2160" s="218"/>
      <c r="PWW2160" s="218"/>
      <c r="PWX2160" s="218"/>
      <c r="PWY2160" s="218"/>
      <c r="PWZ2160" s="218"/>
      <c r="PXA2160" s="218"/>
      <c r="PXB2160" s="218"/>
      <c r="PXC2160" s="218"/>
      <c r="PXD2160" s="218"/>
      <c r="PXE2160" s="218"/>
      <c r="PXF2160" s="218"/>
      <c r="PXG2160" s="218"/>
      <c r="PXH2160" s="218"/>
      <c r="PXI2160" s="218"/>
      <c r="PXJ2160" s="218"/>
      <c r="PXK2160" s="218"/>
      <c r="PXL2160" s="218"/>
      <c r="PXM2160" s="218"/>
      <c r="PXN2160" s="218"/>
      <c r="PXO2160" s="218"/>
      <c r="PXP2160" s="218"/>
      <c r="PXQ2160" s="218"/>
      <c r="PXR2160" s="218"/>
      <c r="PXS2160" s="218"/>
      <c r="PXT2160" s="218"/>
      <c r="PXU2160" s="218"/>
      <c r="PXV2160" s="218"/>
      <c r="PXW2160" s="218"/>
      <c r="PXX2160" s="218"/>
      <c r="PXY2160" s="218"/>
      <c r="PXZ2160" s="218"/>
      <c r="PYA2160" s="218"/>
      <c r="PYB2160" s="218"/>
      <c r="PYC2160" s="218"/>
      <c r="PYD2160" s="218"/>
      <c r="PYE2160" s="218"/>
      <c r="PYF2160" s="218"/>
      <c r="PYG2160" s="218"/>
      <c r="PYH2160" s="218"/>
      <c r="PYI2160" s="218"/>
      <c r="PYJ2160" s="218"/>
      <c r="PYK2160" s="218"/>
      <c r="PYL2160" s="218"/>
      <c r="PYM2160" s="218"/>
      <c r="PYN2160" s="218"/>
      <c r="PYO2160" s="218"/>
      <c r="PYP2160" s="218"/>
      <c r="PYQ2160" s="218"/>
      <c r="PYR2160" s="218"/>
      <c r="PYS2160" s="218"/>
      <c r="PYT2160" s="218"/>
      <c r="PYU2160" s="218"/>
      <c r="PYV2160" s="218"/>
      <c r="PYW2160" s="218"/>
      <c r="PYX2160" s="218"/>
      <c r="PYY2160" s="218"/>
      <c r="PYZ2160" s="218"/>
      <c r="PZA2160" s="218"/>
      <c r="PZB2160" s="218"/>
      <c r="PZC2160" s="218"/>
      <c r="PZD2160" s="218"/>
      <c r="PZE2160" s="218"/>
      <c r="PZF2160" s="218"/>
      <c r="PZG2160" s="218"/>
      <c r="PZH2160" s="218"/>
      <c r="PZI2160" s="218"/>
      <c r="PZJ2160" s="218"/>
      <c r="PZK2160" s="218"/>
      <c r="PZL2160" s="218"/>
      <c r="PZM2160" s="218"/>
      <c r="PZN2160" s="218"/>
      <c r="PZO2160" s="218"/>
      <c r="PZP2160" s="218"/>
      <c r="PZQ2160" s="218"/>
      <c r="PZR2160" s="218"/>
      <c r="PZS2160" s="218"/>
      <c r="PZT2160" s="218"/>
      <c r="PZU2160" s="218"/>
      <c r="PZV2160" s="218"/>
      <c r="PZW2160" s="218"/>
      <c r="PZX2160" s="218"/>
      <c r="PZY2160" s="218"/>
      <c r="PZZ2160" s="218"/>
      <c r="QAA2160" s="218"/>
      <c r="QAB2160" s="218"/>
      <c r="QAC2160" s="218"/>
      <c r="QAD2160" s="218"/>
      <c r="QAE2160" s="218"/>
      <c r="QAF2160" s="218"/>
      <c r="QAG2160" s="218"/>
      <c r="QAH2160" s="218"/>
      <c r="QAI2160" s="218"/>
      <c r="QAJ2160" s="218"/>
      <c r="QAK2160" s="218"/>
      <c r="QAL2160" s="218"/>
      <c r="QAM2160" s="218"/>
      <c r="QAN2160" s="218"/>
      <c r="QAO2160" s="218"/>
      <c r="QAP2160" s="218"/>
      <c r="QAQ2160" s="218"/>
      <c r="QAR2160" s="218"/>
      <c r="QAS2160" s="218"/>
      <c r="QAT2160" s="218"/>
      <c r="QAU2160" s="218"/>
      <c r="QAV2160" s="218"/>
      <c r="QAW2160" s="218"/>
      <c r="QAX2160" s="218"/>
      <c r="QAY2160" s="218"/>
      <c r="QAZ2160" s="218"/>
      <c r="QBA2160" s="218"/>
      <c r="QBB2160" s="218"/>
      <c r="QBC2160" s="218"/>
      <c r="QBD2160" s="218"/>
      <c r="QBE2160" s="218"/>
      <c r="QBF2160" s="218"/>
      <c r="QBG2160" s="218"/>
      <c r="QBH2160" s="218"/>
      <c r="QBI2160" s="218"/>
      <c r="QBJ2160" s="218"/>
      <c r="QBK2160" s="218"/>
      <c r="QBL2160" s="218"/>
      <c r="QBM2160" s="218"/>
      <c r="QBN2160" s="218"/>
      <c r="QBO2160" s="218"/>
      <c r="QBP2160" s="218"/>
      <c r="QBQ2160" s="218"/>
      <c r="QBR2160" s="218"/>
      <c r="QBS2160" s="218"/>
      <c r="QBT2160" s="218"/>
      <c r="QBU2160" s="218"/>
      <c r="QBV2160" s="218"/>
      <c r="QBW2160" s="218"/>
      <c r="QBX2160" s="218"/>
      <c r="QBY2160" s="218"/>
      <c r="QBZ2160" s="218"/>
      <c r="QCA2160" s="218"/>
      <c r="QCB2160" s="218"/>
      <c r="QCC2160" s="218"/>
      <c r="QCD2160" s="218"/>
      <c r="QCE2160" s="218"/>
      <c r="QCF2160" s="218"/>
      <c r="QCG2160" s="218"/>
      <c r="QCH2160" s="218"/>
      <c r="QCI2160" s="218"/>
      <c r="QCJ2160" s="218"/>
      <c r="QCK2160" s="218"/>
      <c r="QCL2160" s="218"/>
      <c r="QCM2160" s="218"/>
      <c r="QCN2160" s="218"/>
      <c r="QCO2160" s="218"/>
      <c r="QCP2160" s="218"/>
      <c r="QCQ2160" s="218"/>
      <c r="QCR2160" s="218"/>
      <c r="QCS2160" s="218"/>
      <c r="QCT2160" s="218"/>
      <c r="QCU2160" s="218"/>
      <c r="QCV2160" s="218"/>
      <c r="QCW2160" s="218"/>
      <c r="QCX2160" s="218"/>
      <c r="QCY2160" s="218"/>
      <c r="QCZ2160" s="218"/>
      <c r="QDA2160" s="218"/>
      <c r="QDB2160" s="218"/>
      <c r="QDC2160" s="218"/>
      <c r="QDD2160" s="218"/>
      <c r="QDE2160" s="218"/>
      <c r="QDF2160" s="218"/>
      <c r="QDG2160" s="218"/>
      <c r="QDH2160" s="218"/>
      <c r="QDI2160" s="218"/>
      <c r="QDJ2160" s="218"/>
      <c r="QDK2160" s="218"/>
      <c r="QDL2160" s="218"/>
      <c r="QDM2160" s="218"/>
      <c r="QDN2160" s="218"/>
      <c r="QDO2160" s="218"/>
      <c r="QDP2160" s="218"/>
      <c r="QDQ2160" s="218"/>
      <c r="QDR2160" s="218"/>
      <c r="QDS2160" s="218"/>
      <c r="QDT2160" s="218"/>
      <c r="QDU2160" s="218"/>
      <c r="QDV2160" s="218"/>
      <c r="QDW2160" s="218"/>
      <c r="QDX2160" s="218"/>
      <c r="QDY2160" s="218"/>
      <c r="QDZ2160" s="218"/>
      <c r="QEA2160" s="218"/>
      <c r="QEB2160" s="218"/>
      <c r="QEC2160" s="218"/>
      <c r="QED2160" s="218"/>
      <c r="QEE2160" s="218"/>
      <c r="QEF2160" s="218"/>
      <c r="QEG2160" s="218"/>
      <c r="QEH2160" s="218"/>
      <c r="QEI2160" s="218"/>
      <c r="QEJ2160" s="218"/>
      <c r="QEK2160" s="218"/>
      <c r="QEL2160" s="218"/>
      <c r="QEM2160" s="218"/>
      <c r="QEN2160" s="218"/>
      <c r="QEO2160" s="218"/>
      <c r="QEP2160" s="218"/>
      <c r="QEQ2160" s="218"/>
      <c r="QER2160" s="218"/>
      <c r="QES2160" s="218"/>
      <c r="QET2160" s="218"/>
      <c r="QEU2160" s="218"/>
      <c r="QEV2160" s="218"/>
      <c r="QEW2160" s="218"/>
      <c r="QEX2160" s="218"/>
      <c r="QEY2160" s="218"/>
      <c r="QEZ2160" s="218"/>
      <c r="QFA2160" s="218"/>
      <c r="QFB2160" s="218"/>
      <c r="QFC2160" s="218"/>
      <c r="QFD2160" s="218"/>
      <c r="QFE2160" s="218"/>
      <c r="QFF2160" s="218"/>
      <c r="QFG2160" s="218"/>
      <c r="QFH2160" s="218"/>
      <c r="QFI2160" s="218"/>
      <c r="QFJ2160" s="218"/>
      <c r="QFK2160" s="218"/>
      <c r="QFL2160" s="218"/>
      <c r="QFM2160" s="218"/>
      <c r="QFN2160" s="218"/>
      <c r="QFO2160" s="218"/>
      <c r="QFP2160" s="218"/>
      <c r="QFQ2160" s="218"/>
      <c r="QFR2160" s="218"/>
      <c r="QFS2160" s="218"/>
      <c r="QFT2160" s="218"/>
      <c r="QFU2160" s="218"/>
      <c r="QFV2160" s="218"/>
      <c r="QFW2160" s="218"/>
      <c r="QFX2160" s="218"/>
      <c r="QFY2160" s="218"/>
      <c r="QFZ2160" s="218"/>
      <c r="QGA2160" s="218"/>
      <c r="QGB2160" s="218"/>
      <c r="QGC2160" s="218"/>
      <c r="QGD2160" s="218"/>
      <c r="QGE2160" s="218"/>
      <c r="QGF2160" s="218"/>
      <c r="QGG2160" s="218"/>
      <c r="QGH2160" s="218"/>
      <c r="QGI2160" s="218"/>
      <c r="QGJ2160" s="218"/>
      <c r="QGK2160" s="218"/>
      <c r="QGL2160" s="218"/>
      <c r="QGM2160" s="218"/>
      <c r="QGN2160" s="218"/>
      <c r="QGO2160" s="218"/>
      <c r="QGP2160" s="218"/>
      <c r="QGQ2160" s="218"/>
      <c r="QGR2160" s="218"/>
      <c r="QGS2160" s="218"/>
      <c r="QGT2160" s="218"/>
      <c r="QGU2160" s="218"/>
      <c r="QGV2160" s="218"/>
      <c r="QGW2160" s="218"/>
      <c r="QGX2160" s="218"/>
      <c r="QGY2160" s="218"/>
      <c r="QGZ2160" s="218"/>
      <c r="QHA2160" s="218"/>
      <c r="QHB2160" s="218"/>
      <c r="QHC2160" s="218"/>
      <c r="QHD2160" s="218"/>
      <c r="QHE2160" s="218"/>
      <c r="QHF2160" s="218"/>
      <c r="QHG2160" s="218"/>
      <c r="QHH2160" s="218"/>
      <c r="QHI2160" s="218"/>
      <c r="QHJ2160" s="218"/>
      <c r="QHK2160" s="218"/>
      <c r="QHL2160" s="218"/>
      <c r="QHM2160" s="218"/>
      <c r="QHN2160" s="218"/>
      <c r="QHO2160" s="218"/>
      <c r="QHP2160" s="218"/>
      <c r="QHQ2160" s="218"/>
      <c r="QHR2160" s="218"/>
      <c r="QHS2160" s="218"/>
      <c r="QHT2160" s="218"/>
      <c r="QHU2160" s="218"/>
      <c r="QHV2160" s="218"/>
      <c r="QHW2160" s="218"/>
      <c r="QHX2160" s="218"/>
      <c r="QHY2160" s="218"/>
      <c r="QHZ2160" s="218"/>
      <c r="QIA2160" s="218"/>
      <c r="QIB2160" s="218"/>
      <c r="QIC2160" s="218"/>
      <c r="QID2160" s="218"/>
      <c r="QIE2160" s="218"/>
      <c r="QIF2160" s="218"/>
      <c r="QIG2160" s="218"/>
      <c r="QIH2160" s="218"/>
      <c r="QII2160" s="218"/>
      <c r="QIJ2160" s="218"/>
      <c r="QIK2160" s="218"/>
      <c r="QIL2160" s="218"/>
      <c r="QIM2160" s="218"/>
      <c r="QIN2160" s="218"/>
      <c r="QIO2160" s="218"/>
      <c r="QIP2160" s="218"/>
      <c r="QIQ2160" s="218"/>
      <c r="QIR2160" s="218"/>
      <c r="QIS2160" s="218"/>
      <c r="QIT2160" s="218"/>
      <c r="QIU2160" s="218"/>
      <c r="QIV2160" s="218"/>
      <c r="QIW2160" s="218"/>
      <c r="QIX2160" s="218"/>
      <c r="QIY2160" s="218"/>
      <c r="QIZ2160" s="218"/>
      <c r="QJA2160" s="218"/>
      <c r="QJB2160" s="218"/>
      <c r="QJC2160" s="218"/>
      <c r="QJD2160" s="218"/>
      <c r="QJE2160" s="218"/>
      <c r="QJF2160" s="218"/>
      <c r="QJG2160" s="218"/>
      <c r="QJH2160" s="218"/>
      <c r="QJI2160" s="218"/>
      <c r="QJJ2160" s="218"/>
      <c r="QJK2160" s="218"/>
      <c r="QJL2160" s="218"/>
      <c r="QJM2160" s="218"/>
      <c r="QJN2160" s="218"/>
      <c r="QJO2160" s="218"/>
      <c r="QJP2160" s="218"/>
      <c r="QJQ2160" s="218"/>
      <c r="QJR2160" s="218"/>
      <c r="QJS2160" s="218"/>
      <c r="QJT2160" s="218"/>
      <c r="QJU2160" s="218"/>
      <c r="QJV2160" s="218"/>
      <c r="QJW2160" s="218"/>
      <c r="QJX2160" s="218"/>
      <c r="QJY2160" s="218"/>
      <c r="QJZ2160" s="218"/>
      <c r="QKA2160" s="218"/>
      <c r="QKB2160" s="218"/>
      <c r="QKC2160" s="218"/>
      <c r="QKD2160" s="218"/>
      <c r="QKE2160" s="218"/>
      <c r="QKF2160" s="218"/>
      <c r="QKG2160" s="218"/>
      <c r="QKH2160" s="218"/>
      <c r="QKI2160" s="218"/>
      <c r="QKJ2160" s="218"/>
      <c r="QKK2160" s="218"/>
      <c r="QKL2160" s="218"/>
      <c r="QKM2160" s="218"/>
      <c r="QKN2160" s="218"/>
      <c r="QKO2160" s="218"/>
      <c r="QKP2160" s="218"/>
      <c r="QKQ2160" s="218"/>
      <c r="QKR2160" s="218"/>
      <c r="QKS2160" s="218"/>
      <c r="QKT2160" s="218"/>
      <c r="QKU2160" s="218"/>
      <c r="QKV2160" s="218"/>
      <c r="QKW2160" s="218"/>
      <c r="QKX2160" s="218"/>
      <c r="QKY2160" s="218"/>
      <c r="QKZ2160" s="218"/>
      <c r="QLA2160" s="218"/>
      <c r="QLB2160" s="218"/>
      <c r="QLC2160" s="218"/>
      <c r="QLD2160" s="218"/>
      <c r="QLE2160" s="218"/>
      <c r="QLF2160" s="218"/>
      <c r="QLG2160" s="218"/>
      <c r="QLH2160" s="218"/>
      <c r="QLI2160" s="218"/>
      <c r="QLJ2160" s="218"/>
      <c r="QLK2160" s="218"/>
      <c r="QLL2160" s="218"/>
      <c r="QLM2160" s="218"/>
      <c r="QLN2160" s="218"/>
      <c r="QLO2160" s="218"/>
      <c r="QLP2160" s="218"/>
      <c r="QLQ2160" s="218"/>
      <c r="QLR2160" s="218"/>
      <c r="QLS2160" s="218"/>
      <c r="QLT2160" s="218"/>
      <c r="QLU2160" s="218"/>
      <c r="QLV2160" s="218"/>
      <c r="QLW2160" s="218"/>
      <c r="QLX2160" s="218"/>
      <c r="QLY2160" s="218"/>
      <c r="QLZ2160" s="218"/>
      <c r="QMA2160" s="218"/>
      <c r="QMB2160" s="218"/>
      <c r="QMC2160" s="218"/>
      <c r="QMD2160" s="218"/>
      <c r="QME2160" s="218"/>
      <c r="QMF2160" s="218"/>
      <c r="QMG2160" s="218"/>
      <c r="QMH2160" s="218"/>
      <c r="QMI2160" s="218"/>
      <c r="QMJ2160" s="218"/>
      <c r="QMK2160" s="218"/>
      <c r="QML2160" s="218"/>
      <c r="QMM2160" s="218"/>
      <c r="QMN2160" s="218"/>
      <c r="QMO2160" s="218"/>
      <c r="QMP2160" s="218"/>
      <c r="QMQ2160" s="218"/>
      <c r="QMR2160" s="218"/>
      <c r="QMS2160" s="218"/>
      <c r="QMT2160" s="218"/>
      <c r="QMU2160" s="218"/>
      <c r="QMV2160" s="218"/>
      <c r="QMW2160" s="218"/>
      <c r="QMX2160" s="218"/>
      <c r="QMY2160" s="218"/>
      <c r="QMZ2160" s="218"/>
      <c r="QNA2160" s="218"/>
      <c r="QNB2160" s="218"/>
      <c r="QNC2160" s="218"/>
      <c r="QND2160" s="218"/>
      <c r="QNE2160" s="218"/>
      <c r="QNF2160" s="218"/>
      <c r="QNG2160" s="218"/>
      <c r="QNH2160" s="218"/>
      <c r="QNI2160" s="218"/>
      <c r="QNJ2160" s="218"/>
      <c r="QNK2160" s="218"/>
      <c r="QNL2160" s="218"/>
      <c r="QNM2160" s="218"/>
      <c r="QNN2160" s="218"/>
      <c r="QNO2160" s="218"/>
      <c r="QNP2160" s="218"/>
      <c r="QNQ2160" s="218"/>
      <c r="QNR2160" s="218"/>
      <c r="QNS2160" s="218"/>
      <c r="QNT2160" s="218"/>
      <c r="QNU2160" s="218"/>
      <c r="QNV2160" s="218"/>
      <c r="QNW2160" s="218"/>
      <c r="QNX2160" s="218"/>
      <c r="QNY2160" s="218"/>
      <c r="QNZ2160" s="218"/>
      <c r="QOA2160" s="218"/>
      <c r="QOB2160" s="218"/>
      <c r="QOC2160" s="218"/>
      <c r="QOD2160" s="218"/>
      <c r="QOE2160" s="218"/>
      <c r="QOF2160" s="218"/>
      <c r="QOG2160" s="218"/>
      <c r="QOH2160" s="218"/>
      <c r="QOI2160" s="218"/>
      <c r="QOJ2160" s="218"/>
      <c r="QOK2160" s="218"/>
      <c r="QOL2160" s="218"/>
      <c r="QOM2160" s="218"/>
      <c r="QON2160" s="218"/>
      <c r="QOO2160" s="218"/>
      <c r="QOP2160" s="218"/>
      <c r="QOQ2160" s="218"/>
      <c r="QOR2160" s="218"/>
      <c r="QOS2160" s="218"/>
      <c r="QOT2160" s="218"/>
      <c r="QOU2160" s="218"/>
      <c r="QOV2160" s="218"/>
      <c r="QOW2160" s="218"/>
      <c r="QOX2160" s="218"/>
      <c r="QOY2160" s="218"/>
      <c r="QOZ2160" s="218"/>
      <c r="QPA2160" s="218"/>
      <c r="QPB2160" s="218"/>
      <c r="QPC2160" s="218"/>
      <c r="QPD2160" s="218"/>
      <c r="QPE2160" s="218"/>
      <c r="QPF2160" s="218"/>
      <c r="QPG2160" s="218"/>
      <c r="QPH2160" s="218"/>
      <c r="QPI2160" s="218"/>
      <c r="QPJ2160" s="218"/>
      <c r="QPK2160" s="218"/>
      <c r="QPL2160" s="218"/>
      <c r="QPM2160" s="218"/>
      <c r="QPN2160" s="218"/>
      <c r="QPO2160" s="218"/>
      <c r="QPP2160" s="218"/>
      <c r="QPQ2160" s="218"/>
      <c r="QPR2160" s="218"/>
      <c r="QPS2160" s="218"/>
      <c r="QPT2160" s="218"/>
      <c r="QPU2160" s="218"/>
      <c r="QPV2160" s="218"/>
      <c r="QPW2160" s="218"/>
      <c r="QPX2160" s="218"/>
      <c r="QPY2160" s="218"/>
      <c r="QPZ2160" s="218"/>
      <c r="QQA2160" s="218"/>
      <c r="QQB2160" s="218"/>
      <c r="QQC2160" s="218"/>
      <c r="QQD2160" s="218"/>
      <c r="QQE2160" s="218"/>
      <c r="QQF2160" s="218"/>
      <c r="QQG2160" s="218"/>
      <c r="QQH2160" s="218"/>
      <c r="QQI2160" s="218"/>
      <c r="QQJ2160" s="218"/>
      <c r="QQK2160" s="218"/>
      <c r="QQL2160" s="218"/>
      <c r="QQM2160" s="218"/>
      <c r="QQN2160" s="218"/>
      <c r="QQO2160" s="218"/>
      <c r="QQP2160" s="218"/>
      <c r="QQQ2160" s="218"/>
      <c r="QQR2160" s="218"/>
      <c r="QQS2160" s="218"/>
      <c r="QQT2160" s="218"/>
      <c r="QQU2160" s="218"/>
      <c r="QQV2160" s="218"/>
      <c r="QQW2160" s="218"/>
      <c r="QQX2160" s="218"/>
      <c r="QQY2160" s="218"/>
      <c r="QQZ2160" s="218"/>
      <c r="QRA2160" s="218"/>
      <c r="QRB2160" s="218"/>
      <c r="QRC2160" s="218"/>
      <c r="QRD2160" s="218"/>
      <c r="QRE2160" s="218"/>
      <c r="QRF2160" s="218"/>
      <c r="QRG2160" s="218"/>
      <c r="QRH2160" s="218"/>
      <c r="QRI2160" s="218"/>
      <c r="QRJ2160" s="218"/>
      <c r="QRK2160" s="218"/>
      <c r="QRL2160" s="218"/>
      <c r="QRM2160" s="218"/>
      <c r="QRN2160" s="218"/>
      <c r="QRO2160" s="218"/>
      <c r="QRP2160" s="218"/>
      <c r="QRQ2160" s="218"/>
      <c r="QRR2160" s="218"/>
      <c r="QRS2160" s="218"/>
      <c r="QRT2160" s="218"/>
      <c r="QRU2160" s="218"/>
      <c r="QRV2160" s="218"/>
      <c r="QRW2160" s="218"/>
      <c r="QRX2160" s="218"/>
      <c r="QRY2160" s="218"/>
      <c r="QRZ2160" s="218"/>
      <c r="QSA2160" s="218"/>
      <c r="QSB2160" s="218"/>
      <c r="QSC2160" s="218"/>
      <c r="QSD2160" s="218"/>
      <c r="QSE2160" s="218"/>
      <c r="QSF2160" s="218"/>
      <c r="QSG2160" s="218"/>
      <c r="QSH2160" s="218"/>
      <c r="QSI2160" s="218"/>
      <c r="QSJ2160" s="218"/>
      <c r="QSK2160" s="218"/>
      <c r="QSL2160" s="218"/>
      <c r="QSM2160" s="218"/>
      <c r="QSN2160" s="218"/>
      <c r="QSO2160" s="218"/>
      <c r="QSP2160" s="218"/>
      <c r="QSQ2160" s="218"/>
      <c r="QSR2160" s="218"/>
      <c r="QSS2160" s="218"/>
      <c r="QST2160" s="218"/>
      <c r="QSU2160" s="218"/>
      <c r="QSV2160" s="218"/>
      <c r="QSW2160" s="218"/>
      <c r="QSX2160" s="218"/>
      <c r="QSY2160" s="218"/>
      <c r="QSZ2160" s="218"/>
      <c r="QTA2160" s="218"/>
      <c r="QTB2160" s="218"/>
      <c r="QTC2160" s="218"/>
      <c r="QTD2160" s="218"/>
      <c r="QTE2160" s="218"/>
      <c r="QTF2160" s="218"/>
      <c r="QTG2160" s="218"/>
      <c r="QTH2160" s="218"/>
      <c r="QTI2160" s="218"/>
      <c r="QTJ2160" s="218"/>
      <c r="QTK2160" s="218"/>
      <c r="QTL2160" s="218"/>
      <c r="QTM2160" s="218"/>
      <c r="QTN2160" s="218"/>
      <c r="QTO2160" s="218"/>
      <c r="QTP2160" s="218"/>
      <c r="QTQ2160" s="218"/>
      <c r="QTR2160" s="218"/>
      <c r="QTS2160" s="218"/>
      <c r="QTT2160" s="218"/>
      <c r="QTU2160" s="218"/>
      <c r="QTV2160" s="218"/>
      <c r="QTW2160" s="218"/>
      <c r="QTX2160" s="218"/>
      <c r="QTY2160" s="218"/>
      <c r="QTZ2160" s="218"/>
      <c r="QUA2160" s="218"/>
      <c r="QUB2160" s="218"/>
      <c r="QUC2160" s="218"/>
      <c r="QUD2160" s="218"/>
      <c r="QUE2160" s="218"/>
      <c r="QUF2160" s="218"/>
      <c r="QUG2160" s="218"/>
      <c r="QUH2160" s="218"/>
      <c r="QUI2160" s="218"/>
      <c r="QUJ2160" s="218"/>
      <c r="QUK2160" s="218"/>
      <c r="QUL2160" s="218"/>
      <c r="QUM2160" s="218"/>
      <c r="QUN2160" s="218"/>
      <c r="QUO2160" s="218"/>
      <c r="QUP2160" s="218"/>
      <c r="QUQ2160" s="218"/>
      <c r="QUR2160" s="218"/>
      <c r="QUS2160" s="218"/>
      <c r="QUT2160" s="218"/>
      <c r="QUU2160" s="218"/>
      <c r="QUV2160" s="218"/>
      <c r="QUW2160" s="218"/>
      <c r="QUX2160" s="218"/>
      <c r="QUY2160" s="218"/>
      <c r="QUZ2160" s="218"/>
      <c r="QVA2160" s="218"/>
      <c r="QVB2160" s="218"/>
      <c r="QVC2160" s="218"/>
      <c r="QVD2160" s="218"/>
      <c r="QVE2160" s="218"/>
      <c r="QVF2160" s="218"/>
      <c r="QVG2160" s="218"/>
      <c r="QVH2160" s="218"/>
      <c r="QVI2160" s="218"/>
      <c r="QVJ2160" s="218"/>
      <c r="QVK2160" s="218"/>
      <c r="QVL2160" s="218"/>
      <c r="QVM2160" s="218"/>
      <c r="QVN2160" s="218"/>
      <c r="QVO2160" s="218"/>
      <c r="QVP2160" s="218"/>
      <c r="QVQ2160" s="218"/>
      <c r="QVR2160" s="218"/>
      <c r="QVS2160" s="218"/>
      <c r="QVT2160" s="218"/>
      <c r="QVU2160" s="218"/>
      <c r="QVV2160" s="218"/>
      <c r="QVW2160" s="218"/>
      <c r="QVX2160" s="218"/>
      <c r="QVY2160" s="218"/>
      <c r="QVZ2160" s="218"/>
      <c r="QWA2160" s="218"/>
      <c r="QWB2160" s="218"/>
      <c r="QWC2160" s="218"/>
      <c r="QWD2160" s="218"/>
      <c r="QWE2160" s="218"/>
      <c r="QWF2160" s="218"/>
      <c r="QWG2160" s="218"/>
      <c r="QWH2160" s="218"/>
      <c r="QWI2160" s="218"/>
      <c r="QWJ2160" s="218"/>
      <c r="QWK2160" s="218"/>
      <c r="QWL2160" s="218"/>
      <c r="QWM2160" s="218"/>
      <c r="QWN2160" s="218"/>
      <c r="QWO2160" s="218"/>
      <c r="QWP2160" s="218"/>
      <c r="QWQ2160" s="218"/>
      <c r="QWR2160" s="218"/>
      <c r="QWS2160" s="218"/>
      <c r="QWT2160" s="218"/>
      <c r="QWU2160" s="218"/>
      <c r="QWV2160" s="218"/>
      <c r="QWW2160" s="218"/>
      <c r="QWX2160" s="218"/>
      <c r="QWY2160" s="218"/>
      <c r="QWZ2160" s="218"/>
      <c r="QXA2160" s="218"/>
      <c r="QXB2160" s="218"/>
      <c r="QXC2160" s="218"/>
      <c r="QXD2160" s="218"/>
      <c r="QXE2160" s="218"/>
      <c r="QXF2160" s="218"/>
      <c r="QXG2160" s="218"/>
      <c r="QXH2160" s="218"/>
      <c r="QXI2160" s="218"/>
      <c r="QXJ2160" s="218"/>
      <c r="QXK2160" s="218"/>
      <c r="QXL2160" s="218"/>
      <c r="QXM2160" s="218"/>
      <c r="QXN2160" s="218"/>
      <c r="QXO2160" s="218"/>
      <c r="QXP2160" s="218"/>
      <c r="QXQ2160" s="218"/>
      <c r="QXR2160" s="218"/>
      <c r="QXS2160" s="218"/>
      <c r="QXT2160" s="218"/>
      <c r="QXU2160" s="218"/>
      <c r="QXV2160" s="218"/>
      <c r="QXW2160" s="218"/>
      <c r="QXX2160" s="218"/>
      <c r="QXY2160" s="218"/>
      <c r="QXZ2160" s="218"/>
      <c r="QYA2160" s="218"/>
      <c r="QYB2160" s="218"/>
      <c r="QYC2160" s="218"/>
      <c r="QYD2160" s="218"/>
      <c r="QYE2160" s="218"/>
      <c r="QYF2160" s="218"/>
      <c r="QYG2160" s="218"/>
      <c r="QYH2160" s="218"/>
      <c r="QYI2160" s="218"/>
      <c r="QYJ2160" s="218"/>
      <c r="QYK2160" s="218"/>
      <c r="QYL2160" s="218"/>
      <c r="QYM2160" s="218"/>
      <c r="QYN2160" s="218"/>
      <c r="QYO2160" s="218"/>
      <c r="QYP2160" s="218"/>
      <c r="QYQ2160" s="218"/>
      <c r="QYR2160" s="218"/>
      <c r="QYS2160" s="218"/>
      <c r="QYT2160" s="218"/>
      <c r="QYU2160" s="218"/>
      <c r="QYV2160" s="218"/>
      <c r="QYW2160" s="218"/>
      <c r="QYX2160" s="218"/>
      <c r="QYY2160" s="218"/>
      <c r="QYZ2160" s="218"/>
      <c r="QZA2160" s="218"/>
      <c r="QZB2160" s="218"/>
      <c r="QZC2160" s="218"/>
      <c r="QZD2160" s="218"/>
      <c r="QZE2160" s="218"/>
      <c r="QZF2160" s="218"/>
      <c r="QZG2160" s="218"/>
      <c r="QZH2160" s="218"/>
      <c r="QZI2160" s="218"/>
      <c r="QZJ2160" s="218"/>
      <c r="QZK2160" s="218"/>
      <c r="QZL2160" s="218"/>
      <c r="QZM2160" s="218"/>
      <c r="QZN2160" s="218"/>
      <c r="QZO2160" s="218"/>
      <c r="QZP2160" s="218"/>
      <c r="QZQ2160" s="218"/>
      <c r="QZR2160" s="218"/>
      <c r="QZS2160" s="218"/>
      <c r="QZT2160" s="218"/>
      <c r="QZU2160" s="218"/>
      <c r="QZV2160" s="218"/>
      <c r="QZW2160" s="218"/>
      <c r="QZX2160" s="218"/>
      <c r="QZY2160" s="218"/>
      <c r="QZZ2160" s="218"/>
      <c r="RAA2160" s="218"/>
      <c r="RAB2160" s="218"/>
      <c r="RAC2160" s="218"/>
      <c r="RAD2160" s="218"/>
      <c r="RAE2160" s="218"/>
      <c r="RAF2160" s="218"/>
      <c r="RAG2160" s="218"/>
      <c r="RAH2160" s="218"/>
      <c r="RAI2160" s="218"/>
      <c r="RAJ2160" s="218"/>
      <c r="RAK2160" s="218"/>
      <c r="RAL2160" s="218"/>
      <c r="RAM2160" s="218"/>
      <c r="RAN2160" s="218"/>
      <c r="RAO2160" s="218"/>
      <c r="RAP2160" s="218"/>
      <c r="RAQ2160" s="218"/>
      <c r="RAR2160" s="218"/>
      <c r="RAS2160" s="218"/>
      <c r="RAT2160" s="218"/>
      <c r="RAU2160" s="218"/>
      <c r="RAV2160" s="218"/>
      <c r="RAW2160" s="218"/>
      <c r="RAX2160" s="218"/>
      <c r="RAY2160" s="218"/>
      <c r="RAZ2160" s="218"/>
      <c r="RBA2160" s="218"/>
      <c r="RBB2160" s="218"/>
      <c r="RBC2160" s="218"/>
      <c r="RBD2160" s="218"/>
      <c r="RBE2160" s="218"/>
      <c r="RBF2160" s="218"/>
      <c r="RBG2160" s="218"/>
      <c r="RBH2160" s="218"/>
      <c r="RBI2160" s="218"/>
      <c r="RBJ2160" s="218"/>
      <c r="RBK2160" s="218"/>
      <c r="RBL2160" s="218"/>
      <c r="RBM2160" s="218"/>
      <c r="RBN2160" s="218"/>
      <c r="RBO2160" s="218"/>
      <c r="RBP2160" s="218"/>
      <c r="RBQ2160" s="218"/>
      <c r="RBR2160" s="218"/>
      <c r="RBS2160" s="218"/>
      <c r="RBT2160" s="218"/>
      <c r="RBU2160" s="218"/>
      <c r="RBV2160" s="218"/>
      <c r="RBW2160" s="218"/>
      <c r="RBX2160" s="218"/>
      <c r="RBY2160" s="218"/>
      <c r="RBZ2160" s="218"/>
      <c r="RCA2160" s="218"/>
      <c r="RCB2160" s="218"/>
      <c r="RCC2160" s="218"/>
      <c r="RCD2160" s="218"/>
      <c r="RCE2160" s="218"/>
      <c r="RCF2160" s="218"/>
      <c r="RCG2160" s="218"/>
      <c r="RCH2160" s="218"/>
      <c r="RCI2160" s="218"/>
      <c r="RCJ2160" s="218"/>
      <c r="RCK2160" s="218"/>
      <c r="RCL2160" s="218"/>
      <c r="RCM2160" s="218"/>
      <c r="RCN2160" s="218"/>
      <c r="RCO2160" s="218"/>
      <c r="RCP2160" s="218"/>
      <c r="RCQ2160" s="218"/>
      <c r="RCR2160" s="218"/>
      <c r="RCS2160" s="218"/>
      <c r="RCT2160" s="218"/>
      <c r="RCU2160" s="218"/>
      <c r="RCV2160" s="218"/>
      <c r="RCW2160" s="218"/>
      <c r="RCX2160" s="218"/>
      <c r="RCY2160" s="218"/>
      <c r="RCZ2160" s="218"/>
      <c r="RDA2160" s="218"/>
      <c r="RDB2160" s="218"/>
      <c r="RDC2160" s="218"/>
      <c r="RDD2160" s="218"/>
      <c r="RDE2160" s="218"/>
      <c r="RDF2160" s="218"/>
      <c r="RDG2160" s="218"/>
      <c r="RDH2160" s="218"/>
      <c r="RDI2160" s="218"/>
      <c r="RDJ2160" s="218"/>
      <c r="RDK2160" s="218"/>
      <c r="RDL2160" s="218"/>
      <c r="RDM2160" s="218"/>
      <c r="RDN2160" s="218"/>
      <c r="RDO2160" s="218"/>
      <c r="RDP2160" s="218"/>
      <c r="RDQ2160" s="218"/>
      <c r="RDR2160" s="218"/>
      <c r="RDS2160" s="218"/>
      <c r="RDT2160" s="218"/>
      <c r="RDU2160" s="218"/>
      <c r="RDV2160" s="218"/>
      <c r="RDW2160" s="218"/>
      <c r="RDX2160" s="218"/>
      <c r="RDY2160" s="218"/>
      <c r="RDZ2160" s="218"/>
      <c r="REA2160" s="218"/>
      <c r="REB2160" s="218"/>
      <c r="REC2160" s="218"/>
      <c r="RED2160" s="218"/>
      <c r="REE2160" s="218"/>
      <c r="REF2160" s="218"/>
      <c r="REG2160" s="218"/>
      <c r="REH2160" s="218"/>
      <c r="REI2160" s="218"/>
      <c r="REJ2160" s="218"/>
      <c r="REK2160" s="218"/>
      <c r="REL2160" s="218"/>
      <c r="REM2160" s="218"/>
      <c r="REN2160" s="218"/>
      <c r="REO2160" s="218"/>
      <c r="REP2160" s="218"/>
      <c r="REQ2160" s="218"/>
      <c r="RER2160" s="218"/>
      <c r="RES2160" s="218"/>
      <c r="RET2160" s="218"/>
      <c r="REU2160" s="218"/>
      <c r="REV2160" s="218"/>
      <c r="REW2160" s="218"/>
      <c r="REX2160" s="218"/>
      <c r="REY2160" s="218"/>
      <c r="REZ2160" s="218"/>
      <c r="RFA2160" s="218"/>
      <c r="RFB2160" s="218"/>
      <c r="RFC2160" s="218"/>
      <c r="RFD2160" s="218"/>
      <c r="RFE2160" s="218"/>
      <c r="RFF2160" s="218"/>
      <c r="RFG2160" s="218"/>
      <c r="RFH2160" s="218"/>
      <c r="RFI2160" s="218"/>
      <c r="RFJ2160" s="218"/>
      <c r="RFK2160" s="218"/>
      <c r="RFL2160" s="218"/>
      <c r="RFM2160" s="218"/>
      <c r="RFN2160" s="218"/>
      <c r="RFO2160" s="218"/>
      <c r="RFP2160" s="218"/>
      <c r="RFQ2160" s="218"/>
      <c r="RFR2160" s="218"/>
      <c r="RFS2160" s="218"/>
      <c r="RFT2160" s="218"/>
      <c r="RFU2160" s="218"/>
      <c r="RFV2160" s="218"/>
      <c r="RFW2160" s="218"/>
      <c r="RFX2160" s="218"/>
      <c r="RFY2160" s="218"/>
      <c r="RFZ2160" s="218"/>
      <c r="RGA2160" s="218"/>
      <c r="RGB2160" s="218"/>
      <c r="RGC2160" s="218"/>
      <c r="RGD2160" s="218"/>
      <c r="RGE2160" s="218"/>
      <c r="RGF2160" s="218"/>
      <c r="RGG2160" s="218"/>
      <c r="RGH2160" s="218"/>
      <c r="RGI2160" s="218"/>
      <c r="RGJ2160" s="218"/>
      <c r="RGK2160" s="218"/>
      <c r="RGL2160" s="218"/>
      <c r="RGM2160" s="218"/>
      <c r="RGN2160" s="218"/>
      <c r="RGO2160" s="218"/>
      <c r="RGP2160" s="218"/>
      <c r="RGQ2160" s="218"/>
      <c r="RGR2160" s="218"/>
      <c r="RGS2160" s="218"/>
      <c r="RGT2160" s="218"/>
      <c r="RGU2160" s="218"/>
      <c r="RGV2160" s="218"/>
      <c r="RGW2160" s="218"/>
      <c r="RGX2160" s="218"/>
      <c r="RGY2160" s="218"/>
      <c r="RGZ2160" s="218"/>
      <c r="RHA2160" s="218"/>
      <c r="RHB2160" s="218"/>
      <c r="RHC2160" s="218"/>
      <c r="RHD2160" s="218"/>
      <c r="RHE2160" s="218"/>
      <c r="RHF2160" s="218"/>
      <c r="RHG2160" s="218"/>
      <c r="RHH2160" s="218"/>
      <c r="RHI2160" s="218"/>
      <c r="RHJ2160" s="218"/>
      <c r="RHK2160" s="218"/>
      <c r="RHL2160" s="218"/>
      <c r="RHM2160" s="218"/>
      <c r="RHN2160" s="218"/>
      <c r="RHO2160" s="218"/>
      <c r="RHP2160" s="218"/>
      <c r="RHQ2160" s="218"/>
      <c r="RHR2160" s="218"/>
      <c r="RHS2160" s="218"/>
      <c r="RHT2160" s="218"/>
      <c r="RHU2160" s="218"/>
      <c r="RHV2160" s="218"/>
      <c r="RHW2160" s="218"/>
      <c r="RHX2160" s="218"/>
      <c r="RHY2160" s="218"/>
      <c r="RHZ2160" s="218"/>
      <c r="RIA2160" s="218"/>
      <c r="RIB2160" s="218"/>
      <c r="RIC2160" s="218"/>
      <c r="RID2160" s="218"/>
      <c r="RIE2160" s="218"/>
      <c r="RIF2160" s="218"/>
      <c r="RIG2160" s="218"/>
      <c r="RIH2160" s="218"/>
      <c r="RII2160" s="218"/>
      <c r="RIJ2160" s="218"/>
      <c r="RIK2160" s="218"/>
      <c r="RIL2160" s="218"/>
      <c r="RIM2160" s="218"/>
      <c r="RIN2160" s="218"/>
      <c r="RIO2160" s="218"/>
      <c r="RIP2160" s="218"/>
      <c r="RIQ2160" s="218"/>
      <c r="RIR2160" s="218"/>
      <c r="RIS2160" s="218"/>
      <c r="RIT2160" s="218"/>
      <c r="RIU2160" s="218"/>
      <c r="RIV2160" s="218"/>
      <c r="RIW2160" s="218"/>
      <c r="RIX2160" s="218"/>
      <c r="RIY2160" s="218"/>
      <c r="RIZ2160" s="218"/>
      <c r="RJA2160" s="218"/>
      <c r="RJB2160" s="218"/>
      <c r="RJC2160" s="218"/>
      <c r="RJD2160" s="218"/>
      <c r="RJE2160" s="218"/>
      <c r="RJF2160" s="218"/>
      <c r="RJG2160" s="218"/>
      <c r="RJH2160" s="218"/>
      <c r="RJI2160" s="218"/>
      <c r="RJJ2160" s="218"/>
      <c r="RJK2160" s="218"/>
      <c r="RJL2160" s="218"/>
      <c r="RJM2160" s="218"/>
      <c r="RJN2160" s="218"/>
      <c r="RJO2160" s="218"/>
      <c r="RJP2160" s="218"/>
      <c r="RJQ2160" s="218"/>
      <c r="RJR2160" s="218"/>
      <c r="RJS2160" s="218"/>
      <c r="RJT2160" s="218"/>
      <c r="RJU2160" s="218"/>
      <c r="RJV2160" s="218"/>
      <c r="RJW2160" s="218"/>
      <c r="RJX2160" s="218"/>
      <c r="RJY2160" s="218"/>
      <c r="RJZ2160" s="218"/>
      <c r="RKA2160" s="218"/>
      <c r="RKB2160" s="218"/>
      <c r="RKC2160" s="218"/>
      <c r="RKD2160" s="218"/>
      <c r="RKE2160" s="218"/>
      <c r="RKF2160" s="218"/>
      <c r="RKG2160" s="218"/>
      <c r="RKH2160" s="218"/>
      <c r="RKI2160" s="218"/>
      <c r="RKJ2160" s="218"/>
      <c r="RKK2160" s="218"/>
      <c r="RKL2160" s="218"/>
      <c r="RKM2160" s="218"/>
      <c r="RKN2160" s="218"/>
      <c r="RKO2160" s="218"/>
      <c r="RKP2160" s="218"/>
      <c r="RKQ2160" s="218"/>
      <c r="RKR2160" s="218"/>
      <c r="RKS2160" s="218"/>
      <c r="RKT2160" s="218"/>
      <c r="RKU2160" s="218"/>
      <c r="RKV2160" s="218"/>
      <c r="RKW2160" s="218"/>
      <c r="RKX2160" s="218"/>
      <c r="RKY2160" s="218"/>
      <c r="RKZ2160" s="218"/>
      <c r="RLA2160" s="218"/>
      <c r="RLB2160" s="218"/>
      <c r="RLC2160" s="218"/>
      <c r="RLD2160" s="218"/>
      <c r="RLE2160" s="218"/>
      <c r="RLF2160" s="218"/>
      <c r="RLG2160" s="218"/>
      <c r="RLH2160" s="218"/>
      <c r="RLI2160" s="218"/>
      <c r="RLJ2160" s="218"/>
      <c r="RLK2160" s="218"/>
      <c r="RLL2160" s="218"/>
      <c r="RLM2160" s="218"/>
      <c r="RLN2160" s="218"/>
      <c r="RLO2160" s="218"/>
      <c r="RLP2160" s="218"/>
      <c r="RLQ2160" s="218"/>
      <c r="RLR2160" s="218"/>
      <c r="RLS2160" s="218"/>
      <c r="RLT2160" s="218"/>
      <c r="RLU2160" s="218"/>
      <c r="RLV2160" s="218"/>
      <c r="RLW2160" s="218"/>
      <c r="RLX2160" s="218"/>
      <c r="RLY2160" s="218"/>
      <c r="RLZ2160" s="218"/>
      <c r="RMA2160" s="218"/>
      <c r="RMB2160" s="218"/>
      <c r="RMC2160" s="218"/>
      <c r="RMD2160" s="218"/>
      <c r="RME2160" s="218"/>
      <c r="RMF2160" s="218"/>
      <c r="RMG2160" s="218"/>
      <c r="RMH2160" s="218"/>
      <c r="RMI2160" s="218"/>
      <c r="RMJ2160" s="218"/>
      <c r="RMK2160" s="218"/>
      <c r="RML2160" s="218"/>
      <c r="RMM2160" s="218"/>
      <c r="RMN2160" s="218"/>
      <c r="RMO2160" s="218"/>
      <c r="RMP2160" s="218"/>
      <c r="RMQ2160" s="218"/>
      <c r="RMR2160" s="218"/>
      <c r="RMS2160" s="218"/>
      <c r="RMT2160" s="218"/>
      <c r="RMU2160" s="218"/>
      <c r="RMV2160" s="218"/>
      <c r="RMW2160" s="218"/>
      <c r="RMX2160" s="218"/>
      <c r="RMY2160" s="218"/>
      <c r="RMZ2160" s="218"/>
      <c r="RNA2160" s="218"/>
      <c r="RNB2160" s="218"/>
      <c r="RNC2160" s="218"/>
      <c r="RND2160" s="218"/>
      <c r="RNE2160" s="218"/>
      <c r="RNF2160" s="218"/>
      <c r="RNG2160" s="218"/>
      <c r="RNH2160" s="218"/>
      <c r="RNI2160" s="218"/>
      <c r="RNJ2160" s="218"/>
      <c r="RNK2160" s="218"/>
      <c r="RNL2160" s="218"/>
      <c r="RNM2160" s="218"/>
      <c r="RNN2160" s="218"/>
      <c r="RNO2160" s="218"/>
      <c r="RNP2160" s="218"/>
      <c r="RNQ2160" s="218"/>
      <c r="RNR2160" s="218"/>
      <c r="RNS2160" s="218"/>
      <c r="RNT2160" s="218"/>
      <c r="RNU2160" s="218"/>
      <c r="RNV2160" s="218"/>
      <c r="RNW2160" s="218"/>
      <c r="RNX2160" s="218"/>
      <c r="RNY2160" s="218"/>
      <c r="RNZ2160" s="218"/>
      <c r="ROA2160" s="218"/>
      <c r="ROB2160" s="218"/>
      <c r="ROC2160" s="218"/>
      <c r="ROD2160" s="218"/>
      <c r="ROE2160" s="218"/>
      <c r="ROF2160" s="218"/>
      <c r="ROG2160" s="218"/>
      <c r="ROH2160" s="218"/>
      <c r="ROI2160" s="218"/>
      <c r="ROJ2160" s="218"/>
      <c r="ROK2160" s="218"/>
      <c r="ROL2160" s="218"/>
      <c r="ROM2160" s="218"/>
      <c r="RON2160" s="218"/>
      <c r="ROO2160" s="218"/>
      <c r="ROP2160" s="218"/>
      <c r="ROQ2160" s="218"/>
      <c r="ROR2160" s="218"/>
      <c r="ROS2160" s="218"/>
      <c r="ROT2160" s="218"/>
      <c r="ROU2160" s="218"/>
      <c r="ROV2160" s="218"/>
      <c r="ROW2160" s="218"/>
      <c r="ROX2160" s="218"/>
      <c r="ROY2160" s="218"/>
      <c r="ROZ2160" s="218"/>
      <c r="RPA2160" s="218"/>
      <c r="RPB2160" s="218"/>
      <c r="RPC2160" s="218"/>
      <c r="RPD2160" s="218"/>
      <c r="RPE2160" s="218"/>
      <c r="RPF2160" s="218"/>
      <c r="RPG2160" s="218"/>
      <c r="RPH2160" s="218"/>
      <c r="RPI2160" s="218"/>
      <c r="RPJ2160" s="218"/>
      <c r="RPK2160" s="218"/>
      <c r="RPL2160" s="218"/>
      <c r="RPM2160" s="218"/>
      <c r="RPN2160" s="218"/>
      <c r="RPO2160" s="218"/>
      <c r="RPP2160" s="218"/>
      <c r="RPQ2160" s="218"/>
      <c r="RPR2160" s="218"/>
      <c r="RPS2160" s="218"/>
      <c r="RPT2160" s="218"/>
      <c r="RPU2160" s="218"/>
      <c r="RPV2160" s="218"/>
      <c r="RPW2160" s="218"/>
      <c r="RPX2160" s="218"/>
      <c r="RPY2160" s="218"/>
      <c r="RPZ2160" s="218"/>
      <c r="RQA2160" s="218"/>
      <c r="RQB2160" s="218"/>
      <c r="RQC2160" s="218"/>
      <c r="RQD2160" s="218"/>
      <c r="RQE2160" s="218"/>
      <c r="RQF2160" s="218"/>
      <c r="RQG2160" s="218"/>
      <c r="RQH2160" s="218"/>
      <c r="RQI2160" s="218"/>
      <c r="RQJ2160" s="218"/>
      <c r="RQK2160" s="218"/>
      <c r="RQL2160" s="218"/>
      <c r="RQM2160" s="218"/>
      <c r="RQN2160" s="218"/>
      <c r="RQO2160" s="218"/>
      <c r="RQP2160" s="218"/>
      <c r="RQQ2160" s="218"/>
      <c r="RQR2160" s="218"/>
      <c r="RQS2160" s="218"/>
      <c r="RQT2160" s="218"/>
      <c r="RQU2160" s="218"/>
      <c r="RQV2160" s="218"/>
      <c r="RQW2160" s="218"/>
      <c r="RQX2160" s="218"/>
      <c r="RQY2160" s="218"/>
      <c r="RQZ2160" s="218"/>
      <c r="RRA2160" s="218"/>
      <c r="RRB2160" s="218"/>
      <c r="RRC2160" s="218"/>
      <c r="RRD2160" s="218"/>
      <c r="RRE2160" s="218"/>
      <c r="RRF2160" s="218"/>
      <c r="RRG2160" s="218"/>
      <c r="RRH2160" s="218"/>
      <c r="RRI2160" s="218"/>
      <c r="RRJ2160" s="218"/>
      <c r="RRK2160" s="218"/>
      <c r="RRL2160" s="218"/>
      <c r="RRM2160" s="218"/>
      <c r="RRN2160" s="218"/>
      <c r="RRO2160" s="218"/>
      <c r="RRP2160" s="218"/>
      <c r="RRQ2160" s="218"/>
      <c r="RRR2160" s="218"/>
      <c r="RRS2160" s="218"/>
      <c r="RRT2160" s="218"/>
      <c r="RRU2160" s="218"/>
      <c r="RRV2160" s="218"/>
      <c r="RRW2160" s="218"/>
      <c r="RRX2160" s="218"/>
      <c r="RRY2160" s="218"/>
      <c r="RRZ2160" s="218"/>
      <c r="RSA2160" s="218"/>
      <c r="RSB2160" s="218"/>
      <c r="RSC2160" s="218"/>
      <c r="RSD2160" s="218"/>
      <c r="RSE2160" s="218"/>
      <c r="RSF2160" s="218"/>
      <c r="RSG2160" s="218"/>
      <c r="RSH2160" s="218"/>
      <c r="RSI2160" s="218"/>
      <c r="RSJ2160" s="218"/>
      <c r="RSK2160" s="218"/>
      <c r="RSL2160" s="218"/>
      <c r="RSM2160" s="218"/>
      <c r="RSN2160" s="218"/>
      <c r="RSO2160" s="218"/>
      <c r="RSP2160" s="218"/>
      <c r="RSQ2160" s="218"/>
      <c r="RSR2160" s="218"/>
      <c r="RSS2160" s="218"/>
      <c r="RST2160" s="218"/>
      <c r="RSU2160" s="218"/>
      <c r="RSV2160" s="218"/>
      <c r="RSW2160" s="218"/>
      <c r="RSX2160" s="218"/>
      <c r="RSY2160" s="218"/>
      <c r="RSZ2160" s="218"/>
      <c r="RTA2160" s="218"/>
      <c r="RTB2160" s="218"/>
      <c r="RTC2160" s="218"/>
      <c r="RTD2160" s="218"/>
      <c r="RTE2160" s="218"/>
      <c r="RTF2160" s="218"/>
      <c r="RTG2160" s="218"/>
      <c r="RTH2160" s="218"/>
      <c r="RTI2160" s="218"/>
      <c r="RTJ2160" s="218"/>
      <c r="RTK2160" s="218"/>
      <c r="RTL2160" s="218"/>
      <c r="RTM2160" s="218"/>
      <c r="RTN2160" s="218"/>
      <c r="RTO2160" s="218"/>
      <c r="RTP2160" s="218"/>
      <c r="RTQ2160" s="218"/>
      <c r="RTR2160" s="218"/>
      <c r="RTS2160" s="218"/>
      <c r="RTT2160" s="218"/>
      <c r="RTU2160" s="218"/>
      <c r="RTV2160" s="218"/>
      <c r="RTW2160" s="218"/>
      <c r="RTX2160" s="218"/>
      <c r="RTY2160" s="218"/>
      <c r="RTZ2160" s="218"/>
      <c r="RUA2160" s="218"/>
      <c r="RUB2160" s="218"/>
      <c r="RUC2160" s="218"/>
      <c r="RUD2160" s="218"/>
      <c r="RUE2160" s="218"/>
      <c r="RUF2160" s="218"/>
      <c r="RUG2160" s="218"/>
      <c r="RUH2160" s="218"/>
      <c r="RUI2160" s="218"/>
      <c r="RUJ2160" s="218"/>
      <c r="RUK2160" s="218"/>
      <c r="RUL2160" s="218"/>
      <c r="RUM2160" s="218"/>
      <c r="RUN2160" s="218"/>
      <c r="RUO2160" s="218"/>
      <c r="RUP2160" s="218"/>
      <c r="RUQ2160" s="218"/>
      <c r="RUR2160" s="218"/>
      <c r="RUS2160" s="218"/>
      <c r="RUT2160" s="218"/>
      <c r="RUU2160" s="218"/>
      <c r="RUV2160" s="218"/>
      <c r="RUW2160" s="218"/>
      <c r="RUX2160" s="218"/>
      <c r="RUY2160" s="218"/>
      <c r="RUZ2160" s="218"/>
      <c r="RVA2160" s="218"/>
      <c r="RVB2160" s="218"/>
      <c r="RVC2160" s="218"/>
      <c r="RVD2160" s="218"/>
      <c r="RVE2160" s="218"/>
      <c r="RVF2160" s="218"/>
      <c r="RVG2160" s="218"/>
      <c r="RVH2160" s="218"/>
      <c r="RVI2160" s="218"/>
      <c r="RVJ2160" s="218"/>
      <c r="RVK2160" s="218"/>
      <c r="RVL2160" s="218"/>
      <c r="RVM2160" s="218"/>
      <c r="RVN2160" s="218"/>
      <c r="RVO2160" s="218"/>
      <c r="RVP2160" s="218"/>
      <c r="RVQ2160" s="218"/>
      <c r="RVR2160" s="218"/>
      <c r="RVS2160" s="218"/>
      <c r="RVT2160" s="218"/>
      <c r="RVU2160" s="218"/>
      <c r="RVV2160" s="218"/>
      <c r="RVW2160" s="218"/>
      <c r="RVX2160" s="218"/>
      <c r="RVY2160" s="218"/>
      <c r="RVZ2160" s="218"/>
      <c r="RWA2160" s="218"/>
      <c r="RWB2160" s="218"/>
      <c r="RWC2160" s="218"/>
      <c r="RWD2160" s="218"/>
      <c r="RWE2160" s="218"/>
      <c r="RWF2160" s="218"/>
      <c r="RWG2160" s="218"/>
      <c r="RWH2160" s="218"/>
      <c r="RWI2160" s="218"/>
      <c r="RWJ2160" s="218"/>
      <c r="RWK2160" s="218"/>
      <c r="RWL2160" s="218"/>
      <c r="RWM2160" s="218"/>
      <c r="RWN2160" s="218"/>
      <c r="RWO2160" s="218"/>
      <c r="RWP2160" s="218"/>
      <c r="RWQ2160" s="218"/>
      <c r="RWR2160" s="218"/>
      <c r="RWS2160" s="218"/>
      <c r="RWT2160" s="218"/>
      <c r="RWU2160" s="218"/>
      <c r="RWV2160" s="218"/>
      <c r="RWW2160" s="218"/>
      <c r="RWX2160" s="218"/>
      <c r="RWY2160" s="218"/>
      <c r="RWZ2160" s="218"/>
      <c r="RXA2160" s="218"/>
      <c r="RXB2160" s="218"/>
      <c r="RXC2160" s="218"/>
      <c r="RXD2160" s="218"/>
      <c r="RXE2160" s="218"/>
      <c r="RXF2160" s="218"/>
      <c r="RXG2160" s="218"/>
      <c r="RXH2160" s="218"/>
      <c r="RXI2160" s="218"/>
      <c r="RXJ2160" s="218"/>
      <c r="RXK2160" s="218"/>
      <c r="RXL2160" s="218"/>
      <c r="RXM2160" s="218"/>
      <c r="RXN2160" s="218"/>
      <c r="RXO2160" s="218"/>
      <c r="RXP2160" s="218"/>
      <c r="RXQ2160" s="218"/>
      <c r="RXR2160" s="218"/>
      <c r="RXS2160" s="218"/>
      <c r="RXT2160" s="218"/>
      <c r="RXU2160" s="218"/>
      <c r="RXV2160" s="218"/>
      <c r="RXW2160" s="218"/>
      <c r="RXX2160" s="218"/>
      <c r="RXY2160" s="218"/>
      <c r="RXZ2160" s="218"/>
      <c r="RYA2160" s="218"/>
      <c r="RYB2160" s="218"/>
      <c r="RYC2160" s="218"/>
      <c r="RYD2160" s="218"/>
      <c r="RYE2160" s="218"/>
      <c r="RYF2160" s="218"/>
      <c r="RYG2160" s="218"/>
      <c r="RYH2160" s="218"/>
      <c r="RYI2160" s="218"/>
      <c r="RYJ2160" s="218"/>
      <c r="RYK2160" s="218"/>
      <c r="RYL2160" s="218"/>
      <c r="RYM2160" s="218"/>
      <c r="RYN2160" s="218"/>
      <c r="RYO2160" s="218"/>
      <c r="RYP2160" s="218"/>
      <c r="RYQ2160" s="218"/>
      <c r="RYR2160" s="218"/>
      <c r="RYS2160" s="218"/>
      <c r="RYT2160" s="218"/>
      <c r="RYU2160" s="218"/>
      <c r="RYV2160" s="218"/>
      <c r="RYW2160" s="218"/>
      <c r="RYX2160" s="218"/>
      <c r="RYY2160" s="218"/>
      <c r="RYZ2160" s="218"/>
      <c r="RZA2160" s="218"/>
      <c r="RZB2160" s="218"/>
      <c r="RZC2160" s="218"/>
      <c r="RZD2160" s="218"/>
      <c r="RZE2160" s="218"/>
      <c r="RZF2160" s="218"/>
      <c r="RZG2160" s="218"/>
      <c r="RZH2160" s="218"/>
      <c r="RZI2160" s="218"/>
      <c r="RZJ2160" s="218"/>
      <c r="RZK2160" s="218"/>
      <c r="RZL2160" s="218"/>
      <c r="RZM2160" s="218"/>
      <c r="RZN2160" s="218"/>
      <c r="RZO2160" s="218"/>
      <c r="RZP2160" s="218"/>
      <c r="RZQ2160" s="218"/>
      <c r="RZR2160" s="218"/>
      <c r="RZS2160" s="218"/>
      <c r="RZT2160" s="218"/>
      <c r="RZU2160" s="218"/>
      <c r="RZV2160" s="218"/>
      <c r="RZW2160" s="218"/>
      <c r="RZX2160" s="218"/>
      <c r="RZY2160" s="218"/>
      <c r="RZZ2160" s="218"/>
      <c r="SAA2160" s="218"/>
      <c r="SAB2160" s="218"/>
      <c r="SAC2160" s="218"/>
      <c r="SAD2160" s="218"/>
      <c r="SAE2160" s="218"/>
      <c r="SAF2160" s="218"/>
      <c r="SAG2160" s="218"/>
      <c r="SAH2160" s="218"/>
      <c r="SAI2160" s="218"/>
      <c r="SAJ2160" s="218"/>
      <c r="SAK2160" s="218"/>
      <c r="SAL2160" s="218"/>
      <c r="SAM2160" s="218"/>
      <c r="SAN2160" s="218"/>
      <c r="SAO2160" s="218"/>
      <c r="SAP2160" s="218"/>
      <c r="SAQ2160" s="218"/>
      <c r="SAR2160" s="218"/>
      <c r="SAS2160" s="218"/>
      <c r="SAT2160" s="218"/>
      <c r="SAU2160" s="218"/>
      <c r="SAV2160" s="218"/>
      <c r="SAW2160" s="218"/>
      <c r="SAX2160" s="218"/>
      <c r="SAY2160" s="218"/>
      <c r="SAZ2160" s="218"/>
      <c r="SBA2160" s="218"/>
      <c r="SBB2160" s="218"/>
      <c r="SBC2160" s="218"/>
      <c r="SBD2160" s="218"/>
      <c r="SBE2160" s="218"/>
      <c r="SBF2160" s="218"/>
      <c r="SBG2160" s="218"/>
      <c r="SBH2160" s="218"/>
      <c r="SBI2160" s="218"/>
      <c r="SBJ2160" s="218"/>
      <c r="SBK2160" s="218"/>
      <c r="SBL2160" s="218"/>
      <c r="SBM2160" s="218"/>
      <c r="SBN2160" s="218"/>
      <c r="SBO2160" s="218"/>
      <c r="SBP2160" s="218"/>
      <c r="SBQ2160" s="218"/>
      <c r="SBR2160" s="218"/>
      <c r="SBS2160" s="218"/>
      <c r="SBT2160" s="218"/>
      <c r="SBU2160" s="218"/>
      <c r="SBV2160" s="218"/>
      <c r="SBW2160" s="218"/>
      <c r="SBX2160" s="218"/>
      <c r="SBY2160" s="218"/>
      <c r="SBZ2160" s="218"/>
      <c r="SCA2160" s="218"/>
      <c r="SCB2160" s="218"/>
      <c r="SCC2160" s="218"/>
      <c r="SCD2160" s="218"/>
      <c r="SCE2160" s="218"/>
      <c r="SCF2160" s="218"/>
      <c r="SCG2160" s="218"/>
      <c r="SCH2160" s="218"/>
      <c r="SCI2160" s="218"/>
      <c r="SCJ2160" s="218"/>
      <c r="SCK2160" s="218"/>
      <c r="SCL2160" s="218"/>
      <c r="SCM2160" s="218"/>
      <c r="SCN2160" s="218"/>
      <c r="SCO2160" s="218"/>
      <c r="SCP2160" s="218"/>
      <c r="SCQ2160" s="218"/>
      <c r="SCR2160" s="218"/>
      <c r="SCS2160" s="218"/>
      <c r="SCT2160" s="218"/>
      <c r="SCU2160" s="218"/>
      <c r="SCV2160" s="218"/>
      <c r="SCW2160" s="218"/>
      <c r="SCX2160" s="218"/>
      <c r="SCY2160" s="218"/>
      <c r="SCZ2160" s="218"/>
      <c r="SDA2160" s="218"/>
      <c r="SDB2160" s="218"/>
      <c r="SDC2160" s="218"/>
      <c r="SDD2160" s="218"/>
      <c r="SDE2160" s="218"/>
      <c r="SDF2160" s="218"/>
      <c r="SDG2160" s="218"/>
      <c r="SDH2160" s="218"/>
      <c r="SDI2160" s="218"/>
      <c r="SDJ2160" s="218"/>
      <c r="SDK2160" s="218"/>
      <c r="SDL2160" s="218"/>
      <c r="SDM2160" s="218"/>
      <c r="SDN2160" s="218"/>
      <c r="SDO2160" s="218"/>
      <c r="SDP2160" s="218"/>
      <c r="SDQ2160" s="218"/>
      <c r="SDR2160" s="218"/>
      <c r="SDS2160" s="218"/>
      <c r="SDT2160" s="218"/>
      <c r="SDU2160" s="218"/>
      <c r="SDV2160" s="218"/>
      <c r="SDW2160" s="218"/>
      <c r="SDX2160" s="218"/>
      <c r="SDY2160" s="218"/>
      <c r="SDZ2160" s="218"/>
      <c r="SEA2160" s="218"/>
      <c r="SEB2160" s="218"/>
      <c r="SEC2160" s="218"/>
      <c r="SED2160" s="218"/>
      <c r="SEE2160" s="218"/>
      <c r="SEF2160" s="218"/>
      <c r="SEG2160" s="218"/>
      <c r="SEH2160" s="218"/>
      <c r="SEI2160" s="218"/>
      <c r="SEJ2160" s="218"/>
      <c r="SEK2160" s="218"/>
      <c r="SEL2160" s="218"/>
      <c r="SEM2160" s="218"/>
      <c r="SEN2160" s="218"/>
      <c r="SEO2160" s="218"/>
      <c r="SEP2160" s="218"/>
      <c r="SEQ2160" s="218"/>
      <c r="SER2160" s="218"/>
      <c r="SES2160" s="218"/>
      <c r="SET2160" s="218"/>
      <c r="SEU2160" s="218"/>
      <c r="SEV2160" s="218"/>
      <c r="SEW2160" s="218"/>
      <c r="SEX2160" s="218"/>
      <c r="SEY2160" s="218"/>
      <c r="SEZ2160" s="218"/>
      <c r="SFA2160" s="218"/>
      <c r="SFB2160" s="218"/>
      <c r="SFC2160" s="218"/>
      <c r="SFD2160" s="218"/>
      <c r="SFE2160" s="218"/>
      <c r="SFF2160" s="218"/>
      <c r="SFG2160" s="218"/>
      <c r="SFH2160" s="218"/>
      <c r="SFI2160" s="218"/>
      <c r="SFJ2160" s="218"/>
      <c r="SFK2160" s="218"/>
      <c r="SFL2160" s="218"/>
      <c r="SFM2160" s="218"/>
      <c r="SFN2160" s="218"/>
      <c r="SFO2160" s="218"/>
      <c r="SFP2160" s="218"/>
      <c r="SFQ2160" s="218"/>
      <c r="SFR2160" s="218"/>
      <c r="SFS2160" s="218"/>
      <c r="SFT2160" s="218"/>
      <c r="SFU2160" s="218"/>
      <c r="SFV2160" s="218"/>
      <c r="SFW2160" s="218"/>
      <c r="SFX2160" s="218"/>
      <c r="SFY2160" s="218"/>
      <c r="SFZ2160" s="218"/>
      <c r="SGA2160" s="218"/>
      <c r="SGB2160" s="218"/>
      <c r="SGC2160" s="218"/>
      <c r="SGD2160" s="218"/>
      <c r="SGE2160" s="218"/>
      <c r="SGF2160" s="218"/>
      <c r="SGG2160" s="218"/>
      <c r="SGH2160" s="218"/>
      <c r="SGI2160" s="218"/>
      <c r="SGJ2160" s="218"/>
      <c r="SGK2160" s="218"/>
      <c r="SGL2160" s="218"/>
      <c r="SGM2160" s="218"/>
      <c r="SGN2160" s="218"/>
      <c r="SGO2160" s="218"/>
      <c r="SGP2160" s="218"/>
      <c r="SGQ2160" s="218"/>
      <c r="SGR2160" s="218"/>
      <c r="SGS2160" s="218"/>
      <c r="SGT2160" s="218"/>
      <c r="SGU2160" s="218"/>
      <c r="SGV2160" s="218"/>
      <c r="SGW2160" s="218"/>
      <c r="SGX2160" s="218"/>
      <c r="SGY2160" s="218"/>
      <c r="SGZ2160" s="218"/>
      <c r="SHA2160" s="218"/>
      <c r="SHB2160" s="218"/>
      <c r="SHC2160" s="218"/>
      <c r="SHD2160" s="218"/>
      <c r="SHE2160" s="218"/>
      <c r="SHF2160" s="218"/>
      <c r="SHG2160" s="218"/>
      <c r="SHH2160" s="218"/>
      <c r="SHI2160" s="218"/>
      <c r="SHJ2160" s="218"/>
      <c r="SHK2160" s="218"/>
      <c r="SHL2160" s="218"/>
      <c r="SHM2160" s="218"/>
      <c r="SHN2160" s="218"/>
      <c r="SHO2160" s="218"/>
      <c r="SHP2160" s="218"/>
      <c r="SHQ2160" s="218"/>
      <c r="SHR2160" s="218"/>
      <c r="SHS2160" s="218"/>
      <c r="SHT2160" s="218"/>
      <c r="SHU2160" s="218"/>
      <c r="SHV2160" s="218"/>
      <c r="SHW2160" s="218"/>
      <c r="SHX2160" s="218"/>
      <c r="SHY2160" s="218"/>
      <c r="SHZ2160" s="218"/>
      <c r="SIA2160" s="218"/>
      <c r="SIB2160" s="218"/>
      <c r="SIC2160" s="218"/>
      <c r="SID2160" s="218"/>
      <c r="SIE2160" s="218"/>
      <c r="SIF2160" s="218"/>
      <c r="SIG2160" s="218"/>
      <c r="SIH2160" s="218"/>
      <c r="SII2160" s="218"/>
      <c r="SIJ2160" s="218"/>
      <c r="SIK2160" s="218"/>
      <c r="SIL2160" s="218"/>
      <c r="SIM2160" s="218"/>
      <c r="SIN2160" s="218"/>
      <c r="SIO2160" s="218"/>
      <c r="SIP2160" s="218"/>
      <c r="SIQ2160" s="218"/>
      <c r="SIR2160" s="218"/>
      <c r="SIS2160" s="218"/>
      <c r="SIT2160" s="218"/>
      <c r="SIU2160" s="218"/>
      <c r="SIV2160" s="218"/>
      <c r="SIW2160" s="218"/>
      <c r="SIX2160" s="218"/>
      <c r="SIY2160" s="218"/>
      <c r="SIZ2160" s="218"/>
      <c r="SJA2160" s="218"/>
      <c r="SJB2160" s="218"/>
      <c r="SJC2160" s="218"/>
      <c r="SJD2160" s="218"/>
      <c r="SJE2160" s="218"/>
      <c r="SJF2160" s="218"/>
      <c r="SJG2160" s="218"/>
      <c r="SJH2160" s="218"/>
      <c r="SJI2160" s="218"/>
      <c r="SJJ2160" s="218"/>
      <c r="SJK2160" s="218"/>
      <c r="SJL2160" s="218"/>
      <c r="SJM2160" s="218"/>
      <c r="SJN2160" s="218"/>
      <c r="SJO2160" s="218"/>
      <c r="SJP2160" s="218"/>
      <c r="SJQ2160" s="218"/>
      <c r="SJR2160" s="218"/>
      <c r="SJS2160" s="218"/>
      <c r="SJT2160" s="218"/>
      <c r="SJU2160" s="218"/>
      <c r="SJV2160" s="218"/>
      <c r="SJW2160" s="218"/>
      <c r="SJX2160" s="218"/>
      <c r="SJY2160" s="218"/>
      <c r="SJZ2160" s="218"/>
      <c r="SKA2160" s="218"/>
      <c r="SKB2160" s="218"/>
      <c r="SKC2160" s="218"/>
      <c r="SKD2160" s="218"/>
      <c r="SKE2160" s="218"/>
      <c r="SKF2160" s="218"/>
      <c r="SKG2160" s="218"/>
      <c r="SKH2160" s="218"/>
      <c r="SKI2160" s="218"/>
      <c r="SKJ2160" s="218"/>
      <c r="SKK2160" s="218"/>
      <c r="SKL2160" s="218"/>
      <c r="SKM2160" s="218"/>
      <c r="SKN2160" s="218"/>
      <c r="SKO2160" s="218"/>
      <c r="SKP2160" s="218"/>
      <c r="SKQ2160" s="218"/>
      <c r="SKR2160" s="218"/>
      <c r="SKS2160" s="218"/>
      <c r="SKT2160" s="218"/>
      <c r="SKU2160" s="218"/>
      <c r="SKV2160" s="218"/>
      <c r="SKW2160" s="218"/>
      <c r="SKX2160" s="218"/>
      <c r="SKY2160" s="218"/>
      <c r="SKZ2160" s="218"/>
      <c r="SLA2160" s="218"/>
      <c r="SLB2160" s="218"/>
      <c r="SLC2160" s="218"/>
      <c r="SLD2160" s="218"/>
      <c r="SLE2160" s="218"/>
      <c r="SLF2160" s="218"/>
      <c r="SLG2160" s="218"/>
      <c r="SLH2160" s="218"/>
      <c r="SLI2160" s="218"/>
      <c r="SLJ2160" s="218"/>
      <c r="SLK2160" s="218"/>
      <c r="SLL2160" s="218"/>
      <c r="SLM2160" s="218"/>
      <c r="SLN2160" s="218"/>
      <c r="SLO2160" s="218"/>
      <c r="SLP2160" s="218"/>
      <c r="SLQ2160" s="218"/>
      <c r="SLR2160" s="218"/>
      <c r="SLS2160" s="218"/>
      <c r="SLT2160" s="218"/>
      <c r="SLU2160" s="218"/>
      <c r="SLV2160" s="218"/>
      <c r="SLW2160" s="218"/>
      <c r="SLX2160" s="218"/>
      <c r="SLY2160" s="218"/>
      <c r="SLZ2160" s="218"/>
      <c r="SMA2160" s="218"/>
      <c r="SMB2160" s="218"/>
      <c r="SMC2160" s="218"/>
      <c r="SMD2160" s="218"/>
      <c r="SME2160" s="218"/>
      <c r="SMF2160" s="218"/>
      <c r="SMG2160" s="218"/>
      <c r="SMH2160" s="218"/>
      <c r="SMI2160" s="218"/>
      <c r="SMJ2160" s="218"/>
      <c r="SMK2160" s="218"/>
      <c r="SML2160" s="218"/>
      <c r="SMM2160" s="218"/>
      <c r="SMN2160" s="218"/>
      <c r="SMO2160" s="218"/>
      <c r="SMP2160" s="218"/>
      <c r="SMQ2160" s="218"/>
      <c r="SMR2160" s="218"/>
      <c r="SMS2160" s="218"/>
      <c r="SMT2160" s="218"/>
      <c r="SMU2160" s="218"/>
      <c r="SMV2160" s="218"/>
      <c r="SMW2160" s="218"/>
      <c r="SMX2160" s="218"/>
      <c r="SMY2160" s="218"/>
      <c r="SMZ2160" s="218"/>
      <c r="SNA2160" s="218"/>
      <c r="SNB2160" s="218"/>
      <c r="SNC2160" s="218"/>
      <c r="SND2160" s="218"/>
      <c r="SNE2160" s="218"/>
      <c r="SNF2160" s="218"/>
      <c r="SNG2160" s="218"/>
      <c r="SNH2160" s="218"/>
      <c r="SNI2160" s="218"/>
      <c r="SNJ2160" s="218"/>
      <c r="SNK2160" s="218"/>
      <c r="SNL2160" s="218"/>
      <c r="SNM2160" s="218"/>
      <c r="SNN2160" s="218"/>
      <c r="SNO2160" s="218"/>
      <c r="SNP2160" s="218"/>
      <c r="SNQ2160" s="218"/>
      <c r="SNR2160" s="218"/>
      <c r="SNS2160" s="218"/>
      <c r="SNT2160" s="218"/>
      <c r="SNU2160" s="218"/>
      <c r="SNV2160" s="218"/>
      <c r="SNW2160" s="218"/>
      <c r="SNX2160" s="218"/>
      <c r="SNY2160" s="218"/>
      <c r="SNZ2160" s="218"/>
      <c r="SOA2160" s="218"/>
      <c r="SOB2160" s="218"/>
      <c r="SOC2160" s="218"/>
      <c r="SOD2160" s="218"/>
      <c r="SOE2160" s="218"/>
      <c r="SOF2160" s="218"/>
      <c r="SOG2160" s="218"/>
      <c r="SOH2160" s="218"/>
      <c r="SOI2160" s="218"/>
      <c r="SOJ2160" s="218"/>
      <c r="SOK2160" s="218"/>
      <c r="SOL2160" s="218"/>
      <c r="SOM2160" s="218"/>
      <c r="SON2160" s="218"/>
      <c r="SOO2160" s="218"/>
      <c r="SOP2160" s="218"/>
      <c r="SOQ2160" s="218"/>
      <c r="SOR2160" s="218"/>
      <c r="SOS2160" s="218"/>
      <c r="SOT2160" s="218"/>
      <c r="SOU2160" s="218"/>
      <c r="SOV2160" s="218"/>
      <c r="SOW2160" s="218"/>
      <c r="SOX2160" s="218"/>
      <c r="SOY2160" s="218"/>
      <c r="SOZ2160" s="218"/>
      <c r="SPA2160" s="218"/>
      <c r="SPB2160" s="218"/>
      <c r="SPC2160" s="218"/>
      <c r="SPD2160" s="218"/>
      <c r="SPE2160" s="218"/>
      <c r="SPF2160" s="218"/>
      <c r="SPG2160" s="218"/>
      <c r="SPH2160" s="218"/>
      <c r="SPI2160" s="218"/>
      <c r="SPJ2160" s="218"/>
      <c r="SPK2160" s="218"/>
      <c r="SPL2160" s="218"/>
      <c r="SPM2160" s="218"/>
      <c r="SPN2160" s="218"/>
      <c r="SPO2160" s="218"/>
      <c r="SPP2160" s="218"/>
      <c r="SPQ2160" s="218"/>
      <c r="SPR2160" s="218"/>
      <c r="SPS2160" s="218"/>
      <c r="SPT2160" s="218"/>
      <c r="SPU2160" s="218"/>
      <c r="SPV2160" s="218"/>
      <c r="SPW2160" s="218"/>
      <c r="SPX2160" s="218"/>
      <c r="SPY2160" s="218"/>
      <c r="SPZ2160" s="218"/>
      <c r="SQA2160" s="218"/>
      <c r="SQB2160" s="218"/>
      <c r="SQC2160" s="218"/>
      <c r="SQD2160" s="218"/>
      <c r="SQE2160" s="218"/>
      <c r="SQF2160" s="218"/>
      <c r="SQG2160" s="218"/>
      <c r="SQH2160" s="218"/>
      <c r="SQI2160" s="218"/>
      <c r="SQJ2160" s="218"/>
      <c r="SQK2160" s="218"/>
      <c r="SQL2160" s="218"/>
      <c r="SQM2160" s="218"/>
      <c r="SQN2160" s="218"/>
      <c r="SQO2160" s="218"/>
      <c r="SQP2160" s="218"/>
      <c r="SQQ2160" s="218"/>
      <c r="SQR2160" s="218"/>
      <c r="SQS2160" s="218"/>
      <c r="SQT2160" s="218"/>
      <c r="SQU2160" s="218"/>
      <c r="SQV2160" s="218"/>
      <c r="SQW2160" s="218"/>
      <c r="SQX2160" s="218"/>
      <c r="SQY2160" s="218"/>
      <c r="SQZ2160" s="218"/>
      <c r="SRA2160" s="218"/>
      <c r="SRB2160" s="218"/>
      <c r="SRC2160" s="218"/>
      <c r="SRD2160" s="218"/>
      <c r="SRE2160" s="218"/>
      <c r="SRF2160" s="218"/>
      <c r="SRG2160" s="218"/>
      <c r="SRH2160" s="218"/>
      <c r="SRI2160" s="218"/>
      <c r="SRJ2160" s="218"/>
      <c r="SRK2160" s="218"/>
      <c r="SRL2160" s="218"/>
      <c r="SRM2160" s="218"/>
      <c r="SRN2160" s="218"/>
      <c r="SRO2160" s="218"/>
      <c r="SRP2160" s="218"/>
      <c r="SRQ2160" s="218"/>
      <c r="SRR2160" s="218"/>
      <c r="SRS2160" s="218"/>
      <c r="SRT2160" s="218"/>
      <c r="SRU2160" s="218"/>
      <c r="SRV2160" s="218"/>
      <c r="SRW2160" s="218"/>
      <c r="SRX2160" s="218"/>
      <c r="SRY2160" s="218"/>
      <c r="SRZ2160" s="218"/>
      <c r="SSA2160" s="218"/>
      <c r="SSB2160" s="218"/>
      <c r="SSC2160" s="218"/>
      <c r="SSD2160" s="218"/>
      <c r="SSE2160" s="218"/>
      <c r="SSF2160" s="218"/>
      <c r="SSG2160" s="218"/>
      <c r="SSH2160" s="218"/>
      <c r="SSI2160" s="218"/>
      <c r="SSJ2160" s="218"/>
      <c r="SSK2160" s="218"/>
      <c r="SSL2160" s="218"/>
      <c r="SSM2160" s="218"/>
      <c r="SSN2160" s="218"/>
      <c r="SSO2160" s="218"/>
      <c r="SSP2160" s="218"/>
      <c r="SSQ2160" s="218"/>
      <c r="SSR2160" s="218"/>
      <c r="SSS2160" s="218"/>
      <c r="SST2160" s="218"/>
      <c r="SSU2160" s="218"/>
      <c r="SSV2160" s="218"/>
      <c r="SSW2160" s="218"/>
      <c r="SSX2160" s="218"/>
      <c r="SSY2160" s="218"/>
      <c r="SSZ2160" s="218"/>
      <c r="STA2160" s="218"/>
      <c r="STB2160" s="218"/>
      <c r="STC2160" s="218"/>
      <c r="STD2160" s="218"/>
      <c r="STE2160" s="218"/>
      <c r="STF2160" s="218"/>
      <c r="STG2160" s="218"/>
      <c r="STH2160" s="218"/>
      <c r="STI2160" s="218"/>
      <c r="STJ2160" s="218"/>
      <c r="STK2160" s="218"/>
      <c r="STL2160" s="218"/>
      <c r="STM2160" s="218"/>
      <c r="STN2160" s="218"/>
      <c r="STO2160" s="218"/>
      <c r="STP2160" s="218"/>
      <c r="STQ2160" s="218"/>
      <c r="STR2160" s="218"/>
      <c r="STS2160" s="218"/>
      <c r="STT2160" s="218"/>
      <c r="STU2160" s="218"/>
      <c r="STV2160" s="218"/>
      <c r="STW2160" s="218"/>
      <c r="STX2160" s="218"/>
      <c r="STY2160" s="218"/>
      <c r="STZ2160" s="218"/>
      <c r="SUA2160" s="218"/>
      <c r="SUB2160" s="218"/>
      <c r="SUC2160" s="218"/>
      <c r="SUD2160" s="218"/>
      <c r="SUE2160" s="218"/>
      <c r="SUF2160" s="218"/>
      <c r="SUG2160" s="218"/>
      <c r="SUH2160" s="218"/>
      <c r="SUI2160" s="218"/>
      <c r="SUJ2160" s="218"/>
      <c r="SUK2160" s="218"/>
      <c r="SUL2160" s="218"/>
      <c r="SUM2160" s="218"/>
      <c r="SUN2160" s="218"/>
      <c r="SUO2160" s="218"/>
      <c r="SUP2160" s="218"/>
      <c r="SUQ2160" s="218"/>
      <c r="SUR2160" s="218"/>
      <c r="SUS2160" s="218"/>
      <c r="SUT2160" s="218"/>
      <c r="SUU2160" s="218"/>
      <c r="SUV2160" s="218"/>
      <c r="SUW2160" s="218"/>
      <c r="SUX2160" s="218"/>
      <c r="SUY2160" s="218"/>
      <c r="SUZ2160" s="218"/>
      <c r="SVA2160" s="218"/>
      <c r="SVB2160" s="218"/>
      <c r="SVC2160" s="218"/>
      <c r="SVD2160" s="218"/>
      <c r="SVE2160" s="218"/>
      <c r="SVF2160" s="218"/>
      <c r="SVG2160" s="218"/>
      <c r="SVH2160" s="218"/>
      <c r="SVI2160" s="218"/>
      <c r="SVJ2160" s="218"/>
      <c r="SVK2160" s="218"/>
      <c r="SVL2160" s="218"/>
      <c r="SVM2160" s="218"/>
      <c r="SVN2160" s="218"/>
      <c r="SVO2160" s="218"/>
      <c r="SVP2160" s="218"/>
      <c r="SVQ2160" s="218"/>
      <c r="SVR2160" s="218"/>
      <c r="SVS2160" s="218"/>
      <c r="SVT2160" s="218"/>
      <c r="SVU2160" s="218"/>
      <c r="SVV2160" s="218"/>
      <c r="SVW2160" s="218"/>
      <c r="SVX2160" s="218"/>
      <c r="SVY2160" s="218"/>
      <c r="SVZ2160" s="218"/>
      <c r="SWA2160" s="218"/>
      <c r="SWB2160" s="218"/>
      <c r="SWC2160" s="218"/>
      <c r="SWD2160" s="218"/>
      <c r="SWE2160" s="218"/>
      <c r="SWF2160" s="218"/>
      <c r="SWG2160" s="218"/>
      <c r="SWH2160" s="218"/>
      <c r="SWI2160" s="218"/>
      <c r="SWJ2160" s="218"/>
      <c r="SWK2160" s="218"/>
      <c r="SWL2160" s="218"/>
      <c r="SWM2160" s="218"/>
      <c r="SWN2160" s="218"/>
      <c r="SWO2160" s="218"/>
      <c r="SWP2160" s="218"/>
      <c r="SWQ2160" s="218"/>
      <c r="SWR2160" s="218"/>
      <c r="SWS2160" s="218"/>
      <c r="SWT2160" s="218"/>
      <c r="SWU2160" s="218"/>
      <c r="SWV2160" s="218"/>
      <c r="SWW2160" s="218"/>
      <c r="SWX2160" s="218"/>
      <c r="SWY2160" s="218"/>
      <c r="SWZ2160" s="218"/>
      <c r="SXA2160" s="218"/>
      <c r="SXB2160" s="218"/>
      <c r="SXC2160" s="218"/>
      <c r="SXD2160" s="218"/>
      <c r="SXE2160" s="218"/>
      <c r="SXF2160" s="218"/>
      <c r="SXG2160" s="218"/>
      <c r="SXH2160" s="218"/>
      <c r="SXI2160" s="218"/>
      <c r="SXJ2160" s="218"/>
      <c r="SXK2160" s="218"/>
      <c r="SXL2160" s="218"/>
      <c r="SXM2160" s="218"/>
      <c r="SXN2160" s="218"/>
      <c r="SXO2160" s="218"/>
      <c r="SXP2160" s="218"/>
      <c r="SXQ2160" s="218"/>
      <c r="SXR2160" s="218"/>
      <c r="SXS2160" s="218"/>
      <c r="SXT2160" s="218"/>
      <c r="SXU2160" s="218"/>
      <c r="SXV2160" s="218"/>
      <c r="SXW2160" s="218"/>
      <c r="SXX2160" s="218"/>
      <c r="SXY2160" s="218"/>
      <c r="SXZ2160" s="218"/>
      <c r="SYA2160" s="218"/>
      <c r="SYB2160" s="218"/>
      <c r="SYC2160" s="218"/>
      <c r="SYD2160" s="218"/>
      <c r="SYE2160" s="218"/>
      <c r="SYF2160" s="218"/>
      <c r="SYG2160" s="218"/>
      <c r="SYH2160" s="218"/>
      <c r="SYI2160" s="218"/>
      <c r="SYJ2160" s="218"/>
      <c r="SYK2160" s="218"/>
      <c r="SYL2160" s="218"/>
      <c r="SYM2160" s="218"/>
      <c r="SYN2160" s="218"/>
      <c r="SYO2160" s="218"/>
      <c r="SYP2160" s="218"/>
      <c r="SYQ2160" s="218"/>
      <c r="SYR2160" s="218"/>
      <c r="SYS2160" s="218"/>
      <c r="SYT2160" s="218"/>
      <c r="SYU2160" s="218"/>
      <c r="SYV2160" s="218"/>
      <c r="SYW2160" s="218"/>
      <c r="SYX2160" s="218"/>
      <c r="SYY2160" s="218"/>
      <c r="SYZ2160" s="218"/>
      <c r="SZA2160" s="218"/>
      <c r="SZB2160" s="218"/>
      <c r="SZC2160" s="218"/>
      <c r="SZD2160" s="218"/>
      <c r="SZE2160" s="218"/>
      <c r="SZF2160" s="218"/>
      <c r="SZG2160" s="218"/>
      <c r="SZH2160" s="218"/>
      <c r="SZI2160" s="218"/>
      <c r="SZJ2160" s="218"/>
      <c r="SZK2160" s="218"/>
      <c r="SZL2160" s="218"/>
      <c r="SZM2160" s="218"/>
      <c r="SZN2160" s="218"/>
      <c r="SZO2160" s="218"/>
      <c r="SZP2160" s="218"/>
      <c r="SZQ2160" s="218"/>
      <c r="SZR2160" s="218"/>
      <c r="SZS2160" s="218"/>
      <c r="SZT2160" s="218"/>
      <c r="SZU2160" s="218"/>
      <c r="SZV2160" s="218"/>
      <c r="SZW2160" s="218"/>
      <c r="SZX2160" s="218"/>
      <c r="SZY2160" s="218"/>
      <c r="SZZ2160" s="218"/>
      <c r="TAA2160" s="218"/>
      <c r="TAB2160" s="218"/>
      <c r="TAC2160" s="218"/>
      <c r="TAD2160" s="218"/>
      <c r="TAE2160" s="218"/>
      <c r="TAF2160" s="218"/>
      <c r="TAG2160" s="218"/>
      <c r="TAH2160" s="218"/>
      <c r="TAI2160" s="218"/>
      <c r="TAJ2160" s="218"/>
      <c r="TAK2160" s="218"/>
      <c r="TAL2160" s="218"/>
      <c r="TAM2160" s="218"/>
      <c r="TAN2160" s="218"/>
      <c r="TAO2160" s="218"/>
      <c r="TAP2160" s="218"/>
      <c r="TAQ2160" s="218"/>
      <c r="TAR2160" s="218"/>
      <c r="TAS2160" s="218"/>
      <c r="TAT2160" s="218"/>
      <c r="TAU2160" s="218"/>
      <c r="TAV2160" s="218"/>
      <c r="TAW2160" s="218"/>
      <c r="TAX2160" s="218"/>
      <c r="TAY2160" s="218"/>
      <c r="TAZ2160" s="218"/>
      <c r="TBA2160" s="218"/>
      <c r="TBB2160" s="218"/>
      <c r="TBC2160" s="218"/>
      <c r="TBD2160" s="218"/>
      <c r="TBE2160" s="218"/>
      <c r="TBF2160" s="218"/>
      <c r="TBG2160" s="218"/>
      <c r="TBH2160" s="218"/>
      <c r="TBI2160" s="218"/>
      <c r="TBJ2160" s="218"/>
      <c r="TBK2160" s="218"/>
      <c r="TBL2160" s="218"/>
      <c r="TBM2160" s="218"/>
      <c r="TBN2160" s="218"/>
      <c r="TBO2160" s="218"/>
      <c r="TBP2160" s="218"/>
      <c r="TBQ2160" s="218"/>
      <c r="TBR2160" s="218"/>
      <c r="TBS2160" s="218"/>
      <c r="TBT2160" s="218"/>
      <c r="TBU2160" s="218"/>
      <c r="TBV2160" s="218"/>
      <c r="TBW2160" s="218"/>
      <c r="TBX2160" s="218"/>
      <c r="TBY2160" s="218"/>
      <c r="TBZ2160" s="218"/>
      <c r="TCA2160" s="218"/>
      <c r="TCB2160" s="218"/>
      <c r="TCC2160" s="218"/>
      <c r="TCD2160" s="218"/>
      <c r="TCE2160" s="218"/>
      <c r="TCF2160" s="218"/>
      <c r="TCG2160" s="218"/>
      <c r="TCH2160" s="218"/>
      <c r="TCI2160" s="218"/>
      <c r="TCJ2160" s="218"/>
      <c r="TCK2160" s="218"/>
      <c r="TCL2160" s="218"/>
      <c r="TCM2160" s="218"/>
      <c r="TCN2160" s="218"/>
      <c r="TCO2160" s="218"/>
      <c r="TCP2160" s="218"/>
      <c r="TCQ2160" s="218"/>
      <c r="TCR2160" s="218"/>
      <c r="TCS2160" s="218"/>
      <c r="TCT2160" s="218"/>
      <c r="TCU2160" s="218"/>
      <c r="TCV2160" s="218"/>
      <c r="TCW2160" s="218"/>
      <c r="TCX2160" s="218"/>
      <c r="TCY2160" s="218"/>
      <c r="TCZ2160" s="218"/>
      <c r="TDA2160" s="218"/>
      <c r="TDB2160" s="218"/>
      <c r="TDC2160" s="218"/>
      <c r="TDD2160" s="218"/>
      <c r="TDE2160" s="218"/>
      <c r="TDF2160" s="218"/>
      <c r="TDG2160" s="218"/>
      <c r="TDH2160" s="218"/>
      <c r="TDI2160" s="218"/>
      <c r="TDJ2160" s="218"/>
      <c r="TDK2160" s="218"/>
      <c r="TDL2160" s="218"/>
      <c r="TDM2160" s="218"/>
      <c r="TDN2160" s="218"/>
      <c r="TDO2160" s="218"/>
      <c r="TDP2160" s="218"/>
      <c r="TDQ2160" s="218"/>
      <c r="TDR2160" s="218"/>
      <c r="TDS2160" s="218"/>
      <c r="TDT2160" s="218"/>
      <c r="TDU2160" s="218"/>
      <c r="TDV2160" s="218"/>
      <c r="TDW2160" s="218"/>
      <c r="TDX2160" s="218"/>
      <c r="TDY2160" s="218"/>
      <c r="TDZ2160" s="218"/>
      <c r="TEA2160" s="218"/>
      <c r="TEB2160" s="218"/>
      <c r="TEC2160" s="218"/>
      <c r="TED2160" s="218"/>
      <c r="TEE2160" s="218"/>
      <c r="TEF2160" s="218"/>
      <c r="TEG2160" s="218"/>
      <c r="TEH2160" s="218"/>
      <c r="TEI2160" s="218"/>
      <c r="TEJ2160" s="218"/>
      <c r="TEK2160" s="218"/>
      <c r="TEL2160" s="218"/>
      <c r="TEM2160" s="218"/>
      <c r="TEN2160" s="218"/>
      <c r="TEO2160" s="218"/>
      <c r="TEP2160" s="218"/>
      <c r="TEQ2160" s="218"/>
      <c r="TER2160" s="218"/>
      <c r="TES2160" s="218"/>
      <c r="TET2160" s="218"/>
      <c r="TEU2160" s="218"/>
      <c r="TEV2160" s="218"/>
      <c r="TEW2160" s="218"/>
      <c r="TEX2160" s="218"/>
      <c r="TEY2160" s="218"/>
      <c r="TEZ2160" s="218"/>
      <c r="TFA2160" s="218"/>
      <c r="TFB2160" s="218"/>
      <c r="TFC2160" s="218"/>
      <c r="TFD2160" s="218"/>
      <c r="TFE2160" s="218"/>
      <c r="TFF2160" s="218"/>
      <c r="TFG2160" s="218"/>
      <c r="TFH2160" s="218"/>
      <c r="TFI2160" s="218"/>
      <c r="TFJ2160" s="218"/>
      <c r="TFK2160" s="218"/>
      <c r="TFL2160" s="218"/>
      <c r="TFM2160" s="218"/>
      <c r="TFN2160" s="218"/>
      <c r="TFO2160" s="218"/>
      <c r="TFP2160" s="218"/>
      <c r="TFQ2160" s="218"/>
      <c r="TFR2160" s="218"/>
      <c r="TFS2160" s="218"/>
      <c r="TFT2160" s="218"/>
      <c r="TFU2160" s="218"/>
      <c r="TFV2160" s="218"/>
      <c r="TFW2160" s="218"/>
      <c r="TFX2160" s="218"/>
      <c r="TFY2160" s="218"/>
      <c r="TFZ2160" s="218"/>
      <c r="TGA2160" s="218"/>
      <c r="TGB2160" s="218"/>
      <c r="TGC2160" s="218"/>
      <c r="TGD2160" s="218"/>
      <c r="TGE2160" s="218"/>
      <c r="TGF2160" s="218"/>
      <c r="TGG2160" s="218"/>
      <c r="TGH2160" s="218"/>
      <c r="TGI2160" s="218"/>
      <c r="TGJ2160" s="218"/>
      <c r="TGK2160" s="218"/>
      <c r="TGL2160" s="218"/>
      <c r="TGM2160" s="218"/>
      <c r="TGN2160" s="218"/>
      <c r="TGO2160" s="218"/>
      <c r="TGP2160" s="218"/>
      <c r="TGQ2160" s="218"/>
      <c r="TGR2160" s="218"/>
      <c r="TGS2160" s="218"/>
      <c r="TGT2160" s="218"/>
      <c r="TGU2160" s="218"/>
      <c r="TGV2160" s="218"/>
      <c r="TGW2160" s="218"/>
      <c r="TGX2160" s="218"/>
      <c r="TGY2160" s="218"/>
      <c r="TGZ2160" s="218"/>
      <c r="THA2160" s="218"/>
      <c r="THB2160" s="218"/>
      <c r="THC2160" s="218"/>
      <c r="THD2160" s="218"/>
      <c r="THE2160" s="218"/>
      <c r="THF2160" s="218"/>
      <c r="THG2160" s="218"/>
      <c r="THH2160" s="218"/>
      <c r="THI2160" s="218"/>
      <c r="THJ2160" s="218"/>
      <c r="THK2160" s="218"/>
      <c r="THL2160" s="218"/>
      <c r="THM2160" s="218"/>
      <c r="THN2160" s="218"/>
      <c r="THO2160" s="218"/>
      <c r="THP2160" s="218"/>
      <c r="THQ2160" s="218"/>
      <c r="THR2160" s="218"/>
      <c r="THS2160" s="218"/>
      <c r="THT2160" s="218"/>
      <c r="THU2160" s="218"/>
      <c r="THV2160" s="218"/>
      <c r="THW2160" s="218"/>
      <c r="THX2160" s="218"/>
      <c r="THY2160" s="218"/>
      <c r="THZ2160" s="218"/>
      <c r="TIA2160" s="218"/>
      <c r="TIB2160" s="218"/>
      <c r="TIC2160" s="218"/>
      <c r="TID2160" s="218"/>
      <c r="TIE2160" s="218"/>
      <c r="TIF2160" s="218"/>
      <c r="TIG2160" s="218"/>
      <c r="TIH2160" s="218"/>
      <c r="TII2160" s="218"/>
      <c r="TIJ2160" s="218"/>
      <c r="TIK2160" s="218"/>
      <c r="TIL2160" s="218"/>
      <c r="TIM2160" s="218"/>
      <c r="TIN2160" s="218"/>
      <c r="TIO2160" s="218"/>
      <c r="TIP2160" s="218"/>
      <c r="TIQ2160" s="218"/>
      <c r="TIR2160" s="218"/>
      <c r="TIS2160" s="218"/>
      <c r="TIT2160" s="218"/>
      <c r="TIU2160" s="218"/>
      <c r="TIV2160" s="218"/>
      <c r="TIW2160" s="218"/>
      <c r="TIX2160" s="218"/>
      <c r="TIY2160" s="218"/>
      <c r="TIZ2160" s="218"/>
      <c r="TJA2160" s="218"/>
      <c r="TJB2160" s="218"/>
      <c r="TJC2160" s="218"/>
      <c r="TJD2160" s="218"/>
      <c r="TJE2160" s="218"/>
      <c r="TJF2160" s="218"/>
      <c r="TJG2160" s="218"/>
      <c r="TJH2160" s="218"/>
      <c r="TJI2160" s="218"/>
      <c r="TJJ2160" s="218"/>
      <c r="TJK2160" s="218"/>
      <c r="TJL2160" s="218"/>
      <c r="TJM2160" s="218"/>
      <c r="TJN2160" s="218"/>
      <c r="TJO2160" s="218"/>
      <c r="TJP2160" s="218"/>
      <c r="TJQ2160" s="218"/>
      <c r="TJR2160" s="218"/>
      <c r="TJS2160" s="218"/>
      <c r="TJT2160" s="218"/>
      <c r="TJU2160" s="218"/>
      <c r="TJV2160" s="218"/>
      <c r="TJW2160" s="218"/>
      <c r="TJX2160" s="218"/>
      <c r="TJY2160" s="218"/>
      <c r="TJZ2160" s="218"/>
      <c r="TKA2160" s="218"/>
      <c r="TKB2160" s="218"/>
      <c r="TKC2160" s="218"/>
      <c r="TKD2160" s="218"/>
      <c r="TKE2160" s="218"/>
      <c r="TKF2160" s="218"/>
      <c r="TKG2160" s="218"/>
      <c r="TKH2160" s="218"/>
      <c r="TKI2160" s="218"/>
      <c r="TKJ2160" s="218"/>
      <c r="TKK2160" s="218"/>
      <c r="TKL2160" s="218"/>
      <c r="TKM2160" s="218"/>
      <c r="TKN2160" s="218"/>
      <c r="TKO2160" s="218"/>
      <c r="TKP2160" s="218"/>
      <c r="TKQ2160" s="218"/>
      <c r="TKR2160" s="218"/>
      <c r="TKS2160" s="218"/>
      <c r="TKT2160" s="218"/>
      <c r="TKU2160" s="218"/>
      <c r="TKV2160" s="218"/>
      <c r="TKW2160" s="218"/>
      <c r="TKX2160" s="218"/>
      <c r="TKY2160" s="218"/>
      <c r="TKZ2160" s="218"/>
      <c r="TLA2160" s="218"/>
      <c r="TLB2160" s="218"/>
      <c r="TLC2160" s="218"/>
      <c r="TLD2160" s="218"/>
      <c r="TLE2160" s="218"/>
      <c r="TLF2160" s="218"/>
      <c r="TLG2160" s="218"/>
      <c r="TLH2160" s="218"/>
      <c r="TLI2160" s="218"/>
      <c r="TLJ2160" s="218"/>
      <c r="TLK2160" s="218"/>
      <c r="TLL2160" s="218"/>
      <c r="TLM2160" s="218"/>
      <c r="TLN2160" s="218"/>
      <c r="TLO2160" s="218"/>
      <c r="TLP2160" s="218"/>
      <c r="TLQ2160" s="218"/>
      <c r="TLR2160" s="218"/>
      <c r="TLS2160" s="218"/>
      <c r="TLT2160" s="218"/>
      <c r="TLU2160" s="218"/>
      <c r="TLV2160" s="218"/>
      <c r="TLW2160" s="218"/>
      <c r="TLX2160" s="218"/>
      <c r="TLY2160" s="218"/>
      <c r="TLZ2160" s="218"/>
      <c r="TMA2160" s="218"/>
      <c r="TMB2160" s="218"/>
      <c r="TMC2160" s="218"/>
      <c r="TMD2160" s="218"/>
      <c r="TME2160" s="218"/>
      <c r="TMF2160" s="218"/>
      <c r="TMG2160" s="218"/>
      <c r="TMH2160" s="218"/>
      <c r="TMI2160" s="218"/>
      <c r="TMJ2160" s="218"/>
      <c r="TMK2160" s="218"/>
      <c r="TML2160" s="218"/>
      <c r="TMM2160" s="218"/>
      <c r="TMN2160" s="218"/>
      <c r="TMO2160" s="218"/>
      <c r="TMP2160" s="218"/>
      <c r="TMQ2160" s="218"/>
      <c r="TMR2160" s="218"/>
      <c r="TMS2160" s="218"/>
      <c r="TMT2160" s="218"/>
      <c r="TMU2160" s="218"/>
      <c r="TMV2160" s="218"/>
      <c r="TMW2160" s="218"/>
      <c r="TMX2160" s="218"/>
      <c r="TMY2160" s="218"/>
      <c r="TMZ2160" s="218"/>
      <c r="TNA2160" s="218"/>
      <c r="TNB2160" s="218"/>
      <c r="TNC2160" s="218"/>
      <c r="TND2160" s="218"/>
      <c r="TNE2160" s="218"/>
      <c r="TNF2160" s="218"/>
      <c r="TNG2160" s="218"/>
      <c r="TNH2160" s="218"/>
      <c r="TNI2160" s="218"/>
      <c r="TNJ2160" s="218"/>
      <c r="TNK2160" s="218"/>
      <c r="TNL2160" s="218"/>
      <c r="TNM2160" s="218"/>
      <c r="TNN2160" s="218"/>
      <c r="TNO2160" s="218"/>
      <c r="TNP2160" s="218"/>
      <c r="TNQ2160" s="218"/>
      <c r="TNR2160" s="218"/>
      <c r="TNS2160" s="218"/>
      <c r="TNT2160" s="218"/>
      <c r="TNU2160" s="218"/>
      <c r="TNV2160" s="218"/>
      <c r="TNW2160" s="218"/>
      <c r="TNX2160" s="218"/>
      <c r="TNY2160" s="218"/>
      <c r="TNZ2160" s="218"/>
      <c r="TOA2160" s="218"/>
      <c r="TOB2160" s="218"/>
      <c r="TOC2160" s="218"/>
      <c r="TOD2160" s="218"/>
      <c r="TOE2160" s="218"/>
      <c r="TOF2160" s="218"/>
      <c r="TOG2160" s="218"/>
      <c r="TOH2160" s="218"/>
      <c r="TOI2160" s="218"/>
      <c r="TOJ2160" s="218"/>
      <c r="TOK2160" s="218"/>
      <c r="TOL2160" s="218"/>
      <c r="TOM2160" s="218"/>
      <c r="TON2160" s="218"/>
      <c r="TOO2160" s="218"/>
      <c r="TOP2160" s="218"/>
      <c r="TOQ2160" s="218"/>
      <c r="TOR2160" s="218"/>
      <c r="TOS2160" s="218"/>
      <c r="TOT2160" s="218"/>
      <c r="TOU2160" s="218"/>
      <c r="TOV2160" s="218"/>
      <c r="TOW2160" s="218"/>
      <c r="TOX2160" s="218"/>
      <c r="TOY2160" s="218"/>
      <c r="TOZ2160" s="218"/>
      <c r="TPA2160" s="218"/>
      <c r="TPB2160" s="218"/>
      <c r="TPC2160" s="218"/>
      <c r="TPD2160" s="218"/>
      <c r="TPE2160" s="218"/>
      <c r="TPF2160" s="218"/>
      <c r="TPG2160" s="218"/>
      <c r="TPH2160" s="218"/>
      <c r="TPI2160" s="218"/>
      <c r="TPJ2160" s="218"/>
      <c r="TPK2160" s="218"/>
      <c r="TPL2160" s="218"/>
      <c r="TPM2160" s="218"/>
      <c r="TPN2160" s="218"/>
      <c r="TPO2160" s="218"/>
      <c r="TPP2160" s="218"/>
      <c r="TPQ2160" s="218"/>
      <c r="TPR2160" s="218"/>
      <c r="TPS2160" s="218"/>
      <c r="TPT2160" s="218"/>
      <c r="TPU2160" s="218"/>
      <c r="TPV2160" s="218"/>
      <c r="TPW2160" s="218"/>
      <c r="TPX2160" s="218"/>
      <c r="TPY2160" s="218"/>
      <c r="TPZ2160" s="218"/>
      <c r="TQA2160" s="218"/>
      <c r="TQB2160" s="218"/>
      <c r="TQC2160" s="218"/>
      <c r="TQD2160" s="218"/>
      <c r="TQE2160" s="218"/>
      <c r="TQF2160" s="218"/>
      <c r="TQG2160" s="218"/>
      <c r="TQH2160" s="218"/>
      <c r="TQI2160" s="218"/>
      <c r="TQJ2160" s="218"/>
      <c r="TQK2160" s="218"/>
      <c r="TQL2160" s="218"/>
      <c r="TQM2160" s="218"/>
      <c r="TQN2160" s="218"/>
      <c r="TQO2160" s="218"/>
      <c r="TQP2160" s="218"/>
      <c r="TQQ2160" s="218"/>
      <c r="TQR2160" s="218"/>
      <c r="TQS2160" s="218"/>
      <c r="TQT2160" s="218"/>
      <c r="TQU2160" s="218"/>
      <c r="TQV2160" s="218"/>
      <c r="TQW2160" s="218"/>
      <c r="TQX2160" s="218"/>
      <c r="TQY2160" s="218"/>
      <c r="TQZ2160" s="218"/>
      <c r="TRA2160" s="218"/>
      <c r="TRB2160" s="218"/>
      <c r="TRC2160" s="218"/>
      <c r="TRD2160" s="218"/>
      <c r="TRE2160" s="218"/>
      <c r="TRF2160" s="218"/>
      <c r="TRG2160" s="218"/>
      <c r="TRH2160" s="218"/>
      <c r="TRI2160" s="218"/>
      <c r="TRJ2160" s="218"/>
      <c r="TRK2160" s="218"/>
      <c r="TRL2160" s="218"/>
      <c r="TRM2160" s="218"/>
      <c r="TRN2160" s="218"/>
      <c r="TRO2160" s="218"/>
      <c r="TRP2160" s="218"/>
      <c r="TRQ2160" s="218"/>
      <c r="TRR2160" s="218"/>
      <c r="TRS2160" s="218"/>
      <c r="TRT2160" s="218"/>
      <c r="TRU2160" s="218"/>
      <c r="TRV2160" s="218"/>
      <c r="TRW2160" s="218"/>
      <c r="TRX2160" s="218"/>
      <c r="TRY2160" s="218"/>
      <c r="TRZ2160" s="218"/>
      <c r="TSA2160" s="218"/>
      <c r="TSB2160" s="218"/>
      <c r="TSC2160" s="218"/>
      <c r="TSD2160" s="218"/>
      <c r="TSE2160" s="218"/>
      <c r="TSF2160" s="218"/>
      <c r="TSG2160" s="218"/>
      <c r="TSH2160" s="218"/>
      <c r="TSI2160" s="218"/>
      <c r="TSJ2160" s="218"/>
      <c r="TSK2160" s="218"/>
      <c r="TSL2160" s="218"/>
      <c r="TSM2160" s="218"/>
      <c r="TSN2160" s="218"/>
      <c r="TSO2160" s="218"/>
      <c r="TSP2160" s="218"/>
      <c r="TSQ2160" s="218"/>
      <c r="TSR2160" s="218"/>
      <c r="TSS2160" s="218"/>
      <c r="TST2160" s="218"/>
      <c r="TSU2160" s="218"/>
      <c r="TSV2160" s="218"/>
      <c r="TSW2160" s="218"/>
      <c r="TSX2160" s="218"/>
      <c r="TSY2160" s="218"/>
      <c r="TSZ2160" s="218"/>
      <c r="TTA2160" s="218"/>
      <c r="TTB2160" s="218"/>
      <c r="TTC2160" s="218"/>
      <c r="TTD2160" s="218"/>
      <c r="TTE2160" s="218"/>
      <c r="TTF2160" s="218"/>
      <c r="TTG2160" s="218"/>
      <c r="TTH2160" s="218"/>
      <c r="TTI2160" s="218"/>
      <c r="TTJ2160" s="218"/>
      <c r="TTK2160" s="218"/>
      <c r="TTL2160" s="218"/>
      <c r="TTM2160" s="218"/>
      <c r="TTN2160" s="218"/>
      <c r="TTO2160" s="218"/>
      <c r="TTP2160" s="218"/>
      <c r="TTQ2160" s="218"/>
      <c r="TTR2160" s="218"/>
      <c r="TTS2160" s="218"/>
      <c r="TTT2160" s="218"/>
      <c r="TTU2160" s="218"/>
      <c r="TTV2160" s="218"/>
      <c r="TTW2160" s="218"/>
      <c r="TTX2160" s="218"/>
      <c r="TTY2160" s="218"/>
      <c r="TTZ2160" s="218"/>
      <c r="TUA2160" s="218"/>
      <c r="TUB2160" s="218"/>
      <c r="TUC2160" s="218"/>
      <c r="TUD2160" s="218"/>
      <c r="TUE2160" s="218"/>
      <c r="TUF2160" s="218"/>
      <c r="TUG2160" s="218"/>
      <c r="TUH2160" s="218"/>
      <c r="TUI2160" s="218"/>
      <c r="TUJ2160" s="218"/>
      <c r="TUK2160" s="218"/>
      <c r="TUL2160" s="218"/>
      <c r="TUM2160" s="218"/>
      <c r="TUN2160" s="218"/>
      <c r="TUO2160" s="218"/>
      <c r="TUP2160" s="218"/>
      <c r="TUQ2160" s="218"/>
      <c r="TUR2160" s="218"/>
      <c r="TUS2160" s="218"/>
      <c r="TUT2160" s="218"/>
      <c r="TUU2160" s="218"/>
      <c r="TUV2160" s="218"/>
      <c r="TUW2160" s="218"/>
      <c r="TUX2160" s="218"/>
      <c r="TUY2160" s="218"/>
      <c r="TUZ2160" s="218"/>
      <c r="TVA2160" s="218"/>
      <c r="TVB2160" s="218"/>
      <c r="TVC2160" s="218"/>
      <c r="TVD2160" s="218"/>
      <c r="TVE2160" s="218"/>
      <c r="TVF2160" s="218"/>
      <c r="TVG2160" s="218"/>
      <c r="TVH2160" s="218"/>
      <c r="TVI2160" s="218"/>
      <c r="TVJ2160" s="218"/>
      <c r="TVK2160" s="218"/>
      <c r="TVL2160" s="218"/>
      <c r="TVM2160" s="218"/>
      <c r="TVN2160" s="218"/>
      <c r="TVO2160" s="218"/>
      <c r="TVP2160" s="218"/>
      <c r="TVQ2160" s="218"/>
      <c r="TVR2160" s="218"/>
      <c r="TVS2160" s="218"/>
      <c r="TVT2160" s="218"/>
      <c r="TVU2160" s="218"/>
      <c r="TVV2160" s="218"/>
      <c r="TVW2160" s="218"/>
      <c r="TVX2160" s="218"/>
      <c r="TVY2160" s="218"/>
      <c r="TVZ2160" s="218"/>
      <c r="TWA2160" s="218"/>
      <c r="TWB2160" s="218"/>
      <c r="TWC2160" s="218"/>
      <c r="TWD2160" s="218"/>
      <c r="TWE2160" s="218"/>
      <c r="TWF2160" s="218"/>
      <c r="TWG2160" s="218"/>
      <c r="TWH2160" s="218"/>
      <c r="TWI2160" s="218"/>
      <c r="TWJ2160" s="218"/>
      <c r="TWK2160" s="218"/>
      <c r="TWL2160" s="218"/>
      <c r="TWM2160" s="218"/>
      <c r="TWN2160" s="218"/>
      <c r="TWO2160" s="218"/>
      <c r="TWP2160" s="218"/>
      <c r="TWQ2160" s="218"/>
      <c r="TWR2160" s="218"/>
      <c r="TWS2160" s="218"/>
      <c r="TWT2160" s="218"/>
      <c r="TWU2160" s="218"/>
      <c r="TWV2160" s="218"/>
      <c r="TWW2160" s="218"/>
      <c r="TWX2160" s="218"/>
      <c r="TWY2160" s="218"/>
      <c r="TWZ2160" s="218"/>
      <c r="TXA2160" s="218"/>
      <c r="TXB2160" s="218"/>
      <c r="TXC2160" s="218"/>
      <c r="TXD2160" s="218"/>
      <c r="TXE2160" s="218"/>
      <c r="TXF2160" s="218"/>
      <c r="TXG2160" s="218"/>
      <c r="TXH2160" s="218"/>
      <c r="TXI2160" s="218"/>
      <c r="TXJ2160" s="218"/>
      <c r="TXK2160" s="218"/>
      <c r="TXL2160" s="218"/>
      <c r="TXM2160" s="218"/>
      <c r="TXN2160" s="218"/>
      <c r="TXO2160" s="218"/>
      <c r="TXP2160" s="218"/>
      <c r="TXQ2160" s="218"/>
      <c r="TXR2160" s="218"/>
      <c r="TXS2160" s="218"/>
      <c r="TXT2160" s="218"/>
      <c r="TXU2160" s="218"/>
      <c r="TXV2160" s="218"/>
      <c r="TXW2160" s="218"/>
      <c r="TXX2160" s="218"/>
      <c r="TXY2160" s="218"/>
      <c r="TXZ2160" s="218"/>
      <c r="TYA2160" s="218"/>
      <c r="TYB2160" s="218"/>
      <c r="TYC2160" s="218"/>
      <c r="TYD2160" s="218"/>
      <c r="TYE2160" s="218"/>
      <c r="TYF2160" s="218"/>
      <c r="TYG2160" s="218"/>
      <c r="TYH2160" s="218"/>
      <c r="TYI2160" s="218"/>
      <c r="TYJ2160" s="218"/>
      <c r="TYK2160" s="218"/>
      <c r="TYL2160" s="218"/>
      <c r="TYM2160" s="218"/>
      <c r="TYN2160" s="218"/>
      <c r="TYO2160" s="218"/>
      <c r="TYP2160" s="218"/>
      <c r="TYQ2160" s="218"/>
      <c r="TYR2160" s="218"/>
      <c r="TYS2160" s="218"/>
      <c r="TYT2160" s="218"/>
      <c r="TYU2160" s="218"/>
      <c r="TYV2160" s="218"/>
      <c r="TYW2160" s="218"/>
      <c r="TYX2160" s="218"/>
      <c r="TYY2160" s="218"/>
      <c r="TYZ2160" s="218"/>
      <c r="TZA2160" s="218"/>
      <c r="TZB2160" s="218"/>
      <c r="TZC2160" s="218"/>
      <c r="TZD2160" s="218"/>
      <c r="TZE2160" s="218"/>
      <c r="TZF2160" s="218"/>
      <c r="TZG2160" s="218"/>
      <c r="TZH2160" s="218"/>
      <c r="TZI2160" s="218"/>
      <c r="TZJ2160" s="218"/>
      <c r="TZK2160" s="218"/>
      <c r="TZL2160" s="218"/>
      <c r="TZM2160" s="218"/>
      <c r="TZN2160" s="218"/>
      <c r="TZO2160" s="218"/>
      <c r="TZP2160" s="218"/>
      <c r="TZQ2160" s="218"/>
      <c r="TZR2160" s="218"/>
      <c r="TZS2160" s="218"/>
      <c r="TZT2160" s="218"/>
      <c r="TZU2160" s="218"/>
      <c r="TZV2160" s="218"/>
      <c r="TZW2160" s="218"/>
      <c r="TZX2160" s="218"/>
      <c r="TZY2160" s="218"/>
      <c r="TZZ2160" s="218"/>
      <c r="UAA2160" s="218"/>
      <c r="UAB2160" s="218"/>
      <c r="UAC2160" s="218"/>
      <c r="UAD2160" s="218"/>
      <c r="UAE2160" s="218"/>
      <c r="UAF2160" s="218"/>
      <c r="UAG2160" s="218"/>
      <c r="UAH2160" s="218"/>
      <c r="UAI2160" s="218"/>
      <c r="UAJ2160" s="218"/>
      <c r="UAK2160" s="218"/>
      <c r="UAL2160" s="218"/>
      <c r="UAM2160" s="218"/>
      <c r="UAN2160" s="218"/>
      <c r="UAO2160" s="218"/>
      <c r="UAP2160" s="218"/>
      <c r="UAQ2160" s="218"/>
      <c r="UAR2160" s="218"/>
      <c r="UAS2160" s="218"/>
      <c r="UAT2160" s="218"/>
      <c r="UAU2160" s="218"/>
      <c r="UAV2160" s="218"/>
      <c r="UAW2160" s="218"/>
      <c r="UAX2160" s="218"/>
      <c r="UAY2160" s="218"/>
      <c r="UAZ2160" s="218"/>
      <c r="UBA2160" s="218"/>
      <c r="UBB2160" s="218"/>
      <c r="UBC2160" s="218"/>
      <c r="UBD2160" s="218"/>
      <c r="UBE2160" s="218"/>
      <c r="UBF2160" s="218"/>
      <c r="UBG2160" s="218"/>
      <c r="UBH2160" s="218"/>
      <c r="UBI2160" s="218"/>
      <c r="UBJ2160" s="218"/>
      <c r="UBK2160" s="218"/>
      <c r="UBL2160" s="218"/>
      <c r="UBM2160" s="218"/>
      <c r="UBN2160" s="218"/>
      <c r="UBO2160" s="218"/>
      <c r="UBP2160" s="218"/>
      <c r="UBQ2160" s="218"/>
      <c r="UBR2160" s="218"/>
      <c r="UBS2160" s="218"/>
      <c r="UBT2160" s="218"/>
      <c r="UBU2160" s="218"/>
      <c r="UBV2160" s="218"/>
      <c r="UBW2160" s="218"/>
      <c r="UBX2160" s="218"/>
      <c r="UBY2160" s="218"/>
      <c r="UBZ2160" s="218"/>
      <c r="UCA2160" s="218"/>
      <c r="UCB2160" s="218"/>
      <c r="UCC2160" s="218"/>
      <c r="UCD2160" s="218"/>
      <c r="UCE2160" s="218"/>
      <c r="UCF2160" s="218"/>
      <c r="UCG2160" s="218"/>
      <c r="UCH2160" s="218"/>
      <c r="UCI2160" s="218"/>
      <c r="UCJ2160" s="218"/>
      <c r="UCK2160" s="218"/>
      <c r="UCL2160" s="218"/>
      <c r="UCM2160" s="218"/>
      <c r="UCN2160" s="218"/>
      <c r="UCO2160" s="218"/>
      <c r="UCP2160" s="218"/>
      <c r="UCQ2160" s="218"/>
      <c r="UCR2160" s="218"/>
      <c r="UCS2160" s="218"/>
      <c r="UCT2160" s="218"/>
      <c r="UCU2160" s="218"/>
      <c r="UCV2160" s="218"/>
      <c r="UCW2160" s="218"/>
      <c r="UCX2160" s="218"/>
      <c r="UCY2160" s="218"/>
      <c r="UCZ2160" s="218"/>
      <c r="UDA2160" s="218"/>
      <c r="UDB2160" s="218"/>
      <c r="UDC2160" s="218"/>
      <c r="UDD2160" s="218"/>
      <c r="UDE2160" s="218"/>
      <c r="UDF2160" s="218"/>
      <c r="UDG2160" s="218"/>
      <c r="UDH2160" s="218"/>
      <c r="UDI2160" s="218"/>
      <c r="UDJ2160" s="218"/>
      <c r="UDK2160" s="218"/>
      <c r="UDL2160" s="218"/>
      <c r="UDM2160" s="218"/>
      <c r="UDN2160" s="218"/>
      <c r="UDO2160" s="218"/>
      <c r="UDP2160" s="218"/>
      <c r="UDQ2160" s="218"/>
      <c r="UDR2160" s="218"/>
      <c r="UDS2160" s="218"/>
      <c r="UDT2160" s="218"/>
      <c r="UDU2160" s="218"/>
      <c r="UDV2160" s="218"/>
      <c r="UDW2160" s="218"/>
      <c r="UDX2160" s="218"/>
      <c r="UDY2160" s="218"/>
      <c r="UDZ2160" s="218"/>
      <c r="UEA2160" s="218"/>
      <c r="UEB2160" s="218"/>
      <c r="UEC2160" s="218"/>
      <c r="UED2160" s="218"/>
      <c r="UEE2160" s="218"/>
      <c r="UEF2160" s="218"/>
      <c r="UEG2160" s="218"/>
      <c r="UEH2160" s="218"/>
      <c r="UEI2160" s="218"/>
      <c r="UEJ2160" s="218"/>
      <c r="UEK2160" s="218"/>
      <c r="UEL2160" s="218"/>
      <c r="UEM2160" s="218"/>
      <c r="UEN2160" s="218"/>
      <c r="UEO2160" s="218"/>
      <c r="UEP2160" s="218"/>
      <c r="UEQ2160" s="218"/>
      <c r="UER2160" s="218"/>
      <c r="UES2160" s="218"/>
      <c r="UET2160" s="218"/>
      <c r="UEU2160" s="218"/>
      <c r="UEV2160" s="218"/>
      <c r="UEW2160" s="218"/>
      <c r="UEX2160" s="218"/>
      <c r="UEY2160" s="218"/>
      <c r="UEZ2160" s="218"/>
      <c r="UFA2160" s="218"/>
      <c r="UFB2160" s="218"/>
      <c r="UFC2160" s="218"/>
      <c r="UFD2160" s="218"/>
      <c r="UFE2160" s="218"/>
      <c r="UFF2160" s="218"/>
      <c r="UFG2160" s="218"/>
      <c r="UFH2160" s="218"/>
      <c r="UFI2160" s="218"/>
      <c r="UFJ2160" s="218"/>
      <c r="UFK2160" s="218"/>
      <c r="UFL2160" s="218"/>
      <c r="UFM2160" s="218"/>
      <c r="UFN2160" s="218"/>
      <c r="UFO2160" s="218"/>
      <c r="UFP2160" s="218"/>
      <c r="UFQ2160" s="218"/>
      <c r="UFR2160" s="218"/>
      <c r="UFS2160" s="218"/>
      <c r="UFT2160" s="218"/>
      <c r="UFU2160" s="218"/>
      <c r="UFV2160" s="218"/>
      <c r="UFW2160" s="218"/>
      <c r="UFX2160" s="218"/>
      <c r="UFY2160" s="218"/>
      <c r="UFZ2160" s="218"/>
      <c r="UGA2160" s="218"/>
      <c r="UGB2160" s="218"/>
      <c r="UGC2160" s="218"/>
      <c r="UGD2160" s="218"/>
      <c r="UGE2160" s="218"/>
      <c r="UGF2160" s="218"/>
      <c r="UGG2160" s="218"/>
      <c r="UGH2160" s="218"/>
      <c r="UGI2160" s="218"/>
      <c r="UGJ2160" s="218"/>
      <c r="UGK2160" s="218"/>
      <c r="UGL2160" s="218"/>
      <c r="UGM2160" s="218"/>
      <c r="UGN2160" s="218"/>
      <c r="UGO2160" s="218"/>
      <c r="UGP2160" s="218"/>
      <c r="UGQ2160" s="218"/>
      <c r="UGR2160" s="218"/>
      <c r="UGS2160" s="218"/>
      <c r="UGT2160" s="218"/>
      <c r="UGU2160" s="218"/>
      <c r="UGV2160" s="218"/>
      <c r="UGW2160" s="218"/>
      <c r="UGX2160" s="218"/>
      <c r="UGY2160" s="218"/>
      <c r="UGZ2160" s="218"/>
      <c r="UHA2160" s="218"/>
      <c r="UHB2160" s="218"/>
      <c r="UHC2160" s="218"/>
      <c r="UHD2160" s="218"/>
      <c r="UHE2160" s="218"/>
      <c r="UHF2160" s="218"/>
      <c r="UHG2160" s="218"/>
      <c r="UHH2160" s="218"/>
      <c r="UHI2160" s="218"/>
      <c r="UHJ2160" s="218"/>
      <c r="UHK2160" s="218"/>
      <c r="UHL2160" s="218"/>
      <c r="UHM2160" s="218"/>
      <c r="UHN2160" s="218"/>
      <c r="UHO2160" s="218"/>
      <c r="UHP2160" s="218"/>
      <c r="UHQ2160" s="218"/>
      <c r="UHR2160" s="218"/>
      <c r="UHS2160" s="218"/>
      <c r="UHT2160" s="218"/>
      <c r="UHU2160" s="218"/>
      <c r="UHV2160" s="218"/>
      <c r="UHW2160" s="218"/>
      <c r="UHX2160" s="218"/>
      <c r="UHY2160" s="218"/>
      <c r="UHZ2160" s="218"/>
      <c r="UIA2160" s="218"/>
      <c r="UIB2160" s="218"/>
      <c r="UIC2160" s="218"/>
      <c r="UID2160" s="218"/>
      <c r="UIE2160" s="218"/>
      <c r="UIF2160" s="218"/>
      <c r="UIG2160" s="218"/>
      <c r="UIH2160" s="218"/>
      <c r="UII2160" s="218"/>
      <c r="UIJ2160" s="218"/>
      <c r="UIK2160" s="218"/>
      <c r="UIL2160" s="218"/>
      <c r="UIM2160" s="218"/>
      <c r="UIN2160" s="218"/>
      <c r="UIO2160" s="218"/>
      <c r="UIP2160" s="218"/>
      <c r="UIQ2160" s="218"/>
      <c r="UIR2160" s="218"/>
      <c r="UIS2160" s="218"/>
      <c r="UIT2160" s="218"/>
      <c r="UIU2160" s="218"/>
      <c r="UIV2160" s="218"/>
      <c r="UIW2160" s="218"/>
      <c r="UIX2160" s="218"/>
      <c r="UIY2160" s="218"/>
      <c r="UIZ2160" s="218"/>
      <c r="UJA2160" s="218"/>
      <c r="UJB2160" s="218"/>
      <c r="UJC2160" s="218"/>
      <c r="UJD2160" s="218"/>
      <c r="UJE2160" s="218"/>
      <c r="UJF2160" s="218"/>
      <c r="UJG2160" s="218"/>
      <c r="UJH2160" s="218"/>
      <c r="UJI2160" s="218"/>
      <c r="UJJ2160" s="218"/>
      <c r="UJK2160" s="218"/>
      <c r="UJL2160" s="218"/>
      <c r="UJM2160" s="218"/>
      <c r="UJN2160" s="218"/>
      <c r="UJO2160" s="218"/>
      <c r="UJP2160" s="218"/>
      <c r="UJQ2160" s="218"/>
      <c r="UJR2160" s="218"/>
      <c r="UJS2160" s="218"/>
      <c r="UJT2160" s="218"/>
      <c r="UJU2160" s="218"/>
      <c r="UJV2160" s="218"/>
      <c r="UJW2160" s="218"/>
      <c r="UJX2160" s="218"/>
      <c r="UJY2160" s="218"/>
      <c r="UJZ2160" s="218"/>
      <c r="UKA2160" s="218"/>
      <c r="UKB2160" s="218"/>
      <c r="UKC2160" s="218"/>
      <c r="UKD2160" s="218"/>
      <c r="UKE2160" s="218"/>
      <c r="UKF2160" s="218"/>
      <c r="UKG2160" s="218"/>
      <c r="UKH2160" s="218"/>
      <c r="UKI2160" s="218"/>
      <c r="UKJ2160" s="218"/>
      <c r="UKK2160" s="218"/>
      <c r="UKL2160" s="218"/>
      <c r="UKM2160" s="218"/>
      <c r="UKN2160" s="218"/>
      <c r="UKO2160" s="218"/>
      <c r="UKP2160" s="218"/>
      <c r="UKQ2160" s="218"/>
      <c r="UKR2160" s="218"/>
      <c r="UKS2160" s="218"/>
      <c r="UKT2160" s="218"/>
      <c r="UKU2160" s="218"/>
      <c r="UKV2160" s="218"/>
      <c r="UKW2160" s="218"/>
      <c r="UKX2160" s="218"/>
      <c r="UKY2160" s="218"/>
      <c r="UKZ2160" s="218"/>
      <c r="ULA2160" s="218"/>
      <c r="ULB2160" s="218"/>
      <c r="ULC2160" s="218"/>
      <c r="ULD2160" s="218"/>
      <c r="ULE2160" s="218"/>
      <c r="ULF2160" s="218"/>
      <c r="ULG2160" s="218"/>
      <c r="ULH2160" s="218"/>
      <c r="ULI2160" s="218"/>
      <c r="ULJ2160" s="218"/>
      <c r="ULK2160" s="218"/>
      <c r="ULL2160" s="218"/>
      <c r="ULM2160" s="218"/>
      <c r="ULN2160" s="218"/>
      <c r="ULO2160" s="218"/>
      <c r="ULP2160" s="218"/>
      <c r="ULQ2160" s="218"/>
      <c r="ULR2160" s="218"/>
      <c r="ULS2160" s="218"/>
      <c r="ULT2160" s="218"/>
      <c r="ULU2160" s="218"/>
      <c r="ULV2160" s="218"/>
      <c r="ULW2160" s="218"/>
      <c r="ULX2160" s="218"/>
      <c r="ULY2160" s="218"/>
      <c r="ULZ2160" s="218"/>
      <c r="UMA2160" s="218"/>
      <c r="UMB2160" s="218"/>
      <c r="UMC2160" s="218"/>
      <c r="UMD2160" s="218"/>
      <c r="UME2160" s="218"/>
      <c r="UMF2160" s="218"/>
      <c r="UMG2160" s="218"/>
      <c r="UMH2160" s="218"/>
      <c r="UMI2160" s="218"/>
      <c r="UMJ2160" s="218"/>
      <c r="UMK2160" s="218"/>
      <c r="UML2160" s="218"/>
      <c r="UMM2160" s="218"/>
      <c r="UMN2160" s="218"/>
      <c r="UMO2160" s="218"/>
      <c r="UMP2160" s="218"/>
      <c r="UMQ2160" s="218"/>
      <c r="UMR2160" s="218"/>
      <c r="UMS2160" s="218"/>
      <c r="UMT2160" s="218"/>
      <c r="UMU2160" s="218"/>
      <c r="UMV2160" s="218"/>
      <c r="UMW2160" s="218"/>
      <c r="UMX2160" s="218"/>
      <c r="UMY2160" s="218"/>
      <c r="UMZ2160" s="218"/>
      <c r="UNA2160" s="218"/>
      <c r="UNB2160" s="218"/>
      <c r="UNC2160" s="218"/>
      <c r="UND2160" s="218"/>
      <c r="UNE2160" s="218"/>
      <c r="UNF2160" s="218"/>
      <c r="UNG2160" s="218"/>
      <c r="UNH2160" s="218"/>
      <c r="UNI2160" s="218"/>
      <c r="UNJ2160" s="218"/>
      <c r="UNK2160" s="218"/>
      <c r="UNL2160" s="218"/>
      <c r="UNM2160" s="218"/>
      <c r="UNN2160" s="218"/>
      <c r="UNO2160" s="218"/>
      <c r="UNP2160" s="218"/>
      <c r="UNQ2160" s="218"/>
      <c r="UNR2160" s="218"/>
      <c r="UNS2160" s="218"/>
      <c r="UNT2160" s="218"/>
      <c r="UNU2160" s="218"/>
      <c r="UNV2160" s="218"/>
      <c r="UNW2160" s="218"/>
      <c r="UNX2160" s="218"/>
      <c r="UNY2160" s="218"/>
      <c r="UNZ2160" s="218"/>
      <c r="UOA2160" s="218"/>
      <c r="UOB2160" s="218"/>
      <c r="UOC2160" s="218"/>
      <c r="UOD2160" s="218"/>
      <c r="UOE2160" s="218"/>
      <c r="UOF2160" s="218"/>
      <c r="UOG2160" s="218"/>
      <c r="UOH2160" s="218"/>
      <c r="UOI2160" s="218"/>
      <c r="UOJ2160" s="218"/>
      <c r="UOK2160" s="218"/>
      <c r="UOL2160" s="218"/>
      <c r="UOM2160" s="218"/>
      <c r="UON2160" s="218"/>
      <c r="UOO2160" s="218"/>
      <c r="UOP2160" s="218"/>
      <c r="UOQ2160" s="218"/>
      <c r="UOR2160" s="218"/>
      <c r="UOS2160" s="218"/>
      <c r="UOT2160" s="218"/>
      <c r="UOU2160" s="218"/>
      <c r="UOV2160" s="218"/>
      <c r="UOW2160" s="218"/>
      <c r="UOX2160" s="218"/>
      <c r="UOY2160" s="218"/>
      <c r="UOZ2160" s="218"/>
      <c r="UPA2160" s="218"/>
      <c r="UPB2160" s="218"/>
      <c r="UPC2160" s="218"/>
      <c r="UPD2160" s="218"/>
      <c r="UPE2160" s="218"/>
      <c r="UPF2160" s="218"/>
      <c r="UPG2160" s="218"/>
      <c r="UPH2160" s="218"/>
      <c r="UPI2160" s="218"/>
      <c r="UPJ2160" s="218"/>
      <c r="UPK2160" s="218"/>
      <c r="UPL2160" s="218"/>
      <c r="UPM2160" s="218"/>
      <c r="UPN2160" s="218"/>
      <c r="UPO2160" s="218"/>
      <c r="UPP2160" s="218"/>
      <c r="UPQ2160" s="218"/>
      <c r="UPR2160" s="218"/>
      <c r="UPS2160" s="218"/>
      <c r="UPT2160" s="218"/>
      <c r="UPU2160" s="218"/>
      <c r="UPV2160" s="218"/>
      <c r="UPW2160" s="218"/>
      <c r="UPX2160" s="218"/>
      <c r="UPY2160" s="218"/>
      <c r="UPZ2160" s="218"/>
      <c r="UQA2160" s="218"/>
      <c r="UQB2160" s="218"/>
      <c r="UQC2160" s="218"/>
      <c r="UQD2160" s="218"/>
      <c r="UQE2160" s="218"/>
      <c r="UQF2160" s="218"/>
      <c r="UQG2160" s="218"/>
      <c r="UQH2160" s="218"/>
      <c r="UQI2160" s="218"/>
      <c r="UQJ2160" s="218"/>
      <c r="UQK2160" s="218"/>
      <c r="UQL2160" s="218"/>
      <c r="UQM2160" s="218"/>
      <c r="UQN2160" s="218"/>
      <c r="UQO2160" s="218"/>
      <c r="UQP2160" s="218"/>
      <c r="UQQ2160" s="218"/>
      <c r="UQR2160" s="218"/>
      <c r="UQS2160" s="218"/>
      <c r="UQT2160" s="218"/>
      <c r="UQU2160" s="218"/>
      <c r="UQV2160" s="218"/>
      <c r="UQW2160" s="218"/>
      <c r="UQX2160" s="218"/>
      <c r="UQY2160" s="218"/>
      <c r="UQZ2160" s="218"/>
      <c r="URA2160" s="218"/>
      <c r="URB2160" s="218"/>
      <c r="URC2160" s="218"/>
      <c r="URD2160" s="218"/>
      <c r="URE2160" s="218"/>
      <c r="URF2160" s="218"/>
      <c r="URG2160" s="218"/>
      <c r="URH2160" s="218"/>
      <c r="URI2160" s="218"/>
      <c r="URJ2160" s="218"/>
      <c r="URK2160" s="218"/>
      <c r="URL2160" s="218"/>
      <c r="URM2160" s="218"/>
      <c r="URN2160" s="218"/>
      <c r="URO2160" s="218"/>
      <c r="URP2160" s="218"/>
      <c r="URQ2160" s="218"/>
      <c r="URR2160" s="218"/>
      <c r="URS2160" s="218"/>
      <c r="URT2160" s="218"/>
      <c r="URU2160" s="218"/>
      <c r="URV2160" s="218"/>
      <c r="URW2160" s="218"/>
      <c r="URX2160" s="218"/>
      <c r="URY2160" s="218"/>
      <c r="URZ2160" s="218"/>
      <c r="USA2160" s="218"/>
      <c r="USB2160" s="218"/>
      <c r="USC2160" s="218"/>
      <c r="USD2160" s="218"/>
      <c r="USE2160" s="218"/>
      <c r="USF2160" s="218"/>
      <c r="USG2160" s="218"/>
      <c r="USH2160" s="218"/>
      <c r="USI2160" s="218"/>
      <c r="USJ2160" s="218"/>
      <c r="USK2160" s="218"/>
      <c r="USL2160" s="218"/>
      <c r="USM2160" s="218"/>
      <c r="USN2160" s="218"/>
      <c r="USO2160" s="218"/>
      <c r="USP2160" s="218"/>
      <c r="USQ2160" s="218"/>
      <c r="USR2160" s="218"/>
      <c r="USS2160" s="218"/>
      <c r="UST2160" s="218"/>
      <c r="USU2160" s="218"/>
      <c r="USV2160" s="218"/>
      <c r="USW2160" s="218"/>
      <c r="USX2160" s="218"/>
      <c r="USY2160" s="218"/>
      <c r="USZ2160" s="218"/>
      <c r="UTA2160" s="218"/>
      <c r="UTB2160" s="218"/>
      <c r="UTC2160" s="218"/>
      <c r="UTD2160" s="218"/>
      <c r="UTE2160" s="218"/>
      <c r="UTF2160" s="218"/>
      <c r="UTG2160" s="218"/>
      <c r="UTH2160" s="218"/>
      <c r="UTI2160" s="218"/>
      <c r="UTJ2160" s="218"/>
      <c r="UTK2160" s="218"/>
      <c r="UTL2160" s="218"/>
      <c r="UTM2160" s="218"/>
      <c r="UTN2160" s="218"/>
      <c r="UTO2160" s="218"/>
      <c r="UTP2160" s="218"/>
      <c r="UTQ2160" s="218"/>
      <c r="UTR2160" s="218"/>
      <c r="UTS2160" s="218"/>
      <c r="UTT2160" s="218"/>
      <c r="UTU2160" s="218"/>
      <c r="UTV2160" s="218"/>
      <c r="UTW2160" s="218"/>
      <c r="UTX2160" s="218"/>
      <c r="UTY2160" s="218"/>
      <c r="UTZ2160" s="218"/>
      <c r="UUA2160" s="218"/>
      <c r="UUB2160" s="218"/>
      <c r="UUC2160" s="218"/>
      <c r="UUD2160" s="218"/>
      <c r="UUE2160" s="218"/>
      <c r="UUF2160" s="218"/>
      <c r="UUG2160" s="218"/>
      <c r="UUH2160" s="218"/>
      <c r="UUI2160" s="218"/>
      <c r="UUJ2160" s="218"/>
      <c r="UUK2160" s="218"/>
      <c r="UUL2160" s="218"/>
      <c r="UUM2160" s="218"/>
      <c r="UUN2160" s="218"/>
      <c r="UUO2160" s="218"/>
      <c r="UUP2160" s="218"/>
      <c r="UUQ2160" s="218"/>
      <c r="UUR2160" s="218"/>
      <c r="UUS2160" s="218"/>
      <c r="UUT2160" s="218"/>
      <c r="UUU2160" s="218"/>
      <c r="UUV2160" s="218"/>
      <c r="UUW2160" s="218"/>
      <c r="UUX2160" s="218"/>
      <c r="UUY2160" s="218"/>
      <c r="UUZ2160" s="218"/>
      <c r="UVA2160" s="218"/>
      <c r="UVB2160" s="218"/>
      <c r="UVC2160" s="218"/>
      <c r="UVD2160" s="218"/>
      <c r="UVE2160" s="218"/>
      <c r="UVF2160" s="218"/>
      <c r="UVG2160" s="218"/>
      <c r="UVH2160" s="218"/>
      <c r="UVI2160" s="218"/>
      <c r="UVJ2160" s="218"/>
      <c r="UVK2160" s="218"/>
      <c r="UVL2160" s="218"/>
      <c r="UVM2160" s="218"/>
      <c r="UVN2160" s="218"/>
      <c r="UVO2160" s="218"/>
      <c r="UVP2160" s="218"/>
      <c r="UVQ2160" s="218"/>
      <c r="UVR2160" s="218"/>
      <c r="UVS2160" s="218"/>
      <c r="UVT2160" s="218"/>
      <c r="UVU2160" s="218"/>
      <c r="UVV2160" s="218"/>
      <c r="UVW2160" s="218"/>
      <c r="UVX2160" s="218"/>
      <c r="UVY2160" s="218"/>
      <c r="UVZ2160" s="218"/>
      <c r="UWA2160" s="218"/>
      <c r="UWB2160" s="218"/>
      <c r="UWC2160" s="218"/>
      <c r="UWD2160" s="218"/>
      <c r="UWE2160" s="218"/>
      <c r="UWF2160" s="218"/>
      <c r="UWG2160" s="218"/>
      <c r="UWH2160" s="218"/>
      <c r="UWI2160" s="218"/>
      <c r="UWJ2160" s="218"/>
      <c r="UWK2160" s="218"/>
      <c r="UWL2160" s="218"/>
      <c r="UWM2160" s="218"/>
      <c r="UWN2160" s="218"/>
      <c r="UWO2160" s="218"/>
      <c r="UWP2160" s="218"/>
      <c r="UWQ2160" s="218"/>
      <c r="UWR2160" s="218"/>
      <c r="UWS2160" s="218"/>
      <c r="UWT2160" s="218"/>
      <c r="UWU2160" s="218"/>
      <c r="UWV2160" s="218"/>
      <c r="UWW2160" s="218"/>
      <c r="UWX2160" s="218"/>
      <c r="UWY2160" s="218"/>
      <c r="UWZ2160" s="218"/>
      <c r="UXA2160" s="218"/>
      <c r="UXB2160" s="218"/>
      <c r="UXC2160" s="218"/>
      <c r="UXD2160" s="218"/>
      <c r="UXE2160" s="218"/>
      <c r="UXF2160" s="218"/>
      <c r="UXG2160" s="218"/>
      <c r="UXH2160" s="218"/>
      <c r="UXI2160" s="218"/>
      <c r="UXJ2160" s="218"/>
      <c r="UXK2160" s="218"/>
      <c r="UXL2160" s="218"/>
      <c r="UXM2160" s="218"/>
      <c r="UXN2160" s="218"/>
      <c r="UXO2160" s="218"/>
      <c r="UXP2160" s="218"/>
      <c r="UXQ2160" s="218"/>
      <c r="UXR2160" s="218"/>
      <c r="UXS2160" s="218"/>
      <c r="UXT2160" s="218"/>
      <c r="UXU2160" s="218"/>
      <c r="UXV2160" s="218"/>
      <c r="UXW2160" s="218"/>
      <c r="UXX2160" s="218"/>
      <c r="UXY2160" s="218"/>
      <c r="UXZ2160" s="218"/>
      <c r="UYA2160" s="218"/>
      <c r="UYB2160" s="218"/>
      <c r="UYC2160" s="218"/>
      <c r="UYD2160" s="218"/>
      <c r="UYE2160" s="218"/>
      <c r="UYF2160" s="218"/>
      <c r="UYG2160" s="218"/>
      <c r="UYH2160" s="218"/>
      <c r="UYI2160" s="218"/>
      <c r="UYJ2160" s="218"/>
      <c r="UYK2160" s="218"/>
      <c r="UYL2160" s="218"/>
      <c r="UYM2160" s="218"/>
      <c r="UYN2160" s="218"/>
      <c r="UYO2160" s="218"/>
      <c r="UYP2160" s="218"/>
      <c r="UYQ2160" s="218"/>
      <c r="UYR2160" s="218"/>
      <c r="UYS2160" s="218"/>
      <c r="UYT2160" s="218"/>
      <c r="UYU2160" s="218"/>
      <c r="UYV2160" s="218"/>
      <c r="UYW2160" s="218"/>
      <c r="UYX2160" s="218"/>
      <c r="UYY2160" s="218"/>
      <c r="UYZ2160" s="218"/>
      <c r="UZA2160" s="218"/>
      <c r="UZB2160" s="218"/>
      <c r="UZC2160" s="218"/>
      <c r="UZD2160" s="218"/>
      <c r="UZE2160" s="218"/>
      <c r="UZF2160" s="218"/>
      <c r="UZG2160" s="218"/>
      <c r="UZH2160" s="218"/>
      <c r="UZI2160" s="218"/>
      <c r="UZJ2160" s="218"/>
      <c r="UZK2160" s="218"/>
      <c r="UZL2160" s="218"/>
      <c r="UZM2160" s="218"/>
      <c r="UZN2160" s="218"/>
      <c r="UZO2160" s="218"/>
      <c r="UZP2160" s="218"/>
      <c r="UZQ2160" s="218"/>
      <c r="UZR2160" s="218"/>
      <c r="UZS2160" s="218"/>
      <c r="UZT2160" s="218"/>
      <c r="UZU2160" s="218"/>
      <c r="UZV2160" s="218"/>
      <c r="UZW2160" s="218"/>
      <c r="UZX2160" s="218"/>
      <c r="UZY2160" s="218"/>
      <c r="UZZ2160" s="218"/>
      <c r="VAA2160" s="218"/>
      <c r="VAB2160" s="218"/>
      <c r="VAC2160" s="218"/>
      <c r="VAD2160" s="218"/>
      <c r="VAE2160" s="218"/>
      <c r="VAF2160" s="218"/>
      <c r="VAG2160" s="218"/>
      <c r="VAH2160" s="218"/>
      <c r="VAI2160" s="218"/>
      <c r="VAJ2160" s="218"/>
      <c r="VAK2160" s="218"/>
      <c r="VAL2160" s="218"/>
      <c r="VAM2160" s="218"/>
      <c r="VAN2160" s="218"/>
      <c r="VAO2160" s="218"/>
      <c r="VAP2160" s="218"/>
      <c r="VAQ2160" s="218"/>
      <c r="VAR2160" s="218"/>
      <c r="VAS2160" s="218"/>
      <c r="VAT2160" s="218"/>
      <c r="VAU2160" s="218"/>
      <c r="VAV2160" s="218"/>
      <c r="VAW2160" s="218"/>
      <c r="VAX2160" s="218"/>
      <c r="VAY2160" s="218"/>
      <c r="VAZ2160" s="218"/>
      <c r="VBA2160" s="218"/>
      <c r="VBB2160" s="218"/>
      <c r="VBC2160" s="218"/>
      <c r="VBD2160" s="218"/>
      <c r="VBE2160" s="218"/>
      <c r="VBF2160" s="218"/>
      <c r="VBG2160" s="218"/>
      <c r="VBH2160" s="218"/>
      <c r="VBI2160" s="218"/>
      <c r="VBJ2160" s="218"/>
      <c r="VBK2160" s="218"/>
      <c r="VBL2160" s="218"/>
      <c r="VBM2160" s="218"/>
      <c r="VBN2160" s="218"/>
      <c r="VBO2160" s="218"/>
      <c r="VBP2160" s="218"/>
      <c r="VBQ2160" s="218"/>
      <c r="VBR2160" s="218"/>
      <c r="VBS2160" s="218"/>
      <c r="VBT2160" s="218"/>
      <c r="VBU2160" s="218"/>
      <c r="VBV2160" s="218"/>
      <c r="VBW2160" s="218"/>
      <c r="VBX2160" s="218"/>
      <c r="VBY2160" s="218"/>
      <c r="VBZ2160" s="218"/>
      <c r="VCA2160" s="218"/>
      <c r="VCB2160" s="218"/>
      <c r="VCC2160" s="218"/>
      <c r="VCD2160" s="218"/>
      <c r="VCE2160" s="218"/>
      <c r="VCF2160" s="218"/>
      <c r="VCG2160" s="218"/>
      <c r="VCH2160" s="218"/>
      <c r="VCI2160" s="218"/>
      <c r="VCJ2160" s="218"/>
      <c r="VCK2160" s="218"/>
      <c r="VCL2160" s="218"/>
      <c r="VCM2160" s="218"/>
      <c r="VCN2160" s="218"/>
      <c r="VCO2160" s="218"/>
      <c r="VCP2160" s="218"/>
      <c r="VCQ2160" s="218"/>
      <c r="VCR2160" s="218"/>
      <c r="VCS2160" s="218"/>
      <c r="VCT2160" s="218"/>
      <c r="VCU2160" s="218"/>
      <c r="VCV2160" s="218"/>
      <c r="VCW2160" s="218"/>
      <c r="VCX2160" s="218"/>
      <c r="VCY2160" s="218"/>
      <c r="VCZ2160" s="218"/>
      <c r="VDA2160" s="218"/>
      <c r="VDB2160" s="218"/>
      <c r="VDC2160" s="218"/>
      <c r="VDD2160" s="218"/>
      <c r="VDE2160" s="218"/>
      <c r="VDF2160" s="218"/>
      <c r="VDG2160" s="218"/>
      <c r="VDH2160" s="218"/>
      <c r="VDI2160" s="218"/>
      <c r="VDJ2160" s="218"/>
      <c r="VDK2160" s="218"/>
      <c r="VDL2160" s="218"/>
      <c r="VDM2160" s="218"/>
      <c r="VDN2160" s="218"/>
      <c r="VDO2160" s="218"/>
      <c r="VDP2160" s="218"/>
      <c r="VDQ2160" s="218"/>
      <c r="VDR2160" s="218"/>
      <c r="VDS2160" s="218"/>
      <c r="VDT2160" s="218"/>
      <c r="VDU2160" s="218"/>
      <c r="VDV2160" s="218"/>
      <c r="VDW2160" s="218"/>
      <c r="VDX2160" s="218"/>
      <c r="VDY2160" s="218"/>
      <c r="VDZ2160" s="218"/>
      <c r="VEA2160" s="218"/>
      <c r="VEB2160" s="218"/>
      <c r="VEC2160" s="218"/>
      <c r="VED2160" s="218"/>
      <c r="VEE2160" s="218"/>
      <c r="VEF2160" s="218"/>
      <c r="VEG2160" s="218"/>
      <c r="VEH2160" s="218"/>
      <c r="VEI2160" s="218"/>
      <c r="VEJ2160" s="218"/>
      <c r="VEK2160" s="218"/>
      <c r="VEL2160" s="218"/>
      <c r="VEM2160" s="218"/>
      <c r="VEN2160" s="218"/>
      <c r="VEO2160" s="218"/>
      <c r="VEP2160" s="218"/>
      <c r="VEQ2160" s="218"/>
      <c r="VER2160" s="218"/>
      <c r="VES2160" s="218"/>
      <c r="VET2160" s="218"/>
      <c r="VEU2160" s="218"/>
      <c r="VEV2160" s="218"/>
      <c r="VEW2160" s="218"/>
      <c r="VEX2160" s="218"/>
      <c r="VEY2160" s="218"/>
      <c r="VEZ2160" s="218"/>
      <c r="VFA2160" s="218"/>
      <c r="VFB2160" s="218"/>
      <c r="VFC2160" s="218"/>
      <c r="VFD2160" s="218"/>
      <c r="VFE2160" s="218"/>
      <c r="VFF2160" s="218"/>
      <c r="VFG2160" s="218"/>
      <c r="VFH2160" s="218"/>
      <c r="VFI2160" s="218"/>
      <c r="VFJ2160" s="218"/>
      <c r="VFK2160" s="218"/>
      <c r="VFL2160" s="218"/>
      <c r="VFM2160" s="218"/>
      <c r="VFN2160" s="218"/>
      <c r="VFO2160" s="218"/>
      <c r="VFP2160" s="218"/>
      <c r="VFQ2160" s="218"/>
      <c r="VFR2160" s="218"/>
      <c r="VFS2160" s="218"/>
      <c r="VFT2160" s="218"/>
      <c r="VFU2160" s="218"/>
      <c r="VFV2160" s="218"/>
      <c r="VFW2160" s="218"/>
      <c r="VFX2160" s="218"/>
      <c r="VFY2160" s="218"/>
      <c r="VFZ2160" s="218"/>
      <c r="VGA2160" s="218"/>
      <c r="VGB2160" s="218"/>
      <c r="VGC2160" s="218"/>
      <c r="VGD2160" s="218"/>
      <c r="VGE2160" s="218"/>
      <c r="VGF2160" s="218"/>
      <c r="VGG2160" s="218"/>
      <c r="VGH2160" s="218"/>
      <c r="VGI2160" s="218"/>
      <c r="VGJ2160" s="218"/>
      <c r="VGK2160" s="218"/>
      <c r="VGL2160" s="218"/>
      <c r="VGM2160" s="218"/>
      <c r="VGN2160" s="218"/>
      <c r="VGO2160" s="218"/>
      <c r="VGP2160" s="218"/>
      <c r="VGQ2160" s="218"/>
      <c r="VGR2160" s="218"/>
      <c r="VGS2160" s="218"/>
      <c r="VGT2160" s="218"/>
      <c r="VGU2160" s="218"/>
      <c r="VGV2160" s="218"/>
      <c r="VGW2160" s="218"/>
      <c r="VGX2160" s="218"/>
      <c r="VGY2160" s="218"/>
      <c r="VGZ2160" s="218"/>
      <c r="VHA2160" s="218"/>
      <c r="VHB2160" s="218"/>
      <c r="VHC2160" s="218"/>
      <c r="VHD2160" s="218"/>
      <c r="VHE2160" s="218"/>
      <c r="VHF2160" s="218"/>
      <c r="VHG2160" s="218"/>
      <c r="VHH2160" s="218"/>
      <c r="VHI2160" s="218"/>
      <c r="VHJ2160" s="218"/>
      <c r="VHK2160" s="218"/>
      <c r="VHL2160" s="218"/>
      <c r="VHM2160" s="218"/>
      <c r="VHN2160" s="218"/>
      <c r="VHO2160" s="218"/>
      <c r="VHP2160" s="218"/>
      <c r="VHQ2160" s="218"/>
      <c r="VHR2160" s="218"/>
      <c r="VHS2160" s="218"/>
      <c r="VHT2160" s="218"/>
      <c r="VHU2160" s="218"/>
      <c r="VHV2160" s="218"/>
      <c r="VHW2160" s="218"/>
      <c r="VHX2160" s="218"/>
      <c r="VHY2160" s="218"/>
      <c r="VHZ2160" s="218"/>
      <c r="VIA2160" s="218"/>
      <c r="VIB2160" s="218"/>
      <c r="VIC2160" s="218"/>
      <c r="VID2160" s="218"/>
      <c r="VIE2160" s="218"/>
      <c r="VIF2160" s="218"/>
      <c r="VIG2160" s="218"/>
      <c r="VIH2160" s="218"/>
      <c r="VII2160" s="218"/>
      <c r="VIJ2160" s="218"/>
      <c r="VIK2160" s="218"/>
      <c r="VIL2160" s="218"/>
      <c r="VIM2160" s="218"/>
      <c r="VIN2160" s="218"/>
      <c r="VIO2160" s="218"/>
      <c r="VIP2160" s="218"/>
      <c r="VIQ2160" s="218"/>
      <c r="VIR2160" s="218"/>
      <c r="VIS2160" s="218"/>
      <c r="VIT2160" s="218"/>
      <c r="VIU2160" s="218"/>
      <c r="VIV2160" s="218"/>
      <c r="VIW2160" s="218"/>
      <c r="VIX2160" s="218"/>
      <c r="VIY2160" s="218"/>
      <c r="VIZ2160" s="218"/>
      <c r="VJA2160" s="218"/>
      <c r="VJB2160" s="218"/>
      <c r="VJC2160" s="218"/>
      <c r="VJD2160" s="218"/>
      <c r="VJE2160" s="218"/>
      <c r="VJF2160" s="218"/>
      <c r="VJG2160" s="218"/>
      <c r="VJH2160" s="218"/>
      <c r="VJI2160" s="218"/>
      <c r="VJJ2160" s="218"/>
      <c r="VJK2160" s="218"/>
      <c r="VJL2160" s="218"/>
      <c r="VJM2160" s="218"/>
      <c r="VJN2160" s="218"/>
      <c r="VJO2160" s="218"/>
      <c r="VJP2160" s="218"/>
      <c r="VJQ2160" s="218"/>
      <c r="VJR2160" s="218"/>
      <c r="VJS2160" s="218"/>
      <c r="VJT2160" s="218"/>
      <c r="VJU2160" s="218"/>
      <c r="VJV2160" s="218"/>
      <c r="VJW2160" s="218"/>
      <c r="VJX2160" s="218"/>
      <c r="VJY2160" s="218"/>
      <c r="VJZ2160" s="218"/>
      <c r="VKA2160" s="218"/>
      <c r="VKB2160" s="218"/>
      <c r="VKC2160" s="218"/>
      <c r="VKD2160" s="218"/>
      <c r="VKE2160" s="218"/>
      <c r="VKF2160" s="218"/>
      <c r="VKG2160" s="218"/>
      <c r="VKH2160" s="218"/>
      <c r="VKI2160" s="218"/>
      <c r="VKJ2160" s="218"/>
      <c r="VKK2160" s="218"/>
      <c r="VKL2160" s="218"/>
      <c r="VKM2160" s="218"/>
      <c r="VKN2160" s="218"/>
      <c r="VKO2160" s="218"/>
      <c r="VKP2160" s="218"/>
      <c r="VKQ2160" s="218"/>
      <c r="VKR2160" s="218"/>
      <c r="VKS2160" s="218"/>
      <c r="VKT2160" s="218"/>
      <c r="VKU2160" s="218"/>
      <c r="VKV2160" s="218"/>
      <c r="VKW2160" s="218"/>
      <c r="VKX2160" s="218"/>
      <c r="VKY2160" s="218"/>
      <c r="VKZ2160" s="218"/>
      <c r="VLA2160" s="218"/>
      <c r="VLB2160" s="218"/>
      <c r="VLC2160" s="218"/>
      <c r="VLD2160" s="218"/>
      <c r="VLE2160" s="218"/>
      <c r="VLF2160" s="218"/>
      <c r="VLG2160" s="218"/>
      <c r="VLH2160" s="218"/>
      <c r="VLI2160" s="218"/>
      <c r="VLJ2160" s="218"/>
      <c r="VLK2160" s="218"/>
      <c r="VLL2160" s="218"/>
      <c r="VLM2160" s="218"/>
      <c r="VLN2160" s="218"/>
      <c r="VLO2160" s="218"/>
      <c r="VLP2160" s="218"/>
      <c r="VLQ2160" s="218"/>
      <c r="VLR2160" s="218"/>
      <c r="VLS2160" s="218"/>
      <c r="VLT2160" s="218"/>
      <c r="VLU2160" s="218"/>
      <c r="VLV2160" s="218"/>
      <c r="VLW2160" s="218"/>
      <c r="VLX2160" s="218"/>
      <c r="VLY2160" s="218"/>
      <c r="VLZ2160" s="218"/>
      <c r="VMA2160" s="218"/>
      <c r="VMB2160" s="218"/>
      <c r="VMC2160" s="218"/>
      <c r="VMD2160" s="218"/>
      <c r="VME2160" s="218"/>
      <c r="VMF2160" s="218"/>
      <c r="VMG2160" s="218"/>
      <c r="VMH2160" s="218"/>
      <c r="VMI2160" s="218"/>
      <c r="VMJ2160" s="218"/>
      <c r="VMK2160" s="218"/>
      <c r="VML2160" s="218"/>
      <c r="VMM2160" s="218"/>
      <c r="VMN2160" s="218"/>
      <c r="VMO2160" s="218"/>
      <c r="VMP2160" s="218"/>
      <c r="VMQ2160" s="218"/>
      <c r="VMR2160" s="218"/>
      <c r="VMS2160" s="218"/>
      <c r="VMT2160" s="218"/>
      <c r="VMU2160" s="218"/>
      <c r="VMV2160" s="218"/>
      <c r="VMW2160" s="218"/>
      <c r="VMX2160" s="218"/>
      <c r="VMY2160" s="218"/>
      <c r="VMZ2160" s="218"/>
      <c r="VNA2160" s="218"/>
      <c r="VNB2160" s="218"/>
      <c r="VNC2160" s="218"/>
      <c r="VND2160" s="218"/>
      <c r="VNE2160" s="218"/>
      <c r="VNF2160" s="218"/>
      <c r="VNG2160" s="218"/>
      <c r="VNH2160" s="218"/>
      <c r="VNI2160" s="218"/>
      <c r="VNJ2160" s="218"/>
      <c r="VNK2160" s="218"/>
      <c r="VNL2160" s="218"/>
      <c r="VNM2160" s="218"/>
      <c r="VNN2160" s="218"/>
      <c r="VNO2160" s="218"/>
      <c r="VNP2160" s="218"/>
      <c r="VNQ2160" s="218"/>
      <c r="VNR2160" s="218"/>
      <c r="VNS2160" s="218"/>
      <c r="VNT2160" s="218"/>
      <c r="VNU2160" s="218"/>
      <c r="VNV2160" s="218"/>
      <c r="VNW2160" s="218"/>
      <c r="VNX2160" s="218"/>
      <c r="VNY2160" s="218"/>
      <c r="VNZ2160" s="218"/>
      <c r="VOA2160" s="218"/>
      <c r="VOB2160" s="218"/>
      <c r="VOC2160" s="218"/>
      <c r="VOD2160" s="218"/>
      <c r="VOE2160" s="218"/>
      <c r="VOF2160" s="218"/>
      <c r="VOG2160" s="218"/>
      <c r="VOH2160" s="218"/>
      <c r="VOI2160" s="218"/>
      <c r="VOJ2160" s="218"/>
      <c r="VOK2160" s="218"/>
      <c r="VOL2160" s="218"/>
      <c r="VOM2160" s="218"/>
      <c r="VON2160" s="218"/>
      <c r="VOO2160" s="218"/>
      <c r="VOP2160" s="218"/>
      <c r="VOQ2160" s="218"/>
      <c r="VOR2160" s="218"/>
      <c r="VOS2160" s="218"/>
      <c r="VOT2160" s="218"/>
      <c r="VOU2160" s="218"/>
      <c r="VOV2160" s="218"/>
      <c r="VOW2160" s="218"/>
      <c r="VOX2160" s="218"/>
      <c r="VOY2160" s="218"/>
      <c r="VOZ2160" s="218"/>
      <c r="VPA2160" s="218"/>
      <c r="VPB2160" s="218"/>
      <c r="VPC2160" s="218"/>
      <c r="VPD2160" s="218"/>
      <c r="VPE2160" s="218"/>
      <c r="VPF2160" s="218"/>
      <c r="VPG2160" s="218"/>
      <c r="VPH2160" s="218"/>
      <c r="VPI2160" s="218"/>
      <c r="VPJ2160" s="218"/>
      <c r="VPK2160" s="218"/>
      <c r="VPL2160" s="218"/>
      <c r="VPM2160" s="218"/>
      <c r="VPN2160" s="218"/>
      <c r="VPO2160" s="218"/>
      <c r="VPP2160" s="218"/>
      <c r="VPQ2160" s="218"/>
      <c r="VPR2160" s="218"/>
      <c r="VPS2160" s="218"/>
      <c r="VPT2160" s="218"/>
      <c r="VPU2160" s="218"/>
      <c r="VPV2160" s="218"/>
      <c r="VPW2160" s="218"/>
      <c r="VPX2160" s="218"/>
      <c r="VPY2160" s="218"/>
      <c r="VPZ2160" s="218"/>
      <c r="VQA2160" s="218"/>
      <c r="VQB2160" s="218"/>
      <c r="VQC2160" s="218"/>
      <c r="VQD2160" s="218"/>
      <c r="VQE2160" s="218"/>
      <c r="VQF2160" s="218"/>
      <c r="VQG2160" s="218"/>
      <c r="VQH2160" s="218"/>
      <c r="VQI2160" s="218"/>
      <c r="VQJ2160" s="218"/>
      <c r="VQK2160" s="218"/>
      <c r="VQL2160" s="218"/>
      <c r="VQM2160" s="218"/>
      <c r="VQN2160" s="218"/>
      <c r="VQO2160" s="218"/>
      <c r="VQP2160" s="218"/>
      <c r="VQQ2160" s="218"/>
      <c r="VQR2160" s="218"/>
      <c r="VQS2160" s="218"/>
      <c r="VQT2160" s="218"/>
      <c r="VQU2160" s="218"/>
      <c r="VQV2160" s="218"/>
      <c r="VQW2160" s="218"/>
      <c r="VQX2160" s="218"/>
      <c r="VQY2160" s="218"/>
      <c r="VQZ2160" s="218"/>
      <c r="VRA2160" s="218"/>
      <c r="VRB2160" s="218"/>
      <c r="VRC2160" s="218"/>
      <c r="VRD2160" s="218"/>
      <c r="VRE2160" s="218"/>
      <c r="VRF2160" s="218"/>
      <c r="VRG2160" s="218"/>
      <c r="VRH2160" s="218"/>
      <c r="VRI2160" s="218"/>
      <c r="VRJ2160" s="218"/>
      <c r="VRK2160" s="218"/>
      <c r="VRL2160" s="218"/>
      <c r="VRM2160" s="218"/>
      <c r="VRN2160" s="218"/>
      <c r="VRO2160" s="218"/>
      <c r="VRP2160" s="218"/>
      <c r="VRQ2160" s="218"/>
      <c r="VRR2160" s="218"/>
      <c r="VRS2160" s="218"/>
      <c r="VRT2160" s="218"/>
      <c r="VRU2160" s="218"/>
      <c r="VRV2160" s="218"/>
      <c r="VRW2160" s="218"/>
      <c r="VRX2160" s="218"/>
      <c r="VRY2160" s="218"/>
      <c r="VRZ2160" s="218"/>
      <c r="VSA2160" s="218"/>
      <c r="VSB2160" s="218"/>
      <c r="VSC2160" s="218"/>
      <c r="VSD2160" s="218"/>
      <c r="VSE2160" s="218"/>
      <c r="VSF2160" s="218"/>
      <c r="VSG2160" s="218"/>
      <c r="VSH2160" s="218"/>
      <c r="VSI2160" s="218"/>
      <c r="VSJ2160" s="218"/>
      <c r="VSK2160" s="218"/>
      <c r="VSL2160" s="218"/>
      <c r="VSM2160" s="218"/>
      <c r="VSN2160" s="218"/>
      <c r="VSO2160" s="218"/>
      <c r="VSP2160" s="218"/>
      <c r="VSQ2160" s="218"/>
      <c r="VSR2160" s="218"/>
      <c r="VSS2160" s="218"/>
      <c r="VST2160" s="218"/>
      <c r="VSU2160" s="218"/>
      <c r="VSV2160" s="218"/>
      <c r="VSW2160" s="218"/>
      <c r="VSX2160" s="218"/>
      <c r="VSY2160" s="218"/>
      <c r="VSZ2160" s="218"/>
      <c r="VTA2160" s="218"/>
      <c r="VTB2160" s="218"/>
      <c r="VTC2160" s="218"/>
      <c r="VTD2160" s="218"/>
      <c r="VTE2160" s="218"/>
      <c r="VTF2160" s="218"/>
      <c r="VTG2160" s="218"/>
      <c r="VTH2160" s="218"/>
      <c r="VTI2160" s="218"/>
      <c r="VTJ2160" s="218"/>
      <c r="VTK2160" s="218"/>
      <c r="VTL2160" s="218"/>
      <c r="VTM2160" s="218"/>
      <c r="VTN2160" s="218"/>
      <c r="VTO2160" s="218"/>
      <c r="VTP2160" s="218"/>
      <c r="VTQ2160" s="218"/>
      <c r="VTR2160" s="218"/>
      <c r="VTS2160" s="218"/>
      <c r="VTT2160" s="218"/>
      <c r="VTU2160" s="218"/>
      <c r="VTV2160" s="218"/>
      <c r="VTW2160" s="218"/>
      <c r="VTX2160" s="218"/>
      <c r="VTY2160" s="218"/>
      <c r="VTZ2160" s="218"/>
      <c r="VUA2160" s="218"/>
      <c r="VUB2160" s="218"/>
      <c r="VUC2160" s="218"/>
      <c r="VUD2160" s="218"/>
      <c r="VUE2160" s="218"/>
      <c r="VUF2160" s="218"/>
      <c r="VUG2160" s="218"/>
      <c r="VUH2160" s="218"/>
      <c r="VUI2160" s="218"/>
      <c r="VUJ2160" s="218"/>
      <c r="VUK2160" s="218"/>
      <c r="VUL2160" s="218"/>
      <c r="VUM2160" s="218"/>
      <c r="VUN2160" s="218"/>
      <c r="VUO2160" s="218"/>
      <c r="VUP2160" s="218"/>
      <c r="VUQ2160" s="218"/>
      <c r="VUR2160" s="218"/>
      <c r="VUS2160" s="218"/>
      <c r="VUT2160" s="218"/>
      <c r="VUU2160" s="218"/>
      <c r="VUV2160" s="218"/>
      <c r="VUW2160" s="218"/>
      <c r="VUX2160" s="218"/>
      <c r="VUY2160" s="218"/>
      <c r="VUZ2160" s="218"/>
      <c r="VVA2160" s="218"/>
      <c r="VVB2160" s="218"/>
      <c r="VVC2160" s="218"/>
      <c r="VVD2160" s="218"/>
      <c r="VVE2160" s="218"/>
      <c r="VVF2160" s="218"/>
      <c r="VVG2160" s="218"/>
      <c r="VVH2160" s="218"/>
      <c r="VVI2160" s="218"/>
      <c r="VVJ2160" s="218"/>
      <c r="VVK2160" s="218"/>
      <c r="VVL2160" s="218"/>
      <c r="VVM2160" s="218"/>
      <c r="VVN2160" s="218"/>
      <c r="VVO2160" s="218"/>
      <c r="VVP2160" s="218"/>
      <c r="VVQ2160" s="218"/>
      <c r="VVR2160" s="218"/>
      <c r="VVS2160" s="218"/>
      <c r="VVT2160" s="218"/>
      <c r="VVU2160" s="218"/>
      <c r="VVV2160" s="218"/>
      <c r="VVW2160" s="218"/>
      <c r="VVX2160" s="218"/>
      <c r="VVY2160" s="218"/>
      <c r="VVZ2160" s="218"/>
      <c r="VWA2160" s="218"/>
      <c r="VWB2160" s="218"/>
      <c r="VWC2160" s="218"/>
      <c r="VWD2160" s="218"/>
      <c r="VWE2160" s="218"/>
      <c r="VWF2160" s="218"/>
      <c r="VWG2160" s="218"/>
      <c r="VWH2160" s="218"/>
      <c r="VWI2160" s="218"/>
      <c r="VWJ2160" s="218"/>
      <c r="VWK2160" s="218"/>
      <c r="VWL2160" s="218"/>
      <c r="VWM2160" s="218"/>
      <c r="VWN2160" s="218"/>
      <c r="VWO2160" s="218"/>
      <c r="VWP2160" s="218"/>
      <c r="VWQ2160" s="218"/>
      <c r="VWR2160" s="218"/>
      <c r="VWS2160" s="218"/>
      <c r="VWT2160" s="218"/>
      <c r="VWU2160" s="218"/>
      <c r="VWV2160" s="218"/>
      <c r="VWW2160" s="218"/>
      <c r="VWX2160" s="218"/>
      <c r="VWY2160" s="218"/>
      <c r="VWZ2160" s="218"/>
      <c r="VXA2160" s="218"/>
      <c r="VXB2160" s="218"/>
      <c r="VXC2160" s="218"/>
      <c r="VXD2160" s="218"/>
      <c r="VXE2160" s="218"/>
      <c r="VXF2160" s="218"/>
      <c r="VXG2160" s="218"/>
      <c r="VXH2160" s="218"/>
      <c r="VXI2160" s="218"/>
      <c r="VXJ2160" s="218"/>
      <c r="VXK2160" s="218"/>
      <c r="VXL2160" s="218"/>
      <c r="VXM2160" s="218"/>
      <c r="VXN2160" s="218"/>
      <c r="VXO2160" s="218"/>
      <c r="VXP2160" s="218"/>
      <c r="VXQ2160" s="218"/>
      <c r="VXR2160" s="218"/>
      <c r="VXS2160" s="218"/>
      <c r="VXT2160" s="218"/>
      <c r="VXU2160" s="218"/>
      <c r="VXV2160" s="218"/>
      <c r="VXW2160" s="218"/>
      <c r="VXX2160" s="218"/>
      <c r="VXY2160" s="218"/>
      <c r="VXZ2160" s="218"/>
      <c r="VYA2160" s="218"/>
      <c r="VYB2160" s="218"/>
      <c r="VYC2160" s="218"/>
      <c r="VYD2160" s="218"/>
      <c r="VYE2160" s="218"/>
      <c r="VYF2160" s="218"/>
      <c r="VYG2160" s="218"/>
      <c r="VYH2160" s="218"/>
      <c r="VYI2160" s="218"/>
      <c r="VYJ2160" s="218"/>
      <c r="VYK2160" s="218"/>
      <c r="VYL2160" s="218"/>
      <c r="VYM2160" s="218"/>
      <c r="VYN2160" s="218"/>
      <c r="VYO2160" s="218"/>
      <c r="VYP2160" s="218"/>
      <c r="VYQ2160" s="218"/>
      <c r="VYR2160" s="218"/>
      <c r="VYS2160" s="218"/>
      <c r="VYT2160" s="218"/>
      <c r="VYU2160" s="218"/>
      <c r="VYV2160" s="218"/>
      <c r="VYW2160" s="218"/>
      <c r="VYX2160" s="218"/>
      <c r="VYY2160" s="218"/>
      <c r="VYZ2160" s="218"/>
      <c r="VZA2160" s="218"/>
      <c r="VZB2160" s="218"/>
      <c r="VZC2160" s="218"/>
      <c r="VZD2160" s="218"/>
      <c r="VZE2160" s="218"/>
      <c r="VZF2160" s="218"/>
      <c r="VZG2160" s="218"/>
      <c r="VZH2160" s="218"/>
      <c r="VZI2160" s="218"/>
      <c r="VZJ2160" s="218"/>
      <c r="VZK2160" s="218"/>
      <c r="VZL2160" s="218"/>
      <c r="VZM2160" s="218"/>
      <c r="VZN2160" s="218"/>
      <c r="VZO2160" s="218"/>
      <c r="VZP2160" s="218"/>
      <c r="VZQ2160" s="218"/>
      <c r="VZR2160" s="218"/>
      <c r="VZS2160" s="218"/>
      <c r="VZT2160" s="218"/>
      <c r="VZU2160" s="218"/>
      <c r="VZV2160" s="218"/>
      <c r="VZW2160" s="218"/>
      <c r="VZX2160" s="218"/>
      <c r="VZY2160" s="218"/>
      <c r="VZZ2160" s="218"/>
      <c r="WAA2160" s="218"/>
      <c r="WAB2160" s="218"/>
      <c r="WAC2160" s="218"/>
      <c r="WAD2160" s="218"/>
      <c r="WAE2160" s="218"/>
      <c r="WAF2160" s="218"/>
      <c r="WAG2160" s="218"/>
      <c r="WAH2160" s="218"/>
      <c r="WAI2160" s="218"/>
      <c r="WAJ2160" s="218"/>
      <c r="WAK2160" s="218"/>
      <c r="WAL2160" s="218"/>
      <c r="WAM2160" s="218"/>
      <c r="WAN2160" s="218"/>
      <c r="WAO2160" s="218"/>
      <c r="WAP2160" s="218"/>
      <c r="WAQ2160" s="218"/>
      <c r="WAR2160" s="218"/>
      <c r="WAS2160" s="218"/>
      <c r="WAT2160" s="218"/>
      <c r="WAU2160" s="218"/>
      <c r="WAV2160" s="218"/>
      <c r="WAW2160" s="218"/>
      <c r="WAX2160" s="218"/>
      <c r="WAY2160" s="218"/>
      <c r="WAZ2160" s="218"/>
      <c r="WBA2160" s="218"/>
      <c r="WBB2160" s="218"/>
      <c r="WBC2160" s="218"/>
      <c r="WBD2160" s="218"/>
      <c r="WBE2160" s="218"/>
      <c r="WBF2160" s="218"/>
      <c r="WBG2160" s="218"/>
      <c r="WBH2160" s="218"/>
      <c r="WBI2160" s="218"/>
      <c r="WBJ2160" s="218"/>
      <c r="WBK2160" s="218"/>
      <c r="WBL2160" s="218"/>
      <c r="WBM2160" s="218"/>
      <c r="WBN2160" s="218"/>
      <c r="WBO2160" s="218"/>
      <c r="WBP2160" s="218"/>
      <c r="WBQ2160" s="218"/>
      <c r="WBR2160" s="218"/>
      <c r="WBS2160" s="218"/>
      <c r="WBT2160" s="218"/>
      <c r="WBU2160" s="218"/>
      <c r="WBV2160" s="218"/>
      <c r="WBW2160" s="218"/>
      <c r="WBX2160" s="218"/>
      <c r="WBY2160" s="218"/>
      <c r="WBZ2160" s="218"/>
      <c r="WCA2160" s="218"/>
      <c r="WCB2160" s="218"/>
      <c r="WCC2160" s="218"/>
      <c r="WCD2160" s="218"/>
      <c r="WCE2160" s="218"/>
      <c r="WCF2160" s="218"/>
      <c r="WCG2160" s="218"/>
      <c r="WCH2160" s="218"/>
      <c r="WCI2160" s="218"/>
      <c r="WCJ2160" s="218"/>
      <c r="WCK2160" s="218"/>
      <c r="WCL2160" s="218"/>
      <c r="WCM2160" s="218"/>
      <c r="WCN2160" s="218"/>
      <c r="WCO2160" s="218"/>
      <c r="WCP2160" s="218"/>
      <c r="WCQ2160" s="218"/>
      <c r="WCR2160" s="218"/>
      <c r="WCS2160" s="218"/>
      <c r="WCT2160" s="218"/>
      <c r="WCU2160" s="218"/>
      <c r="WCV2160" s="218"/>
      <c r="WCW2160" s="218"/>
      <c r="WCX2160" s="218"/>
      <c r="WCY2160" s="218"/>
      <c r="WCZ2160" s="218"/>
      <c r="WDA2160" s="218"/>
      <c r="WDB2160" s="218"/>
      <c r="WDC2160" s="218"/>
      <c r="WDD2160" s="218"/>
      <c r="WDE2160" s="218"/>
      <c r="WDF2160" s="218"/>
      <c r="WDG2160" s="218"/>
      <c r="WDH2160" s="218"/>
      <c r="WDI2160" s="218"/>
      <c r="WDJ2160" s="218"/>
      <c r="WDK2160" s="218"/>
      <c r="WDL2160" s="218"/>
      <c r="WDM2160" s="218"/>
      <c r="WDN2160" s="218"/>
      <c r="WDO2160" s="218"/>
      <c r="WDP2160" s="218"/>
      <c r="WDQ2160" s="218"/>
      <c r="WDR2160" s="218"/>
      <c r="WDS2160" s="218"/>
      <c r="WDT2160" s="218"/>
      <c r="WDU2160" s="218"/>
      <c r="WDV2160" s="218"/>
      <c r="WDW2160" s="218"/>
      <c r="WDX2160" s="218"/>
      <c r="WDY2160" s="218"/>
      <c r="WDZ2160" s="218"/>
      <c r="WEA2160" s="218"/>
      <c r="WEB2160" s="218"/>
      <c r="WEC2160" s="218"/>
      <c r="WED2160" s="218"/>
      <c r="WEE2160" s="218"/>
      <c r="WEF2160" s="218"/>
      <c r="WEG2160" s="218"/>
      <c r="WEH2160" s="218"/>
      <c r="WEI2160" s="218"/>
      <c r="WEJ2160" s="218"/>
      <c r="WEK2160" s="218"/>
      <c r="WEL2160" s="218"/>
      <c r="WEM2160" s="218"/>
      <c r="WEN2160" s="218"/>
      <c r="WEO2160" s="218"/>
      <c r="WEP2160" s="218"/>
      <c r="WEQ2160" s="218"/>
      <c r="WER2160" s="218"/>
      <c r="WES2160" s="218"/>
      <c r="WET2160" s="218"/>
      <c r="WEU2160" s="218"/>
      <c r="WEV2160" s="218"/>
      <c r="WEW2160" s="218"/>
      <c r="WEX2160" s="218"/>
      <c r="WEY2160" s="218"/>
      <c r="WEZ2160" s="218"/>
      <c r="WFA2160" s="218"/>
      <c r="WFB2160" s="218"/>
      <c r="WFC2160" s="218"/>
      <c r="WFD2160" s="218"/>
      <c r="WFE2160" s="218"/>
      <c r="WFF2160" s="218"/>
      <c r="WFG2160" s="218"/>
      <c r="WFH2160" s="218"/>
      <c r="WFI2160" s="218"/>
      <c r="WFJ2160" s="218"/>
      <c r="WFK2160" s="218"/>
      <c r="WFL2160" s="218"/>
      <c r="WFM2160" s="218"/>
      <c r="WFN2160" s="218"/>
      <c r="WFO2160" s="218"/>
      <c r="WFP2160" s="218"/>
      <c r="WFQ2160" s="218"/>
      <c r="WFR2160" s="218"/>
      <c r="WFS2160" s="218"/>
      <c r="WFT2160" s="218"/>
      <c r="WFU2160" s="218"/>
      <c r="WFV2160" s="218"/>
      <c r="WFW2160" s="218"/>
      <c r="WFX2160" s="218"/>
      <c r="WFY2160" s="218"/>
      <c r="WFZ2160" s="218"/>
      <c r="WGA2160" s="218"/>
      <c r="WGB2160" s="218"/>
      <c r="WGC2160" s="218"/>
      <c r="WGD2160" s="218"/>
      <c r="WGE2160" s="218"/>
      <c r="WGF2160" s="218"/>
      <c r="WGG2160" s="218"/>
      <c r="WGH2160" s="218"/>
      <c r="WGI2160" s="218"/>
      <c r="WGJ2160" s="218"/>
      <c r="WGK2160" s="218"/>
      <c r="WGL2160" s="218"/>
      <c r="WGM2160" s="218"/>
      <c r="WGN2160" s="218"/>
      <c r="WGO2160" s="218"/>
      <c r="WGP2160" s="218"/>
      <c r="WGQ2160" s="218"/>
      <c r="WGR2160" s="218"/>
      <c r="WGS2160" s="218"/>
      <c r="WGT2160" s="218"/>
      <c r="WGU2160" s="218"/>
      <c r="WGV2160" s="218"/>
      <c r="WGW2160" s="218"/>
      <c r="WGX2160" s="218"/>
      <c r="WGY2160" s="218"/>
      <c r="WGZ2160" s="218"/>
      <c r="WHA2160" s="218"/>
      <c r="WHB2160" s="218"/>
      <c r="WHC2160" s="218"/>
      <c r="WHD2160" s="218"/>
      <c r="WHE2160" s="218"/>
      <c r="WHF2160" s="218"/>
      <c r="WHG2160" s="218"/>
      <c r="WHH2160" s="218"/>
      <c r="WHI2160" s="218"/>
      <c r="WHJ2160" s="218"/>
      <c r="WHK2160" s="218"/>
      <c r="WHL2160" s="218"/>
      <c r="WHM2160" s="218"/>
      <c r="WHN2160" s="218"/>
      <c r="WHO2160" s="218"/>
      <c r="WHP2160" s="218"/>
      <c r="WHQ2160" s="218"/>
      <c r="WHR2160" s="218"/>
      <c r="WHS2160" s="218"/>
      <c r="WHT2160" s="218"/>
      <c r="WHU2160" s="218"/>
      <c r="WHV2160" s="218"/>
      <c r="WHW2160" s="218"/>
      <c r="WHX2160" s="218"/>
      <c r="WHY2160" s="218"/>
      <c r="WHZ2160" s="218"/>
      <c r="WIA2160" s="218"/>
      <c r="WIB2160" s="218"/>
      <c r="WIC2160" s="218"/>
      <c r="WID2160" s="218"/>
      <c r="WIE2160" s="218"/>
      <c r="WIF2160" s="218"/>
      <c r="WIG2160" s="218"/>
      <c r="WIH2160" s="218"/>
      <c r="WII2160" s="218"/>
      <c r="WIJ2160" s="218"/>
      <c r="WIK2160" s="218"/>
      <c r="WIL2160" s="218"/>
      <c r="WIM2160" s="218"/>
      <c r="WIN2160" s="218"/>
      <c r="WIO2160" s="218"/>
      <c r="WIP2160" s="218"/>
      <c r="WIQ2160" s="218"/>
      <c r="WIR2160" s="218"/>
      <c r="WIS2160" s="218"/>
      <c r="WIT2160" s="218"/>
      <c r="WIU2160" s="218"/>
      <c r="WIV2160" s="218"/>
      <c r="WIW2160" s="218"/>
      <c r="WIX2160" s="218"/>
      <c r="WIY2160" s="218"/>
      <c r="WIZ2160" s="218"/>
      <c r="WJA2160" s="218"/>
      <c r="WJB2160" s="218"/>
      <c r="WJC2160" s="218"/>
      <c r="WJD2160" s="218"/>
      <c r="WJE2160" s="218"/>
      <c r="WJF2160" s="218"/>
      <c r="WJG2160" s="218"/>
      <c r="WJH2160" s="218"/>
      <c r="WJI2160" s="218"/>
      <c r="WJJ2160" s="218"/>
      <c r="WJK2160" s="218"/>
      <c r="WJL2160" s="218"/>
      <c r="WJM2160" s="218"/>
      <c r="WJN2160" s="218"/>
      <c r="WJO2160" s="218"/>
      <c r="WJP2160" s="218"/>
      <c r="WJQ2160" s="218"/>
      <c r="WJR2160" s="218"/>
      <c r="WJS2160" s="218"/>
      <c r="WJT2160" s="218"/>
      <c r="WJU2160" s="218"/>
      <c r="WJV2160" s="218"/>
      <c r="WJW2160" s="218"/>
      <c r="WJX2160" s="218"/>
      <c r="WJY2160" s="218"/>
      <c r="WJZ2160" s="218"/>
      <c r="WKA2160" s="218"/>
      <c r="WKB2160" s="218"/>
      <c r="WKC2160" s="218"/>
      <c r="WKD2160" s="218"/>
      <c r="WKE2160" s="218"/>
      <c r="WKF2160" s="218"/>
      <c r="WKG2160" s="218"/>
      <c r="WKH2160" s="218"/>
      <c r="WKI2160" s="218"/>
      <c r="WKJ2160" s="218"/>
      <c r="WKK2160" s="218"/>
      <c r="WKL2160" s="218"/>
      <c r="WKM2160" s="218"/>
      <c r="WKN2160" s="218"/>
      <c r="WKO2160" s="218"/>
      <c r="WKP2160" s="218"/>
      <c r="WKQ2160" s="218"/>
      <c r="WKR2160" s="218"/>
      <c r="WKS2160" s="218"/>
      <c r="WKT2160" s="218"/>
      <c r="WKU2160" s="218"/>
      <c r="WKV2160" s="218"/>
      <c r="WKW2160" s="218"/>
      <c r="WKX2160" s="218"/>
      <c r="WKY2160" s="218"/>
      <c r="WKZ2160" s="218"/>
      <c r="WLA2160" s="218"/>
      <c r="WLB2160" s="218"/>
      <c r="WLC2160" s="218"/>
      <c r="WLD2160" s="218"/>
      <c r="WLE2160" s="218"/>
      <c r="WLF2160" s="218"/>
      <c r="WLG2160" s="218"/>
      <c r="WLH2160" s="218"/>
      <c r="WLI2160" s="218"/>
      <c r="WLJ2160" s="218"/>
      <c r="WLK2160" s="218"/>
      <c r="WLL2160" s="218"/>
      <c r="WLM2160" s="218"/>
      <c r="WLN2160" s="218"/>
      <c r="WLO2160" s="218"/>
      <c r="WLP2160" s="218"/>
      <c r="WLQ2160" s="218"/>
      <c r="WLR2160" s="218"/>
      <c r="WLS2160" s="218"/>
      <c r="WLT2160" s="218"/>
      <c r="WLU2160" s="218"/>
      <c r="WLV2160" s="218"/>
      <c r="WLW2160" s="218"/>
      <c r="WLX2160" s="218"/>
      <c r="WLY2160" s="218"/>
      <c r="WLZ2160" s="218"/>
      <c r="WMA2160" s="218"/>
      <c r="WMB2160" s="218"/>
      <c r="WMC2160" s="218"/>
      <c r="WMD2160" s="218"/>
      <c r="WME2160" s="218"/>
      <c r="WMF2160" s="218"/>
      <c r="WMG2160" s="218"/>
      <c r="WMH2160" s="218"/>
      <c r="WMI2160" s="218"/>
      <c r="WMJ2160" s="218"/>
      <c r="WMK2160" s="218"/>
      <c r="WML2160" s="218"/>
      <c r="WMM2160" s="218"/>
      <c r="WMN2160" s="218"/>
      <c r="WMO2160" s="218"/>
      <c r="WMP2160" s="218"/>
      <c r="WMQ2160" s="218"/>
      <c r="WMR2160" s="218"/>
      <c r="WMS2160" s="218"/>
      <c r="WMT2160" s="218"/>
      <c r="WMU2160" s="218"/>
      <c r="WMV2160" s="218"/>
      <c r="WMW2160" s="218"/>
      <c r="WMX2160" s="218"/>
      <c r="WMY2160" s="218"/>
      <c r="WMZ2160" s="218"/>
      <c r="WNA2160" s="218"/>
      <c r="WNB2160" s="218"/>
      <c r="WNC2160" s="218"/>
      <c r="WND2160" s="218"/>
      <c r="WNE2160" s="218"/>
      <c r="WNF2160" s="218"/>
      <c r="WNG2160" s="218"/>
      <c r="WNH2160" s="218"/>
      <c r="WNI2160" s="218"/>
      <c r="WNJ2160" s="218"/>
      <c r="WNK2160" s="218"/>
      <c r="WNL2160" s="218"/>
      <c r="WNM2160" s="218"/>
      <c r="WNN2160" s="218"/>
      <c r="WNO2160" s="218"/>
      <c r="WNP2160" s="218"/>
      <c r="WNQ2160" s="218"/>
      <c r="WNR2160" s="218"/>
      <c r="WNS2160" s="218"/>
      <c r="WNT2160" s="218"/>
      <c r="WNU2160" s="218"/>
      <c r="WNV2160" s="218"/>
      <c r="WNW2160" s="218"/>
      <c r="WNX2160" s="218"/>
      <c r="WNY2160" s="218"/>
      <c r="WNZ2160" s="218"/>
      <c r="WOA2160" s="218"/>
      <c r="WOB2160" s="218"/>
      <c r="WOC2160" s="218"/>
      <c r="WOD2160" s="218"/>
      <c r="WOE2160" s="218"/>
      <c r="WOF2160" s="218"/>
      <c r="WOG2160" s="218"/>
      <c r="WOH2160" s="218"/>
      <c r="WOI2160" s="218"/>
      <c r="WOJ2160" s="218"/>
      <c r="WOK2160" s="218"/>
      <c r="WOL2160" s="218"/>
      <c r="WOM2160" s="218"/>
      <c r="WON2160" s="218"/>
      <c r="WOO2160" s="218"/>
      <c r="WOP2160" s="218"/>
      <c r="WOQ2160" s="218"/>
      <c r="WOR2160" s="218"/>
      <c r="WOS2160" s="218"/>
      <c r="WOT2160" s="218"/>
      <c r="WOU2160" s="218"/>
      <c r="WOV2160" s="218"/>
      <c r="WOW2160" s="218"/>
      <c r="WOX2160" s="218"/>
      <c r="WOY2160" s="218"/>
      <c r="WOZ2160" s="218"/>
      <c r="WPA2160" s="218"/>
      <c r="WPB2160" s="218"/>
      <c r="WPC2160" s="218"/>
      <c r="WPD2160" s="218"/>
      <c r="WPE2160" s="218"/>
      <c r="WPF2160" s="218"/>
      <c r="WPG2160" s="218"/>
      <c r="WPH2160" s="218"/>
      <c r="WPI2160" s="218"/>
      <c r="WPJ2160" s="218"/>
      <c r="WPK2160" s="218"/>
      <c r="WPL2160" s="218"/>
      <c r="WPM2160" s="218"/>
      <c r="WPN2160" s="218"/>
      <c r="WPO2160" s="218"/>
      <c r="WPP2160" s="218"/>
      <c r="WPQ2160" s="218"/>
      <c r="WPR2160" s="218"/>
      <c r="WPS2160" s="218"/>
      <c r="WPT2160" s="218"/>
      <c r="WPU2160" s="218"/>
      <c r="WPV2160" s="218"/>
      <c r="WPW2160" s="218"/>
      <c r="WPX2160" s="218"/>
      <c r="WPY2160" s="218"/>
      <c r="WPZ2160" s="218"/>
      <c r="WQA2160" s="218"/>
      <c r="WQB2160" s="218"/>
      <c r="WQC2160" s="218"/>
      <c r="WQD2160" s="218"/>
      <c r="WQE2160" s="218"/>
      <c r="WQF2160" s="218"/>
      <c r="WQG2160" s="218"/>
      <c r="WQH2160" s="218"/>
      <c r="WQI2160" s="218"/>
      <c r="WQJ2160" s="218"/>
      <c r="WQK2160" s="218"/>
      <c r="WQL2160" s="218"/>
      <c r="WQM2160" s="218"/>
      <c r="WQN2160" s="218"/>
      <c r="WQO2160" s="218"/>
      <c r="WQP2160" s="218"/>
      <c r="WQQ2160" s="218"/>
      <c r="WQR2160" s="218"/>
      <c r="WQS2160" s="218"/>
      <c r="WQT2160" s="218"/>
      <c r="WQU2160" s="218"/>
      <c r="WQV2160" s="218"/>
      <c r="WQW2160" s="218"/>
      <c r="WQX2160" s="218"/>
      <c r="WQY2160" s="218"/>
      <c r="WQZ2160" s="218"/>
      <c r="WRA2160" s="218"/>
      <c r="WRB2160" s="218"/>
      <c r="WRC2160" s="218"/>
      <c r="WRD2160" s="218"/>
      <c r="WRE2160" s="218"/>
      <c r="WRF2160" s="218"/>
      <c r="WRG2160" s="218"/>
      <c r="WRH2160" s="218"/>
      <c r="WRI2160" s="218"/>
      <c r="WRJ2160" s="218"/>
      <c r="WRK2160" s="218"/>
      <c r="WRL2160" s="218"/>
      <c r="WRM2160" s="218"/>
      <c r="WRN2160" s="218"/>
      <c r="WRO2160" s="218"/>
      <c r="WRP2160" s="218"/>
      <c r="WRQ2160" s="218"/>
      <c r="WRR2160" s="218"/>
      <c r="WRS2160" s="218"/>
      <c r="WRT2160" s="218"/>
      <c r="WRU2160" s="218"/>
      <c r="WRV2160" s="218"/>
      <c r="WRW2160" s="218"/>
      <c r="WRX2160" s="218"/>
      <c r="WRY2160" s="218"/>
      <c r="WRZ2160" s="218"/>
      <c r="WSA2160" s="218"/>
      <c r="WSB2160" s="218"/>
      <c r="WSC2160" s="218"/>
      <c r="WSD2160" s="218"/>
      <c r="WSE2160" s="218"/>
      <c r="WSF2160" s="218"/>
      <c r="WSG2160" s="218"/>
      <c r="WSH2160" s="218"/>
      <c r="WSI2160" s="218"/>
      <c r="WSJ2160" s="218"/>
      <c r="WSK2160" s="218"/>
      <c r="WSL2160" s="218"/>
      <c r="WSM2160" s="218"/>
      <c r="WSN2160" s="218"/>
      <c r="WSO2160" s="218"/>
      <c r="WSP2160" s="218"/>
      <c r="WSQ2160" s="218"/>
      <c r="WSR2160" s="218"/>
      <c r="WSS2160" s="218"/>
      <c r="WST2160" s="218"/>
      <c r="WSU2160" s="218"/>
      <c r="WSV2160" s="218"/>
      <c r="WSW2160" s="218"/>
      <c r="WSX2160" s="218"/>
      <c r="WSY2160" s="218"/>
      <c r="WSZ2160" s="218"/>
      <c r="WTA2160" s="218"/>
      <c r="WTB2160" s="218"/>
      <c r="WTC2160" s="218"/>
      <c r="WTD2160" s="218"/>
      <c r="WTE2160" s="218"/>
      <c r="WTF2160" s="218"/>
      <c r="WTG2160" s="218"/>
      <c r="WTH2160" s="218"/>
      <c r="WTI2160" s="218"/>
      <c r="WTJ2160" s="218"/>
      <c r="WTK2160" s="218"/>
      <c r="WTL2160" s="218"/>
      <c r="WTM2160" s="218"/>
      <c r="WTN2160" s="218"/>
      <c r="WTO2160" s="218"/>
      <c r="WTP2160" s="218"/>
      <c r="WTQ2160" s="218"/>
      <c r="WTR2160" s="218"/>
      <c r="WTS2160" s="218"/>
      <c r="WTT2160" s="218"/>
      <c r="WTU2160" s="218"/>
      <c r="WTV2160" s="218"/>
      <c r="WTW2160" s="218"/>
      <c r="WTX2160" s="218"/>
      <c r="WTY2160" s="218"/>
      <c r="WTZ2160" s="218"/>
      <c r="WUA2160" s="218"/>
      <c r="WUB2160" s="218"/>
      <c r="WUC2160" s="218"/>
      <c r="WUD2160" s="218"/>
      <c r="WUE2160" s="218"/>
      <c r="WUF2160" s="218"/>
      <c r="WUG2160" s="218"/>
      <c r="WUH2160" s="218"/>
      <c r="WUI2160" s="218"/>
      <c r="WUJ2160" s="218"/>
      <c r="WUK2160" s="218"/>
      <c r="WUL2160" s="218"/>
      <c r="WUM2160" s="218"/>
      <c r="WUN2160" s="218"/>
      <c r="WUO2160" s="218"/>
      <c r="WUP2160" s="218"/>
      <c r="WUQ2160" s="218"/>
      <c r="WUR2160" s="218"/>
      <c r="WUS2160" s="218"/>
      <c r="WUT2160" s="218"/>
      <c r="WUU2160" s="218"/>
      <c r="WUV2160" s="218"/>
      <c r="WUW2160" s="218"/>
      <c r="WUX2160" s="218"/>
      <c r="WUY2160" s="218"/>
      <c r="WUZ2160" s="218"/>
      <c r="WVA2160" s="218"/>
      <c r="WVB2160" s="218"/>
      <c r="WVC2160" s="218"/>
      <c r="WVD2160" s="218"/>
      <c r="WVE2160" s="218"/>
      <c r="WVF2160" s="218"/>
      <c r="WVG2160" s="218"/>
      <c r="WVH2160" s="218"/>
      <c r="WVI2160" s="218"/>
      <c r="WVJ2160" s="218"/>
      <c r="WVK2160" s="218"/>
      <c r="WVL2160" s="218"/>
      <c r="WVM2160" s="218"/>
      <c r="WVN2160" s="218"/>
      <c r="WVO2160" s="218"/>
      <c r="WVP2160" s="218"/>
      <c r="WVQ2160" s="218"/>
      <c r="WVR2160" s="218"/>
      <c r="WVS2160" s="218"/>
      <c r="WVT2160" s="218"/>
      <c r="WVU2160" s="218"/>
      <c r="WVV2160" s="218"/>
      <c r="WVW2160" s="218"/>
      <c r="WVX2160" s="218"/>
      <c r="WVY2160" s="218"/>
      <c r="WVZ2160" s="218"/>
      <c r="WWA2160" s="218"/>
      <c r="WWB2160" s="218"/>
      <c r="WWC2160" s="218"/>
      <c r="WWD2160" s="218"/>
      <c r="WWE2160" s="218"/>
      <c r="WWF2160" s="218"/>
      <c r="WWG2160" s="218"/>
      <c r="WWH2160" s="218"/>
      <c r="WWI2160" s="218"/>
      <c r="WWJ2160" s="218"/>
      <c r="WWK2160" s="218"/>
      <c r="WWL2160" s="218"/>
      <c r="WWM2160" s="218"/>
      <c r="WWN2160" s="218"/>
      <c r="WWO2160" s="218"/>
      <c r="WWP2160" s="218"/>
      <c r="WWQ2160" s="218"/>
      <c r="WWR2160" s="218"/>
      <c r="WWS2160" s="218"/>
      <c r="WWT2160" s="218"/>
      <c r="WWU2160" s="218"/>
      <c r="WWV2160" s="218"/>
      <c r="WWW2160" s="218"/>
      <c r="WWX2160" s="218"/>
      <c r="WWY2160" s="218"/>
      <c r="WWZ2160" s="218"/>
      <c r="WXA2160" s="218"/>
      <c r="WXB2160" s="218"/>
      <c r="WXC2160" s="218"/>
      <c r="WXD2160" s="218"/>
      <c r="WXE2160" s="218"/>
      <c r="WXF2160" s="218"/>
      <c r="WXG2160" s="218"/>
      <c r="WXH2160" s="218"/>
      <c r="WXI2160" s="218"/>
      <c r="WXJ2160" s="218"/>
      <c r="WXK2160" s="218"/>
      <c r="WXL2160" s="218"/>
      <c r="WXM2160" s="218"/>
      <c r="WXN2160" s="218"/>
      <c r="WXO2160" s="218"/>
      <c r="WXP2160" s="218"/>
      <c r="WXQ2160" s="218"/>
      <c r="WXR2160" s="218"/>
      <c r="WXS2160" s="218"/>
      <c r="WXT2160" s="218"/>
      <c r="WXU2160" s="218"/>
      <c r="WXV2160" s="218"/>
      <c r="WXW2160" s="218"/>
      <c r="WXX2160" s="218"/>
      <c r="WXY2160" s="218"/>
      <c r="WXZ2160" s="218"/>
      <c r="WYA2160" s="218"/>
      <c r="WYB2160" s="218"/>
      <c r="WYC2160" s="218"/>
      <c r="WYD2160" s="218"/>
      <c r="WYE2160" s="218"/>
      <c r="WYF2160" s="218"/>
      <c r="WYG2160" s="218"/>
      <c r="WYH2160" s="218"/>
      <c r="WYI2160" s="218"/>
      <c r="WYJ2160" s="218"/>
      <c r="WYK2160" s="218"/>
      <c r="WYL2160" s="218"/>
      <c r="WYM2160" s="218"/>
      <c r="WYN2160" s="218"/>
      <c r="WYO2160" s="218"/>
      <c r="WYP2160" s="218"/>
      <c r="WYQ2160" s="218"/>
      <c r="WYR2160" s="218"/>
      <c r="WYS2160" s="218"/>
      <c r="WYT2160" s="218"/>
      <c r="WYU2160" s="218"/>
      <c r="WYV2160" s="218"/>
      <c r="WYW2160" s="218"/>
      <c r="WYX2160" s="218"/>
      <c r="WYY2160" s="218"/>
      <c r="WYZ2160" s="218"/>
      <c r="WZA2160" s="218"/>
      <c r="WZB2160" s="218"/>
      <c r="WZC2160" s="218"/>
      <c r="WZD2160" s="218"/>
      <c r="WZE2160" s="218"/>
      <c r="WZF2160" s="218"/>
      <c r="WZG2160" s="218"/>
      <c r="WZH2160" s="218"/>
      <c r="WZI2160" s="218"/>
      <c r="WZJ2160" s="218"/>
      <c r="WZK2160" s="218"/>
      <c r="WZL2160" s="218"/>
      <c r="WZM2160" s="218"/>
      <c r="WZN2160" s="218"/>
      <c r="WZO2160" s="218"/>
      <c r="WZP2160" s="218"/>
      <c r="WZQ2160" s="218"/>
      <c r="WZR2160" s="218"/>
      <c r="WZS2160" s="218"/>
      <c r="WZT2160" s="218"/>
      <c r="WZU2160" s="218"/>
      <c r="WZV2160" s="218"/>
      <c r="WZW2160" s="218"/>
      <c r="WZX2160" s="218"/>
      <c r="WZY2160" s="218"/>
      <c r="WZZ2160" s="218"/>
      <c r="XAA2160" s="218"/>
      <c r="XAB2160" s="218"/>
      <c r="XAC2160" s="218"/>
      <c r="XAD2160" s="218"/>
      <c r="XAE2160" s="218"/>
      <c r="XAF2160" s="218"/>
      <c r="XAG2160" s="218"/>
      <c r="XAH2160" s="218"/>
      <c r="XAI2160" s="218"/>
      <c r="XAJ2160" s="218"/>
      <c r="XAK2160" s="218"/>
      <c r="XAL2160" s="218"/>
      <c r="XAM2160" s="218"/>
      <c r="XAN2160" s="218"/>
      <c r="XAO2160" s="218"/>
      <c r="XAP2160" s="218"/>
      <c r="XAQ2160" s="218"/>
      <c r="XAR2160" s="218"/>
      <c r="XAS2160" s="218"/>
      <c r="XAT2160" s="218"/>
      <c r="XAU2160" s="218"/>
      <c r="XAV2160" s="218"/>
      <c r="XAW2160" s="218"/>
      <c r="XAX2160" s="218"/>
      <c r="XAY2160" s="218"/>
      <c r="XAZ2160" s="218"/>
      <c r="XBA2160" s="218"/>
      <c r="XBB2160" s="218"/>
      <c r="XBC2160" s="218"/>
      <c r="XBD2160" s="218"/>
      <c r="XBE2160" s="218"/>
      <c r="XBF2160" s="218"/>
      <c r="XBG2160" s="218"/>
      <c r="XBH2160" s="218"/>
      <c r="XBI2160" s="218"/>
      <c r="XBJ2160" s="218"/>
      <c r="XBK2160" s="218"/>
      <c r="XBL2160" s="218"/>
      <c r="XBM2160" s="218"/>
      <c r="XBN2160" s="218"/>
      <c r="XBO2160" s="218"/>
      <c r="XBP2160" s="218"/>
      <c r="XBQ2160" s="218"/>
      <c r="XBR2160" s="218"/>
      <c r="XBS2160" s="218"/>
      <c r="XBT2160" s="218"/>
      <c r="XBU2160" s="218"/>
      <c r="XBV2160" s="218"/>
      <c r="XBW2160" s="218"/>
      <c r="XBX2160" s="218"/>
      <c r="XBY2160" s="218"/>
      <c r="XBZ2160" s="218"/>
      <c r="XCA2160" s="218"/>
      <c r="XCB2160" s="218"/>
      <c r="XCC2160" s="218"/>
      <c r="XCD2160" s="218"/>
      <c r="XCE2160" s="218"/>
      <c r="XCF2160" s="218"/>
      <c r="XCG2160" s="218"/>
      <c r="XCH2160" s="218"/>
      <c r="XCI2160" s="218"/>
      <c r="XCJ2160" s="218"/>
      <c r="XCK2160" s="218"/>
      <c r="XCL2160" s="218"/>
      <c r="XCM2160" s="218"/>
      <c r="XCN2160" s="218"/>
      <c r="XCO2160" s="218"/>
      <c r="XCP2160" s="218"/>
      <c r="XCQ2160" s="218"/>
      <c r="XCR2160" s="218"/>
      <c r="XCS2160" s="218"/>
      <c r="XCT2160" s="218"/>
      <c r="XCU2160" s="218"/>
      <c r="XCV2160" s="218"/>
      <c r="XCW2160" s="218"/>
      <c r="XCX2160" s="218"/>
      <c r="XCY2160" s="218"/>
      <c r="XCZ2160" s="218"/>
      <c r="XDA2160" s="218"/>
      <c r="XDB2160" s="218"/>
      <c r="XDC2160" s="218"/>
      <c r="XDD2160" s="218"/>
      <c r="XDE2160" s="218"/>
      <c r="XDF2160" s="218"/>
      <c r="XDG2160" s="218"/>
      <c r="XDH2160" s="218"/>
      <c r="XDI2160" s="218"/>
      <c r="XDJ2160" s="218"/>
      <c r="XDK2160" s="218"/>
      <c r="XDL2160" s="218"/>
      <c r="XDM2160" s="218"/>
      <c r="XDN2160" s="218"/>
      <c r="XDO2160" s="218"/>
      <c r="XDP2160" s="218"/>
      <c r="XDQ2160" s="218"/>
      <c r="XDR2160" s="218"/>
      <c r="XDS2160" s="218"/>
      <c r="XDT2160" s="218"/>
      <c r="XDU2160" s="218"/>
      <c r="XDV2160" s="218"/>
      <c r="XDW2160" s="218"/>
      <c r="XDX2160" s="218"/>
      <c r="XDY2160" s="218"/>
      <c r="XDZ2160" s="218"/>
      <c r="XEA2160" s="218"/>
      <c r="XEB2160" s="218"/>
      <c r="XEC2160" s="218"/>
      <c r="XED2160" s="218"/>
      <c r="XEE2160" s="218"/>
      <c r="XEF2160" s="218"/>
      <c r="XEG2160" s="218"/>
      <c r="XEH2160" s="218"/>
      <c r="XEI2160" s="218"/>
      <c r="XEJ2160" s="218"/>
      <c r="XEK2160" s="218"/>
      <c r="XEL2160" s="218"/>
      <c r="XEM2160" s="218"/>
      <c r="XEN2160" s="218"/>
      <c r="XEO2160" s="218"/>
      <c r="XEP2160" s="218"/>
      <c r="XEQ2160" s="218"/>
      <c r="XER2160" s="218"/>
      <c r="XES2160" s="218"/>
      <c r="XET2160" s="218"/>
      <c r="XEU2160" s="218"/>
      <c r="XEV2160" s="218"/>
      <c r="XEW2160" s="218"/>
      <c r="XEX2160" s="218"/>
      <c r="XEY2160" s="218"/>
      <c r="XEZ2160" s="218"/>
      <c r="XFA2160" s="218"/>
      <c r="XFB2160" s="218"/>
      <c r="XFC2160" s="218"/>
      <c r="XFD2160" s="218"/>
    </row>
    <row r="2161" spans="1:16384" s="94" customFormat="1" ht="20.100000000000001" customHeight="1" x14ac:dyDescent="0.25">
      <c r="A2161" s="154"/>
      <c r="B2161" s="60" t="str">
        <f>"00.03.27.3.1.1.11.B."&amp;C2161&amp;D2161&amp;I2161</f>
        <v>00.03.27.3.1.1.11.B.418.2023</v>
      </c>
      <c r="C2161" s="20">
        <v>418</v>
      </c>
      <c r="D2161" s="72" t="s">
        <v>1085</v>
      </c>
      <c r="E2161" s="60" t="str">
        <f>'[1]2023'!$B$134</f>
        <v>kursi plastik</v>
      </c>
      <c r="F2161" s="19" t="s">
        <v>893</v>
      </c>
      <c r="G2161" s="311">
        <f>'[1]2023'!$D$134/12</f>
        <v>85000</v>
      </c>
      <c r="H2161" s="269" t="s">
        <v>1164</v>
      </c>
      <c r="I2161" s="73">
        <v>2023</v>
      </c>
      <c r="J2161" s="126" t="s">
        <v>1463</v>
      </c>
      <c r="K2161" s="126" t="s">
        <v>59</v>
      </c>
      <c r="L2161" s="126" t="s">
        <v>59</v>
      </c>
      <c r="M2161" s="60"/>
      <c r="N2161" s="10">
        <v>1</v>
      </c>
      <c r="O2161" s="15" t="s">
        <v>947</v>
      </c>
      <c r="P2161" s="28" t="s">
        <v>1443</v>
      </c>
      <c r="Q2161" s="73"/>
      <c r="R2161" s="60"/>
      <c r="S2161" s="60"/>
      <c r="T2161" s="218"/>
      <c r="U2161" s="218"/>
      <c r="V2161" s="218"/>
      <c r="W2161" s="218"/>
      <c r="X2161" s="218"/>
      <c r="Y2161" s="218"/>
      <c r="Z2161" s="218"/>
      <c r="AA2161" s="218"/>
      <c r="AB2161" s="218"/>
      <c r="AC2161" s="218"/>
      <c r="AD2161" s="218"/>
      <c r="AE2161" s="218"/>
      <c r="AF2161" s="218"/>
      <c r="AG2161" s="218"/>
      <c r="AH2161" s="218"/>
      <c r="AI2161" s="218"/>
      <c r="AJ2161" s="218"/>
      <c r="AK2161" s="218"/>
      <c r="AL2161" s="218"/>
      <c r="AM2161" s="218"/>
      <c r="AN2161" s="218"/>
      <c r="AO2161" s="218"/>
      <c r="AP2161" s="218"/>
      <c r="AQ2161" s="218"/>
      <c r="AR2161" s="218"/>
      <c r="AS2161" s="218"/>
      <c r="AT2161" s="218"/>
      <c r="AU2161" s="218"/>
      <c r="AV2161" s="218"/>
      <c r="AW2161" s="218"/>
      <c r="AX2161" s="218"/>
      <c r="AY2161" s="218"/>
      <c r="AZ2161" s="218"/>
      <c r="BA2161" s="218"/>
      <c r="BB2161" s="218"/>
      <c r="BC2161" s="218"/>
      <c r="BD2161" s="218"/>
      <c r="BE2161" s="218"/>
      <c r="BF2161" s="218"/>
      <c r="BG2161" s="218"/>
      <c r="BH2161" s="218"/>
      <c r="BI2161" s="218"/>
      <c r="BJ2161" s="218"/>
      <c r="BK2161" s="218"/>
      <c r="BL2161" s="218"/>
      <c r="BM2161" s="218"/>
      <c r="BN2161" s="218"/>
      <c r="BO2161" s="218"/>
      <c r="BP2161" s="218"/>
      <c r="BQ2161" s="218"/>
      <c r="BR2161" s="218"/>
      <c r="BS2161" s="218"/>
      <c r="BT2161" s="218"/>
      <c r="BU2161" s="218"/>
      <c r="BV2161" s="218"/>
      <c r="BW2161" s="218"/>
      <c r="BX2161" s="218"/>
      <c r="BY2161" s="218"/>
      <c r="BZ2161" s="218"/>
      <c r="CA2161" s="218"/>
      <c r="CB2161" s="218"/>
      <c r="CC2161" s="218"/>
      <c r="CD2161" s="218"/>
      <c r="CE2161" s="218"/>
      <c r="CF2161" s="218"/>
      <c r="CG2161" s="218"/>
      <c r="CH2161" s="218"/>
      <c r="CI2161" s="218"/>
      <c r="CJ2161" s="218"/>
      <c r="CK2161" s="218"/>
      <c r="CL2161" s="218"/>
      <c r="CM2161" s="218"/>
      <c r="CN2161" s="218"/>
      <c r="CO2161" s="218"/>
      <c r="CP2161" s="218"/>
      <c r="CQ2161" s="218"/>
      <c r="CR2161" s="218"/>
      <c r="CS2161" s="218"/>
      <c r="CT2161" s="218"/>
      <c r="CU2161" s="218"/>
      <c r="CV2161" s="218"/>
      <c r="CW2161" s="218"/>
      <c r="CX2161" s="218"/>
      <c r="CY2161" s="218"/>
      <c r="CZ2161" s="218"/>
      <c r="DA2161" s="218"/>
      <c r="DB2161" s="218"/>
      <c r="DC2161" s="218"/>
      <c r="DD2161" s="218"/>
      <c r="DE2161" s="218"/>
      <c r="DF2161" s="218"/>
      <c r="DG2161" s="218"/>
      <c r="DH2161" s="218"/>
      <c r="DI2161" s="218"/>
      <c r="DJ2161" s="218"/>
      <c r="DK2161" s="218"/>
      <c r="DL2161" s="218"/>
      <c r="DM2161" s="218"/>
      <c r="DN2161" s="218"/>
      <c r="DO2161" s="218"/>
      <c r="DP2161" s="218"/>
      <c r="DQ2161" s="218"/>
      <c r="DR2161" s="218"/>
      <c r="DS2161" s="218"/>
      <c r="DT2161" s="218"/>
      <c r="DU2161" s="218"/>
      <c r="DV2161" s="218"/>
      <c r="DW2161" s="218"/>
      <c r="DX2161" s="218"/>
      <c r="DY2161" s="218"/>
      <c r="DZ2161" s="218"/>
      <c r="EA2161" s="218"/>
      <c r="EB2161" s="218"/>
      <c r="EC2161" s="218"/>
      <c r="ED2161" s="218"/>
      <c r="EE2161" s="218"/>
      <c r="EF2161" s="218"/>
      <c r="EG2161" s="218"/>
      <c r="EH2161" s="218"/>
      <c r="EI2161" s="218"/>
      <c r="EJ2161" s="218"/>
      <c r="EK2161" s="218"/>
      <c r="EL2161" s="218"/>
      <c r="EM2161" s="218"/>
      <c r="EN2161" s="218"/>
      <c r="EO2161" s="218"/>
      <c r="EP2161" s="218"/>
      <c r="EQ2161" s="218"/>
      <c r="ER2161" s="218"/>
      <c r="ES2161" s="218"/>
      <c r="ET2161" s="218"/>
      <c r="EU2161" s="218"/>
      <c r="EV2161" s="218"/>
      <c r="EW2161" s="218"/>
      <c r="EX2161" s="218"/>
      <c r="EY2161" s="218"/>
      <c r="EZ2161" s="218"/>
      <c r="FA2161" s="218"/>
      <c r="FB2161" s="218"/>
      <c r="FC2161" s="218"/>
      <c r="FD2161" s="218"/>
      <c r="FE2161" s="218"/>
      <c r="FF2161" s="218"/>
      <c r="FG2161" s="218"/>
      <c r="FH2161" s="218"/>
      <c r="FI2161" s="218"/>
      <c r="FJ2161" s="218"/>
      <c r="FK2161" s="218"/>
      <c r="FL2161" s="218"/>
      <c r="FM2161" s="218"/>
      <c r="FN2161" s="218"/>
      <c r="FO2161" s="218"/>
      <c r="FP2161" s="218"/>
      <c r="FQ2161" s="218"/>
      <c r="FR2161" s="218"/>
      <c r="FS2161" s="218"/>
      <c r="FT2161" s="218"/>
      <c r="FU2161" s="218"/>
      <c r="FV2161" s="218"/>
      <c r="FW2161" s="218"/>
      <c r="FX2161" s="218"/>
      <c r="FY2161" s="218"/>
      <c r="FZ2161" s="218"/>
      <c r="GA2161" s="218"/>
      <c r="GB2161" s="218"/>
      <c r="GC2161" s="218"/>
      <c r="GD2161" s="218"/>
      <c r="GE2161" s="218"/>
      <c r="GF2161" s="218"/>
      <c r="GG2161" s="218"/>
      <c r="GH2161" s="218"/>
      <c r="GI2161" s="218"/>
      <c r="GJ2161" s="218"/>
      <c r="GK2161" s="218"/>
      <c r="GL2161" s="218"/>
      <c r="GM2161" s="218"/>
      <c r="GN2161" s="218"/>
      <c r="GO2161" s="218"/>
      <c r="GP2161" s="218"/>
      <c r="GQ2161" s="218"/>
      <c r="GR2161" s="218"/>
      <c r="GS2161" s="218"/>
      <c r="GT2161" s="218"/>
      <c r="GU2161" s="218"/>
      <c r="GV2161" s="218"/>
      <c r="GW2161" s="218"/>
      <c r="GX2161" s="218"/>
      <c r="GY2161" s="218"/>
      <c r="GZ2161" s="218"/>
      <c r="HA2161" s="218"/>
      <c r="HB2161" s="218"/>
      <c r="HC2161" s="218"/>
      <c r="HD2161" s="218"/>
      <c r="HE2161" s="218"/>
      <c r="HF2161" s="218"/>
      <c r="HG2161" s="218"/>
      <c r="HH2161" s="218"/>
      <c r="HI2161" s="218"/>
      <c r="HJ2161" s="218"/>
      <c r="HK2161" s="218"/>
      <c r="HL2161" s="218"/>
      <c r="HM2161" s="218"/>
      <c r="HN2161" s="218"/>
      <c r="HO2161" s="218"/>
      <c r="HP2161" s="218"/>
      <c r="HQ2161" s="218"/>
      <c r="HR2161" s="218"/>
      <c r="HS2161" s="218"/>
      <c r="HT2161" s="218"/>
      <c r="HU2161" s="218"/>
      <c r="HV2161" s="218"/>
      <c r="HW2161" s="218"/>
      <c r="HX2161" s="218"/>
      <c r="HY2161" s="218"/>
      <c r="HZ2161" s="218"/>
      <c r="IA2161" s="218"/>
      <c r="IB2161" s="218"/>
      <c r="IC2161" s="218"/>
      <c r="ID2161" s="218"/>
      <c r="IE2161" s="218"/>
      <c r="IF2161" s="218"/>
      <c r="IG2161" s="218"/>
      <c r="IH2161" s="218"/>
      <c r="II2161" s="218"/>
      <c r="IJ2161" s="218"/>
      <c r="IK2161" s="218"/>
      <c r="IL2161" s="218"/>
      <c r="IM2161" s="218"/>
      <c r="IN2161" s="218"/>
      <c r="IO2161" s="218"/>
      <c r="IP2161" s="218"/>
      <c r="IQ2161" s="218"/>
      <c r="IR2161" s="218"/>
      <c r="IS2161" s="218"/>
      <c r="IT2161" s="218"/>
      <c r="IU2161" s="218"/>
      <c r="IV2161" s="218"/>
      <c r="IW2161" s="218"/>
      <c r="IX2161" s="218"/>
      <c r="IY2161" s="218"/>
      <c r="IZ2161" s="218"/>
      <c r="JA2161" s="218"/>
      <c r="JB2161" s="218"/>
      <c r="JC2161" s="218"/>
      <c r="JD2161" s="218"/>
      <c r="JE2161" s="218"/>
      <c r="JF2161" s="218"/>
      <c r="JG2161" s="218"/>
      <c r="JH2161" s="218"/>
      <c r="JI2161" s="218"/>
      <c r="JJ2161" s="218"/>
      <c r="JK2161" s="218"/>
      <c r="JL2161" s="218"/>
      <c r="JM2161" s="218"/>
      <c r="JN2161" s="218"/>
      <c r="JO2161" s="218"/>
      <c r="JP2161" s="218"/>
      <c r="JQ2161" s="218"/>
      <c r="JR2161" s="218"/>
      <c r="JS2161" s="218"/>
      <c r="JT2161" s="218"/>
      <c r="JU2161" s="218"/>
      <c r="JV2161" s="218"/>
      <c r="JW2161" s="218"/>
      <c r="JX2161" s="218"/>
      <c r="JY2161" s="218"/>
      <c r="JZ2161" s="218"/>
      <c r="KA2161" s="218"/>
      <c r="KB2161" s="218"/>
      <c r="KC2161" s="218"/>
      <c r="KD2161" s="218"/>
      <c r="KE2161" s="218"/>
      <c r="KF2161" s="218"/>
      <c r="KG2161" s="218"/>
      <c r="KH2161" s="218"/>
      <c r="KI2161" s="218"/>
      <c r="KJ2161" s="218"/>
      <c r="KK2161" s="218"/>
      <c r="KL2161" s="218"/>
      <c r="KM2161" s="218"/>
      <c r="KN2161" s="218"/>
      <c r="KO2161" s="218"/>
      <c r="KP2161" s="218"/>
      <c r="KQ2161" s="218"/>
      <c r="KR2161" s="218"/>
      <c r="KS2161" s="218"/>
      <c r="KT2161" s="218"/>
      <c r="KU2161" s="218"/>
      <c r="KV2161" s="218"/>
      <c r="KW2161" s="218"/>
      <c r="KX2161" s="218"/>
      <c r="KY2161" s="218"/>
      <c r="KZ2161" s="218"/>
      <c r="LA2161" s="218"/>
      <c r="LB2161" s="218"/>
      <c r="LC2161" s="218"/>
      <c r="LD2161" s="218"/>
      <c r="LE2161" s="218"/>
      <c r="LF2161" s="218"/>
      <c r="LG2161" s="218"/>
      <c r="LH2161" s="218"/>
      <c r="LI2161" s="218"/>
      <c r="LJ2161" s="218"/>
      <c r="LK2161" s="218"/>
      <c r="LL2161" s="218"/>
      <c r="LM2161" s="218"/>
      <c r="LN2161" s="218"/>
      <c r="LO2161" s="218"/>
      <c r="LP2161" s="218"/>
      <c r="LQ2161" s="218"/>
      <c r="LR2161" s="218"/>
      <c r="LS2161" s="218"/>
      <c r="LT2161" s="218"/>
      <c r="LU2161" s="218"/>
      <c r="LV2161" s="218"/>
      <c r="LW2161" s="218"/>
      <c r="LX2161" s="218"/>
      <c r="LY2161" s="218"/>
      <c r="LZ2161" s="218"/>
      <c r="MA2161" s="218"/>
      <c r="MB2161" s="218"/>
      <c r="MC2161" s="218"/>
      <c r="MD2161" s="218"/>
      <c r="ME2161" s="218"/>
      <c r="MF2161" s="218"/>
      <c r="MG2161" s="218"/>
      <c r="MH2161" s="218"/>
      <c r="MI2161" s="218"/>
      <c r="MJ2161" s="218"/>
      <c r="MK2161" s="218"/>
      <c r="ML2161" s="218"/>
      <c r="MM2161" s="218"/>
      <c r="MN2161" s="218"/>
      <c r="MO2161" s="218"/>
      <c r="MP2161" s="218"/>
      <c r="MQ2161" s="218"/>
      <c r="MR2161" s="218"/>
      <c r="MS2161" s="218"/>
      <c r="MT2161" s="218"/>
      <c r="MU2161" s="218"/>
      <c r="MV2161" s="218"/>
      <c r="MW2161" s="218"/>
      <c r="MX2161" s="218"/>
      <c r="MY2161" s="218"/>
      <c r="MZ2161" s="218"/>
      <c r="NA2161" s="218"/>
      <c r="NB2161" s="218"/>
      <c r="NC2161" s="218"/>
      <c r="ND2161" s="218"/>
      <c r="NE2161" s="218"/>
      <c r="NF2161" s="218"/>
      <c r="NG2161" s="218"/>
      <c r="NH2161" s="218"/>
      <c r="NI2161" s="218"/>
      <c r="NJ2161" s="218"/>
      <c r="NK2161" s="218"/>
      <c r="NL2161" s="218"/>
      <c r="NM2161" s="218"/>
      <c r="NN2161" s="218"/>
      <c r="NO2161" s="218"/>
      <c r="NP2161" s="218"/>
      <c r="NQ2161" s="218"/>
      <c r="NR2161" s="218"/>
      <c r="NS2161" s="218"/>
      <c r="NT2161" s="218"/>
      <c r="NU2161" s="218"/>
      <c r="NV2161" s="218"/>
      <c r="NW2161" s="218"/>
      <c r="NX2161" s="218"/>
      <c r="NY2161" s="218"/>
      <c r="NZ2161" s="218"/>
      <c r="OA2161" s="218"/>
      <c r="OB2161" s="218"/>
      <c r="OC2161" s="218"/>
      <c r="OD2161" s="218"/>
      <c r="OE2161" s="218"/>
      <c r="OF2161" s="218"/>
      <c r="OG2161" s="218"/>
      <c r="OH2161" s="218"/>
      <c r="OI2161" s="218"/>
      <c r="OJ2161" s="218"/>
      <c r="OK2161" s="218"/>
      <c r="OL2161" s="218"/>
      <c r="OM2161" s="218"/>
      <c r="ON2161" s="218"/>
      <c r="OO2161" s="218"/>
      <c r="OP2161" s="218"/>
      <c r="OQ2161" s="218"/>
      <c r="OR2161" s="218"/>
      <c r="OS2161" s="218"/>
      <c r="OT2161" s="218"/>
      <c r="OU2161" s="218"/>
      <c r="OV2161" s="218"/>
      <c r="OW2161" s="218"/>
      <c r="OX2161" s="218"/>
      <c r="OY2161" s="218"/>
      <c r="OZ2161" s="218"/>
      <c r="PA2161" s="218"/>
      <c r="PB2161" s="218"/>
      <c r="PC2161" s="218"/>
      <c r="PD2161" s="218"/>
      <c r="PE2161" s="218"/>
      <c r="PF2161" s="218"/>
      <c r="PG2161" s="218"/>
      <c r="PH2161" s="218"/>
      <c r="PI2161" s="218"/>
      <c r="PJ2161" s="218"/>
      <c r="PK2161" s="218"/>
      <c r="PL2161" s="218"/>
      <c r="PM2161" s="218"/>
      <c r="PN2161" s="218"/>
      <c r="PO2161" s="218"/>
      <c r="PP2161" s="218"/>
      <c r="PQ2161" s="218"/>
      <c r="PR2161" s="218"/>
      <c r="PS2161" s="218"/>
      <c r="PT2161" s="218"/>
      <c r="PU2161" s="218"/>
      <c r="PV2161" s="218"/>
      <c r="PW2161" s="218"/>
      <c r="PX2161" s="218"/>
      <c r="PY2161" s="218"/>
      <c r="PZ2161" s="218"/>
      <c r="QA2161" s="218"/>
      <c r="QB2161" s="218"/>
      <c r="QC2161" s="218"/>
      <c r="QD2161" s="218"/>
      <c r="QE2161" s="218"/>
      <c r="QF2161" s="218"/>
      <c r="QG2161" s="218"/>
      <c r="QH2161" s="218"/>
      <c r="QI2161" s="218"/>
      <c r="QJ2161" s="218"/>
      <c r="QK2161" s="218"/>
      <c r="QL2161" s="218"/>
      <c r="QM2161" s="218"/>
      <c r="QN2161" s="218"/>
      <c r="QO2161" s="218"/>
      <c r="QP2161" s="218"/>
      <c r="QQ2161" s="218"/>
      <c r="QR2161" s="218"/>
      <c r="QS2161" s="218"/>
      <c r="QT2161" s="218"/>
      <c r="QU2161" s="218"/>
      <c r="QV2161" s="218"/>
      <c r="QW2161" s="218"/>
      <c r="QX2161" s="218"/>
      <c r="QY2161" s="218"/>
      <c r="QZ2161" s="218"/>
      <c r="RA2161" s="218"/>
      <c r="RB2161" s="218"/>
      <c r="RC2161" s="218"/>
      <c r="RD2161" s="218"/>
      <c r="RE2161" s="218"/>
      <c r="RF2161" s="218"/>
      <c r="RG2161" s="218"/>
      <c r="RH2161" s="218"/>
      <c r="RI2161" s="218"/>
      <c r="RJ2161" s="218"/>
      <c r="RK2161" s="218"/>
      <c r="RL2161" s="218"/>
      <c r="RM2161" s="218"/>
      <c r="RN2161" s="218"/>
      <c r="RO2161" s="218"/>
      <c r="RP2161" s="218"/>
      <c r="RQ2161" s="218"/>
      <c r="RR2161" s="218"/>
      <c r="RS2161" s="218"/>
      <c r="RT2161" s="218"/>
      <c r="RU2161" s="218"/>
      <c r="RV2161" s="218"/>
      <c r="RW2161" s="218"/>
      <c r="RX2161" s="218"/>
      <c r="RY2161" s="218"/>
      <c r="RZ2161" s="218"/>
      <c r="SA2161" s="218"/>
      <c r="SB2161" s="218"/>
      <c r="SC2161" s="218"/>
      <c r="SD2161" s="218"/>
      <c r="SE2161" s="218"/>
      <c r="SF2161" s="218"/>
      <c r="SG2161" s="218"/>
      <c r="SH2161" s="218"/>
      <c r="SI2161" s="218"/>
      <c r="SJ2161" s="218"/>
      <c r="SK2161" s="218"/>
      <c r="SL2161" s="218"/>
      <c r="SM2161" s="218"/>
      <c r="SN2161" s="218"/>
      <c r="SO2161" s="218"/>
      <c r="SP2161" s="218"/>
      <c r="SQ2161" s="218"/>
      <c r="SR2161" s="218"/>
      <c r="SS2161" s="218"/>
      <c r="ST2161" s="218"/>
      <c r="SU2161" s="218"/>
      <c r="SV2161" s="218"/>
      <c r="SW2161" s="218"/>
      <c r="SX2161" s="218"/>
      <c r="SY2161" s="218"/>
      <c r="SZ2161" s="218"/>
      <c r="TA2161" s="218"/>
      <c r="TB2161" s="218"/>
      <c r="TC2161" s="218"/>
      <c r="TD2161" s="218"/>
      <c r="TE2161" s="218"/>
      <c r="TF2161" s="218"/>
      <c r="TG2161" s="218"/>
      <c r="TH2161" s="218"/>
      <c r="TI2161" s="218"/>
      <c r="TJ2161" s="218"/>
      <c r="TK2161" s="218"/>
      <c r="TL2161" s="218"/>
      <c r="TM2161" s="218"/>
      <c r="TN2161" s="218"/>
      <c r="TO2161" s="218"/>
      <c r="TP2161" s="218"/>
      <c r="TQ2161" s="218"/>
      <c r="TR2161" s="218"/>
      <c r="TS2161" s="218"/>
      <c r="TT2161" s="218"/>
      <c r="TU2161" s="218"/>
      <c r="TV2161" s="218"/>
      <c r="TW2161" s="218"/>
      <c r="TX2161" s="218"/>
      <c r="TY2161" s="218"/>
      <c r="TZ2161" s="218"/>
      <c r="UA2161" s="218"/>
      <c r="UB2161" s="218"/>
      <c r="UC2161" s="218"/>
      <c r="UD2161" s="218"/>
      <c r="UE2161" s="218"/>
      <c r="UF2161" s="218"/>
      <c r="UG2161" s="218"/>
      <c r="UH2161" s="218"/>
      <c r="UI2161" s="218"/>
      <c r="UJ2161" s="218"/>
      <c r="UK2161" s="218"/>
      <c r="UL2161" s="218"/>
      <c r="UM2161" s="218"/>
      <c r="UN2161" s="218"/>
      <c r="UO2161" s="218"/>
      <c r="UP2161" s="218"/>
      <c r="UQ2161" s="218"/>
      <c r="UR2161" s="218"/>
      <c r="US2161" s="218"/>
      <c r="UT2161" s="218"/>
      <c r="UU2161" s="218"/>
      <c r="UV2161" s="218"/>
      <c r="UW2161" s="218"/>
      <c r="UX2161" s="218"/>
      <c r="UY2161" s="218"/>
      <c r="UZ2161" s="218"/>
      <c r="VA2161" s="218"/>
      <c r="VB2161" s="218"/>
      <c r="VC2161" s="218"/>
      <c r="VD2161" s="218"/>
      <c r="VE2161" s="218"/>
      <c r="VF2161" s="218"/>
      <c r="VG2161" s="218"/>
      <c r="VH2161" s="218"/>
      <c r="VI2161" s="218"/>
      <c r="VJ2161" s="218"/>
      <c r="VK2161" s="218"/>
      <c r="VL2161" s="218"/>
      <c r="VM2161" s="218"/>
      <c r="VN2161" s="218"/>
      <c r="VO2161" s="218"/>
      <c r="VP2161" s="218"/>
      <c r="VQ2161" s="218"/>
      <c r="VR2161" s="218"/>
      <c r="VS2161" s="218"/>
      <c r="VT2161" s="218"/>
      <c r="VU2161" s="218"/>
      <c r="VV2161" s="218"/>
      <c r="VW2161" s="218"/>
      <c r="VX2161" s="218"/>
      <c r="VY2161" s="218"/>
      <c r="VZ2161" s="218"/>
      <c r="WA2161" s="218"/>
      <c r="WB2161" s="218"/>
      <c r="WC2161" s="218"/>
      <c r="WD2161" s="218"/>
      <c r="WE2161" s="218"/>
      <c r="WF2161" s="218"/>
      <c r="WG2161" s="218"/>
      <c r="WH2161" s="218"/>
      <c r="WI2161" s="218"/>
      <c r="WJ2161" s="218"/>
      <c r="WK2161" s="218"/>
      <c r="WL2161" s="218"/>
      <c r="WM2161" s="218"/>
      <c r="WN2161" s="218"/>
      <c r="WO2161" s="218"/>
      <c r="WP2161" s="218"/>
      <c r="WQ2161" s="218"/>
      <c r="WR2161" s="218"/>
      <c r="WS2161" s="218"/>
      <c r="WT2161" s="218"/>
      <c r="WU2161" s="218"/>
      <c r="WV2161" s="218"/>
      <c r="WW2161" s="218"/>
      <c r="WX2161" s="218"/>
      <c r="WY2161" s="218"/>
      <c r="WZ2161" s="218"/>
      <c r="XA2161" s="218"/>
      <c r="XB2161" s="218"/>
      <c r="XC2161" s="218"/>
      <c r="XD2161" s="218"/>
      <c r="XE2161" s="218"/>
      <c r="XF2161" s="218"/>
      <c r="XG2161" s="218"/>
      <c r="XH2161" s="218"/>
      <c r="XI2161" s="218"/>
      <c r="XJ2161" s="218"/>
      <c r="XK2161" s="218"/>
      <c r="XL2161" s="218"/>
      <c r="XM2161" s="218"/>
      <c r="XN2161" s="218"/>
      <c r="XO2161" s="218"/>
      <c r="XP2161" s="218"/>
      <c r="XQ2161" s="218"/>
      <c r="XR2161" s="218"/>
      <c r="XS2161" s="218"/>
      <c r="XT2161" s="218"/>
      <c r="XU2161" s="218"/>
      <c r="XV2161" s="218"/>
      <c r="XW2161" s="218"/>
      <c r="XX2161" s="218"/>
      <c r="XY2161" s="218"/>
      <c r="XZ2161" s="218"/>
      <c r="YA2161" s="218"/>
      <c r="YB2161" s="218"/>
      <c r="YC2161" s="218"/>
      <c r="YD2161" s="218"/>
      <c r="YE2161" s="218"/>
      <c r="YF2161" s="218"/>
      <c r="YG2161" s="218"/>
      <c r="YH2161" s="218"/>
      <c r="YI2161" s="218"/>
      <c r="YJ2161" s="218"/>
      <c r="YK2161" s="218"/>
      <c r="YL2161" s="218"/>
      <c r="YM2161" s="218"/>
      <c r="YN2161" s="218"/>
      <c r="YO2161" s="218"/>
      <c r="YP2161" s="218"/>
      <c r="YQ2161" s="218"/>
      <c r="YR2161" s="218"/>
      <c r="YS2161" s="218"/>
      <c r="YT2161" s="218"/>
      <c r="YU2161" s="218"/>
      <c r="YV2161" s="218"/>
      <c r="YW2161" s="218"/>
      <c r="YX2161" s="218"/>
      <c r="YY2161" s="218"/>
      <c r="YZ2161" s="218"/>
      <c r="ZA2161" s="218"/>
      <c r="ZB2161" s="218"/>
      <c r="ZC2161" s="218"/>
      <c r="ZD2161" s="218"/>
      <c r="ZE2161" s="218"/>
      <c r="ZF2161" s="218"/>
      <c r="ZG2161" s="218"/>
      <c r="ZH2161" s="218"/>
      <c r="ZI2161" s="218"/>
      <c r="ZJ2161" s="218"/>
      <c r="ZK2161" s="218"/>
      <c r="ZL2161" s="218"/>
      <c r="ZM2161" s="218"/>
      <c r="ZN2161" s="218"/>
      <c r="ZO2161" s="218"/>
      <c r="ZP2161" s="218"/>
      <c r="ZQ2161" s="218"/>
      <c r="ZR2161" s="218"/>
      <c r="ZS2161" s="218"/>
      <c r="ZT2161" s="218"/>
      <c r="ZU2161" s="218"/>
      <c r="ZV2161" s="218"/>
      <c r="ZW2161" s="218"/>
      <c r="ZX2161" s="218"/>
      <c r="ZY2161" s="218"/>
      <c r="ZZ2161" s="218"/>
      <c r="AAA2161" s="218"/>
      <c r="AAB2161" s="218"/>
      <c r="AAC2161" s="218"/>
      <c r="AAD2161" s="218"/>
      <c r="AAE2161" s="218"/>
      <c r="AAF2161" s="218"/>
      <c r="AAG2161" s="218"/>
      <c r="AAH2161" s="218"/>
      <c r="AAI2161" s="218"/>
      <c r="AAJ2161" s="218"/>
      <c r="AAK2161" s="218"/>
      <c r="AAL2161" s="218"/>
      <c r="AAM2161" s="218"/>
      <c r="AAN2161" s="218"/>
      <c r="AAO2161" s="218"/>
      <c r="AAP2161" s="218"/>
      <c r="AAQ2161" s="218"/>
      <c r="AAR2161" s="218"/>
      <c r="AAS2161" s="218"/>
      <c r="AAT2161" s="218"/>
      <c r="AAU2161" s="218"/>
      <c r="AAV2161" s="218"/>
      <c r="AAW2161" s="218"/>
      <c r="AAX2161" s="218"/>
      <c r="AAY2161" s="218"/>
      <c r="AAZ2161" s="218"/>
      <c r="ABA2161" s="218"/>
      <c r="ABB2161" s="218"/>
      <c r="ABC2161" s="218"/>
      <c r="ABD2161" s="218"/>
      <c r="ABE2161" s="218"/>
      <c r="ABF2161" s="218"/>
      <c r="ABG2161" s="218"/>
      <c r="ABH2161" s="218"/>
      <c r="ABI2161" s="218"/>
      <c r="ABJ2161" s="218"/>
      <c r="ABK2161" s="218"/>
      <c r="ABL2161" s="218"/>
      <c r="ABM2161" s="218"/>
      <c r="ABN2161" s="218"/>
      <c r="ABO2161" s="218"/>
      <c r="ABP2161" s="218"/>
      <c r="ABQ2161" s="218"/>
      <c r="ABR2161" s="218"/>
      <c r="ABS2161" s="218"/>
      <c r="ABT2161" s="218"/>
      <c r="ABU2161" s="218"/>
      <c r="ABV2161" s="218"/>
      <c r="ABW2161" s="218"/>
      <c r="ABX2161" s="218"/>
      <c r="ABY2161" s="218"/>
      <c r="ABZ2161" s="218"/>
      <c r="ACA2161" s="218"/>
      <c r="ACB2161" s="218"/>
      <c r="ACC2161" s="218"/>
      <c r="ACD2161" s="218"/>
      <c r="ACE2161" s="218"/>
      <c r="ACF2161" s="218"/>
      <c r="ACG2161" s="218"/>
      <c r="ACH2161" s="218"/>
      <c r="ACI2161" s="218"/>
      <c r="ACJ2161" s="218"/>
      <c r="ACK2161" s="218"/>
      <c r="ACL2161" s="218"/>
      <c r="ACM2161" s="218"/>
      <c r="ACN2161" s="218"/>
      <c r="ACO2161" s="218"/>
      <c r="ACP2161" s="218"/>
      <c r="ACQ2161" s="218"/>
      <c r="ACR2161" s="218"/>
      <c r="ACS2161" s="218"/>
      <c r="ACT2161" s="218"/>
      <c r="ACU2161" s="218"/>
      <c r="ACV2161" s="218"/>
      <c r="ACW2161" s="218"/>
      <c r="ACX2161" s="218"/>
      <c r="ACY2161" s="218"/>
      <c r="ACZ2161" s="218"/>
      <c r="ADA2161" s="218"/>
      <c r="ADB2161" s="218"/>
      <c r="ADC2161" s="218"/>
      <c r="ADD2161" s="218"/>
      <c r="ADE2161" s="218"/>
      <c r="ADF2161" s="218"/>
      <c r="ADG2161" s="218"/>
      <c r="ADH2161" s="218"/>
      <c r="ADI2161" s="218"/>
      <c r="ADJ2161" s="218"/>
      <c r="ADK2161" s="218"/>
      <c r="ADL2161" s="218"/>
      <c r="ADM2161" s="218"/>
      <c r="ADN2161" s="218"/>
      <c r="ADO2161" s="218"/>
      <c r="ADP2161" s="218"/>
      <c r="ADQ2161" s="218"/>
      <c r="ADR2161" s="218"/>
      <c r="ADS2161" s="218"/>
      <c r="ADT2161" s="218"/>
      <c r="ADU2161" s="218"/>
      <c r="ADV2161" s="218"/>
      <c r="ADW2161" s="218"/>
      <c r="ADX2161" s="218"/>
      <c r="ADY2161" s="218"/>
      <c r="ADZ2161" s="218"/>
      <c r="AEA2161" s="218"/>
      <c r="AEB2161" s="218"/>
      <c r="AEC2161" s="218"/>
      <c r="AED2161" s="218"/>
      <c r="AEE2161" s="218"/>
      <c r="AEF2161" s="218"/>
      <c r="AEG2161" s="218"/>
      <c r="AEH2161" s="218"/>
      <c r="AEI2161" s="218"/>
      <c r="AEJ2161" s="218"/>
      <c r="AEK2161" s="218"/>
      <c r="AEL2161" s="218"/>
      <c r="AEM2161" s="218"/>
      <c r="AEN2161" s="218"/>
      <c r="AEO2161" s="218"/>
      <c r="AEP2161" s="218"/>
      <c r="AEQ2161" s="218"/>
      <c r="AER2161" s="218"/>
      <c r="AES2161" s="218"/>
      <c r="AET2161" s="218"/>
      <c r="AEU2161" s="218"/>
      <c r="AEV2161" s="218"/>
      <c r="AEW2161" s="218"/>
      <c r="AEX2161" s="218"/>
      <c r="AEY2161" s="218"/>
      <c r="AEZ2161" s="218"/>
      <c r="AFA2161" s="218"/>
      <c r="AFB2161" s="218"/>
      <c r="AFC2161" s="218"/>
      <c r="AFD2161" s="218"/>
      <c r="AFE2161" s="218"/>
      <c r="AFF2161" s="218"/>
      <c r="AFG2161" s="218"/>
      <c r="AFH2161" s="218"/>
      <c r="AFI2161" s="218"/>
      <c r="AFJ2161" s="218"/>
      <c r="AFK2161" s="218"/>
      <c r="AFL2161" s="218"/>
      <c r="AFM2161" s="218"/>
      <c r="AFN2161" s="218"/>
      <c r="AFO2161" s="218"/>
      <c r="AFP2161" s="218"/>
      <c r="AFQ2161" s="218"/>
      <c r="AFR2161" s="218"/>
      <c r="AFS2161" s="218"/>
      <c r="AFT2161" s="218"/>
      <c r="AFU2161" s="218"/>
      <c r="AFV2161" s="218"/>
      <c r="AFW2161" s="218"/>
      <c r="AFX2161" s="218"/>
      <c r="AFY2161" s="218"/>
      <c r="AFZ2161" s="218"/>
      <c r="AGA2161" s="218"/>
      <c r="AGB2161" s="218"/>
      <c r="AGC2161" s="218"/>
      <c r="AGD2161" s="218"/>
      <c r="AGE2161" s="218"/>
      <c r="AGF2161" s="218"/>
      <c r="AGG2161" s="218"/>
      <c r="AGH2161" s="218"/>
      <c r="AGI2161" s="218"/>
      <c r="AGJ2161" s="218"/>
      <c r="AGK2161" s="218"/>
      <c r="AGL2161" s="218"/>
      <c r="AGM2161" s="218"/>
      <c r="AGN2161" s="218"/>
      <c r="AGO2161" s="218"/>
      <c r="AGP2161" s="218"/>
      <c r="AGQ2161" s="218"/>
      <c r="AGR2161" s="218"/>
      <c r="AGS2161" s="218"/>
      <c r="AGT2161" s="218"/>
      <c r="AGU2161" s="218"/>
      <c r="AGV2161" s="218"/>
      <c r="AGW2161" s="218"/>
      <c r="AGX2161" s="218"/>
      <c r="AGY2161" s="218"/>
      <c r="AGZ2161" s="218"/>
      <c r="AHA2161" s="218"/>
      <c r="AHB2161" s="218"/>
      <c r="AHC2161" s="218"/>
      <c r="AHD2161" s="218"/>
      <c r="AHE2161" s="218"/>
      <c r="AHF2161" s="218"/>
      <c r="AHG2161" s="218"/>
      <c r="AHH2161" s="218"/>
      <c r="AHI2161" s="218"/>
      <c r="AHJ2161" s="218"/>
      <c r="AHK2161" s="218"/>
      <c r="AHL2161" s="218"/>
      <c r="AHM2161" s="218"/>
      <c r="AHN2161" s="218"/>
      <c r="AHO2161" s="218"/>
      <c r="AHP2161" s="218"/>
      <c r="AHQ2161" s="218"/>
      <c r="AHR2161" s="218"/>
      <c r="AHS2161" s="218"/>
      <c r="AHT2161" s="218"/>
      <c r="AHU2161" s="218"/>
      <c r="AHV2161" s="218"/>
      <c r="AHW2161" s="218"/>
      <c r="AHX2161" s="218"/>
      <c r="AHY2161" s="218"/>
      <c r="AHZ2161" s="218"/>
      <c r="AIA2161" s="218"/>
      <c r="AIB2161" s="218"/>
      <c r="AIC2161" s="218"/>
      <c r="AID2161" s="218"/>
      <c r="AIE2161" s="218"/>
      <c r="AIF2161" s="218"/>
      <c r="AIG2161" s="218"/>
      <c r="AIH2161" s="218"/>
      <c r="AII2161" s="218"/>
      <c r="AIJ2161" s="218"/>
      <c r="AIK2161" s="218"/>
      <c r="AIL2161" s="218"/>
      <c r="AIM2161" s="218"/>
      <c r="AIN2161" s="218"/>
      <c r="AIO2161" s="218"/>
      <c r="AIP2161" s="218"/>
      <c r="AIQ2161" s="218"/>
      <c r="AIR2161" s="218"/>
      <c r="AIS2161" s="218"/>
      <c r="AIT2161" s="218"/>
      <c r="AIU2161" s="218"/>
      <c r="AIV2161" s="218"/>
      <c r="AIW2161" s="218"/>
      <c r="AIX2161" s="218"/>
      <c r="AIY2161" s="218"/>
      <c r="AIZ2161" s="218"/>
      <c r="AJA2161" s="218"/>
      <c r="AJB2161" s="218"/>
      <c r="AJC2161" s="218"/>
      <c r="AJD2161" s="218"/>
      <c r="AJE2161" s="218"/>
      <c r="AJF2161" s="218"/>
      <c r="AJG2161" s="218"/>
      <c r="AJH2161" s="218"/>
      <c r="AJI2161" s="218"/>
      <c r="AJJ2161" s="218"/>
      <c r="AJK2161" s="218"/>
      <c r="AJL2161" s="218"/>
      <c r="AJM2161" s="218"/>
      <c r="AJN2161" s="218"/>
      <c r="AJO2161" s="218"/>
      <c r="AJP2161" s="218"/>
      <c r="AJQ2161" s="218"/>
      <c r="AJR2161" s="218"/>
      <c r="AJS2161" s="218"/>
      <c r="AJT2161" s="218"/>
      <c r="AJU2161" s="218"/>
      <c r="AJV2161" s="218"/>
      <c r="AJW2161" s="218"/>
      <c r="AJX2161" s="218"/>
      <c r="AJY2161" s="218"/>
      <c r="AJZ2161" s="218"/>
      <c r="AKA2161" s="218"/>
      <c r="AKB2161" s="218"/>
      <c r="AKC2161" s="218"/>
      <c r="AKD2161" s="218"/>
      <c r="AKE2161" s="218"/>
      <c r="AKF2161" s="218"/>
      <c r="AKG2161" s="218"/>
      <c r="AKH2161" s="218"/>
      <c r="AKI2161" s="218"/>
      <c r="AKJ2161" s="218"/>
      <c r="AKK2161" s="218"/>
      <c r="AKL2161" s="218"/>
      <c r="AKM2161" s="218"/>
      <c r="AKN2161" s="218"/>
      <c r="AKO2161" s="218"/>
      <c r="AKP2161" s="218"/>
      <c r="AKQ2161" s="218"/>
      <c r="AKR2161" s="218"/>
      <c r="AKS2161" s="218"/>
      <c r="AKT2161" s="218"/>
      <c r="AKU2161" s="218"/>
      <c r="AKV2161" s="218"/>
      <c r="AKW2161" s="218"/>
      <c r="AKX2161" s="218"/>
      <c r="AKY2161" s="218"/>
      <c r="AKZ2161" s="218"/>
      <c r="ALA2161" s="218"/>
      <c r="ALB2161" s="218"/>
      <c r="ALC2161" s="218"/>
      <c r="ALD2161" s="218"/>
      <c r="ALE2161" s="218"/>
      <c r="ALF2161" s="218"/>
      <c r="ALG2161" s="218"/>
      <c r="ALH2161" s="218"/>
      <c r="ALI2161" s="218"/>
      <c r="ALJ2161" s="218"/>
      <c r="ALK2161" s="218"/>
      <c r="ALL2161" s="218"/>
      <c r="ALM2161" s="218"/>
      <c r="ALN2161" s="218"/>
      <c r="ALO2161" s="218"/>
      <c r="ALP2161" s="218"/>
      <c r="ALQ2161" s="218"/>
      <c r="ALR2161" s="218"/>
      <c r="ALS2161" s="218"/>
      <c r="ALT2161" s="218"/>
      <c r="ALU2161" s="218"/>
      <c r="ALV2161" s="218"/>
      <c r="ALW2161" s="218"/>
      <c r="ALX2161" s="218"/>
      <c r="ALY2161" s="218"/>
      <c r="ALZ2161" s="218"/>
      <c r="AMA2161" s="218"/>
      <c r="AMB2161" s="218"/>
      <c r="AMC2161" s="218"/>
      <c r="AMD2161" s="218"/>
      <c r="AME2161" s="218"/>
      <c r="AMF2161" s="218"/>
      <c r="AMG2161" s="218"/>
      <c r="AMH2161" s="218"/>
      <c r="AMI2161" s="218"/>
      <c r="AMJ2161" s="218"/>
      <c r="AMK2161" s="218"/>
      <c r="AML2161" s="218"/>
      <c r="AMM2161" s="218"/>
      <c r="AMN2161" s="218"/>
      <c r="AMO2161" s="218"/>
      <c r="AMP2161" s="218"/>
      <c r="AMQ2161" s="218"/>
      <c r="AMR2161" s="218"/>
      <c r="AMS2161" s="218"/>
      <c r="AMT2161" s="218"/>
      <c r="AMU2161" s="218"/>
      <c r="AMV2161" s="218"/>
      <c r="AMW2161" s="218"/>
      <c r="AMX2161" s="218"/>
      <c r="AMY2161" s="218"/>
      <c r="AMZ2161" s="218"/>
      <c r="ANA2161" s="218"/>
      <c r="ANB2161" s="218"/>
      <c r="ANC2161" s="218"/>
      <c r="AND2161" s="218"/>
      <c r="ANE2161" s="218"/>
      <c r="ANF2161" s="218"/>
      <c r="ANG2161" s="218"/>
      <c r="ANH2161" s="218"/>
      <c r="ANI2161" s="218"/>
      <c r="ANJ2161" s="218"/>
      <c r="ANK2161" s="218"/>
      <c r="ANL2161" s="218"/>
      <c r="ANM2161" s="218"/>
      <c r="ANN2161" s="218"/>
      <c r="ANO2161" s="218"/>
      <c r="ANP2161" s="218"/>
      <c r="ANQ2161" s="218"/>
      <c r="ANR2161" s="218"/>
      <c r="ANS2161" s="218"/>
      <c r="ANT2161" s="218"/>
      <c r="ANU2161" s="218"/>
      <c r="ANV2161" s="218"/>
      <c r="ANW2161" s="218"/>
      <c r="ANX2161" s="218"/>
      <c r="ANY2161" s="218"/>
      <c r="ANZ2161" s="218"/>
      <c r="AOA2161" s="218"/>
      <c r="AOB2161" s="218"/>
      <c r="AOC2161" s="218"/>
      <c r="AOD2161" s="218"/>
      <c r="AOE2161" s="218"/>
      <c r="AOF2161" s="218"/>
      <c r="AOG2161" s="218"/>
      <c r="AOH2161" s="218"/>
      <c r="AOI2161" s="218"/>
      <c r="AOJ2161" s="218"/>
      <c r="AOK2161" s="218"/>
      <c r="AOL2161" s="218"/>
      <c r="AOM2161" s="218"/>
      <c r="AON2161" s="218"/>
      <c r="AOO2161" s="218"/>
      <c r="AOP2161" s="218"/>
      <c r="AOQ2161" s="218"/>
      <c r="AOR2161" s="218"/>
      <c r="AOS2161" s="218"/>
      <c r="AOT2161" s="218"/>
      <c r="AOU2161" s="218"/>
      <c r="AOV2161" s="218"/>
      <c r="AOW2161" s="218"/>
      <c r="AOX2161" s="218"/>
      <c r="AOY2161" s="218"/>
      <c r="AOZ2161" s="218"/>
      <c r="APA2161" s="218"/>
      <c r="APB2161" s="218"/>
      <c r="APC2161" s="218"/>
      <c r="APD2161" s="218"/>
      <c r="APE2161" s="218"/>
      <c r="APF2161" s="218"/>
      <c r="APG2161" s="218"/>
      <c r="APH2161" s="218"/>
      <c r="API2161" s="218"/>
      <c r="APJ2161" s="218"/>
      <c r="APK2161" s="218"/>
      <c r="APL2161" s="218"/>
      <c r="APM2161" s="218"/>
      <c r="APN2161" s="218"/>
      <c r="APO2161" s="218"/>
      <c r="APP2161" s="218"/>
      <c r="APQ2161" s="218"/>
      <c r="APR2161" s="218"/>
      <c r="APS2161" s="218"/>
      <c r="APT2161" s="218"/>
      <c r="APU2161" s="218"/>
      <c r="APV2161" s="218"/>
      <c r="APW2161" s="218"/>
      <c r="APX2161" s="218"/>
      <c r="APY2161" s="218"/>
      <c r="APZ2161" s="218"/>
      <c r="AQA2161" s="218"/>
      <c r="AQB2161" s="218"/>
      <c r="AQC2161" s="218"/>
      <c r="AQD2161" s="218"/>
      <c r="AQE2161" s="218"/>
      <c r="AQF2161" s="218"/>
      <c r="AQG2161" s="218"/>
      <c r="AQH2161" s="218"/>
      <c r="AQI2161" s="218"/>
      <c r="AQJ2161" s="218"/>
      <c r="AQK2161" s="218"/>
      <c r="AQL2161" s="218"/>
      <c r="AQM2161" s="218"/>
      <c r="AQN2161" s="218"/>
      <c r="AQO2161" s="218"/>
      <c r="AQP2161" s="218"/>
      <c r="AQQ2161" s="218"/>
      <c r="AQR2161" s="218"/>
      <c r="AQS2161" s="218"/>
      <c r="AQT2161" s="218"/>
      <c r="AQU2161" s="218"/>
      <c r="AQV2161" s="218"/>
      <c r="AQW2161" s="218"/>
      <c r="AQX2161" s="218"/>
      <c r="AQY2161" s="218"/>
      <c r="AQZ2161" s="218"/>
      <c r="ARA2161" s="218"/>
      <c r="ARB2161" s="218"/>
      <c r="ARC2161" s="218"/>
      <c r="ARD2161" s="218"/>
      <c r="ARE2161" s="218"/>
      <c r="ARF2161" s="218"/>
      <c r="ARG2161" s="218"/>
      <c r="ARH2161" s="218"/>
      <c r="ARI2161" s="218"/>
      <c r="ARJ2161" s="218"/>
      <c r="ARK2161" s="218"/>
      <c r="ARL2161" s="218"/>
      <c r="ARM2161" s="218"/>
      <c r="ARN2161" s="218"/>
      <c r="ARO2161" s="218"/>
      <c r="ARP2161" s="218"/>
      <c r="ARQ2161" s="218"/>
      <c r="ARR2161" s="218"/>
      <c r="ARS2161" s="218"/>
      <c r="ART2161" s="218"/>
      <c r="ARU2161" s="218"/>
      <c r="ARV2161" s="218"/>
      <c r="ARW2161" s="218"/>
      <c r="ARX2161" s="218"/>
      <c r="ARY2161" s="218"/>
      <c r="ARZ2161" s="218"/>
      <c r="ASA2161" s="218"/>
      <c r="ASB2161" s="218"/>
      <c r="ASC2161" s="218"/>
      <c r="ASD2161" s="218"/>
      <c r="ASE2161" s="218"/>
      <c r="ASF2161" s="218"/>
      <c r="ASG2161" s="218"/>
      <c r="ASH2161" s="218"/>
      <c r="ASI2161" s="218"/>
      <c r="ASJ2161" s="218"/>
      <c r="ASK2161" s="218"/>
      <c r="ASL2161" s="218"/>
      <c r="ASM2161" s="218"/>
      <c r="ASN2161" s="218"/>
      <c r="ASO2161" s="218"/>
      <c r="ASP2161" s="218"/>
      <c r="ASQ2161" s="218"/>
      <c r="ASR2161" s="218"/>
      <c r="ASS2161" s="218"/>
      <c r="AST2161" s="218"/>
      <c r="ASU2161" s="218"/>
      <c r="ASV2161" s="218"/>
      <c r="ASW2161" s="218"/>
      <c r="ASX2161" s="218"/>
      <c r="ASY2161" s="218"/>
      <c r="ASZ2161" s="218"/>
      <c r="ATA2161" s="218"/>
      <c r="ATB2161" s="218"/>
      <c r="ATC2161" s="218"/>
      <c r="ATD2161" s="218"/>
      <c r="ATE2161" s="218"/>
      <c r="ATF2161" s="218"/>
      <c r="ATG2161" s="218"/>
      <c r="ATH2161" s="218"/>
      <c r="ATI2161" s="218"/>
      <c r="ATJ2161" s="218"/>
      <c r="ATK2161" s="218"/>
      <c r="ATL2161" s="218"/>
      <c r="ATM2161" s="218"/>
      <c r="ATN2161" s="218"/>
      <c r="ATO2161" s="218"/>
      <c r="ATP2161" s="218"/>
      <c r="ATQ2161" s="218"/>
      <c r="ATR2161" s="218"/>
      <c r="ATS2161" s="218"/>
      <c r="ATT2161" s="218"/>
      <c r="ATU2161" s="218"/>
      <c r="ATV2161" s="218"/>
      <c r="ATW2161" s="218"/>
      <c r="ATX2161" s="218"/>
      <c r="ATY2161" s="218"/>
      <c r="ATZ2161" s="218"/>
      <c r="AUA2161" s="218"/>
      <c r="AUB2161" s="218"/>
      <c r="AUC2161" s="218"/>
      <c r="AUD2161" s="218"/>
      <c r="AUE2161" s="218"/>
      <c r="AUF2161" s="218"/>
      <c r="AUG2161" s="218"/>
      <c r="AUH2161" s="218"/>
      <c r="AUI2161" s="218"/>
      <c r="AUJ2161" s="218"/>
      <c r="AUK2161" s="218"/>
      <c r="AUL2161" s="218"/>
      <c r="AUM2161" s="218"/>
      <c r="AUN2161" s="218"/>
      <c r="AUO2161" s="218"/>
      <c r="AUP2161" s="218"/>
      <c r="AUQ2161" s="218"/>
      <c r="AUR2161" s="218"/>
      <c r="AUS2161" s="218"/>
      <c r="AUT2161" s="218"/>
      <c r="AUU2161" s="218"/>
      <c r="AUV2161" s="218"/>
      <c r="AUW2161" s="218"/>
      <c r="AUX2161" s="218"/>
      <c r="AUY2161" s="218"/>
      <c r="AUZ2161" s="218"/>
      <c r="AVA2161" s="218"/>
      <c r="AVB2161" s="218"/>
      <c r="AVC2161" s="218"/>
      <c r="AVD2161" s="218"/>
      <c r="AVE2161" s="218"/>
      <c r="AVF2161" s="218"/>
      <c r="AVG2161" s="218"/>
      <c r="AVH2161" s="218"/>
      <c r="AVI2161" s="218"/>
      <c r="AVJ2161" s="218"/>
      <c r="AVK2161" s="218"/>
      <c r="AVL2161" s="218"/>
      <c r="AVM2161" s="218"/>
      <c r="AVN2161" s="218"/>
      <c r="AVO2161" s="218"/>
      <c r="AVP2161" s="218"/>
      <c r="AVQ2161" s="218"/>
      <c r="AVR2161" s="218"/>
      <c r="AVS2161" s="218"/>
      <c r="AVT2161" s="218"/>
      <c r="AVU2161" s="218"/>
      <c r="AVV2161" s="218"/>
      <c r="AVW2161" s="218"/>
      <c r="AVX2161" s="218"/>
      <c r="AVY2161" s="218"/>
      <c r="AVZ2161" s="218"/>
      <c r="AWA2161" s="218"/>
      <c r="AWB2161" s="218"/>
      <c r="AWC2161" s="218"/>
      <c r="AWD2161" s="218"/>
      <c r="AWE2161" s="218"/>
      <c r="AWF2161" s="218"/>
      <c r="AWG2161" s="218"/>
      <c r="AWH2161" s="218"/>
      <c r="AWI2161" s="218"/>
      <c r="AWJ2161" s="218"/>
      <c r="AWK2161" s="218"/>
      <c r="AWL2161" s="218"/>
      <c r="AWM2161" s="218"/>
      <c r="AWN2161" s="218"/>
      <c r="AWO2161" s="218"/>
      <c r="AWP2161" s="218"/>
      <c r="AWQ2161" s="218"/>
      <c r="AWR2161" s="218"/>
      <c r="AWS2161" s="218"/>
      <c r="AWT2161" s="218"/>
      <c r="AWU2161" s="218"/>
      <c r="AWV2161" s="218"/>
      <c r="AWW2161" s="218"/>
      <c r="AWX2161" s="218"/>
      <c r="AWY2161" s="218"/>
      <c r="AWZ2161" s="218"/>
      <c r="AXA2161" s="218"/>
      <c r="AXB2161" s="218"/>
      <c r="AXC2161" s="218"/>
      <c r="AXD2161" s="218"/>
      <c r="AXE2161" s="218"/>
      <c r="AXF2161" s="218"/>
      <c r="AXG2161" s="218"/>
      <c r="AXH2161" s="218"/>
      <c r="AXI2161" s="218"/>
      <c r="AXJ2161" s="218"/>
      <c r="AXK2161" s="218"/>
      <c r="AXL2161" s="218"/>
      <c r="AXM2161" s="218"/>
      <c r="AXN2161" s="218"/>
      <c r="AXO2161" s="218"/>
      <c r="AXP2161" s="218"/>
      <c r="AXQ2161" s="218"/>
      <c r="AXR2161" s="218"/>
      <c r="AXS2161" s="218"/>
      <c r="AXT2161" s="218"/>
      <c r="AXU2161" s="218"/>
      <c r="AXV2161" s="218"/>
      <c r="AXW2161" s="218"/>
      <c r="AXX2161" s="218"/>
      <c r="AXY2161" s="218"/>
      <c r="AXZ2161" s="218"/>
      <c r="AYA2161" s="218"/>
      <c r="AYB2161" s="218"/>
      <c r="AYC2161" s="218"/>
      <c r="AYD2161" s="218"/>
      <c r="AYE2161" s="218"/>
      <c r="AYF2161" s="218"/>
      <c r="AYG2161" s="218"/>
      <c r="AYH2161" s="218"/>
      <c r="AYI2161" s="218"/>
      <c r="AYJ2161" s="218"/>
      <c r="AYK2161" s="218"/>
      <c r="AYL2161" s="218"/>
      <c r="AYM2161" s="218"/>
      <c r="AYN2161" s="218"/>
      <c r="AYO2161" s="218"/>
      <c r="AYP2161" s="218"/>
      <c r="AYQ2161" s="218"/>
      <c r="AYR2161" s="218"/>
      <c r="AYS2161" s="218"/>
      <c r="AYT2161" s="218"/>
      <c r="AYU2161" s="218"/>
      <c r="AYV2161" s="218"/>
      <c r="AYW2161" s="218"/>
      <c r="AYX2161" s="218"/>
      <c r="AYY2161" s="218"/>
      <c r="AYZ2161" s="218"/>
      <c r="AZA2161" s="218"/>
      <c r="AZB2161" s="218"/>
      <c r="AZC2161" s="218"/>
      <c r="AZD2161" s="218"/>
      <c r="AZE2161" s="218"/>
      <c r="AZF2161" s="218"/>
      <c r="AZG2161" s="218"/>
      <c r="AZH2161" s="218"/>
      <c r="AZI2161" s="218"/>
      <c r="AZJ2161" s="218"/>
      <c r="AZK2161" s="218"/>
      <c r="AZL2161" s="218"/>
      <c r="AZM2161" s="218"/>
      <c r="AZN2161" s="218"/>
      <c r="AZO2161" s="218"/>
      <c r="AZP2161" s="218"/>
      <c r="AZQ2161" s="218"/>
      <c r="AZR2161" s="218"/>
      <c r="AZS2161" s="218"/>
      <c r="AZT2161" s="218"/>
      <c r="AZU2161" s="218"/>
      <c r="AZV2161" s="218"/>
      <c r="AZW2161" s="218"/>
      <c r="AZX2161" s="218"/>
      <c r="AZY2161" s="218"/>
      <c r="AZZ2161" s="218"/>
      <c r="BAA2161" s="218"/>
      <c r="BAB2161" s="218"/>
      <c r="BAC2161" s="218"/>
      <c r="BAD2161" s="218"/>
      <c r="BAE2161" s="218"/>
      <c r="BAF2161" s="218"/>
      <c r="BAG2161" s="218"/>
      <c r="BAH2161" s="218"/>
      <c r="BAI2161" s="218"/>
      <c r="BAJ2161" s="218"/>
      <c r="BAK2161" s="218"/>
      <c r="BAL2161" s="218"/>
      <c r="BAM2161" s="218"/>
      <c r="BAN2161" s="218"/>
      <c r="BAO2161" s="218"/>
      <c r="BAP2161" s="218"/>
      <c r="BAQ2161" s="218"/>
      <c r="BAR2161" s="218"/>
      <c r="BAS2161" s="218"/>
      <c r="BAT2161" s="218"/>
      <c r="BAU2161" s="218"/>
      <c r="BAV2161" s="218"/>
      <c r="BAW2161" s="218"/>
      <c r="BAX2161" s="218"/>
      <c r="BAY2161" s="218"/>
      <c r="BAZ2161" s="218"/>
      <c r="BBA2161" s="218"/>
      <c r="BBB2161" s="218"/>
      <c r="BBC2161" s="218"/>
      <c r="BBD2161" s="218"/>
      <c r="BBE2161" s="218"/>
      <c r="BBF2161" s="218"/>
      <c r="BBG2161" s="218"/>
      <c r="BBH2161" s="218"/>
      <c r="BBI2161" s="218"/>
      <c r="BBJ2161" s="218"/>
      <c r="BBK2161" s="218"/>
      <c r="BBL2161" s="218"/>
      <c r="BBM2161" s="218"/>
      <c r="BBN2161" s="218"/>
      <c r="BBO2161" s="218"/>
      <c r="BBP2161" s="218"/>
      <c r="BBQ2161" s="218"/>
      <c r="BBR2161" s="218"/>
      <c r="BBS2161" s="218"/>
      <c r="BBT2161" s="218"/>
      <c r="BBU2161" s="218"/>
      <c r="BBV2161" s="218"/>
      <c r="BBW2161" s="218"/>
      <c r="BBX2161" s="218"/>
      <c r="BBY2161" s="218"/>
      <c r="BBZ2161" s="218"/>
      <c r="BCA2161" s="218"/>
      <c r="BCB2161" s="218"/>
      <c r="BCC2161" s="218"/>
      <c r="BCD2161" s="218"/>
      <c r="BCE2161" s="218"/>
      <c r="BCF2161" s="218"/>
      <c r="BCG2161" s="218"/>
      <c r="BCH2161" s="218"/>
      <c r="BCI2161" s="218"/>
      <c r="BCJ2161" s="218"/>
      <c r="BCK2161" s="218"/>
      <c r="BCL2161" s="218"/>
      <c r="BCM2161" s="218"/>
      <c r="BCN2161" s="218"/>
      <c r="BCO2161" s="218"/>
      <c r="BCP2161" s="218"/>
      <c r="BCQ2161" s="218"/>
      <c r="BCR2161" s="218"/>
      <c r="BCS2161" s="218"/>
      <c r="BCT2161" s="218"/>
      <c r="BCU2161" s="218"/>
      <c r="BCV2161" s="218"/>
      <c r="BCW2161" s="218"/>
      <c r="BCX2161" s="218"/>
      <c r="BCY2161" s="218"/>
      <c r="BCZ2161" s="218"/>
      <c r="BDA2161" s="218"/>
      <c r="BDB2161" s="218"/>
      <c r="BDC2161" s="218"/>
      <c r="BDD2161" s="218"/>
      <c r="BDE2161" s="218"/>
      <c r="BDF2161" s="218"/>
      <c r="BDG2161" s="218"/>
      <c r="BDH2161" s="218"/>
      <c r="BDI2161" s="218"/>
      <c r="BDJ2161" s="218"/>
      <c r="BDK2161" s="218"/>
      <c r="BDL2161" s="218"/>
      <c r="BDM2161" s="218"/>
      <c r="BDN2161" s="218"/>
      <c r="BDO2161" s="218"/>
      <c r="BDP2161" s="218"/>
      <c r="BDQ2161" s="218"/>
      <c r="BDR2161" s="218"/>
      <c r="BDS2161" s="218"/>
      <c r="BDT2161" s="218"/>
      <c r="BDU2161" s="218"/>
      <c r="BDV2161" s="218"/>
      <c r="BDW2161" s="218"/>
      <c r="BDX2161" s="218"/>
      <c r="BDY2161" s="218"/>
      <c r="BDZ2161" s="218"/>
      <c r="BEA2161" s="218"/>
      <c r="BEB2161" s="218"/>
      <c r="BEC2161" s="218"/>
      <c r="BED2161" s="218"/>
      <c r="BEE2161" s="218"/>
      <c r="BEF2161" s="218"/>
      <c r="BEG2161" s="218"/>
      <c r="BEH2161" s="218"/>
      <c r="BEI2161" s="218"/>
      <c r="BEJ2161" s="218"/>
      <c r="BEK2161" s="218"/>
      <c r="BEL2161" s="218"/>
      <c r="BEM2161" s="218"/>
      <c r="BEN2161" s="218"/>
      <c r="BEO2161" s="218"/>
      <c r="BEP2161" s="218"/>
      <c r="BEQ2161" s="218"/>
      <c r="BER2161" s="218"/>
      <c r="BES2161" s="218"/>
      <c r="BET2161" s="218"/>
      <c r="BEU2161" s="218"/>
      <c r="BEV2161" s="218"/>
      <c r="BEW2161" s="218"/>
      <c r="BEX2161" s="218"/>
      <c r="BEY2161" s="218"/>
      <c r="BEZ2161" s="218"/>
      <c r="BFA2161" s="218"/>
      <c r="BFB2161" s="218"/>
      <c r="BFC2161" s="218"/>
      <c r="BFD2161" s="218"/>
      <c r="BFE2161" s="218"/>
      <c r="BFF2161" s="218"/>
      <c r="BFG2161" s="218"/>
      <c r="BFH2161" s="218"/>
      <c r="BFI2161" s="218"/>
      <c r="BFJ2161" s="218"/>
      <c r="BFK2161" s="218"/>
      <c r="BFL2161" s="218"/>
      <c r="BFM2161" s="218"/>
      <c r="BFN2161" s="218"/>
      <c r="BFO2161" s="218"/>
      <c r="BFP2161" s="218"/>
      <c r="BFQ2161" s="218"/>
      <c r="BFR2161" s="218"/>
      <c r="BFS2161" s="218"/>
      <c r="BFT2161" s="218"/>
      <c r="BFU2161" s="218"/>
      <c r="BFV2161" s="218"/>
      <c r="BFW2161" s="218"/>
      <c r="BFX2161" s="218"/>
      <c r="BFY2161" s="218"/>
      <c r="BFZ2161" s="218"/>
      <c r="BGA2161" s="218"/>
      <c r="BGB2161" s="218"/>
      <c r="BGC2161" s="218"/>
      <c r="BGD2161" s="218"/>
      <c r="BGE2161" s="218"/>
      <c r="BGF2161" s="218"/>
      <c r="BGG2161" s="218"/>
      <c r="BGH2161" s="218"/>
      <c r="BGI2161" s="218"/>
      <c r="BGJ2161" s="218"/>
      <c r="BGK2161" s="218"/>
      <c r="BGL2161" s="218"/>
      <c r="BGM2161" s="218"/>
      <c r="BGN2161" s="218"/>
      <c r="BGO2161" s="218"/>
      <c r="BGP2161" s="218"/>
      <c r="BGQ2161" s="218"/>
      <c r="BGR2161" s="218"/>
      <c r="BGS2161" s="218"/>
      <c r="BGT2161" s="218"/>
      <c r="BGU2161" s="218"/>
      <c r="BGV2161" s="218"/>
      <c r="BGW2161" s="218"/>
      <c r="BGX2161" s="218"/>
      <c r="BGY2161" s="218"/>
      <c r="BGZ2161" s="218"/>
      <c r="BHA2161" s="218"/>
      <c r="BHB2161" s="218"/>
      <c r="BHC2161" s="218"/>
      <c r="BHD2161" s="218"/>
      <c r="BHE2161" s="218"/>
      <c r="BHF2161" s="218"/>
      <c r="BHG2161" s="218"/>
      <c r="BHH2161" s="218"/>
      <c r="BHI2161" s="218"/>
      <c r="BHJ2161" s="218"/>
      <c r="BHK2161" s="218"/>
      <c r="BHL2161" s="218"/>
      <c r="BHM2161" s="218"/>
      <c r="BHN2161" s="218"/>
      <c r="BHO2161" s="218"/>
      <c r="BHP2161" s="218"/>
      <c r="BHQ2161" s="218"/>
      <c r="BHR2161" s="218"/>
      <c r="BHS2161" s="218"/>
      <c r="BHT2161" s="218"/>
      <c r="BHU2161" s="218"/>
      <c r="BHV2161" s="218"/>
      <c r="BHW2161" s="218"/>
      <c r="BHX2161" s="218"/>
      <c r="BHY2161" s="218"/>
      <c r="BHZ2161" s="218"/>
      <c r="BIA2161" s="218"/>
      <c r="BIB2161" s="218"/>
      <c r="BIC2161" s="218"/>
      <c r="BID2161" s="218"/>
      <c r="BIE2161" s="218"/>
      <c r="BIF2161" s="218"/>
      <c r="BIG2161" s="218"/>
      <c r="BIH2161" s="218"/>
      <c r="BII2161" s="218"/>
      <c r="BIJ2161" s="218"/>
      <c r="BIK2161" s="218"/>
      <c r="BIL2161" s="218"/>
      <c r="BIM2161" s="218"/>
      <c r="BIN2161" s="218"/>
      <c r="BIO2161" s="218"/>
      <c r="BIP2161" s="218"/>
      <c r="BIQ2161" s="218"/>
      <c r="BIR2161" s="218"/>
      <c r="BIS2161" s="218"/>
      <c r="BIT2161" s="218"/>
      <c r="BIU2161" s="218"/>
      <c r="BIV2161" s="218"/>
      <c r="BIW2161" s="218"/>
      <c r="BIX2161" s="218"/>
      <c r="BIY2161" s="218"/>
      <c r="BIZ2161" s="218"/>
      <c r="BJA2161" s="218"/>
      <c r="BJB2161" s="218"/>
      <c r="BJC2161" s="218"/>
      <c r="BJD2161" s="218"/>
      <c r="BJE2161" s="218"/>
      <c r="BJF2161" s="218"/>
      <c r="BJG2161" s="218"/>
      <c r="BJH2161" s="218"/>
      <c r="BJI2161" s="218"/>
      <c r="BJJ2161" s="218"/>
      <c r="BJK2161" s="218"/>
      <c r="BJL2161" s="218"/>
      <c r="BJM2161" s="218"/>
      <c r="BJN2161" s="218"/>
      <c r="BJO2161" s="218"/>
      <c r="BJP2161" s="218"/>
      <c r="BJQ2161" s="218"/>
      <c r="BJR2161" s="218"/>
      <c r="BJS2161" s="218"/>
      <c r="BJT2161" s="218"/>
      <c r="BJU2161" s="218"/>
      <c r="BJV2161" s="218"/>
      <c r="BJW2161" s="218"/>
      <c r="BJX2161" s="218"/>
      <c r="BJY2161" s="218"/>
      <c r="BJZ2161" s="218"/>
      <c r="BKA2161" s="218"/>
      <c r="BKB2161" s="218"/>
      <c r="BKC2161" s="218"/>
      <c r="BKD2161" s="218"/>
      <c r="BKE2161" s="218"/>
      <c r="BKF2161" s="218"/>
      <c r="BKG2161" s="218"/>
      <c r="BKH2161" s="218"/>
      <c r="BKI2161" s="218"/>
      <c r="BKJ2161" s="218"/>
      <c r="BKK2161" s="218"/>
      <c r="BKL2161" s="218"/>
      <c r="BKM2161" s="218"/>
      <c r="BKN2161" s="218"/>
      <c r="BKO2161" s="218"/>
      <c r="BKP2161" s="218"/>
      <c r="BKQ2161" s="218"/>
      <c r="BKR2161" s="218"/>
      <c r="BKS2161" s="218"/>
      <c r="BKT2161" s="218"/>
      <c r="BKU2161" s="218"/>
      <c r="BKV2161" s="218"/>
      <c r="BKW2161" s="218"/>
      <c r="BKX2161" s="218"/>
      <c r="BKY2161" s="218"/>
      <c r="BKZ2161" s="218"/>
      <c r="BLA2161" s="218"/>
      <c r="BLB2161" s="218"/>
      <c r="BLC2161" s="218"/>
      <c r="BLD2161" s="218"/>
      <c r="BLE2161" s="218"/>
      <c r="BLF2161" s="218"/>
      <c r="BLG2161" s="218"/>
      <c r="BLH2161" s="218"/>
      <c r="BLI2161" s="218"/>
      <c r="BLJ2161" s="218"/>
      <c r="BLK2161" s="218"/>
      <c r="BLL2161" s="218"/>
      <c r="BLM2161" s="218"/>
      <c r="BLN2161" s="218"/>
      <c r="BLO2161" s="218"/>
      <c r="BLP2161" s="218"/>
      <c r="BLQ2161" s="218"/>
      <c r="BLR2161" s="218"/>
      <c r="BLS2161" s="218"/>
      <c r="BLT2161" s="218"/>
      <c r="BLU2161" s="218"/>
      <c r="BLV2161" s="218"/>
      <c r="BLW2161" s="218"/>
      <c r="BLX2161" s="218"/>
      <c r="BLY2161" s="218"/>
      <c r="BLZ2161" s="218"/>
      <c r="BMA2161" s="218"/>
      <c r="BMB2161" s="218"/>
      <c r="BMC2161" s="218"/>
      <c r="BMD2161" s="218"/>
      <c r="BME2161" s="218"/>
      <c r="BMF2161" s="218"/>
      <c r="BMG2161" s="218"/>
      <c r="BMH2161" s="218"/>
      <c r="BMI2161" s="218"/>
      <c r="BMJ2161" s="218"/>
      <c r="BMK2161" s="218"/>
      <c r="BML2161" s="218"/>
      <c r="BMM2161" s="218"/>
      <c r="BMN2161" s="218"/>
      <c r="BMO2161" s="218"/>
      <c r="BMP2161" s="218"/>
      <c r="BMQ2161" s="218"/>
      <c r="BMR2161" s="218"/>
      <c r="BMS2161" s="218"/>
      <c r="BMT2161" s="218"/>
      <c r="BMU2161" s="218"/>
      <c r="BMV2161" s="218"/>
      <c r="BMW2161" s="218"/>
      <c r="BMX2161" s="218"/>
      <c r="BMY2161" s="218"/>
      <c r="BMZ2161" s="218"/>
      <c r="BNA2161" s="218"/>
      <c r="BNB2161" s="218"/>
      <c r="BNC2161" s="218"/>
      <c r="BND2161" s="218"/>
      <c r="BNE2161" s="218"/>
      <c r="BNF2161" s="218"/>
      <c r="BNG2161" s="218"/>
      <c r="BNH2161" s="218"/>
      <c r="BNI2161" s="218"/>
      <c r="BNJ2161" s="218"/>
      <c r="BNK2161" s="218"/>
      <c r="BNL2161" s="218"/>
      <c r="BNM2161" s="218"/>
      <c r="BNN2161" s="218"/>
      <c r="BNO2161" s="218"/>
      <c r="BNP2161" s="218"/>
      <c r="BNQ2161" s="218"/>
      <c r="BNR2161" s="218"/>
      <c r="BNS2161" s="218"/>
      <c r="BNT2161" s="218"/>
      <c r="BNU2161" s="218"/>
      <c r="BNV2161" s="218"/>
      <c r="BNW2161" s="218"/>
      <c r="BNX2161" s="218"/>
      <c r="BNY2161" s="218"/>
      <c r="BNZ2161" s="218"/>
      <c r="BOA2161" s="218"/>
      <c r="BOB2161" s="218"/>
      <c r="BOC2161" s="218"/>
      <c r="BOD2161" s="218"/>
      <c r="BOE2161" s="218"/>
      <c r="BOF2161" s="218"/>
      <c r="BOG2161" s="218"/>
      <c r="BOH2161" s="218"/>
      <c r="BOI2161" s="218"/>
      <c r="BOJ2161" s="218"/>
      <c r="BOK2161" s="218"/>
      <c r="BOL2161" s="218"/>
      <c r="BOM2161" s="218"/>
      <c r="BON2161" s="218"/>
      <c r="BOO2161" s="218"/>
      <c r="BOP2161" s="218"/>
      <c r="BOQ2161" s="218"/>
      <c r="BOR2161" s="218"/>
      <c r="BOS2161" s="218"/>
      <c r="BOT2161" s="218"/>
      <c r="BOU2161" s="218"/>
      <c r="BOV2161" s="218"/>
      <c r="BOW2161" s="218"/>
      <c r="BOX2161" s="218"/>
      <c r="BOY2161" s="218"/>
      <c r="BOZ2161" s="218"/>
      <c r="BPA2161" s="218"/>
      <c r="BPB2161" s="218"/>
      <c r="BPC2161" s="218"/>
      <c r="BPD2161" s="218"/>
      <c r="BPE2161" s="218"/>
      <c r="BPF2161" s="218"/>
      <c r="BPG2161" s="218"/>
      <c r="BPH2161" s="218"/>
      <c r="BPI2161" s="218"/>
      <c r="BPJ2161" s="218"/>
      <c r="BPK2161" s="218"/>
      <c r="BPL2161" s="218"/>
      <c r="BPM2161" s="218"/>
      <c r="BPN2161" s="218"/>
      <c r="BPO2161" s="218"/>
      <c r="BPP2161" s="218"/>
      <c r="BPQ2161" s="218"/>
      <c r="BPR2161" s="218"/>
      <c r="BPS2161" s="218"/>
      <c r="BPT2161" s="218"/>
      <c r="BPU2161" s="218"/>
      <c r="BPV2161" s="218"/>
      <c r="BPW2161" s="218"/>
      <c r="BPX2161" s="218"/>
      <c r="BPY2161" s="218"/>
      <c r="BPZ2161" s="218"/>
      <c r="BQA2161" s="218"/>
      <c r="BQB2161" s="218"/>
      <c r="BQC2161" s="218"/>
      <c r="BQD2161" s="218"/>
      <c r="BQE2161" s="218"/>
      <c r="BQF2161" s="218"/>
      <c r="BQG2161" s="218"/>
      <c r="BQH2161" s="218"/>
      <c r="BQI2161" s="218"/>
      <c r="BQJ2161" s="218"/>
      <c r="BQK2161" s="218"/>
      <c r="BQL2161" s="218"/>
      <c r="BQM2161" s="218"/>
      <c r="BQN2161" s="218"/>
      <c r="BQO2161" s="218"/>
      <c r="BQP2161" s="218"/>
      <c r="BQQ2161" s="218"/>
      <c r="BQR2161" s="218"/>
      <c r="BQS2161" s="218"/>
      <c r="BQT2161" s="218"/>
      <c r="BQU2161" s="218"/>
      <c r="BQV2161" s="218"/>
      <c r="BQW2161" s="218"/>
      <c r="BQX2161" s="218"/>
      <c r="BQY2161" s="218"/>
      <c r="BQZ2161" s="218"/>
      <c r="BRA2161" s="218"/>
      <c r="BRB2161" s="218"/>
      <c r="BRC2161" s="218"/>
      <c r="BRD2161" s="218"/>
      <c r="BRE2161" s="218"/>
      <c r="BRF2161" s="218"/>
      <c r="BRG2161" s="218"/>
      <c r="BRH2161" s="218"/>
      <c r="BRI2161" s="218"/>
      <c r="BRJ2161" s="218"/>
      <c r="BRK2161" s="218"/>
      <c r="BRL2161" s="218"/>
      <c r="BRM2161" s="218"/>
      <c r="BRN2161" s="218"/>
      <c r="BRO2161" s="218"/>
      <c r="BRP2161" s="218"/>
      <c r="BRQ2161" s="218"/>
      <c r="BRR2161" s="218"/>
      <c r="BRS2161" s="218"/>
      <c r="BRT2161" s="218"/>
      <c r="BRU2161" s="218"/>
      <c r="BRV2161" s="218"/>
      <c r="BRW2161" s="218"/>
      <c r="BRX2161" s="218"/>
      <c r="BRY2161" s="218"/>
      <c r="BRZ2161" s="218"/>
      <c r="BSA2161" s="218"/>
      <c r="BSB2161" s="218"/>
      <c r="BSC2161" s="218"/>
      <c r="BSD2161" s="218"/>
      <c r="BSE2161" s="218"/>
      <c r="BSF2161" s="218"/>
      <c r="BSG2161" s="218"/>
      <c r="BSH2161" s="218"/>
      <c r="BSI2161" s="218"/>
      <c r="BSJ2161" s="218"/>
      <c r="BSK2161" s="218"/>
      <c r="BSL2161" s="218"/>
      <c r="BSM2161" s="218"/>
      <c r="BSN2161" s="218"/>
      <c r="BSO2161" s="218"/>
      <c r="BSP2161" s="218"/>
      <c r="BSQ2161" s="218"/>
      <c r="BSR2161" s="218"/>
      <c r="BSS2161" s="218"/>
      <c r="BST2161" s="218"/>
      <c r="BSU2161" s="218"/>
      <c r="BSV2161" s="218"/>
      <c r="BSW2161" s="218"/>
      <c r="BSX2161" s="218"/>
      <c r="BSY2161" s="218"/>
      <c r="BSZ2161" s="218"/>
      <c r="BTA2161" s="218"/>
      <c r="BTB2161" s="218"/>
      <c r="BTC2161" s="218"/>
      <c r="BTD2161" s="218"/>
      <c r="BTE2161" s="218"/>
      <c r="BTF2161" s="218"/>
      <c r="BTG2161" s="218"/>
      <c r="BTH2161" s="218"/>
      <c r="BTI2161" s="218"/>
      <c r="BTJ2161" s="218"/>
      <c r="BTK2161" s="218"/>
      <c r="BTL2161" s="218"/>
      <c r="BTM2161" s="218"/>
      <c r="BTN2161" s="218"/>
      <c r="BTO2161" s="218"/>
      <c r="BTP2161" s="218"/>
      <c r="BTQ2161" s="218"/>
      <c r="BTR2161" s="218"/>
      <c r="BTS2161" s="218"/>
      <c r="BTT2161" s="218"/>
      <c r="BTU2161" s="218"/>
      <c r="BTV2161" s="218"/>
      <c r="BTW2161" s="218"/>
      <c r="BTX2161" s="218"/>
      <c r="BTY2161" s="218"/>
      <c r="BTZ2161" s="218"/>
      <c r="BUA2161" s="218"/>
      <c r="BUB2161" s="218"/>
      <c r="BUC2161" s="218"/>
      <c r="BUD2161" s="218"/>
      <c r="BUE2161" s="218"/>
      <c r="BUF2161" s="218"/>
      <c r="BUG2161" s="218"/>
      <c r="BUH2161" s="218"/>
      <c r="BUI2161" s="218"/>
      <c r="BUJ2161" s="218"/>
      <c r="BUK2161" s="218"/>
      <c r="BUL2161" s="218"/>
      <c r="BUM2161" s="218"/>
      <c r="BUN2161" s="218"/>
      <c r="BUO2161" s="218"/>
      <c r="BUP2161" s="218"/>
      <c r="BUQ2161" s="218"/>
      <c r="BUR2161" s="218"/>
      <c r="BUS2161" s="218"/>
      <c r="BUT2161" s="218"/>
      <c r="BUU2161" s="218"/>
      <c r="BUV2161" s="218"/>
      <c r="BUW2161" s="218"/>
      <c r="BUX2161" s="218"/>
      <c r="BUY2161" s="218"/>
      <c r="BUZ2161" s="218"/>
      <c r="BVA2161" s="218"/>
      <c r="BVB2161" s="218"/>
      <c r="BVC2161" s="218"/>
      <c r="BVD2161" s="218"/>
      <c r="BVE2161" s="218"/>
      <c r="BVF2161" s="218"/>
      <c r="BVG2161" s="218"/>
      <c r="BVH2161" s="218"/>
      <c r="BVI2161" s="218"/>
      <c r="BVJ2161" s="218"/>
      <c r="BVK2161" s="218"/>
      <c r="BVL2161" s="218"/>
      <c r="BVM2161" s="218"/>
      <c r="BVN2161" s="218"/>
      <c r="BVO2161" s="218"/>
      <c r="BVP2161" s="218"/>
      <c r="BVQ2161" s="218"/>
      <c r="BVR2161" s="218"/>
      <c r="BVS2161" s="218"/>
      <c r="BVT2161" s="218"/>
      <c r="BVU2161" s="218"/>
      <c r="BVV2161" s="218"/>
      <c r="BVW2161" s="218"/>
      <c r="BVX2161" s="218"/>
      <c r="BVY2161" s="218"/>
      <c r="BVZ2161" s="218"/>
      <c r="BWA2161" s="218"/>
      <c r="BWB2161" s="218"/>
      <c r="BWC2161" s="218"/>
      <c r="BWD2161" s="218"/>
      <c r="BWE2161" s="218"/>
      <c r="BWF2161" s="218"/>
      <c r="BWG2161" s="218"/>
      <c r="BWH2161" s="218"/>
      <c r="BWI2161" s="218"/>
      <c r="BWJ2161" s="218"/>
      <c r="BWK2161" s="218"/>
      <c r="BWL2161" s="218"/>
      <c r="BWM2161" s="218"/>
      <c r="BWN2161" s="218"/>
      <c r="BWO2161" s="218"/>
      <c r="BWP2161" s="218"/>
      <c r="BWQ2161" s="218"/>
      <c r="BWR2161" s="218"/>
      <c r="BWS2161" s="218"/>
      <c r="BWT2161" s="218"/>
      <c r="BWU2161" s="218"/>
      <c r="BWV2161" s="218"/>
      <c r="BWW2161" s="218"/>
      <c r="BWX2161" s="218"/>
      <c r="BWY2161" s="218"/>
      <c r="BWZ2161" s="218"/>
      <c r="BXA2161" s="218"/>
      <c r="BXB2161" s="218"/>
      <c r="BXC2161" s="218"/>
      <c r="BXD2161" s="218"/>
      <c r="BXE2161" s="218"/>
      <c r="BXF2161" s="218"/>
      <c r="BXG2161" s="218"/>
      <c r="BXH2161" s="218"/>
      <c r="BXI2161" s="218"/>
      <c r="BXJ2161" s="218"/>
      <c r="BXK2161" s="218"/>
      <c r="BXL2161" s="218"/>
      <c r="BXM2161" s="218"/>
      <c r="BXN2161" s="218"/>
      <c r="BXO2161" s="218"/>
      <c r="BXP2161" s="218"/>
      <c r="BXQ2161" s="218"/>
      <c r="BXR2161" s="218"/>
      <c r="BXS2161" s="218"/>
      <c r="BXT2161" s="218"/>
      <c r="BXU2161" s="218"/>
      <c r="BXV2161" s="218"/>
      <c r="BXW2161" s="218"/>
      <c r="BXX2161" s="218"/>
      <c r="BXY2161" s="218"/>
      <c r="BXZ2161" s="218"/>
      <c r="BYA2161" s="218"/>
      <c r="BYB2161" s="218"/>
      <c r="BYC2161" s="218"/>
      <c r="BYD2161" s="218"/>
      <c r="BYE2161" s="218"/>
      <c r="BYF2161" s="218"/>
      <c r="BYG2161" s="218"/>
      <c r="BYH2161" s="218"/>
      <c r="BYI2161" s="218"/>
      <c r="BYJ2161" s="218"/>
      <c r="BYK2161" s="218"/>
      <c r="BYL2161" s="218"/>
      <c r="BYM2161" s="218"/>
      <c r="BYN2161" s="218"/>
      <c r="BYO2161" s="218"/>
      <c r="BYP2161" s="218"/>
      <c r="BYQ2161" s="218"/>
      <c r="BYR2161" s="218"/>
      <c r="BYS2161" s="218"/>
      <c r="BYT2161" s="218"/>
      <c r="BYU2161" s="218"/>
      <c r="BYV2161" s="218"/>
      <c r="BYW2161" s="218"/>
      <c r="BYX2161" s="218"/>
      <c r="BYY2161" s="218"/>
      <c r="BYZ2161" s="218"/>
      <c r="BZA2161" s="218"/>
      <c r="BZB2161" s="218"/>
      <c r="BZC2161" s="218"/>
      <c r="BZD2161" s="218"/>
      <c r="BZE2161" s="218"/>
      <c r="BZF2161" s="218"/>
      <c r="BZG2161" s="218"/>
      <c r="BZH2161" s="218"/>
      <c r="BZI2161" s="218"/>
      <c r="BZJ2161" s="218"/>
      <c r="BZK2161" s="218"/>
      <c r="BZL2161" s="218"/>
      <c r="BZM2161" s="218"/>
      <c r="BZN2161" s="218"/>
      <c r="BZO2161" s="218"/>
      <c r="BZP2161" s="218"/>
      <c r="BZQ2161" s="218"/>
      <c r="BZR2161" s="218"/>
      <c r="BZS2161" s="218"/>
      <c r="BZT2161" s="218"/>
      <c r="BZU2161" s="218"/>
      <c r="BZV2161" s="218"/>
      <c r="BZW2161" s="218"/>
      <c r="BZX2161" s="218"/>
      <c r="BZY2161" s="218"/>
      <c r="BZZ2161" s="218"/>
      <c r="CAA2161" s="218"/>
      <c r="CAB2161" s="218"/>
      <c r="CAC2161" s="218"/>
      <c r="CAD2161" s="218"/>
      <c r="CAE2161" s="218"/>
      <c r="CAF2161" s="218"/>
      <c r="CAG2161" s="218"/>
      <c r="CAH2161" s="218"/>
      <c r="CAI2161" s="218"/>
      <c r="CAJ2161" s="218"/>
      <c r="CAK2161" s="218"/>
      <c r="CAL2161" s="218"/>
      <c r="CAM2161" s="218"/>
      <c r="CAN2161" s="218"/>
      <c r="CAO2161" s="218"/>
      <c r="CAP2161" s="218"/>
      <c r="CAQ2161" s="218"/>
      <c r="CAR2161" s="218"/>
      <c r="CAS2161" s="218"/>
      <c r="CAT2161" s="218"/>
      <c r="CAU2161" s="218"/>
      <c r="CAV2161" s="218"/>
      <c r="CAW2161" s="218"/>
      <c r="CAX2161" s="218"/>
      <c r="CAY2161" s="218"/>
      <c r="CAZ2161" s="218"/>
      <c r="CBA2161" s="218"/>
      <c r="CBB2161" s="218"/>
      <c r="CBC2161" s="218"/>
      <c r="CBD2161" s="218"/>
      <c r="CBE2161" s="218"/>
      <c r="CBF2161" s="218"/>
      <c r="CBG2161" s="218"/>
      <c r="CBH2161" s="218"/>
      <c r="CBI2161" s="218"/>
      <c r="CBJ2161" s="218"/>
      <c r="CBK2161" s="218"/>
      <c r="CBL2161" s="218"/>
      <c r="CBM2161" s="218"/>
      <c r="CBN2161" s="218"/>
      <c r="CBO2161" s="218"/>
      <c r="CBP2161" s="218"/>
      <c r="CBQ2161" s="218"/>
      <c r="CBR2161" s="218"/>
      <c r="CBS2161" s="218"/>
      <c r="CBT2161" s="218"/>
      <c r="CBU2161" s="218"/>
      <c r="CBV2161" s="218"/>
      <c r="CBW2161" s="218"/>
      <c r="CBX2161" s="218"/>
      <c r="CBY2161" s="218"/>
      <c r="CBZ2161" s="218"/>
      <c r="CCA2161" s="218"/>
      <c r="CCB2161" s="218"/>
      <c r="CCC2161" s="218"/>
      <c r="CCD2161" s="218"/>
      <c r="CCE2161" s="218"/>
      <c r="CCF2161" s="218"/>
      <c r="CCG2161" s="218"/>
      <c r="CCH2161" s="218"/>
      <c r="CCI2161" s="218"/>
      <c r="CCJ2161" s="218"/>
      <c r="CCK2161" s="218"/>
      <c r="CCL2161" s="218"/>
      <c r="CCM2161" s="218"/>
      <c r="CCN2161" s="218"/>
      <c r="CCO2161" s="218"/>
      <c r="CCP2161" s="218"/>
      <c r="CCQ2161" s="218"/>
      <c r="CCR2161" s="218"/>
      <c r="CCS2161" s="218"/>
      <c r="CCT2161" s="218"/>
      <c r="CCU2161" s="218"/>
      <c r="CCV2161" s="218"/>
      <c r="CCW2161" s="218"/>
      <c r="CCX2161" s="218"/>
      <c r="CCY2161" s="218"/>
      <c r="CCZ2161" s="218"/>
      <c r="CDA2161" s="218"/>
      <c r="CDB2161" s="218"/>
      <c r="CDC2161" s="218"/>
      <c r="CDD2161" s="218"/>
      <c r="CDE2161" s="218"/>
      <c r="CDF2161" s="218"/>
      <c r="CDG2161" s="218"/>
      <c r="CDH2161" s="218"/>
      <c r="CDI2161" s="218"/>
      <c r="CDJ2161" s="218"/>
      <c r="CDK2161" s="218"/>
      <c r="CDL2161" s="218"/>
      <c r="CDM2161" s="218"/>
      <c r="CDN2161" s="218"/>
      <c r="CDO2161" s="218"/>
      <c r="CDP2161" s="218"/>
      <c r="CDQ2161" s="218"/>
      <c r="CDR2161" s="218"/>
      <c r="CDS2161" s="218"/>
      <c r="CDT2161" s="218"/>
      <c r="CDU2161" s="218"/>
      <c r="CDV2161" s="218"/>
      <c r="CDW2161" s="218"/>
      <c r="CDX2161" s="218"/>
      <c r="CDY2161" s="218"/>
      <c r="CDZ2161" s="218"/>
      <c r="CEA2161" s="218"/>
      <c r="CEB2161" s="218"/>
      <c r="CEC2161" s="218"/>
      <c r="CED2161" s="218"/>
      <c r="CEE2161" s="218"/>
      <c r="CEF2161" s="218"/>
      <c r="CEG2161" s="218"/>
      <c r="CEH2161" s="218"/>
      <c r="CEI2161" s="218"/>
      <c r="CEJ2161" s="218"/>
      <c r="CEK2161" s="218"/>
      <c r="CEL2161" s="218"/>
      <c r="CEM2161" s="218"/>
      <c r="CEN2161" s="218"/>
      <c r="CEO2161" s="218"/>
      <c r="CEP2161" s="218"/>
      <c r="CEQ2161" s="218"/>
      <c r="CER2161" s="218"/>
      <c r="CES2161" s="218"/>
      <c r="CET2161" s="218"/>
      <c r="CEU2161" s="218"/>
      <c r="CEV2161" s="218"/>
      <c r="CEW2161" s="218"/>
      <c r="CEX2161" s="218"/>
      <c r="CEY2161" s="218"/>
      <c r="CEZ2161" s="218"/>
      <c r="CFA2161" s="218"/>
      <c r="CFB2161" s="218"/>
      <c r="CFC2161" s="218"/>
      <c r="CFD2161" s="218"/>
      <c r="CFE2161" s="218"/>
      <c r="CFF2161" s="218"/>
      <c r="CFG2161" s="218"/>
      <c r="CFH2161" s="218"/>
      <c r="CFI2161" s="218"/>
      <c r="CFJ2161" s="218"/>
      <c r="CFK2161" s="218"/>
      <c r="CFL2161" s="218"/>
      <c r="CFM2161" s="218"/>
      <c r="CFN2161" s="218"/>
      <c r="CFO2161" s="218"/>
      <c r="CFP2161" s="218"/>
      <c r="CFQ2161" s="218"/>
      <c r="CFR2161" s="218"/>
      <c r="CFS2161" s="218"/>
      <c r="CFT2161" s="218"/>
      <c r="CFU2161" s="218"/>
      <c r="CFV2161" s="218"/>
      <c r="CFW2161" s="218"/>
      <c r="CFX2161" s="218"/>
      <c r="CFY2161" s="218"/>
      <c r="CFZ2161" s="218"/>
      <c r="CGA2161" s="218"/>
      <c r="CGB2161" s="218"/>
      <c r="CGC2161" s="218"/>
      <c r="CGD2161" s="218"/>
      <c r="CGE2161" s="218"/>
      <c r="CGF2161" s="218"/>
      <c r="CGG2161" s="218"/>
      <c r="CGH2161" s="218"/>
      <c r="CGI2161" s="218"/>
      <c r="CGJ2161" s="218"/>
      <c r="CGK2161" s="218"/>
      <c r="CGL2161" s="218"/>
      <c r="CGM2161" s="218"/>
      <c r="CGN2161" s="218"/>
      <c r="CGO2161" s="218"/>
      <c r="CGP2161" s="218"/>
      <c r="CGQ2161" s="218"/>
      <c r="CGR2161" s="218"/>
      <c r="CGS2161" s="218"/>
      <c r="CGT2161" s="218"/>
      <c r="CGU2161" s="218"/>
      <c r="CGV2161" s="218"/>
      <c r="CGW2161" s="218"/>
      <c r="CGX2161" s="218"/>
      <c r="CGY2161" s="218"/>
      <c r="CGZ2161" s="218"/>
      <c r="CHA2161" s="218"/>
      <c r="CHB2161" s="218"/>
      <c r="CHC2161" s="218"/>
      <c r="CHD2161" s="218"/>
      <c r="CHE2161" s="218"/>
      <c r="CHF2161" s="218"/>
      <c r="CHG2161" s="218"/>
      <c r="CHH2161" s="218"/>
      <c r="CHI2161" s="218"/>
      <c r="CHJ2161" s="218"/>
      <c r="CHK2161" s="218"/>
      <c r="CHL2161" s="218"/>
      <c r="CHM2161" s="218"/>
      <c r="CHN2161" s="218"/>
      <c r="CHO2161" s="218"/>
      <c r="CHP2161" s="218"/>
      <c r="CHQ2161" s="218"/>
      <c r="CHR2161" s="218"/>
      <c r="CHS2161" s="218"/>
      <c r="CHT2161" s="218"/>
      <c r="CHU2161" s="218"/>
      <c r="CHV2161" s="218"/>
      <c r="CHW2161" s="218"/>
      <c r="CHX2161" s="218"/>
      <c r="CHY2161" s="218"/>
      <c r="CHZ2161" s="218"/>
      <c r="CIA2161" s="218"/>
      <c r="CIB2161" s="218"/>
      <c r="CIC2161" s="218"/>
      <c r="CID2161" s="218"/>
      <c r="CIE2161" s="218"/>
      <c r="CIF2161" s="218"/>
      <c r="CIG2161" s="218"/>
      <c r="CIH2161" s="218"/>
      <c r="CII2161" s="218"/>
      <c r="CIJ2161" s="218"/>
      <c r="CIK2161" s="218"/>
      <c r="CIL2161" s="218"/>
      <c r="CIM2161" s="218"/>
      <c r="CIN2161" s="218"/>
      <c r="CIO2161" s="218"/>
      <c r="CIP2161" s="218"/>
      <c r="CIQ2161" s="218"/>
      <c r="CIR2161" s="218"/>
      <c r="CIS2161" s="218"/>
      <c r="CIT2161" s="218"/>
      <c r="CIU2161" s="218"/>
      <c r="CIV2161" s="218"/>
      <c r="CIW2161" s="218"/>
      <c r="CIX2161" s="218"/>
      <c r="CIY2161" s="218"/>
      <c r="CIZ2161" s="218"/>
      <c r="CJA2161" s="218"/>
      <c r="CJB2161" s="218"/>
      <c r="CJC2161" s="218"/>
      <c r="CJD2161" s="218"/>
      <c r="CJE2161" s="218"/>
      <c r="CJF2161" s="218"/>
      <c r="CJG2161" s="218"/>
      <c r="CJH2161" s="218"/>
      <c r="CJI2161" s="218"/>
      <c r="CJJ2161" s="218"/>
      <c r="CJK2161" s="218"/>
      <c r="CJL2161" s="218"/>
      <c r="CJM2161" s="218"/>
      <c r="CJN2161" s="218"/>
      <c r="CJO2161" s="218"/>
      <c r="CJP2161" s="218"/>
      <c r="CJQ2161" s="218"/>
      <c r="CJR2161" s="218"/>
      <c r="CJS2161" s="218"/>
      <c r="CJT2161" s="218"/>
      <c r="CJU2161" s="218"/>
      <c r="CJV2161" s="218"/>
      <c r="CJW2161" s="218"/>
      <c r="CJX2161" s="218"/>
      <c r="CJY2161" s="218"/>
      <c r="CJZ2161" s="218"/>
      <c r="CKA2161" s="218"/>
      <c r="CKB2161" s="218"/>
      <c r="CKC2161" s="218"/>
      <c r="CKD2161" s="218"/>
      <c r="CKE2161" s="218"/>
      <c r="CKF2161" s="218"/>
      <c r="CKG2161" s="218"/>
      <c r="CKH2161" s="218"/>
      <c r="CKI2161" s="218"/>
      <c r="CKJ2161" s="218"/>
      <c r="CKK2161" s="218"/>
      <c r="CKL2161" s="218"/>
      <c r="CKM2161" s="218"/>
      <c r="CKN2161" s="218"/>
      <c r="CKO2161" s="218"/>
      <c r="CKP2161" s="218"/>
      <c r="CKQ2161" s="218"/>
      <c r="CKR2161" s="218"/>
      <c r="CKS2161" s="218"/>
      <c r="CKT2161" s="218"/>
      <c r="CKU2161" s="218"/>
      <c r="CKV2161" s="218"/>
      <c r="CKW2161" s="218"/>
      <c r="CKX2161" s="218"/>
      <c r="CKY2161" s="218"/>
      <c r="CKZ2161" s="218"/>
      <c r="CLA2161" s="218"/>
      <c r="CLB2161" s="218"/>
      <c r="CLC2161" s="218"/>
      <c r="CLD2161" s="218"/>
      <c r="CLE2161" s="218"/>
      <c r="CLF2161" s="218"/>
      <c r="CLG2161" s="218"/>
      <c r="CLH2161" s="218"/>
      <c r="CLI2161" s="218"/>
      <c r="CLJ2161" s="218"/>
      <c r="CLK2161" s="218"/>
      <c r="CLL2161" s="218"/>
      <c r="CLM2161" s="218"/>
      <c r="CLN2161" s="218"/>
      <c r="CLO2161" s="218"/>
      <c r="CLP2161" s="218"/>
      <c r="CLQ2161" s="218"/>
      <c r="CLR2161" s="218"/>
      <c r="CLS2161" s="218"/>
      <c r="CLT2161" s="218"/>
      <c r="CLU2161" s="218"/>
      <c r="CLV2161" s="218"/>
      <c r="CLW2161" s="218"/>
      <c r="CLX2161" s="218"/>
      <c r="CLY2161" s="218"/>
      <c r="CLZ2161" s="218"/>
      <c r="CMA2161" s="218"/>
      <c r="CMB2161" s="218"/>
      <c r="CMC2161" s="218"/>
      <c r="CMD2161" s="218"/>
      <c r="CME2161" s="218"/>
      <c r="CMF2161" s="218"/>
      <c r="CMG2161" s="218"/>
      <c r="CMH2161" s="218"/>
      <c r="CMI2161" s="218"/>
      <c r="CMJ2161" s="218"/>
      <c r="CMK2161" s="218"/>
      <c r="CML2161" s="218"/>
      <c r="CMM2161" s="218"/>
      <c r="CMN2161" s="218"/>
      <c r="CMO2161" s="218"/>
      <c r="CMP2161" s="218"/>
      <c r="CMQ2161" s="218"/>
      <c r="CMR2161" s="218"/>
      <c r="CMS2161" s="218"/>
      <c r="CMT2161" s="218"/>
      <c r="CMU2161" s="218"/>
      <c r="CMV2161" s="218"/>
      <c r="CMW2161" s="218"/>
      <c r="CMX2161" s="218"/>
      <c r="CMY2161" s="218"/>
      <c r="CMZ2161" s="218"/>
      <c r="CNA2161" s="218"/>
      <c r="CNB2161" s="218"/>
      <c r="CNC2161" s="218"/>
      <c r="CND2161" s="218"/>
      <c r="CNE2161" s="218"/>
      <c r="CNF2161" s="218"/>
      <c r="CNG2161" s="218"/>
      <c r="CNH2161" s="218"/>
      <c r="CNI2161" s="218"/>
      <c r="CNJ2161" s="218"/>
      <c r="CNK2161" s="218"/>
      <c r="CNL2161" s="218"/>
      <c r="CNM2161" s="218"/>
      <c r="CNN2161" s="218"/>
      <c r="CNO2161" s="218"/>
      <c r="CNP2161" s="218"/>
      <c r="CNQ2161" s="218"/>
      <c r="CNR2161" s="218"/>
      <c r="CNS2161" s="218"/>
      <c r="CNT2161" s="218"/>
      <c r="CNU2161" s="218"/>
      <c r="CNV2161" s="218"/>
      <c r="CNW2161" s="218"/>
      <c r="CNX2161" s="218"/>
      <c r="CNY2161" s="218"/>
      <c r="CNZ2161" s="218"/>
      <c r="COA2161" s="218"/>
      <c r="COB2161" s="218"/>
      <c r="COC2161" s="218"/>
      <c r="COD2161" s="218"/>
      <c r="COE2161" s="218"/>
      <c r="COF2161" s="218"/>
      <c r="COG2161" s="218"/>
      <c r="COH2161" s="218"/>
      <c r="COI2161" s="218"/>
      <c r="COJ2161" s="218"/>
      <c r="COK2161" s="218"/>
      <c r="COL2161" s="218"/>
      <c r="COM2161" s="218"/>
      <c r="CON2161" s="218"/>
      <c r="COO2161" s="218"/>
      <c r="COP2161" s="218"/>
      <c r="COQ2161" s="218"/>
      <c r="COR2161" s="218"/>
      <c r="COS2161" s="218"/>
      <c r="COT2161" s="218"/>
      <c r="COU2161" s="218"/>
      <c r="COV2161" s="218"/>
      <c r="COW2161" s="218"/>
      <c r="COX2161" s="218"/>
      <c r="COY2161" s="218"/>
      <c r="COZ2161" s="218"/>
      <c r="CPA2161" s="218"/>
      <c r="CPB2161" s="218"/>
      <c r="CPC2161" s="218"/>
      <c r="CPD2161" s="218"/>
      <c r="CPE2161" s="218"/>
      <c r="CPF2161" s="218"/>
      <c r="CPG2161" s="218"/>
      <c r="CPH2161" s="218"/>
      <c r="CPI2161" s="218"/>
      <c r="CPJ2161" s="218"/>
      <c r="CPK2161" s="218"/>
      <c r="CPL2161" s="218"/>
      <c r="CPM2161" s="218"/>
      <c r="CPN2161" s="218"/>
      <c r="CPO2161" s="218"/>
      <c r="CPP2161" s="218"/>
      <c r="CPQ2161" s="218"/>
      <c r="CPR2161" s="218"/>
      <c r="CPS2161" s="218"/>
      <c r="CPT2161" s="218"/>
      <c r="CPU2161" s="218"/>
      <c r="CPV2161" s="218"/>
      <c r="CPW2161" s="218"/>
      <c r="CPX2161" s="218"/>
      <c r="CPY2161" s="218"/>
      <c r="CPZ2161" s="218"/>
      <c r="CQA2161" s="218"/>
      <c r="CQB2161" s="218"/>
      <c r="CQC2161" s="218"/>
      <c r="CQD2161" s="218"/>
      <c r="CQE2161" s="218"/>
      <c r="CQF2161" s="218"/>
      <c r="CQG2161" s="218"/>
      <c r="CQH2161" s="218"/>
      <c r="CQI2161" s="218"/>
      <c r="CQJ2161" s="218"/>
      <c r="CQK2161" s="218"/>
      <c r="CQL2161" s="218"/>
      <c r="CQM2161" s="218"/>
      <c r="CQN2161" s="218"/>
      <c r="CQO2161" s="218"/>
      <c r="CQP2161" s="218"/>
      <c r="CQQ2161" s="218"/>
      <c r="CQR2161" s="218"/>
      <c r="CQS2161" s="218"/>
      <c r="CQT2161" s="218"/>
      <c r="CQU2161" s="218"/>
      <c r="CQV2161" s="218"/>
      <c r="CQW2161" s="218"/>
      <c r="CQX2161" s="218"/>
      <c r="CQY2161" s="218"/>
      <c r="CQZ2161" s="218"/>
      <c r="CRA2161" s="218"/>
      <c r="CRB2161" s="218"/>
      <c r="CRC2161" s="218"/>
      <c r="CRD2161" s="218"/>
      <c r="CRE2161" s="218"/>
      <c r="CRF2161" s="218"/>
      <c r="CRG2161" s="218"/>
      <c r="CRH2161" s="218"/>
      <c r="CRI2161" s="218"/>
      <c r="CRJ2161" s="218"/>
      <c r="CRK2161" s="218"/>
      <c r="CRL2161" s="218"/>
      <c r="CRM2161" s="218"/>
      <c r="CRN2161" s="218"/>
      <c r="CRO2161" s="218"/>
      <c r="CRP2161" s="218"/>
      <c r="CRQ2161" s="218"/>
      <c r="CRR2161" s="218"/>
      <c r="CRS2161" s="218"/>
      <c r="CRT2161" s="218"/>
      <c r="CRU2161" s="218"/>
      <c r="CRV2161" s="218"/>
      <c r="CRW2161" s="218"/>
      <c r="CRX2161" s="218"/>
      <c r="CRY2161" s="218"/>
      <c r="CRZ2161" s="218"/>
      <c r="CSA2161" s="218"/>
      <c r="CSB2161" s="218"/>
      <c r="CSC2161" s="218"/>
      <c r="CSD2161" s="218"/>
      <c r="CSE2161" s="218"/>
      <c r="CSF2161" s="218"/>
      <c r="CSG2161" s="218"/>
      <c r="CSH2161" s="218"/>
      <c r="CSI2161" s="218"/>
      <c r="CSJ2161" s="218"/>
      <c r="CSK2161" s="218"/>
      <c r="CSL2161" s="218"/>
      <c r="CSM2161" s="218"/>
      <c r="CSN2161" s="218"/>
      <c r="CSO2161" s="218"/>
      <c r="CSP2161" s="218"/>
      <c r="CSQ2161" s="218"/>
      <c r="CSR2161" s="218"/>
      <c r="CSS2161" s="218"/>
      <c r="CST2161" s="218"/>
      <c r="CSU2161" s="218"/>
      <c r="CSV2161" s="218"/>
      <c r="CSW2161" s="218"/>
      <c r="CSX2161" s="218"/>
      <c r="CSY2161" s="218"/>
      <c r="CSZ2161" s="218"/>
      <c r="CTA2161" s="218"/>
      <c r="CTB2161" s="218"/>
      <c r="CTC2161" s="218"/>
      <c r="CTD2161" s="218"/>
      <c r="CTE2161" s="218"/>
      <c r="CTF2161" s="218"/>
      <c r="CTG2161" s="218"/>
      <c r="CTH2161" s="218"/>
      <c r="CTI2161" s="218"/>
      <c r="CTJ2161" s="218"/>
      <c r="CTK2161" s="218"/>
      <c r="CTL2161" s="218"/>
      <c r="CTM2161" s="218"/>
      <c r="CTN2161" s="218"/>
      <c r="CTO2161" s="218"/>
      <c r="CTP2161" s="218"/>
      <c r="CTQ2161" s="218"/>
      <c r="CTR2161" s="218"/>
      <c r="CTS2161" s="218"/>
      <c r="CTT2161" s="218"/>
      <c r="CTU2161" s="218"/>
      <c r="CTV2161" s="218"/>
      <c r="CTW2161" s="218"/>
      <c r="CTX2161" s="218"/>
      <c r="CTY2161" s="218"/>
      <c r="CTZ2161" s="218"/>
      <c r="CUA2161" s="218"/>
      <c r="CUB2161" s="218"/>
      <c r="CUC2161" s="218"/>
      <c r="CUD2161" s="218"/>
      <c r="CUE2161" s="218"/>
      <c r="CUF2161" s="218"/>
      <c r="CUG2161" s="218"/>
      <c r="CUH2161" s="218"/>
      <c r="CUI2161" s="218"/>
      <c r="CUJ2161" s="218"/>
      <c r="CUK2161" s="218"/>
      <c r="CUL2161" s="218"/>
      <c r="CUM2161" s="218"/>
      <c r="CUN2161" s="218"/>
      <c r="CUO2161" s="218"/>
      <c r="CUP2161" s="218"/>
      <c r="CUQ2161" s="218"/>
      <c r="CUR2161" s="218"/>
      <c r="CUS2161" s="218"/>
      <c r="CUT2161" s="218"/>
      <c r="CUU2161" s="218"/>
      <c r="CUV2161" s="218"/>
      <c r="CUW2161" s="218"/>
      <c r="CUX2161" s="218"/>
      <c r="CUY2161" s="218"/>
      <c r="CUZ2161" s="218"/>
      <c r="CVA2161" s="218"/>
      <c r="CVB2161" s="218"/>
      <c r="CVC2161" s="218"/>
      <c r="CVD2161" s="218"/>
      <c r="CVE2161" s="218"/>
      <c r="CVF2161" s="218"/>
      <c r="CVG2161" s="218"/>
      <c r="CVH2161" s="218"/>
      <c r="CVI2161" s="218"/>
      <c r="CVJ2161" s="218"/>
      <c r="CVK2161" s="218"/>
      <c r="CVL2161" s="218"/>
      <c r="CVM2161" s="218"/>
      <c r="CVN2161" s="218"/>
      <c r="CVO2161" s="218"/>
      <c r="CVP2161" s="218"/>
      <c r="CVQ2161" s="218"/>
      <c r="CVR2161" s="218"/>
      <c r="CVS2161" s="218"/>
      <c r="CVT2161" s="218"/>
      <c r="CVU2161" s="218"/>
      <c r="CVV2161" s="218"/>
      <c r="CVW2161" s="218"/>
      <c r="CVX2161" s="218"/>
      <c r="CVY2161" s="218"/>
      <c r="CVZ2161" s="218"/>
      <c r="CWA2161" s="218"/>
      <c r="CWB2161" s="218"/>
      <c r="CWC2161" s="218"/>
      <c r="CWD2161" s="218"/>
      <c r="CWE2161" s="218"/>
      <c r="CWF2161" s="218"/>
      <c r="CWG2161" s="218"/>
      <c r="CWH2161" s="218"/>
      <c r="CWI2161" s="218"/>
      <c r="CWJ2161" s="218"/>
      <c r="CWK2161" s="218"/>
      <c r="CWL2161" s="218"/>
      <c r="CWM2161" s="218"/>
      <c r="CWN2161" s="218"/>
      <c r="CWO2161" s="218"/>
      <c r="CWP2161" s="218"/>
      <c r="CWQ2161" s="218"/>
      <c r="CWR2161" s="218"/>
      <c r="CWS2161" s="218"/>
      <c r="CWT2161" s="218"/>
      <c r="CWU2161" s="218"/>
      <c r="CWV2161" s="218"/>
      <c r="CWW2161" s="218"/>
      <c r="CWX2161" s="218"/>
      <c r="CWY2161" s="218"/>
      <c r="CWZ2161" s="218"/>
      <c r="CXA2161" s="218"/>
      <c r="CXB2161" s="218"/>
      <c r="CXC2161" s="218"/>
      <c r="CXD2161" s="218"/>
      <c r="CXE2161" s="218"/>
      <c r="CXF2161" s="218"/>
      <c r="CXG2161" s="218"/>
      <c r="CXH2161" s="218"/>
      <c r="CXI2161" s="218"/>
      <c r="CXJ2161" s="218"/>
      <c r="CXK2161" s="218"/>
      <c r="CXL2161" s="218"/>
      <c r="CXM2161" s="218"/>
      <c r="CXN2161" s="218"/>
      <c r="CXO2161" s="218"/>
      <c r="CXP2161" s="218"/>
      <c r="CXQ2161" s="218"/>
      <c r="CXR2161" s="218"/>
      <c r="CXS2161" s="218"/>
      <c r="CXT2161" s="218"/>
      <c r="CXU2161" s="218"/>
      <c r="CXV2161" s="218"/>
      <c r="CXW2161" s="218"/>
      <c r="CXX2161" s="218"/>
      <c r="CXY2161" s="218"/>
      <c r="CXZ2161" s="218"/>
      <c r="CYA2161" s="218"/>
      <c r="CYB2161" s="218"/>
      <c r="CYC2161" s="218"/>
      <c r="CYD2161" s="218"/>
      <c r="CYE2161" s="218"/>
      <c r="CYF2161" s="218"/>
      <c r="CYG2161" s="218"/>
      <c r="CYH2161" s="218"/>
      <c r="CYI2161" s="218"/>
      <c r="CYJ2161" s="218"/>
      <c r="CYK2161" s="218"/>
      <c r="CYL2161" s="218"/>
      <c r="CYM2161" s="218"/>
      <c r="CYN2161" s="218"/>
      <c r="CYO2161" s="218"/>
      <c r="CYP2161" s="218"/>
      <c r="CYQ2161" s="218"/>
      <c r="CYR2161" s="218"/>
      <c r="CYS2161" s="218"/>
      <c r="CYT2161" s="218"/>
      <c r="CYU2161" s="218"/>
      <c r="CYV2161" s="218"/>
      <c r="CYW2161" s="218"/>
      <c r="CYX2161" s="218"/>
      <c r="CYY2161" s="218"/>
      <c r="CYZ2161" s="218"/>
      <c r="CZA2161" s="218"/>
      <c r="CZB2161" s="218"/>
      <c r="CZC2161" s="218"/>
      <c r="CZD2161" s="218"/>
      <c r="CZE2161" s="218"/>
      <c r="CZF2161" s="218"/>
      <c r="CZG2161" s="218"/>
      <c r="CZH2161" s="218"/>
      <c r="CZI2161" s="218"/>
      <c r="CZJ2161" s="218"/>
      <c r="CZK2161" s="218"/>
      <c r="CZL2161" s="218"/>
      <c r="CZM2161" s="218"/>
      <c r="CZN2161" s="218"/>
      <c r="CZO2161" s="218"/>
      <c r="CZP2161" s="218"/>
      <c r="CZQ2161" s="218"/>
      <c r="CZR2161" s="218"/>
      <c r="CZS2161" s="218"/>
      <c r="CZT2161" s="218"/>
      <c r="CZU2161" s="218"/>
      <c r="CZV2161" s="218"/>
      <c r="CZW2161" s="218"/>
      <c r="CZX2161" s="218"/>
      <c r="CZY2161" s="218"/>
      <c r="CZZ2161" s="218"/>
      <c r="DAA2161" s="218"/>
      <c r="DAB2161" s="218"/>
      <c r="DAC2161" s="218"/>
      <c r="DAD2161" s="218"/>
      <c r="DAE2161" s="218"/>
      <c r="DAF2161" s="218"/>
      <c r="DAG2161" s="218"/>
      <c r="DAH2161" s="218"/>
      <c r="DAI2161" s="218"/>
      <c r="DAJ2161" s="218"/>
      <c r="DAK2161" s="218"/>
      <c r="DAL2161" s="218"/>
      <c r="DAM2161" s="218"/>
      <c r="DAN2161" s="218"/>
      <c r="DAO2161" s="218"/>
      <c r="DAP2161" s="218"/>
      <c r="DAQ2161" s="218"/>
      <c r="DAR2161" s="218"/>
      <c r="DAS2161" s="218"/>
      <c r="DAT2161" s="218"/>
      <c r="DAU2161" s="218"/>
      <c r="DAV2161" s="218"/>
      <c r="DAW2161" s="218"/>
      <c r="DAX2161" s="218"/>
      <c r="DAY2161" s="218"/>
      <c r="DAZ2161" s="218"/>
      <c r="DBA2161" s="218"/>
      <c r="DBB2161" s="218"/>
      <c r="DBC2161" s="218"/>
      <c r="DBD2161" s="218"/>
      <c r="DBE2161" s="218"/>
      <c r="DBF2161" s="218"/>
      <c r="DBG2161" s="218"/>
      <c r="DBH2161" s="218"/>
      <c r="DBI2161" s="218"/>
      <c r="DBJ2161" s="218"/>
      <c r="DBK2161" s="218"/>
      <c r="DBL2161" s="218"/>
      <c r="DBM2161" s="218"/>
      <c r="DBN2161" s="218"/>
      <c r="DBO2161" s="218"/>
      <c r="DBP2161" s="218"/>
      <c r="DBQ2161" s="218"/>
      <c r="DBR2161" s="218"/>
      <c r="DBS2161" s="218"/>
      <c r="DBT2161" s="218"/>
      <c r="DBU2161" s="218"/>
      <c r="DBV2161" s="218"/>
      <c r="DBW2161" s="218"/>
      <c r="DBX2161" s="218"/>
      <c r="DBY2161" s="218"/>
      <c r="DBZ2161" s="218"/>
      <c r="DCA2161" s="218"/>
      <c r="DCB2161" s="218"/>
      <c r="DCC2161" s="218"/>
      <c r="DCD2161" s="218"/>
      <c r="DCE2161" s="218"/>
      <c r="DCF2161" s="218"/>
      <c r="DCG2161" s="218"/>
      <c r="DCH2161" s="218"/>
      <c r="DCI2161" s="218"/>
      <c r="DCJ2161" s="218"/>
      <c r="DCK2161" s="218"/>
      <c r="DCL2161" s="218"/>
      <c r="DCM2161" s="218"/>
      <c r="DCN2161" s="218"/>
      <c r="DCO2161" s="218"/>
      <c r="DCP2161" s="218"/>
      <c r="DCQ2161" s="218"/>
      <c r="DCR2161" s="218"/>
      <c r="DCS2161" s="218"/>
      <c r="DCT2161" s="218"/>
      <c r="DCU2161" s="218"/>
      <c r="DCV2161" s="218"/>
      <c r="DCW2161" s="218"/>
      <c r="DCX2161" s="218"/>
      <c r="DCY2161" s="218"/>
      <c r="DCZ2161" s="218"/>
      <c r="DDA2161" s="218"/>
      <c r="DDB2161" s="218"/>
      <c r="DDC2161" s="218"/>
      <c r="DDD2161" s="218"/>
      <c r="DDE2161" s="218"/>
      <c r="DDF2161" s="218"/>
      <c r="DDG2161" s="218"/>
      <c r="DDH2161" s="218"/>
      <c r="DDI2161" s="218"/>
      <c r="DDJ2161" s="218"/>
      <c r="DDK2161" s="218"/>
      <c r="DDL2161" s="218"/>
      <c r="DDM2161" s="218"/>
      <c r="DDN2161" s="218"/>
      <c r="DDO2161" s="218"/>
      <c r="DDP2161" s="218"/>
      <c r="DDQ2161" s="218"/>
      <c r="DDR2161" s="218"/>
      <c r="DDS2161" s="218"/>
      <c r="DDT2161" s="218"/>
      <c r="DDU2161" s="218"/>
      <c r="DDV2161" s="218"/>
      <c r="DDW2161" s="218"/>
      <c r="DDX2161" s="218"/>
      <c r="DDY2161" s="218"/>
      <c r="DDZ2161" s="218"/>
      <c r="DEA2161" s="218"/>
      <c r="DEB2161" s="218"/>
      <c r="DEC2161" s="218"/>
      <c r="DED2161" s="218"/>
      <c r="DEE2161" s="218"/>
      <c r="DEF2161" s="218"/>
      <c r="DEG2161" s="218"/>
      <c r="DEH2161" s="218"/>
      <c r="DEI2161" s="218"/>
      <c r="DEJ2161" s="218"/>
      <c r="DEK2161" s="218"/>
      <c r="DEL2161" s="218"/>
      <c r="DEM2161" s="218"/>
      <c r="DEN2161" s="218"/>
      <c r="DEO2161" s="218"/>
      <c r="DEP2161" s="218"/>
      <c r="DEQ2161" s="218"/>
      <c r="DER2161" s="218"/>
      <c r="DES2161" s="218"/>
      <c r="DET2161" s="218"/>
      <c r="DEU2161" s="218"/>
      <c r="DEV2161" s="218"/>
      <c r="DEW2161" s="218"/>
      <c r="DEX2161" s="218"/>
      <c r="DEY2161" s="218"/>
      <c r="DEZ2161" s="218"/>
      <c r="DFA2161" s="218"/>
      <c r="DFB2161" s="218"/>
      <c r="DFC2161" s="218"/>
      <c r="DFD2161" s="218"/>
      <c r="DFE2161" s="218"/>
      <c r="DFF2161" s="218"/>
      <c r="DFG2161" s="218"/>
      <c r="DFH2161" s="218"/>
      <c r="DFI2161" s="218"/>
      <c r="DFJ2161" s="218"/>
      <c r="DFK2161" s="218"/>
      <c r="DFL2161" s="218"/>
      <c r="DFM2161" s="218"/>
      <c r="DFN2161" s="218"/>
      <c r="DFO2161" s="218"/>
      <c r="DFP2161" s="218"/>
      <c r="DFQ2161" s="218"/>
      <c r="DFR2161" s="218"/>
      <c r="DFS2161" s="218"/>
      <c r="DFT2161" s="218"/>
      <c r="DFU2161" s="218"/>
      <c r="DFV2161" s="218"/>
      <c r="DFW2161" s="218"/>
      <c r="DFX2161" s="218"/>
      <c r="DFY2161" s="218"/>
      <c r="DFZ2161" s="218"/>
      <c r="DGA2161" s="218"/>
      <c r="DGB2161" s="218"/>
      <c r="DGC2161" s="218"/>
      <c r="DGD2161" s="218"/>
      <c r="DGE2161" s="218"/>
      <c r="DGF2161" s="218"/>
      <c r="DGG2161" s="218"/>
      <c r="DGH2161" s="218"/>
      <c r="DGI2161" s="218"/>
      <c r="DGJ2161" s="218"/>
      <c r="DGK2161" s="218"/>
      <c r="DGL2161" s="218"/>
      <c r="DGM2161" s="218"/>
      <c r="DGN2161" s="218"/>
      <c r="DGO2161" s="218"/>
      <c r="DGP2161" s="218"/>
      <c r="DGQ2161" s="218"/>
      <c r="DGR2161" s="218"/>
      <c r="DGS2161" s="218"/>
      <c r="DGT2161" s="218"/>
      <c r="DGU2161" s="218"/>
      <c r="DGV2161" s="218"/>
      <c r="DGW2161" s="218"/>
      <c r="DGX2161" s="218"/>
      <c r="DGY2161" s="218"/>
      <c r="DGZ2161" s="218"/>
      <c r="DHA2161" s="218"/>
      <c r="DHB2161" s="218"/>
      <c r="DHC2161" s="218"/>
      <c r="DHD2161" s="218"/>
      <c r="DHE2161" s="218"/>
      <c r="DHF2161" s="218"/>
      <c r="DHG2161" s="218"/>
      <c r="DHH2161" s="218"/>
      <c r="DHI2161" s="218"/>
      <c r="DHJ2161" s="218"/>
      <c r="DHK2161" s="218"/>
      <c r="DHL2161" s="218"/>
      <c r="DHM2161" s="218"/>
      <c r="DHN2161" s="218"/>
      <c r="DHO2161" s="218"/>
      <c r="DHP2161" s="218"/>
      <c r="DHQ2161" s="218"/>
      <c r="DHR2161" s="218"/>
      <c r="DHS2161" s="218"/>
      <c r="DHT2161" s="218"/>
      <c r="DHU2161" s="218"/>
      <c r="DHV2161" s="218"/>
      <c r="DHW2161" s="218"/>
      <c r="DHX2161" s="218"/>
      <c r="DHY2161" s="218"/>
      <c r="DHZ2161" s="218"/>
      <c r="DIA2161" s="218"/>
      <c r="DIB2161" s="218"/>
      <c r="DIC2161" s="218"/>
      <c r="DID2161" s="218"/>
      <c r="DIE2161" s="218"/>
      <c r="DIF2161" s="218"/>
      <c r="DIG2161" s="218"/>
      <c r="DIH2161" s="218"/>
      <c r="DII2161" s="218"/>
      <c r="DIJ2161" s="218"/>
      <c r="DIK2161" s="218"/>
      <c r="DIL2161" s="218"/>
      <c r="DIM2161" s="218"/>
      <c r="DIN2161" s="218"/>
      <c r="DIO2161" s="218"/>
      <c r="DIP2161" s="218"/>
      <c r="DIQ2161" s="218"/>
      <c r="DIR2161" s="218"/>
      <c r="DIS2161" s="218"/>
      <c r="DIT2161" s="218"/>
      <c r="DIU2161" s="218"/>
      <c r="DIV2161" s="218"/>
      <c r="DIW2161" s="218"/>
      <c r="DIX2161" s="218"/>
      <c r="DIY2161" s="218"/>
      <c r="DIZ2161" s="218"/>
      <c r="DJA2161" s="218"/>
      <c r="DJB2161" s="218"/>
      <c r="DJC2161" s="218"/>
      <c r="DJD2161" s="218"/>
      <c r="DJE2161" s="218"/>
      <c r="DJF2161" s="218"/>
      <c r="DJG2161" s="218"/>
      <c r="DJH2161" s="218"/>
      <c r="DJI2161" s="218"/>
      <c r="DJJ2161" s="218"/>
      <c r="DJK2161" s="218"/>
      <c r="DJL2161" s="218"/>
      <c r="DJM2161" s="218"/>
      <c r="DJN2161" s="218"/>
      <c r="DJO2161" s="218"/>
      <c r="DJP2161" s="218"/>
      <c r="DJQ2161" s="218"/>
      <c r="DJR2161" s="218"/>
      <c r="DJS2161" s="218"/>
      <c r="DJT2161" s="218"/>
      <c r="DJU2161" s="218"/>
      <c r="DJV2161" s="218"/>
      <c r="DJW2161" s="218"/>
      <c r="DJX2161" s="218"/>
      <c r="DJY2161" s="218"/>
      <c r="DJZ2161" s="218"/>
      <c r="DKA2161" s="218"/>
      <c r="DKB2161" s="218"/>
      <c r="DKC2161" s="218"/>
      <c r="DKD2161" s="218"/>
      <c r="DKE2161" s="218"/>
      <c r="DKF2161" s="218"/>
      <c r="DKG2161" s="218"/>
      <c r="DKH2161" s="218"/>
      <c r="DKI2161" s="218"/>
      <c r="DKJ2161" s="218"/>
      <c r="DKK2161" s="218"/>
      <c r="DKL2161" s="218"/>
      <c r="DKM2161" s="218"/>
      <c r="DKN2161" s="218"/>
      <c r="DKO2161" s="218"/>
      <c r="DKP2161" s="218"/>
      <c r="DKQ2161" s="218"/>
      <c r="DKR2161" s="218"/>
      <c r="DKS2161" s="218"/>
      <c r="DKT2161" s="218"/>
      <c r="DKU2161" s="218"/>
      <c r="DKV2161" s="218"/>
      <c r="DKW2161" s="218"/>
      <c r="DKX2161" s="218"/>
      <c r="DKY2161" s="218"/>
      <c r="DKZ2161" s="218"/>
      <c r="DLA2161" s="218"/>
      <c r="DLB2161" s="218"/>
      <c r="DLC2161" s="218"/>
      <c r="DLD2161" s="218"/>
      <c r="DLE2161" s="218"/>
      <c r="DLF2161" s="218"/>
      <c r="DLG2161" s="218"/>
      <c r="DLH2161" s="218"/>
      <c r="DLI2161" s="218"/>
      <c r="DLJ2161" s="218"/>
      <c r="DLK2161" s="218"/>
      <c r="DLL2161" s="218"/>
      <c r="DLM2161" s="218"/>
      <c r="DLN2161" s="218"/>
      <c r="DLO2161" s="218"/>
      <c r="DLP2161" s="218"/>
      <c r="DLQ2161" s="218"/>
      <c r="DLR2161" s="218"/>
      <c r="DLS2161" s="218"/>
      <c r="DLT2161" s="218"/>
      <c r="DLU2161" s="218"/>
      <c r="DLV2161" s="218"/>
      <c r="DLW2161" s="218"/>
      <c r="DLX2161" s="218"/>
      <c r="DLY2161" s="218"/>
      <c r="DLZ2161" s="218"/>
      <c r="DMA2161" s="218"/>
      <c r="DMB2161" s="218"/>
      <c r="DMC2161" s="218"/>
      <c r="DMD2161" s="218"/>
      <c r="DME2161" s="218"/>
      <c r="DMF2161" s="218"/>
      <c r="DMG2161" s="218"/>
      <c r="DMH2161" s="218"/>
      <c r="DMI2161" s="218"/>
      <c r="DMJ2161" s="218"/>
      <c r="DMK2161" s="218"/>
      <c r="DML2161" s="218"/>
      <c r="DMM2161" s="218"/>
      <c r="DMN2161" s="218"/>
      <c r="DMO2161" s="218"/>
      <c r="DMP2161" s="218"/>
      <c r="DMQ2161" s="218"/>
      <c r="DMR2161" s="218"/>
      <c r="DMS2161" s="218"/>
      <c r="DMT2161" s="218"/>
      <c r="DMU2161" s="218"/>
      <c r="DMV2161" s="218"/>
      <c r="DMW2161" s="218"/>
      <c r="DMX2161" s="218"/>
      <c r="DMY2161" s="218"/>
      <c r="DMZ2161" s="218"/>
      <c r="DNA2161" s="218"/>
      <c r="DNB2161" s="218"/>
      <c r="DNC2161" s="218"/>
      <c r="DND2161" s="218"/>
      <c r="DNE2161" s="218"/>
      <c r="DNF2161" s="218"/>
      <c r="DNG2161" s="218"/>
      <c r="DNH2161" s="218"/>
      <c r="DNI2161" s="218"/>
      <c r="DNJ2161" s="218"/>
      <c r="DNK2161" s="218"/>
      <c r="DNL2161" s="218"/>
      <c r="DNM2161" s="218"/>
      <c r="DNN2161" s="218"/>
      <c r="DNO2161" s="218"/>
      <c r="DNP2161" s="218"/>
      <c r="DNQ2161" s="218"/>
      <c r="DNR2161" s="218"/>
      <c r="DNS2161" s="218"/>
      <c r="DNT2161" s="218"/>
      <c r="DNU2161" s="218"/>
      <c r="DNV2161" s="218"/>
      <c r="DNW2161" s="218"/>
      <c r="DNX2161" s="218"/>
      <c r="DNY2161" s="218"/>
      <c r="DNZ2161" s="218"/>
      <c r="DOA2161" s="218"/>
      <c r="DOB2161" s="218"/>
      <c r="DOC2161" s="218"/>
      <c r="DOD2161" s="218"/>
      <c r="DOE2161" s="218"/>
      <c r="DOF2161" s="218"/>
      <c r="DOG2161" s="218"/>
      <c r="DOH2161" s="218"/>
      <c r="DOI2161" s="218"/>
      <c r="DOJ2161" s="218"/>
      <c r="DOK2161" s="218"/>
      <c r="DOL2161" s="218"/>
      <c r="DOM2161" s="218"/>
      <c r="DON2161" s="218"/>
      <c r="DOO2161" s="218"/>
      <c r="DOP2161" s="218"/>
      <c r="DOQ2161" s="218"/>
      <c r="DOR2161" s="218"/>
      <c r="DOS2161" s="218"/>
      <c r="DOT2161" s="218"/>
      <c r="DOU2161" s="218"/>
      <c r="DOV2161" s="218"/>
      <c r="DOW2161" s="218"/>
      <c r="DOX2161" s="218"/>
      <c r="DOY2161" s="218"/>
      <c r="DOZ2161" s="218"/>
      <c r="DPA2161" s="218"/>
      <c r="DPB2161" s="218"/>
      <c r="DPC2161" s="218"/>
      <c r="DPD2161" s="218"/>
      <c r="DPE2161" s="218"/>
      <c r="DPF2161" s="218"/>
      <c r="DPG2161" s="218"/>
      <c r="DPH2161" s="218"/>
      <c r="DPI2161" s="218"/>
      <c r="DPJ2161" s="218"/>
      <c r="DPK2161" s="218"/>
      <c r="DPL2161" s="218"/>
      <c r="DPM2161" s="218"/>
      <c r="DPN2161" s="218"/>
      <c r="DPO2161" s="218"/>
      <c r="DPP2161" s="218"/>
      <c r="DPQ2161" s="218"/>
      <c r="DPR2161" s="218"/>
      <c r="DPS2161" s="218"/>
      <c r="DPT2161" s="218"/>
      <c r="DPU2161" s="218"/>
      <c r="DPV2161" s="218"/>
      <c r="DPW2161" s="218"/>
      <c r="DPX2161" s="218"/>
      <c r="DPY2161" s="218"/>
      <c r="DPZ2161" s="218"/>
      <c r="DQA2161" s="218"/>
      <c r="DQB2161" s="218"/>
      <c r="DQC2161" s="218"/>
      <c r="DQD2161" s="218"/>
      <c r="DQE2161" s="218"/>
      <c r="DQF2161" s="218"/>
      <c r="DQG2161" s="218"/>
      <c r="DQH2161" s="218"/>
      <c r="DQI2161" s="218"/>
      <c r="DQJ2161" s="218"/>
      <c r="DQK2161" s="218"/>
      <c r="DQL2161" s="218"/>
      <c r="DQM2161" s="218"/>
      <c r="DQN2161" s="218"/>
      <c r="DQO2161" s="218"/>
      <c r="DQP2161" s="218"/>
      <c r="DQQ2161" s="218"/>
      <c r="DQR2161" s="218"/>
      <c r="DQS2161" s="218"/>
      <c r="DQT2161" s="218"/>
      <c r="DQU2161" s="218"/>
      <c r="DQV2161" s="218"/>
      <c r="DQW2161" s="218"/>
      <c r="DQX2161" s="218"/>
      <c r="DQY2161" s="218"/>
      <c r="DQZ2161" s="218"/>
      <c r="DRA2161" s="218"/>
      <c r="DRB2161" s="218"/>
      <c r="DRC2161" s="218"/>
      <c r="DRD2161" s="218"/>
      <c r="DRE2161" s="218"/>
      <c r="DRF2161" s="218"/>
      <c r="DRG2161" s="218"/>
      <c r="DRH2161" s="218"/>
      <c r="DRI2161" s="218"/>
      <c r="DRJ2161" s="218"/>
      <c r="DRK2161" s="218"/>
      <c r="DRL2161" s="218"/>
      <c r="DRM2161" s="218"/>
      <c r="DRN2161" s="218"/>
      <c r="DRO2161" s="218"/>
      <c r="DRP2161" s="218"/>
      <c r="DRQ2161" s="218"/>
      <c r="DRR2161" s="218"/>
      <c r="DRS2161" s="218"/>
      <c r="DRT2161" s="218"/>
      <c r="DRU2161" s="218"/>
      <c r="DRV2161" s="218"/>
      <c r="DRW2161" s="218"/>
      <c r="DRX2161" s="218"/>
      <c r="DRY2161" s="218"/>
      <c r="DRZ2161" s="218"/>
      <c r="DSA2161" s="218"/>
      <c r="DSB2161" s="218"/>
      <c r="DSC2161" s="218"/>
      <c r="DSD2161" s="218"/>
      <c r="DSE2161" s="218"/>
      <c r="DSF2161" s="218"/>
      <c r="DSG2161" s="218"/>
      <c r="DSH2161" s="218"/>
      <c r="DSI2161" s="218"/>
      <c r="DSJ2161" s="218"/>
      <c r="DSK2161" s="218"/>
      <c r="DSL2161" s="218"/>
      <c r="DSM2161" s="218"/>
      <c r="DSN2161" s="218"/>
      <c r="DSO2161" s="218"/>
      <c r="DSP2161" s="218"/>
      <c r="DSQ2161" s="218"/>
      <c r="DSR2161" s="218"/>
      <c r="DSS2161" s="218"/>
      <c r="DST2161" s="218"/>
      <c r="DSU2161" s="218"/>
      <c r="DSV2161" s="218"/>
      <c r="DSW2161" s="218"/>
      <c r="DSX2161" s="218"/>
      <c r="DSY2161" s="218"/>
      <c r="DSZ2161" s="218"/>
      <c r="DTA2161" s="218"/>
      <c r="DTB2161" s="218"/>
      <c r="DTC2161" s="218"/>
      <c r="DTD2161" s="218"/>
      <c r="DTE2161" s="218"/>
      <c r="DTF2161" s="218"/>
      <c r="DTG2161" s="218"/>
      <c r="DTH2161" s="218"/>
      <c r="DTI2161" s="218"/>
      <c r="DTJ2161" s="218"/>
      <c r="DTK2161" s="218"/>
      <c r="DTL2161" s="218"/>
      <c r="DTM2161" s="218"/>
      <c r="DTN2161" s="218"/>
      <c r="DTO2161" s="218"/>
      <c r="DTP2161" s="218"/>
      <c r="DTQ2161" s="218"/>
      <c r="DTR2161" s="218"/>
      <c r="DTS2161" s="218"/>
      <c r="DTT2161" s="218"/>
      <c r="DTU2161" s="218"/>
      <c r="DTV2161" s="218"/>
      <c r="DTW2161" s="218"/>
      <c r="DTX2161" s="218"/>
      <c r="DTY2161" s="218"/>
      <c r="DTZ2161" s="218"/>
      <c r="DUA2161" s="218"/>
      <c r="DUB2161" s="218"/>
      <c r="DUC2161" s="218"/>
      <c r="DUD2161" s="218"/>
      <c r="DUE2161" s="218"/>
      <c r="DUF2161" s="218"/>
      <c r="DUG2161" s="218"/>
      <c r="DUH2161" s="218"/>
      <c r="DUI2161" s="218"/>
      <c r="DUJ2161" s="218"/>
      <c r="DUK2161" s="218"/>
      <c r="DUL2161" s="218"/>
      <c r="DUM2161" s="218"/>
      <c r="DUN2161" s="218"/>
      <c r="DUO2161" s="218"/>
      <c r="DUP2161" s="218"/>
      <c r="DUQ2161" s="218"/>
      <c r="DUR2161" s="218"/>
      <c r="DUS2161" s="218"/>
      <c r="DUT2161" s="218"/>
      <c r="DUU2161" s="218"/>
      <c r="DUV2161" s="218"/>
      <c r="DUW2161" s="218"/>
      <c r="DUX2161" s="218"/>
      <c r="DUY2161" s="218"/>
      <c r="DUZ2161" s="218"/>
      <c r="DVA2161" s="218"/>
      <c r="DVB2161" s="218"/>
      <c r="DVC2161" s="218"/>
      <c r="DVD2161" s="218"/>
      <c r="DVE2161" s="218"/>
      <c r="DVF2161" s="218"/>
      <c r="DVG2161" s="218"/>
      <c r="DVH2161" s="218"/>
      <c r="DVI2161" s="218"/>
      <c r="DVJ2161" s="218"/>
      <c r="DVK2161" s="218"/>
      <c r="DVL2161" s="218"/>
      <c r="DVM2161" s="218"/>
      <c r="DVN2161" s="218"/>
      <c r="DVO2161" s="218"/>
      <c r="DVP2161" s="218"/>
      <c r="DVQ2161" s="218"/>
      <c r="DVR2161" s="218"/>
      <c r="DVS2161" s="218"/>
      <c r="DVT2161" s="218"/>
      <c r="DVU2161" s="218"/>
      <c r="DVV2161" s="218"/>
      <c r="DVW2161" s="218"/>
      <c r="DVX2161" s="218"/>
      <c r="DVY2161" s="218"/>
      <c r="DVZ2161" s="218"/>
      <c r="DWA2161" s="218"/>
      <c r="DWB2161" s="218"/>
      <c r="DWC2161" s="218"/>
      <c r="DWD2161" s="218"/>
      <c r="DWE2161" s="218"/>
      <c r="DWF2161" s="218"/>
      <c r="DWG2161" s="218"/>
      <c r="DWH2161" s="218"/>
      <c r="DWI2161" s="218"/>
      <c r="DWJ2161" s="218"/>
      <c r="DWK2161" s="218"/>
      <c r="DWL2161" s="218"/>
      <c r="DWM2161" s="218"/>
      <c r="DWN2161" s="218"/>
      <c r="DWO2161" s="218"/>
      <c r="DWP2161" s="218"/>
      <c r="DWQ2161" s="218"/>
      <c r="DWR2161" s="218"/>
      <c r="DWS2161" s="218"/>
      <c r="DWT2161" s="218"/>
      <c r="DWU2161" s="218"/>
      <c r="DWV2161" s="218"/>
      <c r="DWW2161" s="218"/>
      <c r="DWX2161" s="218"/>
      <c r="DWY2161" s="218"/>
      <c r="DWZ2161" s="218"/>
      <c r="DXA2161" s="218"/>
      <c r="DXB2161" s="218"/>
      <c r="DXC2161" s="218"/>
      <c r="DXD2161" s="218"/>
      <c r="DXE2161" s="218"/>
      <c r="DXF2161" s="218"/>
      <c r="DXG2161" s="218"/>
      <c r="DXH2161" s="218"/>
      <c r="DXI2161" s="218"/>
      <c r="DXJ2161" s="218"/>
      <c r="DXK2161" s="218"/>
      <c r="DXL2161" s="218"/>
      <c r="DXM2161" s="218"/>
      <c r="DXN2161" s="218"/>
      <c r="DXO2161" s="218"/>
      <c r="DXP2161" s="218"/>
      <c r="DXQ2161" s="218"/>
      <c r="DXR2161" s="218"/>
      <c r="DXS2161" s="218"/>
      <c r="DXT2161" s="218"/>
      <c r="DXU2161" s="218"/>
      <c r="DXV2161" s="218"/>
      <c r="DXW2161" s="218"/>
      <c r="DXX2161" s="218"/>
      <c r="DXY2161" s="218"/>
      <c r="DXZ2161" s="218"/>
      <c r="DYA2161" s="218"/>
      <c r="DYB2161" s="218"/>
      <c r="DYC2161" s="218"/>
      <c r="DYD2161" s="218"/>
      <c r="DYE2161" s="218"/>
      <c r="DYF2161" s="218"/>
      <c r="DYG2161" s="218"/>
      <c r="DYH2161" s="218"/>
      <c r="DYI2161" s="218"/>
      <c r="DYJ2161" s="218"/>
      <c r="DYK2161" s="218"/>
      <c r="DYL2161" s="218"/>
      <c r="DYM2161" s="218"/>
      <c r="DYN2161" s="218"/>
      <c r="DYO2161" s="218"/>
      <c r="DYP2161" s="218"/>
      <c r="DYQ2161" s="218"/>
      <c r="DYR2161" s="218"/>
      <c r="DYS2161" s="218"/>
      <c r="DYT2161" s="218"/>
      <c r="DYU2161" s="218"/>
      <c r="DYV2161" s="218"/>
      <c r="DYW2161" s="218"/>
      <c r="DYX2161" s="218"/>
      <c r="DYY2161" s="218"/>
      <c r="DYZ2161" s="218"/>
      <c r="DZA2161" s="218"/>
      <c r="DZB2161" s="218"/>
      <c r="DZC2161" s="218"/>
      <c r="DZD2161" s="218"/>
      <c r="DZE2161" s="218"/>
      <c r="DZF2161" s="218"/>
      <c r="DZG2161" s="218"/>
      <c r="DZH2161" s="218"/>
      <c r="DZI2161" s="218"/>
      <c r="DZJ2161" s="218"/>
      <c r="DZK2161" s="218"/>
      <c r="DZL2161" s="218"/>
      <c r="DZM2161" s="218"/>
      <c r="DZN2161" s="218"/>
      <c r="DZO2161" s="218"/>
      <c r="DZP2161" s="218"/>
      <c r="DZQ2161" s="218"/>
      <c r="DZR2161" s="218"/>
      <c r="DZS2161" s="218"/>
      <c r="DZT2161" s="218"/>
      <c r="DZU2161" s="218"/>
      <c r="DZV2161" s="218"/>
      <c r="DZW2161" s="218"/>
      <c r="DZX2161" s="218"/>
      <c r="DZY2161" s="218"/>
      <c r="DZZ2161" s="218"/>
      <c r="EAA2161" s="218"/>
      <c r="EAB2161" s="218"/>
      <c r="EAC2161" s="218"/>
      <c r="EAD2161" s="218"/>
      <c r="EAE2161" s="218"/>
      <c r="EAF2161" s="218"/>
      <c r="EAG2161" s="218"/>
      <c r="EAH2161" s="218"/>
      <c r="EAI2161" s="218"/>
      <c r="EAJ2161" s="218"/>
      <c r="EAK2161" s="218"/>
      <c r="EAL2161" s="218"/>
      <c r="EAM2161" s="218"/>
      <c r="EAN2161" s="218"/>
      <c r="EAO2161" s="218"/>
      <c r="EAP2161" s="218"/>
      <c r="EAQ2161" s="218"/>
      <c r="EAR2161" s="218"/>
      <c r="EAS2161" s="218"/>
      <c r="EAT2161" s="218"/>
      <c r="EAU2161" s="218"/>
      <c r="EAV2161" s="218"/>
      <c r="EAW2161" s="218"/>
      <c r="EAX2161" s="218"/>
      <c r="EAY2161" s="218"/>
      <c r="EAZ2161" s="218"/>
      <c r="EBA2161" s="218"/>
      <c r="EBB2161" s="218"/>
      <c r="EBC2161" s="218"/>
      <c r="EBD2161" s="218"/>
      <c r="EBE2161" s="218"/>
      <c r="EBF2161" s="218"/>
      <c r="EBG2161" s="218"/>
      <c r="EBH2161" s="218"/>
      <c r="EBI2161" s="218"/>
      <c r="EBJ2161" s="218"/>
      <c r="EBK2161" s="218"/>
      <c r="EBL2161" s="218"/>
      <c r="EBM2161" s="218"/>
      <c r="EBN2161" s="218"/>
      <c r="EBO2161" s="218"/>
      <c r="EBP2161" s="218"/>
      <c r="EBQ2161" s="218"/>
      <c r="EBR2161" s="218"/>
      <c r="EBS2161" s="218"/>
      <c r="EBT2161" s="218"/>
      <c r="EBU2161" s="218"/>
      <c r="EBV2161" s="218"/>
      <c r="EBW2161" s="218"/>
      <c r="EBX2161" s="218"/>
      <c r="EBY2161" s="218"/>
      <c r="EBZ2161" s="218"/>
      <c r="ECA2161" s="218"/>
      <c r="ECB2161" s="218"/>
      <c r="ECC2161" s="218"/>
      <c r="ECD2161" s="218"/>
      <c r="ECE2161" s="218"/>
      <c r="ECF2161" s="218"/>
      <c r="ECG2161" s="218"/>
      <c r="ECH2161" s="218"/>
      <c r="ECI2161" s="218"/>
      <c r="ECJ2161" s="218"/>
      <c r="ECK2161" s="218"/>
      <c r="ECL2161" s="218"/>
      <c r="ECM2161" s="218"/>
      <c r="ECN2161" s="218"/>
      <c r="ECO2161" s="218"/>
      <c r="ECP2161" s="218"/>
      <c r="ECQ2161" s="218"/>
      <c r="ECR2161" s="218"/>
      <c r="ECS2161" s="218"/>
      <c r="ECT2161" s="218"/>
      <c r="ECU2161" s="218"/>
      <c r="ECV2161" s="218"/>
      <c r="ECW2161" s="218"/>
      <c r="ECX2161" s="218"/>
      <c r="ECY2161" s="218"/>
      <c r="ECZ2161" s="218"/>
      <c r="EDA2161" s="218"/>
      <c r="EDB2161" s="218"/>
      <c r="EDC2161" s="218"/>
      <c r="EDD2161" s="218"/>
      <c r="EDE2161" s="218"/>
      <c r="EDF2161" s="218"/>
      <c r="EDG2161" s="218"/>
      <c r="EDH2161" s="218"/>
      <c r="EDI2161" s="218"/>
      <c r="EDJ2161" s="218"/>
      <c r="EDK2161" s="218"/>
      <c r="EDL2161" s="218"/>
      <c r="EDM2161" s="218"/>
      <c r="EDN2161" s="218"/>
      <c r="EDO2161" s="218"/>
      <c r="EDP2161" s="218"/>
      <c r="EDQ2161" s="218"/>
      <c r="EDR2161" s="218"/>
      <c r="EDS2161" s="218"/>
      <c r="EDT2161" s="218"/>
      <c r="EDU2161" s="218"/>
      <c r="EDV2161" s="218"/>
      <c r="EDW2161" s="218"/>
      <c r="EDX2161" s="218"/>
      <c r="EDY2161" s="218"/>
      <c r="EDZ2161" s="218"/>
      <c r="EEA2161" s="218"/>
      <c r="EEB2161" s="218"/>
      <c r="EEC2161" s="218"/>
      <c r="EED2161" s="218"/>
      <c r="EEE2161" s="218"/>
      <c r="EEF2161" s="218"/>
      <c r="EEG2161" s="218"/>
      <c r="EEH2161" s="218"/>
      <c r="EEI2161" s="218"/>
      <c r="EEJ2161" s="218"/>
      <c r="EEK2161" s="218"/>
      <c r="EEL2161" s="218"/>
      <c r="EEM2161" s="218"/>
      <c r="EEN2161" s="218"/>
      <c r="EEO2161" s="218"/>
      <c r="EEP2161" s="218"/>
      <c r="EEQ2161" s="218"/>
      <c r="EER2161" s="218"/>
      <c r="EES2161" s="218"/>
      <c r="EET2161" s="218"/>
      <c r="EEU2161" s="218"/>
      <c r="EEV2161" s="218"/>
      <c r="EEW2161" s="218"/>
      <c r="EEX2161" s="218"/>
      <c r="EEY2161" s="218"/>
      <c r="EEZ2161" s="218"/>
      <c r="EFA2161" s="218"/>
      <c r="EFB2161" s="218"/>
      <c r="EFC2161" s="218"/>
      <c r="EFD2161" s="218"/>
      <c r="EFE2161" s="218"/>
      <c r="EFF2161" s="218"/>
      <c r="EFG2161" s="218"/>
      <c r="EFH2161" s="218"/>
      <c r="EFI2161" s="218"/>
      <c r="EFJ2161" s="218"/>
      <c r="EFK2161" s="218"/>
      <c r="EFL2161" s="218"/>
      <c r="EFM2161" s="218"/>
      <c r="EFN2161" s="218"/>
      <c r="EFO2161" s="218"/>
      <c r="EFP2161" s="218"/>
      <c r="EFQ2161" s="218"/>
      <c r="EFR2161" s="218"/>
      <c r="EFS2161" s="218"/>
      <c r="EFT2161" s="218"/>
      <c r="EFU2161" s="218"/>
      <c r="EFV2161" s="218"/>
      <c r="EFW2161" s="218"/>
      <c r="EFX2161" s="218"/>
      <c r="EFY2161" s="218"/>
      <c r="EFZ2161" s="218"/>
      <c r="EGA2161" s="218"/>
      <c r="EGB2161" s="218"/>
      <c r="EGC2161" s="218"/>
      <c r="EGD2161" s="218"/>
      <c r="EGE2161" s="218"/>
      <c r="EGF2161" s="218"/>
      <c r="EGG2161" s="218"/>
      <c r="EGH2161" s="218"/>
      <c r="EGI2161" s="218"/>
      <c r="EGJ2161" s="218"/>
      <c r="EGK2161" s="218"/>
      <c r="EGL2161" s="218"/>
      <c r="EGM2161" s="218"/>
      <c r="EGN2161" s="218"/>
      <c r="EGO2161" s="218"/>
      <c r="EGP2161" s="218"/>
      <c r="EGQ2161" s="218"/>
      <c r="EGR2161" s="218"/>
      <c r="EGS2161" s="218"/>
      <c r="EGT2161" s="218"/>
      <c r="EGU2161" s="218"/>
      <c r="EGV2161" s="218"/>
      <c r="EGW2161" s="218"/>
      <c r="EGX2161" s="218"/>
      <c r="EGY2161" s="218"/>
      <c r="EGZ2161" s="218"/>
      <c r="EHA2161" s="218"/>
      <c r="EHB2161" s="218"/>
      <c r="EHC2161" s="218"/>
      <c r="EHD2161" s="218"/>
      <c r="EHE2161" s="218"/>
      <c r="EHF2161" s="218"/>
      <c r="EHG2161" s="218"/>
      <c r="EHH2161" s="218"/>
      <c r="EHI2161" s="218"/>
      <c r="EHJ2161" s="218"/>
      <c r="EHK2161" s="218"/>
      <c r="EHL2161" s="218"/>
      <c r="EHM2161" s="218"/>
      <c r="EHN2161" s="218"/>
      <c r="EHO2161" s="218"/>
      <c r="EHP2161" s="218"/>
      <c r="EHQ2161" s="218"/>
      <c r="EHR2161" s="218"/>
      <c r="EHS2161" s="218"/>
      <c r="EHT2161" s="218"/>
      <c r="EHU2161" s="218"/>
      <c r="EHV2161" s="218"/>
      <c r="EHW2161" s="218"/>
      <c r="EHX2161" s="218"/>
      <c r="EHY2161" s="218"/>
      <c r="EHZ2161" s="218"/>
      <c r="EIA2161" s="218"/>
      <c r="EIB2161" s="218"/>
      <c r="EIC2161" s="218"/>
      <c r="EID2161" s="218"/>
      <c r="EIE2161" s="218"/>
      <c r="EIF2161" s="218"/>
      <c r="EIG2161" s="218"/>
      <c r="EIH2161" s="218"/>
      <c r="EII2161" s="218"/>
      <c r="EIJ2161" s="218"/>
      <c r="EIK2161" s="218"/>
      <c r="EIL2161" s="218"/>
      <c r="EIM2161" s="218"/>
      <c r="EIN2161" s="218"/>
      <c r="EIO2161" s="218"/>
      <c r="EIP2161" s="218"/>
      <c r="EIQ2161" s="218"/>
      <c r="EIR2161" s="218"/>
      <c r="EIS2161" s="218"/>
      <c r="EIT2161" s="218"/>
      <c r="EIU2161" s="218"/>
      <c r="EIV2161" s="218"/>
      <c r="EIW2161" s="218"/>
      <c r="EIX2161" s="218"/>
      <c r="EIY2161" s="218"/>
      <c r="EIZ2161" s="218"/>
      <c r="EJA2161" s="218"/>
      <c r="EJB2161" s="218"/>
      <c r="EJC2161" s="218"/>
      <c r="EJD2161" s="218"/>
      <c r="EJE2161" s="218"/>
      <c r="EJF2161" s="218"/>
      <c r="EJG2161" s="218"/>
      <c r="EJH2161" s="218"/>
      <c r="EJI2161" s="218"/>
      <c r="EJJ2161" s="218"/>
      <c r="EJK2161" s="218"/>
      <c r="EJL2161" s="218"/>
      <c r="EJM2161" s="218"/>
      <c r="EJN2161" s="218"/>
      <c r="EJO2161" s="218"/>
      <c r="EJP2161" s="218"/>
      <c r="EJQ2161" s="218"/>
      <c r="EJR2161" s="218"/>
      <c r="EJS2161" s="218"/>
      <c r="EJT2161" s="218"/>
      <c r="EJU2161" s="218"/>
      <c r="EJV2161" s="218"/>
      <c r="EJW2161" s="218"/>
      <c r="EJX2161" s="218"/>
      <c r="EJY2161" s="218"/>
      <c r="EJZ2161" s="218"/>
      <c r="EKA2161" s="218"/>
      <c r="EKB2161" s="218"/>
      <c r="EKC2161" s="218"/>
      <c r="EKD2161" s="218"/>
      <c r="EKE2161" s="218"/>
      <c r="EKF2161" s="218"/>
      <c r="EKG2161" s="218"/>
      <c r="EKH2161" s="218"/>
      <c r="EKI2161" s="218"/>
      <c r="EKJ2161" s="218"/>
      <c r="EKK2161" s="218"/>
      <c r="EKL2161" s="218"/>
      <c r="EKM2161" s="218"/>
      <c r="EKN2161" s="218"/>
      <c r="EKO2161" s="218"/>
      <c r="EKP2161" s="218"/>
      <c r="EKQ2161" s="218"/>
      <c r="EKR2161" s="218"/>
      <c r="EKS2161" s="218"/>
      <c r="EKT2161" s="218"/>
      <c r="EKU2161" s="218"/>
      <c r="EKV2161" s="218"/>
      <c r="EKW2161" s="218"/>
      <c r="EKX2161" s="218"/>
      <c r="EKY2161" s="218"/>
      <c r="EKZ2161" s="218"/>
      <c r="ELA2161" s="218"/>
      <c r="ELB2161" s="218"/>
      <c r="ELC2161" s="218"/>
      <c r="ELD2161" s="218"/>
      <c r="ELE2161" s="218"/>
      <c r="ELF2161" s="218"/>
      <c r="ELG2161" s="218"/>
      <c r="ELH2161" s="218"/>
      <c r="ELI2161" s="218"/>
      <c r="ELJ2161" s="218"/>
      <c r="ELK2161" s="218"/>
      <c r="ELL2161" s="218"/>
      <c r="ELM2161" s="218"/>
      <c r="ELN2161" s="218"/>
      <c r="ELO2161" s="218"/>
      <c r="ELP2161" s="218"/>
      <c r="ELQ2161" s="218"/>
      <c r="ELR2161" s="218"/>
      <c r="ELS2161" s="218"/>
      <c r="ELT2161" s="218"/>
      <c r="ELU2161" s="218"/>
      <c r="ELV2161" s="218"/>
      <c r="ELW2161" s="218"/>
      <c r="ELX2161" s="218"/>
      <c r="ELY2161" s="218"/>
      <c r="ELZ2161" s="218"/>
      <c r="EMA2161" s="218"/>
      <c r="EMB2161" s="218"/>
      <c r="EMC2161" s="218"/>
      <c r="EMD2161" s="218"/>
      <c r="EME2161" s="218"/>
      <c r="EMF2161" s="218"/>
      <c r="EMG2161" s="218"/>
      <c r="EMH2161" s="218"/>
      <c r="EMI2161" s="218"/>
      <c r="EMJ2161" s="218"/>
      <c r="EMK2161" s="218"/>
      <c r="EML2161" s="218"/>
      <c r="EMM2161" s="218"/>
      <c r="EMN2161" s="218"/>
      <c r="EMO2161" s="218"/>
      <c r="EMP2161" s="218"/>
      <c r="EMQ2161" s="218"/>
      <c r="EMR2161" s="218"/>
      <c r="EMS2161" s="218"/>
      <c r="EMT2161" s="218"/>
      <c r="EMU2161" s="218"/>
      <c r="EMV2161" s="218"/>
      <c r="EMW2161" s="218"/>
      <c r="EMX2161" s="218"/>
      <c r="EMY2161" s="218"/>
      <c r="EMZ2161" s="218"/>
      <c r="ENA2161" s="218"/>
      <c r="ENB2161" s="218"/>
      <c r="ENC2161" s="218"/>
      <c r="END2161" s="218"/>
      <c r="ENE2161" s="218"/>
      <c r="ENF2161" s="218"/>
      <c r="ENG2161" s="218"/>
      <c r="ENH2161" s="218"/>
      <c r="ENI2161" s="218"/>
      <c r="ENJ2161" s="218"/>
      <c r="ENK2161" s="218"/>
      <c r="ENL2161" s="218"/>
      <c r="ENM2161" s="218"/>
      <c r="ENN2161" s="218"/>
      <c r="ENO2161" s="218"/>
      <c r="ENP2161" s="218"/>
      <c r="ENQ2161" s="218"/>
      <c r="ENR2161" s="218"/>
      <c r="ENS2161" s="218"/>
      <c r="ENT2161" s="218"/>
      <c r="ENU2161" s="218"/>
      <c r="ENV2161" s="218"/>
      <c r="ENW2161" s="218"/>
      <c r="ENX2161" s="218"/>
      <c r="ENY2161" s="218"/>
      <c r="ENZ2161" s="218"/>
      <c r="EOA2161" s="218"/>
      <c r="EOB2161" s="218"/>
      <c r="EOC2161" s="218"/>
      <c r="EOD2161" s="218"/>
      <c r="EOE2161" s="218"/>
      <c r="EOF2161" s="218"/>
      <c r="EOG2161" s="218"/>
      <c r="EOH2161" s="218"/>
      <c r="EOI2161" s="218"/>
      <c r="EOJ2161" s="218"/>
      <c r="EOK2161" s="218"/>
      <c r="EOL2161" s="218"/>
      <c r="EOM2161" s="218"/>
      <c r="EON2161" s="218"/>
      <c r="EOO2161" s="218"/>
      <c r="EOP2161" s="218"/>
      <c r="EOQ2161" s="218"/>
      <c r="EOR2161" s="218"/>
      <c r="EOS2161" s="218"/>
      <c r="EOT2161" s="218"/>
      <c r="EOU2161" s="218"/>
      <c r="EOV2161" s="218"/>
      <c r="EOW2161" s="218"/>
      <c r="EOX2161" s="218"/>
      <c r="EOY2161" s="218"/>
      <c r="EOZ2161" s="218"/>
      <c r="EPA2161" s="218"/>
      <c r="EPB2161" s="218"/>
      <c r="EPC2161" s="218"/>
      <c r="EPD2161" s="218"/>
      <c r="EPE2161" s="218"/>
      <c r="EPF2161" s="218"/>
      <c r="EPG2161" s="218"/>
      <c r="EPH2161" s="218"/>
      <c r="EPI2161" s="218"/>
      <c r="EPJ2161" s="218"/>
      <c r="EPK2161" s="218"/>
      <c r="EPL2161" s="218"/>
      <c r="EPM2161" s="218"/>
      <c r="EPN2161" s="218"/>
      <c r="EPO2161" s="218"/>
      <c r="EPP2161" s="218"/>
      <c r="EPQ2161" s="218"/>
      <c r="EPR2161" s="218"/>
      <c r="EPS2161" s="218"/>
      <c r="EPT2161" s="218"/>
      <c r="EPU2161" s="218"/>
      <c r="EPV2161" s="218"/>
      <c r="EPW2161" s="218"/>
      <c r="EPX2161" s="218"/>
      <c r="EPY2161" s="218"/>
      <c r="EPZ2161" s="218"/>
      <c r="EQA2161" s="218"/>
      <c r="EQB2161" s="218"/>
      <c r="EQC2161" s="218"/>
      <c r="EQD2161" s="218"/>
      <c r="EQE2161" s="218"/>
      <c r="EQF2161" s="218"/>
      <c r="EQG2161" s="218"/>
      <c r="EQH2161" s="218"/>
      <c r="EQI2161" s="218"/>
      <c r="EQJ2161" s="218"/>
      <c r="EQK2161" s="218"/>
      <c r="EQL2161" s="218"/>
      <c r="EQM2161" s="218"/>
      <c r="EQN2161" s="218"/>
      <c r="EQO2161" s="218"/>
      <c r="EQP2161" s="218"/>
      <c r="EQQ2161" s="218"/>
      <c r="EQR2161" s="218"/>
      <c r="EQS2161" s="218"/>
      <c r="EQT2161" s="218"/>
      <c r="EQU2161" s="218"/>
      <c r="EQV2161" s="218"/>
      <c r="EQW2161" s="218"/>
      <c r="EQX2161" s="218"/>
      <c r="EQY2161" s="218"/>
      <c r="EQZ2161" s="218"/>
      <c r="ERA2161" s="218"/>
      <c r="ERB2161" s="218"/>
      <c r="ERC2161" s="218"/>
      <c r="ERD2161" s="218"/>
      <c r="ERE2161" s="218"/>
      <c r="ERF2161" s="218"/>
      <c r="ERG2161" s="218"/>
      <c r="ERH2161" s="218"/>
      <c r="ERI2161" s="218"/>
      <c r="ERJ2161" s="218"/>
      <c r="ERK2161" s="218"/>
      <c r="ERL2161" s="218"/>
      <c r="ERM2161" s="218"/>
      <c r="ERN2161" s="218"/>
      <c r="ERO2161" s="218"/>
      <c r="ERP2161" s="218"/>
      <c r="ERQ2161" s="218"/>
      <c r="ERR2161" s="218"/>
      <c r="ERS2161" s="218"/>
      <c r="ERT2161" s="218"/>
      <c r="ERU2161" s="218"/>
      <c r="ERV2161" s="218"/>
      <c r="ERW2161" s="218"/>
      <c r="ERX2161" s="218"/>
      <c r="ERY2161" s="218"/>
      <c r="ERZ2161" s="218"/>
      <c r="ESA2161" s="218"/>
      <c r="ESB2161" s="218"/>
      <c r="ESC2161" s="218"/>
      <c r="ESD2161" s="218"/>
      <c r="ESE2161" s="218"/>
      <c r="ESF2161" s="218"/>
      <c r="ESG2161" s="218"/>
      <c r="ESH2161" s="218"/>
      <c r="ESI2161" s="218"/>
      <c r="ESJ2161" s="218"/>
      <c r="ESK2161" s="218"/>
      <c r="ESL2161" s="218"/>
      <c r="ESM2161" s="218"/>
      <c r="ESN2161" s="218"/>
      <c r="ESO2161" s="218"/>
      <c r="ESP2161" s="218"/>
      <c r="ESQ2161" s="218"/>
      <c r="ESR2161" s="218"/>
      <c r="ESS2161" s="218"/>
      <c r="EST2161" s="218"/>
      <c r="ESU2161" s="218"/>
      <c r="ESV2161" s="218"/>
      <c r="ESW2161" s="218"/>
      <c r="ESX2161" s="218"/>
      <c r="ESY2161" s="218"/>
      <c r="ESZ2161" s="218"/>
      <c r="ETA2161" s="218"/>
      <c r="ETB2161" s="218"/>
      <c r="ETC2161" s="218"/>
      <c r="ETD2161" s="218"/>
      <c r="ETE2161" s="218"/>
      <c r="ETF2161" s="218"/>
      <c r="ETG2161" s="218"/>
      <c r="ETH2161" s="218"/>
      <c r="ETI2161" s="218"/>
      <c r="ETJ2161" s="218"/>
      <c r="ETK2161" s="218"/>
      <c r="ETL2161" s="218"/>
      <c r="ETM2161" s="218"/>
      <c r="ETN2161" s="218"/>
      <c r="ETO2161" s="218"/>
      <c r="ETP2161" s="218"/>
      <c r="ETQ2161" s="218"/>
      <c r="ETR2161" s="218"/>
      <c r="ETS2161" s="218"/>
      <c r="ETT2161" s="218"/>
      <c r="ETU2161" s="218"/>
      <c r="ETV2161" s="218"/>
      <c r="ETW2161" s="218"/>
      <c r="ETX2161" s="218"/>
      <c r="ETY2161" s="218"/>
      <c r="ETZ2161" s="218"/>
      <c r="EUA2161" s="218"/>
      <c r="EUB2161" s="218"/>
      <c r="EUC2161" s="218"/>
      <c r="EUD2161" s="218"/>
      <c r="EUE2161" s="218"/>
      <c r="EUF2161" s="218"/>
      <c r="EUG2161" s="218"/>
      <c r="EUH2161" s="218"/>
      <c r="EUI2161" s="218"/>
      <c r="EUJ2161" s="218"/>
      <c r="EUK2161" s="218"/>
      <c r="EUL2161" s="218"/>
      <c r="EUM2161" s="218"/>
      <c r="EUN2161" s="218"/>
      <c r="EUO2161" s="218"/>
      <c r="EUP2161" s="218"/>
      <c r="EUQ2161" s="218"/>
      <c r="EUR2161" s="218"/>
      <c r="EUS2161" s="218"/>
      <c r="EUT2161" s="218"/>
      <c r="EUU2161" s="218"/>
      <c r="EUV2161" s="218"/>
      <c r="EUW2161" s="218"/>
      <c r="EUX2161" s="218"/>
      <c r="EUY2161" s="218"/>
      <c r="EUZ2161" s="218"/>
      <c r="EVA2161" s="218"/>
      <c r="EVB2161" s="218"/>
      <c r="EVC2161" s="218"/>
      <c r="EVD2161" s="218"/>
      <c r="EVE2161" s="218"/>
      <c r="EVF2161" s="218"/>
      <c r="EVG2161" s="218"/>
      <c r="EVH2161" s="218"/>
      <c r="EVI2161" s="218"/>
      <c r="EVJ2161" s="218"/>
      <c r="EVK2161" s="218"/>
      <c r="EVL2161" s="218"/>
      <c r="EVM2161" s="218"/>
      <c r="EVN2161" s="218"/>
      <c r="EVO2161" s="218"/>
      <c r="EVP2161" s="218"/>
      <c r="EVQ2161" s="218"/>
      <c r="EVR2161" s="218"/>
      <c r="EVS2161" s="218"/>
      <c r="EVT2161" s="218"/>
      <c r="EVU2161" s="218"/>
      <c r="EVV2161" s="218"/>
      <c r="EVW2161" s="218"/>
      <c r="EVX2161" s="218"/>
      <c r="EVY2161" s="218"/>
      <c r="EVZ2161" s="218"/>
      <c r="EWA2161" s="218"/>
      <c r="EWB2161" s="218"/>
      <c r="EWC2161" s="218"/>
      <c r="EWD2161" s="218"/>
      <c r="EWE2161" s="218"/>
      <c r="EWF2161" s="218"/>
      <c r="EWG2161" s="218"/>
      <c r="EWH2161" s="218"/>
      <c r="EWI2161" s="218"/>
      <c r="EWJ2161" s="218"/>
      <c r="EWK2161" s="218"/>
      <c r="EWL2161" s="218"/>
      <c r="EWM2161" s="218"/>
      <c r="EWN2161" s="218"/>
      <c r="EWO2161" s="218"/>
      <c r="EWP2161" s="218"/>
      <c r="EWQ2161" s="218"/>
      <c r="EWR2161" s="218"/>
      <c r="EWS2161" s="218"/>
      <c r="EWT2161" s="218"/>
      <c r="EWU2161" s="218"/>
      <c r="EWV2161" s="218"/>
      <c r="EWW2161" s="218"/>
      <c r="EWX2161" s="218"/>
      <c r="EWY2161" s="218"/>
      <c r="EWZ2161" s="218"/>
      <c r="EXA2161" s="218"/>
      <c r="EXB2161" s="218"/>
      <c r="EXC2161" s="218"/>
      <c r="EXD2161" s="218"/>
      <c r="EXE2161" s="218"/>
      <c r="EXF2161" s="218"/>
      <c r="EXG2161" s="218"/>
      <c r="EXH2161" s="218"/>
      <c r="EXI2161" s="218"/>
      <c r="EXJ2161" s="218"/>
      <c r="EXK2161" s="218"/>
      <c r="EXL2161" s="218"/>
      <c r="EXM2161" s="218"/>
      <c r="EXN2161" s="218"/>
      <c r="EXO2161" s="218"/>
      <c r="EXP2161" s="218"/>
      <c r="EXQ2161" s="218"/>
      <c r="EXR2161" s="218"/>
      <c r="EXS2161" s="218"/>
      <c r="EXT2161" s="218"/>
      <c r="EXU2161" s="218"/>
      <c r="EXV2161" s="218"/>
      <c r="EXW2161" s="218"/>
      <c r="EXX2161" s="218"/>
      <c r="EXY2161" s="218"/>
      <c r="EXZ2161" s="218"/>
      <c r="EYA2161" s="218"/>
      <c r="EYB2161" s="218"/>
      <c r="EYC2161" s="218"/>
      <c r="EYD2161" s="218"/>
      <c r="EYE2161" s="218"/>
      <c r="EYF2161" s="218"/>
      <c r="EYG2161" s="218"/>
      <c r="EYH2161" s="218"/>
      <c r="EYI2161" s="218"/>
      <c r="EYJ2161" s="218"/>
      <c r="EYK2161" s="218"/>
      <c r="EYL2161" s="218"/>
      <c r="EYM2161" s="218"/>
      <c r="EYN2161" s="218"/>
      <c r="EYO2161" s="218"/>
      <c r="EYP2161" s="218"/>
      <c r="EYQ2161" s="218"/>
      <c r="EYR2161" s="218"/>
      <c r="EYS2161" s="218"/>
      <c r="EYT2161" s="218"/>
      <c r="EYU2161" s="218"/>
      <c r="EYV2161" s="218"/>
      <c r="EYW2161" s="218"/>
      <c r="EYX2161" s="218"/>
      <c r="EYY2161" s="218"/>
      <c r="EYZ2161" s="218"/>
      <c r="EZA2161" s="218"/>
      <c r="EZB2161" s="218"/>
      <c r="EZC2161" s="218"/>
      <c r="EZD2161" s="218"/>
      <c r="EZE2161" s="218"/>
      <c r="EZF2161" s="218"/>
      <c r="EZG2161" s="218"/>
      <c r="EZH2161" s="218"/>
      <c r="EZI2161" s="218"/>
      <c r="EZJ2161" s="218"/>
      <c r="EZK2161" s="218"/>
      <c r="EZL2161" s="218"/>
      <c r="EZM2161" s="218"/>
      <c r="EZN2161" s="218"/>
      <c r="EZO2161" s="218"/>
      <c r="EZP2161" s="218"/>
      <c r="EZQ2161" s="218"/>
      <c r="EZR2161" s="218"/>
      <c r="EZS2161" s="218"/>
      <c r="EZT2161" s="218"/>
      <c r="EZU2161" s="218"/>
      <c r="EZV2161" s="218"/>
      <c r="EZW2161" s="218"/>
      <c r="EZX2161" s="218"/>
      <c r="EZY2161" s="218"/>
      <c r="EZZ2161" s="218"/>
      <c r="FAA2161" s="218"/>
      <c r="FAB2161" s="218"/>
      <c r="FAC2161" s="218"/>
      <c r="FAD2161" s="218"/>
      <c r="FAE2161" s="218"/>
      <c r="FAF2161" s="218"/>
      <c r="FAG2161" s="218"/>
      <c r="FAH2161" s="218"/>
      <c r="FAI2161" s="218"/>
      <c r="FAJ2161" s="218"/>
      <c r="FAK2161" s="218"/>
      <c r="FAL2161" s="218"/>
      <c r="FAM2161" s="218"/>
      <c r="FAN2161" s="218"/>
      <c r="FAO2161" s="218"/>
      <c r="FAP2161" s="218"/>
      <c r="FAQ2161" s="218"/>
      <c r="FAR2161" s="218"/>
      <c r="FAS2161" s="218"/>
      <c r="FAT2161" s="218"/>
      <c r="FAU2161" s="218"/>
      <c r="FAV2161" s="218"/>
      <c r="FAW2161" s="218"/>
      <c r="FAX2161" s="218"/>
      <c r="FAY2161" s="218"/>
      <c r="FAZ2161" s="218"/>
      <c r="FBA2161" s="218"/>
      <c r="FBB2161" s="218"/>
      <c r="FBC2161" s="218"/>
      <c r="FBD2161" s="218"/>
      <c r="FBE2161" s="218"/>
      <c r="FBF2161" s="218"/>
      <c r="FBG2161" s="218"/>
      <c r="FBH2161" s="218"/>
      <c r="FBI2161" s="218"/>
      <c r="FBJ2161" s="218"/>
      <c r="FBK2161" s="218"/>
      <c r="FBL2161" s="218"/>
      <c r="FBM2161" s="218"/>
      <c r="FBN2161" s="218"/>
      <c r="FBO2161" s="218"/>
      <c r="FBP2161" s="218"/>
      <c r="FBQ2161" s="218"/>
      <c r="FBR2161" s="218"/>
      <c r="FBS2161" s="218"/>
      <c r="FBT2161" s="218"/>
      <c r="FBU2161" s="218"/>
      <c r="FBV2161" s="218"/>
      <c r="FBW2161" s="218"/>
      <c r="FBX2161" s="218"/>
      <c r="FBY2161" s="218"/>
      <c r="FBZ2161" s="218"/>
      <c r="FCA2161" s="218"/>
      <c r="FCB2161" s="218"/>
      <c r="FCC2161" s="218"/>
      <c r="FCD2161" s="218"/>
      <c r="FCE2161" s="218"/>
      <c r="FCF2161" s="218"/>
      <c r="FCG2161" s="218"/>
      <c r="FCH2161" s="218"/>
      <c r="FCI2161" s="218"/>
      <c r="FCJ2161" s="218"/>
      <c r="FCK2161" s="218"/>
      <c r="FCL2161" s="218"/>
      <c r="FCM2161" s="218"/>
      <c r="FCN2161" s="218"/>
      <c r="FCO2161" s="218"/>
      <c r="FCP2161" s="218"/>
      <c r="FCQ2161" s="218"/>
      <c r="FCR2161" s="218"/>
      <c r="FCS2161" s="218"/>
      <c r="FCT2161" s="218"/>
      <c r="FCU2161" s="218"/>
      <c r="FCV2161" s="218"/>
      <c r="FCW2161" s="218"/>
      <c r="FCX2161" s="218"/>
      <c r="FCY2161" s="218"/>
      <c r="FCZ2161" s="218"/>
      <c r="FDA2161" s="218"/>
      <c r="FDB2161" s="218"/>
      <c r="FDC2161" s="218"/>
      <c r="FDD2161" s="218"/>
      <c r="FDE2161" s="218"/>
      <c r="FDF2161" s="218"/>
      <c r="FDG2161" s="218"/>
      <c r="FDH2161" s="218"/>
      <c r="FDI2161" s="218"/>
      <c r="FDJ2161" s="218"/>
      <c r="FDK2161" s="218"/>
      <c r="FDL2161" s="218"/>
      <c r="FDM2161" s="218"/>
      <c r="FDN2161" s="218"/>
      <c r="FDO2161" s="218"/>
      <c r="FDP2161" s="218"/>
      <c r="FDQ2161" s="218"/>
      <c r="FDR2161" s="218"/>
      <c r="FDS2161" s="218"/>
      <c r="FDT2161" s="218"/>
      <c r="FDU2161" s="218"/>
      <c r="FDV2161" s="218"/>
      <c r="FDW2161" s="218"/>
      <c r="FDX2161" s="218"/>
      <c r="FDY2161" s="218"/>
      <c r="FDZ2161" s="218"/>
      <c r="FEA2161" s="218"/>
      <c r="FEB2161" s="218"/>
      <c r="FEC2161" s="218"/>
      <c r="FED2161" s="218"/>
      <c r="FEE2161" s="218"/>
      <c r="FEF2161" s="218"/>
      <c r="FEG2161" s="218"/>
      <c r="FEH2161" s="218"/>
      <c r="FEI2161" s="218"/>
      <c r="FEJ2161" s="218"/>
      <c r="FEK2161" s="218"/>
      <c r="FEL2161" s="218"/>
      <c r="FEM2161" s="218"/>
      <c r="FEN2161" s="218"/>
      <c r="FEO2161" s="218"/>
      <c r="FEP2161" s="218"/>
      <c r="FEQ2161" s="218"/>
      <c r="FER2161" s="218"/>
      <c r="FES2161" s="218"/>
      <c r="FET2161" s="218"/>
      <c r="FEU2161" s="218"/>
      <c r="FEV2161" s="218"/>
      <c r="FEW2161" s="218"/>
      <c r="FEX2161" s="218"/>
      <c r="FEY2161" s="218"/>
      <c r="FEZ2161" s="218"/>
      <c r="FFA2161" s="218"/>
      <c r="FFB2161" s="218"/>
      <c r="FFC2161" s="218"/>
      <c r="FFD2161" s="218"/>
      <c r="FFE2161" s="218"/>
      <c r="FFF2161" s="218"/>
      <c r="FFG2161" s="218"/>
      <c r="FFH2161" s="218"/>
      <c r="FFI2161" s="218"/>
      <c r="FFJ2161" s="218"/>
      <c r="FFK2161" s="218"/>
      <c r="FFL2161" s="218"/>
      <c r="FFM2161" s="218"/>
      <c r="FFN2161" s="218"/>
      <c r="FFO2161" s="218"/>
      <c r="FFP2161" s="218"/>
      <c r="FFQ2161" s="218"/>
      <c r="FFR2161" s="218"/>
      <c r="FFS2161" s="218"/>
      <c r="FFT2161" s="218"/>
      <c r="FFU2161" s="218"/>
      <c r="FFV2161" s="218"/>
      <c r="FFW2161" s="218"/>
      <c r="FFX2161" s="218"/>
      <c r="FFY2161" s="218"/>
      <c r="FFZ2161" s="218"/>
      <c r="FGA2161" s="218"/>
      <c r="FGB2161" s="218"/>
      <c r="FGC2161" s="218"/>
      <c r="FGD2161" s="218"/>
      <c r="FGE2161" s="218"/>
      <c r="FGF2161" s="218"/>
      <c r="FGG2161" s="218"/>
      <c r="FGH2161" s="218"/>
      <c r="FGI2161" s="218"/>
      <c r="FGJ2161" s="218"/>
      <c r="FGK2161" s="218"/>
      <c r="FGL2161" s="218"/>
      <c r="FGM2161" s="218"/>
      <c r="FGN2161" s="218"/>
      <c r="FGO2161" s="218"/>
      <c r="FGP2161" s="218"/>
      <c r="FGQ2161" s="218"/>
      <c r="FGR2161" s="218"/>
      <c r="FGS2161" s="218"/>
      <c r="FGT2161" s="218"/>
      <c r="FGU2161" s="218"/>
      <c r="FGV2161" s="218"/>
      <c r="FGW2161" s="218"/>
      <c r="FGX2161" s="218"/>
      <c r="FGY2161" s="218"/>
      <c r="FGZ2161" s="218"/>
      <c r="FHA2161" s="218"/>
      <c r="FHB2161" s="218"/>
      <c r="FHC2161" s="218"/>
      <c r="FHD2161" s="218"/>
      <c r="FHE2161" s="218"/>
      <c r="FHF2161" s="218"/>
      <c r="FHG2161" s="218"/>
      <c r="FHH2161" s="218"/>
      <c r="FHI2161" s="218"/>
      <c r="FHJ2161" s="218"/>
      <c r="FHK2161" s="218"/>
      <c r="FHL2161" s="218"/>
      <c r="FHM2161" s="218"/>
      <c r="FHN2161" s="218"/>
      <c r="FHO2161" s="218"/>
      <c r="FHP2161" s="218"/>
      <c r="FHQ2161" s="218"/>
      <c r="FHR2161" s="218"/>
      <c r="FHS2161" s="218"/>
      <c r="FHT2161" s="218"/>
      <c r="FHU2161" s="218"/>
      <c r="FHV2161" s="218"/>
      <c r="FHW2161" s="218"/>
      <c r="FHX2161" s="218"/>
      <c r="FHY2161" s="218"/>
      <c r="FHZ2161" s="218"/>
      <c r="FIA2161" s="218"/>
      <c r="FIB2161" s="218"/>
      <c r="FIC2161" s="218"/>
      <c r="FID2161" s="218"/>
      <c r="FIE2161" s="218"/>
      <c r="FIF2161" s="218"/>
      <c r="FIG2161" s="218"/>
      <c r="FIH2161" s="218"/>
      <c r="FII2161" s="218"/>
      <c r="FIJ2161" s="218"/>
      <c r="FIK2161" s="218"/>
      <c r="FIL2161" s="218"/>
      <c r="FIM2161" s="218"/>
      <c r="FIN2161" s="218"/>
      <c r="FIO2161" s="218"/>
      <c r="FIP2161" s="218"/>
      <c r="FIQ2161" s="218"/>
      <c r="FIR2161" s="218"/>
      <c r="FIS2161" s="218"/>
      <c r="FIT2161" s="218"/>
      <c r="FIU2161" s="218"/>
      <c r="FIV2161" s="218"/>
      <c r="FIW2161" s="218"/>
      <c r="FIX2161" s="218"/>
      <c r="FIY2161" s="218"/>
      <c r="FIZ2161" s="218"/>
      <c r="FJA2161" s="218"/>
      <c r="FJB2161" s="218"/>
      <c r="FJC2161" s="218"/>
      <c r="FJD2161" s="218"/>
      <c r="FJE2161" s="218"/>
      <c r="FJF2161" s="218"/>
      <c r="FJG2161" s="218"/>
      <c r="FJH2161" s="218"/>
      <c r="FJI2161" s="218"/>
      <c r="FJJ2161" s="218"/>
      <c r="FJK2161" s="218"/>
      <c r="FJL2161" s="218"/>
      <c r="FJM2161" s="218"/>
      <c r="FJN2161" s="218"/>
      <c r="FJO2161" s="218"/>
      <c r="FJP2161" s="218"/>
      <c r="FJQ2161" s="218"/>
      <c r="FJR2161" s="218"/>
      <c r="FJS2161" s="218"/>
      <c r="FJT2161" s="218"/>
      <c r="FJU2161" s="218"/>
      <c r="FJV2161" s="218"/>
      <c r="FJW2161" s="218"/>
      <c r="FJX2161" s="218"/>
      <c r="FJY2161" s="218"/>
      <c r="FJZ2161" s="218"/>
      <c r="FKA2161" s="218"/>
      <c r="FKB2161" s="218"/>
      <c r="FKC2161" s="218"/>
      <c r="FKD2161" s="218"/>
      <c r="FKE2161" s="218"/>
      <c r="FKF2161" s="218"/>
      <c r="FKG2161" s="218"/>
      <c r="FKH2161" s="218"/>
      <c r="FKI2161" s="218"/>
      <c r="FKJ2161" s="218"/>
      <c r="FKK2161" s="218"/>
      <c r="FKL2161" s="218"/>
      <c r="FKM2161" s="218"/>
      <c r="FKN2161" s="218"/>
      <c r="FKO2161" s="218"/>
      <c r="FKP2161" s="218"/>
      <c r="FKQ2161" s="218"/>
      <c r="FKR2161" s="218"/>
      <c r="FKS2161" s="218"/>
      <c r="FKT2161" s="218"/>
      <c r="FKU2161" s="218"/>
      <c r="FKV2161" s="218"/>
      <c r="FKW2161" s="218"/>
      <c r="FKX2161" s="218"/>
      <c r="FKY2161" s="218"/>
      <c r="FKZ2161" s="218"/>
      <c r="FLA2161" s="218"/>
      <c r="FLB2161" s="218"/>
      <c r="FLC2161" s="218"/>
      <c r="FLD2161" s="218"/>
      <c r="FLE2161" s="218"/>
      <c r="FLF2161" s="218"/>
      <c r="FLG2161" s="218"/>
      <c r="FLH2161" s="218"/>
      <c r="FLI2161" s="218"/>
      <c r="FLJ2161" s="218"/>
      <c r="FLK2161" s="218"/>
      <c r="FLL2161" s="218"/>
      <c r="FLM2161" s="218"/>
      <c r="FLN2161" s="218"/>
      <c r="FLO2161" s="218"/>
      <c r="FLP2161" s="218"/>
      <c r="FLQ2161" s="218"/>
      <c r="FLR2161" s="218"/>
      <c r="FLS2161" s="218"/>
      <c r="FLT2161" s="218"/>
      <c r="FLU2161" s="218"/>
      <c r="FLV2161" s="218"/>
      <c r="FLW2161" s="218"/>
      <c r="FLX2161" s="218"/>
      <c r="FLY2161" s="218"/>
      <c r="FLZ2161" s="218"/>
      <c r="FMA2161" s="218"/>
      <c r="FMB2161" s="218"/>
      <c r="FMC2161" s="218"/>
      <c r="FMD2161" s="218"/>
      <c r="FME2161" s="218"/>
      <c r="FMF2161" s="218"/>
      <c r="FMG2161" s="218"/>
      <c r="FMH2161" s="218"/>
      <c r="FMI2161" s="218"/>
      <c r="FMJ2161" s="218"/>
      <c r="FMK2161" s="218"/>
      <c r="FML2161" s="218"/>
      <c r="FMM2161" s="218"/>
      <c r="FMN2161" s="218"/>
      <c r="FMO2161" s="218"/>
      <c r="FMP2161" s="218"/>
      <c r="FMQ2161" s="218"/>
      <c r="FMR2161" s="218"/>
      <c r="FMS2161" s="218"/>
      <c r="FMT2161" s="218"/>
      <c r="FMU2161" s="218"/>
      <c r="FMV2161" s="218"/>
      <c r="FMW2161" s="218"/>
      <c r="FMX2161" s="218"/>
      <c r="FMY2161" s="218"/>
      <c r="FMZ2161" s="218"/>
      <c r="FNA2161" s="218"/>
      <c r="FNB2161" s="218"/>
      <c r="FNC2161" s="218"/>
      <c r="FND2161" s="218"/>
      <c r="FNE2161" s="218"/>
      <c r="FNF2161" s="218"/>
      <c r="FNG2161" s="218"/>
      <c r="FNH2161" s="218"/>
      <c r="FNI2161" s="218"/>
      <c r="FNJ2161" s="218"/>
      <c r="FNK2161" s="218"/>
      <c r="FNL2161" s="218"/>
      <c r="FNM2161" s="218"/>
      <c r="FNN2161" s="218"/>
      <c r="FNO2161" s="218"/>
      <c r="FNP2161" s="218"/>
      <c r="FNQ2161" s="218"/>
      <c r="FNR2161" s="218"/>
      <c r="FNS2161" s="218"/>
      <c r="FNT2161" s="218"/>
      <c r="FNU2161" s="218"/>
      <c r="FNV2161" s="218"/>
      <c r="FNW2161" s="218"/>
      <c r="FNX2161" s="218"/>
      <c r="FNY2161" s="218"/>
      <c r="FNZ2161" s="218"/>
      <c r="FOA2161" s="218"/>
      <c r="FOB2161" s="218"/>
      <c r="FOC2161" s="218"/>
      <c r="FOD2161" s="218"/>
      <c r="FOE2161" s="218"/>
      <c r="FOF2161" s="218"/>
      <c r="FOG2161" s="218"/>
      <c r="FOH2161" s="218"/>
      <c r="FOI2161" s="218"/>
      <c r="FOJ2161" s="218"/>
      <c r="FOK2161" s="218"/>
      <c r="FOL2161" s="218"/>
      <c r="FOM2161" s="218"/>
      <c r="FON2161" s="218"/>
      <c r="FOO2161" s="218"/>
      <c r="FOP2161" s="218"/>
      <c r="FOQ2161" s="218"/>
      <c r="FOR2161" s="218"/>
      <c r="FOS2161" s="218"/>
      <c r="FOT2161" s="218"/>
      <c r="FOU2161" s="218"/>
      <c r="FOV2161" s="218"/>
      <c r="FOW2161" s="218"/>
      <c r="FOX2161" s="218"/>
      <c r="FOY2161" s="218"/>
      <c r="FOZ2161" s="218"/>
      <c r="FPA2161" s="218"/>
      <c r="FPB2161" s="218"/>
      <c r="FPC2161" s="218"/>
      <c r="FPD2161" s="218"/>
      <c r="FPE2161" s="218"/>
      <c r="FPF2161" s="218"/>
      <c r="FPG2161" s="218"/>
      <c r="FPH2161" s="218"/>
      <c r="FPI2161" s="218"/>
      <c r="FPJ2161" s="218"/>
      <c r="FPK2161" s="218"/>
      <c r="FPL2161" s="218"/>
      <c r="FPM2161" s="218"/>
      <c r="FPN2161" s="218"/>
      <c r="FPO2161" s="218"/>
      <c r="FPP2161" s="218"/>
      <c r="FPQ2161" s="218"/>
      <c r="FPR2161" s="218"/>
      <c r="FPS2161" s="218"/>
      <c r="FPT2161" s="218"/>
      <c r="FPU2161" s="218"/>
      <c r="FPV2161" s="218"/>
      <c r="FPW2161" s="218"/>
      <c r="FPX2161" s="218"/>
      <c r="FPY2161" s="218"/>
      <c r="FPZ2161" s="218"/>
      <c r="FQA2161" s="218"/>
      <c r="FQB2161" s="218"/>
      <c r="FQC2161" s="218"/>
      <c r="FQD2161" s="218"/>
      <c r="FQE2161" s="218"/>
      <c r="FQF2161" s="218"/>
      <c r="FQG2161" s="218"/>
      <c r="FQH2161" s="218"/>
      <c r="FQI2161" s="218"/>
      <c r="FQJ2161" s="218"/>
      <c r="FQK2161" s="218"/>
      <c r="FQL2161" s="218"/>
      <c r="FQM2161" s="218"/>
      <c r="FQN2161" s="218"/>
      <c r="FQO2161" s="218"/>
      <c r="FQP2161" s="218"/>
      <c r="FQQ2161" s="218"/>
      <c r="FQR2161" s="218"/>
      <c r="FQS2161" s="218"/>
      <c r="FQT2161" s="218"/>
      <c r="FQU2161" s="218"/>
      <c r="FQV2161" s="218"/>
      <c r="FQW2161" s="218"/>
      <c r="FQX2161" s="218"/>
      <c r="FQY2161" s="218"/>
      <c r="FQZ2161" s="218"/>
      <c r="FRA2161" s="218"/>
      <c r="FRB2161" s="218"/>
      <c r="FRC2161" s="218"/>
      <c r="FRD2161" s="218"/>
      <c r="FRE2161" s="218"/>
      <c r="FRF2161" s="218"/>
      <c r="FRG2161" s="218"/>
      <c r="FRH2161" s="218"/>
      <c r="FRI2161" s="218"/>
      <c r="FRJ2161" s="218"/>
      <c r="FRK2161" s="218"/>
      <c r="FRL2161" s="218"/>
      <c r="FRM2161" s="218"/>
      <c r="FRN2161" s="218"/>
      <c r="FRO2161" s="218"/>
      <c r="FRP2161" s="218"/>
      <c r="FRQ2161" s="218"/>
      <c r="FRR2161" s="218"/>
      <c r="FRS2161" s="218"/>
      <c r="FRT2161" s="218"/>
      <c r="FRU2161" s="218"/>
      <c r="FRV2161" s="218"/>
      <c r="FRW2161" s="218"/>
      <c r="FRX2161" s="218"/>
      <c r="FRY2161" s="218"/>
      <c r="FRZ2161" s="218"/>
      <c r="FSA2161" s="218"/>
      <c r="FSB2161" s="218"/>
      <c r="FSC2161" s="218"/>
      <c r="FSD2161" s="218"/>
      <c r="FSE2161" s="218"/>
      <c r="FSF2161" s="218"/>
      <c r="FSG2161" s="218"/>
      <c r="FSH2161" s="218"/>
      <c r="FSI2161" s="218"/>
      <c r="FSJ2161" s="218"/>
      <c r="FSK2161" s="218"/>
      <c r="FSL2161" s="218"/>
      <c r="FSM2161" s="218"/>
      <c r="FSN2161" s="218"/>
      <c r="FSO2161" s="218"/>
      <c r="FSP2161" s="218"/>
      <c r="FSQ2161" s="218"/>
      <c r="FSR2161" s="218"/>
      <c r="FSS2161" s="218"/>
      <c r="FST2161" s="218"/>
      <c r="FSU2161" s="218"/>
      <c r="FSV2161" s="218"/>
      <c r="FSW2161" s="218"/>
      <c r="FSX2161" s="218"/>
      <c r="FSY2161" s="218"/>
      <c r="FSZ2161" s="218"/>
      <c r="FTA2161" s="218"/>
      <c r="FTB2161" s="218"/>
      <c r="FTC2161" s="218"/>
      <c r="FTD2161" s="218"/>
      <c r="FTE2161" s="218"/>
      <c r="FTF2161" s="218"/>
      <c r="FTG2161" s="218"/>
      <c r="FTH2161" s="218"/>
      <c r="FTI2161" s="218"/>
      <c r="FTJ2161" s="218"/>
      <c r="FTK2161" s="218"/>
      <c r="FTL2161" s="218"/>
      <c r="FTM2161" s="218"/>
      <c r="FTN2161" s="218"/>
      <c r="FTO2161" s="218"/>
      <c r="FTP2161" s="218"/>
      <c r="FTQ2161" s="218"/>
      <c r="FTR2161" s="218"/>
      <c r="FTS2161" s="218"/>
      <c r="FTT2161" s="218"/>
      <c r="FTU2161" s="218"/>
      <c r="FTV2161" s="218"/>
      <c r="FTW2161" s="218"/>
      <c r="FTX2161" s="218"/>
      <c r="FTY2161" s="218"/>
      <c r="FTZ2161" s="218"/>
      <c r="FUA2161" s="218"/>
      <c r="FUB2161" s="218"/>
      <c r="FUC2161" s="218"/>
      <c r="FUD2161" s="218"/>
      <c r="FUE2161" s="218"/>
      <c r="FUF2161" s="218"/>
      <c r="FUG2161" s="218"/>
      <c r="FUH2161" s="218"/>
      <c r="FUI2161" s="218"/>
      <c r="FUJ2161" s="218"/>
      <c r="FUK2161" s="218"/>
      <c r="FUL2161" s="218"/>
      <c r="FUM2161" s="218"/>
      <c r="FUN2161" s="218"/>
      <c r="FUO2161" s="218"/>
      <c r="FUP2161" s="218"/>
      <c r="FUQ2161" s="218"/>
      <c r="FUR2161" s="218"/>
      <c r="FUS2161" s="218"/>
      <c r="FUT2161" s="218"/>
      <c r="FUU2161" s="218"/>
      <c r="FUV2161" s="218"/>
      <c r="FUW2161" s="218"/>
      <c r="FUX2161" s="218"/>
      <c r="FUY2161" s="218"/>
      <c r="FUZ2161" s="218"/>
      <c r="FVA2161" s="218"/>
      <c r="FVB2161" s="218"/>
      <c r="FVC2161" s="218"/>
      <c r="FVD2161" s="218"/>
      <c r="FVE2161" s="218"/>
      <c r="FVF2161" s="218"/>
      <c r="FVG2161" s="218"/>
      <c r="FVH2161" s="218"/>
      <c r="FVI2161" s="218"/>
      <c r="FVJ2161" s="218"/>
      <c r="FVK2161" s="218"/>
      <c r="FVL2161" s="218"/>
      <c r="FVM2161" s="218"/>
      <c r="FVN2161" s="218"/>
      <c r="FVO2161" s="218"/>
      <c r="FVP2161" s="218"/>
      <c r="FVQ2161" s="218"/>
      <c r="FVR2161" s="218"/>
      <c r="FVS2161" s="218"/>
      <c r="FVT2161" s="218"/>
      <c r="FVU2161" s="218"/>
      <c r="FVV2161" s="218"/>
      <c r="FVW2161" s="218"/>
      <c r="FVX2161" s="218"/>
      <c r="FVY2161" s="218"/>
      <c r="FVZ2161" s="218"/>
      <c r="FWA2161" s="218"/>
      <c r="FWB2161" s="218"/>
      <c r="FWC2161" s="218"/>
      <c r="FWD2161" s="218"/>
      <c r="FWE2161" s="218"/>
      <c r="FWF2161" s="218"/>
      <c r="FWG2161" s="218"/>
      <c r="FWH2161" s="218"/>
      <c r="FWI2161" s="218"/>
      <c r="FWJ2161" s="218"/>
      <c r="FWK2161" s="218"/>
      <c r="FWL2161" s="218"/>
      <c r="FWM2161" s="218"/>
      <c r="FWN2161" s="218"/>
      <c r="FWO2161" s="218"/>
      <c r="FWP2161" s="218"/>
      <c r="FWQ2161" s="218"/>
      <c r="FWR2161" s="218"/>
      <c r="FWS2161" s="218"/>
      <c r="FWT2161" s="218"/>
      <c r="FWU2161" s="218"/>
      <c r="FWV2161" s="218"/>
      <c r="FWW2161" s="218"/>
      <c r="FWX2161" s="218"/>
      <c r="FWY2161" s="218"/>
      <c r="FWZ2161" s="218"/>
      <c r="FXA2161" s="218"/>
      <c r="FXB2161" s="218"/>
      <c r="FXC2161" s="218"/>
      <c r="FXD2161" s="218"/>
      <c r="FXE2161" s="218"/>
      <c r="FXF2161" s="218"/>
      <c r="FXG2161" s="218"/>
      <c r="FXH2161" s="218"/>
      <c r="FXI2161" s="218"/>
      <c r="FXJ2161" s="218"/>
      <c r="FXK2161" s="218"/>
      <c r="FXL2161" s="218"/>
      <c r="FXM2161" s="218"/>
      <c r="FXN2161" s="218"/>
      <c r="FXO2161" s="218"/>
      <c r="FXP2161" s="218"/>
      <c r="FXQ2161" s="218"/>
      <c r="FXR2161" s="218"/>
      <c r="FXS2161" s="218"/>
      <c r="FXT2161" s="218"/>
      <c r="FXU2161" s="218"/>
      <c r="FXV2161" s="218"/>
      <c r="FXW2161" s="218"/>
      <c r="FXX2161" s="218"/>
      <c r="FXY2161" s="218"/>
      <c r="FXZ2161" s="218"/>
      <c r="FYA2161" s="218"/>
      <c r="FYB2161" s="218"/>
      <c r="FYC2161" s="218"/>
      <c r="FYD2161" s="218"/>
      <c r="FYE2161" s="218"/>
      <c r="FYF2161" s="218"/>
      <c r="FYG2161" s="218"/>
      <c r="FYH2161" s="218"/>
      <c r="FYI2161" s="218"/>
      <c r="FYJ2161" s="218"/>
      <c r="FYK2161" s="218"/>
      <c r="FYL2161" s="218"/>
      <c r="FYM2161" s="218"/>
      <c r="FYN2161" s="218"/>
      <c r="FYO2161" s="218"/>
      <c r="FYP2161" s="218"/>
      <c r="FYQ2161" s="218"/>
      <c r="FYR2161" s="218"/>
      <c r="FYS2161" s="218"/>
      <c r="FYT2161" s="218"/>
      <c r="FYU2161" s="218"/>
      <c r="FYV2161" s="218"/>
      <c r="FYW2161" s="218"/>
      <c r="FYX2161" s="218"/>
      <c r="FYY2161" s="218"/>
      <c r="FYZ2161" s="218"/>
      <c r="FZA2161" s="218"/>
      <c r="FZB2161" s="218"/>
      <c r="FZC2161" s="218"/>
      <c r="FZD2161" s="218"/>
      <c r="FZE2161" s="218"/>
      <c r="FZF2161" s="218"/>
      <c r="FZG2161" s="218"/>
      <c r="FZH2161" s="218"/>
      <c r="FZI2161" s="218"/>
      <c r="FZJ2161" s="218"/>
      <c r="FZK2161" s="218"/>
      <c r="FZL2161" s="218"/>
      <c r="FZM2161" s="218"/>
      <c r="FZN2161" s="218"/>
      <c r="FZO2161" s="218"/>
      <c r="FZP2161" s="218"/>
      <c r="FZQ2161" s="218"/>
      <c r="FZR2161" s="218"/>
      <c r="FZS2161" s="218"/>
      <c r="FZT2161" s="218"/>
      <c r="FZU2161" s="218"/>
      <c r="FZV2161" s="218"/>
      <c r="FZW2161" s="218"/>
      <c r="FZX2161" s="218"/>
      <c r="FZY2161" s="218"/>
      <c r="FZZ2161" s="218"/>
      <c r="GAA2161" s="218"/>
      <c r="GAB2161" s="218"/>
      <c r="GAC2161" s="218"/>
      <c r="GAD2161" s="218"/>
      <c r="GAE2161" s="218"/>
      <c r="GAF2161" s="218"/>
      <c r="GAG2161" s="218"/>
      <c r="GAH2161" s="218"/>
      <c r="GAI2161" s="218"/>
      <c r="GAJ2161" s="218"/>
      <c r="GAK2161" s="218"/>
      <c r="GAL2161" s="218"/>
      <c r="GAM2161" s="218"/>
      <c r="GAN2161" s="218"/>
      <c r="GAO2161" s="218"/>
      <c r="GAP2161" s="218"/>
      <c r="GAQ2161" s="218"/>
      <c r="GAR2161" s="218"/>
      <c r="GAS2161" s="218"/>
      <c r="GAT2161" s="218"/>
      <c r="GAU2161" s="218"/>
      <c r="GAV2161" s="218"/>
      <c r="GAW2161" s="218"/>
      <c r="GAX2161" s="218"/>
      <c r="GAY2161" s="218"/>
      <c r="GAZ2161" s="218"/>
      <c r="GBA2161" s="218"/>
      <c r="GBB2161" s="218"/>
      <c r="GBC2161" s="218"/>
      <c r="GBD2161" s="218"/>
      <c r="GBE2161" s="218"/>
      <c r="GBF2161" s="218"/>
      <c r="GBG2161" s="218"/>
      <c r="GBH2161" s="218"/>
      <c r="GBI2161" s="218"/>
      <c r="GBJ2161" s="218"/>
      <c r="GBK2161" s="218"/>
      <c r="GBL2161" s="218"/>
      <c r="GBM2161" s="218"/>
      <c r="GBN2161" s="218"/>
      <c r="GBO2161" s="218"/>
      <c r="GBP2161" s="218"/>
      <c r="GBQ2161" s="218"/>
      <c r="GBR2161" s="218"/>
      <c r="GBS2161" s="218"/>
      <c r="GBT2161" s="218"/>
      <c r="GBU2161" s="218"/>
      <c r="GBV2161" s="218"/>
      <c r="GBW2161" s="218"/>
      <c r="GBX2161" s="218"/>
      <c r="GBY2161" s="218"/>
      <c r="GBZ2161" s="218"/>
      <c r="GCA2161" s="218"/>
      <c r="GCB2161" s="218"/>
      <c r="GCC2161" s="218"/>
      <c r="GCD2161" s="218"/>
      <c r="GCE2161" s="218"/>
      <c r="GCF2161" s="218"/>
      <c r="GCG2161" s="218"/>
      <c r="GCH2161" s="218"/>
      <c r="GCI2161" s="218"/>
      <c r="GCJ2161" s="218"/>
      <c r="GCK2161" s="218"/>
      <c r="GCL2161" s="218"/>
      <c r="GCM2161" s="218"/>
      <c r="GCN2161" s="218"/>
      <c r="GCO2161" s="218"/>
      <c r="GCP2161" s="218"/>
      <c r="GCQ2161" s="218"/>
      <c r="GCR2161" s="218"/>
      <c r="GCS2161" s="218"/>
      <c r="GCT2161" s="218"/>
      <c r="GCU2161" s="218"/>
      <c r="GCV2161" s="218"/>
      <c r="GCW2161" s="218"/>
      <c r="GCX2161" s="218"/>
      <c r="GCY2161" s="218"/>
      <c r="GCZ2161" s="218"/>
      <c r="GDA2161" s="218"/>
      <c r="GDB2161" s="218"/>
      <c r="GDC2161" s="218"/>
      <c r="GDD2161" s="218"/>
      <c r="GDE2161" s="218"/>
      <c r="GDF2161" s="218"/>
      <c r="GDG2161" s="218"/>
      <c r="GDH2161" s="218"/>
      <c r="GDI2161" s="218"/>
      <c r="GDJ2161" s="218"/>
      <c r="GDK2161" s="218"/>
      <c r="GDL2161" s="218"/>
      <c r="GDM2161" s="218"/>
      <c r="GDN2161" s="218"/>
      <c r="GDO2161" s="218"/>
      <c r="GDP2161" s="218"/>
      <c r="GDQ2161" s="218"/>
      <c r="GDR2161" s="218"/>
      <c r="GDS2161" s="218"/>
      <c r="GDT2161" s="218"/>
      <c r="GDU2161" s="218"/>
      <c r="GDV2161" s="218"/>
      <c r="GDW2161" s="218"/>
      <c r="GDX2161" s="218"/>
      <c r="GDY2161" s="218"/>
      <c r="GDZ2161" s="218"/>
      <c r="GEA2161" s="218"/>
      <c r="GEB2161" s="218"/>
      <c r="GEC2161" s="218"/>
      <c r="GED2161" s="218"/>
      <c r="GEE2161" s="218"/>
      <c r="GEF2161" s="218"/>
      <c r="GEG2161" s="218"/>
      <c r="GEH2161" s="218"/>
      <c r="GEI2161" s="218"/>
      <c r="GEJ2161" s="218"/>
      <c r="GEK2161" s="218"/>
      <c r="GEL2161" s="218"/>
      <c r="GEM2161" s="218"/>
      <c r="GEN2161" s="218"/>
      <c r="GEO2161" s="218"/>
      <c r="GEP2161" s="218"/>
      <c r="GEQ2161" s="218"/>
      <c r="GER2161" s="218"/>
      <c r="GES2161" s="218"/>
      <c r="GET2161" s="218"/>
      <c r="GEU2161" s="218"/>
      <c r="GEV2161" s="218"/>
      <c r="GEW2161" s="218"/>
      <c r="GEX2161" s="218"/>
      <c r="GEY2161" s="218"/>
      <c r="GEZ2161" s="218"/>
      <c r="GFA2161" s="218"/>
      <c r="GFB2161" s="218"/>
      <c r="GFC2161" s="218"/>
      <c r="GFD2161" s="218"/>
      <c r="GFE2161" s="218"/>
      <c r="GFF2161" s="218"/>
      <c r="GFG2161" s="218"/>
      <c r="GFH2161" s="218"/>
      <c r="GFI2161" s="218"/>
      <c r="GFJ2161" s="218"/>
      <c r="GFK2161" s="218"/>
      <c r="GFL2161" s="218"/>
      <c r="GFM2161" s="218"/>
      <c r="GFN2161" s="218"/>
      <c r="GFO2161" s="218"/>
      <c r="GFP2161" s="218"/>
      <c r="GFQ2161" s="218"/>
      <c r="GFR2161" s="218"/>
      <c r="GFS2161" s="218"/>
      <c r="GFT2161" s="218"/>
      <c r="GFU2161" s="218"/>
      <c r="GFV2161" s="218"/>
      <c r="GFW2161" s="218"/>
      <c r="GFX2161" s="218"/>
      <c r="GFY2161" s="218"/>
      <c r="GFZ2161" s="218"/>
      <c r="GGA2161" s="218"/>
      <c r="GGB2161" s="218"/>
      <c r="GGC2161" s="218"/>
      <c r="GGD2161" s="218"/>
      <c r="GGE2161" s="218"/>
      <c r="GGF2161" s="218"/>
      <c r="GGG2161" s="218"/>
      <c r="GGH2161" s="218"/>
      <c r="GGI2161" s="218"/>
      <c r="GGJ2161" s="218"/>
      <c r="GGK2161" s="218"/>
      <c r="GGL2161" s="218"/>
      <c r="GGM2161" s="218"/>
      <c r="GGN2161" s="218"/>
      <c r="GGO2161" s="218"/>
      <c r="GGP2161" s="218"/>
      <c r="GGQ2161" s="218"/>
      <c r="GGR2161" s="218"/>
      <c r="GGS2161" s="218"/>
      <c r="GGT2161" s="218"/>
      <c r="GGU2161" s="218"/>
      <c r="GGV2161" s="218"/>
      <c r="GGW2161" s="218"/>
      <c r="GGX2161" s="218"/>
      <c r="GGY2161" s="218"/>
      <c r="GGZ2161" s="218"/>
      <c r="GHA2161" s="218"/>
      <c r="GHB2161" s="218"/>
      <c r="GHC2161" s="218"/>
      <c r="GHD2161" s="218"/>
      <c r="GHE2161" s="218"/>
      <c r="GHF2161" s="218"/>
      <c r="GHG2161" s="218"/>
      <c r="GHH2161" s="218"/>
      <c r="GHI2161" s="218"/>
      <c r="GHJ2161" s="218"/>
      <c r="GHK2161" s="218"/>
      <c r="GHL2161" s="218"/>
      <c r="GHM2161" s="218"/>
      <c r="GHN2161" s="218"/>
      <c r="GHO2161" s="218"/>
      <c r="GHP2161" s="218"/>
      <c r="GHQ2161" s="218"/>
      <c r="GHR2161" s="218"/>
      <c r="GHS2161" s="218"/>
      <c r="GHT2161" s="218"/>
      <c r="GHU2161" s="218"/>
      <c r="GHV2161" s="218"/>
      <c r="GHW2161" s="218"/>
      <c r="GHX2161" s="218"/>
      <c r="GHY2161" s="218"/>
      <c r="GHZ2161" s="218"/>
      <c r="GIA2161" s="218"/>
      <c r="GIB2161" s="218"/>
      <c r="GIC2161" s="218"/>
      <c r="GID2161" s="218"/>
      <c r="GIE2161" s="218"/>
      <c r="GIF2161" s="218"/>
      <c r="GIG2161" s="218"/>
      <c r="GIH2161" s="218"/>
      <c r="GII2161" s="218"/>
      <c r="GIJ2161" s="218"/>
      <c r="GIK2161" s="218"/>
      <c r="GIL2161" s="218"/>
      <c r="GIM2161" s="218"/>
      <c r="GIN2161" s="218"/>
      <c r="GIO2161" s="218"/>
      <c r="GIP2161" s="218"/>
      <c r="GIQ2161" s="218"/>
      <c r="GIR2161" s="218"/>
      <c r="GIS2161" s="218"/>
      <c r="GIT2161" s="218"/>
      <c r="GIU2161" s="218"/>
      <c r="GIV2161" s="218"/>
      <c r="GIW2161" s="218"/>
      <c r="GIX2161" s="218"/>
      <c r="GIY2161" s="218"/>
      <c r="GIZ2161" s="218"/>
      <c r="GJA2161" s="218"/>
      <c r="GJB2161" s="218"/>
      <c r="GJC2161" s="218"/>
      <c r="GJD2161" s="218"/>
      <c r="GJE2161" s="218"/>
      <c r="GJF2161" s="218"/>
      <c r="GJG2161" s="218"/>
      <c r="GJH2161" s="218"/>
      <c r="GJI2161" s="218"/>
      <c r="GJJ2161" s="218"/>
      <c r="GJK2161" s="218"/>
      <c r="GJL2161" s="218"/>
      <c r="GJM2161" s="218"/>
      <c r="GJN2161" s="218"/>
      <c r="GJO2161" s="218"/>
      <c r="GJP2161" s="218"/>
      <c r="GJQ2161" s="218"/>
      <c r="GJR2161" s="218"/>
      <c r="GJS2161" s="218"/>
      <c r="GJT2161" s="218"/>
      <c r="GJU2161" s="218"/>
      <c r="GJV2161" s="218"/>
      <c r="GJW2161" s="218"/>
      <c r="GJX2161" s="218"/>
      <c r="GJY2161" s="218"/>
      <c r="GJZ2161" s="218"/>
      <c r="GKA2161" s="218"/>
      <c r="GKB2161" s="218"/>
      <c r="GKC2161" s="218"/>
      <c r="GKD2161" s="218"/>
      <c r="GKE2161" s="218"/>
      <c r="GKF2161" s="218"/>
      <c r="GKG2161" s="218"/>
      <c r="GKH2161" s="218"/>
      <c r="GKI2161" s="218"/>
      <c r="GKJ2161" s="218"/>
      <c r="GKK2161" s="218"/>
      <c r="GKL2161" s="218"/>
      <c r="GKM2161" s="218"/>
      <c r="GKN2161" s="218"/>
      <c r="GKO2161" s="218"/>
      <c r="GKP2161" s="218"/>
      <c r="GKQ2161" s="218"/>
      <c r="GKR2161" s="218"/>
      <c r="GKS2161" s="218"/>
      <c r="GKT2161" s="218"/>
      <c r="GKU2161" s="218"/>
      <c r="GKV2161" s="218"/>
      <c r="GKW2161" s="218"/>
      <c r="GKX2161" s="218"/>
      <c r="GKY2161" s="218"/>
      <c r="GKZ2161" s="218"/>
      <c r="GLA2161" s="218"/>
      <c r="GLB2161" s="218"/>
      <c r="GLC2161" s="218"/>
      <c r="GLD2161" s="218"/>
      <c r="GLE2161" s="218"/>
      <c r="GLF2161" s="218"/>
      <c r="GLG2161" s="218"/>
      <c r="GLH2161" s="218"/>
      <c r="GLI2161" s="218"/>
      <c r="GLJ2161" s="218"/>
      <c r="GLK2161" s="218"/>
      <c r="GLL2161" s="218"/>
      <c r="GLM2161" s="218"/>
      <c r="GLN2161" s="218"/>
      <c r="GLO2161" s="218"/>
      <c r="GLP2161" s="218"/>
      <c r="GLQ2161" s="218"/>
      <c r="GLR2161" s="218"/>
      <c r="GLS2161" s="218"/>
      <c r="GLT2161" s="218"/>
      <c r="GLU2161" s="218"/>
      <c r="GLV2161" s="218"/>
      <c r="GLW2161" s="218"/>
      <c r="GLX2161" s="218"/>
      <c r="GLY2161" s="218"/>
      <c r="GLZ2161" s="218"/>
      <c r="GMA2161" s="218"/>
      <c r="GMB2161" s="218"/>
      <c r="GMC2161" s="218"/>
      <c r="GMD2161" s="218"/>
      <c r="GME2161" s="218"/>
      <c r="GMF2161" s="218"/>
      <c r="GMG2161" s="218"/>
      <c r="GMH2161" s="218"/>
      <c r="GMI2161" s="218"/>
      <c r="GMJ2161" s="218"/>
      <c r="GMK2161" s="218"/>
      <c r="GML2161" s="218"/>
      <c r="GMM2161" s="218"/>
      <c r="GMN2161" s="218"/>
      <c r="GMO2161" s="218"/>
      <c r="GMP2161" s="218"/>
      <c r="GMQ2161" s="218"/>
      <c r="GMR2161" s="218"/>
      <c r="GMS2161" s="218"/>
      <c r="GMT2161" s="218"/>
      <c r="GMU2161" s="218"/>
      <c r="GMV2161" s="218"/>
      <c r="GMW2161" s="218"/>
      <c r="GMX2161" s="218"/>
      <c r="GMY2161" s="218"/>
      <c r="GMZ2161" s="218"/>
      <c r="GNA2161" s="218"/>
      <c r="GNB2161" s="218"/>
      <c r="GNC2161" s="218"/>
      <c r="GND2161" s="218"/>
      <c r="GNE2161" s="218"/>
      <c r="GNF2161" s="218"/>
      <c r="GNG2161" s="218"/>
      <c r="GNH2161" s="218"/>
      <c r="GNI2161" s="218"/>
      <c r="GNJ2161" s="218"/>
      <c r="GNK2161" s="218"/>
      <c r="GNL2161" s="218"/>
      <c r="GNM2161" s="218"/>
      <c r="GNN2161" s="218"/>
      <c r="GNO2161" s="218"/>
      <c r="GNP2161" s="218"/>
      <c r="GNQ2161" s="218"/>
      <c r="GNR2161" s="218"/>
      <c r="GNS2161" s="218"/>
      <c r="GNT2161" s="218"/>
      <c r="GNU2161" s="218"/>
      <c r="GNV2161" s="218"/>
      <c r="GNW2161" s="218"/>
      <c r="GNX2161" s="218"/>
      <c r="GNY2161" s="218"/>
      <c r="GNZ2161" s="218"/>
      <c r="GOA2161" s="218"/>
      <c r="GOB2161" s="218"/>
      <c r="GOC2161" s="218"/>
      <c r="GOD2161" s="218"/>
      <c r="GOE2161" s="218"/>
      <c r="GOF2161" s="218"/>
      <c r="GOG2161" s="218"/>
      <c r="GOH2161" s="218"/>
      <c r="GOI2161" s="218"/>
      <c r="GOJ2161" s="218"/>
      <c r="GOK2161" s="218"/>
      <c r="GOL2161" s="218"/>
      <c r="GOM2161" s="218"/>
      <c r="GON2161" s="218"/>
      <c r="GOO2161" s="218"/>
      <c r="GOP2161" s="218"/>
      <c r="GOQ2161" s="218"/>
      <c r="GOR2161" s="218"/>
      <c r="GOS2161" s="218"/>
      <c r="GOT2161" s="218"/>
      <c r="GOU2161" s="218"/>
      <c r="GOV2161" s="218"/>
      <c r="GOW2161" s="218"/>
      <c r="GOX2161" s="218"/>
      <c r="GOY2161" s="218"/>
      <c r="GOZ2161" s="218"/>
      <c r="GPA2161" s="218"/>
      <c r="GPB2161" s="218"/>
      <c r="GPC2161" s="218"/>
      <c r="GPD2161" s="218"/>
      <c r="GPE2161" s="218"/>
      <c r="GPF2161" s="218"/>
      <c r="GPG2161" s="218"/>
      <c r="GPH2161" s="218"/>
      <c r="GPI2161" s="218"/>
      <c r="GPJ2161" s="218"/>
      <c r="GPK2161" s="218"/>
      <c r="GPL2161" s="218"/>
      <c r="GPM2161" s="218"/>
      <c r="GPN2161" s="218"/>
      <c r="GPO2161" s="218"/>
      <c r="GPP2161" s="218"/>
      <c r="GPQ2161" s="218"/>
      <c r="GPR2161" s="218"/>
      <c r="GPS2161" s="218"/>
      <c r="GPT2161" s="218"/>
      <c r="GPU2161" s="218"/>
      <c r="GPV2161" s="218"/>
      <c r="GPW2161" s="218"/>
      <c r="GPX2161" s="218"/>
      <c r="GPY2161" s="218"/>
      <c r="GPZ2161" s="218"/>
      <c r="GQA2161" s="218"/>
      <c r="GQB2161" s="218"/>
      <c r="GQC2161" s="218"/>
      <c r="GQD2161" s="218"/>
      <c r="GQE2161" s="218"/>
      <c r="GQF2161" s="218"/>
      <c r="GQG2161" s="218"/>
      <c r="GQH2161" s="218"/>
      <c r="GQI2161" s="218"/>
      <c r="GQJ2161" s="218"/>
      <c r="GQK2161" s="218"/>
      <c r="GQL2161" s="218"/>
      <c r="GQM2161" s="218"/>
      <c r="GQN2161" s="218"/>
      <c r="GQO2161" s="218"/>
      <c r="GQP2161" s="218"/>
      <c r="GQQ2161" s="218"/>
      <c r="GQR2161" s="218"/>
      <c r="GQS2161" s="218"/>
      <c r="GQT2161" s="218"/>
      <c r="GQU2161" s="218"/>
      <c r="GQV2161" s="218"/>
      <c r="GQW2161" s="218"/>
      <c r="GQX2161" s="218"/>
      <c r="GQY2161" s="218"/>
      <c r="GQZ2161" s="218"/>
      <c r="GRA2161" s="218"/>
      <c r="GRB2161" s="218"/>
      <c r="GRC2161" s="218"/>
      <c r="GRD2161" s="218"/>
      <c r="GRE2161" s="218"/>
      <c r="GRF2161" s="218"/>
      <c r="GRG2161" s="218"/>
      <c r="GRH2161" s="218"/>
      <c r="GRI2161" s="218"/>
      <c r="GRJ2161" s="218"/>
      <c r="GRK2161" s="218"/>
      <c r="GRL2161" s="218"/>
      <c r="GRM2161" s="218"/>
      <c r="GRN2161" s="218"/>
      <c r="GRO2161" s="218"/>
      <c r="GRP2161" s="218"/>
      <c r="GRQ2161" s="218"/>
      <c r="GRR2161" s="218"/>
      <c r="GRS2161" s="218"/>
      <c r="GRT2161" s="218"/>
      <c r="GRU2161" s="218"/>
      <c r="GRV2161" s="218"/>
      <c r="GRW2161" s="218"/>
      <c r="GRX2161" s="218"/>
      <c r="GRY2161" s="218"/>
      <c r="GRZ2161" s="218"/>
      <c r="GSA2161" s="218"/>
      <c r="GSB2161" s="218"/>
      <c r="GSC2161" s="218"/>
      <c r="GSD2161" s="218"/>
      <c r="GSE2161" s="218"/>
      <c r="GSF2161" s="218"/>
      <c r="GSG2161" s="218"/>
      <c r="GSH2161" s="218"/>
      <c r="GSI2161" s="218"/>
      <c r="GSJ2161" s="218"/>
      <c r="GSK2161" s="218"/>
      <c r="GSL2161" s="218"/>
      <c r="GSM2161" s="218"/>
      <c r="GSN2161" s="218"/>
      <c r="GSO2161" s="218"/>
      <c r="GSP2161" s="218"/>
      <c r="GSQ2161" s="218"/>
      <c r="GSR2161" s="218"/>
      <c r="GSS2161" s="218"/>
      <c r="GST2161" s="218"/>
      <c r="GSU2161" s="218"/>
      <c r="GSV2161" s="218"/>
      <c r="GSW2161" s="218"/>
      <c r="GSX2161" s="218"/>
      <c r="GSY2161" s="218"/>
      <c r="GSZ2161" s="218"/>
      <c r="GTA2161" s="218"/>
      <c r="GTB2161" s="218"/>
      <c r="GTC2161" s="218"/>
      <c r="GTD2161" s="218"/>
      <c r="GTE2161" s="218"/>
      <c r="GTF2161" s="218"/>
      <c r="GTG2161" s="218"/>
      <c r="GTH2161" s="218"/>
      <c r="GTI2161" s="218"/>
      <c r="GTJ2161" s="218"/>
      <c r="GTK2161" s="218"/>
      <c r="GTL2161" s="218"/>
      <c r="GTM2161" s="218"/>
      <c r="GTN2161" s="218"/>
      <c r="GTO2161" s="218"/>
      <c r="GTP2161" s="218"/>
      <c r="GTQ2161" s="218"/>
      <c r="GTR2161" s="218"/>
      <c r="GTS2161" s="218"/>
      <c r="GTT2161" s="218"/>
      <c r="GTU2161" s="218"/>
      <c r="GTV2161" s="218"/>
      <c r="GTW2161" s="218"/>
      <c r="GTX2161" s="218"/>
      <c r="GTY2161" s="218"/>
      <c r="GTZ2161" s="218"/>
      <c r="GUA2161" s="218"/>
      <c r="GUB2161" s="218"/>
      <c r="GUC2161" s="218"/>
      <c r="GUD2161" s="218"/>
      <c r="GUE2161" s="218"/>
      <c r="GUF2161" s="218"/>
      <c r="GUG2161" s="218"/>
      <c r="GUH2161" s="218"/>
      <c r="GUI2161" s="218"/>
      <c r="GUJ2161" s="218"/>
      <c r="GUK2161" s="218"/>
      <c r="GUL2161" s="218"/>
      <c r="GUM2161" s="218"/>
      <c r="GUN2161" s="218"/>
      <c r="GUO2161" s="218"/>
      <c r="GUP2161" s="218"/>
      <c r="GUQ2161" s="218"/>
      <c r="GUR2161" s="218"/>
      <c r="GUS2161" s="218"/>
      <c r="GUT2161" s="218"/>
      <c r="GUU2161" s="218"/>
      <c r="GUV2161" s="218"/>
      <c r="GUW2161" s="218"/>
      <c r="GUX2161" s="218"/>
      <c r="GUY2161" s="218"/>
      <c r="GUZ2161" s="218"/>
      <c r="GVA2161" s="218"/>
      <c r="GVB2161" s="218"/>
      <c r="GVC2161" s="218"/>
      <c r="GVD2161" s="218"/>
      <c r="GVE2161" s="218"/>
      <c r="GVF2161" s="218"/>
      <c r="GVG2161" s="218"/>
      <c r="GVH2161" s="218"/>
      <c r="GVI2161" s="218"/>
      <c r="GVJ2161" s="218"/>
      <c r="GVK2161" s="218"/>
      <c r="GVL2161" s="218"/>
      <c r="GVM2161" s="218"/>
      <c r="GVN2161" s="218"/>
      <c r="GVO2161" s="218"/>
      <c r="GVP2161" s="218"/>
      <c r="GVQ2161" s="218"/>
      <c r="GVR2161" s="218"/>
      <c r="GVS2161" s="218"/>
      <c r="GVT2161" s="218"/>
      <c r="GVU2161" s="218"/>
      <c r="GVV2161" s="218"/>
      <c r="GVW2161" s="218"/>
      <c r="GVX2161" s="218"/>
      <c r="GVY2161" s="218"/>
      <c r="GVZ2161" s="218"/>
      <c r="GWA2161" s="218"/>
      <c r="GWB2161" s="218"/>
      <c r="GWC2161" s="218"/>
      <c r="GWD2161" s="218"/>
      <c r="GWE2161" s="218"/>
      <c r="GWF2161" s="218"/>
      <c r="GWG2161" s="218"/>
      <c r="GWH2161" s="218"/>
      <c r="GWI2161" s="218"/>
      <c r="GWJ2161" s="218"/>
      <c r="GWK2161" s="218"/>
      <c r="GWL2161" s="218"/>
      <c r="GWM2161" s="218"/>
      <c r="GWN2161" s="218"/>
      <c r="GWO2161" s="218"/>
      <c r="GWP2161" s="218"/>
      <c r="GWQ2161" s="218"/>
      <c r="GWR2161" s="218"/>
      <c r="GWS2161" s="218"/>
      <c r="GWT2161" s="218"/>
      <c r="GWU2161" s="218"/>
      <c r="GWV2161" s="218"/>
      <c r="GWW2161" s="218"/>
      <c r="GWX2161" s="218"/>
      <c r="GWY2161" s="218"/>
      <c r="GWZ2161" s="218"/>
      <c r="GXA2161" s="218"/>
      <c r="GXB2161" s="218"/>
      <c r="GXC2161" s="218"/>
      <c r="GXD2161" s="218"/>
      <c r="GXE2161" s="218"/>
      <c r="GXF2161" s="218"/>
      <c r="GXG2161" s="218"/>
      <c r="GXH2161" s="218"/>
      <c r="GXI2161" s="218"/>
      <c r="GXJ2161" s="218"/>
      <c r="GXK2161" s="218"/>
      <c r="GXL2161" s="218"/>
      <c r="GXM2161" s="218"/>
      <c r="GXN2161" s="218"/>
      <c r="GXO2161" s="218"/>
      <c r="GXP2161" s="218"/>
      <c r="GXQ2161" s="218"/>
      <c r="GXR2161" s="218"/>
      <c r="GXS2161" s="218"/>
      <c r="GXT2161" s="218"/>
      <c r="GXU2161" s="218"/>
      <c r="GXV2161" s="218"/>
      <c r="GXW2161" s="218"/>
      <c r="GXX2161" s="218"/>
      <c r="GXY2161" s="218"/>
      <c r="GXZ2161" s="218"/>
      <c r="GYA2161" s="218"/>
      <c r="GYB2161" s="218"/>
      <c r="GYC2161" s="218"/>
      <c r="GYD2161" s="218"/>
      <c r="GYE2161" s="218"/>
      <c r="GYF2161" s="218"/>
      <c r="GYG2161" s="218"/>
      <c r="GYH2161" s="218"/>
      <c r="GYI2161" s="218"/>
      <c r="GYJ2161" s="218"/>
      <c r="GYK2161" s="218"/>
      <c r="GYL2161" s="218"/>
      <c r="GYM2161" s="218"/>
      <c r="GYN2161" s="218"/>
      <c r="GYO2161" s="218"/>
      <c r="GYP2161" s="218"/>
      <c r="GYQ2161" s="218"/>
      <c r="GYR2161" s="218"/>
      <c r="GYS2161" s="218"/>
      <c r="GYT2161" s="218"/>
      <c r="GYU2161" s="218"/>
      <c r="GYV2161" s="218"/>
      <c r="GYW2161" s="218"/>
      <c r="GYX2161" s="218"/>
      <c r="GYY2161" s="218"/>
      <c r="GYZ2161" s="218"/>
      <c r="GZA2161" s="218"/>
      <c r="GZB2161" s="218"/>
      <c r="GZC2161" s="218"/>
      <c r="GZD2161" s="218"/>
      <c r="GZE2161" s="218"/>
      <c r="GZF2161" s="218"/>
      <c r="GZG2161" s="218"/>
      <c r="GZH2161" s="218"/>
      <c r="GZI2161" s="218"/>
      <c r="GZJ2161" s="218"/>
      <c r="GZK2161" s="218"/>
      <c r="GZL2161" s="218"/>
      <c r="GZM2161" s="218"/>
      <c r="GZN2161" s="218"/>
      <c r="GZO2161" s="218"/>
      <c r="GZP2161" s="218"/>
      <c r="GZQ2161" s="218"/>
      <c r="GZR2161" s="218"/>
      <c r="GZS2161" s="218"/>
      <c r="GZT2161" s="218"/>
      <c r="GZU2161" s="218"/>
      <c r="GZV2161" s="218"/>
      <c r="GZW2161" s="218"/>
      <c r="GZX2161" s="218"/>
      <c r="GZY2161" s="218"/>
      <c r="GZZ2161" s="218"/>
      <c r="HAA2161" s="218"/>
      <c r="HAB2161" s="218"/>
      <c r="HAC2161" s="218"/>
      <c r="HAD2161" s="218"/>
      <c r="HAE2161" s="218"/>
      <c r="HAF2161" s="218"/>
      <c r="HAG2161" s="218"/>
      <c r="HAH2161" s="218"/>
      <c r="HAI2161" s="218"/>
      <c r="HAJ2161" s="218"/>
      <c r="HAK2161" s="218"/>
      <c r="HAL2161" s="218"/>
      <c r="HAM2161" s="218"/>
      <c r="HAN2161" s="218"/>
      <c r="HAO2161" s="218"/>
      <c r="HAP2161" s="218"/>
      <c r="HAQ2161" s="218"/>
      <c r="HAR2161" s="218"/>
      <c r="HAS2161" s="218"/>
      <c r="HAT2161" s="218"/>
      <c r="HAU2161" s="218"/>
      <c r="HAV2161" s="218"/>
      <c r="HAW2161" s="218"/>
      <c r="HAX2161" s="218"/>
      <c r="HAY2161" s="218"/>
      <c r="HAZ2161" s="218"/>
      <c r="HBA2161" s="218"/>
      <c r="HBB2161" s="218"/>
      <c r="HBC2161" s="218"/>
      <c r="HBD2161" s="218"/>
      <c r="HBE2161" s="218"/>
      <c r="HBF2161" s="218"/>
      <c r="HBG2161" s="218"/>
      <c r="HBH2161" s="218"/>
      <c r="HBI2161" s="218"/>
      <c r="HBJ2161" s="218"/>
      <c r="HBK2161" s="218"/>
      <c r="HBL2161" s="218"/>
      <c r="HBM2161" s="218"/>
      <c r="HBN2161" s="218"/>
      <c r="HBO2161" s="218"/>
      <c r="HBP2161" s="218"/>
      <c r="HBQ2161" s="218"/>
      <c r="HBR2161" s="218"/>
      <c r="HBS2161" s="218"/>
      <c r="HBT2161" s="218"/>
      <c r="HBU2161" s="218"/>
      <c r="HBV2161" s="218"/>
      <c r="HBW2161" s="218"/>
      <c r="HBX2161" s="218"/>
      <c r="HBY2161" s="218"/>
      <c r="HBZ2161" s="218"/>
      <c r="HCA2161" s="218"/>
      <c r="HCB2161" s="218"/>
      <c r="HCC2161" s="218"/>
      <c r="HCD2161" s="218"/>
      <c r="HCE2161" s="218"/>
      <c r="HCF2161" s="218"/>
      <c r="HCG2161" s="218"/>
      <c r="HCH2161" s="218"/>
      <c r="HCI2161" s="218"/>
      <c r="HCJ2161" s="218"/>
      <c r="HCK2161" s="218"/>
      <c r="HCL2161" s="218"/>
      <c r="HCM2161" s="218"/>
      <c r="HCN2161" s="218"/>
      <c r="HCO2161" s="218"/>
      <c r="HCP2161" s="218"/>
      <c r="HCQ2161" s="218"/>
      <c r="HCR2161" s="218"/>
      <c r="HCS2161" s="218"/>
      <c r="HCT2161" s="218"/>
      <c r="HCU2161" s="218"/>
      <c r="HCV2161" s="218"/>
      <c r="HCW2161" s="218"/>
      <c r="HCX2161" s="218"/>
      <c r="HCY2161" s="218"/>
      <c r="HCZ2161" s="218"/>
      <c r="HDA2161" s="218"/>
      <c r="HDB2161" s="218"/>
      <c r="HDC2161" s="218"/>
      <c r="HDD2161" s="218"/>
      <c r="HDE2161" s="218"/>
      <c r="HDF2161" s="218"/>
      <c r="HDG2161" s="218"/>
      <c r="HDH2161" s="218"/>
      <c r="HDI2161" s="218"/>
      <c r="HDJ2161" s="218"/>
      <c r="HDK2161" s="218"/>
      <c r="HDL2161" s="218"/>
      <c r="HDM2161" s="218"/>
      <c r="HDN2161" s="218"/>
      <c r="HDO2161" s="218"/>
      <c r="HDP2161" s="218"/>
      <c r="HDQ2161" s="218"/>
      <c r="HDR2161" s="218"/>
      <c r="HDS2161" s="218"/>
      <c r="HDT2161" s="218"/>
      <c r="HDU2161" s="218"/>
      <c r="HDV2161" s="218"/>
      <c r="HDW2161" s="218"/>
      <c r="HDX2161" s="218"/>
      <c r="HDY2161" s="218"/>
      <c r="HDZ2161" s="218"/>
      <c r="HEA2161" s="218"/>
      <c r="HEB2161" s="218"/>
      <c r="HEC2161" s="218"/>
      <c r="HED2161" s="218"/>
      <c r="HEE2161" s="218"/>
      <c r="HEF2161" s="218"/>
      <c r="HEG2161" s="218"/>
      <c r="HEH2161" s="218"/>
      <c r="HEI2161" s="218"/>
      <c r="HEJ2161" s="218"/>
      <c r="HEK2161" s="218"/>
      <c r="HEL2161" s="218"/>
      <c r="HEM2161" s="218"/>
      <c r="HEN2161" s="218"/>
      <c r="HEO2161" s="218"/>
      <c r="HEP2161" s="218"/>
      <c r="HEQ2161" s="218"/>
      <c r="HER2161" s="218"/>
      <c r="HES2161" s="218"/>
      <c r="HET2161" s="218"/>
      <c r="HEU2161" s="218"/>
      <c r="HEV2161" s="218"/>
      <c r="HEW2161" s="218"/>
      <c r="HEX2161" s="218"/>
      <c r="HEY2161" s="218"/>
      <c r="HEZ2161" s="218"/>
      <c r="HFA2161" s="218"/>
      <c r="HFB2161" s="218"/>
      <c r="HFC2161" s="218"/>
      <c r="HFD2161" s="218"/>
      <c r="HFE2161" s="218"/>
      <c r="HFF2161" s="218"/>
      <c r="HFG2161" s="218"/>
      <c r="HFH2161" s="218"/>
      <c r="HFI2161" s="218"/>
      <c r="HFJ2161" s="218"/>
      <c r="HFK2161" s="218"/>
      <c r="HFL2161" s="218"/>
      <c r="HFM2161" s="218"/>
      <c r="HFN2161" s="218"/>
      <c r="HFO2161" s="218"/>
      <c r="HFP2161" s="218"/>
      <c r="HFQ2161" s="218"/>
      <c r="HFR2161" s="218"/>
      <c r="HFS2161" s="218"/>
      <c r="HFT2161" s="218"/>
      <c r="HFU2161" s="218"/>
      <c r="HFV2161" s="218"/>
      <c r="HFW2161" s="218"/>
      <c r="HFX2161" s="218"/>
      <c r="HFY2161" s="218"/>
      <c r="HFZ2161" s="218"/>
      <c r="HGA2161" s="218"/>
      <c r="HGB2161" s="218"/>
      <c r="HGC2161" s="218"/>
      <c r="HGD2161" s="218"/>
      <c r="HGE2161" s="218"/>
      <c r="HGF2161" s="218"/>
      <c r="HGG2161" s="218"/>
      <c r="HGH2161" s="218"/>
      <c r="HGI2161" s="218"/>
      <c r="HGJ2161" s="218"/>
      <c r="HGK2161" s="218"/>
      <c r="HGL2161" s="218"/>
      <c r="HGM2161" s="218"/>
      <c r="HGN2161" s="218"/>
      <c r="HGO2161" s="218"/>
      <c r="HGP2161" s="218"/>
      <c r="HGQ2161" s="218"/>
      <c r="HGR2161" s="218"/>
      <c r="HGS2161" s="218"/>
      <c r="HGT2161" s="218"/>
      <c r="HGU2161" s="218"/>
      <c r="HGV2161" s="218"/>
      <c r="HGW2161" s="218"/>
      <c r="HGX2161" s="218"/>
      <c r="HGY2161" s="218"/>
      <c r="HGZ2161" s="218"/>
      <c r="HHA2161" s="218"/>
      <c r="HHB2161" s="218"/>
      <c r="HHC2161" s="218"/>
      <c r="HHD2161" s="218"/>
      <c r="HHE2161" s="218"/>
      <c r="HHF2161" s="218"/>
      <c r="HHG2161" s="218"/>
      <c r="HHH2161" s="218"/>
      <c r="HHI2161" s="218"/>
      <c r="HHJ2161" s="218"/>
      <c r="HHK2161" s="218"/>
      <c r="HHL2161" s="218"/>
      <c r="HHM2161" s="218"/>
      <c r="HHN2161" s="218"/>
      <c r="HHO2161" s="218"/>
      <c r="HHP2161" s="218"/>
      <c r="HHQ2161" s="218"/>
      <c r="HHR2161" s="218"/>
      <c r="HHS2161" s="218"/>
      <c r="HHT2161" s="218"/>
      <c r="HHU2161" s="218"/>
      <c r="HHV2161" s="218"/>
      <c r="HHW2161" s="218"/>
      <c r="HHX2161" s="218"/>
      <c r="HHY2161" s="218"/>
      <c r="HHZ2161" s="218"/>
      <c r="HIA2161" s="218"/>
      <c r="HIB2161" s="218"/>
      <c r="HIC2161" s="218"/>
      <c r="HID2161" s="218"/>
      <c r="HIE2161" s="218"/>
      <c r="HIF2161" s="218"/>
      <c r="HIG2161" s="218"/>
      <c r="HIH2161" s="218"/>
      <c r="HII2161" s="218"/>
      <c r="HIJ2161" s="218"/>
      <c r="HIK2161" s="218"/>
      <c r="HIL2161" s="218"/>
      <c r="HIM2161" s="218"/>
      <c r="HIN2161" s="218"/>
      <c r="HIO2161" s="218"/>
      <c r="HIP2161" s="218"/>
      <c r="HIQ2161" s="218"/>
      <c r="HIR2161" s="218"/>
      <c r="HIS2161" s="218"/>
      <c r="HIT2161" s="218"/>
      <c r="HIU2161" s="218"/>
      <c r="HIV2161" s="218"/>
      <c r="HIW2161" s="218"/>
      <c r="HIX2161" s="218"/>
      <c r="HIY2161" s="218"/>
      <c r="HIZ2161" s="218"/>
      <c r="HJA2161" s="218"/>
      <c r="HJB2161" s="218"/>
      <c r="HJC2161" s="218"/>
      <c r="HJD2161" s="218"/>
      <c r="HJE2161" s="218"/>
      <c r="HJF2161" s="218"/>
      <c r="HJG2161" s="218"/>
      <c r="HJH2161" s="218"/>
      <c r="HJI2161" s="218"/>
      <c r="HJJ2161" s="218"/>
      <c r="HJK2161" s="218"/>
      <c r="HJL2161" s="218"/>
      <c r="HJM2161" s="218"/>
      <c r="HJN2161" s="218"/>
      <c r="HJO2161" s="218"/>
      <c r="HJP2161" s="218"/>
      <c r="HJQ2161" s="218"/>
      <c r="HJR2161" s="218"/>
      <c r="HJS2161" s="218"/>
      <c r="HJT2161" s="218"/>
      <c r="HJU2161" s="218"/>
      <c r="HJV2161" s="218"/>
      <c r="HJW2161" s="218"/>
      <c r="HJX2161" s="218"/>
      <c r="HJY2161" s="218"/>
      <c r="HJZ2161" s="218"/>
      <c r="HKA2161" s="218"/>
      <c r="HKB2161" s="218"/>
      <c r="HKC2161" s="218"/>
      <c r="HKD2161" s="218"/>
      <c r="HKE2161" s="218"/>
      <c r="HKF2161" s="218"/>
      <c r="HKG2161" s="218"/>
      <c r="HKH2161" s="218"/>
      <c r="HKI2161" s="218"/>
      <c r="HKJ2161" s="218"/>
      <c r="HKK2161" s="218"/>
      <c r="HKL2161" s="218"/>
      <c r="HKM2161" s="218"/>
      <c r="HKN2161" s="218"/>
      <c r="HKO2161" s="218"/>
      <c r="HKP2161" s="218"/>
      <c r="HKQ2161" s="218"/>
      <c r="HKR2161" s="218"/>
      <c r="HKS2161" s="218"/>
      <c r="HKT2161" s="218"/>
      <c r="HKU2161" s="218"/>
      <c r="HKV2161" s="218"/>
      <c r="HKW2161" s="218"/>
      <c r="HKX2161" s="218"/>
      <c r="HKY2161" s="218"/>
      <c r="HKZ2161" s="218"/>
      <c r="HLA2161" s="218"/>
      <c r="HLB2161" s="218"/>
      <c r="HLC2161" s="218"/>
      <c r="HLD2161" s="218"/>
      <c r="HLE2161" s="218"/>
      <c r="HLF2161" s="218"/>
      <c r="HLG2161" s="218"/>
      <c r="HLH2161" s="218"/>
      <c r="HLI2161" s="218"/>
      <c r="HLJ2161" s="218"/>
      <c r="HLK2161" s="218"/>
      <c r="HLL2161" s="218"/>
      <c r="HLM2161" s="218"/>
      <c r="HLN2161" s="218"/>
      <c r="HLO2161" s="218"/>
      <c r="HLP2161" s="218"/>
      <c r="HLQ2161" s="218"/>
      <c r="HLR2161" s="218"/>
      <c r="HLS2161" s="218"/>
      <c r="HLT2161" s="218"/>
      <c r="HLU2161" s="218"/>
      <c r="HLV2161" s="218"/>
      <c r="HLW2161" s="218"/>
      <c r="HLX2161" s="218"/>
      <c r="HLY2161" s="218"/>
      <c r="HLZ2161" s="218"/>
      <c r="HMA2161" s="218"/>
      <c r="HMB2161" s="218"/>
      <c r="HMC2161" s="218"/>
      <c r="HMD2161" s="218"/>
      <c r="HME2161" s="218"/>
      <c r="HMF2161" s="218"/>
      <c r="HMG2161" s="218"/>
      <c r="HMH2161" s="218"/>
      <c r="HMI2161" s="218"/>
      <c r="HMJ2161" s="218"/>
      <c r="HMK2161" s="218"/>
      <c r="HML2161" s="218"/>
      <c r="HMM2161" s="218"/>
      <c r="HMN2161" s="218"/>
      <c r="HMO2161" s="218"/>
      <c r="HMP2161" s="218"/>
      <c r="HMQ2161" s="218"/>
      <c r="HMR2161" s="218"/>
      <c r="HMS2161" s="218"/>
      <c r="HMT2161" s="218"/>
      <c r="HMU2161" s="218"/>
      <c r="HMV2161" s="218"/>
      <c r="HMW2161" s="218"/>
      <c r="HMX2161" s="218"/>
      <c r="HMY2161" s="218"/>
      <c r="HMZ2161" s="218"/>
      <c r="HNA2161" s="218"/>
      <c r="HNB2161" s="218"/>
      <c r="HNC2161" s="218"/>
      <c r="HND2161" s="218"/>
      <c r="HNE2161" s="218"/>
      <c r="HNF2161" s="218"/>
      <c r="HNG2161" s="218"/>
      <c r="HNH2161" s="218"/>
      <c r="HNI2161" s="218"/>
      <c r="HNJ2161" s="218"/>
      <c r="HNK2161" s="218"/>
      <c r="HNL2161" s="218"/>
      <c r="HNM2161" s="218"/>
      <c r="HNN2161" s="218"/>
      <c r="HNO2161" s="218"/>
      <c r="HNP2161" s="218"/>
      <c r="HNQ2161" s="218"/>
      <c r="HNR2161" s="218"/>
      <c r="HNS2161" s="218"/>
      <c r="HNT2161" s="218"/>
      <c r="HNU2161" s="218"/>
      <c r="HNV2161" s="218"/>
      <c r="HNW2161" s="218"/>
      <c r="HNX2161" s="218"/>
      <c r="HNY2161" s="218"/>
      <c r="HNZ2161" s="218"/>
      <c r="HOA2161" s="218"/>
      <c r="HOB2161" s="218"/>
      <c r="HOC2161" s="218"/>
      <c r="HOD2161" s="218"/>
      <c r="HOE2161" s="218"/>
      <c r="HOF2161" s="218"/>
      <c r="HOG2161" s="218"/>
      <c r="HOH2161" s="218"/>
      <c r="HOI2161" s="218"/>
      <c r="HOJ2161" s="218"/>
      <c r="HOK2161" s="218"/>
      <c r="HOL2161" s="218"/>
      <c r="HOM2161" s="218"/>
      <c r="HON2161" s="218"/>
      <c r="HOO2161" s="218"/>
      <c r="HOP2161" s="218"/>
      <c r="HOQ2161" s="218"/>
      <c r="HOR2161" s="218"/>
      <c r="HOS2161" s="218"/>
      <c r="HOT2161" s="218"/>
      <c r="HOU2161" s="218"/>
      <c r="HOV2161" s="218"/>
      <c r="HOW2161" s="218"/>
      <c r="HOX2161" s="218"/>
      <c r="HOY2161" s="218"/>
      <c r="HOZ2161" s="218"/>
      <c r="HPA2161" s="218"/>
      <c r="HPB2161" s="218"/>
      <c r="HPC2161" s="218"/>
      <c r="HPD2161" s="218"/>
      <c r="HPE2161" s="218"/>
      <c r="HPF2161" s="218"/>
      <c r="HPG2161" s="218"/>
      <c r="HPH2161" s="218"/>
      <c r="HPI2161" s="218"/>
      <c r="HPJ2161" s="218"/>
      <c r="HPK2161" s="218"/>
      <c r="HPL2161" s="218"/>
      <c r="HPM2161" s="218"/>
      <c r="HPN2161" s="218"/>
      <c r="HPO2161" s="218"/>
      <c r="HPP2161" s="218"/>
      <c r="HPQ2161" s="218"/>
      <c r="HPR2161" s="218"/>
      <c r="HPS2161" s="218"/>
      <c r="HPT2161" s="218"/>
      <c r="HPU2161" s="218"/>
      <c r="HPV2161" s="218"/>
      <c r="HPW2161" s="218"/>
      <c r="HPX2161" s="218"/>
      <c r="HPY2161" s="218"/>
      <c r="HPZ2161" s="218"/>
      <c r="HQA2161" s="218"/>
      <c r="HQB2161" s="218"/>
      <c r="HQC2161" s="218"/>
      <c r="HQD2161" s="218"/>
      <c r="HQE2161" s="218"/>
      <c r="HQF2161" s="218"/>
      <c r="HQG2161" s="218"/>
      <c r="HQH2161" s="218"/>
      <c r="HQI2161" s="218"/>
      <c r="HQJ2161" s="218"/>
      <c r="HQK2161" s="218"/>
      <c r="HQL2161" s="218"/>
      <c r="HQM2161" s="218"/>
      <c r="HQN2161" s="218"/>
      <c r="HQO2161" s="218"/>
      <c r="HQP2161" s="218"/>
      <c r="HQQ2161" s="218"/>
      <c r="HQR2161" s="218"/>
      <c r="HQS2161" s="218"/>
      <c r="HQT2161" s="218"/>
      <c r="HQU2161" s="218"/>
      <c r="HQV2161" s="218"/>
      <c r="HQW2161" s="218"/>
      <c r="HQX2161" s="218"/>
      <c r="HQY2161" s="218"/>
      <c r="HQZ2161" s="218"/>
      <c r="HRA2161" s="218"/>
      <c r="HRB2161" s="218"/>
      <c r="HRC2161" s="218"/>
      <c r="HRD2161" s="218"/>
      <c r="HRE2161" s="218"/>
      <c r="HRF2161" s="218"/>
      <c r="HRG2161" s="218"/>
      <c r="HRH2161" s="218"/>
      <c r="HRI2161" s="218"/>
      <c r="HRJ2161" s="218"/>
      <c r="HRK2161" s="218"/>
      <c r="HRL2161" s="218"/>
      <c r="HRM2161" s="218"/>
      <c r="HRN2161" s="218"/>
      <c r="HRO2161" s="218"/>
      <c r="HRP2161" s="218"/>
      <c r="HRQ2161" s="218"/>
      <c r="HRR2161" s="218"/>
      <c r="HRS2161" s="218"/>
      <c r="HRT2161" s="218"/>
      <c r="HRU2161" s="218"/>
      <c r="HRV2161" s="218"/>
      <c r="HRW2161" s="218"/>
      <c r="HRX2161" s="218"/>
      <c r="HRY2161" s="218"/>
      <c r="HRZ2161" s="218"/>
      <c r="HSA2161" s="218"/>
      <c r="HSB2161" s="218"/>
      <c r="HSC2161" s="218"/>
      <c r="HSD2161" s="218"/>
      <c r="HSE2161" s="218"/>
      <c r="HSF2161" s="218"/>
      <c r="HSG2161" s="218"/>
      <c r="HSH2161" s="218"/>
      <c r="HSI2161" s="218"/>
      <c r="HSJ2161" s="218"/>
      <c r="HSK2161" s="218"/>
      <c r="HSL2161" s="218"/>
      <c r="HSM2161" s="218"/>
      <c r="HSN2161" s="218"/>
      <c r="HSO2161" s="218"/>
      <c r="HSP2161" s="218"/>
      <c r="HSQ2161" s="218"/>
      <c r="HSR2161" s="218"/>
      <c r="HSS2161" s="218"/>
      <c r="HST2161" s="218"/>
      <c r="HSU2161" s="218"/>
      <c r="HSV2161" s="218"/>
      <c r="HSW2161" s="218"/>
      <c r="HSX2161" s="218"/>
      <c r="HSY2161" s="218"/>
      <c r="HSZ2161" s="218"/>
      <c r="HTA2161" s="218"/>
      <c r="HTB2161" s="218"/>
      <c r="HTC2161" s="218"/>
      <c r="HTD2161" s="218"/>
      <c r="HTE2161" s="218"/>
      <c r="HTF2161" s="218"/>
      <c r="HTG2161" s="218"/>
      <c r="HTH2161" s="218"/>
      <c r="HTI2161" s="218"/>
      <c r="HTJ2161" s="218"/>
      <c r="HTK2161" s="218"/>
      <c r="HTL2161" s="218"/>
      <c r="HTM2161" s="218"/>
      <c r="HTN2161" s="218"/>
      <c r="HTO2161" s="218"/>
      <c r="HTP2161" s="218"/>
      <c r="HTQ2161" s="218"/>
      <c r="HTR2161" s="218"/>
      <c r="HTS2161" s="218"/>
      <c r="HTT2161" s="218"/>
      <c r="HTU2161" s="218"/>
      <c r="HTV2161" s="218"/>
      <c r="HTW2161" s="218"/>
      <c r="HTX2161" s="218"/>
      <c r="HTY2161" s="218"/>
      <c r="HTZ2161" s="218"/>
      <c r="HUA2161" s="218"/>
      <c r="HUB2161" s="218"/>
      <c r="HUC2161" s="218"/>
      <c r="HUD2161" s="218"/>
      <c r="HUE2161" s="218"/>
      <c r="HUF2161" s="218"/>
      <c r="HUG2161" s="218"/>
      <c r="HUH2161" s="218"/>
      <c r="HUI2161" s="218"/>
      <c r="HUJ2161" s="218"/>
      <c r="HUK2161" s="218"/>
      <c r="HUL2161" s="218"/>
      <c r="HUM2161" s="218"/>
      <c r="HUN2161" s="218"/>
      <c r="HUO2161" s="218"/>
      <c r="HUP2161" s="218"/>
      <c r="HUQ2161" s="218"/>
      <c r="HUR2161" s="218"/>
      <c r="HUS2161" s="218"/>
      <c r="HUT2161" s="218"/>
      <c r="HUU2161" s="218"/>
      <c r="HUV2161" s="218"/>
      <c r="HUW2161" s="218"/>
      <c r="HUX2161" s="218"/>
      <c r="HUY2161" s="218"/>
      <c r="HUZ2161" s="218"/>
      <c r="HVA2161" s="218"/>
      <c r="HVB2161" s="218"/>
      <c r="HVC2161" s="218"/>
      <c r="HVD2161" s="218"/>
      <c r="HVE2161" s="218"/>
      <c r="HVF2161" s="218"/>
      <c r="HVG2161" s="218"/>
      <c r="HVH2161" s="218"/>
      <c r="HVI2161" s="218"/>
      <c r="HVJ2161" s="218"/>
      <c r="HVK2161" s="218"/>
      <c r="HVL2161" s="218"/>
      <c r="HVM2161" s="218"/>
      <c r="HVN2161" s="218"/>
      <c r="HVO2161" s="218"/>
      <c r="HVP2161" s="218"/>
      <c r="HVQ2161" s="218"/>
      <c r="HVR2161" s="218"/>
      <c r="HVS2161" s="218"/>
      <c r="HVT2161" s="218"/>
      <c r="HVU2161" s="218"/>
      <c r="HVV2161" s="218"/>
      <c r="HVW2161" s="218"/>
      <c r="HVX2161" s="218"/>
      <c r="HVY2161" s="218"/>
      <c r="HVZ2161" s="218"/>
      <c r="HWA2161" s="218"/>
      <c r="HWB2161" s="218"/>
      <c r="HWC2161" s="218"/>
      <c r="HWD2161" s="218"/>
      <c r="HWE2161" s="218"/>
      <c r="HWF2161" s="218"/>
      <c r="HWG2161" s="218"/>
      <c r="HWH2161" s="218"/>
      <c r="HWI2161" s="218"/>
      <c r="HWJ2161" s="218"/>
      <c r="HWK2161" s="218"/>
      <c r="HWL2161" s="218"/>
      <c r="HWM2161" s="218"/>
      <c r="HWN2161" s="218"/>
      <c r="HWO2161" s="218"/>
      <c r="HWP2161" s="218"/>
      <c r="HWQ2161" s="218"/>
      <c r="HWR2161" s="218"/>
      <c r="HWS2161" s="218"/>
      <c r="HWT2161" s="218"/>
      <c r="HWU2161" s="218"/>
      <c r="HWV2161" s="218"/>
      <c r="HWW2161" s="218"/>
      <c r="HWX2161" s="218"/>
      <c r="HWY2161" s="218"/>
      <c r="HWZ2161" s="218"/>
      <c r="HXA2161" s="218"/>
      <c r="HXB2161" s="218"/>
      <c r="HXC2161" s="218"/>
      <c r="HXD2161" s="218"/>
      <c r="HXE2161" s="218"/>
      <c r="HXF2161" s="218"/>
      <c r="HXG2161" s="218"/>
      <c r="HXH2161" s="218"/>
      <c r="HXI2161" s="218"/>
      <c r="HXJ2161" s="218"/>
      <c r="HXK2161" s="218"/>
      <c r="HXL2161" s="218"/>
      <c r="HXM2161" s="218"/>
      <c r="HXN2161" s="218"/>
      <c r="HXO2161" s="218"/>
      <c r="HXP2161" s="218"/>
      <c r="HXQ2161" s="218"/>
      <c r="HXR2161" s="218"/>
      <c r="HXS2161" s="218"/>
      <c r="HXT2161" s="218"/>
      <c r="HXU2161" s="218"/>
      <c r="HXV2161" s="218"/>
      <c r="HXW2161" s="218"/>
      <c r="HXX2161" s="218"/>
      <c r="HXY2161" s="218"/>
      <c r="HXZ2161" s="218"/>
      <c r="HYA2161" s="218"/>
      <c r="HYB2161" s="218"/>
      <c r="HYC2161" s="218"/>
      <c r="HYD2161" s="218"/>
      <c r="HYE2161" s="218"/>
      <c r="HYF2161" s="218"/>
      <c r="HYG2161" s="218"/>
      <c r="HYH2161" s="218"/>
      <c r="HYI2161" s="218"/>
      <c r="HYJ2161" s="218"/>
      <c r="HYK2161" s="218"/>
      <c r="HYL2161" s="218"/>
      <c r="HYM2161" s="218"/>
      <c r="HYN2161" s="218"/>
      <c r="HYO2161" s="218"/>
      <c r="HYP2161" s="218"/>
      <c r="HYQ2161" s="218"/>
      <c r="HYR2161" s="218"/>
      <c r="HYS2161" s="218"/>
      <c r="HYT2161" s="218"/>
      <c r="HYU2161" s="218"/>
      <c r="HYV2161" s="218"/>
      <c r="HYW2161" s="218"/>
      <c r="HYX2161" s="218"/>
      <c r="HYY2161" s="218"/>
      <c r="HYZ2161" s="218"/>
      <c r="HZA2161" s="218"/>
      <c r="HZB2161" s="218"/>
      <c r="HZC2161" s="218"/>
      <c r="HZD2161" s="218"/>
      <c r="HZE2161" s="218"/>
      <c r="HZF2161" s="218"/>
      <c r="HZG2161" s="218"/>
      <c r="HZH2161" s="218"/>
      <c r="HZI2161" s="218"/>
      <c r="HZJ2161" s="218"/>
      <c r="HZK2161" s="218"/>
      <c r="HZL2161" s="218"/>
      <c r="HZM2161" s="218"/>
      <c r="HZN2161" s="218"/>
      <c r="HZO2161" s="218"/>
      <c r="HZP2161" s="218"/>
      <c r="HZQ2161" s="218"/>
      <c r="HZR2161" s="218"/>
      <c r="HZS2161" s="218"/>
      <c r="HZT2161" s="218"/>
      <c r="HZU2161" s="218"/>
      <c r="HZV2161" s="218"/>
      <c r="HZW2161" s="218"/>
      <c r="HZX2161" s="218"/>
      <c r="HZY2161" s="218"/>
      <c r="HZZ2161" s="218"/>
      <c r="IAA2161" s="218"/>
      <c r="IAB2161" s="218"/>
      <c r="IAC2161" s="218"/>
      <c r="IAD2161" s="218"/>
      <c r="IAE2161" s="218"/>
      <c r="IAF2161" s="218"/>
      <c r="IAG2161" s="218"/>
      <c r="IAH2161" s="218"/>
      <c r="IAI2161" s="218"/>
      <c r="IAJ2161" s="218"/>
      <c r="IAK2161" s="218"/>
      <c r="IAL2161" s="218"/>
      <c r="IAM2161" s="218"/>
      <c r="IAN2161" s="218"/>
      <c r="IAO2161" s="218"/>
      <c r="IAP2161" s="218"/>
      <c r="IAQ2161" s="218"/>
      <c r="IAR2161" s="218"/>
      <c r="IAS2161" s="218"/>
      <c r="IAT2161" s="218"/>
      <c r="IAU2161" s="218"/>
      <c r="IAV2161" s="218"/>
      <c r="IAW2161" s="218"/>
      <c r="IAX2161" s="218"/>
      <c r="IAY2161" s="218"/>
      <c r="IAZ2161" s="218"/>
      <c r="IBA2161" s="218"/>
      <c r="IBB2161" s="218"/>
      <c r="IBC2161" s="218"/>
      <c r="IBD2161" s="218"/>
      <c r="IBE2161" s="218"/>
      <c r="IBF2161" s="218"/>
      <c r="IBG2161" s="218"/>
      <c r="IBH2161" s="218"/>
      <c r="IBI2161" s="218"/>
      <c r="IBJ2161" s="218"/>
      <c r="IBK2161" s="218"/>
      <c r="IBL2161" s="218"/>
      <c r="IBM2161" s="218"/>
      <c r="IBN2161" s="218"/>
      <c r="IBO2161" s="218"/>
      <c r="IBP2161" s="218"/>
      <c r="IBQ2161" s="218"/>
      <c r="IBR2161" s="218"/>
      <c r="IBS2161" s="218"/>
      <c r="IBT2161" s="218"/>
      <c r="IBU2161" s="218"/>
      <c r="IBV2161" s="218"/>
      <c r="IBW2161" s="218"/>
      <c r="IBX2161" s="218"/>
      <c r="IBY2161" s="218"/>
      <c r="IBZ2161" s="218"/>
      <c r="ICA2161" s="218"/>
      <c r="ICB2161" s="218"/>
      <c r="ICC2161" s="218"/>
      <c r="ICD2161" s="218"/>
      <c r="ICE2161" s="218"/>
      <c r="ICF2161" s="218"/>
      <c r="ICG2161" s="218"/>
      <c r="ICH2161" s="218"/>
      <c r="ICI2161" s="218"/>
      <c r="ICJ2161" s="218"/>
      <c r="ICK2161" s="218"/>
      <c r="ICL2161" s="218"/>
      <c r="ICM2161" s="218"/>
      <c r="ICN2161" s="218"/>
      <c r="ICO2161" s="218"/>
      <c r="ICP2161" s="218"/>
      <c r="ICQ2161" s="218"/>
      <c r="ICR2161" s="218"/>
      <c r="ICS2161" s="218"/>
      <c r="ICT2161" s="218"/>
      <c r="ICU2161" s="218"/>
      <c r="ICV2161" s="218"/>
      <c r="ICW2161" s="218"/>
      <c r="ICX2161" s="218"/>
      <c r="ICY2161" s="218"/>
      <c r="ICZ2161" s="218"/>
      <c r="IDA2161" s="218"/>
      <c r="IDB2161" s="218"/>
      <c r="IDC2161" s="218"/>
      <c r="IDD2161" s="218"/>
      <c r="IDE2161" s="218"/>
      <c r="IDF2161" s="218"/>
      <c r="IDG2161" s="218"/>
      <c r="IDH2161" s="218"/>
      <c r="IDI2161" s="218"/>
      <c r="IDJ2161" s="218"/>
      <c r="IDK2161" s="218"/>
      <c r="IDL2161" s="218"/>
      <c r="IDM2161" s="218"/>
      <c r="IDN2161" s="218"/>
      <c r="IDO2161" s="218"/>
      <c r="IDP2161" s="218"/>
      <c r="IDQ2161" s="218"/>
      <c r="IDR2161" s="218"/>
      <c r="IDS2161" s="218"/>
      <c r="IDT2161" s="218"/>
      <c r="IDU2161" s="218"/>
      <c r="IDV2161" s="218"/>
      <c r="IDW2161" s="218"/>
      <c r="IDX2161" s="218"/>
      <c r="IDY2161" s="218"/>
      <c r="IDZ2161" s="218"/>
      <c r="IEA2161" s="218"/>
      <c r="IEB2161" s="218"/>
      <c r="IEC2161" s="218"/>
      <c r="IED2161" s="218"/>
      <c r="IEE2161" s="218"/>
      <c r="IEF2161" s="218"/>
      <c r="IEG2161" s="218"/>
      <c r="IEH2161" s="218"/>
      <c r="IEI2161" s="218"/>
      <c r="IEJ2161" s="218"/>
      <c r="IEK2161" s="218"/>
      <c r="IEL2161" s="218"/>
      <c r="IEM2161" s="218"/>
      <c r="IEN2161" s="218"/>
      <c r="IEO2161" s="218"/>
      <c r="IEP2161" s="218"/>
      <c r="IEQ2161" s="218"/>
      <c r="IER2161" s="218"/>
      <c r="IES2161" s="218"/>
      <c r="IET2161" s="218"/>
      <c r="IEU2161" s="218"/>
      <c r="IEV2161" s="218"/>
      <c r="IEW2161" s="218"/>
      <c r="IEX2161" s="218"/>
      <c r="IEY2161" s="218"/>
      <c r="IEZ2161" s="218"/>
      <c r="IFA2161" s="218"/>
      <c r="IFB2161" s="218"/>
      <c r="IFC2161" s="218"/>
      <c r="IFD2161" s="218"/>
      <c r="IFE2161" s="218"/>
      <c r="IFF2161" s="218"/>
      <c r="IFG2161" s="218"/>
      <c r="IFH2161" s="218"/>
      <c r="IFI2161" s="218"/>
      <c r="IFJ2161" s="218"/>
      <c r="IFK2161" s="218"/>
      <c r="IFL2161" s="218"/>
      <c r="IFM2161" s="218"/>
      <c r="IFN2161" s="218"/>
      <c r="IFO2161" s="218"/>
      <c r="IFP2161" s="218"/>
      <c r="IFQ2161" s="218"/>
      <c r="IFR2161" s="218"/>
      <c r="IFS2161" s="218"/>
      <c r="IFT2161" s="218"/>
      <c r="IFU2161" s="218"/>
      <c r="IFV2161" s="218"/>
      <c r="IFW2161" s="218"/>
      <c r="IFX2161" s="218"/>
      <c r="IFY2161" s="218"/>
      <c r="IFZ2161" s="218"/>
      <c r="IGA2161" s="218"/>
      <c r="IGB2161" s="218"/>
      <c r="IGC2161" s="218"/>
      <c r="IGD2161" s="218"/>
      <c r="IGE2161" s="218"/>
      <c r="IGF2161" s="218"/>
      <c r="IGG2161" s="218"/>
      <c r="IGH2161" s="218"/>
      <c r="IGI2161" s="218"/>
      <c r="IGJ2161" s="218"/>
      <c r="IGK2161" s="218"/>
      <c r="IGL2161" s="218"/>
      <c r="IGM2161" s="218"/>
      <c r="IGN2161" s="218"/>
      <c r="IGO2161" s="218"/>
      <c r="IGP2161" s="218"/>
      <c r="IGQ2161" s="218"/>
      <c r="IGR2161" s="218"/>
      <c r="IGS2161" s="218"/>
      <c r="IGT2161" s="218"/>
      <c r="IGU2161" s="218"/>
      <c r="IGV2161" s="218"/>
      <c r="IGW2161" s="218"/>
      <c r="IGX2161" s="218"/>
      <c r="IGY2161" s="218"/>
      <c r="IGZ2161" s="218"/>
      <c r="IHA2161" s="218"/>
      <c r="IHB2161" s="218"/>
      <c r="IHC2161" s="218"/>
      <c r="IHD2161" s="218"/>
      <c r="IHE2161" s="218"/>
      <c r="IHF2161" s="218"/>
      <c r="IHG2161" s="218"/>
      <c r="IHH2161" s="218"/>
      <c r="IHI2161" s="218"/>
      <c r="IHJ2161" s="218"/>
      <c r="IHK2161" s="218"/>
      <c r="IHL2161" s="218"/>
      <c r="IHM2161" s="218"/>
      <c r="IHN2161" s="218"/>
      <c r="IHO2161" s="218"/>
      <c r="IHP2161" s="218"/>
      <c r="IHQ2161" s="218"/>
      <c r="IHR2161" s="218"/>
      <c r="IHS2161" s="218"/>
      <c r="IHT2161" s="218"/>
      <c r="IHU2161" s="218"/>
      <c r="IHV2161" s="218"/>
      <c r="IHW2161" s="218"/>
      <c r="IHX2161" s="218"/>
      <c r="IHY2161" s="218"/>
      <c r="IHZ2161" s="218"/>
      <c r="IIA2161" s="218"/>
      <c r="IIB2161" s="218"/>
      <c r="IIC2161" s="218"/>
      <c r="IID2161" s="218"/>
      <c r="IIE2161" s="218"/>
      <c r="IIF2161" s="218"/>
      <c r="IIG2161" s="218"/>
      <c r="IIH2161" s="218"/>
      <c r="III2161" s="218"/>
      <c r="IIJ2161" s="218"/>
      <c r="IIK2161" s="218"/>
      <c r="IIL2161" s="218"/>
      <c r="IIM2161" s="218"/>
      <c r="IIN2161" s="218"/>
      <c r="IIO2161" s="218"/>
      <c r="IIP2161" s="218"/>
      <c r="IIQ2161" s="218"/>
      <c r="IIR2161" s="218"/>
      <c r="IIS2161" s="218"/>
      <c r="IIT2161" s="218"/>
      <c r="IIU2161" s="218"/>
      <c r="IIV2161" s="218"/>
      <c r="IIW2161" s="218"/>
      <c r="IIX2161" s="218"/>
      <c r="IIY2161" s="218"/>
      <c r="IIZ2161" s="218"/>
      <c r="IJA2161" s="218"/>
      <c r="IJB2161" s="218"/>
      <c r="IJC2161" s="218"/>
      <c r="IJD2161" s="218"/>
      <c r="IJE2161" s="218"/>
      <c r="IJF2161" s="218"/>
      <c r="IJG2161" s="218"/>
      <c r="IJH2161" s="218"/>
      <c r="IJI2161" s="218"/>
      <c r="IJJ2161" s="218"/>
      <c r="IJK2161" s="218"/>
      <c r="IJL2161" s="218"/>
      <c r="IJM2161" s="218"/>
      <c r="IJN2161" s="218"/>
      <c r="IJO2161" s="218"/>
      <c r="IJP2161" s="218"/>
      <c r="IJQ2161" s="218"/>
      <c r="IJR2161" s="218"/>
      <c r="IJS2161" s="218"/>
      <c r="IJT2161" s="218"/>
      <c r="IJU2161" s="218"/>
      <c r="IJV2161" s="218"/>
      <c r="IJW2161" s="218"/>
      <c r="IJX2161" s="218"/>
      <c r="IJY2161" s="218"/>
      <c r="IJZ2161" s="218"/>
      <c r="IKA2161" s="218"/>
      <c r="IKB2161" s="218"/>
      <c r="IKC2161" s="218"/>
      <c r="IKD2161" s="218"/>
      <c r="IKE2161" s="218"/>
      <c r="IKF2161" s="218"/>
      <c r="IKG2161" s="218"/>
      <c r="IKH2161" s="218"/>
      <c r="IKI2161" s="218"/>
      <c r="IKJ2161" s="218"/>
      <c r="IKK2161" s="218"/>
      <c r="IKL2161" s="218"/>
      <c r="IKM2161" s="218"/>
      <c r="IKN2161" s="218"/>
      <c r="IKO2161" s="218"/>
      <c r="IKP2161" s="218"/>
      <c r="IKQ2161" s="218"/>
      <c r="IKR2161" s="218"/>
      <c r="IKS2161" s="218"/>
      <c r="IKT2161" s="218"/>
      <c r="IKU2161" s="218"/>
      <c r="IKV2161" s="218"/>
      <c r="IKW2161" s="218"/>
      <c r="IKX2161" s="218"/>
      <c r="IKY2161" s="218"/>
      <c r="IKZ2161" s="218"/>
      <c r="ILA2161" s="218"/>
      <c r="ILB2161" s="218"/>
      <c r="ILC2161" s="218"/>
      <c r="ILD2161" s="218"/>
      <c r="ILE2161" s="218"/>
      <c r="ILF2161" s="218"/>
      <c r="ILG2161" s="218"/>
      <c r="ILH2161" s="218"/>
      <c r="ILI2161" s="218"/>
      <c r="ILJ2161" s="218"/>
      <c r="ILK2161" s="218"/>
      <c r="ILL2161" s="218"/>
      <c r="ILM2161" s="218"/>
      <c r="ILN2161" s="218"/>
      <c r="ILO2161" s="218"/>
      <c r="ILP2161" s="218"/>
      <c r="ILQ2161" s="218"/>
      <c r="ILR2161" s="218"/>
      <c r="ILS2161" s="218"/>
      <c r="ILT2161" s="218"/>
      <c r="ILU2161" s="218"/>
      <c r="ILV2161" s="218"/>
      <c r="ILW2161" s="218"/>
      <c r="ILX2161" s="218"/>
      <c r="ILY2161" s="218"/>
      <c r="ILZ2161" s="218"/>
      <c r="IMA2161" s="218"/>
      <c r="IMB2161" s="218"/>
      <c r="IMC2161" s="218"/>
      <c r="IMD2161" s="218"/>
      <c r="IME2161" s="218"/>
      <c r="IMF2161" s="218"/>
      <c r="IMG2161" s="218"/>
      <c r="IMH2161" s="218"/>
      <c r="IMI2161" s="218"/>
      <c r="IMJ2161" s="218"/>
      <c r="IMK2161" s="218"/>
      <c r="IML2161" s="218"/>
      <c r="IMM2161" s="218"/>
      <c r="IMN2161" s="218"/>
      <c r="IMO2161" s="218"/>
      <c r="IMP2161" s="218"/>
      <c r="IMQ2161" s="218"/>
      <c r="IMR2161" s="218"/>
      <c r="IMS2161" s="218"/>
      <c r="IMT2161" s="218"/>
      <c r="IMU2161" s="218"/>
      <c r="IMV2161" s="218"/>
      <c r="IMW2161" s="218"/>
      <c r="IMX2161" s="218"/>
      <c r="IMY2161" s="218"/>
      <c r="IMZ2161" s="218"/>
      <c r="INA2161" s="218"/>
      <c r="INB2161" s="218"/>
      <c r="INC2161" s="218"/>
      <c r="IND2161" s="218"/>
      <c r="INE2161" s="218"/>
      <c r="INF2161" s="218"/>
      <c r="ING2161" s="218"/>
      <c r="INH2161" s="218"/>
      <c r="INI2161" s="218"/>
      <c r="INJ2161" s="218"/>
      <c r="INK2161" s="218"/>
      <c r="INL2161" s="218"/>
      <c r="INM2161" s="218"/>
      <c r="INN2161" s="218"/>
      <c r="INO2161" s="218"/>
      <c r="INP2161" s="218"/>
      <c r="INQ2161" s="218"/>
      <c r="INR2161" s="218"/>
      <c r="INS2161" s="218"/>
      <c r="INT2161" s="218"/>
      <c r="INU2161" s="218"/>
      <c r="INV2161" s="218"/>
      <c r="INW2161" s="218"/>
      <c r="INX2161" s="218"/>
      <c r="INY2161" s="218"/>
      <c r="INZ2161" s="218"/>
      <c r="IOA2161" s="218"/>
      <c r="IOB2161" s="218"/>
      <c r="IOC2161" s="218"/>
      <c r="IOD2161" s="218"/>
      <c r="IOE2161" s="218"/>
      <c r="IOF2161" s="218"/>
      <c r="IOG2161" s="218"/>
      <c r="IOH2161" s="218"/>
      <c r="IOI2161" s="218"/>
      <c r="IOJ2161" s="218"/>
      <c r="IOK2161" s="218"/>
      <c r="IOL2161" s="218"/>
      <c r="IOM2161" s="218"/>
      <c r="ION2161" s="218"/>
      <c r="IOO2161" s="218"/>
      <c r="IOP2161" s="218"/>
      <c r="IOQ2161" s="218"/>
      <c r="IOR2161" s="218"/>
      <c r="IOS2161" s="218"/>
      <c r="IOT2161" s="218"/>
      <c r="IOU2161" s="218"/>
      <c r="IOV2161" s="218"/>
      <c r="IOW2161" s="218"/>
      <c r="IOX2161" s="218"/>
      <c r="IOY2161" s="218"/>
      <c r="IOZ2161" s="218"/>
      <c r="IPA2161" s="218"/>
      <c r="IPB2161" s="218"/>
      <c r="IPC2161" s="218"/>
      <c r="IPD2161" s="218"/>
      <c r="IPE2161" s="218"/>
      <c r="IPF2161" s="218"/>
      <c r="IPG2161" s="218"/>
      <c r="IPH2161" s="218"/>
      <c r="IPI2161" s="218"/>
      <c r="IPJ2161" s="218"/>
      <c r="IPK2161" s="218"/>
      <c r="IPL2161" s="218"/>
      <c r="IPM2161" s="218"/>
      <c r="IPN2161" s="218"/>
      <c r="IPO2161" s="218"/>
      <c r="IPP2161" s="218"/>
      <c r="IPQ2161" s="218"/>
      <c r="IPR2161" s="218"/>
      <c r="IPS2161" s="218"/>
      <c r="IPT2161" s="218"/>
      <c r="IPU2161" s="218"/>
      <c r="IPV2161" s="218"/>
      <c r="IPW2161" s="218"/>
      <c r="IPX2161" s="218"/>
      <c r="IPY2161" s="218"/>
      <c r="IPZ2161" s="218"/>
      <c r="IQA2161" s="218"/>
      <c r="IQB2161" s="218"/>
      <c r="IQC2161" s="218"/>
      <c r="IQD2161" s="218"/>
      <c r="IQE2161" s="218"/>
      <c r="IQF2161" s="218"/>
      <c r="IQG2161" s="218"/>
      <c r="IQH2161" s="218"/>
      <c r="IQI2161" s="218"/>
      <c r="IQJ2161" s="218"/>
      <c r="IQK2161" s="218"/>
      <c r="IQL2161" s="218"/>
      <c r="IQM2161" s="218"/>
      <c r="IQN2161" s="218"/>
      <c r="IQO2161" s="218"/>
      <c r="IQP2161" s="218"/>
      <c r="IQQ2161" s="218"/>
      <c r="IQR2161" s="218"/>
      <c r="IQS2161" s="218"/>
      <c r="IQT2161" s="218"/>
      <c r="IQU2161" s="218"/>
      <c r="IQV2161" s="218"/>
      <c r="IQW2161" s="218"/>
      <c r="IQX2161" s="218"/>
      <c r="IQY2161" s="218"/>
      <c r="IQZ2161" s="218"/>
      <c r="IRA2161" s="218"/>
      <c r="IRB2161" s="218"/>
      <c r="IRC2161" s="218"/>
      <c r="IRD2161" s="218"/>
      <c r="IRE2161" s="218"/>
      <c r="IRF2161" s="218"/>
      <c r="IRG2161" s="218"/>
      <c r="IRH2161" s="218"/>
      <c r="IRI2161" s="218"/>
      <c r="IRJ2161" s="218"/>
      <c r="IRK2161" s="218"/>
      <c r="IRL2161" s="218"/>
      <c r="IRM2161" s="218"/>
      <c r="IRN2161" s="218"/>
      <c r="IRO2161" s="218"/>
      <c r="IRP2161" s="218"/>
      <c r="IRQ2161" s="218"/>
      <c r="IRR2161" s="218"/>
      <c r="IRS2161" s="218"/>
      <c r="IRT2161" s="218"/>
      <c r="IRU2161" s="218"/>
      <c r="IRV2161" s="218"/>
      <c r="IRW2161" s="218"/>
      <c r="IRX2161" s="218"/>
      <c r="IRY2161" s="218"/>
      <c r="IRZ2161" s="218"/>
      <c r="ISA2161" s="218"/>
      <c r="ISB2161" s="218"/>
      <c r="ISC2161" s="218"/>
      <c r="ISD2161" s="218"/>
      <c r="ISE2161" s="218"/>
      <c r="ISF2161" s="218"/>
      <c r="ISG2161" s="218"/>
      <c r="ISH2161" s="218"/>
      <c r="ISI2161" s="218"/>
      <c r="ISJ2161" s="218"/>
      <c r="ISK2161" s="218"/>
      <c r="ISL2161" s="218"/>
      <c r="ISM2161" s="218"/>
      <c r="ISN2161" s="218"/>
      <c r="ISO2161" s="218"/>
      <c r="ISP2161" s="218"/>
      <c r="ISQ2161" s="218"/>
      <c r="ISR2161" s="218"/>
      <c r="ISS2161" s="218"/>
      <c r="IST2161" s="218"/>
      <c r="ISU2161" s="218"/>
      <c r="ISV2161" s="218"/>
      <c r="ISW2161" s="218"/>
      <c r="ISX2161" s="218"/>
      <c r="ISY2161" s="218"/>
      <c r="ISZ2161" s="218"/>
      <c r="ITA2161" s="218"/>
      <c r="ITB2161" s="218"/>
      <c r="ITC2161" s="218"/>
      <c r="ITD2161" s="218"/>
      <c r="ITE2161" s="218"/>
      <c r="ITF2161" s="218"/>
      <c r="ITG2161" s="218"/>
      <c r="ITH2161" s="218"/>
      <c r="ITI2161" s="218"/>
      <c r="ITJ2161" s="218"/>
      <c r="ITK2161" s="218"/>
      <c r="ITL2161" s="218"/>
      <c r="ITM2161" s="218"/>
      <c r="ITN2161" s="218"/>
      <c r="ITO2161" s="218"/>
      <c r="ITP2161" s="218"/>
      <c r="ITQ2161" s="218"/>
      <c r="ITR2161" s="218"/>
      <c r="ITS2161" s="218"/>
      <c r="ITT2161" s="218"/>
      <c r="ITU2161" s="218"/>
      <c r="ITV2161" s="218"/>
      <c r="ITW2161" s="218"/>
      <c r="ITX2161" s="218"/>
      <c r="ITY2161" s="218"/>
      <c r="ITZ2161" s="218"/>
      <c r="IUA2161" s="218"/>
      <c r="IUB2161" s="218"/>
      <c r="IUC2161" s="218"/>
      <c r="IUD2161" s="218"/>
      <c r="IUE2161" s="218"/>
      <c r="IUF2161" s="218"/>
      <c r="IUG2161" s="218"/>
      <c r="IUH2161" s="218"/>
      <c r="IUI2161" s="218"/>
      <c r="IUJ2161" s="218"/>
      <c r="IUK2161" s="218"/>
      <c r="IUL2161" s="218"/>
      <c r="IUM2161" s="218"/>
      <c r="IUN2161" s="218"/>
      <c r="IUO2161" s="218"/>
      <c r="IUP2161" s="218"/>
      <c r="IUQ2161" s="218"/>
      <c r="IUR2161" s="218"/>
      <c r="IUS2161" s="218"/>
      <c r="IUT2161" s="218"/>
      <c r="IUU2161" s="218"/>
      <c r="IUV2161" s="218"/>
      <c r="IUW2161" s="218"/>
      <c r="IUX2161" s="218"/>
      <c r="IUY2161" s="218"/>
      <c r="IUZ2161" s="218"/>
      <c r="IVA2161" s="218"/>
      <c r="IVB2161" s="218"/>
      <c r="IVC2161" s="218"/>
      <c r="IVD2161" s="218"/>
      <c r="IVE2161" s="218"/>
      <c r="IVF2161" s="218"/>
      <c r="IVG2161" s="218"/>
      <c r="IVH2161" s="218"/>
      <c r="IVI2161" s="218"/>
      <c r="IVJ2161" s="218"/>
      <c r="IVK2161" s="218"/>
      <c r="IVL2161" s="218"/>
      <c r="IVM2161" s="218"/>
      <c r="IVN2161" s="218"/>
      <c r="IVO2161" s="218"/>
      <c r="IVP2161" s="218"/>
      <c r="IVQ2161" s="218"/>
      <c r="IVR2161" s="218"/>
      <c r="IVS2161" s="218"/>
      <c r="IVT2161" s="218"/>
      <c r="IVU2161" s="218"/>
      <c r="IVV2161" s="218"/>
      <c r="IVW2161" s="218"/>
      <c r="IVX2161" s="218"/>
      <c r="IVY2161" s="218"/>
      <c r="IVZ2161" s="218"/>
      <c r="IWA2161" s="218"/>
      <c r="IWB2161" s="218"/>
      <c r="IWC2161" s="218"/>
      <c r="IWD2161" s="218"/>
      <c r="IWE2161" s="218"/>
      <c r="IWF2161" s="218"/>
      <c r="IWG2161" s="218"/>
      <c r="IWH2161" s="218"/>
      <c r="IWI2161" s="218"/>
      <c r="IWJ2161" s="218"/>
      <c r="IWK2161" s="218"/>
      <c r="IWL2161" s="218"/>
      <c r="IWM2161" s="218"/>
      <c r="IWN2161" s="218"/>
      <c r="IWO2161" s="218"/>
      <c r="IWP2161" s="218"/>
      <c r="IWQ2161" s="218"/>
      <c r="IWR2161" s="218"/>
      <c r="IWS2161" s="218"/>
      <c r="IWT2161" s="218"/>
      <c r="IWU2161" s="218"/>
      <c r="IWV2161" s="218"/>
      <c r="IWW2161" s="218"/>
      <c r="IWX2161" s="218"/>
      <c r="IWY2161" s="218"/>
      <c r="IWZ2161" s="218"/>
      <c r="IXA2161" s="218"/>
      <c r="IXB2161" s="218"/>
      <c r="IXC2161" s="218"/>
      <c r="IXD2161" s="218"/>
      <c r="IXE2161" s="218"/>
      <c r="IXF2161" s="218"/>
      <c r="IXG2161" s="218"/>
      <c r="IXH2161" s="218"/>
      <c r="IXI2161" s="218"/>
      <c r="IXJ2161" s="218"/>
      <c r="IXK2161" s="218"/>
      <c r="IXL2161" s="218"/>
      <c r="IXM2161" s="218"/>
      <c r="IXN2161" s="218"/>
      <c r="IXO2161" s="218"/>
      <c r="IXP2161" s="218"/>
      <c r="IXQ2161" s="218"/>
      <c r="IXR2161" s="218"/>
      <c r="IXS2161" s="218"/>
      <c r="IXT2161" s="218"/>
      <c r="IXU2161" s="218"/>
      <c r="IXV2161" s="218"/>
      <c r="IXW2161" s="218"/>
      <c r="IXX2161" s="218"/>
      <c r="IXY2161" s="218"/>
      <c r="IXZ2161" s="218"/>
      <c r="IYA2161" s="218"/>
      <c r="IYB2161" s="218"/>
      <c r="IYC2161" s="218"/>
      <c r="IYD2161" s="218"/>
      <c r="IYE2161" s="218"/>
      <c r="IYF2161" s="218"/>
      <c r="IYG2161" s="218"/>
      <c r="IYH2161" s="218"/>
      <c r="IYI2161" s="218"/>
      <c r="IYJ2161" s="218"/>
      <c r="IYK2161" s="218"/>
      <c r="IYL2161" s="218"/>
      <c r="IYM2161" s="218"/>
      <c r="IYN2161" s="218"/>
      <c r="IYO2161" s="218"/>
      <c r="IYP2161" s="218"/>
      <c r="IYQ2161" s="218"/>
      <c r="IYR2161" s="218"/>
      <c r="IYS2161" s="218"/>
      <c r="IYT2161" s="218"/>
      <c r="IYU2161" s="218"/>
      <c r="IYV2161" s="218"/>
      <c r="IYW2161" s="218"/>
      <c r="IYX2161" s="218"/>
      <c r="IYY2161" s="218"/>
      <c r="IYZ2161" s="218"/>
      <c r="IZA2161" s="218"/>
      <c r="IZB2161" s="218"/>
      <c r="IZC2161" s="218"/>
      <c r="IZD2161" s="218"/>
      <c r="IZE2161" s="218"/>
      <c r="IZF2161" s="218"/>
      <c r="IZG2161" s="218"/>
      <c r="IZH2161" s="218"/>
      <c r="IZI2161" s="218"/>
      <c r="IZJ2161" s="218"/>
      <c r="IZK2161" s="218"/>
      <c r="IZL2161" s="218"/>
      <c r="IZM2161" s="218"/>
      <c r="IZN2161" s="218"/>
      <c r="IZO2161" s="218"/>
      <c r="IZP2161" s="218"/>
      <c r="IZQ2161" s="218"/>
      <c r="IZR2161" s="218"/>
      <c r="IZS2161" s="218"/>
      <c r="IZT2161" s="218"/>
      <c r="IZU2161" s="218"/>
      <c r="IZV2161" s="218"/>
      <c r="IZW2161" s="218"/>
      <c r="IZX2161" s="218"/>
      <c r="IZY2161" s="218"/>
      <c r="IZZ2161" s="218"/>
      <c r="JAA2161" s="218"/>
      <c r="JAB2161" s="218"/>
      <c r="JAC2161" s="218"/>
      <c r="JAD2161" s="218"/>
      <c r="JAE2161" s="218"/>
      <c r="JAF2161" s="218"/>
      <c r="JAG2161" s="218"/>
      <c r="JAH2161" s="218"/>
      <c r="JAI2161" s="218"/>
      <c r="JAJ2161" s="218"/>
      <c r="JAK2161" s="218"/>
      <c r="JAL2161" s="218"/>
      <c r="JAM2161" s="218"/>
      <c r="JAN2161" s="218"/>
      <c r="JAO2161" s="218"/>
      <c r="JAP2161" s="218"/>
      <c r="JAQ2161" s="218"/>
      <c r="JAR2161" s="218"/>
      <c r="JAS2161" s="218"/>
      <c r="JAT2161" s="218"/>
      <c r="JAU2161" s="218"/>
      <c r="JAV2161" s="218"/>
      <c r="JAW2161" s="218"/>
      <c r="JAX2161" s="218"/>
      <c r="JAY2161" s="218"/>
      <c r="JAZ2161" s="218"/>
      <c r="JBA2161" s="218"/>
      <c r="JBB2161" s="218"/>
      <c r="JBC2161" s="218"/>
      <c r="JBD2161" s="218"/>
      <c r="JBE2161" s="218"/>
      <c r="JBF2161" s="218"/>
      <c r="JBG2161" s="218"/>
      <c r="JBH2161" s="218"/>
      <c r="JBI2161" s="218"/>
      <c r="JBJ2161" s="218"/>
      <c r="JBK2161" s="218"/>
      <c r="JBL2161" s="218"/>
      <c r="JBM2161" s="218"/>
      <c r="JBN2161" s="218"/>
      <c r="JBO2161" s="218"/>
      <c r="JBP2161" s="218"/>
      <c r="JBQ2161" s="218"/>
      <c r="JBR2161" s="218"/>
      <c r="JBS2161" s="218"/>
      <c r="JBT2161" s="218"/>
      <c r="JBU2161" s="218"/>
      <c r="JBV2161" s="218"/>
      <c r="JBW2161" s="218"/>
      <c r="JBX2161" s="218"/>
      <c r="JBY2161" s="218"/>
      <c r="JBZ2161" s="218"/>
      <c r="JCA2161" s="218"/>
      <c r="JCB2161" s="218"/>
      <c r="JCC2161" s="218"/>
      <c r="JCD2161" s="218"/>
      <c r="JCE2161" s="218"/>
      <c r="JCF2161" s="218"/>
      <c r="JCG2161" s="218"/>
      <c r="JCH2161" s="218"/>
      <c r="JCI2161" s="218"/>
      <c r="JCJ2161" s="218"/>
      <c r="JCK2161" s="218"/>
      <c r="JCL2161" s="218"/>
      <c r="JCM2161" s="218"/>
      <c r="JCN2161" s="218"/>
      <c r="JCO2161" s="218"/>
      <c r="JCP2161" s="218"/>
      <c r="JCQ2161" s="218"/>
      <c r="JCR2161" s="218"/>
      <c r="JCS2161" s="218"/>
      <c r="JCT2161" s="218"/>
      <c r="JCU2161" s="218"/>
      <c r="JCV2161" s="218"/>
      <c r="JCW2161" s="218"/>
      <c r="JCX2161" s="218"/>
      <c r="JCY2161" s="218"/>
      <c r="JCZ2161" s="218"/>
      <c r="JDA2161" s="218"/>
      <c r="JDB2161" s="218"/>
      <c r="JDC2161" s="218"/>
      <c r="JDD2161" s="218"/>
      <c r="JDE2161" s="218"/>
      <c r="JDF2161" s="218"/>
      <c r="JDG2161" s="218"/>
      <c r="JDH2161" s="218"/>
      <c r="JDI2161" s="218"/>
      <c r="JDJ2161" s="218"/>
      <c r="JDK2161" s="218"/>
      <c r="JDL2161" s="218"/>
      <c r="JDM2161" s="218"/>
      <c r="JDN2161" s="218"/>
      <c r="JDO2161" s="218"/>
      <c r="JDP2161" s="218"/>
      <c r="JDQ2161" s="218"/>
      <c r="JDR2161" s="218"/>
      <c r="JDS2161" s="218"/>
      <c r="JDT2161" s="218"/>
      <c r="JDU2161" s="218"/>
      <c r="JDV2161" s="218"/>
      <c r="JDW2161" s="218"/>
      <c r="JDX2161" s="218"/>
      <c r="JDY2161" s="218"/>
      <c r="JDZ2161" s="218"/>
      <c r="JEA2161" s="218"/>
      <c r="JEB2161" s="218"/>
      <c r="JEC2161" s="218"/>
      <c r="JED2161" s="218"/>
      <c r="JEE2161" s="218"/>
      <c r="JEF2161" s="218"/>
      <c r="JEG2161" s="218"/>
      <c r="JEH2161" s="218"/>
      <c r="JEI2161" s="218"/>
      <c r="JEJ2161" s="218"/>
      <c r="JEK2161" s="218"/>
      <c r="JEL2161" s="218"/>
      <c r="JEM2161" s="218"/>
      <c r="JEN2161" s="218"/>
      <c r="JEO2161" s="218"/>
      <c r="JEP2161" s="218"/>
      <c r="JEQ2161" s="218"/>
      <c r="JER2161" s="218"/>
      <c r="JES2161" s="218"/>
      <c r="JET2161" s="218"/>
      <c r="JEU2161" s="218"/>
      <c r="JEV2161" s="218"/>
      <c r="JEW2161" s="218"/>
      <c r="JEX2161" s="218"/>
      <c r="JEY2161" s="218"/>
      <c r="JEZ2161" s="218"/>
      <c r="JFA2161" s="218"/>
      <c r="JFB2161" s="218"/>
      <c r="JFC2161" s="218"/>
      <c r="JFD2161" s="218"/>
      <c r="JFE2161" s="218"/>
      <c r="JFF2161" s="218"/>
      <c r="JFG2161" s="218"/>
      <c r="JFH2161" s="218"/>
      <c r="JFI2161" s="218"/>
      <c r="JFJ2161" s="218"/>
      <c r="JFK2161" s="218"/>
      <c r="JFL2161" s="218"/>
      <c r="JFM2161" s="218"/>
      <c r="JFN2161" s="218"/>
      <c r="JFO2161" s="218"/>
      <c r="JFP2161" s="218"/>
      <c r="JFQ2161" s="218"/>
      <c r="JFR2161" s="218"/>
      <c r="JFS2161" s="218"/>
      <c r="JFT2161" s="218"/>
      <c r="JFU2161" s="218"/>
      <c r="JFV2161" s="218"/>
      <c r="JFW2161" s="218"/>
      <c r="JFX2161" s="218"/>
      <c r="JFY2161" s="218"/>
      <c r="JFZ2161" s="218"/>
      <c r="JGA2161" s="218"/>
      <c r="JGB2161" s="218"/>
      <c r="JGC2161" s="218"/>
      <c r="JGD2161" s="218"/>
      <c r="JGE2161" s="218"/>
      <c r="JGF2161" s="218"/>
      <c r="JGG2161" s="218"/>
      <c r="JGH2161" s="218"/>
      <c r="JGI2161" s="218"/>
      <c r="JGJ2161" s="218"/>
      <c r="JGK2161" s="218"/>
      <c r="JGL2161" s="218"/>
      <c r="JGM2161" s="218"/>
      <c r="JGN2161" s="218"/>
      <c r="JGO2161" s="218"/>
      <c r="JGP2161" s="218"/>
      <c r="JGQ2161" s="218"/>
      <c r="JGR2161" s="218"/>
      <c r="JGS2161" s="218"/>
      <c r="JGT2161" s="218"/>
      <c r="JGU2161" s="218"/>
      <c r="JGV2161" s="218"/>
      <c r="JGW2161" s="218"/>
      <c r="JGX2161" s="218"/>
      <c r="JGY2161" s="218"/>
      <c r="JGZ2161" s="218"/>
      <c r="JHA2161" s="218"/>
      <c r="JHB2161" s="218"/>
      <c r="JHC2161" s="218"/>
      <c r="JHD2161" s="218"/>
      <c r="JHE2161" s="218"/>
      <c r="JHF2161" s="218"/>
      <c r="JHG2161" s="218"/>
      <c r="JHH2161" s="218"/>
      <c r="JHI2161" s="218"/>
      <c r="JHJ2161" s="218"/>
      <c r="JHK2161" s="218"/>
      <c r="JHL2161" s="218"/>
      <c r="JHM2161" s="218"/>
      <c r="JHN2161" s="218"/>
      <c r="JHO2161" s="218"/>
      <c r="JHP2161" s="218"/>
      <c r="JHQ2161" s="218"/>
      <c r="JHR2161" s="218"/>
      <c r="JHS2161" s="218"/>
      <c r="JHT2161" s="218"/>
      <c r="JHU2161" s="218"/>
      <c r="JHV2161" s="218"/>
      <c r="JHW2161" s="218"/>
      <c r="JHX2161" s="218"/>
      <c r="JHY2161" s="218"/>
      <c r="JHZ2161" s="218"/>
      <c r="JIA2161" s="218"/>
      <c r="JIB2161" s="218"/>
      <c r="JIC2161" s="218"/>
      <c r="JID2161" s="218"/>
      <c r="JIE2161" s="218"/>
      <c r="JIF2161" s="218"/>
      <c r="JIG2161" s="218"/>
      <c r="JIH2161" s="218"/>
      <c r="JII2161" s="218"/>
      <c r="JIJ2161" s="218"/>
      <c r="JIK2161" s="218"/>
      <c r="JIL2161" s="218"/>
      <c r="JIM2161" s="218"/>
      <c r="JIN2161" s="218"/>
      <c r="JIO2161" s="218"/>
      <c r="JIP2161" s="218"/>
      <c r="JIQ2161" s="218"/>
      <c r="JIR2161" s="218"/>
      <c r="JIS2161" s="218"/>
      <c r="JIT2161" s="218"/>
      <c r="JIU2161" s="218"/>
      <c r="JIV2161" s="218"/>
      <c r="JIW2161" s="218"/>
      <c r="JIX2161" s="218"/>
      <c r="JIY2161" s="218"/>
      <c r="JIZ2161" s="218"/>
      <c r="JJA2161" s="218"/>
      <c r="JJB2161" s="218"/>
      <c r="JJC2161" s="218"/>
      <c r="JJD2161" s="218"/>
      <c r="JJE2161" s="218"/>
      <c r="JJF2161" s="218"/>
      <c r="JJG2161" s="218"/>
      <c r="JJH2161" s="218"/>
      <c r="JJI2161" s="218"/>
      <c r="JJJ2161" s="218"/>
      <c r="JJK2161" s="218"/>
      <c r="JJL2161" s="218"/>
      <c r="JJM2161" s="218"/>
      <c r="JJN2161" s="218"/>
      <c r="JJO2161" s="218"/>
      <c r="JJP2161" s="218"/>
      <c r="JJQ2161" s="218"/>
      <c r="JJR2161" s="218"/>
      <c r="JJS2161" s="218"/>
      <c r="JJT2161" s="218"/>
      <c r="JJU2161" s="218"/>
      <c r="JJV2161" s="218"/>
      <c r="JJW2161" s="218"/>
      <c r="JJX2161" s="218"/>
      <c r="JJY2161" s="218"/>
      <c r="JJZ2161" s="218"/>
      <c r="JKA2161" s="218"/>
      <c r="JKB2161" s="218"/>
      <c r="JKC2161" s="218"/>
      <c r="JKD2161" s="218"/>
      <c r="JKE2161" s="218"/>
      <c r="JKF2161" s="218"/>
      <c r="JKG2161" s="218"/>
      <c r="JKH2161" s="218"/>
      <c r="JKI2161" s="218"/>
      <c r="JKJ2161" s="218"/>
      <c r="JKK2161" s="218"/>
      <c r="JKL2161" s="218"/>
      <c r="JKM2161" s="218"/>
      <c r="JKN2161" s="218"/>
      <c r="JKO2161" s="218"/>
      <c r="JKP2161" s="218"/>
      <c r="JKQ2161" s="218"/>
      <c r="JKR2161" s="218"/>
      <c r="JKS2161" s="218"/>
      <c r="JKT2161" s="218"/>
      <c r="JKU2161" s="218"/>
      <c r="JKV2161" s="218"/>
      <c r="JKW2161" s="218"/>
      <c r="JKX2161" s="218"/>
      <c r="JKY2161" s="218"/>
      <c r="JKZ2161" s="218"/>
      <c r="JLA2161" s="218"/>
      <c r="JLB2161" s="218"/>
      <c r="JLC2161" s="218"/>
      <c r="JLD2161" s="218"/>
      <c r="JLE2161" s="218"/>
      <c r="JLF2161" s="218"/>
      <c r="JLG2161" s="218"/>
      <c r="JLH2161" s="218"/>
      <c r="JLI2161" s="218"/>
      <c r="JLJ2161" s="218"/>
      <c r="JLK2161" s="218"/>
      <c r="JLL2161" s="218"/>
      <c r="JLM2161" s="218"/>
      <c r="JLN2161" s="218"/>
      <c r="JLO2161" s="218"/>
      <c r="JLP2161" s="218"/>
      <c r="JLQ2161" s="218"/>
      <c r="JLR2161" s="218"/>
      <c r="JLS2161" s="218"/>
      <c r="JLT2161" s="218"/>
      <c r="JLU2161" s="218"/>
      <c r="JLV2161" s="218"/>
      <c r="JLW2161" s="218"/>
      <c r="JLX2161" s="218"/>
      <c r="JLY2161" s="218"/>
      <c r="JLZ2161" s="218"/>
      <c r="JMA2161" s="218"/>
      <c r="JMB2161" s="218"/>
      <c r="JMC2161" s="218"/>
      <c r="JMD2161" s="218"/>
      <c r="JME2161" s="218"/>
      <c r="JMF2161" s="218"/>
      <c r="JMG2161" s="218"/>
      <c r="JMH2161" s="218"/>
      <c r="JMI2161" s="218"/>
      <c r="JMJ2161" s="218"/>
      <c r="JMK2161" s="218"/>
      <c r="JML2161" s="218"/>
      <c r="JMM2161" s="218"/>
      <c r="JMN2161" s="218"/>
      <c r="JMO2161" s="218"/>
      <c r="JMP2161" s="218"/>
      <c r="JMQ2161" s="218"/>
      <c r="JMR2161" s="218"/>
      <c r="JMS2161" s="218"/>
      <c r="JMT2161" s="218"/>
      <c r="JMU2161" s="218"/>
      <c r="JMV2161" s="218"/>
      <c r="JMW2161" s="218"/>
      <c r="JMX2161" s="218"/>
      <c r="JMY2161" s="218"/>
      <c r="JMZ2161" s="218"/>
      <c r="JNA2161" s="218"/>
      <c r="JNB2161" s="218"/>
      <c r="JNC2161" s="218"/>
      <c r="JND2161" s="218"/>
      <c r="JNE2161" s="218"/>
      <c r="JNF2161" s="218"/>
      <c r="JNG2161" s="218"/>
      <c r="JNH2161" s="218"/>
      <c r="JNI2161" s="218"/>
      <c r="JNJ2161" s="218"/>
      <c r="JNK2161" s="218"/>
      <c r="JNL2161" s="218"/>
      <c r="JNM2161" s="218"/>
      <c r="JNN2161" s="218"/>
      <c r="JNO2161" s="218"/>
      <c r="JNP2161" s="218"/>
      <c r="JNQ2161" s="218"/>
      <c r="JNR2161" s="218"/>
      <c r="JNS2161" s="218"/>
      <c r="JNT2161" s="218"/>
      <c r="JNU2161" s="218"/>
      <c r="JNV2161" s="218"/>
      <c r="JNW2161" s="218"/>
      <c r="JNX2161" s="218"/>
      <c r="JNY2161" s="218"/>
      <c r="JNZ2161" s="218"/>
      <c r="JOA2161" s="218"/>
      <c r="JOB2161" s="218"/>
      <c r="JOC2161" s="218"/>
      <c r="JOD2161" s="218"/>
      <c r="JOE2161" s="218"/>
      <c r="JOF2161" s="218"/>
      <c r="JOG2161" s="218"/>
      <c r="JOH2161" s="218"/>
      <c r="JOI2161" s="218"/>
      <c r="JOJ2161" s="218"/>
      <c r="JOK2161" s="218"/>
      <c r="JOL2161" s="218"/>
      <c r="JOM2161" s="218"/>
      <c r="JON2161" s="218"/>
      <c r="JOO2161" s="218"/>
      <c r="JOP2161" s="218"/>
      <c r="JOQ2161" s="218"/>
      <c r="JOR2161" s="218"/>
      <c r="JOS2161" s="218"/>
      <c r="JOT2161" s="218"/>
      <c r="JOU2161" s="218"/>
      <c r="JOV2161" s="218"/>
      <c r="JOW2161" s="218"/>
      <c r="JOX2161" s="218"/>
      <c r="JOY2161" s="218"/>
      <c r="JOZ2161" s="218"/>
      <c r="JPA2161" s="218"/>
      <c r="JPB2161" s="218"/>
      <c r="JPC2161" s="218"/>
      <c r="JPD2161" s="218"/>
      <c r="JPE2161" s="218"/>
      <c r="JPF2161" s="218"/>
      <c r="JPG2161" s="218"/>
      <c r="JPH2161" s="218"/>
      <c r="JPI2161" s="218"/>
      <c r="JPJ2161" s="218"/>
      <c r="JPK2161" s="218"/>
      <c r="JPL2161" s="218"/>
      <c r="JPM2161" s="218"/>
      <c r="JPN2161" s="218"/>
      <c r="JPO2161" s="218"/>
      <c r="JPP2161" s="218"/>
      <c r="JPQ2161" s="218"/>
      <c r="JPR2161" s="218"/>
      <c r="JPS2161" s="218"/>
      <c r="JPT2161" s="218"/>
      <c r="JPU2161" s="218"/>
      <c r="JPV2161" s="218"/>
      <c r="JPW2161" s="218"/>
      <c r="JPX2161" s="218"/>
      <c r="JPY2161" s="218"/>
      <c r="JPZ2161" s="218"/>
      <c r="JQA2161" s="218"/>
      <c r="JQB2161" s="218"/>
      <c r="JQC2161" s="218"/>
      <c r="JQD2161" s="218"/>
      <c r="JQE2161" s="218"/>
      <c r="JQF2161" s="218"/>
      <c r="JQG2161" s="218"/>
      <c r="JQH2161" s="218"/>
      <c r="JQI2161" s="218"/>
      <c r="JQJ2161" s="218"/>
      <c r="JQK2161" s="218"/>
      <c r="JQL2161" s="218"/>
      <c r="JQM2161" s="218"/>
      <c r="JQN2161" s="218"/>
      <c r="JQO2161" s="218"/>
      <c r="JQP2161" s="218"/>
      <c r="JQQ2161" s="218"/>
      <c r="JQR2161" s="218"/>
      <c r="JQS2161" s="218"/>
      <c r="JQT2161" s="218"/>
      <c r="JQU2161" s="218"/>
      <c r="JQV2161" s="218"/>
      <c r="JQW2161" s="218"/>
      <c r="JQX2161" s="218"/>
      <c r="JQY2161" s="218"/>
      <c r="JQZ2161" s="218"/>
      <c r="JRA2161" s="218"/>
      <c r="JRB2161" s="218"/>
      <c r="JRC2161" s="218"/>
      <c r="JRD2161" s="218"/>
      <c r="JRE2161" s="218"/>
      <c r="JRF2161" s="218"/>
      <c r="JRG2161" s="218"/>
      <c r="JRH2161" s="218"/>
      <c r="JRI2161" s="218"/>
      <c r="JRJ2161" s="218"/>
      <c r="JRK2161" s="218"/>
      <c r="JRL2161" s="218"/>
      <c r="JRM2161" s="218"/>
      <c r="JRN2161" s="218"/>
      <c r="JRO2161" s="218"/>
      <c r="JRP2161" s="218"/>
      <c r="JRQ2161" s="218"/>
      <c r="JRR2161" s="218"/>
      <c r="JRS2161" s="218"/>
      <c r="JRT2161" s="218"/>
      <c r="JRU2161" s="218"/>
      <c r="JRV2161" s="218"/>
      <c r="JRW2161" s="218"/>
      <c r="JRX2161" s="218"/>
      <c r="JRY2161" s="218"/>
      <c r="JRZ2161" s="218"/>
      <c r="JSA2161" s="218"/>
      <c r="JSB2161" s="218"/>
      <c r="JSC2161" s="218"/>
      <c r="JSD2161" s="218"/>
      <c r="JSE2161" s="218"/>
      <c r="JSF2161" s="218"/>
      <c r="JSG2161" s="218"/>
      <c r="JSH2161" s="218"/>
      <c r="JSI2161" s="218"/>
      <c r="JSJ2161" s="218"/>
      <c r="JSK2161" s="218"/>
      <c r="JSL2161" s="218"/>
      <c r="JSM2161" s="218"/>
      <c r="JSN2161" s="218"/>
      <c r="JSO2161" s="218"/>
      <c r="JSP2161" s="218"/>
      <c r="JSQ2161" s="218"/>
      <c r="JSR2161" s="218"/>
      <c r="JSS2161" s="218"/>
      <c r="JST2161" s="218"/>
      <c r="JSU2161" s="218"/>
      <c r="JSV2161" s="218"/>
      <c r="JSW2161" s="218"/>
      <c r="JSX2161" s="218"/>
      <c r="JSY2161" s="218"/>
      <c r="JSZ2161" s="218"/>
      <c r="JTA2161" s="218"/>
      <c r="JTB2161" s="218"/>
      <c r="JTC2161" s="218"/>
      <c r="JTD2161" s="218"/>
      <c r="JTE2161" s="218"/>
      <c r="JTF2161" s="218"/>
      <c r="JTG2161" s="218"/>
      <c r="JTH2161" s="218"/>
      <c r="JTI2161" s="218"/>
      <c r="JTJ2161" s="218"/>
      <c r="JTK2161" s="218"/>
      <c r="JTL2161" s="218"/>
      <c r="JTM2161" s="218"/>
      <c r="JTN2161" s="218"/>
      <c r="JTO2161" s="218"/>
      <c r="JTP2161" s="218"/>
      <c r="JTQ2161" s="218"/>
      <c r="JTR2161" s="218"/>
      <c r="JTS2161" s="218"/>
      <c r="JTT2161" s="218"/>
      <c r="JTU2161" s="218"/>
      <c r="JTV2161" s="218"/>
      <c r="JTW2161" s="218"/>
      <c r="JTX2161" s="218"/>
      <c r="JTY2161" s="218"/>
      <c r="JTZ2161" s="218"/>
      <c r="JUA2161" s="218"/>
      <c r="JUB2161" s="218"/>
      <c r="JUC2161" s="218"/>
      <c r="JUD2161" s="218"/>
      <c r="JUE2161" s="218"/>
      <c r="JUF2161" s="218"/>
      <c r="JUG2161" s="218"/>
      <c r="JUH2161" s="218"/>
      <c r="JUI2161" s="218"/>
      <c r="JUJ2161" s="218"/>
      <c r="JUK2161" s="218"/>
      <c r="JUL2161" s="218"/>
      <c r="JUM2161" s="218"/>
      <c r="JUN2161" s="218"/>
      <c r="JUO2161" s="218"/>
      <c r="JUP2161" s="218"/>
      <c r="JUQ2161" s="218"/>
      <c r="JUR2161" s="218"/>
      <c r="JUS2161" s="218"/>
      <c r="JUT2161" s="218"/>
      <c r="JUU2161" s="218"/>
      <c r="JUV2161" s="218"/>
      <c r="JUW2161" s="218"/>
      <c r="JUX2161" s="218"/>
      <c r="JUY2161" s="218"/>
      <c r="JUZ2161" s="218"/>
      <c r="JVA2161" s="218"/>
      <c r="JVB2161" s="218"/>
      <c r="JVC2161" s="218"/>
      <c r="JVD2161" s="218"/>
      <c r="JVE2161" s="218"/>
      <c r="JVF2161" s="218"/>
      <c r="JVG2161" s="218"/>
      <c r="JVH2161" s="218"/>
      <c r="JVI2161" s="218"/>
      <c r="JVJ2161" s="218"/>
      <c r="JVK2161" s="218"/>
      <c r="JVL2161" s="218"/>
      <c r="JVM2161" s="218"/>
      <c r="JVN2161" s="218"/>
      <c r="JVO2161" s="218"/>
      <c r="JVP2161" s="218"/>
      <c r="JVQ2161" s="218"/>
      <c r="JVR2161" s="218"/>
      <c r="JVS2161" s="218"/>
      <c r="JVT2161" s="218"/>
      <c r="JVU2161" s="218"/>
      <c r="JVV2161" s="218"/>
      <c r="JVW2161" s="218"/>
      <c r="JVX2161" s="218"/>
      <c r="JVY2161" s="218"/>
      <c r="JVZ2161" s="218"/>
      <c r="JWA2161" s="218"/>
      <c r="JWB2161" s="218"/>
      <c r="JWC2161" s="218"/>
      <c r="JWD2161" s="218"/>
      <c r="JWE2161" s="218"/>
      <c r="JWF2161" s="218"/>
      <c r="JWG2161" s="218"/>
      <c r="JWH2161" s="218"/>
      <c r="JWI2161" s="218"/>
      <c r="JWJ2161" s="218"/>
      <c r="JWK2161" s="218"/>
      <c r="JWL2161" s="218"/>
      <c r="JWM2161" s="218"/>
      <c r="JWN2161" s="218"/>
      <c r="JWO2161" s="218"/>
      <c r="JWP2161" s="218"/>
      <c r="JWQ2161" s="218"/>
      <c r="JWR2161" s="218"/>
      <c r="JWS2161" s="218"/>
      <c r="JWT2161" s="218"/>
      <c r="JWU2161" s="218"/>
      <c r="JWV2161" s="218"/>
      <c r="JWW2161" s="218"/>
      <c r="JWX2161" s="218"/>
      <c r="JWY2161" s="218"/>
      <c r="JWZ2161" s="218"/>
      <c r="JXA2161" s="218"/>
      <c r="JXB2161" s="218"/>
      <c r="JXC2161" s="218"/>
      <c r="JXD2161" s="218"/>
      <c r="JXE2161" s="218"/>
      <c r="JXF2161" s="218"/>
      <c r="JXG2161" s="218"/>
      <c r="JXH2161" s="218"/>
      <c r="JXI2161" s="218"/>
      <c r="JXJ2161" s="218"/>
      <c r="JXK2161" s="218"/>
      <c r="JXL2161" s="218"/>
      <c r="JXM2161" s="218"/>
      <c r="JXN2161" s="218"/>
      <c r="JXO2161" s="218"/>
      <c r="JXP2161" s="218"/>
      <c r="JXQ2161" s="218"/>
      <c r="JXR2161" s="218"/>
      <c r="JXS2161" s="218"/>
      <c r="JXT2161" s="218"/>
      <c r="JXU2161" s="218"/>
      <c r="JXV2161" s="218"/>
      <c r="JXW2161" s="218"/>
      <c r="JXX2161" s="218"/>
      <c r="JXY2161" s="218"/>
      <c r="JXZ2161" s="218"/>
      <c r="JYA2161" s="218"/>
      <c r="JYB2161" s="218"/>
      <c r="JYC2161" s="218"/>
      <c r="JYD2161" s="218"/>
      <c r="JYE2161" s="218"/>
      <c r="JYF2161" s="218"/>
      <c r="JYG2161" s="218"/>
      <c r="JYH2161" s="218"/>
      <c r="JYI2161" s="218"/>
      <c r="JYJ2161" s="218"/>
      <c r="JYK2161" s="218"/>
      <c r="JYL2161" s="218"/>
      <c r="JYM2161" s="218"/>
      <c r="JYN2161" s="218"/>
      <c r="JYO2161" s="218"/>
      <c r="JYP2161" s="218"/>
      <c r="JYQ2161" s="218"/>
      <c r="JYR2161" s="218"/>
      <c r="JYS2161" s="218"/>
      <c r="JYT2161" s="218"/>
      <c r="JYU2161" s="218"/>
      <c r="JYV2161" s="218"/>
      <c r="JYW2161" s="218"/>
      <c r="JYX2161" s="218"/>
      <c r="JYY2161" s="218"/>
      <c r="JYZ2161" s="218"/>
      <c r="JZA2161" s="218"/>
      <c r="JZB2161" s="218"/>
      <c r="JZC2161" s="218"/>
      <c r="JZD2161" s="218"/>
      <c r="JZE2161" s="218"/>
      <c r="JZF2161" s="218"/>
      <c r="JZG2161" s="218"/>
      <c r="JZH2161" s="218"/>
      <c r="JZI2161" s="218"/>
      <c r="JZJ2161" s="218"/>
      <c r="JZK2161" s="218"/>
      <c r="JZL2161" s="218"/>
      <c r="JZM2161" s="218"/>
      <c r="JZN2161" s="218"/>
      <c r="JZO2161" s="218"/>
      <c r="JZP2161" s="218"/>
      <c r="JZQ2161" s="218"/>
      <c r="JZR2161" s="218"/>
      <c r="JZS2161" s="218"/>
      <c r="JZT2161" s="218"/>
      <c r="JZU2161" s="218"/>
      <c r="JZV2161" s="218"/>
      <c r="JZW2161" s="218"/>
      <c r="JZX2161" s="218"/>
      <c r="JZY2161" s="218"/>
      <c r="JZZ2161" s="218"/>
      <c r="KAA2161" s="218"/>
      <c r="KAB2161" s="218"/>
      <c r="KAC2161" s="218"/>
      <c r="KAD2161" s="218"/>
      <c r="KAE2161" s="218"/>
      <c r="KAF2161" s="218"/>
      <c r="KAG2161" s="218"/>
      <c r="KAH2161" s="218"/>
      <c r="KAI2161" s="218"/>
      <c r="KAJ2161" s="218"/>
      <c r="KAK2161" s="218"/>
      <c r="KAL2161" s="218"/>
      <c r="KAM2161" s="218"/>
      <c r="KAN2161" s="218"/>
      <c r="KAO2161" s="218"/>
      <c r="KAP2161" s="218"/>
      <c r="KAQ2161" s="218"/>
      <c r="KAR2161" s="218"/>
      <c r="KAS2161" s="218"/>
      <c r="KAT2161" s="218"/>
      <c r="KAU2161" s="218"/>
      <c r="KAV2161" s="218"/>
      <c r="KAW2161" s="218"/>
      <c r="KAX2161" s="218"/>
      <c r="KAY2161" s="218"/>
      <c r="KAZ2161" s="218"/>
      <c r="KBA2161" s="218"/>
      <c r="KBB2161" s="218"/>
      <c r="KBC2161" s="218"/>
      <c r="KBD2161" s="218"/>
      <c r="KBE2161" s="218"/>
      <c r="KBF2161" s="218"/>
      <c r="KBG2161" s="218"/>
      <c r="KBH2161" s="218"/>
      <c r="KBI2161" s="218"/>
      <c r="KBJ2161" s="218"/>
      <c r="KBK2161" s="218"/>
      <c r="KBL2161" s="218"/>
      <c r="KBM2161" s="218"/>
      <c r="KBN2161" s="218"/>
      <c r="KBO2161" s="218"/>
      <c r="KBP2161" s="218"/>
      <c r="KBQ2161" s="218"/>
      <c r="KBR2161" s="218"/>
      <c r="KBS2161" s="218"/>
      <c r="KBT2161" s="218"/>
      <c r="KBU2161" s="218"/>
      <c r="KBV2161" s="218"/>
      <c r="KBW2161" s="218"/>
      <c r="KBX2161" s="218"/>
      <c r="KBY2161" s="218"/>
      <c r="KBZ2161" s="218"/>
      <c r="KCA2161" s="218"/>
      <c r="KCB2161" s="218"/>
      <c r="KCC2161" s="218"/>
      <c r="KCD2161" s="218"/>
      <c r="KCE2161" s="218"/>
      <c r="KCF2161" s="218"/>
      <c r="KCG2161" s="218"/>
      <c r="KCH2161" s="218"/>
      <c r="KCI2161" s="218"/>
      <c r="KCJ2161" s="218"/>
      <c r="KCK2161" s="218"/>
      <c r="KCL2161" s="218"/>
      <c r="KCM2161" s="218"/>
      <c r="KCN2161" s="218"/>
      <c r="KCO2161" s="218"/>
      <c r="KCP2161" s="218"/>
      <c r="KCQ2161" s="218"/>
      <c r="KCR2161" s="218"/>
      <c r="KCS2161" s="218"/>
      <c r="KCT2161" s="218"/>
      <c r="KCU2161" s="218"/>
      <c r="KCV2161" s="218"/>
      <c r="KCW2161" s="218"/>
      <c r="KCX2161" s="218"/>
      <c r="KCY2161" s="218"/>
      <c r="KCZ2161" s="218"/>
      <c r="KDA2161" s="218"/>
      <c r="KDB2161" s="218"/>
      <c r="KDC2161" s="218"/>
      <c r="KDD2161" s="218"/>
      <c r="KDE2161" s="218"/>
      <c r="KDF2161" s="218"/>
      <c r="KDG2161" s="218"/>
      <c r="KDH2161" s="218"/>
      <c r="KDI2161" s="218"/>
      <c r="KDJ2161" s="218"/>
      <c r="KDK2161" s="218"/>
      <c r="KDL2161" s="218"/>
      <c r="KDM2161" s="218"/>
      <c r="KDN2161" s="218"/>
      <c r="KDO2161" s="218"/>
      <c r="KDP2161" s="218"/>
      <c r="KDQ2161" s="218"/>
      <c r="KDR2161" s="218"/>
      <c r="KDS2161" s="218"/>
      <c r="KDT2161" s="218"/>
      <c r="KDU2161" s="218"/>
      <c r="KDV2161" s="218"/>
      <c r="KDW2161" s="218"/>
      <c r="KDX2161" s="218"/>
      <c r="KDY2161" s="218"/>
      <c r="KDZ2161" s="218"/>
      <c r="KEA2161" s="218"/>
      <c r="KEB2161" s="218"/>
      <c r="KEC2161" s="218"/>
      <c r="KED2161" s="218"/>
      <c r="KEE2161" s="218"/>
      <c r="KEF2161" s="218"/>
      <c r="KEG2161" s="218"/>
      <c r="KEH2161" s="218"/>
      <c r="KEI2161" s="218"/>
      <c r="KEJ2161" s="218"/>
      <c r="KEK2161" s="218"/>
      <c r="KEL2161" s="218"/>
      <c r="KEM2161" s="218"/>
      <c r="KEN2161" s="218"/>
      <c r="KEO2161" s="218"/>
      <c r="KEP2161" s="218"/>
      <c r="KEQ2161" s="218"/>
      <c r="KER2161" s="218"/>
      <c r="KES2161" s="218"/>
      <c r="KET2161" s="218"/>
      <c r="KEU2161" s="218"/>
      <c r="KEV2161" s="218"/>
      <c r="KEW2161" s="218"/>
      <c r="KEX2161" s="218"/>
      <c r="KEY2161" s="218"/>
      <c r="KEZ2161" s="218"/>
      <c r="KFA2161" s="218"/>
      <c r="KFB2161" s="218"/>
      <c r="KFC2161" s="218"/>
      <c r="KFD2161" s="218"/>
      <c r="KFE2161" s="218"/>
      <c r="KFF2161" s="218"/>
      <c r="KFG2161" s="218"/>
      <c r="KFH2161" s="218"/>
      <c r="KFI2161" s="218"/>
      <c r="KFJ2161" s="218"/>
      <c r="KFK2161" s="218"/>
      <c r="KFL2161" s="218"/>
      <c r="KFM2161" s="218"/>
      <c r="KFN2161" s="218"/>
      <c r="KFO2161" s="218"/>
      <c r="KFP2161" s="218"/>
      <c r="KFQ2161" s="218"/>
      <c r="KFR2161" s="218"/>
      <c r="KFS2161" s="218"/>
      <c r="KFT2161" s="218"/>
      <c r="KFU2161" s="218"/>
      <c r="KFV2161" s="218"/>
      <c r="KFW2161" s="218"/>
      <c r="KFX2161" s="218"/>
      <c r="KFY2161" s="218"/>
      <c r="KFZ2161" s="218"/>
      <c r="KGA2161" s="218"/>
      <c r="KGB2161" s="218"/>
      <c r="KGC2161" s="218"/>
      <c r="KGD2161" s="218"/>
      <c r="KGE2161" s="218"/>
      <c r="KGF2161" s="218"/>
      <c r="KGG2161" s="218"/>
      <c r="KGH2161" s="218"/>
      <c r="KGI2161" s="218"/>
      <c r="KGJ2161" s="218"/>
      <c r="KGK2161" s="218"/>
      <c r="KGL2161" s="218"/>
      <c r="KGM2161" s="218"/>
      <c r="KGN2161" s="218"/>
      <c r="KGO2161" s="218"/>
      <c r="KGP2161" s="218"/>
      <c r="KGQ2161" s="218"/>
      <c r="KGR2161" s="218"/>
      <c r="KGS2161" s="218"/>
      <c r="KGT2161" s="218"/>
      <c r="KGU2161" s="218"/>
      <c r="KGV2161" s="218"/>
      <c r="KGW2161" s="218"/>
      <c r="KGX2161" s="218"/>
      <c r="KGY2161" s="218"/>
      <c r="KGZ2161" s="218"/>
      <c r="KHA2161" s="218"/>
      <c r="KHB2161" s="218"/>
      <c r="KHC2161" s="218"/>
      <c r="KHD2161" s="218"/>
      <c r="KHE2161" s="218"/>
      <c r="KHF2161" s="218"/>
      <c r="KHG2161" s="218"/>
      <c r="KHH2161" s="218"/>
      <c r="KHI2161" s="218"/>
      <c r="KHJ2161" s="218"/>
      <c r="KHK2161" s="218"/>
      <c r="KHL2161" s="218"/>
      <c r="KHM2161" s="218"/>
      <c r="KHN2161" s="218"/>
      <c r="KHO2161" s="218"/>
      <c r="KHP2161" s="218"/>
      <c r="KHQ2161" s="218"/>
      <c r="KHR2161" s="218"/>
      <c r="KHS2161" s="218"/>
      <c r="KHT2161" s="218"/>
      <c r="KHU2161" s="218"/>
      <c r="KHV2161" s="218"/>
      <c r="KHW2161" s="218"/>
      <c r="KHX2161" s="218"/>
      <c r="KHY2161" s="218"/>
      <c r="KHZ2161" s="218"/>
      <c r="KIA2161" s="218"/>
      <c r="KIB2161" s="218"/>
      <c r="KIC2161" s="218"/>
      <c r="KID2161" s="218"/>
      <c r="KIE2161" s="218"/>
      <c r="KIF2161" s="218"/>
      <c r="KIG2161" s="218"/>
      <c r="KIH2161" s="218"/>
      <c r="KII2161" s="218"/>
      <c r="KIJ2161" s="218"/>
      <c r="KIK2161" s="218"/>
      <c r="KIL2161" s="218"/>
      <c r="KIM2161" s="218"/>
      <c r="KIN2161" s="218"/>
      <c r="KIO2161" s="218"/>
      <c r="KIP2161" s="218"/>
      <c r="KIQ2161" s="218"/>
      <c r="KIR2161" s="218"/>
      <c r="KIS2161" s="218"/>
      <c r="KIT2161" s="218"/>
      <c r="KIU2161" s="218"/>
      <c r="KIV2161" s="218"/>
      <c r="KIW2161" s="218"/>
      <c r="KIX2161" s="218"/>
      <c r="KIY2161" s="218"/>
      <c r="KIZ2161" s="218"/>
      <c r="KJA2161" s="218"/>
      <c r="KJB2161" s="218"/>
      <c r="KJC2161" s="218"/>
      <c r="KJD2161" s="218"/>
      <c r="KJE2161" s="218"/>
      <c r="KJF2161" s="218"/>
      <c r="KJG2161" s="218"/>
      <c r="KJH2161" s="218"/>
      <c r="KJI2161" s="218"/>
      <c r="KJJ2161" s="218"/>
      <c r="KJK2161" s="218"/>
      <c r="KJL2161" s="218"/>
      <c r="KJM2161" s="218"/>
      <c r="KJN2161" s="218"/>
      <c r="KJO2161" s="218"/>
      <c r="KJP2161" s="218"/>
      <c r="KJQ2161" s="218"/>
      <c r="KJR2161" s="218"/>
      <c r="KJS2161" s="218"/>
      <c r="KJT2161" s="218"/>
      <c r="KJU2161" s="218"/>
      <c r="KJV2161" s="218"/>
      <c r="KJW2161" s="218"/>
      <c r="KJX2161" s="218"/>
      <c r="KJY2161" s="218"/>
      <c r="KJZ2161" s="218"/>
      <c r="KKA2161" s="218"/>
      <c r="KKB2161" s="218"/>
      <c r="KKC2161" s="218"/>
      <c r="KKD2161" s="218"/>
      <c r="KKE2161" s="218"/>
      <c r="KKF2161" s="218"/>
      <c r="KKG2161" s="218"/>
      <c r="KKH2161" s="218"/>
      <c r="KKI2161" s="218"/>
      <c r="KKJ2161" s="218"/>
      <c r="KKK2161" s="218"/>
      <c r="KKL2161" s="218"/>
      <c r="KKM2161" s="218"/>
      <c r="KKN2161" s="218"/>
      <c r="KKO2161" s="218"/>
      <c r="KKP2161" s="218"/>
      <c r="KKQ2161" s="218"/>
      <c r="KKR2161" s="218"/>
      <c r="KKS2161" s="218"/>
      <c r="KKT2161" s="218"/>
      <c r="KKU2161" s="218"/>
      <c r="KKV2161" s="218"/>
      <c r="KKW2161" s="218"/>
      <c r="KKX2161" s="218"/>
      <c r="KKY2161" s="218"/>
      <c r="KKZ2161" s="218"/>
      <c r="KLA2161" s="218"/>
      <c r="KLB2161" s="218"/>
      <c r="KLC2161" s="218"/>
      <c r="KLD2161" s="218"/>
      <c r="KLE2161" s="218"/>
      <c r="KLF2161" s="218"/>
      <c r="KLG2161" s="218"/>
      <c r="KLH2161" s="218"/>
      <c r="KLI2161" s="218"/>
      <c r="KLJ2161" s="218"/>
      <c r="KLK2161" s="218"/>
      <c r="KLL2161" s="218"/>
      <c r="KLM2161" s="218"/>
      <c r="KLN2161" s="218"/>
      <c r="KLO2161" s="218"/>
      <c r="KLP2161" s="218"/>
      <c r="KLQ2161" s="218"/>
      <c r="KLR2161" s="218"/>
      <c r="KLS2161" s="218"/>
      <c r="KLT2161" s="218"/>
      <c r="KLU2161" s="218"/>
      <c r="KLV2161" s="218"/>
      <c r="KLW2161" s="218"/>
      <c r="KLX2161" s="218"/>
      <c r="KLY2161" s="218"/>
      <c r="KLZ2161" s="218"/>
      <c r="KMA2161" s="218"/>
      <c r="KMB2161" s="218"/>
      <c r="KMC2161" s="218"/>
      <c r="KMD2161" s="218"/>
      <c r="KME2161" s="218"/>
      <c r="KMF2161" s="218"/>
      <c r="KMG2161" s="218"/>
      <c r="KMH2161" s="218"/>
      <c r="KMI2161" s="218"/>
      <c r="KMJ2161" s="218"/>
      <c r="KMK2161" s="218"/>
      <c r="KML2161" s="218"/>
      <c r="KMM2161" s="218"/>
      <c r="KMN2161" s="218"/>
      <c r="KMO2161" s="218"/>
      <c r="KMP2161" s="218"/>
      <c r="KMQ2161" s="218"/>
      <c r="KMR2161" s="218"/>
      <c r="KMS2161" s="218"/>
      <c r="KMT2161" s="218"/>
      <c r="KMU2161" s="218"/>
      <c r="KMV2161" s="218"/>
      <c r="KMW2161" s="218"/>
      <c r="KMX2161" s="218"/>
      <c r="KMY2161" s="218"/>
      <c r="KMZ2161" s="218"/>
      <c r="KNA2161" s="218"/>
      <c r="KNB2161" s="218"/>
      <c r="KNC2161" s="218"/>
      <c r="KND2161" s="218"/>
      <c r="KNE2161" s="218"/>
      <c r="KNF2161" s="218"/>
      <c r="KNG2161" s="218"/>
      <c r="KNH2161" s="218"/>
      <c r="KNI2161" s="218"/>
      <c r="KNJ2161" s="218"/>
      <c r="KNK2161" s="218"/>
      <c r="KNL2161" s="218"/>
      <c r="KNM2161" s="218"/>
      <c r="KNN2161" s="218"/>
      <c r="KNO2161" s="218"/>
      <c r="KNP2161" s="218"/>
      <c r="KNQ2161" s="218"/>
      <c r="KNR2161" s="218"/>
      <c r="KNS2161" s="218"/>
      <c r="KNT2161" s="218"/>
      <c r="KNU2161" s="218"/>
      <c r="KNV2161" s="218"/>
      <c r="KNW2161" s="218"/>
      <c r="KNX2161" s="218"/>
      <c r="KNY2161" s="218"/>
      <c r="KNZ2161" s="218"/>
      <c r="KOA2161" s="218"/>
      <c r="KOB2161" s="218"/>
      <c r="KOC2161" s="218"/>
      <c r="KOD2161" s="218"/>
      <c r="KOE2161" s="218"/>
      <c r="KOF2161" s="218"/>
      <c r="KOG2161" s="218"/>
      <c r="KOH2161" s="218"/>
      <c r="KOI2161" s="218"/>
      <c r="KOJ2161" s="218"/>
      <c r="KOK2161" s="218"/>
      <c r="KOL2161" s="218"/>
      <c r="KOM2161" s="218"/>
      <c r="KON2161" s="218"/>
      <c r="KOO2161" s="218"/>
      <c r="KOP2161" s="218"/>
      <c r="KOQ2161" s="218"/>
      <c r="KOR2161" s="218"/>
      <c r="KOS2161" s="218"/>
      <c r="KOT2161" s="218"/>
      <c r="KOU2161" s="218"/>
      <c r="KOV2161" s="218"/>
      <c r="KOW2161" s="218"/>
      <c r="KOX2161" s="218"/>
      <c r="KOY2161" s="218"/>
      <c r="KOZ2161" s="218"/>
      <c r="KPA2161" s="218"/>
      <c r="KPB2161" s="218"/>
      <c r="KPC2161" s="218"/>
      <c r="KPD2161" s="218"/>
      <c r="KPE2161" s="218"/>
      <c r="KPF2161" s="218"/>
      <c r="KPG2161" s="218"/>
      <c r="KPH2161" s="218"/>
      <c r="KPI2161" s="218"/>
      <c r="KPJ2161" s="218"/>
      <c r="KPK2161" s="218"/>
      <c r="KPL2161" s="218"/>
      <c r="KPM2161" s="218"/>
      <c r="KPN2161" s="218"/>
      <c r="KPO2161" s="218"/>
      <c r="KPP2161" s="218"/>
      <c r="KPQ2161" s="218"/>
      <c r="KPR2161" s="218"/>
      <c r="KPS2161" s="218"/>
      <c r="KPT2161" s="218"/>
      <c r="KPU2161" s="218"/>
      <c r="KPV2161" s="218"/>
      <c r="KPW2161" s="218"/>
      <c r="KPX2161" s="218"/>
      <c r="KPY2161" s="218"/>
      <c r="KPZ2161" s="218"/>
      <c r="KQA2161" s="218"/>
      <c r="KQB2161" s="218"/>
      <c r="KQC2161" s="218"/>
      <c r="KQD2161" s="218"/>
      <c r="KQE2161" s="218"/>
      <c r="KQF2161" s="218"/>
      <c r="KQG2161" s="218"/>
      <c r="KQH2161" s="218"/>
      <c r="KQI2161" s="218"/>
      <c r="KQJ2161" s="218"/>
      <c r="KQK2161" s="218"/>
      <c r="KQL2161" s="218"/>
      <c r="KQM2161" s="218"/>
      <c r="KQN2161" s="218"/>
      <c r="KQO2161" s="218"/>
      <c r="KQP2161" s="218"/>
      <c r="KQQ2161" s="218"/>
      <c r="KQR2161" s="218"/>
      <c r="KQS2161" s="218"/>
      <c r="KQT2161" s="218"/>
      <c r="KQU2161" s="218"/>
      <c r="KQV2161" s="218"/>
      <c r="KQW2161" s="218"/>
      <c r="KQX2161" s="218"/>
      <c r="KQY2161" s="218"/>
      <c r="KQZ2161" s="218"/>
      <c r="KRA2161" s="218"/>
      <c r="KRB2161" s="218"/>
      <c r="KRC2161" s="218"/>
      <c r="KRD2161" s="218"/>
      <c r="KRE2161" s="218"/>
      <c r="KRF2161" s="218"/>
      <c r="KRG2161" s="218"/>
      <c r="KRH2161" s="218"/>
      <c r="KRI2161" s="218"/>
      <c r="KRJ2161" s="218"/>
      <c r="KRK2161" s="218"/>
      <c r="KRL2161" s="218"/>
      <c r="KRM2161" s="218"/>
      <c r="KRN2161" s="218"/>
      <c r="KRO2161" s="218"/>
      <c r="KRP2161" s="218"/>
      <c r="KRQ2161" s="218"/>
      <c r="KRR2161" s="218"/>
      <c r="KRS2161" s="218"/>
      <c r="KRT2161" s="218"/>
      <c r="KRU2161" s="218"/>
      <c r="KRV2161" s="218"/>
      <c r="KRW2161" s="218"/>
      <c r="KRX2161" s="218"/>
      <c r="KRY2161" s="218"/>
      <c r="KRZ2161" s="218"/>
      <c r="KSA2161" s="218"/>
      <c r="KSB2161" s="218"/>
      <c r="KSC2161" s="218"/>
      <c r="KSD2161" s="218"/>
      <c r="KSE2161" s="218"/>
      <c r="KSF2161" s="218"/>
      <c r="KSG2161" s="218"/>
      <c r="KSH2161" s="218"/>
      <c r="KSI2161" s="218"/>
      <c r="KSJ2161" s="218"/>
      <c r="KSK2161" s="218"/>
      <c r="KSL2161" s="218"/>
      <c r="KSM2161" s="218"/>
      <c r="KSN2161" s="218"/>
      <c r="KSO2161" s="218"/>
      <c r="KSP2161" s="218"/>
      <c r="KSQ2161" s="218"/>
      <c r="KSR2161" s="218"/>
      <c r="KSS2161" s="218"/>
      <c r="KST2161" s="218"/>
      <c r="KSU2161" s="218"/>
      <c r="KSV2161" s="218"/>
      <c r="KSW2161" s="218"/>
      <c r="KSX2161" s="218"/>
      <c r="KSY2161" s="218"/>
      <c r="KSZ2161" s="218"/>
      <c r="KTA2161" s="218"/>
      <c r="KTB2161" s="218"/>
      <c r="KTC2161" s="218"/>
      <c r="KTD2161" s="218"/>
      <c r="KTE2161" s="218"/>
      <c r="KTF2161" s="218"/>
      <c r="KTG2161" s="218"/>
      <c r="KTH2161" s="218"/>
      <c r="KTI2161" s="218"/>
      <c r="KTJ2161" s="218"/>
      <c r="KTK2161" s="218"/>
      <c r="KTL2161" s="218"/>
      <c r="KTM2161" s="218"/>
      <c r="KTN2161" s="218"/>
      <c r="KTO2161" s="218"/>
      <c r="KTP2161" s="218"/>
      <c r="KTQ2161" s="218"/>
      <c r="KTR2161" s="218"/>
      <c r="KTS2161" s="218"/>
      <c r="KTT2161" s="218"/>
      <c r="KTU2161" s="218"/>
      <c r="KTV2161" s="218"/>
      <c r="KTW2161" s="218"/>
      <c r="KTX2161" s="218"/>
      <c r="KTY2161" s="218"/>
      <c r="KTZ2161" s="218"/>
      <c r="KUA2161" s="218"/>
      <c r="KUB2161" s="218"/>
      <c r="KUC2161" s="218"/>
      <c r="KUD2161" s="218"/>
      <c r="KUE2161" s="218"/>
      <c r="KUF2161" s="218"/>
      <c r="KUG2161" s="218"/>
      <c r="KUH2161" s="218"/>
      <c r="KUI2161" s="218"/>
      <c r="KUJ2161" s="218"/>
      <c r="KUK2161" s="218"/>
      <c r="KUL2161" s="218"/>
      <c r="KUM2161" s="218"/>
      <c r="KUN2161" s="218"/>
      <c r="KUO2161" s="218"/>
      <c r="KUP2161" s="218"/>
      <c r="KUQ2161" s="218"/>
      <c r="KUR2161" s="218"/>
      <c r="KUS2161" s="218"/>
      <c r="KUT2161" s="218"/>
      <c r="KUU2161" s="218"/>
      <c r="KUV2161" s="218"/>
      <c r="KUW2161" s="218"/>
      <c r="KUX2161" s="218"/>
      <c r="KUY2161" s="218"/>
      <c r="KUZ2161" s="218"/>
      <c r="KVA2161" s="218"/>
      <c r="KVB2161" s="218"/>
      <c r="KVC2161" s="218"/>
      <c r="KVD2161" s="218"/>
      <c r="KVE2161" s="218"/>
      <c r="KVF2161" s="218"/>
      <c r="KVG2161" s="218"/>
      <c r="KVH2161" s="218"/>
      <c r="KVI2161" s="218"/>
      <c r="KVJ2161" s="218"/>
      <c r="KVK2161" s="218"/>
      <c r="KVL2161" s="218"/>
      <c r="KVM2161" s="218"/>
      <c r="KVN2161" s="218"/>
      <c r="KVO2161" s="218"/>
      <c r="KVP2161" s="218"/>
      <c r="KVQ2161" s="218"/>
      <c r="KVR2161" s="218"/>
      <c r="KVS2161" s="218"/>
      <c r="KVT2161" s="218"/>
      <c r="KVU2161" s="218"/>
      <c r="KVV2161" s="218"/>
      <c r="KVW2161" s="218"/>
      <c r="KVX2161" s="218"/>
      <c r="KVY2161" s="218"/>
      <c r="KVZ2161" s="218"/>
      <c r="KWA2161" s="218"/>
      <c r="KWB2161" s="218"/>
      <c r="KWC2161" s="218"/>
      <c r="KWD2161" s="218"/>
      <c r="KWE2161" s="218"/>
      <c r="KWF2161" s="218"/>
      <c r="KWG2161" s="218"/>
      <c r="KWH2161" s="218"/>
      <c r="KWI2161" s="218"/>
      <c r="KWJ2161" s="218"/>
      <c r="KWK2161" s="218"/>
      <c r="KWL2161" s="218"/>
      <c r="KWM2161" s="218"/>
      <c r="KWN2161" s="218"/>
      <c r="KWO2161" s="218"/>
      <c r="KWP2161" s="218"/>
      <c r="KWQ2161" s="218"/>
      <c r="KWR2161" s="218"/>
      <c r="KWS2161" s="218"/>
      <c r="KWT2161" s="218"/>
      <c r="KWU2161" s="218"/>
      <c r="KWV2161" s="218"/>
      <c r="KWW2161" s="218"/>
      <c r="KWX2161" s="218"/>
      <c r="KWY2161" s="218"/>
      <c r="KWZ2161" s="218"/>
      <c r="KXA2161" s="218"/>
      <c r="KXB2161" s="218"/>
      <c r="KXC2161" s="218"/>
      <c r="KXD2161" s="218"/>
      <c r="KXE2161" s="218"/>
      <c r="KXF2161" s="218"/>
      <c r="KXG2161" s="218"/>
      <c r="KXH2161" s="218"/>
      <c r="KXI2161" s="218"/>
      <c r="KXJ2161" s="218"/>
      <c r="KXK2161" s="218"/>
      <c r="KXL2161" s="218"/>
      <c r="KXM2161" s="218"/>
      <c r="KXN2161" s="218"/>
      <c r="KXO2161" s="218"/>
      <c r="KXP2161" s="218"/>
      <c r="KXQ2161" s="218"/>
      <c r="KXR2161" s="218"/>
      <c r="KXS2161" s="218"/>
      <c r="KXT2161" s="218"/>
      <c r="KXU2161" s="218"/>
      <c r="KXV2161" s="218"/>
      <c r="KXW2161" s="218"/>
      <c r="KXX2161" s="218"/>
      <c r="KXY2161" s="218"/>
      <c r="KXZ2161" s="218"/>
      <c r="KYA2161" s="218"/>
      <c r="KYB2161" s="218"/>
      <c r="KYC2161" s="218"/>
      <c r="KYD2161" s="218"/>
      <c r="KYE2161" s="218"/>
      <c r="KYF2161" s="218"/>
      <c r="KYG2161" s="218"/>
      <c r="KYH2161" s="218"/>
      <c r="KYI2161" s="218"/>
      <c r="KYJ2161" s="218"/>
      <c r="KYK2161" s="218"/>
      <c r="KYL2161" s="218"/>
      <c r="KYM2161" s="218"/>
      <c r="KYN2161" s="218"/>
      <c r="KYO2161" s="218"/>
      <c r="KYP2161" s="218"/>
      <c r="KYQ2161" s="218"/>
      <c r="KYR2161" s="218"/>
      <c r="KYS2161" s="218"/>
      <c r="KYT2161" s="218"/>
      <c r="KYU2161" s="218"/>
      <c r="KYV2161" s="218"/>
      <c r="KYW2161" s="218"/>
      <c r="KYX2161" s="218"/>
      <c r="KYY2161" s="218"/>
      <c r="KYZ2161" s="218"/>
      <c r="KZA2161" s="218"/>
      <c r="KZB2161" s="218"/>
      <c r="KZC2161" s="218"/>
      <c r="KZD2161" s="218"/>
      <c r="KZE2161" s="218"/>
      <c r="KZF2161" s="218"/>
      <c r="KZG2161" s="218"/>
      <c r="KZH2161" s="218"/>
      <c r="KZI2161" s="218"/>
      <c r="KZJ2161" s="218"/>
      <c r="KZK2161" s="218"/>
      <c r="KZL2161" s="218"/>
      <c r="KZM2161" s="218"/>
      <c r="KZN2161" s="218"/>
      <c r="KZO2161" s="218"/>
      <c r="KZP2161" s="218"/>
      <c r="KZQ2161" s="218"/>
      <c r="KZR2161" s="218"/>
      <c r="KZS2161" s="218"/>
      <c r="KZT2161" s="218"/>
      <c r="KZU2161" s="218"/>
      <c r="KZV2161" s="218"/>
      <c r="KZW2161" s="218"/>
      <c r="KZX2161" s="218"/>
      <c r="KZY2161" s="218"/>
      <c r="KZZ2161" s="218"/>
      <c r="LAA2161" s="218"/>
      <c r="LAB2161" s="218"/>
      <c r="LAC2161" s="218"/>
      <c r="LAD2161" s="218"/>
      <c r="LAE2161" s="218"/>
      <c r="LAF2161" s="218"/>
      <c r="LAG2161" s="218"/>
      <c r="LAH2161" s="218"/>
      <c r="LAI2161" s="218"/>
      <c r="LAJ2161" s="218"/>
      <c r="LAK2161" s="218"/>
      <c r="LAL2161" s="218"/>
      <c r="LAM2161" s="218"/>
      <c r="LAN2161" s="218"/>
      <c r="LAO2161" s="218"/>
      <c r="LAP2161" s="218"/>
      <c r="LAQ2161" s="218"/>
      <c r="LAR2161" s="218"/>
      <c r="LAS2161" s="218"/>
      <c r="LAT2161" s="218"/>
      <c r="LAU2161" s="218"/>
      <c r="LAV2161" s="218"/>
      <c r="LAW2161" s="218"/>
      <c r="LAX2161" s="218"/>
      <c r="LAY2161" s="218"/>
      <c r="LAZ2161" s="218"/>
      <c r="LBA2161" s="218"/>
      <c r="LBB2161" s="218"/>
      <c r="LBC2161" s="218"/>
      <c r="LBD2161" s="218"/>
      <c r="LBE2161" s="218"/>
      <c r="LBF2161" s="218"/>
      <c r="LBG2161" s="218"/>
      <c r="LBH2161" s="218"/>
      <c r="LBI2161" s="218"/>
      <c r="LBJ2161" s="218"/>
      <c r="LBK2161" s="218"/>
      <c r="LBL2161" s="218"/>
      <c r="LBM2161" s="218"/>
      <c r="LBN2161" s="218"/>
      <c r="LBO2161" s="218"/>
      <c r="LBP2161" s="218"/>
      <c r="LBQ2161" s="218"/>
      <c r="LBR2161" s="218"/>
      <c r="LBS2161" s="218"/>
      <c r="LBT2161" s="218"/>
      <c r="LBU2161" s="218"/>
      <c r="LBV2161" s="218"/>
      <c r="LBW2161" s="218"/>
      <c r="LBX2161" s="218"/>
      <c r="LBY2161" s="218"/>
      <c r="LBZ2161" s="218"/>
      <c r="LCA2161" s="218"/>
      <c r="LCB2161" s="218"/>
      <c r="LCC2161" s="218"/>
      <c r="LCD2161" s="218"/>
      <c r="LCE2161" s="218"/>
      <c r="LCF2161" s="218"/>
      <c r="LCG2161" s="218"/>
      <c r="LCH2161" s="218"/>
      <c r="LCI2161" s="218"/>
      <c r="LCJ2161" s="218"/>
      <c r="LCK2161" s="218"/>
      <c r="LCL2161" s="218"/>
      <c r="LCM2161" s="218"/>
      <c r="LCN2161" s="218"/>
      <c r="LCO2161" s="218"/>
      <c r="LCP2161" s="218"/>
      <c r="LCQ2161" s="218"/>
      <c r="LCR2161" s="218"/>
      <c r="LCS2161" s="218"/>
      <c r="LCT2161" s="218"/>
      <c r="LCU2161" s="218"/>
      <c r="LCV2161" s="218"/>
      <c r="LCW2161" s="218"/>
      <c r="LCX2161" s="218"/>
      <c r="LCY2161" s="218"/>
      <c r="LCZ2161" s="218"/>
      <c r="LDA2161" s="218"/>
      <c r="LDB2161" s="218"/>
      <c r="LDC2161" s="218"/>
      <c r="LDD2161" s="218"/>
      <c r="LDE2161" s="218"/>
      <c r="LDF2161" s="218"/>
      <c r="LDG2161" s="218"/>
      <c r="LDH2161" s="218"/>
      <c r="LDI2161" s="218"/>
      <c r="LDJ2161" s="218"/>
      <c r="LDK2161" s="218"/>
      <c r="LDL2161" s="218"/>
      <c r="LDM2161" s="218"/>
      <c r="LDN2161" s="218"/>
      <c r="LDO2161" s="218"/>
      <c r="LDP2161" s="218"/>
      <c r="LDQ2161" s="218"/>
      <c r="LDR2161" s="218"/>
      <c r="LDS2161" s="218"/>
      <c r="LDT2161" s="218"/>
      <c r="LDU2161" s="218"/>
      <c r="LDV2161" s="218"/>
      <c r="LDW2161" s="218"/>
      <c r="LDX2161" s="218"/>
      <c r="LDY2161" s="218"/>
      <c r="LDZ2161" s="218"/>
      <c r="LEA2161" s="218"/>
      <c r="LEB2161" s="218"/>
      <c r="LEC2161" s="218"/>
      <c r="LED2161" s="218"/>
      <c r="LEE2161" s="218"/>
      <c r="LEF2161" s="218"/>
      <c r="LEG2161" s="218"/>
      <c r="LEH2161" s="218"/>
      <c r="LEI2161" s="218"/>
      <c r="LEJ2161" s="218"/>
      <c r="LEK2161" s="218"/>
      <c r="LEL2161" s="218"/>
      <c r="LEM2161" s="218"/>
      <c r="LEN2161" s="218"/>
      <c r="LEO2161" s="218"/>
      <c r="LEP2161" s="218"/>
      <c r="LEQ2161" s="218"/>
      <c r="LER2161" s="218"/>
      <c r="LES2161" s="218"/>
      <c r="LET2161" s="218"/>
      <c r="LEU2161" s="218"/>
      <c r="LEV2161" s="218"/>
      <c r="LEW2161" s="218"/>
      <c r="LEX2161" s="218"/>
      <c r="LEY2161" s="218"/>
      <c r="LEZ2161" s="218"/>
      <c r="LFA2161" s="218"/>
      <c r="LFB2161" s="218"/>
      <c r="LFC2161" s="218"/>
      <c r="LFD2161" s="218"/>
      <c r="LFE2161" s="218"/>
      <c r="LFF2161" s="218"/>
      <c r="LFG2161" s="218"/>
      <c r="LFH2161" s="218"/>
      <c r="LFI2161" s="218"/>
      <c r="LFJ2161" s="218"/>
      <c r="LFK2161" s="218"/>
      <c r="LFL2161" s="218"/>
      <c r="LFM2161" s="218"/>
      <c r="LFN2161" s="218"/>
      <c r="LFO2161" s="218"/>
      <c r="LFP2161" s="218"/>
      <c r="LFQ2161" s="218"/>
      <c r="LFR2161" s="218"/>
      <c r="LFS2161" s="218"/>
      <c r="LFT2161" s="218"/>
      <c r="LFU2161" s="218"/>
      <c r="LFV2161" s="218"/>
      <c r="LFW2161" s="218"/>
      <c r="LFX2161" s="218"/>
      <c r="LFY2161" s="218"/>
      <c r="LFZ2161" s="218"/>
      <c r="LGA2161" s="218"/>
      <c r="LGB2161" s="218"/>
      <c r="LGC2161" s="218"/>
      <c r="LGD2161" s="218"/>
      <c r="LGE2161" s="218"/>
      <c r="LGF2161" s="218"/>
      <c r="LGG2161" s="218"/>
      <c r="LGH2161" s="218"/>
      <c r="LGI2161" s="218"/>
      <c r="LGJ2161" s="218"/>
      <c r="LGK2161" s="218"/>
      <c r="LGL2161" s="218"/>
      <c r="LGM2161" s="218"/>
      <c r="LGN2161" s="218"/>
      <c r="LGO2161" s="218"/>
      <c r="LGP2161" s="218"/>
      <c r="LGQ2161" s="218"/>
      <c r="LGR2161" s="218"/>
      <c r="LGS2161" s="218"/>
      <c r="LGT2161" s="218"/>
      <c r="LGU2161" s="218"/>
      <c r="LGV2161" s="218"/>
      <c r="LGW2161" s="218"/>
      <c r="LGX2161" s="218"/>
      <c r="LGY2161" s="218"/>
      <c r="LGZ2161" s="218"/>
      <c r="LHA2161" s="218"/>
      <c r="LHB2161" s="218"/>
      <c r="LHC2161" s="218"/>
      <c r="LHD2161" s="218"/>
      <c r="LHE2161" s="218"/>
      <c r="LHF2161" s="218"/>
      <c r="LHG2161" s="218"/>
      <c r="LHH2161" s="218"/>
      <c r="LHI2161" s="218"/>
      <c r="LHJ2161" s="218"/>
      <c r="LHK2161" s="218"/>
      <c r="LHL2161" s="218"/>
      <c r="LHM2161" s="218"/>
      <c r="LHN2161" s="218"/>
      <c r="LHO2161" s="218"/>
      <c r="LHP2161" s="218"/>
      <c r="LHQ2161" s="218"/>
      <c r="LHR2161" s="218"/>
      <c r="LHS2161" s="218"/>
      <c r="LHT2161" s="218"/>
      <c r="LHU2161" s="218"/>
      <c r="LHV2161" s="218"/>
      <c r="LHW2161" s="218"/>
      <c r="LHX2161" s="218"/>
      <c r="LHY2161" s="218"/>
      <c r="LHZ2161" s="218"/>
      <c r="LIA2161" s="218"/>
      <c r="LIB2161" s="218"/>
      <c r="LIC2161" s="218"/>
      <c r="LID2161" s="218"/>
      <c r="LIE2161" s="218"/>
      <c r="LIF2161" s="218"/>
      <c r="LIG2161" s="218"/>
      <c r="LIH2161" s="218"/>
      <c r="LII2161" s="218"/>
      <c r="LIJ2161" s="218"/>
      <c r="LIK2161" s="218"/>
      <c r="LIL2161" s="218"/>
      <c r="LIM2161" s="218"/>
      <c r="LIN2161" s="218"/>
      <c r="LIO2161" s="218"/>
      <c r="LIP2161" s="218"/>
      <c r="LIQ2161" s="218"/>
      <c r="LIR2161" s="218"/>
      <c r="LIS2161" s="218"/>
      <c r="LIT2161" s="218"/>
      <c r="LIU2161" s="218"/>
      <c r="LIV2161" s="218"/>
      <c r="LIW2161" s="218"/>
      <c r="LIX2161" s="218"/>
      <c r="LIY2161" s="218"/>
      <c r="LIZ2161" s="218"/>
      <c r="LJA2161" s="218"/>
      <c r="LJB2161" s="218"/>
      <c r="LJC2161" s="218"/>
      <c r="LJD2161" s="218"/>
      <c r="LJE2161" s="218"/>
      <c r="LJF2161" s="218"/>
      <c r="LJG2161" s="218"/>
      <c r="LJH2161" s="218"/>
      <c r="LJI2161" s="218"/>
      <c r="LJJ2161" s="218"/>
      <c r="LJK2161" s="218"/>
      <c r="LJL2161" s="218"/>
      <c r="LJM2161" s="218"/>
      <c r="LJN2161" s="218"/>
      <c r="LJO2161" s="218"/>
      <c r="LJP2161" s="218"/>
      <c r="LJQ2161" s="218"/>
      <c r="LJR2161" s="218"/>
      <c r="LJS2161" s="218"/>
      <c r="LJT2161" s="218"/>
      <c r="LJU2161" s="218"/>
      <c r="LJV2161" s="218"/>
      <c r="LJW2161" s="218"/>
      <c r="LJX2161" s="218"/>
      <c r="LJY2161" s="218"/>
      <c r="LJZ2161" s="218"/>
      <c r="LKA2161" s="218"/>
      <c r="LKB2161" s="218"/>
      <c r="LKC2161" s="218"/>
      <c r="LKD2161" s="218"/>
      <c r="LKE2161" s="218"/>
      <c r="LKF2161" s="218"/>
      <c r="LKG2161" s="218"/>
      <c r="LKH2161" s="218"/>
      <c r="LKI2161" s="218"/>
      <c r="LKJ2161" s="218"/>
      <c r="LKK2161" s="218"/>
      <c r="LKL2161" s="218"/>
      <c r="LKM2161" s="218"/>
      <c r="LKN2161" s="218"/>
      <c r="LKO2161" s="218"/>
      <c r="LKP2161" s="218"/>
      <c r="LKQ2161" s="218"/>
      <c r="LKR2161" s="218"/>
      <c r="LKS2161" s="218"/>
      <c r="LKT2161" s="218"/>
      <c r="LKU2161" s="218"/>
      <c r="LKV2161" s="218"/>
      <c r="LKW2161" s="218"/>
      <c r="LKX2161" s="218"/>
      <c r="LKY2161" s="218"/>
      <c r="LKZ2161" s="218"/>
      <c r="LLA2161" s="218"/>
      <c r="LLB2161" s="218"/>
      <c r="LLC2161" s="218"/>
      <c r="LLD2161" s="218"/>
      <c r="LLE2161" s="218"/>
      <c r="LLF2161" s="218"/>
      <c r="LLG2161" s="218"/>
      <c r="LLH2161" s="218"/>
      <c r="LLI2161" s="218"/>
      <c r="LLJ2161" s="218"/>
      <c r="LLK2161" s="218"/>
      <c r="LLL2161" s="218"/>
      <c r="LLM2161" s="218"/>
      <c r="LLN2161" s="218"/>
      <c r="LLO2161" s="218"/>
      <c r="LLP2161" s="218"/>
      <c r="LLQ2161" s="218"/>
      <c r="LLR2161" s="218"/>
      <c r="LLS2161" s="218"/>
      <c r="LLT2161" s="218"/>
      <c r="LLU2161" s="218"/>
      <c r="LLV2161" s="218"/>
      <c r="LLW2161" s="218"/>
      <c r="LLX2161" s="218"/>
      <c r="LLY2161" s="218"/>
      <c r="LLZ2161" s="218"/>
      <c r="LMA2161" s="218"/>
      <c r="LMB2161" s="218"/>
      <c r="LMC2161" s="218"/>
      <c r="LMD2161" s="218"/>
      <c r="LME2161" s="218"/>
      <c r="LMF2161" s="218"/>
      <c r="LMG2161" s="218"/>
      <c r="LMH2161" s="218"/>
      <c r="LMI2161" s="218"/>
      <c r="LMJ2161" s="218"/>
      <c r="LMK2161" s="218"/>
      <c r="LML2161" s="218"/>
      <c r="LMM2161" s="218"/>
      <c r="LMN2161" s="218"/>
      <c r="LMO2161" s="218"/>
      <c r="LMP2161" s="218"/>
      <c r="LMQ2161" s="218"/>
      <c r="LMR2161" s="218"/>
      <c r="LMS2161" s="218"/>
      <c r="LMT2161" s="218"/>
      <c r="LMU2161" s="218"/>
      <c r="LMV2161" s="218"/>
      <c r="LMW2161" s="218"/>
      <c r="LMX2161" s="218"/>
      <c r="LMY2161" s="218"/>
      <c r="LMZ2161" s="218"/>
      <c r="LNA2161" s="218"/>
      <c r="LNB2161" s="218"/>
      <c r="LNC2161" s="218"/>
      <c r="LND2161" s="218"/>
      <c r="LNE2161" s="218"/>
      <c r="LNF2161" s="218"/>
      <c r="LNG2161" s="218"/>
      <c r="LNH2161" s="218"/>
      <c r="LNI2161" s="218"/>
      <c r="LNJ2161" s="218"/>
      <c r="LNK2161" s="218"/>
      <c r="LNL2161" s="218"/>
      <c r="LNM2161" s="218"/>
      <c r="LNN2161" s="218"/>
      <c r="LNO2161" s="218"/>
      <c r="LNP2161" s="218"/>
      <c r="LNQ2161" s="218"/>
      <c r="LNR2161" s="218"/>
      <c r="LNS2161" s="218"/>
      <c r="LNT2161" s="218"/>
      <c r="LNU2161" s="218"/>
      <c r="LNV2161" s="218"/>
      <c r="LNW2161" s="218"/>
      <c r="LNX2161" s="218"/>
      <c r="LNY2161" s="218"/>
      <c r="LNZ2161" s="218"/>
      <c r="LOA2161" s="218"/>
      <c r="LOB2161" s="218"/>
      <c r="LOC2161" s="218"/>
      <c r="LOD2161" s="218"/>
      <c r="LOE2161" s="218"/>
      <c r="LOF2161" s="218"/>
      <c r="LOG2161" s="218"/>
      <c r="LOH2161" s="218"/>
      <c r="LOI2161" s="218"/>
      <c r="LOJ2161" s="218"/>
      <c r="LOK2161" s="218"/>
      <c r="LOL2161" s="218"/>
      <c r="LOM2161" s="218"/>
      <c r="LON2161" s="218"/>
      <c r="LOO2161" s="218"/>
      <c r="LOP2161" s="218"/>
      <c r="LOQ2161" s="218"/>
      <c r="LOR2161" s="218"/>
      <c r="LOS2161" s="218"/>
      <c r="LOT2161" s="218"/>
      <c r="LOU2161" s="218"/>
      <c r="LOV2161" s="218"/>
      <c r="LOW2161" s="218"/>
      <c r="LOX2161" s="218"/>
      <c r="LOY2161" s="218"/>
      <c r="LOZ2161" s="218"/>
      <c r="LPA2161" s="218"/>
      <c r="LPB2161" s="218"/>
      <c r="LPC2161" s="218"/>
      <c r="LPD2161" s="218"/>
      <c r="LPE2161" s="218"/>
      <c r="LPF2161" s="218"/>
      <c r="LPG2161" s="218"/>
      <c r="LPH2161" s="218"/>
      <c r="LPI2161" s="218"/>
      <c r="LPJ2161" s="218"/>
      <c r="LPK2161" s="218"/>
      <c r="LPL2161" s="218"/>
      <c r="LPM2161" s="218"/>
      <c r="LPN2161" s="218"/>
      <c r="LPO2161" s="218"/>
      <c r="LPP2161" s="218"/>
      <c r="LPQ2161" s="218"/>
      <c r="LPR2161" s="218"/>
      <c r="LPS2161" s="218"/>
      <c r="LPT2161" s="218"/>
      <c r="LPU2161" s="218"/>
      <c r="LPV2161" s="218"/>
      <c r="LPW2161" s="218"/>
      <c r="LPX2161" s="218"/>
      <c r="LPY2161" s="218"/>
      <c r="LPZ2161" s="218"/>
      <c r="LQA2161" s="218"/>
      <c r="LQB2161" s="218"/>
      <c r="LQC2161" s="218"/>
      <c r="LQD2161" s="218"/>
      <c r="LQE2161" s="218"/>
      <c r="LQF2161" s="218"/>
      <c r="LQG2161" s="218"/>
      <c r="LQH2161" s="218"/>
      <c r="LQI2161" s="218"/>
      <c r="LQJ2161" s="218"/>
      <c r="LQK2161" s="218"/>
      <c r="LQL2161" s="218"/>
      <c r="LQM2161" s="218"/>
      <c r="LQN2161" s="218"/>
      <c r="LQO2161" s="218"/>
      <c r="LQP2161" s="218"/>
      <c r="LQQ2161" s="218"/>
      <c r="LQR2161" s="218"/>
      <c r="LQS2161" s="218"/>
      <c r="LQT2161" s="218"/>
      <c r="LQU2161" s="218"/>
      <c r="LQV2161" s="218"/>
      <c r="LQW2161" s="218"/>
      <c r="LQX2161" s="218"/>
      <c r="LQY2161" s="218"/>
      <c r="LQZ2161" s="218"/>
      <c r="LRA2161" s="218"/>
      <c r="LRB2161" s="218"/>
      <c r="LRC2161" s="218"/>
      <c r="LRD2161" s="218"/>
      <c r="LRE2161" s="218"/>
      <c r="LRF2161" s="218"/>
      <c r="LRG2161" s="218"/>
      <c r="LRH2161" s="218"/>
      <c r="LRI2161" s="218"/>
      <c r="LRJ2161" s="218"/>
      <c r="LRK2161" s="218"/>
      <c r="LRL2161" s="218"/>
      <c r="LRM2161" s="218"/>
      <c r="LRN2161" s="218"/>
      <c r="LRO2161" s="218"/>
      <c r="LRP2161" s="218"/>
      <c r="LRQ2161" s="218"/>
      <c r="LRR2161" s="218"/>
      <c r="LRS2161" s="218"/>
      <c r="LRT2161" s="218"/>
      <c r="LRU2161" s="218"/>
      <c r="LRV2161" s="218"/>
      <c r="LRW2161" s="218"/>
      <c r="LRX2161" s="218"/>
      <c r="LRY2161" s="218"/>
      <c r="LRZ2161" s="218"/>
      <c r="LSA2161" s="218"/>
      <c r="LSB2161" s="218"/>
      <c r="LSC2161" s="218"/>
      <c r="LSD2161" s="218"/>
      <c r="LSE2161" s="218"/>
      <c r="LSF2161" s="218"/>
      <c r="LSG2161" s="218"/>
      <c r="LSH2161" s="218"/>
      <c r="LSI2161" s="218"/>
      <c r="LSJ2161" s="218"/>
      <c r="LSK2161" s="218"/>
      <c r="LSL2161" s="218"/>
      <c r="LSM2161" s="218"/>
      <c r="LSN2161" s="218"/>
      <c r="LSO2161" s="218"/>
      <c r="LSP2161" s="218"/>
      <c r="LSQ2161" s="218"/>
      <c r="LSR2161" s="218"/>
      <c r="LSS2161" s="218"/>
      <c r="LST2161" s="218"/>
      <c r="LSU2161" s="218"/>
      <c r="LSV2161" s="218"/>
      <c r="LSW2161" s="218"/>
      <c r="LSX2161" s="218"/>
      <c r="LSY2161" s="218"/>
      <c r="LSZ2161" s="218"/>
      <c r="LTA2161" s="218"/>
      <c r="LTB2161" s="218"/>
      <c r="LTC2161" s="218"/>
      <c r="LTD2161" s="218"/>
      <c r="LTE2161" s="218"/>
      <c r="LTF2161" s="218"/>
      <c r="LTG2161" s="218"/>
      <c r="LTH2161" s="218"/>
      <c r="LTI2161" s="218"/>
      <c r="LTJ2161" s="218"/>
      <c r="LTK2161" s="218"/>
      <c r="LTL2161" s="218"/>
      <c r="LTM2161" s="218"/>
      <c r="LTN2161" s="218"/>
      <c r="LTO2161" s="218"/>
      <c r="LTP2161" s="218"/>
      <c r="LTQ2161" s="218"/>
      <c r="LTR2161" s="218"/>
      <c r="LTS2161" s="218"/>
      <c r="LTT2161" s="218"/>
      <c r="LTU2161" s="218"/>
      <c r="LTV2161" s="218"/>
      <c r="LTW2161" s="218"/>
      <c r="LTX2161" s="218"/>
      <c r="LTY2161" s="218"/>
      <c r="LTZ2161" s="218"/>
      <c r="LUA2161" s="218"/>
      <c r="LUB2161" s="218"/>
      <c r="LUC2161" s="218"/>
      <c r="LUD2161" s="218"/>
      <c r="LUE2161" s="218"/>
      <c r="LUF2161" s="218"/>
      <c r="LUG2161" s="218"/>
      <c r="LUH2161" s="218"/>
      <c r="LUI2161" s="218"/>
      <c r="LUJ2161" s="218"/>
      <c r="LUK2161" s="218"/>
      <c r="LUL2161" s="218"/>
      <c r="LUM2161" s="218"/>
      <c r="LUN2161" s="218"/>
      <c r="LUO2161" s="218"/>
      <c r="LUP2161" s="218"/>
      <c r="LUQ2161" s="218"/>
      <c r="LUR2161" s="218"/>
      <c r="LUS2161" s="218"/>
      <c r="LUT2161" s="218"/>
      <c r="LUU2161" s="218"/>
      <c r="LUV2161" s="218"/>
      <c r="LUW2161" s="218"/>
      <c r="LUX2161" s="218"/>
      <c r="LUY2161" s="218"/>
      <c r="LUZ2161" s="218"/>
      <c r="LVA2161" s="218"/>
      <c r="LVB2161" s="218"/>
      <c r="LVC2161" s="218"/>
      <c r="LVD2161" s="218"/>
      <c r="LVE2161" s="218"/>
      <c r="LVF2161" s="218"/>
      <c r="LVG2161" s="218"/>
      <c r="LVH2161" s="218"/>
      <c r="LVI2161" s="218"/>
      <c r="LVJ2161" s="218"/>
      <c r="LVK2161" s="218"/>
      <c r="LVL2161" s="218"/>
      <c r="LVM2161" s="218"/>
      <c r="LVN2161" s="218"/>
      <c r="LVO2161" s="218"/>
      <c r="LVP2161" s="218"/>
      <c r="LVQ2161" s="218"/>
      <c r="LVR2161" s="218"/>
      <c r="LVS2161" s="218"/>
      <c r="LVT2161" s="218"/>
      <c r="LVU2161" s="218"/>
      <c r="LVV2161" s="218"/>
      <c r="LVW2161" s="218"/>
      <c r="LVX2161" s="218"/>
      <c r="LVY2161" s="218"/>
      <c r="LVZ2161" s="218"/>
      <c r="LWA2161" s="218"/>
      <c r="LWB2161" s="218"/>
      <c r="LWC2161" s="218"/>
      <c r="LWD2161" s="218"/>
      <c r="LWE2161" s="218"/>
      <c r="LWF2161" s="218"/>
      <c r="LWG2161" s="218"/>
      <c r="LWH2161" s="218"/>
      <c r="LWI2161" s="218"/>
      <c r="LWJ2161" s="218"/>
      <c r="LWK2161" s="218"/>
      <c r="LWL2161" s="218"/>
      <c r="LWM2161" s="218"/>
      <c r="LWN2161" s="218"/>
      <c r="LWO2161" s="218"/>
      <c r="LWP2161" s="218"/>
      <c r="LWQ2161" s="218"/>
      <c r="LWR2161" s="218"/>
      <c r="LWS2161" s="218"/>
      <c r="LWT2161" s="218"/>
      <c r="LWU2161" s="218"/>
      <c r="LWV2161" s="218"/>
      <c r="LWW2161" s="218"/>
      <c r="LWX2161" s="218"/>
      <c r="LWY2161" s="218"/>
      <c r="LWZ2161" s="218"/>
      <c r="LXA2161" s="218"/>
      <c r="LXB2161" s="218"/>
      <c r="LXC2161" s="218"/>
      <c r="LXD2161" s="218"/>
      <c r="LXE2161" s="218"/>
      <c r="LXF2161" s="218"/>
      <c r="LXG2161" s="218"/>
      <c r="LXH2161" s="218"/>
      <c r="LXI2161" s="218"/>
      <c r="LXJ2161" s="218"/>
      <c r="LXK2161" s="218"/>
      <c r="LXL2161" s="218"/>
      <c r="LXM2161" s="218"/>
      <c r="LXN2161" s="218"/>
      <c r="LXO2161" s="218"/>
      <c r="LXP2161" s="218"/>
      <c r="LXQ2161" s="218"/>
      <c r="LXR2161" s="218"/>
      <c r="LXS2161" s="218"/>
      <c r="LXT2161" s="218"/>
      <c r="LXU2161" s="218"/>
      <c r="LXV2161" s="218"/>
      <c r="LXW2161" s="218"/>
      <c r="LXX2161" s="218"/>
      <c r="LXY2161" s="218"/>
      <c r="LXZ2161" s="218"/>
      <c r="LYA2161" s="218"/>
      <c r="LYB2161" s="218"/>
      <c r="LYC2161" s="218"/>
      <c r="LYD2161" s="218"/>
      <c r="LYE2161" s="218"/>
      <c r="LYF2161" s="218"/>
      <c r="LYG2161" s="218"/>
      <c r="LYH2161" s="218"/>
      <c r="LYI2161" s="218"/>
      <c r="LYJ2161" s="218"/>
      <c r="LYK2161" s="218"/>
      <c r="LYL2161" s="218"/>
      <c r="LYM2161" s="218"/>
      <c r="LYN2161" s="218"/>
      <c r="LYO2161" s="218"/>
      <c r="LYP2161" s="218"/>
      <c r="LYQ2161" s="218"/>
      <c r="LYR2161" s="218"/>
      <c r="LYS2161" s="218"/>
      <c r="LYT2161" s="218"/>
      <c r="LYU2161" s="218"/>
      <c r="LYV2161" s="218"/>
      <c r="LYW2161" s="218"/>
      <c r="LYX2161" s="218"/>
      <c r="LYY2161" s="218"/>
      <c r="LYZ2161" s="218"/>
      <c r="LZA2161" s="218"/>
      <c r="LZB2161" s="218"/>
      <c r="LZC2161" s="218"/>
      <c r="LZD2161" s="218"/>
      <c r="LZE2161" s="218"/>
      <c r="LZF2161" s="218"/>
      <c r="LZG2161" s="218"/>
      <c r="LZH2161" s="218"/>
      <c r="LZI2161" s="218"/>
      <c r="LZJ2161" s="218"/>
      <c r="LZK2161" s="218"/>
      <c r="LZL2161" s="218"/>
      <c r="LZM2161" s="218"/>
      <c r="LZN2161" s="218"/>
      <c r="LZO2161" s="218"/>
      <c r="LZP2161" s="218"/>
      <c r="LZQ2161" s="218"/>
      <c r="LZR2161" s="218"/>
      <c r="LZS2161" s="218"/>
      <c r="LZT2161" s="218"/>
      <c r="LZU2161" s="218"/>
      <c r="LZV2161" s="218"/>
      <c r="LZW2161" s="218"/>
      <c r="LZX2161" s="218"/>
      <c r="LZY2161" s="218"/>
      <c r="LZZ2161" s="218"/>
      <c r="MAA2161" s="218"/>
      <c r="MAB2161" s="218"/>
      <c r="MAC2161" s="218"/>
      <c r="MAD2161" s="218"/>
      <c r="MAE2161" s="218"/>
      <c r="MAF2161" s="218"/>
      <c r="MAG2161" s="218"/>
      <c r="MAH2161" s="218"/>
      <c r="MAI2161" s="218"/>
      <c r="MAJ2161" s="218"/>
      <c r="MAK2161" s="218"/>
      <c r="MAL2161" s="218"/>
      <c r="MAM2161" s="218"/>
      <c r="MAN2161" s="218"/>
      <c r="MAO2161" s="218"/>
      <c r="MAP2161" s="218"/>
      <c r="MAQ2161" s="218"/>
      <c r="MAR2161" s="218"/>
      <c r="MAS2161" s="218"/>
      <c r="MAT2161" s="218"/>
      <c r="MAU2161" s="218"/>
      <c r="MAV2161" s="218"/>
      <c r="MAW2161" s="218"/>
      <c r="MAX2161" s="218"/>
      <c r="MAY2161" s="218"/>
      <c r="MAZ2161" s="218"/>
      <c r="MBA2161" s="218"/>
      <c r="MBB2161" s="218"/>
      <c r="MBC2161" s="218"/>
      <c r="MBD2161" s="218"/>
      <c r="MBE2161" s="218"/>
      <c r="MBF2161" s="218"/>
      <c r="MBG2161" s="218"/>
      <c r="MBH2161" s="218"/>
      <c r="MBI2161" s="218"/>
      <c r="MBJ2161" s="218"/>
      <c r="MBK2161" s="218"/>
      <c r="MBL2161" s="218"/>
      <c r="MBM2161" s="218"/>
      <c r="MBN2161" s="218"/>
      <c r="MBO2161" s="218"/>
      <c r="MBP2161" s="218"/>
      <c r="MBQ2161" s="218"/>
      <c r="MBR2161" s="218"/>
      <c r="MBS2161" s="218"/>
      <c r="MBT2161" s="218"/>
      <c r="MBU2161" s="218"/>
      <c r="MBV2161" s="218"/>
      <c r="MBW2161" s="218"/>
      <c r="MBX2161" s="218"/>
      <c r="MBY2161" s="218"/>
      <c r="MBZ2161" s="218"/>
      <c r="MCA2161" s="218"/>
      <c r="MCB2161" s="218"/>
      <c r="MCC2161" s="218"/>
      <c r="MCD2161" s="218"/>
      <c r="MCE2161" s="218"/>
      <c r="MCF2161" s="218"/>
      <c r="MCG2161" s="218"/>
      <c r="MCH2161" s="218"/>
      <c r="MCI2161" s="218"/>
      <c r="MCJ2161" s="218"/>
      <c r="MCK2161" s="218"/>
      <c r="MCL2161" s="218"/>
      <c r="MCM2161" s="218"/>
      <c r="MCN2161" s="218"/>
      <c r="MCO2161" s="218"/>
      <c r="MCP2161" s="218"/>
      <c r="MCQ2161" s="218"/>
      <c r="MCR2161" s="218"/>
      <c r="MCS2161" s="218"/>
      <c r="MCT2161" s="218"/>
      <c r="MCU2161" s="218"/>
      <c r="MCV2161" s="218"/>
      <c r="MCW2161" s="218"/>
      <c r="MCX2161" s="218"/>
      <c r="MCY2161" s="218"/>
      <c r="MCZ2161" s="218"/>
      <c r="MDA2161" s="218"/>
      <c r="MDB2161" s="218"/>
      <c r="MDC2161" s="218"/>
      <c r="MDD2161" s="218"/>
      <c r="MDE2161" s="218"/>
      <c r="MDF2161" s="218"/>
      <c r="MDG2161" s="218"/>
      <c r="MDH2161" s="218"/>
      <c r="MDI2161" s="218"/>
      <c r="MDJ2161" s="218"/>
      <c r="MDK2161" s="218"/>
      <c r="MDL2161" s="218"/>
      <c r="MDM2161" s="218"/>
      <c r="MDN2161" s="218"/>
      <c r="MDO2161" s="218"/>
      <c r="MDP2161" s="218"/>
      <c r="MDQ2161" s="218"/>
      <c r="MDR2161" s="218"/>
      <c r="MDS2161" s="218"/>
      <c r="MDT2161" s="218"/>
      <c r="MDU2161" s="218"/>
      <c r="MDV2161" s="218"/>
      <c r="MDW2161" s="218"/>
      <c r="MDX2161" s="218"/>
      <c r="MDY2161" s="218"/>
      <c r="MDZ2161" s="218"/>
      <c r="MEA2161" s="218"/>
      <c r="MEB2161" s="218"/>
      <c r="MEC2161" s="218"/>
      <c r="MED2161" s="218"/>
      <c r="MEE2161" s="218"/>
      <c r="MEF2161" s="218"/>
      <c r="MEG2161" s="218"/>
      <c r="MEH2161" s="218"/>
      <c r="MEI2161" s="218"/>
      <c r="MEJ2161" s="218"/>
      <c r="MEK2161" s="218"/>
      <c r="MEL2161" s="218"/>
      <c r="MEM2161" s="218"/>
      <c r="MEN2161" s="218"/>
      <c r="MEO2161" s="218"/>
      <c r="MEP2161" s="218"/>
      <c r="MEQ2161" s="218"/>
      <c r="MER2161" s="218"/>
      <c r="MES2161" s="218"/>
      <c r="MET2161" s="218"/>
      <c r="MEU2161" s="218"/>
      <c r="MEV2161" s="218"/>
      <c r="MEW2161" s="218"/>
      <c r="MEX2161" s="218"/>
      <c r="MEY2161" s="218"/>
      <c r="MEZ2161" s="218"/>
      <c r="MFA2161" s="218"/>
      <c r="MFB2161" s="218"/>
      <c r="MFC2161" s="218"/>
      <c r="MFD2161" s="218"/>
      <c r="MFE2161" s="218"/>
      <c r="MFF2161" s="218"/>
      <c r="MFG2161" s="218"/>
      <c r="MFH2161" s="218"/>
      <c r="MFI2161" s="218"/>
      <c r="MFJ2161" s="218"/>
      <c r="MFK2161" s="218"/>
      <c r="MFL2161" s="218"/>
      <c r="MFM2161" s="218"/>
      <c r="MFN2161" s="218"/>
      <c r="MFO2161" s="218"/>
      <c r="MFP2161" s="218"/>
      <c r="MFQ2161" s="218"/>
      <c r="MFR2161" s="218"/>
      <c r="MFS2161" s="218"/>
      <c r="MFT2161" s="218"/>
      <c r="MFU2161" s="218"/>
      <c r="MFV2161" s="218"/>
      <c r="MFW2161" s="218"/>
      <c r="MFX2161" s="218"/>
      <c r="MFY2161" s="218"/>
      <c r="MFZ2161" s="218"/>
      <c r="MGA2161" s="218"/>
      <c r="MGB2161" s="218"/>
      <c r="MGC2161" s="218"/>
      <c r="MGD2161" s="218"/>
      <c r="MGE2161" s="218"/>
      <c r="MGF2161" s="218"/>
      <c r="MGG2161" s="218"/>
      <c r="MGH2161" s="218"/>
      <c r="MGI2161" s="218"/>
      <c r="MGJ2161" s="218"/>
      <c r="MGK2161" s="218"/>
      <c r="MGL2161" s="218"/>
      <c r="MGM2161" s="218"/>
      <c r="MGN2161" s="218"/>
      <c r="MGO2161" s="218"/>
      <c r="MGP2161" s="218"/>
      <c r="MGQ2161" s="218"/>
      <c r="MGR2161" s="218"/>
      <c r="MGS2161" s="218"/>
      <c r="MGT2161" s="218"/>
      <c r="MGU2161" s="218"/>
      <c r="MGV2161" s="218"/>
      <c r="MGW2161" s="218"/>
      <c r="MGX2161" s="218"/>
      <c r="MGY2161" s="218"/>
      <c r="MGZ2161" s="218"/>
      <c r="MHA2161" s="218"/>
      <c r="MHB2161" s="218"/>
      <c r="MHC2161" s="218"/>
      <c r="MHD2161" s="218"/>
      <c r="MHE2161" s="218"/>
      <c r="MHF2161" s="218"/>
      <c r="MHG2161" s="218"/>
      <c r="MHH2161" s="218"/>
      <c r="MHI2161" s="218"/>
      <c r="MHJ2161" s="218"/>
      <c r="MHK2161" s="218"/>
      <c r="MHL2161" s="218"/>
      <c r="MHM2161" s="218"/>
      <c r="MHN2161" s="218"/>
      <c r="MHO2161" s="218"/>
      <c r="MHP2161" s="218"/>
      <c r="MHQ2161" s="218"/>
      <c r="MHR2161" s="218"/>
      <c r="MHS2161" s="218"/>
      <c r="MHT2161" s="218"/>
      <c r="MHU2161" s="218"/>
      <c r="MHV2161" s="218"/>
      <c r="MHW2161" s="218"/>
      <c r="MHX2161" s="218"/>
      <c r="MHY2161" s="218"/>
      <c r="MHZ2161" s="218"/>
      <c r="MIA2161" s="218"/>
      <c r="MIB2161" s="218"/>
      <c r="MIC2161" s="218"/>
      <c r="MID2161" s="218"/>
      <c r="MIE2161" s="218"/>
      <c r="MIF2161" s="218"/>
      <c r="MIG2161" s="218"/>
      <c r="MIH2161" s="218"/>
      <c r="MII2161" s="218"/>
      <c r="MIJ2161" s="218"/>
      <c r="MIK2161" s="218"/>
      <c r="MIL2161" s="218"/>
      <c r="MIM2161" s="218"/>
      <c r="MIN2161" s="218"/>
      <c r="MIO2161" s="218"/>
      <c r="MIP2161" s="218"/>
      <c r="MIQ2161" s="218"/>
      <c r="MIR2161" s="218"/>
      <c r="MIS2161" s="218"/>
      <c r="MIT2161" s="218"/>
      <c r="MIU2161" s="218"/>
      <c r="MIV2161" s="218"/>
      <c r="MIW2161" s="218"/>
      <c r="MIX2161" s="218"/>
      <c r="MIY2161" s="218"/>
      <c r="MIZ2161" s="218"/>
      <c r="MJA2161" s="218"/>
      <c r="MJB2161" s="218"/>
      <c r="MJC2161" s="218"/>
      <c r="MJD2161" s="218"/>
      <c r="MJE2161" s="218"/>
      <c r="MJF2161" s="218"/>
      <c r="MJG2161" s="218"/>
      <c r="MJH2161" s="218"/>
      <c r="MJI2161" s="218"/>
      <c r="MJJ2161" s="218"/>
      <c r="MJK2161" s="218"/>
      <c r="MJL2161" s="218"/>
      <c r="MJM2161" s="218"/>
      <c r="MJN2161" s="218"/>
      <c r="MJO2161" s="218"/>
      <c r="MJP2161" s="218"/>
      <c r="MJQ2161" s="218"/>
      <c r="MJR2161" s="218"/>
      <c r="MJS2161" s="218"/>
      <c r="MJT2161" s="218"/>
      <c r="MJU2161" s="218"/>
      <c r="MJV2161" s="218"/>
      <c r="MJW2161" s="218"/>
      <c r="MJX2161" s="218"/>
      <c r="MJY2161" s="218"/>
      <c r="MJZ2161" s="218"/>
      <c r="MKA2161" s="218"/>
      <c r="MKB2161" s="218"/>
      <c r="MKC2161" s="218"/>
      <c r="MKD2161" s="218"/>
      <c r="MKE2161" s="218"/>
      <c r="MKF2161" s="218"/>
      <c r="MKG2161" s="218"/>
      <c r="MKH2161" s="218"/>
      <c r="MKI2161" s="218"/>
      <c r="MKJ2161" s="218"/>
      <c r="MKK2161" s="218"/>
      <c r="MKL2161" s="218"/>
      <c r="MKM2161" s="218"/>
      <c r="MKN2161" s="218"/>
      <c r="MKO2161" s="218"/>
      <c r="MKP2161" s="218"/>
      <c r="MKQ2161" s="218"/>
      <c r="MKR2161" s="218"/>
      <c r="MKS2161" s="218"/>
      <c r="MKT2161" s="218"/>
      <c r="MKU2161" s="218"/>
      <c r="MKV2161" s="218"/>
      <c r="MKW2161" s="218"/>
      <c r="MKX2161" s="218"/>
      <c r="MKY2161" s="218"/>
      <c r="MKZ2161" s="218"/>
      <c r="MLA2161" s="218"/>
      <c r="MLB2161" s="218"/>
      <c r="MLC2161" s="218"/>
      <c r="MLD2161" s="218"/>
      <c r="MLE2161" s="218"/>
      <c r="MLF2161" s="218"/>
      <c r="MLG2161" s="218"/>
      <c r="MLH2161" s="218"/>
      <c r="MLI2161" s="218"/>
      <c r="MLJ2161" s="218"/>
      <c r="MLK2161" s="218"/>
      <c r="MLL2161" s="218"/>
      <c r="MLM2161" s="218"/>
      <c r="MLN2161" s="218"/>
      <c r="MLO2161" s="218"/>
      <c r="MLP2161" s="218"/>
      <c r="MLQ2161" s="218"/>
      <c r="MLR2161" s="218"/>
      <c r="MLS2161" s="218"/>
      <c r="MLT2161" s="218"/>
      <c r="MLU2161" s="218"/>
      <c r="MLV2161" s="218"/>
      <c r="MLW2161" s="218"/>
      <c r="MLX2161" s="218"/>
      <c r="MLY2161" s="218"/>
      <c r="MLZ2161" s="218"/>
      <c r="MMA2161" s="218"/>
      <c r="MMB2161" s="218"/>
      <c r="MMC2161" s="218"/>
      <c r="MMD2161" s="218"/>
      <c r="MME2161" s="218"/>
      <c r="MMF2161" s="218"/>
      <c r="MMG2161" s="218"/>
      <c r="MMH2161" s="218"/>
      <c r="MMI2161" s="218"/>
      <c r="MMJ2161" s="218"/>
      <c r="MMK2161" s="218"/>
      <c r="MML2161" s="218"/>
      <c r="MMM2161" s="218"/>
      <c r="MMN2161" s="218"/>
      <c r="MMO2161" s="218"/>
      <c r="MMP2161" s="218"/>
      <c r="MMQ2161" s="218"/>
      <c r="MMR2161" s="218"/>
      <c r="MMS2161" s="218"/>
      <c r="MMT2161" s="218"/>
      <c r="MMU2161" s="218"/>
      <c r="MMV2161" s="218"/>
      <c r="MMW2161" s="218"/>
      <c r="MMX2161" s="218"/>
      <c r="MMY2161" s="218"/>
      <c r="MMZ2161" s="218"/>
      <c r="MNA2161" s="218"/>
      <c r="MNB2161" s="218"/>
      <c r="MNC2161" s="218"/>
      <c r="MND2161" s="218"/>
      <c r="MNE2161" s="218"/>
      <c r="MNF2161" s="218"/>
      <c r="MNG2161" s="218"/>
      <c r="MNH2161" s="218"/>
      <c r="MNI2161" s="218"/>
      <c r="MNJ2161" s="218"/>
      <c r="MNK2161" s="218"/>
      <c r="MNL2161" s="218"/>
      <c r="MNM2161" s="218"/>
      <c r="MNN2161" s="218"/>
      <c r="MNO2161" s="218"/>
      <c r="MNP2161" s="218"/>
      <c r="MNQ2161" s="218"/>
      <c r="MNR2161" s="218"/>
      <c r="MNS2161" s="218"/>
      <c r="MNT2161" s="218"/>
      <c r="MNU2161" s="218"/>
      <c r="MNV2161" s="218"/>
      <c r="MNW2161" s="218"/>
      <c r="MNX2161" s="218"/>
      <c r="MNY2161" s="218"/>
      <c r="MNZ2161" s="218"/>
      <c r="MOA2161" s="218"/>
      <c r="MOB2161" s="218"/>
      <c r="MOC2161" s="218"/>
      <c r="MOD2161" s="218"/>
      <c r="MOE2161" s="218"/>
      <c r="MOF2161" s="218"/>
      <c r="MOG2161" s="218"/>
      <c r="MOH2161" s="218"/>
      <c r="MOI2161" s="218"/>
      <c r="MOJ2161" s="218"/>
      <c r="MOK2161" s="218"/>
      <c r="MOL2161" s="218"/>
      <c r="MOM2161" s="218"/>
      <c r="MON2161" s="218"/>
      <c r="MOO2161" s="218"/>
      <c r="MOP2161" s="218"/>
      <c r="MOQ2161" s="218"/>
      <c r="MOR2161" s="218"/>
      <c r="MOS2161" s="218"/>
      <c r="MOT2161" s="218"/>
      <c r="MOU2161" s="218"/>
      <c r="MOV2161" s="218"/>
      <c r="MOW2161" s="218"/>
      <c r="MOX2161" s="218"/>
      <c r="MOY2161" s="218"/>
      <c r="MOZ2161" s="218"/>
      <c r="MPA2161" s="218"/>
      <c r="MPB2161" s="218"/>
      <c r="MPC2161" s="218"/>
      <c r="MPD2161" s="218"/>
      <c r="MPE2161" s="218"/>
      <c r="MPF2161" s="218"/>
      <c r="MPG2161" s="218"/>
      <c r="MPH2161" s="218"/>
      <c r="MPI2161" s="218"/>
      <c r="MPJ2161" s="218"/>
      <c r="MPK2161" s="218"/>
      <c r="MPL2161" s="218"/>
      <c r="MPM2161" s="218"/>
      <c r="MPN2161" s="218"/>
      <c r="MPO2161" s="218"/>
      <c r="MPP2161" s="218"/>
      <c r="MPQ2161" s="218"/>
      <c r="MPR2161" s="218"/>
      <c r="MPS2161" s="218"/>
      <c r="MPT2161" s="218"/>
      <c r="MPU2161" s="218"/>
      <c r="MPV2161" s="218"/>
      <c r="MPW2161" s="218"/>
      <c r="MPX2161" s="218"/>
      <c r="MPY2161" s="218"/>
      <c r="MPZ2161" s="218"/>
      <c r="MQA2161" s="218"/>
      <c r="MQB2161" s="218"/>
      <c r="MQC2161" s="218"/>
      <c r="MQD2161" s="218"/>
      <c r="MQE2161" s="218"/>
      <c r="MQF2161" s="218"/>
      <c r="MQG2161" s="218"/>
      <c r="MQH2161" s="218"/>
      <c r="MQI2161" s="218"/>
      <c r="MQJ2161" s="218"/>
      <c r="MQK2161" s="218"/>
      <c r="MQL2161" s="218"/>
      <c r="MQM2161" s="218"/>
      <c r="MQN2161" s="218"/>
      <c r="MQO2161" s="218"/>
      <c r="MQP2161" s="218"/>
      <c r="MQQ2161" s="218"/>
      <c r="MQR2161" s="218"/>
      <c r="MQS2161" s="218"/>
      <c r="MQT2161" s="218"/>
      <c r="MQU2161" s="218"/>
      <c r="MQV2161" s="218"/>
      <c r="MQW2161" s="218"/>
      <c r="MQX2161" s="218"/>
      <c r="MQY2161" s="218"/>
      <c r="MQZ2161" s="218"/>
      <c r="MRA2161" s="218"/>
      <c r="MRB2161" s="218"/>
      <c r="MRC2161" s="218"/>
      <c r="MRD2161" s="218"/>
      <c r="MRE2161" s="218"/>
      <c r="MRF2161" s="218"/>
      <c r="MRG2161" s="218"/>
      <c r="MRH2161" s="218"/>
      <c r="MRI2161" s="218"/>
      <c r="MRJ2161" s="218"/>
      <c r="MRK2161" s="218"/>
      <c r="MRL2161" s="218"/>
      <c r="MRM2161" s="218"/>
      <c r="MRN2161" s="218"/>
      <c r="MRO2161" s="218"/>
      <c r="MRP2161" s="218"/>
      <c r="MRQ2161" s="218"/>
      <c r="MRR2161" s="218"/>
      <c r="MRS2161" s="218"/>
      <c r="MRT2161" s="218"/>
      <c r="MRU2161" s="218"/>
      <c r="MRV2161" s="218"/>
      <c r="MRW2161" s="218"/>
      <c r="MRX2161" s="218"/>
      <c r="MRY2161" s="218"/>
      <c r="MRZ2161" s="218"/>
      <c r="MSA2161" s="218"/>
      <c r="MSB2161" s="218"/>
      <c r="MSC2161" s="218"/>
      <c r="MSD2161" s="218"/>
      <c r="MSE2161" s="218"/>
      <c r="MSF2161" s="218"/>
      <c r="MSG2161" s="218"/>
      <c r="MSH2161" s="218"/>
      <c r="MSI2161" s="218"/>
      <c r="MSJ2161" s="218"/>
      <c r="MSK2161" s="218"/>
      <c r="MSL2161" s="218"/>
      <c r="MSM2161" s="218"/>
      <c r="MSN2161" s="218"/>
      <c r="MSO2161" s="218"/>
      <c r="MSP2161" s="218"/>
      <c r="MSQ2161" s="218"/>
      <c r="MSR2161" s="218"/>
      <c r="MSS2161" s="218"/>
      <c r="MST2161" s="218"/>
      <c r="MSU2161" s="218"/>
      <c r="MSV2161" s="218"/>
      <c r="MSW2161" s="218"/>
      <c r="MSX2161" s="218"/>
      <c r="MSY2161" s="218"/>
      <c r="MSZ2161" s="218"/>
      <c r="MTA2161" s="218"/>
      <c r="MTB2161" s="218"/>
      <c r="MTC2161" s="218"/>
      <c r="MTD2161" s="218"/>
      <c r="MTE2161" s="218"/>
      <c r="MTF2161" s="218"/>
      <c r="MTG2161" s="218"/>
      <c r="MTH2161" s="218"/>
      <c r="MTI2161" s="218"/>
      <c r="MTJ2161" s="218"/>
      <c r="MTK2161" s="218"/>
      <c r="MTL2161" s="218"/>
      <c r="MTM2161" s="218"/>
      <c r="MTN2161" s="218"/>
      <c r="MTO2161" s="218"/>
      <c r="MTP2161" s="218"/>
      <c r="MTQ2161" s="218"/>
      <c r="MTR2161" s="218"/>
      <c r="MTS2161" s="218"/>
      <c r="MTT2161" s="218"/>
      <c r="MTU2161" s="218"/>
      <c r="MTV2161" s="218"/>
      <c r="MTW2161" s="218"/>
      <c r="MTX2161" s="218"/>
      <c r="MTY2161" s="218"/>
      <c r="MTZ2161" s="218"/>
      <c r="MUA2161" s="218"/>
      <c r="MUB2161" s="218"/>
      <c r="MUC2161" s="218"/>
      <c r="MUD2161" s="218"/>
      <c r="MUE2161" s="218"/>
      <c r="MUF2161" s="218"/>
      <c r="MUG2161" s="218"/>
      <c r="MUH2161" s="218"/>
      <c r="MUI2161" s="218"/>
      <c r="MUJ2161" s="218"/>
      <c r="MUK2161" s="218"/>
      <c r="MUL2161" s="218"/>
      <c r="MUM2161" s="218"/>
      <c r="MUN2161" s="218"/>
      <c r="MUO2161" s="218"/>
      <c r="MUP2161" s="218"/>
      <c r="MUQ2161" s="218"/>
      <c r="MUR2161" s="218"/>
      <c r="MUS2161" s="218"/>
      <c r="MUT2161" s="218"/>
      <c r="MUU2161" s="218"/>
      <c r="MUV2161" s="218"/>
      <c r="MUW2161" s="218"/>
      <c r="MUX2161" s="218"/>
      <c r="MUY2161" s="218"/>
      <c r="MUZ2161" s="218"/>
      <c r="MVA2161" s="218"/>
      <c r="MVB2161" s="218"/>
      <c r="MVC2161" s="218"/>
      <c r="MVD2161" s="218"/>
      <c r="MVE2161" s="218"/>
      <c r="MVF2161" s="218"/>
      <c r="MVG2161" s="218"/>
      <c r="MVH2161" s="218"/>
      <c r="MVI2161" s="218"/>
      <c r="MVJ2161" s="218"/>
      <c r="MVK2161" s="218"/>
      <c r="MVL2161" s="218"/>
      <c r="MVM2161" s="218"/>
      <c r="MVN2161" s="218"/>
      <c r="MVO2161" s="218"/>
      <c r="MVP2161" s="218"/>
      <c r="MVQ2161" s="218"/>
      <c r="MVR2161" s="218"/>
      <c r="MVS2161" s="218"/>
      <c r="MVT2161" s="218"/>
      <c r="MVU2161" s="218"/>
      <c r="MVV2161" s="218"/>
      <c r="MVW2161" s="218"/>
      <c r="MVX2161" s="218"/>
      <c r="MVY2161" s="218"/>
      <c r="MVZ2161" s="218"/>
      <c r="MWA2161" s="218"/>
      <c r="MWB2161" s="218"/>
      <c r="MWC2161" s="218"/>
      <c r="MWD2161" s="218"/>
      <c r="MWE2161" s="218"/>
      <c r="MWF2161" s="218"/>
      <c r="MWG2161" s="218"/>
      <c r="MWH2161" s="218"/>
      <c r="MWI2161" s="218"/>
      <c r="MWJ2161" s="218"/>
      <c r="MWK2161" s="218"/>
      <c r="MWL2161" s="218"/>
      <c r="MWM2161" s="218"/>
      <c r="MWN2161" s="218"/>
      <c r="MWO2161" s="218"/>
      <c r="MWP2161" s="218"/>
      <c r="MWQ2161" s="218"/>
      <c r="MWR2161" s="218"/>
      <c r="MWS2161" s="218"/>
      <c r="MWT2161" s="218"/>
      <c r="MWU2161" s="218"/>
      <c r="MWV2161" s="218"/>
      <c r="MWW2161" s="218"/>
      <c r="MWX2161" s="218"/>
      <c r="MWY2161" s="218"/>
      <c r="MWZ2161" s="218"/>
      <c r="MXA2161" s="218"/>
      <c r="MXB2161" s="218"/>
      <c r="MXC2161" s="218"/>
      <c r="MXD2161" s="218"/>
      <c r="MXE2161" s="218"/>
      <c r="MXF2161" s="218"/>
      <c r="MXG2161" s="218"/>
      <c r="MXH2161" s="218"/>
      <c r="MXI2161" s="218"/>
      <c r="MXJ2161" s="218"/>
      <c r="MXK2161" s="218"/>
      <c r="MXL2161" s="218"/>
      <c r="MXM2161" s="218"/>
      <c r="MXN2161" s="218"/>
      <c r="MXO2161" s="218"/>
      <c r="MXP2161" s="218"/>
      <c r="MXQ2161" s="218"/>
      <c r="MXR2161" s="218"/>
      <c r="MXS2161" s="218"/>
      <c r="MXT2161" s="218"/>
      <c r="MXU2161" s="218"/>
      <c r="MXV2161" s="218"/>
      <c r="MXW2161" s="218"/>
      <c r="MXX2161" s="218"/>
      <c r="MXY2161" s="218"/>
      <c r="MXZ2161" s="218"/>
      <c r="MYA2161" s="218"/>
      <c r="MYB2161" s="218"/>
      <c r="MYC2161" s="218"/>
      <c r="MYD2161" s="218"/>
      <c r="MYE2161" s="218"/>
      <c r="MYF2161" s="218"/>
      <c r="MYG2161" s="218"/>
      <c r="MYH2161" s="218"/>
      <c r="MYI2161" s="218"/>
      <c r="MYJ2161" s="218"/>
      <c r="MYK2161" s="218"/>
      <c r="MYL2161" s="218"/>
      <c r="MYM2161" s="218"/>
      <c r="MYN2161" s="218"/>
      <c r="MYO2161" s="218"/>
      <c r="MYP2161" s="218"/>
      <c r="MYQ2161" s="218"/>
      <c r="MYR2161" s="218"/>
      <c r="MYS2161" s="218"/>
      <c r="MYT2161" s="218"/>
      <c r="MYU2161" s="218"/>
      <c r="MYV2161" s="218"/>
      <c r="MYW2161" s="218"/>
      <c r="MYX2161" s="218"/>
      <c r="MYY2161" s="218"/>
      <c r="MYZ2161" s="218"/>
      <c r="MZA2161" s="218"/>
      <c r="MZB2161" s="218"/>
      <c r="MZC2161" s="218"/>
      <c r="MZD2161" s="218"/>
      <c r="MZE2161" s="218"/>
      <c r="MZF2161" s="218"/>
      <c r="MZG2161" s="218"/>
      <c r="MZH2161" s="218"/>
      <c r="MZI2161" s="218"/>
      <c r="MZJ2161" s="218"/>
      <c r="MZK2161" s="218"/>
      <c r="MZL2161" s="218"/>
      <c r="MZM2161" s="218"/>
      <c r="MZN2161" s="218"/>
      <c r="MZO2161" s="218"/>
      <c r="MZP2161" s="218"/>
      <c r="MZQ2161" s="218"/>
      <c r="MZR2161" s="218"/>
      <c r="MZS2161" s="218"/>
      <c r="MZT2161" s="218"/>
      <c r="MZU2161" s="218"/>
      <c r="MZV2161" s="218"/>
      <c r="MZW2161" s="218"/>
      <c r="MZX2161" s="218"/>
      <c r="MZY2161" s="218"/>
      <c r="MZZ2161" s="218"/>
      <c r="NAA2161" s="218"/>
      <c r="NAB2161" s="218"/>
      <c r="NAC2161" s="218"/>
      <c r="NAD2161" s="218"/>
      <c r="NAE2161" s="218"/>
      <c r="NAF2161" s="218"/>
      <c r="NAG2161" s="218"/>
      <c r="NAH2161" s="218"/>
      <c r="NAI2161" s="218"/>
      <c r="NAJ2161" s="218"/>
      <c r="NAK2161" s="218"/>
      <c r="NAL2161" s="218"/>
      <c r="NAM2161" s="218"/>
      <c r="NAN2161" s="218"/>
      <c r="NAO2161" s="218"/>
      <c r="NAP2161" s="218"/>
      <c r="NAQ2161" s="218"/>
      <c r="NAR2161" s="218"/>
      <c r="NAS2161" s="218"/>
      <c r="NAT2161" s="218"/>
      <c r="NAU2161" s="218"/>
      <c r="NAV2161" s="218"/>
      <c r="NAW2161" s="218"/>
      <c r="NAX2161" s="218"/>
      <c r="NAY2161" s="218"/>
      <c r="NAZ2161" s="218"/>
      <c r="NBA2161" s="218"/>
      <c r="NBB2161" s="218"/>
      <c r="NBC2161" s="218"/>
      <c r="NBD2161" s="218"/>
      <c r="NBE2161" s="218"/>
      <c r="NBF2161" s="218"/>
      <c r="NBG2161" s="218"/>
      <c r="NBH2161" s="218"/>
      <c r="NBI2161" s="218"/>
      <c r="NBJ2161" s="218"/>
      <c r="NBK2161" s="218"/>
      <c r="NBL2161" s="218"/>
      <c r="NBM2161" s="218"/>
      <c r="NBN2161" s="218"/>
      <c r="NBO2161" s="218"/>
      <c r="NBP2161" s="218"/>
      <c r="NBQ2161" s="218"/>
      <c r="NBR2161" s="218"/>
      <c r="NBS2161" s="218"/>
      <c r="NBT2161" s="218"/>
      <c r="NBU2161" s="218"/>
      <c r="NBV2161" s="218"/>
      <c r="NBW2161" s="218"/>
      <c r="NBX2161" s="218"/>
      <c r="NBY2161" s="218"/>
      <c r="NBZ2161" s="218"/>
      <c r="NCA2161" s="218"/>
      <c r="NCB2161" s="218"/>
      <c r="NCC2161" s="218"/>
      <c r="NCD2161" s="218"/>
      <c r="NCE2161" s="218"/>
      <c r="NCF2161" s="218"/>
      <c r="NCG2161" s="218"/>
      <c r="NCH2161" s="218"/>
      <c r="NCI2161" s="218"/>
      <c r="NCJ2161" s="218"/>
      <c r="NCK2161" s="218"/>
      <c r="NCL2161" s="218"/>
      <c r="NCM2161" s="218"/>
      <c r="NCN2161" s="218"/>
      <c r="NCO2161" s="218"/>
      <c r="NCP2161" s="218"/>
      <c r="NCQ2161" s="218"/>
      <c r="NCR2161" s="218"/>
      <c r="NCS2161" s="218"/>
      <c r="NCT2161" s="218"/>
      <c r="NCU2161" s="218"/>
      <c r="NCV2161" s="218"/>
      <c r="NCW2161" s="218"/>
      <c r="NCX2161" s="218"/>
      <c r="NCY2161" s="218"/>
      <c r="NCZ2161" s="218"/>
      <c r="NDA2161" s="218"/>
      <c r="NDB2161" s="218"/>
      <c r="NDC2161" s="218"/>
      <c r="NDD2161" s="218"/>
      <c r="NDE2161" s="218"/>
      <c r="NDF2161" s="218"/>
      <c r="NDG2161" s="218"/>
      <c r="NDH2161" s="218"/>
      <c r="NDI2161" s="218"/>
      <c r="NDJ2161" s="218"/>
      <c r="NDK2161" s="218"/>
      <c r="NDL2161" s="218"/>
      <c r="NDM2161" s="218"/>
      <c r="NDN2161" s="218"/>
      <c r="NDO2161" s="218"/>
      <c r="NDP2161" s="218"/>
      <c r="NDQ2161" s="218"/>
      <c r="NDR2161" s="218"/>
      <c r="NDS2161" s="218"/>
      <c r="NDT2161" s="218"/>
      <c r="NDU2161" s="218"/>
      <c r="NDV2161" s="218"/>
      <c r="NDW2161" s="218"/>
      <c r="NDX2161" s="218"/>
      <c r="NDY2161" s="218"/>
      <c r="NDZ2161" s="218"/>
      <c r="NEA2161" s="218"/>
      <c r="NEB2161" s="218"/>
      <c r="NEC2161" s="218"/>
      <c r="NED2161" s="218"/>
      <c r="NEE2161" s="218"/>
      <c r="NEF2161" s="218"/>
      <c r="NEG2161" s="218"/>
      <c r="NEH2161" s="218"/>
      <c r="NEI2161" s="218"/>
      <c r="NEJ2161" s="218"/>
      <c r="NEK2161" s="218"/>
      <c r="NEL2161" s="218"/>
      <c r="NEM2161" s="218"/>
      <c r="NEN2161" s="218"/>
      <c r="NEO2161" s="218"/>
      <c r="NEP2161" s="218"/>
      <c r="NEQ2161" s="218"/>
      <c r="NER2161" s="218"/>
      <c r="NES2161" s="218"/>
      <c r="NET2161" s="218"/>
      <c r="NEU2161" s="218"/>
      <c r="NEV2161" s="218"/>
      <c r="NEW2161" s="218"/>
      <c r="NEX2161" s="218"/>
      <c r="NEY2161" s="218"/>
      <c r="NEZ2161" s="218"/>
      <c r="NFA2161" s="218"/>
      <c r="NFB2161" s="218"/>
      <c r="NFC2161" s="218"/>
      <c r="NFD2161" s="218"/>
      <c r="NFE2161" s="218"/>
      <c r="NFF2161" s="218"/>
      <c r="NFG2161" s="218"/>
      <c r="NFH2161" s="218"/>
      <c r="NFI2161" s="218"/>
      <c r="NFJ2161" s="218"/>
      <c r="NFK2161" s="218"/>
      <c r="NFL2161" s="218"/>
      <c r="NFM2161" s="218"/>
      <c r="NFN2161" s="218"/>
      <c r="NFO2161" s="218"/>
      <c r="NFP2161" s="218"/>
      <c r="NFQ2161" s="218"/>
      <c r="NFR2161" s="218"/>
      <c r="NFS2161" s="218"/>
      <c r="NFT2161" s="218"/>
      <c r="NFU2161" s="218"/>
      <c r="NFV2161" s="218"/>
      <c r="NFW2161" s="218"/>
      <c r="NFX2161" s="218"/>
      <c r="NFY2161" s="218"/>
      <c r="NFZ2161" s="218"/>
      <c r="NGA2161" s="218"/>
      <c r="NGB2161" s="218"/>
      <c r="NGC2161" s="218"/>
      <c r="NGD2161" s="218"/>
      <c r="NGE2161" s="218"/>
      <c r="NGF2161" s="218"/>
      <c r="NGG2161" s="218"/>
      <c r="NGH2161" s="218"/>
      <c r="NGI2161" s="218"/>
      <c r="NGJ2161" s="218"/>
      <c r="NGK2161" s="218"/>
      <c r="NGL2161" s="218"/>
      <c r="NGM2161" s="218"/>
      <c r="NGN2161" s="218"/>
      <c r="NGO2161" s="218"/>
      <c r="NGP2161" s="218"/>
      <c r="NGQ2161" s="218"/>
      <c r="NGR2161" s="218"/>
      <c r="NGS2161" s="218"/>
      <c r="NGT2161" s="218"/>
      <c r="NGU2161" s="218"/>
      <c r="NGV2161" s="218"/>
      <c r="NGW2161" s="218"/>
      <c r="NGX2161" s="218"/>
      <c r="NGY2161" s="218"/>
      <c r="NGZ2161" s="218"/>
      <c r="NHA2161" s="218"/>
      <c r="NHB2161" s="218"/>
      <c r="NHC2161" s="218"/>
      <c r="NHD2161" s="218"/>
      <c r="NHE2161" s="218"/>
      <c r="NHF2161" s="218"/>
      <c r="NHG2161" s="218"/>
      <c r="NHH2161" s="218"/>
      <c r="NHI2161" s="218"/>
      <c r="NHJ2161" s="218"/>
      <c r="NHK2161" s="218"/>
      <c r="NHL2161" s="218"/>
      <c r="NHM2161" s="218"/>
      <c r="NHN2161" s="218"/>
      <c r="NHO2161" s="218"/>
      <c r="NHP2161" s="218"/>
      <c r="NHQ2161" s="218"/>
      <c r="NHR2161" s="218"/>
      <c r="NHS2161" s="218"/>
      <c r="NHT2161" s="218"/>
      <c r="NHU2161" s="218"/>
      <c r="NHV2161" s="218"/>
      <c r="NHW2161" s="218"/>
      <c r="NHX2161" s="218"/>
      <c r="NHY2161" s="218"/>
      <c r="NHZ2161" s="218"/>
      <c r="NIA2161" s="218"/>
      <c r="NIB2161" s="218"/>
      <c r="NIC2161" s="218"/>
      <c r="NID2161" s="218"/>
      <c r="NIE2161" s="218"/>
      <c r="NIF2161" s="218"/>
      <c r="NIG2161" s="218"/>
      <c r="NIH2161" s="218"/>
      <c r="NII2161" s="218"/>
      <c r="NIJ2161" s="218"/>
      <c r="NIK2161" s="218"/>
      <c r="NIL2161" s="218"/>
      <c r="NIM2161" s="218"/>
      <c r="NIN2161" s="218"/>
      <c r="NIO2161" s="218"/>
      <c r="NIP2161" s="218"/>
      <c r="NIQ2161" s="218"/>
      <c r="NIR2161" s="218"/>
      <c r="NIS2161" s="218"/>
      <c r="NIT2161" s="218"/>
      <c r="NIU2161" s="218"/>
      <c r="NIV2161" s="218"/>
      <c r="NIW2161" s="218"/>
      <c r="NIX2161" s="218"/>
      <c r="NIY2161" s="218"/>
      <c r="NIZ2161" s="218"/>
      <c r="NJA2161" s="218"/>
      <c r="NJB2161" s="218"/>
      <c r="NJC2161" s="218"/>
      <c r="NJD2161" s="218"/>
      <c r="NJE2161" s="218"/>
      <c r="NJF2161" s="218"/>
      <c r="NJG2161" s="218"/>
      <c r="NJH2161" s="218"/>
      <c r="NJI2161" s="218"/>
      <c r="NJJ2161" s="218"/>
      <c r="NJK2161" s="218"/>
      <c r="NJL2161" s="218"/>
      <c r="NJM2161" s="218"/>
      <c r="NJN2161" s="218"/>
      <c r="NJO2161" s="218"/>
      <c r="NJP2161" s="218"/>
      <c r="NJQ2161" s="218"/>
      <c r="NJR2161" s="218"/>
      <c r="NJS2161" s="218"/>
      <c r="NJT2161" s="218"/>
      <c r="NJU2161" s="218"/>
      <c r="NJV2161" s="218"/>
      <c r="NJW2161" s="218"/>
      <c r="NJX2161" s="218"/>
      <c r="NJY2161" s="218"/>
      <c r="NJZ2161" s="218"/>
      <c r="NKA2161" s="218"/>
      <c r="NKB2161" s="218"/>
      <c r="NKC2161" s="218"/>
      <c r="NKD2161" s="218"/>
      <c r="NKE2161" s="218"/>
      <c r="NKF2161" s="218"/>
      <c r="NKG2161" s="218"/>
      <c r="NKH2161" s="218"/>
      <c r="NKI2161" s="218"/>
      <c r="NKJ2161" s="218"/>
      <c r="NKK2161" s="218"/>
      <c r="NKL2161" s="218"/>
      <c r="NKM2161" s="218"/>
      <c r="NKN2161" s="218"/>
      <c r="NKO2161" s="218"/>
      <c r="NKP2161" s="218"/>
      <c r="NKQ2161" s="218"/>
      <c r="NKR2161" s="218"/>
      <c r="NKS2161" s="218"/>
      <c r="NKT2161" s="218"/>
      <c r="NKU2161" s="218"/>
      <c r="NKV2161" s="218"/>
      <c r="NKW2161" s="218"/>
      <c r="NKX2161" s="218"/>
      <c r="NKY2161" s="218"/>
      <c r="NKZ2161" s="218"/>
      <c r="NLA2161" s="218"/>
      <c r="NLB2161" s="218"/>
      <c r="NLC2161" s="218"/>
      <c r="NLD2161" s="218"/>
      <c r="NLE2161" s="218"/>
      <c r="NLF2161" s="218"/>
      <c r="NLG2161" s="218"/>
      <c r="NLH2161" s="218"/>
      <c r="NLI2161" s="218"/>
      <c r="NLJ2161" s="218"/>
      <c r="NLK2161" s="218"/>
      <c r="NLL2161" s="218"/>
      <c r="NLM2161" s="218"/>
      <c r="NLN2161" s="218"/>
      <c r="NLO2161" s="218"/>
      <c r="NLP2161" s="218"/>
      <c r="NLQ2161" s="218"/>
      <c r="NLR2161" s="218"/>
      <c r="NLS2161" s="218"/>
      <c r="NLT2161" s="218"/>
      <c r="NLU2161" s="218"/>
      <c r="NLV2161" s="218"/>
      <c r="NLW2161" s="218"/>
      <c r="NLX2161" s="218"/>
      <c r="NLY2161" s="218"/>
      <c r="NLZ2161" s="218"/>
      <c r="NMA2161" s="218"/>
      <c r="NMB2161" s="218"/>
      <c r="NMC2161" s="218"/>
      <c r="NMD2161" s="218"/>
      <c r="NME2161" s="218"/>
      <c r="NMF2161" s="218"/>
      <c r="NMG2161" s="218"/>
      <c r="NMH2161" s="218"/>
      <c r="NMI2161" s="218"/>
      <c r="NMJ2161" s="218"/>
      <c r="NMK2161" s="218"/>
      <c r="NML2161" s="218"/>
      <c r="NMM2161" s="218"/>
      <c r="NMN2161" s="218"/>
      <c r="NMO2161" s="218"/>
      <c r="NMP2161" s="218"/>
      <c r="NMQ2161" s="218"/>
      <c r="NMR2161" s="218"/>
      <c r="NMS2161" s="218"/>
      <c r="NMT2161" s="218"/>
      <c r="NMU2161" s="218"/>
      <c r="NMV2161" s="218"/>
      <c r="NMW2161" s="218"/>
      <c r="NMX2161" s="218"/>
      <c r="NMY2161" s="218"/>
      <c r="NMZ2161" s="218"/>
      <c r="NNA2161" s="218"/>
      <c r="NNB2161" s="218"/>
      <c r="NNC2161" s="218"/>
      <c r="NND2161" s="218"/>
      <c r="NNE2161" s="218"/>
      <c r="NNF2161" s="218"/>
      <c r="NNG2161" s="218"/>
      <c r="NNH2161" s="218"/>
      <c r="NNI2161" s="218"/>
      <c r="NNJ2161" s="218"/>
      <c r="NNK2161" s="218"/>
      <c r="NNL2161" s="218"/>
      <c r="NNM2161" s="218"/>
      <c r="NNN2161" s="218"/>
      <c r="NNO2161" s="218"/>
      <c r="NNP2161" s="218"/>
      <c r="NNQ2161" s="218"/>
      <c r="NNR2161" s="218"/>
      <c r="NNS2161" s="218"/>
      <c r="NNT2161" s="218"/>
      <c r="NNU2161" s="218"/>
      <c r="NNV2161" s="218"/>
      <c r="NNW2161" s="218"/>
      <c r="NNX2161" s="218"/>
      <c r="NNY2161" s="218"/>
      <c r="NNZ2161" s="218"/>
      <c r="NOA2161" s="218"/>
      <c r="NOB2161" s="218"/>
      <c r="NOC2161" s="218"/>
      <c r="NOD2161" s="218"/>
      <c r="NOE2161" s="218"/>
      <c r="NOF2161" s="218"/>
      <c r="NOG2161" s="218"/>
      <c r="NOH2161" s="218"/>
      <c r="NOI2161" s="218"/>
      <c r="NOJ2161" s="218"/>
      <c r="NOK2161" s="218"/>
      <c r="NOL2161" s="218"/>
      <c r="NOM2161" s="218"/>
      <c r="NON2161" s="218"/>
      <c r="NOO2161" s="218"/>
      <c r="NOP2161" s="218"/>
      <c r="NOQ2161" s="218"/>
      <c r="NOR2161" s="218"/>
      <c r="NOS2161" s="218"/>
      <c r="NOT2161" s="218"/>
      <c r="NOU2161" s="218"/>
      <c r="NOV2161" s="218"/>
      <c r="NOW2161" s="218"/>
      <c r="NOX2161" s="218"/>
      <c r="NOY2161" s="218"/>
      <c r="NOZ2161" s="218"/>
      <c r="NPA2161" s="218"/>
      <c r="NPB2161" s="218"/>
      <c r="NPC2161" s="218"/>
      <c r="NPD2161" s="218"/>
      <c r="NPE2161" s="218"/>
      <c r="NPF2161" s="218"/>
      <c r="NPG2161" s="218"/>
      <c r="NPH2161" s="218"/>
      <c r="NPI2161" s="218"/>
      <c r="NPJ2161" s="218"/>
      <c r="NPK2161" s="218"/>
      <c r="NPL2161" s="218"/>
      <c r="NPM2161" s="218"/>
      <c r="NPN2161" s="218"/>
      <c r="NPO2161" s="218"/>
      <c r="NPP2161" s="218"/>
      <c r="NPQ2161" s="218"/>
      <c r="NPR2161" s="218"/>
      <c r="NPS2161" s="218"/>
      <c r="NPT2161" s="218"/>
      <c r="NPU2161" s="218"/>
      <c r="NPV2161" s="218"/>
      <c r="NPW2161" s="218"/>
      <c r="NPX2161" s="218"/>
      <c r="NPY2161" s="218"/>
      <c r="NPZ2161" s="218"/>
      <c r="NQA2161" s="218"/>
      <c r="NQB2161" s="218"/>
      <c r="NQC2161" s="218"/>
      <c r="NQD2161" s="218"/>
      <c r="NQE2161" s="218"/>
      <c r="NQF2161" s="218"/>
      <c r="NQG2161" s="218"/>
      <c r="NQH2161" s="218"/>
      <c r="NQI2161" s="218"/>
      <c r="NQJ2161" s="218"/>
      <c r="NQK2161" s="218"/>
      <c r="NQL2161" s="218"/>
      <c r="NQM2161" s="218"/>
      <c r="NQN2161" s="218"/>
      <c r="NQO2161" s="218"/>
      <c r="NQP2161" s="218"/>
      <c r="NQQ2161" s="218"/>
      <c r="NQR2161" s="218"/>
      <c r="NQS2161" s="218"/>
      <c r="NQT2161" s="218"/>
      <c r="NQU2161" s="218"/>
      <c r="NQV2161" s="218"/>
      <c r="NQW2161" s="218"/>
      <c r="NQX2161" s="218"/>
      <c r="NQY2161" s="218"/>
      <c r="NQZ2161" s="218"/>
      <c r="NRA2161" s="218"/>
      <c r="NRB2161" s="218"/>
      <c r="NRC2161" s="218"/>
      <c r="NRD2161" s="218"/>
      <c r="NRE2161" s="218"/>
      <c r="NRF2161" s="218"/>
      <c r="NRG2161" s="218"/>
      <c r="NRH2161" s="218"/>
      <c r="NRI2161" s="218"/>
      <c r="NRJ2161" s="218"/>
      <c r="NRK2161" s="218"/>
      <c r="NRL2161" s="218"/>
      <c r="NRM2161" s="218"/>
      <c r="NRN2161" s="218"/>
      <c r="NRO2161" s="218"/>
      <c r="NRP2161" s="218"/>
      <c r="NRQ2161" s="218"/>
      <c r="NRR2161" s="218"/>
      <c r="NRS2161" s="218"/>
      <c r="NRT2161" s="218"/>
      <c r="NRU2161" s="218"/>
      <c r="NRV2161" s="218"/>
      <c r="NRW2161" s="218"/>
      <c r="NRX2161" s="218"/>
      <c r="NRY2161" s="218"/>
      <c r="NRZ2161" s="218"/>
      <c r="NSA2161" s="218"/>
      <c r="NSB2161" s="218"/>
      <c r="NSC2161" s="218"/>
      <c r="NSD2161" s="218"/>
      <c r="NSE2161" s="218"/>
      <c r="NSF2161" s="218"/>
      <c r="NSG2161" s="218"/>
      <c r="NSH2161" s="218"/>
      <c r="NSI2161" s="218"/>
      <c r="NSJ2161" s="218"/>
      <c r="NSK2161" s="218"/>
      <c r="NSL2161" s="218"/>
      <c r="NSM2161" s="218"/>
      <c r="NSN2161" s="218"/>
      <c r="NSO2161" s="218"/>
      <c r="NSP2161" s="218"/>
      <c r="NSQ2161" s="218"/>
      <c r="NSR2161" s="218"/>
      <c r="NSS2161" s="218"/>
      <c r="NST2161" s="218"/>
      <c r="NSU2161" s="218"/>
      <c r="NSV2161" s="218"/>
      <c r="NSW2161" s="218"/>
      <c r="NSX2161" s="218"/>
      <c r="NSY2161" s="218"/>
      <c r="NSZ2161" s="218"/>
      <c r="NTA2161" s="218"/>
      <c r="NTB2161" s="218"/>
      <c r="NTC2161" s="218"/>
      <c r="NTD2161" s="218"/>
      <c r="NTE2161" s="218"/>
      <c r="NTF2161" s="218"/>
      <c r="NTG2161" s="218"/>
      <c r="NTH2161" s="218"/>
      <c r="NTI2161" s="218"/>
      <c r="NTJ2161" s="218"/>
      <c r="NTK2161" s="218"/>
      <c r="NTL2161" s="218"/>
      <c r="NTM2161" s="218"/>
      <c r="NTN2161" s="218"/>
      <c r="NTO2161" s="218"/>
      <c r="NTP2161" s="218"/>
      <c r="NTQ2161" s="218"/>
      <c r="NTR2161" s="218"/>
      <c r="NTS2161" s="218"/>
      <c r="NTT2161" s="218"/>
      <c r="NTU2161" s="218"/>
      <c r="NTV2161" s="218"/>
      <c r="NTW2161" s="218"/>
      <c r="NTX2161" s="218"/>
      <c r="NTY2161" s="218"/>
      <c r="NTZ2161" s="218"/>
      <c r="NUA2161" s="218"/>
      <c r="NUB2161" s="218"/>
      <c r="NUC2161" s="218"/>
      <c r="NUD2161" s="218"/>
      <c r="NUE2161" s="218"/>
      <c r="NUF2161" s="218"/>
      <c r="NUG2161" s="218"/>
      <c r="NUH2161" s="218"/>
      <c r="NUI2161" s="218"/>
      <c r="NUJ2161" s="218"/>
      <c r="NUK2161" s="218"/>
      <c r="NUL2161" s="218"/>
      <c r="NUM2161" s="218"/>
      <c r="NUN2161" s="218"/>
      <c r="NUO2161" s="218"/>
      <c r="NUP2161" s="218"/>
      <c r="NUQ2161" s="218"/>
      <c r="NUR2161" s="218"/>
      <c r="NUS2161" s="218"/>
      <c r="NUT2161" s="218"/>
      <c r="NUU2161" s="218"/>
      <c r="NUV2161" s="218"/>
      <c r="NUW2161" s="218"/>
      <c r="NUX2161" s="218"/>
      <c r="NUY2161" s="218"/>
      <c r="NUZ2161" s="218"/>
      <c r="NVA2161" s="218"/>
      <c r="NVB2161" s="218"/>
      <c r="NVC2161" s="218"/>
      <c r="NVD2161" s="218"/>
      <c r="NVE2161" s="218"/>
      <c r="NVF2161" s="218"/>
      <c r="NVG2161" s="218"/>
      <c r="NVH2161" s="218"/>
      <c r="NVI2161" s="218"/>
      <c r="NVJ2161" s="218"/>
      <c r="NVK2161" s="218"/>
      <c r="NVL2161" s="218"/>
      <c r="NVM2161" s="218"/>
      <c r="NVN2161" s="218"/>
      <c r="NVO2161" s="218"/>
      <c r="NVP2161" s="218"/>
      <c r="NVQ2161" s="218"/>
      <c r="NVR2161" s="218"/>
      <c r="NVS2161" s="218"/>
      <c r="NVT2161" s="218"/>
      <c r="NVU2161" s="218"/>
      <c r="NVV2161" s="218"/>
      <c r="NVW2161" s="218"/>
      <c r="NVX2161" s="218"/>
      <c r="NVY2161" s="218"/>
      <c r="NVZ2161" s="218"/>
      <c r="NWA2161" s="218"/>
      <c r="NWB2161" s="218"/>
      <c r="NWC2161" s="218"/>
      <c r="NWD2161" s="218"/>
      <c r="NWE2161" s="218"/>
      <c r="NWF2161" s="218"/>
      <c r="NWG2161" s="218"/>
      <c r="NWH2161" s="218"/>
      <c r="NWI2161" s="218"/>
      <c r="NWJ2161" s="218"/>
      <c r="NWK2161" s="218"/>
      <c r="NWL2161" s="218"/>
      <c r="NWM2161" s="218"/>
      <c r="NWN2161" s="218"/>
      <c r="NWO2161" s="218"/>
      <c r="NWP2161" s="218"/>
      <c r="NWQ2161" s="218"/>
      <c r="NWR2161" s="218"/>
      <c r="NWS2161" s="218"/>
      <c r="NWT2161" s="218"/>
      <c r="NWU2161" s="218"/>
      <c r="NWV2161" s="218"/>
      <c r="NWW2161" s="218"/>
      <c r="NWX2161" s="218"/>
      <c r="NWY2161" s="218"/>
      <c r="NWZ2161" s="218"/>
      <c r="NXA2161" s="218"/>
      <c r="NXB2161" s="218"/>
      <c r="NXC2161" s="218"/>
      <c r="NXD2161" s="218"/>
      <c r="NXE2161" s="218"/>
      <c r="NXF2161" s="218"/>
      <c r="NXG2161" s="218"/>
      <c r="NXH2161" s="218"/>
      <c r="NXI2161" s="218"/>
      <c r="NXJ2161" s="218"/>
      <c r="NXK2161" s="218"/>
      <c r="NXL2161" s="218"/>
      <c r="NXM2161" s="218"/>
      <c r="NXN2161" s="218"/>
      <c r="NXO2161" s="218"/>
      <c r="NXP2161" s="218"/>
      <c r="NXQ2161" s="218"/>
      <c r="NXR2161" s="218"/>
      <c r="NXS2161" s="218"/>
      <c r="NXT2161" s="218"/>
      <c r="NXU2161" s="218"/>
      <c r="NXV2161" s="218"/>
      <c r="NXW2161" s="218"/>
      <c r="NXX2161" s="218"/>
      <c r="NXY2161" s="218"/>
      <c r="NXZ2161" s="218"/>
      <c r="NYA2161" s="218"/>
      <c r="NYB2161" s="218"/>
      <c r="NYC2161" s="218"/>
      <c r="NYD2161" s="218"/>
      <c r="NYE2161" s="218"/>
      <c r="NYF2161" s="218"/>
      <c r="NYG2161" s="218"/>
      <c r="NYH2161" s="218"/>
      <c r="NYI2161" s="218"/>
      <c r="NYJ2161" s="218"/>
      <c r="NYK2161" s="218"/>
      <c r="NYL2161" s="218"/>
      <c r="NYM2161" s="218"/>
      <c r="NYN2161" s="218"/>
      <c r="NYO2161" s="218"/>
      <c r="NYP2161" s="218"/>
      <c r="NYQ2161" s="218"/>
      <c r="NYR2161" s="218"/>
      <c r="NYS2161" s="218"/>
      <c r="NYT2161" s="218"/>
      <c r="NYU2161" s="218"/>
      <c r="NYV2161" s="218"/>
      <c r="NYW2161" s="218"/>
      <c r="NYX2161" s="218"/>
      <c r="NYY2161" s="218"/>
      <c r="NYZ2161" s="218"/>
      <c r="NZA2161" s="218"/>
      <c r="NZB2161" s="218"/>
      <c r="NZC2161" s="218"/>
      <c r="NZD2161" s="218"/>
      <c r="NZE2161" s="218"/>
      <c r="NZF2161" s="218"/>
      <c r="NZG2161" s="218"/>
      <c r="NZH2161" s="218"/>
      <c r="NZI2161" s="218"/>
      <c r="NZJ2161" s="218"/>
      <c r="NZK2161" s="218"/>
      <c r="NZL2161" s="218"/>
      <c r="NZM2161" s="218"/>
      <c r="NZN2161" s="218"/>
      <c r="NZO2161" s="218"/>
      <c r="NZP2161" s="218"/>
      <c r="NZQ2161" s="218"/>
      <c r="NZR2161" s="218"/>
      <c r="NZS2161" s="218"/>
      <c r="NZT2161" s="218"/>
      <c r="NZU2161" s="218"/>
      <c r="NZV2161" s="218"/>
      <c r="NZW2161" s="218"/>
      <c r="NZX2161" s="218"/>
      <c r="NZY2161" s="218"/>
      <c r="NZZ2161" s="218"/>
      <c r="OAA2161" s="218"/>
      <c r="OAB2161" s="218"/>
      <c r="OAC2161" s="218"/>
      <c r="OAD2161" s="218"/>
      <c r="OAE2161" s="218"/>
      <c r="OAF2161" s="218"/>
      <c r="OAG2161" s="218"/>
      <c r="OAH2161" s="218"/>
      <c r="OAI2161" s="218"/>
      <c r="OAJ2161" s="218"/>
      <c r="OAK2161" s="218"/>
      <c r="OAL2161" s="218"/>
      <c r="OAM2161" s="218"/>
      <c r="OAN2161" s="218"/>
      <c r="OAO2161" s="218"/>
      <c r="OAP2161" s="218"/>
      <c r="OAQ2161" s="218"/>
      <c r="OAR2161" s="218"/>
      <c r="OAS2161" s="218"/>
      <c r="OAT2161" s="218"/>
      <c r="OAU2161" s="218"/>
      <c r="OAV2161" s="218"/>
      <c r="OAW2161" s="218"/>
      <c r="OAX2161" s="218"/>
      <c r="OAY2161" s="218"/>
      <c r="OAZ2161" s="218"/>
      <c r="OBA2161" s="218"/>
      <c r="OBB2161" s="218"/>
      <c r="OBC2161" s="218"/>
      <c r="OBD2161" s="218"/>
      <c r="OBE2161" s="218"/>
      <c r="OBF2161" s="218"/>
      <c r="OBG2161" s="218"/>
      <c r="OBH2161" s="218"/>
      <c r="OBI2161" s="218"/>
      <c r="OBJ2161" s="218"/>
      <c r="OBK2161" s="218"/>
      <c r="OBL2161" s="218"/>
      <c r="OBM2161" s="218"/>
      <c r="OBN2161" s="218"/>
      <c r="OBO2161" s="218"/>
      <c r="OBP2161" s="218"/>
      <c r="OBQ2161" s="218"/>
      <c r="OBR2161" s="218"/>
      <c r="OBS2161" s="218"/>
      <c r="OBT2161" s="218"/>
      <c r="OBU2161" s="218"/>
      <c r="OBV2161" s="218"/>
      <c r="OBW2161" s="218"/>
      <c r="OBX2161" s="218"/>
      <c r="OBY2161" s="218"/>
      <c r="OBZ2161" s="218"/>
      <c r="OCA2161" s="218"/>
      <c r="OCB2161" s="218"/>
      <c r="OCC2161" s="218"/>
      <c r="OCD2161" s="218"/>
      <c r="OCE2161" s="218"/>
      <c r="OCF2161" s="218"/>
      <c r="OCG2161" s="218"/>
      <c r="OCH2161" s="218"/>
      <c r="OCI2161" s="218"/>
      <c r="OCJ2161" s="218"/>
      <c r="OCK2161" s="218"/>
      <c r="OCL2161" s="218"/>
      <c r="OCM2161" s="218"/>
      <c r="OCN2161" s="218"/>
      <c r="OCO2161" s="218"/>
      <c r="OCP2161" s="218"/>
      <c r="OCQ2161" s="218"/>
      <c r="OCR2161" s="218"/>
      <c r="OCS2161" s="218"/>
      <c r="OCT2161" s="218"/>
      <c r="OCU2161" s="218"/>
      <c r="OCV2161" s="218"/>
      <c r="OCW2161" s="218"/>
      <c r="OCX2161" s="218"/>
      <c r="OCY2161" s="218"/>
      <c r="OCZ2161" s="218"/>
      <c r="ODA2161" s="218"/>
      <c r="ODB2161" s="218"/>
      <c r="ODC2161" s="218"/>
      <c r="ODD2161" s="218"/>
      <c r="ODE2161" s="218"/>
      <c r="ODF2161" s="218"/>
      <c r="ODG2161" s="218"/>
      <c r="ODH2161" s="218"/>
      <c r="ODI2161" s="218"/>
      <c r="ODJ2161" s="218"/>
      <c r="ODK2161" s="218"/>
      <c r="ODL2161" s="218"/>
      <c r="ODM2161" s="218"/>
      <c r="ODN2161" s="218"/>
      <c r="ODO2161" s="218"/>
      <c r="ODP2161" s="218"/>
      <c r="ODQ2161" s="218"/>
      <c r="ODR2161" s="218"/>
      <c r="ODS2161" s="218"/>
      <c r="ODT2161" s="218"/>
      <c r="ODU2161" s="218"/>
      <c r="ODV2161" s="218"/>
      <c r="ODW2161" s="218"/>
      <c r="ODX2161" s="218"/>
      <c r="ODY2161" s="218"/>
      <c r="ODZ2161" s="218"/>
      <c r="OEA2161" s="218"/>
      <c r="OEB2161" s="218"/>
      <c r="OEC2161" s="218"/>
      <c r="OED2161" s="218"/>
      <c r="OEE2161" s="218"/>
      <c r="OEF2161" s="218"/>
      <c r="OEG2161" s="218"/>
      <c r="OEH2161" s="218"/>
      <c r="OEI2161" s="218"/>
      <c r="OEJ2161" s="218"/>
      <c r="OEK2161" s="218"/>
      <c r="OEL2161" s="218"/>
      <c r="OEM2161" s="218"/>
      <c r="OEN2161" s="218"/>
      <c r="OEO2161" s="218"/>
      <c r="OEP2161" s="218"/>
      <c r="OEQ2161" s="218"/>
      <c r="OER2161" s="218"/>
      <c r="OES2161" s="218"/>
      <c r="OET2161" s="218"/>
      <c r="OEU2161" s="218"/>
      <c r="OEV2161" s="218"/>
      <c r="OEW2161" s="218"/>
      <c r="OEX2161" s="218"/>
      <c r="OEY2161" s="218"/>
      <c r="OEZ2161" s="218"/>
      <c r="OFA2161" s="218"/>
      <c r="OFB2161" s="218"/>
      <c r="OFC2161" s="218"/>
      <c r="OFD2161" s="218"/>
      <c r="OFE2161" s="218"/>
      <c r="OFF2161" s="218"/>
      <c r="OFG2161" s="218"/>
      <c r="OFH2161" s="218"/>
      <c r="OFI2161" s="218"/>
      <c r="OFJ2161" s="218"/>
      <c r="OFK2161" s="218"/>
      <c r="OFL2161" s="218"/>
      <c r="OFM2161" s="218"/>
      <c r="OFN2161" s="218"/>
      <c r="OFO2161" s="218"/>
      <c r="OFP2161" s="218"/>
      <c r="OFQ2161" s="218"/>
      <c r="OFR2161" s="218"/>
      <c r="OFS2161" s="218"/>
      <c r="OFT2161" s="218"/>
      <c r="OFU2161" s="218"/>
      <c r="OFV2161" s="218"/>
      <c r="OFW2161" s="218"/>
      <c r="OFX2161" s="218"/>
      <c r="OFY2161" s="218"/>
      <c r="OFZ2161" s="218"/>
      <c r="OGA2161" s="218"/>
      <c r="OGB2161" s="218"/>
      <c r="OGC2161" s="218"/>
      <c r="OGD2161" s="218"/>
      <c r="OGE2161" s="218"/>
      <c r="OGF2161" s="218"/>
      <c r="OGG2161" s="218"/>
      <c r="OGH2161" s="218"/>
      <c r="OGI2161" s="218"/>
      <c r="OGJ2161" s="218"/>
      <c r="OGK2161" s="218"/>
      <c r="OGL2161" s="218"/>
      <c r="OGM2161" s="218"/>
      <c r="OGN2161" s="218"/>
      <c r="OGO2161" s="218"/>
      <c r="OGP2161" s="218"/>
      <c r="OGQ2161" s="218"/>
      <c r="OGR2161" s="218"/>
      <c r="OGS2161" s="218"/>
      <c r="OGT2161" s="218"/>
      <c r="OGU2161" s="218"/>
      <c r="OGV2161" s="218"/>
      <c r="OGW2161" s="218"/>
      <c r="OGX2161" s="218"/>
      <c r="OGY2161" s="218"/>
      <c r="OGZ2161" s="218"/>
      <c r="OHA2161" s="218"/>
      <c r="OHB2161" s="218"/>
      <c r="OHC2161" s="218"/>
      <c r="OHD2161" s="218"/>
      <c r="OHE2161" s="218"/>
      <c r="OHF2161" s="218"/>
      <c r="OHG2161" s="218"/>
      <c r="OHH2161" s="218"/>
      <c r="OHI2161" s="218"/>
      <c r="OHJ2161" s="218"/>
      <c r="OHK2161" s="218"/>
      <c r="OHL2161" s="218"/>
      <c r="OHM2161" s="218"/>
      <c r="OHN2161" s="218"/>
      <c r="OHO2161" s="218"/>
      <c r="OHP2161" s="218"/>
      <c r="OHQ2161" s="218"/>
      <c r="OHR2161" s="218"/>
      <c r="OHS2161" s="218"/>
      <c r="OHT2161" s="218"/>
      <c r="OHU2161" s="218"/>
      <c r="OHV2161" s="218"/>
      <c r="OHW2161" s="218"/>
      <c r="OHX2161" s="218"/>
      <c r="OHY2161" s="218"/>
      <c r="OHZ2161" s="218"/>
      <c r="OIA2161" s="218"/>
      <c r="OIB2161" s="218"/>
      <c r="OIC2161" s="218"/>
      <c r="OID2161" s="218"/>
      <c r="OIE2161" s="218"/>
      <c r="OIF2161" s="218"/>
      <c r="OIG2161" s="218"/>
      <c r="OIH2161" s="218"/>
      <c r="OII2161" s="218"/>
      <c r="OIJ2161" s="218"/>
      <c r="OIK2161" s="218"/>
      <c r="OIL2161" s="218"/>
      <c r="OIM2161" s="218"/>
      <c r="OIN2161" s="218"/>
      <c r="OIO2161" s="218"/>
      <c r="OIP2161" s="218"/>
      <c r="OIQ2161" s="218"/>
      <c r="OIR2161" s="218"/>
      <c r="OIS2161" s="218"/>
      <c r="OIT2161" s="218"/>
      <c r="OIU2161" s="218"/>
      <c r="OIV2161" s="218"/>
      <c r="OIW2161" s="218"/>
      <c r="OIX2161" s="218"/>
      <c r="OIY2161" s="218"/>
      <c r="OIZ2161" s="218"/>
      <c r="OJA2161" s="218"/>
      <c r="OJB2161" s="218"/>
      <c r="OJC2161" s="218"/>
      <c r="OJD2161" s="218"/>
      <c r="OJE2161" s="218"/>
      <c r="OJF2161" s="218"/>
      <c r="OJG2161" s="218"/>
      <c r="OJH2161" s="218"/>
      <c r="OJI2161" s="218"/>
      <c r="OJJ2161" s="218"/>
      <c r="OJK2161" s="218"/>
      <c r="OJL2161" s="218"/>
      <c r="OJM2161" s="218"/>
      <c r="OJN2161" s="218"/>
      <c r="OJO2161" s="218"/>
      <c r="OJP2161" s="218"/>
      <c r="OJQ2161" s="218"/>
      <c r="OJR2161" s="218"/>
      <c r="OJS2161" s="218"/>
      <c r="OJT2161" s="218"/>
      <c r="OJU2161" s="218"/>
      <c r="OJV2161" s="218"/>
      <c r="OJW2161" s="218"/>
      <c r="OJX2161" s="218"/>
      <c r="OJY2161" s="218"/>
      <c r="OJZ2161" s="218"/>
      <c r="OKA2161" s="218"/>
      <c r="OKB2161" s="218"/>
      <c r="OKC2161" s="218"/>
      <c r="OKD2161" s="218"/>
      <c r="OKE2161" s="218"/>
      <c r="OKF2161" s="218"/>
      <c r="OKG2161" s="218"/>
      <c r="OKH2161" s="218"/>
      <c r="OKI2161" s="218"/>
      <c r="OKJ2161" s="218"/>
      <c r="OKK2161" s="218"/>
      <c r="OKL2161" s="218"/>
      <c r="OKM2161" s="218"/>
      <c r="OKN2161" s="218"/>
      <c r="OKO2161" s="218"/>
      <c r="OKP2161" s="218"/>
      <c r="OKQ2161" s="218"/>
      <c r="OKR2161" s="218"/>
      <c r="OKS2161" s="218"/>
      <c r="OKT2161" s="218"/>
      <c r="OKU2161" s="218"/>
      <c r="OKV2161" s="218"/>
      <c r="OKW2161" s="218"/>
      <c r="OKX2161" s="218"/>
      <c r="OKY2161" s="218"/>
      <c r="OKZ2161" s="218"/>
      <c r="OLA2161" s="218"/>
      <c r="OLB2161" s="218"/>
      <c r="OLC2161" s="218"/>
      <c r="OLD2161" s="218"/>
      <c r="OLE2161" s="218"/>
      <c r="OLF2161" s="218"/>
      <c r="OLG2161" s="218"/>
      <c r="OLH2161" s="218"/>
      <c r="OLI2161" s="218"/>
      <c r="OLJ2161" s="218"/>
      <c r="OLK2161" s="218"/>
      <c r="OLL2161" s="218"/>
      <c r="OLM2161" s="218"/>
      <c r="OLN2161" s="218"/>
      <c r="OLO2161" s="218"/>
      <c r="OLP2161" s="218"/>
      <c r="OLQ2161" s="218"/>
      <c r="OLR2161" s="218"/>
      <c r="OLS2161" s="218"/>
      <c r="OLT2161" s="218"/>
      <c r="OLU2161" s="218"/>
      <c r="OLV2161" s="218"/>
      <c r="OLW2161" s="218"/>
      <c r="OLX2161" s="218"/>
      <c r="OLY2161" s="218"/>
      <c r="OLZ2161" s="218"/>
      <c r="OMA2161" s="218"/>
      <c r="OMB2161" s="218"/>
      <c r="OMC2161" s="218"/>
      <c r="OMD2161" s="218"/>
      <c r="OME2161" s="218"/>
      <c r="OMF2161" s="218"/>
      <c r="OMG2161" s="218"/>
      <c r="OMH2161" s="218"/>
      <c r="OMI2161" s="218"/>
      <c r="OMJ2161" s="218"/>
      <c r="OMK2161" s="218"/>
      <c r="OML2161" s="218"/>
      <c r="OMM2161" s="218"/>
      <c r="OMN2161" s="218"/>
      <c r="OMO2161" s="218"/>
      <c r="OMP2161" s="218"/>
      <c r="OMQ2161" s="218"/>
      <c r="OMR2161" s="218"/>
      <c r="OMS2161" s="218"/>
      <c r="OMT2161" s="218"/>
      <c r="OMU2161" s="218"/>
      <c r="OMV2161" s="218"/>
      <c r="OMW2161" s="218"/>
      <c r="OMX2161" s="218"/>
      <c r="OMY2161" s="218"/>
      <c r="OMZ2161" s="218"/>
      <c r="ONA2161" s="218"/>
      <c r="ONB2161" s="218"/>
      <c r="ONC2161" s="218"/>
      <c r="OND2161" s="218"/>
      <c r="ONE2161" s="218"/>
      <c r="ONF2161" s="218"/>
      <c r="ONG2161" s="218"/>
      <c r="ONH2161" s="218"/>
      <c r="ONI2161" s="218"/>
      <c r="ONJ2161" s="218"/>
      <c r="ONK2161" s="218"/>
      <c r="ONL2161" s="218"/>
      <c r="ONM2161" s="218"/>
      <c r="ONN2161" s="218"/>
      <c r="ONO2161" s="218"/>
      <c r="ONP2161" s="218"/>
      <c r="ONQ2161" s="218"/>
      <c r="ONR2161" s="218"/>
      <c r="ONS2161" s="218"/>
      <c r="ONT2161" s="218"/>
      <c r="ONU2161" s="218"/>
      <c r="ONV2161" s="218"/>
      <c r="ONW2161" s="218"/>
      <c r="ONX2161" s="218"/>
      <c r="ONY2161" s="218"/>
      <c r="ONZ2161" s="218"/>
      <c r="OOA2161" s="218"/>
      <c r="OOB2161" s="218"/>
      <c r="OOC2161" s="218"/>
      <c r="OOD2161" s="218"/>
      <c r="OOE2161" s="218"/>
      <c r="OOF2161" s="218"/>
      <c r="OOG2161" s="218"/>
      <c r="OOH2161" s="218"/>
      <c r="OOI2161" s="218"/>
      <c r="OOJ2161" s="218"/>
      <c r="OOK2161" s="218"/>
      <c r="OOL2161" s="218"/>
      <c r="OOM2161" s="218"/>
      <c r="OON2161" s="218"/>
      <c r="OOO2161" s="218"/>
      <c r="OOP2161" s="218"/>
      <c r="OOQ2161" s="218"/>
      <c r="OOR2161" s="218"/>
      <c r="OOS2161" s="218"/>
      <c r="OOT2161" s="218"/>
      <c r="OOU2161" s="218"/>
      <c r="OOV2161" s="218"/>
      <c r="OOW2161" s="218"/>
      <c r="OOX2161" s="218"/>
      <c r="OOY2161" s="218"/>
      <c r="OOZ2161" s="218"/>
      <c r="OPA2161" s="218"/>
      <c r="OPB2161" s="218"/>
      <c r="OPC2161" s="218"/>
      <c r="OPD2161" s="218"/>
      <c r="OPE2161" s="218"/>
      <c r="OPF2161" s="218"/>
      <c r="OPG2161" s="218"/>
      <c r="OPH2161" s="218"/>
      <c r="OPI2161" s="218"/>
      <c r="OPJ2161" s="218"/>
      <c r="OPK2161" s="218"/>
      <c r="OPL2161" s="218"/>
      <c r="OPM2161" s="218"/>
      <c r="OPN2161" s="218"/>
      <c r="OPO2161" s="218"/>
      <c r="OPP2161" s="218"/>
      <c r="OPQ2161" s="218"/>
      <c r="OPR2161" s="218"/>
      <c r="OPS2161" s="218"/>
      <c r="OPT2161" s="218"/>
      <c r="OPU2161" s="218"/>
      <c r="OPV2161" s="218"/>
      <c r="OPW2161" s="218"/>
      <c r="OPX2161" s="218"/>
      <c r="OPY2161" s="218"/>
      <c r="OPZ2161" s="218"/>
      <c r="OQA2161" s="218"/>
      <c r="OQB2161" s="218"/>
      <c r="OQC2161" s="218"/>
      <c r="OQD2161" s="218"/>
      <c r="OQE2161" s="218"/>
      <c r="OQF2161" s="218"/>
      <c r="OQG2161" s="218"/>
      <c r="OQH2161" s="218"/>
      <c r="OQI2161" s="218"/>
      <c r="OQJ2161" s="218"/>
      <c r="OQK2161" s="218"/>
      <c r="OQL2161" s="218"/>
      <c r="OQM2161" s="218"/>
      <c r="OQN2161" s="218"/>
      <c r="OQO2161" s="218"/>
      <c r="OQP2161" s="218"/>
      <c r="OQQ2161" s="218"/>
      <c r="OQR2161" s="218"/>
      <c r="OQS2161" s="218"/>
      <c r="OQT2161" s="218"/>
      <c r="OQU2161" s="218"/>
      <c r="OQV2161" s="218"/>
      <c r="OQW2161" s="218"/>
      <c r="OQX2161" s="218"/>
      <c r="OQY2161" s="218"/>
      <c r="OQZ2161" s="218"/>
      <c r="ORA2161" s="218"/>
      <c r="ORB2161" s="218"/>
      <c r="ORC2161" s="218"/>
      <c r="ORD2161" s="218"/>
      <c r="ORE2161" s="218"/>
      <c r="ORF2161" s="218"/>
      <c r="ORG2161" s="218"/>
      <c r="ORH2161" s="218"/>
      <c r="ORI2161" s="218"/>
      <c r="ORJ2161" s="218"/>
      <c r="ORK2161" s="218"/>
      <c r="ORL2161" s="218"/>
      <c r="ORM2161" s="218"/>
      <c r="ORN2161" s="218"/>
      <c r="ORO2161" s="218"/>
      <c r="ORP2161" s="218"/>
      <c r="ORQ2161" s="218"/>
      <c r="ORR2161" s="218"/>
      <c r="ORS2161" s="218"/>
      <c r="ORT2161" s="218"/>
      <c r="ORU2161" s="218"/>
      <c r="ORV2161" s="218"/>
      <c r="ORW2161" s="218"/>
      <c r="ORX2161" s="218"/>
      <c r="ORY2161" s="218"/>
      <c r="ORZ2161" s="218"/>
      <c r="OSA2161" s="218"/>
      <c r="OSB2161" s="218"/>
      <c r="OSC2161" s="218"/>
      <c r="OSD2161" s="218"/>
      <c r="OSE2161" s="218"/>
      <c r="OSF2161" s="218"/>
      <c r="OSG2161" s="218"/>
      <c r="OSH2161" s="218"/>
      <c r="OSI2161" s="218"/>
      <c r="OSJ2161" s="218"/>
      <c r="OSK2161" s="218"/>
      <c r="OSL2161" s="218"/>
      <c r="OSM2161" s="218"/>
      <c r="OSN2161" s="218"/>
      <c r="OSO2161" s="218"/>
      <c r="OSP2161" s="218"/>
      <c r="OSQ2161" s="218"/>
      <c r="OSR2161" s="218"/>
      <c r="OSS2161" s="218"/>
      <c r="OST2161" s="218"/>
      <c r="OSU2161" s="218"/>
      <c r="OSV2161" s="218"/>
      <c r="OSW2161" s="218"/>
      <c r="OSX2161" s="218"/>
      <c r="OSY2161" s="218"/>
      <c r="OSZ2161" s="218"/>
      <c r="OTA2161" s="218"/>
      <c r="OTB2161" s="218"/>
      <c r="OTC2161" s="218"/>
      <c r="OTD2161" s="218"/>
      <c r="OTE2161" s="218"/>
      <c r="OTF2161" s="218"/>
      <c r="OTG2161" s="218"/>
      <c r="OTH2161" s="218"/>
      <c r="OTI2161" s="218"/>
      <c r="OTJ2161" s="218"/>
      <c r="OTK2161" s="218"/>
      <c r="OTL2161" s="218"/>
      <c r="OTM2161" s="218"/>
      <c r="OTN2161" s="218"/>
      <c r="OTO2161" s="218"/>
      <c r="OTP2161" s="218"/>
      <c r="OTQ2161" s="218"/>
      <c r="OTR2161" s="218"/>
      <c r="OTS2161" s="218"/>
      <c r="OTT2161" s="218"/>
      <c r="OTU2161" s="218"/>
      <c r="OTV2161" s="218"/>
      <c r="OTW2161" s="218"/>
      <c r="OTX2161" s="218"/>
      <c r="OTY2161" s="218"/>
      <c r="OTZ2161" s="218"/>
      <c r="OUA2161" s="218"/>
      <c r="OUB2161" s="218"/>
      <c r="OUC2161" s="218"/>
      <c r="OUD2161" s="218"/>
      <c r="OUE2161" s="218"/>
      <c r="OUF2161" s="218"/>
      <c r="OUG2161" s="218"/>
      <c r="OUH2161" s="218"/>
      <c r="OUI2161" s="218"/>
      <c r="OUJ2161" s="218"/>
      <c r="OUK2161" s="218"/>
      <c r="OUL2161" s="218"/>
      <c r="OUM2161" s="218"/>
      <c r="OUN2161" s="218"/>
      <c r="OUO2161" s="218"/>
      <c r="OUP2161" s="218"/>
      <c r="OUQ2161" s="218"/>
      <c r="OUR2161" s="218"/>
      <c r="OUS2161" s="218"/>
      <c r="OUT2161" s="218"/>
      <c r="OUU2161" s="218"/>
      <c r="OUV2161" s="218"/>
      <c r="OUW2161" s="218"/>
      <c r="OUX2161" s="218"/>
      <c r="OUY2161" s="218"/>
      <c r="OUZ2161" s="218"/>
      <c r="OVA2161" s="218"/>
      <c r="OVB2161" s="218"/>
      <c r="OVC2161" s="218"/>
      <c r="OVD2161" s="218"/>
      <c r="OVE2161" s="218"/>
      <c r="OVF2161" s="218"/>
      <c r="OVG2161" s="218"/>
      <c r="OVH2161" s="218"/>
      <c r="OVI2161" s="218"/>
      <c r="OVJ2161" s="218"/>
      <c r="OVK2161" s="218"/>
      <c r="OVL2161" s="218"/>
      <c r="OVM2161" s="218"/>
      <c r="OVN2161" s="218"/>
      <c r="OVO2161" s="218"/>
      <c r="OVP2161" s="218"/>
      <c r="OVQ2161" s="218"/>
      <c r="OVR2161" s="218"/>
      <c r="OVS2161" s="218"/>
      <c r="OVT2161" s="218"/>
      <c r="OVU2161" s="218"/>
      <c r="OVV2161" s="218"/>
      <c r="OVW2161" s="218"/>
      <c r="OVX2161" s="218"/>
      <c r="OVY2161" s="218"/>
      <c r="OVZ2161" s="218"/>
      <c r="OWA2161" s="218"/>
      <c r="OWB2161" s="218"/>
      <c r="OWC2161" s="218"/>
      <c r="OWD2161" s="218"/>
      <c r="OWE2161" s="218"/>
      <c r="OWF2161" s="218"/>
      <c r="OWG2161" s="218"/>
      <c r="OWH2161" s="218"/>
      <c r="OWI2161" s="218"/>
      <c r="OWJ2161" s="218"/>
      <c r="OWK2161" s="218"/>
      <c r="OWL2161" s="218"/>
      <c r="OWM2161" s="218"/>
      <c r="OWN2161" s="218"/>
      <c r="OWO2161" s="218"/>
      <c r="OWP2161" s="218"/>
      <c r="OWQ2161" s="218"/>
      <c r="OWR2161" s="218"/>
      <c r="OWS2161" s="218"/>
      <c r="OWT2161" s="218"/>
      <c r="OWU2161" s="218"/>
      <c r="OWV2161" s="218"/>
      <c r="OWW2161" s="218"/>
      <c r="OWX2161" s="218"/>
      <c r="OWY2161" s="218"/>
      <c r="OWZ2161" s="218"/>
      <c r="OXA2161" s="218"/>
      <c r="OXB2161" s="218"/>
      <c r="OXC2161" s="218"/>
      <c r="OXD2161" s="218"/>
      <c r="OXE2161" s="218"/>
      <c r="OXF2161" s="218"/>
      <c r="OXG2161" s="218"/>
      <c r="OXH2161" s="218"/>
      <c r="OXI2161" s="218"/>
      <c r="OXJ2161" s="218"/>
      <c r="OXK2161" s="218"/>
      <c r="OXL2161" s="218"/>
      <c r="OXM2161" s="218"/>
      <c r="OXN2161" s="218"/>
      <c r="OXO2161" s="218"/>
      <c r="OXP2161" s="218"/>
      <c r="OXQ2161" s="218"/>
      <c r="OXR2161" s="218"/>
      <c r="OXS2161" s="218"/>
      <c r="OXT2161" s="218"/>
      <c r="OXU2161" s="218"/>
      <c r="OXV2161" s="218"/>
      <c r="OXW2161" s="218"/>
      <c r="OXX2161" s="218"/>
      <c r="OXY2161" s="218"/>
      <c r="OXZ2161" s="218"/>
      <c r="OYA2161" s="218"/>
      <c r="OYB2161" s="218"/>
      <c r="OYC2161" s="218"/>
      <c r="OYD2161" s="218"/>
      <c r="OYE2161" s="218"/>
      <c r="OYF2161" s="218"/>
      <c r="OYG2161" s="218"/>
      <c r="OYH2161" s="218"/>
      <c r="OYI2161" s="218"/>
      <c r="OYJ2161" s="218"/>
      <c r="OYK2161" s="218"/>
      <c r="OYL2161" s="218"/>
      <c r="OYM2161" s="218"/>
      <c r="OYN2161" s="218"/>
      <c r="OYO2161" s="218"/>
      <c r="OYP2161" s="218"/>
      <c r="OYQ2161" s="218"/>
      <c r="OYR2161" s="218"/>
      <c r="OYS2161" s="218"/>
      <c r="OYT2161" s="218"/>
      <c r="OYU2161" s="218"/>
      <c r="OYV2161" s="218"/>
      <c r="OYW2161" s="218"/>
      <c r="OYX2161" s="218"/>
      <c r="OYY2161" s="218"/>
      <c r="OYZ2161" s="218"/>
      <c r="OZA2161" s="218"/>
      <c r="OZB2161" s="218"/>
      <c r="OZC2161" s="218"/>
      <c r="OZD2161" s="218"/>
      <c r="OZE2161" s="218"/>
      <c r="OZF2161" s="218"/>
      <c r="OZG2161" s="218"/>
      <c r="OZH2161" s="218"/>
      <c r="OZI2161" s="218"/>
      <c r="OZJ2161" s="218"/>
      <c r="OZK2161" s="218"/>
      <c r="OZL2161" s="218"/>
      <c r="OZM2161" s="218"/>
      <c r="OZN2161" s="218"/>
      <c r="OZO2161" s="218"/>
      <c r="OZP2161" s="218"/>
      <c r="OZQ2161" s="218"/>
      <c r="OZR2161" s="218"/>
      <c r="OZS2161" s="218"/>
      <c r="OZT2161" s="218"/>
      <c r="OZU2161" s="218"/>
      <c r="OZV2161" s="218"/>
      <c r="OZW2161" s="218"/>
      <c r="OZX2161" s="218"/>
      <c r="OZY2161" s="218"/>
      <c r="OZZ2161" s="218"/>
      <c r="PAA2161" s="218"/>
      <c r="PAB2161" s="218"/>
      <c r="PAC2161" s="218"/>
      <c r="PAD2161" s="218"/>
      <c r="PAE2161" s="218"/>
      <c r="PAF2161" s="218"/>
      <c r="PAG2161" s="218"/>
      <c r="PAH2161" s="218"/>
      <c r="PAI2161" s="218"/>
      <c r="PAJ2161" s="218"/>
      <c r="PAK2161" s="218"/>
      <c r="PAL2161" s="218"/>
      <c r="PAM2161" s="218"/>
      <c r="PAN2161" s="218"/>
      <c r="PAO2161" s="218"/>
      <c r="PAP2161" s="218"/>
      <c r="PAQ2161" s="218"/>
      <c r="PAR2161" s="218"/>
      <c r="PAS2161" s="218"/>
      <c r="PAT2161" s="218"/>
      <c r="PAU2161" s="218"/>
      <c r="PAV2161" s="218"/>
      <c r="PAW2161" s="218"/>
      <c r="PAX2161" s="218"/>
      <c r="PAY2161" s="218"/>
      <c r="PAZ2161" s="218"/>
      <c r="PBA2161" s="218"/>
      <c r="PBB2161" s="218"/>
      <c r="PBC2161" s="218"/>
      <c r="PBD2161" s="218"/>
      <c r="PBE2161" s="218"/>
      <c r="PBF2161" s="218"/>
      <c r="PBG2161" s="218"/>
      <c r="PBH2161" s="218"/>
      <c r="PBI2161" s="218"/>
      <c r="PBJ2161" s="218"/>
      <c r="PBK2161" s="218"/>
      <c r="PBL2161" s="218"/>
      <c r="PBM2161" s="218"/>
      <c r="PBN2161" s="218"/>
      <c r="PBO2161" s="218"/>
      <c r="PBP2161" s="218"/>
      <c r="PBQ2161" s="218"/>
      <c r="PBR2161" s="218"/>
      <c r="PBS2161" s="218"/>
      <c r="PBT2161" s="218"/>
      <c r="PBU2161" s="218"/>
      <c r="PBV2161" s="218"/>
      <c r="PBW2161" s="218"/>
      <c r="PBX2161" s="218"/>
      <c r="PBY2161" s="218"/>
      <c r="PBZ2161" s="218"/>
      <c r="PCA2161" s="218"/>
      <c r="PCB2161" s="218"/>
      <c r="PCC2161" s="218"/>
      <c r="PCD2161" s="218"/>
      <c r="PCE2161" s="218"/>
      <c r="PCF2161" s="218"/>
      <c r="PCG2161" s="218"/>
      <c r="PCH2161" s="218"/>
      <c r="PCI2161" s="218"/>
      <c r="PCJ2161" s="218"/>
      <c r="PCK2161" s="218"/>
      <c r="PCL2161" s="218"/>
      <c r="PCM2161" s="218"/>
      <c r="PCN2161" s="218"/>
      <c r="PCO2161" s="218"/>
      <c r="PCP2161" s="218"/>
      <c r="PCQ2161" s="218"/>
      <c r="PCR2161" s="218"/>
      <c r="PCS2161" s="218"/>
      <c r="PCT2161" s="218"/>
      <c r="PCU2161" s="218"/>
      <c r="PCV2161" s="218"/>
      <c r="PCW2161" s="218"/>
      <c r="PCX2161" s="218"/>
      <c r="PCY2161" s="218"/>
      <c r="PCZ2161" s="218"/>
      <c r="PDA2161" s="218"/>
      <c r="PDB2161" s="218"/>
      <c r="PDC2161" s="218"/>
      <c r="PDD2161" s="218"/>
      <c r="PDE2161" s="218"/>
      <c r="PDF2161" s="218"/>
      <c r="PDG2161" s="218"/>
      <c r="PDH2161" s="218"/>
      <c r="PDI2161" s="218"/>
      <c r="PDJ2161" s="218"/>
      <c r="PDK2161" s="218"/>
      <c r="PDL2161" s="218"/>
      <c r="PDM2161" s="218"/>
      <c r="PDN2161" s="218"/>
      <c r="PDO2161" s="218"/>
      <c r="PDP2161" s="218"/>
      <c r="PDQ2161" s="218"/>
      <c r="PDR2161" s="218"/>
      <c r="PDS2161" s="218"/>
      <c r="PDT2161" s="218"/>
      <c r="PDU2161" s="218"/>
      <c r="PDV2161" s="218"/>
      <c r="PDW2161" s="218"/>
      <c r="PDX2161" s="218"/>
      <c r="PDY2161" s="218"/>
      <c r="PDZ2161" s="218"/>
      <c r="PEA2161" s="218"/>
      <c r="PEB2161" s="218"/>
      <c r="PEC2161" s="218"/>
      <c r="PED2161" s="218"/>
      <c r="PEE2161" s="218"/>
      <c r="PEF2161" s="218"/>
      <c r="PEG2161" s="218"/>
      <c r="PEH2161" s="218"/>
      <c r="PEI2161" s="218"/>
      <c r="PEJ2161" s="218"/>
      <c r="PEK2161" s="218"/>
      <c r="PEL2161" s="218"/>
      <c r="PEM2161" s="218"/>
      <c r="PEN2161" s="218"/>
      <c r="PEO2161" s="218"/>
      <c r="PEP2161" s="218"/>
      <c r="PEQ2161" s="218"/>
      <c r="PER2161" s="218"/>
      <c r="PES2161" s="218"/>
      <c r="PET2161" s="218"/>
      <c r="PEU2161" s="218"/>
      <c r="PEV2161" s="218"/>
      <c r="PEW2161" s="218"/>
      <c r="PEX2161" s="218"/>
      <c r="PEY2161" s="218"/>
      <c r="PEZ2161" s="218"/>
      <c r="PFA2161" s="218"/>
      <c r="PFB2161" s="218"/>
      <c r="PFC2161" s="218"/>
      <c r="PFD2161" s="218"/>
      <c r="PFE2161" s="218"/>
      <c r="PFF2161" s="218"/>
      <c r="PFG2161" s="218"/>
      <c r="PFH2161" s="218"/>
      <c r="PFI2161" s="218"/>
      <c r="PFJ2161" s="218"/>
      <c r="PFK2161" s="218"/>
      <c r="PFL2161" s="218"/>
      <c r="PFM2161" s="218"/>
      <c r="PFN2161" s="218"/>
      <c r="PFO2161" s="218"/>
      <c r="PFP2161" s="218"/>
      <c r="PFQ2161" s="218"/>
      <c r="PFR2161" s="218"/>
      <c r="PFS2161" s="218"/>
      <c r="PFT2161" s="218"/>
      <c r="PFU2161" s="218"/>
      <c r="PFV2161" s="218"/>
      <c r="PFW2161" s="218"/>
      <c r="PFX2161" s="218"/>
      <c r="PFY2161" s="218"/>
      <c r="PFZ2161" s="218"/>
      <c r="PGA2161" s="218"/>
      <c r="PGB2161" s="218"/>
      <c r="PGC2161" s="218"/>
      <c r="PGD2161" s="218"/>
      <c r="PGE2161" s="218"/>
      <c r="PGF2161" s="218"/>
      <c r="PGG2161" s="218"/>
      <c r="PGH2161" s="218"/>
      <c r="PGI2161" s="218"/>
      <c r="PGJ2161" s="218"/>
      <c r="PGK2161" s="218"/>
      <c r="PGL2161" s="218"/>
      <c r="PGM2161" s="218"/>
      <c r="PGN2161" s="218"/>
      <c r="PGO2161" s="218"/>
      <c r="PGP2161" s="218"/>
      <c r="PGQ2161" s="218"/>
      <c r="PGR2161" s="218"/>
      <c r="PGS2161" s="218"/>
      <c r="PGT2161" s="218"/>
      <c r="PGU2161" s="218"/>
      <c r="PGV2161" s="218"/>
      <c r="PGW2161" s="218"/>
      <c r="PGX2161" s="218"/>
      <c r="PGY2161" s="218"/>
      <c r="PGZ2161" s="218"/>
      <c r="PHA2161" s="218"/>
      <c r="PHB2161" s="218"/>
      <c r="PHC2161" s="218"/>
      <c r="PHD2161" s="218"/>
      <c r="PHE2161" s="218"/>
      <c r="PHF2161" s="218"/>
      <c r="PHG2161" s="218"/>
      <c r="PHH2161" s="218"/>
      <c r="PHI2161" s="218"/>
      <c r="PHJ2161" s="218"/>
      <c r="PHK2161" s="218"/>
      <c r="PHL2161" s="218"/>
      <c r="PHM2161" s="218"/>
      <c r="PHN2161" s="218"/>
      <c r="PHO2161" s="218"/>
      <c r="PHP2161" s="218"/>
      <c r="PHQ2161" s="218"/>
      <c r="PHR2161" s="218"/>
      <c r="PHS2161" s="218"/>
      <c r="PHT2161" s="218"/>
      <c r="PHU2161" s="218"/>
      <c r="PHV2161" s="218"/>
      <c r="PHW2161" s="218"/>
      <c r="PHX2161" s="218"/>
      <c r="PHY2161" s="218"/>
      <c r="PHZ2161" s="218"/>
      <c r="PIA2161" s="218"/>
      <c r="PIB2161" s="218"/>
      <c r="PIC2161" s="218"/>
      <c r="PID2161" s="218"/>
      <c r="PIE2161" s="218"/>
      <c r="PIF2161" s="218"/>
      <c r="PIG2161" s="218"/>
      <c r="PIH2161" s="218"/>
      <c r="PII2161" s="218"/>
      <c r="PIJ2161" s="218"/>
      <c r="PIK2161" s="218"/>
      <c r="PIL2161" s="218"/>
      <c r="PIM2161" s="218"/>
      <c r="PIN2161" s="218"/>
      <c r="PIO2161" s="218"/>
      <c r="PIP2161" s="218"/>
      <c r="PIQ2161" s="218"/>
      <c r="PIR2161" s="218"/>
      <c r="PIS2161" s="218"/>
      <c r="PIT2161" s="218"/>
      <c r="PIU2161" s="218"/>
      <c r="PIV2161" s="218"/>
      <c r="PIW2161" s="218"/>
      <c r="PIX2161" s="218"/>
      <c r="PIY2161" s="218"/>
      <c r="PIZ2161" s="218"/>
      <c r="PJA2161" s="218"/>
      <c r="PJB2161" s="218"/>
      <c r="PJC2161" s="218"/>
      <c r="PJD2161" s="218"/>
      <c r="PJE2161" s="218"/>
      <c r="PJF2161" s="218"/>
      <c r="PJG2161" s="218"/>
      <c r="PJH2161" s="218"/>
      <c r="PJI2161" s="218"/>
      <c r="PJJ2161" s="218"/>
      <c r="PJK2161" s="218"/>
      <c r="PJL2161" s="218"/>
      <c r="PJM2161" s="218"/>
      <c r="PJN2161" s="218"/>
      <c r="PJO2161" s="218"/>
      <c r="PJP2161" s="218"/>
      <c r="PJQ2161" s="218"/>
      <c r="PJR2161" s="218"/>
      <c r="PJS2161" s="218"/>
      <c r="PJT2161" s="218"/>
      <c r="PJU2161" s="218"/>
      <c r="PJV2161" s="218"/>
      <c r="PJW2161" s="218"/>
      <c r="PJX2161" s="218"/>
      <c r="PJY2161" s="218"/>
      <c r="PJZ2161" s="218"/>
      <c r="PKA2161" s="218"/>
      <c r="PKB2161" s="218"/>
      <c r="PKC2161" s="218"/>
      <c r="PKD2161" s="218"/>
      <c r="PKE2161" s="218"/>
      <c r="PKF2161" s="218"/>
      <c r="PKG2161" s="218"/>
      <c r="PKH2161" s="218"/>
      <c r="PKI2161" s="218"/>
      <c r="PKJ2161" s="218"/>
      <c r="PKK2161" s="218"/>
      <c r="PKL2161" s="218"/>
      <c r="PKM2161" s="218"/>
      <c r="PKN2161" s="218"/>
      <c r="PKO2161" s="218"/>
      <c r="PKP2161" s="218"/>
      <c r="PKQ2161" s="218"/>
      <c r="PKR2161" s="218"/>
      <c r="PKS2161" s="218"/>
      <c r="PKT2161" s="218"/>
      <c r="PKU2161" s="218"/>
      <c r="PKV2161" s="218"/>
      <c r="PKW2161" s="218"/>
      <c r="PKX2161" s="218"/>
      <c r="PKY2161" s="218"/>
      <c r="PKZ2161" s="218"/>
      <c r="PLA2161" s="218"/>
      <c r="PLB2161" s="218"/>
      <c r="PLC2161" s="218"/>
      <c r="PLD2161" s="218"/>
      <c r="PLE2161" s="218"/>
      <c r="PLF2161" s="218"/>
      <c r="PLG2161" s="218"/>
      <c r="PLH2161" s="218"/>
      <c r="PLI2161" s="218"/>
      <c r="PLJ2161" s="218"/>
      <c r="PLK2161" s="218"/>
      <c r="PLL2161" s="218"/>
      <c r="PLM2161" s="218"/>
      <c r="PLN2161" s="218"/>
      <c r="PLO2161" s="218"/>
      <c r="PLP2161" s="218"/>
      <c r="PLQ2161" s="218"/>
      <c r="PLR2161" s="218"/>
      <c r="PLS2161" s="218"/>
      <c r="PLT2161" s="218"/>
      <c r="PLU2161" s="218"/>
      <c r="PLV2161" s="218"/>
      <c r="PLW2161" s="218"/>
      <c r="PLX2161" s="218"/>
      <c r="PLY2161" s="218"/>
      <c r="PLZ2161" s="218"/>
      <c r="PMA2161" s="218"/>
      <c r="PMB2161" s="218"/>
      <c r="PMC2161" s="218"/>
      <c r="PMD2161" s="218"/>
      <c r="PME2161" s="218"/>
      <c r="PMF2161" s="218"/>
      <c r="PMG2161" s="218"/>
      <c r="PMH2161" s="218"/>
      <c r="PMI2161" s="218"/>
      <c r="PMJ2161" s="218"/>
      <c r="PMK2161" s="218"/>
      <c r="PML2161" s="218"/>
      <c r="PMM2161" s="218"/>
      <c r="PMN2161" s="218"/>
      <c r="PMO2161" s="218"/>
      <c r="PMP2161" s="218"/>
      <c r="PMQ2161" s="218"/>
      <c r="PMR2161" s="218"/>
      <c r="PMS2161" s="218"/>
      <c r="PMT2161" s="218"/>
      <c r="PMU2161" s="218"/>
      <c r="PMV2161" s="218"/>
      <c r="PMW2161" s="218"/>
      <c r="PMX2161" s="218"/>
      <c r="PMY2161" s="218"/>
      <c r="PMZ2161" s="218"/>
      <c r="PNA2161" s="218"/>
      <c r="PNB2161" s="218"/>
      <c r="PNC2161" s="218"/>
      <c r="PND2161" s="218"/>
      <c r="PNE2161" s="218"/>
      <c r="PNF2161" s="218"/>
      <c r="PNG2161" s="218"/>
      <c r="PNH2161" s="218"/>
      <c r="PNI2161" s="218"/>
      <c r="PNJ2161" s="218"/>
      <c r="PNK2161" s="218"/>
      <c r="PNL2161" s="218"/>
      <c r="PNM2161" s="218"/>
      <c r="PNN2161" s="218"/>
      <c r="PNO2161" s="218"/>
      <c r="PNP2161" s="218"/>
      <c r="PNQ2161" s="218"/>
      <c r="PNR2161" s="218"/>
      <c r="PNS2161" s="218"/>
      <c r="PNT2161" s="218"/>
      <c r="PNU2161" s="218"/>
      <c r="PNV2161" s="218"/>
      <c r="PNW2161" s="218"/>
      <c r="PNX2161" s="218"/>
      <c r="PNY2161" s="218"/>
      <c r="PNZ2161" s="218"/>
      <c r="POA2161" s="218"/>
      <c r="POB2161" s="218"/>
      <c r="POC2161" s="218"/>
      <c r="POD2161" s="218"/>
      <c r="POE2161" s="218"/>
      <c r="POF2161" s="218"/>
      <c r="POG2161" s="218"/>
      <c r="POH2161" s="218"/>
      <c r="POI2161" s="218"/>
      <c r="POJ2161" s="218"/>
      <c r="POK2161" s="218"/>
      <c r="POL2161" s="218"/>
      <c r="POM2161" s="218"/>
      <c r="PON2161" s="218"/>
      <c r="POO2161" s="218"/>
      <c r="POP2161" s="218"/>
      <c r="POQ2161" s="218"/>
      <c r="POR2161" s="218"/>
      <c r="POS2161" s="218"/>
      <c r="POT2161" s="218"/>
      <c r="POU2161" s="218"/>
      <c r="POV2161" s="218"/>
      <c r="POW2161" s="218"/>
      <c r="POX2161" s="218"/>
      <c r="POY2161" s="218"/>
      <c r="POZ2161" s="218"/>
      <c r="PPA2161" s="218"/>
      <c r="PPB2161" s="218"/>
      <c r="PPC2161" s="218"/>
      <c r="PPD2161" s="218"/>
      <c r="PPE2161" s="218"/>
      <c r="PPF2161" s="218"/>
      <c r="PPG2161" s="218"/>
      <c r="PPH2161" s="218"/>
      <c r="PPI2161" s="218"/>
      <c r="PPJ2161" s="218"/>
      <c r="PPK2161" s="218"/>
      <c r="PPL2161" s="218"/>
      <c r="PPM2161" s="218"/>
      <c r="PPN2161" s="218"/>
      <c r="PPO2161" s="218"/>
      <c r="PPP2161" s="218"/>
      <c r="PPQ2161" s="218"/>
      <c r="PPR2161" s="218"/>
      <c r="PPS2161" s="218"/>
      <c r="PPT2161" s="218"/>
      <c r="PPU2161" s="218"/>
      <c r="PPV2161" s="218"/>
      <c r="PPW2161" s="218"/>
      <c r="PPX2161" s="218"/>
      <c r="PPY2161" s="218"/>
      <c r="PPZ2161" s="218"/>
      <c r="PQA2161" s="218"/>
      <c r="PQB2161" s="218"/>
      <c r="PQC2161" s="218"/>
      <c r="PQD2161" s="218"/>
      <c r="PQE2161" s="218"/>
      <c r="PQF2161" s="218"/>
      <c r="PQG2161" s="218"/>
      <c r="PQH2161" s="218"/>
      <c r="PQI2161" s="218"/>
      <c r="PQJ2161" s="218"/>
      <c r="PQK2161" s="218"/>
      <c r="PQL2161" s="218"/>
      <c r="PQM2161" s="218"/>
      <c r="PQN2161" s="218"/>
      <c r="PQO2161" s="218"/>
      <c r="PQP2161" s="218"/>
      <c r="PQQ2161" s="218"/>
      <c r="PQR2161" s="218"/>
      <c r="PQS2161" s="218"/>
      <c r="PQT2161" s="218"/>
      <c r="PQU2161" s="218"/>
      <c r="PQV2161" s="218"/>
      <c r="PQW2161" s="218"/>
      <c r="PQX2161" s="218"/>
      <c r="PQY2161" s="218"/>
      <c r="PQZ2161" s="218"/>
      <c r="PRA2161" s="218"/>
      <c r="PRB2161" s="218"/>
      <c r="PRC2161" s="218"/>
      <c r="PRD2161" s="218"/>
      <c r="PRE2161" s="218"/>
      <c r="PRF2161" s="218"/>
      <c r="PRG2161" s="218"/>
      <c r="PRH2161" s="218"/>
      <c r="PRI2161" s="218"/>
      <c r="PRJ2161" s="218"/>
      <c r="PRK2161" s="218"/>
      <c r="PRL2161" s="218"/>
      <c r="PRM2161" s="218"/>
      <c r="PRN2161" s="218"/>
      <c r="PRO2161" s="218"/>
      <c r="PRP2161" s="218"/>
      <c r="PRQ2161" s="218"/>
      <c r="PRR2161" s="218"/>
      <c r="PRS2161" s="218"/>
      <c r="PRT2161" s="218"/>
      <c r="PRU2161" s="218"/>
      <c r="PRV2161" s="218"/>
      <c r="PRW2161" s="218"/>
      <c r="PRX2161" s="218"/>
      <c r="PRY2161" s="218"/>
      <c r="PRZ2161" s="218"/>
      <c r="PSA2161" s="218"/>
      <c r="PSB2161" s="218"/>
      <c r="PSC2161" s="218"/>
      <c r="PSD2161" s="218"/>
      <c r="PSE2161" s="218"/>
      <c r="PSF2161" s="218"/>
      <c r="PSG2161" s="218"/>
      <c r="PSH2161" s="218"/>
      <c r="PSI2161" s="218"/>
      <c r="PSJ2161" s="218"/>
      <c r="PSK2161" s="218"/>
      <c r="PSL2161" s="218"/>
      <c r="PSM2161" s="218"/>
      <c r="PSN2161" s="218"/>
      <c r="PSO2161" s="218"/>
      <c r="PSP2161" s="218"/>
      <c r="PSQ2161" s="218"/>
      <c r="PSR2161" s="218"/>
      <c r="PSS2161" s="218"/>
      <c r="PST2161" s="218"/>
      <c r="PSU2161" s="218"/>
      <c r="PSV2161" s="218"/>
      <c r="PSW2161" s="218"/>
      <c r="PSX2161" s="218"/>
      <c r="PSY2161" s="218"/>
      <c r="PSZ2161" s="218"/>
      <c r="PTA2161" s="218"/>
      <c r="PTB2161" s="218"/>
      <c r="PTC2161" s="218"/>
      <c r="PTD2161" s="218"/>
      <c r="PTE2161" s="218"/>
      <c r="PTF2161" s="218"/>
      <c r="PTG2161" s="218"/>
      <c r="PTH2161" s="218"/>
      <c r="PTI2161" s="218"/>
      <c r="PTJ2161" s="218"/>
      <c r="PTK2161" s="218"/>
      <c r="PTL2161" s="218"/>
      <c r="PTM2161" s="218"/>
      <c r="PTN2161" s="218"/>
      <c r="PTO2161" s="218"/>
      <c r="PTP2161" s="218"/>
      <c r="PTQ2161" s="218"/>
      <c r="PTR2161" s="218"/>
      <c r="PTS2161" s="218"/>
      <c r="PTT2161" s="218"/>
      <c r="PTU2161" s="218"/>
      <c r="PTV2161" s="218"/>
      <c r="PTW2161" s="218"/>
      <c r="PTX2161" s="218"/>
      <c r="PTY2161" s="218"/>
      <c r="PTZ2161" s="218"/>
      <c r="PUA2161" s="218"/>
      <c r="PUB2161" s="218"/>
      <c r="PUC2161" s="218"/>
      <c r="PUD2161" s="218"/>
      <c r="PUE2161" s="218"/>
      <c r="PUF2161" s="218"/>
      <c r="PUG2161" s="218"/>
      <c r="PUH2161" s="218"/>
      <c r="PUI2161" s="218"/>
      <c r="PUJ2161" s="218"/>
      <c r="PUK2161" s="218"/>
      <c r="PUL2161" s="218"/>
      <c r="PUM2161" s="218"/>
      <c r="PUN2161" s="218"/>
      <c r="PUO2161" s="218"/>
      <c r="PUP2161" s="218"/>
      <c r="PUQ2161" s="218"/>
      <c r="PUR2161" s="218"/>
      <c r="PUS2161" s="218"/>
      <c r="PUT2161" s="218"/>
      <c r="PUU2161" s="218"/>
      <c r="PUV2161" s="218"/>
      <c r="PUW2161" s="218"/>
      <c r="PUX2161" s="218"/>
      <c r="PUY2161" s="218"/>
      <c r="PUZ2161" s="218"/>
      <c r="PVA2161" s="218"/>
      <c r="PVB2161" s="218"/>
      <c r="PVC2161" s="218"/>
      <c r="PVD2161" s="218"/>
      <c r="PVE2161" s="218"/>
      <c r="PVF2161" s="218"/>
      <c r="PVG2161" s="218"/>
      <c r="PVH2161" s="218"/>
      <c r="PVI2161" s="218"/>
      <c r="PVJ2161" s="218"/>
      <c r="PVK2161" s="218"/>
      <c r="PVL2161" s="218"/>
      <c r="PVM2161" s="218"/>
      <c r="PVN2161" s="218"/>
      <c r="PVO2161" s="218"/>
      <c r="PVP2161" s="218"/>
      <c r="PVQ2161" s="218"/>
      <c r="PVR2161" s="218"/>
      <c r="PVS2161" s="218"/>
      <c r="PVT2161" s="218"/>
      <c r="PVU2161" s="218"/>
      <c r="PVV2161" s="218"/>
      <c r="PVW2161" s="218"/>
      <c r="PVX2161" s="218"/>
      <c r="PVY2161" s="218"/>
      <c r="PVZ2161" s="218"/>
      <c r="PWA2161" s="218"/>
      <c r="PWB2161" s="218"/>
      <c r="PWC2161" s="218"/>
      <c r="PWD2161" s="218"/>
      <c r="PWE2161" s="218"/>
      <c r="PWF2161" s="218"/>
      <c r="PWG2161" s="218"/>
      <c r="PWH2161" s="218"/>
      <c r="PWI2161" s="218"/>
      <c r="PWJ2161" s="218"/>
      <c r="PWK2161" s="218"/>
      <c r="PWL2161" s="218"/>
      <c r="PWM2161" s="218"/>
      <c r="PWN2161" s="218"/>
      <c r="PWO2161" s="218"/>
      <c r="PWP2161" s="218"/>
      <c r="PWQ2161" s="218"/>
      <c r="PWR2161" s="218"/>
      <c r="PWS2161" s="218"/>
      <c r="PWT2161" s="218"/>
      <c r="PWU2161" s="218"/>
      <c r="PWV2161" s="218"/>
      <c r="PWW2161" s="218"/>
      <c r="PWX2161" s="218"/>
      <c r="PWY2161" s="218"/>
      <c r="PWZ2161" s="218"/>
      <c r="PXA2161" s="218"/>
      <c r="PXB2161" s="218"/>
      <c r="PXC2161" s="218"/>
      <c r="PXD2161" s="218"/>
      <c r="PXE2161" s="218"/>
      <c r="PXF2161" s="218"/>
      <c r="PXG2161" s="218"/>
      <c r="PXH2161" s="218"/>
      <c r="PXI2161" s="218"/>
      <c r="PXJ2161" s="218"/>
      <c r="PXK2161" s="218"/>
      <c r="PXL2161" s="218"/>
      <c r="PXM2161" s="218"/>
      <c r="PXN2161" s="218"/>
      <c r="PXO2161" s="218"/>
      <c r="PXP2161" s="218"/>
      <c r="PXQ2161" s="218"/>
      <c r="PXR2161" s="218"/>
      <c r="PXS2161" s="218"/>
      <c r="PXT2161" s="218"/>
      <c r="PXU2161" s="218"/>
      <c r="PXV2161" s="218"/>
      <c r="PXW2161" s="218"/>
      <c r="PXX2161" s="218"/>
      <c r="PXY2161" s="218"/>
      <c r="PXZ2161" s="218"/>
      <c r="PYA2161" s="218"/>
      <c r="PYB2161" s="218"/>
      <c r="PYC2161" s="218"/>
      <c r="PYD2161" s="218"/>
      <c r="PYE2161" s="218"/>
      <c r="PYF2161" s="218"/>
      <c r="PYG2161" s="218"/>
      <c r="PYH2161" s="218"/>
      <c r="PYI2161" s="218"/>
      <c r="PYJ2161" s="218"/>
      <c r="PYK2161" s="218"/>
      <c r="PYL2161" s="218"/>
      <c r="PYM2161" s="218"/>
      <c r="PYN2161" s="218"/>
      <c r="PYO2161" s="218"/>
      <c r="PYP2161" s="218"/>
      <c r="PYQ2161" s="218"/>
      <c r="PYR2161" s="218"/>
      <c r="PYS2161" s="218"/>
      <c r="PYT2161" s="218"/>
      <c r="PYU2161" s="218"/>
      <c r="PYV2161" s="218"/>
      <c r="PYW2161" s="218"/>
      <c r="PYX2161" s="218"/>
      <c r="PYY2161" s="218"/>
      <c r="PYZ2161" s="218"/>
      <c r="PZA2161" s="218"/>
      <c r="PZB2161" s="218"/>
      <c r="PZC2161" s="218"/>
      <c r="PZD2161" s="218"/>
      <c r="PZE2161" s="218"/>
      <c r="PZF2161" s="218"/>
      <c r="PZG2161" s="218"/>
      <c r="PZH2161" s="218"/>
      <c r="PZI2161" s="218"/>
      <c r="PZJ2161" s="218"/>
      <c r="PZK2161" s="218"/>
      <c r="PZL2161" s="218"/>
      <c r="PZM2161" s="218"/>
      <c r="PZN2161" s="218"/>
      <c r="PZO2161" s="218"/>
      <c r="PZP2161" s="218"/>
      <c r="PZQ2161" s="218"/>
      <c r="PZR2161" s="218"/>
      <c r="PZS2161" s="218"/>
      <c r="PZT2161" s="218"/>
      <c r="PZU2161" s="218"/>
      <c r="PZV2161" s="218"/>
      <c r="PZW2161" s="218"/>
      <c r="PZX2161" s="218"/>
      <c r="PZY2161" s="218"/>
      <c r="PZZ2161" s="218"/>
      <c r="QAA2161" s="218"/>
      <c r="QAB2161" s="218"/>
      <c r="QAC2161" s="218"/>
      <c r="QAD2161" s="218"/>
      <c r="QAE2161" s="218"/>
      <c r="QAF2161" s="218"/>
      <c r="QAG2161" s="218"/>
      <c r="QAH2161" s="218"/>
      <c r="QAI2161" s="218"/>
      <c r="QAJ2161" s="218"/>
      <c r="QAK2161" s="218"/>
      <c r="QAL2161" s="218"/>
      <c r="QAM2161" s="218"/>
      <c r="QAN2161" s="218"/>
      <c r="QAO2161" s="218"/>
      <c r="QAP2161" s="218"/>
      <c r="QAQ2161" s="218"/>
      <c r="QAR2161" s="218"/>
      <c r="QAS2161" s="218"/>
      <c r="QAT2161" s="218"/>
      <c r="QAU2161" s="218"/>
      <c r="QAV2161" s="218"/>
      <c r="QAW2161" s="218"/>
      <c r="QAX2161" s="218"/>
      <c r="QAY2161" s="218"/>
      <c r="QAZ2161" s="218"/>
      <c r="QBA2161" s="218"/>
      <c r="QBB2161" s="218"/>
      <c r="QBC2161" s="218"/>
      <c r="QBD2161" s="218"/>
      <c r="QBE2161" s="218"/>
      <c r="QBF2161" s="218"/>
      <c r="QBG2161" s="218"/>
      <c r="QBH2161" s="218"/>
      <c r="QBI2161" s="218"/>
      <c r="QBJ2161" s="218"/>
      <c r="QBK2161" s="218"/>
      <c r="QBL2161" s="218"/>
      <c r="QBM2161" s="218"/>
      <c r="QBN2161" s="218"/>
      <c r="QBO2161" s="218"/>
      <c r="QBP2161" s="218"/>
      <c r="QBQ2161" s="218"/>
      <c r="QBR2161" s="218"/>
      <c r="QBS2161" s="218"/>
      <c r="QBT2161" s="218"/>
      <c r="QBU2161" s="218"/>
      <c r="QBV2161" s="218"/>
      <c r="QBW2161" s="218"/>
      <c r="QBX2161" s="218"/>
      <c r="QBY2161" s="218"/>
      <c r="QBZ2161" s="218"/>
      <c r="QCA2161" s="218"/>
      <c r="QCB2161" s="218"/>
      <c r="QCC2161" s="218"/>
      <c r="QCD2161" s="218"/>
      <c r="QCE2161" s="218"/>
      <c r="QCF2161" s="218"/>
      <c r="QCG2161" s="218"/>
      <c r="QCH2161" s="218"/>
      <c r="QCI2161" s="218"/>
      <c r="QCJ2161" s="218"/>
      <c r="QCK2161" s="218"/>
      <c r="QCL2161" s="218"/>
      <c r="QCM2161" s="218"/>
      <c r="QCN2161" s="218"/>
      <c r="QCO2161" s="218"/>
      <c r="QCP2161" s="218"/>
      <c r="QCQ2161" s="218"/>
      <c r="QCR2161" s="218"/>
      <c r="QCS2161" s="218"/>
      <c r="QCT2161" s="218"/>
      <c r="QCU2161" s="218"/>
      <c r="QCV2161" s="218"/>
      <c r="QCW2161" s="218"/>
      <c r="QCX2161" s="218"/>
      <c r="QCY2161" s="218"/>
      <c r="QCZ2161" s="218"/>
      <c r="QDA2161" s="218"/>
      <c r="QDB2161" s="218"/>
      <c r="QDC2161" s="218"/>
      <c r="QDD2161" s="218"/>
      <c r="QDE2161" s="218"/>
      <c r="QDF2161" s="218"/>
      <c r="QDG2161" s="218"/>
      <c r="QDH2161" s="218"/>
      <c r="QDI2161" s="218"/>
      <c r="QDJ2161" s="218"/>
      <c r="QDK2161" s="218"/>
      <c r="QDL2161" s="218"/>
      <c r="QDM2161" s="218"/>
      <c r="QDN2161" s="218"/>
      <c r="QDO2161" s="218"/>
      <c r="QDP2161" s="218"/>
      <c r="QDQ2161" s="218"/>
      <c r="QDR2161" s="218"/>
      <c r="QDS2161" s="218"/>
      <c r="QDT2161" s="218"/>
      <c r="QDU2161" s="218"/>
      <c r="QDV2161" s="218"/>
      <c r="QDW2161" s="218"/>
      <c r="QDX2161" s="218"/>
      <c r="QDY2161" s="218"/>
      <c r="QDZ2161" s="218"/>
      <c r="QEA2161" s="218"/>
      <c r="QEB2161" s="218"/>
      <c r="QEC2161" s="218"/>
      <c r="QED2161" s="218"/>
      <c r="QEE2161" s="218"/>
      <c r="QEF2161" s="218"/>
      <c r="QEG2161" s="218"/>
      <c r="QEH2161" s="218"/>
      <c r="QEI2161" s="218"/>
      <c r="QEJ2161" s="218"/>
      <c r="QEK2161" s="218"/>
      <c r="QEL2161" s="218"/>
      <c r="QEM2161" s="218"/>
      <c r="QEN2161" s="218"/>
      <c r="QEO2161" s="218"/>
      <c r="QEP2161" s="218"/>
      <c r="QEQ2161" s="218"/>
      <c r="QER2161" s="218"/>
      <c r="QES2161" s="218"/>
      <c r="QET2161" s="218"/>
      <c r="QEU2161" s="218"/>
      <c r="QEV2161" s="218"/>
      <c r="QEW2161" s="218"/>
      <c r="QEX2161" s="218"/>
      <c r="QEY2161" s="218"/>
      <c r="QEZ2161" s="218"/>
      <c r="QFA2161" s="218"/>
      <c r="QFB2161" s="218"/>
      <c r="QFC2161" s="218"/>
      <c r="QFD2161" s="218"/>
      <c r="QFE2161" s="218"/>
      <c r="QFF2161" s="218"/>
      <c r="QFG2161" s="218"/>
      <c r="QFH2161" s="218"/>
      <c r="QFI2161" s="218"/>
      <c r="QFJ2161" s="218"/>
      <c r="QFK2161" s="218"/>
      <c r="QFL2161" s="218"/>
      <c r="QFM2161" s="218"/>
      <c r="QFN2161" s="218"/>
      <c r="QFO2161" s="218"/>
      <c r="QFP2161" s="218"/>
      <c r="QFQ2161" s="218"/>
      <c r="QFR2161" s="218"/>
      <c r="QFS2161" s="218"/>
      <c r="QFT2161" s="218"/>
      <c r="QFU2161" s="218"/>
      <c r="QFV2161" s="218"/>
      <c r="QFW2161" s="218"/>
      <c r="QFX2161" s="218"/>
      <c r="QFY2161" s="218"/>
      <c r="QFZ2161" s="218"/>
      <c r="QGA2161" s="218"/>
      <c r="QGB2161" s="218"/>
      <c r="QGC2161" s="218"/>
      <c r="QGD2161" s="218"/>
      <c r="QGE2161" s="218"/>
      <c r="QGF2161" s="218"/>
      <c r="QGG2161" s="218"/>
      <c r="QGH2161" s="218"/>
      <c r="QGI2161" s="218"/>
      <c r="QGJ2161" s="218"/>
      <c r="QGK2161" s="218"/>
      <c r="QGL2161" s="218"/>
      <c r="QGM2161" s="218"/>
      <c r="QGN2161" s="218"/>
      <c r="QGO2161" s="218"/>
      <c r="QGP2161" s="218"/>
      <c r="QGQ2161" s="218"/>
      <c r="QGR2161" s="218"/>
      <c r="QGS2161" s="218"/>
      <c r="QGT2161" s="218"/>
      <c r="QGU2161" s="218"/>
      <c r="QGV2161" s="218"/>
      <c r="QGW2161" s="218"/>
      <c r="QGX2161" s="218"/>
      <c r="QGY2161" s="218"/>
      <c r="QGZ2161" s="218"/>
      <c r="QHA2161" s="218"/>
      <c r="QHB2161" s="218"/>
      <c r="QHC2161" s="218"/>
      <c r="QHD2161" s="218"/>
      <c r="QHE2161" s="218"/>
      <c r="QHF2161" s="218"/>
      <c r="QHG2161" s="218"/>
      <c r="QHH2161" s="218"/>
      <c r="QHI2161" s="218"/>
      <c r="QHJ2161" s="218"/>
      <c r="QHK2161" s="218"/>
      <c r="QHL2161" s="218"/>
      <c r="QHM2161" s="218"/>
      <c r="QHN2161" s="218"/>
      <c r="QHO2161" s="218"/>
      <c r="QHP2161" s="218"/>
      <c r="QHQ2161" s="218"/>
      <c r="QHR2161" s="218"/>
      <c r="QHS2161" s="218"/>
      <c r="QHT2161" s="218"/>
      <c r="QHU2161" s="218"/>
      <c r="QHV2161" s="218"/>
      <c r="QHW2161" s="218"/>
      <c r="QHX2161" s="218"/>
      <c r="QHY2161" s="218"/>
      <c r="QHZ2161" s="218"/>
      <c r="QIA2161" s="218"/>
      <c r="QIB2161" s="218"/>
      <c r="QIC2161" s="218"/>
      <c r="QID2161" s="218"/>
      <c r="QIE2161" s="218"/>
      <c r="QIF2161" s="218"/>
      <c r="QIG2161" s="218"/>
      <c r="QIH2161" s="218"/>
      <c r="QII2161" s="218"/>
      <c r="QIJ2161" s="218"/>
      <c r="QIK2161" s="218"/>
      <c r="QIL2161" s="218"/>
      <c r="QIM2161" s="218"/>
      <c r="QIN2161" s="218"/>
      <c r="QIO2161" s="218"/>
      <c r="QIP2161" s="218"/>
      <c r="QIQ2161" s="218"/>
      <c r="QIR2161" s="218"/>
      <c r="QIS2161" s="218"/>
      <c r="QIT2161" s="218"/>
      <c r="QIU2161" s="218"/>
      <c r="QIV2161" s="218"/>
      <c r="QIW2161" s="218"/>
      <c r="QIX2161" s="218"/>
      <c r="QIY2161" s="218"/>
      <c r="QIZ2161" s="218"/>
      <c r="QJA2161" s="218"/>
      <c r="QJB2161" s="218"/>
      <c r="QJC2161" s="218"/>
      <c r="QJD2161" s="218"/>
      <c r="QJE2161" s="218"/>
      <c r="QJF2161" s="218"/>
      <c r="QJG2161" s="218"/>
      <c r="QJH2161" s="218"/>
      <c r="QJI2161" s="218"/>
      <c r="QJJ2161" s="218"/>
      <c r="QJK2161" s="218"/>
      <c r="QJL2161" s="218"/>
      <c r="QJM2161" s="218"/>
      <c r="QJN2161" s="218"/>
      <c r="QJO2161" s="218"/>
      <c r="QJP2161" s="218"/>
      <c r="QJQ2161" s="218"/>
      <c r="QJR2161" s="218"/>
      <c r="QJS2161" s="218"/>
      <c r="QJT2161" s="218"/>
      <c r="QJU2161" s="218"/>
      <c r="QJV2161" s="218"/>
      <c r="QJW2161" s="218"/>
      <c r="QJX2161" s="218"/>
      <c r="QJY2161" s="218"/>
      <c r="QJZ2161" s="218"/>
      <c r="QKA2161" s="218"/>
      <c r="QKB2161" s="218"/>
      <c r="QKC2161" s="218"/>
      <c r="QKD2161" s="218"/>
      <c r="QKE2161" s="218"/>
      <c r="QKF2161" s="218"/>
      <c r="QKG2161" s="218"/>
      <c r="QKH2161" s="218"/>
      <c r="QKI2161" s="218"/>
      <c r="QKJ2161" s="218"/>
      <c r="QKK2161" s="218"/>
      <c r="QKL2161" s="218"/>
      <c r="QKM2161" s="218"/>
      <c r="QKN2161" s="218"/>
      <c r="QKO2161" s="218"/>
      <c r="QKP2161" s="218"/>
      <c r="QKQ2161" s="218"/>
      <c r="QKR2161" s="218"/>
      <c r="QKS2161" s="218"/>
      <c r="QKT2161" s="218"/>
      <c r="QKU2161" s="218"/>
      <c r="QKV2161" s="218"/>
      <c r="QKW2161" s="218"/>
      <c r="QKX2161" s="218"/>
      <c r="QKY2161" s="218"/>
      <c r="QKZ2161" s="218"/>
      <c r="QLA2161" s="218"/>
      <c r="QLB2161" s="218"/>
      <c r="QLC2161" s="218"/>
      <c r="QLD2161" s="218"/>
      <c r="QLE2161" s="218"/>
      <c r="QLF2161" s="218"/>
      <c r="QLG2161" s="218"/>
      <c r="QLH2161" s="218"/>
      <c r="QLI2161" s="218"/>
      <c r="QLJ2161" s="218"/>
      <c r="QLK2161" s="218"/>
      <c r="QLL2161" s="218"/>
      <c r="QLM2161" s="218"/>
      <c r="QLN2161" s="218"/>
      <c r="QLO2161" s="218"/>
      <c r="QLP2161" s="218"/>
      <c r="QLQ2161" s="218"/>
      <c r="QLR2161" s="218"/>
      <c r="QLS2161" s="218"/>
      <c r="QLT2161" s="218"/>
      <c r="QLU2161" s="218"/>
      <c r="QLV2161" s="218"/>
      <c r="QLW2161" s="218"/>
      <c r="QLX2161" s="218"/>
      <c r="QLY2161" s="218"/>
      <c r="QLZ2161" s="218"/>
      <c r="QMA2161" s="218"/>
      <c r="QMB2161" s="218"/>
      <c r="QMC2161" s="218"/>
      <c r="QMD2161" s="218"/>
      <c r="QME2161" s="218"/>
      <c r="QMF2161" s="218"/>
      <c r="QMG2161" s="218"/>
      <c r="QMH2161" s="218"/>
      <c r="QMI2161" s="218"/>
      <c r="QMJ2161" s="218"/>
      <c r="QMK2161" s="218"/>
      <c r="QML2161" s="218"/>
      <c r="QMM2161" s="218"/>
      <c r="QMN2161" s="218"/>
      <c r="QMO2161" s="218"/>
      <c r="QMP2161" s="218"/>
      <c r="QMQ2161" s="218"/>
      <c r="QMR2161" s="218"/>
      <c r="QMS2161" s="218"/>
      <c r="QMT2161" s="218"/>
      <c r="QMU2161" s="218"/>
      <c r="QMV2161" s="218"/>
      <c r="QMW2161" s="218"/>
      <c r="QMX2161" s="218"/>
      <c r="QMY2161" s="218"/>
      <c r="QMZ2161" s="218"/>
      <c r="QNA2161" s="218"/>
      <c r="QNB2161" s="218"/>
      <c r="QNC2161" s="218"/>
      <c r="QND2161" s="218"/>
      <c r="QNE2161" s="218"/>
      <c r="QNF2161" s="218"/>
      <c r="QNG2161" s="218"/>
      <c r="QNH2161" s="218"/>
      <c r="QNI2161" s="218"/>
      <c r="QNJ2161" s="218"/>
      <c r="QNK2161" s="218"/>
      <c r="QNL2161" s="218"/>
      <c r="QNM2161" s="218"/>
      <c r="QNN2161" s="218"/>
      <c r="QNO2161" s="218"/>
      <c r="QNP2161" s="218"/>
      <c r="QNQ2161" s="218"/>
      <c r="QNR2161" s="218"/>
      <c r="QNS2161" s="218"/>
      <c r="QNT2161" s="218"/>
      <c r="QNU2161" s="218"/>
      <c r="QNV2161" s="218"/>
      <c r="QNW2161" s="218"/>
      <c r="QNX2161" s="218"/>
      <c r="QNY2161" s="218"/>
      <c r="QNZ2161" s="218"/>
      <c r="QOA2161" s="218"/>
      <c r="QOB2161" s="218"/>
      <c r="QOC2161" s="218"/>
      <c r="QOD2161" s="218"/>
      <c r="QOE2161" s="218"/>
      <c r="QOF2161" s="218"/>
      <c r="QOG2161" s="218"/>
      <c r="QOH2161" s="218"/>
      <c r="QOI2161" s="218"/>
      <c r="QOJ2161" s="218"/>
      <c r="QOK2161" s="218"/>
      <c r="QOL2161" s="218"/>
      <c r="QOM2161" s="218"/>
      <c r="QON2161" s="218"/>
      <c r="QOO2161" s="218"/>
      <c r="QOP2161" s="218"/>
      <c r="QOQ2161" s="218"/>
      <c r="QOR2161" s="218"/>
      <c r="QOS2161" s="218"/>
      <c r="QOT2161" s="218"/>
      <c r="QOU2161" s="218"/>
      <c r="QOV2161" s="218"/>
      <c r="QOW2161" s="218"/>
      <c r="QOX2161" s="218"/>
      <c r="QOY2161" s="218"/>
      <c r="QOZ2161" s="218"/>
      <c r="QPA2161" s="218"/>
      <c r="QPB2161" s="218"/>
      <c r="QPC2161" s="218"/>
      <c r="QPD2161" s="218"/>
      <c r="QPE2161" s="218"/>
      <c r="QPF2161" s="218"/>
      <c r="QPG2161" s="218"/>
      <c r="QPH2161" s="218"/>
      <c r="QPI2161" s="218"/>
      <c r="QPJ2161" s="218"/>
      <c r="QPK2161" s="218"/>
      <c r="QPL2161" s="218"/>
      <c r="QPM2161" s="218"/>
      <c r="QPN2161" s="218"/>
      <c r="QPO2161" s="218"/>
      <c r="QPP2161" s="218"/>
      <c r="QPQ2161" s="218"/>
      <c r="QPR2161" s="218"/>
      <c r="QPS2161" s="218"/>
      <c r="QPT2161" s="218"/>
      <c r="QPU2161" s="218"/>
      <c r="QPV2161" s="218"/>
      <c r="QPW2161" s="218"/>
      <c r="QPX2161" s="218"/>
      <c r="QPY2161" s="218"/>
      <c r="QPZ2161" s="218"/>
      <c r="QQA2161" s="218"/>
      <c r="QQB2161" s="218"/>
      <c r="QQC2161" s="218"/>
      <c r="QQD2161" s="218"/>
      <c r="QQE2161" s="218"/>
      <c r="QQF2161" s="218"/>
      <c r="QQG2161" s="218"/>
      <c r="QQH2161" s="218"/>
      <c r="QQI2161" s="218"/>
      <c r="QQJ2161" s="218"/>
      <c r="QQK2161" s="218"/>
      <c r="QQL2161" s="218"/>
      <c r="QQM2161" s="218"/>
      <c r="QQN2161" s="218"/>
      <c r="QQO2161" s="218"/>
      <c r="QQP2161" s="218"/>
      <c r="QQQ2161" s="218"/>
      <c r="QQR2161" s="218"/>
      <c r="QQS2161" s="218"/>
      <c r="QQT2161" s="218"/>
      <c r="QQU2161" s="218"/>
      <c r="QQV2161" s="218"/>
      <c r="QQW2161" s="218"/>
      <c r="QQX2161" s="218"/>
      <c r="QQY2161" s="218"/>
      <c r="QQZ2161" s="218"/>
      <c r="QRA2161" s="218"/>
      <c r="QRB2161" s="218"/>
      <c r="QRC2161" s="218"/>
      <c r="QRD2161" s="218"/>
      <c r="QRE2161" s="218"/>
      <c r="QRF2161" s="218"/>
      <c r="QRG2161" s="218"/>
      <c r="QRH2161" s="218"/>
      <c r="QRI2161" s="218"/>
      <c r="QRJ2161" s="218"/>
      <c r="QRK2161" s="218"/>
      <c r="QRL2161" s="218"/>
      <c r="QRM2161" s="218"/>
      <c r="QRN2161" s="218"/>
      <c r="QRO2161" s="218"/>
      <c r="QRP2161" s="218"/>
      <c r="QRQ2161" s="218"/>
      <c r="QRR2161" s="218"/>
      <c r="QRS2161" s="218"/>
      <c r="QRT2161" s="218"/>
      <c r="QRU2161" s="218"/>
      <c r="QRV2161" s="218"/>
      <c r="QRW2161" s="218"/>
      <c r="QRX2161" s="218"/>
      <c r="QRY2161" s="218"/>
      <c r="QRZ2161" s="218"/>
      <c r="QSA2161" s="218"/>
      <c r="QSB2161" s="218"/>
      <c r="QSC2161" s="218"/>
      <c r="QSD2161" s="218"/>
      <c r="QSE2161" s="218"/>
      <c r="QSF2161" s="218"/>
      <c r="QSG2161" s="218"/>
      <c r="QSH2161" s="218"/>
      <c r="QSI2161" s="218"/>
      <c r="QSJ2161" s="218"/>
      <c r="QSK2161" s="218"/>
      <c r="QSL2161" s="218"/>
      <c r="QSM2161" s="218"/>
      <c r="QSN2161" s="218"/>
      <c r="QSO2161" s="218"/>
      <c r="QSP2161" s="218"/>
      <c r="QSQ2161" s="218"/>
      <c r="QSR2161" s="218"/>
      <c r="QSS2161" s="218"/>
      <c r="QST2161" s="218"/>
      <c r="QSU2161" s="218"/>
      <c r="QSV2161" s="218"/>
      <c r="QSW2161" s="218"/>
      <c r="QSX2161" s="218"/>
      <c r="QSY2161" s="218"/>
      <c r="QSZ2161" s="218"/>
      <c r="QTA2161" s="218"/>
      <c r="QTB2161" s="218"/>
      <c r="QTC2161" s="218"/>
      <c r="QTD2161" s="218"/>
      <c r="QTE2161" s="218"/>
      <c r="QTF2161" s="218"/>
      <c r="QTG2161" s="218"/>
      <c r="QTH2161" s="218"/>
      <c r="QTI2161" s="218"/>
      <c r="QTJ2161" s="218"/>
      <c r="QTK2161" s="218"/>
      <c r="QTL2161" s="218"/>
      <c r="QTM2161" s="218"/>
      <c r="QTN2161" s="218"/>
      <c r="QTO2161" s="218"/>
      <c r="QTP2161" s="218"/>
      <c r="QTQ2161" s="218"/>
      <c r="QTR2161" s="218"/>
      <c r="QTS2161" s="218"/>
      <c r="QTT2161" s="218"/>
      <c r="QTU2161" s="218"/>
      <c r="QTV2161" s="218"/>
      <c r="QTW2161" s="218"/>
      <c r="QTX2161" s="218"/>
      <c r="QTY2161" s="218"/>
      <c r="QTZ2161" s="218"/>
      <c r="QUA2161" s="218"/>
      <c r="QUB2161" s="218"/>
      <c r="QUC2161" s="218"/>
      <c r="QUD2161" s="218"/>
      <c r="QUE2161" s="218"/>
      <c r="QUF2161" s="218"/>
      <c r="QUG2161" s="218"/>
      <c r="QUH2161" s="218"/>
      <c r="QUI2161" s="218"/>
      <c r="QUJ2161" s="218"/>
      <c r="QUK2161" s="218"/>
      <c r="QUL2161" s="218"/>
      <c r="QUM2161" s="218"/>
      <c r="QUN2161" s="218"/>
      <c r="QUO2161" s="218"/>
      <c r="QUP2161" s="218"/>
      <c r="QUQ2161" s="218"/>
      <c r="QUR2161" s="218"/>
      <c r="QUS2161" s="218"/>
      <c r="QUT2161" s="218"/>
      <c r="QUU2161" s="218"/>
      <c r="QUV2161" s="218"/>
      <c r="QUW2161" s="218"/>
      <c r="QUX2161" s="218"/>
      <c r="QUY2161" s="218"/>
      <c r="QUZ2161" s="218"/>
      <c r="QVA2161" s="218"/>
      <c r="QVB2161" s="218"/>
      <c r="QVC2161" s="218"/>
      <c r="QVD2161" s="218"/>
      <c r="QVE2161" s="218"/>
      <c r="QVF2161" s="218"/>
      <c r="QVG2161" s="218"/>
      <c r="QVH2161" s="218"/>
      <c r="QVI2161" s="218"/>
      <c r="QVJ2161" s="218"/>
      <c r="QVK2161" s="218"/>
      <c r="QVL2161" s="218"/>
      <c r="QVM2161" s="218"/>
      <c r="QVN2161" s="218"/>
      <c r="QVO2161" s="218"/>
      <c r="QVP2161" s="218"/>
      <c r="QVQ2161" s="218"/>
      <c r="QVR2161" s="218"/>
      <c r="QVS2161" s="218"/>
      <c r="QVT2161" s="218"/>
      <c r="QVU2161" s="218"/>
      <c r="QVV2161" s="218"/>
      <c r="QVW2161" s="218"/>
      <c r="QVX2161" s="218"/>
      <c r="QVY2161" s="218"/>
      <c r="QVZ2161" s="218"/>
      <c r="QWA2161" s="218"/>
      <c r="QWB2161" s="218"/>
      <c r="QWC2161" s="218"/>
      <c r="QWD2161" s="218"/>
      <c r="QWE2161" s="218"/>
      <c r="QWF2161" s="218"/>
      <c r="QWG2161" s="218"/>
      <c r="QWH2161" s="218"/>
      <c r="QWI2161" s="218"/>
      <c r="QWJ2161" s="218"/>
      <c r="QWK2161" s="218"/>
      <c r="QWL2161" s="218"/>
      <c r="QWM2161" s="218"/>
      <c r="QWN2161" s="218"/>
      <c r="QWO2161" s="218"/>
      <c r="QWP2161" s="218"/>
      <c r="QWQ2161" s="218"/>
      <c r="QWR2161" s="218"/>
      <c r="QWS2161" s="218"/>
      <c r="QWT2161" s="218"/>
      <c r="QWU2161" s="218"/>
      <c r="QWV2161" s="218"/>
      <c r="QWW2161" s="218"/>
      <c r="QWX2161" s="218"/>
      <c r="QWY2161" s="218"/>
      <c r="QWZ2161" s="218"/>
      <c r="QXA2161" s="218"/>
      <c r="QXB2161" s="218"/>
      <c r="QXC2161" s="218"/>
      <c r="QXD2161" s="218"/>
      <c r="QXE2161" s="218"/>
      <c r="QXF2161" s="218"/>
      <c r="QXG2161" s="218"/>
      <c r="QXH2161" s="218"/>
      <c r="QXI2161" s="218"/>
      <c r="QXJ2161" s="218"/>
      <c r="QXK2161" s="218"/>
      <c r="QXL2161" s="218"/>
      <c r="QXM2161" s="218"/>
      <c r="QXN2161" s="218"/>
      <c r="QXO2161" s="218"/>
      <c r="QXP2161" s="218"/>
      <c r="QXQ2161" s="218"/>
      <c r="QXR2161" s="218"/>
      <c r="QXS2161" s="218"/>
      <c r="QXT2161" s="218"/>
      <c r="QXU2161" s="218"/>
      <c r="QXV2161" s="218"/>
      <c r="QXW2161" s="218"/>
      <c r="QXX2161" s="218"/>
      <c r="QXY2161" s="218"/>
      <c r="QXZ2161" s="218"/>
      <c r="QYA2161" s="218"/>
      <c r="QYB2161" s="218"/>
      <c r="QYC2161" s="218"/>
      <c r="QYD2161" s="218"/>
      <c r="QYE2161" s="218"/>
      <c r="QYF2161" s="218"/>
      <c r="QYG2161" s="218"/>
      <c r="QYH2161" s="218"/>
      <c r="QYI2161" s="218"/>
      <c r="QYJ2161" s="218"/>
      <c r="QYK2161" s="218"/>
      <c r="QYL2161" s="218"/>
      <c r="QYM2161" s="218"/>
      <c r="QYN2161" s="218"/>
      <c r="QYO2161" s="218"/>
      <c r="QYP2161" s="218"/>
      <c r="QYQ2161" s="218"/>
      <c r="QYR2161" s="218"/>
      <c r="QYS2161" s="218"/>
      <c r="QYT2161" s="218"/>
      <c r="QYU2161" s="218"/>
      <c r="QYV2161" s="218"/>
      <c r="QYW2161" s="218"/>
      <c r="QYX2161" s="218"/>
      <c r="QYY2161" s="218"/>
      <c r="QYZ2161" s="218"/>
      <c r="QZA2161" s="218"/>
      <c r="QZB2161" s="218"/>
      <c r="QZC2161" s="218"/>
      <c r="QZD2161" s="218"/>
      <c r="QZE2161" s="218"/>
      <c r="QZF2161" s="218"/>
      <c r="QZG2161" s="218"/>
      <c r="QZH2161" s="218"/>
      <c r="QZI2161" s="218"/>
      <c r="QZJ2161" s="218"/>
      <c r="QZK2161" s="218"/>
      <c r="QZL2161" s="218"/>
      <c r="QZM2161" s="218"/>
      <c r="QZN2161" s="218"/>
      <c r="QZO2161" s="218"/>
      <c r="QZP2161" s="218"/>
      <c r="QZQ2161" s="218"/>
      <c r="QZR2161" s="218"/>
      <c r="QZS2161" s="218"/>
      <c r="QZT2161" s="218"/>
      <c r="QZU2161" s="218"/>
      <c r="QZV2161" s="218"/>
      <c r="QZW2161" s="218"/>
      <c r="QZX2161" s="218"/>
      <c r="QZY2161" s="218"/>
      <c r="QZZ2161" s="218"/>
      <c r="RAA2161" s="218"/>
      <c r="RAB2161" s="218"/>
      <c r="RAC2161" s="218"/>
      <c r="RAD2161" s="218"/>
      <c r="RAE2161" s="218"/>
      <c r="RAF2161" s="218"/>
      <c r="RAG2161" s="218"/>
      <c r="RAH2161" s="218"/>
      <c r="RAI2161" s="218"/>
      <c r="RAJ2161" s="218"/>
      <c r="RAK2161" s="218"/>
      <c r="RAL2161" s="218"/>
      <c r="RAM2161" s="218"/>
      <c r="RAN2161" s="218"/>
      <c r="RAO2161" s="218"/>
      <c r="RAP2161" s="218"/>
      <c r="RAQ2161" s="218"/>
      <c r="RAR2161" s="218"/>
      <c r="RAS2161" s="218"/>
      <c r="RAT2161" s="218"/>
      <c r="RAU2161" s="218"/>
      <c r="RAV2161" s="218"/>
      <c r="RAW2161" s="218"/>
      <c r="RAX2161" s="218"/>
      <c r="RAY2161" s="218"/>
      <c r="RAZ2161" s="218"/>
      <c r="RBA2161" s="218"/>
      <c r="RBB2161" s="218"/>
      <c r="RBC2161" s="218"/>
      <c r="RBD2161" s="218"/>
      <c r="RBE2161" s="218"/>
      <c r="RBF2161" s="218"/>
      <c r="RBG2161" s="218"/>
      <c r="RBH2161" s="218"/>
      <c r="RBI2161" s="218"/>
      <c r="RBJ2161" s="218"/>
      <c r="RBK2161" s="218"/>
      <c r="RBL2161" s="218"/>
      <c r="RBM2161" s="218"/>
      <c r="RBN2161" s="218"/>
      <c r="RBO2161" s="218"/>
      <c r="RBP2161" s="218"/>
      <c r="RBQ2161" s="218"/>
      <c r="RBR2161" s="218"/>
      <c r="RBS2161" s="218"/>
      <c r="RBT2161" s="218"/>
      <c r="RBU2161" s="218"/>
      <c r="RBV2161" s="218"/>
      <c r="RBW2161" s="218"/>
      <c r="RBX2161" s="218"/>
      <c r="RBY2161" s="218"/>
      <c r="RBZ2161" s="218"/>
      <c r="RCA2161" s="218"/>
      <c r="RCB2161" s="218"/>
      <c r="RCC2161" s="218"/>
      <c r="RCD2161" s="218"/>
      <c r="RCE2161" s="218"/>
      <c r="RCF2161" s="218"/>
      <c r="RCG2161" s="218"/>
      <c r="RCH2161" s="218"/>
      <c r="RCI2161" s="218"/>
      <c r="RCJ2161" s="218"/>
      <c r="RCK2161" s="218"/>
      <c r="RCL2161" s="218"/>
      <c r="RCM2161" s="218"/>
      <c r="RCN2161" s="218"/>
      <c r="RCO2161" s="218"/>
      <c r="RCP2161" s="218"/>
      <c r="RCQ2161" s="218"/>
      <c r="RCR2161" s="218"/>
      <c r="RCS2161" s="218"/>
      <c r="RCT2161" s="218"/>
      <c r="RCU2161" s="218"/>
      <c r="RCV2161" s="218"/>
      <c r="RCW2161" s="218"/>
      <c r="RCX2161" s="218"/>
      <c r="RCY2161" s="218"/>
      <c r="RCZ2161" s="218"/>
      <c r="RDA2161" s="218"/>
      <c r="RDB2161" s="218"/>
      <c r="RDC2161" s="218"/>
      <c r="RDD2161" s="218"/>
      <c r="RDE2161" s="218"/>
      <c r="RDF2161" s="218"/>
      <c r="RDG2161" s="218"/>
      <c r="RDH2161" s="218"/>
      <c r="RDI2161" s="218"/>
      <c r="RDJ2161" s="218"/>
      <c r="RDK2161" s="218"/>
      <c r="RDL2161" s="218"/>
      <c r="RDM2161" s="218"/>
      <c r="RDN2161" s="218"/>
      <c r="RDO2161" s="218"/>
      <c r="RDP2161" s="218"/>
      <c r="RDQ2161" s="218"/>
      <c r="RDR2161" s="218"/>
      <c r="RDS2161" s="218"/>
      <c r="RDT2161" s="218"/>
      <c r="RDU2161" s="218"/>
      <c r="RDV2161" s="218"/>
      <c r="RDW2161" s="218"/>
      <c r="RDX2161" s="218"/>
      <c r="RDY2161" s="218"/>
      <c r="RDZ2161" s="218"/>
      <c r="REA2161" s="218"/>
      <c r="REB2161" s="218"/>
      <c r="REC2161" s="218"/>
      <c r="RED2161" s="218"/>
      <c r="REE2161" s="218"/>
      <c r="REF2161" s="218"/>
      <c r="REG2161" s="218"/>
      <c r="REH2161" s="218"/>
      <c r="REI2161" s="218"/>
      <c r="REJ2161" s="218"/>
      <c r="REK2161" s="218"/>
      <c r="REL2161" s="218"/>
      <c r="REM2161" s="218"/>
      <c r="REN2161" s="218"/>
      <c r="REO2161" s="218"/>
      <c r="REP2161" s="218"/>
      <c r="REQ2161" s="218"/>
      <c r="RER2161" s="218"/>
      <c r="RES2161" s="218"/>
      <c r="RET2161" s="218"/>
      <c r="REU2161" s="218"/>
      <c r="REV2161" s="218"/>
      <c r="REW2161" s="218"/>
      <c r="REX2161" s="218"/>
      <c r="REY2161" s="218"/>
      <c r="REZ2161" s="218"/>
      <c r="RFA2161" s="218"/>
      <c r="RFB2161" s="218"/>
      <c r="RFC2161" s="218"/>
      <c r="RFD2161" s="218"/>
      <c r="RFE2161" s="218"/>
      <c r="RFF2161" s="218"/>
      <c r="RFG2161" s="218"/>
      <c r="RFH2161" s="218"/>
      <c r="RFI2161" s="218"/>
      <c r="RFJ2161" s="218"/>
      <c r="RFK2161" s="218"/>
      <c r="RFL2161" s="218"/>
      <c r="RFM2161" s="218"/>
      <c r="RFN2161" s="218"/>
      <c r="RFO2161" s="218"/>
      <c r="RFP2161" s="218"/>
      <c r="RFQ2161" s="218"/>
      <c r="RFR2161" s="218"/>
      <c r="RFS2161" s="218"/>
      <c r="RFT2161" s="218"/>
      <c r="RFU2161" s="218"/>
      <c r="RFV2161" s="218"/>
      <c r="RFW2161" s="218"/>
      <c r="RFX2161" s="218"/>
      <c r="RFY2161" s="218"/>
      <c r="RFZ2161" s="218"/>
      <c r="RGA2161" s="218"/>
      <c r="RGB2161" s="218"/>
      <c r="RGC2161" s="218"/>
      <c r="RGD2161" s="218"/>
      <c r="RGE2161" s="218"/>
      <c r="RGF2161" s="218"/>
      <c r="RGG2161" s="218"/>
      <c r="RGH2161" s="218"/>
      <c r="RGI2161" s="218"/>
      <c r="RGJ2161" s="218"/>
      <c r="RGK2161" s="218"/>
      <c r="RGL2161" s="218"/>
      <c r="RGM2161" s="218"/>
      <c r="RGN2161" s="218"/>
      <c r="RGO2161" s="218"/>
      <c r="RGP2161" s="218"/>
      <c r="RGQ2161" s="218"/>
      <c r="RGR2161" s="218"/>
      <c r="RGS2161" s="218"/>
      <c r="RGT2161" s="218"/>
      <c r="RGU2161" s="218"/>
      <c r="RGV2161" s="218"/>
      <c r="RGW2161" s="218"/>
      <c r="RGX2161" s="218"/>
      <c r="RGY2161" s="218"/>
      <c r="RGZ2161" s="218"/>
      <c r="RHA2161" s="218"/>
      <c r="RHB2161" s="218"/>
      <c r="RHC2161" s="218"/>
      <c r="RHD2161" s="218"/>
      <c r="RHE2161" s="218"/>
      <c r="RHF2161" s="218"/>
      <c r="RHG2161" s="218"/>
      <c r="RHH2161" s="218"/>
      <c r="RHI2161" s="218"/>
      <c r="RHJ2161" s="218"/>
      <c r="RHK2161" s="218"/>
      <c r="RHL2161" s="218"/>
      <c r="RHM2161" s="218"/>
      <c r="RHN2161" s="218"/>
      <c r="RHO2161" s="218"/>
      <c r="RHP2161" s="218"/>
      <c r="RHQ2161" s="218"/>
      <c r="RHR2161" s="218"/>
      <c r="RHS2161" s="218"/>
      <c r="RHT2161" s="218"/>
      <c r="RHU2161" s="218"/>
      <c r="RHV2161" s="218"/>
      <c r="RHW2161" s="218"/>
      <c r="RHX2161" s="218"/>
      <c r="RHY2161" s="218"/>
      <c r="RHZ2161" s="218"/>
      <c r="RIA2161" s="218"/>
      <c r="RIB2161" s="218"/>
      <c r="RIC2161" s="218"/>
      <c r="RID2161" s="218"/>
      <c r="RIE2161" s="218"/>
      <c r="RIF2161" s="218"/>
      <c r="RIG2161" s="218"/>
      <c r="RIH2161" s="218"/>
      <c r="RII2161" s="218"/>
      <c r="RIJ2161" s="218"/>
      <c r="RIK2161" s="218"/>
      <c r="RIL2161" s="218"/>
      <c r="RIM2161" s="218"/>
      <c r="RIN2161" s="218"/>
      <c r="RIO2161" s="218"/>
      <c r="RIP2161" s="218"/>
      <c r="RIQ2161" s="218"/>
      <c r="RIR2161" s="218"/>
      <c r="RIS2161" s="218"/>
      <c r="RIT2161" s="218"/>
      <c r="RIU2161" s="218"/>
      <c r="RIV2161" s="218"/>
      <c r="RIW2161" s="218"/>
      <c r="RIX2161" s="218"/>
      <c r="RIY2161" s="218"/>
      <c r="RIZ2161" s="218"/>
      <c r="RJA2161" s="218"/>
      <c r="RJB2161" s="218"/>
      <c r="RJC2161" s="218"/>
      <c r="RJD2161" s="218"/>
      <c r="RJE2161" s="218"/>
      <c r="RJF2161" s="218"/>
      <c r="RJG2161" s="218"/>
      <c r="RJH2161" s="218"/>
      <c r="RJI2161" s="218"/>
      <c r="RJJ2161" s="218"/>
      <c r="RJK2161" s="218"/>
      <c r="RJL2161" s="218"/>
      <c r="RJM2161" s="218"/>
      <c r="RJN2161" s="218"/>
      <c r="RJO2161" s="218"/>
      <c r="RJP2161" s="218"/>
      <c r="RJQ2161" s="218"/>
      <c r="RJR2161" s="218"/>
      <c r="RJS2161" s="218"/>
      <c r="RJT2161" s="218"/>
      <c r="RJU2161" s="218"/>
      <c r="RJV2161" s="218"/>
      <c r="RJW2161" s="218"/>
      <c r="RJX2161" s="218"/>
      <c r="RJY2161" s="218"/>
      <c r="RJZ2161" s="218"/>
      <c r="RKA2161" s="218"/>
      <c r="RKB2161" s="218"/>
      <c r="RKC2161" s="218"/>
      <c r="RKD2161" s="218"/>
      <c r="RKE2161" s="218"/>
      <c r="RKF2161" s="218"/>
      <c r="RKG2161" s="218"/>
      <c r="RKH2161" s="218"/>
      <c r="RKI2161" s="218"/>
      <c r="RKJ2161" s="218"/>
      <c r="RKK2161" s="218"/>
      <c r="RKL2161" s="218"/>
      <c r="RKM2161" s="218"/>
      <c r="RKN2161" s="218"/>
      <c r="RKO2161" s="218"/>
      <c r="RKP2161" s="218"/>
      <c r="RKQ2161" s="218"/>
      <c r="RKR2161" s="218"/>
      <c r="RKS2161" s="218"/>
      <c r="RKT2161" s="218"/>
      <c r="RKU2161" s="218"/>
      <c r="RKV2161" s="218"/>
      <c r="RKW2161" s="218"/>
      <c r="RKX2161" s="218"/>
      <c r="RKY2161" s="218"/>
      <c r="RKZ2161" s="218"/>
      <c r="RLA2161" s="218"/>
      <c r="RLB2161" s="218"/>
      <c r="RLC2161" s="218"/>
      <c r="RLD2161" s="218"/>
      <c r="RLE2161" s="218"/>
      <c r="RLF2161" s="218"/>
      <c r="RLG2161" s="218"/>
      <c r="RLH2161" s="218"/>
      <c r="RLI2161" s="218"/>
      <c r="RLJ2161" s="218"/>
      <c r="RLK2161" s="218"/>
      <c r="RLL2161" s="218"/>
      <c r="RLM2161" s="218"/>
      <c r="RLN2161" s="218"/>
      <c r="RLO2161" s="218"/>
      <c r="RLP2161" s="218"/>
      <c r="RLQ2161" s="218"/>
      <c r="RLR2161" s="218"/>
      <c r="RLS2161" s="218"/>
      <c r="RLT2161" s="218"/>
      <c r="RLU2161" s="218"/>
      <c r="RLV2161" s="218"/>
      <c r="RLW2161" s="218"/>
      <c r="RLX2161" s="218"/>
      <c r="RLY2161" s="218"/>
      <c r="RLZ2161" s="218"/>
      <c r="RMA2161" s="218"/>
      <c r="RMB2161" s="218"/>
      <c r="RMC2161" s="218"/>
      <c r="RMD2161" s="218"/>
      <c r="RME2161" s="218"/>
      <c r="RMF2161" s="218"/>
      <c r="RMG2161" s="218"/>
      <c r="RMH2161" s="218"/>
      <c r="RMI2161" s="218"/>
      <c r="RMJ2161" s="218"/>
      <c r="RMK2161" s="218"/>
      <c r="RML2161" s="218"/>
      <c r="RMM2161" s="218"/>
      <c r="RMN2161" s="218"/>
      <c r="RMO2161" s="218"/>
      <c r="RMP2161" s="218"/>
      <c r="RMQ2161" s="218"/>
      <c r="RMR2161" s="218"/>
      <c r="RMS2161" s="218"/>
      <c r="RMT2161" s="218"/>
      <c r="RMU2161" s="218"/>
      <c r="RMV2161" s="218"/>
      <c r="RMW2161" s="218"/>
      <c r="RMX2161" s="218"/>
      <c r="RMY2161" s="218"/>
      <c r="RMZ2161" s="218"/>
      <c r="RNA2161" s="218"/>
      <c r="RNB2161" s="218"/>
      <c r="RNC2161" s="218"/>
      <c r="RND2161" s="218"/>
      <c r="RNE2161" s="218"/>
      <c r="RNF2161" s="218"/>
      <c r="RNG2161" s="218"/>
      <c r="RNH2161" s="218"/>
      <c r="RNI2161" s="218"/>
      <c r="RNJ2161" s="218"/>
      <c r="RNK2161" s="218"/>
      <c r="RNL2161" s="218"/>
      <c r="RNM2161" s="218"/>
      <c r="RNN2161" s="218"/>
      <c r="RNO2161" s="218"/>
      <c r="RNP2161" s="218"/>
      <c r="RNQ2161" s="218"/>
      <c r="RNR2161" s="218"/>
      <c r="RNS2161" s="218"/>
      <c r="RNT2161" s="218"/>
      <c r="RNU2161" s="218"/>
      <c r="RNV2161" s="218"/>
      <c r="RNW2161" s="218"/>
      <c r="RNX2161" s="218"/>
      <c r="RNY2161" s="218"/>
      <c r="RNZ2161" s="218"/>
      <c r="ROA2161" s="218"/>
      <c r="ROB2161" s="218"/>
      <c r="ROC2161" s="218"/>
      <c r="ROD2161" s="218"/>
      <c r="ROE2161" s="218"/>
      <c r="ROF2161" s="218"/>
      <c r="ROG2161" s="218"/>
      <c r="ROH2161" s="218"/>
      <c r="ROI2161" s="218"/>
      <c r="ROJ2161" s="218"/>
      <c r="ROK2161" s="218"/>
      <c r="ROL2161" s="218"/>
      <c r="ROM2161" s="218"/>
      <c r="RON2161" s="218"/>
      <c r="ROO2161" s="218"/>
      <c r="ROP2161" s="218"/>
      <c r="ROQ2161" s="218"/>
      <c r="ROR2161" s="218"/>
      <c r="ROS2161" s="218"/>
      <c r="ROT2161" s="218"/>
      <c r="ROU2161" s="218"/>
      <c r="ROV2161" s="218"/>
      <c r="ROW2161" s="218"/>
      <c r="ROX2161" s="218"/>
      <c r="ROY2161" s="218"/>
      <c r="ROZ2161" s="218"/>
      <c r="RPA2161" s="218"/>
      <c r="RPB2161" s="218"/>
      <c r="RPC2161" s="218"/>
      <c r="RPD2161" s="218"/>
      <c r="RPE2161" s="218"/>
      <c r="RPF2161" s="218"/>
      <c r="RPG2161" s="218"/>
      <c r="RPH2161" s="218"/>
      <c r="RPI2161" s="218"/>
      <c r="RPJ2161" s="218"/>
      <c r="RPK2161" s="218"/>
      <c r="RPL2161" s="218"/>
      <c r="RPM2161" s="218"/>
      <c r="RPN2161" s="218"/>
      <c r="RPO2161" s="218"/>
      <c r="RPP2161" s="218"/>
      <c r="RPQ2161" s="218"/>
      <c r="RPR2161" s="218"/>
      <c r="RPS2161" s="218"/>
      <c r="RPT2161" s="218"/>
      <c r="RPU2161" s="218"/>
      <c r="RPV2161" s="218"/>
      <c r="RPW2161" s="218"/>
      <c r="RPX2161" s="218"/>
      <c r="RPY2161" s="218"/>
      <c r="RPZ2161" s="218"/>
      <c r="RQA2161" s="218"/>
      <c r="RQB2161" s="218"/>
      <c r="RQC2161" s="218"/>
      <c r="RQD2161" s="218"/>
      <c r="RQE2161" s="218"/>
      <c r="RQF2161" s="218"/>
      <c r="RQG2161" s="218"/>
      <c r="RQH2161" s="218"/>
      <c r="RQI2161" s="218"/>
      <c r="RQJ2161" s="218"/>
      <c r="RQK2161" s="218"/>
      <c r="RQL2161" s="218"/>
      <c r="RQM2161" s="218"/>
      <c r="RQN2161" s="218"/>
      <c r="RQO2161" s="218"/>
      <c r="RQP2161" s="218"/>
      <c r="RQQ2161" s="218"/>
      <c r="RQR2161" s="218"/>
      <c r="RQS2161" s="218"/>
      <c r="RQT2161" s="218"/>
      <c r="RQU2161" s="218"/>
      <c r="RQV2161" s="218"/>
      <c r="RQW2161" s="218"/>
      <c r="RQX2161" s="218"/>
      <c r="RQY2161" s="218"/>
      <c r="RQZ2161" s="218"/>
      <c r="RRA2161" s="218"/>
      <c r="RRB2161" s="218"/>
      <c r="RRC2161" s="218"/>
      <c r="RRD2161" s="218"/>
      <c r="RRE2161" s="218"/>
      <c r="RRF2161" s="218"/>
      <c r="RRG2161" s="218"/>
      <c r="RRH2161" s="218"/>
      <c r="RRI2161" s="218"/>
      <c r="RRJ2161" s="218"/>
      <c r="RRK2161" s="218"/>
      <c r="RRL2161" s="218"/>
      <c r="RRM2161" s="218"/>
      <c r="RRN2161" s="218"/>
      <c r="RRO2161" s="218"/>
      <c r="RRP2161" s="218"/>
      <c r="RRQ2161" s="218"/>
      <c r="RRR2161" s="218"/>
      <c r="RRS2161" s="218"/>
      <c r="RRT2161" s="218"/>
      <c r="RRU2161" s="218"/>
      <c r="RRV2161" s="218"/>
      <c r="RRW2161" s="218"/>
      <c r="RRX2161" s="218"/>
      <c r="RRY2161" s="218"/>
      <c r="RRZ2161" s="218"/>
      <c r="RSA2161" s="218"/>
      <c r="RSB2161" s="218"/>
      <c r="RSC2161" s="218"/>
      <c r="RSD2161" s="218"/>
      <c r="RSE2161" s="218"/>
      <c r="RSF2161" s="218"/>
      <c r="RSG2161" s="218"/>
      <c r="RSH2161" s="218"/>
      <c r="RSI2161" s="218"/>
      <c r="RSJ2161" s="218"/>
      <c r="RSK2161" s="218"/>
      <c r="RSL2161" s="218"/>
      <c r="RSM2161" s="218"/>
      <c r="RSN2161" s="218"/>
      <c r="RSO2161" s="218"/>
      <c r="RSP2161" s="218"/>
      <c r="RSQ2161" s="218"/>
      <c r="RSR2161" s="218"/>
      <c r="RSS2161" s="218"/>
      <c r="RST2161" s="218"/>
      <c r="RSU2161" s="218"/>
      <c r="RSV2161" s="218"/>
      <c r="RSW2161" s="218"/>
      <c r="RSX2161" s="218"/>
      <c r="RSY2161" s="218"/>
      <c r="RSZ2161" s="218"/>
      <c r="RTA2161" s="218"/>
      <c r="RTB2161" s="218"/>
      <c r="RTC2161" s="218"/>
      <c r="RTD2161" s="218"/>
      <c r="RTE2161" s="218"/>
      <c r="RTF2161" s="218"/>
      <c r="RTG2161" s="218"/>
      <c r="RTH2161" s="218"/>
      <c r="RTI2161" s="218"/>
      <c r="RTJ2161" s="218"/>
      <c r="RTK2161" s="218"/>
      <c r="RTL2161" s="218"/>
      <c r="RTM2161" s="218"/>
      <c r="RTN2161" s="218"/>
      <c r="RTO2161" s="218"/>
      <c r="RTP2161" s="218"/>
      <c r="RTQ2161" s="218"/>
      <c r="RTR2161" s="218"/>
      <c r="RTS2161" s="218"/>
      <c r="RTT2161" s="218"/>
      <c r="RTU2161" s="218"/>
      <c r="RTV2161" s="218"/>
      <c r="RTW2161" s="218"/>
      <c r="RTX2161" s="218"/>
      <c r="RTY2161" s="218"/>
      <c r="RTZ2161" s="218"/>
      <c r="RUA2161" s="218"/>
      <c r="RUB2161" s="218"/>
      <c r="RUC2161" s="218"/>
      <c r="RUD2161" s="218"/>
      <c r="RUE2161" s="218"/>
      <c r="RUF2161" s="218"/>
      <c r="RUG2161" s="218"/>
      <c r="RUH2161" s="218"/>
      <c r="RUI2161" s="218"/>
      <c r="RUJ2161" s="218"/>
      <c r="RUK2161" s="218"/>
      <c r="RUL2161" s="218"/>
      <c r="RUM2161" s="218"/>
      <c r="RUN2161" s="218"/>
      <c r="RUO2161" s="218"/>
      <c r="RUP2161" s="218"/>
      <c r="RUQ2161" s="218"/>
      <c r="RUR2161" s="218"/>
      <c r="RUS2161" s="218"/>
      <c r="RUT2161" s="218"/>
      <c r="RUU2161" s="218"/>
      <c r="RUV2161" s="218"/>
      <c r="RUW2161" s="218"/>
      <c r="RUX2161" s="218"/>
      <c r="RUY2161" s="218"/>
      <c r="RUZ2161" s="218"/>
      <c r="RVA2161" s="218"/>
      <c r="RVB2161" s="218"/>
      <c r="RVC2161" s="218"/>
      <c r="RVD2161" s="218"/>
      <c r="RVE2161" s="218"/>
      <c r="RVF2161" s="218"/>
      <c r="RVG2161" s="218"/>
      <c r="RVH2161" s="218"/>
      <c r="RVI2161" s="218"/>
      <c r="RVJ2161" s="218"/>
      <c r="RVK2161" s="218"/>
      <c r="RVL2161" s="218"/>
      <c r="RVM2161" s="218"/>
      <c r="RVN2161" s="218"/>
      <c r="RVO2161" s="218"/>
      <c r="RVP2161" s="218"/>
      <c r="RVQ2161" s="218"/>
      <c r="RVR2161" s="218"/>
      <c r="RVS2161" s="218"/>
      <c r="RVT2161" s="218"/>
      <c r="RVU2161" s="218"/>
      <c r="RVV2161" s="218"/>
      <c r="RVW2161" s="218"/>
      <c r="RVX2161" s="218"/>
      <c r="RVY2161" s="218"/>
      <c r="RVZ2161" s="218"/>
      <c r="RWA2161" s="218"/>
      <c r="RWB2161" s="218"/>
      <c r="RWC2161" s="218"/>
      <c r="RWD2161" s="218"/>
      <c r="RWE2161" s="218"/>
      <c r="RWF2161" s="218"/>
      <c r="RWG2161" s="218"/>
      <c r="RWH2161" s="218"/>
      <c r="RWI2161" s="218"/>
      <c r="RWJ2161" s="218"/>
      <c r="RWK2161" s="218"/>
      <c r="RWL2161" s="218"/>
      <c r="RWM2161" s="218"/>
      <c r="RWN2161" s="218"/>
      <c r="RWO2161" s="218"/>
      <c r="RWP2161" s="218"/>
      <c r="RWQ2161" s="218"/>
      <c r="RWR2161" s="218"/>
      <c r="RWS2161" s="218"/>
      <c r="RWT2161" s="218"/>
      <c r="RWU2161" s="218"/>
      <c r="RWV2161" s="218"/>
      <c r="RWW2161" s="218"/>
      <c r="RWX2161" s="218"/>
      <c r="RWY2161" s="218"/>
      <c r="RWZ2161" s="218"/>
      <c r="RXA2161" s="218"/>
      <c r="RXB2161" s="218"/>
      <c r="RXC2161" s="218"/>
      <c r="RXD2161" s="218"/>
      <c r="RXE2161" s="218"/>
      <c r="RXF2161" s="218"/>
      <c r="RXG2161" s="218"/>
      <c r="RXH2161" s="218"/>
      <c r="RXI2161" s="218"/>
      <c r="RXJ2161" s="218"/>
      <c r="RXK2161" s="218"/>
      <c r="RXL2161" s="218"/>
      <c r="RXM2161" s="218"/>
      <c r="RXN2161" s="218"/>
      <c r="RXO2161" s="218"/>
      <c r="RXP2161" s="218"/>
      <c r="RXQ2161" s="218"/>
      <c r="RXR2161" s="218"/>
      <c r="RXS2161" s="218"/>
      <c r="RXT2161" s="218"/>
      <c r="RXU2161" s="218"/>
      <c r="RXV2161" s="218"/>
      <c r="RXW2161" s="218"/>
      <c r="RXX2161" s="218"/>
      <c r="RXY2161" s="218"/>
      <c r="RXZ2161" s="218"/>
      <c r="RYA2161" s="218"/>
      <c r="RYB2161" s="218"/>
      <c r="RYC2161" s="218"/>
      <c r="RYD2161" s="218"/>
      <c r="RYE2161" s="218"/>
      <c r="RYF2161" s="218"/>
      <c r="RYG2161" s="218"/>
      <c r="RYH2161" s="218"/>
      <c r="RYI2161" s="218"/>
      <c r="RYJ2161" s="218"/>
      <c r="RYK2161" s="218"/>
      <c r="RYL2161" s="218"/>
      <c r="RYM2161" s="218"/>
      <c r="RYN2161" s="218"/>
      <c r="RYO2161" s="218"/>
      <c r="RYP2161" s="218"/>
      <c r="RYQ2161" s="218"/>
      <c r="RYR2161" s="218"/>
      <c r="RYS2161" s="218"/>
      <c r="RYT2161" s="218"/>
      <c r="RYU2161" s="218"/>
      <c r="RYV2161" s="218"/>
      <c r="RYW2161" s="218"/>
      <c r="RYX2161" s="218"/>
      <c r="RYY2161" s="218"/>
      <c r="RYZ2161" s="218"/>
      <c r="RZA2161" s="218"/>
      <c r="RZB2161" s="218"/>
      <c r="RZC2161" s="218"/>
      <c r="RZD2161" s="218"/>
      <c r="RZE2161" s="218"/>
      <c r="RZF2161" s="218"/>
      <c r="RZG2161" s="218"/>
      <c r="RZH2161" s="218"/>
      <c r="RZI2161" s="218"/>
      <c r="RZJ2161" s="218"/>
      <c r="RZK2161" s="218"/>
      <c r="RZL2161" s="218"/>
      <c r="RZM2161" s="218"/>
      <c r="RZN2161" s="218"/>
      <c r="RZO2161" s="218"/>
      <c r="RZP2161" s="218"/>
      <c r="RZQ2161" s="218"/>
      <c r="RZR2161" s="218"/>
      <c r="RZS2161" s="218"/>
      <c r="RZT2161" s="218"/>
      <c r="RZU2161" s="218"/>
      <c r="RZV2161" s="218"/>
      <c r="RZW2161" s="218"/>
      <c r="RZX2161" s="218"/>
      <c r="RZY2161" s="218"/>
      <c r="RZZ2161" s="218"/>
      <c r="SAA2161" s="218"/>
      <c r="SAB2161" s="218"/>
      <c r="SAC2161" s="218"/>
      <c r="SAD2161" s="218"/>
      <c r="SAE2161" s="218"/>
      <c r="SAF2161" s="218"/>
      <c r="SAG2161" s="218"/>
      <c r="SAH2161" s="218"/>
      <c r="SAI2161" s="218"/>
      <c r="SAJ2161" s="218"/>
      <c r="SAK2161" s="218"/>
      <c r="SAL2161" s="218"/>
      <c r="SAM2161" s="218"/>
      <c r="SAN2161" s="218"/>
      <c r="SAO2161" s="218"/>
      <c r="SAP2161" s="218"/>
      <c r="SAQ2161" s="218"/>
      <c r="SAR2161" s="218"/>
      <c r="SAS2161" s="218"/>
      <c r="SAT2161" s="218"/>
      <c r="SAU2161" s="218"/>
      <c r="SAV2161" s="218"/>
      <c r="SAW2161" s="218"/>
      <c r="SAX2161" s="218"/>
      <c r="SAY2161" s="218"/>
      <c r="SAZ2161" s="218"/>
      <c r="SBA2161" s="218"/>
      <c r="SBB2161" s="218"/>
      <c r="SBC2161" s="218"/>
      <c r="SBD2161" s="218"/>
      <c r="SBE2161" s="218"/>
      <c r="SBF2161" s="218"/>
      <c r="SBG2161" s="218"/>
      <c r="SBH2161" s="218"/>
      <c r="SBI2161" s="218"/>
      <c r="SBJ2161" s="218"/>
      <c r="SBK2161" s="218"/>
      <c r="SBL2161" s="218"/>
      <c r="SBM2161" s="218"/>
      <c r="SBN2161" s="218"/>
      <c r="SBO2161" s="218"/>
      <c r="SBP2161" s="218"/>
      <c r="SBQ2161" s="218"/>
      <c r="SBR2161" s="218"/>
      <c r="SBS2161" s="218"/>
      <c r="SBT2161" s="218"/>
      <c r="SBU2161" s="218"/>
      <c r="SBV2161" s="218"/>
      <c r="SBW2161" s="218"/>
      <c r="SBX2161" s="218"/>
      <c r="SBY2161" s="218"/>
      <c r="SBZ2161" s="218"/>
      <c r="SCA2161" s="218"/>
      <c r="SCB2161" s="218"/>
      <c r="SCC2161" s="218"/>
      <c r="SCD2161" s="218"/>
      <c r="SCE2161" s="218"/>
      <c r="SCF2161" s="218"/>
      <c r="SCG2161" s="218"/>
      <c r="SCH2161" s="218"/>
      <c r="SCI2161" s="218"/>
      <c r="SCJ2161" s="218"/>
      <c r="SCK2161" s="218"/>
      <c r="SCL2161" s="218"/>
      <c r="SCM2161" s="218"/>
      <c r="SCN2161" s="218"/>
      <c r="SCO2161" s="218"/>
      <c r="SCP2161" s="218"/>
      <c r="SCQ2161" s="218"/>
      <c r="SCR2161" s="218"/>
      <c r="SCS2161" s="218"/>
      <c r="SCT2161" s="218"/>
      <c r="SCU2161" s="218"/>
      <c r="SCV2161" s="218"/>
      <c r="SCW2161" s="218"/>
      <c r="SCX2161" s="218"/>
      <c r="SCY2161" s="218"/>
      <c r="SCZ2161" s="218"/>
      <c r="SDA2161" s="218"/>
      <c r="SDB2161" s="218"/>
      <c r="SDC2161" s="218"/>
      <c r="SDD2161" s="218"/>
      <c r="SDE2161" s="218"/>
      <c r="SDF2161" s="218"/>
      <c r="SDG2161" s="218"/>
      <c r="SDH2161" s="218"/>
      <c r="SDI2161" s="218"/>
      <c r="SDJ2161" s="218"/>
      <c r="SDK2161" s="218"/>
      <c r="SDL2161" s="218"/>
      <c r="SDM2161" s="218"/>
      <c r="SDN2161" s="218"/>
      <c r="SDO2161" s="218"/>
      <c r="SDP2161" s="218"/>
      <c r="SDQ2161" s="218"/>
      <c r="SDR2161" s="218"/>
      <c r="SDS2161" s="218"/>
      <c r="SDT2161" s="218"/>
      <c r="SDU2161" s="218"/>
      <c r="SDV2161" s="218"/>
      <c r="SDW2161" s="218"/>
      <c r="SDX2161" s="218"/>
      <c r="SDY2161" s="218"/>
      <c r="SDZ2161" s="218"/>
      <c r="SEA2161" s="218"/>
      <c r="SEB2161" s="218"/>
      <c r="SEC2161" s="218"/>
      <c r="SED2161" s="218"/>
      <c r="SEE2161" s="218"/>
      <c r="SEF2161" s="218"/>
      <c r="SEG2161" s="218"/>
      <c r="SEH2161" s="218"/>
      <c r="SEI2161" s="218"/>
      <c r="SEJ2161" s="218"/>
      <c r="SEK2161" s="218"/>
      <c r="SEL2161" s="218"/>
      <c r="SEM2161" s="218"/>
      <c r="SEN2161" s="218"/>
      <c r="SEO2161" s="218"/>
      <c r="SEP2161" s="218"/>
      <c r="SEQ2161" s="218"/>
      <c r="SER2161" s="218"/>
      <c r="SES2161" s="218"/>
      <c r="SET2161" s="218"/>
      <c r="SEU2161" s="218"/>
      <c r="SEV2161" s="218"/>
      <c r="SEW2161" s="218"/>
      <c r="SEX2161" s="218"/>
      <c r="SEY2161" s="218"/>
      <c r="SEZ2161" s="218"/>
      <c r="SFA2161" s="218"/>
      <c r="SFB2161" s="218"/>
      <c r="SFC2161" s="218"/>
      <c r="SFD2161" s="218"/>
      <c r="SFE2161" s="218"/>
      <c r="SFF2161" s="218"/>
      <c r="SFG2161" s="218"/>
      <c r="SFH2161" s="218"/>
      <c r="SFI2161" s="218"/>
      <c r="SFJ2161" s="218"/>
      <c r="SFK2161" s="218"/>
      <c r="SFL2161" s="218"/>
      <c r="SFM2161" s="218"/>
      <c r="SFN2161" s="218"/>
      <c r="SFO2161" s="218"/>
      <c r="SFP2161" s="218"/>
      <c r="SFQ2161" s="218"/>
      <c r="SFR2161" s="218"/>
      <c r="SFS2161" s="218"/>
      <c r="SFT2161" s="218"/>
      <c r="SFU2161" s="218"/>
      <c r="SFV2161" s="218"/>
      <c r="SFW2161" s="218"/>
      <c r="SFX2161" s="218"/>
      <c r="SFY2161" s="218"/>
      <c r="SFZ2161" s="218"/>
      <c r="SGA2161" s="218"/>
      <c r="SGB2161" s="218"/>
      <c r="SGC2161" s="218"/>
      <c r="SGD2161" s="218"/>
      <c r="SGE2161" s="218"/>
      <c r="SGF2161" s="218"/>
      <c r="SGG2161" s="218"/>
      <c r="SGH2161" s="218"/>
      <c r="SGI2161" s="218"/>
      <c r="SGJ2161" s="218"/>
      <c r="SGK2161" s="218"/>
      <c r="SGL2161" s="218"/>
      <c r="SGM2161" s="218"/>
      <c r="SGN2161" s="218"/>
      <c r="SGO2161" s="218"/>
      <c r="SGP2161" s="218"/>
      <c r="SGQ2161" s="218"/>
      <c r="SGR2161" s="218"/>
      <c r="SGS2161" s="218"/>
      <c r="SGT2161" s="218"/>
      <c r="SGU2161" s="218"/>
      <c r="SGV2161" s="218"/>
      <c r="SGW2161" s="218"/>
      <c r="SGX2161" s="218"/>
      <c r="SGY2161" s="218"/>
      <c r="SGZ2161" s="218"/>
      <c r="SHA2161" s="218"/>
      <c r="SHB2161" s="218"/>
      <c r="SHC2161" s="218"/>
      <c r="SHD2161" s="218"/>
      <c r="SHE2161" s="218"/>
      <c r="SHF2161" s="218"/>
      <c r="SHG2161" s="218"/>
      <c r="SHH2161" s="218"/>
      <c r="SHI2161" s="218"/>
      <c r="SHJ2161" s="218"/>
      <c r="SHK2161" s="218"/>
      <c r="SHL2161" s="218"/>
      <c r="SHM2161" s="218"/>
      <c r="SHN2161" s="218"/>
      <c r="SHO2161" s="218"/>
      <c r="SHP2161" s="218"/>
      <c r="SHQ2161" s="218"/>
      <c r="SHR2161" s="218"/>
      <c r="SHS2161" s="218"/>
      <c r="SHT2161" s="218"/>
      <c r="SHU2161" s="218"/>
      <c r="SHV2161" s="218"/>
      <c r="SHW2161" s="218"/>
      <c r="SHX2161" s="218"/>
      <c r="SHY2161" s="218"/>
      <c r="SHZ2161" s="218"/>
      <c r="SIA2161" s="218"/>
      <c r="SIB2161" s="218"/>
      <c r="SIC2161" s="218"/>
      <c r="SID2161" s="218"/>
      <c r="SIE2161" s="218"/>
      <c r="SIF2161" s="218"/>
      <c r="SIG2161" s="218"/>
      <c r="SIH2161" s="218"/>
      <c r="SII2161" s="218"/>
      <c r="SIJ2161" s="218"/>
      <c r="SIK2161" s="218"/>
      <c r="SIL2161" s="218"/>
      <c r="SIM2161" s="218"/>
      <c r="SIN2161" s="218"/>
      <c r="SIO2161" s="218"/>
      <c r="SIP2161" s="218"/>
      <c r="SIQ2161" s="218"/>
      <c r="SIR2161" s="218"/>
      <c r="SIS2161" s="218"/>
      <c r="SIT2161" s="218"/>
      <c r="SIU2161" s="218"/>
      <c r="SIV2161" s="218"/>
      <c r="SIW2161" s="218"/>
      <c r="SIX2161" s="218"/>
      <c r="SIY2161" s="218"/>
      <c r="SIZ2161" s="218"/>
      <c r="SJA2161" s="218"/>
      <c r="SJB2161" s="218"/>
      <c r="SJC2161" s="218"/>
      <c r="SJD2161" s="218"/>
      <c r="SJE2161" s="218"/>
      <c r="SJF2161" s="218"/>
      <c r="SJG2161" s="218"/>
      <c r="SJH2161" s="218"/>
      <c r="SJI2161" s="218"/>
      <c r="SJJ2161" s="218"/>
      <c r="SJK2161" s="218"/>
      <c r="SJL2161" s="218"/>
      <c r="SJM2161" s="218"/>
      <c r="SJN2161" s="218"/>
      <c r="SJO2161" s="218"/>
      <c r="SJP2161" s="218"/>
      <c r="SJQ2161" s="218"/>
      <c r="SJR2161" s="218"/>
      <c r="SJS2161" s="218"/>
      <c r="SJT2161" s="218"/>
      <c r="SJU2161" s="218"/>
      <c r="SJV2161" s="218"/>
      <c r="SJW2161" s="218"/>
      <c r="SJX2161" s="218"/>
      <c r="SJY2161" s="218"/>
      <c r="SJZ2161" s="218"/>
      <c r="SKA2161" s="218"/>
      <c r="SKB2161" s="218"/>
      <c r="SKC2161" s="218"/>
      <c r="SKD2161" s="218"/>
      <c r="SKE2161" s="218"/>
      <c r="SKF2161" s="218"/>
      <c r="SKG2161" s="218"/>
      <c r="SKH2161" s="218"/>
      <c r="SKI2161" s="218"/>
      <c r="SKJ2161" s="218"/>
      <c r="SKK2161" s="218"/>
      <c r="SKL2161" s="218"/>
      <c r="SKM2161" s="218"/>
      <c r="SKN2161" s="218"/>
      <c r="SKO2161" s="218"/>
      <c r="SKP2161" s="218"/>
      <c r="SKQ2161" s="218"/>
      <c r="SKR2161" s="218"/>
      <c r="SKS2161" s="218"/>
      <c r="SKT2161" s="218"/>
      <c r="SKU2161" s="218"/>
      <c r="SKV2161" s="218"/>
      <c r="SKW2161" s="218"/>
      <c r="SKX2161" s="218"/>
      <c r="SKY2161" s="218"/>
      <c r="SKZ2161" s="218"/>
      <c r="SLA2161" s="218"/>
      <c r="SLB2161" s="218"/>
      <c r="SLC2161" s="218"/>
      <c r="SLD2161" s="218"/>
      <c r="SLE2161" s="218"/>
      <c r="SLF2161" s="218"/>
      <c r="SLG2161" s="218"/>
      <c r="SLH2161" s="218"/>
      <c r="SLI2161" s="218"/>
      <c r="SLJ2161" s="218"/>
      <c r="SLK2161" s="218"/>
      <c r="SLL2161" s="218"/>
      <c r="SLM2161" s="218"/>
      <c r="SLN2161" s="218"/>
      <c r="SLO2161" s="218"/>
      <c r="SLP2161" s="218"/>
      <c r="SLQ2161" s="218"/>
      <c r="SLR2161" s="218"/>
      <c r="SLS2161" s="218"/>
      <c r="SLT2161" s="218"/>
      <c r="SLU2161" s="218"/>
      <c r="SLV2161" s="218"/>
      <c r="SLW2161" s="218"/>
      <c r="SLX2161" s="218"/>
      <c r="SLY2161" s="218"/>
      <c r="SLZ2161" s="218"/>
      <c r="SMA2161" s="218"/>
      <c r="SMB2161" s="218"/>
      <c r="SMC2161" s="218"/>
      <c r="SMD2161" s="218"/>
      <c r="SME2161" s="218"/>
      <c r="SMF2161" s="218"/>
      <c r="SMG2161" s="218"/>
      <c r="SMH2161" s="218"/>
      <c r="SMI2161" s="218"/>
      <c r="SMJ2161" s="218"/>
      <c r="SMK2161" s="218"/>
      <c r="SML2161" s="218"/>
      <c r="SMM2161" s="218"/>
      <c r="SMN2161" s="218"/>
      <c r="SMO2161" s="218"/>
      <c r="SMP2161" s="218"/>
      <c r="SMQ2161" s="218"/>
      <c r="SMR2161" s="218"/>
      <c r="SMS2161" s="218"/>
      <c r="SMT2161" s="218"/>
      <c r="SMU2161" s="218"/>
      <c r="SMV2161" s="218"/>
      <c r="SMW2161" s="218"/>
      <c r="SMX2161" s="218"/>
      <c r="SMY2161" s="218"/>
      <c r="SMZ2161" s="218"/>
      <c r="SNA2161" s="218"/>
      <c r="SNB2161" s="218"/>
      <c r="SNC2161" s="218"/>
      <c r="SND2161" s="218"/>
      <c r="SNE2161" s="218"/>
      <c r="SNF2161" s="218"/>
      <c r="SNG2161" s="218"/>
      <c r="SNH2161" s="218"/>
      <c r="SNI2161" s="218"/>
      <c r="SNJ2161" s="218"/>
      <c r="SNK2161" s="218"/>
      <c r="SNL2161" s="218"/>
      <c r="SNM2161" s="218"/>
      <c r="SNN2161" s="218"/>
      <c r="SNO2161" s="218"/>
      <c r="SNP2161" s="218"/>
      <c r="SNQ2161" s="218"/>
      <c r="SNR2161" s="218"/>
      <c r="SNS2161" s="218"/>
      <c r="SNT2161" s="218"/>
      <c r="SNU2161" s="218"/>
      <c r="SNV2161" s="218"/>
      <c r="SNW2161" s="218"/>
      <c r="SNX2161" s="218"/>
      <c r="SNY2161" s="218"/>
      <c r="SNZ2161" s="218"/>
      <c r="SOA2161" s="218"/>
      <c r="SOB2161" s="218"/>
      <c r="SOC2161" s="218"/>
      <c r="SOD2161" s="218"/>
      <c r="SOE2161" s="218"/>
      <c r="SOF2161" s="218"/>
      <c r="SOG2161" s="218"/>
      <c r="SOH2161" s="218"/>
      <c r="SOI2161" s="218"/>
      <c r="SOJ2161" s="218"/>
      <c r="SOK2161" s="218"/>
      <c r="SOL2161" s="218"/>
      <c r="SOM2161" s="218"/>
      <c r="SON2161" s="218"/>
      <c r="SOO2161" s="218"/>
      <c r="SOP2161" s="218"/>
      <c r="SOQ2161" s="218"/>
      <c r="SOR2161" s="218"/>
      <c r="SOS2161" s="218"/>
      <c r="SOT2161" s="218"/>
      <c r="SOU2161" s="218"/>
      <c r="SOV2161" s="218"/>
      <c r="SOW2161" s="218"/>
      <c r="SOX2161" s="218"/>
      <c r="SOY2161" s="218"/>
      <c r="SOZ2161" s="218"/>
      <c r="SPA2161" s="218"/>
      <c r="SPB2161" s="218"/>
      <c r="SPC2161" s="218"/>
      <c r="SPD2161" s="218"/>
      <c r="SPE2161" s="218"/>
      <c r="SPF2161" s="218"/>
      <c r="SPG2161" s="218"/>
      <c r="SPH2161" s="218"/>
      <c r="SPI2161" s="218"/>
      <c r="SPJ2161" s="218"/>
      <c r="SPK2161" s="218"/>
      <c r="SPL2161" s="218"/>
      <c r="SPM2161" s="218"/>
      <c r="SPN2161" s="218"/>
      <c r="SPO2161" s="218"/>
      <c r="SPP2161" s="218"/>
      <c r="SPQ2161" s="218"/>
      <c r="SPR2161" s="218"/>
      <c r="SPS2161" s="218"/>
      <c r="SPT2161" s="218"/>
      <c r="SPU2161" s="218"/>
      <c r="SPV2161" s="218"/>
      <c r="SPW2161" s="218"/>
      <c r="SPX2161" s="218"/>
      <c r="SPY2161" s="218"/>
      <c r="SPZ2161" s="218"/>
      <c r="SQA2161" s="218"/>
      <c r="SQB2161" s="218"/>
      <c r="SQC2161" s="218"/>
      <c r="SQD2161" s="218"/>
      <c r="SQE2161" s="218"/>
      <c r="SQF2161" s="218"/>
      <c r="SQG2161" s="218"/>
      <c r="SQH2161" s="218"/>
      <c r="SQI2161" s="218"/>
      <c r="SQJ2161" s="218"/>
      <c r="SQK2161" s="218"/>
      <c r="SQL2161" s="218"/>
      <c r="SQM2161" s="218"/>
      <c r="SQN2161" s="218"/>
      <c r="SQO2161" s="218"/>
      <c r="SQP2161" s="218"/>
      <c r="SQQ2161" s="218"/>
      <c r="SQR2161" s="218"/>
      <c r="SQS2161" s="218"/>
      <c r="SQT2161" s="218"/>
      <c r="SQU2161" s="218"/>
      <c r="SQV2161" s="218"/>
      <c r="SQW2161" s="218"/>
      <c r="SQX2161" s="218"/>
      <c r="SQY2161" s="218"/>
      <c r="SQZ2161" s="218"/>
      <c r="SRA2161" s="218"/>
      <c r="SRB2161" s="218"/>
      <c r="SRC2161" s="218"/>
      <c r="SRD2161" s="218"/>
      <c r="SRE2161" s="218"/>
      <c r="SRF2161" s="218"/>
      <c r="SRG2161" s="218"/>
      <c r="SRH2161" s="218"/>
      <c r="SRI2161" s="218"/>
      <c r="SRJ2161" s="218"/>
      <c r="SRK2161" s="218"/>
      <c r="SRL2161" s="218"/>
      <c r="SRM2161" s="218"/>
      <c r="SRN2161" s="218"/>
      <c r="SRO2161" s="218"/>
      <c r="SRP2161" s="218"/>
      <c r="SRQ2161" s="218"/>
      <c r="SRR2161" s="218"/>
      <c r="SRS2161" s="218"/>
      <c r="SRT2161" s="218"/>
      <c r="SRU2161" s="218"/>
      <c r="SRV2161" s="218"/>
      <c r="SRW2161" s="218"/>
      <c r="SRX2161" s="218"/>
      <c r="SRY2161" s="218"/>
      <c r="SRZ2161" s="218"/>
      <c r="SSA2161" s="218"/>
      <c r="SSB2161" s="218"/>
      <c r="SSC2161" s="218"/>
      <c r="SSD2161" s="218"/>
      <c r="SSE2161" s="218"/>
      <c r="SSF2161" s="218"/>
      <c r="SSG2161" s="218"/>
      <c r="SSH2161" s="218"/>
      <c r="SSI2161" s="218"/>
      <c r="SSJ2161" s="218"/>
      <c r="SSK2161" s="218"/>
      <c r="SSL2161" s="218"/>
      <c r="SSM2161" s="218"/>
      <c r="SSN2161" s="218"/>
      <c r="SSO2161" s="218"/>
      <c r="SSP2161" s="218"/>
      <c r="SSQ2161" s="218"/>
      <c r="SSR2161" s="218"/>
      <c r="SSS2161" s="218"/>
      <c r="SST2161" s="218"/>
      <c r="SSU2161" s="218"/>
      <c r="SSV2161" s="218"/>
      <c r="SSW2161" s="218"/>
      <c r="SSX2161" s="218"/>
      <c r="SSY2161" s="218"/>
      <c r="SSZ2161" s="218"/>
      <c r="STA2161" s="218"/>
      <c r="STB2161" s="218"/>
      <c r="STC2161" s="218"/>
      <c r="STD2161" s="218"/>
      <c r="STE2161" s="218"/>
      <c r="STF2161" s="218"/>
      <c r="STG2161" s="218"/>
      <c r="STH2161" s="218"/>
      <c r="STI2161" s="218"/>
      <c r="STJ2161" s="218"/>
      <c r="STK2161" s="218"/>
      <c r="STL2161" s="218"/>
      <c r="STM2161" s="218"/>
      <c r="STN2161" s="218"/>
      <c r="STO2161" s="218"/>
      <c r="STP2161" s="218"/>
      <c r="STQ2161" s="218"/>
      <c r="STR2161" s="218"/>
      <c r="STS2161" s="218"/>
      <c r="STT2161" s="218"/>
      <c r="STU2161" s="218"/>
      <c r="STV2161" s="218"/>
      <c r="STW2161" s="218"/>
      <c r="STX2161" s="218"/>
      <c r="STY2161" s="218"/>
      <c r="STZ2161" s="218"/>
      <c r="SUA2161" s="218"/>
      <c r="SUB2161" s="218"/>
      <c r="SUC2161" s="218"/>
      <c r="SUD2161" s="218"/>
      <c r="SUE2161" s="218"/>
      <c r="SUF2161" s="218"/>
      <c r="SUG2161" s="218"/>
      <c r="SUH2161" s="218"/>
      <c r="SUI2161" s="218"/>
      <c r="SUJ2161" s="218"/>
      <c r="SUK2161" s="218"/>
      <c r="SUL2161" s="218"/>
      <c r="SUM2161" s="218"/>
      <c r="SUN2161" s="218"/>
      <c r="SUO2161" s="218"/>
      <c r="SUP2161" s="218"/>
      <c r="SUQ2161" s="218"/>
      <c r="SUR2161" s="218"/>
      <c r="SUS2161" s="218"/>
      <c r="SUT2161" s="218"/>
      <c r="SUU2161" s="218"/>
      <c r="SUV2161" s="218"/>
      <c r="SUW2161" s="218"/>
      <c r="SUX2161" s="218"/>
      <c r="SUY2161" s="218"/>
      <c r="SUZ2161" s="218"/>
      <c r="SVA2161" s="218"/>
      <c r="SVB2161" s="218"/>
      <c r="SVC2161" s="218"/>
      <c r="SVD2161" s="218"/>
      <c r="SVE2161" s="218"/>
      <c r="SVF2161" s="218"/>
      <c r="SVG2161" s="218"/>
      <c r="SVH2161" s="218"/>
      <c r="SVI2161" s="218"/>
      <c r="SVJ2161" s="218"/>
      <c r="SVK2161" s="218"/>
      <c r="SVL2161" s="218"/>
      <c r="SVM2161" s="218"/>
      <c r="SVN2161" s="218"/>
      <c r="SVO2161" s="218"/>
      <c r="SVP2161" s="218"/>
      <c r="SVQ2161" s="218"/>
      <c r="SVR2161" s="218"/>
      <c r="SVS2161" s="218"/>
      <c r="SVT2161" s="218"/>
      <c r="SVU2161" s="218"/>
      <c r="SVV2161" s="218"/>
      <c r="SVW2161" s="218"/>
      <c r="SVX2161" s="218"/>
      <c r="SVY2161" s="218"/>
      <c r="SVZ2161" s="218"/>
      <c r="SWA2161" s="218"/>
      <c r="SWB2161" s="218"/>
      <c r="SWC2161" s="218"/>
      <c r="SWD2161" s="218"/>
      <c r="SWE2161" s="218"/>
      <c r="SWF2161" s="218"/>
      <c r="SWG2161" s="218"/>
      <c r="SWH2161" s="218"/>
      <c r="SWI2161" s="218"/>
      <c r="SWJ2161" s="218"/>
      <c r="SWK2161" s="218"/>
      <c r="SWL2161" s="218"/>
      <c r="SWM2161" s="218"/>
      <c r="SWN2161" s="218"/>
      <c r="SWO2161" s="218"/>
      <c r="SWP2161" s="218"/>
      <c r="SWQ2161" s="218"/>
      <c r="SWR2161" s="218"/>
      <c r="SWS2161" s="218"/>
      <c r="SWT2161" s="218"/>
      <c r="SWU2161" s="218"/>
      <c r="SWV2161" s="218"/>
      <c r="SWW2161" s="218"/>
      <c r="SWX2161" s="218"/>
      <c r="SWY2161" s="218"/>
      <c r="SWZ2161" s="218"/>
      <c r="SXA2161" s="218"/>
      <c r="SXB2161" s="218"/>
      <c r="SXC2161" s="218"/>
      <c r="SXD2161" s="218"/>
      <c r="SXE2161" s="218"/>
      <c r="SXF2161" s="218"/>
      <c r="SXG2161" s="218"/>
      <c r="SXH2161" s="218"/>
      <c r="SXI2161" s="218"/>
      <c r="SXJ2161" s="218"/>
      <c r="SXK2161" s="218"/>
      <c r="SXL2161" s="218"/>
      <c r="SXM2161" s="218"/>
      <c r="SXN2161" s="218"/>
      <c r="SXO2161" s="218"/>
      <c r="SXP2161" s="218"/>
      <c r="SXQ2161" s="218"/>
      <c r="SXR2161" s="218"/>
      <c r="SXS2161" s="218"/>
      <c r="SXT2161" s="218"/>
      <c r="SXU2161" s="218"/>
      <c r="SXV2161" s="218"/>
      <c r="SXW2161" s="218"/>
      <c r="SXX2161" s="218"/>
      <c r="SXY2161" s="218"/>
      <c r="SXZ2161" s="218"/>
      <c r="SYA2161" s="218"/>
      <c r="SYB2161" s="218"/>
      <c r="SYC2161" s="218"/>
      <c r="SYD2161" s="218"/>
      <c r="SYE2161" s="218"/>
      <c r="SYF2161" s="218"/>
      <c r="SYG2161" s="218"/>
      <c r="SYH2161" s="218"/>
      <c r="SYI2161" s="218"/>
      <c r="SYJ2161" s="218"/>
      <c r="SYK2161" s="218"/>
      <c r="SYL2161" s="218"/>
      <c r="SYM2161" s="218"/>
      <c r="SYN2161" s="218"/>
      <c r="SYO2161" s="218"/>
      <c r="SYP2161" s="218"/>
      <c r="SYQ2161" s="218"/>
      <c r="SYR2161" s="218"/>
      <c r="SYS2161" s="218"/>
      <c r="SYT2161" s="218"/>
      <c r="SYU2161" s="218"/>
      <c r="SYV2161" s="218"/>
      <c r="SYW2161" s="218"/>
      <c r="SYX2161" s="218"/>
      <c r="SYY2161" s="218"/>
      <c r="SYZ2161" s="218"/>
      <c r="SZA2161" s="218"/>
      <c r="SZB2161" s="218"/>
      <c r="SZC2161" s="218"/>
      <c r="SZD2161" s="218"/>
      <c r="SZE2161" s="218"/>
      <c r="SZF2161" s="218"/>
      <c r="SZG2161" s="218"/>
      <c r="SZH2161" s="218"/>
      <c r="SZI2161" s="218"/>
      <c r="SZJ2161" s="218"/>
      <c r="SZK2161" s="218"/>
      <c r="SZL2161" s="218"/>
      <c r="SZM2161" s="218"/>
      <c r="SZN2161" s="218"/>
      <c r="SZO2161" s="218"/>
      <c r="SZP2161" s="218"/>
      <c r="SZQ2161" s="218"/>
      <c r="SZR2161" s="218"/>
      <c r="SZS2161" s="218"/>
      <c r="SZT2161" s="218"/>
      <c r="SZU2161" s="218"/>
      <c r="SZV2161" s="218"/>
      <c r="SZW2161" s="218"/>
      <c r="SZX2161" s="218"/>
      <c r="SZY2161" s="218"/>
      <c r="SZZ2161" s="218"/>
      <c r="TAA2161" s="218"/>
      <c r="TAB2161" s="218"/>
      <c r="TAC2161" s="218"/>
      <c r="TAD2161" s="218"/>
      <c r="TAE2161" s="218"/>
      <c r="TAF2161" s="218"/>
      <c r="TAG2161" s="218"/>
      <c r="TAH2161" s="218"/>
      <c r="TAI2161" s="218"/>
      <c r="TAJ2161" s="218"/>
      <c r="TAK2161" s="218"/>
      <c r="TAL2161" s="218"/>
      <c r="TAM2161" s="218"/>
      <c r="TAN2161" s="218"/>
      <c r="TAO2161" s="218"/>
      <c r="TAP2161" s="218"/>
      <c r="TAQ2161" s="218"/>
      <c r="TAR2161" s="218"/>
      <c r="TAS2161" s="218"/>
      <c r="TAT2161" s="218"/>
      <c r="TAU2161" s="218"/>
      <c r="TAV2161" s="218"/>
      <c r="TAW2161" s="218"/>
      <c r="TAX2161" s="218"/>
      <c r="TAY2161" s="218"/>
      <c r="TAZ2161" s="218"/>
      <c r="TBA2161" s="218"/>
      <c r="TBB2161" s="218"/>
      <c r="TBC2161" s="218"/>
      <c r="TBD2161" s="218"/>
      <c r="TBE2161" s="218"/>
      <c r="TBF2161" s="218"/>
      <c r="TBG2161" s="218"/>
      <c r="TBH2161" s="218"/>
      <c r="TBI2161" s="218"/>
      <c r="TBJ2161" s="218"/>
      <c r="TBK2161" s="218"/>
      <c r="TBL2161" s="218"/>
      <c r="TBM2161" s="218"/>
      <c r="TBN2161" s="218"/>
      <c r="TBO2161" s="218"/>
      <c r="TBP2161" s="218"/>
      <c r="TBQ2161" s="218"/>
      <c r="TBR2161" s="218"/>
      <c r="TBS2161" s="218"/>
      <c r="TBT2161" s="218"/>
      <c r="TBU2161" s="218"/>
      <c r="TBV2161" s="218"/>
      <c r="TBW2161" s="218"/>
      <c r="TBX2161" s="218"/>
      <c r="TBY2161" s="218"/>
      <c r="TBZ2161" s="218"/>
      <c r="TCA2161" s="218"/>
      <c r="TCB2161" s="218"/>
      <c r="TCC2161" s="218"/>
      <c r="TCD2161" s="218"/>
      <c r="TCE2161" s="218"/>
      <c r="TCF2161" s="218"/>
      <c r="TCG2161" s="218"/>
      <c r="TCH2161" s="218"/>
      <c r="TCI2161" s="218"/>
      <c r="TCJ2161" s="218"/>
      <c r="TCK2161" s="218"/>
      <c r="TCL2161" s="218"/>
      <c r="TCM2161" s="218"/>
      <c r="TCN2161" s="218"/>
      <c r="TCO2161" s="218"/>
      <c r="TCP2161" s="218"/>
      <c r="TCQ2161" s="218"/>
      <c r="TCR2161" s="218"/>
      <c r="TCS2161" s="218"/>
      <c r="TCT2161" s="218"/>
      <c r="TCU2161" s="218"/>
      <c r="TCV2161" s="218"/>
      <c r="TCW2161" s="218"/>
      <c r="TCX2161" s="218"/>
      <c r="TCY2161" s="218"/>
      <c r="TCZ2161" s="218"/>
      <c r="TDA2161" s="218"/>
      <c r="TDB2161" s="218"/>
      <c r="TDC2161" s="218"/>
      <c r="TDD2161" s="218"/>
      <c r="TDE2161" s="218"/>
      <c r="TDF2161" s="218"/>
      <c r="TDG2161" s="218"/>
      <c r="TDH2161" s="218"/>
      <c r="TDI2161" s="218"/>
      <c r="TDJ2161" s="218"/>
      <c r="TDK2161" s="218"/>
      <c r="TDL2161" s="218"/>
      <c r="TDM2161" s="218"/>
      <c r="TDN2161" s="218"/>
      <c r="TDO2161" s="218"/>
      <c r="TDP2161" s="218"/>
      <c r="TDQ2161" s="218"/>
      <c r="TDR2161" s="218"/>
      <c r="TDS2161" s="218"/>
      <c r="TDT2161" s="218"/>
      <c r="TDU2161" s="218"/>
      <c r="TDV2161" s="218"/>
      <c r="TDW2161" s="218"/>
      <c r="TDX2161" s="218"/>
      <c r="TDY2161" s="218"/>
      <c r="TDZ2161" s="218"/>
      <c r="TEA2161" s="218"/>
      <c r="TEB2161" s="218"/>
      <c r="TEC2161" s="218"/>
      <c r="TED2161" s="218"/>
      <c r="TEE2161" s="218"/>
      <c r="TEF2161" s="218"/>
      <c r="TEG2161" s="218"/>
      <c r="TEH2161" s="218"/>
      <c r="TEI2161" s="218"/>
      <c r="TEJ2161" s="218"/>
      <c r="TEK2161" s="218"/>
      <c r="TEL2161" s="218"/>
      <c r="TEM2161" s="218"/>
      <c r="TEN2161" s="218"/>
      <c r="TEO2161" s="218"/>
      <c r="TEP2161" s="218"/>
      <c r="TEQ2161" s="218"/>
      <c r="TER2161" s="218"/>
      <c r="TES2161" s="218"/>
      <c r="TET2161" s="218"/>
      <c r="TEU2161" s="218"/>
      <c r="TEV2161" s="218"/>
      <c r="TEW2161" s="218"/>
      <c r="TEX2161" s="218"/>
      <c r="TEY2161" s="218"/>
      <c r="TEZ2161" s="218"/>
      <c r="TFA2161" s="218"/>
      <c r="TFB2161" s="218"/>
      <c r="TFC2161" s="218"/>
      <c r="TFD2161" s="218"/>
      <c r="TFE2161" s="218"/>
      <c r="TFF2161" s="218"/>
      <c r="TFG2161" s="218"/>
      <c r="TFH2161" s="218"/>
      <c r="TFI2161" s="218"/>
      <c r="TFJ2161" s="218"/>
      <c r="TFK2161" s="218"/>
      <c r="TFL2161" s="218"/>
      <c r="TFM2161" s="218"/>
      <c r="TFN2161" s="218"/>
      <c r="TFO2161" s="218"/>
      <c r="TFP2161" s="218"/>
      <c r="TFQ2161" s="218"/>
      <c r="TFR2161" s="218"/>
      <c r="TFS2161" s="218"/>
      <c r="TFT2161" s="218"/>
      <c r="TFU2161" s="218"/>
      <c r="TFV2161" s="218"/>
      <c r="TFW2161" s="218"/>
      <c r="TFX2161" s="218"/>
      <c r="TFY2161" s="218"/>
      <c r="TFZ2161" s="218"/>
      <c r="TGA2161" s="218"/>
      <c r="TGB2161" s="218"/>
      <c r="TGC2161" s="218"/>
      <c r="TGD2161" s="218"/>
      <c r="TGE2161" s="218"/>
      <c r="TGF2161" s="218"/>
      <c r="TGG2161" s="218"/>
      <c r="TGH2161" s="218"/>
      <c r="TGI2161" s="218"/>
      <c r="TGJ2161" s="218"/>
      <c r="TGK2161" s="218"/>
      <c r="TGL2161" s="218"/>
      <c r="TGM2161" s="218"/>
      <c r="TGN2161" s="218"/>
      <c r="TGO2161" s="218"/>
      <c r="TGP2161" s="218"/>
      <c r="TGQ2161" s="218"/>
      <c r="TGR2161" s="218"/>
      <c r="TGS2161" s="218"/>
      <c r="TGT2161" s="218"/>
      <c r="TGU2161" s="218"/>
      <c r="TGV2161" s="218"/>
      <c r="TGW2161" s="218"/>
      <c r="TGX2161" s="218"/>
      <c r="TGY2161" s="218"/>
      <c r="TGZ2161" s="218"/>
      <c r="THA2161" s="218"/>
      <c r="THB2161" s="218"/>
      <c r="THC2161" s="218"/>
      <c r="THD2161" s="218"/>
      <c r="THE2161" s="218"/>
      <c r="THF2161" s="218"/>
      <c r="THG2161" s="218"/>
      <c r="THH2161" s="218"/>
      <c r="THI2161" s="218"/>
      <c r="THJ2161" s="218"/>
      <c r="THK2161" s="218"/>
      <c r="THL2161" s="218"/>
      <c r="THM2161" s="218"/>
      <c r="THN2161" s="218"/>
      <c r="THO2161" s="218"/>
      <c r="THP2161" s="218"/>
      <c r="THQ2161" s="218"/>
      <c r="THR2161" s="218"/>
      <c r="THS2161" s="218"/>
      <c r="THT2161" s="218"/>
      <c r="THU2161" s="218"/>
      <c r="THV2161" s="218"/>
      <c r="THW2161" s="218"/>
      <c r="THX2161" s="218"/>
      <c r="THY2161" s="218"/>
      <c r="THZ2161" s="218"/>
      <c r="TIA2161" s="218"/>
      <c r="TIB2161" s="218"/>
      <c r="TIC2161" s="218"/>
      <c r="TID2161" s="218"/>
      <c r="TIE2161" s="218"/>
      <c r="TIF2161" s="218"/>
      <c r="TIG2161" s="218"/>
      <c r="TIH2161" s="218"/>
      <c r="TII2161" s="218"/>
      <c r="TIJ2161" s="218"/>
      <c r="TIK2161" s="218"/>
      <c r="TIL2161" s="218"/>
      <c r="TIM2161" s="218"/>
      <c r="TIN2161" s="218"/>
      <c r="TIO2161" s="218"/>
      <c r="TIP2161" s="218"/>
      <c r="TIQ2161" s="218"/>
      <c r="TIR2161" s="218"/>
      <c r="TIS2161" s="218"/>
      <c r="TIT2161" s="218"/>
      <c r="TIU2161" s="218"/>
      <c r="TIV2161" s="218"/>
      <c r="TIW2161" s="218"/>
      <c r="TIX2161" s="218"/>
      <c r="TIY2161" s="218"/>
      <c r="TIZ2161" s="218"/>
      <c r="TJA2161" s="218"/>
      <c r="TJB2161" s="218"/>
      <c r="TJC2161" s="218"/>
      <c r="TJD2161" s="218"/>
      <c r="TJE2161" s="218"/>
      <c r="TJF2161" s="218"/>
      <c r="TJG2161" s="218"/>
      <c r="TJH2161" s="218"/>
      <c r="TJI2161" s="218"/>
      <c r="TJJ2161" s="218"/>
      <c r="TJK2161" s="218"/>
      <c r="TJL2161" s="218"/>
      <c r="TJM2161" s="218"/>
      <c r="TJN2161" s="218"/>
      <c r="TJO2161" s="218"/>
      <c r="TJP2161" s="218"/>
      <c r="TJQ2161" s="218"/>
      <c r="TJR2161" s="218"/>
      <c r="TJS2161" s="218"/>
      <c r="TJT2161" s="218"/>
      <c r="TJU2161" s="218"/>
      <c r="TJV2161" s="218"/>
      <c r="TJW2161" s="218"/>
      <c r="TJX2161" s="218"/>
      <c r="TJY2161" s="218"/>
      <c r="TJZ2161" s="218"/>
      <c r="TKA2161" s="218"/>
      <c r="TKB2161" s="218"/>
      <c r="TKC2161" s="218"/>
      <c r="TKD2161" s="218"/>
      <c r="TKE2161" s="218"/>
      <c r="TKF2161" s="218"/>
      <c r="TKG2161" s="218"/>
      <c r="TKH2161" s="218"/>
      <c r="TKI2161" s="218"/>
      <c r="TKJ2161" s="218"/>
      <c r="TKK2161" s="218"/>
      <c r="TKL2161" s="218"/>
      <c r="TKM2161" s="218"/>
      <c r="TKN2161" s="218"/>
      <c r="TKO2161" s="218"/>
      <c r="TKP2161" s="218"/>
      <c r="TKQ2161" s="218"/>
      <c r="TKR2161" s="218"/>
      <c r="TKS2161" s="218"/>
      <c r="TKT2161" s="218"/>
      <c r="TKU2161" s="218"/>
      <c r="TKV2161" s="218"/>
      <c r="TKW2161" s="218"/>
      <c r="TKX2161" s="218"/>
      <c r="TKY2161" s="218"/>
      <c r="TKZ2161" s="218"/>
      <c r="TLA2161" s="218"/>
      <c r="TLB2161" s="218"/>
      <c r="TLC2161" s="218"/>
      <c r="TLD2161" s="218"/>
      <c r="TLE2161" s="218"/>
      <c r="TLF2161" s="218"/>
      <c r="TLG2161" s="218"/>
      <c r="TLH2161" s="218"/>
      <c r="TLI2161" s="218"/>
      <c r="TLJ2161" s="218"/>
      <c r="TLK2161" s="218"/>
      <c r="TLL2161" s="218"/>
      <c r="TLM2161" s="218"/>
      <c r="TLN2161" s="218"/>
      <c r="TLO2161" s="218"/>
      <c r="TLP2161" s="218"/>
      <c r="TLQ2161" s="218"/>
      <c r="TLR2161" s="218"/>
      <c r="TLS2161" s="218"/>
      <c r="TLT2161" s="218"/>
      <c r="TLU2161" s="218"/>
      <c r="TLV2161" s="218"/>
      <c r="TLW2161" s="218"/>
      <c r="TLX2161" s="218"/>
      <c r="TLY2161" s="218"/>
      <c r="TLZ2161" s="218"/>
      <c r="TMA2161" s="218"/>
      <c r="TMB2161" s="218"/>
      <c r="TMC2161" s="218"/>
      <c r="TMD2161" s="218"/>
      <c r="TME2161" s="218"/>
      <c r="TMF2161" s="218"/>
      <c r="TMG2161" s="218"/>
      <c r="TMH2161" s="218"/>
      <c r="TMI2161" s="218"/>
      <c r="TMJ2161" s="218"/>
      <c r="TMK2161" s="218"/>
      <c r="TML2161" s="218"/>
      <c r="TMM2161" s="218"/>
      <c r="TMN2161" s="218"/>
      <c r="TMO2161" s="218"/>
      <c r="TMP2161" s="218"/>
      <c r="TMQ2161" s="218"/>
      <c r="TMR2161" s="218"/>
      <c r="TMS2161" s="218"/>
      <c r="TMT2161" s="218"/>
      <c r="TMU2161" s="218"/>
      <c r="TMV2161" s="218"/>
      <c r="TMW2161" s="218"/>
      <c r="TMX2161" s="218"/>
      <c r="TMY2161" s="218"/>
      <c r="TMZ2161" s="218"/>
      <c r="TNA2161" s="218"/>
      <c r="TNB2161" s="218"/>
      <c r="TNC2161" s="218"/>
      <c r="TND2161" s="218"/>
      <c r="TNE2161" s="218"/>
      <c r="TNF2161" s="218"/>
      <c r="TNG2161" s="218"/>
      <c r="TNH2161" s="218"/>
      <c r="TNI2161" s="218"/>
      <c r="TNJ2161" s="218"/>
      <c r="TNK2161" s="218"/>
      <c r="TNL2161" s="218"/>
      <c r="TNM2161" s="218"/>
      <c r="TNN2161" s="218"/>
      <c r="TNO2161" s="218"/>
      <c r="TNP2161" s="218"/>
      <c r="TNQ2161" s="218"/>
      <c r="TNR2161" s="218"/>
      <c r="TNS2161" s="218"/>
      <c r="TNT2161" s="218"/>
      <c r="TNU2161" s="218"/>
      <c r="TNV2161" s="218"/>
      <c r="TNW2161" s="218"/>
      <c r="TNX2161" s="218"/>
      <c r="TNY2161" s="218"/>
      <c r="TNZ2161" s="218"/>
      <c r="TOA2161" s="218"/>
      <c r="TOB2161" s="218"/>
      <c r="TOC2161" s="218"/>
      <c r="TOD2161" s="218"/>
      <c r="TOE2161" s="218"/>
      <c r="TOF2161" s="218"/>
      <c r="TOG2161" s="218"/>
      <c r="TOH2161" s="218"/>
      <c r="TOI2161" s="218"/>
      <c r="TOJ2161" s="218"/>
      <c r="TOK2161" s="218"/>
      <c r="TOL2161" s="218"/>
      <c r="TOM2161" s="218"/>
      <c r="TON2161" s="218"/>
      <c r="TOO2161" s="218"/>
      <c r="TOP2161" s="218"/>
      <c r="TOQ2161" s="218"/>
      <c r="TOR2161" s="218"/>
      <c r="TOS2161" s="218"/>
      <c r="TOT2161" s="218"/>
      <c r="TOU2161" s="218"/>
      <c r="TOV2161" s="218"/>
      <c r="TOW2161" s="218"/>
      <c r="TOX2161" s="218"/>
      <c r="TOY2161" s="218"/>
      <c r="TOZ2161" s="218"/>
      <c r="TPA2161" s="218"/>
      <c r="TPB2161" s="218"/>
      <c r="TPC2161" s="218"/>
      <c r="TPD2161" s="218"/>
      <c r="TPE2161" s="218"/>
      <c r="TPF2161" s="218"/>
      <c r="TPG2161" s="218"/>
      <c r="TPH2161" s="218"/>
      <c r="TPI2161" s="218"/>
      <c r="TPJ2161" s="218"/>
      <c r="TPK2161" s="218"/>
      <c r="TPL2161" s="218"/>
      <c r="TPM2161" s="218"/>
      <c r="TPN2161" s="218"/>
      <c r="TPO2161" s="218"/>
      <c r="TPP2161" s="218"/>
      <c r="TPQ2161" s="218"/>
      <c r="TPR2161" s="218"/>
      <c r="TPS2161" s="218"/>
      <c r="TPT2161" s="218"/>
      <c r="TPU2161" s="218"/>
      <c r="TPV2161" s="218"/>
      <c r="TPW2161" s="218"/>
      <c r="TPX2161" s="218"/>
      <c r="TPY2161" s="218"/>
      <c r="TPZ2161" s="218"/>
      <c r="TQA2161" s="218"/>
      <c r="TQB2161" s="218"/>
      <c r="TQC2161" s="218"/>
      <c r="TQD2161" s="218"/>
      <c r="TQE2161" s="218"/>
      <c r="TQF2161" s="218"/>
      <c r="TQG2161" s="218"/>
      <c r="TQH2161" s="218"/>
      <c r="TQI2161" s="218"/>
      <c r="TQJ2161" s="218"/>
      <c r="TQK2161" s="218"/>
      <c r="TQL2161" s="218"/>
      <c r="TQM2161" s="218"/>
      <c r="TQN2161" s="218"/>
      <c r="TQO2161" s="218"/>
      <c r="TQP2161" s="218"/>
      <c r="TQQ2161" s="218"/>
      <c r="TQR2161" s="218"/>
      <c r="TQS2161" s="218"/>
      <c r="TQT2161" s="218"/>
      <c r="TQU2161" s="218"/>
      <c r="TQV2161" s="218"/>
      <c r="TQW2161" s="218"/>
      <c r="TQX2161" s="218"/>
      <c r="TQY2161" s="218"/>
      <c r="TQZ2161" s="218"/>
      <c r="TRA2161" s="218"/>
      <c r="TRB2161" s="218"/>
      <c r="TRC2161" s="218"/>
      <c r="TRD2161" s="218"/>
      <c r="TRE2161" s="218"/>
      <c r="TRF2161" s="218"/>
      <c r="TRG2161" s="218"/>
      <c r="TRH2161" s="218"/>
      <c r="TRI2161" s="218"/>
      <c r="TRJ2161" s="218"/>
      <c r="TRK2161" s="218"/>
      <c r="TRL2161" s="218"/>
      <c r="TRM2161" s="218"/>
      <c r="TRN2161" s="218"/>
      <c r="TRO2161" s="218"/>
      <c r="TRP2161" s="218"/>
      <c r="TRQ2161" s="218"/>
      <c r="TRR2161" s="218"/>
      <c r="TRS2161" s="218"/>
      <c r="TRT2161" s="218"/>
      <c r="TRU2161" s="218"/>
      <c r="TRV2161" s="218"/>
      <c r="TRW2161" s="218"/>
      <c r="TRX2161" s="218"/>
      <c r="TRY2161" s="218"/>
      <c r="TRZ2161" s="218"/>
      <c r="TSA2161" s="218"/>
      <c r="TSB2161" s="218"/>
      <c r="TSC2161" s="218"/>
      <c r="TSD2161" s="218"/>
      <c r="TSE2161" s="218"/>
      <c r="TSF2161" s="218"/>
      <c r="TSG2161" s="218"/>
      <c r="TSH2161" s="218"/>
      <c r="TSI2161" s="218"/>
      <c r="TSJ2161" s="218"/>
      <c r="TSK2161" s="218"/>
      <c r="TSL2161" s="218"/>
      <c r="TSM2161" s="218"/>
      <c r="TSN2161" s="218"/>
      <c r="TSO2161" s="218"/>
      <c r="TSP2161" s="218"/>
      <c r="TSQ2161" s="218"/>
      <c r="TSR2161" s="218"/>
      <c r="TSS2161" s="218"/>
      <c r="TST2161" s="218"/>
      <c r="TSU2161" s="218"/>
      <c r="TSV2161" s="218"/>
      <c r="TSW2161" s="218"/>
      <c r="TSX2161" s="218"/>
      <c r="TSY2161" s="218"/>
      <c r="TSZ2161" s="218"/>
      <c r="TTA2161" s="218"/>
      <c r="TTB2161" s="218"/>
      <c r="TTC2161" s="218"/>
      <c r="TTD2161" s="218"/>
      <c r="TTE2161" s="218"/>
      <c r="TTF2161" s="218"/>
      <c r="TTG2161" s="218"/>
      <c r="TTH2161" s="218"/>
      <c r="TTI2161" s="218"/>
      <c r="TTJ2161" s="218"/>
      <c r="TTK2161" s="218"/>
      <c r="TTL2161" s="218"/>
      <c r="TTM2161" s="218"/>
      <c r="TTN2161" s="218"/>
      <c r="TTO2161" s="218"/>
      <c r="TTP2161" s="218"/>
      <c r="TTQ2161" s="218"/>
      <c r="TTR2161" s="218"/>
      <c r="TTS2161" s="218"/>
      <c r="TTT2161" s="218"/>
      <c r="TTU2161" s="218"/>
      <c r="TTV2161" s="218"/>
      <c r="TTW2161" s="218"/>
      <c r="TTX2161" s="218"/>
      <c r="TTY2161" s="218"/>
      <c r="TTZ2161" s="218"/>
      <c r="TUA2161" s="218"/>
      <c r="TUB2161" s="218"/>
      <c r="TUC2161" s="218"/>
      <c r="TUD2161" s="218"/>
      <c r="TUE2161" s="218"/>
      <c r="TUF2161" s="218"/>
      <c r="TUG2161" s="218"/>
      <c r="TUH2161" s="218"/>
      <c r="TUI2161" s="218"/>
      <c r="TUJ2161" s="218"/>
      <c r="TUK2161" s="218"/>
      <c r="TUL2161" s="218"/>
      <c r="TUM2161" s="218"/>
      <c r="TUN2161" s="218"/>
      <c r="TUO2161" s="218"/>
      <c r="TUP2161" s="218"/>
      <c r="TUQ2161" s="218"/>
      <c r="TUR2161" s="218"/>
      <c r="TUS2161" s="218"/>
      <c r="TUT2161" s="218"/>
      <c r="TUU2161" s="218"/>
      <c r="TUV2161" s="218"/>
      <c r="TUW2161" s="218"/>
      <c r="TUX2161" s="218"/>
      <c r="TUY2161" s="218"/>
      <c r="TUZ2161" s="218"/>
      <c r="TVA2161" s="218"/>
      <c r="TVB2161" s="218"/>
      <c r="TVC2161" s="218"/>
      <c r="TVD2161" s="218"/>
      <c r="TVE2161" s="218"/>
      <c r="TVF2161" s="218"/>
      <c r="TVG2161" s="218"/>
      <c r="TVH2161" s="218"/>
      <c r="TVI2161" s="218"/>
      <c r="TVJ2161" s="218"/>
      <c r="TVK2161" s="218"/>
      <c r="TVL2161" s="218"/>
      <c r="TVM2161" s="218"/>
      <c r="TVN2161" s="218"/>
      <c r="TVO2161" s="218"/>
      <c r="TVP2161" s="218"/>
      <c r="TVQ2161" s="218"/>
      <c r="TVR2161" s="218"/>
      <c r="TVS2161" s="218"/>
      <c r="TVT2161" s="218"/>
      <c r="TVU2161" s="218"/>
      <c r="TVV2161" s="218"/>
      <c r="TVW2161" s="218"/>
      <c r="TVX2161" s="218"/>
      <c r="TVY2161" s="218"/>
      <c r="TVZ2161" s="218"/>
      <c r="TWA2161" s="218"/>
      <c r="TWB2161" s="218"/>
      <c r="TWC2161" s="218"/>
      <c r="TWD2161" s="218"/>
      <c r="TWE2161" s="218"/>
      <c r="TWF2161" s="218"/>
      <c r="TWG2161" s="218"/>
      <c r="TWH2161" s="218"/>
      <c r="TWI2161" s="218"/>
      <c r="TWJ2161" s="218"/>
      <c r="TWK2161" s="218"/>
      <c r="TWL2161" s="218"/>
      <c r="TWM2161" s="218"/>
      <c r="TWN2161" s="218"/>
      <c r="TWO2161" s="218"/>
      <c r="TWP2161" s="218"/>
      <c r="TWQ2161" s="218"/>
      <c r="TWR2161" s="218"/>
      <c r="TWS2161" s="218"/>
      <c r="TWT2161" s="218"/>
      <c r="TWU2161" s="218"/>
      <c r="TWV2161" s="218"/>
      <c r="TWW2161" s="218"/>
      <c r="TWX2161" s="218"/>
      <c r="TWY2161" s="218"/>
      <c r="TWZ2161" s="218"/>
      <c r="TXA2161" s="218"/>
      <c r="TXB2161" s="218"/>
      <c r="TXC2161" s="218"/>
      <c r="TXD2161" s="218"/>
      <c r="TXE2161" s="218"/>
      <c r="TXF2161" s="218"/>
      <c r="TXG2161" s="218"/>
      <c r="TXH2161" s="218"/>
      <c r="TXI2161" s="218"/>
      <c r="TXJ2161" s="218"/>
      <c r="TXK2161" s="218"/>
      <c r="TXL2161" s="218"/>
      <c r="TXM2161" s="218"/>
      <c r="TXN2161" s="218"/>
      <c r="TXO2161" s="218"/>
      <c r="TXP2161" s="218"/>
      <c r="TXQ2161" s="218"/>
      <c r="TXR2161" s="218"/>
      <c r="TXS2161" s="218"/>
      <c r="TXT2161" s="218"/>
      <c r="TXU2161" s="218"/>
      <c r="TXV2161" s="218"/>
      <c r="TXW2161" s="218"/>
      <c r="TXX2161" s="218"/>
      <c r="TXY2161" s="218"/>
      <c r="TXZ2161" s="218"/>
      <c r="TYA2161" s="218"/>
      <c r="TYB2161" s="218"/>
      <c r="TYC2161" s="218"/>
      <c r="TYD2161" s="218"/>
      <c r="TYE2161" s="218"/>
      <c r="TYF2161" s="218"/>
      <c r="TYG2161" s="218"/>
      <c r="TYH2161" s="218"/>
      <c r="TYI2161" s="218"/>
      <c r="TYJ2161" s="218"/>
      <c r="TYK2161" s="218"/>
      <c r="TYL2161" s="218"/>
      <c r="TYM2161" s="218"/>
      <c r="TYN2161" s="218"/>
      <c r="TYO2161" s="218"/>
      <c r="TYP2161" s="218"/>
      <c r="TYQ2161" s="218"/>
      <c r="TYR2161" s="218"/>
      <c r="TYS2161" s="218"/>
      <c r="TYT2161" s="218"/>
      <c r="TYU2161" s="218"/>
      <c r="TYV2161" s="218"/>
      <c r="TYW2161" s="218"/>
      <c r="TYX2161" s="218"/>
      <c r="TYY2161" s="218"/>
      <c r="TYZ2161" s="218"/>
      <c r="TZA2161" s="218"/>
      <c r="TZB2161" s="218"/>
      <c r="TZC2161" s="218"/>
      <c r="TZD2161" s="218"/>
      <c r="TZE2161" s="218"/>
      <c r="TZF2161" s="218"/>
      <c r="TZG2161" s="218"/>
      <c r="TZH2161" s="218"/>
      <c r="TZI2161" s="218"/>
      <c r="TZJ2161" s="218"/>
      <c r="TZK2161" s="218"/>
      <c r="TZL2161" s="218"/>
      <c r="TZM2161" s="218"/>
      <c r="TZN2161" s="218"/>
      <c r="TZO2161" s="218"/>
      <c r="TZP2161" s="218"/>
      <c r="TZQ2161" s="218"/>
      <c r="TZR2161" s="218"/>
      <c r="TZS2161" s="218"/>
      <c r="TZT2161" s="218"/>
      <c r="TZU2161" s="218"/>
      <c r="TZV2161" s="218"/>
      <c r="TZW2161" s="218"/>
      <c r="TZX2161" s="218"/>
      <c r="TZY2161" s="218"/>
      <c r="TZZ2161" s="218"/>
      <c r="UAA2161" s="218"/>
      <c r="UAB2161" s="218"/>
      <c r="UAC2161" s="218"/>
      <c r="UAD2161" s="218"/>
      <c r="UAE2161" s="218"/>
      <c r="UAF2161" s="218"/>
      <c r="UAG2161" s="218"/>
      <c r="UAH2161" s="218"/>
      <c r="UAI2161" s="218"/>
      <c r="UAJ2161" s="218"/>
      <c r="UAK2161" s="218"/>
      <c r="UAL2161" s="218"/>
      <c r="UAM2161" s="218"/>
      <c r="UAN2161" s="218"/>
      <c r="UAO2161" s="218"/>
      <c r="UAP2161" s="218"/>
      <c r="UAQ2161" s="218"/>
      <c r="UAR2161" s="218"/>
      <c r="UAS2161" s="218"/>
      <c r="UAT2161" s="218"/>
      <c r="UAU2161" s="218"/>
      <c r="UAV2161" s="218"/>
      <c r="UAW2161" s="218"/>
      <c r="UAX2161" s="218"/>
      <c r="UAY2161" s="218"/>
      <c r="UAZ2161" s="218"/>
      <c r="UBA2161" s="218"/>
      <c r="UBB2161" s="218"/>
      <c r="UBC2161" s="218"/>
      <c r="UBD2161" s="218"/>
      <c r="UBE2161" s="218"/>
      <c r="UBF2161" s="218"/>
      <c r="UBG2161" s="218"/>
      <c r="UBH2161" s="218"/>
      <c r="UBI2161" s="218"/>
      <c r="UBJ2161" s="218"/>
      <c r="UBK2161" s="218"/>
      <c r="UBL2161" s="218"/>
      <c r="UBM2161" s="218"/>
      <c r="UBN2161" s="218"/>
      <c r="UBO2161" s="218"/>
      <c r="UBP2161" s="218"/>
      <c r="UBQ2161" s="218"/>
      <c r="UBR2161" s="218"/>
      <c r="UBS2161" s="218"/>
      <c r="UBT2161" s="218"/>
      <c r="UBU2161" s="218"/>
      <c r="UBV2161" s="218"/>
      <c r="UBW2161" s="218"/>
      <c r="UBX2161" s="218"/>
      <c r="UBY2161" s="218"/>
      <c r="UBZ2161" s="218"/>
      <c r="UCA2161" s="218"/>
      <c r="UCB2161" s="218"/>
      <c r="UCC2161" s="218"/>
      <c r="UCD2161" s="218"/>
      <c r="UCE2161" s="218"/>
      <c r="UCF2161" s="218"/>
      <c r="UCG2161" s="218"/>
      <c r="UCH2161" s="218"/>
      <c r="UCI2161" s="218"/>
      <c r="UCJ2161" s="218"/>
      <c r="UCK2161" s="218"/>
      <c r="UCL2161" s="218"/>
      <c r="UCM2161" s="218"/>
      <c r="UCN2161" s="218"/>
      <c r="UCO2161" s="218"/>
      <c r="UCP2161" s="218"/>
      <c r="UCQ2161" s="218"/>
      <c r="UCR2161" s="218"/>
      <c r="UCS2161" s="218"/>
      <c r="UCT2161" s="218"/>
      <c r="UCU2161" s="218"/>
      <c r="UCV2161" s="218"/>
      <c r="UCW2161" s="218"/>
      <c r="UCX2161" s="218"/>
      <c r="UCY2161" s="218"/>
      <c r="UCZ2161" s="218"/>
      <c r="UDA2161" s="218"/>
      <c r="UDB2161" s="218"/>
      <c r="UDC2161" s="218"/>
      <c r="UDD2161" s="218"/>
      <c r="UDE2161" s="218"/>
      <c r="UDF2161" s="218"/>
      <c r="UDG2161" s="218"/>
      <c r="UDH2161" s="218"/>
      <c r="UDI2161" s="218"/>
      <c r="UDJ2161" s="218"/>
      <c r="UDK2161" s="218"/>
      <c r="UDL2161" s="218"/>
      <c r="UDM2161" s="218"/>
      <c r="UDN2161" s="218"/>
      <c r="UDO2161" s="218"/>
      <c r="UDP2161" s="218"/>
      <c r="UDQ2161" s="218"/>
      <c r="UDR2161" s="218"/>
      <c r="UDS2161" s="218"/>
      <c r="UDT2161" s="218"/>
      <c r="UDU2161" s="218"/>
      <c r="UDV2161" s="218"/>
      <c r="UDW2161" s="218"/>
      <c r="UDX2161" s="218"/>
      <c r="UDY2161" s="218"/>
      <c r="UDZ2161" s="218"/>
      <c r="UEA2161" s="218"/>
      <c r="UEB2161" s="218"/>
      <c r="UEC2161" s="218"/>
      <c r="UED2161" s="218"/>
      <c r="UEE2161" s="218"/>
      <c r="UEF2161" s="218"/>
      <c r="UEG2161" s="218"/>
      <c r="UEH2161" s="218"/>
      <c r="UEI2161" s="218"/>
      <c r="UEJ2161" s="218"/>
      <c r="UEK2161" s="218"/>
      <c r="UEL2161" s="218"/>
      <c r="UEM2161" s="218"/>
      <c r="UEN2161" s="218"/>
      <c r="UEO2161" s="218"/>
      <c r="UEP2161" s="218"/>
      <c r="UEQ2161" s="218"/>
      <c r="UER2161" s="218"/>
      <c r="UES2161" s="218"/>
      <c r="UET2161" s="218"/>
      <c r="UEU2161" s="218"/>
      <c r="UEV2161" s="218"/>
      <c r="UEW2161" s="218"/>
      <c r="UEX2161" s="218"/>
      <c r="UEY2161" s="218"/>
      <c r="UEZ2161" s="218"/>
      <c r="UFA2161" s="218"/>
      <c r="UFB2161" s="218"/>
      <c r="UFC2161" s="218"/>
      <c r="UFD2161" s="218"/>
      <c r="UFE2161" s="218"/>
      <c r="UFF2161" s="218"/>
      <c r="UFG2161" s="218"/>
      <c r="UFH2161" s="218"/>
      <c r="UFI2161" s="218"/>
      <c r="UFJ2161" s="218"/>
      <c r="UFK2161" s="218"/>
      <c r="UFL2161" s="218"/>
      <c r="UFM2161" s="218"/>
      <c r="UFN2161" s="218"/>
      <c r="UFO2161" s="218"/>
      <c r="UFP2161" s="218"/>
      <c r="UFQ2161" s="218"/>
      <c r="UFR2161" s="218"/>
      <c r="UFS2161" s="218"/>
      <c r="UFT2161" s="218"/>
      <c r="UFU2161" s="218"/>
      <c r="UFV2161" s="218"/>
      <c r="UFW2161" s="218"/>
      <c r="UFX2161" s="218"/>
      <c r="UFY2161" s="218"/>
      <c r="UFZ2161" s="218"/>
      <c r="UGA2161" s="218"/>
      <c r="UGB2161" s="218"/>
      <c r="UGC2161" s="218"/>
      <c r="UGD2161" s="218"/>
      <c r="UGE2161" s="218"/>
      <c r="UGF2161" s="218"/>
      <c r="UGG2161" s="218"/>
      <c r="UGH2161" s="218"/>
      <c r="UGI2161" s="218"/>
      <c r="UGJ2161" s="218"/>
      <c r="UGK2161" s="218"/>
      <c r="UGL2161" s="218"/>
      <c r="UGM2161" s="218"/>
      <c r="UGN2161" s="218"/>
      <c r="UGO2161" s="218"/>
      <c r="UGP2161" s="218"/>
      <c r="UGQ2161" s="218"/>
      <c r="UGR2161" s="218"/>
      <c r="UGS2161" s="218"/>
      <c r="UGT2161" s="218"/>
      <c r="UGU2161" s="218"/>
      <c r="UGV2161" s="218"/>
      <c r="UGW2161" s="218"/>
      <c r="UGX2161" s="218"/>
      <c r="UGY2161" s="218"/>
      <c r="UGZ2161" s="218"/>
      <c r="UHA2161" s="218"/>
      <c r="UHB2161" s="218"/>
      <c r="UHC2161" s="218"/>
      <c r="UHD2161" s="218"/>
      <c r="UHE2161" s="218"/>
      <c r="UHF2161" s="218"/>
      <c r="UHG2161" s="218"/>
      <c r="UHH2161" s="218"/>
      <c r="UHI2161" s="218"/>
      <c r="UHJ2161" s="218"/>
      <c r="UHK2161" s="218"/>
      <c r="UHL2161" s="218"/>
      <c r="UHM2161" s="218"/>
      <c r="UHN2161" s="218"/>
      <c r="UHO2161" s="218"/>
      <c r="UHP2161" s="218"/>
      <c r="UHQ2161" s="218"/>
      <c r="UHR2161" s="218"/>
      <c r="UHS2161" s="218"/>
      <c r="UHT2161" s="218"/>
      <c r="UHU2161" s="218"/>
      <c r="UHV2161" s="218"/>
      <c r="UHW2161" s="218"/>
      <c r="UHX2161" s="218"/>
      <c r="UHY2161" s="218"/>
      <c r="UHZ2161" s="218"/>
      <c r="UIA2161" s="218"/>
      <c r="UIB2161" s="218"/>
      <c r="UIC2161" s="218"/>
      <c r="UID2161" s="218"/>
      <c r="UIE2161" s="218"/>
      <c r="UIF2161" s="218"/>
      <c r="UIG2161" s="218"/>
      <c r="UIH2161" s="218"/>
      <c r="UII2161" s="218"/>
      <c r="UIJ2161" s="218"/>
      <c r="UIK2161" s="218"/>
      <c r="UIL2161" s="218"/>
      <c r="UIM2161" s="218"/>
      <c r="UIN2161" s="218"/>
      <c r="UIO2161" s="218"/>
      <c r="UIP2161" s="218"/>
      <c r="UIQ2161" s="218"/>
      <c r="UIR2161" s="218"/>
      <c r="UIS2161" s="218"/>
      <c r="UIT2161" s="218"/>
      <c r="UIU2161" s="218"/>
      <c r="UIV2161" s="218"/>
      <c r="UIW2161" s="218"/>
      <c r="UIX2161" s="218"/>
      <c r="UIY2161" s="218"/>
      <c r="UIZ2161" s="218"/>
      <c r="UJA2161" s="218"/>
      <c r="UJB2161" s="218"/>
      <c r="UJC2161" s="218"/>
      <c r="UJD2161" s="218"/>
      <c r="UJE2161" s="218"/>
      <c r="UJF2161" s="218"/>
      <c r="UJG2161" s="218"/>
      <c r="UJH2161" s="218"/>
      <c r="UJI2161" s="218"/>
      <c r="UJJ2161" s="218"/>
      <c r="UJK2161" s="218"/>
      <c r="UJL2161" s="218"/>
      <c r="UJM2161" s="218"/>
      <c r="UJN2161" s="218"/>
      <c r="UJO2161" s="218"/>
      <c r="UJP2161" s="218"/>
      <c r="UJQ2161" s="218"/>
      <c r="UJR2161" s="218"/>
      <c r="UJS2161" s="218"/>
      <c r="UJT2161" s="218"/>
      <c r="UJU2161" s="218"/>
      <c r="UJV2161" s="218"/>
      <c r="UJW2161" s="218"/>
      <c r="UJX2161" s="218"/>
      <c r="UJY2161" s="218"/>
      <c r="UJZ2161" s="218"/>
      <c r="UKA2161" s="218"/>
      <c r="UKB2161" s="218"/>
      <c r="UKC2161" s="218"/>
      <c r="UKD2161" s="218"/>
      <c r="UKE2161" s="218"/>
      <c r="UKF2161" s="218"/>
      <c r="UKG2161" s="218"/>
      <c r="UKH2161" s="218"/>
      <c r="UKI2161" s="218"/>
      <c r="UKJ2161" s="218"/>
      <c r="UKK2161" s="218"/>
      <c r="UKL2161" s="218"/>
      <c r="UKM2161" s="218"/>
      <c r="UKN2161" s="218"/>
      <c r="UKO2161" s="218"/>
      <c r="UKP2161" s="218"/>
      <c r="UKQ2161" s="218"/>
      <c r="UKR2161" s="218"/>
      <c r="UKS2161" s="218"/>
      <c r="UKT2161" s="218"/>
      <c r="UKU2161" s="218"/>
      <c r="UKV2161" s="218"/>
      <c r="UKW2161" s="218"/>
      <c r="UKX2161" s="218"/>
      <c r="UKY2161" s="218"/>
      <c r="UKZ2161" s="218"/>
      <c r="ULA2161" s="218"/>
      <c r="ULB2161" s="218"/>
      <c r="ULC2161" s="218"/>
      <c r="ULD2161" s="218"/>
      <c r="ULE2161" s="218"/>
      <c r="ULF2161" s="218"/>
      <c r="ULG2161" s="218"/>
      <c r="ULH2161" s="218"/>
      <c r="ULI2161" s="218"/>
      <c r="ULJ2161" s="218"/>
      <c r="ULK2161" s="218"/>
      <c r="ULL2161" s="218"/>
      <c r="ULM2161" s="218"/>
      <c r="ULN2161" s="218"/>
      <c r="ULO2161" s="218"/>
      <c r="ULP2161" s="218"/>
      <c r="ULQ2161" s="218"/>
      <c r="ULR2161" s="218"/>
      <c r="ULS2161" s="218"/>
      <c r="ULT2161" s="218"/>
      <c r="ULU2161" s="218"/>
      <c r="ULV2161" s="218"/>
      <c r="ULW2161" s="218"/>
      <c r="ULX2161" s="218"/>
      <c r="ULY2161" s="218"/>
      <c r="ULZ2161" s="218"/>
      <c r="UMA2161" s="218"/>
      <c r="UMB2161" s="218"/>
      <c r="UMC2161" s="218"/>
      <c r="UMD2161" s="218"/>
      <c r="UME2161" s="218"/>
      <c r="UMF2161" s="218"/>
      <c r="UMG2161" s="218"/>
      <c r="UMH2161" s="218"/>
      <c r="UMI2161" s="218"/>
      <c r="UMJ2161" s="218"/>
      <c r="UMK2161" s="218"/>
      <c r="UML2161" s="218"/>
      <c r="UMM2161" s="218"/>
      <c r="UMN2161" s="218"/>
      <c r="UMO2161" s="218"/>
      <c r="UMP2161" s="218"/>
      <c r="UMQ2161" s="218"/>
      <c r="UMR2161" s="218"/>
      <c r="UMS2161" s="218"/>
      <c r="UMT2161" s="218"/>
      <c r="UMU2161" s="218"/>
      <c r="UMV2161" s="218"/>
      <c r="UMW2161" s="218"/>
      <c r="UMX2161" s="218"/>
      <c r="UMY2161" s="218"/>
      <c r="UMZ2161" s="218"/>
      <c r="UNA2161" s="218"/>
      <c r="UNB2161" s="218"/>
      <c r="UNC2161" s="218"/>
      <c r="UND2161" s="218"/>
      <c r="UNE2161" s="218"/>
      <c r="UNF2161" s="218"/>
      <c r="UNG2161" s="218"/>
      <c r="UNH2161" s="218"/>
      <c r="UNI2161" s="218"/>
      <c r="UNJ2161" s="218"/>
      <c r="UNK2161" s="218"/>
      <c r="UNL2161" s="218"/>
      <c r="UNM2161" s="218"/>
      <c r="UNN2161" s="218"/>
      <c r="UNO2161" s="218"/>
      <c r="UNP2161" s="218"/>
      <c r="UNQ2161" s="218"/>
      <c r="UNR2161" s="218"/>
      <c r="UNS2161" s="218"/>
      <c r="UNT2161" s="218"/>
      <c r="UNU2161" s="218"/>
      <c r="UNV2161" s="218"/>
      <c r="UNW2161" s="218"/>
      <c r="UNX2161" s="218"/>
      <c r="UNY2161" s="218"/>
      <c r="UNZ2161" s="218"/>
      <c r="UOA2161" s="218"/>
      <c r="UOB2161" s="218"/>
      <c r="UOC2161" s="218"/>
      <c r="UOD2161" s="218"/>
      <c r="UOE2161" s="218"/>
      <c r="UOF2161" s="218"/>
      <c r="UOG2161" s="218"/>
      <c r="UOH2161" s="218"/>
      <c r="UOI2161" s="218"/>
      <c r="UOJ2161" s="218"/>
      <c r="UOK2161" s="218"/>
      <c r="UOL2161" s="218"/>
      <c r="UOM2161" s="218"/>
      <c r="UON2161" s="218"/>
      <c r="UOO2161" s="218"/>
      <c r="UOP2161" s="218"/>
      <c r="UOQ2161" s="218"/>
      <c r="UOR2161" s="218"/>
      <c r="UOS2161" s="218"/>
      <c r="UOT2161" s="218"/>
      <c r="UOU2161" s="218"/>
      <c r="UOV2161" s="218"/>
      <c r="UOW2161" s="218"/>
      <c r="UOX2161" s="218"/>
      <c r="UOY2161" s="218"/>
      <c r="UOZ2161" s="218"/>
      <c r="UPA2161" s="218"/>
      <c r="UPB2161" s="218"/>
      <c r="UPC2161" s="218"/>
      <c r="UPD2161" s="218"/>
      <c r="UPE2161" s="218"/>
      <c r="UPF2161" s="218"/>
      <c r="UPG2161" s="218"/>
      <c r="UPH2161" s="218"/>
      <c r="UPI2161" s="218"/>
      <c r="UPJ2161" s="218"/>
      <c r="UPK2161" s="218"/>
      <c r="UPL2161" s="218"/>
      <c r="UPM2161" s="218"/>
      <c r="UPN2161" s="218"/>
      <c r="UPO2161" s="218"/>
      <c r="UPP2161" s="218"/>
      <c r="UPQ2161" s="218"/>
      <c r="UPR2161" s="218"/>
      <c r="UPS2161" s="218"/>
      <c r="UPT2161" s="218"/>
      <c r="UPU2161" s="218"/>
      <c r="UPV2161" s="218"/>
      <c r="UPW2161" s="218"/>
      <c r="UPX2161" s="218"/>
      <c r="UPY2161" s="218"/>
      <c r="UPZ2161" s="218"/>
      <c r="UQA2161" s="218"/>
      <c r="UQB2161" s="218"/>
      <c r="UQC2161" s="218"/>
      <c r="UQD2161" s="218"/>
      <c r="UQE2161" s="218"/>
      <c r="UQF2161" s="218"/>
      <c r="UQG2161" s="218"/>
      <c r="UQH2161" s="218"/>
      <c r="UQI2161" s="218"/>
      <c r="UQJ2161" s="218"/>
      <c r="UQK2161" s="218"/>
      <c r="UQL2161" s="218"/>
      <c r="UQM2161" s="218"/>
      <c r="UQN2161" s="218"/>
      <c r="UQO2161" s="218"/>
      <c r="UQP2161" s="218"/>
      <c r="UQQ2161" s="218"/>
      <c r="UQR2161" s="218"/>
      <c r="UQS2161" s="218"/>
      <c r="UQT2161" s="218"/>
      <c r="UQU2161" s="218"/>
      <c r="UQV2161" s="218"/>
      <c r="UQW2161" s="218"/>
      <c r="UQX2161" s="218"/>
      <c r="UQY2161" s="218"/>
      <c r="UQZ2161" s="218"/>
      <c r="URA2161" s="218"/>
      <c r="URB2161" s="218"/>
      <c r="URC2161" s="218"/>
      <c r="URD2161" s="218"/>
      <c r="URE2161" s="218"/>
      <c r="URF2161" s="218"/>
      <c r="URG2161" s="218"/>
      <c r="URH2161" s="218"/>
      <c r="URI2161" s="218"/>
      <c r="URJ2161" s="218"/>
      <c r="URK2161" s="218"/>
      <c r="URL2161" s="218"/>
      <c r="URM2161" s="218"/>
      <c r="URN2161" s="218"/>
      <c r="URO2161" s="218"/>
      <c r="URP2161" s="218"/>
      <c r="URQ2161" s="218"/>
      <c r="URR2161" s="218"/>
      <c r="URS2161" s="218"/>
      <c r="URT2161" s="218"/>
      <c r="URU2161" s="218"/>
      <c r="URV2161" s="218"/>
      <c r="URW2161" s="218"/>
      <c r="URX2161" s="218"/>
      <c r="URY2161" s="218"/>
      <c r="URZ2161" s="218"/>
      <c r="USA2161" s="218"/>
      <c r="USB2161" s="218"/>
      <c r="USC2161" s="218"/>
      <c r="USD2161" s="218"/>
      <c r="USE2161" s="218"/>
      <c r="USF2161" s="218"/>
      <c r="USG2161" s="218"/>
      <c r="USH2161" s="218"/>
      <c r="USI2161" s="218"/>
      <c r="USJ2161" s="218"/>
      <c r="USK2161" s="218"/>
      <c r="USL2161" s="218"/>
      <c r="USM2161" s="218"/>
      <c r="USN2161" s="218"/>
      <c r="USO2161" s="218"/>
      <c r="USP2161" s="218"/>
      <c r="USQ2161" s="218"/>
      <c r="USR2161" s="218"/>
      <c r="USS2161" s="218"/>
      <c r="UST2161" s="218"/>
      <c r="USU2161" s="218"/>
      <c r="USV2161" s="218"/>
      <c r="USW2161" s="218"/>
      <c r="USX2161" s="218"/>
      <c r="USY2161" s="218"/>
      <c r="USZ2161" s="218"/>
      <c r="UTA2161" s="218"/>
      <c r="UTB2161" s="218"/>
      <c r="UTC2161" s="218"/>
      <c r="UTD2161" s="218"/>
      <c r="UTE2161" s="218"/>
      <c r="UTF2161" s="218"/>
      <c r="UTG2161" s="218"/>
      <c r="UTH2161" s="218"/>
      <c r="UTI2161" s="218"/>
      <c r="UTJ2161" s="218"/>
      <c r="UTK2161" s="218"/>
      <c r="UTL2161" s="218"/>
      <c r="UTM2161" s="218"/>
      <c r="UTN2161" s="218"/>
      <c r="UTO2161" s="218"/>
      <c r="UTP2161" s="218"/>
      <c r="UTQ2161" s="218"/>
      <c r="UTR2161" s="218"/>
      <c r="UTS2161" s="218"/>
      <c r="UTT2161" s="218"/>
      <c r="UTU2161" s="218"/>
      <c r="UTV2161" s="218"/>
      <c r="UTW2161" s="218"/>
      <c r="UTX2161" s="218"/>
      <c r="UTY2161" s="218"/>
      <c r="UTZ2161" s="218"/>
      <c r="UUA2161" s="218"/>
      <c r="UUB2161" s="218"/>
      <c r="UUC2161" s="218"/>
      <c r="UUD2161" s="218"/>
      <c r="UUE2161" s="218"/>
      <c r="UUF2161" s="218"/>
      <c r="UUG2161" s="218"/>
      <c r="UUH2161" s="218"/>
      <c r="UUI2161" s="218"/>
      <c r="UUJ2161" s="218"/>
      <c r="UUK2161" s="218"/>
      <c r="UUL2161" s="218"/>
      <c r="UUM2161" s="218"/>
      <c r="UUN2161" s="218"/>
      <c r="UUO2161" s="218"/>
      <c r="UUP2161" s="218"/>
      <c r="UUQ2161" s="218"/>
      <c r="UUR2161" s="218"/>
      <c r="UUS2161" s="218"/>
      <c r="UUT2161" s="218"/>
      <c r="UUU2161" s="218"/>
      <c r="UUV2161" s="218"/>
      <c r="UUW2161" s="218"/>
      <c r="UUX2161" s="218"/>
      <c r="UUY2161" s="218"/>
      <c r="UUZ2161" s="218"/>
      <c r="UVA2161" s="218"/>
      <c r="UVB2161" s="218"/>
      <c r="UVC2161" s="218"/>
      <c r="UVD2161" s="218"/>
      <c r="UVE2161" s="218"/>
      <c r="UVF2161" s="218"/>
      <c r="UVG2161" s="218"/>
      <c r="UVH2161" s="218"/>
      <c r="UVI2161" s="218"/>
      <c r="UVJ2161" s="218"/>
      <c r="UVK2161" s="218"/>
      <c r="UVL2161" s="218"/>
      <c r="UVM2161" s="218"/>
      <c r="UVN2161" s="218"/>
      <c r="UVO2161" s="218"/>
      <c r="UVP2161" s="218"/>
      <c r="UVQ2161" s="218"/>
      <c r="UVR2161" s="218"/>
      <c r="UVS2161" s="218"/>
      <c r="UVT2161" s="218"/>
      <c r="UVU2161" s="218"/>
      <c r="UVV2161" s="218"/>
      <c r="UVW2161" s="218"/>
      <c r="UVX2161" s="218"/>
      <c r="UVY2161" s="218"/>
      <c r="UVZ2161" s="218"/>
      <c r="UWA2161" s="218"/>
      <c r="UWB2161" s="218"/>
      <c r="UWC2161" s="218"/>
      <c r="UWD2161" s="218"/>
      <c r="UWE2161" s="218"/>
      <c r="UWF2161" s="218"/>
      <c r="UWG2161" s="218"/>
      <c r="UWH2161" s="218"/>
      <c r="UWI2161" s="218"/>
      <c r="UWJ2161" s="218"/>
      <c r="UWK2161" s="218"/>
      <c r="UWL2161" s="218"/>
      <c r="UWM2161" s="218"/>
      <c r="UWN2161" s="218"/>
      <c r="UWO2161" s="218"/>
      <c r="UWP2161" s="218"/>
      <c r="UWQ2161" s="218"/>
      <c r="UWR2161" s="218"/>
      <c r="UWS2161" s="218"/>
      <c r="UWT2161" s="218"/>
      <c r="UWU2161" s="218"/>
      <c r="UWV2161" s="218"/>
      <c r="UWW2161" s="218"/>
      <c r="UWX2161" s="218"/>
      <c r="UWY2161" s="218"/>
      <c r="UWZ2161" s="218"/>
      <c r="UXA2161" s="218"/>
      <c r="UXB2161" s="218"/>
      <c r="UXC2161" s="218"/>
      <c r="UXD2161" s="218"/>
      <c r="UXE2161" s="218"/>
      <c r="UXF2161" s="218"/>
      <c r="UXG2161" s="218"/>
      <c r="UXH2161" s="218"/>
      <c r="UXI2161" s="218"/>
      <c r="UXJ2161" s="218"/>
      <c r="UXK2161" s="218"/>
      <c r="UXL2161" s="218"/>
      <c r="UXM2161" s="218"/>
      <c r="UXN2161" s="218"/>
      <c r="UXO2161" s="218"/>
      <c r="UXP2161" s="218"/>
      <c r="UXQ2161" s="218"/>
      <c r="UXR2161" s="218"/>
      <c r="UXS2161" s="218"/>
      <c r="UXT2161" s="218"/>
      <c r="UXU2161" s="218"/>
      <c r="UXV2161" s="218"/>
      <c r="UXW2161" s="218"/>
      <c r="UXX2161" s="218"/>
      <c r="UXY2161" s="218"/>
      <c r="UXZ2161" s="218"/>
      <c r="UYA2161" s="218"/>
      <c r="UYB2161" s="218"/>
      <c r="UYC2161" s="218"/>
      <c r="UYD2161" s="218"/>
      <c r="UYE2161" s="218"/>
      <c r="UYF2161" s="218"/>
      <c r="UYG2161" s="218"/>
      <c r="UYH2161" s="218"/>
      <c r="UYI2161" s="218"/>
      <c r="UYJ2161" s="218"/>
      <c r="UYK2161" s="218"/>
      <c r="UYL2161" s="218"/>
      <c r="UYM2161" s="218"/>
      <c r="UYN2161" s="218"/>
      <c r="UYO2161" s="218"/>
      <c r="UYP2161" s="218"/>
      <c r="UYQ2161" s="218"/>
      <c r="UYR2161" s="218"/>
      <c r="UYS2161" s="218"/>
      <c r="UYT2161" s="218"/>
      <c r="UYU2161" s="218"/>
      <c r="UYV2161" s="218"/>
      <c r="UYW2161" s="218"/>
      <c r="UYX2161" s="218"/>
      <c r="UYY2161" s="218"/>
      <c r="UYZ2161" s="218"/>
      <c r="UZA2161" s="218"/>
      <c r="UZB2161" s="218"/>
      <c r="UZC2161" s="218"/>
      <c r="UZD2161" s="218"/>
      <c r="UZE2161" s="218"/>
      <c r="UZF2161" s="218"/>
      <c r="UZG2161" s="218"/>
      <c r="UZH2161" s="218"/>
      <c r="UZI2161" s="218"/>
      <c r="UZJ2161" s="218"/>
      <c r="UZK2161" s="218"/>
      <c r="UZL2161" s="218"/>
      <c r="UZM2161" s="218"/>
      <c r="UZN2161" s="218"/>
      <c r="UZO2161" s="218"/>
      <c r="UZP2161" s="218"/>
      <c r="UZQ2161" s="218"/>
      <c r="UZR2161" s="218"/>
      <c r="UZS2161" s="218"/>
      <c r="UZT2161" s="218"/>
      <c r="UZU2161" s="218"/>
      <c r="UZV2161" s="218"/>
      <c r="UZW2161" s="218"/>
      <c r="UZX2161" s="218"/>
      <c r="UZY2161" s="218"/>
      <c r="UZZ2161" s="218"/>
      <c r="VAA2161" s="218"/>
      <c r="VAB2161" s="218"/>
      <c r="VAC2161" s="218"/>
      <c r="VAD2161" s="218"/>
      <c r="VAE2161" s="218"/>
      <c r="VAF2161" s="218"/>
      <c r="VAG2161" s="218"/>
      <c r="VAH2161" s="218"/>
      <c r="VAI2161" s="218"/>
      <c r="VAJ2161" s="218"/>
      <c r="VAK2161" s="218"/>
      <c r="VAL2161" s="218"/>
      <c r="VAM2161" s="218"/>
      <c r="VAN2161" s="218"/>
      <c r="VAO2161" s="218"/>
      <c r="VAP2161" s="218"/>
      <c r="VAQ2161" s="218"/>
      <c r="VAR2161" s="218"/>
      <c r="VAS2161" s="218"/>
      <c r="VAT2161" s="218"/>
      <c r="VAU2161" s="218"/>
      <c r="VAV2161" s="218"/>
      <c r="VAW2161" s="218"/>
      <c r="VAX2161" s="218"/>
      <c r="VAY2161" s="218"/>
      <c r="VAZ2161" s="218"/>
      <c r="VBA2161" s="218"/>
      <c r="VBB2161" s="218"/>
      <c r="VBC2161" s="218"/>
      <c r="VBD2161" s="218"/>
      <c r="VBE2161" s="218"/>
      <c r="VBF2161" s="218"/>
      <c r="VBG2161" s="218"/>
      <c r="VBH2161" s="218"/>
      <c r="VBI2161" s="218"/>
      <c r="VBJ2161" s="218"/>
      <c r="VBK2161" s="218"/>
      <c r="VBL2161" s="218"/>
      <c r="VBM2161" s="218"/>
      <c r="VBN2161" s="218"/>
      <c r="VBO2161" s="218"/>
      <c r="VBP2161" s="218"/>
      <c r="VBQ2161" s="218"/>
      <c r="VBR2161" s="218"/>
      <c r="VBS2161" s="218"/>
      <c r="VBT2161" s="218"/>
      <c r="VBU2161" s="218"/>
      <c r="VBV2161" s="218"/>
      <c r="VBW2161" s="218"/>
      <c r="VBX2161" s="218"/>
      <c r="VBY2161" s="218"/>
      <c r="VBZ2161" s="218"/>
      <c r="VCA2161" s="218"/>
      <c r="VCB2161" s="218"/>
      <c r="VCC2161" s="218"/>
      <c r="VCD2161" s="218"/>
      <c r="VCE2161" s="218"/>
      <c r="VCF2161" s="218"/>
      <c r="VCG2161" s="218"/>
      <c r="VCH2161" s="218"/>
      <c r="VCI2161" s="218"/>
      <c r="VCJ2161" s="218"/>
      <c r="VCK2161" s="218"/>
      <c r="VCL2161" s="218"/>
      <c r="VCM2161" s="218"/>
      <c r="VCN2161" s="218"/>
      <c r="VCO2161" s="218"/>
      <c r="VCP2161" s="218"/>
      <c r="VCQ2161" s="218"/>
      <c r="VCR2161" s="218"/>
      <c r="VCS2161" s="218"/>
      <c r="VCT2161" s="218"/>
      <c r="VCU2161" s="218"/>
      <c r="VCV2161" s="218"/>
      <c r="VCW2161" s="218"/>
      <c r="VCX2161" s="218"/>
      <c r="VCY2161" s="218"/>
      <c r="VCZ2161" s="218"/>
      <c r="VDA2161" s="218"/>
      <c r="VDB2161" s="218"/>
      <c r="VDC2161" s="218"/>
      <c r="VDD2161" s="218"/>
      <c r="VDE2161" s="218"/>
      <c r="VDF2161" s="218"/>
      <c r="VDG2161" s="218"/>
      <c r="VDH2161" s="218"/>
      <c r="VDI2161" s="218"/>
      <c r="VDJ2161" s="218"/>
      <c r="VDK2161" s="218"/>
      <c r="VDL2161" s="218"/>
      <c r="VDM2161" s="218"/>
      <c r="VDN2161" s="218"/>
      <c r="VDO2161" s="218"/>
      <c r="VDP2161" s="218"/>
      <c r="VDQ2161" s="218"/>
      <c r="VDR2161" s="218"/>
      <c r="VDS2161" s="218"/>
      <c r="VDT2161" s="218"/>
      <c r="VDU2161" s="218"/>
      <c r="VDV2161" s="218"/>
      <c r="VDW2161" s="218"/>
      <c r="VDX2161" s="218"/>
      <c r="VDY2161" s="218"/>
      <c r="VDZ2161" s="218"/>
      <c r="VEA2161" s="218"/>
      <c r="VEB2161" s="218"/>
      <c r="VEC2161" s="218"/>
      <c r="VED2161" s="218"/>
      <c r="VEE2161" s="218"/>
      <c r="VEF2161" s="218"/>
      <c r="VEG2161" s="218"/>
      <c r="VEH2161" s="218"/>
      <c r="VEI2161" s="218"/>
      <c r="VEJ2161" s="218"/>
      <c r="VEK2161" s="218"/>
      <c r="VEL2161" s="218"/>
      <c r="VEM2161" s="218"/>
      <c r="VEN2161" s="218"/>
      <c r="VEO2161" s="218"/>
      <c r="VEP2161" s="218"/>
      <c r="VEQ2161" s="218"/>
      <c r="VER2161" s="218"/>
      <c r="VES2161" s="218"/>
      <c r="VET2161" s="218"/>
      <c r="VEU2161" s="218"/>
      <c r="VEV2161" s="218"/>
      <c r="VEW2161" s="218"/>
      <c r="VEX2161" s="218"/>
      <c r="VEY2161" s="218"/>
      <c r="VEZ2161" s="218"/>
      <c r="VFA2161" s="218"/>
      <c r="VFB2161" s="218"/>
      <c r="VFC2161" s="218"/>
      <c r="VFD2161" s="218"/>
      <c r="VFE2161" s="218"/>
      <c r="VFF2161" s="218"/>
      <c r="VFG2161" s="218"/>
      <c r="VFH2161" s="218"/>
      <c r="VFI2161" s="218"/>
      <c r="VFJ2161" s="218"/>
      <c r="VFK2161" s="218"/>
      <c r="VFL2161" s="218"/>
      <c r="VFM2161" s="218"/>
      <c r="VFN2161" s="218"/>
      <c r="VFO2161" s="218"/>
      <c r="VFP2161" s="218"/>
      <c r="VFQ2161" s="218"/>
      <c r="VFR2161" s="218"/>
      <c r="VFS2161" s="218"/>
      <c r="VFT2161" s="218"/>
      <c r="VFU2161" s="218"/>
      <c r="VFV2161" s="218"/>
      <c r="VFW2161" s="218"/>
      <c r="VFX2161" s="218"/>
      <c r="VFY2161" s="218"/>
      <c r="VFZ2161" s="218"/>
      <c r="VGA2161" s="218"/>
      <c r="VGB2161" s="218"/>
      <c r="VGC2161" s="218"/>
      <c r="VGD2161" s="218"/>
      <c r="VGE2161" s="218"/>
      <c r="VGF2161" s="218"/>
      <c r="VGG2161" s="218"/>
      <c r="VGH2161" s="218"/>
      <c r="VGI2161" s="218"/>
      <c r="VGJ2161" s="218"/>
      <c r="VGK2161" s="218"/>
      <c r="VGL2161" s="218"/>
      <c r="VGM2161" s="218"/>
      <c r="VGN2161" s="218"/>
      <c r="VGO2161" s="218"/>
      <c r="VGP2161" s="218"/>
      <c r="VGQ2161" s="218"/>
      <c r="VGR2161" s="218"/>
      <c r="VGS2161" s="218"/>
      <c r="VGT2161" s="218"/>
      <c r="VGU2161" s="218"/>
      <c r="VGV2161" s="218"/>
      <c r="VGW2161" s="218"/>
      <c r="VGX2161" s="218"/>
      <c r="VGY2161" s="218"/>
      <c r="VGZ2161" s="218"/>
      <c r="VHA2161" s="218"/>
      <c r="VHB2161" s="218"/>
      <c r="VHC2161" s="218"/>
      <c r="VHD2161" s="218"/>
      <c r="VHE2161" s="218"/>
      <c r="VHF2161" s="218"/>
      <c r="VHG2161" s="218"/>
      <c r="VHH2161" s="218"/>
      <c r="VHI2161" s="218"/>
      <c r="VHJ2161" s="218"/>
      <c r="VHK2161" s="218"/>
      <c r="VHL2161" s="218"/>
      <c r="VHM2161" s="218"/>
      <c r="VHN2161" s="218"/>
      <c r="VHO2161" s="218"/>
      <c r="VHP2161" s="218"/>
      <c r="VHQ2161" s="218"/>
      <c r="VHR2161" s="218"/>
      <c r="VHS2161" s="218"/>
      <c r="VHT2161" s="218"/>
      <c r="VHU2161" s="218"/>
      <c r="VHV2161" s="218"/>
      <c r="VHW2161" s="218"/>
      <c r="VHX2161" s="218"/>
      <c r="VHY2161" s="218"/>
      <c r="VHZ2161" s="218"/>
      <c r="VIA2161" s="218"/>
      <c r="VIB2161" s="218"/>
      <c r="VIC2161" s="218"/>
      <c r="VID2161" s="218"/>
      <c r="VIE2161" s="218"/>
      <c r="VIF2161" s="218"/>
      <c r="VIG2161" s="218"/>
      <c r="VIH2161" s="218"/>
      <c r="VII2161" s="218"/>
      <c r="VIJ2161" s="218"/>
      <c r="VIK2161" s="218"/>
      <c r="VIL2161" s="218"/>
      <c r="VIM2161" s="218"/>
      <c r="VIN2161" s="218"/>
      <c r="VIO2161" s="218"/>
      <c r="VIP2161" s="218"/>
      <c r="VIQ2161" s="218"/>
      <c r="VIR2161" s="218"/>
      <c r="VIS2161" s="218"/>
      <c r="VIT2161" s="218"/>
      <c r="VIU2161" s="218"/>
      <c r="VIV2161" s="218"/>
      <c r="VIW2161" s="218"/>
      <c r="VIX2161" s="218"/>
      <c r="VIY2161" s="218"/>
      <c r="VIZ2161" s="218"/>
      <c r="VJA2161" s="218"/>
      <c r="VJB2161" s="218"/>
      <c r="VJC2161" s="218"/>
      <c r="VJD2161" s="218"/>
      <c r="VJE2161" s="218"/>
      <c r="VJF2161" s="218"/>
      <c r="VJG2161" s="218"/>
      <c r="VJH2161" s="218"/>
      <c r="VJI2161" s="218"/>
      <c r="VJJ2161" s="218"/>
      <c r="VJK2161" s="218"/>
      <c r="VJL2161" s="218"/>
      <c r="VJM2161" s="218"/>
      <c r="VJN2161" s="218"/>
      <c r="VJO2161" s="218"/>
      <c r="VJP2161" s="218"/>
      <c r="VJQ2161" s="218"/>
      <c r="VJR2161" s="218"/>
      <c r="VJS2161" s="218"/>
      <c r="VJT2161" s="218"/>
      <c r="VJU2161" s="218"/>
      <c r="VJV2161" s="218"/>
      <c r="VJW2161" s="218"/>
      <c r="VJX2161" s="218"/>
      <c r="VJY2161" s="218"/>
      <c r="VJZ2161" s="218"/>
      <c r="VKA2161" s="218"/>
      <c r="VKB2161" s="218"/>
      <c r="VKC2161" s="218"/>
      <c r="VKD2161" s="218"/>
      <c r="VKE2161" s="218"/>
      <c r="VKF2161" s="218"/>
      <c r="VKG2161" s="218"/>
      <c r="VKH2161" s="218"/>
      <c r="VKI2161" s="218"/>
      <c r="VKJ2161" s="218"/>
      <c r="VKK2161" s="218"/>
      <c r="VKL2161" s="218"/>
      <c r="VKM2161" s="218"/>
      <c r="VKN2161" s="218"/>
      <c r="VKO2161" s="218"/>
      <c r="VKP2161" s="218"/>
      <c r="VKQ2161" s="218"/>
      <c r="VKR2161" s="218"/>
      <c r="VKS2161" s="218"/>
      <c r="VKT2161" s="218"/>
      <c r="VKU2161" s="218"/>
      <c r="VKV2161" s="218"/>
      <c r="VKW2161" s="218"/>
      <c r="VKX2161" s="218"/>
      <c r="VKY2161" s="218"/>
      <c r="VKZ2161" s="218"/>
      <c r="VLA2161" s="218"/>
      <c r="VLB2161" s="218"/>
      <c r="VLC2161" s="218"/>
      <c r="VLD2161" s="218"/>
      <c r="VLE2161" s="218"/>
      <c r="VLF2161" s="218"/>
      <c r="VLG2161" s="218"/>
      <c r="VLH2161" s="218"/>
      <c r="VLI2161" s="218"/>
      <c r="VLJ2161" s="218"/>
      <c r="VLK2161" s="218"/>
      <c r="VLL2161" s="218"/>
      <c r="VLM2161" s="218"/>
      <c r="VLN2161" s="218"/>
      <c r="VLO2161" s="218"/>
      <c r="VLP2161" s="218"/>
      <c r="VLQ2161" s="218"/>
      <c r="VLR2161" s="218"/>
      <c r="VLS2161" s="218"/>
      <c r="VLT2161" s="218"/>
      <c r="VLU2161" s="218"/>
      <c r="VLV2161" s="218"/>
      <c r="VLW2161" s="218"/>
      <c r="VLX2161" s="218"/>
      <c r="VLY2161" s="218"/>
      <c r="VLZ2161" s="218"/>
      <c r="VMA2161" s="218"/>
      <c r="VMB2161" s="218"/>
      <c r="VMC2161" s="218"/>
      <c r="VMD2161" s="218"/>
      <c r="VME2161" s="218"/>
      <c r="VMF2161" s="218"/>
      <c r="VMG2161" s="218"/>
      <c r="VMH2161" s="218"/>
      <c r="VMI2161" s="218"/>
      <c r="VMJ2161" s="218"/>
      <c r="VMK2161" s="218"/>
      <c r="VML2161" s="218"/>
      <c r="VMM2161" s="218"/>
      <c r="VMN2161" s="218"/>
      <c r="VMO2161" s="218"/>
      <c r="VMP2161" s="218"/>
      <c r="VMQ2161" s="218"/>
      <c r="VMR2161" s="218"/>
      <c r="VMS2161" s="218"/>
      <c r="VMT2161" s="218"/>
      <c r="VMU2161" s="218"/>
      <c r="VMV2161" s="218"/>
      <c r="VMW2161" s="218"/>
      <c r="VMX2161" s="218"/>
      <c r="VMY2161" s="218"/>
      <c r="VMZ2161" s="218"/>
      <c r="VNA2161" s="218"/>
      <c r="VNB2161" s="218"/>
      <c r="VNC2161" s="218"/>
      <c r="VND2161" s="218"/>
      <c r="VNE2161" s="218"/>
      <c r="VNF2161" s="218"/>
      <c r="VNG2161" s="218"/>
      <c r="VNH2161" s="218"/>
      <c r="VNI2161" s="218"/>
      <c r="VNJ2161" s="218"/>
      <c r="VNK2161" s="218"/>
      <c r="VNL2161" s="218"/>
      <c r="VNM2161" s="218"/>
      <c r="VNN2161" s="218"/>
      <c r="VNO2161" s="218"/>
      <c r="VNP2161" s="218"/>
      <c r="VNQ2161" s="218"/>
      <c r="VNR2161" s="218"/>
      <c r="VNS2161" s="218"/>
      <c r="VNT2161" s="218"/>
      <c r="VNU2161" s="218"/>
      <c r="VNV2161" s="218"/>
      <c r="VNW2161" s="218"/>
      <c r="VNX2161" s="218"/>
      <c r="VNY2161" s="218"/>
      <c r="VNZ2161" s="218"/>
      <c r="VOA2161" s="218"/>
      <c r="VOB2161" s="218"/>
      <c r="VOC2161" s="218"/>
      <c r="VOD2161" s="218"/>
      <c r="VOE2161" s="218"/>
      <c r="VOF2161" s="218"/>
      <c r="VOG2161" s="218"/>
      <c r="VOH2161" s="218"/>
      <c r="VOI2161" s="218"/>
      <c r="VOJ2161" s="218"/>
      <c r="VOK2161" s="218"/>
      <c r="VOL2161" s="218"/>
      <c r="VOM2161" s="218"/>
      <c r="VON2161" s="218"/>
      <c r="VOO2161" s="218"/>
      <c r="VOP2161" s="218"/>
      <c r="VOQ2161" s="218"/>
      <c r="VOR2161" s="218"/>
      <c r="VOS2161" s="218"/>
      <c r="VOT2161" s="218"/>
      <c r="VOU2161" s="218"/>
      <c r="VOV2161" s="218"/>
      <c r="VOW2161" s="218"/>
      <c r="VOX2161" s="218"/>
      <c r="VOY2161" s="218"/>
      <c r="VOZ2161" s="218"/>
      <c r="VPA2161" s="218"/>
      <c r="VPB2161" s="218"/>
      <c r="VPC2161" s="218"/>
      <c r="VPD2161" s="218"/>
      <c r="VPE2161" s="218"/>
      <c r="VPF2161" s="218"/>
      <c r="VPG2161" s="218"/>
      <c r="VPH2161" s="218"/>
      <c r="VPI2161" s="218"/>
      <c r="VPJ2161" s="218"/>
      <c r="VPK2161" s="218"/>
      <c r="VPL2161" s="218"/>
      <c r="VPM2161" s="218"/>
      <c r="VPN2161" s="218"/>
      <c r="VPO2161" s="218"/>
      <c r="VPP2161" s="218"/>
      <c r="VPQ2161" s="218"/>
      <c r="VPR2161" s="218"/>
      <c r="VPS2161" s="218"/>
      <c r="VPT2161" s="218"/>
      <c r="VPU2161" s="218"/>
      <c r="VPV2161" s="218"/>
      <c r="VPW2161" s="218"/>
      <c r="VPX2161" s="218"/>
      <c r="VPY2161" s="218"/>
      <c r="VPZ2161" s="218"/>
      <c r="VQA2161" s="218"/>
      <c r="VQB2161" s="218"/>
      <c r="VQC2161" s="218"/>
      <c r="VQD2161" s="218"/>
      <c r="VQE2161" s="218"/>
      <c r="VQF2161" s="218"/>
      <c r="VQG2161" s="218"/>
      <c r="VQH2161" s="218"/>
      <c r="VQI2161" s="218"/>
      <c r="VQJ2161" s="218"/>
      <c r="VQK2161" s="218"/>
      <c r="VQL2161" s="218"/>
      <c r="VQM2161" s="218"/>
      <c r="VQN2161" s="218"/>
      <c r="VQO2161" s="218"/>
      <c r="VQP2161" s="218"/>
      <c r="VQQ2161" s="218"/>
      <c r="VQR2161" s="218"/>
      <c r="VQS2161" s="218"/>
      <c r="VQT2161" s="218"/>
      <c r="VQU2161" s="218"/>
      <c r="VQV2161" s="218"/>
      <c r="VQW2161" s="218"/>
      <c r="VQX2161" s="218"/>
      <c r="VQY2161" s="218"/>
      <c r="VQZ2161" s="218"/>
      <c r="VRA2161" s="218"/>
      <c r="VRB2161" s="218"/>
      <c r="VRC2161" s="218"/>
      <c r="VRD2161" s="218"/>
      <c r="VRE2161" s="218"/>
      <c r="VRF2161" s="218"/>
      <c r="VRG2161" s="218"/>
      <c r="VRH2161" s="218"/>
      <c r="VRI2161" s="218"/>
      <c r="VRJ2161" s="218"/>
      <c r="VRK2161" s="218"/>
      <c r="VRL2161" s="218"/>
      <c r="VRM2161" s="218"/>
      <c r="VRN2161" s="218"/>
      <c r="VRO2161" s="218"/>
      <c r="VRP2161" s="218"/>
      <c r="VRQ2161" s="218"/>
      <c r="VRR2161" s="218"/>
      <c r="VRS2161" s="218"/>
      <c r="VRT2161" s="218"/>
      <c r="VRU2161" s="218"/>
      <c r="VRV2161" s="218"/>
      <c r="VRW2161" s="218"/>
      <c r="VRX2161" s="218"/>
      <c r="VRY2161" s="218"/>
      <c r="VRZ2161" s="218"/>
      <c r="VSA2161" s="218"/>
      <c r="VSB2161" s="218"/>
      <c r="VSC2161" s="218"/>
      <c r="VSD2161" s="218"/>
      <c r="VSE2161" s="218"/>
      <c r="VSF2161" s="218"/>
      <c r="VSG2161" s="218"/>
      <c r="VSH2161" s="218"/>
      <c r="VSI2161" s="218"/>
      <c r="VSJ2161" s="218"/>
      <c r="VSK2161" s="218"/>
      <c r="VSL2161" s="218"/>
      <c r="VSM2161" s="218"/>
      <c r="VSN2161" s="218"/>
      <c r="VSO2161" s="218"/>
      <c r="VSP2161" s="218"/>
      <c r="VSQ2161" s="218"/>
      <c r="VSR2161" s="218"/>
      <c r="VSS2161" s="218"/>
      <c r="VST2161" s="218"/>
      <c r="VSU2161" s="218"/>
      <c r="VSV2161" s="218"/>
      <c r="VSW2161" s="218"/>
      <c r="VSX2161" s="218"/>
      <c r="VSY2161" s="218"/>
      <c r="VSZ2161" s="218"/>
      <c r="VTA2161" s="218"/>
      <c r="VTB2161" s="218"/>
      <c r="VTC2161" s="218"/>
      <c r="VTD2161" s="218"/>
      <c r="VTE2161" s="218"/>
      <c r="VTF2161" s="218"/>
      <c r="VTG2161" s="218"/>
      <c r="VTH2161" s="218"/>
      <c r="VTI2161" s="218"/>
      <c r="VTJ2161" s="218"/>
      <c r="VTK2161" s="218"/>
      <c r="VTL2161" s="218"/>
      <c r="VTM2161" s="218"/>
      <c r="VTN2161" s="218"/>
      <c r="VTO2161" s="218"/>
      <c r="VTP2161" s="218"/>
      <c r="VTQ2161" s="218"/>
      <c r="VTR2161" s="218"/>
      <c r="VTS2161" s="218"/>
      <c r="VTT2161" s="218"/>
      <c r="VTU2161" s="218"/>
      <c r="VTV2161" s="218"/>
      <c r="VTW2161" s="218"/>
      <c r="VTX2161" s="218"/>
      <c r="VTY2161" s="218"/>
      <c r="VTZ2161" s="218"/>
      <c r="VUA2161" s="218"/>
      <c r="VUB2161" s="218"/>
      <c r="VUC2161" s="218"/>
      <c r="VUD2161" s="218"/>
      <c r="VUE2161" s="218"/>
      <c r="VUF2161" s="218"/>
      <c r="VUG2161" s="218"/>
      <c r="VUH2161" s="218"/>
      <c r="VUI2161" s="218"/>
      <c r="VUJ2161" s="218"/>
      <c r="VUK2161" s="218"/>
      <c r="VUL2161" s="218"/>
      <c r="VUM2161" s="218"/>
      <c r="VUN2161" s="218"/>
      <c r="VUO2161" s="218"/>
      <c r="VUP2161" s="218"/>
      <c r="VUQ2161" s="218"/>
      <c r="VUR2161" s="218"/>
      <c r="VUS2161" s="218"/>
      <c r="VUT2161" s="218"/>
      <c r="VUU2161" s="218"/>
      <c r="VUV2161" s="218"/>
      <c r="VUW2161" s="218"/>
      <c r="VUX2161" s="218"/>
      <c r="VUY2161" s="218"/>
      <c r="VUZ2161" s="218"/>
      <c r="VVA2161" s="218"/>
      <c r="VVB2161" s="218"/>
      <c r="VVC2161" s="218"/>
      <c r="VVD2161" s="218"/>
      <c r="VVE2161" s="218"/>
      <c r="VVF2161" s="218"/>
      <c r="VVG2161" s="218"/>
      <c r="VVH2161" s="218"/>
      <c r="VVI2161" s="218"/>
      <c r="VVJ2161" s="218"/>
      <c r="VVK2161" s="218"/>
      <c r="VVL2161" s="218"/>
      <c r="VVM2161" s="218"/>
      <c r="VVN2161" s="218"/>
      <c r="VVO2161" s="218"/>
      <c r="VVP2161" s="218"/>
      <c r="VVQ2161" s="218"/>
      <c r="VVR2161" s="218"/>
      <c r="VVS2161" s="218"/>
      <c r="VVT2161" s="218"/>
      <c r="VVU2161" s="218"/>
      <c r="VVV2161" s="218"/>
      <c r="VVW2161" s="218"/>
      <c r="VVX2161" s="218"/>
      <c r="VVY2161" s="218"/>
      <c r="VVZ2161" s="218"/>
      <c r="VWA2161" s="218"/>
      <c r="VWB2161" s="218"/>
      <c r="VWC2161" s="218"/>
      <c r="VWD2161" s="218"/>
      <c r="VWE2161" s="218"/>
      <c r="VWF2161" s="218"/>
      <c r="VWG2161" s="218"/>
      <c r="VWH2161" s="218"/>
      <c r="VWI2161" s="218"/>
      <c r="VWJ2161" s="218"/>
      <c r="VWK2161" s="218"/>
      <c r="VWL2161" s="218"/>
      <c r="VWM2161" s="218"/>
      <c r="VWN2161" s="218"/>
      <c r="VWO2161" s="218"/>
      <c r="VWP2161" s="218"/>
      <c r="VWQ2161" s="218"/>
      <c r="VWR2161" s="218"/>
      <c r="VWS2161" s="218"/>
      <c r="VWT2161" s="218"/>
      <c r="VWU2161" s="218"/>
      <c r="VWV2161" s="218"/>
      <c r="VWW2161" s="218"/>
      <c r="VWX2161" s="218"/>
      <c r="VWY2161" s="218"/>
      <c r="VWZ2161" s="218"/>
      <c r="VXA2161" s="218"/>
      <c r="VXB2161" s="218"/>
      <c r="VXC2161" s="218"/>
      <c r="VXD2161" s="218"/>
      <c r="VXE2161" s="218"/>
      <c r="VXF2161" s="218"/>
      <c r="VXG2161" s="218"/>
      <c r="VXH2161" s="218"/>
      <c r="VXI2161" s="218"/>
      <c r="VXJ2161" s="218"/>
      <c r="VXK2161" s="218"/>
      <c r="VXL2161" s="218"/>
      <c r="VXM2161" s="218"/>
      <c r="VXN2161" s="218"/>
      <c r="VXO2161" s="218"/>
      <c r="VXP2161" s="218"/>
      <c r="VXQ2161" s="218"/>
      <c r="VXR2161" s="218"/>
      <c r="VXS2161" s="218"/>
      <c r="VXT2161" s="218"/>
      <c r="VXU2161" s="218"/>
      <c r="VXV2161" s="218"/>
      <c r="VXW2161" s="218"/>
      <c r="VXX2161" s="218"/>
      <c r="VXY2161" s="218"/>
      <c r="VXZ2161" s="218"/>
      <c r="VYA2161" s="218"/>
      <c r="VYB2161" s="218"/>
      <c r="VYC2161" s="218"/>
      <c r="VYD2161" s="218"/>
      <c r="VYE2161" s="218"/>
      <c r="VYF2161" s="218"/>
      <c r="VYG2161" s="218"/>
      <c r="VYH2161" s="218"/>
      <c r="VYI2161" s="218"/>
      <c r="VYJ2161" s="218"/>
      <c r="VYK2161" s="218"/>
      <c r="VYL2161" s="218"/>
      <c r="VYM2161" s="218"/>
      <c r="VYN2161" s="218"/>
      <c r="VYO2161" s="218"/>
      <c r="VYP2161" s="218"/>
      <c r="VYQ2161" s="218"/>
      <c r="VYR2161" s="218"/>
      <c r="VYS2161" s="218"/>
      <c r="VYT2161" s="218"/>
      <c r="VYU2161" s="218"/>
      <c r="VYV2161" s="218"/>
      <c r="VYW2161" s="218"/>
      <c r="VYX2161" s="218"/>
      <c r="VYY2161" s="218"/>
      <c r="VYZ2161" s="218"/>
      <c r="VZA2161" s="218"/>
      <c r="VZB2161" s="218"/>
      <c r="VZC2161" s="218"/>
      <c r="VZD2161" s="218"/>
      <c r="VZE2161" s="218"/>
      <c r="VZF2161" s="218"/>
      <c r="VZG2161" s="218"/>
      <c r="VZH2161" s="218"/>
      <c r="VZI2161" s="218"/>
      <c r="VZJ2161" s="218"/>
      <c r="VZK2161" s="218"/>
      <c r="VZL2161" s="218"/>
      <c r="VZM2161" s="218"/>
      <c r="VZN2161" s="218"/>
      <c r="VZO2161" s="218"/>
      <c r="VZP2161" s="218"/>
      <c r="VZQ2161" s="218"/>
      <c r="VZR2161" s="218"/>
      <c r="VZS2161" s="218"/>
      <c r="VZT2161" s="218"/>
      <c r="VZU2161" s="218"/>
      <c r="VZV2161" s="218"/>
      <c r="VZW2161" s="218"/>
      <c r="VZX2161" s="218"/>
      <c r="VZY2161" s="218"/>
      <c r="VZZ2161" s="218"/>
      <c r="WAA2161" s="218"/>
      <c r="WAB2161" s="218"/>
      <c r="WAC2161" s="218"/>
      <c r="WAD2161" s="218"/>
      <c r="WAE2161" s="218"/>
      <c r="WAF2161" s="218"/>
      <c r="WAG2161" s="218"/>
      <c r="WAH2161" s="218"/>
      <c r="WAI2161" s="218"/>
      <c r="WAJ2161" s="218"/>
      <c r="WAK2161" s="218"/>
      <c r="WAL2161" s="218"/>
      <c r="WAM2161" s="218"/>
      <c r="WAN2161" s="218"/>
      <c r="WAO2161" s="218"/>
      <c r="WAP2161" s="218"/>
      <c r="WAQ2161" s="218"/>
      <c r="WAR2161" s="218"/>
      <c r="WAS2161" s="218"/>
      <c r="WAT2161" s="218"/>
      <c r="WAU2161" s="218"/>
      <c r="WAV2161" s="218"/>
      <c r="WAW2161" s="218"/>
      <c r="WAX2161" s="218"/>
      <c r="WAY2161" s="218"/>
      <c r="WAZ2161" s="218"/>
      <c r="WBA2161" s="218"/>
      <c r="WBB2161" s="218"/>
      <c r="WBC2161" s="218"/>
      <c r="WBD2161" s="218"/>
      <c r="WBE2161" s="218"/>
      <c r="WBF2161" s="218"/>
      <c r="WBG2161" s="218"/>
      <c r="WBH2161" s="218"/>
      <c r="WBI2161" s="218"/>
      <c r="WBJ2161" s="218"/>
      <c r="WBK2161" s="218"/>
      <c r="WBL2161" s="218"/>
      <c r="WBM2161" s="218"/>
      <c r="WBN2161" s="218"/>
      <c r="WBO2161" s="218"/>
      <c r="WBP2161" s="218"/>
      <c r="WBQ2161" s="218"/>
      <c r="WBR2161" s="218"/>
      <c r="WBS2161" s="218"/>
      <c r="WBT2161" s="218"/>
      <c r="WBU2161" s="218"/>
      <c r="WBV2161" s="218"/>
      <c r="WBW2161" s="218"/>
      <c r="WBX2161" s="218"/>
      <c r="WBY2161" s="218"/>
      <c r="WBZ2161" s="218"/>
      <c r="WCA2161" s="218"/>
      <c r="WCB2161" s="218"/>
      <c r="WCC2161" s="218"/>
      <c r="WCD2161" s="218"/>
      <c r="WCE2161" s="218"/>
      <c r="WCF2161" s="218"/>
      <c r="WCG2161" s="218"/>
      <c r="WCH2161" s="218"/>
      <c r="WCI2161" s="218"/>
      <c r="WCJ2161" s="218"/>
      <c r="WCK2161" s="218"/>
      <c r="WCL2161" s="218"/>
      <c r="WCM2161" s="218"/>
      <c r="WCN2161" s="218"/>
      <c r="WCO2161" s="218"/>
      <c r="WCP2161" s="218"/>
      <c r="WCQ2161" s="218"/>
      <c r="WCR2161" s="218"/>
      <c r="WCS2161" s="218"/>
      <c r="WCT2161" s="218"/>
      <c r="WCU2161" s="218"/>
      <c r="WCV2161" s="218"/>
      <c r="WCW2161" s="218"/>
      <c r="WCX2161" s="218"/>
      <c r="WCY2161" s="218"/>
      <c r="WCZ2161" s="218"/>
      <c r="WDA2161" s="218"/>
      <c r="WDB2161" s="218"/>
      <c r="WDC2161" s="218"/>
      <c r="WDD2161" s="218"/>
      <c r="WDE2161" s="218"/>
      <c r="WDF2161" s="218"/>
      <c r="WDG2161" s="218"/>
      <c r="WDH2161" s="218"/>
      <c r="WDI2161" s="218"/>
      <c r="WDJ2161" s="218"/>
      <c r="WDK2161" s="218"/>
      <c r="WDL2161" s="218"/>
      <c r="WDM2161" s="218"/>
      <c r="WDN2161" s="218"/>
      <c r="WDO2161" s="218"/>
      <c r="WDP2161" s="218"/>
      <c r="WDQ2161" s="218"/>
      <c r="WDR2161" s="218"/>
      <c r="WDS2161" s="218"/>
      <c r="WDT2161" s="218"/>
      <c r="WDU2161" s="218"/>
      <c r="WDV2161" s="218"/>
      <c r="WDW2161" s="218"/>
      <c r="WDX2161" s="218"/>
      <c r="WDY2161" s="218"/>
      <c r="WDZ2161" s="218"/>
      <c r="WEA2161" s="218"/>
      <c r="WEB2161" s="218"/>
      <c r="WEC2161" s="218"/>
      <c r="WED2161" s="218"/>
      <c r="WEE2161" s="218"/>
      <c r="WEF2161" s="218"/>
      <c r="WEG2161" s="218"/>
      <c r="WEH2161" s="218"/>
      <c r="WEI2161" s="218"/>
      <c r="WEJ2161" s="218"/>
      <c r="WEK2161" s="218"/>
      <c r="WEL2161" s="218"/>
      <c r="WEM2161" s="218"/>
      <c r="WEN2161" s="218"/>
      <c r="WEO2161" s="218"/>
      <c r="WEP2161" s="218"/>
      <c r="WEQ2161" s="218"/>
      <c r="WER2161" s="218"/>
      <c r="WES2161" s="218"/>
      <c r="WET2161" s="218"/>
      <c r="WEU2161" s="218"/>
      <c r="WEV2161" s="218"/>
      <c r="WEW2161" s="218"/>
      <c r="WEX2161" s="218"/>
      <c r="WEY2161" s="218"/>
      <c r="WEZ2161" s="218"/>
      <c r="WFA2161" s="218"/>
      <c r="WFB2161" s="218"/>
      <c r="WFC2161" s="218"/>
      <c r="WFD2161" s="218"/>
      <c r="WFE2161" s="218"/>
      <c r="WFF2161" s="218"/>
      <c r="WFG2161" s="218"/>
      <c r="WFH2161" s="218"/>
      <c r="WFI2161" s="218"/>
      <c r="WFJ2161" s="218"/>
      <c r="WFK2161" s="218"/>
      <c r="WFL2161" s="218"/>
      <c r="WFM2161" s="218"/>
      <c r="WFN2161" s="218"/>
      <c r="WFO2161" s="218"/>
      <c r="WFP2161" s="218"/>
      <c r="WFQ2161" s="218"/>
      <c r="WFR2161" s="218"/>
      <c r="WFS2161" s="218"/>
      <c r="WFT2161" s="218"/>
      <c r="WFU2161" s="218"/>
      <c r="WFV2161" s="218"/>
      <c r="WFW2161" s="218"/>
      <c r="WFX2161" s="218"/>
      <c r="WFY2161" s="218"/>
      <c r="WFZ2161" s="218"/>
      <c r="WGA2161" s="218"/>
      <c r="WGB2161" s="218"/>
      <c r="WGC2161" s="218"/>
      <c r="WGD2161" s="218"/>
      <c r="WGE2161" s="218"/>
      <c r="WGF2161" s="218"/>
      <c r="WGG2161" s="218"/>
      <c r="WGH2161" s="218"/>
      <c r="WGI2161" s="218"/>
      <c r="WGJ2161" s="218"/>
      <c r="WGK2161" s="218"/>
      <c r="WGL2161" s="218"/>
      <c r="WGM2161" s="218"/>
      <c r="WGN2161" s="218"/>
      <c r="WGO2161" s="218"/>
      <c r="WGP2161" s="218"/>
      <c r="WGQ2161" s="218"/>
      <c r="WGR2161" s="218"/>
      <c r="WGS2161" s="218"/>
      <c r="WGT2161" s="218"/>
      <c r="WGU2161" s="218"/>
      <c r="WGV2161" s="218"/>
      <c r="WGW2161" s="218"/>
      <c r="WGX2161" s="218"/>
      <c r="WGY2161" s="218"/>
      <c r="WGZ2161" s="218"/>
      <c r="WHA2161" s="218"/>
      <c r="WHB2161" s="218"/>
      <c r="WHC2161" s="218"/>
      <c r="WHD2161" s="218"/>
      <c r="WHE2161" s="218"/>
      <c r="WHF2161" s="218"/>
      <c r="WHG2161" s="218"/>
      <c r="WHH2161" s="218"/>
      <c r="WHI2161" s="218"/>
      <c r="WHJ2161" s="218"/>
      <c r="WHK2161" s="218"/>
      <c r="WHL2161" s="218"/>
      <c r="WHM2161" s="218"/>
      <c r="WHN2161" s="218"/>
      <c r="WHO2161" s="218"/>
      <c r="WHP2161" s="218"/>
      <c r="WHQ2161" s="218"/>
      <c r="WHR2161" s="218"/>
      <c r="WHS2161" s="218"/>
      <c r="WHT2161" s="218"/>
      <c r="WHU2161" s="218"/>
      <c r="WHV2161" s="218"/>
      <c r="WHW2161" s="218"/>
      <c r="WHX2161" s="218"/>
      <c r="WHY2161" s="218"/>
      <c r="WHZ2161" s="218"/>
      <c r="WIA2161" s="218"/>
      <c r="WIB2161" s="218"/>
      <c r="WIC2161" s="218"/>
      <c r="WID2161" s="218"/>
      <c r="WIE2161" s="218"/>
      <c r="WIF2161" s="218"/>
      <c r="WIG2161" s="218"/>
      <c r="WIH2161" s="218"/>
      <c r="WII2161" s="218"/>
      <c r="WIJ2161" s="218"/>
      <c r="WIK2161" s="218"/>
      <c r="WIL2161" s="218"/>
      <c r="WIM2161" s="218"/>
      <c r="WIN2161" s="218"/>
      <c r="WIO2161" s="218"/>
      <c r="WIP2161" s="218"/>
      <c r="WIQ2161" s="218"/>
      <c r="WIR2161" s="218"/>
      <c r="WIS2161" s="218"/>
      <c r="WIT2161" s="218"/>
      <c r="WIU2161" s="218"/>
      <c r="WIV2161" s="218"/>
      <c r="WIW2161" s="218"/>
      <c r="WIX2161" s="218"/>
      <c r="WIY2161" s="218"/>
      <c r="WIZ2161" s="218"/>
      <c r="WJA2161" s="218"/>
      <c r="WJB2161" s="218"/>
      <c r="WJC2161" s="218"/>
      <c r="WJD2161" s="218"/>
      <c r="WJE2161" s="218"/>
      <c r="WJF2161" s="218"/>
      <c r="WJG2161" s="218"/>
      <c r="WJH2161" s="218"/>
      <c r="WJI2161" s="218"/>
      <c r="WJJ2161" s="218"/>
      <c r="WJK2161" s="218"/>
      <c r="WJL2161" s="218"/>
      <c r="WJM2161" s="218"/>
      <c r="WJN2161" s="218"/>
      <c r="WJO2161" s="218"/>
      <c r="WJP2161" s="218"/>
      <c r="WJQ2161" s="218"/>
      <c r="WJR2161" s="218"/>
      <c r="WJS2161" s="218"/>
      <c r="WJT2161" s="218"/>
      <c r="WJU2161" s="218"/>
      <c r="WJV2161" s="218"/>
      <c r="WJW2161" s="218"/>
      <c r="WJX2161" s="218"/>
      <c r="WJY2161" s="218"/>
      <c r="WJZ2161" s="218"/>
      <c r="WKA2161" s="218"/>
      <c r="WKB2161" s="218"/>
      <c r="WKC2161" s="218"/>
      <c r="WKD2161" s="218"/>
      <c r="WKE2161" s="218"/>
      <c r="WKF2161" s="218"/>
      <c r="WKG2161" s="218"/>
      <c r="WKH2161" s="218"/>
      <c r="WKI2161" s="218"/>
      <c r="WKJ2161" s="218"/>
      <c r="WKK2161" s="218"/>
      <c r="WKL2161" s="218"/>
      <c r="WKM2161" s="218"/>
      <c r="WKN2161" s="218"/>
      <c r="WKO2161" s="218"/>
      <c r="WKP2161" s="218"/>
      <c r="WKQ2161" s="218"/>
      <c r="WKR2161" s="218"/>
      <c r="WKS2161" s="218"/>
      <c r="WKT2161" s="218"/>
      <c r="WKU2161" s="218"/>
      <c r="WKV2161" s="218"/>
      <c r="WKW2161" s="218"/>
      <c r="WKX2161" s="218"/>
      <c r="WKY2161" s="218"/>
      <c r="WKZ2161" s="218"/>
      <c r="WLA2161" s="218"/>
      <c r="WLB2161" s="218"/>
      <c r="WLC2161" s="218"/>
      <c r="WLD2161" s="218"/>
      <c r="WLE2161" s="218"/>
      <c r="WLF2161" s="218"/>
      <c r="WLG2161" s="218"/>
      <c r="WLH2161" s="218"/>
      <c r="WLI2161" s="218"/>
      <c r="WLJ2161" s="218"/>
      <c r="WLK2161" s="218"/>
      <c r="WLL2161" s="218"/>
      <c r="WLM2161" s="218"/>
      <c r="WLN2161" s="218"/>
      <c r="WLO2161" s="218"/>
      <c r="WLP2161" s="218"/>
      <c r="WLQ2161" s="218"/>
      <c r="WLR2161" s="218"/>
      <c r="WLS2161" s="218"/>
      <c r="WLT2161" s="218"/>
      <c r="WLU2161" s="218"/>
      <c r="WLV2161" s="218"/>
      <c r="WLW2161" s="218"/>
      <c r="WLX2161" s="218"/>
      <c r="WLY2161" s="218"/>
      <c r="WLZ2161" s="218"/>
      <c r="WMA2161" s="218"/>
      <c r="WMB2161" s="218"/>
      <c r="WMC2161" s="218"/>
      <c r="WMD2161" s="218"/>
      <c r="WME2161" s="218"/>
      <c r="WMF2161" s="218"/>
      <c r="WMG2161" s="218"/>
      <c r="WMH2161" s="218"/>
      <c r="WMI2161" s="218"/>
      <c r="WMJ2161" s="218"/>
      <c r="WMK2161" s="218"/>
      <c r="WML2161" s="218"/>
      <c r="WMM2161" s="218"/>
      <c r="WMN2161" s="218"/>
      <c r="WMO2161" s="218"/>
      <c r="WMP2161" s="218"/>
      <c r="WMQ2161" s="218"/>
      <c r="WMR2161" s="218"/>
      <c r="WMS2161" s="218"/>
      <c r="WMT2161" s="218"/>
      <c r="WMU2161" s="218"/>
      <c r="WMV2161" s="218"/>
      <c r="WMW2161" s="218"/>
      <c r="WMX2161" s="218"/>
      <c r="WMY2161" s="218"/>
      <c r="WMZ2161" s="218"/>
      <c r="WNA2161" s="218"/>
      <c r="WNB2161" s="218"/>
      <c r="WNC2161" s="218"/>
      <c r="WND2161" s="218"/>
      <c r="WNE2161" s="218"/>
      <c r="WNF2161" s="218"/>
      <c r="WNG2161" s="218"/>
      <c r="WNH2161" s="218"/>
      <c r="WNI2161" s="218"/>
      <c r="WNJ2161" s="218"/>
      <c r="WNK2161" s="218"/>
      <c r="WNL2161" s="218"/>
      <c r="WNM2161" s="218"/>
      <c r="WNN2161" s="218"/>
      <c r="WNO2161" s="218"/>
      <c r="WNP2161" s="218"/>
      <c r="WNQ2161" s="218"/>
      <c r="WNR2161" s="218"/>
      <c r="WNS2161" s="218"/>
      <c r="WNT2161" s="218"/>
      <c r="WNU2161" s="218"/>
      <c r="WNV2161" s="218"/>
      <c r="WNW2161" s="218"/>
      <c r="WNX2161" s="218"/>
      <c r="WNY2161" s="218"/>
      <c r="WNZ2161" s="218"/>
      <c r="WOA2161" s="218"/>
      <c r="WOB2161" s="218"/>
      <c r="WOC2161" s="218"/>
      <c r="WOD2161" s="218"/>
      <c r="WOE2161" s="218"/>
      <c r="WOF2161" s="218"/>
      <c r="WOG2161" s="218"/>
      <c r="WOH2161" s="218"/>
      <c r="WOI2161" s="218"/>
      <c r="WOJ2161" s="218"/>
      <c r="WOK2161" s="218"/>
      <c r="WOL2161" s="218"/>
      <c r="WOM2161" s="218"/>
      <c r="WON2161" s="218"/>
      <c r="WOO2161" s="218"/>
      <c r="WOP2161" s="218"/>
      <c r="WOQ2161" s="218"/>
      <c r="WOR2161" s="218"/>
      <c r="WOS2161" s="218"/>
      <c r="WOT2161" s="218"/>
      <c r="WOU2161" s="218"/>
      <c r="WOV2161" s="218"/>
      <c r="WOW2161" s="218"/>
      <c r="WOX2161" s="218"/>
      <c r="WOY2161" s="218"/>
      <c r="WOZ2161" s="218"/>
      <c r="WPA2161" s="218"/>
      <c r="WPB2161" s="218"/>
      <c r="WPC2161" s="218"/>
      <c r="WPD2161" s="218"/>
      <c r="WPE2161" s="218"/>
      <c r="WPF2161" s="218"/>
      <c r="WPG2161" s="218"/>
      <c r="WPH2161" s="218"/>
      <c r="WPI2161" s="218"/>
      <c r="WPJ2161" s="218"/>
      <c r="WPK2161" s="218"/>
      <c r="WPL2161" s="218"/>
      <c r="WPM2161" s="218"/>
      <c r="WPN2161" s="218"/>
      <c r="WPO2161" s="218"/>
      <c r="WPP2161" s="218"/>
      <c r="WPQ2161" s="218"/>
      <c r="WPR2161" s="218"/>
      <c r="WPS2161" s="218"/>
      <c r="WPT2161" s="218"/>
      <c r="WPU2161" s="218"/>
      <c r="WPV2161" s="218"/>
      <c r="WPW2161" s="218"/>
      <c r="WPX2161" s="218"/>
      <c r="WPY2161" s="218"/>
      <c r="WPZ2161" s="218"/>
      <c r="WQA2161" s="218"/>
      <c r="WQB2161" s="218"/>
      <c r="WQC2161" s="218"/>
      <c r="WQD2161" s="218"/>
      <c r="WQE2161" s="218"/>
      <c r="WQF2161" s="218"/>
      <c r="WQG2161" s="218"/>
      <c r="WQH2161" s="218"/>
      <c r="WQI2161" s="218"/>
      <c r="WQJ2161" s="218"/>
      <c r="WQK2161" s="218"/>
      <c r="WQL2161" s="218"/>
      <c r="WQM2161" s="218"/>
      <c r="WQN2161" s="218"/>
      <c r="WQO2161" s="218"/>
      <c r="WQP2161" s="218"/>
      <c r="WQQ2161" s="218"/>
      <c r="WQR2161" s="218"/>
      <c r="WQS2161" s="218"/>
      <c r="WQT2161" s="218"/>
      <c r="WQU2161" s="218"/>
      <c r="WQV2161" s="218"/>
      <c r="WQW2161" s="218"/>
      <c r="WQX2161" s="218"/>
      <c r="WQY2161" s="218"/>
      <c r="WQZ2161" s="218"/>
      <c r="WRA2161" s="218"/>
      <c r="WRB2161" s="218"/>
      <c r="WRC2161" s="218"/>
      <c r="WRD2161" s="218"/>
      <c r="WRE2161" s="218"/>
      <c r="WRF2161" s="218"/>
      <c r="WRG2161" s="218"/>
      <c r="WRH2161" s="218"/>
      <c r="WRI2161" s="218"/>
      <c r="WRJ2161" s="218"/>
      <c r="WRK2161" s="218"/>
      <c r="WRL2161" s="218"/>
      <c r="WRM2161" s="218"/>
      <c r="WRN2161" s="218"/>
      <c r="WRO2161" s="218"/>
      <c r="WRP2161" s="218"/>
      <c r="WRQ2161" s="218"/>
      <c r="WRR2161" s="218"/>
      <c r="WRS2161" s="218"/>
      <c r="WRT2161" s="218"/>
      <c r="WRU2161" s="218"/>
      <c r="WRV2161" s="218"/>
      <c r="WRW2161" s="218"/>
      <c r="WRX2161" s="218"/>
      <c r="WRY2161" s="218"/>
      <c r="WRZ2161" s="218"/>
      <c r="WSA2161" s="218"/>
      <c r="WSB2161" s="218"/>
      <c r="WSC2161" s="218"/>
      <c r="WSD2161" s="218"/>
      <c r="WSE2161" s="218"/>
      <c r="WSF2161" s="218"/>
      <c r="WSG2161" s="218"/>
      <c r="WSH2161" s="218"/>
      <c r="WSI2161" s="218"/>
      <c r="WSJ2161" s="218"/>
      <c r="WSK2161" s="218"/>
      <c r="WSL2161" s="218"/>
      <c r="WSM2161" s="218"/>
      <c r="WSN2161" s="218"/>
      <c r="WSO2161" s="218"/>
      <c r="WSP2161" s="218"/>
      <c r="WSQ2161" s="218"/>
      <c r="WSR2161" s="218"/>
      <c r="WSS2161" s="218"/>
      <c r="WST2161" s="218"/>
      <c r="WSU2161" s="218"/>
      <c r="WSV2161" s="218"/>
      <c r="WSW2161" s="218"/>
      <c r="WSX2161" s="218"/>
      <c r="WSY2161" s="218"/>
      <c r="WSZ2161" s="218"/>
      <c r="WTA2161" s="218"/>
      <c r="WTB2161" s="218"/>
      <c r="WTC2161" s="218"/>
      <c r="WTD2161" s="218"/>
      <c r="WTE2161" s="218"/>
      <c r="WTF2161" s="218"/>
      <c r="WTG2161" s="218"/>
      <c r="WTH2161" s="218"/>
      <c r="WTI2161" s="218"/>
      <c r="WTJ2161" s="218"/>
      <c r="WTK2161" s="218"/>
      <c r="WTL2161" s="218"/>
      <c r="WTM2161" s="218"/>
      <c r="WTN2161" s="218"/>
      <c r="WTO2161" s="218"/>
      <c r="WTP2161" s="218"/>
      <c r="WTQ2161" s="218"/>
      <c r="WTR2161" s="218"/>
      <c r="WTS2161" s="218"/>
      <c r="WTT2161" s="218"/>
      <c r="WTU2161" s="218"/>
      <c r="WTV2161" s="218"/>
      <c r="WTW2161" s="218"/>
      <c r="WTX2161" s="218"/>
      <c r="WTY2161" s="218"/>
      <c r="WTZ2161" s="218"/>
      <c r="WUA2161" s="218"/>
      <c r="WUB2161" s="218"/>
      <c r="WUC2161" s="218"/>
      <c r="WUD2161" s="218"/>
      <c r="WUE2161" s="218"/>
      <c r="WUF2161" s="218"/>
      <c r="WUG2161" s="218"/>
      <c r="WUH2161" s="218"/>
      <c r="WUI2161" s="218"/>
      <c r="WUJ2161" s="218"/>
      <c r="WUK2161" s="218"/>
      <c r="WUL2161" s="218"/>
      <c r="WUM2161" s="218"/>
      <c r="WUN2161" s="218"/>
      <c r="WUO2161" s="218"/>
      <c r="WUP2161" s="218"/>
      <c r="WUQ2161" s="218"/>
      <c r="WUR2161" s="218"/>
      <c r="WUS2161" s="218"/>
      <c r="WUT2161" s="218"/>
      <c r="WUU2161" s="218"/>
      <c r="WUV2161" s="218"/>
      <c r="WUW2161" s="218"/>
      <c r="WUX2161" s="218"/>
      <c r="WUY2161" s="218"/>
      <c r="WUZ2161" s="218"/>
      <c r="WVA2161" s="218"/>
      <c r="WVB2161" s="218"/>
      <c r="WVC2161" s="218"/>
      <c r="WVD2161" s="218"/>
      <c r="WVE2161" s="218"/>
      <c r="WVF2161" s="218"/>
      <c r="WVG2161" s="218"/>
      <c r="WVH2161" s="218"/>
      <c r="WVI2161" s="218"/>
      <c r="WVJ2161" s="218"/>
      <c r="WVK2161" s="218"/>
      <c r="WVL2161" s="218"/>
      <c r="WVM2161" s="218"/>
      <c r="WVN2161" s="218"/>
      <c r="WVO2161" s="218"/>
      <c r="WVP2161" s="218"/>
      <c r="WVQ2161" s="218"/>
      <c r="WVR2161" s="218"/>
      <c r="WVS2161" s="218"/>
      <c r="WVT2161" s="218"/>
      <c r="WVU2161" s="218"/>
      <c r="WVV2161" s="218"/>
      <c r="WVW2161" s="218"/>
      <c r="WVX2161" s="218"/>
      <c r="WVY2161" s="218"/>
      <c r="WVZ2161" s="218"/>
      <c r="WWA2161" s="218"/>
      <c r="WWB2161" s="218"/>
      <c r="WWC2161" s="218"/>
      <c r="WWD2161" s="218"/>
      <c r="WWE2161" s="218"/>
      <c r="WWF2161" s="218"/>
      <c r="WWG2161" s="218"/>
      <c r="WWH2161" s="218"/>
      <c r="WWI2161" s="218"/>
      <c r="WWJ2161" s="218"/>
      <c r="WWK2161" s="218"/>
      <c r="WWL2161" s="218"/>
      <c r="WWM2161" s="218"/>
      <c r="WWN2161" s="218"/>
      <c r="WWO2161" s="218"/>
      <c r="WWP2161" s="218"/>
      <c r="WWQ2161" s="218"/>
      <c r="WWR2161" s="218"/>
      <c r="WWS2161" s="218"/>
      <c r="WWT2161" s="218"/>
      <c r="WWU2161" s="218"/>
      <c r="WWV2161" s="218"/>
      <c r="WWW2161" s="218"/>
      <c r="WWX2161" s="218"/>
      <c r="WWY2161" s="218"/>
      <c r="WWZ2161" s="218"/>
      <c r="WXA2161" s="218"/>
      <c r="WXB2161" s="218"/>
      <c r="WXC2161" s="218"/>
      <c r="WXD2161" s="218"/>
      <c r="WXE2161" s="218"/>
      <c r="WXF2161" s="218"/>
      <c r="WXG2161" s="218"/>
      <c r="WXH2161" s="218"/>
      <c r="WXI2161" s="218"/>
      <c r="WXJ2161" s="218"/>
      <c r="WXK2161" s="218"/>
      <c r="WXL2161" s="218"/>
      <c r="WXM2161" s="218"/>
      <c r="WXN2161" s="218"/>
      <c r="WXO2161" s="218"/>
      <c r="WXP2161" s="218"/>
      <c r="WXQ2161" s="218"/>
      <c r="WXR2161" s="218"/>
      <c r="WXS2161" s="218"/>
      <c r="WXT2161" s="218"/>
      <c r="WXU2161" s="218"/>
      <c r="WXV2161" s="218"/>
      <c r="WXW2161" s="218"/>
      <c r="WXX2161" s="218"/>
      <c r="WXY2161" s="218"/>
      <c r="WXZ2161" s="218"/>
      <c r="WYA2161" s="218"/>
      <c r="WYB2161" s="218"/>
      <c r="WYC2161" s="218"/>
      <c r="WYD2161" s="218"/>
      <c r="WYE2161" s="218"/>
      <c r="WYF2161" s="218"/>
      <c r="WYG2161" s="218"/>
      <c r="WYH2161" s="218"/>
      <c r="WYI2161" s="218"/>
      <c r="WYJ2161" s="218"/>
      <c r="WYK2161" s="218"/>
      <c r="WYL2161" s="218"/>
      <c r="WYM2161" s="218"/>
      <c r="WYN2161" s="218"/>
      <c r="WYO2161" s="218"/>
      <c r="WYP2161" s="218"/>
      <c r="WYQ2161" s="218"/>
      <c r="WYR2161" s="218"/>
      <c r="WYS2161" s="218"/>
      <c r="WYT2161" s="218"/>
      <c r="WYU2161" s="218"/>
      <c r="WYV2161" s="218"/>
      <c r="WYW2161" s="218"/>
      <c r="WYX2161" s="218"/>
      <c r="WYY2161" s="218"/>
      <c r="WYZ2161" s="218"/>
      <c r="WZA2161" s="218"/>
      <c r="WZB2161" s="218"/>
      <c r="WZC2161" s="218"/>
      <c r="WZD2161" s="218"/>
      <c r="WZE2161" s="218"/>
      <c r="WZF2161" s="218"/>
      <c r="WZG2161" s="218"/>
      <c r="WZH2161" s="218"/>
      <c r="WZI2161" s="218"/>
      <c r="WZJ2161" s="218"/>
      <c r="WZK2161" s="218"/>
      <c r="WZL2161" s="218"/>
      <c r="WZM2161" s="218"/>
      <c r="WZN2161" s="218"/>
      <c r="WZO2161" s="218"/>
      <c r="WZP2161" s="218"/>
      <c r="WZQ2161" s="218"/>
      <c r="WZR2161" s="218"/>
      <c r="WZS2161" s="218"/>
      <c r="WZT2161" s="218"/>
      <c r="WZU2161" s="218"/>
      <c r="WZV2161" s="218"/>
      <c r="WZW2161" s="218"/>
      <c r="WZX2161" s="218"/>
      <c r="WZY2161" s="218"/>
      <c r="WZZ2161" s="218"/>
      <c r="XAA2161" s="218"/>
      <c r="XAB2161" s="218"/>
      <c r="XAC2161" s="218"/>
      <c r="XAD2161" s="218"/>
      <c r="XAE2161" s="218"/>
      <c r="XAF2161" s="218"/>
      <c r="XAG2161" s="218"/>
      <c r="XAH2161" s="218"/>
      <c r="XAI2161" s="218"/>
      <c r="XAJ2161" s="218"/>
      <c r="XAK2161" s="218"/>
      <c r="XAL2161" s="218"/>
      <c r="XAM2161" s="218"/>
      <c r="XAN2161" s="218"/>
      <c r="XAO2161" s="218"/>
      <c r="XAP2161" s="218"/>
      <c r="XAQ2161" s="218"/>
      <c r="XAR2161" s="218"/>
      <c r="XAS2161" s="218"/>
      <c r="XAT2161" s="218"/>
      <c r="XAU2161" s="218"/>
      <c r="XAV2161" s="218"/>
      <c r="XAW2161" s="218"/>
      <c r="XAX2161" s="218"/>
      <c r="XAY2161" s="218"/>
      <c r="XAZ2161" s="218"/>
      <c r="XBA2161" s="218"/>
      <c r="XBB2161" s="218"/>
      <c r="XBC2161" s="218"/>
      <c r="XBD2161" s="218"/>
      <c r="XBE2161" s="218"/>
      <c r="XBF2161" s="218"/>
      <c r="XBG2161" s="218"/>
      <c r="XBH2161" s="218"/>
      <c r="XBI2161" s="218"/>
      <c r="XBJ2161" s="218"/>
      <c r="XBK2161" s="218"/>
      <c r="XBL2161" s="218"/>
      <c r="XBM2161" s="218"/>
      <c r="XBN2161" s="218"/>
      <c r="XBO2161" s="218"/>
      <c r="XBP2161" s="218"/>
      <c r="XBQ2161" s="218"/>
      <c r="XBR2161" s="218"/>
      <c r="XBS2161" s="218"/>
      <c r="XBT2161" s="218"/>
      <c r="XBU2161" s="218"/>
      <c r="XBV2161" s="218"/>
      <c r="XBW2161" s="218"/>
      <c r="XBX2161" s="218"/>
      <c r="XBY2161" s="218"/>
      <c r="XBZ2161" s="218"/>
      <c r="XCA2161" s="218"/>
      <c r="XCB2161" s="218"/>
      <c r="XCC2161" s="218"/>
      <c r="XCD2161" s="218"/>
      <c r="XCE2161" s="218"/>
      <c r="XCF2161" s="218"/>
      <c r="XCG2161" s="218"/>
      <c r="XCH2161" s="218"/>
      <c r="XCI2161" s="218"/>
      <c r="XCJ2161" s="218"/>
      <c r="XCK2161" s="218"/>
      <c r="XCL2161" s="218"/>
      <c r="XCM2161" s="218"/>
      <c r="XCN2161" s="218"/>
      <c r="XCO2161" s="218"/>
      <c r="XCP2161" s="218"/>
      <c r="XCQ2161" s="218"/>
      <c r="XCR2161" s="218"/>
      <c r="XCS2161" s="218"/>
      <c r="XCT2161" s="218"/>
      <c r="XCU2161" s="218"/>
      <c r="XCV2161" s="218"/>
      <c r="XCW2161" s="218"/>
      <c r="XCX2161" s="218"/>
      <c r="XCY2161" s="218"/>
      <c r="XCZ2161" s="218"/>
      <c r="XDA2161" s="218"/>
      <c r="XDB2161" s="218"/>
      <c r="XDC2161" s="218"/>
      <c r="XDD2161" s="218"/>
      <c r="XDE2161" s="218"/>
      <c r="XDF2161" s="218"/>
      <c r="XDG2161" s="218"/>
      <c r="XDH2161" s="218"/>
      <c r="XDI2161" s="218"/>
      <c r="XDJ2161" s="218"/>
      <c r="XDK2161" s="218"/>
      <c r="XDL2161" s="218"/>
      <c r="XDM2161" s="218"/>
      <c r="XDN2161" s="218"/>
      <c r="XDO2161" s="218"/>
      <c r="XDP2161" s="218"/>
      <c r="XDQ2161" s="218"/>
      <c r="XDR2161" s="218"/>
      <c r="XDS2161" s="218"/>
      <c r="XDT2161" s="218"/>
      <c r="XDU2161" s="218"/>
      <c r="XDV2161" s="218"/>
      <c r="XDW2161" s="218"/>
      <c r="XDX2161" s="218"/>
      <c r="XDY2161" s="218"/>
      <c r="XDZ2161" s="218"/>
      <c r="XEA2161" s="218"/>
      <c r="XEB2161" s="218"/>
      <c r="XEC2161" s="218"/>
      <c r="XED2161" s="218"/>
      <c r="XEE2161" s="218"/>
      <c r="XEF2161" s="218"/>
      <c r="XEG2161" s="218"/>
      <c r="XEH2161" s="218"/>
      <c r="XEI2161" s="218"/>
      <c r="XEJ2161" s="218"/>
      <c r="XEK2161" s="218"/>
      <c r="XEL2161" s="218"/>
      <c r="XEM2161" s="218"/>
      <c r="XEN2161" s="218"/>
      <c r="XEO2161" s="218"/>
      <c r="XEP2161" s="218"/>
      <c r="XEQ2161" s="218"/>
      <c r="XER2161" s="218"/>
      <c r="XES2161" s="218"/>
      <c r="XET2161" s="218"/>
      <c r="XEU2161" s="218"/>
      <c r="XEV2161" s="218"/>
      <c r="XEW2161" s="218"/>
      <c r="XEX2161" s="218"/>
      <c r="XEY2161" s="218"/>
      <c r="XEZ2161" s="218"/>
      <c r="XFA2161" s="218"/>
      <c r="XFB2161" s="218"/>
      <c r="XFC2161" s="218"/>
      <c r="XFD2161" s="218"/>
    </row>
    <row r="2162" spans="1:16384" s="94" customFormat="1" ht="20.100000000000001" customHeight="1" x14ac:dyDescent="0.25">
      <c r="A2162" s="154"/>
      <c r="B2162" s="60" t="str">
        <f t="shared" ref="B2162:B2164" si="125">"00.03.27.3.1.1.11.B."&amp;C2162&amp;D2162&amp;I2162</f>
        <v>00.03.27.3.1.1.11.B.419.2023</v>
      </c>
      <c r="C2162" s="20">
        <v>419</v>
      </c>
      <c r="D2162" s="72" t="s">
        <v>1085</v>
      </c>
      <c r="E2162" s="60" t="str">
        <f>'[1]2023'!$B$134</f>
        <v>kursi plastik</v>
      </c>
      <c r="F2162" s="19" t="s">
        <v>893</v>
      </c>
      <c r="G2162" s="311">
        <f>'[1]2023'!$D$134/12</f>
        <v>85000</v>
      </c>
      <c r="H2162" s="269" t="s">
        <v>1164</v>
      </c>
      <c r="I2162" s="73">
        <v>2023</v>
      </c>
      <c r="J2162" s="126" t="s">
        <v>1463</v>
      </c>
      <c r="K2162" s="126" t="s">
        <v>59</v>
      </c>
      <c r="L2162" s="126" t="s">
        <v>59</v>
      </c>
      <c r="M2162" s="60"/>
      <c r="N2162" s="10">
        <v>1</v>
      </c>
      <c r="O2162" s="15" t="s">
        <v>947</v>
      </c>
      <c r="P2162" s="28" t="s">
        <v>1443</v>
      </c>
      <c r="Q2162" s="73"/>
      <c r="R2162" s="60"/>
      <c r="S2162" s="60"/>
      <c r="T2162" s="218"/>
      <c r="U2162" s="218"/>
      <c r="V2162" s="218"/>
      <c r="W2162" s="218"/>
      <c r="X2162" s="218"/>
      <c r="Y2162" s="218"/>
      <c r="Z2162" s="218"/>
      <c r="AA2162" s="218"/>
      <c r="AB2162" s="218"/>
      <c r="AC2162" s="218"/>
      <c r="AD2162" s="218"/>
      <c r="AE2162" s="218"/>
      <c r="AF2162" s="218"/>
      <c r="AG2162" s="218"/>
      <c r="AH2162" s="218"/>
      <c r="AI2162" s="218"/>
      <c r="AJ2162" s="218"/>
      <c r="AK2162" s="218"/>
      <c r="AL2162" s="218"/>
      <c r="AM2162" s="218"/>
      <c r="AN2162" s="218"/>
      <c r="AO2162" s="218"/>
      <c r="AP2162" s="218"/>
      <c r="AQ2162" s="218"/>
      <c r="AR2162" s="218"/>
      <c r="AS2162" s="218"/>
      <c r="AT2162" s="218"/>
      <c r="AU2162" s="218"/>
      <c r="AV2162" s="218"/>
      <c r="AW2162" s="218"/>
      <c r="AX2162" s="218"/>
      <c r="AY2162" s="218"/>
      <c r="AZ2162" s="218"/>
      <c r="BA2162" s="218"/>
      <c r="BB2162" s="218"/>
      <c r="BC2162" s="218"/>
      <c r="BD2162" s="218"/>
      <c r="BE2162" s="218"/>
      <c r="BF2162" s="218"/>
      <c r="BG2162" s="218"/>
      <c r="BH2162" s="218"/>
      <c r="BI2162" s="218"/>
      <c r="BJ2162" s="218"/>
      <c r="BK2162" s="218"/>
      <c r="BL2162" s="218"/>
      <c r="BM2162" s="218"/>
      <c r="BN2162" s="218"/>
      <c r="BO2162" s="218"/>
      <c r="BP2162" s="218"/>
      <c r="BQ2162" s="218"/>
      <c r="BR2162" s="218"/>
      <c r="BS2162" s="218"/>
      <c r="BT2162" s="218"/>
      <c r="BU2162" s="218"/>
      <c r="BV2162" s="218"/>
      <c r="BW2162" s="218"/>
      <c r="BX2162" s="218"/>
      <c r="BY2162" s="218"/>
      <c r="BZ2162" s="218"/>
      <c r="CA2162" s="218"/>
      <c r="CB2162" s="218"/>
      <c r="CC2162" s="218"/>
      <c r="CD2162" s="218"/>
      <c r="CE2162" s="218"/>
      <c r="CF2162" s="218"/>
      <c r="CG2162" s="218"/>
      <c r="CH2162" s="218"/>
      <c r="CI2162" s="218"/>
      <c r="CJ2162" s="218"/>
      <c r="CK2162" s="218"/>
      <c r="CL2162" s="218"/>
      <c r="CM2162" s="218"/>
      <c r="CN2162" s="218"/>
      <c r="CO2162" s="218"/>
      <c r="CP2162" s="218"/>
      <c r="CQ2162" s="218"/>
      <c r="CR2162" s="218"/>
      <c r="CS2162" s="218"/>
      <c r="CT2162" s="218"/>
      <c r="CU2162" s="218"/>
      <c r="CV2162" s="218"/>
      <c r="CW2162" s="218"/>
      <c r="CX2162" s="218"/>
      <c r="CY2162" s="218"/>
      <c r="CZ2162" s="218"/>
      <c r="DA2162" s="218"/>
      <c r="DB2162" s="218"/>
      <c r="DC2162" s="218"/>
      <c r="DD2162" s="218"/>
      <c r="DE2162" s="218"/>
      <c r="DF2162" s="218"/>
      <c r="DG2162" s="218"/>
      <c r="DH2162" s="218"/>
      <c r="DI2162" s="218"/>
      <c r="DJ2162" s="218"/>
      <c r="DK2162" s="218"/>
      <c r="DL2162" s="218"/>
      <c r="DM2162" s="218"/>
      <c r="DN2162" s="218"/>
      <c r="DO2162" s="218"/>
      <c r="DP2162" s="218"/>
      <c r="DQ2162" s="218"/>
      <c r="DR2162" s="218"/>
      <c r="DS2162" s="218"/>
      <c r="DT2162" s="218"/>
      <c r="DU2162" s="218"/>
      <c r="DV2162" s="218"/>
      <c r="DW2162" s="218"/>
      <c r="DX2162" s="218"/>
      <c r="DY2162" s="218"/>
      <c r="DZ2162" s="218"/>
      <c r="EA2162" s="218"/>
      <c r="EB2162" s="218"/>
      <c r="EC2162" s="218"/>
      <c r="ED2162" s="218"/>
      <c r="EE2162" s="218"/>
      <c r="EF2162" s="218"/>
      <c r="EG2162" s="218"/>
      <c r="EH2162" s="218"/>
      <c r="EI2162" s="218"/>
      <c r="EJ2162" s="218"/>
      <c r="EK2162" s="218"/>
      <c r="EL2162" s="218"/>
      <c r="EM2162" s="218"/>
      <c r="EN2162" s="218"/>
      <c r="EO2162" s="218"/>
      <c r="EP2162" s="218"/>
      <c r="EQ2162" s="218"/>
      <c r="ER2162" s="218"/>
      <c r="ES2162" s="218"/>
      <c r="ET2162" s="218"/>
      <c r="EU2162" s="218"/>
      <c r="EV2162" s="218"/>
      <c r="EW2162" s="218"/>
      <c r="EX2162" s="218"/>
      <c r="EY2162" s="218"/>
      <c r="EZ2162" s="218"/>
      <c r="FA2162" s="218"/>
      <c r="FB2162" s="218"/>
      <c r="FC2162" s="218"/>
      <c r="FD2162" s="218"/>
      <c r="FE2162" s="218"/>
      <c r="FF2162" s="218"/>
      <c r="FG2162" s="218"/>
      <c r="FH2162" s="218"/>
      <c r="FI2162" s="218"/>
      <c r="FJ2162" s="218"/>
      <c r="FK2162" s="218"/>
      <c r="FL2162" s="218"/>
      <c r="FM2162" s="218"/>
      <c r="FN2162" s="218"/>
      <c r="FO2162" s="218"/>
      <c r="FP2162" s="218"/>
      <c r="FQ2162" s="218"/>
      <c r="FR2162" s="218"/>
      <c r="FS2162" s="218"/>
      <c r="FT2162" s="218"/>
      <c r="FU2162" s="218"/>
      <c r="FV2162" s="218"/>
      <c r="FW2162" s="218"/>
      <c r="FX2162" s="218"/>
      <c r="FY2162" s="218"/>
      <c r="FZ2162" s="218"/>
      <c r="GA2162" s="218"/>
      <c r="GB2162" s="218"/>
      <c r="GC2162" s="218"/>
      <c r="GD2162" s="218"/>
      <c r="GE2162" s="218"/>
      <c r="GF2162" s="218"/>
      <c r="GG2162" s="218"/>
      <c r="GH2162" s="218"/>
      <c r="GI2162" s="218"/>
      <c r="GJ2162" s="218"/>
      <c r="GK2162" s="218"/>
      <c r="GL2162" s="218"/>
      <c r="GM2162" s="218"/>
      <c r="GN2162" s="218"/>
      <c r="GO2162" s="218"/>
      <c r="GP2162" s="218"/>
      <c r="GQ2162" s="218"/>
      <c r="GR2162" s="218"/>
      <c r="GS2162" s="218"/>
      <c r="GT2162" s="218"/>
      <c r="GU2162" s="218"/>
      <c r="GV2162" s="218"/>
      <c r="GW2162" s="218"/>
      <c r="GX2162" s="218"/>
      <c r="GY2162" s="218"/>
      <c r="GZ2162" s="218"/>
      <c r="HA2162" s="218"/>
      <c r="HB2162" s="218"/>
      <c r="HC2162" s="218"/>
      <c r="HD2162" s="218"/>
      <c r="HE2162" s="218"/>
      <c r="HF2162" s="218"/>
      <c r="HG2162" s="218"/>
      <c r="HH2162" s="218"/>
      <c r="HI2162" s="218"/>
      <c r="HJ2162" s="218"/>
      <c r="HK2162" s="218"/>
      <c r="HL2162" s="218"/>
      <c r="HM2162" s="218"/>
      <c r="HN2162" s="218"/>
      <c r="HO2162" s="218"/>
      <c r="HP2162" s="218"/>
      <c r="HQ2162" s="218"/>
      <c r="HR2162" s="218"/>
      <c r="HS2162" s="218"/>
      <c r="HT2162" s="218"/>
      <c r="HU2162" s="218"/>
      <c r="HV2162" s="218"/>
      <c r="HW2162" s="218"/>
      <c r="HX2162" s="218"/>
      <c r="HY2162" s="218"/>
      <c r="HZ2162" s="218"/>
      <c r="IA2162" s="218"/>
      <c r="IB2162" s="218"/>
      <c r="IC2162" s="218"/>
      <c r="ID2162" s="218"/>
      <c r="IE2162" s="218"/>
      <c r="IF2162" s="218"/>
      <c r="IG2162" s="218"/>
      <c r="IH2162" s="218"/>
      <c r="II2162" s="218"/>
      <c r="IJ2162" s="218"/>
      <c r="IK2162" s="218"/>
      <c r="IL2162" s="218"/>
      <c r="IM2162" s="218"/>
      <c r="IN2162" s="218"/>
      <c r="IO2162" s="218"/>
      <c r="IP2162" s="218"/>
      <c r="IQ2162" s="218"/>
      <c r="IR2162" s="218"/>
      <c r="IS2162" s="218"/>
      <c r="IT2162" s="218"/>
      <c r="IU2162" s="218"/>
      <c r="IV2162" s="218"/>
      <c r="IW2162" s="218"/>
      <c r="IX2162" s="218"/>
      <c r="IY2162" s="218"/>
      <c r="IZ2162" s="218"/>
      <c r="JA2162" s="218"/>
      <c r="JB2162" s="218"/>
      <c r="JC2162" s="218"/>
      <c r="JD2162" s="218"/>
      <c r="JE2162" s="218"/>
      <c r="JF2162" s="218"/>
      <c r="JG2162" s="218"/>
      <c r="JH2162" s="218"/>
      <c r="JI2162" s="218"/>
      <c r="JJ2162" s="218"/>
      <c r="JK2162" s="218"/>
      <c r="JL2162" s="218"/>
      <c r="JM2162" s="218"/>
      <c r="JN2162" s="218"/>
      <c r="JO2162" s="218"/>
      <c r="JP2162" s="218"/>
      <c r="JQ2162" s="218"/>
      <c r="JR2162" s="218"/>
      <c r="JS2162" s="218"/>
      <c r="JT2162" s="218"/>
      <c r="JU2162" s="218"/>
      <c r="JV2162" s="218"/>
      <c r="JW2162" s="218"/>
      <c r="JX2162" s="218"/>
      <c r="JY2162" s="218"/>
      <c r="JZ2162" s="218"/>
      <c r="KA2162" s="218"/>
      <c r="KB2162" s="218"/>
      <c r="KC2162" s="218"/>
      <c r="KD2162" s="218"/>
      <c r="KE2162" s="218"/>
      <c r="KF2162" s="218"/>
      <c r="KG2162" s="218"/>
      <c r="KH2162" s="218"/>
      <c r="KI2162" s="218"/>
      <c r="KJ2162" s="218"/>
      <c r="KK2162" s="218"/>
      <c r="KL2162" s="218"/>
      <c r="KM2162" s="218"/>
      <c r="KN2162" s="218"/>
      <c r="KO2162" s="218"/>
      <c r="KP2162" s="218"/>
      <c r="KQ2162" s="218"/>
      <c r="KR2162" s="218"/>
      <c r="KS2162" s="218"/>
      <c r="KT2162" s="218"/>
      <c r="KU2162" s="218"/>
      <c r="KV2162" s="218"/>
      <c r="KW2162" s="218"/>
      <c r="KX2162" s="218"/>
      <c r="KY2162" s="218"/>
      <c r="KZ2162" s="218"/>
      <c r="LA2162" s="218"/>
      <c r="LB2162" s="218"/>
      <c r="LC2162" s="218"/>
      <c r="LD2162" s="218"/>
      <c r="LE2162" s="218"/>
      <c r="LF2162" s="218"/>
      <c r="LG2162" s="218"/>
      <c r="LH2162" s="218"/>
      <c r="LI2162" s="218"/>
      <c r="LJ2162" s="218"/>
      <c r="LK2162" s="218"/>
      <c r="LL2162" s="218"/>
      <c r="LM2162" s="218"/>
      <c r="LN2162" s="218"/>
      <c r="LO2162" s="218"/>
      <c r="LP2162" s="218"/>
      <c r="LQ2162" s="218"/>
      <c r="LR2162" s="218"/>
      <c r="LS2162" s="218"/>
      <c r="LT2162" s="218"/>
      <c r="LU2162" s="218"/>
      <c r="LV2162" s="218"/>
      <c r="LW2162" s="218"/>
      <c r="LX2162" s="218"/>
      <c r="LY2162" s="218"/>
      <c r="LZ2162" s="218"/>
      <c r="MA2162" s="218"/>
      <c r="MB2162" s="218"/>
      <c r="MC2162" s="218"/>
      <c r="MD2162" s="218"/>
      <c r="ME2162" s="218"/>
      <c r="MF2162" s="218"/>
      <c r="MG2162" s="218"/>
      <c r="MH2162" s="218"/>
      <c r="MI2162" s="218"/>
      <c r="MJ2162" s="218"/>
      <c r="MK2162" s="218"/>
      <c r="ML2162" s="218"/>
      <c r="MM2162" s="218"/>
      <c r="MN2162" s="218"/>
      <c r="MO2162" s="218"/>
      <c r="MP2162" s="218"/>
      <c r="MQ2162" s="218"/>
      <c r="MR2162" s="218"/>
      <c r="MS2162" s="218"/>
      <c r="MT2162" s="218"/>
      <c r="MU2162" s="218"/>
      <c r="MV2162" s="218"/>
      <c r="MW2162" s="218"/>
      <c r="MX2162" s="218"/>
      <c r="MY2162" s="218"/>
      <c r="MZ2162" s="218"/>
      <c r="NA2162" s="218"/>
      <c r="NB2162" s="218"/>
      <c r="NC2162" s="218"/>
      <c r="ND2162" s="218"/>
      <c r="NE2162" s="218"/>
      <c r="NF2162" s="218"/>
      <c r="NG2162" s="218"/>
      <c r="NH2162" s="218"/>
      <c r="NI2162" s="218"/>
      <c r="NJ2162" s="218"/>
      <c r="NK2162" s="218"/>
      <c r="NL2162" s="218"/>
      <c r="NM2162" s="218"/>
      <c r="NN2162" s="218"/>
      <c r="NO2162" s="218"/>
      <c r="NP2162" s="218"/>
      <c r="NQ2162" s="218"/>
      <c r="NR2162" s="218"/>
      <c r="NS2162" s="218"/>
      <c r="NT2162" s="218"/>
      <c r="NU2162" s="218"/>
      <c r="NV2162" s="218"/>
      <c r="NW2162" s="218"/>
      <c r="NX2162" s="218"/>
      <c r="NY2162" s="218"/>
      <c r="NZ2162" s="218"/>
      <c r="OA2162" s="218"/>
      <c r="OB2162" s="218"/>
      <c r="OC2162" s="218"/>
      <c r="OD2162" s="218"/>
      <c r="OE2162" s="218"/>
      <c r="OF2162" s="218"/>
      <c r="OG2162" s="218"/>
      <c r="OH2162" s="218"/>
      <c r="OI2162" s="218"/>
      <c r="OJ2162" s="218"/>
      <c r="OK2162" s="218"/>
      <c r="OL2162" s="218"/>
      <c r="OM2162" s="218"/>
      <c r="ON2162" s="218"/>
      <c r="OO2162" s="218"/>
      <c r="OP2162" s="218"/>
      <c r="OQ2162" s="218"/>
      <c r="OR2162" s="218"/>
      <c r="OS2162" s="218"/>
      <c r="OT2162" s="218"/>
      <c r="OU2162" s="218"/>
      <c r="OV2162" s="218"/>
      <c r="OW2162" s="218"/>
      <c r="OX2162" s="218"/>
      <c r="OY2162" s="218"/>
      <c r="OZ2162" s="218"/>
      <c r="PA2162" s="218"/>
      <c r="PB2162" s="218"/>
      <c r="PC2162" s="218"/>
      <c r="PD2162" s="218"/>
      <c r="PE2162" s="218"/>
      <c r="PF2162" s="218"/>
      <c r="PG2162" s="218"/>
      <c r="PH2162" s="218"/>
      <c r="PI2162" s="218"/>
      <c r="PJ2162" s="218"/>
      <c r="PK2162" s="218"/>
      <c r="PL2162" s="218"/>
      <c r="PM2162" s="218"/>
      <c r="PN2162" s="218"/>
      <c r="PO2162" s="218"/>
      <c r="PP2162" s="218"/>
      <c r="PQ2162" s="218"/>
      <c r="PR2162" s="218"/>
      <c r="PS2162" s="218"/>
      <c r="PT2162" s="218"/>
      <c r="PU2162" s="218"/>
      <c r="PV2162" s="218"/>
      <c r="PW2162" s="218"/>
      <c r="PX2162" s="218"/>
      <c r="PY2162" s="218"/>
      <c r="PZ2162" s="218"/>
      <c r="QA2162" s="218"/>
      <c r="QB2162" s="218"/>
      <c r="QC2162" s="218"/>
      <c r="QD2162" s="218"/>
      <c r="QE2162" s="218"/>
      <c r="QF2162" s="218"/>
      <c r="QG2162" s="218"/>
      <c r="QH2162" s="218"/>
      <c r="QI2162" s="218"/>
      <c r="QJ2162" s="218"/>
      <c r="QK2162" s="218"/>
      <c r="QL2162" s="218"/>
      <c r="QM2162" s="218"/>
      <c r="QN2162" s="218"/>
      <c r="QO2162" s="218"/>
      <c r="QP2162" s="218"/>
      <c r="QQ2162" s="218"/>
      <c r="QR2162" s="218"/>
      <c r="QS2162" s="218"/>
      <c r="QT2162" s="218"/>
      <c r="QU2162" s="218"/>
      <c r="QV2162" s="218"/>
      <c r="QW2162" s="218"/>
      <c r="QX2162" s="218"/>
      <c r="QY2162" s="218"/>
      <c r="QZ2162" s="218"/>
      <c r="RA2162" s="218"/>
      <c r="RB2162" s="218"/>
      <c r="RC2162" s="218"/>
      <c r="RD2162" s="218"/>
      <c r="RE2162" s="218"/>
      <c r="RF2162" s="218"/>
      <c r="RG2162" s="218"/>
      <c r="RH2162" s="218"/>
      <c r="RI2162" s="218"/>
      <c r="RJ2162" s="218"/>
      <c r="RK2162" s="218"/>
      <c r="RL2162" s="218"/>
      <c r="RM2162" s="218"/>
      <c r="RN2162" s="218"/>
      <c r="RO2162" s="218"/>
      <c r="RP2162" s="218"/>
      <c r="RQ2162" s="218"/>
      <c r="RR2162" s="218"/>
      <c r="RS2162" s="218"/>
      <c r="RT2162" s="218"/>
      <c r="RU2162" s="218"/>
      <c r="RV2162" s="218"/>
      <c r="RW2162" s="218"/>
      <c r="RX2162" s="218"/>
      <c r="RY2162" s="218"/>
      <c r="RZ2162" s="218"/>
      <c r="SA2162" s="218"/>
      <c r="SB2162" s="218"/>
      <c r="SC2162" s="218"/>
      <c r="SD2162" s="218"/>
      <c r="SE2162" s="218"/>
      <c r="SF2162" s="218"/>
      <c r="SG2162" s="218"/>
      <c r="SH2162" s="218"/>
      <c r="SI2162" s="218"/>
      <c r="SJ2162" s="218"/>
      <c r="SK2162" s="218"/>
      <c r="SL2162" s="218"/>
      <c r="SM2162" s="218"/>
      <c r="SN2162" s="218"/>
      <c r="SO2162" s="218"/>
      <c r="SP2162" s="218"/>
      <c r="SQ2162" s="218"/>
      <c r="SR2162" s="218"/>
      <c r="SS2162" s="218"/>
      <c r="ST2162" s="218"/>
      <c r="SU2162" s="218"/>
      <c r="SV2162" s="218"/>
      <c r="SW2162" s="218"/>
      <c r="SX2162" s="218"/>
      <c r="SY2162" s="218"/>
      <c r="SZ2162" s="218"/>
      <c r="TA2162" s="218"/>
      <c r="TB2162" s="218"/>
      <c r="TC2162" s="218"/>
      <c r="TD2162" s="218"/>
      <c r="TE2162" s="218"/>
      <c r="TF2162" s="218"/>
      <c r="TG2162" s="218"/>
      <c r="TH2162" s="218"/>
      <c r="TI2162" s="218"/>
      <c r="TJ2162" s="218"/>
      <c r="TK2162" s="218"/>
      <c r="TL2162" s="218"/>
      <c r="TM2162" s="218"/>
      <c r="TN2162" s="218"/>
      <c r="TO2162" s="218"/>
      <c r="TP2162" s="218"/>
      <c r="TQ2162" s="218"/>
      <c r="TR2162" s="218"/>
      <c r="TS2162" s="218"/>
      <c r="TT2162" s="218"/>
      <c r="TU2162" s="218"/>
      <c r="TV2162" s="218"/>
      <c r="TW2162" s="218"/>
      <c r="TX2162" s="218"/>
      <c r="TY2162" s="218"/>
      <c r="TZ2162" s="218"/>
      <c r="UA2162" s="218"/>
      <c r="UB2162" s="218"/>
      <c r="UC2162" s="218"/>
      <c r="UD2162" s="218"/>
      <c r="UE2162" s="218"/>
      <c r="UF2162" s="218"/>
      <c r="UG2162" s="218"/>
      <c r="UH2162" s="218"/>
      <c r="UI2162" s="218"/>
      <c r="UJ2162" s="218"/>
      <c r="UK2162" s="218"/>
      <c r="UL2162" s="218"/>
      <c r="UM2162" s="218"/>
      <c r="UN2162" s="218"/>
      <c r="UO2162" s="218"/>
      <c r="UP2162" s="218"/>
      <c r="UQ2162" s="218"/>
      <c r="UR2162" s="218"/>
      <c r="US2162" s="218"/>
      <c r="UT2162" s="218"/>
      <c r="UU2162" s="218"/>
      <c r="UV2162" s="218"/>
      <c r="UW2162" s="218"/>
      <c r="UX2162" s="218"/>
      <c r="UY2162" s="218"/>
      <c r="UZ2162" s="218"/>
      <c r="VA2162" s="218"/>
      <c r="VB2162" s="218"/>
      <c r="VC2162" s="218"/>
      <c r="VD2162" s="218"/>
      <c r="VE2162" s="218"/>
      <c r="VF2162" s="218"/>
      <c r="VG2162" s="218"/>
      <c r="VH2162" s="218"/>
      <c r="VI2162" s="218"/>
      <c r="VJ2162" s="218"/>
      <c r="VK2162" s="218"/>
      <c r="VL2162" s="218"/>
      <c r="VM2162" s="218"/>
      <c r="VN2162" s="218"/>
      <c r="VO2162" s="218"/>
      <c r="VP2162" s="218"/>
      <c r="VQ2162" s="218"/>
      <c r="VR2162" s="218"/>
      <c r="VS2162" s="218"/>
      <c r="VT2162" s="218"/>
      <c r="VU2162" s="218"/>
      <c r="VV2162" s="218"/>
      <c r="VW2162" s="218"/>
      <c r="VX2162" s="218"/>
      <c r="VY2162" s="218"/>
      <c r="VZ2162" s="218"/>
      <c r="WA2162" s="218"/>
      <c r="WB2162" s="218"/>
      <c r="WC2162" s="218"/>
      <c r="WD2162" s="218"/>
      <c r="WE2162" s="218"/>
      <c r="WF2162" s="218"/>
      <c r="WG2162" s="218"/>
      <c r="WH2162" s="218"/>
      <c r="WI2162" s="218"/>
      <c r="WJ2162" s="218"/>
      <c r="WK2162" s="218"/>
      <c r="WL2162" s="218"/>
      <c r="WM2162" s="218"/>
      <c r="WN2162" s="218"/>
      <c r="WO2162" s="218"/>
      <c r="WP2162" s="218"/>
      <c r="WQ2162" s="218"/>
      <c r="WR2162" s="218"/>
      <c r="WS2162" s="218"/>
      <c r="WT2162" s="218"/>
      <c r="WU2162" s="218"/>
      <c r="WV2162" s="218"/>
      <c r="WW2162" s="218"/>
      <c r="WX2162" s="218"/>
      <c r="WY2162" s="218"/>
      <c r="WZ2162" s="218"/>
      <c r="XA2162" s="218"/>
      <c r="XB2162" s="218"/>
      <c r="XC2162" s="218"/>
      <c r="XD2162" s="218"/>
      <c r="XE2162" s="218"/>
      <c r="XF2162" s="218"/>
      <c r="XG2162" s="218"/>
      <c r="XH2162" s="218"/>
      <c r="XI2162" s="218"/>
      <c r="XJ2162" s="218"/>
      <c r="XK2162" s="218"/>
      <c r="XL2162" s="218"/>
      <c r="XM2162" s="218"/>
      <c r="XN2162" s="218"/>
      <c r="XO2162" s="218"/>
      <c r="XP2162" s="218"/>
      <c r="XQ2162" s="218"/>
      <c r="XR2162" s="218"/>
      <c r="XS2162" s="218"/>
      <c r="XT2162" s="218"/>
      <c r="XU2162" s="218"/>
      <c r="XV2162" s="218"/>
      <c r="XW2162" s="218"/>
      <c r="XX2162" s="218"/>
      <c r="XY2162" s="218"/>
      <c r="XZ2162" s="218"/>
      <c r="YA2162" s="218"/>
      <c r="YB2162" s="218"/>
      <c r="YC2162" s="218"/>
      <c r="YD2162" s="218"/>
      <c r="YE2162" s="218"/>
      <c r="YF2162" s="218"/>
      <c r="YG2162" s="218"/>
      <c r="YH2162" s="218"/>
      <c r="YI2162" s="218"/>
      <c r="YJ2162" s="218"/>
      <c r="YK2162" s="218"/>
      <c r="YL2162" s="218"/>
      <c r="YM2162" s="218"/>
      <c r="YN2162" s="218"/>
      <c r="YO2162" s="218"/>
      <c r="YP2162" s="218"/>
      <c r="YQ2162" s="218"/>
      <c r="YR2162" s="218"/>
      <c r="YS2162" s="218"/>
      <c r="YT2162" s="218"/>
      <c r="YU2162" s="218"/>
      <c r="YV2162" s="218"/>
      <c r="YW2162" s="218"/>
      <c r="YX2162" s="218"/>
      <c r="YY2162" s="218"/>
      <c r="YZ2162" s="218"/>
      <c r="ZA2162" s="218"/>
      <c r="ZB2162" s="218"/>
      <c r="ZC2162" s="218"/>
      <c r="ZD2162" s="218"/>
      <c r="ZE2162" s="218"/>
      <c r="ZF2162" s="218"/>
      <c r="ZG2162" s="218"/>
      <c r="ZH2162" s="218"/>
      <c r="ZI2162" s="218"/>
      <c r="ZJ2162" s="218"/>
      <c r="ZK2162" s="218"/>
      <c r="ZL2162" s="218"/>
      <c r="ZM2162" s="218"/>
      <c r="ZN2162" s="218"/>
      <c r="ZO2162" s="218"/>
      <c r="ZP2162" s="218"/>
      <c r="ZQ2162" s="218"/>
      <c r="ZR2162" s="218"/>
      <c r="ZS2162" s="218"/>
      <c r="ZT2162" s="218"/>
      <c r="ZU2162" s="218"/>
      <c r="ZV2162" s="218"/>
      <c r="ZW2162" s="218"/>
      <c r="ZX2162" s="218"/>
      <c r="ZY2162" s="218"/>
      <c r="ZZ2162" s="218"/>
      <c r="AAA2162" s="218"/>
      <c r="AAB2162" s="218"/>
      <c r="AAC2162" s="218"/>
      <c r="AAD2162" s="218"/>
      <c r="AAE2162" s="218"/>
      <c r="AAF2162" s="218"/>
      <c r="AAG2162" s="218"/>
      <c r="AAH2162" s="218"/>
      <c r="AAI2162" s="218"/>
      <c r="AAJ2162" s="218"/>
      <c r="AAK2162" s="218"/>
      <c r="AAL2162" s="218"/>
      <c r="AAM2162" s="218"/>
      <c r="AAN2162" s="218"/>
      <c r="AAO2162" s="218"/>
      <c r="AAP2162" s="218"/>
      <c r="AAQ2162" s="218"/>
      <c r="AAR2162" s="218"/>
      <c r="AAS2162" s="218"/>
      <c r="AAT2162" s="218"/>
      <c r="AAU2162" s="218"/>
      <c r="AAV2162" s="218"/>
      <c r="AAW2162" s="218"/>
      <c r="AAX2162" s="218"/>
      <c r="AAY2162" s="218"/>
      <c r="AAZ2162" s="218"/>
      <c r="ABA2162" s="218"/>
      <c r="ABB2162" s="218"/>
      <c r="ABC2162" s="218"/>
      <c r="ABD2162" s="218"/>
      <c r="ABE2162" s="218"/>
      <c r="ABF2162" s="218"/>
      <c r="ABG2162" s="218"/>
      <c r="ABH2162" s="218"/>
      <c r="ABI2162" s="218"/>
      <c r="ABJ2162" s="218"/>
      <c r="ABK2162" s="218"/>
      <c r="ABL2162" s="218"/>
      <c r="ABM2162" s="218"/>
      <c r="ABN2162" s="218"/>
      <c r="ABO2162" s="218"/>
      <c r="ABP2162" s="218"/>
      <c r="ABQ2162" s="218"/>
      <c r="ABR2162" s="218"/>
      <c r="ABS2162" s="218"/>
      <c r="ABT2162" s="218"/>
      <c r="ABU2162" s="218"/>
      <c r="ABV2162" s="218"/>
      <c r="ABW2162" s="218"/>
      <c r="ABX2162" s="218"/>
      <c r="ABY2162" s="218"/>
      <c r="ABZ2162" s="218"/>
      <c r="ACA2162" s="218"/>
      <c r="ACB2162" s="218"/>
      <c r="ACC2162" s="218"/>
      <c r="ACD2162" s="218"/>
      <c r="ACE2162" s="218"/>
      <c r="ACF2162" s="218"/>
      <c r="ACG2162" s="218"/>
      <c r="ACH2162" s="218"/>
      <c r="ACI2162" s="218"/>
      <c r="ACJ2162" s="218"/>
      <c r="ACK2162" s="218"/>
      <c r="ACL2162" s="218"/>
      <c r="ACM2162" s="218"/>
      <c r="ACN2162" s="218"/>
      <c r="ACO2162" s="218"/>
      <c r="ACP2162" s="218"/>
      <c r="ACQ2162" s="218"/>
      <c r="ACR2162" s="218"/>
      <c r="ACS2162" s="218"/>
      <c r="ACT2162" s="218"/>
      <c r="ACU2162" s="218"/>
      <c r="ACV2162" s="218"/>
      <c r="ACW2162" s="218"/>
      <c r="ACX2162" s="218"/>
      <c r="ACY2162" s="218"/>
      <c r="ACZ2162" s="218"/>
      <c r="ADA2162" s="218"/>
      <c r="ADB2162" s="218"/>
      <c r="ADC2162" s="218"/>
      <c r="ADD2162" s="218"/>
      <c r="ADE2162" s="218"/>
      <c r="ADF2162" s="218"/>
      <c r="ADG2162" s="218"/>
      <c r="ADH2162" s="218"/>
      <c r="ADI2162" s="218"/>
      <c r="ADJ2162" s="218"/>
      <c r="ADK2162" s="218"/>
      <c r="ADL2162" s="218"/>
      <c r="ADM2162" s="218"/>
      <c r="ADN2162" s="218"/>
      <c r="ADO2162" s="218"/>
      <c r="ADP2162" s="218"/>
      <c r="ADQ2162" s="218"/>
      <c r="ADR2162" s="218"/>
      <c r="ADS2162" s="218"/>
      <c r="ADT2162" s="218"/>
      <c r="ADU2162" s="218"/>
      <c r="ADV2162" s="218"/>
      <c r="ADW2162" s="218"/>
      <c r="ADX2162" s="218"/>
      <c r="ADY2162" s="218"/>
      <c r="ADZ2162" s="218"/>
      <c r="AEA2162" s="218"/>
      <c r="AEB2162" s="218"/>
      <c r="AEC2162" s="218"/>
      <c r="AED2162" s="218"/>
      <c r="AEE2162" s="218"/>
      <c r="AEF2162" s="218"/>
      <c r="AEG2162" s="218"/>
      <c r="AEH2162" s="218"/>
      <c r="AEI2162" s="218"/>
      <c r="AEJ2162" s="218"/>
      <c r="AEK2162" s="218"/>
      <c r="AEL2162" s="218"/>
      <c r="AEM2162" s="218"/>
      <c r="AEN2162" s="218"/>
      <c r="AEO2162" s="218"/>
      <c r="AEP2162" s="218"/>
      <c r="AEQ2162" s="218"/>
      <c r="AER2162" s="218"/>
      <c r="AES2162" s="218"/>
      <c r="AET2162" s="218"/>
      <c r="AEU2162" s="218"/>
      <c r="AEV2162" s="218"/>
      <c r="AEW2162" s="218"/>
      <c r="AEX2162" s="218"/>
      <c r="AEY2162" s="218"/>
      <c r="AEZ2162" s="218"/>
      <c r="AFA2162" s="218"/>
      <c r="AFB2162" s="218"/>
      <c r="AFC2162" s="218"/>
      <c r="AFD2162" s="218"/>
      <c r="AFE2162" s="218"/>
      <c r="AFF2162" s="218"/>
      <c r="AFG2162" s="218"/>
      <c r="AFH2162" s="218"/>
      <c r="AFI2162" s="218"/>
      <c r="AFJ2162" s="218"/>
      <c r="AFK2162" s="218"/>
      <c r="AFL2162" s="218"/>
      <c r="AFM2162" s="218"/>
      <c r="AFN2162" s="218"/>
      <c r="AFO2162" s="218"/>
      <c r="AFP2162" s="218"/>
      <c r="AFQ2162" s="218"/>
      <c r="AFR2162" s="218"/>
      <c r="AFS2162" s="218"/>
      <c r="AFT2162" s="218"/>
      <c r="AFU2162" s="218"/>
      <c r="AFV2162" s="218"/>
      <c r="AFW2162" s="218"/>
      <c r="AFX2162" s="218"/>
      <c r="AFY2162" s="218"/>
      <c r="AFZ2162" s="218"/>
      <c r="AGA2162" s="218"/>
      <c r="AGB2162" s="218"/>
      <c r="AGC2162" s="218"/>
      <c r="AGD2162" s="218"/>
      <c r="AGE2162" s="218"/>
      <c r="AGF2162" s="218"/>
      <c r="AGG2162" s="218"/>
      <c r="AGH2162" s="218"/>
      <c r="AGI2162" s="218"/>
      <c r="AGJ2162" s="218"/>
      <c r="AGK2162" s="218"/>
      <c r="AGL2162" s="218"/>
      <c r="AGM2162" s="218"/>
      <c r="AGN2162" s="218"/>
      <c r="AGO2162" s="218"/>
      <c r="AGP2162" s="218"/>
      <c r="AGQ2162" s="218"/>
      <c r="AGR2162" s="218"/>
      <c r="AGS2162" s="218"/>
      <c r="AGT2162" s="218"/>
      <c r="AGU2162" s="218"/>
      <c r="AGV2162" s="218"/>
      <c r="AGW2162" s="218"/>
      <c r="AGX2162" s="218"/>
      <c r="AGY2162" s="218"/>
      <c r="AGZ2162" s="218"/>
      <c r="AHA2162" s="218"/>
      <c r="AHB2162" s="218"/>
      <c r="AHC2162" s="218"/>
      <c r="AHD2162" s="218"/>
      <c r="AHE2162" s="218"/>
      <c r="AHF2162" s="218"/>
      <c r="AHG2162" s="218"/>
      <c r="AHH2162" s="218"/>
      <c r="AHI2162" s="218"/>
      <c r="AHJ2162" s="218"/>
      <c r="AHK2162" s="218"/>
      <c r="AHL2162" s="218"/>
      <c r="AHM2162" s="218"/>
      <c r="AHN2162" s="218"/>
      <c r="AHO2162" s="218"/>
      <c r="AHP2162" s="218"/>
      <c r="AHQ2162" s="218"/>
      <c r="AHR2162" s="218"/>
      <c r="AHS2162" s="218"/>
      <c r="AHT2162" s="218"/>
      <c r="AHU2162" s="218"/>
      <c r="AHV2162" s="218"/>
      <c r="AHW2162" s="218"/>
      <c r="AHX2162" s="218"/>
      <c r="AHY2162" s="218"/>
      <c r="AHZ2162" s="218"/>
      <c r="AIA2162" s="218"/>
      <c r="AIB2162" s="218"/>
      <c r="AIC2162" s="218"/>
      <c r="AID2162" s="218"/>
      <c r="AIE2162" s="218"/>
      <c r="AIF2162" s="218"/>
      <c r="AIG2162" s="218"/>
      <c r="AIH2162" s="218"/>
      <c r="AII2162" s="218"/>
      <c r="AIJ2162" s="218"/>
      <c r="AIK2162" s="218"/>
      <c r="AIL2162" s="218"/>
      <c r="AIM2162" s="218"/>
      <c r="AIN2162" s="218"/>
      <c r="AIO2162" s="218"/>
      <c r="AIP2162" s="218"/>
      <c r="AIQ2162" s="218"/>
      <c r="AIR2162" s="218"/>
      <c r="AIS2162" s="218"/>
      <c r="AIT2162" s="218"/>
      <c r="AIU2162" s="218"/>
      <c r="AIV2162" s="218"/>
      <c r="AIW2162" s="218"/>
      <c r="AIX2162" s="218"/>
      <c r="AIY2162" s="218"/>
      <c r="AIZ2162" s="218"/>
      <c r="AJA2162" s="218"/>
      <c r="AJB2162" s="218"/>
      <c r="AJC2162" s="218"/>
      <c r="AJD2162" s="218"/>
      <c r="AJE2162" s="218"/>
      <c r="AJF2162" s="218"/>
      <c r="AJG2162" s="218"/>
      <c r="AJH2162" s="218"/>
      <c r="AJI2162" s="218"/>
      <c r="AJJ2162" s="218"/>
      <c r="AJK2162" s="218"/>
      <c r="AJL2162" s="218"/>
      <c r="AJM2162" s="218"/>
      <c r="AJN2162" s="218"/>
      <c r="AJO2162" s="218"/>
      <c r="AJP2162" s="218"/>
      <c r="AJQ2162" s="218"/>
      <c r="AJR2162" s="218"/>
      <c r="AJS2162" s="218"/>
      <c r="AJT2162" s="218"/>
      <c r="AJU2162" s="218"/>
      <c r="AJV2162" s="218"/>
      <c r="AJW2162" s="218"/>
      <c r="AJX2162" s="218"/>
      <c r="AJY2162" s="218"/>
      <c r="AJZ2162" s="218"/>
      <c r="AKA2162" s="218"/>
      <c r="AKB2162" s="218"/>
      <c r="AKC2162" s="218"/>
      <c r="AKD2162" s="218"/>
      <c r="AKE2162" s="218"/>
      <c r="AKF2162" s="218"/>
      <c r="AKG2162" s="218"/>
      <c r="AKH2162" s="218"/>
      <c r="AKI2162" s="218"/>
      <c r="AKJ2162" s="218"/>
      <c r="AKK2162" s="218"/>
      <c r="AKL2162" s="218"/>
      <c r="AKM2162" s="218"/>
      <c r="AKN2162" s="218"/>
      <c r="AKO2162" s="218"/>
      <c r="AKP2162" s="218"/>
      <c r="AKQ2162" s="218"/>
      <c r="AKR2162" s="218"/>
      <c r="AKS2162" s="218"/>
      <c r="AKT2162" s="218"/>
      <c r="AKU2162" s="218"/>
      <c r="AKV2162" s="218"/>
      <c r="AKW2162" s="218"/>
      <c r="AKX2162" s="218"/>
      <c r="AKY2162" s="218"/>
      <c r="AKZ2162" s="218"/>
      <c r="ALA2162" s="218"/>
      <c r="ALB2162" s="218"/>
      <c r="ALC2162" s="218"/>
      <c r="ALD2162" s="218"/>
      <c r="ALE2162" s="218"/>
      <c r="ALF2162" s="218"/>
      <c r="ALG2162" s="218"/>
      <c r="ALH2162" s="218"/>
      <c r="ALI2162" s="218"/>
      <c r="ALJ2162" s="218"/>
      <c r="ALK2162" s="218"/>
      <c r="ALL2162" s="218"/>
      <c r="ALM2162" s="218"/>
      <c r="ALN2162" s="218"/>
      <c r="ALO2162" s="218"/>
      <c r="ALP2162" s="218"/>
      <c r="ALQ2162" s="218"/>
      <c r="ALR2162" s="218"/>
      <c r="ALS2162" s="218"/>
      <c r="ALT2162" s="218"/>
      <c r="ALU2162" s="218"/>
      <c r="ALV2162" s="218"/>
      <c r="ALW2162" s="218"/>
      <c r="ALX2162" s="218"/>
      <c r="ALY2162" s="218"/>
      <c r="ALZ2162" s="218"/>
      <c r="AMA2162" s="218"/>
      <c r="AMB2162" s="218"/>
      <c r="AMC2162" s="218"/>
      <c r="AMD2162" s="218"/>
      <c r="AME2162" s="218"/>
      <c r="AMF2162" s="218"/>
      <c r="AMG2162" s="218"/>
      <c r="AMH2162" s="218"/>
      <c r="AMI2162" s="218"/>
      <c r="AMJ2162" s="218"/>
      <c r="AMK2162" s="218"/>
      <c r="AML2162" s="218"/>
      <c r="AMM2162" s="218"/>
      <c r="AMN2162" s="218"/>
      <c r="AMO2162" s="218"/>
      <c r="AMP2162" s="218"/>
      <c r="AMQ2162" s="218"/>
      <c r="AMR2162" s="218"/>
      <c r="AMS2162" s="218"/>
      <c r="AMT2162" s="218"/>
      <c r="AMU2162" s="218"/>
      <c r="AMV2162" s="218"/>
      <c r="AMW2162" s="218"/>
      <c r="AMX2162" s="218"/>
      <c r="AMY2162" s="218"/>
      <c r="AMZ2162" s="218"/>
      <c r="ANA2162" s="218"/>
      <c r="ANB2162" s="218"/>
      <c r="ANC2162" s="218"/>
      <c r="AND2162" s="218"/>
      <c r="ANE2162" s="218"/>
      <c r="ANF2162" s="218"/>
      <c r="ANG2162" s="218"/>
      <c r="ANH2162" s="218"/>
      <c r="ANI2162" s="218"/>
      <c r="ANJ2162" s="218"/>
      <c r="ANK2162" s="218"/>
      <c r="ANL2162" s="218"/>
      <c r="ANM2162" s="218"/>
      <c r="ANN2162" s="218"/>
      <c r="ANO2162" s="218"/>
      <c r="ANP2162" s="218"/>
      <c r="ANQ2162" s="218"/>
      <c r="ANR2162" s="218"/>
      <c r="ANS2162" s="218"/>
      <c r="ANT2162" s="218"/>
      <c r="ANU2162" s="218"/>
      <c r="ANV2162" s="218"/>
      <c r="ANW2162" s="218"/>
      <c r="ANX2162" s="218"/>
      <c r="ANY2162" s="218"/>
      <c r="ANZ2162" s="218"/>
      <c r="AOA2162" s="218"/>
      <c r="AOB2162" s="218"/>
      <c r="AOC2162" s="218"/>
      <c r="AOD2162" s="218"/>
      <c r="AOE2162" s="218"/>
      <c r="AOF2162" s="218"/>
      <c r="AOG2162" s="218"/>
      <c r="AOH2162" s="218"/>
      <c r="AOI2162" s="218"/>
      <c r="AOJ2162" s="218"/>
      <c r="AOK2162" s="218"/>
      <c r="AOL2162" s="218"/>
      <c r="AOM2162" s="218"/>
      <c r="AON2162" s="218"/>
      <c r="AOO2162" s="218"/>
      <c r="AOP2162" s="218"/>
      <c r="AOQ2162" s="218"/>
      <c r="AOR2162" s="218"/>
      <c r="AOS2162" s="218"/>
      <c r="AOT2162" s="218"/>
      <c r="AOU2162" s="218"/>
      <c r="AOV2162" s="218"/>
      <c r="AOW2162" s="218"/>
      <c r="AOX2162" s="218"/>
      <c r="AOY2162" s="218"/>
      <c r="AOZ2162" s="218"/>
      <c r="APA2162" s="218"/>
      <c r="APB2162" s="218"/>
      <c r="APC2162" s="218"/>
      <c r="APD2162" s="218"/>
      <c r="APE2162" s="218"/>
      <c r="APF2162" s="218"/>
      <c r="APG2162" s="218"/>
      <c r="APH2162" s="218"/>
      <c r="API2162" s="218"/>
      <c r="APJ2162" s="218"/>
      <c r="APK2162" s="218"/>
      <c r="APL2162" s="218"/>
      <c r="APM2162" s="218"/>
      <c r="APN2162" s="218"/>
      <c r="APO2162" s="218"/>
      <c r="APP2162" s="218"/>
      <c r="APQ2162" s="218"/>
      <c r="APR2162" s="218"/>
      <c r="APS2162" s="218"/>
      <c r="APT2162" s="218"/>
      <c r="APU2162" s="218"/>
      <c r="APV2162" s="218"/>
      <c r="APW2162" s="218"/>
      <c r="APX2162" s="218"/>
      <c r="APY2162" s="218"/>
      <c r="APZ2162" s="218"/>
      <c r="AQA2162" s="218"/>
      <c r="AQB2162" s="218"/>
      <c r="AQC2162" s="218"/>
      <c r="AQD2162" s="218"/>
      <c r="AQE2162" s="218"/>
      <c r="AQF2162" s="218"/>
      <c r="AQG2162" s="218"/>
      <c r="AQH2162" s="218"/>
      <c r="AQI2162" s="218"/>
      <c r="AQJ2162" s="218"/>
      <c r="AQK2162" s="218"/>
      <c r="AQL2162" s="218"/>
      <c r="AQM2162" s="218"/>
      <c r="AQN2162" s="218"/>
      <c r="AQO2162" s="218"/>
      <c r="AQP2162" s="218"/>
      <c r="AQQ2162" s="218"/>
      <c r="AQR2162" s="218"/>
      <c r="AQS2162" s="218"/>
      <c r="AQT2162" s="218"/>
      <c r="AQU2162" s="218"/>
      <c r="AQV2162" s="218"/>
      <c r="AQW2162" s="218"/>
      <c r="AQX2162" s="218"/>
      <c r="AQY2162" s="218"/>
      <c r="AQZ2162" s="218"/>
      <c r="ARA2162" s="218"/>
      <c r="ARB2162" s="218"/>
      <c r="ARC2162" s="218"/>
      <c r="ARD2162" s="218"/>
      <c r="ARE2162" s="218"/>
      <c r="ARF2162" s="218"/>
      <c r="ARG2162" s="218"/>
      <c r="ARH2162" s="218"/>
      <c r="ARI2162" s="218"/>
      <c r="ARJ2162" s="218"/>
      <c r="ARK2162" s="218"/>
      <c r="ARL2162" s="218"/>
      <c r="ARM2162" s="218"/>
      <c r="ARN2162" s="218"/>
      <c r="ARO2162" s="218"/>
      <c r="ARP2162" s="218"/>
      <c r="ARQ2162" s="218"/>
      <c r="ARR2162" s="218"/>
      <c r="ARS2162" s="218"/>
      <c r="ART2162" s="218"/>
      <c r="ARU2162" s="218"/>
      <c r="ARV2162" s="218"/>
      <c r="ARW2162" s="218"/>
      <c r="ARX2162" s="218"/>
      <c r="ARY2162" s="218"/>
      <c r="ARZ2162" s="218"/>
      <c r="ASA2162" s="218"/>
      <c r="ASB2162" s="218"/>
      <c r="ASC2162" s="218"/>
      <c r="ASD2162" s="218"/>
      <c r="ASE2162" s="218"/>
      <c r="ASF2162" s="218"/>
      <c r="ASG2162" s="218"/>
      <c r="ASH2162" s="218"/>
      <c r="ASI2162" s="218"/>
      <c r="ASJ2162" s="218"/>
      <c r="ASK2162" s="218"/>
      <c r="ASL2162" s="218"/>
      <c r="ASM2162" s="218"/>
      <c r="ASN2162" s="218"/>
      <c r="ASO2162" s="218"/>
      <c r="ASP2162" s="218"/>
      <c r="ASQ2162" s="218"/>
      <c r="ASR2162" s="218"/>
      <c r="ASS2162" s="218"/>
      <c r="AST2162" s="218"/>
      <c r="ASU2162" s="218"/>
      <c r="ASV2162" s="218"/>
      <c r="ASW2162" s="218"/>
      <c r="ASX2162" s="218"/>
      <c r="ASY2162" s="218"/>
      <c r="ASZ2162" s="218"/>
      <c r="ATA2162" s="218"/>
      <c r="ATB2162" s="218"/>
      <c r="ATC2162" s="218"/>
      <c r="ATD2162" s="218"/>
      <c r="ATE2162" s="218"/>
      <c r="ATF2162" s="218"/>
      <c r="ATG2162" s="218"/>
      <c r="ATH2162" s="218"/>
      <c r="ATI2162" s="218"/>
      <c r="ATJ2162" s="218"/>
      <c r="ATK2162" s="218"/>
      <c r="ATL2162" s="218"/>
      <c r="ATM2162" s="218"/>
      <c r="ATN2162" s="218"/>
      <c r="ATO2162" s="218"/>
      <c r="ATP2162" s="218"/>
      <c r="ATQ2162" s="218"/>
      <c r="ATR2162" s="218"/>
      <c r="ATS2162" s="218"/>
      <c r="ATT2162" s="218"/>
      <c r="ATU2162" s="218"/>
      <c r="ATV2162" s="218"/>
      <c r="ATW2162" s="218"/>
      <c r="ATX2162" s="218"/>
      <c r="ATY2162" s="218"/>
      <c r="ATZ2162" s="218"/>
      <c r="AUA2162" s="218"/>
      <c r="AUB2162" s="218"/>
      <c r="AUC2162" s="218"/>
      <c r="AUD2162" s="218"/>
      <c r="AUE2162" s="218"/>
      <c r="AUF2162" s="218"/>
      <c r="AUG2162" s="218"/>
      <c r="AUH2162" s="218"/>
      <c r="AUI2162" s="218"/>
      <c r="AUJ2162" s="218"/>
      <c r="AUK2162" s="218"/>
      <c r="AUL2162" s="218"/>
      <c r="AUM2162" s="218"/>
      <c r="AUN2162" s="218"/>
      <c r="AUO2162" s="218"/>
      <c r="AUP2162" s="218"/>
      <c r="AUQ2162" s="218"/>
      <c r="AUR2162" s="218"/>
      <c r="AUS2162" s="218"/>
      <c r="AUT2162" s="218"/>
      <c r="AUU2162" s="218"/>
      <c r="AUV2162" s="218"/>
      <c r="AUW2162" s="218"/>
      <c r="AUX2162" s="218"/>
      <c r="AUY2162" s="218"/>
      <c r="AUZ2162" s="218"/>
      <c r="AVA2162" s="218"/>
      <c r="AVB2162" s="218"/>
      <c r="AVC2162" s="218"/>
      <c r="AVD2162" s="218"/>
      <c r="AVE2162" s="218"/>
      <c r="AVF2162" s="218"/>
      <c r="AVG2162" s="218"/>
      <c r="AVH2162" s="218"/>
      <c r="AVI2162" s="218"/>
      <c r="AVJ2162" s="218"/>
      <c r="AVK2162" s="218"/>
      <c r="AVL2162" s="218"/>
      <c r="AVM2162" s="218"/>
      <c r="AVN2162" s="218"/>
      <c r="AVO2162" s="218"/>
      <c r="AVP2162" s="218"/>
      <c r="AVQ2162" s="218"/>
      <c r="AVR2162" s="218"/>
      <c r="AVS2162" s="218"/>
      <c r="AVT2162" s="218"/>
      <c r="AVU2162" s="218"/>
      <c r="AVV2162" s="218"/>
      <c r="AVW2162" s="218"/>
      <c r="AVX2162" s="218"/>
      <c r="AVY2162" s="218"/>
      <c r="AVZ2162" s="218"/>
      <c r="AWA2162" s="218"/>
      <c r="AWB2162" s="218"/>
      <c r="AWC2162" s="218"/>
      <c r="AWD2162" s="218"/>
      <c r="AWE2162" s="218"/>
      <c r="AWF2162" s="218"/>
      <c r="AWG2162" s="218"/>
      <c r="AWH2162" s="218"/>
      <c r="AWI2162" s="218"/>
      <c r="AWJ2162" s="218"/>
      <c r="AWK2162" s="218"/>
      <c r="AWL2162" s="218"/>
      <c r="AWM2162" s="218"/>
      <c r="AWN2162" s="218"/>
      <c r="AWO2162" s="218"/>
      <c r="AWP2162" s="218"/>
      <c r="AWQ2162" s="218"/>
      <c r="AWR2162" s="218"/>
      <c r="AWS2162" s="218"/>
      <c r="AWT2162" s="218"/>
      <c r="AWU2162" s="218"/>
      <c r="AWV2162" s="218"/>
      <c r="AWW2162" s="218"/>
      <c r="AWX2162" s="218"/>
      <c r="AWY2162" s="218"/>
      <c r="AWZ2162" s="218"/>
      <c r="AXA2162" s="218"/>
      <c r="AXB2162" s="218"/>
      <c r="AXC2162" s="218"/>
      <c r="AXD2162" s="218"/>
      <c r="AXE2162" s="218"/>
      <c r="AXF2162" s="218"/>
      <c r="AXG2162" s="218"/>
      <c r="AXH2162" s="218"/>
      <c r="AXI2162" s="218"/>
      <c r="AXJ2162" s="218"/>
      <c r="AXK2162" s="218"/>
      <c r="AXL2162" s="218"/>
      <c r="AXM2162" s="218"/>
      <c r="AXN2162" s="218"/>
      <c r="AXO2162" s="218"/>
      <c r="AXP2162" s="218"/>
      <c r="AXQ2162" s="218"/>
      <c r="AXR2162" s="218"/>
      <c r="AXS2162" s="218"/>
      <c r="AXT2162" s="218"/>
      <c r="AXU2162" s="218"/>
      <c r="AXV2162" s="218"/>
      <c r="AXW2162" s="218"/>
      <c r="AXX2162" s="218"/>
      <c r="AXY2162" s="218"/>
      <c r="AXZ2162" s="218"/>
      <c r="AYA2162" s="218"/>
      <c r="AYB2162" s="218"/>
      <c r="AYC2162" s="218"/>
      <c r="AYD2162" s="218"/>
      <c r="AYE2162" s="218"/>
      <c r="AYF2162" s="218"/>
      <c r="AYG2162" s="218"/>
      <c r="AYH2162" s="218"/>
      <c r="AYI2162" s="218"/>
      <c r="AYJ2162" s="218"/>
      <c r="AYK2162" s="218"/>
      <c r="AYL2162" s="218"/>
      <c r="AYM2162" s="218"/>
      <c r="AYN2162" s="218"/>
      <c r="AYO2162" s="218"/>
      <c r="AYP2162" s="218"/>
      <c r="AYQ2162" s="218"/>
      <c r="AYR2162" s="218"/>
      <c r="AYS2162" s="218"/>
      <c r="AYT2162" s="218"/>
      <c r="AYU2162" s="218"/>
      <c r="AYV2162" s="218"/>
      <c r="AYW2162" s="218"/>
      <c r="AYX2162" s="218"/>
      <c r="AYY2162" s="218"/>
      <c r="AYZ2162" s="218"/>
      <c r="AZA2162" s="218"/>
      <c r="AZB2162" s="218"/>
      <c r="AZC2162" s="218"/>
      <c r="AZD2162" s="218"/>
      <c r="AZE2162" s="218"/>
      <c r="AZF2162" s="218"/>
      <c r="AZG2162" s="218"/>
      <c r="AZH2162" s="218"/>
      <c r="AZI2162" s="218"/>
      <c r="AZJ2162" s="218"/>
      <c r="AZK2162" s="218"/>
      <c r="AZL2162" s="218"/>
      <c r="AZM2162" s="218"/>
      <c r="AZN2162" s="218"/>
      <c r="AZO2162" s="218"/>
      <c r="AZP2162" s="218"/>
      <c r="AZQ2162" s="218"/>
      <c r="AZR2162" s="218"/>
      <c r="AZS2162" s="218"/>
      <c r="AZT2162" s="218"/>
      <c r="AZU2162" s="218"/>
      <c r="AZV2162" s="218"/>
      <c r="AZW2162" s="218"/>
      <c r="AZX2162" s="218"/>
      <c r="AZY2162" s="218"/>
      <c r="AZZ2162" s="218"/>
      <c r="BAA2162" s="218"/>
      <c r="BAB2162" s="218"/>
      <c r="BAC2162" s="218"/>
      <c r="BAD2162" s="218"/>
      <c r="BAE2162" s="218"/>
      <c r="BAF2162" s="218"/>
      <c r="BAG2162" s="218"/>
      <c r="BAH2162" s="218"/>
      <c r="BAI2162" s="218"/>
      <c r="BAJ2162" s="218"/>
      <c r="BAK2162" s="218"/>
      <c r="BAL2162" s="218"/>
      <c r="BAM2162" s="218"/>
      <c r="BAN2162" s="218"/>
      <c r="BAO2162" s="218"/>
      <c r="BAP2162" s="218"/>
      <c r="BAQ2162" s="218"/>
      <c r="BAR2162" s="218"/>
      <c r="BAS2162" s="218"/>
      <c r="BAT2162" s="218"/>
      <c r="BAU2162" s="218"/>
      <c r="BAV2162" s="218"/>
      <c r="BAW2162" s="218"/>
      <c r="BAX2162" s="218"/>
      <c r="BAY2162" s="218"/>
      <c r="BAZ2162" s="218"/>
      <c r="BBA2162" s="218"/>
      <c r="BBB2162" s="218"/>
      <c r="BBC2162" s="218"/>
      <c r="BBD2162" s="218"/>
      <c r="BBE2162" s="218"/>
      <c r="BBF2162" s="218"/>
      <c r="BBG2162" s="218"/>
      <c r="BBH2162" s="218"/>
      <c r="BBI2162" s="218"/>
      <c r="BBJ2162" s="218"/>
      <c r="BBK2162" s="218"/>
      <c r="BBL2162" s="218"/>
      <c r="BBM2162" s="218"/>
      <c r="BBN2162" s="218"/>
      <c r="BBO2162" s="218"/>
      <c r="BBP2162" s="218"/>
      <c r="BBQ2162" s="218"/>
      <c r="BBR2162" s="218"/>
      <c r="BBS2162" s="218"/>
      <c r="BBT2162" s="218"/>
      <c r="BBU2162" s="218"/>
      <c r="BBV2162" s="218"/>
      <c r="BBW2162" s="218"/>
      <c r="BBX2162" s="218"/>
      <c r="BBY2162" s="218"/>
      <c r="BBZ2162" s="218"/>
      <c r="BCA2162" s="218"/>
      <c r="BCB2162" s="218"/>
      <c r="BCC2162" s="218"/>
      <c r="BCD2162" s="218"/>
      <c r="BCE2162" s="218"/>
      <c r="BCF2162" s="218"/>
      <c r="BCG2162" s="218"/>
      <c r="BCH2162" s="218"/>
      <c r="BCI2162" s="218"/>
      <c r="BCJ2162" s="218"/>
      <c r="BCK2162" s="218"/>
      <c r="BCL2162" s="218"/>
      <c r="BCM2162" s="218"/>
      <c r="BCN2162" s="218"/>
      <c r="BCO2162" s="218"/>
      <c r="BCP2162" s="218"/>
      <c r="BCQ2162" s="218"/>
      <c r="BCR2162" s="218"/>
      <c r="BCS2162" s="218"/>
      <c r="BCT2162" s="218"/>
      <c r="BCU2162" s="218"/>
      <c r="BCV2162" s="218"/>
      <c r="BCW2162" s="218"/>
      <c r="BCX2162" s="218"/>
      <c r="BCY2162" s="218"/>
      <c r="BCZ2162" s="218"/>
      <c r="BDA2162" s="218"/>
      <c r="BDB2162" s="218"/>
      <c r="BDC2162" s="218"/>
      <c r="BDD2162" s="218"/>
      <c r="BDE2162" s="218"/>
      <c r="BDF2162" s="218"/>
      <c r="BDG2162" s="218"/>
      <c r="BDH2162" s="218"/>
      <c r="BDI2162" s="218"/>
      <c r="BDJ2162" s="218"/>
      <c r="BDK2162" s="218"/>
      <c r="BDL2162" s="218"/>
      <c r="BDM2162" s="218"/>
      <c r="BDN2162" s="218"/>
      <c r="BDO2162" s="218"/>
      <c r="BDP2162" s="218"/>
      <c r="BDQ2162" s="218"/>
      <c r="BDR2162" s="218"/>
      <c r="BDS2162" s="218"/>
      <c r="BDT2162" s="218"/>
      <c r="BDU2162" s="218"/>
      <c r="BDV2162" s="218"/>
      <c r="BDW2162" s="218"/>
      <c r="BDX2162" s="218"/>
      <c r="BDY2162" s="218"/>
      <c r="BDZ2162" s="218"/>
      <c r="BEA2162" s="218"/>
      <c r="BEB2162" s="218"/>
      <c r="BEC2162" s="218"/>
      <c r="BED2162" s="218"/>
      <c r="BEE2162" s="218"/>
      <c r="BEF2162" s="218"/>
      <c r="BEG2162" s="218"/>
      <c r="BEH2162" s="218"/>
      <c r="BEI2162" s="218"/>
      <c r="BEJ2162" s="218"/>
      <c r="BEK2162" s="218"/>
      <c r="BEL2162" s="218"/>
      <c r="BEM2162" s="218"/>
      <c r="BEN2162" s="218"/>
      <c r="BEO2162" s="218"/>
      <c r="BEP2162" s="218"/>
      <c r="BEQ2162" s="218"/>
      <c r="BER2162" s="218"/>
      <c r="BES2162" s="218"/>
      <c r="BET2162" s="218"/>
      <c r="BEU2162" s="218"/>
      <c r="BEV2162" s="218"/>
      <c r="BEW2162" s="218"/>
      <c r="BEX2162" s="218"/>
      <c r="BEY2162" s="218"/>
      <c r="BEZ2162" s="218"/>
      <c r="BFA2162" s="218"/>
      <c r="BFB2162" s="218"/>
      <c r="BFC2162" s="218"/>
      <c r="BFD2162" s="218"/>
      <c r="BFE2162" s="218"/>
      <c r="BFF2162" s="218"/>
      <c r="BFG2162" s="218"/>
      <c r="BFH2162" s="218"/>
      <c r="BFI2162" s="218"/>
      <c r="BFJ2162" s="218"/>
      <c r="BFK2162" s="218"/>
      <c r="BFL2162" s="218"/>
      <c r="BFM2162" s="218"/>
      <c r="BFN2162" s="218"/>
      <c r="BFO2162" s="218"/>
      <c r="BFP2162" s="218"/>
      <c r="BFQ2162" s="218"/>
      <c r="BFR2162" s="218"/>
      <c r="BFS2162" s="218"/>
      <c r="BFT2162" s="218"/>
      <c r="BFU2162" s="218"/>
      <c r="BFV2162" s="218"/>
      <c r="BFW2162" s="218"/>
      <c r="BFX2162" s="218"/>
      <c r="BFY2162" s="218"/>
      <c r="BFZ2162" s="218"/>
      <c r="BGA2162" s="218"/>
      <c r="BGB2162" s="218"/>
      <c r="BGC2162" s="218"/>
      <c r="BGD2162" s="218"/>
      <c r="BGE2162" s="218"/>
      <c r="BGF2162" s="218"/>
      <c r="BGG2162" s="218"/>
      <c r="BGH2162" s="218"/>
      <c r="BGI2162" s="218"/>
      <c r="BGJ2162" s="218"/>
      <c r="BGK2162" s="218"/>
      <c r="BGL2162" s="218"/>
      <c r="BGM2162" s="218"/>
      <c r="BGN2162" s="218"/>
      <c r="BGO2162" s="218"/>
      <c r="BGP2162" s="218"/>
      <c r="BGQ2162" s="218"/>
      <c r="BGR2162" s="218"/>
      <c r="BGS2162" s="218"/>
      <c r="BGT2162" s="218"/>
      <c r="BGU2162" s="218"/>
      <c r="BGV2162" s="218"/>
      <c r="BGW2162" s="218"/>
      <c r="BGX2162" s="218"/>
      <c r="BGY2162" s="218"/>
      <c r="BGZ2162" s="218"/>
      <c r="BHA2162" s="218"/>
      <c r="BHB2162" s="218"/>
      <c r="BHC2162" s="218"/>
      <c r="BHD2162" s="218"/>
      <c r="BHE2162" s="218"/>
      <c r="BHF2162" s="218"/>
      <c r="BHG2162" s="218"/>
      <c r="BHH2162" s="218"/>
      <c r="BHI2162" s="218"/>
      <c r="BHJ2162" s="218"/>
      <c r="BHK2162" s="218"/>
      <c r="BHL2162" s="218"/>
      <c r="BHM2162" s="218"/>
      <c r="BHN2162" s="218"/>
      <c r="BHO2162" s="218"/>
      <c r="BHP2162" s="218"/>
      <c r="BHQ2162" s="218"/>
      <c r="BHR2162" s="218"/>
      <c r="BHS2162" s="218"/>
      <c r="BHT2162" s="218"/>
      <c r="BHU2162" s="218"/>
      <c r="BHV2162" s="218"/>
      <c r="BHW2162" s="218"/>
      <c r="BHX2162" s="218"/>
      <c r="BHY2162" s="218"/>
      <c r="BHZ2162" s="218"/>
      <c r="BIA2162" s="218"/>
      <c r="BIB2162" s="218"/>
      <c r="BIC2162" s="218"/>
      <c r="BID2162" s="218"/>
      <c r="BIE2162" s="218"/>
      <c r="BIF2162" s="218"/>
      <c r="BIG2162" s="218"/>
      <c r="BIH2162" s="218"/>
      <c r="BII2162" s="218"/>
      <c r="BIJ2162" s="218"/>
      <c r="BIK2162" s="218"/>
      <c r="BIL2162" s="218"/>
      <c r="BIM2162" s="218"/>
      <c r="BIN2162" s="218"/>
      <c r="BIO2162" s="218"/>
      <c r="BIP2162" s="218"/>
      <c r="BIQ2162" s="218"/>
      <c r="BIR2162" s="218"/>
      <c r="BIS2162" s="218"/>
      <c r="BIT2162" s="218"/>
      <c r="BIU2162" s="218"/>
      <c r="BIV2162" s="218"/>
      <c r="BIW2162" s="218"/>
      <c r="BIX2162" s="218"/>
      <c r="BIY2162" s="218"/>
      <c r="BIZ2162" s="218"/>
      <c r="BJA2162" s="218"/>
      <c r="BJB2162" s="218"/>
      <c r="BJC2162" s="218"/>
      <c r="BJD2162" s="218"/>
      <c r="BJE2162" s="218"/>
      <c r="BJF2162" s="218"/>
      <c r="BJG2162" s="218"/>
      <c r="BJH2162" s="218"/>
      <c r="BJI2162" s="218"/>
      <c r="BJJ2162" s="218"/>
      <c r="BJK2162" s="218"/>
      <c r="BJL2162" s="218"/>
      <c r="BJM2162" s="218"/>
      <c r="BJN2162" s="218"/>
      <c r="BJO2162" s="218"/>
      <c r="BJP2162" s="218"/>
      <c r="BJQ2162" s="218"/>
      <c r="BJR2162" s="218"/>
      <c r="BJS2162" s="218"/>
      <c r="BJT2162" s="218"/>
      <c r="BJU2162" s="218"/>
      <c r="BJV2162" s="218"/>
      <c r="BJW2162" s="218"/>
      <c r="BJX2162" s="218"/>
      <c r="BJY2162" s="218"/>
      <c r="BJZ2162" s="218"/>
      <c r="BKA2162" s="218"/>
      <c r="BKB2162" s="218"/>
      <c r="BKC2162" s="218"/>
      <c r="BKD2162" s="218"/>
      <c r="BKE2162" s="218"/>
      <c r="BKF2162" s="218"/>
      <c r="BKG2162" s="218"/>
      <c r="BKH2162" s="218"/>
      <c r="BKI2162" s="218"/>
      <c r="BKJ2162" s="218"/>
      <c r="BKK2162" s="218"/>
      <c r="BKL2162" s="218"/>
      <c r="BKM2162" s="218"/>
      <c r="BKN2162" s="218"/>
      <c r="BKO2162" s="218"/>
      <c r="BKP2162" s="218"/>
      <c r="BKQ2162" s="218"/>
      <c r="BKR2162" s="218"/>
      <c r="BKS2162" s="218"/>
      <c r="BKT2162" s="218"/>
      <c r="BKU2162" s="218"/>
      <c r="BKV2162" s="218"/>
      <c r="BKW2162" s="218"/>
      <c r="BKX2162" s="218"/>
      <c r="BKY2162" s="218"/>
      <c r="BKZ2162" s="218"/>
      <c r="BLA2162" s="218"/>
      <c r="BLB2162" s="218"/>
      <c r="BLC2162" s="218"/>
      <c r="BLD2162" s="218"/>
      <c r="BLE2162" s="218"/>
      <c r="BLF2162" s="218"/>
      <c r="BLG2162" s="218"/>
      <c r="BLH2162" s="218"/>
      <c r="BLI2162" s="218"/>
      <c r="BLJ2162" s="218"/>
      <c r="BLK2162" s="218"/>
      <c r="BLL2162" s="218"/>
      <c r="BLM2162" s="218"/>
      <c r="BLN2162" s="218"/>
      <c r="BLO2162" s="218"/>
      <c r="BLP2162" s="218"/>
      <c r="BLQ2162" s="218"/>
      <c r="BLR2162" s="218"/>
      <c r="BLS2162" s="218"/>
      <c r="BLT2162" s="218"/>
      <c r="BLU2162" s="218"/>
      <c r="BLV2162" s="218"/>
      <c r="BLW2162" s="218"/>
      <c r="BLX2162" s="218"/>
      <c r="BLY2162" s="218"/>
      <c r="BLZ2162" s="218"/>
      <c r="BMA2162" s="218"/>
      <c r="BMB2162" s="218"/>
      <c r="BMC2162" s="218"/>
      <c r="BMD2162" s="218"/>
      <c r="BME2162" s="218"/>
      <c r="BMF2162" s="218"/>
      <c r="BMG2162" s="218"/>
      <c r="BMH2162" s="218"/>
      <c r="BMI2162" s="218"/>
      <c r="BMJ2162" s="218"/>
      <c r="BMK2162" s="218"/>
      <c r="BML2162" s="218"/>
      <c r="BMM2162" s="218"/>
      <c r="BMN2162" s="218"/>
      <c r="BMO2162" s="218"/>
      <c r="BMP2162" s="218"/>
      <c r="BMQ2162" s="218"/>
      <c r="BMR2162" s="218"/>
      <c r="BMS2162" s="218"/>
      <c r="BMT2162" s="218"/>
      <c r="BMU2162" s="218"/>
      <c r="BMV2162" s="218"/>
      <c r="BMW2162" s="218"/>
      <c r="BMX2162" s="218"/>
      <c r="BMY2162" s="218"/>
      <c r="BMZ2162" s="218"/>
      <c r="BNA2162" s="218"/>
      <c r="BNB2162" s="218"/>
      <c r="BNC2162" s="218"/>
      <c r="BND2162" s="218"/>
      <c r="BNE2162" s="218"/>
      <c r="BNF2162" s="218"/>
      <c r="BNG2162" s="218"/>
      <c r="BNH2162" s="218"/>
      <c r="BNI2162" s="218"/>
      <c r="BNJ2162" s="218"/>
      <c r="BNK2162" s="218"/>
      <c r="BNL2162" s="218"/>
      <c r="BNM2162" s="218"/>
      <c r="BNN2162" s="218"/>
      <c r="BNO2162" s="218"/>
      <c r="BNP2162" s="218"/>
      <c r="BNQ2162" s="218"/>
      <c r="BNR2162" s="218"/>
      <c r="BNS2162" s="218"/>
      <c r="BNT2162" s="218"/>
      <c r="BNU2162" s="218"/>
      <c r="BNV2162" s="218"/>
      <c r="BNW2162" s="218"/>
      <c r="BNX2162" s="218"/>
      <c r="BNY2162" s="218"/>
      <c r="BNZ2162" s="218"/>
      <c r="BOA2162" s="218"/>
      <c r="BOB2162" s="218"/>
      <c r="BOC2162" s="218"/>
      <c r="BOD2162" s="218"/>
      <c r="BOE2162" s="218"/>
      <c r="BOF2162" s="218"/>
      <c r="BOG2162" s="218"/>
      <c r="BOH2162" s="218"/>
      <c r="BOI2162" s="218"/>
      <c r="BOJ2162" s="218"/>
      <c r="BOK2162" s="218"/>
      <c r="BOL2162" s="218"/>
      <c r="BOM2162" s="218"/>
      <c r="BON2162" s="218"/>
      <c r="BOO2162" s="218"/>
      <c r="BOP2162" s="218"/>
      <c r="BOQ2162" s="218"/>
      <c r="BOR2162" s="218"/>
      <c r="BOS2162" s="218"/>
      <c r="BOT2162" s="218"/>
      <c r="BOU2162" s="218"/>
      <c r="BOV2162" s="218"/>
      <c r="BOW2162" s="218"/>
      <c r="BOX2162" s="218"/>
      <c r="BOY2162" s="218"/>
      <c r="BOZ2162" s="218"/>
      <c r="BPA2162" s="218"/>
      <c r="BPB2162" s="218"/>
      <c r="BPC2162" s="218"/>
      <c r="BPD2162" s="218"/>
      <c r="BPE2162" s="218"/>
      <c r="BPF2162" s="218"/>
      <c r="BPG2162" s="218"/>
      <c r="BPH2162" s="218"/>
      <c r="BPI2162" s="218"/>
      <c r="BPJ2162" s="218"/>
      <c r="BPK2162" s="218"/>
      <c r="BPL2162" s="218"/>
      <c r="BPM2162" s="218"/>
      <c r="BPN2162" s="218"/>
      <c r="BPO2162" s="218"/>
      <c r="BPP2162" s="218"/>
      <c r="BPQ2162" s="218"/>
      <c r="BPR2162" s="218"/>
      <c r="BPS2162" s="218"/>
      <c r="BPT2162" s="218"/>
      <c r="BPU2162" s="218"/>
      <c r="BPV2162" s="218"/>
      <c r="BPW2162" s="218"/>
      <c r="BPX2162" s="218"/>
      <c r="BPY2162" s="218"/>
      <c r="BPZ2162" s="218"/>
      <c r="BQA2162" s="218"/>
      <c r="BQB2162" s="218"/>
      <c r="BQC2162" s="218"/>
      <c r="BQD2162" s="218"/>
      <c r="BQE2162" s="218"/>
      <c r="BQF2162" s="218"/>
      <c r="BQG2162" s="218"/>
      <c r="BQH2162" s="218"/>
      <c r="BQI2162" s="218"/>
      <c r="BQJ2162" s="218"/>
      <c r="BQK2162" s="218"/>
      <c r="BQL2162" s="218"/>
      <c r="BQM2162" s="218"/>
      <c r="BQN2162" s="218"/>
      <c r="BQO2162" s="218"/>
      <c r="BQP2162" s="218"/>
      <c r="BQQ2162" s="218"/>
      <c r="BQR2162" s="218"/>
      <c r="BQS2162" s="218"/>
      <c r="BQT2162" s="218"/>
      <c r="BQU2162" s="218"/>
      <c r="BQV2162" s="218"/>
      <c r="BQW2162" s="218"/>
      <c r="BQX2162" s="218"/>
      <c r="BQY2162" s="218"/>
      <c r="BQZ2162" s="218"/>
      <c r="BRA2162" s="218"/>
      <c r="BRB2162" s="218"/>
      <c r="BRC2162" s="218"/>
      <c r="BRD2162" s="218"/>
      <c r="BRE2162" s="218"/>
      <c r="BRF2162" s="218"/>
      <c r="BRG2162" s="218"/>
      <c r="BRH2162" s="218"/>
      <c r="BRI2162" s="218"/>
      <c r="BRJ2162" s="218"/>
      <c r="BRK2162" s="218"/>
      <c r="BRL2162" s="218"/>
      <c r="BRM2162" s="218"/>
      <c r="BRN2162" s="218"/>
      <c r="BRO2162" s="218"/>
      <c r="BRP2162" s="218"/>
      <c r="BRQ2162" s="218"/>
      <c r="BRR2162" s="218"/>
      <c r="BRS2162" s="218"/>
      <c r="BRT2162" s="218"/>
      <c r="BRU2162" s="218"/>
      <c r="BRV2162" s="218"/>
      <c r="BRW2162" s="218"/>
      <c r="BRX2162" s="218"/>
      <c r="BRY2162" s="218"/>
      <c r="BRZ2162" s="218"/>
      <c r="BSA2162" s="218"/>
      <c r="BSB2162" s="218"/>
      <c r="BSC2162" s="218"/>
      <c r="BSD2162" s="218"/>
      <c r="BSE2162" s="218"/>
      <c r="BSF2162" s="218"/>
      <c r="BSG2162" s="218"/>
      <c r="BSH2162" s="218"/>
      <c r="BSI2162" s="218"/>
      <c r="BSJ2162" s="218"/>
      <c r="BSK2162" s="218"/>
      <c r="BSL2162" s="218"/>
      <c r="BSM2162" s="218"/>
      <c r="BSN2162" s="218"/>
      <c r="BSO2162" s="218"/>
      <c r="BSP2162" s="218"/>
      <c r="BSQ2162" s="218"/>
      <c r="BSR2162" s="218"/>
      <c r="BSS2162" s="218"/>
      <c r="BST2162" s="218"/>
      <c r="BSU2162" s="218"/>
      <c r="BSV2162" s="218"/>
      <c r="BSW2162" s="218"/>
      <c r="BSX2162" s="218"/>
      <c r="BSY2162" s="218"/>
      <c r="BSZ2162" s="218"/>
      <c r="BTA2162" s="218"/>
      <c r="BTB2162" s="218"/>
      <c r="BTC2162" s="218"/>
      <c r="BTD2162" s="218"/>
      <c r="BTE2162" s="218"/>
      <c r="BTF2162" s="218"/>
      <c r="BTG2162" s="218"/>
      <c r="BTH2162" s="218"/>
      <c r="BTI2162" s="218"/>
      <c r="BTJ2162" s="218"/>
      <c r="BTK2162" s="218"/>
      <c r="BTL2162" s="218"/>
      <c r="BTM2162" s="218"/>
      <c r="BTN2162" s="218"/>
      <c r="BTO2162" s="218"/>
      <c r="BTP2162" s="218"/>
      <c r="BTQ2162" s="218"/>
      <c r="BTR2162" s="218"/>
      <c r="BTS2162" s="218"/>
      <c r="BTT2162" s="218"/>
      <c r="BTU2162" s="218"/>
      <c r="BTV2162" s="218"/>
      <c r="BTW2162" s="218"/>
      <c r="BTX2162" s="218"/>
      <c r="BTY2162" s="218"/>
      <c r="BTZ2162" s="218"/>
      <c r="BUA2162" s="218"/>
      <c r="BUB2162" s="218"/>
      <c r="BUC2162" s="218"/>
      <c r="BUD2162" s="218"/>
      <c r="BUE2162" s="218"/>
      <c r="BUF2162" s="218"/>
      <c r="BUG2162" s="218"/>
      <c r="BUH2162" s="218"/>
      <c r="BUI2162" s="218"/>
      <c r="BUJ2162" s="218"/>
      <c r="BUK2162" s="218"/>
      <c r="BUL2162" s="218"/>
      <c r="BUM2162" s="218"/>
      <c r="BUN2162" s="218"/>
      <c r="BUO2162" s="218"/>
      <c r="BUP2162" s="218"/>
      <c r="BUQ2162" s="218"/>
      <c r="BUR2162" s="218"/>
      <c r="BUS2162" s="218"/>
      <c r="BUT2162" s="218"/>
      <c r="BUU2162" s="218"/>
      <c r="BUV2162" s="218"/>
      <c r="BUW2162" s="218"/>
      <c r="BUX2162" s="218"/>
      <c r="BUY2162" s="218"/>
      <c r="BUZ2162" s="218"/>
      <c r="BVA2162" s="218"/>
      <c r="BVB2162" s="218"/>
      <c r="BVC2162" s="218"/>
      <c r="BVD2162" s="218"/>
      <c r="BVE2162" s="218"/>
      <c r="BVF2162" s="218"/>
      <c r="BVG2162" s="218"/>
      <c r="BVH2162" s="218"/>
      <c r="BVI2162" s="218"/>
      <c r="BVJ2162" s="218"/>
      <c r="BVK2162" s="218"/>
      <c r="BVL2162" s="218"/>
      <c r="BVM2162" s="218"/>
      <c r="BVN2162" s="218"/>
      <c r="BVO2162" s="218"/>
      <c r="BVP2162" s="218"/>
      <c r="BVQ2162" s="218"/>
      <c r="BVR2162" s="218"/>
      <c r="BVS2162" s="218"/>
      <c r="BVT2162" s="218"/>
      <c r="BVU2162" s="218"/>
      <c r="BVV2162" s="218"/>
      <c r="BVW2162" s="218"/>
      <c r="BVX2162" s="218"/>
      <c r="BVY2162" s="218"/>
      <c r="BVZ2162" s="218"/>
      <c r="BWA2162" s="218"/>
      <c r="BWB2162" s="218"/>
      <c r="BWC2162" s="218"/>
      <c r="BWD2162" s="218"/>
      <c r="BWE2162" s="218"/>
      <c r="BWF2162" s="218"/>
      <c r="BWG2162" s="218"/>
      <c r="BWH2162" s="218"/>
      <c r="BWI2162" s="218"/>
      <c r="BWJ2162" s="218"/>
      <c r="BWK2162" s="218"/>
      <c r="BWL2162" s="218"/>
      <c r="BWM2162" s="218"/>
      <c r="BWN2162" s="218"/>
      <c r="BWO2162" s="218"/>
      <c r="BWP2162" s="218"/>
      <c r="BWQ2162" s="218"/>
      <c r="BWR2162" s="218"/>
      <c r="BWS2162" s="218"/>
      <c r="BWT2162" s="218"/>
      <c r="BWU2162" s="218"/>
      <c r="BWV2162" s="218"/>
      <c r="BWW2162" s="218"/>
      <c r="BWX2162" s="218"/>
      <c r="BWY2162" s="218"/>
      <c r="BWZ2162" s="218"/>
      <c r="BXA2162" s="218"/>
      <c r="BXB2162" s="218"/>
      <c r="BXC2162" s="218"/>
      <c r="BXD2162" s="218"/>
      <c r="BXE2162" s="218"/>
      <c r="BXF2162" s="218"/>
      <c r="BXG2162" s="218"/>
      <c r="BXH2162" s="218"/>
      <c r="BXI2162" s="218"/>
      <c r="BXJ2162" s="218"/>
      <c r="BXK2162" s="218"/>
      <c r="BXL2162" s="218"/>
      <c r="BXM2162" s="218"/>
      <c r="BXN2162" s="218"/>
      <c r="BXO2162" s="218"/>
      <c r="BXP2162" s="218"/>
      <c r="BXQ2162" s="218"/>
      <c r="BXR2162" s="218"/>
      <c r="BXS2162" s="218"/>
      <c r="BXT2162" s="218"/>
      <c r="BXU2162" s="218"/>
      <c r="BXV2162" s="218"/>
      <c r="BXW2162" s="218"/>
      <c r="BXX2162" s="218"/>
      <c r="BXY2162" s="218"/>
      <c r="BXZ2162" s="218"/>
      <c r="BYA2162" s="218"/>
      <c r="BYB2162" s="218"/>
      <c r="BYC2162" s="218"/>
      <c r="BYD2162" s="218"/>
      <c r="BYE2162" s="218"/>
      <c r="BYF2162" s="218"/>
      <c r="BYG2162" s="218"/>
      <c r="BYH2162" s="218"/>
      <c r="BYI2162" s="218"/>
      <c r="BYJ2162" s="218"/>
      <c r="BYK2162" s="218"/>
      <c r="BYL2162" s="218"/>
      <c r="BYM2162" s="218"/>
      <c r="BYN2162" s="218"/>
      <c r="BYO2162" s="218"/>
      <c r="BYP2162" s="218"/>
      <c r="BYQ2162" s="218"/>
      <c r="BYR2162" s="218"/>
      <c r="BYS2162" s="218"/>
      <c r="BYT2162" s="218"/>
      <c r="BYU2162" s="218"/>
      <c r="BYV2162" s="218"/>
      <c r="BYW2162" s="218"/>
      <c r="BYX2162" s="218"/>
      <c r="BYY2162" s="218"/>
      <c r="BYZ2162" s="218"/>
      <c r="BZA2162" s="218"/>
      <c r="BZB2162" s="218"/>
      <c r="BZC2162" s="218"/>
      <c r="BZD2162" s="218"/>
      <c r="BZE2162" s="218"/>
      <c r="BZF2162" s="218"/>
      <c r="BZG2162" s="218"/>
      <c r="BZH2162" s="218"/>
      <c r="BZI2162" s="218"/>
      <c r="BZJ2162" s="218"/>
      <c r="BZK2162" s="218"/>
      <c r="BZL2162" s="218"/>
      <c r="BZM2162" s="218"/>
      <c r="BZN2162" s="218"/>
      <c r="BZO2162" s="218"/>
      <c r="BZP2162" s="218"/>
      <c r="BZQ2162" s="218"/>
      <c r="BZR2162" s="218"/>
      <c r="BZS2162" s="218"/>
      <c r="BZT2162" s="218"/>
      <c r="BZU2162" s="218"/>
      <c r="BZV2162" s="218"/>
      <c r="BZW2162" s="218"/>
      <c r="BZX2162" s="218"/>
      <c r="BZY2162" s="218"/>
      <c r="BZZ2162" s="218"/>
      <c r="CAA2162" s="218"/>
      <c r="CAB2162" s="218"/>
      <c r="CAC2162" s="218"/>
      <c r="CAD2162" s="218"/>
      <c r="CAE2162" s="218"/>
      <c r="CAF2162" s="218"/>
      <c r="CAG2162" s="218"/>
      <c r="CAH2162" s="218"/>
      <c r="CAI2162" s="218"/>
      <c r="CAJ2162" s="218"/>
      <c r="CAK2162" s="218"/>
      <c r="CAL2162" s="218"/>
      <c r="CAM2162" s="218"/>
      <c r="CAN2162" s="218"/>
      <c r="CAO2162" s="218"/>
      <c r="CAP2162" s="218"/>
      <c r="CAQ2162" s="218"/>
      <c r="CAR2162" s="218"/>
      <c r="CAS2162" s="218"/>
      <c r="CAT2162" s="218"/>
      <c r="CAU2162" s="218"/>
      <c r="CAV2162" s="218"/>
      <c r="CAW2162" s="218"/>
      <c r="CAX2162" s="218"/>
      <c r="CAY2162" s="218"/>
      <c r="CAZ2162" s="218"/>
      <c r="CBA2162" s="218"/>
      <c r="CBB2162" s="218"/>
      <c r="CBC2162" s="218"/>
      <c r="CBD2162" s="218"/>
      <c r="CBE2162" s="218"/>
      <c r="CBF2162" s="218"/>
      <c r="CBG2162" s="218"/>
      <c r="CBH2162" s="218"/>
      <c r="CBI2162" s="218"/>
      <c r="CBJ2162" s="218"/>
      <c r="CBK2162" s="218"/>
      <c r="CBL2162" s="218"/>
      <c r="CBM2162" s="218"/>
      <c r="CBN2162" s="218"/>
      <c r="CBO2162" s="218"/>
      <c r="CBP2162" s="218"/>
      <c r="CBQ2162" s="218"/>
      <c r="CBR2162" s="218"/>
      <c r="CBS2162" s="218"/>
      <c r="CBT2162" s="218"/>
      <c r="CBU2162" s="218"/>
      <c r="CBV2162" s="218"/>
      <c r="CBW2162" s="218"/>
      <c r="CBX2162" s="218"/>
      <c r="CBY2162" s="218"/>
      <c r="CBZ2162" s="218"/>
      <c r="CCA2162" s="218"/>
      <c r="CCB2162" s="218"/>
      <c r="CCC2162" s="218"/>
      <c r="CCD2162" s="218"/>
      <c r="CCE2162" s="218"/>
      <c r="CCF2162" s="218"/>
      <c r="CCG2162" s="218"/>
      <c r="CCH2162" s="218"/>
      <c r="CCI2162" s="218"/>
      <c r="CCJ2162" s="218"/>
      <c r="CCK2162" s="218"/>
      <c r="CCL2162" s="218"/>
      <c r="CCM2162" s="218"/>
      <c r="CCN2162" s="218"/>
      <c r="CCO2162" s="218"/>
      <c r="CCP2162" s="218"/>
      <c r="CCQ2162" s="218"/>
      <c r="CCR2162" s="218"/>
      <c r="CCS2162" s="218"/>
      <c r="CCT2162" s="218"/>
      <c r="CCU2162" s="218"/>
      <c r="CCV2162" s="218"/>
      <c r="CCW2162" s="218"/>
      <c r="CCX2162" s="218"/>
      <c r="CCY2162" s="218"/>
      <c r="CCZ2162" s="218"/>
      <c r="CDA2162" s="218"/>
      <c r="CDB2162" s="218"/>
      <c r="CDC2162" s="218"/>
      <c r="CDD2162" s="218"/>
      <c r="CDE2162" s="218"/>
      <c r="CDF2162" s="218"/>
      <c r="CDG2162" s="218"/>
      <c r="CDH2162" s="218"/>
      <c r="CDI2162" s="218"/>
      <c r="CDJ2162" s="218"/>
      <c r="CDK2162" s="218"/>
      <c r="CDL2162" s="218"/>
      <c r="CDM2162" s="218"/>
      <c r="CDN2162" s="218"/>
      <c r="CDO2162" s="218"/>
      <c r="CDP2162" s="218"/>
      <c r="CDQ2162" s="218"/>
      <c r="CDR2162" s="218"/>
      <c r="CDS2162" s="218"/>
      <c r="CDT2162" s="218"/>
      <c r="CDU2162" s="218"/>
      <c r="CDV2162" s="218"/>
      <c r="CDW2162" s="218"/>
      <c r="CDX2162" s="218"/>
      <c r="CDY2162" s="218"/>
      <c r="CDZ2162" s="218"/>
      <c r="CEA2162" s="218"/>
      <c r="CEB2162" s="218"/>
      <c r="CEC2162" s="218"/>
      <c r="CED2162" s="218"/>
      <c r="CEE2162" s="218"/>
      <c r="CEF2162" s="218"/>
      <c r="CEG2162" s="218"/>
      <c r="CEH2162" s="218"/>
      <c r="CEI2162" s="218"/>
      <c r="CEJ2162" s="218"/>
      <c r="CEK2162" s="218"/>
      <c r="CEL2162" s="218"/>
      <c r="CEM2162" s="218"/>
      <c r="CEN2162" s="218"/>
      <c r="CEO2162" s="218"/>
      <c r="CEP2162" s="218"/>
      <c r="CEQ2162" s="218"/>
      <c r="CER2162" s="218"/>
      <c r="CES2162" s="218"/>
      <c r="CET2162" s="218"/>
      <c r="CEU2162" s="218"/>
      <c r="CEV2162" s="218"/>
      <c r="CEW2162" s="218"/>
      <c r="CEX2162" s="218"/>
      <c r="CEY2162" s="218"/>
      <c r="CEZ2162" s="218"/>
      <c r="CFA2162" s="218"/>
      <c r="CFB2162" s="218"/>
      <c r="CFC2162" s="218"/>
      <c r="CFD2162" s="218"/>
      <c r="CFE2162" s="218"/>
      <c r="CFF2162" s="218"/>
      <c r="CFG2162" s="218"/>
      <c r="CFH2162" s="218"/>
      <c r="CFI2162" s="218"/>
      <c r="CFJ2162" s="218"/>
      <c r="CFK2162" s="218"/>
      <c r="CFL2162" s="218"/>
      <c r="CFM2162" s="218"/>
      <c r="CFN2162" s="218"/>
      <c r="CFO2162" s="218"/>
      <c r="CFP2162" s="218"/>
      <c r="CFQ2162" s="218"/>
      <c r="CFR2162" s="218"/>
      <c r="CFS2162" s="218"/>
      <c r="CFT2162" s="218"/>
      <c r="CFU2162" s="218"/>
      <c r="CFV2162" s="218"/>
      <c r="CFW2162" s="218"/>
      <c r="CFX2162" s="218"/>
      <c r="CFY2162" s="218"/>
      <c r="CFZ2162" s="218"/>
      <c r="CGA2162" s="218"/>
      <c r="CGB2162" s="218"/>
      <c r="CGC2162" s="218"/>
      <c r="CGD2162" s="218"/>
      <c r="CGE2162" s="218"/>
      <c r="CGF2162" s="218"/>
      <c r="CGG2162" s="218"/>
      <c r="CGH2162" s="218"/>
      <c r="CGI2162" s="218"/>
      <c r="CGJ2162" s="218"/>
      <c r="CGK2162" s="218"/>
      <c r="CGL2162" s="218"/>
      <c r="CGM2162" s="218"/>
      <c r="CGN2162" s="218"/>
      <c r="CGO2162" s="218"/>
      <c r="CGP2162" s="218"/>
      <c r="CGQ2162" s="218"/>
      <c r="CGR2162" s="218"/>
      <c r="CGS2162" s="218"/>
      <c r="CGT2162" s="218"/>
      <c r="CGU2162" s="218"/>
      <c r="CGV2162" s="218"/>
      <c r="CGW2162" s="218"/>
      <c r="CGX2162" s="218"/>
      <c r="CGY2162" s="218"/>
      <c r="CGZ2162" s="218"/>
      <c r="CHA2162" s="218"/>
      <c r="CHB2162" s="218"/>
      <c r="CHC2162" s="218"/>
      <c r="CHD2162" s="218"/>
      <c r="CHE2162" s="218"/>
      <c r="CHF2162" s="218"/>
      <c r="CHG2162" s="218"/>
      <c r="CHH2162" s="218"/>
      <c r="CHI2162" s="218"/>
      <c r="CHJ2162" s="218"/>
      <c r="CHK2162" s="218"/>
      <c r="CHL2162" s="218"/>
      <c r="CHM2162" s="218"/>
      <c r="CHN2162" s="218"/>
      <c r="CHO2162" s="218"/>
      <c r="CHP2162" s="218"/>
      <c r="CHQ2162" s="218"/>
      <c r="CHR2162" s="218"/>
      <c r="CHS2162" s="218"/>
      <c r="CHT2162" s="218"/>
      <c r="CHU2162" s="218"/>
      <c r="CHV2162" s="218"/>
      <c r="CHW2162" s="218"/>
      <c r="CHX2162" s="218"/>
      <c r="CHY2162" s="218"/>
      <c r="CHZ2162" s="218"/>
      <c r="CIA2162" s="218"/>
      <c r="CIB2162" s="218"/>
      <c r="CIC2162" s="218"/>
      <c r="CID2162" s="218"/>
      <c r="CIE2162" s="218"/>
      <c r="CIF2162" s="218"/>
      <c r="CIG2162" s="218"/>
      <c r="CIH2162" s="218"/>
      <c r="CII2162" s="218"/>
      <c r="CIJ2162" s="218"/>
      <c r="CIK2162" s="218"/>
      <c r="CIL2162" s="218"/>
      <c r="CIM2162" s="218"/>
      <c r="CIN2162" s="218"/>
      <c r="CIO2162" s="218"/>
      <c r="CIP2162" s="218"/>
      <c r="CIQ2162" s="218"/>
      <c r="CIR2162" s="218"/>
      <c r="CIS2162" s="218"/>
      <c r="CIT2162" s="218"/>
      <c r="CIU2162" s="218"/>
      <c r="CIV2162" s="218"/>
      <c r="CIW2162" s="218"/>
      <c r="CIX2162" s="218"/>
      <c r="CIY2162" s="218"/>
      <c r="CIZ2162" s="218"/>
      <c r="CJA2162" s="218"/>
      <c r="CJB2162" s="218"/>
      <c r="CJC2162" s="218"/>
      <c r="CJD2162" s="218"/>
      <c r="CJE2162" s="218"/>
      <c r="CJF2162" s="218"/>
      <c r="CJG2162" s="218"/>
      <c r="CJH2162" s="218"/>
      <c r="CJI2162" s="218"/>
      <c r="CJJ2162" s="218"/>
      <c r="CJK2162" s="218"/>
      <c r="CJL2162" s="218"/>
      <c r="CJM2162" s="218"/>
      <c r="CJN2162" s="218"/>
      <c r="CJO2162" s="218"/>
      <c r="CJP2162" s="218"/>
      <c r="CJQ2162" s="218"/>
      <c r="CJR2162" s="218"/>
      <c r="CJS2162" s="218"/>
      <c r="CJT2162" s="218"/>
      <c r="CJU2162" s="218"/>
      <c r="CJV2162" s="218"/>
      <c r="CJW2162" s="218"/>
      <c r="CJX2162" s="218"/>
      <c r="CJY2162" s="218"/>
      <c r="CJZ2162" s="218"/>
      <c r="CKA2162" s="218"/>
      <c r="CKB2162" s="218"/>
      <c r="CKC2162" s="218"/>
      <c r="CKD2162" s="218"/>
      <c r="CKE2162" s="218"/>
      <c r="CKF2162" s="218"/>
      <c r="CKG2162" s="218"/>
      <c r="CKH2162" s="218"/>
      <c r="CKI2162" s="218"/>
      <c r="CKJ2162" s="218"/>
      <c r="CKK2162" s="218"/>
      <c r="CKL2162" s="218"/>
      <c r="CKM2162" s="218"/>
      <c r="CKN2162" s="218"/>
      <c r="CKO2162" s="218"/>
      <c r="CKP2162" s="218"/>
      <c r="CKQ2162" s="218"/>
      <c r="CKR2162" s="218"/>
      <c r="CKS2162" s="218"/>
      <c r="CKT2162" s="218"/>
      <c r="CKU2162" s="218"/>
      <c r="CKV2162" s="218"/>
      <c r="CKW2162" s="218"/>
      <c r="CKX2162" s="218"/>
      <c r="CKY2162" s="218"/>
      <c r="CKZ2162" s="218"/>
      <c r="CLA2162" s="218"/>
      <c r="CLB2162" s="218"/>
      <c r="CLC2162" s="218"/>
      <c r="CLD2162" s="218"/>
      <c r="CLE2162" s="218"/>
      <c r="CLF2162" s="218"/>
      <c r="CLG2162" s="218"/>
      <c r="CLH2162" s="218"/>
      <c r="CLI2162" s="218"/>
      <c r="CLJ2162" s="218"/>
      <c r="CLK2162" s="218"/>
      <c r="CLL2162" s="218"/>
      <c r="CLM2162" s="218"/>
      <c r="CLN2162" s="218"/>
      <c r="CLO2162" s="218"/>
      <c r="CLP2162" s="218"/>
      <c r="CLQ2162" s="218"/>
      <c r="CLR2162" s="218"/>
      <c r="CLS2162" s="218"/>
      <c r="CLT2162" s="218"/>
      <c r="CLU2162" s="218"/>
      <c r="CLV2162" s="218"/>
      <c r="CLW2162" s="218"/>
      <c r="CLX2162" s="218"/>
      <c r="CLY2162" s="218"/>
      <c r="CLZ2162" s="218"/>
      <c r="CMA2162" s="218"/>
      <c r="CMB2162" s="218"/>
      <c r="CMC2162" s="218"/>
      <c r="CMD2162" s="218"/>
      <c r="CME2162" s="218"/>
      <c r="CMF2162" s="218"/>
      <c r="CMG2162" s="218"/>
      <c r="CMH2162" s="218"/>
      <c r="CMI2162" s="218"/>
      <c r="CMJ2162" s="218"/>
      <c r="CMK2162" s="218"/>
      <c r="CML2162" s="218"/>
      <c r="CMM2162" s="218"/>
      <c r="CMN2162" s="218"/>
      <c r="CMO2162" s="218"/>
      <c r="CMP2162" s="218"/>
      <c r="CMQ2162" s="218"/>
      <c r="CMR2162" s="218"/>
      <c r="CMS2162" s="218"/>
      <c r="CMT2162" s="218"/>
      <c r="CMU2162" s="218"/>
      <c r="CMV2162" s="218"/>
      <c r="CMW2162" s="218"/>
      <c r="CMX2162" s="218"/>
      <c r="CMY2162" s="218"/>
      <c r="CMZ2162" s="218"/>
      <c r="CNA2162" s="218"/>
      <c r="CNB2162" s="218"/>
      <c r="CNC2162" s="218"/>
      <c r="CND2162" s="218"/>
      <c r="CNE2162" s="218"/>
      <c r="CNF2162" s="218"/>
      <c r="CNG2162" s="218"/>
      <c r="CNH2162" s="218"/>
      <c r="CNI2162" s="218"/>
      <c r="CNJ2162" s="218"/>
      <c r="CNK2162" s="218"/>
      <c r="CNL2162" s="218"/>
      <c r="CNM2162" s="218"/>
      <c r="CNN2162" s="218"/>
      <c r="CNO2162" s="218"/>
      <c r="CNP2162" s="218"/>
      <c r="CNQ2162" s="218"/>
      <c r="CNR2162" s="218"/>
      <c r="CNS2162" s="218"/>
      <c r="CNT2162" s="218"/>
      <c r="CNU2162" s="218"/>
      <c r="CNV2162" s="218"/>
      <c r="CNW2162" s="218"/>
      <c r="CNX2162" s="218"/>
      <c r="CNY2162" s="218"/>
      <c r="CNZ2162" s="218"/>
      <c r="COA2162" s="218"/>
      <c r="COB2162" s="218"/>
      <c r="COC2162" s="218"/>
      <c r="COD2162" s="218"/>
      <c r="COE2162" s="218"/>
      <c r="COF2162" s="218"/>
      <c r="COG2162" s="218"/>
      <c r="COH2162" s="218"/>
      <c r="COI2162" s="218"/>
      <c r="COJ2162" s="218"/>
      <c r="COK2162" s="218"/>
      <c r="COL2162" s="218"/>
      <c r="COM2162" s="218"/>
      <c r="CON2162" s="218"/>
      <c r="COO2162" s="218"/>
      <c r="COP2162" s="218"/>
      <c r="COQ2162" s="218"/>
      <c r="COR2162" s="218"/>
      <c r="COS2162" s="218"/>
      <c r="COT2162" s="218"/>
      <c r="COU2162" s="218"/>
      <c r="COV2162" s="218"/>
      <c r="COW2162" s="218"/>
      <c r="COX2162" s="218"/>
      <c r="COY2162" s="218"/>
      <c r="COZ2162" s="218"/>
      <c r="CPA2162" s="218"/>
      <c r="CPB2162" s="218"/>
      <c r="CPC2162" s="218"/>
      <c r="CPD2162" s="218"/>
      <c r="CPE2162" s="218"/>
      <c r="CPF2162" s="218"/>
      <c r="CPG2162" s="218"/>
      <c r="CPH2162" s="218"/>
      <c r="CPI2162" s="218"/>
      <c r="CPJ2162" s="218"/>
      <c r="CPK2162" s="218"/>
      <c r="CPL2162" s="218"/>
      <c r="CPM2162" s="218"/>
      <c r="CPN2162" s="218"/>
      <c r="CPO2162" s="218"/>
      <c r="CPP2162" s="218"/>
      <c r="CPQ2162" s="218"/>
      <c r="CPR2162" s="218"/>
      <c r="CPS2162" s="218"/>
      <c r="CPT2162" s="218"/>
      <c r="CPU2162" s="218"/>
      <c r="CPV2162" s="218"/>
      <c r="CPW2162" s="218"/>
      <c r="CPX2162" s="218"/>
      <c r="CPY2162" s="218"/>
      <c r="CPZ2162" s="218"/>
      <c r="CQA2162" s="218"/>
      <c r="CQB2162" s="218"/>
      <c r="CQC2162" s="218"/>
      <c r="CQD2162" s="218"/>
      <c r="CQE2162" s="218"/>
      <c r="CQF2162" s="218"/>
      <c r="CQG2162" s="218"/>
      <c r="CQH2162" s="218"/>
      <c r="CQI2162" s="218"/>
      <c r="CQJ2162" s="218"/>
      <c r="CQK2162" s="218"/>
      <c r="CQL2162" s="218"/>
      <c r="CQM2162" s="218"/>
      <c r="CQN2162" s="218"/>
      <c r="CQO2162" s="218"/>
      <c r="CQP2162" s="218"/>
      <c r="CQQ2162" s="218"/>
      <c r="CQR2162" s="218"/>
      <c r="CQS2162" s="218"/>
      <c r="CQT2162" s="218"/>
      <c r="CQU2162" s="218"/>
      <c r="CQV2162" s="218"/>
      <c r="CQW2162" s="218"/>
      <c r="CQX2162" s="218"/>
      <c r="CQY2162" s="218"/>
      <c r="CQZ2162" s="218"/>
      <c r="CRA2162" s="218"/>
      <c r="CRB2162" s="218"/>
      <c r="CRC2162" s="218"/>
      <c r="CRD2162" s="218"/>
      <c r="CRE2162" s="218"/>
      <c r="CRF2162" s="218"/>
      <c r="CRG2162" s="218"/>
      <c r="CRH2162" s="218"/>
      <c r="CRI2162" s="218"/>
      <c r="CRJ2162" s="218"/>
      <c r="CRK2162" s="218"/>
      <c r="CRL2162" s="218"/>
      <c r="CRM2162" s="218"/>
      <c r="CRN2162" s="218"/>
      <c r="CRO2162" s="218"/>
      <c r="CRP2162" s="218"/>
      <c r="CRQ2162" s="218"/>
      <c r="CRR2162" s="218"/>
      <c r="CRS2162" s="218"/>
      <c r="CRT2162" s="218"/>
      <c r="CRU2162" s="218"/>
      <c r="CRV2162" s="218"/>
      <c r="CRW2162" s="218"/>
      <c r="CRX2162" s="218"/>
      <c r="CRY2162" s="218"/>
      <c r="CRZ2162" s="218"/>
      <c r="CSA2162" s="218"/>
      <c r="CSB2162" s="218"/>
      <c r="CSC2162" s="218"/>
      <c r="CSD2162" s="218"/>
      <c r="CSE2162" s="218"/>
      <c r="CSF2162" s="218"/>
      <c r="CSG2162" s="218"/>
      <c r="CSH2162" s="218"/>
      <c r="CSI2162" s="218"/>
      <c r="CSJ2162" s="218"/>
      <c r="CSK2162" s="218"/>
      <c r="CSL2162" s="218"/>
      <c r="CSM2162" s="218"/>
      <c r="CSN2162" s="218"/>
      <c r="CSO2162" s="218"/>
      <c r="CSP2162" s="218"/>
      <c r="CSQ2162" s="218"/>
      <c r="CSR2162" s="218"/>
      <c r="CSS2162" s="218"/>
      <c r="CST2162" s="218"/>
      <c r="CSU2162" s="218"/>
      <c r="CSV2162" s="218"/>
      <c r="CSW2162" s="218"/>
      <c r="CSX2162" s="218"/>
      <c r="CSY2162" s="218"/>
      <c r="CSZ2162" s="218"/>
      <c r="CTA2162" s="218"/>
      <c r="CTB2162" s="218"/>
      <c r="CTC2162" s="218"/>
      <c r="CTD2162" s="218"/>
      <c r="CTE2162" s="218"/>
      <c r="CTF2162" s="218"/>
      <c r="CTG2162" s="218"/>
      <c r="CTH2162" s="218"/>
      <c r="CTI2162" s="218"/>
      <c r="CTJ2162" s="218"/>
      <c r="CTK2162" s="218"/>
      <c r="CTL2162" s="218"/>
      <c r="CTM2162" s="218"/>
      <c r="CTN2162" s="218"/>
      <c r="CTO2162" s="218"/>
      <c r="CTP2162" s="218"/>
      <c r="CTQ2162" s="218"/>
      <c r="CTR2162" s="218"/>
      <c r="CTS2162" s="218"/>
      <c r="CTT2162" s="218"/>
      <c r="CTU2162" s="218"/>
      <c r="CTV2162" s="218"/>
      <c r="CTW2162" s="218"/>
      <c r="CTX2162" s="218"/>
      <c r="CTY2162" s="218"/>
      <c r="CTZ2162" s="218"/>
      <c r="CUA2162" s="218"/>
      <c r="CUB2162" s="218"/>
      <c r="CUC2162" s="218"/>
      <c r="CUD2162" s="218"/>
      <c r="CUE2162" s="218"/>
      <c r="CUF2162" s="218"/>
      <c r="CUG2162" s="218"/>
      <c r="CUH2162" s="218"/>
      <c r="CUI2162" s="218"/>
      <c r="CUJ2162" s="218"/>
      <c r="CUK2162" s="218"/>
      <c r="CUL2162" s="218"/>
      <c r="CUM2162" s="218"/>
      <c r="CUN2162" s="218"/>
      <c r="CUO2162" s="218"/>
      <c r="CUP2162" s="218"/>
      <c r="CUQ2162" s="218"/>
      <c r="CUR2162" s="218"/>
      <c r="CUS2162" s="218"/>
      <c r="CUT2162" s="218"/>
      <c r="CUU2162" s="218"/>
      <c r="CUV2162" s="218"/>
      <c r="CUW2162" s="218"/>
      <c r="CUX2162" s="218"/>
      <c r="CUY2162" s="218"/>
      <c r="CUZ2162" s="218"/>
      <c r="CVA2162" s="218"/>
      <c r="CVB2162" s="218"/>
      <c r="CVC2162" s="218"/>
      <c r="CVD2162" s="218"/>
      <c r="CVE2162" s="218"/>
      <c r="CVF2162" s="218"/>
      <c r="CVG2162" s="218"/>
      <c r="CVH2162" s="218"/>
      <c r="CVI2162" s="218"/>
      <c r="CVJ2162" s="218"/>
      <c r="CVK2162" s="218"/>
      <c r="CVL2162" s="218"/>
      <c r="CVM2162" s="218"/>
      <c r="CVN2162" s="218"/>
      <c r="CVO2162" s="218"/>
      <c r="CVP2162" s="218"/>
      <c r="CVQ2162" s="218"/>
      <c r="CVR2162" s="218"/>
      <c r="CVS2162" s="218"/>
      <c r="CVT2162" s="218"/>
      <c r="CVU2162" s="218"/>
      <c r="CVV2162" s="218"/>
      <c r="CVW2162" s="218"/>
      <c r="CVX2162" s="218"/>
      <c r="CVY2162" s="218"/>
      <c r="CVZ2162" s="218"/>
      <c r="CWA2162" s="218"/>
      <c r="CWB2162" s="218"/>
      <c r="CWC2162" s="218"/>
      <c r="CWD2162" s="218"/>
      <c r="CWE2162" s="218"/>
      <c r="CWF2162" s="218"/>
      <c r="CWG2162" s="218"/>
      <c r="CWH2162" s="218"/>
      <c r="CWI2162" s="218"/>
      <c r="CWJ2162" s="218"/>
      <c r="CWK2162" s="218"/>
      <c r="CWL2162" s="218"/>
      <c r="CWM2162" s="218"/>
      <c r="CWN2162" s="218"/>
      <c r="CWO2162" s="218"/>
      <c r="CWP2162" s="218"/>
      <c r="CWQ2162" s="218"/>
      <c r="CWR2162" s="218"/>
      <c r="CWS2162" s="218"/>
      <c r="CWT2162" s="218"/>
      <c r="CWU2162" s="218"/>
      <c r="CWV2162" s="218"/>
      <c r="CWW2162" s="218"/>
      <c r="CWX2162" s="218"/>
      <c r="CWY2162" s="218"/>
      <c r="CWZ2162" s="218"/>
      <c r="CXA2162" s="218"/>
      <c r="CXB2162" s="218"/>
      <c r="CXC2162" s="218"/>
      <c r="CXD2162" s="218"/>
      <c r="CXE2162" s="218"/>
      <c r="CXF2162" s="218"/>
      <c r="CXG2162" s="218"/>
      <c r="CXH2162" s="218"/>
      <c r="CXI2162" s="218"/>
      <c r="CXJ2162" s="218"/>
      <c r="CXK2162" s="218"/>
      <c r="CXL2162" s="218"/>
      <c r="CXM2162" s="218"/>
      <c r="CXN2162" s="218"/>
      <c r="CXO2162" s="218"/>
      <c r="CXP2162" s="218"/>
      <c r="CXQ2162" s="218"/>
      <c r="CXR2162" s="218"/>
      <c r="CXS2162" s="218"/>
      <c r="CXT2162" s="218"/>
      <c r="CXU2162" s="218"/>
      <c r="CXV2162" s="218"/>
      <c r="CXW2162" s="218"/>
      <c r="CXX2162" s="218"/>
      <c r="CXY2162" s="218"/>
      <c r="CXZ2162" s="218"/>
      <c r="CYA2162" s="218"/>
      <c r="CYB2162" s="218"/>
      <c r="CYC2162" s="218"/>
      <c r="CYD2162" s="218"/>
      <c r="CYE2162" s="218"/>
      <c r="CYF2162" s="218"/>
      <c r="CYG2162" s="218"/>
      <c r="CYH2162" s="218"/>
      <c r="CYI2162" s="218"/>
      <c r="CYJ2162" s="218"/>
      <c r="CYK2162" s="218"/>
      <c r="CYL2162" s="218"/>
      <c r="CYM2162" s="218"/>
      <c r="CYN2162" s="218"/>
      <c r="CYO2162" s="218"/>
      <c r="CYP2162" s="218"/>
      <c r="CYQ2162" s="218"/>
      <c r="CYR2162" s="218"/>
      <c r="CYS2162" s="218"/>
      <c r="CYT2162" s="218"/>
      <c r="CYU2162" s="218"/>
      <c r="CYV2162" s="218"/>
      <c r="CYW2162" s="218"/>
      <c r="CYX2162" s="218"/>
      <c r="CYY2162" s="218"/>
      <c r="CYZ2162" s="218"/>
      <c r="CZA2162" s="218"/>
      <c r="CZB2162" s="218"/>
      <c r="CZC2162" s="218"/>
      <c r="CZD2162" s="218"/>
      <c r="CZE2162" s="218"/>
      <c r="CZF2162" s="218"/>
      <c r="CZG2162" s="218"/>
      <c r="CZH2162" s="218"/>
      <c r="CZI2162" s="218"/>
      <c r="CZJ2162" s="218"/>
      <c r="CZK2162" s="218"/>
      <c r="CZL2162" s="218"/>
      <c r="CZM2162" s="218"/>
      <c r="CZN2162" s="218"/>
      <c r="CZO2162" s="218"/>
      <c r="CZP2162" s="218"/>
      <c r="CZQ2162" s="218"/>
      <c r="CZR2162" s="218"/>
      <c r="CZS2162" s="218"/>
      <c r="CZT2162" s="218"/>
      <c r="CZU2162" s="218"/>
      <c r="CZV2162" s="218"/>
      <c r="CZW2162" s="218"/>
      <c r="CZX2162" s="218"/>
      <c r="CZY2162" s="218"/>
      <c r="CZZ2162" s="218"/>
      <c r="DAA2162" s="218"/>
      <c r="DAB2162" s="218"/>
      <c r="DAC2162" s="218"/>
      <c r="DAD2162" s="218"/>
      <c r="DAE2162" s="218"/>
      <c r="DAF2162" s="218"/>
      <c r="DAG2162" s="218"/>
      <c r="DAH2162" s="218"/>
      <c r="DAI2162" s="218"/>
      <c r="DAJ2162" s="218"/>
      <c r="DAK2162" s="218"/>
      <c r="DAL2162" s="218"/>
      <c r="DAM2162" s="218"/>
      <c r="DAN2162" s="218"/>
      <c r="DAO2162" s="218"/>
      <c r="DAP2162" s="218"/>
      <c r="DAQ2162" s="218"/>
      <c r="DAR2162" s="218"/>
      <c r="DAS2162" s="218"/>
      <c r="DAT2162" s="218"/>
      <c r="DAU2162" s="218"/>
      <c r="DAV2162" s="218"/>
      <c r="DAW2162" s="218"/>
      <c r="DAX2162" s="218"/>
      <c r="DAY2162" s="218"/>
      <c r="DAZ2162" s="218"/>
      <c r="DBA2162" s="218"/>
      <c r="DBB2162" s="218"/>
      <c r="DBC2162" s="218"/>
      <c r="DBD2162" s="218"/>
      <c r="DBE2162" s="218"/>
      <c r="DBF2162" s="218"/>
      <c r="DBG2162" s="218"/>
      <c r="DBH2162" s="218"/>
      <c r="DBI2162" s="218"/>
      <c r="DBJ2162" s="218"/>
      <c r="DBK2162" s="218"/>
      <c r="DBL2162" s="218"/>
      <c r="DBM2162" s="218"/>
      <c r="DBN2162" s="218"/>
      <c r="DBO2162" s="218"/>
      <c r="DBP2162" s="218"/>
      <c r="DBQ2162" s="218"/>
      <c r="DBR2162" s="218"/>
      <c r="DBS2162" s="218"/>
      <c r="DBT2162" s="218"/>
      <c r="DBU2162" s="218"/>
      <c r="DBV2162" s="218"/>
      <c r="DBW2162" s="218"/>
      <c r="DBX2162" s="218"/>
      <c r="DBY2162" s="218"/>
      <c r="DBZ2162" s="218"/>
      <c r="DCA2162" s="218"/>
      <c r="DCB2162" s="218"/>
      <c r="DCC2162" s="218"/>
      <c r="DCD2162" s="218"/>
      <c r="DCE2162" s="218"/>
      <c r="DCF2162" s="218"/>
      <c r="DCG2162" s="218"/>
      <c r="DCH2162" s="218"/>
      <c r="DCI2162" s="218"/>
      <c r="DCJ2162" s="218"/>
      <c r="DCK2162" s="218"/>
      <c r="DCL2162" s="218"/>
      <c r="DCM2162" s="218"/>
      <c r="DCN2162" s="218"/>
      <c r="DCO2162" s="218"/>
      <c r="DCP2162" s="218"/>
      <c r="DCQ2162" s="218"/>
      <c r="DCR2162" s="218"/>
      <c r="DCS2162" s="218"/>
      <c r="DCT2162" s="218"/>
      <c r="DCU2162" s="218"/>
      <c r="DCV2162" s="218"/>
      <c r="DCW2162" s="218"/>
      <c r="DCX2162" s="218"/>
      <c r="DCY2162" s="218"/>
      <c r="DCZ2162" s="218"/>
      <c r="DDA2162" s="218"/>
      <c r="DDB2162" s="218"/>
      <c r="DDC2162" s="218"/>
      <c r="DDD2162" s="218"/>
      <c r="DDE2162" s="218"/>
      <c r="DDF2162" s="218"/>
      <c r="DDG2162" s="218"/>
      <c r="DDH2162" s="218"/>
      <c r="DDI2162" s="218"/>
      <c r="DDJ2162" s="218"/>
      <c r="DDK2162" s="218"/>
      <c r="DDL2162" s="218"/>
      <c r="DDM2162" s="218"/>
      <c r="DDN2162" s="218"/>
      <c r="DDO2162" s="218"/>
      <c r="DDP2162" s="218"/>
      <c r="DDQ2162" s="218"/>
      <c r="DDR2162" s="218"/>
      <c r="DDS2162" s="218"/>
      <c r="DDT2162" s="218"/>
      <c r="DDU2162" s="218"/>
      <c r="DDV2162" s="218"/>
      <c r="DDW2162" s="218"/>
      <c r="DDX2162" s="218"/>
      <c r="DDY2162" s="218"/>
      <c r="DDZ2162" s="218"/>
      <c r="DEA2162" s="218"/>
      <c r="DEB2162" s="218"/>
      <c r="DEC2162" s="218"/>
      <c r="DED2162" s="218"/>
      <c r="DEE2162" s="218"/>
      <c r="DEF2162" s="218"/>
      <c r="DEG2162" s="218"/>
      <c r="DEH2162" s="218"/>
      <c r="DEI2162" s="218"/>
      <c r="DEJ2162" s="218"/>
      <c r="DEK2162" s="218"/>
      <c r="DEL2162" s="218"/>
      <c r="DEM2162" s="218"/>
      <c r="DEN2162" s="218"/>
      <c r="DEO2162" s="218"/>
      <c r="DEP2162" s="218"/>
      <c r="DEQ2162" s="218"/>
      <c r="DER2162" s="218"/>
      <c r="DES2162" s="218"/>
      <c r="DET2162" s="218"/>
      <c r="DEU2162" s="218"/>
      <c r="DEV2162" s="218"/>
      <c r="DEW2162" s="218"/>
      <c r="DEX2162" s="218"/>
      <c r="DEY2162" s="218"/>
      <c r="DEZ2162" s="218"/>
      <c r="DFA2162" s="218"/>
      <c r="DFB2162" s="218"/>
      <c r="DFC2162" s="218"/>
      <c r="DFD2162" s="218"/>
      <c r="DFE2162" s="218"/>
      <c r="DFF2162" s="218"/>
      <c r="DFG2162" s="218"/>
      <c r="DFH2162" s="218"/>
      <c r="DFI2162" s="218"/>
      <c r="DFJ2162" s="218"/>
      <c r="DFK2162" s="218"/>
      <c r="DFL2162" s="218"/>
      <c r="DFM2162" s="218"/>
      <c r="DFN2162" s="218"/>
      <c r="DFO2162" s="218"/>
      <c r="DFP2162" s="218"/>
      <c r="DFQ2162" s="218"/>
      <c r="DFR2162" s="218"/>
      <c r="DFS2162" s="218"/>
      <c r="DFT2162" s="218"/>
      <c r="DFU2162" s="218"/>
      <c r="DFV2162" s="218"/>
      <c r="DFW2162" s="218"/>
      <c r="DFX2162" s="218"/>
      <c r="DFY2162" s="218"/>
      <c r="DFZ2162" s="218"/>
      <c r="DGA2162" s="218"/>
      <c r="DGB2162" s="218"/>
      <c r="DGC2162" s="218"/>
      <c r="DGD2162" s="218"/>
      <c r="DGE2162" s="218"/>
      <c r="DGF2162" s="218"/>
      <c r="DGG2162" s="218"/>
      <c r="DGH2162" s="218"/>
      <c r="DGI2162" s="218"/>
      <c r="DGJ2162" s="218"/>
      <c r="DGK2162" s="218"/>
      <c r="DGL2162" s="218"/>
      <c r="DGM2162" s="218"/>
      <c r="DGN2162" s="218"/>
      <c r="DGO2162" s="218"/>
      <c r="DGP2162" s="218"/>
      <c r="DGQ2162" s="218"/>
      <c r="DGR2162" s="218"/>
      <c r="DGS2162" s="218"/>
      <c r="DGT2162" s="218"/>
      <c r="DGU2162" s="218"/>
      <c r="DGV2162" s="218"/>
      <c r="DGW2162" s="218"/>
      <c r="DGX2162" s="218"/>
      <c r="DGY2162" s="218"/>
      <c r="DGZ2162" s="218"/>
      <c r="DHA2162" s="218"/>
      <c r="DHB2162" s="218"/>
      <c r="DHC2162" s="218"/>
      <c r="DHD2162" s="218"/>
      <c r="DHE2162" s="218"/>
      <c r="DHF2162" s="218"/>
      <c r="DHG2162" s="218"/>
      <c r="DHH2162" s="218"/>
      <c r="DHI2162" s="218"/>
      <c r="DHJ2162" s="218"/>
      <c r="DHK2162" s="218"/>
      <c r="DHL2162" s="218"/>
      <c r="DHM2162" s="218"/>
      <c r="DHN2162" s="218"/>
      <c r="DHO2162" s="218"/>
      <c r="DHP2162" s="218"/>
      <c r="DHQ2162" s="218"/>
      <c r="DHR2162" s="218"/>
      <c r="DHS2162" s="218"/>
      <c r="DHT2162" s="218"/>
      <c r="DHU2162" s="218"/>
      <c r="DHV2162" s="218"/>
      <c r="DHW2162" s="218"/>
      <c r="DHX2162" s="218"/>
      <c r="DHY2162" s="218"/>
      <c r="DHZ2162" s="218"/>
      <c r="DIA2162" s="218"/>
      <c r="DIB2162" s="218"/>
      <c r="DIC2162" s="218"/>
      <c r="DID2162" s="218"/>
      <c r="DIE2162" s="218"/>
      <c r="DIF2162" s="218"/>
      <c r="DIG2162" s="218"/>
      <c r="DIH2162" s="218"/>
      <c r="DII2162" s="218"/>
      <c r="DIJ2162" s="218"/>
      <c r="DIK2162" s="218"/>
      <c r="DIL2162" s="218"/>
      <c r="DIM2162" s="218"/>
      <c r="DIN2162" s="218"/>
      <c r="DIO2162" s="218"/>
      <c r="DIP2162" s="218"/>
      <c r="DIQ2162" s="218"/>
      <c r="DIR2162" s="218"/>
      <c r="DIS2162" s="218"/>
      <c r="DIT2162" s="218"/>
      <c r="DIU2162" s="218"/>
      <c r="DIV2162" s="218"/>
      <c r="DIW2162" s="218"/>
      <c r="DIX2162" s="218"/>
      <c r="DIY2162" s="218"/>
      <c r="DIZ2162" s="218"/>
      <c r="DJA2162" s="218"/>
      <c r="DJB2162" s="218"/>
      <c r="DJC2162" s="218"/>
      <c r="DJD2162" s="218"/>
      <c r="DJE2162" s="218"/>
      <c r="DJF2162" s="218"/>
      <c r="DJG2162" s="218"/>
      <c r="DJH2162" s="218"/>
      <c r="DJI2162" s="218"/>
      <c r="DJJ2162" s="218"/>
      <c r="DJK2162" s="218"/>
      <c r="DJL2162" s="218"/>
      <c r="DJM2162" s="218"/>
      <c r="DJN2162" s="218"/>
      <c r="DJO2162" s="218"/>
      <c r="DJP2162" s="218"/>
      <c r="DJQ2162" s="218"/>
      <c r="DJR2162" s="218"/>
      <c r="DJS2162" s="218"/>
      <c r="DJT2162" s="218"/>
      <c r="DJU2162" s="218"/>
      <c r="DJV2162" s="218"/>
      <c r="DJW2162" s="218"/>
      <c r="DJX2162" s="218"/>
      <c r="DJY2162" s="218"/>
      <c r="DJZ2162" s="218"/>
      <c r="DKA2162" s="218"/>
      <c r="DKB2162" s="218"/>
      <c r="DKC2162" s="218"/>
      <c r="DKD2162" s="218"/>
      <c r="DKE2162" s="218"/>
      <c r="DKF2162" s="218"/>
      <c r="DKG2162" s="218"/>
      <c r="DKH2162" s="218"/>
      <c r="DKI2162" s="218"/>
      <c r="DKJ2162" s="218"/>
      <c r="DKK2162" s="218"/>
      <c r="DKL2162" s="218"/>
      <c r="DKM2162" s="218"/>
      <c r="DKN2162" s="218"/>
      <c r="DKO2162" s="218"/>
      <c r="DKP2162" s="218"/>
      <c r="DKQ2162" s="218"/>
      <c r="DKR2162" s="218"/>
      <c r="DKS2162" s="218"/>
      <c r="DKT2162" s="218"/>
      <c r="DKU2162" s="218"/>
      <c r="DKV2162" s="218"/>
      <c r="DKW2162" s="218"/>
      <c r="DKX2162" s="218"/>
      <c r="DKY2162" s="218"/>
      <c r="DKZ2162" s="218"/>
      <c r="DLA2162" s="218"/>
      <c r="DLB2162" s="218"/>
      <c r="DLC2162" s="218"/>
      <c r="DLD2162" s="218"/>
      <c r="DLE2162" s="218"/>
      <c r="DLF2162" s="218"/>
      <c r="DLG2162" s="218"/>
      <c r="DLH2162" s="218"/>
      <c r="DLI2162" s="218"/>
      <c r="DLJ2162" s="218"/>
      <c r="DLK2162" s="218"/>
      <c r="DLL2162" s="218"/>
      <c r="DLM2162" s="218"/>
      <c r="DLN2162" s="218"/>
      <c r="DLO2162" s="218"/>
      <c r="DLP2162" s="218"/>
      <c r="DLQ2162" s="218"/>
      <c r="DLR2162" s="218"/>
      <c r="DLS2162" s="218"/>
      <c r="DLT2162" s="218"/>
      <c r="DLU2162" s="218"/>
      <c r="DLV2162" s="218"/>
      <c r="DLW2162" s="218"/>
      <c r="DLX2162" s="218"/>
      <c r="DLY2162" s="218"/>
      <c r="DLZ2162" s="218"/>
      <c r="DMA2162" s="218"/>
      <c r="DMB2162" s="218"/>
      <c r="DMC2162" s="218"/>
      <c r="DMD2162" s="218"/>
      <c r="DME2162" s="218"/>
      <c r="DMF2162" s="218"/>
      <c r="DMG2162" s="218"/>
      <c r="DMH2162" s="218"/>
      <c r="DMI2162" s="218"/>
      <c r="DMJ2162" s="218"/>
      <c r="DMK2162" s="218"/>
      <c r="DML2162" s="218"/>
      <c r="DMM2162" s="218"/>
      <c r="DMN2162" s="218"/>
      <c r="DMO2162" s="218"/>
      <c r="DMP2162" s="218"/>
      <c r="DMQ2162" s="218"/>
      <c r="DMR2162" s="218"/>
      <c r="DMS2162" s="218"/>
      <c r="DMT2162" s="218"/>
      <c r="DMU2162" s="218"/>
      <c r="DMV2162" s="218"/>
      <c r="DMW2162" s="218"/>
      <c r="DMX2162" s="218"/>
      <c r="DMY2162" s="218"/>
      <c r="DMZ2162" s="218"/>
      <c r="DNA2162" s="218"/>
      <c r="DNB2162" s="218"/>
      <c r="DNC2162" s="218"/>
      <c r="DND2162" s="218"/>
      <c r="DNE2162" s="218"/>
      <c r="DNF2162" s="218"/>
      <c r="DNG2162" s="218"/>
      <c r="DNH2162" s="218"/>
      <c r="DNI2162" s="218"/>
      <c r="DNJ2162" s="218"/>
      <c r="DNK2162" s="218"/>
      <c r="DNL2162" s="218"/>
      <c r="DNM2162" s="218"/>
      <c r="DNN2162" s="218"/>
      <c r="DNO2162" s="218"/>
      <c r="DNP2162" s="218"/>
      <c r="DNQ2162" s="218"/>
      <c r="DNR2162" s="218"/>
      <c r="DNS2162" s="218"/>
      <c r="DNT2162" s="218"/>
      <c r="DNU2162" s="218"/>
      <c r="DNV2162" s="218"/>
      <c r="DNW2162" s="218"/>
      <c r="DNX2162" s="218"/>
      <c r="DNY2162" s="218"/>
      <c r="DNZ2162" s="218"/>
      <c r="DOA2162" s="218"/>
      <c r="DOB2162" s="218"/>
      <c r="DOC2162" s="218"/>
      <c r="DOD2162" s="218"/>
      <c r="DOE2162" s="218"/>
      <c r="DOF2162" s="218"/>
      <c r="DOG2162" s="218"/>
      <c r="DOH2162" s="218"/>
      <c r="DOI2162" s="218"/>
      <c r="DOJ2162" s="218"/>
      <c r="DOK2162" s="218"/>
      <c r="DOL2162" s="218"/>
      <c r="DOM2162" s="218"/>
      <c r="DON2162" s="218"/>
      <c r="DOO2162" s="218"/>
      <c r="DOP2162" s="218"/>
      <c r="DOQ2162" s="218"/>
      <c r="DOR2162" s="218"/>
      <c r="DOS2162" s="218"/>
      <c r="DOT2162" s="218"/>
      <c r="DOU2162" s="218"/>
      <c r="DOV2162" s="218"/>
      <c r="DOW2162" s="218"/>
      <c r="DOX2162" s="218"/>
      <c r="DOY2162" s="218"/>
      <c r="DOZ2162" s="218"/>
      <c r="DPA2162" s="218"/>
      <c r="DPB2162" s="218"/>
      <c r="DPC2162" s="218"/>
      <c r="DPD2162" s="218"/>
      <c r="DPE2162" s="218"/>
      <c r="DPF2162" s="218"/>
      <c r="DPG2162" s="218"/>
      <c r="DPH2162" s="218"/>
      <c r="DPI2162" s="218"/>
      <c r="DPJ2162" s="218"/>
      <c r="DPK2162" s="218"/>
      <c r="DPL2162" s="218"/>
      <c r="DPM2162" s="218"/>
      <c r="DPN2162" s="218"/>
      <c r="DPO2162" s="218"/>
      <c r="DPP2162" s="218"/>
      <c r="DPQ2162" s="218"/>
      <c r="DPR2162" s="218"/>
      <c r="DPS2162" s="218"/>
      <c r="DPT2162" s="218"/>
      <c r="DPU2162" s="218"/>
      <c r="DPV2162" s="218"/>
      <c r="DPW2162" s="218"/>
      <c r="DPX2162" s="218"/>
      <c r="DPY2162" s="218"/>
      <c r="DPZ2162" s="218"/>
      <c r="DQA2162" s="218"/>
      <c r="DQB2162" s="218"/>
      <c r="DQC2162" s="218"/>
      <c r="DQD2162" s="218"/>
      <c r="DQE2162" s="218"/>
      <c r="DQF2162" s="218"/>
      <c r="DQG2162" s="218"/>
      <c r="DQH2162" s="218"/>
      <c r="DQI2162" s="218"/>
      <c r="DQJ2162" s="218"/>
      <c r="DQK2162" s="218"/>
      <c r="DQL2162" s="218"/>
      <c r="DQM2162" s="218"/>
      <c r="DQN2162" s="218"/>
      <c r="DQO2162" s="218"/>
      <c r="DQP2162" s="218"/>
      <c r="DQQ2162" s="218"/>
      <c r="DQR2162" s="218"/>
      <c r="DQS2162" s="218"/>
      <c r="DQT2162" s="218"/>
      <c r="DQU2162" s="218"/>
      <c r="DQV2162" s="218"/>
      <c r="DQW2162" s="218"/>
      <c r="DQX2162" s="218"/>
      <c r="DQY2162" s="218"/>
      <c r="DQZ2162" s="218"/>
      <c r="DRA2162" s="218"/>
      <c r="DRB2162" s="218"/>
      <c r="DRC2162" s="218"/>
      <c r="DRD2162" s="218"/>
      <c r="DRE2162" s="218"/>
      <c r="DRF2162" s="218"/>
      <c r="DRG2162" s="218"/>
      <c r="DRH2162" s="218"/>
      <c r="DRI2162" s="218"/>
      <c r="DRJ2162" s="218"/>
      <c r="DRK2162" s="218"/>
      <c r="DRL2162" s="218"/>
      <c r="DRM2162" s="218"/>
      <c r="DRN2162" s="218"/>
      <c r="DRO2162" s="218"/>
      <c r="DRP2162" s="218"/>
      <c r="DRQ2162" s="218"/>
      <c r="DRR2162" s="218"/>
      <c r="DRS2162" s="218"/>
      <c r="DRT2162" s="218"/>
      <c r="DRU2162" s="218"/>
      <c r="DRV2162" s="218"/>
      <c r="DRW2162" s="218"/>
      <c r="DRX2162" s="218"/>
      <c r="DRY2162" s="218"/>
      <c r="DRZ2162" s="218"/>
      <c r="DSA2162" s="218"/>
      <c r="DSB2162" s="218"/>
      <c r="DSC2162" s="218"/>
      <c r="DSD2162" s="218"/>
      <c r="DSE2162" s="218"/>
      <c r="DSF2162" s="218"/>
      <c r="DSG2162" s="218"/>
      <c r="DSH2162" s="218"/>
      <c r="DSI2162" s="218"/>
      <c r="DSJ2162" s="218"/>
      <c r="DSK2162" s="218"/>
      <c r="DSL2162" s="218"/>
      <c r="DSM2162" s="218"/>
      <c r="DSN2162" s="218"/>
      <c r="DSO2162" s="218"/>
      <c r="DSP2162" s="218"/>
      <c r="DSQ2162" s="218"/>
      <c r="DSR2162" s="218"/>
      <c r="DSS2162" s="218"/>
      <c r="DST2162" s="218"/>
      <c r="DSU2162" s="218"/>
      <c r="DSV2162" s="218"/>
      <c r="DSW2162" s="218"/>
      <c r="DSX2162" s="218"/>
      <c r="DSY2162" s="218"/>
      <c r="DSZ2162" s="218"/>
      <c r="DTA2162" s="218"/>
      <c r="DTB2162" s="218"/>
      <c r="DTC2162" s="218"/>
      <c r="DTD2162" s="218"/>
      <c r="DTE2162" s="218"/>
      <c r="DTF2162" s="218"/>
      <c r="DTG2162" s="218"/>
      <c r="DTH2162" s="218"/>
      <c r="DTI2162" s="218"/>
      <c r="DTJ2162" s="218"/>
      <c r="DTK2162" s="218"/>
      <c r="DTL2162" s="218"/>
      <c r="DTM2162" s="218"/>
      <c r="DTN2162" s="218"/>
      <c r="DTO2162" s="218"/>
      <c r="DTP2162" s="218"/>
      <c r="DTQ2162" s="218"/>
      <c r="DTR2162" s="218"/>
      <c r="DTS2162" s="218"/>
      <c r="DTT2162" s="218"/>
      <c r="DTU2162" s="218"/>
      <c r="DTV2162" s="218"/>
      <c r="DTW2162" s="218"/>
      <c r="DTX2162" s="218"/>
      <c r="DTY2162" s="218"/>
      <c r="DTZ2162" s="218"/>
      <c r="DUA2162" s="218"/>
      <c r="DUB2162" s="218"/>
      <c r="DUC2162" s="218"/>
      <c r="DUD2162" s="218"/>
      <c r="DUE2162" s="218"/>
      <c r="DUF2162" s="218"/>
      <c r="DUG2162" s="218"/>
      <c r="DUH2162" s="218"/>
      <c r="DUI2162" s="218"/>
      <c r="DUJ2162" s="218"/>
      <c r="DUK2162" s="218"/>
      <c r="DUL2162" s="218"/>
      <c r="DUM2162" s="218"/>
      <c r="DUN2162" s="218"/>
      <c r="DUO2162" s="218"/>
      <c r="DUP2162" s="218"/>
      <c r="DUQ2162" s="218"/>
      <c r="DUR2162" s="218"/>
      <c r="DUS2162" s="218"/>
      <c r="DUT2162" s="218"/>
      <c r="DUU2162" s="218"/>
      <c r="DUV2162" s="218"/>
      <c r="DUW2162" s="218"/>
      <c r="DUX2162" s="218"/>
      <c r="DUY2162" s="218"/>
      <c r="DUZ2162" s="218"/>
      <c r="DVA2162" s="218"/>
      <c r="DVB2162" s="218"/>
      <c r="DVC2162" s="218"/>
      <c r="DVD2162" s="218"/>
      <c r="DVE2162" s="218"/>
      <c r="DVF2162" s="218"/>
      <c r="DVG2162" s="218"/>
      <c r="DVH2162" s="218"/>
      <c r="DVI2162" s="218"/>
      <c r="DVJ2162" s="218"/>
      <c r="DVK2162" s="218"/>
      <c r="DVL2162" s="218"/>
      <c r="DVM2162" s="218"/>
      <c r="DVN2162" s="218"/>
      <c r="DVO2162" s="218"/>
      <c r="DVP2162" s="218"/>
      <c r="DVQ2162" s="218"/>
      <c r="DVR2162" s="218"/>
      <c r="DVS2162" s="218"/>
      <c r="DVT2162" s="218"/>
      <c r="DVU2162" s="218"/>
      <c r="DVV2162" s="218"/>
      <c r="DVW2162" s="218"/>
      <c r="DVX2162" s="218"/>
      <c r="DVY2162" s="218"/>
      <c r="DVZ2162" s="218"/>
      <c r="DWA2162" s="218"/>
      <c r="DWB2162" s="218"/>
      <c r="DWC2162" s="218"/>
      <c r="DWD2162" s="218"/>
      <c r="DWE2162" s="218"/>
      <c r="DWF2162" s="218"/>
      <c r="DWG2162" s="218"/>
      <c r="DWH2162" s="218"/>
      <c r="DWI2162" s="218"/>
      <c r="DWJ2162" s="218"/>
      <c r="DWK2162" s="218"/>
      <c r="DWL2162" s="218"/>
      <c r="DWM2162" s="218"/>
      <c r="DWN2162" s="218"/>
      <c r="DWO2162" s="218"/>
      <c r="DWP2162" s="218"/>
      <c r="DWQ2162" s="218"/>
      <c r="DWR2162" s="218"/>
      <c r="DWS2162" s="218"/>
      <c r="DWT2162" s="218"/>
      <c r="DWU2162" s="218"/>
      <c r="DWV2162" s="218"/>
      <c r="DWW2162" s="218"/>
      <c r="DWX2162" s="218"/>
      <c r="DWY2162" s="218"/>
      <c r="DWZ2162" s="218"/>
      <c r="DXA2162" s="218"/>
      <c r="DXB2162" s="218"/>
      <c r="DXC2162" s="218"/>
      <c r="DXD2162" s="218"/>
      <c r="DXE2162" s="218"/>
      <c r="DXF2162" s="218"/>
      <c r="DXG2162" s="218"/>
      <c r="DXH2162" s="218"/>
      <c r="DXI2162" s="218"/>
      <c r="DXJ2162" s="218"/>
      <c r="DXK2162" s="218"/>
      <c r="DXL2162" s="218"/>
      <c r="DXM2162" s="218"/>
      <c r="DXN2162" s="218"/>
      <c r="DXO2162" s="218"/>
      <c r="DXP2162" s="218"/>
      <c r="DXQ2162" s="218"/>
      <c r="DXR2162" s="218"/>
      <c r="DXS2162" s="218"/>
      <c r="DXT2162" s="218"/>
      <c r="DXU2162" s="218"/>
      <c r="DXV2162" s="218"/>
      <c r="DXW2162" s="218"/>
      <c r="DXX2162" s="218"/>
      <c r="DXY2162" s="218"/>
      <c r="DXZ2162" s="218"/>
      <c r="DYA2162" s="218"/>
      <c r="DYB2162" s="218"/>
      <c r="DYC2162" s="218"/>
      <c r="DYD2162" s="218"/>
      <c r="DYE2162" s="218"/>
      <c r="DYF2162" s="218"/>
      <c r="DYG2162" s="218"/>
      <c r="DYH2162" s="218"/>
      <c r="DYI2162" s="218"/>
      <c r="DYJ2162" s="218"/>
      <c r="DYK2162" s="218"/>
      <c r="DYL2162" s="218"/>
      <c r="DYM2162" s="218"/>
      <c r="DYN2162" s="218"/>
      <c r="DYO2162" s="218"/>
      <c r="DYP2162" s="218"/>
      <c r="DYQ2162" s="218"/>
      <c r="DYR2162" s="218"/>
      <c r="DYS2162" s="218"/>
      <c r="DYT2162" s="218"/>
      <c r="DYU2162" s="218"/>
      <c r="DYV2162" s="218"/>
      <c r="DYW2162" s="218"/>
      <c r="DYX2162" s="218"/>
      <c r="DYY2162" s="218"/>
      <c r="DYZ2162" s="218"/>
      <c r="DZA2162" s="218"/>
      <c r="DZB2162" s="218"/>
      <c r="DZC2162" s="218"/>
      <c r="DZD2162" s="218"/>
      <c r="DZE2162" s="218"/>
      <c r="DZF2162" s="218"/>
      <c r="DZG2162" s="218"/>
      <c r="DZH2162" s="218"/>
      <c r="DZI2162" s="218"/>
      <c r="DZJ2162" s="218"/>
      <c r="DZK2162" s="218"/>
      <c r="DZL2162" s="218"/>
      <c r="DZM2162" s="218"/>
      <c r="DZN2162" s="218"/>
      <c r="DZO2162" s="218"/>
      <c r="DZP2162" s="218"/>
      <c r="DZQ2162" s="218"/>
      <c r="DZR2162" s="218"/>
      <c r="DZS2162" s="218"/>
      <c r="DZT2162" s="218"/>
      <c r="DZU2162" s="218"/>
      <c r="DZV2162" s="218"/>
      <c r="DZW2162" s="218"/>
      <c r="DZX2162" s="218"/>
      <c r="DZY2162" s="218"/>
      <c r="DZZ2162" s="218"/>
      <c r="EAA2162" s="218"/>
      <c r="EAB2162" s="218"/>
      <c r="EAC2162" s="218"/>
      <c r="EAD2162" s="218"/>
      <c r="EAE2162" s="218"/>
      <c r="EAF2162" s="218"/>
      <c r="EAG2162" s="218"/>
      <c r="EAH2162" s="218"/>
      <c r="EAI2162" s="218"/>
      <c r="EAJ2162" s="218"/>
      <c r="EAK2162" s="218"/>
      <c r="EAL2162" s="218"/>
      <c r="EAM2162" s="218"/>
      <c r="EAN2162" s="218"/>
      <c r="EAO2162" s="218"/>
      <c r="EAP2162" s="218"/>
      <c r="EAQ2162" s="218"/>
      <c r="EAR2162" s="218"/>
      <c r="EAS2162" s="218"/>
      <c r="EAT2162" s="218"/>
      <c r="EAU2162" s="218"/>
      <c r="EAV2162" s="218"/>
      <c r="EAW2162" s="218"/>
      <c r="EAX2162" s="218"/>
      <c r="EAY2162" s="218"/>
      <c r="EAZ2162" s="218"/>
      <c r="EBA2162" s="218"/>
      <c r="EBB2162" s="218"/>
      <c r="EBC2162" s="218"/>
      <c r="EBD2162" s="218"/>
      <c r="EBE2162" s="218"/>
      <c r="EBF2162" s="218"/>
      <c r="EBG2162" s="218"/>
      <c r="EBH2162" s="218"/>
      <c r="EBI2162" s="218"/>
      <c r="EBJ2162" s="218"/>
      <c r="EBK2162" s="218"/>
      <c r="EBL2162" s="218"/>
      <c r="EBM2162" s="218"/>
      <c r="EBN2162" s="218"/>
      <c r="EBO2162" s="218"/>
      <c r="EBP2162" s="218"/>
      <c r="EBQ2162" s="218"/>
      <c r="EBR2162" s="218"/>
      <c r="EBS2162" s="218"/>
      <c r="EBT2162" s="218"/>
      <c r="EBU2162" s="218"/>
      <c r="EBV2162" s="218"/>
      <c r="EBW2162" s="218"/>
      <c r="EBX2162" s="218"/>
      <c r="EBY2162" s="218"/>
      <c r="EBZ2162" s="218"/>
      <c r="ECA2162" s="218"/>
      <c r="ECB2162" s="218"/>
      <c r="ECC2162" s="218"/>
      <c r="ECD2162" s="218"/>
      <c r="ECE2162" s="218"/>
      <c r="ECF2162" s="218"/>
      <c r="ECG2162" s="218"/>
      <c r="ECH2162" s="218"/>
      <c r="ECI2162" s="218"/>
      <c r="ECJ2162" s="218"/>
      <c r="ECK2162" s="218"/>
      <c r="ECL2162" s="218"/>
      <c r="ECM2162" s="218"/>
      <c r="ECN2162" s="218"/>
      <c r="ECO2162" s="218"/>
      <c r="ECP2162" s="218"/>
      <c r="ECQ2162" s="218"/>
      <c r="ECR2162" s="218"/>
      <c r="ECS2162" s="218"/>
      <c r="ECT2162" s="218"/>
      <c r="ECU2162" s="218"/>
      <c r="ECV2162" s="218"/>
      <c r="ECW2162" s="218"/>
      <c r="ECX2162" s="218"/>
      <c r="ECY2162" s="218"/>
      <c r="ECZ2162" s="218"/>
      <c r="EDA2162" s="218"/>
      <c r="EDB2162" s="218"/>
      <c r="EDC2162" s="218"/>
      <c r="EDD2162" s="218"/>
      <c r="EDE2162" s="218"/>
      <c r="EDF2162" s="218"/>
      <c r="EDG2162" s="218"/>
      <c r="EDH2162" s="218"/>
      <c r="EDI2162" s="218"/>
      <c r="EDJ2162" s="218"/>
      <c r="EDK2162" s="218"/>
      <c r="EDL2162" s="218"/>
      <c r="EDM2162" s="218"/>
      <c r="EDN2162" s="218"/>
      <c r="EDO2162" s="218"/>
      <c r="EDP2162" s="218"/>
      <c r="EDQ2162" s="218"/>
      <c r="EDR2162" s="218"/>
      <c r="EDS2162" s="218"/>
      <c r="EDT2162" s="218"/>
      <c r="EDU2162" s="218"/>
      <c r="EDV2162" s="218"/>
      <c r="EDW2162" s="218"/>
      <c r="EDX2162" s="218"/>
      <c r="EDY2162" s="218"/>
      <c r="EDZ2162" s="218"/>
      <c r="EEA2162" s="218"/>
      <c r="EEB2162" s="218"/>
      <c r="EEC2162" s="218"/>
      <c r="EED2162" s="218"/>
      <c r="EEE2162" s="218"/>
      <c r="EEF2162" s="218"/>
      <c r="EEG2162" s="218"/>
      <c r="EEH2162" s="218"/>
      <c r="EEI2162" s="218"/>
      <c r="EEJ2162" s="218"/>
      <c r="EEK2162" s="218"/>
      <c r="EEL2162" s="218"/>
      <c r="EEM2162" s="218"/>
      <c r="EEN2162" s="218"/>
      <c r="EEO2162" s="218"/>
      <c r="EEP2162" s="218"/>
      <c r="EEQ2162" s="218"/>
      <c r="EER2162" s="218"/>
      <c r="EES2162" s="218"/>
      <c r="EET2162" s="218"/>
      <c r="EEU2162" s="218"/>
      <c r="EEV2162" s="218"/>
      <c r="EEW2162" s="218"/>
      <c r="EEX2162" s="218"/>
      <c r="EEY2162" s="218"/>
      <c r="EEZ2162" s="218"/>
      <c r="EFA2162" s="218"/>
      <c r="EFB2162" s="218"/>
      <c r="EFC2162" s="218"/>
      <c r="EFD2162" s="218"/>
      <c r="EFE2162" s="218"/>
      <c r="EFF2162" s="218"/>
      <c r="EFG2162" s="218"/>
      <c r="EFH2162" s="218"/>
      <c r="EFI2162" s="218"/>
      <c r="EFJ2162" s="218"/>
      <c r="EFK2162" s="218"/>
      <c r="EFL2162" s="218"/>
      <c r="EFM2162" s="218"/>
      <c r="EFN2162" s="218"/>
      <c r="EFO2162" s="218"/>
      <c r="EFP2162" s="218"/>
      <c r="EFQ2162" s="218"/>
      <c r="EFR2162" s="218"/>
      <c r="EFS2162" s="218"/>
      <c r="EFT2162" s="218"/>
      <c r="EFU2162" s="218"/>
      <c r="EFV2162" s="218"/>
      <c r="EFW2162" s="218"/>
      <c r="EFX2162" s="218"/>
      <c r="EFY2162" s="218"/>
      <c r="EFZ2162" s="218"/>
      <c r="EGA2162" s="218"/>
      <c r="EGB2162" s="218"/>
      <c r="EGC2162" s="218"/>
      <c r="EGD2162" s="218"/>
      <c r="EGE2162" s="218"/>
      <c r="EGF2162" s="218"/>
      <c r="EGG2162" s="218"/>
      <c r="EGH2162" s="218"/>
      <c r="EGI2162" s="218"/>
      <c r="EGJ2162" s="218"/>
      <c r="EGK2162" s="218"/>
      <c r="EGL2162" s="218"/>
      <c r="EGM2162" s="218"/>
      <c r="EGN2162" s="218"/>
      <c r="EGO2162" s="218"/>
      <c r="EGP2162" s="218"/>
      <c r="EGQ2162" s="218"/>
      <c r="EGR2162" s="218"/>
      <c r="EGS2162" s="218"/>
      <c r="EGT2162" s="218"/>
      <c r="EGU2162" s="218"/>
      <c r="EGV2162" s="218"/>
      <c r="EGW2162" s="218"/>
      <c r="EGX2162" s="218"/>
      <c r="EGY2162" s="218"/>
      <c r="EGZ2162" s="218"/>
      <c r="EHA2162" s="218"/>
      <c r="EHB2162" s="218"/>
      <c r="EHC2162" s="218"/>
      <c r="EHD2162" s="218"/>
      <c r="EHE2162" s="218"/>
      <c r="EHF2162" s="218"/>
      <c r="EHG2162" s="218"/>
      <c r="EHH2162" s="218"/>
      <c r="EHI2162" s="218"/>
      <c r="EHJ2162" s="218"/>
      <c r="EHK2162" s="218"/>
      <c r="EHL2162" s="218"/>
      <c r="EHM2162" s="218"/>
      <c r="EHN2162" s="218"/>
      <c r="EHO2162" s="218"/>
      <c r="EHP2162" s="218"/>
      <c r="EHQ2162" s="218"/>
      <c r="EHR2162" s="218"/>
      <c r="EHS2162" s="218"/>
      <c r="EHT2162" s="218"/>
      <c r="EHU2162" s="218"/>
      <c r="EHV2162" s="218"/>
      <c r="EHW2162" s="218"/>
      <c r="EHX2162" s="218"/>
      <c r="EHY2162" s="218"/>
      <c r="EHZ2162" s="218"/>
      <c r="EIA2162" s="218"/>
      <c r="EIB2162" s="218"/>
      <c r="EIC2162" s="218"/>
      <c r="EID2162" s="218"/>
      <c r="EIE2162" s="218"/>
      <c r="EIF2162" s="218"/>
      <c r="EIG2162" s="218"/>
      <c r="EIH2162" s="218"/>
      <c r="EII2162" s="218"/>
      <c r="EIJ2162" s="218"/>
      <c r="EIK2162" s="218"/>
      <c r="EIL2162" s="218"/>
      <c r="EIM2162" s="218"/>
      <c r="EIN2162" s="218"/>
      <c r="EIO2162" s="218"/>
      <c r="EIP2162" s="218"/>
      <c r="EIQ2162" s="218"/>
      <c r="EIR2162" s="218"/>
      <c r="EIS2162" s="218"/>
      <c r="EIT2162" s="218"/>
      <c r="EIU2162" s="218"/>
      <c r="EIV2162" s="218"/>
      <c r="EIW2162" s="218"/>
      <c r="EIX2162" s="218"/>
      <c r="EIY2162" s="218"/>
      <c r="EIZ2162" s="218"/>
      <c r="EJA2162" s="218"/>
      <c r="EJB2162" s="218"/>
      <c r="EJC2162" s="218"/>
      <c r="EJD2162" s="218"/>
      <c r="EJE2162" s="218"/>
      <c r="EJF2162" s="218"/>
      <c r="EJG2162" s="218"/>
      <c r="EJH2162" s="218"/>
      <c r="EJI2162" s="218"/>
      <c r="EJJ2162" s="218"/>
      <c r="EJK2162" s="218"/>
      <c r="EJL2162" s="218"/>
      <c r="EJM2162" s="218"/>
      <c r="EJN2162" s="218"/>
      <c r="EJO2162" s="218"/>
      <c r="EJP2162" s="218"/>
      <c r="EJQ2162" s="218"/>
      <c r="EJR2162" s="218"/>
      <c r="EJS2162" s="218"/>
      <c r="EJT2162" s="218"/>
      <c r="EJU2162" s="218"/>
      <c r="EJV2162" s="218"/>
      <c r="EJW2162" s="218"/>
      <c r="EJX2162" s="218"/>
      <c r="EJY2162" s="218"/>
      <c r="EJZ2162" s="218"/>
      <c r="EKA2162" s="218"/>
      <c r="EKB2162" s="218"/>
      <c r="EKC2162" s="218"/>
      <c r="EKD2162" s="218"/>
      <c r="EKE2162" s="218"/>
      <c r="EKF2162" s="218"/>
      <c r="EKG2162" s="218"/>
      <c r="EKH2162" s="218"/>
      <c r="EKI2162" s="218"/>
      <c r="EKJ2162" s="218"/>
      <c r="EKK2162" s="218"/>
      <c r="EKL2162" s="218"/>
      <c r="EKM2162" s="218"/>
      <c r="EKN2162" s="218"/>
      <c r="EKO2162" s="218"/>
      <c r="EKP2162" s="218"/>
      <c r="EKQ2162" s="218"/>
      <c r="EKR2162" s="218"/>
      <c r="EKS2162" s="218"/>
      <c r="EKT2162" s="218"/>
      <c r="EKU2162" s="218"/>
      <c r="EKV2162" s="218"/>
      <c r="EKW2162" s="218"/>
      <c r="EKX2162" s="218"/>
      <c r="EKY2162" s="218"/>
      <c r="EKZ2162" s="218"/>
      <c r="ELA2162" s="218"/>
      <c r="ELB2162" s="218"/>
      <c r="ELC2162" s="218"/>
      <c r="ELD2162" s="218"/>
      <c r="ELE2162" s="218"/>
      <c r="ELF2162" s="218"/>
      <c r="ELG2162" s="218"/>
      <c r="ELH2162" s="218"/>
      <c r="ELI2162" s="218"/>
      <c r="ELJ2162" s="218"/>
      <c r="ELK2162" s="218"/>
      <c r="ELL2162" s="218"/>
      <c r="ELM2162" s="218"/>
      <c r="ELN2162" s="218"/>
      <c r="ELO2162" s="218"/>
      <c r="ELP2162" s="218"/>
      <c r="ELQ2162" s="218"/>
      <c r="ELR2162" s="218"/>
      <c r="ELS2162" s="218"/>
      <c r="ELT2162" s="218"/>
      <c r="ELU2162" s="218"/>
      <c r="ELV2162" s="218"/>
      <c r="ELW2162" s="218"/>
      <c r="ELX2162" s="218"/>
      <c r="ELY2162" s="218"/>
      <c r="ELZ2162" s="218"/>
      <c r="EMA2162" s="218"/>
      <c r="EMB2162" s="218"/>
      <c r="EMC2162" s="218"/>
      <c r="EMD2162" s="218"/>
      <c r="EME2162" s="218"/>
      <c r="EMF2162" s="218"/>
      <c r="EMG2162" s="218"/>
      <c r="EMH2162" s="218"/>
      <c r="EMI2162" s="218"/>
      <c r="EMJ2162" s="218"/>
      <c r="EMK2162" s="218"/>
      <c r="EML2162" s="218"/>
      <c r="EMM2162" s="218"/>
      <c r="EMN2162" s="218"/>
      <c r="EMO2162" s="218"/>
      <c r="EMP2162" s="218"/>
      <c r="EMQ2162" s="218"/>
      <c r="EMR2162" s="218"/>
      <c r="EMS2162" s="218"/>
      <c r="EMT2162" s="218"/>
      <c r="EMU2162" s="218"/>
      <c r="EMV2162" s="218"/>
      <c r="EMW2162" s="218"/>
      <c r="EMX2162" s="218"/>
      <c r="EMY2162" s="218"/>
      <c r="EMZ2162" s="218"/>
      <c r="ENA2162" s="218"/>
      <c r="ENB2162" s="218"/>
      <c r="ENC2162" s="218"/>
      <c r="END2162" s="218"/>
      <c r="ENE2162" s="218"/>
      <c r="ENF2162" s="218"/>
      <c r="ENG2162" s="218"/>
      <c r="ENH2162" s="218"/>
      <c r="ENI2162" s="218"/>
      <c r="ENJ2162" s="218"/>
      <c r="ENK2162" s="218"/>
      <c r="ENL2162" s="218"/>
      <c r="ENM2162" s="218"/>
      <c r="ENN2162" s="218"/>
      <c r="ENO2162" s="218"/>
      <c r="ENP2162" s="218"/>
      <c r="ENQ2162" s="218"/>
      <c r="ENR2162" s="218"/>
      <c r="ENS2162" s="218"/>
      <c r="ENT2162" s="218"/>
      <c r="ENU2162" s="218"/>
      <c r="ENV2162" s="218"/>
      <c r="ENW2162" s="218"/>
      <c r="ENX2162" s="218"/>
      <c r="ENY2162" s="218"/>
      <c r="ENZ2162" s="218"/>
      <c r="EOA2162" s="218"/>
      <c r="EOB2162" s="218"/>
      <c r="EOC2162" s="218"/>
      <c r="EOD2162" s="218"/>
      <c r="EOE2162" s="218"/>
      <c r="EOF2162" s="218"/>
      <c r="EOG2162" s="218"/>
      <c r="EOH2162" s="218"/>
      <c r="EOI2162" s="218"/>
      <c r="EOJ2162" s="218"/>
      <c r="EOK2162" s="218"/>
      <c r="EOL2162" s="218"/>
      <c r="EOM2162" s="218"/>
      <c r="EON2162" s="218"/>
      <c r="EOO2162" s="218"/>
      <c r="EOP2162" s="218"/>
      <c r="EOQ2162" s="218"/>
      <c r="EOR2162" s="218"/>
      <c r="EOS2162" s="218"/>
      <c r="EOT2162" s="218"/>
      <c r="EOU2162" s="218"/>
      <c r="EOV2162" s="218"/>
      <c r="EOW2162" s="218"/>
      <c r="EOX2162" s="218"/>
      <c r="EOY2162" s="218"/>
      <c r="EOZ2162" s="218"/>
      <c r="EPA2162" s="218"/>
      <c r="EPB2162" s="218"/>
      <c r="EPC2162" s="218"/>
      <c r="EPD2162" s="218"/>
      <c r="EPE2162" s="218"/>
      <c r="EPF2162" s="218"/>
      <c r="EPG2162" s="218"/>
      <c r="EPH2162" s="218"/>
      <c r="EPI2162" s="218"/>
      <c r="EPJ2162" s="218"/>
      <c r="EPK2162" s="218"/>
      <c r="EPL2162" s="218"/>
      <c r="EPM2162" s="218"/>
      <c r="EPN2162" s="218"/>
      <c r="EPO2162" s="218"/>
      <c r="EPP2162" s="218"/>
      <c r="EPQ2162" s="218"/>
      <c r="EPR2162" s="218"/>
      <c r="EPS2162" s="218"/>
      <c r="EPT2162" s="218"/>
      <c r="EPU2162" s="218"/>
      <c r="EPV2162" s="218"/>
      <c r="EPW2162" s="218"/>
      <c r="EPX2162" s="218"/>
      <c r="EPY2162" s="218"/>
      <c r="EPZ2162" s="218"/>
      <c r="EQA2162" s="218"/>
      <c r="EQB2162" s="218"/>
      <c r="EQC2162" s="218"/>
      <c r="EQD2162" s="218"/>
      <c r="EQE2162" s="218"/>
      <c r="EQF2162" s="218"/>
      <c r="EQG2162" s="218"/>
      <c r="EQH2162" s="218"/>
      <c r="EQI2162" s="218"/>
      <c r="EQJ2162" s="218"/>
      <c r="EQK2162" s="218"/>
      <c r="EQL2162" s="218"/>
      <c r="EQM2162" s="218"/>
      <c r="EQN2162" s="218"/>
      <c r="EQO2162" s="218"/>
      <c r="EQP2162" s="218"/>
      <c r="EQQ2162" s="218"/>
      <c r="EQR2162" s="218"/>
      <c r="EQS2162" s="218"/>
      <c r="EQT2162" s="218"/>
      <c r="EQU2162" s="218"/>
      <c r="EQV2162" s="218"/>
      <c r="EQW2162" s="218"/>
      <c r="EQX2162" s="218"/>
      <c r="EQY2162" s="218"/>
      <c r="EQZ2162" s="218"/>
      <c r="ERA2162" s="218"/>
      <c r="ERB2162" s="218"/>
      <c r="ERC2162" s="218"/>
      <c r="ERD2162" s="218"/>
      <c r="ERE2162" s="218"/>
      <c r="ERF2162" s="218"/>
      <c r="ERG2162" s="218"/>
      <c r="ERH2162" s="218"/>
      <c r="ERI2162" s="218"/>
      <c r="ERJ2162" s="218"/>
      <c r="ERK2162" s="218"/>
      <c r="ERL2162" s="218"/>
      <c r="ERM2162" s="218"/>
      <c r="ERN2162" s="218"/>
      <c r="ERO2162" s="218"/>
      <c r="ERP2162" s="218"/>
      <c r="ERQ2162" s="218"/>
      <c r="ERR2162" s="218"/>
      <c r="ERS2162" s="218"/>
      <c r="ERT2162" s="218"/>
      <c r="ERU2162" s="218"/>
      <c r="ERV2162" s="218"/>
      <c r="ERW2162" s="218"/>
      <c r="ERX2162" s="218"/>
      <c r="ERY2162" s="218"/>
      <c r="ERZ2162" s="218"/>
      <c r="ESA2162" s="218"/>
      <c r="ESB2162" s="218"/>
      <c r="ESC2162" s="218"/>
      <c r="ESD2162" s="218"/>
      <c r="ESE2162" s="218"/>
      <c r="ESF2162" s="218"/>
      <c r="ESG2162" s="218"/>
      <c r="ESH2162" s="218"/>
      <c r="ESI2162" s="218"/>
      <c r="ESJ2162" s="218"/>
      <c r="ESK2162" s="218"/>
      <c r="ESL2162" s="218"/>
      <c r="ESM2162" s="218"/>
      <c r="ESN2162" s="218"/>
      <c r="ESO2162" s="218"/>
      <c r="ESP2162" s="218"/>
      <c r="ESQ2162" s="218"/>
      <c r="ESR2162" s="218"/>
      <c r="ESS2162" s="218"/>
      <c r="EST2162" s="218"/>
      <c r="ESU2162" s="218"/>
      <c r="ESV2162" s="218"/>
      <c r="ESW2162" s="218"/>
      <c r="ESX2162" s="218"/>
      <c r="ESY2162" s="218"/>
      <c r="ESZ2162" s="218"/>
      <c r="ETA2162" s="218"/>
      <c r="ETB2162" s="218"/>
      <c r="ETC2162" s="218"/>
      <c r="ETD2162" s="218"/>
      <c r="ETE2162" s="218"/>
      <c r="ETF2162" s="218"/>
      <c r="ETG2162" s="218"/>
      <c r="ETH2162" s="218"/>
      <c r="ETI2162" s="218"/>
      <c r="ETJ2162" s="218"/>
      <c r="ETK2162" s="218"/>
      <c r="ETL2162" s="218"/>
      <c r="ETM2162" s="218"/>
      <c r="ETN2162" s="218"/>
      <c r="ETO2162" s="218"/>
      <c r="ETP2162" s="218"/>
      <c r="ETQ2162" s="218"/>
      <c r="ETR2162" s="218"/>
      <c r="ETS2162" s="218"/>
      <c r="ETT2162" s="218"/>
      <c r="ETU2162" s="218"/>
      <c r="ETV2162" s="218"/>
      <c r="ETW2162" s="218"/>
      <c r="ETX2162" s="218"/>
      <c r="ETY2162" s="218"/>
      <c r="ETZ2162" s="218"/>
      <c r="EUA2162" s="218"/>
      <c r="EUB2162" s="218"/>
      <c r="EUC2162" s="218"/>
      <c r="EUD2162" s="218"/>
      <c r="EUE2162" s="218"/>
      <c r="EUF2162" s="218"/>
      <c r="EUG2162" s="218"/>
      <c r="EUH2162" s="218"/>
      <c r="EUI2162" s="218"/>
      <c r="EUJ2162" s="218"/>
      <c r="EUK2162" s="218"/>
      <c r="EUL2162" s="218"/>
      <c r="EUM2162" s="218"/>
      <c r="EUN2162" s="218"/>
      <c r="EUO2162" s="218"/>
      <c r="EUP2162" s="218"/>
      <c r="EUQ2162" s="218"/>
      <c r="EUR2162" s="218"/>
      <c r="EUS2162" s="218"/>
      <c r="EUT2162" s="218"/>
      <c r="EUU2162" s="218"/>
      <c r="EUV2162" s="218"/>
      <c r="EUW2162" s="218"/>
      <c r="EUX2162" s="218"/>
      <c r="EUY2162" s="218"/>
      <c r="EUZ2162" s="218"/>
      <c r="EVA2162" s="218"/>
      <c r="EVB2162" s="218"/>
      <c r="EVC2162" s="218"/>
      <c r="EVD2162" s="218"/>
      <c r="EVE2162" s="218"/>
      <c r="EVF2162" s="218"/>
      <c r="EVG2162" s="218"/>
      <c r="EVH2162" s="218"/>
      <c r="EVI2162" s="218"/>
      <c r="EVJ2162" s="218"/>
      <c r="EVK2162" s="218"/>
      <c r="EVL2162" s="218"/>
      <c r="EVM2162" s="218"/>
      <c r="EVN2162" s="218"/>
      <c r="EVO2162" s="218"/>
      <c r="EVP2162" s="218"/>
      <c r="EVQ2162" s="218"/>
      <c r="EVR2162" s="218"/>
      <c r="EVS2162" s="218"/>
      <c r="EVT2162" s="218"/>
      <c r="EVU2162" s="218"/>
      <c r="EVV2162" s="218"/>
      <c r="EVW2162" s="218"/>
      <c r="EVX2162" s="218"/>
      <c r="EVY2162" s="218"/>
      <c r="EVZ2162" s="218"/>
      <c r="EWA2162" s="218"/>
      <c r="EWB2162" s="218"/>
      <c r="EWC2162" s="218"/>
      <c r="EWD2162" s="218"/>
      <c r="EWE2162" s="218"/>
      <c r="EWF2162" s="218"/>
      <c r="EWG2162" s="218"/>
      <c r="EWH2162" s="218"/>
      <c r="EWI2162" s="218"/>
      <c r="EWJ2162" s="218"/>
      <c r="EWK2162" s="218"/>
      <c r="EWL2162" s="218"/>
      <c r="EWM2162" s="218"/>
      <c r="EWN2162" s="218"/>
      <c r="EWO2162" s="218"/>
      <c r="EWP2162" s="218"/>
      <c r="EWQ2162" s="218"/>
      <c r="EWR2162" s="218"/>
      <c r="EWS2162" s="218"/>
      <c r="EWT2162" s="218"/>
      <c r="EWU2162" s="218"/>
      <c r="EWV2162" s="218"/>
      <c r="EWW2162" s="218"/>
      <c r="EWX2162" s="218"/>
      <c r="EWY2162" s="218"/>
      <c r="EWZ2162" s="218"/>
      <c r="EXA2162" s="218"/>
      <c r="EXB2162" s="218"/>
      <c r="EXC2162" s="218"/>
      <c r="EXD2162" s="218"/>
      <c r="EXE2162" s="218"/>
      <c r="EXF2162" s="218"/>
      <c r="EXG2162" s="218"/>
      <c r="EXH2162" s="218"/>
      <c r="EXI2162" s="218"/>
      <c r="EXJ2162" s="218"/>
      <c r="EXK2162" s="218"/>
      <c r="EXL2162" s="218"/>
      <c r="EXM2162" s="218"/>
      <c r="EXN2162" s="218"/>
      <c r="EXO2162" s="218"/>
      <c r="EXP2162" s="218"/>
      <c r="EXQ2162" s="218"/>
      <c r="EXR2162" s="218"/>
      <c r="EXS2162" s="218"/>
      <c r="EXT2162" s="218"/>
      <c r="EXU2162" s="218"/>
      <c r="EXV2162" s="218"/>
      <c r="EXW2162" s="218"/>
      <c r="EXX2162" s="218"/>
      <c r="EXY2162" s="218"/>
      <c r="EXZ2162" s="218"/>
      <c r="EYA2162" s="218"/>
      <c r="EYB2162" s="218"/>
      <c r="EYC2162" s="218"/>
      <c r="EYD2162" s="218"/>
      <c r="EYE2162" s="218"/>
      <c r="EYF2162" s="218"/>
      <c r="EYG2162" s="218"/>
      <c r="EYH2162" s="218"/>
      <c r="EYI2162" s="218"/>
      <c r="EYJ2162" s="218"/>
      <c r="EYK2162" s="218"/>
      <c r="EYL2162" s="218"/>
      <c r="EYM2162" s="218"/>
      <c r="EYN2162" s="218"/>
      <c r="EYO2162" s="218"/>
      <c r="EYP2162" s="218"/>
      <c r="EYQ2162" s="218"/>
      <c r="EYR2162" s="218"/>
      <c r="EYS2162" s="218"/>
      <c r="EYT2162" s="218"/>
      <c r="EYU2162" s="218"/>
      <c r="EYV2162" s="218"/>
      <c r="EYW2162" s="218"/>
      <c r="EYX2162" s="218"/>
      <c r="EYY2162" s="218"/>
      <c r="EYZ2162" s="218"/>
      <c r="EZA2162" s="218"/>
      <c r="EZB2162" s="218"/>
      <c r="EZC2162" s="218"/>
      <c r="EZD2162" s="218"/>
      <c r="EZE2162" s="218"/>
      <c r="EZF2162" s="218"/>
      <c r="EZG2162" s="218"/>
      <c r="EZH2162" s="218"/>
      <c r="EZI2162" s="218"/>
      <c r="EZJ2162" s="218"/>
      <c r="EZK2162" s="218"/>
      <c r="EZL2162" s="218"/>
      <c r="EZM2162" s="218"/>
      <c r="EZN2162" s="218"/>
      <c r="EZO2162" s="218"/>
      <c r="EZP2162" s="218"/>
      <c r="EZQ2162" s="218"/>
      <c r="EZR2162" s="218"/>
      <c r="EZS2162" s="218"/>
      <c r="EZT2162" s="218"/>
      <c r="EZU2162" s="218"/>
      <c r="EZV2162" s="218"/>
      <c r="EZW2162" s="218"/>
      <c r="EZX2162" s="218"/>
      <c r="EZY2162" s="218"/>
      <c r="EZZ2162" s="218"/>
      <c r="FAA2162" s="218"/>
      <c r="FAB2162" s="218"/>
      <c r="FAC2162" s="218"/>
      <c r="FAD2162" s="218"/>
      <c r="FAE2162" s="218"/>
      <c r="FAF2162" s="218"/>
      <c r="FAG2162" s="218"/>
      <c r="FAH2162" s="218"/>
      <c r="FAI2162" s="218"/>
      <c r="FAJ2162" s="218"/>
      <c r="FAK2162" s="218"/>
      <c r="FAL2162" s="218"/>
      <c r="FAM2162" s="218"/>
      <c r="FAN2162" s="218"/>
      <c r="FAO2162" s="218"/>
      <c r="FAP2162" s="218"/>
      <c r="FAQ2162" s="218"/>
      <c r="FAR2162" s="218"/>
      <c r="FAS2162" s="218"/>
      <c r="FAT2162" s="218"/>
      <c r="FAU2162" s="218"/>
      <c r="FAV2162" s="218"/>
      <c r="FAW2162" s="218"/>
      <c r="FAX2162" s="218"/>
      <c r="FAY2162" s="218"/>
      <c r="FAZ2162" s="218"/>
      <c r="FBA2162" s="218"/>
      <c r="FBB2162" s="218"/>
      <c r="FBC2162" s="218"/>
      <c r="FBD2162" s="218"/>
      <c r="FBE2162" s="218"/>
      <c r="FBF2162" s="218"/>
      <c r="FBG2162" s="218"/>
      <c r="FBH2162" s="218"/>
      <c r="FBI2162" s="218"/>
      <c r="FBJ2162" s="218"/>
      <c r="FBK2162" s="218"/>
      <c r="FBL2162" s="218"/>
      <c r="FBM2162" s="218"/>
      <c r="FBN2162" s="218"/>
      <c r="FBO2162" s="218"/>
      <c r="FBP2162" s="218"/>
      <c r="FBQ2162" s="218"/>
      <c r="FBR2162" s="218"/>
      <c r="FBS2162" s="218"/>
      <c r="FBT2162" s="218"/>
      <c r="FBU2162" s="218"/>
      <c r="FBV2162" s="218"/>
      <c r="FBW2162" s="218"/>
      <c r="FBX2162" s="218"/>
      <c r="FBY2162" s="218"/>
      <c r="FBZ2162" s="218"/>
      <c r="FCA2162" s="218"/>
      <c r="FCB2162" s="218"/>
      <c r="FCC2162" s="218"/>
      <c r="FCD2162" s="218"/>
      <c r="FCE2162" s="218"/>
      <c r="FCF2162" s="218"/>
      <c r="FCG2162" s="218"/>
      <c r="FCH2162" s="218"/>
      <c r="FCI2162" s="218"/>
      <c r="FCJ2162" s="218"/>
      <c r="FCK2162" s="218"/>
      <c r="FCL2162" s="218"/>
      <c r="FCM2162" s="218"/>
      <c r="FCN2162" s="218"/>
      <c r="FCO2162" s="218"/>
      <c r="FCP2162" s="218"/>
      <c r="FCQ2162" s="218"/>
      <c r="FCR2162" s="218"/>
      <c r="FCS2162" s="218"/>
      <c r="FCT2162" s="218"/>
      <c r="FCU2162" s="218"/>
      <c r="FCV2162" s="218"/>
      <c r="FCW2162" s="218"/>
      <c r="FCX2162" s="218"/>
      <c r="FCY2162" s="218"/>
      <c r="FCZ2162" s="218"/>
      <c r="FDA2162" s="218"/>
      <c r="FDB2162" s="218"/>
      <c r="FDC2162" s="218"/>
      <c r="FDD2162" s="218"/>
      <c r="FDE2162" s="218"/>
      <c r="FDF2162" s="218"/>
      <c r="FDG2162" s="218"/>
      <c r="FDH2162" s="218"/>
      <c r="FDI2162" s="218"/>
      <c r="FDJ2162" s="218"/>
      <c r="FDK2162" s="218"/>
      <c r="FDL2162" s="218"/>
      <c r="FDM2162" s="218"/>
      <c r="FDN2162" s="218"/>
      <c r="FDO2162" s="218"/>
      <c r="FDP2162" s="218"/>
      <c r="FDQ2162" s="218"/>
      <c r="FDR2162" s="218"/>
      <c r="FDS2162" s="218"/>
      <c r="FDT2162" s="218"/>
      <c r="FDU2162" s="218"/>
      <c r="FDV2162" s="218"/>
      <c r="FDW2162" s="218"/>
      <c r="FDX2162" s="218"/>
      <c r="FDY2162" s="218"/>
      <c r="FDZ2162" s="218"/>
      <c r="FEA2162" s="218"/>
      <c r="FEB2162" s="218"/>
      <c r="FEC2162" s="218"/>
      <c r="FED2162" s="218"/>
      <c r="FEE2162" s="218"/>
      <c r="FEF2162" s="218"/>
      <c r="FEG2162" s="218"/>
      <c r="FEH2162" s="218"/>
      <c r="FEI2162" s="218"/>
      <c r="FEJ2162" s="218"/>
      <c r="FEK2162" s="218"/>
      <c r="FEL2162" s="218"/>
      <c r="FEM2162" s="218"/>
      <c r="FEN2162" s="218"/>
      <c r="FEO2162" s="218"/>
      <c r="FEP2162" s="218"/>
      <c r="FEQ2162" s="218"/>
      <c r="FER2162" s="218"/>
      <c r="FES2162" s="218"/>
      <c r="FET2162" s="218"/>
      <c r="FEU2162" s="218"/>
      <c r="FEV2162" s="218"/>
      <c r="FEW2162" s="218"/>
      <c r="FEX2162" s="218"/>
      <c r="FEY2162" s="218"/>
      <c r="FEZ2162" s="218"/>
      <c r="FFA2162" s="218"/>
      <c r="FFB2162" s="218"/>
      <c r="FFC2162" s="218"/>
      <c r="FFD2162" s="218"/>
      <c r="FFE2162" s="218"/>
      <c r="FFF2162" s="218"/>
      <c r="FFG2162" s="218"/>
      <c r="FFH2162" s="218"/>
      <c r="FFI2162" s="218"/>
      <c r="FFJ2162" s="218"/>
      <c r="FFK2162" s="218"/>
      <c r="FFL2162" s="218"/>
      <c r="FFM2162" s="218"/>
      <c r="FFN2162" s="218"/>
      <c r="FFO2162" s="218"/>
      <c r="FFP2162" s="218"/>
      <c r="FFQ2162" s="218"/>
      <c r="FFR2162" s="218"/>
      <c r="FFS2162" s="218"/>
      <c r="FFT2162" s="218"/>
      <c r="FFU2162" s="218"/>
      <c r="FFV2162" s="218"/>
      <c r="FFW2162" s="218"/>
      <c r="FFX2162" s="218"/>
      <c r="FFY2162" s="218"/>
      <c r="FFZ2162" s="218"/>
      <c r="FGA2162" s="218"/>
      <c r="FGB2162" s="218"/>
      <c r="FGC2162" s="218"/>
      <c r="FGD2162" s="218"/>
      <c r="FGE2162" s="218"/>
      <c r="FGF2162" s="218"/>
      <c r="FGG2162" s="218"/>
      <c r="FGH2162" s="218"/>
      <c r="FGI2162" s="218"/>
      <c r="FGJ2162" s="218"/>
      <c r="FGK2162" s="218"/>
      <c r="FGL2162" s="218"/>
      <c r="FGM2162" s="218"/>
      <c r="FGN2162" s="218"/>
      <c r="FGO2162" s="218"/>
      <c r="FGP2162" s="218"/>
      <c r="FGQ2162" s="218"/>
      <c r="FGR2162" s="218"/>
      <c r="FGS2162" s="218"/>
      <c r="FGT2162" s="218"/>
      <c r="FGU2162" s="218"/>
      <c r="FGV2162" s="218"/>
      <c r="FGW2162" s="218"/>
      <c r="FGX2162" s="218"/>
      <c r="FGY2162" s="218"/>
      <c r="FGZ2162" s="218"/>
      <c r="FHA2162" s="218"/>
      <c r="FHB2162" s="218"/>
      <c r="FHC2162" s="218"/>
      <c r="FHD2162" s="218"/>
      <c r="FHE2162" s="218"/>
      <c r="FHF2162" s="218"/>
      <c r="FHG2162" s="218"/>
      <c r="FHH2162" s="218"/>
      <c r="FHI2162" s="218"/>
      <c r="FHJ2162" s="218"/>
      <c r="FHK2162" s="218"/>
      <c r="FHL2162" s="218"/>
      <c r="FHM2162" s="218"/>
      <c r="FHN2162" s="218"/>
      <c r="FHO2162" s="218"/>
      <c r="FHP2162" s="218"/>
      <c r="FHQ2162" s="218"/>
      <c r="FHR2162" s="218"/>
      <c r="FHS2162" s="218"/>
      <c r="FHT2162" s="218"/>
      <c r="FHU2162" s="218"/>
      <c r="FHV2162" s="218"/>
      <c r="FHW2162" s="218"/>
      <c r="FHX2162" s="218"/>
      <c r="FHY2162" s="218"/>
      <c r="FHZ2162" s="218"/>
      <c r="FIA2162" s="218"/>
      <c r="FIB2162" s="218"/>
      <c r="FIC2162" s="218"/>
      <c r="FID2162" s="218"/>
      <c r="FIE2162" s="218"/>
      <c r="FIF2162" s="218"/>
      <c r="FIG2162" s="218"/>
      <c r="FIH2162" s="218"/>
      <c r="FII2162" s="218"/>
      <c r="FIJ2162" s="218"/>
      <c r="FIK2162" s="218"/>
      <c r="FIL2162" s="218"/>
      <c r="FIM2162" s="218"/>
      <c r="FIN2162" s="218"/>
      <c r="FIO2162" s="218"/>
      <c r="FIP2162" s="218"/>
      <c r="FIQ2162" s="218"/>
      <c r="FIR2162" s="218"/>
      <c r="FIS2162" s="218"/>
      <c r="FIT2162" s="218"/>
      <c r="FIU2162" s="218"/>
      <c r="FIV2162" s="218"/>
      <c r="FIW2162" s="218"/>
      <c r="FIX2162" s="218"/>
      <c r="FIY2162" s="218"/>
      <c r="FIZ2162" s="218"/>
      <c r="FJA2162" s="218"/>
      <c r="FJB2162" s="218"/>
      <c r="FJC2162" s="218"/>
      <c r="FJD2162" s="218"/>
      <c r="FJE2162" s="218"/>
      <c r="FJF2162" s="218"/>
      <c r="FJG2162" s="218"/>
      <c r="FJH2162" s="218"/>
      <c r="FJI2162" s="218"/>
      <c r="FJJ2162" s="218"/>
      <c r="FJK2162" s="218"/>
      <c r="FJL2162" s="218"/>
      <c r="FJM2162" s="218"/>
      <c r="FJN2162" s="218"/>
      <c r="FJO2162" s="218"/>
      <c r="FJP2162" s="218"/>
      <c r="FJQ2162" s="218"/>
      <c r="FJR2162" s="218"/>
      <c r="FJS2162" s="218"/>
      <c r="FJT2162" s="218"/>
      <c r="FJU2162" s="218"/>
      <c r="FJV2162" s="218"/>
      <c r="FJW2162" s="218"/>
      <c r="FJX2162" s="218"/>
      <c r="FJY2162" s="218"/>
      <c r="FJZ2162" s="218"/>
      <c r="FKA2162" s="218"/>
      <c r="FKB2162" s="218"/>
      <c r="FKC2162" s="218"/>
      <c r="FKD2162" s="218"/>
      <c r="FKE2162" s="218"/>
      <c r="FKF2162" s="218"/>
      <c r="FKG2162" s="218"/>
      <c r="FKH2162" s="218"/>
      <c r="FKI2162" s="218"/>
      <c r="FKJ2162" s="218"/>
      <c r="FKK2162" s="218"/>
      <c r="FKL2162" s="218"/>
      <c r="FKM2162" s="218"/>
      <c r="FKN2162" s="218"/>
      <c r="FKO2162" s="218"/>
      <c r="FKP2162" s="218"/>
      <c r="FKQ2162" s="218"/>
      <c r="FKR2162" s="218"/>
      <c r="FKS2162" s="218"/>
      <c r="FKT2162" s="218"/>
      <c r="FKU2162" s="218"/>
      <c r="FKV2162" s="218"/>
      <c r="FKW2162" s="218"/>
      <c r="FKX2162" s="218"/>
      <c r="FKY2162" s="218"/>
      <c r="FKZ2162" s="218"/>
      <c r="FLA2162" s="218"/>
      <c r="FLB2162" s="218"/>
      <c r="FLC2162" s="218"/>
      <c r="FLD2162" s="218"/>
      <c r="FLE2162" s="218"/>
      <c r="FLF2162" s="218"/>
      <c r="FLG2162" s="218"/>
      <c r="FLH2162" s="218"/>
      <c r="FLI2162" s="218"/>
      <c r="FLJ2162" s="218"/>
      <c r="FLK2162" s="218"/>
      <c r="FLL2162" s="218"/>
      <c r="FLM2162" s="218"/>
      <c r="FLN2162" s="218"/>
      <c r="FLO2162" s="218"/>
      <c r="FLP2162" s="218"/>
      <c r="FLQ2162" s="218"/>
      <c r="FLR2162" s="218"/>
      <c r="FLS2162" s="218"/>
      <c r="FLT2162" s="218"/>
      <c r="FLU2162" s="218"/>
      <c r="FLV2162" s="218"/>
      <c r="FLW2162" s="218"/>
      <c r="FLX2162" s="218"/>
      <c r="FLY2162" s="218"/>
      <c r="FLZ2162" s="218"/>
      <c r="FMA2162" s="218"/>
      <c r="FMB2162" s="218"/>
      <c r="FMC2162" s="218"/>
      <c r="FMD2162" s="218"/>
      <c r="FME2162" s="218"/>
      <c r="FMF2162" s="218"/>
      <c r="FMG2162" s="218"/>
      <c r="FMH2162" s="218"/>
      <c r="FMI2162" s="218"/>
      <c r="FMJ2162" s="218"/>
      <c r="FMK2162" s="218"/>
      <c r="FML2162" s="218"/>
      <c r="FMM2162" s="218"/>
      <c r="FMN2162" s="218"/>
      <c r="FMO2162" s="218"/>
      <c r="FMP2162" s="218"/>
      <c r="FMQ2162" s="218"/>
      <c r="FMR2162" s="218"/>
      <c r="FMS2162" s="218"/>
      <c r="FMT2162" s="218"/>
      <c r="FMU2162" s="218"/>
      <c r="FMV2162" s="218"/>
      <c r="FMW2162" s="218"/>
      <c r="FMX2162" s="218"/>
      <c r="FMY2162" s="218"/>
      <c r="FMZ2162" s="218"/>
      <c r="FNA2162" s="218"/>
      <c r="FNB2162" s="218"/>
      <c r="FNC2162" s="218"/>
      <c r="FND2162" s="218"/>
      <c r="FNE2162" s="218"/>
      <c r="FNF2162" s="218"/>
      <c r="FNG2162" s="218"/>
      <c r="FNH2162" s="218"/>
      <c r="FNI2162" s="218"/>
      <c r="FNJ2162" s="218"/>
      <c r="FNK2162" s="218"/>
      <c r="FNL2162" s="218"/>
      <c r="FNM2162" s="218"/>
      <c r="FNN2162" s="218"/>
      <c r="FNO2162" s="218"/>
      <c r="FNP2162" s="218"/>
      <c r="FNQ2162" s="218"/>
      <c r="FNR2162" s="218"/>
      <c r="FNS2162" s="218"/>
      <c r="FNT2162" s="218"/>
      <c r="FNU2162" s="218"/>
      <c r="FNV2162" s="218"/>
      <c r="FNW2162" s="218"/>
      <c r="FNX2162" s="218"/>
      <c r="FNY2162" s="218"/>
      <c r="FNZ2162" s="218"/>
      <c r="FOA2162" s="218"/>
      <c r="FOB2162" s="218"/>
      <c r="FOC2162" s="218"/>
      <c r="FOD2162" s="218"/>
      <c r="FOE2162" s="218"/>
      <c r="FOF2162" s="218"/>
      <c r="FOG2162" s="218"/>
      <c r="FOH2162" s="218"/>
      <c r="FOI2162" s="218"/>
      <c r="FOJ2162" s="218"/>
      <c r="FOK2162" s="218"/>
      <c r="FOL2162" s="218"/>
      <c r="FOM2162" s="218"/>
      <c r="FON2162" s="218"/>
      <c r="FOO2162" s="218"/>
      <c r="FOP2162" s="218"/>
      <c r="FOQ2162" s="218"/>
      <c r="FOR2162" s="218"/>
      <c r="FOS2162" s="218"/>
      <c r="FOT2162" s="218"/>
      <c r="FOU2162" s="218"/>
      <c r="FOV2162" s="218"/>
      <c r="FOW2162" s="218"/>
      <c r="FOX2162" s="218"/>
      <c r="FOY2162" s="218"/>
      <c r="FOZ2162" s="218"/>
      <c r="FPA2162" s="218"/>
      <c r="FPB2162" s="218"/>
      <c r="FPC2162" s="218"/>
      <c r="FPD2162" s="218"/>
      <c r="FPE2162" s="218"/>
      <c r="FPF2162" s="218"/>
      <c r="FPG2162" s="218"/>
      <c r="FPH2162" s="218"/>
      <c r="FPI2162" s="218"/>
      <c r="FPJ2162" s="218"/>
      <c r="FPK2162" s="218"/>
      <c r="FPL2162" s="218"/>
      <c r="FPM2162" s="218"/>
      <c r="FPN2162" s="218"/>
      <c r="FPO2162" s="218"/>
      <c r="FPP2162" s="218"/>
      <c r="FPQ2162" s="218"/>
      <c r="FPR2162" s="218"/>
      <c r="FPS2162" s="218"/>
      <c r="FPT2162" s="218"/>
      <c r="FPU2162" s="218"/>
      <c r="FPV2162" s="218"/>
      <c r="FPW2162" s="218"/>
      <c r="FPX2162" s="218"/>
      <c r="FPY2162" s="218"/>
      <c r="FPZ2162" s="218"/>
      <c r="FQA2162" s="218"/>
      <c r="FQB2162" s="218"/>
      <c r="FQC2162" s="218"/>
      <c r="FQD2162" s="218"/>
      <c r="FQE2162" s="218"/>
      <c r="FQF2162" s="218"/>
      <c r="FQG2162" s="218"/>
      <c r="FQH2162" s="218"/>
      <c r="FQI2162" s="218"/>
      <c r="FQJ2162" s="218"/>
      <c r="FQK2162" s="218"/>
      <c r="FQL2162" s="218"/>
      <c r="FQM2162" s="218"/>
      <c r="FQN2162" s="218"/>
      <c r="FQO2162" s="218"/>
      <c r="FQP2162" s="218"/>
      <c r="FQQ2162" s="218"/>
      <c r="FQR2162" s="218"/>
      <c r="FQS2162" s="218"/>
      <c r="FQT2162" s="218"/>
      <c r="FQU2162" s="218"/>
      <c r="FQV2162" s="218"/>
      <c r="FQW2162" s="218"/>
      <c r="FQX2162" s="218"/>
      <c r="FQY2162" s="218"/>
      <c r="FQZ2162" s="218"/>
      <c r="FRA2162" s="218"/>
      <c r="FRB2162" s="218"/>
      <c r="FRC2162" s="218"/>
      <c r="FRD2162" s="218"/>
      <c r="FRE2162" s="218"/>
      <c r="FRF2162" s="218"/>
      <c r="FRG2162" s="218"/>
      <c r="FRH2162" s="218"/>
      <c r="FRI2162" s="218"/>
      <c r="FRJ2162" s="218"/>
      <c r="FRK2162" s="218"/>
      <c r="FRL2162" s="218"/>
      <c r="FRM2162" s="218"/>
      <c r="FRN2162" s="218"/>
      <c r="FRO2162" s="218"/>
      <c r="FRP2162" s="218"/>
      <c r="FRQ2162" s="218"/>
      <c r="FRR2162" s="218"/>
      <c r="FRS2162" s="218"/>
      <c r="FRT2162" s="218"/>
      <c r="FRU2162" s="218"/>
      <c r="FRV2162" s="218"/>
      <c r="FRW2162" s="218"/>
      <c r="FRX2162" s="218"/>
      <c r="FRY2162" s="218"/>
      <c r="FRZ2162" s="218"/>
      <c r="FSA2162" s="218"/>
      <c r="FSB2162" s="218"/>
      <c r="FSC2162" s="218"/>
      <c r="FSD2162" s="218"/>
      <c r="FSE2162" s="218"/>
      <c r="FSF2162" s="218"/>
      <c r="FSG2162" s="218"/>
      <c r="FSH2162" s="218"/>
      <c r="FSI2162" s="218"/>
      <c r="FSJ2162" s="218"/>
      <c r="FSK2162" s="218"/>
      <c r="FSL2162" s="218"/>
      <c r="FSM2162" s="218"/>
      <c r="FSN2162" s="218"/>
      <c r="FSO2162" s="218"/>
      <c r="FSP2162" s="218"/>
      <c r="FSQ2162" s="218"/>
      <c r="FSR2162" s="218"/>
      <c r="FSS2162" s="218"/>
      <c r="FST2162" s="218"/>
      <c r="FSU2162" s="218"/>
      <c r="FSV2162" s="218"/>
      <c r="FSW2162" s="218"/>
      <c r="FSX2162" s="218"/>
      <c r="FSY2162" s="218"/>
      <c r="FSZ2162" s="218"/>
      <c r="FTA2162" s="218"/>
      <c r="FTB2162" s="218"/>
      <c r="FTC2162" s="218"/>
      <c r="FTD2162" s="218"/>
      <c r="FTE2162" s="218"/>
      <c r="FTF2162" s="218"/>
      <c r="FTG2162" s="218"/>
      <c r="FTH2162" s="218"/>
      <c r="FTI2162" s="218"/>
      <c r="FTJ2162" s="218"/>
      <c r="FTK2162" s="218"/>
      <c r="FTL2162" s="218"/>
      <c r="FTM2162" s="218"/>
      <c r="FTN2162" s="218"/>
      <c r="FTO2162" s="218"/>
      <c r="FTP2162" s="218"/>
      <c r="FTQ2162" s="218"/>
      <c r="FTR2162" s="218"/>
      <c r="FTS2162" s="218"/>
      <c r="FTT2162" s="218"/>
      <c r="FTU2162" s="218"/>
      <c r="FTV2162" s="218"/>
      <c r="FTW2162" s="218"/>
      <c r="FTX2162" s="218"/>
      <c r="FTY2162" s="218"/>
      <c r="FTZ2162" s="218"/>
      <c r="FUA2162" s="218"/>
      <c r="FUB2162" s="218"/>
      <c r="FUC2162" s="218"/>
      <c r="FUD2162" s="218"/>
      <c r="FUE2162" s="218"/>
      <c r="FUF2162" s="218"/>
      <c r="FUG2162" s="218"/>
      <c r="FUH2162" s="218"/>
      <c r="FUI2162" s="218"/>
      <c r="FUJ2162" s="218"/>
      <c r="FUK2162" s="218"/>
      <c r="FUL2162" s="218"/>
      <c r="FUM2162" s="218"/>
      <c r="FUN2162" s="218"/>
      <c r="FUO2162" s="218"/>
      <c r="FUP2162" s="218"/>
      <c r="FUQ2162" s="218"/>
      <c r="FUR2162" s="218"/>
      <c r="FUS2162" s="218"/>
      <c r="FUT2162" s="218"/>
      <c r="FUU2162" s="218"/>
      <c r="FUV2162" s="218"/>
      <c r="FUW2162" s="218"/>
      <c r="FUX2162" s="218"/>
      <c r="FUY2162" s="218"/>
      <c r="FUZ2162" s="218"/>
      <c r="FVA2162" s="218"/>
      <c r="FVB2162" s="218"/>
      <c r="FVC2162" s="218"/>
      <c r="FVD2162" s="218"/>
      <c r="FVE2162" s="218"/>
      <c r="FVF2162" s="218"/>
      <c r="FVG2162" s="218"/>
      <c r="FVH2162" s="218"/>
      <c r="FVI2162" s="218"/>
      <c r="FVJ2162" s="218"/>
      <c r="FVK2162" s="218"/>
      <c r="FVL2162" s="218"/>
      <c r="FVM2162" s="218"/>
      <c r="FVN2162" s="218"/>
      <c r="FVO2162" s="218"/>
      <c r="FVP2162" s="218"/>
      <c r="FVQ2162" s="218"/>
      <c r="FVR2162" s="218"/>
      <c r="FVS2162" s="218"/>
      <c r="FVT2162" s="218"/>
      <c r="FVU2162" s="218"/>
      <c r="FVV2162" s="218"/>
      <c r="FVW2162" s="218"/>
      <c r="FVX2162" s="218"/>
      <c r="FVY2162" s="218"/>
      <c r="FVZ2162" s="218"/>
      <c r="FWA2162" s="218"/>
      <c r="FWB2162" s="218"/>
      <c r="FWC2162" s="218"/>
      <c r="FWD2162" s="218"/>
      <c r="FWE2162" s="218"/>
      <c r="FWF2162" s="218"/>
      <c r="FWG2162" s="218"/>
      <c r="FWH2162" s="218"/>
      <c r="FWI2162" s="218"/>
      <c r="FWJ2162" s="218"/>
      <c r="FWK2162" s="218"/>
      <c r="FWL2162" s="218"/>
      <c r="FWM2162" s="218"/>
      <c r="FWN2162" s="218"/>
      <c r="FWO2162" s="218"/>
      <c r="FWP2162" s="218"/>
      <c r="FWQ2162" s="218"/>
      <c r="FWR2162" s="218"/>
      <c r="FWS2162" s="218"/>
      <c r="FWT2162" s="218"/>
      <c r="FWU2162" s="218"/>
      <c r="FWV2162" s="218"/>
      <c r="FWW2162" s="218"/>
      <c r="FWX2162" s="218"/>
      <c r="FWY2162" s="218"/>
      <c r="FWZ2162" s="218"/>
      <c r="FXA2162" s="218"/>
      <c r="FXB2162" s="218"/>
      <c r="FXC2162" s="218"/>
      <c r="FXD2162" s="218"/>
      <c r="FXE2162" s="218"/>
      <c r="FXF2162" s="218"/>
      <c r="FXG2162" s="218"/>
      <c r="FXH2162" s="218"/>
      <c r="FXI2162" s="218"/>
      <c r="FXJ2162" s="218"/>
      <c r="FXK2162" s="218"/>
      <c r="FXL2162" s="218"/>
      <c r="FXM2162" s="218"/>
      <c r="FXN2162" s="218"/>
      <c r="FXO2162" s="218"/>
      <c r="FXP2162" s="218"/>
      <c r="FXQ2162" s="218"/>
      <c r="FXR2162" s="218"/>
      <c r="FXS2162" s="218"/>
      <c r="FXT2162" s="218"/>
      <c r="FXU2162" s="218"/>
      <c r="FXV2162" s="218"/>
      <c r="FXW2162" s="218"/>
      <c r="FXX2162" s="218"/>
      <c r="FXY2162" s="218"/>
      <c r="FXZ2162" s="218"/>
      <c r="FYA2162" s="218"/>
      <c r="FYB2162" s="218"/>
      <c r="FYC2162" s="218"/>
      <c r="FYD2162" s="218"/>
      <c r="FYE2162" s="218"/>
      <c r="FYF2162" s="218"/>
      <c r="FYG2162" s="218"/>
      <c r="FYH2162" s="218"/>
      <c r="FYI2162" s="218"/>
      <c r="FYJ2162" s="218"/>
      <c r="FYK2162" s="218"/>
      <c r="FYL2162" s="218"/>
      <c r="FYM2162" s="218"/>
      <c r="FYN2162" s="218"/>
      <c r="FYO2162" s="218"/>
      <c r="FYP2162" s="218"/>
      <c r="FYQ2162" s="218"/>
      <c r="FYR2162" s="218"/>
      <c r="FYS2162" s="218"/>
      <c r="FYT2162" s="218"/>
      <c r="FYU2162" s="218"/>
      <c r="FYV2162" s="218"/>
      <c r="FYW2162" s="218"/>
      <c r="FYX2162" s="218"/>
      <c r="FYY2162" s="218"/>
      <c r="FYZ2162" s="218"/>
      <c r="FZA2162" s="218"/>
      <c r="FZB2162" s="218"/>
      <c r="FZC2162" s="218"/>
      <c r="FZD2162" s="218"/>
      <c r="FZE2162" s="218"/>
      <c r="FZF2162" s="218"/>
      <c r="FZG2162" s="218"/>
      <c r="FZH2162" s="218"/>
      <c r="FZI2162" s="218"/>
      <c r="FZJ2162" s="218"/>
      <c r="FZK2162" s="218"/>
      <c r="FZL2162" s="218"/>
      <c r="FZM2162" s="218"/>
      <c r="FZN2162" s="218"/>
      <c r="FZO2162" s="218"/>
      <c r="FZP2162" s="218"/>
      <c r="FZQ2162" s="218"/>
      <c r="FZR2162" s="218"/>
      <c r="FZS2162" s="218"/>
      <c r="FZT2162" s="218"/>
      <c r="FZU2162" s="218"/>
      <c r="FZV2162" s="218"/>
      <c r="FZW2162" s="218"/>
      <c r="FZX2162" s="218"/>
      <c r="FZY2162" s="218"/>
      <c r="FZZ2162" s="218"/>
      <c r="GAA2162" s="218"/>
      <c r="GAB2162" s="218"/>
      <c r="GAC2162" s="218"/>
      <c r="GAD2162" s="218"/>
      <c r="GAE2162" s="218"/>
      <c r="GAF2162" s="218"/>
      <c r="GAG2162" s="218"/>
      <c r="GAH2162" s="218"/>
      <c r="GAI2162" s="218"/>
      <c r="GAJ2162" s="218"/>
      <c r="GAK2162" s="218"/>
      <c r="GAL2162" s="218"/>
      <c r="GAM2162" s="218"/>
      <c r="GAN2162" s="218"/>
      <c r="GAO2162" s="218"/>
      <c r="GAP2162" s="218"/>
      <c r="GAQ2162" s="218"/>
      <c r="GAR2162" s="218"/>
      <c r="GAS2162" s="218"/>
      <c r="GAT2162" s="218"/>
      <c r="GAU2162" s="218"/>
      <c r="GAV2162" s="218"/>
      <c r="GAW2162" s="218"/>
      <c r="GAX2162" s="218"/>
      <c r="GAY2162" s="218"/>
      <c r="GAZ2162" s="218"/>
      <c r="GBA2162" s="218"/>
      <c r="GBB2162" s="218"/>
      <c r="GBC2162" s="218"/>
      <c r="GBD2162" s="218"/>
      <c r="GBE2162" s="218"/>
      <c r="GBF2162" s="218"/>
      <c r="GBG2162" s="218"/>
      <c r="GBH2162" s="218"/>
      <c r="GBI2162" s="218"/>
      <c r="GBJ2162" s="218"/>
      <c r="GBK2162" s="218"/>
      <c r="GBL2162" s="218"/>
      <c r="GBM2162" s="218"/>
      <c r="GBN2162" s="218"/>
      <c r="GBO2162" s="218"/>
      <c r="GBP2162" s="218"/>
      <c r="GBQ2162" s="218"/>
      <c r="GBR2162" s="218"/>
      <c r="GBS2162" s="218"/>
      <c r="GBT2162" s="218"/>
      <c r="GBU2162" s="218"/>
      <c r="GBV2162" s="218"/>
      <c r="GBW2162" s="218"/>
      <c r="GBX2162" s="218"/>
      <c r="GBY2162" s="218"/>
      <c r="GBZ2162" s="218"/>
      <c r="GCA2162" s="218"/>
      <c r="GCB2162" s="218"/>
      <c r="GCC2162" s="218"/>
      <c r="GCD2162" s="218"/>
      <c r="GCE2162" s="218"/>
      <c r="GCF2162" s="218"/>
      <c r="GCG2162" s="218"/>
      <c r="GCH2162" s="218"/>
      <c r="GCI2162" s="218"/>
      <c r="GCJ2162" s="218"/>
      <c r="GCK2162" s="218"/>
      <c r="GCL2162" s="218"/>
      <c r="GCM2162" s="218"/>
      <c r="GCN2162" s="218"/>
      <c r="GCO2162" s="218"/>
      <c r="GCP2162" s="218"/>
      <c r="GCQ2162" s="218"/>
      <c r="GCR2162" s="218"/>
      <c r="GCS2162" s="218"/>
      <c r="GCT2162" s="218"/>
      <c r="GCU2162" s="218"/>
      <c r="GCV2162" s="218"/>
      <c r="GCW2162" s="218"/>
      <c r="GCX2162" s="218"/>
      <c r="GCY2162" s="218"/>
      <c r="GCZ2162" s="218"/>
      <c r="GDA2162" s="218"/>
      <c r="GDB2162" s="218"/>
      <c r="GDC2162" s="218"/>
      <c r="GDD2162" s="218"/>
      <c r="GDE2162" s="218"/>
      <c r="GDF2162" s="218"/>
      <c r="GDG2162" s="218"/>
      <c r="GDH2162" s="218"/>
      <c r="GDI2162" s="218"/>
      <c r="GDJ2162" s="218"/>
      <c r="GDK2162" s="218"/>
      <c r="GDL2162" s="218"/>
      <c r="GDM2162" s="218"/>
      <c r="GDN2162" s="218"/>
      <c r="GDO2162" s="218"/>
      <c r="GDP2162" s="218"/>
      <c r="GDQ2162" s="218"/>
      <c r="GDR2162" s="218"/>
      <c r="GDS2162" s="218"/>
      <c r="GDT2162" s="218"/>
      <c r="GDU2162" s="218"/>
      <c r="GDV2162" s="218"/>
      <c r="GDW2162" s="218"/>
      <c r="GDX2162" s="218"/>
      <c r="GDY2162" s="218"/>
      <c r="GDZ2162" s="218"/>
      <c r="GEA2162" s="218"/>
      <c r="GEB2162" s="218"/>
      <c r="GEC2162" s="218"/>
      <c r="GED2162" s="218"/>
      <c r="GEE2162" s="218"/>
      <c r="GEF2162" s="218"/>
      <c r="GEG2162" s="218"/>
      <c r="GEH2162" s="218"/>
      <c r="GEI2162" s="218"/>
      <c r="GEJ2162" s="218"/>
      <c r="GEK2162" s="218"/>
      <c r="GEL2162" s="218"/>
      <c r="GEM2162" s="218"/>
      <c r="GEN2162" s="218"/>
      <c r="GEO2162" s="218"/>
      <c r="GEP2162" s="218"/>
      <c r="GEQ2162" s="218"/>
      <c r="GER2162" s="218"/>
      <c r="GES2162" s="218"/>
      <c r="GET2162" s="218"/>
      <c r="GEU2162" s="218"/>
      <c r="GEV2162" s="218"/>
      <c r="GEW2162" s="218"/>
      <c r="GEX2162" s="218"/>
      <c r="GEY2162" s="218"/>
      <c r="GEZ2162" s="218"/>
      <c r="GFA2162" s="218"/>
      <c r="GFB2162" s="218"/>
      <c r="GFC2162" s="218"/>
      <c r="GFD2162" s="218"/>
      <c r="GFE2162" s="218"/>
      <c r="GFF2162" s="218"/>
      <c r="GFG2162" s="218"/>
      <c r="GFH2162" s="218"/>
      <c r="GFI2162" s="218"/>
      <c r="GFJ2162" s="218"/>
      <c r="GFK2162" s="218"/>
      <c r="GFL2162" s="218"/>
      <c r="GFM2162" s="218"/>
      <c r="GFN2162" s="218"/>
      <c r="GFO2162" s="218"/>
      <c r="GFP2162" s="218"/>
      <c r="GFQ2162" s="218"/>
      <c r="GFR2162" s="218"/>
      <c r="GFS2162" s="218"/>
      <c r="GFT2162" s="218"/>
      <c r="GFU2162" s="218"/>
      <c r="GFV2162" s="218"/>
      <c r="GFW2162" s="218"/>
      <c r="GFX2162" s="218"/>
      <c r="GFY2162" s="218"/>
      <c r="GFZ2162" s="218"/>
      <c r="GGA2162" s="218"/>
      <c r="GGB2162" s="218"/>
      <c r="GGC2162" s="218"/>
      <c r="GGD2162" s="218"/>
      <c r="GGE2162" s="218"/>
      <c r="GGF2162" s="218"/>
      <c r="GGG2162" s="218"/>
      <c r="GGH2162" s="218"/>
      <c r="GGI2162" s="218"/>
      <c r="GGJ2162" s="218"/>
      <c r="GGK2162" s="218"/>
      <c r="GGL2162" s="218"/>
      <c r="GGM2162" s="218"/>
      <c r="GGN2162" s="218"/>
      <c r="GGO2162" s="218"/>
      <c r="GGP2162" s="218"/>
      <c r="GGQ2162" s="218"/>
      <c r="GGR2162" s="218"/>
      <c r="GGS2162" s="218"/>
      <c r="GGT2162" s="218"/>
      <c r="GGU2162" s="218"/>
      <c r="GGV2162" s="218"/>
      <c r="GGW2162" s="218"/>
      <c r="GGX2162" s="218"/>
      <c r="GGY2162" s="218"/>
      <c r="GGZ2162" s="218"/>
      <c r="GHA2162" s="218"/>
      <c r="GHB2162" s="218"/>
      <c r="GHC2162" s="218"/>
      <c r="GHD2162" s="218"/>
      <c r="GHE2162" s="218"/>
      <c r="GHF2162" s="218"/>
      <c r="GHG2162" s="218"/>
      <c r="GHH2162" s="218"/>
      <c r="GHI2162" s="218"/>
      <c r="GHJ2162" s="218"/>
      <c r="GHK2162" s="218"/>
      <c r="GHL2162" s="218"/>
      <c r="GHM2162" s="218"/>
      <c r="GHN2162" s="218"/>
      <c r="GHO2162" s="218"/>
      <c r="GHP2162" s="218"/>
      <c r="GHQ2162" s="218"/>
      <c r="GHR2162" s="218"/>
      <c r="GHS2162" s="218"/>
      <c r="GHT2162" s="218"/>
      <c r="GHU2162" s="218"/>
      <c r="GHV2162" s="218"/>
      <c r="GHW2162" s="218"/>
      <c r="GHX2162" s="218"/>
      <c r="GHY2162" s="218"/>
      <c r="GHZ2162" s="218"/>
      <c r="GIA2162" s="218"/>
      <c r="GIB2162" s="218"/>
      <c r="GIC2162" s="218"/>
      <c r="GID2162" s="218"/>
      <c r="GIE2162" s="218"/>
      <c r="GIF2162" s="218"/>
      <c r="GIG2162" s="218"/>
      <c r="GIH2162" s="218"/>
      <c r="GII2162" s="218"/>
      <c r="GIJ2162" s="218"/>
      <c r="GIK2162" s="218"/>
      <c r="GIL2162" s="218"/>
      <c r="GIM2162" s="218"/>
      <c r="GIN2162" s="218"/>
      <c r="GIO2162" s="218"/>
      <c r="GIP2162" s="218"/>
      <c r="GIQ2162" s="218"/>
      <c r="GIR2162" s="218"/>
      <c r="GIS2162" s="218"/>
      <c r="GIT2162" s="218"/>
      <c r="GIU2162" s="218"/>
      <c r="GIV2162" s="218"/>
      <c r="GIW2162" s="218"/>
      <c r="GIX2162" s="218"/>
      <c r="GIY2162" s="218"/>
      <c r="GIZ2162" s="218"/>
      <c r="GJA2162" s="218"/>
      <c r="GJB2162" s="218"/>
      <c r="GJC2162" s="218"/>
      <c r="GJD2162" s="218"/>
      <c r="GJE2162" s="218"/>
      <c r="GJF2162" s="218"/>
      <c r="GJG2162" s="218"/>
      <c r="GJH2162" s="218"/>
      <c r="GJI2162" s="218"/>
      <c r="GJJ2162" s="218"/>
      <c r="GJK2162" s="218"/>
      <c r="GJL2162" s="218"/>
      <c r="GJM2162" s="218"/>
      <c r="GJN2162" s="218"/>
      <c r="GJO2162" s="218"/>
      <c r="GJP2162" s="218"/>
      <c r="GJQ2162" s="218"/>
      <c r="GJR2162" s="218"/>
      <c r="GJS2162" s="218"/>
      <c r="GJT2162" s="218"/>
      <c r="GJU2162" s="218"/>
      <c r="GJV2162" s="218"/>
      <c r="GJW2162" s="218"/>
      <c r="GJX2162" s="218"/>
      <c r="GJY2162" s="218"/>
      <c r="GJZ2162" s="218"/>
      <c r="GKA2162" s="218"/>
      <c r="GKB2162" s="218"/>
      <c r="GKC2162" s="218"/>
      <c r="GKD2162" s="218"/>
      <c r="GKE2162" s="218"/>
      <c r="GKF2162" s="218"/>
      <c r="GKG2162" s="218"/>
      <c r="GKH2162" s="218"/>
      <c r="GKI2162" s="218"/>
      <c r="GKJ2162" s="218"/>
      <c r="GKK2162" s="218"/>
      <c r="GKL2162" s="218"/>
      <c r="GKM2162" s="218"/>
      <c r="GKN2162" s="218"/>
      <c r="GKO2162" s="218"/>
      <c r="GKP2162" s="218"/>
      <c r="GKQ2162" s="218"/>
      <c r="GKR2162" s="218"/>
      <c r="GKS2162" s="218"/>
      <c r="GKT2162" s="218"/>
      <c r="GKU2162" s="218"/>
      <c r="GKV2162" s="218"/>
      <c r="GKW2162" s="218"/>
      <c r="GKX2162" s="218"/>
      <c r="GKY2162" s="218"/>
      <c r="GKZ2162" s="218"/>
      <c r="GLA2162" s="218"/>
      <c r="GLB2162" s="218"/>
      <c r="GLC2162" s="218"/>
      <c r="GLD2162" s="218"/>
      <c r="GLE2162" s="218"/>
      <c r="GLF2162" s="218"/>
      <c r="GLG2162" s="218"/>
      <c r="GLH2162" s="218"/>
      <c r="GLI2162" s="218"/>
      <c r="GLJ2162" s="218"/>
      <c r="GLK2162" s="218"/>
      <c r="GLL2162" s="218"/>
      <c r="GLM2162" s="218"/>
      <c r="GLN2162" s="218"/>
      <c r="GLO2162" s="218"/>
      <c r="GLP2162" s="218"/>
      <c r="GLQ2162" s="218"/>
      <c r="GLR2162" s="218"/>
      <c r="GLS2162" s="218"/>
      <c r="GLT2162" s="218"/>
      <c r="GLU2162" s="218"/>
      <c r="GLV2162" s="218"/>
      <c r="GLW2162" s="218"/>
      <c r="GLX2162" s="218"/>
      <c r="GLY2162" s="218"/>
      <c r="GLZ2162" s="218"/>
      <c r="GMA2162" s="218"/>
      <c r="GMB2162" s="218"/>
      <c r="GMC2162" s="218"/>
      <c r="GMD2162" s="218"/>
      <c r="GME2162" s="218"/>
      <c r="GMF2162" s="218"/>
      <c r="GMG2162" s="218"/>
      <c r="GMH2162" s="218"/>
      <c r="GMI2162" s="218"/>
      <c r="GMJ2162" s="218"/>
      <c r="GMK2162" s="218"/>
      <c r="GML2162" s="218"/>
      <c r="GMM2162" s="218"/>
      <c r="GMN2162" s="218"/>
      <c r="GMO2162" s="218"/>
      <c r="GMP2162" s="218"/>
      <c r="GMQ2162" s="218"/>
      <c r="GMR2162" s="218"/>
      <c r="GMS2162" s="218"/>
      <c r="GMT2162" s="218"/>
      <c r="GMU2162" s="218"/>
      <c r="GMV2162" s="218"/>
      <c r="GMW2162" s="218"/>
      <c r="GMX2162" s="218"/>
      <c r="GMY2162" s="218"/>
      <c r="GMZ2162" s="218"/>
      <c r="GNA2162" s="218"/>
      <c r="GNB2162" s="218"/>
      <c r="GNC2162" s="218"/>
      <c r="GND2162" s="218"/>
      <c r="GNE2162" s="218"/>
      <c r="GNF2162" s="218"/>
      <c r="GNG2162" s="218"/>
      <c r="GNH2162" s="218"/>
      <c r="GNI2162" s="218"/>
      <c r="GNJ2162" s="218"/>
      <c r="GNK2162" s="218"/>
      <c r="GNL2162" s="218"/>
      <c r="GNM2162" s="218"/>
      <c r="GNN2162" s="218"/>
      <c r="GNO2162" s="218"/>
      <c r="GNP2162" s="218"/>
      <c r="GNQ2162" s="218"/>
      <c r="GNR2162" s="218"/>
      <c r="GNS2162" s="218"/>
      <c r="GNT2162" s="218"/>
      <c r="GNU2162" s="218"/>
      <c r="GNV2162" s="218"/>
      <c r="GNW2162" s="218"/>
      <c r="GNX2162" s="218"/>
      <c r="GNY2162" s="218"/>
      <c r="GNZ2162" s="218"/>
      <c r="GOA2162" s="218"/>
      <c r="GOB2162" s="218"/>
      <c r="GOC2162" s="218"/>
      <c r="GOD2162" s="218"/>
      <c r="GOE2162" s="218"/>
      <c r="GOF2162" s="218"/>
      <c r="GOG2162" s="218"/>
      <c r="GOH2162" s="218"/>
      <c r="GOI2162" s="218"/>
      <c r="GOJ2162" s="218"/>
      <c r="GOK2162" s="218"/>
      <c r="GOL2162" s="218"/>
      <c r="GOM2162" s="218"/>
      <c r="GON2162" s="218"/>
      <c r="GOO2162" s="218"/>
      <c r="GOP2162" s="218"/>
      <c r="GOQ2162" s="218"/>
      <c r="GOR2162" s="218"/>
      <c r="GOS2162" s="218"/>
      <c r="GOT2162" s="218"/>
      <c r="GOU2162" s="218"/>
      <c r="GOV2162" s="218"/>
      <c r="GOW2162" s="218"/>
      <c r="GOX2162" s="218"/>
      <c r="GOY2162" s="218"/>
      <c r="GOZ2162" s="218"/>
      <c r="GPA2162" s="218"/>
      <c r="GPB2162" s="218"/>
      <c r="GPC2162" s="218"/>
      <c r="GPD2162" s="218"/>
      <c r="GPE2162" s="218"/>
      <c r="GPF2162" s="218"/>
      <c r="GPG2162" s="218"/>
      <c r="GPH2162" s="218"/>
      <c r="GPI2162" s="218"/>
      <c r="GPJ2162" s="218"/>
      <c r="GPK2162" s="218"/>
      <c r="GPL2162" s="218"/>
      <c r="GPM2162" s="218"/>
      <c r="GPN2162" s="218"/>
      <c r="GPO2162" s="218"/>
      <c r="GPP2162" s="218"/>
      <c r="GPQ2162" s="218"/>
      <c r="GPR2162" s="218"/>
      <c r="GPS2162" s="218"/>
      <c r="GPT2162" s="218"/>
      <c r="GPU2162" s="218"/>
      <c r="GPV2162" s="218"/>
      <c r="GPW2162" s="218"/>
      <c r="GPX2162" s="218"/>
      <c r="GPY2162" s="218"/>
      <c r="GPZ2162" s="218"/>
      <c r="GQA2162" s="218"/>
      <c r="GQB2162" s="218"/>
      <c r="GQC2162" s="218"/>
      <c r="GQD2162" s="218"/>
      <c r="GQE2162" s="218"/>
      <c r="GQF2162" s="218"/>
      <c r="GQG2162" s="218"/>
      <c r="GQH2162" s="218"/>
      <c r="GQI2162" s="218"/>
      <c r="GQJ2162" s="218"/>
      <c r="GQK2162" s="218"/>
      <c r="GQL2162" s="218"/>
      <c r="GQM2162" s="218"/>
      <c r="GQN2162" s="218"/>
      <c r="GQO2162" s="218"/>
      <c r="GQP2162" s="218"/>
      <c r="GQQ2162" s="218"/>
      <c r="GQR2162" s="218"/>
      <c r="GQS2162" s="218"/>
      <c r="GQT2162" s="218"/>
      <c r="GQU2162" s="218"/>
      <c r="GQV2162" s="218"/>
      <c r="GQW2162" s="218"/>
      <c r="GQX2162" s="218"/>
      <c r="GQY2162" s="218"/>
      <c r="GQZ2162" s="218"/>
      <c r="GRA2162" s="218"/>
      <c r="GRB2162" s="218"/>
      <c r="GRC2162" s="218"/>
      <c r="GRD2162" s="218"/>
      <c r="GRE2162" s="218"/>
      <c r="GRF2162" s="218"/>
      <c r="GRG2162" s="218"/>
      <c r="GRH2162" s="218"/>
      <c r="GRI2162" s="218"/>
      <c r="GRJ2162" s="218"/>
      <c r="GRK2162" s="218"/>
      <c r="GRL2162" s="218"/>
      <c r="GRM2162" s="218"/>
      <c r="GRN2162" s="218"/>
      <c r="GRO2162" s="218"/>
      <c r="GRP2162" s="218"/>
      <c r="GRQ2162" s="218"/>
      <c r="GRR2162" s="218"/>
      <c r="GRS2162" s="218"/>
      <c r="GRT2162" s="218"/>
      <c r="GRU2162" s="218"/>
      <c r="GRV2162" s="218"/>
      <c r="GRW2162" s="218"/>
      <c r="GRX2162" s="218"/>
      <c r="GRY2162" s="218"/>
      <c r="GRZ2162" s="218"/>
      <c r="GSA2162" s="218"/>
      <c r="GSB2162" s="218"/>
      <c r="GSC2162" s="218"/>
      <c r="GSD2162" s="218"/>
      <c r="GSE2162" s="218"/>
      <c r="GSF2162" s="218"/>
      <c r="GSG2162" s="218"/>
      <c r="GSH2162" s="218"/>
      <c r="GSI2162" s="218"/>
      <c r="GSJ2162" s="218"/>
      <c r="GSK2162" s="218"/>
      <c r="GSL2162" s="218"/>
      <c r="GSM2162" s="218"/>
      <c r="GSN2162" s="218"/>
      <c r="GSO2162" s="218"/>
      <c r="GSP2162" s="218"/>
      <c r="GSQ2162" s="218"/>
      <c r="GSR2162" s="218"/>
      <c r="GSS2162" s="218"/>
      <c r="GST2162" s="218"/>
      <c r="GSU2162" s="218"/>
      <c r="GSV2162" s="218"/>
      <c r="GSW2162" s="218"/>
      <c r="GSX2162" s="218"/>
      <c r="GSY2162" s="218"/>
      <c r="GSZ2162" s="218"/>
      <c r="GTA2162" s="218"/>
      <c r="GTB2162" s="218"/>
      <c r="GTC2162" s="218"/>
      <c r="GTD2162" s="218"/>
      <c r="GTE2162" s="218"/>
      <c r="GTF2162" s="218"/>
      <c r="GTG2162" s="218"/>
      <c r="GTH2162" s="218"/>
      <c r="GTI2162" s="218"/>
      <c r="GTJ2162" s="218"/>
      <c r="GTK2162" s="218"/>
      <c r="GTL2162" s="218"/>
      <c r="GTM2162" s="218"/>
      <c r="GTN2162" s="218"/>
      <c r="GTO2162" s="218"/>
      <c r="GTP2162" s="218"/>
      <c r="GTQ2162" s="218"/>
      <c r="GTR2162" s="218"/>
      <c r="GTS2162" s="218"/>
      <c r="GTT2162" s="218"/>
      <c r="GTU2162" s="218"/>
      <c r="GTV2162" s="218"/>
      <c r="GTW2162" s="218"/>
      <c r="GTX2162" s="218"/>
      <c r="GTY2162" s="218"/>
      <c r="GTZ2162" s="218"/>
      <c r="GUA2162" s="218"/>
      <c r="GUB2162" s="218"/>
      <c r="GUC2162" s="218"/>
      <c r="GUD2162" s="218"/>
      <c r="GUE2162" s="218"/>
      <c r="GUF2162" s="218"/>
      <c r="GUG2162" s="218"/>
      <c r="GUH2162" s="218"/>
      <c r="GUI2162" s="218"/>
      <c r="GUJ2162" s="218"/>
      <c r="GUK2162" s="218"/>
      <c r="GUL2162" s="218"/>
      <c r="GUM2162" s="218"/>
      <c r="GUN2162" s="218"/>
      <c r="GUO2162" s="218"/>
      <c r="GUP2162" s="218"/>
      <c r="GUQ2162" s="218"/>
      <c r="GUR2162" s="218"/>
      <c r="GUS2162" s="218"/>
      <c r="GUT2162" s="218"/>
      <c r="GUU2162" s="218"/>
      <c r="GUV2162" s="218"/>
      <c r="GUW2162" s="218"/>
      <c r="GUX2162" s="218"/>
      <c r="GUY2162" s="218"/>
      <c r="GUZ2162" s="218"/>
      <c r="GVA2162" s="218"/>
      <c r="GVB2162" s="218"/>
      <c r="GVC2162" s="218"/>
      <c r="GVD2162" s="218"/>
      <c r="GVE2162" s="218"/>
      <c r="GVF2162" s="218"/>
      <c r="GVG2162" s="218"/>
      <c r="GVH2162" s="218"/>
      <c r="GVI2162" s="218"/>
      <c r="GVJ2162" s="218"/>
      <c r="GVK2162" s="218"/>
      <c r="GVL2162" s="218"/>
      <c r="GVM2162" s="218"/>
      <c r="GVN2162" s="218"/>
      <c r="GVO2162" s="218"/>
      <c r="GVP2162" s="218"/>
      <c r="GVQ2162" s="218"/>
      <c r="GVR2162" s="218"/>
      <c r="GVS2162" s="218"/>
      <c r="GVT2162" s="218"/>
      <c r="GVU2162" s="218"/>
      <c r="GVV2162" s="218"/>
      <c r="GVW2162" s="218"/>
      <c r="GVX2162" s="218"/>
      <c r="GVY2162" s="218"/>
      <c r="GVZ2162" s="218"/>
      <c r="GWA2162" s="218"/>
      <c r="GWB2162" s="218"/>
      <c r="GWC2162" s="218"/>
      <c r="GWD2162" s="218"/>
      <c r="GWE2162" s="218"/>
      <c r="GWF2162" s="218"/>
      <c r="GWG2162" s="218"/>
      <c r="GWH2162" s="218"/>
      <c r="GWI2162" s="218"/>
      <c r="GWJ2162" s="218"/>
      <c r="GWK2162" s="218"/>
      <c r="GWL2162" s="218"/>
      <c r="GWM2162" s="218"/>
      <c r="GWN2162" s="218"/>
      <c r="GWO2162" s="218"/>
      <c r="GWP2162" s="218"/>
      <c r="GWQ2162" s="218"/>
      <c r="GWR2162" s="218"/>
      <c r="GWS2162" s="218"/>
      <c r="GWT2162" s="218"/>
      <c r="GWU2162" s="218"/>
      <c r="GWV2162" s="218"/>
      <c r="GWW2162" s="218"/>
      <c r="GWX2162" s="218"/>
      <c r="GWY2162" s="218"/>
      <c r="GWZ2162" s="218"/>
      <c r="GXA2162" s="218"/>
      <c r="GXB2162" s="218"/>
      <c r="GXC2162" s="218"/>
      <c r="GXD2162" s="218"/>
      <c r="GXE2162" s="218"/>
      <c r="GXF2162" s="218"/>
      <c r="GXG2162" s="218"/>
      <c r="GXH2162" s="218"/>
      <c r="GXI2162" s="218"/>
      <c r="GXJ2162" s="218"/>
      <c r="GXK2162" s="218"/>
      <c r="GXL2162" s="218"/>
      <c r="GXM2162" s="218"/>
      <c r="GXN2162" s="218"/>
      <c r="GXO2162" s="218"/>
      <c r="GXP2162" s="218"/>
      <c r="GXQ2162" s="218"/>
      <c r="GXR2162" s="218"/>
      <c r="GXS2162" s="218"/>
      <c r="GXT2162" s="218"/>
      <c r="GXU2162" s="218"/>
      <c r="GXV2162" s="218"/>
      <c r="GXW2162" s="218"/>
      <c r="GXX2162" s="218"/>
      <c r="GXY2162" s="218"/>
      <c r="GXZ2162" s="218"/>
      <c r="GYA2162" s="218"/>
      <c r="GYB2162" s="218"/>
      <c r="GYC2162" s="218"/>
      <c r="GYD2162" s="218"/>
      <c r="GYE2162" s="218"/>
      <c r="GYF2162" s="218"/>
      <c r="GYG2162" s="218"/>
      <c r="GYH2162" s="218"/>
      <c r="GYI2162" s="218"/>
      <c r="GYJ2162" s="218"/>
      <c r="GYK2162" s="218"/>
      <c r="GYL2162" s="218"/>
      <c r="GYM2162" s="218"/>
      <c r="GYN2162" s="218"/>
      <c r="GYO2162" s="218"/>
      <c r="GYP2162" s="218"/>
      <c r="GYQ2162" s="218"/>
      <c r="GYR2162" s="218"/>
      <c r="GYS2162" s="218"/>
      <c r="GYT2162" s="218"/>
      <c r="GYU2162" s="218"/>
      <c r="GYV2162" s="218"/>
      <c r="GYW2162" s="218"/>
      <c r="GYX2162" s="218"/>
      <c r="GYY2162" s="218"/>
      <c r="GYZ2162" s="218"/>
      <c r="GZA2162" s="218"/>
      <c r="GZB2162" s="218"/>
      <c r="GZC2162" s="218"/>
      <c r="GZD2162" s="218"/>
      <c r="GZE2162" s="218"/>
      <c r="GZF2162" s="218"/>
      <c r="GZG2162" s="218"/>
      <c r="GZH2162" s="218"/>
      <c r="GZI2162" s="218"/>
      <c r="GZJ2162" s="218"/>
      <c r="GZK2162" s="218"/>
      <c r="GZL2162" s="218"/>
      <c r="GZM2162" s="218"/>
      <c r="GZN2162" s="218"/>
      <c r="GZO2162" s="218"/>
      <c r="GZP2162" s="218"/>
      <c r="GZQ2162" s="218"/>
      <c r="GZR2162" s="218"/>
      <c r="GZS2162" s="218"/>
      <c r="GZT2162" s="218"/>
      <c r="GZU2162" s="218"/>
      <c r="GZV2162" s="218"/>
      <c r="GZW2162" s="218"/>
      <c r="GZX2162" s="218"/>
      <c r="GZY2162" s="218"/>
      <c r="GZZ2162" s="218"/>
      <c r="HAA2162" s="218"/>
      <c r="HAB2162" s="218"/>
      <c r="HAC2162" s="218"/>
      <c r="HAD2162" s="218"/>
      <c r="HAE2162" s="218"/>
      <c r="HAF2162" s="218"/>
      <c r="HAG2162" s="218"/>
      <c r="HAH2162" s="218"/>
      <c r="HAI2162" s="218"/>
      <c r="HAJ2162" s="218"/>
      <c r="HAK2162" s="218"/>
      <c r="HAL2162" s="218"/>
      <c r="HAM2162" s="218"/>
      <c r="HAN2162" s="218"/>
      <c r="HAO2162" s="218"/>
      <c r="HAP2162" s="218"/>
      <c r="HAQ2162" s="218"/>
      <c r="HAR2162" s="218"/>
      <c r="HAS2162" s="218"/>
      <c r="HAT2162" s="218"/>
      <c r="HAU2162" s="218"/>
      <c r="HAV2162" s="218"/>
      <c r="HAW2162" s="218"/>
      <c r="HAX2162" s="218"/>
      <c r="HAY2162" s="218"/>
      <c r="HAZ2162" s="218"/>
      <c r="HBA2162" s="218"/>
      <c r="HBB2162" s="218"/>
      <c r="HBC2162" s="218"/>
      <c r="HBD2162" s="218"/>
      <c r="HBE2162" s="218"/>
      <c r="HBF2162" s="218"/>
      <c r="HBG2162" s="218"/>
      <c r="HBH2162" s="218"/>
      <c r="HBI2162" s="218"/>
      <c r="HBJ2162" s="218"/>
      <c r="HBK2162" s="218"/>
      <c r="HBL2162" s="218"/>
      <c r="HBM2162" s="218"/>
      <c r="HBN2162" s="218"/>
      <c r="HBO2162" s="218"/>
      <c r="HBP2162" s="218"/>
      <c r="HBQ2162" s="218"/>
      <c r="HBR2162" s="218"/>
      <c r="HBS2162" s="218"/>
      <c r="HBT2162" s="218"/>
      <c r="HBU2162" s="218"/>
      <c r="HBV2162" s="218"/>
      <c r="HBW2162" s="218"/>
      <c r="HBX2162" s="218"/>
      <c r="HBY2162" s="218"/>
      <c r="HBZ2162" s="218"/>
      <c r="HCA2162" s="218"/>
      <c r="HCB2162" s="218"/>
      <c r="HCC2162" s="218"/>
      <c r="HCD2162" s="218"/>
      <c r="HCE2162" s="218"/>
      <c r="HCF2162" s="218"/>
      <c r="HCG2162" s="218"/>
      <c r="HCH2162" s="218"/>
      <c r="HCI2162" s="218"/>
      <c r="HCJ2162" s="218"/>
      <c r="HCK2162" s="218"/>
      <c r="HCL2162" s="218"/>
      <c r="HCM2162" s="218"/>
      <c r="HCN2162" s="218"/>
      <c r="HCO2162" s="218"/>
      <c r="HCP2162" s="218"/>
      <c r="HCQ2162" s="218"/>
      <c r="HCR2162" s="218"/>
      <c r="HCS2162" s="218"/>
      <c r="HCT2162" s="218"/>
      <c r="HCU2162" s="218"/>
      <c r="HCV2162" s="218"/>
      <c r="HCW2162" s="218"/>
      <c r="HCX2162" s="218"/>
      <c r="HCY2162" s="218"/>
      <c r="HCZ2162" s="218"/>
      <c r="HDA2162" s="218"/>
      <c r="HDB2162" s="218"/>
      <c r="HDC2162" s="218"/>
      <c r="HDD2162" s="218"/>
      <c r="HDE2162" s="218"/>
      <c r="HDF2162" s="218"/>
      <c r="HDG2162" s="218"/>
      <c r="HDH2162" s="218"/>
      <c r="HDI2162" s="218"/>
      <c r="HDJ2162" s="218"/>
      <c r="HDK2162" s="218"/>
      <c r="HDL2162" s="218"/>
      <c r="HDM2162" s="218"/>
      <c r="HDN2162" s="218"/>
      <c r="HDO2162" s="218"/>
      <c r="HDP2162" s="218"/>
      <c r="HDQ2162" s="218"/>
      <c r="HDR2162" s="218"/>
      <c r="HDS2162" s="218"/>
      <c r="HDT2162" s="218"/>
      <c r="HDU2162" s="218"/>
      <c r="HDV2162" s="218"/>
      <c r="HDW2162" s="218"/>
      <c r="HDX2162" s="218"/>
      <c r="HDY2162" s="218"/>
      <c r="HDZ2162" s="218"/>
      <c r="HEA2162" s="218"/>
      <c r="HEB2162" s="218"/>
      <c r="HEC2162" s="218"/>
      <c r="HED2162" s="218"/>
      <c r="HEE2162" s="218"/>
      <c r="HEF2162" s="218"/>
      <c r="HEG2162" s="218"/>
      <c r="HEH2162" s="218"/>
      <c r="HEI2162" s="218"/>
      <c r="HEJ2162" s="218"/>
      <c r="HEK2162" s="218"/>
      <c r="HEL2162" s="218"/>
      <c r="HEM2162" s="218"/>
      <c r="HEN2162" s="218"/>
      <c r="HEO2162" s="218"/>
      <c r="HEP2162" s="218"/>
      <c r="HEQ2162" s="218"/>
      <c r="HER2162" s="218"/>
      <c r="HES2162" s="218"/>
      <c r="HET2162" s="218"/>
      <c r="HEU2162" s="218"/>
      <c r="HEV2162" s="218"/>
      <c r="HEW2162" s="218"/>
      <c r="HEX2162" s="218"/>
      <c r="HEY2162" s="218"/>
      <c r="HEZ2162" s="218"/>
      <c r="HFA2162" s="218"/>
      <c r="HFB2162" s="218"/>
      <c r="HFC2162" s="218"/>
      <c r="HFD2162" s="218"/>
      <c r="HFE2162" s="218"/>
      <c r="HFF2162" s="218"/>
      <c r="HFG2162" s="218"/>
      <c r="HFH2162" s="218"/>
      <c r="HFI2162" s="218"/>
      <c r="HFJ2162" s="218"/>
      <c r="HFK2162" s="218"/>
      <c r="HFL2162" s="218"/>
      <c r="HFM2162" s="218"/>
      <c r="HFN2162" s="218"/>
      <c r="HFO2162" s="218"/>
      <c r="HFP2162" s="218"/>
      <c r="HFQ2162" s="218"/>
      <c r="HFR2162" s="218"/>
      <c r="HFS2162" s="218"/>
      <c r="HFT2162" s="218"/>
      <c r="HFU2162" s="218"/>
      <c r="HFV2162" s="218"/>
      <c r="HFW2162" s="218"/>
      <c r="HFX2162" s="218"/>
      <c r="HFY2162" s="218"/>
      <c r="HFZ2162" s="218"/>
      <c r="HGA2162" s="218"/>
      <c r="HGB2162" s="218"/>
      <c r="HGC2162" s="218"/>
      <c r="HGD2162" s="218"/>
      <c r="HGE2162" s="218"/>
      <c r="HGF2162" s="218"/>
      <c r="HGG2162" s="218"/>
      <c r="HGH2162" s="218"/>
      <c r="HGI2162" s="218"/>
      <c r="HGJ2162" s="218"/>
      <c r="HGK2162" s="218"/>
      <c r="HGL2162" s="218"/>
      <c r="HGM2162" s="218"/>
      <c r="HGN2162" s="218"/>
      <c r="HGO2162" s="218"/>
      <c r="HGP2162" s="218"/>
      <c r="HGQ2162" s="218"/>
      <c r="HGR2162" s="218"/>
      <c r="HGS2162" s="218"/>
      <c r="HGT2162" s="218"/>
      <c r="HGU2162" s="218"/>
      <c r="HGV2162" s="218"/>
      <c r="HGW2162" s="218"/>
      <c r="HGX2162" s="218"/>
      <c r="HGY2162" s="218"/>
      <c r="HGZ2162" s="218"/>
      <c r="HHA2162" s="218"/>
      <c r="HHB2162" s="218"/>
      <c r="HHC2162" s="218"/>
      <c r="HHD2162" s="218"/>
      <c r="HHE2162" s="218"/>
      <c r="HHF2162" s="218"/>
      <c r="HHG2162" s="218"/>
      <c r="HHH2162" s="218"/>
      <c r="HHI2162" s="218"/>
      <c r="HHJ2162" s="218"/>
      <c r="HHK2162" s="218"/>
      <c r="HHL2162" s="218"/>
      <c r="HHM2162" s="218"/>
      <c r="HHN2162" s="218"/>
      <c r="HHO2162" s="218"/>
      <c r="HHP2162" s="218"/>
      <c r="HHQ2162" s="218"/>
      <c r="HHR2162" s="218"/>
      <c r="HHS2162" s="218"/>
      <c r="HHT2162" s="218"/>
      <c r="HHU2162" s="218"/>
      <c r="HHV2162" s="218"/>
      <c r="HHW2162" s="218"/>
      <c r="HHX2162" s="218"/>
      <c r="HHY2162" s="218"/>
      <c r="HHZ2162" s="218"/>
      <c r="HIA2162" s="218"/>
      <c r="HIB2162" s="218"/>
      <c r="HIC2162" s="218"/>
      <c r="HID2162" s="218"/>
      <c r="HIE2162" s="218"/>
      <c r="HIF2162" s="218"/>
      <c r="HIG2162" s="218"/>
      <c r="HIH2162" s="218"/>
      <c r="HII2162" s="218"/>
      <c r="HIJ2162" s="218"/>
      <c r="HIK2162" s="218"/>
      <c r="HIL2162" s="218"/>
      <c r="HIM2162" s="218"/>
      <c r="HIN2162" s="218"/>
      <c r="HIO2162" s="218"/>
      <c r="HIP2162" s="218"/>
      <c r="HIQ2162" s="218"/>
      <c r="HIR2162" s="218"/>
      <c r="HIS2162" s="218"/>
      <c r="HIT2162" s="218"/>
      <c r="HIU2162" s="218"/>
      <c r="HIV2162" s="218"/>
      <c r="HIW2162" s="218"/>
      <c r="HIX2162" s="218"/>
      <c r="HIY2162" s="218"/>
      <c r="HIZ2162" s="218"/>
      <c r="HJA2162" s="218"/>
      <c r="HJB2162" s="218"/>
      <c r="HJC2162" s="218"/>
      <c r="HJD2162" s="218"/>
      <c r="HJE2162" s="218"/>
      <c r="HJF2162" s="218"/>
      <c r="HJG2162" s="218"/>
      <c r="HJH2162" s="218"/>
      <c r="HJI2162" s="218"/>
      <c r="HJJ2162" s="218"/>
      <c r="HJK2162" s="218"/>
      <c r="HJL2162" s="218"/>
      <c r="HJM2162" s="218"/>
      <c r="HJN2162" s="218"/>
      <c r="HJO2162" s="218"/>
      <c r="HJP2162" s="218"/>
      <c r="HJQ2162" s="218"/>
      <c r="HJR2162" s="218"/>
      <c r="HJS2162" s="218"/>
      <c r="HJT2162" s="218"/>
      <c r="HJU2162" s="218"/>
      <c r="HJV2162" s="218"/>
      <c r="HJW2162" s="218"/>
      <c r="HJX2162" s="218"/>
      <c r="HJY2162" s="218"/>
      <c r="HJZ2162" s="218"/>
      <c r="HKA2162" s="218"/>
      <c r="HKB2162" s="218"/>
      <c r="HKC2162" s="218"/>
      <c r="HKD2162" s="218"/>
      <c r="HKE2162" s="218"/>
      <c r="HKF2162" s="218"/>
      <c r="HKG2162" s="218"/>
      <c r="HKH2162" s="218"/>
      <c r="HKI2162" s="218"/>
      <c r="HKJ2162" s="218"/>
      <c r="HKK2162" s="218"/>
      <c r="HKL2162" s="218"/>
      <c r="HKM2162" s="218"/>
      <c r="HKN2162" s="218"/>
      <c r="HKO2162" s="218"/>
      <c r="HKP2162" s="218"/>
      <c r="HKQ2162" s="218"/>
      <c r="HKR2162" s="218"/>
      <c r="HKS2162" s="218"/>
      <c r="HKT2162" s="218"/>
      <c r="HKU2162" s="218"/>
      <c r="HKV2162" s="218"/>
      <c r="HKW2162" s="218"/>
      <c r="HKX2162" s="218"/>
      <c r="HKY2162" s="218"/>
      <c r="HKZ2162" s="218"/>
      <c r="HLA2162" s="218"/>
      <c r="HLB2162" s="218"/>
      <c r="HLC2162" s="218"/>
      <c r="HLD2162" s="218"/>
      <c r="HLE2162" s="218"/>
      <c r="HLF2162" s="218"/>
      <c r="HLG2162" s="218"/>
      <c r="HLH2162" s="218"/>
      <c r="HLI2162" s="218"/>
      <c r="HLJ2162" s="218"/>
      <c r="HLK2162" s="218"/>
      <c r="HLL2162" s="218"/>
      <c r="HLM2162" s="218"/>
      <c r="HLN2162" s="218"/>
      <c r="HLO2162" s="218"/>
      <c r="HLP2162" s="218"/>
      <c r="HLQ2162" s="218"/>
      <c r="HLR2162" s="218"/>
      <c r="HLS2162" s="218"/>
      <c r="HLT2162" s="218"/>
      <c r="HLU2162" s="218"/>
      <c r="HLV2162" s="218"/>
      <c r="HLW2162" s="218"/>
      <c r="HLX2162" s="218"/>
      <c r="HLY2162" s="218"/>
      <c r="HLZ2162" s="218"/>
      <c r="HMA2162" s="218"/>
      <c r="HMB2162" s="218"/>
      <c r="HMC2162" s="218"/>
      <c r="HMD2162" s="218"/>
      <c r="HME2162" s="218"/>
      <c r="HMF2162" s="218"/>
      <c r="HMG2162" s="218"/>
      <c r="HMH2162" s="218"/>
      <c r="HMI2162" s="218"/>
      <c r="HMJ2162" s="218"/>
      <c r="HMK2162" s="218"/>
      <c r="HML2162" s="218"/>
      <c r="HMM2162" s="218"/>
      <c r="HMN2162" s="218"/>
      <c r="HMO2162" s="218"/>
      <c r="HMP2162" s="218"/>
      <c r="HMQ2162" s="218"/>
      <c r="HMR2162" s="218"/>
      <c r="HMS2162" s="218"/>
      <c r="HMT2162" s="218"/>
      <c r="HMU2162" s="218"/>
      <c r="HMV2162" s="218"/>
      <c r="HMW2162" s="218"/>
      <c r="HMX2162" s="218"/>
      <c r="HMY2162" s="218"/>
      <c r="HMZ2162" s="218"/>
      <c r="HNA2162" s="218"/>
      <c r="HNB2162" s="218"/>
      <c r="HNC2162" s="218"/>
      <c r="HND2162" s="218"/>
      <c r="HNE2162" s="218"/>
      <c r="HNF2162" s="218"/>
      <c r="HNG2162" s="218"/>
      <c r="HNH2162" s="218"/>
      <c r="HNI2162" s="218"/>
      <c r="HNJ2162" s="218"/>
      <c r="HNK2162" s="218"/>
      <c r="HNL2162" s="218"/>
      <c r="HNM2162" s="218"/>
      <c r="HNN2162" s="218"/>
      <c r="HNO2162" s="218"/>
      <c r="HNP2162" s="218"/>
      <c r="HNQ2162" s="218"/>
      <c r="HNR2162" s="218"/>
      <c r="HNS2162" s="218"/>
      <c r="HNT2162" s="218"/>
      <c r="HNU2162" s="218"/>
      <c r="HNV2162" s="218"/>
      <c r="HNW2162" s="218"/>
      <c r="HNX2162" s="218"/>
      <c r="HNY2162" s="218"/>
      <c r="HNZ2162" s="218"/>
      <c r="HOA2162" s="218"/>
      <c r="HOB2162" s="218"/>
      <c r="HOC2162" s="218"/>
      <c r="HOD2162" s="218"/>
      <c r="HOE2162" s="218"/>
      <c r="HOF2162" s="218"/>
      <c r="HOG2162" s="218"/>
      <c r="HOH2162" s="218"/>
      <c r="HOI2162" s="218"/>
      <c r="HOJ2162" s="218"/>
      <c r="HOK2162" s="218"/>
      <c r="HOL2162" s="218"/>
      <c r="HOM2162" s="218"/>
      <c r="HON2162" s="218"/>
      <c r="HOO2162" s="218"/>
      <c r="HOP2162" s="218"/>
      <c r="HOQ2162" s="218"/>
      <c r="HOR2162" s="218"/>
      <c r="HOS2162" s="218"/>
      <c r="HOT2162" s="218"/>
      <c r="HOU2162" s="218"/>
      <c r="HOV2162" s="218"/>
      <c r="HOW2162" s="218"/>
      <c r="HOX2162" s="218"/>
      <c r="HOY2162" s="218"/>
      <c r="HOZ2162" s="218"/>
      <c r="HPA2162" s="218"/>
      <c r="HPB2162" s="218"/>
      <c r="HPC2162" s="218"/>
      <c r="HPD2162" s="218"/>
      <c r="HPE2162" s="218"/>
      <c r="HPF2162" s="218"/>
      <c r="HPG2162" s="218"/>
      <c r="HPH2162" s="218"/>
      <c r="HPI2162" s="218"/>
      <c r="HPJ2162" s="218"/>
      <c r="HPK2162" s="218"/>
      <c r="HPL2162" s="218"/>
      <c r="HPM2162" s="218"/>
      <c r="HPN2162" s="218"/>
      <c r="HPO2162" s="218"/>
      <c r="HPP2162" s="218"/>
      <c r="HPQ2162" s="218"/>
      <c r="HPR2162" s="218"/>
      <c r="HPS2162" s="218"/>
      <c r="HPT2162" s="218"/>
      <c r="HPU2162" s="218"/>
      <c r="HPV2162" s="218"/>
      <c r="HPW2162" s="218"/>
      <c r="HPX2162" s="218"/>
      <c r="HPY2162" s="218"/>
      <c r="HPZ2162" s="218"/>
      <c r="HQA2162" s="218"/>
      <c r="HQB2162" s="218"/>
      <c r="HQC2162" s="218"/>
      <c r="HQD2162" s="218"/>
      <c r="HQE2162" s="218"/>
      <c r="HQF2162" s="218"/>
      <c r="HQG2162" s="218"/>
      <c r="HQH2162" s="218"/>
      <c r="HQI2162" s="218"/>
      <c r="HQJ2162" s="218"/>
      <c r="HQK2162" s="218"/>
      <c r="HQL2162" s="218"/>
      <c r="HQM2162" s="218"/>
      <c r="HQN2162" s="218"/>
      <c r="HQO2162" s="218"/>
      <c r="HQP2162" s="218"/>
      <c r="HQQ2162" s="218"/>
      <c r="HQR2162" s="218"/>
      <c r="HQS2162" s="218"/>
      <c r="HQT2162" s="218"/>
      <c r="HQU2162" s="218"/>
      <c r="HQV2162" s="218"/>
      <c r="HQW2162" s="218"/>
      <c r="HQX2162" s="218"/>
      <c r="HQY2162" s="218"/>
      <c r="HQZ2162" s="218"/>
      <c r="HRA2162" s="218"/>
      <c r="HRB2162" s="218"/>
      <c r="HRC2162" s="218"/>
      <c r="HRD2162" s="218"/>
      <c r="HRE2162" s="218"/>
      <c r="HRF2162" s="218"/>
      <c r="HRG2162" s="218"/>
      <c r="HRH2162" s="218"/>
      <c r="HRI2162" s="218"/>
      <c r="HRJ2162" s="218"/>
      <c r="HRK2162" s="218"/>
      <c r="HRL2162" s="218"/>
      <c r="HRM2162" s="218"/>
      <c r="HRN2162" s="218"/>
      <c r="HRO2162" s="218"/>
      <c r="HRP2162" s="218"/>
      <c r="HRQ2162" s="218"/>
      <c r="HRR2162" s="218"/>
      <c r="HRS2162" s="218"/>
      <c r="HRT2162" s="218"/>
      <c r="HRU2162" s="218"/>
      <c r="HRV2162" s="218"/>
      <c r="HRW2162" s="218"/>
      <c r="HRX2162" s="218"/>
      <c r="HRY2162" s="218"/>
      <c r="HRZ2162" s="218"/>
      <c r="HSA2162" s="218"/>
      <c r="HSB2162" s="218"/>
      <c r="HSC2162" s="218"/>
      <c r="HSD2162" s="218"/>
      <c r="HSE2162" s="218"/>
      <c r="HSF2162" s="218"/>
      <c r="HSG2162" s="218"/>
      <c r="HSH2162" s="218"/>
      <c r="HSI2162" s="218"/>
      <c r="HSJ2162" s="218"/>
      <c r="HSK2162" s="218"/>
      <c r="HSL2162" s="218"/>
      <c r="HSM2162" s="218"/>
      <c r="HSN2162" s="218"/>
      <c r="HSO2162" s="218"/>
      <c r="HSP2162" s="218"/>
      <c r="HSQ2162" s="218"/>
      <c r="HSR2162" s="218"/>
      <c r="HSS2162" s="218"/>
      <c r="HST2162" s="218"/>
      <c r="HSU2162" s="218"/>
      <c r="HSV2162" s="218"/>
      <c r="HSW2162" s="218"/>
      <c r="HSX2162" s="218"/>
      <c r="HSY2162" s="218"/>
      <c r="HSZ2162" s="218"/>
      <c r="HTA2162" s="218"/>
      <c r="HTB2162" s="218"/>
      <c r="HTC2162" s="218"/>
      <c r="HTD2162" s="218"/>
      <c r="HTE2162" s="218"/>
      <c r="HTF2162" s="218"/>
      <c r="HTG2162" s="218"/>
      <c r="HTH2162" s="218"/>
      <c r="HTI2162" s="218"/>
      <c r="HTJ2162" s="218"/>
      <c r="HTK2162" s="218"/>
      <c r="HTL2162" s="218"/>
      <c r="HTM2162" s="218"/>
      <c r="HTN2162" s="218"/>
      <c r="HTO2162" s="218"/>
      <c r="HTP2162" s="218"/>
      <c r="HTQ2162" s="218"/>
      <c r="HTR2162" s="218"/>
      <c r="HTS2162" s="218"/>
      <c r="HTT2162" s="218"/>
      <c r="HTU2162" s="218"/>
      <c r="HTV2162" s="218"/>
      <c r="HTW2162" s="218"/>
      <c r="HTX2162" s="218"/>
      <c r="HTY2162" s="218"/>
      <c r="HTZ2162" s="218"/>
      <c r="HUA2162" s="218"/>
      <c r="HUB2162" s="218"/>
      <c r="HUC2162" s="218"/>
      <c r="HUD2162" s="218"/>
      <c r="HUE2162" s="218"/>
      <c r="HUF2162" s="218"/>
      <c r="HUG2162" s="218"/>
      <c r="HUH2162" s="218"/>
      <c r="HUI2162" s="218"/>
      <c r="HUJ2162" s="218"/>
      <c r="HUK2162" s="218"/>
      <c r="HUL2162" s="218"/>
      <c r="HUM2162" s="218"/>
      <c r="HUN2162" s="218"/>
      <c r="HUO2162" s="218"/>
      <c r="HUP2162" s="218"/>
      <c r="HUQ2162" s="218"/>
      <c r="HUR2162" s="218"/>
      <c r="HUS2162" s="218"/>
      <c r="HUT2162" s="218"/>
      <c r="HUU2162" s="218"/>
      <c r="HUV2162" s="218"/>
      <c r="HUW2162" s="218"/>
      <c r="HUX2162" s="218"/>
      <c r="HUY2162" s="218"/>
      <c r="HUZ2162" s="218"/>
      <c r="HVA2162" s="218"/>
      <c r="HVB2162" s="218"/>
      <c r="HVC2162" s="218"/>
      <c r="HVD2162" s="218"/>
      <c r="HVE2162" s="218"/>
      <c r="HVF2162" s="218"/>
      <c r="HVG2162" s="218"/>
      <c r="HVH2162" s="218"/>
      <c r="HVI2162" s="218"/>
      <c r="HVJ2162" s="218"/>
      <c r="HVK2162" s="218"/>
      <c r="HVL2162" s="218"/>
      <c r="HVM2162" s="218"/>
      <c r="HVN2162" s="218"/>
      <c r="HVO2162" s="218"/>
      <c r="HVP2162" s="218"/>
      <c r="HVQ2162" s="218"/>
      <c r="HVR2162" s="218"/>
      <c r="HVS2162" s="218"/>
      <c r="HVT2162" s="218"/>
      <c r="HVU2162" s="218"/>
      <c r="HVV2162" s="218"/>
      <c r="HVW2162" s="218"/>
      <c r="HVX2162" s="218"/>
      <c r="HVY2162" s="218"/>
      <c r="HVZ2162" s="218"/>
      <c r="HWA2162" s="218"/>
      <c r="HWB2162" s="218"/>
      <c r="HWC2162" s="218"/>
      <c r="HWD2162" s="218"/>
      <c r="HWE2162" s="218"/>
      <c r="HWF2162" s="218"/>
      <c r="HWG2162" s="218"/>
      <c r="HWH2162" s="218"/>
      <c r="HWI2162" s="218"/>
      <c r="HWJ2162" s="218"/>
      <c r="HWK2162" s="218"/>
      <c r="HWL2162" s="218"/>
      <c r="HWM2162" s="218"/>
      <c r="HWN2162" s="218"/>
      <c r="HWO2162" s="218"/>
      <c r="HWP2162" s="218"/>
      <c r="HWQ2162" s="218"/>
      <c r="HWR2162" s="218"/>
      <c r="HWS2162" s="218"/>
      <c r="HWT2162" s="218"/>
      <c r="HWU2162" s="218"/>
      <c r="HWV2162" s="218"/>
      <c r="HWW2162" s="218"/>
      <c r="HWX2162" s="218"/>
      <c r="HWY2162" s="218"/>
      <c r="HWZ2162" s="218"/>
      <c r="HXA2162" s="218"/>
      <c r="HXB2162" s="218"/>
      <c r="HXC2162" s="218"/>
      <c r="HXD2162" s="218"/>
      <c r="HXE2162" s="218"/>
      <c r="HXF2162" s="218"/>
      <c r="HXG2162" s="218"/>
      <c r="HXH2162" s="218"/>
      <c r="HXI2162" s="218"/>
      <c r="HXJ2162" s="218"/>
      <c r="HXK2162" s="218"/>
      <c r="HXL2162" s="218"/>
      <c r="HXM2162" s="218"/>
      <c r="HXN2162" s="218"/>
      <c r="HXO2162" s="218"/>
      <c r="HXP2162" s="218"/>
      <c r="HXQ2162" s="218"/>
      <c r="HXR2162" s="218"/>
      <c r="HXS2162" s="218"/>
      <c r="HXT2162" s="218"/>
      <c r="HXU2162" s="218"/>
      <c r="HXV2162" s="218"/>
      <c r="HXW2162" s="218"/>
      <c r="HXX2162" s="218"/>
      <c r="HXY2162" s="218"/>
      <c r="HXZ2162" s="218"/>
      <c r="HYA2162" s="218"/>
      <c r="HYB2162" s="218"/>
      <c r="HYC2162" s="218"/>
      <c r="HYD2162" s="218"/>
      <c r="HYE2162" s="218"/>
      <c r="HYF2162" s="218"/>
      <c r="HYG2162" s="218"/>
      <c r="HYH2162" s="218"/>
      <c r="HYI2162" s="218"/>
      <c r="HYJ2162" s="218"/>
      <c r="HYK2162" s="218"/>
      <c r="HYL2162" s="218"/>
      <c r="HYM2162" s="218"/>
      <c r="HYN2162" s="218"/>
      <c r="HYO2162" s="218"/>
      <c r="HYP2162" s="218"/>
      <c r="HYQ2162" s="218"/>
      <c r="HYR2162" s="218"/>
      <c r="HYS2162" s="218"/>
      <c r="HYT2162" s="218"/>
      <c r="HYU2162" s="218"/>
      <c r="HYV2162" s="218"/>
      <c r="HYW2162" s="218"/>
      <c r="HYX2162" s="218"/>
      <c r="HYY2162" s="218"/>
      <c r="HYZ2162" s="218"/>
      <c r="HZA2162" s="218"/>
      <c r="HZB2162" s="218"/>
      <c r="HZC2162" s="218"/>
      <c r="HZD2162" s="218"/>
      <c r="HZE2162" s="218"/>
      <c r="HZF2162" s="218"/>
      <c r="HZG2162" s="218"/>
      <c r="HZH2162" s="218"/>
      <c r="HZI2162" s="218"/>
      <c r="HZJ2162" s="218"/>
      <c r="HZK2162" s="218"/>
      <c r="HZL2162" s="218"/>
      <c r="HZM2162" s="218"/>
      <c r="HZN2162" s="218"/>
      <c r="HZO2162" s="218"/>
      <c r="HZP2162" s="218"/>
      <c r="HZQ2162" s="218"/>
      <c r="HZR2162" s="218"/>
      <c r="HZS2162" s="218"/>
      <c r="HZT2162" s="218"/>
      <c r="HZU2162" s="218"/>
      <c r="HZV2162" s="218"/>
      <c r="HZW2162" s="218"/>
      <c r="HZX2162" s="218"/>
      <c r="HZY2162" s="218"/>
      <c r="HZZ2162" s="218"/>
      <c r="IAA2162" s="218"/>
      <c r="IAB2162" s="218"/>
      <c r="IAC2162" s="218"/>
      <c r="IAD2162" s="218"/>
      <c r="IAE2162" s="218"/>
      <c r="IAF2162" s="218"/>
      <c r="IAG2162" s="218"/>
      <c r="IAH2162" s="218"/>
      <c r="IAI2162" s="218"/>
      <c r="IAJ2162" s="218"/>
      <c r="IAK2162" s="218"/>
      <c r="IAL2162" s="218"/>
      <c r="IAM2162" s="218"/>
      <c r="IAN2162" s="218"/>
      <c r="IAO2162" s="218"/>
      <c r="IAP2162" s="218"/>
      <c r="IAQ2162" s="218"/>
      <c r="IAR2162" s="218"/>
      <c r="IAS2162" s="218"/>
      <c r="IAT2162" s="218"/>
      <c r="IAU2162" s="218"/>
      <c r="IAV2162" s="218"/>
      <c r="IAW2162" s="218"/>
      <c r="IAX2162" s="218"/>
      <c r="IAY2162" s="218"/>
      <c r="IAZ2162" s="218"/>
      <c r="IBA2162" s="218"/>
      <c r="IBB2162" s="218"/>
      <c r="IBC2162" s="218"/>
      <c r="IBD2162" s="218"/>
      <c r="IBE2162" s="218"/>
      <c r="IBF2162" s="218"/>
      <c r="IBG2162" s="218"/>
      <c r="IBH2162" s="218"/>
      <c r="IBI2162" s="218"/>
      <c r="IBJ2162" s="218"/>
      <c r="IBK2162" s="218"/>
      <c r="IBL2162" s="218"/>
      <c r="IBM2162" s="218"/>
      <c r="IBN2162" s="218"/>
      <c r="IBO2162" s="218"/>
      <c r="IBP2162" s="218"/>
      <c r="IBQ2162" s="218"/>
      <c r="IBR2162" s="218"/>
      <c r="IBS2162" s="218"/>
      <c r="IBT2162" s="218"/>
      <c r="IBU2162" s="218"/>
      <c r="IBV2162" s="218"/>
      <c r="IBW2162" s="218"/>
      <c r="IBX2162" s="218"/>
      <c r="IBY2162" s="218"/>
      <c r="IBZ2162" s="218"/>
      <c r="ICA2162" s="218"/>
      <c r="ICB2162" s="218"/>
      <c r="ICC2162" s="218"/>
      <c r="ICD2162" s="218"/>
      <c r="ICE2162" s="218"/>
      <c r="ICF2162" s="218"/>
      <c r="ICG2162" s="218"/>
      <c r="ICH2162" s="218"/>
      <c r="ICI2162" s="218"/>
      <c r="ICJ2162" s="218"/>
      <c r="ICK2162" s="218"/>
      <c r="ICL2162" s="218"/>
      <c r="ICM2162" s="218"/>
      <c r="ICN2162" s="218"/>
      <c r="ICO2162" s="218"/>
      <c r="ICP2162" s="218"/>
      <c r="ICQ2162" s="218"/>
      <c r="ICR2162" s="218"/>
      <c r="ICS2162" s="218"/>
      <c r="ICT2162" s="218"/>
      <c r="ICU2162" s="218"/>
      <c r="ICV2162" s="218"/>
      <c r="ICW2162" s="218"/>
      <c r="ICX2162" s="218"/>
      <c r="ICY2162" s="218"/>
      <c r="ICZ2162" s="218"/>
      <c r="IDA2162" s="218"/>
      <c r="IDB2162" s="218"/>
      <c r="IDC2162" s="218"/>
      <c r="IDD2162" s="218"/>
      <c r="IDE2162" s="218"/>
      <c r="IDF2162" s="218"/>
      <c r="IDG2162" s="218"/>
      <c r="IDH2162" s="218"/>
      <c r="IDI2162" s="218"/>
      <c r="IDJ2162" s="218"/>
      <c r="IDK2162" s="218"/>
      <c r="IDL2162" s="218"/>
      <c r="IDM2162" s="218"/>
      <c r="IDN2162" s="218"/>
      <c r="IDO2162" s="218"/>
      <c r="IDP2162" s="218"/>
      <c r="IDQ2162" s="218"/>
      <c r="IDR2162" s="218"/>
      <c r="IDS2162" s="218"/>
      <c r="IDT2162" s="218"/>
      <c r="IDU2162" s="218"/>
      <c r="IDV2162" s="218"/>
      <c r="IDW2162" s="218"/>
      <c r="IDX2162" s="218"/>
      <c r="IDY2162" s="218"/>
      <c r="IDZ2162" s="218"/>
      <c r="IEA2162" s="218"/>
      <c r="IEB2162" s="218"/>
      <c r="IEC2162" s="218"/>
      <c r="IED2162" s="218"/>
      <c r="IEE2162" s="218"/>
      <c r="IEF2162" s="218"/>
      <c r="IEG2162" s="218"/>
      <c r="IEH2162" s="218"/>
      <c r="IEI2162" s="218"/>
      <c r="IEJ2162" s="218"/>
      <c r="IEK2162" s="218"/>
      <c r="IEL2162" s="218"/>
      <c r="IEM2162" s="218"/>
      <c r="IEN2162" s="218"/>
      <c r="IEO2162" s="218"/>
      <c r="IEP2162" s="218"/>
      <c r="IEQ2162" s="218"/>
      <c r="IER2162" s="218"/>
      <c r="IES2162" s="218"/>
      <c r="IET2162" s="218"/>
      <c r="IEU2162" s="218"/>
      <c r="IEV2162" s="218"/>
      <c r="IEW2162" s="218"/>
      <c r="IEX2162" s="218"/>
      <c r="IEY2162" s="218"/>
      <c r="IEZ2162" s="218"/>
      <c r="IFA2162" s="218"/>
      <c r="IFB2162" s="218"/>
      <c r="IFC2162" s="218"/>
      <c r="IFD2162" s="218"/>
      <c r="IFE2162" s="218"/>
      <c r="IFF2162" s="218"/>
      <c r="IFG2162" s="218"/>
      <c r="IFH2162" s="218"/>
      <c r="IFI2162" s="218"/>
      <c r="IFJ2162" s="218"/>
      <c r="IFK2162" s="218"/>
      <c r="IFL2162" s="218"/>
      <c r="IFM2162" s="218"/>
      <c r="IFN2162" s="218"/>
      <c r="IFO2162" s="218"/>
      <c r="IFP2162" s="218"/>
      <c r="IFQ2162" s="218"/>
      <c r="IFR2162" s="218"/>
      <c r="IFS2162" s="218"/>
      <c r="IFT2162" s="218"/>
      <c r="IFU2162" s="218"/>
      <c r="IFV2162" s="218"/>
      <c r="IFW2162" s="218"/>
      <c r="IFX2162" s="218"/>
      <c r="IFY2162" s="218"/>
      <c r="IFZ2162" s="218"/>
      <c r="IGA2162" s="218"/>
      <c r="IGB2162" s="218"/>
      <c r="IGC2162" s="218"/>
      <c r="IGD2162" s="218"/>
      <c r="IGE2162" s="218"/>
      <c r="IGF2162" s="218"/>
      <c r="IGG2162" s="218"/>
      <c r="IGH2162" s="218"/>
      <c r="IGI2162" s="218"/>
      <c r="IGJ2162" s="218"/>
      <c r="IGK2162" s="218"/>
      <c r="IGL2162" s="218"/>
      <c r="IGM2162" s="218"/>
      <c r="IGN2162" s="218"/>
      <c r="IGO2162" s="218"/>
      <c r="IGP2162" s="218"/>
      <c r="IGQ2162" s="218"/>
      <c r="IGR2162" s="218"/>
      <c r="IGS2162" s="218"/>
      <c r="IGT2162" s="218"/>
      <c r="IGU2162" s="218"/>
      <c r="IGV2162" s="218"/>
      <c r="IGW2162" s="218"/>
      <c r="IGX2162" s="218"/>
      <c r="IGY2162" s="218"/>
      <c r="IGZ2162" s="218"/>
      <c r="IHA2162" s="218"/>
      <c r="IHB2162" s="218"/>
      <c r="IHC2162" s="218"/>
      <c r="IHD2162" s="218"/>
      <c r="IHE2162" s="218"/>
      <c r="IHF2162" s="218"/>
      <c r="IHG2162" s="218"/>
      <c r="IHH2162" s="218"/>
      <c r="IHI2162" s="218"/>
      <c r="IHJ2162" s="218"/>
      <c r="IHK2162" s="218"/>
      <c r="IHL2162" s="218"/>
      <c r="IHM2162" s="218"/>
      <c r="IHN2162" s="218"/>
      <c r="IHO2162" s="218"/>
      <c r="IHP2162" s="218"/>
      <c r="IHQ2162" s="218"/>
      <c r="IHR2162" s="218"/>
      <c r="IHS2162" s="218"/>
      <c r="IHT2162" s="218"/>
      <c r="IHU2162" s="218"/>
      <c r="IHV2162" s="218"/>
      <c r="IHW2162" s="218"/>
      <c r="IHX2162" s="218"/>
      <c r="IHY2162" s="218"/>
      <c r="IHZ2162" s="218"/>
      <c r="IIA2162" s="218"/>
      <c r="IIB2162" s="218"/>
      <c r="IIC2162" s="218"/>
      <c r="IID2162" s="218"/>
      <c r="IIE2162" s="218"/>
      <c r="IIF2162" s="218"/>
      <c r="IIG2162" s="218"/>
      <c r="IIH2162" s="218"/>
      <c r="III2162" s="218"/>
      <c r="IIJ2162" s="218"/>
      <c r="IIK2162" s="218"/>
      <c r="IIL2162" s="218"/>
      <c r="IIM2162" s="218"/>
      <c r="IIN2162" s="218"/>
      <c r="IIO2162" s="218"/>
      <c r="IIP2162" s="218"/>
      <c r="IIQ2162" s="218"/>
      <c r="IIR2162" s="218"/>
      <c r="IIS2162" s="218"/>
      <c r="IIT2162" s="218"/>
      <c r="IIU2162" s="218"/>
      <c r="IIV2162" s="218"/>
      <c r="IIW2162" s="218"/>
      <c r="IIX2162" s="218"/>
      <c r="IIY2162" s="218"/>
      <c r="IIZ2162" s="218"/>
      <c r="IJA2162" s="218"/>
      <c r="IJB2162" s="218"/>
      <c r="IJC2162" s="218"/>
      <c r="IJD2162" s="218"/>
      <c r="IJE2162" s="218"/>
      <c r="IJF2162" s="218"/>
      <c r="IJG2162" s="218"/>
      <c r="IJH2162" s="218"/>
      <c r="IJI2162" s="218"/>
      <c r="IJJ2162" s="218"/>
      <c r="IJK2162" s="218"/>
      <c r="IJL2162" s="218"/>
      <c r="IJM2162" s="218"/>
      <c r="IJN2162" s="218"/>
      <c r="IJO2162" s="218"/>
      <c r="IJP2162" s="218"/>
      <c r="IJQ2162" s="218"/>
      <c r="IJR2162" s="218"/>
      <c r="IJS2162" s="218"/>
      <c r="IJT2162" s="218"/>
      <c r="IJU2162" s="218"/>
      <c r="IJV2162" s="218"/>
      <c r="IJW2162" s="218"/>
      <c r="IJX2162" s="218"/>
      <c r="IJY2162" s="218"/>
      <c r="IJZ2162" s="218"/>
      <c r="IKA2162" s="218"/>
      <c r="IKB2162" s="218"/>
      <c r="IKC2162" s="218"/>
      <c r="IKD2162" s="218"/>
      <c r="IKE2162" s="218"/>
      <c r="IKF2162" s="218"/>
      <c r="IKG2162" s="218"/>
      <c r="IKH2162" s="218"/>
      <c r="IKI2162" s="218"/>
      <c r="IKJ2162" s="218"/>
      <c r="IKK2162" s="218"/>
      <c r="IKL2162" s="218"/>
      <c r="IKM2162" s="218"/>
      <c r="IKN2162" s="218"/>
      <c r="IKO2162" s="218"/>
      <c r="IKP2162" s="218"/>
      <c r="IKQ2162" s="218"/>
      <c r="IKR2162" s="218"/>
      <c r="IKS2162" s="218"/>
      <c r="IKT2162" s="218"/>
      <c r="IKU2162" s="218"/>
      <c r="IKV2162" s="218"/>
      <c r="IKW2162" s="218"/>
      <c r="IKX2162" s="218"/>
      <c r="IKY2162" s="218"/>
      <c r="IKZ2162" s="218"/>
      <c r="ILA2162" s="218"/>
      <c r="ILB2162" s="218"/>
      <c r="ILC2162" s="218"/>
      <c r="ILD2162" s="218"/>
      <c r="ILE2162" s="218"/>
      <c r="ILF2162" s="218"/>
      <c r="ILG2162" s="218"/>
      <c r="ILH2162" s="218"/>
      <c r="ILI2162" s="218"/>
      <c r="ILJ2162" s="218"/>
      <c r="ILK2162" s="218"/>
      <c r="ILL2162" s="218"/>
      <c r="ILM2162" s="218"/>
      <c r="ILN2162" s="218"/>
      <c r="ILO2162" s="218"/>
      <c r="ILP2162" s="218"/>
      <c r="ILQ2162" s="218"/>
      <c r="ILR2162" s="218"/>
      <c r="ILS2162" s="218"/>
      <c r="ILT2162" s="218"/>
      <c r="ILU2162" s="218"/>
      <c r="ILV2162" s="218"/>
      <c r="ILW2162" s="218"/>
      <c r="ILX2162" s="218"/>
      <c r="ILY2162" s="218"/>
      <c r="ILZ2162" s="218"/>
      <c r="IMA2162" s="218"/>
      <c r="IMB2162" s="218"/>
      <c r="IMC2162" s="218"/>
      <c r="IMD2162" s="218"/>
      <c r="IME2162" s="218"/>
      <c r="IMF2162" s="218"/>
      <c r="IMG2162" s="218"/>
      <c r="IMH2162" s="218"/>
      <c r="IMI2162" s="218"/>
      <c r="IMJ2162" s="218"/>
      <c r="IMK2162" s="218"/>
      <c r="IML2162" s="218"/>
      <c r="IMM2162" s="218"/>
      <c r="IMN2162" s="218"/>
      <c r="IMO2162" s="218"/>
      <c r="IMP2162" s="218"/>
      <c r="IMQ2162" s="218"/>
      <c r="IMR2162" s="218"/>
      <c r="IMS2162" s="218"/>
      <c r="IMT2162" s="218"/>
      <c r="IMU2162" s="218"/>
      <c r="IMV2162" s="218"/>
      <c r="IMW2162" s="218"/>
      <c r="IMX2162" s="218"/>
      <c r="IMY2162" s="218"/>
      <c r="IMZ2162" s="218"/>
      <c r="INA2162" s="218"/>
      <c r="INB2162" s="218"/>
      <c r="INC2162" s="218"/>
      <c r="IND2162" s="218"/>
      <c r="INE2162" s="218"/>
      <c r="INF2162" s="218"/>
      <c r="ING2162" s="218"/>
      <c r="INH2162" s="218"/>
      <c r="INI2162" s="218"/>
      <c r="INJ2162" s="218"/>
      <c r="INK2162" s="218"/>
      <c r="INL2162" s="218"/>
      <c r="INM2162" s="218"/>
      <c r="INN2162" s="218"/>
      <c r="INO2162" s="218"/>
      <c r="INP2162" s="218"/>
      <c r="INQ2162" s="218"/>
      <c r="INR2162" s="218"/>
      <c r="INS2162" s="218"/>
      <c r="INT2162" s="218"/>
      <c r="INU2162" s="218"/>
      <c r="INV2162" s="218"/>
      <c r="INW2162" s="218"/>
      <c r="INX2162" s="218"/>
      <c r="INY2162" s="218"/>
      <c r="INZ2162" s="218"/>
      <c r="IOA2162" s="218"/>
      <c r="IOB2162" s="218"/>
      <c r="IOC2162" s="218"/>
      <c r="IOD2162" s="218"/>
      <c r="IOE2162" s="218"/>
      <c r="IOF2162" s="218"/>
      <c r="IOG2162" s="218"/>
      <c r="IOH2162" s="218"/>
      <c r="IOI2162" s="218"/>
      <c r="IOJ2162" s="218"/>
      <c r="IOK2162" s="218"/>
      <c r="IOL2162" s="218"/>
      <c r="IOM2162" s="218"/>
      <c r="ION2162" s="218"/>
      <c r="IOO2162" s="218"/>
      <c r="IOP2162" s="218"/>
      <c r="IOQ2162" s="218"/>
      <c r="IOR2162" s="218"/>
      <c r="IOS2162" s="218"/>
      <c r="IOT2162" s="218"/>
      <c r="IOU2162" s="218"/>
      <c r="IOV2162" s="218"/>
      <c r="IOW2162" s="218"/>
      <c r="IOX2162" s="218"/>
      <c r="IOY2162" s="218"/>
      <c r="IOZ2162" s="218"/>
      <c r="IPA2162" s="218"/>
      <c r="IPB2162" s="218"/>
      <c r="IPC2162" s="218"/>
      <c r="IPD2162" s="218"/>
      <c r="IPE2162" s="218"/>
      <c r="IPF2162" s="218"/>
      <c r="IPG2162" s="218"/>
      <c r="IPH2162" s="218"/>
      <c r="IPI2162" s="218"/>
      <c r="IPJ2162" s="218"/>
      <c r="IPK2162" s="218"/>
      <c r="IPL2162" s="218"/>
      <c r="IPM2162" s="218"/>
      <c r="IPN2162" s="218"/>
      <c r="IPO2162" s="218"/>
      <c r="IPP2162" s="218"/>
      <c r="IPQ2162" s="218"/>
      <c r="IPR2162" s="218"/>
      <c r="IPS2162" s="218"/>
      <c r="IPT2162" s="218"/>
      <c r="IPU2162" s="218"/>
      <c r="IPV2162" s="218"/>
      <c r="IPW2162" s="218"/>
      <c r="IPX2162" s="218"/>
      <c r="IPY2162" s="218"/>
      <c r="IPZ2162" s="218"/>
      <c r="IQA2162" s="218"/>
      <c r="IQB2162" s="218"/>
      <c r="IQC2162" s="218"/>
      <c r="IQD2162" s="218"/>
      <c r="IQE2162" s="218"/>
      <c r="IQF2162" s="218"/>
      <c r="IQG2162" s="218"/>
      <c r="IQH2162" s="218"/>
      <c r="IQI2162" s="218"/>
      <c r="IQJ2162" s="218"/>
      <c r="IQK2162" s="218"/>
      <c r="IQL2162" s="218"/>
      <c r="IQM2162" s="218"/>
      <c r="IQN2162" s="218"/>
      <c r="IQO2162" s="218"/>
      <c r="IQP2162" s="218"/>
      <c r="IQQ2162" s="218"/>
      <c r="IQR2162" s="218"/>
      <c r="IQS2162" s="218"/>
      <c r="IQT2162" s="218"/>
      <c r="IQU2162" s="218"/>
      <c r="IQV2162" s="218"/>
      <c r="IQW2162" s="218"/>
      <c r="IQX2162" s="218"/>
      <c r="IQY2162" s="218"/>
      <c r="IQZ2162" s="218"/>
      <c r="IRA2162" s="218"/>
      <c r="IRB2162" s="218"/>
      <c r="IRC2162" s="218"/>
      <c r="IRD2162" s="218"/>
      <c r="IRE2162" s="218"/>
      <c r="IRF2162" s="218"/>
      <c r="IRG2162" s="218"/>
      <c r="IRH2162" s="218"/>
      <c r="IRI2162" s="218"/>
      <c r="IRJ2162" s="218"/>
      <c r="IRK2162" s="218"/>
      <c r="IRL2162" s="218"/>
      <c r="IRM2162" s="218"/>
      <c r="IRN2162" s="218"/>
      <c r="IRO2162" s="218"/>
      <c r="IRP2162" s="218"/>
      <c r="IRQ2162" s="218"/>
      <c r="IRR2162" s="218"/>
      <c r="IRS2162" s="218"/>
      <c r="IRT2162" s="218"/>
      <c r="IRU2162" s="218"/>
      <c r="IRV2162" s="218"/>
      <c r="IRW2162" s="218"/>
      <c r="IRX2162" s="218"/>
      <c r="IRY2162" s="218"/>
      <c r="IRZ2162" s="218"/>
      <c r="ISA2162" s="218"/>
      <c r="ISB2162" s="218"/>
      <c r="ISC2162" s="218"/>
      <c r="ISD2162" s="218"/>
      <c r="ISE2162" s="218"/>
      <c r="ISF2162" s="218"/>
      <c r="ISG2162" s="218"/>
      <c r="ISH2162" s="218"/>
      <c r="ISI2162" s="218"/>
      <c r="ISJ2162" s="218"/>
      <c r="ISK2162" s="218"/>
      <c r="ISL2162" s="218"/>
      <c r="ISM2162" s="218"/>
      <c r="ISN2162" s="218"/>
      <c r="ISO2162" s="218"/>
      <c r="ISP2162" s="218"/>
      <c r="ISQ2162" s="218"/>
      <c r="ISR2162" s="218"/>
      <c r="ISS2162" s="218"/>
      <c r="IST2162" s="218"/>
      <c r="ISU2162" s="218"/>
      <c r="ISV2162" s="218"/>
      <c r="ISW2162" s="218"/>
      <c r="ISX2162" s="218"/>
      <c r="ISY2162" s="218"/>
      <c r="ISZ2162" s="218"/>
      <c r="ITA2162" s="218"/>
      <c r="ITB2162" s="218"/>
      <c r="ITC2162" s="218"/>
      <c r="ITD2162" s="218"/>
      <c r="ITE2162" s="218"/>
      <c r="ITF2162" s="218"/>
      <c r="ITG2162" s="218"/>
      <c r="ITH2162" s="218"/>
      <c r="ITI2162" s="218"/>
      <c r="ITJ2162" s="218"/>
      <c r="ITK2162" s="218"/>
      <c r="ITL2162" s="218"/>
      <c r="ITM2162" s="218"/>
      <c r="ITN2162" s="218"/>
      <c r="ITO2162" s="218"/>
      <c r="ITP2162" s="218"/>
      <c r="ITQ2162" s="218"/>
      <c r="ITR2162" s="218"/>
      <c r="ITS2162" s="218"/>
      <c r="ITT2162" s="218"/>
      <c r="ITU2162" s="218"/>
      <c r="ITV2162" s="218"/>
      <c r="ITW2162" s="218"/>
      <c r="ITX2162" s="218"/>
      <c r="ITY2162" s="218"/>
      <c r="ITZ2162" s="218"/>
      <c r="IUA2162" s="218"/>
      <c r="IUB2162" s="218"/>
      <c r="IUC2162" s="218"/>
      <c r="IUD2162" s="218"/>
      <c r="IUE2162" s="218"/>
      <c r="IUF2162" s="218"/>
      <c r="IUG2162" s="218"/>
      <c r="IUH2162" s="218"/>
      <c r="IUI2162" s="218"/>
      <c r="IUJ2162" s="218"/>
      <c r="IUK2162" s="218"/>
      <c r="IUL2162" s="218"/>
      <c r="IUM2162" s="218"/>
      <c r="IUN2162" s="218"/>
      <c r="IUO2162" s="218"/>
      <c r="IUP2162" s="218"/>
      <c r="IUQ2162" s="218"/>
      <c r="IUR2162" s="218"/>
      <c r="IUS2162" s="218"/>
      <c r="IUT2162" s="218"/>
      <c r="IUU2162" s="218"/>
      <c r="IUV2162" s="218"/>
      <c r="IUW2162" s="218"/>
      <c r="IUX2162" s="218"/>
      <c r="IUY2162" s="218"/>
      <c r="IUZ2162" s="218"/>
      <c r="IVA2162" s="218"/>
      <c r="IVB2162" s="218"/>
      <c r="IVC2162" s="218"/>
      <c r="IVD2162" s="218"/>
      <c r="IVE2162" s="218"/>
      <c r="IVF2162" s="218"/>
      <c r="IVG2162" s="218"/>
      <c r="IVH2162" s="218"/>
      <c r="IVI2162" s="218"/>
      <c r="IVJ2162" s="218"/>
      <c r="IVK2162" s="218"/>
      <c r="IVL2162" s="218"/>
      <c r="IVM2162" s="218"/>
      <c r="IVN2162" s="218"/>
      <c r="IVO2162" s="218"/>
      <c r="IVP2162" s="218"/>
      <c r="IVQ2162" s="218"/>
      <c r="IVR2162" s="218"/>
      <c r="IVS2162" s="218"/>
      <c r="IVT2162" s="218"/>
      <c r="IVU2162" s="218"/>
      <c r="IVV2162" s="218"/>
      <c r="IVW2162" s="218"/>
      <c r="IVX2162" s="218"/>
      <c r="IVY2162" s="218"/>
      <c r="IVZ2162" s="218"/>
      <c r="IWA2162" s="218"/>
      <c r="IWB2162" s="218"/>
      <c r="IWC2162" s="218"/>
      <c r="IWD2162" s="218"/>
      <c r="IWE2162" s="218"/>
      <c r="IWF2162" s="218"/>
      <c r="IWG2162" s="218"/>
      <c r="IWH2162" s="218"/>
      <c r="IWI2162" s="218"/>
      <c r="IWJ2162" s="218"/>
      <c r="IWK2162" s="218"/>
      <c r="IWL2162" s="218"/>
      <c r="IWM2162" s="218"/>
      <c r="IWN2162" s="218"/>
      <c r="IWO2162" s="218"/>
      <c r="IWP2162" s="218"/>
      <c r="IWQ2162" s="218"/>
      <c r="IWR2162" s="218"/>
      <c r="IWS2162" s="218"/>
      <c r="IWT2162" s="218"/>
      <c r="IWU2162" s="218"/>
      <c r="IWV2162" s="218"/>
      <c r="IWW2162" s="218"/>
      <c r="IWX2162" s="218"/>
      <c r="IWY2162" s="218"/>
      <c r="IWZ2162" s="218"/>
      <c r="IXA2162" s="218"/>
      <c r="IXB2162" s="218"/>
      <c r="IXC2162" s="218"/>
      <c r="IXD2162" s="218"/>
      <c r="IXE2162" s="218"/>
      <c r="IXF2162" s="218"/>
      <c r="IXG2162" s="218"/>
      <c r="IXH2162" s="218"/>
      <c r="IXI2162" s="218"/>
      <c r="IXJ2162" s="218"/>
      <c r="IXK2162" s="218"/>
      <c r="IXL2162" s="218"/>
      <c r="IXM2162" s="218"/>
      <c r="IXN2162" s="218"/>
      <c r="IXO2162" s="218"/>
      <c r="IXP2162" s="218"/>
      <c r="IXQ2162" s="218"/>
      <c r="IXR2162" s="218"/>
      <c r="IXS2162" s="218"/>
      <c r="IXT2162" s="218"/>
      <c r="IXU2162" s="218"/>
      <c r="IXV2162" s="218"/>
      <c r="IXW2162" s="218"/>
      <c r="IXX2162" s="218"/>
      <c r="IXY2162" s="218"/>
      <c r="IXZ2162" s="218"/>
      <c r="IYA2162" s="218"/>
      <c r="IYB2162" s="218"/>
      <c r="IYC2162" s="218"/>
      <c r="IYD2162" s="218"/>
      <c r="IYE2162" s="218"/>
      <c r="IYF2162" s="218"/>
      <c r="IYG2162" s="218"/>
      <c r="IYH2162" s="218"/>
      <c r="IYI2162" s="218"/>
      <c r="IYJ2162" s="218"/>
      <c r="IYK2162" s="218"/>
      <c r="IYL2162" s="218"/>
      <c r="IYM2162" s="218"/>
      <c r="IYN2162" s="218"/>
      <c r="IYO2162" s="218"/>
      <c r="IYP2162" s="218"/>
      <c r="IYQ2162" s="218"/>
      <c r="IYR2162" s="218"/>
      <c r="IYS2162" s="218"/>
      <c r="IYT2162" s="218"/>
      <c r="IYU2162" s="218"/>
      <c r="IYV2162" s="218"/>
      <c r="IYW2162" s="218"/>
      <c r="IYX2162" s="218"/>
      <c r="IYY2162" s="218"/>
      <c r="IYZ2162" s="218"/>
      <c r="IZA2162" s="218"/>
      <c r="IZB2162" s="218"/>
      <c r="IZC2162" s="218"/>
      <c r="IZD2162" s="218"/>
      <c r="IZE2162" s="218"/>
      <c r="IZF2162" s="218"/>
      <c r="IZG2162" s="218"/>
      <c r="IZH2162" s="218"/>
      <c r="IZI2162" s="218"/>
      <c r="IZJ2162" s="218"/>
      <c r="IZK2162" s="218"/>
      <c r="IZL2162" s="218"/>
      <c r="IZM2162" s="218"/>
      <c r="IZN2162" s="218"/>
      <c r="IZO2162" s="218"/>
      <c r="IZP2162" s="218"/>
      <c r="IZQ2162" s="218"/>
      <c r="IZR2162" s="218"/>
      <c r="IZS2162" s="218"/>
      <c r="IZT2162" s="218"/>
      <c r="IZU2162" s="218"/>
      <c r="IZV2162" s="218"/>
      <c r="IZW2162" s="218"/>
      <c r="IZX2162" s="218"/>
      <c r="IZY2162" s="218"/>
      <c r="IZZ2162" s="218"/>
      <c r="JAA2162" s="218"/>
      <c r="JAB2162" s="218"/>
      <c r="JAC2162" s="218"/>
      <c r="JAD2162" s="218"/>
      <c r="JAE2162" s="218"/>
      <c r="JAF2162" s="218"/>
      <c r="JAG2162" s="218"/>
      <c r="JAH2162" s="218"/>
      <c r="JAI2162" s="218"/>
      <c r="JAJ2162" s="218"/>
      <c r="JAK2162" s="218"/>
      <c r="JAL2162" s="218"/>
      <c r="JAM2162" s="218"/>
      <c r="JAN2162" s="218"/>
      <c r="JAO2162" s="218"/>
      <c r="JAP2162" s="218"/>
      <c r="JAQ2162" s="218"/>
      <c r="JAR2162" s="218"/>
      <c r="JAS2162" s="218"/>
      <c r="JAT2162" s="218"/>
      <c r="JAU2162" s="218"/>
      <c r="JAV2162" s="218"/>
      <c r="JAW2162" s="218"/>
      <c r="JAX2162" s="218"/>
      <c r="JAY2162" s="218"/>
      <c r="JAZ2162" s="218"/>
      <c r="JBA2162" s="218"/>
      <c r="JBB2162" s="218"/>
      <c r="JBC2162" s="218"/>
      <c r="JBD2162" s="218"/>
      <c r="JBE2162" s="218"/>
      <c r="JBF2162" s="218"/>
      <c r="JBG2162" s="218"/>
      <c r="JBH2162" s="218"/>
      <c r="JBI2162" s="218"/>
      <c r="JBJ2162" s="218"/>
      <c r="JBK2162" s="218"/>
      <c r="JBL2162" s="218"/>
      <c r="JBM2162" s="218"/>
      <c r="JBN2162" s="218"/>
      <c r="JBO2162" s="218"/>
      <c r="JBP2162" s="218"/>
      <c r="JBQ2162" s="218"/>
      <c r="JBR2162" s="218"/>
      <c r="JBS2162" s="218"/>
      <c r="JBT2162" s="218"/>
      <c r="JBU2162" s="218"/>
      <c r="JBV2162" s="218"/>
      <c r="JBW2162" s="218"/>
      <c r="JBX2162" s="218"/>
      <c r="JBY2162" s="218"/>
      <c r="JBZ2162" s="218"/>
      <c r="JCA2162" s="218"/>
      <c r="JCB2162" s="218"/>
      <c r="JCC2162" s="218"/>
      <c r="JCD2162" s="218"/>
      <c r="JCE2162" s="218"/>
      <c r="JCF2162" s="218"/>
      <c r="JCG2162" s="218"/>
      <c r="JCH2162" s="218"/>
      <c r="JCI2162" s="218"/>
      <c r="JCJ2162" s="218"/>
      <c r="JCK2162" s="218"/>
      <c r="JCL2162" s="218"/>
      <c r="JCM2162" s="218"/>
      <c r="JCN2162" s="218"/>
      <c r="JCO2162" s="218"/>
      <c r="JCP2162" s="218"/>
      <c r="JCQ2162" s="218"/>
      <c r="JCR2162" s="218"/>
      <c r="JCS2162" s="218"/>
      <c r="JCT2162" s="218"/>
      <c r="JCU2162" s="218"/>
      <c r="JCV2162" s="218"/>
      <c r="JCW2162" s="218"/>
      <c r="JCX2162" s="218"/>
      <c r="JCY2162" s="218"/>
      <c r="JCZ2162" s="218"/>
      <c r="JDA2162" s="218"/>
      <c r="JDB2162" s="218"/>
      <c r="JDC2162" s="218"/>
      <c r="JDD2162" s="218"/>
      <c r="JDE2162" s="218"/>
      <c r="JDF2162" s="218"/>
      <c r="JDG2162" s="218"/>
      <c r="JDH2162" s="218"/>
      <c r="JDI2162" s="218"/>
      <c r="JDJ2162" s="218"/>
      <c r="JDK2162" s="218"/>
      <c r="JDL2162" s="218"/>
      <c r="JDM2162" s="218"/>
      <c r="JDN2162" s="218"/>
      <c r="JDO2162" s="218"/>
      <c r="JDP2162" s="218"/>
      <c r="JDQ2162" s="218"/>
      <c r="JDR2162" s="218"/>
      <c r="JDS2162" s="218"/>
      <c r="JDT2162" s="218"/>
      <c r="JDU2162" s="218"/>
      <c r="JDV2162" s="218"/>
      <c r="JDW2162" s="218"/>
      <c r="JDX2162" s="218"/>
      <c r="JDY2162" s="218"/>
      <c r="JDZ2162" s="218"/>
      <c r="JEA2162" s="218"/>
      <c r="JEB2162" s="218"/>
      <c r="JEC2162" s="218"/>
      <c r="JED2162" s="218"/>
      <c r="JEE2162" s="218"/>
      <c r="JEF2162" s="218"/>
      <c r="JEG2162" s="218"/>
      <c r="JEH2162" s="218"/>
      <c r="JEI2162" s="218"/>
      <c r="JEJ2162" s="218"/>
      <c r="JEK2162" s="218"/>
      <c r="JEL2162" s="218"/>
      <c r="JEM2162" s="218"/>
      <c r="JEN2162" s="218"/>
      <c r="JEO2162" s="218"/>
      <c r="JEP2162" s="218"/>
      <c r="JEQ2162" s="218"/>
      <c r="JER2162" s="218"/>
      <c r="JES2162" s="218"/>
      <c r="JET2162" s="218"/>
      <c r="JEU2162" s="218"/>
      <c r="JEV2162" s="218"/>
      <c r="JEW2162" s="218"/>
      <c r="JEX2162" s="218"/>
      <c r="JEY2162" s="218"/>
      <c r="JEZ2162" s="218"/>
      <c r="JFA2162" s="218"/>
      <c r="JFB2162" s="218"/>
      <c r="JFC2162" s="218"/>
      <c r="JFD2162" s="218"/>
      <c r="JFE2162" s="218"/>
      <c r="JFF2162" s="218"/>
      <c r="JFG2162" s="218"/>
      <c r="JFH2162" s="218"/>
      <c r="JFI2162" s="218"/>
      <c r="JFJ2162" s="218"/>
      <c r="JFK2162" s="218"/>
      <c r="JFL2162" s="218"/>
      <c r="JFM2162" s="218"/>
      <c r="JFN2162" s="218"/>
      <c r="JFO2162" s="218"/>
      <c r="JFP2162" s="218"/>
      <c r="JFQ2162" s="218"/>
      <c r="JFR2162" s="218"/>
      <c r="JFS2162" s="218"/>
      <c r="JFT2162" s="218"/>
      <c r="JFU2162" s="218"/>
      <c r="JFV2162" s="218"/>
      <c r="JFW2162" s="218"/>
      <c r="JFX2162" s="218"/>
      <c r="JFY2162" s="218"/>
      <c r="JFZ2162" s="218"/>
      <c r="JGA2162" s="218"/>
      <c r="JGB2162" s="218"/>
      <c r="JGC2162" s="218"/>
      <c r="JGD2162" s="218"/>
      <c r="JGE2162" s="218"/>
      <c r="JGF2162" s="218"/>
      <c r="JGG2162" s="218"/>
      <c r="JGH2162" s="218"/>
      <c r="JGI2162" s="218"/>
      <c r="JGJ2162" s="218"/>
      <c r="JGK2162" s="218"/>
      <c r="JGL2162" s="218"/>
      <c r="JGM2162" s="218"/>
      <c r="JGN2162" s="218"/>
      <c r="JGO2162" s="218"/>
      <c r="JGP2162" s="218"/>
      <c r="JGQ2162" s="218"/>
      <c r="JGR2162" s="218"/>
      <c r="JGS2162" s="218"/>
      <c r="JGT2162" s="218"/>
      <c r="JGU2162" s="218"/>
      <c r="JGV2162" s="218"/>
      <c r="JGW2162" s="218"/>
      <c r="JGX2162" s="218"/>
      <c r="JGY2162" s="218"/>
      <c r="JGZ2162" s="218"/>
      <c r="JHA2162" s="218"/>
      <c r="JHB2162" s="218"/>
      <c r="JHC2162" s="218"/>
      <c r="JHD2162" s="218"/>
      <c r="JHE2162" s="218"/>
      <c r="JHF2162" s="218"/>
      <c r="JHG2162" s="218"/>
      <c r="JHH2162" s="218"/>
      <c r="JHI2162" s="218"/>
      <c r="JHJ2162" s="218"/>
      <c r="JHK2162" s="218"/>
      <c r="JHL2162" s="218"/>
      <c r="JHM2162" s="218"/>
      <c r="JHN2162" s="218"/>
      <c r="JHO2162" s="218"/>
      <c r="JHP2162" s="218"/>
      <c r="JHQ2162" s="218"/>
      <c r="JHR2162" s="218"/>
      <c r="JHS2162" s="218"/>
      <c r="JHT2162" s="218"/>
      <c r="JHU2162" s="218"/>
      <c r="JHV2162" s="218"/>
      <c r="JHW2162" s="218"/>
      <c r="JHX2162" s="218"/>
      <c r="JHY2162" s="218"/>
      <c r="JHZ2162" s="218"/>
      <c r="JIA2162" s="218"/>
      <c r="JIB2162" s="218"/>
      <c r="JIC2162" s="218"/>
      <c r="JID2162" s="218"/>
      <c r="JIE2162" s="218"/>
      <c r="JIF2162" s="218"/>
      <c r="JIG2162" s="218"/>
      <c r="JIH2162" s="218"/>
      <c r="JII2162" s="218"/>
      <c r="JIJ2162" s="218"/>
      <c r="JIK2162" s="218"/>
      <c r="JIL2162" s="218"/>
      <c r="JIM2162" s="218"/>
      <c r="JIN2162" s="218"/>
      <c r="JIO2162" s="218"/>
      <c r="JIP2162" s="218"/>
      <c r="JIQ2162" s="218"/>
      <c r="JIR2162" s="218"/>
      <c r="JIS2162" s="218"/>
      <c r="JIT2162" s="218"/>
      <c r="JIU2162" s="218"/>
      <c r="JIV2162" s="218"/>
      <c r="JIW2162" s="218"/>
      <c r="JIX2162" s="218"/>
      <c r="JIY2162" s="218"/>
      <c r="JIZ2162" s="218"/>
      <c r="JJA2162" s="218"/>
      <c r="JJB2162" s="218"/>
      <c r="JJC2162" s="218"/>
      <c r="JJD2162" s="218"/>
      <c r="JJE2162" s="218"/>
      <c r="JJF2162" s="218"/>
      <c r="JJG2162" s="218"/>
      <c r="JJH2162" s="218"/>
      <c r="JJI2162" s="218"/>
      <c r="JJJ2162" s="218"/>
      <c r="JJK2162" s="218"/>
      <c r="JJL2162" s="218"/>
      <c r="JJM2162" s="218"/>
      <c r="JJN2162" s="218"/>
      <c r="JJO2162" s="218"/>
      <c r="JJP2162" s="218"/>
      <c r="JJQ2162" s="218"/>
      <c r="JJR2162" s="218"/>
      <c r="JJS2162" s="218"/>
      <c r="JJT2162" s="218"/>
      <c r="JJU2162" s="218"/>
      <c r="JJV2162" s="218"/>
      <c r="JJW2162" s="218"/>
      <c r="JJX2162" s="218"/>
      <c r="JJY2162" s="218"/>
      <c r="JJZ2162" s="218"/>
      <c r="JKA2162" s="218"/>
      <c r="JKB2162" s="218"/>
      <c r="JKC2162" s="218"/>
      <c r="JKD2162" s="218"/>
      <c r="JKE2162" s="218"/>
      <c r="JKF2162" s="218"/>
      <c r="JKG2162" s="218"/>
      <c r="JKH2162" s="218"/>
      <c r="JKI2162" s="218"/>
      <c r="JKJ2162" s="218"/>
      <c r="JKK2162" s="218"/>
      <c r="JKL2162" s="218"/>
      <c r="JKM2162" s="218"/>
      <c r="JKN2162" s="218"/>
      <c r="JKO2162" s="218"/>
      <c r="JKP2162" s="218"/>
      <c r="JKQ2162" s="218"/>
      <c r="JKR2162" s="218"/>
      <c r="JKS2162" s="218"/>
      <c r="JKT2162" s="218"/>
      <c r="JKU2162" s="218"/>
      <c r="JKV2162" s="218"/>
      <c r="JKW2162" s="218"/>
      <c r="JKX2162" s="218"/>
      <c r="JKY2162" s="218"/>
      <c r="JKZ2162" s="218"/>
      <c r="JLA2162" s="218"/>
      <c r="JLB2162" s="218"/>
      <c r="JLC2162" s="218"/>
      <c r="JLD2162" s="218"/>
      <c r="JLE2162" s="218"/>
      <c r="JLF2162" s="218"/>
      <c r="JLG2162" s="218"/>
      <c r="JLH2162" s="218"/>
      <c r="JLI2162" s="218"/>
      <c r="JLJ2162" s="218"/>
      <c r="JLK2162" s="218"/>
      <c r="JLL2162" s="218"/>
      <c r="JLM2162" s="218"/>
      <c r="JLN2162" s="218"/>
      <c r="JLO2162" s="218"/>
      <c r="JLP2162" s="218"/>
      <c r="JLQ2162" s="218"/>
      <c r="JLR2162" s="218"/>
      <c r="JLS2162" s="218"/>
      <c r="JLT2162" s="218"/>
      <c r="JLU2162" s="218"/>
      <c r="JLV2162" s="218"/>
      <c r="JLW2162" s="218"/>
      <c r="JLX2162" s="218"/>
      <c r="JLY2162" s="218"/>
      <c r="JLZ2162" s="218"/>
      <c r="JMA2162" s="218"/>
      <c r="JMB2162" s="218"/>
      <c r="JMC2162" s="218"/>
      <c r="JMD2162" s="218"/>
      <c r="JME2162" s="218"/>
      <c r="JMF2162" s="218"/>
      <c r="JMG2162" s="218"/>
      <c r="JMH2162" s="218"/>
      <c r="JMI2162" s="218"/>
      <c r="JMJ2162" s="218"/>
      <c r="JMK2162" s="218"/>
      <c r="JML2162" s="218"/>
      <c r="JMM2162" s="218"/>
      <c r="JMN2162" s="218"/>
      <c r="JMO2162" s="218"/>
      <c r="JMP2162" s="218"/>
      <c r="JMQ2162" s="218"/>
      <c r="JMR2162" s="218"/>
      <c r="JMS2162" s="218"/>
      <c r="JMT2162" s="218"/>
      <c r="JMU2162" s="218"/>
      <c r="JMV2162" s="218"/>
      <c r="JMW2162" s="218"/>
      <c r="JMX2162" s="218"/>
      <c r="JMY2162" s="218"/>
      <c r="JMZ2162" s="218"/>
      <c r="JNA2162" s="218"/>
      <c r="JNB2162" s="218"/>
      <c r="JNC2162" s="218"/>
      <c r="JND2162" s="218"/>
      <c r="JNE2162" s="218"/>
      <c r="JNF2162" s="218"/>
      <c r="JNG2162" s="218"/>
      <c r="JNH2162" s="218"/>
      <c r="JNI2162" s="218"/>
      <c r="JNJ2162" s="218"/>
      <c r="JNK2162" s="218"/>
      <c r="JNL2162" s="218"/>
      <c r="JNM2162" s="218"/>
      <c r="JNN2162" s="218"/>
      <c r="JNO2162" s="218"/>
      <c r="JNP2162" s="218"/>
      <c r="JNQ2162" s="218"/>
      <c r="JNR2162" s="218"/>
      <c r="JNS2162" s="218"/>
      <c r="JNT2162" s="218"/>
      <c r="JNU2162" s="218"/>
      <c r="JNV2162" s="218"/>
      <c r="JNW2162" s="218"/>
      <c r="JNX2162" s="218"/>
      <c r="JNY2162" s="218"/>
      <c r="JNZ2162" s="218"/>
      <c r="JOA2162" s="218"/>
      <c r="JOB2162" s="218"/>
      <c r="JOC2162" s="218"/>
      <c r="JOD2162" s="218"/>
      <c r="JOE2162" s="218"/>
      <c r="JOF2162" s="218"/>
      <c r="JOG2162" s="218"/>
      <c r="JOH2162" s="218"/>
      <c r="JOI2162" s="218"/>
      <c r="JOJ2162" s="218"/>
      <c r="JOK2162" s="218"/>
      <c r="JOL2162" s="218"/>
      <c r="JOM2162" s="218"/>
      <c r="JON2162" s="218"/>
      <c r="JOO2162" s="218"/>
      <c r="JOP2162" s="218"/>
      <c r="JOQ2162" s="218"/>
      <c r="JOR2162" s="218"/>
      <c r="JOS2162" s="218"/>
      <c r="JOT2162" s="218"/>
      <c r="JOU2162" s="218"/>
      <c r="JOV2162" s="218"/>
      <c r="JOW2162" s="218"/>
      <c r="JOX2162" s="218"/>
      <c r="JOY2162" s="218"/>
      <c r="JOZ2162" s="218"/>
      <c r="JPA2162" s="218"/>
      <c r="JPB2162" s="218"/>
      <c r="JPC2162" s="218"/>
      <c r="JPD2162" s="218"/>
      <c r="JPE2162" s="218"/>
      <c r="JPF2162" s="218"/>
      <c r="JPG2162" s="218"/>
      <c r="JPH2162" s="218"/>
      <c r="JPI2162" s="218"/>
      <c r="JPJ2162" s="218"/>
      <c r="JPK2162" s="218"/>
      <c r="JPL2162" s="218"/>
      <c r="JPM2162" s="218"/>
      <c r="JPN2162" s="218"/>
      <c r="JPO2162" s="218"/>
      <c r="JPP2162" s="218"/>
      <c r="JPQ2162" s="218"/>
      <c r="JPR2162" s="218"/>
      <c r="JPS2162" s="218"/>
      <c r="JPT2162" s="218"/>
      <c r="JPU2162" s="218"/>
      <c r="JPV2162" s="218"/>
      <c r="JPW2162" s="218"/>
      <c r="JPX2162" s="218"/>
      <c r="JPY2162" s="218"/>
      <c r="JPZ2162" s="218"/>
      <c r="JQA2162" s="218"/>
      <c r="JQB2162" s="218"/>
      <c r="JQC2162" s="218"/>
      <c r="JQD2162" s="218"/>
      <c r="JQE2162" s="218"/>
      <c r="JQF2162" s="218"/>
      <c r="JQG2162" s="218"/>
      <c r="JQH2162" s="218"/>
      <c r="JQI2162" s="218"/>
      <c r="JQJ2162" s="218"/>
      <c r="JQK2162" s="218"/>
      <c r="JQL2162" s="218"/>
      <c r="JQM2162" s="218"/>
      <c r="JQN2162" s="218"/>
      <c r="JQO2162" s="218"/>
      <c r="JQP2162" s="218"/>
      <c r="JQQ2162" s="218"/>
      <c r="JQR2162" s="218"/>
      <c r="JQS2162" s="218"/>
      <c r="JQT2162" s="218"/>
      <c r="JQU2162" s="218"/>
      <c r="JQV2162" s="218"/>
      <c r="JQW2162" s="218"/>
      <c r="JQX2162" s="218"/>
      <c r="JQY2162" s="218"/>
      <c r="JQZ2162" s="218"/>
      <c r="JRA2162" s="218"/>
      <c r="JRB2162" s="218"/>
      <c r="JRC2162" s="218"/>
      <c r="JRD2162" s="218"/>
      <c r="JRE2162" s="218"/>
      <c r="JRF2162" s="218"/>
      <c r="JRG2162" s="218"/>
      <c r="JRH2162" s="218"/>
      <c r="JRI2162" s="218"/>
      <c r="JRJ2162" s="218"/>
      <c r="JRK2162" s="218"/>
      <c r="JRL2162" s="218"/>
      <c r="JRM2162" s="218"/>
      <c r="JRN2162" s="218"/>
      <c r="JRO2162" s="218"/>
      <c r="JRP2162" s="218"/>
      <c r="JRQ2162" s="218"/>
      <c r="JRR2162" s="218"/>
      <c r="JRS2162" s="218"/>
      <c r="JRT2162" s="218"/>
      <c r="JRU2162" s="218"/>
      <c r="JRV2162" s="218"/>
      <c r="JRW2162" s="218"/>
      <c r="JRX2162" s="218"/>
      <c r="JRY2162" s="218"/>
      <c r="JRZ2162" s="218"/>
      <c r="JSA2162" s="218"/>
      <c r="JSB2162" s="218"/>
      <c r="JSC2162" s="218"/>
      <c r="JSD2162" s="218"/>
      <c r="JSE2162" s="218"/>
      <c r="JSF2162" s="218"/>
      <c r="JSG2162" s="218"/>
      <c r="JSH2162" s="218"/>
      <c r="JSI2162" s="218"/>
      <c r="JSJ2162" s="218"/>
      <c r="JSK2162" s="218"/>
      <c r="JSL2162" s="218"/>
      <c r="JSM2162" s="218"/>
      <c r="JSN2162" s="218"/>
      <c r="JSO2162" s="218"/>
      <c r="JSP2162" s="218"/>
      <c r="JSQ2162" s="218"/>
      <c r="JSR2162" s="218"/>
      <c r="JSS2162" s="218"/>
      <c r="JST2162" s="218"/>
      <c r="JSU2162" s="218"/>
      <c r="JSV2162" s="218"/>
      <c r="JSW2162" s="218"/>
      <c r="JSX2162" s="218"/>
      <c r="JSY2162" s="218"/>
      <c r="JSZ2162" s="218"/>
      <c r="JTA2162" s="218"/>
      <c r="JTB2162" s="218"/>
      <c r="JTC2162" s="218"/>
      <c r="JTD2162" s="218"/>
      <c r="JTE2162" s="218"/>
      <c r="JTF2162" s="218"/>
      <c r="JTG2162" s="218"/>
      <c r="JTH2162" s="218"/>
      <c r="JTI2162" s="218"/>
      <c r="JTJ2162" s="218"/>
      <c r="JTK2162" s="218"/>
      <c r="JTL2162" s="218"/>
      <c r="JTM2162" s="218"/>
      <c r="JTN2162" s="218"/>
      <c r="JTO2162" s="218"/>
      <c r="JTP2162" s="218"/>
      <c r="JTQ2162" s="218"/>
      <c r="JTR2162" s="218"/>
      <c r="JTS2162" s="218"/>
      <c r="JTT2162" s="218"/>
      <c r="JTU2162" s="218"/>
      <c r="JTV2162" s="218"/>
      <c r="JTW2162" s="218"/>
      <c r="JTX2162" s="218"/>
      <c r="JTY2162" s="218"/>
      <c r="JTZ2162" s="218"/>
      <c r="JUA2162" s="218"/>
      <c r="JUB2162" s="218"/>
      <c r="JUC2162" s="218"/>
      <c r="JUD2162" s="218"/>
      <c r="JUE2162" s="218"/>
      <c r="JUF2162" s="218"/>
      <c r="JUG2162" s="218"/>
      <c r="JUH2162" s="218"/>
      <c r="JUI2162" s="218"/>
      <c r="JUJ2162" s="218"/>
      <c r="JUK2162" s="218"/>
      <c r="JUL2162" s="218"/>
      <c r="JUM2162" s="218"/>
      <c r="JUN2162" s="218"/>
      <c r="JUO2162" s="218"/>
      <c r="JUP2162" s="218"/>
      <c r="JUQ2162" s="218"/>
      <c r="JUR2162" s="218"/>
      <c r="JUS2162" s="218"/>
      <c r="JUT2162" s="218"/>
      <c r="JUU2162" s="218"/>
      <c r="JUV2162" s="218"/>
      <c r="JUW2162" s="218"/>
      <c r="JUX2162" s="218"/>
      <c r="JUY2162" s="218"/>
      <c r="JUZ2162" s="218"/>
      <c r="JVA2162" s="218"/>
      <c r="JVB2162" s="218"/>
      <c r="JVC2162" s="218"/>
      <c r="JVD2162" s="218"/>
      <c r="JVE2162" s="218"/>
      <c r="JVF2162" s="218"/>
      <c r="JVG2162" s="218"/>
      <c r="JVH2162" s="218"/>
      <c r="JVI2162" s="218"/>
      <c r="JVJ2162" s="218"/>
      <c r="JVK2162" s="218"/>
      <c r="JVL2162" s="218"/>
      <c r="JVM2162" s="218"/>
      <c r="JVN2162" s="218"/>
      <c r="JVO2162" s="218"/>
      <c r="JVP2162" s="218"/>
      <c r="JVQ2162" s="218"/>
      <c r="JVR2162" s="218"/>
      <c r="JVS2162" s="218"/>
      <c r="JVT2162" s="218"/>
      <c r="JVU2162" s="218"/>
      <c r="JVV2162" s="218"/>
      <c r="JVW2162" s="218"/>
      <c r="JVX2162" s="218"/>
      <c r="JVY2162" s="218"/>
      <c r="JVZ2162" s="218"/>
      <c r="JWA2162" s="218"/>
      <c r="JWB2162" s="218"/>
      <c r="JWC2162" s="218"/>
      <c r="JWD2162" s="218"/>
      <c r="JWE2162" s="218"/>
      <c r="JWF2162" s="218"/>
      <c r="JWG2162" s="218"/>
      <c r="JWH2162" s="218"/>
      <c r="JWI2162" s="218"/>
      <c r="JWJ2162" s="218"/>
      <c r="JWK2162" s="218"/>
      <c r="JWL2162" s="218"/>
      <c r="JWM2162" s="218"/>
      <c r="JWN2162" s="218"/>
      <c r="JWO2162" s="218"/>
      <c r="JWP2162" s="218"/>
      <c r="JWQ2162" s="218"/>
      <c r="JWR2162" s="218"/>
      <c r="JWS2162" s="218"/>
      <c r="JWT2162" s="218"/>
      <c r="JWU2162" s="218"/>
      <c r="JWV2162" s="218"/>
      <c r="JWW2162" s="218"/>
      <c r="JWX2162" s="218"/>
      <c r="JWY2162" s="218"/>
      <c r="JWZ2162" s="218"/>
      <c r="JXA2162" s="218"/>
      <c r="JXB2162" s="218"/>
      <c r="JXC2162" s="218"/>
      <c r="JXD2162" s="218"/>
      <c r="JXE2162" s="218"/>
      <c r="JXF2162" s="218"/>
      <c r="JXG2162" s="218"/>
      <c r="JXH2162" s="218"/>
      <c r="JXI2162" s="218"/>
      <c r="JXJ2162" s="218"/>
      <c r="JXK2162" s="218"/>
      <c r="JXL2162" s="218"/>
      <c r="JXM2162" s="218"/>
      <c r="JXN2162" s="218"/>
      <c r="JXO2162" s="218"/>
      <c r="JXP2162" s="218"/>
      <c r="JXQ2162" s="218"/>
      <c r="JXR2162" s="218"/>
      <c r="JXS2162" s="218"/>
      <c r="JXT2162" s="218"/>
      <c r="JXU2162" s="218"/>
      <c r="JXV2162" s="218"/>
      <c r="JXW2162" s="218"/>
      <c r="JXX2162" s="218"/>
      <c r="JXY2162" s="218"/>
      <c r="JXZ2162" s="218"/>
      <c r="JYA2162" s="218"/>
      <c r="JYB2162" s="218"/>
      <c r="JYC2162" s="218"/>
      <c r="JYD2162" s="218"/>
      <c r="JYE2162" s="218"/>
      <c r="JYF2162" s="218"/>
      <c r="JYG2162" s="218"/>
      <c r="JYH2162" s="218"/>
      <c r="JYI2162" s="218"/>
      <c r="JYJ2162" s="218"/>
      <c r="JYK2162" s="218"/>
      <c r="JYL2162" s="218"/>
      <c r="JYM2162" s="218"/>
      <c r="JYN2162" s="218"/>
      <c r="JYO2162" s="218"/>
      <c r="JYP2162" s="218"/>
      <c r="JYQ2162" s="218"/>
      <c r="JYR2162" s="218"/>
      <c r="JYS2162" s="218"/>
      <c r="JYT2162" s="218"/>
      <c r="JYU2162" s="218"/>
      <c r="JYV2162" s="218"/>
      <c r="JYW2162" s="218"/>
      <c r="JYX2162" s="218"/>
      <c r="JYY2162" s="218"/>
      <c r="JYZ2162" s="218"/>
      <c r="JZA2162" s="218"/>
      <c r="JZB2162" s="218"/>
      <c r="JZC2162" s="218"/>
      <c r="JZD2162" s="218"/>
      <c r="JZE2162" s="218"/>
      <c r="JZF2162" s="218"/>
      <c r="JZG2162" s="218"/>
      <c r="JZH2162" s="218"/>
      <c r="JZI2162" s="218"/>
      <c r="JZJ2162" s="218"/>
      <c r="JZK2162" s="218"/>
      <c r="JZL2162" s="218"/>
      <c r="JZM2162" s="218"/>
      <c r="JZN2162" s="218"/>
      <c r="JZO2162" s="218"/>
      <c r="JZP2162" s="218"/>
      <c r="JZQ2162" s="218"/>
      <c r="JZR2162" s="218"/>
      <c r="JZS2162" s="218"/>
      <c r="JZT2162" s="218"/>
      <c r="JZU2162" s="218"/>
      <c r="JZV2162" s="218"/>
      <c r="JZW2162" s="218"/>
      <c r="JZX2162" s="218"/>
      <c r="JZY2162" s="218"/>
      <c r="JZZ2162" s="218"/>
      <c r="KAA2162" s="218"/>
      <c r="KAB2162" s="218"/>
      <c r="KAC2162" s="218"/>
      <c r="KAD2162" s="218"/>
      <c r="KAE2162" s="218"/>
      <c r="KAF2162" s="218"/>
      <c r="KAG2162" s="218"/>
      <c r="KAH2162" s="218"/>
      <c r="KAI2162" s="218"/>
      <c r="KAJ2162" s="218"/>
      <c r="KAK2162" s="218"/>
      <c r="KAL2162" s="218"/>
      <c r="KAM2162" s="218"/>
      <c r="KAN2162" s="218"/>
      <c r="KAO2162" s="218"/>
      <c r="KAP2162" s="218"/>
      <c r="KAQ2162" s="218"/>
      <c r="KAR2162" s="218"/>
      <c r="KAS2162" s="218"/>
      <c r="KAT2162" s="218"/>
      <c r="KAU2162" s="218"/>
      <c r="KAV2162" s="218"/>
      <c r="KAW2162" s="218"/>
      <c r="KAX2162" s="218"/>
      <c r="KAY2162" s="218"/>
      <c r="KAZ2162" s="218"/>
      <c r="KBA2162" s="218"/>
      <c r="KBB2162" s="218"/>
      <c r="KBC2162" s="218"/>
      <c r="KBD2162" s="218"/>
      <c r="KBE2162" s="218"/>
      <c r="KBF2162" s="218"/>
      <c r="KBG2162" s="218"/>
      <c r="KBH2162" s="218"/>
      <c r="KBI2162" s="218"/>
      <c r="KBJ2162" s="218"/>
      <c r="KBK2162" s="218"/>
      <c r="KBL2162" s="218"/>
      <c r="KBM2162" s="218"/>
      <c r="KBN2162" s="218"/>
      <c r="KBO2162" s="218"/>
      <c r="KBP2162" s="218"/>
      <c r="KBQ2162" s="218"/>
      <c r="KBR2162" s="218"/>
      <c r="KBS2162" s="218"/>
      <c r="KBT2162" s="218"/>
      <c r="KBU2162" s="218"/>
      <c r="KBV2162" s="218"/>
      <c r="KBW2162" s="218"/>
      <c r="KBX2162" s="218"/>
      <c r="KBY2162" s="218"/>
      <c r="KBZ2162" s="218"/>
      <c r="KCA2162" s="218"/>
      <c r="KCB2162" s="218"/>
      <c r="KCC2162" s="218"/>
      <c r="KCD2162" s="218"/>
      <c r="KCE2162" s="218"/>
      <c r="KCF2162" s="218"/>
      <c r="KCG2162" s="218"/>
      <c r="KCH2162" s="218"/>
      <c r="KCI2162" s="218"/>
      <c r="KCJ2162" s="218"/>
      <c r="KCK2162" s="218"/>
      <c r="KCL2162" s="218"/>
      <c r="KCM2162" s="218"/>
      <c r="KCN2162" s="218"/>
      <c r="KCO2162" s="218"/>
      <c r="KCP2162" s="218"/>
      <c r="KCQ2162" s="218"/>
      <c r="KCR2162" s="218"/>
      <c r="KCS2162" s="218"/>
      <c r="KCT2162" s="218"/>
      <c r="KCU2162" s="218"/>
      <c r="KCV2162" s="218"/>
      <c r="KCW2162" s="218"/>
      <c r="KCX2162" s="218"/>
      <c r="KCY2162" s="218"/>
      <c r="KCZ2162" s="218"/>
      <c r="KDA2162" s="218"/>
      <c r="KDB2162" s="218"/>
      <c r="KDC2162" s="218"/>
      <c r="KDD2162" s="218"/>
      <c r="KDE2162" s="218"/>
      <c r="KDF2162" s="218"/>
      <c r="KDG2162" s="218"/>
      <c r="KDH2162" s="218"/>
      <c r="KDI2162" s="218"/>
      <c r="KDJ2162" s="218"/>
      <c r="KDK2162" s="218"/>
      <c r="KDL2162" s="218"/>
      <c r="KDM2162" s="218"/>
      <c r="KDN2162" s="218"/>
      <c r="KDO2162" s="218"/>
      <c r="KDP2162" s="218"/>
      <c r="KDQ2162" s="218"/>
      <c r="KDR2162" s="218"/>
      <c r="KDS2162" s="218"/>
      <c r="KDT2162" s="218"/>
      <c r="KDU2162" s="218"/>
      <c r="KDV2162" s="218"/>
      <c r="KDW2162" s="218"/>
      <c r="KDX2162" s="218"/>
      <c r="KDY2162" s="218"/>
      <c r="KDZ2162" s="218"/>
      <c r="KEA2162" s="218"/>
      <c r="KEB2162" s="218"/>
      <c r="KEC2162" s="218"/>
      <c r="KED2162" s="218"/>
      <c r="KEE2162" s="218"/>
      <c r="KEF2162" s="218"/>
      <c r="KEG2162" s="218"/>
      <c r="KEH2162" s="218"/>
      <c r="KEI2162" s="218"/>
      <c r="KEJ2162" s="218"/>
      <c r="KEK2162" s="218"/>
      <c r="KEL2162" s="218"/>
      <c r="KEM2162" s="218"/>
      <c r="KEN2162" s="218"/>
      <c r="KEO2162" s="218"/>
      <c r="KEP2162" s="218"/>
      <c r="KEQ2162" s="218"/>
      <c r="KER2162" s="218"/>
      <c r="KES2162" s="218"/>
      <c r="KET2162" s="218"/>
      <c r="KEU2162" s="218"/>
      <c r="KEV2162" s="218"/>
      <c r="KEW2162" s="218"/>
      <c r="KEX2162" s="218"/>
      <c r="KEY2162" s="218"/>
      <c r="KEZ2162" s="218"/>
      <c r="KFA2162" s="218"/>
      <c r="KFB2162" s="218"/>
      <c r="KFC2162" s="218"/>
      <c r="KFD2162" s="218"/>
      <c r="KFE2162" s="218"/>
      <c r="KFF2162" s="218"/>
      <c r="KFG2162" s="218"/>
      <c r="KFH2162" s="218"/>
      <c r="KFI2162" s="218"/>
      <c r="KFJ2162" s="218"/>
      <c r="KFK2162" s="218"/>
      <c r="KFL2162" s="218"/>
      <c r="KFM2162" s="218"/>
      <c r="KFN2162" s="218"/>
      <c r="KFO2162" s="218"/>
      <c r="KFP2162" s="218"/>
      <c r="KFQ2162" s="218"/>
      <c r="KFR2162" s="218"/>
      <c r="KFS2162" s="218"/>
      <c r="KFT2162" s="218"/>
      <c r="KFU2162" s="218"/>
      <c r="KFV2162" s="218"/>
      <c r="KFW2162" s="218"/>
      <c r="KFX2162" s="218"/>
      <c r="KFY2162" s="218"/>
      <c r="KFZ2162" s="218"/>
      <c r="KGA2162" s="218"/>
      <c r="KGB2162" s="218"/>
      <c r="KGC2162" s="218"/>
      <c r="KGD2162" s="218"/>
      <c r="KGE2162" s="218"/>
      <c r="KGF2162" s="218"/>
      <c r="KGG2162" s="218"/>
      <c r="KGH2162" s="218"/>
      <c r="KGI2162" s="218"/>
      <c r="KGJ2162" s="218"/>
      <c r="KGK2162" s="218"/>
      <c r="KGL2162" s="218"/>
      <c r="KGM2162" s="218"/>
      <c r="KGN2162" s="218"/>
      <c r="KGO2162" s="218"/>
      <c r="KGP2162" s="218"/>
      <c r="KGQ2162" s="218"/>
      <c r="KGR2162" s="218"/>
      <c r="KGS2162" s="218"/>
      <c r="KGT2162" s="218"/>
      <c r="KGU2162" s="218"/>
      <c r="KGV2162" s="218"/>
      <c r="KGW2162" s="218"/>
      <c r="KGX2162" s="218"/>
      <c r="KGY2162" s="218"/>
      <c r="KGZ2162" s="218"/>
      <c r="KHA2162" s="218"/>
      <c r="KHB2162" s="218"/>
      <c r="KHC2162" s="218"/>
      <c r="KHD2162" s="218"/>
      <c r="KHE2162" s="218"/>
      <c r="KHF2162" s="218"/>
      <c r="KHG2162" s="218"/>
      <c r="KHH2162" s="218"/>
      <c r="KHI2162" s="218"/>
      <c r="KHJ2162" s="218"/>
      <c r="KHK2162" s="218"/>
      <c r="KHL2162" s="218"/>
      <c r="KHM2162" s="218"/>
      <c r="KHN2162" s="218"/>
      <c r="KHO2162" s="218"/>
      <c r="KHP2162" s="218"/>
      <c r="KHQ2162" s="218"/>
      <c r="KHR2162" s="218"/>
      <c r="KHS2162" s="218"/>
      <c r="KHT2162" s="218"/>
      <c r="KHU2162" s="218"/>
      <c r="KHV2162" s="218"/>
      <c r="KHW2162" s="218"/>
      <c r="KHX2162" s="218"/>
      <c r="KHY2162" s="218"/>
      <c r="KHZ2162" s="218"/>
      <c r="KIA2162" s="218"/>
      <c r="KIB2162" s="218"/>
      <c r="KIC2162" s="218"/>
      <c r="KID2162" s="218"/>
      <c r="KIE2162" s="218"/>
      <c r="KIF2162" s="218"/>
      <c r="KIG2162" s="218"/>
      <c r="KIH2162" s="218"/>
      <c r="KII2162" s="218"/>
      <c r="KIJ2162" s="218"/>
      <c r="KIK2162" s="218"/>
      <c r="KIL2162" s="218"/>
      <c r="KIM2162" s="218"/>
      <c r="KIN2162" s="218"/>
      <c r="KIO2162" s="218"/>
      <c r="KIP2162" s="218"/>
      <c r="KIQ2162" s="218"/>
      <c r="KIR2162" s="218"/>
      <c r="KIS2162" s="218"/>
      <c r="KIT2162" s="218"/>
      <c r="KIU2162" s="218"/>
      <c r="KIV2162" s="218"/>
      <c r="KIW2162" s="218"/>
      <c r="KIX2162" s="218"/>
      <c r="KIY2162" s="218"/>
      <c r="KIZ2162" s="218"/>
      <c r="KJA2162" s="218"/>
      <c r="KJB2162" s="218"/>
      <c r="KJC2162" s="218"/>
      <c r="KJD2162" s="218"/>
      <c r="KJE2162" s="218"/>
      <c r="KJF2162" s="218"/>
      <c r="KJG2162" s="218"/>
      <c r="KJH2162" s="218"/>
      <c r="KJI2162" s="218"/>
      <c r="KJJ2162" s="218"/>
      <c r="KJK2162" s="218"/>
      <c r="KJL2162" s="218"/>
      <c r="KJM2162" s="218"/>
      <c r="KJN2162" s="218"/>
      <c r="KJO2162" s="218"/>
      <c r="KJP2162" s="218"/>
      <c r="KJQ2162" s="218"/>
      <c r="KJR2162" s="218"/>
      <c r="KJS2162" s="218"/>
      <c r="KJT2162" s="218"/>
      <c r="KJU2162" s="218"/>
      <c r="KJV2162" s="218"/>
      <c r="KJW2162" s="218"/>
      <c r="KJX2162" s="218"/>
      <c r="KJY2162" s="218"/>
      <c r="KJZ2162" s="218"/>
      <c r="KKA2162" s="218"/>
      <c r="KKB2162" s="218"/>
      <c r="KKC2162" s="218"/>
      <c r="KKD2162" s="218"/>
      <c r="KKE2162" s="218"/>
      <c r="KKF2162" s="218"/>
      <c r="KKG2162" s="218"/>
      <c r="KKH2162" s="218"/>
      <c r="KKI2162" s="218"/>
      <c r="KKJ2162" s="218"/>
      <c r="KKK2162" s="218"/>
      <c r="KKL2162" s="218"/>
      <c r="KKM2162" s="218"/>
      <c r="KKN2162" s="218"/>
      <c r="KKO2162" s="218"/>
      <c r="KKP2162" s="218"/>
      <c r="KKQ2162" s="218"/>
      <c r="KKR2162" s="218"/>
      <c r="KKS2162" s="218"/>
      <c r="KKT2162" s="218"/>
      <c r="KKU2162" s="218"/>
      <c r="KKV2162" s="218"/>
      <c r="KKW2162" s="218"/>
      <c r="KKX2162" s="218"/>
      <c r="KKY2162" s="218"/>
      <c r="KKZ2162" s="218"/>
      <c r="KLA2162" s="218"/>
      <c r="KLB2162" s="218"/>
      <c r="KLC2162" s="218"/>
      <c r="KLD2162" s="218"/>
      <c r="KLE2162" s="218"/>
      <c r="KLF2162" s="218"/>
      <c r="KLG2162" s="218"/>
      <c r="KLH2162" s="218"/>
      <c r="KLI2162" s="218"/>
      <c r="KLJ2162" s="218"/>
      <c r="KLK2162" s="218"/>
      <c r="KLL2162" s="218"/>
      <c r="KLM2162" s="218"/>
      <c r="KLN2162" s="218"/>
      <c r="KLO2162" s="218"/>
      <c r="KLP2162" s="218"/>
      <c r="KLQ2162" s="218"/>
      <c r="KLR2162" s="218"/>
      <c r="KLS2162" s="218"/>
      <c r="KLT2162" s="218"/>
      <c r="KLU2162" s="218"/>
      <c r="KLV2162" s="218"/>
      <c r="KLW2162" s="218"/>
      <c r="KLX2162" s="218"/>
      <c r="KLY2162" s="218"/>
      <c r="KLZ2162" s="218"/>
      <c r="KMA2162" s="218"/>
      <c r="KMB2162" s="218"/>
      <c r="KMC2162" s="218"/>
      <c r="KMD2162" s="218"/>
      <c r="KME2162" s="218"/>
      <c r="KMF2162" s="218"/>
      <c r="KMG2162" s="218"/>
      <c r="KMH2162" s="218"/>
      <c r="KMI2162" s="218"/>
      <c r="KMJ2162" s="218"/>
      <c r="KMK2162" s="218"/>
      <c r="KML2162" s="218"/>
      <c r="KMM2162" s="218"/>
      <c r="KMN2162" s="218"/>
      <c r="KMO2162" s="218"/>
      <c r="KMP2162" s="218"/>
      <c r="KMQ2162" s="218"/>
      <c r="KMR2162" s="218"/>
      <c r="KMS2162" s="218"/>
      <c r="KMT2162" s="218"/>
      <c r="KMU2162" s="218"/>
      <c r="KMV2162" s="218"/>
      <c r="KMW2162" s="218"/>
      <c r="KMX2162" s="218"/>
      <c r="KMY2162" s="218"/>
      <c r="KMZ2162" s="218"/>
      <c r="KNA2162" s="218"/>
      <c r="KNB2162" s="218"/>
      <c r="KNC2162" s="218"/>
      <c r="KND2162" s="218"/>
      <c r="KNE2162" s="218"/>
      <c r="KNF2162" s="218"/>
      <c r="KNG2162" s="218"/>
      <c r="KNH2162" s="218"/>
      <c r="KNI2162" s="218"/>
      <c r="KNJ2162" s="218"/>
      <c r="KNK2162" s="218"/>
      <c r="KNL2162" s="218"/>
      <c r="KNM2162" s="218"/>
      <c r="KNN2162" s="218"/>
      <c r="KNO2162" s="218"/>
      <c r="KNP2162" s="218"/>
      <c r="KNQ2162" s="218"/>
      <c r="KNR2162" s="218"/>
      <c r="KNS2162" s="218"/>
      <c r="KNT2162" s="218"/>
      <c r="KNU2162" s="218"/>
      <c r="KNV2162" s="218"/>
      <c r="KNW2162" s="218"/>
      <c r="KNX2162" s="218"/>
      <c r="KNY2162" s="218"/>
      <c r="KNZ2162" s="218"/>
      <c r="KOA2162" s="218"/>
      <c r="KOB2162" s="218"/>
      <c r="KOC2162" s="218"/>
      <c r="KOD2162" s="218"/>
      <c r="KOE2162" s="218"/>
      <c r="KOF2162" s="218"/>
      <c r="KOG2162" s="218"/>
      <c r="KOH2162" s="218"/>
      <c r="KOI2162" s="218"/>
      <c r="KOJ2162" s="218"/>
      <c r="KOK2162" s="218"/>
      <c r="KOL2162" s="218"/>
      <c r="KOM2162" s="218"/>
      <c r="KON2162" s="218"/>
      <c r="KOO2162" s="218"/>
      <c r="KOP2162" s="218"/>
      <c r="KOQ2162" s="218"/>
      <c r="KOR2162" s="218"/>
      <c r="KOS2162" s="218"/>
      <c r="KOT2162" s="218"/>
      <c r="KOU2162" s="218"/>
      <c r="KOV2162" s="218"/>
      <c r="KOW2162" s="218"/>
      <c r="KOX2162" s="218"/>
      <c r="KOY2162" s="218"/>
      <c r="KOZ2162" s="218"/>
      <c r="KPA2162" s="218"/>
      <c r="KPB2162" s="218"/>
      <c r="KPC2162" s="218"/>
      <c r="KPD2162" s="218"/>
      <c r="KPE2162" s="218"/>
      <c r="KPF2162" s="218"/>
      <c r="KPG2162" s="218"/>
      <c r="KPH2162" s="218"/>
      <c r="KPI2162" s="218"/>
      <c r="KPJ2162" s="218"/>
      <c r="KPK2162" s="218"/>
      <c r="KPL2162" s="218"/>
      <c r="KPM2162" s="218"/>
      <c r="KPN2162" s="218"/>
      <c r="KPO2162" s="218"/>
      <c r="KPP2162" s="218"/>
      <c r="KPQ2162" s="218"/>
      <c r="KPR2162" s="218"/>
      <c r="KPS2162" s="218"/>
      <c r="KPT2162" s="218"/>
      <c r="KPU2162" s="218"/>
      <c r="KPV2162" s="218"/>
      <c r="KPW2162" s="218"/>
      <c r="KPX2162" s="218"/>
      <c r="KPY2162" s="218"/>
      <c r="KPZ2162" s="218"/>
      <c r="KQA2162" s="218"/>
      <c r="KQB2162" s="218"/>
      <c r="KQC2162" s="218"/>
      <c r="KQD2162" s="218"/>
      <c r="KQE2162" s="218"/>
      <c r="KQF2162" s="218"/>
      <c r="KQG2162" s="218"/>
      <c r="KQH2162" s="218"/>
      <c r="KQI2162" s="218"/>
      <c r="KQJ2162" s="218"/>
      <c r="KQK2162" s="218"/>
      <c r="KQL2162" s="218"/>
      <c r="KQM2162" s="218"/>
      <c r="KQN2162" s="218"/>
      <c r="KQO2162" s="218"/>
      <c r="KQP2162" s="218"/>
      <c r="KQQ2162" s="218"/>
      <c r="KQR2162" s="218"/>
      <c r="KQS2162" s="218"/>
      <c r="KQT2162" s="218"/>
      <c r="KQU2162" s="218"/>
      <c r="KQV2162" s="218"/>
      <c r="KQW2162" s="218"/>
      <c r="KQX2162" s="218"/>
      <c r="KQY2162" s="218"/>
      <c r="KQZ2162" s="218"/>
      <c r="KRA2162" s="218"/>
      <c r="KRB2162" s="218"/>
      <c r="KRC2162" s="218"/>
      <c r="KRD2162" s="218"/>
      <c r="KRE2162" s="218"/>
      <c r="KRF2162" s="218"/>
      <c r="KRG2162" s="218"/>
      <c r="KRH2162" s="218"/>
      <c r="KRI2162" s="218"/>
      <c r="KRJ2162" s="218"/>
      <c r="KRK2162" s="218"/>
      <c r="KRL2162" s="218"/>
      <c r="KRM2162" s="218"/>
      <c r="KRN2162" s="218"/>
      <c r="KRO2162" s="218"/>
      <c r="KRP2162" s="218"/>
      <c r="KRQ2162" s="218"/>
      <c r="KRR2162" s="218"/>
      <c r="KRS2162" s="218"/>
      <c r="KRT2162" s="218"/>
      <c r="KRU2162" s="218"/>
      <c r="KRV2162" s="218"/>
      <c r="KRW2162" s="218"/>
      <c r="KRX2162" s="218"/>
      <c r="KRY2162" s="218"/>
      <c r="KRZ2162" s="218"/>
      <c r="KSA2162" s="218"/>
      <c r="KSB2162" s="218"/>
      <c r="KSC2162" s="218"/>
      <c r="KSD2162" s="218"/>
      <c r="KSE2162" s="218"/>
      <c r="KSF2162" s="218"/>
      <c r="KSG2162" s="218"/>
      <c r="KSH2162" s="218"/>
      <c r="KSI2162" s="218"/>
      <c r="KSJ2162" s="218"/>
      <c r="KSK2162" s="218"/>
      <c r="KSL2162" s="218"/>
      <c r="KSM2162" s="218"/>
      <c r="KSN2162" s="218"/>
      <c r="KSO2162" s="218"/>
      <c r="KSP2162" s="218"/>
      <c r="KSQ2162" s="218"/>
      <c r="KSR2162" s="218"/>
      <c r="KSS2162" s="218"/>
      <c r="KST2162" s="218"/>
      <c r="KSU2162" s="218"/>
      <c r="KSV2162" s="218"/>
      <c r="KSW2162" s="218"/>
      <c r="KSX2162" s="218"/>
      <c r="KSY2162" s="218"/>
      <c r="KSZ2162" s="218"/>
      <c r="KTA2162" s="218"/>
      <c r="KTB2162" s="218"/>
      <c r="KTC2162" s="218"/>
      <c r="KTD2162" s="218"/>
      <c r="KTE2162" s="218"/>
      <c r="KTF2162" s="218"/>
      <c r="KTG2162" s="218"/>
      <c r="KTH2162" s="218"/>
      <c r="KTI2162" s="218"/>
      <c r="KTJ2162" s="218"/>
      <c r="KTK2162" s="218"/>
      <c r="KTL2162" s="218"/>
      <c r="KTM2162" s="218"/>
      <c r="KTN2162" s="218"/>
      <c r="KTO2162" s="218"/>
      <c r="KTP2162" s="218"/>
      <c r="KTQ2162" s="218"/>
      <c r="KTR2162" s="218"/>
      <c r="KTS2162" s="218"/>
      <c r="KTT2162" s="218"/>
      <c r="KTU2162" s="218"/>
      <c r="KTV2162" s="218"/>
      <c r="KTW2162" s="218"/>
      <c r="KTX2162" s="218"/>
      <c r="KTY2162" s="218"/>
      <c r="KTZ2162" s="218"/>
      <c r="KUA2162" s="218"/>
      <c r="KUB2162" s="218"/>
      <c r="KUC2162" s="218"/>
      <c r="KUD2162" s="218"/>
      <c r="KUE2162" s="218"/>
      <c r="KUF2162" s="218"/>
      <c r="KUG2162" s="218"/>
      <c r="KUH2162" s="218"/>
      <c r="KUI2162" s="218"/>
      <c r="KUJ2162" s="218"/>
      <c r="KUK2162" s="218"/>
      <c r="KUL2162" s="218"/>
      <c r="KUM2162" s="218"/>
      <c r="KUN2162" s="218"/>
      <c r="KUO2162" s="218"/>
      <c r="KUP2162" s="218"/>
      <c r="KUQ2162" s="218"/>
      <c r="KUR2162" s="218"/>
      <c r="KUS2162" s="218"/>
      <c r="KUT2162" s="218"/>
      <c r="KUU2162" s="218"/>
      <c r="KUV2162" s="218"/>
      <c r="KUW2162" s="218"/>
      <c r="KUX2162" s="218"/>
      <c r="KUY2162" s="218"/>
      <c r="KUZ2162" s="218"/>
      <c r="KVA2162" s="218"/>
      <c r="KVB2162" s="218"/>
      <c r="KVC2162" s="218"/>
      <c r="KVD2162" s="218"/>
      <c r="KVE2162" s="218"/>
      <c r="KVF2162" s="218"/>
      <c r="KVG2162" s="218"/>
      <c r="KVH2162" s="218"/>
      <c r="KVI2162" s="218"/>
      <c r="KVJ2162" s="218"/>
      <c r="KVK2162" s="218"/>
      <c r="KVL2162" s="218"/>
      <c r="KVM2162" s="218"/>
      <c r="KVN2162" s="218"/>
      <c r="KVO2162" s="218"/>
      <c r="KVP2162" s="218"/>
      <c r="KVQ2162" s="218"/>
      <c r="KVR2162" s="218"/>
      <c r="KVS2162" s="218"/>
      <c r="KVT2162" s="218"/>
      <c r="KVU2162" s="218"/>
      <c r="KVV2162" s="218"/>
      <c r="KVW2162" s="218"/>
      <c r="KVX2162" s="218"/>
      <c r="KVY2162" s="218"/>
      <c r="KVZ2162" s="218"/>
      <c r="KWA2162" s="218"/>
      <c r="KWB2162" s="218"/>
      <c r="KWC2162" s="218"/>
      <c r="KWD2162" s="218"/>
      <c r="KWE2162" s="218"/>
      <c r="KWF2162" s="218"/>
      <c r="KWG2162" s="218"/>
      <c r="KWH2162" s="218"/>
      <c r="KWI2162" s="218"/>
      <c r="KWJ2162" s="218"/>
      <c r="KWK2162" s="218"/>
      <c r="KWL2162" s="218"/>
      <c r="KWM2162" s="218"/>
      <c r="KWN2162" s="218"/>
      <c r="KWO2162" s="218"/>
      <c r="KWP2162" s="218"/>
      <c r="KWQ2162" s="218"/>
      <c r="KWR2162" s="218"/>
      <c r="KWS2162" s="218"/>
      <c r="KWT2162" s="218"/>
      <c r="KWU2162" s="218"/>
      <c r="KWV2162" s="218"/>
      <c r="KWW2162" s="218"/>
      <c r="KWX2162" s="218"/>
      <c r="KWY2162" s="218"/>
      <c r="KWZ2162" s="218"/>
      <c r="KXA2162" s="218"/>
      <c r="KXB2162" s="218"/>
      <c r="KXC2162" s="218"/>
      <c r="KXD2162" s="218"/>
      <c r="KXE2162" s="218"/>
      <c r="KXF2162" s="218"/>
      <c r="KXG2162" s="218"/>
      <c r="KXH2162" s="218"/>
      <c r="KXI2162" s="218"/>
      <c r="KXJ2162" s="218"/>
      <c r="KXK2162" s="218"/>
      <c r="KXL2162" s="218"/>
      <c r="KXM2162" s="218"/>
      <c r="KXN2162" s="218"/>
      <c r="KXO2162" s="218"/>
      <c r="KXP2162" s="218"/>
      <c r="KXQ2162" s="218"/>
      <c r="KXR2162" s="218"/>
      <c r="KXS2162" s="218"/>
      <c r="KXT2162" s="218"/>
      <c r="KXU2162" s="218"/>
      <c r="KXV2162" s="218"/>
      <c r="KXW2162" s="218"/>
      <c r="KXX2162" s="218"/>
      <c r="KXY2162" s="218"/>
      <c r="KXZ2162" s="218"/>
      <c r="KYA2162" s="218"/>
      <c r="KYB2162" s="218"/>
      <c r="KYC2162" s="218"/>
      <c r="KYD2162" s="218"/>
      <c r="KYE2162" s="218"/>
      <c r="KYF2162" s="218"/>
      <c r="KYG2162" s="218"/>
      <c r="KYH2162" s="218"/>
      <c r="KYI2162" s="218"/>
      <c r="KYJ2162" s="218"/>
      <c r="KYK2162" s="218"/>
      <c r="KYL2162" s="218"/>
      <c r="KYM2162" s="218"/>
      <c r="KYN2162" s="218"/>
      <c r="KYO2162" s="218"/>
      <c r="KYP2162" s="218"/>
      <c r="KYQ2162" s="218"/>
      <c r="KYR2162" s="218"/>
      <c r="KYS2162" s="218"/>
      <c r="KYT2162" s="218"/>
      <c r="KYU2162" s="218"/>
      <c r="KYV2162" s="218"/>
      <c r="KYW2162" s="218"/>
      <c r="KYX2162" s="218"/>
      <c r="KYY2162" s="218"/>
      <c r="KYZ2162" s="218"/>
      <c r="KZA2162" s="218"/>
      <c r="KZB2162" s="218"/>
      <c r="KZC2162" s="218"/>
      <c r="KZD2162" s="218"/>
      <c r="KZE2162" s="218"/>
      <c r="KZF2162" s="218"/>
      <c r="KZG2162" s="218"/>
      <c r="KZH2162" s="218"/>
      <c r="KZI2162" s="218"/>
      <c r="KZJ2162" s="218"/>
      <c r="KZK2162" s="218"/>
      <c r="KZL2162" s="218"/>
      <c r="KZM2162" s="218"/>
      <c r="KZN2162" s="218"/>
      <c r="KZO2162" s="218"/>
      <c r="KZP2162" s="218"/>
      <c r="KZQ2162" s="218"/>
      <c r="KZR2162" s="218"/>
      <c r="KZS2162" s="218"/>
      <c r="KZT2162" s="218"/>
      <c r="KZU2162" s="218"/>
      <c r="KZV2162" s="218"/>
      <c r="KZW2162" s="218"/>
      <c r="KZX2162" s="218"/>
      <c r="KZY2162" s="218"/>
      <c r="KZZ2162" s="218"/>
      <c r="LAA2162" s="218"/>
      <c r="LAB2162" s="218"/>
      <c r="LAC2162" s="218"/>
      <c r="LAD2162" s="218"/>
      <c r="LAE2162" s="218"/>
      <c r="LAF2162" s="218"/>
      <c r="LAG2162" s="218"/>
      <c r="LAH2162" s="218"/>
      <c r="LAI2162" s="218"/>
      <c r="LAJ2162" s="218"/>
      <c r="LAK2162" s="218"/>
      <c r="LAL2162" s="218"/>
      <c r="LAM2162" s="218"/>
      <c r="LAN2162" s="218"/>
      <c r="LAO2162" s="218"/>
      <c r="LAP2162" s="218"/>
      <c r="LAQ2162" s="218"/>
      <c r="LAR2162" s="218"/>
      <c r="LAS2162" s="218"/>
      <c r="LAT2162" s="218"/>
      <c r="LAU2162" s="218"/>
      <c r="LAV2162" s="218"/>
      <c r="LAW2162" s="218"/>
      <c r="LAX2162" s="218"/>
      <c r="LAY2162" s="218"/>
      <c r="LAZ2162" s="218"/>
      <c r="LBA2162" s="218"/>
      <c r="LBB2162" s="218"/>
      <c r="LBC2162" s="218"/>
      <c r="LBD2162" s="218"/>
      <c r="LBE2162" s="218"/>
      <c r="LBF2162" s="218"/>
      <c r="LBG2162" s="218"/>
      <c r="LBH2162" s="218"/>
      <c r="LBI2162" s="218"/>
      <c r="LBJ2162" s="218"/>
      <c r="LBK2162" s="218"/>
      <c r="LBL2162" s="218"/>
      <c r="LBM2162" s="218"/>
      <c r="LBN2162" s="218"/>
      <c r="LBO2162" s="218"/>
      <c r="LBP2162" s="218"/>
      <c r="LBQ2162" s="218"/>
      <c r="LBR2162" s="218"/>
      <c r="LBS2162" s="218"/>
      <c r="LBT2162" s="218"/>
      <c r="LBU2162" s="218"/>
      <c r="LBV2162" s="218"/>
      <c r="LBW2162" s="218"/>
      <c r="LBX2162" s="218"/>
      <c r="LBY2162" s="218"/>
      <c r="LBZ2162" s="218"/>
      <c r="LCA2162" s="218"/>
      <c r="LCB2162" s="218"/>
      <c r="LCC2162" s="218"/>
      <c r="LCD2162" s="218"/>
      <c r="LCE2162" s="218"/>
      <c r="LCF2162" s="218"/>
      <c r="LCG2162" s="218"/>
      <c r="LCH2162" s="218"/>
      <c r="LCI2162" s="218"/>
      <c r="LCJ2162" s="218"/>
      <c r="LCK2162" s="218"/>
      <c r="LCL2162" s="218"/>
      <c r="LCM2162" s="218"/>
      <c r="LCN2162" s="218"/>
      <c r="LCO2162" s="218"/>
      <c r="LCP2162" s="218"/>
      <c r="LCQ2162" s="218"/>
      <c r="LCR2162" s="218"/>
      <c r="LCS2162" s="218"/>
      <c r="LCT2162" s="218"/>
      <c r="LCU2162" s="218"/>
      <c r="LCV2162" s="218"/>
      <c r="LCW2162" s="218"/>
      <c r="LCX2162" s="218"/>
      <c r="LCY2162" s="218"/>
      <c r="LCZ2162" s="218"/>
      <c r="LDA2162" s="218"/>
      <c r="LDB2162" s="218"/>
      <c r="LDC2162" s="218"/>
      <c r="LDD2162" s="218"/>
      <c r="LDE2162" s="218"/>
      <c r="LDF2162" s="218"/>
      <c r="LDG2162" s="218"/>
      <c r="LDH2162" s="218"/>
      <c r="LDI2162" s="218"/>
      <c r="LDJ2162" s="218"/>
      <c r="LDK2162" s="218"/>
      <c r="LDL2162" s="218"/>
      <c r="LDM2162" s="218"/>
      <c r="LDN2162" s="218"/>
      <c r="LDO2162" s="218"/>
      <c r="LDP2162" s="218"/>
      <c r="LDQ2162" s="218"/>
      <c r="LDR2162" s="218"/>
      <c r="LDS2162" s="218"/>
      <c r="LDT2162" s="218"/>
      <c r="LDU2162" s="218"/>
      <c r="LDV2162" s="218"/>
      <c r="LDW2162" s="218"/>
      <c r="LDX2162" s="218"/>
      <c r="LDY2162" s="218"/>
      <c r="LDZ2162" s="218"/>
      <c r="LEA2162" s="218"/>
      <c r="LEB2162" s="218"/>
      <c r="LEC2162" s="218"/>
      <c r="LED2162" s="218"/>
      <c r="LEE2162" s="218"/>
      <c r="LEF2162" s="218"/>
      <c r="LEG2162" s="218"/>
      <c r="LEH2162" s="218"/>
      <c r="LEI2162" s="218"/>
      <c r="LEJ2162" s="218"/>
      <c r="LEK2162" s="218"/>
      <c r="LEL2162" s="218"/>
      <c r="LEM2162" s="218"/>
      <c r="LEN2162" s="218"/>
      <c r="LEO2162" s="218"/>
      <c r="LEP2162" s="218"/>
      <c r="LEQ2162" s="218"/>
      <c r="LER2162" s="218"/>
      <c r="LES2162" s="218"/>
      <c r="LET2162" s="218"/>
      <c r="LEU2162" s="218"/>
      <c r="LEV2162" s="218"/>
      <c r="LEW2162" s="218"/>
      <c r="LEX2162" s="218"/>
      <c r="LEY2162" s="218"/>
      <c r="LEZ2162" s="218"/>
      <c r="LFA2162" s="218"/>
      <c r="LFB2162" s="218"/>
      <c r="LFC2162" s="218"/>
      <c r="LFD2162" s="218"/>
      <c r="LFE2162" s="218"/>
      <c r="LFF2162" s="218"/>
      <c r="LFG2162" s="218"/>
      <c r="LFH2162" s="218"/>
      <c r="LFI2162" s="218"/>
      <c r="LFJ2162" s="218"/>
      <c r="LFK2162" s="218"/>
      <c r="LFL2162" s="218"/>
      <c r="LFM2162" s="218"/>
      <c r="LFN2162" s="218"/>
      <c r="LFO2162" s="218"/>
      <c r="LFP2162" s="218"/>
      <c r="LFQ2162" s="218"/>
      <c r="LFR2162" s="218"/>
      <c r="LFS2162" s="218"/>
      <c r="LFT2162" s="218"/>
      <c r="LFU2162" s="218"/>
      <c r="LFV2162" s="218"/>
      <c r="LFW2162" s="218"/>
      <c r="LFX2162" s="218"/>
      <c r="LFY2162" s="218"/>
      <c r="LFZ2162" s="218"/>
      <c r="LGA2162" s="218"/>
      <c r="LGB2162" s="218"/>
      <c r="LGC2162" s="218"/>
      <c r="LGD2162" s="218"/>
      <c r="LGE2162" s="218"/>
      <c r="LGF2162" s="218"/>
      <c r="LGG2162" s="218"/>
      <c r="LGH2162" s="218"/>
      <c r="LGI2162" s="218"/>
      <c r="LGJ2162" s="218"/>
      <c r="LGK2162" s="218"/>
      <c r="LGL2162" s="218"/>
      <c r="LGM2162" s="218"/>
      <c r="LGN2162" s="218"/>
      <c r="LGO2162" s="218"/>
      <c r="LGP2162" s="218"/>
      <c r="LGQ2162" s="218"/>
      <c r="LGR2162" s="218"/>
      <c r="LGS2162" s="218"/>
      <c r="LGT2162" s="218"/>
      <c r="LGU2162" s="218"/>
      <c r="LGV2162" s="218"/>
      <c r="LGW2162" s="218"/>
      <c r="LGX2162" s="218"/>
      <c r="LGY2162" s="218"/>
      <c r="LGZ2162" s="218"/>
      <c r="LHA2162" s="218"/>
      <c r="LHB2162" s="218"/>
      <c r="LHC2162" s="218"/>
      <c r="LHD2162" s="218"/>
      <c r="LHE2162" s="218"/>
      <c r="LHF2162" s="218"/>
      <c r="LHG2162" s="218"/>
      <c r="LHH2162" s="218"/>
      <c r="LHI2162" s="218"/>
      <c r="LHJ2162" s="218"/>
      <c r="LHK2162" s="218"/>
      <c r="LHL2162" s="218"/>
      <c r="LHM2162" s="218"/>
      <c r="LHN2162" s="218"/>
      <c r="LHO2162" s="218"/>
      <c r="LHP2162" s="218"/>
      <c r="LHQ2162" s="218"/>
      <c r="LHR2162" s="218"/>
      <c r="LHS2162" s="218"/>
      <c r="LHT2162" s="218"/>
      <c r="LHU2162" s="218"/>
      <c r="LHV2162" s="218"/>
      <c r="LHW2162" s="218"/>
      <c r="LHX2162" s="218"/>
      <c r="LHY2162" s="218"/>
      <c r="LHZ2162" s="218"/>
      <c r="LIA2162" s="218"/>
      <c r="LIB2162" s="218"/>
      <c r="LIC2162" s="218"/>
      <c r="LID2162" s="218"/>
      <c r="LIE2162" s="218"/>
      <c r="LIF2162" s="218"/>
      <c r="LIG2162" s="218"/>
      <c r="LIH2162" s="218"/>
      <c r="LII2162" s="218"/>
      <c r="LIJ2162" s="218"/>
      <c r="LIK2162" s="218"/>
      <c r="LIL2162" s="218"/>
      <c r="LIM2162" s="218"/>
      <c r="LIN2162" s="218"/>
      <c r="LIO2162" s="218"/>
      <c r="LIP2162" s="218"/>
      <c r="LIQ2162" s="218"/>
      <c r="LIR2162" s="218"/>
      <c r="LIS2162" s="218"/>
      <c r="LIT2162" s="218"/>
      <c r="LIU2162" s="218"/>
      <c r="LIV2162" s="218"/>
      <c r="LIW2162" s="218"/>
      <c r="LIX2162" s="218"/>
      <c r="LIY2162" s="218"/>
      <c r="LIZ2162" s="218"/>
      <c r="LJA2162" s="218"/>
      <c r="LJB2162" s="218"/>
      <c r="LJC2162" s="218"/>
      <c r="LJD2162" s="218"/>
      <c r="LJE2162" s="218"/>
      <c r="LJF2162" s="218"/>
      <c r="LJG2162" s="218"/>
      <c r="LJH2162" s="218"/>
      <c r="LJI2162" s="218"/>
      <c r="LJJ2162" s="218"/>
      <c r="LJK2162" s="218"/>
      <c r="LJL2162" s="218"/>
      <c r="LJM2162" s="218"/>
      <c r="LJN2162" s="218"/>
      <c r="LJO2162" s="218"/>
      <c r="LJP2162" s="218"/>
      <c r="LJQ2162" s="218"/>
      <c r="LJR2162" s="218"/>
      <c r="LJS2162" s="218"/>
      <c r="LJT2162" s="218"/>
      <c r="LJU2162" s="218"/>
      <c r="LJV2162" s="218"/>
      <c r="LJW2162" s="218"/>
      <c r="LJX2162" s="218"/>
      <c r="LJY2162" s="218"/>
      <c r="LJZ2162" s="218"/>
      <c r="LKA2162" s="218"/>
      <c r="LKB2162" s="218"/>
      <c r="LKC2162" s="218"/>
      <c r="LKD2162" s="218"/>
      <c r="LKE2162" s="218"/>
      <c r="LKF2162" s="218"/>
      <c r="LKG2162" s="218"/>
      <c r="LKH2162" s="218"/>
      <c r="LKI2162" s="218"/>
      <c r="LKJ2162" s="218"/>
      <c r="LKK2162" s="218"/>
      <c r="LKL2162" s="218"/>
      <c r="LKM2162" s="218"/>
      <c r="LKN2162" s="218"/>
      <c r="LKO2162" s="218"/>
      <c r="LKP2162" s="218"/>
      <c r="LKQ2162" s="218"/>
      <c r="LKR2162" s="218"/>
      <c r="LKS2162" s="218"/>
      <c r="LKT2162" s="218"/>
      <c r="LKU2162" s="218"/>
      <c r="LKV2162" s="218"/>
      <c r="LKW2162" s="218"/>
      <c r="LKX2162" s="218"/>
      <c r="LKY2162" s="218"/>
      <c r="LKZ2162" s="218"/>
      <c r="LLA2162" s="218"/>
      <c r="LLB2162" s="218"/>
      <c r="LLC2162" s="218"/>
      <c r="LLD2162" s="218"/>
      <c r="LLE2162" s="218"/>
      <c r="LLF2162" s="218"/>
      <c r="LLG2162" s="218"/>
      <c r="LLH2162" s="218"/>
      <c r="LLI2162" s="218"/>
      <c r="LLJ2162" s="218"/>
      <c r="LLK2162" s="218"/>
      <c r="LLL2162" s="218"/>
      <c r="LLM2162" s="218"/>
      <c r="LLN2162" s="218"/>
      <c r="LLO2162" s="218"/>
      <c r="LLP2162" s="218"/>
      <c r="LLQ2162" s="218"/>
      <c r="LLR2162" s="218"/>
      <c r="LLS2162" s="218"/>
      <c r="LLT2162" s="218"/>
      <c r="LLU2162" s="218"/>
      <c r="LLV2162" s="218"/>
      <c r="LLW2162" s="218"/>
      <c r="LLX2162" s="218"/>
      <c r="LLY2162" s="218"/>
      <c r="LLZ2162" s="218"/>
      <c r="LMA2162" s="218"/>
      <c r="LMB2162" s="218"/>
      <c r="LMC2162" s="218"/>
      <c r="LMD2162" s="218"/>
      <c r="LME2162" s="218"/>
      <c r="LMF2162" s="218"/>
      <c r="LMG2162" s="218"/>
      <c r="LMH2162" s="218"/>
      <c r="LMI2162" s="218"/>
      <c r="LMJ2162" s="218"/>
      <c r="LMK2162" s="218"/>
      <c r="LML2162" s="218"/>
      <c r="LMM2162" s="218"/>
      <c r="LMN2162" s="218"/>
      <c r="LMO2162" s="218"/>
      <c r="LMP2162" s="218"/>
      <c r="LMQ2162" s="218"/>
      <c r="LMR2162" s="218"/>
      <c r="LMS2162" s="218"/>
      <c r="LMT2162" s="218"/>
      <c r="LMU2162" s="218"/>
      <c r="LMV2162" s="218"/>
      <c r="LMW2162" s="218"/>
      <c r="LMX2162" s="218"/>
      <c r="LMY2162" s="218"/>
      <c r="LMZ2162" s="218"/>
      <c r="LNA2162" s="218"/>
      <c r="LNB2162" s="218"/>
      <c r="LNC2162" s="218"/>
      <c r="LND2162" s="218"/>
      <c r="LNE2162" s="218"/>
      <c r="LNF2162" s="218"/>
      <c r="LNG2162" s="218"/>
      <c r="LNH2162" s="218"/>
      <c r="LNI2162" s="218"/>
      <c r="LNJ2162" s="218"/>
      <c r="LNK2162" s="218"/>
      <c r="LNL2162" s="218"/>
      <c r="LNM2162" s="218"/>
      <c r="LNN2162" s="218"/>
      <c r="LNO2162" s="218"/>
      <c r="LNP2162" s="218"/>
      <c r="LNQ2162" s="218"/>
      <c r="LNR2162" s="218"/>
      <c r="LNS2162" s="218"/>
      <c r="LNT2162" s="218"/>
      <c r="LNU2162" s="218"/>
      <c r="LNV2162" s="218"/>
      <c r="LNW2162" s="218"/>
      <c r="LNX2162" s="218"/>
      <c r="LNY2162" s="218"/>
      <c r="LNZ2162" s="218"/>
      <c r="LOA2162" s="218"/>
      <c r="LOB2162" s="218"/>
      <c r="LOC2162" s="218"/>
      <c r="LOD2162" s="218"/>
      <c r="LOE2162" s="218"/>
      <c r="LOF2162" s="218"/>
      <c r="LOG2162" s="218"/>
      <c r="LOH2162" s="218"/>
      <c r="LOI2162" s="218"/>
      <c r="LOJ2162" s="218"/>
      <c r="LOK2162" s="218"/>
      <c r="LOL2162" s="218"/>
      <c r="LOM2162" s="218"/>
      <c r="LON2162" s="218"/>
      <c r="LOO2162" s="218"/>
      <c r="LOP2162" s="218"/>
      <c r="LOQ2162" s="218"/>
      <c r="LOR2162" s="218"/>
      <c r="LOS2162" s="218"/>
      <c r="LOT2162" s="218"/>
      <c r="LOU2162" s="218"/>
      <c r="LOV2162" s="218"/>
      <c r="LOW2162" s="218"/>
      <c r="LOX2162" s="218"/>
      <c r="LOY2162" s="218"/>
      <c r="LOZ2162" s="218"/>
      <c r="LPA2162" s="218"/>
      <c r="LPB2162" s="218"/>
      <c r="LPC2162" s="218"/>
      <c r="LPD2162" s="218"/>
      <c r="LPE2162" s="218"/>
      <c r="LPF2162" s="218"/>
      <c r="LPG2162" s="218"/>
      <c r="LPH2162" s="218"/>
      <c r="LPI2162" s="218"/>
      <c r="LPJ2162" s="218"/>
      <c r="LPK2162" s="218"/>
      <c r="LPL2162" s="218"/>
      <c r="LPM2162" s="218"/>
      <c r="LPN2162" s="218"/>
      <c r="LPO2162" s="218"/>
      <c r="LPP2162" s="218"/>
      <c r="LPQ2162" s="218"/>
      <c r="LPR2162" s="218"/>
      <c r="LPS2162" s="218"/>
      <c r="LPT2162" s="218"/>
      <c r="LPU2162" s="218"/>
      <c r="LPV2162" s="218"/>
      <c r="LPW2162" s="218"/>
      <c r="LPX2162" s="218"/>
      <c r="LPY2162" s="218"/>
      <c r="LPZ2162" s="218"/>
      <c r="LQA2162" s="218"/>
      <c r="LQB2162" s="218"/>
      <c r="LQC2162" s="218"/>
      <c r="LQD2162" s="218"/>
      <c r="LQE2162" s="218"/>
      <c r="LQF2162" s="218"/>
      <c r="LQG2162" s="218"/>
      <c r="LQH2162" s="218"/>
      <c r="LQI2162" s="218"/>
      <c r="LQJ2162" s="218"/>
      <c r="LQK2162" s="218"/>
      <c r="LQL2162" s="218"/>
      <c r="LQM2162" s="218"/>
      <c r="LQN2162" s="218"/>
      <c r="LQO2162" s="218"/>
      <c r="LQP2162" s="218"/>
      <c r="LQQ2162" s="218"/>
      <c r="LQR2162" s="218"/>
      <c r="LQS2162" s="218"/>
      <c r="LQT2162" s="218"/>
      <c r="LQU2162" s="218"/>
      <c r="LQV2162" s="218"/>
      <c r="LQW2162" s="218"/>
      <c r="LQX2162" s="218"/>
      <c r="LQY2162" s="218"/>
      <c r="LQZ2162" s="218"/>
      <c r="LRA2162" s="218"/>
      <c r="LRB2162" s="218"/>
      <c r="LRC2162" s="218"/>
      <c r="LRD2162" s="218"/>
      <c r="LRE2162" s="218"/>
      <c r="LRF2162" s="218"/>
      <c r="LRG2162" s="218"/>
      <c r="LRH2162" s="218"/>
      <c r="LRI2162" s="218"/>
      <c r="LRJ2162" s="218"/>
      <c r="LRK2162" s="218"/>
      <c r="LRL2162" s="218"/>
      <c r="LRM2162" s="218"/>
      <c r="LRN2162" s="218"/>
      <c r="LRO2162" s="218"/>
      <c r="LRP2162" s="218"/>
      <c r="LRQ2162" s="218"/>
      <c r="LRR2162" s="218"/>
      <c r="LRS2162" s="218"/>
      <c r="LRT2162" s="218"/>
      <c r="LRU2162" s="218"/>
      <c r="LRV2162" s="218"/>
      <c r="LRW2162" s="218"/>
      <c r="LRX2162" s="218"/>
      <c r="LRY2162" s="218"/>
      <c r="LRZ2162" s="218"/>
      <c r="LSA2162" s="218"/>
      <c r="LSB2162" s="218"/>
      <c r="LSC2162" s="218"/>
      <c r="LSD2162" s="218"/>
      <c r="LSE2162" s="218"/>
      <c r="LSF2162" s="218"/>
      <c r="LSG2162" s="218"/>
      <c r="LSH2162" s="218"/>
      <c r="LSI2162" s="218"/>
      <c r="LSJ2162" s="218"/>
      <c r="LSK2162" s="218"/>
      <c r="LSL2162" s="218"/>
      <c r="LSM2162" s="218"/>
      <c r="LSN2162" s="218"/>
      <c r="LSO2162" s="218"/>
      <c r="LSP2162" s="218"/>
      <c r="LSQ2162" s="218"/>
      <c r="LSR2162" s="218"/>
      <c r="LSS2162" s="218"/>
      <c r="LST2162" s="218"/>
      <c r="LSU2162" s="218"/>
      <c r="LSV2162" s="218"/>
      <c r="LSW2162" s="218"/>
      <c r="LSX2162" s="218"/>
      <c r="LSY2162" s="218"/>
      <c r="LSZ2162" s="218"/>
      <c r="LTA2162" s="218"/>
      <c r="LTB2162" s="218"/>
      <c r="LTC2162" s="218"/>
      <c r="LTD2162" s="218"/>
      <c r="LTE2162" s="218"/>
      <c r="LTF2162" s="218"/>
      <c r="LTG2162" s="218"/>
      <c r="LTH2162" s="218"/>
      <c r="LTI2162" s="218"/>
      <c r="LTJ2162" s="218"/>
      <c r="LTK2162" s="218"/>
      <c r="LTL2162" s="218"/>
      <c r="LTM2162" s="218"/>
      <c r="LTN2162" s="218"/>
      <c r="LTO2162" s="218"/>
      <c r="LTP2162" s="218"/>
      <c r="LTQ2162" s="218"/>
      <c r="LTR2162" s="218"/>
      <c r="LTS2162" s="218"/>
      <c r="LTT2162" s="218"/>
      <c r="LTU2162" s="218"/>
      <c r="LTV2162" s="218"/>
      <c r="LTW2162" s="218"/>
      <c r="LTX2162" s="218"/>
      <c r="LTY2162" s="218"/>
      <c r="LTZ2162" s="218"/>
      <c r="LUA2162" s="218"/>
      <c r="LUB2162" s="218"/>
      <c r="LUC2162" s="218"/>
      <c r="LUD2162" s="218"/>
      <c r="LUE2162" s="218"/>
      <c r="LUF2162" s="218"/>
      <c r="LUG2162" s="218"/>
      <c r="LUH2162" s="218"/>
      <c r="LUI2162" s="218"/>
      <c r="LUJ2162" s="218"/>
      <c r="LUK2162" s="218"/>
      <c r="LUL2162" s="218"/>
      <c r="LUM2162" s="218"/>
      <c r="LUN2162" s="218"/>
      <c r="LUO2162" s="218"/>
      <c r="LUP2162" s="218"/>
      <c r="LUQ2162" s="218"/>
      <c r="LUR2162" s="218"/>
      <c r="LUS2162" s="218"/>
      <c r="LUT2162" s="218"/>
      <c r="LUU2162" s="218"/>
      <c r="LUV2162" s="218"/>
      <c r="LUW2162" s="218"/>
      <c r="LUX2162" s="218"/>
      <c r="LUY2162" s="218"/>
      <c r="LUZ2162" s="218"/>
      <c r="LVA2162" s="218"/>
      <c r="LVB2162" s="218"/>
      <c r="LVC2162" s="218"/>
      <c r="LVD2162" s="218"/>
      <c r="LVE2162" s="218"/>
      <c r="LVF2162" s="218"/>
      <c r="LVG2162" s="218"/>
      <c r="LVH2162" s="218"/>
      <c r="LVI2162" s="218"/>
      <c r="LVJ2162" s="218"/>
      <c r="LVK2162" s="218"/>
      <c r="LVL2162" s="218"/>
      <c r="LVM2162" s="218"/>
      <c r="LVN2162" s="218"/>
      <c r="LVO2162" s="218"/>
      <c r="LVP2162" s="218"/>
      <c r="LVQ2162" s="218"/>
      <c r="LVR2162" s="218"/>
      <c r="LVS2162" s="218"/>
      <c r="LVT2162" s="218"/>
      <c r="LVU2162" s="218"/>
      <c r="LVV2162" s="218"/>
      <c r="LVW2162" s="218"/>
      <c r="LVX2162" s="218"/>
      <c r="LVY2162" s="218"/>
      <c r="LVZ2162" s="218"/>
      <c r="LWA2162" s="218"/>
      <c r="LWB2162" s="218"/>
      <c r="LWC2162" s="218"/>
      <c r="LWD2162" s="218"/>
      <c r="LWE2162" s="218"/>
      <c r="LWF2162" s="218"/>
      <c r="LWG2162" s="218"/>
      <c r="LWH2162" s="218"/>
      <c r="LWI2162" s="218"/>
      <c r="LWJ2162" s="218"/>
      <c r="LWK2162" s="218"/>
      <c r="LWL2162" s="218"/>
      <c r="LWM2162" s="218"/>
      <c r="LWN2162" s="218"/>
      <c r="LWO2162" s="218"/>
      <c r="LWP2162" s="218"/>
      <c r="LWQ2162" s="218"/>
      <c r="LWR2162" s="218"/>
      <c r="LWS2162" s="218"/>
      <c r="LWT2162" s="218"/>
      <c r="LWU2162" s="218"/>
      <c r="LWV2162" s="218"/>
      <c r="LWW2162" s="218"/>
      <c r="LWX2162" s="218"/>
      <c r="LWY2162" s="218"/>
      <c r="LWZ2162" s="218"/>
      <c r="LXA2162" s="218"/>
      <c r="LXB2162" s="218"/>
      <c r="LXC2162" s="218"/>
      <c r="LXD2162" s="218"/>
      <c r="LXE2162" s="218"/>
      <c r="LXF2162" s="218"/>
      <c r="LXG2162" s="218"/>
      <c r="LXH2162" s="218"/>
      <c r="LXI2162" s="218"/>
      <c r="LXJ2162" s="218"/>
      <c r="LXK2162" s="218"/>
      <c r="LXL2162" s="218"/>
      <c r="LXM2162" s="218"/>
      <c r="LXN2162" s="218"/>
      <c r="LXO2162" s="218"/>
      <c r="LXP2162" s="218"/>
      <c r="LXQ2162" s="218"/>
      <c r="LXR2162" s="218"/>
      <c r="LXS2162" s="218"/>
      <c r="LXT2162" s="218"/>
      <c r="LXU2162" s="218"/>
      <c r="LXV2162" s="218"/>
      <c r="LXW2162" s="218"/>
      <c r="LXX2162" s="218"/>
      <c r="LXY2162" s="218"/>
      <c r="LXZ2162" s="218"/>
      <c r="LYA2162" s="218"/>
      <c r="LYB2162" s="218"/>
      <c r="LYC2162" s="218"/>
      <c r="LYD2162" s="218"/>
      <c r="LYE2162" s="218"/>
      <c r="LYF2162" s="218"/>
      <c r="LYG2162" s="218"/>
      <c r="LYH2162" s="218"/>
      <c r="LYI2162" s="218"/>
      <c r="LYJ2162" s="218"/>
      <c r="LYK2162" s="218"/>
      <c r="LYL2162" s="218"/>
      <c r="LYM2162" s="218"/>
      <c r="LYN2162" s="218"/>
      <c r="LYO2162" s="218"/>
      <c r="LYP2162" s="218"/>
      <c r="LYQ2162" s="218"/>
      <c r="LYR2162" s="218"/>
      <c r="LYS2162" s="218"/>
      <c r="LYT2162" s="218"/>
      <c r="LYU2162" s="218"/>
      <c r="LYV2162" s="218"/>
      <c r="LYW2162" s="218"/>
      <c r="LYX2162" s="218"/>
      <c r="LYY2162" s="218"/>
      <c r="LYZ2162" s="218"/>
      <c r="LZA2162" s="218"/>
      <c r="LZB2162" s="218"/>
      <c r="LZC2162" s="218"/>
      <c r="LZD2162" s="218"/>
      <c r="LZE2162" s="218"/>
      <c r="LZF2162" s="218"/>
      <c r="LZG2162" s="218"/>
      <c r="LZH2162" s="218"/>
      <c r="LZI2162" s="218"/>
      <c r="LZJ2162" s="218"/>
      <c r="LZK2162" s="218"/>
      <c r="LZL2162" s="218"/>
      <c r="LZM2162" s="218"/>
      <c r="LZN2162" s="218"/>
      <c r="LZO2162" s="218"/>
      <c r="LZP2162" s="218"/>
      <c r="LZQ2162" s="218"/>
      <c r="LZR2162" s="218"/>
      <c r="LZS2162" s="218"/>
      <c r="LZT2162" s="218"/>
      <c r="LZU2162" s="218"/>
      <c r="LZV2162" s="218"/>
      <c r="LZW2162" s="218"/>
      <c r="LZX2162" s="218"/>
      <c r="LZY2162" s="218"/>
      <c r="LZZ2162" s="218"/>
      <c r="MAA2162" s="218"/>
      <c r="MAB2162" s="218"/>
      <c r="MAC2162" s="218"/>
      <c r="MAD2162" s="218"/>
      <c r="MAE2162" s="218"/>
      <c r="MAF2162" s="218"/>
      <c r="MAG2162" s="218"/>
      <c r="MAH2162" s="218"/>
      <c r="MAI2162" s="218"/>
      <c r="MAJ2162" s="218"/>
      <c r="MAK2162" s="218"/>
      <c r="MAL2162" s="218"/>
      <c r="MAM2162" s="218"/>
      <c r="MAN2162" s="218"/>
      <c r="MAO2162" s="218"/>
      <c r="MAP2162" s="218"/>
      <c r="MAQ2162" s="218"/>
      <c r="MAR2162" s="218"/>
      <c r="MAS2162" s="218"/>
      <c r="MAT2162" s="218"/>
      <c r="MAU2162" s="218"/>
      <c r="MAV2162" s="218"/>
      <c r="MAW2162" s="218"/>
      <c r="MAX2162" s="218"/>
      <c r="MAY2162" s="218"/>
      <c r="MAZ2162" s="218"/>
      <c r="MBA2162" s="218"/>
      <c r="MBB2162" s="218"/>
      <c r="MBC2162" s="218"/>
      <c r="MBD2162" s="218"/>
      <c r="MBE2162" s="218"/>
      <c r="MBF2162" s="218"/>
      <c r="MBG2162" s="218"/>
      <c r="MBH2162" s="218"/>
      <c r="MBI2162" s="218"/>
      <c r="MBJ2162" s="218"/>
      <c r="MBK2162" s="218"/>
      <c r="MBL2162" s="218"/>
      <c r="MBM2162" s="218"/>
      <c r="MBN2162" s="218"/>
      <c r="MBO2162" s="218"/>
      <c r="MBP2162" s="218"/>
      <c r="MBQ2162" s="218"/>
      <c r="MBR2162" s="218"/>
      <c r="MBS2162" s="218"/>
      <c r="MBT2162" s="218"/>
      <c r="MBU2162" s="218"/>
      <c r="MBV2162" s="218"/>
      <c r="MBW2162" s="218"/>
      <c r="MBX2162" s="218"/>
      <c r="MBY2162" s="218"/>
      <c r="MBZ2162" s="218"/>
      <c r="MCA2162" s="218"/>
      <c r="MCB2162" s="218"/>
      <c r="MCC2162" s="218"/>
      <c r="MCD2162" s="218"/>
      <c r="MCE2162" s="218"/>
      <c r="MCF2162" s="218"/>
      <c r="MCG2162" s="218"/>
      <c r="MCH2162" s="218"/>
      <c r="MCI2162" s="218"/>
      <c r="MCJ2162" s="218"/>
      <c r="MCK2162" s="218"/>
      <c r="MCL2162" s="218"/>
      <c r="MCM2162" s="218"/>
      <c r="MCN2162" s="218"/>
      <c r="MCO2162" s="218"/>
      <c r="MCP2162" s="218"/>
      <c r="MCQ2162" s="218"/>
      <c r="MCR2162" s="218"/>
      <c r="MCS2162" s="218"/>
      <c r="MCT2162" s="218"/>
      <c r="MCU2162" s="218"/>
      <c r="MCV2162" s="218"/>
      <c r="MCW2162" s="218"/>
      <c r="MCX2162" s="218"/>
      <c r="MCY2162" s="218"/>
      <c r="MCZ2162" s="218"/>
      <c r="MDA2162" s="218"/>
      <c r="MDB2162" s="218"/>
      <c r="MDC2162" s="218"/>
      <c r="MDD2162" s="218"/>
      <c r="MDE2162" s="218"/>
      <c r="MDF2162" s="218"/>
      <c r="MDG2162" s="218"/>
      <c r="MDH2162" s="218"/>
      <c r="MDI2162" s="218"/>
      <c r="MDJ2162" s="218"/>
      <c r="MDK2162" s="218"/>
      <c r="MDL2162" s="218"/>
      <c r="MDM2162" s="218"/>
      <c r="MDN2162" s="218"/>
      <c r="MDO2162" s="218"/>
      <c r="MDP2162" s="218"/>
      <c r="MDQ2162" s="218"/>
      <c r="MDR2162" s="218"/>
      <c r="MDS2162" s="218"/>
      <c r="MDT2162" s="218"/>
      <c r="MDU2162" s="218"/>
      <c r="MDV2162" s="218"/>
      <c r="MDW2162" s="218"/>
      <c r="MDX2162" s="218"/>
      <c r="MDY2162" s="218"/>
      <c r="MDZ2162" s="218"/>
      <c r="MEA2162" s="218"/>
      <c r="MEB2162" s="218"/>
      <c r="MEC2162" s="218"/>
      <c r="MED2162" s="218"/>
      <c r="MEE2162" s="218"/>
      <c r="MEF2162" s="218"/>
      <c r="MEG2162" s="218"/>
      <c r="MEH2162" s="218"/>
      <c r="MEI2162" s="218"/>
      <c r="MEJ2162" s="218"/>
      <c r="MEK2162" s="218"/>
      <c r="MEL2162" s="218"/>
      <c r="MEM2162" s="218"/>
      <c r="MEN2162" s="218"/>
      <c r="MEO2162" s="218"/>
      <c r="MEP2162" s="218"/>
      <c r="MEQ2162" s="218"/>
      <c r="MER2162" s="218"/>
      <c r="MES2162" s="218"/>
      <c r="MET2162" s="218"/>
      <c r="MEU2162" s="218"/>
      <c r="MEV2162" s="218"/>
      <c r="MEW2162" s="218"/>
      <c r="MEX2162" s="218"/>
      <c r="MEY2162" s="218"/>
      <c r="MEZ2162" s="218"/>
      <c r="MFA2162" s="218"/>
      <c r="MFB2162" s="218"/>
      <c r="MFC2162" s="218"/>
      <c r="MFD2162" s="218"/>
      <c r="MFE2162" s="218"/>
      <c r="MFF2162" s="218"/>
      <c r="MFG2162" s="218"/>
      <c r="MFH2162" s="218"/>
      <c r="MFI2162" s="218"/>
      <c r="MFJ2162" s="218"/>
      <c r="MFK2162" s="218"/>
      <c r="MFL2162" s="218"/>
      <c r="MFM2162" s="218"/>
      <c r="MFN2162" s="218"/>
      <c r="MFO2162" s="218"/>
      <c r="MFP2162" s="218"/>
      <c r="MFQ2162" s="218"/>
      <c r="MFR2162" s="218"/>
      <c r="MFS2162" s="218"/>
      <c r="MFT2162" s="218"/>
      <c r="MFU2162" s="218"/>
      <c r="MFV2162" s="218"/>
      <c r="MFW2162" s="218"/>
      <c r="MFX2162" s="218"/>
      <c r="MFY2162" s="218"/>
      <c r="MFZ2162" s="218"/>
      <c r="MGA2162" s="218"/>
      <c r="MGB2162" s="218"/>
      <c r="MGC2162" s="218"/>
      <c r="MGD2162" s="218"/>
      <c r="MGE2162" s="218"/>
      <c r="MGF2162" s="218"/>
      <c r="MGG2162" s="218"/>
      <c r="MGH2162" s="218"/>
      <c r="MGI2162" s="218"/>
      <c r="MGJ2162" s="218"/>
      <c r="MGK2162" s="218"/>
      <c r="MGL2162" s="218"/>
      <c r="MGM2162" s="218"/>
      <c r="MGN2162" s="218"/>
      <c r="MGO2162" s="218"/>
      <c r="MGP2162" s="218"/>
      <c r="MGQ2162" s="218"/>
      <c r="MGR2162" s="218"/>
      <c r="MGS2162" s="218"/>
      <c r="MGT2162" s="218"/>
      <c r="MGU2162" s="218"/>
      <c r="MGV2162" s="218"/>
      <c r="MGW2162" s="218"/>
      <c r="MGX2162" s="218"/>
      <c r="MGY2162" s="218"/>
      <c r="MGZ2162" s="218"/>
      <c r="MHA2162" s="218"/>
      <c r="MHB2162" s="218"/>
      <c r="MHC2162" s="218"/>
      <c r="MHD2162" s="218"/>
      <c r="MHE2162" s="218"/>
      <c r="MHF2162" s="218"/>
      <c r="MHG2162" s="218"/>
      <c r="MHH2162" s="218"/>
      <c r="MHI2162" s="218"/>
      <c r="MHJ2162" s="218"/>
      <c r="MHK2162" s="218"/>
      <c r="MHL2162" s="218"/>
      <c r="MHM2162" s="218"/>
      <c r="MHN2162" s="218"/>
      <c r="MHO2162" s="218"/>
      <c r="MHP2162" s="218"/>
      <c r="MHQ2162" s="218"/>
      <c r="MHR2162" s="218"/>
      <c r="MHS2162" s="218"/>
      <c r="MHT2162" s="218"/>
      <c r="MHU2162" s="218"/>
      <c r="MHV2162" s="218"/>
      <c r="MHW2162" s="218"/>
      <c r="MHX2162" s="218"/>
      <c r="MHY2162" s="218"/>
      <c r="MHZ2162" s="218"/>
      <c r="MIA2162" s="218"/>
      <c r="MIB2162" s="218"/>
      <c r="MIC2162" s="218"/>
      <c r="MID2162" s="218"/>
      <c r="MIE2162" s="218"/>
      <c r="MIF2162" s="218"/>
      <c r="MIG2162" s="218"/>
      <c r="MIH2162" s="218"/>
      <c r="MII2162" s="218"/>
      <c r="MIJ2162" s="218"/>
      <c r="MIK2162" s="218"/>
      <c r="MIL2162" s="218"/>
      <c r="MIM2162" s="218"/>
      <c r="MIN2162" s="218"/>
      <c r="MIO2162" s="218"/>
      <c r="MIP2162" s="218"/>
      <c r="MIQ2162" s="218"/>
      <c r="MIR2162" s="218"/>
      <c r="MIS2162" s="218"/>
      <c r="MIT2162" s="218"/>
      <c r="MIU2162" s="218"/>
      <c r="MIV2162" s="218"/>
      <c r="MIW2162" s="218"/>
      <c r="MIX2162" s="218"/>
      <c r="MIY2162" s="218"/>
      <c r="MIZ2162" s="218"/>
      <c r="MJA2162" s="218"/>
      <c r="MJB2162" s="218"/>
      <c r="MJC2162" s="218"/>
      <c r="MJD2162" s="218"/>
      <c r="MJE2162" s="218"/>
      <c r="MJF2162" s="218"/>
      <c r="MJG2162" s="218"/>
      <c r="MJH2162" s="218"/>
      <c r="MJI2162" s="218"/>
      <c r="MJJ2162" s="218"/>
      <c r="MJK2162" s="218"/>
      <c r="MJL2162" s="218"/>
      <c r="MJM2162" s="218"/>
      <c r="MJN2162" s="218"/>
      <c r="MJO2162" s="218"/>
      <c r="MJP2162" s="218"/>
      <c r="MJQ2162" s="218"/>
      <c r="MJR2162" s="218"/>
      <c r="MJS2162" s="218"/>
      <c r="MJT2162" s="218"/>
      <c r="MJU2162" s="218"/>
      <c r="MJV2162" s="218"/>
      <c r="MJW2162" s="218"/>
      <c r="MJX2162" s="218"/>
      <c r="MJY2162" s="218"/>
      <c r="MJZ2162" s="218"/>
      <c r="MKA2162" s="218"/>
      <c r="MKB2162" s="218"/>
      <c r="MKC2162" s="218"/>
      <c r="MKD2162" s="218"/>
      <c r="MKE2162" s="218"/>
      <c r="MKF2162" s="218"/>
      <c r="MKG2162" s="218"/>
      <c r="MKH2162" s="218"/>
      <c r="MKI2162" s="218"/>
      <c r="MKJ2162" s="218"/>
      <c r="MKK2162" s="218"/>
      <c r="MKL2162" s="218"/>
      <c r="MKM2162" s="218"/>
      <c r="MKN2162" s="218"/>
      <c r="MKO2162" s="218"/>
      <c r="MKP2162" s="218"/>
      <c r="MKQ2162" s="218"/>
      <c r="MKR2162" s="218"/>
      <c r="MKS2162" s="218"/>
      <c r="MKT2162" s="218"/>
      <c r="MKU2162" s="218"/>
      <c r="MKV2162" s="218"/>
      <c r="MKW2162" s="218"/>
      <c r="MKX2162" s="218"/>
      <c r="MKY2162" s="218"/>
      <c r="MKZ2162" s="218"/>
      <c r="MLA2162" s="218"/>
      <c r="MLB2162" s="218"/>
      <c r="MLC2162" s="218"/>
      <c r="MLD2162" s="218"/>
      <c r="MLE2162" s="218"/>
      <c r="MLF2162" s="218"/>
      <c r="MLG2162" s="218"/>
      <c r="MLH2162" s="218"/>
      <c r="MLI2162" s="218"/>
      <c r="MLJ2162" s="218"/>
      <c r="MLK2162" s="218"/>
      <c r="MLL2162" s="218"/>
      <c r="MLM2162" s="218"/>
      <c r="MLN2162" s="218"/>
      <c r="MLO2162" s="218"/>
      <c r="MLP2162" s="218"/>
      <c r="MLQ2162" s="218"/>
      <c r="MLR2162" s="218"/>
      <c r="MLS2162" s="218"/>
      <c r="MLT2162" s="218"/>
      <c r="MLU2162" s="218"/>
      <c r="MLV2162" s="218"/>
      <c r="MLW2162" s="218"/>
      <c r="MLX2162" s="218"/>
      <c r="MLY2162" s="218"/>
      <c r="MLZ2162" s="218"/>
      <c r="MMA2162" s="218"/>
      <c r="MMB2162" s="218"/>
      <c r="MMC2162" s="218"/>
      <c r="MMD2162" s="218"/>
      <c r="MME2162" s="218"/>
      <c r="MMF2162" s="218"/>
      <c r="MMG2162" s="218"/>
      <c r="MMH2162" s="218"/>
      <c r="MMI2162" s="218"/>
      <c r="MMJ2162" s="218"/>
      <c r="MMK2162" s="218"/>
      <c r="MML2162" s="218"/>
      <c r="MMM2162" s="218"/>
      <c r="MMN2162" s="218"/>
      <c r="MMO2162" s="218"/>
      <c r="MMP2162" s="218"/>
      <c r="MMQ2162" s="218"/>
      <c r="MMR2162" s="218"/>
      <c r="MMS2162" s="218"/>
      <c r="MMT2162" s="218"/>
      <c r="MMU2162" s="218"/>
      <c r="MMV2162" s="218"/>
      <c r="MMW2162" s="218"/>
      <c r="MMX2162" s="218"/>
      <c r="MMY2162" s="218"/>
      <c r="MMZ2162" s="218"/>
      <c r="MNA2162" s="218"/>
      <c r="MNB2162" s="218"/>
      <c r="MNC2162" s="218"/>
      <c r="MND2162" s="218"/>
      <c r="MNE2162" s="218"/>
      <c r="MNF2162" s="218"/>
      <c r="MNG2162" s="218"/>
      <c r="MNH2162" s="218"/>
      <c r="MNI2162" s="218"/>
      <c r="MNJ2162" s="218"/>
      <c r="MNK2162" s="218"/>
      <c r="MNL2162" s="218"/>
      <c r="MNM2162" s="218"/>
      <c r="MNN2162" s="218"/>
      <c r="MNO2162" s="218"/>
      <c r="MNP2162" s="218"/>
      <c r="MNQ2162" s="218"/>
      <c r="MNR2162" s="218"/>
      <c r="MNS2162" s="218"/>
      <c r="MNT2162" s="218"/>
      <c r="MNU2162" s="218"/>
      <c r="MNV2162" s="218"/>
      <c r="MNW2162" s="218"/>
      <c r="MNX2162" s="218"/>
      <c r="MNY2162" s="218"/>
      <c r="MNZ2162" s="218"/>
      <c r="MOA2162" s="218"/>
      <c r="MOB2162" s="218"/>
      <c r="MOC2162" s="218"/>
      <c r="MOD2162" s="218"/>
      <c r="MOE2162" s="218"/>
      <c r="MOF2162" s="218"/>
      <c r="MOG2162" s="218"/>
      <c r="MOH2162" s="218"/>
      <c r="MOI2162" s="218"/>
      <c r="MOJ2162" s="218"/>
      <c r="MOK2162" s="218"/>
      <c r="MOL2162" s="218"/>
      <c r="MOM2162" s="218"/>
      <c r="MON2162" s="218"/>
      <c r="MOO2162" s="218"/>
      <c r="MOP2162" s="218"/>
      <c r="MOQ2162" s="218"/>
      <c r="MOR2162" s="218"/>
      <c r="MOS2162" s="218"/>
      <c r="MOT2162" s="218"/>
      <c r="MOU2162" s="218"/>
      <c r="MOV2162" s="218"/>
      <c r="MOW2162" s="218"/>
      <c r="MOX2162" s="218"/>
      <c r="MOY2162" s="218"/>
      <c r="MOZ2162" s="218"/>
      <c r="MPA2162" s="218"/>
      <c r="MPB2162" s="218"/>
      <c r="MPC2162" s="218"/>
      <c r="MPD2162" s="218"/>
      <c r="MPE2162" s="218"/>
      <c r="MPF2162" s="218"/>
      <c r="MPG2162" s="218"/>
      <c r="MPH2162" s="218"/>
      <c r="MPI2162" s="218"/>
      <c r="MPJ2162" s="218"/>
      <c r="MPK2162" s="218"/>
      <c r="MPL2162" s="218"/>
      <c r="MPM2162" s="218"/>
      <c r="MPN2162" s="218"/>
      <c r="MPO2162" s="218"/>
      <c r="MPP2162" s="218"/>
      <c r="MPQ2162" s="218"/>
      <c r="MPR2162" s="218"/>
      <c r="MPS2162" s="218"/>
      <c r="MPT2162" s="218"/>
      <c r="MPU2162" s="218"/>
      <c r="MPV2162" s="218"/>
      <c r="MPW2162" s="218"/>
      <c r="MPX2162" s="218"/>
      <c r="MPY2162" s="218"/>
      <c r="MPZ2162" s="218"/>
      <c r="MQA2162" s="218"/>
      <c r="MQB2162" s="218"/>
      <c r="MQC2162" s="218"/>
      <c r="MQD2162" s="218"/>
      <c r="MQE2162" s="218"/>
      <c r="MQF2162" s="218"/>
      <c r="MQG2162" s="218"/>
      <c r="MQH2162" s="218"/>
      <c r="MQI2162" s="218"/>
      <c r="MQJ2162" s="218"/>
      <c r="MQK2162" s="218"/>
      <c r="MQL2162" s="218"/>
      <c r="MQM2162" s="218"/>
      <c r="MQN2162" s="218"/>
      <c r="MQO2162" s="218"/>
      <c r="MQP2162" s="218"/>
      <c r="MQQ2162" s="218"/>
      <c r="MQR2162" s="218"/>
      <c r="MQS2162" s="218"/>
      <c r="MQT2162" s="218"/>
      <c r="MQU2162" s="218"/>
      <c r="MQV2162" s="218"/>
      <c r="MQW2162" s="218"/>
      <c r="MQX2162" s="218"/>
      <c r="MQY2162" s="218"/>
      <c r="MQZ2162" s="218"/>
      <c r="MRA2162" s="218"/>
      <c r="MRB2162" s="218"/>
      <c r="MRC2162" s="218"/>
      <c r="MRD2162" s="218"/>
      <c r="MRE2162" s="218"/>
      <c r="MRF2162" s="218"/>
      <c r="MRG2162" s="218"/>
      <c r="MRH2162" s="218"/>
      <c r="MRI2162" s="218"/>
      <c r="MRJ2162" s="218"/>
      <c r="MRK2162" s="218"/>
      <c r="MRL2162" s="218"/>
      <c r="MRM2162" s="218"/>
      <c r="MRN2162" s="218"/>
      <c r="MRO2162" s="218"/>
      <c r="MRP2162" s="218"/>
      <c r="MRQ2162" s="218"/>
      <c r="MRR2162" s="218"/>
      <c r="MRS2162" s="218"/>
      <c r="MRT2162" s="218"/>
      <c r="MRU2162" s="218"/>
      <c r="MRV2162" s="218"/>
      <c r="MRW2162" s="218"/>
      <c r="MRX2162" s="218"/>
      <c r="MRY2162" s="218"/>
      <c r="MRZ2162" s="218"/>
      <c r="MSA2162" s="218"/>
      <c r="MSB2162" s="218"/>
      <c r="MSC2162" s="218"/>
      <c r="MSD2162" s="218"/>
      <c r="MSE2162" s="218"/>
      <c r="MSF2162" s="218"/>
      <c r="MSG2162" s="218"/>
      <c r="MSH2162" s="218"/>
      <c r="MSI2162" s="218"/>
      <c r="MSJ2162" s="218"/>
      <c r="MSK2162" s="218"/>
      <c r="MSL2162" s="218"/>
      <c r="MSM2162" s="218"/>
      <c r="MSN2162" s="218"/>
      <c r="MSO2162" s="218"/>
      <c r="MSP2162" s="218"/>
      <c r="MSQ2162" s="218"/>
      <c r="MSR2162" s="218"/>
      <c r="MSS2162" s="218"/>
      <c r="MST2162" s="218"/>
      <c r="MSU2162" s="218"/>
      <c r="MSV2162" s="218"/>
      <c r="MSW2162" s="218"/>
      <c r="MSX2162" s="218"/>
      <c r="MSY2162" s="218"/>
      <c r="MSZ2162" s="218"/>
      <c r="MTA2162" s="218"/>
      <c r="MTB2162" s="218"/>
      <c r="MTC2162" s="218"/>
      <c r="MTD2162" s="218"/>
      <c r="MTE2162" s="218"/>
      <c r="MTF2162" s="218"/>
      <c r="MTG2162" s="218"/>
      <c r="MTH2162" s="218"/>
      <c r="MTI2162" s="218"/>
      <c r="MTJ2162" s="218"/>
      <c r="MTK2162" s="218"/>
      <c r="MTL2162" s="218"/>
      <c r="MTM2162" s="218"/>
      <c r="MTN2162" s="218"/>
      <c r="MTO2162" s="218"/>
      <c r="MTP2162" s="218"/>
      <c r="MTQ2162" s="218"/>
      <c r="MTR2162" s="218"/>
      <c r="MTS2162" s="218"/>
      <c r="MTT2162" s="218"/>
      <c r="MTU2162" s="218"/>
      <c r="MTV2162" s="218"/>
      <c r="MTW2162" s="218"/>
      <c r="MTX2162" s="218"/>
      <c r="MTY2162" s="218"/>
      <c r="MTZ2162" s="218"/>
      <c r="MUA2162" s="218"/>
      <c r="MUB2162" s="218"/>
      <c r="MUC2162" s="218"/>
      <c r="MUD2162" s="218"/>
      <c r="MUE2162" s="218"/>
      <c r="MUF2162" s="218"/>
      <c r="MUG2162" s="218"/>
      <c r="MUH2162" s="218"/>
      <c r="MUI2162" s="218"/>
      <c r="MUJ2162" s="218"/>
      <c r="MUK2162" s="218"/>
      <c r="MUL2162" s="218"/>
      <c r="MUM2162" s="218"/>
      <c r="MUN2162" s="218"/>
      <c r="MUO2162" s="218"/>
      <c r="MUP2162" s="218"/>
      <c r="MUQ2162" s="218"/>
      <c r="MUR2162" s="218"/>
      <c r="MUS2162" s="218"/>
      <c r="MUT2162" s="218"/>
      <c r="MUU2162" s="218"/>
      <c r="MUV2162" s="218"/>
      <c r="MUW2162" s="218"/>
      <c r="MUX2162" s="218"/>
      <c r="MUY2162" s="218"/>
      <c r="MUZ2162" s="218"/>
      <c r="MVA2162" s="218"/>
      <c r="MVB2162" s="218"/>
      <c r="MVC2162" s="218"/>
      <c r="MVD2162" s="218"/>
      <c r="MVE2162" s="218"/>
      <c r="MVF2162" s="218"/>
      <c r="MVG2162" s="218"/>
      <c r="MVH2162" s="218"/>
      <c r="MVI2162" s="218"/>
      <c r="MVJ2162" s="218"/>
      <c r="MVK2162" s="218"/>
      <c r="MVL2162" s="218"/>
      <c r="MVM2162" s="218"/>
      <c r="MVN2162" s="218"/>
      <c r="MVO2162" s="218"/>
      <c r="MVP2162" s="218"/>
      <c r="MVQ2162" s="218"/>
      <c r="MVR2162" s="218"/>
      <c r="MVS2162" s="218"/>
      <c r="MVT2162" s="218"/>
      <c r="MVU2162" s="218"/>
      <c r="MVV2162" s="218"/>
      <c r="MVW2162" s="218"/>
      <c r="MVX2162" s="218"/>
      <c r="MVY2162" s="218"/>
      <c r="MVZ2162" s="218"/>
      <c r="MWA2162" s="218"/>
      <c r="MWB2162" s="218"/>
      <c r="MWC2162" s="218"/>
      <c r="MWD2162" s="218"/>
      <c r="MWE2162" s="218"/>
      <c r="MWF2162" s="218"/>
      <c r="MWG2162" s="218"/>
      <c r="MWH2162" s="218"/>
      <c r="MWI2162" s="218"/>
      <c r="MWJ2162" s="218"/>
      <c r="MWK2162" s="218"/>
      <c r="MWL2162" s="218"/>
      <c r="MWM2162" s="218"/>
      <c r="MWN2162" s="218"/>
      <c r="MWO2162" s="218"/>
      <c r="MWP2162" s="218"/>
      <c r="MWQ2162" s="218"/>
      <c r="MWR2162" s="218"/>
      <c r="MWS2162" s="218"/>
      <c r="MWT2162" s="218"/>
      <c r="MWU2162" s="218"/>
      <c r="MWV2162" s="218"/>
      <c r="MWW2162" s="218"/>
      <c r="MWX2162" s="218"/>
      <c r="MWY2162" s="218"/>
      <c r="MWZ2162" s="218"/>
      <c r="MXA2162" s="218"/>
      <c r="MXB2162" s="218"/>
      <c r="MXC2162" s="218"/>
      <c r="MXD2162" s="218"/>
      <c r="MXE2162" s="218"/>
      <c r="MXF2162" s="218"/>
      <c r="MXG2162" s="218"/>
      <c r="MXH2162" s="218"/>
      <c r="MXI2162" s="218"/>
      <c r="MXJ2162" s="218"/>
      <c r="MXK2162" s="218"/>
      <c r="MXL2162" s="218"/>
      <c r="MXM2162" s="218"/>
      <c r="MXN2162" s="218"/>
      <c r="MXO2162" s="218"/>
      <c r="MXP2162" s="218"/>
      <c r="MXQ2162" s="218"/>
      <c r="MXR2162" s="218"/>
      <c r="MXS2162" s="218"/>
      <c r="MXT2162" s="218"/>
      <c r="MXU2162" s="218"/>
      <c r="MXV2162" s="218"/>
      <c r="MXW2162" s="218"/>
      <c r="MXX2162" s="218"/>
      <c r="MXY2162" s="218"/>
      <c r="MXZ2162" s="218"/>
      <c r="MYA2162" s="218"/>
      <c r="MYB2162" s="218"/>
      <c r="MYC2162" s="218"/>
      <c r="MYD2162" s="218"/>
      <c r="MYE2162" s="218"/>
      <c r="MYF2162" s="218"/>
      <c r="MYG2162" s="218"/>
      <c r="MYH2162" s="218"/>
      <c r="MYI2162" s="218"/>
      <c r="MYJ2162" s="218"/>
      <c r="MYK2162" s="218"/>
      <c r="MYL2162" s="218"/>
      <c r="MYM2162" s="218"/>
      <c r="MYN2162" s="218"/>
      <c r="MYO2162" s="218"/>
      <c r="MYP2162" s="218"/>
      <c r="MYQ2162" s="218"/>
      <c r="MYR2162" s="218"/>
      <c r="MYS2162" s="218"/>
      <c r="MYT2162" s="218"/>
      <c r="MYU2162" s="218"/>
      <c r="MYV2162" s="218"/>
      <c r="MYW2162" s="218"/>
      <c r="MYX2162" s="218"/>
      <c r="MYY2162" s="218"/>
      <c r="MYZ2162" s="218"/>
      <c r="MZA2162" s="218"/>
      <c r="MZB2162" s="218"/>
      <c r="MZC2162" s="218"/>
      <c r="MZD2162" s="218"/>
      <c r="MZE2162" s="218"/>
      <c r="MZF2162" s="218"/>
      <c r="MZG2162" s="218"/>
      <c r="MZH2162" s="218"/>
      <c r="MZI2162" s="218"/>
      <c r="MZJ2162" s="218"/>
      <c r="MZK2162" s="218"/>
      <c r="MZL2162" s="218"/>
      <c r="MZM2162" s="218"/>
      <c r="MZN2162" s="218"/>
      <c r="MZO2162" s="218"/>
      <c r="MZP2162" s="218"/>
      <c r="MZQ2162" s="218"/>
      <c r="MZR2162" s="218"/>
      <c r="MZS2162" s="218"/>
      <c r="MZT2162" s="218"/>
      <c r="MZU2162" s="218"/>
      <c r="MZV2162" s="218"/>
      <c r="MZW2162" s="218"/>
      <c r="MZX2162" s="218"/>
      <c r="MZY2162" s="218"/>
      <c r="MZZ2162" s="218"/>
      <c r="NAA2162" s="218"/>
      <c r="NAB2162" s="218"/>
      <c r="NAC2162" s="218"/>
      <c r="NAD2162" s="218"/>
      <c r="NAE2162" s="218"/>
      <c r="NAF2162" s="218"/>
      <c r="NAG2162" s="218"/>
      <c r="NAH2162" s="218"/>
      <c r="NAI2162" s="218"/>
      <c r="NAJ2162" s="218"/>
      <c r="NAK2162" s="218"/>
      <c r="NAL2162" s="218"/>
      <c r="NAM2162" s="218"/>
      <c r="NAN2162" s="218"/>
      <c r="NAO2162" s="218"/>
      <c r="NAP2162" s="218"/>
      <c r="NAQ2162" s="218"/>
      <c r="NAR2162" s="218"/>
      <c r="NAS2162" s="218"/>
      <c r="NAT2162" s="218"/>
      <c r="NAU2162" s="218"/>
      <c r="NAV2162" s="218"/>
      <c r="NAW2162" s="218"/>
      <c r="NAX2162" s="218"/>
      <c r="NAY2162" s="218"/>
      <c r="NAZ2162" s="218"/>
      <c r="NBA2162" s="218"/>
      <c r="NBB2162" s="218"/>
      <c r="NBC2162" s="218"/>
      <c r="NBD2162" s="218"/>
      <c r="NBE2162" s="218"/>
      <c r="NBF2162" s="218"/>
      <c r="NBG2162" s="218"/>
      <c r="NBH2162" s="218"/>
      <c r="NBI2162" s="218"/>
      <c r="NBJ2162" s="218"/>
      <c r="NBK2162" s="218"/>
      <c r="NBL2162" s="218"/>
      <c r="NBM2162" s="218"/>
      <c r="NBN2162" s="218"/>
      <c r="NBO2162" s="218"/>
      <c r="NBP2162" s="218"/>
      <c r="NBQ2162" s="218"/>
      <c r="NBR2162" s="218"/>
      <c r="NBS2162" s="218"/>
      <c r="NBT2162" s="218"/>
      <c r="NBU2162" s="218"/>
      <c r="NBV2162" s="218"/>
      <c r="NBW2162" s="218"/>
      <c r="NBX2162" s="218"/>
      <c r="NBY2162" s="218"/>
      <c r="NBZ2162" s="218"/>
      <c r="NCA2162" s="218"/>
      <c r="NCB2162" s="218"/>
      <c r="NCC2162" s="218"/>
      <c r="NCD2162" s="218"/>
      <c r="NCE2162" s="218"/>
      <c r="NCF2162" s="218"/>
      <c r="NCG2162" s="218"/>
      <c r="NCH2162" s="218"/>
      <c r="NCI2162" s="218"/>
      <c r="NCJ2162" s="218"/>
      <c r="NCK2162" s="218"/>
      <c r="NCL2162" s="218"/>
      <c r="NCM2162" s="218"/>
      <c r="NCN2162" s="218"/>
      <c r="NCO2162" s="218"/>
      <c r="NCP2162" s="218"/>
      <c r="NCQ2162" s="218"/>
      <c r="NCR2162" s="218"/>
      <c r="NCS2162" s="218"/>
      <c r="NCT2162" s="218"/>
      <c r="NCU2162" s="218"/>
      <c r="NCV2162" s="218"/>
      <c r="NCW2162" s="218"/>
      <c r="NCX2162" s="218"/>
      <c r="NCY2162" s="218"/>
      <c r="NCZ2162" s="218"/>
      <c r="NDA2162" s="218"/>
      <c r="NDB2162" s="218"/>
      <c r="NDC2162" s="218"/>
      <c r="NDD2162" s="218"/>
      <c r="NDE2162" s="218"/>
      <c r="NDF2162" s="218"/>
      <c r="NDG2162" s="218"/>
      <c r="NDH2162" s="218"/>
      <c r="NDI2162" s="218"/>
      <c r="NDJ2162" s="218"/>
      <c r="NDK2162" s="218"/>
      <c r="NDL2162" s="218"/>
      <c r="NDM2162" s="218"/>
      <c r="NDN2162" s="218"/>
      <c r="NDO2162" s="218"/>
      <c r="NDP2162" s="218"/>
      <c r="NDQ2162" s="218"/>
      <c r="NDR2162" s="218"/>
      <c r="NDS2162" s="218"/>
      <c r="NDT2162" s="218"/>
      <c r="NDU2162" s="218"/>
      <c r="NDV2162" s="218"/>
      <c r="NDW2162" s="218"/>
      <c r="NDX2162" s="218"/>
      <c r="NDY2162" s="218"/>
      <c r="NDZ2162" s="218"/>
      <c r="NEA2162" s="218"/>
      <c r="NEB2162" s="218"/>
      <c r="NEC2162" s="218"/>
      <c r="NED2162" s="218"/>
      <c r="NEE2162" s="218"/>
      <c r="NEF2162" s="218"/>
      <c r="NEG2162" s="218"/>
      <c r="NEH2162" s="218"/>
      <c r="NEI2162" s="218"/>
      <c r="NEJ2162" s="218"/>
      <c r="NEK2162" s="218"/>
      <c r="NEL2162" s="218"/>
      <c r="NEM2162" s="218"/>
      <c r="NEN2162" s="218"/>
      <c r="NEO2162" s="218"/>
      <c r="NEP2162" s="218"/>
      <c r="NEQ2162" s="218"/>
      <c r="NER2162" s="218"/>
      <c r="NES2162" s="218"/>
      <c r="NET2162" s="218"/>
      <c r="NEU2162" s="218"/>
      <c r="NEV2162" s="218"/>
      <c r="NEW2162" s="218"/>
      <c r="NEX2162" s="218"/>
      <c r="NEY2162" s="218"/>
      <c r="NEZ2162" s="218"/>
      <c r="NFA2162" s="218"/>
      <c r="NFB2162" s="218"/>
      <c r="NFC2162" s="218"/>
      <c r="NFD2162" s="218"/>
      <c r="NFE2162" s="218"/>
      <c r="NFF2162" s="218"/>
      <c r="NFG2162" s="218"/>
      <c r="NFH2162" s="218"/>
      <c r="NFI2162" s="218"/>
      <c r="NFJ2162" s="218"/>
      <c r="NFK2162" s="218"/>
      <c r="NFL2162" s="218"/>
      <c r="NFM2162" s="218"/>
      <c r="NFN2162" s="218"/>
      <c r="NFO2162" s="218"/>
      <c r="NFP2162" s="218"/>
      <c r="NFQ2162" s="218"/>
      <c r="NFR2162" s="218"/>
      <c r="NFS2162" s="218"/>
      <c r="NFT2162" s="218"/>
      <c r="NFU2162" s="218"/>
      <c r="NFV2162" s="218"/>
      <c r="NFW2162" s="218"/>
      <c r="NFX2162" s="218"/>
      <c r="NFY2162" s="218"/>
      <c r="NFZ2162" s="218"/>
      <c r="NGA2162" s="218"/>
      <c r="NGB2162" s="218"/>
      <c r="NGC2162" s="218"/>
      <c r="NGD2162" s="218"/>
      <c r="NGE2162" s="218"/>
      <c r="NGF2162" s="218"/>
      <c r="NGG2162" s="218"/>
      <c r="NGH2162" s="218"/>
      <c r="NGI2162" s="218"/>
      <c r="NGJ2162" s="218"/>
      <c r="NGK2162" s="218"/>
      <c r="NGL2162" s="218"/>
      <c r="NGM2162" s="218"/>
      <c r="NGN2162" s="218"/>
      <c r="NGO2162" s="218"/>
      <c r="NGP2162" s="218"/>
      <c r="NGQ2162" s="218"/>
      <c r="NGR2162" s="218"/>
      <c r="NGS2162" s="218"/>
      <c r="NGT2162" s="218"/>
      <c r="NGU2162" s="218"/>
      <c r="NGV2162" s="218"/>
      <c r="NGW2162" s="218"/>
      <c r="NGX2162" s="218"/>
      <c r="NGY2162" s="218"/>
      <c r="NGZ2162" s="218"/>
      <c r="NHA2162" s="218"/>
      <c r="NHB2162" s="218"/>
      <c r="NHC2162" s="218"/>
      <c r="NHD2162" s="218"/>
      <c r="NHE2162" s="218"/>
      <c r="NHF2162" s="218"/>
      <c r="NHG2162" s="218"/>
      <c r="NHH2162" s="218"/>
      <c r="NHI2162" s="218"/>
      <c r="NHJ2162" s="218"/>
      <c r="NHK2162" s="218"/>
      <c r="NHL2162" s="218"/>
      <c r="NHM2162" s="218"/>
      <c r="NHN2162" s="218"/>
      <c r="NHO2162" s="218"/>
      <c r="NHP2162" s="218"/>
      <c r="NHQ2162" s="218"/>
      <c r="NHR2162" s="218"/>
      <c r="NHS2162" s="218"/>
      <c r="NHT2162" s="218"/>
      <c r="NHU2162" s="218"/>
      <c r="NHV2162" s="218"/>
      <c r="NHW2162" s="218"/>
      <c r="NHX2162" s="218"/>
      <c r="NHY2162" s="218"/>
      <c r="NHZ2162" s="218"/>
      <c r="NIA2162" s="218"/>
      <c r="NIB2162" s="218"/>
      <c r="NIC2162" s="218"/>
      <c r="NID2162" s="218"/>
      <c r="NIE2162" s="218"/>
      <c r="NIF2162" s="218"/>
      <c r="NIG2162" s="218"/>
      <c r="NIH2162" s="218"/>
      <c r="NII2162" s="218"/>
      <c r="NIJ2162" s="218"/>
      <c r="NIK2162" s="218"/>
      <c r="NIL2162" s="218"/>
      <c r="NIM2162" s="218"/>
      <c r="NIN2162" s="218"/>
      <c r="NIO2162" s="218"/>
      <c r="NIP2162" s="218"/>
      <c r="NIQ2162" s="218"/>
      <c r="NIR2162" s="218"/>
      <c r="NIS2162" s="218"/>
      <c r="NIT2162" s="218"/>
      <c r="NIU2162" s="218"/>
      <c r="NIV2162" s="218"/>
      <c r="NIW2162" s="218"/>
      <c r="NIX2162" s="218"/>
      <c r="NIY2162" s="218"/>
      <c r="NIZ2162" s="218"/>
      <c r="NJA2162" s="218"/>
      <c r="NJB2162" s="218"/>
      <c r="NJC2162" s="218"/>
      <c r="NJD2162" s="218"/>
      <c r="NJE2162" s="218"/>
      <c r="NJF2162" s="218"/>
      <c r="NJG2162" s="218"/>
      <c r="NJH2162" s="218"/>
      <c r="NJI2162" s="218"/>
      <c r="NJJ2162" s="218"/>
      <c r="NJK2162" s="218"/>
      <c r="NJL2162" s="218"/>
      <c r="NJM2162" s="218"/>
      <c r="NJN2162" s="218"/>
      <c r="NJO2162" s="218"/>
      <c r="NJP2162" s="218"/>
      <c r="NJQ2162" s="218"/>
      <c r="NJR2162" s="218"/>
      <c r="NJS2162" s="218"/>
      <c r="NJT2162" s="218"/>
      <c r="NJU2162" s="218"/>
      <c r="NJV2162" s="218"/>
      <c r="NJW2162" s="218"/>
      <c r="NJX2162" s="218"/>
      <c r="NJY2162" s="218"/>
      <c r="NJZ2162" s="218"/>
      <c r="NKA2162" s="218"/>
      <c r="NKB2162" s="218"/>
      <c r="NKC2162" s="218"/>
      <c r="NKD2162" s="218"/>
      <c r="NKE2162" s="218"/>
      <c r="NKF2162" s="218"/>
      <c r="NKG2162" s="218"/>
      <c r="NKH2162" s="218"/>
      <c r="NKI2162" s="218"/>
      <c r="NKJ2162" s="218"/>
      <c r="NKK2162" s="218"/>
      <c r="NKL2162" s="218"/>
      <c r="NKM2162" s="218"/>
      <c r="NKN2162" s="218"/>
      <c r="NKO2162" s="218"/>
      <c r="NKP2162" s="218"/>
      <c r="NKQ2162" s="218"/>
      <c r="NKR2162" s="218"/>
      <c r="NKS2162" s="218"/>
      <c r="NKT2162" s="218"/>
      <c r="NKU2162" s="218"/>
      <c r="NKV2162" s="218"/>
      <c r="NKW2162" s="218"/>
      <c r="NKX2162" s="218"/>
      <c r="NKY2162" s="218"/>
      <c r="NKZ2162" s="218"/>
      <c r="NLA2162" s="218"/>
      <c r="NLB2162" s="218"/>
      <c r="NLC2162" s="218"/>
      <c r="NLD2162" s="218"/>
      <c r="NLE2162" s="218"/>
      <c r="NLF2162" s="218"/>
      <c r="NLG2162" s="218"/>
      <c r="NLH2162" s="218"/>
      <c r="NLI2162" s="218"/>
      <c r="NLJ2162" s="218"/>
      <c r="NLK2162" s="218"/>
      <c r="NLL2162" s="218"/>
      <c r="NLM2162" s="218"/>
      <c r="NLN2162" s="218"/>
      <c r="NLO2162" s="218"/>
      <c r="NLP2162" s="218"/>
      <c r="NLQ2162" s="218"/>
      <c r="NLR2162" s="218"/>
      <c r="NLS2162" s="218"/>
      <c r="NLT2162" s="218"/>
      <c r="NLU2162" s="218"/>
      <c r="NLV2162" s="218"/>
      <c r="NLW2162" s="218"/>
      <c r="NLX2162" s="218"/>
      <c r="NLY2162" s="218"/>
      <c r="NLZ2162" s="218"/>
      <c r="NMA2162" s="218"/>
      <c r="NMB2162" s="218"/>
      <c r="NMC2162" s="218"/>
      <c r="NMD2162" s="218"/>
      <c r="NME2162" s="218"/>
      <c r="NMF2162" s="218"/>
      <c r="NMG2162" s="218"/>
      <c r="NMH2162" s="218"/>
      <c r="NMI2162" s="218"/>
      <c r="NMJ2162" s="218"/>
      <c r="NMK2162" s="218"/>
      <c r="NML2162" s="218"/>
      <c r="NMM2162" s="218"/>
      <c r="NMN2162" s="218"/>
      <c r="NMO2162" s="218"/>
      <c r="NMP2162" s="218"/>
      <c r="NMQ2162" s="218"/>
      <c r="NMR2162" s="218"/>
      <c r="NMS2162" s="218"/>
      <c r="NMT2162" s="218"/>
      <c r="NMU2162" s="218"/>
      <c r="NMV2162" s="218"/>
      <c r="NMW2162" s="218"/>
      <c r="NMX2162" s="218"/>
      <c r="NMY2162" s="218"/>
      <c r="NMZ2162" s="218"/>
      <c r="NNA2162" s="218"/>
      <c r="NNB2162" s="218"/>
      <c r="NNC2162" s="218"/>
      <c r="NND2162" s="218"/>
      <c r="NNE2162" s="218"/>
      <c r="NNF2162" s="218"/>
      <c r="NNG2162" s="218"/>
      <c r="NNH2162" s="218"/>
      <c r="NNI2162" s="218"/>
      <c r="NNJ2162" s="218"/>
      <c r="NNK2162" s="218"/>
      <c r="NNL2162" s="218"/>
      <c r="NNM2162" s="218"/>
      <c r="NNN2162" s="218"/>
      <c r="NNO2162" s="218"/>
      <c r="NNP2162" s="218"/>
      <c r="NNQ2162" s="218"/>
      <c r="NNR2162" s="218"/>
      <c r="NNS2162" s="218"/>
      <c r="NNT2162" s="218"/>
      <c r="NNU2162" s="218"/>
      <c r="NNV2162" s="218"/>
      <c r="NNW2162" s="218"/>
      <c r="NNX2162" s="218"/>
      <c r="NNY2162" s="218"/>
      <c r="NNZ2162" s="218"/>
      <c r="NOA2162" s="218"/>
      <c r="NOB2162" s="218"/>
      <c r="NOC2162" s="218"/>
      <c r="NOD2162" s="218"/>
      <c r="NOE2162" s="218"/>
      <c r="NOF2162" s="218"/>
      <c r="NOG2162" s="218"/>
      <c r="NOH2162" s="218"/>
      <c r="NOI2162" s="218"/>
      <c r="NOJ2162" s="218"/>
      <c r="NOK2162" s="218"/>
      <c r="NOL2162" s="218"/>
      <c r="NOM2162" s="218"/>
      <c r="NON2162" s="218"/>
      <c r="NOO2162" s="218"/>
      <c r="NOP2162" s="218"/>
      <c r="NOQ2162" s="218"/>
      <c r="NOR2162" s="218"/>
      <c r="NOS2162" s="218"/>
      <c r="NOT2162" s="218"/>
      <c r="NOU2162" s="218"/>
      <c r="NOV2162" s="218"/>
      <c r="NOW2162" s="218"/>
      <c r="NOX2162" s="218"/>
      <c r="NOY2162" s="218"/>
      <c r="NOZ2162" s="218"/>
      <c r="NPA2162" s="218"/>
      <c r="NPB2162" s="218"/>
      <c r="NPC2162" s="218"/>
      <c r="NPD2162" s="218"/>
      <c r="NPE2162" s="218"/>
      <c r="NPF2162" s="218"/>
      <c r="NPG2162" s="218"/>
      <c r="NPH2162" s="218"/>
      <c r="NPI2162" s="218"/>
      <c r="NPJ2162" s="218"/>
      <c r="NPK2162" s="218"/>
      <c r="NPL2162" s="218"/>
      <c r="NPM2162" s="218"/>
      <c r="NPN2162" s="218"/>
      <c r="NPO2162" s="218"/>
      <c r="NPP2162" s="218"/>
      <c r="NPQ2162" s="218"/>
      <c r="NPR2162" s="218"/>
      <c r="NPS2162" s="218"/>
      <c r="NPT2162" s="218"/>
      <c r="NPU2162" s="218"/>
      <c r="NPV2162" s="218"/>
      <c r="NPW2162" s="218"/>
      <c r="NPX2162" s="218"/>
      <c r="NPY2162" s="218"/>
      <c r="NPZ2162" s="218"/>
      <c r="NQA2162" s="218"/>
      <c r="NQB2162" s="218"/>
      <c r="NQC2162" s="218"/>
      <c r="NQD2162" s="218"/>
      <c r="NQE2162" s="218"/>
      <c r="NQF2162" s="218"/>
      <c r="NQG2162" s="218"/>
      <c r="NQH2162" s="218"/>
      <c r="NQI2162" s="218"/>
      <c r="NQJ2162" s="218"/>
      <c r="NQK2162" s="218"/>
      <c r="NQL2162" s="218"/>
      <c r="NQM2162" s="218"/>
      <c r="NQN2162" s="218"/>
      <c r="NQO2162" s="218"/>
      <c r="NQP2162" s="218"/>
      <c r="NQQ2162" s="218"/>
      <c r="NQR2162" s="218"/>
      <c r="NQS2162" s="218"/>
      <c r="NQT2162" s="218"/>
      <c r="NQU2162" s="218"/>
      <c r="NQV2162" s="218"/>
      <c r="NQW2162" s="218"/>
      <c r="NQX2162" s="218"/>
      <c r="NQY2162" s="218"/>
      <c r="NQZ2162" s="218"/>
      <c r="NRA2162" s="218"/>
      <c r="NRB2162" s="218"/>
      <c r="NRC2162" s="218"/>
      <c r="NRD2162" s="218"/>
      <c r="NRE2162" s="218"/>
      <c r="NRF2162" s="218"/>
      <c r="NRG2162" s="218"/>
      <c r="NRH2162" s="218"/>
      <c r="NRI2162" s="218"/>
      <c r="NRJ2162" s="218"/>
      <c r="NRK2162" s="218"/>
      <c r="NRL2162" s="218"/>
      <c r="NRM2162" s="218"/>
      <c r="NRN2162" s="218"/>
      <c r="NRO2162" s="218"/>
      <c r="NRP2162" s="218"/>
      <c r="NRQ2162" s="218"/>
      <c r="NRR2162" s="218"/>
      <c r="NRS2162" s="218"/>
      <c r="NRT2162" s="218"/>
      <c r="NRU2162" s="218"/>
      <c r="NRV2162" s="218"/>
      <c r="NRW2162" s="218"/>
      <c r="NRX2162" s="218"/>
      <c r="NRY2162" s="218"/>
      <c r="NRZ2162" s="218"/>
      <c r="NSA2162" s="218"/>
      <c r="NSB2162" s="218"/>
      <c r="NSC2162" s="218"/>
      <c r="NSD2162" s="218"/>
      <c r="NSE2162" s="218"/>
      <c r="NSF2162" s="218"/>
      <c r="NSG2162" s="218"/>
      <c r="NSH2162" s="218"/>
      <c r="NSI2162" s="218"/>
      <c r="NSJ2162" s="218"/>
      <c r="NSK2162" s="218"/>
      <c r="NSL2162" s="218"/>
      <c r="NSM2162" s="218"/>
      <c r="NSN2162" s="218"/>
      <c r="NSO2162" s="218"/>
      <c r="NSP2162" s="218"/>
      <c r="NSQ2162" s="218"/>
      <c r="NSR2162" s="218"/>
      <c r="NSS2162" s="218"/>
      <c r="NST2162" s="218"/>
      <c r="NSU2162" s="218"/>
      <c r="NSV2162" s="218"/>
      <c r="NSW2162" s="218"/>
      <c r="NSX2162" s="218"/>
      <c r="NSY2162" s="218"/>
      <c r="NSZ2162" s="218"/>
      <c r="NTA2162" s="218"/>
      <c r="NTB2162" s="218"/>
      <c r="NTC2162" s="218"/>
      <c r="NTD2162" s="218"/>
      <c r="NTE2162" s="218"/>
      <c r="NTF2162" s="218"/>
      <c r="NTG2162" s="218"/>
      <c r="NTH2162" s="218"/>
      <c r="NTI2162" s="218"/>
      <c r="NTJ2162" s="218"/>
      <c r="NTK2162" s="218"/>
      <c r="NTL2162" s="218"/>
      <c r="NTM2162" s="218"/>
      <c r="NTN2162" s="218"/>
      <c r="NTO2162" s="218"/>
      <c r="NTP2162" s="218"/>
      <c r="NTQ2162" s="218"/>
      <c r="NTR2162" s="218"/>
      <c r="NTS2162" s="218"/>
      <c r="NTT2162" s="218"/>
      <c r="NTU2162" s="218"/>
      <c r="NTV2162" s="218"/>
      <c r="NTW2162" s="218"/>
      <c r="NTX2162" s="218"/>
      <c r="NTY2162" s="218"/>
      <c r="NTZ2162" s="218"/>
      <c r="NUA2162" s="218"/>
      <c r="NUB2162" s="218"/>
      <c r="NUC2162" s="218"/>
      <c r="NUD2162" s="218"/>
      <c r="NUE2162" s="218"/>
      <c r="NUF2162" s="218"/>
      <c r="NUG2162" s="218"/>
      <c r="NUH2162" s="218"/>
      <c r="NUI2162" s="218"/>
      <c r="NUJ2162" s="218"/>
      <c r="NUK2162" s="218"/>
      <c r="NUL2162" s="218"/>
      <c r="NUM2162" s="218"/>
      <c r="NUN2162" s="218"/>
      <c r="NUO2162" s="218"/>
      <c r="NUP2162" s="218"/>
      <c r="NUQ2162" s="218"/>
      <c r="NUR2162" s="218"/>
      <c r="NUS2162" s="218"/>
      <c r="NUT2162" s="218"/>
      <c r="NUU2162" s="218"/>
      <c r="NUV2162" s="218"/>
      <c r="NUW2162" s="218"/>
      <c r="NUX2162" s="218"/>
      <c r="NUY2162" s="218"/>
      <c r="NUZ2162" s="218"/>
      <c r="NVA2162" s="218"/>
      <c r="NVB2162" s="218"/>
      <c r="NVC2162" s="218"/>
      <c r="NVD2162" s="218"/>
      <c r="NVE2162" s="218"/>
      <c r="NVF2162" s="218"/>
      <c r="NVG2162" s="218"/>
      <c r="NVH2162" s="218"/>
      <c r="NVI2162" s="218"/>
      <c r="NVJ2162" s="218"/>
      <c r="NVK2162" s="218"/>
      <c r="NVL2162" s="218"/>
      <c r="NVM2162" s="218"/>
      <c r="NVN2162" s="218"/>
      <c r="NVO2162" s="218"/>
      <c r="NVP2162" s="218"/>
      <c r="NVQ2162" s="218"/>
      <c r="NVR2162" s="218"/>
      <c r="NVS2162" s="218"/>
      <c r="NVT2162" s="218"/>
      <c r="NVU2162" s="218"/>
      <c r="NVV2162" s="218"/>
      <c r="NVW2162" s="218"/>
      <c r="NVX2162" s="218"/>
      <c r="NVY2162" s="218"/>
      <c r="NVZ2162" s="218"/>
      <c r="NWA2162" s="218"/>
      <c r="NWB2162" s="218"/>
      <c r="NWC2162" s="218"/>
      <c r="NWD2162" s="218"/>
      <c r="NWE2162" s="218"/>
      <c r="NWF2162" s="218"/>
      <c r="NWG2162" s="218"/>
      <c r="NWH2162" s="218"/>
      <c r="NWI2162" s="218"/>
      <c r="NWJ2162" s="218"/>
      <c r="NWK2162" s="218"/>
      <c r="NWL2162" s="218"/>
      <c r="NWM2162" s="218"/>
      <c r="NWN2162" s="218"/>
      <c r="NWO2162" s="218"/>
      <c r="NWP2162" s="218"/>
      <c r="NWQ2162" s="218"/>
      <c r="NWR2162" s="218"/>
      <c r="NWS2162" s="218"/>
      <c r="NWT2162" s="218"/>
      <c r="NWU2162" s="218"/>
      <c r="NWV2162" s="218"/>
      <c r="NWW2162" s="218"/>
      <c r="NWX2162" s="218"/>
      <c r="NWY2162" s="218"/>
      <c r="NWZ2162" s="218"/>
      <c r="NXA2162" s="218"/>
      <c r="NXB2162" s="218"/>
      <c r="NXC2162" s="218"/>
      <c r="NXD2162" s="218"/>
      <c r="NXE2162" s="218"/>
      <c r="NXF2162" s="218"/>
      <c r="NXG2162" s="218"/>
      <c r="NXH2162" s="218"/>
      <c r="NXI2162" s="218"/>
      <c r="NXJ2162" s="218"/>
      <c r="NXK2162" s="218"/>
      <c r="NXL2162" s="218"/>
      <c r="NXM2162" s="218"/>
      <c r="NXN2162" s="218"/>
      <c r="NXO2162" s="218"/>
      <c r="NXP2162" s="218"/>
      <c r="NXQ2162" s="218"/>
      <c r="NXR2162" s="218"/>
      <c r="NXS2162" s="218"/>
      <c r="NXT2162" s="218"/>
      <c r="NXU2162" s="218"/>
      <c r="NXV2162" s="218"/>
      <c r="NXW2162" s="218"/>
      <c r="NXX2162" s="218"/>
      <c r="NXY2162" s="218"/>
      <c r="NXZ2162" s="218"/>
      <c r="NYA2162" s="218"/>
      <c r="NYB2162" s="218"/>
      <c r="NYC2162" s="218"/>
      <c r="NYD2162" s="218"/>
      <c r="NYE2162" s="218"/>
      <c r="NYF2162" s="218"/>
      <c r="NYG2162" s="218"/>
      <c r="NYH2162" s="218"/>
      <c r="NYI2162" s="218"/>
      <c r="NYJ2162" s="218"/>
      <c r="NYK2162" s="218"/>
      <c r="NYL2162" s="218"/>
      <c r="NYM2162" s="218"/>
      <c r="NYN2162" s="218"/>
      <c r="NYO2162" s="218"/>
      <c r="NYP2162" s="218"/>
      <c r="NYQ2162" s="218"/>
      <c r="NYR2162" s="218"/>
      <c r="NYS2162" s="218"/>
      <c r="NYT2162" s="218"/>
      <c r="NYU2162" s="218"/>
      <c r="NYV2162" s="218"/>
      <c r="NYW2162" s="218"/>
      <c r="NYX2162" s="218"/>
      <c r="NYY2162" s="218"/>
      <c r="NYZ2162" s="218"/>
      <c r="NZA2162" s="218"/>
      <c r="NZB2162" s="218"/>
      <c r="NZC2162" s="218"/>
      <c r="NZD2162" s="218"/>
      <c r="NZE2162" s="218"/>
      <c r="NZF2162" s="218"/>
      <c r="NZG2162" s="218"/>
      <c r="NZH2162" s="218"/>
      <c r="NZI2162" s="218"/>
      <c r="NZJ2162" s="218"/>
      <c r="NZK2162" s="218"/>
      <c r="NZL2162" s="218"/>
      <c r="NZM2162" s="218"/>
      <c r="NZN2162" s="218"/>
      <c r="NZO2162" s="218"/>
      <c r="NZP2162" s="218"/>
      <c r="NZQ2162" s="218"/>
      <c r="NZR2162" s="218"/>
      <c r="NZS2162" s="218"/>
      <c r="NZT2162" s="218"/>
      <c r="NZU2162" s="218"/>
      <c r="NZV2162" s="218"/>
      <c r="NZW2162" s="218"/>
      <c r="NZX2162" s="218"/>
      <c r="NZY2162" s="218"/>
      <c r="NZZ2162" s="218"/>
      <c r="OAA2162" s="218"/>
      <c r="OAB2162" s="218"/>
      <c r="OAC2162" s="218"/>
      <c r="OAD2162" s="218"/>
      <c r="OAE2162" s="218"/>
      <c r="OAF2162" s="218"/>
      <c r="OAG2162" s="218"/>
      <c r="OAH2162" s="218"/>
      <c r="OAI2162" s="218"/>
      <c r="OAJ2162" s="218"/>
      <c r="OAK2162" s="218"/>
      <c r="OAL2162" s="218"/>
      <c r="OAM2162" s="218"/>
      <c r="OAN2162" s="218"/>
      <c r="OAO2162" s="218"/>
      <c r="OAP2162" s="218"/>
      <c r="OAQ2162" s="218"/>
      <c r="OAR2162" s="218"/>
      <c r="OAS2162" s="218"/>
      <c r="OAT2162" s="218"/>
      <c r="OAU2162" s="218"/>
      <c r="OAV2162" s="218"/>
      <c r="OAW2162" s="218"/>
      <c r="OAX2162" s="218"/>
      <c r="OAY2162" s="218"/>
      <c r="OAZ2162" s="218"/>
      <c r="OBA2162" s="218"/>
      <c r="OBB2162" s="218"/>
      <c r="OBC2162" s="218"/>
      <c r="OBD2162" s="218"/>
      <c r="OBE2162" s="218"/>
      <c r="OBF2162" s="218"/>
      <c r="OBG2162" s="218"/>
      <c r="OBH2162" s="218"/>
      <c r="OBI2162" s="218"/>
      <c r="OBJ2162" s="218"/>
      <c r="OBK2162" s="218"/>
      <c r="OBL2162" s="218"/>
      <c r="OBM2162" s="218"/>
      <c r="OBN2162" s="218"/>
      <c r="OBO2162" s="218"/>
      <c r="OBP2162" s="218"/>
      <c r="OBQ2162" s="218"/>
      <c r="OBR2162" s="218"/>
      <c r="OBS2162" s="218"/>
      <c r="OBT2162" s="218"/>
      <c r="OBU2162" s="218"/>
      <c r="OBV2162" s="218"/>
      <c r="OBW2162" s="218"/>
      <c r="OBX2162" s="218"/>
      <c r="OBY2162" s="218"/>
      <c r="OBZ2162" s="218"/>
      <c r="OCA2162" s="218"/>
      <c r="OCB2162" s="218"/>
      <c r="OCC2162" s="218"/>
      <c r="OCD2162" s="218"/>
      <c r="OCE2162" s="218"/>
      <c r="OCF2162" s="218"/>
      <c r="OCG2162" s="218"/>
      <c r="OCH2162" s="218"/>
      <c r="OCI2162" s="218"/>
      <c r="OCJ2162" s="218"/>
      <c r="OCK2162" s="218"/>
      <c r="OCL2162" s="218"/>
      <c r="OCM2162" s="218"/>
      <c r="OCN2162" s="218"/>
      <c r="OCO2162" s="218"/>
      <c r="OCP2162" s="218"/>
      <c r="OCQ2162" s="218"/>
      <c r="OCR2162" s="218"/>
      <c r="OCS2162" s="218"/>
      <c r="OCT2162" s="218"/>
      <c r="OCU2162" s="218"/>
      <c r="OCV2162" s="218"/>
      <c r="OCW2162" s="218"/>
      <c r="OCX2162" s="218"/>
      <c r="OCY2162" s="218"/>
      <c r="OCZ2162" s="218"/>
      <c r="ODA2162" s="218"/>
      <c r="ODB2162" s="218"/>
      <c r="ODC2162" s="218"/>
      <c r="ODD2162" s="218"/>
      <c r="ODE2162" s="218"/>
      <c r="ODF2162" s="218"/>
      <c r="ODG2162" s="218"/>
      <c r="ODH2162" s="218"/>
      <c r="ODI2162" s="218"/>
      <c r="ODJ2162" s="218"/>
      <c r="ODK2162" s="218"/>
      <c r="ODL2162" s="218"/>
      <c r="ODM2162" s="218"/>
      <c r="ODN2162" s="218"/>
      <c r="ODO2162" s="218"/>
      <c r="ODP2162" s="218"/>
      <c r="ODQ2162" s="218"/>
      <c r="ODR2162" s="218"/>
      <c r="ODS2162" s="218"/>
      <c r="ODT2162" s="218"/>
      <c r="ODU2162" s="218"/>
      <c r="ODV2162" s="218"/>
      <c r="ODW2162" s="218"/>
      <c r="ODX2162" s="218"/>
      <c r="ODY2162" s="218"/>
      <c r="ODZ2162" s="218"/>
      <c r="OEA2162" s="218"/>
      <c r="OEB2162" s="218"/>
      <c r="OEC2162" s="218"/>
      <c r="OED2162" s="218"/>
      <c r="OEE2162" s="218"/>
      <c r="OEF2162" s="218"/>
      <c r="OEG2162" s="218"/>
      <c r="OEH2162" s="218"/>
      <c r="OEI2162" s="218"/>
      <c r="OEJ2162" s="218"/>
      <c r="OEK2162" s="218"/>
      <c r="OEL2162" s="218"/>
      <c r="OEM2162" s="218"/>
      <c r="OEN2162" s="218"/>
      <c r="OEO2162" s="218"/>
      <c r="OEP2162" s="218"/>
      <c r="OEQ2162" s="218"/>
      <c r="OER2162" s="218"/>
      <c r="OES2162" s="218"/>
      <c r="OET2162" s="218"/>
      <c r="OEU2162" s="218"/>
      <c r="OEV2162" s="218"/>
      <c r="OEW2162" s="218"/>
      <c r="OEX2162" s="218"/>
      <c r="OEY2162" s="218"/>
      <c r="OEZ2162" s="218"/>
      <c r="OFA2162" s="218"/>
      <c r="OFB2162" s="218"/>
      <c r="OFC2162" s="218"/>
      <c r="OFD2162" s="218"/>
      <c r="OFE2162" s="218"/>
      <c r="OFF2162" s="218"/>
      <c r="OFG2162" s="218"/>
      <c r="OFH2162" s="218"/>
      <c r="OFI2162" s="218"/>
      <c r="OFJ2162" s="218"/>
      <c r="OFK2162" s="218"/>
      <c r="OFL2162" s="218"/>
      <c r="OFM2162" s="218"/>
      <c r="OFN2162" s="218"/>
      <c r="OFO2162" s="218"/>
      <c r="OFP2162" s="218"/>
      <c r="OFQ2162" s="218"/>
      <c r="OFR2162" s="218"/>
      <c r="OFS2162" s="218"/>
      <c r="OFT2162" s="218"/>
      <c r="OFU2162" s="218"/>
      <c r="OFV2162" s="218"/>
      <c r="OFW2162" s="218"/>
      <c r="OFX2162" s="218"/>
      <c r="OFY2162" s="218"/>
      <c r="OFZ2162" s="218"/>
      <c r="OGA2162" s="218"/>
      <c r="OGB2162" s="218"/>
      <c r="OGC2162" s="218"/>
      <c r="OGD2162" s="218"/>
      <c r="OGE2162" s="218"/>
      <c r="OGF2162" s="218"/>
      <c r="OGG2162" s="218"/>
      <c r="OGH2162" s="218"/>
      <c r="OGI2162" s="218"/>
      <c r="OGJ2162" s="218"/>
      <c r="OGK2162" s="218"/>
      <c r="OGL2162" s="218"/>
      <c r="OGM2162" s="218"/>
      <c r="OGN2162" s="218"/>
      <c r="OGO2162" s="218"/>
      <c r="OGP2162" s="218"/>
      <c r="OGQ2162" s="218"/>
      <c r="OGR2162" s="218"/>
      <c r="OGS2162" s="218"/>
      <c r="OGT2162" s="218"/>
      <c r="OGU2162" s="218"/>
      <c r="OGV2162" s="218"/>
      <c r="OGW2162" s="218"/>
      <c r="OGX2162" s="218"/>
      <c r="OGY2162" s="218"/>
      <c r="OGZ2162" s="218"/>
      <c r="OHA2162" s="218"/>
      <c r="OHB2162" s="218"/>
      <c r="OHC2162" s="218"/>
      <c r="OHD2162" s="218"/>
      <c r="OHE2162" s="218"/>
      <c r="OHF2162" s="218"/>
      <c r="OHG2162" s="218"/>
      <c r="OHH2162" s="218"/>
      <c r="OHI2162" s="218"/>
      <c r="OHJ2162" s="218"/>
      <c r="OHK2162" s="218"/>
      <c r="OHL2162" s="218"/>
      <c r="OHM2162" s="218"/>
      <c r="OHN2162" s="218"/>
      <c r="OHO2162" s="218"/>
      <c r="OHP2162" s="218"/>
      <c r="OHQ2162" s="218"/>
      <c r="OHR2162" s="218"/>
      <c r="OHS2162" s="218"/>
      <c r="OHT2162" s="218"/>
      <c r="OHU2162" s="218"/>
      <c r="OHV2162" s="218"/>
      <c r="OHW2162" s="218"/>
      <c r="OHX2162" s="218"/>
      <c r="OHY2162" s="218"/>
      <c r="OHZ2162" s="218"/>
      <c r="OIA2162" s="218"/>
      <c r="OIB2162" s="218"/>
      <c r="OIC2162" s="218"/>
      <c r="OID2162" s="218"/>
      <c r="OIE2162" s="218"/>
      <c r="OIF2162" s="218"/>
      <c r="OIG2162" s="218"/>
      <c r="OIH2162" s="218"/>
      <c r="OII2162" s="218"/>
      <c r="OIJ2162" s="218"/>
      <c r="OIK2162" s="218"/>
      <c r="OIL2162" s="218"/>
      <c r="OIM2162" s="218"/>
      <c r="OIN2162" s="218"/>
      <c r="OIO2162" s="218"/>
      <c r="OIP2162" s="218"/>
      <c r="OIQ2162" s="218"/>
      <c r="OIR2162" s="218"/>
      <c r="OIS2162" s="218"/>
      <c r="OIT2162" s="218"/>
      <c r="OIU2162" s="218"/>
      <c r="OIV2162" s="218"/>
      <c r="OIW2162" s="218"/>
      <c r="OIX2162" s="218"/>
      <c r="OIY2162" s="218"/>
      <c r="OIZ2162" s="218"/>
      <c r="OJA2162" s="218"/>
      <c r="OJB2162" s="218"/>
      <c r="OJC2162" s="218"/>
      <c r="OJD2162" s="218"/>
      <c r="OJE2162" s="218"/>
      <c r="OJF2162" s="218"/>
      <c r="OJG2162" s="218"/>
      <c r="OJH2162" s="218"/>
      <c r="OJI2162" s="218"/>
      <c r="OJJ2162" s="218"/>
      <c r="OJK2162" s="218"/>
      <c r="OJL2162" s="218"/>
      <c r="OJM2162" s="218"/>
      <c r="OJN2162" s="218"/>
      <c r="OJO2162" s="218"/>
      <c r="OJP2162" s="218"/>
      <c r="OJQ2162" s="218"/>
      <c r="OJR2162" s="218"/>
      <c r="OJS2162" s="218"/>
      <c r="OJT2162" s="218"/>
      <c r="OJU2162" s="218"/>
      <c r="OJV2162" s="218"/>
      <c r="OJW2162" s="218"/>
      <c r="OJX2162" s="218"/>
      <c r="OJY2162" s="218"/>
      <c r="OJZ2162" s="218"/>
      <c r="OKA2162" s="218"/>
      <c r="OKB2162" s="218"/>
      <c r="OKC2162" s="218"/>
      <c r="OKD2162" s="218"/>
      <c r="OKE2162" s="218"/>
      <c r="OKF2162" s="218"/>
      <c r="OKG2162" s="218"/>
      <c r="OKH2162" s="218"/>
      <c r="OKI2162" s="218"/>
      <c r="OKJ2162" s="218"/>
      <c r="OKK2162" s="218"/>
      <c r="OKL2162" s="218"/>
      <c r="OKM2162" s="218"/>
      <c r="OKN2162" s="218"/>
      <c r="OKO2162" s="218"/>
      <c r="OKP2162" s="218"/>
      <c r="OKQ2162" s="218"/>
      <c r="OKR2162" s="218"/>
      <c r="OKS2162" s="218"/>
      <c r="OKT2162" s="218"/>
      <c r="OKU2162" s="218"/>
      <c r="OKV2162" s="218"/>
      <c r="OKW2162" s="218"/>
      <c r="OKX2162" s="218"/>
      <c r="OKY2162" s="218"/>
      <c r="OKZ2162" s="218"/>
      <c r="OLA2162" s="218"/>
      <c r="OLB2162" s="218"/>
      <c r="OLC2162" s="218"/>
      <c r="OLD2162" s="218"/>
      <c r="OLE2162" s="218"/>
      <c r="OLF2162" s="218"/>
      <c r="OLG2162" s="218"/>
      <c r="OLH2162" s="218"/>
      <c r="OLI2162" s="218"/>
      <c r="OLJ2162" s="218"/>
      <c r="OLK2162" s="218"/>
      <c r="OLL2162" s="218"/>
      <c r="OLM2162" s="218"/>
      <c r="OLN2162" s="218"/>
      <c r="OLO2162" s="218"/>
      <c r="OLP2162" s="218"/>
      <c r="OLQ2162" s="218"/>
      <c r="OLR2162" s="218"/>
      <c r="OLS2162" s="218"/>
      <c r="OLT2162" s="218"/>
      <c r="OLU2162" s="218"/>
      <c r="OLV2162" s="218"/>
      <c r="OLW2162" s="218"/>
      <c r="OLX2162" s="218"/>
      <c r="OLY2162" s="218"/>
      <c r="OLZ2162" s="218"/>
      <c r="OMA2162" s="218"/>
      <c r="OMB2162" s="218"/>
      <c r="OMC2162" s="218"/>
      <c r="OMD2162" s="218"/>
      <c r="OME2162" s="218"/>
      <c r="OMF2162" s="218"/>
      <c r="OMG2162" s="218"/>
      <c r="OMH2162" s="218"/>
      <c r="OMI2162" s="218"/>
      <c r="OMJ2162" s="218"/>
      <c r="OMK2162" s="218"/>
      <c r="OML2162" s="218"/>
      <c r="OMM2162" s="218"/>
      <c r="OMN2162" s="218"/>
      <c r="OMO2162" s="218"/>
      <c r="OMP2162" s="218"/>
      <c r="OMQ2162" s="218"/>
      <c r="OMR2162" s="218"/>
      <c r="OMS2162" s="218"/>
      <c r="OMT2162" s="218"/>
      <c r="OMU2162" s="218"/>
      <c r="OMV2162" s="218"/>
      <c r="OMW2162" s="218"/>
      <c r="OMX2162" s="218"/>
      <c r="OMY2162" s="218"/>
      <c r="OMZ2162" s="218"/>
      <c r="ONA2162" s="218"/>
      <c r="ONB2162" s="218"/>
      <c r="ONC2162" s="218"/>
      <c r="OND2162" s="218"/>
      <c r="ONE2162" s="218"/>
      <c r="ONF2162" s="218"/>
      <c r="ONG2162" s="218"/>
      <c r="ONH2162" s="218"/>
      <c r="ONI2162" s="218"/>
      <c r="ONJ2162" s="218"/>
      <c r="ONK2162" s="218"/>
      <c r="ONL2162" s="218"/>
      <c r="ONM2162" s="218"/>
      <c r="ONN2162" s="218"/>
      <c r="ONO2162" s="218"/>
      <c r="ONP2162" s="218"/>
      <c r="ONQ2162" s="218"/>
      <c r="ONR2162" s="218"/>
      <c r="ONS2162" s="218"/>
      <c r="ONT2162" s="218"/>
      <c r="ONU2162" s="218"/>
      <c r="ONV2162" s="218"/>
      <c r="ONW2162" s="218"/>
      <c r="ONX2162" s="218"/>
      <c r="ONY2162" s="218"/>
      <c r="ONZ2162" s="218"/>
      <c r="OOA2162" s="218"/>
      <c r="OOB2162" s="218"/>
      <c r="OOC2162" s="218"/>
      <c r="OOD2162" s="218"/>
      <c r="OOE2162" s="218"/>
      <c r="OOF2162" s="218"/>
      <c r="OOG2162" s="218"/>
      <c r="OOH2162" s="218"/>
      <c r="OOI2162" s="218"/>
      <c r="OOJ2162" s="218"/>
      <c r="OOK2162" s="218"/>
      <c r="OOL2162" s="218"/>
      <c r="OOM2162" s="218"/>
      <c r="OON2162" s="218"/>
      <c r="OOO2162" s="218"/>
      <c r="OOP2162" s="218"/>
      <c r="OOQ2162" s="218"/>
      <c r="OOR2162" s="218"/>
      <c r="OOS2162" s="218"/>
      <c r="OOT2162" s="218"/>
      <c r="OOU2162" s="218"/>
      <c r="OOV2162" s="218"/>
      <c r="OOW2162" s="218"/>
      <c r="OOX2162" s="218"/>
      <c r="OOY2162" s="218"/>
      <c r="OOZ2162" s="218"/>
      <c r="OPA2162" s="218"/>
      <c r="OPB2162" s="218"/>
      <c r="OPC2162" s="218"/>
      <c r="OPD2162" s="218"/>
      <c r="OPE2162" s="218"/>
      <c r="OPF2162" s="218"/>
      <c r="OPG2162" s="218"/>
      <c r="OPH2162" s="218"/>
      <c r="OPI2162" s="218"/>
      <c r="OPJ2162" s="218"/>
      <c r="OPK2162" s="218"/>
      <c r="OPL2162" s="218"/>
      <c r="OPM2162" s="218"/>
      <c r="OPN2162" s="218"/>
      <c r="OPO2162" s="218"/>
      <c r="OPP2162" s="218"/>
      <c r="OPQ2162" s="218"/>
      <c r="OPR2162" s="218"/>
      <c r="OPS2162" s="218"/>
      <c r="OPT2162" s="218"/>
      <c r="OPU2162" s="218"/>
      <c r="OPV2162" s="218"/>
      <c r="OPW2162" s="218"/>
      <c r="OPX2162" s="218"/>
      <c r="OPY2162" s="218"/>
      <c r="OPZ2162" s="218"/>
      <c r="OQA2162" s="218"/>
      <c r="OQB2162" s="218"/>
      <c r="OQC2162" s="218"/>
      <c r="OQD2162" s="218"/>
      <c r="OQE2162" s="218"/>
      <c r="OQF2162" s="218"/>
      <c r="OQG2162" s="218"/>
      <c r="OQH2162" s="218"/>
      <c r="OQI2162" s="218"/>
      <c r="OQJ2162" s="218"/>
      <c r="OQK2162" s="218"/>
      <c r="OQL2162" s="218"/>
      <c r="OQM2162" s="218"/>
      <c r="OQN2162" s="218"/>
      <c r="OQO2162" s="218"/>
      <c r="OQP2162" s="218"/>
      <c r="OQQ2162" s="218"/>
      <c r="OQR2162" s="218"/>
      <c r="OQS2162" s="218"/>
      <c r="OQT2162" s="218"/>
      <c r="OQU2162" s="218"/>
      <c r="OQV2162" s="218"/>
      <c r="OQW2162" s="218"/>
      <c r="OQX2162" s="218"/>
      <c r="OQY2162" s="218"/>
      <c r="OQZ2162" s="218"/>
      <c r="ORA2162" s="218"/>
      <c r="ORB2162" s="218"/>
      <c r="ORC2162" s="218"/>
      <c r="ORD2162" s="218"/>
      <c r="ORE2162" s="218"/>
      <c r="ORF2162" s="218"/>
      <c r="ORG2162" s="218"/>
      <c r="ORH2162" s="218"/>
      <c r="ORI2162" s="218"/>
      <c r="ORJ2162" s="218"/>
      <c r="ORK2162" s="218"/>
      <c r="ORL2162" s="218"/>
      <c r="ORM2162" s="218"/>
      <c r="ORN2162" s="218"/>
      <c r="ORO2162" s="218"/>
      <c r="ORP2162" s="218"/>
      <c r="ORQ2162" s="218"/>
      <c r="ORR2162" s="218"/>
      <c r="ORS2162" s="218"/>
      <c r="ORT2162" s="218"/>
      <c r="ORU2162" s="218"/>
      <c r="ORV2162" s="218"/>
      <c r="ORW2162" s="218"/>
      <c r="ORX2162" s="218"/>
      <c r="ORY2162" s="218"/>
      <c r="ORZ2162" s="218"/>
      <c r="OSA2162" s="218"/>
      <c r="OSB2162" s="218"/>
      <c r="OSC2162" s="218"/>
      <c r="OSD2162" s="218"/>
      <c r="OSE2162" s="218"/>
      <c r="OSF2162" s="218"/>
      <c r="OSG2162" s="218"/>
      <c r="OSH2162" s="218"/>
      <c r="OSI2162" s="218"/>
      <c r="OSJ2162" s="218"/>
      <c r="OSK2162" s="218"/>
      <c r="OSL2162" s="218"/>
      <c r="OSM2162" s="218"/>
      <c r="OSN2162" s="218"/>
      <c r="OSO2162" s="218"/>
      <c r="OSP2162" s="218"/>
      <c r="OSQ2162" s="218"/>
      <c r="OSR2162" s="218"/>
      <c r="OSS2162" s="218"/>
      <c r="OST2162" s="218"/>
      <c r="OSU2162" s="218"/>
      <c r="OSV2162" s="218"/>
      <c r="OSW2162" s="218"/>
      <c r="OSX2162" s="218"/>
      <c r="OSY2162" s="218"/>
      <c r="OSZ2162" s="218"/>
      <c r="OTA2162" s="218"/>
      <c r="OTB2162" s="218"/>
      <c r="OTC2162" s="218"/>
      <c r="OTD2162" s="218"/>
      <c r="OTE2162" s="218"/>
      <c r="OTF2162" s="218"/>
      <c r="OTG2162" s="218"/>
      <c r="OTH2162" s="218"/>
      <c r="OTI2162" s="218"/>
      <c r="OTJ2162" s="218"/>
      <c r="OTK2162" s="218"/>
      <c r="OTL2162" s="218"/>
      <c r="OTM2162" s="218"/>
      <c r="OTN2162" s="218"/>
      <c r="OTO2162" s="218"/>
      <c r="OTP2162" s="218"/>
      <c r="OTQ2162" s="218"/>
      <c r="OTR2162" s="218"/>
      <c r="OTS2162" s="218"/>
      <c r="OTT2162" s="218"/>
      <c r="OTU2162" s="218"/>
      <c r="OTV2162" s="218"/>
      <c r="OTW2162" s="218"/>
      <c r="OTX2162" s="218"/>
      <c r="OTY2162" s="218"/>
      <c r="OTZ2162" s="218"/>
      <c r="OUA2162" s="218"/>
      <c r="OUB2162" s="218"/>
      <c r="OUC2162" s="218"/>
      <c r="OUD2162" s="218"/>
      <c r="OUE2162" s="218"/>
      <c r="OUF2162" s="218"/>
      <c r="OUG2162" s="218"/>
      <c r="OUH2162" s="218"/>
      <c r="OUI2162" s="218"/>
      <c r="OUJ2162" s="218"/>
      <c r="OUK2162" s="218"/>
      <c r="OUL2162" s="218"/>
      <c r="OUM2162" s="218"/>
      <c r="OUN2162" s="218"/>
      <c r="OUO2162" s="218"/>
      <c r="OUP2162" s="218"/>
      <c r="OUQ2162" s="218"/>
      <c r="OUR2162" s="218"/>
      <c r="OUS2162" s="218"/>
      <c r="OUT2162" s="218"/>
      <c r="OUU2162" s="218"/>
      <c r="OUV2162" s="218"/>
      <c r="OUW2162" s="218"/>
      <c r="OUX2162" s="218"/>
      <c r="OUY2162" s="218"/>
      <c r="OUZ2162" s="218"/>
      <c r="OVA2162" s="218"/>
      <c r="OVB2162" s="218"/>
      <c r="OVC2162" s="218"/>
      <c r="OVD2162" s="218"/>
      <c r="OVE2162" s="218"/>
      <c r="OVF2162" s="218"/>
      <c r="OVG2162" s="218"/>
      <c r="OVH2162" s="218"/>
      <c r="OVI2162" s="218"/>
      <c r="OVJ2162" s="218"/>
      <c r="OVK2162" s="218"/>
      <c r="OVL2162" s="218"/>
      <c r="OVM2162" s="218"/>
      <c r="OVN2162" s="218"/>
      <c r="OVO2162" s="218"/>
      <c r="OVP2162" s="218"/>
      <c r="OVQ2162" s="218"/>
      <c r="OVR2162" s="218"/>
      <c r="OVS2162" s="218"/>
      <c r="OVT2162" s="218"/>
      <c r="OVU2162" s="218"/>
      <c r="OVV2162" s="218"/>
      <c r="OVW2162" s="218"/>
      <c r="OVX2162" s="218"/>
      <c r="OVY2162" s="218"/>
      <c r="OVZ2162" s="218"/>
      <c r="OWA2162" s="218"/>
      <c r="OWB2162" s="218"/>
      <c r="OWC2162" s="218"/>
      <c r="OWD2162" s="218"/>
      <c r="OWE2162" s="218"/>
      <c r="OWF2162" s="218"/>
      <c r="OWG2162" s="218"/>
      <c r="OWH2162" s="218"/>
      <c r="OWI2162" s="218"/>
      <c r="OWJ2162" s="218"/>
      <c r="OWK2162" s="218"/>
      <c r="OWL2162" s="218"/>
      <c r="OWM2162" s="218"/>
      <c r="OWN2162" s="218"/>
      <c r="OWO2162" s="218"/>
      <c r="OWP2162" s="218"/>
      <c r="OWQ2162" s="218"/>
      <c r="OWR2162" s="218"/>
      <c r="OWS2162" s="218"/>
      <c r="OWT2162" s="218"/>
      <c r="OWU2162" s="218"/>
      <c r="OWV2162" s="218"/>
      <c r="OWW2162" s="218"/>
      <c r="OWX2162" s="218"/>
      <c r="OWY2162" s="218"/>
      <c r="OWZ2162" s="218"/>
      <c r="OXA2162" s="218"/>
      <c r="OXB2162" s="218"/>
      <c r="OXC2162" s="218"/>
      <c r="OXD2162" s="218"/>
      <c r="OXE2162" s="218"/>
      <c r="OXF2162" s="218"/>
      <c r="OXG2162" s="218"/>
      <c r="OXH2162" s="218"/>
      <c r="OXI2162" s="218"/>
      <c r="OXJ2162" s="218"/>
      <c r="OXK2162" s="218"/>
      <c r="OXL2162" s="218"/>
      <c r="OXM2162" s="218"/>
      <c r="OXN2162" s="218"/>
      <c r="OXO2162" s="218"/>
      <c r="OXP2162" s="218"/>
      <c r="OXQ2162" s="218"/>
      <c r="OXR2162" s="218"/>
      <c r="OXS2162" s="218"/>
      <c r="OXT2162" s="218"/>
      <c r="OXU2162" s="218"/>
      <c r="OXV2162" s="218"/>
      <c r="OXW2162" s="218"/>
      <c r="OXX2162" s="218"/>
      <c r="OXY2162" s="218"/>
      <c r="OXZ2162" s="218"/>
      <c r="OYA2162" s="218"/>
      <c r="OYB2162" s="218"/>
      <c r="OYC2162" s="218"/>
      <c r="OYD2162" s="218"/>
      <c r="OYE2162" s="218"/>
      <c r="OYF2162" s="218"/>
      <c r="OYG2162" s="218"/>
      <c r="OYH2162" s="218"/>
      <c r="OYI2162" s="218"/>
      <c r="OYJ2162" s="218"/>
      <c r="OYK2162" s="218"/>
      <c r="OYL2162" s="218"/>
      <c r="OYM2162" s="218"/>
      <c r="OYN2162" s="218"/>
      <c r="OYO2162" s="218"/>
      <c r="OYP2162" s="218"/>
      <c r="OYQ2162" s="218"/>
      <c r="OYR2162" s="218"/>
      <c r="OYS2162" s="218"/>
      <c r="OYT2162" s="218"/>
      <c r="OYU2162" s="218"/>
      <c r="OYV2162" s="218"/>
      <c r="OYW2162" s="218"/>
      <c r="OYX2162" s="218"/>
      <c r="OYY2162" s="218"/>
      <c r="OYZ2162" s="218"/>
      <c r="OZA2162" s="218"/>
      <c r="OZB2162" s="218"/>
      <c r="OZC2162" s="218"/>
      <c r="OZD2162" s="218"/>
      <c r="OZE2162" s="218"/>
      <c r="OZF2162" s="218"/>
      <c r="OZG2162" s="218"/>
      <c r="OZH2162" s="218"/>
      <c r="OZI2162" s="218"/>
      <c r="OZJ2162" s="218"/>
      <c r="OZK2162" s="218"/>
      <c r="OZL2162" s="218"/>
      <c r="OZM2162" s="218"/>
      <c r="OZN2162" s="218"/>
      <c r="OZO2162" s="218"/>
      <c r="OZP2162" s="218"/>
      <c r="OZQ2162" s="218"/>
      <c r="OZR2162" s="218"/>
      <c r="OZS2162" s="218"/>
      <c r="OZT2162" s="218"/>
      <c r="OZU2162" s="218"/>
      <c r="OZV2162" s="218"/>
      <c r="OZW2162" s="218"/>
      <c r="OZX2162" s="218"/>
      <c r="OZY2162" s="218"/>
      <c r="OZZ2162" s="218"/>
      <c r="PAA2162" s="218"/>
      <c r="PAB2162" s="218"/>
      <c r="PAC2162" s="218"/>
      <c r="PAD2162" s="218"/>
      <c r="PAE2162" s="218"/>
      <c r="PAF2162" s="218"/>
      <c r="PAG2162" s="218"/>
      <c r="PAH2162" s="218"/>
      <c r="PAI2162" s="218"/>
      <c r="PAJ2162" s="218"/>
      <c r="PAK2162" s="218"/>
      <c r="PAL2162" s="218"/>
      <c r="PAM2162" s="218"/>
      <c r="PAN2162" s="218"/>
      <c r="PAO2162" s="218"/>
      <c r="PAP2162" s="218"/>
      <c r="PAQ2162" s="218"/>
      <c r="PAR2162" s="218"/>
      <c r="PAS2162" s="218"/>
      <c r="PAT2162" s="218"/>
      <c r="PAU2162" s="218"/>
      <c r="PAV2162" s="218"/>
      <c r="PAW2162" s="218"/>
      <c r="PAX2162" s="218"/>
      <c r="PAY2162" s="218"/>
      <c r="PAZ2162" s="218"/>
      <c r="PBA2162" s="218"/>
      <c r="PBB2162" s="218"/>
      <c r="PBC2162" s="218"/>
      <c r="PBD2162" s="218"/>
      <c r="PBE2162" s="218"/>
      <c r="PBF2162" s="218"/>
      <c r="PBG2162" s="218"/>
      <c r="PBH2162" s="218"/>
      <c r="PBI2162" s="218"/>
      <c r="PBJ2162" s="218"/>
      <c r="PBK2162" s="218"/>
      <c r="PBL2162" s="218"/>
      <c r="PBM2162" s="218"/>
      <c r="PBN2162" s="218"/>
      <c r="PBO2162" s="218"/>
      <c r="PBP2162" s="218"/>
      <c r="PBQ2162" s="218"/>
      <c r="PBR2162" s="218"/>
      <c r="PBS2162" s="218"/>
      <c r="PBT2162" s="218"/>
      <c r="PBU2162" s="218"/>
      <c r="PBV2162" s="218"/>
      <c r="PBW2162" s="218"/>
      <c r="PBX2162" s="218"/>
      <c r="PBY2162" s="218"/>
      <c r="PBZ2162" s="218"/>
      <c r="PCA2162" s="218"/>
      <c r="PCB2162" s="218"/>
      <c r="PCC2162" s="218"/>
      <c r="PCD2162" s="218"/>
      <c r="PCE2162" s="218"/>
      <c r="PCF2162" s="218"/>
      <c r="PCG2162" s="218"/>
      <c r="PCH2162" s="218"/>
      <c r="PCI2162" s="218"/>
      <c r="PCJ2162" s="218"/>
      <c r="PCK2162" s="218"/>
      <c r="PCL2162" s="218"/>
      <c r="PCM2162" s="218"/>
      <c r="PCN2162" s="218"/>
      <c r="PCO2162" s="218"/>
      <c r="PCP2162" s="218"/>
      <c r="PCQ2162" s="218"/>
      <c r="PCR2162" s="218"/>
      <c r="PCS2162" s="218"/>
      <c r="PCT2162" s="218"/>
      <c r="PCU2162" s="218"/>
      <c r="PCV2162" s="218"/>
      <c r="PCW2162" s="218"/>
      <c r="PCX2162" s="218"/>
      <c r="PCY2162" s="218"/>
      <c r="PCZ2162" s="218"/>
      <c r="PDA2162" s="218"/>
      <c r="PDB2162" s="218"/>
      <c r="PDC2162" s="218"/>
      <c r="PDD2162" s="218"/>
      <c r="PDE2162" s="218"/>
      <c r="PDF2162" s="218"/>
      <c r="PDG2162" s="218"/>
      <c r="PDH2162" s="218"/>
      <c r="PDI2162" s="218"/>
      <c r="PDJ2162" s="218"/>
      <c r="PDK2162" s="218"/>
      <c r="PDL2162" s="218"/>
      <c r="PDM2162" s="218"/>
      <c r="PDN2162" s="218"/>
      <c r="PDO2162" s="218"/>
      <c r="PDP2162" s="218"/>
      <c r="PDQ2162" s="218"/>
      <c r="PDR2162" s="218"/>
      <c r="PDS2162" s="218"/>
      <c r="PDT2162" s="218"/>
      <c r="PDU2162" s="218"/>
      <c r="PDV2162" s="218"/>
      <c r="PDW2162" s="218"/>
      <c r="PDX2162" s="218"/>
      <c r="PDY2162" s="218"/>
      <c r="PDZ2162" s="218"/>
      <c r="PEA2162" s="218"/>
      <c r="PEB2162" s="218"/>
      <c r="PEC2162" s="218"/>
      <c r="PED2162" s="218"/>
      <c r="PEE2162" s="218"/>
      <c r="PEF2162" s="218"/>
      <c r="PEG2162" s="218"/>
      <c r="PEH2162" s="218"/>
      <c r="PEI2162" s="218"/>
      <c r="PEJ2162" s="218"/>
      <c r="PEK2162" s="218"/>
      <c r="PEL2162" s="218"/>
      <c r="PEM2162" s="218"/>
      <c r="PEN2162" s="218"/>
      <c r="PEO2162" s="218"/>
      <c r="PEP2162" s="218"/>
      <c r="PEQ2162" s="218"/>
      <c r="PER2162" s="218"/>
      <c r="PES2162" s="218"/>
      <c r="PET2162" s="218"/>
      <c r="PEU2162" s="218"/>
      <c r="PEV2162" s="218"/>
      <c r="PEW2162" s="218"/>
      <c r="PEX2162" s="218"/>
      <c r="PEY2162" s="218"/>
      <c r="PEZ2162" s="218"/>
      <c r="PFA2162" s="218"/>
      <c r="PFB2162" s="218"/>
      <c r="PFC2162" s="218"/>
      <c r="PFD2162" s="218"/>
      <c r="PFE2162" s="218"/>
      <c r="PFF2162" s="218"/>
      <c r="PFG2162" s="218"/>
      <c r="PFH2162" s="218"/>
      <c r="PFI2162" s="218"/>
      <c r="PFJ2162" s="218"/>
      <c r="PFK2162" s="218"/>
      <c r="PFL2162" s="218"/>
      <c r="PFM2162" s="218"/>
      <c r="PFN2162" s="218"/>
      <c r="PFO2162" s="218"/>
      <c r="PFP2162" s="218"/>
      <c r="PFQ2162" s="218"/>
      <c r="PFR2162" s="218"/>
      <c r="PFS2162" s="218"/>
      <c r="PFT2162" s="218"/>
      <c r="PFU2162" s="218"/>
      <c r="PFV2162" s="218"/>
      <c r="PFW2162" s="218"/>
      <c r="PFX2162" s="218"/>
      <c r="PFY2162" s="218"/>
      <c r="PFZ2162" s="218"/>
      <c r="PGA2162" s="218"/>
      <c r="PGB2162" s="218"/>
      <c r="PGC2162" s="218"/>
      <c r="PGD2162" s="218"/>
      <c r="PGE2162" s="218"/>
      <c r="PGF2162" s="218"/>
      <c r="PGG2162" s="218"/>
      <c r="PGH2162" s="218"/>
      <c r="PGI2162" s="218"/>
      <c r="PGJ2162" s="218"/>
      <c r="PGK2162" s="218"/>
      <c r="PGL2162" s="218"/>
      <c r="PGM2162" s="218"/>
      <c r="PGN2162" s="218"/>
      <c r="PGO2162" s="218"/>
      <c r="PGP2162" s="218"/>
      <c r="PGQ2162" s="218"/>
      <c r="PGR2162" s="218"/>
      <c r="PGS2162" s="218"/>
      <c r="PGT2162" s="218"/>
      <c r="PGU2162" s="218"/>
      <c r="PGV2162" s="218"/>
      <c r="PGW2162" s="218"/>
      <c r="PGX2162" s="218"/>
      <c r="PGY2162" s="218"/>
      <c r="PGZ2162" s="218"/>
      <c r="PHA2162" s="218"/>
      <c r="PHB2162" s="218"/>
      <c r="PHC2162" s="218"/>
      <c r="PHD2162" s="218"/>
      <c r="PHE2162" s="218"/>
      <c r="PHF2162" s="218"/>
      <c r="PHG2162" s="218"/>
      <c r="PHH2162" s="218"/>
      <c r="PHI2162" s="218"/>
      <c r="PHJ2162" s="218"/>
      <c r="PHK2162" s="218"/>
      <c r="PHL2162" s="218"/>
      <c r="PHM2162" s="218"/>
      <c r="PHN2162" s="218"/>
      <c r="PHO2162" s="218"/>
      <c r="PHP2162" s="218"/>
      <c r="PHQ2162" s="218"/>
      <c r="PHR2162" s="218"/>
      <c r="PHS2162" s="218"/>
      <c r="PHT2162" s="218"/>
      <c r="PHU2162" s="218"/>
      <c r="PHV2162" s="218"/>
      <c r="PHW2162" s="218"/>
      <c r="PHX2162" s="218"/>
      <c r="PHY2162" s="218"/>
      <c r="PHZ2162" s="218"/>
      <c r="PIA2162" s="218"/>
      <c r="PIB2162" s="218"/>
      <c r="PIC2162" s="218"/>
      <c r="PID2162" s="218"/>
      <c r="PIE2162" s="218"/>
      <c r="PIF2162" s="218"/>
      <c r="PIG2162" s="218"/>
      <c r="PIH2162" s="218"/>
      <c r="PII2162" s="218"/>
      <c r="PIJ2162" s="218"/>
      <c r="PIK2162" s="218"/>
      <c r="PIL2162" s="218"/>
      <c r="PIM2162" s="218"/>
      <c r="PIN2162" s="218"/>
      <c r="PIO2162" s="218"/>
      <c r="PIP2162" s="218"/>
      <c r="PIQ2162" s="218"/>
      <c r="PIR2162" s="218"/>
      <c r="PIS2162" s="218"/>
      <c r="PIT2162" s="218"/>
      <c r="PIU2162" s="218"/>
      <c r="PIV2162" s="218"/>
      <c r="PIW2162" s="218"/>
      <c r="PIX2162" s="218"/>
      <c r="PIY2162" s="218"/>
      <c r="PIZ2162" s="218"/>
      <c r="PJA2162" s="218"/>
      <c r="PJB2162" s="218"/>
      <c r="PJC2162" s="218"/>
      <c r="PJD2162" s="218"/>
      <c r="PJE2162" s="218"/>
      <c r="PJF2162" s="218"/>
      <c r="PJG2162" s="218"/>
      <c r="PJH2162" s="218"/>
      <c r="PJI2162" s="218"/>
      <c r="PJJ2162" s="218"/>
      <c r="PJK2162" s="218"/>
      <c r="PJL2162" s="218"/>
      <c r="PJM2162" s="218"/>
      <c r="PJN2162" s="218"/>
      <c r="PJO2162" s="218"/>
      <c r="PJP2162" s="218"/>
      <c r="PJQ2162" s="218"/>
      <c r="PJR2162" s="218"/>
      <c r="PJS2162" s="218"/>
      <c r="PJT2162" s="218"/>
      <c r="PJU2162" s="218"/>
      <c r="PJV2162" s="218"/>
      <c r="PJW2162" s="218"/>
      <c r="PJX2162" s="218"/>
      <c r="PJY2162" s="218"/>
      <c r="PJZ2162" s="218"/>
      <c r="PKA2162" s="218"/>
      <c r="PKB2162" s="218"/>
      <c r="PKC2162" s="218"/>
      <c r="PKD2162" s="218"/>
      <c r="PKE2162" s="218"/>
      <c r="PKF2162" s="218"/>
      <c r="PKG2162" s="218"/>
      <c r="PKH2162" s="218"/>
      <c r="PKI2162" s="218"/>
      <c r="PKJ2162" s="218"/>
      <c r="PKK2162" s="218"/>
      <c r="PKL2162" s="218"/>
      <c r="PKM2162" s="218"/>
      <c r="PKN2162" s="218"/>
      <c r="PKO2162" s="218"/>
      <c r="PKP2162" s="218"/>
      <c r="PKQ2162" s="218"/>
      <c r="PKR2162" s="218"/>
      <c r="PKS2162" s="218"/>
      <c r="PKT2162" s="218"/>
      <c r="PKU2162" s="218"/>
      <c r="PKV2162" s="218"/>
      <c r="PKW2162" s="218"/>
      <c r="PKX2162" s="218"/>
      <c r="PKY2162" s="218"/>
      <c r="PKZ2162" s="218"/>
      <c r="PLA2162" s="218"/>
      <c r="PLB2162" s="218"/>
      <c r="PLC2162" s="218"/>
      <c r="PLD2162" s="218"/>
      <c r="PLE2162" s="218"/>
      <c r="PLF2162" s="218"/>
      <c r="PLG2162" s="218"/>
      <c r="PLH2162" s="218"/>
      <c r="PLI2162" s="218"/>
      <c r="PLJ2162" s="218"/>
      <c r="PLK2162" s="218"/>
      <c r="PLL2162" s="218"/>
      <c r="PLM2162" s="218"/>
      <c r="PLN2162" s="218"/>
      <c r="PLO2162" s="218"/>
      <c r="PLP2162" s="218"/>
      <c r="PLQ2162" s="218"/>
      <c r="PLR2162" s="218"/>
      <c r="PLS2162" s="218"/>
      <c r="PLT2162" s="218"/>
      <c r="PLU2162" s="218"/>
      <c r="PLV2162" s="218"/>
      <c r="PLW2162" s="218"/>
      <c r="PLX2162" s="218"/>
      <c r="PLY2162" s="218"/>
      <c r="PLZ2162" s="218"/>
      <c r="PMA2162" s="218"/>
      <c r="PMB2162" s="218"/>
      <c r="PMC2162" s="218"/>
      <c r="PMD2162" s="218"/>
      <c r="PME2162" s="218"/>
      <c r="PMF2162" s="218"/>
      <c r="PMG2162" s="218"/>
      <c r="PMH2162" s="218"/>
      <c r="PMI2162" s="218"/>
      <c r="PMJ2162" s="218"/>
      <c r="PMK2162" s="218"/>
      <c r="PML2162" s="218"/>
      <c r="PMM2162" s="218"/>
      <c r="PMN2162" s="218"/>
      <c r="PMO2162" s="218"/>
      <c r="PMP2162" s="218"/>
      <c r="PMQ2162" s="218"/>
      <c r="PMR2162" s="218"/>
      <c r="PMS2162" s="218"/>
      <c r="PMT2162" s="218"/>
      <c r="PMU2162" s="218"/>
      <c r="PMV2162" s="218"/>
      <c r="PMW2162" s="218"/>
      <c r="PMX2162" s="218"/>
      <c r="PMY2162" s="218"/>
      <c r="PMZ2162" s="218"/>
      <c r="PNA2162" s="218"/>
      <c r="PNB2162" s="218"/>
      <c r="PNC2162" s="218"/>
      <c r="PND2162" s="218"/>
      <c r="PNE2162" s="218"/>
      <c r="PNF2162" s="218"/>
      <c r="PNG2162" s="218"/>
      <c r="PNH2162" s="218"/>
      <c r="PNI2162" s="218"/>
      <c r="PNJ2162" s="218"/>
      <c r="PNK2162" s="218"/>
      <c r="PNL2162" s="218"/>
      <c r="PNM2162" s="218"/>
      <c r="PNN2162" s="218"/>
      <c r="PNO2162" s="218"/>
      <c r="PNP2162" s="218"/>
      <c r="PNQ2162" s="218"/>
      <c r="PNR2162" s="218"/>
      <c r="PNS2162" s="218"/>
      <c r="PNT2162" s="218"/>
      <c r="PNU2162" s="218"/>
      <c r="PNV2162" s="218"/>
      <c r="PNW2162" s="218"/>
      <c r="PNX2162" s="218"/>
      <c r="PNY2162" s="218"/>
      <c r="PNZ2162" s="218"/>
      <c r="POA2162" s="218"/>
      <c r="POB2162" s="218"/>
      <c r="POC2162" s="218"/>
      <c r="POD2162" s="218"/>
      <c r="POE2162" s="218"/>
      <c r="POF2162" s="218"/>
      <c r="POG2162" s="218"/>
      <c r="POH2162" s="218"/>
      <c r="POI2162" s="218"/>
      <c r="POJ2162" s="218"/>
      <c r="POK2162" s="218"/>
      <c r="POL2162" s="218"/>
      <c r="POM2162" s="218"/>
      <c r="PON2162" s="218"/>
      <c r="POO2162" s="218"/>
      <c r="POP2162" s="218"/>
      <c r="POQ2162" s="218"/>
      <c r="POR2162" s="218"/>
      <c r="POS2162" s="218"/>
      <c r="POT2162" s="218"/>
      <c r="POU2162" s="218"/>
      <c r="POV2162" s="218"/>
      <c r="POW2162" s="218"/>
      <c r="POX2162" s="218"/>
      <c r="POY2162" s="218"/>
      <c r="POZ2162" s="218"/>
      <c r="PPA2162" s="218"/>
      <c r="PPB2162" s="218"/>
      <c r="PPC2162" s="218"/>
      <c r="PPD2162" s="218"/>
      <c r="PPE2162" s="218"/>
      <c r="PPF2162" s="218"/>
      <c r="PPG2162" s="218"/>
      <c r="PPH2162" s="218"/>
      <c r="PPI2162" s="218"/>
      <c r="PPJ2162" s="218"/>
      <c r="PPK2162" s="218"/>
      <c r="PPL2162" s="218"/>
      <c r="PPM2162" s="218"/>
      <c r="PPN2162" s="218"/>
      <c r="PPO2162" s="218"/>
      <c r="PPP2162" s="218"/>
      <c r="PPQ2162" s="218"/>
      <c r="PPR2162" s="218"/>
      <c r="PPS2162" s="218"/>
      <c r="PPT2162" s="218"/>
      <c r="PPU2162" s="218"/>
      <c r="PPV2162" s="218"/>
      <c r="PPW2162" s="218"/>
      <c r="PPX2162" s="218"/>
      <c r="PPY2162" s="218"/>
      <c r="PPZ2162" s="218"/>
      <c r="PQA2162" s="218"/>
      <c r="PQB2162" s="218"/>
      <c r="PQC2162" s="218"/>
      <c r="PQD2162" s="218"/>
      <c r="PQE2162" s="218"/>
      <c r="PQF2162" s="218"/>
      <c r="PQG2162" s="218"/>
      <c r="PQH2162" s="218"/>
      <c r="PQI2162" s="218"/>
      <c r="PQJ2162" s="218"/>
      <c r="PQK2162" s="218"/>
      <c r="PQL2162" s="218"/>
      <c r="PQM2162" s="218"/>
      <c r="PQN2162" s="218"/>
      <c r="PQO2162" s="218"/>
      <c r="PQP2162" s="218"/>
      <c r="PQQ2162" s="218"/>
      <c r="PQR2162" s="218"/>
      <c r="PQS2162" s="218"/>
      <c r="PQT2162" s="218"/>
      <c r="PQU2162" s="218"/>
      <c r="PQV2162" s="218"/>
      <c r="PQW2162" s="218"/>
      <c r="PQX2162" s="218"/>
      <c r="PQY2162" s="218"/>
      <c r="PQZ2162" s="218"/>
      <c r="PRA2162" s="218"/>
      <c r="PRB2162" s="218"/>
      <c r="PRC2162" s="218"/>
      <c r="PRD2162" s="218"/>
      <c r="PRE2162" s="218"/>
      <c r="PRF2162" s="218"/>
      <c r="PRG2162" s="218"/>
      <c r="PRH2162" s="218"/>
      <c r="PRI2162" s="218"/>
      <c r="PRJ2162" s="218"/>
      <c r="PRK2162" s="218"/>
      <c r="PRL2162" s="218"/>
      <c r="PRM2162" s="218"/>
      <c r="PRN2162" s="218"/>
      <c r="PRO2162" s="218"/>
      <c r="PRP2162" s="218"/>
      <c r="PRQ2162" s="218"/>
      <c r="PRR2162" s="218"/>
      <c r="PRS2162" s="218"/>
      <c r="PRT2162" s="218"/>
      <c r="PRU2162" s="218"/>
      <c r="PRV2162" s="218"/>
      <c r="PRW2162" s="218"/>
      <c r="PRX2162" s="218"/>
      <c r="PRY2162" s="218"/>
      <c r="PRZ2162" s="218"/>
      <c r="PSA2162" s="218"/>
      <c r="PSB2162" s="218"/>
      <c r="PSC2162" s="218"/>
      <c r="PSD2162" s="218"/>
      <c r="PSE2162" s="218"/>
      <c r="PSF2162" s="218"/>
      <c r="PSG2162" s="218"/>
      <c r="PSH2162" s="218"/>
      <c r="PSI2162" s="218"/>
      <c r="PSJ2162" s="218"/>
      <c r="PSK2162" s="218"/>
      <c r="PSL2162" s="218"/>
      <c r="PSM2162" s="218"/>
      <c r="PSN2162" s="218"/>
      <c r="PSO2162" s="218"/>
      <c r="PSP2162" s="218"/>
      <c r="PSQ2162" s="218"/>
      <c r="PSR2162" s="218"/>
      <c r="PSS2162" s="218"/>
      <c r="PST2162" s="218"/>
      <c r="PSU2162" s="218"/>
      <c r="PSV2162" s="218"/>
      <c r="PSW2162" s="218"/>
      <c r="PSX2162" s="218"/>
      <c r="PSY2162" s="218"/>
      <c r="PSZ2162" s="218"/>
      <c r="PTA2162" s="218"/>
      <c r="PTB2162" s="218"/>
      <c r="PTC2162" s="218"/>
      <c r="PTD2162" s="218"/>
      <c r="PTE2162" s="218"/>
      <c r="PTF2162" s="218"/>
      <c r="PTG2162" s="218"/>
      <c r="PTH2162" s="218"/>
      <c r="PTI2162" s="218"/>
      <c r="PTJ2162" s="218"/>
      <c r="PTK2162" s="218"/>
      <c r="PTL2162" s="218"/>
      <c r="PTM2162" s="218"/>
      <c r="PTN2162" s="218"/>
      <c r="PTO2162" s="218"/>
      <c r="PTP2162" s="218"/>
      <c r="PTQ2162" s="218"/>
      <c r="PTR2162" s="218"/>
      <c r="PTS2162" s="218"/>
      <c r="PTT2162" s="218"/>
      <c r="PTU2162" s="218"/>
      <c r="PTV2162" s="218"/>
      <c r="PTW2162" s="218"/>
      <c r="PTX2162" s="218"/>
      <c r="PTY2162" s="218"/>
      <c r="PTZ2162" s="218"/>
      <c r="PUA2162" s="218"/>
      <c r="PUB2162" s="218"/>
      <c r="PUC2162" s="218"/>
      <c r="PUD2162" s="218"/>
      <c r="PUE2162" s="218"/>
      <c r="PUF2162" s="218"/>
      <c r="PUG2162" s="218"/>
      <c r="PUH2162" s="218"/>
      <c r="PUI2162" s="218"/>
      <c r="PUJ2162" s="218"/>
      <c r="PUK2162" s="218"/>
      <c r="PUL2162" s="218"/>
      <c r="PUM2162" s="218"/>
      <c r="PUN2162" s="218"/>
      <c r="PUO2162" s="218"/>
      <c r="PUP2162" s="218"/>
      <c r="PUQ2162" s="218"/>
      <c r="PUR2162" s="218"/>
      <c r="PUS2162" s="218"/>
      <c r="PUT2162" s="218"/>
      <c r="PUU2162" s="218"/>
      <c r="PUV2162" s="218"/>
      <c r="PUW2162" s="218"/>
      <c r="PUX2162" s="218"/>
      <c r="PUY2162" s="218"/>
      <c r="PUZ2162" s="218"/>
      <c r="PVA2162" s="218"/>
      <c r="PVB2162" s="218"/>
      <c r="PVC2162" s="218"/>
      <c r="PVD2162" s="218"/>
      <c r="PVE2162" s="218"/>
      <c r="PVF2162" s="218"/>
      <c r="PVG2162" s="218"/>
      <c r="PVH2162" s="218"/>
      <c r="PVI2162" s="218"/>
      <c r="PVJ2162" s="218"/>
      <c r="PVK2162" s="218"/>
      <c r="PVL2162" s="218"/>
      <c r="PVM2162" s="218"/>
      <c r="PVN2162" s="218"/>
      <c r="PVO2162" s="218"/>
      <c r="PVP2162" s="218"/>
      <c r="PVQ2162" s="218"/>
      <c r="PVR2162" s="218"/>
      <c r="PVS2162" s="218"/>
      <c r="PVT2162" s="218"/>
      <c r="PVU2162" s="218"/>
      <c r="PVV2162" s="218"/>
      <c r="PVW2162" s="218"/>
      <c r="PVX2162" s="218"/>
      <c r="PVY2162" s="218"/>
      <c r="PVZ2162" s="218"/>
      <c r="PWA2162" s="218"/>
      <c r="PWB2162" s="218"/>
      <c r="PWC2162" s="218"/>
      <c r="PWD2162" s="218"/>
      <c r="PWE2162" s="218"/>
      <c r="PWF2162" s="218"/>
      <c r="PWG2162" s="218"/>
      <c r="PWH2162" s="218"/>
      <c r="PWI2162" s="218"/>
      <c r="PWJ2162" s="218"/>
      <c r="PWK2162" s="218"/>
      <c r="PWL2162" s="218"/>
      <c r="PWM2162" s="218"/>
      <c r="PWN2162" s="218"/>
      <c r="PWO2162" s="218"/>
      <c r="PWP2162" s="218"/>
      <c r="PWQ2162" s="218"/>
      <c r="PWR2162" s="218"/>
      <c r="PWS2162" s="218"/>
      <c r="PWT2162" s="218"/>
      <c r="PWU2162" s="218"/>
      <c r="PWV2162" s="218"/>
      <c r="PWW2162" s="218"/>
      <c r="PWX2162" s="218"/>
      <c r="PWY2162" s="218"/>
      <c r="PWZ2162" s="218"/>
      <c r="PXA2162" s="218"/>
      <c r="PXB2162" s="218"/>
      <c r="PXC2162" s="218"/>
      <c r="PXD2162" s="218"/>
      <c r="PXE2162" s="218"/>
      <c r="PXF2162" s="218"/>
      <c r="PXG2162" s="218"/>
      <c r="PXH2162" s="218"/>
      <c r="PXI2162" s="218"/>
      <c r="PXJ2162" s="218"/>
      <c r="PXK2162" s="218"/>
      <c r="PXL2162" s="218"/>
      <c r="PXM2162" s="218"/>
      <c r="PXN2162" s="218"/>
      <c r="PXO2162" s="218"/>
      <c r="PXP2162" s="218"/>
      <c r="PXQ2162" s="218"/>
      <c r="PXR2162" s="218"/>
      <c r="PXS2162" s="218"/>
      <c r="PXT2162" s="218"/>
      <c r="PXU2162" s="218"/>
      <c r="PXV2162" s="218"/>
      <c r="PXW2162" s="218"/>
      <c r="PXX2162" s="218"/>
      <c r="PXY2162" s="218"/>
      <c r="PXZ2162" s="218"/>
      <c r="PYA2162" s="218"/>
      <c r="PYB2162" s="218"/>
      <c r="PYC2162" s="218"/>
      <c r="PYD2162" s="218"/>
      <c r="PYE2162" s="218"/>
      <c r="PYF2162" s="218"/>
      <c r="PYG2162" s="218"/>
      <c r="PYH2162" s="218"/>
      <c r="PYI2162" s="218"/>
      <c r="PYJ2162" s="218"/>
      <c r="PYK2162" s="218"/>
      <c r="PYL2162" s="218"/>
      <c r="PYM2162" s="218"/>
      <c r="PYN2162" s="218"/>
      <c r="PYO2162" s="218"/>
      <c r="PYP2162" s="218"/>
      <c r="PYQ2162" s="218"/>
      <c r="PYR2162" s="218"/>
      <c r="PYS2162" s="218"/>
      <c r="PYT2162" s="218"/>
      <c r="PYU2162" s="218"/>
      <c r="PYV2162" s="218"/>
      <c r="PYW2162" s="218"/>
      <c r="PYX2162" s="218"/>
      <c r="PYY2162" s="218"/>
      <c r="PYZ2162" s="218"/>
      <c r="PZA2162" s="218"/>
      <c r="PZB2162" s="218"/>
      <c r="PZC2162" s="218"/>
      <c r="PZD2162" s="218"/>
      <c r="PZE2162" s="218"/>
      <c r="PZF2162" s="218"/>
      <c r="PZG2162" s="218"/>
      <c r="PZH2162" s="218"/>
      <c r="PZI2162" s="218"/>
      <c r="PZJ2162" s="218"/>
      <c r="PZK2162" s="218"/>
      <c r="PZL2162" s="218"/>
      <c r="PZM2162" s="218"/>
      <c r="PZN2162" s="218"/>
      <c r="PZO2162" s="218"/>
      <c r="PZP2162" s="218"/>
      <c r="PZQ2162" s="218"/>
      <c r="PZR2162" s="218"/>
      <c r="PZS2162" s="218"/>
      <c r="PZT2162" s="218"/>
      <c r="PZU2162" s="218"/>
      <c r="PZV2162" s="218"/>
      <c r="PZW2162" s="218"/>
      <c r="PZX2162" s="218"/>
      <c r="PZY2162" s="218"/>
      <c r="PZZ2162" s="218"/>
      <c r="QAA2162" s="218"/>
      <c r="QAB2162" s="218"/>
      <c r="QAC2162" s="218"/>
      <c r="QAD2162" s="218"/>
      <c r="QAE2162" s="218"/>
      <c r="QAF2162" s="218"/>
      <c r="QAG2162" s="218"/>
      <c r="QAH2162" s="218"/>
      <c r="QAI2162" s="218"/>
      <c r="QAJ2162" s="218"/>
      <c r="QAK2162" s="218"/>
      <c r="QAL2162" s="218"/>
      <c r="QAM2162" s="218"/>
      <c r="QAN2162" s="218"/>
      <c r="QAO2162" s="218"/>
      <c r="QAP2162" s="218"/>
      <c r="QAQ2162" s="218"/>
      <c r="QAR2162" s="218"/>
      <c r="QAS2162" s="218"/>
      <c r="QAT2162" s="218"/>
      <c r="QAU2162" s="218"/>
      <c r="QAV2162" s="218"/>
      <c r="QAW2162" s="218"/>
      <c r="QAX2162" s="218"/>
      <c r="QAY2162" s="218"/>
      <c r="QAZ2162" s="218"/>
      <c r="QBA2162" s="218"/>
      <c r="QBB2162" s="218"/>
      <c r="QBC2162" s="218"/>
      <c r="QBD2162" s="218"/>
      <c r="QBE2162" s="218"/>
      <c r="QBF2162" s="218"/>
      <c r="QBG2162" s="218"/>
      <c r="QBH2162" s="218"/>
      <c r="QBI2162" s="218"/>
      <c r="QBJ2162" s="218"/>
      <c r="QBK2162" s="218"/>
      <c r="QBL2162" s="218"/>
      <c r="QBM2162" s="218"/>
      <c r="QBN2162" s="218"/>
      <c r="QBO2162" s="218"/>
      <c r="QBP2162" s="218"/>
      <c r="QBQ2162" s="218"/>
      <c r="QBR2162" s="218"/>
      <c r="QBS2162" s="218"/>
      <c r="QBT2162" s="218"/>
      <c r="QBU2162" s="218"/>
      <c r="QBV2162" s="218"/>
      <c r="QBW2162" s="218"/>
      <c r="QBX2162" s="218"/>
      <c r="QBY2162" s="218"/>
      <c r="QBZ2162" s="218"/>
      <c r="QCA2162" s="218"/>
      <c r="QCB2162" s="218"/>
      <c r="QCC2162" s="218"/>
      <c r="QCD2162" s="218"/>
      <c r="QCE2162" s="218"/>
      <c r="QCF2162" s="218"/>
      <c r="QCG2162" s="218"/>
      <c r="QCH2162" s="218"/>
      <c r="QCI2162" s="218"/>
      <c r="QCJ2162" s="218"/>
      <c r="QCK2162" s="218"/>
      <c r="QCL2162" s="218"/>
      <c r="QCM2162" s="218"/>
      <c r="QCN2162" s="218"/>
      <c r="QCO2162" s="218"/>
      <c r="QCP2162" s="218"/>
      <c r="QCQ2162" s="218"/>
      <c r="QCR2162" s="218"/>
      <c r="QCS2162" s="218"/>
      <c r="QCT2162" s="218"/>
      <c r="QCU2162" s="218"/>
      <c r="QCV2162" s="218"/>
      <c r="QCW2162" s="218"/>
      <c r="QCX2162" s="218"/>
      <c r="QCY2162" s="218"/>
      <c r="QCZ2162" s="218"/>
      <c r="QDA2162" s="218"/>
      <c r="QDB2162" s="218"/>
      <c r="QDC2162" s="218"/>
      <c r="QDD2162" s="218"/>
      <c r="QDE2162" s="218"/>
      <c r="QDF2162" s="218"/>
      <c r="QDG2162" s="218"/>
      <c r="QDH2162" s="218"/>
      <c r="QDI2162" s="218"/>
      <c r="QDJ2162" s="218"/>
      <c r="QDK2162" s="218"/>
      <c r="QDL2162" s="218"/>
      <c r="QDM2162" s="218"/>
      <c r="QDN2162" s="218"/>
      <c r="QDO2162" s="218"/>
      <c r="QDP2162" s="218"/>
      <c r="QDQ2162" s="218"/>
      <c r="QDR2162" s="218"/>
      <c r="QDS2162" s="218"/>
      <c r="QDT2162" s="218"/>
      <c r="QDU2162" s="218"/>
      <c r="QDV2162" s="218"/>
      <c r="QDW2162" s="218"/>
      <c r="QDX2162" s="218"/>
      <c r="QDY2162" s="218"/>
      <c r="QDZ2162" s="218"/>
      <c r="QEA2162" s="218"/>
      <c r="QEB2162" s="218"/>
      <c r="QEC2162" s="218"/>
      <c r="QED2162" s="218"/>
      <c r="QEE2162" s="218"/>
      <c r="QEF2162" s="218"/>
      <c r="QEG2162" s="218"/>
      <c r="QEH2162" s="218"/>
      <c r="QEI2162" s="218"/>
      <c r="QEJ2162" s="218"/>
      <c r="QEK2162" s="218"/>
      <c r="QEL2162" s="218"/>
      <c r="QEM2162" s="218"/>
      <c r="QEN2162" s="218"/>
      <c r="QEO2162" s="218"/>
      <c r="QEP2162" s="218"/>
      <c r="QEQ2162" s="218"/>
      <c r="QER2162" s="218"/>
      <c r="QES2162" s="218"/>
      <c r="QET2162" s="218"/>
      <c r="QEU2162" s="218"/>
      <c r="QEV2162" s="218"/>
      <c r="QEW2162" s="218"/>
      <c r="QEX2162" s="218"/>
      <c r="QEY2162" s="218"/>
      <c r="QEZ2162" s="218"/>
      <c r="QFA2162" s="218"/>
      <c r="QFB2162" s="218"/>
      <c r="QFC2162" s="218"/>
      <c r="QFD2162" s="218"/>
      <c r="QFE2162" s="218"/>
      <c r="QFF2162" s="218"/>
      <c r="QFG2162" s="218"/>
      <c r="QFH2162" s="218"/>
      <c r="QFI2162" s="218"/>
      <c r="QFJ2162" s="218"/>
      <c r="QFK2162" s="218"/>
      <c r="QFL2162" s="218"/>
      <c r="QFM2162" s="218"/>
      <c r="QFN2162" s="218"/>
      <c r="QFO2162" s="218"/>
      <c r="QFP2162" s="218"/>
      <c r="QFQ2162" s="218"/>
      <c r="QFR2162" s="218"/>
      <c r="QFS2162" s="218"/>
      <c r="QFT2162" s="218"/>
      <c r="QFU2162" s="218"/>
      <c r="QFV2162" s="218"/>
      <c r="QFW2162" s="218"/>
      <c r="QFX2162" s="218"/>
      <c r="QFY2162" s="218"/>
      <c r="QFZ2162" s="218"/>
      <c r="QGA2162" s="218"/>
      <c r="QGB2162" s="218"/>
      <c r="QGC2162" s="218"/>
      <c r="QGD2162" s="218"/>
      <c r="QGE2162" s="218"/>
      <c r="QGF2162" s="218"/>
      <c r="QGG2162" s="218"/>
      <c r="QGH2162" s="218"/>
      <c r="QGI2162" s="218"/>
      <c r="QGJ2162" s="218"/>
      <c r="QGK2162" s="218"/>
      <c r="QGL2162" s="218"/>
      <c r="QGM2162" s="218"/>
      <c r="QGN2162" s="218"/>
      <c r="QGO2162" s="218"/>
      <c r="QGP2162" s="218"/>
      <c r="QGQ2162" s="218"/>
      <c r="QGR2162" s="218"/>
      <c r="QGS2162" s="218"/>
      <c r="QGT2162" s="218"/>
      <c r="QGU2162" s="218"/>
      <c r="QGV2162" s="218"/>
      <c r="QGW2162" s="218"/>
      <c r="QGX2162" s="218"/>
      <c r="QGY2162" s="218"/>
      <c r="QGZ2162" s="218"/>
      <c r="QHA2162" s="218"/>
      <c r="QHB2162" s="218"/>
      <c r="QHC2162" s="218"/>
      <c r="QHD2162" s="218"/>
      <c r="QHE2162" s="218"/>
      <c r="QHF2162" s="218"/>
      <c r="QHG2162" s="218"/>
      <c r="QHH2162" s="218"/>
      <c r="QHI2162" s="218"/>
      <c r="QHJ2162" s="218"/>
      <c r="QHK2162" s="218"/>
      <c r="QHL2162" s="218"/>
      <c r="QHM2162" s="218"/>
      <c r="QHN2162" s="218"/>
      <c r="QHO2162" s="218"/>
      <c r="QHP2162" s="218"/>
      <c r="QHQ2162" s="218"/>
      <c r="QHR2162" s="218"/>
      <c r="QHS2162" s="218"/>
      <c r="QHT2162" s="218"/>
      <c r="QHU2162" s="218"/>
      <c r="QHV2162" s="218"/>
      <c r="QHW2162" s="218"/>
      <c r="QHX2162" s="218"/>
      <c r="QHY2162" s="218"/>
      <c r="QHZ2162" s="218"/>
      <c r="QIA2162" s="218"/>
      <c r="QIB2162" s="218"/>
      <c r="QIC2162" s="218"/>
      <c r="QID2162" s="218"/>
      <c r="QIE2162" s="218"/>
      <c r="QIF2162" s="218"/>
      <c r="QIG2162" s="218"/>
      <c r="QIH2162" s="218"/>
      <c r="QII2162" s="218"/>
      <c r="QIJ2162" s="218"/>
      <c r="QIK2162" s="218"/>
      <c r="QIL2162" s="218"/>
      <c r="QIM2162" s="218"/>
      <c r="QIN2162" s="218"/>
      <c r="QIO2162" s="218"/>
      <c r="QIP2162" s="218"/>
      <c r="QIQ2162" s="218"/>
      <c r="QIR2162" s="218"/>
      <c r="QIS2162" s="218"/>
      <c r="QIT2162" s="218"/>
      <c r="QIU2162" s="218"/>
      <c r="QIV2162" s="218"/>
      <c r="QIW2162" s="218"/>
      <c r="QIX2162" s="218"/>
      <c r="QIY2162" s="218"/>
      <c r="QIZ2162" s="218"/>
      <c r="QJA2162" s="218"/>
      <c r="QJB2162" s="218"/>
      <c r="QJC2162" s="218"/>
      <c r="QJD2162" s="218"/>
      <c r="QJE2162" s="218"/>
      <c r="QJF2162" s="218"/>
      <c r="QJG2162" s="218"/>
      <c r="QJH2162" s="218"/>
      <c r="QJI2162" s="218"/>
      <c r="QJJ2162" s="218"/>
      <c r="QJK2162" s="218"/>
      <c r="QJL2162" s="218"/>
      <c r="QJM2162" s="218"/>
      <c r="QJN2162" s="218"/>
      <c r="QJO2162" s="218"/>
      <c r="QJP2162" s="218"/>
      <c r="QJQ2162" s="218"/>
      <c r="QJR2162" s="218"/>
      <c r="QJS2162" s="218"/>
      <c r="QJT2162" s="218"/>
      <c r="QJU2162" s="218"/>
      <c r="QJV2162" s="218"/>
      <c r="QJW2162" s="218"/>
      <c r="QJX2162" s="218"/>
      <c r="QJY2162" s="218"/>
      <c r="QJZ2162" s="218"/>
      <c r="QKA2162" s="218"/>
      <c r="QKB2162" s="218"/>
      <c r="QKC2162" s="218"/>
      <c r="QKD2162" s="218"/>
      <c r="QKE2162" s="218"/>
      <c r="QKF2162" s="218"/>
      <c r="QKG2162" s="218"/>
      <c r="QKH2162" s="218"/>
      <c r="QKI2162" s="218"/>
      <c r="QKJ2162" s="218"/>
      <c r="QKK2162" s="218"/>
      <c r="QKL2162" s="218"/>
      <c r="QKM2162" s="218"/>
      <c r="QKN2162" s="218"/>
      <c r="QKO2162" s="218"/>
      <c r="QKP2162" s="218"/>
      <c r="QKQ2162" s="218"/>
      <c r="QKR2162" s="218"/>
      <c r="QKS2162" s="218"/>
      <c r="QKT2162" s="218"/>
      <c r="QKU2162" s="218"/>
      <c r="QKV2162" s="218"/>
      <c r="QKW2162" s="218"/>
      <c r="QKX2162" s="218"/>
      <c r="QKY2162" s="218"/>
      <c r="QKZ2162" s="218"/>
      <c r="QLA2162" s="218"/>
      <c r="QLB2162" s="218"/>
      <c r="QLC2162" s="218"/>
      <c r="QLD2162" s="218"/>
      <c r="QLE2162" s="218"/>
      <c r="QLF2162" s="218"/>
      <c r="QLG2162" s="218"/>
      <c r="QLH2162" s="218"/>
      <c r="QLI2162" s="218"/>
      <c r="QLJ2162" s="218"/>
      <c r="QLK2162" s="218"/>
      <c r="QLL2162" s="218"/>
      <c r="QLM2162" s="218"/>
      <c r="QLN2162" s="218"/>
      <c r="QLO2162" s="218"/>
      <c r="QLP2162" s="218"/>
      <c r="QLQ2162" s="218"/>
      <c r="QLR2162" s="218"/>
      <c r="QLS2162" s="218"/>
      <c r="QLT2162" s="218"/>
      <c r="QLU2162" s="218"/>
      <c r="QLV2162" s="218"/>
      <c r="QLW2162" s="218"/>
      <c r="QLX2162" s="218"/>
      <c r="QLY2162" s="218"/>
      <c r="QLZ2162" s="218"/>
      <c r="QMA2162" s="218"/>
      <c r="QMB2162" s="218"/>
      <c r="QMC2162" s="218"/>
      <c r="QMD2162" s="218"/>
      <c r="QME2162" s="218"/>
      <c r="QMF2162" s="218"/>
      <c r="QMG2162" s="218"/>
      <c r="QMH2162" s="218"/>
      <c r="QMI2162" s="218"/>
      <c r="QMJ2162" s="218"/>
      <c r="QMK2162" s="218"/>
      <c r="QML2162" s="218"/>
      <c r="QMM2162" s="218"/>
      <c r="QMN2162" s="218"/>
      <c r="QMO2162" s="218"/>
      <c r="QMP2162" s="218"/>
      <c r="QMQ2162" s="218"/>
      <c r="QMR2162" s="218"/>
      <c r="QMS2162" s="218"/>
      <c r="QMT2162" s="218"/>
      <c r="QMU2162" s="218"/>
      <c r="QMV2162" s="218"/>
      <c r="QMW2162" s="218"/>
      <c r="QMX2162" s="218"/>
      <c r="QMY2162" s="218"/>
      <c r="QMZ2162" s="218"/>
      <c r="QNA2162" s="218"/>
      <c r="QNB2162" s="218"/>
      <c r="QNC2162" s="218"/>
      <c r="QND2162" s="218"/>
      <c r="QNE2162" s="218"/>
      <c r="QNF2162" s="218"/>
      <c r="QNG2162" s="218"/>
      <c r="QNH2162" s="218"/>
      <c r="QNI2162" s="218"/>
      <c r="QNJ2162" s="218"/>
      <c r="QNK2162" s="218"/>
      <c r="QNL2162" s="218"/>
      <c r="QNM2162" s="218"/>
      <c r="QNN2162" s="218"/>
      <c r="QNO2162" s="218"/>
      <c r="QNP2162" s="218"/>
      <c r="QNQ2162" s="218"/>
      <c r="QNR2162" s="218"/>
      <c r="QNS2162" s="218"/>
      <c r="QNT2162" s="218"/>
      <c r="QNU2162" s="218"/>
      <c r="QNV2162" s="218"/>
      <c r="QNW2162" s="218"/>
      <c r="QNX2162" s="218"/>
      <c r="QNY2162" s="218"/>
      <c r="QNZ2162" s="218"/>
      <c r="QOA2162" s="218"/>
      <c r="QOB2162" s="218"/>
      <c r="QOC2162" s="218"/>
      <c r="QOD2162" s="218"/>
      <c r="QOE2162" s="218"/>
      <c r="QOF2162" s="218"/>
      <c r="QOG2162" s="218"/>
      <c r="QOH2162" s="218"/>
      <c r="QOI2162" s="218"/>
      <c r="QOJ2162" s="218"/>
      <c r="QOK2162" s="218"/>
      <c r="QOL2162" s="218"/>
      <c r="QOM2162" s="218"/>
      <c r="QON2162" s="218"/>
      <c r="QOO2162" s="218"/>
      <c r="QOP2162" s="218"/>
      <c r="QOQ2162" s="218"/>
      <c r="QOR2162" s="218"/>
      <c r="QOS2162" s="218"/>
      <c r="QOT2162" s="218"/>
      <c r="QOU2162" s="218"/>
      <c r="QOV2162" s="218"/>
      <c r="QOW2162" s="218"/>
      <c r="QOX2162" s="218"/>
      <c r="QOY2162" s="218"/>
      <c r="QOZ2162" s="218"/>
      <c r="QPA2162" s="218"/>
      <c r="QPB2162" s="218"/>
      <c r="QPC2162" s="218"/>
      <c r="QPD2162" s="218"/>
      <c r="QPE2162" s="218"/>
      <c r="QPF2162" s="218"/>
      <c r="QPG2162" s="218"/>
      <c r="QPH2162" s="218"/>
      <c r="QPI2162" s="218"/>
      <c r="QPJ2162" s="218"/>
      <c r="QPK2162" s="218"/>
      <c r="QPL2162" s="218"/>
      <c r="QPM2162" s="218"/>
      <c r="QPN2162" s="218"/>
      <c r="QPO2162" s="218"/>
      <c r="QPP2162" s="218"/>
      <c r="QPQ2162" s="218"/>
      <c r="QPR2162" s="218"/>
      <c r="QPS2162" s="218"/>
      <c r="QPT2162" s="218"/>
      <c r="QPU2162" s="218"/>
      <c r="QPV2162" s="218"/>
      <c r="QPW2162" s="218"/>
      <c r="QPX2162" s="218"/>
      <c r="QPY2162" s="218"/>
      <c r="QPZ2162" s="218"/>
      <c r="QQA2162" s="218"/>
      <c r="QQB2162" s="218"/>
      <c r="QQC2162" s="218"/>
      <c r="QQD2162" s="218"/>
      <c r="QQE2162" s="218"/>
      <c r="QQF2162" s="218"/>
      <c r="QQG2162" s="218"/>
      <c r="QQH2162" s="218"/>
      <c r="QQI2162" s="218"/>
      <c r="QQJ2162" s="218"/>
      <c r="QQK2162" s="218"/>
      <c r="QQL2162" s="218"/>
      <c r="QQM2162" s="218"/>
      <c r="QQN2162" s="218"/>
      <c r="QQO2162" s="218"/>
      <c r="QQP2162" s="218"/>
      <c r="QQQ2162" s="218"/>
      <c r="QQR2162" s="218"/>
      <c r="QQS2162" s="218"/>
      <c r="QQT2162" s="218"/>
      <c r="QQU2162" s="218"/>
      <c r="QQV2162" s="218"/>
      <c r="QQW2162" s="218"/>
      <c r="QQX2162" s="218"/>
      <c r="QQY2162" s="218"/>
      <c r="QQZ2162" s="218"/>
      <c r="QRA2162" s="218"/>
      <c r="QRB2162" s="218"/>
      <c r="QRC2162" s="218"/>
      <c r="QRD2162" s="218"/>
      <c r="QRE2162" s="218"/>
      <c r="QRF2162" s="218"/>
      <c r="QRG2162" s="218"/>
      <c r="QRH2162" s="218"/>
      <c r="QRI2162" s="218"/>
      <c r="QRJ2162" s="218"/>
      <c r="QRK2162" s="218"/>
      <c r="QRL2162" s="218"/>
      <c r="QRM2162" s="218"/>
      <c r="QRN2162" s="218"/>
      <c r="QRO2162" s="218"/>
      <c r="QRP2162" s="218"/>
      <c r="QRQ2162" s="218"/>
      <c r="QRR2162" s="218"/>
      <c r="QRS2162" s="218"/>
      <c r="QRT2162" s="218"/>
      <c r="QRU2162" s="218"/>
      <c r="QRV2162" s="218"/>
      <c r="QRW2162" s="218"/>
      <c r="QRX2162" s="218"/>
      <c r="QRY2162" s="218"/>
      <c r="QRZ2162" s="218"/>
      <c r="QSA2162" s="218"/>
      <c r="QSB2162" s="218"/>
      <c r="QSC2162" s="218"/>
      <c r="QSD2162" s="218"/>
      <c r="QSE2162" s="218"/>
      <c r="QSF2162" s="218"/>
      <c r="QSG2162" s="218"/>
      <c r="QSH2162" s="218"/>
      <c r="QSI2162" s="218"/>
      <c r="QSJ2162" s="218"/>
      <c r="QSK2162" s="218"/>
      <c r="QSL2162" s="218"/>
      <c r="QSM2162" s="218"/>
      <c r="QSN2162" s="218"/>
      <c r="QSO2162" s="218"/>
      <c r="QSP2162" s="218"/>
      <c r="QSQ2162" s="218"/>
      <c r="QSR2162" s="218"/>
      <c r="QSS2162" s="218"/>
      <c r="QST2162" s="218"/>
      <c r="QSU2162" s="218"/>
      <c r="QSV2162" s="218"/>
      <c r="QSW2162" s="218"/>
      <c r="QSX2162" s="218"/>
      <c r="QSY2162" s="218"/>
      <c r="QSZ2162" s="218"/>
      <c r="QTA2162" s="218"/>
      <c r="QTB2162" s="218"/>
      <c r="QTC2162" s="218"/>
      <c r="QTD2162" s="218"/>
      <c r="QTE2162" s="218"/>
      <c r="QTF2162" s="218"/>
      <c r="QTG2162" s="218"/>
      <c r="QTH2162" s="218"/>
      <c r="QTI2162" s="218"/>
      <c r="QTJ2162" s="218"/>
      <c r="QTK2162" s="218"/>
      <c r="QTL2162" s="218"/>
      <c r="QTM2162" s="218"/>
      <c r="QTN2162" s="218"/>
      <c r="QTO2162" s="218"/>
      <c r="QTP2162" s="218"/>
      <c r="QTQ2162" s="218"/>
      <c r="QTR2162" s="218"/>
      <c r="QTS2162" s="218"/>
      <c r="QTT2162" s="218"/>
      <c r="QTU2162" s="218"/>
      <c r="QTV2162" s="218"/>
      <c r="QTW2162" s="218"/>
      <c r="QTX2162" s="218"/>
      <c r="QTY2162" s="218"/>
      <c r="QTZ2162" s="218"/>
      <c r="QUA2162" s="218"/>
      <c r="QUB2162" s="218"/>
      <c r="QUC2162" s="218"/>
      <c r="QUD2162" s="218"/>
      <c r="QUE2162" s="218"/>
      <c r="QUF2162" s="218"/>
      <c r="QUG2162" s="218"/>
      <c r="QUH2162" s="218"/>
      <c r="QUI2162" s="218"/>
      <c r="QUJ2162" s="218"/>
      <c r="QUK2162" s="218"/>
      <c r="QUL2162" s="218"/>
      <c r="QUM2162" s="218"/>
      <c r="QUN2162" s="218"/>
      <c r="QUO2162" s="218"/>
      <c r="QUP2162" s="218"/>
      <c r="QUQ2162" s="218"/>
      <c r="QUR2162" s="218"/>
      <c r="QUS2162" s="218"/>
      <c r="QUT2162" s="218"/>
      <c r="QUU2162" s="218"/>
      <c r="QUV2162" s="218"/>
      <c r="QUW2162" s="218"/>
      <c r="QUX2162" s="218"/>
      <c r="QUY2162" s="218"/>
      <c r="QUZ2162" s="218"/>
      <c r="QVA2162" s="218"/>
      <c r="QVB2162" s="218"/>
      <c r="QVC2162" s="218"/>
      <c r="QVD2162" s="218"/>
      <c r="QVE2162" s="218"/>
      <c r="QVF2162" s="218"/>
      <c r="QVG2162" s="218"/>
      <c r="QVH2162" s="218"/>
      <c r="QVI2162" s="218"/>
      <c r="QVJ2162" s="218"/>
      <c r="QVK2162" s="218"/>
      <c r="QVL2162" s="218"/>
      <c r="QVM2162" s="218"/>
      <c r="QVN2162" s="218"/>
      <c r="QVO2162" s="218"/>
      <c r="QVP2162" s="218"/>
      <c r="QVQ2162" s="218"/>
      <c r="QVR2162" s="218"/>
      <c r="QVS2162" s="218"/>
      <c r="QVT2162" s="218"/>
      <c r="QVU2162" s="218"/>
      <c r="QVV2162" s="218"/>
      <c r="QVW2162" s="218"/>
      <c r="QVX2162" s="218"/>
      <c r="QVY2162" s="218"/>
      <c r="QVZ2162" s="218"/>
      <c r="QWA2162" s="218"/>
      <c r="QWB2162" s="218"/>
      <c r="QWC2162" s="218"/>
      <c r="QWD2162" s="218"/>
      <c r="QWE2162" s="218"/>
      <c r="QWF2162" s="218"/>
      <c r="QWG2162" s="218"/>
      <c r="QWH2162" s="218"/>
      <c r="QWI2162" s="218"/>
      <c r="QWJ2162" s="218"/>
      <c r="QWK2162" s="218"/>
      <c r="QWL2162" s="218"/>
      <c r="QWM2162" s="218"/>
      <c r="QWN2162" s="218"/>
      <c r="QWO2162" s="218"/>
      <c r="QWP2162" s="218"/>
      <c r="QWQ2162" s="218"/>
      <c r="QWR2162" s="218"/>
      <c r="QWS2162" s="218"/>
      <c r="QWT2162" s="218"/>
      <c r="QWU2162" s="218"/>
      <c r="QWV2162" s="218"/>
      <c r="QWW2162" s="218"/>
      <c r="QWX2162" s="218"/>
      <c r="QWY2162" s="218"/>
      <c r="QWZ2162" s="218"/>
      <c r="QXA2162" s="218"/>
      <c r="QXB2162" s="218"/>
      <c r="QXC2162" s="218"/>
      <c r="QXD2162" s="218"/>
      <c r="QXE2162" s="218"/>
      <c r="QXF2162" s="218"/>
      <c r="QXG2162" s="218"/>
      <c r="QXH2162" s="218"/>
      <c r="QXI2162" s="218"/>
      <c r="QXJ2162" s="218"/>
      <c r="QXK2162" s="218"/>
      <c r="QXL2162" s="218"/>
      <c r="QXM2162" s="218"/>
      <c r="QXN2162" s="218"/>
      <c r="QXO2162" s="218"/>
      <c r="QXP2162" s="218"/>
      <c r="QXQ2162" s="218"/>
      <c r="QXR2162" s="218"/>
      <c r="QXS2162" s="218"/>
      <c r="QXT2162" s="218"/>
      <c r="QXU2162" s="218"/>
      <c r="QXV2162" s="218"/>
      <c r="QXW2162" s="218"/>
      <c r="QXX2162" s="218"/>
      <c r="QXY2162" s="218"/>
      <c r="QXZ2162" s="218"/>
      <c r="QYA2162" s="218"/>
      <c r="QYB2162" s="218"/>
      <c r="QYC2162" s="218"/>
      <c r="QYD2162" s="218"/>
      <c r="QYE2162" s="218"/>
      <c r="QYF2162" s="218"/>
      <c r="QYG2162" s="218"/>
      <c r="QYH2162" s="218"/>
      <c r="QYI2162" s="218"/>
      <c r="QYJ2162" s="218"/>
      <c r="QYK2162" s="218"/>
      <c r="QYL2162" s="218"/>
      <c r="QYM2162" s="218"/>
      <c r="QYN2162" s="218"/>
      <c r="QYO2162" s="218"/>
      <c r="QYP2162" s="218"/>
      <c r="QYQ2162" s="218"/>
      <c r="QYR2162" s="218"/>
      <c r="QYS2162" s="218"/>
      <c r="QYT2162" s="218"/>
      <c r="QYU2162" s="218"/>
      <c r="QYV2162" s="218"/>
      <c r="QYW2162" s="218"/>
      <c r="QYX2162" s="218"/>
      <c r="QYY2162" s="218"/>
      <c r="QYZ2162" s="218"/>
      <c r="QZA2162" s="218"/>
      <c r="QZB2162" s="218"/>
      <c r="QZC2162" s="218"/>
      <c r="QZD2162" s="218"/>
      <c r="QZE2162" s="218"/>
      <c r="QZF2162" s="218"/>
      <c r="QZG2162" s="218"/>
      <c r="QZH2162" s="218"/>
      <c r="QZI2162" s="218"/>
      <c r="QZJ2162" s="218"/>
      <c r="QZK2162" s="218"/>
      <c r="QZL2162" s="218"/>
      <c r="QZM2162" s="218"/>
      <c r="QZN2162" s="218"/>
      <c r="QZO2162" s="218"/>
      <c r="QZP2162" s="218"/>
      <c r="QZQ2162" s="218"/>
      <c r="QZR2162" s="218"/>
      <c r="QZS2162" s="218"/>
      <c r="QZT2162" s="218"/>
      <c r="QZU2162" s="218"/>
      <c r="QZV2162" s="218"/>
      <c r="QZW2162" s="218"/>
      <c r="QZX2162" s="218"/>
      <c r="QZY2162" s="218"/>
      <c r="QZZ2162" s="218"/>
      <c r="RAA2162" s="218"/>
      <c r="RAB2162" s="218"/>
      <c r="RAC2162" s="218"/>
      <c r="RAD2162" s="218"/>
      <c r="RAE2162" s="218"/>
      <c r="RAF2162" s="218"/>
      <c r="RAG2162" s="218"/>
      <c r="RAH2162" s="218"/>
      <c r="RAI2162" s="218"/>
      <c r="RAJ2162" s="218"/>
      <c r="RAK2162" s="218"/>
      <c r="RAL2162" s="218"/>
      <c r="RAM2162" s="218"/>
      <c r="RAN2162" s="218"/>
      <c r="RAO2162" s="218"/>
      <c r="RAP2162" s="218"/>
      <c r="RAQ2162" s="218"/>
      <c r="RAR2162" s="218"/>
      <c r="RAS2162" s="218"/>
      <c r="RAT2162" s="218"/>
      <c r="RAU2162" s="218"/>
      <c r="RAV2162" s="218"/>
      <c r="RAW2162" s="218"/>
      <c r="RAX2162" s="218"/>
      <c r="RAY2162" s="218"/>
      <c r="RAZ2162" s="218"/>
      <c r="RBA2162" s="218"/>
      <c r="RBB2162" s="218"/>
      <c r="RBC2162" s="218"/>
      <c r="RBD2162" s="218"/>
      <c r="RBE2162" s="218"/>
      <c r="RBF2162" s="218"/>
      <c r="RBG2162" s="218"/>
      <c r="RBH2162" s="218"/>
      <c r="RBI2162" s="218"/>
      <c r="RBJ2162" s="218"/>
      <c r="RBK2162" s="218"/>
      <c r="RBL2162" s="218"/>
      <c r="RBM2162" s="218"/>
      <c r="RBN2162" s="218"/>
      <c r="RBO2162" s="218"/>
      <c r="RBP2162" s="218"/>
      <c r="RBQ2162" s="218"/>
      <c r="RBR2162" s="218"/>
      <c r="RBS2162" s="218"/>
      <c r="RBT2162" s="218"/>
      <c r="RBU2162" s="218"/>
      <c r="RBV2162" s="218"/>
      <c r="RBW2162" s="218"/>
      <c r="RBX2162" s="218"/>
      <c r="RBY2162" s="218"/>
      <c r="RBZ2162" s="218"/>
      <c r="RCA2162" s="218"/>
      <c r="RCB2162" s="218"/>
      <c r="RCC2162" s="218"/>
      <c r="RCD2162" s="218"/>
      <c r="RCE2162" s="218"/>
      <c r="RCF2162" s="218"/>
      <c r="RCG2162" s="218"/>
      <c r="RCH2162" s="218"/>
      <c r="RCI2162" s="218"/>
      <c r="RCJ2162" s="218"/>
      <c r="RCK2162" s="218"/>
      <c r="RCL2162" s="218"/>
      <c r="RCM2162" s="218"/>
      <c r="RCN2162" s="218"/>
      <c r="RCO2162" s="218"/>
      <c r="RCP2162" s="218"/>
      <c r="RCQ2162" s="218"/>
      <c r="RCR2162" s="218"/>
      <c r="RCS2162" s="218"/>
      <c r="RCT2162" s="218"/>
      <c r="RCU2162" s="218"/>
      <c r="RCV2162" s="218"/>
      <c r="RCW2162" s="218"/>
      <c r="RCX2162" s="218"/>
      <c r="RCY2162" s="218"/>
      <c r="RCZ2162" s="218"/>
      <c r="RDA2162" s="218"/>
      <c r="RDB2162" s="218"/>
      <c r="RDC2162" s="218"/>
      <c r="RDD2162" s="218"/>
      <c r="RDE2162" s="218"/>
      <c r="RDF2162" s="218"/>
      <c r="RDG2162" s="218"/>
      <c r="RDH2162" s="218"/>
      <c r="RDI2162" s="218"/>
      <c r="RDJ2162" s="218"/>
      <c r="RDK2162" s="218"/>
      <c r="RDL2162" s="218"/>
      <c r="RDM2162" s="218"/>
      <c r="RDN2162" s="218"/>
      <c r="RDO2162" s="218"/>
      <c r="RDP2162" s="218"/>
      <c r="RDQ2162" s="218"/>
      <c r="RDR2162" s="218"/>
      <c r="RDS2162" s="218"/>
      <c r="RDT2162" s="218"/>
      <c r="RDU2162" s="218"/>
      <c r="RDV2162" s="218"/>
      <c r="RDW2162" s="218"/>
      <c r="RDX2162" s="218"/>
      <c r="RDY2162" s="218"/>
      <c r="RDZ2162" s="218"/>
      <c r="REA2162" s="218"/>
      <c r="REB2162" s="218"/>
      <c r="REC2162" s="218"/>
      <c r="RED2162" s="218"/>
      <c r="REE2162" s="218"/>
      <c r="REF2162" s="218"/>
      <c r="REG2162" s="218"/>
      <c r="REH2162" s="218"/>
      <c r="REI2162" s="218"/>
      <c r="REJ2162" s="218"/>
      <c r="REK2162" s="218"/>
      <c r="REL2162" s="218"/>
      <c r="REM2162" s="218"/>
      <c r="REN2162" s="218"/>
      <c r="REO2162" s="218"/>
      <c r="REP2162" s="218"/>
      <c r="REQ2162" s="218"/>
      <c r="RER2162" s="218"/>
      <c r="RES2162" s="218"/>
      <c r="RET2162" s="218"/>
      <c r="REU2162" s="218"/>
      <c r="REV2162" s="218"/>
      <c r="REW2162" s="218"/>
      <c r="REX2162" s="218"/>
      <c r="REY2162" s="218"/>
      <c r="REZ2162" s="218"/>
      <c r="RFA2162" s="218"/>
      <c r="RFB2162" s="218"/>
      <c r="RFC2162" s="218"/>
      <c r="RFD2162" s="218"/>
      <c r="RFE2162" s="218"/>
      <c r="RFF2162" s="218"/>
      <c r="RFG2162" s="218"/>
      <c r="RFH2162" s="218"/>
      <c r="RFI2162" s="218"/>
      <c r="RFJ2162" s="218"/>
      <c r="RFK2162" s="218"/>
      <c r="RFL2162" s="218"/>
      <c r="RFM2162" s="218"/>
      <c r="RFN2162" s="218"/>
      <c r="RFO2162" s="218"/>
      <c r="RFP2162" s="218"/>
      <c r="RFQ2162" s="218"/>
      <c r="RFR2162" s="218"/>
      <c r="RFS2162" s="218"/>
      <c r="RFT2162" s="218"/>
      <c r="RFU2162" s="218"/>
      <c r="RFV2162" s="218"/>
      <c r="RFW2162" s="218"/>
      <c r="RFX2162" s="218"/>
      <c r="RFY2162" s="218"/>
      <c r="RFZ2162" s="218"/>
      <c r="RGA2162" s="218"/>
      <c r="RGB2162" s="218"/>
      <c r="RGC2162" s="218"/>
      <c r="RGD2162" s="218"/>
      <c r="RGE2162" s="218"/>
      <c r="RGF2162" s="218"/>
      <c r="RGG2162" s="218"/>
      <c r="RGH2162" s="218"/>
      <c r="RGI2162" s="218"/>
      <c r="RGJ2162" s="218"/>
      <c r="RGK2162" s="218"/>
      <c r="RGL2162" s="218"/>
      <c r="RGM2162" s="218"/>
      <c r="RGN2162" s="218"/>
      <c r="RGO2162" s="218"/>
      <c r="RGP2162" s="218"/>
      <c r="RGQ2162" s="218"/>
      <c r="RGR2162" s="218"/>
      <c r="RGS2162" s="218"/>
      <c r="RGT2162" s="218"/>
      <c r="RGU2162" s="218"/>
      <c r="RGV2162" s="218"/>
      <c r="RGW2162" s="218"/>
      <c r="RGX2162" s="218"/>
      <c r="RGY2162" s="218"/>
      <c r="RGZ2162" s="218"/>
      <c r="RHA2162" s="218"/>
      <c r="RHB2162" s="218"/>
      <c r="RHC2162" s="218"/>
      <c r="RHD2162" s="218"/>
      <c r="RHE2162" s="218"/>
      <c r="RHF2162" s="218"/>
      <c r="RHG2162" s="218"/>
      <c r="RHH2162" s="218"/>
      <c r="RHI2162" s="218"/>
      <c r="RHJ2162" s="218"/>
      <c r="RHK2162" s="218"/>
      <c r="RHL2162" s="218"/>
      <c r="RHM2162" s="218"/>
      <c r="RHN2162" s="218"/>
      <c r="RHO2162" s="218"/>
      <c r="RHP2162" s="218"/>
      <c r="RHQ2162" s="218"/>
      <c r="RHR2162" s="218"/>
      <c r="RHS2162" s="218"/>
      <c r="RHT2162" s="218"/>
      <c r="RHU2162" s="218"/>
      <c r="RHV2162" s="218"/>
      <c r="RHW2162" s="218"/>
      <c r="RHX2162" s="218"/>
      <c r="RHY2162" s="218"/>
      <c r="RHZ2162" s="218"/>
      <c r="RIA2162" s="218"/>
      <c r="RIB2162" s="218"/>
      <c r="RIC2162" s="218"/>
      <c r="RID2162" s="218"/>
      <c r="RIE2162" s="218"/>
      <c r="RIF2162" s="218"/>
      <c r="RIG2162" s="218"/>
      <c r="RIH2162" s="218"/>
      <c r="RII2162" s="218"/>
      <c r="RIJ2162" s="218"/>
      <c r="RIK2162" s="218"/>
      <c r="RIL2162" s="218"/>
      <c r="RIM2162" s="218"/>
      <c r="RIN2162" s="218"/>
      <c r="RIO2162" s="218"/>
      <c r="RIP2162" s="218"/>
      <c r="RIQ2162" s="218"/>
      <c r="RIR2162" s="218"/>
      <c r="RIS2162" s="218"/>
      <c r="RIT2162" s="218"/>
      <c r="RIU2162" s="218"/>
      <c r="RIV2162" s="218"/>
      <c r="RIW2162" s="218"/>
      <c r="RIX2162" s="218"/>
      <c r="RIY2162" s="218"/>
      <c r="RIZ2162" s="218"/>
      <c r="RJA2162" s="218"/>
      <c r="RJB2162" s="218"/>
      <c r="RJC2162" s="218"/>
      <c r="RJD2162" s="218"/>
      <c r="RJE2162" s="218"/>
      <c r="RJF2162" s="218"/>
      <c r="RJG2162" s="218"/>
      <c r="RJH2162" s="218"/>
      <c r="RJI2162" s="218"/>
      <c r="RJJ2162" s="218"/>
      <c r="RJK2162" s="218"/>
      <c r="RJL2162" s="218"/>
      <c r="RJM2162" s="218"/>
      <c r="RJN2162" s="218"/>
      <c r="RJO2162" s="218"/>
      <c r="RJP2162" s="218"/>
      <c r="RJQ2162" s="218"/>
      <c r="RJR2162" s="218"/>
      <c r="RJS2162" s="218"/>
      <c r="RJT2162" s="218"/>
      <c r="RJU2162" s="218"/>
      <c r="RJV2162" s="218"/>
      <c r="RJW2162" s="218"/>
      <c r="RJX2162" s="218"/>
      <c r="RJY2162" s="218"/>
      <c r="RJZ2162" s="218"/>
      <c r="RKA2162" s="218"/>
      <c r="RKB2162" s="218"/>
      <c r="RKC2162" s="218"/>
      <c r="RKD2162" s="218"/>
      <c r="RKE2162" s="218"/>
      <c r="RKF2162" s="218"/>
      <c r="RKG2162" s="218"/>
      <c r="RKH2162" s="218"/>
      <c r="RKI2162" s="218"/>
      <c r="RKJ2162" s="218"/>
      <c r="RKK2162" s="218"/>
      <c r="RKL2162" s="218"/>
      <c r="RKM2162" s="218"/>
      <c r="RKN2162" s="218"/>
      <c r="RKO2162" s="218"/>
      <c r="RKP2162" s="218"/>
      <c r="RKQ2162" s="218"/>
      <c r="RKR2162" s="218"/>
      <c r="RKS2162" s="218"/>
      <c r="RKT2162" s="218"/>
      <c r="RKU2162" s="218"/>
      <c r="RKV2162" s="218"/>
      <c r="RKW2162" s="218"/>
      <c r="RKX2162" s="218"/>
      <c r="RKY2162" s="218"/>
      <c r="RKZ2162" s="218"/>
      <c r="RLA2162" s="218"/>
      <c r="RLB2162" s="218"/>
      <c r="RLC2162" s="218"/>
      <c r="RLD2162" s="218"/>
      <c r="RLE2162" s="218"/>
      <c r="RLF2162" s="218"/>
      <c r="RLG2162" s="218"/>
      <c r="RLH2162" s="218"/>
      <c r="RLI2162" s="218"/>
      <c r="RLJ2162" s="218"/>
      <c r="RLK2162" s="218"/>
      <c r="RLL2162" s="218"/>
      <c r="RLM2162" s="218"/>
      <c r="RLN2162" s="218"/>
      <c r="RLO2162" s="218"/>
      <c r="RLP2162" s="218"/>
      <c r="RLQ2162" s="218"/>
      <c r="RLR2162" s="218"/>
      <c r="RLS2162" s="218"/>
      <c r="RLT2162" s="218"/>
      <c r="RLU2162" s="218"/>
      <c r="RLV2162" s="218"/>
      <c r="RLW2162" s="218"/>
      <c r="RLX2162" s="218"/>
      <c r="RLY2162" s="218"/>
      <c r="RLZ2162" s="218"/>
      <c r="RMA2162" s="218"/>
      <c r="RMB2162" s="218"/>
      <c r="RMC2162" s="218"/>
      <c r="RMD2162" s="218"/>
      <c r="RME2162" s="218"/>
      <c r="RMF2162" s="218"/>
      <c r="RMG2162" s="218"/>
      <c r="RMH2162" s="218"/>
      <c r="RMI2162" s="218"/>
      <c r="RMJ2162" s="218"/>
      <c r="RMK2162" s="218"/>
      <c r="RML2162" s="218"/>
      <c r="RMM2162" s="218"/>
      <c r="RMN2162" s="218"/>
      <c r="RMO2162" s="218"/>
      <c r="RMP2162" s="218"/>
      <c r="RMQ2162" s="218"/>
      <c r="RMR2162" s="218"/>
      <c r="RMS2162" s="218"/>
      <c r="RMT2162" s="218"/>
      <c r="RMU2162" s="218"/>
      <c r="RMV2162" s="218"/>
      <c r="RMW2162" s="218"/>
      <c r="RMX2162" s="218"/>
      <c r="RMY2162" s="218"/>
      <c r="RMZ2162" s="218"/>
      <c r="RNA2162" s="218"/>
      <c r="RNB2162" s="218"/>
      <c r="RNC2162" s="218"/>
      <c r="RND2162" s="218"/>
      <c r="RNE2162" s="218"/>
      <c r="RNF2162" s="218"/>
      <c r="RNG2162" s="218"/>
      <c r="RNH2162" s="218"/>
      <c r="RNI2162" s="218"/>
      <c r="RNJ2162" s="218"/>
      <c r="RNK2162" s="218"/>
      <c r="RNL2162" s="218"/>
      <c r="RNM2162" s="218"/>
      <c r="RNN2162" s="218"/>
      <c r="RNO2162" s="218"/>
      <c r="RNP2162" s="218"/>
      <c r="RNQ2162" s="218"/>
      <c r="RNR2162" s="218"/>
      <c r="RNS2162" s="218"/>
      <c r="RNT2162" s="218"/>
      <c r="RNU2162" s="218"/>
      <c r="RNV2162" s="218"/>
      <c r="RNW2162" s="218"/>
      <c r="RNX2162" s="218"/>
      <c r="RNY2162" s="218"/>
      <c r="RNZ2162" s="218"/>
      <c r="ROA2162" s="218"/>
      <c r="ROB2162" s="218"/>
      <c r="ROC2162" s="218"/>
      <c r="ROD2162" s="218"/>
      <c r="ROE2162" s="218"/>
      <c r="ROF2162" s="218"/>
      <c r="ROG2162" s="218"/>
      <c r="ROH2162" s="218"/>
      <c r="ROI2162" s="218"/>
      <c r="ROJ2162" s="218"/>
      <c r="ROK2162" s="218"/>
      <c r="ROL2162" s="218"/>
      <c r="ROM2162" s="218"/>
      <c r="RON2162" s="218"/>
      <c r="ROO2162" s="218"/>
      <c r="ROP2162" s="218"/>
      <c r="ROQ2162" s="218"/>
      <c r="ROR2162" s="218"/>
      <c r="ROS2162" s="218"/>
      <c r="ROT2162" s="218"/>
      <c r="ROU2162" s="218"/>
      <c r="ROV2162" s="218"/>
      <c r="ROW2162" s="218"/>
      <c r="ROX2162" s="218"/>
      <c r="ROY2162" s="218"/>
      <c r="ROZ2162" s="218"/>
      <c r="RPA2162" s="218"/>
      <c r="RPB2162" s="218"/>
      <c r="RPC2162" s="218"/>
      <c r="RPD2162" s="218"/>
      <c r="RPE2162" s="218"/>
      <c r="RPF2162" s="218"/>
      <c r="RPG2162" s="218"/>
      <c r="RPH2162" s="218"/>
      <c r="RPI2162" s="218"/>
      <c r="RPJ2162" s="218"/>
      <c r="RPK2162" s="218"/>
      <c r="RPL2162" s="218"/>
      <c r="RPM2162" s="218"/>
      <c r="RPN2162" s="218"/>
      <c r="RPO2162" s="218"/>
      <c r="RPP2162" s="218"/>
      <c r="RPQ2162" s="218"/>
      <c r="RPR2162" s="218"/>
      <c r="RPS2162" s="218"/>
      <c r="RPT2162" s="218"/>
      <c r="RPU2162" s="218"/>
      <c r="RPV2162" s="218"/>
      <c r="RPW2162" s="218"/>
      <c r="RPX2162" s="218"/>
      <c r="RPY2162" s="218"/>
      <c r="RPZ2162" s="218"/>
      <c r="RQA2162" s="218"/>
      <c r="RQB2162" s="218"/>
      <c r="RQC2162" s="218"/>
      <c r="RQD2162" s="218"/>
      <c r="RQE2162" s="218"/>
      <c r="RQF2162" s="218"/>
      <c r="RQG2162" s="218"/>
      <c r="RQH2162" s="218"/>
      <c r="RQI2162" s="218"/>
      <c r="RQJ2162" s="218"/>
      <c r="RQK2162" s="218"/>
      <c r="RQL2162" s="218"/>
      <c r="RQM2162" s="218"/>
      <c r="RQN2162" s="218"/>
      <c r="RQO2162" s="218"/>
      <c r="RQP2162" s="218"/>
      <c r="RQQ2162" s="218"/>
      <c r="RQR2162" s="218"/>
      <c r="RQS2162" s="218"/>
      <c r="RQT2162" s="218"/>
      <c r="RQU2162" s="218"/>
      <c r="RQV2162" s="218"/>
      <c r="RQW2162" s="218"/>
      <c r="RQX2162" s="218"/>
      <c r="RQY2162" s="218"/>
      <c r="RQZ2162" s="218"/>
      <c r="RRA2162" s="218"/>
      <c r="RRB2162" s="218"/>
      <c r="RRC2162" s="218"/>
      <c r="RRD2162" s="218"/>
      <c r="RRE2162" s="218"/>
      <c r="RRF2162" s="218"/>
      <c r="RRG2162" s="218"/>
      <c r="RRH2162" s="218"/>
      <c r="RRI2162" s="218"/>
      <c r="RRJ2162" s="218"/>
      <c r="RRK2162" s="218"/>
      <c r="RRL2162" s="218"/>
      <c r="RRM2162" s="218"/>
      <c r="RRN2162" s="218"/>
      <c r="RRO2162" s="218"/>
      <c r="RRP2162" s="218"/>
      <c r="RRQ2162" s="218"/>
      <c r="RRR2162" s="218"/>
      <c r="RRS2162" s="218"/>
      <c r="RRT2162" s="218"/>
      <c r="RRU2162" s="218"/>
      <c r="RRV2162" s="218"/>
      <c r="RRW2162" s="218"/>
      <c r="RRX2162" s="218"/>
      <c r="RRY2162" s="218"/>
      <c r="RRZ2162" s="218"/>
      <c r="RSA2162" s="218"/>
      <c r="RSB2162" s="218"/>
      <c r="RSC2162" s="218"/>
      <c r="RSD2162" s="218"/>
      <c r="RSE2162" s="218"/>
      <c r="RSF2162" s="218"/>
      <c r="RSG2162" s="218"/>
      <c r="RSH2162" s="218"/>
      <c r="RSI2162" s="218"/>
      <c r="RSJ2162" s="218"/>
      <c r="RSK2162" s="218"/>
      <c r="RSL2162" s="218"/>
      <c r="RSM2162" s="218"/>
      <c r="RSN2162" s="218"/>
      <c r="RSO2162" s="218"/>
      <c r="RSP2162" s="218"/>
      <c r="RSQ2162" s="218"/>
      <c r="RSR2162" s="218"/>
      <c r="RSS2162" s="218"/>
      <c r="RST2162" s="218"/>
      <c r="RSU2162" s="218"/>
      <c r="RSV2162" s="218"/>
      <c r="RSW2162" s="218"/>
      <c r="RSX2162" s="218"/>
      <c r="RSY2162" s="218"/>
      <c r="RSZ2162" s="218"/>
      <c r="RTA2162" s="218"/>
      <c r="RTB2162" s="218"/>
      <c r="RTC2162" s="218"/>
      <c r="RTD2162" s="218"/>
      <c r="RTE2162" s="218"/>
      <c r="RTF2162" s="218"/>
      <c r="RTG2162" s="218"/>
      <c r="RTH2162" s="218"/>
      <c r="RTI2162" s="218"/>
      <c r="RTJ2162" s="218"/>
      <c r="RTK2162" s="218"/>
      <c r="RTL2162" s="218"/>
      <c r="RTM2162" s="218"/>
      <c r="RTN2162" s="218"/>
      <c r="RTO2162" s="218"/>
      <c r="RTP2162" s="218"/>
      <c r="RTQ2162" s="218"/>
      <c r="RTR2162" s="218"/>
      <c r="RTS2162" s="218"/>
      <c r="RTT2162" s="218"/>
      <c r="RTU2162" s="218"/>
      <c r="RTV2162" s="218"/>
      <c r="RTW2162" s="218"/>
      <c r="RTX2162" s="218"/>
      <c r="RTY2162" s="218"/>
      <c r="RTZ2162" s="218"/>
      <c r="RUA2162" s="218"/>
      <c r="RUB2162" s="218"/>
      <c r="RUC2162" s="218"/>
      <c r="RUD2162" s="218"/>
      <c r="RUE2162" s="218"/>
      <c r="RUF2162" s="218"/>
      <c r="RUG2162" s="218"/>
      <c r="RUH2162" s="218"/>
      <c r="RUI2162" s="218"/>
      <c r="RUJ2162" s="218"/>
      <c r="RUK2162" s="218"/>
      <c r="RUL2162" s="218"/>
      <c r="RUM2162" s="218"/>
      <c r="RUN2162" s="218"/>
      <c r="RUO2162" s="218"/>
      <c r="RUP2162" s="218"/>
      <c r="RUQ2162" s="218"/>
      <c r="RUR2162" s="218"/>
      <c r="RUS2162" s="218"/>
      <c r="RUT2162" s="218"/>
      <c r="RUU2162" s="218"/>
      <c r="RUV2162" s="218"/>
      <c r="RUW2162" s="218"/>
      <c r="RUX2162" s="218"/>
      <c r="RUY2162" s="218"/>
      <c r="RUZ2162" s="218"/>
      <c r="RVA2162" s="218"/>
      <c r="RVB2162" s="218"/>
      <c r="RVC2162" s="218"/>
      <c r="RVD2162" s="218"/>
      <c r="RVE2162" s="218"/>
      <c r="RVF2162" s="218"/>
      <c r="RVG2162" s="218"/>
      <c r="RVH2162" s="218"/>
      <c r="RVI2162" s="218"/>
      <c r="RVJ2162" s="218"/>
      <c r="RVK2162" s="218"/>
      <c r="RVL2162" s="218"/>
      <c r="RVM2162" s="218"/>
      <c r="RVN2162" s="218"/>
      <c r="RVO2162" s="218"/>
      <c r="RVP2162" s="218"/>
      <c r="RVQ2162" s="218"/>
      <c r="RVR2162" s="218"/>
      <c r="RVS2162" s="218"/>
      <c r="RVT2162" s="218"/>
      <c r="RVU2162" s="218"/>
      <c r="RVV2162" s="218"/>
      <c r="RVW2162" s="218"/>
      <c r="RVX2162" s="218"/>
      <c r="RVY2162" s="218"/>
      <c r="RVZ2162" s="218"/>
      <c r="RWA2162" s="218"/>
      <c r="RWB2162" s="218"/>
      <c r="RWC2162" s="218"/>
      <c r="RWD2162" s="218"/>
      <c r="RWE2162" s="218"/>
      <c r="RWF2162" s="218"/>
      <c r="RWG2162" s="218"/>
      <c r="RWH2162" s="218"/>
      <c r="RWI2162" s="218"/>
      <c r="RWJ2162" s="218"/>
      <c r="RWK2162" s="218"/>
      <c r="RWL2162" s="218"/>
      <c r="RWM2162" s="218"/>
      <c r="RWN2162" s="218"/>
      <c r="RWO2162" s="218"/>
      <c r="RWP2162" s="218"/>
      <c r="RWQ2162" s="218"/>
      <c r="RWR2162" s="218"/>
      <c r="RWS2162" s="218"/>
      <c r="RWT2162" s="218"/>
      <c r="RWU2162" s="218"/>
      <c r="RWV2162" s="218"/>
      <c r="RWW2162" s="218"/>
      <c r="RWX2162" s="218"/>
      <c r="RWY2162" s="218"/>
      <c r="RWZ2162" s="218"/>
      <c r="RXA2162" s="218"/>
      <c r="RXB2162" s="218"/>
      <c r="RXC2162" s="218"/>
      <c r="RXD2162" s="218"/>
      <c r="RXE2162" s="218"/>
      <c r="RXF2162" s="218"/>
      <c r="RXG2162" s="218"/>
      <c r="RXH2162" s="218"/>
      <c r="RXI2162" s="218"/>
      <c r="RXJ2162" s="218"/>
      <c r="RXK2162" s="218"/>
      <c r="RXL2162" s="218"/>
      <c r="RXM2162" s="218"/>
      <c r="RXN2162" s="218"/>
      <c r="RXO2162" s="218"/>
      <c r="RXP2162" s="218"/>
      <c r="RXQ2162" s="218"/>
      <c r="RXR2162" s="218"/>
      <c r="RXS2162" s="218"/>
      <c r="RXT2162" s="218"/>
      <c r="RXU2162" s="218"/>
      <c r="RXV2162" s="218"/>
      <c r="RXW2162" s="218"/>
      <c r="RXX2162" s="218"/>
      <c r="RXY2162" s="218"/>
      <c r="RXZ2162" s="218"/>
      <c r="RYA2162" s="218"/>
      <c r="RYB2162" s="218"/>
      <c r="RYC2162" s="218"/>
      <c r="RYD2162" s="218"/>
      <c r="RYE2162" s="218"/>
      <c r="RYF2162" s="218"/>
      <c r="RYG2162" s="218"/>
      <c r="RYH2162" s="218"/>
      <c r="RYI2162" s="218"/>
      <c r="RYJ2162" s="218"/>
      <c r="RYK2162" s="218"/>
      <c r="RYL2162" s="218"/>
      <c r="RYM2162" s="218"/>
      <c r="RYN2162" s="218"/>
      <c r="RYO2162" s="218"/>
      <c r="RYP2162" s="218"/>
      <c r="RYQ2162" s="218"/>
      <c r="RYR2162" s="218"/>
      <c r="RYS2162" s="218"/>
      <c r="RYT2162" s="218"/>
      <c r="RYU2162" s="218"/>
      <c r="RYV2162" s="218"/>
      <c r="RYW2162" s="218"/>
      <c r="RYX2162" s="218"/>
      <c r="RYY2162" s="218"/>
      <c r="RYZ2162" s="218"/>
      <c r="RZA2162" s="218"/>
      <c r="RZB2162" s="218"/>
      <c r="RZC2162" s="218"/>
      <c r="RZD2162" s="218"/>
      <c r="RZE2162" s="218"/>
      <c r="RZF2162" s="218"/>
      <c r="RZG2162" s="218"/>
      <c r="RZH2162" s="218"/>
      <c r="RZI2162" s="218"/>
      <c r="RZJ2162" s="218"/>
      <c r="RZK2162" s="218"/>
      <c r="RZL2162" s="218"/>
      <c r="RZM2162" s="218"/>
      <c r="RZN2162" s="218"/>
      <c r="RZO2162" s="218"/>
      <c r="RZP2162" s="218"/>
      <c r="RZQ2162" s="218"/>
      <c r="RZR2162" s="218"/>
      <c r="RZS2162" s="218"/>
      <c r="RZT2162" s="218"/>
      <c r="RZU2162" s="218"/>
      <c r="RZV2162" s="218"/>
      <c r="RZW2162" s="218"/>
      <c r="RZX2162" s="218"/>
      <c r="RZY2162" s="218"/>
      <c r="RZZ2162" s="218"/>
      <c r="SAA2162" s="218"/>
      <c r="SAB2162" s="218"/>
      <c r="SAC2162" s="218"/>
      <c r="SAD2162" s="218"/>
      <c r="SAE2162" s="218"/>
      <c r="SAF2162" s="218"/>
      <c r="SAG2162" s="218"/>
      <c r="SAH2162" s="218"/>
      <c r="SAI2162" s="218"/>
      <c r="SAJ2162" s="218"/>
      <c r="SAK2162" s="218"/>
      <c r="SAL2162" s="218"/>
      <c r="SAM2162" s="218"/>
      <c r="SAN2162" s="218"/>
      <c r="SAO2162" s="218"/>
      <c r="SAP2162" s="218"/>
      <c r="SAQ2162" s="218"/>
      <c r="SAR2162" s="218"/>
      <c r="SAS2162" s="218"/>
      <c r="SAT2162" s="218"/>
      <c r="SAU2162" s="218"/>
      <c r="SAV2162" s="218"/>
      <c r="SAW2162" s="218"/>
      <c r="SAX2162" s="218"/>
      <c r="SAY2162" s="218"/>
      <c r="SAZ2162" s="218"/>
      <c r="SBA2162" s="218"/>
      <c r="SBB2162" s="218"/>
      <c r="SBC2162" s="218"/>
      <c r="SBD2162" s="218"/>
      <c r="SBE2162" s="218"/>
      <c r="SBF2162" s="218"/>
      <c r="SBG2162" s="218"/>
      <c r="SBH2162" s="218"/>
      <c r="SBI2162" s="218"/>
      <c r="SBJ2162" s="218"/>
      <c r="SBK2162" s="218"/>
      <c r="SBL2162" s="218"/>
      <c r="SBM2162" s="218"/>
      <c r="SBN2162" s="218"/>
      <c r="SBO2162" s="218"/>
      <c r="SBP2162" s="218"/>
      <c r="SBQ2162" s="218"/>
      <c r="SBR2162" s="218"/>
      <c r="SBS2162" s="218"/>
      <c r="SBT2162" s="218"/>
      <c r="SBU2162" s="218"/>
      <c r="SBV2162" s="218"/>
      <c r="SBW2162" s="218"/>
      <c r="SBX2162" s="218"/>
      <c r="SBY2162" s="218"/>
      <c r="SBZ2162" s="218"/>
      <c r="SCA2162" s="218"/>
      <c r="SCB2162" s="218"/>
      <c r="SCC2162" s="218"/>
      <c r="SCD2162" s="218"/>
      <c r="SCE2162" s="218"/>
      <c r="SCF2162" s="218"/>
      <c r="SCG2162" s="218"/>
      <c r="SCH2162" s="218"/>
      <c r="SCI2162" s="218"/>
      <c r="SCJ2162" s="218"/>
      <c r="SCK2162" s="218"/>
      <c r="SCL2162" s="218"/>
      <c r="SCM2162" s="218"/>
      <c r="SCN2162" s="218"/>
      <c r="SCO2162" s="218"/>
      <c r="SCP2162" s="218"/>
      <c r="SCQ2162" s="218"/>
      <c r="SCR2162" s="218"/>
      <c r="SCS2162" s="218"/>
      <c r="SCT2162" s="218"/>
      <c r="SCU2162" s="218"/>
      <c r="SCV2162" s="218"/>
      <c r="SCW2162" s="218"/>
      <c r="SCX2162" s="218"/>
      <c r="SCY2162" s="218"/>
      <c r="SCZ2162" s="218"/>
      <c r="SDA2162" s="218"/>
      <c r="SDB2162" s="218"/>
      <c r="SDC2162" s="218"/>
      <c r="SDD2162" s="218"/>
      <c r="SDE2162" s="218"/>
      <c r="SDF2162" s="218"/>
      <c r="SDG2162" s="218"/>
      <c r="SDH2162" s="218"/>
      <c r="SDI2162" s="218"/>
      <c r="SDJ2162" s="218"/>
      <c r="SDK2162" s="218"/>
      <c r="SDL2162" s="218"/>
      <c r="SDM2162" s="218"/>
      <c r="SDN2162" s="218"/>
      <c r="SDO2162" s="218"/>
      <c r="SDP2162" s="218"/>
      <c r="SDQ2162" s="218"/>
      <c r="SDR2162" s="218"/>
      <c r="SDS2162" s="218"/>
      <c r="SDT2162" s="218"/>
      <c r="SDU2162" s="218"/>
      <c r="SDV2162" s="218"/>
      <c r="SDW2162" s="218"/>
      <c r="SDX2162" s="218"/>
      <c r="SDY2162" s="218"/>
      <c r="SDZ2162" s="218"/>
      <c r="SEA2162" s="218"/>
      <c r="SEB2162" s="218"/>
      <c r="SEC2162" s="218"/>
      <c r="SED2162" s="218"/>
      <c r="SEE2162" s="218"/>
      <c r="SEF2162" s="218"/>
      <c r="SEG2162" s="218"/>
      <c r="SEH2162" s="218"/>
      <c r="SEI2162" s="218"/>
      <c r="SEJ2162" s="218"/>
      <c r="SEK2162" s="218"/>
      <c r="SEL2162" s="218"/>
      <c r="SEM2162" s="218"/>
      <c r="SEN2162" s="218"/>
      <c r="SEO2162" s="218"/>
      <c r="SEP2162" s="218"/>
      <c r="SEQ2162" s="218"/>
      <c r="SER2162" s="218"/>
      <c r="SES2162" s="218"/>
      <c r="SET2162" s="218"/>
      <c r="SEU2162" s="218"/>
      <c r="SEV2162" s="218"/>
      <c r="SEW2162" s="218"/>
      <c r="SEX2162" s="218"/>
      <c r="SEY2162" s="218"/>
      <c r="SEZ2162" s="218"/>
      <c r="SFA2162" s="218"/>
      <c r="SFB2162" s="218"/>
      <c r="SFC2162" s="218"/>
      <c r="SFD2162" s="218"/>
      <c r="SFE2162" s="218"/>
      <c r="SFF2162" s="218"/>
      <c r="SFG2162" s="218"/>
      <c r="SFH2162" s="218"/>
      <c r="SFI2162" s="218"/>
      <c r="SFJ2162" s="218"/>
      <c r="SFK2162" s="218"/>
      <c r="SFL2162" s="218"/>
      <c r="SFM2162" s="218"/>
      <c r="SFN2162" s="218"/>
      <c r="SFO2162" s="218"/>
      <c r="SFP2162" s="218"/>
      <c r="SFQ2162" s="218"/>
      <c r="SFR2162" s="218"/>
      <c r="SFS2162" s="218"/>
      <c r="SFT2162" s="218"/>
      <c r="SFU2162" s="218"/>
      <c r="SFV2162" s="218"/>
      <c r="SFW2162" s="218"/>
      <c r="SFX2162" s="218"/>
      <c r="SFY2162" s="218"/>
      <c r="SFZ2162" s="218"/>
      <c r="SGA2162" s="218"/>
      <c r="SGB2162" s="218"/>
      <c r="SGC2162" s="218"/>
      <c r="SGD2162" s="218"/>
      <c r="SGE2162" s="218"/>
      <c r="SGF2162" s="218"/>
      <c r="SGG2162" s="218"/>
      <c r="SGH2162" s="218"/>
      <c r="SGI2162" s="218"/>
      <c r="SGJ2162" s="218"/>
      <c r="SGK2162" s="218"/>
      <c r="SGL2162" s="218"/>
      <c r="SGM2162" s="218"/>
      <c r="SGN2162" s="218"/>
      <c r="SGO2162" s="218"/>
      <c r="SGP2162" s="218"/>
      <c r="SGQ2162" s="218"/>
      <c r="SGR2162" s="218"/>
      <c r="SGS2162" s="218"/>
      <c r="SGT2162" s="218"/>
      <c r="SGU2162" s="218"/>
      <c r="SGV2162" s="218"/>
      <c r="SGW2162" s="218"/>
      <c r="SGX2162" s="218"/>
      <c r="SGY2162" s="218"/>
      <c r="SGZ2162" s="218"/>
      <c r="SHA2162" s="218"/>
      <c r="SHB2162" s="218"/>
      <c r="SHC2162" s="218"/>
      <c r="SHD2162" s="218"/>
      <c r="SHE2162" s="218"/>
      <c r="SHF2162" s="218"/>
      <c r="SHG2162" s="218"/>
      <c r="SHH2162" s="218"/>
      <c r="SHI2162" s="218"/>
      <c r="SHJ2162" s="218"/>
      <c r="SHK2162" s="218"/>
      <c r="SHL2162" s="218"/>
      <c r="SHM2162" s="218"/>
      <c r="SHN2162" s="218"/>
      <c r="SHO2162" s="218"/>
      <c r="SHP2162" s="218"/>
      <c r="SHQ2162" s="218"/>
      <c r="SHR2162" s="218"/>
      <c r="SHS2162" s="218"/>
      <c r="SHT2162" s="218"/>
      <c r="SHU2162" s="218"/>
      <c r="SHV2162" s="218"/>
      <c r="SHW2162" s="218"/>
      <c r="SHX2162" s="218"/>
      <c r="SHY2162" s="218"/>
      <c r="SHZ2162" s="218"/>
      <c r="SIA2162" s="218"/>
      <c r="SIB2162" s="218"/>
      <c r="SIC2162" s="218"/>
      <c r="SID2162" s="218"/>
      <c r="SIE2162" s="218"/>
      <c r="SIF2162" s="218"/>
      <c r="SIG2162" s="218"/>
      <c r="SIH2162" s="218"/>
      <c r="SII2162" s="218"/>
      <c r="SIJ2162" s="218"/>
      <c r="SIK2162" s="218"/>
      <c r="SIL2162" s="218"/>
      <c r="SIM2162" s="218"/>
      <c r="SIN2162" s="218"/>
      <c r="SIO2162" s="218"/>
      <c r="SIP2162" s="218"/>
      <c r="SIQ2162" s="218"/>
      <c r="SIR2162" s="218"/>
      <c r="SIS2162" s="218"/>
      <c r="SIT2162" s="218"/>
      <c r="SIU2162" s="218"/>
      <c r="SIV2162" s="218"/>
      <c r="SIW2162" s="218"/>
      <c r="SIX2162" s="218"/>
      <c r="SIY2162" s="218"/>
      <c r="SIZ2162" s="218"/>
      <c r="SJA2162" s="218"/>
      <c r="SJB2162" s="218"/>
      <c r="SJC2162" s="218"/>
      <c r="SJD2162" s="218"/>
      <c r="SJE2162" s="218"/>
      <c r="SJF2162" s="218"/>
      <c r="SJG2162" s="218"/>
      <c r="SJH2162" s="218"/>
      <c r="SJI2162" s="218"/>
      <c r="SJJ2162" s="218"/>
      <c r="SJK2162" s="218"/>
      <c r="SJL2162" s="218"/>
      <c r="SJM2162" s="218"/>
      <c r="SJN2162" s="218"/>
      <c r="SJO2162" s="218"/>
      <c r="SJP2162" s="218"/>
      <c r="SJQ2162" s="218"/>
      <c r="SJR2162" s="218"/>
      <c r="SJS2162" s="218"/>
      <c r="SJT2162" s="218"/>
      <c r="SJU2162" s="218"/>
      <c r="SJV2162" s="218"/>
      <c r="SJW2162" s="218"/>
      <c r="SJX2162" s="218"/>
      <c r="SJY2162" s="218"/>
      <c r="SJZ2162" s="218"/>
      <c r="SKA2162" s="218"/>
      <c r="SKB2162" s="218"/>
      <c r="SKC2162" s="218"/>
      <c r="SKD2162" s="218"/>
      <c r="SKE2162" s="218"/>
      <c r="SKF2162" s="218"/>
      <c r="SKG2162" s="218"/>
      <c r="SKH2162" s="218"/>
      <c r="SKI2162" s="218"/>
      <c r="SKJ2162" s="218"/>
      <c r="SKK2162" s="218"/>
      <c r="SKL2162" s="218"/>
      <c r="SKM2162" s="218"/>
      <c r="SKN2162" s="218"/>
      <c r="SKO2162" s="218"/>
      <c r="SKP2162" s="218"/>
      <c r="SKQ2162" s="218"/>
      <c r="SKR2162" s="218"/>
      <c r="SKS2162" s="218"/>
      <c r="SKT2162" s="218"/>
      <c r="SKU2162" s="218"/>
      <c r="SKV2162" s="218"/>
      <c r="SKW2162" s="218"/>
      <c r="SKX2162" s="218"/>
      <c r="SKY2162" s="218"/>
      <c r="SKZ2162" s="218"/>
      <c r="SLA2162" s="218"/>
      <c r="SLB2162" s="218"/>
      <c r="SLC2162" s="218"/>
      <c r="SLD2162" s="218"/>
      <c r="SLE2162" s="218"/>
      <c r="SLF2162" s="218"/>
      <c r="SLG2162" s="218"/>
      <c r="SLH2162" s="218"/>
      <c r="SLI2162" s="218"/>
      <c r="SLJ2162" s="218"/>
      <c r="SLK2162" s="218"/>
      <c r="SLL2162" s="218"/>
      <c r="SLM2162" s="218"/>
      <c r="SLN2162" s="218"/>
      <c r="SLO2162" s="218"/>
      <c r="SLP2162" s="218"/>
      <c r="SLQ2162" s="218"/>
      <c r="SLR2162" s="218"/>
      <c r="SLS2162" s="218"/>
      <c r="SLT2162" s="218"/>
      <c r="SLU2162" s="218"/>
      <c r="SLV2162" s="218"/>
      <c r="SLW2162" s="218"/>
      <c r="SLX2162" s="218"/>
      <c r="SLY2162" s="218"/>
      <c r="SLZ2162" s="218"/>
      <c r="SMA2162" s="218"/>
      <c r="SMB2162" s="218"/>
      <c r="SMC2162" s="218"/>
      <c r="SMD2162" s="218"/>
      <c r="SME2162" s="218"/>
      <c r="SMF2162" s="218"/>
      <c r="SMG2162" s="218"/>
      <c r="SMH2162" s="218"/>
      <c r="SMI2162" s="218"/>
      <c r="SMJ2162" s="218"/>
      <c r="SMK2162" s="218"/>
      <c r="SML2162" s="218"/>
      <c r="SMM2162" s="218"/>
      <c r="SMN2162" s="218"/>
      <c r="SMO2162" s="218"/>
      <c r="SMP2162" s="218"/>
      <c r="SMQ2162" s="218"/>
      <c r="SMR2162" s="218"/>
      <c r="SMS2162" s="218"/>
      <c r="SMT2162" s="218"/>
      <c r="SMU2162" s="218"/>
      <c r="SMV2162" s="218"/>
      <c r="SMW2162" s="218"/>
      <c r="SMX2162" s="218"/>
      <c r="SMY2162" s="218"/>
      <c r="SMZ2162" s="218"/>
      <c r="SNA2162" s="218"/>
      <c r="SNB2162" s="218"/>
      <c r="SNC2162" s="218"/>
      <c r="SND2162" s="218"/>
      <c r="SNE2162" s="218"/>
      <c r="SNF2162" s="218"/>
      <c r="SNG2162" s="218"/>
      <c r="SNH2162" s="218"/>
      <c r="SNI2162" s="218"/>
      <c r="SNJ2162" s="218"/>
      <c r="SNK2162" s="218"/>
      <c r="SNL2162" s="218"/>
      <c r="SNM2162" s="218"/>
      <c r="SNN2162" s="218"/>
      <c r="SNO2162" s="218"/>
      <c r="SNP2162" s="218"/>
      <c r="SNQ2162" s="218"/>
      <c r="SNR2162" s="218"/>
      <c r="SNS2162" s="218"/>
      <c r="SNT2162" s="218"/>
      <c r="SNU2162" s="218"/>
      <c r="SNV2162" s="218"/>
      <c r="SNW2162" s="218"/>
      <c r="SNX2162" s="218"/>
      <c r="SNY2162" s="218"/>
      <c r="SNZ2162" s="218"/>
      <c r="SOA2162" s="218"/>
      <c r="SOB2162" s="218"/>
      <c r="SOC2162" s="218"/>
      <c r="SOD2162" s="218"/>
      <c r="SOE2162" s="218"/>
      <c r="SOF2162" s="218"/>
      <c r="SOG2162" s="218"/>
      <c r="SOH2162" s="218"/>
      <c r="SOI2162" s="218"/>
      <c r="SOJ2162" s="218"/>
      <c r="SOK2162" s="218"/>
      <c r="SOL2162" s="218"/>
      <c r="SOM2162" s="218"/>
      <c r="SON2162" s="218"/>
      <c r="SOO2162" s="218"/>
      <c r="SOP2162" s="218"/>
      <c r="SOQ2162" s="218"/>
      <c r="SOR2162" s="218"/>
      <c r="SOS2162" s="218"/>
      <c r="SOT2162" s="218"/>
      <c r="SOU2162" s="218"/>
      <c r="SOV2162" s="218"/>
      <c r="SOW2162" s="218"/>
      <c r="SOX2162" s="218"/>
      <c r="SOY2162" s="218"/>
      <c r="SOZ2162" s="218"/>
      <c r="SPA2162" s="218"/>
      <c r="SPB2162" s="218"/>
      <c r="SPC2162" s="218"/>
      <c r="SPD2162" s="218"/>
      <c r="SPE2162" s="218"/>
      <c r="SPF2162" s="218"/>
      <c r="SPG2162" s="218"/>
      <c r="SPH2162" s="218"/>
      <c r="SPI2162" s="218"/>
      <c r="SPJ2162" s="218"/>
      <c r="SPK2162" s="218"/>
      <c r="SPL2162" s="218"/>
      <c r="SPM2162" s="218"/>
      <c r="SPN2162" s="218"/>
      <c r="SPO2162" s="218"/>
      <c r="SPP2162" s="218"/>
      <c r="SPQ2162" s="218"/>
      <c r="SPR2162" s="218"/>
      <c r="SPS2162" s="218"/>
      <c r="SPT2162" s="218"/>
      <c r="SPU2162" s="218"/>
      <c r="SPV2162" s="218"/>
      <c r="SPW2162" s="218"/>
      <c r="SPX2162" s="218"/>
      <c r="SPY2162" s="218"/>
      <c r="SPZ2162" s="218"/>
      <c r="SQA2162" s="218"/>
      <c r="SQB2162" s="218"/>
      <c r="SQC2162" s="218"/>
      <c r="SQD2162" s="218"/>
      <c r="SQE2162" s="218"/>
      <c r="SQF2162" s="218"/>
      <c r="SQG2162" s="218"/>
      <c r="SQH2162" s="218"/>
      <c r="SQI2162" s="218"/>
      <c r="SQJ2162" s="218"/>
      <c r="SQK2162" s="218"/>
      <c r="SQL2162" s="218"/>
      <c r="SQM2162" s="218"/>
      <c r="SQN2162" s="218"/>
      <c r="SQO2162" s="218"/>
      <c r="SQP2162" s="218"/>
      <c r="SQQ2162" s="218"/>
      <c r="SQR2162" s="218"/>
      <c r="SQS2162" s="218"/>
      <c r="SQT2162" s="218"/>
      <c r="SQU2162" s="218"/>
      <c r="SQV2162" s="218"/>
      <c r="SQW2162" s="218"/>
      <c r="SQX2162" s="218"/>
      <c r="SQY2162" s="218"/>
      <c r="SQZ2162" s="218"/>
      <c r="SRA2162" s="218"/>
      <c r="SRB2162" s="218"/>
      <c r="SRC2162" s="218"/>
      <c r="SRD2162" s="218"/>
      <c r="SRE2162" s="218"/>
      <c r="SRF2162" s="218"/>
      <c r="SRG2162" s="218"/>
      <c r="SRH2162" s="218"/>
      <c r="SRI2162" s="218"/>
      <c r="SRJ2162" s="218"/>
      <c r="SRK2162" s="218"/>
      <c r="SRL2162" s="218"/>
      <c r="SRM2162" s="218"/>
      <c r="SRN2162" s="218"/>
      <c r="SRO2162" s="218"/>
      <c r="SRP2162" s="218"/>
      <c r="SRQ2162" s="218"/>
      <c r="SRR2162" s="218"/>
      <c r="SRS2162" s="218"/>
      <c r="SRT2162" s="218"/>
      <c r="SRU2162" s="218"/>
      <c r="SRV2162" s="218"/>
      <c r="SRW2162" s="218"/>
      <c r="SRX2162" s="218"/>
      <c r="SRY2162" s="218"/>
      <c r="SRZ2162" s="218"/>
      <c r="SSA2162" s="218"/>
      <c r="SSB2162" s="218"/>
      <c r="SSC2162" s="218"/>
      <c r="SSD2162" s="218"/>
      <c r="SSE2162" s="218"/>
      <c r="SSF2162" s="218"/>
      <c r="SSG2162" s="218"/>
      <c r="SSH2162" s="218"/>
      <c r="SSI2162" s="218"/>
      <c r="SSJ2162" s="218"/>
      <c r="SSK2162" s="218"/>
      <c r="SSL2162" s="218"/>
      <c r="SSM2162" s="218"/>
      <c r="SSN2162" s="218"/>
      <c r="SSO2162" s="218"/>
      <c r="SSP2162" s="218"/>
      <c r="SSQ2162" s="218"/>
      <c r="SSR2162" s="218"/>
      <c r="SSS2162" s="218"/>
      <c r="SST2162" s="218"/>
      <c r="SSU2162" s="218"/>
      <c r="SSV2162" s="218"/>
      <c r="SSW2162" s="218"/>
      <c r="SSX2162" s="218"/>
      <c r="SSY2162" s="218"/>
      <c r="SSZ2162" s="218"/>
      <c r="STA2162" s="218"/>
      <c r="STB2162" s="218"/>
      <c r="STC2162" s="218"/>
      <c r="STD2162" s="218"/>
      <c r="STE2162" s="218"/>
      <c r="STF2162" s="218"/>
      <c r="STG2162" s="218"/>
      <c r="STH2162" s="218"/>
      <c r="STI2162" s="218"/>
      <c r="STJ2162" s="218"/>
      <c r="STK2162" s="218"/>
      <c r="STL2162" s="218"/>
      <c r="STM2162" s="218"/>
      <c r="STN2162" s="218"/>
      <c r="STO2162" s="218"/>
      <c r="STP2162" s="218"/>
      <c r="STQ2162" s="218"/>
      <c r="STR2162" s="218"/>
      <c r="STS2162" s="218"/>
      <c r="STT2162" s="218"/>
      <c r="STU2162" s="218"/>
      <c r="STV2162" s="218"/>
      <c r="STW2162" s="218"/>
      <c r="STX2162" s="218"/>
      <c r="STY2162" s="218"/>
      <c r="STZ2162" s="218"/>
      <c r="SUA2162" s="218"/>
      <c r="SUB2162" s="218"/>
      <c r="SUC2162" s="218"/>
      <c r="SUD2162" s="218"/>
      <c r="SUE2162" s="218"/>
      <c r="SUF2162" s="218"/>
      <c r="SUG2162" s="218"/>
      <c r="SUH2162" s="218"/>
      <c r="SUI2162" s="218"/>
      <c r="SUJ2162" s="218"/>
      <c r="SUK2162" s="218"/>
      <c r="SUL2162" s="218"/>
      <c r="SUM2162" s="218"/>
      <c r="SUN2162" s="218"/>
      <c r="SUO2162" s="218"/>
      <c r="SUP2162" s="218"/>
      <c r="SUQ2162" s="218"/>
      <c r="SUR2162" s="218"/>
      <c r="SUS2162" s="218"/>
      <c r="SUT2162" s="218"/>
      <c r="SUU2162" s="218"/>
      <c r="SUV2162" s="218"/>
      <c r="SUW2162" s="218"/>
      <c r="SUX2162" s="218"/>
      <c r="SUY2162" s="218"/>
      <c r="SUZ2162" s="218"/>
      <c r="SVA2162" s="218"/>
      <c r="SVB2162" s="218"/>
      <c r="SVC2162" s="218"/>
      <c r="SVD2162" s="218"/>
      <c r="SVE2162" s="218"/>
      <c r="SVF2162" s="218"/>
      <c r="SVG2162" s="218"/>
      <c r="SVH2162" s="218"/>
      <c r="SVI2162" s="218"/>
      <c r="SVJ2162" s="218"/>
      <c r="SVK2162" s="218"/>
      <c r="SVL2162" s="218"/>
      <c r="SVM2162" s="218"/>
      <c r="SVN2162" s="218"/>
      <c r="SVO2162" s="218"/>
      <c r="SVP2162" s="218"/>
      <c r="SVQ2162" s="218"/>
      <c r="SVR2162" s="218"/>
      <c r="SVS2162" s="218"/>
      <c r="SVT2162" s="218"/>
      <c r="SVU2162" s="218"/>
      <c r="SVV2162" s="218"/>
      <c r="SVW2162" s="218"/>
      <c r="SVX2162" s="218"/>
      <c r="SVY2162" s="218"/>
      <c r="SVZ2162" s="218"/>
      <c r="SWA2162" s="218"/>
      <c r="SWB2162" s="218"/>
      <c r="SWC2162" s="218"/>
      <c r="SWD2162" s="218"/>
      <c r="SWE2162" s="218"/>
      <c r="SWF2162" s="218"/>
      <c r="SWG2162" s="218"/>
      <c r="SWH2162" s="218"/>
      <c r="SWI2162" s="218"/>
      <c r="SWJ2162" s="218"/>
      <c r="SWK2162" s="218"/>
      <c r="SWL2162" s="218"/>
      <c r="SWM2162" s="218"/>
      <c r="SWN2162" s="218"/>
      <c r="SWO2162" s="218"/>
      <c r="SWP2162" s="218"/>
      <c r="SWQ2162" s="218"/>
      <c r="SWR2162" s="218"/>
      <c r="SWS2162" s="218"/>
      <c r="SWT2162" s="218"/>
      <c r="SWU2162" s="218"/>
      <c r="SWV2162" s="218"/>
      <c r="SWW2162" s="218"/>
      <c r="SWX2162" s="218"/>
      <c r="SWY2162" s="218"/>
      <c r="SWZ2162" s="218"/>
      <c r="SXA2162" s="218"/>
      <c r="SXB2162" s="218"/>
      <c r="SXC2162" s="218"/>
      <c r="SXD2162" s="218"/>
      <c r="SXE2162" s="218"/>
      <c r="SXF2162" s="218"/>
      <c r="SXG2162" s="218"/>
      <c r="SXH2162" s="218"/>
      <c r="SXI2162" s="218"/>
      <c r="SXJ2162" s="218"/>
      <c r="SXK2162" s="218"/>
      <c r="SXL2162" s="218"/>
      <c r="SXM2162" s="218"/>
      <c r="SXN2162" s="218"/>
      <c r="SXO2162" s="218"/>
      <c r="SXP2162" s="218"/>
      <c r="SXQ2162" s="218"/>
      <c r="SXR2162" s="218"/>
      <c r="SXS2162" s="218"/>
      <c r="SXT2162" s="218"/>
      <c r="SXU2162" s="218"/>
      <c r="SXV2162" s="218"/>
      <c r="SXW2162" s="218"/>
      <c r="SXX2162" s="218"/>
      <c r="SXY2162" s="218"/>
      <c r="SXZ2162" s="218"/>
      <c r="SYA2162" s="218"/>
      <c r="SYB2162" s="218"/>
      <c r="SYC2162" s="218"/>
      <c r="SYD2162" s="218"/>
      <c r="SYE2162" s="218"/>
      <c r="SYF2162" s="218"/>
      <c r="SYG2162" s="218"/>
      <c r="SYH2162" s="218"/>
      <c r="SYI2162" s="218"/>
      <c r="SYJ2162" s="218"/>
      <c r="SYK2162" s="218"/>
      <c r="SYL2162" s="218"/>
      <c r="SYM2162" s="218"/>
      <c r="SYN2162" s="218"/>
      <c r="SYO2162" s="218"/>
      <c r="SYP2162" s="218"/>
      <c r="SYQ2162" s="218"/>
      <c r="SYR2162" s="218"/>
      <c r="SYS2162" s="218"/>
      <c r="SYT2162" s="218"/>
      <c r="SYU2162" s="218"/>
      <c r="SYV2162" s="218"/>
      <c r="SYW2162" s="218"/>
      <c r="SYX2162" s="218"/>
      <c r="SYY2162" s="218"/>
      <c r="SYZ2162" s="218"/>
      <c r="SZA2162" s="218"/>
      <c r="SZB2162" s="218"/>
      <c r="SZC2162" s="218"/>
      <c r="SZD2162" s="218"/>
      <c r="SZE2162" s="218"/>
      <c r="SZF2162" s="218"/>
      <c r="SZG2162" s="218"/>
      <c r="SZH2162" s="218"/>
      <c r="SZI2162" s="218"/>
      <c r="SZJ2162" s="218"/>
      <c r="SZK2162" s="218"/>
      <c r="SZL2162" s="218"/>
      <c r="SZM2162" s="218"/>
      <c r="SZN2162" s="218"/>
      <c r="SZO2162" s="218"/>
      <c r="SZP2162" s="218"/>
      <c r="SZQ2162" s="218"/>
      <c r="SZR2162" s="218"/>
      <c r="SZS2162" s="218"/>
      <c r="SZT2162" s="218"/>
      <c r="SZU2162" s="218"/>
      <c r="SZV2162" s="218"/>
      <c r="SZW2162" s="218"/>
      <c r="SZX2162" s="218"/>
      <c r="SZY2162" s="218"/>
      <c r="SZZ2162" s="218"/>
      <c r="TAA2162" s="218"/>
      <c r="TAB2162" s="218"/>
      <c r="TAC2162" s="218"/>
      <c r="TAD2162" s="218"/>
      <c r="TAE2162" s="218"/>
      <c r="TAF2162" s="218"/>
      <c r="TAG2162" s="218"/>
      <c r="TAH2162" s="218"/>
      <c r="TAI2162" s="218"/>
      <c r="TAJ2162" s="218"/>
      <c r="TAK2162" s="218"/>
      <c r="TAL2162" s="218"/>
      <c r="TAM2162" s="218"/>
      <c r="TAN2162" s="218"/>
      <c r="TAO2162" s="218"/>
      <c r="TAP2162" s="218"/>
      <c r="TAQ2162" s="218"/>
      <c r="TAR2162" s="218"/>
      <c r="TAS2162" s="218"/>
      <c r="TAT2162" s="218"/>
      <c r="TAU2162" s="218"/>
      <c r="TAV2162" s="218"/>
      <c r="TAW2162" s="218"/>
      <c r="TAX2162" s="218"/>
      <c r="TAY2162" s="218"/>
      <c r="TAZ2162" s="218"/>
      <c r="TBA2162" s="218"/>
      <c r="TBB2162" s="218"/>
      <c r="TBC2162" s="218"/>
      <c r="TBD2162" s="218"/>
      <c r="TBE2162" s="218"/>
      <c r="TBF2162" s="218"/>
      <c r="TBG2162" s="218"/>
      <c r="TBH2162" s="218"/>
      <c r="TBI2162" s="218"/>
      <c r="TBJ2162" s="218"/>
      <c r="TBK2162" s="218"/>
      <c r="TBL2162" s="218"/>
      <c r="TBM2162" s="218"/>
      <c r="TBN2162" s="218"/>
      <c r="TBO2162" s="218"/>
      <c r="TBP2162" s="218"/>
      <c r="TBQ2162" s="218"/>
      <c r="TBR2162" s="218"/>
      <c r="TBS2162" s="218"/>
      <c r="TBT2162" s="218"/>
      <c r="TBU2162" s="218"/>
      <c r="TBV2162" s="218"/>
      <c r="TBW2162" s="218"/>
      <c r="TBX2162" s="218"/>
      <c r="TBY2162" s="218"/>
      <c r="TBZ2162" s="218"/>
      <c r="TCA2162" s="218"/>
      <c r="TCB2162" s="218"/>
      <c r="TCC2162" s="218"/>
      <c r="TCD2162" s="218"/>
      <c r="TCE2162" s="218"/>
      <c r="TCF2162" s="218"/>
      <c r="TCG2162" s="218"/>
      <c r="TCH2162" s="218"/>
      <c r="TCI2162" s="218"/>
      <c r="TCJ2162" s="218"/>
      <c r="TCK2162" s="218"/>
      <c r="TCL2162" s="218"/>
      <c r="TCM2162" s="218"/>
      <c r="TCN2162" s="218"/>
      <c r="TCO2162" s="218"/>
      <c r="TCP2162" s="218"/>
      <c r="TCQ2162" s="218"/>
      <c r="TCR2162" s="218"/>
      <c r="TCS2162" s="218"/>
      <c r="TCT2162" s="218"/>
      <c r="TCU2162" s="218"/>
      <c r="TCV2162" s="218"/>
      <c r="TCW2162" s="218"/>
      <c r="TCX2162" s="218"/>
      <c r="TCY2162" s="218"/>
      <c r="TCZ2162" s="218"/>
      <c r="TDA2162" s="218"/>
      <c r="TDB2162" s="218"/>
      <c r="TDC2162" s="218"/>
      <c r="TDD2162" s="218"/>
      <c r="TDE2162" s="218"/>
      <c r="TDF2162" s="218"/>
      <c r="TDG2162" s="218"/>
      <c r="TDH2162" s="218"/>
      <c r="TDI2162" s="218"/>
      <c r="TDJ2162" s="218"/>
      <c r="TDK2162" s="218"/>
      <c r="TDL2162" s="218"/>
      <c r="TDM2162" s="218"/>
      <c r="TDN2162" s="218"/>
      <c r="TDO2162" s="218"/>
      <c r="TDP2162" s="218"/>
      <c r="TDQ2162" s="218"/>
      <c r="TDR2162" s="218"/>
      <c r="TDS2162" s="218"/>
      <c r="TDT2162" s="218"/>
      <c r="TDU2162" s="218"/>
      <c r="TDV2162" s="218"/>
      <c r="TDW2162" s="218"/>
      <c r="TDX2162" s="218"/>
      <c r="TDY2162" s="218"/>
      <c r="TDZ2162" s="218"/>
      <c r="TEA2162" s="218"/>
      <c r="TEB2162" s="218"/>
      <c r="TEC2162" s="218"/>
      <c r="TED2162" s="218"/>
      <c r="TEE2162" s="218"/>
      <c r="TEF2162" s="218"/>
      <c r="TEG2162" s="218"/>
      <c r="TEH2162" s="218"/>
      <c r="TEI2162" s="218"/>
      <c r="TEJ2162" s="218"/>
      <c r="TEK2162" s="218"/>
      <c r="TEL2162" s="218"/>
      <c r="TEM2162" s="218"/>
      <c r="TEN2162" s="218"/>
      <c r="TEO2162" s="218"/>
      <c r="TEP2162" s="218"/>
      <c r="TEQ2162" s="218"/>
      <c r="TER2162" s="218"/>
      <c r="TES2162" s="218"/>
      <c r="TET2162" s="218"/>
      <c r="TEU2162" s="218"/>
      <c r="TEV2162" s="218"/>
      <c r="TEW2162" s="218"/>
      <c r="TEX2162" s="218"/>
      <c r="TEY2162" s="218"/>
      <c r="TEZ2162" s="218"/>
      <c r="TFA2162" s="218"/>
      <c r="TFB2162" s="218"/>
      <c r="TFC2162" s="218"/>
      <c r="TFD2162" s="218"/>
      <c r="TFE2162" s="218"/>
      <c r="TFF2162" s="218"/>
      <c r="TFG2162" s="218"/>
      <c r="TFH2162" s="218"/>
      <c r="TFI2162" s="218"/>
      <c r="TFJ2162" s="218"/>
      <c r="TFK2162" s="218"/>
      <c r="TFL2162" s="218"/>
      <c r="TFM2162" s="218"/>
      <c r="TFN2162" s="218"/>
      <c r="TFO2162" s="218"/>
      <c r="TFP2162" s="218"/>
      <c r="TFQ2162" s="218"/>
      <c r="TFR2162" s="218"/>
      <c r="TFS2162" s="218"/>
      <c r="TFT2162" s="218"/>
      <c r="TFU2162" s="218"/>
      <c r="TFV2162" s="218"/>
      <c r="TFW2162" s="218"/>
      <c r="TFX2162" s="218"/>
      <c r="TFY2162" s="218"/>
      <c r="TFZ2162" s="218"/>
      <c r="TGA2162" s="218"/>
      <c r="TGB2162" s="218"/>
      <c r="TGC2162" s="218"/>
      <c r="TGD2162" s="218"/>
      <c r="TGE2162" s="218"/>
      <c r="TGF2162" s="218"/>
      <c r="TGG2162" s="218"/>
      <c r="TGH2162" s="218"/>
      <c r="TGI2162" s="218"/>
      <c r="TGJ2162" s="218"/>
      <c r="TGK2162" s="218"/>
      <c r="TGL2162" s="218"/>
      <c r="TGM2162" s="218"/>
      <c r="TGN2162" s="218"/>
      <c r="TGO2162" s="218"/>
      <c r="TGP2162" s="218"/>
      <c r="TGQ2162" s="218"/>
      <c r="TGR2162" s="218"/>
      <c r="TGS2162" s="218"/>
      <c r="TGT2162" s="218"/>
      <c r="TGU2162" s="218"/>
      <c r="TGV2162" s="218"/>
      <c r="TGW2162" s="218"/>
      <c r="TGX2162" s="218"/>
      <c r="TGY2162" s="218"/>
      <c r="TGZ2162" s="218"/>
      <c r="THA2162" s="218"/>
      <c r="THB2162" s="218"/>
      <c r="THC2162" s="218"/>
      <c r="THD2162" s="218"/>
      <c r="THE2162" s="218"/>
      <c r="THF2162" s="218"/>
      <c r="THG2162" s="218"/>
      <c r="THH2162" s="218"/>
      <c r="THI2162" s="218"/>
      <c r="THJ2162" s="218"/>
      <c r="THK2162" s="218"/>
      <c r="THL2162" s="218"/>
      <c r="THM2162" s="218"/>
      <c r="THN2162" s="218"/>
      <c r="THO2162" s="218"/>
      <c r="THP2162" s="218"/>
      <c r="THQ2162" s="218"/>
      <c r="THR2162" s="218"/>
      <c r="THS2162" s="218"/>
      <c r="THT2162" s="218"/>
      <c r="THU2162" s="218"/>
      <c r="THV2162" s="218"/>
      <c r="THW2162" s="218"/>
      <c r="THX2162" s="218"/>
      <c r="THY2162" s="218"/>
      <c r="THZ2162" s="218"/>
      <c r="TIA2162" s="218"/>
      <c r="TIB2162" s="218"/>
      <c r="TIC2162" s="218"/>
      <c r="TID2162" s="218"/>
      <c r="TIE2162" s="218"/>
      <c r="TIF2162" s="218"/>
      <c r="TIG2162" s="218"/>
      <c r="TIH2162" s="218"/>
      <c r="TII2162" s="218"/>
      <c r="TIJ2162" s="218"/>
      <c r="TIK2162" s="218"/>
      <c r="TIL2162" s="218"/>
      <c r="TIM2162" s="218"/>
      <c r="TIN2162" s="218"/>
      <c r="TIO2162" s="218"/>
      <c r="TIP2162" s="218"/>
      <c r="TIQ2162" s="218"/>
      <c r="TIR2162" s="218"/>
      <c r="TIS2162" s="218"/>
      <c r="TIT2162" s="218"/>
      <c r="TIU2162" s="218"/>
      <c r="TIV2162" s="218"/>
      <c r="TIW2162" s="218"/>
      <c r="TIX2162" s="218"/>
      <c r="TIY2162" s="218"/>
      <c r="TIZ2162" s="218"/>
      <c r="TJA2162" s="218"/>
      <c r="TJB2162" s="218"/>
      <c r="TJC2162" s="218"/>
      <c r="TJD2162" s="218"/>
      <c r="TJE2162" s="218"/>
      <c r="TJF2162" s="218"/>
      <c r="TJG2162" s="218"/>
      <c r="TJH2162" s="218"/>
      <c r="TJI2162" s="218"/>
      <c r="TJJ2162" s="218"/>
      <c r="TJK2162" s="218"/>
      <c r="TJL2162" s="218"/>
      <c r="TJM2162" s="218"/>
      <c r="TJN2162" s="218"/>
      <c r="TJO2162" s="218"/>
      <c r="TJP2162" s="218"/>
      <c r="TJQ2162" s="218"/>
      <c r="TJR2162" s="218"/>
      <c r="TJS2162" s="218"/>
      <c r="TJT2162" s="218"/>
      <c r="TJU2162" s="218"/>
      <c r="TJV2162" s="218"/>
      <c r="TJW2162" s="218"/>
      <c r="TJX2162" s="218"/>
      <c r="TJY2162" s="218"/>
      <c r="TJZ2162" s="218"/>
      <c r="TKA2162" s="218"/>
      <c r="TKB2162" s="218"/>
      <c r="TKC2162" s="218"/>
      <c r="TKD2162" s="218"/>
      <c r="TKE2162" s="218"/>
      <c r="TKF2162" s="218"/>
      <c r="TKG2162" s="218"/>
      <c r="TKH2162" s="218"/>
      <c r="TKI2162" s="218"/>
      <c r="TKJ2162" s="218"/>
      <c r="TKK2162" s="218"/>
      <c r="TKL2162" s="218"/>
      <c r="TKM2162" s="218"/>
      <c r="TKN2162" s="218"/>
      <c r="TKO2162" s="218"/>
      <c r="TKP2162" s="218"/>
      <c r="TKQ2162" s="218"/>
      <c r="TKR2162" s="218"/>
      <c r="TKS2162" s="218"/>
      <c r="TKT2162" s="218"/>
      <c r="TKU2162" s="218"/>
      <c r="TKV2162" s="218"/>
      <c r="TKW2162" s="218"/>
      <c r="TKX2162" s="218"/>
      <c r="TKY2162" s="218"/>
      <c r="TKZ2162" s="218"/>
      <c r="TLA2162" s="218"/>
      <c r="TLB2162" s="218"/>
      <c r="TLC2162" s="218"/>
      <c r="TLD2162" s="218"/>
      <c r="TLE2162" s="218"/>
      <c r="TLF2162" s="218"/>
      <c r="TLG2162" s="218"/>
      <c r="TLH2162" s="218"/>
      <c r="TLI2162" s="218"/>
      <c r="TLJ2162" s="218"/>
      <c r="TLK2162" s="218"/>
      <c r="TLL2162" s="218"/>
      <c r="TLM2162" s="218"/>
      <c r="TLN2162" s="218"/>
      <c r="TLO2162" s="218"/>
      <c r="TLP2162" s="218"/>
      <c r="TLQ2162" s="218"/>
      <c r="TLR2162" s="218"/>
      <c r="TLS2162" s="218"/>
      <c r="TLT2162" s="218"/>
      <c r="TLU2162" s="218"/>
      <c r="TLV2162" s="218"/>
      <c r="TLW2162" s="218"/>
      <c r="TLX2162" s="218"/>
      <c r="TLY2162" s="218"/>
      <c r="TLZ2162" s="218"/>
      <c r="TMA2162" s="218"/>
      <c r="TMB2162" s="218"/>
      <c r="TMC2162" s="218"/>
      <c r="TMD2162" s="218"/>
      <c r="TME2162" s="218"/>
      <c r="TMF2162" s="218"/>
      <c r="TMG2162" s="218"/>
      <c r="TMH2162" s="218"/>
      <c r="TMI2162" s="218"/>
      <c r="TMJ2162" s="218"/>
      <c r="TMK2162" s="218"/>
      <c r="TML2162" s="218"/>
      <c r="TMM2162" s="218"/>
      <c r="TMN2162" s="218"/>
      <c r="TMO2162" s="218"/>
      <c r="TMP2162" s="218"/>
      <c r="TMQ2162" s="218"/>
      <c r="TMR2162" s="218"/>
      <c r="TMS2162" s="218"/>
      <c r="TMT2162" s="218"/>
      <c r="TMU2162" s="218"/>
      <c r="TMV2162" s="218"/>
      <c r="TMW2162" s="218"/>
      <c r="TMX2162" s="218"/>
      <c r="TMY2162" s="218"/>
      <c r="TMZ2162" s="218"/>
      <c r="TNA2162" s="218"/>
      <c r="TNB2162" s="218"/>
      <c r="TNC2162" s="218"/>
      <c r="TND2162" s="218"/>
      <c r="TNE2162" s="218"/>
      <c r="TNF2162" s="218"/>
      <c r="TNG2162" s="218"/>
      <c r="TNH2162" s="218"/>
      <c r="TNI2162" s="218"/>
      <c r="TNJ2162" s="218"/>
      <c r="TNK2162" s="218"/>
      <c r="TNL2162" s="218"/>
      <c r="TNM2162" s="218"/>
      <c r="TNN2162" s="218"/>
      <c r="TNO2162" s="218"/>
      <c r="TNP2162" s="218"/>
      <c r="TNQ2162" s="218"/>
      <c r="TNR2162" s="218"/>
      <c r="TNS2162" s="218"/>
      <c r="TNT2162" s="218"/>
      <c r="TNU2162" s="218"/>
      <c r="TNV2162" s="218"/>
      <c r="TNW2162" s="218"/>
      <c r="TNX2162" s="218"/>
      <c r="TNY2162" s="218"/>
      <c r="TNZ2162" s="218"/>
      <c r="TOA2162" s="218"/>
      <c r="TOB2162" s="218"/>
      <c r="TOC2162" s="218"/>
      <c r="TOD2162" s="218"/>
      <c r="TOE2162" s="218"/>
      <c r="TOF2162" s="218"/>
      <c r="TOG2162" s="218"/>
      <c r="TOH2162" s="218"/>
      <c r="TOI2162" s="218"/>
      <c r="TOJ2162" s="218"/>
      <c r="TOK2162" s="218"/>
      <c r="TOL2162" s="218"/>
      <c r="TOM2162" s="218"/>
      <c r="TON2162" s="218"/>
      <c r="TOO2162" s="218"/>
      <c r="TOP2162" s="218"/>
      <c r="TOQ2162" s="218"/>
      <c r="TOR2162" s="218"/>
      <c r="TOS2162" s="218"/>
      <c r="TOT2162" s="218"/>
      <c r="TOU2162" s="218"/>
      <c r="TOV2162" s="218"/>
      <c r="TOW2162" s="218"/>
      <c r="TOX2162" s="218"/>
      <c r="TOY2162" s="218"/>
      <c r="TOZ2162" s="218"/>
      <c r="TPA2162" s="218"/>
      <c r="TPB2162" s="218"/>
      <c r="TPC2162" s="218"/>
      <c r="TPD2162" s="218"/>
      <c r="TPE2162" s="218"/>
      <c r="TPF2162" s="218"/>
      <c r="TPG2162" s="218"/>
      <c r="TPH2162" s="218"/>
      <c r="TPI2162" s="218"/>
      <c r="TPJ2162" s="218"/>
      <c r="TPK2162" s="218"/>
      <c r="TPL2162" s="218"/>
      <c r="TPM2162" s="218"/>
      <c r="TPN2162" s="218"/>
      <c r="TPO2162" s="218"/>
      <c r="TPP2162" s="218"/>
      <c r="TPQ2162" s="218"/>
      <c r="TPR2162" s="218"/>
      <c r="TPS2162" s="218"/>
      <c r="TPT2162" s="218"/>
      <c r="TPU2162" s="218"/>
      <c r="TPV2162" s="218"/>
      <c r="TPW2162" s="218"/>
      <c r="TPX2162" s="218"/>
      <c r="TPY2162" s="218"/>
      <c r="TPZ2162" s="218"/>
      <c r="TQA2162" s="218"/>
      <c r="TQB2162" s="218"/>
      <c r="TQC2162" s="218"/>
      <c r="TQD2162" s="218"/>
      <c r="TQE2162" s="218"/>
      <c r="TQF2162" s="218"/>
      <c r="TQG2162" s="218"/>
      <c r="TQH2162" s="218"/>
      <c r="TQI2162" s="218"/>
      <c r="TQJ2162" s="218"/>
      <c r="TQK2162" s="218"/>
      <c r="TQL2162" s="218"/>
      <c r="TQM2162" s="218"/>
      <c r="TQN2162" s="218"/>
      <c r="TQO2162" s="218"/>
      <c r="TQP2162" s="218"/>
      <c r="TQQ2162" s="218"/>
      <c r="TQR2162" s="218"/>
      <c r="TQS2162" s="218"/>
      <c r="TQT2162" s="218"/>
      <c r="TQU2162" s="218"/>
      <c r="TQV2162" s="218"/>
      <c r="TQW2162" s="218"/>
      <c r="TQX2162" s="218"/>
      <c r="TQY2162" s="218"/>
      <c r="TQZ2162" s="218"/>
      <c r="TRA2162" s="218"/>
      <c r="TRB2162" s="218"/>
      <c r="TRC2162" s="218"/>
      <c r="TRD2162" s="218"/>
      <c r="TRE2162" s="218"/>
      <c r="TRF2162" s="218"/>
      <c r="TRG2162" s="218"/>
      <c r="TRH2162" s="218"/>
      <c r="TRI2162" s="218"/>
      <c r="TRJ2162" s="218"/>
      <c r="TRK2162" s="218"/>
      <c r="TRL2162" s="218"/>
      <c r="TRM2162" s="218"/>
      <c r="TRN2162" s="218"/>
      <c r="TRO2162" s="218"/>
      <c r="TRP2162" s="218"/>
      <c r="TRQ2162" s="218"/>
      <c r="TRR2162" s="218"/>
      <c r="TRS2162" s="218"/>
      <c r="TRT2162" s="218"/>
      <c r="TRU2162" s="218"/>
      <c r="TRV2162" s="218"/>
      <c r="TRW2162" s="218"/>
      <c r="TRX2162" s="218"/>
      <c r="TRY2162" s="218"/>
      <c r="TRZ2162" s="218"/>
      <c r="TSA2162" s="218"/>
      <c r="TSB2162" s="218"/>
      <c r="TSC2162" s="218"/>
      <c r="TSD2162" s="218"/>
      <c r="TSE2162" s="218"/>
      <c r="TSF2162" s="218"/>
      <c r="TSG2162" s="218"/>
      <c r="TSH2162" s="218"/>
      <c r="TSI2162" s="218"/>
      <c r="TSJ2162" s="218"/>
      <c r="TSK2162" s="218"/>
      <c r="TSL2162" s="218"/>
      <c r="TSM2162" s="218"/>
      <c r="TSN2162" s="218"/>
      <c r="TSO2162" s="218"/>
      <c r="TSP2162" s="218"/>
      <c r="TSQ2162" s="218"/>
      <c r="TSR2162" s="218"/>
      <c r="TSS2162" s="218"/>
      <c r="TST2162" s="218"/>
      <c r="TSU2162" s="218"/>
      <c r="TSV2162" s="218"/>
      <c r="TSW2162" s="218"/>
      <c r="TSX2162" s="218"/>
      <c r="TSY2162" s="218"/>
      <c r="TSZ2162" s="218"/>
      <c r="TTA2162" s="218"/>
      <c r="TTB2162" s="218"/>
      <c r="TTC2162" s="218"/>
      <c r="TTD2162" s="218"/>
      <c r="TTE2162" s="218"/>
      <c r="TTF2162" s="218"/>
      <c r="TTG2162" s="218"/>
      <c r="TTH2162" s="218"/>
      <c r="TTI2162" s="218"/>
      <c r="TTJ2162" s="218"/>
      <c r="TTK2162" s="218"/>
      <c r="TTL2162" s="218"/>
      <c r="TTM2162" s="218"/>
      <c r="TTN2162" s="218"/>
      <c r="TTO2162" s="218"/>
      <c r="TTP2162" s="218"/>
      <c r="TTQ2162" s="218"/>
      <c r="TTR2162" s="218"/>
      <c r="TTS2162" s="218"/>
      <c r="TTT2162" s="218"/>
      <c r="TTU2162" s="218"/>
      <c r="TTV2162" s="218"/>
      <c r="TTW2162" s="218"/>
      <c r="TTX2162" s="218"/>
      <c r="TTY2162" s="218"/>
      <c r="TTZ2162" s="218"/>
      <c r="TUA2162" s="218"/>
      <c r="TUB2162" s="218"/>
      <c r="TUC2162" s="218"/>
      <c r="TUD2162" s="218"/>
      <c r="TUE2162" s="218"/>
      <c r="TUF2162" s="218"/>
      <c r="TUG2162" s="218"/>
      <c r="TUH2162" s="218"/>
      <c r="TUI2162" s="218"/>
      <c r="TUJ2162" s="218"/>
      <c r="TUK2162" s="218"/>
      <c r="TUL2162" s="218"/>
      <c r="TUM2162" s="218"/>
      <c r="TUN2162" s="218"/>
      <c r="TUO2162" s="218"/>
      <c r="TUP2162" s="218"/>
      <c r="TUQ2162" s="218"/>
      <c r="TUR2162" s="218"/>
      <c r="TUS2162" s="218"/>
      <c r="TUT2162" s="218"/>
      <c r="TUU2162" s="218"/>
      <c r="TUV2162" s="218"/>
      <c r="TUW2162" s="218"/>
      <c r="TUX2162" s="218"/>
      <c r="TUY2162" s="218"/>
      <c r="TUZ2162" s="218"/>
      <c r="TVA2162" s="218"/>
      <c r="TVB2162" s="218"/>
      <c r="TVC2162" s="218"/>
      <c r="TVD2162" s="218"/>
      <c r="TVE2162" s="218"/>
      <c r="TVF2162" s="218"/>
      <c r="TVG2162" s="218"/>
      <c r="TVH2162" s="218"/>
      <c r="TVI2162" s="218"/>
      <c r="TVJ2162" s="218"/>
      <c r="TVK2162" s="218"/>
      <c r="TVL2162" s="218"/>
      <c r="TVM2162" s="218"/>
      <c r="TVN2162" s="218"/>
      <c r="TVO2162" s="218"/>
      <c r="TVP2162" s="218"/>
      <c r="TVQ2162" s="218"/>
      <c r="TVR2162" s="218"/>
      <c r="TVS2162" s="218"/>
      <c r="TVT2162" s="218"/>
      <c r="TVU2162" s="218"/>
      <c r="TVV2162" s="218"/>
      <c r="TVW2162" s="218"/>
      <c r="TVX2162" s="218"/>
      <c r="TVY2162" s="218"/>
      <c r="TVZ2162" s="218"/>
      <c r="TWA2162" s="218"/>
      <c r="TWB2162" s="218"/>
      <c r="TWC2162" s="218"/>
      <c r="TWD2162" s="218"/>
      <c r="TWE2162" s="218"/>
      <c r="TWF2162" s="218"/>
      <c r="TWG2162" s="218"/>
      <c r="TWH2162" s="218"/>
      <c r="TWI2162" s="218"/>
      <c r="TWJ2162" s="218"/>
      <c r="TWK2162" s="218"/>
      <c r="TWL2162" s="218"/>
      <c r="TWM2162" s="218"/>
      <c r="TWN2162" s="218"/>
      <c r="TWO2162" s="218"/>
      <c r="TWP2162" s="218"/>
      <c r="TWQ2162" s="218"/>
      <c r="TWR2162" s="218"/>
      <c r="TWS2162" s="218"/>
      <c r="TWT2162" s="218"/>
      <c r="TWU2162" s="218"/>
      <c r="TWV2162" s="218"/>
      <c r="TWW2162" s="218"/>
      <c r="TWX2162" s="218"/>
      <c r="TWY2162" s="218"/>
      <c r="TWZ2162" s="218"/>
      <c r="TXA2162" s="218"/>
      <c r="TXB2162" s="218"/>
      <c r="TXC2162" s="218"/>
      <c r="TXD2162" s="218"/>
      <c r="TXE2162" s="218"/>
      <c r="TXF2162" s="218"/>
      <c r="TXG2162" s="218"/>
      <c r="TXH2162" s="218"/>
      <c r="TXI2162" s="218"/>
      <c r="TXJ2162" s="218"/>
      <c r="TXK2162" s="218"/>
      <c r="TXL2162" s="218"/>
      <c r="TXM2162" s="218"/>
      <c r="TXN2162" s="218"/>
      <c r="TXO2162" s="218"/>
      <c r="TXP2162" s="218"/>
      <c r="TXQ2162" s="218"/>
      <c r="TXR2162" s="218"/>
      <c r="TXS2162" s="218"/>
      <c r="TXT2162" s="218"/>
      <c r="TXU2162" s="218"/>
      <c r="TXV2162" s="218"/>
      <c r="TXW2162" s="218"/>
      <c r="TXX2162" s="218"/>
      <c r="TXY2162" s="218"/>
      <c r="TXZ2162" s="218"/>
      <c r="TYA2162" s="218"/>
      <c r="TYB2162" s="218"/>
      <c r="TYC2162" s="218"/>
      <c r="TYD2162" s="218"/>
      <c r="TYE2162" s="218"/>
      <c r="TYF2162" s="218"/>
      <c r="TYG2162" s="218"/>
      <c r="TYH2162" s="218"/>
      <c r="TYI2162" s="218"/>
      <c r="TYJ2162" s="218"/>
      <c r="TYK2162" s="218"/>
      <c r="TYL2162" s="218"/>
      <c r="TYM2162" s="218"/>
      <c r="TYN2162" s="218"/>
      <c r="TYO2162" s="218"/>
      <c r="TYP2162" s="218"/>
      <c r="TYQ2162" s="218"/>
      <c r="TYR2162" s="218"/>
      <c r="TYS2162" s="218"/>
      <c r="TYT2162" s="218"/>
      <c r="TYU2162" s="218"/>
      <c r="TYV2162" s="218"/>
      <c r="TYW2162" s="218"/>
      <c r="TYX2162" s="218"/>
      <c r="TYY2162" s="218"/>
      <c r="TYZ2162" s="218"/>
      <c r="TZA2162" s="218"/>
      <c r="TZB2162" s="218"/>
      <c r="TZC2162" s="218"/>
      <c r="TZD2162" s="218"/>
      <c r="TZE2162" s="218"/>
      <c r="TZF2162" s="218"/>
      <c r="TZG2162" s="218"/>
      <c r="TZH2162" s="218"/>
      <c r="TZI2162" s="218"/>
      <c r="TZJ2162" s="218"/>
      <c r="TZK2162" s="218"/>
      <c r="TZL2162" s="218"/>
      <c r="TZM2162" s="218"/>
      <c r="TZN2162" s="218"/>
      <c r="TZO2162" s="218"/>
      <c r="TZP2162" s="218"/>
      <c r="TZQ2162" s="218"/>
      <c r="TZR2162" s="218"/>
      <c r="TZS2162" s="218"/>
      <c r="TZT2162" s="218"/>
      <c r="TZU2162" s="218"/>
      <c r="TZV2162" s="218"/>
      <c r="TZW2162" s="218"/>
      <c r="TZX2162" s="218"/>
      <c r="TZY2162" s="218"/>
      <c r="TZZ2162" s="218"/>
      <c r="UAA2162" s="218"/>
      <c r="UAB2162" s="218"/>
      <c r="UAC2162" s="218"/>
      <c r="UAD2162" s="218"/>
      <c r="UAE2162" s="218"/>
      <c r="UAF2162" s="218"/>
      <c r="UAG2162" s="218"/>
      <c r="UAH2162" s="218"/>
      <c r="UAI2162" s="218"/>
      <c r="UAJ2162" s="218"/>
      <c r="UAK2162" s="218"/>
      <c r="UAL2162" s="218"/>
      <c r="UAM2162" s="218"/>
      <c r="UAN2162" s="218"/>
      <c r="UAO2162" s="218"/>
      <c r="UAP2162" s="218"/>
      <c r="UAQ2162" s="218"/>
      <c r="UAR2162" s="218"/>
      <c r="UAS2162" s="218"/>
      <c r="UAT2162" s="218"/>
      <c r="UAU2162" s="218"/>
      <c r="UAV2162" s="218"/>
      <c r="UAW2162" s="218"/>
      <c r="UAX2162" s="218"/>
      <c r="UAY2162" s="218"/>
      <c r="UAZ2162" s="218"/>
      <c r="UBA2162" s="218"/>
      <c r="UBB2162" s="218"/>
      <c r="UBC2162" s="218"/>
      <c r="UBD2162" s="218"/>
      <c r="UBE2162" s="218"/>
      <c r="UBF2162" s="218"/>
      <c r="UBG2162" s="218"/>
      <c r="UBH2162" s="218"/>
      <c r="UBI2162" s="218"/>
      <c r="UBJ2162" s="218"/>
      <c r="UBK2162" s="218"/>
      <c r="UBL2162" s="218"/>
      <c r="UBM2162" s="218"/>
      <c r="UBN2162" s="218"/>
      <c r="UBO2162" s="218"/>
      <c r="UBP2162" s="218"/>
      <c r="UBQ2162" s="218"/>
      <c r="UBR2162" s="218"/>
      <c r="UBS2162" s="218"/>
      <c r="UBT2162" s="218"/>
      <c r="UBU2162" s="218"/>
      <c r="UBV2162" s="218"/>
      <c r="UBW2162" s="218"/>
      <c r="UBX2162" s="218"/>
      <c r="UBY2162" s="218"/>
      <c r="UBZ2162" s="218"/>
      <c r="UCA2162" s="218"/>
      <c r="UCB2162" s="218"/>
      <c r="UCC2162" s="218"/>
      <c r="UCD2162" s="218"/>
      <c r="UCE2162" s="218"/>
      <c r="UCF2162" s="218"/>
      <c r="UCG2162" s="218"/>
      <c r="UCH2162" s="218"/>
      <c r="UCI2162" s="218"/>
      <c r="UCJ2162" s="218"/>
      <c r="UCK2162" s="218"/>
      <c r="UCL2162" s="218"/>
      <c r="UCM2162" s="218"/>
      <c r="UCN2162" s="218"/>
      <c r="UCO2162" s="218"/>
      <c r="UCP2162" s="218"/>
      <c r="UCQ2162" s="218"/>
      <c r="UCR2162" s="218"/>
      <c r="UCS2162" s="218"/>
      <c r="UCT2162" s="218"/>
      <c r="UCU2162" s="218"/>
      <c r="UCV2162" s="218"/>
      <c r="UCW2162" s="218"/>
      <c r="UCX2162" s="218"/>
      <c r="UCY2162" s="218"/>
      <c r="UCZ2162" s="218"/>
      <c r="UDA2162" s="218"/>
      <c r="UDB2162" s="218"/>
      <c r="UDC2162" s="218"/>
      <c r="UDD2162" s="218"/>
      <c r="UDE2162" s="218"/>
      <c r="UDF2162" s="218"/>
      <c r="UDG2162" s="218"/>
      <c r="UDH2162" s="218"/>
      <c r="UDI2162" s="218"/>
      <c r="UDJ2162" s="218"/>
      <c r="UDK2162" s="218"/>
      <c r="UDL2162" s="218"/>
      <c r="UDM2162" s="218"/>
      <c r="UDN2162" s="218"/>
      <c r="UDO2162" s="218"/>
      <c r="UDP2162" s="218"/>
      <c r="UDQ2162" s="218"/>
      <c r="UDR2162" s="218"/>
      <c r="UDS2162" s="218"/>
      <c r="UDT2162" s="218"/>
      <c r="UDU2162" s="218"/>
      <c r="UDV2162" s="218"/>
      <c r="UDW2162" s="218"/>
      <c r="UDX2162" s="218"/>
      <c r="UDY2162" s="218"/>
      <c r="UDZ2162" s="218"/>
      <c r="UEA2162" s="218"/>
      <c r="UEB2162" s="218"/>
      <c r="UEC2162" s="218"/>
      <c r="UED2162" s="218"/>
      <c r="UEE2162" s="218"/>
      <c r="UEF2162" s="218"/>
      <c r="UEG2162" s="218"/>
      <c r="UEH2162" s="218"/>
      <c r="UEI2162" s="218"/>
      <c r="UEJ2162" s="218"/>
      <c r="UEK2162" s="218"/>
      <c r="UEL2162" s="218"/>
      <c r="UEM2162" s="218"/>
      <c r="UEN2162" s="218"/>
      <c r="UEO2162" s="218"/>
      <c r="UEP2162" s="218"/>
      <c r="UEQ2162" s="218"/>
      <c r="UER2162" s="218"/>
      <c r="UES2162" s="218"/>
      <c r="UET2162" s="218"/>
      <c r="UEU2162" s="218"/>
      <c r="UEV2162" s="218"/>
      <c r="UEW2162" s="218"/>
      <c r="UEX2162" s="218"/>
      <c r="UEY2162" s="218"/>
      <c r="UEZ2162" s="218"/>
      <c r="UFA2162" s="218"/>
      <c r="UFB2162" s="218"/>
      <c r="UFC2162" s="218"/>
      <c r="UFD2162" s="218"/>
      <c r="UFE2162" s="218"/>
      <c r="UFF2162" s="218"/>
      <c r="UFG2162" s="218"/>
      <c r="UFH2162" s="218"/>
      <c r="UFI2162" s="218"/>
      <c r="UFJ2162" s="218"/>
      <c r="UFK2162" s="218"/>
      <c r="UFL2162" s="218"/>
      <c r="UFM2162" s="218"/>
      <c r="UFN2162" s="218"/>
      <c r="UFO2162" s="218"/>
      <c r="UFP2162" s="218"/>
      <c r="UFQ2162" s="218"/>
      <c r="UFR2162" s="218"/>
      <c r="UFS2162" s="218"/>
      <c r="UFT2162" s="218"/>
      <c r="UFU2162" s="218"/>
      <c r="UFV2162" s="218"/>
      <c r="UFW2162" s="218"/>
      <c r="UFX2162" s="218"/>
      <c r="UFY2162" s="218"/>
      <c r="UFZ2162" s="218"/>
      <c r="UGA2162" s="218"/>
      <c r="UGB2162" s="218"/>
      <c r="UGC2162" s="218"/>
      <c r="UGD2162" s="218"/>
      <c r="UGE2162" s="218"/>
      <c r="UGF2162" s="218"/>
      <c r="UGG2162" s="218"/>
      <c r="UGH2162" s="218"/>
      <c r="UGI2162" s="218"/>
      <c r="UGJ2162" s="218"/>
      <c r="UGK2162" s="218"/>
      <c r="UGL2162" s="218"/>
      <c r="UGM2162" s="218"/>
      <c r="UGN2162" s="218"/>
      <c r="UGO2162" s="218"/>
      <c r="UGP2162" s="218"/>
      <c r="UGQ2162" s="218"/>
      <c r="UGR2162" s="218"/>
      <c r="UGS2162" s="218"/>
      <c r="UGT2162" s="218"/>
      <c r="UGU2162" s="218"/>
      <c r="UGV2162" s="218"/>
      <c r="UGW2162" s="218"/>
      <c r="UGX2162" s="218"/>
      <c r="UGY2162" s="218"/>
      <c r="UGZ2162" s="218"/>
      <c r="UHA2162" s="218"/>
      <c r="UHB2162" s="218"/>
      <c r="UHC2162" s="218"/>
      <c r="UHD2162" s="218"/>
      <c r="UHE2162" s="218"/>
      <c r="UHF2162" s="218"/>
      <c r="UHG2162" s="218"/>
      <c r="UHH2162" s="218"/>
      <c r="UHI2162" s="218"/>
      <c r="UHJ2162" s="218"/>
      <c r="UHK2162" s="218"/>
      <c r="UHL2162" s="218"/>
      <c r="UHM2162" s="218"/>
      <c r="UHN2162" s="218"/>
      <c r="UHO2162" s="218"/>
      <c r="UHP2162" s="218"/>
      <c r="UHQ2162" s="218"/>
      <c r="UHR2162" s="218"/>
      <c r="UHS2162" s="218"/>
      <c r="UHT2162" s="218"/>
      <c r="UHU2162" s="218"/>
      <c r="UHV2162" s="218"/>
      <c r="UHW2162" s="218"/>
      <c r="UHX2162" s="218"/>
      <c r="UHY2162" s="218"/>
      <c r="UHZ2162" s="218"/>
      <c r="UIA2162" s="218"/>
      <c r="UIB2162" s="218"/>
      <c r="UIC2162" s="218"/>
      <c r="UID2162" s="218"/>
      <c r="UIE2162" s="218"/>
      <c r="UIF2162" s="218"/>
      <c r="UIG2162" s="218"/>
      <c r="UIH2162" s="218"/>
      <c r="UII2162" s="218"/>
      <c r="UIJ2162" s="218"/>
      <c r="UIK2162" s="218"/>
      <c r="UIL2162" s="218"/>
      <c r="UIM2162" s="218"/>
      <c r="UIN2162" s="218"/>
      <c r="UIO2162" s="218"/>
      <c r="UIP2162" s="218"/>
      <c r="UIQ2162" s="218"/>
      <c r="UIR2162" s="218"/>
      <c r="UIS2162" s="218"/>
      <c r="UIT2162" s="218"/>
      <c r="UIU2162" s="218"/>
      <c r="UIV2162" s="218"/>
      <c r="UIW2162" s="218"/>
      <c r="UIX2162" s="218"/>
      <c r="UIY2162" s="218"/>
      <c r="UIZ2162" s="218"/>
      <c r="UJA2162" s="218"/>
      <c r="UJB2162" s="218"/>
      <c r="UJC2162" s="218"/>
      <c r="UJD2162" s="218"/>
      <c r="UJE2162" s="218"/>
      <c r="UJF2162" s="218"/>
      <c r="UJG2162" s="218"/>
      <c r="UJH2162" s="218"/>
      <c r="UJI2162" s="218"/>
      <c r="UJJ2162" s="218"/>
      <c r="UJK2162" s="218"/>
      <c r="UJL2162" s="218"/>
      <c r="UJM2162" s="218"/>
      <c r="UJN2162" s="218"/>
      <c r="UJO2162" s="218"/>
      <c r="UJP2162" s="218"/>
      <c r="UJQ2162" s="218"/>
      <c r="UJR2162" s="218"/>
      <c r="UJS2162" s="218"/>
      <c r="UJT2162" s="218"/>
      <c r="UJU2162" s="218"/>
      <c r="UJV2162" s="218"/>
      <c r="UJW2162" s="218"/>
      <c r="UJX2162" s="218"/>
      <c r="UJY2162" s="218"/>
      <c r="UJZ2162" s="218"/>
      <c r="UKA2162" s="218"/>
      <c r="UKB2162" s="218"/>
      <c r="UKC2162" s="218"/>
      <c r="UKD2162" s="218"/>
      <c r="UKE2162" s="218"/>
      <c r="UKF2162" s="218"/>
      <c r="UKG2162" s="218"/>
      <c r="UKH2162" s="218"/>
      <c r="UKI2162" s="218"/>
      <c r="UKJ2162" s="218"/>
      <c r="UKK2162" s="218"/>
      <c r="UKL2162" s="218"/>
      <c r="UKM2162" s="218"/>
      <c r="UKN2162" s="218"/>
      <c r="UKO2162" s="218"/>
      <c r="UKP2162" s="218"/>
      <c r="UKQ2162" s="218"/>
      <c r="UKR2162" s="218"/>
      <c r="UKS2162" s="218"/>
      <c r="UKT2162" s="218"/>
      <c r="UKU2162" s="218"/>
      <c r="UKV2162" s="218"/>
      <c r="UKW2162" s="218"/>
      <c r="UKX2162" s="218"/>
      <c r="UKY2162" s="218"/>
      <c r="UKZ2162" s="218"/>
      <c r="ULA2162" s="218"/>
      <c r="ULB2162" s="218"/>
      <c r="ULC2162" s="218"/>
      <c r="ULD2162" s="218"/>
      <c r="ULE2162" s="218"/>
      <c r="ULF2162" s="218"/>
      <c r="ULG2162" s="218"/>
      <c r="ULH2162" s="218"/>
      <c r="ULI2162" s="218"/>
      <c r="ULJ2162" s="218"/>
      <c r="ULK2162" s="218"/>
      <c r="ULL2162" s="218"/>
      <c r="ULM2162" s="218"/>
      <c r="ULN2162" s="218"/>
      <c r="ULO2162" s="218"/>
      <c r="ULP2162" s="218"/>
      <c r="ULQ2162" s="218"/>
      <c r="ULR2162" s="218"/>
      <c r="ULS2162" s="218"/>
      <c r="ULT2162" s="218"/>
      <c r="ULU2162" s="218"/>
      <c r="ULV2162" s="218"/>
      <c r="ULW2162" s="218"/>
      <c r="ULX2162" s="218"/>
      <c r="ULY2162" s="218"/>
      <c r="ULZ2162" s="218"/>
      <c r="UMA2162" s="218"/>
      <c r="UMB2162" s="218"/>
      <c r="UMC2162" s="218"/>
      <c r="UMD2162" s="218"/>
      <c r="UME2162" s="218"/>
      <c r="UMF2162" s="218"/>
      <c r="UMG2162" s="218"/>
      <c r="UMH2162" s="218"/>
      <c r="UMI2162" s="218"/>
      <c r="UMJ2162" s="218"/>
      <c r="UMK2162" s="218"/>
      <c r="UML2162" s="218"/>
      <c r="UMM2162" s="218"/>
      <c r="UMN2162" s="218"/>
      <c r="UMO2162" s="218"/>
      <c r="UMP2162" s="218"/>
      <c r="UMQ2162" s="218"/>
      <c r="UMR2162" s="218"/>
      <c r="UMS2162" s="218"/>
      <c r="UMT2162" s="218"/>
      <c r="UMU2162" s="218"/>
      <c r="UMV2162" s="218"/>
      <c r="UMW2162" s="218"/>
      <c r="UMX2162" s="218"/>
      <c r="UMY2162" s="218"/>
      <c r="UMZ2162" s="218"/>
      <c r="UNA2162" s="218"/>
      <c r="UNB2162" s="218"/>
      <c r="UNC2162" s="218"/>
      <c r="UND2162" s="218"/>
      <c r="UNE2162" s="218"/>
      <c r="UNF2162" s="218"/>
      <c r="UNG2162" s="218"/>
      <c r="UNH2162" s="218"/>
      <c r="UNI2162" s="218"/>
      <c r="UNJ2162" s="218"/>
      <c r="UNK2162" s="218"/>
      <c r="UNL2162" s="218"/>
      <c r="UNM2162" s="218"/>
      <c r="UNN2162" s="218"/>
      <c r="UNO2162" s="218"/>
      <c r="UNP2162" s="218"/>
      <c r="UNQ2162" s="218"/>
      <c r="UNR2162" s="218"/>
      <c r="UNS2162" s="218"/>
      <c r="UNT2162" s="218"/>
      <c r="UNU2162" s="218"/>
      <c r="UNV2162" s="218"/>
      <c r="UNW2162" s="218"/>
      <c r="UNX2162" s="218"/>
      <c r="UNY2162" s="218"/>
      <c r="UNZ2162" s="218"/>
      <c r="UOA2162" s="218"/>
      <c r="UOB2162" s="218"/>
      <c r="UOC2162" s="218"/>
      <c r="UOD2162" s="218"/>
      <c r="UOE2162" s="218"/>
      <c r="UOF2162" s="218"/>
      <c r="UOG2162" s="218"/>
      <c r="UOH2162" s="218"/>
      <c r="UOI2162" s="218"/>
      <c r="UOJ2162" s="218"/>
      <c r="UOK2162" s="218"/>
      <c r="UOL2162" s="218"/>
      <c r="UOM2162" s="218"/>
      <c r="UON2162" s="218"/>
      <c r="UOO2162" s="218"/>
      <c r="UOP2162" s="218"/>
      <c r="UOQ2162" s="218"/>
      <c r="UOR2162" s="218"/>
      <c r="UOS2162" s="218"/>
      <c r="UOT2162" s="218"/>
      <c r="UOU2162" s="218"/>
      <c r="UOV2162" s="218"/>
      <c r="UOW2162" s="218"/>
      <c r="UOX2162" s="218"/>
      <c r="UOY2162" s="218"/>
      <c r="UOZ2162" s="218"/>
      <c r="UPA2162" s="218"/>
      <c r="UPB2162" s="218"/>
      <c r="UPC2162" s="218"/>
      <c r="UPD2162" s="218"/>
      <c r="UPE2162" s="218"/>
      <c r="UPF2162" s="218"/>
      <c r="UPG2162" s="218"/>
      <c r="UPH2162" s="218"/>
      <c r="UPI2162" s="218"/>
      <c r="UPJ2162" s="218"/>
      <c r="UPK2162" s="218"/>
      <c r="UPL2162" s="218"/>
      <c r="UPM2162" s="218"/>
      <c r="UPN2162" s="218"/>
      <c r="UPO2162" s="218"/>
      <c r="UPP2162" s="218"/>
      <c r="UPQ2162" s="218"/>
      <c r="UPR2162" s="218"/>
      <c r="UPS2162" s="218"/>
      <c r="UPT2162" s="218"/>
      <c r="UPU2162" s="218"/>
      <c r="UPV2162" s="218"/>
      <c r="UPW2162" s="218"/>
      <c r="UPX2162" s="218"/>
      <c r="UPY2162" s="218"/>
      <c r="UPZ2162" s="218"/>
      <c r="UQA2162" s="218"/>
      <c r="UQB2162" s="218"/>
      <c r="UQC2162" s="218"/>
      <c r="UQD2162" s="218"/>
      <c r="UQE2162" s="218"/>
      <c r="UQF2162" s="218"/>
      <c r="UQG2162" s="218"/>
      <c r="UQH2162" s="218"/>
      <c r="UQI2162" s="218"/>
      <c r="UQJ2162" s="218"/>
      <c r="UQK2162" s="218"/>
      <c r="UQL2162" s="218"/>
      <c r="UQM2162" s="218"/>
      <c r="UQN2162" s="218"/>
      <c r="UQO2162" s="218"/>
      <c r="UQP2162" s="218"/>
      <c r="UQQ2162" s="218"/>
      <c r="UQR2162" s="218"/>
      <c r="UQS2162" s="218"/>
      <c r="UQT2162" s="218"/>
      <c r="UQU2162" s="218"/>
      <c r="UQV2162" s="218"/>
      <c r="UQW2162" s="218"/>
      <c r="UQX2162" s="218"/>
      <c r="UQY2162" s="218"/>
      <c r="UQZ2162" s="218"/>
      <c r="URA2162" s="218"/>
      <c r="URB2162" s="218"/>
      <c r="URC2162" s="218"/>
      <c r="URD2162" s="218"/>
      <c r="URE2162" s="218"/>
      <c r="URF2162" s="218"/>
      <c r="URG2162" s="218"/>
      <c r="URH2162" s="218"/>
      <c r="URI2162" s="218"/>
      <c r="URJ2162" s="218"/>
      <c r="URK2162" s="218"/>
      <c r="URL2162" s="218"/>
      <c r="URM2162" s="218"/>
      <c r="URN2162" s="218"/>
      <c r="URO2162" s="218"/>
      <c r="URP2162" s="218"/>
      <c r="URQ2162" s="218"/>
      <c r="URR2162" s="218"/>
      <c r="URS2162" s="218"/>
      <c r="URT2162" s="218"/>
      <c r="URU2162" s="218"/>
      <c r="URV2162" s="218"/>
      <c r="URW2162" s="218"/>
      <c r="URX2162" s="218"/>
      <c r="URY2162" s="218"/>
      <c r="URZ2162" s="218"/>
      <c r="USA2162" s="218"/>
      <c r="USB2162" s="218"/>
      <c r="USC2162" s="218"/>
      <c r="USD2162" s="218"/>
      <c r="USE2162" s="218"/>
      <c r="USF2162" s="218"/>
      <c r="USG2162" s="218"/>
      <c r="USH2162" s="218"/>
      <c r="USI2162" s="218"/>
      <c r="USJ2162" s="218"/>
      <c r="USK2162" s="218"/>
      <c r="USL2162" s="218"/>
      <c r="USM2162" s="218"/>
      <c r="USN2162" s="218"/>
      <c r="USO2162" s="218"/>
      <c r="USP2162" s="218"/>
      <c r="USQ2162" s="218"/>
      <c r="USR2162" s="218"/>
      <c r="USS2162" s="218"/>
      <c r="UST2162" s="218"/>
      <c r="USU2162" s="218"/>
      <c r="USV2162" s="218"/>
      <c r="USW2162" s="218"/>
      <c r="USX2162" s="218"/>
      <c r="USY2162" s="218"/>
      <c r="USZ2162" s="218"/>
      <c r="UTA2162" s="218"/>
      <c r="UTB2162" s="218"/>
      <c r="UTC2162" s="218"/>
      <c r="UTD2162" s="218"/>
      <c r="UTE2162" s="218"/>
      <c r="UTF2162" s="218"/>
      <c r="UTG2162" s="218"/>
      <c r="UTH2162" s="218"/>
      <c r="UTI2162" s="218"/>
      <c r="UTJ2162" s="218"/>
      <c r="UTK2162" s="218"/>
      <c r="UTL2162" s="218"/>
      <c r="UTM2162" s="218"/>
      <c r="UTN2162" s="218"/>
      <c r="UTO2162" s="218"/>
      <c r="UTP2162" s="218"/>
      <c r="UTQ2162" s="218"/>
      <c r="UTR2162" s="218"/>
      <c r="UTS2162" s="218"/>
      <c r="UTT2162" s="218"/>
      <c r="UTU2162" s="218"/>
      <c r="UTV2162" s="218"/>
      <c r="UTW2162" s="218"/>
      <c r="UTX2162" s="218"/>
      <c r="UTY2162" s="218"/>
      <c r="UTZ2162" s="218"/>
      <c r="UUA2162" s="218"/>
      <c r="UUB2162" s="218"/>
      <c r="UUC2162" s="218"/>
      <c r="UUD2162" s="218"/>
      <c r="UUE2162" s="218"/>
      <c r="UUF2162" s="218"/>
      <c r="UUG2162" s="218"/>
      <c r="UUH2162" s="218"/>
      <c r="UUI2162" s="218"/>
      <c r="UUJ2162" s="218"/>
      <c r="UUK2162" s="218"/>
      <c r="UUL2162" s="218"/>
      <c r="UUM2162" s="218"/>
      <c r="UUN2162" s="218"/>
      <c r="UUO2162" s="218"/>
      <c r="UUP2162" s="218"/>
      <c r="UUQ2162" s="218"/>
      <c r="UUR2162" s="218"/>
      <c r="UUS2162" s="218"/>
      <c r="UUT2162" s="218"/>
      <c r="UUU2162" s="218"/>
      <c r="UUV2162" s="218"/>
      <c r="UUW2162" s="218"/>
      <c r="UUX2162" s="218"/>
      <c r="UUY2162" s="218"/>
      <c r="UUZ2162" s="218"/>
      <c r="UVA2162" s="218"/>
      <c r="UVB2162" s="218"/>
      <c r="UVC2162" s="218"/>
      <c r="UVD2162" s="218"/>
      <c r="UVE2162" s="218"/>
      <c r="UVF2162" s="218"/>
      <c r="UVG2162" s="218"/>
      <c r="UVH2162" s="218"/>
      <c r="UVI2162" s="218"/>
      <c r="UVJ2162" s="218"/>
      <c r="UVK2162" s="218"/>
      <c r="UVL2162" s="218"/>
      <c r="UVM2162" s="218"/>
      <c r="UVN2162" s="218"/>
      <c r="UVO2162" s="218"/>
      <c r="UVP2162" s="218"/>
      <c r="UVQ2162" s="218"/>
      <c r="UVR2162" s="218"/>
      <c r="UVS2162" s="218"/>
      <c r="UVT2162" s="218"/>
      <c r="UVU2162" s="218"/>
      <c r="UVV2162" s="218"/>
      <c r="UVW2162" s="218"/>
      <c r="UVX2162" s="218"/>
      <c r="UVY2162" s="218"/>
      <c r="UVZ2162" s="218"/>
      <c r="UWA2162" s="218"/>
      <c r="UWB2162" s="218"/>
      <c r="UWC2162" s="218"/>
      <c r="UWD2162" s="218"/>
      <c r="UWE2162" s="218"/>
      <c r="UWF2162" s="218"/>
      <c r="UWG2162" s="218"/>
      <c r="UWH2162" s="218"/>
      <c r="UWI2162" s="218"/>
      <c r="UWJ2162" s="218"/>
      <c r="UWK2162" s="218"/>
      <c r="UWL2162" s="218"/>
      <c r="UWM2162" s="218"/>
      <c r="UWN2162" s="218"/>
      <c r="UWO2162" s="218"/>
      <c r="UWP2162" s="218"/>
      <c r="UWQ2162" s="218"/>
      <c r="UWR2162" s="218"/>
      <c r="UWS2162" s="218"/>
      <c r="UWT2162" s="218"/>
      <c r="UWU2162" s="218"/>
      <c r="UWV2162" s="218"/>
      <c r="UWW2162" s="218"/>
      <c r="UWX2162" s="218"/>
      <c r="UWY2162" s="218"/>
      <c r="UWZ2162" s="218"/>
      <c r="UXA2162" s="218"/>
      <c r="UXB2162" s="218"/>
      <c r="UXC2162" s="218"/>
      <c r="UXD2162" s="218"/>
      <c r="UXE2162" s="218"/>
      <c r="UXF2162" s="218"/>
      <c r="UXG2162" s="218"/>
      <c r="UXH2162" s="218"/>
      <c r="UXI2162" s="218"/>
      <c r="UXJ2162" s="218"/>
      <c r="UXK2162" s="218"/>
      <c r="UXL2162" s="218"/>
      <c r="UXM2162" s="218"/>
      <c r="UXN2162" s="218"/>
      <c r="UXO2162" s="218"/>
      <c r="UXP2162" s="218"/>
      <c r="UXQ2162" s="218"/>
      <c r="UXR2162" s="218"/>
      <c r="UXS2162" s="218"/>
      <c r="UXT2162" s="218"/>
      <c r="UXU2162" s="218"/>
      <c r="UXV2162" s="218"/>
      <c r="UXW2162" s="218"/>
      <c r="UXX2162" s="218"/>
      <c r="UXY2162" s="218"/>
      <c r="UXZ2162" s="218"/>
      <c r="UYA2162" s="218"/>
      <c r="UYB2162" s="218"/>
      <c r="UYC2162" s="218"/>
      <c r="UYD2162" s="218"/>
      <c r="UYE2162" s="218"/>
      <c r="UYF2162" s="218"/>
      <c r="UYG2162" s="218"/>
      <c r="UYH2162" s="218"/>
      <c r="UYI2162" s="218"/>
      <c r="UYJ2162" s="218"/>
      <c r="UYK2162" s="218"/>
      <c r="UYL2162" s="218"/>
      <c r="UYM2162" s="218"/>
      <c r="UYN2162" s="218"/>
      <c r="UYO2162" s="218"/>
      <c r="UYP2162" s="218"/>
      <c r="UYQ2162" s="218"/>
      <c r="UYR2162" s="218"/>
      <c r="UYS2162" s="218"/>
      <c r="UYT2162" s="218"/>
      <c r="UYU2162" s="218"/>
      <c r="UYV2162" s="218"/>
      <c r="UYW2162" s="218"/>
      <c r="UYX2162" s="218"/>
      <c r="UYY2162" s="218"/>
      <c r="UYZ2162" s="218"/>
      <c r="UZA2162" s="218"/>
      <c r="UZB2162" s="218"/>
      <c r="UZC2162" s="218"/>
      <c r="UZD2162" s="218"/>
      <c r="UZE2162" s="218"/>
      <c r="UZF2162" s="218"/>
      <c r="UZG2162" s="218"/>
      <c r="UZH2162" s="218"/>
      <c r="UZI2162" s="218"/>
      <c r="UZJ2162" s="218"/>
      <c r="UZK2162" s="218"/>
      <c r="UZL2162" s="218"/>
      <c r="UZM2162" s="218"/>
      <c r="UZN2162" s="218"/>
      <c r="UZO2162" s="218"/>
      <c r="UZP2162" s="218"/>
      <c r="UZQ2162" s="218"/>
      <c r="UZR2162" s="218"/>
      <c r="UZS2162" s="218"/>
      <c r="UZT2162" s="218"/>
      <c r="UZU2162" s="218"/>
      <c r="UZV2162" s="218"/>
      <c r="UZW2162" s="218"/>
      <c r="UZX2162" s="218"/>
      <c r="UZY2162" s="218"/>
      <c r="UZZ2162" s="218"/>
      <c r="VAA2162" s="218"/>
      <c r="VAB2162" s="218"/>
      <c r="VAC2162" s="218"/>
      <c r="VAD2162" s="218"/>
      <c r="VAE2162" s="218"/>
      <c r="VAF2162" s="218"/>
      <c r="VAG2162" s="218"/>
      <c r="VAH2162" s="218"/>
      <c r="VAI2162" s="218"/>
      <c r="VAJ2162" s="218"/>
      <c r="VAK2162" s="218"/>
      <c r="VAL2162" s="218"/>
      <c r="VAM2162" s="218"/>
      <c r="VAN2162" s="218"/>
      <c r="VAO2162" s="218"/>
      <c r="VAP2162" s="218"/>
      <c r="VAQ2162" s="218"/>
      <c r="VAR2162" s="218"/>
      <c r="VAS2162" s="218"/>
      <c r="VAT2162" s="218"/>
      <c r="VAU2162" s="218"/>
      <c r="VAV2162" s="218"/>
      <c r="VAW2162" s="218"/>
      <c r="VAX2162" s="218"/>
      <c r="VAY2162" s="218"/>
      <c r="VAZ2162" s="218"/>
      <c r="VBA2162" s="218"/>
      <c r="VBB2162" s="218"/>
      <c r="VBC2162" s="218"/>
      <c r="VBD2162" s="218"/>
      <c r="VBE2162" s="218"/>
      <c r="VBF2162" s="218"/>
      <c r="VBG2162" s="218"/>
      <c r="VBH2162" s="218"/>
      <c r="VBI2162" s="218"/>
      <c r="VBJ2162" s="218"/>
      <c r="VBK2162" s="218"/>
      <c r="VBL2162" s="218"/>
      <c r="VBM2162" s="218"/>
      <c r="VBN2162" s="218"/>
      <c r="VBO2162" s="218"/>
      <c r="VBP2162" s="218"/>
      <c r="VBQ2162" s="218"/>
      <c r="VBR2162" s="218"/>
      <c r="VBS2162" s="218"/>
      <c r="VBT2162" s="218"/>
      <c r="VBU2162" s="218"/>
      <c r="VBV2162" s="218"/>
      <c r="VBW2162" s="218"/>
      <c r="VBX2162" s="218"/>
      <c r="VBY2162" s="218"/>
      <c r="VBZ2162" s="218"/>
      <c r="VCA2162" s="218"/>
      <c r="VCB2162" s="218"/>
      <c r="VCC2162" s="218"/>
      <c r="VCD2162" s="218"/>
      <c r="VCE2162" s="218"/>
      <c r="VCF2162" s="218"/>
      <c r="VCG2162" s="218"/>
      <c r="VCH2162" s="218"/>
      <c r="VCI2162" s="218"/>
      <c r="VCJ2162" s="218"/>
      <c r="VCK2162" s="218"/>
      <c r="VCL2162" s="218"/>
      <c r="VCM2162" s="218"/>
      <c r="VCN2162" s="218"/>
      <c r="VCO2162" s="218"/>
      <c r="VCP2162" s="218"/>
      <c r="VCQ2162" s="218"/>
      <c r="VCR2162" s="218"/>
      <c r="VCS2162" s="218"/>
      <c r="VCT2162" s="218"/>
      <c r="VCU2162" s="218"/>
      <c r="VCV2162" s="218"/>
      <c r="VCW2162" s="218"/>
      <c r="VCX2162" s="218"/>
      <c r="VCY2162" s="218"/>
      <c r="VCZ2162" s="218"/>
      <c r="VDA2162" s="218"/>
      <c r="VDB2162" s="218"/>
      <c r="VDC2162" s="218"/>
      <c r="VDD2162" s="218"/>
      <c r="VDE2162" s="218"/>
      <c r="VDF2162" s="218"/>
      <c r="VDG2162" s="218"/>
      <c r="VDH2162" s="218"/>
      <c r="VDI2162" s="218"/>
      <c r="VDJ2162" s="218"/>
      <c r="VDK2162" s="218"/>
      <c r="VDL2162" s="218"/>
      <c r="VDM2162" s="218"/>
      <c r="VDN2162" s="218"/>
      <c r="VDO2162" s="218"/>
      <c r="VDP2162" s="218"/>
      <c r="VDQ2162" s="218"/>
      <c r="VDR2162" s="218"/>
      <c r="VDS2162" s="218"/>
      <c r="VDT2162" s="218"/>
      <c r="VDU2162" s="218"/>
      <c r="VDV2162" s="218"/>
      <c r="VDW2162" s="218"/>
      <c r="VDX2162" s="218"/>
      <c r="VDY2162" s="218"/>
      <c r="VDZ2162" s="218"/>
      <c r="VEA2162" s="218"/>
      <c r="VEB2162" s="218"/>
      <c r="VEC2162" s="218"/>
      <c r="VED2162" s="218"/>
      <c r="VEE2162" s="218"/>
      <c r="VEF2162" s="218"/>
      <c r="VEG2162" s="218"/>
      <c r="VEH2162" s="218"/>
      <c r="VEI2162" s="218"/>
      <c r="VEJ2162" s="218"/>
      <c r="VEK2162" s="218"/>
      <c r="VEL2162" s="218"/>
      <c r="VEM2162" s="218"/>
      <c r="VEN2162" s="218"/>
      <c r="VEO2162" s="218"/>
      <c r="VEP2162" s="218"/>
      <c r="VEQ2162" s="218"/>
      <c r="VER2162" s="218"/>
      <c r="VES2162" s="218"/>
      <c r="VET2162" s="218"/>
      <c r="VEU2162" s="218"/>
      <c r="VEV2162" s="218"/>
      <c r="VEW2162" s="218"/>
      <c r="VEX2162" s="218"/>
      <c r="VEY2162" s="218"/>
      <c r="VEZ2162" s="218"/>
      <c r="VFA2162" s="218"/>
      <c r="VFB2162" s="218"/>
      <c r="VFC2162" s="218"/>
      <c r="VFD2162" s="218"/>
      <c r="VFE2162" s="218"/>
      <c r="VFF2162" s="218"/>
      <c r="VFG2162" s="218"/>
      <c r="VFH2162" s="218"/>
      <c r="VFI2162" s="218"/>
      <c r="VFJ2162" s="218"/>
      <c r="VFK2162" s="218"/>
      <c r="VFL2162" s="218"/>
      <c r="VFM2162" s="218"/>
      <c r="VFN2162" s="218"/>
      <c r="VFO2162" s="218"/>
      <c r="VFP2162" s="218"/>
      <c r="VFQ2162" s="218"/>
      <c r="VFR2162" s="218"/>
      <c r="VFS2162" s="218"/>
      <c r="VFT2162" s="218"/>
      <c r="VFU2162" s="218"/>
      <c r="VFV2162" s="218"/>
      <c r="VFW2162" s="218"/>
      <c r="VFX2162" s="218"/>
      <c r="VFY2162" s="218"/>
      <c r="VFZ2162" s="218"/>
      <c r="VGA2162" s="218"/>
      <c r="VGB2162" s="218"/>
      <c r="VGC2162" s="218"/>
      <c r="VGD2162" s="218"/>
      <c r="VGE2162" s="218"/>
      <c r="VGF2162" s="218"/>
      <c r="VGG2162" s="218"/>
      <c r="VGH2162" s="218"/>
      <c r="VGI2162" s="218"/>
      <c r="VGJ2162" s="218"/>
      <c r="VGK2162" s="218"/>
      <c r="VGL2162" s="218"/>
      <c r="VGM2162" s="218"/>
      <c r="VGN2162" s="218"/>
      <c r="VGO2162" s="218"/>
      <c r="VGP2162" s="218"/>
      <c r="VGQ2162" s="218"/>
      <c r="VGR2162" s="218"/>
      <c r="VGS2162" s="218"/>
      <c r="VGT2162" s="218"/>
      <c r="VGU2162" s="218"/>
      <c r="VGV2162" s="218"/>
      <c r="VGW2162" s="218"/>
      <c r="VGX2162" s="218"/>
      <c r="VGY2162" s="218"/>
      <c r="VGZ2162" s="218"/>
      <c r="VHA2162" s="218"/>
      <c r="VHB2162" s="218"/>
      <c r="VHC2162" s="218"/>
      <c r="VHD2162" s="218"/>
      <c r="VHE2162" s="218"/>
      <c r="VHF2162" s="218"/>
      <c r="VHG2162" s="218"/>
      <c r="VHH2162" s="218"/>
      <c r="VHI2162" s="218"/>
      <c r="VHJ2162" s="218"/>
      <c r="VHK2162" s="218"/>
      <c r="VHL2162" s="218"/>
      <c r="VHM2162" s="218"/>
      <c r="VHN2162" s="218"/>
      <c r="VHO2162" s="218"/>
      <c r="VHP2162" s="218"/>
      <c r="VHQ2162" s="218"/>
      <c r="VHR2162" s="218"/>
      <c r="VHS2162" s="218"/>
      <c r="VHT2162" s="218"/>
      <c r="VHU2162" s="218"/>
      <c r="VHV2162" s="218"/>
      <c r="VHW2162" s="218"/>
      <c r="VHX2162" s="218"/>
      <c r="VHY2162" s="218"/>
      <c r="VHZ2162" s="218"/>
      <c r="VIA2162" s="218"/>
      <c r="VIB2162" s="218"/>
      <c r="VIC2162" s="218"/>
      <c r="VID2162" s="218"/>
      <c r="VIE2162" s="218"/>
      <c r="VIF2162" s="218"/>
      <c r="VIG2162" s="218"/>
      <c r="VIH2162" s="218"/>
      <c r="VII2162" s="218"/>
      <c r="VIJ2162" s="218"/>
      <c r="VIK2162" s="218"/>
      <c r="VIL2162" s="218"/>
      <c r="VIM2162" s="218"/>
      <c r="VIN2162" s="218"/>
      <c r="VIO2162" s="218"/>
      <c r="VIP2162" s="218"/>
      <c r="VIQ2162" s="218"/>
      <c r="VIR2162" s="218"/>
      <c r="VIS2162" s="218"/>
      <c r="VIT2162" s="218"/>
      <c r="VIU2162" s="218"/>
      <c r="VIV2162" s="218"/>
      <c r="VIW2162" s="218"/>
      <c r="VIX2162" s="218"/>
      <c r="VIY2162" s="218"/>
      <c r="VIZ2162" s="218"/>
      <c r="VJA2162" s="218"/>
      <c r="VJB2162" s="218"/>
      <c r="VJC2162" s="218"/>
      <c r="VJD2162" s="218"/>
      <c r="VJE2162" s="218"/>
      <c r="VJF2162" s="218"/>
      <c r="VJG2162" s="218"/>
      <c r="VJH2162" s="218"/>
      <c r="VJI2162" s="218"/>
      <c r="VJJ2162" s="218"/>
      <c r="VJK2162" s="218"/>
      <c r="VJL2162" s="218"/>
      <c r="VJM2162" s="218"/>
      <c r="VJN2162" s="218"/>
      <c r="VJO2162" s="218"/>
      <c r="VJP2162" s="218"/>
      <c r="VJQ2162" s="218"/>
      <c r="VJR2162" s="218"/>
      <c r="VJS2162" s="218"/>
      <c r="VJT2162" s="218"/>
      <c r="VJU2162" s="218"/>
      <c r="VJV2162" s="218"/>
      <c r="VJW2162" s="218"/>
      <c r="VJX2162" s="218"/>
      <c r="VJY2162" s="218"/>
      <c r="VJZ2162" s="218"/>
      <c r="VKA2162" s="218"/>
      <c r="VKB2162" s="218"/>
      <c r="VKC2162" s="218"/>
      <c r="VKD2162" s="218"/>
      <c r="VKE2162" s="218"/>
      <c r="VKF2162" s="218"/>
      <c r="VKG2162" s="218"/>
      <c r="VKH2162" s="218"/>
      <c r="VKI2162" s="218"/>
      <c r="VKJ2162" s="218"/>
      <c r="VKK2162" s="218"/>
      <c r="VKL2162" s="218"/>
      <c r="VKM2162" s="218"/>
      <c r="VKN2162" s="218"/>
      <c r="VKO2162" s="218"/>
      <c r="VKP2162" s="218"/>
      <c r="VKQ2162" s="218"/>
      <c r="VKR2162" s="218"/>
      <c r="VKS2162" s="218"/>
      <c r="VKT2162" s="218"/>
      <c r="VKU2162" s="218"/>
      <c r="VKV2162" s="218"/>
      <c r="VKW2162" s="218"/>
      <c r="VKX2162" s="218"/>
      <c r="VKY2162" s="218"/>
      <c r="VKZ2162" s="218"/>
      <c r="VLA2162" s="218"/>
      <c r="VLB2162" s="218"/>
      <c r="VLC2162" s="218"/>
      <c r="VLD2162" s="218"/>
      <c r="VLE2162" s="218"/>
      <c r="VLF2162" s="218"/>
      <c r="VLG2162" s="218"/>
      <c r="VLH2162" s="218"/>
      <c r="VLI2162" s="218"/>
      <c r="VLJ2162" s="218"/>
      <c r="VLK2162" s="218"/>
      <c r="VLL2162" s="218"/>
      <c r="VLM2162" s="218"/>
      <c r="VLN2162" s="218"/>
      <c r="VLO2162" s="218"/>
      <c r="VLP2162" s="218"/>
      <c r="VLQ2162" s="218"/>
      <c r="VLR2162" s="218"/>
      <c r="VLS2162" s="218"/>
      <c r="VLT2162" s="218"/>
      <c r="VLU2162" s="218"/>
      <c r="VLV2162" s="218"/>
      <c r="VLW2162" s="218"/>
      <c r="VLX2162" s="218"/>
      <c r="VLY2162" s="218"/>
      <c r="VLZ2162" s="218"/>
      <c r="VMA2162" s="218"/>
      <c r="VMB2162" s="218"/>
      <c r="VMC2162" s="218"/>
      <c r="VMD2162" s="218"/>
      <c r="VME2162" s="218"/>
      <c r="VMF2162" s="218"/>
      <c r="VMG2162" s="218"/>
      <c r="VMH2162" s="218"/>
      <c r="VMI2162" s="218"/>
      <c r="VMJ2162" s="218"/>
      <c r="VMK2162" s="218"/>
      <c r="VML2162" s="218"/>
      <c r="VMM2162" s="218"/>
      <c r="VMN2162" s="218"/>
      <c r="VMO2162" s="218"/>
      <c r="VMP2162" s="218"/>
      <c r="VMQ2162" s="218"/>
      <c r="VMR2162" s="218"/>
      <c r="VMS2162" s="218"/>
      <c r="VMT2162" s="218"/>
      <c r="VMU2162" s="218"/>
      <c r="VMV2162" s="218"/>
      <c r="VMW2162" s="218"/>
      <c r="VMX2162" s="218"/>
      <c r="VMY2162" s="218"/>
      <c r="VMZ2162" s="218"/>
      <c r="VNA2162" s="218"/>
      <c r="VNB2162" s="218"/>
      <c r="VNC2162" s="218"/>
      <c r="VND2162" s="218"/>
      <c r="VNE2162" s="218"/>
      <c r="VNF2162" s="218"/>
      <c r="VNG2162" s="218"/>
      <c r="VNH2162" s="218"/>
      <c r="VNI2162" s="218"/>
      <c r="VNJ2162" s="218"/>
      <c r="VNK2162" s="218"/>
      <c r="VNL2162" s="218"/>
      <c r="VNM2162" s="218"/>
      <c r="VNN2162" s="218"/>
      <c r="VNO2162" s="218"/>
      <c r="VNP2162" s="218"/>
      <c r="VNQ2162" s="218"/>
      <c r="VNR2162" s="218"/>
      <c r="VNS2162" s="218"/>
      <c r="VNT2162" s="218"/>
      <c r="VNU2162" s="218"/>
      <c r="VNV2162" s="218"/>
      <c r="VNW2162" s="218"/>
      <c r="VNX2162" s="218"/>
      <c r="VNY2162" s="218"/>
      <c r="VNZ2162" s="218"/>
      <c r="VOA2162" s="218"/>
      <c r="VOB2162" s="218"/>
      <c r="VOC2162" s="218"/>
      <c r="VOD2162" s="218"/>
      <c r="VOE2162" s="218"/>
      <c r="VOF2162" s="218"/>
      <c r="VOG2162" s="218"/>
      <c r="VOH2162" s="218"/>
      <c r="VOI2162" s="218"/>
      <c r="VOJ2162" s="218"/>
      <c r="VOK2162" s="218"/>
      <c r="VOL2162" s="218"/>
      <c r="VOM2162" s="218"/>
      <c r="VON2162" s="218"/>
      <c r="VOO2162" s="218"/>
      <c r="VOP2162" s="218"/>
      <c r="VOQ2162" s="218"/>
      <c r="VOR2162" s="218"/>
      <c r="VOS2162" s="218"/>
      <c r="VOT2162" s="218"/>
      <c r="VOU2162" s="218"/>
      <c r="VOV2162" s="218"/>
      <c r="VOW2162" s="218"/>
      <c r="VOX2162" s="218"/>
      <c r="VOY2162" s="218"/>
      <c r="VOZ2162" s="218"/>
      <c r="VPA2162" s="218"/>
      <c r="VPB2162" s="218"/>
      <c r="VPC2162" s="218"/>
      <c r="VPD2162" s="218"/>
      <c r="VPE2162" s="218"/>
      <c r="VPF2162" s="218"/>
      <c r="VPG2162" s="218"/>
      <c r="VPH2162" s="218"/>
      <c r="VPI2162" s="218"/>
      <c r="VPJ2162" s="218"/>
      <c r="VPK2162" s="218"/>
      <c r="VPL2162" s="218"/>
      <c r="VPM2162" s="218"/>
      <c r="VPN2162" s="218"/>
      <c r="VPO2162" s="218"/>
      <c r="VPP2162" s="218"/>
      <c r="VPQ2162" s="218"/>
      <c r="VPR2162" s="218"/>
      <c r="VPS2162" s="218"/>
      <c r="VPT2162" s="218"/>
      <c r="VPU2162" s="218"/>
      <c r="VPV2162" s="218"/>
      <c r="VPW2162" s="218"/>
      <c r="VPX2162" s="218"/>
      <c r="VPY2162" s="218"/>
      <c r="VPZ2162" s="218"/>
      <c r="VQA2162" s="218"/>
      <c r="VQB2162" s="218"/>
      <c r="VQC2162" s="218"/>
      <c r="VQD2162" s="218"/>
      <c r="VQE2162" s="218"/>
      <c r="VQF2162" s="218"/>
      <c r="VQG2162" s="218"/>
      <c r="VQH2162" s="218"/>
      <c r="VQI2162" s="218"/>
      <c r="VQJ2162" s="218"/>
      <c r="VQK2162" s="218"/>
      <c r="VQL2162" s="218"/>
      <c r="VQM2162" s="218"/>
      <c r="VQN2162" s="218"/>
      <c r="VQO2162" s="218"/>
      <c r="VQP2162" s="218"/>
      <c r="VQQ2162" s="218"/>
      <c r="VQR2162" s="218"/>
      <c r="VQS2162" s="218"/>
      <c r="VQT2162" s="218"/>
      <c r="VQU2162" s="218"/>
      <c r="VQV2162" s="218"/>
      <c r="VQW2162" s="218"/>
      <c r="VQX2162" s="218"/>
      <c r="VQY2162" s="218"/>
      <c r="VQZ2162" s="218"/>
      <c r="VRA2162" s="218"/>
      <c r="VRB2162" s="218"/>
      <c r="VRC2162" s="218"/>
      <c r="VRD2162" s="218"/>
      <c r="VRE2162" s="218"/>
      <c r="VRF2162" s="218"/>
      <c r="VRG2162" s="218"/>
      <c r="VRH2162" s="218"/>
      <c r="VRI2162" s="218"/>
      <c r="VRJ2162" s="218"/>
      <c r="VRK2162" s="218"/>
      <c r="VRL2162" s="218"/>
      <c r="VRM2162" s="218"/>
      <c r="VRN2162" s="218"/>
      <c r="VRO2162" s="218"/>
      <c r="VRP2162" s="218"/>
      <c r="VRQ2162" s="218"/>
      <c r="VRR2162" s="218"/>
      <c r="VRS2162" s="218"/>
      <c r="VRT2162" s="218"/>
      <c r="VRU2162" s="218"/>
      <c r="VRV2162" s="218"/>
      <c r="VRW2162" s="218"/>
      <c r="VRX2162" s="218"/>
      <c r="VRY2162" s="218"/>
      <c r="VRZ2162" s="218"/>
      <c r="VSA2162" s="218"/>
      <c r="VSB2162" s="218"/>
      <c r="VSC2162" s="218"/>
      <c r="VSD2162" s="218"/>
      <c r="VSE2162" s="218"/>
      <c r="VSF2162" s="218"/>
      <c r="VSG2162" s="218"/>
      <c r="VSH2162" s="218"/>
      <c r="VSI2162" s="218"/>
      <c r="VSJ2162" s="218"/>
      <c r="VSK2162" s="218"/>
      <c r="VSL2162" s="218"/>
      <c r="VSM2162" s="218"/>
      <c r="VSN2162" s="218"/>
      <c r="VSO2162" s="218"/>
      <c r="VSP2162" s="218"/>
      <c r="VSQ2162" s="218"/>
      <c r="VSR2162" s="218"/>
      <c r="VSS2162" s="218"/>
      <c r="VST2162" s="218"/>
      <c r="VSU2162" s="218"/>
      <c r="VSV2162" s="218"/>
      <c r="VSW2162" s="218"/>
      <c r="VSX2162" s="218"/>
      <c r="VSY2162" s="218"/>
      <c r="VSZ2162" s="218"/>
      <c r="VTA2162" s="218"/>
      <c r="VTB2162" s="218"/>
      <c r="VTC2162" s="218"/>
      <c r="VTD2162" s="218"/>
      <c r="VTE2162" s="218"/>
      <c r="VTF2162" s="218"/>
      <c r="VTG2162" s="218"/>
      <c r="VTH2162" s="218"/>
      <c r="VTI2162" s="218"/>
      <c r="VTJ2162" s="218"/>
      <c r="VTK2162" s="218"/>
      <c r="VTL2162" s="218"/>
      <c r="VTM2162" s="218"/>
      <c r="VTN2162" s="218"/>
      <c r="VTO2162" s="218"/>
      <c r="VTP2162" s="218"/>
      <c r="VTQ2162" s="218"/>
      <c r="VTR2162" s="218"/>
      <c r="VTS2162" s="218"/>
      <c r="VTT2162" s="218"/>
      <c r="VTU2162" s="218"/>
      <c r="VTV2162" s="218"/>
      <c r="VTW2162" s="218"/>
      <c r="VTX2162" s="218"/>
      <c r="VTY2162" s="218"/>
      <c r="VTZ2162" s="218"/>
      <c r="VUA2162" s="218"/>
      <c r="VUB2162" s="218"/>
      <c r="VUC2162" s="218"/>
      <c r="VUD2162" s="218"/>
      <c r="VUE2162" s="218"/>
      <c r="VUF2162" s="218"/>
      <c r="VUG2162" s="218"/>
      <c r="VUH2162" s="218"/>
      <c r="VUI2162" s="218"/>
      <c r="VUJ2162" s="218"/>
      <c r="VUK2162" s="218"/>
      <c r="VUL2162" s="218"/>
      <c r="VUM2162" s="218"/>
      <c r="VUN2162" s="218"/>
      <c r="VUO2162" s="218"/>
      <c r="VUP2162" s="218"/>
      <c r="VUQ2162" s="218"/>
      <c r="VUR2162" s="218"/>
      <c r="VUS2162" s="218"/>
      <c r="VUT2162" s="218"/>
      <c r="VUU2162" s="218"/>
      <c r="VUV2162" s="218"/>
      <c r="VUW2162" s="218"/>
      <c r="VUX2162" s="218"/>
      <c r="VUY2162" s="218"/>
      <c r="VUZ2162" s="218"/>
      <c r="VVA2162" s="218"/>
      <c r="VVB2162" s="218"/>
      <c r="VVC2162" s="218"/>
      <c r="VVD2162" s="218"/>
      <c r="VVE2162" s="218"/>
      <c r="VVF2162" s="218"/>
      <c r="VVG2162" s="218"/>
      <c r="VVH2162" s="218"/>
      <c r="VVI2162" s="218"/>
      <c r="VVJ2162" s="218"/>
      <c r="VVK2162" s="218"/>
      <c r="VVL2162" s="218"/>
      <c r="VVM2162" s="218"/>
      <c r="VVN2162" s="218"/>
      <c r="VVO2162" s="218"/>
      <c r="VVP2162" s="218"/>
      <c r="VVQ2162" s="218"/>
      <c r="VVR2162" s="218"/>
      <c r="VVS2162" s="218"/>
      <c r="VVT2162" s="218"/>
      <c r="VVU2162" s="218"/>
      <c r="VVV2162" s="218"/>
      <c r="VVW2162" s="218"/>
      <c r="VVX2162" s="218"/>
      <c r="VVY2162" s="218"/>
      <c r="VVZ2162" s="218"/>
      <c r="VWA2162" s="218"/>
      <c r="VWB2162" s="218"/>
      <c r="VWC2162" s="218"/>
      <c r="VWD2162" s="218"/>
      <c r="VWE2162" s="218"/>
      <c r="VWF2162" s="218"/>
      <c r="VWG2162" s="218"/>
      <c r="VWH2162" s="218"/>
      <c r="VWI2162" s="218"/>
      <c r="VWJ2162" s="218"/>
      <c r="VWK2162" s="218"/>
      <c r="VWL2162" s="218"/>
      <c r="VWM2162" s="218"/>
      <c r="VWN2162" s="218"/>
      <c r="VWO2162" s="218"/>
      <c r="VWP2162" s="218"/>
      <c r="VWQ2162" s="218"/>
      <c r="VWR2162" s="218"/>
      <c r="VWS2162" s="218"/>
      <c r="VWT2162" s="218"/>
      <c r="VWU2162" s="218"/>
      <c r="VWV2162" s="218"/>
      <c r="VWW2162" s="218"/>
      <c r="VWX2162" s="218"/>
      <c r="VWY2162" s="218"/>
      <c r="VWZ2162" s="218"/>
      <c r="VXA2162" s="218"/>
      <c r="VXB2162" s="218"/>
      <c r="VXC2162" s="218"/>
      <c r="VXD2162" s="218"/>
      <c r="VXE2162" s="218"/>
      <c r="VXF2162" s="218"/>
      <c r="VXG2162" s="218"/>
      <c r="VXH2162" s="218"/>
      <c r="VXI2162" s="218"/>
      <c r="VXJ2162" s="218"/>
      <c r="VXK2162" s="218"/>
      <c r="VXL2162" s="218"/>
      <c r="VXM2162" s="218"/>
      <c r="VXN2162" s="218"/>
      <c r="VXO2162" s="218"/>
      <c r="VXP2162" s="218"/>
      <c r="VXQ2162" s="218"/>
      <c r="VXR2162" s="218"/>
      <c r="VXS2162" s="218"/>
      <c r="VXT2162" s="218"/>
      <c r="VXU2162" s="218"/>
      <c r="VXV2162" s="218"/>
      <c r="VXW2162" s="218"/>
      <c r="VXX2162" s="218"/>
      <c r="VXY2162" s="218"/>
      <c r="VXZ2162" s="218"/>
      <c r="VYA2162" s="218"/>
      <c r="VYB2162" s="218"/>
      <c r="VYC2162" s="218"/>
      <c r="VYD2162" s="218"/>
      <c r="VYE2162" s="218"/>
      <c r="VYF2162" s="218"/>
      <c r="VYG2162" s="218"/>
      <c r="VYH2162" s="218"/>
      <c r="VYI2162" s="218"/>
      <c r="VYJ2162" s="218"/>
      <c r="VYK2162" s="218"/>
      <c r="VYL2162" s="218"/>
      <c r="VYM2162" s="218"/>
      <c r="VYN2162" s="218"/>
      <c r="VYO2162" s="218"/>
      <c r="VYP2162" s="218"/>
      <c r="VYQ2162" s="218"/>
      <c r="VYR2162" s="218"/>
      <c r="VYS2162" s="218"/>
      <c r="VYT2162" s="218"/>
      <c r="VYU2162" s="218"/>
      <c r="VYV2162" s="218"/>
      <c r="VYW2162" s="218"/>
      <c r="VYX2162" s="218"/>
      <c r="VYY2162" s="218"/>
      <c r="VYZ2162" s="218"/>
      <c r="VZA2162" s="218"/>
      <c r="VZB2162" s="218"/>
      <c r="VZC2162" s="218"/>
      <c r="VZD2162" s="218"/>
      <c r="VZE2162" s="218"/>
      <c r="VZF2162" s="218"/>
      <c r="VZG2162" s="218"/>
      <c r="VZH2162" s="218"/>
      <c r="VZI2162" s="218"/>
      <c r="VZJ2162" s="218"/>
      <c r="VZK2162" s="218"/>
      <c r="VZL2162" s="218"/>
      <c r="VZM2162" s="218"/>
      <c r="VZN2162" s="218"/>
      <c r="VZO2162" s="218"/>
      <c r="VZP2162" s="218"/>
      <c r="VZQ2162" s="218"/>
      <c r="VZR2162" s="218"/>
      <c r="VZS2162" s="218"/>
      <c r="VZT2162" s="218"/>
      <c r="VZU2162" s="218"/>
      <c r="VZV2162" s="218"/>
      <c r="VZW2162" s="218"/>
      <c r="VZX2162" s="218"/>
      <c r="VZY2162" s="218"/>
      <c r="VZZ2162" s="218"/>
      <c r="WAA2162" s="218"/>
      <c r="WAB2162" s="218"/>
      <c r="WAC2162" s="218"/>
      <c r="WAD2162" s="218"/>
      <c r="WAE2162" s="218"/>
      <c r="WAF2162" s="218"/>
      <c r="WAG2162" s="218"/>
      <c r="WAH2162" s="218"/>
      <c r="WAI2162" s="218"/>
      <c r="WAJ2162" s="218"/>
      <c r="WAK2162" s="218"/>
      <c r="WAL2162" s="218"/>
      <c r="WAM2162" s="218"/>
      <c r="WAN2162" s="218"/>
      <c r="WAO2162" s="218"/>
      <c r="WAP2162" s="218"/>
      <c r="WAQ2162" s="218"/>
      <c r="WAR2162" s="218"/>
      <c r="WAS2162" s="218"/>
      <c r="WAT2162" s="218"/>
      <c r="WAU2162" s="218"/>
      <c r="WAV2162" s="218"/>
      <c r="WAW2162" s="218"/>
      <c r="WAX2162" s="218"/>
      <c r="WAY2162" s="218"/>
      <c r="WAZ2162" s="218"/>
      <c r="WBA2162" s="218"/>
      <c r="WBB2162" s="218"/>
      <c r="WBC2162" s="218"/>
      <c r="WBD2162" s="218"/>
      <c r="WBE2162" s="218"/>
      <c r="WBF2162" s="218"/>
      <c r="WBG2162" s="218"/>
      <c r="WBH2162" s="218"/>
      <c r="WBI2162" s="218"/>
      <c r="WBJ2162" s="218"/>
      <c r="WBK2162" s="218"/>
      <c r="WBL2162" s="218"/>
      <c r="WBM2162" s="218"/>
      <c r="WBN2162" s="218"/>
      <c r="WBO2162" s="218"/>
      <c r="WBP2162" s="218"/>
      <c r="WBQ2162" s="218"/>
      <c r="WBR2162" s="218"/>
      <c r="WBS2162" s="218"/>
      <c r="WBT2162" s="218"/>
      <c r="WBU2162" s="218"/>
      <c r="WBV2162" s="218"/>
      <c r="WBW2162" s="218"/>
      <c r="WBX2162" s="218"/>
      <c r="WBY2162" s="218"/>
      <c r="WBZ2162" s="218"/>
      <c r="WCA2162" s="218"/>
      <c r="WCB2162" s="218"/>
      <c r="WCC2162" s="218"/>
      <c r="WCD2162" s="218"/>
      <c r="WCE2162" s="218"/>
      <c r="WCF2162" s="218"/>
      <c r="WCG2162" s="218"/>
      <c r="WCH2162" s="218"/>
      <c r="WCI2162" s="218"/>
      <c r="WCJ2162" s="218"/>
      <c r="WCK2162" s="218"/>
      <c r="WCL2162" s="218"/>
      <c r="WCM2162" s="218"/>
      <c r="WCN2162" s="218"/>
      <c r="WCO2162" s="218"/>
      <c r="WCP2162" s="218"/>
      <c r="WCQ2162" s="218"/>
      <c r="WCR2162" s="218"/>
      <c r="WCS2162" s="218"/>
      <c r="WCT2162" s="218"/>
      <c r="WCU2162" s="218"/>
      <c r="WCV2162" s="218"/>
      <c r="WCW2162" s="218"/>
      <c r="WCX2162" s="218"/>
      <c r="WCY2162" s="218"/>
      <c r="WCZ2162" s="218"/>
      <c r="WDA2162" s="218"/>
      <c r="WDB2162" s="218"/>
      <c r="WDC2162" s="218"/>
      <c r="WDD2162" s="218"/>
      <c r="WDE2162" s="218"/>
      <c r="WDF2162" s="218"/>
      <c r="WDG2162" s="218"/>
      <c r="WDH2162" s="218"/>
      <c r="WDI2162" s="218"/>
      <c r="WDJ2162" s="218"/>
      <c r="WDK2162" s="218"/>
      <c r="WDL2162" s="218"/>
      <c r="WDM2162" s="218"/>
      <c r="WDN2162" s="218"/>
      <c r="WDO2162" s="218"/>
      <c r="WDP2162" s="218"/>
      <c r="WDQ2162" s="218"/>
      <c r="WDR2162" s="218"/>
      <c r="WDS2162" s="218"/>
      <c r="WDT2162" s="218"/>
      <c r="WDU2162" s="218"/>
      <c r="WDV2162" s="218"/>
      <c r="WDW2162" s="218"/>
      <c r="WDX2162" s="218"/>
      <c r="WDY2162" s="218"/>
      <c r="WDZ2162" s="218"/>
      <c r="WEA2162" s="218"/>
      <c r="WEB2162" s="218"/>
      <c r="WEC2162" s="218"/>
      <c r="WED2162" s="218"/>
      <c r="WEE2162" s="218"/>
      <c r="WEF2162" s="218"/>
      <c r="WEG2162" s="218"/>
      <c r="WEH2162" s="218"/>
      <c r="WEI2162" s="218"/>
      <c r="WEJ2162" s="218"/>
      <c r="WEK2162" s="218"/>
      <c r="WEL2162" s="218"/>
      <c r="WEM2162" s="218"/>
      <c r="WEN2162" s="218"/>
      <c r="WEO2162" s="218"/>
      <c r="WEP2162" s="218"/>
      <c r="WEQ2162" s="218"/>
      <c r="WER2162" s="218"/>
      <c r="WES2162" s="218"/>
      <c r="WET2162" s="218"/>
      <c r="WEU2162" s="218"/>
      <c r="WEV2162" s="218"/>
      <c r="WEW2162" s="218"/>
      <c r="WEX2162" s="218"/>
      <c r="WEY2162" s="218"/>
      <c r="WEZ2162" s="218"/>
      <c r="WFA2162" s="218"/>
      <c r="WFB2162" s="218"/>
      <c r="WFC2162" s="218"/>
      <c r="WFD2162" s="218"/>
      <c r="WFE2162" s="218"/>
      <c r="WFF2162" s="218"/>
      <c r="WFG2162" s="218"/>
      <c r="WFH2162" s="218"/>
      <c r="WFI2162" s="218"/>
      <c r="WFJ2162" s="218"/>
      <c r="WFK2162" s="218"/>
      <c r="WFL2162" s="218"/>
      <c r="WFM2162" s="218"/>
      <c r="WFN2162" s="218"/>
      <c r="WFO2162" s="218"/>
      <c r="WFP2162" s="218"/>
      <c r="WFQ2162" s="218"/>
      <c r="WFR2162" s="218"/>
      <c r="WFS2162" s="218"/>
      <c r="WFT2162" s="218"/>
      <c r="WFU2162" s="218"/>
      <c r="WFV2162" s="218"/>
      <c r="WFW2162" s="218"/>
      <c r="WFX2162" s="218"/>
      <c r="WFY2162" s="218"/>
      <c r="WFZ2162" s="218"/>
      <c r="WGA2162" s="218"/>
      <c r="WGB2162" s="218"/>
      <c r="WGC2162" s="218"/>
      <c r="WGD2162" s="218"/>
      <c r="WGE2162" s="218"/>
      <c r="WGF2162" s="218"/>
      <c r="WGG2162" s="218"/>
      <c r="WGH2162" s="218"/>
      <c r="WGI2162" s="218"/>
      <c r="WGJ2162" s="218"/>
      <c r="WGK2162" s="218"/>
      <c r="WGL2162" s="218"/>
      <c r="WGM2162" s="218"/>
      <c r="WGN2162" s="218"/>
      <c r="WGO2162" s="218"/>
      <c r="WGP2162" s="218"/>
      <c r="WGQ2162" s="218"/>
      <c r="WGR2162" s="218"/>
      <c r="WGS2162" s="218"/>
      <c r="WGT2162" s="218"/>
      <c r="WGU2162" s="218"/>
      <c r="WGV2162" s="218"/>
      <c r="WGW2162" s="218"/>
      <c r="WGX2162" s="218"/>
      <c r="WGY2162" s="218"/>
      <c r="WGZ2162" s="218"/>
      <c r="WHA2162" s="218"/>
      <c r="WHB2162" s="218"/>
      <c r="WHC2162" s="218"/>
      <c r="WHD2162" s="218"/>
      <c r="WHE2162" s="218"/>
      <c r="WHF2162" s="218"/>
      <c r="WHG2162" s="218"/>
      <c r="WHH2162" s="218"/>
      <c r="WHI2162" s="218"/>
      <c r="WHJ2162" s="218"/>
      <c r="WHK2162" s="218"/>
      <c r="WHL2162" s="218"/>
      <c r="WHM2162" s="218"/>
      <c r="WHN2162" s="218"/>
      <c r="WHO2162" s="218"/>
      <c r="WHP2162" s="218"/>
      <c r="WHQ2162" s="218"/>
      <c r="WHR2162" s="218"/>
      <c r="WHS2162" s="218"/>
      <c r="WHT2162" s="218"/>
      <c r="WHU2162" s="218"/>
      <c r="WHV2162" s="218"/>
      <c r="WHW2162" s="218"/>
      <c r="WHX2162" s="218"/>
      <c r="WHY2162" s="218"/>
      <c r="WHZ2162" s="218"/>
      <c r="WIA2162" s="218"/>
      <c r="WIB2162" s="218"/>
      <c r="WIC2162" s="218"/>
      <c r="WID2162" s="218"/>
      <c r="WIE2162" s="218"/>
      <c r="WIF2162" s="218"/>
      <c r="WIG2162" s="218"/>
      <c r="WIH2162" s="218"/>
      <c r="WII2162" s="218"/>
      <c r="WIJ2162" s="218"/>
      <c r="WIK2162" s="218"/>
      <c r="WIL2162" s="218"/>
      <c r="WIM2162" s="218"/>
      <c r="WIN2162" s="218"/>
      <c r="WIO2162" s="218"/>
      <c r="WIP2162" s="218"/>
      <c r="WIQ2162" s="218"/>
      <c r="WIR2162" s="218"/>
      <c r="WIS2162" s="218"/>
      <c r="WIT2162" s="218"/>
      <c r="WIU2162" s="218"/>
      <c r="WIV2162" s="218"/>
      <c r="WIW2162" s="218"/>
      <c r="WIX2162" s="218"/>
      <c r="WIY2162" s="218"/>
      <c r="WIZ2162" s="218"/>
      <c r="WJA2162" s="218"/>
      <c r="WJB2162" s="218"/>
      <c r="WJC2162" s="218"/>
      <c r="WJD2162" s="218"/>
      <c r="WJE2162" s="218"/>
      <c r="WJF2162" s="218"/>
      <c r="WJG2162" s="218"/>
      <c r="WJH2162" s="218"/>
      <c r="WJI2162" s="218"/>
      <c r="WJJ2162" s="218"/>
      <c r="WJK2162" s="218"/>
      <c r="WJL2162" s="218"/>
      <c r="WJM2162" s="218"/>
      <c r="WJN2162" s="218"/>
      <c r="WJO2162" s="218"/>
      <c r="WJP2162" s="218"/>
      <c r="WJQ2162" s="218"/>
      <c r="WJR2162" s="218"/>
      <c r="WJS2162" s="218"/>
      <c r="WJT2162" s="218"/>
      <c r="WJU2162" s="218"/>
      <c r="WJV2162" s="218"/>
      <c r="WJW2162" s="218"/>
      <c r="WJX2162" s="218"/>
      <c r="WJY2162" s="218"/>
      <c r="WJZ2162" s="218"/>
      <c r="WKA2162" s="218"/>
      <c r="WKB2162" s="218"/>
      <c r="WKC2162" s="218"/>
      <c r="WKD2162" s="218"/>
      <c r="WKE2162" s="218"/>
      <c r="WKF2162" s="218"/>
      <c r="WKG2162" s="218"/>
      <c r="WKH2162" s="218"/>
      <c r="WKI2162" s="218"/>
      <c r="WKJ2162" s="218"/>
      <c r="WKK2162" s="218"/>
      <c r="WKL2162" s="218"/>
      <c r="WKM2162" s="218"/>
      <c r="WKN2162" s="218"/>
      <c r="WKO2162" s="218"/>
      <c r="WKP2162" s="218"/>
      <c r="WKQ2162" s="218"/>
      <c r="WKR2162" s="218"/>
      <c r="WKS2162" s="218"/>
      <c r="WKT2162" s="218"/>
      <c r="WKU2162" s="218"/>
      <c r="WKV2162" s="218"/>
      <c r="WKW2162" s="218"/>
      <c r="WKX2162" s="218"/>
      <c r="WKY2162" s="218"/>
      <c r="WKZ2162" s="218"/>
      <c r="WLA2162" s="218"/>
      <c r="WLB2162" s="218"/>
      <c r="WLC2162" s="218"/>
      <c r="WLD2162" s="218"/>
      <c r="WLE2162" s="218"/>
      <c r="WLF2162" s="218"/>
      <c r="WLG2162" s="218"/>
      <c r="WLH2162" s="218"/>
      <c r="WLI2162" s="218"/>
      <c r="WLJ2162" s="218"/>
      <c r="WLK2162" s="218"/>
      <c r="WLL2162" s="218"/>
      <c r="WLM2162" s="218"/>
      <c r="WLN2162" s="218"/>
      <c r="WLO2162" s="218"/>
      <c r="WLP2162" s="218"/>
      <c r="WLQ2162" s="218"/>
      <c r="WLR2162" s="218"/>
      <c r="WLS2162" s="218"/>
      <c r="WLT2162" s="218"/>
      <c r="WLU2162" s="218"/>
      <c r="WLV2162" s="218"/>
      <c r="WLW2162" s="218"/>
      <c r="WLX2162" s="218"/>
      <c r="WLY2162" s="218"/>
      <c r="WLZ2162" s="218"/>
      <c r="WMA2162" s="218"/>
      <c r="WMB2162" s="218"/>
      <c r="WMC2162" s="218"/>
      <c r="WMD2162" s="218"/>
      <c r="WME2162" s="218"/>
      <c r="WMF2162" s="218"/>
      <c r="WMG2162" s="218"/>
      <c r="WMH2162" s="218"/>
      <c r="WMI2162" s="218"/>
      <c r="WMJ2162" s="218"/>
      <c r="WMK2162" s="218"/>
      <c r="WML2162" s="218"/>
      <c r="WMM2162" s="218"/>
      <c r="WMN2162" s="218"/>
      <c r="WMO2162" s="218"/>
      <c r="WMP2162" s="218"/>
      <c r="WMQ2162" s="218"/>
      <c r="WMR2162" s="218"/>
      <c r="WMS2162" s="218"/>
      <c r="WMT2162" s="218"/>
      <c r="WMU2162" s="218"/>
      <c r="WMV2162" s="218"/>
      <c r="WMW2162" s="218"/>
      <c r="WMX2162" s="218"/>
      <c r="WMY2162" s="218"/>
      <c r="WMZ2162" s="218"/>
      <c r="WNA2162" s="218"/>
      <c r="WNB2162" s="218"/>
      <c r="WNC2162" s="218"/>
      <c r="WND2162" s="218"/>
      <c r="WNE2162" s="218"/>
      <c r="WNF2162" s="218"/>
      <c r="WNG2162" s="218"/>
      <c r="WNH2162" s="218"/>
      <c r="WNI2162" s="218"/>
      <c r="WNJ2162" s="218"/>
      <c r="WNK2162" s="218"/>
      <c r="WNL2162" s="218"/>
      <c r="WNM2162" s="218"/>
      <c r="WNN2162" s="218"/>
      <c r="WNO2162" s="218"/>
      <c r="WNP2162" s="218"/>
      <c r="WNQ2162" s="218"/>
      <c r="WNR2162" s="218"/>
      <c r="WNS2162" s="218"/>
      <c r="WNT2162" s="218"/>
      <c r="WNU2162" s="218"/>
      <c r="WNV2162" s="218"/>
      <c r="WNW2162" s="218"/>
      <c r="WNX2162" s="218"/>
      <c r="WNY2162" s="218"/>
      <c r="WNZ2162" s="218"/>
      <c r="WOA2162" s="218"/>
      <c r="WOB2162" s="218"/>
      <c r="WOC2162" s="218"/>
      <c r="WOD2162" s="218"/>
      <c r="WOE2162" s="218"/>
      <c r="WOF2162" s="218"/>
      <c r="WOG2162" s="218"/>
      <c r="WOH2162" s="218"/>
      <c r="WOI2162" s="218"/>
      <c r="WOJ2162" s="218"/>
      <c r="WOK2162" s="218"/>
      <c r="WOL2162" s="218"/>
      <c r="WOM2162" s="218"/>
      <c r="WON2162" s="218"/>
      <c r="WOO2162" s="218"/>
      <c r="WOP2162" s="218"/>
      <c r="WOQ2162" s="218"/>
      <c r="WOR2162" s="218"/>
      <c r="WOS2162" s="218"/>
      <c r="WOT2162" s="218"/>
      <c r="WOU2162" s="218"/>
      <c r="WOV2162" s="218"/>
      <c r="WOW2162" s="218"/>
      <c r="WOX2162" s="218"/>
      <c r="WOY2162" s="218"/>
      <c r="WOZ2162" s="218"/>
      <c r="WPA2162" s="218"/>
      <c r="WPB2162" s="218"/>
      <c r="WPC2162" s="218"/>
      <c r="WPD2162" s="218"/>
      <c r="WPE2162" s="218"/>
      <c r="WPF2162" s="218"/>
      <c r="WPG2162" s="218"/>
      <c r="WPH2162" s="218"/>
      <c r="WPI2162" s="218"/>
      <c r="WPJ2162" s="218"/>
      <c r="WPK2162" s="218"/>
      <c r="WPL2162" s="218"/>
      <c r="WPM2162" s="218"/>
      <c r="WPN2162" s="218"/>
      <c r="WPO2162" s="218"/>
      <c r="WPP2162" s="218"/>
      <c r="WPQ2162" s="218"/>
      <c r="WPR2162" s="218"/>
      <c r="WPS2162" s="218"/>
      <c r="WPT2162" s="218"/>
      <c r="WPU2162" s="218"/>
      <c r="WPV2162" s="218"/>
      <c r="WPW2162" s="218"/>
      <c r="WPX2162" s="218"/>
      <c r="WPY2162" s="218"/>
      <c r="WPZ2162" s="218"/>
      <c r="WQA2162" s="218"/>
      <c r="WQB2162" s="218"/>
      <c r="WQC2162" s="218"/>
      <c r="WQD2162" s="218"/>
      <c r="WQE2162" s="218"/>
      <c r="WQF2162" s="218"/>
      <c r="WQG2162" s="218"/>
      <c r="WQH2162" s="218"/>
      <c r="WQI2162" s="218"/>
      <c r="WQJ2162" s="218"/>
      <c r="WQK2162" s="218"/>
      <c r="WQL2162" s="218"/>
      <c r="WQM2162" s="218"/>
      <c r="WQN2162" s="218"/>
      <c r="WQO2162" s="218"/>
      <c r="WQP2162" s="218"/>
      <c r="WQQ2162" s="218"/>
      <c r="WQR2162" s="218"/>
      <c r="WQS2162" s="218"/>
      <c r="WQT2162" s="218"/>
      <c r="WQU2162" s="218"/>
      <c r="WQV2162" s="218"/>
      <c r="WQW2162" s="218"/>
      <c r="WQX2162" s="218"/>
      <c r="WQY2162" s="218"/>
      <c r="WQZ2162" s="218"/>
      <c r="WRA2162" s="218"/>
      <c r="WRB2162" s="218"/>
      <c r="WRC2162" s="218"/>
      <c r="WRD2162" s="218"/>
      <c r="WRE2162" s="218"/>
      <c r="WRF2162" s="218"/>
      <c r="WRG2162" s="218"/>
      <c r="WRH2162" s="218"/>
      <c r="WRI2162" s="218"/>
      <c r="WRJ2162" s="218"/>
      <c r="WRK2162" s="218"/>
      <c r="WRL2162" s="218"/>
      <c r="WRM2162" s="218"/>
      <c r="WRN2162" s="218"/>
      <c r="WRO2162" s="218"/>
      <c r="WRP2162" s="218"/>
      <c r="WRQ2162" s="218"/>
      <c r="WRR2162" s="218"/>
      <c r="WRS2162" s="218"/>
      <c r="WRT2162" s="218"/>
      <c r="WRU2162" s="218"/>
      <c r="WRV2162" s="218"/>
      <c r="WRW2162" s="218"/>
      <c r="WRX2162" s="218"/>
      <c r="WRY2162" s="218"/>
      <c r="WRZ2162" s="218"/>
      <c r="WSA2162" s="218"/>
      <c r="WSB2162" s="218"/>
      <c r="WSC2162" s="218"/>
      <c r="WSD2162" s="218"/>
      <c r="WSE2162" s="218"/>
      <c r="WSF2162" s="218"/>
      <c r="WSG2162" s="218"/>
      <c r="WSH2162" s="218"/>
      <c r="WSI2162" s="218"/>
      <c r="WSJ2162" s="218"/>
      <c r="WSK2162" s="218"/>
      <c r="WSL2162" s="218"/>
      <c r="WSM2162" s="218"/>
      <c r="WSN2162" s="218"/>
      <c r="WSO2162" s="218"/>
      <c r="WSP2162" s="218"/>
      <c r="WSQ2162" s="218"/>
      <c r="WSR2162" s="218"/>
      <c r="WSS2162" s="218"/>
      <c r="WST2162" s="218"/>
      <c r="WSU2162" s="218"/>
      <c r="WSV2162" s="218"/>
      <c r="WSW2162" s="218"/>
      <c r="WSX2162" s="218"/>
      <c r="WSY2162" s="218"/>
      <c r="WSZ2162" s="218"/>
      <c r="WTA2162" s="218"/>
      <c r="WTB2162" s="218"/>
      <c r="WTC2162" s="218"/>
      <c r="WTD2162" s="218"/>
      <c r="WTE2162" s="218"/>
      <c r="WTF2162" s="218"/>
      <c r="WTG2162" s="218"/>
      <c r="WTH2162" s="218"/>
      <c r="WTI2162" s="218"/>
      <c r="WTJ2162" s="218"/>
      <c r="WTK2162" s="218"/>
      <c r="WTL2162" s="218"/>
      <c r="WTM2162" s="218"/>
      <c r="WTN2162" s="218"/>
      <c r="WTO2162" s="218"/>
      <c r="WTP2162" s="218"/>
      <c r="WTQ2162" s="218"/>
      <c r="WTR2162" s="218"/>
      <c r="WTS2162" s="218"/>
      <c r="WTT2162" s="218"/>
      <c r="WTU2162" s="218"/>
      <c r="WTV2162" s="218"/>
      <c r="WTW2162" s="218"/>
      <c r="WTX2162" s="218"/>
      <c r="WTY2162" s="218"/>
      <c r="WTZ2162" s="218"/>
      <c r="WUA2162" s="218"/>
      <c r="WUB2162" s="218"/>
      <c r="WUC2162" s="218"/>
      <c r="WUD2162" s="218"/>
      <c r="WUE2162" s="218"/>
      <c r="WUF2162" s="218"/>
      <c r="WUG2162" s="218"/>
      <c r="WUH2162" s="218"/>
      <c r="WUI2162" s="218"/>
      <c r="WUJ2162" s="218"/>
      <c r="WUK2162" s="218"/>
      <c r="WUL2162" s="218"/>
      <c r="WUM2162" s="218"/>
      <c r="WUN2162" s="218"/>
      <c r="WUO2162" s="218"/>
      <c r="WUP2162" s="218"/>
      <c r="WUQ2162" s="218"/>
      <c r="WUR2162" s="218"/>
      <c r="WUS2162" s="218"/>
      <c r="WUT2162" s="218"/>
      <c r="WUU2162" s="218"/>
      <c r="WUV2162" s="218"/>
      <c r="WUW2162" s="218"/>
      <c r="WUX2162" s="218"/>
      <c r="WUY2162" s="218"/>
      <c r="WUZ2162" s="218"/>
      <c r="WVA2162" s="218"/>
      <c r="WVB2162" s="218"/>
      <c r="WVC2162" s="218"/>
      <c r="WVD2162" s="218"/>
      <c r="WVE2162" s="218"/>
      <c r="WVF2162" s="218"/>
      <c r="WVG2162" s="218"/>
      <c r="WVH2162" s="218"/>
      <c r="WVI2162" s="218"/>
      <c r="WVJ2162" s="218"/>
      <c r="WVK2162" s="218"/>
      <c r="WVL2162" s="218"/>
      <c r="WVM2162" s="218"/>
      <c r="WVN2162" s="218"/>
      <c r="WVO2162" s="218"/>
      <c r="WVP2162" s="218"/>
      <c r="WVQ2162" s="218"/>
      <c r="WVR2162" s="218"/>
      <c r="WVS2162" s="218"/>
      <c r="WVT2162" s="218"/>
      <c r="WVU2162" s="218"/>
      <c r="WVV2162" s="218"/>
      <c r="WVW2162" s="218"/>
      <c r="WVX2162" s="218"/>
      <c r="WVY2162" s="218"/>
      <c r="WVZ2162" s="218"/>
      <c r="WWA2162" s="218"/>
      <c r="WWB2162" s="218"/>
      <c r="WWC2162" s="218"/>
      <c r="WWD2162" s="218"/>
      <c r="WWE2162" s="218"/>
      <c r="WWF2162" s="218"/>
      <c r="WWG2162" s="218"/>
      <c r="WWH2162" s="218"/>
      <c r="WWI2162" s="218"/>
      <c r="WWJ2162" s="218"/>
      <c r="WWK2162" s="218"/>
      <c r="WWL2162" s="218"/>
      <c r="WWM2162" s="218"/>
      <c r="WWN2162" s="218"/>
      <c r="WWO2162" s="218"/>
      <c r="WWP2162" s="218"/>
      <c r="WWQ2162" s="218"/>
      <c r="WWR2162" s="218"/>
      <c r="WWS2162" s="218"/>
      <c r="WWT2162" s="218"/>
      <c r="WWU2162" s="218"/>
      <c r="WWV2162" s="218"/>
      <c r="WWW2162" s="218"/>
      <c r="WWX2162" s="218"/>
      <c r="WWY2162" s="218"/>
      <c r="WWZ2162" s="218"/>
      <c r="WXA2162" s="218"/>
      <c r="WXB2162" s="218"/>
      <c r="WXC2162" s="218"/>
      <c r="WXD2162" s="218"/>
      <c r="WXE2162" s="218"/>
      <c r="WXF2162" s="218"/>
      <c r="WXG2162" s="218"/>
      <c r="WXH2162" s="218"/>
      <c r="WXI2162" s="218"/>
      <c r="WXJ2162" s="218"/>
      <c r="WXK2162" s="218"/>
      <c r="WXL2162" s="218"/>
      <c r="WXM2162" s="218"/>
      <c r="WXN2162" s="218"/>
      <c r="WXO2162" s="218"/>
      <c r="WXP2162" s="218"/>
      <c r="WXQ2162" s="218"/>
      <c r="WXR2162" s="218"/>
      <c r="WXS2162" s="218"/>
      <c r="WXT2162" s="218"/>
      <c r="WXU2162" s="218"/>
      <c r="WXV2162" s="218"/>
      <c r="WXW2162" s="218"/>
      <c r="WXX2162" s="218"/>
      <c r="WXY2162" s="218"/>
      <c r="WXZ2162" s="218"/>
      <c r="WYA2162" s="218"/>
      <c r="WYB2162" s="218"/>
      <c r="WYC2162" s="218"/>
      <c r="WYD2162" s="218"/>
      <c r="WYE2162" s="218"/>
      <c r="WYF2162" s="218"/>
      <c r="WYG2162" s="218"/>
      <c r="WYH2162" s="218"/>
      <c r="WYI2162" s="218"/>
      <c r="WYJ2162" s="218"/>
      <c r="WYK2162" s="218"/>
      <c r="WYL2162" s="218"/>
      <c r="WYM2162" s="218"/>
      <c r="WYN2162" s="218"/>
      <c r="WYO2162" s="218"/>
      <c r="WYP2162" s="218"/>
      <c r="WYQ2162" s="218"/>
      <c r="WYR2162" s="218"/>
      <c r="WYS2162" s="218"/>
      <c r="WYT2162" s="218"/>
      <c r="WYU2162" s="218"/>
      <c r="WYV2162" s="218"/>
      <c r="WYW2162" s="218"/>
      <c r="WYX2162" s="218"/>
      <c r="WYY2162" s="218"/>
      <c r="WYZ2162" s="218"/>
      <c r="WZA2162" s="218"/>
      <c r="WZB2162" s="218"/>
      <c r="WZC2162" s="218"/>
      <c r="WZD2162" s="218"/>
      <c r="WZE2162" s="218"/>
      <c r="WZF2162" s="218"/>
      <c r="WZG2162" s="218"/>
      <c r="WZH2162" s="218"/>
      <c r="WZI2162" s="218"/>
      <c r="WZJ2162" s="218"/>
      <c r="WZK2162" s="218"/>
      <c r="WZL2162" s="218"/>
      <c r="WZM2162" s="218"/>
      <c r="WZN2162" s="218"/>
      <c r="WZO2162" s="218"/>
      <c r="WZP2162" s="218"/>
      <c r="WZQ2162" s="218"/>
      <c r="WZR2162" s="218"/>
      <c r="WZS2162" s="218"/>
      <c r="WZT2162" s="218"/>
      <c r="WZU2162" s="218"/>
      <c r="WZV2162" s="218"/>
      <c r="WZW2162" s="218"/>
      <c r="WZX2162" s="218"/>
      <c r="WZY2162" s="218"/>
      <c r="WZZ2162" s="218"/>
      <c r="XAA2162" s="218"/>
      <c r="XAB2162" s="218"/>
      <c r="XAC2162" s="218"/>
      <c r="XAD2162" s="218"/>
      <c r="XAE2162" s="218"/>
      <c r="XAF2162" s="218"/>
      <c r="XAG2162" s="218"/>
      <c r="XAH2162" s="218"/>
      <c r="XAI2162" s="218"/>
      <c r="XAJ2162" s="218"/>
      <c r="XAK2162" s="218"/>
      <c r="XAL2162" s="218"/>
      <c r="XAM2162" s="218"/>
      <c r="XAN2162" s="218"/>
      <c r="XAO2162" s="218"/>
      <c r="XAP2162" s="218"/>
      <c r="XAQ2162" s="218"/>
      <c r="XAR2162" s="218"/>
      <c r="XAS2162" s="218"/>
      <c r="XAT2162" s="218"/>
      <c r="XAU2162" s="218"/>
      <c r="XAV2162" s="218"/>
      <c r="XAW2162" s="218"/>
      <c r="XAX2162" s="218"/>
      <c r="XAY2162" s="218"/>
      <c r="XAZ2162" s="218"/>
      <c r="XBA2162" s="218"/>
      <c r="XBB2162" s="218"/>
      <c r="XBC2162" s="218"/>
      <c r="XBD2162" s="218"/>
      <c r="XBE2162" s="218"/>
      <c r="XBF2162" s="218"/>
      <c r="XBG2162" s="218"/>
      <c r="XBH2162" s="218"/>
      <c r="XBI2162" s="218"/>
      <c r="XBJ2162" s="218"/>
      <c r="XBK2162" s="218"/>
      <c r="XBL2162" s="218"/>
      <c r="XBM2162" s="218"/>
      <c r="XBN2162" s="218"/>
      <c r="XBO2162" s="218"/>
      <c r="XBP2162" s="218"/>
      <c r="XBQ2162" s="218"/>
      <c r="XBR2162" s="218"/>
      <c r="XBS2162" s="218"/>
      <c r="XBT2162" s="218"/>
      <c r="XBU2162" s="218"/>
      <c r="XBV2162" s="218"/>
      <c r="XBW2162" s="218"/>
      <c r="XBX2162" s="218"/>
      <c r="XBY2162" s="218"/>
      <c r="XBZ2162" s="218"/>
      <c r="XCA2162" s="218"/>
      <c r="XCB2162" s="218"/>
      <c r="XCC2162" s="218"/>
      <c r="XCD2162" s="218"/>
      <c r="XCE2162" s="218"/>
      <c r="XCF2162" s="218"/>
      <c r="XCG2162" s="218"/>
      <c r="XCH2162" s="218"/>
      <c r="XCI2162" s="218"/>
      <c r="XCJ2162" s="218"/>
      <c r="XCK2162" s="218"/>
      <c r="XCL2162" s="218"/>
      <c r="XCM2162" s="218"/>
      <c r="XCN2162" s="218"/>
      <c r="XCO2162" s="218"/>
      <c r="XCP2162" s="218"/>
      <c r="XCQ2162" s="218"/>
      <c r="XCR2162" s="218"/>
      <c r="XCS2162" s="218"/>
      <c r="XCT2162" s="218"/>
      <c r="XCU2162" s="218"/>
      <c r="XCV2162" s="218"/>
      <c r="XCW2162" s="218"/>
      <c r="XCX2162" s="218"/>
      <c r="XCY2162" s="218"/>
      <c r="XCZ2162" s="218"/>
      <c r="XDA2162" s="218"/>
      <c r="XDB2162" s="218"/>
      <c r="XDC2162" s="218"/>
      <c r="XDD2162" s="218"/>
      <c r="XDE2162" s="218"/>
      <c r="XDF2162" s="218"/>
      <c r="XDG2162" s="218"/>
      <c r="XDH2162" s="218"/>
      <c r="XDI2162" s="218"/>
      <c r="XDJ2162" s="218"/>
      <c r="XDK2162" s="218"/>
      <c r="XDL2162" s="218"/>
      <c r="XDM2162" s="218"/>
      <c r="XDN2162" s="218"/>
      <c r="XDO2162" s="218"/>
      <c r="XDP2162" s="218"/>
      <c r="XDQ2162" s="218"/>
      <c r="XDR2162" s="218"/>
      <c r="XDS2162" s="218"/>
      <c r="XDT2162" s="218"/>
      <c r="XDU2162" s="218"/>
      <c r="XDV2162" s="218"/>
      <c r="XDW2162" s="218"/>
      <c r="XDX2162" s="218"/>
      <c r="XDY2162" s="218"/>
      <c r="XDZ2162" s="218"/>
      <c r="XEA2162" s="218"/>
      <c r="XEB2162" s="218"/>
      <c r="XEC2162" s="218"/>
      <c r="XED2162" s="218"/>
      <c r="XEE2162" s="218"/>
      <c r="XEF2162" s="218"/>
      <c r="XEG2162" s="218"/>
      <c r="XEH2162" s="218"/>
      <c r="XEI2162" s="218"/>
      <c r="XEJ2162" s="218"/>
      <c r="XEK2162" s="218"/>
      <c r="XEL2162" s="218"/>
      <c r="XEM2162" s="218"/>
      <c r="XEN2162" s="218"/>
      <c r="XEO2162" s="218"/>
      <c r="XEP2162" s="218"/>
      <c r="XEQ2162" s="218"/>
      <c r="XER2162" s="218"/>
      <c r="XES2162" s="218"/>
      <c r="XET2162" s="218"/>
      <c r="XEU2162" s="218"/>
      <c r="XEV2162" s="218"/>
      <c r="XEW2162" s="218"/>
      <c r="XEX2162" s="218"/>
      <c r="XEY2162" s="218"/>
      <c r="XEZ2162" s="218"/>
      <c r="XFA2162" s="218"/>
      <c r="XFB2162" s="218"/>
      <c r="XFC2162" s="218"/>
      <c r="XFD2162" s="218"/>
    </row>
    <row r="2163" spans="1:16384" s="94" customFormat="1" ht="20.100000000000001" customHeight="1" x14ac:dyDescent="0.25">
      <c r="A2163" s="154"/>
      <c r="B2163" s="60" t="str">
        <f t="shared" si="125"/>
        <v>00.03.27.3.1.1.11.B.420.2023</v>
      </c>
      <c r="C2163" s="20">
        <v>420</v>
      </c>
      <c r="D2163" s="72" t="s">
        <v>1085</v>
      </c>
      <c r="E2163" s="60" t="str">
        <f>'[1]2023'!$B$134</f>
        <v>kursi plastik</v>
      </c>
      <c r="F2163" s="19" t="s">
        <v>893</v>
      </c>
      <c r="G2163" s="311">
        <f>'[1]2023'!$D$134/12</f>
        <v>85000</v>
      </c>
      <c r="H2163" s="269" t="s">
        <v>1164</v>
      </c>
      <c r="I2163" s="73">
        <v>2023</v>
      </c>
      <c r="J2163" s="126" t="s">
        <v>1463</v>
      </c>
      <c r="K2163" s="126" t="s">
        <v>59</v>
      </c>
      <c r="L2163" s="126" t="s">
        <v>59</v>
      </c>
      <c r="M2163" s="60"/>
      <c r="N2163" s="10">
        <v>1</v>
      </c>
      <c r="O2163" s="15" t="s">
        <v>947</v>
      </c>
      <c r="P2163" s="28" t="s">
        <v>1443</v>
      </c>
      <c r="Q2163" s="73"/>
      <c r="R2163" s="60"/>
      <c r="S2163" s="60"/>
      <c r="T2163" s="218"/>
      <c r="U2163" s="218"/>
      <c r="V2163" s="218"/>
      <c r="W2163" s="218"/>
      <c r="X2163" s="218"/>
      <c r="Y2163" s="218"/>
      <c r="Z2163" s="218"/>
      <c r="AA2163" s="218"/>
      <c r="AB2163" s="218"/>
      <c r="AC2163" s="218"/>
      <c r="AD2163" s="218"/>
      <c r="AE2163" s="218"/>
      <c r="AF2163" s="218"/>
      <c r="AG2163" s="218"/>
      <c r="AH2163" s="218"/>
      <c r="AI2163" s="218"/>
      <c r="AJ2163" s="218"/>
      <c r="AK2163" s="218"/>
      <c r="AL2163" s="218"/>
      <c r="AM2163" s="218"/>
      <c r="AN2163" s="218"/>
      <c r="AO2163" s="218"/>
      <c r="AP2163" s="218"/>
      <c r="AQ2163" s="218"/>
      <c r="AR2163" s="218"/>
      <c r="AS2163" s="218"/>
      <c r="AT2163" s="218"/>
      <c r="AU2163" s="218"/>
      <c r="AV2163" s="218"/>
      <c r="AW2163" s="218"/>
      <c r="AX2163" s="218"/>
      <c r="AY2163" s="218"/>
      <c r="AZ2163" s="218"/>
      <c r="BA2163" s="218"/>
      <c r="BB2163" s="218"/>
      <c r="BC2163" s="218"/>
      <c r="BD2163" s="218"/>
      <c r="BE2163" s="218"/>
      <c r="BF2163" s="218"/>
      <c r="BG2163" s="218"/>
      <c r="BH2163" s="218"/>
      <c r="BI2163" s="218"/>
      <c r="BJ2163" s="218"/>
      <c r="BK2163" s="218"/>
      <c r="BL2163" s="218"/>
      <c r="BM2163" s="218"/>
      <c r="BN2163" s="218"/>
      <c r="BO2163" s="218"/>
      <c r="BP2163" s="218"/>
      <c r="BQ2163" s="218"/>
      <c r="BR2163" s="218"/>
      <c r="BS2163" s="218"/>
      <c r="BT2163" s="218"/>
      <c r="BU2163" s="218"/>
      <c r="BV2163" s="218"/>
      <c r="BW2163" s="218"/>
      <c r="BX2163" s="218"/>
      <c r="BY2163" s="218"/>
      <c r="BZ2163" s="218"/>
      <c r="CA2163" s="218"/>
      <c r="CB2163" s="218"/>
      <c r="CC2163" s="218"/>
      <c r="CD2163" s="218"/>
      <c r="CE2163" s="218"/>
      <c r="CF2163" s="218"/>
      <c r="CG2163" s="218"/>
      <c r="CH2163" s="218"/>
      <c r="CI2163" s="218"/>
      <c r="CJ2163" s="218"/>
      <c r="CK2163" s="218"/>
      <c r="CL2163" s="218"/>
      <c r="CM2163" s="218"/>
      <c r="CN2163" s="218"/>
      <c r="CO2163" s="218"/>
      <c r="CP2163" s="218"/>
      <c r="CQ2163" s="218"/>
      <c r="CR2163" s="218"/>
      <c r="CS2163" s="218"/>
      <c r="CT2163" s="218"/>
      <c r="CU2163" s="218"/>
      <c r="CV2163" s="218"/>
      <c r="CW2163" s="218"/>
      <c r="CX2163" s="218"/>
      <c r="CY2163" s="218"/>
      <c r="CZ2163" s="218"/>
      <c r="DA2163" s="218"/>
      <c r="DB2163" s="218"/>
      <c r="DC2163" s="218"/>
      <c r="DD2163" s="218"/>
      <c r="DE2163" s="218"/>
      <c r="DF2163" s="218"/>
      <c r="DG2163" s="218"/>
      <c r="DH2163" s="218"/>
      <c r="DI2163" s="218"/>
      <c r="DJ2163" s="218"/>
      <c r="DK2163" s="218"/>
      <c r="DL2163" s="218"/>
      <c r="DM2163" s="218"/>
      <c r="DN2163" s="218"/>
      <c r="DO2163" s="218"/>
      <c r="DP2163" s="218"/>
      <c r="DQ2163" s="218"/>
      <c r="DR2163" s="218"/>
      <c r="DS2163" s="218"/>
      <c r="DT2163" s="218"/>
      <c r="DU2163" s="218"/>
      <c r="DV2163" s="218"/>
      <c r="DW2163" s="218"/>
      <c r="DX2163" s="218"/>
      <c r="DY2163" s="218"/>
      <c r="DZ2163" s="218"/>
      <c r="EA2163" s="218"/>
      <c r="EB2163" s="218"/>
      <c r="EC2163" s="218"/>
      <c r="ED2163" s="218"/>
      <c r="EE2163" s="218"/>
      <c r="EF2163" s="218"/>
      <c r="EG2163" s="218"/>
      <c r="EH2163" s="218"/>
      <c r="EI2163" s="218"/>
      <c r="EJ2163" s="218"/>
      <c r="EK2163" s="218"/>
      <c r="EL2163" s="218"/>
      <c r="EM2163" s="218"/>
      <c r="EN2163" s="218"/>
      <c r="EO2163" s="218"/>
      <c r="EP2163" s="218"/>
      <c r="EQ2163" s="218"/>
      <c r="ER2163" s="218"/>
      <c r="ES2163" s="218"/>
      <c r="ET2163" s="218"/>
      <c r="EU2163" s="218"/>
      <c r="EV2163" s="218"/>
      <c r="EW2163" s="218"/>
      <c r="EX2163" s="218"/>
      <c r="EY2163" s="218"/>
      <c r="EZ2163" s="218"/>
      <c r="FA2163" s="218"/>
      <c r="FB2163" s="218"/>
      <c r="FC2163" s="218"/>
      <c r="FD2163" s="218"/>
      <c r="FE2163" s="218"/>
      <c r="FF2163" s="218"/>
      <c r="FG2163" s="218"/>
      <c r="FH2163" s="218"/>
      <c r="FI2163" s="218"/>
      <c r="FJ2163" s="218"/>
      <c r="FK2163" s="218"/>
      <c r="FL2163" s="218"/>
      <c r="FM2163" s="218"/>
      <c r="FN2163" s="218"/>
      <c r="FO2163" s="218"/>
      <c r="FP2163" s="218"/>
      <c r="FQ2163" s="218"/>
      <c r="FR2163" s="218"/>
      <c r="FS2163" s="218"/>
      <c r="FT2163" s="218"/>
      <c r="FU2163" s="218"/>
      <c r="FV2163" s="218"/>
      <c r="FW2163" s="218"/>
      <c r="FX2163" s="218"/>
      <c r="FY2163" s="218"/>
      <c r="FZ2163" s="218"/>
      <c r="GA2163" s="218"/>
      <c r="GB2163" s="218"/>
      <c r="GC2163" s="218"/>
      <c r="GD2163" s="218"/>
      <c r="GE2163" s="218"/>
      <c r="GF2163" s="218"/>
      <c r="GG2163" s="218"/>
      <c r="GH2163" s="218"/>
      <c r="GI2163" s="218"/>
      <c r="GJ2163" s="218"/>
      <c r="GK2163" s="218"/>
      <c r="GL2163" s="218"/>
      <c r="GM2163" s="218"/>
      <c r="GN2163" s="218"/>
      <c r="GO2163" s="218"/>
      <c r="GP2163" s="218"/>
      <c r="GQ2163" s="218"/>
      <c r="GR2163" s="218"/>
      <c r="GS2163" s="218"/>
      <c r="GT2163" s="218"/>
      <c r="GU2163" s="218"/>
      <c r="GV2163" s="218"/>
      <c r="GW2163" s="218"/>
      <c r="GX2163" s="218"/>
      <c r="GY2163" s="218"/>
      <c r="GZ2163" s="218"/>
      <c r="HA2163" s="218"/>
      <c r="HB2163" s="218"/>
      <c r="HC2163" s="218"/>
      <c r="HD2163" s="218"/>
      <c r="HE2163" s="218"/>
      <c r="HF2163" s="218"/>
      <c r="HG2163" s="218"/>
      <c r="HH2163" s="218"/>
      <c r="HI2163" s="218"/>
      <c r="HJ2163" s="218"/>
      <c r="HK2163" s="218"/>
      <c r="HL2163" s="218"/>
      <c r="HM2163" s="218"/>
      <c r="HN2163" s="218"/>
      <c r="HO2163" s="218"/>
      <c r="HP2163" s="218"/>
      <c r="HQ2163" s="218"/>
      <c r="HR2163" s="218"/>
      <c r="HS2163" s="218"/>
      <c r="HT2163" s="218"/>
      <c r="HU2163" s="218"/>
      <c r="HV2163" s="218"/>
      <c r="HW2163" s="218"/>
      <c r="HX2163" s="218"/>
      <c r="HY2163" s="218"/>
      <c r="HZ2163" s="218"/>
      <c r="IA2163" s="218"/>
      <c r="IB2163" s="218"/>
      <c r="IC2163" s="218"/>
      <c r="ID2163" s="218"/>
      <c r="IE2163" s="218"/>
      <c r="IF2163" s="218"/>
      <c r="IG2163" s="218"/>
      <c r="IH2163" s="218"/>
      <c r="II2163" s="218"/>
      <c r="IJ2163" s="218"/>
      <c r="IK2163" s="218"/>
      <c r="IL2163" s="218"/>
      <c r="IM2163" s="218"/>
      <c r="IN2163" s="218"/>
      <c r="IO2163" s="218"/>
      <c r="IP2163" s="218"/>
      <c r="IQ2163" s="218"/>
      <c r="IR2163" s="218"/>
      <c r="IS2163" s="218"/>
      <c r="IT2163" s="218"/>
      <c r="IU2163" s="218"/>
      <c r="IV2163" s="218"/>
      <c r="IW2163" s="218"/>
      <c r="IX2163" s="218"/>
      <c r="IY2163" s="218"/>
      <c r="IZ2163" s="218"/>
      <c r="JA2163" s="218"/>
      <c r="JB2163" s="218"/>
      <c r="JC2163" s="218"/>
      <c r="JD2163" s="218"/>
      <c r="JE2163" s="218"/>
      <c r="JF2163" s="218"/>
      <c r="JG2163" s="218"/>
      <c r="JH2163" s="218"/>
      <c r="JI2163" s="218"/>
      <c r="JJ2163" s="218"/>
      <c r="JK2163" s="218"/>
      <c r="JL2163" s="218"/>
      <c r="JM2163" s="218"/>
      <c r="JN2163" s="218"/>
      <c r="JO2163" s="218"/>
      <c r="JP2163" s="218"/>
      <c r="JQ2163" s="218"/>
      <c r="JR2163" s="218"/>
      <c r="JS2163" s="218"/>
      <c r="JT2163" s="218"/>
      <c r="JU2163" s="218"/>
      <c r="JV2163" s="218"/>
      <c r="JW2163" s="218"/>
      <c r="JX2163" s="218"/>
      <c r="JY2163" s="218"/>
      <c r="JZ2163" s="218"/>
      <c r="KA2163" s="218"/>
      <c r="KB2163" s="218"/>
      <c r="KC2163" s="218"/>
      <c r="KD2163" s="218"/>
      <c r="KE2163" s="218"/>
      <c r="KF2163" s="218"/>
      <c r="KG2163" s="218"/>
      <c r="KH2163" s="218"/>
      <c r="KI2163" s="218"/>
      <c r="KJ2163" s="218"/>
      <c r="KK2163" s="218"/>
      <c r="KL2163" s="218"/>
      <c r="KM2163" s="218"/>
      <c r="KN2163" s="218"/>
      <c r="KO2163" s="218"/>
      <c r="KP2163" s="218"/>
      <c r="KQ2163" s="218"/>
      <c r="KR2163" s="218"/>
      <c r="KS2163" s="218"/>
      <c r="KT2163" s="218"/>
      <c r="KU2163" s="218"/>
      <c r="KV2163" s="218"/>
      <c r="KW2163" s="218"/>
      <c r="KX2163" s="218"/>
      <c r="KY2163" s="218"/>
      <c r="KZ2163" s="218"/>
      <c r="LA2163" s="218"/>
      <c r="LB2163" s="218"/>
      <c r="LC2163" s="218"/>
      <c r="LD2163" s="218"/>
      <c r="LE2163" s="218"/>
      <c r="LF2163" s="218"/>
      <c r="LG2163" s="218"/>
      <c r="LH2163" s="218"/>
      <c r="LI2163" s="218"/>
      <c r="LJ2163" s="218"/>
      <c r="LK2163" s="218"/>
      <c r="LL2163" s="218"/>
      <c r="LM2163" s="218"/>
      <c r="LN2163" s="218"/>
      <c r="LO2163" s="218"/>
      <c r="LP2163" s="218"/>
      <c r="LQ2163" s="218"/>
      <c r="LR2163" s="218"/>
      <c r="LS2163" s="218"/>
      <c r="LT2163" s="218"/>
      <c r="LU2163" s="218"/>
      <c r="LV2163" s="218"/>
      <c r="LW2163" s="218"/>
      <c r="LX2163" s="218"/>
      <c r="LY2163" s="218"/>
      <c r="LZ2163" s="218"/>
      <c r="MA2163" s="218"/>
      <c r="MB2163" s="218"/>
      <c r="MC2163" s="218"/>
      <c r="MD2163" s="218"/>
      <c r="ME2163" s="218"/>
      <c r="MF2163" s="218"/>
      <c r="MG2163" s="218"/>
      <c r="MH2163" s="218"/>
      <c r="MI2163" s="218"/>
      <c r="MJ2163" s="218"/>
      <c r="MK2163" s="218"/>
      <c r="ML2163" s="218"/>
      <c r="MM2163" s="218"/>
      <c r="MN2163" s="218"/>
      <c r="MO2163" s="218"/>
      <c r="MP2163" s="218"/>
      <c r="MQ2163" s="218"/>
      <c r="MR2163" s="218"/>
      <c r="MS2163" s="218"/>
      <c r="MT2163" s="218"/>
      <c r="MU2163" s="218"/>
      <c r="MV2163" s="218"/>
      <c r="MW2163" s="218"/>
      <c r="MX2163" s="218"/>
      <c r="MY2163" s="218"/>
      <c r="MZ2163" s="218"/>
      <c r="NA2163" s="218"/>
      <c r="NB2163" s="218"/>
      <c r="NC2163" s="218"/>
      <c r="ND2163" s="218"/>
      <c r="NE2163" s="218"/>
      <c r="NF2163" s="218"/>
      <c r="NG2163" s="218"/>
      <c r="NH2163" s="218"/>
      <c r="NI2163" s="218"/>
      <c r="NJ2163" s="218"/>
      <c r="NK2163" s="218"/>
      <c r="NL2163" s="218"/>
      <c r="NM2163" s="218"/>
      <c r="NN2163" s="218"/>
      <c r="NO2163" s="218"/>
      <c r="NP2163" s="218"/>
      <c r="NQ2163" s="218"/>
      <c r="NR2163" s="218"/>
      <c r="NS2163" s="218"/>
      <c r="NT2163" s="218"/>
      <c r="NU2163" s="218"/>
      <c r="NV2163" s="218"/>
      <c r="NW2163" s="218"/>
      <c r="NX2163" s="218"/>
      <c r="NY2163" s="218"/>
      <c r="NZ2163" s="218"/>
      <c r="OA2163" s="218"/>
      <c r="OB2163" s="218"/>
      <c r="OC2163" s="218"/>
      <c r="OD2163" s="218"/>
      <c r="OE2163" s="218"/>
      <c r="OF2163" s="218"/>
      <c r="OG2163" s="218"/>
      <c r="OH2163" s="218"/>
      <c r="OI2163" s="218"/>
      <c r="OJ2163" s="218"/>
      <c r="OK2163" s="218"/>
      <c r="OL2163" s="218"/>
      <c r="OM2163" s="218"/>
      <c r="ON2163" s="218"/>
      <c r="OO2163" s="218"/>
      <c r="OP2163" s="218"/>
      <c r="OQ2163" s="218"/>
      <c r="OR2163" s="218"/>
      <c r="OS2163" s="218"/>
      <c r="OT2163" s="218"/>
      <c r="OU2163" s="218"/>
      <c r="OV2163" s="218"/>
      <c r="OW2163" s="218"/>
      <c r="OX2163" s="218"/>
      <c r="OY2163" s="218"/>
      <c r="OZ2163" s="218"/>
      <c r="PA2163" s="218"/>
      <c r="PB2163" s="218"/>
      <c r="PC2163" s="218"/>
      <c r="PD2163" s="218"/>
      <c r="PE2163" s="218"/>
      <c r="PF2163" s="218"/>
      <c r="PG2163" s="218"/>
      <c r="PH2163" s="218"/>
      <c r="PI2163" s="218"/>
      <c r="PJ2163" s="218"/>
      <c r="PK2163" s="218"/>
      <c r="PL2163" s="218"/>
      <c r="PM2163" s="218"/>
      <c r="PN2163" s="218"/>
      <c r="PO2163" s="218"/>
      <c r="PP2163" s="218"/>
      <c r="PQ2163" s="218"/>
      <c r="PR2163" s="218"/>
      <c r="PS2163" s="218"/>
      <c r="PT2163" s="218"/>
      <c r="PU2163" s="218"/>
      <c r="PV2163" s="218"/>
      <c r="PW2163" s="218"/>
      <c r="PX2163" s="218"/>
      <c r="PY2163" s="218"/>
      <c r="PZ2163" s="218"/>
      <c r="QA2163" s="218"/>
      <c r="QB2163" s="218"/>
      <c r="QC2163" s="218"/>
      <c r="QD2163" s="218"/>
      <c r="QE2163" s="218"/>
      <c r="QF2163" s="218"/>
      <c r="QG2163" s="218"/>
      <c r="QH2163" s="218"/>
      <c r="QI2163" s="218"/>
      <c r="QJ2163" s="218"/>
      <c r="QK2163" s="218"/>
      <c r="QL2163" s="218"/>
      <c r="QM2163" s="218"/>
      <c r="QN2163" s="218"/>
      <c r="QO2163" s="218"/>
      <c r="QP2163" s="218"/>
      <c r="QQ2163" s="218"/>
      <c r="QR2163" s="218"/>
      <c r="QS2163" s="218"/>
      <c r="QT2163" s="218"/>
      <c r="QU2163" s="218"/>
      <c r="QV2163" s="218"/>
      <c r="QW2163" s="218"/>
      <c r="QX2163" s="218"/>
      <c r="QY2163" s="218"/>
      <c r="QZ2163" s="218"/>
      <c r="RA2163" s="218"/>
      <c r="RB2163" s="218"/>
      <c r="RC2163" s="218"/>
      <c r="RD2163" s="218"/>
      <c r="RE2163" s="218"/>
      <c r="RF2163" s="218"/>
      <c r="RG2163" s="218"/>
      <c r="RH2163" s="218"/>
      <c r="RI2163" s="218"/>
      <c r="RJ2163" s="218"/>
      <c r="RK2163" s="218"/>
      <c r="RL2163" s="218"/>
      <c r="RM2163" s="218"/>
      <c r="RN2163" s="218"/>
      <c r="RO2163" s="218"/>
      <c r="RP2163" s="218"/>
      <c r="RQ2163" s="218"/>
      <c r="RR2163" s="218"/>
      <c r="RS2163" s="218"/>
      <c r="RT2163" s="218"/>
      <c r="RU2163" s="218"/>
      <c r="RV2163" s="218"/>
      <c r="RW2163" s="218"/>
      <c r="RX2163" s="218"/>
      <c r="RY2163" s="218"/>
      <c r="RZ2163" s="218"/>
      <c r="SA2163" s="218"/>
      <c r="SB2163" s="218"/>
      <c r="SC2163" s="218"/>
      <c r="SD2163" s="218"/>
      <c r="SE2163" s="218"/>
      <c r="SF2163" s="218"/>
      <c r="SG2163" s="218"/>
      <c r="SH2163" s="218"/>
      <c r="SI2163" s="218"/>
      <c r="SJ2163" s="218"/>
      <c r="SK2163" s="218"/>
      <c r="SL2163" s="218"/>
      <c r="SM2163" s="218"/>
      <c r="SN2163" s="218"/>
      <c r="SO2163" s="218"/>
      <c r="SP2163" s="218"/>
      <c r="SQ2163" s="218"/>
      <c r="SR2163" s="218"/>
      <c r="SS2163" s="218"/>
      <c r="ST2163" s="218"/>
      <c r="SU2163" s="218"/>
      <c r="SV2163" s="218"/>
      <c r="SW2163" s="218"/>
      <c r="SX2163" s="218"/>
      <c r="SY2163" s="218"/>
      <c r="SZ2163" s="218"/>
      <c r="TA2163" s="218"/>
      <c r="TB2163" s="218"/>
      <c r="TC2163" s="218"/>
      <c r="TD2163" s="218"/>
      <c r="TE2163" s="218"/>
      <c r="TF2163" s="218"/>
      <c r="TG2163" s="218"/>
      <c r="TH2163" s="218"/>
      <c r="TI2163" s="218"/>
      <c r="TJ2163" s="218"/>
      <c r="TK2163" s="218"/>
      <c r="TL2163" s="218"/>
      <c r="TM2163" s="218"/>
      <c r="TN2163" s="218"/>
      <c r="TO2163" s="218"/>
      <c r="TP2163" s="218"/>
      <c r="TQ2163" s="218"/>
      <c r="TR2163" s="218"/>
      <c r="TS2163" s="218"/>
      <c r="TT2163" s="218"/>
      <c r="TU2163" s="218"/>
      <c r="TV2163" s="218"/>
      <c r="TW2163" s="218"/>
      <c r="TX2163" s="218"/>
      <c r="TY2163" s="218"/>
      <c r="TZ2163" s="218"/>
      <c r="UA2163" s="218"/>
      <c r="UB2163" s="218"/>
      <c r="UC2163" s="218"/>
      <c r="UD2163" s="218"/>
      <c r="UE2163" s="218"/>
      <c r="UF2163" s="218"/>
      <c r="UG2163" s="218"/>
      <c r="UH2163" s="218"/>
      <c r="UI2163" s="218"/>
      <c r="UJ2163" s="218"/>
      <c r="UK2163" s="218"/>
      <c r="UL2163" s="218"/>
      <c r="UM2163" s="218"/>
      <c r="UN2163" s="218"/>
      <c r="UO2163" s="218"/>
      <c r="UP2163" s="218"/>
      <c r="UQ2163" s="218"/>
      <c r="UR2163" s="218"/>
      <c r="US2163" s="218"/>
      <c r="UT2163" s="218"/>
      <c r="UU2163" s="218"/>
      <c r="UV2163" s="218"/>
      <c r="UW2163" s="218"/>
      <c r="UX2163" s="218"/>
      <c r="UY2163" s="218"/>
      <c r="UZ2163" s="218"/>
      <c r="VA2163" s="218"/>
      <c r="VB2163" s="218"/>
      <c r="VC2163" s="218"/>
      <c r="VD2163" s="218"/>
      <c r="VE2163" s="218"/>
      <c r="VF2163" s="218"/>
      <c r="VG2163" s="218"/>
      <c r="VH2163" s="218"/>
      <c r="VI2163" s="218"/>
      <c r="VJ2163" s="218"/>
      <c r="VK2163" s="218"/>
      <c r="VL2163" s="218"/>
      <c r="VM2163" s="218"/>
      <c r="VN2163" s="218"/>
      <c r="VO2163" s="218"/>
      <c r="VP2163" s="218"/>
      <c r="VQ2163" s="218"/>
      <c r="VR2163" s="218"/>
      <c r="VS2163" s="218"/>
      <c r="VT2163" s="218"/>
      <c r="VU2163" s="218"/>
      <c r="VV2163" s="218"/>
      <c r="VW2163" s="218"/>
      <c r="VX2163" s="218"/>
      <c r="VY2163" s="218"/>
      <c r="VZ2163" s="218"/>
      <c r="WA2163" s="218"/>
      <c r="WB2163" s="218"/>
      <c r="WC2163" s="218"/>
      <c r="WD2163" s="218"/>
      <c r="WE2163" s="218"/>
      <c r="WF2163" s="218"/>
      <c r="WG2163" s="218"/>
      <c r="WH2163" s="218"/>
      <c r="WI2163" s="218"/>
      <c r="WJ2163" s="218"/>
      <c r="WK2163" s="218"/>
      <c r="WL2163" s="218"/>
      <c r="WM2163" s="218"/>
      <c r="WN2163" s="218"/>
      <c r="WO2163" s="218"/>
      <c r="WP2163" s="218"/>
      <c r="WQ2163" s="218"/>
      <c r="WR2163" s="218"/>
      <c r="WS2163" s="218"/>
      <c r="WT2163" s="218"/>
      <c r="WU2163" s="218"/>
      <c r="WV2163" s="218"/>
      <c r="WW2163" s="218"/>
      <c r="WX2163" s="218"/>
      <c r="WY2163" s="218"/>
      <c r="WZ2163" s="218"/>
      <c r="XA2163" s="218"/>
      <c r="XB2163" s="218"/>
      <c r="XC2163" s="218"/>
      <c r="XD2163" s="218"/>
      <c r="XE2163" s="218"/>
      <c r="XF2163" s="218"/>
      <c r="XG2163" s="218"/>
      <c r="XH2163" s="218"/>
      <c r="XI2163" s="218"/>
      <c r="XJ2163" s="218"/>
      <c r="XK2163" s="218"/>
      <c r="XL2163" s="218"/>
      <c r="XM2163" s="218"/>
      <c r="XN2163" s="218"/>
      <c r="XO2163" s="218"/>
      <c r="XP2163" s="218"/>
      <c r="XQ2163" s="218"/>
      <c r="XR2163" s="218"/>
      <c r="XS2163" s="218"/>
      <c r="XT2163" s="218"/>
      <c r="XU2163" s="218"/>
      <c r="XV2163" s="218"/>
      <c r="XW2163" s="218"/>
      <c r="XX2163" s="218"/>
      <c r="XY2163" s="218"/>
      <c r="XZ2163" s="218"/>
      <c r="YA2163" s="218"/>
      <c r="YB2163" s="218"/>
      <c r="YC2163" s="218"/>
      <c r="YD2163" s="218"/>
      <c r="YE2163" s="218"/>
      <c r="YF2163" s="218"/>
      <c r="YG2163" s="218"/>
      <c r="YH2163" s="218"/>
      <c r="YI2163" s="218"/>
      <c r="YJ2163" s="218"/>
      <c r="YK2163" s="218"/>
      <c r="YL2163" s="218"/>
      <c r="YM2163" s="218"/>
      <c r="YN2163" s="218"/>
      <c r="YO2163" s="218"/>
      <c r="YP2163" s="218"/>
      <c r="YQ2163" s="218"/>
      <c r="YR2163" s="218"/>
      <c r="YS2163" s="218"/>
      <c r="YT2163" s="218"/>
      <c r="YU2163" s="218"/>
      <c r="YV2163" s="218"/>
      <c r="YW2163" s="218"/>
      <c r="YX2163" s="218"/>
      <c r="YY2163" s="218"/>
      <c r="YZ2163" s="218"/>
      <c r="ZA2163" s="218"/>
      <c r="ZB2163" s="218"/>
      <c r="ZC2163" s="218"/>
      <c r="ZD2163" s="218"/>
      <c r="ZE2163" s="218"/>
      <c r="ZF2163" s="218"/>
      <c r="ZG2163" s="218"/>
      <c r="ZH2163" s="218"/>
      <c r="ZI2163" s="218"/>
      <c r="ZJ2163" s="218"/>
      <c r="ZK2163" s="218"/>
      <c r="ZL2163" s="218"/>
      <c r="ZM2163" s="218"/>
      <c r="ZN2163" s="218"/>
      <c r="ZO2163" s="218"/>
      <c r="ZP2163" s="218"/>
      <c r="ZQ2163" s="218"/>
      <c r="ZR2163" s="218"/>
      <c r="ZS2163" s="218"/>
      <c r="ZT2163" s="218"/>
      <c r="ZU2163" s="218"/>
      <c r="ZV2163" s="218"/>
      <c r="ZW2163" s="218"/>
      <c r="ZX2163" s="218"/>
      <c r="ZY2163" s="218"/>
      <c r="ZZ2163" s="218"/>
      <c r="AAA2163" s="218"/>
      <c r="AAB2163" s="218"/>
      <c r="AAC2163" s="218"/>
      <c r="AAD2163" s="218"/>
      <c r="AAE2163" s="218"/>
      <c r="AAF2163" s="218"/>
      <c r="AAG2163" s="218"/>
      <c r="AAH2163" s="218"/>
      <c r="AAI2163" s="218"/>
      <c r="AAJ2163" s="218"/>
      <c r="AAK2163" s="218"/>
      <c r="AAL2163" s="218"/>
      <c r="AAM2163" s="218"/>
      <c r="AAN2163" s="218"/>
      <c r="AAO2163" s="218"/>
      <c r="AAP2163" s="218"/>
      <c r="AAQ2163" s="218"/>
      <c r="AAR2163" s="218"/>
      <c r="AAS2163" s="218"/>
      <c r="AAT2163" s="218"/>
      <c r="AAU2163" s="218"/>
      <c r="AAV2163" s="218"/>
      <c r="AAW2163" s="218"/>
      <c r="AAX2163" s="218"/>
      <c r="AAY2163" s="218"/>
      <c r="AAZ2163" s="218"/>
      <c r="ABA2163" s="218"/>
      <c r="ABB2163" s="218"/>
      <c r="ABC2163" s="218"/>
      <c r="ABD2163" s="218"/>
      <c r="ABE2163" s="218"/>
      <c r="ABF2163" s="218"/>
      <c r="ABG2163" s="218"/>
      <c r="ABH2163" s="218"/>
      <c r="ABI2163" s="218"/>
      <c r="ABJ2163" s="218"/>
      <c r="ABK2163" s="218"/>
      <c r="ABL2163" s="218"/>
      <c r="ABM2163" s="218"/>
      <c r="ABN2163" s="218"/>
      <c r="ABO2163" s="218"/>
      <c r="ABP2163" s="218"/>
      <c r="ABQ2163" s="218"/>
      <c r="ABR2163" s="218"/>
      <c r="ABS2163" s="218"/>
      <c r="ABT2163" s="218"/>
      <c r="ABU2163" s="218"/>
      <c r="ABV2163" s="218"/>
      <c r="ABW2163" s="218"/>
      <c r="ABX2163" s="218"/>
      <c r="ABY2163" s="218"/>
      <c r="ABZ2163" s="218"/>
      <c r="ACA2163" s="218"/>
      <c r="ACB2163" s="218"/>
      <c r="ACC2163" s="218"/>
      <c r="ACD2163" s="218"/>
      <c r="ACE2163" s="218"/>
      <c r="ACF2163" s="218"/>
      <c r="ACG2163" s="218"/>
      <c r="ACH2163" s="218"/>
      <c r="ACI2163" s="218"/>
      <c r="ACJ2163" s="218"/>
      <c r="ACK2163" s="218"/>
      <c r="ACL2163" s="218"/>
      <c r="ACM2163" s="218"/>
      <c r="ACN2163" s="218"/>
      <c r="ACO2163" s="218"/>
      <c r="ACP2163" s="218"/>
      <c r="ACQ2163" s="218"/>
      <c r="ACR2163" s="218"/>
      <c r="ACS2163" s="218"/>
      <c r="ACT2163" s="218"/>
      <c r="ACU2163" s="218"/>
      <c r="ACV2163" s="218"/>
      <c r="ACW2163" s="218"/>
      <c r="ACX2163" s="218"/>
      <c r="ACY2163" s="218"/>
      <c r="ACZ2163" s="218"/>
      <c r="ADA2163" s="218"/>
      <c r="ADB2163" s="218"/>
      <c r="ADC2163" s="218"/>
      <c r="ADD2163" s="218"/>
      <c r="ADE2163" s="218"/>
      <c r="ADF2163" s="218"/>
      <c r="ADG2163" s="218"/>
      <c r="ADH2163" s="218"/>
      <c r="ADI2163" s="218"/>
      <c r="ADJ2163" s="218"/>
      <c r="ADK2163" s="218"/>
      <c r="ADL2163" s="218"/>
      <c r="ADM2163" s="218"/>
      <c r="ADN2163" s="218"/>
      <c r="ADO2163" s="218"/>
      <c r="ADP2163" s="218"/>
      <c r="ADQ2163" s="218"/>
      <c r="ADR2163" s="218"/>
      <c r="ADS2163" s="218"/>
      <c r="ADT2163" s="218"/>
      <c r="ADU2163" s="218"/>
      <c r="ADV2163" s="218"/>
      <c r="ADW2163" s="218"/>
      <c r="ADX2163" s="218"/>
      <c r="ADY2163" s="218"/>
      <c r="ADZ2163" s="218"/>
      <c r="AEA2163" s="218"/>
      <c r="AEB2163" s="218"/>
      <c r="AEC2163" s="218"/>
      <c r="AED2163" s="218"/>
      <c r="AEE2163" s="218"/>
      <c r="AEF2163" s="218"/>
      <c r="AEG2163" s="218"/>
      <c r="AEH2163" s="218"/>
      <c r="AEI2163" s="218"/>
      <c r="AEJ2163" s="218"/>
      <c r="AEK2163" s="218"/>
      <c r="AEL2163" s="218"/>
      <c r="AEM2163" s="218"/>
      <c r="AEN2163" s="218"/>
      <c r="AEO2163" s="218"/>
      <c r="AEP2163" s="218"/>
      <c r="AEQ2163" s="218"/>
      <c r="AER2163" s="218"/>
      <c r="AES2163" s="218"/>
      <c r="AET2163" s="218"/>
      <c r="AEU2163" s="218"/>
      <c r="AEV2163" s="218"/>
      <c r="AEW2163" s="218"/>
      <c r="AEX2163" s="218"/>
      <c r="AEY2163" s="218"/>
      <c r="AEZ2163" s="218"/>
      <c r="AFA2163" s="218"/>
      <c r="AFB2163" s="218"/>
      <c r="AFC2163" s="218"/>
      <c r="AFD2163" s="218"/>
      <c r="AFE2163" s="218"/>
      <c r="AFF2163" s="218"/>
      <c r="AFG2163" s="218"/>
      <c r="AFH2163" s="218"/>
      <c r="AFI2163" s="218"/>
      <c r="AFJ2163" s="218"/>
      <c r="AFK2163" s="218"/>
      <c r="AFL2163" s="218"/>
      <c r="AFM2163" s="218"/>
      <c r="AFN2163" s="218"/>
      <c r="AFO2163" s="218"/>
      <c r="AFP2163" s="218"/>
      <c r="AFQ2163" s="218"/>
      <c r="AFR2163" s="218"/>
      <c r="AFS2163" s="218"/>
      <c r="AFT2163" s="218"/>
      <c r="AFU2163" s="218"/>
      <c r="AFV2163" s="218"/>
      <c r="AFW2163" s="218"/>
      <c r="AFX2163" s="218"/>
      <c r="AFY2163" s="218"/>
      <c r="AFZ2163" s="218"/>
      <c r="AGA2163" s="218"/>
      <c r="AGB2163" s="218"/>
      <c r="AGC2163" s="218"/>
      <c r="AGD2163" s="218"/>
      <c r="AGE2163" s="218"/>
      <c r="AGF2163" s="218"/>
      <c r="AGG2163" s="218"/>
      <c r="AGH2163" s="218"/>
      <c r="AGI2163" s="218"/>
      <c r="AGJ2163" s="218"/>
      <c r="AGK2163" s="218"/>
      <c r="AGL2163" s="218"/>
      <c r="AGM2163" s="218"/>
      <c r="AGN2163" s="218"/>
      <c r="AGO2163" s="218"/>
      <c r="AGP2163" s="218"/>
      <c r="AGQ2163" s="218"/>
      <c r="AGR2163" s="218"/>
      <c r="AGS2163" s="218"/>
      <c r="AGT2163" s="218"/>
      <c r="AGU2163" s="218"/>
      <c r="AGV2163" s="218"/>
      <c r="AGW2163" s="218"/>
      <c r="AGX2163" s="218"/>
      <c r="AGY2163" s="218"/>
      <c r="AGZ2163" s="218"/>
      <c r="AHA2163" s="218"/>
      <c r="AHB2163" s="218"/>
      <c r="AHC2163" s="218"/>
      <c r="AHD2163" s="218"/>
      <c r="AHE2163" s="218"/>
      <c r="AHF2163" s="218"/>
      <c r="AHG2163" s="218"/>
      <c r="AHH2163" s="218"/>
      <c r="AHI2163" s="218"/>
      <c r="AHJ2163" s="218"/>
      <c r="AHK2163" s="218"/>
      <c r="AHL2163" s="218"/>
      <c r="AHM2163" s="218"/>
      <c r="AHN2163" s="218"/>
      <c r="AHO2163" s="218"/>
      <c r="AHP2163" s="218"/>
      <c r="AHQ2163" s="218"/>
      <c r="AHR2163" s="218"/>
      <c r="AHS2163" s="218"/>
      <c r="AHT2163" s="218"/>
      <c r="AHU2163" s="218"/>
      <c r="AHV2163" s="218"/>
      <c r="AHW2163" s="218"/>
      <c r="AHX2163" s="218"/>
      <c r="AHY2163" s="218"/>
      <c r="AHZ2163" s="218"/>
      <c r="AIA2163" s="218"/>
      <c r="AIB2163" s="218"/>
      <c r="AIC2163" s="218"/>
      <c r="AID2163" s="218"/>
      <c r="AIE2163" s="218"/>
      <c r="AIF2163" s="218"/>
      <c r="AIG2163" s="218"/>
      <c r="AIH2163" s="218"/>
      <c r="AII2163" s="218"/>
      <c r="AIJ2163" s="218"/>
      <c r="AIK2163" s="218"/>
      <c r="AIL2163" s="218"/>
      <c r="AIM2163" s="218"/>
      <c r="AIN2163" s="218"/>
      <c r="AIO2163" s="218"/>
      <c r="AIP2163" s="218"/>
      <c r="AIQ2163" s="218"/>
      <c r="AIR2163" s="218"/>
      <c r="AIS2163" s="218"/>
      <c r="AIT2163" s="218"/>
      <c r="AIU2163" s="218"/>
      <c r="AIV2163" s="218"/>
      <c r="AIW2163" s="218"/>
      <c r="AIX2163" s="218"/>
      <c r="AIY2163" s="218"/>
      <c r="AIZ2163" s="218"/>
      <c r="AJA2163" s="218"/>
      <c r="AJB2163" s="218"/>
      <c r="AJC2163" s="218"/>
      <c r="AJD2163" s="218"/>
      <c r="AJE2163" s="218"/>
      <c r="AJF2163" s="218"/>
      <c r="AJG2163" s="218"/>
      <c r="AJH2163" s="218"/>
      <c r="AJI2163" s="218"/>
      <c r="AJJ2163" s="218"/>
      <c r="AJK2163" s="218"/>
      <c r="AJL2163" s="218"/>
      <c r="AJM2163" s="218"/>
      <c r="AJN2163" s="218"/>
      <c r="AJO2163" s="218"/>
      <c r="AJP2163" s="218"/>
      <c r="AJQ2163" s="218"/>
      <c r="AJR2163" s="218"/>
      <c r="AJS2163" s="218"/>
      <c r="AJT2163" s="218"/>
      <c r="AJU2163" s="218"/>
      <c r="AJV2163" s="218"/>
      <c r="AJW2163" s="218"/>
      <c r="AJX2163" s="218"/>
      <c r="AJY2163" s="218"/>
      <c r="AJZ2163" s="218"/>
      <c r="AKA2163" s="218"/>
      <c r="AKB2163" s="218"/>
      <c r="AKC2163" s="218"/>
      <c r="AKD2163" s="218"/>
      <c r="AKE2163" s="218"/>
      <c r="AKF2163" s="218"/>
      <c r="AKG2163" s="218"/>
      <c r="AKH2163" s="218"/>
      <c r="AKI2163" s="218"/>
      <c r="AKJ2163" s="218"/>
      <c r="AKK2163" s="218"/>
      <c r="AKL2163" s="218"/>
      <c r="AKM2163" s="218"/>
      <c r="AKN2163" s="218"/>
      <c r="AKO2163" s="218"/>
      <c r="AKP2163" s="218"/>
      <c r="AKQ2163" s="218"/>
      <c r="AKR2163" s="218"/>
      <c r="AKS2163" s="218"/>
      <c r="AKT2163" s="218"/>
      <c r="AKU2163" s="218"/>
      <c r="AKV2163" s="218"/>
      <c r="AKW2163" s="218"/>
      <c r="AKX2163" s="218"/>
      <c r="AKY2163" s="218"/>
      <c r="AKZ2163" s="218"/>
      <c r="ALA2163" s="218"/>
      <c r="ALB2163" s="218"/>
      <c r="ALC2163" s="218"/>
      <c r="ALD2163" s="218"/>
      <c r="ALE2163" s="218"/>
      <c r="ALF2163" s="218"/>
      <c r="ALG2163" s="218"/>
      <c r="ALH2163" s="218"/>
      <c r="ALI2163" s="218"/>
      <c r="ALJ2163" s="218"/>
      <c r="ALK2163" s="218"/>
      <c r="ALL2163" s="218"/>
      <c r="ALM2163" s="218"/>
      <c r="ALN2163" s="218"/>
      <c r="ALO2163" s="218"/>
      <c r="ALP2163" s="218"/>
      <c r="ALQ2163" s="218"/>
      <c r="ALR2163" s="218"/>
      <c r="ALS2163" s="218"/>
      <c r="ALT2163" s="218"/>
      <c r="ALU2163" s="218"/>
      <c r="ALV2163" s="218"/>
      <c r="ALW2163" s="218"/>
      <c r="ALX2163" s="218"/>
      <c r="ALY2163" s="218"/>
      <c r="ALZ2163" s="218"/>
      <c r="AMA2163" s="218"/>
      <c r="AMB2163" s="218"/>
      <c r="AMC2163" s="218"/>
      <c r="AMD2163" s="218"/>
      <c r="AME2163" s="218"/>
      <c r="AMF2163" s="218"/>
      <c r="AMG2163" s="218"/>
      <c r="AMH2163" s="218"/>
      <c r="AMI2163" s="218"/>
      <c r="AMJ2163" s="218"/>
      <c r="AMK2163" s="218"/>
      <c r="AML2163" s="218"/>
      <c r="AMM2163" s="218"/>
      <c r="AMN2163" s="218"/>
      <c r="AMO2163" s="218"/>
      <c r="AMP2163" s="218"/>
      <c r="AMQ2163" s="218"/>
      <c r="AMR2163" s="218"/>
      <c r="AMS2163" s="218"/>
      <c r="AMT2163" s="218"/>
      <c r="AMU2163" s="218"/>
      <c r="AMV2163" s="218"/>
      <c r="AMW2163" s="218"/>
      <c r="AMX2163" s="218"/>
      <c r="AMY2163" s="218"/>
      <c r="AMZ2163" s="218"/>
      <c r="ANA2163" s="218"/>
      <c r="ANB2163" s="218"/>
      <c r="ANC2163" s="218"/>
      <c r="AND2163" s="218"/>
      <c r="ANE2163" s="218"/>
      <c r="ANF2163" s="218"/>
      <c r="ANG2163" s="218"/>
      <c r="ANH2163" s="218"/>
      <c r="ANI2163" s="218"/>
      <c r="ANJ2163" s="218"/>
      <c r="ANK2163" s="218"/>
      <c r="ANL2163" s="218"/>
      <c r="ANM2163" s="218"/>
      <c r="ANN2163" s="218"/>
      <c r="ANO2163" s="218"/>
      <c r="ANP2163" s="218"/>
      <c r="ANQ2163" s="218"/>
      <c r="ANR2163" s="218"/>
      <c r="ANS2163" s="218"/>
      <c r="ANT2163" s="218"/>
      <c r="ANU2163" s="218"/>
      <c r="ANV2163" s="218"/>
      <c r="ANW2163" s="218"/>
      <c r="ANX2163" s="218"/>
      <c r="ANY2163" s="218"/>
      <c r="ANZ2163" s="218"/>
      <c r="AOA2163" s="218"/>
      <c r="AOB2163" s="218"/>
      <c r="AOC2163" s="218"/>
      <c r="AOD2163" s="218"/>
      <c r="AOE2163" s="218"/>
      <c r="AOF2163" s="218"/>
      <c r="AOG2163" s="218"/>
      <c r="AOH2163" s="218"/>
      <c r="AOI2163" s="218"/>
      <c r="AOJ2163" s="218"/>
      <c r="AOK2163" s="218"/>
      <c r="AOL2163" s="218"/>
      <c r="AOM2163" s="218"/>
      <c r="AON2163" s="218"/>
      <c r="AOO2163" s="218"/>
      <c r="AOP2163" s="218"/>
      <c r="AOQ2163" s="218"/>
      <c r="AOR2163" s="218"/>
      <c r="AOS2163" s="218"/>
      <c r="AOT2163" s="218"/>
      <c r="AOU2163" s="218"/>
      <c r="AOV2163" s="218"/>
      <c r="AOW2163" s="218"/>
      <c r="AOX2163" s="218"/>
      <c r="AOY2163" s="218"/>
      <c r="AOZ2163" s="218"/>
      <c r="APA2163" s="218"/>
      <c r="APB2163" s="218"/>
      <c r="APC2163" s="218"/>
      <c r="APD2163" s="218"/>
      <c r="APE2163" s="218"/>
      <c r="APF2163" s="218"/>
      <c r="APG2163" s="218"/>
      <c r="APH2163" s="218"/>
      <c r="API2163" s="218"/>
      <c r="APJ2163" s="218"/>
      <c r="APK2163" s="218"/>
      <c r="APL2163" s="218"/>
      <c r="APM2163" s="218"/>
      <c r="APN2163" s="218"/>
      <c r="APO2163" s="218"/>
      <c r="APP2163" s="218"/>
      <c r="APQ2163" s="218"/>
      <c r="APR2163" s="218"/>
      <c r="APS2163" s="218"/>
      <c r="APT2163" s="218"/>
      <c r="APU2163" s="218"/>
      <c r="APV2163" s="218"/>
      <c r="APW2163" s="218"/>
      <c r="APX2163" s="218"/>
      <c r="APY2163" s="218"/>
      <c r="APZ2163" s="218"/>
      <c r="AQA2163" s="218"/>
      <c r="AQB2163" s="218"/>
      <c r="AQC2163" s="218"/>
      <c r="AQD2163" s="218"/>
      <c r="AQE2163" s="218"/>
      <c r="AQF2163" s="218"/>
      <c r="AQG2163" s="218"/>
      <c r="AQH2163" s="218"/>
      <c r="AQI2163" s="218"/>
      <c r="AQJ2163" s="218"/>
      <c r="AQK2163" s="218"/>
      <c r="AQL2163" s="218"/>
      <c r="AQM2163" s="218"/>
      <c r="AQN2163" s="218"/>
      <c r="AQO2163" s="218"/>
      <c r="AQP2163" s="218"/>
      <c r="AQQ2163" s="218"/>
      <c r="AQR2163" s="218"/>
      <c r="AQS2163" s="218"/>
      <c r="AQT2163" s="218"/>
      <c r="AQU2163" s="218"/>
      <c r="AQV2163" s="218"/>
      <c r="AQW2163" s="218"/>
      <c r="AQX2163" s="218"/>
      <c r="AQY2163" s="218"/>
      <c r="AQZ2163" s="218"/>
      <c r="ARA2163" s="218"/>
      <c r="ARB2163" s="218"/>
      <c r="ARC2163" s="218"/>
      <c r="ARD2163" s="218"/>
      <c r="ARE2163" s="218"/>
      <c r="ARF2163" s="218"/>
      <c r="ARG2163" s="218"/>
      <c r="ARH2163" s="218"/>
      <c r="ARI2163" s="218"/>
      <c r="ARJ2163" s="218"/>
      <c r="ARK2163" s="218"/>
      <c r="ARL2163" s="218"/>
      <c r="ARM2163" s="218"/>
      <c r="ARN2163" s="218"/>
      <c r="ARO2163" s="218"/>
      <c r="ARP2163" s="218"/>
      <c r="ARQ2163" s="218"/>
      <c r="ARR2163" s="218"/>
      <c r="ARS2163" s="218"/>
      <c r="ART2163" s="218"/>
      <c r="ARU2163" s="218"/>
      <c r="ARV2163" s="218"/>
      <c r="ARW2163" s="218"/>
      <c r="ARX2163" s="218"/>
      <c r="ARY2163" s="218"/>
      <c r="ARZ2163" s="218"/>
      <c r="ASA2163" s="218"/>
      <c r="ASB2163" s="218"/>
      <c r="ASC2163" s="218"/>
      <c r="ASD2163" s="218"/>
      <c r="ASE2163" s="218"/>
      <c r="ASF2163" s="218"/>
      <c r="ASG2163" s="218"/>
      <c r="ASH2163" s="218"/>
      <c r="ASI2163" s="218"/>
      <c r="ASJ2163" s="218"/>
      <c r="ASK2163" s="218"/>
      <c r="ASL2163" s="218"/>
      <c r="ASM2163" s="218"/>
      <c r="ASN2163" s="218"/>
      <c r="ASO2163" s="218"/>
      <c r="ASP2163" s="218"/>
      <c r="ASQ2163" s="218"/>
      <c r="ASR2163" s="218"/>
      <c r="ASS2163" s="218"/>
      <c r="AST2163" s="218"/>
      <c r="ASU2163" s="218"/>
      <c r="ASV2163" s="218"/>
      <c r="ASW2163" s="218"/>
      <c r="ASX2163" s="218"/>
      <c r="ASY2163" s="218"/>
      <c r="ASZ2163" s="218"/>
      <c r="ATA2163" s="218"/>
      <c r="ATB2163" s="218"/>
      <c r="ATC2163" s="218"/>
      <c r="ATD2163" s="218"/>
      <c r="ATE2163" s="218"/>
      <c r="ATF2163" s="218"/>
      <c r="ATG2163" s="218"/>
      <c r="ATH2163" s="218"/>
      <c r="ATI2163" s="218"/>
      <c r="ATJ2163" s="218"/>
      <c r="ATK2163" s="218"/>
      <c r="ATL2163" s="218"/>
      <c r="ATM2163" s="218"/>
      <c r="ATN2163" s="218"/>
      <c r="ATO2163" s="218"/>
      <c r="ATP2163" s="218"/>
      <c r="ATQ2163" s="218"/>
      <c r="ATR2163" s="218"/>
      <c r="ATS2163" s="218"/>
      <c r="ATT2163" s="218"/>
      <c r="ATU2163" s="218"/>
      <c r="ATV2163" s="218"/>
      <c r="ATW2163" s="218"/>
      <c r="ATX2163" s="218"/>
      <c r="ATY2163" s="218"/>
      <c r="ATZ2163" s="218"/>
      <c r="AUA2163" s="218"/>
      <c r="AUB2163" s="218"/>
      <c r="AUC2163" s="218"/>
      <c r="AUD2163" s="218"/>
      <c r="AUE2163" s="218"/>
      <c r="AUF2163" s="218"/>
      <c r="AUG2163" s="218"/>
      <c r="AUH2163" s="218"/>
      <c r="AUI2163" s="218"/>
      <c r="AUJ2163" s="218"/>
      <c r="AUK2163" s="218"/>
      <c r="AUL2163" s="218"/>
      <c r="AUM2163" s="218"/>
      <c r="AUN2163" s="218"/>
      <c r="AUO2163" s="218"/>
      <c r="AUP2163" s="218"/>
      <c r="AUQ2163" s="218"/>
      <c r="AUR2163" s="218"/>
      <c r="AUS2163" s="218"/>
      <c r="AUT2163" s="218"/>
      <c r="AUU2163" s="218"/>
      <c r="AUV2163" s="218"/>
      <c r="AUW2163" s="218"/>
      <c r="AUX2163" s="218"/>
      <c r="AUY2163" s="218"/>
      <c r="AUZ2163" s="218"/>
      <c r="AVA2163" s="218"/>
      <c r="AVB2163" s="218"/>
      <c r="AVC2163" s="218"/>
      <c r="AVD2163" s="218"/>
      <c r="AVE2163" s="218"/>
      <c r="AVF2163" s="218"/>
      <c r="AVG2163" s="218"/>
      <c r="AVH2163" s="218"/>
      <c r="AVI2163" s="218"/>
      <c r="AVJ2163" s="218"/>
      <c r="AVK2163" s="218"/>
      <c r="AVL2163" s="218"/>
      <c r="AVM2163" s="218"/>
      <c r="AVN2163" s="218"/>
      <c r="AVO2163" s="218"/>
      <c r="AVP2163" s="218"/>
      <c r="AVQ2163" s="218"/>
      <c r="AVR2163" s="218"/>
      <c r="AVS2163" s="218"/>
      <c r="AVT2163" s="218"/>
      <c r="AVU2163" s="218"/>
      <c r="AVV2163" s="218"/>
      <c r="AVW2163" s="218"/>
      <c r="AVX2163" s="218"/>
      <c r="AVY2163" s="218"/>
      <c r="AVZ2163" s="218"/>
      <c r="AWA2163" s="218"/>
      <c r="AWB2163" s="218"/>
      <c r="AWC2163" s="218"/>
      <c r="AWD2163" s="218"/>
      <c r="AWE2163" s="218"/>
      <c r="AWF2163" s="218"/>
      <c r="AWG2163" s="218"/>
      <c r="AWH2163" s="218"/>
      <c r="AWI2163" s="218"/>
      <c r="AWJ2163" s="218"/>
      <c r="AWK2163" s="218"/>
      <c r="AWL2163" s="218"/>
      <c r="AWM2163" s="218"/>
      <c r="AWN2163" s="218"/>
      <c r="AWO2163" s="218"/>
      <c r="AWP2163" s="218"/>
      <c r="AWQ2163" s="218"/>
      <c r="AWR2163" s="218"/>
      <c r="AWS2163" s="218"/>
      <c r="AWT2163" s="218"/>
      <c r="AWU2163" s="218"/>
      <c r="AWV2163" s="218"/>
      <c r="AWW2163" s="218"/>
      <c r="AWX2163" s="218"/>
      <c r="AWY2163" s="218"/>
      <c r="AWZ2163" s="218"/>
      <c r="AXA2163" s="218"/>
      <c r="AXB2163" s="218"/>
      <c r="AXC2163" s="218"/>
      <c r="AXD2163" s="218"/>
      <c r="AXE2163" s="218"/>
      <c r="AXF2163" s="218"/>
      <c r="AXG2163" s="218"/>
      <c r="AXH2163" s="218"/>
      <c r="AXI2163" s="218"/>
      <c r="AXJ2163" s="218"/>
      <c r="AXK2163" s="218"/>
      <c r="AXL2163" s="218"/>
      <c r="AXM2163" s="218"/>
      <c r="AXN2163" s="218"/>
      <c r="AXO2163" s="218"/>
      <c r="AXP2163" s="218"/>
      <c r="AXQ2163" s="218"/>
      <c r="AXR2163" s="218"/>
      <c r="AXS2163" s="218"/>
      <c r="AXT2163" s="218"/>
      <c r="AXU2163" s="218"/>
      <c r="AXV2163" s="218"/>
      <c r="AXW2163" s="218"/>
      <c r="AXX2163" s="218"/>
      <c r="AXY2163" s="218"/>
      <c r="AXZ2163" s="218"/>
      <c r="AYA2163" s="218"/>
      <c r="AYB2163" s="218"/>
      <c r="AYC2163" s="218"/>
      <c r="AYD2163" s="218"/>
      <c r="AYE2163" s="218"/>
      <c r="AYF2163" s="218"/>
      <c r="AYG2163" s="218"/>
      <c r="AYH2163" s="218"/>
      <c r="AYI2163" s="218"/>
      <c r="AYJ2163" s="218"/>
      <c r="AYK2163" s="218"/>
      <c r="AYL2163" s="218"/>
      <c r="AYM2163" s="218"/>
      <c r="AYN2163" s="218"/>
      <c r="AYO2163" s="218"/>
      <c r="AYP2163" s="218"/>
      <c r="AYQ2163" s="218"/>
      <c r="AYR2163" s="218"/>
      <c r="AYS2163" s="218"/>
      <c r="AYT2163" s="218"/>
      <c r="AYU2163" s="218"/>
      <c r="AYV2163" s="218"/>
      <c r="AYW2163" s="218"/>
      <c r="AYX2163" s="218"/>
      <c r="AYY2163" s="218"/>
      <c r="AYZ2163" s="218"/>
      <c r="AZA2163" s="218"/>
      <c r="AZB2163" s="218"/>
      <c r="AZC2163" s="218"/>
      <c r="AZD2163" s="218"/>
      <c r="AZE2163" s="218"/>
      <c r="AZF2163" s="218"/>
      <c r="AZG2163" s="218"/>
      <c r="AZH2163" s="218"/>
      <c r="AZI2163" s="218"/>
      <c r="AZJ2163" s="218"/>
      <c r="AZK2163" s="218"/>
      <c r="AZL2163" s="218"/>
      <c r="AZM2163" s="218"/>
      <c r="AZN2163" s="218"/>
      <c r="AZO2163" s="218"/>
      <c r="AZP2163" s="218"/>
      <c r="AZQ2163" s="218"/>
      <c r="AZR2163" s="218"/>
      <c r="AZS2163" s="218"/>
      <c r="AZT2163" s="218"/>
      <c r="AZU2163" s="218"/>
      <c r="AZV2163" s="218"/>
      <c r="AZW2163" s="218"/>
      <c r="AZX2163" s="218"/>
      <c r="AZY2163" s="218"/>
      <c r="AZZ2163" s="218"/>
      <c r="BAA2163" s="218"/>
      <c r="BAB2163" s="218"/>
      <c r="BAC2163" s="218"/>
      <c r="BAD2163" s="218"/>
      <c r="BAE2163" s="218"/>
      <c r="BAF2163" s="218"/>
      <c r="BAG2163" s="218"/>
      <c r="BAH2163" s="218"/>
      <c r="BAI2163" s="218"/>
      <c r="BAJ2163" s="218"/>
      <c r="BAK2163" s="218"/>
      <c r="BAL2163" s="218"/>
      <c r="BAM2163" s="218"/>
      <c r="BAN2163" s="218"/>
      <c r="BAO2163" s="218"/>
      <c r="BAP2163" s="218"/>
      <c r="BAQ2163" s="218"/>
      <c r="BAR2163" s="218"/>
      <c r="BAS2163" s="218"/>
      <c r="BAT2163" s="218"/>
      <c r="BAU2163" s="218"/>
      <c r="BAV2163" s="218"/>
      <c r="BAW2163" s="218"/>
      <c r="BAX2163" s="218"/>
      <c r="BAY2163" s="218"/>
      <c r="BAZ2163" s="218"/>
      <c r="BBA2163" s="218"/>
      <c r="BBB2163" s="218"/>
      <c r="BBC2163" s="218"/>
      <c r="BBD2163" s="218"/>
      <c r="BBE2163" s="218"/>
      <c r="BBF2163" s="218"/>
      <c r="BBG2163" s="218"/>
      <c r="BBH2163" s="218"/>
      <c r="BBI2163" s="218"/>
      <c r="BBJ2163" s="218"/>
      <c r="BBK2163" s="218"/>
      <c r="BBL2163" s="218"/>
      <c r="BBM2163" s="218"/>
      <c r="BBN2163" s="218"/>
      <c r="BBO2163" s="218"/>
      <c r="BBP2163" s="218"/>
      <c r="BBQ2163" s="218"/>
      <c r="BBR2163" s="218"/>
      <c r="BBS2163" s="218"/>
      <c r="BBT2163" s="218"/>
      <c r="BBU2163" s="218"/>
      <c r="BBV2163" s="218"/>
      <c r="BBW2163" s="218"/>
      <c r="BBX2163" s="218"/>
      <c r="BBY2163" s="218"/>
      <c r="BBZ2163" s="218"/>
      <c r="BCA2163" s="218"/>
      <c r="BCB2163" s="218"/>
      <c r="BCC2163" s="218"/>
      <c r="BCD2163" s="218"/>
      <c r="BCE2163" s="218"/>
      <c r="BCF2163" s="218"/>
      <c r="BCG2163" s="218"/>
      <c r="BCH2163" s="218"/>
      <c r="BCI2163" s="218"/>
      <c r="BCJ2163" s="218"/>
      <c r="BCK2163" s="218"/>
      <c r="BCL2163" s="218"/>
      <c r="BCM2163" s="218"/>
      <c r="BCN2163" s="218"/>
      <c r="BCO2163" s="218"/>
      <c r="BCP2163" s="218"/>
      <c r="BCQ2163" s="218"/>
      <c r="BCR2163" s="218"/>
      <c r="BCS2163" s="218"/>
      <c r="BCT2163" s="218"/>
      <c r="BCU2163" s="218"/>
      <c r="BCV2163" s="218"/>
      <c r="BCW2163" s="218"/>
      <c r="BCX2163" s="218"/>
      <c r="BCY2163" s="218"/>
      <c r="BCZ2163" s="218"/>
      <c r="BDA2163" s="218"/>
      <c r="BDB2163" s="218"/>
      <c r="BDC2163" s="218"/>
      <c r="BDD2163" s="218"/>
      <c r="BDE2163" s="218"/>
      <c r="BDF2163" s="218"/>
      <c r="BDG2163" s="218"/>
      <c r="BDH2163" s="218"/>
      <c r="BDI2163" s="218"/>
      <c r="BDJ2163" s="218"/>
      <c r="BDK2163" s="218"/>
      <c r="BDL2163" s="218"/>
      <c r="BDM2163" s="218"/>
      <c r="BDN2163" s="218"/>
      <c r="BDO2163" s="218"/>
      <c r="BDP2163" s="218"/>
      <c r="BDQ2163" s="218"/>
      <c r="BDR2163" s="218"/>
      <c r="BDS2163" s="218"/>
      <c r="BDT2163" s="218"/>
      <c r="BDU2163" s="218"/>
      <c r="BDV2163" s="218"/>
      <c r="BDW2163" s="218"/>
      <c r="BDX2163" s="218"/>
      <c r="BDY2163" s="218"/>
      <c r="BDZ2163" s="218"/>
      <c r="BEA2163" s="218"/>
      <c r="BEB2163" s="218"/>
      <c r="BEC2163" s="218"/>
      <c r="BED2163" s="218"/>
      <c r="BEE2163" s="218"/>
      <c r="BEF2163" s="218"/>
      <c r="BEG2163" s="218"/>
      <c r="BEH2163" s="218"/>
      <c r="BEI2163" s="218"/>
      <c r="BEJ2163" s="218"/>
      <c r="BEK2163" s="218"/>
      <c r="BEL2163" s="218"/>
      <c r="BEM2163" s="218"/>
      <c r="BEN2163" s="218"/>
      <c r="BEO2163" s="218"/>
      <c r="BEP2163" s="218"/>
      <c r="BEQ2163" s="218"/>
      <c r="BER2163" s="218"/>
      <c r="BES2163" s="218"/>
      <c r="BET2163" s="218"/>
      <c r="BEU2163" s="218"/>
      <c r="BEV2163" s="218"/>
      <c r="BEW2163" s="218"/>
      <c r="BEX2163" s="218"/>
      <c r="BEY2163" s="218"/>
      <c r="BEZ2163" s="218"/>
      <c r="BFA2163" s="218"/>
      <c r="BFB2163" s="218"/>
      <c r="BFC2163" s="218"/>
      <c r="BFD2163" s="218"/>
      <c r="BFE2163" s="218"/>
      <c r="BFF2163" s="218"/>
      <c r="BFG2163" s="218"/>
      <c r="BFH2163" s="218"/>
      <c r="BFI2163" s="218"/>
      <c r="BFJ2163" s="218"/>
      <c r="BFK2163" s="218"/>
      <c r="BFL2163" s="218"/>
      <c r="BFM2163" s="218"/>
      <c r="BFN2163" s="218"/>
      <c r="BFO2163" s="218"/>
      <c r="BFP2163" s="218"/>
      <c r="BFQ2163" s="218"/>
      <c r="BFR2163" s="218"/>
      <c r="BFS2163" s="218"/>
      <c r="BFT2163" s="218"/>
      <c r="BFU2163" s="218"/>
      <c r="BFV2163" s="218"/>
      <c r="BFW2163" s="218"/>
      <c r="BFX2163" s="218"/>
      <c r="BFY2163" s="218"/>
      <c r="BFZ2163" s="218"/>
      <c r="BGA2163" s="218"/>
      <c r="BGB2163" s="218"/>
      <c r="BGC2163" s="218"/>
      <c r="BGD2163" s="218"/>
      <c r="BGE2163" s="218"/>
      <c r="BGF2163" s="218"/>
      <c r="BGG2163" s="218"/>
      <c r="BGH2163" s="218"/>
      <c r="BGI2163" s="218"/>
      <c r="BGJ2163" s="218"/>
      <c r="BGK2163" s="218"/>
      <c r="BGL2163" s="218"/>
      <c r="BGM2163" s="218"/>
      <c r="BGN2163" s="218"/>
      <c r="BGO2163" s="218"/>
      <c r="BGP2163" s="218"/>
      <c r="BGQ2163" s="218"/>
      <c r="BGR2163" s="218"/>
      <c r="BGS2163" s="218"/>
      <c r="BGT2163" s="218"/>
      <c r="BGU2163" s="218"/>
      <c r="BGV2163" s="218"/>
      <c r="BGW2163" s="218"/>
      <c r="BGX2163" s="218"/>
      <c r="BGY2163" s="218"/>
      <c r="BGZ2163" s="218"/>
      <c r="BHA2163" s="218"/>
      <c r="BHB2163" s="218"/>
      <c r="BHC2163" s="218"/>
      <c r="BHD2163" s="218"/>
      <c r="BHE2163" s="218"/>
      <c r="BHF2163" s="218"/>
      <c r="BHG2163" s="218"/>
      <c r="BHH2163" s="218"/>
      <c r="BHI2163" s="218"/>
      <c r="BHJ2163" s="218"/>
      <c r="BHK2163" s="218"/>
      <c r="BHL2163" s="218"/>
      <c r="BHM2163" s="218"/>
      <c r="BHN2163" s="218"/>
      <c r="BHO2163" s="218"/>
      <c r="BHP2163" s="218"/>
      <c r="BHQ2163" s="218"/>
      <c r="BHR2163" s="218"/>
      <c r="BHS2163" s="218"/>
      <c r="BHT2163" s="218"/>
      <c r="BHU2163" s="218"/>
      <c r="BHV2163" s="218"/>
      <c r="BHW2163" s="218"/>
      <c r="BHX2163" s="218"/>
      <c r="BHY2163" s="218"/>
      <c r="BHZ2163" s="218"/>
      <c r="BIA2163" s="218"/>
      <c r="BIB2163" s="218"/>
      <c r="BIC2163" s="218"/>
      <c r="BID2163" s="218"/>
      <c r="BIE2163" s="218"/>
      <c r="BIF2163" s="218"/>
      <c r="BIG2163" s="218"/>
      <c r="BIH2163" s="218"/>
      <c r="BII2163" s="218"/>
      <c r="BIJ2163" s="218"/>
      <c r="BIK2163" s="218"/>
      <c r="BIL2163" s="218"/>
      <c r="BIM2163" s="218"/>
      <c r="BIN2163" s="218"/>
      <c r="BIO2163" s="218"/>
      <c r="BIP2163" s="218"/>
      <c r="BIQ2163" s="218"/>
      <c r="BIR2163" s="218"/>
      <c r="BIS2163" s="218"/>
      <c r="BIT2163" s="218"/>
      <c r="BIU2163" s="218"/>
      <c r="BIV2163" s="218"/>
      <c r="BIW2163" s="218"/>
      <c r="BIX2163" s="218"/>
      <c r="BIY2163" s="218"/>
      <c r="BIZ2163" s="218"/>
      <c r="BJA2163" s="218"/>
      <c r="BJB2163" s="218"/>
      <c r="BJC2163" s="218"/>
      <c r="BJD2163" s="218"/>
      <c r="BJE2163" s="218"/>
      <c r="BJF2163" s="218"/>
      <c r="BJG2163" s="218"/>
      <c r="BJH2163" s="218"/>
      <c r="BJI2163" s="218"/>
      <c r="BJJ2163" s="218"/>
      <c r="BJK2163" s="218"/>
      <c r="BJL2163" s="218"/>
      <c r="BJM2163" s="218"/>
      <c r="BJN2163" s="218"/>
      <c r="BJO2163" s="218"/>
      <c r="BJP2163" s="218"/>
      <c r="BJQ2163" s="218"/>
      <c r="BJR2163" s="218"/>
      <c r="BJS2163" s="218"/>
      <c r="BJT2163" s="218"/>
      <c r="BJU2163" s="218"/>
      <c r="BJV2163" s="218"/>
      <c r="BJW2163" s="218"/>
      <c r="BJX2163" s="218"/>
      <c r="BJY2163" s="218"/>
      <c r="BJZ2163" s="218"/>
      <c r="BKA2163" s="218"/>
      <c r="BKB2163" s="218"/>
      <c r="BKC2163" s="218"/>
      <c r="BKD2163" s="218"/>
      <c r="BKE2163" s="218"/>
      <c r="BKF2163" s="218"/>
      <c r="BKG2163" s="218"/>
      <c r="BKH2163" s="218"/>
      <c r="BKI2163" s="218"/>
      <c r="BKJ2163" s="218"/>
      <c r="BKK2163" s="218"/>
      <c r="BKL2163" s="218"/>
      <c r="BKM2163" s="218"/>
      <c r="BKN2163" s="218"/>
      <c r="BKO2163" s="218"/>
      <c r="BKP2163" s="218"/>
      <c r="BKQ2163" s="218"/>
      <c r="BKR2163" s="218"/>
      <c r="BKS2163" s="218"/>
      <c r="BKT2163" s="218"/>
      <c r="BKU2163" s="218"/>
      <c r="BKV2163" s="218"/>
      <c r="BKW2163" s="218"/>
      <c r="BKX2163" s="218"/>
      <c r="BKY2163" s="218"/>
      <c r="BKZ2163" s="218"/>
      <c r="BLA2163" s="218"/>
      <c r="BLB2163" s="218"/>
      <c r="BLC2163" s="218"/>
      <c r="BLD2163" s="218"/>
      <c r="BLE2163" s="218"/>
      <c r="BLF2163" s="218"/>
      <c r="BLG2163" s="218"/>
      <c r="BLH2163" s="218"/>
      <c r="BLI2163" s="218"/>
      <c r="BLJ2163" s="218"/>
      <c r="BLK2163" s="218"/>
      <c r="BLL2163" s="218"/>
      <c r="BLM2163" s="218"/>
      <c r="BLN2163" s="218"/>
      <c r="BLO2163" s="218"/>
      <c r="BLP2163" s="218"/>
      <c r="BLQ2163" s="218"/>
      <c r="BLR2163" s="218"/>
      <c r="BLS2163" s="218"/>
      <c r="BLT2163" s="218"/>
      <c r="BLU2163" s="218"/>
      <c r="BLV2163" s="218"/>
      <c r="BLW2163" s="218"/>
      <c r="BLX2163" s="218"/>
      <c r="BLY2163" s="218"/>
      <c r="BLZ2163" s="218"/>
      <c r="BMA2163" s="218"/>
      <c r="BMB2163" s="218"/>
      <c r="BMC2163" s="218"/>
      <c r="BMD2163" s="218"/>
      <c r="BME2163" s="218"/>
      <c r="BMF2163" s="218"/>
      <c r="BMG2163" s="218"/>
      <c r="BMH2163" s="218"/>
      <c r="BMI2163" s="218"/>
      <c r="BMJ2163" s="218"/>
      <c r="BMK2163" s="218"/>
      <c r="BML2163" s="218"/>
      <c r="BMM2163" s="218"/>
      <c r="BMN2163" s="218"/>
      <c r="BMO2163" s="218"/>
      <c r="BMP2163" s="218"/>
      <c r="BMQ2163" s="218"/>
      <c r="BMR2163" s="218"/>
      <c r="BMS2163" s="218"/>
      <c r="BMT2163" s="218"/>
      <c r="BMU2163" s="218"/>
      <c r="BMV2163" s="218"/>
      <c r="BMW2163" s="218"/>
      <c r="BMX2163" s="218"/>
      <c r="BMY2163" s="218"/>
      <c r="BMZ2163" s="218"/>
      <c r="BNA2163" s="218"/>
      <c r="BNB2163" s="218"/>
      <c r="BNC2163" s="218"/>
      <c r="BND2163" s="218"/>
      <c r="BNE2163" s="218"/>
      <c r="BNF2163" s="218"/>
      <c r="BNG2163" s="218"/>
      <c r="BNH2163" s="218"/>
      <c r="BNI2163" s="218"/>
      <c r="BNJ2163" s="218"/>
      <c r="BNK2163" s="218"/>
      <c r="BNL2163" s="218"/>
      <c r="BNM2163" s="218"/>
      <c r="BNN2163" s="218"/>
      <c r="BNO2163" s="218"/>
      <c r="BNP2163" s="218"/>
      <c r="BNQ2163" s="218"/>
      <c r="BNR2163" s="218"/>
      <c r="BNS2163" s="218"/>
      <c r="BNT2163" s="218"/>
      <c r="BNU2163" s="218"/>
      <c r="BNV2163" s="218"/>
      <c r="BNW2163" s="218"/>
      <c r="BNX2163" s="218"/>
      <c r="BNY2163" s="218"/>
      <c r="BNZ2163" s="218"/>
      <c r="BOA2163" s="218"/>
      <c r="BOB2163" s="218"/>
      <c r="BOC2163" s="218"/>
      <c r="BOD2163" s="218"/>
      <c r="BOE2163" s="218"/>
      <c r="BOF2163" s="218"/>
      <c r="BOG2163" s="218"/>
      <c r="BOH2163" s="218"/>
      <c r="BOI2163" s="218"/>
      <c r="BOJ2163" s="218"/>
      <c r="BOK2163" s="218"/>
      <c r="BOL2163" s="218"/>
      <c r="BOM2163" s="218"/>
      <c r="BON2163" s="218"/>
      <c r="BOO2163" s="218"/>
      <c r="BOP2163" s="218"/>
      <c r="BOQ2163" s="218"/>
      <c r="BOR2163" s="218"/>
      <c r="BOS2163" s="218"/>
      <c r="BOT2163" s="218"/>
      <c r="BOU2163" s="218"/>
      <c r="BOV2163" s="218"/>
      <c r="BOW2163" s="218"/>
      <c r="BOX2163" s="218"/>
      <c r="BOY2163" s="218"/>
      <c r="BOZ2163" s="218"/>
      <c r="BPA2163" s="218"/>
      <c r="BPB2163" s="218"/>
      <c r="BPC2163" s="218"/>
      <c r="BPD2163" s="218"/>
      <c r="BPE2163" s="218"/>
      <c r="BPF2163" s="218"/>
      <c r="BPG2163" s="218"/>
      <c r="BPH2163" s="218"/>
      <c r="BPI2163" s="218"/>
      <c r="BPJ2163" s="218"/>
      <c r="BPK2163" s="218"/>
      <c r="BPL2163" s="218"/>
      <c r="BPM2163" s="218"/>
      <c r="BPN2163" s="218"/>
      <c r="BPO2163" s="218"/>
      <c r="BPP2163" s="218"/>
      <c r="BPQ2163" s="218"/>
      <c r="BPR2163" s="218"/>
      <c r="BPS2163" s="218"/>
      <c r="BPT2163" s="218"/>
      <c r="BPU2163" s="218"/>
      <c r="BPV2163" s="218"/>
      <c r="BPW2163" s="218"/>
      <c r="BPX2163" s="218"/>
      <c r="BPY2163" s="218"/>
      <c r="BPZ2163" s="218"/>
      <c r="BQA2163" s="218"/>
      <c r="BQB2163" s="218"/>
      <c r="BQC2163" s="218"/>
      <c r="BQD2163" s="218"/>
      <c r="BQE2163" s="218"/>
      <c r="BQF2163" s="218"/>
      <c r="BQG2163" s="218"/>
      <c r="BQH2163" s="218"/>
      <c r="BQI2163" s="218"/>
      <c r="BQJ2163" s="218"/>
      <c r="BQK2163" s="218"/>
      <c r="BQL2163" s="218"/>
      <c r="BQM2163" s="218"/>
      <c r="BQN2163" s="218"/>
      <c r="BQO2163" s="218"/>
      <c r="BQP2163" s="218"/>
      <c r="BQQ2163" s="218"/>
      <c r="BQR2163" s="218"/>
      <c r="BQS2163" s="218"/>
      <c r="BQT2163" s="218"/>
      <c r="BQU2163" s="218"/>
      <c r="BQV2163" s="218"/>
      <c r="BQW2163" s="218"/>
      <c r="BQX2163" s="218"/>
      <c r="BQY2163" s="218"/>
      <c r="BQZ2163" s="218"/>
      <c r="BRA2163" s="218"/>
      <c r="BRB2163" s="218"/>
      <c r="BRC2163" s="218"/>
      <c r="BRD2163" s="218"/>
      <c r="BRE2163" s="218"/>
      <c r="BRF2163" s="218"/>
      <c r="BRG2163" s="218"/>
      <c r="BRH2163" s="218"/>
      <c r="BRI2163" s="218"/>
      <c r="BRJ2163" s="218"/>
      <c r="BRK2163" s="218"/>
      <c r="BRL2163" s="218"/>
      <c r="BRM2163" s="218"/>
      <c r="BRN2163" s="218"/>
      <c r="BRO2163" s="218"/>
      <c r="BRP2163" s="218"/>
      <c r="BRQ2163" s="218"/>
      <c r="BRR2163" s="218"/>
      <c r="BRS2163" s="218"/>
      <c r="BRT2163" s="218"/>
      <c r="BRU2163" s="218"/>
      <c r="BRV2163" s="218"/>
      <c r="BRW2163" s="218"/>
      <c r="BRX2163" s="218"/>
      <c r="BRY2163" s="218"/>
      <c r="BRZ2163" s="218"/>
      <c r="BSA2163" s="218"/>
      <c r="BSB2163" s="218"/>
      <c r="BSC2163" s="218"/>
      <c r="BSD2163" s="218"/>
      <c r="BSE2163" s="218"/>
      <c r="BSF2163" s="218"/>
      <c r="BSG2163" s="218"/>
      <c r="BSH2163" s="218"/>
      <c r="BSI2163" s="218"/>
      <c r="BSJ2163" s="218"/>
      <c r="BSK2163" s="218"/>
      <c r="BSL2163" s="218"/>
      <c r="BSM2163" s="218"/>
      <c r="BSN2163" s="218"/>
      <c r="BSO2163" s="218"/>
      <c r="BSP2163" s="218"/>
      <c r="BSQ2163" s="218"/>
      <c r="BSR2163" s="218"/>
      <c r="BSS2163" s="218"/>
      <c r="BST2163" s="218"/>
      <c r="BSU2163" s="218"/>
      <c r="BSV2163" s="218"/>
      <c r="BSW2163" s="218"/>
      <c r="BSX2163" s="218"/>
      <c r="BSY2163" s="218"/>
      <c r="BSZ2163" s="218"/>
      <c r="BTA2163" s="218"/>
      <c r="BTB2163" s="218"/>
      <c r="BTC2163" s="218"/>
      <c r="BTD2163" s="218"/>
      <c r="BTE2163" s="218"/>
      <c r="BTF2163" s="218"/>
      <c r="BTG2163" s="218"/>
      <c r="BTH2163" s="218"/>
      <c r="BTI2163" s="218"/>
      <c r="BTJ2163" s="218"/>
      <c r="BTK2163" s="218"/>
      <c r="BTL2163" s="218"/>
      <c r="BTM2163" s="218"/>
      <c r="BTN2163" s="218"/>
      <c r="BTO2163" s="218"/>
      <c r="BTP2163" s="218"/>
      <c r="BTQ2163" s="218"/>
      <c r="BTR2163" s="218"/>
      <c r="BTS2163" s="218"/>
      <c r="BTT2163" s="218"/>
      <c r="BTU2163" s="218"/>
      <c r="BTV2163" s="218"/>
      <c r="BTW2163" s="218"/>
      <c r="BTX2163" s="218"/>
      <c r="BTY2163" s="218"/>
      <c r="BTZ2163" s="218"/>
      <c r="BUA2163" s="218"/>
      <c r="BUB2163" s="218"/>
      <c r="BUC2163" s="218"/>
      <c r="BUD2163" s="218"/>
      <c r="BUE2163" s="218"/>
      <c r="BUF2163" s="218"/>
      <c r="BUG2163" s="218"/>
      <c r="BUH2163" s="218"/>
      <c r="BUI2163" s="218"/>
      <c r="BUJ2163" s="218"/>
      <c r="BUK2163" s="218"/>
      <c r="BUL2163" s="218"/>
      <c r="BUM2163" s="218"/>
      <c r="BUN2163" s="218"/>
      <c r="BUO2163" s="218"/>
      <c r="BUP2163" s="218"/>
      <c r="BUQ2163" s="218"/>
      <c r="BUR2163" s="218"/>
      <c r="BUS2163" s="218"/>
      <c r="BUT2163" s="218"/>
      <c r="BUU2163" s="218"/>
      <c r="BUV2163" s="218"/>
      <c r="BUW2163" s="218"/>
      <c r="BUX2163" s="218"/>
      <c r="BUY2163" s="218"/>
      <c r="BUZ2163" s="218"/>
      <c r="BVA2163" s="218"/>
      <c r="BVB2163" s="218"/>
      <c r="BVC2163" s="218"/>
      <c r="BVD2163" s="218"/>
      <c r="BVE2163" s="218"/>
      <c r="BVF2163" s="218"/>
      <c r="BVG2163" s="218"/>
      <c r="BVH2163" s="218"/>
      <c r="BVI2163" s="218"/>
      <c r="BVJ2163" s="218"/>
      <c r="BVK2163" s="218"/>
      <c r="BVL2163" s="218"/>
      <c r="BVM2163" s="218"/>
      <c r="BVN2163" s="218"/>
      <c r="BVO2163" s="218"/>
      <c r="BVP2163" s="218"/>
      <c r="BVQ2163" s="218"/>
      <c r="BVR2163" s="218"/>
      <c r="BVS2163" s="218"/>
      <c r="BVT2163" s="218"/>
      <c r="BVU2163" s="218"/>
      <c r="BVV2163" s="218"/>
      <c r="BVW2163" s="218"/>
      <c r="BVX2163" s="218"/>
      <c r="BVY2163" s="218"/>
      <c r="BVZ2163" s="218"/>
      <c r="BWA2163" s="218"/>
      <c r="BWB2163" s="218"/>
      <c r="BWC2163" s="218"/>
      <c r="BWD2163" s="218"/>
      <c r="BWE2163" s="218"/>
      <c r="BWF2163" s="218"/>
      <c r="BWG2163" s="218"/>
      <c r="BWH2163" s="218"/>
      <c r="BWI2163" s="218"/>
      <c r="BWJ2163" s="218"/>
      <c r="BWK2163" s="218"/>
      <c r="BWL2163" s="218"/>
      <c r="BWM2163" s="218"/>
      <c r="BWN2163" s="218"/>
      <c r="BWO2163" s="218"/>
      <c r="BWP2163" s="218"/>
      <c r="BWQ2163" s="218"/>
      <c r="BWR2163" s="218"/>
      <c r="BWS2163" s="218"/>
      <c r="BWT2163" s="218"/>
      <c r="BWU2163" s="218"/>
      <c r="BWV2163" s="218"/>
      <c r="BWW2163" s="218"/>
      <c r="BWX2163" s="218"/>
      <c r="BWY2163" s="218"/>
      <c r="BWZ2163" s="218"/>
      <c r="BXA2163" s="218"/>
      <c r="BXB2163" s="218"/>
      <c r="BXC2163" s="218"/>
      <c r="BXD2163" s="218"/>
      <c r="BXE2163" s="218"/>
      <c r="BXF2163" s="218"/>
      <c r="BXG2163" s="218"/>
      <c r="BXH2163" s="218"/>
      <c r="BXI2163" s="218"/>
      <c r="BXJ2163" s="218"/>
      <c r="BXK2163" s="218"/>
      <c r="BXL2163" s="218"/>
      <c r="BXM2163" s="218"/>
      <c r="BXN2163" s="218"/>
      <c r="BXO2163" s="218"/>
      <c r="BXP2163" s="218"/>
      <c r="BXQ2163" s="218"/>
      <c r="BXR2163" s="218"/>
      <c r="BXS2163" s="218"/>
      <c r="BXT2163" s="218"/>
      <c r="BXU2163" s="218"/>
      <c r="BXV2163" s="218"/>
      <c r="BXW2163" s="218"/>
      <c r="BXX2163" s="218"/>
      <c r="BXY2163" s="218"/>
      <c r="BXZ2163" s="218"/>
      <c r="BYA2163" s="218"/>
      <c r="BYB2163" s="218"/>
      <c r="BYC2163" s="218"/>
      <c r="BYD2163" s="218"/>
      <c r="BYE2163" s="218"/>
      <c r="BYF2163" s="218"/>
      <c r="BYG2163" s="218"/>
      <c r="BYH2163" s="218"/>
      <c r="BYI2163" s="218"/>
      <c r="BYJ2163" s="218"/>
      <c r="BYK2163" s="218"/>
      <c r="BYL2163" s="218"/>
      <c r="BYM2163" s="218"/>
      <c r="BYN2163" s="218"/>
      <c r="BYO2163" s="218"/>
      <c r="BYP2163" s="218"/>
      <c r="BYQ2163" s="218"/>
      <c r="BYR2163" s="218"/>
      <c r="BYS2163" s="218"/>
      <c r="BYT2163" s="218"/>
      <c r="BYU2163" s="218"/>
      <c r="BYV2163" s="218"/>
      <c r="BYW2163" s="218"/>
      <c r="BYX2163" s="218"/>
      <c r="BYY2163" s="218"/>
      <c r="BYZ2163" s="218"/>
      <c r="BZA2163" s="218"/>
      <c r="BZB2163" s="218"/>
      <c r="BZC2163" s="218"/>
      <c r="BZD2163" s="218"/>
      <c r="BZE2163" s="218"/>
      <c r="BZF2163" s="218"/>
      <c r="BZG2163" s="218"/>
      <c r="BZH2163" s="218"/>
      <c r="BZI2163" s="218"/>
      <c r="BZJ2163" s="218"/>
      <c r="BZK2163" s="218"/>
      <c r="BZL2163" s="218"/>
      <c r="BZM2163" s="218"/>
      <c r="BZN2163" s="218"/>
      <c r="BZO2163" s="218"/>
      <c r="BZP2163" s="218"/>
      <c r="BZQ2163" s="218"/>
      <c r="BZR2163" s="218"/>
      <c r="BZS2163" s="218"/>
      <c r="BZT2163" s="218"/>
      <c r="BZU2163" s="218"/>
      <c r="BZV2163" s="218"/>
      <c r="BZW2163" s="218"/>
      <c r="BZX2163" s="218"/>
      <c r="BZY2163" s="218"/>
      <c r="BZZ2163" s="218"/>
      <c r="CAA2163" s="218"/>
      <c r="CAB2163" s="218"/>
      <c r="CAC2163" s="218"/>
      <c r="CAD2163" s="218"/>
      <c r="CAE2163" s="218"/>
      <c r="CAF2163" s="218"/>
      <c r="CAG2163" s="218"/>
      <c r="CAH2163" s="218"/>
      <c r="CAI2163" s="218"/>
      <c r="CAJ2163" s="218"/>
      <c r="CAK2163" s="218"/>
      <c r="CAL2163" s="218"/>
      <c r="CAM2163" s="218"/>
      <c r="CAN2163" s="218"/>
      <c r="CAO2163" s="218"/>
      <c r="CAP2163" s="218"/>
      <c r="CAQ2163" s="218"/>
      <c r="CAR2163" s="218"/>
      <c r="CAS2163" s="218"/>
      <c r="CAT2163" s="218"/>
      <c r="CAU2163" s="218"/>
      <c r="CAV2163" s="218"/>
      <c r="CAW2163" s="218"/>
      <c r="CAX2163" s="218"/>
      <c r="CAY2163" s="218"/>
      <c r="CAZ2163" s="218"/>
      <c r="CBA2163" s="218"/>
      <c r="CBB2163" s="218"/>
      <c r="CBC2163" s="218"/>
      <c r="CBD2163" s="218"/>
      <c r="CBE2163" s="218"/>
      <c r="CBF2163" s="218"/>
      <c r="CBG2163" s="218"/>
      <c r="CBH2163" s="218"/>
      <c r="CBI2163" s="218"/>
      <c r="CBJ2163" s="218"/>
      <c r="CBK2163" s="218"/>
      <c r="CBL2163" s="218"/>
      <c r="CBM2163" s="218"/>
      <c r="CBN2163" s="218"/>
      <c r="CBO2163" s="218"/>
      <c r="CBP2163" s="218"/>
      <c r="CBQ2163" s="218"/>
      <c r="CBR2163" s="218"/>
      <c r="CBS2163" s="218"/>
      <c r="CBT2163" s="218"/>
      <c r="CBU2163" s="218"/>
      <c r="CBV2163" s="218"/>
      <c r="CBW2163" s="218"/>
      <c r="CBX2163" s="218"/>
      <c r="CBY2163" s="218"/>
      <c r="CBZ2163" s="218"/>
      <c r="CCA2163" s="218"/>
      <c r="CCB2163" s="218"/>
      <c r="CCC2163" s="218"/>
      <c r="CCD2163" s="218"/>
      <c r="CCE2163" s="218"/>
      <c r="CCF2163" s="218"/>
      <c r="CCG2163" s="218"/>
      <c r="CCH2163" s="218"/>
      <c r="CCI2163" s="218"/>
      <c r="CCJ2163" s="218"/>
      <c r="CCK2163" s="218"/>
      <c r="CCL2163" s="218"/>
      <c r="CCM2163" s="218"/>
      <c r="CCN2163" s="218"/>
      <c r="CCO2163" s="218"/>
      <c r="CCP2163" s="218"/>
      <c r="CCQ2163" s="218"/>
      <c r="CCR2163" s="218"/>
      <c r="CCS2163" s="218"/>
      <c r="CCT2163" s="218"/>
      <c r="CCU2163" s="218"/>
      <c r="CCV2163" s="218"/>
      <c r="CCW2163" s="218"/>
      <c r="CCX2163" s="218"/>
      <c r="CCY2163" s="218"/>
      <c r="CCZ2163" s="218"/>
      <c r="CDA2163" s="218"/>
      <c r="CDB2163" s="218"/>
      <c r="CDC2163" s="218"/>
      <c r="CDD2163" s="218"/>
      <c r="CDE2163" s="218"/>
      <c r="CDF2163" s="218"/>
      <c r="CDG2163" s="218"/>
      <c r="CDH2163" s="218"/>
      <c r="CDI2163" s="218"/>
      <c r="CDJ2163" s="218"/>
      <c r="CDK2163" s="218"/>
      <c r="CDL2163" s="218"/>
      <c r="CDM2163" s="218"/>
      <c r="CDN2163" s="218"/>
      <c r="CDO2163" s="218"/>
      <c r="CDP2163" s="218"/>
      <c r="CDQ2163" s="218"/>
      <c r="CDR2163" s="218"/>
      <c r="CDS2163" s="218"/>
      <c r="CDT2163" s="218"/>
      <c r="CDU2163" s="218"/>
      <c r="CDV2163" s="218"/>
      <c r="CDW2163" s="218"/>
      <c r="CDX2163" s="218"/>
      <c r="CDY2163" s="218"/>
      <c r="CDZ2163" s="218"/>
      <c r="CEA2163" s="218"/>
      <c r="CEB2163" s="218"/>
      <c r="CEC2163" s="218"/>
      <c r="CED2163" s="218"/>
      <c r="CEE2163" s="218"/>
      <c r="CEF2163" s="218"/>
      <c r="CEG2163" s="218"/>
      <c r="CEH2163" s="218"/>
      <c r="CEI2163" s="218"/>
      <c r="CEJ2163" s="218"/>
      <c r="CEK2163" s="218"/>
      <c r="CEL2163" s="218"/>
      <c r="CEM2163" s="218"/>
      <c r="CEN2163" s="218"/>
      <c r="CEO2163" s="218"/>
      <c r="CEP2163" s="218"/>
      <c r="CEQ2163" s="218"/>
      <c r="CER2163" s="218"/>
      <c r="CES2163" s="218"/>
      <c r="CET2163" s="218"/>
      <c r="CEU2163" s="218"/>
      <c r="CEV2163" s="218"/>
      <c r="CEW2163" s="218"/>
      <c r="CEX2163" s="218"/>
      <c r="CEY2163" s="218"/>
      <c r="CEZ2163" s="218"/>
      <c r="CFA2163" s="218"/>
      <c r="CFB2163" s="218"/>
      <c r="CFC2163" s="218"/>
      <c r="CFD2163" s="218"/>
      <c r="CFE2163" s="218"/>
      <c r="CFF2163" s="218"/>
      <c r="CFG2163" s="218"/>
      <c r="CFH2163" s="218"/>
      <c r="CFI2163" s="218"/>
      <c r="CFJ2163" s="218"/>
      <c r="CFK2163" s="218"/>
      <c r="CFL2163" s="218"/>
      <c r="CFM2163" s="218"/>
      <c r="CFN2163" s="218"/>
      <c r="CFO2163" s="218"/>
      <c r="CFP2163" s="218"/>
      <c r="CFQ2163" s="218"/>
      <c r="CFR2163" s="218"/>
      <c r="CFS2163" s="218"/>
      <c r="CFT2163" s="218"/>
      <c r="CFU2163" s="218"/>
      <c r="CFV2163" s="218"/>
      <c r="CFW2163" s="218"/>
      <c r="CFX2163" s="218"/>
      <c r="CFY2163" s="218"/>
      <c r="CFZ2163" s="218"/>
      <c r="CGA2163" s="218"/>
      <c r="CGB2163" s="218"/>
      <c r="CGC2163" s="218"/>
      <c r="CGD2163" s="218"/>
      <c r="CGE2163" s="218"/>
      <c r="CGF2163" s="218"/>
      <c r="CGG2163" s="218"/>
      <c r="CGH2163" s="218"/>
      <c r="CGI2163" s="218"/>
      <c r="CGJ2163" s="218"/>
      <c r="CGK2163" s="218"/>
      <c r="CGL2163" s="218"/>
      <c r="CGM2163" s="218"/>
      <c r="CGN2163" s="218"/>
      <c r="CGO2163" s="218"/>
      <c r="CGP2163" s="218"/>
      <c r="CGQ2163" s="218"/>
      <c r="CGR2163" s="218"/>
      <c r="CGS2163" s="218"/>
      <c r="CGT2163" s="218"/>
      <c r="CGU2163" s="218"/>
      <c r="CGV2163" s="218"/>
      <c r="CGW2163" s="218"/>
      <c r="CGX2163" s="218"/>
      <c r="CGY2163" s="218"/>
      <c r="CGZ2163" s="218"/>
      <c r="CHA2163" s="218"/>
      <c r="CHB2163" s="218"/>
      <c r="CHC2163" s="218"/>
      <c r="CHD2163" s="218"/>
      <c r="CHE2163" s="218"/>
      <c r="CHF2163" s="218"/>
      <c r="CHG2163" s="218"/>
      <c r="CHH2163" s="218"/>
      <c r="CHI2163" s="218"/>
      <c r="CHJ2163" s="218"/>
      <c r="CHK2163" s="218"/>
      <c r="CHL2163" s="218"/>
      <c r="CHM2163" s="218"/>
      <c r="CHN2163" s="218"/>
      <c r="CHO2163" s="218"/>
      <c r="CHP2163" s="218"/>
      <c r="CHQ2163" s="218"/>
      <c r="CHR2163" s="218"/>
      <c r="CHS2163" s="218"/>
      <c r="CHT2163" s="218"/>
      <c r="CHU2163" s="218"/>
      <c r="CHV2163" s="218"/>
      <c r="CHW2163" s="218"/>
      <c r="CHX2163" s="218"/>
      <c r="CHY2163" s="218"/>
      <c r="CHZ2163" s="218"/>
      <c r="CIA2163" s="218"/>
      <c r="CIB2163" s="218"/>
      <c r="CIC2163" s="218"/>
      <c r="CID2163" s="218"/>
      <c r="CIE2163" s="218"/>
      <c r="CIF2163" s="218"/>
      <c r="CIG2163" s="218"/>
      <c r="CIH2163" s="218"/>
      <c r="CII2163" s="218"/>
      <c r="CIJ2163" s="218"/>
      <c r="CIK2163" s="218"/>
      <c r="CIL2163" s="218"/>
      <c r="CIM2163" s="218"/>
      <c r="CIN2163" s="218"/>
      <c r="CIO2163" s="218"/>
      <c r="CIP2163" s="218"/>
      <c r="CIQ2163" s="218"/>
      <c r="CIR2163" s="218"/>
      <c r="CIS2163" s="218"/>
      <c r="CIT2163" s="218"/>
      <c r="CIU2163" s="218"/>
      <c r="CIV2163" s="218"/>
      <c r="CIW2163" s="218"/>
      <c r="CIX2163" s="218"/>
      <c r="CIY2163" s="218"/>
      <c r="CIZ2163" s="218"/>
      <c r="CJA2163" s="218"/>
      <c r="CJB2163" s="218"/>
      <c r="CJC2163" s="218"/>
      <c r="CJD2163" s="218"/>
      <c r="CJE2163" s="218"/>
      <c r="CJF2163" s="218"/>
      <c r="CJG2163" s="218"/>
      <c r="CJH2163" s="218"/>
      <c r="CJI2163" s="218"/>
      <c r="CJJ2163" s="218"/>
      <c r="CJK2163" s="218"/>
      <c r="CJL2163" s="218"/>
      <c r="CJM2163" s="218"/>
      <c r="CJN2163" s="218"/>
      <c r="CJO2163" s="218"/>
      <c r="CJP2163" s="218"/>
      <c r="CJQ2163" s="218"/>
      <c r="CJR2163" s="218"/>
      <c r="CJS2163" s="218"/>
      <c r="CJT2163" s="218"/>
      <c r="CJU2163" s="218"/>
      <c r="CJV2163" s="218"/>
      <c r="CJW2163" s="218"/>
      <c r="CJX2163" s="218"/>
      <c r="CJY2163" s="218"/>
      <c r="CJZ2163" s="218"/>
      <c r="CKA2163" s="218"/>
      <c r="CKB2163" s="218"/>
      <c r="CKC2163" s="218"/>
      <c r="CKD2163" s="218"/>
      <c r="CKE2163" s="218"/>
      <c r="CKF2163" s="218"/>
      <c r="CKG2163" s="218"/>
      <c r="CKH2163" s="218"/>
      <c r="CKI2163" s="218"/>
      <c r="CKJ2163" s="218"/>
      <c r="CKK2163" s="218"/>
      <c r="CKL2163" s="218"/>
      <c r="CKM2163" s="218"/>
      <c r="CKN2163" s="218"/>
      <c r="CKO2163" s="218"/>
      <c r="CKP2163" s="218"/>
      <c r="CKQ2163" s="218"/>
      <c r="CKR2163" s="218"/>
      <c r="CKS2163" s="218"/>
      <c r="CKT2163" s="218"/>
      <c r="CKU2163" s="218"/>
      <c r="CKV2163" s="218"/>
      <c r="CKW2163" s="218"/>
      <c r="CKX2163" s="218"/>
      <c r="CKY2163" s="218"/>
      <c r="CKZ2163" s="218"/>
      <c r="CLA2163" s="218"/>
      <c r="CLB2163" s="218"/>
      <c r="CLC2163" s="218"/>
      <c r="CLD2163" s="218"/>
      <c r="CLE2163" s="218"/>
      <c r="CLF2163" s="218"/>
      <c r="CLG2163" s="218"/>
      <c r="CLH2163" s="218"/>
      <c r="CLI2163" s="218"/>
      <c r="CLJ2163" s="218"/>
      <c r="CLK2163" s="218"/>
      <c r="CLL2163" s="218"/>
      <c r="CLM2163" s="218"/>
      <c r="CLN2163" s="218"/>
      <c r="CLO2163" s="218"/>
      <c r="CLP2163" s="218"/>
      <c r="CLQ2163" s="218"/>
      <c r="CLR2163" s="218"/>
      <c r="CLS2163" s="218"/>
      <c r="CLT2163" s="218"/>
      <c r="CLU2163" s="218"/>
      <c r="CLV2163" s="218"/>
      <c r="CLW2163" s="218"/>
      <c r="CLX2163" s="218"/>
      <c r="CLY2163" s="218"/>
      <c r="CLZ2163" s="218"/>
      <c r="CMA2163" s="218"/>
      <c r="CMB2163" s="218"/>
      <c r="CMC2163" s="218"/>
      <c r="CMD2163" s="218"/>
      <c r="CME2163" s="218"/>
      <c r="CMF2163" s="218"/>
      <c r="CMG2163" s="218"/>
      <c r="CMH2163" s="218"/>
      <c r="CMI2163" s="218"/>
      <c r="CMJ2163" s="218"/>
      <c r="CMK2163" s="218"/>
      <c r="CML2163" s="218"/>
      <c r="CMM2163" s="218"/>
      <c r="CMN2163" s="218"/>
      <c r="CMO2163" s="218"/>
      <c r="CMP2163" s="218"/>
      <c r="CMQ2163" s="218"/>
      <c r="CMR2163" s="218"/>
      <c r="CMS2163" s="218"/>
      <c r="CMT2163" s="218"/>
      <c r="CMU2163" s="218"/>
      <c r="CMV2163" s="218"/>
      <c r="CMW2163" s="218"/>
      <c r="CMX2163" s="218"/>
      <c r="CMY2163" s="218"/>
      <c r="CMZ2163" s="218"/>
      <c r="CNA2163" s="218"/>
      <c r="CNB2163" s="218"/>
      <c r="CNC2163" s="218"/>
      <c r="CND2163" s="218"/>
      <c r="CNE2163" s="218"/>
      <c r="CNF2163" s="218"/>
      <c r="CNG2163" s="218"/>
      <c r="CNH2163" s="218"/>
      <c r="CNI2163" s="218"/>
      <c r="CNJ2163" s="218"/>
      <c r="CNK2163" s="218"/>
      <c r="CNL2163" s="218"/>
      <c r="CNM2163" s="218"/>
      <c r="CNN2163" s="218"/>
      <c r="CNO2163" s="218"/>
      <c r="CNP2163" s="218"/>
      <c r="CNQ2163" s="218"/>
      <c r="CNR2163" s="218"/>
      <c r="CNS2163" s="218"/>
      <c r="CNT2163" s="218"/>
      <c r="CNU2163" s="218"/>
      <c r="CNV2163" s="218"/>
      <c r="CNW2163" s="218"/>
      <c r="CNX2163" s="218"/>
      <c r="CNY2163" s="218"/>
      <c r="CNZ2163" s="218"/>
      <c r="COA2163" s="218"/>
      <c r="COB2163" s="218"/>
      <c r="COC2163" s="218"/>
      <c r="COD2163" s="218"/>
      <c r="COE2163" s="218"/>
      <c r="COF2163" s="218"/>
      <c r="COG2163" s="218"/>
      <c r="COH2163" s="218"/>
      <c r="COI2163" s="218"/>
      <c r="COJ2163" s="218"/>
      <c r="COK2163" s="218"/>
      <c r="COL2163" s="218"/>
      <c r="COM2163" s="218"/>
      <c r="CON2163" s="218"/>
      <c r="COO2163" s="218"/>
      <c r="COP2163" s="218"/>
      <c r="COQ2163" s="218"/>
      <c r="COR2163" s="218"/>
      <c r="COS2163" s="218"/>
      <c r="COT2163" s="218"/>
      <c r="COU2163" s="218"/>
      <c r="COV2163" s="218"/>
      <c r="COW2163" s="218"/>
      <c r="COX2163" s="218"/>
      <c r="COY2163" s="218"/>
      <c r="COZ2163" s="218"/>
      <c r="CPA2163" s="218"/>
      <c r="CPB2163" s="218"/>
      <c r="CPC2163" s="218"/>
      <c r="CPD2163" s="218"/>
      <c r="CPE2163" s="218"/>
      <c r="CPF2163" s="218"/>
      <c r="CPG2163" s="218"/>
      <c r="CPH2163" s="218"/>
      <c r="CPI2163" s="218"/>
      <c r="CPJ2163" s="218"/>
      <c r="CPK2163" s="218"/>
      <c r="CPL2163" s="218"/>
      <c r="CPM2163" s="218"/>
      <c r="CPN2163" s="218"/>
      <c r="CPO2163" s="218"/>
      <c r="CPP2163" s="218"/>
      <c r="CPQ2163" s="218"/>
      <c r="CPR2163" s="218"/>
      <c r="CPS2163" s="218"/>
      <c r="CPT2163" s="218"/>
      <c r="CPU2163" s="218"/>
      <c r="CPV2163" s="218"/>
      <c r="CPW2163" s="218"/>
      <c r="CPX2163" s="218"/>
      <c r="CPY2163" s="218"/>
      <c r="CPZ2163" s="218"/>
      <c r="CQA2163" s="218"/>
      <c r="CQB2163" s="218"/>
      <c r="CQC2163" s="218"/>
      <c r="CQD2163" s="218"/>
      <c r="CQE2163" s="218"/>
      <c r="CQF2163" s="218"/>
      <c r="CQG2163" s="218"/>
      <c r="CQH2163" s="218"/>
      <c r="CQI2163" s="218"/>
      <c r="CQJ2163" s="218"/>
      <c r="CQK2163" s="218"/>
      <c r="CQL2163" s="218"/>
      <c r="CQM2163" s="218"/>
      <c r="CQN2163" s="218"/>
      <c r="CQO2163" s="218"/>
      <c r="CQP2163" s="218"/>
      <c r="CQQ2163" s="218"/>
      <c r="CQR2163" s="218"/>
      <c r="CQS2163" s="218"/>
      <c r="CQT2163" s="218"/>
      <c r="CQU2163" s="218"/>
      <c r="CQV2163" s="218"/>
      <c r="CQW2163" s="218"/>
      <c r="CQX2163" s="218"/>
      <c r="CQY2163" s="218"/>
      <c r="CQZ2163" s="218"/>
      <c r="CRA2163" s="218"/>
      <c r="CRB2163" s="218"/>
      <c r="CRC2163" s="218"/>
      <c r="CRD2163" s="218"/>
      <c r="CRE2163" s="218"/>
      <c r="CRF2163" s="218"/>
      <c r="CRG2163" s="218"/>
      <c r="CRH2163" s="218"/>
      <c r="CRI2163" s="218"/>
      <c r="CRJ2163" s="218"/>
      <c r="CRK2163" s="218"/>
      <c r="CRL2163" s="218"/>
      <c r="CRM2163" s="218"/>
      <c r="CRN2163" s="218"/>
      <c r="CRO2163" s="218"/>
      <c r="CRP2163" s="218"/>
      <c r="CRQ2163" s="218"/>
      <c r="CRR2163" s="218"/>
      <c r="CRS2163" s="218"/>
      <c r="CRT2163" s="218"/>
      <c r="CRU2163" s="218"/>
      <c r="CRV2163" s="218"/>
      <c r="CRW2163" s="218"/>
      <c r="CRX2163" s="218"/>
      <c r="CRY2163" s="218"/>
      <c r="CRZ2163" s="218"/>
      <c r="CSA2163" s="218"/>
      <c r="CSB2163" s="218"/>
      <c r="CSC2163" s="218"/>
      <c r="CSD2163" s="218"/>
      <c r="CSE2163" s="218"/>
      <c r="CSF2163" s="218"/>
      <c r="CSG2163" s="218"/>
      <c r="CSH2163" s="218"/>
      <c r="CSI2163" s="218"/>
      <c r="CSJ2163" s="218"/>
      <c r="CSK2163" s="218"/>
      <c r="CSL2163" s="218"/>
      <c r="CSM2163" s="218"/>
      <c r="CSN2163" s="218"/>
      <c r="CSO2163" s="218"/>
      <c r="CSP2163" s="218"/>
      <c r="CSQ2163" s="218"/>
      <c r="CSR2163" s="218"/>
      <c r="CSS2163" s="218"/>
      <c r="CST2163" s="218"/>
      <c r="CSU2163" s="218"/>
      <c r="CSV2163" s="218"/>
      <c r="CSW2163" s="218"/>
      <c r="CSX2163" s="218"/>
      <c r="CSY2163" s="218"/>
      <c r="CSZ2163" s="218"/>
      <c r="CTA2163" s="218"/>
      <c r="CTB2163" s="218"/>
      <c r="CTC2163" s="218"/>
      <c r="CTD2163" s="218"/>
      <c r="CTE2163" s="218"/>
      <c r="CTF2163" s="218"/>
      <c r="CTG2163" s="218"/>
      <c r="CTH2163" s="218"/>
      <c r="CTI2163" s="218"/>
      <c r="CTJ2163" s="218"/>
      <c r="CTK2163" s="218"/>
      <c r="CTL2163" s="218"/>
      <c r="CTM2163" s="218"/>
      <c r="CTN2163" s="218"/>
      <c r="CTO2163" s="218"/>
      <c r="CTP2163" s="218"/>
      <c r="CTQ2163" s="218"/>
      <c r="CTR2163" s="218"/>
      <c r="CTS2163" s="218"/>
      <c r="CTT2163" s="218"/>
      <c r="CTU2163" s="218"/>
      <c r="CTV2163" s="218"/>
      <c r="CTW2163" s="218"/>
      <c r="CTX2163" s="218"/>
      <c r="CTY2163" s="218"/>
      <c r="CTZ2163" s="218"/>
      <c r="CUA2163" s="218"/>
      <c r="CUB2163" s="218"/>
      <c r="CUC2163" s="218"/>
      <c r="CUD2163" s="218"/>
      <c r="CUE2163" s="218"/>
      <c r="CUF2163" s="218"/>
      <c r="CUG2163" s="218"/>
      <c r="CUH2163" s="218"/>
      <c r="CUI2163" s="218"/>
      <c r="CUJ2163" s="218"/>
      <c r="CUK2163" s="218"/>
      <c r="CUL2163" s="218"/>
      <c r="CUM2163" s="218"/>
      <c r="CUN2163" s="218"/>
      <c r="CUO2163" s="218"/>
      <c r="CUP2163" s="218"/>
      <c r="CUQ2163" s="218"/>
      <c r="CUR2163" s="218"/>
      <c r="CUS2163" s="218"/>
      <c r="CUT2163" s="218"/>
      <c r="CUU2163" s="218"/>
      <c r="CUV2163" s="218"/>
      <c r="CUW2163" s="218"/>
      <c r="CUX2163" s="218"/>
      <c r="CUY2163" s="218"/>
      <c r="CUZ2163" s="218"/>
      <c r="CVA2163" s="218"/>
      <c r="CVB2163" s="218"/>
      <c r="CVC2163" s="218"/>
      <c r="CVD2163" s="218"/>
      <c r="CVE2163" s="218"/>
      <c r="CVF2163" s="218"/>
      <c r="CVG2163" s="218"/>
      <c r="CVH2163" s="218"/>
      <c r="CVI2163" s="218"/>
      <c r="CVJ2163" s="218"/>
      <c r="CVK2163" s="218"/>
      <c r="CVL2163" s="218"/>
      <c r="CVM2163" s="218"/>
      <c r="CVN2163" s="218"/>
      <c r="CVO2163" s="218"/>
      <c r="CVP2163" s="218"/>
      <c r="CVQ2163" s="218"/>
      <c r="CVR2163" s="218"/>
      <c r="CVS2163" s="218"/>
      <c r="CVT2163" s="218"/>
      <c r="CVU2163" s="218"/>
      <c r="CVV2163" s="218"/>
      <c r="CVW2163" s="218"/>
      <c r="CVX2163" s="218"/>
      <c r="CVY2163" s="218"/>
      <c r="CVZ2163" s="218"/>
      <c r="CWA2163" s="218"/>
      <c r="CWB2163" s="218"/>
      <c r="CWC2163" s="218"/>
      <c r="CWD2163" s="218"/>
      <c r="CWE2163" s="218"/>
      <c r="CWF2163" s="218"/>
      <c r="CWG2163" s="218"/>
      <c r="CWH2163" s="218"/>
      <c r="CWI2163" s="218"/>
      <c r="CWJ2163" s="218"/>
      <c r="CWK2163" s="218"/>
      <c r="CWL2163" s="218"/>
      <c r="CWM2163" s="218"/>
      <c r="CWN2163" s="218"/>
      <c r="CWO2163" s="218"/>
      <c r="CWP2163" s="218"/>
      <c r="CWQ2163" s="218"/>
      <c r="CWR2163" s="218"/>
      <c r="CWS2163" s="218"/>
      <c r="CWT2163" s="218"/>
      <c r="CWU2163" s="218"/>
      <c r="CWV2163" s="218"/>
      <c r="CWW2163" s="218"/>
      <c r="CWX2163" s="218"/>
      <c r="CWY2163" s="218"/>
      <c r="CWZ2163" s="218"/>
      <c r="CXA2163" s="218"/>
      <c r="CXB2163" s="218"/>
      <c r="CXC2163" s="218"/>
      <c r="CXD2163" s="218"/>
      <c r="CXE2163" s="218"/>
      <c r="CXF2163" s="218"/>
      <c r="CXG2163" s="218"/>
      <c r="CXH2163" s="218"/>
      <c r="CXI2163" s="218"/>
      <c r="CXJ2163" s="218"/>
      <c r="CXK2163" s="218"/>
      <c r="CXL2163" s="218"/>
      <c r="CXM2163" s="218"/>
      <c r="CXN2163" s="218"/>
      <c r="CXO2163" s="218"/>
      <c r="CXP2163" s="218"/>
      <c r="CXQ2163" s="218"/>
      <c r="CXR2163" s="218"/>
      <c r="CXS2163" s="218"/>
      <c r="CXT2163" s="218"/>
      <c r="CXU2163" s="218"/>
      <c r="CXV2163" s="218"/>
      <c r="CXW2163" s="218"/>
      <c r="CXX2163" s="218"/>
      <c r="CXY2163" s="218"/>
      <c r="CXZ2163" s="218"/>
      <c r="CYA2163" s="218"/>
      <c r="CYB2163" s="218"/>
      <c r="CYC2163" s="218"/>
      <c r="CYD2163" s="218"/>
      <c r="CYE2163" s="218"/>
      <c r="CYF2163" s="218"/>
      <c r="CYG2163" s="218"/>
      <c r="CYH2163" s="218"/>
      <c r="CYI2163" s="218"/>
      <c r="CYJ2163" s="218"/>
      <c r="CYK2163" s="218"/>
      <c r="CYL2163" s="218"/>
      <c r="CYM2163" s="218"/>
      <c r="CYN2163" s="218"/>
      <c r="CYO2163" s="218"/>
      <c r="CYP2163" s="218"/>
      <c r="CYQ2163" s="218"/>
      <c r="CYR2163" s="218"/>
      <c r="CYS2163" s="218"/>
      <c r="CYT2163" s="218"/>
      <c r="CYU2163" s="218"/>
      <c r="CYV2163" s="218"/>
      <c r="CYW2163" s="218"/>
      <c r="CYX2163" s="218"/>
      <c r="CYY2163" s="218"/>
      <c r="CYZ2163" s="218"/>
      <c r="CZA2163" s="218"/>
      <c r="CZB2163" s="218"/>
      <c r="CZC2163" s="218"/>
      <c r="CZD2163" s="218"/>
      <c r="CZE2163" s="218"/>
      <c r="CZF2163" s="218"/>
      <c r="CZG2163" s="218"/>
      <c r="CZH2163" s="218"/>
      <c r="CZI2163" s="218"/>
      <c r="CZJ2163" s="218"/>
      <c r="CZK2163" s="218"/>
      <c r="CZL2163" s="218"/>
      <c r="CZM2163" s="218"/>
      <c r="CZN2163" s="218"/>
      <c r="CZO2163" s="218"/>
      <c r="CZP2163" s="218"/>
      <c r="CZQ2163" s="218"/>
      <c r="CZR2163" s="218"/>
      <c r="CZS2163" s="218"/>
      <c r="CZT2163" s="218"/>
      <c r="CZU2163" s="218"/>
      <c r="CZV2163" s="218"/>
      <c r="CZW2163" s="218"/>
      <c r="CZX2163" s="218"/>
      <c r="CZY2163" s="218"/>
      <c r="CZZ2163" s="218"/>
      <c r="DAA2163" s="218"/>
      <c r="DAB2163" s="218"/>
      <c r="DAC2163" s="218"/>
      <c r="DAD2163" s="218"/>
      <c r="DAE2163" s="218"/>
      <c r="DAF2163" s="218"/>
      <c r="DAG2163" s="218"/>
      <c r="DAH2163" s="218"/>
      <c r="DAI2163" s="218"/>
      <c r="DAJ2163" s="218"/>
      <c r="DAK2163" s="218"/>
      <c r="DAL2163" s="218"/>
      <c r="DAM2163" s="218"/>
      <c r="DAN2163" s="218"/>
      <c r="DAO2163" s="218"/>
      <c r="DAP2163" s="218"/>
      <c r="DAQ2163" s="218"/>
      <c r="DAR2163" s="218"/>
      <c r="DAS2163" s="218"/>
      <c r="DAT2163" s="218"/>
      <c r="DAU2163" s="218"/>
      <c r="DAV2163" s="218"/>
      <c r="DAW2163" s="218"/>
      <c r="DAX2163" s="218"/>
      <c r="DAY2163" s="218"/>
      <c r="DAZ2163" s="218"/>
      <c r="DBA2163" s="218"/>
      <c r="DBB2163" s="218"/>
      <c r="DBC2163" s="218"/>
      <c r="DBD2163" s="218"/>
      <c r="DBE2163" s="218"/>
      <c r="DBF2163" s="218"/>
      <c r="DBG2163" s="218"/>
      <c r="DBH2163" s="218"/>
      <c r="DBI2163" s="218"/>
      <c r="DBJ2163" s="218"/>
      <c r="DBK2163" s="218"/>
      <c r="DBL2163" s="218"/>
      <c r="DBM2163" s="218"/>
      <c r="DBN2163" s="218"/>
      <c r="DBO2163" s="218"/>
      <c r="DBP2163" s="218"/>
      <c r="DBQ2163" s="218"/>
      <c r="DBR2163" s="218"/>
      <c r="DBS2163" s="218"/>
      <c r="DBT2163" s="218"/>
      <c r="DBU2163" s="218"/>
      <c r="DBV2163" s="218"/>
      <c r="DBW2163" s="218"/>
      <c r="DBX2163" s="218"/>
      <c r="DBY2163" s="218"/>
      <c r="DBZ2163" s="218"/>
      <c r="DCA2163" s="218"/>
      <c r="DCB2163" s="218"/>
      <c r="DCC2163" s="218"/>
      <c r="DCD2163" s="218"/>
      <c r="DCE2163" s="218"/>
      <c r="DCF2163" s="218"/>
      <c r="DCG2163" s="218"/>
      <c r="DCH2163" s="218"/>
      <c r="DCI2163" s="218"/>
      <c r="DCJ2163" s="218"/>
      <c r="DCK2163" s="218"/>
      <c r="DCL2163" s="218"/>
      <c r="DCM2163" s="218"/>
      <c r="DCN2163" s="218"/>
      <c r="DCO2163" s="218"/>
      <c r="DCP2163" s="218"/>
      <c r="DCQ2163" s="218"/>
      <c r="DCR2163" s="218"/>
      <c r="DCS2163" s="218"/>
      <c r="DCT2163" s="218"/>
      <c r="DCU2163" s="218"/>
      <c r="DCV2163" s="218"/>
      <c r="DCW2163" s="218"/>
      <c r="DCX2163" s="218"/>
      <c r="DCY2163" s="218"/>
      <c r="DCZ2163" s="218"/>
      <c r="DDA2163" s="218"/>
      <c r="DDB2163" s="218"/>
      <c r="DDC2163" s="218"/>
      <c r="DDD2163" s="218"/>
      <c r="DDE2163" s="218"/>
      <c r="DDF2163" s="218"/>
      <c r="DDG2163" s="218"/>
      <c r="DDH2163" s="218"/>
      <c r="DDI2163" s="218"/>
      <c r="DDJ2163" s="218"/>
      <c r="DDK2163" s="218"/>
      <c r="DDL2163" s="218"/>
      <c r="DDM2163" s="218"/>
      <c r="DDN2163" s="218"/>
      <c r="DDO2163" s="218"/>
      <c r="DDP2163" s="218"/>
      <c r="DDQ2163" s="218"/>
      <c r="DDR2163" s="218"/>
      <c r="DDS2163" s="218"/>
      <c r="DDT2163" s="218"/>
      <c r="DDU2163" s="218"/>
      <c r="DDV2163" s="218"/>
      <c r="DDW2163" s="218"/>
      <c r="DDX2163" s="218"/>
      <c r="DDY2163" s="218"/>
      <c r="DDZ2163" s="218"/>
      <c r="DEA2163" s="218"/>
      <c r="DEB2163" s="218"/>
      <c r="DEC2163" s="218"/>
      <c r="DED2163" s="218"/>
      <c r="DEE2163" s="218"/>
      <c r="DEF2163" s="218"/>
      <c r="DEG2163" s="218"/>
      <c r="DEH2163" s="218"/>
      <c r="DEI2163" s="218"/>
      <c r="DEJ2163" s="218"/>
      <c r="DEK2163" s="218"/>
      <c r="DEL2163" s="218"/>
      <c r="DEM2163" s="218"/>
      <c r="DEN2163" s="218"/>
      <c r="DEO2163" s="218"/>
      <c r="DEP2163" s="218"/>
      <c r="DEQ2163" s="218"/>
      <c r="DER2163" s="218"/>
      <c r="DES2163" s="218"/>
      <c r="DET2163" s="218"/>
      <c r="DEU2163" s="218"/>
      <c r="DEV2163" s="218"/>
      <c r="DEW2163" s="218"/>
      <c r="DEX2163" s="218"/>
      <c r="DEY2163" s="218"/>
      <c r="DEZ2163" s="218"/>
      <c r="DFA2163" s="218"/>
      <c r="DFB2163" s="218"/>
      <c r="DFC2163" s="218"/>
      <c r="DFD2163" s="218"/>
      <c r="DFE2163" s="218"/>
      <c r="DFF2163" s="218"/>
      <c r="DFG2163" s="218"/>
      <c r="DFH2163" s="218"/>
      <c r="DFI2163" s="218"/>
      <c r="DFJ2163" s="218"/>
      <c r="DFK2163" s="218"/>
      <c r="DFL2163" s="218"/>
      <c r="DFM2163" s="218"/>
      <c r="DFN2163" s="218"/>
      <c r="DFO2163" s="218"/>
      <c r="DFP2163" s="218"/>
      <c r="DFQ2163" s="218"/>
      <c r="DFR2163" s="218"/>
      <c r="DFS2163" s="218"/>
      <c r="DFT2163" s="218"/>
      <c r="DFU2163" s="218"/>
      <c r="DFV2163" s="218"/>
      <c r="DFW2163" s="218"/>
      <c r="DFX2163" s="218"/>
      <c r="DFY2163" s="218"/>
      <c r="DFZ2163" s="218"/>
      <c r="DGA2163" s="218"/>
      <c r="DGB2163" s="218"/>
      <c r="DGC2163" s="218"/>
      <c r="DGD2163" s="218"/>
      <c r="DGE2163" s="218"/>
      <c r="DGF2163" s="218"/>
      <c r="DGG2163" s="218"/>
      <c r="DGH2163" s="218"/>
      <c r="DGI2163" s="218"/>
      <c r="DGJ2163" s="218"/>
      <c r="DGK2163" s="218"/>
      <c r="DGL2163" s="218"/>
      <c r="DGM2163" s="218"/>
      <c r="DGN2163" s="218"/>
      <c r="DGO2163" s="218"/>
      <c r="DGP2163" s="218"/>
      <c r="DGQ2163" s="218"/>
      <c r="DGR2163" s="218"/>
      <c r="DGS2163" s="218"/>
      <c r="DGT2163" s="218"/>
      <c r="DGU2163" s="218"/>
      <c r="DGV2163" s="218"/>
      <c r="DGW2163" s="218"/>
      <c r="DGX2163" s="218"/>
      <c r="DGY2163" s="218"/>
      <c r="DGZ2163" s="218"/>
      <c r="DHA2163" s="218"/>
      <c r="DHB2163" s="218"/>
      <c r="DHC2163" s="218"/>
      <c r="DHD2163" s="218"/>
      <c r="DHE2163" s="218"/>
      <c r="DHF2163" s="218"/>
      <c r="DHG2163" s="218"/>
      <c r="DHH2163" s="218"/>
      <c r="DHI2163" s="218"/>
      <c r="DHJ2163" s="218"/>
      <c r="DHK2163" s="218"/>
      <c r="DHL2163" s="218"/>
      <c r="DHM2163" s="218"/>
      <c r="DHN2163" s="218"/>
      <c r="DHO2163" s="218"/>
      <c r="DHP2163" s="218"/>
      <c r="DHQ2163" s="218"/>
      <c r="DHR2163" s="218"/>
      <c r="DHS2163" s="218"/>
      <c r="DHT2163" s="218"/>
      <c r="DHU2163" s="218"/>
      <c r="DHV2163" s="218"/>
      <c r="DHW2163" s="218"/>
      <c r="DHX2163" s="218"/>
      <c r="DHY2163" s="218"/>
      <c r="DHZ2163" s="218"/>
      <c r="DIA2163" s="218"/>
      <c r="DIB2163" s="218"/>
      <c r="DIC2163" s="218"/>
      <c r="DID2163" s="218"/>
      <c r="DIE2163" s="218"/>
      <c r="DIF2163" s="218"/>
      <c r="DIG2163" s="218"/>
      <c r="DIH2163" s="218"/>
      <c r="DII2163" s="218"/>
      <c r="DIJ2163" s="218"/>
      <c r="DIK2163" s="218"/>
      <c r="DIL2163" s="218"/>
      <c r="DIM2163" s="218"/>
      <c r="DIN2163" s="218"/>
      <c r="DIO2163" s="218"/>
      <c r="DIP2163" s="218"/>
      <c r="DIQ2163" s="218"/>
      <c r="DIR2163" s="218"/>
      <c r="DIS2163" s="218"/>
      <c r="DIT2163" s="218"/>
      <c r="DIU2163" s="218"/>
      <c r="DIV2163" s="218"/>
      <c r="DIW2163" s="218"/>
      <c r="DIX2163" s="218"/>
      <c r="DIY2163" s="218"/>
      <c r="DIZ2163" s="218"/>
      <c r="DJA2163" s="218"/>
      <c r="DJB2163" s="218"/>
      <c r="DJC2163" s="218"/>
      <c r="DJD2163" s="218"/>
      <c r="DJE2163" s="218"/>
      <c r="DJF2163" s="218"/>
      <c r="DJG2163" s="218"/>
      <c r="DJH2163" s="218"/>
      <c r="DJI2163" s="218"/>
      <c r="DJJ2163" s="218"/>
      <c r="DJK2163" s="218"/>
      <c r="DJL2163" s="218"/>
      <c r="DJM2163" s="218"/>
      <c r="DJN2163" s="218"/>
      <c r="DJO2163" s="218"/>
      <c r="DJP2163" s="218"/>
      <c r="DJQ2163" s="218"/>
      <c r="DJR2163" s="218"/>
      <c r="DJS2163" s="218"/>
      <c r="DJT2163" s="218"/>
      <c r="DJU2163" s="218"/>
      <c r="DJV2163" s="218"/>
      <c r="DJW2163" s="218"/>
      <c r="DJX2163" s="218"/>
      <c r="DJY2163" s="218"/>
      <c r="DJZ2163" s="218"/>
      <c r="DKA2163" s="218"/>
      <c r="DKB2163" s="218"/>
      <c r="DKC2163" s="218"/>
      <c r="DKD2163" s="218"/>
      <c r="DKE2163" s="218"/>
      <c r="DKF2163" s="218"/>
      <c r="DKG2163" s="218"/>
      <c r="DKH2163" s="218"/>
      <c r="DKI2163" s="218"/>
      <c r="DKJ2163" s="218"/>
      <c r="DKK2163" s="218"/>
      <c r="DKL2163" s="218"/>
      <c r="DKM2163" s="218"/>
      <c r="DKN2163" s="218"/>
      <c r="DKO2163" s="218"/>
      <c r="DKP2163" s="218"/>
      <c r="DKQ2163" s="218"/>
      <c r="DKR2163" s="218"/>
      <c r="DKS2163" s="218"/>
      <c r="DKT2163" s="218"/>
      <c r="DKU2163" s="218"/>
      <c r="DKV2163" s="218"/>
      <c r="DKW2163" s="218"/>
      <c r="DKX2163" s="218"/>
      <c r="DKY2163" s="218"/>
      <c r="DKZ2163" s="218"/>
      <c r="DLA2163" s="218"/>
      <c r="DLB2163" s="218"/>
      <c r="DLC2163" s="218"/>
      <c r="DLD2163" s="218"/>
      <c r="DLE2163" s="218"/>
      <c r="DLF2163" s="218"/>
      <c r="DLG2163" s="218"/>
      <c r="DLH2163" s="218"/>
      <c r="DLI2163" s="218"/>
      <c r="DLJ2163" s="218"/>
      <c r="DLK2163" s="218"/>
      <c r="DLL2163" s="218"/>
      <c r="DLM2163" s="218"/>
      <c r="DLN2163" s="218"/>
      <c r="DLO2163" s="218"/>
      <c r="DLP2163" s="218"/>
      <c r="DLQ2163" s="218"/>
      <c r="DLR2163" s="218"/>
      <c r="DLS2163" s="218"/>
      <c r="DLT2163" s="218"/>
      <c r="DLU2163" s="218"/>
      <c r="DLV2163" s="218"/>
      <c r="DLW2163" s="218"/>
      <c r="DLX2163" s="218"/>
      <c r="DLY2163" s="218"/>
      <c r="DLZ2163" s="218"/>
      <c r="DMA2163" s="218"/>
      <c r="DMB2163" s="218"/>
      <c r="DMC2163" s="218"/>
      <c r="DMD2163" s="218"/>
      <c r="DME2163" s="218"/>
      <c r="DMF2163" s="218"/>
      <c r="DMG2163" s="218"/>
      <c r="DMH2163" s="218"/>
      <c r="DMI2163" s="218"/>
      <c r="DMJ2163" s="218"/>
      <c r="DMK2163" s="218"/>
      <c r="DML2163" s="218"/>
      <c r="DMM2163" s="218"/>
      <c r="DMN2163" s="218"/>
      <c r="DMO2163" s="218"/>
      <c r="DMP2163" s="218"/>
      <c r="DMQ2163" s="218"/>
      <c r="DMR2163" s="218"/>
      <c r="DMS2163" s="218"/>
      <c r="DMT2163" s="218"/>
      <c r="DMU2163" s="218"/>
      <c r="DMV2163" s="218"/>
      <c r="DMW2163" s="218"/>
      <c r="DMX2163" s="218"/>
      <c r="DMY2163" s="218"/>
      <c r="DMZ2163" s="218"/>
      <c r="DNA2163" s="218"/>
      <c r="DNB2163" s="218"/>
      <c r="DNC2163" s="218"/>
      <c r="DND2163" s="218"/>
      <c r="DNE2163" s="218"/>
      <c r="DNF2163" s="218"/>
      <c r="DNG2163" s="218"/>
      <c r="DNH2163" s="218"/>
      <c r="DNI2163" s="218"/>
      <c r="DNJ2163" s="218"/>
      <c r="DNK2163" s="218"/>
      <c r="DNL2163" s="218"/>
      <c r="DNM2163" s="218"/>
      <c r="DNN2163" s="218"/>
      <c r="DNO2163" s="218"/>
      <c r="DNP2163" s="218"/>
      <c r="DNQ2163" s="218"/>
      <c r="DNR2163" s="218"/>
      <c r="DNS2163" s="218"/>
      <c r="DNT2163" s="218"/>
      <c r="DNU2163" s="218"/>
      <c r="DNV2163" s="218"/>
      <c r="DNW2163" s="218"/>
      <c r="DNX2163" s="218"/>
      <c r="DNY2163" s="218"/>
      <c r="DNZ2163" s="218"/>
      <c r="DOA2163" s="218"/>
      <c r="DOB2163" s="218"/>
      <c r="DOC2163" s="218"/>
      <c r="DOD2163" s="218"/>
      <c r="DOE2163" s="218"/>
      <c r="DOF2163" s="218"/>
      <c r="DOG2163" s="218"/>
      <c r="DOH2163" s="218"/>
      <c r="DOI2163" s="218"/>
      <c r="DOJ2163" s="218"/>
      <c r="DOK2163" s="218"/>
      <c r="DOL2163" s="218"/>
      <c r="DOM2163" s="218"/>
      <c r="DON2163" s="218"/>
      <c r="DOO2163" s="218"/>
      <c r="DOP2163" s="218"/>
      <c r="DOQ2163" s="218"/>
      <c r="DOR2163" s="218"/>
      <c r="DOS2163" s="218"/>
      <c r="DOT2163" s="218"/>
      <c r="DOU2163" s="218"/>
      <c r="DOV2163" s="218"/>
      <c r="DOW2163" s="218"/>
      <c r="DOX2163" s="218"/>
      <c r="DOY2163" s="218"/>
      <c r="DOZ2163" s="218"/>
      <c r="DPA2163" s="218"/>
      <c r="DPB2163" s="218"/>
      <c r="DPC2163" s="218"/>
      <c r="DPD2163" s="218"/>
      <c r="DPE2163" s="218"/>
      <c r="DPF2163" s="218"/>
      <c r="DPG2163" s="218"/>
      <c r="DPH2163" s="218"/>
      <c r="DPI2163" s="218"/>
      <c r="DPJ2163" s="218"/>
      <c r="DPK2163" s="218"/>
      <c r="DPL2163" s="218"/>
      <c r="DPM2163" s="218"/>
      <c r="DPN2163" s="218"/>
      <c r="DPO2163" s="218"/>
      <c r="DPP2163" s="218"/>
      <c r="DPQ2163" s="218"/>
      <c r="DPR2163" s="218"/>
      <c r="DPS2163" s="218"/>
      <c r="DPT2163" s="218"/>
      <c r="DPU2163" s="218"/>
      <c r="DPV2163" s="218"/>
      <c r="DPW2163" s="218"/>
      <c r="DPX2163" s="218"/>
      <c r="DPY2163" s="218"/>
      <c r="DPZ2163" s="218"/>
      <c r="DQA2163" s="218"/>
      <c r="DQB2163" s="218"/>
      <c r="DQC2163" s="218"/>
      <c r="DQD2163" s="218"/>
      <c r="DQE2163" s="218"/>
      <c r="DQF2163" s="218"/>
      <c r="DQG2163" s="218"/>
      <c r="DQH2163" s="218"/>
      <c r="DQI2163" s="218"/>
      <c r="DQJ2163" s="218"/>
      <c r="DQK2163" s="218"/>
      <c r="DQL2163" s="218"/>
      <c r="DQM2163" s="218"/>
      <c r="DQN2163" s="218"/>
      <c r="DQO2163" s="218"/>
      <c r="DQP2163" s="218"/>
      <c r="DQQ2163" s="218"/>
      <c r="DQR2163" s="218"/>
      <c r="DQS2163" s="218"/>
      <c r="DQT2163" s="218"/>
      <c r="DQU2163" s="218"/>
      <c r="DQV2163" s="218"/>
      <c r="DQW2163" s="218"/>
      <c r="DQX2163" s="218"/>
      <c r="DQY2163" s="218"/>
      <c r="DQZ2163" s="218"/>
      <c r="DRA2163" s="218"/>
      <c r="DRB2163" s="218"/>
      <c r="DRC2163" s="218"/>
      <c r="DRD2163" s="218"/>
      <c r="DRE2163" s="218"/>
      <c r="DRF2163" s="218"/>
      <c r="DRG2163" s="218"/>
      <c r="DRH2163" s="218"/>
      <c r="DRI2163" s="218"/>
      <c r="DRJ2163" s="218"/>
      <c r="DRK2163" s="218"/>
      <c r="DRL2163" s="218"/>
      <c r="DRM2163" s="218"/>
      <c r="DRN2163" s="218"/>
      <c r="DRO2163" s="218"/>
      <c r="DRP2163" s="218"/>
      <c r="DRQ2163" s="218"/>
      <c r="DRR2163" s="218"/>
      <c r="DRS2163" s="218"/>
      <c r="DRT2163" s="218"/>
      <c r="DRU2163" s="218"/>
      <c r="DRV2163" s="218"/>
      <c r="DRW2163" s="218"/>
      <c r="DRX2163" s="218"/>
      <c r="DRY2163" s="218"/>
      <c r="DRZ2163" s="218"/>
      <c r="DSA2163" s="218"/>
      <c r="DSB2163" s="218"/>
      <c r="DSC2163" s="218"/>
      <c r="DSD2163" s="218"/>
      <c r="DSE2163" s="218"/>
      <c r="DSF2163" s="218"/>
      <c r="DSG2163" s="218"/>
      <c r="DSH2163" s="218"/>
      <c r="DSI2163" s="218"/>
      <c r="DSJ2163" s="218"/>
      <c r="DSK2163" s="218"/>
      <c r="DSL2163" s="218"/>
      <c r="DSM2163" s="218"/>
      <c r="DSN2163" s="218"/>
      <c r="DSO2163" s="218"/>
      <c r="DSP2163" s="218"/>
      <c r="DSQ2163" s="218"/>
      <c r="DSR2163" s="218"/>
      <c r="DSS2163" s="218"/>
      <c r="DST2163" s="218"/>
      <c r="DSU2163" s="218"/>
      <c r="DSV2163" s="218"/>
      <c r="DSW2163" s="218"/>
      <c r="DSX2163" s="218"/>
      <c r="DSY2163" s="218"/>
      <c r="DSZ2163" s="218"/>
      <c r="DTA2163" s="218"/>
      <c r="DTB2163" s="218"/>
      <c r="DTC2163" s="218"/>
      <c r="DTD2163" s="218"/>
      <c r="DTE2163" s="218"/>
      <c r="DTF2163" s="218"/>
      <c r="DTG2163" s="218"/>
      <c r="DTH2163" s="218"/>
      <c r="DTI2163" s="218"/>
      <c r="DTJ2163" s="218"/>
      <c r="DTK2163" s="218"/>
      <c r="DTL2163" s="218"/>
      <c r="DTM2163" s="218"/>
      <c r="DTN2163" s="218"/>
      <c r="DTO2163" s="218"/>
      <c r="DTP2163" s="218"/>
      <c r="DTQ2163" s="218"/>
      <c r="DTR2163" s="218"/>
      <c r="DTS2163" s="218"/>
      <c r="DTT2163" s="218"/>
      <c r="DTU2163" s="218"/>
      <c r="DTV2163" s="218"/>
      <c r="DTW2163" s="218"/>
      <c r="DTX2163" s="218"/>
      <c r="DTY2163" s="218"/>
      <c r="DTZ2163" s="218"/>
      <c r="DUA2163" s="218"/>
      <c r="DUB2163" s="218"/>
      <c r="DUC2163" s="218"/>
      <c r="DUD2163" s="218"/>
      <c r="DUE2163" s="218"/>
      <c r="DUF2163" s="218"/>
      <c r="DUG2163" s="218"/>
      <c r="DUH2163" s="218"/>
      <c r="DUI2163" s="218"/>
      <c r="DUJ2163" s="218"/>
      <c r="DUK2163" s="218"/>
      <c r="DUL2163" s="218"/>
      <c r="DUM2163" s="218"/>
      <c r="DUN2163" s="218"/>
      <c r="DUO2163" s="218"/>
      <c r="DUP2163" s="218"/>
      <c r="DUQ2163" s="218"/>
      <c r="DUR2163" s="218"/>
      <c r="DUS2163" s="218"/>
      <c r="DUT2163" s="218"/>
      <c r="DUU2163" s="218"/>
      <c r="DUV2163" s="218"/>
      <c r="DUW2163" s="218"/>
      <c r="DUX2163" s="218"/>
      <c r="DUY2163" s="218"/>
      <c r="DUZ2163" s="218"/>
      <c r="DVA2163" s="218"/>
      <c r="DVB2163" s="218"/>
      <c r="DVC2163" s="218"/>
      <c r="DVD2163" s="218"/>
      <c r="DVE2163" s="218"/>
      <c r="DVF2163" s="218"/>
      <c r="DVG2163" s="218"/>
      <c r="DVH2163" s="218"/>
      <c r="DVI2163" s="218"/>
      <c r="DVJ2163" s="218"/>
      <c r="DVK2163" s="218"/>
      <c r="DVL2163" s="218"/>
      <c r="DVM2163" s="218"/>
      <c r="DVN2163" s="218"/>
      <c r="DVO2163" s="218"/>
      <c r="DVP2163" s="218"/>
      <c r="DVQ2163" s="218"/>
      <c r="DVR2163" s="218"/>
      <c r="DVS2163" s="218"/>
      <c r="DVT2163" s="218"/>
      <c r="DVU2163" s="218"/>
      <c r="DVV2163" s="218"/>
      <c r="DVW2163" s="218"/>
      <c r="DVX2163" s="218"/>
      <c r="DVY2163" s="218"/>
      <c r="DVZ2163" s="218"/>
      <c r="DWA2163" s="218"/>
      <c r="DWB2163" s="218"/>
      <c r="DWC2163" s="218"/>
      <c r="DWD2163" s="218"/>
      <c r="DWE2163" s="218"/>
      <c r="DWF2163" s="218"/>
      <c r="DWG2163" s="218"/>
      <c r="DWH2163" s="218"/>
      <c r="DWI2163" s="218"/>
      <c r="DWJ2163" s="218"/>
      <c r="DWK2163" s="218"/>
      <c r="DWL2163" s="218"/>
      <c r="DWM2163" s="218"/>
      <c r="DWN2163" s="218"/>
      <c r="DWO2163" s="218"/>
      <c r="DWP2163" s="218"/>
      <c r="DWQ2163" s="218"/>
      <c r="DWR2163" s="218"/>
      <c r="DWS2163" s="218"/>
      <c r="DWT2163" s="218"/>
      <c r="DWU2163" s="218"/>
      <c r="DWV2163" s="218"/>
      <c r="DWW2163" s="218"/>
      <c r="DWX2163" s="218"/>
      <c r="DWY2163" s="218"/>
      <c r="DWZ2163" s="218"/>
      <c r="DXA2163" s="218"/>
      <c r="DXB2163" s="218"/>
      <c r="DXC2163" s="218"/>
      <c r="DXD2163" s="218"/>
      <c r="DXE2163" s="218"/>
      <c r="DXF2163" s="218"/>
      <c r="DXG2163" s="218"/>
      <c r="DXH2163" s="218"/>
      <c r="DXI2163" s="218"/>
      <c r="DXJ2163" s="218"/>
      <c r="DXK2163" s="218"/>
      <c r="DXL2163" s="218"/>
      <c r="DXM2163" s="218"/>
      <c r="DXN2163" s="218"/>
      <c r="DXO2163" s="218"/>
      <c r="DXP2163" s="218"/>
      <c r="DXQ2163" s="218"/>
      <c r="DXR2163" s="218"/>
      <c r="DXS2163" s="218"/>
      <c r="DXT2163" s="218"/>
      <c r="DXU2163" s="218"/>
      <c r="DXV2163" s="218"/>
      <c r="DXW2163" s="218"/>
      <c r="DXX2163" s="218"/>
      <c r="DXY2163" s="218"/>
      <c r="DXZ2163" s="218"/>
      <c r="DYA2163" s="218"/>
      <c r="DYB2163" s="218"/>
      <c r="DYC2163" s="218"/>
      <c r="DYD2163" s="218"/>
      <c r="DYE2163" s="218"/>
      <c r="DYF2163" s="218"/>
      <c r="DYG2163" s="218"/>
      <c r="DYH2163" s="218"/>
      <c r="DYI2163" s="218"/>
      <c r="DYJ2163" s="218"/>
      <c r="DYK2163" s="218"/>
      <c r="DYL2163" s="218"/>
      <c r="DYM2163" s="218"/>
      <c r="DYN2163" s="218"/>
      <c r="DYO2163" s="218"/>
      <c r="DYP2163" s="218"/>
      <c r="DYQ2163" s="218"/>
      <c r="DYR2163" s="218"/>
      <c r="DYS2163" s="218"/>
      <c r="DYT2163" s="218"/>
      <c r="DYU2163" s="218"/>
      <c r="DYV2163" s="218"/>
      <c r="DYW2163" s="218"/>
      <c r="DYX2163" s="218"/>
      <c r="DYY2163" s="218"/>
      <c r="DYZ2163" s="218"/>
      <c r="DZA2163" s="218"/>
      <c r="DZB2163" s="218"/>
      <c r="DZC2163" s="218"/>
      <c r="DZD2163" s="218"/>
      <c r="DZE2163" s="218"/>
      <c r="DZF2163" s="218"/>
      <c r="DZG2163" s="218"/>
      <c r="DZH2163" s="218"/>
      <c r="DZI2163" s="218"/>
      <c r="DZJ2163" s="218"/>
      <c r="DZK2163" s="218"/>
      <c r="DZL2163" s="218"/>
      <c r="DZM2163" s="218"/>
      <c r="DZN2163" s="218"/>
      <c r="DZO2163" s="218"/>
      <c r="DZP2163" s="218"/>
      <c r="DZQ2163" s="218"/>
      <c r="DZR2163" s="218"/>
      <c r="DZS2163" s="218"/>
      <c r="DZT2163" s="218"/>
      <c r="DZU2163" s="218"/>
      <c r="DZV2163" s="218"/>
      <c r="DZW2163" s="218"/>
      <c r="DZX2163" s="218"/>
      <c r="DZY2163" s="218"/>
      <c r="DZZ2163" s="218"/>
      <c r="EAA2163" s="218"/>
      <c r="EAB2163" s="218"/>
      <c r="EAC2163" s="218"/>
      <c r="EAD2163" s="218"/>
      <c r="EAE2163" s="218"/>
      <c r="EAF2163" s="218"/>
      <c r="EAG2163" s="218"/>
      <c r="EAH2163" s="218"/>
      <c r="EAI2163" s="218"/>
      <c r="EAJ2163" s="218"/>
      <c r="EAK2163" s="218"/>
      <c r="EAL2163" s="218"/>
      <c r="EAM2163" s="218"/>
      <c r="EAN2163" s="218"/>
      <c r="EAO2163" s="218"/>
      <c r="EAP2163" s="218"/>
      <c r="EAQ2163" s="218"/>
      <c r="EAR2163" s="218"/>
      <c r="EAS2163" s="218"/>
      <c r="EAT2163" s="218"/>
      <c r="EAU2163" s="218"/>
      <c r="EAV2163" s="218"/>
      <c r="EAW2163" s="218"/>
      <c r="EAX2163" s="218"/>
      <c r="EAY2163" s="218"/>
      <c r="EAZ2163" s="218"/>
      <c r="EBA2163" s="218"/>
      <c r="EBB2163" s="218"/>
      <c r="EBC2163" s="218"/>
      <c r="EBD2163" s="218"/>
      <c r="EBE2163" s="218"/>
      <c r="EBF2163" s="218"/>
      <c r="EBG2163" s="218"/>
      <c r="EBH2163" s="218"/>
      <c r="EBI2163" s="218"/>
      <c r="EBJ2163" s="218"/>
      <c r="EBK2163" s="218"/>
      <c r="EBL2163" s="218"/>
      <c r="EBM2163" s="218"/>
      <c r="EBN2163" s="218"/>
      <c r="EBO2163" s="218"/>
      <c r="EBP2163" s="218"/>
      <c r="EBQ2163" s="218"/>
      <c r="EBR2163" s="218"/>
      <c r="EBS2163" s="218"/>
      <c r="EBT2163" s="218"/>
      <c r="EBU2163" s="218"/>
      <c r="EBV2163" s="218"/>
      <c r="EBW2163" s="218"/>
      <c r="EBX2163" s="218"/>
      <c r="EBY2163" s="218"/>
      <c r="EBZ2163" s="218"/>
      <c r="ECA2163" s="218"/>
      <c r="ECB2163" s="218"/>
      <c r="ECC2163" s="218"/>
      <c r="ECD2163" s="218"/>
      <c r="ECE2163" s="218"/>
      <c r="ECF2163" s="218"/>
      <c r="ECG2163" s="218"/>
      <c r="ECH2163" s="218"/>
      <c r="ECI2163" s="218"/>
      <c r="ECJ2163" s="218"/>
      <c r="ECK2163" s="218"/>
      <c r="ECL2163" s="218"/>
      <c r="ECM2163" s="218"/>
      <c r="ECN2163" s="218"/>
      <c r="ECO2163" s="218"/>
      <c r="ECP2163" s="218"/>
      <c r="ECQ2163" s="218"/>
      <c r="ECR2163" s="218"/>
      <c r="ECS2163" s="218"/>
      <c r="ECT2163" s="218"/>
      <c r="ECU2163" s="218"/>
      <c r="ECV2163" s="218"/>
      <c r="ECW2163" s="218"/>
      <c r="ECX2163" s="218"/>
      <c r="ECY2163" s="218"/>
      <c r="ECZ2163" s="218"/>
      <c r="EDA2163" s="218"/>
      <c r="EDB2163" s="218"/>
      <c r="EDC2163" s="218"/>
      <c r="EDD2163" s="218"/>
      <c r="EDE2163" s="218"/>
      <c r="EDF2163" s="218"/>
      <c r="EDG2163" s="218"/>
      <c r="EDH2163" s="218"/>
      <c r="EDI2163" s="218"/>
      <c r="EDJ2163" s="218"/>
      <c r="EDK2163" s="218"/>
      <c r="EDL2163" s="218"/>
      <c r="EDM2163" s="218"/>
      <c r="EDN2163" s="218"/>
      <c r="EDO2163" s="218"/>
      <c r="EDP2163" s="218"/>
      <c r="EDQ2163" s="218"/>
      <c r="EDR2163" s="218"/>
      <c r="EDS2163" s="218"/>
      <c r="EDT2163" s="218"/>
      <c r="EDU2163" s="218"/>
      <c r="EDV2163" s="218"/>
      <c r="EDW2163" s="218"/>
      <c r="EDX2163" s="218"/>
      <c r="EDY2163" s="218"/>
      <c r="EDZ2163" s="218"/>
      <c r="EEA2163" s="218"/>
      <c r="EEB2163" s="218"/>
      <c r="EEC2163" s="218"/>
      <c r="EED2163" s="218"/>
      <c r="EEE2163" s="218"/>
      <c r="EEF2163" s="218"/>
      <c r="EEG2163" s="218"/>
      <c r="EEH2163" s="218"/>
      <c r="EEI2163" s="218"/>
      <c r="EEJ2163" s="218"/>
      <c r="EEK2163" s="218"/>
      <c r="EEL2163" s="218"/>
      <c r="EEM2163" s="218"/>
      <c r="EEN2163" s="218"/>
      <c r="EEO2163" s="218"/>
      <c r="EEP2163" s="218"/>
      <c r="EEQ2163" s="218"/>
      <c r="EER2163" s="218"/>
      <c r="EES2163" s="218"/>
      <c r="EET2163" s="218"/>
      <c r="EEU2163" s="218"/>
      <c r="EEV2163" s="218"/>
      <c r="EEW2163" s="218"/>
      <c r="EEX2163" s="218"/>
      <c r="EEY2163" s="218"/>
      <c r="EEZ2163" s="218"/>
      <c r="EFA2163" s="218"/>
      <c r="EFB2163" s="218"/>
      <c r="EFC2163" s="218"/>
      <c r="EFD2163" s="218"/>
      <c r="EFE2163" s="218"/>
      <c r="EFF2163" s="218"/>
      <c r="EFG2163" s="218"/>
      <c r="EFH2163" s="218"/>
      <c r="EFI2163" s="218"/>
      <c r="EFJ2163" s="218"/>
      <c r="EFK2163" s="218"/>
      <c r="EFL2163" s="218"/>
      <c r="EFM2163" s="218"/>
      <c r="EFN2163" s="218"/>
      <c r="EFO2163" s="218"/>
      <c r="EFP2163" s="218"/>
      <c r="EFQ2163" s="218"/>
      <c r="EFR2163" s="218"/>
      <c r="EFS2163" s="218"/>
      <c r="EFT2163" s="218"/>
      <c r="EFU2163" s="218"/>
      <c r="EFV2163" s="218"/>
      <c r="EFW2163" s="218"/>
      <c r="EFX2163" s="218"/>
      <c r="EFY2163" s="218"/>
      <c r="EFZ2163" s="218"/>
      <c r="EGA2163" s="218"/>
      <c r="EGB2163" s="218"/>
      <c r="EGC2163" s="218"/>
      <c r="EGD2163" s="218"/>
      <c r="EGE2163" s="218"/>
      <c r="EGF2163" s="218"/>
      <c r="EGG2163" s="218"/>
      <c r="EGH2163" s="218"/>
      <c r="EGI2163" s="218"/>
      <c r="EGJ2163" s="218"/>
      <c r="EGK2163" s="218"/>
      <c r="EGL2163" s="218"/>
      <c r="EGM2163" s="218"/>
      <c r="EGN2163" s="218"/>
      <c r="EGO2163" s="218"/>
      <c r="EGP2163" s="218"/>
      <c r="EGQ2163" s="218"/>
      <c r="EGR2163" s="218"/>
      <c r="EGS2163" s="218"/>
      <c r="EGT2163" s="218"/>
      <c r="EGU2163" s="218"/>
      <c r="EGV2163" s="218"/>
      <c r="EGW2163" s="218"/>
      <c r="EGX2163" s="218"/>
      <c r="EGY2163" s="218"/>
      <c r="EGZ2163" s="218"/>
      <c r="EHA2163" s="218"/>
      <c r="EHB2163" s="218"/>
      <c r="EHC2163" s="218"/>
      <c r="EHD2163" s="218"/>
      <c r="EHE2163" s="218"/>
      <c r="EHF2163" s="218"/>
      <c r="EHG2163" s="218"/>
      <c r="EHH2163" s="218"/>
      <c r="EHI2163" s="218"/>
      <c r="EHJ2163" s="218"/>
      <c r="EHK2163" s="218"/>
      <c r="EHL2163" s="218"/>
      <c r="EHM2163" s="218"/>
      <c r="EHN2163" s="218"/>
      <c r="EHO2163" s="218"/>
      <c r="EHP2163" s="218"/>
      <c r="EHQ2163" s="218"/>
      <c r="EHR2163" s="218"/>
      <c r="EHS2163" s="218"/>
      <c r="EHT2163" s="218"/>
      <c r="EHU2163" s="218"/>
      <c r="EHV2163" s="218"/>
      <c r="EHW2163" s="218"/>
      <c r="EHX2163" s="218"/>
      <c r="EHY2163" s="218"/>
      <c r="EHZ2163" s="218"/>
      <c r="EIA2163" s="218"/>
      <c r="EIB2163" s="218"/>
      <c r="EIC2163" s="218"/>
      <c r="EID2163" s="218"/>
      <c r="EIE2163" s="218"/>
      <c r="EIF2163" s="218"/>
      <c r="EIG2163" s="218"/>
      <c r="EIH2163" s="218"/>
      <c r="EII2163" s="218"/>
      <c r="EIJ2163" s="218"/>
      <c r="EIK2163" s="218"/>
      <c r="EIL2163" s="218"/>
      <c r="EIM2163" s="218"/>
      <c r="EIN2163" s="218"/>
      <c r="EIO2163" s="218"/>
      <c r="EIP2163" s="218"/>
      <c r="EIQ2163" s="218"/>
      <c r="EIR2163" s="218"/>
      <c r="EIS2163" s="218"/>
      <c r="EIT2163" s="218"/>
      <c r="EIU2163" s="218"/>
      <c r="EIV2163" s="218"/>
      <c r="EIW2163" s="218"/>
      <c r="EIX2163" s="218"/>
      <c r="EIY2163" s="218"/>
      <c r="EIZ2163" s="218"/>
      <c r="EJA2163" s="218"/>
      <c r="EJB2163" s="218"/>
      <c r="EJC2163" s="218"/>
      <c r="EJD2163" s="218"/>
      <c r="EJE2163" s="218"/>
      <c r="EJF2163" s="218"/>
      <c r="EJG2163" s="218"/>
      <c r="EJH2163" s="218"/>
      <c r="EJI2163" s="218"/>
      <c r="EJJ2163" s="218"/>
      <c r="EJK2163" s="218"/>
      <c r="EJL2163" s="218"/>
      <c r="EJM2163" s="218"/>
      <c r="EJN2163" s="218"/>
      <c r="EJO2163" s="218"/>
      <c r="EJP2163" s="218"/>
      <c r="EJQ2163" s="218"/>
      <c r="EJR2163" s="218"/>
      <c r="EJS2163" s="218"/>
      <c r="EJT2163" s="218"/>
      <c r="EJU2163" s="218"/>
      <c r="EJV2163" s="218"/>
      <c r="EJW2163" s="218"/>
      <c r="EJX2163" s="218"/>
      <c r="EJY2163" s="218"/>
      <c r="EJZ2163" s="218"/>
      <c r="EKA2163" s="218"/>
      <c r="EKB2163" s="218"/>
      <c r="EKC2163" s="218"/>
      <c r="EKD2163" s="218"/>
      <c r="EKE2163" s="218"/>
      <c r="EKF2163" s="218"/>
      <c r="EKG2163" s="218"/>
      <c r="EKH2163" s="218"/>
      <c r="EKI2163" s="218"/>
      <c r="EKJ2163" s="218"/>
      <c r="EKK2163" s="218"/>
      <c r="EKL2163" s="218"/>
      <c r="EKM2163" s="218"/>
      <c r="EKN2163" s="218"/>
      <c r="EKO2163" s="218"/>
      <c r="EKP2163" s="218"/>
      <c r="EKQ2163" s="218"/>
      <c r="EKR2163" s="218"/>
      <c r="EKS2163" s="218"/>
      <c r="EKT2163" s="218"/>
      <c r="EKU2163" s="218"/>
      <c r="EKV2163" s="218"/>
      <c r="EKW2163" s="218"/>
      <c r="EKX2163" s="218"/>
      <c r="EKY2163" s="218"/>
      <c r="EKZ2163" s="218"/>
      <c r="ELA2163" s="218"/>
      <c r="ELB2163" s="218"/>
      <c r="ELC2163" s="218"/>
      <c r="ELD2163" s="218"/>
      <c r="ELE2163" s="218"/>
      <c r="ELF2163" s="218"/>
      <c r="ELG2163" s="218"/>
      <c r="ELH2163" s="218"/>
      <c r="ELI2163" s="218"/>
      <c r="ELJ2163" s="218"/>
      <c r="ELK2163" s="218"/>
      <c r="ELL2163" s="218"/>
      <c r="ELM2163" s="218"/>
      <c r="ELN2163" s="218"/>
      <c r="ELO2163" s="218"/>
      <c r="ELP2163" s="218"/>
      <c r="ELQ2163" s="218"/>
      <c r="ELR2163" s="218"/>
      <c r="ELS2163" s="218"/>
      <c r="ELT2163" s="218"/>
      <c r="ELU2163" s="218"/>
      <c r="ELV2163" s="218"/>
      <c r="ELW2163" s="218"/>
      <c r="ELX2163" s="218"/>
      <c r="ELY2163" s="218"/>
      <c r="ELZ2163" s="218"/>
      <c r="EMA2163" s="218"/>
      <c r="EMB2163" s="218"/>
      <c r="EMC2163" s="218"/>
      <c r="EMD2163" s="218"/>
      <c r="EME2163" s="218"/>
      <c r="EMF2163" s="218"/>
      <c r="EMG2163" s="218"/>
      <c r="EMH2163" s="218"/>
      <c r="EMI2163" s="218"/>
      <c r="EMJ2163" s="218"/>
      <c r="EMK2163" s="218"/>
      <c r="EML2163" s="218"/>
      <c r="EMM2163" s="218"/>
      <c r="EMN2163" s="218"/>
      <c r="EMO2163" s="218"/>
      <c r="EMP2163" s="218"/>
      <c r="EMQ2163" s="218"/>
      <c r="EMR2163" s="218"/>
      <c r="EMS2163" s="218"/>
      <c r="EMT2163" s="218"/>
      <c r="EMU2163" s="218"/>
      <c r="EMV2163" s="218"/>
      <c r="EMW2163" s="218"/>
      <c r="EMX2163" s="218"/>
      <c r="EMY2163" s="218"/>
      <c r="EMZ2163" s="218"/>
      <c r="ENA2163" s="218"/>
      <c r="ENB2163" s="218"/>
      <c r="ENC2163" s="218"/>
      <c r="END2163" s="218"/>
      <c r="ENE2163" s="218"/>
      <c r="ENF2163" s="218"/>
      <c r="ENG2163" s="218"/>
      <c r="ENH2163" s="218"/>
      <c r="ENI2163" s="218"/>
      <c r="ENJ2163" s="218"/>
      <c r="ENK2163" s="218"/>
      <c r="ENL2163" s="218"/>
      <c r="ENM2163" s="218"/>
      <c r="ENN2163" s="218"/>
      <c r="ENO2163" s="218"/>
      <c r="ENP2163" s="218"/>
      <c r="ENQ2163" s="218"/>
      <c r="ENR2163" s="218"/>
      <c r="ENS2163" s="218"/>
      <c r="ENT2163" s="218"/>
      <c r="ENU2163" s="218"/>
      <c r="ENV2163" s="218"/>
      <c r="ENW2163" s="218"/>
      <c r="ENX2163" s="218"/>
      <c r="ENY2163" s="218"/>
      <c r="ENZ2163" s="218"/>
      <c r="EOA2163" s="218"/>
      <c r="EOB2163" s="218"/>
      <c r="EOC2163" s="218"/>
      <c r="EOD2163" s="218"/>
      <c r="EOE2163" s="218"/>
      <c r="EOF2163" s="218"/>
      <c r="EOG2163" s="218"/>
      <c r="EOH2163" s="218"/>
      <c r="EOI2163" s="218"/>
      <c r="EOJ2163" s="218"/>
      <c r="EOK2163" s="218"/>
      <c r="EOL2163" s="218"/>
      <c r="EOM2163" s="218"/>
      <c r="EON2163" s="218"/>
      <c r="EOO2163" s="218"/>
      <c r="EOP2163" s="218"/>
      <c r="EOQ2163" s="218"/>
      <c r="EOR2163" s="218"/>
      <c r="EOS2163" s="218"/>
      <c r="EOT2163" s="218"/>
      <c r="EOU2163" s="218"/>
      <c r="EOV2163" s="218"/>
      <c r="EOW2163" s="218"/>
      <c r="EOX2163" s="218"/>
      <c r="EOY2163" s="218"/>
      <c r="EOZ2163" s="218"/>
      <c r="EPA2163" s="218"/>
      <c r="EPB2163" s="218"/>
      <c r="EPC2163" s="218"/>
      <c r="EPD2163" s="218"/>
      <c r="EPE2163" s="218"/>
      <c r="EPF2163" s="218"/>
      <c r="EPG2163" s="218"/>
      <c r="EPH2163" s="218"/>
      <c r="EPI2163" s="218"/>
      <c r="EPJ2163" s="218"/>
      <c r="EPK2163" s="218"/>
      <c r="EPL2163" s="218"/>
      <c r="EPM2163" s="218"/>
      <c r="EPN2163" s="218"/>
      <c r="EPO2163" s="218"/>
      <c r="EPP2163" s="218"/>
      <c r="EPQ2163" s="218"/>
      <c r="EPR2163" s="218"/>
      <c r="EPS2163" s="218"/>
      <c r="EPT2163" s="218"/>
      <c r="EPU2163" s="218"/>
      <c r="EPV2163" s="218"/>
      <c r="EPW2163" s="218"/>
      <c r="EPX2163" s="218"/>
      <c r="EPY2163" s="218"/>
      <c r="EPZ2163" s="218"/>
      <c r="EQA2163" s="218"/>
      <c r="EQB2163" s="218"/>
      <c r="EQC2163" s="218"/>
      <c r="EQD2163" s="218"/>
      <c r="EQE2163" s="218"/>
      <c r="EQF2163" s="218"/>
      <c r="EQG2163" s="218"/>
      <c r="EQH2163" s="218"/>
      <c r="EQI2163" s="218"/>
      <c r="EQJ2163" s="218"/>
      <c r="EQK2163" s="218"/>
      <c r="EQL2163" s="218"/>
      <c r="EQM2163" s="218"/>
      <c r="EQN2163" s="218"/>
      <c r="EQO2163" s="218"/>
      <c r="EQP2163" s="218"/>
      <c r="EQQ2163" s="218"/>
      <c r="EQR2163" s="218"/>
      <c r="EQS2163" s="218"/>
      <c r="EQT2163" s="218"/>
      <c r="EQU2163" s="218"/>
      <c r="EQV2163" s="218"/>
      <c r="EQW2163" s="218"/>
      <c r="EQX2163" s="218"/>
      <c r="EQY2163" s="218"/>
      <c r="EQZ2163" s="218"/>
      <c r="ERA2163" s="218"/>
      <c r="ERB2163" s="218"/>
      <c r="ERC2163" s="218"/>
      <c r="ERD2163" s="218"/>
      <c r="ERE2163" s="218"/>
      <c r="ERF2163" s="218"/>
      <c r="ERG2163" s="218"/>
      <c r="ERH2163" s="218"/>
      <c r="ERI2163" s="218"/>
      <c r="ERJ2163" s="218"/>
      <c r="ERK2163" s="218"/>
      <c r="ERL2163" s="218"/>
      <c r="ERM2163" s="218"/>
      <c r="ERN2163" s="218"/>
      <c r="ERO2163" s="218"/>
      <c r="ERP2163" s="218"/>
      <c r="ERQ2163" s="218"/>
      <c r="ERR2163" s="218"/>
      <c r="ERS2163" s="218"/>
      <c r="ERT2163" s="218"/>
      <c r="ERU2163" s="218"/>
      <c r="ERV2163" s="218"/>
      <c r="ERW2163" s="218"/>
      <c r="ERX2163" s="218"/>
      <c r="ERY2163" s="218"/>
      <c r="ERZ2163" s="218"/>
      <c r="ESA2163" s="218"/>
      <c r="ESB2163" s="218"/>
      <c r="ESC2163" s="218"/>
      <c r="ESD2163" s="218"/>
      <c r="ESE2163" s="218"/>
      <c r="ESF2163" s="218"/>
      <c r="ESG2163" s="218"/>
      <c r="ESH2163" s="218"/>
      <c r="ESI2163" s="218"/>
      <c r="ESJ2163" s="218"/>
      <c r="ESK2163" s="218"/>
      <c r="ESL2163" s="218"/>
      <c r="ESM2163" s="218"/>
      <c r="ESN2163" s="218"/>
      <c r="ESO2163" s="218"/>
      <c r="ESP2163" s="218"/>
      <c r="ESQ2163" s="218"/>
      <c r="ESR2163" s="218"/>
      <c r="ESS2163" s="218"/>
      <c r="EST2163" s="218"/>
      <c r="ESU2163" s="218"/>
      <c r="ESV2163" s="218"/>
      <c r="ESW2163" s="218"/>
      <c r="ESX2163" s="218"/>
      <c r="ESY2163" s="218"/>
      <c r="ESZ2163" s="218"/>
      <c r="ETA2163" s="218"/>
      <c r="ETB2163" s="218"/>
      <c r="ETC2163" s="218"/>
      <c r="ETD2163" s="218"/>
      <c r="ETE2163" s="218"/>
      <c r="ETF2163" s="218"/>
      <c r="ETG2163" s="218"/>
      <c r="ETH2163" s="218"/>
      <c r="ETI2163" s="218"/>
      <c r="ETJ2163" s="218"/>
      <c r="ETK2163" s="218"/>
      <c r="ETL2163" s="218"/>
      <c r="ETM2163" s="218"/>
      <c r="ETN2163" s="218"/>
      <c r="ETO2163" s="218"/>
      <c r="ETP2163" s="218"/>
      <c r="ETQ2163" s="218"/>
      <c r="ETR2163" s="218"/>
      <c r="ETS2163" s="218"/>
      <c r="ETT2163" s="218"/>
      <c r="ETU2163" s="218"/>
      <c r="ETV2163" s="218"/>
      <c r="ETW2163" s="218"/>
      <c r="ETX2163" s="218"/>
      <c r="ETY2163" s="218"/>
      <c r="ETZ2163" s="218"/>
      <c r="EUA2163" s="218"/>
      <c r="EUB2163" s="218"/>
      <c r="EUC2163" s="218"/>
      <c r="EUD2163" s="218"/>
      <c r="EUE2163" s="218"/>
      <c r="EUF2163" s="218"/>
      <c r="EUG2163" s="218"/>
      <c r="EUH2163" s="218"/>
      <c r="EUI2163" s="218"/>
      <c r="EUJ2163" s="218"/>
      <c r="EUK2163" s="218"/>
      <c r="EUL2163" s="218"/>
      <c r="EUM2163" s="218"/>
      <c r="EUN2163" s="218"/>
      <c r="EUO2163" s="218"/>
      <c r="EUP2163" s="218"/>
      <c r="EUQ2163" s="218"/>
      <c r="EUR2163" s="218"/>
      <c r="EUS2163" s="218"/>
      <c r="EUT2163" s="218"/>
      <c r="EUU2163" s="218"/>
      <c r="EUV2163" s="218"/>
      <c r="EUW2163" s="218"/>
      <c r="EUX2163" s="218"/>
      <c r="EUY2163" s="218"/>
      <c r="EUZ2163" s="218"/>
      <c r="EVA2163" s="218"/>
      <c r="EVB2163" s="218"/>
      <c r="EVC2163" s="218"/>
      <c r="EVD2163" s="218"/>
      <c r="EVE2163" s="218"/>
      <c r="EVF2163" s="218"/>
      <c r="EVG2163" s="218"/>
      <c r="EVH2163" s="218"/>
      <c r="EVI2163" s="218"/>
      <c r="EVJ2163" s="218"/>
      <c r="EVK2163" s="218"/>
      <c r="EVL2163" s="218"/>
      <c r="EVM2163" s="218"/>
      <c r="EVN2163" s="218"/>
      <c r="EVO2163" s="218"/>
      <c r="EVP2163" s="218"/>
      <c r="EVQ2163" s="218"/>
      <c r="EVR2163" s="218"/>
      <c r="EVS2163" s="218"/>
      <c r="EVT2163" s="218"/>
      <c r="EVU2163" s="218"/>
      <c r="EVV2163" s="218"/>
      <c r="EVW2163" s="218"/>
      <c r="EVX2163" s="218"/>
      <c r="EVY2163" s="218"/>
      <c r="EVZ2163" s="218"/>
      <c r="EWA2163" s="218"/>
      <c r="EWB2163" s="218"/>
      <c r="EWC2163" s="218"/>
      <c r="EWD2163" s="218"/>
      <c r="EWE2163" s="218"/>
      <c r="EWF2163" s="218"/>
      <c r="EWG2163" s="218"/>
      <c r="EWH2163" s="218"/>
      <c r="EWI2163" s="218"/>
      <c r="EWJ2163" s="218"/>
      <c r="EWK2163" s="218"/>
      <c r="EWL2163" s="218"/>
      <c r="EWM2163" s="218"/>
      <c r="EWN2163" s="218"/>
      <c r="EWO2163" s="218"/>
      <c r="EWP2163" s="218"/>
      <c r="EWQ2163" s="218"/>
      <c r="EWR2163" s="218"/>
      <c r="EWS2163" s="218"/>
      <c r="EWT2163" s="218"/>
      <c r="EWU2163" s="218"/>
      <c r="EWV2163" s="218"/>
      <c r="EWW2163" s="218"/>
      <c r="EWX2163" s="218"/>
      <c r="EWY2163" s="218"/>
      <c r="EWZ2163" s="218"/>
      <c r="EXA2163" s="218"/>
      <c r="EXB2163" s="218"/>
      <c r="EXC2163" s="218"/>
      <c r="EXD2163" s="218"/>
      <c r="EXE2163" s="218"/>
      <c r="EXF2163" s="218"/>
      <c r="EXG2163" s="218"/>
      <c r="EXH2163" s="218"/>
      <c r="EXI2163" s="218"/>
      <c r="EXJ2163" s="218"/>
      <c r="EXK2163" s="218"/>
      <c r="EXL2163" s="218"/>
      <c r="EXM2163" s="218"/>
      <c r="EXN2163" s="218"/>
      <c r="EXO2163" s="218"/>
      <c r="EXP2163" s="218"/>
      <c r="EXQ2163" s="218"/>
      <c r="EXR2163" s="218"/>
      <c r="EXS2163" s="218"/>
      <c r="EXT2163" s="218"/>
      <c r="EXU2163" s="218"/>
      <c r="EXV2163" s="218"/>
      <c r="EXW2163" s="218"/>
      <c r="EXX2163" s="218"/>
      <c r="EXY2163" s="218"/>
      <c r="EXZ2163" s="218"/>
      <c r="EYA2163" s="218"/>
      <c r="EYB2163" s="218"/>
      <c r="EYC2163" s="218"/>
      <c r="EYD2163" s="218"/>
      <c r="EYE2163" s="218"/>
      <c r="EYF2163" s="218"/>
      <c r="EYG2163" s="218"/>
      <c r="EYH2163" s="218"/>
      <c r="EYI2163" s="218"/>
      <c r="EYJ2163" s="218"/>
      <c r="EYK2163" s="218"/>
      <c r="EYL2163" s="218"/>
      <c r="EYM2163" s="218"/>
      <c r="EYN2163" s="218"/>
      <c r="EYO2163" s="218"/>
      <c r="EYP2163" s="218"/>
      <c r="EYQ2163" s="218"/>
      <c r="EYR2163" s="218"/>
      <c r="EYS2163" s="218"/>
      <c r="EYT2163" s="218"/>
      <c r="EYU2163" s="218"/>
      <c r="EYV2163" s="218"/>
      <c r="EYW2163" s="218"/>
      <c r="EYX2163" s="218"/>
      <c r="EYY2163" s="218"/>
      <c r="EYZ2163" s="218"/>
      <c r="EZA2163" s="218"/>
      <c r="EZB2163" s="218"/>
      <c r="EZC2163" s="218"/>
      <c r="EZD2163" s="218"/>
      <c r="EZE2163" s="218"/>
      <c r="EZF2163" s="218"/>
      <c r="EZG2163" s="218"/>
      <c r="EZH2163" s="218"/>
      <c r="EZI2163" s="218"/>
      <c r="EZJ2163" s="218"/>
      <c r="EZK2163" s="218"/>
      <c r="EZL2163" s="218"/>
      <c r="EZM2163" s="218"/>
      <c r="EZN2163" s="218"/>
      <c r="EZO2163" s="218"/>
      <c r="EZP2163" s="218"/>
      <c r="EZQ2163" s="218"/>
      <c r="EZR2163" s="218"/>
      <c r="EZS2163" s="218"/>
      <c r="EZT2163" s="218"/>
      <c r="EZU2163" s="218"/>
      <c r="EZV2163" s="218"/>
      <c r="EZW2163" s="218"/>
      <c r="EZX2163" s="218"/>
      <c r="EZY2163" s="218"/>
      <c r="EZZ2163" s="218"/>
      <c r="FAA2163" s="218"/>
      <c r="FAB2163" s="218"/>
      <c r="FAC2163" s="218"/>
      <c r="FAD2163" s="218"/>
      <c r="FAE2163" s="218"/>
      <c r="FAF2163" s="218"/>
      <c r="FAG2163" s="218"/>
      <c r="FAH2163" s="218"/>
      <c r="FAI2163" s="218"/>
      <c r="FAJ2163" s="218"/>
      <c r="FAK2163" s="218"/>
      <c r="FAL2163" s="218"/>
      <c r="FAM2163" s="218"/>
      <c r="FAN2163" s="218"/>
      <c r="FAO2163" s="218"/>
      <c r="FAP2163" s="218"/>
      <c r="FAQ2163" s="218"/>
      <c r="FAR2163" s="218"/>
      <c r="FAS2163" s="218"/>
      <c r="FAT2163" s="218"/>
      <c r="FAU2163" s="218"/>
      <c r="FAV2163" s="218"/>
      <c r="FAW2163" s="218"/>
      <c r="FAX2163" s="218"/>
      <c r="FAY2163" s="218"/>
      <c r="FAZ2163" s="218"/>
      <c r="FBA2163" s="218"/>
      <c r="FBB2163" s="218"/>
      <c r="FBC2163" s="218"/>
      <c r="FBD2163" s="218"/>
      <c r="FBE2163" s="218"/>
      <c r="FBF2163" s="218"/>
      <c r="FBG2163" s="218"/>
      <c r="FBH2163" s="218"/>
      <c r="FBI2163" s="218"/>
      <c r="FBJ2163" s="218"/>
      <c r="FBK2163" s="218"/>
      <c r="FBL2163" s="218"/>
      <c r="FBM2163" s="218"/>
      <c r="FBN2163" s="218"/>
      <c r="FBO2163" s="218"/>
      <c r="FBP2163" s="218"/>
      <c r="FBQ2163" s="218"/>
      <c r="FBR2163" s="218"/>
      <c r="FBS2163" s="218"/>
      <c r="FBT2163" s="218"/>
      <c r="FBU2163" s="218"/>
      <c r="FBV2163" s="218"/>
      <c r="FBW2163" s="218"/>
      <c r="FBX2163" s="218"/>
      <c r="FBY2163" s="218"/>
      <c r="FBZ2163" s="218"/>
      <c r="FCA2163" s="218"/>
      <c r="FCB2163" s="218"/>
      <c r="FCC2163" s="218"/>
      <c r="FCD2163" s="218"/>
      <c r="FCE2163" s="218"/>
      <c r="FCF2163" s="218"/>
      <c r="FCG2163" s="218"/>
      <c r="FCH2163" s="218"/>
      <c r="FCI2163" s="218"/>
      <c r="FCJ2163" s="218"/>
      <c r="FCK2163" s="218"/>
      <c r="FCL2163" s="218"/>
      <c r="FCM2163" s="218"/>
      <c r="FCN2163" s="218"/>
      <c r="FCO2163" s="218"/>
      <c r="FCP2163" s="218"/>
      <c r="FCQ2163" s="218"/>
      <c r="FCR2163" s="218"/>
      <c r="FCS2163" s="218"/>
      <c r="FCT2163" s="218"/>
      <c r="FCU2163" s="218"/>
      <c r="FCV2163" s="218"/>
      <c r="FCW2163" s="218"/>
      <c r="FCX2163" s="218"/>
      <c r="FCY2163" s="218"/>
      <c r="FCZ2163" s="218"/>
      <c r="FDA2163" s="218"/>
      <c r="FDB2163" s="218"/>
      <c r="FDC2163" s="218"/>
      <c r="FDD2163" s="218"/>
      <c r="FDE2163" s="218"/>
      <c r="FDF2163" s="218"/>
      <c r="FDG2163" s="218"/>
      <c r="FDH2163" s="218"/>
      <c r="FDI2163" s="218"/>
      <c r="FDJ2163" s="218"/>
      <c r="FDK2163" s="218"/>
      <c r="FDL2163" s="218"/>
      <c r="FDM2163" s="218"/>
      <c r="FDN2163" s="218"/>
      <c r="FDO2163" s="218"/>
      <c r="FDP2163" s="218"/>
      <c r="FDQ2163" s="218"/>
      <c r="FDR2163" s="218"/>
      <c r="FDS2163" s="218"/>
      <c r="FDT2163" s="218"/>
      <c r="FDU2163" s="218"/>
      <c r="FDV2163" s="218"/>
      <c r="FDW2163" s="218"/>
      <c r="FDX2163" s="218"/>
      <c r="FDY2163" s="218"/>
      <c r="FDZ2163" s="218"/>
      <c r="FEA2163" s="218"/>
      <c r="FEB2163" s="218"/>
      <c r="FEC2163" s="218"/>
      <c r="FED2163" s="218"/>
      <c r="FEE2163" s="218"/>
      <c r="FEF2163" s="218"/>
      <c r="FEG2163" s="218"/>
      <c r="FEH2163" s="218"/>
      <c r="FEI2163" s="218"/>
      <c r="FEJ2163" s="218"/>
      <c r="FEK2163" s="218"/>
      <c r="FEL2163" s="218"/>
      <c r="FEM2163" s="218"/>
      <c r="FEN2163" s="218"/>
      <c r="FEO2163" s="218"/>
      <c r="FEP2163" s="218"/>
      <c r="FEQ2163" s="218"/>
      <c r="FER2163" s="218"/>
      <c r="FES2163" s="218"/>
      <c r="FET2163" s="218"/>
      <c r="FEU2163" s="218"/>
      <c r="FEV2163" s="218"/>
      <c r="FEW2163" s="218"/>
      <c r="FEX2163" s="218"/>
      <c r="FEY2163" s="218"/>
      <c r="FEZ2163" s="218"/>
      <c r="FFA2163" s="218"/>
      <c r="FFB2163" s="218"/>
      <c r="FFC2163" s="218"/>
      <c r="FFD2163" s="218"/>
      <c r="FFE2163" s="218"/>
      <c r="FFF2163" s="218"/>
      <c r="FFG2163" s="218"/>
      <c r="FFH2163" s="218"/>
      <c r="FFI2163" s="218"/>
      <c r="FFJ2163" s="218"/>
      <c r="FFK2163" s="218"/>
      <c r="FFL2163" s="218"/>
      <c r="FFM2163" s="218"/>
      <c r="FFN2163" s="218"/>
      <c r="FFO2163" s="218"/>
      <c r="FFP2163" s="218"/>
      <c r="FFQ2163" s="218"/>
      <c r="FFR2163" s="218"/>
      <c r="FFS2163" s="218"/>
      <c r="FFT2163" s="218"/>
      <c r="FFU2163" s="218"/>
      <c r="FFV2163" s="218"/>
      <c r="FFW2163" s="218"/>
      <c r="FFX2163" s="218"/>
      <c r="FFY2163" s="218"/>
      <c r="FFZ2163" s="218"/>
      <c r="FGA2163" s="218"/>
      <c r="FGB2163" s="218"/>
      <c r="FGC2163" s="218"/>
      <c r="FGD2163" s="218"/>
      <c r="FGE2163" s="218"/>
      <c r="FGF2163" s="218"/>
      <c r="FGG2163" s="218"/>
      <c r="FGH2163" s="218"/>
      <c r="FGI2163" s="218"/>
      <c r="FGJ2163" s="218"/>
      <c r="FGK2163" s="218"/>
      <c r="FGL2163" s="218"/>
      <c r="FGM2163" s="218"/>
      <c r="FGN2163" s="218"/>
      <c r="FGO2163" s="218"/>
      <c r="FGP2163" s="218"/>
      <c r="FGQ2163" s="218"/>
      <c r="FGR2163" s="218"/>
      <c r="FGS2163" s="218"/>
      <c r="FGT2163" s="218"/>
      <c r="FGU2163" s="218"/>
      <c r="FGV2163" s="218"/>
      <c r="FGW2163" s="218"/>
      <c r="FGX2163" s="218"/>
      <c r="FGY2163" s="218"/>
      <c r="FGZ2163" s="218"/>
      <c r="FHA2163" s="218"/>
      <c r="FHB2163" s="218"/>
      <c r="FHC2163" s="218"/>
      <c r="FHD2163" s="218"/>
      <c r="FHE2163" s="218"/>
      <c r="FHF2163" s="218"/>
      <c r="FHG2163" s="218"/>
      <c r="FHH2163" s="218"/>
      <c r="FHI2163" s="218"/>
      <c r="FHJ2163" s="218"/>
      <c r="FHK2163" s="218"/>
      <c r="FHL2163" s="218"/>
      <c r="FHM2163" s="218"/>
      <c r="FHN2163" s="218"/>
      <c r="FHO2163" s="218"/>
      <c r="FHP2163" s="218"/>
      <c r="FHQ2163" s="218"/>
      <c r="FHR2163" s="218"/>
      <c r="FHS2163" s="218"/>
      <c r="FHT2163" s="218"/>
      <c r="FHU2163" s="218"/>
      <c r="FHV2163" s="218"/>
      <c r="FHW2163" s="218"/>
      <c r="FHX2163" s="218"/>
      <c r="FHY2163" s="218"/>
      <c r="FHZ2163" s="218"/>
      <c r="FIA2163" s="218"/>
      <c r="FIB2163" s="218"/>
      <c r="FIC2163" s="218"/>
      <c r="FID2163" s="218"/>
      <c r="FIE2163" s="218"/>
      <c r="FIF2163" s="218"/>
      <c r="FIG2163" s="218"/>
      <c r="FIH2163" s="218"/>
      <c r="FII2163" s="218"/>
      <c r="FIJ2163" s="218"/>
      <c r="FIK2163" s="218"/>
      <c r="FIL2163" s="218"/>
      <c r="FIM2163" s="218"/>
      <c r="FIN2163" s="218"/>
      <c r="FIO2163" s="218"/>
      <c r="FIP2163" s="218"/>
      <c r="FIQ2163" s="218"/>
      <c r="FIR2163" s="218"/>
      <c r="FIS2163" s="218"/>
      <c r="FIT2163" s="218"/>
      <c r="FIU2163" s="218"/>
      <c r="FIV2163" s="218"/>
      <c r="FIW2163" s="218"/>
      <c r="FIX2163" s="218"/>
      <c r="FIY2163" s="218"/>
      <c r="FIZ2163" s="218"/>
      <c r="FJA2163" s="218"/>
      <c r="FJB2163" s="218"/>
      <c r="FJC2163" s="218"/>
      <c r="FJD2163" s="218"/>
      <c r="FJE2163" s="218"/>
      <c r="FJF2163" s="218"/>
      <c r="FJG2163" s="218"/>
      <c r="FJH2163" s="218"/>
      <c r="FJI2163" s="218"/>
      <c r="FJJ2163" s="218"/>
      <c r="FJK2163" s="218"/>
      <c r="FJL2163" s="218"/>
      <c r="FJM2163" s="218"/>
      <c r="FJN2163" s="218"/>
      <c r="FJO2163" s="218"/>
      <c r="FJP2163" s="218"/>
      <c r="FJQ2163" s="218"/>
      <c r="FJR2163" s="218"/>
      <c r="FJS2163" s="218"/>
      <c r="FJT2163" s="218"/>
      <c r="FJU2163" s="218"/>
      <c r="FJV2163" s="218"/>
      <c r="FJW2163" s="218"/>
      <c r="FJX2163" s="218"/>
      <c r="FJY2163" s="218"/>
      <c r="FJZ2163" s="218"/>
      <c r="FKA2163" s="218"/>
      <c r="FKB2163" s="218"/>
      <c r="FKC2163" s="218"/>
      <c r="FKD2163" s="218"/>
      <c r="FKE2163" s="218"/>
      <c r="FKF2163" s="218"/>
      <c r="FKG2163" s="218"/>
      <c r="FKH2163" s="218"/>
      <c r="FKI2163" s="218"/>
      <c r="FKJ2163" s="218"/>
      <c r="FKK2163" s="218"/>
      <c r="FKL2163" s="218"/>
      <c r="FKM2163" s="218"/>
      <c r="FKN2163" s="218"/>
      <c r="FKO2163" s="218"/>
      <c r="FKP2163" s="218"/>
      <c r="FKQ2163" s="218"/>
      <c r="FKR2163" s="218"/>
      <c r="FKS2163" s="218"/>
      <c r="FKT2163" s="218"/>
      <c r="FKU2163" s="218"/>
      <c r="FKV2163" s="218"/>
      <c r="FKW2163" s="218"/>
      <c r="FKX2163" s="218"/>
      <c r="FKY2163" s="218"/>
      <c r="FKZ2163" s="218"/>
      <c r="FLA2163" s="218"/>
      <c r="FLB2163" s="218"/>
      <c r="FLC2163" s="218"/>
      <c r="FLD2163" s="218"/>
      <c r="FLE2163" s="218"/>
      <c r="FLF2163" s="218"/>
      <c r="FLG2163" s="218"/>
      <c r="FLH2163" s="218"/>
      <c r="FLI2163" s="218"/>
      <c r="FLJ2163" s="218"/>
      <c r="FLK2163" s="218"/>
      <c r="FLL2163" s="218"/>
      <c r="FLM2163" s="218"/>
      <c r="FLN2163" s="218"/>
      <c r="FLO2163" s="218"/>
      <c r="FLP2163" s="218"/>
      <c r="FLQ2163" s="218"/>
      <c r="FLR2163" s="218"/>
      <c r="FLS2163" s="218"/>
      <c r="FLT2163" s="218"/>
      <c r="FLU2163" s="218"/>
      <c r="FLV2163" s="218"/>
      <c r="FLW2163" s="218"/>
      <c r="FLX2163" s="218"/>
      <c r="FLY2163" s="218"/>
      <c r="FLZ2163" s="218"/>
      <c r="FMA2163" s="218"/>
      <c r="FMB2163" s="218"/>
      <c r="FMC2163" s="218"/>
      <c r="FMD2163" s="218"/>
      <c r="FME2163" s="218"/>
      <c r="FMF2163" s="218"/>
      <c r="FMG2163" s="218"/>
      <c r="FMH2163" s="218"/>
      <c r="FMI2163" s="218"/>
      <c r="FMJ2163" s="218"/>
      <c r="FMK2163" s="218"/>
      <c r="FML2163" s="218"/>
      <c r="FMM2163" s="218"/>
      <c r="FMN2163" s="218"/>
      <c r="FMO2163" s="218"/>
      <c r="FMP2163" s="218"/>
      <c r="FMQ2163" s="218"/>
      <c r="FMR2163" s="218"/>
      <c r="FMS2163" s="218"/>
      <c r="FMT2163" s="218"/>
      <c r="FMU2163" s="218"/>
      <c r="FMV2163" s="218"/>
      <c r="FMW2163" s="218"/>
      <c r="FMX2163" s="218"/>
      <c r="FMY2163" s="218"/>
      <c r="FMZ2163" s="218"/>
      <c r="FNA2163" s="218"/>
      <c r="FNB2163" s="218"/>
      <c r="FNC2163" s="218"/>
      <c r="FND2163" s="218"/>
      <c r="FNE2163" s="218"/>
      <c r="FNF2163" s="218"/>
      <c r="FNG2163" s="218"/>
      <c r="FNH2163" s="218"/>
      <c r="FNI2163" s="218"/>
      <c r="FNJ2163" s="218"/>
      <c r="FNK2163" s="218"/>
      <c r="FNL2163" s="218"/>
      <c r="FNM2163" s="218"/>
      <c r="FNN2163" s="218"/>
      <c r="FNO2163" s="218"/>
      <c r="FNP2163" s="218"/>
      <c r="FNQ2163" s="218"/>
      <c r="FNR2163" s="218"/>
      <c r="FNS2163" s="218"/>
      <c r="FNT2163" s="218"/>
      <c r="FNU2163" s="218"/>
      <c r="FNV2163" s="218"/>
      <c r="FNW2163" s="218"/>
      <c r="FNX2163" s="218"/>
      <c r="FNY2163" s="218"/>
      <c r="FNZ2163" s="218"/>
      <c r="FOA2163" s="218"/>
      <c r="FOB2163" s="218"/>
      <c r="FOC2163" s="218"/>
      <c r="FOD2163" s="218"/>
      <c r="FOE2163" s="218"/>
      <c r="FOF2163" s="218"/>
      <c r="FOG2163" s="218"/>
      <c r="FOH2163" s="218"/>
      <c r="FOI2163" s="218"/>
      <c r="FOJ2163" s="218"/>
      <c r="FOK2163" s="218"/>
      <c r="FOL2163" s="218"/>
      <c r="FOM2163" s="218"/>
      <c r="FON2163" s="218"/>
      <c r="FOO2163" s="218"/>
      <c r="FOP2163" s="218"/>
      <c r="FOQ2163" s="218"/>
      <c r="FOR2163" s="218"/>
      <c r="FOS2163" s="218"/>
      <c r="FOT2163" s="218"/>
      <c r="FOU2163" s="218"/>
      <c r="FOV2163" s="218"/>
      <c r="FOW2163" s="218"/>
      <c r="FOX2163" s="218"/>
      <c r="FOY2163" s="218"/>
      <c r="FOZ2163" s="218"/>
      <c r="FPA2163" s="218"/>
      <c r="FPB2163" s="218"/>
      <c r="FPC2163" s="218"/>
      <c r="FPD2163" s="218"/>
      <c r="FPE2163" s="218"/>
      <c r="FPF2163" s="218"/>
      <c r="FPG2163" s="218"/>
      <c r="FPH2163" s="218"/>
      <c r="FPI2163" s="218"/>
      <c r="FPJ2163" s="218"/>
      <c r="FPK2163" s="218"/>
      <c r="FPL2163" s="218"/>
      <c r="FPM2163" s="218"/>
      <c r="FPN2163" s="218"/>
      <c r="FPO2163" s="218"/>
      <c r="FPP2163" s="218"/>
      <c r="FPQ2163" s="218"/>
      <c r="FPR2163" s="218"/>
      <c r="FPS2163" s="218"/>
      <c r="FPT2163" s="218"/>
      <c r="FPU2163" s="218"/>
      <c r="FPV2163" s="218"/>
      <c r="FPW2163" s="218"/>
      <c r="FPX2163" s="218"/>
      <c r="FPY2163" s="218"/>
      <c r="FPZ2163" s="218"/>
      <c r="FQA2163" s="218"/>
      <c r="FQB2163" s="218"/>
      <c r="FQC2163" s="218"/>
      <c r="FQD2163" s="218"/>
      <c r="FQE2163" s="218"/>
      <c r="FQF2163" s="218"/>
      <c r="FQG2163" s="218"/>
      <c r="FQH2163" s="218"/>
      <c r="FQI2163" s="218"/>
      <c r="FQJ2163" s="218"/>
      <c r="FQK2163" s="218"/>
      <c r="FQL2163" s="218"/>
      <c r="FQM2163" s="218"/>
      <c r="FQN2163" s="218"/>
      <c r="FQO2163" s="218"/>
      <c r="FQP2163" s="218"/>
      <c r="FQQ2163" s="218"/>
      <c r="FQR2163" s="218"/>
      <c r="FQS2163" s="218"/>
      <c r="FQT2163" s="218"/>
      <c r="FQU2163" s="218"/>
      <c r="FQV2163" s="218"/>
      <c r="FQW2163" s="218"/>
      <c r="FQX2163" s="218"/>
      <c r="FQY2163" s="218"/>
      <c r="FQZ2163" s="218"/>
      <c r="FRA2163" s="218"/>
      <c r="FRB2163" s="218"/>
      <c r="FRC2163" s="218"/>
      <c r="FRD2163" s="218"/>
      <c r="FRE2163" s="218"/>
      <c r="FRF2163" s="218"/>
      <c r="FRG2163" s="218"/>
      <c r="FRH2163" s="218"/>
      <c r="FRI2163" s="218"/>
      <c r="FRJ2163" s="218"/>
      <c r="FRK2163" s="218"/>
      <c r="FRL2163" s="218"/>
      <c r="FRM2163" s="218"/>
      <c r="FRN2163" s="218"/>
      <c r="FRO2163" s="218"/>
      <c r="FRP2163" s="218"/>
      <c r="FRQ2163" s="218"/>
      <c r="FRR2163" s="218"/>
      <c r="FRS2163" s="218"/>
      <c r="FRT2163" s="218"/>
      <c r="FRU2163" s="218"/>
      <c r="FRV2163" s="218"/>
      <c r="FRW2163" s="218"/>
      <c r="FRX2163" s="218"/>
      <c r="FRY2163" s="218"/>
      <c r="FRZ2163" s="218"/>
      <c r="FSA2163" s="218"/>
      <c r="FSB2163" s="218"/>
      <c r="FSC2163" s="218"/>
      <c r="FSD2163" s="218"/>
      <c r="FSE2163" s="218"/>
      <c r="FSF2163" s="218"/>
      <c r="FSG2163" s="218"/>
      <c r="FSH2163" s="218"/>
      <c r="FSI2163" s="218"/>
      <c r="FSJ2163" s="218"/>
      <c r="FSK2163" s="218"/>
      <c r="FSL2163" s="218"/>
      <c r="FSM2163" s="218"/>
      <c r="FSN2163" s="218"/>
      <c r="FSO2163" s="218"/>
      <c r="FSP2163" s="218"/>
      <c r="FSQ2163" s="218"/>
      <c r="FSR2163" s="218"/>
      <c r="FSS2163" s="218"/>
      <c r="FST2163" s="218"/>
      <c r="FSU2163" s="218"/>
      <c r="FSV2163" s="218"/>
      <c r="FSW2163" s="218"/>
      <c r="FSX2163" s="218"/>
      <c r="FSY2163" s="218"/>
      <c r="FSZ2163" s="218"/>
      <c r="FTA2163" s="218"/>
      <c r="FTB2163" s="218"/>
      <c r="FTC2163" s="218"/>
      <c r="FTD2163" s="218"/>
      <c r="FTE2163" s="218"/>
      <c r="FTF2163" s="218"/>
      <c r="FTG2163" s="218"/>
      <c r="FTH2163" s="218"/>
      <c r="FTI2163" s="218"/>
      <c r="FTJ2163" s="218"/>
      <c r="FTK2163" s="218"/>
      <c r="FTL2163" s="218"/>
      <c r="FTM2163" s="218"/>
      <c r="FTN2163" s="218"/>
      <c r="FTO2163" s="218"/>
      <c r="FTP2163" s="218"/>
      <c r="FTQ2163" s="218"/>
      <c r="FTR2163" s="218"/>
      <c r="FTS2163" s="218"/>
      <c r="FTT2163" s="218"/>
      <c r="FTU2163" s="218"/>
      <c r="FTV2163" s="218"/>
      <c r="FTW2163" s="218"/>
      <c r="FTX2163" s="218"/>
      <c r="FTY2163" s="218"/>
      <c r="FTZ2163" s="218"/>
      <c r="FUA2163" s="218"/>
      <c r="FUB2163" s="218"/>
      <c r="FUC2163" s="218"/>
      <c r="FUD2163" s="218"/>
      <c r="FUE2163" s="218"/>
      <c r="FUF2163" s="218"/>
      <c r="FUG2163" s="218"/>
      <c r="FUH2163" s="218"/>
      <c r="FUI2163" s="218"/>
      <c r="FUJ2163" s="218"/>
      <c r="FUK2163" s="218"/>
      <c r="FUL2163" s="218"/>
      <c r="FUM2163" s="218"/>
      <c r="FUN2163" s="218"/>
      <c r="FUO2163" s="218"/>
      <c r="FUP2163" s="218"/>
      <c r="FUQ2163" s="218"/>
      <c r="FUR2163" s="218"/>
      <c r="FUS2163" s="218"/>
      <c r="FUT2163" s="218"/>
      <c r="FUU2163" s="218"/>
      <c r="FUV2163" s="218"/>
      <c r="FUW2163" s="218"/>
      <c r="FUX2163" s="218"/>
      <c r="FUY2163" s="218"/>
      <c r="FUZ2163" s="218"/>
      <c r="FVA2163" s="218"/>
      <c r="FVB2163" s="218"/>
      <c r="FVC2163" s="218"/>
      <c r="FVD2163" s="218"/>
      <c r="FVE2163" s="218"/>
      <c r="FVF2163" s="218"/>
      <c r="FVG2163" s="218"/>
      <c r="FVH2163" s="218"/>
      <c r="FVI2163" s="218"/>
      <c r="FVJ2163" s="218"/>
      <c r="FVK2163" s="218"/>
      <c r="FVL2163" s="218"/>
      <c r="FVM2163" s="218"/>
      <c r="FVN2163" s="218"/>
      <c r="FVO2163" s="218"/>
      <c r="FVP2163" s="218"/>
      <c r="FVQ2163" s="218"/>
      <c r="FVR2163" s="218"/>
      <c r="FVS2163" s="218"/>
      <c r="FVT2163" s="218"/>
      <c r="FVU2163" s="218"/>
      <c r="FVV2163" s="218"/>
      <c r="FVW2163" s="218"/>
      <c r="FVX2163" s="218"/>
      <c r="FVY2163" s="218"/>
      <c r="FVZ2163" s="218"/>
      <c r="FWA2163" s="218"/>
      <c r="FWB2163" s="218"/>
      <c r="FWC2163" s="218"/>
      <c r="FWD2163" s="218"/>
      <c r="FWE2163" s="218"/>
      <c r="FWF2163" s="218"/>
      <c r="FWG2163" s="218"/>
      <c r="FWH2163" s="218"/>
      <c r="FWI2163" s="218"/>
      <c r="FWJ2163" s="218"/>
      <c r="FWK2163" s="218"/>
      <c r="FWL2163" s="218"/>
      <c r="FWM2163" s="218"/>
      <c r="FWN2163" s="218"/>
      <c r="FWO2163" s="218"/>
      <c r="FWP2163" s="218"/>
      <c r="FWQ2163" s="218"/>
      <c r="FWR2163" s="218"/>
      <c r="FWS2163" s="218"/>
      <c r="FWT2163" s="218"/>
      <c r="FWU2163" s="218"/>
      <c r="FWV2163" s="218"/>
      <c r="FWW2163" s="218"/>
      <c r="FWX2163" s="218"/>
      <c r="FWY2163" s="218"/>
      <c r="FWZ2163" s="218"/>
      <c r="FXA2163" s="218"/>
      <c r="FXB2163" s="218"/>
      <c r="FXC2163" s="218"/>
      <c r="FXD2163" s="218"/>
      <c r="FXE2163" s="218"/>
      <c r="FXF2163" s="218"/>
      <c r="FXG2163" s="218"/>
      <c r="FXH2163" s="218"/>
      <c r="FXI2163" s="218"/>
      <c r="FXJ2163" s="218"/>
      <c r="FXK2163" s="218"/>
      <c r="FXL2163" s="218"/>
      <c r="FXM2163" s="218"/>
      <c r="FXN2163" s="218"/>
      <c r="FXO2163" s="218"/>
      <c r="FXP2163" s="218"/>
      <c r="FXQ2163" s="218"/>
      <c r="FXR2163" s="218"/>
      <c r="FXS2163" s="218"/>
      <c r="FXT2163" s="218"/>
      <c r="FXU2163" s="218"/>
      <c r="FXV2163" s="218"/>
      <c r="FXW2163" s="218"/>
      <c r="FXX2163" s="218"/>
      <c r="FXY2163" s="218"/>
      <c r="FXZ2163" s="218"/>
      <c r="FYA2163" s="218"/>
      <c r="FYB2163" s="218"/>
      <c r="FYC2163" s="218"/>
      <c r="FYD2163" s="218"/>
      <c r="FYE2163" s="218"/>
      <c r="FYF2163" s="218"/>
      <c r="FYG2163" s="218"/>
      <c r="FYH2163" s="218"/>
      <c r="FYI2163" s="218"/>
      <c r="FYJ2163" s="218"/>
      <c r="FYK2163" s="218"/>
      <c r="FYL2163" s="218"/>
      <c r="FYM2163" s="218"/>
      <c r="FYN2163" s="218"/>
      <c r="FYO2163" s="218"/>
      <c r="FYP2163" s="218"/>
      <c r="FYQ2163" s="218"/>
      <c r="FYR2163" s="218"/>
      <c r="FYS2163" s="218"/>
      <c r="FYT2163" s="218"/>
      <c r="FYU2163" s="218"/>
      <c r="FYV2163" s="218"/>
      <c r="FYW2163" s="218"/>
      <c r="FYX2163" s="218"/>
      <c r="FYY2163" s="218"/>
      <c r="FYZ2163" s="218"/>
      <c r="FZA2163" s="218"/>
      <c r="FZB2163" s="218"/>
      <c r="FZC2163" s="218"/>
      <c r="FZD2163" s="218"/>
      <c r="FZE2163" s="218"/>
      <c r="FZF2163" s="218"/>
      <c r="FZG2163" s="218"/>
      <c r="FZH2163" s="218"/>
      <c r="FZI2163" s="218"/>
      <c r="FZJ2163" s="218"/>
      <c r="FZK2163" s="218"/>
      <c r="FZL2163" s="218"/>
      <c r="FZM2163" s="218"/>
      <c r="FZN2163" s="218"/>
      <c r="FZO2163" s="218"/>
      <c r="FZP2163" s="218"/>
      <c r="FZQ2163" s="218"/>
      <c r="FZR2163" s="218"/>
      <c r="FZS2163" s="218"/>
      <c r="FZT2163" s="218"/>
      <c r="FZU2163" s="218"/>
      <c r="FZV2163" s="218"/>
      <c r="FZW2163" s="218"/>
      <c r="FZX2163" s="218"/>
      <c r="FZY2163" s="218"/>
      <c r="FZZ2163" s="218"/>
      <c r="GAA2163" s="218"/>
      <c r="GAB2163" s="218"/>
      <c r="GAC2163" s="218"/>
      <c r="GAD2163" s="218"/>
      <c r="GAE2163" s="218"/>
      <c r="GAF2163" s="218"/>
      <c r="GAG2163" s="218"/>
      <c r="GAH2163" s="218"/>
      <c r="GAI2163" s="218"/>
      <c r="GAJ2163" s="218"/>
      <c r="GAK2163" s="218"/>
      <c r="GAL2163" s="218"/>
      <c r="GAM2163" s="218"/>
      <c r="GAN2163" s="218"/>
      <c r="GAO2163" s="218"/>
      <c r="GAP2163" s="218"/>
      <c r="GAQ2163" s="218"/>
      <c r="GAR2163" s="218"/>
      <c r="GAS2163" s="218"/>
      <c r="GAT2163" s="218"/>
      <c r="GAU2163" s="218"/>
      <c r="GAV2163" s="218"/>
      <c r="GAW2163" s="218"/>
      <c r="GAX2163" s="218"/>
      <c r="GAY2163" s="218"/>
      <c r="GAZ2163" s="218"/>
      <c r="GBA2163" s="218"/>
      <c r="GBB2163" s="218"/>
      <c r="GBC2163" s="218"/>
      <c r="GBD2163" s="218"/>
      <c r="GBE2163" s="218"/>
      <c r="GBF2163" s="218"/>
      <c r="GBG2163" s="218"/>
      <c r="GBH2163" s="218"/>
      <c r="GBI2163" s="218"/>
      <c r="GBJ2163" s="218"/>
      <c r="GBK2163" s="218"/>
      <c r="GBL2163" s="218"/>
      <c r="GBM2163" s="218"/>
      <c r="GBN2163" s="218"/>
      <c r="GBO2163" s="218"/>
      <c r="GBP2163" s="218"/>
      <c r="GBQ2163" s="218"/>
      <c r="GBR2163" s="218"/>
      <c r="GBS2163" s="218"/>
      <c r="GBT2163" s="218"/>
      <c r="GBU2163" s="218"/>
      <c r="GBV2163" s="218"/>
      <c r="GBW2163" s="218"/>
      <c r="GBX2163" s="218"/>
      <c r="GBY2163" s="218"/>
      <c r="GBZ2163" s="218"/>
      <c r="GCA2163" s="218"/>
      <c r="GCB2163" s="218"/>
      <c r="GCC2163" s="218"/>
      <c r="GCD2163" s="218"/>
      <c r="GCE2163" s="218"/>
      <c r="GCF2163" s="218"/>
      <c r="GCG2163" s="218"/>
      <c r="GCH2163" s="218"/>
      <c r="GCI2163" s="218"/>
      <c r="GCJ2163" s="218"/>
      <c r="GCK2163" s="218"/>
      <c r="GCL2163" s="218"/>
      <c r="GCM2163" s="218"/>
      <c r="GCN2163" s="218"/>
      <c r="GCO2163" s="218"/>
      <c r="GCP2163" s="218"/>
      <c r="GCQ2163" s="218"/>
      <c r="GCR2163" s="218"/>
      <c r="GCS2163" s="218"/>
      <c r="GCT2163" s="218"/>
      <c r="GCU2163" s="218"/>
      <c r="GCV2163" s="218"/>
      <c r="GCW2163" s="218"/>
      <c r="GCX2163" s="218"/>
      <c r="GCY2163" s="218"/>
      <c r="GCZ2163" s="218"/>
      <c r="GDA2163" s="218"/>
      <c r="GDB2163" s="218"/>
      <c r="GDC2163" s="218"/>
      <c r="GDD2163" s="218"/>
      <c r="GDE2163" s="218"/>
      <c r="GDF2163" s="218"/>
      <c r="GDG2163" s="218"/>
      <c r="GDH2163" s="218"/>
      <c r="GDI2163" s="218"/>
      <c r="GDJ2163" s="218"/>
      <c r="GDK2163" s="218"/>
      <c r="GDL2163" s="218"/>
      <c r="GDM2163" s="218"/>
      <c r="GDN2163" s="218"/>
      <c r="GDO2163" s="218"/>
      <c r="GDP2163" s="218"/>
      <c r="GDQ2163" s="218"/>
      <c r="GDR2163" s="218"/>
      <c r="GDS2163" s="218"/>
      <c r="GDT2163" s="218"/>
      <c r="GDU2163" s="218"/>
      <c r="GDV2163" s="218"/>
      <c r="GDW2163" s="218"/>
      <c r="GDX2163" s="218"/>
      <c r="GDY2163" s="218"/>
      <c r="GDZ2163" s="218"/>
      <c r="GEA2163" s="218"/>
      <c r="GEB2163" s="218"/>
      <c r="GEC2163" s="218"/>
      <c r="GED2163" s="218"/>
      <c r="GEE2163" s="218"/>
      <c r="GEF2163" s="218"/>
      <c r="GEG2163" s="218"/>
      <c r="GEH2163" s="218"/>
      <c r="GEI2163" s="218"/>
      <c r="GEJ2163" s="218"/>
      <c r="GEK2163" s="218"/>
      <c r="GEL2163" s="218"/>
      <c r="GEM2163" s="218"/>
      <c r="GEN2163" s="218"/>
      <c r="GEO2163" s="218"/>
      <c r="GEP2163" s="218"/>
      <c r="GEQ2163" s="218"/>
      <c r="GER2163" s="218"/>
      <c r="GES2163" s="218"/>
      <c r="GET2163" s="218"/>
      <c r="GEU2163" s="218"/>
      <c r="GEV2163" s="218"/>
      <c r="GEW2163" s="218"/>
      <c r="GEX2163" s="218"/>
      <c r="GEY2163" s="218"/>
      <c r="GEZ2163" s="218"/>
      <c r="GFA2163" s="218"/>
      <c r="GFB2163" s="218"/>
      <c r="GFC2163" s="218"/>
      <c r="GFD2163" s="218"/>
      <c r="GFE2163" s="218"/>
      <c r="GFF2163" s="218"/>
      <c r="GFG2163" s="218"/>
      <c r="GFH2163" s="218"/>
      <c r="GFI2163" s="218"/>
      <c r="GFJ2163" s="218"/>
      <c r="GFK2163" s="218"/>
      <c r="GFL2163" s="218"/>
      <c r="GFM2163" s="218"/>
      <c r="GFN2163" s="218"/>
      <c r="GFO2163" s="218"/>
      <c r="GFP2163" s="218"/>
      <c r="GFQ2163" s="218"/>
      <c r="GFR2163" s="218"/>
      <c r="GFS2163" s="218"/>
      <c r="GFT2163" s="218"/>
      <c r="GFU2163" s="218"/>
      <c r="GFV2163" s="218"/>
      <c r="GFW2163" s="218"/>
      <c r="GFX2163" s="218"/>
      <c r="GFY2163" s="218"/>
      <c r="GFZ2163" s="218"/>
      <c r="GGA2163" s="218"/>
      <c r="GGB2163" s="218"/>
      <c r="GGC2163" s="218"/>
      <c r="GGD2163" s="218"/>
      <c r="GGE2163" s="218"/>
      <c r="GGF2163" s="218"/>
      <c r="GGG2163" s="218"/>
      <c r="GGH2163" s="218"/>
      <c r="GGI2163" s="218"/>
      <c r="GGJ2163" s="218"/>
      <c r="GGK2163" s="218"/>
      <c r="GGL2163" s="218"/>
      <c r="GGM2163" s="218"/>
      <c r="GGN2163" s="218"/>
      <c r="GGO2163" s="218"/>
      <c r="GGP2163" s="218"/>
      <c r="GGQ2163" s="218"/>
      <c r="GGR2163" s="218"/>
      <c r="GGS2163" s="218"/>
      <c r="GGT2163" s="218"/>
      <c r="GGU2163" s="218"/>
      <c r="GGV2163" s="218"/>
      <c r="GGW2163" s="218"/>
      <c r="GGX2163" s="218"/>
      <c r="GGY2163" s="218"/>
      <c r="GGZ2163" s="218"/>
      <c r="GHA2163" s="218"/>
      <c r="GHB2163" s="218"/>
      <c r="GHC2163" s="218"/>
      <c r="GHD2163" s="218"/>
      <c r="GHE2163" s="218"/>
      <c r="GHF2163" s="218"/>
      <c r="GHG2163" s="218"/>
      <c r="GHH2163" s="218"/>
      <c r="GHI2163" s="218"/>
      <c r="GHJ2163" s="218"/>
      <c r="GHK2163" s="218"/>
      <c r="GHL2163" s="218"/>
      <c r="GHM2163" s="218"/>
      <c r="GHN2163" s="218"/>
      <c r="GHO2163" s="218"/>
      <c r="GHP2163" s="218"/>
      <c r="GHQ2163" s="218"/>
      <c r="GHR2163" s="218"/>
      <c r="GHS2163" s="218"/>
      <c r="GHT2163" s="218"/>
      <c r="GHU2163" s="218"/>
      <c r="GHV2163" s="218"/>
      <c r="GHW2163" s="218"/>
      <c r="GHX2163" s="218"/>
      <c r="GHY2163" s="218"/>
      <c r="GHZ2163" s="218"/>
      <c r="GIA2163" s="218"/>
      <c r="GIB2163" s="218"/>
      <c r="GIC2163" s="218"/>
      <c r="GID2163" s="218"/>
      <c r="GIE2163" s="218"/>
      <c r="GIF2163" s="218"/>
      <c r="GIG2163" s="218"/>
      <c r="GIH2163" s="218"/>
      <c r="GII2163" s="218"/>
      <c r="GIJ2163" s="218"/>
      <c r="GIK2163" s="218"/>
      <c r="GIL2163" s="218"/>
      <c r="GIM2163" s="218"/>
      <c r="GIN2163" s="218"/>
      <c r="GIO2163" s="218"/>
      <c r="GIP2163" s="218"/>
      <c r="GIQ2163" s="218"/>
      <c r="GIR2163" s="218"/>
      <c r="GIS2163" s="218"/>
      <c r="GIT2163" s="218"/>
      <c r="GIU2163" s="218"/>
      <c r="GIV2163" s="218"/>
      <c r="GIW2163" s="218"/>
      <c r="GIX2163" s="218"/>
      <c r="GIY2163" s="218"/>
      <c r="GIZ2163" s="218"/>
      <c r="GJA2163" s="218"/>
      <c r="GJB2163" s="218"/>
      <c r="GJC2163" s="218"/>
      <c r="GJD2163" s="218"/>
      <c r="GJE2163" s="218"/>
      <c r="GJF2163" s="218"/>
      <c r="GJG2163" s="218"/>
      <c r="GJH2163" s="218"/>
      <c r="GJI2163" s="218"/>
      <c r="GJJ2163" s="218"/>
      <c r="GJK2163" s="218"/>
      <c r="GJL2163" s="218"/>
      <c r="GJM2163" s="218"/>
      <c r="GJN2163" s="218"/>
      <c r="GJO2163" s="218"/>
      <c r="GJP2163" s="218"/>
      <c r="GJQ2163" s="218"/>
      <c r="GJR2163" s="218"/>
      <c r="GJS2163" s="218"/>
      <c r="GJT2163" s="218"/>
      <c r="GJU2163" s="218"/>
      <c r="GJV2163" s="218"/>
      <c r="GJW2163" s="218"/>
      <c r="GJX2163" s="218"/>
      <c r="GJY2163" s="218"/>
      <c r="GJZ2163" s="218"/>
      <c r="GKA2163" s="218"/>
      <c r="GKB2163" s="218"/>
      <c r="GKC2163" s="218"/>
      <c r="GKD2163" s="218"/>
      <c r="GKE2163" s="218"/>
      <c r="GKF2163" s="218"/>
      <c r="GKG2163" s="218"/>
      <c r="GKH2163" s="218"/>
      <c r="GKI2163" s="218"/>
      <c r="GKJ2163" s="218"/>
      <c r="GKK2163" s="218"/>
      <c r="GKL2163" s="218"/>
      <c r="GKM2163" s="218"/>
      <c r="GKN2163" s="218"/>
      <c r="GKO2163" s="218"/>
      <c r="GKP2163" s="218"/>
      <c r="GKQ2163" s="218"/>
      <c r="GKR2163" s="218"/>
      <c r="GKS2163" s="218"/>
      <c r="GKT2163" s="218"/>
      <c r="GKU2163" s="218"/>
      <c r="GKV2163" s="218"/>
      <c r="GKW2163" s="218"/>
      <c r="GKX2163" s="218"/>
      <c r="GKY2163" s="218"/>
      <c r="GKZ2163" s="218"/>
      <c r="GLA2163" s="218"/>
      <c r="GLB2163" s="218"/>
      <c r="GLC2163" s="218"/>
      <c r="GLD2163" s="218"/>
      <c r="GLE2163" s="218"/>
      <c r="GLF2163" s="218"/>
      <c r="GLG2163" s="218"/>
      <c r="GLH2163" s="218"/>
      <c r="GLI2163" s="218"/>
      <c r="GLJ2163" s="218"/>
      <c r="GLK2163" s="218"/>
      <c r="GLL2163" s="218"/>
      <c r="GLM2163" s="218"/>
      <c r="GLN2163" s="218"/>
      <c r="GLO2163" s="218"/>
      <c r="GLP2163" s="218"/>
      <c r="GLQ2163" s="218"/>
      <c r="GLR2163" s="218"/>
      <c r="GLS2163" s="218"/>
      <c r="GLT2163" s="218"/>
      <c r="GLU2163" s="218"/>
      <c r="GLV2163" s="218"/>
      <c r="GLW2163" s="218"/>
      <c r="GLX2163" s="218"/>
      <c r="GLY2163" s="218"/>
      <c r="GLZ2163" s="218"/>
      <c r="GMA2163" s="218"/>
      <c r="GMB2163" s="218"/>
      <c r="GMC2163" s="218"/>
      <c r="GMD2163" s="218"/>
      <c r="GME2163" s="218"/>
      <c r="GMF2163" s="218"/>
      <c r="GMG2163" s="218"/>
      <c r="GMH2163" s="218"/>
      <c r="GMI2163" s="218"/>
      <c r="GMJ2163" s="218"/>
      <c r="GMK2163" s="218"/>
      <c r="GML2163" s="218"/>
      <c r="GMM2163" s="218"/>
      <c r="GMN2163" s="218"/>
      <c r="GMO2163" s="218"/>
      <c r="GMP2163" s="218"/>
      <c r="GMQ2163" s="218"/>
      <c r="GMR2163" s="218"/>
      <c r="GMS2163" s="218"/>
      <c r="GMT2163" s="218"/>
      <c r="GMU2163" s="218"/>
      <c r="GMV2163" s="218"/>
      <c r="GMW2163" s="218"/>
      <c r="GMX2163" s="218"/>
      <c r="GMY2163" s="218"/>
      <c r="GMZ2163" s="218"/>
      <c r="GNA2163" s="218"/>
      <c r="GNB2163" s="218"/>
      <c r="GNC2163" s="218"/>
      <c r="GND2163" s="218"/>
      <c r="GNE2163" s="218"/>
      <c r="GNF2163" s="218"/>
      <c r="GNG2163" s="218"/>
      <c r="GNH2163" s="218"/>
      <c r="GNI2163" s="218"/>
      <c r="GNJ2163" s="218"/>
      <c r="GNK2163" s="218"/>
      <c r="GNL2163" s="218"/>
      <c r="GNM2163" s="218"/>
      <c r="GNN2163" s="218"/>
      <c r="GNO2163" s="218"/>
      <c r="GNP2163" s="218"/>
      <c r="GNQ2163" s="218"/>
      <c r="GNR2163" s="218"/>
      <c r="GNS2163" s="218"/>
      <c r="GNT2163" s="218"/>
      <c r="GNU2163" s="218"/>
      <c r="GNV2163" s="218"/>
      <c r="GNW2163" s="218"/>
      <c r="GNX2163" s="218"/>
      <c r="GNY2163" s="218"/>
      <c r="GNZ2163" s="218"/>
      <c r="GOA2163" s="218"/>
      <c r="GOB2163" s="218"/>
      <c r="GOC2163" s="218"/>
      <c r="GOD2163" s="218"/>
      <c r="GOE2163" s="218"/>
      <c r="GOF2163" s="218"/>
      <c r="GOG2163" s="218"/>
      <c r="GOH2163" s="218"/>
      <c r="GOI2163" s="218"/>
      <c r="GOJ2163" s="218"/>
      <c r="GOK2163" s="218"/>
      <c r="GOL2163" s="218"/>
      <c r="GOM2163" s="218"/>
      <c r="GON2163" s="218"/>
      <c r="GOO2163" s="218"/>
      <c r="GOP2163" s="218"/>
      <c r="GOQ2163" s="218"/>
      <c r="GOR2163" s="218"/>
      <c r="GOS2163" s="218"/>
      <c r="GOT2163" s="218"/>
      <c r="GOU2163" s="218"/>
      <c r="GOV2163" s="218"/>
      <c r="GOW2163" s="218"/>
      <c r="GOX2163" s="218"/>
      <c r="GOY2163" s="218"/>
      <c r="GOZ2163" s="218"/>
      <c r="GPA2163" s="218"/>
      <c r="GPB2163" s="218"/>
      <c r="GPC2163" s="218"/>
      <c r="GPD2163" s="218"/>
      <c r="GPE2163" s="218"/>
      <c r="GPF2163" s="218"/>
      <c r="GPG2163" s="218"/>
      <c r="GPH2163" s="218"/>
      <c r="GPI2163" s="218"/>
      <c r="GPJ2163" s="218"/>
      <c r="GPK2163" s="218"/>
      <c r="GPL2163" s="218"/>
      <c r="GPM2163" s="218"/>
      <c r="GPN2163" s="218"/>
      <c r="GPO2163" s="218"/>
      <c r="GPP2163" s="218"/>
      <c r="GPQ2163" s="218"/>
      <c r="GPR2163" s="218"/>
      <c r="GPS2163" s="218"/>
      <c r="GPT2163" s="218"/>
      <c r="GPU2163" s="218"/>
      <c r="GPV2163" s="218"/>
      <c r="GPW2163" s="218"/>
      <c r="GPX2163" s="218"/>
      <c r="GPY2163" s="218"/>
      <c r="GPZ2163" s="218"/>
      <c r="GQA2163" s="218"/>
      <c r="GQB2163" s="218"/>
      <c r="GQC2163" s="218"/>
      <c r="GQD2163" s="218"/>
      <c r="GQE2163" s="218"/>
      <c r="GQF2163" s="218"/>
      <c r="GQG2163" s="218"/>
      <c r="GQH2163" s="218"/>
      <c r="GQI2163" s="218"/>
      <c r="GQJ2163" s="218"/>
      <c r="GQK2163" s="218"/>
      <c r="GQL2163" s="218"/>
      <c r="GQM2163" s="218"/>
      <c r="GQN2163" s="218"/>
      <c r="GQO2163" s="218"/>
      <c r="GQP2163" s="218"/>
      <c r="GQQ2163" s="218"/>
      <c r="GQR2163" s="218"/>
      <c r="GQS2163" s="218"/>
      <c r="GQT2163" s="218"/>
      <c r="GQU2163" s="218"/>
      <c r="GQV2163" s="218"/>
      <c r="GQW2163" s="218"/>
      <c r="GQX2163" s="218"/>
      <c r="GQY2163" s="218"/>
      <c r="GQZ2163" s="218"/>
      <c r="GRA2163" s="218"/>
      <c r="GRB2163" s="218"/>
      <c r="GRC2163" s="218"/>
      <c r="GRD2163" s="218"/>
      <c r="GRE2163" s="218"/>
      <c r="GRF2163" s="218"/>
      <c r="GRG2163" s="218"/>
      <c r="GRH2163" s="218"/>
      <c r="GRI2163" s="218"/>
      <c r="GRJ2163" s="218"/>
      <c r="GRK2163" s="218"/>
      <c r="GRL2163" s="218"/>
      <c r="GRM2163" s="218"/>
      <c r="GRN2163" s="218"/>
      <c r="GRO2163" s="218"/>
      <c r="GRP2163" s="218"/>
      <c r="GRQ2163" s="218"/>
      <c r="GRR2163" s="218"/>
      <c r="GRS2163" s="218"/>
      <c r="GRT2163" s="218"/>
      <c r="GRU2163" s="218"/>
      <c r="GRV2163" s="218"/>
      <c r="GRW2163" s="218"/>
      <c r="GRX2163" s="218"/>
      <c r="GRY2163" s="218"/>
      <c r="GRZ2163" s="218"/>
      <c r="GSA2163" s="218"/>
      <c r="GSB2163" s="218"/>
      <c r="GSC2163" s="218"/>
      <c r="GSD2163" s="218"/>
      <c r="GSE2163" s="218"/>
      <c r="GSF2163" s="218"/>
      <c r="GSG2163" s="218"/>
      <c r="GSH2163" s="218"/>
      <c r="GSI2163" s="218"/>
      <c r="GSJ2163" s="218"/>
      <c r="GSK2163" s="218"/>
      <c r="GSL2163" s="218"/>
      <c r="GSM2163" s="218"/>
      <c r="GSN2163" s="218"/>
      <c r="GSO2163" s="218"/>
      <c r="GSP2163" s="218"/>
      <c r="GSQ2163" s="218"/>
      <c r="GSR2163" s="218"/>
      <c r="GSS2163" s="218"/>
      <c r="GST2163" s="218"/>
      <c r="GSU2163" s="218"/>
      <c r="GSV2163" s="218"/>
      <c r="GSW2163" s="218"/>
      <c r="GSX2163" s="218"/>
      <c r="GSY2163" s="218"/>
      <c r="GSZ2163" s="218"/>
      <c r="GTA2163" s="218"/>
      <c r="GTB2163" s="218"/>
      <c r="GTC2163" s="218"/>
      <c r="GTD2163" s="218"/>
      <c r="GTE2163" s="218"/>
      <c r="GTF2163" s="218"/>
      <c r="GTG2163" s="218"/>
      <c r="GTH2163" s="218"/>
      <c r="GTI2163" s="218"/>
      <c r="GTJ2163" s="218"/>
      <c r="GTK2163" s="218"/>
      <c r="GTL2163" s="218"/>
      <c r="GTM2163" s="218"/>
      <c r="GTN2163" s="218"/>
      <c r="GTO2163" s="218"/>
      <c r="GTP2163" s="218"/>
      <c r="GTQ2163" s="218"/>
      <c r="GTR2163" s="218"/>
      <c r="GTS2163" s="218"/>
      <c r="GTT2163" s="218"/>
      <c r="GTU2163" s="218"/>
      <c r="GTV2163" s="218"/>
      <c r="GTW2163" s="218"/>
      <c r="GTX2163" s="218"/>
      <c r="GTY2163" s="218"/>
      <c r="GTZ2163" s="218"/>
      <c r="GUA2163" s="218"/>
      <c r="GUB2163" s="218"/>
      <c r="GUC2163" s="218"/>
      <c r="GUD2163" s="218"/>
      <c r="GUE2163" s="218"/>
      <c r="GUF2163" s="218"/>
      <c r="GUG2163" s="218"/>
      <c r="GUH2163" s="218"/>
      <c r="GUI2163" s="218"/>
      <c r="GUJ2163" s="218"/>
      <c r="GUK2163" s="218"/>
      <c r="GUL2163" s="218"/>
      <c r="GUM2163" s="218"/>
      <c r="GUN2163" s="218"/>
      <c r="GUO2163" s="218"/>
      <c r="GUP2163" s="218"/>
      <c r="GUQ2163" s="218"/>
      <c r="GUR2163" s="218"/>
      <c r="GUS2163" s="218"/>
      <c r="GUT2163" s="218"/>
      <c r="GUU2163" s="218"/>
      <c r="GUV2163" s="218"/>
      <c r="GUW2163" s="218"/>
      <c r="GUX2163" s="218"/>
      <c r="GUY2163" s="218"/>
      <c r="GUZ2163" s="218"/>
      <c r="GVA2163" s="218"/>
      <c r="GVB2163" s="218"/>
      <c r="GVC2163" s="218"/>
      <c r="GVD2163" s="218"/>
      <c r="GVE2163" s="218"/>
      <c r="GVF2163" s="218"/>
      <c r="GVG2163" s="218"/>
      <c r="GVH2163" s="218"/>
      <c r="GVI2163" s="218"/>
      <c r="GVJ2163" s="218"/>
      <c r="GVK2163" s="218"/>
      <c r="GVL2163" s="218"/>
      <c r="GVM2163" s="218"/>
      <c r="GVN2163" s="218"/>
      <c r="GVO2163" s="218"/>
      <c r="GVP2163" s="218"/>
      <c r="GVQ2163" s="218"/>
      <c r="GVR2163" s="218"/>
      <c r="GVS2163" s="218"/>
      <c r="GVT2163" s="218"/>
      <c r="GVU2163" s="218"/>
      <c r="GVV2163" s="218"/>
      <c r="GVW2163" s="218"/>
      <c r="GVX2163" s="218"/>
      <c r="GVY2163" s="218"/>
      <c r="GVZ2163" s="218"/>
      <c r="GWA2163" s="218"/>
      <c r="GWB2163" s="218"/>
      <c r="GWC2163" s="218"/>
      <c r="GWD2163" s="218"/>
      <c r="GWE2163" s="218"/>
      <c r="GWF2163" s="218"/>
      <c r="GWG2163" s="218"/>
      <c r="GWH2163" s="218"/>
      <c r="GWI2163" s="218"/>
      <c r="GWJ2163" s="218"/>
      <c r="GWK2163" s="218"/>
      <c r="GWL2163" s="218"/>
      <c r="GWM2163" s="218"/>
      <c r="GWN2163" s="218"/>
      <c r="GWO2163" s="218"/>
      <c r="GWP2163" s="218"/>
      <c r="GWQ2163" s="218"/>
      <c r="GWR2163" s="218"/>
      <c r="GWS2163" s="218"/>
      <c r="GWT2163" s="218"/>
      <c r="GWU2163" s="218"/>
      <c r="GWV2163" s="218"/>
      <c r="GWW2163" s="218"/>
      <c r="GWX2163" s="218"/>
      <c r="GWY2163" s="218"/>
      <c r="GWZ2163" s="218"/>
      <c r="GXA2163" s="218"/>
      <c r="GXB2163" s="218"/>
      <c r="GXC2163" s="218"/>
      <c r="GXD2163" s="218"/>
      <c r="GXE2163" s="218"/>
      <c r="GXF2163" s="218"/>
      <c r="GXG2163" s="218"/>
      <c r="GXH2163" s="218"/>
      <c r="GXI2163" s="218"/>
      <c r="GXJ2163" s="218"/>
      <c r="GXK2163" s="218"/>
      <c r="GXL2163" s="218"/>
      <c r="GXM2163" s="218"/>
      <c r="GXN2163" s="218"/>
      <c r="GXO2163" s="218"/>
      <c r="GXP2163" s="218"/>
      <c r="GXQ2163" s="218"/>
      <c r="GXR2163" s="218"/>
      <c r="GXS2163" s="218"/>
      <c r="GXT2163" s="218"/>
      <c r="GXU2163" s="218"/>
      <c r="GXV2163" s="218"/>
      <c r="GXW2163" s="218"/>
      <c r="GXX2163" s="218"/>
      <c r="GXY2163" s="218"/>
      <c r="GXZ2163" s="218"/>
      <c r="GYA2163" s="218"/>
      <c r="GYB2163" s="218"/>
      <c r="GYC2163" s="218"/>
      <c r="GYD2163" s="218"/>
      <c r="GYE2163" s="218"/>
      <c r="GYF2163" s="218"/>
      <c r="GYG2163" s="218"/>
      <c r="GYH2163" s="218"/>
      <c r="GYI2163" s="218"/>
      <c r="GYJ2163" s="218"/>
      <c r="GYK2163" s="218"/>
      <c r="GYL2163" s="218"/>
      <c r="GYM2163" s="218"/>
      <c r="GYN2163" s="218"/>
      <c r="GYO2163" s="218"/>
      <c r="GYP2163" s="218"/>
      <c r="GYQ2163" s="218"/>
      <c r="GYR2163" s="218"/>
      <c r="GYS2163" s="218"/>
      <c r="GYT2163" s="218"/>
      <c r="GYU2163" s="218"/>
      <c r="GYV2163" s="218"/>
      <c r="GYW2163" s="218"/>
      <c r="GYX2163" s="218"/>
      <c r="GYY2163" s="218"/>
      <c r="GYZ2163" s="218"/>
      <c r="GZA2163" s="218"/>
      <c r="GZB2163" s="218"/>
      <c r="GZC2163" s="218"/>
      <c r="GZD2163" s="218"/>
      <c r="GZE2163" s="218"/>
      <c r="GZF2163" s="218"/>
      <c r="GZG2163" s="218"/>
      <c r="GZH2163" s="218"/>
      <c r="GZI2163" s="218"/>
      <c r="GZJ2163" s="218"/>
      <c r="GZK2163" s="218"/>
      <c r="GZL2163" s="218"/>
      <c r="GZM2163" s="218"/>
      <c r="GZN2163" s="218"/>
      <c r="GZO2163" s="218"/>
      <c r="GZP2163" s="218"/>
      <c r="GZQ2163" s="218"/>
      <c r="GZR2163" s="218"/>
      <c r="GZS2163" s="218"/>
      <c r="GZT2163" s="218"/>
      <c r="GZU2163" s="218"/>
      <c r="GZV2163" s="218"/>
      <c r="GZW2163" s="218"/>
      <c r="GZX2163" s="218"/>
      <c r="GZY2163" s="218"/>
      <c r="GZZ2163" s="218"/>
      <c r="HAA2163" s="218"/>
      <c r="HAB2163" s="218"/>
      <c r="HAC2163" s="218"/>
      <c r="HAD2163" s="218"/>
      <c r="HAE2163" s="218"/>
      <c r="HAF2163" s="218"/>
      <c r="HAG2163" s="218"/>
      <c r="HAH2163" s="218"/>
      <c r="HAI2163" s="218"/>
      <c r="HAJ2163" s="218"/>
      <c r="HAK2163" s="218"/>
      <c r="HAL2163" s="218"/>
      <c r="HAM2163" s="218"/>
      <c r="HAN2163" s="218"/>
      <c r="HAO2163" s="218"/>
      <c r="HAP2163" s="218"/>
      <c r="HAQ2163" s="218"/>
      <c r="HAR2163" s="218"/>
      <c r="HAS2163" s="218"/>
      <c r="HAT2163" s="218"/>
      <c r="HAU2163" s="218"/>
      <c r="HAV2163" s="218"/>
      <c r="HAW2163" s="218"/>
      <c r="HAX2163" s="218"/>
      <c r="HAY2163" s="218"/>
      <c r="HAZ2163" s="218"/>
      <c r="HBA2163" s="218"/>
      <c r="HBB2163" s="218"/>
      <c r="HBC2163" s="218"/>
      <c r="HBD2163" s="218"/>
      <c r="HBE2163" s="218"/>
      <c r="HBF2163" s="218"/>
      <c r="HBG2163" s="218"/>
      <c r="HBH2163" s="218"/>
      <c r="HBI2163" s="218"/>
      <c r="HBJ2163" s="218"/>
      <c r="HBK2163" s="218"/>
      <c r="HBL2163" s="218"/>
      <c r="HBM2163" s="218"/>
      <c r="HBN2163" s="218"/>
      <c r="HBO2163" s="218"/>
      <c r="HBP2163" s="218"/>
      <c r="HBQ2163" s="218"/>
      <c r="HBR2163" s="218"/>
      <c r="HBS2163" s="218"/>
      <c r="HBT2163" s="218"/>
      <c r="HBU2163" s="218"/>
      <c r="HBV2163" s="218"/>
      <c r="HBW2163" s="218"/>
      <c r="HBX2163" s="218"/>
      <c r="HBY2163" s="218"/>
      <c r="HBZ2163" s="218"/>
      <c r="HCA2163" s="218"/>
      <c r="HCB2163" s="218"/>
      <c r="HCC2163" s="218"/>
      <c r="HCD2163" s="218"/>
      <c r="HCE2163" s="218"/>
      <c r="HCF2163" s="218"/>
      <c r="HCG2163" s="218"/>
      <c r="HCH2163" s="218"/>
      <c r="HCI2163" s="218"/>
      <c r="HCJ2163" s="218"/>
      <c r="HCK2163" s="218"/>
      <c r="HCL2163" s="218"/>
      <c r="HCM2163" s="218"/>
      <c r="HCN2163" s="218"/>
      <c r="HCO2163" s="218"/>
      <c r="HCP2163" s="218"/>
      <c r="HCQ2163" s="218"/>
      <c r="HCR2163" s="218"/>
      <c r="HCS2163" s="218"/>
      <c r="HCT2163" s="218"/>
      <c r="HCU2163" s="218"/>
      <c r="HCV2163" s="218"/>
      <c r="HCW2163" s="218"/>
      <c r="HCX2163" s="218"/>
      <c r="HCY2163" s="218"/>
      <c r="HCZ2163" s="218"/>
      <c r="HDA2163" s="218"/>
      <c r="HDB2163" s="218"/>
      <c r="HDC2163" s="218"/>
      <c r="HDD2163" s="218"/>
      <c r="HDE2163" s="218"/>
      <c r="HDF2163" s="218"/>
      <c r="HDG2163" s="218"/>
      <c r="HDH2163" s="218"/>
      <c r="HDI2163" s="218"/>
      <c r="HDJ2163" s="218"/>
      <c r="HDK2163" s="218"/>
      <c r="HDL2163" s="218"/>
      <c r="HDM2163" s="218"/>
      <c r="HDN2163" s="218"/>
      <c r="HDO2163" s="218"/>
      <c r="HDP2163" s="218"/>
      <c r="HDQ2163" s="218"/>
      <c r="HDR2163" s="218"/>
      <c r="HDS2163" s="218"/>
      <c r="HDT2163" s="218"/>
      <c r="HDU2163" s="218"/>
      <c r="HDV2163" s="218"/>
      <c r="HDW2163" s="218"/>
      <c r="HDX2163" s="218"/>
      <c r="HDY2163" s="218"/>
      <c r="HDZ2163" s="218"/>
      <c r="HEA2163" s="218"/>
      <c r="HEB2163" s="218"/>
      <c r="HEC2163" s="218"/>
      <c r="HED2163" s="218"/>
      <c r="HEE2163" s="218"/>
      <c r="HEF2163" s="218"/>
      <c r="HEG2163" s="218"/>
      <c r="HEH2163" s="218"/>
      <c r="HEI2163" s="218"/>
      <c r="HEJ2163" s="218"/>
      <c r="HEK2163" s="218"/>
      <c r="HEL2163" s="218"/>
      <c r="HEM2163" s="218"/>
      <c r="HEN2163" s="218"/>
      <c r="HEO2163" s="218"/>
      <c r="HEP2163" s="218"/>
      <c r="HEQ2163" s="218"/>
      <c r="HER2163" s="218"/>
      <c r="HES2163" s="218"/>
      <c r="HET2163" s="218"/>
      <c r="HEU2163" s="218"/>
      <c r="HEV2163" s="218"/>
      <c r="HEW2163" s="218"/>
      <c r="HEX2163" s="218"/>
      <c r="HEY2163" s="218"/>
      <c r="HEZ2163" s="218"/>
      <c r="HFA2163" s="218"/>
      <c r="HFB2163" s="218"/>
      <c r="HFC2163" s="218"/>
      <c r="HFD2163" s="218"/>
      <c r="HFE2163" s="218"/>
      <c r="HFF2163" s="218"/>
      <c r="HFG2163" s="218"/>
      <c r="HFH2163" s="218"/>
      <c r="HFI2163" s="218"/>
      <c r="HFJ2163" s="218"/>
      <c r="HFK2163" s="218"/>
      <c r="HFL2163" s="218"/>
      <c r="HFM2163" s="218"/>
      <c r="HFN2163" s="218"/>
      <c r="HFO2163" s="218"/>
      <c r="HFP2163" s="218"/>
      <c r="HFQ2163" s="218"/>
      <c r="HFR2163" s="218"/>
      <c r="HFS2163" s="218"/>
      <c r="HFT2163" s="218"/>
      <c r="HFU2163" s="218"/>
      <c r="HFV2163" s="218"/>
      <c r="HFW2163" s="218"/>
      <c r="HFX2163" s="218"/>
      <c r="HFY2163" s="218"/>
      <c r="HFZ2163" s="218"/>
      <c r="HGA2163" s="218"/>
      <c r="HGB2163" s="218"/>
      <c r="HGC2163" s="218"/>
      <c r="HGD2163" s="218"/>
      <c r="HGE2163" s="218"/>
      <c r="HGF2163" s="218"/>
      <c r="HGG2163" s="218"/>
      <c r="HGH2163" s="218"/>
      <c r="HGI2163" s="218"/>
      <c r="HGJ2163" s="218"/>
      <c r="HGK2163" s="218"/>
      <c r="HGL2163" s="218"/>
      <c r="HGM2163" s="218"/>
      <c r="HGN2163" s="218"/>
      <c r="HGO2163" s="218"/>
      <c r="HGP2163" s="218"/>
      <c r="HGQ2163" s="218"/>
      <c r="HGR2163" s="218"/>
      <c r="HGS2163" s="218"/>
      <c r="HGT2163" s="218"/>
      <c r="HGU2163" s="218"/>
      <c r="HGV2163" s="218"/>
      <c r="HGW2163" s="218"/>
      <c r="HGX2163" s="218"/>
      <c r="HGY2163" s="218"/>
      <c r="HGZ2163" s="218"/>
      <c r="HHA2163" s="218"/>
      <c r="HHB2163" s="218"/>
      <c r="HHC2163" s="218"/>
      <c r="HHD2163" s="218"/>
      <c r="HHE2163" s="218"/>
      <c r="HHF2163" s="218"/>
      <c r="HHG2163" s="218"/>
      <c r="HHH2163" s="218"/>
      <c r="HHI2163" s="218"/>
      <c r="HHJ2163" s="218"/>
      <c r="HHK2163" s="218"/>
      <c r="HHL2163" s="218"/>
      <c r="HHM2163" s="218"/>
      <c r="HHN2163" s="218"/>
      <c r="HHO2163" s="218"/>
      <c r="HHP2163" s="218"/>
      <c r="HHQ2163" s="218"/>
      <c r="HHR2163" s="218"/>
      <c r="HHS2163" s="218"/>
      <c r="HHT2163" s="218"/>
      <c r="HHU2163" s="218"/>
      <c r="HHV2163" s="218"/>
      <c r="HHW2163" s="218"/>
      <c r="HHX2163" s="218"/>
      <c r="HHY2163" s="218"/>
      <c r="HHZ2163" s="218"/>
      <c r="HIA2163" s="218"/>
      <c r="HIB2163" s="218"/>
      <c r="HIC2163" s="218"/>
      <c r="HID2163" s="218"/>
      <c r="HIE2163" s="218"/>
      <c r="HIF2163" s="218"/>
      <c r="HIG2163" s="218"/>
      <c r="HIH2163" s="218"/>
      <c r="HII2163" s="218"/>
      <c r="HIJ2163" s="218"/>
      <c r="HIK2163" s="218"/>
      <c r="HIL2163" s="218"/>
      <c r="HIM2163" s="218"/>
      <c r="HIN2163" s="218"/>
      <c r="HIO2163" s="218"/>
      <c r="HIP2163" s="218"/>
      <c r="HIQ2163" s="218"/>
      <c r="HIR2163" s="218"/>
      <c r="HIS2163" s="218"/>
      <c r="HIT2163" s="218"/>
      <c r="HIU2163" s="218"/>
      <c r="HIV2163" s="218"/>
      <c r="HIW2163" s="218"/>
      <c r="HIX2163" s="218"/>
      <c r="HIY2163" s="218"/>
      <c r="HIZ2163" s="218"/>
      <c r="HJA2163" s="218"/>
      <c r="HJB2163" s="218"/>
      <c r="HJC2163" s="218"/>
      <c r="HJD2163" s="218"/>
      <c r="HJE2163" s="218"/>
      <c r="HJF2163" s="218"/>
      <c r="HJG2163" s="218"/>
      <c r="HJH2163" s="218"/>
      <c r="HJI2163" s="218"/>
      <c r="HJJ2163" s="218"/>
      <c r="HJK2163" s="218"/>
      <c r="HJL2163" s="218"/>
      <c r="HJM2163" s="218"/>
      <c r="HJN2163" s="218"/>
      <c r="HJO2163" s="218"/>
      <c r="HJP2163" s="218"/>
      <c r="HJQ2163" s="218"/>
      <c r="HJR2163" s="218"/>
      <c r="HJS2163" s="218"/>
      <c r="HJT2163" s="218"/>
      <c r="HJU2163" s="218"/>
      <c r="HJV2163" s="218"/>
      <c r="HJW2163" s="218"/>
      <c r="HJX2163" s="218"/>
      <c r="HJY2163" s="218"/>
      <c r="HJZ2163" s="218"/>
      <c r="HKA2163" s="218"/>
      <c r="HKB2163" s="218"/>
      <c r="HKC2163" s="218"/>
      <c r="HKD2163" s="218"/>
      <c r="HKE2163" s="218"/>
      <c r="HKF2163" s="218"/>
      <c r="HKG2163" s="218"/>
      <c r="HKH2163" s="218"/>
      <c r="HKI2163" s="218"/>
      <c r="HKJ2163" s="218"/>
      <c r="HKK2163" s="218"/>
      <c r="HKL2163" s="218"/>
      <c r="HKM2163" s="218"/>
      <c r="HKN2163" s="218"/>
      <c r="HKO2163" s="218"/>
      <c r="HKP2163" s="218"/>
      <c r="HKQ2163" s="218"/>
      <c r="HKR2163" s="218"/>
      <c r="HKS2163" s="218"/>
      <c r="HKT2163" s="218"/>
      <c r="HKU2163" s="218"/>
      <c r="HKV2163" s="218"/>
      <c r="HKW2163" s="218"/>
      <c r="HKX2163" s="218"/>
      <c r="HKY2163" s="218"/>
      <c r="HKZ2163" s="218"/>
      <c r="HLA2163" s="218"/>
      <c r="HLB2163" s="218"/>
      <c r="HLC2163" s="218"/>
      <c r="HLD2163" s="218"/>
      <c r="HLE2163" s="218"/>
      <c r="HLF2163" s="218"/>
      <c r="HLG2163" s="218"/>
      <c r="HLH2163" s="218"/>
      <c r="HLI2163" s="218"/>
      <c r="HLJ2163" s="218"/>
      <c r="HLK2163" s="218"/>
      <c r="HLL2163" s="218"/>
      <c r="HLM2163" s="218"/>
      <c r="HLN2163" s="218"/>
      <c r="HLO2163" s="218"/>
      <c r="HLP2163" s="218"/>
      <c r="HLQ2163" s="218"/>
      <c r="HLR2163" s="218"/>
      <c r="HLS2163" s="218"/>
      <c r="HLT2163" s="218"/>
      <c r="HLU2163" s="218"/>
      <c r="HLV2163" s="218"/>
      <c r="HLW2163" s="218"/>
      <c r="HLX2163" s="218"/>
      <c r="HLY2163" s="218"/>
      <c r="HLZ2163" s="218"/>
      <c r="HMA2163" s="218"/>
      <c r="HMB2163" s="218"/>
      <c r="HMC2163" s="218"/>
      <c r="HMD2163" s="218"/>
      <c r="HME2163" s="218"/>
      <c r="HMF2163" s="218"/>
      <c r="HMG2163" s="218"/>
      <c r="HMH2163" s="218"/>
      <c r="HMI2163" s="218"/>
      <c r="HMJ2163" s="218"/>
      <c r="HMK2163" s="218"/>
      <c r="HML2163" s="218"/>
      <c r="HMM2163" s="218"/>
      <c r="HMN2163" s="218"/>
      <c r="HMO2163" s="218"/>
      <c r="HMP2163" s="218"/>
      <c r="HMQ2163" s="218"/>
      <c r="HMR2163" s="218"/>
      <c r="HMS2163" s="218"/>
      <c r="HMT2163" s="218"/>
      <c r="HMU2163" s="218"/>
      <c r="HMV2163" s="218"/>
      <c r="HMW2163" s="218"/>
      <c r="HMX2163" s="218"/>
      <c r="HMY2163" s="218"/>
      <c r="HMZ2163" s="218"/>
      <c r="HNA2163" s="218"/>
      <c r="HNB2163" s="218"/>
      <c r="HNC2163" s="218"/>
      <c r="HND2163" s="218"/>
      <c r="HNE2163" s="218"/>
      <c r="HNF2163" s="218"/>
      <c r="HNG2163" s="218"/>
      <c r="HNH2163" s="218"/>
      <c r="HNI2163" s="218"/>
      <c r="HNJ2163" s="218"/>
      <c r="HNK2163" s="218"/>
      <c r="HNL2163" s="218"/>
      <c r="HNM2163" s="218"/>
      <c r="HNN2163" s="218"/>
      <c r="HNO2163" s="218"/>
      <c r="HNP2163" s="218"/>
      <c r="HNQ2163" s="218"/>
      <c r="HNR2163" s="218"/>
      <c r="HNS2163" s="218"/>
      <c r="HNT2163" s="218"/>
      <c r="HNU2163" s="218"/>
      <c r="HNV2163" s="218"/>
      <c r="HNW2163" s="218"/>
      <c r="HNX2163" s="218"/>
      <c r="HNY2163" s="218"/>
      <c r="HNZ2163" s="218"/>
      <c r="HOA2163" s="218"/>
      <c r="HOB2163" s="218"/>
      <c r="HOC2163" s="218"/>
      <c r="HOD2163" s="218"/>
      <c r="HOE2163" s="218"/>
      <c r="HOF2163" s="218"/>
      <c r="HOG2163" s="218"/>
      <c r="HOH2163" s="218"/>
      <c r="HOI2163" s="218"/>
      <c r="HOJ2163" s="218"/>
      <c r="HOK2163" s="218"/>
      <c r="HOL2163" s="218"/>
      <c r="HOM2163" s="218"/>
      <c r="HON2163" s="218"/>
      <c r="HOO2163" s="218"/>
      <c r="HOP2163" s="218"/>
      <c r="HOQ2163" s="218"/>
      <c r="HOR2163" s="218"/>
      <c r="HOS2163" s="218"/>
      <c r="HOT2163" s="218"/>
      <c r="HOU2163" s="218"/>
      <c r="HOV2163" s="218"/>
      <c r="HOW2163" s="218"/>
      <c r="HOX2163" s="218"/>
      <c r="HOY2163" s="218"/>
      <c r="HOZ2163" s="218"/>
      <c r="HPA2163" s="218"/>
      <c r="HPB2163" s="218"/>
      <c r="HPC2163" s="218"/>
      <c r="HPD2163" s="218"/>
      <c r="HPE2163" s="218"/>
      <c r="HPF2163" s="218"/>
      <c r="HPG2163" s="218"/>
      <c r="HPH2163" s="218"/>
      <c r="HPI2163" s="218"/>
      <c r="HPJ2163" s="218"/>
      <c r="HPK2163" s="218"/>
      <c r="HPL2163" s="218"/>
      <c r="HPM2163" s="218"/>
      <c r="HPN2163" s="218"/>
      <c r="HPO2163" s="218"/>
      <c r="HPP2163" s="218"/>
      <c r="HPQ2163" s="218"/>
      <c r="HPR2163" s="218"/>
      <c r="HPS2163" s="218"/>
      <c r="HPT2163" s="218"/>
      <c r="HPU2163" s="218"/>
      <c r="HPV2163" s="218"/>
      <c r="HPW2163" s="218"/>
      <c r="HPX2163" s="218"/>
      <c r="HPY2163" s="218"/>
      <c r="HPZ2163" s="218"/>
      <c r="HQA2163" s="218"/>
      <c r="HQB2163" s="218"/>
      <c r="HQC2163" s="218"/>
      <c r="HQD2163" s="218"/>
      <c r="HQE2163" s="218"/>
      <c r="HQF2163" s="218"/>
      <c r="HQG2163" s="218"/>
      <c r="HQH2163" s="218"/>
      <c r="HQI2163" s="218"/>
      <c r="HQJ2163" s="218"/>
      <c r="HQK2163" s="218"/>
      <c r="HQL2163" s="218"/>
      <c r="HQM2163" s="218"/>
      <c r="HQN2163" s="218"/>
      <c r="HQO2163" s="218"/>
      <c r="HQP2163" s="218"/>
      <c r="HQQ2163" s="218"/>
      <c r="HQR2163" s="218"/>
      <c r="HQS2163" s="218"/>
      <c r="HQT2163" s="218"/>
      <c r="HQU2163" s="218"/>
      <c r="HQV2163" s="218"/>
      <c r="HQW2163" s="218"/>
      <c r="HQX2163" s="218"/>
      <c r="HQY2163" s="218"/>
      <c r="HQZ2163" s="218"/>
      <c r="HRA2163" s="218"/>
      <c r="HRB2163" s="218"/>
      <c r="HRC2163" s="218"/>
      <c r="HRD2163" s="218"/>
      <c r="HRE2163" s="218"/>
      <c r="HRF2163" s="218"/>
      <c r="HRG2163" s="218"/>
      <c r="HRH2163" s="218"/>
      <c r="HRI2163" s="218"/>
      <c r="HRJ2163" s="218"/>
      <c r="HRK2163" s="218"/>
      <c r="HRL2163" s="218"/>
      <c r="HRM2163" s="218"/>
      <c r="HRN2163" s="218"/>
      <c r="HRO2163" s="218"/>
      <c r="HRP2163" s="218"/>
      <c r="HRQ2163" s="218"/>
      <c r="HRR2163" s="218"/>
      <c r="HRS2163" s="218"/>
      <c r="HRT2163" s="218"/>
      <c r="HRU2163" s="218"/>
      <c r="HRV2163" s="218"/>
      <c r="HRW2163" s="218"/>
      <c r="HRX2163" s="218"/>
      <c r="HRY2163" s="218"/>
      <c r="HRZ2163" s="218"/>
      <c r="HSA2163" s="218"/>
      <c r="HSB2163" s="218"/>
      <c r="HSC2163" s="218"/>
      <c r="HSD2163" s="218"/>
      <c r="HSE2163" s="218"/>
      <c r="HSF2163" s="218"/>
      <c r="HSG2163" s="218"/>
      <c r="HSH2163" s="218"/>
      <c r="HSI2163" s="218"/>
      <c r="HSJ2163" s="218"/>
      <c r="HSK2163" s="218"/>
      <c r="HSL2163" s="218"/>
      <c r="HSM2163" s="218"/>
      <c r="HSN2163" s="218"/>
      <c r="HSO2163" s="218"/>
      <c r="HSP2163" s="218"/>
      <c r="HSQ2163" s="218"/>
      <c r="HSR2163" s="218"/>
      <c r="HSS2163" s="218"/>
      <c r="HST2163" s="218"/>
      <c r="HSU2163" s="218"/>
      <c r="HSV2163" s="218"/>
      <c r="HSW2163" s="218"/>
      <c r="HSX2163" s="218"/>
      <c r="HSY2163" s="218"/>
      <c r="HSZ2163" s="218"/>
      <c r="HTA2163" s="218"/>
      <c r="HTB2163" s="218"/>
      <c r="HTC2163" s="218"/>
      <c r="HTD2163" s="218"/>
      <c r="HTE2163" s="218"/>
      <c r="HTF2163" s="218"/>
      <c r="HTG2163" s="218"/>
      <c r="HTH2163" s="218"/>
      <c r="HTI2163" s="218"/>
      <c r="HTJ2163" s="218"/>
      <c r="HTK2163" s="218"/>
      <c r="HTL2163" s="218"/>
      <c r="HTM2163" s="218"/>
      <c r="HTN2163" s="218"/>
      <c r="HTO2163" s="218"/>
      <c r="HTP2163" s="218"/>
      <c r="HTQ2163" s="218"/>
      <c r="HTR2163" s="218"/>
      <c r="HTS2163" s="218"/>
      <c r="HTT2163" s="218"/>
      <c r="HTU2163" s="218"/>
      <c r="HTV2163" s="218"/>
      <c r="HTW2163" s="218"/>
      <c r="HTX2163" s="218"/>
      <c r="HTY2163" s="218"/>
      <c r="HTZ2163" s="218"/>
      <c r="HUA2163" s="218"/>
      <c r="HUB2163" s="218"/>
      <c r="HUC2163" s="218"/>
      <c r="HUD2163" s="218"/>
      <c r="HUE2163" s="218"/>
      <c r="HUF2163" s="218"/>
      <c r="HUG2163" s="218"/>
      <c r="HUH2163" s="218"/>
      <c r="HUI2163" s="218"/>
      <c r="HUJ2163" s="218"/>
      <c r="HUK2163" s="218"/>
      <c r="HUL2163" s="218"/>
      <c r="HUM2163" s="218"/>
      <c r="HUN2163" s="218"/>
      <c r="HUO2163" s="218"/>
      <c r="HUP2163" s="218"/>
      <c r="HUQ2163" s="218"/>
      <c r="HUR2163" s="218"/>
      <c r="HUS2163" s="218"/>
      <c r="HUT2163" s="218"/>
      <c r="HUU2163" s="218"/>
      <c r="HUV2163" s="218"/>
      <c r="HUW2163" s="218"/>
      <c r="HUX2163" s="218"/>
      <c r="HUY2163" s="218"/>
      <c r="HUZ2163" s="218"/>
      <c r="HVA2163" s="218"/>
      <c r="HVB2163" s="218"/>
      <c r="HVC2163" s="218"/>
      <c r="HVD2163" s="218"/>
      <c r="HVE2163" s="218"/>
      <c r="HVF2163" s="218"/>
      <c r="HVG2163" s="218"/>
      <c r="HVH2163" s="218"/>
      <c r="HVI2163" s="218"/>
      <c r="HVJ2163" s="218"/>
      <c r="HVK2163" s="218"/>
      <c r="HVL2163" s="218"/>
      <c r="HVM2163" s="218"/>
      <c r="HVN2163" s="218"/>
      <c r="HVO2163" s="218"/>
      <c r="HVP2163" s="218"/>
      <c r="HVQ2163" s="218"/>
      <c r="HVR2163" s="218"/>
      <c r="HVS2163" s="218"/>
      <c r="HVT2163" s="218"/>
      <c r="HVU2163" s="218"/>
      <c r="HVV2163" s="218"/>
      <c r="HVW2163" s="218"/>
      <c r="HVX2163" s="218"/>
      <c r="HVY2163" s="218"/>
      <c r="HVZ2163" s="218"/>
      <c r="HWA2163" s="218"/>
      <c r="HWB2163" s="218"/>
      <c r="HWC2163" s="218"/>
      <c r="HWD2163" s="218"/>
      <c r="HWE2163" s="218"/>
      <c r="HWF2163" s="218"/>
      <c r="HWG2163" s="218"/>
      <c r="HWH2163" s="218"/>
      <c r="HWI2163" s="218"/>
      <c r="HWJ2163" s="218"/>
      <c r="HWK2163" s="218"/>
      <c r="HWL2163" s="218"/>
      <c r="HWM2163" s="218"/>
      <c r="HWN2163" s="218"/>
      <c r="HWO2163" s="218"/>
      <c r="HWP2163" s="218"/>
      <c r="HWQ2163" s="218"/>
      <c r="HWR2163" s="218"/>
      <c r="HWS2163" s="218"/>
      <c r="HWT2163" s="218"/>
      <c r="HWU2163" s="218"/>
      <c r="HWV2163" s="218"/>
      <c r="HWW2163" s="218"/>
      <c r="HWX2163" s="218"/>
      <c r="HWY2163" s="218"/>
      <c r="HWZ2163" s="218"/>
      <c r="HXA2163" s="218"/>
      <c r="HXB2163" s="218"/>
      <c r="HXC2163" s="218"/>
      <c r="HXD2163" s="218"/>
      <c r="HXE2163" s="218"/>
      <c r="HXF2163" s="218"/>
      <c r="HXG2163" s="218"/>
      <c r="HXH2163" s="218"/>
      <c r="HXI2163" s="218"/>
      <c r="HXJ2163" s="218"/>
      <c r="HXK2163" s="218"/>
      <c r="HXL2163" s="218"/>
      <c r="HXM2163" s="218"/>
      <c r="HXN2163" s="218"/>
      <c r="HXO2163" s="218"/>
      <c r="HXP2163" s="218"/>
      <c r="HXQ2163" s="218"/>
      <c r="HXR2163" s="218"/>
      <c r="HXS2163" s="218"/>
      <c r="HXT2163" s="218"/>
      <c r="HXU2163" s="218"/>
      <c r="HXV2163" s="218"/>
      <c r="HXW2163" s="218"/>
      <c r="HXX2163" s="218"/>
      <c r="HXY2163" s="218"/>
      <c r="HXZ2163" s="218"/>
      <c r="HYA2163" s="218"/>
      <c r="HYB2163" s="218"/>
      <c r="HYC2163" s="218"/>
      <c r="HYD2163" s="218"/>
      <c r="HYE2163" s="218"/>
      <c r="HYF2163" s="218"/>
      <c r="HYG2163" s="218"/>
      <c r="HYH2163" s="218"/>
      <c r="HYI2163" s="218"/>
      <c r="HYJ2163" s="218"/>
      <c r="HYK2163" s="218"/>
      <c r="HYL2163" s="218"/>
      <c r="HYM2163" s="218"/>
      <c r="HYN2163" s="218"/>
      <c r="HYO2163" s="218"/>
      <c r="HYP2163" s="218"/>
      <c r="HYQ2163" s="218"/>
      <c r="HYR2163" s="218"/>
      <c r="HYS2163" s="218"/>
      <c r="HYT2163" s="218"/>
      <c r="HYU2163" s="218"/>
      <c r="HYV2163" s="218"/>
      <c r="HYW2163" s="218"/>
      <c r="HYX2163" s="218"/>
      <c r="HYY2163" s="218"/>
      <c r="HYZ2163" s="218"/>
      <c r="HZA2163" s="218"/>
      <c r="HZB2163" s="218"/>
      <c r="HZC2163" s="218"/>
      <c r="HZD2163" s="218"/>
      <c r="HZE2163" s="218"/>
      <c r="HZF2163" s="218"/>
      <c r="HZG2163" s="218"/>
      <c r="HZH2163" s="218"/>
      <c r="HZI2163" s="218"/>
      <c r="HZJ2163" s="218"/>
      <c r="HZK2163" s="218"/>
      <c r="HZL2163" s="218"/>
      <c r="HZM2163" s="218"/>
      <c r="HZN2163" s="218"/>
      <c r="HZO2163" s="218"/>
      <c r="HZP2163" s="218"/>
      <c r="HZQ2163" s="218"/>
      <c r="HZR2163" s="218"/>
      <c r="HZS2163" s="218"/>
      <c r="HZT2163" s="218"/>
      <c r="HZU2163" s="218"/>
      <c r="HZV2163" s="218"/>
      <c r="HZW2163" s="218"/>
      <c r="HZX2163" s="218"/>
      <c r="HZY2163" s="218"/>
      <c r="HZZ2163" s="218"/>
      <c r="IAA2163" s="218"/>
      <c r="IAB2163" s="218"/>
      <c r="IAC2163" s="218"/>
      <c r="IAD2163" s="218"/>
      <c r="IAE2163" s="218"/>
      <c r="IAF2163" s="218"/>
      <c r="IAG2163" s="218"/>
      <c r="IAH2163" s="218"/>
      <c r="IAI2163" s="218"/>
      <c r="IAJ2163" s="218"/>
      <c r="IAK2163" s="218"/>
      <c r="IAL2163" s="218"/>
      <c r="IAM2163" s="218"/>
      <c r="IAN2163" s="218"/>
      <c r="IAO2163" s="218"/>
      <c r="IAP2163" s="218"/>
      <c r="IAQ2163" s="218"/>
      <c r="IAR2163" s="218"/>
      <c r="IAS2163" s="218"/>
      <c r="IAT2163" s="218"/>
      <c r="IAU2163" s="218"/>
      <c r="IAV2163" s="218"/>
      <c r="IAW2163" s="218"/>
      <c r="IAX2163" s="218"/>
      <c r="IAY2163" s="218"/>
      <c r="IAZ2163" s="218"/>
      <c r="IBA2163" s="218"/>
      <c r="IBB2163" s="218"/>
      <c r="IBC2163" s="218"/>
      <c r="IBD2163" s="218"/>
      <c r="IBE2163" s="218"/>
      <c r="IBF2163" s="218"/>
      <c r="IBG2163" s="218"/>
      <c r="IBH2163" s="218"/>
      <c r="IBI2163" s="218"/>
      <c r="IBJ2163" s="218"/>
      <c r="IBK2163" s="218"/>
      <c r="IBL2163" s="218"/>
      <c r="IBM2163" s="218"/>
      <c r="IBN2163" s="218"/>
      <c r="IBO2163" s="218"/>
      <c r="IBP2163" s="218"/>
      <c r="IBQ2163" s="218"/>
      <c r="IBR2163" s="218"/>
      <c r="IBS2163" s="218"/>
      <c r="IBT2163" s="218"/>
      <c r="IBU2163" s="218"/>
      <c r="IBV2163" s="218"/>
      <c r="IBW2163" s="218"/>
      <c r="IBX2163" s="218"/>
      <c r="IBY2163" s="218"/>
      <c r="IBZ2163" s="218"/>
      <c r="ICA2163" s="218"/>
      <c r="ICB2163" s="218"/>
      <c r="ICC2163" s="218"/>
      <c r="ICD2163" s="218"/>
      <c r="ICE2163" s="218"/>
      <c r="ICF2163" s="218"/>
      <c r="ICG2163" s="218"/>
      <c r="ICH2163" s="218"/>
      <c r="ICI2163" s="218"/>
      <c r="ICJ2163" s="218"/>
      <c r="ICK2163" s="218"/>
      <c r="ICL2163" s="218"/>
      <c r="ICM2163" s="218"/>
      <c r="ICN2163" s="218"/>
      <c r="ICO2163" s="218"/>
      <c r="ICP2163" s="218"/>
      <c r="ICQ2163" s="218"/>
      <c r="ICR2163" s="218"/>
      <c r="ICS2163" s="218"/>
      <c r="ICT2163" s="218"/>
      <c r="ICU2163" s="218"/>
      <c r="ICV2163" s="218"/>
      <c r="ICW2163" s="218"/>
      <c r="ICX2163" s="218"/>
      <c r="ICY2163" s="218"/>
      <c r="ICZ2163" s="218"/>
      <c r="IDA2163" s="218"/>
      <c r="IDB2163" s="218"/>
      <c r="IDC2163" s="218"/>
      <c r="IDD2163" s="218"/>
      <c r="IDE2163" s="218"/>
      <c r="IDF2163" s="218"/>
      <c r="IDG2163" s="218"/>
      <c r="IDH2163" s="218"/>
      <c r="IDI2163" s="218"/>
      <c r="IDJ2163" s="218"/>
      <c r="IDK2163" s="218"/>
      <c r="IDL2163" s="218"/>
      <c r="IDM2163" s="218"/>
      <c r="IDN2163" s="218"/>
      <c r="IDO2163" s="218"/>
      <c r="IDP2163" s="218"/>
      <c r="IDQ2163" s="218"/>
      <c r="IDR2163" s="218"/>
      <c r="IDS2163" s="218"/>
      <c r="IDT2163" s="218"/>
      <c r="IDU2163" s="218"/>
      <c r="IDV2163" s="218"/>
      <c r="IDW2163" s="218"/>
      <c r="IDX2163" s="218"/>
      <c r="IDY2163" s="218"/>
      <c r="IDZ2163" s="218"/>
      <c r="IEA2163" s="218"/>
      <c r="IEB2163" s="218"/>
      <c r="IEC2163" s="218"/>
      <c r="IED2163" s="218"/>
      <c r="IEE2163" s="218"/>
      <c r="IEF2163" s="218"/>
      <c r="IEG2163" s="218"/>
      <c r="IEH2163" s="218"/>
      <c r="IEI2163" s="218"/>
      <c r="IEJ2163" s="218"/>
      <c r="IEK2163" s="218"/>
      <c r="IEL2163" s="218"/>
      <c r="IEM2163" s="218"/>
      <c r="IEN2163" s="218"/>
      <c r="IEO2163" s="218"/>
      <c r="IEP2163" s="218"/>
      <c r="IEQ2163" s="218"/>
      <c r="IER2163" s="218"/>
      <c r="IES2163" s="218"/>
      <c r="IET2163" s="218"/>
      <c r="IEU2163" s="218"/>
      <c r="IEV2163" s="218"/>
      <c r="IEW2163" s="218"/>
      <c r="IEX2163" s="218"/>
      <c r="IEY2163" s="218"/>
      <c r="IEZ2163" s="218"/>
      <c r="IFA2163" s="218"/>
      <c r="IFB2163" s="218"/>
      <c r="IFC2163" s="218"/>
      <c r="IFD2163" s="218"/>
      <c r="IFE2163" s="218"/>
      <c r="IFF2163" s="218"/>
      <c r="IFG2163" s="218"/>
      <c r="IFH2163" s="218"/>
      <c r="IFI2163" s="218"/>
      <c r="IFJ2163" s="218"/>
      <c r="IFK2163" s="218"/>
      <c r="IFL2163" s="218"/>
      <c r="IFM2163" s="218"/>
      <c r="IFN2163" s="218"/>
      <c r="IFO2163" s="218"/>
      <c r="IFP2163" s="218"/>
      <c r="IFQ2163" s="218"/>
      <c r="IFR2163" s="218"/>
      <c r="IFS2163" s="218"/>
      <c r="IFT2163" s="218"/>
      <c r="IFU2163" s="218"/>
      <c r="IFV2163" s="218"/>
      <c r="IFW2163" s="218"/>
      <c r="IFX2163" s="218"/>
      <c r="IFY2163" s="218"/>
      <c r="IFZ2163" s="218"/>
      <c r="IGA2163" s="218"/>
      <c r="IGB2163" s="218"/>
      <c r="IGC2163" s="218"/>
      <c r="IGD2163" s="218"/>
      <c r="IGE2163" s="218"/>
      <c r="IGF2163" s="218"/>
      <c r="IGG2163" s="218"/>
      <c r="IGH2163" s="218"/>
      <c r="IGI2163" s="218"/>
      <c r="IGJ2163" s="218"/>
      <c r="IGK2163" s="218"/>
      <c r="IGL2163" s="218"/>
      <c r="IGM2163" s="218"/>
      <c r="IGN2163" s="218"/>
      <c r="IGO2163" s="218"/>
      <c r="IGP2163" s="218"/>
      <c r="IGQ2163" s="218"/>
      <c r="IGR2163" s="218"/>
      <c r="IGS2163" s="218"/>
      <c r="IGT2163" s="218"/>
      <c r="IGU2163" s="218"/>
      <c r="IGV2163" s="218"/>
      <c r="IGW2163" s="218"/>
      <c r="IGX2163" s="218"/>
      <c r="IGY2163" s="218"/>
      <c r="IGZ2163" s="218"/>
      <c r="IHA2163" s="218"/>
      <c r="IHB2163" s="218"/>
      <c r="IHC2163" s="218"/>
      <c r="IHD2163" s="218"/>
      <c r="IHE2163" s="218"/>
      <c r="IHF2163" s="218"/>
      <c r="IHG2163" s="218"/>
      <c r="IHH2163" s="218"/>
      <c r="IHI2163" s="218"/>
      <c r="IHJ2163" s="218"/>
      <c r="IHK2163" s="218"/>
      <c r="IHL2163" s="218"/>
      <c r="IHM2163" s="218"/>
      <c r="IHN2163" s="218"/>
      <c r="IHO2163" s="218"/>
      <c r="IHP2163" s="218"/>
      <c r="IHQ2163" s="218"/>
      <c r="IHR2163" s="218"/>
      <c r="IHS2163" s="218"/>
      <c r="IHT2163" s="218"/>
      <c r="IHU2163" s="218"/>
      <c r="IHV2163" s="218"/>
      <c r="IHW2163" s="218"/>
      <c r="IHX2163" s="218"/>
      <c r="IHY2163" s="218"/>
      <c r="IHZ2163" s="218"/>
      <c r="IIA2163" s="218"/>
      <c r="IIB2163" s="218"/>
      <c r="IIC2163" s="218"/>
      <c r="IID2163" s="218"/>
      <c r="IIE2163" s="218"/>
      <c r="IIF2163" s="218"/>
      <c r="IIG2163" s="218"/>
      <c r="IIH2163" s="218"/>
      <c r="III2163" s="218"/>
      <c r="IIJ2163" s="218"/>
      <c r="IIK2163" s="218"/>
      <c r="IIL2163" s="218"/>
      <c r="IIM2163" s="218"/>
      <c r="IIN2163" s="218"/>
      <c r="IIO2163" s="218"/>
      <c r="IIP2163" s="218"/>
      <c r="IIQ2163" s="218"/>
      <c r="IIR2163" s="218"/>
      <c r="IIS2163" s="218"/>
      <c r="IIT2163" s="218"/>
      <c r="IIU2163" s="218"/>
      <c r="IIV2163" s="218"/>
      <c r="IIW2163" s="218"/>
      <c r="IIX2163" s="218"/>
      <c r="IIY2163" s="218"/>
      <c r="IIZ2163" s="218"/>
      <c r="IJA2163" s="218"/>
      <c r="IJB2163" s="218"/>
      <c r="IJC2163" s="218"/>
      <c r="IJD2163" s="218"/>
      <c r="IJE2163" s="218"/>
      <c r="IJF2163" s="218"/>
      <c r="IJG2163" s="218"/>
      <c r="IJH2163" s="218"/>
      <c r="IJI2163" s="218"/>
      <c r="IJJ2163" s="218"/>
      <c r="IJK2163" s="218"/>
      <c r="IJL2163" s="218"/>
      <c r="IJM2163" s="218"/>
      <c r="IJN2163" s="218"/>
      <c r="IJO2163" s="218"/>
      <c r="IJP2163" s="218"/>
      <c r="IJQ2163" s="218"/>
      <c r="IJR2163" s="218"/>
      <c r="IJS2163" s="218"/>
      <c r="IJT2163" s="218"/>
      <c r="IJU2163" s="218"/>
      <c r="IJV2163" s="218"/>
      <c r="IJW2163" s="218"/>
      <c r="IJX2163" s="218"/>
      <c r="IJY2163" s="218"/>
      <c r="IJZ2163" s="218"/>
      <c r="IKA2163" s="218"/>
      <c r="IKB2163" s="218"/>
      <c r="IKC2163" s="218"/>
      <c r="IKD2163" s="218"/>
      <c r="IKE2163" s="218"/>
      <c r="IKF2163" s="218"/>
      <c r="IKG2163" s="218"/>
      <c r="IKH2163" s="218"/>
      <c r="IKI2163" s="218"/>
      <c r="IKJ2163" s="218"/>
      <c r="IKK2163" s="218"/>
      <c r="IKL2163" s="218"/>
      <c r="IKM2163" s="218"/>
      <c r="IKN2163" s="218"/>
      <c r="IKO2163" s="218"/>
      <c r="IKP2163" s="218"/>
      <c r="IKQ2163" s="218"/>
      <c r="IKR2163" s="218"/>
      <c r="IKS2163" s="218"/>
      <c r="IKT2163" s="218"/>
      <c r="IKU2163" s="218"/>
      <c r="IKV2163" s="218"/>
      <c r="IKW2163" s="218"/>
      <c r="IKX2163" s="218"/>
      <c r="IKY2163" s="218"/>
      <c r="IKZ2163" s="218"/>
      <c r="ILA2163" s="218"/>
      <c r="ILB2163" s="218"/>
      <c r="ILC2163" s="218"/>
      <c r="ILD2163" s="218"/>
      <c r="ILE2163" s="218"/>
      <c r="ILF2163" s="218"/>
      <c r="ILG2163" s="218"/>
      <c r="ILH2163" s="218"/>
      <c r="ILI2163" s="218"/>
      <c r="ILJ2163" s="218"/>
      <c r="ILK2163" s="218"/>
      <c r="ILL2163" s="218"/>
      <c r="ILM2163" s="218"/>
      <c r="ILN2163" s="218"/>
      <c r="ILO2163" s="218"/>
      <c r="ILP2163" s="218"/>
      <c r="ILQ2163" s="218"/>
      <c r="ILR2163" s="218"/>
      <c r="ILS2163" s="218"/>
      <c r="ILT2163" s="218"/>
      <c r="ILU2163" s="218"/>
      <c r="ILV2163" s="218"/>
      <c r="ILW2163" s="218"/>
      <c r="ILX2163" s="218"/>
      <c r="ILY2163" s="218"/>
      <c r="ILZ2163" s="218"/>
      <c r="IMA2163" s="218"/>
      <c r="IMB2163" s="218"/>
      <c r="IMC2163" s="218"/>
      <c r="IMD2163" s="218"/>
      <c r="IME2163" s="218"/>
      <c r="IMF2163" s="218"/>
      <c r="IMG2163" s="218"/>
      <c r="IMH2163" s="218"/>
      <c r="IMI2163" s="218"/>
      <c r="IMJ2163" s="218"/>
      <c r="IMK2163" s="218"/>
      <c r="IML2163" s="218"/>
      <c r="IMM2163" s="218"/>
      <c r="IMN2163" s="218"/>
      <c r="IMO2163" s="218"/>
      <c r="IMP2163" s="218"/>
      <c r="IMQ2163" s="218"/>
      <c r="IMR2163" s="218"/>
      <c r="IMS2163" s="218"/>
      <c r="IMT2163" s="218"/>
      <c r="IMU2163" s="218"/>
      <c r="IMV2163" s="218"/>
      <c r="IMW2163" s="218"/>
      <c r="IMX2163" s="218"/>
      <c r="IMY2163" s="218"/>
      <c r="IMZ2163" s="218"/>
      <c r="INA2163" s="218"/>
      <c r="INB2163" s="218"/>
      <c r="INC2163" s="218"/>
      <c r="IND2163" s="218"/>
      <c r="INE2163" s="218"/>
      <c r="INF2163" s="218"/>
      <c r="ING2163" s="218"/>
      <c r="INH2163" s="218"/>
      <c r="INI2163" s="218"/>
      <c r="INJ2163" s="218"/>
      <c r="INK2163" s="218"/>
      <c r="INL2163" s="218"/>
      <c r="INM2163" s="218"/>
      <c r="INN2163" s="218"/>
      <c r="INO2163" s="218"/>
      <c r="INP2163" s="218"/>
      <c r="INQ2163" s="218"/>
      <c r="INR2163" s="218"/>
      <c r="INS2163" s="218"/>
      <c r="INT2163" s="218"/>
      <c r="INU2163" s="218"/>
      <c r="INV2163" s="218"/>
      <c r="INW2163" s="218"/>
      <c r="INX2163" s="218"/>
      <c r="INY2163" s="218"/>
      <c r="INZ2163" s="218"/>
      <c r="IOA2163" s="218"/>
      <c r="IOB2163" s="218"/>
      <c r="IOC2163" s="218"/>
      <c r="IOD2163" s="218"/>
      <c r="IOE2163" s="218"/>
      <c r="IOF2163" s="218"/>
      <c r="IOG2163" s="218"/>
      <c r="IOH2163" s="218"/>
      <c r="IOI2163" s="218"/>
      <c r="IOJ2163" s="218"/>
      <c r="IOK2163" s="218"/>
      <c r="IOL2163" s="218"/>
      <c r="IOM2163" s="218"/>
      <c r="ION2163" s="218"/>
      <c r="IOO2163" s="218"/>
      <c r="IOP2163" s="218"/>
      <c r="IOQ2163" s="218"/>
      <c r="IOR2163" s="218"/>
      <c r="IOS2163" s="218"/>
      <c r="IOT2163" s="218"/>
      <c r="IOU2163" s="218"/>
      <c r="IOV2163" s="218"/>
      <c r="IOW2163" s="218"/>
      <c r="IOX2163" s="218"/>
      <c r="IOY2163" s="218"/>
      <c r="IOZ2163" s="218"/>
      <c r="IPA2163" s="218"/>
      <c r="IPB2163" s="218"/>
      <c r="IPC2163" s="218"/>
      <c r="IPD2163" s="218"/>
      <c r="IPE2163" s="218"/>
      <c r="IPF2163" s="218"/>
      <c r="IPG2163" s="218"/>
      <c r="IPH2163" s="218"/>
      <c r="IPI2163" s="218"/>
      <c r="IPJ2163" s="218"/>
      <c r="IPK2163" s="218"/>
      <c r="IPL2163" s="218"/>
      <c r="IPM2163" s="218"/>
      <c r="IPN2163" s="218"/>
      <c r="IPO2163" s="218"/>
      <c r="IPP2163" s="218"/>
      <c r="IPQ2163" s="218"/>
      <c r="IPR2163" s="218"/>
      <c r="IPS2163" s="218"/>
      <c r="IPT2163" s="218"/>
      <c r="IPU2163" s="218"/>
      <c r="IPV2163" s="218"/>
      <c r="IPW2163" s="218"/>
      <c r="IPX2163" s="218"/>
      <c r="IPY2163" s="218"/>
      <c r="IPZ2163" s="218"/>
      <c r="IQA2163" s="218"/>
      <c r="IQB2163" s="218"/>
      <c r="IQC2163" s="218"/>
      <c r="IQD2163" s="218"/>
      <c r="IQE2163" s="218"/>
      <c r="IQF2163" s="218"/>
      <c r="IQG2163" s="218"/>
      <c r="IQH2163" s="218"/>
      <c r="IQI2163" s="218"/>
      <c r="IQJ2163" s="218"/>
      <c r="IQK2163" s="218"/>
      <c r="IQL2163" s="218"/>
      <c r="IQM2163" s="218"/>
      <c r="IQN2163" s="218"/>
      <c r="IQO2163" s="218"/>
      <c r="IQP2163" s="218"/>
      <c r="IQQ2163" s="218"/>
      <c r="IQR2163" s="218"/>
      <c r="IQS2163" s="218"/>
      <c r="IQT2163" s="218"/>
      <c r="IQU2163" s="218"/>
      <c r="IQV2163" s="218"/>
      <c r="IQW2163" s="218"/>
      <c r="IQX2163" s="218"/>
      <c r="IQY2163" s="218"/>
      <c r="IQZ2163" s="218"/>
      <c r="IRA2163" s="218"/>
      <c r="IRB2163" s="218"/>
      <c r="IRC2163" s="218"/>
      <c r="IRD2163" s="218"/>
      <c r="IRE2163" s="218"/>
      <c r="IRF2163" s="218"/>
      <c r="IRG2163" s="218"/>
      <c r="IRH2163" s="218"/>
      <c r="IRI2163" s="218"/>
      <c r="IRJ2163" s="218"/>
      <c r="IRK2163" s="218"/>
      <c r="IRL2163" s="218"/>
      <c r="IRM2163" s="218"/>
      <c r="IRN2163" s="218"/>
      <c r="IRO2163" s="218"/>
      <c r="IRP2163" s="218"/>
      <c r="IRQ2163" s="218"/>
      <c r="IRR2163" s="218"/>
      <c r="IRS2163" s="218"/>
      <c r="IRT2163" s="218"/>
      <c r="IRU2163" s="218"/>
      <c r="IRV2163" s="218"/>
      <c r="IRW2163" s="218"/>
      <c r="IRX2163" s="218"/>
      <c r="IRY2163" s="218"/>
      <c r="IRZ2163" s="218"/>
      <c r="ISA2163" s="218"/>
      <c r="ISB2163" s="218"/>
      <c r="ISC2163" s="218"/>
      <c r="ISD2163" s="218"/>
      <c r="ISE2163" s="218"/>
      <c r="ISF2163" s="218"/>
      <c r="ISG2163" s="218"/>
      <c r="ISH2163" s="218"/>
      <c r="ISI2163" s="218"/>
      <c r="ISJ2163" s="218"/>
      <c r="ISK2163" s="218"/>
      <c r="ISL2163" s="218"/>
      <c r="ISM2163" s="218"/>
      <c r="ISN2163" s="218"/>
      <c r="ISO2163" s="218"/>
      <c r="ISP2163" s="218"/>
      <c r="ISQ2163" s="218"/>
      <c r="ISR2163" s="218"/>
      <c r="ISS2163" s="218"/>
      <c r="IST2163" s="218"/>
      <c r="ISU2163" s="218"/>
      <c r="ISV2163" s="218"/>
      <c r="ISW2163" s="218"/>
      <c r="ISX2163" s="218"/>
      <c r="ISY2163" s="218"/>
      <c r="ISZ2163" s="218"/>
      <c r="ITA2163" s="218"/>
      <c r="ITB2163" s="218"/>
      <c r="ITC2163" s="218"/>
      <c r="ITD2163" s="218"/>
      <c r="ITE2163" s="218"/>
      <c r="ITF2163" s="218"/>
      <c r="ITG2163" s="218"/>
      <c r="ITH2163" s="218"/>
      <c r="ITI2163" s="218"/>
      <c r="ITJ2163" s="218"/>
      <c r="ITK2163" s="218"/>
      <c r="ITL2163" s="218"/>
      <c r="ITM2163" s="218"/>
      <c r="ITN2163" s="218"/>
      <c r="ITO2163" s="218"/>
      <c r="ITP2163" s="218"/>
      <c r="ITQ2163" s="218"/>
      <c r="ITR2163" s="218"/>
      <c r="ITS2163" s="218"/>
      <c r="ITT2163" s="218"/>
      <c r="ITU2163" s="218"/>
      <c r="ITV2163" s="218"/>
      <c r="ITW2163" s="218"/>
      <c r="ITX2163" s="218"/>
      <c r="ITY2163" s="218"/>
      <c r="ITZ2163" s="218"/>
      <c r="IUA2163" s="218"/>
      <c r="IUB2163" s="218"/>
      <c r="IUC2163" s="218"/>
      <c r="IUD2163" s="218"/>
      <c r="IUE2163" s="218"/>
      <c r="IUF2163" s="218"/>
      <c r="IUG2163" s="218"/>
      <c r="IUH2163" s="218"/>
      <c r="IUI2163" s="218"/>
      <c r="IUJ2163" s="218"/>
      <c r="IUK2163" s="218"/>
      <c r="IUL2163" s="218"/>
      <c r="IUM2163" s="218"/>
      <c r="IUN2163" s="218"/>
      <c r="IUO2163" s="218"/>
      <c r="IUP2163" s="218"/>
      <c r="IUQ2163" s="218"/>
      <c r="IUR2163" s="218"/>
      <c r="IUS2163" s="218"/>
      <c r="IUT2163" s="218"/>
      <c r="IUU2163" s="218"/>
      <c r="IUV2163" s="218"/>
      <c r="IUW2163" s="218"/>
      <c r="IUX2163" s="218"/>
      <c r="IUY2163" s="218"/>
      <c r="IUZ2163" s="218"/>
      <c r="IVA2163" s="218"/>
      <c r="IVB2163" s="218"/>
      <c r="IVC2163" s="218"/>
      <c r="IVD2163" s="218"/>
      <c r="IVE2163" s="218"/>
      <c r="IVF2163" s="218"/>
      <c r="IVG2163" s="218"/>
      <c r="IVH2163" s="218"/>
      <c r="IVI2163" s="218"/>
      <c r="IVJ2163" s="218"/>
      <c r="IVK2163" s="218"/>
      <c r="IVL2163" s="218"/>
      <c r="IVM2163" s="218"/>
      <c r="IVN2163" s="218"/>
      <c r="IVO2163" s="218"/>
      <c r="IVP2163" s="218"/>
      <c r="IVQ2163" s="218"/>
      <c r="IVR2163" s="218"/>
      <c r="IVS2163" s="218"/>
      <c r="IVT2163" s="218"/>
      <c r="IVU2163" s="218"/>
      <c r="IVV2163" s="218"/>
      <c r="IVW2163" s="218"/>
      <c r="IVX2163" s="218"/>
      <c r="IVY2163" s="218"/>
      <c r="IVZ2163" s="218"/>
      <c r="IWA2163" s="218"/>
      <c r="IWB2163" s="218"/>
      <c r="IWC2163" s="218"/>
      <c r="IWD2163" s="218"/>
      <c r="IWE2163" s="218"/>
      <c r="IWF2163" s="218"/>
      <c r="IWG2163" s="218"/>
      <c r="IWH2163" s="218"/>
      <c r="IWI2163" s="218"/>
      <c r="IWJ2163" s="218"/>
      <c r="IWK2163" s="218"/>
      <c r="IWL2163" s="218"/>
      <c r="IWM2163" s="218"/>
      <c r="IWN2163" s="218"/>
      <c r="IWO2163" s="218"/>
      <c r="IWP2163" s="218"/>
      <c r="IWQ2163" s="218"/>
      <c r="IWR2163" s="218"/>
      <c r="IWS2163" s="218"/>
      <c r="IWT2163" s="218"/>
      <c r="IWU2163" s="218"/>
      <c r="IWV2163" s="218"/>
      <c r="IWW2163" s="218"/>
      <c r="IWX2163" s="218"/>
      <c r="IWY2163" s="218"/>
      <c r="IWZ2163" s="218"/>
      <c r="IXA2163" s="218"/>
      <c r="IXB2163" s="218"/>
      <c r="IXC2163" s="218"/>
      <c r="IXD2163" s="218"/>
      <c r="IXE2163" s="218"/>
      <c r="IXF2163" s="218"/>
      <c r="IXG2163" s="218"/>
      <c r="IXH2163" s="218"/>
      <c r="IXI2163" s="218"/>
      <c r="IXJ2163" s="218"/>
      <c r="IXK2163" s="218"/>
      <c r="IXL2163" s="218"/>
      <c r="IXM2163" s="218"/>
      <c r="IXN2163" s="218"/>
      <c r="IXO2163" s="218"/>
      <c r="IXP2163" s="218"/>
      <c r="IXQ2163" s="218"/>
      <c r="IXR2163" s="218"/>
      <c r="IXS2163" s="218"/>
      <c r="IXT2163" s="218"/>
      <c r="IXU2163" s="218"/>
      <c r="IXV2163" s="218"/>
      <c r="IXW2163" s="218"/>
      <c r="IXX2163" s="218"/>
      <c r="IXY2163" s="218"/>
      <c r="IXZ2163" s="218"/>
      <c r="IYA2163" s="218"/>
      <c r="IYB2163" s="218"/>
      <c r="IYC2163" s="218"/>
      <c r="IYD2163" s="218"/>
      <c r="IYE2163" s="218"/>
      <c r="IYF2163" s="218"/>
      <c r="IYG2163" s="218"/>
      <c r="IYH2163" s="218"/>
      <c r="IYI2163" s="218"/>
      <c r="IYJ2163" s="218"/>
      <c r="IYK2163" s="218"/>
      <c r="IYL2163" s="218"/>
      <c r="IYM2163" s="218"/>
      <c r="IYN2163" s="218"/>
      <c r="IYO2163" s="218"/>
      <c r="IYP2163" s="218"/>
      <c r="IYQ2163" s="218"/>
      <c r="IYR2163" s="218"/>
      <c r="IYS2163" s="218"/>
      <c r="IYT2163" s="218"/>
      <c r="IYU2163" s="218"/>
      <c r="IYV2163" s="218"/>
      <c r="IYW2163" s="218"/>
      <c r="IYX2163" s="218"/>
      <c r="IYY2163" s="218"/>
      <c r="IYZ2163" s="218"/>
      <c r="IZA2163" s="218"/>
      <c r="IZB2163" s="218"/>
      <c r="IZC2163" s="218"/>
      <c r="IZD2163" s="218"/>
      <c r="IZE2163" s="218"/>
      <c r="IZF2163" s="218"/>
      <c r="IZG2163" s="218"/>
      <c r="IZH2163" s="218"/>
      <c r="IZI2163" s="218"/>
      <c r="IZJ2163" s="218"/>
      <c r="IZK2163" s="218"/>
      <c r="IZL2163" s="218"/>
      <c r="IZM2163" s="218"/>
      <c r="IZN2163" s="218"/>
      <c r="IZO2163" s="218"/>
      <c r="IZP2163" s="218"/>
      <c r="IZQ2163" s="218"/>
      <c r="IZR2163" s="218"/>
      <c r="IZS2163" s="218"/>
      <c r="IZT2163" s="218"/>
      <c r="IZU2163" s="218"/>
      <c r="IZV2163" s="218"/>
      <c r="IZW2163" s="218"/>
      <c r="IZX2163" s="218"/>
      <c r="IZY2163" s="218"/>
      <c r="IZZ2163" s="218"/>
      <c r="JAA2163" s="218"/>
      <c r="JAB2163" s="218"/>
      <c r="JAC2163" s="218"/>
      <c r="JAD2163" s="218"/>
      <c r="JAE2163" s="218"/>
      <c r="JAF2163" s="218"/>
      <c r="JAG2163" s="218"/>
      <c r="JAH2163" s="218"/>
      <c r="JAI2163" s="218"/>
      <c r="JAJ2163" s="218"/>
      <c r="JAK2163" s="218"/>
      <c r="JAL2163" s="218"/>
      <c r="JAM2163" s="218"/>
      <c r="JAN2163" s="218"/>
      <c r="JAO2163" s="218"/>
      <c r="JAP2163" s="218"/>
      <c r="JAQ2163" s="218"/>
      <c r="JAR2163" s="218"/>
      <c r="JAS2163" s="218"/>
      <c r="JAT2163" s="218"/>
      <c r="JAU2163" s="218"/>
      <c r="JAV2163" s="218"/>
      <c r="JAW2163" s="218"/>
      <c r="JAX2163" s="218"/>
      <c r="JAY2163" s="218"/>
      <c r="JAZ2163" s="218"/>
      <c r="JBA2163" s="218"/>
      <c r="JBB2163" s="218"/>
      <c r="JBC2163" s="218"/>
      <c r="JBD2163" s="218"/>
      <c r="JBE2163" s="218"/>
      <c r="JBF2163" s="218"/>
      <c r="JBG2163" s="218"/>
      <c r="JBH2163" s="218"/>
      <c r="JBI2163" s="218"/>
      <c r="JBJ2163" s="218"/>
      <c r="JBK2163" s="218"/>
      <c r="JBL2163" s="218"/>
      <c r="JBM2163" s="218"/>
      <c r="JBN2163" s="218"/>
      <c r="JBO2163" s="218"/>
      <c r="JBP2163" s="218"/>
      <c r="JBQ2163" s="218"/>
      <c r="JBR2163" s="218"/>
      <c r="JBS2163" s="218"/>
      <c r="JBT2163" s="218"/>
      <c r="JBU2163" s="218"/>
      <c r="JBV2163" s="218"/>
      <c r="JBW2163" s="218"/>
      <c r="JBX2163" s="218"/>
      <c r="JBY2163" s="218"/>
      <c r="JBZ2163" s="218"/>
      <c r="JCA2163" s="218"/>
      <c r="JCB2163" s="218"/>
      <c r="JCC2163" s="218"/>
      <c r="JCD2163" s="218"/>
      <c r="JCE2163" s="218"/>
      <c r="JCF2163" s="218"/>
      <c r="JCG2163" s="218"/>
      <c r="JCH2163" s="218"/>
      <c r="JCI2163" s="218"/>
      <c r="JCJ2163" s="218"/>
      <c r="JCK2163" s="218"/>
      <c r="JCL2163" s="218"/>
      <c r="JCM2163" s="218"/>
      <c r="JCN2163" s="218"/>
      <c r="JCO2163" s="218"/>
      <c r="JCP2163" s="218"/>
      <c r="JCQ2163" s="218"/>
      <c r="JCR2163" s="218"/>
      <c r="JCS2163" s="218"/>
      <c r="JCT2163" s="218"/>
      <c r="JCU2163" s="218"/>
      <c r="JCV2163" s="218"/>
      <c r="JCW2163" s="218"/>
      <c r="JCX2163" s="218"/>
      <c r="JCY2163" s="218"/>
      <c r="JCZ2163" s="218"/>
      <c r="JDA2163" s="218"/>
      <c r="JDB2163" s="218"/>
      <c r="JDC2163" s="218"/>
      <c r="JDD2163" s="218"/>
      <c r="JDE2163" s="218"/>
      <c r="JDF2163" s="218"/>
      <c r="JDG2163" s="218"/>
      <c r="JDH2163" s="218"/>
      <c r="JDI2163" s="218"/>
      <c r="JDJ2163" s="218"/>
      <c r="JDK2163" s="218"/>
      <c r="JDL2163" s="218"/>
      <c r="JDM2163" s="218"/>
      <c r="JDN2163" s="218"/>
      <c r="JDO2163" s="218"/>
      <c r="JDP2163" s="218"/>
      <c r="JDQ2163" s="218"/>
      <c r="JDR2163" s="218"/>
      <c r="JDS2163" s="218"/>
      <c r="JDT2163" s="218"/>
      <c r="JDU2163" s="218"/>
      <c r="JDV2163" s="218"/>
      <c r="JDW2163" s="218"/>
      <c r="JDX2163" s="218"/>
      <c r="JDY2163" s="218"/>
      <c r="JDZ2163" s="218"/>
      <c r="JEA2163" s="218"/>
      <c r="JEB2163" s="218"/>
      <c r="JEC2163" s="218"/>
      <c r="JED2163" s="218"/>
      <c r="JEE2163" s="218"/>
      <c r="JEF2163" s="218"/>
      <c r="JEG2163" s="218"/>
      <c r="JEH2163" s="218"/>
      <c r="JEI2163" s="218"/>
      <c r="JEJ2163" s="218"/>
      <c r="JEK2163" s="218"/>
      <c r="JEL2163" s="218"/>
      <c r="JEM2163" s="218"/>
      <c r="JEN2163" s="218"/>
      <c r="JEO2163" s="218"/>
      <c r="JEP2163" s="218"/>
      <c r="JEQ2163" s="218"/>
      <c r="JER2163" s="218"/>
      <c r="JES2163" s="218"/>
      <c r="JET2163" s="218"/>
      <c r="JEU2163" s="218"/>
      <c r="JEV2163" s="218"/>
      <c r="JEW2163" s="218"/>
      <c r="JEX2163" s="218"/>
      <c r="JEY2163" s="218"/>
      <c r="JEZ2163" s="218"/>
      <c r="JFA2163" s="218"/>
      <c r="JFB2163" s="218"/>
      <c r="JFC2163" s="218"/>
      <c r="JFD2163" s="218"/>
      <c r="JFE2163" s="218"/>
      <c r="JFF2163" s="218"/>
      <c r="JFG2163" s="218"/>
      <c r="JFH2163" s="218"/>
      <c r="JFI2163" s="218"/>
      <c r="JFJ2163" s="218"/>
      <c r="JFK2163" s="218"/>
      <c r="JFL2163" s="218"/>
      <c r="JFM2163" s="218"/>
      <c r="JFN2163" s="218"/>
      <c r="JFO2163" s="218"/>
      <c r="JFP2163" s="218"/>
      <c r="JFQ2163" s="218"/>
      <c r="JFR2163" s="218"/>
      <c r="JFS2163" s="218"/>
      <c r="JFT2163" s="218"/>
      <c r="JFU2163" s="218"/>
      <c r="JFV2163" s="218"/>
      <c r="JFW2163" s="218"/>
      <c r="JFX2163" s="218"/>
      <c r="JFY2163" s="218"/>
      <c r="JFZ2163" s="218"/>
      <c r="JGA2163" s="218"/>
      <c r="JGB2163" s="218"/>
      <c r="JGC2163" s="218"/>
      <c r="JGD2163" s="218"/>
      <c r="JGE2163" s="218"/>
      <c r="JGF2163" s="218"/>
      <c r="JGG2163" s="218"/>
      <c r="JGH2163" s="218"/>
      <c r="JGI2163" s="218"/>
      <c r="JGJ2163" s="218"/>
      <c r="JGK2163" s="218"/>
      <c r="JGL2163" s="218"/>
      <c r="JGM2163" s="218"/>
      <c r="JGN2163" s="218"/>
      <c r="JGO2163" s="218"/>
      <c r="JGP2163" s="218"/>
      <c r="JGQ2163" s="218"/>
      <c r="JGR2163" s="218"/>
      <c r="JGS2163" s="218"/>
      <c r="JGT2163" s="218"/>
      <c r="JGU2163" s="218"/>
      <c r="JGV2163" s="218"/>
      <c r="JGW2163" s="218"/>
      <c r="JGX2163" s="218"/>
      <c r="JGY2163" s="218"/>
      <c r="JGZ2163" s="218"/>
      <c r="JHA2163" s="218"/>
      <c r="JHB2163" s="218"/>
      <c r="JHC2163" s="218"/>
      <c r="JHD2163" s="218"/>
      <c r="JHE2163" s="218"/>
      <c r="JHF2163" s="218"/>
      <c r="JHG2163" s="218"/>
      <c r="JHH2163" s="218"/>
      <c r="JHI2163" s="218"/>
      <c r="JHJ2163" s="218"/>
      <c r="JHK2163" s="218"/>
      <c r="JHL2163" s="218"/>
      <c r="JHM2163" s="218"/>
      <c r="JHN2163" s="218"/>
      <c r="JHO2163" s="218"/>
      <c r="JHP2163" s="218"/>
      <c r="JHQ2163" s="218"/>
      <c r="JHR2163" s="218"/>
      <c r="JHS2163" s="218"/>
      <c r="JHT2163" s="218"/>
      <c r="JHU2163" s="218"/>
      <c r="JHV2163" s="218"/>
      <c r="JHW2163" s="218"/>
      <c r="JHX2163" s="218"/>
      <c r="JHY2163" s="218"/>
      <c r="JHZ2163" s="218"/>
      <c r="JIA2163" s="218"/>
      <c r="JIB2163" s="218"/>
      <c r="JIC2163" s="218"/>
      <c r="JID2163" s="218"/>
      <c r="JIE2163" s="218"/>
      <c r="JIF2163" s="218"/>
      <c r="JIG2163" s="218"/>
      <c r="JIH2163" s="218"/>
      <c r="JII2163" s="218"/>
      <c r="JIJ2163" s="218"/>
      <c r="JIK2163" s="218"/>
      <c r="JIL2163" s="218"/>
      <c r="JIM2163" s="218"/>
      <c r="JIN2163" s="218"/>
      <c r="JIO2163" s="218"/>
      <c r="JIP2163" s="218"/>
      <c r="JIQ2163" s="218"/>
      <c r="JIR2163" s="218"/>
      <c r="JIS2163" s="218"/>
      <c r="JIT2163" s="218"/>
      <c r="JIU2163" s="218"/>
      <c r="JIV2163" s="218"/>
      <c r="JIW2163" s="218"/>
      <c r="JIX2163" s="218"/>
      <c r="JIY2163" s="218"/>
      <c r="JIZ2163" s="218"/>
      <c r="JJA2163" s="218"/>
      <c r="JJB2163" s="218"/>
      <c r="JJC2163" s="218"/>
      <c r="JJD2163" s="218"/>
      <c r="JJE2163" s="218"/>
      <c r="JJF2163" s="218"/>
      <c r="JJG2163" s="218"/>
      <c r="JJH2163" s="218"/>
      <c r="JJI2163" s="218"/>
      <c r="JJJ2163" s="218"/>
      <c r="JJK2163" s="218"/>
      <c r="JJL2163" s="218"/>
      <c r="JJM2163" s="218"/>
      <c r="JJN2163" s="218"/>
      <c r="JJO2163" s="218"/>
      <c r="JJP2163" s="218"/>
      <c r="JJQ2163" s="218"/>
      <c r="JJR2163" s="218"/>
      <c r="JJS2163" s="218"/>
      <c r="JJT2163" s="218"/>
      <c r="JJU2163" s="218"/>
      <c r="JJV2163" s="218"/>
      <c r="JJW2163" s="218"/>
      <c r="JJX2163" s="218"/>
      <c r="JJY2163" s="218"/>
      <c r="JJZ2163" s="218"/>
      <c r="JKA2163" s="218"/>
      <c r="JKB2163" s="218"/>
      <c r="JKC2163" s="218"/>
      <c r="JKD2163" s="218"/>
      <c r="JKE2163" s="218"/>
      <c r="JKF2163" s="218"/>
      <c r="JKG2163" s="218"/>
      <c r="JKH2163" s="218"/>
      <c r="JKI2163" s="218"/>
      <c r="JKJ2163" s="218"/>
      <c r="JKK2163" s="218"/>
      <c r="JKL2163" s="218"/>
      <c r="JKM2163" s="218"/>
      <c r="JKN2163" s="218"/>
      <c r="JKO2163" s="218"/>
      <c r="JKP2163" s="218"/>
      <c r="JKQ2163" s="218"/>
      <c r="JKR2163" s="218"/>
      <c r="JKS2163" s="218"/>
      <c r="JKT2163" s="218"/>
      <c r="JKU2163" s="218"/>
      <c r="JKV2163" s="218"/>
      <c r="JKW2163" s="218"/>
      <c r="JKX2163" s="218"/>
      <c r="JKY2163" s="218"/>
      <c r="JKZ2163" s="218"/>
      <c r="JLA2163" s="218"/>
      <c r="JLB2163" s="218"/>
      <c r="JLC2163" s="218"/>
      <c r="JLD2163" s="218"/>
      <c r="JLE2163" s="218"/>
      <c r="JLF2163" s="218"/>
      <c r="JLG2163" s="218"/>
      <c r="JLH2163" s="218"/>
      <c r="JLI2163" s="218"/>
      <c r="JLJ2163" s="218"/>
      <c r="JLK2163" s="218"/>
      <c r="JLL2163" s="218"/>
      <c r="JLM2163" s="218"/>
      <c r="JLN2163" s="218"/>
      <c r="JLO2163" s="218"/>
      <c r="JLP2163" s="218"/>
      <c r="JLQ2163" s="218"/>
      <c r="JLR2163" s="218"/>
      <c r="JLS2163" s="218"/>
      <c r="JLT2163" s="218"/>
      <c r="JLU2163" s="218"/>
      <c r="JLV2163" s="218"/>
      <c r="JLW2163" s="218"/>
      <c r="JLX2163" s="218"/>
      <c r="JLY2163" s="218"/>
      <c r="JLZ2163" s="218"/>
      <c r="JMA2163" s="218"/>
      <c r="JMB2163" s="218"/>
      <c r="JMC2163" s="218"/>
      <c r="JMD2163" s="218"/>
      <c r="JME2163" s="218"/>
      <c r="JMF2163" s="218"/>
      <c r="JMG2163" s="218"/>
      <c r="JMH2163" s="218"/>
      <c r="JMI2163" s="218"/>
      <c r="JMJ2163" s="218"/>
      <c r="JMK2163" s="218"/>
      <c r="JML2163" s="218"/>
      <c r="JMM2163" s="218"/>
      <c r="JMN2163" s="218"/>
      <c r="JMO2163" s="218"/>
      <c r="JMP2163" s="218"/>
      <c r="JMQ2163" s="218"/>
      <c r="JMR2163" s="218"/>
      <c r="JMS2163" s="218"/>
      <c r="JMT2163" s="218"/>
      <c r="JMU2163" s="218"/>
      <c r="JMV2163" s="218"/>
      <c r="JMW2163" s="218"/>
      <c r="JMX2163" s="218"/>
      <c r="JMY2163" s="218"/>
      <c r="JMZ2163" s="218"/>
      <c r="JNA2163" s="218"/>
      <c r="JNB2163" s="218"/>
      <c r="JNC2163" s="218"/>
      <c r="JND2163" s="218"/>
      <c r="JNE2163" s="218"/>
      <c r="JNF2163" s="218"/>
      <c r="JNG2163" s="218"/>
      <c r="JNH2163" s="218"/>
      <c r="JNI2163" s="218"/>
      <c r="JNJ2163" s="218"/>
      <c r="JNK2163" s="218"/>
      <c r="JNL2163" s="218"/>
      <c r="JNM2163" s="218"/>
      <c r="JNN2163" s="218"/>
      <c r="JNO2163" s="218"/>
      <c r="JNP2163" s="218"/>
      <c r="JNQ2163" s="218"/>
      <c r="JNR2163" s="218"/>
      <c r="JNS2163" s="218"/>
      <c r="JNT2163" s="218"/>
      <c r="JNU2163" s="218"/>
      <c r="JNV2163" s="218"/>
      <c r="JNW2163" s="218"/>
      <c r="JNX2163" s="218"/>
      <c r="JNY2163" s="218"/>
      <c r="JNZ2163" s="218"/>
      <c r="JOA2163" s="218"/>
      <c r="JOB2163" s="218"/>
      <c r="JOC2163" s="218"/>
      <c r="JOD2163" s="218"/>
      <c r="JOE2163" s="218"/>
      <c r="JOF2163" s="218"/>
      <c r="JOG2163" s="218"/>
      <c r="JOH2163" s="218"/>
      <c r="JOI2163" s="218"/>
      <c r="JOJ2163" s="218"/>
      <c r="JOK2163" s="218"/>
      <c r="JOL2163" s="218"/>
      <c r="JOM2163" s="218"/>
      <c r="JON2163" s="218"/>
      <c r="JOO2163" s="218"/>
      <c r="JOP2163" s="218"/>
      <c r="JOQ2163" s="218"/>
      <c r="JOR2163" s="218"/>
      <c r="JOS2163" s="218"/>
      <c r="JOT2163" s="218"/>
      <c r="JOU2163" s="218"/>
      <c r="JOV2163" s="218"/>
      <c r="JOW2163" s="218"/>
      <c r="JOX2163" s="218"/>
      <c r="JOY2163" s="218"/>
      <c r="JOZ2163" s="218"/>
      <c r="JPA2163" s="218"/>
      <c r="JPB2163" s="218"/>
      <c r="JPC2163" s="218"/>
      <c r="JPD2163" s="218"/>
      <c r="JPE2163" s="218"/>
      <c r="JPF2163" s="218"/>
      <c r="JPG2163" s="218"/>
      <c r="JPH2163" s="218"/>
      <c r="JPI2163" s="218"/>
      <c r="JPJ2163" s="218"/>
      <c r="JPK2163" s="218"/>
      <c r="JPL2163" s="218"/>
      <c r="JPM2163" s="218"/>
      <c r="JPN2163" s="218"/>
      <c r="JPO2163" s="218"/>
      <c r="JPP2163" s="218"/>
      <c r="JPQ2163" s="218"/>
      <c r="JPR2163" s="218"/>
      <c r="JPS2163" s="218"/>
      <c r="JPT2163" s="218"/>
      <c r="JPU2163" s="218"/>
      <c r="JPV2163" s="218"/>
      <c r="JPW2163" s="218"/>
      <c r="JPX2163" s="218"/>
      <c r="JPY2163" s="218"/>
      <c r="JPZ2163" s="218"/>
      <c r="JQA2163" s="218"/>
      <c r="JQB2163" s="218"/>
      <c r="JQC2163" s="218"/>
      <c r="JQD2163" s="218"/>
      <c r="JQE2163" s="218"/>
      <c r="JQF2163" s="218"/>
      <c r="JQG2163" s="218"/>
      <c r="JQH2163" s="218"/>
      <c r="JQI2163" s="218"/>
      <c r="JQJ2163" s="218"/>
      <c r="JQK2163" s="218"/>
      <c r="JQL2163" s="218"/>
      <c r="JQM2163" s="218"/>
      <c r="JQN2163" s="218"/>
      <c r="JQO2163" s="218"/>
      <c r="JQP2163" s="218"/>
      <c r="JQQ2163" s="218"/>
      <c r="JQR2163" s="218"/>
      <c r="JQS2163" s="218"/>
      <c r="JQT2163" s="218"/>
      <c r="JQU2163" s="218"/>
      <c r="JQV2163" s="218"/>
      <c r="JQW2163" s="218"/>
      <c r="JQX2163" s="218"/>
      <c r="JQY2163" s="218"/>
      <c r="JQZ2163" s="218"/>
      <c r="JRA2163" s="218"/>
      <c r="JRB2163" s="218"/>
      <c r="JRC2163" s="218"/>
      <c r="JRD2163" s="218"/>
      <c r="JRE2163" s="218"/>
      <c r="JRF2163" s="218"/>
      <c r="JRG2163" s="218"/>
      <c r="JRH2163" s="218"/>
      <c r="JRI2163" s="218"/>
      <c r="JRJ2163" s="218"/>
      <c r="JRK2163" s="218"/>
      <c r="JRL2163" s="218"/>
      <c r="JRM2163" s="218"/>
      <c r="JRN2163" s="218"/>
      <c r="JRO2163" s="218"/>
      <c r="JRP2163" s="218"/>
      <c r="JRQ2163" s="218"/>
      <c r="JRR2163" s="218"/>
      <c r="JRS2163" s="218"/>
      <c r="JRT2163" s="218"/>
      <c r="JRU2163" s="218"/>
      <c r="JRV2163" s="218"/>
      <c r="JRW2163" s="218"/>
      <c r="JRX2163" s="218"/>
      <c r="JRY2163" s="218"/>
      <c r="JRZ2163" s="218"/>
      <c r="JSA2163" s="218"/>
      <c r="JSB2163" s="218"/>
      <c r="JSC2163" s="218"/>
      <c r="JSD2163" s="218"/>
      <c r="JSE2163" s="218"/>
      <c r="JSF2163" s="218"/>
      <c r="JSG2163" s="218"/>
      <c r="JSH2163" s="218"/>
      <c r="JSI2163" s="218"/>
      <c r="JSJ2163" s="218"/>
      <c r="JSK2163" s="218"/>
      <c r="JSL2163" s="218"/>
      <c r="JSM2163" s="218"/>
      <c r="JSN2163" s="218"/>
      <c r="JSO2163" s="218"/>
      <c r="JSP2163" s="218"/>
      <c r="JSQ2163" s="218"/>
      <c r="JSR2163" s="218"/>
      <c r="JSS2163" s="218"/>
      <c r="JST2163" s="218"/>
      <c r="JSU2163" s="218"/>
      <c r="JSV2163" s="218"/>
      <c r="JSW2163" s="218"/>
      <c r="JSX2163" s="218"/>
      <c r="JSY2163" s="218"/>
      <c r="JSZ2163" s="218"/>
      <c r="JTA2163" s="218"/>
      <c r="JTB2163" s="218"/>
      <c r="JTC2163" s="218"/>
      <c r="JTD2163" s="218"/>
      <c r="JTE2163" s="218"/>
      <c r="JTF2163" s="218"/>
      <c r="JTG2163" s="218"/>
      <c r="JTH2163" s="218"/>
      <c r="JTI2163" s="218"/>
      <c r="JTJ2163" s="218"/>
      <c r="JTK2163" s="218"/>
      <c r="JTL2163" s="218"/>
      <c r="JTM2163" s="218"/>
      <c r="JTN2163" s="218"/>
      <c r="JTO2163" s="218"/>
      <c r="JTP2163" s="218"/>
      <c r="JTQ2163" s="218"/>
      <c r="JTR2163" s="218"/>
      <c r="JTS2163" s="218"/>
      <c r="JTT2163" s="218"/>
      <c r="JTU2163" s="218"/>
      <c r="JTV2163" s="218"/>
      <c r="JTW2163" s="218"/>
      <c r="JTX2163" s="218"/>
      <c r="JTY2163" s="218"/>
      <c r="JTZ2163" s="218"/>
      <c r="JUA2163" s="218"/>
      <c r="JUB2163" s="218"/>
      <c r="JUC2163" s="218"/>
      <c r="JUD2163" s="218"/>
      <c r="JUE2163" s="218"/>
      <c r="JUF2163" s="218"/>
      <c r="JUG2163" s="218"/>
      <c r="JUH2163" s="218"/>
      <c r="JUI2163" s="218"/>
      <c r="JUJ2163" s="218"/>
      <c r="JUK2163" s="218"/>
      <c r="JUL2163" s="218"/>
      <c r="JUM2163" s="218"/>
      <c r="JUN2163" s="218"/>
      <c r="JUO2163" s="218"/>
      <c r="JUP2163" s="218"/>
      <c r="JUQ2163" s="218"/>
      <c r="JUR2163" s="218"/>
      <c r="JUS2163" s="218"/>
      <c r="JUT2163" s="218"/>
      <c r="JUU2163" s="218"/>
      <c r="JUV2163" s="218"/>
      <c r="JUW2163" s="218"/>
      <c r="JUX2163" s="218"/>
      <c r="JUY2163" s="218"/>
      <c r="JUZ2163" s="218"/>
      <c r="JVA2163" s="218"/>
      <c r="JVB2163" s="218"/>
      <c r="JVC2163" s="218"/>
      <c r="JVD2163" s="218"/>
      <c r="JVE2163" s="218"/>
      <c r="JVF2163" s="218"/>
      <c r="JVG2163" s="218"/>
      <c r="JVH2163" s="218"/>
      <c r="JVI2163" s="218"/>
      <c r="JVJ2163" s="218"/>
      <c r="JVK2163" s="218"/>
      <c r="JVL2163" s="218"/>
      <c r="JVM2163" s="218"/>
      <c r="JVN2163" s="218"/>
      <c r="JVO2163" s="218"/>
      <c r="JVP2163" s="218"/>
      <c r="JVQ2163" s="218"/>
      <c r="JVR2163" s="218"/>
      <c r="JVS2163" s="218"/>
      <c r="JVT2163" s="218"/>
      <c r="JVU2163" s="218"/>
      <c r="JVV2163" s="218"/>
      <c r="JVW2163" s="218"/>
      <c r="JVX2163" s="218"/>
      <c r="JVY2163" s="218"/>
      <c r="JVZ2163" s="218"/>
      <c r="JWA2163" s="218"/>
      <c r="JWB2163" s="218"/>
      <c r="JWC2163" s="218"/>
      <c r="JWD2163" s="218"/>
      <c r="JWE2163" s="218"/>
      <c r="JWF2163" s="218"/>
      <c r="JWG2163" s="218"/>
      <c r="JWH2163" s="218"/>
      <c r="JWI2163" s="218"/>
      <c r="JWJ2163" s="218"/>
      <c r="JWK2163" s="218"/>
      <c r="JWL2163" s="218"/>
      <c r="JWM2163" s="218"/>
      <c r="JWN2163" s="218"/>
      <c r="JWO2163" s="218"/>
      <c r="JWP2163" s="218"/>
      <c r="JWQ2163" s="218"/>
      <c r="JWR2163" s="218"/>
      <c r="JWS2163" s="218"/>
      <c r="JWT2163" s="218"/>
      <c r="JWU2163" s="218"/>
      <c r="JWV2163" s="218"/>
      <c r="JWW2163" s="218"/>
      <c r="JWX2163" s="218"/>
      <c r="JWY2163" s="218"/>
      <c r="JWZ2163" s="218"/>
      <c r="JXA2163" s="218"/>
      <c r="JXB2163" s="218"/>
      <c r="JXC2163" s="218"/>
      <c r="JXD2163" s="218"/>
      <c r="JXE2163" s="218"/>
      <c r="JXF2163" s="218"/>
      <c r="JXG2163" s="218"/>
      <c r="JXH2163" s="218"/>
      <c r="JXI2163" s="218"/>
      <c r="JXJ2163" s="218"/>
      <c r="JXK2163" s="218"/>
      <c r="JXL2163" s="218"/>
      <c r="JXM2163" s="218"/>
      <c r="JXN2163" s="218"/>
      <c r="JXO2163" s="218"/>
      <c r="JXP2163" s="218"/>
      <c r="JXQ2163" s="218"/>
      <c r="JXR2163" s="218"/>
      <c r="JXS2163" s="218"/>
      <c r="JXT2163" s="218"/>
      <c r="JXU2163" s="218"/>
      <c r="JXV2163" s="218"/>
      <c r="JXW2163" s="218"/>
      <c r="JXX2163" s="218"/>
      <c r="JXY2163" s="218"/>
      <c r="JXZ2163" s="218"/>
      <c r="JYA2163" s="218"/>
      <c r="JYB2163" s="218"/>
      <c r="JYC2163" s="218"/>
      <c r="JYD2163" s="218"/>
      <c r="JYE2163" s="218"/>
      <c r="JYF2163" s="218"/>
      <c r="JYG2163" s="218"/>
      <c r="JYH2163" s="218"/>
      <c r="JYI2163" s="218"/>
      <c r="JYJ2163" s="218"/>
      <c r="JYK2163" s="218"/>
      <c r="JYL2163" s="218"/>
      <c r="JYM2163" s="218"/>
      <c r="JYN2163" s="218"/>
      <c r="JYO2163" s="218"/>
      <c r="JYP2163" s="218"/>
      <c r="JYQ2163" s="218"/>
      <c r="JYR2163" s="218"/>
      <c r="JYS2163" s="218"/>
      <c r="JYT2163" s="218"/>
      <c r="JYU2163" s="218"/>
      <c r="JYV2163" s="218"/>
      <c r="JYW2163" s="218"/>
      <c r="JYX2163" s="218"/>
      <c r="JYY2163" s="218"/>
      <c r="JYZ2163" s="218"/>
      <c r="JZA2163" s="218"/>
      <c r="JZB2163" s="218"/>
      <c r="JZC2163" s="218"/>
      <c r="JZD2163" s="218"/>
      <c r="JZE2163" s="218"/>
      <c r="JZF2163" s="218"/>
      <c r="JZG2163" s="218"/>
      <c r="JZH2163" s="218"/>
      <c r="JZI2163" s="218"/>
      <c r="JZJ2163" s="218"/>
      <c r="JZK2163" s="218"/>
      <c r="JZL2163" s="218"/>
      <c r="JZM2163" s="218"/>
      <c r="JZN2163" s="218"/>
      <c r="JZO2163" s="218"/>
      <c r="JZP2163" s="218"/>
      <c r="JZQ2163" s="218"/>
      <c r="JZR2163" s="218"/>
      <c r="JZS2163" s="218"/>
      <c r="JZT2163" s="218"/>
      <c r="JZU2163" s="218"/>
      <c r="JZV2163" s="218"/>
      <c r="JZW2163" s="218"/>
      <c r="JZX2163" s="218"/>
      <c r="JZY2163" s="218"/>
      <c r="JZZ2163" s="218"/>
      <c r="KAA2163" s="218"/>
      <c r="KAB2163" s="218"/>
      <c r="KAC2163" s="218"/>
      <c r="KAD2163" s="218"/>
      <c r="KAE2163" s="218"/>
      <c r="KAF2163" s="218"/>
      <c r="KAG2163" s="218"/>
      <c r="KAH2163" s="218"/>
      <c r="KAI2163" s="218"/>
      <c r="KAJ2163" s="218"/>
      <c r="KAK2163" s="218"/>
      <c r="KAL2163" s="218"/>
      <c r="KAM2163" s="218"/>
      <c r="KAN2163" s="218"/>
      <c r="KAO2163" s="218"/>
      <c r="KAP2163" s="218"/>
      <c r="KAQ2163" s="218"/>
      <c r="KAR2163" s="218"/>
      <c r="KAS2163" s="218"/>
      <c r="KAT2163" s="218"/>
      <c r="KAU2163" s="218"/>
      <c r="KAV2163" s="218"/>
      <c r="KAW2163" s="218"/>
      <c r="KAX2163" s="218"/>
      <c r="KAY2163" s="218"/>
      <c r="KAZ2163" s="218"/>
      <c r="KBA2163" s="218"/>
      <c r="KBB2163" s="218"/>
      <c r="KBC2163" s="218"/>
      <c r="KBD2163" s="218"/>
      <c r="KBE2163" s="218"/>
      <c r="KBF2163" s="218"/>
      <c r="KBG2163" s="218"/>
      <c r="KBH2163" s="218"/>
      <c r="KBI2163" s="218"/>
      <c r="KBJ2163" s="218"/>
      <c r="KBK2163" s="218"/>
      <c r="KBL2163" s="218"/>
      <c r="KBM2163" s="218"/>
      <c r="KBN2163" s="218"/>
      <c r="KBO2163" s="218"/>
      <c r="KBP2163" s="218"/>
      <c r="KBQ2163" s="218"/>
      <c r="KBR2163" s="218"/>
      <c r="KBS2163" s="218"/>
      <c r="KBT2163" s="218"/>
      <c r="KBU2163" s="218"/>
      <c r="KBV2163" s="218"/>
      <c r="KBW2163" s="218"/>
      <c r="KBX2163" s="218"/>
      <c r="KBY2163" s="218"/>
      <c r="KBZ2163" s="218"/>
      <c r="KCA2163" s="218"/>
      <c r="KCB2163" s="218"/>
      <c r="KCC2163" s="218"/>
      <c r="KCD2163" s="218"/>
      <c r="KCE2163" s="218"/>
      <c r="KCF2163" s="218"/>
      <c r="KCG2163" s="218"/>
      <c r="KCH2163" s="218"/>
      <c r="KCI2163" s="218"/>
      <c r="KCJ2163" s="218"/>
      <c r="KCK2163" s="218"/>
      <c r="KCL2163" s="218"/>
      <c r="KCM2163" s="218"/>
      <c r="KCN2163" s="218"/>
      <c r="KCO2163" s="218"/>
      <c r="KCP2163" s="218"/>
      <c r="KCQ2163" s="218"/>
      <c r="KCR2163" s="218"/>
      <c r="KCS2163" s="218"/>
      <c r="KCT2163" s="218"/>
      <c r="KCU2163" s="218"/>
      <c r="KCV2163" s="218"/>
      <c r="KCW2163" s="218"/>
      <c r="KCX2163" s="218"/>
      <c r="KCY2163" s="218"/>
      <c r="KCZ2163" s="218"/>
      <c r="KDA2163" s="218"/>
      <c r="KDB2163" s="218"/>
      <c r="KDC2163" s="218"/>
      <c r="KDD2163" s="218"/>
      <c r="KDE2163" s="218"/>
      <c r="KDF2163" s="218"/>
      <c r="KDG2163" s="218"/>
      <c r="KDH2163" s="218"/>
      <c r="KDI2163" s="218"/>
      <c r="KDJ2163" s="218"/>
      <c r="KDK2163" s="218"/>
      <c r="KDL2163" s="218"/>
      <c r="KDM2163" s="218"/>
      <c r="KDN2163" s="218"/>
      <c r="KDO2163" s="218"/>
      <c r="KDP2163" s="218"/>
      <c r="KDQ2163" s="218"/>
      <c r="KDR2163" s="218"/>
      <c r="KDS2163" s="218"/>
      <c r="KDT2163" s="218"/>
      <c r="KDU2163" s="218"/>
      <c r="KDV2163" s="218"/>
      <c r="KDW2163" s="218"/>
      <c r="KDX2163" s="218"/>
      <c r="KDY2163" s="218"/>
      <c r="KDZ2163" s="218"/>
      <c r="KEA2163" s="218"/>
      <c r="KEB2163" s="218"/>
      <c r="KEC2163" s="218"/>
      <c r="KED2163" s="218"/>
      <c r="KEE2163" s="218"/>
      <c r="KEF2163" s="218"/>
      <c r="KEG2163" s="218"/>
      <c r="KEH2163" s="218"/>
      <c r="KEI2163" s="218"/>
      <c r="KEJ2163" s="218"/>
      <c r="KEK2163" s="218"/>
      <c r="KEL2163" s="218"/>
      <c r="KEM2163" s="218"/>
      <c r="KEN2163" s="218"/>
      <c r="KEO2163" s="218"/>
      <c r="KEP2163" s="218"/>
      <c r="KEQ2163" s="218"/>
      <c r="KER2163" s="218"/>
      <c r="KES2163" s="218"/>
      <c r="KET2163" s="218"/>
      <c r="KEU2163" s="218"/>
      <c r="KEV2163" s="218"/>
      <c r="KEW2163" s="218"/>
      <c r="KEX2163" s="218"/>
      <c r="KEY2163" s="218"/>
      <c r="KEZ2163" s="218"/>
      <c r="KFA2163" s="218"/>
      <c r="KFB2163" s="218"/>
      <c r="KFC2163" s="218"/>
      <c r="KFD2163" s="218"/>
      <c r="KFE2163" s="218"/>
      <c r="KFF2163" s="218"/>
      <c r="KFG2163" s="218"/>
      <c r="KFH2163" s="218"/>
      <c r="KFI2163" s="218"/>
      <c r="KFJ2163" s="218"/>
      <c r="KFK2163" s="218"/>
      <c r="KFL2163" s="218"/>
      <c r="KFM2163" s="218"/>
      <c r="KFN2163" s="218"/>
      <c r="KFO2163" s="218"/>
      <c r="KFP2163" s="218"/>
      <c r="KFQ2163" s="218"/>
      <c r="KFR2163" s="218"/>
      <c r="KFS2163" s="218"/>
      <c r="KFT2163" s="218"/>
      <c r="KFU2163" s="218"/>
      <c r="KFV2163" s="218"/>
      <c r="KFW2163" s="218"/>
      <c r="KFX2163" s="218"/>
      <c r="KFY2163" s="218"/>
      <c r="KFZ2163" s="218"/>
      <c r="KGA2163" s="218"/>
      <c r="KGB2163" s="218"/>
      <c r="KGC2163" s="218"/>
      <c r="KGD2163" s="218"/>
      <c r="KGE2163" s="218"/>
      <c r="KGF2163" s="218"/>
      <c r="KGG2163" s="218"/>
      <c r="KGH2163" s="218"/>
      <c r="KGI2163" s="218"/>
      <c r="KGJ2163" s="218"/>
      <c r="KGK2163" s="218"/>
      <c r="KGL2163" s="218"/>
      <c r="KGM2163" s="218"/>
      <c r="KGN2163" s="218"/>
      <c r="KGO2163" s="218"/>
      <c r="KGP2163" s="218"/>
      <c r="KGQ2163" s="218"/>
      <c r="KGR2163" s="218"/>
      <c r="KGS2163" s="218"/>
      <c r="KGT2163" s="218"/>
      <c r="KGU2163" s="218"/>
      <c r="KGV2163" s="218"/>
      <c r="KGW2163" s="218"/>
      <c r="KGX2163" s="218"/>
      <c r="KGY2163" s="218"/>
      <c r="KGZ2163" s="218"/>
      <c r="KHA2163" s="218"/>
      <c r="KHB2163" s="218"/>
      <c r="KHC2163" s="218"/>
      <c r="KHD2163" s="218"/>
      <c r="KHE2163" s="218"/>
      <c r="KHF2163" s="218"/>
      <c r="KHG2163" s="218"/>
      <c r="KHH2163" s="218"/>
      <c r="KHI2163" s="218"/>
      <c r="KHJ2163" s="218"/>
      <c r="KHK2163" s="218"/>
      <c r="KHL2163" s="218"/>
      <c r="KHM2163" s="218"/>
      <c r="KHN2163" s="218"/>
      <c r="KHO2163" s="218"/>
      <c r="KHP2163" s="218"/>
      <c r="KHQ2163" s="218"/>
      <c r="KHR2163" s="218"/>
      <c r="KHS2163" s="218"/>
      <c r="KHT2163" s="218"/>
      <c r="KHU2163" s="218"/>
      <c r="KHV2163" s="218"/>
      <c r="KHW2163" s="218"/>
      <c r="KHX2163" s="218"/>
      <c r="KHY2163" s="218"/>
      <c r="KHZ2163" s="218"/>
      <c r="KIA2163" s="218"/>
      <c r="KIB2163" s="218"/>
      <c r="KIC2163" s="218"/>
      <c r="KID2163" s="218"/>
      <c r="KIE2163" s="218"/>
      <c r="KIF2163" s="218"/>
      <c r="KIG2163" s="218"/>
      <c r="KIH2163" s="218"/>
      <c r="KII2163" s="218"/>
      <c r="KIJ2163" s="218"/>
      <c r="KIK2163" s="218"/>
      <c r="KIL2163" s="218"/>
      <c r="KIM2163" s="218"/>
      <c r="KIN2163" s="218"/>
      <c r="KIO2163" s="218"/>
      <c r="KIP2163" s="218"/>
      <c r="KIQ2163" s="218"/>
      <c r="KIR2163" s="218"/>
      <c r="KIS2163" s="218"/>
      <c r="KIT2163" s="218"/>
      <c r="KIU2163" s="218"/>
      <c r="KIV2163" s="218"/>
      <c r="KIW2163" s="218"/>
      <c r="KIX2163" s="218"/>
      <c r="KIY2163" s="218"/>
      <c r="KIZ2163" s="218"/>
      <c r="KJA2163" s="218"/>
      <c r="KJB2163" s="218"/>
      <c r="KJC2163" s="218"/>
      <c r="KJD2163" s="218"/>
      <c r="KJE2163" s="218"/>
      <c r="KJF2163" s="218"/>
      <c r="KJG2163" s="218"/>
      <c r="KJH2163" s="218"/>
      <c r="KJI2163" s="218"/>
      <c r="KJJ2163" s="218"/>
      <c r="KJK2163" s="218"/>
      <c r="KJL2163" s="218"/>
      <c r="KJM2163" s="218"/>
      <c r="KJN2163" s="218"/>
      <c r="KJO2163" s="218"/>
      <c r="KJP2163" s="218"/>
      <c r="KJQ2163" s="218"/>
      <c r="KJR2163" s="218"/>
      <c r="KJS2163" s="218"/>
      <c r="KJT2163" s="218"/>
      <c r="KJU2163" s="218"/>
      <c r="KJV2163" s="218"/>
      <c r="KJW2163" s="218"/>
      <c r="KJX2163" s="218"/>
      <c r="KJY2163" s="218"/>
      <c r="KJZ2163" s="218"/>
      <c r="KKA2163" s="218"/>
      <c r="KKB2163" s="218"/>
      <c r="KKC2163" s="218"/>
      <c r="KKD2163" s="218"/>
      <c r="KKE2163" s="218"/>
      <c r="KKF2163" s="218"/>
      <c r="KKG2163" s="218"/>
      <c r="KKH2163" s="218"/>
      <c r="KKI2163" s="218"/>
      <c r="KKJ2163" s="218"/>
      <c r="KKK2163" s="218"/>
      <c r="KKL2163" s="218"/>
      <c r="KKM2163" s="218"/>
      <c r="KKN2163" s="218"/>
      <c r="KKO2163" s="218"/>
      <c r="KKP2163" s="218"/>
      <c r="KKQ2163" s="218"/>
      <c r="KKR2163" s="218"/>
      <c r="KKS2163" s="218"/>
      <c r="KKT2163" s="218"/>
      <c r="KKU2163" s="218"/>
      <c r="KKV2163" s="218"/>
      <c r="KKW2163" s="218"/>
      <c r="KKX2163" s="218"/>
      <c r="KKY2163" s="218"/>
      <c r="KKZ2163" s="218"/>
      <c r="KLA2163" s="218"/>
      <c r="KLB2163" s="218"/>
      <c r="KLC2163" s="218"/>
      <c r="KLD2163" s="218"/>
      <c r="KLE2163" s="218"/>
      <c r="KLF2163" s="218"/>
      <c r="KLG2163" s="218"/>
      <c r="KLH2163" s="218"/>
      <c r="KLI2163" s="218"/>
      <c r="KLJ2163" s="218"/>
      <c r="KLK2163" s="218"/>
      <c r="KLL2163" s="218"/>
      <c r="KLM2163" s="218"/>
      <c r="KLN2163" s="218"/>
      <c r="KLO2163" s="218"/>
      <c r="KLP2163" s="218"/>
      <c r="KLQ2163" s="218"/>
      <c r="KLR2163" s="218"/>
      <c r="KLS2163" s="218"/>
      <c r="KLT2163" s="218"/>
      <c r="KLU2163" s="218"/>
      <c r="KLV2163" s="218"/>
      <c r="KLW2163" s="218"/>
      <c r="KLX2163" s="218"/>
      <c r="KLY2163" s="218"/>
      <c r="KLZ2163" s="218"/>
      <c r="KMA2163" s="218"/>
      <c r="KMB2163" s="218"/>
      <c r="KMC2163" s="218"/>
      <c r="KMD2163" s="218"/>
      <c r="KME2163" s="218"/>
      <c r="KMF2163" s="218"/>
      <c r="KMG2163" s="218"/>
      <c r="KMH2163" s="218"/>
      <c r="KMI2163" s="218"/>
      <c r="KMJ2163" s="218"/>
      <c r="KMK2163" s="218"/>
      <c r="KML2163" s="218"/>
      <c r="KMM2163" s="218"/>
      <c r="KMN2163" s="218"/>
      <c r="KMO2163" s="218"/>
      <c r="KMP2163" s="218"/>
      <c r="KMQ2163" s="218"/>
      <c r="KMR2163" s="218"/>
      <c r="KMS2163" s="218"/>
      <c r="KMT2163" s="218"/>
      <c r="KMU2163" s="218"/>
      <c r="KMV2163" s="218"/>
      <c r="KMW2163" s="218"/>
      <c r="KMX2163" s="218"/>
      <c r="KMY2163" s="218"/>
      <c r="KMZ2163" s="218"/>
      <c r="KNA2163" s="218"/>
      <c r="KNB2163" s="218"/>
      <c r="KNC2163" s="218"/>
      <c r="KND2163" s="218"/>
      <c r="KNE2163" s="218"/>
      <c r="KNF2163" s="218"/>
      <c r="KNG2163" s="218"/>
      <c r="KNH2163" s="218"/>
      <c r="KNI2163" s="218"/>
      <c r="KNJ2163" s="218"/>
      <c r="KNK2163" s="218"/>
      <c r="KNL2163" s="218"/>
      <c r="KNM2163" s="218"/>
      <c r="KNN2163" s="218"/>
      <c r="KNO2163" s="218"/>
      <c r="KNP2163" s="218"/>
      <c r="KNQ2163" s="218"/>
      <c r="KNR2163" s="218"/>
      <c r="KNS2163" s="218"/>
      <c r="KNT2163" s="218"/>
      <c r="KNU2163" s="218"/>
      <c r="KNV2163" s="218"/>
      <c r="KNW2163" s="218"/>
      <c r="KNX2163" s="218"/>
      <c r="KNY2163" s="218"/>
      <c r="KNZ2163" s="218"/>
      <c r="KOA2163" s="218"/>
      <c r="KOB2163" s="218"/>
      <c r="KOC2163" s="218"/>
      <c r="KOD2163" s="218"/>
      <c r="KOE2163" s="218"/>
      <c r="KOF2163" s="218"/>
      <c r="KOG2163" s="218"/>
      <c r="KOH2163" s="218"/>
      <c r="KOI2163" s="218"/>
      <c r="KOJ2163" s="218"/>
      <c r="KOK2163" s="218"/>
      <c r="KOL2163" s="218"/>
      <c r="KOM2163" s="218"/>
      <c r="KON2163" s="218"/>
      <c r="KOO2163" s="218"/>
      <c r="KOP2163" s="218"/>
      <c r="KOQ2163" s="218"/>
      <c r="KOR2163" s="218"/>
      <c r="KOS2163" s="218"/>
      <c r="KOT2163" s="218"/>
      <c r="KOU2163" s="218"/>
      <c r="KOV2163" s="218"/>
      <c r="KOW2163" s="218"/>
      <c r="KOX2163" s="218"/>
      <c r="KOY2163" s="218"/>
      <c r="KOZ2163" s="218"/>
      <c r="KPA2163" s="218"/>
      <c r="KPB2163" s="218"/>
      <c r="KPC2163" s="218"/>
      <c r="KPD2163" s="218"/>
      <c r="KPE2163" s="218"/>
      <c r="KPF2163" s="218"/>
      <c r="KPG2163" s="218"/>
      <c r="KPH2163" s="218"/>
      <c r="KPI2163" s="218"/>
      <c r="KPJ2163" s="218"/>
      <c r="KPK2163" s="218"/>
      <c r="KPL2163" s="218"/>
      <c r="KPM2163" s="218"/>
      <c r="KPN2163" s="218"/>
      <c r="KPO2163" s="218"/>
      <c r="KPP2163" s="218"/>
      <c r="KPQ2163" s="218"/>
      <c r="KPR2163" s="218"/>
      <c r="KPS2163" s="218"/>
      <c r="KPT2163" s="218"/>
      <c r="KPU2163" s="218"/>
      <c r="KPV2163" s="218"/>
      <c r="KPW2163" s="218"/>
      <c r="KPX2163" s="218"/>
      <c r="KPY2163" s="218"/>
      <c r="KPZ2163" s="218"/>
      <c r="KQA2163" s="218"/>
      <c r="KQB2163" s="218"/>
      <c r="KQC2163" s="218"/>
      <c r="KQD2163" s="218"/>
      <c r="KQE2163" s="218"/>
      <c r="KQF2163" s="218"/>
      <c r="KQG2163" s="218"/>
      <c r="KQH2163" s="218"/>
      <c r="KQI2163" s="218"/>
      <c r="KQJ2163" s="218"/>
      <c r="KQK2163" s="218"/>
      <c r="KQL2163" s="218"/>
      <c r="KQM2163" s="218"/>
      <c r="KQN2163" s="218"/>
      <c r="KQO2163" s="218"/>
      <c r="KQP2163" s="218"/>
      <c r="KQQ2163" s="218"/>
      <c r="KQR2163" s="218"/>
      <c r="KQS2163" s="218"/>
      <c r="KQT2163" s="218"/>
      <c r="KQU2163" s="218"/>
      <c r="KQV2163" s="218"/>
      <c r="KQW2163" s="218"/>
      <c r="KQX2163" s="218"/>
      <c r="KQY2163" s="218"/>
      <c r="KQZ2163" s="218"/>
      <c r="KRA2163" s="218"/>
      <c r="KRB2163" s="218"/>
      <c r="KRC2163" s="218"/>
      <c r="KRD2163" s="218"/>
      <c r="KRE2163" s="218"/>
      <c r="KRF2163" s="218"/>
      <c r="KRG2163" s="218"/>
      <c r="KRH2163" s="218"/>
      <c r="KRI2163" s="218"/>
      <c r="KRJ2163" s="218"/>
      <c r="KRK2163" s="218"/>
      <c r="KRL2163" s="218"/>
      <c r="KRM2163" s="218"/>
      <c r="KRN2163" s="218"/>
      <c r="KRO2163" s="218"/>
      <c r="KRP2163" s="218"/>
      <c r="KRQ2163" s="218"/>
      <c r="KRR2163" s="218"/>
      <c r="KRS2163" s="218"/>
      <c r="KRT2163" s="218"/>
      <c r="KRU2163" s="218"/>
      <c r="KRV2163" s="218"/>
      <c r="KRW2163" s="218"/>
      <c r="KRX2163" s="218"/>
      <c r="KRY2163" s="218"/>
      <c r="KRZ2163" s="218"/>
      <c r="KSA2163" s="218"/>
      <c r="KSB2163" s="218"/>
      <c r="KSC2163" s="218"/>
      <c r="KSD2163" s="218"/>
      <c r="KSE2163" s="218"/>
      <c r="KSF2163" s="218"/>
      <c r="KSG2163" s="218"/>
      <c r="KSH2163" s="218"/>
      <c r="KSI2163" s="218"/>
      <c r="KSJ2163" s="218"/>
      <c r="KSK2163" s="218"/>
      <c r="KSL2163" s="218"/>
      <c r="KSM2163" s="218"/>
      <c r="KSN2163" s="218"/>
      <c r="KSO2163" s="218"/>
      <c r="KSP2163" s="218"/>
      <c r="KSQ2163" s="218"/>
      <c r="KSR2163" s="218"/>
      <c r="KSS2163" s="218"/>
      <c r="KST2163" s="218"/>
      <c r="KSU2163" s="218"/>
      <c r="KSV2163" s="218"/>
      <c r="KSW2163" s="218"/>
      <c r="KSX2163" s="218"/>
      <c r="KSY2163" s="218"/>
      <c r="KSZ2163" s="218"/>
      <c r="KTA2163" s="218"/>
      <c r="KTB2163" s="218"/>
      <c r="KTC2163" s="218"/>
      <c r="KTD2163" s="218"/>
      <c r="KTE2163" s="218"/>
      <c r="KTF2163" s="218"/>
      <c r="KTG2163" s="218"/>
      <c r="KTH2163" s="218"/>
      <c r="KTI2163" s="218"/>
      <c r="KTJ2163" s="218"/>
      <c r="KTK2163" s="218"/>
      <c r="KTL2163" s="218"/>
      <c r="KTM2163" s="218"/>
      <c r="KTN2163" s="218"/>
      <c r="KTO2163" s="218"/>
      <c r="KTP2163" s="218"/>
      <c r="KTQ2163" s="218"/>
      <c r="KTR2163" s="218"/>
      <c r="KTS2163" s="218"/>
      <c r="KTT2163" s="218"/>
      <c r="KTU2163" s="218"/>
      <c r="KTV2163" s="218"/>
      <c r="KTW2163" s="218"/>
      <c r="KTX2163" s="218"/>
      <c r="KTY2163" s="218"/>
      <c r="KTZ2163" s="218"/>
      <c r="KUA2163" s="218"/>
      <c r="KUB2163" s="218"/>
      <c r="KUC2163" s="218"/>
      <c r="KUD2163" s="218"/>
      <c r="KUE2163" s="218"/>
      <c r="KUF2163" s="218"/>
      <c r="KUG2163" s="218"/>
      <c r="KUH2163" s="218"/>
      <c r="KUI2163" s="218"/>
      <c r="KUJ2163" s="218"/>
      <c r="KUK2163" s="218"/>
      <c r="KUL2163" s="218"/>
      <c r="KUM2163" s="218"/>
      <c r="KUN2163" s="218"/>
      <c r="KUO2163" s="218"/>
      <c r="KUP2163" s="218"/>
      <c r="KUQ2163" s="218"/>
      <c r="KUR2163" s="218"/>
      <c r="KUS2163" s="218"/>
      <c r="KUT2163" s="218"/>
      <c r="KUU2163" s="218"/>
      <c r="KUV2163" s="218"/>
      <c r="KUW2163" s="218"/>
      <c r="KUX2163" s="218"/>
      <c r="KUY2163" s="218"/>
      <c r="KUZ2163" s="218"/>
      <c r="KVA2163" s="218"/>
      <c r="KVB2163" s="218"/>
      <c r="KVC2163" s="218"/>
      <c r="KVD2163" s="218"/>
      <c r="KVE2163" s="218"/>
      <c r="KVF2163" s="218"/>
      <c r="KVG2163" s="218"/>
      <c r="KVH2163" s="218"/>
      <c r="KVI2163" s="218"/>
      <c r="KVJ2163" s="218"/>
      <c r="KVK2163" s="218"/>
      <c r="KVL2163" s="218"/>
      <c r="KVM2163" s="218"/>
      <c r="KVN2163" s="218"/>
      <c r="KVO2163" s="218"/>
      <c r="KVP2163" s="218"/>
      <c r="KVQ2163" s="218"/>
      <c r="KVR2163" s="218"/>
      <c r="KVS2163" s="218"/>
      <c r="KVT2163" s="218"/>
      <c r="KVU2163" s="218"/>
      <c r="KVV2163" s="218"/>
      <c r="KVW2163" s="218"/>
      <c r="KVX2163" s="218"/>
      <c r="KVY2163" s="218"/>
      <c r="KVZ2163" s="218"/>
      <c r="KWA2163" s="218"/>
      <c r="KWB2163" s="218"/>
      <c r="KWC2163" s="218"/>
      <c r="KWD2163" s="218"/>
      <c r="KWE2163" s="218"/>
      <c r="KWF2163" s="218"/>
      <c r="KWG2163" s="218"/>
      <c r="KWH2163" s="218"/>
      <c r="KWI2163" s="218"/>
      <c r="KWJ2163" s="218"/>
      <c r="KWK2163" s="218"/>
      <c r="KWL2163" s="218"/>
      <c r="KWM2163" s="218"/>
      <c r="KWN2163" s="218"/>
      <c r="KWO2163" s="218"/>
      <c r="KWP2163" s="218"/>
      <c r="KWQ2163" s="218"/>
      <c r="KWR2163" s="218"/>
      <c r="KWS2163" s="218"/>
      <c r="KWT2163" s="218"/>
      <c r="KWU2163" s="218"/>
      <c r="KWV2163" s="218"/>
      <c r="KWW2163" s="218"/>
      <c r="KWX2163" s="218"/>
      <c r="KWY2163" s="218"/>
      <c r="KWZ2163" s="218"/>
      <c r="KXA2163" s="218"/>
      <c r="KXB2163" s="218"/>
      <c r="KXC2163" s="218"/>
      <c r="KXD2163" s="218"/>
      <c r="KXE2163" s="218"/>
      <c r="KXF2163" s="218"/>
      <c r="KXG2163" s="218"/>
      <c r="KXH2163" s="218"/>
      <c r="KXI2163" s="218"/>
      <c r="KXJ2163" s="218"/>
      <c r="KXK2163" s="218"/>
      <c r="KXL2163" s="218"/>
      <c r="KXM2163" s="218"/>
      <c r="KXN2163" s="218"/>
      <c r="KXO2163" s="218"/>
      <c r="KXP2163" s="218"/>
      <c r="KXQ2163" s="218"/>
      <c r="KXR2163" s="218"/>
      <c r="KXS2163" s="218"/>
      <c r="KXT2163" s="218"/>
      <c r="KXU2163" s="218"/>
      <c r="KXV2163" s="218"/>
      <c r="KXW2163" s="218"/>
      <c r="KXX2163" s="218"/>
      <c r="KXY2163" s="218"/>
      <c r="KXZ2163" s="218"/>
      <c r="KYA2163" s="218"/>
      <c r="KYB2163" s="218"/>
      <c r="KYC2163" s="218"/>
      <c r="KYD2163" s="218"/>
      <c r="KYE2163" s="218"/>
      <c r="KYF2163" s="218"/>
      <c r="KYG2163" s="218"/>
      <c r="KYH2163" s="218"/>
      <c r="KYI2163" s="218"/>
      <c r="KYJ2163" s="218"/>
      <c r="KYK2163" s="218"/>
      <c r="KYL2163" s="218"/>
      <c r="KYM2163" s="218"/>
      <c r="KYN2163" s="218"/>
      <c r="KYO2163" s="218"/>
      <c r="KYP2163" s="218"/>
      <c r="KYQ2163" s="218"/>
      <c r="KYR2163" s="218"/>
      <c r="KYS2163" s="218"/>
      <c r="KYT2163" s="218"/>
      <c r="KYU2163" s="218"/>
      <c r="KYV2163" s="218"/>
      <c r="KYW2163" s="218"/>
      <c r="KYX2163" s="218"/>
      <c r="KYY2163" s="218"/>
      <c r="KYZ2163" s="218"/>
      <c r="KZA2163" s="218"/>
      <c r="KZB2163" s="218"/>
      <c r="KZC2163" s="218"/>
      <c r="KZD2163" s="218"/>
      <c r="KZE2163" s="218"/>
      <c r="KZF2163" s="218"/>
      <c r="KZG2163" s="218"/>
      <c r="KZH2163" s="218"/>
      <c r="KZI2163" s="218"/>
      <c r="KZJ2163" s="218"/>
      <c r="KZK2163" s="218"/>
      <c r="KZL2163" s="218"/>
      <c r="KZM2163" s="218"/>
      <c r="KZN2163" s="218"/>
      <c r="KZO2163" s="218"/>
      <c r="KZP2163" s="218"/>
      <c r="KZQ2163" s="218"/>
      <c r="KZR2163" s="218"/>
      <c r="KZS2163" s="218"/>
      <c r="KZT2163" s="218"/>
      <c r="KZU2163" s="218"/>
      <c r="KZV2163" s="218"/>
      <c r="KZW2163" s="218"/>
      <c r="KZX2163" s="218"/>
      <c r="KZY2163" s="218"/>
      <c r="KZZ2163" s="218"/>
      <c r="LAA2163" s="218"/>
      <c r="LAB2163" s="218"/>
      <c r="LAC2163" s="218"/>
      <c r="LAD2163" s="218"/>
      <c r="LAE2163" s="218"/>
      <c r="LAF2163" s="218"/>
      <c r="LAG2163" s="218"/>
      <c r="LAH2163" s="218"/>
      <c r="LAI2163" s="218"/>
      <c r="LAJ2163" s="218"/>
      <c r="LAK2163" s="218"/>
      <c r="LAL2163" s="218"/>
      <c r="LAM2163" s="218"/>
      <c r="LAN2163" s="218"/>
      <c r="LAO2163" s="218"/>
      <c r="LAP2163" s="218"/>
      <c r="LAQ2163" s="218"/>
      <c r="LAR2163" s="218"/>
      <c r="LAS2163" s="218"/>
      <c r="LAT2163" s="218"/>
      <c r="LAU2163" s="218"/>
      <c r="LAV2163" s="218"/>
      <c r="LAW2163" s="218"/>
      <c r="LAX2163" s="218"/>
      <c r="LAY2163" s="218"/>
      <c r="LAZ2163" s="218"/>
      <c r="LBA2163" s="218"/>
      <c r="LBB2163" s="218"/>
      <c r="LBC2163" s="218"/>
      <c r="LBD2163" s="218"/>
      <c r="LBE2163" s="218"/>
      <c r="LBF2163" s="218"/>
      <c r="LBG2163" s="218"/>
      <c r="LBH2163" s="218"/>
      <c r="LBI2163" s="218"/>
      <c r="LBJ2163" s="218"/>
      <c r="LBK2163" s="218"/>
      <c r="LBL2163" s="218"/>
      <c r="LBM2163" s="218"/>
      <c r="LBN2163" s="218"/>
      <c r="LBO2163" s="218"/>
      <c r="LBP2163" s="218"/>
      <c r="LBQ2163" s="218"/>
      <c r="LBR2163" s="218"/>
      <c r="LBS2163" s="218"/>
      <c r="LBT2163" s="218"/>
      <c r="LBU2163" s="218"/>
      <c r="LBV2163" s="218"/>
      <c r="LBW2163" s="218"/>
      <c r="LBX2163" s="218"/>
      <c r="LBY2163" s="218"/>
      <c r="LBZ2163" s="218"/>
      <c r="LCA2163" s="218"/>
      <c r="LCB2163" s="218"/>
      <c r="LCC2163" s="218"/>
      <c r="LCD2163" s="218"/>
      <c r="LCE2163" s="218"/>
      <c r="LCF2163" s="218"/>
      <c r="LCG2163" s="218"/>
      <c r="LCH2163" s="218"/>
      <c r="LCI2163" s="218"/>
      <c r="LCJ2163" s="218"/>
      <c r="LCK2163" s="218"/>
      <c r="LCL2163" s="218"/>
      <c r="LCM2163" s="218"/>
      <c r="LCN2163" s="218"/>
      <c r="LCO2163" s="218"/>
      <c r="LCP2163" s="218"/>
      <c r="LCQ2163" s="218"/>
      <c r="LCR2163" s="218"/>
      <c r="LCS2163" s="218"/>
      <c r="LCT2163" s="218"/>
      <c r="LCU2163" s="218"/>
      <c r="LCV2163" s="218"/>
      <c r="LCW2163" s="218"/>
      <c r="LCX2163" s="218"/>
      <c r="LCY2163" s="218"/>
      <c r="LCZ2163" s="218"/>
      <c r="LDA2163" s="218"/>
      <c r="LDB2163" s="218"/>
      <c r="LDC2163" s="218"/>
      <c r="LDD2163" s="218"/>
      <c r="LDE2163" s="218"/>
      <c r="LDF2163" s="218"/>
      <c r="LDG2163" s="218"/>
      <c r="LDH2163" s="218"/>
      <c r="LDI2163" s="218"/>
      <c r="LDJ2163" s="218"/>
      <c r="LDK2163" s="218"/>
      <c r="LDL2163" s="218"/>
      <c r="LDM2163" s="218"/>
      <c r="LDN2163" s="218"/>
      <c r="LDO2163" s="218"/>
      <c r="LDP2163" s="218"/>
      <c r="LDQ2163" s="218"/>
      <c r="LDR2163" s="218"/>
      <c r="LDS2163" s="218"/>
      <c r="LDT2163" s="218"/>
      <c r="LDU2163" s="218"/>
      <c r="LDV2163" s="218"/>
      <c r="LDW2163" s="218"/>
      <c r="LDX2163" s="218"/>
      <c r="LDY2163" s="218"/>
      <c r="LDZ2163" s="218"/>
      <c r="LEA2163" s="218"/>
      <c r="LEB2163" s="218"/>
      <c r="LEC2163" s="218"/>
      <c r="LED2163" s="218"/>
      <c r="LEE2163" s="218"/>
      <c r="LEF2163" s="218"/>
      <c r="LEG2163" s="218"/>
      <c r="LEH2163" s="218"/>
      <c r="LEI2163" s="218"/>
      <c r="LEJ2163" s="218"/>
      <c r="LEK2163" s="218"/>
      <c r="LEL2163" s="218"/>
      <c r="LEM2163" s="218"/>
      <c r="LEN2163" s="218"/>
      <c r="LEO2163" s="218"/>
      <c r="LEP2163" s="218"/>
      <c r="LEQ2163" s="218"/>
      <c r="LER2163" s="218"/>
      <c r="LES2163" s="218"/>
      <c r="LET2163" s="218"/>
      <c r="LEU2163" s="218"/>
      <c r="LEV2163" s="218"/>
      <c r="LEW2163" s="218"/>
      <c r="LEX2163" s="218"/>
      <c r="LEY2163" s="218"/>
      <c r="LEZ2163" s="218"/>
      <c r="LFA2163" s="218"/>
      <c r="LFB2163" s="218"/>
      <c r="LFC2163" s="218"/>
      <c r="LFD2163" s="218"/>
      <c r="LFE2163" s="218"/>
      <c r="LFF2163" s="218"/>
      <c r="LFG2163" s="218"/>
      <c r="LFH2163" s="218"/>
      <c r="LFI2163" s="218"/>
      <c r="LFJ2163" s="218"/>
      <c r="LFK2163" s="218"/>
      <c r="LFL2163" s="218"/>
      <c r="LFM2163" s="218"/>
      <c r="LFN2163" s="218"/>
      <c r="LFO2163" s="218"/>
      <c r="LFP2163" s="218"/>
      <c r="LFQ2163" s="218"/>
      <c r="LFR2163" s="218"/>
      <c r="LFS2163" s="218"/>
      <c r="LFT2163" s="218"/>
      <c r="LFU2163" s="218"/>
      <c r="LFV2163" s="218"/>
      <c r="LFW2163" s="218"/>
      <c r="LFX2163" s="218"/>
      <c r="LFY2163" s="218"/>
      <c r="LFZ2163" s="218"/>
      <c r="LGA2163" s="218"/>
      <c r="LGB2163" s="218"/>
      <c r="LGC2163" s="218"/>
      <c r="LGD2163" s="218"/>
      <c r="LGE2163" s="218"/>
      <c r="LGF2163" s="218"/>
      <c r="LGG2163" s="218"/>
      <c r="LGH2163" s="218"/>
      <c r="LGI2163" s="218"/>
      <c r="LGJ2163" s="218"/>
      <c r="LGK2163" s="218"/>
      <c r="LGL2163" s="218"/>
      <c r="LGM2163" s="218"/>
      <c r="LGN2163" s="218"/>
      <c r="LGO2163" s="218"/>
      <c r="LGP2163" s="218"/>
      <c r="LGQ2163" s="218"/>
      <c r="LGR2163" s="218"/>
      <c r="LGS2163" s="218"/>
      <c r="LGT2163" s="218"/>
      <c r="LGU2163" s="218"/>
      <c r="LGV2163" s="218"/>
      <c r="LGW2163" s="218"/>
      <c r="LGX2163" s="218"/>
      <c r="LGY2163" s="218"/>
      <c r="LGZ2163" s="218"/>
      <c r="LHA2163" s="218"/>
      <c r="LHB2163" s="218"/>
      <c r="LHC2163" s="218"/>
      <c r="LHD2163" s="218"/>
      <c r="LHE2163" s="218"/>
      <c r="LHF2163" s="218"/>
      <c r="LHG2163" s="218"/>
      <c r="LHH2163" s="218"/>
      <c r="LHI2163" s="218"/>
      <c r="LHJ2163" s="218"/>
      <c r="LHK2163" s="218"/>
      <c r="LHL2163" s="218"/>
      <c r="LHM2163" s="218"/>
      <c r="LHN2163" s="218"/>
      <c r="LHO2163" s="218"/>
      <c r="LHP2163" s="218"/>
      <c r="LHQ2163" s="218"/>
      <c r="LHR2163" s="218"/>
      <c r="LHS2163" s="218"/>
      <c r="LHT2163" s="218"/>
      <c r="LHU2163" s="218"/>
      <c r="LHV2163" s="218"/>
      <c r="LHW2163" s="218"/>
      <c r="LHX2163" s="218"/>
      <c r="LHY2163" s="218"/>
      <c r="LHZ2163" s="218"/>
      <c r="LIA2163" s="218"/>
      <c r="LIB2163" s="218"/>
      <c r="LIC2163" s="218"/>
      <c r="LID2163" s="218"/>
      <c r="LIE2163" s="218"/>
      <c r="LIF2163" s="218"/>
      <c r="LIG2163" s="218"/>
      <c r="LIH2163" s="218"/>
      <c r="LII2163" s="218"/>
      <c r="LIJ2163" s="218"/>
      <c r="LIK2163" s="218"/>
      <c r="LIL2163" s="218"/>
      <c r="LIM2163" s="218"/>
      <c r="LIN2163" s="218"/>
      <c r="LIO2163" s="218"/>
      <c r="LIP2163" s="218"/>
      <c r="LIQ2163" s="218"/>
      <c r="LIR2163" s="218"/>
      <c r="LIS2163" s="218"/>
      <c r="LIT2163" s="218"/>
      <c r="LIU2163" s="218"/>
      <c r="LIV2163" s="218"/>
      <c r="LIW2163" s="218"/>
      <c r="LIX2163" s="218"/>
      <c r="LIY2163" s="218"/>
      <c r="LIZ2163" s="218"/>
      <c r="LJA2163" s="218"/>
      <c r="LJB2163" s="218"/>
      <c r="LJC2163" s="218"/>
      <c r="LJD2163" s="218"/>
      <c r="LJE2163" s="218"/>
      <c r="LJF2163" s="218"/>
      <c r="LJG2163" s="218"/>
      <c r="LJH2163" s="218"/>
      <c r="LJI2163" s="218"/>
      <c r="LJJ2163" s="218"/>
      <c r="LJK2163" s="218"/>
      <c r="LJL2163" s="218"/>
      <c r="LJM2163" s="218"/>
      <c r="LJN2163" s="218"/>
      <c r="LJO2163" s="218"/>
      <c r="LJP2163" s="218"/>
      <c r="LJQ2163" s="218"/>
      <c r="LJR2163" s="218"/>
      <c r="LJS2163" s="218"/>
      <c r="LJT2163" s="218"/>
      <c r="LJU2163" s="218"/>
      <c r="LJV2163" s="218"/>
      <c r="LJW2163" s="218"/>
      <c r="LJX2163" s="218"/>
      <c r="LJY2163" s="218"/>
      <c r="LJZ2163" s="218"/>
      <c r="LKA2163" s="218"/>
      <c r="LKB2163" s="218"/>
      <c r="LKC2163" s="218"/>
      <c r="LKD2163" s="218"/>
      <c r="LKE2163" s="218"/>
      <c r="LKF2163" s="218"/>
      <c r="LKG2163" s="218"/>
      <c r="LKH2163" s="218"/>
      <c r="LKI2163" s="218"/>
      <c r="LKJ2163" s="218"/>
      <c r="LKK2163" s="218"/>
      <c r="LKL2163" s="218"/>
      <c r="LKM2163" s="218"/>
      <c r="LKN2163" s="218"/>
      <c r="LKO2163" s="218"/>
      <c r="LKP2163" s="218"/>
      <c r="LKQ2163" s="218"/>
      <c r="LKR2163" s="218"/>
      <c r="LKS2163" s="218"/>
      <c r="LKT2163" s="218"/>
      <c r="LKU2163" s="218"/>
      <c r="LKV2163" s="218"/>
      <c r="LKW2163" s="218"/>
      <c r="LKX2163" s="218"/>
      <c r="LKY2163" s="218"/>
      <c r="LKZ2163" s="218"/>
      <c r="LLA2163" s="218"/>
      <c r="LLB2163" s="218"/>
      <c r="LLC2163" s="218"/>
      <c r="LLD2163" s="218"/>
      <c r="LLE2163" s="218"/>
      <c r="LLF2163" s="218"/>
      <c r="LLG2163" s="218"/>
      <c r="LLH2163" s="218"/>
      <c r="LLI2163" s="218"/>
      <c r="LLJ2163" s="218"/>
      <c r="LLK2163" s="218"/>
      <c r="LLL2163" s="218"/>
      <c r="LLM2163" s="218"/>
      <c r="LLN2163" s="218"/>
      <c r="LLO2163" s="218"/>
      <c r="LLP2163" s="218"/>
      <c r="LLQ2163" s="218"/>
      <c r="LLR2163" s="218"/>
      <c r="LLS2163" s="218"/>
      <c r="LLT2163" s="218"/>
      <c r="LLU2163" s="218"/>
      <c r="LLV2163" s="218"/>
      <c r="LLW2163" s="218"/>
      <c r="LLX2163" s="218"/>
      <c r="LLY2163" s="218"/>
      <c r="LLZ2163" s="218"/>
      <c r="LMA2163" s="218"/>
      <c r="LMB2163" s="218"/>
      <c r="LMC2163" s="218"/>
      <c r="LMD2163" s="218"/>
      <c r="LME2163" s="218"/>
      <c r="LMF2163" s="218"/>
      <c r="LMG2163" s="218"/>
      <c r="LMH2163" s="218"/>
      <c r="LMI2163" s="218"/>
      <c r="LMJ2163" s="218"/>
      <c r="LMK2163" s="218"/>
      <c r="LML2163" s="218"/>
      <c r="LMM2163" s="218"/>
      <c r="LMN2163" s="218"/>
      <c r="LMO2163" s="218"/>
      <c r="LMP2163" s="218"/>
      <c r="LMQ2163" s="218"/>
      <c r="LMR2163" s="218"/>
      <c r="LMS2163" s="218"/>
      <c r="LMT2163" s="218"/>
      <c r="LMU2163" s="218"/>
      <c r="LMV2163" s="218"/>
      <c r="LMW2163" s="218"/>
      <c r="LMX2163" s="218"/>
      <c r="LMY2163" s="218"/>
      <c r="LMZ2163" s="218"/>
      <c r="LNA2163" s="218"/>
      <c r="LNB2163" s="218"/>
      <c r="LNC2163" s="218"/>
      <c r="LND2163" s="218"/>
      <c r="LNE2163" s="218"/>
      <c r="LNF2163" s="218"/>
      <c r="LNG2163" s="218"/>
      <c r="LNH2163" s="218"/>
      <c r="LNI2163" s="218"/>
      <c r="LNJ2163" s="218"/>
      <c r="LNK2163" s="218"/>
      <c r="LNL2163" s="218"/>
      <c r="LNM2163" s="218"/>
      <c r="LNN2163" s="218"/>
      <c r="LNO2163" s="218"/>
      <c r="LNP2163" s="218"/>
      <c r="LNQ2163" s="218"/>
      <c r="LNR2163" s="218"/>
      <c r="LNS2163" s="218"/>
      <c r="LNT2163" s="218"/>
      <c r="LNU2163" s="218"/>
      <c r="LNV2163" s="218"/>
      <c r="LNW2163" s="218"/>
      <c r="LNX2163" s="218"/>
      <c r="LNY2163" s="218"/>
      <c r="LNZ2163" s="218"/>
      <c r="LOA2163" s="218"/>
      <c r="LOB2163" s="218"/>
      <c r="LOC2163" s="218"/>
      <c r="LOD2163" s="218"/>
      <c r="LOE2163" s="218"/>
      <c r="LOF2163" s="218"/>
      <c r="LOG2163" s="218"/>
      <c r="LOH2163" s="218"/>
      <c r="LOI2163" s="218"/>
      <c r="LOJ2163" s="218"/>
      <c r="LOK2163" s="218"/>
      <c r="LOL2163" s="218"/>
      <c r="LOM2163" s="218"/>
      <c r="LON2163" s="218"/>
      <c r="LOO2163" s="218"/>
      <c r="LOP2163" s="218"/>
      <c r="LOQ2163" s="218"/>
      <c r="LOR2163" s="218"/>
      <c r="LOS2163" s="218"/>
      <c r="LOT2163" s="218"/>
      <c r="LOU2163" s="218"/>
      <c r="LOV2163" s="218"/>
      <c r="LOW2163" s="218"/>
      <c r="LOX2163" s="218"/>
      <c r="LOY2163" s="218"/>
      <c r="LOZ2163" s="218"/>
      <c r="LPA2163" s="218"/>
      <c r="LPB2163" s="218"/>
      <c r="LPC2163" s="218"/>
      <c r="LPD2163" s="218"/>
      <c r="LPE2163" s="218"/>
      <c r="LPF2163" s="218"/>
      <c r="LPG2163" s="218"/>
      <c r="LPH2163" s="218"/>
      <c r="LPI2163" s="218"/>
      <c r="LPJ2163" s="218"/>
      <c r="LPK2163" s="218"/>
      <c r="LPL2163" s="218"/>
      <c r="LPM2163" s="218"/>
      <c r="LPN2163" s="218"/>
      <c r="LPO2163" s="218"/>
      <c r="LPP2163" s="218"/>
      <c r="LPQ2163" s="218"/>
      <c r="LPR2163" s="218"/>
      <c r="LPS2163" s="218"/>
      <c r="LPT2163" s="218"/>
      <c r="LPU2163" s="218"/>
      <c r="LPV2163" s="218"/>
      <c r="LPW2163" s="218"/>
      <c r="LPX2163" s="218"/>
      <c r="LPY2163" s="218"/>
      <c r="LPZ2163" s="218"/>
      <c r="LQA2163" s="218"/>
      <c r="LQB2163" s="218"/>
      <c r="LQC2163" s="218"/>
      <c r="LQD2163" s="218"/>
      <c r="LQE2163" s="218"/>
      <c r="LQF2163" s="218"/>
      <c r="LQG2163" s="218"/>
      <c r="LQH2163" s="218"/>
      <c r="LQI2163" s="218"/>
      <c r="LQJ2163" s="218"/>
      <c r="LQK2163" s="218"/>
      <c r="LQL2163" s="218"/>
      <c r="LQM2163" s="218"/>
      <c r="LQN2163" s="218"/>
      <c r="LQO2163" s="218"/>
      <c r="LQP2163" s="218"/>
      <c r="LQQ2163" s="218"/>
      <c r="LQR2163" s="218"/>
      <c r="LQS2163" s="218"/>
      <c r="LQT2163" s="218"/>
      <c r="LQU2163" s="218"/>
      <c r="LQV2163" s="218"/>
      <c r="LQW2163" s="218"/>
      <c r="LQX2163" s="218"/>
      <c r="LQY2163" s="218"/>
      <c r="LQZ2163" s="218"/>
      <c r="LRA2163" s="218"/>
      <c r="LRB2163" s="218"/>
      <c r="LRC2163" s="218"/>
      <c r="LRD2163" s="218"/>
      <c r="LRE2163" s="218"/>
      <c r="LRF2163" s="218"/>
      <c r="LRG2163" s="218"/>
      <c r="LRH2163" s="218"/>
      <c r="LRI2163" s="218"/>
      <c r="LRJ2163" s="218"/>
      <c r="LRK2163" s="218"/>
      <c r="LRL2163" s="218"/>
      <c r="LRM2163" s="218"/>
      <c r="LRN2163" s="218"/>
      <c r="LRO2163" s="218"/>
      <c r="LRP2163" s="218"/>
      <c r="LRQ2163" s="218"/>
      <c r="LRR2163" s="218"/>
      <c r="LRS2163" s="218"/>
      <c r="LRT2163" s="218"/>
      <c r="LRU2163" s="218"/>
      <c r="LRV2163" s="218"/>
      <c r="LRW2163" s="218"/>
      <c r="LRX2163" s="218"/>
      <c r="LRY2163" s="218"/>
      <c r="LRZ2163" s="218"/>
      <c r="LSA2163" s="218"/>
      <c r="LSB2163" s="218"/>
      <c r="LSC2163" s="218"/>
      <c r="LSD2163" s="218"/>
      <c r="LSE2163" s="218"/>
      <c r="LSF2163" s="218"/>
      <c r="LSG2163" s="218"/>
      <c r="LSH2163" s="218"/>
      <c r="LSI2163" s="218"/>
      <c r="LSJ2163" s="218"/>
      <c r="LSK2163" s="218"/>
      <c r="LSL2163" s="218"/>
      <c r="LSM2163" s="218"/>
      <c r="LSN2163" s="218"/>
      <c r="LSO2163" s="218"/>
      <c r="LSP2163" s="218"/>
      <c r="LSQ2163" s="218"/>
      <c r="LSR2163" s="218"/>
      <c r="LSS2163" s="218"/>
      <c r="LST2163" s="218"/>
      <c r="LSU2163" s="218"/>
      <c r="LSV2163" s="218"/>
      <c r="LSW2163" s="218"/>
      <c r="LSX2163" s="218"/>
      <c r="LSY2163" s="218"/>
      <c r="LSZ2163" s="218"/>
      <c r="LTA2163" s="218"/>
      <c r="LTB2163" s="218"/>
      <c r="LTC2163" s="218"/>
      <c r="LTD2163" s="218"/>
      <c r="LTE2163" s="218"/>
      <c r="LTF2163" s="218"/>
      <c r="LTG2163" s="218"/>
      <c r="LTH2163" s="218"/>
      <c r="LTI2163" s="218"/>
      <c r="LTJ2163" s="218"/>
      <c r="LTK2163" s="218"/>
      <c r="LTL2163" s="218"/>
      <c r="LTM2163" s="218"/>
      <c r="LTN2163" s="218"/>
      <c r="LTO2163" s="218"/>
      <c r="LTP2163" s="218"/>
      <c r="LTQ2163" s="218"/>
      <c r="LTR2163" s="218"/>
      <c r="LTS2163" s="218"/>
      <c r="LTT2163" s="218"/>
      <c r="LTU2163" s="218"/>
      <c r="LTV2163" s="218"/>
      <c r="LTW2163" s="218"/>
      <c r="LTX2163" s="218"/>
      <c r="LTY2163" s="218"/>
      <c r="LTZ2163" s="218"/>
      <c r="LUA2163" s="218"/>
      <c r="LUB2163" s="218"/>
      <c r="LUC2163" s="218"/>
      <c r="LUD2163" s="218"/>
      <c r="LUE2163" s="218"/>
      <c r="LUF2163" s="218"/>
      <c r="LUG2163" s="218"/>
      <c r="LUH2163" s="218"/>
      <c r="LUI2163" s="218"/>
      <c r="LUJ2163" s="218"/>
      <c r="LUK2163" s="218"/>
      <c r="LUL2163" s="218"/>
      <c r="LUM2163" s="218"/>
      <c r="LUN2163" s="218"/>
      <c r="LUO2163" s="218"/>
      <c r="LUP2163" s="218"/>
      <c r="LUQ2163" s="218"/>
      <c r="LUR2163" s="218"/>
      <c r="LUS2163" s="218"/>
      <c r="LUT2163" s="218"/>
      <c r="LUU2163" s="218"/>
      <c r="LUV2163" s="218"/>
      <c r="LUW2163" s="218"/>
      <c r="LUX2163" s="218"/>
      <c r="LUY2163" s="218"/>
      <c r="LUZ2163" s="218"/>
      <c r="LVA2163" s="218"/>
      <c r="LVB2163" s="218"/>
      <c r="LVC2163" s="218"/>
      <c r="LVD2163" s="218"/>
      <c r="LVE2163" s="218"/>
      <c r="LVF2163" s="218"/>
      <c r="LVG2163" s="218"/>
      <c r="LVH2163" s="218"/>
      <c r="LVI2163" s="218"/>
      <c r="LVJ2163" s="218"/>
      <c r="LVK2163" s="218"/>
      <c r="LVL2163" s="218"/>
      <c r="LVM2163" s="218"/>
      <c r="LVN2163" s="218"/>
      <c r="LVO2163" s="218"/>
      <c r="LVP2163" s="218"/>
      <c r="LVQ2163" s="218"/>
      <c r="LVR2163" s="218"/>
      <c r="LVS2163" s="218"/>
      <c r="LVT2163" s="218"/>
      <c r="LVU2163" s="218"/>
      <c r="LVV2163" s="218"/>
      <c r="LVW2163" s="218"/>
      <c r="LVX2163" s="218"/>
      <c r="LVY2163" s="218"/>
      <c r="LVZ2163" s="218"/>
      <c r="LWA2163" s="218"/>
      <c r="LWB2163" s="218"/>
      <c r="LWC2163" s="218"/>
      <c r="LWD2163" s="218"/>
      <c r="LWE2163" s="218"/>
      <c r="LWF2163" s="218"/>
      <c r="LWG2163" s="218"/>
      <c r="LWH2163" s="218"/>
      <c r="LWI2163" s="218"/>
      <c r="LWJ2163" s="218"/>
      <c r="LWK2163" s="218"/>
      <c r="LWL2163" s="218"/>
      <c r="LWM2163" s="218"/>
      <c r="LWN2163" s="218"/>
      <c r="LWO2163" s="218"/>
      <c r="LWP2163" s="218"/>
      <c r="LWQ2163" s="218"/>
      <c r="LWR2163" s="218"/>
      <c r="LWS2163" s="218"/>
      <c r="LWT2163" s="218"/>
      <c r="LWU2163" s="218"/>
      <c r="LWV2163" s="218"/>
      <c r="LWW2163" s="218"/>
      <c r="LWX2163" s="218"/>
      <c r="LWY2163" s="218"/>
      <c r="LWZ2163" s="218"/>
      <c r="LXA2163" s="218"/>
      <c r="LXB2163" s="218"/>
      <c r="LXC2163" s="218"/>
      <c r="LXD2163" s="218"/>
      <c r="LXE2163" s="218"/>
      <c r="LXF2163" s="218"/>
      <c r="LXG2163" s="218"/>
      <c r="LXH2163" s="218"/>
      <c r="LXI2163" s="218"/>
      <c r="LXJ2163" s="218"/>
      <c r="LXK2163" s="218"/>
      <c r="LXL2163" s="218"/>
      <c r="LXM2163" s="218"/>
      <c r="LXN2163" s="218"/>
      <c r="LXO2163" s="218"/>
      <c r="LXP2163" s="218"/>
      <c r="LXQ2163" s="218"/>
      <c r="LXR2163" s="218"/>
      <c r="LXS2163" s="218"/>
      <c r="LXT2163" s="218"/>
      <c r="LXU2163" s="218"/>
      <c r="LXV2163" s="218"/>
      <c r="LXW2163" s="218"/>
      <c r="LXX2163" s="218"/>
      <c r="LXY2163" s="218"/>
      <c r="LXZ2163" s="218"/>
      <c r="LYA2163" s="218"/>
      <c r="LYB2163" s="218"/>
      <c r="LYC2163" s="218"/>
      <c r="LYD2163" s="218"/>
      <c r="LYE2163" s="218"/>
      <c r="LYF2163" s="218"/>
      <c r="LYG2163" s="218"/>
      <c r="LYH2163" s="218"/>
      <c r="LYI2163" s="218"/>
      <c r="LYJ2163" s="218"/>
      <c r="LYK2163" s="218"/>
      <c r="LYL2163" s="218"/>
      <c r="LYM2163" s="218"/>
      <c r="LYN2163" s="218"/>
      <c r="LYO2163" s="218"/>
      <c r="LYP2163" s="218"/>
      <c r="LYQ2163" s="218"/>
      <c r="LYR2163" s="218"/>
      <c r="LYS2163" s="218"/>
      <c r="LYT2163" s="218"/>
      <c r="LYU2163" s="218"/>
      <c r="LYV2163" s="218"/>
      <c r="LYW2163" s="218"/>
      <c r="LYX2163" s="218"/>
      <c r="LYY2163" s="218"/>
      <c r="LYZ2163" s="218"/>
      <c r="LZA2163" s="218"/>
      <c r="LZB2163" s="218"/>
      <c r="LZC2163" s="218"/>
      <c r="LZD2163" s="218"/>
      <c r="LZE2163" s="218"/>
      <c r="LZF2163" s="218"/>
      <c r="LZG2163" s="218"/>
      <c r="LZH2163" s="218"/>
      <c r="LZI2163" s="218"/>
      <c r="LZJ2163" s="218"/>
      <c r="LZK2163" s="218"/>
      <c r="LZL2163" s="218"/>
      <c r="LZM2163" s="218"/>
      <c r="LZN2163" s="218"/>
      <c r="LZO2163" s="218"/>
      <c r="LZP2163" s="218"/>
      <c r="LZQ2163" s="218"/>
      <c r="LZR2163" s="218"/>
      <c r="LZS2163" s="218"/>
      <c r="LZT2163" s="218"/>
      <c r="LZU2163" s="218"/>
      <c r="LZV2163" s="218"/>
      <c r="LZW2163" s="218"/>
      <c r="LZX2163" s="218"/>
      <c r="LZY2163" s="218"/>
      <c r="LZZ2163" s="218"/>
      <c r="MAA2163" s="218"/>
      <c r="MAB2163" s="218"/>
      <c r="MAC2163" s="218"/>
      <c r="MAD2163" s="218"/>
      <c r="MAE2163" s="218"/>
      <c r="MAF2163" s="218"/>
      <c r="MAG2163" s="218"/>
      <c r="MAH2163" s="218"/>
      <c r="MAI2163" s="218"/>
      <c r="MAJ2163" s="218"/>
      <c r="MAK2163" s="218"/>
      <c r="MAL2163" s="218"/>
      <c r="MAM2163" s="218"/>
      <c r="MAN2163" s="218"/>
      <c r="MAO2163" s="218"/>
      <c r="MAP2163" s="218"/>
      <c r="MAQ2163" s="218"/>
      <c r="MAR2163" s="218"/>
      <c r="MAS2163" s="218"/>
      <c r="MAT2163" s="218"/>
      <c r="MAU2163" s="218"/>
      <c r="MAV2163" s="218"/>
      <c r="MAW2163" s="218"/>
      <c r="MAX2163" s="218"/>
      <c r="MAY2163" s="218"/>
      <c r="MAZ2163" s="218"/>
      <c r="MBA2163" s="218"/>
      <c r="MBB2163" s="218"/>
      <c r="MBC2163" s="218"/>
      <c r="MBD2163" s="218"/>
      <c r="MBE2163" s="218"/>
      <c r="MBF2163" s="218"/>
      <c r="MBG2163" s="218"/>
      <c r="MBH2163" s="218"/>
      <c r="MBI2163" s="218"/>
      <c r="MBJ2163" s="218"/>
      <c r="MBK2163" s="218"/>
      <c r="MBL2163" s="218"/>
      <c r="MBM2163" s="218"/>
      <c r="MBN2163" s="218"/>
      <c r="MBO2163" s="218"/>
      <c r="MBP2163" s="218"/>
      <c r="MBQ2163" s="218"/>
      <c r="MBR2163" s="218"/>
      <c r="MBS2163" s="218"/>
      <c r="MBT2163" s="218"/>
      <c r="MBU2163" s="218"/>
      <c r="MBV2163" s="218"/>
      <c r="MBW2163" s="218"/>
      <c r="MBX2163" s="218"/>
      <c r="MBY2163" s="218"/>
      <c r="MBZ2163" s="218"/>
      <c r="MCA2163" s="218"/>
      <c r="MCB2163" s="218"/>
      <c r="MCC2163" s="218"/>
      <c r="MCD2163" s="218"/>
      <c r="MCE2163" s="218"/>
      <c r="MCF2163" s="218"/>
      <c r="MCG2163" s="218"/>
      <c r="MCH2163" s="218"/>
      <c r="MCI2163" s="218"/>
      <c r="MCJ2163" s="218"/>
      <c r="MCK2163" s="218"/>
      <c r="MCL2163" s="218"/>
      <c r="MCM2163" s="218"/>
      <c r="MCN2163" s="218"/>
      <c r="MCO2163" s="218"/>
      <c r="MCP2163" s="218"/>
      <c r="MCQ2163" s="218"/>
      <c r="MCR2163" s="218"/>
      <c r="MCS2163" s="218"/>
      <c r="MCT2163" s="218"/>
      <c r="MCU2163" s="218"/>
      <c r="MCV2163" s="218"/>
      <c r="MCW2163" s="218"/>
      <c r="MCX2163" s="218"/>
      <c r="MCY2163" s="218"/>
      <c r="MCZ2163" s="218"/>
      <c r="MDA2163" s="218"/>
      <c r="MDB2163" s="218"/>
      <c r="MDC2163" s="218"/>
      <c r="MDD2163" s="218"/>
      <c r="MDE2163" s="218"/>
      <c r="MDF2163" s="218"/>
      <c r="MDG2163" s="218"/>
      <c r="MDH2163" s="218"/>
      <c r="MDI2163" s="218"/>
      <c r="MDJ2163" s="218"/>
      <c r="MDK2163" s="218"/>
      <c r="MDL2163" s="218"/>
      <c r="MDM2163" s="218"/>
      <c r="MDN2163" s="218"/>
      <c r="MDO2163" s="218"/>
      <c r="MDP2163" s="218"/>
      <c r="MDQ2163" s="218"/>
      <c r="MDR2163" s="218"/>
      <c r="MDS2163" s="218"/>
      <c r="MDT2163" s="218"/>
      <c r="MDU2163" s="218"/>
      <c r="MDV2163" s="218"/>
      <c r="MDW2163" s="218"/>
      <c r="MDX2163" s="218"/>
      <c r="MDY2163" s="218"/>
      <c r="MDZ2163" s="218"/>
      <c r="MEA2163" s="218"/>
      <c r="MEB2163" s="218"/>
      <c r="MEC2163" s="218"/>
      <c r="MED2163" s="218"/>
      <c r="MEE2163" s="218"/>
      <c r="MEF2163" s="218"/>
      <c r="MEG2163" s="218"/>
      <c r="MEH2163" s="218"/>
      <c r="MEI2163" s="218"/>
      <c r="MEJ2163" s="218"/>
      <c r="MEK2163" s="218"/>
      <c r="MEL2163" s="218"/>
      <c r="MEM2163" s="218"/>
      <c r="MEN2163" s="218"/>
      <c r="MEO2163" s="218"/>
      <c r="MEP2163" s="218"/>
      <c r="MEQ2163" s="218"/>
      <c r="MER2163" s="218"/>
      <c r="MES2163" s="218"/>
      <c r="MET2163" s="218"/>
      <c r="MEU2163" s="218"/>
      <c r="MEV2163" s="218"/>
      <c r="MEW2163" s="218"/>
      <c r="MEX2163" s="218"/>
      <c r="MEY2163" s="218"/>
      <c r="MEZ2163" s="218"/>
      <c r="MFA2163" s="218"/>
      <c r="MFB2163" s="218"/>
      <c r="MFC2163" s="218"/>
      <c r="MFD2163" s="218"/>
      <c r="MFE2163" s="218"/>
      <c r="MFF2163" s="218"/>
      <c r="MFG2163" s="218"/>
      <c r="MFH2163" s="218"/>
      <c r="MFI2163" s="218"/>
      <c r="MFJ2163" s="218"/>
      <c r="MFK2163" s="218"/>
      <c r="MFL2163" s="218"/>
      <c r="MFM2163" s="218"/>
      <c r="MFN2163" s="218"/>
      <c r="MFO2163" s="218"/>
      <c r="MFP2163" s="218"/>
      <c r="MFQ2163" s="218"/>
      <c r="MFR2163" s="218"/>
      <c r="MFS2163" s="218"/>
      <c r="MFT2163" s="218"/>
      <c r="MFU2163" s="218"/>
      <c r="MFV2163" s="218"/>
      <c r="MFW2163" s="218"/>
      <c r="MFX2163" s="218"/>
      <c r="MFY2163" s="218"/>
      <c r="MFZ2163" s="218"/>
      <c r="MGA2163" s="218"/>
      <c r="MGB2163" s="218"/>
      <c r="MGC2163" s="218"/>
      <c r="MGD2163" s="218"/>
      <c r="MGE2163" s="218"/>
      <c r="MGF2163" s="218"/>
      <c r="MGG2163" s="218"/>
      <c r="MGH2163" s="218"/>
      <c r="MGI2163" s="218"/>
      <c r="MGJ2163" s="218"/>
      <c r="MGK2163" s="218"/>
      <c r="MGL2163" s="218"/>
      <c r="MGM2163" s="218"/>
      <c r="MGN2163" s="218"/>
      <c r="MGO2163" s="218"/>
      <c r="MGP2163" s="218"/>
      <c r="MGQ2163" s="218"/>
      <c r="MGR2163" s="218"/>
      <c r="MGS2163" s="218"/>
      <c r="MGT2163" s="218"/>
      <c r="MGU2163" s="218"/>
      <c r="MGV2163" s="218"/>
      <c r="MGW2163" s="218"/>
      <c r="MGX2163" s="218"/>
      <c r="MGY2163" s="218"/>
      <c r="MGZ2163" s="218"/>
      <c r="MHA2163" s="218"/>
      <c r="MHB2163" s="218"/>
      <c r="MHC2163" s="218"/>
      <c r="MHD2163" s="218"/>
      <c r="MHE2163" s="218"/>
      <c r="MHF2163" s="218"/>
      <c r="MHG2163" s="218"/>
      <c r="MHH2163" s="218"/>
      <c r="MHI2163" s="218"/>
      <c r="MHJ2163" s="218"/>
      <c r="MHK2163" s="218"/>
      <c r="MHL2163" s="218"/>
      <c r="MHM2163" s="218"/>
      <c r="MHN2163" s="218"/>
      <c r="MHO2163" s="218"/>
      <c r="MHP2163" s="218"/>
      <c r="MHQ2163" s="218"/>
      <c r="MHR2163" s="218"/>
      <c r="MHS2163" s="218"/>
      <c r="MHT2163" s="218"/>
      <c r="MHU2163" s="218"/>
      <c r="MHV2163" s="218"/>
      <c r="MHW2163" s="218"/>
      <c r="MHX2163" s="218"/>
      <c r="MHY2163" s="218"/>
      <c r="MHZ2163" s="218"/>
      <c r="MIA2163" s="218"/>
      <c r="MIB2163" s="218"/>
      <c r="MIC2163" s="218"/>
      <c r="MID2163" s="218"/>
      <c r="MIE2163" s="218"/>
      <c r="MIF2163" s="218"/>
      <c r="MIG2163" s="218"/>
      <c r="MIH2163" s="218"/>
      <c r="MII2163" s="218"/>
      <c r="MIJ2163" s="218"/>
      <c r="MIK2163" s="218"/>
      <c r="MIL2163" s="218"/>
      <c r="MIM2163" s="218"/>
      <c r="MIN2163" s="218"/>
      <c r="MIO2163" s="218"/>
      <c r="MIP2163" s="218"/>
      <c r="MIQ2163" s="218"/>
      <c r="MIR2163" s="218"/>
      <c r="MIS2163" s="218"/>
      <c r="MIT2163" s="218"/>
      <c r="MIU2163" s="218"/>
      <c r="MIV2163" s="218"/>
      <c r="MIW2163" s="218"/>
      <c r="MIX2163" s="218"/>
      <c r="MIY2163" s="218"/>
      <c r="MIZ2163" s="218"/>
      <c r="MJA2163" s="218"/>
      <c r="MJB2163" s="218"/>
      <c r="MJC2163" s="218"/>
      <c r="MJD2163" s="218"/>
      <c r="MJE2163" s="218"/>
      <c r="MJF2163" s="218"/>
      <c r="MJG2163" s="218"/>
      <c r="MJH2163" s="218"/>
      <c r="MJI2163" s="218"/>
      <c r="MJJ2163" s="218"/>
      <c r="MJK2163" s="218"/>
      <c r="MJL2163" s="218"/>
      <c r="MJM2163" s="218"/>
      <c r="MJN2163" s="218"/>
      <c r="MJO2163" s="218"/>
      <c r="MJP2163" s="218"/>
      <c r="MJQ2163" s="218"/>
      <c r="MJR2163" s="218"/>
      <c r="MJS2163" s="218"/>
      <c r="MJT2163" s="218"/>
      <c r="MJU2163" s="218"/>
      <c r="MJV2163" s="218"/>
      <c r="MJW2163" s="218"/>
      <c r="MJX2163" s="218"/>
      <c r="MJY2163" s="218"/>
      <c r="MJZ2163" s="218"/>
      <c r="MKA2163" s="218"/>
      <c r="MKB2163" s="218"/>
      <c r="MKC2163" s="218"/>
      <c r="MKD2163" s="218"/>
      <c r="MKE2163" s="218"/>
      <c r="MKF2163" s="218"/>
      <c r="MKG2163" s="218"/>
      <c r="MKH2163" s="218"/>
      <c r="MKI2163" s="218"/>
      <c r="MKJ2163" s="218"/>
      <c r="MKK2163" s="218"/>
      <c r="MKL2163" s="218"/>
      <c r="MKM2163" s="218"/>
      <c r="MKN2163" s="218"/>
      <c r="MKO2163" s="218"/>
      <c r="MKP2163" s="218"/>
      <c r="MKQ2163" s="218"/>
      <c r="MKR2163" s="218"/>
      <c r="MKS2163" s="218"/>
      <c r="MKT2163" s="218"/>
      <c r="MKU2163" s="218"/>
      <c r="MKV2163" s="218"/>
      <c r="MKW2163" s="218"/>
      <c r="MKX2163" s="218"/>
      <c r="MKY2163" s="218"/>
      <c r="MKZ2163" s="218"/>
      <c r="MLA2163" s="218"/>
      <c r="MLB2163" s="218"/>
      <c r="MLC2163" s="218"/>
      <c r="MLD2163" s="218"/>
      <c r="MLE2163" s="218"/>
      <c r="MLF2163" s="218"/>
      <c r="MLG2163" s="218"/>
      <c r="MLH2163" s="218"/>
      <c r="MLI2163" s="218"/>
      <c r="MLJ2163" s="218"/>
      <c r="MLK2163" s="218"/>
      <c r="MLL2163" s="218"/>
      <c r="MLM2163" s="218"/>
      <c r="MLN2163" s="218"/>
      <c r="MLO2163" s="218"/>
      <c r="MLP2163" s="218"/>
      <c r="MLQ2163" s="218"/>
      <c r="MLR2163" s="218"/>
      <c r="MLS2163" s="218"/>
      <c r="MLT2163" s="218"/>
      <c r="MLU2163" s="218"/>
      <c r="MLV2163" s="218"/>
      <c r="MLW2163" s="218"/>
      <c r="MLX2163" s="218"/>
      <c r="MLY2163" s="218"/>
      <c r="MLZ2163" s="218"/>
      <c r="MMA2163" s="218"/>
      <c r="MMB2163" s="218"/>
      <c r="MMC2163" s="218"/>
      <c r="MMD2163" s="218"/>
      <c r="MME2163" s="218"/>
      <c r="MMF2163" s="218"/>
      <c r="MMG2163" s="218"/>
      <c r="MMH2163" s="218"/>
      <c r="MMI2163" s="218"/>
      <c r="MMJ2163" s="218"/>
      <c r="MMK2163" s="218"/>
      <c r="MML2163" s="218"/>
      <c r="MMM2163" s="218"/>
      <c r="MMN2163" s="218"/>
      <c r="MMO2163" s="218"/>
      <c r="MMP2163" s="218"/>
      <c r="MMQ2163" s="218"/>
      <c r="MMR2163" s="218"/>
      <c r="MMS2163" s="218"/>
      <c r="MMT2163" s="218"/>
      <c r="MMU2163" s="218"/>
      <c r="MMV2163" s="218"/>
      <c r="MMW2163" s="218"/>
      <c r="MMX2163" s="218"/>
      <c r="MMY2163" s="218"/>
      <c r="MMZ2163" s="218"/>
      <c r="MNA2163" s="218"/>
      <c r="MNB2163" s="218"/>
      <c r="MNC2163" s="218"/>
      <c r="MND2163" s="218"/>
      <c r="MNE2163" s="218"/>
      <c r="MNF2163" s="218"/>
      <c r="MNG2163" s="218"/>
      <c r="MNH2163" s="218"/>
      <c r="MNI2163" s="218"/>
      <c r="MNJ2163" s="218"/>
      <c r="MNK2163" s="218"/>
      <c r="MNL2163" s="218"/>
      <c r="MNM2163" s="218"/>
      <c r="MNN2163" s="218"/>
      <c r="MNO2163" s="218"/>
      <c r="MNP2163" s="218"/>
      <c r="MNQ2163" s="218"/>
      <c r="MNR2163" s="218"/>
      <c r="MNS2163" s="218"/>
      <c r="MNT2163" s="218"/>
      <c r="MNU2163" s="218"/>
      <c r="MNV2163" s="218"/>
      <c r="MNW2163" s="218"/>
      <c r="MNX2163" s="218"/>
      <c r="MNY2163" s="218"/>
      <c r="MNZ2163" s="218"/>
      <c r="MOA2163" s="218"/>
      <c r="MOB2163" s="218"/>
      <c r="MOC2163" s="218"/>
      <c r="MOD2163" s="218"/>
      <c r="MOE2163" s="218"/>
      <c r="MOF2163" s="218"/>
      <c r="MOG2163" s="218"/>
      <c r="MOH2163" s="218"/>
      <c r="MOI2163" s="218"/>
      <c r="MOJ2163" s="218"/>
      <c r="MOK2163" s="218"/>
      <c r="MOL2163" s="218"/>
      <c r="MOM2163" s="218"/>
      <c r="MON2163" s="218"/>
      <c r="MOO2163" s="218"/>
      <c r="MOP2163" s="218"/>
      <c r="MOQ2163" s="218"/>
      <c r="MOR2163" s="218"/>
      <c r="MOS2163" s="218"/>
      <c r="MOT2163" s="218"/>
      <c r="MOU2163" s="218"/>
      <c r="MOV2163" s="218"/>
      <c r="MOW2163" s="218"/>
      <c r="MOX2163" s="218"/>
      <c r="MOY2163" s="218"/>
      <c r="MOZ2163" s="218"/>
      <c r="MPA2163" s="218"/>
      <c r="MPB2163" s="218"/>
      <c r="MPC2163" s="218"/>
      <c r="MPD2163" s="218"/>
      <c r="MPE2163" s="218"/>
      <c r="MPF2163" s="218"/>
      <c r="MPG2163" s="218"/>
      <c r="MPH2163" s="218"/>
      <c r="MPI2163" s="218"/>
      <c r="MPJ2163" s="218"/>
      <c r="MPK2163" s="218"/>
      <c r="MPL2163" s="218"/>
      <c r="MPM2163" s="218"/>
      <c r="MPN2163" s="218"/>
      <c r="MPO2163" s="218"/>
      <c r="MPP2163" s="218"/>
      <c r="MPQ2163" s="218"/>
      <c r="MPR2163" s="218"/>
      <c r="MPS2163" s="218"/>
      <c r="MPT2163" s="218"/>
      <c r="MPU2163" s="218"/>
      <c r="MPV2163" s="218"/>
      <c r="MPW2163" s="218"/>
      <c r="MPX2163" s="218"/>
      <c r="MPY2163" s="218"/>
      <c r="MPZ2163" s="218"/>
      <c r="MQA2163" s="218"/>
      <c r="MQB2163" s="218"/>
      <c r="MQC2163" s="218"/>
      <c r="MQD2163" s="218"/>
      <c r="MQE2163" s="218"/>
      <c r="MQF2163" s="218"/>
      <c r="MQG2163" s="218"/>
      <c r="MQH2163" s="218"/>
      <c r="MQI2163" s="218"/>
      <c r="MQJ2163" s="218"/>
      <c r="MQK2163" s="218"/>
      <c r="MQL2163" s="218"/>
      <c r="MQM2163" s="218"/>
      <c r="MQN2163" s="218"/>
      <c r="MQO2163" s="218"/>
      <c r="MQP2163" s="218"/>
      <c r="MQQ2163" s="218"/>
      <c r="MQR2163" s="218"/>
      <c r="MQS2163" s="218"/>
      <c r="MQT2163" s="218"/>
      <c r="MQU2163" s="218"/>
      <c r="MQV2163" s="218"/>
      <c r="MQW2163" s="218"/>
      <c r="MQX2163" s="218"/>
      <c r="MQY2163" s="218"/>
      <c r="MQZ2163" s="218"/>
      <c r="MRA2163" s="218"/>
      <c r="MRB2163" s="218"/>
      <c r="MRC2163" s="218"/>
      <c r="MRD2163" s="218"/>
      <c r="MRE2163" s="218"/>
      <c r="MRF2163" s="218"/>
      <c r="MRG2163" s="218"/>
      <c r="MRH2163" s="218"/>
      <c r="MRI2163" s="218"/>
      <c r="MRJ2163" s="218"/>
      <c r="MRK2163" s="218"/>
      <c r="MRL2163" s="218"/>
      <c r="MRM2163" s="218"/>
      <c r="MRN2163" s="218"/>
      <c r="MRO2163" s="218"/>
      <c r="MRP2163" s="218"/>
      <c r="MRQ2163" s="218"/>
      <c r="MRR2163" s="218"/>
      <c r="MRS2163" s="218"/>
      <c r="MRT2163" s="218"/>
      <c r="MRU2163" s="218"/>
      <c r="MRV2163" s="218"/>
      <c r="MRW2163" s="218"/>
      <c r="MRX2163" s="218"/>
      <c r="MRY2163" s="218"/>
      <c r="MRZ2163" s="218"/>
      <c r="MSA2163" s="218"/>
      <c r="MSB2163" s="218"/>
      <c r="MSC2163" s="218"/>
      <c r="MSD2163" s="218"/>
      <c r="MSE2163" s="218"/>
      <c r="MSF2163" s="218"/>
      <c r="MSG2163" s="218"/>
      <c r="MSH2163" s="218"/>
      <c r="MSI2163" s="218"/>
      <c r="MSJ2163" s="218"/>
      <c r="MSK2163" s="218"/>
      <c r="MSL2163" s="218"/>
      <c r="MSM2163" s="218"/>
      <c r="MSN2163" s="218"/>
      <c r="MSO2163" s="218"/>
      <c r="MSP2163" s="218"/>
      <c r="MSQ2163" s="218"/>
      <c r="MSR2163" s="218"/>
      <c r="MSS2163" s="218"/>
      <c r="MST2163" s="218"/>
      <c r="MSU2163" s="218"/>
      <c r="MSV2163" s="218"/>
      <c r="MSW2163" s="218"/>
      <c r="MSX2163" s="218"/>
      <c r="MSY2163" s="218"/>
      <c r="MSZ2163" s="218"/>
      <c r="MTA2163" s="218"/>
      <c r="MTB2163" s="218"/>
      <c r="MTC2163" s="218"/>
      <c r="MTD2163" s="218"/>
      <c r="MTE2163" s="218"/>
      <c r="MTF2163" s="218"/>
      <c r="MTG2163" s="218"/>
      <c r="MTH2163" s="218"/>
      <c r="MTI2163" s="218"/>
      <c r="MTJ2163" s="218"/>
      <c r="MTK2163" s="218"/>
      <c r="MTL2163" s="218"/>
      <c r="MTM2163" s="218"/>
      <c r="MTN2163" s="218"/>
      <c r="MTO2163" s="218"/>
      <c r="MTP2163" s="218"/>
      <c r="MTQ2163" s="218"/>
      <c r="MTR2163" s="218"/>
      <c r="MTS2163" s="218"/>
      <c r="MTT2163" s="218"/>
      <c r="MTU2163" s="218"/>
      <c r="MTV2163" s="218"/>
      <c r="MTW2163" s="218"/>
      <c r="MTX2163" s="218"/>
      <c r="MTY2163" s="218"/>
      <c r="MTZ2163" s="218"/>
      <c r="MUA2163" s="218"/>
      <c r="MUB2163" s="218"/>
      <c r="MUC2163" s="218"/>
      <c r="MUD2163" s="218"/>
      <c r="MUE2163" s="218"/>
      <c r="MUF2163" s="218"/>
      <c r="MUG2163" s="218"/>
      <c r="MUH2163" s="218"/>
      <c r="MUI2163" s="218"/>
      <c r="MUJ2163" s="218"/>
      <c r="MUK2163" s="218"/>
      <c r="MUL2163" s="218"/>
      <c r="MUM2163" s="218"/>
      <c r="MUN2163" s="218"/>
      <c r="MUO2163" s="218"/>
      <c r="MUP2163" s="218"/>
      <c r="MUQ2163" s="218"/>
      <c r="MUR2163" s="218"/>
      <c r="MUS2163" s="218"/>
      <c r="MUT2163" s="218"/>
      <c r="MUU2163" s="218"/>
      <c r="MUV2163" s="218"/>
      <c r="MUW2163" s="218"/>
      <c r="MUX2163" s="218"/>
      <c r="MUY2163" s="218"/>
      <c r="MUZ2163" s="218"/>
      <c r="MVA2163" s="218"/>
      <c r="MVB2163" s="218"/>
      <c r="MVC2163" s="218"/>
      <c r="MVD2163" s="218"/>
      <c r="MVE2163" s="218"/>
      <c r="MVF2163" s="218"/>
      <c r="MVG2163" s="218"/>
      <c r="MVH2163" s="218"/>
      <c r="MVI2163" s="218"/>
      <c r="MVJ2163" s="218"/>
      <c r="MVK2163" s="218"/>
      <c r="MVL2163" s="218"/>
      <c r="MVM2163" s="218"/>
      <c r="MVN2163" s="218"/>
      <c r="MVO2163" s="218"/>
      <c r="MVP2163" s="218"/>
      <c r="MVQ2163" s="218"/>
      <c r="MVR2163" s="218"/>
      <c r="MVS2163" s="218"/>
      <c r="MVT2163" s="218"/>
      <c r="MVU2163" s="218"/>
      <c r="MVV2163" s="218"/>
      <c r="MVW2163" s="218"/>
      <c r="MVX2163" s="218"/>
      <c r="MVY2163" s="218"/>
      <c r="MVZ2163" s="218"/>
      <c r="MWA2163" s="218"/>
      <c r="MWB2163" s="218"/>
      <c r="MWC2163" s="218"/>
      <c r="MWD2163" s="218"/>
      <c r="MWE2163" s="218"/>
      <c r="MWF2163" s="218"/>
      <c r="MWG2163" s="218"/>
      <c r="MWH2163" s="218"/>
      <c r="MWI2163" s="218"/>
      <c r="MWJ2163" s="218"/>
      <c r="MWK2163" s="218"/>
      <c r="MWL2163" s="218"/>
      <c r="MWM2163" s="218"/>
      <c r="MWN2163" s="218"/>
      <c r="MWO2163" s="218"/>
      <c r="MWP2163" s="218"/>
      <c r="MWQ2163" s="218"/>
      <c r="MWR2163" s="218"/>
      <c r="MWS2163" s="218"/>
      <c r="MWT2163" s="218"/>
      <c r="MWU2163" s="218"/>
      <c r="MWV2163" s="218"/>
      <c r="MWW2163" s="218"/>
      <c r="MWX2163" s="218"/>
      <c r="MWY2163" s="218"/>
      <c r="MWZ2163" s="218"/>
      <c r="MXA2163" s="218"/>
      <c r="MXB2163" s="218"/>
      <c r="MXC2163" s="218"/>
      <c r="MXD2163" s="218"/>
      <c r="MXE2163" s="218"/>
      <c r="MXF2163" s="218"/>
      <c r="MXG2163" s="218"/>
      <c r="MXH2163" s="218"/>
      <c r="MXI2163" s="218"/>
      <c r="MXJ2163" s="218"/>
      <c r="MXK2163" s="218"/>
      <c r="MXL2163" s="218"/>
      <c r="MXM2163" s="218"/>
      <c r="MXN2163" s="218"/>
      <c r="MXO2163" s="218"/>
      <c r="MXP2163" s="218"/>
      <c r="MXQ2163" s="218"/>
      <c r="MXR2163" s="218"/>
      <c r="MXS2163" s="218"/>
      <c r="MXT2163" s="218"/>
      <c r="MXU2163" s="218"/>
      <c r="MXV2163" s="218"/>
      <c r="MXW2163" s="218"/>
      <c r="MXX2163" s="218"/>
      <c r="MXY2163" s="218"/>
      <c r="MXZ2163" s="218"/>
      <c r="MYA2163" s="218"/>
      <c r="MYB2163" s="218"/>
      <c r="MYC2163" s="218"/>
      <c r="MYD2163" s="218"/>
      <c r="MYE2163" s="218"/>
      <c r="MYF2163" s="218"/>
      <c r="MYG2163" s="218"/>
      <c r="MYH2163" s="218"/>
      <c r="MYI2163" s="218"/>
      <c r="MYJ2163" s="218"/>
      <c r="MYK2163" s="218"/>
      <c r="MYL2163" s="218"/>
      <c r="MYM2163" s="218"/>
      <c r="MYN2163" s="218"/>
      <c r="MYO2163" s="218"/>
      <c r="MYP2163" s="218"/>
      <c r="MYQ2163" s="218"/>
      <c r="MYR2163" s="218"/>
      <c r="MYS2163" s="218"/>
      <c r="MYT2163" s="218"/>
      <c r="MYU2163" s="218"/>
      <c r="MYV2163" s="218"/>
      <c r="MYW2163" s="218"/>
      <c r="MYX2163" s="218"/>
      <c r="MYY2163" s="218"/>
      <c r="MYZ2163" s="218"/>
      <c r="MZA2163" s="218"/>
      <c r="MZB2163" s="218"/>
      <c r="MZC2163" s="218"/>
      <c r="MZD2163" s="218"/>
      <c r="MZE2163" s="218"/>
      <c r="MZF2163" s="218"/>
      <c r="MZG2163" s="218"/>
      <c r="MZH2163" s="218"/>
      <c r="MZI2163" s="218"/>
      <c r="MZJ2163" s="218"/>
      <c r="MZK2163" s="218"/>
      <c r="MZL2163" s="218"/>
      <c r="MZM2163" s="218"/>
      <c r="MZN2163" s="218"/>
      <c r="MZO2163" s="218"/>
      <c r="MZP2163" s="218"/>
      <c r="MZQ2163" s="218"/>
      <c r="MZR2163" s="218"/>
      <c r="MZS2163" s="218"/>
      <c r="MZT2163" s="218"/>
      <c r="MZU2163" s="218"/>
      <c r="MZV2163" s="218"/>
      <c r="MZW2163" s="218"/>
      <c r="MZX2163" s="218"/>
      <c r="MZY2163" s="218"/>
      <c r="MZZ2163" s="218"/>
      <c r="NAA2163" s="218"/>
      <c r="NAB2163" s="218"/>
      <c r="NAC2163" s="218"/>
      <c r="NAD2163" s="218"/>
      <c r="NAE2163" s="218"/>
      <c r="NAF2163" s="218"/>
      <c r="NAG2163" s="218"/>
      <c r="NAH2163" s="218"/>
      <c r="NAI2163" s="218"/>
      <c r="NAJ2163" s="218"/>
      <c r="NAK2163" s="218"/>
      <c r="NAL2163" s="218"/>
      <c r="NAM2163" s="218"/>
      <c r="NAN2163" s="218"/>
      <c r="NAO2163" s="218"/>
      <c r="NAP2163" s="218"/>
      <c r="NAQ2163" s="218"/>
      <c r="NAR2163" s="218"/>
      <c r="NAS2163" s="218"/>
      <c r="NAT2163" s="218"/>
      <c r="NAU2163" s="218"/>
      <c r="NAV2163" s="218"/>
      <c r="NAW2163" s="218"/>
      <c r="NAX2163" s="218"/>
      <c r="NAY2163" s="218"/>
      <c r="NAZ2163" s="218"/>
      <c r="NBA2163" s="218"/>
      <c r="NBB2163" s="218"/>
      <c r="NBC2163" s="218"/>
      <c r="NBD2163" s="218"/>
      <c r="NBE2163" s="218"/>
      <c r="NBF2163" s="218"/>
      <c r="NBG2163" s="218"/>
      <c r="NBH2163" s="218"/>
      <c r="NBI2163" s="218"/>
      <c r="NBJ2163" s="218"/>
      <c r="NBK2163" s="218"/>
      <c r="NBL2163" s="218"/>
      <c r="NBM2163" s="218"/>
      <c r="NBN2163" s="218"/>
      <c r="NBO2163" s="218"/>
      <c r="NBP2163" s="218"/>
      <c r="NBQ2163" s="218"/>
      <c r="NBR2163" s="218"/>
      <c r="NBS2163" s="218"/>
      <c r="NBT2163" s="218"/>
      <c r="NBU2163" s="218"/>
      <c r="NBV2163" s="218"/>
      <c r="NBW2163" s="218"/>
      <c r="NBX2163" s="218"/>
      <c r="NBY2163" s="218"/>
      <c r="NBZ2163" s="218"/>
      <c r="NCA2163" s="218"/>
      <c r="NCB2163" s="218"/>
      <c r="NCC2163" s="218"/>
      <c r="NCD2163" s="218"/>
      <c r="NCE2163" s="218"/>
      <c r="NCF2163" s="218"/>
      <c r="NCG2163" s="218"/>
      <c r="NCH2163" s="218"/>
      <c r="NCI2163" s="218"/>
      <c r="NCJ2163" s="218"/>
      <c r="NCK2163" s="218"/>
      <c r="NCL2163" s="218"/>
      <c r="NCM2163" s="218"/>
      <c r="NCN2163" s="218"/>
      <c r="NCO2163" s="218"/>
      <c r="NCP2163" s="218"/>
      <c r="NCQ2163" s="218"/>
      <c r="NCR2163" s="218"/>
      <c r="NCS2163" s="218"/>
      <c r="NCT2163" s="218"/>
      <c r="NCU2163" s="218"/>
      <c r="NCV2163" s="218"/>
      <c r="NCW2163" s="218"/>
      <c r="NCX2163" s="218"/>
      <c r="NCY2163" s="218"/>
      <c r="NCZ2163" s="218"/>
      <c r="NDA2163" s="218"/>
      <c r="NDB2163" s="218"/>
      <c r="NDC2163" s="218"/>
      <c r="NDD2163" s="218"/>
      <c r="NDE2163" s="218"/>
      <c r="NDF2163" s="218"/>
      <c r="NDG2163" s="218"/>
      <c r="NDH2163" s="218"/>
      <c r="NDI2163" s="218"/>
      <c r="NDJ2163" s="218"/>
      <c r="NDK2163" s="218"/>
      <c r="NDL2163" s="218"/>
      <c r="NDM2163" s="218"/>
      <c r="NDN2163" s="218"/>
      <c r="NDO2163" s="218"/>
      <c r="NDP2163" s="218"/>
      <c r="NDQ2163" s="218"/>
      <c r="NDR2163" s="218"/>
      <c r="NDS2163" s="218"/>
      <c r="NDT2163" s="218"/>
      <c r="NDU2163" s="218"/>
      <c r="NDV2163" s="218"/>
      <c r="NDW2163" s="218"/>
      <c r="NDX2163" s="218"/>
      <c r="NDY2163" s="218"/>
      <c r="NDZ2163" s="218"/>
      <c r="NEA2163" s="218"/>
      <c r="NEB2163" s="218"/>
      <c r="NEC2163" s="218"/>
      <c r="NED2163" s="218"/>
      <c r="NEE2163" s="218"/>
      <c r="NEF2163" s="218"/>
      <c r="NEG2163" s="218"/>
      <c r="NEH2163" s="218"/>
      <c r="NEI2163" s="218"/>
      <c r="NEJ2163" s="218"/>
      <c r="NEK2163" s="218"/>
      <c r="NEL2163" s="218"/>
      <c r="NEM2163" s="218"/>
      <c r="NEN2163" s="218"/>
      <c r="NEO2163" s="218"/>
      <c r="NEP2163" s="218"/>
      <c r="NEQ2163" s="218"/>
      <c r="NER2163" s="218"/>
      <c r="NES2163" s="218"/>
      <c r="NET2163" s="218"/>
      <c r="NEU2163" s="218"/>
      <c r="NEV2163" s="218"/>
      <c r="NEW2163" s="218"/>
      <c r="NEX2163" s="218"/>
      <c r="NEY2163" s="218"/>
      <c r="NEZ2163" s="218"/>
      <c r="NFA2163" s="218"/>
      <c r="NFB2163" s="218"/>
      <c r="NFC2163" s="218"/>
      <c r="NFD2163" s="218"/>
      <c r="NFE2163" s="218"/>
      <c r="NFF2163" s="218"/>
      <c r="NFG2163" s="218"/>
      <c r="NFH2163" s="218"/>
      <c r="NFI2163" s="218"/>
      <c r="NFJ2163" s="218"/>
      <c r="NFK2163" s="218"/>
      <c r="NFL2163" s="218"/>
      <c r="NFM2163" s="218"/>
      <c r="NFN2163" s="218"/>
      <c r="NFO2163" s="218"/>
      <c r="NFP2163" s="218"/>
      <c r="NFQ2163" s="218"/>
      <c r="NFR2163" s="218"/>
      <c r="NFS2163" s="218"/>
      <c r="NFT2163" s="218"/>
      <c r="NFU2163" s="218"/>
      <c r="NFV2163" s="218"/>
      <c r="NFW2163" s="218"/>
      <c r="NFX2163" s="218"/>
      <c r="NFY2163" s="218"/>
      <c r="NFZ2163" s="218"/>
      <c r="NGA2163" s="218"/>
      <c r="NGB2163" s="218"/>
      <c r="NGC2163" s="218"/>
      <c r="NGD2163" s="218"/>
      <c r="NGE2163" s="218"/>
      <c r="NGF2163" s="218"/>
      <c r="NGG2163" s="218"/>
      <c r="NGH2163" s="218"/>
      <c r="NGI2163" s="218"/>
      <c r="NGJ2163" s="218"/>
      <c r="NGK2163" s="218"/>
      <c r="NGL2163" s="218"/>
      <c r="NGM2163" s="218"/>
      <c r="NGN2163" s="218"/>
      <c r="NGO2163" s="218"/>
      <c r="NGP2163" s="218"/>
      <c r="NGQ2163" s="218"/>
      <c r="NGR2163" s="218"/>
      <c r="NGS2163" s="218"/>
      <c r="NGT2163" s="218"/>
      <c r="NGU2163" s="218"/>
      <c r="NGV2163" s="218"/>
      <c r="NGW2163" s="218"/>
      <c r="NGX2163" s="218"/>
      <c r="NGY2163" s="218"/>
      <c r="NGZ2163" s="218"/>
      <c r="NHA2163" s="218"/>
      <c r="NHB2163" s="218"/>
      <c r="NHC2163" s="218"/>
      <c r="NHD2163" s="218"/>
      <c r="NHE2163" s="218"/>
      <c r="NHF2163" s="218"/>
      <c r="NHG2163" s="218"/>
      <c r="NHH2163" s="218"/>
      <c r="NHI2163" s="218"/>
      <c r="NHJ2163" s="218"/>
      <c r="NHK2163" s="218"/>
      <c r="NHL2163" s="218"/>
      <c r="NHM2163" s="218"/>
      <c r="NHN2163" s="218"/>
      <c r="NHO2163" s="218"/>
      <c r="NHP2163" s="218"/>
      <c r="NHQ2163" s="218"/>
      <c r="NHR2163" s="218"/>
      <c r="NHS2163" s="218"/>
      <c r="NHT2163" s="218"/>
      <c r="NHU2163" s="218"/>
      <c r="NHV2163" s="218"/>
      <c r="NHW2163" s="218"/>
      <c r="NHX2163" s="218"/>
      <c r="NHY2163" s="218"/>
      <c r="NHZ2163" s="218"/>
      <c r="NIA2163" s="218"/>
      <c r="NIB2163" s="218"/>
      <c r="NIC2163" s="218"/>
      <c r="NID2163" s="218"/>
      <c r="NIE2163" s="218"/>
      <c r="NIF2163" s="218"/>
      <c r="NIG2163" s="218"/>
      <c r="NIH2163" s="218"/>
      <c r="NII2163" s="218"/>
      <c r="NIJ2163" s="218"/>
      <c r="NIK2163" s="218"/>
      <c r="NIL2163" s="218"/>
      <c r="NIM2163" s="218"/>
      <c r="NIN2163" s="218"/>
      <c r="NIO2163" s="218"/>
      <c r="NIP2163" s="218"/>
      <c r="NIQ2163" s="218"/>
      <c r="NIR2163" s="218"/>
      <c r="NIS2163" s="218"/>
      <c r="NIT2163" s="218"/>
      <c r="NIU2163" s="218"/>
      <c r="NIV2163" s="218"/>
      <c r="NIW2163" s="218"/>
      <c r="NIX2163" s="218"/>
      <c r="NIY2163" s="218"/>
      <c r="NIZ2163" s="218"/>
      <c r="NJA2163" s="218"/>
      <c r="NJB2163" s="218"/>
      <c r="NJC2163" s="218"/>
      <c r="NJD2163" s="218"/>
      <c r="NJE2163" s="218"/>
      <c r="NJF2163" s="218"/>
      <c r="NJG2163" s="218"/>
      <c r="NJH2163" s="218"/>
      <c r="NJI2163" s="218"/>
      <c r="NJJ2163" s="218"/>
      <c r="NJK2163" s="218"/>
      <c r="NJL2163" s="218"/>
      <c r="NJM2163" s="218"/>
      <c r="NJN2163" s="218"/>
      <c r="NJO2163" s="218"/>
      <c r="NJP2163" s="218"/>
      <c r="NJQ2163" s="218"/>
      <c r="NJR2163" s="218"/>
      <c r="NJS2163" s="218"/>
      <c r="NJT2163" s="218"/>
      <c r="NJU2163" s="218"/>
      <c r="NJV2163" s="218"/>
      <c r="NJW2163" s="218"/>
      <c r="NJX2163" s="218"/>
      <c r="NJY2163" s="218"/>
      <c r="NJZ2163" s="218"/>
      <c r="NKA2163" s="218"/>
      <c r="NKB2163" s="218"/>
      <c r="NKC2163" s="218"/>
      <c r="NKD2163" s="218"/>
      <c r="NKE2163" s="218"/>
      <c r="NKF2163" s="218"/>
      <c r="NKG2163" s="218"/>
      <c r="NKH2163" s="218"/>
      <c r="NKI2163" s="218"/>
      <c r="NKJ2163" s="218"/>
      <c r="NKK2163" s="218"/>
      <c r="NKL2163" s="218"/>
      <c r="NKM2163" s="218"/>
      <c r="NKN2163" s="218"/>
      <c r="NKO2163" s="218"/>
      <c r="NKP2163" s="218"/>
      <c r="NKQ2163" s="218"/>
      <c r="NKR2163" s="218"/>
      <c r="NKS2163" s="218"/>
      <c r="NKT2163" s="218"/>
      <c r="NKU2163" s="218"/>
      <c r="NKV2163" s="218"/>
      <c r="NKW2163" s="218"/>
      <c r="NKX2163" s="218"/>
      <c r="NKY2163" s="218"/>
      <c r="NKZ2163" s="218"/>
      <c r="NLA2163" s="218"/>
      <c r="NLB2163" s="218"/>
      <c r="NLC2163" s="218"/>
      <c r="NLD2163" s="218"/>
      <c r="NLE2163" s="218"/>
      <c r="NLF2163" s="218"/>
      <c r="NLG2163" s="218"/>
      <c r="NLH2163" s="218"/>
      <c r="NLI2163" s="218"/>
      <c r="NLJ2163" s="218"/>
      <c r="NLK2163" s="218"/>
      <c r="NLL2163" s="218"/>
      <c r="NLM2163" s="218"/>
      <c r="NLN2163" s="218"/>
      <c r="NLO2163" s="218"/>
      <c r="NLP2163" s="218"/>
      <c r="NLQ2163" s="218"/>
      <c r="NLR2163" s="218"/>
      <c r="NLS2163" s="218"/>
      <c r="NLT2163" s="218"/>
      <c r="NLU2163" s="218"/>
      <c r="NLV2163" s="218"/>
      <c r="NLW2163" s="218"/>
      <c r="NLX2163" s="218"/>
      <c r="NLY2163" s="218"/>
      <c r="NLZ2163" s="218"/>
      <c r="NMA2163" s="218"/>
      <c r="NMB2163" s="218"/>
      <c r="NMC2163" s="218"/>
      <c r="NMD2163" s="218"/>
      <c r="NME2163" s="218"/>
      <c r="NMF2163" s="218"/>
      <c r="NMG2163" s="218"/>
      <c r="NMH2163" s="218"/>
      <c r="NMI2163" s="218"/>
      <c r="NMJ2163" s="218"/>
      <c r="NMK2163" s="218"/>
      <c r="NML2163" s="218"/>
      <c r="NMM2163" s="218"/>
      <c r="NMN2163" s="218"/>
      <c r="NMO2163" s="218"/>
      <c r="NMP2163" s="218"/>
      <c r="NMQ2163" s="218"/>
      <c r="NMR2163" s="218"/>
      <c r="NMS2163" s="218"/>
      <c r="NMT2163" s="218"/>
      <c r="NMU2163" s="218"/>
      <c r="NMV2163" s="218"/>
      <c r="NMW2163" s="218"/>
      <c r="NMX2163" s="218"/>
      <c r="NMY2163" s="218"/>
      <c r="NMZ2163" s="218"/>
      <c r="NNA2163" s="218"/>
      <c r="NNB2163" s="218"/>
      <c r="NNC2163" s="218"/>
      <c r="NND2163" s="218"/>
      <c r="NNE2163" s="218"/>
      <c r="NNF2163" s="218"/>
      <c r="NNG2163" s="218"/>
      <c r="NNH2163" s="218"/>
      <c r="NNI2163" s="218"/>
      <c r="NNJ2163" s="218"/>
      <c r="NNK2163" s="218"/>
      <c r="NNL2163" s="218"/>
      <c r="NNM2163" s="218"/>
      <c r="NNN2163" s="218"/>
      <c r="NNO2163" s="218"/>
      <c r="NNP2163" s="218"/>
      <c r="NNQ2163" s="218"/>
      <c r="NNR2163" s="218"/>
      <c r="NNS2163" s="218"/>
      <c r="NNT2163" s="218"/>
      <c r="NNU2163" s="218"/>
      <c r="NNV2163" s="218"/>
      <c r="NNW2163" s="218"/>
      <c r="NNX2163" s="218"/>
      <c r="NNY2163" s="218"/>
      <c r="NNZ2163" s="218"/>
      <c r="NOA2163" s="218"/>
      <c r="NOB2163" s="218"/>
      <c r="NOC2163" s="218"/>
      <c r="NOD2163" s="218"/>
      <c r="NOE2163" s="218"/>
      <c r="NOF2163" s="218"/>
      <c r="NOG2163" s="218"/>
      <c r="NOH2163" s="218"/>
      <c r="NOI2163" s="218"/>
      <c r="NOJ2163" s="218"/>
      <c r="NOK2163" s="218"/>
      <c r="NOL2163" s="218"/>
      <c r="NOM2163" s="218"/>
      <c r="NON2163" s="218"/>
      <c r="NOO2163" s="218"/>
      <c r="NOP2163" s="218"/>
      <c r="NOQ2163" s="218"/>
      <c r="NOR2163" s="218"/>
      <c r="NOS2163" s="218"/>
      <c r="NOT2163" s="218"/>
      <c r="NOU2163" s="218"/>
      <c r="NOV2163" s="218"/>
      <c r="NOW2163" s="218"/>
      <c r="NOX2163" s="218"/>
      <c r="NOY2163" s="218"/>
      <c r="NOZ2163" s="218"/>
      <c r="NPA2163" s="218"/>
      <c r="NPB2163" s="218"/>
      <c r="NPC2163" s="218"/>
      <c r="NPD2163" s="218"/>
      <c r="NPE2163" s="218"/>
      <c r="NPF2163" s="218"/>
      <c r="NPG2163" s="218"/>
      <c r="NPH2163" s="218"/>
      <c r="NPI2163" s="218"/>
      <c r="NPJ2163" s="218"/>
      <c r="NPK2163" s="218"/>
      <c r="NPL2163" s="218"/>
      <c r="NPM2163" s="218"/>
      <c r="NPN2163" s="218"/>
      <c r="NPO2163" s="218"/>
      <c r="NPP2163" s="218"/>
      <c r="NPQ2163" s="218"/>
      <c r="NPR2163" s="218"/>
      <c r="NPS2163" s="218"/>
      <c r="NPT2163" s="218"/>
      <c r="NPU2163" s="218"/>
      <c r="NPV2163" s="218"/>
      <c r="NPW2163" s="218"/>
      <c r="NPX2163" s="218"/>
      <c r="NPY2163" s="218"/>
      <c r="NPZ2163" s="218"/>
      <c r="NQA2163" s="218"/>
      <c r="NQB2163" s="218"/>
      <c r="NQC2163" s="218"/>
      <c r="NQD2163" s="218"/>
      <c r="NQE2163" s="218"/>
      <c r="NQF2163" s="218"/>
      <c r="NQG2163" s="218"/>
      <c r="NQH2163" s="218"/>
      <c r="NQI2163" s="218"/>
      <c r="NQJ2163" s="218"/>
      <c r="NQK2163" s="218"/>
      <c r="NQL2163" s="218"/>
      <c r="NQM2163" s="218"/>
      <c r="NQN2163" s="218"/>
      <c r="NQO2163" s="218"/>
      <c r="NQP2163" s="218"/>
      <c r="NQQ2163" s="218"/>
      <c r="NQR2163" s="218"/>
      <c r="NQS2163" s="218"/>
      <c r="NQT2163" s="218"/>
      <c r="NQU2163" s="218"/>
      <c r="NQV2163" s="218"/>
      <c r="NQW2163" s="218"/>
      <c r="NQX2163" s="218"/>
      <c r="NQY2163" s="218"/>
      <c r="NQZ2163" s="218"/>
      <c r="NRA2163" s="218"/>
      <c r="NRB2163" s="218"/>
      <c r="NRC2163" s="218"/>
      <c r="NRD2163" s="218"/>
      <c r="NRE2163" s="218"/>
      <c r="NRF2163" s="218"/>
      <c r="NRG2163" s="218"/>
      <c r="NRH2163" s="218"/>
      <c r="NRI2163" s="218"/>
      <c r="NRJ2163" s="218"/>
      <c r="NRK2163" s="218"/>
      <c r="NRL2163" s="218"/>
      <c r="NRM2163" s="218"/>
      <c r="NRN2163" s="218"/>
      <c r="NRO2163" s="218"/>
      <c r="NRP2163" s="218"/>
      <c r="NRQ2163" s="218"/>
      <c r="NRR2163" s="218"/>
      <c r="NRS2163" s="218"/>
      <c r="NRT2163" s="218"/>
      <c r="NRU2163" s="218"/>
      <c r="NRV2163" s="218"/>
      <c r="NRW2163" s="218"/>
      <c r="NRX2163" s="218"/>
      <c r="NRY2163" s="218"/>
      <c r="NRZ2163" s="218"/>
      <c r="NSA2163" s="218"/>
      <c r="NSB2163" s="218"/>
      <c r="NSC2163" s="218"/>
      <c r="NSD2163" s="218"/>
      <c r="NSE2163" s="218"/>
      <c r="NSF2163" s="218"/>
      <c r="NSG2163" s="218"/>
      <c r="NSH2163" s="218"/>
      <c r="NSI2163" s="218"/>
      <c r="NSJ2163" s="218"/>
      <c r="NSK2163" s="218"/>
      <c r="NSL2163" s="218"/>
      <c r="NSM2163" s="218"/>
      <c r="NSN2163" s="218"/>
      <c r="NSO2163" s="218"/>
      <c r="NSP2163" s="218"/>
      <c r="NSQ2163" s="218"/>
      <c r="NSR2163" s="218"/>
      <c r="NSS2163" s="218"/>
      <c r="NST2163" s="218"/>
      <c r="NSU2163" s="218"/>
      <c r="NSV2163" s="218"/>
      <c r="NSW2163" s="218"/>
      <c r="NSX2163" s="218"/>
      <c r="NSY2163" s="218"/>
      <c r="NSZ2163" s="218"/>
      <c r="NTA2163" s="218"/>
      <c r="NTB2163" s="218"/>
      <c r="NTC2163" s="218"/>
      <c r="NTD2163" s="218"/>
      <c r="NTE2163" s="218"/>
      <c r="NTF2163" s="218"/>
      <c r="NTG2163" s="218"/>
      <c r="NTH2163" s="218"/>
      <c r="NTI2163" s="218"/>
      <c r="NTJ2163" s="218"/>
      <c r="NTK2163" s="218"/>
      <c r="NTL2163" s="218"/>
      <c r="NTM2163" s="218"/>
      <c r="NTN2163" s="218"/>
      <c r="NTO2163" s="218"/>
      <c r="NTP2163" s="218"/>
      <c r="NTQ2163" s="218"/>
      <c r="NTR2163" s="218"/>
      <c r="NTS2163" s="218"/>
      <c r="NTT2163" s="218"/>
      <c r="NTU2163" s="218"/>
      <c r="NTV2163" s="218"/>
      <c r="NTW2163" s="218"/>
      <c r="NTX2163" s="218"/>
      <c r="NTY2163" s="218"/>
      <c r="NTZ2163" s="218"/>
      <c r="NUA2163" s="218"/>
      <c r="NUB2163" s="218"/>
      <c r="NUC2163" s="218"/>
      <c r="NUD2163" s="218"/>
      <c r="NUE2163" s="218"/>
      <c r="NUF2163" s="218"/>
      <c r="NUG2163" s="218"/>
      <c r="NUH2163" s="218"/>
      <c r="NUI2163" s="218"/>
      <c r="NUJ2163" s="218"/>
      <c r="NUK2163" s="218"/>
      <c r="NUL2163" s="218"/>
      <c r="NUM2163" s="218"/>
      <c r="NUN2163" s="218"/>
      <c r="NUO2163" s="218"/>
      <c r="NUP2163" s="218"/>
      <c r="NUQ2163" s="218"/>
      <c r="NUR2163" s="218"/>
      <c r="NUS2163" s="218"/>
      <c r="NUT2163" s="218"/>
      <c r="NUU2163" s="218"/>
      <c r="NUV2163" s="218"/>
      <c r="NUW2163" s="218"/>
      <c r="NUX2163" s="218"/>
      <c r="NUY2163" s="218"/>
      <c r="NUZ2163" s="218"/>
      <c r="NVA2163" s="218"/>
      <c r="NVB2163" s="218"/>
      <c r="NVC2163" s="218"/>
      <c r="NVD2163" s="218"/>
      <c r="NVE2163" s="218"/>
      <c r="NVF2163" s="218"/>
      <c r="NVG2163" s="218"/>
      <c r="NVH2163" s="218"/>
      <c r="NVI2163" s="218"/>
      <c r="NVJ2163" s="218"/>
      <c r="NVK2163" s="218"/>
      <c r="NVL2163" s="218"/>
      <c r="NVM2163" s="218"/>
      <c r="NVN2163" s="218"/>
      <c r="NVO2163" s="218"/>
      <c r="NVP2163" s="218"/>
      <c r="NVQ2163" s="218"/>
      <c r="NVR2163" s="218"/>
      <c r="NVS2163" s="218"/>
      <c r="NVT2163" s="218"/>
      <c r="NVU2163" s="218"/>
      <c r="NVV2163" s="218"/>
      <c r="NVW2163" s="218"/>
      <c r="NVX2163" s="218"/>
      <c r="NVY2163" s="218"/>
      <c r="NVZ2163" s="218"/>
      <c r="NWA2163" s="218"/>
      <c r="NWB2163" s="218"/>
      <c r="NWC2163" s="218"/>
      <c r="NWD2163" s="218"/>
      <c r="NWE2163" s="218"/>
      <c r="NWF2163" s="218"/>
      <c r="NWG2163" s="218"/>
      <c r="NWH2163" s="218"/>
      <c r="NWI2163" s="218"/>
      <c r="NWJ2163" s="218"/>
      <c r="NWK2163" s="218"/>
      <c r="NWL2163" s="218"/>
      <c r="NWM2163" s="218"/>
      <c r="NWN2163" s="218"/>
      <c r="NWO2163" s="218"/>
      <c r="NWP2163" s="218"/>
      <c r="NWQ2163" s="218"/>
      <c r="NWR2163" s="218"/>
      <c r="NWS2163" s="218"/>
      <c r="NWT2163" s="218"/>
      <c r="NWU2163" s="218"/>
      <c r="NWV2163" s="218"/>
      <c r="NWW2163" s="218"/>
      <c r="NWX2163" s="218"/>
      <c r="NWY2163" s="218"/>
      <c r="NWZ2163" s="218"/>
      <c r="NXA2163" s="218"/>
      <c r="NXB2163" s="218"/>
      <c r="NXC2163" s="218"/>
      <c r="NXD2163" s="218"/>
      <c r="NXE2163" s="218"/>
      <c r="NXF2163" s="218"/>
      <c r="NXG2163" s="218"/>
      <c r="NXH2163" s="218"/>
      <c r="NXI2163" s="218"/>
      <c r="NXJ2163" s="218"/>
      <c r="NXK2163" s="218"/>
      <c r="NXL2163" s="218"/>
      <c r="NXM2163" s="218"/>
      <c r="NXN2163" s="218"/>
      <c r="NXO2163" s="218"/>
      <c r="NXP2163" s="218"/>
      <c r="NXQ2163" s="218"/>
      <c r="NXR2163" s="218"/>
      <c r="NXS2163" s="218"/>
      <c r="NXT2163" s="218"/>
      <c r="NXU2163" s="218"/>
      <c r="NXV2163" s="218"/>
      <c r="NXW2163" s="218"/>
      <c r="NXX2163" s="218"/>
      <c r="NXY2163" s="218"/>
      <c r="NXZ2163" s="218"/>
      <c r="NYA2163" s="218"/>
      <c r="NYB2163" s="218"/>
      <c r="NYC2163" s="218"/>
      <c r="NYD2163" s="218"/>
      <c r="NYE2163" s="218"/>
      <c r="NYF2163" s="218"/>
      <c r="NYG2163" s="218"/>
      <c r="NYH2163" s="218"/>
      <c r="NYI2163" s="218"/>
      <c r="NYJ2163" s="218"/>
      <c r="NYK2163" s="218"/>
      <c r="NYL2163" s="218"/>
      <c r="NYM2163" s="218"/>
      <c r="NYN2163" s="218"/>
      <c r="NYO2163" s="218"/>
      <c r="NYP2163" s="218"/>
      <c r="NYQ2163" s="218"/>
      <c r="NYR2163" s="218"/>
      <c r="NYS2163" s="218"/>
      <c r="NYT2163" s="218"/>
      <c r="NYU2163" s="218"/>
      <c r="NYV2163" s="218"/>
      <c r="NYW2163" s="218"/>
      <c r="NYX2163" s="218"/>
      <c r="NYY2163" s="218"/>
      <c r="NYZ2163" s="218"/>
      <c r="NZA2163" s="218"/>
      <c r="NZB2163" s="218"/>
      <c r="NZC2163" s="218"/>
      <c r="NZD2163" s="218"/>
      <c r="NZE2163" s="218"/>
      <c r="NZF2163" s="218"/>
      <c r="NZG2163" s="218"/>
      <c r="NZH2163" s="218"/>
      <c r="NZI2163" s="218"/>
      <c r="NZJ2163" s="218"/>
      <c r="NZK2163" s="218"/>
      <c r="NZL2163" s="218"/>
      <c r="NZM2163" s="218"/>
      <c r="NZN2163" s="218"/>
      <c r="NZO2163" s="218"/>
      <c r="NZP2163" s="218"/>
      <c r="NZQ2163" s="218"/>
      <c r="NZR2163" s="218"/>
      <c r="NZS2163" s="218"/>
      <c r="NZT2163" s="218"/>
      <c r="NZU2163" s="218"/>
      <c r="NZV2163" s="218"/>
      <c r="NZW2163" s="218"/>
      <c r="NZX2163" s="218"/>
      <c r="NZY2163" s="218"/>
      <c r="NZZ2163" s="218"/>
      <c r="OAA2163" s="218"/>
      <c r="OAB2163" s="218"/>
      <c r="OAC2163" s="218"/>
      <c r="OAD2163" s="218"/>
      <c r="OAE2163" s="218"/>
      <c r="OAF2163" s="218"/>
      <c r="OAG2163" s="218"/>
      <c r="OAH2163" s="218"/>
      <c r="OAI2163" s="218"/>
      <c r="OAJ2163" s="218"/>
      <c r="OAK2163" s="218"/>
      <c r="OAL2163" s="218"/>
      <c r="OAM2163" s="218"/>
      <c r="OAN2163" s="218"/>
      <c r="OAO2163" s="218"/>
      <c r="OAP2163" s="218"/>
      <c r="OAQ2163" s="218"/>
      <c r="OAR2163" s="218"/>
      <c r="OAS2163" s="218"/>
      <c r="OAT2163" s="218"/>
      <c r="OAU2163" s="218"/>
      <c r="OAV2163" s="218"/>
      <c r="OAW2163" s="218"/>
      <c r="OAX2163" s="218"/>
      <c r="OAY2163" s="218"/>
      <c r="OAZ2163" s="218"/>
      <c r="OBA2163" s="218"/>
      <c r="OBB2163" s="218"/>
      <c r="OBC2163" s="218"/>
      <c r="OBD2163" s="218"/>
      <c r="OBE2163" s="218"/>
      <c r="OBF2163" s="218"/>
      <c r="OBG2163" s="218"/>
      <c r="OBH2163" s="218"/>
      <c r="OBI2163" s="218"/>
      <c r="OBJ2163" s="218"/>
      <c r="OBK2163" s="218"/>
      <c r="OBL2163" s="218"/>
      <c r="OBM2163" s="218"/>
      <c r="OBN2163" s="218"/>
      <c r="OBO2163" s="218"/>
      <c r="OBP2163" s="218"/>
      <c r="OBQ2163" s="218"/>
      <c r="OBR2163" s="218"/>
      <c r="OBS2163" s="218"/>
      <c r="OBT2163" s="218"/>
      <c r="OBU2163" s="218"/>
      <c r="OBV2163" s="218"/>
      <c r="OBW2163" s="218"/>
      <c r="OBX2163" s="218"/>
      <c r="OBY2163" s="218"/>
      <c r="OBZ2163" s="218"/>
      <c r="OCA2163" s="218"/>
      <c r="OCB2163" s="218"/>
      <c r="OCC2163" s="218"/>
      <c r="OCD2163" s="218"/>
      <c r="OCE2163" s="218"/>
      <c r="OCF2163" s="218"/>
      <c r="OCG2163" s="218"/>
      <c r="OCH2163" s="218"/>
      <c r="OCI2163" s="218"/>
      <c r="OCJ2163" s="218"/>
      <c r="OCK2163" s="218"/>
      <c r="OCL2163" s="218"/>
      <c r="OCM2163" s="218"/>
      <c r="OCN2163" s="218"/>
      <c r="OCO2163" s="218"/>
      <c r="OCP2163" s="218"/>
      <c r="OCQ2163" s="218"/>
      <c r="OCR2163" s="218"/>
      <c r="OCS2163" s="218"/>
      <c r="OCT2163" s="218"/>
      <c r="OCU2163" s="218"/>
      <c r="OCV2163" s="218"/>
      <c r="OCW2163" s="218"/>
      <c r="OCX2163" s="218"/>
      <c r="OCY2163" s="218"/>
      <c r="OCZ2163" s="218"/>
      <c r="ODA2163" s="218"/>
      <c r="ODB2163" s="218"/>
      <c r="ODC2163" s="218"/>
      <c r="ODD2163" s="218"/>
      <c r="ODE2163" s="218"/>
      <c r="ODF2163" s="218"/>
      <c r="ODG2163" s="218"/>
      <c r="ODH2163" s="218"/>
      <c r="ODI2163" s="218"/>
      <c r="ODJ2163" s="218"/>
      <c r="ODK2163" s="218"/>
      <c r="ODL2163" s="218"/>
      <c r="ODM2163" s="218"/>
      <c r="ODN2163" s="218"/>
      <c r="ODO2163" s="218"/>
      <c r="ODP2163" s="218"/>
      <c r="ODQ2163" s="218"/>
      <c r="ODR2163" s="218"/>
      <c r="ODS2163" s="218"/>
      <c r="ODT2163" s="218"/>
      <c r="ODU2163" s="218"/>
      <c r="ODV2163" s="218"/>
      <c r="ODW2163" s="218"/>
      <c r="ODX2163" s="218"/>
      <c r="ODY2163" s="218"/>
      <c r="ODZ2163" s="218"/>
      <c r="OEA2163" s="218"/>
      <c r="OEB2163" s="218"/>
      <c r="OEC2163" s="218"/>
      <c r="OED2163" s="218"/>
      <c r="OEE2163" s="218"/>
      <c r="OEF2163" s="218"/>
      <c r="OEG2163" s="218"/>
      <c r="OEH2163" s="218"/>
      <c r="OEI2163" s="218"/>
      <c r="OEJ2163" s="218"/>
      <c r="OEK2163" s="218"/>
      <c r="OEL2163" s="218"/>
      <c r="OEM2163" s="218"/>
      <c r="OEN2163" s="218"/>
      <c r="OEO2163" s="218"/>
      <c r="OEP2163" s="218"/>
      <c r="OEQ2163" s="218"/>
      <c r="OER2163" s="218"/>
      <c r="OES2163" s="218"/>
      <c r="OET2163" s="218"/>
      <c r="OEU2163" s="218"/>
      <c r="OEV2163" s="218"/>
      <c r="OEW2163" s="218"/>
      <c r="OEX2163" s="218"/>
      <c r="OEY2163" s="218"/>
      <c r="OEZ2163" s="218"/>
      <c r="OFA2163" s="218"/>
      <c r="OFB2163" s="218"/>
      <c r="OFC2163" s="218"/>
      <c r="OFD2163" s="218"/>
      <c r="OFE2163" s="218"/>
      <c r="OFF2163" s="218"/>
      <c r="OFG2163" s="218"/>
      <c r="OFH2163" s="218"/>
      <c r="OFI2163" s="218"/>
      <c r="OFJ2163" s="218"/>
      <c r="OFK2163" s="218"/>
      <c r="OFL2163" s="218"/>
      <c r="OFM2163" s="218"/>
      <c r="OFN2163" s="218"/>
      <c r="OFO2163" s="218"/>
      <c r="OFP2163" s="218"/>
      <c r="OFQ2163" s="218"/>
      <c r="OFR2163" s="218"/>
      <c r="OFS2163" s="218"/>
      <c r="OFT2163" s="218"/>
      <c r="OFU2163" s="218"/>
      <c r="OFV2163" s="218"/>
      <c r="OFW2163" s="218"/>
      <c r="OFX2163" s="218"/>
      <c r="OFY2163" s="218"/>
      <c r="OFZ2163" s="218"/>
      <c r="OGA2163" s="218"/>
      <c r="OGB2163" s="218"/>
      <c r="OGC2163" s="218"/>
      <c r="OGD2163" s="218"/>
      <c r="OGE2163" s="218"/>
      <c r="OGF2163" s="218"/>
      <c r="OGG2163" s="218"/>
      <c r="OGH2163" s="218"/>
      <c r="OGI2163" s="218"/>
      <c r="OGJ2163" s="218"/>
      <c r="OGK2163" s="218"/>
      <c r="OGL2163" s="218"/>
      <c r="OGM2163" s="218"/>
      <c r="OGN2163" s="218"/>
      <c r="OGO2163" s="218"/>
      <c r="OGP2163" s="218"/>
      <c r="OGQ2163" s="218"/>
      <c r="OGR2163" s="218"/>
      <c r="OGS2163" s="218"/>
      <c r="OGT2163" s="218"/>
      <c r="OGU2163" s="218"/>
      <c r="OGV2163" s="218"/>
      <c r="OGW2163" s="218"/>
      <c r="OGX2163" s="218"/>
      <c r="OGY2163" s="218"/>
      <c r="OGZ2163" s="218"/>
      <c r="OHA2163" s="218"/>
      <c r="OHB2163" s="218"/>
      <c r="OHC2163" s="218"/>
      <c r="OHD2163" s="218"/>
      <c r="OHE2163" s="218"/>
      <c r="OHF2163" s="218"/>
      <c r="OHG2163" s="218"/>
      <c r="OHH2163" s="218"/>
      <c r="OHI2163" s="218"/>
      <c r="OHJ2163" s="218"/>
      <c r="OHK2163" s="218"/>
      <c r="OHL2163" s="218"/>
      <c r="OHM2163" s="218"/>
      <c r="OHN2163" s="218"/>
      <c r="OHO2163" s="218"/>
      <c r="OHP2163" s="218"/>
      <c r="OHQ2163" s="218"/>
      <c r="OHR2163" s="218"/>
      <c r="OHS2163" s="218"/>
      <c r="OHT2163" s="218"/>
      <c r="OHU2163" s="218"/>
      <c r="OHV2163" s="218"/>
      <c r="OHW2163" s="218"/>
      <c r="OHX2163" s="218"/>
      <c r="OHY2163" s="218"/>
      <c r="OHZ2163" s="218"/>
      <c r="OIA2163" s="218"/>
      <c r="OIB2163" s="218"/>
      <c r="OIC2163" s="218"/>
      <c r="OID2163" s="218"/>
      <c r="OIE2163" s="218"/>
      <c r="OIF2163" s="218"/>
      <c r="OIG2163" s="218"/>
      <c r="OIH2163" s="218"/>
      <c r="OII2163" s="218"/>
      <c r="OIJ2163" s="218"/>
      <c r="OIK2163" s="218"/>
      <c r="OIL2163" s="218"/>
      <c r="OIM2163" s="218"/>
      <c r="OIN2163" s="218"/>
      <c r="OIO2163" s="218"/>
      <c r="OIP2163" s="218"/>
      <c r="OIQ2163" s="218"/>
      <c r="OIR2163" s="218"/>
      <c r="OIS2163" s="218"/>
      <c r="OIT2163" s="218"/>
      <c r="OIU2163" s="218"/>
      <c r="OIV2163" s="218"/>
      <c r="OIW2163" s="218"/>
      <c r="OIX2163" s="218"/>
      <c r="OIY2163" s="218"/>
      <c r="OIZ2163" s="218"/>
      <c r="OJA2163" s="218"/>
      <c r="OJB2163" s="218"/>
      <c r="OJC2163" s="218"/>
      <c r="OJD2163" s="218"/>
      <c r="OJE2163" s="218"/>
      <c r="OJF2163" s="218"/>
      <c r="OJG2163" s="218"/>
      <c r="OJH2163" s="218"/>
      <c r="OJI2163" s="218"/>
      <c r="OJJ2163" s="218"/>
      <c r="OJK2163" s="218"/>
      <c r="OJL2163" s="218"/>
      <c r="OJM2163" s="218"/>
      <c r="OJN2163" s="218"/>
      <c r="OJO2163" s="218"/>
      <c r="OJP2163" s="218"/>
      <c r="OJQ2163" s="218"/>
      <c r="OJR2163" s="218"/>
      <c r="OJS2163" s="218"/>
      <c r="OJT2163" s="218"/>
      <c r="OJU2163" s="218"/>
      <c r="OJV2163" s="218"/>
      <c r="OJW2163" s="218"/>
      <c r="OJX2163" s="218"/>
      <c r="OJY2163" s="218"/>
      <c r="OJZ2163" s="218"/>
      <c r="OKA2163" s="218"/>
      <c r="OKB2163" s="218"/>
      <c r="OKC2163" s="218"/>
      <c r="OKD2163" s="218"/>
      <c r="OKE2163" s="218"/>
      <c r="OKF2163" s="218"/>
      <c r="OKG2163" s="218"/>
      <c r="OKH2163" s="218"/>
      <c r="OKI2163" s="218"/>
      <c r="OKJ2163" s="218"/>
      <c r="OKK2163" s="218"/>
      <c r="OKL2163" s="218"/>
      <c r="OKM2163" s="218"/>
      <c r="OKN2163" s="218"/>
      <c r="OKO2163" s="218"/>
      <c r="OKP2163" s="218"/>
      <c r="OKQ2163" s="218"/>
      <c r="OKR2163" s="218"/>
      <c r="OKS2163" s="218"/>
      <c r="OKT2163" s="218"/>
      <c r="OKU2163" s="218"/>
      <c r="OKV2163" s="218"/>
      <c r="OKW2163" s="218"/>
      <c r="OKX2163" s="218"/>
      <c r="OKY2163" s="218"/>
      <c r="OKZ2163" s="218"/>
      <c r="OLA2163" s="218"/>
      <c r="OLB2163" s="218"/>
      <c r="OLC2163" s="218"/>
      <c r="OLD2163" s="218"/>
      <c r="OLE2163" s="218"/>
      <c r="OLF2163" s="218"/>
      <c r="OLG2163" s="218"/>
      <c r="OLH2163" s="218"/>
      <c r="OLI2163" s="218"/>
      <c r="OLJ2163" s="218"/>
      <c r="OLK2163" s="218"/>
      <c r="OLL2163" s="218"/>
      <c r="OLM2163" s="218"/>
      <c r="OLN2163" s="218"/>
      <c r="OLO2163" s="218"/>
      <c r="OLP2163" s="218"/>
      <c r="OLQ2163" s="218"/>
      <c r="OLR2163" s="218"/>
      <c r="OLS2163" s="218"/>
      <c r="OLT2163" s="218"/>
      <c r="OLU2163" s="218"/>
      <c r="OLV2163" s="218"/>
      <c r="OLW2163" s="218"/>
      <c r="OLX2163" s="218"/>
      <c r="OLY2163" s="218"/>
      <c r="OLZ2163" s="218"/>
      <c r="OMA2163" s="218"/>
      <c r="OMB2163" s="218"/>
      <c r="OMC2163" s="218"/>
      <c r="OMD2163" s="218"/>
      <c r="OME2163" s="218"/>
      <c r="OMF2163" s="218"/>
      <c r="OMG2163" s="218"/>
      <c r="OMH2163" s="218"/>
      <c r="OMI2163" s="218"/>
      <c r="OMJ2163" s="218"/>
      <c r="OMK2163" s="218"/>
      <c r="OML2163" s="218"/>
      <c r="OMM2163" s="218"/>
      <c r="OMN2163" s="218"/>
      <c r="OMO2163" s="218"/>
      <c r="OMP2163" s="218"/>
      <c r="OMQ2163" s="218"/>
      <c r="OMR2163" s="218"/>
      <c r="OMS2163" s="218"/>
      <c r="OMT2163" s="218"/>
      <c r="OMU2163" s="218"/>
      <c r="OMV2163" s="218"/>
      <c r="OMW2163" s="218"/>
      <c r="OMX2163" s="218"/>
      <c r="OMY2163" s="218"/>
      <c r="OMZ2163" s="218"/>
      <c r="ONA2163" s="218"/>
      <c r="ONB2163" s="218"/>
      <c r="ONC2163" s="218"/>
      <c r="OND2163" s="218"/>
      <c r="ONE2163" s="218"/>
      <c r="ONF2163" s="218"/>
      <c r="ONG2163" s="218"/>
      <c r="ONH2163" s="218"/>
      <c r="ONI2163" s="218"/>
      <c r="ONJ2163" s="218"/>
      <c r="ONK2163" s="218"/>
      <c r="ONL2163" s="218"/>
      <c r="ONM2163" s="218"/>
      <c r="ONN2163" s="218"/>
      <c r="ONO2163" s="218"/>
      <c r="ONP2163" s="218"/>
      <c r="ONQ2163" s="218"/>
      <c r="ONR2163" s="218"/>
      <c r="ONS2163" s="218"/>
      <c r="ONT2163" s="218"/>
      <c r="ONU2163" s="218"/>
      <c r="ONV2163" s="218"/>
      <c r="ONW2163" s="218"/>
      <c r="ONX2163" s="218"/>
      <c r="ONY2163" s="218"/>
      <c r="ONZ2163" s="218"/>
      <c r="OOA2163" s="218"/>
      <c r="OOB2163" s="218"/>
      <c r="OOC2163" s="218"/>
      <c r="OOD2163" s="218"/>
      <c r="OOE2163" s="218"/>
      <c r="OOF2163" s="218"/>
      <c r="OOG2163" s="218"/>
      <c r="OOH2163" s="218"/>
      <c r="OOI2163" s="218"/>
      <c r="OOJ2163" s="218"/>
      <c r="OOK2163" s="218"/>
      <c r="OOL2163" s="218"/>
      <c r="OOM2163" s="218"/>
      <c r="OON2163" s="218"/>
      <c r="OOO2163" s="218"/>
      <c r="OOP2163" s="218"/>
      <c r="OOQ2163" s="218"/>
      <c r="OOR2163" s="218"/>
      <c r="OOS2163" s="218"/>
      <c r="OOT2163" s="218"/>
      <c r="OOU2163" s="218"/>
      <c r="OOV2163" s="218"/>
      <c r="OOW2163" s="218"/>
      <c r="OOX2163" s="218"/>
      <c r="OOY2163" s="218"/>
      <c r="OOZ2163" s="218"/>
      <c r="OPA2163" s="218"/>
      <c r="OPB2163" s="218"/>
      <c r="OPC2163" s="218"/>
      <c r="OPD2163" s="218"/>
      <c r="OPE2163" s="218"/>
      <c r="OPF2163" s="218"/>
      <c r="OPG2163" s="218"/>
      <c r="OPH2163" s="218"/>
      <c r="OPI2163" s="218"/>
      <c r="OPJ2163" s="218"/>
      <c r="OPK2163" s="218"/>
      <c r="OPL2163" s="218"/>
      <c r="OPM2163" s="218"/>
      <c r="OPN2163" s="218"/>
      <c r="OPO2163" s="218"/>
      <c r="OPP2163" s="218"/>
      <c r="OPQ2163" s="218"/>
      <c r="OPR2163" s="218"/>
      <c r="OPS2163" s="218"/>
      <c r="OPT2163" s="218"/>
      <c r="OPU2163" s="218"/>
      <c r="OPV2163" s="218"/>
      <c r="OPW2163" s="218"/>
      <c r="OPX2163" s="218"/>
      <c r="OPY2163" s="218"/>
      <c r="OPZ2163" s="218"/>
      <c r="OQA2163" s="218"/>
      <c r="OQB2163" s="218"/>
      <c r="OQC2163" s="218"/>
      <c r="OQD2163" s="218"/>
      <c r="OQE2163" s="218"/>
      <c r="OQF2163" s="218"/>
      <c r="OQG2163" s="218"/>
      <c r="OQH2163" s="218"/>
      <c r="OQI2163" s="218"/>
      <c r="OQJ2163" s="218"/>
      <c r="OQK2163" s="218"/>
      <c r="OQL2163" s="218"/>
      <c r="OQM2163" s="218"/>
      <c r="OQN2163" s="218"/>
      <c r="OQO2163" s="218"/>
      <c r="OQP2163" s="218"/>
      <c r="OQQ2163" s="218"/>
      <c r="OQR2163" s="218"/>
      <c r="OQS2163" s="218"/>
      <c r="OQT2163" s="218"/>
      <c r="OQU2163" s="218"/>
      <c r="OQV2163" s="218"/>
      <c r="OQW2163" s="218"/>
      <c r="OQX2163" s="218"/>
      <c r="OQY2163" s="218"/>
      <c r="OQZ2163" s="218"/>
      <c r="ORA2163" s="218"/>
      <c r="ORB2163" s="218"/>
      <c r="ORC2163" s="218"/>
      <c r="ORD2163" s="218"/>
      <c r="ORE2163" s="218"/>
      <c r="ORF2163" s="218"/>
      <c r="ORG2163" s="218"/>
      <c r="ORH2163" s="218"/>
      <c r="ORI2163" s="218"/>
      <c r="ORJ2163" s="218"/>
      <c r="ORK2163" s="218"/>
      <c r="ORL2163" s="218"/>
      <c r="ORM2163" s="218"/>
      <c r="ORN2163" s="218"/>
      <c r="ORO2163" s="218"/>
      <c r="ORP2163" s="218"/>
      <c r="ORQ2163" s="218"/>
      <c r="ORR2163" s="218"/>
      <c r="ORS2163" s="218"/>
      <c r="ORT2163" s="218"/>
      <c r="ORU2163" s="218"/>
      <c r="ORV2163" s="218"/>
      <c r="ORW2163" s="218"/>
      <c r="ORX2163" s="218"/>
      <c r="ORY2163" s="218"/>
      <c r="ORZ2163" s="218"/>
      <c r="OSA2163" s="218"/>
      <c r="OSB2163" s="218"/>
      <c r="OSC2163" s="218"/>
      <c r="OSD2163" s="218"/>
      <c r="OSE2163" s="218"/>
      <c r="OSF2163" s="218"/>
      <c r="OSG2163" s="218"/>
      <c r="OSH2163" s="218"/>
      <c r="OSI2163" s="218"/>
      <c r="OSJ2163" s="218"/>
      <c r="OSK2163" s="218"/>
      <c r="OSL2163" s="218"/>
      <c r="OSM2163" s="218"/>
      <c r="OSN2163" s="218"/>
      <c r="OSO2163" s="218"/>
      <c r="OSP2163" s="218"/>
      <c r="OSQ2163" s="218"/>
      <c r="OSR2163" s="218"/>
      <c r="OSS2163" s="218"/>
      <c r="OST2163" s="218"/>
      <c r="OSU2163" s="218"/>
      <c r="OSV2163" s="218"/>
      <c r="OSW2163" s="218"/>
      <c r="OSX2163" s="218"/>
      <c r="OSY2163" s="218"/>
      <c r="OSZ2163" s="218"/>
      <c r="OTA2163" s="218"/>
      <c r="OTB2163" s="218"/>
      <c r="OTC2163" s="218"/>
      <c r="OTD2163" s="218"/>
      <c r="OTE2163" s="218"/>
      <c r="OTF2163" s="218"/>
      <c r="OTG2163" s="218"/>
      <c r="OTH2163" s="218"/>
      <c r="OTI2163" s="218"/>
      <c r="OTJ2163" s="218"/>
      <c r="OTK2163" s="218"/>
      <c r="OTL2163" s="218"/>
      <c r="OTM2163" s="218"/>
      <c r="OTN2163" s="218"/>
      <c r="OTO2163" s="218"/>
      <c r="OTP2163" s="218"/>
      <c r="OTQ2163" s="218"/>
      <c r="OTR2163" s="218"/>
      <c r="OTS2163" s="218"/>
      <c r="OTT2163" s="218"/>
      <c r="OTU2163" s="218"/>
      <c r="OTV2163" s="218"/>
      <c r="OTW2163" s="218"/>
      <c r="OTX2163" s="218"/>
      <c r="OTY2163" s="218"/>
      <c r="OTZ2163" s="218"/>
      <c r="OUA2163" s="218"/>
      <c r="OUB2163" s="218"/>
      <c r="OUC2163" s="218"/>
      <c r="OUD2163" s="218"/>
      <c r="OUE2163" s="218"/>
      <c r="OUF2163" s="218"/>
      <c r="OUG2163" s="218"/>
      <c r="OUH2163" s="218"/>
      <c r="OUI2163" s="218"/>
      <c r="OUJ2163" s="218"/>
      <c r="OUK2163" s="218"/>
      <c r="OUL2163" s="218"/>
      <c r="OUM2163" s="218"/>
      <c r="OUN2163" s="218"/>
      <c r="OUO2163" s="218"/>
      <c r="OUP2163" s="218"/>
      <c r="OUQ2163" s="218"/>
      <c r="OUR2163" s="218"/>
      <c r="OUS2163" s="218"/>
      <c r="OUT2163" s="218"/>
      <c r="OUU2163" s="218"/>
      <c r="OUV2163" s="218"/>
      <c r="OUW2163" s="218"/>
      <c r="OUX2163" s="218"/>
      <c r="OUY2163" s="218"/>
      <c r="OUZ2163" s="218"/>
      <c r="OVA2163" s="218"/>
      <c r="OVB2163" s="218"/>
      <c r="OVC2163" s="218"/>
      <c r="OVD2163" s="218"/>
      <c r="OVE2163" s="218"/>
      <c r="OVF2163" s="218"/>
      <c r="OVG2163" s="218"/>
      <c r="OVH2163" s="218"/>
      <c r="OVI2163" s="218"/>
      <c r="OVJ2163" s="218"/>
      <c r="OVK2163" s="218"/>
      <c r="OVL2163" s="218"/>
      <c r="OVM2163" s="218"/>
      <c r="OVN2163" s="218"/>
      <c r="OVO2163" s="218"/>
      <c r="OVP2163" s="218"/>
      <c r="OVQ2163" s="218"/>
      <c r="OVR2163" s="218"/>
      <c r="OVS2163" s="218"/>
      <c r="OVT2163" s="218"/>
      <c r="OVU2163" s="218"/>
      <c r="OVV2163" s="218"/>
      <c r="OVW2163" s="218"/>
      <c r="OVX2163" s="218"/>
      <c r="OVY2163" s="218"/>
      <c r="OVZ2163" s="218"/>
      <c r="OWA2163" s="218"/>
      <c r="OWB2163" s="218"/>
      <c r="OWC2163" s="218"/>
      <c r="OWD2163" s="218"/>
      <c r="OWE2163" s="218"/>
      <c r="OWF2163" s="218"/>
      <c r="OWG2163" s="218"/>
      <c r="OWH2163" s="218"/>
      <c r="OWI2163" s="218"/>
      <c r="OWJ2163" s="218"/>
      <c r="OWK2163" s="218"/>
      <c r="OWL2163" s="218"/>
      <c r="OWM2163" s="218"/>
      <c r="OWN2163" s="218"/>
      <c r="OWO2163" s="218"/>
      <c r="OWP2163" s="218"/>
      <c r="OWQ2163" s="218"/>
      <c r="OWR2163" s="218"/>
      <c r="OWS2163" s="218"/>
      <c r="OWT2163" s="218"/>
      <c r="OWU2163" s="218"/>
      <c r="OWV2163" s="218"/>
      <c r="OWW2163" s="218"/>
      <c r="OWX2163" s="218"/>
      <c r="OWY2163" s="218"/>
      <c r="OWZ2163" s="218"/>
      <c r="OXA2163" s="218"/>
      <c r="OXB2163" s="218"/>
      <c r="OXC2163" s="218"/>
      <c r="OXD2163" s="218"/>
      <c r="OXE2163" s="218"/>
      <c r="OXF2163" s="218"/>
      <c r="OXG2163" s="218"/>
      <c r="OXH2163" s="218"/>
      <c r="OXI2163" s="218"/>
      <c r="OXJ2163" s="218"/>
      <c r="OXK2163" s="218"/>
      <c r="OXL2163" s="218"/>
      <c r="OXM2163" s="218"/>
      <c r="OXN2163" s="218"/>
      <c r="OXO2163" s="218"/>
      <c r="OXP2163" s="218"/>
      <c r="OXQ2163" s="218"/>
      <c r="OXR2163" s="218"/>
      <c r="OXS2163" s="218"/>
      <c r="OXT2163" s="218"/>
      <c r="OXU2163" s="218"/>
      <c r="OXV2163" s="218"/>
      <c r="OXW2163" s="218"/>
      <c r="OXX2163" s="218"/>
      <c r="OXY2163" s="218"/>
      <c r="OXZ2163" s="218"/>
      <c r="OYA2163" s="218"/>
      <c r="OYB2163" s="218"/>
      <c r="OYC2163" s="218"/>
      <c r="OYD2163" s="218"/>
      <c r="OYE2163" s="218"/>
      <c r="OYF2163" s="218"/>
      <c r="OYG2163" s="218"/>
      <c r="OYH2163" s="218"/>
      <c r="OYI2163" s="218"/>
      <c r="OYJ2163" s="218"/>
      <c r="OYK2163" s="218"/>
      <c r="OYL2163" s="218"/>
      <c r="OYM2163" s="218"/>
      <c r="OYN2163" s="218"/>
      <c r="OYO2163" s="218"/>
      <c r="OYP2163" s="218"/>
      <c r="OYQ2163" s="218"/>
      <c r="OYR2163" s="218"/>
      <c r="OYS2163" s="218"/>
      <c r="OYT2163" s="218"/>
      <c r="OYU2163" s="218"/>
      <c r="OYV2163" s="218"/>
      <c r="OYW2163" s="218"/>
      <c r="OYX2163" s="218"/>
      <c r="OYY2163" s="218"/>
      <c r="OYZ2163" s="218"/>
      <c r="OZA2163" s="218"/>
      <c r="OZB2163" s="218"/>
      <c r="OZC2163" s="218"/>
      <c r="OZD2163" s="218"/>
      <c r="OZE2163" s="218"/>
      <c r="OZF2163" s="218"/>
      <c r="OZG2163" s="218"/>
      <c r="OZH2163" s="218"/>
      <c r="OZI2163" s="218"/>
      <c r="OZJ2163" s="218"/>
      <c r="OZK2163" s="218"/>
      <c r="OZL2163" s="218"/>
      <c r="OZM2163" s="218"/>
      <c r="OZN2163" s="218"/>
      <c r="OZO2163" s="218"/>
      <c r="OZP2163" s="218"/>
      <c r="OZQ2163" s="218"/>
      <c r="OZR2163" s="218"/>
      <c r="OZS2163" s="218"/>
      <c r="OZT2163" s="218"/>
      <c r="OZU2163" s="218"/>
      <c r="OZV2163" s="218"/>
      <c r="OZW2163" s="218"/>
      <c r="OZX2163" s="218"/>
      <c r="OZY2163" s="218"/>
      <c r="OZZ2163" s="218"/>
      <c r="PAA2163" s="218"/>
      <c r="PAB2163" s="218"/>
      <c r="PAC2163" s="218"/>
      <c r="PAD2163" s="218"/>
      <c r="PAE2163" s="218"/>
      <c r="PAF2163" s="218"/>
      <c r="PAG2163" s="218"/>
      <c r="PAH2163" s="218"/>
      <c r="PAI2163" s="218"/>
      <c r="PAJ2163" s="218"/>
      <c r="PAK2163" s="218"/>
      <c r="PAL2163" s="218"/>
      <c r="PAM2163" s="218"/>
      <c r="PAN2163" s="218"/>
      <c r="PAO2163" s="218"/>
      <c r="PAP2163" s="218"/>
      <c r="PAQ2163" s="218"/>
      <c r="PAR2163" s="218"/>
      <c r="PAS2163" s="218"/>
      <c r="PAT2163" s="218"/>
      <c r="PAU2163" s="218"/>
      <c r="PAV2163" s="218"/>
      <c r="PAW2163" s="218"/>
      <c r="PAX2163" s="218"/>
      <c r="PAY2163" s="218"/>
      <c r="PAZ2163" s="218"/>
      <c r="PBA2163" s="218"/>
      <c r="PBB2163" s="218"/>
      <c r="PBC2163" s="218"/>
      <c r="PBD2163" s="218"/>
      <c r="PBE2163" s="218"/>
      <c r="PBF2163" s="218"/>
      <c r="PBG2163" s="218"/>
      <c r="PBH2163" s="218"/>
      <c r="PBI2163" s="218"/>
      <c r="PBJ2163" s="218"/>
      <c r="PBK2163" s="218"/>
      <c r="PBL2163" s="218"/>
      <c r="PBM2163" s="218"/>
      <c r="PBN2163" s="218"/>
      <c r="PBO2163" s="218"/>
      <c r="PBP2163" s="218"/>
      <c r="PBQ2163" s="218"/>
      <c r="PBR2163" s="218"/>
      <c r="PBS2163" s="218"/>
      <c r="PBT2163" s="218"/>
      <c r="PBU2163" s="218"/>
      <c r="PBV2163" s="218"/>
      <c r="PBW2163" s="218"/>
      <c r="PBX2163" s="218"/>
      <c r="PBY2163" s="218"/>
      <c r="PBZ2163" s="218"/>
      <c r="PCA2163" s="218"/>
      <c r="PCB2163" s="218"/>
      <c r="PCC2163" s="218"/>
      <c r="PCD2163" s="218"/>
      <c r="PCE2163" s="218"/>
      <c r="PCF2163" s="218"/>
      <c r="PCG2163" s="218"/>
      <c r="PCH2163" s="218"/>
      <c r="PCI2163" s="218"/>
      <c r="PCJ2163" s="218"/>
      <c r="PCK2163" s="218"/>
      <c r="PCL2163" s="218"/>
      <c r="PCM2163" s="218"/>
      <c r="PCN2163" s="218"/>
      <c r="PCO2163" s="218"/>
      <c r="PCP2163" s="218"/>
      <c r="PCQ2163" s="218"/>
      <c r="PCR2163" s="218"/>
      <c r="PCS2163" s="218"/>
      <c r="PCT2163" s="218"/>
      <c r="PCU2163" s="218"/>
      <c r="PCV2163" s="218"/>
      <c r="PCW2163" s="218"/>
      <c r="PCX2163" s="218"/>
      <c r="PCY2163" s="218"/>
      <c r="PCZ2163" s="218"/>
      <c r="PDA2163" s="218"/>
      <c r="PDB2163" s="218"/>
      <c r="PDC2163" s="218"/>
      <c r="PDD2163" s="218"/>
      <c r="PDE2163" s="218"/>
      <c r="PDF2163" s="218"/>
      <c r="PDG2163" s="218"/>
      <c r="PDH2163" s="218"/>
      <c r="PDI2163" s="218"/>
      <c r="PDJ2163" s="218"/>
      <c r="PDK2163" s="218"/>
      <c r="PDL2163" s="218"/>
      <c r="PDM2163" s="218"/>
      <c r="PDN2163" s="218"/>
      <c r="PDO2163" s="218"/>
      <c r="PDP2163" s="218"/>
      <c r="PDQ2163" s="218"/>
      <c r="PDR2163" s="218"/>
      <c r="PDS2163" s="218"/>
      <c r="PDT2163" s="218"/>
      <c r="PDU2163" s="218"/>
      <c r="PDV2163" s="218"/>
      <c r="PDW2163" s="218"/>
      <c r="PDX2163" s="218"/>
      <c r="PDY2163" s="218"/>
      <c r="PDZ2163" s="218"/>
      <c r="PEA2163" s="218"/>
      <c r="PEB2163" s="218"/>
      <c r="PEC2163" s="218"/>
      <c r="PED2163" s="218"/>
      <c r="PEE2163" s="218"/>
      <c r="PEF2163" s="218"/>
      <c r="PEG2163" s="218"/>
      <c r="PEH2163" s="218"/>
      <c r="PEI2163" s="218"/>
      <c r="PEJ2163" s="218"/>
      <c r="PEK2163" s="218"/>
      <c r="PEL2163" s="218"/>
      <c r="PEM2163" s="218"/>
      <c r="PEN2163" s="218"/>
      <c r="PEO2163" s="218"/>
      <c r="PEP2163" s="218"/>
      <c r="PEQ2163" s="218"/>
      <c r="PER2163" s="218"/>
      <c r="PES2163" s="218"/>
      <c r="PET2163" s="218"/>
      <c r="PEU2163" s="218"/>
      <c r="PEV2163" s="218"/>
      <c r="PEW2163" s="218"/>
      <c r="PEX2163" s="218"/>
      <c r="PEY2163" s="218"/>
      <c r="PEZ2163" s="218"/>
      <c r="PFA2163" s="218"/>
      <c r="PFB2163" s="218"/>
      <c r="PFC2163" s="218"/>
      <c r="PFD2163" s="218"/>
      <c r="PFE2163" s="218"/>
      <c r="PFF2163" s="218"/>
      <c r="PFG2163" s="218"/>
      <c r="PFH2163" s="218"/>
      <c r="PFI2163" s="218"/>
      <c r="PFJ2163" s="218"/>
      <c r="PFK2163" s="218"/>
      <c r="PFL2163" s="218"/>
      <c r="PFM2163" s="218"/>
      <c r="PFN2163" s="218"/>
      <c r="PFO2163" s="218"/>
      <c r="PFP2163" s="218"/>
      <c r="PFQ2163" s="218"/>
      <c r="PFR2163" s="218"/>
      <c r="PFS2163" s="218"/>
      <c r="PFT2163" s="218"/>
      <c r="PFU2163" s="218"/>
      <c r="PFV2163" s="218"/>
      <c r="PFW2163" s="218"/>
      <c r="PFX2163" s="218"/>
      <c r="PFY2163" s="218"/>
      <c r="PFZ2163" s="218"/>
      <c r="PGA2163" s="218"/>
      <c r="PGB2163" s="218"/>
      <c r="PGC2163" s="218"/>
      <c r="PGD2163" s="218"/>
      <c r="PGE2163" s="218"/>
      <c r="PGF2163" s="218"/>
      <c r="PGG2163" s="218"/>
      <c r="PGH2163" s="218"/>
      <c r="PGI2163" s="218"/>
      <c r="PGJ2163" s="218"/>
      <c r="PGK2163" s="218"/>
      <c r="PGL2163" s="218"/>
      <c r="PGM2163" s="218"/>
      <c r="PGN2163" s="218"/>
      <c r="PGO2163" s="218"/>
      <c r="PGP2163" s="218"/>
      <c r="PGQ2163" s="218"/>
      <c r="PGR2163" s="218"/>
      <c r="PGS2163" s="218"/>
      <c r="PGT2163" s="218"/>
      <c r="PGU2163" s="218"/>
      <c r="PGV2163" s="218"/>
      <c r="PGW2163" s="218"/>
      <c r="PGX2163" s="218"/>
      <c r="PGY2163" s="218"/>
      <c r="PGZ2163" s="218"/>
      <c r="PHA2163" s="218"/>
      <c r="PHB2163" s="218"/>
      <c r="PHC2163" s="218"/>
      <c r="PHD2163" s="218"/>
      <c r="PHE2163" s="218"/>
      <c r="PHF2163" s="218"/>
      <c r="PHG2163" s="218"/>
      <c r="PHH2163" s="218"/>
      <c r="PHI2163" s="218"/>
      <c r="PHJ2163" s="218"/>
      <c r="PHK2163" s="218"/>
      <c r="PHL2163" s="218"/>
      <c r="PHM2163" s="218"/>
      <c r="PHN2163" s="218"/>
      <c r="PHO2163" s="218"/>
      <c r="PHP2163" s="218"/>
      <c r="PHQ2163" s="218"/>
      <c r="PHR2163" s="218"/>
      <c r="PHS2163" s="218"/>
      <c r="PHT2163" s="218"/>
      <c r="PHU2163" s="218"/>
      <c r="PHV2163" s="218"/>
      <c r="PHW2163" s="218"/>
      <c r="PHX2163" s="218"/>
      <c r="PHY2163" s="218"/>
      <c r="PHZ2163" s="218"/>
      <c r="PIA2163" s="218"/>
      <c r="PIB2163" s="218"/>
      <c r="PIC2163" s="218"/>
      <c r="PID2163" s="218"/>
      <c r="PIE2163" s="218"/>
      <c r="PIF2163" s="218"/>
      <c r="PIG2163" s="218"/>
      <c r="PIH2163" s="218"/>
      <c r="PII2163" s="218"/>
      <c r="PIJ2163" s="218"/>
      <c r="PIK2163" s="218"/>
      <c r="PIL2163" s="218"/>
      <c r="PIM2163" s="218"/>
      <c r="PIN2163" s="218"/>
      <c r="PIO2163" s="218"/>
      <c r="PIP2163" s="218"/>
      <c r="PIQ2163" s="218"/>
      <c r="PIR2163" s="218"/>
      <c r="PIS2163" s="218"/>
      <c r="PIT2163" s="218"/>
      <c r="PIU2163" s="218"/>
      <c r="PIV2163" s="218"/>
      <c r="PIW2163" s="218"/>
      <c r="PIX2163" s="218"/>
      <c r="PIY2163" s="218"/>
      <c r="PIZ2163" s="218"/>
      <c r="PJA2163" s="218"/>
      <c r="PJB2163" s="218"/>
      <c r="PJC2163" s="218"/>
      <c r="PJD2163" s="218"/>
      <c r="PJE2163" s="218"/>
      <c r="PJF2163" s="218"/>
      <c r="PJG2163" s="218"/>
      <c r="PJH2163" s="218"/>
      <c r="PJI2163" s="218"/>
      <c r="PJJ2163" s="218"/>
      <c r="PJK2163" s="218"/>
      <c r="PJL2163" s="218"/>
      <c r="PJM2163" s="218"/>
      <c r="PJN2163" s="218"/>
      <c r="PJO2163" s="218"/>
      <c r="PJP2163" s="218"/>
      <c r="PJQ2163" s="218"/>
      <c r="PJR2163" s="218"/>
      <c r="PJS2163" s="218"/>
      <c r="PJT2163" s="218"/>
      <c r="PJU2163" s="218"/>
      <c r="PJV2163" s="218"/>
      <c r="PJW2163" s="218"/>
      <c r="PJX2163" s="218"/>
      <c r="PJY2163" s="218"/>
      <c r="PJZ2163" s="218"/>
      <c r="PKA2163" s="218"/>
      <c r="PKB2163" s="218"/>
      <c r="PKC2163" s="218"/>
      <c r="PKD2163" s="218"/>
      <c r="PKE2163" s="218"/>
      <c r="PKF2163" s="218"/>
      <c r="PKG2163" s="218"/>
      <c r="PKH2163" s="218"/>
      <c r="PKI2163" s="218"/>
      <c r="PKJ2163" s="218"/>
      <c r="PKK2163" s="218"/>
      <c r="PKL2163" s="218"/>
      <c r="PKM2163" s="218"/>
      <c r="PKN2163" s="218"/>
      <c r="PKO2163" s="218"/>
      <c r="PKP2163" s="218"/>
      <c r="PKQ2163" s="218"/>
      <c r="PKR2163" s="218"/>
      <c r="PKS2163" s="218"/>
      <c r="PKT2163" s="218"/>
      <c r="PKU2163" s="218"/>
      <c r="PKV2163" s="218"/>
      <c r="PKW2163" s="218"/>
      <c r="PKX2163" s="218"/>
      <c r="PKY2163" s="218"/>
      <c r="PKZ2163" s="218"/>
      <c r="PLA2163" s="218"/>
      <c r="PLB2163" s="218"/>
      <c r="PLC2163" s="218"/>
      <c r="PLD2163" s="218"/>
      <c r="PLE2163" s="218"/>
      <c r="PLF2163" s="218"/>
      <c r="PLG2163" s="218"/>
      <c r="PLH2163" s="218"/>
      <c r="PLI2163" s="218"/>
      <c r="PLJ2163" s="218"/>
      <c r="PLK2163" s="218"/>
      <c r="PLL2163" s="218"/>
      <c r="PLM2163" s="218"/>
      <c r="PLN2163" s="218"/>
      <c r="PLO2163" s="218"/>
      <c r="PLP2163" s="218"/>
      <c r="PLQ2163" s="218"/>
      <c r="PLR2163" s="218"/>
      <c r="PLS2163" s="218"/>
      <c r="PLT2163" s="218"/>
      <c r="PLU2163" s="218"/>
      <c r="PLV2163" s="218"/>
      <c r="PLW2163" s="218"/>
      <c r="PLX2163" s="218"/>
      <c r="PLY2163" s="218"/>
      <c r="PLZ2163" s="218"/>
      <c r="PMA2163" s="218"/>
      <c r="PMB2163" s="218"/>
      <c r="PMC2163" s="218"/>
      <c r="PMD2163" s="218"/>
      <c r="PME2163" s="218"/>
      <c r="PMF2163" s="218"/>
      <c r="PMG2163" s="218"/>
      <c r="PMH2163" s="218"/>
      <c r="PMI2163" s="218"/>
      <c r="PMJ2163" s="218"/>
      <c r="PMK2163" s="218"/>
      <c r="PML2163" s="218"/>
      <c r="PMM2163" s="218"/>
      <c r="PMN2163" s="218"/>
      <c r="PMO2163" s="218"/>
      <c r="PMP2163" s="218"/>
      <c r="PMQ2163" s="218"/>
      <c r="PMR2163" s="218"/>
      <c r="PMS2163" s="218"/>
      <c r="PMT2163" s="218"/>
      <c r="PMU2163" s="218"/>
      <c r="PMV2163" s="218"/>
      <c r="PMW2163" s="218"/>
      <c r="PMX2163" s="218"/>
      <c r="PMY2163" s="218"/>
      <c r="PMZ2163" s="218"/>
      <c r="PNA2163" s="218"/>
      <c r="PNB2163" s="218"/>
      <c r="PNC2163" s="218"/>
      <c r="PND2163" s="218"/>
      <c r="PNE2163" s="218"/>
      <c r="PNF2163" s="218"/>
      <c r="PNG2163" s="218"/>
      <c r="PNH2163" s="218"/>
      <c r="PNI2163" s="218"/>
      <c r="PNJ2163" s="218"/>
      <c r="PNK2163" s="218"/>
      <c r="PNL2163" s="218"/>
      <c r="PNM2163" s="218"/>
      <c r="PNN2163" s="218"/>
      <c r="PNO2163" s="218"/>
      <c r="PNP2163" s="218"/>
      <c r="PNQ2163" s="218"/>
      <c r="PNR2163" s="218"/>
      <c r="PNS2163" s="218"/>
      <c r="PNT2163" s="218"/>
      <c r="PNU2163" s="218"/>
      <c r="PNV2163" s="218"/>
      <c r="PNW2163" s="218"/>
      <c r="PNX2163" s="218"/>
      <c r="PNY2163" s="218"/>
      <c r="PNZ2163" s="218"/>
      <c r="POA2163" s="218"/>
      <c r="POB2163" s="218"/>
      <c r="POC2163" s="218"/>
      <c r="POD2163" s="218"/>
      <c r="POE2163" s="218"/>
      <c r="POF2163" s="218"/>
      <c r="POG2163" s="218"/>
      <c r="POH2163" s="218"/>
      <c r="POI2163" s="218"/>
      <c r="POJ2163" s="218"/>
      <c r="POK2163" s="218"/>
      <c r="POL2163" s="218"/>
      <c r="POM2163" s="218"/>
      <c r="PON2163" s="218"/>
      <c r="POO2163" s="218"/>
      <c r="POP2163" s="218"/>
      <c r="POQ2163" s="218"/>
      <c r="POR2163" s="218"/>
      <c r="POS2163" s="218"/>
      <c r="POT2163" s="218"/>
      <c r="POU2163" s="218"/>
      <c r="POV2163" s="218"/>
      <c r="POW2163" s="218"/>
      <c r="POX2163" s="218"/>
      <c r="POY2163" s="218"/>
      <c r="POZ2163" s="218"/>
      <c r="PPA2163" s="218"/>
      <c r="PPB2163" s="218"/>
      <c r="PPC2163" s="218"/>
      <c r="PPD2163" s="218"/>
      <c r="PPE2163" s="218"/>
      <c r="PPF2163" s="218"/>
      <c r="PPG2163" s="218"/>
      <c r="PPH2163" s="218"/>
      <c r="PPI2163" s="218"/>
      <c r="PPJ2163" s="218"/>
      <c r="PPK2163" s="218"/>
      <c r="PPL2163" s="218"/>
      <c r="PPM2163" s="218"/>
      <c r="PPN2163" s="218"/>
      <c r="PPO2163" s="218"/>
      <c r="PPP2163" s="218"/>
      <c r="PPQ2163" s="218"/>
      <c r="PPR2163" s="218"/>
      <c r="PPS2163" s="218"/>
      <c r="PPT2163" s="218"/>
      <c r="PPU2163" s="218"/>
      <c r="PPV2163" s="218"/>
      <c r="PPW2163" s="218"/>
      <c r="PPX2163" s="218"/>
      <c r="PPY2163" s="218"/>
      <c r="PPZ2163" s="218"/>
      <c r="PQA2163" s="218"/>
      <c r="PQB2163" s="218"/>
      <c r="PQC2163" s="218"/>
      <c r="PQD2163" s="218"/>
      <c r="PQE2163" s="218"/>
      <c r="PQF2163" s="218"/>
      <c r="PQG2163" s="218"/>
      <c r="PQH2163" s="218"/>
      <c r="PQI2163" s="218"/>
      <c r="PQJ2163" s="218"/>
      <c r="PQK2163" s="218"/>
      <c r="PQL2163" s="218"/>
      <c r="PQM2163" s="218"/>
      <c r="PQN2163" s="218"/>
      <c r="PQO2163" s="218"/>
      <c r="PQP2163" s="218"/>
      <c r="PQQ2163" s="218"/>
      <c r="PQR2163" s="218"/>
      <c r="PQS2163" s="218"/>
      <c r="PQT2163" s="218"/>
      <c r="PQU2163" s="218"/>
      <c r="PQV2163" s="218"/>
      <c r="PQW2163" s="218"/>
      <c r="PQX2163" s="218"/>
      <c r="PQY2163" s="218"/>
      <c r="PQZ2163" s="218"/>
      <c r="PRA2163" s="218"/>
      <c r="PRB2163" s="218"/>
      <c r="PRC2163" s="218"/>
      <c r="PRD2163" s="218"/>
      <c r="PRE2163" s="218"/>
      <c r="PRF2163" s="218"/>
      <c r="PRG2163" s="218"/>
      <c r="PRH2163" s="218"/>
      <c r="PRI2163" s="218"/>
      <c r="PRJ2163" s="218"/>
      <c r="PRK2163" s="218"/>
      <c r="PRL2163" s="218"/>
      <c r="PRM2163" s="218"/>
      <c r="PRN2163" s="218"/>
      <c r="PRO2163" s="218"/>
      <c r="PRP2163" s="218"/>
      <c r="PRQ2163" s="218"/>
      <c r="PRR2163" s="218"/>
      <c r="PRS2163" s="218"/>
      <c r="PRT2163" s="218"/>
      <c r="PRU2163" s="218"/>
      <c r="PRV2163" s="218"/>
      <c r="PRW2163" s="218"/>
      <c r="PRX2163" s="218"/>
      <c r="PRY2163" s="218"/>
      <c r="PRZ2163" s="218"/>
      <c r="PSA2163" s="218"/>
      <c r="PSB2163" s="218"/>
      <c r="PSC2163" s="218"/>
      <c r="PSD2163" s="218"/>
      <c r="PSE2163" s="218"/>
      <c r="PSF2163" s="218"/>
      <c r="PSG2163" s="218"/>
      <c r="PSH2163" s="218"/>
      <c r="PSI2163" s="218"/>
      <c r="PSJ2163" s="218"/>
      <c r="PSK2163" s="218"/>
      <c r="PSL2163" s="218"/>
      <c r="PSM2163" s="218"/>
      <c r="PSN2163" s="218"/>
      <c r="PSO2163" s="218"/>
      <c r="PSP2163" s="218"/>
      <c r="PSQ2163" s="218"/>
      <c r="PSR2163" s="218"/>
      <c r="PSS2163" s="218"/>
      <c r="PST2163" s="218"/>
      <c r="PSU2163" s="218"/>
      <c r="PSV2163" s="218"/>
      <c r="PSW2163" s="218"/>
      <c r="PSX2163" s="218"/>
      <c r="PSY2163" s="218"/>
      <c r="PSZ2163" s="218"/>
      <c r="PTA2163" s="218"/>
      <c r="PTB2163" s="218"/>
      <c r="PTC2163" s="218"/>
      <c r="PTD2163" s="218"/>
      <c r="PTE2163" s="218"/>
      <c r="PTF2163" s="218"/>
      <c r="PTG2163" s="218"/>
      <c r="PTH2163" s="218"/>
      <c r="PTI2163" s="218"/>
      <c r="PTJ2163" s="218"/>
      <c r="PTK2163" s="218"/>
      <c r="PTL2163" s="218"/>
      <c r="PTM2163" s="218"/>
      <c r="PTN2163" s="218"/>
      <c r="PTO2163" s="218"/>
      <c r="PTP2163" s="218"/>
      <c r="PTQ2163" s="218"/>
      <c r="PTR2163" s="218"/>
      <c r="PTS2163" s="218"/>
      <c r="PTT2163" s="218"/>
      <c r="PTU2163" s="218"/>
      <c r="PTV2163" s="218"/>
      <c r="PTW2163" s="218"/>
      <c r="PTX2163" s="218"/>
      <c r="PTY2163" s="218"/>
      <c r="PTZ2163" s="218"/>
      <c r="PUA2163" s="218"/>
      <c r="PUB2163" s="218"/>
      <c r="PUC2163" s="218"/>
      <c r="PUD2163" s="218"/>
      <c r="PUE2163" s="218"/>
      <c r="PUF2163" s="218"/>
      <c r="PUG2163" s="218"/>
      <c r="PUH2163" s="218"/>
      <c r="PUI2163" s="218"/>
      <c r="PUJ2163" s="218"/>
      <c r="PUK2163" s="218"/>
      <c r="PUL2163" s="218"/>
      <c r="PUM2163" s="218"/>
      <c r="PUN2163" s="218"/>
      <c r="PUO2163" s="218"/>
      <c r="PUP2163" s="218"/>
      <c r="PUQ2163" s="218"/>
      <c r="PUR2163" s="218"/>
      <c r="PUS2163" s="218"/>
      <c r="PUT2163" s="218"/>
      <c r="PUU2163" s="218"/>
      <c r="PUV2163" s="218"/>
      <c r="PUW2163" s="218"/>
      <c r="PUX2163" s="218"/>
      <c r="PUY2163" s="218"/>
      <c r="PUZ2163" s="218"/>
      <c r="PVA2163" s="218"/>
      <c r="PVB2163" s="218"/>
      <c r="PVC2163" s="218"/>
      <c r="PVD2163" s="218"/>
      <c r="PVE2163" s="218"/>
      <c r="PVF2163" s="218"/>
      <c r="PVG2163" s="218"/>
      <c r="PVH2163" s="218"/>
      <c r="PVI2163" s="218"/>
      <c r="PVJ2163" s="218"/>
      <c r="PVK2163" s="218"/>
      <c r="PVL2163" s="218"/>
      <c r="PVM2163" s="218"/>
      <c r="PVN2163" s="218"/>
      <c r="PVO2163" s="218"/>
      <c r="PVP2163" s="218"/>
      <c r="PVQ2163" s="218"/>
      <c r="PVR2163" s="218"/>
      <c r="PVS2163" s="218"/>
      <c r="PVT2163" s="218"/>
      <c r="PVU2163" s="218"/>
      <c r="PVV2163" s="218"/>
      <c r="PVW2163" s="218"/>
      <c r="PVX2163" s="218"/>
      <c r="PVY2163" s="218"/>
      <c r="PVZ2163" s="218"/>
      <c r="PWA2163" s="218"/>
      <c r="PWB2163" s="218"/>
      <c r="PWC2163" s="218"/>
      <c r="PWD2163" s="218"/>
      <c r="PWE2163" s="218"/>
      <c r="PWF2163" s="218"/>
      <c r="PWG2163" s="218"/>
      <c r="PWH2163" s="218"/>
      <c r="PWI2163" s="218"/>
      <c r="PWJ2163" s="218"/>
      <c r="PWK2163" s="218"/>
      <c r="PWL2163" s="218"/>
      <c r="PWM2163" s="218"/>
      <c r="PWN2163" s="218"/>
      <c r="PWO2163" s="218"/>
      <c r="PWP2163" s="218"/>
      <c r="PWQ2163" s="218"/>
      <c r="PWR2163" s="218"/>
      <c r="PWS2163" s="218"/>
      <c r="PWT2163" s="218"/>
      <c r="PWU2163" s="218"/>
      <c r="PWV2163" s="218"/>
      <c r="PWW2163" s="218"/>
      <c r="PWX2163" s="218"/>
      <c r="PWY2163" s="218"/>
      <c r="PWZ2163" s="218"/>
      <c r="PXA2163" s="218"/>
      <c r="PXB2163" s="218"/>
      <c r="PXC2163" s="218"/>
      <c r="PXD2163" s="218"/>
      <c r="PXE2163" s="218"/>
      <c r="PXF2163" s="218"/>
      <c r="PXG2163" s="218"/>
      <c r="PXH2163" s="218"/>
      <c r="PXI2163" s="218"/>
      <c r="PXJ2163" s="218"/>
      <c r="PXK2163" s="218"/>
      <c r="PXL2163" s="218"/>
      <c r="PXM2163" s="218"/>
      <c r="PXN2163" s="218"/>
      <c r="PXO2163" s="218"/>
      <c r="PXP2163" s="218"/>
      <c r="PXQ2163" s="218"/>
      <c r="PXR2163" s="218"/>
      <c r="PXS2163" s="218"/>
      <c r="PXT2163" s="218"/>
      <c r="PXU2163" s="218"/>
      <c r="PXV2163" s="218"/>
      <c r="PXW2163" s="218"/>
      <c r="PXX2163" s="218"/>
      <c r="PXY2163" s="218"/>
      <c r="PXZ2163" s="218"/>
      <c r="PYA2163" s="218"/>
      <c r="PYB2163" s="218"/>
      <c r="PYC2163" s="218"/>
      <c r="PYD2163" s="218"/>
      <c r="PYE2163" s="218"/>
      <c r="PYF2163" s="218"/>
      <c r="PYG2163" s="218"/>
      <c r="PYH2163" s="218"/>
      <c r="PYI2163" s="218"/>
      <c r="PYJ2163" s="218"/>
      <c r="PYK2163" s="218"/>
      <c r="PYL2163" s="218"/>
      <c r="PYM2163" s="218"/>
      <c r="PYN2163" s="218"/>
      <c r="PYO2163" s="218"/>
      <c r="PYP2163" s="218"/>
      <c r="PYQ2163" s="218"/>
      <c r="PYR2163" s="218"/>
      <c r="PYS2163" s="218"/>
      <c r="PYT2163" s="218"/>
      <c r="PYU2163" s="218"/>
      <c r="PYV2163" s="218"/>
      <c r="PYW2163" s="218"/>
      <c r="PYX2163" s="218"/>
      <c r="PYY2163" s="218"/>
      <c r="PYZ2163" s="218"/>
      <c r="PZA2163" s="218"/>
      <c r="PZB2163" s="218"/>
      <c r="PZC2163" s="218"/>
      <c r="PZD2163" s="218"/>
      <c r="PZE2163" s="218"/>
      <c r="PZF2163" s="218"/>
      <c r="PZG2163" s="218"/>
      <c r="PZH2163" s="218"/>
      <c r="PZI2163" s="218"/>
      <c r="PZJ2163" s="218"/>
      <c r="PZK2163" s="218"/>
      <c r="PZL2163" s="218"/>
      <c r="PZM2163" s="218"/>
      <c r="PZN2163" s="218"/>
      <c r="PZO2163" s="218"/>
      <c r="PZP2163" s="218"/>
      <c r="PZQ2163" s="218"/>
      <c r="PZR2163" s="218"/>
      <c r="PZS2163" s="218"/>
      <c r="PZT2163" s="218"/>
      <c r="PZU2163" s="218"/>
      <c r="PZV2163" s="218"/>
      <c r="PZW2163" s="218"/>
      <c r="PZX2163" s="218"/>
      <c r="PZY2163" s="218"/>
      <c r="PZZ2163" s="218"/>
      <c r="QAA2163" s="218"/>
      <c r="QAB2163" s="218"/>
      <c r="QAC2163" s="218"/>
      <c r="QAD2163" s="218"/>
      <c r="QAE2163" s="218"/>
      <c r="QAF2163" s="218"/>
      <c r="QAG2163" s="218"/>
      <c r="QAH2163" s="218"/>
      <c r="QAI2163" s="218"/>
      <c r="QAJ2163" s="218"/>
      <c r="QAK2163" s="218"/>
      <c r="QAL2163" s="218"/>
      <c r="QAM2163" s="218"/>
      <c r="QAN2163" s="218"/>
      <c r="QAO2163" s="218"/>
      <c r="QAP2163" s="218"/>
      <c r="QAQ2163" s="218"/>
      <c r="QAR2163" s="218"/>
      <c r="QAS2163" s="218"/>
      <c r="QAT2163" s="218"/>
      <c r="QAU2163" s="218"/>
      <c r="QAV2163" s="218"/>
      <c r="QAW2163" s="218"/>
      <c r="QAX2163" s="218"/>
      <c r="QAY2163" s="218"/>
      <c r="QAZ2163" s="218"/>
      <c r="QBA2163" s="218"/>
      <c r="QBB2163" s="218"/>
      <c r="QBC2163" s="218"/>
      <c r="QBD2163" s="218"/>
      <c r="QBE2163" s="218"/>
      <c r="QBF2163" s="218"/>
      <c r="QBG2163" s="218"/>
      <c r="QBH2163" s="218"/>
      <c r="QBI2163" s="218"/>
      <c r="QBJ2163" s="218"/>
      <c r="QBK2163" s="218"/>
      <c r="QBL2163" s="218"/>
      <c r="QBM2163" s="218"/>
      <c r="QBN2163" s="218"/>
      <c r="QBO2163" s="218"/>
      <c r="QBP2163" s="218"/>
      <c r="QBQ2163" s="218"/>
      <c r="QBR2163" s="218"/>
      <c r="QBS2163" s="218"/>
      <c r="QBT2163" s="218"/>
      <c r="QBU2163" s="218"/>
      <c r="QBV2163" s="218"/>
      <c r="QBW2163" s="218"/>
      <c r="QBX2163" s="218"/>
      <c r="QBY2163" s="218"/>
      <c r="QBZ2163" s="218"/>
      <c r="QCA2163" s="218"/>
      <c r="QCB2163" s="218"/>
      <c r="QCC2163" s="218"/>
      <c r="QCD2163" s="218"/>
      <c r="QCE2163" s="218"/>
      <c r="QCF2163" s="218"/>
      <c r="QCG2163" s="218"/>
      <c r="QCH2163" s="218"/>
      <c r="QCI2163" s="218"/>
      <c r="QCJ2163" s="218"/>
      <c r="QCK2163" s="218"/>
      <c r="QCL2163" s="218"/>
      <c r="QCM2163" s="218"/>
      <c r="QCN2163" s="218"/>
      <c r="QCO2163" s="218"/>
      <c r="QCP2163" s="218"/>
      <c r="QCQ2163" s="218"/>
      <c r="QCR2163" s="218"/>
      <c r="QCS2163" s="218"/>
      <c r="QCT2163" s="218"/>
      <c r="QCU2163" s="218"/>
      <c r="QCV2163" s="218"/>
      <c r="QCW2163" s="218"/>
      <c r="QCX2163" s="218"/>
      <c r="QCY2163" s="218"/>
      <c r="QCZ2163" s="218"/>
      <c r="QDA2163" s="218"/>
      <c r="QDB2163" s="218"/>
      <c r="QDC2163" s="218"/>
      <c r="QDD2163" s="218"/>
      <c r="QDE2163" s="218"/>
      <c r="QDF2163" s="218"/>
      <c r="QDG2163" s="218"/>
      <c r="QDH2163" s="218"/>
      <c r="QDI2163" s="218"/>
      <c r="QDJ2163" s="218"/>
      <c r="QDK2163" s="218"/>
      <c r="QDL2163" s="218"/>
      <c r="QDM2163" s="218"/>
      <c r="QDN2163" s="218"/>
      <c r="QDO2163" s="218"/>
      <c r="QDP2163" s="218"/>
      <c r="QDQ2163" s="218"/>
      <c r="QDR2163" s="218"/>
      <c r="QDS2163" s="218"/>
      <c r="QDT2163" s="218"/>
      <c r="QDU2163" s="218"/>
      <c r="QDV2163" s="218"/>
      <c r="QDW2163" s="218"/>
      <c r="QDX2163" s="218"/>
      <c r="QDY2163" s="218"/>
      <c r="QDZ2163" s="218"/>
      <c r="QEA2163" s="218"/>
      <c r="QEB2163" s="218"/>
      <c r="QEC2163" s="218"/>
      <c r="QED2163" s="218"/>
      <c r="QEE2163" s="218"/>
      <c r="QEF2163" s="218"/>
      <c r="QEG2163" s="218"/>
      <c r="QEH2163" s="218"/>
      <c r="QEI2163" s="218"/>
      <c r="QEJ2163" s="218"/>
      <c r="QEK2163" s="218"/>
      <c r="QEL2163" s="218"/>
      <c r="QEM2163" s="218"/>
      <c r="QEN2163" s="218"/>
      <c r="QEO2163" s="218"/>
      <c r="QEP2163" s="218"/>
      <c r="QEQ2163" s="218"/>
      <c r="QER2163" s="218"/>
      <c r="QES2163" s="218"/>
      <c r="QET2163" s="218"/>
      <c r="QEU2163" s="218"/>
      <c r="QEV2163" s="218"/>
      <c r="QEW2163" s="218"/>
      <c r="QEX2163" s="218"/>
      <c r="QEY2163" s="218"/>
      <c r="QEZ2163" s="218"/>
      <c r="QFA2163" s="218"/>
      <c r="QFB2163" s="218"/>
      <c r="QFC2163" s="218"/>
      <c r="QFD2163" s="218"/>
      <c r="QFE2163" s="218"/>
      <c r="QFF2163" s="218"/>
      <c r="QFG2163" s="218"/>
      <c r="QFH2163" s="218"/>
      <c r="QFI2163" s="218"/>
      <c r="QFJ2163" s="218"/>
      <c r="QFK2163" s="218"/>
      <c r="QFL2163" s="218"/>
      <c r="QFM2163" s="218"/>
      <c r="QFN2163" s="218"/>
      <c r="QFO2163" s="218"/>
      <c r="QFP2163" s="218"/>
      <c r="QFQ2163" s="218"/>
      <c r="QFR2163" s="218"/>
      <c r="QFS2163" s="218"/>
      <c r="QFT2163" s="218"/>
      <c r="QFU2163" s="218"/>
      <c r="QFV2163" s="218"/>
      <c r="QFW2163" s="218"/>
      <c r="QFX2163" s="218"/>
      <c r="QFY2163" s="218"/>
      <c r="QFZ2163" s="218"/>
      <c r="QGA2163" s="218"/>
      <c r="QGB2163" s="218"/>
      <c r="QGC2163" s="218"/>
      <c r="QGD2163" s="218"/>
      <c r="QGE2163" s="218"/>
      <c r="QGF2163" s="218"/>
      <c r="QGG2163" s="218"/>
      <c r="QGH2163" s="218"/>
      <c r="QGI2163" s="218"/>
      <c r="QGJ2163" s="218"/>
      <c r="QGK2163" s="218"/>
      <c r="QGL2163" s="218"/>
      <c r="QGM2163" s="218"/>
      <c r="QGN2163" s="218"/>
      <c r="QGO2163" s="218"/>
      <c r="QGP2163" s="218"/>
      <c r="QGQ2163" s="218"/>
      <c r="QGR2163" s="218"/>
      <c r="QGS2163" s="218"/>
      <c r="QGT2163" s="218"/>
      <c r="QGU2163" s="218"/>
      <c r="QGV2163" s="218"/>
      <c r="QGW2163" s="218"/>
      <c r="QGX2163" s="218"/>
      <c r="QGY2163" s="218"/>
      <c r="QGZ2163" s="218"/>
      <c r="QHA2163" s="218"/>
      <c r="QHB2163" s="218"/>
      <c r="QHC2163" s="218"/>
      <c r="QHD2163" s="218"/>
      <c r="QHE2163" s="218"/>
      <c r="QHF2163" s="218"/>
      <c r="QHG2163" s="218"/>
      <c r="QHH2163" s="218"/>
      <c r="QHI2163" s="218"/>
      <c r="QHJ2163" s="218"/>
      <c r="QHK2163" s="218"/>
      <c r="QHL2163" s="218"/>
      <c r="QHM2163" s="218"/>
      <c r="QHN2163" s="218"/>
      <c r="QHO2163" s="218"/>
      <c r="QHP2163" s="218"/>
      <c r="QHQ2163" s="218"/>
      <c r="QHR2163" s="218"/>
      <c r="QHS2163" s="218"/>
      <c r="QHT2163" s="218"/>
      <c r="QHU2163" s="218"/>
      <c r="QHV2163" s="218"/>
      <c r="QHW2163" s="218"/>
      <c r="QHX2163" s="218"/>
      <c r="QHY2163" s="218"/>
      <c r="QHZ2163" s="218"/>
      <c r="QIA2163" s="218"/>
      <c r="QIB2163" s="218"/>
      <c r="QIC2163" s="218"/>
      <c r="QID2163" s="218"/>
      <c r="QIE2163" s="218"/>
      <c r="QIF2163" s="218"/>
      <c r="QIG2163" s="218"/>
      <c r="QIH2163" s="218"/>
      <c r="QII2163" s="218"/>
      <c r="QIJ2163" s="218"/>
      <c r="QIK2163" s="218"/>
      <c r="QIL2163" s="218"/>
      <c r="QIM2163" s="218"/>
      <c r="QIN2163" s="218"/>
      <c r="QIO2163" s="218"/>
      <c r="QIP2163" s="218"/>
      <c r="QIQ2163" s="218"/>
      <c r="QIR2163" s="218"/>
      <c r="QIS2163" s="218"/>
      <c r="QIT2163" s="218"/>
      <c r="QIU2163" s="218"/>
      <c r="QIV2163" s="218"/>
      <c r="QIW2163" s="218"/>
      <c r="QIX2163" s="218"/>
      <c r="QIY2163" s="218"/>
      <c r="QIZ2163" s="218"/>
      <c r="QJA2163" s="218"/>
      <c r="QJB2163" s="218"/>
      <c r="QJC2163" s="218"/>
      <c r="QJD2163" s="218"/>
      <c r="QJE2163" s="218"/>
      <c r="QJF2163" s="218"/>
      <c r="QJG2163" s="218"/>
      <c r="QJH2163" s="218"/>
      <c r="QJI2163" s="218"/>
      <c r="QJJ2163" s="218"/>
      <c r="QJK2163" s="218"/>
      <c r="QJL2163" s="218"/>
      <c r="QJM2163" s="218"/>
      <c r="QJN2163" s="218"/>
      <c r="QJO2163" s="218"/>
      <c r="QJP2163" s="218"/>
      <c r="QJQ2163" s="218"/>
      <c r="QJR2163" s="218"/>
      <c r="QJS2163" s="218"/>
      <c r="QJT2163" s="218"/>
      <c r="QJU2163" s="218"/>
      <c r="QJV2163" s="218"/>
      <c r="QJW2163" s="218"/>
      <c r="QJX2163" s="218"/>
      <c r="QJY2163" s="218"/>
      <c r="QJZ2163" s="218"/>
      <c r="QKA2163" s="218"/>
      <c r="QKB2163" s="218"/>
      <c r="QKC2163" s="218"/>
      <c r="QKD2163" s="218"/>
      <c r="QKE2163" s="218"/>
      <c r="QKF2163" s="218"/>
      <c r="QKG2163" s="218"/>
      <c r="QKH2163" s="218"/>
      <c r="QKI2163" s="218"/>
      <c r="QKJ2163" s="218"/>
      <c r="QKK2163" s="218"/>
      <c r="QKL2163" s="218"/>
      <c r="QKM2163" s="218"/>
      <c r="QKN2163" s="218"/>
      <c r="QKO2163" s="218"/>
      <c r="QKP2163" s="218"/>
      <c r="QKQ2163" s="218"/>
      <c r="QKR2163" s="218"/>
      <c r="QKS2163" s="218"/>
      <c r="QKT2163" s="218"/>
      <c r="QKU2163" s="218"/>
      <c r="QKV2163" s="218"/>
      <c r="QKW2163" s="218"/>
      <c r="QKX2163" s="218"/>
      <c r="QKY2163" s="218"/>
      <c r="QKZ2163" s="218"/>
      <c r="QLA2163" s="218"/>
      <c r="QLB2163" s="218"/>
      <c r="QLC2163" s="218"/>
      <c r="QLD2163" s="218"/>
      <c r="QLE2163" s="218"/>
      <c r="QLF2163" s="218"/>
      <c r="QLG2163" s="218"/>
      <c r="QLH2163" s="218"/>
      <c r="QLI2163" s="218"/>
      <c r="QLJ2163" s="218"/>
      <c r="QLK2163" s="218"/>
      <c r="QLL2163" s="218"/>
      <c r="QLM2163" s="218"/>
      <c r="QLN2163" s="218"/>
      <c r="QLO2163" s="218"/>
      <c r="QLP2163" s="218"/>
      <c r="QLQ2163" s="218"/>
      <c r="QLR2163" s="218"/>
      <c r="QLS2163" s="218"/>
      <c r="QLT2163" s="218"/>
      <c r="QLU2163" s="218"/>
      <c r="QLV2163" s="218"/>
      <c r="QLW2163" s="218"/>
      <c r="QLX2163" s="218"/>
      <c r="QLY2163" s="218"/>
      <c r="QLZ2163" s="218"/>
      <c r="QMA2163" s="218"/>
      <c r="QMB2163" s="218"/>
      <c r="QMC2163" s="218"/>
      <c r="QMD2163" s="218"/>
      <c r="QME2163" s="218"/>
      <c r="QMF2163" s="218"/>
      <c r="QMG2163" s="218"/>
      <c r="QMH2163" s="218"/>
      <c r="QMI2163" s="218"/>
      <c r="QMJ2163" s="218"/>
      <c r="QMK2163" s="218"/>
      <c r="QML2163" s="218"/>
      <c r="QMM2163" s="218"/>
      <c r="QMN2163" s="218"/>
      <c r="QMO2163" s="218"/>
      <c r="QMP2163" s="218"/>
      <c r="QMQ2163" s="218"/>
      <c r="QMR2163" s="218"/>
      <c r="QMS2163" s="218"/>
      <c r="QMT2163" s="218"/>
      <c r="QMU2163" s="218"/>
      <c r="QMV2163" s="218"/>
      <c r="QMW2163" s="218"/>
      <c r="QMX2163" s="218"/>
      <c r="QMY2163" s="218"/>
      <c r="QMZ2163" s="218"/>
      <c r="QNA2163" s="218"/>
      <c r="QNB2163" s="218"/>
      <c r="QNC2163" s="218"/>
      <c r="QND2163" s="218"/>
      <c r="QNE2163" s="218"/>
      <c r="QNF2163" s="218"/>
      <c r="QNG2163" s="218"/>
      <c r="QNH2163" s="218"/>
      <c r="QNI2163" s="218"/>
      <c r="QNJ2163" s="218"/>
      <c r="QNK2163" s="218"/>
      <c r="QNL2163" s="218"/>
      <c r="QNM2163" s="218"/>
      <c r="QNN2163" s="218"/>
      <c r="QNO2163" s="218"/>
      <c r="QNP2163" s="218"/>
      <c r="QNQ2163" s="218"/>
      <c r="QNR2163" s="218"/>
      <c r="QNS2163" s="218"/>
      <c r="QNT2163" s="218"/>
      <c r="QNU2163" s="218"/>
      <c r="QNV2163" s="218"/>
      <c r="QNW2163" s="218"/>
      <c r="QNX2163" s="218"/>
      <c r="QNY2163" s="218"/>
      <c r="QNZ2163" s="218"/>
      <c r="QOA2163" s="218"/>
      <c r="QOB2163" s="218"/>
      <c r="QOC2163" s="218"/>
      <c r="QOD2163" s="218"/>
      <c r="QOE2163" s="218"/>
      <c r="QOF2163" s="218"/>
      <c r="QOG2163" s="218"/>
      <c r="QOH2163" s="218"/>
      <c r="QOI2163" s="218"/>
      <c r="QOJ2163" s="218"/>
      <c r="QOK2163" s="218"/>
      <c r="QOL2163" s="218"/>
      <c r="QOM2163" s="218"/>
      <c r="QON2163" s="218"/>
      <c r="QOO2163" s="218"/>
      <c r="QOP2163" s="218"/>
      <c r="QOQ2163" s="218"/>
      <c r="QOR2163" s="218"/>
      <c r="QOS2163" s="218"/>
      <c r="QOT2163" s="218"/>
      <c r="QOU2163" s="218"/>
      <c r="QOV2163" s="218"/>
      <c r="QOW2163" s="218"/>
      <c r="QOX2163" s="218"/>
      <c r="QOY2163" s="218"/>
      <c r="QOZ2163" s="218"/>
      <c r="QPA2163" s="218"/>
      <c r="QPB2163" s="218"/>
      <c r="QPC2163" s="218"/>
      <c r="QPD2163" s="218"/>
      <c r="QPE2163" s="218"/>
      <c r="QPF2163" s="218"/>
      <c r="QPG2163" s="218"/>
      <c r="QPH2163" s="218"/>
      <c r="QPI2163" s="218"/>
      <c r="QPJ2163" s="218"/>
      <c r="QPK2163" s="218"/>
      <c r="QPL2163" s="218"/>
      <c r="QPM2163" s="218"/>
      <c r="QPN2163" s="218"/>
      <c r="QPO2163" s="218"/>
      <c r="QPP2163" s="218"/>
      <c r="QPQ2163" s="218"/>
      <c r="QPR2163" s="218"/>
      <c r="QPS2163" s="218"/>
      <c r="QPT2163" s="218"/>
      <c r="QPU2163" s="218"/>
      <c r="QPV2163" s="218"/>
      <c r="QPW2163" s="218"/>
      <c r="QPX2163" s="218"/>
      <c r="QPY2163" s="218"/>
      <c r="QPZ2163" s="218"/>
      <c r="QQA2163" s="218"/>
      <c r="QQB2163" s="218"/>
      <c r="QQC2163" s="218"/>
      <c r="QQD2163" s="218"/>
      <c r="QQE2163" s="218"/>
      <c r="QQF2163" s="218"/>
      <c r="QQG2163" s="218"/>
      <c r="QQH2163" s="218"/>
      <c r="QQI2163" s="218"/>
      <c r="QQJ2163" s="218"/>
      <c r="QQK2163" s="218"/>
      <c r="QQL2163" s="218"/>
      <c r="QQM2163" s="218"/>
      <c r="QQN2163" s="218"/>
      <c r="QQO2163" s="218"/>
      <c r="QQP2163" s="218"/>
      <c r="QQQ2163" s="218"/>
      <c r="QQR2163" s="218"/>
      <c r="QQS2163" s="218"/>
      <c r="QQT2163" s="218"/>
      <c r="QQU2163" s="218"/>
      <c r="QQV2163" s="218"/>
      <c r="QQW2163" s="218"/>
      <c r="QQX2163" s="218"/>
      <c r="QQY2163" s="218"/>
      <c r="QQZ2163" s="218"/>
      <c r="QRA2163" s="218"/>
      <c r="QRB2163" s="218"/>
      <c r="QRC2163" s="218"/>
      <c r="QRD2163" s="218"/>
      <c r="QRE2163" s="218"/>
      <c r="QRF2163" s="218"/>
      <c r="QRG2163" s="218"/>
      <c r="QRH2163" s="218"/>
      <c r="QRI2163" s="218"/>
      <c r="QRJ2163" s="218"/>
      <c r="QRK2163" s="218"/>
      <c r="QRL2163" s="218"/>
      <c r="QRM2163" s="218"/>
      <c r="QRN2163" s="218"/>
      <c r="QRO2163" s="218"/>
      <c r="QRP2163" s="218"/>
      <c r="QRQ2163" s="218"/>
      <c r="QRR2163" s="218"/>
      <c r="QRS2163" s="218"/>
      <c r="QRT2163" s="218"/>
      <c r="QRU2163" s="218"/>
      <c r="QRV2163" s="218"/>
      <c r="QRW2163" s="218"/>
      <c r="QRX2163" s="218"/>
      <c r="QRY2163" s="218"/>
      <c r="QRZ2163" s="218"/>
      <c r="QSA2163" s="218"/>
      <c r="QSB2163" s="218"/>
      <c r="QSC2163" s="218"/>
      <c r="QSD2163" s="218"/>
      <c r="QSE2163" s="218"/>
      <c r="QSF2163" s="218"/>
      <c r="QSG2163" s="218"/>
      <c r="QSH2163" s="218"/>
      <c r="QSI2163" s="218"/>
      <c r="QSJ2163" s="218"/>
      <c r="QSK2163" s="218"/>
      <c r="QSL2163" s="218"/>
      <c r="QSM2163" s="218"/>
      <c r="QSN2163" s="218"/>
      <c r="QSO2163" s="218"/>
      <c r="QSP2163" s="218"/>
      <c r="QSQ2163" s="218"/>
      <c r="QSR2163" s="218"/>
      <c r="QSS2163" s="218"/>
      <c r="QST2163" s="218"/>
      <c r="QSU2163" s="218"/>
      <c r="QSV2163" s="218"/>
      <c r="QSW2163" s="218"/>
      <c r="QSX2163" s="218"/>
      <c r="QSY2163" s="218"/>
      <c r="QSZ2163" s="218"/>
      <c r="QTA2163" s="218"/>
      <c r="QTB2163" s="218"/>
      <c r="QTC2163" s="218"/>
      <c r="QTD2163" s="218"/>
      <c r="QTE2163" s="218"/>
      <c r="QTF2163" s="218"/>
      <c r="QTG2163" s="218"/>
      <c r="QTH2163" s="218"/>
      <c r="QTI2163" s="218"/>
      <c r="QTJ2163" s="218"/>
      <c r="QTK2163" s="218"/>
      <c r="QTL2163" s="218"/>
      <c r="QTM2163" s="218"/>
      <c r="QTN2163" s="218"/>
      <c r="QTO2163" s="218"/>
      <c r="QTP2163" s="218"/>
      <c r="QTQ2163" s="218"/>
      <c r="QTR2163" s="218"/>
      <c r="QTS2163" s="218"/>
      <c r="QTT2163" s="218"/>
      <c r="QTU2163" s="218"/>
      <c r="QTV2163" s="218"/>
      <c r="QTW2163" s="218"/>
      <c r="QTX2163" s="218"/>
      <c r="QTY2163" s="218"/>
      <c r="QTZ2163" s="218"/>
      <c r="QUA2163" s="218"/>
      <c r="QUB2163" s="218"/>
      <c r="QUC2163" s="218"/>
      <c r="QUD2163" s="218"/>
      <c r="QUE2163" s="218"/>
      <c r="QUF2163" s="218"/>
      <c r="QUG2163" s="218"/>
      <c r="QUH2163" s="218"/>
      <c r="QUI2163" s="218"/>
      <c r="QUJ2163" s="218"/>
      <c r="QUK2163" s="218"/>
      <c r="QUL2163" s="218"/>
      <c r="QUM2163" s="218"/>
      <c r="QUN2163" s="218"/>
      <c r="QUO2163" s="218"/>
      <c r="QUP2163" s="218"/>
      <c r="QUQ2163" s="218"/>
      <c r="QUR2163" s="218"/>
      <c r="QUS2163" s="218"/>
      <c r="QUT2163" s="218"/>
      <c r="QUU2163" s="218"/>
      <c r="QUV2163" s="218"/>
      <c r="QUW2163" s="218"/>
      <c r="QUX2163" s="218"/>
      <c r="QUY2163" s="218"/>
      <c r="QUZ2163" s="218"/>
      <c r="QVA2163" s="218"/>
      <c r="QVB2163" s="218"/>
      <c r="QVC2163" s="218"/>
      <c r="QVD2163" s="218"/>
      <c r="QVE2163" s="218"/>
      <c r="QVF2163" s="218"/>
      <c r="QVG2163" s="218"/>
      <c r="QVH2163" s="218"/>
      <c r="QVI2163" s="218"/>
      <c r="QVJ2163" s="218"/>
      <c r="QVK2163" s="218"/>
      <c r="QVL2163" s="218"/>
      <c r="QVM2163" s="218"/>
      <c r="QVN2163" s="218"/>
      <c r="QVO2163" s="218"/>
      <c r="QVP2163" s="218"/>
      <c r="QVQ2163" s="218"/>
      <c r="QVR2163" s="218"/>
      <c r="QVS2163" s="218"/>
      <c r="QVT2163" s="218"/>
      <c r="QVU2163" s="218"/>
      <c r="QVV2163" s="218"/>
      <c r="QVW2163" s="218"/>
      <c r="QVX2163" s="218"/>
      <c r="QVY2163" s="218"/>
      <c r="QVZ2163" s="218"/>
      <c r="QWA2163" s="218"/>
      <c r="QWB2163" s="218"/>
      <c r="QWC2163" s="218"/>
      <c r="QWD2163" s="218"/>
      <c r="QWE2163" s="218"/>
      <c r="QWF2163" s="218"/>
      <c r="QWG2163" s="218"/>
      <c r="QWH2163" s="218"/>
      <c r="QWI2163" s="218"/>
      <c r="QWJ2163" s="218"/>
      <c r="QWK2163" s="218"/>
      <c r="QWL2163" s="218"/>
      <c r="QWM2163" s="218"/>
      <c r="QWN2163" s="218"/>
      <c r="QWO2163" s="218"/>
      <c r="QWP2163" s="218"/>
      <c r="QWQ2163" s="218"/>
      <c r="QWR2163" s="218"/>
      <c r="QWS2163" s="218"/>
      <c r="QWT2163" s="218"/>
      <c r="QWU2163" s="218"/>
      <c r="QWV2163" s="218"/>
      <c r="QWW2163" s="218"/>
      <c r="QWX2163" s="218"/>
      <c r="QWY2163" s="218"/>
      <c r="QWZ2163" s="218"/>
      <c r="QXA2163" s="218"/>
      <c r="QXB2163" s="218"/>
      <c r="QXC2163" s="218"/>
      <c r="QXD2163" s="218"/>
      <c r="QXE2163" s="218"/>
      <c r="QXF2163" s="218"/>
      <c r="QXG2163" s="218"/>
      <c r="QXH2163" s="218"/>
      <c r="QXI2163" s="218"/>
      <c r="QXJ2163" s="218"/>
      <c r="QXK2163" s="218"/>
      <c r="QXL2163" s="218"/>
      <c r="QXM2163" s="218"/>
      <c r="QXN2163" s="218"/>
      <c r="QXO2163" s="218"/>
      <c r="QXP2163" s="218"/>
      <c r="QXQ2163" s="218"/>
      <c r="QXR2163" s="218"/>
      <c r="QXS2163" s="218"/>
      <c r="QXT2163" s="218"/>
      <c r="QXU2163" s="218"/>
      <c r="QXV2163" s="218"/>
      <c r="QXW2163" s="218"/>
      <c r="QXX2163" s="218"/>
      <c r="QXY2163" s="218"/>
      <c r="QXZ2163" s="218"/>
      <c r="QYA2163" s="218"/>
      <c r="QYB2163" s="218"/>
      <c r="QYC2163" s="218"/>
      <c r="QYD2163" s="218"/>
      <c r="QYE2163" s="218"/>
      <c r="QYF2163" s="218"/>
      <c r="QYG2163" s="218"/>
      <c r="QYH2163" s="218"/>
      <c r="QYI2163" s="218"/>
      <c r="QYJ2163" s="218"/>
      <c r="QYK2163" s="218"/>
      <c r="QYL2163" s="218"/>
      <c r="QYM2163" s="218"/>
      <c r="QYN2163" s="218"/>
      <c r="QYO2163" s="218"/>
      <c r="QYP2163" s="218"/>
      <c r="QYQ2163" s="218"/>
      <c r="QYR2163" s="218"/>
      <c r="QYS2163" s="218"/>
      <c r="QYT2163" s="218"/>
      <c r="QYU2163" s="218"/>
      <c r="QYV2163" s="218"/>
      <c r="QYW2163" s="218"/>
      <c r="QYX2163" s="218"/>
      <c r="QYY2163" s="218"/>
      <c r="QYZ2163" s="218"/>
      <c r="QZA2163" s="218"/>
      <c r="QZB2163" s="218"/>
      <c r="QZC2163" s="218"/>
      <c r="QZD2163" s="218"/>
      <c r="QZE2163" s="218"/>
      <c r="QZF2163" s="218"/>
      <c r="QZG2163" s="218"/>
      <c r="QZH2163" s="218"/>
      <c r="QZI2163" s="218"/>
      <c r="QZJ2163" s="218"/>
      <c r="QZK2163" s="218"/>
      <c r="QZL2163" s="218"/>
      <c r="QZM2163" s="218"/>
      <c r="QZN2163" s="218"/>
      <c r="QZO2163" s="218"/>
      <c r="QZP2163" s="218"/>
      <c r="QZQ2163" s="218"/>
      <c r="QZR2163" s="218"/>
      <c r="QZS2163" s="218"/>
      <c r="QZT2163" s="218"/>
      <c r="QZU2163" s="218"/>
      <c r="QZV2163" s="218"/>
      <c r="QZW2163" s="218"/>
      <c r="QZX2163" s="218"/>
      <c r="QZY2163" s="218"/>
      <c r="QZZ2163" s="218"/>
      <c r="RAA2163" s="218"/>
      <c r="RAB2163" s="218"/>
      <c r="RAC2163" s="218"/>
      <c r="RAD2163" s="218"/>
      <c r="RAE2163" s="218"/>
      <c r="RAF2163" s="218"/>
      <c r="RAG2163" s="218"/>
      <c r="RAH2163" s="218"/>
      <c r="RAI2163" s="218"/>
      <c r="RAJ2163" s="218"/>
      <c r="RAK2163" s="218"/>
      <c r="RAL2163" s="218"/>
      <c r="RAM2163" s="218"/>
      <c r="RAN2163" s="218"/>
      <c r="RAO2163" s="218"/>
      <c r="RAP2163" s="218"/>
      <c r="RAQ2163" s="218"/>
      <c r="RAR2163" s="218"/>
      <c r="RAS2163" s="218"/>
      <c r="RAT2163" s="218"/>
      <c r="RAU2163" s="218"/>
      <c r="RAV2163" s="218"/>
      <c r="RAW2163" s="218"/>
      <c r="RAX2163" s="218"/>
      <c r="RAY2163" s="218"/>
      <c r="RAZ2163" s="218"/>
      <c r="RBA2163" s="218"/>
      <c r="RBB2163" s="218"/>
      <c r="RBC2163" s="218"/>
      <c r="RBD2163" s="218"/>
      <c r="RBE2163" s="218"/>
      <c r="RBF2163" s="218"/>
      <c r="RBG2163" s="218"/>
      <c r="RBH2163" s="218"/>
      <c r="RBI2163" s="218"/>
      <c r="RBJ2163" s="218"/>
      <c r="RBK2163" s="218"/>
      <c r="RBL2163" s="218"/>
      <c r="RBM2163" s="218"/>
      <c r="RBN2163" s="218"/>
      <c r="RBO2163" s="218"/>
      <c r="RBP2163" s="218"/>
      <c r="RBQ2163" s="218"/>
      <c r="RBR2163" s="218"/>
      <c r="RBS2163" s="218"/>
      <c r="RBT2163" s="218"/>
      <c r="RBU2163" s="218"/>
      <c r="RBV2163" s="218"/>
      <c r="RBW2163" s="218"/>
      <c r="RBX2163" s="218"/>
      <c r="RBY2163" s="218"/>
      <c r="RBZ2163" s="218"/>
      <c r="RCA2163" s="218"/>
      <c r="RCB2163" s="218"/>
      <c r="RCC2163" s="218"/>
      <c r="RCD2163" s="218"/>
      <c r="RCE2163" s="218"/>
      <c r="RCF2163" s="218"/>
      <c r="RCG2163" s="218"/>
      <c r="RCH2163" s="218"/>
      <c r="RCI2163" s="218"/>
      <c r="RCJ2163" s="218"/>
      <c r="RCK2163" s="218"/>
      <c r="RCL2163" s="218"/>
      <c r="RCM2163" s="218"/>
      <c r="RCN2163" s="218"/>
      <c r="RCO2163" s="218"/>
      <c r="RCP2163" s="218"/>
      <c r="RCQ2163" s="218"/>
      <c r="RCR2163" s="218"/>
      <c r="RCS2163" s="218"/>
      <c r="RCT2163" s="218"/>
      <c r="RCU2163" s="218"/>
      <c r="RCV2163" s="218"/>
      <c r="RCW2163" s="218"/>
      <c r="RCX2163" s="218"/>
      <c r="RCY2163" s="218"/>
      <c r="RCZ2163" s="218"/>
      <c r="RDA2163" s="218"/>
      <c r="RDB2163" s="218"/>
      <c r="RDC2163" s="218"/>
      <c r="RDD2163" s="218"/>
      <c r="RDE2163" s="218"/>
      <c r="RDF2163" s="218"/>
      <c r="RDG2163" s="218"/>
      <c r="RDH2163" s="218"/>
      <c r="RDI2163" s="218"/>
      <c r="RDJ2163" s="218"/>
      <c r="RDK2163" s="218"/>
      <c r="RDL2163" s="218"/>
      <c r="RDM2163" s="218"/>
      <c r="RDN2163" s="218"/>
      <c r="RDO2163" s="218"/>
      <c r="RDP2163" s="218"/>
      <c r="RDQ2163" s="218"/>
      <c r="RDR2163" s="218"/>
      <c r="RDS2163" s="218"/>
      <c r="RDT2163" s="218"/>
      <c r="RDU2163" s="218"/>
      <c r="RDV2163" s="218"/>
      <c r="RDW2163" s="218"/>
      <c r="RDX2163" s="218"/>
      <c r="RDY2163" s="218"/>
      <c r="RDZ2163" s="218"/>
      <c r="REA2163" s="218"/>
      <c r="REB2163" s="218"/>
      <c r="REC2163" s="218"/>
      <c r="RED2163" s="218"/>
      <c r="REE2163" s="218"/>
      <c r="REF2163" s="218"/>
      <c r="REG2163" s="218"/>
      <c r="REH2163" s="218"/>
      <c r="REI2163" s="218"/>
      <c r="REJ2163" s="218"/>
      <c r="REK2163" s="218"/>
      <c r="REL2163" s="218"/>
      <c r="REM2163" s="218"/>
      <c r="REN2163" s="218"/>
      <c r="REO2163" s="218"/>
      <c r="REP2163" s="218"/>
      <c r="REQ2163" s="218"/>
      <c r="RER2163" s="218"/>
      <c r="RES2163" s="218"/>
      <c r="RET2163" s="218"/>
      <c r="REU2163" s="218"/>
      <c r="REV2163" s="218"/>
      <c r="REW2163" s="218"/>
      <c r="REX2163" s="218"/>
      <c r="REY2163" s="218"/>
      <c r="REZ2163" s="218"/>
      <c r="RFA2163" s="218"/>
      <c r="RFB2163" s="218"/>
      <c r="RFC2163" s="218"/>
      <c r="RFD2163" s="218"/>
      <c r="RFE2163" s="218"/>
      <c r="RFF2163" s="218"/>
      <c r="RFG2163" s="218"/>
      <c r="RFH2163" s="218"/>
      <c r="RFI2163" s="218"/>
      <c r="RFJ2163" s="218"/>
      <c r="RFK2163" s="218"/>
      <c r="RFL2163" s="218"/>
      <c r="RFM2163" s="218"/>
      <c r="RFN2163" s="218"/>
      <c r="RFO2163" s="218"/>
      <c r="RFP2163" s="218"/>
      <c r="RFQ2163" s="218"/>
      <c r="RFR2163" s="218"/>
      <c r="RFS2163" s="218"/>
      <c r="RFT2163" s="218"/>
      <c r="RFU2163" s="218"/>
      <c r="RFV2163" s="218"/>
      <c r="RFW2163" s="218"/>
      <c r="RFX2163" s="218"/>
      <c r="RFY2163" s="218"/>
      <c r="RFZ2163" s="218"/>
      <c r="RGA2163" s="218"/>
      <c r="RGB2163" s="218"/>
      <c r="RGC2163" s="218"/>
      <c r="RGD2163" s="218"/>
      <c r="RGE2163" s="218"/>
      <c r="RGF2163" s="218"/>
      <c r="RGG2163" s="218"/>
      <c r="RGH2163" s="218"/>
      <c r="RGI2163" s="218"/>
      <c r="RGJ2163" s="218"/>
      <c r="RGK2163" s="218"/>
      <c r="RGL2163" s="218"/>
      <c r="RGM2163" s="218"/>
      <c r="RGN2163" s="218"/>
      <c r="RGO2163" s="218"/>
      <c r="RGP2163" s="218"/>
      <c r="RGQ2163" s="218"/>
      <c r="RGR2163" s="218"/>
      <c r="RGS2163" s="218"/>
      <c r="RGT2163" s="218"/>
      <c r="RGU2163" s="218"/>
      <c r="RGV2163" s="218"/>
      <c r="RGW2163" s="218"/>
      <c r="RGX2163" s="218"/>
      <c r="RGY2163" s="218"/>
      <c r="RGZ2163" s="218"/>
      <c r="RHA2163" s="218"/>
      <c r="RHB2163" s="218"/>
      <c r="RHC2163" s="218"/>
      <c r="RHD2163" s="218"/>
      <c r="RHE2163" s="218"/>
      <c r="RHF2163" s="218"/>
      <c r="RHG2163" s="218"/>
      <c r="RHH2163" s="218"/>
      <c r="RHI2163" s="218"/>
      <c r="RHJ2163" s="218"/>
      <c r="RHK2163" s="218"/>
      <c r="RHL2163" s="218"/>
      <c r="RHM2163" s="218"/>
      <c r="RHN2163" s="218"/>
      <c r="RHO2163" s="218"/>
      <c r="RHP2163" s="218"/>
      <c r="RHQ2163" s="218"/>
      <c r="RHR2163" s="218"/>
      <c r="RHS2163" s="218"/>
      <c r="RHT2163" s="218"/>
      <c r="RHU2163" s="218"/>
      <c r="RHV2163" s="218"/>
      <c r="RHW2163" s="218"/>
      <c r="RHX2163" s="218"/>
      <c r="RHY2163" s="218"/>
      <c r="RHZ2163" s="218"/>
      <c r="RIA2163" s="218"/>
      <c r="RIB2163" s="218"/>
      <c r="RIC2163" s="218"/>
      <c r="RID2163" s="218"/>
      <c r="RIE2163" s="218"/>
      <c r="RIF2163" s="218"/>
      <c r="RIG2163" s="218"/>
      <c r="RIH2163" s="218"/>
      <c r="RII2163" s="218"/>
      <c r="RIJ2163" s="218"/>
      <c r="RIK2163" s="218"/>
      <c r="RIL2163" s="218"/>
      <c r="RIM2163" s="218"/>
      <c r="RIN2163" s="218"/>
      <c r="RIO2163" s="218"/>
      <c r="RIP2163" s="218"/>
      <c r="RIQ2163" s="218"/>
      <c r="RIR2163" s="218"/>
      <c r="RIS2163" s="218"/>
      <c r="RIT2163" s="218"/>
      <c r="RIU2163" s="218"/>
      <c r="RIV2163" s="218"/>
      <c r="RIW2163" s="218"/>
      <c r="RIX2163" s="218"/>
      <c r="RIY2163" s="218"/>
      <c r="RIZ2163" s="218"/>
      <c r="RJA2163" s="218"/>
      <c r="RJB2163" s="218"/>
      <c r="RJC2163" s="218"/>
      <c r="RJD2163" s="218"/>
      <c r="RJE2163" s="218"/>
      <c r="RJF2163" s="218"/>
      <c r="RJG2163" s="218"/>
      <c r="RJH2163" s="218"/>
      <c r="RJI2163" s="218"/>
      <c r="RJJ2163" s="218"/>
      <c r="RJK2163" s="218"/>
      <c r="RJL2163" s="218"/>
      <c r="RJM2163" s="218"/>
      <c r="RJN2163" s="218"/>
      <c r="RJO2163" s="218"/>
      <c r="RJP2163" s="218"/>
      <c r="RJQ2163" s="218"/>
      <c r="RJR2163" s="218"/>
      <c r="RJS2163" s="218"/>
      <c r="RJT2163" s="218"/>
      <c r="RJU2163" s="218"/>
      <c r="RJV2163" s="218"/>
      <c r="RJW2163" s="218"/>
      <c r="RJX2163" s="218"/>
      <c r="RJY2163" s="218"/>
      <c r="RJZ2163" s="218"/>
      <c r="RKA2163" s="218"/>
      <c r="RKB2163" s="218"/>
      <c r="RKC2163" s="218"/>
      <c r="RKD2163" s="218"/>
      <c r="RKE2163" s="218"/>
      <c r="RKF2163" s="218"/>
      <c r="RKG2163" s="218"/>
      <c r="RKH2163" s="218"/>
      <c r="RKI2163" s="218"/>
      <c r="RKJ2163" s="218"/>
      <c r="RKK2163" s="218"/>
      <c r="RKL2163" s="218"/>
      <c r="RKM2163" s="218"/>
      <c r="RKN2163" s="218"/>
      <c r="RKO2163" s="218"/>
      <c r="RKP2163" s="218"/>
      <c r="RKQ2163" s="218"/>
      <c r="RKR2163" s="218"/>
      <c r="RKS2163" s="218"/>
      <c r="RKT2163" s="218"/>
      <c r="RKU2163" s="218"/>
      <c r="RKV2163" s="218"/>
      <c r="RKW2163" s="218"/>
      <c r="RKX2163" s="218"/>
      <c r="RKY2163" s="218"/>
      <c r="RKZ2163" s="218"/>
      <c r="RLA2163" s="218"/>
      <c r="RLB2163" s="218"/>
      <c r="RLC2163" s="218"/>
      <c r="RLD2163" s="218"/>
      <c r="RLE2163" s="218"/>
      <c r="RLF2163" s="218"/>
      <c r="RLG2163" s="218"/>
      <c r="RLH2163" s="218"/>
      <c r="RLI2163" s="218"/>
      <c r="RLJ2163" s="218"/>
      <c r="RLK2163" s="218"/>
      <c r="RLL2163" s="218"/>
      <c r="RLM2163" s="218"/>
      <c r="RLN2163" s="218"/>
      <c r="RLO2163" s="218"/>
      <c r="RLP2163" s="218"/>
      <c r="RLQ2163" s="218"/>
      <c r="RLR2163" s="218"/>
      <c r="RLS2163" s="218"/>
      <c r="RLT2163" s="218"/>
      <c r="RLU2163" s="218"/>
      <c r="RLV2163" s="218"/>
      <c r="RLW2163" s="218"/>
      <c r="RLX2163" s="218"/>
      <c r="RLY2163" s="218"/>
      <c r="RLZ2163" s="218"/>
      <c r="RMA2163" s="218"/>
      <c r="RMB2163" s="218"/>
      <c r="RMC2163" s="218"/>
      <c r="RMD2163" s="218"/>
      <c r="RME2163" s="218"/>
      <c r="RMF2163" s="218"/>
      <c r="RMG2163" s="218"/>
      <c r="RMH2163" s="218"/>
      <c r="RMI2163" s="218"/>
      <c r="RMJ2163" s="218"/>
      <c r="RMK2163" s="218"/>
      <c r="RML2163" s="218"/>
      <c r="RMM2163" s="218"/>
      <c r="RMN2163" s="218"/>
      <c r="RMO2163" s="218"/>
      <c r="RMP2163" s="218"/>
      <c r="RMQ2163" s="218"/>
      <c r="RMR2163" s="218"/>
      <c r="RMS2163" s="218"/>
      <c r="RMT2163" s="218"/>
      <c r="RMU2163" s="218"/>
      <c r="RMV2163" s="218"/>
      <c r="RMW2163" s="218"/>
      <c r="RMX2163" s="218"/>
      <c r="RMY2163" s="218"/>
      <c r="RMZ2163" s="218"/>
      <c r="RNA2163" s="218"/>
      <c r="RNB2163" s="218"/>
      <c r="RNC2163" s="218"/>
      <c r="RND2163" s="218"/>
      <c r="RNE2163" s="218"/>
      <c r="RNF2163" s="218"/>
      <c r="RNG2163" s="218"/>
      <c r="RNH2163" s="218"/>
      <c r="RNI2163" s="218"/>
      <c r="RNJ2163" s="218"/>
      <c r="RNK2163" s="218"/>
      <c r="RNL2163" s="218"/>
      <c r="RNM2163" s="218"/>
      <c r="RNN2163" s="218"/>
      <c r="RNO2163" s="218"/>
      <c r="RNP2163" s="218"/>
      <c r="RNQ2163" s="218"/>
      <c r="RNR2163" s="218"/>
      <c r="RNS2163" s="218"/>
      <c r="RNT2163" s="218"/>
      <c r="RNU2163" s="218"/>
      <c r="RNV2163" s="218"/>
      <c r="RNW2163" s="218"/>
      <c r="RNX2163" s="218"/>
      <c r="RNY2163" s="218"/>
      <c r="RNZ2163" s="218"/>
      <c r="ROA2163" s="218"/>
      <c r="ROB2163" s="218"/>
      <c r="ROC2163" s="218"/>
      <c r="ROD2163" s="218"/>
      <c r="ROE2163" s="218"/>
      <c r="ROF2163" s="218"/>
      <c r="ROG2163" s="218"/>
      <c r="ROH2163" s="218"/>
      <c r="ROI2163" s="218"/>
      <c r="ROJ2163" s="218"/>
      <c r="ROK2163" s="218"/>
      <c r="ROL2163" s="218"/>
      <c r="ROM2163" s="218"/>
      <c r="RON2163" s="218"/>
      <c r="ROO2163" s="218"/>
      <c r="ROP2163" s="218"/>
      <c r="ROQ2163" s="218"/>
      <c r="ROR2163" s="218"/>
      <c r="ROS2163" s="218"/>
      <c r="ROT2163" s="218"/>
      <c r="ROU2163" s="218"/>
      <c r="ROV2163" s="218"/>
      <c r="ROW2163" s="218"/>
      <c r="ROX2163" s="218"/>
      <c r="ROY2163" s="218"/>
      <c r="ROZ2163" s="218"/>
      <c r="RPA2163" s="218"/>
      <c r="RPB2163" s="218"/>
      <c r="RPC2163" s="218"/>
      <c r="RPD2163" s="218"/>
      <c r="RPE2163" s="218"/>
      <c r="RPF2163" s="218"/>
      <c r="RPG2163" s="218"/>
      <c r="RPH2163" s="218"/>
      <c r="RPI2163" s="218"/>
      <c r="RPJ2163" s="218"/>
      <c r="RPK2163" s="218"/>
      <c r="RPL2163" s="218"/>
      <c r="RPM2163" s="218"/>
      <c r="RPN2163" s="218"/>
      <c r="RPO2163" s="218"/>
      <c r="RPP2163" s="218"/>
      <c r="RPQ2163" s="218"/>
      <c r="RPR2163" s="218"/>
      <c r="RPS2163" s="218"/>
      <c r="RPT2163" s="218"/>
      <c r="RPU2163" s="218"/>
      <c r="RPV2163" s="218"/>
      <c r="RPW2163" s="218"/>
      <c r="RPX2163" s="218"/>
      <c r="RPY2163" s="218"/>
      <c r="RPZ2163" s="218"/>
      <c r="RQA2163" s="218"/>
      <c r="RQB2163" s="218"/>
      <c r="RQC2163" s="218"/>
      <c r="RQD2163" s="218"/>
      <c r="RQE2163" s="218"/>
      <c r="RQF2163" s="218"/>
      <c r="RQG2163" s="218"/>
      <c r="RQH2163" s="218"/>
      <c r="RQI2163" s="218"/>
      <c r="RQJ2163" s="218"/>
      <c r="RQK2163" s="218"/>
      <c r="RQL2163" s="218"/>
      <c r="RQM2163" s="218"/>
      <c r="RQN2163" s="218"/>
      <c r="RQO2163" s="218"/>
      <c r="RQP2163" s="218"/>
      <c r="RQQ2163" s="218"/>
      <c r="RQR2163" s="218"/>
      <c r="RQS2163" s="218"/>
      <c r="RQT2163" s="218"/>
      <c r="RQU2163" s="218"/>
      <c r="RQV2163" s="218"/>
      <c r="RQW2163" s="218"/>
      <c r="RQX2163" s="218"/>
      <c r="RQY2163" s="218"/>
      <c r="RQZ2163" s="218"/>
      <c r="RRA2163" s="218"/>
      <c r="RRB2163" s="218"/>
      <c r="RRC2163" s="218"/>
      <c r="RRD2163" s="218"/>
      <c r="RRE2163" s="218"/>
      <c r="RRF2163" s="218"/>
      <c r="RRG2163" s="218"/>
      <c r="RRH2163" s="218"/>
      <c r="RRI2163" s="218"/>
      <c r="RRJ2163" s="218"/>
      <c r="RRK2163" s="218"/>
      <c r="RRL2163" s="218"/>
      <c r="RRM2163" s="218"/>
      <c r="RRN2163" s="218"/>
      <c r="RRO2163" s="218"/>
      <c r="RRP2163" s="218"/>
      <c r="RRQ2163" s="218"/>
      <c r="RRR2163" s="218"/>
      <c r="RRS2163" s="218"/>
      <c r="RRT2163" s="218"/>
      <c r="RRU2163" s="218"/>
      <c r="RRV2163" s="218"/>
      <c r="RRW2163" s="218"/>
      <c r="RRX2163" s="218"/>
      <c r="RRY2163" s="218"/>
      <c r="RRZ2163" s="218"/>
      <c r="RSA2163" s="218"/>
      <c r="RSB2163" s="218"/>
      <c r="RSC2163" s="218"/>
      <c r="RSD2163" s="218"/>
      <c r="RSE2163" s="218"/>
      <c r="RSF2163" s="218"/>
      <c r="RSG2163" s="218"/>
      <c r="RSH2163" s="218"/>
      <c r="RSI2163" s="218"/>
      <c r="RSJ2163" s="218"/>
      <c r="RSK2163" s="218"/>
      <c r="RSL2163" s="218"/>
      <c r="RSM2163" s="218"/>
      <c r="RSN2163" s="218"/>
      <c r="RSO2163" s="218"/>
      <c r="RSP2163" s="218"/>
      <c r="RSQ2163" s="218"/>
      <c r="RSR2163" s="218"/>
      <c r="RSS2163" s="218"/>
      <c r="RST2163" s="218"/>
      <c r="RSU2163" s="218"/>
      <c r="RSV2163" s="218"/>
      <c r="RSW2163" s="218"/>
      <c r="RSX2163" s="218"/>
      <c r="RSY2163" s="218"/>
      <c r="RSZ2163" s="218"/>
      <c r="RTA2163" s="218"/>
      <c r="RTB2163" s="218"/>
      <c r="RTC2163" s="218"/>
      <c r="RTD2163" s="218"/>
      <c r="RTE2163" s="218"/>
      <c r="RTF2163" s="218"/>
      <c r="RTG2163" s="218"/>
      <c r="RTH2163" s="218"/>
      <c r="RTI2163" s="218"/>
      <c r="RTJ2163" s="218"/>
      <c r="RTK2163" s="218"/>
      <c r="RTL2163" s="218"/>
      <c r="RTM2163" s="218"/>
      <c r="RTN2163" s="218"/>
      <c r="RTO2163" s="218"/>
      <c r="RTP2163" s="218"/>
      <c r="RTQ2163" s="218"/>
      <c r="RTR2163" s="218"/>
      <c r="RTS2163" s="218"/>
      <c r="RTT2163" s="218"/>
      <c r="RTU2163" s="218"/>
      <c r="RTV2163" s="218"/>
      <c r="RTW2163" s="218"/>
      <c r="RTX2163" s="218"/>
      <c r="RTY2163" s="218"/>
      <c r="RTZ2163" s="218"/>
      <c r="RUA2163" s="218"/>
      <c r="RUB2163" s="218"/>
      <c r="RUC2163" s="218"/>
      <c r="RUD2163" s="218"/>
      <c r="RUE2163" s="218"/>
      <c r="RUF2163" s="218"/>
      <c r="RUG2163" s="218"/>
      <c r="RUH2163" s="218"/>
      <c r="RUI2163" s="218"/>
      <c r="RUJ2163" s="218"/>
      <c r="RUK2163" s="218"/>
      <c r="RUL2163" s="218"/>
      <c r="RUM2163" s="218"/>
      <c r="RUN2163" s="218"/>
      <c r="RUO2163" s="218"/>
      <c r="RUP2163" s="218"/>
      <c r="RUQ2163" s="218"/>
      <c r="RUR2163" s="218"/>
      <c r="RUS2163" s="218"/>
      <c r="RUT2163" s="218"/>
      <c r="RUU2163" s="218"/>
      <c r="RUV2163" s="218"/>
      <c r="RUW2163" s="218"/>
      <c r="RUX2163" s="218"/>
      <c r="RUY2163" s="218"/>
      <c r="RUZ2163" s="218"/>
      <c r="RVA2163" s="218"/>
      <c r="RVB2163" s="218"/>
      <c r="RVC2163" s="218"/>
      <c r="RVD2163" s="218"/>
      <c r="RVE2163" s="218"/>
      <c r="RVF2163" s="218"/>
      <c r="RVG2163" s="218"/>
      <c r="RVH2163" s="218"/>
      <c r="RVI2163" s="218"/>
      <c r="RVJ2163" s="218"/>
      <c r="RVK2163" s="218"/>
      <c r="RVL2163" s="218"/>
      <c r="RVM2163" s="218"/>
      <c r="RVN2163" s="218"/>
      <c r="RVO2163" s="218"/>
      <c r="RVP2163" s="218"/>
      <c r="RVQ2163" s="218"/>
      <c r="RVR2163" s="218"/>
      <c r="RVS2163" s="218"/>
      <c r="RVT2163" s="218"/>
      <c r="RVU2163" s="218"/>
      <c r="RVV2163" s="218"/>
      <c r="RVW2163" s="218"/>
      <c r="RVX2163" s="218"/>
      <c r="RVY2163" s="218"/>
      <c r="RVZ2163" s="218"/>
      <c r="RWA2163" s="218"/>
      <c r="RWB2163" s="218"/>
      <c r="RWC2163" s="218"/>
      <c r="RWD2163" s="218"/>
      <c r="RWE2163" s="218"/>
      <c r="RWF2163" s="218"/>
      <c r="RWG2163" s="218"/>
      <c r="RWH2163" s="218"/>
      <c r="RWI2163" s="218"/>
      <c r="RWJ2163" s="218"/>
      <c r="RWK2163" s="218"/>
      <c r="RWL2163" s="218"/>
      <c r="RWM2163" s="218"/>
      <c r="RWN2163" s="218"/>
      <c r="RWO2163" s="218"/>
      <c r="RWP2163" s="218"/>
      <c r="RWQ2163" s="218"/>
      <c r="RWR2163" s="218"/>
      <c r="RWS2163" s="218"/>
      <c r="RWT2163" s="218"/>
      <c r="RWU2163" s="218"/>
      <c r="RWV2163" s="218"/>
      <c r="RWW2163" s="218"/>
      <c r="RWX2163" s="218"/>
      <c r="RWY2163" s="218"/>
      <c r="RWZ2163" s="218"/>
      <c r="RXA2163" s="218"/>
      <c r="RXB2163" s="218"/>
      <c r="RXC2163" s="218"/>
      <c r="RXD2163" s="218"/>
      <c r="RXE2163" s="218"/>
      <c r="RXF2163" s="218"/>
      <c r="RXG2163" s="218"/>
      <c r="RXH2163" s="218"/>
      <c r="RXI2163" s="218"/>
      <c r="RXJ2163" s="218"/>
      <c r="RXK2163" s="218"/>
      <c r="RXL2163" s="218"/>
      <c r="RXM2163" s="218"/>
      <c r="RXN2163" s="218"/>
      <c r="RXO2163" s="218"/>
      <c r="RXP2163" s="218"/>
      <c r="RXQ2163" s="218"/>
      <c r="RXR2163" s="218"/>
      <c r="RXS2163" s="218"/>
      <c r="RXT2163" s="218"/>
      <c r="RXU2163" s="218"/>
      <c r="RXV2163" s="218"/>
      <c r="RXW2163" s="218"/>
      <c r="RXX2163" s="218"/>
      <c r="RXY2163" s="218"/>
      <c r="RXZ2163" s="218"/>
      <c r="RYA2163" s="218"/>
      <c r="RYB2163" s="218"/>
      <c r="RYC2163" s="218"/>
      <c r="RYD2163" s="218"/>
      <c r="RYE2163" s="218"/>
      <c r="RYF2163" s="218"/>
      <c r="RYG2163" s="218"/>
      <c r="RYH2163" s="218"/>
      <c r="RYI2163" s="218"/>
      <c r="RYJ2163" s="218"/>
      <c r="RYK2163" s="218"/>
      <c r="RYL2163" s="218"/>
      <c r="RYM2163" s="218"/>
      <c r="RYN2163" s="218"/>
      <c r="RYO2163" s="218"/>
      <c r="RYP2163" s="218"/>
      <c r="RYQ2163" s="218"/>
      <c r="RYR2163" s="218"/>
      <c r="RYS2163" s="218"/>
      <c r="RYT2163" s="218"/>
      <c r="RYU2163" s="218"/>
      <c r="RYV2163" s="218"/>
      <c r="RYW2163" s="218"/>
      <c r="RYX2163" s="218"/>
      <c r="RYY2163" s="218"/>
      <c r="RYZ2163" s="218"/>
      <c r="RZA2163" s="218"/>
      <c r="RZB2163" s="218"/>
      <c r="RZC2163" s="218"/>
      <c r="RZD2163" s="218"/>
      <c r="RZE2163" s="218"/>
      <c r="RZF2163" s="218"/>
      <c r="RZG2163" s="218"/>
      <c r="RZH2163" s="218"/>
      <c r="RZI2163" s="218"/>
      <c r="RZJ2163" s="218"/>
      <c r="RZK2163" s="218"/>
      <c r="RZL2163" s="218"/>
      <c r="RZM2163" s="218"/>
      <c r="RZN2163" s="218"/>
      <c r="RZO2163" s="218"/>
      <c r="RZP2163" s="218"/>
      <c r="RZQ2163" s="218"/>
      <c r="RZR2163" s="218"/>
      <c r="RZS2163" s="218"/>
      <c r="RZT2163" s="218"/>
      <c r="RZU2163" s="218"/>
      <c r="RZV2163" s="218"/>
      <c r="RZW2163" s="218"/>
      <c r="RZX2163" s="218"/>
      <c r="RZY2163" s="218"/>
      <c r="RZZ2163" s="218"/>
      <c r="SAA2163" s="218"/>
      <c r="SAB2163" s="218"/>
      <c r="SAC2163" s="218"/>
      <c r="SAD2163" s="218"/>
      <c r="SAE2163" s="218"/>
      <c r="SAF2163" s="218"/>
      <c r="SAG2163" s="218"/>
      <c r="SAH2163" s="218"/>
      <c r="SAI2163" s="218"/>
      <c r="SAJ2163" s="218"/>
      <c r="SAK2163" s="218"/>
      <c r="SAL2163" s="218"/>
      <c r="SAM2163" s="218"/>
      <c r="SAN2163" s="218"/>
      <c r="SAO2163" s="218"/>
      <c r="SAP2163" s="218"/>
      <c r="SAQ2163" s="218"/>
      <c r="SAR2163" s="218"/>
      <c r="SAS2163" s="218"/>
      <c r="SAT2163" s="218"/>
      <c r="SAU2163" s="218"/>
      <c r="SAV2163" s="218"/>
      <c r="SAW2163" s="218"/>
      <c r="SAX2163" s="218"/>
      <c r="SAY2163" s="218"/>
      <c r="SAZ2163" s="218"/>
      <c r="SBA2163" s="218"/>
      <c r="SBB2163" s="218"/>
      <c r="SBC2163" s="218"/>
      <c r="SBD2163" s="218"/>
      <c r="SBE2163" s="218"/>
      <c r="SBF2163" s="218"/>
      <c r="SBG2163" s="218"/>
      <c r="SBH2163" s="218"/>
      <c r="SBI2163" s="218"/>
      <c r="SBJ2163" s="218"/>
      <c r="SBK2163" s="218"/>
      <c r="SBL2163" s="218"/>
      <c r="SBM2163" s="218"/>
      <c r="SBN2163" s="218"/>
      <c r="SBO2163" s="218"/>
      <c r="SBP2163" s="218"/>
      <c r="SBQ2163" s="218"/>
      <c r="SBR2163" s="218"/>
      <c r="SBS2163" s="218"/>
      <c r="SBT2163" s="218"/>
      <c r="SBU2163" s="218"/>
      <c r="SBV2163" s="218"/>
      <c r="SBW2163" s="218"/>
      <c r="SBX2163" s="218"/>
      <c r="SBY2163" s="218"/>
      <c r="SBZ2163" s="218"/>
      <c r="SCA2163" s="218"/>
      <c r="SCB2163" s="218"/>
      <c r="SCC2163" s="218"/>
      <c r="SCD2163" s="218"/>
      <c r="SCE2163" s="218"/>
      <c r="SCF2163" s="218"/>
      <c r="SCG2163" s="218"/>
      <c r="SCH2163" s="218"/>
      <c r="SCI2163" s="218"/>
      <c r="SCJ2163" s="218"/>
      <c r="SCK2163" s="218"/>
      <c r="SCL2163" s="218"/>
      <c r="SCM2163" s="218"/>
      <c r="SCN2163" s="218"/>
      <c r="SCO2163" s="218"/>
      <c r="SCP2163" s="218"/>
      <c r="SCQ2163" s="218"/>
      <c r="SCR2163" s="218"/>
      <c r="SCS2163" s="218"/>
      <c r="SCT2163" s="218"/>
      <c r="SCU2163" s="218"/>
      <c r="SCV2163" s="218"/>
      <c r="SCW2163" s="218"/>
      <c r="SCX2163" s="218"/>
      <c r="SCY2163" s="218"/>
      <c r="SCZ2163" s="218"/>
      <c r="SDA2163" s="218"/>
      <c r="SDB2163" s="218"/>
      <c r="SDC2163" s="218"/>
      <c r="SDD2163" s="218"/>
      <c r="SDE2163" s="218"/>
      <c r="SDF2163" s="218"/>
      <c r="SDG2163" s="218"/>
      <c r="SDH2163" s="218"/>
      <c r="SDI2163" s="218"/>
      <c r="SDJ2163" s="218"/>
      <c r="SDK2163" s="218"/>
      <c r="SDL2163" s="218"/>
      <c r="SDM2163" s="218"/>
      <c r="SDN2163" s="218"/>
      <c r="SDO2163" s="218"/>
      <c r="SDP2163" s="218"/>
      <c r="SDQ2163" s="218"/>
      <c r="SDR2163" s="218"/>
      <c r="SDS2163" s="218"/>
      <c r="SDT2163" s="218"/>
      <c r="SDU2163" s="218"/>
      <c r="SDV2163" s="218"/>
      <c r="SDW2163" s="218"/>
      <c r="SDX2163" s="218"/>
      <c r="SDY2163" s="218"/>
      <c r="SDZ2163" s="218"/>
      <c r="SEA2163" s="218"/>
      <c r="SEB2163" s="218"/>
      <c r="SEC2163" s="218"/>
      <c r="SED2163" s="218"/>
      <c r="SEE2163" s="218"/>
      <c r="SEF2163" s="218"/>
      <c r="SEG2163" s="218"/>
      <c r="SEH2163" s="218"/>
      <c r="SEI2163" s="218"/>
      <c r="SEJ2163" s="218"/>
      <c r="SEK2163" s="218"/>
      <c r="SEL2163" s="218"/>
      <c r="SEM2163" s="218"/>
      <c r="SEN2163" s="218"/>
      <c r="SEO2163" s="218"/>
      <c r="SEP2163" s="218"/>
      <c r="SEQ2163" s="218"/>
      <c r="SER2163" s="218"/>
      <c r="SES2163" s="218"/>
      <c r="SET2163" s="218"/>
      <c r="SEU2163" s="218"/>
      <c r="SEV2163" s="218"/>
      <c r="SEW2163" s="218"/>
      <c r="SEX2163" s="218"/>
      <c r="SEY2163" s="218"/>
      <c r="SEZ2163" s="218"/>
      <c r="SFA2163" s="218"/>
      <c r="SFB2163" s="218"/>
      <c r="SFC2163" s="218"/>
      <c r="SFD2163" s="218"/>
      <c r="SFE2163" s="218"/>
      <c r="SFF2163" s="218"/>
      <c r="SFG2163" s="218"/>
      <c r="SFH2163" s="218"/>
      <c r="SFI2163" s="218"/>
      <c r="SFJ2163" s="218"/>
      <c r="SFK2163" s="218"/>
      <c r="SFL2163" s="218"/>
      <c r="SFM2163" s="218"/>
      <c r="SFN2163" s="218"/>
      <c r="SFO2163" s="218"/>
      <c r="SFP2163" s="218"/>
      <c r="SFQ2163" s="218"/>
      <c r="SFR2163" s="218"/>
      <c r="SFS2163" s="218"/>
      <c r="SFT2163" s="218"/>
      <c r="SFU2163" s="218"/>
      <c r="SFV2163" s="218"/>
      <c r="SFW2163" s="218"/>
      <c r="SFX2163" s="218"/>
      <c r="SFY2163" s="218"/>
      <c r="SFZ2163" s="218"/>
      <c r="SGA2163" s="218"/>
      <c r="SGB2163" s="218"/>
      <c r="SGC2163" s="218"/>
      <c r="SGD2163" s="218"/>
      <c r="SGE2163" s="218"/>
      <c r="SGF2163" s="218"/>
      <c r="SGG2163" s="218"/>
      <c r="SGH2163" s="218"/>
      <c r="SGI2163" s="218"/>
      <c r="SGJ2163" s="218"/>
      <c r="SGK2163" s="218"/>
      <c r="SGL2163" s="218"/>
      <c r="SGM2163" s="218"/>
      <c r="SGN2163" s="218"/>
      <c r="SGO2163" s="218"/>
      <c r="SGP2163" s="218"/>
      <c r="SGQ2163" s="218"/>
      <c r="SGR2163" s="218"/>
      <c r="SGS2163" s="218"/>
      <c r="SGT2163" s="218"/>
      <c r="SGU2163" s="218"/>
      <c r="SGV2163" s="218"/>
      <c r="SGW2163" s="218"/>
      <c r="SGX2163" s="218"/>
      <c r="SGY2163" s="218"/>
      <c r="SGZ2163" s="218"/>
      <c r="SHA2163" s="218"/>
      <c r="SHB2163" s="218"/>
      <c r="SHC2163" s="218"/>
      <c r="SHD2163" s="218"/>
      <c r="SHE2163" s="218"/>
      <c r="SHF2163" s="218"/>
      <c r="SHG2163" s="218"/>
      <c r="SHH2163" s="218"/>
      <c r="SHI2163" s="218"/>
      <c r="SHJ2163" s="218"/>
      <c r="SHK2163" s="218"/>
      <c r="SHL2163" s="218"/>
      <c r="SHM2163" s="218"/>
      <c r="SHN2163" s="218"/>
      <c r="SHO2163" s="218"/>
      <c r="SHP2163" s="218"/>
      <c r="SHQ2163" s="218"/>
      <c r="SHR2163" s="218"/>
      <c r="SHS2163" s="218"/>
      <c r="SHT2163" s="218"/>
      <c r="SHU2163" s="218"/>
      <c r="SHV2163" s="218"/>
      <c r="SHW2163" s="218"/>
      <c r="SHX2163" s="218"/>
      <c r="SHY2163" s="218"/>
      <c r="SHZ2163" s="218"/>
      <c r="SIA2163" s="218"/>
      <c r="SIB2163" s="218"/>
      <c r="SIC2163" s="218"/>
      <c r="SID2163" s="218"/>
      <c r="SIE2163" s="218"/>
      <c r="SIF2163" s="218"/>
      <c r="SIG2163" s="218"/>
      <c r="SIH2163" s="218"/>
      <c r="SII2163" s="218"/>
      <c r="SIJ2163" s="218"/>
      <c r="SIK2163" s="218"/>
      <c r="SIL2163" s="218"/>
      <c r="SIM2163" s="218"/>
      <c r="SIN2163" s="218"/>
      <c r="SIO2163" s="218"/>
      <c r="SIP2163" s="218"/>
      <c r="SIQ2163" s="218"/>
      <c r="SIR2163" s="218"/>
      <c r="SIS2163" s="218"/>
      <c r="SIT2163" s="218"/>
      <c r="SIU2163" s="218"/>
      <c r="SIV2163" s="218"/>
      <c r="SIW2163" s="218"/>
      <c r="SIX2163" s="218"/>
      <c r="SIY2163" s="218"/>
      <c r="SIZ2163" s="218"/>
      <c r="SJA2163" s="218"/>
      <c r="SJB2163" s="218"/>
      <c r="SJC2163" s="218"/>
      <c r="SJD2163" s="218"/>
      <c r="SJE2163" s="218"/>
      <c r="SJF2163" s="218"/>
      <c r="SJG2163" s="218"/>
      <c r="SJH2163" s="218"/>
      <c r="SJI2163" s="218"/>
      <c r="SJJ2163" s="218"/>
      <c r="SJK2163" s="218"/>
      <c r="SJL2163" s="218"/>
      <c r="SJM2163" s="218"/>
      <c r="SJN2163" s="218"/>
      <c r="SJO2163" s="218"/>
      <c r="SJP2163" s="218"/>
      <c r="SJQ2163" s="218"/>
      <c r="SJR2163" s="218"/>
      <c r="SJS2163" s="218"/>
      <c r="SJT2163" s="218"/>
      <c r="SJU2163" s="218"/>
      <c r="SJV2163" s="218"/>
      <c r="SJW2163" s="218"/>
      <c r="SJX2163" s="218"/>
      <c r="SJY2163" s="218"/>
      <c r="SJZ2163" s="218"/>
      <c r="SKA2163" s="218"/>
      <c r="SKB2163" s="218"/>
      <c r="SKC2163" s="218"/>
      <c r="SKD2163" s="218"/>
      <c r="SKE2163" s="218"/>
      <c r="SKF2163" s="218"/>
      <c r="SKG2163" s="218"/>
      <c r="SKH2163" s="218"/>
      <c r="SKI2163" s="218"/>
      <c r="SKJ2163" s="218"/>
      <c r="SKK2163" s="218"/>
      <c r="SKL2163" s="218"/>
      <c r="SKM2163" s="218"/>
      <c r="SKN2163" s="218"/>
      <c r="SKO2163" s="218"/>
      <c r="SKP2163" s="218"/>
      <c r="SKQ2163" s="218"/>
      <c r="SKR2163" s="218"/>
      <c r="SKS2163" s="218"/>
      <c r="SKT2163" s="218"/>
      <c r="SKU2163" s="218"/>
      <c r="SKV2163" s="218"/>
      <c r="SKW2163" s="218"/>
      <c r="SKX2163" s="218"/>
      <c r="SKY2163" s="218"/>
      <c r="SKZ2163" s="218"/>
      <c r="SLA2163" s="218"/>
      <c r="SLB2163" s="218"/>
      <c r="SLC2163" s="218"/>
      <c r="SLD2163" s="218"/>
      <c r="SLE2163" s="218"/>
      <c r="SLF2163" s="218"/>
      <c r="SLG2163" s="218"/>
      <c r="SLH2163" s="218"/>
      <c r="SLI2163" s="218"/>
      <c r="SLJ2163" s="218"/>
      <c r="SLK2163" s="218"/>
      <c r="SLL2163" s="218"/>
      <c r="SLM2163" s="218"/>
      <c r="SLN2163" s="218"/>
      <c r="SLO2163" s="218"/>
      <c r="SLP2163" s="218"/>
      <c r="SLQ2163" s="218"/>
      <c r="SLR2163" s="218"/>
      <c r="SLS2163" s="218"/>
      <c r="SLT2163" s="218"/>
      <c r="SLU2163" s="218"/>
      <c r="SLV2163" s="218"/>
      <c r="SLW2163" s="218"/>
      <c r="SLX2163" s="218"/>
      <c r="SLY2163" s="218"/>
      <c r="SLZ2163" s="218"/>
      <c r="SMA2163" s="218"/>
      <c r="SMB2163" s="218"/>
      <c r="SMC2163" s="218"/>
      <c r="SMD2163" s="218"/>
      <c r="SME2163" s="218"/>
      <c r="SMF2163" s="218"/>
      <c r="SMG2163" s="218"/>
      <c r="SMH2163" s="218"/>
      <c r="SMI2163" s="218"/>
      <c r="SMJ2163" s="218"/>
      <c r="SMK2163" s="218"/>
      <c r="SML2163" s="218"/>
      <c r="SMM2163" s="218"/>
      <c r="SMN2163" s="218"/>
      <c r="SMO2163" s="218"/>
      <c r="SMP2163" s="218"/>
      <c r="SMQ2163" s="218"/>
      <c r="SMR2163" s="218"/>
      <c r="SMS2163" s="218"/>
      <c r="SMT2163" s="218"/>
      <c r="SMU2163" s="218"/>
      <c r="SMV2163" s="218"/>
      <c r="SMW2163" s="218"/>
      <c r="SMX2163" s="218"/>
      <c r="SMY2163" s="218"/>
      <c r="SMZ2163" s="218"/>
      <c r="SNA2163" s="218"/>
      <c r="SNB2163" s="218"/>
      <c r="SNC2163" s="218"/>
      <c r="SND2163" s="218"/>
      <c r="SNE2163" s="218"/>
      <c r="SNF2163" s="218"/>
      <c r="SNG2163" s="218"/>
      <c r="SNH2163" s="218"/>
      <c r="SNI2163" s="218"/>
      <c r="SNJ2163" s="218"/>
      <c r="SNK2163" s="218"/>
      <c r="SNL2163" s="218"/>
      <c r="SNM2163" s="218"/>
      <c r="SNN2163" s="218"/>
      <c r="SNO2163" s="218"/>
      <c r="SNP2163" s="218"/>
      <c r="SNQ2163" s="218"/>
      <c r="SNR2163" s="218"/>
      <c r="SNS2163" s="218"/>
      <c r="SNT2163" s="218"/>
      <c r="SNU2163" s="218"/>
      <c r="SNV2163" s="218"/>
      <c r="SNW2163" s="218"/>
      <c r="SNX2163" s="218"/>
      <c r="SNY2163" s="218"/>
      <c r="SNZ2163" s="218"/>
      <c r="SOA2163" s="218"/>
      <c r="SOB2163" s="218"/>
      <c r="SOC2163" s="218"/>
      <c r="SOD2163" s="218"/>
      <c r="SOE2163" s="218"/>
      <c r="SOF2163" s="218"/>
      <c r="SOG2163" s="218"/>
      <c r="SOH2163" s="218"/>
      <c r="SOI2163" s="218"/>
      <c r="SOJ2163" s="218"/>
      <c r="SOK2163" s="218"/>
      <c r="SOL2163" s="218"/>
      <c r="SOM2163" s="218"/>
      <c r="SON2163" s="218"/>
      <c r="SOO2163" s="218"/>
      <c r="SOP2163" s="218"/>
      <c r="SOQ2163" s="218"/>
      <c r="SOR2163" s="218"/>
      <c r="SOS2163" s="218"/>
      <c r="SOT2163" s="218"/>
      <c r="SOU2163" s="218"/>
      <c r="SOV2163" s="218"/>
      <c r="SOW2163" s="218"/>
      <c r="SOX2163" s="218"/>
      <c r="SOY2163" s="218"/>
      <c r="SOZ2163" s="218"/>
      <c r="SPA2163" s="218"/>
      <c r="SPB2163" s="218"/>
      <c r="SPC2163" s="218"/>
      <c r="SPD2163" s="218"/>
      <c r="SPE2163" s="218"/>
      <c r="SPF2163" s="218"/>
      <c r="SPG2163" s="218"/>
      <c r="SPH2163" s="218"/>
      <c r="SPI2163" s="218"/>
      <c r="SPJ2163" s="218"/>
      <c r="SPK2163" s="218"/>
      <c r="SPL2163" s="218"/>
      <c r="SPM2163" s="218"/>
      <c r="SPN2163" s="218"/>
      <c r="SPO2163" s="218"/>
      <c r="SPP2163" s="218"/>
      <c r="SPQ2163" s="218"/>
      <c r="SPR2163" s="218"/>
      <c r="SPS2163" s="218"/>
      <c r="SPT2163" s="218"/>
      <c r="SPU2163" s="218"/>
      <c r="SPV2163" s="218"/>
      <c r="SPW2163" s="218"/>
      <c r="SPX2163" s="218"/>
      <c r="SPY2163" s="218"/>
      <c r="SPZ2163" s="218"/>
      <c r="SQA2163" s="218"/>
      <c r="SQB2163" s="218"/>
      <c r="SQC2163" s="218"/>
      <c r="SQD2163" s="218"/>
      <c r="SQE2163" s="218"/>
      <c r="SQF2163" s="218"/>
      <c r="SQG2163" s="218"/>
      <c r="SQH2163" s="218"/>
      <c r="SQI2163" s="218"/>
      <c r="SQJ2163" s="218"/>
      <c r="SQK2163" s="218"/>
      <c r="SQL2163" s="218"/>
      <c r="SQM2163" s="218"/>
      <c r="SQN2163" s="218"/>
      <c r="SQO2163" s="218"/>
      <c r="SQP2163" s="218"/>
      <c r="SQQ2163" s="218"/>
      <c r="SQR2163" s="218"/>
      <c r="SQS2163" s="218"/>
      <c r="SQT2163" s="218"/>
      <c r="SQU2163" s="218"/>
      <c r="SQV2163" s="218"/>
      <c r="SQW2163" s="218"/>
      <c r="SQX2163" s="218"/>
      <c r="SQY2163" s="218"/>
      <c r="SQZ2163" s="218"/>
      <c r="SRA2163" s="218"/>
      <c r="SRB2163" s="218"/>
      <c r="SRC2163" s="218"/>
      <c r="SRD2163" s="218"/>
      <c r="SRE2163" s="218"/>
      <c r="SRF2163" s="218"/>
      <c r="SRG2163" s="218"/>
      <c r="SRH2163" s="218"/>
      <c r="SRI2163" s="218"/>
      <c r="SRJ2163" s="218"/>
      <c r="SRK2163" s="218"/>
      <c r="SRL2163" s="218"/>
      <c r="SRM2163" s="218"/>
      <c r="SRN2163" s="218"/>
      <c r="SRO2163" s="218"/>
      <c r="SRP2163" s="218"/>
      <c r="SRQ2163" s="218"/>
      <c r="SRR2163" s="218"/>
      <c r="SRS2163" s="218"/>
      <c r="SRT2163" s="218"/>
      <c r="SRU2163" s="218"/>
      <c r="SRV2163" s="218"/>
      <c r="SRW2163" s="218"/>
      <c r="SRX2163" s="218"/>
      <c r="SRY2163" s="218"/>
      <c r="SRZ2163" s="218"/>
      <c r="SSA2163" s="218"/>
      <c r="SSB2163" s="218"/>
      <c r="SSC2163" s="218"/>
      <c r="SSD2163" s="218"/>
      <c r="SSE2163" s="218"/>
      <c r="SSF2163" s="218"/>
      <c r="SSG2163" s="218"/>
      <c r="SSH2163" s="218"/>
      <c r="SSI2163" s="218"/>
      <c r="SSJ2163" s="218"/>
      <c r="SSK2163" s="218"/>
      <c r="SSL2163" s="218"/>
      <c r="SSM2163" s="218"/>
      <c r="SSN2163" s="218"/>
      <c r="SSO2163" s="218"/>
      <c r="SSP2163" s="218"/>
      <c r="SSQ2163" s="218"/>
      <c r="SSR2163" s="218"/>
      <c r="SSS2163" s="218"/>
      <c r="SST2163" s="218"/>
      <c r="SSU2163" s="218"/>
      <c r="SSV2163" s="218"/>
      <c r="SSW2163" s="218"/>
      <c r="SSX2163" s="218"/>
      <c r="SSY2163" s="218"/>
      <c r="SSZ2163" s="218"/>
      <c r="STA2163" s="218"/>
      <c r="STB2163" s="218"/>
      <c r="STC2163" s="218"/>
      <c r="STD2163" s="218"/>
      <c r="STE2163" s="218"/>
      <c r="STF2163" s="218"/>
      <c r="STG2163" s="218"/>
      <c r="STH2163" s="218"/>
      <c r="STI2163" s="218"/>
      <c r="STJ2163" s="218"/>
      <c r="STK2163" s="218"/>
      <c r="STL2163" s="218"/>
      <c r="STM2163" s="218"/>
      <c r="STN2163" s="218"/>
      <c r="STO2163" s="218"/>
      <c r="STP2163" s="218"/>
      <c r="STQ2163" s="218"/>
      <c r="STR2163" s="218"/>
      <c r="STS2163" s="218"/>
      <c r="STT2163" s="218"/>
      <c r="STU2163" s="218"/>
      <c r="STV2163" s="218"/>
      <c r="STW2163" s="218"/>
      <c r="STX2163" s="218"/>
      <c r="STY2163" s="218"/>
      <c r="STZ2163" s="218"/>
      <c r="SUA2163" s="218"/>
      <c r="SUB2163" s="218"/>
      <c r="SUC2163" s="218"/>
      <c r="SUD2163" s="218"/>
      <c r="SUE2163" s="218"/>
      <c r="SUF2163" s="218"/>
      <c r="SUG2163" s="218"/>
      <c r="SUH2163" s="218"/>
      <c r="SUI2163" s="218"/>
      <c r="SUJ2163" s="218"/>
      <c r="SUK2163" s="218"/>
      <c r="SUL2163" s="218"/>
      <c r="SUM2163" s="218"/>
      <c r="SUN2163" s="218"/>
      <c r="SUO2163" s="218"/>
      <c r="SUP2163" s="218"/>
      <c r="SUQ2163" s="218"/>
      <c r="SUR2163" s="218"/>
      <c r="SUS2163" s="218"/>
      <c r="SUT2163" s="218"/>
      <c r="SUU2163" s="218"/>
      <c r="SUV2163" s="218"/>
      <c r="SUW2163" s="218"/>
      <c r="SUX2163" s="218"/>
      <c r="SUY2163" s="218"/>
      <c r="SUZ2163" s="218"/>
      <c r="SVA2163" s="218"/>
      <c r="SVB2163" s="218"/>
      <c r="SVC2163" s="218"/>
      <c r="SVD2163" s="218"/>
      <c r="SVE2163" s="218"/>
      <c r="SVF2163" s="218"/>
      <c r="SVG2163" s="218"/>
      <c r="SVH2163" s="218"/>
      <c r="SVI2163" s="218"/>
      <c r="SVJ2163" s="218"/>
      <c r="SVK2163" s="218"/>
      <c r="SVL2163" s="218"/>
      <c r="SVM2163" s="218"/>
      <c r="SVN2163" s="218"/>
      <c r="SVO2163" s="218"/>
      <c r="SVP2163" s="218"/>
      <c r="SVQ2163" s="218"/>
      <c r="SVR2163" s="218"/>
      <c r="SVS2163" s="218"/>
      <c r="SVT2163" s="218"/>
      <c r="SVU2163" s="218"/>
      <c r="SVV2163" s="218"/>
      <c r="SVW2163" s="218"/>
      <c r="SVX2163" s="218"/>
      <c r="SVY2163" s="218"/>
      <c r="SVZ2163" s="218"/>
      <c r="SWA2163" s="218"/>
      <c r="SWB2163" s="218"/>
      <c r="SWC2163" s="218"/>
      <c r="SWD2163" s="218"/>
      <c r="SWE2163" s="218"/>
      <c r="SWF2163" s="218"/>
      <c r="SWG2163" s="218"/>
      <c r="SWH2163" s="218"/>
      <c r="SWI2163" s="218"/>
      <c r="SWJ2163" s="218"/>
      <c r="SWK2163" s="218"/>
      <c r="SWL2163" s="218"/>
      <c r="SWM2163" s="218"/>
      <c r="SWN2163" s="218"/>
      <c r="SWO2163" s="218"/>
      <c r="SWP2163" s="218"/>
      <c r="SWQ2163" s="218"/>
      <c r="SWR2163" s="218"/>
      <c r="SWS2163" s="218"/>
      <c r="SWT2163" s="218"/>
      <c r="SWU2163" s="218"/>
      <c r="SWV2163" s="218"/>
      <c r="SWW2163" s="218"/>
      <c r="SWX2163" s="218"/>
      <c r="SWY2163" s="218"/>
      <c r="SWZ2163" s="218"/>
      <c r="SXA2163" s="218"/>
      <c r="SXB2163" s="218"/>
      <c r="SXC2163" s="218"/>
      <c r="SXD2163" s="218"/>
      <c r="SXE2163" s="218"/>
      <c r="SXF2163" s="218"/>
      <c r="SXG2163" s="218"/>
      <c r="SXH2163" s="218"/>
      <c r="SXI2163" s="218"/>
      <c r="SXJ2163" s="218"/>
      <c r="SXK2163" s="218"/>
      <c r="SXL2163" s="218"/>
      <c r="SXM2163" s="218"/>
      <c r="SXN2163" s="218"/>
      <c r="SXO2163" s="218"/>
      <c r="SXP2163" s="218"/>
      <c r="SXQ2163" s="218"/>
      <c r="SXR2163" s="218"/>
      <c r="SXS2163" s="218"/>
      <c r="SXT2163" s="218"/>
      <c r="SXU2163" s="218"/>
      <c r="SXV2163" s="218"/>
      <c r="SXW2163" s="218"/>
      <c r="SXX2163" s="218"/>
      <c r="SXY2163" s="218"/>
      <c r="SXZ2163" s="218"/>
      <c r="SYA2163" s="218"/>
      <c r="SYB2163" s="218"/>
      <c r="SYC2163" s="218"/>
      <c r="SYD2163" s="218"/>
      <c r="SYE2163" s="218"/>
      <c r="SYF2163" s="218"/>
      <c r="SYG2163" s="218"/>
      <c r="SYH2163" s="218"/>
      <c r="SYI2163" s="218"/>
      <c r="SYJ2163" s="218"/>
      <c r="SYK2163" s="218"/>
      <c r="SYL2163" s="218"/>
      <c r="SYM2163" s="218"/>
      <c r="SYN2163" s="218"/>
      <c r="SYO2163" s="218"/>
      <c r="SYP2163" s="218"/>
      <c r="SYQ2163" s="218"/>
      <c r="SYR2163" s="218"/>
      <c r="SYS2163" s="218"/>
      <c r="SYT2163" s="218"/>
      <c r="SYU2163" s="218"/>
      <c r="SYV2163" s="218"/>
      <c r="SYW2163" s="218"/>
      <c r="SYX2163" s="218"/>
      <c r="SYY2163" s="218"/>
      <c r="SYZ2163" s="218"/>
      <c r="SZA2163" s="218"/>
      <c r="SZB2163" s="218"/>
      <c r="SZC2163" s="218"/>
      <c r="SZD2163" s="218"/>
      <c r="SZE2163" s="218"/>
      <c r="SZF2163" s="218"/>
      <c r="SZG2163" s="218"/>
      <c r="SZH2163" s="218"/>
      <c r="SZI2163" s="218"/>
      <c r="SZJ2163" s="218"/>
      <c r="SZK2163" s="218"/>
      <c r="SZL2163" s="218"/>
      <c r="SZM2163" s="218"/>
      <c r="SZN2163" s="218"/>
      <c r="SZO2163" s="218"/>
      <c r="SZP2163" s="218"/>
      <c r="SZQ2163" s="218"/>
      <c r="SZR2163" s="218"/>
      <c r="SZS2163" s="218"/>
      <c r="SZT2163" s="218"/>
      <c r="SZU2163" s="218"/>
      <c r="SZV2163" s="218"/>
      <c r="SZW2163" s="218"/>
      <c r="SZX2163" s="218"/>
      <c r="SZY2163" s="218"/>
      <c r="SZZ2163" s="218"/>
      <c r="TAA2163" s="218"/>
      <c r="TAB2163" s="218"/>
      <c r="TAC2163" s="218"/>
      <c r="TAD2163" s="218"/>
      <c r="TAE2163" s="218"/>
      <c r="TAF2163" s="218"/>
      <c r="TAG2163" s="218"/>
      <c r="TAH2163" s="218"/>
      <c r="TAI2163" s="218"/>
      <c r="TAJ2163" s="218"/>
      <c r="TAK2163" s="218"/>
      <c r="TAL2163" s="218"/>
      <c r="TAM2163" s="218"/>
      <c r="TAN2163" s="218"/>
      <c r="TAO2163" s="218"/>
      <c r="TAP2163" s="218"/>
      <c r="TAQ2163" s="218"/>
      <c r="TAR2163" s="218"/>
      <c r="TAS2163" s="218"/>
      <c r="TAT2163" s="218"/>
      <c r="TAU2163" s="218"/>
      <c r="TAV2163" s="218"/>
      <c r="TAW2163" s="218"/>
      <c r="TAX2163" s="218"/>
      <c r="TAY2163" s="218"/>
      <c r="TAZ2163" s="218"/>
      <c r="TBA2163" s="218"/>
      <c r="TBB2163" s="218"/>
      <c r="TBC2163" s="218"/>
      <c r="TBD2163" s="218"/>
      <c r="TBE2163" s="218"/>
      <c r="TBF2163" s="218"/>
      <c r="TBG2163" s="218"/>
      <c r="TBH2163" s="218"/>
      <c r="TBI2163" s="218"/>
      <c r="TBJ2163" s="218"/>
      <c r="TBK2163" s="218"/>
      <c r="TBL2163" s="218"/>
      <c r="TBM2163" s="218"/>
      <c r="TBN2163" s="218"/>
      <c r="TBO2163" s="218"/>
      <c r="TBP2163" s="218"/>
      <c r="TBQ2163" s="218"/>
      <c r="TBR2163" s="218"/>
      <c r="TBS2163" s="218"/>
      <c r="TBT2163" s="218"/>
      <c r="TBU2163" s="218"/>
      <c r="TBV2163" s="218"/>
      <c r="TBW2163" s="218"/>
      <c r="TBX2163" s="218"/>
      <c r="TBY2163" s="218"/>
      <c r="TBZ2163" s="218"/>
      <c r="TCA2163" s="218"/>
      <c r="TCB2163" s="218"/>
      <c r="TCC2163" s="218"/>
      <c r="TCD2163" s="218"/>
      <c r="TCE2163" s="218"/>
      <c r="TCF2163" s="218"/>
      <c r="TCG2163" s="218"/>
      <c r="TCH2163" s="218"/>
      <c r="TCI2163" s="218"/>
      <c r="TCJ2163" s="218"/>
      <c r="TCK2163" s="218"/>
      <c r="TCL2163" s="218"/>
      <c r="TCM2163" s="218"/>
      <c r="TCN2163" s="218"/>
      <c r="TCO2163" s="218"/>
      <c r="TCP2163" s="218"/>
      <c r="TCQ2163" s="218"/>
      <c r="TCR2163" s="218"/>
      <c r="TCS2163" s="218"/>
      <c r="TCT2163" s="218"/>
      <c r="TCU2163" s="218"/>
      <c r="TCV2163" s="218"/>
      <c r="TCW2163" s="218"/>
      <c r="TCX2163" s="218"/>
      <c r="TCY2163" s="218"/>
      <c r="TCZ2163" s="218"/>
      <c r="TDA2163" s="218"/>
      <c r="TDB2163" s="218"/>
      <c r="TDC2163" s="218"/>
      <c r="TDD2163" s="218"/>
      <c r="TDE2163" s="218"/>
      <c r="TDF2163" s="218"/>
      <c r="TDG2163" s="218"/>
      <c r="TDH2163" s="218"/>
      <c r="TDI2163" s="218"/>
      <c r="TDJ2163" s="218"/>
      <c r="TDK2163" s="218"/>
      <c r="TDL2163" s="218"/>
      <c r="TDM2163" s="218"/>
      <c r="TDN2163" s="218"/>
      <c r="TDO2163" s="218"/>
      <c r="TDP2163" s="218"/>
      <c r="TDQ2163" s="218"/>
      <c r="TDR2163" s="218"/>
      <c r="TDS2163" s="218"/>
      <c r="TDT2163" s="218"/>
      <c r="TDU2163" s="218"/>
      <c r="TDV2163" s="218"/>
      <c r="TDW2163" s="218"/>
      <c r="TDX2163" s="218"/>
      <c r="TDY2163" s="218"/>
      <c r="TDZ2163" s="218"/>
      <c r="TEA2163" s="218"/>
      <c r="TEB2163" s="218"/>
      <c r="TEC2163" s="218"/>
      <c r="TED2163" s="218"/>
      <c r="TEE2163" s="218"/>
      <c r="TEF2163" s="218"/>
      <c r="TEG2163" s="218"/>
      <c r="TEH2163" s="218"/>
      <c r="TEI2163" s="218"/>
      <c r="TEJ2163" s="218"/>
      <c r="TEK2163" s="218"/>
      <c r="TEL2163" s="218"/>
      <c r="TEM2163" s="218"/>
      <c r="TEN2163" s="218"/>
      <c r="TEO2163" s="218"/>
      <c r="TEP2163" s="218"/>
      <c r="TEQ2163" s="218"/>
      <c r="TER2163" s="218"/>
      <c r="TES2163" s="218"/>
      <c r="TET2163" s="218"/>
      <c r="TEU2163" s="218"/>
      <c r="TEV2163" s="218"/>
      <c r="TEW2163" s="218"/>
      <c r="TEX2163" s="218"/>
      <c r="TEY2163" s="218"/>
      <c r="TEZ2163" s="218"/>
      <c r="TFA2163" s="218"/>
      <c r="TFB2163" s="218"/>
      <c r="TFC2163" s="218"/>
      <c r="TFD2163" s="218"/>
      <c r="TFE2163" s="218"/>
      <c r="TFF2163" s="218"/>
      <c r="TFG2163" s="218"/>
      <c r="TFH2163" s="218"/>
      <c r="TFI2163" s="218"/>
      <c r="TFJ2163" s="218"/>
      <c r="TFK2163" s="218"/>
      <c r="TFL2163" s="218"/>
      <c r="TFM2163" s="218"/>
      <c r="TFN2163" s="218"/>
      <c r="TFO2163" s="218"/>
      <c r="TFP2163" s="218"/>
      <c r="TFQ2163" s="218"/>
      <c r="TFR2163" s="218"/>
      <c r="TFS2163" s="218"/>
      <c r="TFT2163" s="218"/>
      <c r="TFU2163" s="218"/>
      <c r="TFV2163" s="218"/>
      <c r="TFW2163" s="218"/>
      <c r="TFX2163" s="218"/>
      <c r="TFY2163" s="218"/>
      <c r="TFZ2163" s="218"/>
      <c r="TGA2163" s="218"/>
      <c r="TGB2163" s="218"/>
      <c r="TGC2163" s="218"/>
      <c r="TGD2163" s="218"/>
      <c r="TGE2163" s="218"/>
      <c r="TGF2163" s="218"/>
      <c r="TGG2163" s="218"/>
      <c r="TGH2163" s="218"/>
      <c r="TGI2163" s="218"/>
      <c r="TGJ2163" s="218"/>
      <c r="TGK2163" s="218"/>
      <c r="TGL2163" s="218"/>
      <c r="TGM2163" s="218"/>
      <c r="TGN2163" s="218"/>
      <c r="TGO2163" s="218"/>
      <c r="TGP2163" s="218"/>
      <c r="TGQ2163" s="218"/>
      <c r="TGR2163" s="218"/>
      <c r="TGS2163" s="218"/>
      <c r="TGT2163" s="218"/>
      <c r="TGU2163" s="218"/>
      <c r="TGV2163" s="218"/>
      <c r="TGW2163" s="218"/>
      <c r="TGX2163" s="218"/>
      <c r="TGY2163" s="218"/>
      <c r="TGZ2163" s="218"/>
      <c r="THA2163" s="218"/>
      <c r="THB2163" s="218"/>
      <c r="THC2163" s="218"/>
      <c r="THD2163" s="218"/>
      <c r="THE2163" s="218"/>
      <c r="THF2163" s="218"/>
      <c r="THG2163" s="218"/>
      <c r="THH2163" s="218"/>
      <c r="THI2163" s="218"/>
      <c r="THJ2163" s="218"/>
      <c r="THK2163" s="218"/>
      <c r="THL2163" s="218"/>
      <c r="THM2163" s="218"/>
      <c r="THN2163" s="218"/>
      <c r="THO2163" s="218"/>
      <c r="THP2163" s="218"/>
      <c r="THQ2163" s="218"/>
      <c r="THR2163" s="218"/>
      <c r="THS2163" s="218"/>
      <c r="THT2163" s="218"/>
      <c r="THU2163" s="218"/>
      <c r="THV2163" s="218"/>
      <c r="THW2163" s="218"/>
      <c r="THX2163" s="218"/>
      <c r="THY2163" s="218"/>
      <c r="THZ2163" s="218"/>
      <c r="TIA2163" s="218"/>
      <c r="TIB2163" s="218"/>
      <c r="TIC2163" s="218"/>
      <c r="TID2163" s="218"/>
      <c r="TIE2163" s="218"/>
      <c r="TIF2163" s="218"/>
      <c r="TIG2163" s="218"/>
      <c r="TIH2163" s="218"/>
      <c r="TII2163" s="218"/>
      <c r="TIJ2163" s="218"/>
      <c r="TIK2163" s="218"/>
      <c r="TIL2163" s="218"/>
      <c r="TIM2163" s="218"/>
      <c r="TIN2163" s="218"/>
      <c r="TIO2163" s="218"/>
      <c r="TIP2163" s="218"/>
      <c r="TIQ2163" s="218"/>
      <c r="TIR2163" s="218"/>
      <c r="TIS2163" s="218"/>
      <c r="TIT2163" s="218"/>
      <c r="TIU2163" s="218"/>
      <c r="TIV2163" s="218"/>
      <c r="TIW2163" s="218"/>
      <c r="TIX2163" s="218"/>
      <c r="TIY2163" s="218"/>
      <c r="TIZ2163" s="218"/>
      <c r="TJA2163" s="218"/>
      <c r="TJB2163" s="218"/>
      <c r="TJC2163" s="218"/>
      <c r="TJD2163" s="218"/>
      <c r="TJE2163" s="218"/>
      <c r="TJF2163" s="218"/>
      <c r="TJG2163" s="218"/>
      <c r="TJH2163" s="218"/>
      <c r="TJI2163" s="218"/>
      <c r="TJJ2163" s="218"/>
      <c r="TJK2163" s="218"/>
      <c r="TJL2163" s="218"/>
      <c r="TJM2163" s="218"/>
      <c r="TJN2163" s="218"/>
      <c r="TJO2163" s="218"/>
      <c r="TJP2163" s="218"/>
      <c r="TJQ2163" s="218"/>
      <c r="TJR2163" s="218"/>
      <c r="TJS2163" s="218"/>
      <c r="TJT2163" s="218"/>
      <c r="TJU2163" s="218"/>
      <c r="TJV2163" s="218"/>
      <c r="TJW2163" s="218"/>
      <c r="TJX2163" s="218"/>
      <c r="TJY2163" s="218"/>
      <c r="TJZ2163" s="218"/>
      <c r="TKA2163" s="218"/>
      <c r="TKB2163" s="218"/>
      <c r="TKC2163" s="218"/>
      <c r="TKD2163" s="218"/>
      <c r="TKE2163" s="218"/>
      <c r="TKF2163" s="218"/>
      <c r="TKG2163" s="218"/>
      <c r="TKH2163" s="218"/>
      <c r="TKI2163" s="218"/>
      <c r="TKJ2163" s="218"/>
      <c r="TKK2163" s="218"/>
      <c r="TKL2163" s="218"/>
      <c r="TKM2163" s="218"/>
      <c r="TKN2163" s="218"/>
      <c r="TKO2163" s="218"/>
      <c r="TKP2163" s="218"/>
      <c r="TKQ2163" s="218"/>
      <c r="TKR2163" s="218"/>
      <c r="TKS2163" s="218"/>
      <c r="TKT2163" s="218"/>
      <c r="TKU2163" s="218"/>
      <c r="TKV2163" s="218"/>
      <c r="TKW2163" s="218"/>
      <c r="TKX2163" s="218"/>
      <c r="TKY2163" s="218"/>
      <c r="TKZ2163" s="218"/>
      <c r="TLA2163" s="218"/>
      <c r="TLB2163" s="218"/>
      <c r="TLC2163" s="218"/>
      <c r="TLD2163" s="218"/>
      <c r="TLE2163" s="218"/>
      <c r="TLF2163" s="218"/>
      <c r="TLG2163" s="218"/>
      <c r="TLH2163" s="218"/>
      <c r="TLI2163" s="218"/>
      <c r="TLJ2163" s="218"/>
      <c r="TLK2163" s="218"/>
      <c r="TLL2163" s="218"/>
      <c r="TLM2163" s="218"/>
      <c r="TLN2163" s="218"/>
      <c r="TLO2163" s="218"/>
      <c r="TLP2163" s="218"/>
      <c r="TLQ2163" s="218"/>
      <c r="TLR2163" s="218"/>
      <c r="TLS2163" s="218"/>
      <c r="TLT2163" s="218"/>
      <c r="TLU2163" s="218"/>
      <c r="TLV2163" s="218"/>
      <c r="TLW2163" s="218"/>
      <c r="TLX2163" s="218"/>
      <c r="TLY2163" s="218"/>
      <c r="TLZ2163" s="218"/>
      <c r="TMA2163" s="218"/>
      <c r="TMB2163" s="218"/>
      <c r="TMC2163" s="218"/>
      <c r="TMD2163" s="218"/>
      <c r="TME2163" s="218"/>
      <c r="TMF2163" s="218"/>
      <c r="TMG2163" s="218"/>
      <c r="TMH2163" s="218"/>
      <c r="TMI2163" s="218"/>
      <c r="TMJ2163" s="218"/>
      <c r="TMK2163" s="218"/>
      <c r="TML2163" s="218"/>
      <c r="TMM2163" s="218"/>
      <c r="TMN2163" s="218"/>
      <c r="TMO2163" s="218"/>
      <c r="TMP2163" s="218"/>
      <c r="TMQ2163" s="218"/>
      <c r="TMR2163" s="218"/>
      <c r="TMS2163" s="218"/>
      <c r="TMT2163" s="218"/>
      <c r="TMU2163" s="218"/>
      <c r="TMV2163" s="218"/>
      <c r="TMW2163" s="218"/>
      <c r="TMX2163" s="218"/>
      <c r="TMY2163" s="218"/>
      <c r="TMZ2163" s="218"/>
      <c r="TNA2163" s="218"/>
      <c r="TNB2163" s="218"/>
      <c r="TNC2163" s="218"/>
      <c r="TND2163" s="218"/>
      <c r="TNE2163" s="218"/>
      <c r="TNF2163" s="218"/>
      <c r="TNG2163" s="218"/>
      <c r="TNH2163" s="218"/>
      <c r="TNI2163" s="218"/>
      <c r="TNJ2163" s="218"/>
      <c r="TNK2163" s="218"/>
      <c r="TNL2163" s="218"/>
      <c r="TNM2163" s="218"/>
      <c r="TNN2163" s="218"/>
      <c r="TNO2163" s="218"/>
      <c r="TNP2163" s="218"/>
      <c r="TNQ2163" s="218"/>
      <c r="TNR2163" s="218"/>
      <c r="TNS2163" s="218"/>
      <c r="TNT2163" s="218"/>
      <c r="TNU2163" s="218"/>
      <c r="TNV2163" s="218"/>
      <c r="TNW2163" s="218"/>
      <c r="TNX2163" s="218"/>
      <c r="TNY2163" s="218"/>
      <c r="TNZ2163" s="218"/>
      <c r="TOA2163" s="218"/>
      <c r="TOB2163" s="218"/>
      <c r="TOC2163" s="218"/>
      <c r="TOD2163" s="218"/>
      <c r="TOE2163" s="218"/>
      <c r="TOF2163" s="218"/>
      <c r="TOG2163" s="218"/>
      <c r="TOH2163" s="218"/>
      <c r="TOI2163" s="218"/>
      <c r="TOJ2163" s="218"/>
      <c r="TOK2163" s="218"/>
      <c r="TOL2163" s="218"/>
      <c r="TOM2163" s="218"/>
      <c r="TON2163" s="218"/>
      <c r="TOO2163" s="218"/>
      <c r="TOP2163" s="218"/>
      <c r="TOQ2163" s="218"/>
      <c r="TOR2163" s="218"/>
      <c r="TOS2163" s="218"/>
      <c r="TOT2163" s="218"/>
      <c r="TOU2163" s="218"/>
      <c r="TOV2163" s="218"/>
      <c r="TOW2163" s="218"/>
      <c r="TOX2163" s="218"/>
      <c r="TOY2163" s="218"/>
      <c r="TOZ2163" s="218"/>
      <c r="TPA2163" s="218"/>
      <c r="TPB2163" s="218"/>
      <c r="TPC2163" s="218"/>
      <c r="TPD2163" s="218"/>
      <c r="TPE2163" s="218"/>
      <c r="TPF2163" s="218"/>
      <c r="TPG2163" s="218"/>
      <c r="TPH2163" s="218"/>
      <c r="TPI2163" s="218"/>
      <c r="TPJ2163" s="218"/>
      <c r="TPK2163" s="218"/>
      <c r="TPL2163" s="218"/>
      <c r="TPM2163" s="218"/>
      <c r="TPN2163" s="218"/>
      <c r="TPO2163" s="218"/>
      <c r="TPP2163" s="218"/>
      <c r="TPQ2163" s="218"/>
      <c r="TPR2163" s="218"/>
      <c r="TPS2163" s="218"/>
      <c r="TPT2163" s="218"/>
      <c r="TPU2163" s="218"/>
      <c r="TPV2163" s="218"/>
      <c r="TPW2163" s="218"/>
      <c r="TPX2163" s="218"/>
      <c r="TPY2163" s="218"/>
      <c r="TPZ2163" s="218"/>
      <c r="TQA2163" s="218"/>
      <c r="TQB2163" s="218"/>
      <c r="TQC2163" s="218"/>
      <c r="TQD2163" s="218"/>
      <c r="TQE2163" s="218"/>
      <c r="TQF2163" s="218"/>
      <c r="TQG2163" s="218"/>
      <c r="TQH2163" s="218"/>
      <c r="TQI2163" s="218"/>
      <c r="TQJ2163" s="218"/>
      <c r="TQK2163" s="218"/>
      <c r="TQL2163" s="218"/>
      <c r="TQM2163" s="218"/>
      <c r="TQN2163" s="218"/>
      <c r="TQO2163" s="218"/>
      <c r="TQP2163" s="218"/>
      <c r="TQQ2163" s="218"/>
      <c r="TQR2163" s="218"/>
      <c r="TQS2163" s="218"/>
      <c r="TQT2163" s="218"/>
      <c r="TQU2163" s="218"/>
      <c r="TQV2163" s="218"/>
      <c r="TQW2163" s="218"/>
      <c r="TQX2163" s="218"/>
      <c r="TQY2163" s="218"/>
      <c r="TQZ2163" s="218"/>
      <c r="TRA2163" s="218"/>
      <c r="TRB2163" s="218"/>
      <c r="TRC2163" s="218"/>
      <c r="TRD2163" s="218"/>
      <c r="TRE2163" s="218"/>
      <c r="TRF2163" s="218"/>
      <c r="TRG2163" s="218"/>
      <c r="TRH2163" s="218"/>
      <c r="TRI2163" s="218"/>
      <c r="TRJ2163" s="218"/>
      <c r="TRK2163" s="218"/>
      <c r="TRL2163" s="218"/>
      <c r="TRM2163" s="218"/>
      <c r="TRN2163" s="218"/>
      <c r="TRO2163" s="218"/>
      <c r="TRP2163" s="218"/>
      <c r="TRQ2163" s="218"/>
      <c r="TRR2163" s="218"/>
      <c r="TRS2163" s="218"/>
      <c r="TRT2163" s="218"/>
      <c r="TRU2163" s="218"/>
      <c r="TRV2163" s="218"/>
      <c r="TRW2163" s="218"/>
      <c r="TRX2163" s="218"/>
      <c r="TRY2163" s="218"/>
      <c r="TRZ2163" s="218"/>
      <c r="TSA2163" s="218"/>
      <c r="TSB2163" s="218"/>
      <c r="TSC2163" s="218"/>
      <c r="TSD2163" s="218"/>
      <c r="TSE2163" s="218"/>
      <c r="TSF2163" s="218"/>
      <c r="TSG2163" s="218"/>
      <c r="TSH2163" s="218"/>
      <c r="TSI2163" s="218"/>
      <c r="TSJ2163" s="218"/>
      <c r="TSK2163" s="218"/>
      <c r="TSL2163" s="218"/>
      <c r="TSM2163" s="218"/>
      <c r="TSN2163" s="218"/>
      <c r="TSO2163" s="218"/>
      <c r="TSP2163" s="218"/>
      <c r="TSQ2163" s="218"/>
      <c r="TSR2163" s="218"/>
      <c r="TSS2163" s="218"/>
      <c r="TST2163" s="218"/>
      <c r="TSU2163" s="218"/>
      <c r="TSV2163" s="218"/>
      <c r="TSW2163" s="218"/>
      <c r="TSX2163" s="218"/>
      <c r="TSY2163" s="218"/>
      <c r="TSZ2163" s="218"/>
      <c r="TTA2163" s="218"/>
      <c r="TTB2163" s="218"/>
      <c r="TTC2163" s="218"/>
      <c r="TTD2163" s="218"/>
      <c r="TTE2163" s="218"/>
      <c r="TTF2163" s="218"/>
      <c r="TTG2163" s="218"/>
      <c r="TTH2163" s="218"/>
      <c r="TTI2163" s="218"/>
      <c r="TTJ2163" s="218"/>
      <c r="TTK2163" s="218"/>
      <c r="TTL2163" s="218"/>
      <c r="TTM2163" s="218"/>
      <c r="TTN2163" s="218"/>
      <c r="TTO2163" s="218"/>
      <c r="TTP2163" s="218"/>
      <c r="TTQ2163" s="218"/>
      <c r="TTR2163" s="218"/>
      <c r="TTS2163" s="218"/>
      <c r="TTT2163" s="218"/>
      <c r="TTU2163" s="218"/>
      <c r="TTV2163" s="218"/>
      <c r="TTW2163" s="218"/>
      <c r="TTX2163" s="218"/>
      <c r="TTY2163" s="218"/>
      <c r="TTZ2163" s="218"/>
      <c r="TUA2163" s="218"/>
      <c r="TUB2163" s="218"/>
      <c r="TUC2163" s="218"/>
      <c r="TUD2163" s="218"/>
      <c r="TUE2163" s="218"/>
      <c r="TUF2163" s="218"/>
      <c r="TUG2163" s="218"/>
      <c r="TUH2163" s="218"/>
      <c r="TUI2163" s="218"/>
      <c r="TUJ2163" s="218"/>
      <c r="TUK2163" s="218"/>
      <c r="TUL2163" s="218"/>
      <c r="TUM2163" s="218"/>
      <c r="TUN2163" s="218"/>
      <c r="TUO2163" s="218"/>
      <c r="TUP2163" s="218"/>
      <c r="TUQ2163" s="218"/>
      <c r="TUR2163" s="218"/>
      <c r="TUS2163" s="218"/>
      <c r="TUT2163" s="218"/>
      <c r="TUU2163" s="218"/>
      <c r="TUV2163" s="218"/>
      <c r="TUW2163" s="218"/>
      <c r="TUX2163" s="218"/>
      <c r="TUY2163" s="218"/>
      <c r="TUZ2163" s="218"/>
      <c r="TVA2163" s="218"/>
      <c r="TVB2163" s="218"/>
      <c r="TVC2163" s="218"/>
      <c r="TVD2163" s="218"/>
      <c r="TVE2163" s="218"/>
      <c r="TVF2163" s="218"/>
      <c r="TVG2163" s="218"/>
      <c r="TVH2163" s="218"/>
      <c r="TVI2163" s="218"/>
      <c r="TVJ2163" s="218"/>
      <c r="TVK2163" s="218"/>
      <c r="TVL2163" s="218"/>
      <c r="TVM2163" s="218"/>
      <c r="TVN2163" s="218"/>
      <c r="TVO2163" s="218"/>
      <c r="TVP2163" s="218"/>
      <c r="TVQ2163" s="218"/>
      <c r="TVR2163" s="218"/>
      <c r="TVS2163" s="218"/>
      <c r="TVT2163" s="218"/>
      <c r="TVU2163" s="218"/>
      <c r="TVV2163" s="218"/>
      <c r="TVW2163" s="218"/>
      <c r="TVX2163" s="218"/>
      <c r="TVY2163" s="218"/>
      <c r="TVZ2163" s="218"/>
      <c r="TWA2163" s="218"/>
      <c r="TWB2163" s="218"/>
      <c r="TWC2163" s="218"/>
      <c r="TWD2163" s="218"/>
      <c r="TWE2163" s="218"/>
      <c r="TWF2163" s="218"/>
      <c r="TWG2163" s="218"/>
      <c r="TWH2163" s="218"/>
      <c r="TWI2163" s="218"/>
      <c r="TWJ2163" s="218"/>
      <c r="TWK2163" s="218"/>
      <c r="TWL2163" s="218"/>
      <c r="TWM2163" s="218"/>
      <c r="TWN2163" s="218"/>
      <c r="TWO2163" s="218"/>
      <c r="TWP2163" s="218"/>
      <c r="TWQ2163" s="218"/>
      <c r="TWR2163" s="218"/>
      <c r="TWS2163" s="218"/>
      <c r="TWT2163" s="218"/>
      <c r="TWU2163" s="218"/>
      <c r="TWV2163" s="218"/>
      <c r="TWW2163" s="218"/>
      <c r="TWX2163" s="218"/>
      <c r="TWY2163" s="218"/>
      <c r="TWZ2163" s="218"/>
      <c r="TXA2163" s="218"/>
      <c r="TXB2163" s="218"/>
      <c r="TXC2163" s="218"/>
      <c r="TXD2163" s="218"/>
      <c r="TXE2163" s="218"/>
      <c r="TXF2163" s="218"/>
      <c r="TXG2163" s="218"/>
      <c r="TXH2163" s="218"/>
      <c r="TXI2163" s="218"/>
      <c r="TXJ2163" s="218"/>
      <c r="TXK2163" s="218"/>
      <c r="TXL2163" s="218"/>
      <c r="TXM2163" s="218"/>
      <c r="TXN2163" s="218"/>
      <c r="TXO2163" s="218"/>
      <c r="TXP2163" s="218"/>
      <c r="TXQ2163" s="218"/>
      <c r="TXR2163" s="218"/>
      <c r="TXS2163" s="218"/>
      <c r="TXT2163" s="218"/>
      <c r="TXU2163" s="218"/>
      <c r="TXV2163" s="218"/>
      <c r="TXW2163" s="218"/>
      <c r="TXX2163" s="218"/>
      <c r="TXY2163" s="218"/>
      <c r="TXZ2163" s="218"/>
      <c r="TYA2163" s="218"/>
      <c r="TYB2163" s="218"/>
      <c r="TYC2163" s="218"/>
      <c r="TYD2163" s="218"/>
      <c r="TYE2163" s="218"/>
      <c r="TYF2163" s="218"/>
      <c r="TYG2163" s="218"/>
      <c r="TYH2163" s="218"/>
      <c r="TYI2163" s="218"/>
      <c r="TYJ2163" s="218"/>
      <c r="TYK2163" s="218"/>
      <c r="TYL2163" s="218"/>
      <c r="TYM2163" s="218"/>
      <c r="TYN2163" s="218"/>
      <c r="TYO2163" s="218"/>
      <c r="TYP2163" s="218"/>
      <c r="TYQ2163" s="218"/>
      <c r="TYR2163" s="218"/>
      <c r="TYS2163" s="218"/>
      <c r="TYT2163" s="218"/>
      <c r="TYU2163" s="218"/>
      <c r="TYV2163" s="218"/>
      <c r="TYW2163" s="218"/>
      <c r="TYX2163" s="218"/>
      <c r="TYY2163" s="218"/>
      <c r="TYZ2163" s="218"/>
      <c r="TZA2163" s="218"/>
      <c r="TZB2163" s="218"/>
      <c r="TZC2163" s="218"/>
      <c r="TZD2163" s="218"/>
      <c r="TZE2163" s="218"/>
      <c r="TZF2163" s="218"/>
      <c r="TZG2163" s="218"/>
      <c r="TZH2163" s="218"/>
      <c r="TZI2163" s="218"/>
      <c r="TZJ2163" s="218"/>
      <c r="TZK2163" s="218"/>
      <c r="TZL2163" s="218"/>
      <c r="TZM2163" s="218"/>
      <c r="TZN2163" s="218"/>
      <c r="TZO2163" s="218"/>
      <c r="TZP2163" s="218"/>
      <c r="TZQ2163" s="218"/>
      <c r="TZR2163" s="218"/>
      <c r="TZS2163" s="218"/>
      <c r="TZT2163" s="218"/>
      <c r="TZU2163" s="218"/>
      <c r="TZV2163" s="218"/>
      <c r="TZW2163" s="218"/>
      <c r="TZX2163" s="218"/>
      <c r="TZY2163" s="218"/>
      <c r="TZZ2163" s="218"/>
      <c r="UAA2163" s="218"/>
      <c r="UAB2163" s="218"/>
      <c r="UAC2163" s="218"/>
      <c r="UAD2163" s="218"/>
      <c r="UAE2163" s="218"/>
      <c r="UAF2163" s="218"/>
      <c r="UAG2163" s="218"/>
      <c r="UAH2163" s="218"/>
      <c r="UAI2163" s="218"/>
      <c r="UAJ2163" s="218"/>
      <c r="UAK2163" s="218"/>
      <c r="UAL2163" s="218"/>
      <c r="UAM2163" s="218"/>
      <c r="UAN2163" s="218"/>
      <c r="UAO2163" s="218"/>
      <c r="UAP2163" s="218"/>
      <c r="UAQ2163" s="218"/>
      <c r="UAR2163" s="218"/>
      <c r="UAS2163" s="218"/>
      <c r="UAT2163" s="218"/>
      <c r="UAU2163" s="218"/>
      <c r="UAV2163" s="218"/>
      <c r="UAW2163" s="218"/>
      <c r="UAX2163" s="218"/>
      <c r="UAY2163" s="218"/>
      <c r="UAZ2163" s="218"/>
      <c r="UBA2163" s="218"/>
      <c r="UBB2163" s="218"/>
      <c r="UBC2163" s="218"/>
      <c r="UBD2163" s="218"/>
      <c r="UBE2163" s="218"/>
      <c r="UBF2163" s="218"/>
      <c r="UBG2163" s="218"/>
      <c r="UBH2163" s="218"/>
      <c r="UBI2163" s="218"/>
      <c r="UBJ2163" s="218"/>
      <c r="UBK2163" s="218"/>
      <c r="UBL2163" s="218"/>
      <c r="UBM2163" s="218"/>
      <c r="UBN2163" s="218"/>
      <c r="UBO2163" s="218"/>
      <c r="UBP2163" s="218"/>
      <c r="UBQ2163" s="218"/>
      <c r="UBR2163" s="218"/>
      <c r="UBS2163" s="218"/>
      <c r="UBT2163" s="218"/>
      <c r="UBU2163" s="218"/>
      <c r="UBV2163" s="218"/>
      <c r="UBW2163" s="218"/>
      <c r="UBX2163" s="218"/>
      <c r="UBY2163" s="218"/>
      <c r="UBZ2163" s="218"/>
      <c r="UCA2163" s="218"/>
      <c r="UCB2163" s="218"/>
      <c r="UCC2163" s="218"/>
      <c r="UCD2163" s="218"/>
      <c r="UCE2163" s="218"/>
      <c r="UCF2163" s="218"/>
      <c r="UCG2163" s="218"/>
      <c r="UCH2163" s="218"/>
      <c r="UCI2163" s="218"/>
      <c r="UCJ2163" s="218"/>
      <c r="UCK2163" s="218"/>
      <c r="UCL2163" s="218"/>
      <c r="UCM2163" s="218"/>
      <c r="UCN2163" s="218"/>
      <c r="UCO2163" s="218"/>
      <c r="UCP2163" s="218"/>
      <c r="UCQ2163" s="218"/>
      <c r="UCR2163" s="218"/>
      <c r="UCS2163" s="218"/>
      <c r="UCT2163" s="218"/>
      <c r="UCU2163" s="218"/>
      <c r="UCV2163" s="218"/>
      <c r="UCW2163" s="218"/>
      <c r="UCX2163" s="218"/>
      <c r="UCY2163" s="218"/>
      <c r="UCZ2163" s="218"/>
      <c r="UDA2163" s="218"/>
      <c r="UDB2163" s="218"/>
      <c r="UDC2163" s="218"/>
      <c r="UDD2163" s="218"/>
      <c r="UDE2163" s="218"/>
      <c r="UDF2163" s="218"/>
      <c r="UDG2163" s="218"/>
      <c r="UDH2163" s="218"/>
      <c r="UDI2163" s="218"/>
      <c r="UDJ2163" s="218"/>
      <c r="UDK2163" s="218"/>
      <c r="UDL2163" s="218"/>
      <c r="UDM2163" s="218"/>
      <c r="UDN2163" s="218"/>
      <c r="UDO2163" s="218"/>
      <c r="UDP2163" s="218"/>
      <c r="UDQ2163" s="218"/>
      <c r="UDR2163" s="218"/>
      <c r="UDS2163" s="218"/>
      <c r="UDT2163" s="218"/>
      <c r="UDU2163" s="218"/>
      <c r="UDV2163" s="218"/>
      <c r="UDW2163" s="218"/>
      <c r="UDX2163" s="218"/>
      <c r="UDY2163" s="218"/>
      <c r="UDZ2163" s="218"/>
      <c r="UEA2163" s="218"/>
      <c r="UEB2163" s="218"/>
      <c r="UEC2163" s="218"/>
      <c r="UED2163" s="218"/>
      <c r="UEE2163" s="218"/>
      <c r="UEF2163" s="218"/>
      <c r="UEG2163" s="218"/>
      <c r="UEH2163" s="218"/>
      <c r="UEI2163" s="218"/>
      <c r="UEJ2163" s="218"/>
      <c r="UEK2163" s="218"/>
      <c r="UEL2163" s="218"/>
      <c r="UEM2163" s="218"/>
      <c r="UEN2163" s="218"/>
      <c r="UEO2163" s="218"/>
      <c r="UEP2163" s="218"/>
      <c r="UEQ2163" s="218"/>
      <c r="UER2163" s="218"/>
      <c r="UES2163" s="218"/>
      <c r="UET2163" s="218"/>
      <c r="UEU2163" s="218"/>
      <c r="UEV2163" s="218"/>
      <c r="UEW2163" s="218"/>
      <c r="UEX2163" s="218"/>
      <c r="UEY2163" s="218"/>
      <c r="UEZ2163" s="218"/>
      <c r="UFA2163" s="218"/>
      <c r="UFB2163" s="218"/>
      <c r="UFC2163" s="218"/>
      <c r="UFD2163" s="218"/>
      <c r="UFE2163" s="218"/>
      <c r="UFF2163" s="218"/>
      <c r="UFG2163" s="218"/>
      <c r="UFH2163" s="218"/>
      <c r="UFI2163" s="218"/>
      <c r="UFJ2163" s="218"/>
      <c r="UFK2163" s="218"/>
      <c r="UFL2163" s="218"/>
      <c r="UFM2163" s="218"/>
      <c r="UFN2163" s="218"/>
      <c r="UFO2163" s="218"/>
      <c r="UFP2163" s="218"/>
      <c r="UFQ2163" s="218"/>
      <c r="UFR2163" s="218"/>
      <c r="UFS2163" s="218"/>
      <c r="UFT2163" s="218"/>
      <c r="UFU2163" s="218"/>
      <c r="UFV2163" s="218"/>
      <c r="UFW2163" s="218"/>
      <c r="UFX2163" s="218"/>
      <c r="UFY2163" s="218"/>
      <c r="UFZ2163" s="218"/>
      <c r="UGA2163" s="218"/>
      <c r="UGB2163" s="218"/>
      <c r="UGC2163" s="218"/>
      <c r="UGD2163" s="218"/>
      <c r="UGE2163" s="218"/>
      <c r="UGF2163" s="218"/>
      <c r="UGG2163" s="218"/>
      <c r="UGH2163" s="218"/>
      <c r="UGI2163" s="218"/>
      <c r="UGJ2163" s="218"/>
      <c r="UGK2163" s="218"/>
      <c r="UGL2163" s="218"/>
      <c r="UGM2163" s="218"/>
      <c r="UGN2163" s="218"/>
      <c r="UGO2163" s="218"/>
      <c r="UGP2163" s="218"/>
      <c r="UGQ2163" s="218"/>
      <c r="UGR2163" s="218"/>
      <c r="UGS2163" s="218"/>
      <c r="UGT2163" s="218"/>
      <c r="UGU2163" s="218"/>
      <c r="UGV2163" s="218"/>
      <c r="UGW2163" s="218"/>
      <c r="UGX2163" s="218"/>
      <c r="UGY2163" s="218"/>
      <c r="UGZ2163" s="218"/>
      <c r="UHA2163" s="218"/>
      <c r="UHB2163" s="218"/>
      <c r="UHC2163" s="218"/>
      <c r="UHD2163" s="218"/>
      <c r="UHE2163" s="218"/>
      <c r="UHF2163" s="218"/>
      <c r="UHG2163" s="218"/>
      <c r="UHH2163" s="218"/>
      <c r="UHI2163" s="218"/>
      <c r="UHJ2163" s="218"/>
      <c r="UHK2163" s="218"/>
      <c r="UHL2163" s="218"/>
      <c r="UHM2163" s="218"/>
      <c r="UHN2163" s="218"/>
      <c r="UHO2163" s="218"/>
      <c r="UHP2163" s="218"/>
      <c r="UHQ2163" s="218"/>
      <c r="UHR2163" s="218"/>
      <c r="UHS2163" s="218"/>
      <c r="UHT2163" s="218"/>
      <c r="UHU2163" s="218"/>
      <c r="UHV2163" s="218"/>
      <c r="UHW2163" s="218"/>
      <c r="UHX2163" s="218"/>
      <c r="UHY2163" s="218"/>
      <c r="UHZ2163" s="218"/>
      <c r="UIA2163" s="218"/>
      <c r="UIB2163" s="218"/>
      <c r="UIC2163" s="218"/>
      <c r="UID2163" s="218"/>
      <c r="UIE2163" s="218"/>
      <c r="UIF2163" s="218"/>
      <c r="UIG2163" s="218"/>
      <c r="UIH2163" s="218"/>
      <c r="UII2163" s="218"/>
      <c r="UIJ2163" s="218"/>
      <c r="UIK2163" s="218"/>
      <c r="UIL2163" s="218"/>
      <c r="UIM2163" s="218"/>
      <c r="UIN2163" s="218"/>
      <c r="UIO2163" s="218"/>
      <c r="UIP2163" s="218"/>
      <c r="UIQ2163" s="218"/>
      <c r="UIR2163" s="218"/>
      <c r="UIS2163" s="218"/>
      <c r="UIT2163" s="218"/>
      <c r="UIU2163" s="218"/>
      <c r="UIV2163" s="218"/>
      <c r="UIW2163" s="218"/>
      <c r="UIX2163" s="218"/>
      <c r="UIY2163" s="218"/>
      <c r="UIZ2163" s="218"/>
      <c r="UJA2163" s="218"/>
      <c r="UJB2163" s="218"/>
      <c r="UJC2163" s="218"/>
      <c r="UJD2163" s="218"/>
      <c r="UJE2163" s="218"/>
      <c r="UJF2163" s="218"/>
      <c r="UJG2163" s="218"/>
      <c r="UJH2163" s="218"/>
      <c r="UJI2163" s="218"/>
      <c r="UJJ2163" s="218"/>
      <c r="UJK2163" s="218"/>
      <c r="UJL2163" s="218"/>
      <c r="UJM2163" s="218"/>
      <c r="UJN2163" s="218"/>
      <c r="UJO2163" s="218"/>
      <c r="UJP2163" s="218"/>
      <c r="UJQ2163" s="218"/>
      <c r="UJR2163" s="218"/>
      <c r="UJS2163" s="218"/>
      <c r="UJT2163" s="218"/>
      <c r="UJU2163" s="218"/>
      <c r="UJV2163" s="218"/>
      <c r="UJW2163" s="218"/>
      <c r="UJX2163" s="218"/>
      <c r="UJY2163" s="218"/>
      <c r="UJZ2163" s="218"/>
      <c r="UKA2163" s="218"/>
      <c r="UKB2163" s="218"/>
      <c r="UKC2163" s="218"/>
      <c r="UKD2163" s="218"/>
      <c r="UKE2163" s="218"/>
      <c r="UKF2163" s="218"/>
      <c r="UKG2163" s="218"/>
      <c r="UKH2163" s="218"/>
      <c r="UKI2163" s="218"/>
      <c r="UKJ2163" s="218"/>
      <c r="UKK2163" s="218"/>
      <c r="UKL2163" s="218"/>
      <c r="UKM2163" s="218"/>
      <c r="UKN2163" s="218"/>
      <c r="UKO2163" s="218"/>
      <c r="UKP2163" s="218"/>
      <c r="UKQ2163" s="218"/>
      <c r="UKR2163" s="218"/>
      <c r="UKS2163" s="218"/>
      <c r="UKT2163" s="218"/>
      <c r="UKU2163" s="218"/>
      <c r="UKV2163" s="218"/>
      <c r="UKW2163" s="218"/>
      <c r="UKX2163" s="218"/>
      <c r="UKY2163" s="218"/>
      <c r="UKZ2163" s="218"/>
      <c r="ULA2163" s="218"/>
      <c r="ULB2163" s="218"/>
      <c r="ULC2163" s="218"/>
      <c r="ULD2163" s="218"/>
      <c r="ULE2163" s="218"/>
      <c r="ULF2163" s="218"/>
      <c r="ULG2163" s="218"/>
      <c r="ULH2163" s="218"/>
      <c r="ULI2163" s="218"/>
      <c r="ULJ2163" s="218"/>
      <c r="ULK2163" s="218"/>
      <c r="ULL2163" s="218"/>
      <c r="ULM2163" s="218"/>
      <c r="ULN2163" s="218"/>
      <c r="ULO2163" s="218"/>
      <c r="ULP2163" s="218"/>
      <c r="ULQ2163" s="218"/>
      <c r="ULR2163" s="218"/>
      <c r="ULS2163" s="218"/>
      <c r="ULT2163" s="218"/>
      <c r="ULU2163" s="218"/>
      <c r="ULV2163" s="218"/>
      <c r="ULW2163" s="218"/>
      <c r="ULX2163" s="218"/>
      <c r="ULY2163" s="218"/>
      <c r="ULZ2163" s="218"/>
      <c r="UMA2163" s="218"/>
      <c r="UMB2163" s="218"/>
      <c r="UMC2163" s="218"/>
      <c r="UMD2163" s="218"/>
      <c r="UME2163" s="218"/>
      <c r="UMF2163" s="218"/>
      <c r="UMG2163" s="218"/>
      <c r="UMH2163" s="218"/>
      <c r="UMI2163" s="218"/>
      <c r="UMJ2163" s="218"/>
      <c r="UMK2163" s="218"/>
      <c r="UML2163" s="218"/>
      <c r="UMM2163" s="218"/>
      <c r="UMN2163" s="218"/>
      <c r="UMO2163" s="218"/>
      <c r="UMP2163" s="218"/>
      <c r="UMQ2163" s="218"/>
      <c r="UMR2163" s="218"/>
      <c r="UMS2163" s="218"/>
      <c r="UMT2163" s="218"/>
      <c r="UMU2163" s="218"/>
      <c r="UMV2163" s="218"/>
      <c r="UMW2163" s="218"/>
      <c r="UMX2163" s="218"/>
      <c r="UMY2163" s="218"/>
      <c r="UMZ2163" s="218"/>
      <c r="UNA2163" s="218"/>
      <c r="UNB2163" s="218"/>
      <c r="UNC2163" s="218"/>
      <c r="UND2163" s="218"/>
      <c r="UNE2163" s="218"/>
      <c r="UNF2163" s="218"/>
      <c r="UNG2163" s="218"/>
      <c r="UNH2163" s="218"/>
      <c r="UNI2163" s="218"/>
      <c r="UNJ2163" s="218"/>
      <c r="UNK2163" s="218"/>
      <c r="UNL2163" s="218"/>
      <c r="UNM2163" s="218"/>
      <c r="UNN2163" s="218"/>
      <c r="UNO2163" s="218"/>
      <c r="UNP2163" s="218"/>
      <c r="UNQ2163" s="218"/>
      <c r="UNR2163" s="218"/>
      <c r="UNS2163" s="218"/>
      <c r="UNT2163" s="218"/>
      <c r="UNU2163" s="218"/>
      <c r="UNV2163" s="218"/>
      <c r="UNW2163" s="218"/>
      <c r="UNX2163" s="218"/>
      <c r="UNY2163" s="218"/>
      <c r="UNZ2163" s="218"/>
      <c r="UOA2163" s="218"/>
      <c r="UOB2163" s="218"/>
      <c r="UOC2163" s="218"/>
      <c r="UOD2163" s="218"/>
      <c r="UOE2163" s="218"/>
      <c r="UOF2163" s="218"/>
      <c r="UOG2163" s="218"/>
      <c r="UOH2163" s="218"/>
      <c r="UOI2163" s="218"/>
      <c r="UOJ2163" s="218"/>
      <c r="UOK2163" s="218"/>
      <c r="UOL2163" s="218"/>
      <c r="UOM2163" s="218"/>
      <c r="UON2163" s="218"/>
      <c r="UOO2163" s="218"/>
      <c r="UOP2163" s="218"/>
      <c r="UOQ2163" s="218"/>
      <c r="UOR2163" s="218"/>
      <c r="UOS2163" s="218"/>
      <c r="UOT2163" s="218"/>
      <c r="UOU2163" s="218"/>
      <c r="UOV2163" s="218"/>
      <c r="UOW2163" s="218"/>
      <c r="UOX2163" s="218"/>
      <c r="UOY2163" s="218"/>
      <c r="UOZ2163" s="218"/>
      <c r="UPA2163" s="218"/>
      <c r="UPB2163" s="218"/>
      <c r="UPC2163" s="218"/>
      <c r="UPD2163" s="218"/>
      <c r="UPE2163" s="218"/>
      <c r="UPF2163" s="218"/>
      <c r="UPG2163" s="218"/>
      <c r="UPH2163" s="218"/>
      <c r="UPI2163" s="218"/>
      <c r="UPJ2163" s="218"/>
      <c r="UPK2163" s="218"/>
      <c r="UPL2163" s="218"/>
      <c r="UPM2163" s="218"/>
      <c r="UPN2163" s="218"/>
      <c r="UPO2163" s="218"/>
      <c r="UPP2163" s="218"/>
      <c r="UPQ2163" s="218"/>
      <c r="UPR2163" s="218"/>
      <c r="UPS2163" s="218"/>
      <c r="UPT2163" s="218"/>
      <c r="UPU2163" s="218"/>
      <c r="UPV2163" s="218"/>
      <c r="UPW2163" s="218"/>
      <c r="UPX2163" s="218"/>
      <c r="UPY2163" s="218"/>
      <c r="UPZ2163" s="218"/>
      <c r="UQA2163" s="218"/>
      <c r="UQB2163" s="218"/>
      <c r="UQC2163" s="218"/>
      <c r="UQD2163" s="218"/>
      <c r="UQE2163" s="218"/>
      <c r="UQF2163" s="218"/>
      <c r="UQG2163" s="218"/>
      <c r="UQH2163" s="218"/>
      <c r="UQI2163" s="218"/>
      <c r="UQJ2163" s="218"/>
      <c r="UQK2163" s="218"/>
      <c r="UQL2163" s="218"/>
      <c r="UQM2163" s="218"/>
      <c r="UQN2163" s="218"/>
      <c r="UQO2163" s="218"/>
      <c r="UQP2163" s="218"/>
      <c r="UQQ2163" s="218"/>
      <c r="UQR2163" s="218"/>
      <c r="UQS2163" s="218"/>
      <c r="UQT2163" s="218"/>
      <c r="UQU2163" s="218"/>
      <c r="UQV2163" s="218"/>
      <c r="UQW2163" s="218"/>
      <c r="UQX2163" s="218"/>
      <c r="UQY2163" s="218"/>
      <c r="UQZ2163" s="218"/>
      <c r="URA2163" s="218"/>
      <c r="URB2163" s="218"/>
      <c r="URC2163" s="218"/>
      <c r="URD2163" s="218"/>
      <c r="URE2163" s="218"/>
      <c r="URF2163" s="218"/>
      <c r="URG2163" s="218"/>
      <c r="URH2163" s="218"/>
      <c r="URI2163" s="218"/>
      <c r="URJ2163" s="218"/>
      <c r="URK2163" s="218"/>
      <c r="URL2163" s="218"/>
      <c r="URM2163" s="218"/>
      <c r="URN2163" s="218"/>
      <c r="URO2163" s="218"/>
      <c r="URP2163" s="218"/>
      <c r="URQ2163" s="218"/>
      <c r="URR2163" s="218"/>
      <c r="URS2163" s="218"/>
      <c r="URT2163" s="218"/>
      <c r="URU2163" s="218"/>
      <c r="URV2163" s="218"/>
      <c r="URW2163" s="218"/>
      <c r="URX2163" s="218"/>
      <c r="URY2163" s="218"/>
      <c r="URZ2163" s="218"/>
      <c r="USA2163" s="218"/>
      <c r="USB2163" s="218"/>
      <c r="USC2163" s="218"/>
      <c r="USD2163" s="218"/>
      <c r="USE2163" s="218"/>
      <c r="USF2163" s="218"/>
      <c r="USG2163" s="218"/>
      <c r="USH2163" s="218"/>
      <c r="USI2163" s="218"/>
      <c r="USJ2163" s="218"/>
      <c r="USK2163" s="218"/>
      <c r="USL2163" s="218"/>
      <c r="USM2163" s="218"/>
      <c r="USN2163" s="218"/>
      <c r="USO2163" s="218"/>
      <c r="USP2163" s="218"/>
      <c r="USQ2163" s="218"/>
      <c r="USR2163" s="218"/>
      <c r="USS2163" s="218"/>
      <c r="UST2163" s="218"/>
      <c r="USU2163" s="218"/>
      <c r="USV2163" s="218"/>
      <c r="USW2163" s="218"/>
      <c r="USX2163" s="218"/>
      <c r="USY2163" s="218"/>
      <c r="USZ2163" s="218"/>
      <c r="UTA2163" s="218"/>
      <c r="UTB2163" s="218"/>
      <c r="UTC2163" s="218"/>
      <c r="UTD2163" s="218"/>
      <c r="UTE2163" s="218"/>
      <c r="UTF2163" s="218"/>
      <c r="UTG2163" s="218"/>
      <c r="UTH2163" s="218"/>
      <c r="UTI2163" s="218"/>
      <c r="UTJ2163" s="218"/>
      <c r="UTK2163" s="218"/>
      <c r="UTL2163" s="218"/>
      <c r="UTM2163" s="218"/>
      <c r="UTN2163" s="218"/>
      <c r="UTO2163" s="218"/>
      <c r="UTP2163" s="218"/>
      <c r="UTQ2163" s="218"/>
      <c r="UTR2163" s="218"/>
      <c r="UTS2163" s="218"/>
      <c r="UTT2163" s="218"/>
      <c r="UTU2163" s="218"/>
      <c r="UTV2163" s="218"/>
      <c r="UTW2163" s="218"/>
      <c r="UTX2163" s="218"/>
      <c r="UTY2163" s="218"/>
      <c r="UTZ2163" s="218"/>
      <c r="UUA2163" s="218"/>
      <c r="UUB2163" s="218"/>
      <c r="UUC2163" s="218"/>
      <c r="UUD2163" s="218"/>
      <c r="UUE2163" s="218"/>
      <c r="UUF2163" s="218"/>
      <c r="UUG2163" s="218"/>
      <c r="UUH2163" s="218"/>
      <c r="UUI2163" s="218"/>
      <c r="UUJ2163" s="218"/>
      <c r="UUK2163" s="218"/>
      <c r="UUL2163" s="218"/>
      <c r="UUM2163" s="218"/>
      <c r="UUN2163" s="218"/>
      <c r="UUO2163" s="218"/>
      <c r="UUP2163" s="218"/>
      <c r="UUQ2163" s="218"/>
      <c r="UUR2163" s="218"/>
      <c r="UUS2163" s="218"/>
      <c r="UUT2163" s="218"/>
      <c r="UUU2163" s="218"/>
      <c r="UUV2163" s="218"/>
      <c r="UUW2163" s="218"/>
      <c r="UUX2163" s="218"/>
      <c r="UUY2163" s="218"/>
      <c r="UUZ2163" s="218"/>
      <c r="UVA2163" s="218"/>
      <c r="UVB2163" s="218"/>
      <c r="UVC2163" s="218"/>
      <c r="UVD2163" s="218"/>
      <c r="UVE2163" s="218"/>
      <c r="UVF2163" s="218"/>
      <c r="UVG2163" s="218"/>
      <c r="UVH2163" s="218"/>
      <c r="UVI2163" s="218"/>
      <c r="UVJ2163" s="218"/>
      <c r="UVK2163" s="218"/>
      <c r="UVL2163" s="218"/>
      <c r="UVM2163" s="218"/>
      <c r="UVN2163" s="218"/>
      <c r="UVO2163" s="218"/>
      <c r="UVP2163" s="218"/>
      <c r="UVQ2163" s="218"/>
      <c r="UVR2163" s="218"/>
      <c r="UVS2163" s="218"/>
      <c r="UVT2163" s="218"/>
      <c r="UVU2163" s="218"/>
      <c r="UVV2163" s="218"/>
      <c r="UVW2163" s="218"/>
      <c r="UVX2163" s="218"/>
      <c r="UVY2163" s="218"/>
      <c r="UVZ2163" s="218"/>
      <c r="UWA2163" s="218"/>
      <c r="UWB2163" s="218"/>
      <c r="UWC2163" s="218"/>
      <c r="UWD2163" s="218"/>
      <c r="UWE2163" s="218"/>
      <c r="UWF2163" s="218"/>
      <c r="UWG2163" s="218"/>
      <c r="UWH2163" s="218"/>
      <c r="UWI2163" s="218"/>
      <c r="UWJ2163" s="218"/>
      <c r="UWK2163" s="218"/>
      <c r="UWL2163" s="218"/>
      <c r="UWM2163" s="218"/>
      <c r="UWN2163" s="218"/>
      <c r="UWO2163" s="218"/>
      <c r="UWP2163" s="218"/>
      <c r="UWQ2163" s="218"/>
      <c r="UWR2163" s="218"/>
      <c r="UWS2163" s="218"/>
      <c r="UWT2163" s="218"/>
      <c r="UWU2163" s="218"/>
      <c r="UWV2163" s="218"/>
      <c r="UWW2163" s="218"/>
      <c r="UWX2163" s="218"/>
      <c r="UWY2163" s="218"/>
      <c r="UWZ2163" s="218"/>
      <c r="UXA2163" s="218"/>
      <c r="UXB2163" s="218"/>
      <c r="UXC2163" s="218"/>
      <c r="UXD2163" s="218"/>
      <c r="UXE2163" s="218"/>
      <c r="UXF2163" s="218"/>
      <c r="UXG2163" s="218"/>
      <c r="UXH2163" s="218"/>
      <c r="UXI2163" s="218"/>
      <c r="UXJ2163" s="218"/>
      <c r="UXK2163" s="218"/>
      <c r="UXL2163" s="218"/>
      <c r="UXM2163" s="218"/>
      <c r="UXN2163" s="218"/>
      <c r="UXO2163" s="218"/>
      <c r="UXP2163" s="218"/>
      <c r="UXQ2163" s="218"/>
      <c r="UXR2163" s="218"/>
      <c r="UXS2163" s="218"/>
      <c r="UXT2163" s="218"/>
      <c r="UXU2163" s="218"/>
      <c r="UXV2163" s="218"/>
      <c r="UXW2163" s="218"/>
      <c r="UXX2163" s="218"/>
      <c r="UXY2163" s="218"/>
      <c r="UXZ2163" s="218"/>
      <c r="UYA2163" s="218"/>
      <c r="UYB2163" s="218"/>
      <c r="UYC2163" s="218"/>
      <c r="UYD2163" s="218"/>
      <c r="UYE2163" s="218"/>
      <c r="UYF2163" s="218"/>
      <c r="UYG2163" s="218"/>
      <c r="UYH2163" s="218"/>
      <c r="UYI2163" s="218"/>
      <c r="UYJ2163" s="218"/>
      <c r="UYK2163" s="218"/>
      <c r="UYL2163" s="218"/>
      <c r="UYM2163" s="218"/>
      <c r="UYN2163" s="218"/>
      <c r="UYO2163" s="218"/>
      <c r="UYP2163" s="218"/>
      <c r="UYQ2163" s="218"/>
      <c r="UYR2163" s="218"/>
      <c r="UYS2163" s="218"/>
      <c r="UYT2163" s="218"/>
      <c r="UYU2163" s="218"/>
      <c r="UYV2163" s="218"/>
      <c r="UYW2163" s="218"/>
      <c r="UYX2163" s="218"/>
      <c r="UYY2163" s="218"/>
      <c r="UYZ2163" s="218"/>
      <c r="UZA2163" s="218"/>
      <c r="UZB2163" s="218"/>
      <c r="UZC2163" s="218"/>
      <c r="UZD2163" s="218"/>
      <c r="UZE2163" s="218"/>
      <c r="UZF2163" s="218"/>
      <c r="UZG2163" s="218"/>
      <c r="UZH2163" s="218"/>
      <c r="UZI2163" s="218"/>
      <c r="UZJ2163" s="218"/>
      <c r="UZK2163" s="218"/>
      <c r="UZL2163" s="218"/>
      <c r="UZM2163" s="218"/>
      <c r="UZN2163" s="218"/>
      <c r="UZO2163" s="218"/>
      <c r="UZP2163" s="218"/>
      <c r="UZQ2163" s="218"/>
      <c r="UZR2163" s="218"/>
      <c r="UZS2163" s="218"/>
      <c r="UZT2163" s="218"/>
      <c r="UZU2163" s="218"/>
      <c r="UZV2163" s="218"/>
      <c r="UZW2163" s="218"/>
      <c r="UZX2163" s="218"/>
      <c r="UZY2163" s="218"/>
      <c r="UZZ2163" s="218"/>
      <c r="VAA2163" s="218"/>
      <c r="VAB2163" s="218"/>
      <c r="VAC2163" s="218"/>
      <c r="VAD2163" s="218"/>
      <c r="VAE2163" s="218"/>
      <c r="VAF2163" s="218"/>
      <c r="VAG2163" s="218"/>
      <c r="VAH2163" s="218"/>
      <c r="VAI2163" s="218"/>
      <c r="VAJ2163" s="218"/>
      <c r="VAK2163" s="218"/>
      <c r="VAL2163" s="218"/>
      <c r="VAM2163" s="218"/>
      <c r="VAN2163" s="218"/>
      <c r="VAO2163" s="218"/>
      <c r="VAP2163" s="218"/>
      <c r="VAQ2163" s="218"/>
      <c r="VAR2163" s="218"/>
      <c r="VAS2163" s="218"/>
      <c r="VAT2163" s="218"/>
      <c r="VAU2163" s="218"/>
      <c r="VAV2163" s="218"/>
      <c r="VAW2163" s="218"/>
      <c r="VAX2163" s="218"/>
      <c r="VAY2163" s="218"/>
      <c r="VAZ2163" s="218"/>
      <c r="VBA2163" s="218"/>
      <c r="VBB2163" s="218"/>
      <c r="VBC2163" s="218"/>
      <c r="VBD2163" s="218"/>
      <c r="VBE2163" s="218"/>
      <c r="VBF2163" s="218"/>
      <c r="VBG2163" s="218"/>
      <c r="VBH2163" s="218"/>
      <c r="VBI2163" s="218"/>
      <c r="VBJ2163" s="218"/>
      <c r="VBK2163" s="218"/>
      <c r="VBL2163" s="218"/>
      <c r="VBM2163" s="218"/>
      <c r="VBN2163" s="218"/>
      <c r="VBO2163" s="218"/>
      <c r="VBP2163" s="218"/>
      <c r="VBQ2163" s="218"/>
      <c r="VBR2163" s="218"/>
      <c r="VBS2163" s="218"/>
      <c r="VBT2163" s="218"/>
      <c r="VBU2163" s="218"/>
      <c r="VBV2163" s="218"/>
      <c r="VBW2163" s="218"/>
      <c r="VBX2163" s="218"/>
      <c r="VBY2163" s="218"/>
      <c r="VBZ2163" s="218"/>
      <c r="VCA2163" s="218"/>
      <c r="VCB2163" s="218"/>
      <c r="VCC2163" s="218"/>
      <c r="VCD2163" s="218"/>
      <c r="VCE2163" s="218"/>
      <c r="VCF2163" s="218"/>
      <c r="VCG2163" s="218"/>
      <c r="VCH2163" s="218"/>
      <c r="VCI2163" s="218"/>
      <c r="VCJ2163" s="218"/>
      <c r="VCK2163" s="218"/>
      <c r="VCL2163" s="218"/>
      <c r="VCM2163" s="218"/>
      <c r="VCN2163" s="218"/>
      <c r="VCO2163" s="218"/>
      <c r="VCP2163" s="218"/>
      <c r="VCQ2163" s="218"/>
      <c r="VCR2163" s="218"/>
      <c r="VCS2163" s="218"/>
      <c r="VCT2163" s="218"/>
      <c r="VCU2163" s="218"/>
      <c r="VCV2163" s="218"/>
      <c r="VCW2163" s="218"/>
      <c r="VCX2163" s="218"/>
      <c r="VCY2163" s="218"/>
      <c r="VCZ2163" s="218"/>
      <c r="VDA2163" s="218"/>
      <c r="VDB2163" s="218"/>
      <c r="VDC2163" s="218"/>
      <c r="VDD2163" s="218"/>
      <c r="VDE2163" s="218"/>
      <c r="VDF2163" s="218"/>
      <c r="VDG2163" s="218"/>
      <c r="VDH2163" s="218"/>
      <c r="VDI2163" s="218"/>
      <c r="VDJ2163" s="218"/>
      <c r="VDK2163" s="218"/>
      <c r="VDL2163" s="218"/>
      <c r="VDM2163" s="218"/>
      <c r="VDN2163" s="218"/>
      <c r="VDO2163" s="218"/>
      <c r="VDP2163" s="218"/>
      <c r="VDQ2163" s="218"/>
      <c r="VDR2163" s="218"/>
      <c r="VDS2163" s="218"/>
      <c r="VDT2163" s="218"/>
      <c r="VDU2163" s="218"/>
      <c r="VDV2163" s="218"/>
      <c r="VDW2163" s="218"/>
      <c r="VDX2163" s="218"/>
      <c r="VDY2163" s="218"/>
      <c r="VDZ2163" s="218"/>
      <c r="VEA2163" s="218"/>
      <c r="VEB2163" s="218"/>
      <c r="VEC2163" s="218"/>
      <c r="VED2163" s="218"/>
      <c r="VEE2163" s="218"/>
      <c r="VEF2163" s="218"/>
      <c r="VEG2163" s="218"/>
      <c r="VEH2163" s="218"/>
      <c r="VEI2163" s="218"/>
      <c r="VEJ2163" s="218"/>
      <c r="VEK2163" s="218"/>
      <c r="VEL2163" s="218"/>
      <c r="VEM2163" s="218"/>
      <c r="VEN2163" s="218"/>
      <c r="VEO2163" s="218"/>
      <c r="VEP2163" s="218"/>
      <c r="VEQ2163" s="218"/>
      <c r="VER2163" s="218"/>
      <c r="VES2163" s="218"/>
      <c r="VET2163" s="218"/>
      <c r="VEU2163" s="218"/>
      <c r="VEV2163" s="218"/>
      <c r="VEW2163" s="218"/>
      <c r="VEX2163" s="218"/>
      <c r="VEY2163" s="218"/>
      <c r="VEZ2163" s="218"/>
      <c r="VFA2163" s="218"/>
      <c r="VFB2163" s="218"/>
      <c r="VFC2163" s="218"/>
      <c r="VFD2163" s="218"/>
      <c r="VFE2163" s="218"/>
      <c r="VFF2163" s="218"/>
      <c r="VFG2163" s="218"/>
      <c r="VFH2163" s="218"/>
      <c r="VFI2163" s="218"/>
      <c r="VFJ2163" s="218"/>
      <c r="VFK2163" s="218"/>
      <c r="VFL2163" s="218"/>
      <c r="VFM2163" s="218"/>
      <c r="VFN2163" s="218"/>
      <c r="VFO2163" s="218"/>
      <c r="VFP2163" s="218"/>
      <c r="VFQ2163" s="218"/>
      <c r="VFR2163" s="218"/>
      <c r="VFS2163" s="218"/>
      <c r="VFT2163" s="218"/>
      <c r="VFU2163" s="218"/>
      <c r="VFV2163" s="218"/>
      <c r="VFW2163" s="218"/>
      <c r="VFX2163" s="218"/>
      <c r="VFY2163" s="218"/>
      <c r="VFZ2163" s="218"/>
      <c r="VGA2163" s="218"/>
      <c r="VGB2163" s="218"/>
      <c r="VGC2163" s="218"/>
      <c r="VGD2163" s="218"/>
      <c r="VGE2163" s="218"/>
      <c r="VGF2163" s="218"/>
      <c r="VGG2163" s="218"/>
      <c r="VGH2163" s="218"/>
      <c r="VGI2163" s="218"/>
      <c r="VGJ2163" s="218"/>
      <c r="VGK2163" s="218"/>
      <c r="VGL2163" s="218"/>
      <c r="VGM2163" s="218"/>
      <c r="VGN2163" s="218"/>
      <c r="VGO2163" s="218"/>
      <c r="VGP2163" s="218"/>
      <c r="VGQ2163" s="218"/>
      <c r="VGR2163" s="218"/>
      <c r="VGS2163" s="218"/>
      <c r="VGT2163" s="218"/>
      <c r="VGU2163" s="218"/>
      <c r="VGV2163" s="218"/>
      <c r="VGW2163" s="218"/>
      <c r="VGX2163" s="218"/>
      <c r="VGY2163" s="218"/>
      <c r="VGZ2163" s="218"/>
      <c r="VHA2163" s="218"/>
      <c r="VHB2163" s="218"/>
      <c r="VHC2163" s="218"/>
      <c r="VHD2163" s="218"/>
      <c r="VHE2163" s="218"/>
      <c r="VHF2163" s="218"/>
      <c r="VHG2163" s="218"/>
      <c r="VHH2163" s="218"/>
      <c r="VHI2163" s="218"/>
      <c r="VHJ2163" s="218"/>
      <c r="VHK2163" s="218"/>
      <c r="VHL2163" s="218"/>
      <c r="VHM2163" s="218"/>
      <c r="VHN2163" s="218"/>
      <c r="VHO2163" s="218"/>
      <c r="VHP2163" s="218"/>
      <c r="VHQ2163" s="218"/>
      <c r="VHR2163" s="218"/>
      <c r="VHS2163" s="218"/>
      <c r="VHT2163" s="218"/>
      <c r="VHU2163" s="218"/>
      <c r="VHV2163" s="218"/>
      <c r="VHW2163" s="218"/>
      <c r="VHX2163" s="218"/>
      <c r="VHY2163" s="218"/>
      <c r="VHZ2163" s="218"/>
      <c r="VIA2163" s="218"/>
      <c r="VIB2163" s="218"/>
      <c r="VIC2163" s="218"/>
      <c r="VID2163" s="218"/>
      <c r="VIE2163" s="218"/>
      <c r="VIF2163" s="218"/>
      <c r="VIG2163" s="218"/>
      <c r="VIH2163" s="218"/>
      <c r="VII2163" s="218"/>
      <c r="VIJ2163" s="218"/>
      <c r="VIK2163" s="218"/>
      <c r="VIL2163" s="218"/>
      <c r="VIM2163" s="218"/>
      <c r="VIN2163" s="218"/>
      <c r="VIO2163" s="218"/>
      <c r="VIP2163" s="218"/>
      <c r="VIQ2163" s="218"/>
      <c r="VIR2163" s="218"/>
      <c r="VIS2163" s="218"/>
      <c r="VIT2163" s="218"/>
      <c r="VIU2163" s="218"/>
      <c r="VIV2163" s="218"/>
      <c r="VIW2163" s="218"/>
      <c r="VIX2163" s="218"/>
      <c r="VIY2163" s="218"/>
      <c r="VIZ2163" s="218"/>
      <c r="VJA2163" s="218"/>
      <c r="VJB2163" s="218"/>
      <c r="VJC2163" s="218"/>
      <c r="VJD2163" s="218"/>
      <c r="VJE2163" s="218"/>
      <c r="VJF2163" s="218"/>
      <c r="VJG2163" s="218"/>
      <c r="VJH2163" s="218"/>
      <c r="VJI2163" s="218"/>
      <c r="VJJ2163" s="218"/>
      <c r="VJK2163" s="218"/>
      <c r="VJL2163" s="218"/>
      <c r="VJM2163" s="218"/>
      <c r="VJN2163" s="218"/>
      <c r="VJO2163" s="218"/>
      <c r="VJP2163" s="218"/>
      <c r="VJQ2163" s="218"/>
      <c r="VJR2163" s="218"/>
      <c r="VJS2163" s="218"/>
      <c r="VJT2163" s="218"/>
      <c r="VJU2163" s="218"/>
      <c r="VJV2163" s="218"/>
      <c r="VJW2163" s="218"/>
      <c r="VJX2163" s="218"/>
      <c r="VJY2163" s="218"/>
      <c r="VJZ2163" s="218"/>
      <c r="VKA2163" s="218"/>
      <c r="VKB2163" s="218"/>
      <c r="VKC2163" s="218"/>
      <c r="VKD2163" s="218"/>
      <c r="VKE2163" s="218"/>
      <c r="VKF2163" s="218"/>
      <c r="VKG2163" s="218"/>
      <c r="VKH2163" s="218"/>
      <c r="VKI2163" s="218"/>
      <c r="VKJ2163" s="218"/>
      <c r="VKK2163" s="218"/>
      <c r="VKL2163" s="218"/>
      <c r="VKM2163" s="218"/>
      <c r="VKN2163" s="218"/>
      <c r="VKO2163" s="218"/>
      <c r="VKP2163" s="218"/>
      <c r="VKQ2163" s="218"/>
      <c r="VKR2163" s="218"/>
      <c r="VKS2163" s="218"/>
      <c r="VKT2163" s="218"/>
      <c r="VKU2163" s="218"/>
      <c r="VKV2163" s="218"/>
      <c r="VKW2163" s="218"/>
      <c r="VKX2163" s="218"/>
      <c r="VKY2163" s="218"/>
      <c r="VKZ2163" s="218"/>
      <c r="VLA2163" s="218"/>
      <c r="VLB2163" s="218"/>
      <c r="VLC2163" s="218"/>
      <c r="VLD2163" s="218"/>
      <c r="VLE2163" s="218"/>
      <c r="VLF2163" s="218"/>
      <c r="VLG2163" s="218"/>
      <c r="VLH2163" s="218"/>
      <c r="VLI2163" s="218"/>
      <c r="VLJ2163" s="218"/>
      <c r="VLK2163" s="218"/>
      <c r="VLL2163" s="218"/>
      <c r="VLM2163" s="218"/>
      <c r="VLN2163" s="218"/>
      <c r="VLO2163" s="218"/>
      <c r="VLP2163" s="218"/>
      <c r="VLQ2163" s="218"/>
      <c r="VLR2163" s="218"/>
      <c r="VLS2163" s="218"/>
      <c r="VLT2163" s="218"/>
      <c r="VLU2163" s="218"/>
      <c r="VLV2163" s="218"/>
      <c r="VLW2163" s="218"/>
      <c r="VLX2163" s="218"/>
      <c r="VLY2163" s="218"/>
      <c r="VLZ2163" s="218"/>
      <c r="VMA2163" s="218"/>
      <c r="VMB2163" s="218"/>
      <c r="VMC2163" s="218"/>
      <c r="VMD2163" s="218"/>
      <c r="VME2163" s="218"/>
      <c r="VMF2163" s="218"/>
      <c r="VMG2163" s="218"/>
      <c r="VMH2163" s="218"/>
      <c r="VMI2163" s="218"/>
      <c r="VMJ2163" s="218"/>
      <c r="VMK2163" s="218"/>
      <c r="VML2163" s="218"/>
      <c r="VMM2163" s="218"/>
      <c r="VMN2163" s="218"/>
      <c r="VMO2163" s="218"/>
      <c r="VMP2163" s="218"/>
      <c r="VMQ2163" s="218"/>
      <c r="VMR2163" s="218"/>
      <c r="VMS2163" s="218"/>
      <c r="VMT2163" s="218"/>
      <c r="VMU2163" s="218"/>
      <c r="VMV2163" s="218"/>
      <c r="VMW2163" s="218"/>
      <c r="VMX2163" s="218"/>
      <c r="VMY2163" s="218"/>
      <c r="VMZ2163" s="218"/>
      <c r="VNA2163" s="218"/>
      <c r="VNB2163" s="218"/>
      <c r="VNC2163" s="218"/>
      <c r="VND2163" s="218"/>
      <c r="VNE2163" s="218"/>
      <c r="VNF2163" s="218"/>
      <c r="VNG2163" s="218"/>
      <c r="VNH2163" s="218"/>
      <c r="VNI2163" s="218"/>
      <c r="VNJ2163" s="218"/>
      <c r="VNK2163" s="218"/>
      <c r="VNL2163" s="218"/>
      <c r="VNM2163" s="218"/>
      <c r="VNN2163" s="218"/>
      <c r="VNO2163" s="218"/>
      <c r="VNP2163" s="218"/>
      <c r="VNQ2163" s="218"/>
      <c r="VNR2163" s="218"/>
      <c r="VNS2163" s="218"/>
      <c r="VNT2163" s="218"/>
      <c r="VNU2163" s="218"/>
      <c r="VNV2163" s="218"/>
      <c r="VNW2163" s="218"/>
      <c r="VNX2163" s="218"/>
      <c r="VNY2163" s="218"/>
      <c r="VNZ2163" s="218"/>
      <c r="VOA2163" s="218"/>
      <c r="VOB2163" s="218"/>
      <c r="VOC2163" s="218"/>
      <c r="VOD2163" s="218"/>
      <c r="VOE2163" s="218"/>
      <c r="VOF2163" s="218"/>
      <c r="VOG2163" s="218"/>
      <c r="VOH2163" s="218"/>
      <c r="VOI2163" s="218"/>
      <c r="VOJ2163" s="218"/>
      <c r="VOK2163" s="218"/>
      <c r="VOL2163" s="218"/>
      <c r="VOM2163" s="218"/>
      <c r="VON2163" s="218"/>
      <c r="VOO2163" s="218"/>
      <c r="VOP2163" s="218"/>
      <c r="VOQ2163" s="218"/>
      <c r="VOR2163" s="218"/>
      <c r="VOS2163" s="218"/>
      <c r="VOT2163" s="218"/>
      <c r="VOU2163" s="218"/>
      <c r="VOV2163" s="218"/>
      <c r="VOW2163" s="218"/>
      <c r="VOX2163" s="218"/>
      <c r="VOY2163" s="218"/>
      <c r="VOZ2163" s="218"/>
      <c r="VPA2163" s="218"/>
      <c r="VPB2163" s="218"/>
      <c r="VPC2163" s="218"/>
      <c r="VPD2163" s="218"/>
      <c r="VPE2163" s="218"/>
      <c r="VPF2163" s="218"/>
      <c r="VPG2163" s="218"/>
      <c r="VPH2163" s="218"/>
      <c r="VPI2163" s="218"/>
      <c r="VPJ2163" s="218"/>
      <c r="VPK2163" s="218"/>
      <c r="VPL2163" s="218"/>
      <c r="VPM2163" s="218"/>
      <c r="VPN2163" s="218"/>
      <c r="VPO2163" s="218"/>
      <c r="VPP2163" s="218"/>
      <c r="VPQ2163" s="218"/>
      <c r="VPR2163" s="218"/>
      <c r="VPS2163" s="218"/>
      <c r="VPT2163" s="218"/>
      <c r="VPU2163" s="218"/>
      <c r="VPV2163" s="218"/>
      <c r="VPW2163" s="218"/>
      <c r="VPX2163" s="218"/>
      <c r="VPY2163" s="218"/>
      <c r="VPZ2163" s="218"/>
      <c r="VQA2163" s="218"/>
      <c r="VQB2163" s="218"/>
      <c r="VQC2163" s="218"/>
      <c r="VQD2163" s="218"/>
      <c r="VQE2163" s="218"/>
      <c r="VQF2163" s="218"/>
      <c r="VQG2163" s="218"/>
      <c r="VQH2163" s="218"/>
      <c r="VQI2163" s="218"/>
      <c r="VQJ2163" s="218"/>
      <c r="VQK2163" s="218"/>
      <c r="VQL2163" s="218"/>
      <c r="VQM2163" s="218"/>
      <c r="VQN2163" s="218"/>
      <c r="VQO2163" s="218"/>
      <c r="VQP2163" s="218"/>
      <c r="VQQ2163" s="218"/>
      <c r="VQR2163" s="218"/>
      <c r="VQS2163" s="218"/>
      <c r="VQT2163" s="218"/>
      <c r="VQU2163" s="218"/>
      <c r="VQV2163" s="218"/>
      <c r="VQW2163" s="218"/>
      <c r="VQX2163" s="218"/>
      <c r="VQY2163" s="218"/>
      <c r="VQZ2163" s="218"/>
      <c r="VRA2163" s="218"/>
      <c r="VRB2163" s="218"/>
      <c r="VRC2163" s="218"/>
      <c r="VRD2163" s="218"/>
      <c r="VRE2163" s="218"/>
      <c r="VRF2163" s="218"/>
      <c r="VRG2163" s="218"/>
      <c r="VRH2163" s="218"/>
      <c r="VRI2163" s="218"/>
      <c r="VRJ2163" s="218"/>
      <c r="VRK2163" s="218"/>
      <c r="VRL2163" s="218"/>
      <c r="VRM2163" s="218"/>
      <c r="VRN2163" s="218"/>
      <c r="VRO2163" s="218"/>
      <c r="VRP2163" s="218"/>
      <c r="VRQ2163" s="218"/>
      <c r="VRR2163" s="218"/>
      <c r="VRS2163" s="218"/>
      <c r="VRT2163" s="218"/>
      <c r="VRU2163" s="218"/>
      <c r="VRV2163" s="218"/>
      <c r="VRW2163" s="218"/>
      <c r="VRX2163" s="218"/>
      <c r="VRY2163" s="218"/>
      <c r="VRZ2163" s="218"/>
      <c r="VSA2163" s="218"/>
      <c r="VSB2163" s="218"/>
      <c r="VSC2163" s="218"/>
      <c r="VSD2163" s="218"/>
      <c r="VSE2163" s="218"/>
      <c r="VSF2163" s="218"/>
      <c r="VSG2163" s="218"/>
      <c r="VSH2163" s="218"/>
      <c r="VSI2163" s="218"/>
      <c r="VSJ2163" s="218"/>
      <c r="VSK2163" s="218"/>
      <c r="VSL2163" s="218"/>
      <c r="VSM2163" s="218"/>
      <c r="VSN2163" s="218"/>
      <c r="VSO2163" s="218"/>
      <c r="VSP2163" s="218"/>
      <c r="VSQ2163" s="218"/>
      <c r="VSR2163" s="218"/>
      <c r="VSS2163" s="218"/>
      <c r="VST2163" s="218"/>
      <c r="VSU2163" s="218"/>
      <c r="VSV2163" s="218"/>
      <c r="VSW2163" s="218"/>
      <c r="VSX2163" s="218"/>
      <c r="VSY2163" s="218"/>
      <c r="VSZ2163" s="218"/>
      <c r="VTA2163" s="218"/>
      <c r="VTB2163" s="218"/>
      <c r="VTC2163" s="218"/>
      <c r="VTD2163" s="218"/>
      <c r="VTE2163" s="218"/>
      <c r="VTF2163" s="218"/>
      <c r="VTG2163" s="218"/>
      <c r="VTH2163" s="218"/>
      <c r="VTI2163" s="218"/>
      <c r="VTJ2163" s="218"/>
      <c r="VTK2163" s="218"/>
      <c r="VTL2163" s="218"/>
      <c r="VTM2163" s="218"/>
      <c r="VTN2163" s="218"/>
      <c r="VTO2163" s="218"/>
      <c r="VTP2163" s="218"/>
      <c r="VTQ2163" s="218"/>
      <c r="VTR2163" s="218"/>
      <c r="VTS2163" s="218"/>
      <c r="VTT2163" s="218"/>
      <c r="VTU2163" s="218"/>
      <c r="VTV2163" s="218"/>
      <c r="VTW2163" s="218"/>
      <c r="VTX2163" s="218"/>
      <c r="VTY2163" s="218"/>
      <c r="VTZ2163" s="218"/>
      <c r="VUA2163" s="218"/>
      <c r="VUB2163" s="218"/>
      <c r="VUC2163" s="218"/>
      <c r="VUD2163" s="218"/>
      <c r="VUE2163" s="218"/>
      <c r="VUF2163" s="218"/>
      <c r="VUG2163" s="218"/>
      <c r="VUH2163" s="218"/>
      <c r="VUI2163" s="218"/>
      <c r="VUJ2163" s="218"/>
      <c r="VUK2163" s="218"/>
      <c r="VUL2163" s="218"/>
      <c r="VUM2163" s="218"/>
      <c r="VUN2163" s="218"/>
      <c r="VUO2163" s="218"/>
      <c r="VUP2163" s="218"/>
      <c r="VUQ2163" s="218"/>
      <c r="VUR2163" s="218"/>
      <c r="VUS2163" s="218"/>
      <c r="VUT2163" s="218"/>
      <c r="VUU2163" s="218"/>
      <c r="VUV2163" s="218"/>
      <c r="VUW2163" s="218"/>
      <c r="VUX2163" s="218"/>
      <c r="VUY2163" s="218"/>
      <c r="VUZ2163" s="218"/>
      <c r="VVA2163" s="218"/>
      <c r="VVB2163" s="218"/>
      <c r="VVC2163" s="218"/>
      <c r="VVD2163" s="218"/>
      <c r="VVE2163" s="218"/>
      <c r="VVF2163" s="218"/>
      <c r="VVG2163" s="218"/>
      <c r="VVH2163" s="218"/>
      <c r="VVI2163" s="218"/>
      <c r="VVJ2163" s="218"/>
      <c r="VVK2163" s="218"/>
      <c r="VVL2163" s="218"/>
      <c r="VVM2163" s="218"/>
      <c r="VVN2163" s="218"/>
      <c r="VVO2163" s="218"/>
      <c r="VVP2163" s="218"/>
      <c r="VVQ2163" s="218"/>
      <c r="VVR2163" s="218"/>
      <c r="VVS2163" s="218"/>
      <c r="VVT2163" s="218"/>
      <c r="VVU2163" s="218"/>
      <c r="VVV2163" s="218"/>
      <c r="VVW2163" s="218"/>
      <c r="VVX2163" s="218"/>
      <c r="VVY2163" s="218"/>
      <c r="VVZ2163" s="218"/>
      <c r="VWA2163" s="218"/>
      <c r="VWB2163" s="218"/>
      <c r="VWC2163" s="218"/>
      <c r="VWD2163" s="218"/>
      <c r="VWE2163" s="218"/>
      <c r="VWF2163" s="218"/>
      <c r="VWG2163" s="218"/>
      <c r="VWH2163" s="218"/>
      <c r="VWI2163" s="218"/>
      <c r="VWJ2163" s="218"/>
      <c r="VWK2163" s="218"/>
      <c r="VWL2163" s="218"/>
      <c r="VWM2163" s="218"/>
      <c r="VWN2163" s="218"/>
      <c r="VWO2163" s="218"/>
      <c r="VWP2163" s="218"/>
      <c r="VWQ2163" s="218"/>
      <c r="VWR2163" s="218"/>
      <c r="VWS2163" s="218"/>
      <c r="VWT2163" s="218"/>
      <c r="VWU2163" s="218"/>
      <c r="VWV2163" s="218"/>
      <c r="VWW2163" s="218"/>
      <c r="VWX2163" s="218"/>
      <c r="VWY2163" s="218"/>
      <c r="VWZ2163" s="218"/>
      <c r="VXA2163" s="218"/>
      <c r="VXB2163" s="218"/>
      <c r="VXC2163" s="218"/>
      <c r="VXD2163" s="218"/>
      <c r="VXE2163" s="218"/>
      <c r="VXF2163" s="218"/>
      <c r="VXG2163" s="218"/>
      <c r="VXH2163" s="218"/>
      <c r="VXI2163" s="218"/>
      <c r="VXJ2163" s="218"/>
      <c r="VXK2163" s="218"/>
      <c r="VXL2163" s="218"/>
      <c r="VXM2163" s="218"/>
      <c r="VXN2163" s="218"/>
      <c r="VXO2163" s="218"/>
      <c r="VXP2163" s="218"/>
      <c r="VXQ2163" s="218"/>
      <c r="VXR2163" s="218"/>
      <c r="VXS2163" s="218"/>
      <c r="VXT2163" s="218"/>
      <c r="VXU2163" s="218"/>
      <c r="VXV2163" s="218"/>
      <c r="VXW2163" s="218"/>
      <c r="VXX2163" s="218"/>
      <c r="VXY2163" s="218"/>
      <c r="VXZ2163" s="218"/>
      <c r="VYA2163" s="218"/>
      <c r="VYB2163" s="218"/>
      <c r="VYC2163" s="218"/>
      <c r="VYD2163" s="218"/>
      <c r="VYE2163" s="218"/>
      <c r="VYF2163" s="218"/>
      <c r="VYG2163" s="218"/>
      <c r="VYH2163" s="218"/>
      <c r="VYI2163" s="218"/>
      <c r="VYJ2163" s="218"/>
      <c r="VYK2163" s="218"/>
      <c r="VYL2163" s="218"/>
      <c r="VYM2163" s="218"/>
      <c r="VYN2163" s="218"/>
      <c r="VYO2163" s="218"/>
      <c r="VYP2163" s="218"/>
      <c r="VYQ2163" s="218"/>
      <c r="VYR2163" s="218"/>
      <c r="VYS2163" s="218"/>
      <c r="VYT2163" s="218"/>
      <c r="VYU2163" s="218"/>
      <c r="VYV2163" s="218"/>
      <c r="VYW2163" s="218"/>
      <c r="VYX2163" s="218"/>
      <c r="VYY2163" s="218"/>
      <c r="VYZ2163" s="218"/>
      <c r="VZA2163" s="218"/>
      <c r="VZB2163" s="218"/>
      <c r="VZC2163" s="218"/>
      <c r="VZD2163" s="218"/>
      <c r="VZE2163" s="218"/>
      <c r="VZF2163" s="218"/>
      <c r="VZG2163" s="218"/>
      <c r="VZH2163" s="218"/>
      <c r="VZI2163" s="218"/>
      <c r="VZJ2163" s="218"/>
      <c r="VZK2163" s="218"/>
      <c r="VZL2163" s="218"/>
      <c r="VZM2163" s="218"/>
      <c r="VZN2163" s="218"/>
      <c r="VZO2163" s="218"/>
      <c r="VZP2163" s="218"/>
      <c r="VZQ2163" s="218"/>
      <c r="VZR2163" s="218"/>
      <c r="VZS2163" s="218"/>
      <c r="VZT2163" s="218"/>
      <c r="VZU2163" s="218"/>
      <c r="VZV2163" s="218"/>
      <c r="VZW2163" s="218"/>
      <c r="VZX2163" s="218"/>
      <c r="VZY2163" s="218"/>
      <c r="VZZ2163" s="218"/>
      <c r="WAA2163" s="218"/>
      <c r="WAB2163" s="218"/>
      <c r="WAC2163" s="218"/>
      <c r="WAD2163" s="218"/>
      <c r="WAE2163" s="218"/>
      <c r="WAF2163" s="218"/>
      <c r="WAG2163" s="218"/>
      <c r="WAH2163" s="218"/>
      <c r="WAI2163" s="218"/>
      <c r="WAJ2163" s="218"/>
      <c r="WAK2163" s="218"/>
      <c r="WAL2163" s="218"/>
      <c r="WAM2163" s="218"/>
      <c r="WAN2163" s="218"/>
      <c r="WAO2163" s="218"/>
      <c r="WAP2163" s="218"/>
      <c r="WAQ2163" s="218"/>
      <c r="WAR2163" s="218"/>
      <c r="WAS2163" s="218"/>
      <c r="WAT2163" s="218"/>
      <c r="WAU2163" s="218"/>
      <c r="WAV2163" s="218"/>
      <c r="WAW2163" s="218"/>
      <c r="WAX2163" s="218"/>
      <c r="WAY2163" s="218"/>
      <c r="WAZ2163" s="218"/>
      <c r="WBA2163" s="218"/>
      <c r="WBB2163" s="218"/>
      <c r="WBC2163" s="218"/>
      <c r="WBD2163" s="218"/>
      <c r="WBE2163" s="218"/>
      <c r="WBF2163" s="218"/>
      <c r="WBG2163" s="218"/>
      <c r="WBH2163" s="218"/>
      <c r="WBI2163" s="218"/>
      <c r="WBJ2163" s="218"/>
      <c r="WBK2163" s="218"/>
      <c r="WBL2163" s="218"/>
      <c r="WBM2163" s="218"/>
      <c r="WBN2163" s="218"/>
      <c r="WBO2163" s="218"/>
      <c r="WBP2163" s="218"/>
      <c r="WBQ2163" s="218"/>
      <c r="WBR2163" s="218"/>
      <c r="WBS2163" s="218"/>
      <c r="WBT2163" s="218"/>
      <c r="WBU2163" s="218"/>
      <c r="WBV2163" s="218"/>
      <c r="WBW2163" s="218"/>
      <c r="WBX2163" s="218"/>
      <c r="WBY2163" s="218"/>
      <c r="WBZ2163" s="218"/>
      <c r="WCA2163" s="218"/>
      <c r="WCB2163" s="218"/>
      <c r="WCC2163" s="218"/>
      <c r="WCD2163" s="218"/>
      <c r="WCE2163" s="218"/>
      <c r="WCF2163" s="218"/>
      <c r="WCG2163" s="218"/>
      <c r="WCH2163" s="218"/>
      <c r="WCI2163" s="218"/>
      <c r="WCJ2163" s="218"/>
      <c r="WCK2163" s="218"/>
      <c r="WCL2163" s="218"/>
      <c r="WCM2163" s="218"/>
      <c r="WCN2163" s="218"/>
      <c r="WCO2163" s="218"/>
      <c r="WCP2163" s="218"/>
      <c r="WCQ2163" s="218"/>
      <c r="WCR2163" s="218"/>
      <c r="WCS2163" s="218"/>
      <c r="WCT2163" s="218"/>
      <c r="WCU2163" s="218"/>
      <c r="WCV2163" s="218"/>
      <c r="WCW2163" s="218"/>
      <c r="WCX2163" s="218"/>
      <c r="WCY2163" s="218"/>
      <c r="WCZ2163" s="218"/>
      <c r="WDA2163" s="218"/>
      <c r="WDB2163" s="218"/>
      <c r="WDC2163" s="218"/>
      <c r="WDD2163" s="218"/>
      <c r="WDE2163" s="218"/>
      <c r="WDF2163" s="218"/>
      <c r="WDG2163" s="218"/>
      <c r="WDH2163" s="218"/>
      <c r="WDI2163" s="218"/>
      <c r="WDJ2163" s="218"/>
      <c r="WDK2163" s="218"/>
      <c r="WDL2163" s="218"/>
      <c r="WDM2163" s="218"/>
      <c r="WDN2163" s="218"/>
      <c r="WDO2163" s="218"/>
      <c r="WDP2163" s="218"/>
      <c r="WDQ2163" s="218"/>
      <c r="WDR2163" s="218"/>
      <c r="WDS2163" s="218"/>
      <c r="WDT2163" s="218"/>
      <c r="WDU2163" s="218"/>
      <c r="WDV2163" s="218"/>
      <c r="WDW2163" s="218"/>
      <c r="WDX2163" s="218"/>
      <c r="WDY2163" s="218"/>
      <c r="WDZ2163" s="218"/>
      <c r="WEA2163" s="218"/>
      <c r="WEB2163" s="218"/>
      <c r="WEC2163" s="218"/>
      <c r="WED2163" s="218"/>
      <c r="WEE2163" s="218"/>
      <c r="WEF2163" s="218"/>
      <c r="WEG2163" s="218"/>
      <c r="WEH2163" s="218"/>
      <c r="WEI2163" s="218"/>
      <c r="WEJ2163" s="218"/>
      <c r="WEK2163" s="218"/>
      <c r="WEL2163" s="218"/>
      <c r="WEM2163" s="218"/>
      <c r="WEN2163" s="218"/>
      <c r="WEO2163" s="218"/>
      <c r="WEP2163" s="218"/>
      <c r="WEQ2163" s="218"/>
      <c r="WER2163" s="218"/>
      <c r="WES2163" s="218"/>
      <c r="WET2163" s="218"/>
      <c r="WEU2163" s="218"/>
      <c r="WEV2163" s="218"/>
      <c r="WEW2163" s="218"/>
      <c r="WEX2163" s="218"/>
      <c r="WEY2163" s="218"/>
      <c r="WEZ2163" s="218"/>
      <c r="WFA2163" s="218"/>
      <c r="WFB2163" s="218"/>
      <c r="WFC2163" s="218"/>
      <c r="WFD2163" s="218"/>
      <c r="WFE2163" s="218"/>
      <c r="WFF2163" s="218"/>
      <c r="WFG2163" s="218"/>
      <c r="WFH2163" s="218"/>
      <c r="WFI2163" s="218"/>
      <c r="WFJ2163" s="218"/>
      <c r="WFK2163" s="218"/>
      <c r="WFL2163" s="218"/>
      <c r="WFM2163" s="218"/>
      <c r="WFN2163" s="218"/>
      <c r="WFO2163" s="218"/>
      <c r="WFP2163" s="218"/>
      <c r="WFQ2163" s="218"/>
      <c r="WFR2163" s="218"/>
      <c r="WFS2163" s="218"/>
      <c r="WFT2163" s="218"/>
      <c r="WFU2163" s="218"/>
      <c r="WFV2163" s="218"/>
      <c r="WFW2163" s="218"/>
      <c r="WFX2163" s="218"/>
      <c r="WFY2163" s="218"/>
      <c r="WFZ2163" s="218"/>
      <c r="WGA2163" s="218"/>
      <c r="WGB2163" s="218"/>
      <c r="WGC2163" s="218"/>
      <c r="WGD2163" s="218"/>
      <c r="WGE2163" s="218"/>
      <c r="WGF2163" s="218"/>
      <c r="WGG2163" s="218"/>
      <c r="WGH2163" s="218"/>
      <c r="WGI2163" s="218"/>
      <c r="WGJ2163" s="218"/>
      <c r="WGK2163" s="218"/>
      <c r="WGL2163" s="218"/>
      <c r="WGM2163" s="218"/>
      <c r="WGN2163" s="218"/>
      <c r="WGO2163" s="218"/>
      <c r="WGP2163" s="218"/>
      <c r="WGQ2163" s="218"/>
      <c r="WGR2163" s="218"/>
      <c r="WGS2163" s="218"/>
      <c r="WGT2163" s="218"/>
      <c r="WGU2163" s="218"/>
      <c r="WGV2163" s="218"/>
      <c r="WGW2163" s="218"/>
      <c r="WGX2163" s="218"/>
      <c r="WGY2163" s="218"/>
      <c r="WGZ2163" s="218"/>
      <c r="WHA2163" s="218"/>
      <c r="WHB2163" s="218"/>
      <c r="WHC2163" s="218"/>
      <c r="WHD2163" s="218"/>
      <c r="WHE2163" s="218"/>
      <c r="WHF2163" s="218"/>
      <c r="WHG2163" s="218"/>
      <c r="WHH2163" s="218"/>
      <c r="WHI2163" s="218"/>
      <c r="WHJ2163" s="218"/>
      <c r="WHK2163" s="218"/>
      <c r="WHL2163" s="218"/>
      <c r="WHM2163" s="218"/>
      <c r="WHN2163" s="218"/>
      <c r="WHO2163" s="218"/>
      <c r="WHP2163" s="218"/>
      <c r="WHQ2163" s="218"/>
      <c r="WHR2163" s="218"/>
      <c r="WHS2163" s="218"/>
      <c r="WHT2163" s="218"/>
      <c r="WHU2163" s="218"/>
      <c r="WHV2163" s="218"/>
      <c r="WHW2163" s="218"/>
      <c r="WHX2163" s="218"/>
      <c r="WHY2163" s="218"/>
      <c r="WHZ2163" s="218"/>
      <c r="WIA2163" s="218"/>
      <c r="WIB2163" s="218"/>
      <c r="WIC2163" s="218"/>
      <c r="WID2163" s="218"/>
      <c r="WIE2163" s="218"/>
      <c r="WIF2163" s="218"/>
      <c r="WIG2163" s="218"/>
      <c r="WIH2163" s="218"/>
      <c r="WII2163" s="218"/>
      <c r="WIJ2163" s="218"/>
      <c r="WIK2163" s="218"/>
      <c r="WIL2163" s="218"/>
      <c r="WIM2163" s="218"/>
      <c r="WIN2163" s="218"/>
      <c r="WIO2163" s="218"/>
      <c r="WIP2163" s="218"/>
      <c r="WIQ2163" s="218"/>
      <c r="WIR2163" s="218"/>
      <c r="WIS2163" s="218"/>
      <c r="WIT2163" s="218"/>
      <c r="WIU2163" s="218"/>
      <c r="WIV2163" s="218"/>
      <c r="WIW2163" s="218"/>
      <c r="WIX2163" s="218"/>
      <c r="WIY2163" s="218"/>
      <c r="WIZ2163" s="218"/>
      <c r="WJA2163" s="218"/>
      <c r="WJB2163" s="218"/>
      <c r="WJC2163" s="218"/>
      <c r="WJD2163" s="218"/>
      <c r="WJE2163" s="218"/>
      <c r="WJF2163" s="218"/>
      <c r="WJG2163" s="218"/>
      <c r="WJH2163" s="218"/>
      <c r="WJI2163" s="218"/>
      <c r="WJJ2163" s="218"/>
      <c r="WJK2163" s="218"/>
      <c r="WJL2163" s="218"/>
      <c r="WJM2163" s="218"/>
      <c r="WJN2163" s="218"/>
      <c r="WJO2163" s="218"/>
      <c r="WJP2163" s="218"/>
      <c r="WJQ2163" s="218"/>
      <c r="WJR2163" s="218"/>
      <c r="WJS2163" s="218"/>
      <c r="WJT2163" s="218"/>
      <c r="WJU2163" s="218"/>
      <c r="WJV2163" s="218"/>
      <c r="WJW2163" s="218"/>
      <c r="WJX2163" s="218"/>
      <c r="WJY2163" s="218"/>
      <c r="WJZ2163" s="218"/>
      <c r="WKA2163" s="218"/>
      <c r="WKB2163" s="218"/>
      <c r="WKC2163" s="218"/>
      <c r="WKD2163" s="218"/>
      <c r="WKE2163" s="218"/>
      <c r="WKF2163" s="218"/>
      <c r="WKG2163" s="218"/>
      <c r="WKH2163" s="218"/>
      <c r="WKI2163" s="218"/>
      <c r="WKJ2163" s="218"/>
      <c r="WKK2163" s="218"/>
      <c r="WKL2163" s="218"/>
      <c r="WKM2163" s="218"/>
      <c r="WKN2163" s="218"/>
      <c r="WKO2163" s="218"/>
      <c r="WKP2163" s="218"/>
      <c r="WKQ2163" s="218"/>
      <c r="WKR2163" s="218"/>
      <c r="WKS2163" s="218"/>
      <c r="WKT2163" s="218"/>
      <c r="WKU2163" s="218"/>
      <c r="WKV2163" s="218"/>
      <c r="WKW2163" s="218"/>
      <c r="WKX2163" s="218"/>
      <c r="WKY2163" s="218"/>
      <c r="WKZ2163" s="218"/>
      <c r="WLA2163" s="218"/>
      <c r="WLB2163" s="218"/>
      <c r="WLC2163" s="218"/>
      <c r="WLD2163" s="218"/>
      <c r="WLE2163" s="218"/>
      <c r="WLF2163" s="218"/>
      <c r="WLG2163" s="218"/>
      <c r="WLH2163" s="218"/>
      <c r="WLI2163" s="218"/>
      <c r="WLJ2163" s="218"/>
      <c r="WLK2163" s="218"/>
      <c r="WLL2163" s="218"/>
      <c r="WLM2163" s="218"/>
      <c r="WLN2163" s="218"/>
      <c r="WLO2163" s="218"/>
      <c r="WLP2163" s="218"/>
      <c r="WLQ2163" s="218"/>
      <c r="WLR2163" s="218"/>
      <c r="WLS2163" s="218"/>
      <c r="WLT2163" s="218"/>
      <c r="WLU2163" s="218"/>
      <c r="WLV2163" s="218"/>
      <c r="WLW2163" s="218"/>
      <c r="WLX2163" s="218"/>
      <c r="WLY2163" s="218"/>
      <c r="WLZ2163" s="218"/>
      <c r="WMA2163" s="218"/>
      <c r="WMB2163" s="218"/>
      <c r="WMC2163" s="218"/>
      <c r="WMD2163" s="218"/>
      <c r="WME2163" s="218"/>
      <c r="WMF2163" s="218"/>
      <c r="WMG2163" s="218"/>
      <c r="WMH2163" s="218"/>
      <c r="WMI2163" s="218"/>
      <c r="WMJ2163" s="218"/>
      <c r="WMK2163" s="218"/>
      <c r="WML2163" s="218"/>
      <c r="WMM2163" s="218"/>
      <c r="WMN2163" s="218"/>
      <c r="WMO2163" s="218"/>
      <c r="WMP2163" s="218"/>
      <c r="WMQ2163" s="218"/>
      <c r="WMR2163" s="218"/>
      <c r="WMS2163" s="218"/>
      <c r="WMT2163" s="218"/>
      <c r="WMU2163" s="218"/>
      <c r="WMV2163" s="218"/>
      <c r="WMW2163" s="218"/>
      <c r="WMX2163" s="218"/>
      <c r="WMY2163" s="218"/>
      <c r="WMZ2163" s="218"/>
      <c r="WNA2163" s="218"/>
      <c r="WNB2163" s="218"/>
      <c r="WNC2163" s="218"/>
      <c r="WND2163" s="218"/>
      <c r="WNE2163" s="218"/>
      <c r="WNF2163" s="218"/>
      <c r="WNG2163" s="218"/>
      <c r="WNH2163" s="218"/>
      <c r="WNI2163" s="218"/>
      <c r="WNJ2163" s="218"/>
      <c r="WNK2163" s="218"/>
      <c r="WNL2163" s="218"/>
      <c r="WNM2163" s="218"/>
      <c r="WNN2163" s="218"/>
      <c r="WNO2163" s="218"/>
      <c r="WNP2163" s="218"/>
      <c r="WNQ2163" s="218"/>
      <c r="WNR2163" s="218"/>
      <c r="WNS2163" s="218"/>
      <c r="WNT2163" s="218"/>
      <c r="WNU2163" s="218"/>
      <c r="WNV2163" s="218"/>
      <c r="WNW2163" s="218"/>
      <c r="WNX2163" s="218"/>
      <c r="WNY2163" s="218"/>
      <c r="WNZ2163" s="218"/>
      <c r="WOA2163" s="218"/>
      <c r="WOB2163" s="218"/>
      <c r="WOC2163" s="218"/>
      <c r="WOD2163" s="218"/>
      <c r="WOE2163" s="218"/>
      <c r="WOF2163" s="218"/>
      <c r="WOG2163" s="218"/>
      <c r="WOH2163" s="218"/>
      <c r="WOI2163" s="218"/>
      <c r="WOJ2163" s="218"/>
      <c r="WOK2163" s="218"/>
      <c r="WOL2163" s="218"/>
      <c r="WOM2163" s="218"/>
      <c r="WON2163" s="218"/>
      <c r="WOO2163" s="218"/>
      <c r="WOP2163" s="218"/>
      <c r="WOQ2163" s="218"/>
      <c r="WOR2163" s="218"/>
      <c r="WOS2163" s="218"/>
      <c r="WOT2163" s="218"/>
      <c r="WOU2163" s="218"/>
      <c r="WOV2163" s="218"/>
      <c r="WOW2163" s="218"/>
      <c r="WOX2163" s="218"/>
      <c r="WOY2163" s="218"/>
      <c r="WOZ2163" s="218"/>
      <c r="WPA2163" s="218"/>
      <c r="WPB2163" s="218"/>
      <c r="WPC2163" s="218"/>
      <c r="WPD2163" s="218"/>
      <c r="WPE2163" s="218"/>
      <c r="WPF2163" s="218"/>
      <c r="WPG2163" s="218"/>
      <c r="WPH2163" s="218"/>
      <c r="WPI2163" s="218"/>
      <c r="WPJ2163" s="218"/>
      <c r="WPK2163" s="218"/>
      <c r="WPL2163" s="218"/>
      <c r="WPM2163" s="218"/>
      <c r="WPN2163" s="218"/>
      <c r="WPO2163" s="218"/>
      <c r="WPP2163" s="218"/>
      <c r="WPQ2163" s="218"/>
      <c r="WPR2163" s="218"/>
      <c r="WPS2163" s="218"/>
      <c r="WPT2163" s="218"/>
      <c r="WPU2163" s="218"/>
      <c r="WPV2163" s="218"/>
      <c r="WPW2163" s="218"/>
      <c r="WPX2163" s="218"/>
      <c r="WPY2163" s="218"/>
      <c r="WPZ2163" s="218"/>
      <c r="WQA2163" s="218"/>
      <c r="WQB2163" s="218"/>
      <c r="WQC2163" s="218"/>
      <c r="WQD2163" s="218"/>
      <c r="WQE2163" s="218"/>
      <c r="WQF2163" s="218"/>
      <c r="WQG2163" s="218"/>
      <c r="WQH2163" s="218"/>
      <c r="WQI2163" s="218"/>
      <c r="WQJ2163" s="218"/>
      <c r="WQK2163" s="218"/>
      <c r="WQL2163" s="218"/>
      <c r="WQM2163" s="218"/>
      <c r="WQN2163" s="218"/>
      <c r="WQO2163" s="218"/>
      <c r="WQP2163" s="218"/>
      <c r="WQQ2163" s="218"/>
      <c r="WQR2163" s="218"/>
      <c r="WQS2163" s="218"/>
      <c r="WQT2163" s="218"/>
      <c r="WQU2163" s="218"/>
      <c r="WQV2163" s="218"/>
      <c r="WQW2163" s="218"/>
      <c r="WQX2163" s="218"/>
      <c r="WQY2163" s="218"/>
      <c r="WQZ2163" s="218"/>
      <c r="WRA2163" s="218"/>
      <c r="WRB2163" s="218"/>
      <c r="WRC2163" s="218"/>
      <c r="WRD2163" s="218"/>
      <c r="WRE2163" s="218"/>
      <c r="WRF2163" s="218"/>
      <c r="WRG2163" s="218"/>
      <c r="WRH2163" s="218"/>
      <c r="WRI2163" s="218"/>
      <c r="WRJ2163" s="218"/>
      <c r="WRK2163" s="218"/>
      <c r="WRL2163" s="218"/>
      <c r="WRM2163" s="218"/>
      <c r="WRN2163" s="218"/>
      <c r="WRO2163" s="218"/>
      <c r="WRP2163" s="218"/>
      <c r="WRQ2163" s="218"/>
      <c r="WRR2163" s="218"/>
      <c r="WRS2163" s="218"/>
      <c r="WRT2163" s="218"/>
      <c r="WRU2163" s="218"/>
      <c r="WRV2163" s="218"/>
      <c r="WRW2163" s="218"/>
      <c r="WRX2163" s="218"/>
      <c r="WRY2163" s="218"/>
      <c r="WRZ2163" s="218"/>
      <c r="WSA2163" s="218"/>
      <c r="WSB2163" s="218"/>
      <c r="WSC2163" s="218"/>
      <c r="WSD2163" s="218"/>
      <c r="WSE2163" s="218"/>
      <c r="WSF2163" s="218"/>
      <c r="WSG2163" s="218"/>
      <c r="WSH2163" s="218"/>
      <c r="WSI2163" s="218"/>
      <c r="WSJ2163" s="218"/>
      <c r="WSK2163" s="218"/>
      <c r="WSL2163" s="218"/>
      <c r="WSM2163" s="218"/>
      <c r="WSN2163" s="218"/>
      <c r="WSO2163" s="218"/>
      <c r="WSP2163" s="218"/>
      <c r="WSQ2163" s="218"/>
      <c r="WSR2163" s="218"/>
      <c r="WSS2163" s="218"/>
      <c r="WST2163" s="218"/>
      <c r="WSU2163" s="218"/>
      <c r="WSV2163" s="218"/>
      <c r="WSW2163" s="218"/>
      <c r="WSX2163" s="218"/>
      <c r="WSY2163" s="218"/>
      <c r="WSZ2163" s="218"/>
      <c r="WTA2163" s="218"/>
      <c r="WTB2163" s="218"/>
      <c r="WTC2163" s="218"/>
      <c r="WTD2163" s="218"/>
      <c r="WTE2163" s="218"/>
      <c r="WTF2163" s="218"/>
      <c r="WTG2163" s="218"/>
      <c r="WTH2163" s="218"/>
      <c r="WTI2163" s="218"/>
      <c r="WTJ2163" s="218"/>
      <c r="WTK2163" s="218"/>
      <c r="WTL2163" s="218"/>
      <c r="WTM2163" s="218"/>
      <c r="WTN2163" s="218"/>
      <c r="WTO2163" s="218"/>
      <c r="WTP2163" s="218"/>
      <c r="WTQ2163" s="218"/>
      <c r="WTR2163" s="218"/>
      <c r="WTS2163" s="218"/>
      <c r="WTT2163" s="218"/>
      <c r="WTU2163" s="218"/>
      <c r="WTV2163" s="218"/>
      <c r="WTW2163" s="218"/>
      <c r="WTX2163" s="218"/>
      <c r="WTY2163" s="218"/>
      <c r="WTZ2163" s="218"/>
      <c r="WUA2163" s="218"/>
      <c r="WUB2163" s="218"/>
      <c r="WUC2163" s="218"/>
      <c r="WUD2163" s="218"/>
      <c r="WUE2163" s="218"/>
      <c r="WUF2163" s="218"/>
      <c r="WUG2163" s="218"/>
      <c r="WUH2163" s="218"/>
      <c r="WUI2163" s="218"/>
      <c r="WUJ2163" s="218"/>
      <c r="WUK2163" s="218"/>
      <c r="WUL2163" s="218"/>
      <c r="WUM2163" s="218"/>
      <c r="WUN2163" s="218"/>
      <c r="WUO2163" s="218"/>
      <c r="WUP2163" s="218"/>
      <c r="WUQ2163" s="218"/>
      <c r="WUR2163" s="218"/>
      <c r="WUS2163" s="218"/>
      <c r="WUT2163" s="218"/>
      <c r="WUU2163" s="218"/>
      <c r="WUV2163" s="218"/>
      <c r="WUW2163" s="218"/>
      <c r="WUX2163" s="218"/>
      <c r="WUY2163" s="218"/>
      <c r="WUZ2163" s="218"/>
      <c r="WVA2163" s="218"/>
      <c r="WVB2163" s="218"/>
      <c r="WVC2163" s="218"/>
      <c r="WVD2163" s="218"/>
      <c r="WVE2163" s="218"/>
      <c r="WVF2163" s="218"/>
      <c r="WVG2163" s="218"/>
      <c r="WVH2163" s="218"/>
      <c r="WVI2163" s="218"/>
      <c r="WVJ2163" s="218"/>
      <c r="WVK2163" s="218"/>
      <c r="WVL2163" s="218"/>
      <c r="WVM2163" s="218"/>
      <c r="WVN2163" s="218"/>
      <c r="WVO2163" s="218"/>
      <c r="WVP2163" s="218"/>
      <c r="WVQ2163" s="218"/>
      <c r="WVR2163" s="218"/>
      <c r="WVS2163" s="218"/>
      <c r="WVT2163" s="218"/>
      <c r="WVU2163" s="218"/>
      <c r="WVV2163" s="218"/>
      <c r="WVW2163" s="218"/>
      <c r="WVX2163" s="218"/>
      <c r="WVY2163" s="218"/>
      <c r="WVZ2163" s="218"/>
      <c r="WWA2163" s="218"/>
      <c r="WWB2163" s="218"/>
      <c r="WWC2163" s="218"/>
      <c r="WWD2163" s="218"/>
      <c r="WWE2163" s="218"/>
      <c r="WWF2163" s="218"/>
      <c r="WWG2163" s="218"/>
      <c r="WWH2163" s="218"/>
      <c r="WWI2163" s="218"/>
      <c r="WWJ2163" s="218"/>
      <c r="WWK2163" s="218"/>
      <c r="WWL2163" s="218"/>
      <c r="WWM2163" s="218"/>
      <c r="WWN2163" s="218"/>
      <c r="WWO2163" s="218"/>
      <c r="WWP2163" s="218"/>
      <c r="WWQ2163" s="218"/>
      <c r="WWR2163" s="218"/>
      <c r="WWS2163" s="218"/>
      <c r="WWT2163" s="218"/>
      <c r="WWU2163" s="218"/>
      <c r="WWV2163" s="218"/>
      <c r="WWW2163" s="218"/>
      <c r="WWX2163" s="218"/>
      <c r="WWY2163" s="218"/>
      <c r="WWZ2163" s="218"/>
      <c r="WXA2163" s="218"/>
      <c r="WXB2163" s="218"/>
      <c r="WXC2163" s="218"/>
      <c r="WXD2163" s="218"/>
      <c r="WXE2163" s="218"/>
      <c r="WXF2163" s="218"/>
      <c r="WXG2163" s="218"/>
      <c r="WXH2163" s="218"/>
      <c r="WXI2163" s="218"/>
      <c r="WXJ2163" s="218"/>
      <c r="WXK2163" s="218"/>
      <c r="WXL2163" s="218"/>
      <c r="WXM2163" s="218"/>
      <c r="WXN2163" s="218"/>
      <c r="WXO2163" s="218"/>
      <c r="WXP2163" s="218"/>
      <c r="WXQ2163" s="218"/>
      <c r="WXR2163" s="218"/>
      <c r="WXS2163" s="218"/>
      <c r="WXT2163" s="218"/>
      <c r="WXU2163" s="218"/>
      <c r="WXV2163" s="218"/>
      <c r="WXW2163" s="218"/>
      <c r="WXX2163" s="218"/>
      <c r="WXY2163" s="218"/>
      <c r="WXZ2163" s="218"/>
      <c r="WYA2163" s="218"/>
      <c r="WYB2163" s="218"/>
      <c r="WYC2163" s="218"/>
      <c r="WYD2163" s="218"/>
      <c r="WYE2163" s="218"/>
      <c r="WYF2163" s="218"/>
      <c r="WYG2163" s="218"/>
      <c r="WYH2163" s="218"/>
      <c r="WYI2163" s="218"/>
      <c r="WYJ2163" s="218"/>
      <c r="WYK2163" s="218"/>
      <c r="WYL2163" s="218"/>
      <c r="WYM2163" s="218"/>
      <c r="WYN2163" s="218"/>
      <c r="WYO2163" s="218"/>
      <c r="WYP2163" s="218"/>
      <c r="WYQ2163" s="218"/>
      <c r="WYR2163" s="218"/>
      <c r="WYS2163" s="218"/>
      <c r="WYT2163" s="218"/>
      <c r="WYU2163" s="218"/>
      <c r="WYV2163" s="218"/>
      <c r="WYW2163" s="218"/>
      <c r="WYX2163" s="218"/>
      <c r="WYY2163" s="218"/>
      <c r="WYZ2163" s="218"/>
      <c r="WZA2163" s="218"/>
      <c r="WZB2163" s="218"/>
      <c r="WZC2163" s="218"/>
      <c r="WZD2163" s="218"/>
      <c r="WZE2163" s="218"/>
      <c r="WZF2163" s="218"/>
      <c r="WZG2163" s="218"/>
      <c r="WZH2163" s="218"/>
      <c r="WZI2163" s="218"/>
      <c r="WZJ2163" s="218"/>
      <c r="WZK2163" s="218"/>
      <c r="WZL2163" s="218"/>
      <c r="WZM2163" s="218"/>
      <c r="WZN2163" s="218"/>
      <c r="WZO2163" s="218"/>
      <c r="WZP2163" s="218"/>
      <c r="WZQ2163" s="218"/>
      <c r="WZR2163" s="218"/>
      <c r="WZS2163" s="218"/>
      <c r="WZT2163" s="218"/>
      <c r="WZU2163" s="218"/>
      <c r="WZV2163" s="218"/>
      <c r="WZW2163" s="218"/>
      <c r="WZX2163" s="218"/>
      <c r="WZY2163" s="218"/>
      <c r="WZZ2163" s="218"/>
      <c r="XAA2163" s="218"/>
      <c r="XAB2163" s="218"/>
      <c r="XAC2163" s="218"/>
      <c r="XAD2163" s="218"/>
      <c r="XAE2163" s="218"/>
      <c r="XAF2163" s="218"/>
      <c r="XAG2163" s="218"/>
      <c r="XAH2163" s="218"/>
      <c r="XAI2163" s="218"/>
      <c r="XAJ2163" s="218"/>
      <c r="XAK2163" s="218"/>
      <c r="XAL2163" s="218"/>
      <c r="XAM2163" s="218"/>
      <c r="XAN2163" s="218"/>
      <c r="XAO2163" s="218"/>
      <c r="XAP2163" s="218"/>
      <c r="XAQ2163" s="218"/>
      <c r="XAR2163" s="218"/>
      <c r="XAS2163" s="218"/>
      <c r="XAT2163" s="218"/>
      <c r="XAU2163" s="218"/>
      <c r="XAV2163" s="218"/>
      <c r="XAW2163" s="218"/>
      <c r="XAX2163" s="218"/>
      <c r="XAY2163" s="218"/>
      <c r="XAZ2163" s="218"/>
      <c r="XBA2163" s="218"/>
      <c r="XBB2163" s="218"/>
      <c r="XBC2163" s="218"/>
      <c r="XBD2163" s="218"/>
      <c r="XBE2163" s="218"/>
      <c r="XBF2163" s="218"/>
      <c r="XBG2163" s="218"/>
      <c r="XBH2163" s="218"/>
      <c r="XBI2163" s="218"/>
      <c r="XBJ2163" s="218"/>
      <c r="XBK2163" s="218"/>
      <c r="XBL2163" s="218"/>
      <c r="XBM2163" s="218"/>
      <c r="XBN2163" s="218"/>
      <c r="XBO2163" s="218"/>
      <c r="XBP2163" s="218"/>
      <c r="XBQ2163" s="218"/>
      <c r="XBR2163" s="218"/>
      <c r="XBS2163" s="218"/>
      <c r="XBT2163" s="218"/>
      <c r="XBU2163" s="218"/>
      <c r="XBV2163" s="218"/>
      <c r="XBW2163" s="218"/>
      <c r="XBX2163" s="218"/>
      <c r="XBY2163" s="218"/>
      <c r="XBZ2163" s="218"/>
      <c r="XCA2163" s="218"/>
      <c r="XCB2163" s="218"/>
      <c r="XCC2163" s="218"/>
      <c r="XCD2163" s="218"/>
      <c r="XCE2163" s="218"/>
      <c r="XCF2163" s="218"/>
      <c r="XCG2163" s="218"/>
      <c r="XCH2163" s="218"/>
      <c r="XCI2163" s="218"/>
      <c r="XCJ2163" s="218"/>
      <c r="XCK2163" s="218"/>
      <c r="XCL2163" s="218"/>
      <c r="XCM2163" s="218"/>
      <c r="XCN2163" s="218"/>
      <c r="XCO2163" s="218"/>
      <c r="XCP2163" s="218"/>
      <c r="XCQ2163" s="218"/>
      <c r="XCR2163" s="218"/>
      <c r="XCS2163" s="218"/>
      <c r="XCT2163" s="218"/>
      <c r="XCU2163" s="218"/>
      <c r="XCV2163" s="218"/>
      <c r="XCW2163" s="218"/>
      <c r="XCX2163" s="218"/>
      <c r="XCY2163" s="218"/>
      <c r="XCZ2163" s="218"/>
      <c r="XDA2163" s="218"/>
      <c r="XDB2163" s="218"/>
      <c r="XDC2163" s="218"/>
      <c r="XDD2163" s="218"/>
      <c r="XDE2163" s="218"/>
      <c r="XDF2163" s="218"/>
      <c r="XDG2163" s="218"/>
      <c r="XDH2163" s="218"/>
      <c r="XDI2163" s="218"/>
      <c r="XDJ2163" s="218"/>
      <c r="XDK2163" s="218"/>
      <c r="XDL2163" s="218"/>
      <c r="XDM2163" s="218"/>
      <c r="XDN2163" s="218"/>
      <c r="XDO2163" s="218"/>
      <c r="XDP2163" s="218"/>
      <c r="XDQ2163" s="218"/>
      <c r="XDR2163" s="218"/>
      <c r="XDS2163" s="218"/>
      <c r="XDT2163" s="218"/>
      <c r="XDU2163" s="218"/>
      <c r="XDV2163" s="218"/>
      <c r="XDW2163" s="218"/>
      <c r="XDX2163" s="218"/>
      <c r="XDY2163" s="218"/>
      <c r="XDZ2163" s="218"/>
      <c r="XEA2163" s="218"/>
      <c r="XEB2163" s="218"/>
      <c r="XEC2163" s="218"/>
      <c r="XED2163" s="218"/>
      <c r="XEE2163" s="218"/>
      <c r="XEF2163" s="218"/>
      <c r="XEG2163" s="218"/>
      <c r="XEH2163" s="218"/>
      <c r="XEI2163" s="218"/>
      <c r="XEJ2163" s="218"/>
      <c r="XEK2163" s="218"/>
      <c r="XEL2163" s="218"/>
      <c r="XEM2163" s="218"/>
      <c r="XEN2163" s="218"/>
      <c r="XEO2163" s="218"/>
      <c r="XEP2163" s="218"/>
      <c r="XEQ2163" s="218"/>
      <c r="XER2163" s="218"/>
      <c r="XES2163" s="218"/>
      <c r="XET2163" s="218"/>
      <c r="XEU2163" s="218"/>
      <c r="XEV2163" s="218"/>
      <c r="XEW2163" s="218"/>
      <c r="XEX2163" s="218"/>
      <c r="XEY2163" s="218"/>
      <c r="XEZ2163" s="218"/>
      <c r="XFA2163" s="218"/>
      <c r="XFB2163" s="218"/>
      <c r="XFC2163" s="218"/>
      <c r="XFD2163" s="218"/>
    </row>
    <row r="2164" spans="1:16384" s="94" customFormat="1" ht="20.100000000000001" customHeight="1" x14ac:dyDescent="0.25">
      <c r="A2164" s="154"/>
      <c r="B2164" s="60" t="str">
        <f t="shared" si="125"/>
        <v>00.03.27.3.1.1.11.B.421.2023</v>
      </c>
      <c r="C2164" s="20">
        <v>421</v>
      </c>
      <c r="D2164" s="72" t="s">
        <v>1085</v>
      </c>
      <c r="E2164" s="60" t="str">
        <f>'[1]2023'!$B$134</f>
        <v>kursi plastik</v>
      </c>
      <c r="F2164" s="19" t="s">
        <v>893</v>
      </c>
      <c r="G2164" s="311">
        <f>'[1]2023'!$D$134/12</f>
        <v>85000</v>
      </c>
      <c r="H2164" s="269" t="s">
        <v>1164</v>
      </c>
      <c r="I2164" s="73">
        <v>2023</v>
      </c>
      <c r="J2164" s="126" t="s">
        <v>1463</v>
      </c>
      <c r="K2164" s="126" t="s">
        <v>59</v>
      </c>
      <c r="L2164" s="126" t="s">
        <v>59</v>
      </c>
      <c r="M2164" s="60"/>
      <c r="N2164" s="10">
        <v>1</v>
      </c>
      <c r="O2164" s="15" t="s">
        <v>947</v>
      </c>
      <c r="P2164" s="28" t="s">
        <v>1443</v>
      </c>
      <c r="Q2164" s="73"/>
      <c r="R2164" s="60"/>
      <c r="S2164" s="60"/>
      <c r="T2164" s="218"/>
      <c r="U2164" s="218"/>
      <c r="V2164" s="218"/>
      <c r="W2164" s="218"/>
      <c r="X2164" s="218"/>
      <c r="Y2164" s="218"/>
      <c r="Z2164" s="218"/>
      <c r="AA2164" s="218"/>
      <c r="AB2164" s="218"/>
      <c r="AC2164" s="218"/>
      <c r="AD2164" s="218"/>
      <c r="AE2164" s="218"/>
      <c r="AF2164" s="218"/>
      <c r="AG2164" s="218"/>
      <c r="AH2164" s="218"/>
      <c r="AI2164" s="218"/>
      <c r="AJ2164" s="218"/>
      <c r="AK2164" s="218"/>
      <c r="AL2164" s="218"/>
      <c r="AM2164" s="218"/>
      <c r="AN2164" s="218"/>
      <c r="AO2164" s="218"/>
      <c r="AP2164" s="218"/>
      <c r="AQ2164" s="218"/>
      <c r="AR2164" s="218"/>
      <c r="AS2164" s="218"/>
      <c r="AT2164" s="218"/>
      <c r="AU2164" s="218"/>
      <c r="AV2164" s="218"/>
      <c r="AW2164" s="218"/>
      <c r="AX2164" s="218"/>
      <c r="AY2164" s="218"/>
      <c r="AZ2164" s="218"/>
      <c r="BA2164" s="218"/>
      <c r="BB2164" s="218"/>
      <c r="BC2164" s="218"/>
      <c r="BD2164" s="218"/>
      <c r="BE2164" s="218"/>
      <c r="BF2164" s="218"/>
      <c r="BG2164" s="218"/>
      <c r="BH2164" s="218"/>
      <c r="BI2164" s="218"/>
      <c r="BJ2164" s="218"/>
      <c r="BK2164" s="218"/>
      <c r="BL2164" s="218"/>
      <c r="BM2164" s="218"/>
      <c r="BN2164" s="218"/>
      <c r="BO2164" s="218"/>
      <c r="BP2164" s="218"/>
      <c r="BQ2164" s="218"/>
      <c r="BR2164" s="218"/>
      <c r="BS2164" s="218"/>
      <c r="BT2164" s="218"/>
      <c r="BU2164" s="218"/>
      <c r="BV2164" s="218"/>
      <c r="BW2164" s="218"/>
      <c r="BX2164" s="218"/>
      <c r="BY2164" s="218"/>
      <c r="BZ2164" s="218"/>
      <c r="CA2164" s="218"/>
      <c r="CB2164" s="218"/>
      <c r="CC2164" s="218"/>
      <c r="CD2164" s="218"/>
      <c r="CE2164" s="218"/>
      <c r="CF2164" s="218"/>
      <c r="CG2164" s="218"/>
      <c r="CH2164" s="218"/>
      <c r="CI2164" s="218"/>
      <c r="CJ2164" s="218"/>
      <c r="CK2164" s="218"/>
      <c r="CL2164" s="218"/>
      <c r="CM2164" s="218"/>
      <c r="CN2164" s="218"/>
      <c r="CO2164" s="218"/>
      <c r="CP2164" s="218"/>
      <c r="CQ2164" s="218"/>
      <c r="CR2164" s="218"/>
      <c r="CS2164" s="218"/>
      <c r="CT2164" s="218"/>
      <c r="CU2164" s="218"/>
      <c r="CV2164" s="218"/>
      <c r="CW2164" s="218"/>
      <c r="CX2164" s="218"/>
      <c r="CY2164" s="218"/>
      <c r="CZ2164" s="218"/>
      <c r="DA2164" s="218"/>
      <c r="DB2164" s="218"/>
      <c r="DC2164" s="218"/>
      <c r="DD2164" s="218"/>
      <c r="DE2164" s="218"/>
      <c r="DF2164" s="218"/>
      <c r="DG2164" s="218"/>
      <c r="DH2164" s="218"/>
      <c r="DI2164" s="218"/>
      <c r="DJ2164" s="218"/>
      <c r="DK2164" s="218"/>
      <c r="DL2164" s="218"/>
      <c r="DM2164" s="218"/>
      <c r="DN2164" s="218"/>
      <c r="DO2164" s="218"/>
      <c r="DP2164" s="218"/>
      <c r="DQ2164" s="218"/>
      <c r="DR2164" s="218"/>
      <c r="DS2164" s="218"/>
      <c r="DT2164" s="218"/>
      <c r="DU2164" s="218"/>
      <c r="DV2164" s="218"/>
      <c r="DW2164" s="218"/>
      <c r="DX2164" s="218"/>
      <c r="DY2164" s="218"/>
      <c r="DZ2164" s="218"/>
      <c r="EA2164" s="218"/>
      <c r="EB2164" s="218"/>
      <c r="EC2164" s="218"/>
      <c r="ED2164" s="218"/>
      <c r="EE2164" s="218"/>
      <c r="EF2164" s="218"/>
      <c r="EG2164" s="218"/>
      <c r="EH2164" s="218"/>
      <c r="EI2164" s="218"/>
      <c r="EJ2164" s="218"/>
      <c r="EK2164" s="218"/>
      <c r="EL2164" s="218"/>
      <c r="EM2164" s="218"/>
      <c r="EN2164" s="218"/>
      <c r="EO2164" s="218"/>
      <c r="EP2164" s="218"/>
      <c r="EQ2164" s="218"/>
      <c r="ER2164" s="218"/>
      <c r="ES2164" s="218"/>
      <c r="ET2164" s="218"/>
      <c r="EU2164" s="218"/>
      <c r="EV2164" s="218"/>
      <c r="EW2164" s="218"/>
      <c r="EX2164" s="218"/>
      <c r="EY2164" s="218"/>
      <c r="EZ2164" s="218"/>
      <c r="FA2164" s="218"/>
      <c r="FB2164" s="218"/>
      <c r="FC2164" s="218"/>
      <c r="FD2164" s="218"/>
      <c r="FE2164" s="218"/>
      <c r="FF2164" s="218"/>
      <c r="FG2164" s="218"/>
      <c r="FH2164" s="218"/>
      <c r="FI2164" s="218"/>
      <c r="FJ2164" s="218"/>
      <c r="FK2164" s="218"/>
      <c r="FL2164" s="218"/>
      <c r="FM2164" s="218"/>
      <c r="FN2164" s="218"/>
      <c r="FO2164" s="218"/>
      <c r="FP2164" s="218"/>
      <c r="FQ2164" s="218"/>
      <c r="FR2164" s="218"/>
      <c r="FS2164" s="218"/>
      <c r="FT2164" s="218"/>
      <c r="FU2164" s="218"/>
      <c r="FV2164" s="218"/>
      <c r="FW2164" s="218"/>
      <c r="FX2164" s="218"/>
      <c r="FY2164" s="218"/>
      <c r="FZ2164" s="218"/>
      <c r="GA2164" s="218"/>
      <c r="GB2164" s="218"/>
      <c r="GC2164" s="218"/>
      <c r="GD2164" s="218"/>
      <c r="GE2164" s="218"/>
      <c r="GF2164" s="218"/>
      <c r="GG2164" s="218"/>
      <c r="GH2164" s="218"/>
      <c r="GI2164" s="218"/>
      <c r="GJ2164" s="218"/>
      <c r="GK2164" s="218"/>
      <c r="GL2164" s="218"/>
      <c r="GM2164" s="218"/>
      <c r="GN2164" s="218"/>
      <c r="GO2164" s="218"/>
      <c r="GP2164" s="218"/>
      <c r="GQ2164" s="218"/>
      <c r="GR2164" s="218"/>
      <c r="GS2164" s="218"/>
      <c r="GT2164" s="218"/>
      <c r="GU2164" s="218"/>
      <c r="GV2164" s="218"/>
      <c r="GW2164" s="218"/>
      <c r="GX2164" s="218"/>
      <c r="GY2164" s="218"/>
      <c r="GZ2164" s="218"/>
      <c r="HA2164" s="218"/>
      <c r="HB2164" s="218"/>
      <c r="HC2164" s="218"/>
      <c r="HD2164" s="218"/>
      <c r="HE2164" s="218"/>
      <c r="HF2164" s="218"/>
      <c r="HG2164" s="218"/>
      <c r="HH2164" s="218"/>
      <c r="HI2164" s="218"/>
      <c r="HJ2164" s="218"/>
      <c r="HK2164" s="218"/>
      <c r="HL2164" s="218"/>
      <c r="HM2164" s="218"/>
      <c r="HN2164" s="218"/>
      <c r="HO2164" s="218"/>
      <c r="HP2164" s="218"/>
      <c r="HQ2164" s="218"/>
      <c r="HR2164" s="218"/>
      <c r="HS2164" s="218"/>
      <c r="HT2164" s="218"/>
      <c r="HU2164" s="218"/>
      <c r="HV2164" s="218"/>
      <c r="HW2164" s="218"/>
      <c r="HX2164" s="218"/>
      <c r="HY2164" s="218"/>
      <c r="HZ2164" s="218"/>
      <c r="IA2164" s="218"/>
      <c r="IB2164" s="218"/>
      <c r="IC2164" s="218"/>
      <c r="ID2164" s="218"/>
      <c r="IE2164" s="218"/>
      <c r="IF2164" s="218"/>
      <c r="IG2164" s="218"/>
      <c r="IH2164" s="218"/>
      <c r="II2164" s="218"/>
      <c r="IJ2164" s="218"/>
      <c r="IK2164" s="218"/>
      <c r="IL2164" s="218"/>
      <c r="IM2164" s="218"/>
      <c r="IN2164" s="218"/>
      <c r="IO2164" s="218"/>
      <c r="IP2164" s="218"/>
      <c r="IQ2164" s="218"/>
      <c r="IR2164" s="218"/>
      <c r="IS2164" s="218"/>
      <c r="IT2164" s="218"/>
      <c r="IU2164" s="218"/>
      <c r="IV2164" s="218"/>
      <c r="IW2164" s="218"/>
      <c r="IX2164" s="218"/>
      <c r="IY2164" s="218"/>
      <c r="IZ2164" s="218"/>
      <c r="JA2164" s="218"/>
      <c r="JB2164" s="218"/>
      <c r="JC2164" s="218"/>
      <c r="JD2164" s="218"/>
      <c r="JE2164" s="218"/>
      <c r="JF2164" s="218"/>
      <c r="JG2164" s="218"/>
      <c r="JH2164" s="218"/>
      <c r="JI2164" s="218"/>
      <c r="JJ2164" s="218"/>
      <c r="JK2164" s="218"/>
      <c r="JL2164" s="218"/>
      <c r="JM2164" s="218"/>
      <c r="JN2164" s="218"/>
      <c r="JO2164" s="218"/>
      <c r="JP2164" s="218"/>
      <c r="JQ2164" s="218"/>
      <c r="JR2164" s="218"/>
      <c r="JS2164" s="218"/>
      <c r="JT2164" s="218"/>
      <c r="JU2164" s="218"/>
      <c r="JV2164" s="218"/>
      <c r="JW2164" s="218"/>
      <c r="JX2164" s="218"/>
      <c r="JY2164" s="218"/>
      <c r="JZ2164" s="218"/>
      <c r="KA2164" s="218"/>
      <c r="KB2164" s="218"/>
      <c r="KC2164" s="218"/>
      <c r="KD2164" s="218"/>
      <c r="KE2164" s="218"/>
      <c r="KF2164" s="218"/>
      <c r="KG2164" s="218"/>
      <c r="KH2164" s="218"/>
      <c r="KI2164" s="218"/>
      <c r="KJ2164" s="218"/>
      <c r="KK2164" s="218"/>
      <c r="KL2164" s="218"/>
      <c r="KM2164" s="218"/>
      <c r="KN2164" s="218"/>
      <c r="KO2164" s="218"/>
      <c r="KP2164" s="218"/>
      <c r="KQ2164" s="218"/>
      <c r="KR2164" s="218"/>
      <c r="KS2164" s="218"/>
      <c r="KT2164" s="218"/>
      <c r="KU2164" s="218"/>
      <c r="KV2164" s="218"/>
      <c r="KW2164" s="218"/>
      <c r="KX2164" s="218"/>
      <c r="KY2164" s="218"/>
      <c r="KZ2164" s="218"/>
      <c r="LA2164" s="218"/>
      <c r="LB2164" s="218"/>
      <c r="LC2164" s="218"/>
      <c r="LD2164" s="218"/>
      <c r="LE2164" s="218"/>
      <c r="LF2164" s="218"/>
      <c r="LG2164" s="218"/>
      <c r="LH2164" s="218"/>
      <c r="LI2164" s="218"/>
      <c r="LJ2164" s="218"/>
      <c r="LK2164" s="218"/>
      <c r="LL2164" s="218"/>
      <c r="LM2164" s="218"/>
      <c r="LN2164" s="218"/>
      <c r="LO2164" s="218"/>
      <c r="LP2164" s="218"/>
      <c r="LQ2164" s="218"/>
      <c r="LR2164" s="218"/>
      <c r="LS2164" s="218"/>
      <c r="LT2164" s="218"/>
      <c r="LU2164" s="218"/>
      <c r="LV2164" s="218"/>
      <c r="LW2164" s="218"/>
      <c r="LX2164" s="218"/>
      <c r="LY2164" s="218"/>
      <c r="LZ2164" s="218"/>
      <c r="MA2164" s="218"/>
      <c r="MB2164" s="218"/>
      <c r="MC2164" s="218"/>
      <c r="MD2164" s="218"/>
      <c r="ME2164" s="218"/>
      <c r="MF2164" s="218"/>
      <c r="MG2164" s="218"/>
      <c r="MH2164" s="218"/>
      <c r="MI2164" s="218"/>
      <c r="MJ2164" s="218"/>
      <c r="MK2164" s="218"/>
      <c r="ML2164" s="218"/>
      <c r="MM2164" s="218"/>
      <c r="MN2164" s="218"/>
      <c r="MO2164" s="218"/>
      <c r="MP2164" s="218"/>
      <c r="MQ2164" s="218"/>
      <c r="MR2164" s="218"/>
      <c r="MS2164" s="218"/>
      <c r="MT2164" s="218"/>
      <c r="MU2164" s="218"/>
      <c r="MV2164" s="218"/>
      <c r="MW2164" s="218"/>
      <c r="MX2164" s="218"/>
      <c r="MY2164" s="218"/>
      <c r="MZ2164" s="218"/>
      <c r="NA2164" s="218"/>
      <c r="NB2164" s="218"/>
      <c r="NC2164" s="218"/>
      <c r="ND2164" s="218"/>
      <c r="NE2164" s="218"/>
      <c r="NF2164" s="218"/>
      <c r="NG2164" s="218"/>
      <c r="NH2164" s="218"/>
      <c r="NI2164" s="218"/>
      <c r="NJ2164" s="218"/>
      <c r="NK2164" s="218"/>
      <c r="NL2164" s="218"/>
      <c r="NM2164" s="218"/>
      <c r="NN2164" s="218"/>
      <c r="NO2164" s="218"/>
      <c r="NP2164" s="218"/>
      <c r="NQ2164" s="218"/>
      <c r="NR2164" s="218"/>
      <c r="NS2164" s="218"/>
      <c r="NT2164" s="218"/>
      <c r="NU2164" s="218"/>
      <c r="NV2164" s="218"/>
      <c r="NW2164" s="218"/>
      <c r="NX2164" s="218"/>
      <c r="NY2164" s="218"/>
      <c r="NZ2164" s="218"/>
      <c r="OA2164" s="218"/>
      <c r="OB2164" s="218"/>
      <c r="OC2164" s="218"/>
      <c r="OD2164" s="218"/>
      <c r="OE2164" s="218"/>
      <c r="OF2164" s="218"/>
      <c r="OG2164" s="218"/>
      <c r="OH2164" s="218"/>
      <c r="OI2164" s="218"/>
      <c r="OJ2164" s="218"/>
      <c r="OK2164" s="218"/>
      <c r="OL2164" s="218"/>
      <c r="OM2164" s="218"/>
      <c r="ON2164" s="218"/>
      <c r="OO2164" s="218"/>
      <c r="OP2164" s="218"/>
      <c r="OQ2164" s="218"/>
      <c r="OR2164" s="218"/>
      <c r="OS2164" s="218"/>
      <c r="OT2164" s="218"/>
      <c r="OU2164" s="218"/>
      <c r="OV2164" s="218"/>
      <c r="OW2164" s="218"/>
      <c r="OX2164" s="218"/>
      <c r="OY2164" s="218"/>
      <c r="OZ2164" s="218"/>
      <c r="PA2164" s="218"/>
      <c r="PB2164" s="218"/>
      <c r="PC2164" s="218"/>
      <c r="PD2164" s="218"/>
      <c r="PE2164" s="218"/>
      <c r="PF2164" s="218"/>
      <c r="PG2164" s="218"/>
      <c r="PH2164" s="218"/>
      <c r="PI2164" s="218"/>
      <c r="PJ2164" s="218"/>
      <c r="PK2164" s="218"/>
      <c r="PL2164" s="218"/>
      <c r="PM2164" s="218"/>
      <c r="PN2164" s="218"/>
      <c r="PO2164" s="218"/>
      <c r="PP2164" s="218"/>
      <c r="PQ2164" s="218"/>
      <c r="PR2164" s="218"/>
      <c r="PS2164" s="218"/>
      <c r="PT2164" s="218"/>
      <c r="PU2164" s="218"/>
      <c r="PV2164" s="218"/>
      <c r="PW2164" s="218"/>
      <c r="PX2164" s="218"/>
      <c r="PY2164" s="218"/>
      <c r="PZ2164" s="218"/>
      <c r="QA2164" s="218"/>
      <c r="QB2164" s="218"/>
      <c r="QC2164" s="218"/>
      <c r="QD2164" s="218"/>
      <c r="QE2164" s="218"/>
      <c r="QF2164" s="218"/>
      <c r="QG2164" s="218"/>
      <c r="QH2164" s="218"/>
      <c r="QI2164" s="218"/>
      <c r="QJ2164" s="218"/>
      <c r="QK2164" s="218"/>
      <c r="QL2164" s="218"/>
      <c r="QM2164" s="218"/>
      <c r="QN2164" s="218"/>
      <c r="QO2164" s="218"/>
      <c r="QP2164" s="218"/>
      <c r="QQ2164" s="218"/>
      <c r="QR2164" s="218"/>
      <c r="QS2164" s="218"/>
      <c r="QT2164" s="218"/>
      <c r="QU2164" s="218"/>
      <c r="QV2164" s="218"/>
      <c r="QW2164" s="218"/>
      <c r="QX2164" s="218"/>
      <c r="QY2164" s="218"/>
      <c r="QZ2164" s="218"/>
      <c r="RA2164" s="218"/>
      <c r="RB2164" s="218"/>
      <c r="RC2164" s="218"/>
      <c r="RD2164" s="218"/>
      <c r="RE2164" s="218"/>
      <c r="RF2164" s="218"/>
      <c r="RG2164" s="218"/>
      <c r="RH2164" s="218"/>
      <c r="RI2164" s="218"/>
      <c r="RJ2164" s="218"/>
      <c r="RK2164" s="218"/>
      <c r="RL2164" s="218"/>
      <c r="RM2164" s="218"/>
      <c r="RN2164" s="218"/>
      <c r="RO2164" s="218"/>
      <c r="RP2164" s="218"/>
      <c r="RQ2164" s="218"/>
      <c r="RR2164" s="218"/>
      <c r="RS2164" s="218"/>
      <c r="RT2164" s="218"/>
      <c r="RU2164" s="218"/>
      <c r="RV2164" s="218"/>
      <c r="RW2164" s="218"/>
      <c r="RX2164" s="218"/>
      <c r="RY2164" s="218"/>
      <c r="RZ2164" s="218"/>
      <c r="SA2164" s="218"/>
      <c r="SB2164" s="218"/>
      <c r="SC2164" s="218"/>
      <c r="SD2164" s="218"/>
      <c r="SE2164" s="218"/>
      <c r="SF2164" s="218"/>
      <c r="SG2164" s="218"/>
      <c r="SH2164" s="218"/>
      <c r="SI2164" s="218"/>
      <c r="SJ2164" s="218"/>
      <c r="SK2164" s="218"/>
      <c r="SL2164" s="218"/>
      <c r="SM2164" s="218"/>
      <c r="SN2164" s="218"/>
      <c r="SO2164" s="218"/>
      <c r="SP2164" s="218"/>
      <c r="SQ2164" s="218"/>
      <c r="SR2164" s="218"/>
      <c r="SS2164" s="218"/>
      <c r="ST2164" s="218"/>
      <c r="SU2164" s="218"/>
      <c r="SV2164" s="218"/>
      <c r="SW2164" s="218"/>
      <c r="SX2164" s="218"/>
      <c r="SY2164" s="218"/>
      <c r="SZ2164" s="218"/>
      <c r="TA2164" s="218"/>
      <c r="TB2164" s="218"/>
      <c r="TC2164" s="218"/>
      <c r="TD2164" s="218"/>
      <c r="TE2164" s="218"/>
      <c r="TF2164" s="218"/>
      <c r="TG2164" s="218"/>
      <c r="TH2164" s="218"/>
      <c r="TI2164" s="218"/>
      <c r="TJ2164" s="218"/>
      <c r="TK2164" s="218"/>
      <c r="TL2164" s="218"/>
      <c r="TM2164" s="218"/>
      <c r="TN2164" s="218"/>
      <c r="TO2164" s="218"/>
      <c r="TP2164" s="218"/>
      <c r="TQ2164" s="218"/>
      <c r="TR2164" s="218"/>
      <c r="TS2164" s="218"/>
      <c r="TT2164" s="218"/>
      <c r="TU2164" s="218"/>
      <c r="TV2164" s="218"/>
      <c r="TW2164" s="218"/>
      <c r="TX2164" s="218"/>
      <c r="TY2164" s="218"/>
      <c r="TZ2164" s="218"/>
      <c r="UA2164" s="218"/>
      <c r="UB2164" s="218"/>
      <c r="UC2164" s="218"/>
      <c r="UD2164" s="218"/>
      <c r="UE2164" s="218"/>
      <c r="UF2164" s="218"/>
      <c r="UG2164" s="218"/>
      <c r="UH2164" s="218"/>
      <c r="UI2164" s="218"/>
      <c r="UJ2164" s="218"/>
      <c r="UK2164" s="218"/>
      <c r="UL2164" s="218"/>
      <c r="UM2164" s="218"/>
      <c r="UN2164" s="218"/>
      <c r="UO2164" s="218"/>
      <c r="UP2164" s="218"/>
      <c r="UQ2164" s="218"/>
      <c r="UR2164" s="218"/>
      <c r="US2164" s="218"/>
      <c r="UT2164" s="218"/>
      <c r="UU2164" s="218"/>
      <c r="UV2164" s="218"/>
      <c r="UW2164" s="218"/>
      <c r="UX2164" s="218"/>
      <c r="UY2164" s="218"/>
      <c r="UZ2164" s="218"/>
      <c r="VA2164" s="218"/>
      <c r="VB2164" s="218"/>
      <c r="VC2164" s="218"/>
      <c r="VD2164" s="218"/>
      <c r="VE2164" s="218"/>
      <c r="VF2164" s="218"/>
      <c r="VG2164" s="218"/>
      <c r="VH2164" s="218"/>
      <c r="VI2164" s="218"/>
      <c r="VJ2164" s="218"/>
      <c r="VK2164" s="218"/>
      <c r="VL2164" s="218"/>
      <c r="VM2164" s="218"/>
      <c r="VN2164" s="218"/>
      <c r="VO2164" s="218"/>
      <c r="VP2164" s="218"/>
      <c r="VQ2164" s="218"/>
      <c r="VR2164" s="218"/>
      <c r="VS2164" s="218"/>
      <c r="VT2164" s="218"/>
      <c r="VU2164" s="218"/>
      <c r="VV2164" s="218"/>
      <c r="VW2164" s="218"/>
      <c r="VX2164" s="218"/>
      <c r="VY2164" s="218"/>
      <c r="VZ2164" s="218"/>
      <c r="WA2164" s="218"/>
      <c r="WB2164" s="218"/>
      <c r="WC2164" s="218"/>
      <c r="WD2164" s="218"/>
      <c r="WE2164" s="218"/>
      <c r="WF2164" s="218"/>
      <c r="WG2164" s="218"/>
      <c r="WH2164" s="218"/>
      <c r="WI2164" s="218"/>
      <c r="WJ2164" s="218"/>
      <c r="WK2164" s="218"/>
      <c r="WL2164" s="218"/>
      <c r="WM2164" s="218"/>
      <c r="WN2164" s="218"/>
      <c r="WO2164" s="218"/>
      <c r="WP2164" s="218"/>
      <c r="WQ2164" s="218"/>
      <c r="WR2164" s="218"/>
      <c r="WS2164" s="218"/>
      <c r="WT2164" s="218"/>
      <c r="WU2164" s="218"/>
      <c r="WV2164" s="218"/>
      <c r="WW2164" s="218"/>
      <c r="WX2164" s="218"/>
      <c r="WY2164" s="218"/>
      <c r="WZ2164" s="218"/>
      <c r="XA2164" s="218"/>
      <c r="XB2164" s="218"/>
      <c r="XC2164" s="218"/>
      <c r="XD2164" s="218"/>
      <c r="XE2164" s="218"/>
      <c r="XF2164" s="218"/>
      <c r="XG2164" s="218"/>
      <c r="XH2164" s="218"/>
      <c r="XI2164" s="218"/>
      <c r="XJ2164" s="218"/>
      <c r="XK2164" s="218"/>
      <c r="XL2164" s="218"/>
      <c r="XM2164" s="218"/>
      <c r="XN2164" s="218"/>
      <c r="XO2164" s="218"/>
      <c r="XP2164" s="218"/>
      <c r="XQ2164" s="218"/>
      <c r="XR2164" s="218"/>
      <c r="XS2164" s="218"/>
      <c r="XT2164" s="218"/>
      <c r="XU2164" s="218"/>
      <c r="XV2164" s="218"/>
      <c r="XW2164" s="218"/>
      <c r="XX2164" s="218"/>
      <c r="XY2164" s="218"/>
      <c r="XZ2164" s="218"/>
      <c r="YA2164" s="218"/>
      <c r="YB2164" s="218"/>
      <c r="YC2164" s="218"/>
      <c r="YD2164" s="218"/>
      <c r="YE2164" s="218"/>
      <c r="YF2164" s="218"/>
      <c r="YG2164" s="218"/>
      <c r="YH2164" s="218"/>
      <c r="YI2164" s="218"/>
      <c r="YJ2164" s="218"/>
      <c r="YK2164" s="218"/>
      <c r="YL2164" s="218"/>
      <c r="YM2164" s="218"/>
      <c r="YN2164" s="218"/>
      <c r="YO2164" s="218"/>
      <c r="YP2164" s="218"/>
      <c r="YQ2164" s="218"/>
      <c r="YR2164" s="218"/>
      <c r="YS2164" s="218"/>
      <c r="YT2164" s="218"/>
      <c r="YU2164" s="218"/>
      <c r="YV2164" s="218"/>
      <c r="YW2164" s="218"/>
      <c r="YX2164" s="218"/>
      <c r="YY2164" s="218"/>
      <c r="YZ2164" s="218"/>
      <c r="ZA2164" s="218"/>
      <c r="ZB2164" s="218"/>
      <c r="ZC2164" s="218"/>
      <c r="ZD2164" s="218"/>
      <c r="ZE2164" s="218"/>
      <c r="ZF2164" s="218"/>
      <c r="ZG2164" s="218"/>
      <c r="ZH2164" s="218"/>
      <c r="ZI2164" s="218"/>
      <c r="ZJ2164" s="218"/>
      <c r="ZK2164" s="218"/>
      <c r="ZL2164" s="218"/>
      <c r="ZM2164" s="218"/>
      <c r="ZN2164" s="218"/>
      <c r="ZO2164" s="218"/>
      <c r="ZP2164" s="218"/>
      <c r="ZQ2164" s="218"/>
      <c r="ZR2164" s="218"/>
      <c r="ZS2164" s="218"/>
      <c r="ZT2164" s="218"/>
      <c r="ZU2164" s="218"/>
      <c r="ZV2164" s="218"/>
      <c r="ZW2164" s="218"/>
      <c r="ZX2164" s="218"/>
      <c r="ZY2164" s="218"/>
      <c r="ZZ2164" s="218"/>
      <c r="AAA2164" s="218"/>
      <c r="AAB2164" s="218"/>
      <c r="AAC2164" s="218"/>
      <c r="AAD2164" s="218"/>
      <c r="AAE2164" s="218"/>
      <c r="AAF2164" s="218"/>
      <c r="AAG2164" s="218"/>
      <c r="AAH2164" s="218"/>
      <c r="AAI2164" s="218"/>
      <c r="AAJ2164" s="218"/>
      <c r="AAK2164" s="218"/>
      <c r="AAL2164" s="218"/>
      <c r="AAM2164" s="218"/>
      <c r="AAN2164" s="218"/>
      <c r="AAO2164" s="218"/>
      <c r="AAP2164" s="218"/>
      <c r="AAQ2164" s="218"/>
      <c r="AAR2164" s="218"/>
      <c r="AAS2164" s="218"/>
      <c r="AAT2164" s="218"/>
      <c r="AAU2164" s="218"/>
      <c r="AAV2164" s="218"/>
      <c r="AAW2164" s="218"/>
      <c r="AAX2164" s="218"/>
      <c r="AAY2164" s="218"/>
      <c r="AAZ2164" s="218"/>
      <c r="ABA2164" s="218"/>
      <c r="ABB2164" s="218"/>
      <c r="ABC2164" s="218"/>
      <c r="ABD2164" s="218"/>
      <c r="ABE2164" s="218"/>
      <c r="ABF2164" s="218"/>
      <c r="ABG2164" s="218"/>
      <c r="ABH2164" s="218"/>
      <c r="ABI2164" s="218"/>
      <c r="ABJ2164" s="218"/>
      <c r="ABK2164" s="218"/>
      <c r="ABL2164" s="218"/>
      <c r="ABM2164" s="218"/>
      <c r="ABN2164" s="218"/>
      <c r="ABO2164" s="218"/>
      <c r="ABP2164" s="218"/>
      <c r="ABQ2164" s="218"/>
      <c r="ABR2164" s="218"/>
      <c r="ABS2164" s="218"/>
      <c r="ABT2164" s="218"/>
      <c r="ABU2164" s="218"/>
      <c r="ABV2164" s="218"/>
      <c r="ABW2164" s="218"/>
      <c r="ABX2164" s="218"/>
      <c r="ABY2164" s="218"/>
      <c r="ABZ2164" s="218"/>
      <c r="ACA2164" s="218"/>
      <c r="ACB2164" s="218"/>
      <c r="ACC2164" s="218"/>
      <c r="ACD2164" s="218"/>
      <c r="ACE2164" s="218"/>
      <c r="ACF2164" s="218"/>
      <c r="ACG2164" s="218"/>
      <c r="ACH2164" s="218"/>
      <c r="ACI2164" s="218"/>
      <c r="ACJ2164" s="218"/>
      <c r="ACK2164" s="218"/>
      <c r="ACL2164" s="218"/>
      <c r="ACM2164" s="218"/>
      <c r="ACN2164" s="218"/>
      <c r="ACO2164" s="218"/>
      <c r="ACP2164" s="218"/>
      <c r="ACQ2164" s="218"/>
      <c r="ACR2164" s="218"/>
      <c r="ACS2164" s="218"/>
      <c r="ACT2164" s="218"/>
      <c r="ACU2164" s="218"/>
      <c r="ACV2164" s="218"/>
      <c r="ACW2164" s="218"/>
      <c r="ACX2164" s="218"/>
      <c r="ACY2164" s="218"/>
      <c r="ACZ2164" s="218"/>
      <c r="ADA2164" s="218"/>
      <c r="ADB2164" s="218"/>
      <c r="ADC2164" s="218"/>
      <c r="ADD2164" s="218"/>
      <c r="ADE2164" s="218"/>
      <c r="ADF2164" s="218"/>
      <c r="ADG2164" s="218"/>
      <c r="ADH2164" s="218"/>
      <c r="ADI2164" s="218"/>
      <c r="ADJ2164" s="218"/>
      <c r="ADK2164" s="218"/>
      <c r="ADL2164" s="218"/>
      <c r="ADM2164" s="218"/>
      <c r="ADN2164" s="218"/>
      <c r="ADO2164" s="218"/>
      <c r="ADP2164" s="218"/>
      <c r="ADQ2164" s="218"/>
      <c r="ADR2164" s="218"/>
      <c r="ADS2164" s="218"/>
      <c r="ADT2164" s="218"/>
      <c r="ADU2164" s="218"/>
      <c r="ADV2164" s="218"/>
      <c r="ADW2164" s="218"/>
      <c r="ADX2164" s="218"/>
      <c r="ADY2164" s="218"/>
      <c r="ADZ2164" s="218"/>
      <c r="AEA2164" s="218"/>
      <c r="AEB2164" s="218"/>
      <c r="AEC2164" s="218"/>
      <c r="AED2164" s="218"/>
      <c r="AEE2164" s="218"/>
      <c r="AEF2164" s="218"/>
      <c r="AEG2164" s="218"/>
      <c r="AEH2164" s="218"/>
      <c r="AEI2164" s="218"/>
      <c r="AEJ2164" s="218"/>
      <c r="AEK2164" s="218"/>
      <c r="AEL2164" s="218"/>
      <c r="AEM2164" s="218"/>
      <c r="AEN2164" s="218"/>
      <c r="AEO2164" s="218"/>
      <c r="AEP2164" s="218"/>
      <c r="AEQ2164" s="218"/>
      <c r="AER2164" s="218"/>
      <c r="AES2164" s="218"/>
      <c r="AET2164" s="218"/>
      <c r="AEU2164" s="218"/>
      <c r="AEV2164" s="218"/>
      <c r="AEW2164" s="218"/>
      <c r="AEX2164" s="218"/>
      <c r="AEY2164" s="218"/>
      <c r="AEZ2164" s="218"/>
      <c r="AFA2164" s="218"/>
      <c r="AFB2164" s="218"/>
      <c r="AFC2164" s="218"/>
      <c r="AFD2164" s="218"/>
      <c r="AFE2164" s="218"/>
      <c r="AFF2164" s="218"/>
      <c r="AFG2164" s="218"/>
      <c r="AFH2164" s="218"/>
      <c r="AFI2164" s="218"/>
      <c r="AFJ2164" s="218"/>
      <c r="AFK2164" s="218"/>
      <c r="AFL2164" s="218"/>
      <c r="AFM2164" s="218"/>
      <c r="AFN2164" s="218"/>
      <c r="AFO2164" s="218"/>
      <c r="AFP2164" s="218"/>
      <c r="AFQ2164" s="218"/>
      <c r="AFR2164" s="218"/>
      <c r="AFS2164" s="218"/>
      <c r="AFT2164" s="218"/>
      <c r="AFU2164" s="218"/>
      <c r="AFV2164" s="218"/>
      <c r="AFW2164" s="218"/>
      <c r="AFX2164" s="218"/>
      <c r="AFY2164" s="218"/>
      <c r="AFZ2164" s="218"/>
      <c r="AGA2164" s="218"/>
      <c r="AGB2164" s="218"/>
      <c r="AGC2164" s="218"/>
      <c r="AGD2164" s="218"/>
      <c r="AGE2164" s="218"/>
      <c r="AGF2164" s="218"/>
      <c r="AGG2164" s="218"/>
      <c r="AGH2164" s="218"/>
      <c r="AGI2164" s="218"/>
      <c r="AGJ2164" s="218"/>
      <c r="AGK2164" s="218"/>
      <c r="AGL2164" s="218"/>
      <c r="AGM2164" s="218"/>
      <c r="AGN2164" s="218"/>
      <c r="AGO2164" s="218"/>
      <c r="AGP2164" s="218"/>
      <c r="AGQ2164" s="218"/>
      <c r="AGR2164" s="218"/>
      <c r="AGS2164" s="218"/>
      <c r="AGT2164" s="218"/>
      <c r="AGU2164" s="218"/>
      <c r="AGV2164" s="218"/>
      <c r="AGW2164" s="218"/>
      <c r="AGX2164" s="218"/>
      <c r="AGY2164" s="218"/>
      <c r="AGZ2164" s="218"/>
      <c r="AHA2164" s="218"/>
      <c r="AHB2164" s="218"/>
      <c r="AHC2164" s="218"/>
      <c r="AHD2164" s="218"/>
      <c r="AHE2164" s="218"/>
      <c r="AHF2164" s="218"/>
      <c r="AHG2164" s="218"/>
      <c r="AHH2164" s="218"/>
      <c r="AHI2164" s="218"/>
      <c r="AHJ2164" s="218"/>
      <c r="AHK2164" s="218"/>
      <c r="AHL2164" s="218"/>
      <c r="AHM2164" s="218"/>
      <c r="AHN2164" s="218"/>
      <c r="AHO2164" s="218"/>
      <c r="AHP2164" s="218"/>
      <c r="AHQ2164" s="218"/>
      <c r="AHR2164" s="218"/>
      <c r="AHS2164" s="218"/>
      <c r="AHT2164" s="218"/>
      <c r="AHU2164" s="218"/>
      <c r="AHV2164" s="218"/>
      <c r="AHW2164" s="218"/>
      <c r="AHX2164" s="218"/>
      <c r="AHY2164" s="218"/>
      <c r="AHZ2164" s="218"/>
      <c r="AIA2164" s="218"/>
      <c r="AIB2164" s="218"/>
      <c r="AIC2164" s="218"/>
      <c r="AID2164" s="218"/>
      <c r="AIE2164" s="218"/>
      <c r="AIF2164" s="218"/>
      <c r="AIG2164" s="218"/>
      <c r="AIH2164" s="218"/>
      <c r="AII2164" s="218"/>
      <c r="AIJ2164" s="218"/>
      <c r="AIK2164" s="218"/>
      <c r="AIL2164" s="218"/>
      <c r="AIM2164" s="218"/>
      <c r="AIN2164" s="218"/>
      <c r="AIO2164" s="218"/>
      <c r="AIP2164" s="218"/>
      <c r="AIQ2164" s="218"/>
      <c r="AIR2164" s="218"/>
      <c r="AIS2164" s="218"/>
      <c r="AIT2164" s="218"/>
      <c r="AIU2164" s="218"/>
      <c r="AIV2164" s="218"/>
      <c r="AIW2164" s="218"/>
      <c r="AIX2164" s="218"/>
      <c r="AIY2164" s="218"/>
      <c r="AIZ2164" s="218"/>
      <c r="AJA2164" s="218"/>
      <c r="AJB2164" s="218"/>
      <c r="AJC2164" s="218"/>
      <c r="AJD2164" s="218"/>
      <c r="AJE2164" s="218"/>
      <c r="AJF2164" s="218"/>
      <c r="AJG2164" s="218"/>
      <c r="AJH2164" s="218"/>
      <c r="AJI2164" s="218"/>
      <c r="AJJ2164" s="218"/>
      <c r="AJK2164" s="218"/>
      <c r="AJL2164" s="218"/>
      <c r="AJM2164" s="218"/>
      <c r="AJN2164" s="218"/>
      <c r="AJO2164" s="218"/>
      <c r="AJP2164" s="218"/>
      <c r="AJQ2164" s="218"/>
      <c r="AJR2164" s="218"/>
      <c r="AJS2164" s="218"/>
      <c r="AJT2164" s="218"/>
      <c r="AJU2164" s="218"/>
      <c r="AJV2164" s="218"/>
      <c r="AJW2164" s="218"/>
      <c r="AJX2164" s="218"/>
      <c r="AJY2164" s="218"/>
      <c r="AJZ2164" s="218"/>
      <c r="AKA2164" s="218"/>
      <c r="AKB2164" s="218"/>
      <c r="AKC2164" s="218"/>
      <c r="AKD2164" s="218"/>
      <c r="AKE2164" s="218"/>
      <c r="AKF2164" s="218"/>
      <c r="AKG2164" s="218"/>
      <c r="AKH2164" s="218"/>
      <c r="AKI2164" s="218"/>
      <c r="AKJ2164" s="218"/>
      <c r="AKK2164" s="218"/>
      <c r="AKL2164" s="218"/>
      <c r="AKM2164" s="218"/>
      <c r="AKN2164" s="218"/>
      <c r="AKO2164" s="218"/>
      <c r="AKP2164" s="218"/>
      <c r="AKQ2164" s="218"/>
      <c r="AKR2164" s="218"/>
      <c r="AKS2164" s="218"/>
      <c r="AKT2164" s="218"/>
      <c r="AKU2164" s="218"/>
      <c r="AKV2164" s="218"/>
      <c r="AKW2164" s="218"/>
      <c r="AKX2164" s="218"/>
      <c r="AKY2164" s="218"/>
      <c r="AKZ2164" s="218"/>
      <c r="ALA2164" s="218"/>
      <c r="ALB2164" s="218"/>
      <c r="ALC2164" s="218"/>
      <c r="ALD2164" s="218"/>
      <c r="ALE2164" s="218"/>
      <c r="ALF2164" s="218"/>
      <c r="ALG2164" s="218"/>
      <c r="ALH2164" s="218"/>
      <c r="ALI2164" s="218"/>
      <c r="ALJ2164" s="218"/>
      <c r="ALK2164" s="218"/>
      <c r="ALL2164" s="218"/>
      <c r="ALM2164" s="218"/>
      <c r="ALN2164" s="218"/>
      <c r="ALO2164" s="218"/>
      <c r="ALP2164" s="218"/>
      <c r="ALQ2164" s="218"/>
      <c r="ALR2164" s="218"/>
      <c r="ALS2164" s="218"/>
      <c r="ALT2164" s="218"/>
      <c r="ALU2164" s="218"/>
      <c r="ALV2164" s="218"/>
      <c r="ALW2164" s="218"/>
      <c r="ALX2164" s="218"/>
      <c r="ALY2164" s="218"/>
      <c r="ALZ2164" s="218"/>
      <c r="AMA2164" s="218"/>
      <c r="AMB2164" s="218"/>
      <c r="AMC2164" s="218"/>
      <c r="AMD2164" s="218"/>
      <c r="AME2164" s="218"/>
      <c r="AMF2164" s="218"/>
      <c r="AMG2164" s="218"/>
      <c r="AMH2164" s="218"/>
      <c r="AMI2164" s="218"/>
      <c r="AMJ2164" s="218"/>
      <c r="AMK2164" s="218"/>
      <c r="AML2164" s="218"/>
      <c r="AMM2164" s="218"/>
      <c r="AMN2164" s="218"/>
      <c r="AMO2164" s="218"/>
      <c r="AMP2164" s="218"/>
      <c r="AMQ2164" s="218"/>
      <c r="AMR2164" s="218"/>
      <c r="AMS2164" s="218"/>
      <c r="AMT2164" s="218"/>
      <c r="AMU2164" s="218"/>
      <c r="AMV2164" s="218"/>
      <c r="AMW2164" s="218"/>
      <c r="AMX2164" s="218"/>
      <c r="AMY2164" s="218"/>
      <c r="AMZ2164" s="218"/>
      <c r="ANA2164" s="218"/>
      <c r="ANB2164" s="218"/>
      <c r="ANC2164" s="218"/>
      <c r="AND2164" s="218"/>
      <c r="ANE2164" s="218"/>
      <c r="ANF2164" s="218"/>
      <c r="ANG2164" s="218"/>
      <c r="ANH2164" s="218"/>
      <c r="ANI2164" s="218"/>
      <c r="ANJ2164" s="218"/>
      <c r="ANK2164" s="218"/>
      <c r="ANL2164" s="218"/>
      <c r="ANM2164" s="218"/>
      <c r="ANN2164" s="218"/>
      <c r="ANO2164" s="218"/>
      <c r="ANP2164" s="218"/>
      <c r="ANQ2164" s="218"/>
      <c r="ANR2164" s="218"/>
      <c r="ANS2164" s="218"/>
      <c r="ANT2164" s="218"/>
      <c r="ANU2164" s="218"/>
      <c r="ANV2164" s="218"/>
      <c r="ANW2164" s="218"/>
      <c r="ANX2164" s="218"/>
      <c r="ANY2164" s="218"/>
      <c r="ANZ2164" s="218"/>
      <c r="AOA2164" s="218"/>
      <c r="AOB2164" s="218"/>
      <c r="AOC2164" s="218"/>
      <c r="AOD2164" s="218"/>
      <c r="AOE2164" s="218"/>
      <c r="AOF2164" s="218"/>
      <c r="AOG2164" s="218"/>
      <c r="AOH2164" s="218"/>
      <c r="AOI2164" s="218"/>
      <c r="AOJ2164" s="218"/>
      <c r="AOK2164" s="218"/>
      <c r="AOL2164" s="218"/>
      <c r="AOM2164" s="218"/>
      <c r="AON2164" s="218"/>
      <c r="AOO2164" s="218"/>
      <c r="AOP2164" s="218"/>
      <c r="AOQ2164" s="218"/>
      <c r="AOR2164" s="218"/>
      <c r="AOS2164" s="218"/>
      <c r="AOT2164" s="218"/>
      <c r="AOU2164" s="218"/>
      <c r="AOV2164" s="218"/>
      <c r="AOW2164" s="218"/>
      <c r="AOX2164" s="218"/>
      <c r="AOY2164" s="218"/>
      <c r="AOZ2164" s="218"/>
      <c r="APA2164" s="218"/>
      <c r="APB2164" s="218"/>
      <c r="APC2164" s="218"/>
      <c r="APD2164" s="218"/>
      <c r="APE2164" s="218"/>
      <c r="APF2164" s="218"/>
      <c r="APG2164" s="218"/>
      <c r="APH2164" s="218"/>
      <c r="API2164" s="218"/>
      <c r="APJ2164" s="218"/>
      <c r="APK2164" s="218"/>
      <c r="APL2164" s="218"/>
      <c r="APM2164" s="218"/>
      <c r="APN2164" s="218"/>
      <c r="APO2164" s="218"/>
      <c r="APP2164" s="218"/>
      <c r="APQ2164" s="218"/>
      <c r="APR2164" s="218"/>
      <c r="APS2164" s="218"/>
      <c r="APT2164" s="218"/>
      <c r="APU2164" s="218"/>
      <c r="APV2164" s="218"/>
      <c r="APW2164" s="218"/>
      <c r="APX2164" s="218"/>
      <c r="APY2164" s="218"/>
      <c r="APZ2164" s="218"/>
      <c r="AQA2164" s="218"/>
      <c r="AQB2164" s="218"/>
      <c r="AQC2164" s="218"/>
      <c r="AQD2164" s="218"/>
      <c r="AQE2164" s="218"/>
      <c r="AQF2164" s="218"/>
      <c r="AQG2164" s="218"/>
      <c r="AQH2164" s="218"/>
      <c r="AQI2164" s="218"/>
      <c r="AQJ2164" s="218"/>
      <c r="AQK2164" s="218"/>
      <c r="AQL2164" s="218"/>
      <c r="AQM2164" s="218"/>
      <c r="AQN2164" s="218"/>
      <c r="AQO2164" s="218"/>
      <c r="AQP2164" s="218"/>
      <c r="AQQ2164" s="218"/>
      <c r="AQR2164" s="218"/>
      <c r="AQS2164" s="218"/>
      <c r="AQT2164" s="218"/>
      <c r="AQU2164" s="218"/>
      <c r="AQV2164" s="218"/>
      <c r="AQW2164" s="218"/>
      <c r="AQX2164" s="218"/>
      <c r="AQY2164" s="218"/>
      <c r="AQZ2164" s="218"/>
      <c r="ARA2164" s="218"/>
      <c r="ARB2164" s="218"/>
      <c r="ARC2164" s="218"/>
      <c r="ARD2164" s="218"/>
      <c r="ARE2164" s="218"/>
      <c r="ARF2164" s="218"/>
      <c r="ARG2164" s="218"/>
      <c r="ARH2164" s="218"/>
      <c r="ARI2164" s="218"/>
      <c r="ARJ2164" s="218"/>
      <c r="ARK2164" s="218"/>
      <c r="ARL2164" s="218"/>
      <c r="ARM2164" s="218"/>
      <c r="ARN2164" s="218"/>
      <c r="ARO2164" s="218"/>
      <c r="ARP2164" s="218"/>
      <c r="ARQ2164" s="218"/>
      <c r="ARR2164" s="218"/>
      <c r="ARS2164" s="218"/>
      <c r="ART2164" s="218"/>
      <c r="ARU2164" s="218"/>
      <c r="ARV2164" s="218"/>
      <c r="ARW2164" s="218"/>
      <c r="ARX2164" s="218"/>
      <c r="ARY2164" s="218"/>
      <c r="ARZ2164" s="218"/>
      <c r="ASA2164" s="218"/>
      <c r="ASB2164" s="218"/>
      <c r="ASC2164" s="218"/>
      <c r="ASD2164" s="218"/>
      <c r="ASE2164" s="218"/>
      <c r="ASF2164" s="218"/>
      <c r="ASG2164" s="218"/>
      <c r="ASH2164" s="218"/>
      <c r="ASI2164" s="218"/>
      <c r="ASJ2164" s="218"/>
      <c r="ASK2164" s="218"/>
      <c r="ASL2164" s="218"/>
      <c r="ASM2164" s="218"/>
      <c r="ASN2164" s="218"/>
      <c r="ASO2164" s="218"/>
      <c r="ASP2164" s="218"/>
      <c r="ASQ2164" s="218"/>
      <c r="ASR2164" s="218"/>
      <c r="ASS2164" s="218"/>
      <c r="AST2164" s="218"/>
      <c r="ASU2164" s="218"/>
      <c r="ASV2164" s="218"/>
      <c r="ASW2164" s="218"/>
      <c r="ASX2164" s="218"/>
      <c r="ASY2164" s="218"/>
      <c r="ASZ2164" s="218"/>
      <c r="ATA2164" s="218"/>
      <c r="ATB2164" s="218"/>
      <c r="ATC2164" s="218"/>
      <c r="ATD2164" s="218"/>
      <c r="ATE2164" s="218"/>
      <c r="ATF2164" s="218"/>
      <c r="ATG2164" s="218"/>
      <c r="ATH2164" s="218"/>
      <c r="ATI2164" s="218"/>
      <c r="ATJ2164" s="218"/>
      <c r="ATK2164" s="218"/>
      <c r="ATL2164" s="218"/>
      <c r="ATM2164" s="218"/>
      <c r="ATN2164" s="218"/>
      <c r="ATO2164" s="218"/>
      <c r="ATP2164" s="218"/>
      <c r="ATQ2164" s="218"/>
      <c r="ATR2164" s="218"/>
      <c r="ATS2164" s="218"/>
      <c r="ATT2164" s="218"/>
      <c r="ATU2164" s="218"/>
      <c r="ATV2164" s="218"/>
      <c r="ATW2164" s="218"/>
      <c r="ATX2164" s="218"/>
      <c r="ATY2164" s="218"/>
      <c r="ATZ2164" s="218"/>
      <c r="AUA2164" s="218"/>
      <c r="AUB2164" s="218"/>
      <c r="AUC2164" s="218"/>
      <c r="AUD2164" s="218"/>
      <c r="AUE2164" s="218"/>
      <c r="AUF2164" s="218"/>
      <c r="AUG2164" s="218"/>
      <c r="AUH2164" s="218"/>
      <c r="AUI2164" s="218"/>
      <c r="AUJ2164" s="218"/>
      <c r="AUK2164" s="218"/>
      <c r="AUL2164" s="218"/>
      <c r="AUM2164" s="218"/>
      <c r="AUN2164" s="218"/>
      <c r="AUO2164" s="218"/>
      <c r="AUP2164" s="218"/>
      <c r="AUQ2164" s="218"/>
      <c r="AUR2164" s="218"/>
      <c r="AUS2164" s="218"/>
      <c r="AUT2164" s="218"/>
      <c r="AUU2164" s="218"/>
      <c r="AUV2164" s="218"/>
      <c r="AUW2164" s="218"/>
      <c r="AUX2164" s="218"/>
      <c r="AUY2164" s="218"/>
      <c r="AUZ2164" s="218"/>
      <c r="AVA2164" s="218"/>
      <c r="AVB2164" s="218"/>
      <c r="AVC2164" s="218"/>
      <c r="AVD2164" s="218"/>
      <c r="AVE2164" s="218"/>
      <c r="AVF2164" s="218"/>
      <c r="AVG2164" s="218"/>
      <c r="AVH2164" s="218"/>
      <c r="AVI2164" s="218"/>
      <c r="AVJ2164" s="218"/>
      <c r="AVK2164" s="218"/>
      <c r="AVL2164" s="218"/>
      <c r="AVM2164" s="218"/>
      <c r="AVN2164" s="218"/>
      <c r="AVO2164" s="218"/>
      <c r="AVP2164" s="218"/>
      <c r="AVQ2164" s="218"/>
      <c r="AVR2164" s="218"/>
      <c r="AVS2164" s="218"/>
      <c r="AVT2164" s="218"/>
      <c r="AVU2164" s="218"/>
      <c r="AVV2164" s="218"/>
      <c r="AVW2164" s="218"/>
      <c r="AVX2164" s="218"/>
      <c r="AVY2164" s="218"/>
      <c r="AVZ2164" s="218"/>
      <c r="AWA2164" s="218"/>
      <c r="AWB2164" s="218"/>
      <c r="AWC2164" s="218"/>
      <c r="AWD2164" s="218"/>
      <c r="AWE2164" s="218"/>
      <c r="AWF2164" s="218"/>
      <c r="AWG2164" s="218"/>
      <c r="AWH2164" s="218"/>
      <c r="AWI2164" s="218"/>
      <c r="AWJ2164" s="218"/>
      <c r="AWK2164" s="218"/>
      <c r="AWL2164" s="218"/>
      <c r="AWM2164" s="218"/>
      <c r="AWN2164" s="218"/>
      <c r="AWO2164" s="218"/>
      <c r="AWP2164" s="218"/>
      <c r="AWQ2164" s="218"/>
      <c r="AWR2164" s="218"/>
      <c r="AWS2164" s="218"/>
      <c r="AWT2164" s="218"/>
      <c r="AWU2164" s="218"/>
      <c r="AWV2164" s="218"/>
      <c r="AWW2164" s="218"/>
      <c r="AWX2164" s="218"/>
      <c r="AWY2164" s="218"/>
      <c r="AWZ2164" s="218"/>
      <c r="AXA2164" s="218"/>
      <c r="AXB2164" s="218"/>
      <c r="AXC2164" s="218"/>
      <c r="AXD2164" s="218"/>
      <c r="AXE2164" s="218"/>
      <c r="AXF2164" s="218"/>
      <c r="AXG2164" s="218"/>
      <c r="AXH2164" s="218"/>
      <c r="AXI2164" s="218"/>
      <c r="AXJ2164" s="218"/>
      <c r="AXK2164" s="218"/>
      <c r="AXL2164" s="218"/>
      <c r="AXM2164" s="218"/>
      <c r="AXN2164" s="218"/>
      <c r="AXO2164" s="218"/>
      <c r="AXP2164" s="218"/>
      <c r="AXQ2164" s="218"/>
      <c r="AXR2164" s="218"/>
      <c r="AXS2164" s="218"/>
      <c r="AXT2164" s="218"/>
      <c r="AXU2164" s="218"/>
      <c r="AXV2164" s="218"/>
      <c r="AXW2164" s="218"/>
      <c r="AXX2164" s="218"/>
      <c r="AXY2164" s="218"/>
      <c r="AXZ2164" s="218"/>
      <c r="AYA2164" s="218"/>
      <c r="AYB2164" s="218"/>
      <c r="AYC2164" s="218"/>
      <c r="AYD2164" s="218"/>
      <c r="AYE2164" s="218"/>
      <c r="AYF2164" s="218"/>
      <c r="AYG2164" s="218"/>
      <c r="AYH2164" s="218"/>
      <c r="AYI2164" s="218"/>
      <c r="AYJ2164" s="218"/>
      <c r="AYK2164" s="218"/>
      <c r="AYL2164" s="218"/>
      <c r="AYM2164" s="218"/>
      <c r="AYN2164" s="218"/>
      <c r="AYO2164" s="218"/>
      <c r="AYP2164" s="218"/>
      <c r="AYQ2164" s="218"/>
      <c r="AYR2164" s="218"/>
      <c r="AYS2164" s="218"/>
      <c r="AYT2164" s="218"/>
      <c r="AYU2164" s="218"/>
      <c r="AYV2164" s="218"/>
      <c r="AYW2164" s="218"/>
      <c r="AYX2164" s="218"/>
      <c r="AYY2164" s="218"/>
      <c r="AYZ2164" s="218"/>
      <c r="AZA2164" s="218"/>
      <c r="AZB2164" s="218"/>
      <c r="AZC2164" s="218"/>
      <c r="AZD2164" s="218"/>
      <c r="AZE2164" s="218"/>
      <c r="AZF2164" s="218"/>
      <c r="AZG2164" s="218"/>
      <c r="AZH2164" s="218"/>
      <c r="AZI2164" s="218"/>
      <c r="AZJ2164" s="218"/>
      <c r="AZK2164" s="218"/>
      <c r="AZL2164" s="218"/>
      <c r="AZM2164" s="218"/>
      <c r="AZN2164" s="218"/>
      <c r="AZO2164" s="218"/>
      <c r="AZP2164" s="218"/>
      <c r="AZQ2164" s="218"/>
      <c r="AZR2164" s="218"/>
      <c r="AZS2164" s="218"/>
      <c r="AZT2164" s="218"/>
      <c r="AZU2164" s="218"/>
      <c r="AZV2164" s="218"/>
      <c r="AZW2164" s="218"/>
      <c r="AZX2164" s="218"/>
      <c r="AZY2164" s="218"/>
      <c r="AZZ2164" s="218"/>
      <c r="BAA2164" s="218"/>
      <c r="BAB2164" s="218"/>
      <c r="BAC2164" s="218"/>
      <c r="BAD2164" s="218"/>
      <c r="BAE2164" s="218"/>
      <c r="BAF2164" s="218"/>
      <c r="BAG2164" s="218"/>
      <c r="BAH2164" s="218"/>
      <c r="BAI2164" s="218"/>
      <c r="BAJ2164" s="218"/>
      <c r="BAK2164" s="218"/>
      <c r="BAL2164" s="218"/>
      <c r="BAM2164" s="218"/>
      <c r="BAN2164" s="218"/>
      <c r="BAO2164" s="218"/>
      <c r="BAP2164" s="218"/>
      <c r="BAQ2164" s="218"/>
      <c r="BAR2164" s="218"/>
      <c r="BAS2164" s="218"/>
      <c r="BAT2164" s="218"/>
      <c r="BAU2164" s="218"/>
      <c r="BAV2164" s="218"/>
      <c r="BAW2164" s="218"/>
      <c r="BAX2164" s="218"/>
      <c r="BAY2164" s="218"/>
      <c r="BAZ2164" s="218"/>
      <c r="BBA2164" s="218"/>
      <c r="BBB2164" s="218"/>
      <c r="BBC2164" s="218"/>
      <c r="BBD2164" s="218"/>
      <c r="BBE2164" s="218"/>
      <c r="BBF2164" s="218"/>
      <c r="BBG2164" s="218"/>
      <c r="BBH2164" s="218"/>
      <c r="BBI2164" s="218"/>
      <c r="BBJ2164" s="218"/>
      <c r="BBK2164" s="218"/>
      <c r="BBL2164" s="218"/>
      <c r="BBM2164" s="218"/>
      <c r="BBN2164" s="218"/>
      <c r="BBO2164" s="218"/>
      <c r="BBP2164" s="218"/>
      <c r="BBQ2164" s="218"/>
      <c r="BBR2164" s="218"/>
      <c r="BBS2164" s="218"/>
      <c r="BBT2164" s="218"/>
      <c r="BBU2164" s="218"/>
      <c r="BBV2164" s="218"/>
      <c r="BBW2164" s="218"/>
      <c r="BBX2164" s="218"/>
      <c r="BBY2164" s="218"/>
      <c r="BBZ2164" s="218"/>
      <c r="BCA2164" s="218"/>
      <c r="BCB2164" s="218"/>
      <c r="BCC2164" s="218"/>
      <c r="BCD2164" s="218"/>
      <c r="BCE2164" s="218"/>
      <c r="BCF2164" s="218"/>
      <c r="BCG2164" s="218"/>
      <c r="BCH2164" s="218"/>
      <c r="BCI2164" s="218"/>
      <c r="BCJ2164" s="218"/>
      <c r="BCK2164" s="218"/>
      <c r="BCL2164" s="218"/>
      <c r="BCM2164" s="218"/>
      <c r="BCN2164" s="218"/>
      <c r="BCO2164" s="218"/>
      <c r="BCP2164" s="218"/>
      <c r="BCQ2164" s="218"/>
      <c r="BCR2164" s="218"/>
      <c r="BCS2164" s="218"/>
      <c r="BCT2164" s="218"/>
      <c r="BCU2164" s="218"/>
      <c r="BCV2164" s="218"/>
      <c r="BCW2164" s="218"/>
      <c r="BCX2164" s="218"/>
      <c r="BCY2164" s="218"/>
      <c r="BCZ2164" s="218"/>
      <c r="BDA2164" s="218"/>
      <c r="BDB2164" s="218"/>
      <c r="BDC2164" s="218"/>
      <c r="BDD2164" s="218"/>
      <c r="BDE2164" s="218"/>
      <c r="BDF2164" s="218"/>
      <c r="BDG2164" s="218"/>
      <c r="BDH2164" s="218"/>
      <c r="BDI2164" s="218"/>
      <c r="BDJ2164" s="218"/>
      <c r="BDK2164" s="218"/>
      <c r="BDL2164" s="218"/>
      <c r="BDM2164" s="218"/>
      <c r="BDN2164" s="218"/>
      <c r="BDO2164" s="218"/>
      <c r="BDP2164" s="218"/>
      <c r="BDQ2164" s="218"/>
      <c r="BDR2164" s="218"/>
      <c r="BDS2164" s="218"/>
      <c r="BDT2164" s="218"/>
      <c r="BDU2164" s="218"/>
      <c r="BDV2164" s="218"/>
      <c r="BDW2164" s="218"/>
      <c r="BDX2164" s="218"/>
      <c r="BDY2164" s="218"/>
      <c r="BDZ2164" s="218"/>
      <c r="BEA2164" s="218"/>
      <c r="BEB2164" s="218"/>
      <c r="BEC2164" s="218"/>
      <c r="BED2164" s="218"/>
      <c r="BEE2164" s="218"/>
      <c r="BEF2164" s="218"/>
      <c r="BEG2164" s="218"/>
      <c r="BEH2164" s="218"/>
      <c r="BEI2164" s="218"/>
      <c r="BEJ2164" s="218"/>
      <c r="BEK2164" s="218"/>
      <c r="BEL2164" s="218"/>
      <c r="BEM2164" s="218"/>
      <c r="BEN2164" s="218"/>
      <c r="BEO2164" s="218"/>
      <c r="BEP2164" s="218"/>
      <c r="BEQ2164" s="218"/>
      <c r="BER2164" s="218"/>
      <c r="BES2164" s="218"/>
      <c r="BET2164" s="218"/>
      <c r="BEU2164" s="218"/>
      <c r="BEV2164" s="218"/>
      <c r="BEW2164" s="218"/>
      <c r="BEX2164" s="218"/>
      <c r="BEY2164" s="218"/>
      <c r="BEZ2164" s="218"/>
      <c r="BFA2164" s="218"/>
      <c r="BFB2164" s="218"/>
      <c r="BFC2164" s="218"/>
      <c r="BFD2164" s="218"/>
      <c r="BFE2164" s="218"/>
      <c r="BFF2164" s="218"/>
      <c r="BFG2164" s="218"/>
      <c r="BFH2164" s="218"/>
      <c r="BFI2164" s="218"/>
      <c r="BFJ2164" s="218"/>
      <c r="BFK2164" s="218"/>
      <c r="BFL2164" s="218"/>
      <c r="BFM2164" s="218"/>
      <c r="BFN2164" s="218"/>
      <c r="BFO2164" s="218"/>
      <c r="BFP2164" s="218"/>
      <c r="BFQ2164" s="218"/>
      <c r="BFR2164" s="218"/>
      <c r="BFS2164" s="218"/>
      <c r="BFT2164" s="218"/>
      <c r="BFU2164" s="218"/>
      <c r="BFV2164" s="218"/>
      <c r="BFW2164" s="218"/>
      <c r="BFX2164" s="218"/>
      <c r="BFY2164" s="218"/>
      <c r="BFZ2164" s="218"/>
      <c r="BGA2164" s="218"/>
      <c r="BGB2164" s="218"/>
      <c r="BGC2164" s="218"/>
      <c r="BGD2164" s="218"/>
      <c r="BGE2164" s="218"/>
      <c r="BGF2164" s="218"/>
      <c r="BGG2164" s="218"/>
      <c r="BGH2164" s="218"/>
      <c r="BGI2164" s="218"/>
      <c r="BGJ2164" s="218"/>
      <c r="BGK2164" s="218"/>
      <c r="BGL2164" s="218"/>
      <c r="BGM2164" s="218"/>
      <c r="BGN2164" s="218"/>
      <c r="BGO2164" s="218"/>
      <c r="BGP2164" s="218"/>
      <c r="BGQ2164" s="218"/>
      <c r="BGR2164" s="218"/>
      <c r="BGS2164" s="218"/>
      <c r="BGT2164" s="218"/>
      <c r="BGU2164" s="218"/>
      <c r="BGV2164" s="218"/>
      <c r="BGW2164" s="218"/>
      <c r="BGX2164" s="218"/>
      <c r="BGY2164" s="218"/>
      <c r="BGZ2164" s="218"/>
      <c r="BHA2164" s="218"/>
      <c r="BHB2164" s="218"/>
      <c r="BHC2164" s="218"/>
      <c r="BHD2164" s="218"/>
      <c r="BHE2164" s="218"/>
      <c r="BHF2164" s="218"/>
      <c r="BHG2164" s="218"/>
      <c r="BHH2164" s="218"/>
      <c r="BHI2164" s="218"/>
      <c r="BHJ2164" s="218"/>
      <c r="BHK2164" s="218"/>
      <c r="BHL2164" s="218"/>
      <c r="BHM2164" s="218"/>
      <c r="BHN2164" s="218"/>
      <c r="BHO2164" s="218"/>
      <c r="BHP2164" s="218"/>
      <c r="BHQ2164" s="218"/>
      <c r="BHR2164" s="218"/>
      <c r="BHS2164" s="218"/>
      <c r="BHT2164" s="218"/>
      <c r="BHU2164" s="218"/>
      <c r="BHV2164" s="218"/>
      <c r="BHW2164" s="218"/>
      <c r="BHX2164" s="218"/>
      <c r="BHY2164" s="218"/>
      <c r="BHZ2164" s="218"/>
      <c r="BIA2164" s="218"/>
      <c r="BIB2164" s="218"/>
      <c r="BIC2164" s="218"/>
      <c r="BID2164" s="218"/>
      <c r="BIE2164" s="218"/>
      <c r="BIF2164" s="218"/>
      <c r="BIG2164" s="218"/>
      <c r="BIH2164" s="218"/>
      <c r="BII2164" s="218"/>
      <c r="BIJ2164" s="218"/>
      <c r="BIK2164" s="218"/>
      <c r="BIL2164" s="218"/>
      <c r="BIM2164" s="218"/>
      <c r="BIN2164" s="218"/>
      <c r="BIO2164" s="218"/>
      <c r="BIP2164" s="218"/>
      <c r="BIQ2164" s="218"/>
      <c r="BIR2164" s="218"/>
      <c r="BIS2164" s="218"/>
      <c r="BIT2164" s="218"/>
      <c r="BIU2164" s="218"/>
      <c r="BIV2164" s="218"/>
      <c r="BIW2164" s="218"/>
      <c r="BIX2164" s="218"/>
      <c r="BIY2164" s="218"/>
      <c r="BIZ2164" s="218"/>
      <c r="BJA2164" s="218"/>
      <c r="BJB2164" s="218"/>
      <c r="BJC2164" s="218"/>
      <c r="BJD2164" s="218"/>
      <c r="BJE2164" s="218"/>
      <c r="BJF2164" s="218"/>
      <c r="BJG2164" s="218"/>
      <c r="BJH2164" s="218"/>
      <c r="BJI2164" s="218"/>
      <c r="BJJ2164" s="218"/>
      <c r="BJK2164" s="218"/>
      <c r="BJL2164" s="218"/>
      <c r="BJM2164" s="218"/>
      <c r="BJN2164" s="218"/>
      <c r="BJO2164" s="218"/>
      <c r="BJP2164" s="218"/>
      <c r="BJQ2164" s="218"/>
      <c r="BJR2164" s="218"/>
      <c r="BJS2164" s="218"/>
      <c r="BJT2164" s="218"/>
      <c r="BJU2164" s="218"/>
      <c r="BJV2164" s="218"/>
      <c r="BJW2164" s="218"/>
      <c r="BJX2164" s="218"/>
      <c r="BJY2164" s="218"/>
      <c r="BJZ2164" s="218"/>
      <c r="BKA2164" s="218"/>
      <c r="BKB2164" s="218"/>
      <c r="BKC2164" s="218"/>
      <c r="BKD2164" s="218"/>
      <c r="BKE2164" s="218"/>
      <c r="BKF2164" s="218"/>
      <c r="BKG2164" s="218"/>
      <c r="BKH2164" s="218"/>
      <c r="BKI2164" s="218"/>
      <c r="BKJ2164" s="218"/>
      <c r="BKK2164" s="218"/>
      <c r="BKL2164" s="218"/>
      <c r="BKM2164" s="218"/>
      <c r="BKN2164" s="218"/>
      <c r="BKO2164" s="218"/>
      <c r="BKP2164" s="218"/>
      <c r="BKQ2164" s="218"/>
      <c r="BKR2164" s="218"/>
      <c r="BKS2164" s="218"/>
      <c r="BKT2164" s="218"/>
      <c r="BKU2164" s="218"/>
      <c r="BKV2164" s="218"/>
      <c r="BKW2164" s="218"/>
      <c r="BKX2164" s="218"/>
      <c r="BKY2164" s="218"/>
      <c r="BKZ2164" s="218"/>
      <c r="BLA2164" s="218"/>
      <c r="BLB2164" s="218"/>
      <c r="BLC2164" s="218"/>
      <c r="BLD2164" s="218"/>
      <c r="BLE2164" s="218"/>
      <c r="BLF2164" s="218"/>
      <c r="BLG2164" s="218"/>
      <c r="BLH2164" s="218"/>
      <c r="BLI2164" s="218"/>
      <c r="BLJ2164" s="218"/>
      <c r="BLK2164" s="218"/>
      <c r="BLL2164" s="218"/>
      <c r="BLM2164" s="218"/>
      <c r="BLN2164" s="218"/>
      <c r="BLO2164" s="218"/>
      <c r="BLP2164" s="218"/>
      <c r="BLQ2164" s="218"/>
      <c r="BLR2164" s="218"/>
      <c r="BLS2164" s="218"/>
      <c r="BLT2164" s="218"/>
      <c r="BLU2164" s="218"/>
      <c r="BLV2164" s="218"/>
      <c r="BLW2164" s="218"/>
      <c r="BLX2164" s="218"/>
      <c r="BLY2164" s="218"/>
      <c r="BLZ2164" s="218"/>
      <c r="BMA2164" s="218"/>
      <c r="BMB2164" s="218"/>
      <c r="BMC2164" s="218"/>
      <c r="BMD2164" s="218"/>
      <c r="BME2164" s="218"/>
      <c r="BMF2164" s="218"/>
      <c r="BMG2164" s="218"/>
      <c r="BMH2164" s="218"/>
      <c r="BMI2164" s="218"/>
      <c r="BMJ2164" s="218"/>
      <c r="BMK2164" s="218"/>
      <c r="BML2164" s="218"/>
      <c r="BMM2164" s="218"/>
      <c r="BMN2164" s="218"/>
      <c r="BMO2164" s="218"/>
      <c r="BMP2164" s="218"/>
      <c r="BMQ2164" s="218"/>
      <c r="BMR2164" s="218"/>
      <c r="BMS2164" s="218"/>
      <c r="BMT2164" s="218"/>
      <c r="BMU2164" s="218"/>
      <c r="BMV2164" s="218"/>
      <c r="BMW2164" s="218"/>
      <c r="BMX2164" s="218"/>
      <c r="BMY2164" s="218"/>
      <c r="BMZ2164" s="218"/>
      <c r="BNA2164" s="218"/>
      <c r="BNB2164" s="218"/>
      <c r="BNC2164" s="218"/>
      <c r="BND2164" s="218"/>
      <c r="BNE2164" s="218"/>
      <c r="BNF2164" s="218"/>
      <c r="BNG2164" s="218"/>
      <c r="BNH2164" s="218"/>
      <c r="BNI2164" s="218"/>
      <c r="BNJ2164" s="218"/>
      <c r="BNK2164" s="218"/>
      <c r="BNL2164" s="218"/>
      <c r="BNM2164" s="218"/>
      <c r="BNN2164" s="218"/>
      <c r="BNO2164" s="218"/>
      <c r="BNP2164" s="218"/>
      <c r="BNQ2164" s="218"/>
      <c r="BNR2164" s="218"/>
      <c r="BNS2164" s="218"/>
      <c r="BNT2164" s="218"/>
      <c r="BNU2164" s="218"/>
      <c r="BNV2164" s="218"/>
      <c r="BNW2164" s="218"/>
      <c r="BNX2164" s="218"/>
      <c r="BNY2164" s="218"/>
      <c r="BNZ2164" s="218"/>
      <c r="BOA2164" s="218"/>
      <c r="BOB2164" s="218"/>
      <c r="BOC2164" s="218"/>
      <c r="BOD2164" s="218"/>
      <c r="BOE2164" s="218"/>
      <c r="BOF2164" s="218"/>
      <c r="BOG2164" s="218"/>
      <c r="BOH2164" s="218"/>
      <c r="BOI2164" s="218"/>
      <c r="BOJ2164" s="218"/>
      <c r="BOK2164" s="218"/>
      <c r="BOL2164" s="218"/>
      <c r="BOM2164" s="218"/>
      <c r="BON2164" s="218"/>
      <c r="BOO2164" s="218"/>
      <c r="BOP2164" s="218"/>
      <c r="BOQ2164" s="218"/>
      <c r="BOR2164" s="218"/>
      <c r="BOS2164" s="218"/>
      <c r="BOT2164" s="218"/>
      <c r="BOU2164" s="218"/>
      <c r="BOV2164" s="218"/>
      <c r="BOW2164" s="218"/>
      <c r="BOX2164" s="218"/>
      <c r="BOY2164" s="218"/>
      <c r="BOZ2164" s="218"/>
      <c r="BPA2164" s="218"/>
      <c r="BPB2164" s="218"/>
      <c r="BPC2164" s="218"/>
      <c r="BPD2164" s="218"/>
      <c r="BPE2164" s="218"/>
      <c r="BPF2164" s="218"/>
      <c r="BPG2164" s="218"/>
      <c r="BPH2164" s="218"/>
      <c r="BPI2164" s="218"/>
      <c r="BPJ2164" s="218"/>
      <c r="BPK2164" s="218"/>
      <c r="BPL2164" s="218"/>
      <c r="BPM2164" s="218"/>
      <c r="BPN2164" s="218"/>
      <c r="BPO2164" s="218"/>
      <c r="BPP2164" s="218"/>
      <c r="BPQ2164" s="218"/>
      <c r="BPR2164" s="218"/>
      <c r="BPS2164" s="218"/>
      <c r="BPT2164" s="218"/>
      <c r="BPU2164" s="218"/>
      <c r="BPV2164" s="218"/>
      <c r="BPW2164" s="218"/>
      <c r="BPX2164" s="218"/>
      <c r="BPY2164" s="218"/>
      <c r="BPZ2164" s="218"/>
      <c r="BQA2164" s="218"/>
      <c r="BQB2164" s="218"/>
      <c r="BQC2164" s="218"/>
      <c r="BQD2164" s="218"/>
      <c r="BQE2164" s="218"/>
      <c r="BQF2164" s="218"/>
      <c r="BQG2164" s="218"/>
      <c r="BQH2164" s="218"/>
      <c r="BQI2164" s="218"/>
      <c r="BQJ2164" s="218"/>
      <c r="BQK2164" s="218"/>
      <c r="BQL2164" s="218"/>
      <c r="BQM2164" s="218"/>
      <c r="BQN2164" s="218"/>
      <c r="BQO2164" s="218"/>
      <c r="BQP2164" s="218"/>
      <c r="BQQ2164" s="218"/>
      <c r="BQR2164" s="218"/>
      <c r="BQS2164" s="218"/>
      <c r="BQT2164" s="218"/>
      <c r="BQU2164" s="218"/>
      <c r="BQV2164" s="218"/>
      <c r="BQW2164" s="218"/>
      <c r="BQX2164" s="218"/>
      <c r="BQY2164" s="218"/>
      <c r="BQZ2164" s="218"/>
      <c r="BRA2164" s="218"/>
      <c r="BRB2164" s="218"/>
      <c r="BRC2164" s="218"/>
      <c r="BRD2164" s="218"/>
      <c r="BRE2164" s="218"/>
      <c r="BRF2164" s="218"/>
      <c r="BRG2164" s="218"/>
      <c r="BRH2164" s="218"/>
      <c r="BRI2164" s="218"/>
      <c r="BRJ2164" s="218"/>
      <c r="BRK2164" s="218"/>
      <c r="BRL2164" s="218"/>
      <c r="BRM2164" s="218"/>
      <c r="BRN2164" s="218"/>
      <c r="BRO2164" s="218"/>
      <c r="BRP2164" s="218"/>
      <c r="BRQ2164" s="218"/>
      <c r="BRR2164" s="218"/>
      <c r="BRS2164" s="218"/>
      <c r="BRT2164" s="218"/>
      <c r="BRU2164" s="218"/>
      <c r="BRV2164" s="218"/>
      <c r="BRW2164" s="218"/>
      <c r="BRX2164" s="218"/>
      <c r="BRY2164" s="218"/>
      <c r="BRZ2164" s="218"/>
      <c r="BSA2164" s="218"/>
      <c r="BSB2164" s="218"/>
      <c r="BSC2164" s="218"/>
      <c r="BSD2164" s="218"/>
      <c r="BSE2164" s="218"/>
      <c r="BSF2164" s="218"/>
      <c r="BSG2164" s="218"/>
      <c r="BSH2164" s="218"/>
      <c r="BSI2164" s="218"/>
      <c r="BSJ2164" s="218"/>
      <c r="BSK2164" s="218"/>
      <c r="BSL2164" s="218"/>
      <c r="BSM2164" s="218"/>
      <c r="BSN2164" s="218"/>
      <c r="BSO2164" s="218"/>
      <c r="BSP2164" s="218"/>
      <c r="BSQ2164" s="218"/>
      <c r="BSR2164" s="218"/>
      <c r="BSS2164" s="218"/>
      <c r="BST2164" s="218"/>
      <c r="BSU2164" s="218"/>
      <c r="BSV2164" s="218"/>
      <c r="BSW2164" s="218"/>
      <c r="BSX2164" s="218"/>
      <c r="BSY2164" s="218"/>
      <c r="BSZ2164" s="218"/>
      <c r="BTA2164" s="218"/>
      <c r="BTB2164" s="218"/>
      <c r="BTC2164" s="218"/>
      <c r="BTD2164" s="218"/>
      <c r="BTE2164" s="218"/>
      <c r="BTF2164" s="218"/>
      <c r="BTG2164" s="218"/>
      <c r="BTH2164" s="218"/>
      <c r="BTI2164" s="218"/>
      <c r="BTJ2164" s="218"/>
      <c r="BTK2164" s="218"/>
      <c r="BTL2164" s="218"/>
      <c r="BTM2164" s="218"/>
      <c r="BTN2164" s="218"/>
      <c r="BTO2164" s="218"/>
      <c r="BTP2164" s="218"/>
      <c r="BTQ2164" s="218"/>
      <c r="BTR2164" s="218"/>
      <c r="BTS2164" s="218"/>
      <c r="BTT2164" s="218"/>
      <c r="BTU2164" s="218"/>
      <c r="BTV2164" s="218"/>
      <c r="BTW2164" s="218"/>
      <c r="BTX2164" s="218"/>
      <c r="BTY2164" s="218"/>
      <c r="BTZ2164" s="218"/>
      <c r="BUA2164" s="218"/>
      <c r="BUB2164" s="218"/>
      <c r="BUC2164" s="218"/>
      <c r="BUD2164" s="218"/>
      <c r="BUE2164" s="218"/>
      <c r="BUF2164" s="218"/>
      <c r="BUG2164" s="218"/>
      <c r="BUH2164" s="218"/>
      <c r="BUI2164" s="218"/>
      <c r="BUJ2164" s="218"/>
      <c r="BUK2164" s="218"/>
      <c r="BUL2164" s="218"/>
      <c r="BUM2164" s="218"/>
      <c r="BUN2164" s="218"/>
      <c r="BUO2164" s="218"/>
      <c r="BUP2164" s="218"/>
      <c r="BUQ2164" s="218"/>
      <c r="BUR2164" s="218"/>
      <c r="BUS2164" s="218"/>
      <c r="BUT2164" s="218"/>
      <c r="BUU2164" s="218"/>
      <c r="BUV2164" s="218"/>
      <c r="BUW2164" s="218"/>
      <c r="BUX2164" s="218"/>
      <c r="BUY2164" s="218"/>
      <c r="BUZ2164" s="218"/>
      <c r="BVA2164" s="218"/>
      <c r="BVB2164" s="218"/>
      <c r="BVC2164" s="218"/>
      <c r="BVD2164" s="218"/>
      <c r="BVE2164" s="218"/>
      <c r="BVF2164" s="218"/>
      <c r="BVG2164" s="218"/>
      <c r="BVH2164" s="218"/>
      <c r="BVI2164" s="218"/>
      <c r="BVJ2164" s="218"/>
      <c r="BVK2164" s="218"/>
      <c r="BVL2164" s="218"/>
      <c r="BVM2164" s="218"/>
      <c r="BVN2164" s="218"/>
      <c r="BVO2164" s="218"/>
      <c r="BVP2164" s="218"/>
      <c r="BVQ2164" s="218"/>
      <c r="BVR2164" s="218"/>
      <c r="BVS2164" s="218"/>
      <c r="BVT2164" s="218"/>
      <c r="BVU2164" s="218"/>
      <c r="BVV2164" s="218"/>
      <c r="BVW2164" s="218"/>
      <c r="BVX2164" s="218"/>
      <c r="BVY2164" s="218"/>
      <c r="BVZ2164" s="218"/>
      <c r="BWA2164" s="218"/>
      <c r="BWB2164" s="218"/>
      <c r="BWC2164" s="218"/>
      <c r="BWD2164" s="218"/>
      <c r="BWE2164" s="218"/>
      <c r="BWF2164" s="218"/>
      <c r="BWG2164" s="218"/>
      <c r="BWH2164" s="218"/>
      <c r="BWI2164" s="218"/>
      <c r="BWJ2164" s="218"/>
      <c r="BWK2164" s="218"/>
      <c r="BWL2164" s="218"/>
      <c r="BWM2164" s="218"/>
      <c r="BWN2164" s="218"/>
      <c r="BWO2164" s="218"/>
      <c r="BWP2164" s="218"/>
      <c r="BWQ2164" s="218"/>
      <c r="BWR2164" s="218"/>
      <c r="BWS2164" s="218"/>
      <c r="BWT2164" s="218"/>
      <c r="BWU2164" s="218"/>
      <c r="BWV2164" s="218"/>
      <c r="BWW2164" s="218"/>
      <c r="BWX2164" s="218"/>
      <c r="BWY2164" s="218"/>
      <c r="BWZ2164" s="218"/>
      <c r="BXA2164" s="218"/>
      <c r="BXB2164" s="218"/>
      <c r="BXC2164" s="218"/>
      <c r="BXD2164" s="218"/>
      <c r="BXE2164" s="218"/>
      <c r="BXF2164" s="218"/>
      <c r="BXG2164" s="218"/>
      <c r="BXH2164" s="218"/>
      <c r="BXI2164" s="218"/>
      <c r="BXJ2164" s="218"/>
      <c r="BXK2164" s="218"/>
      <c r="BXL2164" s="218"/>
      <c r="BXM2164" s="218"/>
      <c r="BXN2164" s="218"/>
      <c r="BXO2164" s="218"/>
      <c r="BXP2164" s="218"/>
      <c r="BXQ2164" s="218"/>
      <c r="BXR2164" s="218"/>
      <c r="BXS2164" s="218"/>
      <c r="BXT2164" s="218"/>
      <c r="BXU2164" s="218"/>
      <c r="BXV2164" s="218"/>
      <c r="BXW2164" s="218"/>
      <c r="BXX2164" s="218"/>
      <c r="BXY2164" s="218"/>
      <c r="BXZ2164" s="218"/>
      <c r="BYA2164" s="218"/>
      <c r="BYB2164" s="218"/>
      <c r="BYC2164" s="218"/>
      <c r="BYD2164" s="218"/>
      <c r="BYE2164" s="218"/>
      <c r="BYF2164" s="218"/>
      <c r="BYG2164" s="218"/>
      <c r="BYH2164" s="218"/>
      <c r="BYI2164" s="218"/>
      <c r="BYJ2164" s="218"/>
      <c r="BYK2164" s="218"/>
      <c r="BYL2164" s="218"/>
      <c r="BYM2164" s="218"/>
      <c r="BYN2164" s="218"/>
      <c r="BYO2164" s="218"/>
      <c r="BYP2164" s="218"/>
      <c r="BYQ2164" s="218"/>
      <c r="BYR2164" s="218"/>
      <c r="BYS2164" s="218"/>
      <c r="BYT2164" s="218"/>
      <c r="BYU2164" s="218"/>
      <c r="BYV2164" s="218"/>
      <c r="BYW2164" s="218"/>
      <c r="BYX2164" s="218"/>
      <c r="BYY2164" s="218"/>
      <c r="BYZ2164" s="218"/>
      <c r="BZA2164" s="218"/>
      <c r="BZB2164" s="218"/>
      <c r="BZC2164" s="218"/>
      <c r="BZD2164" s="218"/>
      <c r="BZE2164" s="218"/>
      <c r="BZF2164" s="218"/>
      <c r="BZG2164" s="218"/>
      <c r="BZH2164" s="218"/>
      <c r="BZI2164" s="218"/>
      <c r="BZJ2164" s="218"/>
      <c r="BZK2164" s="218"/>
      <c r="BZL2164" s="218"/>
      <c r="BZM2164" s="218"/>
      <c r="BZN2164" s="218"/>
      <c r="BZO2164" s="218"/>
      <c r="BZP2164" s="218"/>
      <c r="BZQ2164" s="218"/>
      <c r="BZR2164" s="218"/>
      <c r="BZS2164" s="218"/>
      <c r="BZT2164" s="218"/>
      <c r="BZU2164" s="218"/>
      <c r="BZV2164" s="218"/>
      <c r="BZW2164" s="218"/>
      <c r="BZX2164" s="218"/>
      <c r="BZY2164" s="218"/>
      <c r="BZZ2164" s="218"/>
      <c r="CAA2164" s="218"/>
      <c r="CAB2164" s="218"/>
      <c r="CAC2164" s="218"/>
      <c r="CAD2164" s="218"/>
      <c r="CAE2164" s="218"/>
      <c r="CAF2164" s="218"/>
      <c r="CAG2164" s="218"/>
      <c r="CAH2164" s="218"/>
      <c r="CAI2164" s="218"/>
      <c r="CAJ2164" s="218"/>
      <c r="CAK2164" s="218"/>
      <c r="CAL2164" s="218"/>
      <c r="CAM2164" s="218"/>
      <c r="CAN2164" s="218"/>
      <c r="CAO2164" s="218"/>
      <c r="CAP2164" s="218"/>
      <c r="CAQ2164" s="218"/>
      <c r="CAR2164" s="218"/>
      <c r="CAS2164" s="218"/>
      <c r="CAT2164" s="218"/>
      <c r="CAU2164" s="218"/>
      <c r="CAV2164" s="218"/>
      <c r="CAW2164" s="218"/>
      <c r="CAX2164" s="218"/>
      <c r="CAY2164" s="218"/>
      <c r="CAZ2164" s="218"/>
      <c r="CBA2164" s="218"/>
      <c r="CBB2164" s="218"/>
      <c r="CBC2164" s="218"/>
      <c r="CBD2164" s="218"/>
      <c r="CBE2164" s="218"/>
      <c r="CBF2164" s="218"/>
      <c r="CBG2164" s="218"/>
      <c r="CBH2164" s="218"/>
      <c r="CBI2164" s="218"/>
      <c r="CBJ2164" s="218"/>
      <c r="CBK2164" s="218"/>
      <c r="CBL2164" s="218"/>
      <c r="CBM2164" s="218"/>
      <c r="CBN2164" s="218"/>
      <c r="CBO2164" s="218"/>
      <c r="CBP2164" s="218"/>
      <c r="CBQ2164" s="218"/>
      <c r="CBR2164" s="218"/>
      <c r="CBS2164" s="218"/>
      <c r="CBT2164" s="218"/>
      <c r="CBU2164" s="218"/>
      <c r="CBV2164" s="218"/>
      <c r="CBW2164" s="218"/>
      <c r="CBX2164" s="218"/>
      <c r="CBY2164" s="218"/>
      <c r="CBZ2164" s="218"/>
      <c r="CCA2164" s="218"/>
      <c r="CCB2164" s="218"/>
      <c r="CCC2164" s="218"/>
      <c r="CCD2164" s="218"/>
      <c r="CCE2164" s="218"/>
      <c r="CCF2164" s="218"/>
      <c r="CCG2164" s="218"/>
      <c r="CCH2164" s="218"/>
      <c r="CCI2164" s="218"/>
      <c r="CCJ2164" s="218"/>
      <c r="CCK2164" s="218"/>
      <c r="CCL2164" s="218"/>
      <c r="CCM2164" s="218"/>
      <c r="CCN2164" s="218"/>
      <c r="CCO2164" s="218"/>
      <c r="CCP2164" s="218"/>
      <c r="CCQ2164" s="218"/>
      <c r="CCR2164" s="218"/>
      <c r="CCS2164" s="218"/>
      <c r="CCT2164" s="218"/>
      <c r="CCU2164" s="218"/>
      <c r="CCV2164" s="218"/>
      <c r="CCW2164" s="218"/>
      <c r="CCX2164" s="218"/>
      <c r="CCY2164" s="218"/>
      <c r="CCZ2164" s="218"/>
      <c r="CDA2164" s="218"/>
      <c r="CDB2164" s="218"/>
      <c r="CDC2164" s="218"/>
      <c r="CDD2164" s="218"/>
      <c r="CDE2164" s="218"/>
      <c r="CDF2164" s="218"/>
      <c r="CDG2164" s="218"/>
      <c r="CDH2164" s="218"/>
      <c r="CDI2164" s="218"/>
      <c r="CDJ2164" s="218"/>
      <c r="CDK2164" s="218"/>
      <c r="CDL2164" s="218"/>
      <c r="CDM2164" s="218"/>
      <c r="CDN2164" s="218"/>
      <c r="CDO2164" s="218"/>
      <c r="CDP2164" s="218"/>
      <c r="CDQ2164" s="218"/>
      <c r="CDR2164" s="218"/>
      <c r="CDS2164" s="218"/>
      <c r="CDT2164" s="218"/>
      <c r="CDU2164" s="218"/>
      <c r="CDV2164" s="218"/>
      <c r="CDW2164" s="218"/>
      <c r="CDX2164" s="218"/>
      <c r="CDY2164" s="218"/>
      <c r="CDZ2164" s="218"/>
      <c r="CEA2164" s="218"/>
      <c r="CEB2164" s="218"/>
      <c r="CEC2164" s="218"/>
      <c r="CED2164" s="218"/>
      <c r="CEE2164" s="218"/>
      <c r="CEF2164" s="218"/>
      <c r="CEG2164" s="218"/>
      <c r="CEH2164" s="218"/>
      <c r="CEI2164" s="218"/>
      <c r="CEJ2164" s="218"/>
      <c r="CEK2164" s="218"/>
      <c r="CEL2164" s="218"/>
      <c r="CEM2164" s="218"/>
      <c r="CEN2164" s="218"/>
      <c r="CEO2164" s="218"/>
      <c r="CEP2164" s="218"/>
      <c r="CEQ2164" s="218"/>
      <c r="CER2164" s="218"/>
      <c r="CES2164" s="218"/>
      <c r="CET2164" s="218"/>
      <c r="CEU2164" s="218"/>
      <c r="CEV2164" s="218"/>
      <c r="CEW2164" s="218"/>
      <c r="CEX2164" s="218"/>
      <c r="CEY2164" s="218"/>
      <c r="CEZ2164" s="218"/>
      <c r="CFA2164" s="218"/>
      <c r="CFB2164" s="218"/>
      <c r="CFC2164" s="218"/>
      <c r="CFD2164" s="218"/>
      <c r="CFE2164" s="218"/>
      <c r="CFF2164" s="218"/>
      <c r="CFG2164" s="218"/>
      <c r="CFH2164" s="218"/>
      <c r="CFI2164" s="218"/>
      <c r="CFJ2164" s="218"/>
      <c r="CFK2164" s="218"/>
      <c r="CFL2164" s="218"/>
      <c r="CFM2164" s="218"/>
      <c r="CFN2164" s="218"/>
      <c r="CFO2164" s="218"/>
      <c r="CFP2164" s="218"/>
      <c r="CFQ2164" s="218"/>
      <c r="CFR2164" s="218"/>
      <c r="CFS2164" s="218"/>
      <c r="CFT2164" s="218"/>
      <c r="CFU2164" s="218"/>
      <c r="CFV2164" s="218"/>
      <c r="CFW2164" s="218"/>
      <c r="CFX2164" s="218"/>
      <c r="CFY2164" s="218"/>
      <c r="CFZ2164" s="218"/>
      <c r="CGA2164" s="218"/>
      <c r="CGB2164" s="218"/>
      <c r="CGC2164" s="218"/>
      <c r="CGD2164" s="218"/>
      <c r="CGE2164" s="218"/>
      <c r="CGF2164" s="218"/>
      <c r="CGG2164" s="218"/>
      <c r="CGH2164" s="218"/>
      <c r="CGI2164" s="218"/>
      <c r="CGJ2164" s="218"/>
      <c r="CGK2164" s="218"/>
      <c r="CGL2164" s="218"/>
      <c r="CGM2164" s="218"/>
      <c r="CGN2164" s="218"/>
      <c r="CGO2164" s="218"/>
      <c r="CGP2164" s="218"/>
      <c r="CGQ2164" s="218"/>
      <c r="CGR2164" s="218"/>
      <c r="CGS2164" s="218"/>
      <c r="CGT2164" s="218"/>
      <c r="CGU2164" s="218"/>
      <c r="CGV2164" s="218"/>
      <c r="CGW2164" s="218"/>
      <c r="CGX2164" s="218"/>
      <c r="CGY2164" s="218"/>
      <c r="CGZ2164" s="218"/>
      <c r="CHA2164" s="218"/>
      <c r="CHB2164" s="218"/>
      <c r="CHC2164" s="218"/>
      <c r="CHD2164" s="218"/>
      <c r="CHE2164" s="218"/>
      <c r="CHF2164" s="218"/>
      <c r="CHG2164" s="218"/>
      <c r="CHH2164" s="218"/>
      <c r="CHI2164" s="218"/>
      <c r="CHJ2164" s="218"/>
      <c r="CHK2164" s="218"/>
      <c r="CHL2164" s="218"/>
      <c r="CHM2164" s="218"/>
      <c r="CHN2164" s="218"/>
      <c r="CHO2164" s="218"/>
      <c r="CHP2164" s="218"/>
      <c r="CHQ2164" s="218"/>
      <c r="CHR2164" s="218"/>
      <c r="CHS2164" s="218"/>
      <c r="CHT2164" s="218"/>
      <c r="CHU2164" s="218"/>
      <c r="CHV2164" s="218"/>
      <c r="CHW2164" s="218"/>
      <c r="CHX2164" s="218"/>
      <c r="CHY2164" s="218"/>
      <c r="CHZ2164" s="218"/>
      <c r="CIA2164" s="218"/>
      <c r="CIB2164" s="218"/>
      <c r="CIC2164" s="218"/>
      <c r="CID2164" s="218"/>
      <c r="CIE2164" s="218"/>
      <c r="CIF2164" s="218"/>
      <c r="CIG2164" s="218"/>
      <c r="CIH2164" s="218"/>
      <c r="CII2164" s="218"/>
      <c r="CIJ2164" s="218"/>
      <c r="CIK2164" s="218"/>
      <c r="CIL2164" s="218"/>
      <c r="CIM2164" s="218"/>
      <c r="CIN2164" s="218"/>
      <c r="CIO2164" s="218"/>
      <c r="CIP2164" s="218"/>
      <c r="CIQ2164" s="218"/>
      <c r="CIR2164" s="218"/>
      <c r="CIS2164" s="218"/>
      <c r="CIT2164" s="218"/>
      <c r="CIU2164" s="218"/>
      <c r="CIV2164" s="218"/>
      <c r="CIW2164" s="218"/>
      <c r="CIX2164" s="218"/>
      <c r="CIY2164" s="218"/>
      <c r="CIZ2164" s="218"/>
      <c r="CJA2164" s="218"/>
      <c r="CJB2164" s="218"/>
      <c r="CJC2164" s="218"/>
      <c r="CJD2164" s="218"/>
      <c r="CJE2164" s="218"/>
      <c r="CJF2164" s="218"/>
      <c r="CJG2164" s="218"/>
      <c r="CJH2164" s="218"/>
      <c r="CJI2164" s="218"/>
      <c r="CJJ2164" s="218"/>
      <c r="CJK2164" s="218"/>
      <c r="CJL2164" s="218"/>
      <c r="CJM2164" s="218"/>
      <c r="CJN2164" s="218"/>
      <c r="CJO2164" s="218"/>
      <c r="CJP2164" s="218"/>
      <c r="CJQ2164" s="218"/>
      <c r="CJR2164" s="218"/>
      <c r="CJS2164" s="218"/>
      <c r="CJT2164" s="218"/>
      <c r="CJU2164" s="218"/>
      <c r="CJV2164" s="218"/>
      <c r="CJW2164" s="218"/>
      <c r="CJX2164" s="218"/>
      <c r="CJY2164" s="218"/>
      <c r="CJZ2164" s="218"/>
      <c r="CKA2164" s="218"/>
      <c r="CKB2164" s="218"/>
      <c r="CKC2164" s="218"/>
      <c r="CKD2164" s="218"/>
      <c r="CKE2164" s="218"/>
      <c r="CKF2164" s="218"/>
      <c r="CKG2164" s="218"/>
      <c r="CKH2164" s="218"/>
      <c r="CKI2164" s="218"/>
      <c r="CKJ2164" s="218"/>
      <c r="CKK2164" s="218"/>
      <c r="CKL2164" s="218"/>
      <c r="CKM2164" s="218"/>
      <c r="CKN2164" s="218"/>
      <c r="CKO2164" s="218"/>
      <c r="CKP2164" s="218"/>
      <c r="CKQ2164" s="218"/>
      <c r="CKR2164" s="218"/>
      <c r="CKS2164" s="218"/>
      <c r="CKT2164" s="218"/>
      <c r="CKU2164" s="218"/>
      <c r="CKV2164" s="218"/>
      <c r="CKW2164" s="218"/>
      <c r="CKX2164" s="218"/>
      <c r="CKY2164" s="218"/>
      <c r="CKZ2164" s="218"/>
      <c r="CLA2164" s="218"/>
      <c r="CLB2164" s="218"/>
      <c r="CLC2164" s="218"/>
      <c r="CLD2164" s="218"/>
      <c r="CLE2164" s="218"/>
      <c r="CLF2164" s="218"/>
      <c r="CLG2164" s="218"/>
      <c r="CLH2164" s="218"/>
      <c r="CLI2164" s="218"/>
      <c r="CLJ2164" s="218"/>
      <c r="CLK2164" s="218"/>
      <c r="CLL2164" s="218"/>
      <c r="CLM2164" s="218"/>
      <c r="CLN2164" s="218"/>
      <c r="CLO2164" s="218"/>
      <c r="CLP2164" s="218"/>
      <c r="CLQ2164" s="218"/>
      <c r="CLR2164" s="218"/>
      <c r="CLS2164" s="218"/>
      <c r="CLT2164" s="218"/>
      <c r="CLU2164" s="218"/>
      <c r="CLV2164" s="218"/>
      <c r="CLW2164" s="218"/>
      <c r="CLX2164" s="218"/>
      <c r="CLY2164" s="218"/>
      <c r="CLZ2164" s="218"/>
      <c r="CMA2164" s="218"/>
      <c r="CMB2164" s="218"/>
      <c r="CMC2164" s="218"/>
      <c r="CMD2164" s="218"/>
      <c r="CME2164" s="218"/>
      <c r="CMF2164" s="218"/>
      <c r="CMG2164" s="218"/>
      <c r="CMH2164" s="218"/>
      <c r="CMI2164" s="218"/>
      <c r="CMJ2164" s="218"/>
      <c r="CMK2164" s="218"/>
      <c r="CML2164" s="218"/>
      <c r="CMM2164" s="218"/>
      <c r="CMN2164" s="218"/>
      <c r="CMO2164" s="218"/>
      <c r="CMP2164" s="218"/>
      <c r="CMQ2164" s="218"/>
      <c r="CMR2164" s="218"/>
      <c r="CMS2164" s="218"/>
      <c r="CMT2164" s="218"/>
      <c r="CMU2164" s="218"/>
      <c r="CMV2164" s="218"/>
      <c r="CMW2164" s="218"/>
      <c r="CMX2164" s="218"/>
      <c r="CMY2164" s="218"/>
      <c r="CMZ2164" s="218"/>
      <c r="CNA2164" s="218"/>
      <c r="CNB2164" s="218"/>
      <c r="CNC2164" s="218"/>
      <c r="CND2164" s="218"/>
      <c r="CNE2164" s="218"/>
      <c r="CNF2164" s="218"/>
      <c r="CNG2164" s="218"/>
      <c r="CNH2164" s="218"/>
      <c r="CNI2164" s="218"/>
      <c r="CNJ2164" s="218"/>
      <c r="CNK2164" s="218"/>
      <c r="CNL2164" s="218"/>
      <c r="CNM2164" s="218"/>
      <c r="CNN2164" s="218"/>
      <c r="CNO2164" s="218"/>
      <c r="CNP2164" s="218"/>
      <c r="CNQ2164" s="218"/>
      <c r="CNR2164" s="218"/>
      <c r="CNS2164" s="218"/>
      <c r="CNT2164" s="218"/>
      <c r="CNU2164" s="218"/>
      <c r="CNV2164" s="218"/>
      <c r="CNW2164" s="218"/>
      <c r="CNX2164" s="218"/>
      <c r="CNY2164" s="218"/>
      <c r="CNZ2164" s="218"/>
      <c r="COA2164" s="218"/>
      <c r="COB2164" s="218"/>
      <c r="COC2164" s="218"/>
      <c r="COD2164" s="218"/>
      <c r="COE2164" s="218"/>
      <c r="COF2164" s="218"/>
      <c r="COG2164" s="218"/>
      <c r="COH2164" s="218"/>
      <c r="COI2164" s="218"/>
      <c r="COJ2164" s="218"/>
      <c r="COK2164" s="218"/>
      <c r="COL2164" s="218"/>
      <c r="COM2164" s="218"/>
      <c r="CON2164" s="218"/>
      <c r="COO2164" s="218"/>
      <c r="COP2164" s="218"/>
      <c r="COQ2164" s="218"/>
      <c r="COR2164" s="218"/>
      <c r="COS2164" s="218"/>
      <c r="COT2164" s="218"/>
      <c r="COU2164" s="218"/>
      <c r="COV2164" s="218"/>
      <c r="COW2164" s="218"/>
      <c r="COX2164" s="218"/>
      <c r="COY2164" s="218"/>
      <c r="COZ2164" s="218"/>
      <c r="CPA2164" s="218"/>
      <c r="CPB2164" s="218"/>
      <c r="CPC2164" s="218"/>
      <c r="CPD2164" s="218"/>
      <c r="CPE2164" s="218"/>
      <c r="CPF2164" s="218"/>
      <c r="CPG2164" s="218"/>
      <c r="CPH2164" s="218"/>
      <c r="CPI2164" s="218"/>
      <c r="CPJ2164" s="218"/>
      <c r="CPK2164" s="218"/>
      <c r="CPL2164" s="218"/>
      <c r="CPM2164" s="218"/>
      <c r="CPN2164" s="218"/>
      <c r="CPO2164" s="218"/>
      <c r="CPP2164" s="218"/>
      <c r="CPQ2164" s="218"/>
      <c r="CPR2164" s="218"/>
      <c r="CPS2164" s="218"/>
      <c r="CPT2164" s="218"/>
      <c r="CPU2164" s="218"/>
      <c r="CPV2164" s="218"/>
      <c r="CPW2164" s="218"/>
      <c r="CPX2164" s="218"/>
      <c r="CPY2164" s="218"/>
      <c r="CPZ2164" s="218"/>
      <c r="CQA2164" s="218"/>
      <c r="CQB2164" s="218"/>
      <c r="CQC2164" s="218"/>
      <c r="CQD2164" s="218"/>
      <c r="CQE2164" s="218"/>
      <c r="CQF2164" s="218"/>
      <c r="CQG2164" s="218"/>
      <c r="CQH2164" s="218"/>
      <c r="CQI2164" s="218"/>
      <c r="CQJ2164" s="218"/>
      <c r="CQK2164" s="218"/>
      <c r="CQL2164" s="218"/>
      <c r="CQM2164" s="218"/>
      <c r="CQN2164" s="218"/>
      <c r="CQO2164" s="218"/>
      <c r="CQP2164" s="218"/>
      <c r="CQQ2164" s="218"/>
      <c r="CQR2164" s="218"/>
      <c r="CQS2164" s="218"/>
      <c r="CQT2164" s="218"/>
      <c r="CQU2164" s="218"/>
      <c r="CQV2164" s="218"/>
      <c r="CQW2164" s="218"/>
      <c r="CQX2164" s="218"/>
      <c r="CQY2164" s="218"/>
      <c r="CQZ2164" s="218"/>
      <c r="CRA2164" s="218"/>
      <c r="CRB2164" s="218"/>
      <c r="CRC2164" s="218"/>
      <c r="CRD2164" s="218"/>
      <c r="CRE2164" s="218"/>
      <c r="CRF2164" s="218"/>
      <c r="CRG2164" s="218"/>
      <c r="CRH2164" s="218"/>
      <c r="CRI2164" s="218"/>
      <c r="CRJ2164" s="218"/>
      <c r="CRK2164" s="218"/>
      <c r="CRL2164" s="218"/>
      <c r="CRM2164" s="218"/>
      <c r="CRN2164" s="218"/>
      <c r="CRO2164" s="218"/>
      <c r="CRP2164" s="218"/>
      <c r="CRQ2164" s="218"/>
      <c r="CRR2164" s="218"/>
      <c r="CRS2164" s="218"/>
      <c r="CRT2164" s="218"/>
      <c r="CRU2164" s="218"/>
      <c r="CRV2164" s="218"/>
      <c r="CRW2164" s="218"/>
      <c r="CRX2164" s="218"/>
      <c r="CRY2164" s="218"/>
      <c r="CRZ2164" s="218"/>
      <c r="CSA2164" s="218"/>
      <c r="CSB2164" s="218"/>
      <c r="CSC2164" s="218"/>
      <c r="CSD2164" s="218"/>
      <c r="CSE2164" s="218"/>
      <c r="CSF2164" s="218"/>
      <c r="CSG2164" s="218"/>
      <c r="CSH2164" s="218"/>
      <c r="CSI2164" s="218"/>
      <c r="CSJ2164" s="218"/>
      <c r="CSK2164" s="218"/>
      <c r="CSL2164" s="218"/>
      <c r="CSM2164" s="218"/>
      <c r="CSN2164" s="218"/>
      <c r="CSO2164" s="218"/>
      <c r="CSP2164" s="218"/>
      <c r="CSQ2164" s="218"/>
      <c r="CSR2164" s="218"/>
      <c r="CSS2164" s="218"/>
      <c r="CST2164" s="218"/>
      <c r="CSU2164" s="218"/>
      <c r="CSV2164" s="218"/>
      <c r="CSW2164" s="218"/>
      <c r="CSX2164" s="218"/>
      <c r="CSY2164" s="218"/>
      <c r="CSZ2164" s="218"/>
      <c r="CTA2164" s="218"/>
      <c r="CTB2164" s="218"/>
      <c r="CTC2164" s="218"/>
      <c r="CTD2164" s="218"/>
      <c r="CTE2164" s="218"/>
      <c r="CTF2164" s="218"/>
      <c r="CTG2164" s="218"/>
      <c r="CTH2164" s="218"/>
      <c r="CTI2164" s="218"/>
      <c r="CTJ2164" s="218"/>
      <c r="CTK2164" s="218"/>
      <c r="CTL2164" s="218"/>
      <c r="CTM2164" s="218"/>
      <c r="CTN2164" s="218"/>
      <c r="CTO2164" s="218"/>
      <c r="CTP2164" s="218"/>
      <c r="CTQ2164" s="218"/>
      <c r="CTR2164" s="218"/>
      <c r="CTS2164" s="218"/>
      <c r="CTT2164" s="218"/>
      <c r="CTU2164" s="218"/>
      <c r="CTV2164" s="218"/>
      <c r="CTW2164" s="218"/>
      <c r="CTX2164" s="218"/>
      <c r="CTY2164" s="218"/>
      <c r="CTZ2164" s="218"/>
      <c r="CUA2164" s="218"/>
      <c r="CUB2164" s="218"/>
      <c r="CUC2164" s="218"/>
      <c r="CUD2164" s="218"/>
      <c r="CUE2164" s="218"/>
      <c r="CUF2164" s="218"/>
      <c r="CUG2164" s="218"/>
      <c r="CUH2164" s="218"/>
      <c r="CUI2164" s="218"/>
      <c r="CUJ2164" s="218"/>
      <c r="CUK2164" s="218"/>
      <c r="CUL2164" s="218"/>
      <c r="CUM2164" s="218"/>
      <c r="CUN2164" s="218"/>
      <c r="CUO2164" s="218"/>
      <c r="CUP2164" s="218"/>
      <c r="CUQ2164" s="218"/>
      <c r="CUR2164" s="218"/>
      <c r="CUS2164" s="218"/>
      <c r="CUT2164" s="218"/>
      <c r="CUU2164" s="218"/>
      <c r="CUV2164" s="218"/>
      <c r="CUW2164" s="218"/>
      <c r="CUX2164" s="218"/>
      <c r="CUY2164" s="218"/>
      <c r="CUZ2164" s="218"/>
      <c r="CVA2164" s="218"/>
      <c r="CVB2164" s="218"/>
      <c r="CVC2164" s="218"/>
      <c r="CVD2164" s="218"/>
      <c r="CVE2164" s="218"/>
      <c r="CVF2164" s="218"/>
      <c r="CVG2164" s="218"/>
      <c r="CVH2164" s="218"/>
      <c r="CVI2164" s="218"/>
      <c r="CVJ2164" s="218"/>
      <c r="CVK2164" s="218"/>
      <c r="CVL2164" s="218"/>
      <c r="CVM2164" s="218"/>
      <c r="CVN2164" s="218"/>
      <c r="CVO2164" s="218"/>
      <c r="CVP2164" s="218"/>
      <c r="CVQ2164" s="218"/>
      <c r="CVR2164" s="218"/>
      <c r="CVS2164" s="218"/>
      <c r="CVT2164" s="218"/>
      <c r="CVU2164" s="218"/>
      <c r="CVV2164" s="218"/>
      <c r="CVW2164" s="218"/>
      <c r="CVX2164" s="218"/>
      <c r="CVY2164" s="218"/>
      <c r="CVZ2164" s="218"/>
      <c r="CWA2164" s="218"/>
      <c r="CWB2164" s="218"/>
      <c r="CWC2164" s="218"/>
      <c r="CWD2164" s="218"/>
      <c r="CWE2164" s="218"/>
      <c r="CWF2164" s="218"/>
      <c r="CWG2164" s="218"/>
      <c r="CWH2164" s="218"/>
      <c r="CWI2164" s="218"/>
      <c r="CWJ2164" s="218"/>
      <c r="CWK2164" s="218"/>
      <c r="CWL2164" s="218"/>
      <c r="CWM2164" s="218"/>
      <c r="CWN2164" s="218"/>
      <c r="CWO2164" s="218"/>
      <c r="CWP2164" s="218"/>
      <c r="CWQ2164" s="218"/>
      <c r="CWR2164" s="218"/>
      <c r="CWS2164" s="218"/>
      <c r="CWT2164" s="218"/>
      <c r="CWU2164" s="218"/>
      <c r="CWV2164" s="218"/>
      <c r="CWW2164" s="218"/>
      <c r="CWX2164" s="218"/>
      <c r="CWY2164" s="218"/>
      <c r="CWZ2164" s="218"/>
      <c r="CXA2164" s="218"/>
      <c r="CXB2164" s="218"/>
      <c r="CXC2164" s="218"/>
      <c r="CXD2164" s="218"/>
      <c r="CXE2164" s="218"/>
      <c r="CXF2164" s="218"/>
      <c r="CXG2164" s="218"/>
      <c r="CXH2164" s="218"/>
      <c r="CXI2164" s="218"/>
      <c r="CXJ2164" s="218"/>
      <c r="CXK2164" s="218"/>
      <c r="CXL2164" s="218"/>
      <c r="CXM2164" s="218"/>
      <c r="CXN2164" s="218"/>
      <c r="CXO2164" s="218"/>
      <c r="CXP2164" s="218"/>
      <c r="CXQ2164" s="218"/>
      <c r="CXR2164" s="218"/>
      <c r="CXS2164" s="218"/>
      <c r="CXT2164" s="218"/>
      <c r="CXU2164" s="218"/>
      <c r="CXV2164" s="218"/>
      <c r="CXW2164" s="218"/>
      <c r="CXX2164" s="218"/>
      <c r="CXY2164" s="218"/>
      <c r="CXZ2164" s="218"/>
      <c r="CYA2164" s="218"/>
      <c r="CYB2164" s="218"/>
      <c r="CYC2164" s="218"/>
      <c r="CYD2164" s="218"/>
      <c r="CYE2164" s="218"/>
      <c r="CYF2164" s="218"/>
      <c r="CYG2164" s="218"/>
      <c r="CYH2164" s="218"/>
      <c r="CYI2164" s="218"/>
      <c r="CYJ2164" s="218"/>
      <c r="CYK2164" s="218"/>
      <c r="CYL2164" s="218"/>
      <c r="CYM2164" s="218"/>
      <c r="CYN2164" s="218"/>
      <c r="CYO2164" s="218"/>
      <c r="CYP2164" s="218"/>
      <c r="CYQ2164" s="218"/>
      <c r="CYR2164" s="218"/>
      <c r="CYS2164" s="218"/>
      <c r="CYT2164" s="218"/>
      <c r="CYU2164" s="218"/>
      <c r="CYV2164" s="218"/>
      <c r="CYW2164" s="218"/>
      <c r="CYX2164" s="218"/>
      <c r="CYY2164" s="218"/>
      <c r="CYZ2164" s="218"/>
      <c r="CZA2164" s="218"/>
      <c r="CZB2164" s="218"/>
      <c r="CZC2164" s="218"/>
      <c r="CZD2164" s="218"/>
      <c r="CZE2164" s="218"/>
      <c r="CZF2164" s="218"/>
      <c r="CZG2164" s="218"/>
      <c r="CZH2164" s="218"/>
      <c r="CZI2164" s="218"/>
      <c r="CZJ2164" s="218"/>
      <c r="CZK2164" s="218"/>
      <c r="CZL2164" s="218"/>
      <c r="CZM2164" s="218"/>
      <c r="CZN2164" s="218"/>
      <c r="CZO2164" s="218"/>
      <c r="CZP2164" s="218"/>
      <c r="CZQ2164" s="218"/>
      <c r="CZR2164" s="218"/>
      <c r="CZS2164" s="218"/>
      <c r="CZT2164" s="218"/>
      <c r="CZU2164" s="218"/>
      <c r="CZV2164" s="218"/>
      <c r="CZW2164" s="218"/>
      <c r="CZX2164" s="218"/>
      <c r="CZY2164" s="218"/>
      <c r="CZZ2164" s="218"/>
      <c r="DAA2164" s="218"/>
      <c r="DAB2164" s="218"/>
      <c r="DAC2164" s="218"/>
      <c r="DAD2164" s="218"/>
      <c r="DAE2164" s="218"/>
      <c r="DAF2164" s="218"/>
      <c r="DAG2164" s="218"/>
      <c r="DAH2164" s="218"/>
      <c r="DAI2164" s="218"/>
      <c r="DAJ2164" s="218"/>
      <c r="DAK2164" s="218"/>
      <c r="DAL2164" s="218"/>
      <c r="DAM2164" s="218"/>
      <c r="DAN2164" s="218"/>
      <c r="DAO2164" s="218"/>
      <c r="DAP2164" s="218"/>
      <c r="DAQ2164" s="218"/>
      <c r="DAR2164" s="218"/>
      <c r="DAS2164" s="218"/>
      <c r="DAT2164" s="218"/>
      <c r="DAU2164" s="218"/>
      <c r="DAV2164" s="218"/>
      <c r="DAW2164" s="218"/>
      <c r="DAX2164" s="218"/>
      <c r="DAY2164" s="218"/>
      <c r="DAZ2164" s="218"/>
      <c r="DBA2164" s="218"/>
      <c r="DBB2164" s="218"/>
      <c r="DBC2164" s="218"/>
      <c r="DBD2164" s="218"/>
      <c r="DBE2164" s="218"/>
      <c r="DBF2164" s="218"/>
      <c r="DBG2164" s="218"/>
      <c r="DBH2164" s="218"/>
      <c r="DBI2164" s="218"/>
      <c r="DBJ2164" s="218"/>
      <c r="DBK2164" s="218"/>
      <c r="DBL2164" s="218"/>
      <c r="DBM2164" s="218"/>
      <c r="DBN2164" s="218"/>
      <c r="DBO2164" s="218"/>
      <c r="DBP2164" s="218"/>
      <c r="DBQ2164" s="218"/>
      <c r="DBR2164" s="218"/>
      <c r="DBS2164" s="218"/>
      <c r="DBT2164" s="218"/>
      <c r="DBU2164" s="218"/>
      <c r="DBV2164" s="218"/>
      <c r="DBW2164" s="218"/>
      <c r="DBX2164" s="218"/>
      <c r="DBY2164" s="218"/>
      <c r="DBZ2164" s="218"/>
      <c r="DCA2164" s="218"/>
      <c r="DCB2164" s="218"/>
      <c r="DCC2164" s="218"/>
      <c r="DCD2164" s="218"/>
      <c r="DCE2164" s="218"/>
      <c r="DCF2164" s="218"/>
      <c r="DCG2164" s="218"/>
      <c r="DCH2164" s="218"/>
      <c r="DCI2164" s="218"/>
      <c r="DCJ2164" s="218"/>
      <c r="DCK2164" s="218"/>
      <c r="DCL2164" s="218"/>
      <c r="DCM2164" s="218"/>
      <c r="DCN2164" s="218"/>
      <c r="DCO2164" s="218"/>
      <c r="DCP2164" s="218"/>
      <c r="DCQ2164" s="218"/>
      <c r="DCR2164" s="218"/>
      <c r="DCS2164" s="218"/>
      <c r="DCT2164" s="218"/>
      <c r="DCU2164" s="218"/>
      <c r="DCV2164" s="218"/>
      <c r="DCW2164" s="218"/>
      <c r="DCX2164" s="218"/>
      <c r="DCY2164" s="218"/>
      <c r="DCZ2164" s="218"/>
      <c r="DDA2164" s="218"/>
      <c r="DDB2164" s="218"/>
      <c r="DDC2164" s="218"/>
      <c r="DDD2164" s="218"/>
      <c r="DDE2164" s="218"/>
      <c r="DDF2164" s="218"/>
      <c r="DDG2164" s="218"/>
      <c r="DDH2164" s="218"/>
      <c r="DDI2164" s="218"/>
      <c r="DDJ2164" s="218"/>
      <c r="DDK2164" s="218"/>
      <c r="DDL2164" s="218"/>
      <c r="DDM2164" s="218"/>
      <c r="DDN2164" s="218"/>
      <c r="DDO2164" s="218"/>
      <c r="DDP2164" s="218"/>
      <c r="DDQ2164" s="218"/>
      <c r="DDR2164" s="218"/>
      <c r="DDS2164" s="218"/>
      <c r="DDT2164" s="218"/>
      <c r="DDU2164" s="218"/>
      <c r="DDV2164" s="218"/>
      <c r="DDW2164" s="218"/>
      <c r="DDX2164" s="218"/>
      <c r="DDY2164" s="218"/>
      <c r="DDZ2164" s="218"/>
      <c r="DEA2164" s="218"/>
      <c r="DEB2164" s="218"/>
      <c r="DEC2164" s="218"/>
      <c r="DED2164" s="218"/>
      <c r="DEE2164" s="218"/>
      <c r="DEF2164" s="218"/>
      <c r="DEG2164" s="218"/>
      <c r="DEH2164" s="218"/>
      <c r="DEI2164" s="218"/>
      <c r="DEJ2164" s="218"/>
      <c r="DEK2164" s="218"/>
      <c r="DEL2164" s="218"/>
      <c r="DEM2164" s="218"/>
      <c r="DEN2164" s="218"/>
      <c r="DEO2164" s="218"/>
      <c r="DEP2164" s="218"/>
      <c r="DEQ2164" s="218"/>
      <c r="DER2164" s="218"/>
      <c r="DES2164" s="218"/>
      <c r="DET2164" s="218"/>
      <c r="DEU2164" s="218"/>
      <c r="DEV2164" s="218"/>
      <c r="DEW2164" s="218"/>
      <c r="DEX2164" s="218"/>
      <c r="DEY2164" s="218"/>
      <c r="DEZ2164" s="218"/>
      <c r="DFA2164" s="218"/>
      <c r="DFB2164" s="218"/>
      <c r="DFC2164" s="218"/>
      <c r="DFD2164" s="218"/>
      <c r="DFE2164" s="218"/>
      <c r="DFF2164" s="218"/>
      <c r="DFG2164" s="218"/>
      <c r="DFH2164" s="218"/>
      <c r="DFI2164" s="218"/>
      <c r="DFJ2164" s="218"/>
      <c r="DFK2164" s="218"/>
      <c r="DFL2164" s="218"/>
      <c r="DFM2164" s="218"/>
      <c r="DFN2164" s="218"/>
      <c r="DFO2164" s="218"/>
      <c r="DFP2164" s="218"/>
      <c r="DFQ2164" s="218"/>
      <c r="DFR2164" s="218"/>
      <c r="DFS2164" s="218"/>
      <c r="DFT2164" s="218"/>
      <c r="DFU2164" s="218"/>
      <c r="DFV2164" s="218"/>
      <c r="DFW2164" s="218"/>
      <c r="DFX2164" s="218"/>
      <c r="DFY2164" s="218"/>
      <c r="DFZ2164" s="218"/>
      <c r="DGA2164" s="218"/>
      <c r="DGB2164" s="218"/>
      <c r="DGC2164" s="218"/>
      <c r="DGD2164" s="218"/>
      <c r="DGE2164" s="218"/>
      <c r="DGF2164" s="218"/>
      <c r="DGG2164" s="218"/>
      <c r="DGH2164" s="218"/>
      <c r="DGI2164" s="218"/>
      <c r="DGJ2164" s="218"/>
      <c r="DGK2164" s="218"/>
      <c r="DGL2164" s="218"/>
      <c r="DGM2164" s="218"/>
      <c r="DGN2164" s="218"/>
      <c r="DGO2164" s="218"/>
      <c r="DGP2164" s="218"/>
      <c r="DGQ2164" s="218"/>
      <c r="DGR2164" s="218"/>
      <c r="DGS2164" s="218"/>
      <c r="DGT2164" s="218"/>
      <c r="DGU2164" s="218"/>
      <c r="DGV2164" s="218"/>
      <c r="DGW2164" s="218"/>
      <c r="DGX2164" s="218"/>
      <c r="DGY2164" s="218"/>
      <c r="DGZ2164" s="218"/>
      <c r="DHA2164" s="218"/>
      <c r="DHB2164" s="218"/>
      <c r="DHC2164" s="218"/>
      <c r="DHD2164" s="218"/>
      <c r="DHE2164" s="218"/>
      <c r="DHF2164" s="218"/>
      <c r="DHG2164" s="218"/>
      <c r="DHH2164" s="218"/>
      <c r="DHI2164" s="218"/>
      <c r="DHJ2164" s="218"/>
      <c r="DHK2164" s="218"/>
      <c r="DHL2164" s="218"/>
      <c r="DHM2164" s="218"/>
      <c r="DHN2164" s="218"/>
      <c r="DHO2164" s="218"/>
      <c r="DHP2164" s="218"/>
      <c r="DHQ2164" s="218"/>
      <c r="DHR2164" s="218"/>
      <c r="DHS2164" s="218"/>
      <c r="DHT2164" s="218"/>
      <c r="DHU2164" s="218"/>
      <c r="DHV2164" s="218"/>
      <c r="DHW2164" s="218"/>
      <c r="DHX2164" s="218"/>
      <c r="DHY2164" s="218"/>
      <c r="DHZ2164" s="218"/>
      <c r="DIA2164" s="218"/>
      <c r="DIB2164" s="218"/>
      <c r="DIC2164" s="218"/>
      <c r="DID2164" s="218"/>
      <c r="DIE2164" s="218"/>
      <c r="DIF2164" s="218"/>
      <c r="DIG2164" s="218"/>
      <c r="DIH2164" s="218"/>
      <c r="DII2164" s="218"/>
      <c r="DIJ2164" s="218"/>
      <c r="DIK2164" s="218"/>
      <c r="DIL2164" s="218"/>
      <c r="DIM2164" s="218"/>
      <c r="DIN2164" s="218"/>
      <c r="DIO2164" s="218"/>
      <c r="DIP2164" s="218"/>
      <c r="DIQ2164" s="218"/>
      <c r="DIR2164" s="218"/>
      <c r="DIS2164" s="218"/>
      <c r="DIT2164" s="218"/>
      <c r="DIU2164" s="218"/>
      <c r="DIV2164" s="218"/>
      <c r="DIW2164" s="218"/>
      <c r="DIX2164" s="218"/>
      <c r="DIY2164" s="218"/>
      <c r="DIZ2164" s="218"/>
      <c r="DJA2164" s="218"/>
      <c r="DJB2164" s="218"/>
      <c r="DJC2164" s="218"/>
      <c r="DJD2164" s="218"/>
      <c r="DJE2164" s="218"/>
      <c r="DJF2164" s="218"/>
      <c r="DJG2164" s="218"/>
      <c r="DJH2164" s="218"/>
      <c r="DJI2164" s="218"/>
      <c r="DJJ2164" s="218"/>
      <c r="DJK2164" s="218"/>
      <c r="DJL2164" s="218"/>
      <c r="DJM2164" s="218"/>
      <c r="DJN2164" s="218"/>
      <c r="DJO2164" s="218"/>
      <c r="DJP2164" s="218"/>
      <c r="DJQ2164" s="218"/>
      <c r="DJR2164" s="218"/>
      <c r="DJS2164" s="218"/>
      <c r="DJT2164" s="218"/>
      <c r="DJU2164" s="218"/>
      <c r="DJV2164" s="218"/>
      <c r="DJW2164" s="218"/>
      <c r="DJX2164" s="218"/>
      <c r="DJY2164" s="218"/>
      <c r="DJZ2164" s="218"/>
      <c r="DKA2164" s="218"/>
      <c r="DKB2164" s="218"/>
      <c r="DKC2164" s="218"/>
      <c r="DKD2164" s="218"/>
      <c r="DKE2164" s="218"/>
      <c r="DKF2164" s="218"/>
      <c r="DKG2164" s="218"/>
      <c r="DKH2164" s="218"/>
      <c r="DKI2164" s="218"/>
      <c r="DKJ2164" s="218"/>
      <c r="DKK2164" s="218"/>
      <c r="DKL2164" s="218"/>
      <c r="DKM2164" s="218"/>
      <c r="DKN2164" s="218"/>
      <c r="DKO2164" s="218"/>
      <c r="DKP2164" s="218"/>
      <c r="DKQ2164" s="218"/>
      <c r="DKR2164" s="218"/>
      <c r="DKS2164" s="218"/>
      <c r="DKT2164" s="218"/>
      <c r="DKU2164" s="218"/>
      <c r="DKV2164" s="218"/>
      <c r="DKW2164" s="218"/>
      <c r="DKX2164" s="218"/>
      <c r="DKY2164" s="218"/>
      <c r="DKZ2164" s="218"/>
      <c r="DLA2164" s="218"/>
      <c r="DLB2164" s="218"/>
      <c r="DLC2164" s="218"/>
      <c r="DLD2164" s="218"/>
      <c r="DLE2164" s="218"/>
      <c r="DLF2164" s="218"/>
      <c r="DLG2164" s="218"/>
      <c r="DLH2164" s="218"/>
      <c r="DLI2164" s="218"/>
      <c r="DLJ2164" s="218"/>
      <c r="DLK2164" s="218"/>
      <c r="DLL2164" s="218"/>
      <c r="DLM2164" s="218"/>
      <c r="DLN2164" s="218"/>
      <c r="DLO2164" s="218"/>
      <c r="DLP2164" s="218"/>
      <c r="DLQ2164" s="218"/>
      <c r="DLR2164" s="218"/>
      <c r="DLS2164" s="218"/>
      <c r="DLT2164" s="218"/>
      <c r="DLU2164" s="218"/>
      <c r="DLV2164" s="218"/>
      <c r="DLW2164" s="218"/>
      <c r="DLX2164" s="218"/>
      <c r="DLY2164" s="218"/>
      <c r="DLZ2164" s="218"/>
      <c r="DMA2164" s="218"/>
      <c r="DMB2164" s="218"/>
      <c r="DMC2164" s="218"/>
      <c r="DMD2164" s="218"/>
      <c r="DME2164" s="218"/>
      <c r="DMF2164" s="218"/>
      <c r="DMG2164" s="218"/>
      <c r="DMH2164" s="218"/>
      <c r="DMI2164" s="218"/>
      <c r="DMJ2164" s="218"/>
      <c r="DMK2164" s="218"/>
      <c r="DML2164" s="218"/>
      <c r="DMM2164" s="218"/>
      <c r="DMN2164" s="218"/>
      <c r="DMO2164" s="218"/>
      <c r="DMP2164" s="218"/>
      <c r="DMQ2164" s="218"/>
      <c r="DMR2164" s="218"/>
      <c r="DMS2164" s="218"/>
      <c r="DMT2164" s="218"/>
      <c r="DMU2164" s="218"/>
      <c r="DMV2164" s="218"/>
      <c r="DMW2164" s="218"/>
      <c r="DMX2164" s="218"/>
      <c r="DMY2164" s="218"/>
      <c r="DMZ2164" s="218"/>
      <c r="DNA2164" s="218"/>
      <c r="DNB2164" s="218"/>
      <c r="DNC2164" s="218"/>
      <c r="DND2164" s="218"/>
      <c r="DNE2164" s="218"/>
      <c r="DNF2164" s="218"/>
      <c r="DNG2164" s="218"/>
      <c r="DNH2164" s="218"/>
      <c r="DNI2164" s="218"/>
      <c r="DNJ2164" s="218"/>
      <c r="DNK2164" s="218"/>
      <c r="DNL2164" s="218"/>
      <c r="DNM2164" s="218"/>
      <c r="DNN2164" s="218"/>
      <c r="DNO2164" s="218"/>
      <c r="DNP2164" s="218"/>
      <c r="DNQ2164" s="218"/>
      <c r="DNR2164" s="218"/>
      <c r="DNS2164" s="218"/>
      <c r="DNT2164" s="218"/>
      <c r="DNU2164" s="218"/>
      <c r="DNV2164" s="218"/>
      <c r="DNW2164" s="218"/>
      <c r="DNX2164" s="218"/>
      <c r="DNY2164" s="218"/>
      <c r="DNZ2164" s="218"/>
      <c r="DOA2164" s="218"/>
      <c r="DOB2164" s="218"/>
      <c r="DOC2164" s="218"/>
      <c r="DOD2164" s="218"/>
      <c r="DOE2164" s="218"/>
      <c r="DOF2164" s="218"/>
      <c r="DOG2164" s="218"/>
      <c r="DOH2164" s="218"/>
      <c r="DOI2164" s="218"/>
      <c r="DOJ2164" s="218"/>
      <c r="DOK2164" s="218"/>
      <c r="DOL2164" s="218"/>
      <c r="DOM2164" s="218"/>
      <c r="DON2164" s="218"/>
      <c r="DOO2164" s="218"/>
      <c r="DOP2164" s="218"/>
      <c r="DOQ2164" s="218"/>
      <c r="DOR2164" s="218"/>
      <c r="DOS2164" s="218"/>
      <c r="DOT2164" s="218"/>
      <c r="DOU2164" s="218"/>
      <c r="DOV2164" s="218"/>
      <c r="DOW2164" s="218"/>
      <c r="DOX2164" s="218"/>
      <c r="DOY2164" s="218"/>
      <c r="DOZ2164" s="218"/>
      <c r="DPA2164" s="218"/>
      <c r="DPB2164" s="218"/>
      <c r="DPC2164" s="218"/>
      <c r="DPD2164" s="218"/>
      <c r="DPE2164" s="218"/>
      <c r="DPF2164" s="218"/>
      <c r="DPG2164" s="218"/>
      <c r="DPH2164" s="218"/>
      <c r="DPI2164" s="218"/>
      <c r="DPJ2164" s="218"/>
      <c r="DPK2164" s="218"/>
      <c r="DPL2164" s="218"/>
      <c r="DPM2164" s="218"/>
      <c r="DPN2164" s="218"/>
      <c r="DPO2164" s="218"/>
      <c r="DPP2164" s="218"/>
      <c r="DPQ2164" s="218"/>
      <c r="DPR2164" s="218"/>
      <c r="DPS2164" s="218"/>
      <c r="DPT2164" s="218"/>
      <c r="DPU2164" s="218"/>
      <c r="DPV2164" s="218"/>
      <c r="DPW2164" s="218"/>
      <c r="DPX2164" s="218"/>
      <c r="DPY2164" s="218"/>
      <c r="DPZ2164" s="218"/>
      <c r="DQA2164" s="218"/>
      <c r="DQB2164" s="218"/>
      <c r="DQC2164" s="218"/>
      <c r="DQD2164" s="218"/>
      <c r="DQE2164" s="218"/>
      <c r="DQF2164" s="218"/>
      <c r="DQG2164" s="218"/>
      <c r="DQH2164" s="218"/>
      <c r="DQI2164" s="218"/>
      <c r="DQJ2164" s="218"/>
      <c r="DQK2164" s="218"/>
      <c r="DQL2164" s="218"/>
      <c r="DQM2164" s="218"/>
      <c r="DQN2164" s="218"/>
      <c r="DQO2164" s="218"/>
      <c r="DQP2164" s="218"/>
      <c r="DQQ2164" s="218"/>
      <c r="DQR2164" s="218"/>
      <c r="DQS2164" s="218"/>
      <c r="DQT2164" s="218"/>
      <c r="DQU2164" s="218"/>
      <c r="DQV2164" s="218"/>
      <c r="DQW2164" s="218"/>
      <c r="DQX2164" s="218"/>
      <c r="DQY2164" s="218"/>
      <c r="DQZ2164" s="218"/>
      <c r="DRA2164" s="218"/>
      <c r="DRB2164" s="218"/>
      <c r="DRC2164" s="218"/>
      <c r="DRD2164" s="218"/>
      <c r="DRE2164" s="218"/>
      <c r="DRF2164" s="218"/>
      <c r="DRG2164" s="218"/>
      <c r="DRH2164" s="218"/>
      <c r="DRI2164" s="218"/>
      <c r="DRJ2164" s="218"/>
      <c r="DRK2164" s="218"/>
      <c r="DRL2164" s="218"/>
      <c r="DRM2164" s="218"/>
      <c r="DRN2164" s="218"/>
      <c r="DRO2164" s="218"/>
      <c r="DRP2164" s="218"/>
      <c r="DRQ2164" s="218"/>
      <c r="DRR2164" s="218"/>
      <c r="DRS2164" s="218"/>
      <c r="DRT2164" s="218"/>
      <c r="DRU2164" s="218"/>
      <c r="DRV2164" s="218"/>
      <c r="DRW2164" s="218"/>
      <c r="DRX2164" s="218"/>
      <c r="DRY2164" s="218"/>
      <c r="DRZ2164" s="218"/>
      <c r="DSA2164" s="218"/>
      <c r="DSB2164" s="218"/>
      <c r="DSC2164" s="218"/>
      <c r="DSD2164" s="218"/>
      <c r="DSE2164" s="218"/>
      <c r="DSF2164" s="218"/>
      <c r="DSG2164" s="218"/>
      <c r="DSH2164" s="218"/>
      <c r="DSI2164" s="218"/>
      <c r="DSJ2164" s="218"/>
      <c r="DSK2164" s="218"/>
      <c r="DSL2164" s="218"/>
      <c r="DSM2164" s="218"/>
      <c r="DSN2164" s="218"/>
      <c r="DSO2164" s="218"/>
      <c r="DSP2164" s="218"/>
      <c r="DSQ2164" s="218"/>
      <c r="DSR2164" s="218"/>
      <c r="DSS2164" s="218"/>
      <c r="DST2164" s="218"/>
      <c r="DSU2164" s="218"/>
      <c r="DSV2164" s="218"/>
      <c r="DSW2164" s="218"/>
      <c r="DSX2164" s="218"/>
      <c r="DSY2164" s="218"/>
      <c r="DSZ2164" s="218"/>
      <c r="DTA2164" s="218"/>
      <c r="DTB2164" s="218"/>
      <c r="DTC2164" s="218"/>
      <c r="DTD2164" s="218"/>
      <c r="DTE2164" s="218"/>
      <c r="DTF2164" s="218"/>
      <c r="DTG2164" s="218"/>
      <c r="DTH2164" s="218"/>
      <c r="DTI2164" s="218"/>
      <c r="DTJ2164" s="218"/>
      <c r="DTK2164" s="218"/>
      <c r="DTL2164" s="218"/>
      <c r="DTM2164" s="218"/>
      <c r="DTN2164" s="218"/>
      <c r="DTO2164" s="218"/>
      <c r="DTP2164" s="218"/>
      <c r="DTQ2164" s="218"/>
      <c r="DTR2164" s="218"/>
      <c r="DTS2164" s="218"/>
      <c r="DTT2164" s="218"/>
      <c r="DTU2164" s="218"/>
      <c r="DTV2164" s="218"/>
      <c r="DTW2164" s="218"/>
      <c r="DTX2164" s="218"/>
      <c r="DTY2164" s="218"/>
      <c r="DTZ2164" s="218"/>
      <c r="DUA2164" s="218"/>
      <c r="DUB2164" s="218"/>
      <c r="DUC2164" s="218"/>
      <c r="DUD2164" s="218"/>
      <c r="DUE2164" s="218"/>
      <c r="DUF2164" s="218"/>
      <c r="DUG2164" s="218"/>
      <c r="DUH2164" s="218"/>
      <c r="DUI2164" s="218"/>
      <c r="DUJ2164" s="218"/>
      <c r="DUK2164" s="218"/>
      <c r="DUL2164" s="218"/>
      <c r="DUM2164" s="218"/>
      <c r="DUN2164" s="218"/>
      <c r="DUO2164" s="218"/>
      <c r="DUP2164" s="218"/>
      <c r="DUQ2164" s="218"/>
      <c r="DUR2164" s="218"/>
      <c r="DUS2164" s="218"/>
      <c r="DUT2164" s="218"/>
      <c r="DUU2164" s="218"/>
      <c r="DUV2164" s="218"/>
      <c r="DUW2164" s="218"/>
      <c r="DUX2164" s="218"/>
      <c r="DUY2164" s="218"/>
      <c r="DUZ2164" s="218"/>
      <c r="DVA2164" s="218"/>
      <c r="DVB2164" s="218"/>
      <c r="DVC2164" s="218"/>
      <c r="DVD2164" s="218"/>
      <c r="DVE2164" s="218"/>
      <c r="DVF2164" s="218"/>
      <c r="DVG2164" s="218"/>
      <c r="DVH2164" s="218"/>
      <c r="DVI2164" s="218"/>
      <c r="DVJ2164" s="218"/>
      <c r="DVK2164" s="218"/>
      <c r="DVL2164" s="218"/>
      <c r="DVM2164" s="218"/>
      <c r="DVN2164" s="218"/>
      <c r="DVO2164" s="218"/>
      <c r="DVP2164" s="218"/>
      <c r="DVQ2164" s="218"/>
      <c r="DVR2164" s="218"/>
      <c r="DVS2164" s="218"/>
      <c r="DVT2164" s="218"/>
      <c r="DVU2164" s="218"/>
      <c r="DVV2164" s="218"/>
      <c r="DVW2164" s="218"/>
      <c r="DVX2164" s="218"/>
      <c r="DVY2164" s="218"/>
      <c r="DVZ2164" s="218"/>
      <c r="DWA2164" s="218"/>
      <c r="DWB2164" s="218"/>
      <c r="DWC2164" s="218"/>
      <c r="DWD2164" s="218"/>
      <c r="DWE2164" s="218"/>
      <c r="DWF2164" s="218"/>
      <c r="DWG2164" s="218"/>
      <c r="DWH2164" s="218"/>
      <c r="DWI2164" s="218"/>
      <c r="DWJ2164" s="218"/>
      <c r="DWK2164" s="218"/>
      <c r="DWL2164" s="218"/>
      <c r="DWM2164" s="218"/>
      <c r="DWN2164" s="218"/>
      <c r="DWO2164" s="218"/>
      <c r="DWP2164" s="218"/>
      <c r="DWQ2164" s="218"/>
      <c r="DWR2164" s="218"/>
      <c r="DWS2164" s="218"/>
      <c r="DWT2164" s="218"/>
      <c r="DWU2164" s="218"/>
      <c r="DWV2164" s="218"/>
      <c r="DWW2164" s="218"/>
      <c r="DWX2164" s="218"/>
      <c r="DWY2164" s="218"/>
      <c r="DWZ2164" s="218"/>
      <c r="DXA2164" s="218"/>
      <c r="DXB2164" s="218"/>
      <c r="DXC2164" s="218"/>
      <c r="DXD2164" s="218"/>
      <c r="DXE2164" s="218"/>
      <c r="DXF2164" s="218"/>
      <c r="DXG2164" s="218"/>
      <c r="DXH2164" s="218"/>
      <c r="DXI2164" s="218"/>
      <c r="DXJ2164" s="218"/>
      <c r="DXK2164" s="218"/>
      <c r="DXL2164" s="218"/>
      <c r="DXM2164" s="218"/>
      <c r="DXN2164" s="218"/>
      <c r="DXO2164" s="218"/>
      <c r="DXP2164" s="218"/>
      <c r="DXQ2164" s="218"/>
      <c r="DXR2164" s="218"/>
      <c r="DXS2164" s="218"/>
      <c r="DXT2164" s="218"/>
      <c r="DXU2164" s="218"/>
      <c r="DXV2164" s="218"/>
      <c r="DXW2164" s="218"/>
      <c r="DXX2164" s="218"/>
      <c r="DXY2164" s="218"/>
      <c r="DXZ2164" s="218"/>
      <c r="DYA2164" s="218"/>
      <c r="DYB2164" s="218"/>
      <c r="DYC2164" s="218"/>
      <c r="DYD2164" s="218"/>
      <c r="DYE2164" s="218"/>
      <c r="DYF2164" s="218"/>
      <c r="DYG2164" s="218"/>
      <c r="DYH2164" s="218"/>
      <c r="DYI2164" s="218"/>
      <c r="DYJ2164" s="218"/>
      <c r="DYK2164" s="218"/>
      <c r="DYL2164" s="218"/>
      <c r="DYM2164" s="218"/>
      <c r="DYN2164" s="218"/>
      <c r="DYO2164" s="218"/>
      <c r="DYP2164" s="218"/>
      <c r="DYQ2164" s="218"/>
      <c r="DYR2164" s="218"/>
      <c r="DYS2164" s="218"/>
      <c r="DYT2164" s="218"/>
      <c r="DYU2164" s="218"/>
      <c r="DYV2164" s="218"/>
      <c r="DYW2164" s="218"/>
      <c r="DYX2164" s="218"/>
      <c r="DYY2164" s="218"/>
      <c r="DYZ2164" s="218"/>
      <c r="DZA2164" s="218"/>
      <c r="DZB2164" s="218"/>
      <c r="DZC2164" s="218"/>
      <c r="DZD2164" s="218"/>
      <c r="DZE2164" s="218"/>
      <c r="DZF2164" s="218"/>
      <c r="DZG2164" s="218"/>
      <c r="DZH2164" s="218"/>
      <c r="DZI2164" s="218"/>
      <c r="DZJ2164" s="218"/>
      <c r="DZK2164" s="218"/>
      <c r="DZL2164" s="218"/>
      <c r="DZM2164" s="218"/>
      <c r="DZN2164" s="218"/>
      <c r="DZO2164" s="218"/>
      <c r="DZP2164" s="218"/>
      <c r="DZQ2164" s="218"/>
      <c r="DZR2164" s="218"/>
      <c r="DZS2164" s="218"/>
      <c r="DZT2164" s="218"/>
      <c r="DZU2164" s="218"/>
      <c r="DZV2164" s="218"/>
      <c r="DZW2164" s="218"/>
      <c r="DZX2164" s="218"/>
      <c r="DZY2164" s="218"/>
      <c r="DZZ2164" s="218"/>
      <c r="EAA2164" s="218"/>
      <c r="EAB2164" s="218"/>
      <c r="EAC2164" s="218"/>
      <c r="EAD2164" s="218"/>
      <c r="EAE2164" s="218"/>
      <c r="EAF2164" s="218"/>
      <c r="EAG2164" s="218"/>
      <c r="EAH2164" s="218"/>
      <c r="EAI2164" s="218"/>
      <c r="EAJ2164" s="218"/>
      <c r="EAK2164" s="218"/>
      <c r="EAL2164" s="218"/>
      <c r="EAM2164" s="218"/>
      <c r="EAN2164" s="218"/>
      <c r="EAO2164" s="218"/>
      <c r="EAP2164" s="218"/>
      <c r="EAQ2164" s="218"/>
      <c r="EAR2164" s="218"/>
      <c r="EAS2164" s="218"/>
      <c r="EAT2164" s="218"/>
      <c r="EAU2164" s="218"/>
      <c r="EAV2164" s="218"/>
      <c r="EAW2164" s="218"/>
      <c r="EAX2164" s="218"/>
      <c r="EAY2164" s="218"/>
      <c r="EAZ2164" s="218"/>
      <c r="EBA2164" s="218"/>
      <c r="EBB2164" s="218"/>
      <c r="EBC2164" s="218"/>
      <c r="EBD2164" s="218"/>
      <c r="EBE2164" s="218"/>
      <c r="EBF2164" s="218"/>
      <c r="EBG2164" s="218"/>
      <c r="EBH2164" s="218"/>
      <c r="EBI2164" s="218"/>
      <c r="EBJ2164" s="218"/>
      <c r="EBK2164" s="218"/>
      <c r="EBL2164" s="218"/>
      <c r="EBM2164" s="218"/>
      <c r="EBN2164" s="218"/>
      <c r="EBO2164" s="218"/>
      <c r="EBP2164" s="218"/>
      <c r="EBQ2164" s="218"/>
      <c r="EBR2164" s="218"/>
      <c r="EBS2164" s="218"/>
      <c r="EBT2164" s="218"/>
      <c r="EBU2164" s="218"/>
      <c r="EBV2164" s="218"/>
      <c r="EBW2164" s="218"/>
      <c r="EBX2164" s="218"/>
      <c r="EBY2164" s="218"/>
      <c r="EBZ2164" s="218"/>
      <c r="ECA2164" s="218"/>
      <c r="ECB2164" s="218"/>
      <c r="ECC2164" s="218"/>
      <c r="ECD2164" s="218"/>
      <c r="ECE2164" s="218"/>
      <c r="ECF2164" s="218"/>
      <c r="ECG2164" s="218"/>
      <c r="ECH2164" s="218"/>
      <c r="ECI2164" s="218"/>
      <c r="ECJ2164" s="218"/>
      <c r="ECK2164" s="218"/>
      <c r="ECL2164" s="218"/>
      <c r="ECM2164" s="218"/>
      <c r="ECN2164" s="218"/>
      <c r="ECO2164" s="218"/>
      <c r="ECP2164" s="218"/>
      <c r="ECQ2164" s="218"/>
      <c r="ECR2164" s="218"/>
      <c r="ECS2164" s="218"/>
      <c r="ECT2164" s="218"/>
      <c r="ECU2164" s="218"/>
      <c r="ECV2164" s="218"/>
      <c r="ECW2164" s="218"/>
      <c r="ECX2164" s="218"/>
      <c r="ECY2164" s="218"/>
      <c r="ECZ2164" s="218"/>
      <c r="EDA2164" s="218"/>
      <c r="EDB2164" s="218"/>
      <c r="EDC2164" s="218"/>
      <c r="EDD2164" s="218"/>
      <c r="EDE2164" s="218"/>
      <c r="EDF2164" s="218"/>
      <c r="EDG2164" s="218"/>
      <c r="EDH2164" s="218"/>
      <c r="EDI2164" s="218"/>
      <c r="EDJ2164" s="218"/>
      <c r="EDK2164" s="218"/>
      <c r="EDL2164" s="218"/>
      <c r="EDM2164" s="218"/>
      <c r="EDN2164" s="218"/>
      <c r="EDO2164" s="218"/>
      <c r="EDP2164" s="218"/>
      <c r="EDQ2164" s="218"/>
      <c r="EDR2164" s="218"/>
      <c r="EDS2164" s="218"/>
      <c r="EDT2164" s="218"/>
      <c r="EDU2164" s="218"/>
      <c r="EDV2164" s="218"/>
      <c r="EDW2164" s="218"/>
      <c r="EDX2164" s="218"/>
      <c r="EDY2164" s="218"/>
      <c r="EDZ2164" s="218"/>
      <c r="EEA2164" s="218"/>
      <c r="EEB2164" s="218"/>
      <c r="EEC2164" s="218"/>
      <c r="EED2164" s="218"/>
      <c r="EEE2164" s="218"/>
      <c r="EEF2164" s="218"/>
      <c r="EEG2164" s="218"/>
      <c r="EEH2164" s="218"/>
      <c r="EEI2164" s="218"/>
      <c r="EEJ2164" s="218"/>
      <c r="EEK2164" s="218"/>
      <c r="EEL2164" s="218"/>
      <c r="EEM2164" s="218"/>
      <c r="EEN2164" s="218"/>
      <c r="EEO2164" s="218"/>
      <c r="EEP2164" s="218"/>
      <c r="EEQ2164" s="218"/>
      <c r="EER2164" s="218"/>
      <c r="EES2164" s="218"/>
      <c r="EET2164" s="218"/>
      <c r="EEU2164" s="218"/>
      <c r="EEV2164" s="218"/>
      <c r="EEW2164" s="218"/>
      <c r="EEX2164" s="218"/>
      <c r="EEY2164" s="218"/>
      <c r="EEZ2164" s="218"/>
      <c r="EFA2164" s="218"/>
      <c r="EFB2164" s="218"/>
      <c r="EFC2164" s="218"/>
      <c r="EFD2164" s="218"/>
      <c r="EFE2164" s="218"/>
      <c r="EFF2164" s="218"/>
      <c r="EFG2164" s="218"/>
      <c r="EFH2164" s="218"/>
      <c r="EFI2164" s="218"/>
      <c r="EFJ2164" s="218"/>
      <c r="EFK2164" s="218"/>
      <c r="EFL2164" s="218"/>
      <c r="EFM2164" s="218"/>
      <c r="EFN2164" s="218"/>
      <c r="EFO2164" s="218"/>
      <c r="EFP2164" s="218"/>
      <c r="EFQ2164" s="218"/>
      <c r="EFR2164" s="218"/>
      <c r="EFS2164" s="218"/>
      <c r="EFT2164" s="218"/>
      <c r="EFU2164" s="218"/>
      <c r="EFV2164" s="218"/>
      <c r="EFW2164" s="218"/>
      <c r="EFX2164" s="218"/>
      <c r="EFY2164" s="218"/>
      <c r="EFZ2164" s="218"/>
      <c r="EGA2164" s="218"/>
      <c r="EGB2164" s="218"/>
      <c r="EGC2164" s="218"/>
      <c r="EGD2164" s="218"/>
      <c r="EGE2164" s="218"/>
      <c r="EGF2164" s="218"/>
      <c r="EGG2164" s="218"/>
      <c r="EGH2164" s="218"/>
      <c r="EGI2164" s="218"/>
      <c r="EGJ2164" s="218"/>
      <c r="EGK2164" s="218"/>
      <c r="EGL2164" s="218"/>
      <c r="EGM2164" s="218"/>
      <c r="EGN2164" s="218"/>
      <c r="EGO2164" s="218"/>
      <c r="EGP2164" s="218"/>
      <c r="EGQ2164" s="218"/>
      <c r="EGR2164" s="218"/>
      <c r="EGS2164" s="218"/>
      <c r="EGT2164" s="218"/>
      <c r="EGU2164" s="218"/>
      <c r="EGV2164" s="218"/>
      <c r="EGW2164" s="218"/>
      <c r="EGX2164" s="218"/>
      <c r="EGY2164" s="218"/>
      <c r="EGZ2164" s="218"/>
      <c r="EHA2164" s="218"/>
      <c r="EHB2164" s="218"/>
      <c r="EHC2164" s="218"/>
      <c r="EHD2164" s="218"/>
      <c r="EHE2164" s="218"/>
      <c r="EHF2164" s="218"/>
      <c r="EHG2164" s="218"/>
      <c r="EHH2164" s="218"/>
      <c r="EHI2164" s="218"/>
      <c r="EHJ2164" s="218"/>
      <c r="EHK2164" s="218"/>
      <c r="EHL2164" s="218"/>
      <c r="EHM2164" s="218"/>
      <c r="EHN2164" s="218"/>
      <c r="EHO2164" s="218"/>
      <c r="EHP2164" s="218"/>
      <c r="EHQ2164" s="218"/>
      <c r="EHR2164" s="218"/>
      <c r="EHS2164" s="218"/>
      <c r="EHT2164" s="218"/>
      <c r="EHU2164" s="218"/>
      <c r="EHV2164" s="218"/>
      <c r="EHW2164" s="218"/>
      <c r="EHX2164" s="218"/>
      <c r="EHY2164" s="218"/>
      <c r="EHZ2164" s="218"/>
      <c r="EIA2164" s="218"/>
      <c r="EIB2164" s="218"/>
      <c r="EIC2164" s="218"/>
      <c r="EID2164" s="218"/>
      <c r="EIE2164" s="218"/>
      <c r="EIF2164" s="218"/>
      <c r="EIG2164" s="218"/>
      <c r="EIH2164" s="218"/>
      <c r="EII2164" s="218"/>
      <c r="EIJ2164" s="218"/>
      <c r="EIK2164" s="218"/>
      <c r="EIL2164" s="218"/>
      <c r="EIM2164" s="218"/>
      <c r="EIN2164" s="218"/>
      <c r="EIO2164" s="218"/>
      <c r="EIP2164" s="218"/>
      <c r="EIQ2164" s="218"/>
      <c r="EIR2164" s="218"/>
      <c r="EIS2164" s="218"/>
      <c r="EIT2164" s="218"/>
      <c r="EIU2164" s="218"/>
      <c r="EIV2164" s="218"/>
      <c r="EIW2164" s="218"/>
      <c r="EIX2164" s="218"/>
      <c r="EIY2164" s="218"/>
      <c r="EIZ2164" s="218"/>
      <c r="EJA2164" s="218"/>
      <c r="EJB2164" s="218"/>
      <c r="EJC2164" s="218"/>
      <c r="EJD2164" s="218"/>
      <c r="EJE2164" s="218"/>
      <c r="EJF2164" s="218"/>
      <c r="EJG2164" s="218"/>
      <c r="EJH2164" s="218"/>
      <c r="EJI2164" s="218"/>
      <c r="EJJ2164" s="218"/>
      <c r="EJK2164" s="218"/>
      <c r="EJL2164" s="218"/>
      <c r="EJM2164" s="218"/>
      <c r="EJN2164" s="218"/>
      <c r="EJO2164" s="218"/>
      <c r="EJP2164" s="218"/>
      <c r="EJQ2164" s="218"/>
      <c r="EJR2164" s="218"/>
      <c r="EJS2164" s="218"/>
      <c r="EJT2164" s="218"/>
      <c r="EJU2164" s="218"/>
      <c r="EJV2164" s="218"/>
      <c r="EJW2164" s="218"/>
      <c r="EJX2164" s="218"/>
      <c r="EJY2164" s="218"/>
      <c r="EJZ2164" s="218"/>
      <c r="EKA2164" s="218"/>
      <c r="EKB2164" s="218"/>
      <c r="EKC2164" s="218"/>
      <c r="EKD2164" s="218"/>
      <c r="EKE2164" s="218"/>
      <c r="EKF2164" s="218"/>
      <c r="EKG2164" s="218"/>
      <c r="EKH2164" s="218"/>
      <c r="EKI2164" s="218"/>
      <c r="EKJ2164" s="218"/>
      <c r="EKK2164" s="218"/>
      <c r="EKL2164" s="218"/>
      <c r="EKM2164" s="218"/>
      <c r="EKN2164" s="218"/>
      <c r="EKO2164" s="218"/>
      <c r="EKP2164" s="218"/>
      <c r="EKQ2164" s="218"/>
      <c r="EKR2164" s="218"/>
      <c r="EKS2164" s="218"/>
      <c r="EKT2164" s="218"/>
      <c r="EKU2164" s="218"/>
      <c r="EKV2164" s="218"/>
      <c r="EKW2164" s="218"/>
      <c r="EKX2164" s="218"/>
      <c r="EKY2164" s="218"/>
      <c r="EKZ2164" s="218"/>
      <c r="ELA2164" s="218"/>
      <c r="ELB2164" s="218"/>
      <c r="ELC2164" s="218"/>
      <c r="ELD2164" s="218"/>
      <c r="ELE2164" s="218"/>
      <c r="ELF2164" s="218"/>
      <c r="ELG2164" s="218"/>
      <c r="ELH2164" s="218"/>
      <c r="ELI2164" s="218"/>
      <c r="ELJ2164" s="218"/>
      <c r="ELK2164" s="218"/>
      <c r="ELL2164" s="218"/>
      <c r="ELM2164" s="218"/>
      <c r="ELN2164" s="218"/>
      <c r="ELO2164" s="218"/>
      <c r="ELP2164" s="218"/>
      <c r="ELQ2164" s="218"/>
      <c r="ELR2164" s="218"/>
      <c r="ELS2164" s="218"/>
      <c r="ELT2164" s="218"/>
      <c r="ELU2164" s="218"/>
      <c r="ELV2164" s="218"/>
      <c r="ELW2164" s="218"/>
      <c r="ELX2164" s="218"/>
      <c r="ELY2164" s="218"/>
      <c r="ELZ2164" s="218"/>
      <c r="EMA2164" s="218"/>
      <c r="EMB2164" s="218"/>
      <c r="EMC2164" s="218"/>
      <c r="EMD2164" s="218"/>
      <c r="EME2164" s="218"/>
      <c r="EMF2164" s="218"/>
      <c r="EMG2164" s="218"/>
      <c r="EMH2164" s="218"/>
      <c r="EMI2164" s="218"/>
      <c r="EMJ2164" s="218"/>
      <c r="EMK2164" s="218"/>
      <c r="EML2164" s="218"/>
      <c r="EMM2164" s="218"/>
      <c r="EMN2164" s="218"/>
      <c r="EMO2164" s="218"/>
      <c r="EMP2164" s="218"/>
      <c r="EMQ2164" s="218"/>
      <c r="EMR2164" s="218"/>
      <c r="EMS2164" s="218"/>
      <c r="EMT2164" s="218"/>
      <c r="EMU2164" s="218"/>
      <c r="EMV2164" s="218"/>
      <c r="EMW2164" s="218"/>
      <c r="EMX2164" s="218"/>
      <c r="EMY2164" s="218"/>
      <c r="EMZ2164" s="218"/>
      <c r="ENA2164" s="218"/>
      <c r="ENB2164" s="218"/>
      <c r="ENC2164" s="218"/>
      <c r="END2164" s="218"/>
      <c r="ENE2164" s="218"/>
      <c r="ENF2164" s="218"/>
      <c r="ENG2164" s="218"/>
      <c r="ENH2164" s="218"/>
      <c r="ENI2164" s="218"/>
      <c r="ENJ2164" s="218"/>
      <c r="ENK2164" s="218"/>
      <c r="ENL2164" s="218"/>
      <c r="ENM2164" s="218"/>
      <c r="ENN2164" s="218"/>
      <c r="ENO2164" s="218"/>
      <c r="ENP2164" s="218"/>
      <c r="ENQ2164" s="218"/>
      <c r="ENR2164" s="218"/>
      <c r="ENS2164" s="218"/>
      <c r="ENT2164" s="218"/>
      <c r="ENU2164" s="218"/>
      <c r="ENV2164" s="218"/>
      <c r="ENW2164" s="218"/>
      <c r="ENX2164" s="218"/>
      <c r="ENY2164" s="218"/>
      <c r="ENZ2164" s="218"/>
      <c r="EOA2164" s="218"/>
      <c r="EOB2164" s="218"/>
      <c r="EOC2164" s="218"/>
      <c r="EOD2164" s="218"/>
      <c r="EOE2164" s="218"/>
      <c r="EOF2164" s="218"/>
      <c r="EOG2164" s="218"/>
      <c r="EOH2164" s="218"/>
      <c r="EOI2164" s="218"/>
      <c r="EOJ2164" s="218"/>
      <c r="EOK2164" s="218"/>
      <c r="EOL2164" s="218"/>
      <c r="EOM2164" s="218"/>
      <c r="EON2164" s="218"/>
      <c r="EOO2164" s="218"/>
      <c r="EOP2164" s="218"/>
      <c r="EOQ2164" s="218"/>
      <c r="EOR2164" s="218"/>
      <c r="EOS2164" s="218"/>
      <c r="EOT2164" s="218"/>
      <c r="EOU2164" s="218"/>
      <c r="EOV2164" s="218"/>
      <c r="EOW2164" s="218"/>
      <c r="EOX2164" s="218"/>
      <c r="EOY2164" s="218"/>
      <c r="EOZ2164" s="218"/>
      <c r="EPA2164" s="218"/>
      <c r="EPB2164" s="218"/>
      <c r="EPC2164" s="218"/>
      <c r="EPD2164" s="218"/>
      <c r="EPE2164" s="218"/>
      <c r="EPF2164" s="218"/>
      <c r="EPG2164" s="218"/>
      <c r="EPH2164" s="218"/>
      <c r="EPI2164" s="218"/>
      <c r="EPJ2164" s="218"/>
      <c r="EPK2164" s="218"/>
      <c r="EPL2164" s="218"/>
      <c r="EPM2164" s="218"/>
      <c r="EPN2164" s="218"/>
      <c r="EPO2164" s="218"/>
      <c r="EPP2164" s="218"/>
      <c r="EPQ2164" s="218"/>
      <c r="EPR2164" s="218"/>
      <c r="EPS2164" s="218"/>
      <c r="EPT2164" s="218"/>
      <c r="EPU2164" s="218"/>
      <c r="EPV2164" s="218"/>
      <c r="EPW2164" s="218"/>
      <c r="EPX2164" s="218"/>
      <c r="EPY2164" s="218"/>
      <c r="EPZ2164" s="218"/>
      <c r="EQA2164" s="218"/>
      <c r="EQB2164" s="218"/>
      <c r="EQC2164" s="218"/>
      <c r="EQD2164" s="218"/>
      <c r="EQE2164" s="218"/>
      <c r="EQF2164" s="218"/>
      <c r="EQG2164" s="218"/>
      <c r="EQH2164" s="218"/>
      <c r="EQI2164" s="218"/>
      <c r="EQJ2164" s="218"/>
      <c r="EQK2164" s="218"/>
      <c r="EQL2164" s="218"/>
      <c r="EQM2164" s="218"/>
      <c r="EQN2164" s="218"/>
      <c r="EQO2164" s="218"/>
      <c r="EQP2164" s="218"/>
      <c r="EQQ2164" s="218"/>
      <c r="EQR2164" s="218"/>
      <c r="EQS2164" s="218"/>
      <c r="EQT2164" s="218"/>
      <c r="EQU2164" s="218"/>
      <c r="EQV2164" s="218"/>
      <c r="EQW2164" s="218"/>
      <c r="EQX2164" s="218"/>
      <c r="EQY2164" s="218"/>
      <c r="EQZ2164" s="218"/>
      <c r="ERA2164" s="218"/>
      <c r="ERB2164" s="218"/>
      <c r="ERC2164" s="218"/>
      <c r="ERD2164" s="218"/>
      <c r="ERE2164" s="218"/>
      <c r="ERF2164" s="218"/>
      <c r="ERG2164" s="218"/>
      <c r="ERH2164" s="218"/>
      <c r="ERI2164" s="218"/>
      <c r="ERJ2164" s="218"/>
      <c r="ERK2164" s="218"/>
      <c r="ERL2164" s="218"/>
      <c r="ERM2164" s="218"/>
      <c r="ERN2164" s="218"/>
      <c r="ERO2164" s="218"/>
      <c r="ERP2164" s="218"/>
      <c r="ERQ2164" s="218"/>
      <c r="ERR2164" s="218"/>
      <c r="ERS2164" s="218"/>
      <c r="ERT2164" s="218"/>
      <c r="ERU2164" s="218"/>
      <c r="ERV2164" s="218"/>
      <c r="ERW2164" s="218"/>
      <c r="ERX2164" s="218"/>
      <c r="ERY2164" s="218"/>
      <c r="ERZ2164" s="218"/>
      <c r="ESA2164" s="218"/>
      <c r="ESB2164" s="218"/>
      <c r="ESC2164" s="218"/>
      <c r="ESD2164" s="218"/>
      <c r="ESE2164" s="218"/>
      <c r="ESF2164" s="218"/>
      <c r="ESG2164" s="218"/>
      <c r="ESH2164" s="218"/>
      <c r="ESI2164" s="218"/>
      <c r="ESJ2164" s="218"/>
      <c r="ESK2164" s="218"/>
      <c r="ESL2164" s="218"/>
      <c r="ESM2164" s="218"/>
      <c r="ESN2164" s="218"/>
      <c r="ESO2164" s="218"/>
      <c r="ESP2164" s="218"/>
      <c r="ESQ2164" s="218"/>
      <c r="ESR2164" s="218"/>
      <c r="ESS2164" s="218"/>
      <c r="EST2164" s="218"/>
      <c r="ESU2164" s="218"/>
      <c r="ESV2164" s="218"/>
      <c r="ESW2164" s="218"/>
      <c r="ESX2164" s="218"/>
      <c r="ESY2164" s="218"/>
      <c r="ESZ2164" s="218"/>
      <c r="ETA2164" s="218"/>
      <c r="ETB2164" s="218"/>
      <c r="ETC2164" s="218"/>
      <c r="ETD2164" s="218"/>
      <c r="ETE2164" s="218"/>
      <c r="ETF2164" s="218"/>
      <c r="ETG2164" s="218"/>
      <c r="ETH2164" s="218"/>
      <c r="ETI2164" s="218"/>
      <c r="ETJ2164" s="218"/>
      <c r="ETK2164" s="218"/>
      <c r="ETL2164" s="218"/>
      <c r="ETM2164" s="218"/>
      <c r="ETN2164" s="218"/>
      <c r="ETO2164" s="218"/>
      <c r="ETP2164" s="218"/>
      <c r="ETQ2164" s="218"/>
      <c r="ETR2164" s="218"/>
      <c r="ETS2164" s="218"/>
      <c r="ETT2164" s="218"/>
      <c r="ETU2164" s="218"/>
      <c r="ETV2164" s="218"/>
      <c r="ETW2164" s="218"/>
      <c r="ETX2164" s="218"/>
      <c r="ETY2164" s="218"/>
      <c r="ETZ2164" s="218"/>
      <c r="EUA2164" s="218"/>
      <c r="EUB2164" s="218"/>
      <c r="EUC2164" s="218"/>
      <c r="EUD2164" s="218"/>
      <c r="EUE2164" s="218"/>
      <c r="EUF2164" s="218"/>
      <c r="EUG2164" s="218"/>
      <c r="EUH2164" s="218"/>
      <c r="EUI2164" s="218"/>
      <c r="EUJ2164" s="218"/>
      <c r="EUK2164" s="218"/>
      <c r="EUL2164" s="218"/>
      <c r="EUM2164" s="218"/>
      <c r="EUN2164" s="218"/>
      <c r="EUO2164" s="218"/>
      <c r="EUP2164" s="218"/>
      <c r="EUQ2164" s="218"/>
      <c r="EUR2164" s="218"/>
      <c r="EUS2164" s="218"/>
      <c r="EUT2164" s="218"/>
      <c r="EUU2164" s="218"/>
      <c r="EUV2164" s="218"/>
      <c r="EUW2164" s="218"/>
      <c r="EUX2164" s="218"/>
      <c r="EUY2164" s="218"/>
      <c r="EUZ2164" s="218"/>
      <c r="EVA2164" s="218"/>
      <c r="EVB2164" s="218"/>
      <c r="EVC2164" s="218"/>
      <c r="EVD2164" s="218"/>
      <c r="EVE2164" s="218"/>
      <c r="EVF2164" s="218"/>
      <c r="EVG2164" s="218"/>
      <c r="EVH2164" s="218"/>
      <c r="EVI2164" s="218"/>
      <c r="EVJ2164" s="218"/>
      <c r="EVK2164" s="218"/>
      <c r="EVL2164" s="218"/>
      <c r="EVM2164" s="218"/>
      <c r="EVN2164" s="218"/>
      <c r="EVO2164" s="218"/>
      <c r="EVP2164" s="218"/>
      <c r="EVQ2164" s="218"/>
      <c r="EVR2164" s="218"/>
      <c r="EVS2164" s="218"/>
      <c r="EVT2164" s="218"/>
      <c r="EVU2164" s="218"/>
      <c r="EVV2164" s="218"/>
      <c r="EVW2164" s="218"/>
      <c r="EVX2164" s="218"/>
      <c r="EVY2164" s="218"/>
      <c r="EVZ2164" s="218"/>
      <c r="EWA2164" s="218"/>
      <c r="EWB2164" s="218"/>
      <c r="EWC2164" s="218"/>
      <c r="EWD2164" s="218"/>
      <c r="EWE2164" s="218"/>
      <c r="EWF2164" s="218"/>
      <c r="EWG2164" s="218"/>
      <c r="EWH2164" s="218"/>
      <c r="EWI2164" s="218"/>
      <c r="EWJ2164" s="218"/>
      <c r="EWK2164" s="218"/>
      <c r="EWL2164" s="218"/>
      <c r="EWM2164" s="218"/>
      <c r="EWN2164" s="218"/>
      <c r="EWO2164" s="218"/>
      <c r="EWP2164" s="218"/>
      <c r="EWQ2164" s="218"/>
      <c r="EWR2164" s="218"/>
      <c r="EWS2164" s="218"/>
      <c r="EWT2164" s="218"/>
      <c r="EWU2164" s="218"/>
      <c r="EWV2164" s="218"/>
      <c r="EWW2164" s="218"/>
      <c r="EWX2164" s="218"/>
      <c r="EWY2164" s="218"/>
      <c r="EWZ2164" s="218"/>
      <c r="EXA2164" s="218"/>
      <c r="EXB2164" s="218"/>
      <c r="EXC2164" s="218"/>
      <c r="EXD2164" s="218"/>
      <c r="EXE2164" s="218"/>
      <c r="EXF2164" s="218"/>
      <c r="EXG2164" s="218"/>
      <c r="EXH2164" s="218"/>
      <c r="EXI2164" s="218"/>
      <c r="EXJ2164" s="218"/>
      <c r="EXK2164" s="218"/>
      <c r="EXL2164" s="218"/>
      <c r="EXM2164" s="218"/>
      <c r="EXN2164" s="218"/>
      <c r="EXO2164" s="218"/>
      <c r="EXP2164" s="218"/>
      <c r="EXQ2164" s="218"/>
      <c r="EXR2164" s="218"/>
      <c r="EXS2164" s="218"/>
      <c r="EXT2164" s="218"/>
      <c r="EXU2164" s="218"/>
      <c r="EXV2164" s="218"/>
      <c r="EXW2164" s="218"/>
      <c r="EXX2164" s="218"/>
      <c r="EXY2164" s="218"/>
      <c r="EXZ2164" s="218"/>
      <c r="EYA2164" s="218"/>
      <c r="EYB2164" s="218"/>
      <c r="EYC2164" s="218"/>
      <c r="EYD2164" s="218"/>
      <c r="EYE2164" s="218"/>
      <c r="EYF2164" s="218"/>
      <c r="EYG2164" s="218"/>
      <c r="EYH2164" s="218"/>
      <c r="EYI2164" s="218"/>
      <c r="EYJ2164" s="218"/>
      <c r="EYK2164" s="218"/>
      <c r="EYL2164" s="218"/>
      <c r="EYM2164" s="218"/>
      <c r="EYN2164" s="218"/>
      <c r="EYO2164" s="218"/>
      <c r="EYP2164" s="218"/>
      <c r="EYQ2164" s="218"/>
      <c r="EYR2164" s="218"/>
      <c r="EYS2164" s="218"/>
      <c r="EYT2164" s="218"/>
      <c r="EYU2164" s="218"/>
      <c r="EYV2164" s="218"/>
      <c r="EYW2164" s="218"/>
      <c r="EYX2164" s="218"/>
      <c r="EYY2164" s="218"/>
      <c r="EYZ2164" s="218"/>
      <c r="EZA2164" s="218"/>
      <c r="EZB2164" s="218"/>
      <c r="EZC2164" s="218"/>
      <c r="EZD2164" s="218"/>
      <c r="EZE2164" s="218"/>
      <c r="EZF2164" s="218"/>
      <c r="EZG2164" s="218"/>
      <c r="EZH2164" s="218"/>
      <c r="EZI2164" s="218"/>
      <c r="EZJ2164" s="218"/>
      <c r="EZK2164" s="218"/>
      <c r="EZL2164" s="218"/>
      <c r="EZM2164" s="218"/>
      <c r="EZN2164" s="218"/>
      <c r="EZO2164" s="218"/>
      <c r="EZP2164" s="218"/>
      <c r="EZQ2164" s="218"/>
      <c r="EZR2164" s="218"/>
      <c r="EZS2164" s="218"/>
      <c r="EZT2164" s="218"/>
      <c r="EZU2164" s="218"/>
      <c r="EZV2164" s="218"/>
      <c r="EZW2164" s="218"/>
      <c r="EZX2164" s="218"/>
      <c r="EZY2164" s="218"/>
      <c r="EZZ2164" s="218"/>
      <c r="FAA2164" s="218"/>
      <c r="FAB2164" s="218"/>
      <c r="FAC2164" s="218"/>
      <c r="FAD2164" s="218"/>
      <c r="FAE2164" s="218"/>
      <c r="FAF2164" s="218"/>
      <c r="FAG2164" s="218"/>
      <c r="FAH2164" s="218"/>
      <c r="FAI2164" s="218"/>
      <c r="FAJ2164" s="218"/>
      <c r="FAK2164" s="218"/>
      <c r="FAL2164" s="218"/>
      <c r="FAM2164" s="218"/>
      <c r="FAN2164" s="218"/>
      <c r="FAO2164" s="218"/>
      <c r="FAP2164" s="218"/>
      <c r="FAQ2164" s="218"/>
      <c r="FAR2164" s="218"/>
      <c r="FAS2164" s="218"/>
      <c r="FAT2164" s="218"/>
      <c r="FAU2164" s="218"/>
      <c r="FAV2164" s="218"/>
      <c r="FAW2164" s="218"/>
      <c r="FAX2164" s="218"/>
      <c r="FAY2164" s="218"/>
      <c r="FAZ2164" s="218"/>
      <c r="FBA2164" s="218"/>
      <c r="FBB2164" s="218"/>
      <c r="FBC2164" s="218"/>
      <c r="FBD2164" s="218"/>
      <c r="FBE2164" s="218"/>
      <c r="FBF2164" s="218"/>
      <c r="FBG2164" s="218"/>
      <c r="FBH2164" s="218"/>
      <c r="FBI2164" s="218"/>
      <c r="FBJ2164" s="218"/>
      <c r="FBK2164" s="218"/>
      <c r="FBL2164" s="218"/>
      <c r="FBM2164" s="218"/>
      <c r="FBN2164" s="218"/>
      <c r="FBO2164" s="218"/>
      <c r="FBP2164" s="218"/>
      <c r="FBQ2164" s="218"/>
      <c r="FBR2164" s="218"/>
      <c r="FBS2164" s="218"/>
      <c r="FBT2164" s="218"/>
      <c r="FBU2164" s="218"/>
      <c r="FBV2164" s="218"/>
      <c r="FBW2164" s="218"/>
      <c r="FBX2164" s="218"/>
      <c r="FBY2164" s="218"/>
      <c r="FBZ2164" s="218"/>
      <c r="FCA2164" s="218"/>
      <c r="FCB2164" s="218"/>
      <c r="FCC2164" s="218"/>
      <c r="FCD2164" s="218"/>
      <c r="FCE2164" s="218"/>
      <c r="FCF2164" s="218"/>
      <c r="FCG2164" s="218"/>
      <c r="FCH2164" s="218"/>
      <c r="FCI2164" s="218"/>
      <c r="FCJ2164" s="218"/>
      <c r="FCK2164" s="218"/>
      <c r="FCL2164" s="218"/>
      <c r="FCM2164" s="218"/>
      <c r="FCN2164" s="218"/>
      <c r="FCO2164" s="218"/>
      <c r="FCP2164" s="218"/>
      <c r="FCQ2164" s="218"/>
      <c r="FCR2164" s="218"/>
      <c r="FCS2164" s="218"/>
      <c r="FCT2164" s="218"/>
      <c r="FCU2164" s="218"/>
      <c r="FCV2164" s="218"/>
      <c r="FCW2164" s="218"/>
      <c r="FCX2164" s="218"/>
      <c r="FCY2164" s="218"/>
      <c r="FCZ2164" s="218"/>
      <c r="FDA2164" s="218"/>
      <c r="FDB2164" s="218"/>
      <c r="FDC2164" s="218"/>
      <c r="FDD2164" s="218"/>
      <c r="FDE2164" s="218"/>
      <c r="FDF2164" s="218"/>
      <c r="FDG2164" s="218"/>
      <c r="FDH2164" s="218"/>
      <c r="FDI2164" s="218"/>
      <c r="FDJ2164" s="218"/>
      <c r="FDK2164" s="218"/>
      <c r="FDL2164" s="218"/>
      <c r="FDM2164" s="218"/>
      <c r="FDN2164" s="218"/>
      <c r="FDO2164" s="218"/>
      <c r="FDP2164" s="218"/>
      <c r="FDQ2164" s="218"/>
      <c r="FDR2164" s="218"/>
      <c r="FDS2164" s="218"/>
      <c r="FDT2164" s="218"/>
      <c r="FDU2164" s="218"/>
      <c r="FDV2164" s="218"/>
      <c r="FDW2164" s="218"/>
      <c r="FDX2164" s="218"/>
      <c r="FDY2164" s="218"/>
      <c r="FDZ2164" s="218"/>
      <c r="FEA2164" s="218"/>
      <c r="FEB2164" s="218"/>
      <c r="FEC2164" s="218"/>
      <c r="FED2164" s="218"/>
      <c r="FEE2164" s="218"/>
      <c r="FEF2164" s="218"/>
      <c r="FEG2164" s="218"/>
      <c r="FEH2164" s="218"/>
      <c r="FEI2164" s="218"/>
      <c r="FEJ2164" s="218"/>
      <c r="FEK2164" s="218"/>
      <c r="FEL2164" s="218"/>
      <c r="FEM2164" s="218"/>
      <c r="FEN2164" s="218"/>
      <c r="FEO2164" s="218"/>
      <c r="FEP2164" s="218"/>
      <c r="FEQ2164" s="218"/>
      <c r="FER2164" s="218"/>
      <c r="FES2164" s="218"/>
      <c r="FET2164" s="218"/>
      <c r="FEU2164" s="218"/>
      <c r="FEV2164" s="218"/>
      <c r="FEW2164" s="218"/>
      <c r="FEX2164" s="218"/>
      <c r="FEY2164" s="218"/>
      <c r="FEZ2164" s="218"/>
      <c r="FFA2164" s="218"/>
      <c r="FFB2164" s="218"/>
      <c r="FFC2164" s="218"/>
      <c r="FFD2164" s="218"/>
      <c r="FFE2164" s="218"/>
      <c r="FFF2164" s="218"/>
      <c r="FFG2164" s="218"/>
      <c r="FFH2164" s="218"/>
      <c r="FFI2164" s="218"/>
      <c r="FFJ2164" s="218"/>
      <c r="FFK2164" s="218"/>
      <c r="FFL2164" s="218"/>
      <c r="FFM2164" s="218"/>
      <c r="FFN2164" s="218"/>
      <c r="FFO2164" s="218"/>
      <c r="FFP2164" s="218"/>
      <c r="FFQ2164" s="218"/>
      <c r="FFR2164" s="218"/>
      <c r="FFS2164" s="218"/>
      <c r="FFT2164" s="218"/>
      <c r="FFU2164" s="218"/>
      <c r="FFV2164" s="218"/>
      <c r="FFW2164" s="218"/>
      <c r="FFX2164" s="218"/>
      <c r="FFY2164" s="218"/>
      <c r="FFZ2164" s="218"/>
      <c r="FGA2164" s="218"/>
      <c r="FGB2164" s="218"/>
      <c r="FGC2164" s="218"/>
      <c r="FGD2164" s="218"/>
      <c r="FGE2164" s="218"/>
      <c r="FGF2164" s="218"/>
      <c r="FGG2164" s="218"/>
      <c r="FGH2164" s="218"/>
      <c r="FGI2164" s="218"/>
      <c r="FGJ2164" s="218"/>
      <c r="FGK2164" s="218"/>
      <c r="FGL2164" s="218"/>
      <c r="FGM2164" s="218"/>
      <c r="FGN2164" s="218"/>
      <c r="FGO2164" s="218"/>
      <c r="FGP2164" s="218"/>
      <c r="FGQ2164" s="218"/>
      <c r="FGR2164" s="218"/>
      <c r="FGS2164" s="218"/>
      <c r="FGT2164" s="218"/>
      <c r="FGU2164" s="218"/>
      <c r="FGV2164" s="218"/>
      <c r="FGW2164" s="218"/>
      <c r="FGX2164" s="218"/>
      <c r="FGY2164" s="218"/>
      <c r="FGZ2164" s="218"/>
      <c r="FHA2164" s="218"/>
      <c r="FHB2164" s="218"/>
      <c r="FHC2164" s="218"/>
      <c r="FHD2164" s="218"/>
      <c r="FHE2164" s="218"/>
      <c r="FHF2164" s="218"/>
      <c r="FHG2164" s="218"/>
      <c r="FHH2164" s="218"/>
      <c r="FHI2164" s="218"/>
      <c r="FHJ2164" s="218"/>
      <c r="FHK2164" s="218"/>
      <c r="FHL2164" s="218"/>
      <c r="FHM2164" s="218"/>
      <c r="FHN2164" s="218"/>
      <c r="FHO2164" s="218"/>
      <c r="FHP2164" s="218"/>
      <c r="FHQ2164" s="218"/>
      <c r="FHR2164" s="218"/>
      <c r="FHS2164" s="218"/>
      <c r="FHT2164" s="218"/>
      <c r="FHU2164" s="218"/>
      <c r="FHV2164" s="218"/>
      <c r="FHW2164" s="218"/>
      <c r="FHX2164" s="218"/>
      <c r="FHY2164" s="218"/>
      <c r="FHZ2164" s="218"/>
      <c r="FIA2164" s="218"/>
      <c r="FIB2164" s="218"/>
      <c r="FIC2164" s="218"/>
      <c r="FID2164" s="218"/>
      <c r="FIE2164" s="218"/>
      <c r="FIF2164" s="218"/>
      <c r="FIG2164" s="218"/>
      <c r="FIH2164" s="218"/>
      <c r="FII2164" s="218"/>
      <c r="FIJ2164" s="218"/>
      <c r="FIK2164" s="218"/>
      <c r="FIL2164" s="218"/>
      <c r="FIM2164" s="218"/>
      <c r="FIN2164" s="218"/>
      <c r="FIO2164" s="218"/>
      <c r="FIP2164" s="218"/>
      <c r="FIQ2164" s="218"/>
      <c r="FIR2164" s="218"/>
      <c r="FIS2164" s="218"/>
      <c r="FIT2164" s="218"/>
      <c r="FIU2164" s="218"/>
      <c r="FIV2164" s="218"/>
      <c r="FIW2164" s="218"/>
      <c r="FIX2164" s="218"/>
      <c r="FIY2164" s="218"/>
      <c r="FIZ2164" s="218"/>
      <c r="FJA2164" s="218"/>
      <c r="FJB2164" s="218"/>
      <c r="FJC2164" s="218"/>
      <c r="FJD2164" s="218"/>
      <c r="FJE2164" s="218"/>
      <c r="FJF2164" s="218"/>
      <c r="FJG2164" s="218"/>
      <c r="FJH2164" s="218"/>
      <c r="FJI2164" s="218"/>
      <c r="FJJ2164" s="218"/>
      <c r="FJK2164" s="218"/>
      <c r="FJL2164" s="218"/>
      <c r="FJM2164" s="218"/>
      <c r="FJN2164" s="218"/>
      <c r="FJO2164" s="218"/>
      <c r="FJP2164" s="218"/>
      <c r="FJQ2164" s="218"/>
      <c r="FJR2164" s="218"/>
      <c r="FJS2164" s="218"/>
      <c r="FJT2164" s="218"/>
      <c r="FJU2164" s="218"/>
      <c r="FJV2164" s="218"/>
      <c r="FJW2164" s="218"/>
      <c r="FJX2164" s="218"/>
      <c r="FJY2164" s="218"/>
      <c r="FJZ2164" s="218"/>
      <c r="FKA2164" s="218"/>
      <c r="FKB2164" s="218"/>
      <c r="FKC2164" s="218"/>
      <c r="FKD2164" s="218"/>
      <c r="FKE2164" s="218"/>
      <c r="FKF2164" s="218"/>
      <c r="FKG2164" s="218"/>
      <c r="FKH2164" s="218"/>
      <c r="FKI2164" s="218"/>
      <c r="FKJ2164" s="218"/>
      <c r="FKK2164" s="218"/>
      <c r="FKL2164" s="218"/>
      <c r="FKM2164" s="218"/>
      <c r="FKN2164" s="218"/>
      <c r="FKO2164" s="218"/>
      <c r="FKP2164" s="218"/>
      <c r="FKQ2164" s="218"/>
      <c r="FKR2164" s="218"/>
      <c r="FKS2164" s="218"/>
      <c r="FKT2164" s="218"/>
      <c r="FKU2164" s="218"/>
      <c r="FKV2164" s="218"/>
      <c r="FKW2164" s="218"/>
      <c r="FKX2164" s="218"/>
      <c r="FKY2164" s="218"/>
      <c r="FKZ2164" s="218"/>
      <c r="FLA2164" s="218"/>
      <c r="FLB2164" s="218"/>
      <c r="FLC2164" s="218"/>
      <c r="FLD2164" s="218"/>
      <c r="FLE2164" s="218"/>
      <c r="FLF2164" s="218"/>
      <c r="FLG2164" s="218"/>
      <c r="FLH2164" s="218"/>
      <c r="FLI2164" s="218"/>
      <c r="FLJ2164" s="218"/>
      <c r="FLK2164" s="218"/>
      <c r="FLL2164" s="218"/>
      <c r="FLM2164" s="218"/>
      <c r="FLN2164" s="218"/>
      <c r="FLO2164" s="218"/>
      <c r="FLP2164" s="218"/>
      <c r="FLQ2164" s="218"/>
      <c r="FLR2164" s="218"/>
      <c r="FLS2164" s="218"/>
      <c r="FLT2164" s="218"/>
      <c r="FLU2164" s="218"/>
      <c r="FLV2164" s="218"/>
      <c r="FLW2164" s="218"/>
      <c r="FLX2164" s="218"/>
      <c r="FLY2164" s="218"/>
      <c r="FLZ2164" s="218"/>
      <c r="FMA2164" s="218"/>
      <c r="FMB2164" s="218"/>
      <c r="FMC2164" s="218"/>
      <c r="FMD2164" s="218"/>
      <c r="FME2164" s="218"/>
      <c r="FMF2164" s="218"/>
      <c r="FMG2164" s="218"/>
      <c r="FMH2164" s="218"/>
      <c r="FMI2164" s="218"/>
      <c r="FMJ2164" s="218"/>
      <c r="FMK2164" s="218"/>
      <c r="FML2164" s="218"/>
      <c r="FMM2164" s="218"/>
      <c r="FMN2164" s="218"/>
      <c r="FMO2164" s="218"/>
      <c r="FMP2164" s="218"/>
      <c r="FMQ2164" s="218"/>
      <c r="FMR2164" s="218"/>
      <c r="FMS2164" s="218"/>
      <c r="FMT2164" s="218"/>
      <c r="FMU2164" s="218"/>
      <c r="FMV2164" s="218"/>
      <c r="FMW2164" s="218"/>
      <c r="FMX2164" s="218"/>
      <c r="FMY2164" s="218"/>
      <c r="FMZ2164" s="218"/>
      <c r="FNA2164" s="218"/>
      <c r="FNB2164" s="218"/>
      <c r="FNC2164" s="218"/>
      <c r="FND2164" s="218"/>
      <c r="FNE2164" s="218"/>
      <c r="FNF2164" s="218"/>
      <c r="FNG2164" s="218"/>
      <c r="FNH2164" s="218"/>
      <c r="FNI2164" s="218"/>
      <c r="FNJ2164" s="218"/>
      <c r="FNK2164" s="218"/>
      <c r="FNL2164" s="218"/>
      <c r="FNM2164" s="218"/>
      <c r="FNN2164" s="218"/>
      <c r="FNO2164" s="218"/>
      <c r="FNP2164" s="218"/>
      <c r="FNQ2164" s="218"/>
      <c r="FNR2164" s="218"/>
      <c r="FNS2164" s="218"/>
      <c r="FNT2164" s="218"/>
      <c r="FNU2164" s="218"/>
      <c r="FNV2164" s="218"/>
      <c r="FNW2164" s="218"/>
      <c r="FNX2164" s="218"/>
      <c r="FNY2164" s="218"/>
      <c r="FNZ2164" s="218"/>
      <c r="FOA2164" s="218"/>
      <c r="FOB2164" s="218"/>
      <c r="FOC2164" s="218"/>
      <c r="FOD2164" s="218"/>
      <c r="FOE2164" s="218"/>
      <c r="FOF2164" s="218"/>
      <c r="FOG2164" s="218"/>
      <c r="FOH2164" s="218"/>
      <c r="FOI2164" s="218"/>
      <c r="FOJ2164" s="218"/>
      <c r="FOK2164" s="218"/>
      <c r="FOL2164" s="218"/>
      <c r="FOM2164" s="218"/>
      <c r="FON2164" s="218"/>
      <c r="FOO2164" s="218"/>
      <c r="FOP2164" s="218"/>
      <c r="FOQ2164" s="218"/>
      <c r="FOR2164" s="218"/>
      <c r="FOS2164" s="218"/>
      <c r="FOT2164" s="218"/>
      <c r="FOU2164" s="218"/>
      <c r="FOV2164" s="218"/>
      <c r="FOW2164" s="218"/>
      <c r="FOX2164" s="218"/>
      <c r="FOY2164" s="218"/>
      <c r="FOZ2164" s="218"/>
      <c r="FPA2164" s="218"/>
      <c r="FPB2164" s="218"/>
      <c r="FPC2164" s="218"/>
      <c r="FPD2164" s="218"/>
      <c r="FPE2164" s="218"/>
      <c r="FPF2164" s="218"/>
      <c r="FPG2164" s="218"/>
      <c r="FPH2164" s="218"/>
      <c r="FPI2164" s="218"/>
      <c r="FPJ2164" s="218"/>
      <c r="FPK2164" s="218"/>
      <c r="FPL2164" s="218"/>
      <c r="FPM2164" s="218"/>
      <c r="FPN2164" s="218"/>
      <c r="FPO2164" s="218"/>
      <c r="FPP2164" s="218"/>
      <c r="FPQ2164" s="218"/>
      <c r="FPR2164" s="218"/>
      <c r="FPS2164" s="218"/>
      <c r="FPT2164" s="218"/>
      <c r="FPU2164" s="218"/>
      <c r="FPV2164" s="218"/>
      <c r="FPW2164" s="218"/>
      <c r="FPX2164" s="218"/>
      <c r="FPY2164" s="218"/>
      <c r="FPZ2164" s="218"/>
      <c r="FQA2164" s="218"/>
      <c r="FQB2164" s="218"/>
      <c r="FQC2164" s="218"/>
      <c r="FQD2164" s="218"/>
      <c r="FQE2164" s="218"/>
      <c r="FQF2164" s="218"/>
      <c r="FQG2164" s="218"/>
      <c r="FQH2164" s="218"/>
      <c r="FQI2164" s="218"/>
      <c r="FQJ2164" s="218"/>
      <c r="FQK2164" s="218"/>
      <c r="FQL2164" s="218"/>
      <c r="FQM2164" s="218"/>
      <c r="FQN2164" s="218"/>
      <c r="FQO2164" s="218"/>
      <c r="FQP2164" s="218"/>
      <c r="FQQ2164" s="218"/>
      <c r="FQR2164" s="218"/>
      <c r="FQS2164" s="218"/>
      <c r="FQT2164" s="218"/>
      <c r="FQU2164" s="218"/>
      <c r="FQV2164" s="218"/>
      <c r="FQW2164" s="218"/>
      <c r="FQX2164" s="218"/>
      <c r="FQY2164" s="218"/>
      <c r="FQZ2164" s="218"/>
      <c r="FRA2164" s="218"/>
      <c r="FRB2164" s="218"/>
      <c r="FRC2164" s="218"/>
      <c r="FRD2164" s="218"/>
      <c r="FRE2164" s="218"/>
      <c r="FRF2164" s="218"/>
      <c r="FRG2164" s="218"/>
      <c r="FRH2164" s="218"/>
      <c r="FRI2164" s="218"/>
      <c r="FRJ2164" s="218"/>
      <c r="FRK2164" s="218"/>
      <c r="FRL2164" s="218"/>
      <c r="FRM2164" s="218"/>
      <c r="FRN2164" s="218"/>
      <c r="FRO2164" s="218"/>
      <c r="FRP2164" s="218"/>
      <c r="FRQ2164" s="218"/>
      <c r="FRR2164" s="218"/>
      <c r="FRS2164" s="218"/>
      <c r="FRT2164" s="218"/>
      <c r="FRU2164" s="218"/>
      <c r="FRV2164" s="218"/>
      <c r="FRW2164" s="218"/>
      <c r="FRX2164" s="218"/>
      <c r="FRY2164" s="218"/>
      <c r="FRZ2164" s="218"/>
      <c r="FSA2164" s="218"/>
      <c r="FSB2164" s="218"/>
      <c r="FSC2164" s="218"/>
      <c r="FSD2164" s="218"/>
      <c r="FSE2164" s="218"/>
      <c r="FSF2164" s="218"/>
      <c r="FSG2164" s="218"/>
      <c r="FSH2164" s="218"/>
      <c r="FSI2164" s="218"/>
      <c r="FSJ2164" s="218"/>
      <c r="FSK2164" s="218"/>
      <c r="FSL2164" s="218"/>
      <c r="FSM2164" s="218"/>
      <c r="FSN2164" s="218"/>
      <c r="FSO2164" s="218"/>
      <c r="FSP2164" s="218"/>
      <c r="FSQ2164" s="218"/>
      <c r="FSR2164" s="218"/>
      <c r="FSS2164" s="218"/>
      <c r="FST2164" s="218"/>
      <c r="FSU2164" s="218"/>
      <c r="FSV2164" s="218"/>
      <c r="FSW2164" s="218"/>
      <c r="FSX2164" s="218"/>
      <c r="FSY2164" s="218"/>
      <c r="FSZ2164" s="218"/>
      <c r="FTA2164" s="218"/>
      <c r="FTB2164" s="218"/>
      <c r="FTC2164" s="218"/>
      <c r="FTD2164" s="218"/>
      <c r="FTE2164" s="218"/>
      <c r="FTF2164" s="218"/>
      <c r="FTG2164" s="218"/>
      <c r="FTH2164" s="218"/>
      <c r="FTI2164" s="218"/>
      <c r="FTJ2164" s="218"/>
      <c r="FTK2164" s="218"/>
      <c r="FTL2164" s="218"/>
      <c r="FTM2164" s="218"/>
      <c r="FTN2164" s="218"/>
      <c r="FTO2164" s="218"/>
      <c r="FTP2164" s="218"/>
      <c r="FTQ2164" s="218"/>
      <c r="FTR2164" s="218"/>
      <c r="FTS2164" s="218"/>
      <c r="FTT2164" s="218"/>
      <c r="FTU2164" s="218"/>
      <c r="FTV2164" s="218"/>
      <c r="FTW2164" s="218"/>
      <c r="FTX2164" s="218"/>
      <c r="FTY2164" s="218"/>
      <c r="FTZ2164" s="218"/>
      <c r="FUA2164" s="218"/>
      <c r="FUB2164" s="218"/>
      <c r="FUC2164" s="218"/>
      <c r="FUD2164" s="218"/>
      <c r="FUE2164" s="218"/>
      <c r="FUF2164" s="218"/>
      <c r="FUG2164" s="218"/>
      <c r="FUH2164" s="218"/>
      <c r="FUI2164" s="218"/>
      <c r="FUJ2164" s="218"/>
      <c r="FUK2164" s="218"/>
      <c r="FUL2164" s="218"/>
      <c r="FUM2164" s="218"/>
      <c r="FUN2164" s="218"/>
      <c r="FUO2164" s="218"/>
      <c r="FUP2164" s="218"/>
      <c r="FUQ2164" s="218"/>
      <c r="FUR2164" s="218"/>
      <c r="FUS2164" s="218"/>
      <c r="FUT2164" s="218"/>
      <c r="FUU2164" s="218"/>
      <c r="FUV2164" s="218"/>
      <c r="FUW2164" s="218"/>
      <c r="FUX2164" s="218"/>
      <c r="FUY2164" s="218"/>
      <c r="FUZ2164" s="218"/>
      <c r="FVA2164" s="218"/>
      <c r="FVB2164" s="218"/>
      <c r="FVC2164" s="218"/>
      <c r="FVD2164" s="218"/>
      <c r="FVE2164" s="218"/>
      <c r="FVF2164" s="218"/>
      <c r="FVG2164" s="218"/>
      <c r="FVH2164" s="218"/>
      <c r="FVI2164" s="218"/>
      <c r="FVJ2164" s="218"/>
      <c r="FVK2164" s="218"/>
      <c r="FVL2164" s="218"/>
      <c r="FVM2164" s="218"/>
      <c r="FVN2164" s="218"/>
      <c r="FVO2164" s="218"/>
      <c r="FVP2164" s="218"/>
      <c r="FVQ2164" s="218"/>
      <c r="FVR2164" s="218"/>
      <c r="FVS2164" s="218"/>
      <c r="FVT2164" s="218"/>
      <c r="FVU2164" s="218"/>
      <c r="FVV2164" s="218"/>
      <c r="FVW2164" s="218"/>
      <c r="FVX2164" s="218"/>
      <c r="FVY2164" s="218"/>
      <c r="FVZ2164" s="218"/>
      <c r="FWA2164" s="218"/>
      <c r="FWB2164" s="218"/>
      <c r="FWC2164" s="218"/>
      <c r="FWD2164" s="218"/>
      <c r="FWE2164" s="218"/>
      <c r="FWF2164" s="218"/>
      <c r="FWG2164" s="218"/>
      <c r="FWH2164" s="218"/>
      <c r="FWI2164" s="218"/>
      <c r="FWJ2164" s="218"/>
      <c r="FWK2164" s="218"/>
      <c r="FWL2164" s="218"/>
      <c r="FWM2164" s="218"/>
      <c r="FWN2164" s="218"/>
      <c r="FWO2164" s="218"/>
      <c r="FWP2164" s="218"/>
      <c r="FWQ2164" s="218"/>
      <c r="FWR2164" s="218"/>
      <c r="FWS2164" s="218"/>
      <c r="FWT2164" s="218"/>
      <c r="FWU2164" s="218"/>
      <c r="FWV2164" s="218"/>
      <c r="FWW2164" s="218"/>
      <c r="FWX2164" s="218"/>
      <c r="FWY2164" s="218"/>
      <c r="FWZ2164" s="218"/>
      <c r="FXA2164" s="218"/>
      <c r="FXB2164" s="218"/>
      <c r="FXC2164" s="218"/>
      <c r="FXD2164" s="218"/>
      <c r="FXE2164" s="218"/>
      <c r="FXF2164" s="218"/>
      <c r="FXG2164" s="218"/>
      <c r="FXH2164" s="218"/>
      <c r="FXI2164" s="218"/>
      <c r="FXJ2164" s="218"/>
      <c r="FXK2164" s="218"/>
      <c r="FXL2164" s="218"/>
      <c r="FXM2164" s="218"/>
      <c r="FXN2164" s="218"/>
      <c r="FXO2164" s="218"/>
      <c r="FXP2164" s="218"/>
      <c r="FXQ2164" s="218"/>
      <c r="FXR2164" s="218"/>
      <c r="FXS2164" s="218"/>
      <c r="FXT2164" s="218"/>
      <c r="FXU2164" s="218"/>
      <c r="FXV2164" s="218"/>
      <c r="FXW2164" s="218"/>
      <c r="FXX2164" s="218"/>
      <c r="FXY2164" s="218"/>
      <c r="FXZ2164" s="218"/>
      <c r="FYA2164" s="218"/>
      <c r="FYB2164" s="218"/>
      <c r="FYC2164" s="218"/>
      <c r="FYD2164" s="218"/>
      <c r="FYE2164" s="218"/>
      <c r="FYF2164" s="218"/>
      <c r="FYG2164" s="218"/>
      <c r="FYH2164" s="218"/>
      <c r="FYI2164" s="218"/>
      <c r="FYJ2164" s="218"/>
      <c r="FYK2164" s="218"/>
      <c r="FYL2164" s="218"/>
      <c r="FYM2164" s="218"/>
      <c r="FYN2164" s="218"/>
      <c r="FYO2164" s="218"/>
      <c r="FYP2164" s="218"/>
      <c r="FYQ2164" s="218"/>
      <c r="FYR2164" s="218"/>
      <c r="FYS2164" s="218"/>
      <c r="FYT2164" s="218"/>
      <c r="FYU2164" s="218"/>
      <c r="FYV2164" s="218"/>
      <c r="FYW2164" s="218"/>
      <c r="FYX2164" s="218"/>
      <c r="FYY2164" s="218"/>
      <c r="FYZ2164" s="218"/>
      <c r="FZA2164" s="218"/>
      <c r="FZB2164" s="218"/>
      <c r="FZC2164" s="218"/>
      <c r="FZD2164" s="218"/>
      <c r="FZE2164" s="218"/>
      <c r="FZF2164" s="218"/>
      <c r="FZG2164" s="218"/>
      <c r="FZH2164" s="218"/>
      <c r="FZI2164" s="218"/>
      <c r="FZJ2164" s="218"/>
      <c r="FZK2164" s="218"/>
      <c r="FZL2164" s="218"/>
      <c r="FZM2164" s="218"/>
      <c r="FZN2164" s="218"/>
      <c r="FZO2164" s="218"/>
      <c r="FZP2164" s="218"/>
      <c r="FZQ2164" s="218"/>
      <c r="FZR2164" s="218"/>
      <c r="FZS2164" s="218"/>
      <c r="FZT2164" s="218"/>
      <c r="FZU2164" s="218"/>
      <c r="FZV2164" s="218"/>
      <c r="FZW2164" s="218"/>
      <c r="FZX2164" s="218"/>
      <c r="FZY2164" s="218"/>
      <c r="FZZ2164" s="218"/>
      <c r="GAA2164" s="218"/>
      <c r="GAB2164" s="218"/>
      <c r="GAC2164" s="218"/>
      <c r="GAD2164" s="218"/>
      <c r="GAE2164" s="218"/>
      <c r="GAF2164" s="218"/>
      <c r="GAG2164" s="218"/>
      <c r="GAH2164" s="218"/>
      <c r="GAI2164" s="218"/>
      <c r="GAJ2164" s="218"/>
      <c r="GAK2164" s="218"/>
      <c r="GAL2164" s="218"/>
      <c r="GAM2164" s="218"/>
      <c r="GAN2164" s="218"/>
      <c r="GAO2164" s="218"/>
      <c r="GAP2164" s="218"/>
      <c r="GAQ2164" s="218"/>
      <c r="GAR2164" s="218"/>
      <c r="GAS2164" s="218"/>
      <c r="GAT2164" s="218"/>
      <c r="GAU2164" s="218"/>
      <c r="GAV2164" s="218"/>
      <c r="GAW2164" s="218"/>
      <c r="GAX2164" s="218"/>
      <c r="GAY2164" s="218"/>
      <c r="GAZ2164" s="218"/>
      <c r="GBA2164" s="218"/>
      <c r="GBB2164" s="218"/>
      <c r="GBC2164" s="218"/>
      <c r="GBD2164" s="218"/>
      <c r="GBE2164" s="218"/>
      <c r="GBF2164" s="218"/>
      <c r="GBG2164" s="218"/>
      <c r="GBH2164" s="218"/>
      <c r="GBI2164" s="218"/>
      <c r="GBJ2164" s="218"/>
      <c r="GBK2164" s="218"/>
      <c r="GBL2164" s="218"/>
      <c r="GBM2164" s="218"/>
      <c r="GBN2164" s="218"/>
      <c r="GBO2164" s="218"/>
      <c r="GBP2164" s="218"/>
      <c r="GBQ2164" s="218"/>
      <c r="GBR2164" s="218"/>
      <c r="GBS2164" s="218"/>
      <c r="GBT2164" s="218"/>
      <c r="GBU2164" s="218"/>
      <c r="GBV2164" s="218"/>
      <c r="GBW2164" s="218"/>
      <c r="GBX2164" s="218"/>
      <c r="GBY2164" s="218"/>
      <c r="GBZ2164" s="218"/>
      <c r="GCA2164" s="218"/>
      <c r="GCB2164" s="218"/>
      <c r="GCC2164" s="218"/>
      <c r="GCD2164" s="218"/>
      <c r="GCE2164" s="218"/>
      <c r="GCF2164" s="218"/>
      <c r="GCG2164" s="218"/>
      <c r="GCH2164" s="218"/>
      <c r="GCI2164" s="218"/>
      <c r="GCJ2164" s="218"/>
      <c r="GCK2164" s="218"/>
      <c r="GCL2164" s="218"/>
      <c r="GCM2164" s="218"/>
      <c r="GCN2164" s="218"/>
      <c r="GCO2164" s="218"/>
      <c r="GCP2164" s="218"/>
      <c r="GCQ2164" s="218"/>
      <c r="GCR2164" s="218"/>
      <c r="GCS2164" s="218"/>
      <c r="GCT2164" s="218"/>
      <c r="GCU2164" s="218"/>
      <c r="GCV2164" s="218"/>
      <c r="GCW2164" s="218"/>
      <c r="GCX2164" s="218"/>
      <c r="GCY2164" s="218"/>
      <c r="GCZ2164" s="218"/>
      <c r="GDA2164" s="218"/>
      <c r="GDB2164" s="218"/>
      <c r="GDC2164" s="218"/>
      <c r="GDD2164" s="218"/>
      <c r="GDE2164" s="218"/>
      <c r="GDF2164" s="218"/>
      <c r="GDG2164" s="218"/>
      <c r="GDH2164" s="218"/>
      <c r="GDI2164" s="218"/>
      <c r="GDJ2164" s="218"/>
      <c r="GDK2164" s="218"/>
      <c r="GDL2164" s="218"/>
      <c r="GDM2164" s="218"/>
      <c r="GDN2164" s="218"/>
      <c r="GDO2164" s="218"/>
      <c r="GDP2164" s="218"/>
      <c r="GDQ2164" s="218"/>
      <c r="GDR2164" s="218"/>
      <c r="GDS2164" s="218"/>
      <c r="GDT2164" s="218"/>
      <c r="GDU2164" s="218"/>
      <c r="GDV2164" s="218"/>
      <c r="GDW2164" s="218"/>
      <c r="GDX2164" s="218"/>
      <c r="GDY2164" s="218"/>
      <c r="GDZ2164" s="218"/>
      <c r="GEA2164" s="218"/>
      <c r="GEB2164" s="218"/>
      <c r="GEC2164" s="218"/>
      <c r="GED2164" s="218"/>
      <c r="GEE2164" s="218"/>
      <c r="GEF2164" s="218"/>
      <c r="GEG2164" s="218"/>
      <c r="GEH2164" s="218"/>
      <c r="GEI2164" s="218"/>
      <c r="GEJ2164" s="218"/>
      <c r="GEK2164" s="218"/>
      <c r="GEL2164" s="218"/>
      <c r="GEM2164" s="218"/>
      <c r="GEN2164" s="218"/>
      <c r="GEO2164" s="218"/>
      <c r="GEP2164" s="218"/>
      <c r="GEQ2164" s="218"/>
      <c r="GER2164" s="218"/>
      <c r="GES2164" s="218"/>
      <c r="GET2164" s="218"/>
      <c r="GEU2164" s="218"/>
      <c r="GEV2164" s="218"/>
      <c r="GEW2164" s="218"/>
      <c r="GEX2164" s="218"/>
      <c r="GEY2164" s="218"/>
      <c r="GEZ2164" s="218"/>
      <c r="GFA2164" s="218"/>
      <c r="GFB2164" s="218"/>
      <c r="GFC2164" s="218"/>
      <c r="GFD2164" s="218"/>
      <c r="GFE2164" s="218"/>
      <c r="GFF2164" s="218"/>
      <c r="GFG2164" s="218"/>
      <c r="GFH2164" s="218"/>
      <c r="GFI2164" s="218"/>
      <c r="GFJ2164" s="218"/>
      <c r="GFK2164" s="218"/>
      <c r="GFL2164" s="218"/>
      <c r="GFM2164" s="218"/>
      <c r="GFN2164" s="218"/>
      <c r="GFO2164" s="218"/>
      <c r="GFP2164" s="218"/>
      <c r="GFQ2164" s="218"/>
      <c r="GFR2164" s="218"/>
      <c r="GFS2164" s="218"/>
      <c r="GFT2164" s="218"/>
      <c r="GFU2164" s="218"/>
      <c r="GFV2164" s="218"/>
      <c r="GFW2164" s="218"/>
      <c r="GFX2164" s="218"/>
      <c r="GFY2164" s="218"/>
      <c r="GFZ2164" s="218"/>
      <c r="GGA2164" s="218"/>
      <c r="GGB2164" s="218"/>
      <c r="GGC2164" s="218"/>
      <c r="GGD2164" s="218"/>
      <c r="GGE2164" s="218"/>
      <c r="GGF2164" s="218"/>
      <c r="GGG2164" s="218"/>
      <c r="GGH2164" s="218"/>
      <c r="GGI2164" s="218"/>
      <c r="GGJ2164" s="218"/>
      <c r="GGK2164" s="218"/>
      <c r="GGL2164" s="218"/>
      <c r="GGM2164" s="218"/>
      <c r="GGN2164" s="218"/>
      <c r="GGO2164" s="218"/>
      <c r="GGP2164" s="218"/>
      <c r="GGQ2164" s="218"/>
      <c r="GGR2164" s="218"/>
      <c r="GGS2164" s="218"/>
      <c r="GGT2164" s="218"/>
      <c r="GGU2164" s="218"/>
      <c r="GGV2164" s="218"/>
      <c r="GGW2164" s="218"/>
      <c r="GGX2164" s="218"/>
      <c r="GGY2164" s="218"/>
      <c r="GGZ2164" s="218"/>
      <c r="GHA2164" s="218"/>
      <c r="GHB2164" s="218"/>
      <c r="GHC2164" s="218"/>
      <c r="GHD2164" s="218"/>
      <c r="GHE2164" s="218"/>
      <c r="GHF2164" s="218"/>
      <c r="GHG2164" s="218"/>
      <c r="GHH2164" s="218"/>
      <c r="GHI2164" s="218"/>
      <c r="GHJ2164" s="218"/>
      <c r="GHK2164" s="218"/>
      <c r="GHL2164" s="218"/>
      <c r="GHM2164" s="218"/>
      <c r="GHN2164" s="218"/>
      <c r="GHO2164" s="218"/>
      <c r="GHP2164" s="218"/>
      <c r="GHQ2164" s="218"/>
      <c r="GHR2164" s="218"/>
      <c r="GHS2164" s="218"/>
      <c r="GHT2164" s="218"/>
      <c r="GHU2164" s="218"/>
      <c r="GHV2164" s="218"/>
      <c r="GHW2164" s="218"/>
      <c r="GHX2164" s="218"/>
      <c r="GHY2164" s="218"/>
      <c r="GHZ2164" s="218"/>
      <c r="GIA2164" s="218"/>
      <c r="GIB2164" s="218"/>
      <c r="GIC2164" s="218"/>
      <c r="GID2164" s="218"/>
      <c r="GIE2164" s="218"/>
      <c r="GIF2164" s="218"/>
      <c r="GIG2164" s="218"/>
      <c r="GIH2164" s="218"/>
      <c r="GII2164" s="218"/>
      <c r="GIJ2164" s="218"/>
      <c r="GIK2164" s="218"/>
      <c r="GIL2164" s="218"/>
      <c r="GIM2164" s="218"/>
      <c r="GIN2164" s="218"/>
      <c r="GIO2164" s="218"/>
      <c r="GIP2164" s="218"/>
      <c r="GIQ2164" s="218"/>
      <c r="GIR2164" s="218"/>
      <c r="GIS2164" s="218"/>
      <c r="GIT2164" s="218"/>
      <c r="GIU2164" s="218"/>
      <c r="GIV2164" s="218"/>
      <c r="GIW2164" s="218"/>
      <c r="GIX2164" s="218"/>
      <c r="GIY2164" s="218"/>
      <c r="GIZ2164" s="218"/>
      <c r="GJA2164" s="218"/>
      <c r="GJB2164" s="218"/>
      <c r="GJC2164" s="218"/>
      <c r="GJD2164" s="218"/>
      <c r="GJE2164" s="218"/>
      <c r="GJF2164" s="218"/>
      <c r="GJG2164" s="218"/>
      <c r="GJH2164" s="218"/>
      <c r="GJI2164" s="218"/>
      <c r="GJJ2164" s="218"/>
      <c r="GJK2164" s="218"/>
      <c r="GJL2164" s="218"/>
      <c r="GJM2164" s="218"/>
      <c r="GJN2164" s="218"/>
      <c r="GJO2164" s="218"/>
      <c r="GJP2164" s="218"/>
      <c r="GJQ2164" s="218"/>
      <c r="GJR2164" s="218"/>
      <c r="GJS2164" s="218"/>
      <c r="GJT2164" s="218"/>
      <c r="GJU2164" s="218"/>
      <c r="GJV2164" s="218"/>
      <c r="GJW2164" s="218"/>
      <c r="GJX2164" s="218"/>
      <c r="GJY2164" s="218"/>
      <c r="GJZ2164" s="218"/>
      <c r="GKA2164" s="218"/>
      <c r="GKB2164" s="218"/>
      <c r="GKC2164" s="218"/>
      <c r="GKD2164" s="218"/>
      <c r="GKE2164" s="218"/>
      <c r="GKF2164" s="218"/>
      <c r="GKG2164" s="218"/>
      <c r="GKH2164" s="218"/>
      <c r="GKI2164" s="218"/>
      <c r="GKJ2164" s="218"/>
      <c r="GKK2164" s="218"/>
      <c r="GKL2164" s="218"/>
      <c r="GKM2164" s="218"/>
      <c r="GKN2164" s="218"/>
      <c r="GKO2164" s="218"/>
      <c r="GKP2164" s="218"/>
      <c r="GKQ2164" s="218"/>
      <c r="GKR2164" s="218"/>
      <c r="GKS2164" s="218"/>
      <c r="GKT2164" s="218"/>
      <c r="GKU2164" s="218"/>
      <c r="GKV2164" s="218"/>
      <c r="GKW2164" s="218"/>
      <c r="GKX2164" s="218"/>
      <c r="GKY2164" s="218"/>
      <c r="GKZ2164" s="218"/>
      <c r="GLA2164" s="218"/>
      <c r="GLB2164" s="218"/>
      <c r="GLC2164" s="218"/>
      <c r="GLD2164" s="218"/>
      <c r="GLE2164" s="218"/>
      <c r="GLF2164" s="218"/>
      <c r="GLG2164" s="218"/>
      <c r="GLH2164" s="218"/>
      <c r="GLI2164" s="218"/>
      <c r="GLJ2164" s="218"/>
      <c r="GLK2164" s="218"/>
      <c r="GLL2164" s="218"/>
      <c r="GLM2164" s="218"/>
      <c r="GLN2164" s="218"/>
      <c r="GLO2164" s="218"/>
      <c r="GLP2164" s="218"/>
      <c r="GLQ2164" s="218"/>
      <c r="GLR2164" s="218"/>
      <c r="GLS2164" s="218"/>
      <c r="GLT2164" s="218"/>
      <c r="GLU2164" s="218"/>
      <c r="GLV2164" s="218"/>
      <c r="GLW2164" s="218"/>
      <c r="GLX2164" s="218"/>
      <c r="GLY2164" s="218"/>
      <c r="GLZ2164" s="218"/>
      <c r="GMA2164" s="218"/>
      <c r="GMB2164" s="218"/>
      <c r="GMC2164" s="218"/>
      <c r="GMD2164" s="218"/>
      <c r="GME2164" s="218"/>
      <c r="GMF2164" s="218"/>
      <c r="GMG2164" s="218"/>
      <c r="GMH2164" s="218"/>
      <c r="GMI2164" s="218"/>
      <c r="GMJ2164" s="218"/>
      <c r="GMK2164" s="218"/>
      <c r="GML2164" s="218"/>
      <c r="GMM2164" s="218"/>
      <c r="GMN2164" s="218"/>
      <c r="GMO2164" s="218"/>
      <c r="GMP2164" s="218"/>
      <c r="GMQ2164" s="218"/>
      <c r="GMR2164" s="218"/>
      <c r="GMS2164" s="218"/>
      <c r="GMT2164" s="218"/>
      <c r="GMU2164" s="218"/>
      <c r="GMV2164" s="218"/>
      <c r="GMW2164" s="218"/>
      <c r="GMX2164" s="218"/>
      <c r="GMY2164" s="218"/>
      <c r="GMZ2164" s="218"/>
      <c r="GNA2164" s="218"/>
      <c r="GNB2164" s="218"/>
      <c r="GNC2164" s="218"/>
      <c r="GND2164" s="218"/>
      <c r="GNE2164" s="218"/>
      <c r="GNF2164" s="218"/>
      <c r="GNG2164" s="218"/>
      <c r="GNH2164" s="218"/>
      <c r="GNI2164" s="218"/>
      <c r="GNJ2164" s="218"/>
      <c r="GNK2164" s="218"/>
      <c r="GNL2164" s="218"/>
      <c r="GNM2164" s="218"/>
      <c r="GNN2164" s="218"/>
      <c r="GNO2164" s="218"/>
      <c r="GNP2164" s="218"/>
      <c r="GNQ2164" s="218"/>
      <c r="GNR2164" s="218"/>
      <c r="GNS2164" s="218"/>
      <c r="GNT2164" s="218"/>
      <c r="GNU2164" s="218"/>
      <c r="GNV2164" s="218"/>
      <c r="GNW2164" s="218"/>
      <c r="GNX2164" s="218"/>
      <c r="GNY2164" s="218"/>
      <c r="GNZ2164" s="218"/>
      <c r="GOA2164" s="218"/>
      <c r="GOB2164" s="218"/>
      <c r="GOC2164" s="218"/>
      <c r="GOD2164" s="218"/>
      <c r="GOE2164" s="218"/>
      <c r="GOF2164" s="218"/>
      <c r="GOG2164" s="218"/>
      <c r="GOH2164" s="218"/>
      <c r="GOI2164" s="218"/>
      <c r="GOJ2164" s="218"/>
      <c r="GOK2164" s="218"/>
      <c r="GOL2164" s="218"/>
      <c r="GOM2164" s="218"/>
      <c r="GON2164" s="218"/>
      <c r="GOO2164" s="218"/>
      <c r="GOP2164" s="218"/>
      <c r="GOQ2164" s="218"/>
      <c r="GOR2164" s="218"/>
      <c r="GOS2164" s="218"/>
      <c r="GOT2164" s="218"/>
      <c r="GOU2164" s="218"/>
      <c r="GOV2164" s="218"/>
      <c r="GOW2164" s="218"/>
      <c r="GOX2164" s="218"/>
      <c r="GOY2164" s="218"/>
      <c r="GOZ2164" s="218"/>
      <c r="GPA2164" s="218"/>
      <c r="GPB2164" s="218"/>
      <c r="GPC2164" s="218"/>
      <c r="GPD2164" s="218"/>
      <c r="GPE2164" s="218"/>
      <c r="GPF2164" s="218"/>
      <c r="GPG2164" s="218"/>
      <c r="GPH2164" s="218"/>
      <c r="GPI2164" s="218"/>
      <c r="GPJ2164" s="218"/>
      <c r="GPK2164" s="218"/>
      <c r="GPL2164" s="218"/>
      <c r="GPM2164" s="218"/>
      <c r="GPN2164" s="218"/>
      <c r="GPO2164" s="218"/>
      <c r="GPP2164" s="218"/>
      <c r="GPQ2164" s="218"/>
      <c r="GPR2164" s="218"/>
      <c r="GPS2164" s="218"/>
      <c r="GPT2164" s="218"/>
      <c r="GPU2164" s="218"/>
      <c r="GPV2164" s="218"/>
      <c r="GPW2164" s="218"/>
      <c r="GPX2164" s="218"/>
      <c r="GPY2164" s="218"/>
      <c r="GPZ2164" s="218"/>
      <c r="GQA2164" s="218"/>
      <c r="GQB2164" s="218"/>
      <c r="GQC2164" s="218"/>
      <c r="GQD2164" s="218"/>
      <c r="GQE2164" s="218"/>
      <c r="GQF2164" s="218"/>
      <c r="GQG2164" s="218"/>
      <c r="GQH2164" s="218"/>
      <c r="GQI2164" s="218"/>
      <c r="GQJ2164" s="218"/>
      <c r="GQK2164" s="218"/>
      <c r="GQL2164" s="218"/>
      <c r="GQM2164" s="218"/>
      <c r="GQN2164" s="218"/>
      <c r="GQO2164" s="218"/>
      <c r="GQP2164" s="218"/>
      <c r="GQQ2164" s="218"/>
      <c r="GQR2164" s="218"/>
      <c r="GQS2164" s="218"/>
      <c r="GQT2164" s="218"/>
      <c r="GQU2164" s="218"/>
      <c r="GQV2164" s="218"/>
      <c r="GQW2164" s="218"/>
      <c r="GQX2164" s="218"/>
      <c r="GQY2164" s="218"/>
      <c r="GQZ2164" s="218"/>
      <c r="GRA2164" s="218"/>
      <c r="GRB2164" s="218"/>
      <c r="GRC2164" s="218"/>
      <c r="GRD2164" s="218"/>
      <c r="GRE2164" s="218"/>
      <c r="GRF2164" s="218"/>
      <c r="GRG2164" s="218"/>
      <c r="GRH2164" s="218"/>
      <c r="GRI2164" s="218"/>
      <c r="GRJ2164" s="218"/>
      <c r="GRK2164" s="218"/>
      <c r="GRL2164" s="218"/>
      <c r="GRM2164" s="218"/>
      <c r="GRN2164" s="218"/>
      <c r="GRO2164" s="218"/>
      <c r="GRP2164" s="218"/>
      <c r="GRQ2164" s="218"/>
      <c r="GRR2164" s="218"/>
      <c r="GRS2164" s="218"/>
      <c r="GRT2164" s="218"/>
      <c r="GRU2164" s="218"/>
      <c r="GRV2164" s="218"/>
      <c r="GRW2164" s="218"/>
      <c r="GRX2164" s="218"/>
      <c r="GRY2164" s="218"/>
      <c r="GRZ2164" s="218"/>
      <c r="GSA2164" s="218"/>
      <c r="GSB2164" s="218"/>
      <c r="GSC2164" s="218"/>
      <c r="GSD2164" s="218"/>
      <c r="GSE2164" s="218"/>
      <c r="GSF2164" s="218"/>
      <c r="GSG2164" s="218"/>
      <c r="GSH2164" s="218"/>
      <c r="GSI2164" s="218"/>
      <c r="GSJ2164" s="218"/>
      <c r="GSK2164" s="218"/>
      <c r="GSL2164" s="218"/>
      <c r="GSM2164" s="218"/>
      <c r="GSN2164" s="218"/>
      <c r="GSO2164" s="218"/>
      <c r="GSP2164" s="218"/>
      <c r="GSQ2164" s="218"/>
      <c r="GSR2164" s="218"/>
      <c r="GSS2164" s="218"/>
      <c r="GST2164" s="218"/>
      <c r="GSU2164" s="218"/>
      <c r="GSV2164" s="218"/>
      <c r="GSW2164" s="218"/>
      <c r="GSX2164" s="218"/>
      <c r="GSY2164" s="218"/>
      <c r="GSZ2164" s="218"/>
      <c r="GTA2164" s="218"/>
      <c r="GTB2164" s="218"/>
      <c r="GTC2164" s="218"/>
      <c r="GTD2164" s="218"/>
      <c r="GTE2164" s="218"/>
      <c r="GTF2164" s="218"/>
      <c r="GTG2164" s="218"/>
      <c r="GTH2164" s="218"/>
      <c r="GTI2164" s="218"/>
      <c r="GTJ2164" s="218"/>
      <c r="GTK2164" s="218"/>
      <c r="GTL2164" s="218"/>
      <c r="GTM2164" s="218"/>
      <c r="GTN2164" s="218"/>
      <c r="GTO2164" s="218"/>
      <c r="GTP2164" s="218"/>
      <c r="GTQ2164" s="218"/>
      <c r="GTR2164" s="218"/>
      <c r="GTS2164" s="218"/>
      <c r="GTT2164" s="218"/>
      <c r="GTU2164" s="218"/>
      <c r="GTV2164" s="218"/>
      <c r="GTW2164" s="218"/>
      <c r="GTX2164" s="218"/>
      <c r="GTY2164" s="218"/>
      <c r="GTZ2164" s="218"/>
      <c r="GUA2164" s="218"/>
      <c r="GUB2164" s="218"/>
      <c r="GUC2164" s="218"/>
      <c r="GUD2164" s="218"/>
      <c r="GUE2164" s="218"/>
      <c r="GUF2164" s="218"/>
      <c r="GUG2164" s="218"/>
      <c r="GUH2164" s="218"/>
      <c r="GUI2164" s="218"/>
      <c r="GUJ2164" s="218"/>
      <c r="GUK2164" s="218"/>
      <c r="GUL2164" s="218"/>
      <c r="GUM2164" s="218"/>
      <c r="GUN2164" s="218"/>
      <c r="GUO2164" s="218"/>
      <c r="GUP2164" s="218"/>
      <c r="GUQ2164" s="218"/>
      <c r="GUR2164" s="218"/>
      <c r="GUS2164" s="218"/>
      <c r="GUT2164" s="218"/>
      <c r="GUU2164" s="218"/>
      <c r="GUV2164" s="218"/>
      <c r="GUW2164" s="218"/>
      <c r="GUX2164" s="218"/>
      <c r="GUY2164" s="218"/>
      <c r="GUZ2164" s="218"/>
      <c r="GVA2164" s="218"/>
      <c r="GVB2164" s="218"/>
      <c r="GVC2164" s="218"/>
      <c r="GVD2164" s="218"/>
      <c r="GVE2164" s="218"/>
      <c r="GVF2164" s="218"/>
      <c r="GVG2164" s="218"/>
      <c r="GVH2164" s="218"/>
      <c r="GVI2164" s="218"/>
      <c r="GVJ2164" s="218"/>
      <c r="GVK2164" s="218"/>
      <c r="GVL2164" s="218"/>
      <c r="GVM2164" s="218"/>
      <c r="GVN2164" s="218"/>
      <c r="GVO2164" s="218"/>
      <c r="GVP2164" s="218"/>
      <c r="GVQ2164" s="218"/>
      <c r="GVR2164" s="218"/>
      <c r="GVS2164" s="218"/>
      <c r="GVT2164" s="218"/>
      <c r="GVU2164" s="218"/>
      <c r="GVV2164" s="218"/>
      <c r="GVW2164" s="218"/>
      <c r="GVX2164" s="218"/>
      <c r="GVY2164" s="218"/>
      <c r="GVZ2164" s="218"/>
      <c r="GWA2164" s="218"/>
      <c r="GWB2164" s="218"/>
      <c r="GWC2164" s="218"/>
      <c r="GWD2164" s="218"/>
      <c r="GWE2164" s="218"/>
      <c r="GWF2164" s="218"/>
      <c r="GWG2164" s="218"/>
      <c r="GWH2164" s="218"/>
      <c r="GWI2164" s="218"/>
      <c r="GWJ2164" s="218"/>
      <c r="GWK2164" s="218"/>
      <c r="GWL2164" s="218"/>
      <c r="GWM2164" s="218"/>
      <c r="GWN2164" s="218"/>
      <c r="GWO2164" s="218"/>
      <c r="GWP2164" s="218"/>
      <c r="GWQ2164" s="218"/>
      <c r="GWR2164" s="218"/>
      <c r="GWS2164" s="218"/>
      <c r="GWT2164" s="218"/>
      <c r="GWU2164" s="218"/>
      <c r="GWV2164" s="218"/>
      <c r="GWW2164" s="218"/>
      <c r="GWX2164" s="218"/>
      <c r="GWY2164" s="218"/>
      <c r="GWZ2164" s="218"/>
      <c r="GXA2164" s="218"/>
      <c r="GXB2164" s="218"/>
      <c r="GXC2164" s="218"/>
      <c r="GXD2164" s="218"/>
      <c r="GXE2164" s="218"/>
      <c r="GXF2164" s="218"/>
      <c r="GXG2164" s="218"/>
      <c r="GXH2164" s="218"/>
      <c r="GXI2164" s="218"/>
      <c r="GXJ2164" s="218"/>
      <c r="GXK2164" s="218"/>
      <c r="GXL2164" s="218"/>
      <c r="GXM2164" s="218"/>
      <c r="GXN2164" s="218"/>
      <c r="GXO2164" s="218"/>
      <c r="GXP2164" s="218"/>
      <c r="GXQ2164" s="218"/>
      <c r="GXR2164" s="218"/>
      <c r="GXS2164" s="218"/>
      <c r="GXT2164" s="218"/>
      <c r="GXU2164" s="218"/>
      <c r="GXV2164" s="218"/>
      <c r="GXW2164" s="218"/>
      <c r="GXX2164" s="218"/>
      <c r="GXY2164" s="218"/>
      <c r="GXZ2164" s="218"/>
      <c r="GYA2164" s="218"/>
      <c r="GYB2164" s="218"/>
      <c r="GYC2164" s="218"/>
      <c r="GYD2164" s="218"/>
      <c r="GYE2164" s="218"/>
      <c r="GYF2164" s="218"/>
      <c r="GYG2164" s="218"/>
      <c r="GYH2164" s="218"/>
      <c r="GYI2164" s="218"/>
      <c r="GYJ2164" s="218"/>
      <c r="GYK2164" s="218"/>
      <c r="GYL2164" s="218"/>
      <c r="GYM2164" s="218"/>
      <c r="GYN2164" s="218"/>
      <c r="GYO2164" s="218"/>
      <c r="GYP2164" s="218"/>
      <c r="GYQ2164" s="218"/>
      <c r="GYR2164" s="218"/>
      <c r="GYS2164" s="218"/>
      <c r="GYT2164" s="218"/>
      <c r="GYU2164" s="218"/>
      <c r="GYV2164" s="218"/>
      <c r="GYW2164" s="218"/>
      <c r="GYX2164" s="218"/>
      <c r="GYY2164" s="218"/>
      <c r="GYZ2164" s="218"/>
      <c r="GZA2164" s="218"/>
      <c r="GZB2164" s="218"/>
      <c r="GZC2164" s="218"/>
      <c r="GZD2164" s="218"/>
      <c r="GZE2164" s="218"/>
      <c r="GZF2164" s="218"/>
      <c r="GZG2164" s="218"/>
      <c r="GZH2164" s="218"/>
      <c r="GZI2164" s="218"/>
      <c r="GZJ2164" s="218"/>
      <c r="GZK2164" s="218"/>
      <c r="GZL2164" s="218"/>
      <c r="GZM2164" s="218"/>
      <c r="GZN2164" s="218"/>
      <c r="GZO2164" s="218"/>
      <c r="GZP2164" s="218"/>
      <c r="GZQ2164" s="218"/>
      <c r="GZR2164" s="218"/>
      <c r="GZS2164" s="218"/>
      <c r="GZT2164" s="218"/>
      <c r="GZU2164" s="218"/>
      <c r="GZV2164" s="218"/>
      <c r="GZW2164" s="218"/>
      <c r="GZX2164" s="218"/>
      <c r="GZY2164" s="218"/>
      <c r="GZZ2164" s="218"/>
      <c r="HAA2164" s="218"/>
      <c r="HAB2164" s="218"/>
      <c r="HAC2164" s="218"/>
      <c r="HAD2164" s="218"/>
      <c r="HAE2164" s="218"/>
      <c r="HAF2164" s="218"/>
      <c r="HAG2164" s="218"/>
      <c r="HAH2164" s="218"/>
      <c r="HAI2164" s="218"/>
      <c r="HAJ2164" s="218"/>
      <c r="HAK2164" s="218"/>
      <c r="HAL2164" s="218"/>
      <c r="HAM2164" s="218"/>
      <c r="HAN2164" s="218"/>
      <c r="HAO2164" s="218"/>
      <c r="HAP2164" s="218"/>
      <c r="HAQ2164" s="218"/>
      <c r="HAR2164" s="218"/>
      <c r="HAS2164" s="218"/>
      <c r="HAT2164" s="218"/>
      <c r="HAU2164" s="218"/>
      <c r="HAV2164" s="218"/>
      <c r="HAW2164" s="218"/>
      <c r="HAX2164" s="218"/>
      <c r="HAY2164" s="218"/>
      <c r="HAZ2164" s="218"/>
      <c r="HBA2164" s="218"/>
      <c r="HBB2164" s="218"/>
      <c r="HBC2164" s="218"/>
      <c r="HBD2164" s="218"/>
      <c r="HBE2164" s="218"/>
      <c r="HBF2164" s="218"/>
      <c r="HBG2164" s="218"/>
      <c r="HBH2164" s="218"/>
      <c r="HBI2164" s="218"/>
      <c r="HBJ2164" s="218"/>
      <c r="HBK2164" s="218"/>
      <c r="HBL2164" s="218"/>
      <c r="HBM2164" s="218"/>
      <c r="HBN2164" s="218"/>
      <c r="HBO2164" s="218"/>
      <c r="HBP2164" s="218"/>
      <c r="HBQ2164" s="218"/>
      <c r="HBR2164" s="218"/>
      <c r="HBS2164" s="218"/>
      <c r="HBT2164" s="218"/>
      <c r="HBU2164" s="218"/>
      <c r="HBV2164" s="218"/>
      <c r="HBW2164" s="218"/>
      <c r="HBX2164" s="218"/>
      <c r="HBY2164" s="218"/>
      <c r="HBZ2164" s="218"/>
      <c r="HCA2164" s="218"/>
      <c r="HCB2164" s="218"/>
      <c r="HCC2164" s="218"/>
      <c r="HCD2164" s="218"/>
      <c r="HCE2164" s="218"/>
      <c r="HCF2164" s="218"/>
      <c r="HCG2164" s="218"/>
      <c r="HCH2164" s="218"/>
      <c r="HCI2164" s="218"/>
      <c r="HCJ2164" s="218"/>
      <c r="HCK2164" s="218"/>
      <c r="HCL2164" s="218"/>
      <c r="HCM2164" s="218"/>
      <c r="HCN2164" s="218"/>
      <c r="HCO2164" s="218"/>
      <c r="HCP2164" s="218"/>
      <c r="HCQ2164" s="218"/>
      <c r="HCR2164" s="218"/>
      <c r="HCS2164" s="218"/>
      <c r="HCT2164" s="218"/>
      <c r="HCU2164" s="218"/>
      <c r="HCV2164" s="218"/>
      <c r="HCW2164" s="218"/>
      <c r="HCX2164" s="218"/>
      <c r="HCY2164" s="218"/>
      <c r="HCZ2164" s="218"/>
      <c r="HDA2164" s="218"/>
      <c r="HDB2164" s="218"/>
      <c r="HDC2164" s="218"/>
      <c r="HDD2164" s="218"/>
      <c r="HDE2164" s="218"/>
      <c r="HDF2164" s="218"/>
      <c r="HDG2164" s="218"/>
      <c r="HDH2164" s="218"/>
      <c r="HDI2164" s="218"/>
      <c r="HDJ2164" s="218"/>
      <c r="HDK2164" s="218"/>
      <c r="HDL2164" s="218"/>
      <c r="HDM2164" s="218"/>
      <c r="HDN2164" s="218"/>
      <c r="HDO2164" s="218"/>
      <c r="HDP2164" s="218"/>
      <c r="HDQ2164" s="218"/>
      <c r="HDR2164" s="218"/>
      <c r="HDS2164" s="218"/>
      <c r="HDT2164" s="218"/>
      <c r="HDU2164" s="218"/>
      <c r="HDV2164" s="218"/>
      <c r="HDW2164" s="218"/>
      <c r="HDX2164" s="218"/>
      <c r="HDY2164" s="218"/>
      <c r="HDZ2164" s="218"/>
      <c r="HEA2164" s="218"/>
      <c r="HEB2164" s="218"/>
      <c r="HEC2164" s="218"/>
      <c r="HED2164" s="218"/>
      <c r="HEE2164" s="218"/>
      <c r="HEF2164" s="218"/>
      <c r="HEG2164" s="218"/>
      <c r="HEH2164" s="218"/>
      <c r="HEI2164" s="218"/>
      <c r="HEJ2164" s="218"/>
      <c r="HEK2164" s="218"/>
      <c r="HEL2164" s="218"/>
      <c r="HEM2164" s="218"/>
      <c r="HEN2164" s="218"/>
      <c r="HEO2164" s="218"/>
      <c r="HEP2164" s="218"/>
      <c r="HEQ2164" s="218"/>
      <c r="HER2164" s="218"/>
      <c r="HES2164" s="218"/>
      <c r="HET2164" s="218"/>
      <c r="HEU2164" s="218"/>
      <c r="HEV2164" s="218"/>
      <c r="HEW2164" s="218"/>
      <c r="HEX2164" s="218"/>
      <c r="HEY2164" s="218"/>
      <c r="HEZ2164" s="218"/>
      <c r="HFA2164" s="218"/>
      <c r="HFB2164" s="218"/>
      <c r="HFC2164" s="218"/>
      <c r="HFD2164" s="218"/>
      <c r="HFE2164" s="218"/>
      <c r="HFF2164" s="218"/>
      <c r="HFG2164" s="218"/>
      <c r="HFH2164" s="218"/>
      <c r="HFI2164" s="218"/>
      <c r="HFJ2164" s="218"/>
      <c r="HFK2164" s="218"/>
      <c r="HFL2164" s="218"/>
      <c r="HFM2164" s="218"/>
      <c r="HFN2164" s="218"/>
      <c r="HFO2164" s="218"/>
      <c r="HFP2164" s="218"/>
      <c r="HFQ2164" s="218"/>
      <c r="HFR2164" s="218"/>
      <c r="HFS2164" s="218"/>
      <c r="HFT2164" s="218"/>
      <c r="HFU2164" s="218"/>
      <c r="HFV2164" s="218"/>
      <c r="HFW2164" s="218"/>
      <c r="HFX2164" s="218"/>
      <c r="HFY2164" s="218"/>
      <c r="HFZ2164" s="218"/>
      <c r="HGA2164" s="218"/>
      <c r="HGB2164" s="218"/>
      <c r="HGC2164" s="218"/>
      <c r="HGD2164" s="218"/>
      <c r="HGE2164" s="218"/>
      <c r="HGF2164" s="218"/>
      <c r="HGG2164" s="218"/>
      <c r="HGH2164" s="218"/>
      <c r="HGI2164" s="218"/>
      <c r="HGJ2164" s="218"/>
      <c r="HGK2164" s="218"/>
      <c r="HGL2164" s="218"/>
      <c r="HGM2164" s="218"/>
      <c r="HGN2164" s="218"/>
      <c r="HGO2164" s="218"/>
      <c r="HGP2164" s="218"/>
      <c r="HGQ2164" s="218"/>
      <c r="HGR2164" s="218"/>
      <c r="HGS2164" s="218"/>
      <c r="HGT2164" s="218"/>
      <c r="HGU2164" s="218"/>
      <c r="HGV2164" s="218"/>
      <c r="HGW2164" s="218"/>
      <c r="HGX2164" s="218"/>
      <c r="HGY2164" s="218"/>
      <c r="HGZ2164" s="218"/>
      <c r="HHA2164" s="218"/>
      <c r="HHB2164" s="218"/>
      <c r="HHC2164" s="218"/>
      <c r="HHD2164" s="218"/>
      <c r="HHE2164" s="218"/>
      <c r="HHF2164" s="218"/>
      <c r="HHG2164" s="218"/>
      <c r="HHH2164" s="218"/>
      <c r="HHI2164" s="218"/>
      <c r="HHJ2164" s="218"/>
      <c r="HHK2164" s="218"/>
      <c r="HHL2164" s="218"/>
      <c r="HHM2164" s="218"/>
      <c r="HHN2164" s="218"/>
      <c r="HHO2164" s="218"/>
      <c r="HHP2164" s="218"/>
      <c r="HHQ2164" s="218"/>
      <c r="HHR2164" s="218"/>
      <c r="HHS2164" s="218"/>
      <c r="HHT2164" s="218"/>
      <c r="HHU2164" s="218"/>
      <c r="HHV2164" s="218"/>
      <c r="HHW2164" s="218"/>
      <c r="HHX2164" s="218"/>
      <c r="HHY2164" s="218"/>
      <c r="HHZ2164" s="218"/>
      <c r="HIA2164" s="218"/>
      <c r="HIB2164" s="218"/>
      <c r="HIC2164" s="218"/>
      <c r="HID2164" s="218"/>
      <c r="HIE2164" s="218"/>
      <c r="HIF2164" s="218"/>
      <c r="HIG2164" s="218"/>
      <c r="HIH2164" s="218"/>
      <c r="HII2164" s="218"/>
      <c r="HIJ2164" s="218"/>
      <c r="HIK2164" s="218"/>
      <c r="HIL2164" s="218"/>
      <c r="HIM2164" s="218"/>
      <c r="HIN2164" s="218"/>
      <c r="HIO2164" s="218"/>
      <c r="HIP2164" s="218"/>
      <c r="HIQ2164" s="218"/>
      <c r="HIR2164" s="218"/>
      <c r="HIS2164" s="218"/>
      <c r="HIT2164" s="218"/>
      <c r="HIU2164" s="218"/>
      <c r="HIV2164" s="218"/>
      <c r="HIW2164" s="218"/>
      <c r="HIX2164" s="218"/>
      <c r="HIY2164" s="218"/>
      <c r="HIZ2164" s="218"/>
      <c r="HJA2164" s="218"/>
      <c r="HJB2164" s="218"/>
      <c r="HJC2164" s="218"/>
      <c r="HJD2164" s="218"/>
      <c r="HJE2164" s="218"/>
      <c r="HJF2164" s="218"/>
      <c r="HJG2164" s="218"/>
      <c r="HJH2164" s="218"/>
      <c r="HJI2164" s="218"/>
      <c r="HJJ2164" s="218"/>
      <c r="HJK2164" s="218"/>
      <c r="HJL2164" s="218"/>
      <c r="HJM2164" s="218"/>
      <c r="HJN2164" s="218"/>
      <c r="HJO2164" s="218"/>
      <c r="HJP2164" s="218"/>
      <c r="HJQ2164" s="218"/>
      <c r="HJR2164" s="218"/>
      <c r="HJS2164" s="218"/>
      <c r="HJT2164" s="218"/>
      <c r="HJU2164" s="218"/>
      <c r="HJV2164" s="218"/>
      <c r="HJW2164" s="218"/>
      <c r="HJX2164" s="218"/>
      <c r="HJY2164" s="218"/>
      <c r="HJZ2164" s="218"/>
      <c r="HKA2164" s="218"/>
      <c r="HKB2164" s="218"/>
      <c r="HKC2164" s="218"/>
      <c r="HKD2164" s="218"/>
      <c r="HKE2164" s="218"/>
      <c r="HKF2164" s="218"/>
      <c r="HKG2164" s="218"/>
      <c r="HKH2164" s="218"/>
      <c r="HKI2164" s="218"/>
      <c r="HKJ2164" s="218"/>
      <c r="HKK2164" s="218"/>
      <c r="HKL2164" s="218"/>
      <c r="HKM2164" s="218"/>
      <c r="HKN2164" s="218"/>
      <c r="HKO2164" s="218"/>
      <c r="HKP2164" s="218"/>
      <c r="HKQ2164" s="218"/>
      <c r="HKR2164" s="218"/>
      <c r="HKS2164" s="218"/>
      <c r="HKT2164" s="218"/>
      <c r="HKU2164" s="218"/>
      <c r="HKV2164" s="218"/>
      <c r="HKW2164" s="218"/>
      <c r="HKX2164" s="218"/>
      <c r="HKY2164" s="218"/>
      <c r="HKZ2164" s="218"/>
      <c r="HLA2164" s="218"/>
      <c r="HLB2164" s="218"/>
      <c r="HLC2164" s="218"/>
      <c r="HLD2164" s="218"/>
      <c r="HLE2164" s="218"/>
      <c r="HLF2164" s="218"/>
      <c r="HLG2164" s="218"/>
      <c r="HLH2164" s="218"/>
      <c r="HLI2164" s="218"/>
      <c r="HLJ2164" s="218"/>
      <c r="HLK2164" s="218"/>
      <c r="HLL2164" s="218"/>
      <c r="HLM2164" s="218"/>
      <c r="HLN2164" s="218"/>
      <c r="HLO2164" s="218"/>
      <c r="HLP2164" s="218"/>
      <c r="HLQ2164" s="218"/>
      <c r="HLR2164" s="218"/>
      <c r="HLS2164" s="218"/>
      <c r="HLT2164" s="218"/>
      <c r="HLU2164" s="218"/>
      <c r="HLV2164" s="218"/>
      <c r="HLW2164" s="218"/>
      <c r="HLX2164" s="218"/>
      <c r="HLY2164" s="218"/>
      <c r="HLZ2164" s="218"/>
      <c r="HMA2164" s="218"/>
      <c r="HMB2164" s="218"/>
      <c r="HMC2164" s="218"/>
      <c r="HMD2164" s="218"/>
      <c r="HME2164" s="218"/>
      <c r="HMF2164" s="218"/>
      <c r="HMG2164" s="218"/>
      <c r="HMH2164" s="218"/>
      <c r="HMI2164" s="218"/>
      <c r="HMJ2164" s="218"/>
      <c r="HMK2164" s="218"/>
      <c r="HML2164" s="218"/>
      <c r="HMM2164" s="218"/>
      <c r="HMN2164" s="218"/>
      <c r="HMO2164" s="218"/>
      <c r="HMP2164" s="218"/>
      <c r="HMQ2164" s="218"/>
      <c r="HMR2164" s="218"/>
      <c r="HMS2164" s="218"/>
      <c r="HMT2164" s="218"/>
      <c r="HMU2164" s="218"/>
      <c r="HMV2164" s="218"/>
      <c r="HMW2164" s="218"/>
      <c r="HMX2164" s="218"/>
      <c r="HMY2164" s="218"/>
      <c r="HMZ2164" s="218"/>
      <c r="HNA2164" s="218"/>
      <c r="HNB2164" s="218"/>
      <c r="HNC2164" s="218"/>
      <c r="HND2164" s="218"/>
      <c r="HNE2164" s="218"/>
      <c r="HNF2164" s="218"/>
      <c r="HNG2164" s="218"/>
      <c r="HNH2164" s="218"/>
      <c r="HNI2164" s="218"/>
      <c r="HNJ2164" s="218"/>
      <c r="HNK2164" s="218"/>
      <c r="HNL2164" s="218"/>
      <c r="HNM2164" s="218"/>
      <c r="HNN2164" s="218"/>
      <c r="HNO2164" s="218"/>
      <c r="HNP2164" s="218"/>
      <c r="HNQ2164" s="218"/>
      <c r="HNR2164" s="218"/>
      <c r="HNS2164" s="218"/>
      <c r="HNT2164" s="218"/>
      <c r="HNU2164" s="218"/>
      <c r="HNV2164" s="218"/>
      <c r="HNW2164" s="218"/>
      <c r="HNX2164" s="218"/>
      <c r="HNY2164" s="218"/>
      <c r="HNZ2164" s="218"/>
      <c r="HOA2164" s="218"/>
      <c r="HOB2164" s="218"/>
      <c r="HOC2164" s="218"/>
      <c r="HOD2164" s="218"/>
      <c r="HOE2164" s="218"/>
      <c r="HOF2164" s="218"/>
      <c r="HOG2164" s="218"/>
      <c r="HOH2164" s="218"/>
      <c r="HOI2164" s="218"/>
      <c r="HOJ2164" s="218"/>
      <c r="HOK2164" s="218"/>
      <c r="HOL2164" s="218"/>
      <c r="HOM2164" s="218"/>
      <c r="HON2164" s="218"/>
      <c r="HOO2164" s="218"/>
      <c r="HOP2164" s="218"/>
      <c r="HOQ2164" s="218"/>
      <c r="HOR2164" s="218"/>
      <c r="HOS2164" s="218"/>
      <c r="HOT2164" s="218"/>
      <c r="HOU2164" s="218"/>
      <c r="HOV2164" s="218"/>
      <c r="HOW2164" s="218"/>
      <c r="HOX2164" s="218"/>
      <c r="HOY2164" s="218"/>
      <c r="HOZ2164" s="218"/>
      <c r="HPA2164" s="218"/>
      <c r="HPB2164" s="218"/>
      <c r="HPC2164" s="218"/>
      <c r="HPD2164" s="218"/>
      <c r="HPE2164" s="218"/>
      <c r="HPF2164" s="218"/>
      <c r="HPG2164" s="218"/>
      <c r="HPH2164" s="218"/>
      <c r="HPI2164" s="218"/>
      <c r="HPJ2164" s="218"/>
      <c r="HPK2164" s="218"/>
      <c r="HPL2164" s="218"/>
      <c r="HPM2164" s="218"/>
      <c r="HPN2164" s="218"/>
      <c r="HPO2164" s="218"/>
      <c r="HPP2164" s="218"/>
      <c r="HPQ2164" s="218"/>
      <c r="HPR2164" s="218"/>
      <c r="HPS2164" s="218"/>
      <c r="HPT2164" s="218"/>
      <c r="HPU2164" s="218"/>
      <c r="HPV2164" s="218"/>
      <c r="HPW2164" s="218"/>
      <c r="HPX2164" s="218"/>
      <c r="HPY2164" s="218"/>
      <c r="HPZ2164" s="218"/>
      <c r="HQA2164" s="218"/>
      <c r="HQB2164" s="218"/>
      <c r="HQC2164" s="218"/>
      <c r="HQD2164" s="218"/>
      <c r="HQE2164" s="218"/>
      <c r="HQF2164" s="218"/>
      <c r="HQG2164" s="218"/>
      <c r="HQH2164" s="218"/>
      <c r="HQI2164" s="218"/>
      <c r="HQJ2164" s="218"/>
      <c r="HQK2164" s="218"/>
      <c r="HQL2164" s="218"/>
      <c r="HQM2164" s="218"/>
      <c r="HQN2164" s="218"/>
      <c r="HQO2164" s="218"/>
      <c r="HQP2164" s="218"/>
      <c r="HQQ2164" s="218"/>
      <c r="HQR2164" s="218"/>
      <c r="HQS2164" s="218"/>
      <c r="HQT2164" s="218"/>
      <c r="HQU2164" s="218"/>
      <c r="HQV2164" s="218"/>
      <c r="HQW2164" s="218"/>
      <c r="HQX2164" s="218"/>
      <c r="HQY2164" s="218"/>
      <c r="HQZ2164" s="218"/>
      <c r="HRA2164" s="218"/>
      <c r="HRB2164" s="218"/>
      <c r="HRC2164" s="218"/>
      <c r="HRD2164" s="218"/>
      <c r="HRE2164" s="218"/>
      <c r="HRF2164" s="218"/>
      <c r="HRG2164" s="218"/>
      <c r="HRH2164" s="218"/>
      <c r="HRI2164" s="218"/>
      <c r="HRJ2164" s="218"/>
      <c r="HRK2164" s="218"/>
      <c r="HRL2164" s="218"/>
      <c r="HRM2164" s="218"/>
      <c r="HRN2164" s="218"/>
      <c r="HRO2164" s="218"/>
      <c r="HRP2164" s="218"/>
      <c r="HRQ2164" s="218"/>
      <c r="HRR2164" s="218"/>
      <c r="HRS2164" s="218"/>
      <c r="HRT2164" s="218"/>
      <c r="HRU2164" s="218"/>
      <c r="HRV2164" s="218"/>
      <c r="HRW2164" s="218"/>
      <c r="HRX2164" s="218"/>
      <c r="HRY2164" s="218"/>
      <c r="HRZ2164" s="218"/>
      <c r="HSA2164" s="218"/>
      <c r="HSB2164" s="218"/>
      <c r="HSC2164" s="218"/>
      <c r="HSD2164" s="218"/>
      <c r="HSE2164" s="218"/>
      <c r="HSF2164" s="218"/>
      <c r="HSG2164" s="218"/>
      <c r="HSH2164" s="218"/>
      <c r="HSI2164" s="218"/>
      <c r="HSJ2164" s="218"/>
      <c r="HSK2164" s="218"/>
      <c r="HSL2164" s="218"/>
      <c r="HSM2164" s="218"/>
      <c r="HSN2164" s="218"/>
      <c r="HSO2164" s="218"/>
      <c r="HSP2164" s="218"/>
      <c r="HSQ2164" s="218"/>
      <c r="HSR2164" s="218"/>
      <c r="HSS2164" s="218"/>
      <c r="HST2164" s="218"/>
      <c r="HSU2164" s="218"/>
      <c r="HSV2164" s="218"/>
      <c r="HSW2164" s="218"/>
      <c r="HSX2164" s="218"/>
      <c r="HSY2164" s="218"/>
      <c r="HSZ2164" s="218"/>
      <c r="HTA2164" s="218"/>
      <c r="HTB2164" s="218"/>
      <c r="HTC2164" s="218"/>
      <c r="HTD2164" s="218"/>
      <c r="HTE2164" s="218"/>
      <c r="HTF2164" s="218"/>
      <c r="HTG2164" s="218"/>
      <c r="HTH2164" s="218"/>
      <c r="HTI2164" s="218"/>
      <c r="HTJ2164" s="218"/>
      <c r="HTK2164" s="218"/>
      <c r="HTL2164" s="218"/>
      <c r="HTM2164" s="218"/>
      <c r="HTN2164" s="218"/>
      <c r="HTO2164" s="218"/>
      <c r="HTP2164" s="218"/>
      <c r="HTQ2164" s="218"/>
      <c r="HTR2164" s="218"/>
      <c r="HTS2164" s="218"/>
      <c r="HTT2164" s="218"/>
      <c r="HTU2164" s="218"/>
      <c r="HTV2164" s="218"/>
      <c r="HTW2164" s="218"/>
      <c r="HTX2164" s="218"/>
      <c r="HTY2164" s="218"/>
      <c r="HTZ2164" s="218"/>
      <c r="HUA2164" s="218"/>
      <c r="HUB2164" s="218"/>
      <c r="HUC2164" s="218"/>
      <c r="HUD2164" s="218"/>
      <c r="HUE2164" s="218"/>
      <c r="HUF2164" s="218"/>
      <c r="HUG2164" s="218"/>
      <c r="HUH2164" s="218"/>
      <c r="HUI2164" s="218"/>
      <c r="HUJ2164" s="218"/>
      <c r="HUK2164" s="218"/>
      <c r="HUL2164" s="218"/>
      <c r="HUM2164" s="218"/>
      <c r="HUN2164" s="218"/>
      <c r="HUO2164" s="218"/>
      <c r="HUP2164" s="218"/>
      <c r="HUQ2164" s="218"/>
      <c r="HUR2164" s="218"/>
      <c r="HUS2164" s="218"/>
      <c r="HUT2164" s="218"/>
      <c r="HUU2164" s="218"/>
      <c r="HUV2164" s="218"/>
      <c r="HUW2164" s="218"/>
      <c r="HUX2164" s="218"/>
      <c r="HUY2164" s="218"/>
      <c r="HUZ2164" s="218"/>
      <c r="HVA2164" s="218"/>
      <c r="HVB2164" s="218"/>
      <c r="HVC2164" s="218"/>
      <c r="HVD2164" s="218"/>
      <c r="HVE2164" s="218"/>
      <c r="HVF2164" s="218"/>
      <c r="HVG2164" s="218"/>
      <c r="HVH2164" s="218"/>
      <c r="HVI2164" s="218"/>
      <c r="HVJ2164" s="218"/>
      <c r="HVK2164" s="218"/>
      <c r="HVL2164" s="218"/>
      <c r="HVM2164" s="218"/>
      <c r="HVN2164" s="218"/>
      <c r="HVO2164" s="218"/>
      <c r="HVP2164" s="218"/>
      <c r="HVQ2164" s="218"/>
      <c r="HVR2164" s="218"/>
      <c r="HVS2164" s="218"/>
      <c r="HVT2164" s="218"/>
      <c r="HVU2164" s="218"/>
      <c r="HVV2164" s="218"/>
      <c r="HVW2164" s="218"/>
      <c r="HVX2164" s="218"/>
      <c r="HVY2164" s="218"/>
      <c r="HVZ2164" s="218"/>
      <c r="HWA2164" s="218"/>
      <c r="HWB2164" s="218"/>
      <c r="HWC2164" s="218"/>
      <c r="HWD2164" s="218"/>
      <c r="HWE2164" s="218"/>
      <c r="HWF2164" s="218"/>
      <c r="HWG2164" s="218"/>
      <c r="HWH2164" s="218"/>
      <c r="HWI2164" s="218"/>
      <c r="HWJ2164" s="218"/>
      <c r="HWK2164" s="218"/>
      <c r="HWL2164" s="218"/>
      <c r="HWM2164" s="218"/>
      <c r="HWN2164" s="218"/>
      <c r="HWO2164" s="218"/>
      <c r="HWP2164" s="218"/>
      <c r="HWQ2164" s="218"/>
      <c r="HWR2164" s="218"/>
      <c r="HWS2164" s="218"/>
      <c r="HWT2164" s="218"/>
      <c r="HWU2164" s="218"/>
      <c r="HWV2164" s="218"/>
      <c r="HWW2164" s="218"/>
      <c r="HWX2164" s="218"/>
      <c r="HWY2164" s="218"/>
      <c r="HWZ2164" s="218"/>
      <c r="HXA2164" s="218"/>
      <c r="HXB2164" s="218"/>
      <c r="HXC2164" s="218"/>
      <c r="HXD2164" s="218"/>
      <c r="HXE2164" s="218"/>
      <c r="HXF2164" s="218"/>
      <c r="HXG2164" s="218"/>
      <c r="HXH2164" s="218"/>
      <c r="HXI2164" s="218"/>
      <c r="HXJ2164" s="218"/>
      <c r="HXK2164" s="218"/>
      <c r="HXL2164" s="218"/>
      <c r="HXM2164" s="218"/>
      <c r="HXN2164" s="218"/>
      <c r="HXO2164" s="218"/>
      <c r="HXP2164" s="218"/>
      <c r="HXQ2164" s="218"/>
      <c r="HXR2164" s="218"/>
      <c r="HXS2164" s="218"/>
      <c r="HXT2164" s="218"/>
      <c r="HXU2164" s="218"/>
      <c r="HXV2164" s="218"/>
      <c r="HXW2164" s="218"/>
      <c r="HXX2164" s="218"/>
      <c r="HXY2164" s="218"/>
      <c r="HXZ2164" s="218"/>
      <c r="HYA2164" s="218"/>
      <c r="HYB2164" s="218"/>
      <c r="HYC2164" s="218"/>
      <c r="HYD2164" s="218"/>
      <c r="HYE2164" s="218"/>
      <c r="HYF2164" s="218"/>
      <c r="HYG2164" s="218"/>
      <c r="HYH2164" s="218"/>
      <c r="HYI2164" s="218"/>
      <c r="HYJ2164" s="218"/>
      <c r="HYK2164" s="218"/>
      <c r="HYL2164" s="218"/>
      <c r="HYM2164" s="218"/>
      <c r="HYN2164" s="218"/>
      <c r="HYO2164" s="218"/>
      <c r="HYP2164" s="218"/>
      <c r="HYQ2164" s="218"/>
      <c r="HYR2164" s="218"/>
      <c r="HYS2164" s="218"/>
      <c r="HYT2164" s="218"/>
      <c r="HYU2164" s="218"/>
      <c r="HYV2164" s="218"/>
      <c r="HYW2164" s="218"/>
      <c r="HYX2164" s="218"/>
      <c r="HYY2164" s="218"/>
      <c r="HYZ2164" s="218"/>
      <c r="HZA2164" s="218"/>
      <c r="HZB2164" s="218"/>
      <c r="HZC2164" s="218"/>
      <c r="HZD2164" s="218"/>
      <c r="HZE2164" s="218"/>
      <c r="HZF2164" s="218"/>
      <c r="HZG2164" s="218"/>
      <c r="HZH2164" s="218"/>
      <c r="HZI2164" s="218"/>
      <c r="HZJ2164" s="218"/>
      <c r="HZK2164" s="218"/>
      <c r="HZL2164" s="218"/>
      <c r="HZM2164" s="218"/>
      <c r="HZN2164" s="218"/>
      <c r="HZO2164" s="218"/>
      <c r="HZP2164" s="218"/>
      <c r="HZQ2164" s="218"/>
      <c r="HZR2164" s="218"/>
      <c r="HZS2164" s="218"/>
      <c r="HZT2164" s="218"/>
      <c r="HZU2164" s="218"/>
      <c r="HZV2164" s="218"/>
      <c r="HZW2164" s="218"/>
      <c r="HZX2164" s="218"/>
      <c r="HZY2164" s="218"/>
      <c r="HZZ2164" s="218"/>
      <c r="IAA2164" s="218"/>
      <c r="IAB2164" s="218"/>
      <c r="IAC2164" s="218"/>
      <c r="IAD2164" s="218"/>
      <c r="IAE2164" s="218"/>
      <c r="IAF2164" s="218"/>
      <c r="IAG2164" s="218"/>
      <c r="IAH2164" s="218"/>
      <c r="IAI2164" s="218"/>
      <c r="IAJ2164" s="218"/>
      <c r="IAK2164" s="218"/>
      <c r="IAL2164" s="218"/>
      <c r="IAM2164" s="218"/>
      <c r="IAN2164" s="218"/>
      <c r="IAO2164" s="218"/>
      <c r="IAP2164" s="218"/>
      <c r="IAQ2164" s="218"/>
      <c r="IAR2164" s="218"/>
      <c r="IAS2164" s="218"/>
      <c r="IAT2164" s="218"/>
      <c r="IAU2164" s="218"/>
      <c r="IAV2164" s="218"/>
      <c r="IAW2164" s="218"/>
      <c r="IAX2164" s="218"/>
      <c r="IAY2164" s="218"/>
      <c r="IAZ2164" s="218"/>
      <c r="IBA2164" s="218"/>
      <c r="IBB2164" s="218"/>
      <c r="IBC2164" s="218"/>
      <c r="IBD2164" s="218"/>
      <c r="IBE2164" s="218"/>
      <c r="IBF2164" s="218"/>
      <c r="IBG2164" s="218"/>
      <c r="IBH2164" s="218"/>
      <c r="IBI2164" s="218"/>
      <c r="IBJ2164" s="218"/>
      <c r="IBK2164" s="218"/>
      <c r="IBL2164" s="218"/>
      <c r="IBM2164" s="218"/>
      <c r="IBN2164" s="218"/>
      <c r="IBO2164" s="218"/>
      <c r="IBP2164" s="218"/>
      <c r="IBQ2164" s="218"/>
      <c r="IBR2164" s="218"/>
      <c r="IBS2164" s="218"/>
      <c r="IBT2164" s="218"/>
      <c r="IBU2164" s="218"/>
      <c r="IBV2164" s="218"/>
      <c r="IBW2164" s="218"/>
      <c r="IBX2164" s="218"/>
      <c r="IBY2164" s="218"/>
      <c r="IBZ2164" s="218"/>
      <c r="ICA2164" s="218"/>
      <c r="ICB2164" s="218"/>
      <c r="ICC2164" s="218"/>
      <c r="ICD2164" s="218"/>
      <c r="ICE2164" s="218"/>
      <c r="ICF2164" s="218"/>
      <c r="ICG2164" s="218"/>
      <c r="ICH2164" s="218"/>
      <c r="ICI2164" s="218"/>
      <c r="ICJ2164" s="218"/>
      <c r="ICK2164" s="218"/>
      <c r="ICL2164" s="218"/>
      <c r="ICM2164" s="218"/>
      <c r="ICN2164" s="218"/>
      <c r="ICO2164" s="218"/>
      <c r="ICP2164" s="218"/>
      <c r="ICQ2164" s="218"/>
      <c r="ICR2164" s="218"/>
      <c r="ICS2164" s="218"/>
      <c r="ICT2164" s="218"/>
      <c r="ICU2164" s="218"/>
      <c r="ICV2164" s="218"/>
      <c r="ICW2164" s="218"/>
      <c r="ICX2164" s="218"/>
      <c r="ICY2164" s="218"/>
      <c r="ICZ2164" s="218"/>
      <c r="IDA2164" s="218"/>
      <c r="IDB2164" s="218"/>
      <c r="IDC2164" s="218"/>
      <c r="IDD2164" s="218"/>
      <c r="IDE2164" s="218"/>
      <c r="IDF2164" s="218"/>
      <c r="IDG2164" s="218"/>
      <c r="IDH2164" s="218"/>
      <c r="IDI2164" s="218"/>
      <c r="IDJ2164" s="218"/>
      <c r="IDK2164" s="218"/>
      <c r="IDL2164" s="218"/>
      <c r="IDM2164" s="218"/>
      <c r="IDN2164" s="218"/>
      <c r="IDO2164" s="218"/>
      <c r="IDP2164" s="218"/>
      <c r="IDQ2164" s="218"/>
      <c r="IDR2164" s="218"/>
      <c r="IDS2164" s="218"/>
      <c r="IDT2164" s="218"/>
      <c r="IDU2164" s="218"/>
      <c r="IDV2164" s="218"/>
      <c r="IDW2164" s="218"/>
      <c r="IDX2164" s="218"/>
      <c r="IDY2164" s="218"/>
      <c r="IDZ2164" s="218"/>
      <c r="IEA2164" s="218"/>
      <c r="IEB2164" s="218"/>
      <c r="IEC2164" s="218"/>
      <c r="IED2164" s="218"/>
      <c r="IEE2164" s="218"/>
      <c r="IEF2164" s="218"/>
      <c r="IEG2164" s="218"/>
      <c r="IEH2164" s="218"/>
      <c r="IEI2164" s="218"/>
      <c r="IEJ2164" s="218"/>
      <c r="IEK2164" s="218"/>
      <c r="IEL2164" s="218"/>
      <c r="IEM2164" s="218"/>
      <c r="IEN2164" s="218"/>
      <c r="IEO2164" s="218"/>
      <c r="IEP2164" s="218"/>
      <c r="IEQ2164" s="218"/>
      <c r="IER2164" s="218"/>
      <c r="IES2164" s="218"/>
      <c r="IET2164" s="218"/>
      <c r="IEU2164" s="218"/>
      <c r="IEV2164" s="218"/>
      <c r="IEW2164" s="218"/>
      <c r="IEX2164" s="218"/>
      <c r="IEY2164" s="218"/>
      <c r="IEZ2164" s="218"/>
      <c r="IFA2164" s="218"/>
      <c r="IFB2164" s="218"/>
      <c r="IFC2164" s="218"/>
      <c r="IFD2164" s="218"/>
      <c r="IFE2164" s="218"/>
      <c r="IFF2164" s="218"/>
      <c r="IFG2164" s="218"/>
      <c r="IFH2164" s="218"/>
      <c r="IFI2164" s="218"/>
      <c r="IFJ2164" s="218"/>
      <c r="IFK2164" s="218"/>
      <c r="IFL2164" s="218"/>
      <c r="IFM2164" s="218"/>
      <c r="IFN2164" s="218"/>
      <c r="IFO2164" s="218"/>
      <c r="IFP2164" s="218"/>
      <c r="IFQ2164" s="218"/>
      <c r="IFR2164" s="218"/>
      <c r="IFS2164" s="218"/>
      <c r="IFT2164" s="218"/>
      <c r="IFU2164" s="218"/>
      <c r="IFV2164" s="218"/>
      <c r="IFW2164" s="218"/>
      <c r="IFX2164" s="218"/>
      <c r="IFY2164" s="218"/>
      <c r="IFZ2164" s="218"/>
      <c r="IGA2164" s="218"/>
      <c r="IGB2164" s="218"/>
      <c r="IGC2164" s="218"/>
      <c r="IGD2164" s="218"/>
      <c r="IGE2164" s="218"/>
      <c r="IGF2164" s="218"/>
      <c r="IGG2164" s="218"/>
      <c r="IGH2164" s="218"/>
      <c r="IGI2164" s="218"/>
      <c r="IGJ2164" s="218"/>
      <c r="IGK2164" s="218"/>
      <c r="IGL2164" s="218"/>
      <c r="IGM2164" s="218"/>
      <c r="IGN2164" s="218"/>
      <c r="IGO2164" s="218"/>
      <c r="IGP2164" s="218"/>
      <c r="IGQ2164" s="218"/>
      <c r="IGR2164" s="218"/>
      <c r="IGS2164" s="218"/>
      <c r="IGT2164" s="218"/>
      <c r="IGU2164" s="218"/>
      <c r="IGV2164" s="218"/>
      <c r="IGW2164" s="218"/>
      <c r="IGX2164" s="218"/>
      <c r="IGY2164" s="218"/>
      <c r="IGZ2164" s="218"/>
      <c r="IHA2164" s="218"/>
      <c r="IHB2164" s="218"/>
      <c r="IHC2164" s="218"/>
      <c r="IHD2164" s="218"/>
      <c r="IHE2164" s="218"/>
      <c r="IHF2164" s="218"/>
      <c r="IHG2164" s="218"/>
      <c r="IHH2164" s="218"/>
      <c r="IHI2164" s="218"/>
      <c r="IHJ2164" s="218"/>
      <c r="IHK2164" s="218"/>
      <c r="IHL2164" s="218"/>
      <c r="IHM2164" s="218"/>
      <c r="IHN2164" s="218"/>
      <c r="IHO2164" s="218"/>
      <c r="IHP2164" s="218"/>
      <c r="IHQ2164" s="218"/>
      <c r="IHR2164" s="218"/>
      <c r="IHS2164" s="218"/>
      <c r="IHT2164" s="218"/>
      <c r="IHU2164" s="218"/>
      <c r="IHV2164" s="218"/>
      <c r="IHW2164" s="218"/>
      <c r="IHX2164" s="218"/>
      <c r="IHY2164" s="218"/>
      <c r="IHZ2164" s="218"/>
      <c r="IIA2164" s="218"/>
      <c r="IIB2164" s="218"/>
      <c r="IIC2164" s="218"/>
      <c r="IID2164" s="218"/>
      <c r="IIE2164" s="218"/>
      <c r="IIF2164" s="218"/>
      <c r="IIG2164" s="218"/>
      <c r="IIH2164" s="218"/>
      <c r="III2164" s="218"/>
      <c r="IIJ2164" s="218"/>
      <c r="IIK2164" s="218"/>
      <c r="IIL2164" s="218"/>
      <c r="IIM2164" s="218"/>
      <c r="IIN2164" s="218"/>
      <c r="IIO2164" s="218"/>
      <c r="IIP2164" s="218"/>
      <c r="IIQ2164" s="218"/>
      <c r="IIR2164" s="218"/>
      <c r="IIS2164" s="218"/>
      <c r="IIT2164" s="218"/>
      <c r="IIU2164" s="218"/>
      <c r="IIV2164" s="218"/>
      <c r="IIW2164" s="218"/>
      <c r="IIX2164" s="218"/>
      <c r="IIY2164" s="218"/>
      <c r="IIZ2164" s="218"/>
      <c r="IJA2164" s="218"/>
      <c r="IJB2164" s="218"/>
      <c r="IJC2164" s="218"/>
      <c r="IJD2164" s="218"/>
      <c r="IJE2164" s="218"/>
      <c r="IJF2164" s="218"/>
      <c r="IJG2164" s="218"/>
      <c r="IJH2164" s="218"/>
      <c r="IJI2164" s="218"/>
      <c r="IJJ2164" s="218"/>
      <c r="IJK2164" s="218"/>
      <c r="IJL2164" s="218"/>
      <c r="IJM2164" s="218"/>
      <c r="IJN2164" s="218"/>
      <c r="IJO2164" s="218"/>
      <c r="IJP2164" s="218"/>
      <c r="IJQ2164" s="218"/>
      <c r="IJR2164" s="218"/>
      <c r="IJS2164" s="218"/>
      <c r="IJT2164" s="218"/>
      <c r="IJU2164" s="218"/>
      <c r="IJV2164" s="218"/>
      <c r="IJW2164" s="218"/>
      <c r="IJX2164" s="218"/>
      <c r="IJY2164" s="218"/>
      <c r="IJZ2164" s="218"/>
      <c r="IKA2164" s="218"/>
      <c r="IKB2164" s="218"/>
      <c r="IKC2164" s="218"/>
      <c r="IKD2164" s="218"/>
      <c r="IKE2164" s="218"/>
      <c r="IKF2164" s="218"/>
      <c r="IKG2164" s="218"/>
      <c r="IKH2164" s="218"/>
      <c r="IKI2164" s="218"/>
      <c r="IKJ2164" s="218"/>
      <c r="IKK2164" s="218"/>
      <c r="IKL2164" s="218"/>
      <c r="IKM2164" s="218"/>
      <c r="IKN2164" s="218"/>
      <c r="IKO2164" s="218"/>
      <c r="IKP2164" s="218"/>
      <c r="IKQ2164" s="218"/>
      <c r="IKR2164" s="218"/>
      <c r="IKS2164" s="218"/>
      <c r="IKT2164" s="218"/>
      <c r="IKU2164" s="218"/>
      <c r="IKV2164" s="218"/>
      <c r="IKW2164" s="218"/>
      <c r="IKX2164" s="218"/>
      <c r="IKY2164" s="218"/>
      <c r="IKZ2164" s="218"/>
      <c r="ILA2164" s="218"/>
      <c r="ILB2164" s="218"/>
      <c r="ILC2164" s="218"/>
      <c r="ILD2164" s="218"/>
      <c r="ILE2164" s="218"/>
      <c r="ILF2164" s="218"/>
      <c r="ILG2164" s="218"/>
      <c r="ILH2164" s="218"/>
      <c r="ILI2164" s="218"/>
      <c r="ILJ2164" s="218"/>
      <c r="ILK2164" s="218"/>
      <c r="ILL2164" s="218"/>
      <c r="ILM2164" s="218"/>
      <c r="ILN2164" s="218"/>
      <c r="ILO2164" s="218"/>
      <c r="ILP2164" s="218"/>
      <c r="ILQ2164" s="218"/>
      <c r="ILR2164" s="218"/>
      <c r="ILS2164" s="218"/>
      <c r="ILT2164" s="218"/>
      <c r="ILU2164" s="218"/>
      <c r="ILV2164" s="218"/>
      <c r="ILW2164" s="218"/>
      <c r="ILX2164" s="218"/>
      <c r="ILY2164" s="218"/>
      <c r="ILZ2164" s="218"/>
      <c r="IMA2164" s="218"/>
      <c r="IMB2164" s="218"/>
      <c r="IMC2164" s="218"/>
      <c r="IMD2164" s="218"/>
      <c r="IME2164" s="218"/>
      <c r="IMF2164" s="218"/>
      <c r="IMG2164" s="218"/>
      <c r="IMH2164" s="218"/>
      <c r="IMI2164" s="218"/>
      <c r="IMJ2164" s="218"/>
      <c r="IMK2164" s="218"/>
      <c r="IML2164" s="218"/>
      <c r="IMM2164" s="218"/>
      <c r="IMN2164" s="218"/>
      <c r="IMO2164" s="218"/>
      <c r="IMP2164" s="218"/>
      <c r="IMQ2164" s="218"/>
      <c r="IMR2164" s="218"/>
      <c r="IMS2164" s="218"/>
      <c r="IMT2164" s="218"/>
      <c r="IMU2164" s="218"/>
      <c r="IMV2164" s="218"/>
      <c r="IMW2164" s="218"/>
      <c r="IMX2164" s="218"/>
      <c r="IMY2164" s="218"/>
      <c r="IMZ2164" s="218"/>
      <c r="INA2164" s="218"/>
      <c r="INB2164" s="218"/>
      <c r="INC2164" s="218"/>
      <c r="IND2164" s="218"/>
      <c r="INE2164" s="218"/>
      <c r="INF2164" s="218"/>
      <c r="ING2164" s="218"/>
      <c r="INH2164" s="218"/>
      <c r="INI2164" s="218"/>
      <c r="INJ2164" s="218"/>
      <c r="INK2164" s="218"/>
      <c r="INL2164" s="218"/>
      <c r="INM2164" s="218"/>
      <c r="INN2164" s="218"/>
      <c r="INO2164" s="218"/>
      <c r="INP2164" s="218"/>
      <c r="INQ2164" s="218"/>
      <c r="INR2164" s="218"/>
      <c r="INS2164" s="218"/>
      <c r="INT2164" s="218"/>
      <c r="INU2164" s="218"/>
      <c r="INV2164" s="218"/>
      <c r="INW2164" s="218"/>
      <c r="INX2164" s="218"/>
      <c r="INY2164" s="218"/>
      <c r="INZ2164" s="218"/>
      <c r="IOA2164" s="218"/>
      <c r="IOB2164" s="218"/>
      <c r="IOC2164" s="218"/>
      <c r="IOD2164" s="218"/>
      <c r="IOE2164" s="218"/>
      <c r="IOF2164" s="218"/>
      <c r="IOG2164" s="218"/>
      <c r="IOH2164" s="218"/>
      <c r="IOI2164" s="218"/>
      <c r="IOJ2164" s="218"/>
      <c r="IOK2164" s="218"/>
      <c r="IOL2164" s="218"/>
      <c r="IOM2164" s="218"/>
      <c r="ION2164" s="218"/>
      <c r="IOO2164" s="218"/>
      <c r="IOP2164" s="218"/>
      <c r="IOQ2164" s="218"/>
      <c r="IOR2164" s="218"/>
      <c r="IOS2164" s="218"/>
      <c r="IOT2164" s="218"/>
      <c r="IOU2164" s="218"/>
      <c r="IOV2164" s="218"/>
      <c r="IOW2164" s="218"/>
      <c r="IOX2164" s="218"/>
      <c r="IOY2164" s="218"/>
      <c r="IOZ2164" s="218"/>
      <c r="IPA2164" s="218"/>
      <c r="IPB2164" s="218"/>
      <c r="IPC2164" s="218"/>
      <c r="IPD2164" s="218"/>
      <c r="IPE2164" s="218"/>
      <c r="IPF2164" s="218"/>
      <c r="IPG2164" s="218"/>
      <c r="IPH2164" s="218"/>
      <c r="IPI2164" s="218"/>
      <c r="IPJ2164" s="218"/>
      <c r="IPK2164" s="218"/>
      <c r="IPL2164" s="218"/>
      <c r="IPM2164" s="218"/>
      <c r="IPN2164" s="218"/>
      <c r="IPO2164" s="218"/>
      <c r="IPP2164" s="218"/>
      <c r="IPQ2164" s="218"/>
      <c r="IPR2164" s="218"/>
      <c r="IPS2164" s="218"/>
      <c r="IPT2164" s="218"/>
      <c r="IPU2164" s="218"/>
      <c r="IPV2164" s="218"/>
      <c r="IPW2164" s="218"/>
      <c r="IPX2164" s="218"/>
      <c r="IPY2164" s="218"/>
      <c r="IPZ2164" s="218"/>
      <c r="IQA2164" s="218"/>
      <c r="IQB2164" s="218"/>
      <c r="IQC2164" s="218"/>
      <c r="IQD2164" s="218"/>
      <c r="IQE2164" s="218"/>
      <c r="IQF2164" s="218"/>
      <c r="IQG2164" s="218"/>
      <c r="IQH2164" s="218"/>
      <c r="IQI2164" s="218"/>
      <c r="IQJ2164" s="218"/>
      <c r="IQK2164" s="218"/>
      <c r="IQL2164" s="218"/>
      <c r="IQM2164" s="218"/>
      <c r="IQN2164" s="218"/>
      <c r="IQO2164" s="218"/>
      <c r="IQP2164" s="218"/>
      <c r="IQQ2164" s="218"/>
      <c r="IQR2164" s="218"/>
      <c r="IQS2164" s="218"/>
      <c r="IQT2164" s="218"/>
      <c r="IQU2164" s="218"/>
      <c r="IQV2164" s="218"/>
      <c r="IQW2164" s="218"/>
      <c r="IQX2164" s="218"/>
      <c r="IQY2164" s="218"/>
      <c r="IQZ2164" s="218"/>
      <c r="IRA2164" s="218"/>
      <c r="IRB2164" s="218"/>
      <c r="IRC2164" s="218"/>
      <c r="IRD2164" s="218"/>
      <c r="IRE2164" s="218"/>
      <c r="IRF2164" s="218"/>
      <c r="IRG2164" s="218"/>
      <c r="IRH2164" s="218"/>
      <c r="IRI2164" s="218"/>
      <c r="IRJ2164" s="218"/>
      <c r="IRK2164" s="218"/>
      <c r="IRL2164" s="218"/>
      <c r="IRM2164" s="218"/>
      <c r="IRN2164" s="218"/>
      <c r="IRO2164" s="218"/>
      <c r="IRP2164" s="218"/>
      <c r="IRQ2164" s="218"/>
      <c r="IRR2164" s="218"/>
      <c r="IRS2164" s="218"/>
      <c r="IRT2164" s="218"/>
      <c r="IRU2164" s="218"/>
      <c r="IRV2164" s="218"/>
      <c r="IRW2164" s="218"/>
      <c r="IRX2164" s="218"/>
      <c r="IRY2164" s="218"/>
      <c r="IRZ2164" s="218"/>
      <c r="ISA2164" s="218"/>
      <c r="ISB2164" s="218"/>
      <c r="ISC2164" s="218"/>
      <c r="ISD2164" s="218"/>
      <c r="ISE2164" s="218"/>
      <c r="ISF2164" s="218"/>
      <c r="ISG2164" s="218"/>
      <c r="ISH2164" s="218"/>
      <c r="ISI2164" s="218"/>
      <c r="ISJ2164" s="218"/>
      <c r="ISK2164" s="218"/>
      <c r="ISL2164" s="218"/>
      <c r="ISM2164" s="218"/>
      <c r="ISN2164" s="218"/>
      <c r="ISO2164" s="218"/>
      <c r="ISP2164" s="218"/>
      <c r="ISQ2164" s="218"/>
      <c r="ISR2164" s="218"/>
      <c r="ISS2164" s="218"/>
      <c r="IST2164" s="218"/>
      <c r="ISU2164" s="218"/>
      <c r="ISV2164" s="218"/>
      <c r="ISW2164" s="218"/>
      <c r="ISX2164" s="218"/>
      <c r="ISY2164" s="218"/>
      <c r="ISZ2164" s="218"/>
      <c r="ITA2164" s="218"/>
      <c r="ITB2164" s="218"/>
      <c r="ITC2164" s="218"/>
      <c r="ITD2164" s="218"/>
      <c r="ITE2164" s="218"/>
      <c r="ITF2164" s="218"/>
      <c r="ITG2164" s="218"/>
      <c r="ITH2164" s="218"/>
      <c r="ITI2164" s="218"/>
      <c r="ITJ2164" s="218"/>
      <c r="ITK2164" s="218"/>
      <c r="ITL2164" s="218"/>
      <c r="ITM2164" s="218"/>
      <c r="ITN2164" s="218"/>
      <c r="ITO2164" s="218"/>
      <c r="ITP2164" s="218"/>
      <c r="ITQ2164" s="218"/>
      <c r="ITR2164" s="218"/>
      <c r="ITS2164" s="218"/>
      <c r="ITT2164" s="218"/>
      <c r="ITU2164" s="218"/>
      <c r="ITV2164" s="218"/>
      <c r="ITW2164" s="218"/>
      <c r="ITX2164" s="218"/>
      <c r="ITY2164" s="218"/>
      <c r="ITZ2164" s="218"/>
      <c r="IUA2164" s="218"/>
      <c r="IUB2164" s="218"/>
      <c r="IUC2164" s="218"/>
      <c r="IUD2164" s="218"/>
      <c r="IUE2164" s="218"/>
      <c r="IUF2164" s="218"/>
      <c r="IUG2164" s="218"/>
      <c r="IUH2164" s="218"/>
      <c r="IUI2164" s="218"/>
      <c r="IUJ2164" s="218"/>
      <c r="IUK2164" s="218"/>
      <c r="IUL2164" s="218"/>
      <c r="IUM2164" s="218"/>
      <c r="IUN2164" s="218"/>
      <c r="IUO2164" s="218"/>
      <c r="IUP2164" s="218"/>
      <c r="IUQ2164" s="218"/>
      <c r="IUR2164" s="218"/>
      <c r="IUS2164" s="218"/>
      <c r="IUT2164" s="218"/>
      <c r="IUU2164" s="218"/>
      <c r="IUV2164" s="218"/>
      <c r="IUW2164" s="218"/>
      <c r="IUX2164" s="218"/>
      <c r="IUY2164" s="218"/>
      <c r="IUZ2164" s="218"/>
      <c r="IVA2164" s="218"/>
      <c r="IVB2164" s="218"/>
      <c r="IVC2164" s="218"/>
      <c r="IVD2164" s="218"/>
      <c r="IVE2164" s="218"/>
      <c r="IVF2164" s="218"/>
      <c r="IVG2164" s="218"/>
      <c r="IVH2164" s="218"/>
      <c r="IVI2164" s="218"/>
      <c r="IVJ2164" s="218"/>
      <c r="IVK2164" s="218"/>
      <c r="IVL2164" s="218"/>
      <c r="IVM2164" s="218"/>
      <c r="IVN2164" s="218"/>
      <c r="IVO2164" s="218"/>
      <c r="IVP2164" s="218"/>
      <c r="IVQ2164" s="218"/>
      <c r="IVR2164" s="218"/>
      <c r="IVS2164" s="218"/>
      <c r="IVT2164" s="218"/>
      <c r="IVU2164" s="218"/>
      <c r="IVV2164" s="218"/>
      <c r="IVW2164" s="218"/>
      <c r="IVX2164" s="218"/>
      <c r="IVY2164" s="218"/>
      <c r="IVZ2164" s="218"/>
      <c r="IWA2164" s="218"/>
      <c r="IWB2164" s="218"/>
      <c r="IWC2164" s="218"/>
      <c r="IWD2164" s="218"/>
      <c r="IWE2164" s="218"/>
      <c r="IWF2164" s="218"/>
      <c r="IWG2164" s="218"/>
      <c r="IWH2164" s="218"/>
      <c r="IWI2164" s="218"/>
      <c r="IWJ2164" s="218"/>
      <c r="IWK2164" s="218"/>
      <c r="IWL2164" s="218"/>
      <c r="IWM2164" s="218"/>
      <c r="IWN2164" s="218"/>
      <c r="IWO2164" s="218"/>
      <c r="IWP2164" s="218"/>
      <c r="IWQ2164" s="218"/>
      <c r="IWR2164" s="218"/>
      <c r="IWS2164" s="218"/>
      <c r="IWT2164" s="218"/>
      <c r="IWU2164" s="218"/>
      <c r="IWV2164" s="218"/>
      <c r="IWW2164" s="218"/>
      <c r="IWX2164" s="218"/>
      <c r="IWY2164" s="218"/>
      <c r="IWZ2164" s="218"/>
      <c r="IXA2164" s="218"/>
      <c r="IXB2164" s="218"/>
      <c r="IXC2164" s="218"/>
      <c r="IXD2164" s="218"/>
      <c r="IXE2164" s="218"/>
      <c r="IXF2164" s="218"/>
      <c r="IXG2164" s="218"/>
      <c r="IXH2164" s="218"/>
      <c r="IXI2164" s="218"/>
      <c r="IXJ2164" s="218"/>
      <c r="IXK2164" s="218"/>
      <c r="IXL2164" s="218"/>
      <c r="IXM2164" s="218"/>
      <c r="IXN2164" s="218"/>
      <c r="IXO2164" s="218"/>
      <c r="IXP2164" s="218"/>
      <c r="IXQ2164" s="218"/>
      <c r="IXR2164" s="218"/>
      <c r="IXS2164" s="218"/>
      <c r="IXT2164" s="218"/>
      <c r="IXU2164" s="218"/>
      <c r="IXV2164" s="218"/>
      <c r="IXW2164" s="218"/>
      <c r="IXX2164" s="218"/>
      <c r="IXY2164" s="218"/>
      <c r="IXZ2164" s="218"/>
      <c r="IYA2164" s="218"/>
      <c r="IYB2164" s="218"/>
      <c r="IYC2164" s="218"/>
      <c r="IYD2164" s="218"/>
      <c r="IYE2164" s="218"/>
      <c r="IYF2164" s="218"/>
      <c r="IYG2164" s="218"/>
      <c r="IYH2164" s="218"/>
      <c r="IYI2164" s="218"/>
      <c r="IYJ2164" s="218"/>
      <c r="IYK2164" s="218"/>
      <c r="IYL2164" s="218"/>
      <c r="IYM2164" s="218"/>
      <c r="IYN2164" s="218"/>
      <c r="IYO2164" s="218"/>
      <c r="IYP2164" s="218"/>
      <c r="IYQ2164" s="218"/>
      <c r="IYR2164" s="218"/>
      <c r="IYS2164" s="218"/>
      <c r="IYT2164" s="218"/>
      <c r="IYU2164" s="218"/>
      <c r="IYV2164" s="218"/>
      <c r="IYW2164" s="218"/>
      <c r="IYX2164" s="218"/>
      <c r="IYY2164" s="218"/>
      <c r="IYZ2164" s="218"/>
      <c r="IZA2164" s="218"/>
      <c r="IZB2164" s="218"/>
      <c r="IZC2164" s="218"/>
      <c r="IZD2164" s="218"/>
      <c r="IZE2164" s="218"/>
      <c r="IZF2164" s="218"/>
      <c r="IZG2164" s="218"/>
      <c r="IZH2164" s="218"/>
      <c r="IZI2164" s="218"/>
      <c r="IZJ2164" s="218"/>
      <c r="IZK2164" s="218"/>
      <c r="IZL2164" s="218"/>
      <c r="IZM2164" s="218"/>
      <c r="IZN2164" s="218"/>
      <c r="IZO2164" s="218"/>
      <c r="IZP2164" s="218"/>
      <c r="IZQ2164" s="218"/>
      <c r="IZR2164" s="218"/>
      <c r="IZS2164" s="218"/>
      <c r="IZT2164" s="218"/>
      <c r="IZU2164" s="218"/>
      <c r="IZV2164" s="218"/>
      <c r="IZW2164" s="218"/>
      <c r="IZX2164" s="218"/>
      <c r="IZY2164" s="218"/>
      <c r="IZZ2164" s="218"/>
      <c r="JAA2164" s="218"/>
      <c r="JAB2164" s="218"/>
      <c r="JAC2164" s="218"/>
      <c r="JAD2164" s="218"/>
      <c r="JAE2164" s="218"/>
      <c r="JAF2164" s="218"/>
      <c r="JAG2164" s="218"/>
      <c r="JAH2164" s="218"/>
      <c r="JAI2164" s="218"/>
      <c r="JAJ2164" s="218"/>
      <c r="JAK2164" s="218"/>
      <c r="JAL2164" s="218"/>
      <c r="JAM2164" s="218"/>
      <c r="JAN2164" s="218"/>
      <c r="JAO2164" s="218"/>
      <c r="JAP2164" s="218"/>
      <c r="JAQ2164" s="218"/>
      <c r="JAR2164" s="218"/>
      <c r="JAS2164" s="218"/>
      <c r="JAT2164" s="218"/>
      <c r="JAU2164" s="218"/>
      <c r="JAV2164" s="218"/>
      <c r="JAW2164" s="218"/>
      <c r="JAX2164" s="218"/>
      <c r="JAY2164" s="218"/>
      <c r="JAZ2164" s="218"/>
      <c r="JBA2164" s="218"/>
      <c r="JBB2164" s="218"/>
      <c r="JBC2164" s="218"/>
      <c r="JBD2164" s="218"/>
      <c r="JBE2164" s="218"/>
      <c r="JBF2164" s="218"/>
      <c r="JBG2164" s="218"/>
      <c r="JBH2164" s="218"/>
      <c r="JBI2164" s="218"/>
      <c r="JBJ2164" s="218"/>
      <c r="JBK2164" s="218"/>
      <c r="JBL2164" s="218"/>
      <c r="JBM2164" s="218"/>
      <c r="JBN2164" s="218"/>
      <c r="JBO2164" s="218"/>
      <c r="JBP2164" s="218"/>
      <c r="JBQ2164" s="218"/>
      <c r="JBR2164" s="218"/>
      <c r="JBS2164" s="218"/>
      <c r="JBT2164" s="218"/>
      <c r="JBU2164" s="218"/>
      <c r="JBV2164" s="218"/>
      <c r="JBW2164" s="218"/>
      <c r="JBX2164" s="218"/>
      <c r="JBY2164" s="218"/>
      <c r="JBZ2164" s="218"/>
      <c r="JCA2164" s="218"/>
      <c r="JCB2164" s="218"/>
      <c r="JCC2164" s="218"/>
      <c r="JCD2164" s="218"/>
      <c r="JCE2164" s="218"/>
      <c r="JCF2164" s="218"/>
      <c r="JCG2164" s="218"/>
      <c r="JCH2164" s="218"/>
      <c r="JCI2164" s="218"/>
      <c r="JCJ2164" s="218"/>
      <c r="JCK2164" s="218"/>
      <c r="JCL2164" s="218"/>
      <c r="JCM2164" s="218"/>
      <c r="JCN2164" s="218"/>
      <c r="JCO2164" s="218"/>
      <c r="JCP2164" s="218"/>
      <c r="JCQ2164" s="218"/>
      <c r="JCR2164" s="218"/>
      <c r="JCS2164" s="218"/>
      <c r="JCT2164" s="218"/>
      <c r="JCU2164" s="218"/>
      <c r="JCV2164" s="218"/>
      <c r="JCW2164" s="218"/>
      <c r="JCX2164" s="218"/>
      <c r="JCY2164" s="218"/>
      <c r="JCZ2164" s="218"/>
      <c r="JDA2164" s="218"/>
      <c r="JDB2164" s="218"/>
      <c r="JDC2164" s="218"/>
      <c r="JDD2164" s="218"/>
      <c r="JDE2164" s="218"/>
      <c r="JDF2164" s="218"/>
      <c r="JDG2164" s="218"/>
      <c r="JDH2164" s="218"/>
      <c r="JDI2164" s="218"/>
      <c r="JDJ2164" s="218"/>
      <c r="JDK2164" s="218"/>
      <c r="JDL2164" s="218"/>
      <c r="JDM2164" s="218"/>
      <c r="JDN2164" s="218"/>
      <c r="JDO2164" s="218"/>
      <c r="JDP2164" s="218"/>
      <c r="JDQ2164" s="218"/>
      <c r="JDR2164" s="218"/>
      <c r="JDS2164" s="218"/>
      <c r="JDT2164" s="218"/>
      <c r="JDU2164" s="218"/>
      <c r="JDV2164" s="218"/>
      <c r="JDW2164" s="218"/>
      <c r="JDX2164" s="218"/>
      <c r="JDY2164" s="218"/>
      <c r="JDZ2164" s="218"/>
      <c r="JEA2164" s="218"/>
      <c r="JEB2164" s="218"/>
      <c r="JEC2164" s="218"/>
      <c r="JED2164" s="218"/>
      <c r="JEE2164" s="218"/>
      <c r="JEF2164" s="218"/>
      <c r="JEG2164" s="218"/>
      <c r="JEH2164" s="218"/>
      <c r="JEI2164" s="218"/>
      <c r="JEJ2164" s="218"/>
      <c r="JEK2164" s="218"/>
      <c r="JEL2164" s="218"/>
      <c r="JEM2164" s="218"/>
      <c r="JEN2164" s="218"/>
      <c r="JEO2164" s="218"/>
      <c r="JEP2164" s="218"/>
      <c r="JEQ2164" s="218"/>
      <c r="JER2164" s="218"/>
      <c r="JES2164" s="218"/>
      <c r="JET2164" s="218"/>
      <c r="JEU2164" s="218"/>
      <c r="JEV2164" s="218"/>
      <c r="JEW2164" s="218"/>
      <c r="JEX2164" s="218"/>
      <c r="JEY2164" s="218"/>
      <c r="JEZ2164" s="218"/>
      <c r="JFA2164" s="218"/>
      <c r="JFB2164" s="218"/>
      <c r="JFC2164" s="218"/>
      <c r="JFD2164" s="218"/>
      <c r="JFE2164" s="218"/>
      <c r="JFF2164" s="218"/>
      <c r="JFG2164" s="218"/>
      <c r="JFH2164" s="218"/>
      <c r="JFI2164" s="218"/>
      <c r="JFJ2164" s="218"/>
      <c r="JFK2164" s="218"/>
      <c r="JFL2164" s="218"/>
      <c r="JFM2164" s="218"/>
      <c r="JFN2164" s="218"/>
      <c r="JFO2164" s="218"/>
      <c r="JFP2164" s="218"/>
      <c r="JFQ2164" s="218"/>
      <c r="JFR2164" s="218"/>
      <c r="JFS2164" s="218"/>
      <c r="JFT2164" s="218"/>
      <c r="JFU2164" s="218"/>
      <c r="JFV2164" s="218"/>
      <c r="JFW2164" s="218"/>
      <c r="JFX2164" s="218"/>
      <c r="JFY2164" s="218"/>
      <c r="JFZ2164" s="218"/>
      <c r="JGA2164" s="218"/>
      <c r="JGB2164" s="218"/>
      <c r="JGC2164" s="218"/>
      <c r="JGD2164" s="218"/>
      <c r="JGE2164" s="218"/>
      <c r="JGF2164" s="218"/>
      <c r="JGG2164" s="218"/>
      <c r="JGH2164" s="218"/>
      <c r="JGI2164" s="218"/>
      <c r="JGJ2164" s="218"/>
      <c r="JGK2164" s="218"/>
      <c r="JGL2164" s="218"/>
      <c r="JGM2164" s="218"/>
      <c r="JGN2164" s="218"/>
      <c r="JGO2164" s="218"/>
      <c r="JGP2164" s="218"/>
      <c r="JGQ2164" s="218"/>
      <c r="JGR2164" s="218"/>
      <c r="JGS2164" s="218"/>
      <c r="JGT2164" s="218"/>
      <c r="JGU2164" s="218"/>
      <c r="JGV2164" s="218"/>
      <c r="JGW2164" s="218"/>
      <c r="JGX2164" s="218"/>
      <c r="JGY2164" s="218"/>
      <c r="JGZ2164" s="218"/>
      <c r="JHA2164" s="218"/>
      <c r="JHB2164" s="218"/>
      <c r="JHC2164" s="218"/>
      <c r="JHD2164" s="218"/>
      <c r="JHE2164" s="218"/>
      <c r="JHF2164" s="218"/>
      <c r="JHG2164" s="218"/>
      <c r="JHH2164" s="218"/>
      <c r="JHI2164" s="218"/>
      <c r="JHJ2164" s="218"/>
      <c r="JHK2164" s="218"/>
      <c r="JHL2164" s="218"/>
      <c r="JHM2164" s="218"/>
      <c r="JHN2164" s="218"/>
      <c r="JHO2164" s="218"/>
      <c r="JHP2164" s="218"/>
      <c r="JHQ2164" s="218"/>
      <c r="JHR2164" s="218"/>
      <c r="JHS2164" s="218"/>
      <c r="JHT2164" s="218"/>
      <c r="JHU2164" s="218"/>
      <c r="JHV2164" s="218"/>
      <c r="JHW2164" s="218"/>
      <c r="JHX2164" s="218"/>
      <c r="JHY2164" s="218"/>
      <c r="JHZ2164" s="218"/>
      <c r="JIA2164" s="218"/>
      <c r="JIB2164" s="218"/>
      <c r="JIC2164" s="218"/>
      <c r="JID2164" s="218"/>
      <c r="JIE2164" s="218"/>
      <c r="JIF2164" s="218"/>
      <c r="JIG2164" s="218"/>
      <c r="JIH2164" s="218"/>
      <c r="JII2164" s="218"/>
      <c r="JIJ2164" s="218"/>
      <c r="JIK2164" s="218"/>
      <c r="JIL2164" s="218"/>
      <c r="JIM2164" s="218"/>
      <c r="JIN2164" s="218"/>
      <c r="JIO2164" s="218"/>
      <c r="JIP2164" s="218"/>
      <c r="JIQ2164" s="218"/>
      <c r="JIR2164" s="218"/>
      <c r="JIS2164" s="218"/>
      <c r="JIT2164" s="218"/>
      <c r="JIU2164" s="218"/>
      <c r="JIV2164" s="218"/>
      <c r="JIW2164" s="218"/>
      <c r="JIX2164" s="218"/>
      <c r="JIY2164" s="218"/>
      <c r="JIZ2164" s="218"/>
      <c r="JJA2164" s="218"/>
      <c r="JJB2164" s="218"/>
      <c r="JJC2164" s="218"/>
      <c r="JJD2164" s="218"/>
      <c r="JJE2164" s="218"/>
      <c r="JJF2164" s="218"/>
      <c r="JJG2164" s="218"/>
      <c r="JJH2164" s="218"/>
      <c r="JJI2164" s="218"/>
      <c r="JJJ2164" s="218"/>
      <c r="JJK2164" s="218"/>
      <c r="JJL2164" s="218"/>
      <c r="JJM2164" s="218"/>
      <c r="JJN2164" s="218"/>
      <c r="JJO2164" s="218"/>
      <c r="JJP2164" s="218"/>
      <c r="JJQ2164" s="218"/>
      <c r="JJR2164" s="218"/>
      <c r="JJS2164" s="218"/>
      <c r="JJT2164" s="218"/>
      <c r="JJU2164" s="218"/>
      <c r="JJV2164" s="218"/>
      <c r="JJW2164" s="218"/>
      <c r="JJX2164" s="218"/>
      <c r="JJY2164" s="218"/>
      <c r="JJZ2164" s="218"/>
      <c r="JKA2164" s="218"/>
      <c r="JKB2164" s="218"/>
      <c r="JKC2164" s="218"/>
      <c r="JKD2164" s="218"/>
      <c r="JKE2164" s="218"/>
      <c r="JKF2164" s="218"/>
      <c r="JKG2164" s="218"/>
      <c r="JKH2164" s="218"/>
      <c r="JKI2164" s="218"/>
      <c r="JKJ2164" s="218"/>
      <c r="JKK2164" s="218"/>
      <c r="JKL2164" s="218"/>
      <c r="JKM2164" s="218"/>
      <c r="JKN2164" s="218"/>
      <c r="JKO2164" s="218"/>
      <c r="JKP2164" s="218"/>
      <c r="JKQ2164" s="218"/>
      <c r="JKR2164" s="218"/>
      <c r="JKS2164" s="218"/>
      <c r="JKT2164" s="218"/>
      <c r="JKU2164" s="218"/>
      <c r="JKV2164" s="218"/>
      <c r="JKW2164" s="218"/>
      <c r="JKX2164" s="218"/>
      <c r="JKY2164" s="218"/>
      <c r="JKZ2164" s="218"/>
      <c r="JLA2164" s="218"/>
      <c r="JLB2164" s="218"/>
      <c r="JLC2164" s="218"/>
      <c r="JLD2164" s="218"/>
      <c r="JLE2164" s="218"/>
      <c r="JLF2164" s="218"/>
      <c r="JLG2164" s="218"/>
      <c r="JLH2164" s="218"/>
      <c r="JLI2164" s="218"/>
      <c r="JLJ2164" s="218"/>
      <c r="JLK2164" s="218"/>
      <c r="JLL2164" s="218"/>
      <c r="JLM2164" s="218"/>
      <c r="JLN2164" s="218"/>
      <c r="JLO2164" s="218"/>
      <c r="JLP2164" s="218"/>
      <c r="JLQ2164" s="218"/>
      <c r="JLR2164" s="218"/>
      <c r="JLS2164" s="218"/>
      <c r="JLT2164" s="218"/>
      <c r="JLU2164" s="218"/>
      <c r="JLV2164" s="218"/>
      <c r="JLW2164" s="218"/>
      <c r="JLX2164" s="218"/>
      <c r="JLY2164" s="218"/>
      <c r="JLZ2164" s="218"/>
      <c r="JMA2164" s="218"/>
      <c r="JMB2164" s="218"/>
      <c r="JMC2164" s="218"/>
      <c r="JMD2164" s="218"/>
      <c r="JME2164" s="218"/>
      <c r="JMF2164" s="218"/>
      <c r="JMG2164" s="218"/>
      <c r="JMH2164" s="218"/>
      <c r="JMI2164" s="218"/>
      <c r="JMJ2164" s="218"/>
      <c r="JMK2164" s="218"/>
      <c r="JML2164" s="218"/>
      <c r="JMM2164" s="218"/>
      <c r="JMN2164" s="218"/>
      <c r="JMO2164" s="218"/>
      <c r="JMP2164" s="218"/>
      <c r="JMQ2164" s="218"/>
      <c r="JMR2164" s="218"/>
      <c r="JMS2164" s="218"/>
      <c r="JMT2164" s="218"/>
      <c r="JMU2164" s="218"/>
      <c r="JMV2164" s="218"/>
      <c r="JMW2164" s="218"/>
      <c r="JMX2164" s="218"/>
      <c r="JMY2164" s="218"/>
      <c r="JMZ2164" s="218"/>
      <c r="JNA2164" s="218"/>
      <c r="JNB2164" s="218"/>
      <c r="JNC2164" s="218"/>
      <c r="JND2164" s="218"/>
      <c r="JNE2164" s="218"/>
      <c r="JNF2164" s="218"/>
      <c r="JNG2164" s="218"/>
      <c r="JNH2164" s="218"/>
      <c r="JNI2164" s="218"/>
      <c r="JNJ2164" s="218"/>
      <c r="JNK2164" s="218"/>
      <c r="JNL2164" s="218"/>
      <c r="JNM2164" s="218"/>
      <c r="JNN2164" s="218"/>
      <c r="JNO2164" s="218"/>
      <c r="JNP2164" s="218"/>
      <c r="JNQ2164" s="218"/>
      <c r="JNR2164" s="218"/>
      <c r="JNS2164" s="218"/>
      <c r="JNT2164" s="218"/>
      <c r="JNU2164" s="218"/>
      <c r="JNV2164" s="218"/>
      <c r="JNW2164" s="218"/>
      <c r="JNX2164" s="218"/>
      <c r="JNY2164" s="218"/>
      <c r="JNZ2164" s="218"/>
      <c r="JOA2164" s="218"/>
      <c r="JOB2164" s="218"/>
      <c r="JOC2164" s="218"/>
      <c r="JOD2164" s="218"/>
      <c r="JOE2164" s="218"/>
      <c r="JOF2164" s="218"/>
      <c r="JOG2164" s="218"/>
      <c r="JOH2164" s="218"/>
      <c r="JOI2164" s="218"/>
      <c r="JOJ2164" s="218"/>
      <c r="JOK2164" s="218"/>
      <c r="JOL2164" s="218"/>
      <c r="JOM2164" s="218"/>
      <c r="JON2164" s="218"/>
      <c r="JOO2164" s="218"/>
      <c r="JOP2164" s="218"/>
      <c r="JOQ2164" s="218"/>
      <c r="JOR2164" s="218"/>
      <c r="JOS2164" s="218"/>
      <c r="JOT2164" s="218"/>
      <c r="JOU2164" s="218"/>
      <c r="JOV2164" s="218"/>
      <c r="JOW2164" s="218"/>
      <c r="JOX2164" s="218"/>
      <c r="JOY2164" s="218"/>
      <c r="JOZ2164" s="218"/>
      <c r="JPA2164" s="218"/>
      <c r="JPB2164" s="218"/>
      <c r="JPC2164" s="218"/>
      <c r="JPD2164" s="218"/>
      <c r="JPE2164" s="218"/>
      <c r="JPF2164" s="218"/>
      <c r="JPG2164" s="218"/>
      <c r="JPH2164" s="218"/>
      <c r="JPI2164" s="218"/>
      <c r="JPJ2164" s="218"/>
      <c r="JPK2164" s="218"/>
      <c r="JPL2164" s="218"/>
      <c r="JPM2164" s="218"/>
      <c r="JPN2164" s="218"/>
      <c r="JPO2164" s="218"/>
      <c r="JPP2164" s="218"/>
      <c r="JPQ2164" s="218"/>
      <c r="JPR2164" s="218"/>
      <c r="JPS2164" s="218"/>
      <c r="JPT2164" s="218"/>
      <c r="JPU2164" s="218"/>
      <c r="JPV2164" s="218"/>
      <c r="JPW2164" s="218"/>
      <c r="JPX2164" s="218"/>
      <c r="JPY2164" s="218"/>
      <c r="JPZ2164" s="218"/>
      <c r="JQA2164" s="218"/>
      <c r="JQB2164" s="218"/>
      <c r="JQC2164" s="218"/>
      <c r="JQD2164" s="218"/>
      <c r="JQE2164" s="218"/>
      <c r="JQF2164" s="218"/>
      <c r="JQG2164" s="218"/>
      <c r="JQH2164" s="218"/>
      <c r="JQI2164" s="218"/>
      <c r="JQJ2164" s="218"/>
      <c r="JQK2164" s="218"/>
      <c r="JQL2164" s="218"/>
      <c r="JQM2164" s="218"/>
      <c r="JQN2164" s="218"/>
      <c r="JQO2164" s="218"/>
      <c r="JQP2164" s="218"/>
      <c r="JQQ2164" s="218"/>
      <c r="JQR2164" s="218"/>
      <c r="JQS2164" s="218"/>
      <c r="JQT2164" s="218"/>
      <c r="JQU2164" s="218"/>
      <c r="JQV2164" s="218"/>
      <c r="JQW2164" s="218"/>
      <c r="JQX2164" s="218"/>
      <c r="JQY2164" s="218"/>
      <c r="JQZ2164" s="218"/>
      <c r="JRA2164" s="218"/>
      <c r="JRB2164" s="218"/>
      <c r="JRC2164" s="218"/>
      <c r="JRD2164" s="218"/>
      <c r="JRE2164" s="218"/>
      <c r="JRF2164" s="218"/>
      <c r="JRG2164" s="218"/>
      <c r="JRH2164" s="218"/>
      <c r="JRI2164" s="218"/>
      <c r="JRJ2164" s="218"/>
      <c r="JRK2164" s="218"/>
      <c r="JRL2164" s="218"/>
      <c r="JRM2164" s="218"/>
      <c r="JRN2164" s="218"/>
      <c r="JRO2164" s="218"/>
      <c r="JRP2164" s="218"/>
      <c r="JRQ2164" s="218"/>
      <c r="JRR2164" s="218"/>
      <c r="JRS2164" s="218"/>
      <c r="JRT2164" s="218"/>
      <c r="JRU2164" s="218"/>
      <c r="JRV2164" s="218"/>
      <c r="JRW2164" s="218"/>
      <c r="JRX2164" s="218"/>
      <c r="JRY2164" s="218"/>
      <c r="JRZ2164" s="218"/>
      <c r="JSA2164" s="218"/>
      <c r="JSB2164" s="218"/>
      <c r="JSC2164" s="218"/>
      <c r="JSD2164" s="218"/>
      <c r="JSE2164" s="218"/>
      <c r="JSF2164" s="218"/>
      <c r="JSG2164" s="218"/>
      <c r="JSH2164" s="218"/>
      <c r="JSI2164" s="218"/>
      <c r="JSJ2164" s="218"/>
      <c r="JSK2164" s="218"/>
      <c r="JSL2164" s="218"/>
      <c r="JSM2164" s="218"/>
      <c r="JSN2164" s="218"/>
      <c r="JSO2164" s="218"/>
      <c r="JSP2164" s="218"/>
      <c r="JSQ2164" s="218"/>
      <c r="JSR2164" s="218"/>
      <c r="JSS2164" s="218"/>
      <c r="JST2164" s="218"/>
      <c r="JSU2164" s="218"/>
      <c r="JSV2164" s="218"/>
      <c r="JSW2164" s="218"/>
      <c r="JSX2164" s="218"/>
      <c r="JSY2164" s="218"/>
      <c r="JSZ2164" s="218"/>
      <c r="JTA2164" s="218"/>
      <c r="JTB2164" s="218"/>
      <c r="JTC2164" s="218"/>
      <c r="JTD2164" s="218"/>
      <c r="JTE2164" s="218"/>
      <c r="JTF2164" s="218"/>
      <c r="JTG2164" s="218"/>
      <c r="JTH2164" s="218"/>
      <c r="JTI2164" s="218"/>
      <c r="JTJ2164" s="218"/>
      <c r="JTK2164" s="218"/>
      <c r="JTL2164" s="218"/>
      <c r="JTM2164" s="218"/>
      <c r="JTN2164" s="218"/>
      <c r="JTO2164" s="218"/>
      <c r="JTP2164" s="218"/>
      <c r="JTQ2164" s="218"/>
      <c r="JTR2164" s="218"/>
      <c r="JTS2164" s="218"/>
      <c r="JTT2164" s="218"/>
      <c r="JTU2164" s="218"/>
      <c r="JTV2164" s="218"/>
      <c r="JTW2164" s="218"/>
      <c r="JTX2164" s="218"/>
      <c r="JTY2164" s="218"/>
      <c r="JTZ2164" s="218"/>
      <c r="JUA2164" s="218"/>
      <c r="JUB2164" s="218"/>
      <c r="JUC2164" s="218"/>
      <c r="JUD2164" s="218"/>
      <c r="JUE2164" s="218"/>
      <c r="JUF2164" s="218"/>
      <c r="JUG2164" s="218"/>
      <c r="JUH2164" s="218"/>
      <c r="JUI2164" s="218"/>
      <c r="JUJ2164" s="218"/>
      <c r="JUK2164" s="218"/>
      <c r="JUL2164" s="218"/>
      <c r="JUM2164" s="218"/>
      <c r="JUN2164" s="218"/>
      <c r="JUO2164" s="218"/>
      <c r="JUP2164" s="218"/>
      <c r="JUQ2164" s="218"/>
      <c r="JUR2164" s="218"/>
      <c r="JUS2164" s="218"/>
      <c r="JUT2164" s="218"/>
      <c r="JUU2164" s="218"/>
      <c r="JUV2164" s="218"/>
      <c r="JUW2164" s="218"/>
      <c r="JUX2164" s="218"/>
      <c r="JUY2164" s="218"/>
      <c r="JUZ2164" s="218"/>
      <c r="JVA2164" s="218"/>
      <c r="JVB2164" s="218"/>
      <c r="JVC2164" s="218"/>
      <c r="JVD2164" s="218"/>
      <c r="JVE2164" s="218"/>
      <c r="JVF2164" s="218"/>
      <c r="JVG2164" s="218"/>
      <c r="JVH2164" s="218"/>
      <c r="JVI2164" s="218"/>
      <c r="JVJ2164" s="218"/>
      <c r="JVK2164" s="218"/>
      <c r="JVL2164" s="218"/>
      <c r="JVM2164" s="218"/>
      <c r="JVN2164" s="218"/>
      <c r="JVO2164" s="218"/>
      <c r="JVP2164" s="218"/>
      <c r="JVQ2164" s="218"/>
      <c r="JVR2164" s="218"/>
      <c r="JVS2164" s="218"/>
      <c r="JVT2164" s="218"/>
      <c r="JVU2164" s="218"/>
      <c r="JVV2164" s="218"/>
      <c r="JVW2164" s="218"/>
      <c r="JVX2164" s="218"/>
      <c r="JVY2164" s="218"/>
      <c r="JVZ2164" s="218"/>
      <c r="JWA2164" s="218"/>
      <c r="JWB2164" s="218"/>
      <c r="JWC2164" s="218"/>
      <c r="JWD2164" s="218"/>
      <c r="JWE2164" s="218"/>
      <c r="JWF2164" s="218"/>
      <c r="JWG2164" s="218"/>
      <c r="JWH2164" s="218"/>
      <c r="JWI2164" s="218"/>
      <c r="JWJ2164" s="218"/>
      <c r="JWK2164" s="218"/>
      <c r="JWL2164" s="218"/>
      <c r="JWM2164" s="218"/>
      <c r="JWN2164" s="218"/>
      <c r="JWO2164" s="218"/>
      <c r="JWP2164" s="218"/>
      <c r="JWQ2164" s="218"/>
      <c r="JWR2164" s="218"/>
      <c r="JWS2164" s="218"/>
      <c r="JWT2164" s="218"/>
      <c r="JWU2164" s="218"/>
      <c r="JWV2164" s="218"/>
      <c r="JWW2164" s="218"/>
      <c r="JWX2164" s="218"/>
      <c r="JWY2164" s="218"/>
      <c r="JWZ2164" s="218"/>
      <c r="JXA2164" s="218"/>
      <c r="JXB2164" s="218"/>
      <c r="JXC2164" s="218"/>
      <c r="JXD2164" s="218"/>
      <c r="JXE2164" s="218"/>
      <c r="JXF2164" s="218"/>
      <c r="JXG2164" s="218"/>
      <c r="JXH2164" s="218"/>
      <c r="JXI2164" s="218"/>
      <c r="JXJ2164" s="218"/>
      <c r="JXK2164" s="218"/>
      <c r="JXL2164" s="218"/>
      <c r="JXM2164" s="218"/>
      <c r="JXN2164" s="218"/>
      <c r="JXO2164" s="218"/>
      <c r="JXP2164" s="218"/>
      <c r="JXQ2164" s="218"/>
      <c r="JXR2164" s="218"/>
      <c r="JXS2164" s="218"/>
      <c r="JXT2164" s="218"/>
      <c r="JXU2164" s="218"/>
      <c r="JXV2164" s="218"/>
      <c r="JXW2164" s="218"/>
      <c r="JXX2164" s="218"/>
      <c r="JXY2164" s="218"/>
      <c r="JXZ2164" s="218"/>
      <c r="JYA2164" s="218"/>
      <c r="JYB2164" s="218"/>
      <c r="JYC2164" s="218"/>
      <c r="JYD2164" s="218"/>
      <c r="JYE2164" s="218"/>
      <c r="JYF2164" s="218"/>
      <c r="JYG2164" s="218"/>
      <c r="JYH2164" s="218"/>
      <c r="JYI2164" s="218"/>
      <c r="JYJ2164" s="218"/>
      <c r="JYK2164" s="218"/>
      <c r="JYL2164" s="218"/>
      <c r="JYM2164" s="218"/>
      <c r="JYN2164" s="218"/>
      <c r="JYO2164" s="218"/>
      <c r="JYP2164" s="218"/>
      <c r="JYQ2164" s="218"/>
      <c r="JYR2164" s="218"/>
      <c r="JYS2164" s="218"/>
      <c r="JYT2164" s="218"/>
      <c r="JYU2164" s="218"/>
      <c r="JYV2164" s="218"/>
      <c r="JYW2164" s="218"/>
      <c r="JYX2164" s="218"/>
      <c r="JYY2164" s="218"/>
      <c r="JYZ2164" s="218"/>
      <c r="JZA2164" s="218"/>
      <c r="JZB2164" s="218"/>
      <c r="JZC2164" s="218"/>
      <c r="JZD2164" s="218"/>
      <c r="JZE2164" s="218"/>
      <c r="JZF2164" s="218"/>
      <c r="JZG2164" s="218"/>
      <c r="JZH2164" s="218"/>
      <c r="JZI2164" s="218"/>
      <c r="JZJ2164" s="218"/>
      <c r="JZK2164" s="218"/>
      <c r="JZL2164" s="218"/>
      <c r="JZM2164" s="218"/>
      <c r="JZN2164" s="218"/>
      <c r="JZO2164" s="218"/>
      <c r="JZP2164" s="218"/>
      <c r="JZQ2164" s="218"/>
      <c r="JZR2164" s="218"/>
      <c r="JZS2164" s="218"/>
      <c r="JZT2164" s="218"/>
      <c r="JZU2164" s="218"/>
      <c r="JZV2164" s="218"/>
      <c r="JZW2164" s="218"/>
      <c r="JZX2164" s="218"/>
      <c r="JZY2164" s="218"/>
      <c r="JZZ2164" s="218"/>
      <c r="KAA2164" s="218"/>
      <c r="KAB2164" s="218"/>
      <c r="KAC2164" s="218"/>
      <c r="KAD2164" s="218"/>
      <c r="KAE2164" s="218"/>
      <c r="KAF2164" s="218"/>
      <c r="KAG2164" s="218"/>
      <c r="KAH2164" s="218"/>
      <c r="KAI2164" s="218"/>
      <c r="KAJ2164" s="218"/>
      <c r="KAK2164" s="218"/>
      <c r="KAL2164" s="218"/>
      <c r="KAM2164" s="218"/>
      <c r="KAN2164" s="218"/>
      <c r="KAO2164" s="218"/>
      <c r="KAP2164" s="218"/>
      <c r="KAQ2164" s="218"/>
      <c r="KAR2164" s="218"/>
      <c r="KAS2164" s="218"/>
      <c r="KAT2164" s="218"/>
      <c r="KAU2164" s="218"/>
      <c r="KAV2164" s="218"/>
      <c r="KAW2164" s="218"/>
      <c r="KAX2164" s="218"/>
      <c r="KAY2164" s="218"/>
      <c r="KAZ2164" s="218"/>
      <c r="KBA2164" s="218"/>
      <c r="KBB2164" s="218"/>
      <c r="KBC2164" s="218"/>
      <c r="KBD2164" s="218"/>
      <c r="KBE2164" s="218"/>
      <c r="KBF2164" s="218"/>
      <c r="KBG2164" s="218"/>
      <c r="KBH2164" s="218"/>
      <c r="KBI2164" s="218"/>
      <c r="KBJ2164" s="218"/>
      <c r="KBK2164" s="218"/>
      <c r="KBL2164" s="218"/>
      <c r="KBM2164" s="218"/>
      <c r="KBN2164" s="218"/>
      <c r="KBO2164" s="218"/>
      <c r="KBP2164" s="218"/>
      <c r="KBQ2164" s="218"/>
      <c r="KBR2164" s="218"/>
      <c r="KBS2164" s="218"/>
      <c r="KBT2164" s="218"/>
      <c r="KBU2164" s="218"/>
      <c r="KBV2164" s="218"/>
      <c r="KBW2164" s="218"/>
      <c r="KBX2164" s="218"/>
      <c r="KBY2164" s="218"/>
      <c r="KBZ2164" s="218"/>
      <c r="KCA2164" s="218"/>
      <c r="KCB2164" s="218"/>
      <c r="KCC2164" s="218"/>
      <c r="KCD2164" s="218"/>
      <c r="KCE2164" s="218"/>
      <c r="KCF2164" s="218"/>
      <c r="KCG2164" s="218"/>
      <c r="KCH2164" s="218"/>
      <c r="KCI2164" s="218"/>
      <c r="KCJ2164" s="218"/>
      <c r="KCK2164" s="218"/>
      <c r="KCL2164" s="218"/>
      <c r="KCM2164" s="218"/>
      <c r="KCN2164" s="218"/>
      <c r="KCO2164" s="218"/>
      <c r="KCP2164" s="218"/>
      <c r="KCQ2164" s="218"/>
      <c r="KCR2164" s="218"/>
      <c r="KCS2164" s="218"/>
      <c r="KCT2164" s="218"/>
      <c r="KCU2164" s="218"/>
      <c r="KCV2164" s="218"/>
      <c r="KCW2164" s="218"/>
      <c r="KCX2164" s="218"/>
      <c r="KCY2164" s="218"/>
      <c r="KCZ2164" s="218"/>
      <c r="KDA2164" s="218"/>
      <c r="KDB2164" s="218"/>
      <c r="KDC2164" s="218"/>
      <c r="KDD2164" s="218"/>
      <c r="KDE2164" s="218"/>
      <c r="KDF2164" s="218"/>
      <c r="KDG2164" s="218"/>
      <c r="KDH2164" s="218"/>
      <c r="KDI2164" s="218"/>
      <c r="KDJ2164" s="218"/>
      <c r="KDK2164" s="218"/>
      <c r="KDL2164" s="218"/>
      <c r="KDM2164" s="218"/>
      <c r="KDN2164" s="218"/>
      <c r="KDO2164" s="218"/>
      <c r="KDP2164" s="218"/>
      <c r="KDQ2164" s="218"/>
      <c r="KDR2164" s="218"/>
      <c r="KDS2164" s="218"/>
      <c r="KDT2164" s="218"/>
      <c r="KDU2164" s="218"/>
      <c r="KDV2164" s="218"/>
      <c r="KDW2164" s="218"/>
      <c r="KDX2164" s="218"/>
      <c r="KDY2164" s="218"/>
      <c r="KDZ2164" s="218"/>
      <c r="KEA2164" s="218"/>
      <c r="KEB2164" s="218"/>
      <c r="KEC2164" s="218"/>
      <c r="KED2164" s="218"/>
      <c r="KEE2164" s="218"/>
      <c r="KEF2164" s="218"/>
      <c r="KEG2164" s="218"/>
      <c r="KEH2164" s="218"/>
      <c r="KEI2164" s="218"/>
      <c r="KEJ2164" s="218"/>
      <c r="KEK2164" s="218"/>
      <c r="KEL2164" s="218"/>
      <c r="KEM2164" s="218"/>
      <c r="KEN2164" s="218"/>
      <c r="KEO2164" s="218"/>
      <c r="KEP2164" s="218"/>
      <c r="KEQ2164" s="218"/>
      <c r="KER2164" s="218"/>
      <c r="KES2164" s="218"/>
      <c r="KET2164" s="218"/>
      <c r="KEU2164" s="218"/>
      <c r="KEV2164" s="218"/>
      <c r="KEW2164" s="218"/>
      <c r="KEX2164" s="218"/>
      <c r="KEY2164" s="218"/>
      <c r="KEZ2164" s="218"/>
      <c r="KFA2164" s="218"/>
      <c r="KFB2164" s="218"/>
      <c r="KFC2164" s="218"/>
      <c r="KFD2164" s="218"/>
      <c r="KFE2164" s="218"/>
      <c r="KFF2164" s="218"/>
      <c r="KFG2164" s="218"/>
      <c r="KFH2164" s="218"/>
      <c r="KFI2164" s="218"/>
      <c r="KFJ2164" s="218"/>
      <c r="KFK2164" s="218"/>
      <c r="KFL2164" s="218"/>
      <c r="KFM2164" s="218"/>
      <c r="KFN2164" s="218"/>
      <c r="KFO2164" s="218"/>
      <c r="KFP2164" s="218"/>
      <c r="KFQ2164" s="218"/>
      <c r="KFR2164" s="218"/>
      <c r="KFS2164" s="218"/>
      <c r="KFT2164" s="218"/>
      <c r="KFU2164" s="218"/>
      <c r="KFV2164" s="218"/>
      <c r="KFW2164" s="218"/>
      <c r="KFX2164" s="218"/>
      <c r="KFY2164" s="218"/>
      <c r="KFZ2164" s="218"/>
      <c r="KGA2164" s="218"/>
      <c r="KGB2164" s="218"/>
      <c r="KGC2164" s="218"/>
      <c r="KGD2164" s="218"/>
      <c r="KGE2164" s="218"/>
      <c r="KGF2164" s="218"/>
      <c r="KGG2164" s="218"/>
      <c r="KGH2164" s="218"/>
      <c r="KGI2164" s="218"/>
      <c r="KGJ2164" s="218"/>
      <c r="KGK2164" s="218"/>
      <c r="KGL2164" s="218"/>
      <c r="KGM2164" s="218"/>
      <c r="KGN2164" s="218"/>
      <c r="KGO2164" s="218"/>
      <c r="KGP2164" s="218"/>
      <c r="KGQ2164" s="218"/>
      <c r="KGR2164" s="218"/>
      <c r="KGS2164" s="218"/>
      <c r="KGT2164" s="218"/>
      <c r="KGU2164" s="218"/>
      <c r="KGV2164" s="218"/>
      <c r="KGW2164" s="218"/>
      <c r="KGX2164" s="218"/>
      <c r="KGY2164" s="218"/>
      <c r="KGZ2164" s="218"/>
      <c r="KHA2164" s="218"/>
      <c r="KHB2164" s="218"/>
      <c r="KHC2164" s="218"/>
      <c r="KHD2164" s="218"/>
      <c r="KHE2164" s="218"/>
      <c r="KHF2164" s="218"/>
      <c r="KHG2164" s="218"/>
      <c r="KHH2164" s="218"/>
      <c r="KHI2164" s="218"/>
      <c r="KHJ2164" s="218"/>
      <c r="KHK2164" s="218"/>
      <c r="KHL2164" s="218"/>
      <c r="KHM2164" s="218"/>
      <c r="KHN2164" s="218"/>
      <c r="KHO2164" s="218"/>
      <c r="KHP2164" s="218"/>
      <c r="KHQ2164" s="218"/>
      <c r="KHR2164" s="218"/>
      <c r="KHS2164" s="218"/>
      <c r="KHT2164" s="218"/>
      <c r="KHU2164" s="218"/>
      <c r="KHV2164" s="218"/>
      <c r="KHW2164" s="218"/>
      <c r="KHX2164" s="218"/>
      <c r="KHY2164" s="218"/>
      <c r="KHZ2164" s="218"/>
      <c r="KIA2164" s="218"/>
      <c r="KIB2164" s="218"/>
      <c r="KIC2164" s="218"/>
      <c r="KID2164" s="218"/>
      <c r="KIE2164" s="218"/>
      <c r="KIF2164" s="218"/>
      <c r="KIG2164" s="218"/>
      <c r="KIH2164" s="218"/>
      <c r="KII2164" s="218"/>
      <c r="KIJ2164" s="218"/>
      <c r="KIK2164" s="218"/>
      <c r="KIL2164" s="218"/>
      <c r="KIM2164" s="218"/>
      <c r="KIN2164" s="218"/>
      <c r="KIO2164" s="218"/>
      <c r="KIP2164" s="218"/>
      <c r="KIQ2164" s="218"/>
      <c r="KIR2164" s="218"/>
      <c r="KIS2164" s="218"/>
      <c r="KIT2164" s="218"/>
      <c r="KIU2164" s="218"/>
      <c r="KIV2164" s="218"/>
      <c r="KIW2164" s="218"/>
      <c r="KIX2164" s="218"/>
      <c r="KIY2164" s="218"/>
      <c r="KIZ2164" s="218"/>
      <c r="KJA2164" s="218"/>
      <c r="KJB2164" s="218"/>
      <c r="KJC2164" s="218"/>
      <c r="KJD2164" s="218"/>
      <c r="KJE2164" s="218"/>
      <c r="KJF2164" s="218"/>
      <c r="KJG2164" s="218"/>
      <c r="KJH2164" s="218"/>
      <c r="KJI2164" s="218"/>
      <c r="KJJ2164" s="218"/>
      <c r="KJK2164" s="218"/>
      <c r="KJL2164" s="218"/>
      <c r="KJM2164" s="218"/>
      <c r="KJN2164" s="218"/>
      <c r="KJO2164" s="218"/>
      <c r="KJP2164" s="218"/>
      <c r="KJQ2164" s="218"/>
      <c r="KJR2164" s="218"/>
      <c r="KJS2164" s="218"/>
      <c r="KJT2164" s="218"/>
      <c r="KJU2164" s="218"/>
      <c r="KJV2164" s="218"/>
      <c r="KJW2164" s="218"/>
      <c r="KJX2164" s="218"/>
      <c r="KJY2164" s="218"/>
      <c r="KJZ2164" s="218"/>
      <c r="KKA2164" s="218"/>
      <c r="KKB2164" s="218"/>
      <c r="KKC2164" s="218"/>
      <c r="KKD2164" s="218"/>
      <c r="KKE2164" s="218"/>
      <c r="KKF2164" s="218"/>
      <c r="KKG2164" s="218"/>
      <c r="KKH2164" s="218"/>
      <c r="KKI2164" s="218"/>
      <c r="KKJ2164" s="218"/>
      <c r="KKK2164" s="218"/>
      <c r="KKL2164" s="218"/>
      <c r="KKM2164" s="218"/>
      <c r="KKN2164" s="218"/>
      <c r="KKO2164" s="218"/>
      <c r="KKP2164" s="218"/>
      <c r="KKQ2164" s="218"/>
      <c r="KKR2164" s="218"/>
      <c r="KKS2164" s="218"/>
      <c r="KKT2164" s="218"/>
      <c r="KKU2164" s="218"/>
      <c r="KKV2164" s="218"/>
      <c r="KKW2164" s="218"/>
      <c r="KKX2164" s="218"/>
      <c r="KKY2164" s="218"/>
      <c r="KKZ2164" s="218"/>
      <c r="KLA2164" s="218"/>
      <c r="KLB2164" s="218"/>
      <c r="KLC2164" s="218"/>
      <c r="KLD2164" s="218"/>
      <c r="KLE2164" s="218"/>
      <c r="KLF2164" s="218"/>
      <c r="KLG2164" s="218"/>
      <c r="KLH2164" s="218"/>
      <c r="KLI2164" s="218"/>
      <c r="KLJ2164" s="218"/>
      <c r="KLK2164" s="218"/>
      <c r="KLL2164" s="218"/>
      <c r="KLM2164" s="218"/>
      <c r="KLN2164" s="218"/>
      <c r="KLO2164" s="218"/>
      <c r="KLP2164" s="218"/>
      <c r="KLQ2164" s="218"/>
      <c r="KLR2164" s="218"/>
      <c r="KLS2164" s="218"/>
      <c r="KLT2164" s="218"/>
      <c r="KLU2164" s="218"/>
      <c r="KLV2164" s="218"/>
      <c r="KLW2164" s="218"/>
      <c r="KLX2164" s="218"/>
      <c r="KLY2164" s="218"/>
      <c r="KLZ2164" s="218"/>
      <c r="KMA2164" s="218"/>
      <c r="KMB2164" s="218"/>
      <c r="KMC2164" s="218"/>
      <c r="KMD2164" s="218"/>
      <c r="KME2164" s="218"/>
      <c r="KMF2164" s="218"/>
      <c r="KMG2164" s="218"/>
      <c r="KMH2164" s="218"/>
      <c r="KMI2164" s="218"/>
      <c r="KMJ2164" s="218"/>
      <c r="KMK2164" s="218"/>
      <c r="KML2164" s="218"/>
      <c r="KMM2164" s="218"/>
      <c r="KMN2164" s="218"/>
      <c r="KMO2164" s="218"/>
      <c r="KMP2164" s="218"/>
      <c r="KMQ2164" s="218"/>
      <c r="KMR2164" s="218"/>
      <c r="KMS2164" s="218"/>
      <c r="KMT2164" s="218"/>
      <c r="KMU2164" s="218"/>
      <c r="KMV2164" s="218"/>
      <c r="KMW2164" s="218"/>
      <c r="KMX2164" s="218"/>
      <c r="KMY2164" s="218"/>
      <c r="KMZ2164" s="218"/>
      <c r="KNA2164" s="218"/>
      <c r="KNB2164" s="218"/>
      <c r="KNC2164" s="218"/>
      <c r="KND2164" s="218"/>
      <c r="KNE2164" s="218"/>
      <c r="KNF2164" s="218"/>
      <c r="KNG2164" s="218"/>
      <c r="KNH2164" s="218"/>
      <c r="KNI2164" s="218"/>
      <c r="KNJ2164" s="218"/>
      <c r="KNK2164" s="218"/>
      <c r="KNL2164" s="218"/>
      <c r="KNM2164" s="218"/>
      <c r="KNN2164" s="218"/>
      <c r="KNO2164" s="218"/>
      <c r="KNP2164" s="218"/>
      <c r="KNQ2164" s="218"/>
      <c r="KNR2164" s="218"/>
      <c r="KNS2164" s="218"/>
      <c r="KNT2164" s="218"/>
      <c r="KNU2164" s="218"/>
      <c r="KNV2164" s="218"/>
      <c r="KNW2164" s="218"/>
      <c r="KNX2164" s="218"/>
      <c r="KNY2164" s="218"/>
      <c r="KNZ2164" s="218"/>
      <c r="KOA2164" s="218"/>
      <c r="KOB2164" s="218"/>
      <c r="KOC2164" s="218"/>
      <c r="KOD2164" s="218"/>
      <c r="KOE2164" s="218"/>
      <c r="KOF2164" s="218"/>
      <c r="KOG2164" s="218"/>
      <c r="KOH2164" s="218"/>
      <c r="KOI2164" s="218"/>
      <c r="KOJ2164" s="218"/>
      <c r="KOK2164" s="218"/>
      <c r="KOL2164" s="218"/>
      <c r="KOM2164" s="218"/>
      <c r="KON2164" s="218"/>
      <c r="KOO2164" s="218"/>
      <c r="KOP2164" s="218"/>
      <c r="KOQ2164" s="218"/>
      <c r="KOR2164" s="218"/>
      <c r="KOS2164" s="218"/>
      <c r="KOT2164" s="218"/>
      <c r="KOU2164" s="218"/>
      <c r="KOV2164" s="218"/>
      <c r="KOW2164" s="218"/>
      <c r="KOX2164" s="218"/>
      <c r="KOY2164" s="218"/>
      <c r="KOZ2164" s="218"/>
      <c r="KPA2164" s="218"/>
      <c r="KPB2164" s="218"/>
      <c r="KPC2164" s="218"/>
      <c r="KPD2164" s="218"/>
      <c r="KPE2164" s="218"/>
      <c r="KPF2164" s="218"/>
      <c r="KPG2164" s="218"/>
      <c r="KPH2164" s="218"/>
      <c r="KPI2164" s="218"/>
      <c r="KPJ2164" s="218"/>
      <c r="KPK2164" s="218"/>
      <c r="KPL2164" s="218"/>
      <c r="KPM2164" s="218"/>
      <c r="KPN2164" s="218"/>
      <c r="KPO2164" s="218"/>
      <c r="KPP2164" s="218"/>
      <c r="KPQ2164" s="218"/>
      <c r="KPR2164" s="218"/>
      <c r="KPS2164" s="218"/>
      <c r="KPT2164" s="218"/>
      <c r="KPU2164" s="218"/>
      <c r="KPV2164" s="218"/>
      <c r="KPW2164" s="218"/>
      <c r="KPX2164" s="218"/>
      <c r="KPY2164" s="218"/>
      <c r="KPZ2164" s="218"/>
      <c r="KQA2164" s="218"/>
      <c r="KQB2164" s="218"/>
      <c r="KQC2164" s="218"/>
      <c r="KQD2164" s="218"/>
      <c r="KQE2164" s="218"/>
      <c r="KQF2164" s="218"/>
      <c r="KQG2164" s="218"/>
      <c r="KQH2164" s="218"/>
      <c r="KQI2164" s="218"/>
      <c r="KQJ2164" s="218"/>
      <c r="KQK2164" s="218"/>
      <c r="KQL2164" s="218"/>
      <c r="KQM2164" s="218"/>
      <c r="KQN2164" s="218"/>
      <c r="KQO2164" s="218"/>
      <c r="KQP2164" s="218"/>
      <c r="KQQ2164" s="218"/>
      <c r="KQR2164" s="218"/>
      <c r="KQS2164" s="218"/>
      <c r="KQT2164" s="218"/>
      <c r="KQU2164" s="218"/>
      <c r="KQV2164" s="218"/>
      <c r="KQW2164" s="218"/>
      <c r="KQX2164" s="218"/>
      <c r="KQY2164" s="218"/>
      <c r="KQZ2164" s="218"/>
      <c r="KRA2164" s="218"/>
      <c r="KRB2164" s="218"/>
      <c r="KRC2164" s="218"/>
      <c r="KRD2164" s="218"/>
      <c r="KRE2164" s="218"/>
      <c r="KRF2164" s="218"/>
      <c r="KRG2164" s="218"/>
      <c r="KRH2164" s="218"/>
      <c r="KRI2164" s="218"/>
      <c r="KRJ2164" s="218"/>
      <c r="KRK2164" s="218"/>
      <c r="KRL2164" s="218"/>
      <c r="KRM2164" s="218"/>
      <c r="KRN2164" s="218"/>
      <c r="KRO2164" s="218"/>
      <c r="KRP2164" s="218"/>
      <c r="KRQ2164" s="218"/>
      <c r="KRR2164" s="218"/>
      <c r="KRS2164" s="218"/>
      <c r="KRT2164" s="218"/>
      <c r="KRU2164" s="218"/>
      <c r="KRV2164" s="218"/>
      <c r="KRW2164" s="218"/>
      <c r="KRX2164" s="218"/>
      <c r="KRY2164" s="218"/>
      <c r="KRZ2164" s="218"/>
      <c r="KSA2164" s="218"/>
      <c r="KSB2164" s="218"/>
      <c r="KSC2164" s="218"/>
      <c r="KSD2164" s="218"/>
      <c r="KSE2164" s="218"/>
      <c r="KSF2164" s="218"/>
      <c r="KSG2164" s="218"/>
      <c r="KSH2164" s="218"/>
      <c r="KSI2164" s="218"/>
      <c r="KSJ2164" s="218"/>
      <c r="KSK2164" s="218"/>
      <c r="KSL2164" s="218"/>
      <c r="KSM2164" s="218"/>
      <c r="KSN2164" s="218"/>
      <c r="KSO2164" s="218"/>
      <c r="KSP2164" s="218"/>
      <c r="KSQ2164" s="218"/>
      <c r="KSR2164" s="218"/>
      <c r="KSS2164" s="218"/>
      <c r="KST2164" s="218"/>
      <c r="KSU2164" s="218"/>
      <c r="KSV2164" s="218"/>
      <c r="KSW2164" s="218"/>
      <c r="KSX2164" s="218"/>
      <c r="KSY2164" s="218"/>
      <c r="KSZ2164" s="218"/>
      <c r="KTA2164" s="218"/>
      <c r="KTB2164" s="218"/>
      <c r="KTC2164" s="218"/>
      <c r="KTD2164" s="218"/>
      <c r="KTE2164" s="218"/>
      <c r="KTF2164" s="218"/>
      <c r="KTG2164" s="218"/>
      <c r="KTH2164" s="218"/>
      <c r="KTI2164" s="218"/>
      <c r="KTJ2164" s="218"/>
      <c r="KTK2164" s="218"/>
      <c r="KTL2164" s="218"/>
      <c r="KTM2164" s="218"/>
      <c r="KTN2164" s="218"/>
      <c r="KTO2164" s="218"/>
      <c r="KTP2164" s="218"/>
      <c r="KTQ2164" s="218"/>
      <c r="KTR2164" s="218"/>
      <c r="KTS2164" s="218"/>
      <c r="KTT2164" s="218"/>
      <c r="KTU2164" s="218"/>
      <c r="KTV2164" s="218"/>
      <c r="KTW2164" s="218"/>
      <c r="KTX2164" s="218"/>
      <c r="KTY2164" s="218"/>
      <c r="KTZ2164" s="218"/>
      <c r="KUA2164" s="218"/>
      <c r="KUB2164" s="218"/>
      <c r="KUC2164" s="218"/>
      <c r="KUD2164" s="218"/>
      <c r="KUE2164" s="218"/>
      <c r="KUF2164" s="218"/>
      <c r="KUG2164" s="218"/>
      <c r="KUH2164" s="218"/>
      <c r="KUI2164" s="218"/>
      <c r="KUJ2164" s="218"/>
      <c r="KUK2164" s="218"/>
      <c r="KUL2164" s="218"/>
      <c r="KUM2164" s="218"/>
      <c r="KUN2164" s="218"/>
      <c r="KUO2164" s="218"/>
      <c r="KUP2164" s="218"/>
      <c r="KUQ2164" s="218"/>
      <c r="KUR2164" s="218"/>
      <c r="KUS2164" s="218"/>
      <c r="KUT2164" s="218"/>
      <c r="KUU2164" s="218"/>
      <c r="KUV2164" s="218"/>
      <c r="KUW2164" s="218"/>
      <c r="KUX2164" s="218"/>
      <c r="KUY2164" s="218"/>
      <c r="KUZ2164" s="218"/>
      <c r="KVA2164" s="218"/>
      <c r="KVB2164" s="218"/>
      <c r="KVC2164" s="218"/>
      <c r="KVD2164" s="218"/>
      <c r="KVE2164" s="218"/>
      <c r="KVF2164" s="218"/>
      <c r="KVG2164" s="218"/>
      <c r="KVH2164" s="218"/>
      <c r="KVI2164" s="218"/>
      <c r="KVJ2164" s="218"/>
      <c r="KVK2164" s="218"/>
      <c r="KVL2164" s="218"/>
      <c r="KVM2164" s="218"/>
      <c r="KVN2164" s="218"/>
      <c r="KVO2164" s="218"/>
      <c r="KVP2164" s="218"/>
      <c r="KVQ2164" s="218"/>
      <c r="KVR2164" s="218"/>
      <c r="KVS2164" s="218"/>
      <c r="KVT2164" s="218"/>
      <c r="KVU2164" s="218"/>
      <c r="KVV2164" s="218"/>
      <c r="KVW2164" s="218"/>
      <c r="KVX2164" s="218"/>
      <c r="KVY2164" s="218"/>
      <c r="KVZ2164" s="218"/>
      <c r="KWA2164" s="218"/>
      <c r="KWB2164" s="218"/>
      <c r="KWC2164" s="218"/>
      <c r="KWD2164" s="218"/>
      <c r="KWE2164" s="218"/>
      <c r="KWF2164" s="218"/>
      <c r="KWG2164" s="218"/>
      <c r="KWH2164" s="218"/>
      <c r="KWI2164" s="218"/>
      <c r="KWJ2164" s="218"/>
      <c r="KWK2164" s="218"/>
      <c r="KWL2164" s="218"/>
      <c r="KWM2164" s="218"/>
      <c r="KWN2164" s="218"/>
      <c r="KWO2164" s="218"/>
      <c r="KWP2164" s="218"/>
      <c r="KWQ2164" s="218"/>
      <c r="KWR2164" s="218"/>
      <c r="KWS2164" s="218"/>
      <c r="KWT2164" s="218"/>
      <c r="KWU2164" s="218"/>
      <c r="KWV2164" s="218"/>
      <c r="KWW2164" s="218"/>
      <c r="KWX2164" s="218"/>
      <c r="KWY2164" s="218"/>
      <c r="KWZ2164" s="218"/>
      <c r="KXA2164" s="218"/>
      <c r="KXB2164" s="218"/>
      <c r="KXC2164" s="218"/>
      <c r="KXD2164" s="218"/>
      <c r="KXE2164" s="218"/>
      <c r="KXF2164" s="218"/>
      <c r="KXG2164" s="218"/>
      <c r="KXH2164" s="218"/>
      <c r="KXI2164" s="218"/>
      <c r="KXJ2164" s="218"/>
      <c r="KXK2164" s="218"/>
      <c r="KXL2164" s="218"/>
      <c r="KXM2164" s="218"/>
      <c r="KXN2164" s="218"/>
      <c r="KXO2164" s="218"/>
      <c r="KXP2164" s="218"/>
      <c r="KXQ2164" s="218"/>
      <c r="KXR2164" s="218"/>
      <c r="KXS2164" s="218"/>
      <c r="KXT2164" s="218"/>
      <c r="KXU2164" s="218"/>
      <c r="KXV2164" s="218"/>
      <c r="KXW2164" s="218"/>
      <c r="KXX2164" s="218"/>
      <c r="KXY2164" s="218"/>
      <c r="KXZ2164" s="218"/>
      <c r="KYA2164" s="218"/>
      <c r="KYB2164" s="218"/>
      <c r="KYC2164" s="218"/>
      <c r="KYD2164" s="218"/>
      <c r="KYE2164" s="218"/>
      <c r="KYF2164" s="218"/>
      <c r="KYG2164" s="218"/>
      <c r="KYH2164" s="218"/>
      <c r="KYI2164" s="218"/>
      <c r="KYJ2164" s="218"/>
      <c r="KYK2164" s="218"/>
      <c r="KYL2164" s="218"/>
      <c r="KYM2164" s="218"/>
      <c r="KYN2164" s="218"/>
      <c r="KYO2164" s="218"/>
      <c r="KYP2164" s="218"/>
      <c r="KYQ2164" s="218"/>
      <c r="KYR2164" s="218"/>
      <c r="KYS2164" s="218"/>
      <c r="KYT2164" s="218"/>
      <c r="KYU2164" s="218"/>
      <c r="KYV2164" s="218"/>
      <c r="KYW2164" s="218"/>
      <c r="KYX2164" s="218"/>
      <c r="KYY2164" s="218"/>
      <c r="KYZ2164" s="218"/>
      <c r="KZA2164" s="218"/>
      <c r="KZB2164" s="218"/>
      <c r="KZC2164" s="218"/>
      <c r="KZD2164" s="218"/>
      <c r="KZE2164" s="218"/>
      <c r="KZF2164" s="218"/>
      <c r="KZG2164" s="218"/>
      <c r="KZH2164" s="218"/>
      <c r="KZI2164" s="218"/>
      <c r="KZJ2164" s="218"/>
      <c r="KZK2164" s="218"/>
      <c r="KZL2164" s="218"/>
      <c r="KZM2164" s="218"/>
      <c r="KZN2164" s="218"/>
      <c r="KZO2164" s="218"/>
      <c r="KZP2164" s="218"/>
      <c r="KZQ2164" s="218"/>
      <c r="KZR2164" s="218"/>
      <c r="KZS2164" s="218"/>
      <c r="KZT2164" s="218"/>
      <c r="KZU2164" s="218"/>
      <c r="KZV2164" s="218"/>
      <c r="KZW2164" s="218"/>
      <c r="KZX2164" s="218"/>
      <c r="KZY2164" s="218"/>
      <c r="KZZ2164" s="218"/>
      <c r="LAA2164" s="218"/>
      <c r="LAB2164" s="218"/>
      <c r="LAC2164" s="218"/>
      <c r="LAD2164" s="218"/>
      <c r="LAE2164" s="218"/>
      <c r="LAF2164" s="218"/>
      <c r="LAG2164" s="218"/>
      <c r="LAH2164" s="218"/>
      <c r="LAI2164" s="218"/>
      <c r="LAJ2164" s="218"/>
      <c r="LAK2164" s="218"/>
      <c r="LAL2164" s="218"/>
      <c r="LAM2164" s="218"/>
      <c r="LAN2164" s="218"/>
      <c r="LAO2164" s="218"/>
      <c r="LAP2164" s="218"/>
      <c r="LAQ2164" s="218"/>
      <c r="LAR2164" s="218"/>
      <c r="LAS2164" s="218"/>
      <c r="LAT2164" s="218"/>
      <c r="LAU2164" s="218"/>
      <c r="LAV2164" s="218"/>
      <c r="LAW2164" s="218"/>
      <c r="LAX2164" s="218"/>
      <c r="LAY2164" s="218"/>
      <c r="LAZ2164" s="218"/>
      <c r="LBA2164" s="218"/>
      <c r="LBB2164" s="218"/>
      <c r="LBC2164" s="218"/>
      <c r="LBD2164" s="218"/>
      <c r="LBE2164" s="218"/>
      <c r="LBF2164" s="218"/>
      <c r="LBG2164" s="218"/>
      <c r="LBH2164" s="218"/>
      <c r="LBI2164" s="218"/>
      <c r="LBJ2164" s="218"/>
      <c r="LBK2164" s="218"/>
      <c r="LBL2164" s="218"/>
      <c r="LBM2164" s="218"/>
      <c r="LBN2164" s="218"/>
      <c r="LBO2164" s="218"/>
      <c r="LBP2164" s="218"/>
      <c r="LBQ2164" s="218"/>
      <c r="LBR2164" s="218"/>
      <c r="LBS2164" s="218"/>
      <c r="LBT2164" s="218"/>
      <c r="LBU2164" s="218"/>
      <c r="LBV2164" s="218"/>
      <c r="LBW2164" s="218"/>
      <c r="LBX2164" s="218"/>
      <c r="LBY2164" s="218"/>
      <c r="LBZ2164" s="218"/>
      <c r="LCA2164" s="218"/>
      <c r="LCB2164" s="218"/>
      <c r="LCC2164" s="218"/>
      <c r="LCD2164" s="218"/>
      <c r="LCE2164" s="218"/>
      <c r="LCF2164" s="218"/>
      <c r="LCG2164" s="218"/>
      <c r="LCH2164" s="218"/>
      <c r="LCI2164" s="218"/>
      <c r="LCJ2164" s="218"/>
      <c r="LCK2164" s="218"/>
      <c r="LCL2164" s="218"/>
      <c r="LCM2164" s="218"/>
      <c r="LCN2164" s="218"/>
      <c r="LCO2164" s="218"/>
      <c r="LCP2164" s="218"/>
      <c r="LCQ2164" s="218"/>
      <c r="LCR2164" s="218"/>
      <c r="LCS2164" s="218"/>
      <c r="LCT2164" s="218"/>
      <c r="LCU2164" s="218"/>
      <c r="LCV2164" s="218"/>
      <c r="LCW2164" s="218"/>
      <c r="LCX2164" s="218"/>
      <c r="LCY2164" s="218"/>
      <c r="LCZ2164" s="218"/>
      <c r="LDA2164" s="218"/>
      <c r="LDB2164" s="218"/>
      <c r="LDC2164" s="218"/>
      <c r="LDD2164" s="218"/>
      <c r="LDE2164" s="218"/>
      <c r="LDF2164" s="218"/>
      <c r="LDG2164" s="218"/>
      <c r="LDH2164" s="218"/>
      <c r="LDI2164" s="218"/>
      <c r="LDJ2164" s="218"/>
      <c r="LDK2164" s="218"/>
      <c r="LDL2164" s="218"/>
      <c r="LDM2164" s="218"/>
      <c r="LDN2164" s="218"/>
      <c r="LDO2164" s="218"/>
      <c r="LDP2164" s="218"/>
      <c r="LDQ2164" s="218"/>
      <c r="LDR2164" s="218"/>
      <c r="LDS2164" s="218"/>
      <c r="LDT2164" s="218"/>
      <c r="LDU2164" s="218"/>
      <c r="LDV2164" s="218"/>
      <c r="LDW2164" s="218"/>
      <c r="LDX2164" s="218"/>
      <c r="LDY2164" s="218"/>
      <c r="LDZ2164" s="218"/>
      <c r="LEA2164" s="218"/>
      <c r="LEB2164" s="218"/>
      <c r="LEC2164" s="218"/>
      <c r="LED2164" s="218"/>
      <c r="LEE2164" s="218"/>
      <c r="LEF2164" s="218"/>
      <c r="LEG2164" s="218"/>
      <c r="LEH2164" s="218"/>
      <c r="LEI2164" s="218"/>
      <c r="LEJ2164" s="218"/>
      <c r="LEK2164" s="218"/>
      <c r="LEL2164" s="218"/>
      <c r="LEM2164" s="218"/>
      <c r="LEN2164" s="218"/>
      <c r="LEO2164" s="218"/>
      <c r="LEP2164" s="218"/>
      <c r="LEQ2164" s="218"/>
      <c r="LER2164" s="218"/>
      <c r="LES2164" s="218"/>
      <c r="LET2164" s="218"/>
      <c r="LEU2164" s="218"/>
      <c r="LEV2164" s="218"/>
      <c r="LEW2164" s="218"/>
      <c r="LEX2164" s="218"/>
      <c r="LEY2164" s="218"/>
      <c r="LEZ2164" s="218"/>
      <c r="LFA2164" s="218"/>
      <c r="LFB2164" s="218"/>
      <c r="LFC2164" s="218"/>
      <c r="LFD2164" s="218"/>
      <c r="LFE2164" s="218"/>
      <c r="LFF2164" s="218"/>
      <c r="LFG2164" s="218"/>
      <c r="LFH2164" s="218"/>
      <c r="LFI2164" s="218"/>
      <c r="LFJ2164" s="218"/>
      <c r="LFK2164" s="218"/>
      <c r="LFL2164" s="218"/>
      <c r="LFM2164" s="218"/>
      <c r="LFN2164" s="218"/>
      <c r="LFO2164" s="218"/>
      <c r="LFP2164" s="218"/>
      <c r="LFQ2164" s="218"/>
      <c r="LFR2164" s="218"/>
      <c r="LFS2164" s="218"/>
      <c r="LFT2164" s="218"/>
      <c r="LFU2164" s="218"/>
      <c r="LFV2164" s="218"/>
      <c r="LFW2164" s="218"/>
      <c r="LFX2164" s="218"/>
      <c r="LFY2164" s="218"/>
      <c r="LFZ2164" s="218"/>
      <c r="LGA2164" s="218"/>
      <c r="LGB2164" s="218"/>
      <c r="LGC2164" s="218"/>
      <c r="LGD2164" s="218"/>
      <c r="LGE2164" s="218"/>
      <c r="LGF2164" s="218"/>
      <c r="LGG2164" s="218"/>
      <c r="LGH2164" s="218"/>
      <c r="LGI2164" s="218"/>
      <c r="LGJ2164" s="218"/>
      <c r="LGK2164" s="218"/>
      <c r="LGL2164" s="218"/>
      <c r="LGM2164" s="218"/>
      <c r="LGN2164" s="218"/>
      <c r="LGO2164" s="218"/>
      <c r="LGP2164" s="218"/>
      <c r="LGQ2164" s="218"/>
      <c r="LGR2164" s="218"/>
      <c r="LGS2164" s="218"/>
      <c r="LGT2164" s="218"/>
      <c r="LGU2164" s="218"/>
      <c r="LGV2164" s="218"/>
      <c r="LGW2164" s="218"/>
      <c r="LGX2164" s="218"/>
      <c r="LGY2164" s="218"/>
      <c r="LGZ2164" s="218"/>
      <c r="LHA2164" s="218"/>
      <c r="LHB2164" s="218"/>
      <c r="LHC2164" s="218"/>
      <c r="LHD2164" s="218"/>
      <c r="LHE2164" s="218"/>
      <c r="LHF2164" s="218"/>
      <c r="LHG2164" s="218"/>
      <c r="LHH2164" s="218"/>
      <c r="LHI2164" s="218"/>
      <c r="LHJ2164" s="218"/>
      <c r="LHK2164" s="218"/>
      <c r="LHL2164" s="218"/>
      <c r="LHM2164" s="218"/>
      <c r="LHN2164" s="218"/>
      <c r="LHO2164" s="218"/>
      <c r="LHP2164" s="218"/>
      <c r="LHQ2164" s="218"/>
      <c r="LHR2164" s="218"/>
      <c r="LHS2164" s="218"/>
      <c r="LHT2164" s="218"/>
      <c r="LHU2164" s="218"/>
      <c r="LHV2164" s="218"/>
      <c r="LHW2164" s="218"/>
      <c r="LHX2164" s="218"/>
      <c r="LHY2164" s="218"/>
      <c r="LHZ2164" s="218"/>
      <c r="LIA2164" s="218"/>
      <c r="LIB2164" s="218"/>
      <c r="LIC2164" s="218"/>
      <c r="LID2164" s="218"/>
      <c r="LIE2164" s="218"/>
      <c r="LIF2164" s="218"/>
      <c r="LIG2164" s="218"/>
      <c r="LIH2164" s="218"/>
      <c r="LII2164" s="218"/>
      <c r="LIJ2164" s="218"/>
      <c r="LIK2164" s="218"/>
      <c r="LIL2164" s="218"/>
      <c r="LIM2164" s="218"/>
      <c r="LIN2164" s="218"/>
      <c r="LIO2164" s="218"/>
      <c r="LIP2164" s="218"/>
      <c r="LIQ2164" s="218"/>
      <c r="LIR2164" s="218"/>
      <c r="LIS2164" s="218"/>
      <c r="LIT2164" s="218"/>
      <c r="LIU2164" s="218"/>
      <c r="LIV2164" s="218"/>
      <c r="LIW2164" s="218"/>
      <c r="LIX2164" s="218"/>
      <c r="LIY2164" s="218"/>
      <c r="LIZ2164" s="218"/>
      <c r="LJA2164" s="218"/>
      <c r="LJB2164" s="218"/>
      <c r="LJC2164" s="218"/>
      <c r="LJD2164" s="218"/>
      <c r="LJE2164" s="218"/>
      <c r="LJF2164" s="218"/>
      <c r="LJG2164" s="218"/>
      <c r="LJH2164" s="218"/>
      <c r="LJI2164" s="218"/>
      <c r="LJJ2164" s="218"/>
      <c r="LJK2164" s="218"/>
      <c r="LJL2164" s="218"/>
      <c r="LJM2164" s="218"/>
      <c r="LJN2164" s="218"/>
      <c r="LJO2164" s="218"/>
      <c r="LJP2164" s="218"/>
      <c r="LJQ2164" s="218"/>
      <c r="LJR2164" s="218"/>
      <c r="LJS2164" s="218"/>
      <c r="LJT2164" s="218"/>
      <c r="LJU2164" s="218"/>
      <c r="LJV2164" s="218"/>
      <c r="LJW2164" s="218"/>
      <c r="LJX2164" s="218"/>
      <c r="LJY2164" s="218"/>
      <c r="LJZ2164" s="218"/>
      <c r="LKA2164" s="218"/>
      <c r="LKB2164" s="218"/>
      <c r="LKC2164" s="218"/>
      <c r="LKD2164" s="218"/>
      <c r="LKE2164" s="218"/>
      <c r="LKF2164" s="218"/>
      <c r="LKG2164" s="218"/>
      <c r="LKH2164" s="218"/>
      <c r="LKI2164" s="218"/>
      <c r="LKJ2164" s="218"/>
      <c r="LKK2164" s="218"/>
      <c r="LKL2164" s="218"/>
      <c r="LKM2164" s="218"/>
      <c r="LKN2164" s="218"/>
      <c r="LKO2164" s="218"/>
      <c r="LKP2164" s="218"/>
      <c r="LKQ2164" s="218"/>
      <c r="LKR2164" s="218"/>
      <c r="LKS2164" s="218"/>
      <c r="LKT2164" s="218"/>
      <c r="LKU2164" s="218"/>
      <c r="LKV2164" s="218"/>
      <c r="LKW2164" s="218"/>
      <c r="LKX2164" s="218"/>
      <c r="LKY2164" s="218"/>
      <c r="LKZ2164" s="218"/>
      <c r="LLA2164" s="218"/>
      <c r="LLB2164" s="218"/>
      <c r="LLC2164" s="218"/>
      <c r="LLD2164" s="218"/>
      <c r="LLE2164" s="218"/>
      <c r="LLF2164" s="218"/>
      <c r="LLG2164" s="218"/>
      <c r="LLH2164" s="218"/>
      <c r="LLI2164" s="218"/>
      <c r="LLJ2164" s="218"/>
      <c r="LLK2164" s="218"/>
      <c r="LLL2164" s="218"/>
      <c r="LLM2164" s="218"/>
      <c r="LLN2164" s="218"/>
      <c r="LLO2164" s="218"/>
      <c r="LLP2164" s="218"/>
      <c r="LLQ2164" s="218"/>
      <c r="LLR2164" s="218"/>
      <c r="LLS2164" s="218"/>
      <c r="LLT2164" s="218"/>
      <c r="LLU2164" s="218"/>
      <c r="LLV2164" s="218"/>
      <c r="LLW2164" s="218"/>
      <c r="LLX2164" s="218"/>
      <c r="LLY2164" s="218"/>
      <c r="LLZ2164" s="218"/>
      <c r="LMA2164" s="218"/>
      <c r="LMB2164" s="218"/>
      <c r="LMC2164" s="218"/>
      <c r="LMD2164" s="218"/>
      <c r="LME2164" s="218"/>
      <c r="LMF2164" s="218"/>
      <c r="LMG2164" s="218"/>
      <c r="LMH2164" s="218"/>
      <c r="LMI2164" s="218"/>
      <c r="LMJ2164" s="218"/>
      <c r="LMK2164" s="218"/>
      <c r="LML2164" s="218"/>
      <c r="LMM2164" s="218"/>
      <c r="LMN2164" s="218"/>
      <c r="LMO2164" s="218"/>
      <c r="LMP2164" s="218"/>
      <c r="LMQ2164" s="218"/>
      <c r="LMR2164" s="218"/>
      <c r="LMS2164" s="218"/>
      <c r="LMT2164" s="218"/>
      <c r="LMU2164" s="218"/>
      <c r="LMV2164" s="218"/>
      <c r="LMW2164" s="218"/>
      <c r="LMX2164" s="218"/>
      <c r="LMY2164" s="218"/>
      <c r="LMZ2164" s="218"/>
      <c r="LNA2164" s="218"/>
      <c r="LNB2164" s="218"/>
      <c r="LNC2164" s="218"/>
      <c r="LND2164" s="218"/>
      <c r="LNE2164" s="218"/>
      <c r="LNF2164" s="218"/>
      <c r="LNG2164" s="218"/>
      <c r="LNH2164" s="218"/>
      <c r="LNI2164" s="218"/>
      <c r="LNJ2164" s="218"/>
      <c r="LNK2164" s="218"/>
      <c r="LNL2164" s="218"/>
      <c r="LNM2164" s="218"/>
      <c r="LNN2164" s="218"/>
      <c r="LNO2164" s="218"/>
      <c r="LNP2164" s="218"/>
      <c r="LNQ2164" s="218"/>
      <c r="LNR2164" s="218"/>
      <c r="LNS2164" s="218"/>
      <c r="LNT2164" s="218"/>
      <c r="LNU2164" s="218"/>
      <c r="LNV2164" s="218"/>
      <c r="LNW2164" s="218"/>
      <c r="LNX2164" s="218"/>
      <c r="LNY2164" s="218"/>
      <c r="LNZ2164" s="218"/>
      <c r="LOA2164" s="218"/>
      <c r="LOB2164" s="218"/>
      <c r="LOC2164" s="218"/>
      <c r="LOD2164" s="218"/>
      <c r="LOE2164" s="218"/>
      <c r="LOF2164" s="218"/>
      <c r="LOG2164" s="218"/>
      <c r="LOH2164" s="218"/>
      <c r="LOI2164" s="218"/>
      <c r="LOJ2164" s="218"/>
      <c r="LOK2164" s="218"/>
      <c r="LOL2164" s="218"/>
      <c r="LOM2164" s="218"/>
      <c r="LON2164" s="218"/>
      <c r="LOO2164" s="218"/>
      <c r="LOP2164" s="218"/>
      <c r="LOQ2164" s="218"/>
      <c r="LOR2164" s="218"/>
      <c r="LOS2164" s="218"/>
      <c r="LOT2164" s="218"/>
      <c r="LOU2164" s="218"/>
      <c r="LOV2164" s="218"/>
      <c r="LOW2164" s="218"/>
      <c r="LOX2164" s="218"/>
      <c r="LOY2164" s="218"/>
      <c r="LOZ2164" s="218"/>
      <c r="LPA2164" s="218"/>
      <c r="LPB2164" s="218"/>
      <c r="LPC2164" s="218"/>
      <c r="LPD2164" s="218"/>
      <c r="LPE2164" s="218"/>
      <c r="LPF2164" s="218"/>
      <c r="LPG2164" s="218"/>
      <c r="LPH2164" s="218"/>
      <c r="LPI2164" s="218"/>
      <c r="LPJ2164" s="218"/>
      <c r="LPK2164" s="218"/>
      <c r="LPL2164" s="218"/>
      <c r="LPM2164" s="218"/>
      <c r="LPN2164" s="218"/>
      <c r="LPO2164" s="218"/>
      <c r="LPP2164" s="218"/>
      <c r="LPQ2164" s="218"/>
      <c r="LPR2164" s="218"/>
      <c r="LPS2164" s="218"/>
      <c r="LPT2164" s="218"/>
      <c r="LPU2164" s="218"/>
      <c r="LPV2164" s="218"/>
      <c r="LPW2164" s="218"/>
      <c r="LPX2164" s="218"/>
      <c r="LPY2164" s="218"/>
      <c r="LPZ2164" s="218"/>
      <c r="LQA2164" s="218"/>
      <c r="LQB2164" s="218"/>
      <c r="LQC2164" s="218"/>
      <c r="LQD2164" s="218"/>
      <c r="LQE2164" s="218"/>
      <c r="LQF2164" s="218"/>
      <c r="LQG2164" s="218"/>
      <c r="LQH2164" s="218"/>
      <c r="LQI2164" s="218"/>
      <c r="LQJ2164" s="218"/>
      <c r="LQK2164" s="218"/>
      <c r="LQL2164" s="218"/>
      <c r="LQM2164" s="218"/>
      <c r="LQN2164" s="218"/>
      <c r="LQO2164" s="218"/>
      <c r="LQP2164" s="218"/>
      <c r="LQQ2164" s="218"/>
      <c r="LQR2164" s="218"/>
      <c r="LQS2164" s="218"/>
      <c r="LQT2164" s="218"/>
      <c r="LQU2164" s="218"/>
      <c r="LQV2164" s="218"/>
      <c r="LQW2164" s="218"/>
      <c r="LQX2164" s="218"/>
      <c r="LQY2164" s="218"/>
      <c r="LQZ2164" s="218"/>
      <c r="LRA2164" s="218"/>
      <c r="LRB2164" s="218"/>
      <c r="LRC2164" s="218"/>
      <c r="LRD2164" s="218"/>
      <c r="LRE2164" s="218"/>
      <c r="LRF2164" s="218"/>
      <c r="LRG2164" s="218"/>
      <c r="LRH2164" s="218"/>
      <c r="LRI2164" s="218"/>
      <c r="LRJ2164" s="218"/>
      <c r="LRK2164" s="218"/>
      <c r="LRL2164" s="218"/>
      <c r="LRM2164" s="218"/>
      <c r="LRN2164" s="218"/>
      <c r="LRO2164" s="218"/>
      <c r="LRP2164" s="218"/>
      <c r="LRQ2164" s="218"/>
      <c r="LRR2164" s="218"/>
      <c r="LRS2164" s="218"/>
      <c r="LRT2164" s="218"/>
      <c r="LRU2164" s="218"/>
      <c r="LRV2164" s="218"/>
      <c r="LRW2164" s="218"/>
      <c r="LRX2164" s="218"/>
      <c r="LRY2164" s="218"/>
      <c r="LRZ2164" s="218"/>
      <c r="LSA2164" s="218"/>
      <c r="LSB2164" s="218"/>
      <c r="LSC2164" s="218"/>
      <c r="LSD2164" s="218"/>
      <c r="LSE2164" s="218"/>
      <c r="LSF2164" s="218"/>
      <c r="LSG2164" s="218"/>
      <c r="LSH2164" s="218"/>
      <c r="LSI2164" s="218"/>
      <c r="LSJ2164" s="218"/>
      <c r="LSK2164" s="218"/>
      <c r="LSL2164" s="218"/>
      <c r="LSM2164" s="218"/>
      <c r="LSN2164" s="218"/>
      <c r="LSO2164" s="218"/>
      <c r="LSP2164" s="218"/>
      <c r="LSQ2164" s="218"/>
      <c r="LSR2164" s="218"/>
      <c r="LSS2164" s="218"/>
      <c r="LST2164" s="218"/>
      <c r="LSU2164" s="218"/>
      <c r="LSV2164" s="218"/>
      <c r="LSW2164" s="218"/>
      <c r="LSX2164" s="218"/>
      <c r="LSY2164" s="218"/>
      <c r="LSZ2164" s="218"/>
      <c r="LTA2164" s="218"/>
      <c r="LTB2164" s="218"/>
      <c r="LTC2164" s="218"/>
      <c r="LTD2164" s="218"/>
      <c r="LTE2164" s="218"/>
      <c r="LTF2164" s="218"/>
      <c r="LTG2164" s="218"/>
      <c r="LTH2164" s="218"/>
      <c r="LTI2164" s="218"/>
      <c r="LTJ2164" s="218"/>
      <c r="LTK2164" s="218"/>
      <c r="LTL2164" s="218"/>
      <c r="LTM2164" s="218"/>
      <c r="LTN2164" s="218"/>
      <c r="LTO2164" s="218"/>
      <c r="LTP2164" s="218"/>
      <c r="LTQ2164" s="218"/>
      <c r="LTR2164" s="218"/>
      <c r="LTS2164" s="218"/>
      <c r="LTT2164" s="218"/>
      <c r="LTU2164" s="218"/>
      <c r="LTV2164" s="218"/>
      <c r="LTW2164" s="218"/>
      <c r="LTX2164" s="218"/>
      <c r="LTY2164" s="218"/>
      <c r="LTZ2164" s="218"/>
      <c r="LUA2164" s="218"/>
      <c r="LUB2164" s="218"/>
      <c r="LUC2164" s="218"/>
      <c r="LUD2164" s="218"/>
      <c r="LUE2164" s="218"/>
      <c r="LUF2164" s="218"/>
      <c r="LUG2164" s="218"/>
      <c r="LUH2164" s="218"/>
      <c r="LUI2164" s="218"/>
      <c r="LUJ2164" s="218"/>
      <c r="LUK2164" s="218"/>
      <c r="LUL2164" s="218"/>
      <c r="LUM2164" s="218"/>
      <c r="LUN2164" s="218"/>
      <c r="LUO2164" s="218"/>
      <c r="LUP2164" s="218"/>
      <c r="LUQ2164" s="218"/>
      <c r="LUR2164" s="218"/>
      <c r="LUS2164" s="218"/>
      <c r="LUT2164" s="218"/>
      <c r="LUU2164" s="218"/>
      <c r="LUV2164" s="218"/>
      <c r="LUW2164" s="218"/>
      <c r="LUX2164" s="218"/>
      <c r="LUY2164" s="218"/>
      <c r="LUZ2164" s="218"/>
      <c r="LVA2164" s="218"/>
      <c r="LVB2164" s="218"/>
      <c r="LVC2164" s="218"/>
      <c r="LVD2164" s="218"/>
      <c r="LVE2164" s="218"/>
      <c r="LVF2164" s="218"/>
      <c r="LVG2164" s="218"/>
      <c r="LVH2164" s="218"/>
      <c r="LVI2164" s="218"/>
      <c r="LVJ2164" s="218"/>
      <c r="LVK2164" s="218"/>
      <c r="LVL2164" s="218"/>
      <c r="LVM2164" s="218"/>
      <c r="LVN2164" s="218"/>
      <c r="LVO2164" s="218"/>
      <c r="LVP2164" s="218"/>
      <c r="LVQ2164" s="218"/>
      <c r="LVR2164" s="218"/>
      <c r="LVS2164" s="218"/>
      <c r="LVT2164" s="218"/>
      <c r="LVU2164" s="218"/>
      <c r="LVV2164" s="218"/>
      <c r="LVW2164" s="218"/>
      <c r="LVX2164" s="218"/>
      <c r="LVY2164" s="218"/>
      <c r="LVZ2164" s="218"/>
      <c r="LWA2164" s="218"/>
      <c r="LWB2164" s="218"/>
      <c r="LWC2164" s="218"/>
      <c r="LWD2164" s="218"/>
      <c r="LWE2164" s="218"/>
      <c r="LWF2164" s="218"/>
      <c r="LWG2164" s="218"/>
      <c r="LWH2164" s="218"/>
      <c r="LWI2164" s="218"/>
      <c r="LWJ2164" s="218"/>
      <c r="LWK2164" s="218"/>
      <c r="LWL2164" s="218"/>
      <c r="LWM2164" s="218"/>
      <c r="LWN2164" s="218"/>
      <c r="LWO2164" s="218"/>
      <c r="LWP2164" s="218"/>
      <c r="LWQ2164" s="218"/>
      <c r="LWR2164" s="218"/>
      <c r="LWS2164" s="218"/>
      <c r="LWT2164" s="218"/>
      <c r="LWU2164" s="218"/>
      <c r="LWV2164" s="218"/>
      <c r="LWW2164" s="218"/>
      <c r="LWX2164" s="218"/>
      <c r="LWY2164" s="218"/>
      <c r="LWZ2164" s="218"/>
      <c r="LXA2164" s="218"/>
      <c r="LXB2164" s="218"/>
      <c r="LXC2164" s="218"/>
      <c r="LXD2164" s="218"/>
      <c r="LXE2164" s="218"/>
      <c r="LXF2164" s="218"/>
      <c r="LXG2164" s="218"/>
      <c r="LXH2164" s="218"/>
      <c r="LXI2164" s="218"/>
      <c r="LXJ2164" s="218"/>
      <c r="LXK2164" s="218"/>
      <c r="LXL2164" s="218"/>
      <c r="LXM2164" s="218"/>
      <c r="LXN2164" s="218"/>
      <c r="LXO2164" s="218"/>
      <c r="LXP2164" s="218"/>
      <c r="LXQ2164" s="218"/>
      <c r="LXR2164" s="218"/>
      <c r="LXS2164" s="218"/>
      <c r="LXT2164" s="218"/>
      <c r="LXU2164" s="218"/>
      <c r="LXV2164" s="218"/>
      <c r="LXW2164" s="218"/>
      <c r="LXX2164" s="218"/>
      <c r="LXY2164" s="218"/>
      <c r="LXZ2164" s="218"/>
      <c r="LYA2164" s="218"/>
      <c r="LYB2164" s="218"/>
      <c r="LYC2164" s="218"/>
      <c r="LYD2164" s="218"/>
      <c r="LYE2164" s="218"/>
      <c r="LYF2164" s="218"/>
      <c r="LYG2164" s="218"/>
      <c r="LYH2164" s="218"/>
      <c r="LYI2164" s="218"/>
      <c r="LYJ2164" s="218"/>
      <c r="LYK2164" s="218"/>
      <c r="LYL2164" s="218"/>
      <c r="LYM2164" s="218"/>
      <c r="LYN2164" s="218"/>
      <c r="LYO2164" s="218"/>
      <c r="LYP2164" s="218"/>
      <c r="LYQ2164" s="218"/>
      <c r="LYR2164" s="218"/>
      <c r="LYS2164" s="218"/>
      <c r="LYT2164" s="218"/>
      <c r="LYU2164" s="218"/>
      <c r="LYV2164" s="218"/>
      <c r="LYW2164" s="218"/>
      <c r="LYX2164" s="218"/>
      <c r="LYY2164" s="218"/>
      <c r="LYZ2164" s="218"/>
      <c r="LZA2164" s="218"/>
      <c r="LZB2164" s="218"/>
      <c r="LZC2164" s="218"/>
      <c r="LZD2164" s="218"/>
      <c r="LZE2164" s="218"/>
      <c r="LZF2164" s="218"/>
      <c r="LZG2164" s="218"/>
      <c r="LZH2164" s="218"/>
      <c r="LZI2164" s="218"/>
      <c r="LZJ2164" s="218"/>
      <c r="LZK2164" s="218"/>
      <c r="LZL2164" s="218"/>
      <c r="LZM2164" s="218"/>
      <c r="LZN2164" s="218"/>
      <c r="LZO2164" s="218"/>
      <c r="LZP2164" s="218"/>
      <c r="LZQ2164" s="218"/>
      <c r="LZR2164" s="218"/>
      <c r="LZS2164" s="218"/>
      <c r="LZT2164" s="218"/>
      <c r="LZU2164" s="218"/>
      <c r="LZV2164" s="218"/>
      <c r="LZW2164" s="218"/>
      <c r="LZX2164" s="218"/>
      <c r="LZY2164" s="218"/>
      <c r="LZZ2164" s="218"/>
      <c r="MAA2164" s="218"/>
      <c r="MAB2164" s="218"/>
      <c r="MAC2164" s="218"/>
      <c r="MAD2164" s="218"/>
      <c r="MAE2164" s="218"/>
      <c r="MAF2164" s="218"/>
      <c r="MAG2164" s="218"/>
      <c r="MAH2164" s="218"/>
      <c r="MAI2164" s="218"/>
      <c r="MAJ2164" s="218"/>
      <c r="MAK2164" s="218"/>
      <c r="MAL2164" s="218"/>
      <c r="MAM2164" s="218"/>
      <c r="MAN2164" s="218"/>
      <c r="MAO2164" s="218"/>
      <c r="MAP2164" s="218"/>
      <c r="MAQ2164" s="218"/>
      <c r="MAR2164" s="218"/>
      <c r="MAS2164" s="218"/>
      <c r="MAT2164" s="218"/>
      <c r="MAU2164" s="218"/>
      <c r="MAV2164" s="218"/>
      <c r="MAW2164" s="218"/>
      <c r="MAX2164" s="218"/>
      <c r="MAY2164" s="218"/>
      <c r="MAZ2164" s="218"/>
      <c r="MBA2164" s="218"/>
      <c r="MBB2164" s="218"/>
      <c r="MBC2164" s="218"/>
      <c r="MBD2164" s="218"/>
      <c r="MBE2164" s="218"/>
      <c r="MBF2164" s="218"/>
      <c r="MBG2164" s="218"/>
      <c r="MBH2164" s="218"/>
      <c r="MBI2164" s="218"/>
      <c r="MBJ2164" s="218"/>
      <c r="MBK2164" s="218"/>
      <c r="MBL2164" s="218"/>
      <c r="MBM2164" s="218"/>
      <c r="MBN2164" s="218"/>
      <c r="MBO2164" s="218"/>
      <c r="MBP2164" s="218"/>
      <c r="MBQ2164" s="218"/>
      <c r="MBR2164" s="218"/>
      <c r="MBS2164" s="218"/>
      <c r="MBT2164" s="218"/>
      <c r="MBU2164" s="218"/>
      <c r="MBV2164" s="218"/>
      <c r="MBW2164" s="218"/>
      <c r="MBX2164" s="218"/>
      <c r="MBY2164" s="218"/>
      <c r="MBZ2164" s="218"/>
      <c r="MCA2164" s="218"/>
      <c r="MCB2164" s="218"/>
      <c r="MCC2164" s="218"/>
      <c r="MCD2164" s="218"/>
      <c r="MCE2164" s="218"/>
      <c r="MCF2164" s="218"/>
      <c r="MCG2164" s="218"/>
      <c r="MCH2164" s="218"/>
      <c r="MCI2164" s="218"/>
      <c r="MCJ2164" s="218"/>
      <c r="MCK2164" s="218"/>
      <c r="MCL2164" s="218"/>
      <c r="MCM2164" s="218"/>
      <c r="MCN2164" s="218"/>
      <c r="MCO2164" s="218"/>
      <c r="MCP2164" s="218"/>
      <c r="MCQ2164" s="218"/>
      <c r="MCR2164" s="218"/>
      <c r="MCS2164" s="218"/>
      <c r="MCT2164" s="218"/>
      <c r="MCU2164" s="218"/>
      <c r="MCV2164" s="218"/>
      <c r="MCW2164" s="218"/>
      <c r="MCX2164" s="218"/>
      <c r="MCY2164" s="218"/>
      <c r="MCZ2164" s="218"/>
      <c r="MDA2164" s="218"/>
      <c r="MDB2164" s="218"/>
      <c r="MDC2164" s="218"/>
      <c r="MDD2164" s="218"/>
      <c r="MDE2164" s="218"/>
      <c r="MDF2164" s="218"/>
      <c r="MDG2164" s="218"/>
      <c r="MDH2164" s="218"/>
      <c r="MDI2164" s="218"/>
      <c r="MDJ2164" s="218"/>
      <c r="MDK2164" s="218"/>
      <c r="MDL2164" s="218"/>
      <c r="MDM2164" s="218"/>
      <c r="MDN2164" s="218"/>
      <c r="MDO2164" s="218"/>
      <c r="MDP2164" s="218"/>
      <c r="MDQ2164" s="218"/>
      <c r="MDR2164" s="218"/>
      <c r="MDS2164" s="218"/>
      <c r="MDT2164" s="218"/>
      <c r="MDU2164" s="218"/>
      <c r="MDV2164" s="218"/>
      <c r="MDW2164" s="218"/>
      <c r="MDX2164" s="218"/>
      <c r="MDY2164" s="218"/>
      <c r="MDZ2164" s="218"/>
      <c r="MEA2164" s="218"/>
      <c r="MEB2164" s="218"/>
      <c r="MEC2164" s="218"/>
      <c r="MED2164" s="218"/>
      <c r="MEE2164" s="218"/>
      <c r="MEF2164" s="218"/>
      <c r="MEG2164" s="218"/>
      <c r="MEH2164" s="218"/>
      <c r="MEI2164" s="218"/>
      <c r="MEJ2164" s="218"/>
      <c r="MEK2164" s="218"/>
      <c r="MEL2164" s="218"/>
      <c r="MEM2164" s="218"/>
      <c r="MEN2164" s="218"/>
      <c r="MEO2164" s="218"/>
      <c r="MEP2164" s="218"/>
      <c r="MEQ2164" s="218"/>
      <c r="MER2164" s="218"/>
      <c r="MES2164" s="218"/>
      <c r="MET2164" s="218"/>
      <c r="MEU2164" s="218"/>
      <c r="MEV2164" s="218"/>
      <c r="MEW2164" s="218"/>
      <c r="MEX2164" s="218"/>
      <c r="MEY2164" s="218"/>
      <c r="MEZ2164" s="218"/>
      <c r="MFA2164" s="218"/>
      <c r="MFB2164" s="218"/>
      <c r="MFC2164" s="218"/>
      <c r="MFD2164" s="218"/>
      <c r="MFE2164" s="218"/>
      <c r="MFF2164" s="218"/>
      <c r="MFG2164" s="218"/>
      <c r="MFH2164" s="218"/>
      <c r="MFI2164" s="218"/>
      <c r="MFJ2164" s="218"/>
      <c r="MFK2164" s="218"/>
      <c r="MFL2164" s="218"/>
      <c r="MFM2164" s="218"/>
      <c r="MFN2164" s="218"/>
      <c r="MFO2164" s="218"/>
      <c r="MFP2164" s="218"/>
      <c r="MFQ2164" s="218"/>
      <c r="MFR2164" s="218"/>
      <c r="MFS2164" s="218"/>
      <c r="MFT2164" s="218"/>
      <c r="MFU2164" s="218"/>
      <c r="MFV2164" s="218"/>
      <c r="MFW2164" s="218"/>
      <c r="MFX2164" s="218"/>
      <c r="MFY2164" s="218"/>
      <c r="MFZ2164" s="218"/>
      <c r="MGA2164" s="218"/>
      <c r="MGB2164" s="218"/>
      <c r="MGC2164" s="218"/>
      <c r="MGD2164" s="218"/>
      <c r="MGE2164" s="218"/>
      <c r="MGF2164" s="218"/>
      <c r="MGG2164" s="218"/>
      <c r="MGH2164" s="218"/>
      <c r="MGI2164" s="218"/>
      <c r="MGJ2164" s="218"/>
      <c r="MGK2164" s="218"/>
      <c r="MGL2164" s="218"/>
      <c r="MGM2164" s="218"/>
      <c r="MGN2164" s="218"/>
      <c r="MGO2164" s="218"/>
      <c r="MGP2164" s="218"/>
      <c r="MGQ2164" s="218"/>
      <c r="MGR2164" s="218"/>
      <c r="MGS2164" s="218"/>
      <c r="MGT2164" s="218"/>
      <c r="MGU2164" s="218"/>
      <c r="MGV2164" s="218"/>
      <c r="MGW2164" s="218"/>
      <c r="MGX2164" s="218"/>
      <c r="MGY2164" s="218"/>
      <c r="MGZ2164" s="218"/>
      <c r="MHA2164" s="218"/>
      <c r="MHB2164" s="218"/>
      <c r="MHC2164" s="218"/>
      <c r="MHD2164" s="218"/>
      <c r="MHE2164" s="218"/>
      <c r="MHF2164" s="218"/>
      <c r="MHG2164" s="218"/>
      <c r="MHH2164" s="218"/>
      <c r="MHI2164" s="218"/>
      <c r="MHJ2164" s="218"/>
      <c r="MHK2164" s="218"/>
      <c r="MHL2164" s="218"/>
      <c r="MHM2164" s="218"/>
      <c r="MHN2164" s="218"/>
      <c r="MHO2164" s="218"/>
      <c r="MHP2164" s="218"/>
      <c r="MHQ2164" s="218"/>
      <c r="MHR2164" s="218"/>
      <c r="MHS2164" s="218"/>
      <c r="MHT2164" s="218"/>
      <c r="MHU2164" s="218"/>
      <c r="MHV2164" s="218"/>
      <c r="MHW2164" s="218"/>
      <c r="MHX2164" s="218"/>
      <c r="MHY2164" s="218"/>
      <c r="MHZ2164" s="218"/>
      <c r="MIA2164" s="218"/>
      <c r="MIB2164" s="218"/>
      <c r="MIC2164" s="218"/>
      <c r="MID2164" s="218"/>
      <c r="MIE2164" s="218"/>
      <c r="MIF2164" s="218"/>
      <c r="MIG2164" s="218"/>
      <c r="MIH2164" s="218"/>
      <c r="MII2164" s="218"/>
      <c r="MIJ2164" s="218"/>
      <c r="MIK2164" s="218"/>
      <c r="MIL2164" s="218"/>
      <c r="MIM2164" s="218"/>
      <c r="MIN2164" s="218"/>
      <c r="MIO2164" s="218"/>
      <c r="MIP2164" s="218"/>
      <c r="MIQ2164" s="218"/>
      <c r="MIR2164" s="218"/>
      <c r="MIS2164" s="218"/>
      <c r="MIT2164" s="218"/>
      <c r="MIU2164" s="218"/>
      <c r="MIV2164" s="218"/>
      <c r="MIW2164" s="218"/>
      <c r="MIX2164" s="218"/>
      <c r="MIY2164" s="218"/>
      <c r="MIZ2164" s="218"/>
      <c r="MJA2164" s="218"/>
      <c r="MJB2164" s="218"/>
      <c r="MJC2164" s="218"/>
      <c r="MJD2164" s="218"/>
      <c r="MJE2164" s="218"/>
      <c r="MJF2164" s="218"/>
      <c r="MJG2164" s="218"/>
      <c r="MJH2164" s="218"/>
      <c r="MJI2164" s="218"/>
      <c r="MJJ2164" s="218"/>
      <c r="MJK2164" s="218"/>
      <c r="MJL2164" s="218"/>
      <c r="MJM2164" s="218"/>
      <c r="MJN2164" s="218"/>
      <c r="MJO2164" s="218"/>
      <c r="MJP2164" s="218"/>
      <c r="MJQ2164" s="218"/>
      <c r="MJR2164" s="218"/>
      <c r="MJS2164" s="218"/>
      <c r="MJT2164" s="218"/>
      <c r="MJU2164" s="218"/>
      <c r="MJV2164" s="218"/>
      <c r="MJW2164" s="218"/>
      <c r="MJX2164" s="218"/>
      <c r="MJY2164" s="218"/>
      <c r="MJZ2164" s="218"/>
      <c r="MKA2164" s="218"/>
      <c r="MKB2164" s="218"/>
      <c r="MKC2164" s="218"/>
      <c r="MKD2164" s="218"/>
      <c r="MKE2164" s="218"/>
      <c r="MKF2164" s="218"/>
      <c r="MKG2164" s="218"/>
      <c r="MKH2164" s="218"/>
      <c r="MKI2164" s="218"/>
      <c r="MKJ2164" s="218"/>
      <c r="MKK2164" s="218"/>
      <c r="MKL2164" s="218"/>
      <c r="MKM2164" s="218"/>
      <c r="MKN2164" s="218"/>
      <c r="MKO2164" s="218"/>
      <c r="MKP2164" s="218"/>
      <c r="MKQ2164" s="218"/>
      <c r="MKR2164" s="218"/>
      <c r="MKS2164" s="218"/>
      <c r="MKT2164" s="218"/>
      <c r="MKU2164" s="218"/>
      <c r="MKV2164" s="218"/>
      <c r="MKW2164" s="218"/>
      <c r="MKX2164" s="218"/>
      <c r="MKY2164" s="218"/>
      <c r="MKZ2164" s="218"/>
      <c r="MLA2164" s="218"/>
      <c r="MLB2164" s="218"/>
      <c r="MLC2164" s="218"/>
      <c r="MLD2164" s="218"/>
      <c r="MLE2164" s="218"/>
      <c r="MLF2164" s="218"/>
      <c r="MLG2164" s="218"/>
      <c r="MLH2164" s="218"/>
      <c r="MLI2164" s="218"/>
      <c r="MLJ2164" s="218"/>
      <c r="MLK2164" s="218"/>
      <c r="MLL2164" s="218"/>
      <c r="MLM2164" s="218"/>
      <c r="MLN2164" s="218"/>
      <c r="MLO2164" s="218"/>
      <c r="MLP2164" s="218"/>
      <c r="MLQ2164" s="218"/>
      <c r="MLR2164" s="218"/>
      <c r="MLS2164" s="218"/>
      <c r="MLT2164" s="218"/>
      <c r="MLU2164" s="218"/>
      <c r="MLV2164" s="218"/>
      <c r="MLW2164" s="218"/>
      <c r="MLX2164" s="218"/>
      <c r="MLY2164" s="218"/>
      <c r="MLZ2164" s="218"/>
      <c r="MMA2164" s="218"/>
      <c r="MMB2164" s="218"/>
      <c r="MMC2164" s="218"/>
      <c r="MMD2164" s="218"/>
      <c r="MME2164" s="218"/>
      <c r="MMF2164" s="218"/>
      <c r="MMG2164" s="218"/>
      <c r="MMH2164" s="218"/>
      <c r="MMI2164" s="218"/>
      <c r="MMJ2164" s="218"/>
      <c r="MMK2164" s="218"/>
      <c r="MML2164" s="218"/>
      <c r="MMM2164" s="218"/>
      <c r="MMN2164" s="218"/>
      <c r="MMO2164" s="218"/>
      <c r="MMP2164" s="218"/>
      <c r="MMQ2164" s="218"/>
      <c r="MMR2164" s="218"/>
      <c r="MMS2164" s="218"/>
      <c r="MMT2164" s="218"/>
      <c r="MMU2164" s="218"/>
      <c r="MMV2164" s="218"/>
      <c r="MMW2164" s="218"/>
      <c r="MMX2164" s="218"/>
      <c r="MMY2164" s="218"/>
      <c r="MMZ2164" s="218"/>
      <c r="MNA2164" s="218"/>
      <c r="MNB2164" s="218"/>
      <c r="MNC2164" s="218"/>
      <c r="MND2164" s="218"/>
      <c r="MNE2164" s="218"/>
      <c r="MNF2164" s="218"/>
      <c r="MNG2164" s="218"/>
      <c r="MNH2164" s="218"/>
      <c r="MNI2164" s="218"/>
      <c r="MNJ2164" s="218"/>
      <c r="MNK2164" s="218"/>
      <c r="MNL2164" s="218"/>
      <c r="MNM2164" s="218"/>
      <c r="MNN2164" s="218"/>
      <c r="MNO2164" s="218"/>
      <c r="MNP2164" s="218"/>
      <c r="MNQ2164" s="218"/>
      <c r="MNR2164" s="218"/>
      <c r="MNS2164" s="218"/>
      <c r="MNT2164" s="218"/>
      <c r="MNU2164" s="218"/>
      <c r="MNV2164" s="218"/>
      <c r="MNW2164" s="218"/>
      <c r="MNX2164" s="218"/>
      <c r="MNY2164" s="218"/>
      <c r="MNZ2164" s="218"/>
      <c r="MOA2164" s="218"/>
      <c r="MOB2164" s="218"/>
      <c r="MOC2164" s="218"/>
      <c r="MOD2164" s="218"/>
      <c r="MOE2164" s="218"/>
      <c r="MOF2164" s="218"/>
      <c r="MOG2164" s="218"/>
      <c r="MOH2164" s="218"/>
      <c r="MOI2164" s="218"/>
      <c r="MOJ2164" s="218"/>
      <c r="MOK2164" s="218"/>
      <c r="MOL2164" s="218"/>
      <c r="MOM2164" s="218"/>
      <c r="MON2164" s="218"/>
      <c r="MOO2164" s="218"/>
      <c r="MOP2164" s="218"/>
      <c r="MOQ2164" s="218"/>
      <c r="MOR2164" s="218"/>
      <c r="MOS2164" s="218"/>
      <c r="MOT2164" s="218"/>
      <c r="MOU2164" s="218"/>
      <c r="MOV2164" s="218"/>
      <c r="MOW2164" s="218"/>
      <c r="MOX2164" s="218"/>
      <c r="MOY2164" s="218"/>
      <c r="MOZ2164" s="218"/>
      <c r="MPA2164" s="218"/>
      <c r="MPB2164" s="218"/>
      <c r="MPC2164" s="218"/>
      <c r="MPD2164" s="218"/>
      <c r="MPE2164" s="218"/>
      <c r="MPF2164" s="218"/>
      <c r="MPG2164" s="218"/>
      <c r="MPH2164" s="218"/>
      <c r="MPI2164" s="218"/>
      <c r="MPJ2164" s="218"/>
      <c r="MPK2164" s="218"/>
      <c r="MPL2164" s="218"/>
      <c r="MPM2164" s="218"/>
      <c r="MPN2164" s="218"/>
      <c r="MPO2164" s="218"/>
      <c r="MPP2164" s="218"/>
      <c r="MPQ2164" s="218"/>
      <c r="MPR2164" s="218"/>
      <c r="MPS2164" s="218"/>
      <c r="MPT2164" s="218"/>
      <c r="MPU2164" s="218"/>
      <c r="MPV2164" s="218"/>
      <c r="MPW2164" s="218"/>
      <c r="MPX2164" s="218"/>
      <c r="MPY2164" s="218"/>
      <c r="MPZ2164" s="218"/>
      <c r="MQA2164" s="218"/>
      <c r="MQB2164" s="218"/>
      <c r="MQC2164" s="218"/>
      <c r="MQD2164" s="218"/>
      <c r="MQE2164" s="218"/>
      <c r="MQF2164" s="218"/>
      <c r="MQG2164" s="218"/>
      <c r="MQH2164" s="218"/>
      <c r="MQI2164" s="218"/>
      <c r="MQJ2164" s="218"/>
      <c r="MQK2164" s="218"/>
      <c r="MQL2164" s="218"/>
      <c r="MQM2164" s="218"/>
      <c r="MQN2164" s="218"/>
      <c r="MQO2164" s="218"/>
      <c r="MQP2164" s="218"/>
      <c r="MQQ2164" s="218"/>
      <c r="MQR2164" s="218"/>
      <c r="MQS2164" s="218"/>
      <c r="MQT2164" s="218"/>
      <c r="MQU2164" s="218"/>
      <c r="MQV2164" s="218"/>
      <c r="MQW2164" s="218"/>
      <c r="MQX2164" s="218"/>
      <c r="MQY2164" s="218"/>
      <c r="MQZ2164" s="218"/>
      <c r="MRA2164" s="218"/>
      <c r="MRB2164" s="218"/>
      <c r="MRC2164" s="218"/>
      <c r="MRD2164" s="218"/>
      <c r="MRE2164" s="218"/>
      <c r="MRF2164" s="218"/>
      <c r="MRG2164" s="218"/>
      <c r="MRH2164" s="218"/>
      <c r="MRI2164" s="218"/>
      <c r="MRJ2164" s="218"/>
      <c r="MRK2164" s="218"/>
      <c r="MRL2164" s="218"/>
      <c r="MRM2164" s="218"/>
      <c r="MRN2164" s="218"/>
      <c r="MRO2164" s="218"/>
      <c r="MRP2164" s="218"/>
      <c r="MRQ2164" s="218"/>
      <c r="MRR2164" s="218"/>
      <c r="MRS2164" s="218"/>
      <c r="MRT2164" s="218"/>
      <c r="MRU2164" s="218"/>
      <c r="MRV2164" s="218"/>
      <c r="MRW2164" s="218"/>
      <c r="MRX2164" s="218"/>
      <c r="MRY2164" s="218"/>
      <c r="MRZ2164" s="218"/>
      <c r="MSA2164" s="218"/>
      <c r="MSB2164" s="218"/>
      <c r="MSC2164" s="218"/>
      <c r="MSD2164" s="218"/>
      <c r="MSE2164" s="218"/>
      <c r="MSF2164" s="218"/>
      <c r="MSG2164" s="218"/>
      <c r="MSH2164" s="218"/>
      <c r="MSI2164" s="218"/>
      <c r="MSJ2164" s="218"/>
      <c r="MSK2164" s="218"/>
      <c r="MSL2164" s="218"/>
      <c r="MSM2164" s="218"/>
      <c r="MSN2164" s="218"/>
      <c r="MSO2164" s="218"/>
      <c r="MSP2164" s="218"/>
      <c r="MSQ2164" s="218"/>
      <c r="MSR2164" s="218"/>
      <c r="MSS2164" s="218"/>
      <c r="MST2164" s="218"/>
      <c r="MSU2164" s="218"/>
      <c r="MSV2164" s="218"/>
      <c r="MSW2164" s="218"/>
      <c r="MSX2164" s="218"/>
      <c r="MSY2164" s="218"/>
      <c r="MSZ2164" s="218"/>
      <c r="MTA2164" s="218"/>
      <c r="MTB2164" s="218"/>
      <c r="MTC2164" s="218"/>
      <c r="MTD2164" s="218"/>
      <c r="MTE2164" s="218"/>
      <c r="MTF2164" s="218"/>
      <c r="MTG2164" s="218"/>
      <c r="MTH2164" s="218"/>
      <c r="MTI2164" s="218"/>
      <c r="MTJ2164" s="218"/>
      <c r="MTK2164" s="218"/>
      <c r="MTL2164" s="218"/>
      <c r="MTM2164" s="218"/>
      <c r="MTN2164" s="218"/>
      <c r="MTO2164" s="218"/>
      <c r="MTP2164" s="218"/>
      <c r="MTQ2164" s="218"/>
      <c r="MTR2164" s="218"/>
      <c r="MTS2164" s="218"/>
      <c r="MTT2164" s="218"/>
      <c r="MTU2164" s="218"/>
      <c r="MTV2164" s="218"/>
      <c r="MTW2164" s="218"/>
      <c r="MTX2164" s="218"/>
      <c r="MTY2164" s="218"/>
      <c r="MTZ2164" s="218"/>
      <c r="MUA2164" s="218"/>
      <c r="MUB2164" s="218"/>
      <c r="MUC2164" s="218"/>
      <c r="MUD2164" s="218"/>
      <c r="MUE2164" s="218"/>
      <c r="MUF2164" s="218"/>
      <c r="MUG2164" s="218"/>
      <c r="MUH2164" s="218"/>
      <c r="MUI2164" s="218"/>
      <c r="MUJ2164" s="218"/>
      <c r="MUK2164" s="218"/>
      <c r="MUL2164" s="218"/>
      <c r="MUM2164" s="218"/>
      <c r="MUN2164" s="218"/>
      <c r="MUO2164" s="218"/>
      <c r="MUP2164" s="218"/>
      <c r="MUQ2164" s="218"/>
      <c r="MUR2164" s="218"/>
      <c r="MUS2164" s="218"/>
      <c r="MUT2164" s="218"/>
      <c r="MUU2164" s="218"/>
      <c r="MUV2164" s="218"/>
      <c r="MUW2164" s="218"/>
      <c r="MUX2164" s="218"/>
      <c r="MUY2164" s="218"/>
      <c r="MUZ2164" s="218"/>
      <c r="MVA2164" s="218"/>
      <c r="MVB2164" s="218"/>
      <c r="MVC2164" s="218"/>
      <c r="MVD2164" s="218"/>
      <c r="MVE2164" s="218"/>
      <c r="MVF2164" s="218"/>
      <c r="MVG2164" s="218"/>
      <c r="MVH2164" s="218"/>
      <c r="MVI2164" s="218"/>
      <c r="MVJ2164" s="218"/>
      <c r="MVK2164" s="218"/>
      <c r="MVL2164" s="218"/>
      <c r="MVM2164" s="218"/>
      <c r="MVN2164" s="218"/>
      <c r="MVO2164" s="218"/>
      <c r="MVP2164" s="218"/>
      <c r="MVQ2164" s="218"/>
      <c r="MVR2164" s="218"/>
      <c r="MVS2164" s="218"/>
      <c r="MVT2164" s="218"/>
      <c r="MVU2164" s="218"/>
      <c r="MVV2164" s="218"/>
      <c r="MVW2164" s="218"/>
      <c r="MVX2164" s="218"/>
      <c r="MVY2164" s="218"/>
      <c r="MVZ2164" s="218"/>
      <c r="MWA2164" s="218"/>
      <c r="MWB2164" s="218"/>
      <c r="MWC2164" s="218"/>
      <c r="MWD2164" s="218"/>
      <c r="MWE2164" s="218"/>
      <c r="MWF2164" s="218"/>
      <c r="MWG2164" s="218"/>
      <c r="MWH2164" s="218"/>
      <c r="MWI2164" s="218"/>
      <c r="MWJ2164" s="218"/>
      <c r="MWK2164" s="218"/>
      <c r="MWL2164" s="218"/>
      <c r="MWM2164" s="218"/>
      <c r="MWN2164" s="218"/>
      <c r="MWO2164" s="218"/>
      <c r="MWP2164" s="218"/>
      <c r="MWQ2164" s="218"/>
      <c r="MWR2164" s="218"/>
      <c r="MWS2164" s="218"/>
      <c r="MWT2164" s="218"/>
      <c r="MWU2164" s="218"/>
      <c r="MWV2164" s="218"/>
      <c r="MWW2164" s="218"/>
      <c r="MWX2164" s="218"/>
      <c r="MWY2164" s="218"/>
      <c r="MWZ2164" s="218"/>
      <c r="MXA2164" s="218"/>
      <c r="MXB2164" s="218"/>
      <c r="MXC2164" s="218"/>
      <c r="MXD2164" s="218"/>
      <c r="MXE2164" s="218"/>
      <c r="MXF2164" s="218"/>
      <c r="MXG2164" s="218"/>
      <c r="MXH2164" s="218"/>
      <c r="MXI2164" s="218"/>
      <c r="MXJ2164" s="218"/>
      <c r="MXK2164" s="218"/>
      <c r="MXL2164" s="218"/>
      <c r="MXM2164" s="218"/>
      <c r="MXN2164" s="218"/>
      <c r="MXO2164" s="218"/>
      <c r="MXP2164" s="218"/>
      <c r="MXQ2164" s="218"/>
      <c r="MXR2164" s="218"/>
      <c r="MXS2164" s="218"/>
      <c r="MXT2164" s="218"/>
      <c r="MXU2164" s="218"/>
      <c r="MXV2164" s="218"/>
      <c r="MXW2164" s="218"/>
      <c r="MXX2164" s="218"/>
      <c r="MXY2164" s="218"/>
      <c r="MXZ2164" s="218"/>
      <c r="MYA2164" s="218"/>
      <c r="MYB2164" s="218"/>
      <c r="MYC2164" s="218"/>
      <c r="MYD2164" s="218"/>
      <c r="MYE2164" s="218"/>
      <c r="MYF2164" s="218"/>
      <c r="MYG2164" s="218"/>
      <c r="MYH2164" s="218"/>
      <c r="MYI2164" s="218"/>
      <c r="MYJ2164" s="218"/>
      <c r="MYK2164" s="218"/>
      <c r="MYL2164" s="218"/>
      <c r="MYM2164" s="218"/>
      <c r="MYN2164" s="218"/>
      <c r="MYO2164" s="218"/>
      <c r="MYP2164" s="218"/>
      <c r="MYQ2164" s="218"/>
      <c r="MYR2164" s="218"/>
      <c r="MYS2164" s="218"/>
      <c r="MYT2164" s="218"/>
      <c r="MYU2164" s="218"/>
      <c r="MYV2164" s="218"/>
      <c r="MYW2164" s="218"/>
      <c r="MYX2164" s="218"/>
      <c r="MYY2164" s="218"/>
      <c r="MYZ2164" s="218"/>
      <c r="MZA2164" s="218"/>
      <c r="MZB2164" s="218"/>
      <c r="MZC2164" s="218"/>
      <c r="MZD2164" s="218"/>
      <c r="MZE2164" s="218"/>
      <c r="MZF2164" s="218"/>
      <c r="MZG2164" s="218"/>
      <c r="MZH2164" s="218"/>
      <c r="MZI2164" s="218"/>
      <c r="MZJ2164" s="218"/>
      <c r="MZK2164" s="218"/>
      <c r="MZL2164" s="218"/>
      <c r="MZM2164" s="218"/>
      <c r="MZN2164" s="218"/>
      <c r="MZO2164" s="218"/>
      <c r="MZP2164" s="218"/>
      <c r="MZQ2164" s="218"/>
      <c r="MZR2164" s="218"/>
      <c r="MZS2164" s="218"/>
      <c r="MZT2164" s="218"/>
      <c r="MZU2164" s="218"/>
      <c r="MZV2164" s="218"/>
      <c r="MZW2164" s="218"/>
      <c r="MZX2164" s="218"/>
      <c r="MZY2164" s="218"/>
      <c r="MZZ2164" s="218"/>
      <c r="NAA2164" s="218"/>
      <c r="NAB2164" s="218"/>
      <c r="NAC2164" s="218"/>
      <c r="NAD2164" s="218"/>
      <c r="NAE2164" s="218"/>
      <c r="NAF2164" s="218"/>
      <c r="NAG2164" s="218"/>
      <c r="NAH2164" s="218"/>
      <c r="NAI2164" s="218"/>
      <c r="NAJ2164" s="218"/>
      <c r="NAK2164" s="218"/>
      <c r="NAL2164" s="218"/>
      <c r="NAM2164" s="218"/>
      <c r="NAN2164" s="218"/>
      <c r="NAO2164" s="218"/>
      <c r="NAP2164" s="218"/>
      <c r="NAQ2164" s="218"/>
      <c r="NAR2164" s="218"/>
      <c r="NAS2164" s="218"/>
      <c r="NAT2164" s="218"/>
      <c r="NAU2164" s="218"/>
      <c r="NAV2164" s="218"/>
      <c r="NAW2164" s="218"/>
      <c r="NAX2164" s="218"/>
      <c r="NAY2164" s="218"/>
      <c r="NAZ2164" s="218"/>
      <c r="NBA2164" s="218"/>
      <c r="NBB2164" s="218"/>
      <c r="NBC2164" s="218"/>
      <c r="NBD2164" s="218"/>
      <c r="NBE2164" s="218"/>
      <c r="NBF2164" s="218"/>
      <c r="NBG2164" s="218"/>
      <c r="NBH2164" s="218"/>
      <c r="NBI2164" s="218"/>
      <c r="NBJ2164" s="218"/>
      <c r="NBK2164" s="218"/>
      <c r="NBL2164" s="218"/>
      <c r="NBM2164" s="218"/>
      <c r="NBN2164" s="218"/>
      <c r="NBO2164" s="218"/>
      <c r="NBP2164" s="218"/>
      <c r="NBQ2164" s="218"/>
      <c r="NBR2164" s="218"/>
      <c r="NBS2164" s="218"/>
      <c r="NBT2164" s="218"/>
      <c r="NBU2164" s="218"/>
      <c r="NBV2164" s="218"/>
      <c r="NBW2164" s="218"/>
      <c r="NBX2164" s="218"/>
      <c r="NBY2164" s="218"/>
      <c r="NBZ2164" s="218"/>
      <c r="NCA2164" s="218"/>
      <c r="NCB2164" s="218"/>
      <c r="NCC2164" s="218"/>
      <c r="NCD2164" s="218"/>
      <c r="NCE2164" s="218"/>
      <c r="NCF2164" s="218"/>
      <c r="NCG2164" s="218"/>
      <c r="NCH2164" s="218"/>
      <c r="NCI2164" s="218"/>
      <c r="NCJ2164" s="218"/>
      <c r="NCK2164" s="218"/>
      <c r="NCL2164" s="218"/>
      <c r="NCM2164" s="218"/>
      <c r="NCN2164" s="218"/>
      <c r="NCO2164" s="218"/>
      <c r="NCP2164" s="218"/>
      <c r="NCQ2164" s="218"/>
      <c r="NCR2164" s="218"/>
      <c r="NCS2164" s="218"/>
      <c r="NCT2164" s="218"/>
      <c r="NCU2164" s="218"/>
      <c r="NCV2164" s="218"/>
      <c r="NCW2164" s="218"/>
      <c r="NCX2164" s="218"/>
      <c r="NCY2164" s="218"/>
      <c r="NCZ2164" s="218"/>
      <c r="NDA2164" s="218"/>
      <c r="NDB2164" s="218"/>
      <c r="NDC2164" s="218"/>
      <c r="NDD2164" s="218"/>
      <c r="NDE2164" s="218"/>
      <c r="NDF2164" s="218"/>
      <c r="NDG2164" s="218"/>
      <c r="NDH2164" s="218"/>
      <c r="NDI2164" s="218"/>
      <c r="NDJ2164" s="218"/>
      <c r="NDK2164" s="218"/>
      <c r="NDL2164" s="218"/>
      <c r="NDM2164" s="218"/>
      <c r="NDN2164" s="218"/>
      <c r="NDO2164" s="218"/>
      <c r="NDP2164" s="218"/>
      <c r="NDQ2164" s="218"/>
      <c r="NDR2164" s="218"/>
      <c r="NDS2164" s="218"/>
      <c r="NDT2164" s="218"/>
      <c r="NDU2164" s="218"/>
      <c r="NDV2164" s="218"/>
      <c r="NDW2164" s="218"/>
      <c r="NDX2164" s="218"/>
      <c r="NDY2164" s="218"/>
      <c r="NDZ2164" s="218"/>
      <c r="NEA2164" s="218"/>
      <c r="NEB2164" s="218"/>
      <c r="NEC2164" s="218"/>
      <c r="NED2164" s="218"/>
      <c r="NEE2164" s="218"/>
      <c r="NEF2164" s="218"/>
      <c r="NEG2164" s="218"/>
      <c r="NEH2164" s="218"/>
      <c r="NEI2164" s="218"/>
      <c r="NEJ2164" s="218"/>
      <c r="NEK2164" s="218"/>
      <c r="NEL2164" s="218"/>
      <c r="NEM2164" s="218"/>
      <c r="NEN2164" s="218"/>
      <c r="NEO2164" s="218"/>
      <c r="NEP2164" s="218"/>
      <c r="NEQ2164" s="218"/>
      <c r="NER2164" s="218"/>
      <c r="NES2164" s="218"/>
      <c r="NET2164" s="218"/>
      <c r="NEU2164" s="218"/>
      <c r="NEV2164" s="218"/>
      <c r="NEW2164" s="218"/>
      <c r="NEX2164" s="218"/>
      <c r="NEY2164" s="218"/>
      <c r="NEZ2164" s="218"/>
      <c r="NFA2164" s="218"/>
      <c r="NFB2164" s="218"/>
      <c r="NFC2164" s="218"/>
      <c r="NFD2164" s="218"/>
      <c r="NFE2164" s="218"/>
      <c r="NFF2164" s="218"/>
      <c r="NFG2164" s="218"/>
      <c r="NFH2164" s="218"/>
      <c r="NFI2164" s="218"/>
      <c r="NFJ2164" s="218"/>
      <c r="NFK2164" s="218"/>
      <c r="NFL2164" s="218"/>
      <c r="NFM2164" s="218"/>
      <c r="NFN2164" s="218"/>
      <c r="NFO2164" s="218"/>
      <c r="NFP2164" s="218"/>
      <c r="NFQ2164" s="218"/>
      <c r="NFR2164" s="218"/>
      <c r="NFS2164" s="218"/>
      <c r="NFT2164" s="218"/>
      <c r="NFU2164" s="218"/>
      <c r="NFV2164" s="218"/>
      <c r="NFW2164" s="218"/>
      <c r="NFX2164" s="218"/>
      <c r="NFY2164" s="218"/>
      <c r="NFZ2164" s="218"/>
      <c r="NGA2164" s="218"/>
      <c r="NGB2164" s="218"/>
      <c r="NGC2164" s="218"/>
      <c r="NGD2164" s="218"/>
      <c r="NGE2164" s="218"/>
      <c r="NGF2164" s="218"/>
      <c r="NGG2164" s="218"/>
      <c r="NGH2164" s="218"/>
      <c r="NGI2164" s="218"/>
      <c r="NGJ2164" s="218"/>
      <c r="NGK2164" s="218"/>
      <c r="NGL2164" s="218"/>
      <c r="NGM2164" s="218"/>
      <c r="NGN2164" s="218"/>
      <c r="NGO2164" s="218"/>
      <c r="NGP2164" s="218"/>
      <c r="NGQ2164" s="218"/>
      <c r="NGR2164" s="218"/>
      <c r="NGS2164" s="218"/>
      <c r="NGT2164" s="218"/>
      <c r="NGU2164" s="218"/>
      <c r="NGV2164" s="218"/>
      <c r="NGW2164" s="218"/>
      <c r="NGX2164" s="218"/>
      <c r="NGY2164" s="218"/>
      <c r="NGZ2164" s="218"/>
      <c r="NHA2164" s="218"/>
      <c r="NHB2164" s="218"/>
      <c r="NHC2164" s="218"/>
      <c r="NHD2164" s="218"/>
      <c r="NHE2164" s="218"/>
      <c r="NHF2164" s="218"/>
      <c r="NHG2164" s="218"/>
      <c r="NHH2164" s="218"/>
      <c r="NHI2164" s="218"/>
      <c r="NHJ2164" s="218"/>
      <c r="NHK2164" s="218"/>
      <c r="NHL2164" s="218"/>
      <c r="NHM2164" s="218"/>
      <c r="NHN2164" s="218"/>
      <c r="NHO2164" s="218"/>
      <c r="NHP2164" s="218"/>
      <c r="NHQ2164" s="218"/>
      <c r="NHR2164" s="218"/>
      <c r="NHS2164" s="218"/>
      <c r="NHT2164" s="218"/>
      <c r="NHU2164" s="218"/>
      <c r="NHV2164" s="218"/>
      <c r="NHW2164" s="218"/>
      <c r="NHX2164" s="218"/>
      <c r="NHY2164" s="218"/>
      <c r="NHZ2164" s="218"/>
      <c r="NIA2164" s="218"/>
      <c r="NIB2164" s="218"/>
      <c r="NIC2164" s="218"/>
      <c r="NID2164" s="218"/>
      <c r="NIE2164" s="218"/>
      <c r="NIF2164" s="218"/>
      <c r="NIG2164" s="218"/>
      <c r="NIH2164" s="218"/>
      <c r="NII2164" s="218"/>
      <c r="NIJ2164" s="218"/>
      <c r="NIK2164" s="218"/>
      <c r="NIL2164" s="218"/>
      <c r="NIM2164" s="218"/>
      <c r="NIN2164" s="218"/>
      <c r="NIO2164" s="218"/>
      <c r="NIP2164" s="218"/>
      <c r="NIQ2164" s="218"/>
      <c r="NIR2164" s="218"/>
      <c r="NIS2164" s="218"/>
      <c r="NIT2164" s="218"/>
      <c r="NIU2164" s="218"/>
      <c r="NIV2164" s="218"/>
      <c r="NIW2164" s="218"/>
      <c r="NIX2164" s="218"/>
      <c r="NIY2164" s="218"/>
      <c r="NIZ2164" s="218"/>
      <c r="NJA2164" s="218"/>
      <c r="NJB2164" s="218"/>
      <c r="NJC2164" s="218"/>
      <c r="NJD2164" s="218"/>
      <c r="NJE2164" s="218"/>
      <c r="NJF2164" s="218"/>
      <c r="NJG2164" s="218"/>
      <c r="NJH2164" s="218"/>
      <c r="NJI2164" s="218"/>
      <c r="NJJ2164" s="218"/>
      <c r="NJK2164" s="218"/>
      <c r="NJL2164" s="218"/>
      <c r="NJM2164" s="218"/>
      <c r="NJN2164" s="218"/>
      <c r="NJO2164" s="218"/>
      <c r="NJP2164" s="218"/>
      <c r="NJQ2164" s="218"/>
      <c r="NJR2164" s="218"/>
      <c r="NJS2164" s="218"/>
      <c r="NJT2164" s="218"/>
      <c r="NJU2164" s="218"/>
      <c r="NJV2164" s="218"/>
      <c r="NJW2164" s="218"/>
      <c r="NJX2164" s="218"/>
      <c r="NJY2164" s="218"/>
      <c r="NJZ2164" s="218"/>
      <c r="NKA2164" s="218"/>
      <c r="NKB2164" s="218"/>
      <c r="NKC2164" s="218"/>
      <c r="NKD2164" s="218"/>
      <c r="NKE2164" s="218"/>
      <c r="NKF2164" s="218"/>
      <c r="NKG2164" s="218"/>
      <c r="NKH2164" s="218"/>
      <c r="NKI2164" s="218"/>
      <c r="NKJ2164" s="218"/>
      <c r="NKK2164" s="218"/>
      <c r="NKL2164" s="218"/>
      <c r="NKM2164" s="218"/>
      <c r="NKN2164" s="218"/>
      <c r="NKO2164" s="218"/>
      <c r="NKP2164" s="218"/>
      <c r="NKQ2164" s="218"/>
      <c r="NKR2164" s="218"/>
      <c r="NKS2164" s="218"/>
      <c r="NKT2164" s="218"/>
      <c r="NKU2164" s="218"/>
      <c r="NKV2164" s="218"/>
      <c r="NKW2164" s="218"/>
      <c r="NKX2164" s="218"/>
      <c r="NKY2164" s="218"/>
      <c r="NKZ2164" s="218"/>
      <c r="NLA2164" s="218"/>
      <c r="NLB2164" s="218"/>
      <c r="NLC2164" s="218"/>
      <c r="NLD2164" s="218"/>
      <c r="NLE2164" s="218"/>
      <c r="NLF2164" s="218"/>
      <c r="NLG2164" s="218"/>
      <c r="NLH2164" s="218"/>
      <c r="NLI2164" s="218"/>
      <c r="NLJ2164" s="218"/>
      <c r="NLK2164" s="218"/>
      <c r="NLL2164" s="218"/>
      <c r="NLM2164" s="218"/>
      <c r="NLN2164" s="218"/>
      <c r="NLO2164" s="218"/>
      <c r="NLP2164" s="218"/>
      <c r="NLQ2164" s="218"/>
      <c r="NLR2164" s="218"/>
      <c r="NLS2164" s="218"/>
      <c r="NLT2164" s="218"/>
      <c r="NLU2164" s="218"/>
      <c r="NLV2164" s="218"/>
      <c r="NLW2164" s="218"/>
      <c r="NLX2164" s="218"/>
      <c r="NLY2164" s="218"/>
      <c r="NLZ2164" s="218"/>
      <c r="NMA2164" s="218"/>
      <c r="NMB2164" s="218"/>
      <c r="NMC2164" s="218"/>
      <c r="NMD2164" s="218"/>
      <c r="NME2164" s="218"/>
      <c r="NMF2164" s="218"/>
      <c r="NMG2164" s="218"/>
      <c r="NMH2164" s="218"/>
      <c r="NMI2164" s="218"/>
      <c r="NMJ2164" s="218"/>
      <c r="NMK2164" s="218"/>
      <c r="NML2164" s="218"/>
      <c r="NMM2164" s="218"/>
      <c r="NMN2164" s="218"/>
      <c r="NMO2164" s="218"/>
      <c r="NMP2164" s="218"/>
      <c r="NMQ2164" s="218"/>
      <c r="NMR2164" s="218"/>
      <c r="NMS2164" s="218"/>
      <c r="NMT2164" s="218"/>
      <c r="NMU2164" s="218"/>
      <c r="NMV2164" s="218"/>
      <c r="NMW2164" s="218"/>
      <c r="NMX2164" s="218"/>
      <c r="NMY2164" s="218"/>
      <c r="NMZ2164" s="218"/>
      <c r="NNA2164" s="218"/>
      <c r="NNB2164" s="218"/>
      <c r="NNC2164" s="218"/>
      <c r="NND2164" s="218"/>
      <c r="NNE2164" s="218"/>
      <c r="NNF2164" s="218"/>
      <c r="NNG2164" s="218"/>
      <c r="NNH2164" s="218"/>
      <c r="NNI2164" s="218"/>
      <c r="NNJ2164" s="218"/>
      <c r="NNK2164" s="218"/>
      <c r="NNL2164" s="218"/>
      <c r="NNM2164" s="218"/>
      <c r="NNN2164" s="218"/>
      <c r="NNO2164" s="218"/>
      <c r="NNP2164" s="218"/>
      <c r="NNQ2164" s="218"/>
      <c r="NNR2164" s="218"/>
      <c r="NNS2164" s="218"/>
      <c r="NNT2164" s="218"/>
      <c r="NNU2164" s="218"/>
      <c r="NNV2164" s="218"/>
      <c r="NNW2164" s="218"/>
      <c r="NNX2164" s="218"/>
      <c r="NNY2164" s="218"/>
      <c r="NNZ2164" s="218"/>
      <c r="NOA2164" s="218"/>
      <c r="NOB2164" s="218"/>
      <c r="NOC2164" s="218"/>
      <c r="NOD2164" s="218"/>
      <c r="NOE2164" s="218"/>
      <c r="NOF2164" s="218"/>
      <c r="NOG2164" s="218"/>
      <c r="NOH2164" s="218"/>
      <c r="NOI2164" s="218"/>
      <c r="NOJ2164" s="218"/>
      <c r="NOK2164" s="218"/>
      <c r="NOL2164" s="218"/>
      <c r="NOM2164" s="218"/>
      <c r="NON2164" s="218"/>
      <c r="NOO2164" s="218"/>
      <c r="NOP2164" s="218"/>
      <c r="NOQ2164" s="218"/>
      <c r="NOR2164" s="218"/>
      <c r="NOS2164" s="218"/>
      <c r="NOT2164" s="218"/>
      <c r="NOU2164" s="218"/>
      <c r="NOV2164" s="218"/>
      <c r="NOW2164" s="218"/>
      <c r="NOX2164" s="218"/>
      <c r="NOY2164" s="218"/>
      <c r="NOZ2164" s="218"/>
      <c r="NPA2164" s="218"/>
      <c r="NPB2164" s="218"/>
      <c r="NPC2164" s="218"/>
      <c r="NPD2164" s="218"/>
      <c r="NPE2164" s="218"/>
      <c r="NPF2164" s="218"/>
      <c r="NPG2164" s="218"/>
      <c r="NPH2164" s="218"/>
      <c r="NPI2164" s="218"/>
      <c r="NPJ2164" s="218"/>
      <c r="NPK2164" s="218"/>
      <c r="NPL2164" s="218"/>
      <c r="NPM2164" s="218"/>
      <c r="NPN2164" s="218"/>
      <c r="NPO2164" s="218"/>
      <c r="NPP2164" s="218"/>
      <c r="NPQ2164" s="218"/>
      <c r="NPR2164" s="218"/>
      <c r="NPS2164" s="218"/>
      <c r="NPT2164" s="218"/>
      <c r="NPU2164" s="218"/>
      <c r="NPV2164" s="218"/>
      <c r="NPW2164" s="218"/>
      <c r="NPX2164" s="218"/>
      <c r="NPY2164" s="218"/>
      <c r="NPZ2164" s="218"/>
      <c r="NQA2164" s="218"/>
      <c r="NQB2164" s="218"/>
      <c r="NQC2164" s="218"/>
      <c r="NQD2164" s="218"/>
      <c r="NQE2164" s="218"/>
      <c r="NQF2164" s="218"/>
      <c r="NQG2164" s="218"/>
      <c r="NQH2164" s="218"/>
      <c r="NQI2164" s="218"/>
      <c r="NQJ2164" s="218"/>
      <c r="NQK2164" s="218"/>
      <c r="NQL2164" s="218"/>
      <c r="NQM2164" s="218"/>
      <c r="NQN2164" s="218"/>
      <c r="NQO2164" s="218"/>
      <c r="NQP2164" s="218"/>
      <c r="NQQ2164" s="218"/>
      <c r="NQR2164" s="218"/>
      <c r="NQS2164" s="218"/>
      <c r="NQT2164" s="218"/>
      <c r="NQU2164" s="218"/>
      <c r="NQV2164" s="218"/>
      <c r="NQW2164" s="218"/>
      <c r="NQX2164" s="218"/>
      <c r="NQY2164" s="218"/>
      <c r="NQZ2164" s="218"/>
      <c r="NRA2164" s="218"/>
      <c r="NRB2164" s="218"/>
      <c r="NRC2164" s="218"/>
      <c r="NRD2164" s="218"/>
      <c r="NRE2164" s="218"/>
      <c r="NRF2164" s="218"/>
      <c r="NRG2164" s="218"/>
      <c r="NRH2164" s="218"/>
      <c r="NRI2164" s="218"/>
      <c r="NRJ2164" s="218"/>
      <c r="NRK2164" s="218"/>
      <c r="NRL2164" s="218"/>
      <c r="NRM2164" s="218"/>
      <c r="NRN2164" s="218"/>
      <c r="NRO2164" s="218"/>
      <c r="NRP2164" s="218"/>
      <c r="NRQ2164" s="218"/>
      <c r="NRR2164" s="218"/>
      <c r="NRS2164" s="218"/>
      <c r="NRT2164" s="218"/>
      <c r="NRU2164" s="218"/>
      <c r="NRV2164" s="218"/>
      <c r="NRW2164" s="218"/>
      <c r="NRX2164" s="218"/>
      <c r="NRY2164" s="218"/>
      <c r="NRZ2164" s="218"/>
      <c r="NSA2164" s="218"/>
      <c r="NSB2164" s="218"/>
      <c r="NSC2164" s="218"/>
      <c r="NSD2164" s="218"/>
      <c r="NSE2164" s="218"/>
      <c r="NSF2164" s="218"/>
      <c r="NSG2164" s="218"/>
      <c r="NSH2164" s="218"/>
      <c r="NSI2164" s="218"/>
      <c r="NSJ2164" s="218"/>
      <c r="NSK2164" s="218"/>
      <c r="NSL2164" s="218"/>
      <c r="NSM2164" s="218"/>
      <c r="NSN2164" s="218"/>
      <c r="NSO2164" s="218"/>
      <c r="NSP2164" s="218"/>
      <c r="NSQ2164" s="218"/>
      <c r="NSR2164" s="218"/>
      <c r="NSS2164" s="218"/>
      <c r="NST2164" s="218"/>
      <c r="NSU2164" s="218"/>
      <c r="NSV2164" s="218"/>
      <c r="NSW2164" s="218"/>
      <c r="NSX2164" s="218"/>
      <c r="NSY2164" s="218"/>
      <c r="NSZ2164" s="218"/>
      <c r="NTA2164" s="218"/>
      <c r="NTB2164" s="218"/>
      <c r="NTC2164" s="218"/>
      <c r="NTD2164" s="218"/>
      <c r="NTE2164" s="218"/>
      <c r="NTF2164" s="218"/>
      <c r="NTG2164" s="218"/>
      <c r="NTH2164" s="218"/>
      <c r="NTI2164" s="218"/>
      <c r="NTJ2164" s="218"/>
      <c r="NTK2164" s="218"/>
      <c r="NTL2164" s="218"/>
      <c r="NTM2164" s="218"/>
      <c r="NTN2164" s="218"/>
      <c r="NTO2164" s="218"/>
      <c r="NTP2164" s="218"/>
      <c r="NTQ2164" s="218"/>
      <c r="NTR2164" s="218"/>
      <c r="NTS2164" s="218"/>
      <c r="NTT2164" s="218"/>
      <c r="NTU2164" s="218"/>
      <c r="NTV2164" s="218"/>
      <c r="NTW2164" s="218"/>
      <c r="NTX2164" s="218"/>
      <c r="NTY2164" s="218"/>
      <c r="NTZ2164" s="218"/>
      <c r="NUA2164" s="218"/>
      <c r="NUB2164" s="218"/>
      <c r="NUC2164" s="218"/>
      <c r="NUD2164" s="218"/>
      <c r="NUE2164" s="218"/>
      <c r="NUF2164" s="218"/>
      <c r="NUG2164" s="218"/>
      <c r="NUH2164" s="218"/>
      <c r="NUI2164" s="218"/>
      <c r="NUJ2164" s="218"/>
      <c r="NUK2164" s="218"/>
      <c r="NUL2164" s="218"/>
      <c r="NUM2164" s="218"/>
      <c r="NUN2164" s="218"/>
      <c r="NUO2164" s="218"/>
      <c r="NUP2164" s="218"/>
      <c r="NUQ2164" s="218"/>
      <c r="NUR2164" s="218"/>
      <c r="NUS2164" s="218"/>
      <c r="NUT2164" s="218"/>
      <c r="NUU2164" s="218"/>
      <c r="NUV2164" s="218"/>
      <c r="NUW2164" s="218"/>
      <c r="NUX2164" s="218"/>
      <c r="NUY2164" s="218"/>
      <c r="NUZ2164" s="218"/>
      <c r="NVA2164" s="218"/>
      <c r="NVB2164" s="218"/>
      <c r="NVC2164" s="218"/>
      <c r="NVD2164" s="218"/>
      <c r="NVE2164" s="218"/>
      <c r="NVF2164" s="218"/>
      <c r="NVG2164" s="218"/>
      <c r="NVH2164" s="218"/>
      <c r="NVI2164" s="218"/>
      <c r="NVJ2164" s="218"/>
      <c r="NVK2164" s="218"/>
      <c r="NVL2164" s="218"/>
      <c r="NVM2164" s="218"/>
      <c r="NVN2164" s="218"/>
      <c r="NVO2164" s="218"/>
      <c r="NVP2164" s="218"/>
      <c r="NVQ2164" s="218"/>
      <c r="NVR2164" s="218"/>
      <c r="NVS2164" s="218"/>
      <c r="NVT2164" s="218"/>
      <c r="NVU2164" s="218"/>
      <c r="NVV2164" s="218"/>
      <c r="NVW2164" s="218"/>
      <c r="NVX2164" s="218"/>
      <c r="NVY2164" s="218"/>
      <c r="NVZ2164" s="218"/>
      <c r="NWA2164" s="218"/>
      <c r="NWB2164" s="218"/>
      <c r="NWC2164" s="218"/>
      <c r="NWD2164" s="218"/>
      <c r="NWE2164" s="218"/>
      <c r="NWF2164" s="218"/>
      <c r="NWG2164" s="218"/>
      <c r="NWH2164" s="218"/>
      <c r="NWI2164" s="218"/>
      <c r="NWJ2164" s="218"/>
      <c r="NWK2164" s="218"/>
      <c r="NWL2164" s="218"/>
      <c r="NWM2164" s="218"/>
      <c r="NWN2164" s="218"/>
      <c r="NWO2164" s="218"/>
      <c r="NWP2164" s="218"/>
      <c r="NWQ2164" s="218"/>
      <c r="NWR2164" s="218"/>
      <c r="NWS2164" s="218"/>
      <c r="NWT2164" s="218"/>
      <c r="NWU2164" s="218"/>
      <c r="NWV2164" s="218"/>
      <c r="NWW2164" s="218"/>
      <c r="NWX2164" s="218"/>
      <c r="NWY2164" s="218"/>
      <c r="NWZ2164" s="218"/>
      <c r="NXA2164" s="218"/>
      <c r="NXB2164" s="218"/>
      <c r="NXC2164" s="218"/>
      <c r="NXD2164" s="218"/>
      <c r="NXE2164" s="218"/>
      <c r="NXF2164" s="218"/>
      <c r="NXG2164" s="218"/>
      <c r="NXH2164" s="218"/>
      <c r="NXI2164" s="218"/>
      <c r="NXJ2164" s="218"/>
      <c r="NXK2164" s="218"/>
      <c r="NXL2164" s="218"/>
      <c r="NXM2164" s="218"/>
      <c r="NXN2164" s="218"/>
      <c r="NXO2164" s="218"/>
      <c r="NXP2164" s="218"/>
      <c r="NXQ2164" s="218"/>
      <c r="NXR2164" s="218"/>
      <c r="NXS2164" s="218"/>
      <c r="NXT2164" s="218"/>
      <c r="NXU2164" s="218"/>
      <c r="NXV2164" s="218"/>
      <c r="NXW2164" s="218"/>
      <c r="NXX2164" s="218"/>
      <c r="NXY2164" s="218"/>
      <c r="NXZ2164" s="218"/>
      <c r="NYA2164" s="218"/>
      <c r="NYB2164" s="218"/>
      <c r="NYC2164" s="218"/>
      <c r="NYD2164" s="218"/>
      <c r="NYE2164" s="218"/>
      <c r="NYF2164" s="218"/>
      <c r="NYG2164" s="218"/>
      <c r="NYH2164" s="218"/>
      <c r="NYI2164" s="218"/>
      <c r="NYJ2164" s="218"/>
      <c r="NYK2164" s="218"/>
      <c r="NYL2164" s="218"/>
      <c r="NYM2164" s="218"/>
      <c r="NYN2164" s="218"/>
      <c r="NYO2164" s="218"/>
      <c r="NYP2164" s="218"/>
      <c r="NYQ2164" s="218"/>
      <c r="NYR2164" s="218"/>
      <c r="NYS2164" s="218"/>
      <c r="NYT2164" s="218"/>
      <c r="NYU2164" s="218"/>
      <c r="NYV2164" s="218"/>
      <c r="NYW2164" s="218"/>
      <c r="NYX2164" s="218"/>
      <c r="NYY2164" s="218"/>
      <c r="NYZ2164" s="218"/>
      <c r="NZA2164" s="218"/>
      <c r="NZB2164" s="218"/>
      <c r="NZC2164" s="218"/>
      <c r="NZD2164" s="218"/>
      <c r="NZE2164" s="218"/>
      <c r="NZF2164" s="218"/>
      <c r="NZG2164" s="218"/>
      <c r="NZH2164" s="218"/>
      <c r="NZI2164" s="218"/>
      <c r="NZJ2164" s="218"/>
      <c r="NZK2164" s="218"/>
      <c r="NZL2164" s="218"/>
      <c r="NZM2164" s="218"/>
      <c r="NZN2164" s="218"/>
      <c r="NZO2164" s="218"/>
      <c r="NZP2164" s="218"/>
      <c r="NZQ2164" s="218"/>
      <c r="NZR2164" s="218"/>
      <c r="NZS2164" s="218"/>
      <c r="NZT2164" s="218"/>
      <c r="NZU2164" s="218"/>
      <c r="NZV2164" s="218"/>
      <c r="NZW2164" s="218"/>
      <c r="NZX2164" s="218"/>
      <c r="NZY2164" s="218"/>
      <c r="NZZ2164" s="218"/>
      <c r="OAA2164" s="218"/>
      <c r="OAB2164" s="218"/>
      <c r="OAC2164" s="218"/>
      <c r="OAD2164" s="218"/>
      <c r="OAE2164" s="218"/>
      <c r="OAF2164" s="218"/>
      <c r="OAG2164" s="218"/>
      <c r="OAH2164" s="218"/>
      <c r="OAI2164" s="218"/>
      <c r="OAJ2164" s="218"/>
      <c r="OAK2164" s="218"/>
      <c r="OAL2164" s="218"/>
      <c r="OAM2164" s="218"/>
      <c r="OAN2164" s="218"/>
      <c r="OAO2164" s="218"/>
      <c r="OAP2164" s="218"/>
      <c r="OAQ2164" s="218"/>
      <c r="OAR2164" s="218"/>
      <c r="OAS2164" s="218"/>
      <c r="OAT2164" s="218"/>
      <c r="OAU2164" s="218"/>
      <c r="OAV2164" s="218"/>
      <c r="OAW2164" s="218"/>
      <c r="OAX2164" s="218"/>
      <c r="OAY2164" s="218"/>
      <c r="OAZ2164" s="218"/>
      <c r="OBA2164" s="218"/>
      <c r="OBB2164" s="218"/>
      <c r="OBC2164" s="218"/>
      <c r="OBD2164" s="218"/>
      <c r="OBE2164" s="218"/>
      <c r="OBF2164" s="218"/>
      <c r="OBG2164" s="218"/>
      <c r="OBH2164" s="218"/>
      <c r="OBI2164" s="218"/>
      <c r="OBJ2164" s="218"/>
      <c r="OBK2164" s="218"/>
      <c r="OBL2164" s="218"/>
      <c r="OBM2164" s="218"/>
      <c r="OBN2164" s="218"/>
      <c r="OBO2164" s="218"/>
      <c r="OBP2164" s="218"/>
      <c r="OBQ2164" s="218"/>
      <c r="OBR2164" s="218"/>
      <c r="OBS2164" s="218"/>
      <c r="OBT2164" s="218"/>
      <c r="OBU2164" s="218"/>
      <c r="OBV2164" s="218"/>
      <c r="OBW2164" s="218"/>
      <c r="OBX2164" s="218"/>
      <c r="OBY2164" s="218"/>
      <c r="OBZ2164" s="218"/>
      <c r="OCA2164" s="218"/>
      <c r="OCB2164" s="218"/>
      <c r="OCC2164" s="218"/>
      <c r="OCD2164" s="218"/>
      <c r="OCE2164" s="218"/>
      <c r="OCF2164" s="218"/>
      <c r="OCG2164" s="218"/>
      <c r="OCH2164" s="218"/>
      <c r="OCI2164" s="218"/>
      <c r="OCJ2164" s="218"/>
      <c r="OCK2164" s="218"/>
      <c r="OCL2164" s="218"/>
      <c r="OCM2164" s="218"/>
      <c r="OCN2164" s="218"/>
      <c r="OCO2164" s="218"/>
      <c r="OCP2164" s="218"/>
      <c r="OCQ2164" s="218"/>
      <c r="OCR2164" s="218"/>
      <c r="OCS2164" s="218"/>
      <c r="OCT2164" s="218"/>
      <c r="OCU2164" s="218"/>
      <c r="OCV2164" s="218"/>
      <c r="OCW2164" s="218"/>
      <c r="OCX2164" s="218"/>
      <c r="OCY2164" s="218"/>
      <c r="OCZ2164" s="218"/>
      <c r="ODA2164" s="218"/>
      <c r="ODB2164" s="218"/>
      <c r="ODC2164" s="218"/>
      <c r="ODD2164" s="218"/>
      <c r="ODE2164" s="218"/>
      <c r="ODF2164" s="218"/>
      <c r="ODG2164" s="218"/>
      <c r="ODH2164" s="218"/>
      <c r="ODI2164" s="218"/>
      <c r="ODJ2164" s="218"/>
      <c r="ODK2164" s="218"/>
      <c r="ODL2164" s="218"/>
      <c r="ODM2164" s="218"/>
      <c r="ODN2164" s="218"/>
      <c r="ODO2164" s="218"/>
      <c r="ODP2164" s="218"/>
      <c r="ODQ2164" s="218"/>
      <c r="ODR2164" s="218"/>
      <c r="ODS2164" s="218"/>
      <c r="ODT2164" s="218"/>
      <c r="ODU2164" s="218"/>
      <c r="ODV2164" s="218"/>
      <c r="ODW2164" s="218"/>
      <c r="ODX2164" s="218"/>
      <c r="ODY2164" s="218"/>
      <c r="ODZ2164" s="218"/>
      <c r="OEA2164" s="218"/>
      <c r="OEB2164" s="218"/>
      <c r="OEC2164" s="218"/>
      <c r="OED2164" s="218"/>
      <c r="OEE2164" s="218"/>
      <c r="OEF2164" s="218"/>
      <c r="OEG2164" s="218"/>
      <c r="OEH2164" s="218"/>
      <c r="OEI2164" s="218"/>
      <c r="OEJ2164" s="218"/>
      <c r="OEK2164" s="218"/>
      <c r="OEL2164" s="218"/>
      <c r="OEM2164" s="218"/>
      <c r="OEN2164" s="218"/>
      <c r="OEO2164" s="218"/>
      <c r="OEP2164" s="218"/>
      <c r="OEQ2164" s="218"/>
      <c r="OER2164" s="218"/>
      <c r="OES2164" s="218"/>
      <c r="OET2164" s="218"/>
      <c r="OEU2164" s="218"/>
      <c r="OEV2164" s="218"/>
      <c r="OEW2164" s="218"/>
      <c r="OEX2164" s="218"/>
      <c r="OEY2164" s="218"/>
      <c r="OEZ2164" s="218"/>
      <c r="OFA2164" s="218"/>
      <c r="OFB2164" s="218"/>
      <c r="OFC2164" s="218"/>
      <c r="OFD2164" s="218"/>
      <c r="OFE2164" s="218"/>
      <c r="OFF2164" s="218"/>
      <c r="OFG2164" s="218"/>
      <c r="OFH2164" s="218"/>
      <c r="OFI2164" s="218"/>
      <c r="OFJ2164" s="218"/>
      <c r="OFK2164" s="218"/>
      <c r="OFL2164" s="218"/>
      <c r="OFM2164" s="218"/>
      <c r="OFN2164" s="218"/>
      <c r="OFO2164" s="218"/>
      <c r="OFP2164" s="218"/>
      <c r="OFQ2164" s="218"/>
      <c r="OFR2164" s="218"/>
      <c r="OFS2164" s="218"/>
      <c r="OFT2164" s="218"/>
      <c r="OFU2164" s="218"/>
      <c r="OFV2164" s="218"/>
      <c r="OFW2164" s="218"/>
      <c r="OFX2164" s="218"/>
      <c r="OFY2164" s="218"/>
      <c r="OFZ2164" s="218"/>
      <c r="OGA2164" s="218"/>
      <c r="OGB2164" s="218"/>
      <c r="OGC2164" s="218"/>
      <c r="OGD2164" s="218"/>
      <c r="OGE2164" s="218"/>
      <c r="OGF2164" s="218"/>
      <c r="OGG2164" s="218"/>
      <c r="OGH2164" s="218"/>
      <c r="OGI2164" s="218"/>
      <c r="OGJ2164" s="218"/>
      <c r="OGK2164" s="218"/>
      <c r="OGL2164" s="218"/>
      <c r="OGM2164" s="218"/>
      <c r="OGN2164" s="218"/>
      <c r="OGO2164" s="218"/>
      <c r="OGP2164" s="218"/>
      <c r="OGQ2164" s="218"/>
      <c r="OGR2164" s="218"/>
      <c r="OGS2164" s="218"/>
      <c r="OGT2164" s="218"/>
      <c r="OGU2164" s="218"/>
      <c r="OGV2164" s="218"/>
      <c r="OGW2164" s="218"/>
      <c r="OGX2164" s="218"/>
      <c r="OGY2164" s="218"/>
      <c r="OGZ2164" s="218"/>
      <c r="OHA2164" s="218"/>
      <c r="OHB2164" s="218"/>
      <c r="OHC2164" s="218"/>
      <c r="OHD2164" s="218"/>
      <c r="OHE2164" s="218"/>
      <c r="OHF2164" s="218"/>
      <c r="OHG2164" s="218"/>
      <c r="OHH2164" s="218"/>
      <c r="OHI2164" s="218"/>
      <c r="OHJ2164" s="218"/>
      <c r="OHK2164" s="218"/>
      <c r="OHL2164" s="218"/>
      <c r="OHM2164" s="218"/>
      <c r="OHN2164" s="218"/>
      <c r="OHO2164" s="218"/>
      <c r="OHP2164" s="218"/>
      <c r="OHQ2164" s="218"/>
      <c r="OHR2164" s="218"/>
      <c r="OHS2164" s="218"/>
      <c r="OHT2164" s="218"/>
      <c r="OHU2164" s="218"/>
      <c r="OHV2164" s="218"/>
      <c r="OHW2164" s="218"/>
      <c r="OHX2164" s="218"/>
      <c r="OHY2164" s="218"/>
      <c r="OHZ2164" s="218"/>
      <c r="OIA2164" s="218"/>
      <c r="OIB2164" s="218"/>
      <c r="OIC2164" s="218"/>
      <c r="OID2164" s="218"/>
      <c r="OIE2164" s="218"/>
      <c r="OIF2164" s="218"/>
      <c r="OIG2164" s="218"/>
      <c r="OIH2164" s="218"/>
      <c r="OII2164" s="218"/>
      <c r="OIJ2164" s="218"/>
      <c r="OIK2164" s="218"/>
      <c r="OIL2164" s="218"/>
      <c r="OIM2164" s="218"/>
      <c r="OIN2164" s="218"/>
      <c r="OIO2164" s="218"/>
      <c r="OIP2164" s="218"/>
      <c r="OIQ2164" s="218"/>
      <c r="OIR2164" s="218"/>
      <c r="OIS2164" s="218"/>
      <c r="OIT2164" s="218"/>
      <c r="OIU2164" s="218"/>
      <c r="OIV2164" s="218"/>
      <c r="OIW2164" s="218"/>
      <c r="OIX2164" s="218"/>
      <c r="OIY2164" s="218"/>
      <c r="OIZ2164" s="218"/>
      <c r="OJA2164" s="218"/>
      <c r="OJB2164" s="218"/>
      <c r="OJC2164" s="218"/>
      <c r="OJD2164" s="218"/>
      <c r="OJE2164" s="218"/>
      <c r="OJF2164" s="218"/>
      <c r="OJG2164" s="218"/>
      <c r="OJH2164" s="218"/>
      <c r="OJI2164" s="218"/>
      <c r="OJJ2164" s="218"/>
      <c r="OJK2164" s="218"/>
      <c r="OJL2164" s="218"/>
      <c r="OJM2164" s="218"/>
      <c r="OJN2164" s="218"/>
      <c r="OJO2164" s="218"/>
      <c r="OJP2164" s="218"/>
      <c r="OJQ2164" s="218"/>
      <c r="OJR2164" s="218"/>
      <c r="OJS2164" s="218"/>
      <c r="OJT2164" s="218"/>
      <c r="OJU2164" s="218"/>
      <c r="OJV2164" s="218"/>
      <c r="OJW2164" s="218"/>
      <c r="OJX2164" s="218"/>
      <c r="OJY2164" s="218"/>
      <c r="OJZ2164" s="218"/>
      <c r="OKA2164" s="218"/>
      <c r="OKB2164" s="218"/>
      <c r="OKC2164" s="218"/>
      <c r="OKD2164" s="218"/>
      <c r="OKE2164" s="218"/>
      <c r="OKF2164" s="218"/>
      <c r="OKG2164" s="218"/>
      <c r="OKH2164" s="218"/>
      <c r="OKI2164" s="218"/>
      <c r="OKJ2164" s="218"/>
      <c r="OKK2164" s="218"/>
      <c r="OKL2164" s="218"/>
      <c r="OKM2164" s="218"/>
      <c r="OKN2164" s="218"/>
      <c r="OKO2164" s="218"/>
      <c r="OKP2164" s="218"/>
      <c r="OKQ2164" s="218"/>
      <c r="OKR2164" s="218"/>
      <c r="OKS2164" s="218"/>
      <c r="OKT2164" s="218"/>
      <c r="OKU2164" s="218"/>
      <c r="OKV2164" s="218"/>
      <c r="OKW2164" s="218"/>
      <c r="OKX2164" s="218"/>
      <c r="OKY2164" s="218"/>
      <c r="OKZ2164" s="218"/>
      <c r="OLA2164" s="218"/>
      <c r="OLB2164" s="218"/>
      <c r="OLC2164" s="218"/>
      <c r="OLD2164" s="218"/>
      <c r="OLE2164" s="218"/>
      <c r="OLF2164" s="218"/>
      <c r="OLG2164" s="218"/>
      <c r="OLH2164" s="218"/>
      <c r="OLI2164" s="218"/>
      <c r="OLJ2164" s="218"/>
      <c r="OLK2164" s="218"/>
      <c r="OLL2164" s="218"/>
      <c r="OLM2164" s="218"/>
      <c r="OLN2164" s="218"/>
      <c r="OLO2164" s="218"/>
      <c r="OLP2164" s="218"/>
      <c r="OLQ2164" s="218"/>
      <c r="OLR2164" s="218"/>
      <c r="OLS2164" s="218"/>
      <c r="OLT2164" s="218"/>
      <c r="OLU2164" s="218"/>
      <c r="OLV2164" s="218"/>
      <c r="OLW2164" s="218"/>
      <c r="OLX2164" s="218"/>
      <c r="OLY2164" s="218"/>
      <c r="OLZ2164" s="218"/>
      <c r="OMA2164" s="218"/>
      <c r="OMB2164" s="218"/>
      <c r="OMC2164" s="218"/>
      <c r="OMD2164" s="218"/>
      <c r="OME2164" s="218"/>
      <c r="OMF2164" s="218"/>
      <c r="OMG2164" s="218"/>
      <c r="OMH2164" s="218"/>
      <c r="OMI2164" s="218"/>
      <c r="OMJ2164" s="218"/>
      <c r="OMK2164" s="218"/>
      <c r="OML2164" s="218"/>
      <c r="OMM2164" s="218"/>
      <c r="OMN2164" s="218"/>
      <c r="OMO2164" s="218"/>
      <c r="OMP2164" s="218"/>
      <c r="OMQ2164" s="218"/>
      <c r="OMR2164" s="218"/>
      <c r="OMS2164" s="218"/>
      <c r="OMT2164" s="218"/>
      <c r="OMU2164" s="218"/>
      <c r="OMV2164" s="218"/>
      <c r="OMW2164" s="218"/>
      <c r="OMX2164" s="218"/>
      <c r="OMY2164" s="218"/>
      <c r="OMZ2164" s="218"/>
      <c r="ONA2164" s="218"/>
      <c r="ONB2164" s="218"/>
      <c r="ONC2164" s="218"/>
      <c r="OND2164" s="218"/>
      <c r="ONE2164" s="218"/>
      <c r="ONF2164" s="218"/>
      <c r="ONG2164" s="218"/>
      <c r="ONH2164" s="218"/>
      <c r="ONI2164" s="218"/>
      <c r="ONJ2164" s="218"/>
      <c r="ONK2164" s="218"/>
      <c r="ONL2164" s="218"/>
      <c r="ONM2164" s="218"/>
      <c r="ONN2164" s="218"/>
      <c r="ONO2164" s="218"/>
      <c r="ONP2164" s="218"/>
      <c r="ONQ2164" s="218"/>
      <c r="ONR2164" s="218"/>
      <c r="ONS2164" s="218"/>
      <c r="ONT2164" s="218"/>
      <c r="ONU2164" s="218"/>
      <c r="ONV2164" s="218"/>
      <c r="ONW2164" s="218"/>
      <c r="ONX2164" s="218"/>
      <c r="ONY2164" s="218"/>
      <c r="ONZ2164" s="218"/>
      <c r="OOA2164" s="218"/>
      <c r="OOB2164" s="218"/>
      <c r="OOC2164" s="218"/>
      <c r="OOD2164" s="218"/>
      <c r="OOE2164" s="218"/>
      <c r="OOF2164" s="218"/>
      <c r="OOG2164" s="218"/>
      <c r="OOH2164" s="218"/>
      <c r="OOI2164" s="218"/>
      <c r="OOJ2164" s="218"/>
      <c r="OOK2164" s="218"/>
      <c r="OOL2164" s="218"/>
      <c r="OOM2164" s="218"/>
      <c r="OON2164" s="218"/>
      <c r="OOO2164" s="218"/>
      <c r="OOP2164" s="218"/>
      <c r="OOQ2164" s="218"/>
      <c r="OOR2164" s="218"/>
      <c r="OOS2164" s="218"/>
      <c r="OOT2164" s="218"/>
      <c r="OOU2164" s="218"/>
      <c r="OOV2164" s="218"/>
      <c r="OOW2164" s="218"/>
      <c r="OOX2164" s="218"/>
      <c r="OOY2164" s="218"/>
      <c r="OOZ2164" s="218"/>
      <c r="OPA2164" s="218"/>
      <c r="OPB2164" s="218"/>
      <c r="OPC2164" s="218"/>
      <c r="OPD2164" s="218"/>
      <c r="OPE2164" s="218"/>
      <c r="OPF2164" s="218"/>
      <c r="OPG2164" s="218"/>
      <c r="OPH2164" s="218"/>
      <c r="OPI2164" s="218"/>
      <c r="OPJ2164" s="218"/>
      <c r="OPK2164" s="218"/>
      <c r="OPL2164" s="218"/>
      <c r="OPM2164" s="218"/>
      <c r="OPN2164" s="218"/>
      <c r="OPO2164" s="218"/>
      <c r="OPP2164" s="218"/>
      <c r="OPQ2164" s="218"/>
      <c r="OPR2164" s="218"/>
      <c r="OPS2164" s="218"/>
      <c r="OPT2164" s="218"/>
      <c r="OPU2164" s="218"/>
      <c r="OPV2164" s="218"/>
      <c r="OPW2164" s="218"/>
      <c r="OPX2164" s="218"/>
      <c r="OPY2164" s="218"/>
      <c r="OPZ2164" s="218"/>
      <c r="OQA2164" s="218"/>
      <c r="OQB2164" s="218"/>
      <c r="OQC2164" s="218"/>
      <c r="OQD2164" s="218"/>
      <c r="OQE2164" s="218"/>
      <c r="OQF2164" s="218"/>
      <c r="OQG2164" s="218"/>
      <c r="OQH2164" s="218"/>
      <c r="OQI2164" s="218"/>
      <c r="OQJ2164" s="218"/>
      <c r="OQK2164" s="218"/>
      <c r="OQL2164" s="218"/>
      <c r="OQM2164" s="218"/>
      <c r="OQN2164" s="218"/>
      <c r="OQO2164" s="218"/>
      <c r="OQP2164" s="218"/>
      <c r="OQQ2164" s="218"/>
      <c r="OQR2164" s="218"/>
      <c r="OQS2164" s="218"/>
      <c r="OQT2164" s="218"/>
      <c r="OQU2164" s="218"/>
      <c r="OQV2164" s="218"/>
      <c r="OQW2164" s="218"/>
      <c r="OQX2164" s="218"/>
      <c r="OQY2164" s="218"/>
      <c r="OQZ2164" s="218"/>
      <c r="ORA2164" s="218"/>
      <c r="ORB2164" s="218"/>
      <c r="ORC2164" s="218"/>
      <c r="ORD2164" s="218"/>
      <c r="ORE2164" s="218"/>
      <c r="ORF2164" s="218"/>
      <c r="ORG2164" s="218"/>
      <c r="ORH2164" s="218"/>
      <c r="ORI2164" s="218"/>
      <c r="ORJ2164" s="218"/>
      <c r="ORK2164" s="218"/>
      <c r="ORL2164" s="218"/>
      <c r="ORM2164" s="218"/>
      <c r="ORN2164" s="218"/>
      <c r="ORO2164" s="218"/>
      <c r="ORP2164" s="218"/>
      <c r="ORQ2164" s="218"/>
      <c r="ORR2164" s="218"/>
      <c r="ORS2164" s="218"/>
      <c r="ORT2164" s="218"/>
      <c r="ORU2164" s="218"/>
      <c r="ORV2164" s="218"/>
      <c r="ORW2164" s="218"/>
      <c r="ORX2164" s="218"/>
      <c r="ORY2164" s="218"/>
      <c r="ORZ2164" s="218"/>
      <c r="OSA2164" s="218"/>
      <c r="OSB2164" s="218"/>
      <c r="OSC2164" s="218"/>
      <c r="OSD2164" s="218"/>
      <c r="OSE2164" s="218"/>
      <c r="OSF2164" s="218"/>
      <c r="OSG2164" s="218"/>
      <c r="OSH2164" s="218"/>
      <c r="OSI2164" s="218"/>
      <c r="OSJ2164" s="218"/>
      <c r="OSK2164" s="218"/>
      <c r="OSL2164" s="218"/>
      <c r="OSM2164" s="218"/>
      <c r="OSN2164" s="218"/>
      <c r="OSO2164" s="218"/>
      <c r="OSP2164" s="218"/>
      <c r="OSQ2164" s="218"/>
      <c r="OSR2164" s="218"/>
      <c r="OSS2164" s="218"/>
      <c r="OST2164" s="218"/>
      <c r="OSU2164" s="218"/>
      <c r="OSV2164" s="218"/>
      <c r="OSW2164" s="218"/>
      <c r="OSX2164" s="218"/>
      <c r="OSY2164" s="218"/>
      <c r="OSZ2164" s="218"/>
      <c r="OTA2164" s="218"/>
      <c r="OTB2164" s="218"/>
      <c r="OTC2164" s="218"/>
      <c r="OTD2164" s="218"/>
      <c r="OTE2164" s="218"/>
      <c r="OTF2164" s="218"/>
      <c r="OTG2164" s="218"/>
      <c r="OTH2164" s="218"/>
      <c r="OTI2164" s="218"/>
      <c r="OTJ2164" s="218"/>
      <c r="OTK2164" s="218"/>
      <c r="OTL2164" s="218"/>
      <c r="OTM2164" s="218"/>
      <c r="OTN2164" s="218"/>
      <c r="OTO2164" s="218"/>
      <c r="OTP2164" s="218"/>
      <c r="OTQ2164" s="218"/>
      <c r="OTR2164" s="218"/>
      <c r="OTS2164" s="218"/>
      <c r="OTT2164" s="218"/>
      <c r="OTU2164" s="218"/>
      <c r="OTV2164" s="218"/>
      <c r="OTW2164" s="218"/>
      <c r="OTX2164" s="218"/>
      <c r="OTY2164" s="218"/>
      <c r="OTZ2164" s="218"/>
      <c r="OUA2164" s="218"/>
      <c r="OUB2164" s="218"/>
      <c r="OUC2164" s="218"/>
      <c r="OUD2164" s="218"/>
      <c r="OUE2164" s="218"/>
      <c r="OUF2164" s="218"/>
      <c r="OUG2164" s="218"/>
      <c r="OUH2164" s="218"/>
      <c r="OUI2164" s="218"/>
      <c r="OUJ2164" s="218"/>
      <c r="OUK2164" s="218"/>
      <c r="OUL2164" s="218"/>
      <c r="OUM2164" s="218"/>
      <c r="OUN2164" s="218"/>
      <c r="OUO2164" s="218"/>
      <c r="OUP2164" s="218"/>
      <c r="OUQ2164" s="218"/>
      <c r="OUR2164" s="218"/>
      <c r="OUS2164" s="218"/>
      <c r="OUT2164" s="218"/>
      <c r="OUU2164" s="218"/>
      <c r="OUV2164" s="218"/>
      <c r="OUW2164" s="218"/>
      <c r="OUX2164" s="218"/>
      <c r="OUY2164" s="218"/>
      <c r="OUZ2164" s="218"/>
      <c r="OVA2164" s="218"/>
      <c r="OVB2164" s="218"/>
      <c r="OVC2164" s="218"/>
      <c r="OVD2164" s="218"/>
      <c r="OVE2164" s="218"/>
      <c r="OVF2164" s="218"/>
      <c r="OVG2164" s="218"/>
      <c r="OVH2164" s="218"/>
      <c r="OVI2164" s="218"/>
      <c r="OVJ2164" s="218"/>
      <c r="OVK2164" s="218"/>
      <c r="OVL2164" s="218"/>
      <c r="OVM2164" s="218"/>
      <c r="OVN2164" s="218"/>
      <c r="OVO2164" s="218"/>
      <c r="OVP2164" s="218"/>
      <c r="OVQ2164" s="218"/>
      <c r="OVR2164" s="218"/>
      <c r="OVS2164" s="218"/>
      <c r="OVT2164" s="218"/>
      <c r="OVU2164" s="218"/>
      <c r="OVV2164" s="218"/>
      <c r="OVW2164" s="218"/>
      <c r="OVX2164" s="218"/>
      <c r="OVY2164" s="218"/>
      <c r="OVZ2164" s="218"/>
      <c r="OWA2164" s="218"/>
      <c r="OWB2164" s="218"/>
      <c r="OWC2164" s="218"/>
      <c r="OWD2164" s="218"/>
      <c r="OWE2164" s="218"/>
      <c r="OWF2164" s="218"/>
      <c r="OWG2164" s="218"/>
      <c r="OWH2164" s="218"/>
      <c r="OWI2164" s="218"/>
      <c r="OWJ2164" s="218"/>
      <c r="OWK2164" s="218"/>
      <c r="OWL2164" s="218"/>
      <c r="OWM2164" s="218"/>
      <c r="OWN2164" s="218"/>
      <c r="OWO2164" s="218"/>
      <c r="OWP2164" s="218"/>
      <c r="OWQ2164" s="218"/>
      <c r="OWR2164" s="218"/>
      <c r="OWS2164" s="218"/>
      <c r="OWT2164" s="218"/>
      <c r="OWU2164" s="218"/>
      <c r="OWV2164" s="218"/>
      <c r="OWW2164" s="218"/>
      <c r="OWX2164" s="218"/>
      <c r="OWY2164" s="218"/>
      <c r="OWZ2164" s="218"/>
      <c r="OXA2164" s="218"/>
      <c r="OXB2164" s="218"/>
      <c r="OXC2164" s="218"/>
      <c r="OXD2164" s="218"/>
      <c r="OXE2164" s="218"/>
      <c r="OXF2164" s="218"/>
      <c r="OXG2164" s="218"/>
      <c r="OXH2164" s="218"/>
      <c r="OXI2164" s="218"/>
      <c r="OXJ2164" s="218"/>
      <c r="OXK2164" s="218"/>
      <c r="OXL2164" s="218"/>
      <c r="OXM2164" s="218"/>
      <c r="OXN2164" s="218"/>
      <c r="OXO2164" s="218"/>
      <c r="OXP2164" s="218"/>
      <c r="OXQ2164" s="218"/>
      <c r="OXR2164" s="218"/>
      <c r="OXS2164" s="218"/>
      <c r="OXT2164" s="218"/>
      <c r="OXU2164" s="218"/>
      <c r="OXV2164" s="218"/>
      <c r="OXW2164" s="218"/>
      <c r="OXX2164" s="218"/>
      <c r="OXY2164" s="218"/>
      <c r="OXZ2164" s="218"/>
      <c r="OYA2164" s="218"/>
      <c r="OYB2164" s="218"/>
      <c r="OYC2164" s="218"/>
      <c r="OYD2164" s="218"/>
      <c r="OYE2164" s="218"/>
      <c r="OYF2164" s="218"/>
      <c r="OYG2164" s="218"/>
      <c r="OYH2164" s="218"/>
      <c r="OYI2164" s="218"/>
      <c r="OYJ2164" s="218"/>
      <c r="OYK2164" s="218"/>
      <c r="OYL2164" s="218"/>
      <c r="OYM2164" s="218"/>
      <c r="OYN2164" s="218"/>
      <c r="OYO2164" s="218"/>
      <c r="OYP2164" s="218"/>
      <c r="OYQ2164" s="218"/>
      <c r="OYR2164" s="218"/>
      <c r="OYS2164" s="218"/>
      <c r="OYT2164" s="218"/>
      <c r="OYU2164" s="218"/>
      <c r="OYV2164" s="218"/>
      <c r="OYW2164" s="218"/>
      <c r="OYX2164" s="218"/>
      <c r="OYY2164" s="218"/>
      <c r="OYZ2164" s="218"/>
      <c r="OZA2164" s="218"/>
      <c r="OZB2164" s="218"/>
      <c r="OZC2164" s="218"/>
      <c r="OZD2164" s="218"/>
      <c r="OZE2164" s="218"/>
      <c r="OZF2164" s="218"/>
      <c r="OZG2164" s="218"/>
      <c r="OZH2164" s="218"/>
      <c r="OZI2164" s="218"/>
      <c r="OZJ2164" s="218"/>
      <c r="OZK2164" s="218"/>
      <c r="OZL2164" s="218"/>
      <c r="OZM2164" s="218"/>
      <c r="OZN2164" s="218"/>
      <c r="OZO2164" s="218"/>
      <c r="OZP2164" s="218"/>
      <c r="OZQ2164" s="218"/>
      <c r="OZR2164" s="218"/>
      <c r="OZS2164" s="218"/>
      <c r="OZT2164" s="218"/>
      <c r="OZU2164" s="218"/>
      <c r="OZV2164" s="218"/>
      <c r="OZW2164" s="218"/>
      <c r="OZX2164" s="218"/>
      <c r="OZY2164" s="218"/>
      <c r="OZZ2164" s="218"/>
      <c r="PAA2164" s="218"/>
      <c r="PAB2164" s="218"/>
      <c r="PAC2164" s="218"/>
      <c r="PAD2164" s="218"/>
      <c r="PAE2164" s="218"/>
      <c r="PAF2164" s="218"/>
      <c r="PAG2164" s="218"/>
      <c r="PAH2164" s="218"/>
      <c r="PAI2164" s="218"/>
      <c r="PAJ2164" s="218"/>
      <c r="PAK2164" s="218"/>
      <c r="PAL2164" s="218"/>
      <c r="PAM2164" s="218"/>
      <c r="PAN2164" s="218"/>
      <c r="PAO2164" s="218"/>
      <c r="PAP2164" s="218"/>
      <c r="PAQ2164" s="218"/>
      <c r="PAR2164" s="218"/>
      <c r="PAS2164" s="218"/>
      <c r="PAT2164" s="218"/>
      <c r="PAU2164" s="218"/>
      <c r="PAV2164" s="218"/>
      <c r="PAW2164" s="218"/>
      <c r="PAX2164" s="218"/>
      <c r="PAY2164" s="218"/>
      <c r="PAZ2164" s="218"/>
      <c r="PBA2164" s="218"/>
      <c r="PBB2164" s="218"/>
      <c r="PBC2164" s="218"/>
      <c r="PBD2164" s="218"/>
      <c r="PBE2164" s="218"/>
      <c r="PBF2164" s="218"/>
      <c r="PBG2164" s="218"/>
      <c r="PBH2164" s="218"/>
      <c r="PBI2164" s="218"/>
      <c r="PBJ2164" s="218"/>
      <c r="PBK2164" s="218"/>
      <c r="PBL2164" s="218"/>
      <c r="PBM2164" s="218"/>
      <c r="PBN2164" s="218"/>
      <c r="PBO2164" s="218"/>
      <c r="PBP2164" s="218"/>
      <c r="PBQ2164" s="218"/>
      <c r="PBR2164" s="218"/>
      <c r="PBS2164" s="218"/>
      <c r="PBT2164" s="218"/>
      <c r="PBU2164" s="218"/>
      <c r="PBV2164" s="218"/>
      <c r="PBW2164" s="218"/>
      <c r="PBX2164" s="218"/>
      <c r="PBY2164" s="218"/>
      <c r="PBZ2164" s="218"/>
      <c r="PCA2164" s="218"/>
      <c r="PCB2164" s="218"/>
      <c r="PCC2164" s="218"/>
      <c r="PCD2164" s="218"/>
      <c r="PCE2164" s="218"/>
      <c r="PCF2164" s="218"/>
      <c r="PCG2164" s="218"/>
      <c r="PCH2164" s="218"/>
      <c r="PCI2164" s="218"/>
      <c r="PCJ2164" s="218"/>
      <c r="PCK2164" s="218"/>
      <c r="PCL2164" s="218"/>
      <c r="PCM2164" s="218"/>
      <c r="PCN2164" s="218"/>
      <c r="PCO2164" s="218"/>
      <c r="PCP2164" s="218"/>
      <c r="PCQ2164" s="218"/>
      <c r="PCR2164" s="218"/>
      <c r="PCS2164" s="218"/>
      <c r="PCT2164" s="218"/>
      <c r="PCU2164" s="218"/>
      <c r="PCV2164" s="218"/>
      <c r="PCW2164" s="218"/>
      <c r="PCX2164" s="218"/>
      <c r="PCY2164" s="218"/>
      <c r="PCZ2164" s="218"/>
      <c r="PDA2164" s="218"/>
      <c r="PDB2164" s="218"/>
      <c r="PDC2164" s="218"/>
      <c r="PDD2164" s="218"/>
      <c r="PDE2164" s="218"/>
      <c r="PDF2164" s="218"/>
      <c r="PDG2164" s="218"/>
      <c r="PDH2164" s="218"/>
      <c r="PDI2164" s="218"/>
      <c r="PDJ2164" s="218"/>
      <c r="PDK2164" s="218"/>
      <c r="PDL2164" s="218"/>
      <c r="PDM2164" s="218"/>
      <c r="PDN2164" s="218"/>
      <c r="PDO2164" s="218"/>
      <c r="PDP2164" s="218"/>
      <c r="PDQ2164" s="218"/>
      <c r="PDR2164" s="218"/>
      <c r="PDS2164" s="218"/>
      <c r="PDT2164" s="218"/>
      <c r="PDU2164" s="218"/>
      <c r="PDV2164" s="218"/>
      <c r="PDW2164" s="218"/>
      <c r="PDX2164" s="218"/>
      <c r="PDY2164" s="218"/>
      <c r="PDZ2164" s="218"/>
      <c r="PEA2164" s="218"/>
      <c r="PEB2164" s="218"/>
      <c r="PEC2164" s="218"/>
      <c r="PED2164" s="218"/>
      <c r="PEE2164" s="218"/>
      <c r="PEF2164" s="218"/>
      <c r="PEG2164" s="218"/>
      <c r="PEH2164" s="218"/>
      <c r="PEI2164" s="218"/>
      <c r="PEJ2164" s="218"/>
      <c r="PEK2164" s="218"/>
      <c r="PEL2164" s="218"/>
      <c r="PEM2164" s="218"/>
      <c r="PEN2164" s="218"/>
      <c r="PEO2164" s="218"/>
      <c r="PEP2164" s="218"/>
      <c r="PEQ2164" s="218"/>
      <c r="PER2164" s="218"/>
      <c r="PES2164" s="218"/>
      <c r="PET2164" s="218"/>
      <c r="PEU2164" s="218"/>
      <c r="PEV2164" s="218"/>
      <c r="PEW2164" s="218"/>
      <c r="PEX2164" s="218"/>
      <c r="PEY2164" s="218"/>
      <c r="PEZ2164" s="218"/>
      <c r="PFA2164" s="218"/>
      <c r="PFB2164" s="218"/>
      <c r="PFC2164" s="218"/>
      <c r="PFD2164" s="218"/>
      <c r="PFE2164" s="218"/>
      <c r="PFF2164" s="218"/>
      <c r="PFG2164" s="218"/>
      <c r="PFH2164" s="218"/>
      <c r="PFI2164" s="218"/>
      <c r="PFJ2164" s="218"/>
      <c r="PFK2164" s="218"/>
      <c r="PFL2164" s="218"/>
      <c r="PFM2164" s="218"/>
      <c r="PFN2164" s="218"/>
      <c r="PFO2164" s="218"/>
      <c r="PFP2164" s="218"/>
      <c r="PFQ2164" s="218"/>
      <c r="PFR2164" s="218"/>
      <c r="PFS2164" s="218"/>
      <c r="PFT2164" s="218"/>
      <c r="PFU2164" s="218"/>
      <c r="PFV2164" s="218"/>
      <c r="PFW2164" s="218"/>
      <c r="PFX2164" s="218"/>
      <c r="PFY2164" s="218"/>
      <c r="PFZ2164" s="218"/>
      <c r="PGA2164" s="218"/>
      <c r="PGB2164" s="218"/>
      <c r="PGC2164" s="218"/>
      <c r="PGD2164" s="218"/>
      <c r="PGE2164" s="218"/>
      <c r="PGF2164" s="218"/>
      <c r="PGG2164" s="218"/>
      <c r="PGH2164" s="218"/>
      <c r="PGI2164" s="218"/>
      <c r="PGJ2164" s="218"/>
      <c r="PGK2164" s="218"/>
      <c r="PGL2164" s="218"/>
      <c r="PGM2164" s="218"/>
      <c r="PGN2164" s="218"/>
      <c r="PGO2164" s="218"/>
      <c r="PGP2164" s="218"/>
      <c r="PGQ2164" s="218"/>
      <c r="PGR2164" s="218"/>
      <c r="PGS2164" s="218"/>
      <c r="PGT2164" s="218"/>
      <c r="PGU2164" s="218"/>
      <c r="PGV2164" s="218"/>
      <c r="PGW2164" s="218"/>
      <c r="PGX2164" s="218"/>
      <c r="PGY2164" s="218"/>
      <c r="PGZ2164" s="218"/>
      <c r="PHA2164" s="218"/>
      <c r="PHB2164" s="218"/>
      <c r="PHC2164" s="218"/>
      <c r="PHD2164" s="218"/>
      <c r="PHE2164" s="218"/>
      <c r="PHF2164" s="218"/>
      <c r="PHG2164" s="218"/>
      <c r="PHH2164" s="218"/>
      <c r="PHI2164" s="218"/>
      <c r="PHJ2164" s="218"/>
      <c r="PHK2164" s="218"/>
      <c r="PHL2164" s="218"/>
      <c r="PHM2164" s="218"/>
      <c r="PHN2164" s="218"/>
      <c r="PHO2164" s="218"/>
      <c r="PHP2164" s="218"/>
      <c r="PHQ2164" s="218"/>
      <c r="PHR2164" s="218"/>
      <c r="PHS2164" s="218"/>
      <c r="PHT2164" s="218"/>
      <c r="PHU2164" s="218"/>
      <c r="PHV2164" s="218"/>
      <c r="PHW2164" s="218"/>
      <c r="PHX2164" s="218"/>
      <c r="PHY2164" s="218"/>
      <c r="PHZ2164" s="218"/>
      <c r="PIA2164" s="218"/>
      <c r="PIB2164" s="218"/>
      <c r="PIC2164" s="218"/>
      <c r="PID2164" s="218"/>
      <c r="PIE2164" s="218"/>
      <c r="PIF2164" s="218"/>
      <c r="PIG2164" s="218"/>
      <c r="PIH2164" s="218"/>
      <c r="PII2164" s="218"/>
      <c r="PIJ2164" s="218"/>
      <c r="PIK2164" s="218"/>
      <c r="PIL2164" s="218"/>
      <c r="PIM2164" s="218"/>
      <c r="PIN2164" s="218"/>
      <c r="PIO2164" s="218"/>
      <c r="PIP2164" s="218"/>
      <c r="PIQ2164" s="218"/>
      <c r="PIR2164" s="218"/>
      <c r="PIS2164" s="218"/>
      <c r="PIT2164" s="218"/>
      <c r="PIU2164" s="218"/>
      <c r="PIV2164" s="218"/>
      <c r="PIW2164" s="218"/>
      <c r="PIX2164" s="218"/>
      <c r="PIY2164" s="218"/>
      <c r="PIZ2164" s="218"/>
      <c r="PJA2164" s="218"/>
      <c r="PJB2164" s="218"/>
      <c r="PJC2164" s="218"/>
      <c r="PJD2164" s="218"/>
      <c r="PJE2164" s="218"/>
      <c r="PJF2164" s="218"/>
      <c r="PJG2164" s="218"/>
      <c r="PJH2164" s="218"/>
      <c r="PJI2164" s="218"/>
      <c r="PJJ2164" s="218"/>
      <c r="PJK2164" s="218"/>
      <c r="PJL2164" s="218"/>
      <c r="PJM2164" s="218"/>
      <c r="PJN2164" s="218"/>
      <c r="PJO2164" s="218"/>
      <c r="PJP2164" s="218"/>
      <c r="PJQ2164" s="218"/>
      <c r="PJR2164" s="218"/>
      <c r="PJS2164" s="218"/>
      <c r="PJT2164" s="218"/>
      <c r="PJU2164" s="218"/>
      <c r="PJV2164" s="218"/>
      <c r="PJW2164" s="218"/>
      <c r="PJX2164" s="218"/>
      <c r="PJY2164" s="218"/>
      <c r="PJZ2164" s="218"/>
      <c r="PKA2164" s="218"/>
      <c r="PKB2164" s="218"/>
      <c r="PKC2164" s="218"/>
      <c r="PKD2164" s="218"/>
      <c r="PKE2164" s="218"/>
      <c r="PKF2164" s="218"/>
      <c r="PKG2164" s="218"/>
      <c r="PKH2164" s="218"/>
      <c r="PKI2164" s="218"/>
      <c r="PKJ2164" s="218"/>
      <c r="PKK2164" s="218"/>
      <c r="PKL2164" s="218"/>
      <c r="PKM2164" s="218"/>
      <c r="PKN2164" s="218"/>
      <c r="PKO2164" s="218"/>
      <c r="PKP2164" s="218"/>
      <c r="PKQ2164" s="218"/>
      <c r="PKR2164" s="218"/>
      <c r="PKS2164" s="218"/>
      <c r="PKT2164" s="218"/>
      <c r="PKU2164" s="218"/>
      <c r="PKV2164" s="218"/>
      <c r="PKW2164" s="218"/>
      <c r="PKX2164" s="218"/>
      <c r="PKY2164" s="218"/>
      <c r="PKZ2164" s="218"/>
      <c r="PLA2164" s="218"/>
      <c r="PLB2164" s="218"/>
      <c r="PLC2164" s="218"/>
      <c r="PLD2164" s="218"/>
      <c r="PLE2164" s="218"/>
      <c r="PLF2164" s="218"/>
      <c r="PLG2164" s="218"/>
      <c r="PLH2164" s="218"/>
      <c r="PLI2164" s="218"/>
      <c r="PLJ2164" s="218"/>
      <c r="PLK2164" s="218"/>
      <c r="PLL2164" s="218"/>
      <c r="PLM2164" s="218"/>
      <c r="PLN2164" s="218"/>
      <c r="PLO2164" s="218"/>
      <c r="PLP2164" s="218"/>
      <c r="PLQ2164" s="218"/>
      <c r="PLR2164" s="218"/>
      <c r="PLS2164" s="218"/>
      <c r="PLT2164" s="218"/>
      <c r="PLU2164" s="218"/>
      <c r="PLV2164" s="218"/>
      <c r="PLW2164" s="218"/>
      <c r="PLX2164" s="218"/>
      <c r="PLY2164" s="218"/>
      <c r="PLZ2164" s="218"/>
      <c r="PMA2164" s="218"/>
      <c r="PMB2164" s="218"/>
      <c r="PMC2164" s="218"/>
      <c r="PMD2164" s="218"/>
      <c r="PME2164" s="218"/>
      <c r="PMF2164" s="218"/>
      <c r="PMG2164" s="218"/>
      <c r="PMH2164" s="218"/>
      <c r="PMI2164" s="218"/>
      <c r="PMJ2164" s="218"/>
      <c r="PMK2164" s="218"/>
      <c r="PML2164" s="218"/>
      <c r="PMM2164" s="218"/>
      <c r="PMN2164" s="218"/>
      <c r="PMO2164" s="218"/>
      <c r="PMP2164" s="218"/>
      <c r="PMQ2164" s="218"/>
      <c r="PMR2164" s="218"/>
      <c r="PMS2164" s="218"/>
      <c r="PMT2164" s="218"/>
      <c r="PMU2164" s="218"/>
      <c r="PMV2164" s="218"/>
      <c r="PMW2164" s="218"/>
      <c r="PMX2164" s="218"/>
      <c r="PMY2164" s="218"/>
      <c r="PMZ2164" s="218"/>
      <c r="PNA2164" s="218"/>
      <c r="PNB2164" s="218"/>
      <c r="PNC2164" s="218"/>
      <c r="PND2164" s="218"/>
      <c r="PNE2164" s="218"/>
      <c r="PNF2164" s="218"/>
      <c r="PNG2164" s="218"/>
      <c r="PNH2164" s="218"/>
      <c r="PNI2164" s="218"/>
      <c r="PNJ2164" s="218"/>
      <c r="PNK2164" s="218"/>
      <c r="PNL2164" s="218"/>
      <c r="PNM2164" s="218"/>
      <c r="PNN2164" s="218"/>
      <c r="PNO2164" s="218"/>
      <c r="PNP2164" s="218"/>
      <c r="PNQ2164" s="218"/>
      <c r="PNR2164" s="218"/>
      <c r="PNS2164" s="218"/>
      <c r="PNT2164" s="218"/>
      <c r="PNU2164" s="218"/>
      <c r="PNV2164" s="218"/>
      <c r="PNW2164" s="218"/>
      <c r="PNX2164" s="218"/>
      <c r="PNY2164" s="218"/>
      <c r="PNZ2164" s="218"/>
      <c r="POA2164" s="218"/>
      <c r="POB2164" s="218"/>
      <c r="POC2164" s="218"/>
      <c r="POD2164" s="218"/>
      <c r="POE2164" s="218"/>
      <c r="POF2164" s="218"/>
      <c r="POG2164" s="218"/>
      <c r="POH2164" s="218"/>
      <c r="POI2164" s="218"/>
      <c r="POJ2164" s="218"/>
      <c r="POK2164" s="218"/>
      <c r="POL2164" s="218"/>
      <c r="POM2164" s="218"/>
      <c r="PON2164" s="218"/>
      <c r="POO2164" s="218"/>
      <c r="POP2164" s="218"/>
      <c r="POQ2164" s="218"/>
      <c r="POR2164" s="218"/>
      <c r="POS2164" s="218"/>
      <c r="POT2164" s="218"/>
      <c r="POU2164" s="218"/>
      <c r="POV2164" s="218"/>
      <c r="POW2164" s="218"/>
      <c r="POX2164" s="218"/>
      <c r="POY2164" s="218"/>
      <c r="POZ2164" s="218"/>
      <c r="PPA2164" s="218"/>
      <c r="PPB2164" s="218"/>
      <c r="PPC2164" s="218"/>
      <c r="PPD2164" s="218"/>
      <c r="PPE2164" s="218"/>
      <c r="PPF2164" s="218"/>
      <c r="PPG2164" s="218"/>
      <c r="PPH2164" s="218"/>
      <c r="PPI2164" s="218"/>
      <c r="PPJ2164" s="218"/>
      <c r="PPK2164" s="218"/>
      <c r="PPL2164" s="218"/>
      <c r="PPM2164" s="218"/>
      <c r="PPN2164" s="218"/>
      <c r="PPO2164" s="218"/>
      <c r="PPP2164" s="218"/>
      <c r="PPQ2164" s="218"/>
      <c r="PPR2164" s="218"/>
      <c r="PPS2164" s="218"/>
      <c r="PPT2164" s="218"/>
      <c r="PPU2164" s="218"/>
      <c r="PPV2164" s="218"/>
      <c r="PPW2164" s="218"/>
      <c r="PPX2164" s="218"/>
      <c r="PPY2164" s="218"/>
      <c r="PPZ2164" s="218"/>
      <c r="PQA2164" s="218"/>
      <c r="PQB2164" s="218"/>
      <c r="PQC2164" s="218"/>
      <c r="PQD2164" s="218"/>
      <c r="PQE2164" s="218"/>
      <c r="PQF2164" s="218"/>
      <c r="PQG2164" s="218"/>
      <c r="PQH2164" s="218"/>
      <c r="PQI2164" s="218"/>
      <c r="PQJ2164" s="218"/>
      <c r="PQK2164" s="218"/>
      <c r="PQL2164" s="218"/>
      <c r="PQM2164" s="218"/>
      <c r="PQN2164" s="218"/>
      <c r="PQO2164" s="218"/>
      <c r="PQP2164" s="218"/>
      <c r="PQQ2164" s="218"/>
      <c r="PQR2164" s="218"/>
      <c r="PQS2164" s="218"/>
      <c r="PQT2164" s="218"/>
      <c r="PQU2164" s="218"/>
      <c r="PQV2164" s="218"/>
      <c r="PQW2164" s="218"/>
      <c r="PQX2164" s="218"/>
      <c r="PQY2164" s="218"/>
      <c r="PQZ2164" s="218"/>
      <c r="PRA2164" s="218"/>
      <c r="PRB2164" s="218"/>
      <c r="PRC2164" s="218"/>
      <c r="PRD2164" s="218"/>
      <c r="PRE2164" s="218"/>
      <c r="PRF2164" s="218"/>
      <c r="PRG2164" s="218"/>
      <c r="PRH2164" s="218"/>
      <c r="PRI2164" s="218"/>
      <c r="PRJ2164" s="218"/>
      <c r="PRK2164" s="218"/>
      <c r="PRL2164" s="218"/>
      <c r="PRM2164" s="218"/>
      <c r="PRN2164" s="218"/>
      <c r="PRO2164" s="218"/>
      <c r="PRP2164" s="218"/>
      <c r="PRQ2164" s="218"/>
      <c r="PRR2164" s="218"/>
      <c r="PRS2164" s="218"/>
      <c r="PRT2164" s="218"/>
      <c r="PRU2164" s="218"/>
      <c r="PRV2164" s="218"/>
      <c r="PRW2164" s="218"/>
      <c r="PRX2164" s="218"/>
      <c r="PRY2164" s="218"/>
      <c r="PRZ2164" s="218"/>
      <c r="PSA2164" s="218"/>
      <c r="PSB2164" s="218"/>
      <c r="PSC2164" s="218"/>
      <c r="PSD2164" s="218"/>
      <c r="PSE2164" s="218"/>
      <c r="PSF2164" s="218"/>
      <c r="PSG2164" s="218"/>
      <c r="PSH2164" s="218"/>
      <c r="PSI2164" s="218"/>
      <c r="PSJ2164" s="218"/>
      <c r="PSK2164" s="218"/>
      <c r="PSL2164" s="218"/>
      <c r="PSM2164" s="218"/>
      <c r="PSN2164" s="218"/>
      <c r="PSO2164" s="218"/>
      <c r="PSP2164" s="218"/>
      <c r="PSQ2164" s="218"/>
      <c r="PSR2164" s="218"/>
      <c r="PSS2164" s="218"/>
      <c r="PST2164" s="218"/>
      <c r="PSU2164" s="218"/>
      <c r="PSV2164" s="218"/>
      <c r="PSW2164" s="218"/>
      <c r="PSX2164" s="218"/>
      <c r="PSY2164" s="218"/>
      <c r="PSZ2164" s="218"/>
      <c r="PTA2164" s="218"/>
      <c r="PTB2164" s="218"/>
      <c r="PTC2164" s="218"/>
      <c r="PTD2164" s="218"/>
      <c r="PTE2164" s="218"/>
      <c r="PTF2164" s="218"/>
      <c r="PTG2164" s="218"/>
      <c r="PTH2164" s="218"/>
      <c r="PTI2164" s="218"/>
      <c r="PTJ2164" s="218"/>
      <c r="PTK2164" s="218"/>
      <c r="PTL2164" s="218"/>
      <c r="PTM2164" s="218"/>
      <c r="PTN2164" s="218"/>
      <c r="PTO2164" s="218"/>
      <c r="PTP2164" s="218"/>
      <c r="PTQ2164" s="218"/>
      <c r="PTR2164" s="218"/>
      <c r="PTS2164" s="218"/>
      <c r="PTT2164" s="218"/>
      <c r="PTU2164" s="218"/>
      <c r="PTV2164" s="218"/>
      <c r="PTW2164" s="218"/>
      <c r="PTX2164" s="218"/>
      <c r="PTY2164" s="218"/>
      <c r="PTZ2164" s="218"/>
      <c r="PUA2164" s="218"/>
      <c r="PUB2164" s="218"/>
      <c r="PUC2164" s="218"/>
      <c r="PUD2164" s="218"/>
      <c r="PUE2164" s="218"/>
      <c r="PUF2164" s="218"/>
      <c r="PUG2164" s="218"/>
      <c r="PUH2164" s="218"/>
      <c r="PUI2164" s="218"/>
      <c r="PUJ2164" s="218"/>
      <c r="PUK2164" s="218"/>
      <c r="PUL2164" s="218"/>
      <c r="PUM2164" s="218"/>
      <c r="PUN2164" s="218"/>
      <c r="PUO2164" s="218"/>
      <c r="PUP2164" s="218"/>
      <c r="PUQ2164" s="218"/>
      <c r="PUR2164" s="218"/>
      <c r="PUS2164" s="218"/>
      <c r="PUT2164" s="218"/>
      <c r="PUU2164" s="218"/>
      <c r="PUV2164" s="218"/>
      <c r="PUW2164" s="218"/>
      <c r="PUX2164" s="218"/>
      <c r="PUY2164" s="218"/>
      <c r="PUZ2164" s="218"/>
      <c r="PVA2164" s="218"/>
      <c r="PVB2164" s="218"/>
      <c r="PVC2164" s="218"/>
      <c r="PVD2164" s="218"/>
      <c r="PVE2164" s="218"/>
      <c r="PVF2164" s="218"/>
      <c r="PVG2164" s="218"/>
      <c r="PVH2164" s="218"/>
      <c r="PVI2164" s="218"/>
      <c r="PVJ2164" s="218"/>
      <c r="PVK2164" s="218"/>
      <c r="PVL2164" s="218"/>
      <c r="PVM2164" s="218"/>
      <c r="PVN2164" s="218"/>
      <c r="PVO2164" s="218"/>
      <c r="PVP2164" s="218"/>
      <c r="PVQ2164" s="218"/>
      <c r="PVR2164" s="218"/>
      <c r="PVS2164" s="218"/>
      <c r="PVT2164" s="218"/>
      <c r="PVU2164" s="218"/>
      <c r="PVV2164" s="218"/>
      <c r="PVW2164" s="218"/>
      <c r="PVX2164" s="218"/>
      <c r="PVY2164" s="218"/>
      <c r="PVZ2164" s="218"/>
      <c r="PWA2164" s="218"/>
      <c r="PWB2164" s="218"/>
      <c r="PWC2164" s="218"/>
      <c r="PWD2164" s="218"/>
      <c r="PWE2164" s="218"/>
      <c r="PWF2164" s="218"/>
      <c r="PWG2164" s="218"/>
      <c r="PWH2164" s="218"/>
      <c r="PWI2164" s="218"/>
      <c r="PWJ2164" s="218"/>
      <c r="PWK2164" s="218"/>
      <c r="PWL2164" s="218"/>
      <c r="PWM2164" s="218"/>
      <c r="PWN2164" s="218"/>
      <c r="PWO2164" s="218"/>
      <c r="PWP2164" s="218"/>
      <c r="PWQ2164" s="218"/>
      <c r="PWR2164" s="218"/>
      <c r="PWS2164" s="218"/>
      <c r="PWT2164" s="218"/>
      <c r="PWU2164" s="218"/>
      <c r="PWV2164" s="218"/>
      <c r="PWW2164" s="218"/>
      <c r="PWX2164" s="218"/>
      <c r="PWY2164" s="218"/>
      <c r="PWZ2164" s="218"/>
      <c r="PXA2164" s="218"/>
      <c r="PXB2164" s="218"/>
      <c r="PXC2164" s="218"/>
      <c r="PXD2164" s="218"/>
      <c r="PXE2164" s="218"/>
      <c r="PXF2164" s="218"/>
      <c r="PXG2164" s="218"/>
      <c r="PXH2164" s="218"/>
      <c r="PXI2164" s="218"/>
      <c r="PXJ2164" s="218"/>
      <c r="PXK2164" s="218"/>
      <c r="PXL2164" s="218"/>
      <c r="PXM2164" s="218"/>
      <c r="PXN2164" s="218"/>
      <c r="PXO2164" s="218"/>
      <c r="PXP2164" s="218"/>
      <c r="PXQ2164" s="218"/>
      <c r="PXR2164" s="218"/>
      <c r="PXS2164" s="218"/>
      <c r="PXT2164" s="218"/>
      <c r="PXU2164" s="218"/>
      <c r="PXV2164" s="218"/>
      <c r="PXW2164" s="218"/>
      <c r="PXX2164" s="218"/>
      <c r="PXY2164" s="218"/>
      <c r="PXZ2164" s="218"/>
      <c r="PYA2164" s="218"/>
      <c r="PYB2164" s="218"/>
      <c r="PYC2164" s="218"/>
      <c r="PYD2164" s="218"/>
      <c r="PYE2164" s="218"/>
      <c r="PYF2164" s="218"/>
      <c r="PYG2164" s="218"/>
      <c r="PYH2164" s="218"/>
      <c r="PYI2164" s="218"/>
      <c r="PYJ2164" s="218"/>
      <c r="PYK2164" s="218"/>
      <c r="PYL2164" s="218"/>
      <c r="PYM2164" s="218"/>
      <c r="PYN2164" s="218"/>
      <c r="PYO2164" s="218"/>
      <c r="PYP2164" s="218"/>
      <c r="PYQ2164" s="218"/>
      <c r="PYR2164" s="218"/>
      <c r="PYS2164" s="218"/>
      <c r="PYT2164" s="218"/>
      <c r="PYU2164" s="218"/>
      <c r="PYV2164" s="218"/>
      <c r="PYW2164" s="218"/>
      <c r="PYX2164" s="218"/>
      <c r="PYY2164" s="218"/>
      <c r="PYZ2164" s="218"/>
      <c r="PZA2164" s="218"/>
      <c r="PZB2164" s="218"/>
      <c r="PZC2164" s="218"/>
      <c r="PZD2164" s="218"/>
      <c r="PZE2164" s="218"/>
      <c r="PZF2164" s="218"/>
      <c r="PZG2164" s="218"/>
      <c r="PZH2164" s="218"/>
      <c r="PZI2164" s="218"/>
      <c r="PZJ2164" s="218"/>
      <c r="PZK2164" s="218"/>
      <c r="PZL2164" s="218"/>
      <c r="PZM2164" s="218"/>
      <c r="PZN2164" s="218"/>
      <c r="PZO2164" s="218"/>
      <c r="PZP2164" s="218"/>
      <c r="PZQ2164" s="218"/>
      <c r="PZR2164" s="218"/>
      <c r="PZS2164" s="218"/>
      <c r="PZT2164" s="218"/>
      <c r="PZU2164" s="218"/>
      <c r="PZV2164" s="218"/>
      <c r="PZW2164" s="218"/>
      <c r="PZX2164" s="218"/>
      <c r="PZY2164" s="218"/>
      <c r="PZZ2164" s="218"/>
      <c r="QAA2164" s="218"/>
      <c r="QAB2164" s="218"/>
      <c r="QAC2164" s="218"/>
      <c r="QAD2164" s="218"/>
      <c r="QAE2164" s="218"/>
      <c r="QAF2164" s="218"/>
      <c r="QAG2164" s="218"/>
      <c r="QAH2164" s="218"/>
      <c r="QAI2164" s="218"/>
      <c r="QAJ2164" s="218"/>
      <c r="QAK2164" s="218"/>
      <c r="QAL2164" s="218"/>
      <c r="QAM2164" s="218"/>
      <c r="QAN2164" s="218"/>
      <c r="QAO2164" s="218"/>
      <c r="QAP2164" s="218"/>
      <c r="QAQ2164" s="218"/>
      <c r="QAR2164" s="218"/>
      <c r="QAS2164" s="218"/>
      <c r="QAT2164" s="218"/>
      <c r="QAU2164" s="218"/>
      <c r="QAV2164" s="218"/>
      <c r="QAW2164" s="218"/>
      <c r="QAX2164" s="218"/>
      <c r="QAY2164" s="218"/>
      <c r="QAZ2164" s="218"/>
      <c r="QBA2164" s="218"/>
      <c r="QBB2164" s="218"/>
      <c r="QBC2164" s="218"/>
      <c r="QBD2164" s="218"/>
      <c r="QBE2164" s="218"/>
      <c r="QBF2164" s="218"/>
      <c r="QBG2164" s="218"/>
      <c r="QBH2164" s="218"/>
      <c r="QBI2164" s="218"/>
      <c r="QBJ2164" s="218"/>
      <c r="QBK2164" s="218"/>
      <c r="QBL2164" s="218"/>
      <c r="QBM2164" s="218"/>
      <c r="QBN2164" s="218"/>
      <c r="QBO2164" s="218"/>
      <c r="QBP2164" s="218"/>
      <c r="QBQ2164" s="218"/>
      <c r="QBR2164" s="218"/>
      <c r="QBS2164" s="218"/>
      <c r="QBT2164" s="218"/>
      <c r="QBU2164" s="218"/>
      <c r="QBV2164" s="218"/>
      <c r="QBW2164" s="218"/>
      <c r="QBX2164" s="218"/>
      <c r="QBY2164" s="218"/>
      <c r="QBZ2164" s="218"/>
      <c r="QCA2164" s="218"/>
      <c r="QCB2164" s="218"/>
      <c r="QCC2164" s="218"/>
      <c r="QCD2164" s="218"/>
      <c r="QCE2164" s="218"/>
      <c r="QCF2164" s="218"/>
      <c r="QCG2164" s="218"/>
      <c r="QCH2164" s="218"/>
      <c r="QCI2164" s="218"/>
      <c r="QCJ2164" s="218"/>
      <c r="QCK2164" s="218"/>
      <c r="QCL2164" s="218"/>
      <c r="QCM2164" s="218"/>
      <c r="QCN2164" s="218"/>
      <c r="QCO2164" s="218"/>
      <c r="QCP2164" s="218"/>
      <c r="QCQ2164" s="218"/>
      <c r="QCR2164" s="218"/>
      <c r="QCS2164" s="218"/>
      <c r="QCT2164" s="218"/>
      <c r="QCU2164" s="218"/>
      <c r="QCV2164" s="218"/>
      <c r="QCW2164" s="218"/>
      <c r="QCX2164" s="218"/>
      <c r="QCY2164" s="218"/>
      <c r="QCZ2164" s="218"/>
      <c r="QDA2164" s="218"/>
      <c r="QDB2164" s="218"/>
      <c r="QDC2164" s="218"/>
      <c r="QDD2164" s="218"/>
      <c r="QDE2164" s="218"/>
      <c r="QDF2164" s="218"/>
      <c r="QDG2164" s="218"/>
      <c r="QDH2164" s="218"/>
      <c r="QDI2164" s="218"/>
      <c r="QDJ2164" s="218"/>
      <c r="QDK2164" s="218"/>
      <c r="QDL2164" s="218"/>
      <c r="QDM2164" s="218"/>
      <c r="QDN2164" s="218"/>
      <c r="QDO2164" s="218"/>
      <c r="QDP2164" s="218"/>
      <c r="QDQ2164" s="218"/>
      <c r="QDR2164" s="218"/>
      <c r="QDS2164" s="218"/>
      <c r="QDT2164" s="218"/>
      <c r="QDU2164" s="218"/>
      <c r="QDV2164" s="218"/>
      <c r="QDW2164" s="218"/>
      <c r="QDX2164" s="218"/>
      <c r="QDY2164" s="218"/>
      <c r="QDZ2164" s="218"/>
      <c r="QEA2164" s="218"/>
      <c r="QEB2164" s="218"/>
      <c r="QEC2164" s="218"/>
      <c r="QED2164" s="218"/>
      <c r="QEE2164" s="218"/>
      <c r="QEF2164" s="218"/>
      <c r="QEG2164" s="218"/>
      <c r="QEH2164" s="218"/>
      <c r="QEI2164" s="218"/>
      <c r="QEJ2164" s="218"/>
      <c r="QEK2164" s="218"/>
      <c r="QEL2164" s="218"/>
      <c r="QEM2164" s="218"/>
      <c r="QEN2164" s="218"/>
      <c r="QEO2164" s="218"/>
      <c r="QEP2164" s="218"/>
      <c r="QEQ2164" s="218"/>
      <c r="QER2164" s="218"/>
      <c r="QES2164" s="218"/>
      <c r="QET2164" s="218"/>
      <c r="QEU2164" s="218"/>
      <c r="QEV2164" s="218"/>
      <c r="QEW2164" s="218"/>
      <c r="QEX2164" s="218"/>
      <c r="QEY2164" s="218"/>
      <c r="QEZ2164" s="218"/>
      <c r="QFA2164" s="218"/>
      <c r="QFB2164" s="218"/>
      <c r="QFC2164" s="218"/>
      <c r="QFD2164" s="218"/>
      <c r="QFE2164" s="218"/>
      <c r="QFF2164" s="218"/>
      <c r="QFG2164" s="218"/>
      <c r="QFH2164" s="218"/>
      <c r="QFI2164" s="218"/>
      <c r="QFJ2164" s="218"/>
      <c r="QFK2164" s="218"/>
      <c r="QFL2164" s="218"/>
      <c r="QFM2164" s="218"/>
      <c r="QFN2164" s="218"/>
      <c r="QFO2164" s="218"/>
      <c r="QFP2164" s="218"/>
      <c r="QFQ2164" s="218"/>
      <c r="QFR2164" s="218"/>
      <c r="QFS2164" s="218"/>
      <c r="QFT2164" s="218"/>
      <c r="QFU2164" s="218"/>
      <c r="QFV2164" s="218"/>
      <c r="QFW2164" s="218"/>
      <c r="QFX2164" s="218"/>
      <c r="QFY2164" s="218"/>
      <c r="QFZ2164" s="218"/>
      <c r="QGA2164" s="218"/>
      <c r="QGB2164" s="218"/>
      <c r="QGC2164" s="218"/>
      <c r="QGD2164" s="218"/>
      <c r="QGE2164" s="218"/>
      <c r="QGF2164" s="218"/>
      <c r="QGG2164" s="218"/>
      <c r="QGH2164" s="218"/>
      <c r="QGI2164" s="218"/>
      <c r="QGJ2164" s="218"/>
      <c r="QGK2164" s="218"/>
      <c r="QGL2164" s="218"/>
      <c r="QGM2164" s="218"/>
      <c r="QGN2164" s="218"/>
      <c r="QGO2164" s="218"/>
      <c r="QGP2164" s="218"/>
      <c r="QGQ2164" s="218"/>
      <c r="QGR2164" s="218"/>
      <c r="QGS2164" s="218"/>
      <c r="QGT2164" s="218"/>
      <c r="QGU2164" s="218"/>
      <c r="QGV2164" s="218"/>
      <c r="QGW2164" s="218"/>
      <c r="QGX2164" s="218"/>
      <c r="QGY2164" s="218"/>
      <c r="QGZ2164" s="218"/>
      <c r="QHA2164" s="218"/>
      <c r="QHB2164" s="218"/>
      <c r="QHC2164" s="218"/>
      <c r="QHD2164" s="218"/>
      <c r="QHE2164" s="218"/>
      <c r="QHF2164" s="218"/>
      <c r="QHG2164" s="218"/>
      <c r="QHH2164" s="218"/>
      <c r="QHI2164" s="218"/>
      <c r="QHJ2164" s="218"/>
      <c r="QHK2164" s="218"/>
      <c r="QHL2164" s="218"/>
      <c r="QHM2164" s="218"/>
      <c r="QHN2164" s="218"/>
      <c r="QHO2164" s="218"/>
      <c r="QHP2164" s="218"/>
      <c r="QHQ2164" s="218"/>
      <c r="QHR2164" s="218"/>
      <c r="QHS2164" s="218"/>
      <c r="QHT2164" s="218"/>
      <c r="QHU2164" s="218"/>
      <c r="QHV2164" s="218"/>
      <c r="QHW2164" s="218"/>
      <c r="QHX2164" s="218"/>
      <c r="QHY2164" s="218"/>
      <c r="QHZ2164" s="218"/>
      <c r="QIA2164" s="218"/>
      <c r="QIB2164" s="218"/>
      <c r="QIC2164" s="218"/>
      <c r="QID2164" s="218"/>
      <c r="QIE2164" s="218"/>
      <c r="QIF2164" s="218"/>
      <c r="QIG2164" s="218"/>
      <c r="QIH2164" s="218"/>
      <c r="QII2164" s="218"/>
      <c r="QIJ2164" s="218"/>
      <c r="QIK2164" s="218"/>
      <c r="QIL2164" s="218"/>
      <c r="QIM2164" s="218"/>
      <c r="QIN2164" s="218"/>
      <c r="QIO2164" s="218"/>
      <c r="QIP2164" s="218"/>
      <c r="QIQ2164" s="218"/>
      <c r="QIR2164" s="218"/>
      <c r="QIS2164" s="218"/>
      <c r="QIT2164" s="218"/>
      <c r="QIU2164" s="218"/>
      <c r="QIV2164" s="218"/>
      <c r="QIW2164" s="218"/>
      <c r="QIX2164" s="218"/>
      <c r="QIY2164" s="218"/>
      <c r="QIZ2164" s="218"/>
      <c r="QJA2164" s="218"/>
      <c r="QJB2164" s="218"/>
      <c r="QJC2164" s="218"/>
      <c r="QJD2164" s="218"/>
      <c r="QJE2164" s="218"/>
      <c r="QJF2164" s="218"/>
      <c r="QJG2164" s="218"/>
      <c r="QJH2164" s="218"/>
      <c r="QJI2164" s="218"/>
      <c r="QJJ2164" s="218"/>
      <c r="QJK2164" s="218"/>
      <c r="QJL2164" s="218"/>
      <c r="QJM2164" s="218"/>
      <c r="QJN2164" s="218"/>
      <c r="QJO2164" s="218"/>
      <c r="QJP2164" s="218"/>
      <c r="QJQ2164" s="218"/>
      <c r="QJR2164" s="218"/>
      <c r="QJS2164" s="218"/>
      <c r="QJT2164" s="218"/>
      <c r="QJU2164" s="218"/>
      <c r="QJV2164" s="218"/>
      <c r="QJW2164" s="218"/>
      <c r="QJX2164" s="218"/>
      <c r="QJY2164" s="218"/>
      <c r="QJZ2164" s="218"/>
      <c r="QKA2164" s="218"/>
      <c r="QKB2164" s="218"/>
      <c r="QKC2164" s="218"/>
      <c r="QKD2164" s="218"/>
      <c r="QKE2164" s="218"/>
      <c r="QKF2164" s="218"/>
      <c r="QKG2164" s="218"/>
      <c r="QKH2164" s="218"/>
      <c r="QKI2164" s="218"/>
      <c r="QKJ2164" s="218"/>
      <c r="QKK2164" s="218"/>
      <c r="QKL2164" s="218"/>
      <c r="QKM2164" s="218"/>
      <c r="QKN2164" s="218"/>
      <c r="QKO2164" s="218"/>
      <c r="QKP2164" s="218"/>
      <c r="QKQ2164" s="218"/>
      <c r="QKR2164" s="218"/>
      <c r="QKS2164" s="218"/>
      <c r="QKT2164" s="218"/>
      <c r="QKU2164" s="218"/>
      <c r="QKV2164" s="218"/>
      <c r="QKW2164" s="218"/>
      <c r="QKX2164" s="218"/>
      <c r="QKY2164" s="218"/>
      <c r="QKZ2164" s="218"/>
      <c r="QLA2164" s="218"/>
      <c r="QLB2164" s="218"/>
      <c r="QLC2164" s="218"/>
      <c r="QLD2164" s="218"/>
      <c r="QLE2164" s="218"/>
      <c r="QLF2164" s="218"/>
      <c r="QLG2164" s="218"/>
      <c r="QLH2164" s="218"/>
      <c r="QLI2164" s="218"/>
      <c r="QLJ2164" s="218"/>
      <c r="QLK2164" s="218"/>
      <c r="QLL2164" s="218"/>
      <c r="QLM2164" s="218"/>
      <c r="QLN2164" s="218"/>
      <c r="QLO2164" s="218"/>
      <c r="QLP2164" s="218"/>
      <c r="QLQ2164" s="218"/>
      <c r="QLR2164" s="218"/>
      <c r="QLS2164" s="218"/>
      <c r="QLT2164" s="218"/>
      <c r="QLU2164" s="218"/>
      <c r="QLV2164" s="218"/>
      <c r="QLW2164" s="218"/>
      <c r="QLX2164" s="218"/>
      <c r="QLY2164" s="218"/>
      <c r="QLZ2164" s="218"/>
      <c r="QMA2164" s="218"/>
      <c r="QMB2164" s="218"/>
      <c r="QMC2164" s="218"/>
      <c r="QMD2164" s="218"/>
      <c r="QME2164" s="218"/>
      <c r="QMF2164" s="218"/>
      <c r="QMG2164" s="218"/>
      <c r="QMH2164" s="218"/>
      <c r="QMI2164" s="218"/>
      <c r="QMJ2164" s="218"/>
      <c r="QMK2164" s="218"/>
      <c r="QML2164" s="218"/>
      <c r="QMM2164" s="218"/>
      <c r="QMN2164" s="218"/>
      <c r="QMO2164" s="218"/>
      <c r="QMP2164" s="218"/>
      <c r="QMQ2164" s="218"/>
      <c r="QMR2164" s="218"/>
      <c r="QMS2164" s="218"/>
      <c r="QMT2164" s="218"/>
      <c r="QMU2164" s="218"/>
      <c r="QMV2164" s="218"/>
      <c r="QMW2164" s="218"/>
      <c r="QMX2164" s="218"/>
      <c r="QMY2164" s="218"/>
      <c r="QMZ2164" s="218"/>
      <c r="QNA2164" s="218"/>
      <c r="QNB2164" s="218"/>
      <c r="QNC2164" s="218"/>
      <c r="QND2164" s="218"/>
      <c r="QNE2164" s="218"/>
      <c r="QNF2164" s="218"/>
      <c r="QNG2164" s="218"/>
      <c r="QNH2164" s="218"/>
      <c r="QNI2164" s="218"/>
      <c r="QNJ2164" s="218"/>
      <c r="QNK2164" s="218"/>
      <c r="QNL2164" s="218"/>
      <c r="QNM2164" s="218"/>
      <c r="QNN2164" s="218"/>
      <c r="QNO2164" s="218"/>
      <c r="QNP2164" s="218"/>
      <c r="QNQ2164" s="218"/>
      <c r="QNR2164" s="218"/>
      <c r="QNS2164" s="218"/>
      <c r="QNT2164" s="218"/>
      <c r="QNU2164" s="218"/>
      <c r="QNV2164" s="218"/>
      <c r="QNW2164" s="218"/>
      <c r="QNX2164" s="218"/>
      <c r="QNY2164" s="218"/>
      <c r="QNZ2164" s="218"/>
      <c r="QOA2164" s="218"/>
      <c r="QOB2164" s="218"/>
      <c r="QOC2164" s="218"/>
      <c r="QOD2164" s="218"/>
      <c r="QOE2164" s="218"/>
      <c r="QOF2164" s="218"/>
      <c r="QOG2164" s="218"/>
      <c r="QOH2164" s="218"/>
      <c r="QOI2164" s="218"/>
      <c r="QOJ2164" s="218"/>
      <c r="QOK2164" s="218"/>
      <c r="QOL2164" s="218"/>
      <c r="QOM2164" s="218"/>
      <c r="QON2164" s="218"/>
      <c r="QOO2164" s="218"/>
      <c r="QOP2164" s="218"/>
      <c r="QOQ2164" s="218"/>
      <c r="QOR2164" s="218"/>
      <c r="QOS2164" s="218"/>
      <c r="QOT2164" s="218"/>
      <c r="QOU2164" s="218"/>
      <c r="QOV2164" s="218"/>
      <c r="QOW2164" s="218"/>
      <c r="QOX2164" s="218"/>
      <c r="QOY2164" s="218"/>
      <c r="QOZ2164" s="218"/>
      <c r="QPA2164" s="218"/>
      <c r="QPB2164" s="218"/>
      <c r="QPC2164" s="218"/>
      <c r="QPD2164" s="218"/>
      <c r="QPE2164" s="218"/>
      <c r="QPF2164" s="218"/>
      <c r="QPG2164" s="218"/>
      <c r="QPH2164" s="218"/>
      <c r="QPI2164" s="218"/>
      <c r="QPJ2164" s="218"/>
      <c r="QPK2164" s="218"/>
      <c r="QPL2164" s="218"/>
      <c r="QPM2164" s="218"/>
      <c r="QPN2164" s="218"/>
      <c r="QPO2164" s="218"/>
      <c r="QPP2164" s="218"/>
      <c r="QPQ2164" s="218"/>
      <c r="QPR2164" s="218"/>
      <c r="QPS2164" s="218"/>
      <c r="QPT2164" s="218"/>
      <c r="QPU2164" s="218"/>
      <c r="QPV2164" s="218"/>
      <c r="QPW2164" s="218"/>
      <c r="QPX2164" s="218"/>
      <c r="QPY2164" s="218"/>
      <c r="QPZ2164" s="218"/>
      <c r="QQA2164" s="218"/>
      <c r="QQB2164" s="218"/>
      <c r="QQC2164" s="218"/>
      <c r="QQD2164" s="218"/>
      <c r="QQE2164" s="218"/>
      <c r="QQF2164" s="218"/>
      <c r="QQG2164" s="218"/>
      <c r="QQH2164" s="218"/>
      <c r="QQI2164" s="218"/>
      <c r="QQJ2164" s="218"/>
      <c r="QQK2164" s="218"/>
      <c r="QQL2164" s="218"/>
      <c r="QQM2164" s="218"/>
      <c r="QQN2164" s="218"/>
      <c r="QQO2164" s="218"/>
      <c r="QQP2164" s="218"/>
      <c r="QQQ2164" s="218"/>
      <c r="QQR2164" s="218"/>
      <c r="QQS2164" s="218"/>
      <c r="QQT2164" s="218"/>
      <c r="QQU2164" s="218"/>
      <c r="QQV2164" s="218"/>
      <c r="QQW2164" s="218"/>
      <c r="QQX2164" s="218"/>
      <c r="QQY2164" s="218"/>
      <c r="QQZ2164" s="218"/>
      <c r="QRA2164" s="218"/>
      <c r="QRB2164" s="218"/>
      <c r="QRC2164" s="218"/>
      <c r="QRD2164" s="218"/>
      <c r="QRE2164" s="218"/>
      <c r="QRF2164" s="218"/>
      <c r="QRG2164" s="218"/>
      <c r="QRH2164" s="218"/>
      <c r="QRI2164" s="218"/>
      <c r="QRJ2164" s="218"/>
      <c r="QRK2164" s="218"/>
      <c r="QRL2164" s="218"/>
      <c r="QRM2164" s="218"/>
      <c r="QRN2164" s="218"/>
      <c r="QRO2164" s="218"/>
      <c r="QRP2164" s="218"/>
      <c r="QRQ2164" s="218"/>
      <c r="QRR2164" s="218"/>
      <c r="QRS2164" s="218"/>
      <c r="QRT2164" s="218"/>
      <c r="QRU2164" s="218"/>
      <c r="QRV2164" s="218"/>
      <c r="QRW2164" s="218"/>
      <c r="QRX2164" s="218"/>
      <c r="QRY2164" s="218"/>
      <c r="QRZ2164" s="218"/>
      <c r="QSA2164" s="218"/>
      <c r="QSB2164" s="218"/>
      <c r="QSC2164" s="218"/>
      <c r="QSD2164" s="218"/>
      <c r="QSE2164" s="218"/>
      <c r="QSF2164" s="218"/>
      <c r="QSG2164" s="218"/>
      <c r="QSH2164" s="218"/>
      <c r="QSI2164" s="218"/>
      <c r="QSJ2164" s="218"/>
      <c r="QSK2164" s="218"/>
      <c r="QSL2164" s="218"/>
      <c r="QSM2164" s="218"/>
      <c r="QSN2164" s="218"/>
      <c r="QSO2164" s="218"/>
      <c r="QSP2164" s="218"/>
      <c r="QSQ2164" s="218"/>
      <c r="QSR2164" s="218"/>
      <c r="QSS2164" s="218"/>
      <c r="QST2164" s="218"/>
      <c r="QSU2164" s="218"/>
      <c r="QSV2164" s="218"/>
      <c r="QSW2164" s="218"/>
      <c r="QSX2164" s="218"/>
      <c r="QSY2164" s="218"/>
      <c r="QSZ2164" s="218"/>
      <c r="QTA2164" s="218"/>
      <c r="QTB2164" s="218"/>
      <c r="QTC2164" s="218"/>
      <c r="QTD2164" s="218"/>
      <c r="QTE2164" s="218"/>
      <c r="QTF2164" s="218"/>
      <c r="QTG2164" s="218"/>
      <c r="QTH2164" s="218"/>
      <c r="QTI2164" s="218"/>
      <c r="QTJ2164" s="218"/>
      <c r="QTK2164" s="218"/>
      <c r="QTL2164" s="218"/>
      <c r="QTM2164" s="218"/>
      <c r="QTN2164" s="218"/>
      <c r="QTO2164" s="218"/>
      <c r="QTP2164" s="218"/>
      <c r="QTQ2164" s="218"/>
      <c r="QTR2164" s="218"/>
      <c r="QTS2164" s="218"/>
      <c r="QTT2164" s="218"/>
      <c r="QTU2164" s="218"/>
      <c r="QTV2164" s="218"/>
      <c r="QTW2164" s="218"/>
      <c r="QTX2164" s="218"/>
      <c r="QTY2164" s="218"/>
      <c r="QTZ2164" s="218"/>
      <c r="QUA2164" s="218"/>
      <c r="QUB2164" s="218"/>
      <c r="QUC2164" s="218"/>
      <c r="QUD2164" s="218"/>
      <c r="QUE2164" s="218"/>
      <c r="QUF2164" s="218"/>
      <c r="QUG2164" s="218"/>
      <c r="QUH2164" s="218"/>
      <c r="QUI2164" s="218"/>
      <c r="QUJ2164" s="218"/>
      <c r="QUK2164" s="218"/>
      <c r="QUL2164" s="218"/>
      <c r="QUM2164" s="218"/>
      <c r="QUN2164" s="218"/>
      <c r="QUO2164" s="218"/>
      <c r="QUP2164" s="218"/>
      <c r="QUQ2164" s="218"/>
      <c r="QUR2164" s="218"/>
      <c r="QUS2164" s="218"/>
      <c r="QUT2164" s="218"/>
      <c r="QUU2164" s="218"/>
      <c r="QUV2164" s="218"/>
      <c r="QUW2164" s="218"/>
      <c r="QUX2164" s="218"/>
      <c r="QUY2164" s="218"/>
      <c r="QUZ2164" s="218"/>
      <c r="QVA2164" s="218"/>
      <c r="QVB2164" s="218"/>
      <c r="QVC2164" s="218"/>
      <c r="QVD2164" s="218"/>
      <c r="QVE2164" s="218"/>
      <c r="QVF2164" s="218"/>
      <c r="QVG2164" s="218"/>
      <c r="QVH2164" s="218"/>
      <c r="QVI2164" s="218"/>
      <c r="QVJ2164" s="218"/>
      <c r="QVK2164" s="218"/>
      <c r="QVL2164" s="218"/>
      <c r="QVM2164" s="218"/>
      <c r="QVN2164" s="218"/>
      <c r="QVO2164" s="218"/>
      <c r="QVP2164" s="218"/>
      <c r="QVQ2164" s="218"/>
      <c r="QVR2164" s="218"/>
      <c r="QVS2164" s="218"/>
      <c r="QVT2164" s="218"/>
      <c r="QVU2164" s="218"/>
      <c r="QVV2164" s="218"/>
      <c r="QVW2164" s="218"/>
      <c r="QVX2164" s="218"/>
      <c r="QVY2164" s="218"/>
      <c r="QVZ2164" s="218"/>
      <c r="QWA2164" s="218"/>
      <c r="QWB2164" s="218"/>
      <c r="QWC2164" s="218"/>
      <c r="QWD2164" s="218"/>
      <c r="QWE2164" s="218"/>
      <c r="QWF2164" s="218"/>
      <c r="QWG2164" s="218"/>
      <c r="QWH2164" s="218"/>
      <c r="QWI2164" s="218"/>
      <c r="QWJ2164" s="218"/>
      <c r="QWK2164" s="218"/>
      <c r="QWL2164" s="218"/>
      <c r="QWM2164" s="218"/>
      <c r="QWN2164" s="218"/>
      <c r="QWO2164" s="218"/>
      <c r="QWP2164" s="218"/>
      <c r="QWQ2164" s="218"/>
      <c r="QWR2164" s="218"/>
      <c r="QWS2164" s="218"/>
      <c r="QWT2164" s="218"/>
      <c r="QWU2164" s="218"/>
      <c r="QWV2164" s="218"/>
      <c r="QWW2164" s="218"/>
      <c r="QWX2164" s="218"/>
      <c r="QWY2164" s="218"/>
      <c r="QWZ2164" s="218"/>
      <c r="QXA2164" s="218"/>
      <c r="QXB2164" s="218"/>
      <c r="QXC2164" s="218"/>
      <c r="QXD2164" s="218"/>
      <c r="QXE2164" s="218"/>
      <c r="QXF2164" s="218"/>
      <c r="QXG2164" s="218"/>
      <c r="QXH2164" s="218"/>
      <c r="QXI2164" s="218"/>
      <c r="QXJ2164" s="218"/>
      <c r="QXK2164" s="218"/>
      <c r="QXL2164" s="218"/>
      <c r="QXM2164" s="218"/>
      <c r="QXN2164" s="218"/>
      <c r="QXO2164" s="218"/>
      <c r="QXP2164" s="218"/>
      <c r="QXQ2164" s="218"/>
      <c r="QXR2164" s="218"/>
      <c r="QXS2164" s="218"/>
      <c r="QXT2164" s="218"/>
      <c r="QXU2164" s="218"/>
      <c r="QXV2164" s="218"/>
      <c r="QXW2164" s="218"/>
      <c r="QXX2164" s="218"/>
      <c r="QXY2164" s="218"/>
      <c r="QXZ2164" s="218"/>
      <c r="QYA2164" s="218"/>
      <c r="QYB2164" s="218"/>
      <c r="QYC2164" s="218"/>
      <c r="QYD2164" s="218"/>
      <c r="QYE2164" s="218"/>
      <c r="QYF2164" s="218"/>
      <c r="QYG2164" s="218"/>
      <c r="QYH2164" s="218"/>
      <c r="QYI2164" s="218"/>
      <c r="QYJ2164" s="218"/>
      <c r="QYK2164" s="218"/>
      <c r="QYL2164" s="218"/>
      <c r="QYM2164" s="218"/>
      <c r="QYN2164" s="218"/>
      <c r="QYO2164" s="218"/>
      <c r="QYP2164" s="218"/>
      <c r="QYQ2164" s="218"/>
      <c r="QYR2164" s="218"/>
      <c r="QYS2164" s="218"/>
      <c r="QYT2164" s="218"/>
      <c r="QYU2164" s="218"/>
      <c r="QYV2164" s="218"/>
      <c r="QYW2164" s="218"/>
      <c r="QYX2164" s="218"/>
      <c r="QYY2164" s="218"/>
      <c r="QYZ2164" s="218"/>
      <c r="QZA2164" s="218"/>
      <c r="QZB2164" s="218"/>
      <c r="QZC2164" s="218"/>
      <c r="QZD2164" s="218"/>
      <c r="QZE2164" s="218"/>
      <c r="QZF2164" s="218"/>
      <c r="QZG2164" s="218"/>
      <c r="QZH2164" s="218"/>
      <c r="QZI2164" s="218"/>
      <c r="QZJ2164" s="218"/>
      <c r="QZK2164" s="218"/>
      <c r="QZL2164" s="218"/>
      <c r="QZM2164" s="218"/>
      <c r="QZN2164" s="218"/>
      <c r="QZO2164" s="218"/>
      <c r="QZP2164" s="218"/>
      <c r="QZQ2164" s="218"/>
      <c r="QZR2164" s="218"/>
      <c r="QZS2164" s="218"/>
      <c r="QZT2164" s="218"/>
      <c r="QZU2164" s="218"/>
      <c r="QZV2164" s="218"/>
      <c r="QZW2164" s="218"/>
      <c r="QZX2164" s="218"/>
      <c r="QZY2164" s="218"/>
      <c r="QZZ2164" s="218"/>
      <c r="RAA2164" s="218"/>
      <c r="RAB2164" s="218"/>
      <c r="RAC2164" s="218"/>
      <c r="RAD2164" s="218"/>
      <c r="RAE2164" s="218"/>
      <c r="RAF2164" s="218"/>
      <c r="RAG2164" s="218"/>
      <c r="RAH2164" s="218"/>
      <c r="RAI2164" s="218"/>
      <c r="RAJ2164" s="218"/>
      <c r="RAK2164" s="218"/>
      <c r="RAL2164" s="218"/>
      <c r="RAM2164" s="218"/>
      <c r="RAN2164" s="218"/>
      <c r="RAO2164" s="218"/>
      <c r="RAP2164" s="218"/>
      <c r="RAQ2164" s="218"/>
      <c r="RAR2164" s="218"/>
      <c r="RAS2164" s="218"/>
      <c r="RAT2164" s="218"/>
      <c r="RAU2164" s="218"/>
      <c r="RAV2164" s="218"/>
      <c r="RAW2164" s="218"/>
      <c r="RAX2164" s="218"/>
      <c r="RAY2164" s="218"/>
      <c r="RAZ2164" s="218"/>
      <c r="RBA2164" s="218"/>
      <c r="RBB2164" s="218"/>
      <c r="RBC2164" s="218"/>
      <c r="RBD2164" s="218"/>
      <c r="RBE2164" s="218"/>
      <c r="RBF2164" s="218"/>
      <c r="RBG2164" s="218"/>
      <c r="RBH2164" s="218"/>
      <c r="RBI2164" s="218"/>
      <c r="RBJ2164" s="218"/>
      <c r="RBK2164" s="218"/>
      <c r="RBL2164" s="218"/>
      <c r="RBM2164" s="218"/>
      <c r="RBN2164" s="218"/>
      <c r="RBO2164" s="218"/>
      <c r="RBP2164" s="218"/>
      <c r="RBQ2164" s="218"/>
      <c r="RBR2164" s="218"/>
      <c r="RBS2164" s="218"/>
      <c r="RBT2164" s="218"/>
      <c r="RBU2164" s="218"/>
      <c r="RBV2164" s="218"/>
      <c r="RBW2164" s="218"/>
      <c r="RBX2164" s="218"/>
      <c r="RBY2164" s="218"/>
      <c r="RBZ2164" s="218"/>
      <c r="RCA2164" s="218"/>
      <c r="RCB2164" s="218"/>
      <c r="RCC2164" s="218"/>
      <c r="RCD2164" s="218"/>
      <c r="RCE2164" s="218"/>
      <c r="RCF2164" s="218"/>
      <c r="RCG2164" s="218"/>
      <c r="RCH2164" s="218"/>
      <c r="RCI2164" s="218"/>
      <c r="RCJ2164" s="218"/>
      <c r="RCK2164" s="218"/>
      <c r="RCL2164" s="218"/>
      <c r="RCM2164" s="218"/>
      <c r="RCN2164" s="218"/>
      <c r="RCO2164" s="218"/>
      <c r="RCP2164" s="218"/>
      <c r="RCQ2164" s="218"/>
      <c r="RCR2164" s="218"/>
      <c r="RCS2164" s="218"/>
      <c r="RCT2164" s="218"/>
      <c r="RCU2164" s="218"/>
      <c r="RCV2164" s="218"/>
      <c r="RCW2164" s="218"/>
      <c r="RCX2164" s="218"/>
      <c r="RCY2164" s="218"/>
      <c r="RCZ2164" s="218"/>
      <c r="RDA2164" s="218"/>
      <c r="RDB2164" s="218"/>
      <c r="RDC2164" s="218"/>
      <c r="RDD2164" s="218"/>
      <c r="RDE2164" s="218"/>
      <c r="RDF2164" s="218"/>
      <c r="RDG2164" s="218"/>
      <c r="RDH2164" s="218"/>
      <c r="RDI2164" s="218"/>
      <c r="RDJ2164" s="218"/>
      <c r="RDK2164" s="218"/>
      <c r="RDL2164" s="218"/>
      <c r="RDM2164" s="218"/>
      <c r="RDN2164" s="218"/>
      <c r="RDO2164" s="218"/>
      <c r="RDP2164" s="218"/>
      <c r="RDQ2164" s="218"/>
      <c r="RDR2164" s="218"/>
      <c r="RDS2164" s="218"/>
      <c r="RDT2164" s="218"/>
      <c r="RDU2164" s="218"/>
      <c r="RDV2164" s="218"/>
      <c r="RDW2164" s="218"/>
      <c r="RDX2164" s="218"/>
      <c r="RDY2164" s="218"/>
      <c r="RDZ2164" s="218"/>
      <c r="REA2164" s="218"/>
      <c r="REB2164" s="218"/>
      <c r="REC2164" s="218"/>
      <c r="RED2164" s="218"/>
      <c r="REE2164" s="218"/>
      <c r="REF2164" s="218"/>
      <c r="REG2164" s="218"/>
      <c r="REH2164" s="218"/>
      <c r="REI2164" s="218"/>
      <c r="REJ2164" s="218"/>
      <c r="REK2164" s="218"/>
      <c r="REL2164" s="218"/>
      <c r="REM2164" s="218"/>
      <c r="REN2164" s="218"/>
      <c r="REO2164" s="218"/>
      <c r="REP2164" s="218"/>
      <c r="REQ2164" s="218"/>
      <c r="RER2164" s="218"/>
      <c r="RES2164" s="218"/>
      <c r="RET2164" s="218"/>
      <c r="REU2164" s="218"/>
      <c r="REV2164" s="218"/>
      <c r="REW2164" s="218"/>
      <c r="REX2164" s="218"/>
      <c r="REY2164" s="218"/>
      <c r="REZ2164" s="218"/>
      <c r="RFA2164" s="218"/>
      <c r="RFB2164" s="218"/>
      <c r="RFC2164" s="218"/>
      <c r="RFD2164" s="218"/>
      <c r="RFE2164" s="218"/>
      <c r="RFF2164" s="218"/>
      <c r="RFG2164" s="218"/>
      <c r="RFH2164" s="218"/>
      <c r="RFI2164" s="218"/>
      <c r="RFJ2164" s="218"/>
      <c r="RFK2164" s="218"/>
      <c r="RFL2164" s="218"/>
      <c r="RFM2164" s="218"/>
      <c r="RFN2164" s="218"/>
      <c r="RFO2164" s="218"/>
      <c r="RFP2164" s="218"/>
      <c r="RFQ2164" s="218"/>
      <c r="RFR2164" s="218"/>
      <c r="RFS2164" s="218"/>
      <c r="RFT2164" s="218"/>
      <c r="RFU2164" s="218"/>
      <c r="RFV2164" s="218"/>
      <c r="RFW2164" s="218"/>
      <c r="RFX2164" s="218"/>
      <c r="RFY2164" s="218"/>
      <c r="RFZ2164" s="218"/>
      <c r="RGA2164" s="218"/>
      <c r="RGB2164" s="218"/>
      <c r="RGC2164" s="218"/>
      <c r="RGD2164" s="218"/>
      <c r="RGE2164" s="218"/>
      <c r="RGF2164" s="218"/>
      <c r="RGG2164" s="218"/>
      <c r="RGH2164" s="218"/>
      <c r="RGI2164" s="218"/>
      <c r="RGJ2164" s="218"/>
      <c r="RGK2164" s="218"/>
      <c r="RGL2164" s="218"/>
      <c r="RGM2164" s="218"/>
      <c r="RGN2164" s="218"/>
      <c r="RGO2164" s="218"/>
      <c r="RGP2164" s="218"/>
      <c r="RGQ2164" s="218"/>
      <c r="RGR2164" s="218"/>
      <c r="RGS2164" s="218"/>
      <c r="RGT2164" s="218"/>
      <c r="RGU2164" s="218"/>
      <c r="RGV2164" s="218"/>
      <c r="RGW2164" s="218"/>
      <c r="RGX2164" s="218"/>
      <c r="RGY2164" s="218"/>
      <c r="RGZ2164" s="218"/>
      <c r="RHA2164" s="218"/>
      <c r="RHB2164" s="218"/>
      <c r="RHC2164" s="218"/>
      <c r="RHD2164" s="218"/>
      <c r="RHE2164" s="218"/>
      <c r="RHF2164" s="218"/>
      <c r="RHG2164" s="218"/>
      <c r="RHH2164" s="218"/>
      <c r="RHI2164" s="218"/>
      <c r="RHJ2164" s="218"/>
      <c r="RHK2164" s="218"/>
      <c r="RHL2164" s="218"/>
      <c r="RHM2164" s="218"/>
      <c r="RHN2164" s="218"/>
      <c r="RHO2164" s="218"/>
      <c r="RHP2164" s="218"/>
      <c r="RHQ2164" s="218"/>
      <c r="RHR2164" s="218"/>
      <c r="RHS2164" s="218"/>
      <c r="RHT2164" s="218"/>
      <c r="RHU2164" s="218"/>
      <c r="RHV2164" s="218"/>
      <c r="RHW2164" s="218"/>
      <c r="RHX2164" s="218"/>
      <c r="RHY2164" s="218"/>
      <c r="RHZ2164" s="218"/>
      <c r="RIA2164" s="218"/>
      <c r="RIB2164" s="218"/>
      <c r="RIC2164" s="218"/>
      <c r="RID2164" s="218"/>
      <c r="RIE2164" s="218"/>
      <c r="RIF2164" s="218"/>
      <c r="RIG2164" s="218"/>
      <c r="RIH2164" s="218"/>
      <c r="RII2164" s="218"/>
      <c r="RIJ2164" s="218"/>
      <c r="RIK2164" s="218"/>
      <c r="RIL2164" s="218"/>
      <c r="RIM2164" s="218"/>
      <c r="RIN2164" s="218"/>
      <c r="RIO2164" s="218"/>
      <c r="RIP2164" s="218"/>
      <c r="RIQ2164" s="218"/>
      <c r="RIR2164" s="218"/>
      <c r="RIS2164" s="218"/>
      <c r="RIT2164" s="218"/>
      <c r="RIU2164" s="218"/>
      <c r="RIV2164" s="218"/>
      <c r="RIW2164" s="218"/>
      <c r="RIX2164" s="218"/>
      <c r="RIY2164" s="218"/>
      <c r="RIZ2164" s="218"/>
      <c r="RJA2164" s="218"/>
      <c r="RJB2164" s="218"/>
      <c r="RJC2164" s="218"/>
      <c r="RJD2164" s="218"/>
      <c r="RJE2164" s="218"/>
      <c r="RJF2164" s="218"/>
      <c r="RJG2164" s="218"/>
      <c r="RJH2164" s="218"/>
      <c r="RJI2164" s="218"/>
      <c r="RJJ2164" s="218"/>
      <c r="RJK2164" s="218"/>
      <c r="RJL2164" s="218"/>
      <c r="RJM2164" s="218"/>
      <c r="RJN2164" s="218"/>
      <c r="RJO2164" s="218"/>
      <c r="RJP2164" s="218"/>
      <c r="RJQ2164" s="218"/>
      <c r="RJR2164" s="218"/>
      <c r="RJS2164" s="218"/>
      <c r="RJT2164" s="218"/>
      <c r="RJU2164" s="218"/>
      <c r="RJV2164" s="218"/>
      <c r="RJW2164" s="218"/>
      <c r="RJX2164" s="218"/>
      <c r="RJY2164" s="218"/>
      <c r="RJZ2164" s="218"/>
      <c r="RKA2164" s="218"/>
      <c r="RKB2164" s="218"/>
      <c r="RKC2164" s="218"/>
      <c r="RKD2164" s="218"/>
      <c r="RKE2164" s="218"/>
      <c r="RKF2164" s="218"/>
      <c r="RKG2164" s="218"/>
      <c r="RKH2164" s="218"/>
      <c r="RKI2164" s="218"/>
      <c r="RKJ2164" s="218"/>
      <c r="RKK2164" s="218"/>
      <c r="RKL2164" s="218"/>
      <c r="RKM2164" s="218"/>
      <c r="RKN2164" s="218"/>
      <c r="RKO2164" s="218"/>
      <c r="RKP2164" s="218"/>
      <c r="RKQ2164" s="218"/>
      <c r="RKR2164" s="218"/>
      <c r="RKS2164" s="218"/>
      <c r="RKT2164" s="218"/>
      <c r="RKU2164" s="218"/>
      <c r="RKV2164" s="218"/>
      <c r="RKW2164" s="218"/>
      <c r="RKX2164" s="218"/>
      <c r="RKY2164" s="218"/>
      <c r="RKZ2164" s="218"/>
      <c r="RLA2164" s="218"/>
      <c r="RLB2164" s="218"/>
      <c r="RLC2164" s="218"/>
      <c r="RLD2164" s="218"/>
      <c r="RLE2164" s="218"/>
      <c r="RLF2164" s="218"/>
      <c r="RLG2164" s="218"/>
      <c r="RLH2164" s="218"/>
      <c r="RLI2164" s="218"/>
      <c r="RLJ2164" s="218"/>
      <c r="RLK2164" s="218"/>
      <c r="RLL2164" s="218"/>
      <c r="RLM2164" s="218"/>
      <c r="RLN2164" s="218"/>
      <c r="RLO2164" s="218"/>
      <c r="RLP2164" s="218"/>
      <c r="RLQ2164" s="218"/>
      <c r="RLR2164" s="218"/>
      <c r="RLS2164" s="218"/>
      <c r="RLT2164" s="218"/>
      <c r="RLU2164" s="218"/>
      <c r="RLV2164" s="218"/>
      <c r="RLW2164" s="218"/>
      <c r="RLX2164" s="218"/>
      <c r="RLY2164" s="218"/>
      <c r="RLZ2164" s="218"/>
      <c r="RMA2164" s="218"/>
      <c r="RMB2164" s="218"/>
      <c r="RMC2164" s="218"/>
      <c r="RMD2164" s="218"/>
      <c r="RME2164" s="218"/>
      <c r="RMF2164" s="218"/>
      <c r="RMG2164" s="218"/>
      <c r="RMH2164" s="218"/>
      <c r="RMI2164" s="218"/>
      <c r="RMJ2164" s="218"/>
      <c r="RMK2164" s="218"/>
      <c r="RML2164" s="218"/>
      <c r="RMM2164" s="218"/>
      <c r="RMN2164" s="218"/>
      <c r="RMO2164" s="218"/>
      <c r="RMP2164" s="218"/>
      <c r="RMQ2164" s="218"/>
      <c r="RMR2164" s="218"/>
      <c r="RMS2164" s="218"/>
      <c r="RMT2164" s="218"/>
      <c r="RMU2164" s="218"/>
      <c r="RMV2164" s="218"/>
      <c r="RMW2164" s="218"/>
      <c r="RMX2164" s="218"/>
      <c r="RMY2164" s="218"/>
      <c r="RMZ2164" s="218"/>
      <c r="RNA2164" s="218"/>
      <c r="RNB2164" s="218"/>
      <c r="RNC2164" s="218"/>
      <c r="RND2164" s="218"/>
      <c r="RNE2164" s="218"/>
      <c r="RNF2164" s="218"/>
      <c r="RNG2164" s="218"/>
      <c r="RNH2164" s="218"/>
      <c r="RNI2164" s="218"/>
      <c r="RNJ2164" s="218"/>
      <c r="RNK2164" s="218"/>
      <c r="RNL2164" s="218"/>
      <c r="RNM2164" s="218"/>
      <c r="RNN2164" s="218"/>
      <c r="RNO2164" s="218"/>
      <c r="RNP2164" s="218"/>
      <c r="RNQ2164" s="218"/>
      <c r="RNR2164" s="218"/>
      <c r="RNS2164" s="218"/>
      <c r="RNT2164" s="218"/>
      <c r="RNU2164" s="218"/>
      <c r="RNV2164" s="218"/>
      <c r="RNW2164" s="218"/>
      <c r="RNX2164" s="218"/>
      <c r="RNY2164" s="218"/>
      <c r="RNZ2164" s="218"/>
      <c r="ROA2164" s="218"/>
      <c r="ROB2164" s="218"/>
      <c r="ROC2164" s="218"/>
      <c r="ROD2164" s="218"/>
      <c r="ROE2164" s="218"/>
      <c r="ROF2164" s="218"/>
      <c r="ROG2164" s="218"/>
      <c r="ROH2164" s="218"/>
      <c r="ROI2164" s="218"/>
      <c r="ROJ2164" s="218"/>
      <c r="ROK2164" s="218"/>
      <c r="ROL2164" s="218"/>
      <c r="ROM2164" s="218"/>
      <c r="RON2164" s="218"/>
      <c r="ROO2164" s="218"/>
      <c r="ROP2164" s="218"/>
      <c r="ROQ2164" s="218"/>
      <c r="ROR2164" s="218"/>
      <c r="ROS2164" s="218"/>
      <c r="ROT2164" s="218"/>
      <c r="ROU2164" s="218"/>
      <c r="ROV2164" s="218"/>
      <c r="ROW2164" s="218"/>
      <c r="ROX2164" s="218"/>
      <c r="ROY2164" s="218"/>
      <c r="ROZ2164" s="218"/>
      <c r="RPA2164" s="218"/>
      <c r="RPB2164" s="218"/>
      <c r="RPC2164" s="218"/>
      <c r="RPD2164" s="218"/>
      <c r="RPE2164" s="218"/>
      <c r="RPF2164" s="218"/>
      <c r="RPG2164" s="218"/>
      <c r="RPH2164" s="218"/>
      <c r="RPI2164" s="218"/>
      <c r="RPJ2164" s="218"/>
      <c r="RPK2164" s="218"/>
      <c r="RPL2164" s="218"/>
      <c r="RPM2164" s="218"/>
      <c r="RPN2164" s="218"/>
      <c r="RPO2164" s="218"/>
      <c r="RPP2164" s="218"/>
      <c r="RPQ2164" s="218"/>
      <c r="RPR2164" s="218"/>
      <c r="RPS2164" s="218"/>
      <c r="RPT2164" s="218"/>
      <c r="RPU2164" s="218"/>
      <c r="RPV2164" s="218"/>
      <c r="RPW2164" s="218"/>
      <c r="RPX2164" s="218"/>
      <c r="RPY2164" s="218"/>
      <c r="RPZ2164" s="218"/>
      <c r="RQA2164" s="218"/>
      <c r="RQB2164" s="218"/>
      <c r="RQC2164" s="218"/>
      <c r="RQD2164" s="218"/>
      <c r="RQE2164" s="218"/>
      <c r="RQF2164" s="218"/>
      <c r="RQG2164" s="218"/>
      <c r="RQH2164" s="218"/>
      <c r="RQI2164" s="218"/>
      <c r="RQJ2164" s="218"/>
      <c r="RQK2164" s="218"/>
      <c r="RQL2164" s="218"/>
      <c r="RQM2164" s="218"/>
      <c r="RQN2164" s="218"/>
      <c r="RQO2164" s="218"/>
      <c r="RQP2164" s="218"/>
      <c r="RQQ2164" s="218"/>
      <c r="RQR2164" s="218"/>
      <c r="RQS2164" s="218"/>
      <c r="RQT2164" s="218"/>
      <c r="RQU2164" s="218"/>
      <c r="RQV2164" s="218"/>
      <c r="RQW2164" s="218"/>
      <c r="RQX2164" s="218"/>
      <c r="RQY2164" s="218"/>
      <c r="RQZ2164" s="218"/>
      <c r="RRA2164" s="218"/>
      <c r="RRB2164" s="218"/>
      <c r="RRC2164" s="218"/>
      <c r="RRD2164" s="218"/>
      <c r="RRE2164" s="218"/>
      <c r="RRF2164" s="218"/>
      <c r="RRG2164" s="218"/>
      <c r="RRH2164" s="218"/>
      <c r="RRI2164" s="218"/>
      <c r="RRJ2164" s="218"/>
      <c r="RRK2164" s="218"/>
      <c r="RRL2164" s="218"/>
      <c r="RRM2164" s="218"/>
      <c r="RRN2164" s="218"/>
      <c r="RRO2164" s="218"/>
      <c r="RRP2164" s="218"/>
      <c r="RRQ2164" s="218"/>
      <c r="RRR2164" s="218"/>
      <c r="RRS2164" s="218"/>
      <c r="RRT2164" s="218"/>
      <c r="RRU2164" s="218"/>
      <c r="RRV2164" s="218"/>
      <c r="RRW2164" s="218"/>
      <c r="RRX2164" s="218"/>
      <c r="RRY2164" s="218"/>
      <c r="RRZ2164" s="218"/>
      <c r="RSA2164" s="218"/>
      <c r="RSB2164" s="218"/>
      <c r="RSC2164" s="218"/>
      <c r="RSD2164" s="218"/>
      <c r="RSE2164" s="218"/>
      <c r="RSF2164" s="218"/>
      <c r="RSG2164" s="218"/>
      <c r="RSH2164" s="218"/>
      <c r="RSI2164" s="218"/>
      <c r="RSJ2164" s="218"/>
      <c r="RSK2164" s="218"/>
      <c r="RSL2164" s="218"/>
      <c r="RSM2164" s="218"/>
      <c r="RSN2164" s="218"/>
      <c r="RSO2164" s="218"/>
      <c r="RSP2164" s="218"/>
      <c r="RSQ2164" s="218"/>
      <c r="RSR2164" s="218"/>
      <c r="RSS2164" s="218"/>
      <c r="RST2164" s="218"/>
      <c r="RSU2164" s="218"/>
      <c r="RSV2164" s="218"/>
      <c r="RSW2164" s="218"/>
      <c r="RSX2164" s="218"/>
      <c r="RSY2164" s="218"/>
      <c r="RSZ2164" s="218"/>
      <c r="RTA2164" s="218"/>
      <c r="RTB2164" s="218"/>
      <c r="RTC2164" s="218"/>
      <c r="RTD2164" s="218"/>
      <c r="RTE2164" s="218"/>
      <c r="RTF2164" s="218"/>
      <c r="RTG2164" s="218"/>
      <c r="RTH2164" s="218"/>
      <c r="RTI2164" s="218"/>
      <c r="RTJ2164" s="218"/>
      <c r="RTK2164" s="218"/>
      <c r="RTL2164" s="218"/>
      <c r="RTM2164" s="218"/>
      <c r="RTN2164" s="218"/>
      <c r="RTO2164" s="218"/>
      <c r="RTP2164" s="218"/>
      <c r="RTQ2164" s="218"/>
      <c r="RTR2164" s="218"/>
      <c r="RTS2164" s="218"/>
      <c r="RTT2164" s="218"/>
      <c r="RTU2164" s="218"/>
      <c r="RTV2164" s="218"/>
      <c r="RTW2164" s="218"/>
      <c r="RTX2164" s="218"/>
      <c r="RTY2164" s="218"/>
      <c r="RTZ2164" s="218"/>
      <c r="RUA2164" s="218"/>
      <c r="RUB2164" s="218"/>
      <c r="RUC2164" s="218"/>
      <c r="RUD2164" s="218"/>
      <c r="RUE2164" s="218"/>
      <c r="RUF2164" s="218"/>
      <c r="RUG2164" s="218"/>
      <c r="RUH2164" s="218"/>
      <c r="RUI2164" s="218"/>
      <c r="RUJ2164" s="218"/>
      <c r="RUK2164" s="218"/>
      <c r="RUL2164" s="218"/>
      <c r="RUM2164" s="218"/>
      <c r="RUN2164" s="218"/>
      <c r="RUO2164" s="218"/>
      <c r="RUP2164" s="218"/>
      <c r="RUQ2164" s="218"/>
      <c r="RUR2164" s="218"/>
      <c r="RUS2164" s="218"/>
      <c r="RUT2164" s="218"/>
      <c r="RUU2164" s="218"/>
      <c r="RUV2164" s="218"/>
      <c r="RUW2164" s="218"/>
      <c r="RUX2164" s="218"/>
      <c r="RUY2164" s="218"/>
      <c r="RUZ2164" s="218"/>
      <c r="RVA2164" s="218"/>
      <c r="RVB2164" s="218"/>
      <c r="RVC2164" s="218"/>
      <c r="RVD2164" s="218"/>
      <c r="RVE2164" s="218"/>
      <c r="RVF2164" s="218"/>
      <c r="RVG2164" s="218"/>
      <c r="RVH2164" s="218"/>
      <c r="RVI2164" s="218"/>
      <c r="RVJ2164" s="218"/>
      <c r="RVK2164" s="218"/>
      <c r="RVL2164" s="218"/>
      <c r="RVM2164" s="218"/>
      <c r="RVN2164" s="218"/>
      <c r="RVO2164" s="218"/>
      <c r="RVP2164" s="218"/>
      <c r="RVQ2164" s="218"/>
      <c r="RVR2164" s="218"/>
      <c r="RVS2164" s="218"/>
      <c r="RVT2164" s="218"/>
      <c r="RVU2164" s="218"/>
      <c r="RVV2164" s="218"/>
      <c r="RVW2164" s="218"/>
      <c r="RVX2164" s="218"/>
      <c r="RVY2164" s="218"/>
      <c r="RVZ2164" s="218"/>
      <c r="RWA2164" s="218"/>
      <c r="RWB2164" s="218"/>
      <c r="RWC2164" s="218"/>
      <c r="RWD2164" s="218"/>
      <c r="RWE2164" s="218"/>
      <c r="RWF2164" s="218"/>
      <c r="RWG2164" s="218"/>
      <c r="RWH2164" s="218"/>
      <c r="RWI2164" s="218"/>
      <c r="RWJ2164" s="218"/>
      <c r="RWK2164" s="218"/>
      <c r="RWL2164" s="218"/>
      <c r="RWM2164" s="218"/>
      <c r="RWN2164" s="218"/>
      <c r="RWO2164" s="218"/>
      <c r="RWP2164" s="218"/>
      <c r="RWQ2164" s="218"/>
      <c r="RWR2164" s="218"/>
      <c r="RWS2164" s="218"/>
      <c r="RWT2164" s="218"/>
      <c r="RWU2164" s="218"/>
      <c r="RWV2164" s="218"/>
      <c r="RWW2164" s="218"/>
      <c r="RWX2164" s="218"/>
      <c r="RWY2164" s="218"/>
      <c r="RWZ2164" s="218"/>
      <c r="RXA2164" s="218"/>
      <c r="RXB2164" s="218"/>
      <c r="RXC2164" s="218"/>
      <c r="RXD2164" s="218"/>
      <c r="RXE2164" s="218"/>
      <c r="RXF2164" s="218"/>
      <c r="RXG2164" s="218"/>
      <c r="RXH2164" s="218"/>
      <c r="RXI2164" s="218"/>
      <c r="RXJ2164" s="218"/>
      <c r="RXK2164" s="218"/>
      <c r="RXL2164" s="218"/>
      <c r="RXM2164" s="218"/>
      <c r="RXN2164" s="218"/>
      <c r="RXO2164" s="218"/>
      <c r="RXP2164" s="218"/>
      <c r="RXQ2164" s="218"/>
      <c r="RXR2164" s="218"/>
      <c r="RXS2164" s="218"/>
      <c r="RXT2164" s="218"/>
      <c r="RXU2164" s="218"/>
      <c r="RXV2164" s="218"/>
      <c r="RXW2164" s="218"/>
      <c r="RXX2164" s="218"/>
      <c r="RXY2164" s="218"/>
      <c r="RXZ2164" s="218"/>
      <c r="RYA2164" s="218"/>
      <c r="RYB2164" s="218"/>
      <c r="RYC2164" s="218"/>
      <c r="RYD2164" s="218"/>
      <c r="RYE2164" s="218"/>
      <c r="RYF2164" s="218"/>
      <c r="RYG2164" s="218"/>
      <c r="RYH2164" s="218"/>
      <c r="RYI2164" s="218"/>
      <c r="RYJ2164" s="218"/>
      <c r="RYK2164" s="218"/>
      <c r="RYL2164" s="218"/>
      <c r="RYM2164" s="218"/>
      <c r="RYN2164" s="218"/>
      <c r="RYO2164" s="218"/>
      <c r="RYP2164" s="218"/>
      <c r="RYQ2164" s="218"/>
      <c r="RYR2164" s="218"/>
      <c r="RYS2164" s="218"/>
      <c r="RYT2164" s="218"/>
      <c r="RYU2164" s="218"/>
      <c r="RYV2164" s="218"/>
      <c r="RYW2164" s="218"/>
      <c r="RYX2164" s="218"/>
      <c r="RYY2164" s="218"/>
      <c r="RYZ2164" s="218"/>
      <c r="RZA2164" s="218"/>
      <c r="RZB2164" s="218"/>
      <c r="RZC2164" s="218"/>
      <c r="RZD2164" s="218"/>
      <c r="RZE2164" s="218"/>
      <c r="RZF2164" s="218"/>
      <c r="RZG2164" s="218"/>
      <c r="RZH2164" s="218"/>
      <c r="RZI2164" s="218"/>
      <c r="RZJ2164" s="218"/>
      <c r="RZK2164" s="218"/>
      <c r="RZL2164" s="218"/>
      <c r="RZM2164" s="218"/>
      <c r="RZN2164" s="218"/>
      <c r="RZO2164" s="218"/>
      <c r="RZP2164" s="218"/>
      <c r="RZQ2164" s="218"/>
      <c r="RZR2164" s="218"/>
      <c r="RZS2164" s="218"/>
      <c r="RZT2164" s="218"/>
      <c r="RZU2164" s="218"/>
      <c r="RZV2164" s="218"/>
      <c r="RZW2164" s="218"/>
      <c r="RZX2164" s="218"/>
      <c r="RZY2164" s="218"/>
      <c r="RZZ2164" s="218"/>
      <c r="SAA2164" s="218"/>
      <c r="SAB2164" s="218"/>
      <c r="SAC2164" s="218"/>
      <c r="SAD2164" s="218"/>
      <c r="SAE2164" s="218"/>
      <c r="SAF2164" s="218"/>
      <c r="SAG2164" s="218"/>
      <c r="SAH2164" s="218"/>
      <c r="SAI2164" s="218"/>
      <c r="SAJ2164" s="218"/>
      <c r="SAK2164" s="218"/>
      <c r="SAL2164" s="218"/>
      <c r="SAM2164" s="218"/>
      <c r="SAN2164" s="218"/>
      <c r="SAO2164" s="218"/>
      <c r="SAP2164" s="218"/>
      <c r="SAQ2164" s="218"/>
      <c r="SAR2164" s="218"/>
      <c r="SAS2164" s="218"/>
      <c r="SAT2164" s="218"/>
      <c r="SAU2164" s="218"/>
      <c r="SAV2164" s="218"/>
      <c r="SAW2164" s="218"/>
      <c r="SAX2164" s="218"/>
      <c r="SAY2164" s="218"/>
      <c r="SAZ2164" s="218"/>
      <c r="SBA2164" s="218"/>
      <c r="SBB2164" s="218"/>
      <c r="SBC2164" s="218"/>
      <c r="SBD2164" s="218"/>
      <c r="SBE2164" s="218"/>
      <c r="SBF2164" s="218"/>
      <c r="SBG2164" s="218"/>
      <c r="SBH2164" s="218"/>
      <c r="SBI2164" s="218"/>
      <c r="SBJ2164" s="218"/>
      <c r="SBK2164" s="218"/>
      <c r="SBL2164" s="218"/>
      <c r="SBM2164" s="218"/>
      <c r="SBN2164" s="218"/>
      <c r="SBO2164" s="218"/>
      <c r="SBP2164" s="218"/>
      <c r="SBQ2164" s="218"/>
      <c r="SBR2164" s="218"/>
      <c r="SBS2164" s="218"/>
      <c r="SBT2164" s="218"/>
      <c r="SBU2164" s="218"/>
      <c r="SBV2164" s="218"/>
      <c r="SBW2164" s="218"/>
      <c r="SBX2164" s="218"/>
      <c r="SBY2164" s="218"/>
      <c r="SBZ2164" s="218"/>
      <c r="SCA2164" s="218"/>
      <c r="SCB2164" s="218"/>
      <c r="SCC2164" s="218"/>
      <c r="SCD2164" s="218"/>
      <c r="SCE2164" s="218"/>
      <c r="SCF2164" s="218"/>
      <c r="SCG2164" s="218"/>
      <c r="SCH2164" s="218"/>
      <c r="SCI2164" s="218"/>
      <c r="SCJ2164" s="218"/>
      <c r="SCK2164" s="218"/>
      <c r="SCL2164" s="218"/>
      <c r="SCM2164" s="218"/>
      <c r="SCN2164" s="218"/>
      <c r="SCO2164" s="218"/>
      <c r="SCP2164" s="218"/>
      <c r="SCQ2164" s="218"/>
      <c r="SCR2164" s="218"/>
      <c r="SCS2164" s="218"/>
      <c r="SCT2164" s="218"/>
      <c r="SCU2164" s="218"/>
      <c r="SCV2164" s="218"/>
      <c r="SCW2164" s="218"/>
      <c r="SCX2164" s="218"/>
      <c r="SCY2164" s="218"/>
      <c r="SCZ2164" s="218"/>
      <c r="SDA2164" s="218"/>
      <c r="SDB2164" s="218"/>
      <c r="SDC2164" s="218"/>
      <c r="SDD2164" s="218"/>
      <c r="SDE2164" s="218"/>
      <c r="SDF2164" s="218"/>
      <c r="SDG2164" s="218"/>
      <c r="SDH2164" s="218"/>
      <c r="SDI2164" s="218"/>
      <c r="SDJ2164" s="218"/>
      <c r="SDK2164" s="218"/>
      <c r="SDL2164" s="218"/>
      <c r="SDM2164" s="218"/>
      <c r="SDN2164" s="218"/>
      <c r="SDO2164" s="218"/>
      <c r="SDP2164" s="218"/>
      <c r="SDQ2164" s="218"/>
      <c r="SDR2164" s="218"/>
      <c r="SDS2164" s="218"/>
      <c r="SDT2164" s="218"/>
      <c r="SDU2164" s="218"/>
      <c r="SDV2164" s="218"/>
      <c r="SDW2164" s="218"/>
      <c r="SDX2164" s="218"/>
      <c r="SDY2164" s="218"/>
      <c r="SDZ2164" s="218"/>
      <c r="SEA2164" s="218"/>
      <c r="SEB2164" s="218"/>
      <c r="SEC2164" s="218"/>
      <c r="SED2164" s="218"/>
      <c r="SEE2164" s="218"/>
      <c r="SEF2164" s="218"/>
      <c r="SEG2164" s="218"/>
      <c r="SEH2164" s="218"/>
      <c r="SEI2164" s="218"/>
      <c r="SEJ2164" s="218"/>
      <c r="SEK2164" s="218"/>
      <c r="SEL2164" s="218"/>
      <c r="SEM2164" s="218"/>
      <c r="SEN2164" s="218"/>
      <c r="SEO2164" s="218"/>
      <c r="SEP2164" s="218"/>
      <c r="SEQ2164" s="218"/>
      <c r="SER2164" s="218"/>
      <c r="SES2164" s="218"/>
      <c r="SET2164" s="218"/>
      <c r="SEU2164" s="218"/>
      <c r="SEV2164" s="218"/>
      <c r="SEW2164" s="218"/>
      <c r="SEX2164" s="218"/>
      <c r="SEY2164" s="218"/>
      <c r="SEZ2164" s="218"/>
      <c r="SFA2164" s="218"/>
      <c r="SFB2164" s="218"/>
      <c r="SFC2164" s="218"/>
      <c r="SFD2164" s="218"/>
      <c r="SFE2164" s="218"/>
      <c r="SFF2164" s="218"/>
      <c r="SFG2164" s="218"/>
      <c r="SFH2164" s="218"/>
      <c r="SFI2164" s="218"/>
      <c r="SFJ2164" s="218"/>
      <c r="SFK2164" s="218"/>
      <c r="SFL2164" s="218"/>
      <c r="SFM2164" s="218"/>
      <c r="SFN2164" s="218"/>
      <c r="SFO2164" s="218"/>
      <c r="SFP2164" s="218"/>
      <c r="SFQ2164" s="218"/>
      <c r="SFR2164" s="218"/>
      <c r="SFS2164" s="218"/>
      <c r="SFT2164" s="218"/>
      <c r="SFU2164" s="218"/>
      <c r="SFV2164" s="218"/>
      <c r="SFW2164" s="218"/>
      <c r="SFX2164" s="218"/>
      <c r="SFY2164" s="218"/>
      <c r="SFZ2164" s="218"/>
      <c r="SGA2164" s="218"/>
      <c r="SGB2164" s="218"/>
      <c r="SGC2164" s="218"/>
      <c r="SGD2164" s="218"/>
      <c r="SGE2164" s="218"/>
      <c r="SGF2164" s="218"/>
      <c r="SGG2164" s="218"/>
      <c r="SGH2164" s="218"/>
      <c r="SGI2164" s="218"/>
      <c r="SGJ2164" s="218"/>
      <c r="SGK2164" s="218"/>
      <c r="SGL2164" s="218"/>
      <c r="SGM2164" s="218"/>
      <c r="SGN2164" s="218"/>
      <c r="SGO2164" s="218"/>
      <c r="SGP2164" s="218"/>
      <c r="SGQ2164" s="218"/>
      <c r="SGR2164" s="218"/>
      <c r="SGS2164" s="218"/>
      <c r="SGT2164" s="218"/>
      <c r="SGU2164" s="218"/>
      <c r="SGV2164" s="218"/>
      <c r="SGW2164" s="218"/>
      <c r="SGX2164" s="218"/>
      <c r="SGY2164" s="218"/>
      <c r="SGZ2164" s="218"/>
      <c r="SHA2164" s="218"/>
      <c r="SHB2164" s="218"/>
      <c r="SHC2164" s="218"/>
      <c r="SHD2164" s="218"/>
      <c r="SHE2164" s="218"/>
      <c r="SHF2164" s="218"/>
      <c r="SHG2164" s="218"/>
      <c r="SHH2164" s="218"/>
      <c r="SHI2164" s="218"/>
      <c r="SHJ2164" s="218"/>
      <c r="SHK2164" s="218"/>
      <c r="SHL2164" s="218"/>
      <c r="SHM2164" s="218"/>
      <c r="SHN2164" s="218"/>
      <c r="SHO2164" s="218"/>
      <c r="SHP2164" s="218"/>
      <c r="SHQ2164" s="218"/>
      <c r="SHR2164" s="218"/>
      <c r="SHS2164" s="218"/>
      <c r="SHT2164" s="218"/>
      <c r="SHU2164" s="218"/>
      <c r="SHV2164" s="218"/>
      <c r="SHW2164" s="218"/>
      <c r="SHX2164" s="218"/>
      <c r="SHY2164" s="218"/>
      <c r="SHZ2164" s="218"/>
      <c r="SIA2164" s="218"/>
      <c r="SIB2164" s="218"/>
      <c r="SIC2164" s="218"/>
      <c r="SID2164" s="218"/>
      <c r="SIE2164" s="218"/>
      <c r="SIF2164" s="218"/>
      <c r="SIG2164" s="218"/>
      <c r="SIH2164" s="218"/>
      <c r="SII2164" s="218"/>
      <c r="SIJ2164" s="218"/>
      <c r="SIK2164" s="218"/>
      <c r="SIL2164" s="218"/>
      <c r="SIM2164" s="218"/>
      <c r="SIN2164" s="218"/>
      <c r="SIO2164" s="218"/>
      <c r="SIP2164" s="218"/>
      <c r="SIQ2164" s="218"/>
      <c r="SIR2164" s="218"/>
      <c r="SIS2164" s="218"/>
      <c r="SIT2164" s="218"/>
      <c r="SIU2164" s="218"/>
      <c r="SIV2164" s="218"/>
      <c r="SIW2164" s="218"/>
      <c r="SIX2164" s="218"/>
      <c r="SIY2164" s="218"/>
      <c r="SIZ2164" s="218"/>
      <c r="SJA2164" s="218"/>
      <c r="SJB2164" s="218"/>
      <c r="SJC2164" s="218"/>
      <c r="SJD2164" s="218"/>
      <c r="SJE2164" s="218"/>
      <c r="SJF2164" s="218"/>
      <c r="SJG2164" s="218"/>
      <c r="SJH2164" s="218"/>
      <c r="SJI2164" s="218"/>
      <c r="SJJ2164" s="218"/>
      <c r="SJK2164" s="218"/>
      <c r="SJL2164" s="218"/>
      <c r="SJM2164" s="218"/>
      <c r="SJN2164" s="218"/>
      <c r="SJO2164" s="218"/>
      <c r="SJP2164" s="218"/>
      <c r="SJQ2164" s="218"/>
      <c r="SJR2164" s="218"/>
      <c r="SJS2164" s="218"/>
      <c r="SJT2164" s="218"/>
      <c r="SJU2164" s="218"/>
      <c r="SJV2164" s="218"/>
      <c r="SJW2164" s="218"/>
      <c r="SJX2164" s="218"/>
      <c r="SJY2164" s="218"/>
      <c r="SJZ2164" s="218"/>
      <c r="SKA2164" s="218"/>
      <c r="SKB2164" s="218"/>
      <c r="SKC2164" s="218"/>
      <c r="SKD2164" s="218"/>
      <c r="SKE2164" s="218"/>
      <c r="SKF2164" s="218"/>
      <c r="SKG2164" s="218"/>
      <c r="SKH2164" s="218"/>
      <c r="SKI2164" s="218"/>
      <c r="SKJ2164" s="218"/>
      <c r="SKK2164" s="218"/>
      <c r="SKL2164" s="218"/>
      <c r="SKM2164" s="218"/>
      <c r="SKN2164" s="218"/>
      <c r="SKO2164" s="218"/>
      <c r="SKP2164" s="218"/>
      <c r="SKQ2164" s="218"/>
      <c r="SKR2164" s="218"/>
      <c r="SKS2164" s="218"/>
      <c r="SKT2164" s="218"/>
      <c r="SKU2164" s="218"/>
      <c r="SKV2164" s="218"/>
      <c r="SKW2164" s="218"/>
      <c r="SKX2164" s="218"/>
      <c r="SKY2164" s="218"/>
      <c r="SKZ2164" s="218"/>
      <c r="SLA2164" s="218"/>
      <c r="SLB2164" s="218"/>
      <c r="SLC2164" s="218"/>
      <c r="SLD2164" s="218"/>
      <c r="SLE2164" s="218"/>
      <c r="SLF2164" s="218"/>
      <c r="SLG2164" s="218"/>
      <c r="SLH2164" s="218"/>
      <c r="SLI2164" s="218"/>
      <c r="SLJ2164" s="218"/>
      <c r="SLK2164" s="218"/>
      <c r="SLL2164" s="218"/>
      <c r="SLM2164" s="218"/>
      <c r="SLN2164" s="218"/>
      <c r="SLO2164" s="218"/>
      <c r="SLP2164" s="218"/>
      <c r="SLQ2164" s="218"/>
      <c r="SLR2164" s="218"/>
      <c r="SLS2164" s="218"/>
      <c r="SLT2164" s="218"/>
      <c r="SLU2164" s="218"/>
      <c r="SLV2164" s="218"/>
      <c r="SLW2164" s="218"/>
      <c r="SLX2164" s="218"/>
      <c r="SLY2164" s="218"/>
      <c r="SLZ2164" s="218"/>
      <c r="SMA2164" s="218"/>
      <c r="SMB2164" s="218"/>
      <c r="SMC2164" s="218"/>
      <c r="SMD2164" s="218"/>
      <c r="SME2164" s="218"/>
      <c r="SMF2164" s="218"/>
      <c r="SMG2164" s="218"/>
      <c r="SMH2164" s="218"/>
      <c r="SMI2164" s="218"/>
      <c r="SMJ2164" s="218"/>
      <c r="SMK2164" s="218"/>
      <c r="SML2164" s="218"/>
      <c r="SMM2164" s="218"/>
      <c r="SMN2164" s="218"/>
      <c r="SMO2164" s="218"/>
      <c r="SMP2164" s="218"/>
      <c r="SMQ2164" s="218"/>
      <c r="SMR2164" s="218"/>
      <c r="SMS2164" s="218"/>
      <c r="SMT2164" s="218"/>
      <c r="SMU2164" s="218"/>
      <c r="SMV2164" s="218"/>
      <c r="SMW2164" s="218"/>
      <c r="SMX2164" s="218"/>
      <c r="SMY2164" s="218"/>
      <c r="SMZ2164" s="218"/>
      <c r="SNA2164" s="218"/>
      <c r="SNB2164" s="218"/>
      <c r="SNC2164" s="218"/>
      <c r="SND2164" s="218"/>
      <c r="SNE2164" s="218"/>
      <c r="SNF2164" s="218"/>
      <c r="SNG2164" s="218"/>
      <c r="SNH2164" s="218"/>
      <c r="SNI2164" s="218"/>
      <c r="SNJ2164" s="218"/>
      <c r="SNK2164" s="218"/>
      <c r="SNL2164" s="218"/>
      <c r="SNM2164" s="218"/>
      <c r="SNN2164" s="218"/>
      <c r="SNO2164" s="218"/>
      <c r="SNP2164" s="218"/>
      <c r="SNQ2164" s="218"/>
      <c r="SNR2164" s="218"/>
      <c r="SNS2164" s="218"/>
      <c r="SNT2164" s="218"/>
      <c r="SNU2164" s="218"/>
      <c r="SNV2164" s="218"/>
      <c r="SNW2164" s="218"/>
      <c r="SNX2164" s="218"/>
      <c r="SNY2164" s="218"/>
      <c r="SNZ2164" s="218"/>
      <c r="SOA2164" s="218"/>
      <c r="SOB2164" s="218"/>
      <c r="SOC2164" s="218"/>
      <c r="SOD2164" s="218"/>
      <c r="SOE2164" s="218"/>
      <c r="SOF2164" s="218"/>
      <c r="SOG2164" s="218"/>
      <c r="SOH2164" s="218"/>
      <c r="SOI2164" s="218"/>
      <c r="SOJ2164" s="218"/>
      <c r="SOK2164" s="218"/>
      <c r="SOL2164" s="218"/>
      <c r="SOM2164" s="218"/>
      <c r="SON2164" s="218"/>
      <c r="SOO2164" s="218"/>
      <c r="SOP2164" s="218"/>
      <c r="SOQ2164" s="218"/>
      <c r="SOR2164" s="218"/>
      <c r="SOS2164" s="218"/>
      <c r="SOT2164" s="218"/>
      <c r="SOU2164" s="218"/>
      <c r="SOV2164" s="218"/>
      <c r="SOW2164" s="218"/>
      <c r="SOX2164" s="218"/>
      <c r="SOY2164" s="218"/>
      <c r="SOZ2164" s="218"/>
      <c r="SPA2164" s="218"/>
      <c r="SPB2164" s="218"/>
      <c r="SPC2164" s="218"/>
      <c r="SPD2164" s="218"/>
      <c r="SPE2164" s="218"/>
      <c r="SPF2164" s="218"/>
      <c r="SPG2164" s="218"/>
      <c r="SPH2164" s="218"/>
      <c r="SPI2164" s="218"/>
      <c r="SPJ2164" s="218"/>
      <c r="SPK2164" s="218"/>
      <c r="SPL2164" s="218"/>
      <c r="SPM2164" s="218"/>
      <c r="SPN2164" s="218"/>
      <c r="SPO2164" s="218"/>
      <c r="SPP2164" s="218"/>
      <c r="SPQ2164" s="218"/>
      <c r="SPR2164" s="218"/>
      <c r="SPS2164" s="218"/>
      <c r="SPT2164" s="218"/>
      <c r="SPU2164" s="218"/>
      <c r="SPV2164" s="218"/>
      <c r="SPW2164" s="218"/>
      <c r="SPX2164" s="218"/>
      <c r="SPY2164" s="218"/>
      <c r="SPZ2164" s="218"/>
      <c r="SQA2164" s="218"/>
      <c r="SQB2164" s="218"/>
      <c r="SQC2164" s="218"/>
      <c r="SQD2164" s="218"/>
      <c r="SQE2164" s="218"/>
      <c r="SQF2164" s="218"/>
      <c r="SQG2164" s="218"/>
      <c r="SQH2164" s="218"/>
      <c r="SQI2164" s="218"/>
      <c r="SQJ2164" s="218"/>
      <c r="SQK2164" s="218"/>
      <c r="SQL2164" s="218"/>
      <c r="SQM2164" s="218"/>
      <c r="SQN2164" s="218"/>
      <c r="SQO2164" s="218"/>
      <c r="SQP2164" s="218"/>
      <c r="SQQ2164" s="218"/>
      <c r="SQR2164" s="218"/>
      <c r="SQS2164" s="218"/>
      <c r="SQT2164" s="218"/>
      <c r="SQU2164" s="218"/>
      <c r="SQV2164" s="218"/>
      <c r="SQW2164" s="218"/>
      <c r="SQX2164" s="218"/>
      <c r="SQY2164" s="218"/>
      <c r="SQZ2164" s="218"/>
      <c r="SRA2164" s="218"/>
      <c r="SRB2164" s="218"/>
      <c r="SRC2164" s="218"/>
      <c r="SRD2164" s="218"/>
      <c r="SRE2164" s="218"/>
      <c r="SRF2164" s="218"/>
      <c r="SRG2164" s="218"/>
      <c r="SRH2164" s="218"/>
      <c r="SRI2164" s="218"/>
      <c r="SRJ2164" s="218"/>
      <c r="SRK2164" s="218"/>
      <c r="SRL2164" s="218"/>
      <c r="SRM2164" s="218"/>
      <c r="SRN2164" s="218"/>
      <c r="SRO2164" s="218"/>
      <c r="SRP2164" s="218"/>
      <c r="SRQ2164" s="218"/>
      <c r="SRR2164" s="218"/>
      <c r="SRS2164" s="218"/>
      <c r="SRT2164" s="218"/>
      <c r="SRU2164" s="218"/>
      <c r="SRV2164" s="218"/>
      <c r="SRW2164" s="218"/>
      <c r="SRX2164" s="218"/>
      <c r="SRY2164" s="218"/>
      <c r="SRZ2164" s="218"/>
      <c r="SSA2164" s="218"/>
      <c r="SSB2164" s="218"/>
      <c r="SSC2164" s="218"/>
      <c r="SSD2164" s="218"/>
      <c r="SSE2164" s="218"/>
      <c r="SSF2164" s="218"/>
      <c r="SSG2164" s="218"/>
      <c r="SSH2164" s="218"/>
      <c r="SSI2164" s="218"/>
      <c r="SSJ2164" s="218"/>
      <c r="SSK2164" s="218"/>
      <c r="SSL2164" s="218"/>
      <c r="SSM2164" s="218"/>
      <c r="SSN2164" s="218"/>
      <c r="SSO2164" s="218"/>
      <c r="SSP2164" s="218"/>
      <c r="SSQ2164" s="218"/>
      <c r="SSR2164" s="218"/>
      <c r="SSS2164" s="218"/>
      <c r="SST2164" s="218"/>
      <c r="SSU2164" s="218"/>
      <c r="SSV2164" s="218"/>
      <c r="SSW2164" s="218"/>
      <c r="SSX2164" s="218"/>
      <c r="SSY2164" s="218"/>
      <c r="SSZ2164" s="218"/>
      <c r="STA2164" s="218"/>
      <c r="STB2164" s="218"/>
      <c r="STC2164" s="218"/>
      <c r="STD2164" s="218"/>
      <c r="STE2164" s="218"/>
      <c r="STF2164" s="218"/>
      <c r="STG2164" s="218"/>
      <c r="STH2164" s="218"/>
      <c r="STI2164" s="218"/>
      <c r="STJ2164" s="218"/>
      <c r="STK2164" s="218"/>
      <c r="STL2164" s="218"/>
      <c r="STM2164" s="218"/>
      <c r="STN2164" s="218"/>
      <c r="STO2164" s="218"/>
      <c r="STP2164" s="218"/>
      <c r="STQ2164" s="218"/>
      <c r="STR2164" s="218"/>
      <c r="STS2164" s="218"/>
      <c r="STT2164" s="218"/>
      <c r="STU2164" s="218"/>
      <c r="STV2164" s="218"/>
      <c r="STW2164" s="218"/>
      <c r="STX2164" s="218"/>
      <c r="STY2164" s="218"/>
      <c r="STZ2164" s="218"/>
      <c r="SUA2164" s="218"/>
      <c r="SUB2164" s="218"/>
      <c r="SUC2164" s="218"/>
      <c r="SUD2164" s="218"/>
      <c r="SUE2164" s="218"/>
      <c r="SUF2164" s="218"/>
      <c r="SUG2164" s="218"/>
      <c r="SUH2164" s="218"/>
      <c r="SUI2164" s="218"/>
      <c r="SUJ2164" s="218"/>
      <c r="SUK2164" s="218"/>
      <c r="SUL2164" s="218"/>
      <c r="SUM2164" s="218"/>
      <c r="SUN2164" s="218"/>
      <c r="SUO2164" s="218"/>
      <c r="SUP2164" s="218"/>
      <c r="SUQ2164" s="218"/>
      <c r="SUR2164" s="218"/>
      <c r="SUS2164" s="218"/>
      <c r="SUT2164" s="218"/>
      <c r="SUU2164" s="218"/>
      <c r="SUV2164" s="218"/>
      <c r="SUW2164" s="218"/>
      <c r="SUX2164" s="218"/>
      <c r="SUY2164" s="218"/>
      <c r="SUZ2164" s="218"/>
      <c r="SVA2164" s="218"/>
      <c r="SVB2164" s="218"/>
      <c r="SVC2164" s="218"/>
      <c r="SVD2164" s="218"/>
      <c r="SVE2164" s="218"/>
      <c r="SVF2164" s="218"/>
      <c r="SVG2164" s="218"/>
      <c r="SVH2164" s="218"/>
      <c r="SVI2164" s="218"/>
      <c r="SVJ2164" s="218"/>
      <c r="SVK2164" s="218"/>
      <c r="SVL2164" s="218"/>
      <c r="SVM2164" s="218"/>
      <c r="SVN2164" s="218"/>
      <c r="SVO2164" s="218"/>
      <c r="SVP2164" s="218"/>
      <c r="SVQ2164" s="218"/>
      <c r="SVR2164" s="218"/>
      <c r="SVS2164" s="218"/>
      <c r="SVT2164" s="218"/>
      <c r="SVU2164" s="218"/>
      <c r="SVV2164" s="218"/>
      <c r="SVW2164" s="218"/>
      <c r="SVX2164" s="218"/>
      <c r="SVY2164" s="218"/>
      <c r="SVZ2164" s="218"/>
      <c r="SWA2164" s="218"/>
      <c r="SWB2164" s="218"/>
      <c r="SWC2164" s="218"/>
      <c r="SWD2164" s="218"/>
      <c r="SWE2164" s="218"/>
      <c r="SWF2164" s="218"/>
      <c r="SWG2164" s="218"/>
      <c r="SWH2164" s="218"/>
      <c r="SWI2164" s="218"/>
      <c r="SWJ2164" s="218"/>
      <c r="SWK2164" s="218"/>
      <c r="SWL2164" s="218"/>
      <c r="SWM2164" s="218"/>
      <c r="SWN2164" s="218"/>
      <c r="SWO2164" s="218"/>
      <c r="SWP2164" s="218"/>
      <c r="SWQ2164" s="218"/>
      <c r="SWR2164" s="218"/>
      <c r="SWS2164" s="218"/>
      <c r="SWT2164" s="218"/>
      <c r="SWU2164" s="218"/>
      <c r="SWV2164" s="218"/>
      <c r="SWW2164" s="218"/>
      <c r="SWX2164" s="218"/>
      <c r="SWY2164" s="218"/>
      <c r="SWZ2164" s="218"/>
      <c r="SXA2164" s="218"/>
      <c r="SXB2164" s="218"/>
      <c r="SXC2164" s="218"/>
      <c r="SXD2164" s="218"/>
      <c r="SXE2164" s="218"/>
      <c r="SXF2164" s="218"/>
      <c r="SXG2164" s="218"/>
      <c r="SXH2164" s="218"/>
      <c r="SXI2164" s="218"/>
      <c r="SXJ2164" s="218"/>
      <c r="SXK2164" s="218"/>
      <c r="SXL2164" s="218"/>
      <c r="SXM2164" s="218"/>
      <c r="SXN2164" s="218"/>
      <c r="SXO2164" s="218"/>
      <c r="SXP2164" s="218"/>
      <c r="SXQ2164" s="218"/>
      <c r="SXR2164" s="218"/>
      <c r="SXS2164" s="218"/>
      <c r="SXT2164" s="218"/>
      <c r="SXU2164" s="218"/>
      <c r="SXV2164" s="218"/>
      <c r="SXW2164" s="218"/>
      <c r="SXX2164" s="218"/>
      <c r="SXY2164" s="218"/>
      <c r="SXZ2164" s="218"/>
      <c r="SYA2164" s="218"/>
      <c r="SYB2164" s="218"/>
      <c r="SYC2164" s="218"/>
      <c r="SYD2164" s="218"/>
      <c r="SYE2164" s="218"/>
      <c r="SYF2164" s="218"/>
      <c r="SYG2164" s="218"/>
      <c r="SYH2164" s="218"/>
      <c r="SYI2164" s="218"/>
      <c r="SYJ2164" s="218"/>
      <c r="SYK2164" s="218"/>
      <c r="SYL2164" s="218"/>
      <c r="SYM2164" s="218"/>
      <c r="SYN2164" s="218"/>
      <c r="SYO2164" s="218"/>
      <c r="SYP2164" s="218"/>
      <c r="SYQ2164" s="218"/>
      <c r="SYR2164" s="218"/>
      <c r="SYS2164" s="218"/>
      <c r="SYT2164" s="218"/>
      <c r="SYU2164" s="218"/>
      <c r="SYV2164" s="218"/>
      <c r="SYW2164" s="218"/>
      <c r="SYX2164" s="218"/>
      <c r="SYY2164" s="218"/>
      <c r="SYZ2164" s="218"/>
      <c r="SZA2164" s="218"/>
      <c r="SZB2164" s="218"/>
      <c r="SZC2164" s="218"/>
      <c r="SZD2164" s="218"/>
      <c r="SZE2164" s="218"/>
      <c r="SZF2164" s="218"/>
      <c r="SZG2164" s="218"/>
      <c r="SZH2164" s="218"/>
      <c r="SZI2164" s="218"/>
      <c r="SZJ2164" s="218"/>
      <c r="SZK2164" s="218"/>
      <c r="SZL2164" s="218"/>
      <c r="SZM2164" s="218"/>
      <c r="SZN2164" s="218"/>
      <c r="SZO2164" s="218"/>
      <c r="SZP2164" s="218"/>
      <c r="SZQ2164" s="218"/>
      <c r="SZR2164" s="218"/>
      <c r="SZS2164" s="218"/>
      <c r="SZT2164" s="218"/>
      <c r="SZU2164" s="218"/>
      <c r="SZV2164" s="218"/>
      <c r="SZW2164" s="218"/>
      <c r="SZX2164" s="218"/>
      <c r="SZY2164" s="218"/>
      <c r="SZZ2164" s="218"/>
      <c r="TAA2164" s="218"/>
      <c r="TAB2164" s="218"/>
      <c r="TAC2164" s="218"/>
      <c r="TAD2164" s="218"/>
      <c r="TAE2164" s="218"/>
      <c r="TAF2164" s="218"/>
      <c r="TAG2164" s="218"/>
      <c r="TAH2164" s="218"/>
      <c r="TAI2164" s="218"/>
      <c r="TAJ2164" s="218"/>
      <c r="TAK2164" s="218"/>
      <c r="TAL2164" s="218"/>
      <c r="TAM2164" s="218"/>
      <c r="TAN2164" s="218"/>
      <c r="TAO2164" s="218"/>
      <c r="TAP2164" s="218"/>
      <c r="TAQ2164" s="218"/>
      <c r="TAR2164" s="218"/>
      <c r="TAS2164" s="218"/>
      <c r="TAT2164" s="218"/>
      <c r="TAU2164" s="218"/>
      <c r="TAV2164" s="218"/>
      <c r="TAW2164" s="218"/>
      <c r="TAX2164" s="218"/>
      <c r="TAY2164" s="218"/>
      <c r="TAZ2164" s="218"/>
      <c r="TBA2164" s="218"/>
      <c r="TBB2164" s="218"/>
      <c r="TBC2164" s="218"/>
      <c r="TBD2164" s="218"/>
      <c r="TBE2164" s="218"/>
      <c r="TBF2164" s="218"/>
      <c r="TBG2164" s="218"/>
      <c r="TBH2164" s="218"/>
      <c r="TBI2164" s="218"/>
      <c r="TBJ2164" s="218"/>
      <c r="TBK2164" s="218"/>
      <c r="TBL2164" s="218"/>
      <c r="TBM2164" s="218"/>
      <c r="TBN2164" s="218"/>
      <c r="TBO2164" s="218"/>
      <c r="TBP2164" s="218"/>
      <c r="TBQ2164" s="218"/>
      <c r="TBR2164" s="218"/>
      <c r="TBS2164" s="218"/>
      <c r="TBT2164" s="218"/>
      <c r="TBU2164" s="218"/>
      <c r="TBV2164" s="218"/>
      <c r="TBW2164" s="218"/>
      <c r="TBX2164" s="218"/>
      <c r="TBY2164" s="218"/>
      <c r="TBZ2164" s="218"/>
      <c r="TCA2164" s="218"/>
      <c r="TCB2164" s="218"/>
      <c r="TCC2164" s="218"/>
      <c r="TCD2164" s="218"/>
      <c r="TCE2164" s="218"/>
      <c r="TCF2164" s="218"/>
      <c r="TCG2164" s="218"/>
      <c r="TCH2164" s="218"/>
      <c r="TCI2164" s="218"/>
      <c r="TCJ2164" s="218"/>
      <c r="TCK2164" s="218"/>
      <c r="TCL2164" s="218"/>
      <c r="TCM2164" s="218"/>
      <c r="TCN2164" s="218"/>
      <c r="TCO2164" s="218"/>
      <c r="TCP2164" s="218"/>
      <c r="TCQ2164" s="218"/>
      <c r="TCR2164" s="218"/>
      <c r="TCS2164" s="218"/>
      <c r="TCT2164" s="218"/>
      <c r="TCU2164" s="218"/>
      <c r="TCV2164" s="218"/>
      <c r="TCW2164" s="218"/>
      <c r="TCX2164" s="218"/>
      <c r="TCY2164" s="218"/>
      <c r="TCZ2164" s="218"/>
      <c r="TDA2164" s="218"/>
      <c r="TDB2164" s="218"/>
      <c r="TDC2164" s="218"/>
      <c r="TDD2164" s="218"/>
      <c r="TDE2164" s="218"/>
      <c r="TDF2164" s="218"/>
      <c r="TDG2164" s="218"/>
      <c r="TDH2164" s="218"/>
      <c r="TDI2164" s="218"/>
      <c r="TDJ2164" s="218"/>
      <c r="TDK2164" s="218"/>
      <c r="TDL2164" s="218"/>
      <c r="TDM2164" s="218"/>
      <c r="TDN2164" s="218"/>
      <c r="TDO2164" s="218"/>
      <c r="TDP2164" s="218"/>
      <c r="TDQ2164" s="218"/>
      <c r="TDR2164" s="218"/>
      <c r="TDS2164" s="218"/>
      <c r="TDT2164" s="218"/>
      <c r="TDU2164" s="218"/>
      <c r="TDV2164" s="218"/>
      <c r="TDW2164" s="218"/>
      <c r="TDX2164" s="218"/>
      <c r="TDY2164" s="218"/>
      <c r="TDZ2164" s="218"/>
      <c r="TEA2164" s="218"/>
      <c r="TEB2164" s="218"/>
      <c r="TEC2164" s="218"/>
      <c r="TED2164" s="218"/>
      <c r="TEE2164" s="218"/>
      <c r="TEF2164" s="218"/>
      <c r="TEG2164" s="218"/>
      <c r="TEH2164" s="218"/>
      <c r="TEI2164" s="218"/>
      <c r="TEJ2164" s="218"/>
      <c r="TEK2164" s="218"/>
      <c r="TEL2164" s="218"/>
      <c r="TEM2164" s="218"/>
      <c r="TEN2164" s="218"/>
      <c r="TEO2164" s="218"/>
      <c r="TEP2164" s="218"/>
      <c r="TEQ2164" s="218"/>
      <c r="TER2164" s="218"/>
      <c r="TES2164" s="218"/>
      <c r="TET2164" s="218"/>
      <c r="TEU2164" s="218"/>
      <c r="TEV2164" s="218"/>
      <c r="TEW2164" s="218"/>
      <c r="TEX2164" s="218"/>
      <c r="TEY2164" s="218"/>
      <c r="TEZ2164" s="218"/>
      <c r="TFA2164" s="218"/>
      <c r="TFB2164" s="218"/>
      <c r="TFC2164" s="218"/>
      <c r="TFD2164" s="218"/>
      <c r="TFE2164" s="218"/>
      <c r="TFF2164" s="218"/>
      <c r="TFG2164" s="218"/>
      <c r="TFH2164" s="218"/>
      <c r="TFI2164" s="218"/>
      <c r="TFJ2164" s="218"/>
      <c r="TFK2164" s="218"/>
      <c r="TFL2164" s="218"/>
      <c r="TFM2164" s="218"/>
      <c r="TFN2164" s="218"/>
      <c r="TFO2164" s="218"/>
      <c r="TFP2164" s="218"/>
      <c r="TFQ2164" s="218"/>
      <c r="TFR2164" s="218"/>
      <c r="TFS2164" s="218"/>
      <c r="TFT2164" s="218"/>
      <c r="TFU2164" s="218"/>
      <c r="TFV2164" s="218"/>
      <c r="TFW2164" s="218"/>
      <c r="TFX2164" s="218"/>
      <c r="TFY2164" s="218"/>
      <c r="TFZ2164" s="218"/>
      <c r="TGA2164" s="218"/>
      <c r="TGB2164" s="218"/>
      <c r="TGC2164" s="218"/>
      <c r="TGD2164" s="218"/>
      <c r="TGE2164" s="218"/>
      <c r="TGF2164" s="218"/>
      <c r="TGG2164" s="218"/>
      <c r="TGH2164" s="218"/>
      <c r="TGI2164" s="218"/>
      <c r="TGJ2164" s="218"/>
      <c r="TGK2164" s="218"/>
      <c r="TGL2164" s="218"/>
      <c r="TGM2164" s="218"/>
      <c r="TGN2164" s="218"/>
      <c r="TGO2164" s="218"/>
      <c r="TGP2164" s="218"/>
      <c r="TGQ2164" s="218"/>
      <c r="TGR2164" s="218"/>
      <c r="TGS2164" s="218"/>
      <c r="TGT2164" s="218"/>
      <c r="TGU2164" s="218"/>
      <c r="TGV2164" s="218"/>
      <c r="TGW2164" s="218"/>
      <c r="TGX2164" s="218"/>
      <c r="TGY2164" s="218"/>
      <c r="TGZ2164" s="218"/>
      <c r="THA2164" s="218"/>
      <c r="THB2164" s="218"/>
      <c r="THC2164" s="218"/>
      <c r="THD2164" s="218"/>
      <c r="THE2164" s="218"/>
      <c r="THF2164" s="218"/>
      <c r="THG2164" s="218"/>
      <c r="THH2164" s="218"/>
      <c r="THI2164" s="218"/>
      <c r="THJ2164" s="218"/>
      <c r="THK2164" s="218"/>
      <c r="THL2164" s="218"/>
      <c r="THM2164" s="218"/>
      <c r="THN2164" s="218"/>
      <c r="THO2164" s="218"/>
      <c r="THP2164" s="218"/>
      <c r="THQ2164" s="218"/>
      <c r="THR2164" s="218"/>
      <c r="THS2164" s="218"/>
      <c r="THT2164" s="218"/>
      <c r="THU2164" s="218"/>
      <c r="THV2164" s="218"/>
      <c r="THW2164" s="218"/>
      <c r="THX2164" s="218"/>
      <c r="THY2164" s="218"/>
      <c r="THZ2164" s="218"/>
      <c r="TIA2164" s="218"/>
      <c r="TIB2164" s="218"/>
      <c r="TIC2164" s="218"/>
      <c r="TID2164" s="218"/>
      <c r="TIE2164" s="218"/>
      <c r="TIF2164" s="218"/>
      <c r="TIG2164" s="218"/>
      <c r="TIH2164" s="218"/>
      <c r="TII2164" s="218"/>
      <c r="TIJ2164" s="218"/>
      <c r="TIK2164" s="218"/>
      <c r="TIL2164" s="218"/>
      <c r="TIM2164" s="218"/>
      <c r="TIN2164" s="218"/>
      <c r="TIO2164" s="218"/>
      <c r="TIP2164" s="218"/>
      <c r="TIQ2164" s="218"/>
      <c r="TIR2164" s="218"/>
      <c r="TIS2164" s="218"/>
      <c r="TIT2164" s="218"/>
      <c r="TIU2164" s="218"/>
      <c r="TIV2164" s="218"/>
      <c r="TIW2164" s="218"/>
      <c r="TIX2164" s="218"/>
      <c r="TIY2164" s="218"/>
      <c r="TIZ2164" s="218"/>
      <c r="TJA2164" s="218"/>
      <c r="TJB2164" s="218"/>
      <c r="TJC2164" s="218"/>
      <c r="TJD2164" s="218"/>
      <c r="TJE2164" s="218"/>
      <c r="TJF2164" s="218"/>
      <c r="TJG2164" s="218"/>
      <c r="TJH2164" s="218"/>
      <c r="TJI2164" s="218"/>
      <c r="TJJ2164" s="218"/>
      <c r="TJK2164" s="218"/>
      <c r="TJL2164" s="218"/>
      <c r="TJM2164" s="218"/>
      <c r="TJN2164" s="218"/>
      <c r="TJO2164" s="218"/>
      <c r="TJP2164" s="218"/>
      <c r="TJQ2164" s="218"/>
      <c r="TJR2164" s="218"/>
      <c r="TJS2164" s="218"/>
      <c r="TJT2164" s="218"/>
      <c r="TJU2164" s="218"/>
      <c r="TJV2164" s="218"/>
      <c r="TJW2164" s="218"/>
      <c r="TJX2164" s="218"/>
      <c r="TJY2164" s="218"/>
      <c r="TJZ2164" s="218"/>
      <c r="TKA2164" s="218"/>
      <c r="TKB2164" s="218"/>
      <c r="TKC2164" s="218"/>
      <c r="TKD2164" s="218"/>
      <c r="TKE2164" s="218"/>
      <c r="TKF2164" s="218"/>
      <c r="TKG2164" s="218"/>
      <c r="TKH2164" s="218"/>
      <c r="TKI2164" s="218"/>
      <c r="TKJ2164" s="218"/>
      <c r="TKK2164" s="218"/>
      <c r="TKL2164" s="218"/>
      <c r="TKM2164" s="218"/>
      <c r="TKN2164" s="218"/>
      <c r="TKO2164" s="218"/>
      <c r="TKP2164" s="218"/>
      <c r="TKQ2164" s="218"/>
      <c r="TKR2164" s="218"/>
      <c r="TKS2164" s="218"/>
      <c r="TKT2164" s="218"/>
      <c r="TKU2164" s="218"/>
      <c r="TKV2164" s="218"/>
      <c r="TKW2164" s="218"/>
      <c r="TKX2164" s="218"/>
      <c r="TKY2164" s="218"/>
      <c r="TKZ2164" s="218"/>
      <c r="TLA2164" s="218"/>
      <c r="TLB2164" s="218"/>
      <c r="TLC2164" s="218"/>
      <c r="TLD2164" s="218"/>
      <c r="TLE2164" s="218"/>
      <c r="TLF2164" s="218"/>
      <c r="TLG2164" s="218"/>
      <c r="TLH2164" s="218"/>
      <c r="TLI2164" s="218"/>
      <c r="TLJ2164" s="218"/>
      <c r="TLK2164" s="218"/>
      <c r="TLL2164" s="218"/>
      <c r="TLM2164" s="218"/>
      <c r="TLN2164" s="218"/>
      <c r="TLO2164" s="218"/>
      <c r="TLP2164" s="218"/>
      <c r="TLQ2164" s="218"/>
      <c r="TLR2164" s="218"/>
      <c r="TLS2164" s="218"/>
      <c r="TLT2164" s="218"/>
      <c r="TLU2164" s="218"/>
      <c r="TLV2164" s="218"/>
      <c r="TLW2164" s="218"/>
      <c r="TLX2164" s="218"/>
      <c r="TLY2164" s="218"/>
      <c r="TLZ2164" s="218"/>
      <c r="TMA2164" s="218"/>
      <c r="TMB2164" s="218"/>
      <c r="TMC2164" s="218"/>
      <c r="TMD2164" s="218"/>
      <c r="TME2164" s="218"/>
      <c r="TMF2164" s="218"/>
      <c r="TMG2164" s="218"/>
      <c r="TMH2164" s="218"/>
      <c r="TMI2164" s="218"/>
      <c r="TMJ2164" s="218"/>
      <c r="TMK2164" s="218"/>
      <c r="TML2164" s="218"/>
      <c r="TMM2164" s="218"/>
      <c r="TMN2164" s="218"/>
      <c r="TMO2164" s="218"/>
      <c r="TMP2164" s="218"/>
      <c r="TMQ2164" s="218"/>
      <c r="TMR2164" s="218"/>
      <c r="TMS2164" s="218"/>
      <c r="TMT2164" s="218"/>
      <c r="TMU2164" s="218"/>
      <c r="TMV2164" s="218"/>
      <c r="TMW2164" s="218"/>
      <c r="TMX2164" s="218"/>
      <c r="TMY2164" s="218"/>
      <c r="TMZ2164" s="218"/>
      <c r="TNA2164" s="218"/>
      <c r="TNB2164" s="218"/>
      <c r="TNC2164" s="218"/>
      <c r="TND2164" s="218"/>
      <c r="TNE2164" s="218"/>
      <c r="TNF2164" s="218"/>
      <c r="TNG2164" s="218"/>
      <c r="TNH2164" s="218"/>
      <c r="TNI2164" s="218"/>
      <c r="TNJ2164" s="218"/>
      <c r="TNK2164" s="218"/>
      <c r="TNL2164" s="218"/>
      <c r="TNM2164" s="218"/>
      <c r="TNN2164" s="218"/>
      <c r="TNO2164" s="218"/>
      <c r="TNP2164" s="218"/>
      <c r="TNQ2164" s="218"/>
      <c r="TNR2164" s="218"/>
      <c r="TNS2164" s="218"/>
      <c r="TNT2164" s="218"/>
      <c r="TNU2164" s="218"/>
      <c r="TNV2164" s="218"/>
      <c r="TNW2164" s="218"/>
      <c r="TNX2164" s="218"/>
      <c r="TNY2164" s="218"/>
      <c r="TNZ2164" s="218"/>
      <c r="TOA2164" s="218"/>
      <c r="TOB2164" s="218"/>
      <c r="TOC2164" s="218"/>
      <c r="TOD2164" s="218"/>
      <c r="TOE2164" s="218"/>
      <c r="TOF2164" s="218"/>
      <c r="TOG2164" s="218"/>
      <c r="TOH2164" s="218"/>
      <c r="TOI2164" s="218"/>
      <c r="TOJ2164" s="218"/>
      <c r="TOK2164" s="218"/>
      <c r="TOL2164" s="218"/>
      <c r="TOM2164" s="218"/>
      <c r="TON2164" s="218"/>
      <c r="TOO2164" s="218"/>
      <c r="TOP2164" s="218"/>
      <c r="TOQ2164" s="218"/>
      <c r="TOR2164" s="218"/>
      <c r="TOS2164" s="218"/>
      <c r="TOT2164" s="218"/>
      <c r="TOU2164" s="218"/>
      <c r="TOV2164" s="218"/>
      <c r="TOW2164" s="218"/>
      <c r="TOX2164" s="218"/>
      <c r="TOY2164" s="218"/>
      <c r="TOZ2164" s="218"/>
      <c r="TPA2164" s="218"/>
      <c r="TPB2164" s="218"/>
      <c r="TPC2164" s="218"/>
      <c r="TPD2164" s="218"/>
      <c r="TPE2164" s="218"/>
      <c r="TPF2164" s="218"/>
      <c r="TPG2164" s="218"/>
      <c r="TPH2164" s="218"/>
      <c r="TPI2164" s="218"/>
      <c r="TPJ2164" s="218"/>
      <c r="TPK2164" s="218"/>
      <c r="TPL2164" s="218"/>
      <c r="TPM2164" s="218"/>
      <c r="TPN2164" s="218"/>
      <c r="TPO2164" s="218"/>
      <c r="TPP2164" s="218"/>
      <c r="TPQ2164" s="218"/>
      <c r="TPR2164" s="218"/>
      <c r="TPS2164" s="218"/>
      <c r="TPT2164" s="218"/>
      <c r="TPU2164" s="218"/>
      <c r="TPV2164" s="218"/>
      <c r="TPW2164" s="218"/>
      <c r="TPX2164" s="218"/>
      <c r="TPY2164" s="218"/>
      <c r="TPZ2164" s="218"/>
      <c r="TQA2164" s="218"/>
      <c r="TQB2164" s="218"/>
      <c r="TQC2164" s="218"/>
      <c r="TQD2164" s="218"/>
      <c r="TQE2164" s="218"/>
      <c r="TQF2164" s="218"/>
      <c r="TQG2164" s="218"/>
      <c r="TQH2164" s="218"/>
      <c r="TQI2164" s="218"/>
      <c r="TQJ2164" s="218"/>
      <c r="TQK2164" s="218"/>
      <c r="TQL2164" s="218"/>
      <c r="TQM2164" s="218"/>
      <c r="TQN2164" s="218"/>
      <c r="TQO2164" s="218"/>
      <c r="TQP2164" s="218"/>
      <c r="TQQ2164" s="218"/>
      <c r="TQR2164" s="218"/>
      <c r="TQS2164" s="218"/>
      <c r="TQT2164" s="218"/>
      <c r="TQU2164" s="218"/>
      <c r="TQV2164" s="218"/>
      <c r="TQW2164" s="218"/>
      <c r="TQX2164" s="218"/>
      <c r="TQY2164" s="218"/>
      <c r="TQZ2164" s="218"/>
      <c r="TRA2164" s="218"/>
      <c r="TRB2164" s="218"/>
      <c r="TRC2164" s="218"/>
      <c r="TRD2164" s="218"/>
      <c r="TRE2164" s="218"/>
      <c r="TRF2164" s="218"/>
      <c r="TRG2164" s="218"/>
      <c r="TRH2164" s="218"/>
      <c r="TRI2164" s="218"/>
      <c r="TRJ2164" s="218"/>
      <c r="TRK2164" s="218"/>
      <c r="TRL2164" s="218"/>
      <c r="TRM2164" s="218"/>
      <c r="TRN2164" s="218"/>
      <c r="TRO2164" s="218"/>
      <c r="TRP2164" s="218"/>
      <c r="TRQ2164" s="218"/>
      <c r="TRR2164" s="218"/>
      <c r="TRS2164" s="218"/>
      <c r="TRT2164" s="218"/>
      <c r="TRU2164" s="218"/>
      <c r="TRV2164" s="218"/>
      <c r="TRW2164" s="218"/>
      <c r="TRX2164" s="218"/>
      <c r="TRY2164" s="218"/>
      <c r="TRZ2164" s="218"/>
      <c r="TSA2164" s="218"/>
      <c r="TSB2164" s="218"/>
      <c r="TSC2164" s="218"/>
      <c r="TSD2164" s="218"/>
      <c r="TSE2164" s="218"/>
      <c r="TSF2164" s="218"/>
      <c r="TSG2164" s="218"/>
      <c r="TSH2164" s="218"/>
      <c r="TSI2164" s="218"/>
      <c r="TSJ2164" s="218"/>
      <c r="TSK2164" s="218"/>
      <c r="TSL2164" s="218"/>
      <c r="TSM2164" s="218"/>
      <c r="TSN2164" s="218"/>
      <c r="TSO2164" s="218"/>
      <c r="TSP2164" s="218"/>
      <c r="TSQ2164" s="218"/>
      <c r="TSR2164" s="218"/>
      <c r="TSS2164" s="218"/>
      <c r="TST2164" s="218"/>
      <c r="TSU2164" s="218"/>
      <c r="TSV2164" s="218"/>
      <c r="TSW2164" s="218"/>
      <c r="TSX2164" s="218"/>
      <c r="TSY2164" s="218"/>
      <c r="TSZ2164" s="218"/>
      <c r="TTA2164" s="218"/>
      <c r="TTB2164" s="218"/>
      <c r="TTC2164" s="218"/>
      <c r="TTD2164" s="218"/>
      <c r="TTE2164" s="218"/>
      <c r="TTF2164" s="218"/>
      <c r="TTG2164" s="218"/>
      <c r="TTH2164" s="218"/>
      <c r="TTI2164" s="218"/>
      <c r="TTJ2164" s="218"/>
      <c r="TTK2164" s="218"/>
      <c r="TTL2164" s="218"/>
      <c r="TTM2164" s="218"/>
      <c r="TTN2164" s="218"/>
      <c r="TTO2164" s="218"/>
      <c r="TTP2164" s="218"/>
      <c r="TTQ2164" s="218"/>
      <c r="TTR2164" s="218"/>
      <c r="TTS2164" s="218"/>
      <c r="TTT2164" s="218"/>
      <c r="TTU2164" s="218"/>
      <c r="TTV2164" s="218"/>
      <c r="TTW2164" s="218"/>
      <c r="TTX2164" s="218"/>
      <c r="TTY2164" s="218"/>
      <c r="TTZ2164" s="218"/>
      <c r="TUA2164" s="218"/>
      <c r="TUB2164" s="218"/>
      <c r="TUC2164" s="218"/>
      <c r="TUD2164" s="218"/>
      <c r="TUE2164" s="218"/>
      <c r="TUF2164" s="218"/>
      <c r="TUG2164" s="218"/>
      <c r="TUH2164" s="218"/>
      <c r="TUI2164" s="218"/>
      <c r="TUJ2164" s="218"/>
      <c r="TUK2164" s="218"/>
      <c r="TUL2164" s="218"/>
      <c r="TUM2164" s="218"/>
      <c r="TUN2164" s="218"/>
      <c r="TUO2164" s="218"/>
      <c r="TUP2164" s="218"/>
      <c r="TUQ2164" s="218"/>
      <c r="TUR2164" s="218"/>
      <c r="TUS2164" s="218"/>
      <c r="TUT2164" s="218"/>
      <c r="TUU2164" s="218"/>
      <c r="TUV2164" s="218"/>
      <c r="TUW2164" s="218"/>
      <c r="TUX2164" s="218"/>
      <c r="TUY2164" s="218"/>
      <c r="TUZ2164" s="218"/>
      <c r="TVA2164" s="218"/>
      <c r="TVB2164" s="218"/>
      <c r="TVC2164" s="218"/>
      <c r="TVD2164" s="218"/>
      <c r="TVE2164" s="218"/>
      <c r="TVF2164" s="218"/>
      <c r="TVG2164" s="218"/>
      <c r="TVH2164" s="218"/>
      <c r="TVI2164" s="218"/>
      <c r="TVJ2164" s="218"/>
      <c r="TVK2164" s="218"/>
      <c r="TVL2164" s="218"/>
      <c r="TVM2164" s="218"/>
      <c r="TVN2164" s="218"/>
      <c r="TVO2164" s="218"/>
      <c r="TVP2164" s="218"/>
      <c r="TVQ2164" s="218"/>
      <c r="TVR2164" s="218"/>
      <c r="TVS2164" s="218"/>
      <c r="TVT2164" s="218"/>
      <c r="TVU2164" s="218"/>
      <c r="TVV2164" s="218"/>
      <c r="TVW2164" s="218"/>
      <c r="TVX2164" s="218"/>
      <c r="TVY2164" s="218"/>
      <c r="TVZ2164" s="218"/>
      <c r="TWA2164" s="218"/>
      <c r="TWB2164" s="218"/>
      <c r="TWC2164" s="218"/>
      <c r="TWD2164" s="218"/>
      <c r="TWE2164" s="218"/>
      <c r="TWF2164" s="218"/>
      <c r="TWG2164" s="218"/>
      <c r="TWH2164" s="218"/>
      <c r="TWI2164" s="218"/>
      <c r="TWJ2164" s="218"/>
      <c r="TWK2164" s="218"/>
      <c r="TWL2164" s="218"/>
      <c r="TWM2164" s="218"/>
      <c r="TWN2164" s="218"/>
      <c r="TWO2164" s="218"/>
      <c r="TWP2164" s="218"/>
      <c r="TWQ2164" s="218"/>
      <c r="TWR2164" s="218"/>
      <c r="TWS2164" s="218"/>
      <c r="TWT2164" s="218"/>
      <c r="TWU2164" s="218"/>
      <c r="TWV2164" s="218"/>
      <c r="TWW2164" s="218"/>
      <c r="TWX2164" s="218"/>
      <c r="TWY2164" s="218"/>
      <c r="TWZ2164" s="218"/>
      <c r="TXA2164" s="218"/>
      <c r="TXB2164" s="218"/>
      <c r="TXC2164" s="218"/>
      <c r="TXD2164" s="218"/>
      <c r="TXE2164" s="218"/>
      <c r="TXF2164" s="218"/>
      <c r="TXG2164" s="218"/>
      <c r="TXH2164" s="218"/>
      <c r="TXI2164" s="218"/>
      <c r="TXJ2164" s="218"/>
      <c r="TXK2164" s="218"/>
      <c r="TXL2164" s="218"/>
      <c r="TXM2164" s="218"/>
      <c r="TXN2164" s="218"/>
      <c r="TXO2164" s="218"/>
      <c r="TXP2164" s="218"/>
      <c r="TXQ2164" s="218"/>
      <c r="TXR2164" s="218"/>
      <c r="TXS2164" s="218"/>
      <c r="TXT2164" s="218"/>
      <c r="TXU2164" s="218"/>
      <c r="TXV2164" s="218"/>
      <c r="TXW2164" s="218"/>
      <c r="TXX2164" s="218"/>
      <c r="TXY2164" s="218"/>
      <c r="TXZ2164" s="218"/>
      <c r="TYA2164" s="218"/>
      <c r="TYB2164" s="218"/>
      <c r="TYC2164" s="218"/>
      <c r="TYD2164" s="218"/>
      <c r="TYE2164" s="218"/>
      <c r="TYF2164" s="218"/>
      <c r="TYG2164" s="218"/>
      <c r="TYH2164" s="218"/>
      <c r="TYI2164" s="218"/>
      <c r="TYJ2164" s="218"/>
      <c r="TYK2164" s="218"/>
      <c r="TYL2164" s="218"/>
      <c r="TYM2164" s="218"/>
      <c r="TYN2164" s="218"/>
      <c r="TYO2164" s="218"/>
      <c r="TYP2164" s="218"/>
      <c r="TYQ2164" s="218"/>
      <c r="TYR2164" s="218"/>
      <c r="TYS2164" s="218"/>
      <c r="TYT2164" s="218"/>
      <c r="TYU2164" s="218"/>
      <c r="TYV2164" s="218"/>
      <c r="TYW2164" s="218"/>
      <c r="TYX2164" s="218"/>
      <c r="TYY2164" s="218"/>
      <c r="TYZ2164" s="218"/>
      <c r="TZA2164" s="218"/>
      <c r="TZB2164" s="218"/>
      <c r="TZC2164" s="218"/>
      <c r="TZD2164" s="218"/>
      <c r="TZE2164" s="218"/>
      <c r="TZF2164" s="218"/>
      <c r="TZG2164" s="218"/>
      <c r="TZH2164" s="218"/>
      <c r="TZI2164" s="218"/>
      <c r="TZJ2164" s="218"/>
      <c r="TZK2164" s="218"/>
      <c r="TZL2164" s="218"/>
      <c r="TZM2164" s="218"/>
      <c r="TZN2164" s="218"/>
      <c r="TZO2164" s="218"/>
      <c r="TZP2164" s="218"/>
      <c r="TZQ2164" s="218"/>
      <c r="TZR2164" s="218"/>
      <c r="TZS2164" s="218"/>
      <c r="TZT2164" s="218"/>
      <c r="TZU2164" s="218"/>
      <c r="TZV2164" s="218"/>
      <c r="TZW2164" s="218"/>
      <c r="TZX2164" s="218"/>
      <c r="TZY2164" s="218"/>
      <c r="TZZ2164" s="218"/>
      <c r="UAA2164" s="218"/>
      <c r="UAB2164" s="218"/>
      <c r="UAC2164" s="218"/>
      <c r="UAD2164" s="218"/>
      <c r="UAE2164" s="218"/>
      <c r="UAF2164" s="218"/>
      <c r="UAG2164" s="218"/>
      <c r="UAH2164" s="218"/>
      <c r="UAI2164" s="218"/>
      <c r="UAJ2164" s="218"/>
      <c r="UAK2164" s="218"/>
      <c r="UAL2164" s="218"/>
      <c r="UAM2164" s="218"/>
      <c r="UAN2164" s="218"/>
      <c r="UAO2164" s="218"/>
      <c r="UAP2164" s="218"/>
      <c r="UAQ2164" s="218"/>
      <c r="UAR2164" s="218"/>
      <c r="UAS2164" s="218"/>
      <c r="UAT2164" s="218"/>
      <c r="UAU2164" s="218"/>
      <c r="UAV2164" s="218"/>
      <c r="UAW2164" s="218"/>
      <c r="UAX2164" s="218"/>
      <c r="UAY2164" s="218"/>
      <c r="UAZ2164" s="218"/>
      <c r="UBA2164" s="218"/>
      <c r="UBB2164" s="218"/>
      <c r="UBC2164" s="218"/>
      <c r="UBD2164" s="218"/>
      <c r="UBE2164" s="218"/>
      <c r="UBF2164" s="218"/>
      <c r="UBG2164" s="218"/>
      <c r="UBH2164" s="218"/>
      <c r="UBI2164" s="218"/>
      <c r="UBJ2164" s="218"/>
      <c r="UBK2164" s="218"/>
      <c r="UBL2164" s="218"/>
      <c r="UBM2164" s="218"/>
      <c r="UBN2164" s="218"/>
      <c r="UBO2164" s="218"/>
      <c r="UBP2164" s="218"/>
      <c r="UBQ2164" s="218"/>
      <c r="UBR2164" s="218"/>
      <c r="UBS2164" s="218"/>
      <c r="UBT2164" s="218"/>
      <c r="UBU2164" s="218"/>
      <c r="UBV2164" s="218"/>
      <c r="UBW2164" s="218"/>
      <c r="UBX2164" s="218"/>
      <c r="UBY2164" s="218"/>
      <c r="UBZ2164" s="218"/>
      <c r="UCA2164" s="218"/>
      <c r="UCB2164" s="218"/>
      <c r="UCC2164" s="218"/>
      <c r="UCD2164" s="218"/>
      <c r="UCE2164" s="218"/>
      <c r="UCF2164" s="218"/>
      <c r="UCG2164" s="218"/>
      <c r="UCH2164" s="218"/>
      <c r="UCI2164" s="218"/>
      <c r="UCJ2164" s="218"/>
      <c r="UCK2164" s="218"/>
      <c r="UCL2164" s="218"/>
      <c r="UCM2164" s="218"/>
      <c r="UCN2164" s="218"/>
      <c r="UCO2164" s="218"/>
      <c r="UCP2164" s="218"/>
      <c r="UCQ2164" s="218"/>
      <c r="UCR2164" s="218"/>
      <c r="UCS2164" s="218"/>
      <c r="UCT2164" s="218"/>
      <c r="UCU2164" s="218"/>
      <c r="UCV2164" s="218"/>
      <c r="UCW2164" s="218"/>
      <c r="UCX2164" s="218"/>
      <c r="UCY2164" s="218"/>
      <c r="UCZ2164" s="218"/>
      <c r="UDA2164" s="218"/>
      <c r="UDB2164" s="218"/>
      <c r="UDC2164" s="218"/>
      <c r="UDD2164" s="218"/>
      <c r="UDE2164" s="218"/>
      <c r="UDF2164" s="218"/>
      <c r="UDG2164" s="218"/>
      <c r="UDH2164" s="218"/>
      <c r="UDI2164" s="218"/>
      <c r="UDJ2164" s="218"/>
      <c r="UDK2164" s="218"/>
      <c r="UDL2164" s="218"/>
      <c r="UDM2164" s="218"/>
      <c r="UDN2164" s="218"/>
      <c r="UDO2164" s="218"/>
      <c r="UDP2164" s="218"/>
      <c r="UDQ2164" s="218"/>
      <c r="UDR2164" s="218"/>
      <c r="UDS2164" s="218"/>
      <c r="UDT2164" s="218"/>
      <c r="UDU2164" s="218"/>
      <c r="UDV2164" s="218"/>
      <c r="UDW2164" s="218"/>
      <c r="UDX2164" s="218"/>
      <c r="UDY2164" s="218"/>
      <c r="UDZ2164" s="218"/>
      <c r="UEA2164" s="218"/>
      <c r="UEB2164" s="218"/>
      <c r="UEC2164" s="218"/>
      <c r="UED2164" s="218"/>
      <c r="UEE2164" s="218"/>
      <c r="UEF2164" s="218"/>
      <c r="UEG2164" s="218"/>
      <c r="UEH2164" s="218"/>
      <c r="UEI2164" s="218"/>
      <c r="UEJ2164" s="218"/>
      <c r="UEK2164" s="218"/>
      <c r="UEL2164" s="218"/>
      <c r="UEM2164" s="218"/>
      <c r="UEN2164" s="218"/>
      <c r="UEO2164" s="218"/>
      <c r="UEP2164" s="218"/>
      <c r="UEQ2164" s="218"/>
      <c r="UER2164" s="218"/>
      <c r="UES2164" s="218"/>
      <c r="UET2164" s="218"/>
      <c r="UEU2164" s="218"/>
      <c r="UEV2164" s="218"/>
      <c r="UEW2164" s="218"/>
      <c r="UEX2164" s="218"/>
      <c r="UEY2164" s="218"/>
      <c r="UEZ2164" s="218"/>
      <c r="UFA2164" s="218"/>
      <c r="UFB2164" s="218"/>
      <c r="UFC2164" s="218"/>
      <c r="UFD2164" s="218"/>
      <c r="UFE2164" s="218"/>
      <c r="UFF2164" s="218"/>
      <c r="UFG2164" s="218"/>
      <c r="UFH2164" s="218"/>
      <c r="UFI2164" s="218"/>
      <c r="UFJ2164" s="218"/>
      <c r="UFK2164" s="218"/>
      <c r="UFL2164" s="218"/>
      <c r="UFM2164" s="218"/>
      <c r="UFN2164" s="218"/>
      <c r="UFO2164" s="218"/>
      <c r="UFP2164" s="218"/>
      <c r="UFQ2164" s="218"/>
      <c r="UFR2164" s="218"/>
      <c r="UFS2164" s="218"/>
      <c r="UFT2164" s="218"/>
      <c r="UFU2164" s="218"/>
      <c r="UFV2164" s="218"/>
      <c r="UFW2164" s="218"/>
      <c r="UFX2164" s="218"/>
      <c r="UFY2164" s="218"/>
      <c r="UFZ2164" s="218"/>
      <c r="UGA2164" s="218"/>
      <c r="UGB2164" s="218"/>
      <c r="UGC2164" s="218"/>
      <c r="UGD2164" s="218"/>
      <c r="UGE2164" s="218"/>
      <c r="UGF2164" s="218"/>
      <c r="UGG2164" s="218"/>
      <c r="UGH2164" s="218"/>
      <c r="UGI2164" s="218"/>
      <c r="UGJ2164" s="218"/>
      <c r="UGK2164" s="218"/>
      <c r="UGL2164" s="218"/>
      <c r="UGM2164" s="218"/>
      <c r="UGN2164" s="218"/>
      <c r="UGO2164" s="218"/>
      <c r="UGP2164" s="218"/>
      <c r="UGQ2164" s="218"/>
      <c r="UGR2164" s="218"/>
      <c r="UGS2164" s="218"/>
      <c r="UGT2164" s="218"/>
      <c r="UGU2164" s="218"/>
      <c r="UGV2164" s="218"/>
      <c r="UGW2164" s="218"/>
      <c r="UGX2164" s="218"/>
      <c r="UGY2164" s="218"/>
      <c r="UGZ2164" s="218"/>
      <c r="UHA2164" s="218"/>
      <c r="UHB2164" s="218"/>
      <c r="UHC2164" s="218"/>
      <c r="UHD2164" s="218"/>
      <c r="UHE2164" s="218"/>
      <c r="UHF2164" s="218"/>
      <c r="UHG2164" s="218"/>
      <c r="UHH2164" s="218"/>
      <c r="UHI2164" s="218"/>
      <c r="UHJ2164" s="218"/>
      <c r="UHK2164" s="218"/>
      <c r="UHL2164" s="218"/>
      <c r="UHM2164" s="218"/>
      <c r="UHN2164" s="218"/>
      <c r="UHO2164" s="218"/>
      <c r="UHP2164" s="218"/>
      <c r="UHQ2164" s="218"/>
      <c r="UHR2164" s="218"/>
      <c r="UHS2164" s="218"/>
      <c r="UHT2164" s="218"/>
      <c r="UHU2164" s="218"/>
      <c r="UHV2164" s="218"/>
      <c r="UHW2164" s="218"/>
      <c r="UHX2164" s="218"/>
      <c r="UHY2164" s="218"/>
      <c r="UHZ2164" s="218"/>
      <c r="UIA2164" s="218"/>
      <c r="UIB2164" s="218"/>
      <c r="UIC2164" s="218"/>
      <c r="UID2164" s="218"/>
      <c r="UIE2164" s="218"/>
      <c r="UIF2164" s="218"/>
      <c r="UIG2164" s="218"/>
      <c r="UIH2164" s="218"/>
      <c r="UII2164" s="218"/>
      <c r="UIJ2164" s="218"/>
      <c r="UIK2164" s="218"/>
      <c r="UIL2164" s="218"/>
      <c r="UIM2164" s="218"/>
      <c r="UIN2164" s="218"/>
      <c r="UIO2164" s="218"/>
      <c r="UIP2164" s="218"/>
      <c r="UIQ2164" s="218"/>
      <c r="UIR2164" s="218"/>
      <c r="UIS2164" s="218"/>
      <c r="UIT2164" s="218"/>
      <c r="UIU2164" s="218"/>
      <c r="UIV2164" s="218"/>
      <c r="UIW2164" s="218"/>
      <c r="UIX2164" s="218"/>
      <c r="UIY2164" s="218"/>
      <c r="UIZ2164" s="218"/>
      <c r="UJA2164" s="218"/>
      <c r="UJB2164" s="218"/>
      <c r="UJC2164" s="218"/>
      <c r="UJD2164" s="218"/>
      <c r="UJE2164" s="218"/>
      <c r="UJF2164" s="218"/>
      <c r="UJG2164" s="218"/>
      <c r="UJH2164" s="218"/>
      <c r="UJI2164" s="218"/>
      <c r="UJJ2164" s="218"/>
      <c r="UJK2164" s="218"/>
      <c r="UJL2164" s="218"/>
      <c r="UJM2164" s="218"/>
      <c r="UJN2164" s="218"/>
      <c r="UJO2164" s="218"/>
      <c r="UJP2164" s="218"/>
      <c r="UJQ2164" s="218"/>
      <c r="UJR2164" s="218"/>
      <c r="UJS2164" s="218"/>
      <c r="UJT2164" s="218"/>
      <c r="UJU2164" s="218"/>
      <c r="UJV2164" s="218"/>
      <c r="UJW2164" s="218"/>
      <c r="UJX2164" s="218"/>
      <c r="UJY2164" s="218"/>
      <c r="UJZ2164" s="218"/>
      <c r="UKA2164" s="218"/>
      <c r="UKB2164" s="218"/>
      <c r="UKC2164" s="218"/>
      <c r="UKD2164" s="218"/>
      <c r="UKE2164" s="218"/>
      <c r="UKF2164" s="218"/>
      <c r="UKG2164" s="218"/>
      <c r="UKH2164" s="218"/>
      <c r="UKI2164" s="218"/>
      <c r="UKJ2164" s="218"/>
      <c r="UKK2164" s="218"/>
      <c r="UKL2164" s="218"/>
      <c r="UKM2164" s="218"/>
      <c r="UKN2164" s="218"/>
      <c r="UKO2164" s="218"/>
      <c r="UKP2164" s="218"/>
      <c r="UKQ2164" s="218"/>
      <c r="UKR2164" s="218"/>
      <c r="UKS2164" s="218"/>
      <c r="UKT2164" s="218"/>
      <c r="UKU2164" s="218"/>
      <c r="UKV2164" s="218"/>
      <c r="UKW2164" s="218"/>
      <c r="UKX2164" s="218"/>
      <c r="UKY2164" s="218"/>
      <c r="UKZ2164" s="218"/>
      <c r="ULA2164" s="218"/>
      <c r="ULB2164" s="218"/>
      <c r="ULC2164" s="218"/>
      <c r="ULD2164" s="218"/>
      <c r="ULE2164" s="218"/>
      <c r="ULF2164" s="218"/>
      <c r="ULG2164" s="218"/>
      <c r="ULH2164" s="218"/>
      <c r="ULI2164" s="218"/>
      <c r="ULJ2164" s="218"/>
      <c r="ULK2164" s="218"/>
      <c r="ULL2164" s="218"/>
      <c r="ULM2164" s="218"/>
      <c r="ULN2164" s="218"/>
      <c r="ULO2164" s="218"/>
      <c r="ULP2164" s="218"/>
      <c r="ULQ2164" s="218"/>
      <c r="ULR2164" s="218"/>
      <c r="ULS2164" s="218"/>
      <c r="ULT2164" s="218"/>
      <c r="ULU2164" s="218"/>
      <c r="ULV2164" s="218"/>
      <c r="ULW2164" s="218"/>
      <c r="ULX2164" s="218"/>
      <c r="ULY2164" s="218"/>
      <c r="ULZ2164" s="218"/>
      <c r="UMA2164" s="218"/>
      <c r="UMB2164" s="218"/>
      <c r="UMC2164" s="218"/>
      <c r="UMD2164" s="218"/>
      <c r="UME2164" s="218"/>
      <c r="UMF2164" s="218"/>
      <c r="UMG2164" s="218"/>
      <c r="UMH2164" s="218"/>
      <c r="UMI2164" s="218"/>
      <c r="UMJ2164" s="218"/>
      <c r="UMK2164" s="218"/>
      <c r="UML2164" s="218"/>
      <c r="UMM2164" s="218"/>
      <c r="UMN2164" s="218"/>
      <c r="UMO2164" s="218"/>
      <c r="UMP2164" s="218"/>
      <c r="UMQ2164" s="218"/>
      <c r="UMR2164" s="218"/>
      <c r="UMS2164" s="218"/>
      <c r="UMT2164" s="218"/>
      <c r="UMU2164" s="218"/>
      <c r="UMV2164" s="218"/>
      <c r="UMW2164" s="218"/>
      <c r="UMX2164" s="218"/>
      <c r="UMY2164" s="218"/>
      <c r="UMZ2164" s="218"/>
      <c r="UNA2164" s="218"/>
      <c r="UNB2164" s="218"/>
      <c r="UNC2164" s="218"/>
      <c r="UND2164" s="218"/>
      <c r="UNE2164" s="218"/>
      <c r="UNF2164" s="218"/>
      <c r="UNG2164" s="218"/>
      <c r="UNH2164" s="218"/>
      <c r="UNI2164" s="218"/>
      <c r="UNJ2164" s="218"/>
      <c r="UNK2164" s="218"/>
      <c r="UNL2164" s="218"/>
      <c r="UNM2164" s="218"/>
      <c r="UNN2164" s="218"/>
      <c r="UNO2164" s="218"/>
      <c r="UNP2164" s="218"/>
      <c r="UNQ2164" s="218"/>
      <c r="UNR2164" s="218"/>
      <c r="UNS2164" s="218"/>
      <c r="UNT2164" s="218"/>
      <c r="UNU2164" s="218"/>
      <c r="UNV2164" s="218"/>
      <c r="UNW2164" s="218"/>
      <c r="UNX2164" s="218"/>
      <c r="UNY2164" s="218"/>
      <c r="UNZ2164" s="218"/>
      <c r="UOA2164" s="218"/>
      <c r="UOB2164" s="218"/>
      <c r="UOC2164" s="218"/>
      <c r="UOD2164" s="218"/>
      <c r="UOE2164" s="218"/>
      <c r="UOF2164" s="218"/>
      <c r="UOG2164" s="218"/>
      <c r="UOH2164" s="218"/>
      <c r="UOI2164" s="218"/>
      <c r="UOJ2164" s="218"/>
      <c r="UOK2164" s="218"/>
      <c r="UOL2164" s="218"/>
      <c r="UOM2164" s="218"/>
      <c r="UON2164" s="218"/>
      <c r="UOO2164" s="218"/>
      <c r="UOP2164" s="218"/>
      <c r="UOQ2164" s="218"/>
      <c r="UOR2164" s="218"/>
      <c r="UOS2164" s="218"/>
      <c r="UOT2164" s="218"/>
      <c r="UOU2164" s="218"/>
      <c r="UOV2164" s="218"/>
      <c r="UOW2164" s="218"/>
      <c r="UOX2164" s="218"/>
      <c r="UOY2164" s="218"/>
      <c r="UOZ2164" s="218"/>
      <c r="UPA2164" s="218"/>
      <c r="UPB2164" s="218"/>
      <c r="UPC2164" s="218"/>
      <c r="UPD2164" s="218"/>
      <c r="UPE2164" s="218"/>
      <c r="UPF2164" s="218"/>
      <c r="UPG2164" s="218"/>
      <c r="UPH2164" s="218"/>
      <c r="UPI2164" s="218"/>
      <c r="UPJ2164" s="218"/>
      <c r="UPK2164" s="218"/>
      <c r="UPL2164" s="218"/>
      <c r="UPM2164" s="218"/>
      <c r="UPN2164" s="218"/>
      <c r="UPO2164" s="218"/>
      <c r="UPP2164" s="218"/>
      <c r="UPQ2164" s="218"/>
      <c r="UPR2164" s="218"/>
      <c r="UPS2164" s="218"/>
      <c r="UPT2164" s="218"/>
      <c r="UPU2164" s="218"/>
      <c r="UPV2164" s="218"/>
      <c r="UPW2164" s="218"/>
      <c r="UPX2164" s="218"/>
      <c r="UPY2164" s="218"/>
      <c r="UPZ2164" s="218"/>
      <c r="UQA2164" s="218"/>
      <c r="UQB2164" s="218"/>
      <c r="UQC2164" s="218"/>
      <c r="UQD2164" s="218"/>
      <c r="UQE2164" s="218"/>
      <c r="UQF2164" s="218"/>
      <c r="UQG2164" s="218"/>
      <c r="UQH2164" s="218"/>
      <c r="UQI2164" s="218"/>
      <c r="UQJ2164" s="218"/>
      <c r="UQK2164" s="218"/>
      <c r="UQL2164" s="218"/>
      <c r="UQM2164" s="218"/>
      <c r="UQN2164" s="218"/>
      <c r="UQO2164" s="218"/>
      <c r="UQP2164" s="218"/>
      <c r="UQQ2164" s="218"/>
      <c r="UQR2164" s="218"/>
      <c r="UQS2164" s="218"/>
      <c r="UQT2164" s="218"/>
      <c r="UQU2164" s="218"/>
      <c r="UQV2164" s="218"/>
      <c r="UQW2164" s="218"/>
      <c r="UQX2164" s="218"/>
      <c r="UQY2164" s="218"/>
      <c r="UQZ2164" s="218"/>
      <c r="URA2164" s="218"/>
      <c r="URB2164" s="218"/>
      <c r="URC2164" s="218"/>
      <c r="URD2164" s="218"/>
      <c r="URE2164" s="218"/>
      <c r="URF2164" s="218"/>
      <c r="URG2164" s="218"/>
      <c r="URH2164" s="218"/>
      <c r="URI2164" s="218"/>
      <c r="URJ2164" s="218"/>
      <c r="URK2164" s="218"/>
      <c r="URL2164" s="218"/>
      <c r="URM2164" s="218"/>
      <c r="URN2164" s="218"/>
      <c r="URO2164" s="218"/>
      <c r="URP2164" s="218"/>
      <c r="URQ2164" s="218"/>
      <c r="URR2164" s="218"/>
      <c r="URS2164" s="218"/>
      <c r="URT2164" s="218"/>
      <c r="URU2164" s="218"/>
      <c r="URV2164" s="218"/>
      <c r="URW2164" s="218"/>
      <c r="URX2164" s="218"/>
      <c r="URY2164" s="218"/>
      <c r="URZ2164" s="218"/>
      <c r="USA2164" s="218"/>
      <c r="USB2164" s="218"/>
      <c r="USC2164" s="218"/>
      <c r="USD2164" s="218"/>
      <c r="USE2164" s="218"/>
      <c r="USF2164" s="218"/>
      <c r="USG2164" s="218"/>
      <c r="USH2164" s="218"/>
      <c r="USI2164" s="218"/>
      <c r="USJ2164" s="218"/>
      <c r="USK2164" s="218"/>
      <c r="USL2164" s="218"/>
      <c r="USM2164" s="218"/>
      <c r="USN2164" s="218"/>
      <c r="USO2164" s="218"/>
      <c r="USP2164" s="218"/>
      <c r="USQ2164" s="218"/>
      <c r="USR2164" s="218"/>
      <c r="USS2164" s="218"/>
      <c r="UST2164" s="218"/>
      <c r="USU2164" s="218"/>
      <c r="USV2164" s="218"/>
      <c r="USW2164" s="218"/>
      <c r="USX2164" s="218"/>
      <c r="USY2164" s="218"/>
      <c r="USZ2164" s="218"/>
      <c r="UTA2164" s="218"/>
      <c r="UTB2164" s="218"/>
      <c r="UTC2164" s="218"/>
      <c r="UTD2164" s="218"/>
      <c r="UTE2164" s="218"/>
      <c r="UTF2164" s="218"/>
      <c r="UTG2164" s="218"/>
      <c r="UTH2164" s="218"/>
      <c r="UTI2164" s="218"/>
      <c r="UTJ2164" s="218"/>
      <c r="UTK2164" s="218"/>
      <c r="UTL2164" s="218"/>
      <c r="UTM2164" s="218"/>
      <c r="UTN2164" s="218"/>
      <c r="UTO2164" s="218"/>
      <c r="UTP2164" s="218"/>
      <c r="UTQ2164" s="218"/>
      <c r="UTR2164" s="218"/>
      <c r="UTS2164" s="218"/>
      <c r="UTT2164" s="218"/>
      <c r="UTU2164" s="218"/>
      <c r="UTV2164" s="218"/>
      <c r="UTW2164" s="218"/>
      <c r="UTX2164" s="218"/>
      <c r="UTY2164" s="218"/>
      <c r="UTZ2164" s="218"/>
      <c r="UUA2164" s="218"/>
      <c r="UUB2164" s="218"/>
      <c r="UUC2164" s="218"/>
      <c r="UUD2164" s="218"/>
      <c r="UUE2164" s="218"/>
      <c r="UUF2164" s="218"/>
      <c r="UUG2164" s="218"/>
      <c r="UUH2164" s="218"/>
      <c r="UUI2164" s="218"/>
      <c r="UUJ2164" s="218"/>
      <c r="UUK2164" s="218"/>
      <c r="UUL2164" s="218"/>
      <c r="UUM2164" s="218"/>
      <c r="UUN2164" s="218"/>
      <c r="UUO2164" s="218"/>
      <c r="UUP2164" s="218"/>
      <c r="UUQ2164" s="218"/>
      <c r="UUR2164" s="218"/>
      <c r="UUS2164" s="218"/>
      <c r="UUT2164" s="218"/>
      <c r="UUU2164" s="218"/>
      <c r="UUV2164" s="218"/>
      <c r="UUW2164" s="218"/>
      <c r="UUX2164" s="218"/>
      <c r="UUY2164" s="218"/>
      <c r="UUZ2164" s="218"/>
      <c r="UVA2164" s="218"/>
      <c r="UVB2164" s="218"/>
      <c r="UVC2164" s="218"/>
      <c r="UVD2164" s="218"/>
      <c r="UVE2164" s="218"/>
      <c r="UVF2164" s="218"/>
      <c r="UVG2164" s="218"/>
      <c r="UVH2164" s="218"/>
      <c r="UVI2164" s="218"/>
      <c r="UVJ2164" s="218"/>
      <c r="UVK2164" s="218"/>
      <c r="UVL2164" s="218"/>
      <c r="UVM2164" s="218"/>
      <c r="UVN2164" s="218"/>
      <c r="UVO2164" s="218"/>
      <c r="UVP2164" s="218"/>
      <c r="UVQ2164" s="218"/>
      <c r="UVR2164" s="218"/>
      <c r="UVS2164" s="218"/>
      <c r="UVT2164" s="218"/>
      <c r="UVU2164" s="218"/>
      <c r="UVV2164" s="218"/>
      <c r="UVW2164" s="218"/>
      <c r="UVX2164" s="218"/>
      <c r="UVY2164" s="218"/>
      <c r="UVZ2164" s="218"/>
      <c r="UWA2164" s="218"/>
      <c r="UWB2164" s="218"/>
      <c r="UWC2164" s="218"/>
      <c r="UWD2164" s="218"/>
      <c r="UWE2164" s="218"/>
      <c r="UWF2164" s="218"/>
      <c r="UWG2164" s="218"/>
      <c r="UWH2164" s="218"/>
      <c r="UWI2164" s="218"/>
      <c r="UWJ2164" s="218"/>
      <c r="UWK2164" s="218"/>
      <c r="UWL2164" s="218"/>
      <c r="UWM2164" s="218"/>
      <c r="UWN2164" s="218"/>
      <c r="UWO2164" s="218"/>
      <c r="UWP2164" s="218"/>
      <c r="UWQ2164" s="218"/>
      <c r="UWR2164" s="218"/>
      <c r="UWS2164" s="218"/>
      <c r="UWT2164" s="218"/>
      <c r="UWU2164" s="218"/>
      <c r="UWV2164" s="218"/>
      <c r="UWW2164" s="218"/>
      <c r="UWX2164" s="218"/>
      <c r="UWY2164" s="218"/>
      <c r="UWZ2164" s="218"/>
      <c r="UXA2164" s="218"/>
      <c r="UXB2164" s="218"/>
      <c r="UXC2164" s="218"/>
      <c r="UXD2164" s="218"/>
      <c r="UXE2164" s="218"/>
      <c r="UXF2164" s="218"/>
      <c r="UXG2164" s="218"/>
      <c r="UXH2164" s="218"/>
      <c r="UXI2164" s="218"/>
      <c r="UXJ2164" s="218"/>
      <c r="UXK2164" s="218"/>
      <c r="UXL2164" s="218"/>
      <c r="UXM2164" s="218"/>
      <c r="UXN2164" s="218"/>
      <c r="UXO2164" s="218"/>
      <c r="UXP2164" s="218"/>
      <c r="UXQ2164" s="218"/>
      <c r="UXR2164" s="218"/>
      <c r="UXS2164" s="218"/>
      <c r="UXT2164" s="218"/>
      <c r="UXU2164" s="218"/>
      <c r="UXV2164" s="218"/>
      <c r="UXW2164" s="218"/>
      <c r="UXX2164" s="218"/>
      <c r="UXY2164" s="218"/>
      <c r="UXZ2164" s="218"/>
      <c r="UYA2164" s="218"/>
      <c r="UYB2164" s="218"/>
      <c r="UYC2164" s="218"/>
      <c r="UYD2164" s="218"/>
      <c r="UYE2164" s="218"/>
      <c r="UYF2164" s="218"/>
      <c r="UYG2164" s="218"/>
      <c r="UYH2164" s="218"/>
      <c r="UYI2164" s="218"/>
      <c r="UYJ2164" s="218"/>
      <c r="UYK2164" s="218"/>
      <c r="UYL2164" s="218"/>
      <c r="UYM2164" s="218"/>
      <c r="UYN2164" s="218"/>
      <c r="UYO2164" s="218"/>
      <c r="UYP2164" s="218"/>
      <c r="UYQ2164" s="218"/>
      <c r="UYR2164" s="218"/>
      <c r="UYS2164" s="218"/>
      <c r="UYT2164" s="218"/>
      <c r="UYU2164" s="218"/>
      <c r="UYV2164" s="218"/>
      <c r="UYW2164" s="218"/>
      <c r="UYX2164" s="218"/>
      <c r="UYY2164" s="218"/>
      <c r="UYZ2164" s="218"/>
      <c r="UZA2164" s="218"/>
      <c r="UZB2164" s="218"/>
      <c r="UZC2164" s="218"/>
      <c r="UZD2164" s="218"/>
      <c r="UZE2164" s="218"/>
      <c r="UZF2164" s="218"/>
      <c r="UZG2164" s="218"/>
      <c r="UZH2164" s="218"/>
      <c r="UZI2164" s="218"/>
      <c r="UZJ2164" s="218"/>
      <c r="UZK2164" s="218"/>
      <c r="UZL2164" s="218"/>
      <c r="UZM2164" s="218"/>
      <c r="UZN2164" s="218"/>
      <c r="UZO2164" s="218"/>
      <c r="UZP2164" s="218"/>
      <c r="UZQ2164" s="218"/>
      <c r="UZR2164" s="218"/>
      <c r="UZS2164" s="218"/>
      <c r="UZT2164" s="218"/>
      <c r="UZU2164" s="218"/>
      <c r="UZV2164" s="218"/>
      <c r="UZW2164" s="218"/>
      <c r="UZX2164" s="218"/>
      <c r="UZY2164" s="218"/>
      <c r="UZZ2164" s="218"/>
      <c r="VAA2164" s="218"/>
      <c r="VAB2164" s="218"/>
      <c r="VAC2164" s="218"/>
      <c r="VAD2164" s="218"/>
      <c r="VAE2164" s="218"/>
      <c r="VAF2164" s="218"/>
      <c r="VAG2164" s="218"/>
      <c r="VAH2164" s="218"/>
      <c r="VAI2164" s="218"/>
      <c r="VAJ2164" s="218"/>
      <c r="VAK2164" s="218"/>
      <c r="VAL2164" s="218"/>
      <c r="VAM2164" s="218"/>
      <c r="VAN2164" s="218"/>
      <c r="VAO2164" s="218"/>
      <c r="VAP2164" s="218"/>
      <c r="VAQ2164" s="218"/>
      <c r="VAR2164" s="218"/>
      <c r="VAS2164" s="218"/>
      <c r="VAT2164" s="218"/>
      <c r="VAU2164" s="218"/>
      <c r="VAV2164" s="218"/>
      <c r="VAW2164" s="218"/>
      <c r="VAX2164" s="218"/>
      <c r="VAY2164" s="218"/>
      <c r="VAZ2164" s="218"/>
      <c r="VBA2164" s="218"/>
      <c r="VBB2164" s="218"/>
      <c r="VBC2164" s="218"/>
      <c r="VBD2164" s="218"/>
      <c r="VBE2164" s="218"/>
      <c r="VBF2164" s="218"/>
      <c r="VBG2164" s="218"/>
      <c r="VBH2164" s="218"/>
      <c r="VBI2164" s="218"/>
      <c r="VBJ2164" s="218"/>
      <c r="VBK2164" s="218"/>
      <c r="VBL2164" s="218"/>
      <c r="VBM2164" s="218"/>
      <c r="VBN2164" s="218"/>
      <c r="VBO2164" s="218"/>
      <c r="VBP2164" s="218"/>
      <c r="VBQ2164" s="218"/>
      <c r="VBR2164" s="218"/>
      <c r="VBS2164" s="218"/>
      <c r="VBT2164" s="218"/>
      <c r="VBU2164" s="218"/>
      <c r="VBV2164" s="218"/>
      <c r="VBW2164" s="218"/>
      <c r="VBX2164" s="218"/>
      <c r="VBY2164" s="218"/>
      <c r="VBZ2164" s="218"/>
      <c r="VCA2164" s="218"/>
      <c r="VCB2164" s="218"/>
      <c r="VCC2164" s="218"/>
      <c r="VCD2164" s="218"/>
      <c r="VCE2164" s="218"/>
      <c r="VCF2164" s="218"/>
      <c r="VCG2164" s="218"/>
      <c r="VCH2164" s="218"/>
      <c r="VCI2164" s="218"/>
      <c r="VCJ2164" s="218"/>
      <c r="VCK2164" s="218"/>
      <c r="VCL2164" s="218"/>
      <c r="VCM2164" s="218"/>
      <c r="VCN2164" s="218"/>
      <c r="VCO2164" s="218"/>
      <c r="VCP2164" s="218"/>
      <c r="VCQ2164" s="218"/>
      <c r="VCR2164" s="218"/>
      <c r="VCS2164" s="218"/>
      <c r="VCT2164" s="218"/>
      <c r="VCU2164" s="218"/>
      <c r="VCV2164" s="218"/>
      <c r="VCW2164" s="218"/>
      <c r="VCX2164" s="218"/>
      <c r="VCY2164" s="218"/>
      <c r="VCZ2164" s="218"/>
      <c r="VDA2164" s="218"/>
      <c r="VDB2164" s="218"/>
      <c r="VDC2164" s="218"/>
      <c r="VDD2164" s="218"/>
      <c r="VDE2164" s="218"/>
      <c r="VDF2164" s="218"/>
      <c r="VDG2164" s="218"/>
      <c r="VDH2164" s="218"/>
      <c r="VDI2164" s="218"/>
      <c r="VDJ2164" s="218"/>
      <c r="VDK2164" s="218"/>
      <c r="VDL2164" s="218"/>
      <c r="VDM2164" s="218"/>
      <c r="VDN2164" s="218"/>
      <c r="VDO2164" s="218"/>
      <c r="VDP2164" s="218"/>
      <c r="VDQ2164" s="218"/>
      <c r="VDR2164" s="218"/>
      <c r="VDS2164" s="218"/>
      <c r="VDT2164" s="218"/>
      <c r="VDU2164" s="218"/>
      <c r="VDV2164" s="218"/>
      <c r="VDW2164" s="218"/>
      <c r="VDX2164" s="218"/>
      <c r="VDY2164" s="218"/>
      <c r="VDZ2164" s="218"/>
      <c r="VEA2164" s="218"/>
      <c r="VEB2164" s="218"/>
      <c r="VEC2164" s="218"/>
      <c r="VED2164" s="218"/>
      <c r="VEE2164" s="218"/>
      <c r="VEF2164" s="218"/>
      <c r="VEG2164" s="218"/>
      <c r="VEH2164" s="218"/>
      <c r="VEI2164" s="218"/>
      <c r="VEJ2164" s="218"/>
      <c r="VEK2164" s="218"/>
      <c r="VEL2164" s="218"/>
      <c r="VEM2164" s="218"/>
      <c r="VEN2164" s="218"/>
      <c r="VEO2164" s="218"/>
      <c r="VEP2164" s="218"/>
      <c r="VEQ2164" s="218"/>
      <c r="VER2164" s="218"/>
      <c r="VES2164" s="218"/>
      <c r="VET2164" s="218"/>
      <c r="VEU2164" s="218"/>
      <c r="VEV2164" s="218"/>
      <c r="VEW2164" s="218"/>
      <c r="VEX2164" s="218"/>
      <c r="VEY2164" s="218"/>
      <c r="VEZ2164" s="218"/>
      <c r="VFA2164" s="218"/>
      <c r="VFB2164" s="218"/>
      <c r="VFC2164" s="218"/>
      <c r="VFD2164" s="218"/>
      <c r="VFE2164" s="218"/>
      <c r="VFF2164" s="218"/>
      <c r="VFG2164" s="218"/>
      <c r="VFH2164" s="218"/>
      <c r="VFI2164" s="218"/>
      <c r="VFJ2164" s="218"/>
      <c r="VFK2164" s="218"/>
      <c r="VFL2164" s="218"/>
      <c r="VFM2164" s="218"/>
      <c r="VFN2164" s="218"/>
      <c r="VFO2164" s="218"/>
      <c r="VFP2164" s="218"/>
      <c r="VFQ2164" s="218"/>
      <c r="VFR2164" s="218"/>
      <c r="VFS2164" s="218"/>
      <c r="VFT2164" s="218"/>
      <c r="VFU2164" s="218"/>
      <c r="VFV2164" s="218"/>
      <c r="VFW2164" s="218"/>
      <c r="VFX2164" s="218"/>
      <c r="VFY2164" s="218"/>
      <c r="VFZ2164" s="218"/>
      <c r="VGA2164" s="218"/>
      <c r="VGB2164" s="218"/>
      <c r="VGC2164" s="218"/>
      <c r="VGD2164" s="218"/>
      <c r="VGE2164" s="218"/>
      <c r="VGF2164" s="218"/>
      <c r="VGG2164" s="218"/>
      <c r="VGH2164" s="218"/>
      <c r="VGI2164" s="218"/>
      <c r="VGJ2164" s="218"/>
      <c r="VGK2164" s="218"/>
      <c r="VGL2164" s="218"/>
      <c r="VGM2164" s="218"/>
      <c r="VGN2164" s="218"/>
      <c r="VGO2164" s="218"/>
      <c r="VGP2164" s="218"/>
      <c r="VGQ2164" s="218"/>
      <c r="VGR2164" s="218"/>
      <c r="VGS2164" s="218"/>
      <c r="VGT2164" s="218"/>
      <c r="VGU2164" s="218"/>
      <c r="VGV2164" s="218"/>
      <c r="VGW2164" s="218"/>
      <c r="VGX2164" s="218"/>
      <c r="VGY2164" s="218"/>
      <c r="VGZ2164" s="218"/>
      <c r="VHA2164" s="218"/>
      <c r="VHB2164" s="218"/>
      <c r="VHC2164" s="218"/>
      <c r="VHD2164" s="218"/>
      <c r="VHE2164" s="218"/>
      <c r="VHF2164" s="218"/>
      <c r="VHG2164" s="218"/>
      <c r="VHH2164" s="218"/>
      <c r="VHI2164" s="218"/>
      <c r="VHJ2164" s="218"/>
      <c r="VHK2164" s="218"/>
      <c r="VHL2164" s="218"/>
      <c r="VHM2164" s="218"/>
      <c r="VHN2164" s="218"/>
      <c r="VHO2164" s="218"/>
      <c r="VHP2164" s="218"/>
      <c r="VHQ2164" s="218"/>
      <c r="VHR2164" s="218"/>
      <c r="VHS2164" s="218"/>
      <c r="VHT2164" s="218"/>
      <c r="VHU2164" s="218"/>
      <c r="VHV2164" s="218"/>
      <c r="VHW2164" s="218"/>
      <c r="VHX2164" s="218"/>
      <c r="VHY2164" s="218"/>
      <c r="VHZ2164" s="218"/>
      <c r="VIA2164" s="218"/>
      <c r="VIB2164" s="218"/>
      <c r="VIC2164" s="218"/>
      <c r="VID2164" s="218"/>
      <c r="VIE2164" s="218"/>
      <c r="VIF2164" s="218"/>
      <c r="VIG2164" s="218"/>
      <c r="VIH2164" s="218"/>
      <c r="VII2164" s="218"/>
      <c r="VIJ2164" s="218"/>
      <c r="VIK2164" s="218"/>
      <c r="VIL2164" s="218"/>
      <c r="VIM2164" s="218"/>
      <c r="VIN2164" s="218"/>
      <c r="VIO2164" s="218"/>
      <c r="VIP2164" s="218"/>
      <c r="VIQ2164" s="218"/>
      <c r="VIR2164" s="218"/>
      <c r="VIS2164" s="218"/>
      <c r="VIT2164" s="218"/>
      <c r="VIU2164" s="218"/>
      <c r="VIV2164" s="218"/>
      <c r="VIW2164" s="218"/>
      <c r="VIX2164" s="218"/>
      <c r="VIY2164" s="218"/>
      <c r="VIZ2164" s="218"/>
      <c r="VJA2164" s="218"/>
      <c r="VJB2164" s="218"/>
      <c r="VJC2164" s="218"/>
      <c r="VJD2164" s="218"/>
      <c r="VJE2164" s="218"/>
      <c r="VJF2164" s="218"/>
      <c r="VJG2164" s="218"/>
      <c r="VJH2164" s="218"/>
      <c r="VJI2164" s="218"/>
      <c r="VJJ2164" s="218"/>
      <c r="VJK2164" s="218"/>
      <c r="VJL2164" s="218"/>
      <c r="VJM2164" s="218"/>
      <c r="VJN2164" s="218"/>
      <c r="VJO2164" s="218"/>
      <c r="VJP2164" s="218"/>
      <c r="VJQ2164" s="218"/>
      <c r="VJR2164" s="218"/>
      <c r="VJS2164" s="218"/>
      <c r="VJT2164" s="218"/>
      <c r="VJU2164" s="218"/>
      <c r="VJV2164" s="218"/>
      <c r="VJW2164" s="218"/>
      <c r="VJX2164" s="218"/>
      <c r="VJY2164" s="218"/>
      <c r="VJZ2164" s="218"/>
      <c r="VKA2164" s="218"/>
      <c r="VKB2164" s="218"/>
      <c r="VKC2164" s="218"/>
      <c r="VKD2164" s="218"/>
      <c r="VKE2164" s="218"/>
      <c r="VKF2164" s="218"/>
      <c r="VKG2164" s="218"/>
      <c r="VKH2164" s="218"/>
      <c r="VKI2164" s="218"/>
      <c r="VKJ2164" s="218"/>
      <c r="VKK2164" s="218"/>
      <c r="VKL2164" s="218"/>
      <c r="VKM2164" s="218"/>
      <c r="VKN2164" s="218"/>
      <c r="VKO2164" s="218"/>
      <c r="VKP2164" s="218"/>
      <c r="VKQ2164" s="218"/>
      <c r="VKR2164" s="218"/>
      <c r="VKS2164" s="218"/>
      <c r="VKT2164" s="218"/>
      <c r="VKU2164" s="218"/>
      <c r="VKV2164" s="218"/>
      <c r="VKW2164" s="218"/>
      <c r="VKX2164" s="218"/>
      <c r="VKY2164" s="218"/>
      <c r="VKZ2164" s="218"/>
      <c r="VLA2164" s="218"/>
      <c r="VLB2164" s="218"/>
      <c r="VLC2164" s="218"/>
      <c r="VLD2164" s="218"/>
      <c r="VLE2164" s="218"/>
      <c r="VLF2164" s="218"/>
      <c r="VLG2164" s="218"/>
      <c r="VLH2164" s="218"/>
      <c r="VLI2164" s="218"/>
      <c r="VLJ2164" s="218"/>
      <c r="VLK2164" s="218"/>
      <c r="VLL2164" s="218"/>
      <c r="VLM2164" s="218"/>
      <c r="VLN2164" s="218"/>
      <c r="VLO2164" s="218"/>
      <c r="VLP2164" s="218"/>
      <c r="VLQ2164" s="218"/>
      <c r="VLR2164" s="218"/>
      <c r="VLS2164" s="218"/>
      <c r="VLT2164" s="218"/>
      <c r="VLU2164" s="218"/>
      <c r="VLV2164" s="218"/>
      <c r="VLW2164" s="218"/>
      <c r="VLX2164" s="218"/>
      <c r="VLY2164" s="218"/>
      <c r="VLZ2164" s="218"/>
      <c r="VMA2164" s="218"/>
      <c r="VMB2164" s="218"/>
      <c r="VMC2164" s="218"/>
      <c r="VMD2164" s="218"/>
      <c r="VME2164" s="218"/>
      <c r="VMF2164" s="218"/>
      <c r="VMG2164" s="218"/>
      <c r="VMH2164" s="218"/>
      <c r="VMI2164" s="218"/>
      <c r="VMJ2164" s="218"/>
      <c r="VMK2164" s="218"/>
      <c r="VML2164" s="218"/>
      <c r="VMM2164" s="218"/>
      <c r="VMN2164" s="218"/>
      <c r="VMO2164" s="218"/>
      <c r="VMP2164" s="218"/>
      <c r="VMQ2164" s="218"/>
      <c r="VMR2164" s="218"/>
      <c r="VMS2164" s="218"/>
      <c r="VMT2164" s="218"/>
      <c r="VMU2164" s="218"/>
      <c r="VMV2164" s="218"/>
      <c r="VMW2164" s="218"/>
      <c r="VMX2164" s="218"/>
      <c r="VMY2164" s="218"/>
      <c r="VMZ2164" s="218"/>
      <c r="VNA2164" s="218"/>
      <c r="VNB2164" s="218"/>
      <c r="VNC2164" s="218"/>
      <c r="VND2164" s="218"/>
      <c r="VNE2164" s="218"/>
      <c r="VNF2164" s="218"/>
      <c r="VNG2164" s="218"/>
      <c r="VNH2164" s="218"/>
      <c r="VNI2164" s="218"/>
      <c r="VNJ2164" s="218"/>
      <c r="VNK2164" s="218"/>
      <c r="VNL2164" s="218"/>
      <c r="VNM2164" s="218"/>
      <c r="VNN2164" s="218"/>
      <c r="VNO2164" s="218"/>
      <c r="VNP2164" s="218"/>
      <c r="VNQ2164" s="218"/>
      <c r="VNR2164" s="218"/>
      <c r="VNS2164" s="218"/>
      <c r="VNT2164" s="218"/>
      <c r="VNU2164" s="218"/>
      <c r="VNV2164" s="218"/>
      <c r="VNW2164" s="218"/>
      <c r="VNX2164" s="218"/>
      <c r="VNY2164" s="218"/>
      <c r="VNZ2164" s="218"/>
      <c r="VOA2164" s="218"/>
      <c r="VOB2164" s="218"/>
      <c r="VOC2164" s="218"/>
      <c r="VOD2164" s="218"/>
      <c r="VOE2164" s="218"/>
      <c r="VOF2164" s="218"/>
      <c r="VOG2164" s="218"/>
      <c r="VOH2164" s="218"/>
      <c r="VOI2164" s="218"/>
      <c r="VOJ2164" s="218"/>
      <c r="VOK2164" s="218"/>
      <c r="VOL2164" s="218"/>
      <c r="VOM2164" s="218"/>
      <c r="VON2164" s="218"/>
      <c r="VOO2164" s="218"/>
      <c r="VOP2164" s="218"/>
      <c r="VOQ2164" s="218"/>
      <c r="VOR2164" s="218"/>
      <c r="VOS2164" s="218"/>
      <c r="VOT2164" s="218"/>
      <c r="VOU2164" s="218"/>
      <c r="VOV2164" s="218"/>
      <c r="VOW2164" s="218"/>
      <c r="VOX2164" s="218"/>
      <c r="VOY2164" s="218"/>
      <c r="VOZ2164" s="218"/>
      <c r="VPA2164" s="218"/>
      <c r="VPB2164" s="218"/>
      <c r="VPC2164" s="218"/>
      <c r="VPD2164" s="218"/>
      <c r="VPE2164" s="218"/>
      <c r="VPF2164" s="218"/>
      <c r="VPG2164" s="218"/>
      <c r="VPH2164" s="218"/>
      <c r="VPI2164" s="218"/>
      <c r="VPJ2164" s="218"/>
      <c r="VPK2164" s="218"/>
      <c r="VPL2164" s="218"/>
      <c r="VPM2164" s="218"/>
      <c r="VPN2164" s="218"/>
      <c r="VPO2164" s="218"/>
      <c r="VPP2164" s="218"/>
      <c r="VPQ2164" s="218"/>
      <c r="VPR2164" s="218"/>
      <c r="VPS2164" s="218"/>
      <c r="VPT2164" s="218"/>
      <c r="VPU2164" s="218"/>
      <c r="VPV2164" s="218"/>
      <c r="VPW2164" s="218"/>
      <c r="VPX2164" s="218"/>
      <c r="VPY2164" s="218"/>
      <c r="VPZ2164" s="218"/>
      <c r="VQA2164" s="218"/>
      <c r="VQB2164" s="218"/>
      <c r="VQC2164" s="218"/>
      <c r="VQD2164" s="218"/>
      <c r="VQE2164" s="218"/>
      <c r="VQF2164" s="218"/>
      <c r="VQG2164" s="218"/>
      <c r="VQH2164" s="218"/>
      <c r="VQI2164" s="218"/>
      <c r="VQJ2164" s="218"/>
      <c r="VQK2164" s="218"/>
      <c r="VQL2164" s="218"/>
      <c r="VQM2164" s="218"/>
      <c r="VQN2164" s="218"/>
      <c r="VQO2164" s="218"/>
      <c r="VQP2164" s="218"/>
      <c r="VQQ2164" s="218"/>
      <c r="VQR2164" s="218"/>
      <c r="VQS2164" s="218"/>
      <c r="VQT2164" s="218"/>
      <c r="VQU2164" s="218"/>
      <c r="VQV2164" s="218"/>
      <c r="VQW2164" s="218"/>
      <c r="VQX2164" s="218"/>
      <c r="VQY2164" s="218"/>
      <c r="VQZ2164" s="218"/>
      <c r="VRA2164" s="218"/>
      <c r="VRB2164" s="218"/>
      <c r="VRC2164" s="218"/>
      <c r="VRD2164" s="218"/>
      <c r="VRE2164" s="218"/>
      <c r="VRF2164" s="218"/>
      <c r="VRG2164" s="218"/>
      <c r="VRH2164" s="218"/>
      <c r="VRI2164" s="218"/>
      <c r="VRJ2164" s="218"/>
      <c r="VRK2164" s="218"/>
      <c r="VRL2164" s="218"/>
      <c r="VRM2164" s="218"/>
      <c r="VRN2164" s="218"/>
      <c r="VRO2164" s="218"/>
      <c r="VRP2164" s="218"/>
      <c r="VRQ2164" s="218"/>
      <c r="VRR2164" s="218"/>
      <c r="VRS2164" s="218"/>
      <c r="VRT2164" s="218"/>
      <c r="VRU2164" s="218"/>
      <c r="VRV2164" s="218"/>
      <c r="VRW2164" s="218"/>
      <c r="VRX2164" s="218"/>
      <c r="VRY2164" s="218"/>
      <c r="VRZ2164" s="218"/>
      <c r="VSA2164" s="218"/>
      <c r="VSB2164" s="218"/>
      <c r="VSC2164" s="218"/>
      <c r="VSD2164" s="218"/>
      <c r="VSE2164" s="218"/>
      <c r="VSF2164" s="218"/>
      <c r="VSG2164" s="218"/>
      <c r="VSH2164" s="218"/>
      <c r="VSI2164" s="218"/>
      <c r="VSJ2164" s="218"/>
      <c r="VSK2164" s="218"/>
      <c r="VSL2164" s="218"/>
      <c r="VSM2164" s="218"/>
      <c r="VSN2164" s="218"/>
      <c r="VSO2164" s="218"/>
      <c r="VSP2164" s="218"/>
      <c r="VSQ2164" s="218"/>
      <c r="VSR2164" s="218"/>
      <c r="VSS2164" s="218"/>
      <c r="VST2164" s="218"/>
      <c r="VSU2164" s="218"/>
      <c r="VSV2164" s="218"/>
      <c r="VSW2164" s="218"/>
      <c r="VSX2164" s="218"/>
      <c r="VSY2164" s="218"/>
      <c r="VSZ2164" s="218"/>
      <c r="VTA2164" s="218"/>
      <c r="VTB2164" s="218"/>
      <c r="VTC2164" s="218"/>
      <c r="VTD2164" s="218"/>
      <c r="VTE2164" s="218"/>
      <c r="VTF2164" s="218"/>
      <c r="VTG2164" s="218"/>
      <c r="VTH2164" s="218"/>
      <c r="VTI2164" s="218"/>
      <c r="VTJ2164" s="218"/>
      <c r="VTK2164" s="218"/>
      <c r="VTL2164" s="218"/>
      <c r="VTM2164" s="218"/>
      <c r="VTN2164" s="218"/>
      <c r="VTO2164" s="218"/>
      <c r="VTP2164" s="218"/>
      <c r="VTQ2164" s="218"/>
      <c r="VTR2164" s="218"/>
      <c r="VTS2164" s="218"/>
      <c r="VTT2164" s="218"/>
      <c r="VTU2164" s="218"/>
      <c r="VTV2164" s="218"/>
      <c r="VTW2164" s="218"/>
      <c r="VTX2164" s="218"/>
      <c r="VTY2164" s="218"/>
      <c r="VTZ2164" s="218"/>
      <c r="VUA2164" s="218"/>
      <c r="VUB2164" s="218"/>
      <c r="VUC2164" s="218"/>
      <c r="VUD2164" s="218"/>
      <c r="VUE2164" s="218"/>
      <c r="VUF2164" s="218"/>
      <c r="VUG2164" s="218"/>
      <c r="VUH2164" s="218"/>
      <c r="VUI2164" s="218"/>
      <c r="VUJ2164" s="218"/>
      <c r="VUK2164" s="218"/>
      <c r="VUL2164" s="218"/>
      <c r="VUM2164" s="218"/>
      <c r="VUN2164" s="218"/>
      <c r="VUO2164" s="218"/>
      <c r="VUP2164" s="218"/>
      <c r="VUQ2164" s="218"/>
      <c r="VUR2164" s="218"/>
      <c r="VUS2164" s="218"/>
      <c r="VUT2164" s="218"/>
      <c r="VUU2164" s="218"/>
      <c r="VUV2164" s="218"/>
      <c r="VUW2164" s="218"/>
      <c r="VUX2164" s="218"/>
      <c r="VUY2164" s="218"/>
      <c r="VUZ2164" s="218"/>
      <c r="VVA2164" s="218"/>
      <c r="VVB2164" s="218"/>
      <c r="VVC2164" s="218"/>
      <c r="VVD2164" s="218"/>
      <c r="VVE2164" s="218"/>
      <c r="VVF2164" s="218"/>
      <c r="VVG2164" s="218"/>
      <c r="VVH2164" s="218"/>
      <c r="VVI2164" s="218"/>
      <c r="VVJ2164" s="218"/>
      <c r="VVK2164" s="218"/>
      <c r="VVL2164" s="218"/>
      <c r="VVM2164" s="218"/>
      <c r="VVN2164" s="218"/>
      <c r="VVO2164" s="218"/>
      <c r="VVP2164" s="218"/>
      <c r="VVQ2164" s="218"/>
      <c r="VVR2164" s="218"/>
      <c r="VVS2164" s="218"/>
      <c r="VVT2164" s="218"/>
      <c r="VVU2164" s="218"/>
      <c r="VVV2164" s="218"/>
      <c r="VVW2164" s="218"/>
      <c r="VVX2164" s="218"/>
      <c r="VVY2164" s="218"/>
      <c r="VVZ2164" s="218"/>
      <c r="VWA2164" s="218"/>
      <c r="VWB2164" s="218"/>
      <c r="VWC2164" s="218"/>
      <c r="VWD2164" s="218"/>
      <c r="VWE2164" s="218"/>
      <c r="VWF2164" s="218"/>
      <c r="VWG2164" s="218"/>
      <c r="VWH2164" s="218"/>
      <c r="VWI2164" s="218"/>
      <c r="VWJ2164" s="218"/>
      <c r="VWK2164" s="218"/>
      <c r="VWL2164" s="218"/>
      <c r="VWM2164" s="218"/>
      <c r="VWN2164" s="218"/>
      <c r="VWO2164" s="218"/>
      <c r="VWP2164" s="218"/>
      <c r="VWQ2164" s="218"/>
      <c r="VWR2164" s="218"/>
      <c r="VWS2164" s="218"/>
      <c r="VWT2164" s="218"/>
      <c r="VWU2164" s="218"/>
      <c r="VWV2164" s="218"/>
      <c r="VWW2164" s="218"/>
      <c r="VWX2164" s="218"/>
      <c r="VWY2164" s="218"/>
      <c r="VWZ2164" s="218"/>
      <c r="VXA2164" s="218"/>
      <c r="VXB2164" s="218"/>
      <c r="VXC2164" s="218"/>
      <c r="VXD2164" s="218"/>
      <c r="VXE2164" s="218"/>
      <c r="VXF2164" s="218"/>
      <c r="VXG2164" s="218"/>
      <c r="VXH2164" s="218"/>
      <c r="VXI2164" s="218"/>
      <c r="VXJ2164" s="218"/>
      <c r="VXK2164" s="218"/>
      <c r="VXL2164" s="218"/>
      <c r="VXM2164" s="218"/>
      <c r="VXN2164" s="218"/>
      <c r="VXO2164" s="218"/>
      <c r="VXP2164" s="218"/>
      <c r="VXQ2164" s="218"/>
      <c r="VXR2164" s="218"/>
      <c r="VXS2164" s="218"/>
      <c r="VXT2164" s="218"/>
      <c r="VXU2164" s="218"/>
      <c r="VXV2164" s="218"/>
      <c r="VXW2164" s="218"/>
      <c r="VXX2164" s="218"/>
      <c r="VXY2164" s="218"/>
      <c r="VXZ2164" s="218"/>
      <c r="VYA2164" s="218"/>
      <c r="VYB2164" s="218"/>
      <c r="VYC2164" s="218"/>
      <c r="VYD2164" s="218"/>
      <c r="VYE2164" s="218"/>
      <c r="VYF2164" s="218"/>
      <c r="VYG2164" s="218"/>
      <c r="VYH2164" s="218"/>
      <c r="VYI2164" s="218"/>
      <c r="VYJ2164" s="218"/>
      <c r="VYK2164" s="218"/>
      <c r="VYL2164" s="218"/>
      <c r="VYM2164" s="218"/>
      <c r="VYN2164" s="218"/>
      <c r="VYO2164" s="218"/>
      <c r="VYP2164" s="218"/>
      <c r="VYQ2164" s="218"/>
      <c r="VYR2164" s="218"/>
      <c r="VYS2164" s="218"/>
      <c r="VYT2164" s="218"/>
      <c r="VYU2164" s="218"/>
      <c r="VYV2164" s="218"/>
      <c r="VYW2164" s="218"/>
      <c r="VYX2164" s="218"/>
      <c r="VYY2164" s="218"/>
      <c r="VYZ2164" s="218"/>
      <c r="VZA2164" s="218"/>
      <c r="VZB2164" s="218"/>
      <c r="VZC2164" s="218"/>
      <c r="VZD2164" s="218"/>
      <c r="VZE2164" s="218"/>
      <c r="VZF2164" s="218"/>
      <c r="VZG2164" s="218"/>
      <c r="VZH2164" s="218"/>
      <c r="VZI2164" s="218"/>
      <c r="VZJ2164" s="218"/>
      <c r="VZK2164" s="218"/>
      <c r="VZL2164" s="218"/>
      <c r="VZM2164" s="218"/>
      <c r="VZN2164" s="218"/>
      <c r="VZO2164" s="218"/>
      <c r="VZP2164" s="218"/>
      <c r="VZQ2164" s="218"/>
      <c r="VZR2164" s="218"/>
      <c r="VZS2164" s="218"/>
      <c r="VZT2164" s="218"/>
      <c r="VZU2164" s="218"/>
      <c r="VZV2164" s="218"/>
      <c r="VZW2164" s="218"/>
      <c r="VZX2164" s="218"/>
      <c r="VZY2164" s="218"/>
      <c r="VZZ2164" s="218"/>
      <c r="WAA2164" s="218"/>
      <c r="WAB2164" s="218"/>
      <c r="WAC2164" s="218"/>
      <c r="WAD2164" s="218"/>
      <c r="WAE2164" s="218"/>
      <c r="WAF2164" s="218"/>
      <c r="WAG2164" s="218"/>
      <c r="WAH2164" s="218"/>
      <c r="WAI2164" s="218"/>
      <c r="WAJ2164" s="218"/>
      <c r="WAK2164" s="218"/>
      <c r="WAL2164" s="218"/>
      <c r="WAM2164" s="218"/>
      <c r="WAN2164" s="218"/>
      <c r="WAO2164" s="218"/>
      <c r="WAP2164" s="218"/>
      <c r="WAQ2164" s="218"/>
      <c r="WAR2164" s="218"/>
      <c r="WAS2164" s="218"/>
      <c r="WAT2164" s="218"/>
      <c r="WAU2164" s="218"/>
      <c r="WAV2164" s="218"/>
      <c r="WAW2164" s="218"/>
      <c r="WAX2164" s="218"/>
      <c r="WAY2164" s="218"/>
      <c r="WAZ2164" s="218"/>
      <c r="WBA2164" s="218"/>
      <c r="WBB2164" s="218"/>
      <c r="WBC2164" s="218"/>
      <c r="WBD2164" s="218"/>
      <c r="WBE2164" s="218"/>
      <c r="WBF2164" s="218"/>
      <c r="WBG2164" s="218"/>
      <c r="WBH2164" s="218"/>
      <c r="WBI2164" s="218"/>
      <c r="WBJ2164" s="218"/>
      <c r="WBK2164" s="218"/>
      <c r="WBL2164" s="218"/>
      <c r="WBM2164" s="218"/>
      <c r="WBN2164" s="218"/>
      <c r="WBO2164" s="218"/>
      <c r="WBP2164" s="218"/>
      <c r="WBQ2164" s="218"/>
      <c r="WBR2164" s="218"/>
      <c r="WBS2164" s="218"/>
      <c r="WBT2164" s="218"/>
      <c r="WBU2164" s="218"/>
      <c r="WBV2164" s="218"/>
      <c r="WBW2164" s="218"/>
      <c r="WBX2164" s="218"/>
      <c r="WBY2164" s="218"/>
      <c r="WBZ2164" s="218"/>
      <c r="WCA2164" s="218"/>
      <c r="WCB2164" s="218"/>
      <c r="WCC2164" s="218"/>
      <c r="WCD2164" s="218"/>
      <c r="WCE2164" s="218"/>
      <c r="WCF2164" s="218"/>
      <c r="WCG2164" s="218"/>
      <c r="WCH2164" s="218"/>
      <c r="WCI2164" s="218"/>
      <c r="WCJ2164" s="218"/>
      <c r="WCK2164" s="218"/>
      <c r="WCL2164" s="218"/>
      <c r="WCM2164" s="218"/>
      <c r="WCN2164" s="218"/>
      <c r="WCO2164" s="218"/>
      <c r="WCP2164" s="218"/>
      <c r="WCQ2164" s="218"/>
      <c r="WCR2164" s="218"/>
      <c r="WCS2164" s="218"/>
      <c r="WCT2164" s="218"/>
      <c r="WCU2164" s="218"/>
      <c r="WCV2164" s="218"/>
      <c r="WCW2164" s="218"/>
      <c r="WCX2164" s="218"/>
      <c r="WCY2164" s="218"/>
      <c r="WCZ2164" s="218"/>
      <c r="WDA2164" s="218"/>
      <c r="WDB2164" s="218"/>
      <c r="WDC2164" s="218"/>
      <c r="WDD2164" s="218"/>
      <c r="WDE2164" s="218"/>
      <c r="WDF2164" s="218"/>
      <c r="WDG2164" s="218"/>
      <c r="WDH2164" s="218"/>
      <c r="WDI2164" s="218"/>
      <c r="WDJ2164" s="218"/>
      <c r="WDK2164" s="218"/>
      <c r="WDL2164" s="218"/>
      <c r="WDM2164" s="218"/>
      <c r="WDN2164" s="218"/>
      <c r="WDO2164" s="218"/>
      <c r="WDP2164" s="218"/>
      <c r="WDQ2164" s="218"/>
      <c r="WDR2164" s="218"/>
      <c r="WDS2164" s="218"/>
      <c r="WDT2164" s="218"/>
      <c r="WDU2164" s="218"/>
      <c r="WDV2164" s="218"/>
      <c r="WDW2164" s="218"/>
      <c r="WDX2164" s="218"/>
      <c r="WDY2164" s="218"/>
      <c r="WDZ2164" s="218"/>
      <c r="WEA2164" s="218"/>
      <c r="WEB2164" s="218"/>
      <c r="WEC2164" s="218"/>
      <c r="WED2164" s="218"/>
      <c r="WEE2164" s="218"/>
      <c r="WEF2164" s="218"/>
      <c r="WEG2164" s="218"/>
      <c r="WEH2164" s="218"/>
      <c r="WEI2164" s="218"/>
      <c r="WEJ2164" s="218"/>
      <c r="WEK2164" s="218"/>
      <c r="WEL2164" s="218"/>
      <c r="WEM2164" s="218"/>
      <c r="WEN2164" s="218"/>
      <c r="WEO2164" s="218"/>
      <c r="WEP2164" s="218"/>
      <c r="WEQ2164" s="218"/>
      <c r="WER2164" s="218"/>
      <c r="WES2164" s="218"/>
      <c r="WET2164" s="218"/>
      <c r="WEU2164" s="218"/>
      <c r="WEV2164" s="218"/>
      <c r="WEW2164" s="218"/>
      <c r="WEX2164" s="218"/>
      <c r="WEY2164" s="218"/>
      <c r="WEZ2164" s="218"/>
      <c r="WFA2164" s="218"/>
      <c r="WFB2164" s="218"/>
      <c r="WFC2164" s="218"/>
      <c r="WFD2164" s="218"/>
      <c r="WFE2164" s="218"/>
      <c r="WFF2164" s="218"/>
      <c r="WFG2164" s="218"/>
      <c r="WFH2164" s="218"/>
      <c r="WFI2164" s="218"/>
      <c r="WFJ2164" s="218"/>
      <c r="WFK2164" s="218"/>
      <c r="WFL2164" s="218"/>
      <c r="WFM2164" s="218"/>
      <c r="WFN2164" s="218"/>
      <c r="WFO2164" s="218"/>
      <c r="WFP2164" s="218"/>
      <c r="WFQ2164" s="218"/>
      <c r="WFR2164" s="218"/>
      <c r="WFS2164" s="218"/>
      <c r="WFT2164" s="218"/>
      <c r="WFU2164" s="218"/>
      <c r="WFV2164" s="218"/>
      <c r="WFW2164" s="218"/>
      <c r="WFX2164" s="218"/>
      <c r="WFY2164" s="218"/>
      <c r="WFZ2164" s="218"/>
      <c r="WGA2164" s="218"/>
      <c r="WGB2164" s="218"/>
      <c r="WGC2164" s="218"/>
      <c r="WGD2164" s="218"/>
      <c r="WGE2164" s="218"/>
      <c r="WGF2164" s="218"/>
      <c r="WGG2164" s="218"/>
      <c r="WGH2164" s="218"/>
      <c r="WGI2164" s="218"/>
      <c r="WGJ2164" s="218"/>
      <c r="WGK2164" s="218"/>
      <c r="WGL2164" s="218"/>
      <c r="WGM2164" s="218"/>
      <c r="WGN2164" s="218"/>
      <c r="WGO2164" s="218"/>
      <c r="WGP2164" s="218"/>
      <c r="WGQ2164" s="218"/>
      <c r="WGR2164" s="218"/>
      <c r="WGS2164" s="218"/>
      <c r="WGT2164" s="218"/>
      <c r="WGU2164" s="218"/>
      <c r="WGV2164" s="218"/>
      <c r="WGW2164" s="218"/>
      <c r="WGX2164" s="218"/>
      <c r="WGY2164" s="218"/>
      <c r="WGZ2164" s="218"/>
      <c r="WHA2164" s="218"/>
      <c r="WHB2164" s="218"/>
      <c r="WHC2164" s="218"/>
      <c r="WHD2164" s="218"/>
      <c r="WHE2164" s="218"/>
      <c r="WHF2164" s="218"/>
      <c r="WHG2164" s="218"/>
      <c r="WHH2164" s="218"/>
      <c r="WHI2164" s="218"/>
      <c r="WHJ2164" s="218"/>
      <c r="WHK2164" s="218"/>
      <c r="WHL2164" s="218"/>
      <c r="WHM2164" s="218"/>
      <c r="WHN2164" s="218"/>
      <c r="WHO2164" s="218"/>
      <c r="WHP2164" s="218"/>
      <c r="WHQ2164" s="218"/>
      <c r="WHR2164" s="218"/>
      <c r="WHS2164" s="218"/>
      <c r="WHT2164" s="218"/>
      <c r="WHU2164" s="218"/>
      <c r="WHV2164" s="218"/>
      <c r="WHW2164" s="218"/>
      <c r="WHX2164" s="218"/>
      <c r="WHY2164" s="218"/>
      <c r="WHZ2164" s="218"/>
      <c r="WIA2164" s="218"/>
      <c r="WIB2164" s="218"/>
      <c r="WIC2164" s="218"/>
      <c r="WID2164" s="218"/>
      <c r="WIE2164" s="218"/>
      <c r="WIF2164" s="218"/>
      <c r="WIG2164" s="218"/>
      <c r="WIH2164" s="218"/>
      <c r="WII2164" s="218"/>
      <c r="WIJ2164" s="218"/>
      <c r="WIK2164" s="218"/>
      <c r="WIL2164" s="218"/>
      <c r="WIM2164" s="218"/>
      <c r="WIN2164" s="218"/>
      <c r="WIO2164" s="218"/>
      <c r="WIP2164" s="218"/>
      <c r="WIQ2164" s="218"/>
      <c r="WIR2164" s="218"/>
      <c r="WIS2164" s="218"/>
      <c r="WIT2164" s="218"/>
      <c r="WIU2164" s="218"/>
      <c r="WIV2164" s="218"/>
      <c r="WIW2164" s="218"/>
      <c r="WIX2164" s="218"/>
      <c r="WIY2164" s="218"/>
      <c r="WIZ2164" s="218"/>
      <c r="WJA2164" s="218"/>
      <c r="WJB2164" s="218"/>
      <c r="WJC2164" s="218"/>
      <c r="WJD2164" s="218"/>
      <c r="WJE2164" s="218"/>
      <c r="WJF2164" s="218"/>
      <c r="WJG2164" s="218"/>
      <c r="WJH2164" s="218"/>
      <c r="WJI2164" s="218"/>
      <c r="WJJ2164" s="218"/>
      <c r="WJK2164" s="218"/>
      <c r="WJL2164" s="218"/>
      <c r="WJM2164" s="218"/>
      <c r="WJN2164" s="218"/>
      <c r="WJO2164" s="218"/>
      <c r="WJP2164" s="218"/>
      <c r="WJQ2164" s="218"/>
      <c r="WJR2164" s="218"/>
      <c r="WJS2164" s="218"/>
      <c r="WJT2164" s="218"/>
      <c r="WJU2164" s="218"/>
      <c r="WJV2164" s="218"/>
      <c r="WJW2164" s="218"/>
      <c r="WJX2164" s="218"/>
      <c r="WJY2164" s="218"/>
      <c r="WJZ2164" s="218"/>
      <c r="WKA2164" s="218"/>
      <c r="WKB2164" s="218"/>
      <c r="WKC2164" s="218"/>
      <c r="WKD2164" s="218"/>
      <c r="WKE2164" s="218"/>
      <c r="WKF2164" s="218"/>
      <c r="WKG2164" s="218"/>
      <c r="WKH2164" s="218"/>
      <c r="WKI2164" s="218"/>
      <c r="WKJ2164" s="218"/>
      <c r="WKK2164" s="218"/>
      <c r="WKL2164" s="218"/>
      <c r="WKM2164" s="218"/>
      <c r="WKN2164" s="218"/>
      <c r="WKO2164" s="218"/>
      <c r="WKP2164" s="218"/>
      <c r="WKQ2164" s="218"/>
      <c r="WKR2164" s="218"/>
      <c r="WKS2164" s="218"/>
      <c r="WKT2164" s="218"/>
      <c r="WKU2164" s="218"/>
      <c r="WKV2164" s="218"/>
      <c r="WKW2164" s="218"/>
      <c r="WKX2164" s="218"/>
      <c r="WKY2164" s="218"/>
      <c r="WKZ2164" s="218"/>
      <c r="WLA2164" s="218"/>
      <c r="WLB2164" s="218"/>
      <c r="WLC2164" s="218"/>
      <c r="WLD2164" s="218"/>
      <c r="WLE2164" s="218"/>
      <c r="WLF2164" s="218"/>
      <c r="WLG2164" s="218"/>
      <c r="WLH2164" s="218"/>
      <c r="WLI2164" s="218"/>
      <c r="WLJ2164" s="218"/>
      <c r="WLK2164" s="218"/>
      <c r="WLL2164" s="218"/>
      <c r="WLM2164" s="218"/>
      <c r="WLN2164" s="218"/>
      <c r="WLO2164" s="218"/>
      <c r="WLP2164" s="218"/>
      <c r="WLQ2164" s="218"/>
      <c r="WLR2164" s="218"/>
      <c r="WLS2164" s="218"/>
      <c r="WLT2164" s="218"/>
      <c r="WLU2164" s="218"/>
      <c r="WLV2164" s="218"/>
      <c r="WLW2164" s="218"/>
      <c r="WLX2164" s="218"/>
      <c r="WLY2164" s="218"/>
      <c r="WLZ2164" s="218"/>
      <c r="WMA2164" s="218"/>
      <c r="WMB2164" s="218"/>
      <c r="WMC2164" s="218"/>
      <c r="WMD2164" s="218"/>
      <c r="WME2164" s="218"/>
      <c r="WMF2164" s="218"/>
      <c r="WMG2164" s="218"/>
      <c r="WMH2164" s="218"/>
      <c r="WMI2164" s="218"/>
      <c r="WMJ2164" s="218"/>
      <c r="WMK2164" s="218"/>
      <c r="WML2164" s="218"/>
      <c r="WMM2164" s="218"/>
      <c r="WMN2164" s="218"/>
      <c r="WMO2164" s="218"/>
      <c r="WMP2164" s="218"/>
      <c r="WMQ2164" s="218"/>
      <c r="WMR2164" s="218"/>
      <c r="WMS2164" s="218"/>
      <c r="WMT2164" s="218"/>
      <c r="WMU2164" s="218"/>
      <c r="WMV2164" s="218"/>
      <c r="WMW2164" s="218"/>
      <c r="WMX2164" s="218"/>
      <c r="WMY2164" s="218"/>
      <c r="WMZ2164" s="218"/>
      <c r="WNA2164" s="218"/>
      <c r="WNB2164" s="218"/>
      <c r="WNC2164" s="218"/>
      <c r="WND2164" s="218"/>
      <c r="WNE2164" s="218"/>
      <c r="WNF2164" s="218"/>
      <c r="WNG2164" s="218"/>
      <c r="WNH2164" s="218"/>
      <c r="WNI2164" s="218"/>
      <c r="WNJ2164" s="218"/>
      <c r="WNK2164" s="218"/>
      <c r="WNL2164" s="218"/>
      <c r="WNM2164" s="218"/>
      <c r="WNN2164" s="218"/>
      <c r="WNO2164" s="218"/>
      <c r="WNP2164" s="218"/>
      <c r="WNQ2164" s="218"/>
      <c r="WNR2164" s="218"/>
      <c r="WNS2164" s="218"/>
      <c r="WNT2164" s="218"/>
      <c r="WNU2164" s="218"/>
      <c r="WNV2164" s="218"/>
      <c r="WNW2164" s="218"/>
      <c r="WNX2164" s="218"/>
      <c r="WNY2164" s="218"/>
      <c r="WNZ2164" s="218"/>
      <c r="WOA2164" s="218"/>
      <c r="WOB2164" s="218"/>
      <c r="WOC2164" s="218"/>
      <c r="WOD2164" s="218"/>
      <c r="WOE2164" s="218"/>
      <c r="WOF2164" s="218"/>
      <c r="WOG2164" s="218"/>
      <c r="WOH2164" s="218"/>
      <c r="WOI2164" s="218"/>
      <c r="WOJ2164" s="218"/>
      <c r="WOK2164" s="218"/>
      <c r="WOL2164" s="218"/>
      <c r="WOM2164" s="218"/>
      <c r="WON2164" s="218"/>
      <c r="WOO2164" s="218"/>
      <c r="WOP2164" s="218"/>
      <c r="WOQ2164" s="218"/>
      <c r="WOR2164" s="218"/>
      <c r="WOS2164" s="218"/>
      <c r="WOT2164" s="218"/>
      <c r="WOU2164" s="218"/>
      <c r="WOV2164" s="218"/>
      <c r="WOW2164" s="218"/>
      <c r="WOX2164" s="218"/>
      <c r="WOY2164" s="218"/>
      <c r="WOZ2164" s="218"/>
      <c r="WPA2164" s="218"/>
      <c r="WPB2164" s="218"/>
      <c r="WPC2164" s="218"/>
      <c r="WPD2164" s="218"/>
      <c r="WPE2164" s="218"/>
      <c r="WPF2164" s="218"/>
      <c r="WPG2164" s="218"/>
      <c r="WPH2164" s="218"/>
      <c r="WPI2164" s="218"/>
      <c r="WPJ2164" s="218"/>
      <c r="WPK2164" s="218"/>
      <c r="WPL2164" s="218"/>
      <c r="WPM2164" s="218"/>
      <c r="WPN2164" s="218"/>
      <c r="WPO2164" s="218"/>
      <c r="WPP2164" s="218"/>
      <c r="WPQ2164" s="218"/>
      <c r="WPR2164" s="218"/>
      <c r="WPS2164" s="218"/>
      <c r="WPT2164" s="218"/>
      <c r="WPU2164" s="218"/>
      <c r="WPV2164" s="218"/>
      <c r="WPW2164" s="218"/>
      <c r="WPX2164" s="218"/>
      <c r="WPY2164" s="218"/>
      <c r="WPZ2164" s="218"/>
      <c r="WQA2164" s="218"/>
      <c r="WQB2164" s="218"/>
      <c r="WQC2164" s="218"/>
      <c r="WQD2164" s="218"/>
      <c r="WQE2164" s="218"/>
      <c r="WQF2164" s="218"/>
      <c r="WQG2164" s="218"/>
      <c r="WQH2164" s="218"/>
      <c r="WQI2164" s="218"/>
      <c r="WQJ2164" s="218"/>
      <c r="WQK2164" s="218"/>
      <c r="WQL2164" s="218"/>
      <c r="WQM2164" s="218"/>
      <c r="WQN2164" s="218"/>
      <c r="WQO2164" s="218"/>
      <c r="WQP2164" s="218"/>
      <c r="WQQ2164" s="218"/>
      <c r="WQR2164" s="218"/>
      <c r="WQS2164" s="218"/>
      <c r="WQT2164" s="218"/>
      <c r="WQU2164" s="218"/>
      <c r="WQV2164" s="218"/>
      <c r="WQW2164" s="218"/>
      <c r="WQX2164" s="218"/>
      <c r="WQY2164" s="218"/>
      <c r="WQZ2164" s="218"/>
      <c r="WRA2164" s="218"/>
      <c r="WRB2164" s="218"/>
      <c r="WRC2164" s="218"/>
      <c r="WRD2164" s="218"/>
      <c r="WRE2164" s="218"/>
      <c r="WRF2164" s="218"/>
      <c r="WRG2164" s="218"/>
      <c r="WRH2164" s="218"/>
      <c r="WRI2164" s="218"/>
      <c r="WRJ2164" s="218"/>
      <c r="WRK2164" s="218"/>
      <c r="WRL2164" s="218"/>
      <c r="WRM2164" s="218"/>
      <c r="WRN2164" s="218"/>
      <c r="WRO2164" s="218"/>
      <c r="WRP2164" s="218"/>
      <c r="WRQ2164" s="218"/>
      <c r="WRR2164" s="218"/>
      <c r="WRS2164" s="218"/>
      <c r="WRT2164" s="218"/>
      <c r="WRU2164" s="218"/>
      <c r="WRV2164" s="218"/>
      <c r="WRW2164" s="218"/>
      <c r="WRX2164" s="218"/>
      <c r="WRY2164" s="218"/>
      <c r="WRZ2164" s="218"/>
      <c r="WSA2164" s="218"/>
      <c r="WSB2164" s="218"/>
      <c r="WSC2164" s="218"/>
      <c r="WSD2164" s="218"/>
      <c r="WSE2164" s="218"/>
      <c r="WSF2164" s="218"/>
      <c r="WSG2164" s="218"/>
      <c r="WSH2164" s="218"/>
      <c r="WSI2164" s="218"/>
      <c r="WSJ2164" s="218"/>
      <c r="WSK2164" s="218"/>
      <c r="WSL2164" s="218"/>
      <c r="WSM2164" s="218"/>
      <c r="WSN2164" s="218"/>
      <c r="WSO2164" s="218"/>
      <c r="WSP2164" s="218"/>
      <c r="WSQ2164" s="218"/>
      <c r="WSR2164" s="218"/>
      <c r="WSS2164" s="218"/>
      <c r="WST2164" s="218"/>
      <c r="WSU2164" s="218"/>
      <c r="WSV2164" s="218"/>
      <c r="WSW2164" s="218"/>
      <c r="WSX2164" s="218"/>
      <c r="WSY2164" s="218"/>
      <c r="WSZ2164" s="218"/>
      <c r="WTA2164" s="218"/>
      <c r="WTB2164" s="218"/>
      <c r="WTC2164" s="218"/>
      <c r="WTD2164" s="218"/>
      <c r="WTE2164" s="218"/>
      <c r="WTF2164" s="218"/>
      <c r="WTG2164" s="218"/>
      <c r="WTH2164" s="218"/>
      <c r="WTI2164" s="218"/>
      <c r="WTJ2164" s="218"/>
      <c r="WTK2164" s="218"/>
      <c r="WTL2164" s="218"/>
      <c r="WTM2164" s="218"/>
      <c r="WTN2164" s="218"/>
      <c r="WTO2164" s="218"/>
      <c r="WTP2164" s="218"/>
      <c r="WTQ2164" s="218"/>
      <c r="WTR2164" s="218"/>
      <c r="WTS2164" s="218"/>
      <c r="WTT2164" s="218"/>
      <c r="WTU2164" s="218"/>
      <c r="WTV2164" s="218"/>
      <c r="WTW2164" s="218"/>
      <c r="WTX2164" s="218"/>
      <c r="WTY2164" s="218"/>
      <c r="WTZ2164" s="218"/>
      <c r="WUA2164" s="218"/>
      <c r="WUB2164" s="218"/>
      <c r="WUC2164" s="218"/>
      <c r="WUD2164" s="218"/>
      <c r="WUE2164" s="218"/>
      <c r="WUF2164" s="218"/>
      <c r="WUG2164" s="218"/>
      <c r="WUH2164" s="218"/>
      <c r="WUI2164" s="218"/>
      <c r="WUJ2164" s="218"/>
      <c r="WUK2164" s="218"/>
      <c r="WUL2164" s="218"/>
      <c r="WUM2164" s="218"/>
      <c r="WUN2164" s="218"/>
      <c r="WUO2164" s="218"/>
      <c r="WUP2164" s="218"/>
      <c r="WUQ2164" s="218"/>
      <c r="WUR2164" s="218"/>
      <c r="WUS2164" s="218"/>
      <c r="WUT2164" s="218"/>
      <c r="WUU2164" s="218"/>
      <c r="WUV2164" s="218"/>
      <c r="WUW2164" s="218"/>
      <c r="WUX2164" s="218"/>
      <c r="WUY2164" s="218"/>
      <c r="WUZ2164" s="218"/>
      <c r="WVA2164" s="218"/>
      <c r="WVB2164" s="218"/>
      <c r="WVC2164" s="218"/>
      <c r="WVD2164" s="218"/>
      <c r="WVE2164" s="218"/>
      <c r="WVF2164" s="218"/>
      <c r="WVG2164" s="218"/>
      <c r="WVH2164" s="218"/>
      <c r="WVI2164" s="218"/>
      <c r="WVJ2164" s="218"/>
      <c r="WVK2164" s="218"/>
      <c r="WVL2164" s="218"/>
      <c r="WVM2164" s="218"/>
      <c r="WVN2164" s="218"/>
      <c r="WVO2164" s="218"/>
      <c r="WVP2164" s="218"/>
      <c r="WVQ2164" s="218"/>
      <c r="WVR2164" s="218"/>
      <c r="WVS2164" s="218"/>
      <c r="WVT2164" s="218"/>
      <c r="WVU2164" s="218"/>
      <c r="WVV2164" s="218"/>
      <c r="WVW2164" s="218"/>
      <c r="WVX2164" s="218"/>
      <c r="WVY2164" s="218"/>
      <c r="WVZ2164" s="218"/>
      <c r="WWA2164" s="218"/>
      <c r="WWB2164" s="218"/>
      <c r="WWC2164" s="218"/>
      <c r="WWD2164" s="218"/>
      <c r="WWE2164" s="218"/>
      <c r="WWF2164" s="218"/>
      <c r="WWG2164" s="218"/>
      <c r="WWH2164" s="218"/>
      <c r="WWI2164" s="218"/>
      <c r="WWJ2164" s="218"/>
      <c r="WWK2164" s="218"/>
      <c r="WWL2164" s="218"/>
      <c r="WWM2164" s="218"/>
      <c r="WWN2164" s="218"/>
      <c r="WWO2164" s="218"/>
      <c r="WWP2164" s="218"/>
      <c r="WWQ2164" s="218"/>
      <c r="WWR2164" s="218"/>
      <c r="WWS2164" s="218"/>
      <c r="WWT2164" s="218"/>
      <c r="WWU2164" s="218"/>
      <c r="WWV2164" s="218"/>
      <c r="WWW2164" s="218"/>
      <c r="WWX2164" s="218"/>
      <c r="WWY2164" s="218"/>
      <c r="WWZ2164" s="218"/>
      <c r="WXA2164" s="218"/>
      <c r="WXB2164" s="218"/>
      <c r="WXC2164" s="218"/>
      <c r="WXD2164" s="218"/>
      <c r="WXE2164" s="218"/>
      <c r="WXF2164" s="218"/>
      <c r="WXG2164" s="218"/>
      <c r="WXH2164" s="218"/>
      <c r="WXI2164" s="218"/>
      <c r="WXJ2164" s="218"/>
      <c r="WXK2164" s="218"/>
      <c r="WXL2164" s="218"/>
      <c r="WXM2164" s="218"/>
      <c r="WXN2164" s="218"/>
      <c r="WXO2164" s="218"/>
      <c r="WXP2164" s="218"/>
      <c r="WXQ2164" s="218"/>
      <c r="WXR2164" s="218"/>
      <c r="WXS2164" s="218"/>
      <c r="WXT2164" s="218"/>
      <c r="WXU2164" s="218"/>
      <c r="WXV2164" s="218"/>
      <c r="WXW2164" s="218"/>
      <c r="WXX2164" s="218"/>
      <c r="WXY2164" s="218"/>
      <c r="WXZ2164" s="218"/>
      <c r="WYA2164" s="218"/>
      <c r="WYB2164" s="218"/>
      <c r="WYC2164" s="218"/>
      <c r="WYD2164" s="218"/>
      <c r="WYE2164" s="218"/>
      <c r="WYF2164" s="218"/>
      <c r="WYG2164" s="218"/>
      <c r="WYH2164" s="218"/>
      <c r="WYI2164" s="218"/>
      <c r="WYJ2164" s="218"/>
      <c r="WYK2164" s="218"/>
      <c r="WYL2164" s="218"/>
      <c r="WYM2164" s="218"/>
      <c r="WYN2164" s="218"/>
      <c r="WYO2164" s="218"/>
      <c r="WYP2164" s="218"/>
      <c r="WYQ2164" s="218"/>
      <c r="WYR2164" s="218"/>
      <c r="WYS2164" s="218"/>
      <c r="WYT2164" s="218"/>
      <c r="WYU2164" s="218"/>
      <c r="WYV2164" s="218"/>
      <c r="WYW2164" s="218"/>
      <c r="WYX2164" s="218"/>
      <c r="WYY2164" s="218"/>
      <c r="WYZ2164" s="218"/>
      <c r="WZA2164" s="218"/>
      <c r="WZB2164" s="218"/>
      <c r="WZC2164" s="218"/>
      <c r="WZD2164" s="218"/>
      <c r="WZE2164" s="218"/>
      <c r="WZF2164" s="218"/>
      <c r="WZG2164" s="218"/>
      <c r="WZH2164" s="218"/>
      <c r="WZI2164" s="218"/>
      <c r="WZJ2164" s="218"/>
      <c r="WZK2164" s="218"/>
      <c r="WZL2164" s="218"/>
      <c r="WZM2164" s="218"/>
      <c r="WZN2164" s="218"/>
      <c r="WZO2164" s="218"/>
      <c r="WZP2164" s="218"/>
      <c r="WZQ2164" s="218"/>
      <c r="WZR2164" s="218"/>
      <c r="WZS2164" s="218"/>
      <c r="WZT2164" s="218"/>
      <c r="WZU2164" s="218"/>
      <c r="WZV2164" s="218"/>
      <c r="WZW2164" s="218"/>
      <c r="WZX2164" s="218"/>
      <c r="WZY2164" s="218"/>
      <c r="WZZ2164" s="218"/>
      <c r="XAA2164" s="218"/>
      <c r="XAB2164" s="218"/>
      <c r="XAC2164" s="218"/>
      <c r="XAD2164" s="218"/>
      <c r="XAE2164" s="218"/>
      <c r="XAF2164" s="218"/>
      <c r="XAG2164" s="218"/>
      <c r="XAH2164" s="218"/>
      <c r="XAI2164" s="218"/>
      <c r="XAJ2164" s="218"/>
      <c r="XAK2164" s="218"/>
      <c r="XAL2164" s="218"/>
      <c r="XAM2164" s="218"/>
      <c r="XAN2164" s="218"/>
      <c r="XAO2164" s="218"/>
      <c r="XAP2164" s="218"/>
      <c r="XAQ2164" s="218"/>
      <c r="XAR2164" s="218"/>
      <c r="XAS2164" s="218"/>
      <c r="XAT2164" s="218"/>
      <c r="XAU2164" s="218"/>
      <c r="XAV2164" s="218"/>
      <c r="XAW2164" s="218"/>
      <c r="XAX2164" s="218"/>
      <c r="XAY2164" s="218"/>
      <c r="XAZ2164" s="218"/>
      <c r="XBA2164" s="218"/>
      <c r="XBB2164" s="218"/>
      <c r="XBC2164" s="218"/>
      <c r="XBD2164" s="218"/>
      <c r="XBE2164" s="218"/>
      <c r="XBF2164" s="218"/>
      <c r="XBG2164" s="218"/>
      <c r="XBH2164" s="218"/>
      <c r="XBI2164" s="218"/>
      <c r="XBJ2164" s="218"/>
      <c r="XBK2164" s="218"/>
      <c r="XBL2164" s="218"/>
      <c r="XBM2164" s="218"/>
      <c r="XBN2164" s="218"/>
      <c r="XBO2164" s="218"/>
      <c r="XBP2164" s="218"/>
      <c r="XBQ2164" s="218"/>
      <c r="XBR2164" s="218"/>
      <c r="XBS2164" s="218"/>
      <c r="XBT2164" s="218"/>
      <c r="XBU2164" s="218"/>
      <c r="XBV2164" s="218"/>
      <c r="XBW2164" s="218"/>
      <c r="XBX2164" s="218"/>
      <c r="XBY2164" s="218"/>
      <c r="XBZ2164" s="218"/>
      <c r="XCA2164" s="218"/>
      <c r="XCB2164" s="218"/>
      <c r="XCC2164" s="218"/>
      <c r="XCD2164" s="218"/>
      <c r="XCE2164" s="218"/>
      <c r="XCF2164" s="218"/>
      <c r="XCG2164" s="218"/>
      <c r="XCH2164" s="218"/>
      <c r="XCI2164" s="218"/>
      <c r="XCJ2164" s="218"/>
      <c r="XCK2164" s="218"/>
      <c r="XCL2164" s="218"/>
      <c r="XCM2164" s="218"/>
      <c r="XCN2164" s="218"/>
      <c r="XCO2164" s="218"/>
      <c r="XCP2164" s="218"/>
      <c r="XCQ2164" s="218"/>
      <c r="XCR2164" s="218"/>
      <c r="XCS2164" s="218"/>
      <c r="XCT2164" s="218"/>
      <c r="XCU2164" s="218"/>
      <c r="XCV2164" s="218"/>
      <c r="XCW2164" s="218"/>
      <c r="XCX2164" s="218"/>
      <c r="XCY2164" s="218"/>
      <c r="XCZ2164" s="218"/>
      <c r="XDA2164" s="218"/>
      <c r="XDB2164" s="218"/>
      <c r="XDC2164" s="218"/>
      <c r="XDD2164" s="218"/>
      <c r="XDE2164" s="218"/>
      <c r="XDF2164" s="218"/>
      <c r="XDG2164" s="218"/>
      <c r="XDH2164" s="218"/>
      <c r="XDI2164" s="218"/>
      <c r="XDJ2164" s="218"/>
      <c r="XDK2164" s="218"/>
      <c r="XDL2164" s="218"/>
      <c r="XDM2164" s="218"/>
      <c r="XDN2164" s="218"/>
      <c r="XDO2164" s="218"/>
      <c r="XDP2164" s="218"/>
      <c r="XDQ2164" s="218"/>
      <c r="XDR2164" s="218"/>
      <c r="XDS2164" s="218"/>
      <c r="XDT2164" s="218"/>
      <c r="XDU2164" s="218"/>
      <c r="XDV2164" s="218"/>
      <c r="XDW2164" s="218"/>
      <c r="XDX2164" s="218"/>
      <c r="XDY2164" s="218"/>
      <c r="XDZ2164" s="218"/>
      <c r="XEA2164" s="218"/>
      <c r="XEB2164" s="218"/>
      <c r="XEC2164" s="218"/>
      <c r="XED2164" s="218"/>
      <c r="XEE2164" s="218"/>
      <c r="XEF2164" s="218"/>
      <c r="XEG2164" s="218"/>
      <c r="XEH2164" s="218"/>
      <c r="XEI2164" s="218"/>
      <c r="XEJ2164" s="218"/>
      <c r="XEK2164" s="218"/>
      <c r="XEL2164" s="218"/>
      <c r="XEM2164" s="218"/>
      <c r="XEN2164" s="218"/>
      <c r="XEO2164" s="218"/>
      <c r="XEP2164" s="218"/>
      <c r="XEQ2164" s="218"/>
      <c r="XER2164" s="218"/>
      <c r="XES2164" s="218"/>
      <c r="XET2164" s="218"/>
      <c r="XEU2164" s="218"/>
      <c r="XEV2164" s="218"/>
      <c r="XEW2164" s="218"/>
      <c r="XEX2164" s="218"/>
      <c r="XEY2164" s="218"/>
      <c r="XEZ2164" s="218"/>
      <c r="XFA2164" s="218"/>
      <c r="XFB2164" s="218"/>
      <c r="XFC2164" s="218"/>
      <c r="XFD2164" s="218"/>
    </row>
    <row r="2165" spans="1:16384" s="94" customFormat="1" ht="20.100000000000001" customHeight="1" x14ac:dyDescent="0.25">
      <c r="A2165" s="154"/>
      <c r="B2165" s="60" t="str">
        <f>"00.03.27.3.1.1.12.B."&amp;C2165&amp;D2165&amp;I2162</f>
        <v>00.03.27.3.1.1.12.B.422.2023</v>
      </c>
      <c r="C2165" s="20">
        <v>422</v>
      </c>
      <c r="D2165" s="72" t="s">
        <v>1085</v>
      </c>
      <c r="E2165" s="60" t="str">
        <f>'[1]2023'!$B$134</f>
        <v>kursi plastik</v>
      </c>
      <c r="F2165" s="19" t="s">
        <v>893</v>
      </c>
      <c r="G2165" s="311">
        <f>'[1]2023'!$D$134/12</f>
        <v>85000</v>
      </c>
      <c r="H2165" s="269" t="s">
        <v>1164</v>
      </c>
      <c r="I2165" s="73">
        <v>2023</v>
      </c>
      <c r="J2165" s="126" t="s">
        <v>1463</v>
      </c>
      <c r="K2165" s="126" t="s">
        <v>59</v>
      </c>
      <c r="L2165" s="126" t="s">
        <v>59</v>
      </c>
      <c r="M2165" s="60"/>
      <c r="N2165" s="10">
        <v>1</v>
      </c>
      <c r="O2165" s="15" t="s">
        <v>947</v>
      </c>
      <c r="P2165" s="28" t="s">
        <v>1444</v>
      </c>
      <c r="Q2165" s="73"/>
      <c r="R2165" s="60"/>
      <c r="S2165" s="60"/>
      <c r="T2165" s="218"/>
      <c r="U2165" s="218"/>
      <c r="V2165" s="218"/>
      <c r="W2165" s="218"/>
      <c r="X2165" s="218"/>
      <c r="Y2165" s="218"/>
      <c r="Z2165" s="218"/>
      <c r="AA2165" s="218"/>
      <c r="AB2165" s="218"/>
      <c r="AC2165" s="218"/>
      <c r="AD2165" s="218"/>
      <c r="AE2165" s="218"/>
      <c r="AF2165" s="218"/>
      <c r="AG2165" s="218"/>
      <c r="AH2165" s="218"/>
      <c r="AI2165" s="218"/>
      <c r="AJ2165" s="218"/>
      <c r="AK2165" s="218"/>
      <c r="AL2165" s="218"/>
      <c r="AM2165" s="218"/>
      <c r="AN2165" s="218"/>
      <c r="AO2165" s="218"/>
      <c r="AP2165" s="218"/>
      <c r="AQ2165" s="218"/>
      <c r="AR2165" s="218"/>
      <c r="AS2165" s="218"/>
      <c r="AT2165" s="218"/>
      <c r="AU2165" s="218"/>
      <c r="AV2165" s="218"/>
      <c r="AW2165" s="218"/>
      <c r="AX2165" s="218"/>
      <c r="AY2165" s="218"/>
      <c r="AZ2165" s="218"/>
      <c r="BA2165" s="218"/>
      <c r="BB2165" s="218"/>
      <c r="BC2165" s="218"/>
      <c r="BD2165" s="218"/>
      <c r="BE2165" s="218"/>
      <c r="BF2165" s="218"/>
      <c r="BG2165" s="218"/>
      <c r="BH2165" s="218"/>
      <c r="BI2165" s="218"/>
      <c r="BJ2165" s="218"/>
      <c r="BK2165" s="218"/>
      <c r="BL2165" s="218"/>
      <c r="BM2165" s="218"/>
      <c r="BN2165" s="218"/>
      <c r="BO2165" s="218"/>
      <c r="BP2165" s="218"/>
      <c r="BQ2165" s="218"/>
      <c r="BR2165" s="218"/>
      <c r="BS2165" s="218"/>
      <c r="BT2165" s="218"/>
      <c r="BU2165" s="218"/>
      <c r="BV2165" s="218"/>
      <c r="BW2165" s="218"/>
      <c r="BX2165" s="218"/>
      <c r="BY2165" s="218"/>
      <c r="BZ2165" s="218"/>
      <c r="CA2165" s="218"/>
      <c r="CB2165" s="218"/>
      <c r="CC2165" s="218"/>
      <c r="CD2165" s="218"/>
      <c r="CE2165" s="218"/>
      <c r="CF2165" s="218"/>
      <c r="CG2165" s="218"/>
      <c r="CH2165" s="218"/>
      <c r="CI2165" s="218"/>
      <c r="CJ2165" s="218"/>
      <c r="CK2165" s="218"/>
      <c r="CL2165" s="218"/>
      <c r="CM2165" s="218"/>
      <c r="CN2165" s="218"/>
      <c r="CO2165" s="218"/>
      <c r="CP2165" s="218"/>
      <c r="CQ2165" s="218"/>
      <c r="CR2165" s="218"/>
      <c r="CS2165" s="218"/>
      <c r="CT2165" s="218"/>
      <c r="CU2165" s="218"/>
      <c r="CV2165" s="218"/>
      <c r="CW2165" s="218"/>
      <c r="CX2165" s="218"/>
      <c r="CY2165" s="218"/>
      <c r="CZ2165" s="218"/>
      <c r="DA2165" s="218"/>
      <c r="DB2165" s="218"/>
      <c r="DC2165" s="218"/>
      <c r="DD2165" s="218"/>
      <c r="DE2165" s="218"/>
      <c r="DF2165" s="218"/>
      <c r="DG2165" s="218"/>
      <c r="DH2165" s="218"/>
      <c r="DI2165" s="218"/>
      <c r="DJ2165" s="218"/>
      <c r="DK2165" s="218"/>
      <c r="DL2165" s="218"/>
      <c r="DM2165" s="218"/>
      <c r="DN2165" s="218"/>
      <c r="DO2165" s="218"/>
      <c r="DP2165" s="218"/>
      <c r="DQ2165" s="218"/>
      <c r="DR2165" s="218"/>
      <c r="DS2165" s="218"/>
      <c r="DT2165" s="218"/>
      <c r="DU2165" s="218"/>
      <c r="DV2165" s="218"/>
      <c r="DW2165" s="218"/>
      <c r="DX2165" s="218"/>
      <c r="DY2165" s="218"/>
      <c r="DZ2165" s="218"/>
      <c r="EA2165" s="218"/>
      <c r="EB2165" s="218"/>
      <c r="EC2165" s="218"/>
      <c r="ED2165" s="218"/>
      <c r="EE2165" s="218"/>
      <c r="EF2165" s="218"/>
      <c r="EG2165" s="218"/>
      <c r="EH2165" s="218"/>
      <c r="EI2165" s="218"/>
      <c r="EJ2165" s="218"/>
      <c r="EK2165" s="218"/>
      <c r="EL2165" s="218"/>
      <c r="EM2165" s="218"/>
      <c r="EN2165" s="218"/>
      <c r="EO2165" s="218"/>
      <c r="EP2165" s="218"/>
      <c r="EQ2165" s="218"/>
      <c r="ER2165" s="218"/>
      <c r="ES2165" s="218"/>
      <c r="ET2165" s="218"/>
      <c r="EU2165" s="218"/>
      <c r="EV2165" s="218"/>
      <c r="EW2165" s="218"/>
      <c r="EX2165" s="218"/>
      <c r="EY2165" s="218"/>
      <c r="EZ2165" s="218"/>
      <c r="FA2165" s="218"/>
      <c r="FB2165" s="218"/>
      <c r="FC2165" s="218"/>
      <c r="FD2165" s="218"/>
      <c r="FE2165" s="218"/>
      <c r="FF2165" s="218"/>
      <c r="FG2165" s="218"/>
      <c r="FH2165" s="218"/>
      <c r="FI2165" s="218"/>
      <c r="FJ2165" s="218"/>
      <c r="FK2165" s="218"/>
      <c r="FL2165" s="218"/>
      <c r="FM2165" s="218"/>
      <c r="FN2165" s="218"/>
      <c r="FO2165" s="218"/>
      <c r="FP2165" s="218"/>
      <c r="FQ2165" s="218"/>
      <c r="FR2165" s="218"/>
      <c r="FS2165" s="218"/>
      <c r="FT2165" s="218"/>
      <c r="FU2165" s="218"/>
      <c r="FV2165" s="218"/>
      <c r="FW2165" s="218"/>
      <c r="FX2165" s="218"/>
      <c r="FY2165" s="218"/>
      <c r="FZ2165" s="218"/>
      <c r="GA2165" s="218"/>
      <c r="GB2165" s="218"/>
      <c r="GC2165" s="218"/>
      <c r="GD2165" s="218"/>
      <c r="GE2165" s="218"/>
      <c r="GF2165" s="218"/>
      <c r="GG2165" s="218"/>
      <c r="GH2165" s="218"/>
      <c r="GI2165" s="218"/>
      <c r="GJ2165" s="218"/>
      <c r="GK2165" s="218"/>
      <c r="GL2165" s="218"/>
      <c r="GM2165" s="218"/>
      <c r="GN2165" s="218"/>
      <c r="GO2165" s="218"/>
      <c r="GP2165" s="218"/>
      <c r="GQ2165" s="218"/>
      <c r="GR2165" s="218"/>
      <c r="GS2165" s="218"/>
      <c r="GT2165" s="218"/>
      <c r="GU2165" s="218"/>
      <c r="GV2165" s="218"/>
      <c r="GW2165" s="218"/>
      <c r="GX2165" s="218"/>
      <c r="GY2165" s="218"/>
      <c r="GZ2165" s="218"/>
      <c r="HA2165" s="218"/>
      <c r="HB2165" s="218"/>
      <c r="HC2165" s="218"/>
      <c r="HD2165" s="218"/>
      <c r="HE2165" s="218"/>
      <c r="HF2165" s="218"/>
      <c r="HG2165" s="218"/>
      <c r="HH2165" s="218"/>
      <c r="HI2165" s="218"/>
      <c r="HJ2165" s="218"/>
      <c r="HK2165" s="218"/>
      <c r="HL2165" s="218"/>
      <c r="HM2165" s="218"/>
      <c r="HN2165" s="218"/>
      <c r="HO2165" s="218"/>
      <c r="HP2165" s="218"/>
      <c r="HQ2165" s="218"/>
      <c r="HR2165" s="218"/>
      <c r="HS2165" s="218"/>
      <c r="HT2165" s="218"/>
      <c r="HU2165" s="218"/>
      <c r="HV2165" s="218"/>
      <c r="HW2165" s="218"/>
      <c r="HX2165" s="218"/>
      <c r="HY2165" s="218"/>
      <c r="HZ2165" s="218"/>
      <c r="IA2165" s="218"/>
      <c r="IB2165" s="218"/>
      <c r="IC2165" s="218"/>
      <c r="ID2165" s="218"/>
      <c r="IE2165" s="218"/>
      <c r="IF2165" s="218"/>
      <c r="IG2165" s="218"/>
      <c r="IH2165" s="218"/>
      <c r="II2165" s="218"/>
      <c r="IJ2165" s="218"/>
      <c r="IK2165" s="218"/>
      <c r="IL2165" s="218"/>
      <c r="IM2165" s="218"/>
      <c r="IN2165" s="218"/>
      <c r="IO2165" s="218"/>
      <c r="IP2165" s="218"/>
      <c r="IQ2165" s="218"/>
      <c r="IR2165" s="218"/>
      <c r="IS2165" s="218"/>
      <c r="IT2165" s="218"/>
      <c r="IU2165" s="218"/>
      <c r="IV2165" s="218"/>
      <c r="IW2165" s="218"/>
      <c r="IX2165" s="218"/>
      <c r="IY2165" s="218"/>
      <c r="IZ2165" s="218"/>
      <c r="JA2165" s="218"/>
      <c r="JB2165" s="218"/>
      <c r="JC2165" s="218"/>
      <c r="JD2165" s="218"/>
      <c r="JE2165" s="218"/>
      <c r="JF2165" s="218"/>
      <c r="JG2165" s="218"/>
      <c r="JH2165" s="218"/>
      <c r="JI2165" s="218"/>
      <c r="JJ2165" s="218"/>
      <c r="JK2165" s="218"/>
      <c r="JL2165" s="218"/>
      <c r="JM2165" s="218"/>
      <c r="JN2165" s="218"/>
      <c r="JO2165" s="218"/>
      <c r="JP2165" s="218"/>
      <c r="JQ2165" s="218"/>
      <c r="JR2165" s="218"/>
      <c r="JS2165" s="218"/>
      <c r="JT2165" s="218"/>
      <c r="JU2165" s="218"/>
      <c r="JV2165" s="218"/>
      <c r="JW2165" s="218"/>
      <c r="JX2165" s="218"/>
      <c r="JY2165" s="218"/>
      <c r="JZ2165" s="218"/>
      <c r="KA2165" s="218"/>
      <c r="KB2165" s="218"/>
      <c r="KC2165" s="218"/>
      <c r="KD2165" s="218"/>
      <c r="KE2165" s="218"/>
      <c r="KF2165" s="218"/>
      <c r="KG2165" s="218"/>
      <c r="KH2165" s="218"/>
      <c r="KI2165" s="218"/>
      <c r="KJ2165" s="218"/>
      <c r="KK2165" s="218"/>
      <c r="KL2165" s="218"/>
      <c r="KM2165" s="218"/>
      <c r="KN2165" s="218"/>
      <c r="KO2165" s="218"/>
      <c r="KP2165" s="218"/>
      <c r="KQ2165" s="218"/>
      <c r="KR2165" s="218"/>
      <c r="KS2165" s="218"/>
      <c r="KT2165" s="218"/>
      <c r="KU2165" s="218"/>
      <c r="KV2165" s="218"/>
      <c r="KW2165" s="218"/>
      <c r="KX2165" s="218"/>
      <c r="KY2165" s="218"/>
      <c r="KZ2165" s="218"/>
      <c r="LA2165" s="218"/>
      <c r="LB2165" s="218"/>
      <c r="LC2165" s="218"/>
      <c r="LD2165" s="218"/>
      <c r="LE2165" s="218"/>
      <c r="LF2165" s="218"/>
      <c r="LG2165" s="218"/>
      <c r="LH2165" s="218"/>
      <c r="LI2165" s="218"/>
      <c r="LJ2165" s="218"/>
      <c r="LK2165" s="218"/>
      <c r="LL2165" s="218"/>
      <c r="LM2165" s="218"/>
      <c r="LN2165" s="218"/>
      <c r="LO2165" s="218"/>
      <c r="LP2165" s="218"/>
      <c r="LQ2165" s="218"/>
      <c r="LR2165" s="218"/>
      <c r="LS2165" s="218"/>
      <c r="LT2165" s="218"/>
      <c r="LU2165" s="218"/>
      <c r="LV2165" s="218"/>
      <c r="LW2165" s="218"/>
      <c r="LX2165" s="218"/>
      <c r="LY2165" s="218"/>
      <c r="LZ2165" s="218"/>
      <c r="MA2165" s="218"/>
      <c r="MB2165" s="218"/>
      <c r="MC2165" s="218"/>
      <c r="MD2165" s="218"/>
      <c r="ME2165" s="218"/>
      <c r="MF2165" s="218"/>
      <c r="MG2165" s="218"/>
      <c r="MH2165" s="218"/>
      <c r="MI2165" s="218"/>
      <c r="MJ2165" s="218"/>
      <c r="MK2165" s="218"/>
      <c r="ML2165" s="218"/>
      <c r="MM2165" s="218"/>
      <c r="MN2165" s="218"/>
      <c r="MO2165" s="218"/>
      <c r="MP2165" s="218"/>
      <c r="MQ2165" s="218"/>
      <c r="MR2165" s="218"/>
      <c r="MS2165" s="218"/>
      <c r="MT2165" s="218"/>
      <c r="MU2165" s="218"/>
      <c r="MV2165" s="218"/>
      <c r="MW2165" s="218"/>
      <c r="MX2165" s="218"/>
      <c r="MY2165" s="218"/>
      <c r="MZ2165" s="218"/>
      <c r="NA2165" s="218"/>
      <c r="NB2165" s="218"/>
      <c r="NC2165" s="218"/>
      <c r="ND2165" s="218"/>
      <c r="NE2165" s="218"/>
      <c r="NF2165" s="218"/>
      <c r="NG2165" s="218"/>
      <c r="NH2165" s="218"/>
      <c r="NI2165" s="218"/>
      <c r="NJ2165" s="218"/>
      <c r="NK2165" s="218"/>
      <c r="NL2165" s="218"/>
      <c r="NM2165" s="218"/>
      <c r="NN2165" s="218"/>
      <c r="NO2165" s="218"/>
      <c r="NP2165" s="218"/>
      <c r="NQ2165" s="218"/>
      <c r="NR2165" s="218"/>
      <c r="NS2165" s="218"/>
      <c r="NT2165" s="218"/>
      <c r="NU2165" s="218"/>
      <c r="NV2165" s="218"/>
      <c r="NW2165" s="218"/>
      <c r="NX2165" s="218"/>
      <c r="NY2165" s="218"/>
      <c r="NZ2165" s="218"/>
      <c r="OA2165" s="218"/>
      <c r="OB2165" s="218"/>
      <c r="OC2165" s="218"/>
      <c r="OD2165" s="218"/>
      <c r="OE2165" s="218"/>
      <c r="OF2165" s="218"/>
      <c r="OG2165" s="218"/>
      <c r="OH2165" s="218"/>
      <c r="OI2165" s="218"/>
      <c r="OJ2165" s="218"/>
      <c r="OK2165" s="218"/>
      <c r="OL2165" s="218"/>
      <c r="OM2165" s="218"/>
      <c r="ON2165" s="218"/>
      <c r="OO2165" s="218"/>
      <c r="OP2165" s="218"/>
      <c r="OQ2165" s="218"/>
      <c r="OR2165" s="218"/>
      <c r="OS2165" s="218"/>
      <c r="OT2165" s="218"/>
      <c r="OU2165" s="218"/>
      <c r="OV2165" s="218"/>
      <c r="OW2165" s="218"/>
      <c r="OX2165" s="218"/>
      <c r="OY2165" s="218"/>
      <c r="OZ2165" s="218"/>
      <c r="PA2165" s="218"/>
      <c r="PB2165" s="218"/>
      <c r="PC2165" s="218"/>
      <c r="PD2165" s="218"/>
      <c r="PE2165" s="218"/>
      <c r="PF2165" s="218"/>
      <c r="PG2165" s="218"/>
      <c r="PH2165" s="218"/>
      <c r="PI2165" s="218"/>
      <c r="PJ2165" s="218"/>
      <c r="PK2165" s="218"/>
      <c r="PL2165" s="218"/>
      <c r="PM2165" s="218"/>
      <c r="PN2165" s="218"/>
      <c r="PO2165" s="218"/>
      <c r="PP2165" s="218"/>
      <c r="PQ2165" s="218"/>
      <c r="PR2165" s="218"/>
      <c r="PS2165" s="218"/>
      <c r="PT2165" s="218"/>
      <c r="PU2165" s="218"/>
      <c r="PV2165" s="218"/>
      <c r="PW2165" s="218"/>
      <c r="PX2165" s="218"/>
      <c r="PY2165" s="218"/>
      <c r="PZ2165" s="218"/>
      <c r="QA2165" s="218"/>
      <c r="QB2165" s="218"/>
      <c r="QC2165" s="218"/>
      <c r="QD2165" s="218"/>
      <c r="QE2165" s="218"/>
      <c r="QF2165" s="218"/>
      <c r="QG2165" s="218"/>
      <c r="QH2165" s="218"/>
      <c r="QI2165" s="218"/>
      <c r="QJ2165" s="218"/>
      <c r="QK2165" s="218"/>
      <c r="QL2165" s="218"/>
      <c r="QM2165" s="218"/>
      <c r="QN2165" s="218"/>
      <c r="QO2165" s="218"/>
      <c r="QP2165" s="218"/>
      <c r="QQ2165" s="218"/>
      <c r="QR2165" s="218"/>
      <c r="QS2165" s="218"/>
      <c r="QT2165" s="218"/>
      <c r="QU2165" s="218"/>
      <c r="QV2165" s="218"/>
      <c r="QW2165" s="218"/>
      <c r="QX2165" s="218"/>
      <c r="QY2165" s="218"/>
      <c r="QZ2165" s="218"/>
      <c r="RA2165" s="218"/>
      <c r="RB2165" s="218"/>
      <c r="RC2165" s="218"/>
      <c r="RD2165" s="218"/>
      <c r="RE2165" s="218"/>
      <c r="RF2165" s="218"/>
      <c r="RG2165" s="218"/>
      <c r="RH2165" s="218"/>
      <c r="RI2165" s="218"/>
      <c r="RJ2165" s="218"/>
      <c r="RK2165" s="218"/>
      <c r="RL2165" s="218"/>
      <c r="RM2165" s="218"/>
      <c r="RN2165" s="218"/>
      <c r="RO2165" s="218"/>
      <c r="RP2165" s="218"/>
      <c r="RQ2165" s="218"/>
      <c r="RR2165" s="218"/>
      <c r="RS2165" s="218"/>
      <c r="RT2165" s="218"/>
      <c r="RU2165" s="218"/>
      <c r="RV2165" s="218"/>
      <c r="RW2165" s="218"/>
      <c r="RX2165" s="218"/>
      <c r="RY2165" s="218"/>
      <c r="RZ2165" s="218"/>
      <c r="SA2165" s="218"/>
      <c r="SB2165" s="218"/>
      <c r="SC2165" s="218"/>
      <c r="SD2165" s="218"/>
      <c r="SE2165" s="218"/>
      <c r="SF2165" s="218"/>
      <c r="SG2165" s="218"/>
      <c r="SH2165" s="218"/>
      <c r="SI2165" s="218"/>
      <c r="SJ2165" s="218"/>
      <c r="SK2165" s="218"/>
      <c r="SL2165" s="218"/>
      <c r="SM2165" s="218"/>
      <c r="SN2165" s="218"/>
      <c r="SO2165" s="218"/>
      <c r="SP2165" s="218"/>
      <c r="SQ2165" s="218"/>
      <c r="SR2165" s="218"/>
      <c r="SS2165" s="218"/>
      <c r="ST2165" s="218"/>
      <c r="SU2165" s="218"/>
      <c r="SV2165" s="218"/>
      <c r="SW2165" s="218"/>
      <c r="SX2165" s="218"/>
      <c r="SY2165" s="218"/>
      <c r="SZ2165" s="218"/>
      <c r="TA2165" s="218"/>
      <c r="TB2165" s="218"/>
      <c r="TC2165" s="218"/>
      <c r="TD2165" s="218"/>
      <c r="TE2165" s="218"/>
      <c r="TF2165" s="218"/>
      <c r="TG2165" s="218"/>
      <c r="TH2165" s="218"/>
      <c r="TI2165" s="218"/>
      <c r="TJ2165" s="218"/>
      <c r="TK2165" s="218"/>
      <c r="TL2165" s="218"/>
      <c r="TM2165" s="218"/>
      <c r="TN2165" s="218"/>
      <c r="TO2165" s="218"/>
      <c r="TP2165" s="218"/>
      <c r="TQ2165" s="218"/>
      <c r="TR2165" s="218"/>
      <c r="TS2165" s="218"/>
      <c r="TT2165" s="218"/>
      <c r="TU2165" s="218"/>
      <c r="TV2165" s="218"/>
      <c r="TW2165" s="218"/>
      <c r="TX2165" s="218"/>
      <c r="TY2165" s="218"/>
      <c r="TZ2165" s="218"/>
      <c r="UA2165" s="218"/>
      <c r="UB2165" s="218"/>
      <c r="UC2165" s="218"/>
      <c r="UD2165" s="218"/>
      <c r="UE2165" s="218"/>
      <c r="UF2165" s="218"/>
      <c r="UG2165" s="218"/>
      <c r="UH2165" s="218"/>
      <c r="UI2165" s="218"/>
      <c r="UJ2165" s="218"/>
      <c r="UK2165" s="218"/>
      <c r="UL2165" s="218"/>
      <c r="UM2165" s="218"/>
      <c r="UN2165" s="218"/>
      <c r="UO2165" s="218"/>
      <c r="UP2165" s="218"/>
      <c r="UQ2165" s="218"/>
      <c r="UR2165" s="218"/>
      <c r="US2165" s="218"/>
      <c r="UT2165" s="218"/>
      <c r="UU2165" s="218"/>
      <c r="UV2165" s="218"/>
      <c r="UW2165" s="218"/>
      <c r="UX2165" s="218"/>
      <c r="UY2165" s="218"/>
      <c r="UZ2165" s="218"/>
      <c r="VA2165" s="218"/>
      <c r="VB2165" s="218"/>
      <c r="VC2165" s="218"/>
      <c r="VD2165" s="218"/>
      <c r="VE2165" s="218"/>
      <c r="VF2165" s="218"/>
      <c r="VG2165" s="218"/>
      <c r="VH2165" s="218"/>
      <c r="VI2165" s="218"/>
      <c r="VJ2165" s="218"/>
      <c r="VK2165" s="218"/>
      <c r="VL2165" s="218"/>
      <c r="VM2165" s="218"/>
      <c r="VN2165" s="218"/>
      <c r="VO2165" s="218"/>
      <c r="VP2165" s="218"/>
      <c r="VQ2165" s="218"/>
      <c r="VR2165" s="218"/>
      <c r="VS2165" s="218"/>
      <c r="VT2165" s="218"/>
      <c r="VU2165" s="218"/>
      <c r="VV2165" s="218"/>
      <c r="VW2165" s="218"/>
      <c r="VX2165" s="218"/>
      <c r="VY2165" s="218"/>
      <c r="VZ2165" s="218"/>
      <c r="WA2165" s="218"/>
      <c r="WB2165" s="218"/>
      <c r="WC2165" s="218"/>
      <c r="WD2165" s="218"/>
      <c r="WE2165" s="218"/>
      <c r="WF2165" s="218"/>
      <c r="WG2165" s="218"/>
      <c r="WH2165" s="218"/>
      <c r="WI2165" s="218"/>
      <c r="WJ2165" s="218"/>
      <c r="WK2165" s="218"/>
      <c r="WL2165" s="218"/>
      <c r="WM2165" s="218"/>
      <c r="WN2165" s="218"/>
      <c r="WO2165" s="218"/>
      <c r="WP2165" s="218"/>
      <c r="WQ2165" s="218"/>
      <c r="WR2165" s="218"/>
      <c r="WS2165" s="218"/>
      <c r="WT2165" s="218"/>
      <c r="WU2165" s="218"/>
      <c r="WV2165" s="218"/>
      <c r="WW2165" s="218"/>
      <c r="WX2165" s="218"/>
      <c r="WY2165" s="218"/>
      <c r="WZ2165" s="218"/>
      <c r="XA2165" s="218"/>
      <c r="XB2165" s="218"/>
      <c r="XC2165" s="218"/>
      <c r="XD2165" s="218"/>
      <c r="XE2165" s="218"/>
      <c r="XF2165" s="218"/>
      <c r="XG2165" s="218"/>
      <c r="XH2165" s="218"/>
      <c r="XI2165" s="218"/>
      <c r="XJ2165" s="218"/>
      <c r="XK2165" s="218"/>
      <c r="XL2165" s="218"/>
      <c r="XM2165" s="218"/>
      <c r="XN2165" s="218"/>
      <c r="XO2165" s="218"/>
      <c r="XP2165" s="218"/>
      <c r="XQ2165" s="218"/>
      <c r="XR2165" s="218"/>
      <c r="XS2165" s="218"/>
      <c r="XT2165" s="218"/>
      <c r="XU2165" s="218"/>
      <c r="XV2165" s="218"/>
      <c r="XW2165" s="218"/>
      <c r="XX2165" s="218"/>
      <c r="XY2165" s="218"/>
      <c r="XZ2165" s="218"/>
      <c r="YA2165" s="218"/>
      <c r="YB2165" s="218"/>
      <c r="YC2165" s="218"/>
      <c r="YD2165" s="218"/>
      <c r="YE2165" s="218"/>
      <c r="YF2165" s="218"/>
      <c r="YG2165" s="218"/>
      <c r="YH2165" s="218"/>
      <c r="YI2165" s="218"/>
      <c r="YJ2165" s="218"/>
      <c r="YK2165" s="218"/>
      <c r="YL2165" s="218"/>
      <c r="YM2165" s="218"/>
      <c r="YN2165" s="218"/>
      <c r="YO2165" s="218"/>
      <c r="YP2165" s="218"/>
      <c r="YQ2165" s="218"/>
      <c r="YR2165" s="218"/>
      <c r="YS2165" s="218"/>
      <c r="YT2165" s="218"/>
      <c r="YU2165" s="218"/>
      <c r="YV2165" s="218"/>
      <c r="YW2165" s="218"/>
      <c r="YX2165" s="218"/>
      <c r="YY2165" s="218"/>
      <c r="YZ2165" s="218"/>
      <c r="ZA2165" s="218"/>
      <c r="ZB2165" s="218"/>
      <c r="ZC2165" s="218"/>
      <c r="ZD2165" s="218"/>
      <c r="ZE2165" s="218"/>
      <c r="ZF2165" s="218"/>
      <c r="ZG2165" s="218"/>
      <c r="ZH2165" s="218"/>
      <c r="ZI2165" s="218"/>
      <c r="ZJ2165" s="218"/>
      <c r="ZK2165" s="218"/>
      <c r="ZL2165" s="218"/>
      <c r="ZM2165" s="218"/>
      <c r="ZN2165" s="218"/>
      <c r="ZO2165" s="218"/>
      <c r="ZP2165" s="218"/>
      <c r="ZQ2165" s="218"/>
      <c r="ZR2165" s="218"/>
      <c r="ZS2165" s="218"/>
      <c r="ZT2165" s="218"/>
      <c r="ZU2165" s="218"/>
      <c r="ZV2165" s="218"/>
      <c r="ZW2165" s="218"/>
      <c r="ZX2165" s="218"/>
      <c r="ZY2165" s="218"/>
      <c r="ZZ2165" s="218"/>
      <c r="AAA2165" s="218"/>
      <c r="AAB2165" s="218"/>
      <c r="AAC2165" s="218"/>
      <c r="AAD2165" s="218"/>
      <c r="AAE2165" s="218"/>
      <c r="AAF2165" s="218"/>
      <c r="AAG2165" s="218"/>
      <c r="AAH2165" s="218"/>
      <c r="AAI2165" s="218"/>
      <c r="AAJ2165" s="218"/>
      <c r="AAK2165" s="218"/>
      <c r="AAL2165" s="218"/>
      <c r="AAM2165" s="218"/>
      <c r="AAN2165" s="218"/>
      <c r="AAO2165" s="218"/>
      <c r="AAP2165" s="218"/>
      <c r="AAQ2165" s="218"/>
      <c r="AAR2165" s="218"/>
      <c r="AAS2165" s="218"/>
      <c r="AAT2165" s="218"/>
      <c r="AAU2165" s="218"/>
      <c r="AAV2165" s="218"/>
      <c r="AAW2165" s="218"/>
      <c r="AAX2165" s="218"/>
      <c r="AAY2165" s="218"/>
      <c r="AAZ2165" s="218"/>
      <c r="ABA2165" s="218"/>
      <c r="ABB2165" s="218"/>
      <c r="ABC2165" s="218"/>
      <c r="ABD2165" s="218"/>
      <c r="ABE2165" s="218"/>
      <c r="ABF2165" s="218"/>
      <c r="ABG2165" s="218"/>
      <c r="ABH2165" s="218"/>
      <c r="ABI2165" s="218"/>
      <c r="ABJ2165" s="218"/>
      <c r="ABK2165" s="218"/>
      <c r="ABL2165" s="218"/>
      <c r="ABM2165" s="218"/>
      <c r="ABN2165" s="218"/>
      <c r="ABO2165" s="218"/>
      <c r="ABP2165" s="218"/>
      <c r="ABQ2165" s="218"/>
      <c r="ABR2165" s="218"/>
      <c r="ABS2165" s="218"/>
      <c r="ABT2165" s="218"/>
      <c r="ABU2165" s="218"/>
      <c r="ABV2165" s="218"/>
      <c r="ABW2165" s="218"/>
      <c r="ABX2165" s="218"/>
      <c r="ABY2165" s="218"/>
      <c r="ABZ2165" s="218"/>
      <c r="ACA2165" s="218"/>
      <c r="ACB2165" s="218"/>
      <c r="ACC2165" s="218"/>
      <c r="ACD2165" s="218"/>
      <c r="ACE2165" s="218"/>
      <c r="ACF2165" s="218"/>
      <c r="ACG2165" s="218"/>
      <c r="ACH2165" s="218"/>
      <c r="ACI2165" s="218"/>
      <c r="ACJ2165" s="218"/>
      <c r="ACK2165" s="218"/>
      <c r="ACL2165" s="218"/>
      <c r="ACM2165" s="218"/>
      <c r="ACN2165" s="218"/>
      <c r="ACO2165" s="218"/>
      <c r="ACP2165" s="218"/>
      <c r="ACQ2165" s="218"/>
      <c r="ACR2165" s="218"/>
      <c r="ACS2165" s="218"/>
      <c r="ACT2165" s="218"/>
      <c r="ACU2165" s="218"/>
      <c r="ACV2165" s="218"/>
      <c r="ACW2165" s="218"/>
      <c r="ACX2165" s="218"/>
      <c r="ACY2165" s="218"/>
      <c r="ACZ2165" s="218"/>
      <c r="ADA2165" s="218"/>
      <c r="ADB2165" s="218"/>
      <c r="ADC2165" s="218"/>
      <c r="ADD2165" s="218"/>
      <c r="ADE2165" s="218"/>
      <c r="ADF2165" s="218"/>
      <c r="ADG2165" s="218"/>
      <c r="ADH2165" s="218"/>
      <c r="ADI2165" s="218"/>
      <c r="ADJ2165" s="218"/>
      <c r="ADK2165" s="218"/>
      <c r="ADL2165" s="218"/>
      <c r="ADM2165" s="218"/>
      <c r="ADN2165" s="218"/>
      <c r="ADO2165" s="218"/>
      <c r="ADP2165" s="218"/>
      <c r="ADQ2165" s="218"/>
      <c r="ADR2165" s="218"/>
      <c r="ADS2165" s="218"/>
      <c r="ADT2165" s="218"/>
      <c r="ADU2165" s="218"/>
      <c r="ADV2165" s="218"/>
      <c r="ADW2165" s="218"/>
      <c r="ADX2165" s="218"/>
      <c r="ADY2165" s="218"/>
      <c r="ADZ2165" s="218"/>
      <c r="AEA2165" s="218"/>
      <c r="AEB2165" s="218"/>
      <c r="AEC2165" s="218"/>
      <c r="AED2165" s="218"/>
      <c r="AEE2165" s="218"/>
      <c r="AEF2165" s="218"/>
      <c r="AEG2165" s="218"/>
      <c r="AEH2165" s="218"/>
      <c r="AEI2165" s="218"/>
      <c r="AEJ2165" s="218"/>
      <c r="AEK2165" s="218"/>
      <c r="AEL2165" s="218"/>
      <c r="AEM2165" s="218"/>
      <c r="AEN2165" s="218"/>
      <c r="AEO2165" s="218"/>
      <c r="AEP2165" s="218"/>
      <c r="AEQ2165" s="218"/>
      <c r="AER2165" s="218"/>
      <c r="AES2165" s="218"/>
      <c r="AET2165" s="218"/>
      <c r="AEU2165" s="218"/>
      <c r="AEV2165" s="218"/>
      <c r="AEW2165" s="218"/>
      <c r="AEX2165" s="218"/>
      <c r="AEY2165" s="218"/>
      <c r="AEZ2165" s="218"/>
      <c r="AFA2165" s="218"/>
      <c r="AFB2165" s="218"/>
      <c r="AFC2165" s="218"/>
      <c r="AFD2165" s="218"/>
      <c r="AFE2165" s="218"/>
      <c r="AFF2165" s="218"/>
      <c r="AFG2165" s="218"/>
      <c r="AFH2165" s="218"/>
      <c r="AFI2165" s="218"/>
      <c r="AFJ2165" s="218"/>
      <c r="AFK2165" s="218"/>
      <c r="AFL2165" s="218"/>
      <c r="AFM2165" s="218"/>
      <c r="AFN2165" s="218"/>
      <c r="AFO2165" s="218"/>
      <c r="AFP2165" s="218"/>
      <c r="AFQ2165" s="218"/>
      <c r="AFR2165" s="218"/>
      <c r="AFS2165" s="218"/>
      <c r="AFT2165" s="218"/>
      <c r="AFU2165" s="218"/>
      <c r="AFV2165" s="218"/>
      <c r="AFW2165" s="218"/>
      <c r="AFX2165" s="218"/>
      <c r="AFY2165" s="218"/>
      <c r="AFZ2165" s="218"/>
      <c r="AGA2165" s="218"/>
      <c r="AGB2165" s="218"/>
      <c r="AGC2165" s="218"/>
      <c r="AGD2165" s="218"/>
      <c r="AGE2165" s="218"/>
      <c r="AGF2165" s="218"/>
      <c r="AGG2165" s="218"/>
      <c r="AGH2165" s="218"/>
      <c r="AGI2165" s="218"/>
      <c r="AGJ2165" s="218"/>
      <c r="AGK2165" s="218"/>
      <c r="AGL2165" s="218"/>
      <c r="AGM2165" s="218"/>
      <c r="AGN2165" s="218"/>
      <c r="AGO2165" s="218"/>
      <c r="AGP2165" s="218"/>
      <c r="AGQ2165" s="218"/>
      <c r="AGR2165" s="218"/>
      <c r="AGS2165" s="218"/>
      <c r="AGT2165" s="218"/>
      <c r="AGU2165" s="218"/>
      <c r="AGV2165" s="218"/>
      <c r="AGW2165" s="218"/>
      <c r="AGX2165" s="218"/>
      <c r="AGY2165" s="218"/>
      <c r="AGZ2165" s="218"/>
      <c r="AHA2165" s="218"/>
      <c r="AHB2165" s="218"/>
      <c r="AHC2165" s="218"/>
      <c r="AHD2165" s="218"/>
      <c r="AHE2165" s="218"/>
      <c r="AHF2165" s="218"/>
      <c r="AHG2165" s="218"/>
      <c r="AHH2165" s="218"/>
      <c r="AHI2165" s="218"/>
      <c r="AHJ2165" s="218"/>
      <c r="AHK2165" s="218"/>
      <c r="AHL2165" s="218"/>
      <c r="AHM2165" s="218"/>
      <c r="AHN2165" s="218"/>
      <c r="AHO2165" s="218"/>
      <c r="AHP2165" s="218"/>
      <c r="AHQ2165" s="218"/>
      <c r="AHR2165" s="218"/>
      <c r="AHS2165" s="218"/>
      <c r="AHT2165" s="218"/>
      <c r="AHU2165" s="218"/>
      <c r="AHV2165" s="218"/>
      <c r="AHW2165" s="218"/>
      <c r="AHX2165" s="218"/>
      <c r="AHY2165" s="218"/>
      <c r="AHZ2165" s="218"/>
      <c r="AIA2165" s="218"/>
      <c r="AIB2165" s="218"/>
      <c r="AIC2165" s="218"/>
      <c r="AID2165" s="218"/>
      <c r="AIE2165" s="218"/>
      <c r="AIF2165" s="218"/>
      <c r="AIG2165" s="218"/>
      <c r="AIH2165" s="218"/>
      <c r="AII2165" s="218"/>
      <c r="AIJ2165" s="218"/>
      <c r="AIK2165" s="218"/>
      <c r="AIL2165" s="218"/>
      <c r="AIM2165" s="218"/>
      <c r="AIN2165" s="218"/>
      <c r="AIO2165" s="218"/>
      <c r="AIP2165" s="218"/>
      <c r="AIQ2165" s="218"/>
      <c r="AIR2165" s="218"/>
      <c r="AIS2165" s="218"/>
      <c r="AIT2165" s="218"/>
      <c r="AIU2165" s="218"/>
      <c r="AIV2165" s="218"/>
      <c r="AIW2165" s="218"/>
      <c r="AIX2165" s="218"/>
      <c r="AIY2165" s="218"/>
      <c r="AIZ2165" s="218"/>
      <c r="AJA2165" s="218"/>
      <c r="AJB2165" s="218"/>
      <c r="AJC2165" s="218"/>
      <c r="AJD2165" s="218"/>
      <c r="AJE2165" s="218"/>
      <c r="AJF2165" s="218"/>
      <c r="AJG2165" s="218"/>
      <c r="AJH2165" s="218"/>
      <c r="AJI2165" s="218"/>
      <c r="AJJ2165" s="218"/>
      <c r="AJK2165" s="218"/>
      <c r="AJL2165" s="218"/>
      <c r="AJM2165" s="218"/>
      <c r="AJN2165" s="218"/>
      <c r="AJO2165" s="218"/>
      <c r="AJP2165" s="218"/>
      <c r="AJQ2165" s="218"/>
      <c r="AJR2165" s="218"/>
      <c r="AJS2165" s="218"/>
      <c r="AJT2165" s="218"/>
      <c r="AJU2165" s="218"/>
      <c r="AJV2165" s="218"/>
      <c r="AJW2165" s="218"/>
      <c r="AJX2165" s="218"/>
      <c r="AJY2165" s="218"/>
      <c r="AJZ2165" s="218"/>
      <c r="AKA2165" s="218"/>
      <c r="AKB2165" s="218"/>
      <c r="AKC2165" s="218"/>
      <c r="AKD2165" s="218"/>
      <c r="AKE2165" s="218"/>
      <c r="AKF2165" s="218"/>
      <c r="AKG2165" s="218"/>
      <c r="AKH2165" s="218"/>
      <c r="AKI2165" s="218"/>
      <c r="AKJ2165" s="218"/>
      <c r="AKK2165" s="218"/>
      <c r="AKL2165" s="218"/>
      <c r="AKM2165" s="218"/>
      <c r="AKN2165" s="218"/>
      <c r="AKO2165" s="218"/>
      <c r="AKP2165" s="218"/>
      <c r="AKQ2165" s="218"/>
      <c r="AKR2165" s="218"/>
      <c r="AKS2165" s="218"/>
      <c r="AKT2165" s="218"/>
      <c r="AKU2165" s="218"/>
      <c r="AKV2165" s="218"/>
      <c r="AKW2165" s="218"/>
      <c r="AKX2165" s="218"/>
      <c r="AKY2165" s="218"/>
      <c r="AKZ2165" s="218"/>
      <c r="ALA2165" s="218"/>
      <c r="ALB2165" s="218"/>
      <c r="ALC2165" s="218"/>
      <c r="ALD2165" s="218"/>
      <c r="ALE2165" s="218"/>
      <c r="ALF2165" s="218"/>
      <c r="ALG2165" s="218"/>
      <c r="ALH2165" s="218"/>
      <c r="ALI2165" s="218"/>
      <c r="ALJ2165" s="218"/>
      <c r="ALK2165" s="218"/>
      <c r="ALL2165" s="218"/>
      <c r="ALM2165" s="218"/>
      <c r="ALN2165" s="218"/>
      <c r="ALO2165" s="218"/>
      <c r="ALP2165" s="218"/>
      <c r="ALQ2165" s="218"/>
      <c r="ALR2165" s="218"/>
      <c r="ALS2165" s="218"/>
      <c r="ALT2165" s="218"/>
      <c r="ALU2165" s="218"/>
      <c r="ALV2165" s="218"/>
      <c r="ALW2165" s="218"/>
      <c r="ALX2165" s="218"/>
      <c r="ALY2165" s="218"/>
      <c r="ALZ2165" s="218"/>
      <c r="AMA2165" s="218"/>
      <c r="AMB2165" s="218"/>
      <c r="AMC2165" s="218"/>
      <c r="AMD2165" s="218"/>
      <c r="AME2165" s="218"/>
      <c r="AMF2165" s="218"/>
      <c r="AMG2165" s="218"/>
      <c r="AMH2165" s="218"/>
      <c r="AMI2165" s="218"/>
      <c r="AMJ2165" s="218"/>
      <c r="AMK2165" s="218"/>
      <c r="AML2165" s="218"/>
      <c r="AMM2165" s="218"/>
      <c r="AMN2165" s="218"/>
      <c r="AMO2165" s="218"/>
      <c r="AMP2165" s="218"/>
      <c r="AMQ2165" s="218"/>
      <c r="AMR2165" s="218"/>
      <c r="AMS2165" s="218"/>
      <c r="AMT2165" s="218"/>
      <c r="AMU2165" s="218"/>
      <c r="AMV2165" s="218"/>
      <c r="AMW2165" s="218"/>
      <c r="AMX2165" s="218"/>
      <c r="AMY2165" s="218"/>
      <c r="AMZ2165" s="218"/>
      <c r="ANA2165" s="218"/>
      <c r="ANB2165" s="218"/>
      <c r="ANC2165" s="218"/>
      <c r="AND2165" s="218"/>
      <c r="ANE2165" s="218"/>
      <c r="ANF2165" s="218"/>
      <c r="ANG2165" s="218"/>
      <c r="ANH2165" s="218"/>
      <c r="ANI2165" s="218"/>
      <c r="ANJ2165" s="218"/>
      <c r="ANK2165" s="218"/>
      <c r="ANL2165" s="218"/>
      <c r="ANM2165" s="218"/>
      <c r="ANN2165" s="218"/>
      <c r="ANO2165" s="218"/>
      <c r="ANP2165" s="218"/>
      <c r="ANQ2165" s="218"/>
      <c r="ANR2165" s="218"/>
      <c r="ANS2165" s="218"/>
      <c r="ANT2165" s="218"/>
      <c r="ANU2165" s="218"/>
      <c r="ANV2165" s="218"/>
      <c r="ANW2165" s="218"/>
      <c r="ANX2165" s="218"/>
      <c r="ANY2165" s="218"/>
      <c r="ANZ2165" s="218"/>
      <c r="AOA2165" s="218"/>
      <c r="AOB2165" s="218"/>
      <c r="AOC2165" s="218"/>
      <c r="AOD2165" s="218"/>
      <c r="AOE2165" s="218"/>
      <c r="AOF2165" s="218"/>
      <c r="AOG2165" s="218"/>
      <c r="AOH2165" s="218"/>
      <c r="AOI2165" s="218"/>
      <c r="AOJ2165" s="218"/>
      <c r="AOK2165" s="218"/>
      <c r="AOL2165" s="218"/>
      <c r="AOM2165" s="218"/>
      <c r="AON2165" s="218"/>
      <c r="AOO2165" s="218"/>
      <c r="AOP2165" s="218"/>
      <c r="AOQ2165" s="218"/>
      <c r="AOR2165" s="218"/>
      <c r="AOS2165" s="218"/>
      <c r="AOT2165" s="218"/>
      <c r="AOU2165" s="218"/>
      <c r="AOV2165" s="218"/>
      <c r="AOW2165" s="218"/>
      <c r="AOX2165" s="218"/>
      <c r="AOY2165" s="218"/>
      <c r="AOZ2165" s="218"/>
      <c r="APA2165" s="218"/>
      <c r="APB2165" s="218"/>
      <c r="APC2165" s="218"/>
      <c r="APD2165" s="218"/>
      <c r="APE2165" s="218"/>
      <c r="APF2165" s="218"/>
      <c r="APG2165" s="218"/>
      <c r="APH2165" s="218"/>
      <c r="API2165" s="218"/>
      <c r="APJ2165" s="218"/>
      <c r="APK2165" s="218"/>
      <c r="APL2165" s="218"/>
      <c r="APM2165" s="218"/>
      <c r="APN2165" s="218"/>
      <c r="APO2165" s="218"/>
      <c r="APP2165" s="218"/>
      <c r="APQ2165" s="218"/>
      <c r="APR2165" s="218"/>
      <c r="APS2165" s="218"/>
      <c r="APT2165" s="218"/>
      <c r="APU2165" s="218"/>
      <c r="APV2165" s="218"/>
      <c r="APW2165" s="218"/>
      <c r="APX2165" s="218"/>
      <c r="APY2165" s="218"/>
      <c r="APZ2165" s="218"/>
      <c r="AQA2165" s="218"/>
      <c r="AQB2165" s="218"/>
      <c r="AQC2165" s="218"/>
      <c r="AQD2165" s="218"/>
      <c r="AQE2165" s="218"/>
      <c r="AQF2165" s="218"/>
      <c r="AQG2165" s="218"/>
      <c r="AQH2165" s="218"/>
      <c r="AQI2165" s="218"/>
      <c r="AQJ2165" s="218"/>
      <c r="AQK2165" s="218"/>
      <c r="AQL2165" s="218"/>
      <c r="AQM2165" s="218"/>
      <c r="AQN2165" s="218"/>
      <c r="AQO2165" s="218"/>
      <c r="AQP2165" s="218"/>
      <c r="AQQ2165" s="218"/>
      <c r="AQR2165" s="218"/>
      <c r="AQS2165" s="218"/>
      <c r="AQT2165" s="218"/>
      <c r="AQU2165" s="218"/>
      <c r="AQV2165" s="218"/>
      <c r="AQW2165" s="218"/>
      <c r="AQX2165" s="218"/>
      <c r="AQY2165" s="218"/>
      <c r="AQZ2165" s="218"/>
      <c r="ARA2165" s="218"/>
      <c r="ARB2165" s="218"/>
      <c r="ARC2165" s="218"/>
      <c r="ARD2165" s="218"/>
      <c r="ARE2165" s="218"/>
      <c r="ARF2165" s="218"/>
      <c r="ARG2165" s="218"/>
      <c r="ARH2165" s="218"/>
      <c r="ARI2165" s="218"/>
      <c r="ARJ2165" s="218"/>
      <c r="ARK2165" s="218"/>
      <c r="ARL2165" s="218"/>
      <c r="ARM2165" s="218"/>
      <c r="ARN2165" s="218"/>
      <c r="ARO2165" s="218"/>
      <c r="ARP2165" s="218"/>
      <c r="ARQ2165" s="218"/>
      <c r="ARR2165" s="218"/>
      <c r="ARS2165" s="218"/>
      <c r="ART2165" s="218"/>
      <c r="ARU2165" s="218"/>
      <c r="ARV2165" s="218"/>
      <c r="ARW2165" s="218"/>
      <c r="ARX2165" s="218"/>
      <c r="ARY2165" s="218"/>
      <c r="ARZ2165" s="218"/>
      <c r="ASA2165" s="218"/>
      <c r="ASB2165" s="218"/>
      <c r="ASC2165" s="218"/>
      <c r="ASD2165" s="218"/>
      <c r="ASE2165" s="218"/>
      <c r="ASF2165" s="218"/>
      <c r="ASG2165" s="218"/>
      <c r="ASH2165" s="218"/>
      <c r="ASI2165" s="218"/>
      <c r="ASJ2165" s="218"/>
      <c r="ASK2165" s="218"/>
      <c r="ASL2165" s="218"/>
      <c r="ASM2165" s="218"/>
      <c r="ASN2165" s="218"/>
      <c r="ASO2165" s="218"/>
      <c r="ASP2165" s="218"/>
      <c r="ASQ2165" s="218"/>
      <c r="ASR2165" s="218"/>
      <c r="ASS2165" s="218"/>
      <c r="AST2165" s="218"/>
      <c r="ASU2165" s="218"/>
      <c r="ASV2165" s="218"/>
      <c r="ASW2165" s="218"/>
      <c r="ASX2165" s="218"/>
      <c r="ASY2165" s="218"/>
      <c r="ASZ2165" s="218"/>
      <c r="ATA2165" s="218"/>
      <c r="ATB2165" s="218"/>
      <c r="ATC2165" s="218"/>
      <c r="ATD2165" s="218"/>
      <c r="ATE2165" s="218"/>
      <c r="ATF2165" s="218"/>
      <c r="ATG2165" s="218"/>
      <c r="ATH2165" s="218"/>
      <c r="ATI2165" s="218"/>
      <c r="ATJ2165" s="218"/>
      <c r="ATK2165" s="218"/>
      <c r="ATL2165" s="218"/>
      <c r="ATM2165" s="218"/>
      <c r="ATN2165" s="218"/>
      <c r="ATO2165" s="218"/>
      <c r="ATP2165" s="218"/>
      <c r="ATQ2165" s="218"/>
      <c r="ATR2165" s="218"/>
      <c r="ATS2165" s="218"/>
      <c r="ATT2165" s="218"/>
      <c r="ATU2165" s="218"/>
      <c r="ATV2165" s="218"/>
      <c r="ATW2165" s="218"/>
      <c r="ATX2165" s="218"/>
      <c r="ATY2165" s="218"/>
      <c r="ATZ2165" s="218"/>
      <c r="AUA2165" s="218"/>
      <c r="AUB2165" s="218"/>
      <c r="AUC2165" s="218"/>
      <c r="AUD2165" s="218"/>
      <c r="AUE2165" s="218"/>
      <c r="AUF2165" s="218"/>
      <c r="AUG2165" s="218"/>
      <c r="AUH2165" s="218"/>
      <c r="AUI2165" s="218"/>
      <c r="AUJ2165" s="218"/>
      <c r="AUK2165" s="218"/>
      <c r="AUL2165" s="218"/>
      <c r="AUM2165" s="218"/>
      <c r="AUN2165" s="218"/>
      <c r="AUO2165" s="218"/>
      <c r="AUP2165" s="218"/>
      <c r="AUQ2165" s="218"/>
      <c r="AUR2165" s="218"/>
      <c r="AUS2165" s="218"/>
      <c r="AUT2165" s="218"/>
      <c r="AUU2165" s="218"/>
      <c r="AUV2165" s="218"/>
      <c r="AUW2165" s="218"/>
      <c r="AUX2165" s="218"/>
      <c r="AUY2165" s="218"/>
      <c r="AUZ2165" s="218"/>
      <c r="AVA2165" s="218"/>
      <c r="AVB2165" s="218"/>
      <c r="AVC2165" s="218"/>
      <c r="AVD2165" s="218"/>
      <c r="AVE2165" s="218"/>
      <c r="AVF2165" s="218"/>
      <c r="AVG2165" s="218"/>
      <c r="AVH2165" s="218"/>
      <c r="AVI2165" s="218"/>
      <c r="AVJ2165" s="218"/>
      <c r="AVK2165" s="218"/>
      <c r="AVL2165" s="218"/>
      <c r="AVM2165" s="218"/>
      <c r="AVN2165" s="218"/>
      <c r="AVO2165" s="218"/>
      <c r="AVP2165" s="218"/>
      <c r="AVQ2165" s="218"/>
      <c r="AVR2165" s="218"/>
      <c r="AVS2165" s="218"/>
      <c r="AVT2165" s="218"/>
      <c r="AVU2165" s="218"/>
      <c r="AVV2165" s="218"/>
      <c r="AVW2165" s="218"/>
      <c r="AVX2165" s="218"/>
      <c r="AVY2165" s="218"/>
      <c r="AVZ2165" s="218"/>
      <c r="AWA2165" s="218"/>
      <c r="AWB2165" s="218"/>
      <c r="AWC2165" s="218"/>
      <c r="AWD2165" s="218"/>
      <c r="AWE2165" s="218"/>
      <c r="AWF2165" s="218"/>
      <c r="AWG2165" s="218"/>
      <c r="AWH2165" s="218"/>
      <c r="AWI2165" s="218"/>
      <c r="AWJ2165" s="218"/>
      <c r="AWK2165" s="218"/>
      <c r="AWL2165" s="218"/>
      <c r="AWM2165" s="218"/>
      <c r="AWN2165" s="218"/>
      <c r="AWO2165" s="218"/>
      <c r="AWP2165" s="218"/>
      <c r="AWQ2165" s="218"/>
      <c r="AWR2165" s="218"/>
      <c r="AWS2165" s="218"/>
      <c r="AWT2165" s="218"/>
      <c r="AWU2165" s="218"/>
      <c r="AWV2165" s="218"/>
      <c r="AWW2165" s="218"/>
      <c r="AWX2165" s="218"/>
      <c r="AWY2165" s="218"/>
      <c r="AWZ2165" s="218"/>
      <c r="AXA2165" s="218"/>
      <c r="AXB2165" s="218"/>
      <c r="AXC2165" s="218"/>
      <c r="AXD2165" s="218"/>
      <c r="AXE2165" s="218"/>
      <c r="AXF2165" s="218"/>
      <c r="AXG2165" s="218"/>
      <c r="AXH2165" s="218"/>
      <c r="AXI2165" s="218"/>
      <c r="AXJ2165" s="218"/>
      <c r="AXK2165" s="218"/>
      <c r="AXL2165" s="218"/>
      <c r="AXM2165" s="218"/>
      <c r="AXN2165" s="218"/>
      <c r="AXO2165" s="218"/>
      <c r="AXP2165" s="218"/>
      <c r="AXQ2165" s="218"/>
      <c r="AXR2165" s="218"/>
      <c r="AXS2165" s="218"/>
      <c r="AXT2165" s="218"/>
      <c r="AXU2165" s="218"/>
      <c r="AXV2165" s="218"/>
      <c r="AXW2165" s="218"/>
      <c r="AXX2165" s="218"/>
      <c r="AXY2165" s="218"/>
      <c r="AXZ2165" s="218"/>
      <c r="AYA2165" s="218"/>
      <c r="AYB2165" s="218"/>
      <c r="AYC2165" s="218"/>
      <c r="AYD2165" s="218"/>
      <c r="AYE2165" s="218"/>
      <c r="AYF2165" s="218"/>
      <c r="AYG2165" s="218"/>
      <c r="AYH2165" s="218"/>
      <c r="AYI2165" s="218"/>
      <c r="AYJ2165" s="218"/>
      <c r="AYK2165" s="218"/>
      <c r="AYL2165" s="218"/>
      <c r="AYM2165" s="218"/>
      <c r="AYN2165" s="218"/>
      <c r="AYO2165" s="218"/>
      <c r="AYP2165" s="218"/>
      <c r="AYQ2165" s="218"/>
      <c r="AYR2165" s="218"/>
      <c r="AYS2165" s="218"/>
      <c r="AYT2165" s="218"/>
      <c r="AYU2165" s="218"/>
      <c r="AYV2165" s="218"/>
      <c r="AYW2165" s="218"/>
      <c r="AYX2165" s="218"/>
      <c r="AYY2165" s="218"/>
      <c r="AYZ2165" s="218"/>
      <c r="AZA2165" s="218"/>
      <c r="AZB2165" s="218"/>
      <c r="AZC2165" s="218"/>
      <c r="AZD2165" s="218"/>
      <c r="AZE2165" s="218"/>
      <c r="AZF2165" s="218"/>
      <c r="AZG2165" s="218"/>
      <c r="AZH2165" s="218"/>
      <c r="AZI2165" s="218"/>
      <c r="AZJ2165" s="218"/>
      <c r="AZK2165" s="218"/>
      <c r="AZL2165" s="218"/>
      <c r="AZM2165" s="218"/>
      <c r="AZN2165" s="218"/>
      <c r="AZO2165" s="218"/>
      <c r="AZP2165" s="218"/>
      <c r="AZQ2165" s="218"/>
      <c r="AZR2165" s="218"/>
      <c r="AZS2165" s="218"/>
      <c r="AZT2165" s="218"/>
      <c r="AZU2165" s="218"/>
      <c r="AZV2165" s="218"/>
      <c r="AZW2165" s="218"/>
      <c r="AZX2165" s="218"/>
      <c r="AZY2165" s="218"/>
      <c r="AZZ2165" s="218"/>
      <c r="BAA2165" s="218"/>
      <c r="BAB2165" s="218"/>
      <c r="BAC2165" s="218"/>
      <c r="BAD2165" s="218"/>
      <c r="BAE2165" s="218"/>
      <c r="BAF2165" s="218"/>
      <c r="BAG2165" s="218"/>
      <c r="BAH2165" s="218"/>
      <c r="BAI2165" s="218"/>
      <c r="BAJ2165" s="218"/>
      <c r="BAK2165" s="218"/>
      <c r="BAL2165" s="218"/>
      <c r="BAM2165" s="218"/>
      <c r="BAN2165" s="218"/>
      <c r="BAO2165" s="218"/>
      <c r="BAP2165" s="218"/>
      <c r="BAQ2165" s="218"/>
      <c r="BAR2165" s="218"/>
      <c r="BAS2165" s="218"/>
      <c r="BAT2165" s="218"/>
      <c r="BAU2165" s="218"/>
      <c r="BAV2165" s="218"/>
      <c r="BAW2165" s="218"/>
      <c r="BAX2165" s="218"/>
      <c r="BAY2165" s="218"/>
      <c r="BAZ2165" s="218"/>
      <c r="BBA2165" s="218"/>
      <c r="BBB2165" s="218"/>
      <c r="BBC2165" s="218"/>
      <c r="BBD2165" s="218"/>
      <c r="BBE2165" s="218"/>
      <c r="BBF2165" s="218"/>
      <c r="BBG2165" s="218"/>
      <c r="BBH2165" s="218"/>
      <c r="BBI2165" s="218"/>
      <c r="BBJ2165" s="218"/>
      <c r="BBK2165" s="218"/>
      <c r="BBL2165" s="218"/>
      <c r="BBM2165" s="218"/>
      <c r="BBN2165" s="218"/>
      <c r="BBO2165" s="218"/>
      <c r="BBP2165" s="218"/>
      <c r="BBQ2165" s="218"/>
      <c r="BBR2165" s="218"/>
      <c r="BBS2165" s="218"/>
      <c r="BBT2165" s="218"/>
      <c r="BBU2165" s="218"/>
      <c r="BBV2165" s="218"/>
      <c r="BBW2165" s="218"/>
      <c r="BBX2165" s="218"/>
      <c r="BBY2165" s="218"/>
      <c r="BBZ2165" s="218"/>
      <c r="BCA2165" s="218"/>
      <c r="BCB2165" s="218"/>
      <c r="BCC2165" s="218"/>
      <c r="BCD2165" s="218"/>
      <c r="BCE2165" s="218"/>
      <c r="BCF2165" s="218"/>
      <c r="BCG2165" s="218"/>
      <c r="BCH2165" s="218"/>
      <c r="BCI2165" s="218"/>
      <c r="BCJ2165" s="218"/>
      <c r="BCK2165" s="218"/>
      <c r="BCL2165" s="218"/>
      <c r="BCM2165" s="218"/>
      <c r="BCN2165" s="218"/>
      <c r="BCO2165" s="218"/>
      <c r="BCP2165" s="218"/>
      <c r="BCQ2165" s="218"/>
      <c r="BCR2165" s="218"/>
      <c r="BCS2165" s="218"/>
      <c r="BCT2165" s="218"/>
      <c r="BCU2165" s="218"/>
      <c r="BCV2165" s="218"/>
      <c r="BCW2165" s="218"/>
      <c r="BCX2165" s="218"/>
      <c r="BCY2165" s="218"/>
      <c r="BCZ2165" s="218"/>
      <c r="BDA2165" s="218"/>
      <c r="BDB2165" s="218"/>
      <c r="BDC2165" s="218"/>
      <c r="BDD2165" s="218"/>
      <c r="BDE2165" s="218"/>
      <c r="BDF2165" s="218"/>
      <c r="BDG2165" s="218"/>
      <c r="BDH2165" s="218"/>
      <c r="BDI2165" s="218"/>
      <c r="BDJ2165" s="218"/>
      <c r="BDK2165" s="218"/>
      <c r="BDL2165" s="218"/>
      <c r="BDM2165" s="218"/>
      <c r="BDN2165" s="218"/>
      <c r="BDO2165" s="218"/>
      <c r="BDP2165" s="218"/>
      <c r="BDQ2165" s="218"/>
      <c r="BDR2165" s="218"/>
      <c r="BDS2165" s="218"/>
      <c r="BDT2165" s="218"/>
      <c r="BDU2165" s="218"/>
      <c r="BDV2165" s="218"/>
      <c r="BDW2165" s="218"/>
      <c r="BDX2165" s="218"/>
      <c r="BDY2165" s="218"/>
      <c r="BDZ2165" s="218"/>
      <c r="BEA2165" s="218"/>
      <c r="BEB2165" s="218"/>
      <c r="BEC2165" s="218"/>
      <c r="BED2165" s="218"/>
      <c r="BEE2165" s="218"/>
      <c r="BEF2165" s="218"/>
      <c r="BEG2165" s="218"/>
      <c r="BEH2165" s="218"/>
      <c r="BEI2165" s="218"/>
      <c r="BEJ2165" s="218"/>
      <c r="BEK2165" s="218"/>
      <c r="BEL2165" s="218"/>
      <c r="BEM2165" s="218"/>
      <c r="BEN2165" s="218"/>
      <c r="BEO2165" s="218"/>
      <c r="BEP2165" s="218"/>
      <c r="BEQ2165" s="218"/>
      <c r="BER2165" s="218"/>
      <c r="BES2165" s="218"/>
      <c r="BET2165" s="218"/>
      <c r="BEU2165" s="218"/>
      <c r="BEV2165" s="218"/>
      <c r="BEW2165" s="218"/>
      <c r="BEX2165" s="218"/>
      <c r="BEY2165" s="218"/>
      <c r="BEZ2165" s="218"/>
      <c r="BFA2165" s="218"/>
      <c r="BFB2165" s="218"/>
      <c r="BFC2165" s="218"/>
      <c r="BFD2165" s="218"/>
      <c r="BFE2165" s="218"/>
      <c r="BFF2165" s="218"/>
      <c r="BFG2165" s="218"/>
      <c r="BFH2165" s="218"/>
      <c r="BFI2165" s="218"/>
      <c r="BFJ2165" s="218"/>
      <c r="BFK2165" s="218"/>
      <c r="BFL2165" s="218"/>
      <c r="BFM2165" s="218"/>
      <c r="BFN2165" s="218"/>
      <c r="BFO2165" s="218"/>
      <c r="BFP2165" s="218"/>
      <c r="BFQ2165" s="218"/>
      <c r="BFR2165" s="218"/>
      <c r="BFS2165" s="218"/>
      <c r="BFT2165" s="218"/>
      <c r="BFU2165" s="218"/>
      <c r="BFV2165" s="218"/>
      <c r="BFW2165" s="218"/>
      <c r="BFX2165" s="218"/>
      <c r="BFY2165" s="218"/>
      <c r="BFZ2165" s="218"/>
      <c r="BGA2165" s="218"/>
      <c r="BGB2165" s="218"/>
      <c r="BGC2165" s="218"/>
      <c r="BGD2165" s="218"/>
      <c r="BGE2165" s="218"/>
      <c r="BGF2165" s="218"/>
      <c r="BGG2165" s="218"/>
      <c r="BGH2165" s="218"/>
      <c r="BGI2165" s="218"/>
      <c r="BGJ2165" s="218"/>
      <c r="BGK2165" s="218"/>
      <c r="BGL2165" s="218"/>
      <c r="BGM2165" s="218"/>
      <c r="BGN2165" s="218"/>
      <c r="BGO2165" s="218"/>
      <c r="BGP2165" s="218"/>
      <c r="BGQ2165" s="218"/>
      <c r="BGR2165" s="218"/>
      <c r="BGS2165" s="218"/>
      <c r="BGT2165" s="218"/>
      <c r="BGU2165" s="218"/>
      <c r="BGV2165" s="218"/>
      <c r="BGW2165" s="218"/>
      <c r="BGX2165" s="218"/>
      <c r="BGY2165" s="218"/>
      <c r="BGZ2165" s="218"/>
      <c r="BHA2165" s="218"/>
      <c r="BHB2165" s="218"/>
      <c r="BHC2165" s="218"/>
      <c r="BHD2165" s="218"/>
      <c r="BHE2165" s="218"/>
      <c r="BHF2165" s="218"/>
      <c r="BHG2165" s="218"/>
      <c r="BHH2165" s="218"/>
      <c r="BHI2165" s="218"/>
      <c r="BHJ2165" s="218"/>
      <c r="BHK2165" s="218"/>
      <c r="BHL2165" s="218"/>
      <c r="BHM2165" s="218"/>
      <c r="BHN2165" s="218"/>
      <c r="BHO2165" s="218"/>
      <c r="BHP2165" s="218"/>
      <c r="BHQ2165" s="218"/>
      <c r="BHR2165" s="218"/>
      <c r="BHS2165" s="218"/>
      <c r="BHT2165" s="218"/>
      <c r="BHU2165" s="218"/>
      <c r="BHV2165" s="218"/>
      <c r="BHW2165" s="218"/>
      <c r="BHX2165" s="218"/>
      <c r="BHY2165" s="218"/>
      <c r="BHZ2165" s="218"/>
      <c r="BIA2165" s="218"/>
      <c r="BIB2165" s="218"/>
      <c r="BIC2165" s="218"/>
      <c r="BID2165" s="218"/>
      <c r="BIE2165" s="218"/>
      <c r="BIF2165" s="218"/>
      <c r="BIG2165" s="218"/>
      <c r="BIH2165" s="218"/>
      <c r="BII2165" s="218"/>
      <c r="BIJ2165" s="218"/>
      <c r="BIK2165" s="218"/>
      <c r="BIL2165" s="218"/>
      <c r="BIM2165" s="218"/>
      <c r="BIN2165" s="218"/>
      <c r="BIO2165" s="218"/>
      <c r="BIP2165" s="218"/>
      <c r="BIQ2165" s="218"/>
      <c r="BIR2165" s="218"/>
      <c r="BIS2165" s="218"/>
      <c r="BIT2165" s="218"/>
      <c r="BIU2165" s="218"/>
      <c r="BIV2165" s="218"/>
      <c r="BIW2165" s="218"/>
      <c r="BIX2165" s="218"/>
      <c r="BIY2165" s="218"/>
      <c r="BIZ2165" s="218"/>
      <c r="BJA2165" s="218"/>
      <c r="BJB2165" s="218"/>
      <c r="BJC2165" s="218"/>
      <c r="BJD2165" s="218"/>
      <c r="BJE2165" s="218"/>
      <c r="BJF2165" s="218"/>
      <c r="BJG2165" s="218"/>
      <c r="BJH2165" s="218"/>
      <c r="BJI2165" s="218"/>
      <c r="BJJ2165" s="218"/>
      <c r="BJK2165" s="218"/>
      <c r="BJL2165" s="218"/>
      <c r="BJM2165" s="218"/>
      <c r="BJN2165" s="218"/>
      <c r="BJO2165" s="218"/>
      <c r="BJP2165" s="218"/>
      <c r="BJQ2165" s="218"/>
      <c r="BJR2165" s="218"/>
      <c r="BJS2165" s="218"/>
      <c r="BJT2165" s="218"/>
      <c r="BJU2165" s="218"/>
      <c r="BJV2165" s="218"/>
      <c r="BJW2165" s="218"/>
      <c r="BJX2165" s="218"/>
      <c r="BJY2165" s="218"/>
      <c r="BJZ2165" s="218"/>
      <c r="BKA2165" s="218"/>
      <c r="BKB2165" s="218"/>
      <c r="BKC2165" s="218"/>
      <c r="BKD2165" s="218"/>
      <c r="BKE2165" s="218"/>
      <c r="BKF2165" s="218"/>
      <c r="BKG2165" s="218"/>
      <c r="BKH2165" s="218"/>
      <c r="BKI2165" s="218"/>
      <c r="BKJ2165" s="218"/>
      <c r="BKK2165" s="218"/>
      <c r="BKL2165" s="218"/>
      <c r="BKM2165" s="218"/>
      <c r="BKN2165" s="218"/>
      <c r="BKO2165" s="218"/>
      <c r="BKP2165" s="218"/>
      <c r="BKQ2165" s="218"/>
      <c r="BKR2165" s="218"/>
      <c r="BKS2165" s="218"/>
      <c r="BKT2165" s="218"/>
      <c r="BKU2165" s="218"/>
      <c r="BKV2165" s="218"/>
      <c r="BKW2165" s="218"/>
      <c r="BKX2165" s="218"/>
      <c r="BKY2165" s="218"/>
      <c r="BKZ2165" s="218"/>
      <c r="BLA2165" s="218"/>
      <c r="BLB2165" s="218"/>
      <c r="BLC2165" s="218"/>
      <c r="BLD2165" s="218"/>
      <c r="BLE2165" s="218"/>
      <c r="BLF2165" s="218"/>
      <c r="BLG2165" s="218"/>
      <c r="BLH2165" s="218"/>
      <c r="BLI2165" s="218"/>
      <c r="BLJ2165" s="218"/>
      <c r="BLK2165" s="218"/>
      <c r="BLL2165" s="218"/>
      <c r="BLM2165" s="218"/>
      <c r="BLN2165" s="218"/>
      <c r="BLO2165" s="218"/>
      <c r="BLP2165" s="218"/>
      <c r="BLQ2165" s="218"/>
      <c r="BLR2165" s="218"/>
      <c r="BLS2165" s="218"/>
      <c r="BLT2165" s="218"/>
      <c r="BLU2165" s="218"/>
      <c r="BLV2165" s="218"/>
      <c r="BLW2165" s="218"/>
      <c r="BLX2165" s="218"/>
      <c r="BLY2165" s="218"/>
      <c r="BLZ2165" s="218"/>
      <c r="BMA2165" s="218"/>
      <c r="BMB2165" s="218"/>
      <c r="BMC2165" s="218"/>
      <c r="BMD2165" s="218"/>
      <c r="BME2165" s="218"/>
      <c r="BMF2165" s="218"/>
      <c r="BMG2165" s="218"/>
      <c r="BMH2165" s="218"/>
      <c r="BMI2165" s="218"/>
      <c r="BMJ2165" s="218"/>
      <c r="BMK2165" s="218"/>
      <c r="BML2165" s="218"/>
      <c r="BMM2165" s="218"/>
      <c r="BMN2165" s="218"/>
      <c r="BMO2165" s="218"/>
      <c r="BMP2165" s="218"/>
      <c r="BMQ2165" s="218"/>
      <c r="BMR2165" s="218"/>
      <c r="BMS2165" s="218"/>
      <c r="BMT2165" s="218"/>
      <c r="BMU2165" s="218"/>
      <c r="BMV2165" s="218"/>
      <c r="BMW2165" s="218"/>
      <c r="BMX2165" s="218"/>
      <c r="BMY2165" s="218"/>
      <c r="BMZ2165" s="218"/>
      <c r="BNA2165" s="218"/>
      <c r="BNB2165" s="218"/>
      <c r="BNC2165" s="218"/>
      <c r="BND2165" s="218"/>
      <c r="BNE2165" s="218"/>
      <c r="BNF2165" s="218"/>
      <c r="BNG2165" s="218"/>
      <c r="BNH2165" s="218"/>
      <c r="BNI2165" s="218"/>
      <c r="BNJ2165" s="218"/>
      <c r="BNK2165" s="218"/>
      <c r="BNL2165" s="218"/>
      <c r="BNM2165" s="218"/>
      <c r="BNN2165" s="218"/>
      <c r="BNO2165" s="218"/>
      <c r="BNP2165" s="218"/>
      <c r="BNQ2165" s="218"/>
      <c r="BNR2165" s="218"/>
      <c r="BNS2165" s="218"/>
      <c r="BNT2165" s="218"/>
      <c r="BNU2165" s="218"/>
      <c r="BNV2165" s="218"/>
      <c r="BNW2165" s="218"/>
      <c r="BNX2165" s="218"/>
      <c r="BNY2165" s="218"/>
      <c r="BNZ2165" s="218"/>
      <c r="BOA2165" s="218"/>
      <c r="BOB2165" s="218"/>
      <c r="BOC2165" s="218"/>
      <c r="BOD2165" s="218"/>
      <c r="BOE2165" s="218"/>
      <c r="BOF2165" s="218"/>
      <c r="BOG2165" s="218"/>
      <c r="BOH2165" s="218"/>
      <c r="BOI2165" s="218"/>
      <c r="BOJ2165" s="218"/>
      <c r="BOK2165" s="218"/>
      <c r="BOL2165" s="218"/>
      <c r="BOM2165" s="218"/>
      <c r="BON2165" s="218"/>
      <c r="BOO2165" s="218"/>
      <c r="BOP2165" s="218"/>
      <c r="BOQ2165" s="218"/>
      <c r="BOR2165" s="218"/>
      <c r="BOS2165" s="218"/>
      <c r="BOT2165" s="218"/>
      <c r="BOU2165" s="218"/>
      <c r="BOV2165" s="218"/>
      <c r="BOW2165" s="218"/>
      <c r="BOX2165" s="218"/>
      <c r="BOY2165" s="218"/>
      <c r="BOZ2165" s="218"/>
      <c r="BPA2165" s="218"/>
      <c r="BPB2165" s="218"/>
      <c r="BPC2165" s="218"/>
      <c r="BPD2165" s="218"/>
      <c r="BPE2165" s="218"/>
      <c r="BPF2165" s="218"/>
      <c r="BPG2165" s="218"/>
      <c r="BPH2165" s="218"/>
      <c r="BPI2165" s="218"/>
      <c r="BPJ2165" s="218"/>
      <c r="BPK2165" s="218"/>
      <c r="BPL2165" s="218"/>
      <c r="BPM2165" s="218"/>
      <c r="BPN2165" s="218"/>
      <c r="BPO2165" s="218"/>
      <c r="BPP2165" s="218"/>
      <c r="BPQ2165" s="218"/>
      <c r="BPR2165" s="218"/>
      <c r="BPS2165" s="218"/>
      <c r="BPT2165" s="218"/>
      <c r="BPU2165" s="218"/>
      <c r="BPV2165" s="218"/>
      <c r="BPW2165" s="218"/>
      <c r="BPX2165" s="218"/>
      <c r="BPY2165" s="218"/>
      <c r="BPZ2165" s="218"/>
      <c r="BQA2165" s="218"/>
      <c r="BQB2165" s="218"/>
      <c r="BQC2165" s="218"/>
      <c r="BQD2165" s="218"/>
      <c r="BQE2165" s="218"/>
      <c r="BQF2165" s="218"/>
      <c r="BQG2165" s="218"/>
      <c r="BQH2165" s="218"/>
      <c r="BQI2165" s="218"/>
      <c r="BQJ2165" s="218"/>
      <c r="BQK2165" s="218"/>
      <c r="BQL2165" s="218"/>
      <c r="BQM2165" s="218"/>
      <c r="BQN2165" s="218"/>
      <c r="BQO2165" s="218"/>
      <c r="BQP2165" s="218"/>
      <c r="BQQ2165" s="218"/>
      <c r="BQR2165" s="218"/>
      <c r="BQS2165" s="218"/>
      <c r="BQT2165" s="218"/>
      <c r="BQU2165" s="218"/>
      <c r="BQV2165" s="218"/>
      <c r="BQW2165" s="218"/>
      <c r="BQX2165" s="218"/>
      <c r="BQY2165" s="218"/>
      <c r="BQZ2165" s="218"/>
      <c r="BRA2165" s="218"/>
      <c r="BRB2165" s="218"/>
      <c r="BRC2165" s="218"/>
      <c r="BRD2165" s="218"/>
      <c r="BRE2165" s="218"/>
      <c r="BRF2165" s="218"/>
      <c r="BRG2165" s="218"/>
      <c r="BRH2165" s="218"/>
      <c r="BRI2165" s="218"/>
      <c r="BRJ2165" s="218"/>
      <c r="BRK2165" s="218"/>
      <c r="BRL2165" s="218"/>
      <c r="BRM2165" s="218"/>
      <c r="BRN2165" s="218"/>
      <c r="BRO2165" s="218"/>
      <c r="BRP2165" s="218"/>
      <c r="BRQ2165" s="218"/>
      <c r="BRR2165" s="218"/>
      <c r="BRS2165" s="218"/>
      <c r="BRT2165" s="218"/>
      <c r="BRU2165" s="218"/>
      <c r="BRV2165" s="218"/>
      <c r="BRW2165" s="218"/>
      <c r="BRX2165" s="218"/>
      <c r="BRY2165" s="218"/>
      <c r="BRZ2165" s="218"/>
      <c r="BSA2165" s="218"/>
      <c r="BSB2165" s="218"/>
      <c r="BSC2165" s="218"/>
      <c r="BSD2165" s="218"/>
      <c r="BSE2165" s="218"/>
      <c r="BSF2165" s="218"/>
      <c r="BSG2165" s="218"/>
      <c r="BSH2165" s="218"/>
      <c r="BSI2165" s="218"/>
      <c r="BSJ2165" s="218"/>
      <c r="BSK2165" s="218"/>
      <c r="BSL2165" s="218"/>
      <c r="BSM2165" s="218"/>
      <c r="BSN2165" s="218"/>
      <c r="BSO2165" s="218"/>
      <c r="BSP2165" s="218"/>
      <c r="BSQ2165" s="218"/>
      <c r="BSR2165" s="218"/>
      <c r="BSS2165" s="218"/>
      <c r="BST2165" s="218"/>
      <c r="BSU2165" s="218"/>
      <c r="BSV2165" s="218"/>
      <c r="BSW2165" s="218"/>
      <c r="BSX2165" s="218"/>
      <c r="BSY2165" s="218"/>
      <c r="BSZ2165" s="218"/>
      <c r="BTA2165" s="218"/>
      <c r="BTB2165" s="218"/>
      <c r="BTC2165" s="218"/>
      <c r="BTD2165" s="218"/>
      <c r="BTE2165" s="218"/>
      <c r="BTF2165" s="218"/>
      <c r="BTG2165" s="218"/>
      <c r="BTH2165" s="218"/>
      <c r="BTI2165" s="218"/>
      <c r="BTJ2165" s="218"/>
      <c r="BTK2165" s="218"/>
      <c r="BTL2165" s="218"/>
      <c r="BTM2165" s="218"/>
      <c r="BTN2165" s="218"/>
      <c r="BTO2165" s="218"/>
      <c r="BTP2165" s="218"/>
      <c r="BTQ2165" s="218"/>
      <c r="BTR2165" s="218"/>
      <c r="BTS2165" s="218"/>
      <c r="BTT2165" s="218"/>
      <c r="BTU2165" s="218"/>
      <c r="BTV2165" s="218"/>
      <c r="BTW2165" s="218"/>
      <c r="BTX2165" s="218"/>
      <c r="BTY2165" s="218"/>
      <c r="BTZ2165" s="218"/>
      <c r="BUA2165" s="218"/>
      <c r="BUB2165" s="218"/>
      <c r="BUC2165" s="218"/>
      <c r="BUD2165" s="218"/>
      <c r="BUE2165" s="218"/>
      <c r="BUF2165" s="218"/>
      <c r="BUG2165" s="218"/>
      <c r="BUH2165" s="218"/>
      <c r="BUI2165" s="218"/>
      <c r="BUJ2165" s="218"/>
      <c r="BUK2165" s="218"/>
      <c r="BUL2165" s="218"/>
      <c r="BUM2165" s="218"/>
      <c r="BUN2165" s="218"/>
      <c r="BUO2165" s="218"/>
      <c r="BUP2165" s="218"/>
      <c r="BUQ2165" s="218"/>
      <c r="BUR2165" s="218"/>
      <c r="BUS2165" s="218"/>
      <c r="BUT2165" s="218"/>
      <c r="BUU2165" s="218"/>
      <c r="BUV2165" s="218"/>
      <c r="BUW2165" s="218"/>
      <c r="BUX2165" s="218"/>
      <c r="BUY2165" s="218"/>
      <c r="BUZ2165" s="218"/>
      <c r="BVA2165" s="218"/>
      <c r="BVB2165" s="218"/>
      <c r="BVC2165" s="218"/>
      <c r="BVD2165" s="218"/>
      <c r="BVE2165" s="218"/>
      <c r="BVF2165" s="218"/>
      <c r="BVG2165" s="218"/>
      <c r="BVH2165" s="218"/>
      <c r="BVI2165" s="218"/>
      <c r="BVJ2165" s="218"/>
      <c r="BVK2165" s="218"/>
      <c r="BVL2165" s="218"/>
      <c r="BVM2165" s="218"/>
      <c r="BVN2165" s="218"/>
      <c r="BVO2165" s="218"/>
      <c r="BVP2165" s="218"/>
      <c r="BVQ2165" s="218"/>
      <c r="BVR2165" s="218"/>
      <c r="BVS2165" s="218"/>
      <c r="BVT2165" s="218"/>
      <c r="BVU2165" s="218"/>
      <c r="BVV2165" s="218"/>
      <c r="BVW2165" s="218"/>
      <c r="BVX2165" s="218"/>
      <c r="BVY2165" s="218"/>
      <c r="BVZ2165" s="218"/>
      <c r="BWA2165" s="218"/>
      <c r="BWB2165" s="218"/>
      <c r="BWC2165" s="218"/>
      <c r="BWD2165" s="218"/>
      <c r="BWE2165" s="218"/>
      <c r="BWF2165" s="218"/>
      <c r="BWG2165" s="218"/>
      <c r="BWH2165" s="218"/>
      <c r="BWI2165" s="218"/>
      <c r="BWJ2165" s="218"/>
      <c r="BWK2165" s="218"/>
      <c r="BWL2165" s="218"/>
      <c r="BWM2165" s="218"/>
      <c r="BWN2165" s="218"/>
      <c r="BWO2165" s="218"/>
      <c r="BWP2165" s="218"/>
      <c r="BWQ2165" s="218"/>
      <c r="BWR2165" s="218"/>
      <c r="BWS2165" s="218"/>
      <c r="BWT2165" s="218"/>
      <c r="BWU2165" s="218"/>
      <c r="BWV2165" s="218"/>
      <c r="BWW2165" s="218"/>
      <c r="BWX2165" s="218"/>
      <c r="BWY2165" s="218"/>
      <c r="BWZ2165" s="218"/>
      <c r="BXA2165" s="218"/>
      <c r="BXB2165" s="218"/>
      <c r="BXC2165" s="218"/>
      <c r="BXD2165" s="218"/>
      <c r="BXE2165" s="218"/>
      <c r="BXF2165" s="218"/>
      <c r="BXG2165" s="218"/>
      <c r="BXH2165" s="218"/>
      <c r="BXI2165" s="218"/>
      <c r="BXJ2165" s="218"/>
      <c r="BXK2165" s="218"/>
      <c r="BXL2165" s="218"/>
      <c r="BXM2165" s="218"/>
      <c r="BXN2165" s="218"/>
      <c r="BXO2165" s="218"/>
      <c r="BXP2165" s="218"/>
      <c r="BXQ2165" s="218"/>
      <c r="BXR2165" s="218"/>
      <c r="BXS2165" s="218"/>
      <c r="BXT2165" s="218"/>
      <c r="BXU2165" s="218"/>
      <c r="BXV2165" s="218"/>
      <c r="BXW2165" s="218"/>
      <c r="BXX2165" s="218"/>
      <c r="BXY2165" s="218"/>
      <c r="BXZ2165" s="218"/>
      <c r="BYA2165" s="218"/>
      <c r="BYB2165" s="218"/>
      <c r="BYC2165" s="218"/>
      <c r="BYD2165" s="218"/>
      <c r="BYE2165" s="218"/>
      <c r="BYF2165" s="218"/>
      <c r="BYG2165" s="218"/>
      <c r="BYH2165" s="218"/>
      <c r="BYI2165" s="218"/>
      <c r="BYJ2165" s="218"/>
      <c r="BYK2165" s="218"/>
      <c r="BYL2165" s="218"/>
      <c r="BYM2165" s="218"/>
      <c r="BYN2165" s="218"/>
      <c r="BYO2165" s="218"/>
      <c r="BYP2165" s="218"/>
      <c r="BYQ2165" s="218"/>
      <c r="BYR2165" s="218"/>
      <c r="BYS2165" s="218"/>
      <c r="BYT2165" s="218"/>
      <c r="BYU2165" s="218"/>
      <c r="BYV2165" s="218"/>
      <c r="BYW2165" s="218"/>
      <c r="BYX2165" s="218"/>
      <c r="BYY2165" s="218"/>
      <c r="BYZ2165" s="218"/>
      <c r="BZA2165" s="218"/>
      <c r="BZB2165" s="218"/>
      <c r="BZC2165" s="218"/>
      <c r="BZD2165" s="218"/>
      <c r="BZE2165" s="218"/>
      <c r="BZF2165" s="218"/>
      <c r="BZG2165" s="218"/>
      <c r="BZH2165" s="218"/>
      <c r="BZI2165" s="218"/>
      <c r="BZJ2165" s="218"/>
      <c r="BZK2165" s="218"/>
      <c r="BZL2165" s="218"/>
      <c r="BZM2165" s="218"/>
      <c r="BZN2165" s="218"/>
      <c r="BZO2165" s="218"/>
      <c r="BZP2165" s="218"/>
      <c r="BZQ2165" s="218"/>
      <c r="BZR2165" s="218"/>
      <c r="BZS2165" s="218"/>
      <c r="BZT2165" s="218"/>
      <c r="BZU2165" s="218"/>
      <c r="BZV2165" s="218"/>
      <c r="BZW2165" s="218"/>
      <c r="BZX2165" s="218"/>
      <c r="BZY2165" s="218"/>
      <c r="BZZ2165" s="218"/>
      <c r="CAA2165" s="218"/>
      <c r="CAB2165" s="218"/>
      <c r="CAC2165" s="218"/>
      <c r="CAD2165" s="218"/>
      <c r="CAE2165" s="218"/>
      <c r="CAF2165" s="218"/>
      <c r="CAG2165" s="218"/>
      <c r="CAH2165" s="218"/>
      <c r="CAI2165" s="218"/>
      <c r="CAJ2165" s="218"/>
      <c r="CAK2165" s="218"/>
      <c r="CAL2165" s="218"/>
      <c r="CAM2165" s="218"/>
      <c r="CAN2165" s="218"/>
      <c r="CAO2165" s="218"/>
      <c r="CAP2165" s="218"/>
      <c r="CAQ2165" s="218"/>
      <c r="CAR2165" s="218"/>
      <c r="CAS2165" s="218"/>
      <c r="CAT2165" s="218"/>
      <c r="CAU2165" s="218"/>
      <c r="CAV2165" s="218"/>
      <c r="CAW2165" s="218"/>
      <c r="CAX2165" s="218"/>
      <c r="CAY2165" s="218"/>
      <c r="CAZ2165" s="218"/>
      <c r="CBA2165" s="218"/>
      <c r="CBB2165" s="218"/>
      <c r="CBC2165" s="218"/>
      <c r="CBD2165" s="218"/>
      <c r="CBE2165" s="218"/>
      <c r="CBF2165" s="218"/>
      <c r="CBG2165" s="218"/>
      <c r="CBH2165" s="218"/>
      <c r="CBI2165" s="218"/>
      <c r="CBJ2165" s="218"/>
      <c r="CBK2165" s="218"/>
      <c r="CBL2165" s="218"/>
      <c r="CBM2165" s="218"/>
      <c r="CBN2165" s="218"/>
      <c r="CBO2165" s="218"/>
      <c r="CBP2165" s="218"/>
      <c r="CBQ2165" s="218"/>
      <c r="CBR2165" s="218"/>
      <c r="CBS2165" s="218"/>
      <c r="CBT2165" s="218"/>
      <c r="CBU2165" s="218"/>
      <c r="CBV2165" s="218"/>
      <c r="CBW2165" s="218"/>
      <c r="CBX2165" s="218"/>
      <c r="CBY2165" s="218"/>
      <c r="CBZ2165" s="218"/>
      <c r="CCA2165" s="218"/>
      <c r="CCB2165" s="218"/>
      <c r="CCC2165" s="218"/>
      <c r="CCD2165" s="218"/>
      <c r="CCE2165" s="218"/>
      <c r="CCF2165" s="218"/>
      <c r="CCG2165" s="218"/>
      <c r="CCH2165" s="218"/>
      <c r="CCI2165" s="218"/>
      <c r="CCJ2165" s="218"/>
      <c r="CCK2165" s="218"/>
      <c r="CCL2165" s="218"/>
      <c r="CCM2165" s="218"/>
      <c r="CCN2165" s="218"/>
      <c r="CCO2165" s="218"/>
      <c r="CCP2165" s="218"/>
      <c r="CCQ2165" s="218"/>
      <c r="CCR2165" s="218"/>
      <c r="CCS2165" s="218"/>
      <c r="CCT2165" s="218"/>
      <c r="CCU2165" s="218"/>
      <c r="CCV2165" s="218"/>
      <c r="CCW2165" s="218"/>
      <c r="CCX2165" s="218"/>
      <c r="CCY2165" s="218"/>
      <c r="CCZ2165" s="218"/>
      <c r="CDA2165" s="218"/>
      <c r="CDB2165" s="218"/>
      <c r="CDC2165" s="218"/>
      <c r="CDD2165" s="218"/>
      <c r="CDE2165" s="218"/>
      <c r="CDF2165" s="218"/>
      <c r="CDG2165" s="218"/>
      <c r="CDH2165" s="218"/>
      <c r="CDI2165" s="218"/>
      <c r="CDJ2165" s="218"/>
      <c r="CDK2165" s="218"/>
      <c r="CDL2165" s="218"/>
      <c r="CDM2165" s="218"/>
      <c r="CDN2165" s="218"/>
      <c r="CDO2165" s="218"/>
      <c r="CDP2165" s="218"/>
      <c r="CDQ2165" s="218"/>
      <c r="CDR2165" s="218"/>
      <c r="CDS2165" s="218"/>
      <c r="CDT2165" s="218"/>
      <c r="CDU2165" s="218"/>
      <c r="CDV2165" s="218"/>
      <c r="CDW2165" s="218"/>
      <c r="CDX2165" s="218"/>
      <c r="CDY2165" s="218"/>
      <c r="CDZ2165" s="218"/>
      <c r="CEA2165" s="218"/>
      <c r="CEB2165" s="218"/>
      <c r="CEC2165" s="218"/>
      <c r="CED2165" s="218"/>
      <c r="CEE2165" s="218"/>
      <c r="CEF2165" s="218"/>
      <c r="CEG2165" s="218"/>
      <c r="CEH2165" s="218"/>
      <c r="CEI2165" s="218"/>
      <c r="CEJ2165" s="218"/>
      <c r="CEK2165" s="218"/>
      <c r="CEL2165" s="218"/>
      <c r="CEM2165" s="218"/>
      <c r="CEN2165" s="218"/>
      <c r="CEO2165" s="218"/>
      <c r="CEP2165" s="218"/>
      <c r="CEQ2165" s="218"/>
      <c r="CER2165" s="218"/>
      <c r="CES2165" s="218"/>
      <c r="CET2165" s="218"/>
      <c r="CEU2165" s="218"/>
      <c r="CEV2165" s="218"/>
      <c r="CEW2165" s="218"/>
      <c r="CEX2165" s="218"/>
      <c r="CEY2165" s="218"/>
      <c r="CEZ2165" s="218"/>
      <c r="CFA2165" s="218"/>
      <c r="CFB2165" s="218"/>
      <c r="CFC2165" s="218"/>
      <c r="CFD2165" s="218"/>
      <c r="CFE2165" s="218"/>
      <c r="CFF2165" s="218"/>
      <c r="CFG2165" s="218"/>
      <c r="CFH2165" s="218"/>
      <c r="CFI2165" s="218"/>
      <c r="CFJ2165" s="218"/>
      <c r="CFK2165" s="218"/>
      <c r="CFL2165" s="218"/>
      <c r="CFM2165" s="218"/>
      <c r="CFN2165" s="218"/>
      <c r="CFO2165" s="218"/>
      <c r="CFP2165" s="218"/>
      <c r="CFQ2165" s="218"/>
      <c r="CFR2165" s="218"/>
      <c r="CFS2165" s="218"/>
      <c r="CFT2165" s="218"/>
      <c r="CFU2165" s="218"/>
      <c r="CFV2165" s="218"/>
      <c r="CFW2165" s="218"/>
      <c r="CFX2165" s="218"/>
      <c r="CFY2165" s="218"/>
      <c r="CFZ2165" s="218"/>
      <c r="CGA2165" s="218"/>
      <c r="CGB2165" s="218"/>
      <c r="CGC2165" s="218"/>
      <c r="CGD2165" s="218"/>
      <c r="CGE2165" s="218"/>
      <c r="CGF2165" s="218"/>
      <c r="CGG2165" s="218"/>
      <c r="CGH2165" s="218"/>
      <c r="CGI2165" s="218"/>
      <c r="CGJ2165" s="218"/>
      <c r="CGK2165" s="218"/>
      <c r="CGL2165" s="218"/>
      <c r="CGM2165" s="218"/>
      <c r="CGN2165" s="218"/>
      <c r="CGO2165" s="218"/>
      <c r="CGP2165" s="218"/>
      <c r="CGQ2165" s="218"/>
      <c r="CGR2165" s="218"/>
      <c r="CGS2165" s="218"/>
      <c r="CGT2165" s="218"/>
      <c r="CGU2165" s="218"/>
      <c r="CGV2165" s="218"/>
      <c r="CGW2165" s="218"/>
      <c r="CGX2165" s="218"/>
      <c r="CGY2165" s="218"/>
      <c r="CGZ2165" s="218"/>
      <c r="CHA2165" s="218"/>
      <c r="CHB2165" s="218"/>
      <c r="CHC2165" s="218"/>
      <c r="CHD2165" s="218"/>
      <c r="CHE2165" s="218"/>
      <c r="CHF2165" s="218"/>
      <c r="CHG2165" s="218"/>
      <c r="CHH2165" s="218"/>
      <c r="CHI2165" s="218"/>
      <c r="CHJ2165" s="218"/>
      <c r="CHK2165" s="218"/>
      <c r="CHL2165" s="218"/>
      <c r="CHM2165" s="218"/>
      <c r="CHN2165" s="218"/>
      <c r="CHO2165" s="218"/>
      <c r="CHP2165" s="218"/>
      <c r="CHQ2165" s="218"/>
      <c r="CHR2165" s="218"/>
      <c r="CHS2165" s="218"/>
      <c r="CHT2165" s="218"/>
      <c r="CHU2165" s="218"/>
      <c r="CHV2165" s="218"/>
      <c r="CHW2165" s="218"/>
      <c r="CHX2165" s="218"/>
      <c r="CHY2165" s="218"/>
      <c r="CHZ2165" s="218"/>
      <c r="CIA2165" s="218"/>
      <c r="CIB2165" s="218"/>
      <c r="CIC2165" s="218"/>
      <c r="CID2165" s="218"/>
      <c r="CIE2165" s="218"/>
      <c r="CIF2165" s="218"/>
      <c r="CIG2165" s="218"/>
      <c r="CIH2165" s="218"/>
      <c r="CII2165" s="218"/>
      <c r="CIJ2165" s="218"/>
      <c r="CIK2165" s="218"/>
      <c r="CIL2165" s="218"/>
      <c r="CIM2165" s="218"/>
      <c r="CIN2165" s="218"/>
      <c r="CIO2165" s="218"/>
      <c r="CIP2165" s="218"/>
      <c r="CIQ2165" s="218"/>
      <c r="CIR2165" s="218"/>
      <c r="CIS2165" s="218"/>
      <c r="CIT2165" s="218"/>
      <c r="CIU2165" s="218"/>
      <c r="CIV2165" s="218"/>
      <c r="CIW2165" s="218"/>
      <c r="CIX2165" s="218"/>
      <c r="CIY2165" s="218"/>
      <c r="CIZ2165" s="218"/>
      <c r="CJA2165" s="218"/>
      <c r="CJB2165" s="218"/>
      <c r="CJC2165" s="218"/>
      <c r="CJD2165" s="218"/>
      <c r="CJE2165" s="218"/>
      <c r="CJF2165" s="218"/>
      <c r="CJG2165" s="218"/>
      <c r="CJH2165" s="218"/>
      <c r="CJI2165" s="218"/>
      <c r="CJJ2165" s="218"/>
      <c r="CJK2165" s="218"/>
      <c r="CJL2165" s="218"/>
      <c r="CJM2165" s="218"/>
      <c r="CJN2165" s="218"/>
      <c r="CJO2165" s="218"/>
      <c r="CJP2165" s="218"/>
      <c r="CJQ2165" s="218"/>
      <c r="CJR2165" s="218"/>
      <c r="CJS2165" s="218"/>
      <c r="CJT2165" s="218"/>
      <c r="CJU2165" s="218"/>
      <c r="CJV2165" s="218"/>
      <c r="CJW2165" s="218"/>
      <c r="CJX2165" s="218"/>
      <c r="CJY2165" s="218"/>
      <c r="CJZ2165" s="218"/>
      <c r="CKA2165" s="218"/>
      <c r="CKB2165" s="218"/>
      <c r="CKC2165" s="218"/>
      <c r="CKD2165" s="218"/>
      <c r="CKE2165" s="218"/>
      <c r="CKF2165" s="218"/>
      <c r="CKG2165" s="218"/>
      <c r="CKH2165" s="218"/>
      <c r="CKI2165" s="218"/>
      <c r="CKJ2165" s="218"/>
      <c r="CKK2165" s="218"/>
      <c r="CKL2165" s="218"/>
      <c r="CKM2165" s="218"/>
      <c r="CKN2165" s="218"/>
      <c r="CKO2165" s="218"/>
      <c r="CKP2165" s="218"/>
      <c r="CKQ2165" s="218"/>
      <c r="CKR2165" s="218"/>
      <c r="CKS2165" s="218"/>
      <c r="CKT2165" s="218"/>
      <c r="CKU2165" s="218"/>
      <c r="CKV2165" s="218"/>
      <c r="CKW2165" s="218"/>
      <c r="CKX2165" s="218"/>
      <c r="CKY2165" s="218"/>
      <c r="CKZ2165" s="218"/>
      <c r="CLA2165" s="218"/>
      <c r="CLB2165" s="218"/>
      <c r="CLC2165" s="218"/>
      <c r="CLD2165" s="218"/>
      <c r="CLE2165" s="218"/>
      <c r="CLF2165" s="218"/>
      <c r="CLG2165" s="218"/>
      <c r="CLH2165" s="218"/>
      <c r="CLI2165" s="218"/>
      <c r="CLJ2165" s="218"/>
      <c r="CLK2165" s="218"/>
      <c r="CLL2165" s="218"/>
      <c r="CLM2165" s="218"/>
      <c r="CLN2165" s="218"/>
      <c r="CLO2165" s="218"/>
      <c r="CLP2165" s="218"/>
      <c r="CLQ2165" s="218"/>
      <c r="CLR2165" s="218"/>
      <c r="CLS2165" s="218"/>
      <c r="CLT2165" s="218"/>
      <c r="CLU2165" s="218"/>
      <c r="CLV2165" s="218"/>
      <c r="CLW2165" s="218"/>
      <c r="CLX2165" s="218"/>
      <c r="CLY2165" s="218"/>
      <c r="CLZ2165" s="218"/>
      <c r="CMA2165" s="218"/>
      <c r="CMB2165" s="218"/>
      <c r="CMC2165" s="218"/>
      <c r="CMD2165" s="218"/>
      <c r="CME2165" s="218"/>
      <c r="CMF2165" s="218"/>
      <c r="CMG2165" s="218"/>
      <c r="CMH2165" s="218"/>
      <c r="CMI2165" s="218"/>
      <c r="CMJ2165" s="218"/>
      <c r="CMK2165" s="218"/>
      <c r="CML2165" s="218"/>
      <c r="CMM2165" s="218"/>
      <c r="CMN2165" s="218"/>
      <c r="CMO2165" s="218"/>
      <c r="CMP2165" s="218"/>
      <c r="CMQ2165" s="218"/>
      <c r="CMR2165" s="218"/>
      <c r="CMS2165" s="218"/>
      <c r="CMT2165" s="218"/>
      <c r="CMU2165" s="218"/>
      <c r="CMV2165" s="218"/>
      <c r="CMW2165" s="218"/>
      <c r="CMX2165" s="218"/>
      <c r="CMY2165" s="218"/>
      <c r="CMZ2165" s="218"/>
      <c r="CNA2165" s="218"/>
      <c r="CNB2165" s="218"/>
      <c r="CNC2165" s="218"/>
      <c r="CND2165" s="218"/>
      <c r="CNE2165" s="218"/>
      <c r="CNF2165" s="218"/>
      <c r="CNG2165" s="218"/>
      <c r="CNH2165" s="218"/>
      <c r="CNI2165" s="218"/>
      <c r="CNJ2165" s="218"/>
      <c r="CNK2165" s="218"/>
      <c r="CNL2165" s="218"/>
      <c r="CNM2165" s="218"/>
      <c r="CNN2165" s="218"/>
      <c r="CNO2165" s="218"/>
      <c r="CNP2165" s="218"/>
      <c r="CNQ2165" s="218"/>
      <c r="CNR2165" s="218"/>
      <c r="CNS2165" s="218"/>
      <c r="CNT2165" s="218"/>
      <c r="CNU2165" s="218"/>
      <c r="CNV2165" s="218"/>
      <c r="CNW2165" s="218"/>
      <c r="CNX2165" s="218"/>
      <c r="CNY2165" s="218"/>
      <c r="CNZ2165" s="218"/>
      <c r="COA2165" s="218"/>
      <c r="COB2165" s="218"/>
      <c r="COC2165" s="218"/>
      <c r="COD2165" s="218"/>
      <c r="COE2165" s="218"/>
      <c r="COF2165" s="218"/>
      <c r="COG2165" s="218"/>
      <c r="COH2165" s="218"/>
      <c r="COI2165" s="218"/>
      <c r="COJ2165" s="218"/>
      <c r="COK2165" s="218"/>
      <c r="COL2165" s="218"/>
      <c r="COM2165" s="218"/>
      <c r="CON2165" s="218"/>
      <c r="COO2165" s="218"/>
      <c r="COP2165" s="218"/>
      <c r="COQ2165" s="218"/>
      <c r="COR2165" s="218"/>
      <c r="COS2165" s="218"/>
      <c r="COT2165" s="218"/>
      <c r="COU2165" s="218"/>
      <c r="COV2165" s="218"/>
      <c r="COW2165" s="218"/>
      <c r="COX2165" s="218"/>
      <c r="COY2165" s="218"/>
      <c r="COZ2165" s="218"/>
      <c r="CPA2165" s="218"/>
      <c r="CPB2165" s="218"/>
      <c r="CPC2165" s="218"/>
      <c r="CPD2165" s="218"/>
      <c r="CPE2165" s="218"/>
      <c r="CPF2165" s="218"/>
      <c r="CPG2165" s="218"/>
      <c r="CPH2165" s="218"/>
      <c r="CPI2165" s="218"/>
      <c r="CPJ2165" s="218"/>
      <c r="CPK2165" s="218"/>
      <c r="CPL2165" s="218"/>
      <c r="CPM2165" s="218"/>
      <c r="CPN2165" s="218"/>
      <c r="CPO2165" s="218"/>
      <c r="CPP2165" s="218"/>
      <c r="CPQ2165" s="218"/>
      <c r="CPR2165" s="218"/>
      <c r="CPS2165" s="218"/>
      <c r="CPT2165" s="218"/>
      <c r="CPU2165" s="218"/>
      <c r="CPV2165" s="218"/>
      <c r="CPW2165" s="218"/>
      <c r="CPX2165" s="218"/>
      <c r="CPY2165" s="218"/>
      <c r="CPZ2165" s="218"/>
      <c r="CQA2165" s="218"/>
      <c r="CQB2165" s="218"/>
      <c r="CQC2165" s="218"/>
      <c r="CQD2165" s="218"/>
      <c r="CQE2165" s="218"/>
      <c r="CQF2165" s="218"/>
      <c r="CQG2165" s="218"/>
      <c r="CQH2165" s="218"/>
      <c r="CQI2165" s="218"/>
      <c r="CQJ2165" s="218"/>
      <c r="CQK2165" s="218"/>
      <c r="CQL2165" s="218"/>
      <c r="CQM2165" s="218"/>
      <c r="CQN2165" s="218"/>
      <c r="CQO2165" s="218"/>
      <c r="CQP2165" s="218"/>
      <c r="CQQ2165" s="218"/>
      <c r="CQR2165" s="218"/>
      <c r="CQS2165" s="218"/>
      <c r="CQT2165" s="218"/>
      <c r="CQU2165" s="218"/>
      <c r="CQV2165" s="218"/>
      <c r="CQW2165" s="218"/>
      <c r="CQX2165" s="218"/>
      <c r="CQY2165" s="218"/>
      <c r="CQZ2165" s="218"/>
      <c r="CRA2165" s="218"/>
      <c r="CRB2165" s="218"/>
      <c r="CRC2165" s="218"/>
      <c r="CRD2165" s="218"/>
      <c r="CRE2165" s="218"/>
      <c r="CRF2165" s="218"/>
      <c r="CRG2165" s="218"/>
      <c r="CRH2165" s="218"/>
      <c r="CRI2165" s="218"/>
      <c r="CRJ2165" s="218"/>
      <c r="CRK2165" s="218"/>
      <c r="CRL2165" s="218"/>
      <c r="CRM2165" s="218"/>
      <c r="CRN2165" s="218"/>
      <c r="CRO2165" s="218"/>
      <c r="CRP2165" s="218"/>
      <c r="CRQ2165" s="218"/>
      <c r="CRR2165" s="218"/>
      <c r="CRS2165" s="218"/>
      <c r="CRT2165" s="218"/>
      <c r="CRU2165" s="218"/>
      <c r="CRV2165" s="218"/>
      <c r="CRW2165" s="218"/>
      <c r="CRX2165" s="218"/>
      <c r="CRY2165" s="218"/>
      <c r="CRZ2165" s="218"/>
      <c r="CSA2165" s="218"/>
      <c r="CSB2165" s="218"/>
      <c r="CSC2165" s="218"/>
      <c r="CSD2165" s="218"/>
      <c r="CSE2165" s="218"/>
      <c r="CSF2165" s="218"/>
      <c r="CSG2165" s="218"/>
      <c r="CSH2165" s="218"/>
      <c r="CSI2165" s="218"/>
      <c r="CSJ2165" s="218"/>
      <c r="CSK2165" s="218"/>
      <c r="CSL2165" s="218"/>
      <c r="CSM2165" s="218"/>
      <c r="CSN2165" s="218"/>
      <c r="CSO2165" s="218"/>
      <c r="CSP2165" s="218"/>
      <c r="CSQ2165" s="218"/>
      <c r="CSR2165" s="218"/>
      <c r="CSS2165" s="218"/>
      <c r="CST2165" s="218"/>
      <c r="CSU2165" s="218"/>
      <c r="CSV2165" s="218"/>
      <c r="CSW2165" s="218"/>
      <c r="CSX2165" s="218"/>
      <c r="CSY2165" s="218"/>
      <c r="CSZ2165" s="218"/>
      <c r="CTA2165" s="218"/>
      <c r="CTB2165" s="218"/>
      <c r="CTC2165" s="218"/>
      <c r="CTD2165" s="218"/>
      <c r="CTE2165" s="218"/>
      <c r="CTF2165" s="218"/>
      <c r="CTG2165" s="218"/>
      <c r="CTH2165" s="218"/>
      <c r="CTI2165" s="218"/>
      <c r="CTJ2165" s="218"/>
      <c r="CTK2165" s="218"/>
      <c r="CTL2165" s="218"/>
      <c r="CTM2165" s="218"/>
      <c r="CTN2165" s="218"/>
      <c r="CTO2165" s="218"/>
      <c r="CTP2165" s="218"/>
      <c r="CTQ2165" s="218"/>
      <c r="CTR2165" s="218"/>
      <c r="CTS2165" s="218"/>
      <c r="CTT2165" s="218"/>
      <c r="CTU2165" s="218"/>
      <c r="CTV2165" s="218"/>
      <c r="CTW2165" s="218"/>
      <c r="CTX2165" s="218"/>
      <c r="CTY2165" s="218"/>
      <c r="CTZ2165" s="218"/>
      <c r="CUA2165" s="218"/>
      <c r="CUB2165" s="218"/>
      <c r="CUC2165" s="218"/>
      <c r="CUD2165" s="218"/>
      <c r="CUE2165" s="218"/>
      <c r="CUF2165" s="218"/>
      <c r="CUG2165" s="218"/>
      <c r="CUH2165" s="218"/>
      <c r="CUI2165" s="218"/>
      <c r="CUJ2165" s="218"/>
      <c r="CUK2165" s="218"/>
      <c r="CUL2165" s="218"/>
      <c r="CUM2165" s="218"/>
      <c r="CUN2165" s="218"/>
      <c r="CUO2165" s="218"/>
      <c r="CUP2165" s="218"/>
      <c r="CUQ2165" s="218"/>
      <c r="CUR2165" s="218"/>
      <c r="CUS2165" s="218"/>
      <c r="CUT2165" s="218"/>
      <c r="CUU2165" s="218"/>
      <c r="CUV2165" s="218"/>
      <c r="CUW2165" s="218"/>
      <c r="CUX2165" s="218"/>
      <c r="CUY2165" s="218"/>
      <c r="CUZ2165" s="218"/>
      <c r="CVA2165" s="218"/>
      <c r="CVB2165" s="218"/>
      <c r="CVC2165" s="218"/>
      <c r="CVD2165" s="218"/>
      <c r="CVE2165" s="218"/>
      <c r="CVF2165" s="218"/>
      <c r="CVG2165" s="218"/>
      <c r="CVH2165" s="218"/>
      <c r="CVI2165" s="218"/>
      <c r="CVJ2165" s="218"/>
      <c r="CVK2165" s="218"/>
      <c r="CVL2165" s="218"/>
      <c r="CVM2165" s="218"/>
      <c r="CVN2165" s="218"/>
      <c r="CVO2165" s="218"/>
      <c r="CVP2165" s="218"/>
      <c r="CVQ2165" s="218"/>
      <c r="CVR2165" s="218"/>
      <c r="CVS2165" s="218"/>
      <c r="CVT2165" s="218"/>
      <c r="CVU2165" s="218"/>
      <c r="CVV2165" s="218"/>
      <c r="CVW2165" s="218"/>
      <c r="CVX2165" s="218"/>
      <c r="CVY2165" s="218"/>
      <c r="CVZ2165" s="218"/>
      <c r="CWA2165" s="218"/>
      <c r="CWB2165" s="218"/>
      <c r="CWC2165" s="218"/>
      <c r="CWD2165" s="218"/>
      <c r="CWE2165" s="218"/>
      <c r="CWF2165" s="218"/>
      <c r="CWG2165" s="218"/>
      <c r="CWH2165" s="218"/>
      <c r="CWI2165" s="218"/>
      <c r="CWJ2165" s="218"/>
      <c r="CWK2165" s="218"/>
      <c r="CWL2165" s="218"/>
      <c r="CWM2165" s="218"/>
      <c r="CWN2165" s="218"/>
      <c r="CWO2165" s="218"/>
      <c r="CWP2165" s="218"/>
      <c r="CWQ2165" s="218"/>
      <c r="CWR2165" s="218"/>
      <c r="CWS2165" s="218"/>
      <c r="CWT2165" s="218"/>
      <c r="CWU2165" s="218"/>
      <c r="CWV2165" s="218"/>
      <c r="CWW2165" s="218"/>
      <c r="CWX2165" s="218"/>
      <c r="CWY2165" s="218"/>
      <c r="CWZ2165" s="218"/>
      <c r="CXA2165" s="218"/>
      <c r="CXB2165" s="218"/>
      <c r="CXC2165" s="218"/>
      <c r="CXD2165" s="218"/>
      <c r="CXE2165" s="218"/>
      <c r="CXF2165" s="218"/>
      <c r="CXG2165" s="218"/>
      <c r="CXH2165" s="218"/>
      <c r="CXI2165" s="218"/>
      <c r="CXJ2165" s="218"/>
      <c r="CXK2165" s="218"/>
      <c r="CXL2165" s="218"/>
      <c r="CXM2165" s="218"/>
      <c r="CXN2165" s="218"/>
      <c r="CXO2165" s="218"/>
      <c r="CXP2165" s="218"/>
      <c r="CXQ2165" s="218"/>
      <c r="CXR2165" s="218"/>
      <c r="CXS2165" s="218"/>
      <c r="CXT2165" s="218"/>
      <c r="CXU2165" s="218"/>
      <c r="CXV2165" s="218"/>
      <c r="CXW2165" s="218"/>
      <c r="CXX2165" s="218"/>
      <c r="CXY2165" s="218"/>
      <c r="CXZ2165" s="218"/>
      <c r="CYA2165" s="218"/>
      <c r="CYB2165" s="218"/>
      <c r="CYC2165" s="218"/>
      <c r="CYD2165" s="218"/>
      <c r="CYE2165" s="218"/>
      <c r="CYF2165" s="218"/>
      <c r="CYG2165" s="218"/>
      <c r="CYH2165" s="218"/>
      <c r="CYI2165" s="218"/>
      <c r="CYJ2165" s="218"/>
      <c r="CYK2165" s="218"/>
      <c r="CYL2165" s="218"/>
      <c r="CYM2165" s="218"/>
      <c r="CYN2165" s="218"/>
      <c r="CYO2165" s="218"/>
      <c r="CYP2165" s="218"/>
      <c r="CYQ2165" s="218"/>
      <c r="CYR2165" s="218"/>
      <c r="CYS2165" s="218"/>
      <c r="CYT2165" s="218"/>
      <c r="CYU2165" s="218"/>
      <c r="CYV2165" s="218"/>
      <c r="CYW2165" s="218"/>
      <c r="CYX2165" s="218"/>
      <c r="CYY2165" s="218"/>
      <c r="CYZ2165" s="218"/>
      <c r="CZA2165" s="218"/>
      <c r="CZB2165" s="218"/>
      <c r="CZC2165" s="218"/>
      <c r="CZD2165" s="218"/>
      <c r="CZE2165" s="218"/>
      <c r="CZF2165" s="218"/>
      <c r="CZG2165" s="218"/>
      <c r="CZH2165" s="218"/>
      <c r="CZI2165" s="218"/>
      <c r="CZJ2165" s="218"/>
      <c r="CZK2165" s="218"/>
      <c r="CZL2165" s="218"/>
      <c r="CZM2165" s="218"/>
      <c r="CZN2165" s="218"/>
      <c r="CZO2165" s="218"/>
      <c r="CZP2165" s="218"/>
      <c r="CZQ2165" s="218"/>
      <c r="CZR2165" s="218"/>
      <c r="CZS2165" s="218"/>
      <c r="CZT2165" s="218"/>
      <c r="CZU2165" s="218"/>
      <c r="CZV2165" s="218"/>
      <c r="CZW2165" s="218"/>
      <c r="CZX2165" s="218"/>
      <c r="CZY2165" s="218"/>
      <c r="CZZ2165" s="218"/>
      <c r="DAA2165" s="218"/>
      <c r="DAB2165" s="218"/>
      <c r="DAC2165" s="218"/>
      <c r="DAD2165" s="218"/>
      <c r="DAE2165" s="218"/>
      <c r="DAF2165" s="218"/>
      <c r="DAG2165" s="218"/>
      <c r="DAH2165" s="218"/>
      <c r="DAI2165" s="218"/>
      <c r="DAJ2165" s="218"/>
      <c r="DAK2165" s="218"/>
      <c r="DAL2165" s="218"/>
      <c r="DAM2165" s="218"/>
      <c r="DAN2165" s="218"/>
      <c r="DAO2165" s="218"/>
      <c r="DAP2165" s="218"/>
      <c r="DAQ2165" s="218"/>
      <c r="DAR2165" s="218"/>
      <c r="DAS2165" s="218"/>
      <c r="DAT2165" s="218"/>
      <c r="DAU2165" s="218"/>
      <c r="DAV2165" s="218"/>
      <c r="DAW2165" s="218"/>
      <c r="DAX2165" s="218"/>
      <c r="DAY2165" s="218"/>
      <c r="DAZ2165" s="218"/>
      <c r="DBA2165" s="218"/>
      <c r="DBB2165" s="218"/>
      <c r="DBC2165" s="218"/>
      <c r="DBD2165" s="218"/>
      <c r="DBE2165" s="218"/>
      <c r="DBF2165" s="218"/>
      <c r="DBG2165" s="218"/>
      <c r="DBH2165" s="218"/>
      <c r="DBI2165" s="218"/>
      <c r="DBJ2165" s="218"/>
      <c r="DBK2165" s="218"/>
      <c r="DBL2165" s="218"/>
      <c r="DBM2165" s="218"/>
      <c r="DBN2165" s="218"/>
      <c r="DBO2165" s="218"/>
      <c r="DBP2165" s="218"/>
      <c r="DBQ2165" s="218"/>
      <c r="DBR2165" s="218"/>
      <c r="DBS2165" s="218"/>
      <c r="DBT2165" s="218"/>
      <c r="DBU2165" s="218"/>
      <c r="DBV2165" s="218"/>
      <c r="DBW2165" s="218"/>
      <c r="DBX2165" s="218"/>
      <c r="DBY2165" s="218"/>
      <c r="DBZ2165" s="218"/>
      <c r="DCA2165" s="218"/>
      <c r="DCB2165" s="218"/>
      <c r="DCC2165" s="218"/>
      <c r="DCD2165" s="218"/>
      <c r="DCE2165" s="218"/>
      <c r="DCF2165" s="218"/>
      <c r="DCG2165" s="218"/>
      <c r="DCH2165" s="218"/>
      <c r="DCI2165" s="218"/>
      <c r="DCJ2165" s="218"/>
      <c r="DCK2165" s="218"/>
      <c r="DCL2165" s="218"/>
      <c r="DCM2165" s="218"/>
      <c r="DCN2165" s="218"/>
      <c r="DCO2165" s="218"/>
      <c r="DCP2165" s="218"/>
      <c r="DCQ2165" s="218"/>
      <c r="DCR2165" s="218"/>
      <c r="DCS2165" s="218"/>
      <c r="DCT2165" s="218"/>
      <c r="DCU2165" s="218"/>
      <c r="DCV2165" s="218"/>
      <c r="DCW2165" s="218"/>
      <c r="DCX2165" s="218"/>
      <c r="DCY2165" s="218"/>
      <c r="DCZ2165" s="218"/>
      <c r="DDA2165" s="218"/>
      <c r="DDB2165" s="218"/>
      <c r="DDC2165" s="218"/>
      <c r="DDD2165" s="218"/>
      <c r="DDE2165" s="218"/>
      <c r="DDF2165" s="218"/>
      <c r="DDG2165" s="218"/>
      <c r="DDH2165" s="218"/>
      <c r="DDI2165" s="218"/>
      <c r="DDJ2165" s="218"/>
      <c r="DDK2165" s="218"/>
      <c r="DDL2165" s="218"/>
      <c r="DDM2165" s="218"/>
      <c r="DDN2165" s="218"/>
      <c r="DDO2165" s="218"/>
      <c r="DDP2165" s="218"/>
      <c r="DDQ2165" s="218"/>
      <c r="DDR2165" s="218"/>
      <c r="DDS2165" s="218"/>
      <c r="DDT2165" s="218"/>
      <c r="DDU2165" s="218"/>
      <c r="DDV2165" s="218"/>
      <c r="DDW2165" s="218"/>
      <c r="DDX2165" s="218"/>
      <c r="DDY2165" s="218"/>
      <c r="DDZ2165" s="218"/>
      <c r="DEA2165" s="218"/>
      <c r="DEB2165" s="218"/>
      <c r="DEC2165" s="218"/>
      <c r="DED2165" s="218"/>
      <c r="DEE2165" s="218"/>
      <c r="DEF2165" s="218"/>
      <c r="DEG2165" s="218"/>
      <c r="DEH2165" s="218"/>
      <c r="DEI2165" s="218"/>
      <c r="DEJ2165" s="218"/>
      <c r="DEK2165" s="218"/>
      <c r="DEL2165" s="218"/>
      <c r="DEM2165" s="218"/>
      <c r="DEN2165" s="218"/>
      <c r="DEO2165" s="218"/>
      <c r="DEP2165" s="218"/>
      <c r="DEQ2165" s="218"/>
      <c r="DER2165" s="218"/>
      <c r="DES2165" s="218"/>
      <c r="DET2165" s="218"/>
      <c r="DEU2165" s="218"/>
      <c r="DEV2165" s="218"/>
      <c r="DEW2165" s="218"/>
      <c r="DEX2165" s="218"/>
      <c r="DEY2165" s="218"/>
      <c r="DEZ2165" s="218"/>
      <c r="DFA2165" s="218"/>
      <c r="DFB2165" s="218"/>
      <c r="DFC2165" s="218"/>
      <c r="DFD2165" s="218"/>
      <c r="DFE2165" s="218"/>
      <c r="DFF2165" s="218"/>
      <c r="DFG2165" s="218"/>
      <c r="DFH2165" s="218"/>
      <c r="DFI2165" s="218"/>
      <c r="DFJ2165" s="218"/>
      <c r="DFK2165" s="218"/>
      <c r="DFL2165" s="218"/>
      <c r="DFM2165" s="218"/>
      <c r="DFN2165" s="218"/>
      <c r="DFO2165" s="218"/>
      <c r="DFP2165" s="218"/>
      <c r="DFQ2165" s="218"/>
      <c r="DFR2165" s="218"/>
      <c r="DFS2165" s="218"/>
      <c r="DFT2165" s="218"/>
      <c r="DFU2165" s="218"/>
      <c r="DFV2165" s="218"/>
      <c r="DFW2165" s="218"/>
      <c r="DFX2165" s="218"/>
      <c r="DFY2165" s="218"/>
      <c r="DFZ2165" s="218"/>
      <c r="DGA2165" s="218"/>
      <c r="DGB2165" s="218"/>
      <c r="DGC2165" s="218"/>
      <c r="DGD2165" s="218"/>
      <c r="DGE2165" s="218"/>
      <c r="DGF2165" s="218"/>
      <c r="DGG2165" s="218"/>
      <c r="DGH2165" s="218"/>
      <c r="DGI2165" s="218"/>
      <c r="DGJ2165" s="218"/>
      <c r="DGK2165" s="218"/>
      <c r="DGL2165" s="218"/>
      <c r="DGM2165" s="218"/>
      <c r="DGN2165" s="218"/>
      <c r="DGO2165" s="218"/>
      <c r="DGP2165" s="218"/>
      <c r="DGQ2165" s="218"/>
      <c r="DGR2165" s="218"/>
      <c r="DGS2165" s="218"/>
      <c r="DGT2165" s="218"/>
      <c r="DGU2165" s="218"/>
      <c r="DGV2165" s="218"/>
      <c r="DGW2165" s="218"/>
      <c r="DGX2165" s="218"/>
      <c r="DGY2165" s="218"/>
      <c r="DGZ2165" s="218"/>
      <c r="DHA2165" s="218"/>
      <c r="DHB2165" s="218"/>
      <c r="DHC2165" s="218"/>
      <c r="DHD2165" s="218"/>
      <c r="DHE2165" s="218"/>
      <c r="DHF2165" s="218"/>
      <c r="DHG2165" s="218"/>
      <c r="DHH2165" s="218"/>
      <c r="DHI2165" s="218"/>
      <c r="DHJ2165" s="218"/>
      <c r="DHK2165" s="218"/>
      <c r="DHL2165" s="218"/>
      <c r="DHM2165" s="218"/>
      <c r="DHN2165" s="218"/>
      <c r="DHO2165" s="218"/>
      <c r="DHP2165" s="218"/>
      <c r="DHQ2165" s="218"/>
      <c r="DHR2165" s="218"/>
      <c r="DHS2165" s="218"/>
      <c r="DHT2165" s="218"/>
      <c r="DHU2165" s="218"/>
      <c r="DHV2165" s="218"/>
      <c r="DHW2165" s="218"/>
      <c r="DHX2165" s="218"/>
      <c r="DHY2165" s="218"/>
      <c r="DHZ2165" s="218"/>
      <c r="DIA2165" s="218"/>
      <c r="DIB2165" s="218"/>
      <c r="DIC2165" s="218"/>
      <c r="DID2165" s="218"/>
      <c r="DIE2165" s="218"/>
      <c r="DIF2165" s="218"/>
      <c r="DIG2165" s="218"/>
      <c r="DIH2165" s="218"/>
      <c r="DII2165" s="218"/>
      <c r="DIJ2165" s="218"/>
      <c r="DIK2165" s="218"/>
      <c r="DIL2165" s="218"/>
      <c r="DIM2165" s="218"/>
      <c r="DIN2165" s="218"/>
      <c r="DIO2165" s="218"/>
      <c r="DIP2165" s="218"/>
      <c r="DIQ2165" s="218"/>
      <c r="DIR2165" s="218"/>
      <c r="DIS2165" s="218"/>
      <c r="DIT2165" s="218"/>
      <c r="DIU2165" s="218"/>
      <c r="DIV2165" s="218"/>
      <c r="DIW2165" s="218"/>
      <c r="DIX2165" s="218"/>
      <c r="DIY2165" s="218"/>
      <c r="DIZ2165" s="218"/>
      <c r="DJA2165" s="218"/>
      <c r="DJB2165" s="218"/>
      <c r="DJC2165" s="218"/>
      <c r="DJD2165" s="218"/>
      <c r="DJE2165" s="218"/>
      <c r="DJF2165" s="218"/>
      <c r="DJG2165" s="218"/>
      <c r="DJH2165" s="218"/>
      <c r="DJI2165" s="218"/>
      <c r="DJJ2165" s="218"/>
      <c r="DJK2165" s="218"/>
      <c r="DJL2165" s="218"/>
      <c r="DJM2165" s="218"/>
      <c r="DJN2165" s="218"/>
      <c r="DJO2165" s="218"/>
      <c r="DJP2165" s="218"/>
      <c r="DJQ2165" s="218"/>
      <c r="DJR2165" s="218"/>
      <c r="DJS2165" s="218"/>
      <c r="DJT2165" s="218"/>
      <c r="DJU2165" s="218"/>
      <c r="DJV2165" s="218"/>
      <c r="DJW2165" s="218"/>
      <c r="DJX2165" s="218"/>
      <c r="DJY2165" s="218"/>
      <c r="DJZ2165" s="218"/>
      <c r="DKA2165" s="218"/>
      <c r="DKB2165" s="218"/>
      <c r="DKC2165" s="218"/>
      <c r="DKD2165" s="218"/>
      <c r="DKE2165" s="218"/>
      <c r="DKF2165" s="218"/>
      <c r="DKG2165" s="218"/>
      <c r="DKH2165" s="218"/>
      <c r="DKI2165" s="218"/>
      <c r="DKJ2165" s="218"/>
      <c r="DKK2165" s="218"/>
      <c r="DKL2165" s="218"/>
      <c r="DKM2165" s="218"/>
      <c r="DKN2165" s="218"/>
      <c r="DKO2165" s="218"/>
      <c r="DKP2165" s="218"/>
      <c r="DKQ2165" s="218"/>
      <c r="DKR2165" s="218"/>
      <c r="DKS2165" s="218"/>
      <c r="DKT2165" s="218"/>
      <c r="DKU2165" s="218"/>
      <c r="DKV2165" s="218"/>
      <c r="DKW2165" s="218"/>
      <c r="DKX2165" s="218"/>
      <c r="DKY2165" s="218"/>
      <c r="DKZ2165" s="218"/>
      <c r="DLA2165" s="218"/>
      <c r="DLB2165" s="218"/>
      <c r="DLC2165" s="218"/>
      <c r="DLD2165" s="218"/>
      <c r="DLE2165" s="218"/>
      <c r="DLF2165" s="218"/>
      <c r="DLG2165" s="218"/>
      <c r="DLH2165" s="218"/>
      <c r="DLI2165" s="218"/>
      <c r="DLJ2165" s="218"/>
      <c r="DLK2165" s="218"/>
      <c r="DLL2165" s="218"/>
      <c r="DLM2165" s="218"/>
      <c r="DLN2165" s="218"/>
      <c r="DLO2165" s="218"/>
      <c r="DLP2165" s="218"/>
      <c r="DLQ2165" s="218"/>
      <c r="DLR2165" s="218"/>
      <c r="DLS2165" s="218"/>
      <c r="DLT2165" s="218"/>
      <c r="DLU2165" s="218"/>
      <c r="DLV2165" s="218"/>
      <c r="DLW2165" s="218"/>
      <c r="DLX2165" s="218"/>
      <c r="DLY2165" s="218"/>
      <c r="DLZ2165" s="218"/>
      <c r="DMA2165" s="218"/>
      <c r="DMB2165" s="218"/>
      <c r="DMC2165" s="218"/>
      <c r="DMD2165" s="218"/>
      <c r="DME2165" s="218"/>
      <c r="DMF2165" s="218"/>
      <c r="DMG2165" s="218"/>
      <c r="DMH2165" s="218"/>
      <c r="DMI2165" s="218"/>
      <c r="DMJ2165" s="218"/>
      <c r="DMK2165" s="218"/>
      <c r="DML2165" s="218"/>
      <c r="DMM2165" s="218"/>
      <c r="DMN2165" s="218"/>
      <c r="DMO2165" s="218"/>
      <c r="DMP2165" s="218"/>
      <c r="DMQ2165" s="218"/>
      <c r="DMR2165" s="218"/>
      <c r="DMS2165" s="218"/>
      <c r="DMT2165" s="218"/>
      <c r="DMU2165" s="218"/>
      <c r="DMV2165" s="218"/>
      <c r="DMW2165" s="218"/>
      <c r="DMX2165" s="218"/>
      <c r="DMY2165" s="218"/>
      <c r="DMZ2165" s="218"/>
      <c r="DNA2165" s="218"/>
      <c r="DNB2165" s="218"/>
      <c r="DNC2165" s="218"/>
      <c r="DND2165" s="218"/>
      <c r="DNE2165" s="218"/>
      <c r="DNF2165" s="218"/>
      <c r="DNG2165" s="218"/>
      <c r="DNH2165" s="218"/>
      <c r="DNI2165" s="218"/>
      <c r="DNJ2165" s="218"/>
      <c r="DNK2165" s="218"/>
      <c r="DNL2165" s="218"/>
      <c r="DNM2165" s="218"/>
      <c r="DNN2165" s="218"/>
      <c r="DNO2165" s="218"/>
      <c r="DNP2165" s="218"/>
      <c r="DNQ2165" s="218"/>
      <c r="DNR2165" s="218"/>
      <c r="DNS2165" s="218"/>
      <c r="DNT2165" s="218"/>
      <c r="DNU2165" s="218"/>
      <c r="DNV2165" s="218"/>
      <c r="DNW2165" s="218"/>
      <c r="DNX2165" s="218"/>
      <c r="DNY2165" s="218"/>
      <c r="DNZ2165" s="218"/>
      <c r="DOA2165" s="218"/>
      <c r="DOB2165" s="218"/>
      <c r="DOC2165" s="218"/>
      <c r="DOD2165" s="218"/>
      <c r="DOE2165" s="218"/>
      <c r="DOF2165" s="218"/>
      <c r="DOG2165" s="218"/>
      <c r="DOH2165" s="218"/>
      <c r="DOI2165" s="218"/>
      <c r="DOJ2165" s="218"/>
      <c r="DOK2165" s="218"/>
      <c r="DOL2165" s="218"/>
      <c r="DOM2165" s="218"/>
      <c r="DON2165" s="218"/>
      <c r="DOO2165" s="218"/>
      <c r="DOP2165" s="218"/>
      <c r="DOQ2165" s="218"/>
      <c r="DOR2165" s="218"/>
      <c r="DOS2165" s="218"/>
      <c r="DOT2165" s="218"/>
      <c r="DOU2165" s="218"/>
      <c r="DOV2165" s="218"/>
      <c r="DOW2165" s="218"/>
      <c r="DOX2165" s="218"/>
      <c r="DOY2165" s="218"/>
      <c r="DOZ2165" s="218"/>
      <c r="DPA2165" s="218"/>
      <c r="DPB2165" s="218"/>
      <c r="DPC2165" s="218"/>
      <c r="DPD2165" s="218"/>
      <c r="DPE2165" s="218"/>
      <c r="DPF2165" s="218"/>
      <c r="DPG2165" s="218"/>
      <c r="DPH2165" s="218"/>
      <c r="DPI2165" s="218"/>
      <c r="DPJ2165" s="218"/>
      <c r="DPK2165" s="218"/>
      <c r="DPL2165" s="218"/>
      <c r="DPM2165" s="218"/>
      <c r="DPN2165" s="218"/>
      <c r="DPO2165" s="218"/>
      <c r="DPP2165" s="218"/>
      <c r="DPQ2165" s="218"/>
      <c r="DPR2165" s="218"/>
      <c r="DPS2165" s="218"/>
      <c r="DPT2165" s="218"/>
      <c r="DPU2165" s="218"/>
      <c r="DPV2165" s="218"/>
      <c r="DPW2165" s="218"/>
      <c r="DPX2165" s="218"/>
      <c r="DPY2165" s="218"/>
      <c r="DPZ2165" s="218"/>
      <c r="DQA2165" s="218"/>
      <c r="DQB2165" s="218"/>
      <c r="DQC2165" s="218"/>
      <c r="DQD2165" s="218"/>
      <c r="DQE2165" s="218"/>
      <c r="DQF2165" s="218"/>
      <c r="DQG2165" s="218"/>
      <c r="DQH2165" s="218"/>
      <c r="DQI2165" s="218"/>
      <c r="DQJ2165" s="218"/>
      <c r="DQK2165" s="218"/>
      <c r="DQL2165" s="218"/>
      <c r="DQM2165" s="218"/>
      <c r="DQN2165" s="218"/>
      <c r="DQO2165" s="218"/>
      <c r="DQP2165" s="218"/>
      <c r="DQQ2165" s="218"/>
      <c r="DQR2165" s="218"/>
      <c r="DQS2165" s="218"/>
      <c r="DQT2165" s="218"/>
      <c r="DQU2165" s="218"/>
      <c r="DQV2165" s="218"/>
      <c r="DQW2165" s="218"/>
      <c r="DQX2165" s="218"/>
      <c r="DQY2165" s="218"/>
      <c r="DQZ2165" s="218"/>
      <c r="DRA2165" s="218"/>
      <c r="DRB2165" s="218"/>
      <c r="DRC2165" s="218"/>
      <c r="DRD2165" s="218"/>
      <c r="DRE2165" s="218"/>
      <c r="DRF2165" s="218"/>
      <c r="DRG2165" s="218"/>
      <c r="DRH2165" s="218"/>
      <c r="DRI2165" s="218"/>
      <c r="DRJ2165" s="218"/>
      <c r="DRK2165" s="218"/>
      <c r="DRL2165" s="218"/>
      <c r="DRM2165" s="218"/>
      <c r="DRN2165" s="218"/>
      <c r="DRO2165" s="218"/>
      <c r="DRP2165" s="218"/>
      <c r="DRQ2165" s="218"/>
      <c r="DRR2165" s="218"/>
      <c r="DRS2165" s="218"/>
      <c r="DRT2165" s="218"/>
      <c r="DRU2165" s="218"/>
      <c r="DRV2165" s="218"/>
      <c r="DRW2165" s="218"/>
      <c r="DRX2165" s="218"/>
      <c r="DRY2165" s="218"/>
      <c r="DRZ2165" s="218"/>
      <c r="DSA2165" s="218"/>
      <c r="DSB2165" s="218"/>
      <c r="DSC2165" s="218"/>
      <c r="DSD2165" s="218"/>
      <c r="DSE2165" s="218"/>
      <c r="DSF2165" s="218"/>
      <c r="DSG2165" s="218"/>
      <c r="DSH2165" s="218"/>
      <c r="DSI2165" s="218"/>
      <c r="DSJ2165" s="218"/>
      <c r="DSK2165" s="218"/>
      <c r="DSL2165" s="218"/>
      <c r="DSM2165" s="218"/>
      <c r="DSN2165" s="218"/>
      <c r="DSO2165" s="218"/>
      <c r="DSP2165" s="218"/>
      <c r="DSQ2165" s="218"/>
      <c r="DSR2165" s="218"/>
      <c r="DSS2165" s="218"/>
      <c r="DST2165" s="218"/>
      <c r="DSU2165" s="218"/>
      <c r="DSV2165" s="218"/>
      <c r="DSW2165" s="218"/>
      <c r="DSX2165" s="218"/>
      <c r="DSY2165" s="218"/>
      <c r="DSZ2165" s="218"/>
      <c r="DTA2165" s="218"/>
      <c r="DTB2165" s="218"/>
      <c r="DTC2165" s="218"/>
      <c r="DTD2165" s="218"/>
      <c r="DTE2165" s="218"/>
      <c r="DTF2165" s="218"/>
      <c r="DTG2165" s="218"/>
      <c r="DTH2165" s="218"/>
      <c r="DTI2165" s="218"/>
      <c r="DTJ2165" s="218"/>
      <c r="DTK2165" s="218"/>
      <c r="DTL2165" s="218"/>
      <c r="DTM2165" s="218"/>
      <c r="DTN2165" s="218"/>
      <c r="DTO2165" s="218"/>
      <c r="DTP2165" s="218"/>
      <c r="DTQ2165" s="218"/>
      <c r="DTR2165" s="218"/>
      <c r="DTS2165" s="218"/>
      <c r="DTT2165" s="218"/>
      <c r="DTU2165" s="218"/>
      <c r="DTV2165" s="218"/>
      <c r="DTW2165" s="218"/>
      <c r="DTX2165" s="218"/>
      <c r="DTY2165" s="218"/>
      <c r="DTZ2165" s="218"/>
      <c r="DUA2165" s="218"/>
      <c r="DUB2165" s="218"/>
      <c r="DUC2165" s="218"/>
      <c r="DUD2165" s="218"/>
      <c r="DUE2165" s="218"/>
      <c r="DUF2165" s="218"/>
      <c r="DUG2165" s="218"/>
      <c r="DUH2165" s="218"/>
      <c r="DUI2165" s="218"/>
      <c r="DUJ2165" s="218"/>
      <c r="DUK2165" s="218"/>
      <c r="DUL2165" s="218"/>
      <c r="DUM2165" s="218"/>
      <c r="DUN2165" s="218"/>
      <c r="DUO2165" s="218"/>
      <c r="DUP2165" s="218"/>
      <c r="DUQ2165" s="218"/>
      <c r="DUR2165" s="218"/>
      <c r="DUS2165" s="218"/>
      <c r="DUT2165" s="218"/>
      <c r="DUU2165" s="218"/>
      <c r="DUV2165" s="218"/>
      <c r="DUW2165" s="218"/>
      <c r="DUX2165" s="218"/>
      <c r="DUY2165" s="218"/>
      <c r="DUZ2165" s="218"/>
      <c r="DVA2165" s="218"/>
      <c r="DVB2165" s="218"/>
      <c r="DVC2165" s="218"/>
      <c r="DVD2165" s="218"/>
      <c r="DVE2165" s="218"/>
      <c r="DVF2165" s="218"/>
      <c r="DVG2165" s="218"/>
      <c r="DVH2165" s="218"/>
      <c r="DVI2165" s="218"/>
      <c r="DVJ2165" s="218"/>
      <c r="DVK2165" s="218"/>
      <c r="DVL2165" s="218"/>
      <c r="DVM2165" s="218"/>
      <c r="DVN2165" s="218"/>
      <c r="DVO2165" s="218"/>
      <c r="DVP2165" s="218"/>
      <c r="DVQ2165" s="218"/>
      <c r="DVR2165" s="218"/>
      <c r="DVS2165" s="218"/>
      <c r="DVT2165" s="218"/>
      <c r="DVU2165" s="218"/>
      <c r="DVV2165" s="218"/>
      <c r="DVW2165" s="218"/>
      <c r="DVX2165" s="218"/>
      <c r="DVY2165" s="218"/>
      <c r="DVZ2165" s="218"/>
      <c r="DWA2165" s="218"/>
      <c r="DWB2165" s="218"/>
      <c r="DWC2165" s="218"/>
      <c r="DWD2165" s="218"/>
      <c r="DWE2165" s="218"/>
      <c r="DWF2165" s="218"/>
      <c r="DWG2165" s="218"/>
      <c r="DWH2165" s="218"/>
      <c r="DWI2165" s="218"/>
      <c r="DWJ2165" s="218"/>
      <c r="DWK2165" s="218"/>
      <c r="DWL2165" s="218"/>
      <c r="DWM2165" s="218"/>
      <c r="DWN2165" s="218"/>
      <c r="DWO2165" s="218"/>
      <c r="DWP2165" s="218"/>
      <c r="DWQ2165" s="218"/>
      <c r="DWR2165" s="218"/>
      <c r="DWS2165" s="218"/>
      <c r="DWT2165" s="218"/>
      <c r="DWU2165" s="218"/>
      <c r="DWV2165" s="218"/>
      <c r="DWW2165" s="218"/>
      <c r="DWX2165" s="218"/>
      <c r="DWY2165" s="218"/>
      <c r="DWZ2165" s="218"/>
      <c r="DXA2165" s="218"/>
      <c r="DXB2165" s="218"/>
      <c r="DXC2165" s="218"/>
      <c r="DXD2165" s="218"/>
      <c r="DXE2165" s="218"/>
      <c r="DXF2165" s="218"/>
      <c r="DXG2165" s="218"/>
      <c r="DXH2165" s="218"/>
      <c r="DXI2165" s="218"/>
      <c r="DXJ2165" s="218"/>
      <c r="DXK2165" s="218"/>
      <c r="DXL2165" s="218"/>
      <c r="DXM2165" s="218"/>
      <c r="DXN2165" s="218"/>
      <c r="DXO2165" s="218"/>
      <c r="DXP2165" s="218"/>
      <c r="DXQ2165" s="218"/>
      <c r="DXR2165" s="218"/>
      <c r="DXS2165" s="218"/>
      <c r="DXT2165" s="218"/>
      <c r="DXU2165" s="218"/>
      <c r="DXV2165" s="218"/>
      <c r="DXW2165" s="218"/>
      <c r="DXX2165" s="218"/>
      <c r="DXY2165" s="218"/>
      <c r="DXZ2165" s="218"/>
      <c r="DYA2165" s="218"/>
      <c r="DYB2165" s="218"/>
      <c r="DYC2165" s="218"/>
      <c r="DYD2165" s="218"/>
      <c r="DYE2165" s="218"/>
      <c r="DYF2165" s="218"/>
      <c r="DYG2165" s="218"/>
      <c r="DYH2165" s="218"/>
      <c r="DYI2165" s="218"/>
      <c r="DYJ2165" s="218"/>
      <c r="DYK2165" s="218"/>
      <c r="DYL2165" s="218"/>
      <c r="DYM2165" s="218"/>
      <c r="DYN2165" s="218"/>
      <c r="DYO2165" s="218"/>
      <c r="DYP2165" s="218"/>
      <c r="DYQ2165" s="218"/>
      <c r="DYR2165" s="218"/>
      <c r="DYS2165" s="218"/>
      <c r="DYT2165" s="218"/>
      <c r="DYU2165" s="218"/>
      <c r="DYV2165" s="218"/>
      <c r="DYW2165" s="218"/>
      <c r="DYX2165" s="218"/>
      <c r="DYY2165" s="218"/>
      <c r="DYZ2165" s="218"/>
      <c r="DZA2165" s="218"/>
      <c r="DZB2165" s="218"/>
      <c r="DZC2165" s="218"/>
      <c r="DZD2165" s="218"/>
      <c r="DZE2165" s="218"/>
      <c r="DZF2165" s="218"/>
      <c r="DZG2165" s="218"/>
      <c r="DZH2165" s="218"/>
      <c r="DZI2165" s="218"/>
      <c r="DZJ2165" s="218"/>
      <c r="DZK2165" s="218"/>
      <c r="DZL2165" s="218"/>
      <c r="DZM2165" s="218"/>
      <c r="DZN2165" s="218"/>
      <c r="DZO2165" s="218"/>
      <c r="DZP2165" s="218"/>
      <c r="DZQ2165" s="218"/>
      <c r="DZR2165" s="218"/>
      <c r="DZS2165" s="218"/>
      <c r="DZT2165" s="218"/>
      <c r="DZU2165" s="218"/>
      <c r="DZV2165" s="218"/>
      <c r="DZW2165" s="218"/>
      <c r="DZX2165" s="218"/>
      <c r="DZY2165" s="218"/>
      <c r="DZZ2165" s="218"/>
      <c r="EAA2165" s="218"/>
      <c r="EAB2165" s="218"/>
      <c r="EAC2165" s="218"/>
      <c r="EAD2165" s="218"/>
      <c r="EAE2165" s="218"/>
      <c r="EAF2165" s="218"/>
      <c r="EAG2165" s="218"/>
      <c r="EAH2165" s="218"/>
      <c r="EAI2165" s="218"/>
      <c r="EAJ2165" s="218"/>
      <c r="EAK2165" s="218"/>
      <c r="EAL2165" s="218"/>
      <c r="EAM2165" s="218"/>
      <c r="EAN2165" s="218"/>
      <c r="EAO2165" s="218"/>
      <c r="EAP2165" s="218"/>
      <c r="EAQ2165" s="218"/>
      <c r="EAR2165" s="218"/>
      <c r="EAS2165" s="218"/>
      <c r="EAT2165" s="218"/>
      <c r="EAU2165" s="218"/>
      <c r="EAV2165" s="218"/>
      <c r="EAW2165" s="218"/>
      <c r="EAX2165" s="218"/>
      <c r="EAY2165" s="218"/>
      <c r="EAZ2165" s="218"/>
      <c r="EBA2165" s="218"/>
      <c r="EBB2165" s="218"/>
      <c r="EBC2165" s="218"/>
      <c r="EBD2165" s="218"/>
      <c r="EBE2165" s="218"/>
      <c r="EBF2165" s="218"/>
      <c r="EBG2165" s="218"/>
      <c r="EBH2165" s="218"/>
      <c r="EBI2165" s="218"/>
      <c r="EBJ2165" s="218"/>
      <c r="EBK2165" s="218"/>
      <c r="EBL2165" s="218"/>
      <c r="EBM2165" s="218"/>
      <c r="EBN2165" s="218"/>
      <c r="EBO2165" s="218"/>
      <c r="EBP2165" s="218"/>
      <c r="EBQ2165" s="218"/>
      <c r="EBR2165" s="218"/>
      <c r="EBS2165" s="218"/>
      <c r="EBT2165" s="218"/>
      <c r="EBU2165" s="218"/>
      <c r="EBV2165" s="218"/>
      <c r="EBW2165" s="218"/>
      <c r="EBX2165" s="218"/>
      <c r="EBY2165" s="218"/>
      <c r="EBZ2165" s="218"/>
      <c r="ECA2165" s="218"/>
      <c r="ECB2165" s="218"/>
      <c r="ECC2165" s="218"/>
      <c r="ECD2165" s="218"/>
      <c r="ECE2165" s="218"/>
      <c r="ECF2165" s="218"/>
      <c r="ECG2165" s="218"/>
      <c r="ECH2165" s="218"/>
      <c r="ECI2165" s="218"/>
      <c r="ECJ2165" s="218"/>
      <c r="ECK2165" s="218"/>
      <c r="ECL2165" s="218"/>
      <c r="ECM2165" s="218"/>
      <c r="ECN2165" s="218"/>
      <c r="ECO2165" s="218"/>
      <c r="ECP2165" s="218"/>
      <c r="ECQ2165" s="218"/>
      <c r="ECR2165" s="218"/>
      <c r="ECS2165" s="218"/>
      <c r="ECT2165" s="218"/>
      <c r="ECU2165" s="218"/>
      <c r="ECV2165" s="218"/>
      <c r="ECW2165" s="218"/>
      <c r="ECX2165" s="218"/>
      <c r="ECY2165" s="218"/>
      <c r="ECZ2165" s="218"/>
      <c r="EDA2165" s="218"/>
      <c r="EDB2165" s="218"/>
      <c r="EDC2165" s="218"/>
      <c r="EDD2165" s="218"/>
      <c r="EDE2165" s="218"/>
      <c r="EDF2165" s="218"/>
      <c r="EDG2165" s="218"/>
      <c r="EDH2165" s="218"/>
      <c r="EDI2165" s="218"/>
      <c r="EDJ2165" s="218"/>
      <c r="EDK2165" s="218"/>
      <c r="EDL2165" s="218"/>
      <c r="EDM2165" s="218"/>
      <c r="EDN2165" s="218"/>
      <c r="EDO2165" s="218"/>
      <c r="EDP2165" s="218"/>
      <c r="EDQ2165" s="218"/>
      <c r="EDR2165" s="218"/>
      <c r="EDS2165" s="218"/>
      <c r="EDT2165" s="218"/>
      <c r="EDU2165" s="218"/>
      <c r="EDV2165" s="218"/>
      <c r="EDW2165" s="218"/>
      <c r="EDX2165" s="218"/>
      <c r="EDY2165" s="218"/>
      <c r="EDZ2165" s="218"/>
      <c r="EEA2165" s="218"/>
      <c r="EEB2165" s="218"/>
      <c r="EEC2165" s="218"/>
      <c r="EED2165" s="218"/>
      <c r="EEE2165" s="218"/>
      <c r="EEF2165" s="218"/>
      <c r="EEG2165" s="218"/>
      <c r="EEH2165" s="218"/>
      <c r="EEI2165" s="218"/>
      <c r="EEJ2165" s="218"/>
      <c r="EEK2165" s="218"/>
      <c r="EEL2165" s="218"/>
      <c r="EEM2165" s="218"/>
      <c r="EEN2165" s="218"/>
      <c r="EEO2165" s="218"/>
      <c r="EEP2165" s="218"/>
      <c r="EEQ2165" s="218"/>
      <c r="EER2165" s="218"/>
      <c r="EES2165" s="218"/>
      <c r="EET2165" s="218"/>
      <c r="EEU2165" s="218"/>
      <c r="EEV2165" s="218"/>
      <c r="EEW2165" s="218"/>
      <c r="EEX2165" s="218"/>
      <c r="EEY2165" s="218"/>
      <c r="EEZ2165" s="218"/>
      <c r="EFA2165" s="218"/>
      <c r="EFB2165" s="218"/>
      <c r="EFC2165" s="218"/>
      <c r="EFD2165" s="218"/>
      <c r="EFE2165" s="218"/>
      <c r="EFF2165" s="218"/>
      <c r="EFG2165" s="218"/>
      <c r="EFH2165" s="218"/>
      <c r="EFI2165" s="218"/>
      <c r="EFJ2165" s="218"/>
      <c r="EFK2165" s="218"/>
      <c r="EFL2165" s="218"/>
      <c r="EFM2165" s="218"/>
      <c r="EFN2165" s="218"/>
      <c r="EFO2165" s="218"/>
      <c r="EFP2165" s="218"/>
      <c r="EFQ2165" s="218"/>
      <c r="EFR2165" s="218"/>
      <c r="EFS2165" s="218"/>
      <c r="EFT2165" s="218"/>
      <c r="EFU2165" s="218"/>
      <c r="EFV2165" s="218"/>
      <c r="EFW2165" s="218"/>
      <c r="EFX2165" s="218"/>
      <c r="EFY2165" s="218"/>
      <c r="EFZ2165" s="218"/>
      <c r="EGA2165" s="218"/>
      <c r="EGB2165" s="218"/>
      <c r="EGC2165" s="218"/>
      <c r="EGD2165" s="218"/>
      <c r="EGE2165" s="218"/>
      <c r="EGF2165" s="218"/>
      <c r="EGG2165" s="218"/>
      <c r="EGH2165" s="218"/>
      <c r="EGI2165" s="218"/>
      <c r="EGJ2165" s="218"/>
      <c r="EGK2165" s="218"/>
      <c r="EGL2165" s="218"/>
      <c r="EGM2165" s="218"/>
      <c r="EGN2165" s="218"/>
      <c r="EGO2165" s="218"/>
      <c r="EGP2165" s="218"/>
      <c r="EGQ2165" s="218"/>
      <c r="EGR2165" s="218"/>
      <c r="EGS2165" s="218"/>
      <c r="EGT2165" s="218"/>
      <c r="EGU2165" s="218"/>
      <c r="EGV2165" s="218"/>
      <c r="EGW2165" s="218"/>
      <c r="EGX2165" s="218"/>
      <c r="EGY2165" s="218"/>
      <c r="EGZ2165" s="218"/>
      <c r="EHA2165" s="218"/>
      <c r="EHB2165" s="218"/>
      <c r="EHC2165" s="218"/>
      <c r="EHD2165" s="218"/>
      <c r="EHE2165" s="218"/>
      <c r="EHF2165" s="218"/>
      <c r="EHG2165" s="218"/>
      <c r="EHH2165" s="218"/>
      <c r="EHI2165" s="218"/>
      <c r="EHJ2165" s="218"/>
      <c r="EHK2165" s="218"/>
      <c r="EHL2165" s="218"/>
      <c r="EHM2165" s="218"/>
      <c r="EHN2165" s="218"/>
      <c r="EHO2165" s="218"/>
      <c r="EHP2165" s="218"/>
      <c r="EHQ2165" s="218"/>
      <c r="EHR2165" s="218"/>
      <c r="EHS2165" s="218"/>
      <c r="EHT2165" s="218"/>
      <c r="EHU2165" s="218"/>
      <c r="EHV2165" s="218"/>
      <c r="EHW2165" s="218"/>
      <c r="EHX2165" s="218"/>
      <c r="EHY2165" s="218"/>
      <c r="EHZ2165" s="218"/>
      <c r="EIA2165" s="218"/>
      <c r="EIB2165" s="218"/>
      <c r="EIC2165" s="218"/>
      <c r="EID2165" s="218"/>
      <c r="EIE2165" s="218"/>
      <c r="EIF2165" s="218"/>
      <c r="EIG2165" s="218"/>
      <c r="EIH2165" s="218"/>
      <c r="EII2165" s="218"/>
      <c r="EIJ2165" s="218"/>
      <c r="EIK2165" s="218"/>
      <c r="EIL2165" s="218"/>
      <c r="EIM2165" s="218"/>
      <c r="EIN2165" s="218"/>
      <c r="EIO2165" s="218"/>
      <c r="EIP2165" s="218"/>
      <c r="EIQ2165" s="218"/>
      <c r="EIR2165" s="218"/>
      <c r="EIS2165" s="218"/>
      <c r="EIT2165" s="218"/>
      <c r="EIU2165" s="218"/>
      <c r="EIV2165" s="218"/>
      <c r="EIW2165" s="218"/>
      <c r="EIX2165" s="218"/>
      <c r="EIY2165" s="218"/>
      <c r="EIZ2165" s="218"/>
      <c r="EJA2165" s="218"/>
      <c r="EJB2165" s="218"/>
      <c r="EJC2165" s="218"/>
      <c r="EJD2165" s="218"/>
      <c r="EJE2165" s="218"/>
      <c r="EJF2165" s="218"/>
      <c r="EJG2165" s="218"/>
      <c r="EJH2165" s="218"/>
      <c r="EJI2165" s="218"/>
      <c r="EJJ2165" s="218"/>
      <c r="EJK2165" s="218"/>
      <c r="EJL2165" s="218"/>
      <c r="EJM2165" s="218"/>
      <c r="EJN2165" s="218"/>
      <c r="EJO2165" s="218"/>
      <c r="EJP2165" s="218"/>
      <c r="EJQ2165" s="218"/>
      <c r="EJR2165" s="218"/>
      <c r="EJS2165" s="218"/>
      <c r="EJT2165" s="218"/>
      <c r="EJU2165" s="218"/>
      <c r="EJV2165" s="218"/>
      <c r="EJW2165" s="218"/>
      <c r="EJX2165" s="218"/>
      <c r="EJY2165" s="218"/>
      <c r="EJZ2165" s="218"/>
      <c r="EKA2165" s="218"/>
      <c r="EKB2165" s="218"/>
      <c r="EKC2165" s="218"/>
      <c r="EKD2165" s="218"/>
      <c r="EKE2165" s="218"/>
      <c r="EKF2165" s="218"/>
      <c r="EKG2165" s="218"/>
      <c r="EKH2165" s="218"/>
      <c r="EKI2165" s="218"/>
      <c r="EKJ2165" s="218"/>
      <c r="EKK2165" s="218"/>
      <c r="EKL2165" s="218"/>
      <c r="EKM2165" s="218"/>
      <c r="EKN2165" s="218"/>
      <c r="EKO2165" s="218"/>
      <c r="EKP2165" s="218"/>
      <c r="EKQ2165" s="218"/>
      <c r="EKR2165" s="218"/>
      <c r="EKS2165" s="218"/>
      <c r="EKT2165" s="218"/>
      <c r="EKU2165" s="218"/>
      <c r="EKV2165" s="218"/>
      <c r="EKW2165" s="218"/>
      <c r="EKX2165" s="218"/>
      <c r="EKY2165" s="218"/>
      <c r="EKZ2165" s="218"/>
      <c r="ELA2165" s="218"/>
      <c r="ELB2165" s="218"/>
      <c r="ELC2165" s="218"/>
      <c r="ELD2165" s="218"/>
      <c r="ELE2165" s="218"/>
      <c r="ELF2165" s="218"/>
      <c r="ELG2165" s="218"/>
      <c r="ELH2165" s="218"/>
      <c r="ELI2165" s="218"/>
      <c r="ELJ2165" s="218"/>
      <c r="ELK2165" s="218"/>
      <c r="ELL2165" s="218"/>
      <c r="ELM2165" s="218"/>
      <c r="ELN2165" s="218"/>
      <c r="ELO2165" s="218"/>
      <c r="ELP2165" s="218"/>
      <c r="ELQ2165" s="218"/>
      <c r="ELR2165" s="218"/>
      <c r="ELS2165" s="218"/>
      <c r="ELT2165" s="218"/>
      <c r="ELU2165" s="218"/>
      <c r="ELV2165" s="218"/>
      <c r="ELW2165" s="218"/>
      <c r="ELX2165" s="218"/>
      <c r="ELY2165" s="218"/>
      <c r="ELZ2165" s="218"/>
      <c r="EMA2165" s="218"/>
      <c r="EMB2165" s="218"/>
      <c r="EMC2165" s="218"/>
      <c r="EMD2165" s="218"/>
      <c r="EME2165" s="218"/>
      <c r="EMF2165" s="218"/>
      <c r="EMG2165" s="218"/>
      <c r="EMH2165" s="218"/>
      <c r="EMI2165" s="218"/>
      <c r="EMJ2165" s="218"/>
      <c r="EMK2165" s="218"/>
      <c r="EML2165" s="218"/>
      <c r="EMM2165" s="218"/>
      <c r="EMN2165" s="218"/>
      <c r="EMO2165" s="218"/>
      <c r="EMP2165" s="218"/>
      <c r="EMQ2165" s="218"/>
      <c r="EMR2165" s="218"/>
      <c r="EMS2165" s="218"/>
      <c r="EMT2165" s="218"/>
      <c r="EMU2165" s="218"/>
      <c r="EMV2165" s="218"/>
      <c r="EMW2165" s="218"/>
      <c r="EMX2165" s="218"/>
      <c r="EMY2165" s="218"/>
      <c r="EMZ2165" s="218"/>
      <c r="ENA2165" s="218"/>
      <c r="ENB2165" s="218"/>
      <c r="ENC2165" s="218"/>
      <c r="END2165" s="218"/>
      <c r="ENE2165" s="218"/>
      <c r="ENF2165" s="218"/>
      <c r="ENG2165" s="218"/>
      <c r="ENH2165" s="218"/>
      <c r="ENI2165" s="218"/>
      <c r="ENJ2165" s="218"/>
      <c r="ENK2165" s="218"/>
      <c r="ENL2165" s="218"/>
      <c r="ENM2165" s="218"/>
      <c r="ENN2165" s="218"/>
      <c r="ENO2165" s="218"/>
      <c r="ENP2165" s="218"/>
      <c r="ENQ2165" s="218"/>
      <c r="ENR2165" s="218"/>
      <c r="ENS2165" s="218"/>
      <c r="ENT2165" s="218"/>
      <c r="ENU2165" s="218"/>
      <c r="ENV2165" s="218"/>
      <c r="ENW2165" s="218"/>
      <c r="ENX2165" s="218"/>
      <c r="ENY2165" s="218"/>
      <c r="ENZ2165" s="218"/>
      <c r="EOA2165" s="218"/>
      <c r="EOB2165" s="218"/>
      <c r="EOC2165" s="218"/>
      <c r="EOD2165" s="218"/>
      <c r="EOE2165" s="218"/>
      <c r="EOF2165" s="218"/>
      <c r="EOG2165" s="218"/>
      <c r="EOH2165" s="218"/>
      <c r="EOI2165" s="218"/>
      <c r="EOJ2165" s="218"/>
      <c r="EOK2165" s="218"/>
      <c r="EOL2165" s="218"/>
      <c r="EOM2165" s="218"/>
      <c r="EON2165" s="218"/>
      <c r="EOO2165" s="218"/>
      <c r="EOP2165" s="218"/>
      <c r="EOQ2165" s="218"/>
      <c r="EOR2165" s="218"/>
      <c r="EOS2165" s="218"/>
      <c r="EOT2165" s="218"/>
      <c r="EOU2165" s="218"/>
      <c r="EOV2165" s="218"/>
      <c r="EOW2165" s="218"/>
      <c r="EOX2165" s="218"/>
      <c r="EOY2165" s="218"/>
      <c r="EOZ2165" s="218"/>
      <c r="EPA2165" s="218"/>
      <c r="EPB2165" s="218"/>
      <c r="EPC2165" s="218"/>
      <c r="EPD2165" s="218"/>
      <c r="EPE2165" s="218"/>
      <c r="EPF2165" s="218"/>
      <c r="EPG2165" s="218"/>
      <c r="EPH2165" s="218"/>
      <c r="EPI2165" s="218"/>
      <c r="EPJ2165" s="218"/>
      <c r="EPK2165" s="218"/>
      <c r="EPL2165" s="218"/>
      <c r="EPM2165" s="218"/>
      <c r="EPN2165" s="218"/>
      <c r="EPO2165" s="218"/>
      <c r="EPP2165" s="218"/>
      <c r="EPQ2165" s="218"/>
      <c r="EPR2165" s="218"/>
      <c r="EPS2165" s="218"/>
      <c r="EPT2165" s="218"/>
      <c r="EPU2165" s="218"/>
      <c r="EPV2165" s="218"/>
      <c r="EPW2165" s="218"/>
      <c r="EPX2165" s="218"/>
      <c r="EPY2165" s="218"/>
      <c r="EPZ2165" s="218"/>
      <c r="EQA2165" s="218"/>
      <c r="EQB2165" s="218"/>
      <c r="EQC2165" s="218"/>
      <c r="EQD2165" s="218"/>
      <c r="EQE2165" s="218"/>
      <c r="EQF2165" s="218"/>
      <c r="EQG2165" s="218"/>
      <c r="EQH2165" s="218"/>
      <c r="EQI2165" s="218"/>
      <c r="EQJ2165" s="218"/>
      <c r="EQK2165" s="218"/>
      <c r="EQL2165" s="218"/>
      <c r="EQM2165" s="218"/>
      <c r="EQN2165" s="218"/>
      <c r="EQO2165" s="218"/>
      <c r="EQP2165" s="218"/>
      <c r="EQQ2165" s="218"/>
      <c r="EQR2165" s="218"/>
      <c r="EQS2165" s="218"/>
      <c r="EQT2165" s="218"/>
      <c r="EQU2165" s="218"/>
      <c r="EQV2165" s="218"/>
      <c r="EQW2165" s="218"/>
      <c r="EQX2165" s="218"/>
      <c r="EQY2165" s="218"/>
      <c r="EQZ2165" s="218"/>
      <c r="ERA2165" s="218"/>
      <c r="ERB2165" s="218"/>
      <c r="ERC2165" s="218"/>
      <c r="ERD2165" s="218"/>
      <c r="ERE2165" s="218"/>
      <c r="ERF2165" s="218"/>
      <c r="ERG2165" s="218"/>
      <c r="ERH2165" s="218"/>
      <c r="ERI2165" s="218"/>
      <c r="ERJ2165" s="218"/>
      <c r="ERK2165" s="218"/>
      <c r="ERL2165" s="218"/>
      <c r="ERM2165" s="218"/>
      <c r="ERN2165" s="218"/>
      <c r="ERO2165" s="218"/>
      <c r="ERP2165" s="218"/>
      <c r="ERQ2165" s="218"/>
      <c r="ERR2165" s="218"/>
      <c r="ERS2165" s="218"/>
      <c r="ERT2165" s="218"/>
      <c r="ERU2165" s="218"/>
      <c r="ERV2165" s="218"/>
      <c r="ERW2165" s="218"/>
      <c r="ERX2165" s="218"/>
      <c r="ERY2165" s="218"/>
      <c r="ERZ2165" s="218"/>
      <c r="ESA2165" s="218"/>
      <c r="ESB2165" s="218"/>
      <c r="ESC2165" s="218"/>
      <c r="ESD2165" s="218"/>
      <c r="ESE2165" s="218"/>
      <c r="ESF2165" s="218"/>
      <c r="ESG2165" s="218"/>
      <c r="ESH2165" s="218"/>
      <c r="ESI2165" s="218"/>
      <c r="ESJ2165" s="218"/>
      <c r="ESK2165" s="218"/>
      <c r="ESL2165" s="218"/>
      <c r="ESM2165" s="218"/>
      <c r="ESN2165" s="218"/>
      <c r="ESO2165" s="218"/>
      <c r="ESP2165" s="218"/>
      <c r="ESQ2165" s="218"/>
      <c r="ESR2165" s="218"/>
      <c r="ESS2165" s="218"/>
      <c r="EST2165" s="218"/>
      <c r="ESU2165" s="218"/>
      <c r="ESV2165" s="218"/>
      <c r="ESW2165" s="218"/>
      <c r="ESX2165" s="218"/>
      <c r="ESY2165" s="218"/>
      <c r="ESZ2165" s="218"/>
      <c r="ETA2165" s="218"/>
      <c r="ETB2165" s="218"/>
      <c r="ETC2165" s="218"/>
      <c r="ETD2165" s="218"/>
      <c r="ETE2165" s="218"/>
      <c r="ETF2165" s="218"/>
      <c r="ETG2165" s="218"/>
      <c r="ETH2165" s="218"/>
      <c r="ETI2165" s="218"/>
      <c r="ETJ2165" s="218"/>
      <c r="ETK2165" s="218"/>
      <c r="ETL2165" s="218"/>
      <c r="ETM2165" s="218"/>
      <c r="ETN2165" s="218"/>
      <c r="ETO2165" s="218"/>
      <c r="ETP2165" s="218"/>
      <c r="ETQ2165" s="218"/>
      <c r="ETR2165" s="218"/>
      <c r="ETS2165" s="218"/>
      <c r="ETT2165" s="218"/>
      <c r="ETU2165" s="218"/>
      <c r="ETV2165" s="218"/>
      <c r="ETW2165" s="218"/>
      <c r="ETX2165" s="218"/>
      <c r="ETY2165" s="218"/>
      <c r="ETZ2165" s="218"/>
      <c r="EUA2165" s="218"/>
      <c r="EUB2165" s="218"/>
      <c r="EUC2165" s="218"/>
      <c r="EUD2165" s="218"/>
      <c r="EUE2165" s="218"/>
      <c r="EUF2165" s="218"/>
      <c r="EUG2165" s="218"/>
      <c r="EUH2165" s="218"/>
      <c r="EUI2165" s="218"/>
      <c r="EUJ2165" s="218"/>
      <c r="EUK2165" s="218"/>
      <c r="EUL2165" s="218"/>
      <c r="EUM2165" s="218"/>
      <c r="EUN2165" s="218"/>
      <c r="EUO2165" s="218"/>
      <c r="EUP2165" s="218"/>
      <c r="EUQ2165" s="218"/>
      <c r="EUR2165" s="218"/>
      <c r="EUS2165" s="218"/>
      <c r="EUT2165" s="218"/>
      <c r="EUU2165" s="218"/>
      <c r="EUV2165" s="218"/>
      <c r="EUW2165" s="218"/>
      <c r="EUX2165" s="218"/>
      <c r="EUY2165" s="218"/>
      <c r="EUZ2165" s="218"/>
      <c r="EVA2165" s="218"/>
      <c r="EVB2165" s="218"/>
      <c r="EVC2165" s="218"/>
      <c r="EVD2165" s="218"/>
      <c r="EVE2165" s="218"/>
      <c r="EVF2165" s="218"/>
      <c r="EVG2165" s="218"/>
      <c r="EVH2165" s="218"/>
      <c r="EVI2165" s="218"/>
      <c r="EVJ2165" s="218"/>
      <c r="EVK2165" s="218"/>
      <c r="EVL2165" s="218"/>
      <c r="EVM2165" s="218"/>
      <c r="EVN2165" s="218"/>
      <c r="EVO2165" s="218"/>
      <c r="EVP2165" s="218"/>
      <c r="EVQ2165" s="218"/>
      <c r="EVR2165" s="218"/>
      <c r="EVS2165" s="218"/>
      <c r="EVT2165" s="218"/>
      <c r="EVU2165" s="218"/>
      <c r="EVV2165" s="218"/>
      <c r="EVW2165" s="218"/>
      <c r="EVX2165" s="218"/>
      <c r="EVY2165" s="218"/>
      <c r="EVZ2165" s="218"/>
      <c r="EWA2165" s="218"/>
      <c r="EWB2165" s="218"/>
      <c r="EWC2165" s="218"/>
      <c r="EWD2165" s="218"/>
      <c r="EWE2165" s="218"/>
      <c r="EWF2165" s="218"/>
      <c r="EWG2165" s="218"/>
      <c r="EWH2165" s="218"/>
      <c r="EWI2165" s="218"/>
      <c r="EWJ2165" s="218"/>
      <c r="EWK2165" s="218"/>
      <c r="EWL2165" s="218"/>
      <c r="EWM2165" s="218"/>
      <c r="EWN2165" s="218"/>
      <c r="EWO2165" s="218"/>
      <c r="EWP2165" s="218"/>
      <c r="EWQ2165" s="218"/>
      <c r="EWR2165" s="218"/>
      <c r="EWS2165" s="218"/>
      <c r="EWT2165" s="218"/>
      <c r="EWU2165" s="218"/>
      <c r="EWV2165" s="218"/>
      <c r="EWW2165" s="218"/>
      <c r="EWX2165" s="218"/>
      <c r="EWY2165" s="218"/>
      <c r="EWZ2165" s="218"/>
      <c r="EXA2165" s="218"/>
      <c r="EXB2165" s="218"/>
      <c r="EXC2165" s="218"/>
      <c r="EXD2165" s="218"/>
      <c r="EXE2165" s="218"/>
      <c r="EXF2165" s="218"/>
      <c r="EXG2165" s="218"/>
      <c r="EXH2165" s="218"/>
      <c r="EXI2165" s="218"/>
      <c r="EXJ2165" s="218"/>
      <c r="EXK2165" s="218"/>
      <c r="EXL2165" s="218"/>
      <c r="EXM2165" s="218"/>
      <c r="EXN2165" s="218"/>
      <c r="EXO2165" s="218"/>
      <c r="EXP2165" s="218"/>
      <c r="EXQ2165" s="218"/>
      <c r="EXR2165" s="218"/>
      <c r="EXS2165" s="218"/>
      <c r="EXT2165" s="218"/>
      <c r="EXU2165" s="218"/>
      <c r="EXV2165" s="218"/>
      <c r="EXW2165" s="218"/>
      <c r="EXX2165" s="218"/>
      <c r="EXY2165" s="218"/>
      <c r="EXZ2165" s="218"/>
      <c r="EYA2165" s="218"/>
      <c r="EYB2165" s="218"/>
      <c r="EYC2165" s="218"/>
      <c r="EYD2165" s="218"/>
      <c r="EYE2165" s="218"/>
      <c r="EYF2165" s="218"/>
      <c r="EYG2165" s="218"/>
      <c r="EYH2165" s="218"/>
      <c r="EYI2165" s="218"/>
      <c r="EYJ2165" s="218"/>
      <c r="EYK2165" s="218"/>
      <c r="EYL2165" s="218"/>
      <c r="EYM2165" s="218"/>
      <c r="EYN2165" s="218"/>
      <c r="EYO2165" s="218"/>
      <c r="EYP2165" s="218"/>
      <c r="EYQ2165" s="218"/>
      <c r="EYR2165" s="218"/>
      <c r="EYS2165" s="218"/>
      <c r="EYT2165" s="218"/>
      <c r="EYU2165" s="218"/>
      <c r="EYV2165" s="218"/>
      <c r="EYW2165" s="218"/>
      <c r="EYX2165" s="218"/>
      <c r="EYY2165" s="218"/>
      <c r="EYZ2165" s="218"/>
      <c r="EZA2165" s="218"/>
      <c r="EZB2165" s="218"/>
      <c r="EZC2165" s="218"/>
      <c r="EZD2165" s="218"/>
      <c r="EZE2165" s="218"/>
      <c r="EZF2165" s="218"/>
      <c r="EZG2165" s="218"/>
      <c r="EZH2165" s="218"/>
      <c r="EZI2165" s="218"/>
      <c r="EZJ2165" s="218"/>
      <c r="EZK2165" s="218"/>
      <c r="EZL2165" s="218"/>
      <c r="EZM2165" s="218"/>
      <c r="EZN2165" s="218"/>
      <c r="EZO2165" s="218"/>
      <c r="EZP2165" s="218"/>
      <c r="EZQ2165" s="218"/>
      <c r="EZR2165" s="218"/>
      <c r="EZS2165" s="218"/>
      <c r="EZT2165" s="218"/>
      <c r="EZU2165" s="218"/>
      <c r="EZV2165" s="218"/>
      <c r="EZW2165" s="218"/>
      <c r="EZX2165" s="218"/>
      <c r="EZY2165" s="218"/>
      <c r="EZZ2165" s="218"/>
      <c r="FAA2165" s="218"/>
      <c r="FAB2165" s="218"/>
      <c r="FAC2165" s="218"/>
      <c r="FAD2165" s="218"/>
      <c r="FAE2165" s="218"/>
      <c r="FAF2165" s="218"/>
      <c r="FAG2165" s="218"/>
      <c r="FAH2165" s="218"/>
      <c r="FAI2165" s="218"/>
      <c r="FAJ2165" s="218"/>
      <c r="FAK2165" s="218"/>
      <c r="FAL2165" s="218"/>
      <c r="FAM2165" s="218"/>
      <c r="FAN2165" s="218"/>
      <c r="FAO2165" s="218"/>
      <c r="FAP2165" s="218"/>
      <c r="FAQ2165" s="218"/>
      <c r="FAR2165" s="218"/>
      <c r="FAS2165" s="218"/>
      <c r="FAT2165" s="218"/>
      <c r="FAU2165" s="218"/>
      <c r="FAV2165" s="218"/>
      <c r="FAW2165" s="218"/>
      <c r="FAX2165" s="218"/>
      <c r="FAY2165" s="218"/>
      <c r="FAZ2165" s="218"/>
      <c r="FBA2165" s="218"/>
      <c r="FBB2165" s="218"/>
      <c r="FBC2165" s="218"/>
      <c r="FBD2165" s="218"/>
      <c r="FBE2165" s="218"/>
      <c r="FBF2165" s="218"/>
      <c r="FBG2165" s="218"/>
      <c r="FBH2165" s="218"/>
      <c r="FBI2165" s="218"/>
      <c r="FBJ2165" s="218"/>
      <c r="FBK2165" s="218"/>
      <c r="FBL2165" s="218"/>
      <c r="FBM2165" s="218"/>
      <c r="FBN2165" s="218"/>
      <c r="FBO2165" s="218"/>
      <c r="FBP2165" s="218"/>
      <c r="FBQ2165" s="218"/>
      <c r="FBR2165" s="218"/>
      <c r="FBS2165" s="218"/>
      <c r="FBT2165" s="218"/>
      <c r="FBU2165" s="218"/>
      <c r="FBV2165" s="218"/>
      <c r="FBW2165" s="218"/>
      <c r="FBX2165" s="218"/>
      <c r="FBY2165" s="218"/>
      <c r="FBZ2165" s="218"/>
      <c r="FCA2165" s="218"/>
      <c r="FCB2165" s="218"/>
      <c r="FCC2165" s="218"/>
      <c r="FCD2165" s="218"/>
      <c r="FCE2165" s="218"/>
      <c r="FCF2165" s="218"/>
      <c r="FCG2165" s="218"/>
      <c r="FCH2165" s="218"/>
      <c r="FCI2165" s="218"/>
      <c r="FCJ2165" s="218"/>
      <c r="FCK2165" s="218"/>
      <c r="FCL2165" s="218"/>
      <c r="FCM2165" s="218"/>
      <c r="FCN2165" s="218"/>
      <c r="FCO2165" s="218"/>
      <c r="FCP2165" s="218"/>
      <c r="FCQ2165" s="218"/>
      <c r="FCR2165" s="218"/>
      <c r="FCS2165" s="218"/>
      <c r="FCT2165" s="218"/>
      <c r="FCU2165" s="218"/>
      <c r="FCV2165" s="218"/>
      <c r="FCW2165" s="218"/>
      <c r="FCX2165" s="218"/>
      <c r="FCY2165" s="218"/>
      <c r="FCZ2165" s="218"/>
      <c r="FDA2165" s="218"/>
      <c r="FDB2165" s="218"/>
      <c r="FDC2165" s="218"/>
      <c r="FDD2165" s="218"/>
      <c r="FDE2165" s="218"/>
      <c r="FDF2165" s="218"/>
      <c r="FDG2165" s="218"/>
      <c r="FDH2165" s="218"/>
      <c r="FDI2165" s="218"/>
      <c r="FDJ2165" s="218"/>
      <c r="FDK2165" s="218"/>
      <c r="FDL2165" s="218"/>
      <c r="FDM2165" s="218"/>
      <c r="FDN2165" s="218"/>
      <c r="FDO2165" s="218"/>
      <c r="FDP2165" s="218"/>
      <c r="FDQ2165" s="218"/>
      <c r="FDR2165" s="218"/>
      <c r="FDS2165" s="218"/>
      <c r="FDT2165" s="218"/>
      <c r="FDU2165" s="218"/>
      <c r="FDV2165" s="218"/>
      <c r="FDW2165" s="218"/>
      <c r="FDX2165" s="218"/>
      <c r="FDY2165" s="218"/>
      <c r="FDZ2165" s="218"/>
      <c r="FEA2165" s="218"/>
      <c r="FEB2165" s="218"/>
      <c r="FEC2165" s="218"/>
      <c r="FED2165" s="218"/>
      <c r="FEE2165" s="218"/>
      <c r="FEF2165" s="218"/>
      <c r="FEG2165" s="218"/>
      <c r="FEH2165" s="218"/>
      <c r="FEI2165" s="218"/>
      <c r="FEJ2165" s="218"/>
      <c r="FEK2165" s="218"/>
      <c r="FEL2165" s="218"/>
      <c r="FEM2165" s="218"/>
      <c r="FEN2165" s="218"/>
      <c r="FEO2165" s="218"/>
      <c r="FEP2165" s="218"/>
      <c r="FEQ2165" s="218"/>
      <c r="FER2165" s="218"/>
      <c r="FES2165" s="218"/>
      <c r="FET2165" s="218"/>
      <c r="FEU2165" s="218"/>
      <c r="FEV2165" s="218"/>
      <c r="FEW2165" s="218"/>
      <c r="FEX2165" s="218"/>
      <c r="FEY2165" s="218"/>
      <c r="FEZ2165" s="218"/>
      <c r="FFA2165" s="218"/>
      <c r="FFB2165" s="218"/>
      <c r="FFC2165" s="218"/>
      <c r="FFD2165" s="218"/>
      <c r="FFE2165" s="218"/>
      <c r="FFF2165" s="218"/>
      <c r="FFG2165" s="218"/>
      <c r="FFH2165" s="218"/>
      <c r="FFI2165" s="218"/>
      <c r="FFJ2165" s="218"/>
      <c r="FFK2165" s="218"/>
      <c r="FFL2165" s="218"/>
      <c r="FFM2165" s="218"/>
      <c r="FFN2165" s="218"/>
      <c r="FFO2165" s="218"/>
      <c r="FFP2165" s="218"/>
      <c r="FFQ2165" s="218"/>
      <c r="FFR2165" s="218"/>
      <c r="FFS2165" s="218"/>
      <c r="FFT2165" s="218"/>
      <c r="FFU2165" s="218"/>
      <c r="FFV2165" s="218"/>
      <c r="FFW2165" s="218"/>
      <c r="FFX2165" s="218"/>
      <c r="FFY2165" s="218"/>
      <c r="FFZ2165" s="218"/>
      <c r="FGA2165" s="218"/>
      <c r="FGB2165" s="218"/>
      <c r="FGC2165" s="218"/>
      <c r="FGD2165" s="218"/>
      <c r="FGE2165" s="218"/>
      <c r="FGF2165" s="218"/>
      <c r="FGG2165" s="218"/>
      <c r="FGH2165" s="218"/>
      <c r="FGI2165" s="218"/>
      <c r="FGJ2165" s="218"/>
      <c r="FGK2165" s="218"/>
      <c r="FGL2165" s="218"/>
      <c r="FGM2165" s="218"/>
      <c r="FGN2165" s="218"/>
      <c r="FGO2165" s="218"/>
      <c r="FGP2165" s="218"/>
      <c r="FGQ2165" s="218"/>
      <c r="FGR2165" s="218"/>
      <c r="FGS2165" s="218"/>
      <c r="FGT2165" s="218"/>
      <c r="FGU2165" s="218"/>
      <c r="FGV2165" s="218"/>
      <c r="FGW2165" s="218"/>
      <c r="FGX2165" s="218"/>
      <c r="FGY2165" s="218"/>
      <c r="FGZ2165" s="218"/>
      <c r="FHA2165" s="218"/>
      <c r="FHB2165" s="218"/>
      <c r="FHC2165" s="218"/>
      <c r="FHD2165" s="218"/>
      <c r="FHE2165" s="218"/>
      <c r="FHF2165" s="218"/>
      <c r="FHG2165" s="218"/>
      <c r="FHH2165" s="218"/>
      <c r="FHI2165" s="218"/>
      <c r="FHJ2165" s="218"/>
      <c r="FHK2165" s="218"/>
      <c r="FHL2165" s="218"/>
      <c r="FHM2165" s="218"/>
      <c r="FHN2165" s="218"/>
      <c r="FHO2165" s="218"/>
      <c r="FHP2165" s="218"/>
      <c r="FHQ2165" s="218"/>
      <c r="FHR2165" s="218"/>
      <c r="FHS2165" s="218"/>
      <c r="FHT2165" s="218"/>
      <c r="FHU2165" s="218"/>
      <c r="FHV2165" s="218"/>
      <c r="FHW2165" s="218"/>
      <c r="FHX2165" s="218"/>
      <c r="FHY2165" s="218"/>
      <c r="FHZ2165" s="218"/>
      <c r="FIA2165" s="218"/>
      <c r="FIB2165" s="218"/>
      <c r="FIC2165" s="218"/>
      <c r="FID2165" s="218"/>
      <c r="FIE2165" s="218"/>
      <c r="FIF2165" s="218"/>
      <c r="FIG2165" s="218"/>
      <c r="FIH2165" s="218"/>
      <c r="FII2165" s="218"/>
      <c r="FIJ2165" s="218"/>
      <c r="FIK2165" s="218"/>
      <c r="FIL2165" s="218"/>
      <c r="FIM2165" s="218"/>
      <c r="FIN2165" s="218"/>
      <c r="FIO2165" s="218"/>
      <c r="FIP2165" s="218"/>
      <c r="FIQ2165" s="218"/>
      <c r="FIR2165" s="218"/>
      <c r="FIS2165" s="218"/>
      <c r="FIT2165" s="218"/>
      <c r="FIU2165" s="218"/>
      <c r="FIV2165" s="218"/>
      <c r="FIW2165" s="218"/>
      <c r="FIX2165" s="218"/>
      <c r="FIY2165" s="218"/>
      <c r="FIZ2165" s="218"/>
      <c r="FJA2165" s="218"/>
      <c r="FJB2165" s="218"/>
      <c r="FJC2165" s="218"/>
      <c r="FJD2165" s="218"/>
      <c r="FJE2165" s="218"/>
      <c r="FJF2165" s="218"/>
      <c r="FJG2165" s="218"/>
      <c r="FJH2165" s="218"/>
      <c r="FJI2165" s="218"/>
      <c r="FJJ2165" s="218"/>
      <c r="FJK2165" s="218"/>
      <c r="FJL2165" s="218"/>
      <c r="FJM2165" s="218"/>
      <c r="FJN2165" s="218"/>
      <c r="FJO2165" s="218"/>
      <c r="FJP2165" s="218"/>
      <c r="FJQ2165" s="218"/>
      <c r="FJR2165" s="218"/>
      <c r="FJS2165" s="218"/>
      <c r="FJT2165" s="218"/>
      <c r="FJU2165" s="218"/>
      <c r="FJV2165" s="218"/>
      <c r="FJW2165" s="218"/>
      <c r="FJX2165" s="218"/>
      <c r="FJY2165" s="218"/>
      <c r="FJZ2165" s="218"/>
      <c r="FKA2165" s="218"/>
      <c r="FKB2165" s="218"/>
      <c r="FKC2165" s="218"/>
      <c r="FKD2165" s="218"/>
      <c r="FKE2165" s="218"/>
      <c r="FKF2165" s="218"/>
      <c r="FKG2165" s="218"/>
      <c r="FKH2165" s="218"/>
      <c r="FKI2165" s="218"/>
      <c r="FKJ2165" s="218"/>
      <c r="FKK2165" s="218"/>
      <c r="FKL2165" s="218"/>
      <c r="FKM2165" s="218"/>
      <c r="FKN2165" s="218"/>
      <c r="FKO2165" s="218"/>
      <c r="FKP2165" s="218"/>
      <c r="FKQ2165" s="218"/>
      <c r="FKR2165" s="218"/>
      <c r="FKS2165" s="218"/>
      <c r="FKT2165" s="218"/>
      <c r="FKU2165" s="218"/>
      <c r="FKV2165" s="218"/>
      <c r="FKW2165" s="218"/>
      <c r="FKX2165" s="218"/>
      <c r="FKY2165" s="218"/>
      <c r="FKZ2165" s="218"/>
      <c r="FLA2165" s="218"/>
      <c r="FLB2165" s="218"/>
      <c r="FLC2165" s="218"/>
      <c r="FLD2165" s="218"/>
      <c r="FLE2165" s="218"/>
      <c r="FLF2165" s="218"/>
      <c r="FLG2165" s="218"/>
      <c r="FLH2165" s="218"/>
      <c r="FLI2165" s="218"/>
      <c r="FLJ2165" s="218"/>
      <c r="FLK2165" s="218"/>
      <c r="FLL2165" s="218"/>
      <c r="FLM2165" s="218"/>
      <c r="FLN2165" s="218"/>
      <c r="FLO2165" s="218"/>
      <c r="FLP2165" s="218"/>
      <c r="FLQ2165" s="218"/>
      <c r="FLR2165" s="218"/>
      <c r="FLS2165" s="218"/>
      <c r="FLT2165" s="218"/>
      <c r="FLU2165" s="218"/>
      <c r="FLV2165" s="218"/>
      <c r="FLW2165" s="218"/>
      <c r="FLX2165" s="218"/>
      <c r="FLY2165" s="218"/>
      <c r="FLZ2165" s="218"/>
      <c r="FMA2165" s="218"/>
      <c r="FMB2165" s="218"/>
      <c r="FMC2165" s="218"/>
      <c r="FMD2165" s="218"/>
      <c r="FME2165" s="218"/>
      <c r="FMF2165" s="218"/>
      <c r="FMG2165" s="218"/>
      <c r="FMH2165" s="218"/>
      <c r="FMI2165" s="218"/>
      <c r="FMJ2165" s="218"/>
      <c r="FMK2165" s="218"/>
      <c r="FML2165" s="218"/>
      <c r="FMM2165" s="218"/>
      <c r="FMN2165" s="218"/>
      <c r="FMO2165" s="218"/>
      <c r="FMP2165" s="218"/>
      <c r="FMQ2165" s="218"/>
      <c r="FMR2165" s="218"/>
      <c r="FMS2165" s="218"/>
      <c r="FMT2165" s="218"/>
      <c r="FMU2165" s="218"/>
      <c r="FMV2165" s="218"/>
      <c r="FMW2165" s="218"/>
      <c r="FMX2165" s="218"/>
      <c r="FMY2165" s="218"/>
      <c r="FMZ2165" s="218"/>
      <c r="FNA2165" s="218"/>
      <c r="FNB2165" s="218"/>
      <c r="FNC2165" s="218"/>
      <c r="FND2165" s="218"/>
      <c r="FNE2165" s="218"/>
      <c r="FNF2165" s="218"/>
      <c r="FNG2165" s="218"/>
      <c r="FNH2165" s="218"/>
      <c r="FNI2165" s="218"/>
      <c r="FNJ2165" s="218"/>
      <c r="FNK2165" s="218"/>
      <c r="FNL2165" s="218"/>
      <c r="FNM2165" s="218"/>
      <c r="FNN2165" s="218"/>
      <c r="FNO2165" s="218"/>
      <c r="FNP2165" s="218"/>
      <c r="FNQ2165" s="218"/>
      <c r="FNR2165" s="218"/>
      <c r="FNS2165" s="218"/>
      <c r="FNT2165" s="218"/>
      <c r="FNU2165" s="218"/>
      <c r="FNV2165" s="218"/>
      <c r="FNW2165" s="218"/>
      <c r="FNX2165" s="218"/>
      <c r="FNY2165" s="218"/>
      <c r="FNZ2165" s="218"/>
      <c r="FOA2165" s="218"/>
      <c r="FOB2165" s="218"/>
      <c r="FOC2165" s="218"/>
      <c r="FOD2165" s="218"/>
      <c r="FOE2165" s="218"/>
      <c r="FOF2165" s="218"/>
      <c r="FOG2165" s="218"/>
      <c r="FOH2165" s="218"/>
      <c r="FOI2165" s="218"/>
      <c r="FOJ2165" s="218"/>
      <c r="FOK2165" s="218"/>
      <c r="FOL2165" s="218"/>
      <c r="FOM2165" s="218"/>
      <c r="FON2165" s="218"/>
      <c r="FOO2165" s="218"/>
      <c r="FOP2165" s="218"/>
      <c r="FOQ2165" s="218"/>
      <c r="FOR2165" s="218"/>
      <c r="FOS2165" s="218"/>
      <c r="FOT2165" s="218"/>
      <c r="FOU2165" s="218"/>
      <c r="FOV2165" s="218"/>
      <c r="FOW2165" s="218"/>
      <c r="FOX2165" s="218"/>
      <c r="FOY2165" s="218"/>
      <c r="FOZ2165" s="218"/>
      <c r="FPA2165" s="218"/>
      <c r="FPB2165" s="218"/>
      <c r="FPC2165" s="218"/>
      <c r="FPD2165" s="218"/>
      <c r="FPE2165" s="218"/>
      <c r="FPF2165" s="218"/>
      <c r="FPG2165" s="218"/>
      <c r="FPH2165" s="218"/>
      <c r="FPI2165" s="218"/>
      <c r="FPJ2165" s="218"/>
      <c r="FPK2165" s="218"/>
      <c r="FPL2165" s="218"/>
      <c r="FPM2165" s="218"/>
      <c r="FPN2165" s="218"/>
      <c r="FPO2165" s="218"/>
      <c r="FPP2165" s="218"/>
      <c r="FPQ2165" s="218"/>
      <c r="FPR2165" s="218"/>
      <c r="FPS2165" s="218"/>
      <c r="FPT2165" s="218"/>
      <c r="FPU2165" s="218"/>
      <c r="FPV2165" s="218"/>
      <c r="FPW2165" s="218"/>
      <c r="FPX2165" s="218"/>
      <c r="FPY2165" s="218"/>
      <c r="FPZ2165" s="218"/>
      <c r="FQA2165" s="218"/>
      <c r="FQB2165" s="218"/>
      <c r="FQC2165" s="218"/>
      <c r="FQD2165" s="218"/>
      <c r="FQE2165" s="218"/>
      <c r="FQF2165" s="218"/>
      <c r="FQG2165" s="218"/>
      <c r="FQH2165" s="218"/>
      <c r="FQI2165" s="218"/>
      <c r="FQJ2165" s="218"/>
      <c r="FQK2165" s="218"/>
      <c r="FQL2165" s="218"/>
      <c r="FQM2165" s="218"/>
      <c r="FQN2165" s="218"/>
      <c r="FQO2165" s="218"/>
      <c r="FQP2165" s="218"/>
      <c r="FQQ2165" s="218"/>
      <c r="FQR2165" s="218"/>
      <c r="FQS2165" s="218"/>
      <c r="FQT2165" s="218"/>
      <c r="FQU2165" s="218"/>
      <c r="FQV2165" s="218"/>
      <c r="FQW2165" s="218"/>
      <c r="FQX2165" s="218"/>
      <c r="FQY2165" s="218"/>
      <c r="FQZ2165" s="218"/>
      <c r="FRA2165" s="218"/>
      <c r="FRB2165" s="218"/>
      <c r="FRC2165" s="218"/>
      <c r="FRD2165" s="218"/>
      <c r="FRE2165" s="218"/>
      <c r="FRF2165" s="218"/>
      <c r="FRG2165" s="218"/>
      <c r="FRH2165" s="218"/>
      <c r="FRI2165" s="218"/>
      <c r="FRJ2165" s="218"/>
      <c r="FRK2165" s="218"/>
      <c r="FRL2165" s="218"/>
      <c r="FRM2165" s="218"/>
      <c r="FRN2165" s="218"/>
      <c r="FRO2165" s="218"/>
      <c r="FRP2165" s="218"/>
      <c r="FRQ2165" s="218"/>
      <c r="FRR2165" s="218"/>
      <c r="FRS2165" s="218"/>
      <c r="FRT2165" s="218"/>
      <c r="FRU2165" s="218"/>
      <c r="FRV2165" s="218"/>
      <c r="FRW2165" s="218"/>
      <c r="FRX2165" s="218"/>
      <c r="FRY2165" s="218"/>
      <c r="FRZ2165" s="218"/>
      <c r="FSA2165" s="218"/>
      <c r="FSB2165" s="218"/>
      <c r="FSC2165" s="218"/>
      <c r="FSD2165" s="218"/>
      <c r="FSE2165" s="218"/>
      <c r="FSF2165" s="218"/>
      <c r="FSG2165" s="218"/>
      <c r="FSH2165" s="218"/>
      <c r="FSI2165" s="218"/>
      <c r="FSJ2165" s="218"/>
      <c r="FSK2165" s="218"/>
      <c r="FSL2165" s="218"/>
      <c r="FSM2165" s="218"/>
      <c r="FSN2165" s="218"/>
      <c r="FSO2165" s="218"/>
      <c r="FSP2165" s="218"/>
      <c r="FSQ2165" s="218"/>
      <c r="FSR2165" s="218"/>
      <c r="FSS2165" s="218"/>
      <c r="FST2165" s="218"/>
      <c r="FSU2165" s="218"/>
      <c r="FSV2165" s="218"/>
      <c r="FSW2165" s="218"/>
      <c r="FSX2165" s="218"/>
      <c r="FSY2165" s="218"/>
      <c r="FSZ2165" s="218"/>
      <c r="FTA2165" s="218"/>
      <c r="FTB2165" s="218"/>
      <c r="FTC2165" s="218"/>
      <c r="FTD2165" s="218"/>
      <c r="FTE2165" s="218"/>
      <c r="FTF2165" s="218"/>
      <c r="FTG2165" s="218"/>
      <c r="FTH2165" s="218"/>
      <c r="FTI2165" s="218"/>
      <c r="FTJ2165" s="218"/>
      <c r="FTK2165" s="218"/>
      <c r="FTL2165" s="218"/>
      <c r="FTM2165" s="218"/>
      <c r="FTN2165" s="218"/>
      <c r="FTO2165" s="218"/>
      <c r="FTP2165" s="218"/>
      <c r="FTQ2165" s="218"/>
      <c r="FTR2165" s="218"/>
      <c r="FTS2165" s="218"/>
      <c r="FTT2165" s="218"/>
      <c r="FTU2165" s="218"/>
      <c r="FTV2165" s="218"/>
      <c r="FTW2165" s="218"/>
      <c r="FTX2165" s="218"/>
      <c r="FTY2165" s="218"/>
      <c r="FTZ2165" s="218"/>
      <c r="FUA2165" s="218"/>
      <c r="FUB2165" s="218"/>
      <c r="FUC2165" s="218"/>
      <c r="FUD2165" s="218"/>
      <c r="FUE2165" s="218"/>
      <c r="FUF2165" s="218"/>
      <c r="FUG2165" s="218"/>
      <c r="FUH2165" s="218"/>
      <c r="FUI2165" s="218"/>
      <c r="FUJ2165" s="218"/>
      <c r="FUK2165" s="218"/>
      <c r="FUL2165" s="218"/>
      <c r="FUM2165" s="218"/>
      <c r="FUN2165" s="218"/>
      <c r="FUO2165" s="218"/>
      <c r="FUP2165" s="218"/>
      <c r="FUQ2165" s="218"/>
      <c r="FUR2165" s="218"/>
      <c r="FUS2165" s="218"/>
      <c r="FUT2165" s="218"/>
      <c r="FUU2165" s="218"/>
      <c r="FUV2165" s="218"/>
      <c r="FUW2165" s="218"/>
      <c r="FUX2165" s="218"/>
      <c r="FUY2165" s="218"/>
      <c r="FUZ2165" s="218"/>
      <c r="FVA2165" s="218"/>
      <c r="FVB2165" s="218"/>
      <c r="FVC2165" s="218"/>
      <c r="FVD2165" s="218"/>
      <c r="FVE2165" s="218"/>
      <c r="FVF2165" s="218"/>
      <c r="FVG2165" s="218"/>
      <c r="FVH2165" s="218"/>
      <c r="FVI2165" s="218"/>
      <c r="FVJ2165" s="218"/>
      <c r="FVK2165" s="218"/>
      <c r="FVL2165" s="218"/>
      <c r="FVM2165" s="218"/>
      <c r="FVN2165" s="218"/>
      <c r="FVO2165" s="218"/>
      <c r="FVP2165" s="218"/>
      <c r="FVQ2165" s="218"/>
      <c r="FVR2165" s="218"/>
      <c r="FVS2165" s="218"/>
      <c r="FVT2165" s="218"/>
      <c r="FVU2165" s="218"/>
      <c r="FVV2165" s="218"/>
      <c r="FVW2165" s="218"/>
      <c r="FVX2165" s="218"/>
      <c r="FVY2165" s="218"/>
      <c r="FVZ2165" s="218"/>
      <c r="FWA2165" s="218"/>
      <c r="FWB2165" s="218"/>
      <c r="FWC2165" s="218"/>
      <c r="FWD2165" s="218"/>
      <c r="FWE2165" s="218"/>
      <c r="FWF2165" s="218"/>
      <c r="FWG2165" s="218"/>
      <c r="FWH2165" s="218"/>
      <c r="FWI2165" s="218"/>
      <c r="FWJ2165" s="218"/>
      <c r="FWK2165" s="218"/>
      <c r="FWL2165" s="218"/>
      <c r="FWM2165" s="218"/>
      <c r="FWN2165" s="218"/>
      <c r="FWO2165" s="218"/>
      <c r="FWP2165" s="218"/>
      <c r="FWQ2165" s="218"/>
      <c r="FWR2165" s="218"/>
      <c r="FWS2165" s="218"/>
      <c r="FWT2165" s="218"/>
      <c r="FWU2165" s="218"/>
      <c r="FWV2165" s="218"/>
      <c r="FWW2165" s="218"/>
      <c r="FWX2165" s="218"/>
      <c r="FWY2165" s="218"/>
      <c r="FWZ2165" s="218"/>
      <c r="FXA2165" s="218"/>
      <c r="FXB2165" s="218"/>
      <c r="FXC2165" s="218"/>
      <c r="FXD2165" s="218"/>
      <c r="FXE2165" s="218"/>
      <c r="FXF2165" s="218"/>
      <c r="FXG2165" s="218"/>
      <c r="FXH2165" s="218"/>
      <c r="FXI2165" s="218"/>
      <c r="FXJ2165" s="218"/>
      <c r="FXK2165" s="218"/>
      <c r="FXL2165" s="218"/>
      <c r="FXM2165" s="218"/>
      <c r="FXN2165" s="218"/>
      <c r="FXO2165" s="218"/>
      <c r="FXP2165" s="218"/>
      <c r="FXQ2165" s="218"/>
      <c r="FXR2165" s="218"/>
      <c r="FXS2165" s="218"/>
      <c r="FXT2165" s="218"/>
      <c r="FXU2165" s="218"/>
      <c r="FXV2165" s="218"/>
      <c r="FXW2165" s="218"/>
      <c r="FXX2165" s="218"/>
      <c r="FXY2165" s="218"/>
      <c r="FXZ2165" s="218"/>
      <c r="FYA2165" s="218"/>
      <c r="FYB2165" s="218"/>
      <c r="FYC2165" s="218"/>
      <c r="FYD2165" s="218"/>
      <c r="FYE2165" s="218"/>
      <c r="FYF2165" s="218"/>
      <c r="FYG2165" s="218"/>
      <c r="FYH2165" s="218"/>
      <c r="FYI2165" s="218"/>
      <c r="FYJ2165" s="218"/>
      <c r="FYK2165" s="218"/>
      <c r="FYL2165" s="218"/>
      <c r="FYM2165" s="218"/>
      <c r="FYN2165" s="218"/>
      <c r="FYO2165" s="218"/>
      <c r="FYP2165" s="218"/>
      <c r="FYQ2165" s="218"/>
      <c r="FYR2165" s="218"/>
      <c r="FYS2165" s="218"/>
      <c r="FYT2165" s="218"/>
      <c r="FYU2165" s="218"/>
      <c r="FYV2165" s="218"/>
      <c r="FYW2165" s="218"/>
      <c r="FYX2165" s="218"/>
      <c r="FYY2165" s="218"/>
      <c r="FYZ2165" s="218"/>
      <c r="FZA2165" s="218"/>
      <c r="FZB2165" s="218"/>
      <c r="FZC2165" s="218"/>
      <c r="FZD2165" s="218"/>
      <c r="FZE2165" s="218"/>
      <c r="FZF2165" s="218"/>
      <c r="FZG2165" s="218"/>
      <c r="FZH2165" s="218"/>
      <c r="FZI2165" s="218"/>
      <c r="FZJ2165" s="218"/>
      <c r="FZK2165" s="218"/>
      <c r="FZL2165" s="218"/>
      <c r="FZM2165" s="218"/>
      <c r="FZN2165" s="218"/>
      <c r="FZO2165" s="218"/>
      <c r="FZP2165" s="218"/>
      <c r="FZQ2165" s="218"/>
      <c r="FZR2165" s="218"/>
      <c r="FZS2165" s="218"/>
      <c r="FZT2165" s="218"/>
      <c r="FZU2165" s="218"/>
      <c r="FZV2165" s="218"/>
      <c r="FZW2165" s="218"/>
      <c r="FZX2165" s="218"/>
      <c r="FZY2165" s="218"/>
      <c r="FZZ2165" s="218"/>
      <c r="GAA2165" s="218"/>
      <c r="GAB2165" s="218"/>
      <c r="GAC2165" s="218"/>
      <c r="GAD2165" s="218"/>
      <c r="GAE2165" s="218"/>
      <c r="GAF2165" s="218"/>
      <c r="GAG2165" s="218"/>
      <c r="GAH2165" s="218"/>
      <c r="GAI2165" s="218"/>
      <c r="GAJ2165" s="218"/>
      <c r="GAK2165" s="218"/>
      <c r="GAL2165" s="218"/>
      <c r="GAM2165" s="218"/>
      <c r="GAN2165" s="218"/>
      <c r="GAO2165" s="218"/>
      <c r="GAP2165" s="218"/>
      <c r="GAQ2165" s="218"/>
      <c r="GAR2165" s="218"/>
      <c r="GAS2165" s="218"/>
      <c r="GAT2165" s="218"/>
      <c r="GAU2165" s="218"/>
      <c r="GAV2165" s="218"/>
      <c r="GAW2165" s="218"/>
      <c r="GAX2165" s="218"/>
      <c r="GAY2165" s="218"/>
      <c r="GAZ2165" s="218"/>
      <c r="GBA2165" s="218"/>
      <c r="GBB2165" s="218"/>
      <c r="GBC2165" s="218"/>
      <c r="GBD2165" s="218"/>
      <c r="GBE2165" s="218"/>
      <c r="GBF2165" s="218"/>
      <c r="GBG2165" s="218"/>
      <c r="GBH2165" s="218"/>
      <c r="GBI2165" s="218"/>
      <c r="GBJ2165" s="218"/>
      <c r="GBK2165" s="218"/>
      <c r="GBL2165" s="218"/>
      <c r="GBM2165" s="218"/>
      <c r="GBN2165" s="218"/>
      <c r="GBO2165" s="218"/>
      <c r="GBP2165" s="218"/>
      <c r="GBQ2165" s="218"/>
      <c r="GBR2165" s="218"/>
      <c r="GBS2165" s="218"/>
      <c r="GBT2165" s="218"/>
      <c r="GBU2165" s="218"/>
      <c r="GBV2165" s="218"/>
      <c r="GBW2165" s="218"/>
      <c r="GBX2165" s="218"/>
      <c r="GBY2165" s="218"/>
      <c r="GBZ2165" s="218"/>
      <c r="GCA2165" s="218"/>
      <c r="GCB2165" s="218"/>
      <c r="GCC2165" s="218"/>
      <c r="GCD2165" s="218"/>
      <c r="GCE2165" s="218"/>
      <c r="GCF2165" s="218"/>
      <c r="GCG2165" s="218"/>
      <c r="GCH2165" s="218"/>
      <c r="GCI2165" s="218"/>
      <c r="GCJ2165" s="218"/>
      <c r="GCK2165" s="218"/>
      <c r="GCL2165" s="218"/>
      <c r="GCM2165" s="218"/>
      <c r="GCN2165" s="218"/>
      <c r="GCO2165" s="218"/>
      <c r="GCP2165" s="218"/>
      <c r="GCQ2165" s="218"/>
      <c r="GCR2165" s="218"/>
      <c r="GCS2165" s="218"/>
      <c r="GCT2165" s="218"/>
      <c r="GCU2165" s="218"/>
      <c r="GCV2165" s="218"/>
      <c r="GCW2165" s="218"/>
      <c r="GCX2165" s="218"/>
      <c r="GCY2165" s="218"/>
      <c r="GCZ2165" s="218"/>
      <c r="GDA2165" s="218"/>
      <c r="GDB2165" s="218"/>
      <c r="GDC2165" s="218"/>
      <c r="GDD2165" s="218"/>
      <c r="GDE2165" s="218"/>
      <c r="GDF2165" s="218"/>
      <c r="GDG2165" s="218"/>
      <c r="GDH2165" s="218"/>
      <c r="GDI2165" s="218"/>
      <c r="GDJ2165" s="218"/>
      <c r="GDK2165" s="218"/>
      <c r="GDL2165" s="218"/>
      <c r="GDM2165" s="218"/>
      <c r="GDN2165" s="218"/>
      <c r="GDO2165" s="218"/>
      <c r="GDP2165" s="218"/>
      <c r="GDQ2165" s="218"/>
      <c r="GDR2165" s="218"/>
      <c r="GDS2165" s="218"/>
      <c r="GDT2165" s="218"/>
      <c r="GDU2165" s="218"/>
      <c r="GDV2165" s="218"/>
      <c r="GDW2165" s="218"/>
      <c r="GDX2165" s="218"/>
      <c r="GDY2165" s="218"/>
      <c r="GDZ2165" s="218"/>
      <c r="GEA2165" s="218"/>
      <c r="GEB2165" s="218"/>
      <c r="GEC2165" s="218"/>
      <c r="GED2165" s="218"/>
      <c r="GEE2165" s="218"/>
      <c r="GEF2165" s="218"/>
      <c r="GEG2165" s="218"/>
      <c r="GEH2165" s="218"/>
      <c r="GEI2165" s="218"/>
      <c r="GEJ2165" s="218"/>
      <c r="GEK2165" s="218"/>
      <c r="GEL2165" s="218"/>
      <c r="GEM2165" s="218"/>
      <c r="GEN2165" s="218"/>
      <c r="GEO2165" s="218"/>
      <c r="GEP2165" s="218"/>
      <c r="GEQ2165" s="218"/>
      <c r="GER2165" s="218"/>
      <c r="GES2165" s="218"/>
      <c r="GET2165" s="218"/>
      <c r="GEU2165" s="218"/>
      <c r="GEV2165" s="218"/>
      <c r="GEW2165" s="218"/>
      <c r="GEX2165" s="218"/>
      <c r="GEY2165" s="218"/>
      <c r="GEZ2165" s="218"/>
      <c r="GFA2165" s="218"/>
      <c r="GFB2165" s="218"/>
      <c r="GFC2165" s="218"/>
      <c r="GFD2165" s="218"/>
      <c r="GFE2165" s="218"/>
      <c r="GFF2165" s="218"/>
      <c r="GFG2165" s="218"/>
      <c r="GFH2165" s="218"/>
      <c r="GFI2165" s="218"/>
      <c r="GFJ2165" s="218"/>
      <c r="GFK2165" s="218"/>
      <c r="GFL2165" s="218"/>
      <c r="GFM2165" s="218"/>
      <c r="GFN2165" s="218"/>
      <c r="GFO2165" s="218"/>
      <c r="GFP2165" s="218"/>
      <c r="GFQ2165" s="218"/>
      <c r="GFR2165" s="218"/>
      <c r="GFS2165" s="218"/>
      <c r="GFT2165" s="218"/>
      <c r="GFU2165" s="218"/>
      <c r="GFV2165" s="218"/>
      <c r="GFW2165" s="218"/>
      <c r="GFX2165" s="218"/>
      <c r="GFY2165" s="218"/>
      <c r="GFZ2165" s="218"/>
      <c r="GGA2165" s="218"/>
      <c r="GGB2165" s="218"/>
      <c r="GGC2165" s="218"/>
      <c r="GGD2165" s="218"/>
      <c r="GGE2165" s="218"/>
      <c r="GGF2165" s="218"/>
      <c r="GGG2165" s="218"/>
      <c r="GGH2165" s="218"/>
      <c r="GGI2165" s="218"/>
      <c r="GGJ2165" s="218"/>
      <c r="GGK2165" s="218"/>
      <c r="GGL2165" s="218"/>
      <c r="GGM2165" s="218"/>
      <c r="GGN2165" s="218"/>
      <c r="GGO2165" s="218"/>
      <c r="GGP2165" s="218"/>
      <c r="GGQ2165" s="218"/>
      <c r="GGR2165" s="218"/>
      <c r="GGS2165" s="218"/>
      <c r="GGT2165" s="218"/>
      <c r="GGU2165" s="218"/>
      <c r="GGV2165" s="218"/>
      <c r="GGW2165" s="218"/>
      <c r="GGX2165" s="218"/>
      <c r="GGY2165" s="218"/>
      <c r="GGZ2165" s="218"/>
      <c r="GHA2165" s="218"/>
      <c r="GHB2165" s="218"/>
      <c r="GHC2165" s="218"/>
      <c r="GHD2165" s="218"/>
      <c r="GHE2165" s="218"/>
      <c r="GHF2165" s="218"/>
      <c r="GHG2165" s="218"/>
      <c r="GHH2165" s="218"/>
      <c r="GHI2165" s="218"/>
      <c r="GHJ2165" s="218"/>
      <c r="GHK2165" s="218"/>
      <c r="GHL2165" s="218"/>
      <c r="GHM2165" s="218"/>
      <c r="GHN2165" s="218"/>
      <c r="GHO2165" s="218"/>
      <c r="GHP2165" s="218"/>
      <c r="GHQ2165" s="218"/>
      <c r="GHR2165" s="218"/>
      <c r="GHS2165" s="218"/>
      <c r="GHT2165" s="218"/>
      <c r="GHU2165" s="218"/>
      <c r="GHV2165" s="218"/>
      <c r="GHW2165" s="218"/>
      <c r="GHX2165" s="218"/>
      <c r="GHY2165" s="218"/>
      <c r="GHZ2165" s="218"/>
      <c r="GIA2165" s="218"/>
      <c r="GIB2165" s="218"/>
      <c r="GIC2165" s="218"/>
      <c r="GID2165" s="218"/>
      <c r="GIE2165" s="218"/>
      <c r="GIF2165" s="218"/>
      <c r="GIG2165" s="218"/>
      <c r="GIH2165" s="218"/>
      <c r="GII2165" s="218"/>
      <c r="GIJ2165" s="218"/>
      <c r="GIK2165" s="218"/>
      <c r="GIL2165" s="218"/>
      <c r="GIM2165" s="218"/>
      <c r="GIN2165" s="218"/>
      <c r="GIO2165" s="218"/>
      <c r="GIP2165" s="218"/>
      <c r="GIQ2165" s="218"/>
      <c r="GIR2165" s="218"/>
      <c r="GIS2165" s="218"/>
      <c r="GIT2165" s="218"/>
      <c r="GIU2165" s="218"/>
      <c r="GIV2165" s="218"/>
      <c r="GIW2165" s="218"/>
      <c r="GIX2165" s="218"/>
      <c r="GIY2165" s="218"/>
      <c r="GIZ2165" s="218"/>
      <c r="GJA2165" s="218"/>
      <c r="GJB2165" s="218"/>
      <c r="GJC2165" s="218"/>
      <c r="GJD2165" s="218"/>
      <c r="GJE2165" s="218"/>
      <c r="GJF2165" s="218"/>
      <c r="GJG2165" s="218"/>
      <c r="GJH2165" s="218"/>
      <c r="GJI2165" s="218"/>
      <c r="GJJ2165" s="218"/>
      <c r="GJK2165" s="218"/>
      <c r="GJL2165" s="218"/>
      <c r="GJM2165" s="218"/>
      <c r="GJN2165" s="218"/>
      <c r="GJO2165" s="218"/>
      <c r="GJP2165" s="218"/>
      <c r="GJQ2165" s="218"/>
      <c r="GJR2165" s="218"/>
      <c r="GJS2165" s="218"/>
      <c r="GJT2165" s="218"/>
      <c r="GJU2165" s="218"/>
      <c r="GJV2165" s="218"/>
      <c r="GJW2165" s="218"/>
      <c r="GJX2165" s="218"/>
      <c r="GJY2165" s="218"/>
      <c r="GJZ2165" s="218"/>
      <c r="GKA2165" s="218"/>
      <c r="GKB2165" s="218"/>
      <c r="GKC2165" s="218"/>
      <c r="GKD2165" s="218"/>
      <c r="GKE2165" s="218"/>
      <c r="GKF2165" s="218"/>
      <c r="GKG2165" s="218"/>
      <c r="GKH2165" s="218"/>
      <c r="GKI2165" s="218"/>
      <c r="GKJ2165" s="218"/>
      <c r="GKK2165" s="218"/>
      <c r="GKL2165" s="218"/>
      <c r="GKM2165" s="218"/>
      <c r="GKN2165" s="218"/>
      <c r="GKO2165" s="218"/>
      <c r="GKP2165" s="218"/>
      <c r="GKQ2165" s="218"/>
      <c r="GKR2165" s="218"/>
      <c r="GKS2165" s="218"/>
      <c r="GKT2165" s="218"/>
      <c r="GKU2165" s="218"/>
      <c r="GKV2165" s="218"/>
      <c r="GKW2165" s="218"/>
      <c r="GKX2165" s="218"/>
      <c r="GKY2165" s="218"/>
      <c r="GKZ2165" s="218"/>
      <c r="GLA2165" s="218"/>
      <c r="GLB2165" s="218"/>
      <c r="GLC2165" s="218"/>
      <c r="GLD2165" s="218"/>
      <c r="GLE2165" s="218"/>
      <c r="GLF2165" s="218"/>
      <c r="GLG2165" s="218"/>
      <c r="GLH2165" s="218"/>
      <c r="GLI2165" s="218"/>
      <c r="GLJ2165" s="218"/>
      <c r="GLK2165" s="218"/>
      <c r="GLL2165" s="218"/>
      <c r="GLM2165" s="218"/>
      <c r="GLN2165" s="218"/>
      <c r="GLO2165" s="218"/>
      <c r="GLP2165" s="218"/>
      <c r="GLQ2165" s="218"/>
      <c r="GLR2165" s="218"/>
      <c r="GLS2165" s="218"/>
      <c r="GLT2165" s="218"/>
      <c r="GLU2165" s="218"/>
      <c r="GLV2165" s="218"/>
      <c r="GLW2165" s="218"/>
      <c r="GLX2165" s="218"/>
      <c r="GLY2165" s="218"/>
      <c r="GLZ2165" s="218"/>
      <c r="GMA2165" s="218"/>
      <c r="GMB2165" s="218"/>
      <c r="GMC2165" s="218"/>
      <c r="GMD2165" s="218"/>
      <c r="GME2165" s="218"/>
      <c r="GMF2165" s="218"/>
      <c r="GMG2165" s="218"/>
      <c r="GMH2165" s="218"/>
      <c r="GMI2165" s="218"/>
      <c r="GMJ2165" s="218"/>
      <c r="GMK2165" s="218"/>
      <c r="GML2165" s="218"/>
      <c r="GMM2165" s="218"/>
      <c r="GMN2165" s="218"/>
      <c r="GMO2165" s="218"/>
      <c r="GMP2165" s="218"/>
      <c r="GMQ2165" s="218"/>
      <c r="GMR2165" s="218"/>
      <c r="GMS2165" s="218"/>
      <c r="GMT2165" s="218"/>
      <c r="GMU2165" s="218"/>
      <c r="GMV2165" s="218"/>
      <c r="GMW2165" s="218"/>
      <c r="GMX2165" s="218"/>
      <c r="GMY2165" s="218"/>
      <c r="GMZ2165" s="218"/>
      <c r="GNA2165" s="218"/>
      <c r="GNB2165" s="218"/>
      <c r="GNC2165" s="218"/>
      <c r="GND2165" s="218"/>
      <c r="GNE2165" s="218"/>
      <c r="GNF2165" s="218"/>
      <c r="GNG2165" s="218"/>
      <c r="GNH2165" s="218"/>
      <c r="GNI2165" s="218"/>
      <c r="GNJ2165" s="218"/>
      <c r="GNK2165" s="218"/>
      <c r="GNL2165" s="218"/>
      <c r="GNM2165" s="218"/>
      <c r="GNN2165" s="218"/>
      <c r="GNO2165" s="218"/>
      <c r="GNP2165" s="218"/>
      <c r="GNQ2165" s="218"/>
      <c r="GNR2165" s="218"/>
      <c r="GNS2165" s="218"/>
      <c r="GNT2165" s="218"/>
      <c r="GNU2165" s="218"/>
      <c r="GNV2165" s="218"/>
      <c r="GNW2165" s="218"/>
      <c r="GNX2165" s="218"/>
      <c r="GNY2165" s="218"/>
      <c r="GNZ2165" s="218"/>
      <c r="GOA2165" s="218"/>
      <c r="GOB2165" s="218"/>
      <c r="GOC2165" s="218"/>
      <c r="GOD2165" s="218"/>
      <c r="GOE2165" s="218"/>
      <c r="GOF2165" s="218"/>
      <c r="GOG2165" s="218"/>
      <c r="GOH2165" s="218"/>
      <c r="GOI2165" s="218"/>
      <c r="GOJ2165" s="218"/>
      <c r="GOK2165" s="218"/>
      <c r="GOL2165" s="218"/>
      <c r="GOM2165" s="218"/>
      <c r="GON2165" s="218"/>
      <c r="GOO2165" s="218"/>
      <c r="GOP2165" s="218"/>
      <c r="GOQ2165" s="218"/>
      <c r="GOR2165" s="218"/>
      <c r="GOS2165" s="218"/>
      <c r="GOT2165" s="218"/>
      <c r="GOU2165" s="218"/>
      <c r="GOV2165" s="218"/>
      <c r="GOW2165" s="218"/>
      <c r="GOX2165" s="218"/>
      <c r="GOY2165" s="218"/>
      <c r="GOZ2165" s="218"/>
      <c r="GPA2165" s="218"/>
      <c r="GPB2165" s="218"/>
      <c r="GPC2165" s="218"/>
      <c r="GPD2165" s="218"/>
      <c r="GPE2165" s="218"/>
      <c r="GPF2165" s="218"/>
      <c r="GPG2165" s="218"/>
      <c r="GPH2165" s="218"/>
      <c r="GPI2165" s="218"/>
      <c r="GPJ2165" s="218"/>
      <c r="GPK2165" s="218"/>
      <c r="GPL2165" s="218"/>
      <c r="GPM2165" s="218"/>
      <c r="GPN2165" s="218"/>
      <c r="GPO2165" s="218"/>
      <c r="GPP2165" s="218"/>
      <c r="GPQ2165" s="218"/>
      <c r="GPR2165" s="218"/>
      <c r="GPS2165" s="218"/>
      <c r="GPT2165" s="218"/>
      <c r="GPU2165" s="218"/>
      <c r="GPV2165" s="218"/>
      <c r="GPW2165" s="218"/>
      <c r="GPX2165" s="218"/>
      <c r="GPY2165" s="218"/>
      <c r="GPZ2165" s="218"/>
      <c r="GQA2165" s="218"/>
      <c r="GQB2165" s="218"/>
      <c r="GQC2165" s="218"/>
      <c r="GQD2165" s="218"/>
      <c r="GQE2165" s="218"/>
      <c r="GQF2165" s="218"/>
      <c r="GQG2165" s="218"/>
      <c r="GQH2165" s="218"/>
      <c r="GQI2165" s="218"/>
      <c r="GQJ2165" s="218"/>
      <c r="GQK2165" s="218"/>
      <c r="GQL2165" s="218"/>
      <c r="GQM2165" s="218"/>
      <c r="GQN2165" s="218"/>
      <c r="GQO2165" s="218"/>
      <c r="GQP2165" s="218"/>
      <c r="GQQ2165" s="218"/>
      <c r="GQR2165" s="218"/>
      <c r="GQS2165" s="218"/>
      <c r="GQT2165" s="218"/>
      <c r="GQU2165" s="218"/>
      <c r="GQV2165" s="218"/>
      <c r="GQW2165" s="218"/>
      <c r="GQX2165" s="218"/>
      <c r="GQY2165" s="218"/>
      <c r="GQZ2165" s="218"/>
      <c r="GRA2165" s="218"/>
      <c r="GRB2165" s="218"/>
      <c r="GRC2165" s="218"/>
      <c r="GRD2165" s="218"/>
      <c r="GRE2165" s="218"/>
      <c r="GRF2165" s="218"/>
      <c r="GRG2165" s="218"/>
      <c r="GRH2165" s="218"/>
      <c r="GRI2165" s="218"/>
      <c r="GRJ2165" s="218"/>
      <c r="GRK2165" s="218"/>
      <c r="GRL2165" s="218"/>
      <c r="GRM2165" s="218"/>
      <c r="GRN2165" s="218"/>
      <c r="GRO2165" s="218"/>
      <c r="GRP2165" s="218"/>
      <c r="GRQ2165" s="218"/>
      <c r="GRR2165" s="218"/>
      <c r="GRS2165" s="218"/>
      <c r="GRT2165" s="218"/>
      <c r="GRU2165" s="218"/>
      <c r="GRV2165" s="218"/>
      <c r="GRW2165" s="218"/>
      <c r="GRX2165" s="218"/>
      <c r="GRY2165" s="218"/>
      <c r="GRZ2165" s="218"/>
      <c r="GSA2165" s="218"/>
      <c r="GSB2165" s="218"/>
      <c r="GSC2165" s="218"/>
      <c r="GSD2165" s="218"/>
      <c r="GSE2165" s="218"/>
      <c r="GSF2165" s="218"/>
      <c r="GSG2165" s="218"/>
      <c r="GSH2165" s="218"/>
      <c r="GSI2165" s="218"/>
      <c r="GSJ2165" s="218"/>
      <c r="GSK2165" s="218"/>
      <c r="GSL2165" s="218"/>
      <c r="GSM2165" s="218"/>
      <c r="GSN2165" s="218"/>
      <c r="GSO2165" s="218"/>
      <c r="GSP2165" s="218"/>
      <c r="GSQ2165" s="218"/>
      <c r="GSR2165" s="218"/>
      <c r="GSS2165" s="218"/>
      <c r="GST2165" s="218"/>
      <c r="GSU2165" s="218"/>
      <c r="GSV2165" s="218"/>
      <c r="GSW2165" s="218"/>
      <c r="GSX2165" s="218"/>
      <c r="GSY2165" s="218"/>
      <c r="GSZ2165" s="218"/>
      <c r="GTA2165" s="218"/>
      <c r="GTB2165" s="218"/>
      <c r="GTC2165" s="218"/>
      <c r="GTD2165" s="218"/>
      <c r="GTE2165" s="218"/>
      <c r="GTF2165" s="218"/>
      <c r="GTG2165" s="218"/>
      <c r="GTH2165" s="218"/>
      <c r="GTI2165" s="218"/>
      <c r="GTJ2165" s="218"/>
      <c r="GTK2165" s="218"/>
      <c r="GTL2165" s="218"/>
      <c r="GTM2165" s="218"/>
      <c r="GTN2165" s="218"/>
      <c r="GTO2165" s="218"/>
      <c r="GTP2165" s="218"/>
      <c r="GTQ2165" s="218"/>
      <c r="GTR2165" s="218"/>
      <c r="GTS2165" s="218"/>
      <c r="GTT2165" s="218"/>
      <c r="GTU2165" s="218"/>
      <c r="GTV2165" s="218"/>
      <c r="GTW2165" s="218"/>
      <c r="GTX2165" s="218"/>
      <c r="GTY2165" s="218"/>
      <c r="GTZ2165" s="218"/>
      <c r="GUA2165" s="218"/>
      <c r="GUB2165" s="218"/>
      <c r="GUC2165" s="218"/>
      <c r="GUD2165" s="218"/>
      <c r="GUE2165" s="218"/>
      <c r="GUF2165" s="218"/>
      <c r="GUG2165" s="218"/>
      <c r="GUH2165" s="218"/>
      <c r="GUI2165" s="218"/>
      <c r="GUJ2165" s="218"/>
      <c r="GUK2165" s="218"/>
      <c r="GUL2165" s="218"/>
      <c r="GUM2165" s="218"/>
      <c r="GUN2165" s="218"/>
      <c r="GUO2165" s="218"/>
      <c r="GUP2165" s="218"/>
      <c r="GUQ2165" s="218"/>
      <c r="GUR2165" s="218"/>
      <c r="GUS2165" s="218"/>
      <c r="GUT2165" s="218"/>
      <c r="GUU2165" s="218"/>
      <c r="GUV2165" s="218"/>
      <c r="GUW2165" s="218"/>
      <c r="GUX2165" s="218"/>
      <c r="GUY2165" s="218"/>
      <c r="GUZ2165" s="218"/>
      <c r="GVA2165" s="218"/>
      <c r="GVB2165" s="218"/>
      <c r="GVC2165" s="218"/>
      <c r="GVD2165" s="218"/>
      <c r="GVE2165" s="218"/>
      <c r="GVF2165" s="218"/>
      <c r="GVG2165" s="218"/>
      <c r="GVH2165" s="218"/>
      <c r="GVI2165" s="218"/>
      <c r="GVJ2165" s="218"/>
      <c r="GVK2165" s="218"/>
      <c r="GVL2165" s="218"/>
      <c r="GVM2165" s="218"/>
      <c r="GVN2165" s="218"/>
      <c r="GVO2165" s="218"/>
      <c r="GVP2165" s="218"/>
      <c r="GVQ2165" s="218"/>
      <c r="GVR2165" s="218"/>
      <c r="GVS2165" s="218"/>
      <c r="GVT2165" s="218"/>
      <c r="GVU2165" s="218"/>
      <c r="GVV2165" s="218"/>
      <c r="GVW2165" s="218"/>
      <c r="GVX2165" s="218"/>
      <c r="GVY2165" s="218"/>
      <c r="GVZ2165" s="218"/>
      <c r="GWA2165" s="218"/>
      <c r="GWB2165" s="218"/>
      <c r="GWC2165" s="218"/>
      <c r="GWD2165" s="218"/>
      <c r="GWE2165" s="218"/>
      <c r="GWF2165" s="218"/>
      <c r="GWG2165" s="218"/>
      <c r="GWH2165" s="218"/>
      <c r="GWI2165" s="218"/>
      <c r="GWJ2165" s="218"/>
      <c r="GWK2165" s="218"/>
      <c r="GWL2165" s="218"/>
      <c r="GWM2165" s="218"/>
      <c r="GWN2165" s="218"/>
      <c r="GWO2165" s="218"/>
      <c r="GWP2165" s="218"/>
      <c r="GWQ2165" s="218"/>
      <c r="GWR2165" s="218"/>
      <c r="GWS2165" s="218"/>
      <c r="GWT2165" s="218"/>
      <c r="GWU2165" s="218"/>
      <c r="GWV2165" s="218"/>
      <c r="GWW2165" s="218"/>
      <c r="GWX2165" s="218"/>
      <c r="GWY2165" s="218"/>
      <c r="GWZ2165" s="218"/>
      <c r="GXA2165" s="218"/>
      <c r="GXB2165" s="218"/>
      <c r="GXC2165" s="218"/>
      <c r="GXD2165" s="218"/>
      <c r="GXE2165" s="218"/>
      <c r="GXF2165" s="218"/>
      <c r="GXG2165" s="218"/>
      <c r="GXH2165" s="218"/>
      <c r="GXI2165" s="218"/>
      <c r="GXJ2165" s="218"/>
      <c r="GXK2165" s="218"/>
      <c r="GXL2165" s="218"/>
      <c r="GXM2165" s="218"/>
      <c r="GXN2165" s="218"/>
      <c r="GXO2165" s="218"/>
      <c r="GXP2165" s="218"/>
      <c r="GXQ2165" s="218"/>
      <c r="GXR2165" s="218"/>
      <c r="GXS2165" s="218"/>
      <c r="GXT2165" s="218"/>
      <c r="GXU2165" s="218"/>
      <c r="GXV2165" s="218"/>
      <c r="GXW2165" s="218"/>
      <c r="GXX2165" s="218"/>
      <c r="GXY2165" s="218"/>
      <c r="GXZ2165" s="218"/>
      <c r="GYA2165" s="218"/>
      <c r="GYB2165" s="218"/>
      <c r="GYC2165" s="218"/>
      <c r="GYD2165" s="218"/>
      <c r="GYE2165" s="218"/>
      <c r="GYF2165" s="218"/>
      <c r="GYG2165" s="218"/>
      <c r="GYH2165" s="218"/>
      <c r="GYI2165" s="218"/>
      <c r="GYJ2165" s="218"/>
      <c r="GYK2165" s="218"/>
      <c r="GYL2165" s="218"/>
      <c r="GYM2165" s="218"/>
      <c r="GYN2165" s="218"/>
      <c r="GYO2165" s="218"/>
      <c r="GYP2165" s="218"/>
      <c r="GYQ2165" s="218"/>
      <c r="GYR2165" s="218"/>
      <c r="GYS2165" s="218"/>
      <c r="GYT2165" s="218"/>
      <c r="GYU2165" s="218"/>
      <c r="GYV2165" s="218"/>
      <c r="GYW2165" s="218"/>
      <c r="GYX2165" s="218"/>
      <c r="GYY2165" s="218"/>
      <c r="GYZ2165" s="218"/>
      <c r="GZA2165" s="218"/>
      <c r="GZB2165" s="218"/>
      <c r="GZC2165" s="218"/>
      <c r="GZD2165" s="218"/>
      <c r="GZE2165" s="218"/>
      <c r="GZF2165" s="218"/>
      <c r="GZG2165" s="218"/>
      <c r="GZH2165" s="218"/>
      <c r="GZI2165" s="218"/>
      <c r="GZJ2165" s="218"/>
      <c r="GZK2165" s="218"/>
      <c r="GZL2165" s="218"/>
      <c r="GZM2165" s="218"/>
      <c r="GZN2165" s="218"/>
      <c r="GZO2165" s="218"/>
      <c r="GZP2165" s="218"/>
      <c r="GZQ2165" s="218"/>
      <c r="GZR2165" s="218"/>
      <c r="GZS2165" s="218"/>
      <c r="GZT2165" s="218"/>
      <c r="GZU2165" s="218"/>
      <c r="GZV2165" s="218"/>
      <c r="GZW2165" s="218"/>
      <c r="GZX2165" s="218"/>
      <c r="GZY2165" s="218"/>
      <c r="GZZ2165" s="218"/>
      <c r="HAA2165" s="218"/>
      <c r="HAB2165" s="218"/>
      <c r="HAC2165" s="218"/>
      <c r="HAD2165" s="218"/>
      <c r="HAE2165" s="218"/>
      <c r="HAF2165" s="218"/>
      <c r="HAG2165" s="218"/>
      <c r="HAH2165" s="218"/>
      <c r="HAI2165" s="218"/>
      <c r="HAJ2165" s="218"/>
      <c r="HAK2165" s="218"/>
      <c r="HAL2165" s="218"/>
      <c r="HAM2165" s="218"/>
      <c r="HAN2165" s="218"/>
      <c r="HAO2165" s="218"/>
      <c r="HAP2165" s="218"/>
      <c r="HAQ2165" s="218"/>
      <c r="HAR2165" s="218"/>
      <c r="HAS2165" s="218"/>
      <c r="HAT2165" s="218"/>
      <c r="HAU2165" s="218"/>
      <c r="HAV2165" s="218"/>
      <c r="HAW2165" s="218"/>
      <c r="HAX2165" s="218"/>
      <c r="HAY2165" s="218"/>
      <c r="HAZ2165" s="218"/>
      <c r="HBA2165" s="218"/>
      <c r="HBB2165" s="218"/>
      <c r="HBC2165" s="218"/>
      <c r="HBD2165" s="218"/>
      <c r="HBE2165" s="218"/>
      <c r="HBF2165" s="218"/>
      <c r="HBG2165" s="218"/>
      <c r="HBH2165" s="218"/>
      <c r="HBI2165" s="218"/>
      <c r="HBJ2165" s="218"/>
      <c r="HBK2165" s="218"/>
      <c r="HBL2165" s="218"/>
      <c r="HBM2165" s="218"/>
      <c r="HBN2165" s="218"/>
      <c r="HBO2165" s="218"/>
      <c r="HBP2165" s="218"/>
      <c r="HBQ2165" s="218"/>
      <c r="HBR2165" s="218"/>
      <c r="HBS2165" s="218"/>
      <c r="HBT2165" s="218"/>
      <c r="HBU2165" s="218"/>
      <c r="HBV2165" s="218"/>
      <c r="HBW2165" s="218"/>
      <c r="HBX2165" s="218"/>
      <c r="HBY2165" s="218"/>
      <c r="HBZ2165" s="218"/>
      <c r="HCA2165" s="218"/>
      <c r="HCB2165" s="218"/>
      <c r="HCC2165" s="218"/>
      <c r="HCD2165" s="218"/>
      <c r="HCE2165" s="218"/>
      <c r="HCF2165" s="218"/>
      <c r="HCG2165" s="218"/>
      <c r="HCH2165" s="218"/>
      <c r="HCI2165" s="218"/>
      <c r="HCJ2165" s="218"/>
      <c r="HCK2165" s="218"/>
      <c r="HCL2165" s="218"/>
      <c r="HCM2165" s="218"/>
      <c r="HCN2165" s="218"/>
      <c r="HCO2165" s="218"/>
      <c r="HCP2165" s="218"/>
      <c r="HCQ2165" s="218"/>
      <c r="HCR2165" s="218"/>
      <c r="HCS2165" s="218"/>
      <c r="HCT2165" s="218"/>
      <c r="HCU2165" s="218"/>
      <c r="HCV2165" s="218"/>
      <c r="HCW2165" s="218"/>
      <c r="HCX2165" s="218"/>
      <c r="HCY2165" s="218"/>
      <c r="HCZ2165" s="218"/>
      <c r="HDA2165" s="218"/>
      <c r="HDB2165" s="218"/>
      <c r="HDC2165" s="218"/>
      <c r="HDD2165" s="218"/>
      <c r="HDE2165" s="218"/>
      <c r="HDF2165" s="218"/>
      <c r="HDG2165" s="218"/>
      <c r="HDH2165" s="218"/>
      <c r="HDI2165" s="218"/>
      <c r="HDJ2165" s="218"/>
      <c r="HDK2165" s="218"/>
      <c r="HDL2165" s="218"/>
      <c r="HDM2165" s="218"/>
      <c r="HDN2165" s="218"/>
      <c r="HDO2165" s="218"/>
      <c r="HDP2165" s="218"/>
      <c r="HDQ2165" s="218"/>
      <c r="HDR2165" s="218"/>
      <c r="HDS2165" s="218"/>
      <c r="HDT2165" s="218"/>
      <c r="HDU2165" s="218"/>
      <c r="HDV2165" s="218"/>
      <c r="HDW2165" s="218"/>
      <c r="HDX2165" s="218"/>
      <c r="HDY2165" s="218"/>
      <c r="HDZ2165" s="218"/>
      <c r="HEA2165" s="218"/>
      <c r="HEB2165" s="218"/>
      <c r="HEC2165" s="218"/>
      <c r="HED2165" s="218"/>
      <c r="HEE2165" s="218"/>
      <c r="HEF2165" s="218"/>
      <c r="HEG2165" s="218"/>
      <c r="HEH2165" s="218"/>
      <c r="HEI2165" s="218"/>
      <c r="HEJ2165" s="218"/>
      <c r="HEK2165" s="218"/>
      <c r="HEL2165" s="218"/>
      <c r="HEM2165" s="218"/>
      <c r="HEN2165" s="218"/>
      <c r="HEO2165" s="218"/>
      <c r="HEP2165" s="218"/>
      <c r="HEQ2165" s="218"/>
      <c r="HER2165" s="218"/>
      <c r="HES2165" s="218"/>
      <c r="HET2165" s="218"/>
      <c r="HEU2165" s="218"/>
      <c r="HEV2165" s="218"/>
      <c r="HEW2165" s="218"/>
      <c r="HEX2165" s="218"/>
      <c r="HEY2165" s="218"/>
      <c r="HEZ2165" s="218"/>
      <c r="HFA2165" s="218"/>
      <c r="HFB2165" s="218"/>
      <c r="HFC2165" s="218"/>
      <c r="HFD2165" s="218"/>
      <c r="HFE2165" s="218"/>
      <c r="HFF2165" s="218"/>
      <c r="HFG2165" s="218"/>
      <c r="HFH2165" s="218"/>
      <c r="HFI2165" s="218"/>
      <c r="HFJ2165" s="218"/>
      <c r="HFK2165" s="218"/>
      <c r="HFL2165" s="218"/>
      <c r="HFM2165" s="218"/>
      <c r="HFN2165" s="218"/>
      <c r="HFO2165" s="218"/>
      <c r="HFP2165" s="218"/>
      <c r="HFQ2165" s="218"/>
      <c r="HFR2165" s="218"/>
      <c r="HFS2165" s="218"/>
      <c r="HFT2165" s="218"/>
      <c r="HFU2165" s="218"/>
      <c r="HFV2165" s="218"/>
      <c r="HFW2165" s="218"/>
      <c r="HFX2165" s="218"/>
      <c r="HFY2165" s="218"/>
      <c r="HFZ2165" s="218"/>
      <c r="HGA2165" s="218"/>
      <c r="HGB2165" s="218"/>
      <c r="HGC2165" s="218"/>
      <c r="HGD2165" s="218"/>
      <c r="HGE2165" s="218"/>
      <c r="HGF2165" s="218"/>
      <c r="HGG2165" s="218"/>
      <c r="HGH2165" s="218"/>
      <c r="HGI2165" s="218"/>
      <c r="HGJ2165" s="218"/>
      <c r="HGK2165" s="218"/>
      <c r="HGL2165" s="218"/>
      <c r="HGM2165" s="218"/>
      <c r="HGN2165" s="218"/>
      <c r="HGO2165" s="218"/>
      <c r="HGP2165" s="218"/>
      <c r="HGQ2165" s="218"/>
      <c r="HGR2165" s="218"/>
      <c r="HGS2165" s="218"/>
      <c r="HGT2165" s="218"/>
      <c r="HGU2165" s="218"/>
      <c r="HGV2165" s="218"/>
      <c r="HGW2165" s="218"/>
      <c r="HGX2165" s="218"/>
      <c r="HGY2165" s="218"/>
      <c r="HGZ2165" s="218"/>
      <c r="HHA2165" s="218"/>
      <c r="HHB2165" s="218"/>
      <c r="HHC2165" s="218"/>
      <c r="HHD2165" s="218"/>
      <c r="HHE2165" s="218"/>
      <c r="HHF2165" s="218"/>
      <c r="HHG2165" s="218"/>
      <c r="HHH2165" s="218"/>
      <c r="HHI2165" s="218"/>
      <c r="HHJ2165" s="218"/>
      <c r="HHK2165" s="218"/>
      <c r="HHL2165" s="218"/>
      <c r="HHM2165" s="218"/>
      <c r="HHN2165" s="218"/>
      <c r="HHO2165" s="218"/>
      <c r="HHP2165" s="218"/>
      <c r="HHQ2165" s="218"/>
      <c r="HHR2165" s="218"/>
      <c r="HHS2165" s="218"/>
      <c r="HHT2165" s="218"/>
      <c r="HHU2165" s="218"/>
      <c r="HHV2165" s="218"/>
      <c r="HHW2165" s="218"/>
      <c r="HHX2165" s="218"/>
      <c r="HHY2165" s="218"/>
      <c r="HHZ2165" s="218"/>
      <c r="HIA2165" s="218"/>
      <c r="HIB2165" s="218"/>
      <c r="HIC2165" s="218"/>
      <c r="HID2165" s="218"/>
      <c r="HIE2165" s="218"/>
      <c r="HIF2165" s="218"/>
      <c r="HIG2165" s="218"/>
      <c r="HIH2165" s="218"/>
      <c r="HII2165" s="218"/>
      <c r="HIJ2165" s="218"/>
      <c r="HIK2165" s="218"/>
      <c r="HIL2165" s="218"/>
      <c r="HIM2165" s="218"/>
      <c r="HIN2165" s="218"/>
      <c r="HIO2165" s="218"/>
      <c r="HIP2165" s="218"/>
      <c r="HIQ2165" s="218"/>
      <c r="HIR2165" s="218"/>
      <c r="HIS2165" s="218"/>
      <c r="HIT2165" s="218"/>
      <c r="HIU2165" s="218"/>
      <c r="HIV2165" s="218"/>
      <c r="HIW2165" s="218"/>
      <c r="HIX2165" s="218"/>
      <c r="HIY2165" s="218"/>
      <c r="HIZ2165" s="218"/>
      <c r="HJA2165" s="218"/>
      <c r="HJB2165" s="218"/>
      <c r="HJC2165" s="218"/>
      <c r="HJD2165" s="218"/>
      <c r="HJE2165" s="218"/>
      <c r="HJF2165" s="218"/>
      <c r="HJG2165" s="218"/>
      <c r="HJH2165" s="218"/>
      <c r="HJI2165" s="218"/>
      <c r="HJJ2165" s="218"/>
      <c r="HJK2165" s="218"/>
      <c r="HJL2165" s="218"/>
      <c r="HJM2165" s="218"/>
      <c r="HJN2165" s="218"/>
      <c r="HJO2165" s="218"/>
      <c r="HJP2165" s="218"/>
      <c r="HJQ2165" s="218"/>
      <c r="HJR2165" s="218"/>
      <c r="HJS2165" s="218"/>
      <c r="HJT2165" s="218"/>
      <c r="HJU2165" s="218"/>
      <c r="HJV2165" s="218"/>
      <c r="HJW2165" s="218"/>
      <c r="HJX2165" s="218"/>
      <c r="HJY2165" s="218"/>
      <c r="HJZ2165" s="218"/>
      <c r="HKA2165" s="218"/>
      <c r="HKB2165" s="218"/>
      <c r="HKC2165" s="218"/>
      <c r="HKD2165" s="218"/>
      <c r="HKE2165" s="218"/>
      <c r="HKF2165" s="218"/>
      <c r="HKG2165" s="218"/>
      <c r="HKH2165" s="218"/>
      <c r="HKI2165" s="218"/>
      <c r="HKJ2165" s="218"/>
      <c r="HKK2165" s="218"/>
      <c r="HKL2165" s="218"/>
      <c r="HKM2165" s="218"/>
      <c r="HKN2165" s="218"/>
      <c r="HKO2165" s="218"/>
      <c r="HKP2165" s="218"/>
      <c r="HKQ2165" s="218"/>
      <c r="HKR2165" s="218"/>
      <c r="HKS2165" s="218"/>
      <c r="HKT2165" s="218"/>
      <c r="HKU2165" s="218"/>
      <c r="HKV2165" s="218"/>
      <c r="HKW2165" s="218"/>
      <c r="HKX2165" s="218"/>
      <c r="HKY2165" s="218"/>
      <c r="HKZ2165" s="218"/>
      <c r="HLA2165" s="218"/>
      <c r="HLB2165" s="218"/>
      <c r="HLC2165" s="218"/>
      <c r="HLD2165" s="218"/>
      <c r="HLE2165" s="218"/>
      <c r="HLF2165" s="218"/>
      <c r="HLG2165" s="218"/>
      <c r="HLH2165" s="218"/>
      <c r="HLI2165" s="218"/>
      <c r="HLJ2165" s="218"/>
      <c r="HLK2165" s="218"/>
      <c r="HLL2165" s="218"/>
      <c r="HLM2165" s="218"/>
      <c r="HLN2165" s="218"/>
      <c r="HLO2165" s="218"/>
      <c r="HLP2165" s="218"/>
      <c r="HLQ2165" s="218"/>
      <c r="HLR2165" s="218"/>
      <c r="HLS2165" s="218"/>
      <c r="HLT2165" s="218"/>
      <c r="HLU2165" s="218"/>
      <c r="HLV2165" s="218"/>
      <c r="HLW2165" s="218"/>
      <c r="HLX2165" s="218"/>
      <c r="HLY2165" s="218"/>
      <c r="HLZ2165" s="218"/>
      <c r="HMA2165" s="218"/>
      <c r="HMB2165" s="218"/>
      <c r="HMC2165" s="218"/>
      <c r="HMD2165" s="218"/>
      <c r="HME2165" s="218"/>
      <c r="HMF2165" s="218"/>
      <c r="HMG2165" s="218"/>
      <c r="HMH2165" s="218"/>
      <c r="HMI2165" s="218"/>
      <c r="HMJ2165" s="218"/>
      <c r="HMK2165" s="218"/>
      <c r="HML2165" s="218"/>
      <c r="HMM2165" s="218"/>
      <c r="HMN2165" s="218"/>
      <c r="HMO2165" s="218"/>
      <c r="HMP2165" s="218"/>
      <c r="HMQ2165" s="218"/>
      <c r="HMR2165" s="218"/>
      <c r="HMS2165" s="218"/>
      <c r="HMT2165" s="218"/>
      <c r="HMU2165" s="218"/>
      <c r="HMV2165" s="218"/>
      <c r="HMW2165" s="218"/>
      <c r="HMX2165" s="218"/>
      <c r="HMY2165" s="218"/>
      <c r="HMZ2165" s="218"/>
      <c r="HNA2165" s="218"/>
      <c r="HNB2165" s="218"/>
      <c r="HNC2165" s="218"/>
      <c r="HND2165" s="218"/>
      <c r="HNE2165" s="218"/>
      <c r="HNF2165" s="218"/>
      <c r="HNG2165" s="218"/>
      <c r="HNH2165" s="218"/>
      <c r="HNI2165" s="218"/>
      <c r="HNJ2165" s="218"/>
      <c r="HNK2165" s="218"/>
      <c r="HNL2165" s="218"/>
      <c r="HNM2165" s="218"/>
      <c r="HNN2165" s="218"/>
      <c r="HNO2165" s="218"/>
      <c r="HNP2165" s="218"/>
      <c r="HNQ2165" s="218"/>
      <c r="HNR2165" s="218"/>
      <c r="HNS2165" s="218"/>
      <c r="HNT2165" s="218"/>
      <c r="HNU2165" s="218"/>
      <c r="HNV2165" s="218"/>
      <c r="HNW2165" s="218"/>
      <c r="HNX2165" s="218"/>
      <c r="HNY2165" s="218"/>
      <c r="HNZ2165" s="218"/>
      <c r="HOA2165" s="218"/>
      <c r="HOB2165" s="218"/>
      <c r="HOC2165" s="218"/>
      <c r="HOD2165" s="218"/>
      <c r="HOE2165" s="218"/>
      <c r="HOF2165" s="218"/>
      <c r="HOG2165" s="218"/>
      <c r="HOH2165" s="218"/>
      <c r="HOI2165" s="218"/>
      <c r="HOJ2165" s="218"/>
      <c r="HOK2165" s="218"/>
      <c r="HOL2165" s="218"/>
      <c r="HOM2165" s="218"/>
      <c r="HON2165" s="218"/>
      <c r="HOO2165" s="218"/>
      <c r="HOP2165" s="218"/>
      <c r="HOQ2165" s="218"/>
      <c r="HOR2165" s="218"/>
      <c r="HOS2165" s="218"/>
      <c r="HOT2165" s="218"/>
      <c r="HOU2165" s="218"/>
      <c r="HOV2165" s="218"/>
      <c r="HOW2165" s="218"/>
      <c r="HOX2165" s="218"/>
      <c r="HOY2165" s="218"/>
      <c r="HOZ2165" s="218"/>
      <c r="HPA2165" s="218"/>
      <c r="HPB2165" s="218"/>
      <c r="HPC2165" s="218"/>
      <c r="HPD2165" s="218"/>
      <c r="HPE2165" s="218"/>
      <c r="HPF2165" s="218"/>
      <c r="HPG2165" s="218"/>
      <c r="HPH2165" s="218"/>
      <c r="HPI2165" s="218"/>
      <c r="HPJ2165" s="218"/>
      <c r="HPK2165" s="218"/>
      <c r="HPL2165" s="218"/>
      <c r="HPM2165" s="218"/>
      <c r="HPN2165" s="218"/>
      <c r="HPO2165" s="218"/>
      <c r="HPP2165" s="218"/>
      <c r="HPQ2165" s="218"/>
      <c r="HPR2165" s="218"/>
      <c r="HPS2165" s="218"/>
      <c r="HPT2165" s="218"/>
      <c r="HPU2165" s="218"/>
      <c r="HPV2165" s="218"/>
      <c r="HPW2165" s="218"/>
      <c r="HPX2165" s="218"/>
      <c r="HPY2165" s="218"/>
      <c r="HPZ2165" s="218"/>
      <c r="HQA2165" s="218"/>
      <c r="HQB2165" s="218"/>
      <c r="HQC2165" s="218"/>
      <c r="HQD2165" s="218"/>
      <c r="HQE2165" s="218"/>
      <c r="HQF2165" s="218"/>
      <c r="HQG2165" s="218"/>
      <c r="HQH2165" s="218"/>
      <c r="HQI2165" s="218"/>
      <c r="HQJ2165" s="218"/>
      <c r="HQK2165" s="218"/>
      <c r="HQL2165" s="218"/>
      <c r="HQM2165" s="218"/>
      <c r="HQN2165" s="218"/>
      <c r="HQO2165" s="218"/>
      <c r="HQP2165" s="218"/>
      <c r="HQQ2165" s="218"/>
      <c r="HQR2165" s="218"/>
      <c r="HQS2165" s="218"/>
      <c r="HQT2165" s="218"/>
      <c r="HQU2165" s="218"/>
      <c r="HQV2165" s="218"/>
      <c r="HQW2165" s="218"/>
      <c r="HQX2165" s="218"/>
      <c r="HQY2165" s="218"/>
      <c r="HQZ2165" s="218"/>
      <c r="HRA2165" s="218"/>
      <c r="HRB2165" s="218"/>
      <c r="HRC2165" s="218"/>
      <c r="HRD2165" s="218"/>
      <c r="HRE2165" s="218"/>
      <c r="HRF2165" s="218"/>
      <c r="HRG2165" s="218"/>
      <c r="HRH2165" s="218"/>
      <c r="HRI2165" s="218"/>
      <c r="HRJ2165" s="218"/>
      <c r="HRK2165" s="218"/>
      <c r="HRL2165" s="218"/>
      <c r="HRM2165" s="218"/>
      <c r="HRN2165" s="218"/>
      <c r="HRO2165" s="218"/>
      <c r="HRP2165" s="218"/>
      <c r="HRQ2165" s="218"/>
      <c r="HRR2165" s="218"/>
      <c r="HRS2165" s="218"/>
      <c r="HRT2165" s="218"/>
      <c r="HRU2165" s="218"/>
      <c r="HRV2165" s="218"/>
      <c r="HRW2165" s="218"/>
      <c r="HRX2165" s="218"/>
      <c r="HRY2165" s="218"/>
      <c r="HRZ2165" s="218"/>
      <c r="HSA2165" s="218"/>
      <c r="HSB2165" s="218"/>
      <c r="HSC2165" s="218"/>
      <c r="HSD2165" s="218"/>
      <c r="HSE2165" s="218"/>
      <c r="HSF2165" s="218"/>
      <c r="HSG2165" s="218"/>
      <c r="HSH2165" s="218"/>
      <c r="HSI2165" s="218"/>
      <c r="HSJ2165" s="218"/>
      <c r="HSK2165" s="218"/>
      <c r="HSL2165" s="218"/>
      <c r="HSM2165" s="218"/>
      <c r="HSN2165" s="218"/>
      <c r="HSO2165" s="218"/>
      <c r="HSP2165" s="218"/>
      <c r="HSQ2165" s="218"/>
      <c r="HSR2165" s="218"/>
      <c r="HSS2165" s="218"/>
      <c r="HST2165" s="218"/>
      <c r="HSU2165" s="218"/>
      <c r="HSV2165" s="218"/>
      <c r="HSW2165" s="218"/>
      <c r="HSX2165" s="218"/>
      <c r="HSY2165" s="218"/>
      <c r="HSZ2165" s="218"/>
      <c r="HTA2165" s="218"/>
      <c r="HTB2165" s="218"/>
      <c r="HTC2165" s="218"/>
      <c r="HTD2165" s="218"/>
      <c r="HTE2165" s="218"/>
      <c r="HTF2165" s="218"/>
      <c r="HTG2165" s="218"/>
      <c r="HTH2165" s="218"/>
      <c r="HTI2165" s="218"/>
      <c r="HTJ2165" s="218"/>
      <c r="HTK2165" s="218"/>
      <c r="HTL2165" s="218"/>
      <c r="HTM2165" s="218"/>
      <c r="HTN2165" s="218"/>
      <c r="HTO2165" s="218"/>
      <c r="HTP2165" s="218"/>
      <c r="HTQ2165" s="218"/>
      <c r="HTR2165" s="218"/>
      <c r="HTS2165" s="218"/>
      <c r="HTT2165" s="218"/>
      <c r="HTU2165" s="218"/>
      <c r="HTV2165" s="218"/>
      <c r="HTW2165" s="218"/>
      <c r="HTX2165" s="218"/>
      <c r="HTY2165" s="218"/>
      <c r="HTZ2165" s="218"/>
      <c r="HUA2165" s="218"/>
      <c r="HUB2165" s="218"/>
      <c r="HUC2165" s="218"/>
      <c r="HUD2165" s="218"/>
      <c r="HUE2165" s="218"/>
      <c r="HUF2165" s="218"/>
      <c r="HUG2165" s="218"/>
      <c r="HUH2165" s="218"/>
      <c r="HUI2165" s="218"/>
      <c r="HUJ2165" s="218"/>
      <c r="HUK2165" s="218"/>
      <c r="HUL2165" s="218"/>
      <c r="HUM2165" s="218"/>
      <c r="HUN2165" s="218"/>
      <c r="HUO2165" s="218"/>
      <c r="HUP2165" s="218"/>
      <c r="HUQ2165" s="218"/>
      <c r="HUR2165" s="218"/>
      <c r="HUS2165" s="218"/>
      <c r="HUT2165" s="218"/>
      <c r="HUU2165" s="218"/>
      <c r="HUV2165" s="218"/>
      <c r="HUW2165" s="218"/>
      <c r="HUX2165" s="218"/>
      <c r="HUY2165" s="218"/>
      <c r="HUZ2165" s="218"/>
      <c r="HVA2165" s="218"/>
      <c r="HVB2165" s="218"/>
      <c r="HVC2165" s="218"/>
      <c r="HVD2165" s="218"/>
      <c r="HVE2165" s="218"/>
      <c r="HVF2165" s="218"/>
      <c r="HVG2165" s="218"/>
      <c r="HVH2165" s="218"/>
      <c r="HVI2165" s="218"/>
      <c r="HVJ2165" s="218"/>
      <c r="HVK2165" s="218"/>
      <c r="HVL2165" s="218"/>
      <c r="HVM2165" s="218"/>
      <c r="HVN2165" s="218"/>
      <c r="HVO2165" s="218"/>
      <c r="HVP2165" s="218"/>
      <c r="HVQ2165" s="218"/>
      <c r="HVR2165" s="218"/>
      <c r="HVS2165" s="218"/>
      <c r="HVT2165" s="218"/>
      <c r="HVU2165" s="218"/>
      <c r="HVV2165" s="218"/>
      <c r="HVW2165" s="218"/>
      <c r="HVX2165" s="218"/>
      <c r="HVY2165" s="218"/>
      <c r="HVZ2165" s="218"/>
      <c r="HWA2165" s="218"/>
      <c r="HWB2165" s="218"/>
      <c r="HWC2165" s="218"/>
      <c r="HWD2165" s="218"/>
      <c r="HWE2165" s="218"/>
      <c r="HWF2165" s="218"/>
      <c r="HWG2165" s="218"/>
      <c r="HWH2165" s="218"/>
      <c r="HWI2165" s="218"/>
      <c r="HWJ2165" s="218"/>
      <c r="HWK2165" s="218"/>
      <c r="HWL2165" s="218"/>
      <c r="HWM2165" s="218"/>
      <c r="HWN2165" s="218"/>
      <c r="HWO2165" s="218"/>
      <c r="HWP2165" s="218"/>
      <c r="HWQ2165" s="218"/>
      <c r="HWR2165" s="218"/>
      <c r="HWS2165" s="218"/>
      <c r="HWT2165" s="218"/>
      <c r="HWU2165" s="218"/>
      <c r="HWV2165" s="218"/>
      <c r="HWW2165" s="218"/>
      <c r="HWX2165" s="218"/>
      <c r="HWY2165" s="218"/>
      <c r="HWZ2165" s="218"/>
      <c r="HXA2165" s="218"/>
      <c r="HXB2165" s="218"/>
      <c r="HXC2165" s="218"/>
      <c r="HXD2165" s="218"/>
      <c r="HXE2165" s="218"/>
      <c r="HXF2165" s="218"/>
      <c r="HXG2165" s="218"/>
      <c r="HXH2165" s="218"/>
      <c r="HXI2165" s="218"/>
      <c r="HXJ2165" s="218"/>
      <c r="HXK2165" s="218"/>
      <c r="HXL2165" s="218"/>
      <c r="HXM2165" s="218"/>
      <c r="HXN2165" s="218"/>
      <c r="HXO2165" s="218"/>
      <c r="HXP2165" s="218"/>
      <c r="HXQ2165" s="218"/>
      <c r="HXR2165" s="218"/>
      <c r="HXS2165" s="218"/>
      <c r="HXT2165" s="218"/>
      <c r="HXU2165" s="218"/>
      <c r="HXV2165" s="218"/>
      <c r="HXW2165" s="218"/>
      <c r="HXX2165" s="218"/>
      <c r="HXY2165" s="218"/>
      <c r="HXZ2165" s="218"/>
      <c r="HYA2165" s="218"/>
      <c r="HYB2165" s="218"/>
      <c r="HYC2165" s="218"/>
      <c r="HYD2165" s="218"/>
      <c r="HYE2165" s="218"/>
      <c r="HYF2165" s="218"/>
      <c r="HYG2165" s="218"/>
      <c r="HYH2165" s="218"/>
      <c r="HYI2165" s="218"/>
      <c r="HYJ2165" s="218"/>
      <c r="HYK2165" s="218"/>
      <c r="HYL2165" s="218"/>
      <c r="HYM2165" s="218"/>
      <c r="HYN2165" s="218"/>
      <c r="HYO2165" s="218"/>
      <c r="HYP2165" s="218"/>
      <c r="HYQ2165" s="218"/>
      <c r="HYR2165" s="218"/>
      <c r="HYS2165" s="218"/>
      <c r="HYT2165" s="218"/>
      <c r="HYU2165" s="218"/>
      <c r="HYV2165" s="218"/>
      <c r="HYW2165" s="218"/>
      <c r="HYX2165" s="218"/>
      <c r="HYY2165" s="218"/>
      <c r="HYZ2165" s="218"/>
      <c r="HZA2165" s="218"/>
      <c r="HZB2165" s="218"/>
      <c r="HZC2165" s="218"/>
      <c r="HZD2165" s="218"/>
      <c r="HZE2165" s="218"/>
      <c r="HZF2165" s="218"/>
      <c r="HZG2165" s="218"/>
      <c r="HZH2165" s="218"/>
      <c r="HZI2165" s="218"/>
      <c r="HZJ2165" s="218"/>
      <c r="HZK2165" s="218"/>
      <c r="HZL2165" s="218"/>
      <c r="HZM2165" s="218"/>
      <c r="HZN2165" s="218"/>
      <c r="HZO2165" s="218"/>
      <c r="HZP2165" s="218"/>
      <c r="HZQ2165" s="218"/>
      <c r="HZR2165" s="218"/>
      <c r="HZS2165" s="218"/>
      <c r="HZT2165" s="218"/>
      <c r="HZU2165" s="218"/>
      <c r="HZV2165" s="218"/>
      <c r="HZW2165" s="218"/>
      <c r="HZX2165" s="218"/>
      <c r="HZY2165" s="218"/>
      <c r="HZZ2165" s="218"/>
      <c r="IAA2165" s="218"/>
      <c r="IAB2165" s="218"/>
      <c r="IAC2165" s="218"/>
      <c r="IAD2165" s="218"/>
      <c r="IAE2165" s="218"/>
      <c r="IAF2165" s="218"/>
      <c r="IAG2165" s="218"/>
      <c r="IAH2165" s="218"/>
      <c r="IAI2165" s="218"/>
      <c r="IAJ2165" s="218"/>
      <c r="IAK2165" s="218"/>
      <c r="IAL2165" s="218"/>
      <c r="IAM2165" s="218"/>
      <c r="IAN2165" s="218"/>
      <c r="IAO2165" s="218"/>
      <c r="IAP2165" s="218"/>
      <c r="IAQ2165" s="218"/>
      <c r="IAR2165" s="218"/>
      <c r="IAS2165" s="218"/>
      <c r="IAT2165" s="218"/>
      <c r="IAU2165" s="218"/>
      <c r="IAV2165" s="218"/>
      <c r="IAW2165" s="218"/>
      <c r="IAX2165" s="218"/>
      <c r="IAY2165" s="218"/>
      <c r="IAZ2165" s="218"/>
      <c r="IBA2165" s="218"/>
      <c r="IBB2165" s="218"/>
      <c r="IBC2165" s="218"/>
      <c r="IBD2165" s="218"/>
      <c r="IBE2165" s="218"/>
      <c r="IBF2165" s="218"/>
      <c r="IBG2165" s="218"/>
      <c r="IBH2165" s="218"/>
      <c r="IBI2165" s="218"/>
      <c r="IBJ2165" s="218"/>
      <c r="IBK2165" s="218"/>
      <c r="IBL2165" s="218"/>
      <c r="IBM2165" s="218"/>
      <c r="IBN2165" s="218"/>
      <c r="IBO2165" s="218"/>
      <c r="IBP2165" s="218"/>
      <c r="IBQ2165" s="218"/>
      <c r="IBR2165" s="218"/>
      <c r="IBS2165" s="218"/>
      <c r="IBT2165" s="218"/>
      <c r="IBU2165" s="218"/>
      <c r="IBV2165" s="218"/>
      <c r="IBW2165" s="218"/>
      <c r="IBX2165" s="218"/>
      <c r="IBY2165" s="218"/>
      <c r="IBZ2165" s="218"/>
      <c r="ICA2165" s="218"/>
      <c r="ICB2165" s="218"/>
      <c r="ICC2165" s="218"/>
      <c r="ICD2165" s="218"/>
      <c r="ICE2165" s="218"/>
      <c r="ICF2165" s="218"/>
      <c r="ICG2165" s="218"/>
      <c r="ICH2165" s="218"/>
      <c r="ICI2165" s="218"/>
      <c r="ICJ2165" s="218"/>
      <c r="ICK2165" s="218"/>
      <c r="ICL2165" s="218"/>
      <c r="ICM2165" s="218"/>
      <c r="ICN2165" s="218"/>
      <c r="ICO2165" s="218"/>
      <c r="ICP2165" s="218"/>
      <c r="ICQ2165" s="218"/>
      <c r="ICR2165" s="218"/>
      <c r="ICS2165" s="218"/>
      <c r="ICT2165" s="218"/>
      <c r="ICU2165" s="218"/>
      <c r="ICV2165" s="218"/>
      <c r="ICW2165" s="218"/>
      <c r="ICX2165" s="218"/>
      <c r="ICY2165" s="218"/>
      <c r="ICZ2165" s="218"/>
      <c r="IDA2165" s="218"/>
      <c r="IDB2165" s="218"/>
      <c r="IDC2165" s="218"/>
      <c r="IDD2165" s="218"/>
      <c r="IDE2165" s="218"/>
      <c r="IDF2165" s="218"/>
      <c r="IDG2165" s="218"/>
      <c r="IDH2165" s="218"/>
      <c r="IDI2165" s="218"/>
      <c r="IDJ2165" s="218"/>
      <c r="IDK2165" s="218"/>
      <c r="IDL2165" s="218"/>
      <c r="IDM2165" s="218"/>
      <c r="IDN2165" s="218"/>
      <c r="IDO2165" s="218"/>
      <c r="IDP2165" s="218"/>
      <c r="IDQ2165" s="218"/>
      <c r="IDR2165" s="218"/>
      <c r="IDS2165" s="218"/>
      <c r="IDT2165" s="218"/>
      <c r="IDU2165" s="218"/>
      <c r="IDV2165" s="218"/>
      <c r="IDW2165" s="218"/>
      <c r="IDX2165" s="218"/>
      <c r="IDY2165" s="218"/>
      <c r="IDZ2165" s="218"/>
      <c r="IEA2165" s="218"/>
      <c r="IEB2165" s="218"/>
      <c r="IEC2165" s="218"/>
      <c r="IED2165" s="218"/>
      <c r="IEE2165" s="218"/>
      <c r="IEF2165" s="218"/>
      <c r="IEG2165" s="218"/>
      <c r="IEH2165" s="218"/>
      <c r="IEI2165" s="218"/>
      <c r="IEJ2165" s="218"/>
      <c r="IEK2165" s="218"/>
      <c r="IEL2165" s="218"/>
      <c r="IEM2165" s="218"/>
      <c r="IEN2165" s="218"/>
      <c r="IEO2165" s="218"/>
      <c r="IEP2165" s="218"/>
      <c r="IEQ2165" s="218"/>
      <c r="IER2165" s="218"/>
      <c r="IES2165" s="218"/>
      <c r="IET2165" s="218"/>
      <c r="IEU2165" s="218"/>
      <c r="IEV2165" s="218"/>
      <c r="IEW2165" s="218"/>
      <c r="IEX2165" s="218"/>
      <c r="IEY2165" s="218"/>
      <c r="IEZ2165" s="218"/>
      <c r="IFA2165" s="218"/>
      <c r="IFB2165" s="218"/>
      <c r="IFC2165" s="218"/>
      <c r="IFD2165" s="218"/>
      <c r="IFE2165" s="218"/>
      <c r="IFF2165" s="218"/>
      <c r="IFG2165" s="218"/>
      <c r="IFH2165" s="218"/>
      <c r="IFI2165" s="218"/>
      <c r="IFJ2165" s="218"/>
      <c r="IFK2165" s="218"/>
      <c r="IFL2165" s="218"/>
      <c r="IFM2165" s="218"/>
      <c r="IFN2165" s="218"/>
      <c r="IFO2165" s="218"/>
      <c r="IFP2165" s="218"/>
      <c r="IFQ2165" s="218"/>
      <c r="IFR2165" s="218"/>
      <c r="IFS2165" s="218"/>
      <c r="IFT2165" s="218"/>
      <c r="IFU2165" s="218"/>
      <c r="IFV2165" s="218"/>
      <c r="IFW2165" s="218"/>
      <c r="IFX2165" s="218"/>
      <c r="IFY2165" s="218"/>
      <c r="IFZ2165" s="218"/>
      <c r="IGA2165" s="218"/>
      <c r="IGB2165" s="218"/>
      <c r="IGC2165" s="218"/>
      <c r="IGD2165" s="218"/>
      <c r="IGE2165" s="218"/>
      <c r="IGF2165" s="218"/>
      <c r="IGG2165" s="218"/>
      <c r="IGH2165" s="218"/>
      <c r="IGI2165" s="218"/>
      <c r="IGJ2165" s="218"/>
      <c r="IGK2165" s="218"/>
      <c r="IGL2165" s="218"/>
      <c r="IGM2165" s="218"/>
      <c r="IGN2165" s="218"/>
      <c r="IGO2165" s="218"/>
      <c r="IGP2165" s="218"/>
      <c r="IGQ2165" s="218"/>
      <c r="IGR2165" s="218"/>
      <c r="IGS2165" s="218"/>
      <c r="IGT2165" s="218"/>
      <c r="IGU2165" s="218"/>
      <c r="IGV2165" s="218"/>
      <c r="IGW2165" s="218"/>
      <c r="IGX2165" s="218"/>
      <c r="IGY2165" s="218"/>
      <c r="IGZ2165" s="218"/>
      <c r="IHA2165" s="218"/>
      <c r="IHB2165" s="218"/>
      <c r="IHC2165" s="218"/>
      <c r="IHD2165" s="218"/>
      <c r="IHE2165" s="218"/>
      <c r="IHF2165" s="218"/>
      <c r="IHG2165" s="218"/>
      <c r="IHH2165" s="218"/>
      <c r="IHI2165" s="218"/>
      <c r="IHJ2165" s="218"/>
      <c r="IHK2165" s="218"/>
      <c r="IHL2165" s="218"/>
      <c r="IHM2165" s="218"/>
      <c r="IHN2165" s="218"/>
      <c r="IHO2165" s="218"/>
      <c r="IHP2165" s="218"/>
      <c r="IHQ2165" s="218"/>
      <c r="IHR2165" s="218"/>
      <c r="IHS2165" s="218"/>
      <c r="IHT2165" s="218"/>
      <c r="IHU2165" s="218"/>
      <c r="IHV2165" s="218"/>
      <c r="IHW2165" s="218"/>
      <c r="IHX2165" s="218"/>
      <c r="IHY2165" s="218"/>
      <c r="IHZ2165" s="218"/>
      <c r="IIA2165" s="218"/>
      <c r="IIB2165" s="218"/>
      <c r="IIC2165" s="218"/>
      <c r="IID2165" s="218"/>
      <c r="IIE2165" s="218"/>
      <c r="IIF2165" s="218"/>
      <c r="IIG2165" s="218"/>
      <c r="IIH2165" s="218"/>
      <c r="III2165" s="218"/>
      <c r="IIJ2165" s="218"/>
      <c r="IIK2165" s="218"/>
      <c r="IIL2165" s="218"/>
      <c r="IIM2165" s="218"/>
      <c r="IIN2165" s="218"/>
      <c r="IIO2165" s="218"/>
      <c r="IIP2165" s="218"/>
      <c r="IIQ2165" s="218"/>
      <c r="IIR2165" s="218"/>
      <c r="IIS2165" s="218"/>
      <c r="IIT2165" s="218"/>
      <c r="IIU2165" s="218"/>
      <c r="IIV2165" s="218"/>
      <c r="IIW2165" s="218"/>
      <c r="IIX2165" s="218"/>
      <c r="IIY2165" s="218"/>
      <c r="IIZ2165" s="218"/>
      <c r="IJA2165" s="218"/>
      <c r="IJB2165" s="218"/>
      <c r="IJC2165" s="218"/>
      <c r="IJD2165" s="218"/>
      <c r="IJE2165" s="218"/>
      <c r="IJF2165" s="218"/>
      <c r="IJG2165" s="218"/>
      <c r="IJH2165" s="218"/>
      <c r="IJI2165" s="218"/>
      <c r="IJJ2165" s="218"/>
      <c r="IJK2165" s="218"/>
      <c r="IJL2165" s="218"/>
      <c r="IJM2165" s="218"/>
      <c r="IJN2165" s="218"/>
      <c r="IJO2165" s="218"/>
      <c r="IJP2165" s="218"/>
      <c r="IJQ2165" s="218"/>
      <c r="IJR2165" s="218"/>
      <c r="IJS2165" s="218"/>
      <c r="IJT2165" s="218"/>
      <c r="IJU2165" s="218"/>
      <c r="IJV2165" s="218"/>
      <c r="IJW2165" s="218"/>
      <c r="IJX2165" s="218"/>
      <c r="IJY2165" s="218"/>
      <c r="IJZ2165" s="218"/>
      <c r="IKA2165" s="218"/>
      <c r="IKB2165" s="218"/>
      <c r="IKC2165" s="218"/>
      <c r="IKD2165" s="218"/>
      <c r="IKE2165" s="218"/>
      <c r="IKF2165" s="218"/>
      <c r="IKG2165" s="218"/>
      <c r="IKH2165" s="218"/>
      <c r="IKI2165" s="218"/>
      <c r="IKJ2165" s="218"/>
      <c r="IKK2165" s="218"/>
      <c r="IKL2165" s="218"/>
      <c r="IKM2165" s="218"/>
      <c r="IKN2165" s="218"/>
      <c r="IKO2165" s="218"/>
      <c r="IKP2165" s="218"/>
      <c r="IKQ2165" s="218"/>
      <c r="IKR2165" s="218"/>
      <c r="IKS2165" s="218"/>
      <c r="IKT2165" s="218"/>
      <c r="IKU2165" s="218"/>
      <c r="IKV2165" s="218"/>
      <c r="IKW2165" s="218"/>
      <c r="IKX2165" s="218"/>
      <c r="IKY2165" s="218"/>
      <c r="IKZ2165" s="218"/>
      <c r="ILA2165" s="218"/>
      <c r="ILB2165" s="218"/>
      <c r="ILC2165" s="218"/>
      <c r="ILD2165" s="218"/>
      <c r="ILE2165" s="218"/>
      <c r="ILF2165" s="218"/>
      <c r="ILG2165" s="218"/>
      <c r="ILH2165" s="218"/>
      <c r="ILI2165" s="218"/>
      <c r="ILJ2165" s="218"/>
      <c r="ILK2165" s="218"/>
      <c r="ILL2165" s="218"/>
      <c r="ILM2165" s="218"/>
      <c r="ILN2165" s="218"/>
      <c r="ILO2165" s="218"/>
      <c r="ILP2165" s="218"/>
      <c r="ILQ2165" s="218"/>
      <c r="ILR2165" s="218"/>
      <c r="ILS2165" s="218"/>
      <c r="ILT2165" s="218"/>
      <c r="ILU2165" s="218"/>
      <c r="ILV2165" s="218"/>
      <c r="ILW2165" s="218"/>
      <c r="ILX2165" s="218"/>
      <c r="ILY2165" s="218"/>
      <c r="ILZ2165" s="218"/>
      <c r="IMA2165" s="218"/>
      <c r="IMB2165" s="218"/>
      <c r="IMC2165" s="218"/>
      <c r="IMD2165" s="218"/>
      <c r="IME2165" s="218"/>
      <c r="IMF2165" s="218"/>
      <c r="IMG2165" s="218"/>
      <c r="IMH2165" s="218"/>
      <c r="IMI2165" s="218"/>
      <c r="IMJ2165" s="218"/>
      <c r="IMK2165" s="218"/>
      <c r="IML2165" s="218"/>
      <c r="IMM2165" s="218"/>
      <c r="IMN2165" s="218"/>
      <c r="IMO2165" s="218"/>
      <c r="IMP2165" s="218"/>
      <c r="IMQ2165" s="218"/>
      <c r="IMR2165" s="218"/>
      <c r="IMS2165" s="218"/>
      <c r="IMT2165" s="218"/>
      <c r="IMU2165" s="218"/>
      <c r="IMV2165" s="218"/>
      <c r="IMW2165" s="218"/>
      <c r="IMX2165" s="218"/>
      <c r="IMY2165" s="218"/>
      <c r="IMZ2165" s="218"/>
      <c r="INA2165" s="218"/>
      <c r="INB2165" s="218"/>
      <c r="INC2165" s="218"/>
      <c r="IND2165" s="218"/>
      <c r="INE2165" s="218"/>
      <c r="INF2165" s="218"/>
      <c r="ING2165" s="218"/>
      <c r="INH2165" s="218"/>
      <c r="INI2165" s="218"/>
      <c r="INJ2165" s="218"/>
      <c r="INK2165" s="218"/>
      <c r="INL2165" s="218"/>
      <c r="INM2165" s="218"/>
      <c r="INN2165" s="218"/>
      <c r="INO2165" s="218"/>
      <c r="INP2165" s="218"/>
      <c r="INQ2165" s="218"/>
      <c r="INR2165" s="218"/>
      <c r="INS2165" s="218"/>
      <c r="INT2165" s="218"/>
      <c r="INU2165" s="218"/>
      <c r="INV2165" s="218"/>
      <c r="INW2165" s="218"/>
      <c r="INX2165" s="218"/>
      <c r="INY2165" s="218"/>
      <c r="INZ2165" s="218"/>
      <c r="IOA2165" s="218"/>
      <c r="IOB2165" s="218"/>
      <c r="IOC2165" s="218"/>
      <c r="IOD2165" s="218"/>
      <c r="IOE2165" s="218"/>
      <c r="IOF2165" s="218"/>
      <c r="IOG2165" s="218"/>
      <c r="IOH2165" s="218"/>
      <c r="IOI2165" s="218"/>
      <c r="IOJ2165" s="218"/>
      <c r="IOK2165" s="218"/>
      <c r="IOL2165" s="218"/>
      <c r="IOM2165" s="218"/>
      <c r="ION2165" s="218"/>
      <c r="IOO2165" s="218"/>
      <c r="IOP2165" s="218"/>
      <c r="IOQ2165" s="218"/>
      <c r="IOR2165" s="218"/>
      <c r="IOS2165" s="218"/>
      <c r="IOT2165" s="218"/>
      <c r="IOU2165" s="218"/>
      <c r="IOV2165" s="218"/>
      <c r="IOW2165" s="218"/>
      <c r="IOX2165" s="218"/>
      <c r="IOY2165" s="218"/>
      <c r="IOZ2165" s="218"/>
      <c r="IPA2165" s="218"/>
      <c r="IPB2165" s="218"/>
      <c r="IPC2165" s="218"/>
      <c r="IPD2165" s="218"/>
      <c r="IPE2165" s="218"/>
      <c r="IPF2165" s="218"/>
      <c r="IPG2165" s="218"/>
      <c r="IPH2165" s="218"/>
      <c r="IPI2165" s="218"/>
      <c r="IPJ2165" s="218"/>
      <c r="IPK2165" s="218"/>
      <c r="IPL2165" s="218"/>
      <c r="IPM2165" s="218"/>
      <c r="IPN2165" s="218"/>
      <c r="IPO2165" s="218"/>
      <c r="IPP2165" s="218"/>
      <c r="IPQ2165" s="218"/>
      <c r="IPR2165" s="218"/>
      <c r="IPS2165" s="218"/>
      <c r="IPT2165" s="218"/>
      <c r="IPU2165" s="218"/>
      <c r="IPV2165" s="218"/>
      <c r="IPW2165" s="218"/>
      <c r="IPX2165" s="218"/>
      <c r="IPY2165" s="218"/>
      <c r="IPZ2165" s="218"/>
      <c r="IQA2165" s="218"/>
      <c r="IQB2165" s="218"/>
      <c r="IQC2165" s="218"/>
      <c r="IQD2165" s="218"/>
      <c r="IQE2165" s="218"/>
      <c r="IQF2165" s="218"/>
      <c r="IQG2165" s="218"/>
      <c r="IQH2165" s="218"/>
      <c r="IQI2165" s="218"/>
      <c r="IQJ2165" s="218"/>
      <c r="IQK2165" s="218"/>
      <c r="IQL2165" s="218"/>
      <c r="IQM2165" s="218"/>
      <c r="IQN2165" s="218"/>
      <c r="IQO2165" s="218"/>
      <c r="IQP2165" s="218"/>
      <c r="IQQ2165" s="218"/>
      <c r="IQR2165" s="218"/>
      <c r="IQS2165" s="218"/>
      <c r="IQT2165" s="218"/>
      <c r="IQU2165" s="218"/>
      <c r="IQV2165" s="218"/>
      <c r="IQW2165" s="218"/>
      <c r="IQX2165" s="218"/>
      <c r="IQY2165" s="218"/>
      <c r="IQZ2165" s="218"/>
      <c r="IRA2165" s="218"/>
      <c r="IRB2165" s="218"/>
      <c r="IRC2165" s="218"/>
      <c r="IRD2165" s="218"/>
      <c r="IRE2165" s="218"/>
      <c r="IRF2165" s="218"/>
      <c r="IRG2165" s="218"/>
      <c r="IRH2165" s="218"/>
      <c r="IRI2165" s="218"/>
      <c r="IRJ2165" s="218"/>
      <c r="IRK2165" s="218"/>
      <c r="IRL2165" s="218"/>
      <c r="IRM2165" s="218"/>
      <c r="IRN2165" s="218"/>
      <c r="IRO2165" s="218"/>
      <c r="IRP2165" s="218"/>
      <c r="IRQ2165" s="218"/>
      <c r="IRR2165" s="218"/>
      <c r="IRS2165" s="218"/>
      <c r="IRT2165" s="218"/>
      <c r="IRU2165" s="218"/>
      <c r="IRV2165" s="218"/>
      <c r="IRW2165" s="218"/>
      <c r="IRX2165" s="218"/>
      <c r="IRY2165" s="218"/>
      <c r="IRZ2165" s="218"/>
      <c r="ISA2165" s="218"/>
      <c r="ISB2165" s="218"/>
      <c r="ISC2165" s="218"/>
      <c r="ISD2165" s="218"/>
      <c r="ISE2165" s="218"/>
      <c r="ISF2165" s="218"/>
      <c r="ISG2165" s="218"/>
      <c r="ISH2165" s="218"/>
      <c r="ISI2165" s="218"/>
      <c r="ISJ2165" s="218"/>
      <c r="ISK2165" s="218"/>
      <c r="ISL2165" s="218"/>
      <c r="ISM2165" s="218"/>
      <c r="ISN2165" s="218"/>
      <c r="ISO2165" s="218"/>
      <c r="ISP2165" s="218"/>
      <c r="ISQ2165" s="218"/>
      <c r="ISR2165" s="218"/>
      <c r="ISS2165" s="218"/>
      <c r="IST2165" s="218"/>
      <c r="ISU2165" s="218"/>
      <c r="ISV2165" s="218"/>
      <c r="ISW2165" s="218"/>
      <c r="ISX2165" s="218"/>
      <c r="ISY2165" s="218"/>
      <c r="ISZ2165" s="218"/>
      <c r="ITA2165" s="218"/>
      <c r="ITB2165" s="218"/>
      <c r="ITC2165" s="218"/>
      <c r="ITD2165" s="218"/>
      <c r="ITE2165" s="218"/>
      <c r="ITF2165" s="218"/>
      <c r="ITG2165" s="218"/>
      <c r="ITH2165" s="218"/>
      <c r="ITI2165" s="218"/>
      <c r="ITJ2165" s="218"/>
      <c r="ITK2165" s="218"/>
      <c r="ITL2165" s="218"/>
      <c r="ITM2165" s="218"/>
      <c r="ITN2165" s="218"/>
      <c r="ITO2165" s="218"/>
      <c r="ITP2165" s="218"/>
      <c r="ITQ2165" s="218"/>
      <c r="ITR2165" s="218"/>
      <c r="ITS2165" s="218"/>
      <c r="ITT2165" s="218"/>
      <c r="ITU2165" s="218"/>
      <c r="ITV2165" s="218"/>
      <c r="ITW2165" s="218"/>
      <c r="ITX2165" s="218"/>
      <c r="ITY2165" s="218"/>
      <c r="ITZ2165" s="218"/>
      <c r="IUA2165" s="218"/>
      <c r="IUB2165" s="218"/>
      <c r="IUC2165" s="218"/>
      <c r="IUD2165" s="218"/>
      <c r="IUE2165" s="218"/>
      <c r="IUF2165" s="218"/>
      <c r="IUG2165" s="218"/>
      <c r="IUH2165" s="218"/>
      <c r="IUI2165" s="218"/>
      <c r="IUJ2165" s="218"/>
      <c r="IUK2165" s="218"/>
      <c r="IUL2165" s="218"/>
      <c r="IUM2165" s="218"/>
      <c r="IUN2165" s="218"/>
      <c r="IUO2165" s="218"/>
      <c r="IUP2165" s="218"/>
      <c r="IUQ2165" s="218"/>
      <c r="IUR2165" s="218"/>
      <c r="IUS2165" s="218"/>
      <c r="IUT2165" s="218"/>
      <c r="IUU2165" s="218"/>
      <c r="IUV2165" s="218"/>
      <c r="IUW2165" s="218"/>
      <c r="IUX2165" s="218"/>
      <c r="IUY2165" s="218"/>
      <c r="IUZ2165" s="218"/>
      <c r="IVA2165" s="218"/>
      <c r="IVB2165" s="218"/>
      <c r="IVC2165" s="218"/>
      <c r="IVD2165" s="218"/>
      <c r="IVE2165" s="218"/>
      <c r="IVF2165" s="218"/>
      <c r="IVG2165" s="218"/>
      <c r="IVH2165" s="218"/>
      <c r="IVI2165" s="218"/>
      <c r="IVJ2165" s="218"/>
      <c r="IVK2165" s="218"/>
      <c r="IVL2165" s="218"/>
      <c r="IVM2165" s="218"/>
      <c r="IVN2165" s="218"/>
      <c r="IVO2165" s="218"/>
      <c r="IVP2165" s="218"/>
      <c r="IVQ2165" s="218"/>
      <c r="IVR2165" s="218"/>
      <c r="IVS2165" s="218"/>
      <c r="IVT2165" s="218"/>
      <c r="IVU2165" s="218"/>
      <c r="IVV2165" s="218"/>
      <c r="IVW2165" s="218"/>
      <c r="IVX2165" s="218"/>
      <c r="IVY2165" s="218"/>
      <c r="IVZ2165" s="218"/>
      <c r="IWA2165" s="218"/>
      <c r="IWB2165" s="218"/>
      <c r="IWC2165" s="218"/>
      <c r="IWD2165" s="218"/>
      <c r="IWE2165" s="218"/>
      <c r="IWF2165" s="218"/>
      <c r="IWG2165" s="218"/>
      <c r="IWH2165" s="218"/>
      <c r="IWI2165" s="218"/>
      <c r="IWJ2165" s="218"/>
      <c r="IWK2165" s="218"/>
      <c r="IWL2165" s="218"/>
      <c r="IWM2165" s="218"/>
      <c r="IWN2165" s="218"/>
      <c r="IWO2165" s="218"/>
      <c r="IWP2165" s="218"/>
      <c r="IWQ2165" s="218"/>
      <c r="IWR2165" s="218"/>
      <c r="IWS2165" s="218"/>
      <c r="IWT2165" s="218"/>
      <c r="IWU2165" s="218"/>
      <c r="IWV2165" s="218"/>
      <c r="IWW2165" s="218"/>
      <c r="IWX2165" s="218"/>
      <c r="IWY2165" s="218"/>
      <c r="IWZ2165" s="218"/>
      <c r="IXA2165" s="218"/>
      <c r="IXB2165" s="218"/>
      <c r="IXC2165" s="218"/>
      <c r="IXD2165" s="218"/>
      <c r="IXE2165" s="218"/>
      <c r="IXF2165" s="218"/>
      <c r="IXG2165" s="218"/>
      <c r="IXH2165" s="218"/>
      <c r="IXI2165" s="218"/>
      <c r="IXJ2165" s="218"/>
      <c r="IXK2165" s="218"/>
      <c r="IXL2165" s="218"/>
      <c r="IXM2165" s="218"/>
      <c r="IXN2165" s="218"/>
      <c r="IXO2165" s="218"/>
      <c r="IXP2165" s="218"/>
      <c r="IXQ2165" s="218"/>
      <c r="IXR2165" s="218"/>
      <c r="IXS2165" s="218"/>
      <c r="IXT2165" s="218"/>
      <c r="IXU2165" s="218"/>
      <c r="IXV2165" s="218"/>
      <c r="IXW2165" s="218"/>
      <c r="IXX2165" s="218"/>
      <c r="IXY2165" s="218"/>
      <c r="IXZ2165" s="218"/>
      <c r="IYA2165" s="218"/>
      <c r="IYB2165" s="218"/>
      <c r="IYC2165" s="218"/>
      <c r="IYD2165" s="218"/>
      <c r="IYE2165" s="218"/>
      <c r="IYF2165" s="218"/>
      <c r="IYG2165" s="218"/>
      <c r="IYH2165" s="218"/>
      <c r="IYI2165" s="218"/>
      <c r="IYJ2165" s="218"/>
      <c r="IYK2165" s="218"/>
      <c r="IYL2165" s="218"/>
      <c r="IYM2165" s="218"/>
      <c r="IYN2165" s="218"/>
      <c r="IYO2165" s="218"/>
      <c r="IYP2165" s="218"/>
      <c r="IYQ2165" s="218"/>
      <c r="IYR2165" s="218"/>
      <c r="IYS2165" s="218"/>
      <c r="IYT2165" s="218"/>
      <c r="IYU2165" s="218"/>
      <c r="IYV2165" s="218"/>
      <c r="IYW2165" s="218"/>
      <c r="IYX2165" s="218"/>
      <c r="IYY2165" s="218"/>
      <c r="IYZ2165" s="218"/>
      <c r="IZA2165" s="218"/>
      <c r="IZB2165" s="218"/>
      <c r="IZC2165" s="218"/>
      <c r="IZD2165" s="218"/>
      <c r="IZE2165" s="218"/>
      <c r="IZF2165" s="218"/>
      <c r="IZG2165" s="218"/>
      <c r="IZH2165" s="218"/>
      <c r="IZI2165" s="218"/>
      <c r="IZJ2165" s="218"/>
      <c r="IZK2165" s="218"/>
      <c r="IZL2165" s="218"/>
      <c r="IZM2165" s="218"/>
      <c r="IZN2165" s="218"/>
      <c r="IZO2165" s="218"/>
      <c r="IZP2165" s="218"/>
      <c r="IZQ2165" s="218"/>
      <c r="IZR2165" s="218"/>
      <c r="IZS2165" s="218"/>
      <c r="IZT2165" s="218"/>
      <c r="IZU2165" s="218"/>
      <c r="IZV2165" s="218"/>
      <c r="IZW2165" s="218"/>
      <c r="IZX2165" s="218"/>
      <c r="IZY2165" s="218"/>
      <c r="IZZ2165" s="218"/>
      <c r="JAA2165" s="218"/>
      <c r="JAB2165" s="218"/>
      <c r="JAC2165" s="218"/>
      <c r="JAD2165" s="218"/>
      <c r="JAE2165" s="218"/>
      <c r="JAF2165" s="218"/>
      <c r="JAG2165" s="218"/>
      <c r="JAH2165" s="218"/>
      <c r="JAI2165" s="218"/>
      <c r="JAJ2165" s="218"/>
      <c r="JAK2165" s="218"/>
      <c r="JAL2165" s="218"/>
      <c r="JAM2165" s="218"/>
      <c r="JAN2165" s="218"/>
      <c r="JAO2165" s="218"/>
      <c r="JAP2165" s="218"/>
      <c r="JAQ2165" s="218"/>
      <c r="JAR2165" s="218"/>
      <c r="JAS2165" s="218"/>
      <c r="JAT2165" s="218"/>
      <c r="JAU2165" s="218"/>
      <c r="JAV2165" s="218"/>
      <c r="JAW2165" s="218"/>
      <c r="JAX2165" s="218"/>
      <c r="JAY2165" s="218"/>
      <c r="JAZ2165" s="218"/>
      <c r="JBA2165" s="218"/>
      <c r="JBB2165" s="218"/>
      <c r="JBC2165" s="218"/>
      <c r="JBD2165" s="218"/>
      <c r="JBE2165" s="218"/>
      <c r="JBF2165" s="218"/>
      <c r="JBG2165" s="218"/>
      <c r="JBH2165" s="218"/>
      <c r="JBI2165" s="218"/>
      <c r="JBJ2165" s="218"/>
      <c r="JBK2165" s="218"/>
      <c r="JBL2165" s="218"/>
      <c r="JBM2165" s="218"/>
      <c r="JBN2165" s="218"/>
      <c r="JBO2165" s="218"/>
      <c r="JBP2165" s="218"/>
      <c r="JBQ2165" s="218"/>
      <c r="JBR2165" s="218"/>
      <c r="JBS2165" s="218"/>
      <c r="JBT2165" s="218"/>
      <c r="JBU2165" s="218"/>
      <c r="JBV2165" s="218"/>
      <c r="JBW2165" s="218"/>
      <c r="JBX2165" s="218"/>
      <c r="JBY2165" s="218"/>
      <c r="JBZ2165" s="218"/>
      <c r="JCA2165" s="218"/>
      <c r="JCB2165" s="218"/>
      <c r="JCC2165" s="218"/>
      <c r="JCD2165" s="218"/>
      <c r="JCE2165" s="218"/>
      <c r="JCF2165" s="218"/>
      <c r="JCG2165" s="218"/>
      <c r="JCH2165" s="218"/>
      <c r="JCI2165" s="218"/>
      <c r="JCJ2165" s="218"/>
      <c r="JCK2165" s="218"/>
      <c r="JCL2165" s="218"/>
      <c r="JCM2165" s="218"/>
      <c r="JCN2165" s="218"/>
      <c r="JCO2165" s="218"/>
      <c r="JCP2165" s="218"/>
      <c r="JCQ2165" s="218"/>
      <c r="JCR2165" s="218"/>
      <c r="JCS2165" s="218"/>
      <c r="JCT2165" s="218"/>
      <c r="JCU2165" s="218"/>
      <c r="JCV2165" s="218"/>
      <c r="JCW2165" s="218"/>
      <c r="JCX2165" s="218"/>
      <c r="JCY2165" s="218"/>
      <c r="JCZ2165" s="218"/>
      <c r="JDA2165" s="218"/>
      <c r="JDB2165" s="218"/>
      <c r="JDC2165" s="218"/>
      <c r="JDD2165" s="218"/>
      <c r="JDE2165" s="218"/>
      <c r="JDF2165" s="218"/>
      <c r="JDG2165" s="218"/>
      <c r="JDH2165" s="218"/>
      <c r="JDI2165" s="218"/>
      <c r="JDJ2165" s="218"/>
      <c r="JDK2165" s="218"/>
      <c r="JDL2165" s="218"/>
      <c r="JDM2165" s="218"/>
      <c r="JDN2165" s="218"/>
      <c r="JDO2165" s="218"/>
      <c r="JDP2165" s="218"/>
      <c r="JDQ2165" s="218"/>
      <c r="JDR2165" s="218"/>
      <c r="JDS2165" s="218"/>
      <c r="JDT2165" s="218"/>
      <c r="JDU2165" s="218"/>
      <c r="JDV2165" s="218"/>
      <c r="JDW2165" s="218"/>
      <c r="JDX2165" s="218"/>
      <c r="JDY2165" s="218"/>
      <c r="JDZ2165" s="218"/>
      <c r="JEA2165" s="218"/>
      <c r="JEB2165" s="218"/>
      <c r="JEC2165" s="218"/>
      <c r="JED2165" s="218"/>
      <c r="JEE2165" s="218"/>
      <c r="JEF2165" s="218"/>
      <c r="JEG2165" s="218"/>
      <c r="JEH2165" s="218"/>
      <c r="JEI2165" s="218"/>
      <c r="JEJ2165" s="218"/>
      <c r="JEK2165" s="218"/>
      <c r="JEL2165" s="218"/>
      <c r="JEM2165" s="218"/>
      <c r="JEN2165" s="218"/>
      <c r="JEO2165" s="218"/>
      <c r="JEP2165" s="218"/>
      <c r="JEQ2165" s="218"/>
      <c r="JER2165" s="218"/>
      <c r="JES2165" s="218"/>
      <c r="JET2165" s="218"/>
      <c r="JEU2165" s="218"/>
      <c r="JEV2165" s="218"/>
      <c r="JEW2165" s="218"/>
      <c r="JEX2165" s="218"/>
      <c r="JEY2165" s="218"/>
      <c r="JEZ2165" s="218"/>
      <c r="JFA2165" s="218"/>
      <c r="JFB2165" s="218"/>
      <c r="JFC2165" s="218"/>
      <c r="JFD2165" s="218"/>
      <c r="JFE2165" s="218"/>
      <c r="JFF2165" s="218"/>
      <c r="JFG2165" s="218"/>
      <c r="JFH2165" s="218"/>
      <c r="JFI2165" s="218"/>
      <c r="JFJ2165" s="218"/>
      <c r="JFK2165" s="218"/>
      <c r="JFL2165" s="218"/>
      <c r="JFM2165" s="218"/>
      <c r="JFN2165" s="218"/>
      <c r="JFO2165" s="218"/>
      <c r="JFP2165" s="218"/>
      <c r="JFQ2165" s="218"/>
      <c r="JFR2165" s="218"/>
      <c r="JFS2165" s="218"/>
      <c r="JFT2165" s="218"/>
      <c r="JFU2165" s="218"/>
      <c r="JFV2165" s="218"/>
      <c r="JFW2165" s="218"/>
      <c r="JFX2165" s="218"/>
      <c r="JFY2165" s="218"/>
      <c r="JFZ2165" s="218"/>
      <c r="JGA2165" s="218"/>
      <c r="JGB2165" s="218"/>
      <c r="JGC2165" s="218"/>
      <c r="JGD2165" s="218"/>
      <c r="JGE2165" s="218"/>
      <c r="JGF2165" s="218"/>
      <c r="JGG2165" s="218"/>
      <c r="JGH2165" s="218"/>
      <c r="JGI2165" s="218"/>
      <c r="JGJ2165" s="218"/>
      <c r="JGK2165" s="218"/>
      <c r="JGL2165" s="218"/>
      <c r="JGM2165" s="218"/>
      <c r="JGN2165" s="218"/>
      <c r="JGO2165" s="218"/>
      <c r="JGP2165" s="218"/>
      <c r="JGQ2165" s="218"/>
      <c r="JGR2165" s="218"/>
      <c r="JGS2165" s="218"/>
      <c r="JGT2165" s="218"/>
      <c r="JGU2165" s="218"/>
      <c r="JGV2165" s="218"/>
      <c r="JGW2165" s="218"/>
      <c r="JGX2165" s="218"/>
      <c r="JGY2165" s="218"/>
      <c r="JGZ2165" s="218"/>
      <c r="JHA2165" s="218"/>
      <c r="JHB2165" s="218"/>
      <c r="JHC2165" s="218"/>
      <c r="JHD2165" s="218"/>
      <c r="JHE2165" s="218"/>
      <c r="JHF2165" s="218"/>
      <c r="JHG2165" s="218"/>
      <c r="JHH2165" s="218"/>
      <c r="JHI2165" s="218"/>
      <c r="JHJ2165" s="218"/>
      <c r="JHK2165" s="218"/>
      <c r="JHL2165" s="218"/>
      <c r="JHM2165" s="218"/>
      <c r="JHN2165" s="218"/>
      <c r="JHO2165" s="218"/>
      <c r="JHP2165" s="218"/>
      <c r="JHQ2165" s="218"/>
      <c r="JHR2165" s="218"/>
      <c r="JHS2165" s="218"/>
      <c r="JHT2165" s="218"/>
      <c r="JHU2165" s="218"/>
      <c r="JHV2165" s="218"/>
      <c r="JHW2165" s="218"/>
      <c r="JHX2165" s="218"/>
      <c r="JHY2165" s="218"/>
      <c r="JHZ2165" s="218"/>
      <c r="JIA2165" s="218"/>
      <c r="JIB2165" s="218"/>
      <c r="JIC2165" s="218"/>
      <c r="JID2165" s="218"/>
      <c r="JIE2165" s="218"/>
      <c r="JIF2165" s="218"/>
      <c r="JIG2165" s="218"/>
      <c r="JIH2165" s="218"/>
      <c r="JII2165" s="218"/>
      <c r="JIJ2165" s="218"/>
      <c r="JIK2165" s="218"/>
      <c r="JIL2165" s="218"/>
      <c r="JIM2165" s="218"/>
      <c r="JIN2165" s="218"/>
      <c r="JIO2165" s="218"/>
      <c r="JIP2165" s="218"/>
      <c r="JIQ2165" s="218"/>
      <c r="JIR2165" s="218"/>
      <c r="JIS2165" s="218"/>
      <c r="JIT2165" s="218"/>
      <c r="JIU2165" s="218"/>
      <c r="JIV2165" s="218"/>
      <c r="JIW2165" s="218"/>
      <c r="JIX2165" s="218"/>
      <c r="JIY2165" s="218"/>
      <c r="JIZ2165" s="218"/>
      <c r="JJA2165" s="218"/>
      <c r="JJB2165" s="218"/>
      <c r="JJC2165" s="218"/>
      <c r="JJD2165" s="218"/>
      <c r="JJE2165" s="218"/>
      <c r="JJF2165" s="218"/>
      <c r="JJG2165" s="218"/>
      <c r="JJH2165" s="218"/>
      <c r="JJI2165" s="218"/>
      <c r="JJJ2165" s="218"/>
      <c r="JJK2165" s="218"/>
      <c r="JJL2165" s="218"/>
      <c r="JJM2165" s="218"/>
      <c r="JJN2165" s="218"/>
      <c r="JJO2165" s="218"/>
      <c r="JJP2165" s="218"/>
      <c r="JJQ2165" s="218"/>
      <c r="JJR2165" s="218"/>
      <c r="JJS2165" s="218"/>
      <c r="JJT2165" s="218"/>
      <c r="JJU2165" s="218"/>
      <c r="JJV2165" s="218"/>
      <c r="JJW2165" s="218"/>
      <c r="JJX2165" s="218"/>
      <c r="JJY2165" s="218"/>
      <c r="JJZ2165" s="218"/>
      <c r="JKA2165" s="218"/>
      <c r="JKB2165" s="218"/>
      <c r="JKC2165" s="218"/>
      <c r="JKD2165" s="218"/>
      <c r="JKE2165" s="218"/>
      <c r="JKF2165" s="218"/>
      <c r="JKG2165" s="218"/>
      <c r="JKH2165" s="218"/>
      <c r="JKI2165" s="218"/>
      <c r="JKJ2165" s="218"/>
      <c r="JKK2165" s="218"/>
      <c r="JKL2165" s="218"/>
      <c r="JKM2165" s="218"/>
      <c r="JKN2165" s="218"/>
      <c r="JKO2165" s="218"/>
      <c r="JKP2165" s="218"/>
      <c r="JKQ2165" s="218"/>
      <c r="JKR2165" s="218"/>
      <c r="JKS2165" s="218"/>
      <c r="JKT2165" s="218"/>
      <c r="JKU2165" s="218"/>
      <c r="JKV2165" s="218"/>
      <c r="JKW2165" s="218"/>
      <c r="JKX2165" s="218"/>
      <c r="JKY2165" s="218"/>
      <c r="JKZ2165" s="218"/>
      <c r="JLA2165" s="218"/>
      <c r="JLB2165" s="218"/>
      <c r="JLC2165" s="218"/>
      <c r="JLD2165" s="218"/>
      <c r="JLE2165" s="218"/>
      <c r="JLF2165" s="218"/>
      <c r="JLG2165" s="218"/>
      <c r="JLH2165" s="218"/>
      <c r="JLI2165" s="218"/>
      <c r="JLJ2165" s="218"/>
      <c r="JLK2165" s="218"/>
      <c r="JLL2165" s="218"/>
      <c r="JLM2165" s="218"/>
      <c r="JLN2165" s="218"/>
      <c r="JLO2165" s="218"/>
      <c r="JLP2165" s="218"/>
      <c r="JLQ2165" s="218"/>
      <c r="JLR2165" s="218"/>
      <c r="JLS2165" s="218"/>
      <c r="JLT2165" s="218"/>
      <c r="JLU2165" s="218"/>
      <c r="JLV2165" s="218"/>
      <c r="JLW2165" s="218"/>
      <c r="JLX2165" s="218"/>
      <c r="JLY2165" s="218"/>
      <c r="JLZ2165" s="218"/>
      <c r="JMA2165" s="218"/>
      <c r="JMB2165" s="218"/>
      <c r="JMC2165" s="218"/>
      <c r="JMD2165" s="218"/>
      <c r="JME2165" s="218"/>
      <c r="JMF2165" s="218"/>
      <c r="JMG2165" s="218"/>
      <c r="JMH2165" s="218"/>
      <c r="JMI2165" s="218"/>
      <c r="JMJ2165" s="218"/>
      <c r="JMK2165" s="218"/>
      <c r="JML2165" s="218"/>
      <c r="JMM2165" s="218"/>
      <c r="JMN2165" s="218"/>
      <c r="JMO2165" s="218"/>
      <c r="JMP2165" s="218"/>
      <c r="JMQ2165" s="218"/>
      <c r="JMR2165" s="218"/>
      <c r="JMS2165" s="218"/>
      <c r="JMT2165" s="218"/>
      <c r="JMU2165" s="218"/>
      <c r="JMV2165" s="218"/>
      <c r="JMW2165" s="218"/>
      <c r="JMX2165" s="218"/>
      <c r="JMY2165" s="218"/>
      <c r="JMZ2165" s="218"/>
      <c r="JNA2165" s="218"/>
      <c r="JNB2165" s="218"/>
      <c r="JNC2165" s="218"/>
      <c r="JND2165" s="218"/>
      <c r="JNE2165" s="218"/>
      <c r="JNF2165" s="218"/>
      <c r="JNG2165" s="218"/>
      <c r="JNH2165" s="218"/>
      <c r="JNI2165" s="218"/>
      <c r="JNJ2165" s="218"/>
      <c r="JNK2165" s="218"/>
      <c r="JNL2165" s="218"/>
      <c r="JNM2165" s="218"/>
      <c r="JNN2165" s="218"/>
      <c r="JNO2165" s="218"/>
      <c r="JNP2165" s="218"/>
      <c r="JNQ2165" s="218"/>
      <c r="JNR2165" s="218"/>
      <c r="JNS2165" s="218"/>
      <c r="JNT2165" s="218"/>
      <c r="JNU2165" s="218"/>
      <c r="JNV2165" s="218"/>
      <c r="JNW2165" s="218"/>
      <c r="JNX2165" s="218"/>
      <c r="JNY2165" s="218"/>
      <c r="JNZ2165" s="218"/>
      <c r="JOA2165" s="218"/>
      <c r="JOB2165" s="218"/>
      <c r="JOC2165" s="218"/>
      <c r="JOD2165" s="218"/>
      <c r="JOE2165" s="218"/>
      <c r="JOF2165" s="218"/>
      <c r="JOG2165" s="218"/>
      <c r="JOH2165" s="218"/>
      <c r="JOI2165" s="218"/>
      <c r="JOJ2165" s="218"/>
      <c r="JOK2165" s="218"/>
      <c r="JOL2165" s="218"/>
      <c r="JOM2165" s="218"/>
      <c r="JON2165" s="218"/>
      <c r="JOO2165" s="218"/>
      <c r="JOP2165" s="218"/>
      <c r="JOQ2165" s="218"/>
      <c r="JOR2165" s="218"/>
      <c r="JOS2165" s="218"/>
      <c r="JOT2165" s="218"/>
      <c r="JOU2165" s="218"/>
      <c r="JOV2165" s="218"/>
      <c r="JOW2165" s="218"/>
      <c r="JOX2165" s="218"/>
      <c r="JOY2165" s="218"/>
      <c r="JOZ2165" s="218"/>
      <c r="JPA2165" s="218"/>
      <c r="JPB2165" s="218"/>
      <c r="JPC2165" s="218"/>
      <c r="JPD2165" s="218"/>
      <c r="JPE2165" s="218"/>
      <c r="JPF2165" s="218"/>
      <c r="JPG2165" s="218"/>
      <c r="JPH2165" s="218"/>
      <c r="JPI2165" s="218"/>
      <c r="JPJ2165" s="218"/>
      <c r="JPK2165" s="218"/>
      <c r="JPL2165" s="218"/>
      <c r="JPM2165" s="218"/>
      <c r="JPN2165" s="218"/>
      <c r="JPO2165" s="218"/>
      <c r="JPP2165" s="218"/>
      <c r="JPQ2165" s="218"/>
      <c r="JPR2165" s="218"/>
      <c r="JPS2165" s="218"/>
      <c r="JPT2165" s="218"/>
      <c r="JPU2165" s="218"/>
      <c r="JPV2165" s="218"/>
      <c r="JPW2165" s="218"/>
      <c r="JPX2165" s="218"/>
      <c r="JPY2165" s="218"/>
      <c r="JPZ2165" s="218"/>
      <c r="JQA2165" s="218"/>
      <c r="JQB2165" s="218"/>
      <c r="JQC2165" s="218"/>
      <c r="JQD2165" s="218"/>
      <c r="JQE2165" s="218"/>
      <c r="JQF2165" s="218"/>
      <c r="JQG2165" s="218"/>
      <c r="JQH2165" s="218"/>
      <c r="JQI2165" s="218"/>
      <c r="JQJ2165" s="218"/>
      <c r="JQK2165" s="218"/>
      <c r="JQL2165" s="218"/>
      <c r="JQM2165" s="218"/>
      <c r="JQN2165" s="218"/>
      <c r="JQO2165" s="218"/>
      <c r="JQP2165" s="218"/>
      <c r="JQQ2165" s="218"/>
      <c r="JQR2165" s="218"/>
      <c r="JQS2165" s="218"/>
      <c r="JQT2165" s="218"/>
      <c r="JQU2165" s="218"/>
      <c r="JQV2165" s="218"/>
      <c r="JQW2165" s="218"/>
      <c r="JQX2165" s="218"/>
      <c r="JQY2165" s="218"/>
      <c r="JQZ2165" s="218"/>
      <c r="JRA2165" s="218"/>
      <c r="JRB2165" s="218"/>
      <c r="JRC2165" s="218"/>
      <c r="JRD2165" s="218"/>
      <c r="JRE2165" s="218"/>
      <c r="JRF2165" s="218"/>
      <c r="JRG2165" s="218"/>
      <c r="JRH2165" s="218"/>
      <c r="JRI2165" s="218"/>
      <c r="JRJ2165" s="218"/>
      <c r="JRK2165" s="218"/>
      <c r="JRL2165" s="218"/>
      <c r="JRM2165" s="218"/>
      <c r="JRN2165" s="218"/>
      <c r="JRO2165" s="218"/>
      <c r="JRP2165" s="218"/>
      <c r="JRQ2165" s="218"/>
      <c r="JRR2165" s="218"/>
      <c r="JRS2165" s="218"/>
      <c r="JRT2165" s="218"/>
      <c r="JRU2165" s="218"/>
      <c r="JRV2165" s="218"/>
      <c r="JRW2165" s="218"/>
      <c r="JRX2165" s="218"/>
      <c r="JRY2165" s="218"/>
      <c r="JRZ2165" s="218"/>
      <c r="JSA2165" s="218"/>
      <c r="JSB2165" s="218"/>
      <c r="JSC2165" s="218"/>
      <c r="JSD2165" s="218"/>
      <c r="JSE2165" s="218"/>
      <c r="JSF2165" s="218"/>
      <c r="JSG2165" s="218"/>
      <c r="JSH2165" s="218"/>
      <c r="JSI2165" s="218"/>
      <c r="JSJ2165" s="218"/>
      <c r="JSK2165" s="218"/>
      <c r="JSL2165" s="218"/>
      <c r="JSM2165" s="218"/>
      <c r="JSN2165" s="218"/>
      <c r="JSO2165" s="218"/>
      <c r="JSP2165" s="218"/>
      <c r="JSQ2165" s="218"/>
      <c r="JSR2165" s="218"/>
      <c r="JSS2165" s="218"/>
      <c r="JST2165" s="218"/>
      <c r="JSU2165" s="218"/>
      <c r="JSV2165" s="218"/>
      <c r="JSW2165" s="218"/>
      <c r="JSX2165" s="218"/>
      <c r="JSY2165" s="218"/>
      <c r="JSZ2165" s="218"/>
      <c r="JTA2165" s="218"/>
      <c r="JTB2165" s="218"/>
      <c r="JTC2165" s="218"/>
      <c r="JTD2165" s="218"/>
      <c r="JTE2165" s="218"/>
      <c r="JTF2165" s="218"/>
      <c r="JTG2165" s="218"/>
      <c r="JTH2165" s="218"/>
      <c r="JTI2165" s="218"/>
      <c r="JTJ2165" s="218"/>
      <c r="JTK2165" s="218"/>
      <c r="JTL2165" s="218"/>
      <c r="JTM2165" s="218"/>
      <c r="JTN2165" s="218"/>
      <c r="JTO2165" s="218"/>
      <c r="JTP2165" s="218"/>
      <c r="JTQ2165" s="218"/>
      <c r="JTR2165" s="218"/>
      <c r="JTS2165" s="218"/>
      <c r="JTT2165" s="218"/>
      <c r="JTU2165" s="218"/>
      <c r="JTV2165" s="218"/>
      <c r="JTW2165" s="218"/>
      <c r="JTX2165" s="218"/>
      <c r="JTY2165" s="218"/>
      <c r="JTZ2165" s="218"/>
      <c r="JUA2165" s="218"/>
      <c r="JUB2165" s="218"/>
      <c r="JUC2165" s="218"/>
      <c r="JUD2165" s="218"/>
      <c r="JUE2165" s="218"/>
      <c r="JUF2165" s="218"/>
      <c r="JUG2165" s="218"/>
      <c r="JUH2165" s="218"/>
      <c r="JUI2165" s="218"/>
      <c r="JUJ2165" s="218"/>
      <c r="JUK2165" s="218"/>
      <c r="JUL2165" s="218"/>
      <c r="JUM2165" s="218"/>
      <c r="JUN2165" s="218"/>
      <c r="JUO2165" s="218"/>
      <c r="JUP2165" s="218"/>
      <c r="JUQ2165" s="218"/>
      <c r="JUR2165" s="218"/>
      <c r="JUS2165" s="218"/>
      <c r="JUT2165" s="218"/>
      <c r="JUU2165" s="218"/>
      <c r="JUV2165" s="218"/>
      <c r="JUW2165" s="218"/>
      <c r="JUX2165" s="218"/>
      <c r="JUY2165" s="218"/>
      <c r="JUZ2165" s="218"/>
      <c r="JVA2165" s="218"/>
      <c r="JVB2165" s="218"/>
      <c r="JVC2165" s="218"/>
      <c r="JVD2165" s="218"/>
      <c r="JVE2165" s="218"/>
      <c r="JVF2165" s="218"/>
      <c r="JVG2165" s="218"/>
      <c r="JVH2165" s="218"/>
      <c r="JVI2165" s="218"/>
      <c r="JVJ2165" s="218"/>
      <c r="JVK2165" s="218"/>
      <c r="JVL2165" s="218"/>
      <c r="JVM2165" s="218"/>
      <c r="JVN2165" s="218"/>
      <c r="JVO2165" s="218"/>
      <c r="JVP2165" s="218"/>
      <c r="JVQ2165" s="218"/>
      <c r="JVR2165" s="218"/>
      <c r="JVS2165" s="218"/>
      <c r="JVT2165" s="218"/>
      <c r="JVU2165" s="218"/>
      <c r="JVV2165" s="218"/>
      <c r="JVW2165" s="218"/>
      <c r="JVX2165" s="218"/>
      <c r="JVY2165" s="218"/>
      <c r="JVZ2165" s="218"/>
      <c r="JWA2165" s="218"/>
      <c r="JWB2165" s="218"/>
      <c r="JWC2165" s="218"/>
      <c r="JWD2165" s="218"/>
      <c r="JWE2165" s="218"/>
      <c r="JWF2165" s="218"/>
      <c r="JWG2165" s="218"/>
      <c r="JWH2165" s="218"/>
      <c r="JWI2165" s="218"/>
      <c r="JWJ2165" s="218"/>
      <c r="JWK2165" s="218"/>
      <c r="JWL2165" s="218"/>
      <c r="JWM2165" s="218"/>
      <c r="JWN2165" s="218"/>
      <c r="JWO2165" s="218"/>
      <c r="JWP2165" s="218"/>
      <c r="JWQ2165" s="218"/>
      <c r="JWR2165" s="218"/>
      <c r="JWS2165" s="218"/>
      <c r="JWT2165" s="218"/>
      <c r="JWU2165" s="218"/>
      <c r="JWV2165" s="218"/>
      <c r="JWW2165" s="218"/>
      <c r="JWX2165" s="218"/>
      <c r="JWY2165" s="218"/>
      <c r="JWZ2165" s="218"/>
      <c r="JXA2165" s="218"/>
      <c r="JXB2165" s="218"/>
      <c r="JXC2165" s="218"/>
      <c r="JXD2165" s="218"/>
      <c r="JXE2165" s="218"/>
      <c r="JXF2165" s="218"/>
      <c r="JXG2165" s="218"/>
      <c r="JXH2165" s="218"/>
      <c r="JXI2165" s="218"/>
      <c r="JXJ2165" s="218"/>
      <c r="JXK2165" s="218"/>
      <c r="JXL2165" s="218"/>
      <c r="JXM2165" s="218"/>
      <c r="JXN2165" s="218"/>
      <c r="JXO2165" s="218"/>
      <c r="JXP2165" s="218"/>
      <c r="JXQ2165" s="218"/>
      <c r="JXR2165" s="218"/>
      <c r="JXS2165" s="218"/>
      <c r="JXT2165" s="218"/>
      <c r="JXU2165" s="218"/>
      <c r="JXV2165" s="218"/>
      <c r="JXW2165" s="218"/>
      <c r="JXX2165" s="218"/>
      <c r="JXY2165" s="218"/>
      <c r="JXZ2165" s="218"/>
      <c r="JYA2165" s="218"/>
      <c r="JYB2165" s="218"/>
      <c r="JYC2165" s="218"/>
      <c r="JYD2165" s="218"/>
      <c r="JYE2165" s="218"/>
      <c r="JYF2165" s="218"/>
      <c r="JYG2165" s="218"/>
      <c r="JYH2165" s="218"/>
      <c r="JYI2165" s="218"/>
      <c r="JYJ2165" s="218"/>
      <c r="JYK2165" s="218"/>
      <c r="JYL2165" s="218"/>
      <c r="JYM2165" s="218"/>
      <c r="JYN2165" s="218"/>
      <c r="JYO2165" s="218"/>
      <c r="JYP2165" s="218"/>
      <c r="JYQ2165" s="218"/>
      <c r="JYR2165" s="218"/>
      <c r="JYS2165" s="218"/>
      <c r="JYT2165" s="218"/>
      <c r="JYU2165" s="218"/>
      <c r="JYV2165" s="218"/>
      <c r="JYW2165" s="218"/>
      <c r="JYX2165" s="218"/>
      <c r="JYY2165" s="218"/>
      <c r="JYZ2165" s="218"/>
      <c r="JZA2165" s="218"/>
      <c r="JZB2165" s="218"/>
      <c r="JZC2165" s="218"/>
      <c r="JZD2165" s="218"/>
      <c r="JZE2165" s="218"/>
      <c r="JZF2165" s="218"/>
      <c r="JZG2165" s="218"/>
      <c r="JZH2165" s="218"/>
      <c r="JZI2165" s="218"/>
      <c r="JZJ2165" s="218"/>
      <c r="JZK2165" s="218"/>
      <c r="JZL2165" s="218"/>
      <c r="JZM2165" s="218"/>
      <c r="JZN2165" s="218"/>
      <c r="JZO2165" s="218"/>
      <c r="JZP2165" s="218"/>
      <c r="JZQ2165" s="218"/>
      <c r="JZR2165" s="218"/>
      <c r="JZS2165" s="218"/>
      <c r="JZT2165" s="218"/>
      <c r="JZU2165" s="218"/>
      <c r="JZV2165" s="218"/>
      <c r="JZW2165" s="218"/>
      <c r="JZX2165" s="218"/>
      <c r="JZY2165" s="218"/>
      <c r="JZZ2165" s="218"/>
      <c r="KAA2165" s="218"/>
      <c r="KAB2165" s="218"/>
      <c r="KAC2165" s="218"/>
      <c r="KAD2165" s="218"/>
      <c r="KAE2165" s="218"/>
      <c r="KAF2165" s="218"/>
      <c r="KAG2165" s="218"/>
      <c r="KAH2165" s="218"/>
      <c r="KAI2165" s="218"/>
      <c r="KAJ2165" s="218"/>
      <c r="KAK2165" s="218"/>
      <c r="KAL2165" s="218"/>
      <c r="KAM2165" s="218"/>
      <c r="KAN2165" s="218"/>
      <c r="KAO2165" s="218"/>
      <c r="KAP2165" s="218"/>
      <c r="KAQ2165" s="218"/>
      <c r="KAR2165" s="218"/>
      <c r="KAS2165" s="218"/>
      <c r="KAT2165" s="218"/>
      <c r="KAU2165" s="218"/>
      <c r="KAV2165" s="218"/>
      <c r="KAW2165" s="218"/>
      <c r="KAX2165" s="218"/>
      <c r="KAY2165" s="218"/>
      <c r="KAZ2165" s="218"/>
      <c r="KBA2165" s="218"/>
      <c r="KBB2165" s="218"/>
      <c r="KBC2165" s="218"/>
      <c r="KBD2165" s="218"/>
      <c r="KBE2165" s="218"/>
      <c r="KBF2165" s="218"/>
      <c r="KBG2165" s="218"/>
      <c r="KBH2165" s="218"/>
      <c r="KBI2165" s="218"/>
      <c r="KBJ2165" s="218"/>
      <c r="KBK2165" s="218"/>
      <c r="KBL2165" s="218"/>
      <c r="KBM2165" s="218"/>
      <c r="KBN2165" s="218"/>
      <c r="KBO2165" s="218"/>
      <c r="KBP2165" s="218"/>
      <c r="KBQ2165" s="218"/>
      <c r="KBR2165" s="218"/>
      <c r="KBS2165" s="218"/>
      <c r="KBT2165" s="218"/>
      <c r="KBU2165" s="218"/>
      <c r="KBV2165" s="218"/>
      <c r="KBW2165" s="218"/>
      <c r="KBX2165" s="218"/>
      <c r="KBY2165" s="218"/>
      <c r="KBZ2165" s="218"/>
      <c r="KCA2165" s="218"/>
      <c r="KCB2165" s="218"/>
      <c r="KCC2165" s="218"/>
      <c r="KCD2165" s="218"/>
      <c r="KCE2165" s="218"/>
      <c r="KCF2165" s="218"/>
      <c r="KCG2165" s="218"/>
      <c r="KCH2165" s="218"/>
      <c r="KCI2165" s="218"/>
      <c r="KCJ2165" s="218"/>
      <c r="KCK2165" s="218"/>
      <c r="KCL2165" s="218"/>
      <c r="KCM2165" s="218"/>
      <c r="KCN2165" s="218"/>
      <c r="KCO2165" s="218"/>
      <c r="KCP2165" s="218"/>
      <c r="KCQ2165" s="218"/>
      <c r="KCR2165" s="218"/>
      <c r="KCS2165" s="218"/>
      <c r="KCT2165" s="218"/>
      <c r="KCU2165" s="218"/>
      <c r="KCV2165" s="218"/>
      <c r="KCW2165" s="218"/>
      <c r="KCX2165" s="218"/>
      <c r="KCY2165" s="218"/>
      <c r="KCZ2165" s="218"/>
      <c r="KDA2165" s="218"/>
      <c r="KDB2165" s="218"/>
      <c r="KDC2165" s="218"/>
      <c r="KDD2165" s="218"/>
      <c r="KDE2165" s="218"/>
      <c r="KDF2165" s="218"/>
      <c r="KDG2165" s="218"/>
      <c r="KDH2165" s="218"/>
      <c r="KDI2165" s="218"/>
      <c r="KDJ2165" s="218"/>
      <c r="KDK2165" s="218"/>
      <c r="KDL2165" s="218"/>
      <c r="KDM2165" s="218"/>
      <c r="KDN2165" s="218"/>
      <c r="KDO2165" s="218"/>
      <c r="KDP2165" s="218"/>
      <c r="KDQ2165" s="218"/>
      <c r="KDR2165" s="218"/>
      <c r="KDS2165" s="218"/>
      <c r="KDT2165" s="218"/>
      <c r="KDU2165" s="218"/>
      <c r="KDV2165" s="218"/>
      <c r="KDW2165" s="218"/>
      <c r="KDX2165" s="218"/>
      <c r="KDY2165" s="218"/>
      <c r="KDZ2165" s="218"/>
      <c r="KEA2165" s="218"/>
      <c r="KEB2165" s="218"/>
      <c r="KEC2165" s="218"/>
      <c r="KED2165" s="218"/>
      <c r="KEE2165" s="218"/>
      <c r="KEF2165" s="218"/>
      <c r="KEG2165" s="218"/>
      <c r="KEH2165" s="218"/>
      <c r="KEI2165" s="218"/>
      <c r="KEJ2165" s="218"/>
      <c r="KEK2165" s="218"/>
      <c r="KEL2165" s="218"/>
      <c r="KEM2165" s="218"/>
      <c r="KEN2165" s="218"/>
      <c r="KEO2165" s="218"/>
      <c r="KEP2165" s="218"/>
      <c r="KEQ2165" s="218"/>
      <c r="KER2165" s="218"/>
      <c r="KES2165" s="218"/>
      <c r="KET2165" s="218"/>
      <c r="KEU2165" s="218"/>
      <c r="KEV2165" s="218"/>
      <c r="KEW2165" s="218"/>
      <c r="KEX2165" s="218"/>
      <c r="KEY2165" s="218"/>
      <c r="KEZ2165" s="218"/>
      <c r="KFA2165" s="218"/>
      <c r="KFB2165" s="218"/>
      <c r="KFC2165" s="218"/>
      <c r="KFD2165" s="218"/>
      <c r="KFE2165" s="218"/>
      <c r="KFF2165" s="218"/>
      <c r="KFG2165" s="218"/>
      <c r="KFH2165" s="218"/>
      <c r="KFI2165" s="218"/>
      <c r="KFJ2165" s="218"/>
      <c r="KFK2165" s="218"/>
      <c r="KFL2165" s="218"/>
      <c r="KFM2165" s="218"/>
      <c r="KFN2165" s="218"/>
      <c r="KFO2165" s="218"/>
      <c r="KFP2165" s="218"/>
      <c r="KFQ2165" s="218"/>
      <c r="KFR2165" s="218"/>
      <c r="KFS2165" s="218"/>
      <c r="KFT2165" s="218"/>
      <c r="KFU2165" s="218"/>
      <c r="KFV2165" s="218"/>
      <c r="KFW2165" s="218"/>
      <c r="KFX2165" s="218"/>
      <c r="KFY2165" s="218"/>
      <c r="KFZ2165" s="218"/>
      <c r="KGA2165" s="218"/>
      <c r="KGB2165" s="218"/>
      <c r="KGC2165" s="218"/>
      <c r="KGD2165" s="218"/>
      <c r="KGE2165" s="218"/>
      <c r="KGF2165" s="218"/>
      <c r="KGG2165" s="218"/>
      <c r="KGH2165" s="218"/>
      <c r="KGI2165" s="218"/>
      <c r="KGJ2165" s="218"/>
      <c r="KGK2165" s="218"/>
      <c r="KGL2165" s="218"/>
      <c r="KGM2165" s="218"/>
      <c r="KGN2165" s="218"/>
      <c r="KGO2165" s="218"/>
      <c r="KGP2165" s="218"/>
      <c r="KGQ2165" s="218"/>
      <c r="KGR2165" s="218"/>
      <c r="KGS2165" s="218"/>
      <c r="KGT2165" s="218"/>
      <c r="KGU2165" s="218"/>
      <c r="KGV2165" s="218"/>
      <c r="KGW2165" s="218"/>
      <c r="KGX2165" s="218"/>
      <c r="KGY2165" s="218"/>
      <c r="KGZ2165" s="218"/>
      <c r="KHA2165" s="218"/>
      <c r="KHB2165" s="218"/>
      <c r="KHC2165" s="218"/>
      <c r="KHD2165" s="218"/>
      <c r="KHE2165" s="218"/>
      <c r="KHF2165" s="218"/>
      <c r="KHG2165" s="218"/>
      <c r="KHH2165" s="218"/>
      <c r="KHI2165" s="218"/>
      <c r="KHJ2165" s="218"/>
      <c r="KHK2165" s="218"/>
      <c r="KHL2165" s="218"/>
      <c r="KHM2165" s="218"/>
      <c r="KHN2165" s="218"/>
      <c r="KHO2165" s="218"/>
      <c r="KHP2165" s="218"/>
      <c r="KHQ2165" s="218"/>
      <c r="KHR2165" s="218"/>
      <c r="KHS2165" s="218"/>
      <c r="KHT2165" s="218"/>
      <c r="KHU2165" s="218"/>
      <c r="KHV2165" s="218"/>
      <c r="KHW2165" s="218"/>
      <c r="KHX2165" s="218"/>
      <c r="KHY2165" s="218"/>
      <c r="KHZ2165" s="218"/>
      <c r="KIA2165" s="218"/>
      <c r="KIB2165" s="218"/>
      <c r="KIC2165" s="218"/>
      <c r="KID2165" s="218"/>
      <c r="KIE2165" s="218"/>
      <c r="KIF2165" s="218"/>
      <c r="KIG2165" s="218"/>
      <c r="KIH2165" s="218"/>
      <c r="KII2165" s="218"/>
      <c r="KIJ2165" s="218"/>
      <c r="KIK2165" s="218"/>
      <c r="KIL2165" s="218"/>
      <c r="KIM2165" s="218"/>
      <c r="KIN2165" s="218"/>
      <c r="KIO2165" s="218"/>
      <c r="KIP2165" s="218"/>
      <c r="KIQ2165" s="218"/>
      <c r="KIR2165" s="218"/>
      <c r="KIS2165" s="218"/>
      <c r="KIT2165" s="218"/>
      <c r="KIU2165" s="218"/>
      <c r="KIV2165" s="218"/>
      <c r="KIW2165" s="218"/>
      <c r="KIX2165" s="218"/>
      <c r="KIY2165" s="218"/>
      <c r="KIZ2165" s="218"/>
      <c r="KJA2165" s="218"/>
      <c r="KJB2165" s="218"/>
      <c r="KJC2165" s="218"/>
      <c r="KJD2165" s="218"/>
      <c r="KJE2165" s="218"/>
      <c r="KJF2165" s="218"/>
      <c r="KJG2165" s="218"/>
      <c r="KJH2165" s="218"/>
      <c r="KJI2165" s="218"/>
      <c r="KJJ2165" s="218"/>
      <c r="KJK2165" s="218"/>
      <c r="KJL2165" s="218"/>
      <c r="KJM2165" s="218"/>
      <c r="KJN2165" s="218"/>
      <c r="KJO2165" s="218"/>
      <c r="KJP2165" s="218"/>
      <c r="KJQ2165" s="218"/>
      <c r="KJR2165" s="218"/>
      <c r="KJS2165" s="218"/>
      <c r="KJT2165" s="218"/>
      <c r="KJU2165" s="218"/>
      <c r="KJV2165" s="218"/>
      <c r="KJW2165" s="218"/>
      <c r="KJX2165" s="218"/>
      <c r="KJY2165" s="218"/>
      <c r="KJZ2165" s="218"/>
      <c r="KKA2165" s="218"/>
      <c r="KKB2165" s="218"/>
      <c r="KKC2165" s="218"/>
      <c r="KKD2165" s="218"/>
      <c r="KKE2165" s="218"/>
      <c r="KKF2165" s="218"/>
      <c r="KKG2165" s="218"/>
      <c r="KKH2165" s="218"/>
      <c r="KKI2165" s="218"/>
      <c r="KKJ2165" s="218"/>
      <c r="KKK2165" s="218"/>
      <c r="KKL2165" s="218"/>
      <c r="KKM2165" s="218"/>
      <c r="KKN2165" s="218"/>
      <c r="KKO2165" s="218"/>
      <c r="KKP2165" s="218"/>
      <c r="KKQ2165" s="218"/>
      <c r="KKR2165" s="218"/>
      <c r="KKS2165" s="218"/>
      <c r="KKT2165" s="218"/>
      <c r="KKU2165" s="218"/>
      <c r="KKV2165" s="218"/>
      <c r="KKW2165" s="218"/>
      <c r="KKX2165" s="218"/>
      <c r="KKY2165" s="218"/>
      <c r="KKZ2165" s="218"/>
      <c r="KLA2165" s="218"/>
      <c r="KLB2165" s="218"/>
      <c r="KLC2165" s="218"/>
      <c r="KLD2165" s="218"/>
      <c r="KLE2165" s="218"/>
      <c r="KLF2165" s="218"/>
      <c r="KLG2165" s="218"/>
      <c r="KLH2165" s="218"/>
      <c r="KLI2165" s="218"/>
      <c r="KLJ2165" s="218"/>
      <c r="KLK2165" s="218"/>
      <c r="KLL2165" s="218"/>
      <c r="KLM2165" s="218"/>
      <c r="KLN2165" s="218"/>
      <c r="KLO2165" s="218"/>
      <c r="KLP2165" s="218"/>
      <c r="KLQ2165" s="218"/>
      <c r="KLR2165" s="218"/>
      <c r="KLS2165" s="218"/>
      <c r="KLT2165" s="218"/>
      <c r="KLU2165" s="218"/>
      <c r="KLV2165" s="218"/>
      <c r="KLW2165" s="218"/>
      <c r="KLX2165" s="218"/>
      <c r="KLY2165" s="218"/>
      <c r="KLZ2165" s="218"/>
      <c r="KMA2165" s="218"/>
      <c r="KMB2165" s="218"/>
      <c r="KMC2165" s="218"/>
      <c r="KMD2165" s="218"/>
      <c r="KME2165" s="218"/>
      <c r="KMF2165" s="218"/>
      <c r="KMG2165" s="218"/>
      <c r="KMH2165" s="218"/>
      <c r="KMI2165" s="218"/>
      <c r="KMJ2165" s="218"/>
      <c r="KMK2165" s="218"/>
      <c r="KML2165" s="218"/>
      <c r="KMM2165" s="218"/>
      <c r="KMN2165" s="218"/>
      <c r="KMO2165" s="218"/>
      <c r="KMP2165" s="218"/>
      <c r="KMQ2165" s="218"/>
      <c r="KMR2165" s="218"/>
      <c r="KMS2165" s="218"/>
      <c r="KMT2165" s="218"/>
      <c r="KMU2165" s="218"/>
      <c r="KMV2165" s="218"/>
      <c r="KMW2165" s="218"/>
      <c r="KMX2165" s="218"/>
      <c r="KMY2165" s="218"/>
      <c r="KMZ2165" s="218"/>
      <c r="KNA2165" s="218"/>
      <c r="KNB2165" s="218"/>
      <c r="KNC2165" s="218"/>
      <c r="KND2165" s="218"/>
      <c r="KNE2165" s="218"/>
      <c r="KNF2165" s="218"/>
      <c r="KNG2165" s="218"/>
      <c r="KNH2165" s="218"/>
      <c r="KNI2165" s="218"/>
      <c r="KNJ2165" s="218"/>
      <c r="KNK2165" s="218"/>
      <c r="KNL2165" s="218"/>
      <c r="KNM2165" s="218"/>
      <c r="KNN2165" s="218"/>
      <c r="KNO2165" s="218"/>
      <c r="KNP2165" s="218"/>
      <c r="KNQ2165" s="218"/>
      <c r="KNR2165" s="218"/>
      <c r="KNS2165" s="218"/>
      <c r="KNT2165" s="218"/>
      <c r="KNU2165" s="218"/>
      <c r="KNV2165" s="218"/>
      <c r="KNW2165" s="218"/>
      <c r="KNX2165" s="218"/>
      <c r="KNY2165" s="218"/>
      <c r="KNZ2165" s="218"/>
      <c r="KOA2165" s="218"/>
      <c r="KOB2165" s="218"/>
      <c r="KOC2165" s="218"/>
      <c r="KOD2165" s="218"/>
      <c r="KOE2165" s="218"/>
      <c r="KOF2165" s="218"/>
      <c r="KOG2165" s="218"/>
      <c r="KOH2165" s="218"/>
      <c r="KOI2165" s="218"/>
      <c r="KOJ2165" s="218"/>
      <c r="KOK2165" s="218"/>
      <c r="KOL2165" s="218"/>
      <c r="KOM2165" s="218"/>
      <c r="KON2165" s="218"/>
      <c r="KOO2165" s="218"/>
      <c r="KOP2165" s="218"/>
      <c r="KOQ2165" s="218"/>
      <c r="KOR2165" s="218"/>
      <c r="KOS2165" s="218"/>
      <c r="KOT2165" s="218"/>
      <c r="KOU2165" s="218"/>
      <c r="KOV2165" s="218"/>
      <c r="KOW2165" s="218"/>
      <c r="KOX2165" s="218"/>
      <c r="KOY2165" s="218"/>
      <c r="KOZ2165" s="218"/>
      <c r="KPA2165" s="218"/>
      <c r="KPB2165" s="218"/>
      <c r="KPC2165" s="218"/>
      <c r="KPD2165" s="218"/>
      <c r="KPE2165" s="218"/>
      <c r="KPF2165" s="218"/>
      <c r="KPG2165" s="218"/>
      <c r="KPH2165" s="218"/>
      <c r="KPI2165" s="218"/>
      <c r="KPJ2165" s="218"/>
      <c r="KPK2165" s="218"/>
      <c r="KPL2165" s="218"/>
      <c r="KPM2165" s="218"/>
      <c r="KPN2165" s="218"/>
      <c r="KPO2165" s="218"/>
      <c r="KPP2165" s="218"/>
      <c r="KPQ2165" s="218"/>
      <c r="KPR2165" s="218"/>
      <c r="KPS2165" s="218"/>
      <c r="KPT2165" s="218"/>
      <c r="KPU2165" s="218"/>
      <c r="KPV2165" s="218"/>
      <c r="KPW2165" s="218"/>
      <c r="KPX2165" s="218"/>
      <c r="KPY2165" s="218"/>
      <c r="KPZ2165" s="218"/>
      <c r="KQA2165" s="218"/>
      <c r="KQB2165" s="218"/>
      <c r="KQC2165" s="218"/>
      <c r="KQD2165" s="218"/>
      <c r="KQE2165" s="218"/>
      <c r="KQF2165" s="218"/>
      <c r="KQG2165" s="218"/>
      <c r="KQH2165" s="218"/>
      <c r="KQI2165" s="218"/>
      <c r="KQJ2165" s="218"/>
      <c r="KQK2165" s="218"/>
      <c r="KQL2165" s="218"/>
      <c r="KQM2165" s="218"/>
      <c r="KQN2165" s="218"/>
      <c r="KQO2165" s="218"/>
      <c r="KQP2165" s="218"/>
      <c r="KQQ2165" s="218"/>
      <c r="KQR2165" s="218"/>
      <c r="KQS2165" s="218"/>
      <c r="KQT2165" s="218"/>
      <c r="KQU2165" s="218"/>
      <c r="KQV2165" s="218"/>
      <c r="KQW2165" s="218"/>
      <c r="KQX2165" s="218"/>
      <c r="KQY2165" s="218"/>
      <c r="KQZ2165" s="218"/>
      <c r="KRA2165" s="218"/>
      <c r="KRB2165" s="218"/>
      <c r="KRC2165" s="218"/>
      <c r="KRD2165" s="218"/>
      <c r="KRE2165" s="218"/>
      <c r="KRF2165" s="218"/>
      <c r="KRG2165" s="218"/>
      <c r="KRH2165" s="218"/>
      <c r="KRI2165" s="218"/>
      <c r="KRJ2165" s="218"/>
      <c r="KRK2165" s="218"/>
      <c r="KRL2165" s="218"/>
      <c r="KRM2165" s="218"/>
      <c r="KRN2165" s="218"/>
      <c r="KRO2165" s="218"/>
      <c r="KRP2165" s="218"/>
      <c r="KRQ2165" s="218"/>
      <c r="KRR2165" s="218"/>
      <c r="KRS2165" s="218"/>
      <c r="KRT2165" s="218"/>
      <c r="KRU2165" s="218"/>
      <c r="KRV2165" s="218"/>
      <c r="KRW2165" s="218"/>
      <c r="KRX2165" s="218"/>
      <c r="KRY2165" s="218"/>
      <c r="KRZ2165" s="218"/>
      <c r="KSA2165" s="218"/>
      <c r="KSB2165" s="218"/>
      <c r="KSC2165" s="218"/>
      <c r="KSD2165" s="218"/>
      <c r="KSE2165" s="218"/>
      <c r="KSF2165" s="218"/>
      <c r="KSG2165" s="218"/>
      <c r="KSH2165" s="218"/>
      <c r="KSI2165" s="218"/>
      <c r="KSJ2165" s="218"/>
      <c r="KSK2165" s="218"/>
      <c r="KSL2165" s="218"/>
      <c r="KSM2165" s="218"/>
      <c r="KSN2165" s="218"/>
      <c r="KSO2165" s="218"/>
      <c r="KSP2165" s="218"/>
      <c r="KSQ2165" s="218"/>
      <c r="KSR2165" s="218"/>
      <c r="KSS2165" s="218"/>
      <c r="KST2165" s="218"/>
      <c r="KSU2165" s="218"/>
      <c r="KSV2165" s="218"/>
      <c r="KSW2165" s="218"/>
      <c r="KSX2165" s="218"/>
      <c r="KSY2165" s="218"/>
      <c r="KSZ2165" s="218"/>
      <c r="KTA2165" s="218"/>
      <c r="KTB2165" s="218"/>
      <c r="KTC2165" s="218"/>
      <c r="KTD2165" s="218"/>
      <c r="KTE2165" s="218"/>
      <c r="KTF2165" s="218"/>
      <c r="KTG2165" s="218"/>
      <c r="KTH2165" s="218"/>
      <c r="KTI2165" s="218"/>
      <c r="KTJ2165" s="218"/>
      <c r="KTK2165" s="218"/>
      <c r="KTL2165" s="218"/>
      <c r="KTM2165" s="218"/>
      <c r="KTN2165" s="218"/>
      <c r="KTO2165" s="218"/>
      <c r="KTP2165" s="218"/>
      <c r="KTQ2165" s="218"/>
      <c r="KTR2165" s="218"/>
      <c r="KTS2165" s="218"/>
      <c r="KTT2165" s="218"/>
      <c r="KTU2165" s="218"/>
      <c r="KTV2165" s="218"/>
      <c r="KTW2165" s="218"/>
      <c r="KTX2165" s="218"/>
      <c r="KTY2165" s="218"/>
      <c r="KTZ2165" s="218"/>
      <c r="KUA2165" s="218"/>
      <c r="KUB2165" s="218"/>
      <c r="KUC2165" s="218"/>
      <c r="KUD2165" s="218"/>
      <c r="KUE2165" s="218"/>
      <c r="KUF2165" s="218"/>
      <c r="KUG2165" s="218"/>
      <c r="KUH2165" s="218"/>
      <c r="KUI2165" s="218"/>
      <c r="KUJ2165" s="218"/>
      <c r="KUK2165" s="218"/>
      <c r="KUL2165" s="218"/>
      <c r="KUM2165" s="218"/>
      <c r="KUN2165" s="218"/>
      <c r="KUO2165" s="218"/>
      <c r="KUP2165" s="218"/>
      <c r="KUQ2165" s="218"/>
      <c r="KUR2165" s="218"/>
      <c r="KUS2165" s="218"/>
      <c r="KUT2165" s="218"/>
      <c r="KUU2165" s="218"/>
      <c r="KUV2165" s="218"/>
      <c r="KUW2165" s="218"/>
      <c r="KUX2165" s="218"/>
      <c r="KUY2165" s="218"/>
      <c r="KUZ2165" s="218"/>
      <c r="KVA2165" s="218"/>
      <c r="KVB2165" s="218"/>
      <c r="KVC2165" s="218"/>
      <c r="KVD2165" s="218"/>
      <c r="KVE2165" s="218"/>
      <c r="KVF2165" s="218"/>
      <c r="KVG2165" s="218"/>
      <c r="KVH2165" s="218"/>
      <c r="KVI2165" s="218"/>
      <c r="KVJ2165" s="218"/>
      <c r="KVK2165" s="218"/>
      <c r="KVL2165" s="218"/>
      <c r="KVM2165" s="218"/>
      <c r="KVN2165" s="218"/>
      <c r="KVO2165" s="218"/>
      <c r="KVP2165" s="218"/>
      <c r="KVQ2165" s="218"/>
      <c r="KVR2165" s="218"/>
      <c r="KVS2165" s="218"/>
      <c r="KVT2165" s="218"/>
      <c r="KVU2165" s="218"/>
      <c r="KVV2165" s="218"/>
      <c r="KVW2165" s="218"/>
      <c r="KVX2165" s="218"/>
      <c r="KVY2165" s="218"/>
      <c r="KVZ2165" s="218"/>
      <c r="KWA2165" s="218"/>
      <c r="KWB2165" s="218"/>
      <c r="KWC2165" s="218"/>
      <c r="KWD2165" s="218"/>
      <c r="KWE2165" s="218"/>
      <c r="KWF2165" s="218"/>
      <c r="KWG2165" s="218"/>
      <c r="KWH2165" s="218"/>
      <c r="KWI2165" s="218"/>
      <c r="KWJ2165" s="218"/>
      <c r="KWK2165" s="218"/>
      <c r="KWL2165" s="218"/>
      <c r="KWM2165" s="218"/>
      <c r="KWN2165" s="218"/>
      <c r="KWO2165" s="218"/>
      <c r="KWP2165" s="218"/>
      <c r="KWQ2165" s="218"/>
      <c r="KWR2165" s="218"/>
      <c r="KWS2165" s="218"/>
      <c r="KWT2165" s="218"/>
      <c r="KWU2165" s="218"/>
      <c r="KWV2165" s="218"/>
      <c r="KWW2165" s="218"/>
      <c r="KWX2165" s="218"/>
      <c r="KWY2165" s="218"/>
      <c r="KWZ2165" s="218"/>
      <c r="KXA2165" s="218"/>
      <c r="KXB2165" s="218"/>
      <c r="KXC2165" s="218"/>
      <c r="KXD2165" s="218"/>
      <c r="KXE2165" s="218"/>
      <c r="KXF2165" s="218"/>
      <c r="KXG2165" s="218"/>
      <c r="KXH2165" s="218"/>
      <c r="KXI2165" s="218"/>
      <c r="KXJ2165" s="218"/>
      <c r="KXK2165" s="218"/>
      <c r="KXL2165" s="218"/>
      <c r="KXM2165" s="218"/>
      <c r="KXN2165" s="218"/>
      <c r="KXO2165" s="218"/>
      <c r="KXP2165" s="218"/>
      <c r="KXQ2165" s="218"/>
      <c r="KXR2165" s="218"/>
      <c r="KXS2165" s="218"/>
      <c r="KXT2165" s="218"/>
      <c r="KXU2165" s="218"/>
      <c r="KXV2165" s="218"/>
      <c r="KXW2165" s="218"/>
      <c r="KXX2165" s="218"/>
      <c r="KXY2165" s="218"/>
      <c r="KXZ2165" s="218"/>
      <c r="KYA2165" s="218"/>
      <c r="KYB2165" s="218"/>
      <c r="KYC2165" s="218"/>
      <c r="KYD2165" s="218"/>
      <c r="KYE2165" s="218"/>
      <c r="KYF2165" s="218"/>
      <c r="KYG2165" s="218"/>
      <c r="KYH2165" s="218"/>
      <c r="KYI2165" s="218"/>
      <c r="KYJ2165" s="218"/>
      <c r="KYK2165" s="218"/>
      <c r="KYL2165" s="218"/>
      <c r="KYM2165" s="218"/>
      <c r="KYN2165" s="218"/>
      <c r="KYO2165" s="218"/>
      <c r="KYP2165" s="218"/>
      <c r="KYQ2165" s="218"/>
      <c r="KYR2165" s="218"/>
      <c r="KYS2165" s="218"/>
      <c r="KYT2165" s="218"/>
      <c r="KYU2165" s="218"/>
      <c r="KYV2165" s="218"/>
      <c r="KYW2165" s="218"/>
      <c r="KYX2165" s="218"/>
      <c r="KYY2165" s="218"/>
      <c r="KYZ2165" s="218"/>
      <c r="KZA2165" s="218"/>
      <c r="KZB2165" s="218"/>
      <c r="KZC2165" s="218"/>
      <c r="KZD2165" s="218"/>
      <c r="KZE2165" s="218"/>
      <c r="KZF2165" s="218"/>
      <c r="KZG2165" s="218"/>
      <c r="KZH2165" s="218"/>
      <c r="KZI2165" s="218"/>
      <c r="KZJ2165" s="218"/>
      <c r="KZK2165" s="218"/>
      <c r="KZL2165" s="218"/>
      <c r="KZM2165" s="218"/>
      <c r="KZN2165" s="218"/>
      <c r="KZO2165" s="218"/>
      <c r="KZP2165" s="218"/>
      <c r="KZQ2165" s="218"/>
      <c r="KZR2165" s="218"/>
      <c r="KZS2165" s="218"/>
      <c r="KZT2165" s="218"/>
      <c r="KZU2165" s="218"/>
      <c r="KZV2165" s="218"/>
      <c r="KZW2165" s="218"/>
      <c r="KZX2165" s="218"/>
      <c r="KZY2165" s="218"/>
      <c r="KZZ2165" s="218"/>
      <c r="LAA2165" s="218"/>
      <c r="LAB2165" s="218"/>
      <c r="LAC2165" s="218"/>
      <c r="LAD2165" s="218"/>
      <c r="LAE2165" s="218"/>
      <c r="LAF2165" s="218"/>
      <c r="LAG2165" s="218"/>
      <c r="LAH2165" s="218"/>
      <c r="LAI2165" s="218"/>
      <c r="LAJ2165" s="218"/>
      <c r="LAK2165" s="218"/>
      <c r="LAL2165" s="218"/>
      <c r="LAM2165" s="218"/>
      <c r="LAN2165" s="218"/>
      <c r="LAO2165" s="218"/>
      <c r="LAP2165" s="218"/>
      <c r="LAQ2165" s="218"/>
      <c r="LAR2165" s="218"/>
      <c r="LAS2165" s="218"/>
      <c r="LAT2165" s="218"/>
      <c r="LAU2165" s="218"/>
      <c r="LAV2165" s="218"/>
      <c r="LAW2165" s="218"/>
      <c r="LAX2165" s="218"/>
      <c r="LAY2165" s="218"/>
      <c r="LAZ2165" s="218"/>
      <c r="LBA2165" s="218"/>
      <c r="LBB2165" s="218"/>
      <c r="LBC2165" s="218"/>
      <c r="LBD2165" s="218"/>
      <c r="LBE2165" s="218"/>
      <c r="LBF2165" s="218"/>
      <c r="LBG2165" s="218"/>
      <c r="LBH2165" s="218"/>
      <c r="LBI2165" s="218"/>
      <c r="LBJ2165" s="218"/>
      <c r="LBK2165" s="218"/>
      <c r="LBL2165" s="218"/>
      <c r="LBM2165" s="218"/>
      <c r="LBN2165" s="218"/>
      <c r="LBO2165" s="218"/>
      <c r="LBP2165" s="218"/>
      <c r="LBQ2165" s="218"/>
      <c r="LBR2165" s="218"/>
      <c r="LBS2165" s="218"/>
      <c r="LBT2165" s="218"/>
      <c r="LBU2165" s="218"/>
      <c r="LBV2165" s="218"/>
      <c r="LBW2165" s="218"/>
      <c r="LBX2165" s="218"/>
      <c r="LBY2165" s="218"/>
      <c r="LBZ2165" s="218"/>
      <c r="LCA2165" s="218"/>
      <c r="LCB2165" s="218"/>
      <c r="LCC2165" s="218"/>
      <c r="LCD2165" s="218"/>
      <c r="LCE2165" s="218"/>
      <c r="LCF2165" s="218"/>
      <c r="LCG2165" s="218"/>
      <c r="LCH2165" s="218"/>
      <c r="LCI2165" s="218"/>
      <c r="LCJ2165" s="218"/>
      <c r="LCK2165" s="218"/>
      <c r="LCL2165" s="218"/>
      <c r="LCM2165" s="218"/>
      <c r="LCN2165" s="218"/>
      <c r="LCO2165" s="218"/>
      <c r="LCP2165" s="218"/>
      <c r="LCQ2165" s="218"/>
      <c r="LCR2165" s="218"/>
      <c r="LCS2165" s="218"/>
      <c r="LCT2165" s="218"/>
      <c r="LCU2165" s="218"/>
      <c r="LCV2165" s="218"/>
      <c r="LCW2165" s="218"/>
      <c r="LCX2165" s="218"/>
      <c r="LCY2165" s="218"/>
      <c r="LCZ2165" s="218"/>
      <c r="LDA2165" s="218"/>
      <c r="LDB2165" s="218"/>
      <c r="LDC2165" s="218"/>
      <c r="LDD2165" s="218"/>
      <c r="LDE2165" s="218"/>
      <c r="LDF2165" s="218"/>
      <c r="LDG2165" s="218"/>
      <c r="LDH2165" s="218"/>
      <c r="LDI2165" s="218"/>
      <c r="LDJ2165" s="218"/>
      <c r="LDK2165" s="218"/>
      <c r="LDL2165" s="218"/>
      <c r="LDM2165" s="218"/>
      <c r="LDN2165" s="218"/>
      <c r="LDO2165" s="218"/>
      <c r="LDP2165" s="218"/>
      <c r="LDQ2165" s="218"/>
      <c r="LDR2165" s="218"/>
      <c r="LDS2165" s="218"/>
      <c r="LDT2165" s="218"/>
      <c r="LDU2165" s="218"/>
      <c r="LDV2165" s="218"/>
      <c r="LDW2165" s="218"/>
      <c r="LDX2165" s="218"/>
      <c r="LDY2165" s="218"/>
      <c r="LDZ2165" s="218"/>
      <c r="LEA2165" s="218"/>
      <c r="LEB2165" s="218"/>
      <c r="LEC2165" s="218"/>
      <c r="LED2165" s="218"/>
      <c r="LEE2165" s="218"/>
      <c r="LEF2165" s="218"/>
      <c r="LEG2165" s="218"/>
      <c r="LEH2165" s="218"/>
      <c r="LEI2165" s="218"/>
      <c r="LEJ2165" s="218"/>
      <c r="LEK2165" s="218"/>
      <c r="LEL2165" s="218"/>
      <c r="LEM2165" s="218"/>
      <c r="LEN2165" s="218"/>
      <c r="LEO2165" s="218"/>
      <c r="LEP2165" s="218"/>
      <c r="LEQ2165" s="218"/>
      <c r="LER2165" s="218"/>
      <c r="LES2165" s="218"/>
      <c r="LET2165" s="218"/>
      <c r="LEU2165" s="218"/>
      <c r="LEV2165" s="218"/>
      <c r="LEW2165" s="218"/>
      <c r="LEX2165" s="218"/>
      <c r="LEY2165" s="218"/>
      <c r="LEZ2165" s="218"/>
      <c r="LFA2165" s="218"/>
      <c r="LFB2165" s="218"/>
      <c r="LFC2165" s="218"/>
      <c r="LFD2165" s="218"/>
      <c r="LFE2165" s="218"/>
      <c r="LFF2165" s="218"/>
      <c r="LFG2165" s="218"/>
      <c r="LFH2165" s="218"/>
      <c r="LFI2165" s="218"/>
      <c r="LFJ2165" s="218"/>
      <c r="LFK2165" s="218"/>
      <c r="LFL2165" s="218"/>
      <c r="LFM2165" s="218"/>
      <c r="LFN2165" s="218"/>
      <c r="LFO2165" s="218"/>
      <c r="LFP2165" s="218"/>
      <c r="LFQ2165" s="218"/>
      <c r="LFR2165" s="218"/>
      <c r="LFS2165" s="218"/>
      <c r="LFT2165" s="218"/>
      <c r="LFU2165" s="218"/>
      <c r="LFV2165" s="218"/>
      <c r="LFW2165" s="218"/>
      <c r="LFX2165" s="218"/>
      <c r="LFY2165" s="218"/>
      <c r="LFZ2165" s="218"/>
      <c r="LGA2165" s="218"/>
      <c r="LGB2165" s="218"/>
      <c r="LGC2165" s="218"/>
      <c r="LGD2165" s="218"/>
      <c r="LGE2165" s="218"/>
      <c r="LGF2165" s="218"/>
      <c r="LGG2165" s="218"/>
      <c r="LGH2165" s="218"/>
      <c r="LGI2165" s="218"/>
      <c r="LGJ2165" s="218"/>
      <c r="LGK2165" s="218"/>
      <c r="LGL2165" s="218"/>
      <c r="LGM2165" s="218"/>
      <c r="LGN2165" s="218"/>
      <c r="LGO2165" s="218"/>
      <c r="LGP2165" s="218"/>
      <c r="LGQ2165" s="218"/>
      <c r="LGR2165" s="218"/>
      <c r="LGS2165" s="218"/>
      <c r="LGT2165" s="218"/>
      <c r="LGU2165" s="218"/>
      <c r="LGV2165" s="218"/>
      <c r="LGW2165" s="218"/>
      <c r="LGX2165" s="218"/>
      <c r="LGY2165" s="218"/>
      <c r="LGZ2165" s="218"/>
      <c r="LHA2165" s="218"/>
      <c r="LHB2165" s="218"/>
      <c r="LHC2165" s="218"/>
      <c r="LHD2165" s="218"/>
      <c r="LHE2165" s="218"/>
      <c r="LHF2165" s="218"/>
      <c r="LHG2165" s="218"/>
      <c r="LHH2165" s="218"/>
      <c r="LHI2165" s="218"/>
      <c r="LHJ2165" s="218"/>
      <c r="LHK2165" s="218"/>
      <c r="LHL2165" s="218"/>
      <c r="LHM2165" s="218"/>
      <c r="LHN2165" s="218"/>
      <c r="LHO2165" s="218"/>
      <c r="LHP2165" s="218"/>
      <c r="LHQ2165" s="218"/>
      <c r="LHR2165" s="218"/>
      <c r="LHS2165" s="218"/>
      <c r="LHT2165" s="218"/>
      <c r="LHU2165" s="218"/>
      <c r="LHV2165" s="218"/>
      <c r="LHW2165" s="218"/>
      <c r="LHX2165" s="218"/>
      <c r="LHY2165" s="218"/>
      <c r="LHZ2165" s="218"/>
      <c r="LIA2165" s="218"/>
      <c r="LIB2165" s="218"/>
      <c r="LIC2165" s="218"/>
      <c r="LID2165" s="218"/>
      <c r="LIE2165" s="218"/>
      <c r="LIF2165" s="218"/>
      <c r="LIG2165" s="218"/>
      <c r="LIH2165" s="218"/>
      <c r="LII2165" s="218"/>
      <c r="LIJ2165" s="218"/>
      <c r="LIK2165" s="218"/>
      <c r="LIL2165" s="218"/>
      <c r="LIM2165" s="218"/>
      <c r="LIN2165" s="218"/>
      <c r="LIO2165" s="218"/>
      <c r="LIP2165" s="218"/>
      <c r="LIQ2165" s="218"/>
      <c r="LIR2165" s="218"/>
      <c r="LIS2165" s="218"/>
      <c r="LIT2165" s="218"/>
      <c r="LIU2165" s="218"/>
      <c r="LIV2165" s="218"/>
      <c r="LIW2165" s="218"/>
      <c r="LIX2165" s="218"/>
      <c r="LIY2165" s="218"/>
      <c r="LIZ2165" s="218"/>
      <c r="LJA2165" s="218"/>
      <c r="LJB2165" s="218"/>
      <c r="LJC2165" s="218"/>
      <c r="LJD2165" s="218"/>
      <c r="LJE2165" s="218"/>
      <c r="LJF2165" s="218"/>
      <c r="LJG2165" s="218"/>
      <c r="LJH2165" s="218"/>
      <c r="LJI2165" s="218"/>
      <c r="LJJ2165" s="218"/>
      <c r="LJK2165" s="218"/>
      <c r="LJL2165" s="218"/>
      <c r="LJM2165" s="218"/>
      <c r="LJN2165" s="218"/>
      <c r="LJO2165" s="218"/>
      <c r="LJP2165" s="218"/>
      <c r="LJQ2165" s="218"/>
      <c r="LJR2165" s="218"/>
      <c r="LJS2165" s="218"/>
      <c r="LJT2165" s="218"/>
      <c r="LJU2165" s="218"/>
      <c r="LJV2165" s="218"/>
      <c r="LJW2165" s="218"/>
      <c r="LJX2165" s="218"/>
      <c r="LJY2165" s="218"/>
      <c r="LJZ2165" s="218"/>
      <c r="LKA2165" s="218"/>
      <c r="LKB2165" s="218"/>
      <c r="LKC2165" s="218"/>
      <c r="LKD2165" s="218"/>
      <c r="LKE2165" s="218"/>
      <c r="LKF2165" s="218"/>
      <c r="LKG2165" s="218"/>
      <c r="LKH2165" s="218"/>
      <c r="LKI2165" s="218"/>
      <c r="LKJ2165" s="218"/>
      <c r="LKK2165" s="218"/>
      <c r="LKL2165" s="218"/>
      <c r="LKM2165" s="218"/>
      <c r="LKN2165" s="218"/>
      <c r="LKO2165" s="218"/>
      <c r="LKP2165" s="218"/>
      <c r="LKQ2165" s="218"/>
      <c r="LKR2165" s="218"/>
      <c r="LKS2165" s="218"/>
      <c r="LKT2165" s="218"/>
      <c r="LKU2165" s="218"/>
      <c r="LKV2165" s="218"/>
      <c r="LKW2165" s="218"/>
      <c r="LKX2165" s="218"/>
      <c r="LKY2165" s="218"/>
      <c r="LKZ2165" s="218"/>
      <c r="LLA2165" s="218"/>
      <c r="LLB2165" s="218"/>
      <c r="LLC2165" s="218"/>
      <c r="LLD2165" s="218"/>
      <c r="LLE2165" s="218"/>
      <c r="LLF2165" s="218"/>
      <c r="LLG2165" s="218"/>
      <c r="LLH2165" s="218"/>
      <c r="LLI2165" s="218"/>
      <c r="LLJ2165" s="218"/>
      <c r="LLK2165" s="218"/>
      <c r="LLL2165" s="218"/>
      <c r="LLM2165" s="218"/>
      <c r="LLN2165" s="218"/>
      <c r="LLO2165" s="218"/>
      <c r="LLP2165" s="218"/>
      <c r="LLQ2165" s="218"/>
      <c r="LLR2165" s="218"/>
      <c r="LLS2165" s="218"/>
      <c r="LLT2165" s="218"/>
      <c r="LLU2165" s="218"/>
      <c r="LLV2165" s="218"/>
      <c r="LLW2165" s="218"/>
      <c r="LLX2165" s="218"/>
      <c r="LLY2165" s="218"/>
      <c r="LLZ2165" s="218"/>
      <c r="LMA2165" s="218"/>
      <c r="LMB2165" s="218"/>
      <c r="LMC2165" s="218"/>
      <c r="LMD2165" s="218"/>
      <c r="LME2165" s="218"/>
      <c r="LMF2165" s="218"/>
      <c r="LMG2165" s="218"/>
      <c r="LMH2165" s="218"/>
      <c r="LMI2165" s="218"/>
      <c r="LMJ2165" s="218"/>
      <c r="LMK2165" s="218"/>
      <c r="LML2165" s="218"/>
      <c r="LMM2165" s="218"/>
      <c r="LMN2165" s="218"/>
      <c r="LMO2165" s="218"/>
      <c r="LMP2165" s="218"/>
      <c r="LMQ2165" s="218"/>
      <c r="LMR2165" s="218"/>
      <c r="LMS2165" s="218"/>
      <c r="LMT2165" s="218"/>
      <c r="LMU2165" s="218"/>
      <c r="LMV2165" s="218"/>
      <c r="LMW2165" s="218"/>
      <c r="LMX2165" s="218"/>
      <c r="LMY2165" s="218"/>
      <c r="LMZ2165" s="218"/>
      <c r="LNA2165" s="218"/>
      <c r="LNB2165" s="218"/>
      <c r="LNC2165" s="218"/>
      <c r="LND2165" s="218"/>
      <c r="LNE2165" s="218"/>
      <c r="LNF2165" s="218"/>
      <c r="LNG2165" s="218"/>
      <c r="LNH2165" s="218"/>
      <c r="LNI2165" s="218"/>
      <c r="LNJ2165" s="218"/>
      <c r="LNK2165" s="218"/>
      <c r="LNL2165" s="218"/>
      <c r="LNM2165" s="218"/>
      <c r="LNN2165" s="218"/>
      <c r="LNO2165" s="218"/>
      <c r="LNP2165" s="218"/>
      <c r="LNQ2165" s="218"/>
      <c r="LNR2165" s="218"/>
      <c r="LNS2165" s="218"/>
      <c r="LNT2165" s="218"/>
      <c r="LNU2165" s="218"/>
      <c r="LNV2165" s="218"/>
      <c r="LNW2165" s="218"/>
      <c r="LNX2165" s="218"/>
      <c r="LNY2165" s="218"/>
      <c r="LNZ2165" s="218"/>
      <c r="LOA2165" s="218"/>
      <c r="LOB2165" s="218"/>
      <c r="LOC2165" s="218"/>
      <c r="LOD2165" s="218"/>
      <c r="LOE2165" s="218"/>
      <c r="LOF2165" s="218"/>
      <c r="LOG2165" s="218"/>
      <c r="LOH2165" s="218"/>
      <c r="LOI2165" s="218"/>
      <c r="LOJ2165" s="218"/>
      <c r="LOK2165" s="218"/>
      <c r="LOL2165" s="218"/>
      <c r="LOM2165" s="218"/>
      <c r="LON2165" s="218"/>
      <c r="LOO2165" s="218"/>
      <c r="LOP2165" s="218"/>
      <c r="LOQ2165" s="218"/>
      <c r="LOR2165" s="218"/>
      <c r="LOS2165" s="218"/>
      <c r="LOT2165" s="218"/>
      <c r="LOU2165" s="218"/>
      <c r="LOV2165" s="218"/>
      <c r="LOW2165" s="218"/>
      <c r="LOX2165" s="218"/>
      <c r="LOY2165" s="218"/>
      <c r="LOZ2165" s="218"/>
      <c r="LPA2165" s="218"/>
      <c r="LPB2165" s="218"/>
      <c r="LPC2165" s="218"/>
      <c r="LPD2165" s="218"/>
      <c r="LPE2165" s="218"/>
      <c r="LPF2165" s="218"/>
      <c r="LPG2165" s="218"/>
      <c r="LPH2165" s="218"/>
      <c r="LPI2165" s="218"/>
      <c r="LPJ2165" s="218"/>
      <c r="LPK2165" s="218"/>
      <c r="LPL2165" s="218"/>
      <c r="LPM2165" s="218"/>
      <c r="LPN2165" s="218"/>
      <c r="LPO2165" s="218"/>
      <c r="LPP2165" s="218"/>
      <c r="LPQ2165" s="218"/>
      <c r="LPR2165" s="218"/>
      <c r="LPS2165" s="218"/>
      <c r="LPT2165" s="218"/>
      <c r="LPU2165" s="218"/>
      <c r="LPV2165" s="218"/>
      <c r="LPW2165" s="218"/>
      <c r="LPX2165" s="218"/>
      <c r="LPY2165" s="218"/>
      <c r="LPZ2165" s="218"/>
      <c r="LQA2165" s="218"/>
      <c r="LQB2165" s="218"/>
      <c r="LQC2165" s="218"/>
      <c r="LQD2165" s="218"/>
      <c r="LQE2165" s="218"/>
      <c r="LQF2165" s="218"/>
      <c r="LQG2165" s="218"/>
      <c r="LQH2165" s="218"/>
      <c r="LQI2165" s="218"/>
      <c r="LQJ2165" s="218"/>
      <c r="LQK2165" s="218"/>
      <c r="LQL2165" s="218"/>
      <c r="LQM2165" s="218"/>
      <c r="LQN2165" s="218"/>
      <c r="LQO2165" s="218"/>
      <c r="LQP2165" s="218"/>
      <c r="LQQ2165" s="218"/>
      <c r="LQR2165" s="218"/>
      <c r="LQS2165" s="218"/>
      <c r="LQT2165" s="218"/>
      <c r="LQU2165" s="218"/>
      <c r="LQV2165" s="218"/>
      <c r="LQW2165" s="218"/>
      <c r="LQX2165" s="218"/>
      <c r="LQY2165" s="218"/>
      <c r="LQZ2165" s="218"/>
      <c r="LRA2165" s="218"/>
      <c r="LRB2165" s="218"/>
      <c r="LRC2165" s="218"/>
      <c r="LRD2165" s="218"/>
      <c r="LRE2165" s="218"/>
      <c r="LRF2165" s="218"/>
      <c r="LRG2165" s="218"/>
      <c r="LRH2165" s="218"/>
      <c r="LRI2165" s="218"/>
      <c r="LRJ2165" s="218"/>
      <c r="LRK2165" s="218"/>
      <c r="LRL2165" s="218"/>
      <c r="LRM2165" s="218"/>
      <c r="LRN2165" s="218"/>
      <c r="LRO2165" s="218"/>
      <c r="LRP2165" s="218"/>
      <c r="LRQ2165" s="218"/>
      <c r="LRR2165" s="218"/>
      <c r="LRS2165" s="218"/>
      <c r="LRT2165" s="218"/>
      <c r="LRU2165" s="218"/>
      <c r="LRV2165" s="218"/>
      <c r="LRW2165" s="218"/>
      <c r="LRX2165" s="218"/>
      <c r="LRY2165" s="218"/>
      <c r="LRZ2165" s="218"/>
      <c r="LSA2165" s="218"/>
      <c r="LSB2165" s="218"/>
      <c r="LSC2165" s="218"/>
      <c r="LSD2165" s="218"/>
      <c r="LSE2165" s="218"/>
      <c r="LSF2165" s="218"/>
      <c r="LSG2165" s="218"/>
      <c r="LSH2165" s="218"/>
      <c r="LSI2165" s="218"/>
      <c r="LSJ2165" s="218"/>
      <c r="LSK2165" s="218"/>
      <c r="LSL2165" s="218"/>
      <c r="LSM2165" s="218"/>
      <c r="LSN2165" s="218"/>
      <c r="LSO2165" s="218"/>
      <c r="LSP2165" s="218"/>
      <c r="LSQ2165" s="218"/>
      <c r="LSR2165" s="218"/>
      <c r="LSS2165" s="218"/>
      <c r="LST2165" s="218"/>
      <c r="LSU2165" s="218"/>
      <c r="LSV2165" s="218"/>
      <c r="LSW2165" s="218"/>
      <c r="LSX2165" s="218"/>
      <c r="LSY2165" s="218"/>
      <c r="LSZ2165" s="218"/>
      <c r="LTA2165" s="218"/>
      <c r="LTB2165" s="218"/>
      <c r="LTC2165" s="218"/>
      <c r="LTD2165" s="218"/>
      <c r="LTE2165" s="218"/>
      <c r="LTF2165" s="218"/>
      <c r="LTG2165" s="218"/>
      <c r="LTH2165" s="218"/>
      <c r="LTI2165" s="218"/>
      <c r="LTJ2165" s="218"/>
      <c r="LTK2165" s="218"/>
      <c r="LTL2165" s="218"/>
      <c r="LTM2165" s="218"/>
      <c r="LTN2165" s="218"/>
      <c r="LTO2165" s="218"/>
      <c r="LTP2165" s="218"/>
      <c r="LTQ2165" s="218"/>
      <c r="LTR2165" s="218"/>
      <c r="LTS2165" s="218"/>
      <c r="LTT2165" s="218"/>
      <c r="LTU2165" s="218"/>
      <c r="LTV2165" s="218"/>
      <c r="LTW2165" s="218"/>
      <c r="LTX2165" s="218"/>
      <c r="LTY2165" s="218"/>
      <c r="LTZ2165" s="218"/>
      <c r="LUA2165" s="218"/>
      <c r="LUB2165" s="218"/>
      <c r="LUC2165" s="218"/>
      <c r="LUD2165" s="218"/>
      <c r="LUE2165" s="218"/>
      <c r="LUF2165" s="218"/>
      <c r="LUG2165" s="218"/>
      <c r="LUH2165" s="218"/>
      <c r="LUI2165" s="218"/>
      <c r="LUJ2165" s="218"/>
      <c r="LUK2165" s="218"/>
      <c r="LUL2165" s="218"/>
      <c r="LUM2165" s="218"/>
      <c r="LUN2165" s="218"/>
      <c r="LUO2165" s="218"/>
      <c r="LUP2165" s="218"/>
      <c r="LUQ2165" s="218"/>
      <c r="LUR2165" s="218"/>
      <c r="LUS2165" s="218"/>
      <c r="LUT2165" s="218"/>
      <c r="LUU2165" s="218"/>
      <c r="LUV2165" s="218"/>
      <c r="LUW2165" s="218"/>
      <c r="LUX2165" s="218"/>
      <c r="LUY2165" s="218"/>
      <c r="LUZ2165" s="218"/>
      <c r="LVA2165" s="218"/>
      <c r="LVB2165" s="218"/>
      <c r="LVC2165" s="218"/>
      <c r="LVD2165" s="218"/>
      <c r="LVE2165" s="218"/>
      <c r="LVF2165" s="218"/>
      <c r="LVG2165" s="218"/>
      <c r="LVH2165" s="218"/>
      <c r="LVI2165" s="218"/>
      <c r="LVJ2165" s="218"/>
      <c r="LVK2165" s="218"/>
      <c r="LVL2165" s="218"/>
      <c r="LVM2165" s="218"/>
      <c r="LVN2165" s="218"/>
      <c r="LVO2165" s="218"/>
      <c r="LVP2165" s="218"/>
      <c r="LVQ2165" s="218"/>
      <c r="LVR2165" s="218"/>
      <c r="LVS2165" s="218"/>
      <c r="LVT2165" s="218"/>
      <c r="LVU2165" s="218"/>
      <c r="LVV2165" s="218"/>
      <c r="LVW2165" s="218"/>
      <c r="LVX2165" s="218"/>
      <c r="LVY2165" s="218"/>
      <c r="LVZ2165" s="218"/>
      <c r="LWA2165" s="218"/>
      <c r="LWB2165" s="218"/>
      <c r="LWC2165" s="218"/>
      <c r="LWD2165" s="218"/>
      <c r="LWE2165" s="218"/>
      <c r="LWF2165" s="218"/>
      <c r="LWG2165" s="218"/>
      <c r="LWH2165" s="218"/>
      <c r="LWI2165" s="218"/>
      <c r="LWJ2165" s="218"/>
      <c r="LWK2165" s="218"/>
      <c r="LWL2165" s="218"/>
      <c r="LWM2165" s="218"/>
      <c r="LWN2165" s="218"/>
      <c r="LWO2165" s="218"/>
      <c r="LWP2165" s="218"/>
      <c r="LWQ2165" s="218"/>
      <c r="LWR2165" s="218"/>
      <c r="LWS2165" s="218"/>
      <c r="LWT2165" s="218"/>
      <c r="LWU2165" s="218"/>
      <c r="LWV2165" s="218"/>
      <c r="LWW2165" s="218"/>
      <c r="LWX2165" s="218"/>
      <c r="LWY2165" s="218"/>
      <c r="LWZ2165" s="218"/>
      <c r="LXA2165" s="218"/>
      <c r="LXB2165" s="218"/>
      <c r="LXC2165" s="218"/>
      <c r="LXD2165" s="218"/>
      <c r="LXE2165" s="218"/>
      <c r="LXF2165" s="218"/>
      <c r="LXG2165" s="218"/>
      <c r="LXH2165" s="218"/>
      <c r="LXI2165" s="218"/>
      <c r="LXJ2165" s="218"/>
      <c r="LXK2165" s="218"/>
      <c r="LXL2165" s="218"/>
      <c r="LXM2165" s="218"/>
      <c r="LXN2165" s="218"/>
      <c r="LXO2165" s="218"/>
      <c r="LXP2165" s="218"/>
      <c r="LXQ2165" s="218"/>
      <c r="LXR2165" s="218"/>
      <c r="LXS2165" s="218"/>
      <c r="LXT2165" s="218"/>
      <c r="LXU2165" s="218"/>
      <c r="LXV2165" s="218"/>
      <c r="LXW2165" s="218"/>
      <c r="LXX2165" s="218"/>
      <c r="LXY2165" s="218"/>
      <c r="LXZ2165" s="218"/>
      <c r="LYA2165" s="218"/>
      <c r="LYB2165" s="218"/>
      <c r="LYC2165" s="218"/>
      <c r="LYD2165" s="218"/>
      <c r="LYE2165" s="218"/>
      <c r="LYF2165" s="218"/>
      <c r="LYG2165" s="218"/>
      <c r="LYH2165" s="218"/>
      <c r="LYI2165" s="218"/>
      <c r="LYJ2165" s="218"/>
      <c r="LYK2165" s="218"/>
      <c r="LYL2165" s="218"/>
      <c r="LYM2165" s="218"/>
      <c r="LYN2165" s="218"/>
      <c r="LYO2165" s="218"/>
      <c r="LYP2165" s="218"/>
      <c r="LYQ2165" s="218"/>
      <c r="LYR2165" s="218"/>
      <c r="LYS2165" s="218"/>
      <c r="LYT2165" s="218"/>
      <c r="LYU2165" s="218"/>
      <c r="LYV2165" s="218"/>
      <c r="LYW2165" s="218"/>
      <c r="LYX2165" s="218"/>
      <c r="LYY2165" s="218"/>
      <c r="LYZ2165" s="218"/>
      <c r="LZA2165" s="218"/>
      <c r="LZB2165" s="218"/>
      <c r="LZC2165" s="218"/>
      <c r="LZD2165" s="218"/>
      <c r="LZE2165" s="218"/>
      <c r="LZF2165" s="218"/>
      <c r="LZG2165" s="218"/>
      <c r="LZH2165" s="218"/>
      <c r="LZI2165" s="218"/>
      <c r="LZJ2165" s="218"/>
      <c r="LZK2165" s="218"/>
      <c r="LZL2165" s="218"/>
      <c r="LZM2165" s="218"/>
      <c r="LZN2165" s="218"/>
      <c r="LZO2165" s="218"/>
      <c r="LZP2165" s="218"/>
      <c r="LZQ2165" s="218"/>
      <c r="LZR2165" s="218"/>
      <c r="LZS2165" s="218"/>
      <c r="LZT2165" s="218"/>
      <c r="LZU2165" s="218"/>
      <c r="LZV2165" s="218"/>
      <c r="LZW2165" s="218"/>
      <c r="LZX2165" s="218"/>
      <c r="LZY2165" s="218"/>
      <c r="LZZ2165" s="218"/>
      <c r="MAA2165" s="218"/>
      <c r="MAB2165" s="218"/>
      <c r="MAC2165" s="218"/>
      <c r="MAD2165" s="218"/>
      <c r="MAE2165" s="218"/>
      <c r="MAF2165" s="218"/>
      <c r="MAG2165" s="218"/>
      <c r="MAH2165" s="218"/>
      <c r="MAI2165" s="218"/>
      <c r="MAJ2165" s="218"/>
      <c r="MAK2165" s="218"/>
      <c r="MAL2165" s="218"/>
      <c r="MAM2165" s="218"/>
      <c r="MAN2165" s="218"/>
      <c r="MAO2165" s="218"/>
      <c r="MAP2165" s="218"/>
      <c r="MAQ2165" s="218"/>
      <c r="MAR2165" s="218"/>
      <c r="MAS2165" s="218"/>
      <c r="MAT2165" s="218"/>
      <c r="MAU2165" s="218"/>
      <c r="MAV2165" s="218"/>
      <c r="MAW2165" s="218"/>
      <c r="MAX2165" s="218"/>
      <c r="MAY2165" s="218"/>
      <c r="MAZ2165" s="218"/>
      <c r="MBA2165" s="218"/>
      <c r="MBB2165" s="218"/>
      <c r="MBC2165" s="218"/>
      <c r="MBD2165" s="218"/>
      <c r="MBE2165" s="218"/>
      <c r="MBF2165" s="218"/>
      <c r="MBG2165" s="218"/>
      <c r="MBH2165" s="218"/>
      <c r="MBI2165" s="218"/>
      <c r="MBJ2165" s="218"/>
      <c r="MBK2165" s="218"/>
      <c r="MBL2165" s="218"/>
      <c r="MBM2165" s="218"/>
      <c r="MBN2165" s="218"/>
      <c r="MBO2165" s="218"/>
      <c r="MBP2165" s="218"/>
      <c r="MBQ2165" s="218"/>
      <c r="MBR2165" s="218"/>
      <c r="MBS2165" s="218"/>
      <c r="MBT2165" s="218"/>
      <c r="MBU2165" s="218"/>
      <c r="MBV2165" s="218"/>
      <c r="MBW2165" s="218"/>
      <c r="MBX2165" s="218"/>
      <c r="MBY2165" s="218"/>
      <c r="MBZ2165" s="218"/>
      <c r="MCA2165" s="218"/>
      <c r="MCB2165" s="218"/>
      <c r="MCC2165" s="218"/>
      <c r="MCD2165" s="218"/>
      <c r="MCE2165" s="218"/>
      <c r="MCF2165" s="218"/>
      <c r="MCG2165" s="218"/>
      <c r="MCH2165" s="218"/>
      <c r="MCI2165" s="218"/>
      <c r="MCJ2165" s="218"/>
      <c r="MCK2165" s="218"/>
      <c r="MCL2165" s="218"/>
      <c r="MCM2165" s="218"/>
      <c r="MCN2165" s="218"/>
      <c r="MCO2165" s="218"/>
      <c r="MCP2165" s="218"/>
      <c r="MCQ2165" s="218"/>
      <c r="MCR2165" s="218"/>
      <c r="MCS2165" s="218"/>
      <c r="MCT2165" s="218"/>
      <c r="MCU2165" s="218"/>
      <c r="MCV2165" s="218"/>
      <c r="MCW2165" s="218"/>
      <c r="MCX2165" s="218"/>
      <c r="MCY2165" s="218"/>
      <c r="MCZ2165" s="218"/>
      <c r="MDA2165" s="218"/>
      <c r="MDB2165" s="218"/>
      <c r="MDC2165" s="218"/>
      <c r="MDD2165" s="218"/>
      <c r="MDE2165" s="218"/>
      <c r="MDF2165" s="218"/>
      <c r="MDG2165" s="218"/>
      <c r="MDH2165" s="218"/>
      <c r="MDI2165" s="218"/>
      <c r="MDJ2165" s="218"/>
      <c r="MDK2165" s="218"/>
      <c r="MDL2165" s="218"/>
      <c r="MDM2165" s="218"/>
      <c r="MDN2165" s="218"/>
      <c r="MDO2165" s="218"/>
      <c r="MDP2165" s="218"/>
      <c r="MDQ2165" s="218"/>
      <c r="MDR2165" s="218"/>
      <c r="MDS2165" s="218"/>
      <c r="MDT2165" s="218"/>
      <c r="MDU2165" s="218"/>
      <c r="MDV2165" s="218"/>
      <c r="MDW2165" s="218"/>
      <c r="MDX2165" s="218"/>
      <c r="MDY2165" s="218"/>
      <c r="MDZ2165" s="218"/>
      <c r="MEA2165" s="218"/>
      <c r="MEB2165" s="218"/>
      <c r="MEC2165" s="218"/>
      <c r="MED2165" s="218"/>
      <c r="MEE2165" s="218"/>
      <c r="MEF2165" s="218"/>
      <c r="MEG2165" s="218"/>
      <c r="MEH2165" s="218"/>
      <c r="MEI2165" s="218"/>
      <c r="MEJ2165" s="218"/>
      <c r="MEK2165" s="218"/>
      <c r="MEL2165" s="218"/>
      <c r="MEM2165" s="218"/>
      <c r="MEN2165" s="218"/>
      <c r="MEO2165" s="218"/>
      <c r="MEP2165" s="218"/>
      <c r="MEQ2165" s="218"/>
      <c r="MER2165" s="218"/>
      <c r="MES2165" s="218"/>
      <c r="MET2165" s="218"/>
      <c r="MEU2165" s="218"/>
      <c r="MEV2165" s="218"/>
      <c r="MEW2165" s="218"/>
      <c r="MEX2165" s="218"/>
      <c r="MEY2165" s="218"/>
      <c r="MEZ2165" s="218"/>
      <c r="MFA2165" s="218"/>
      <c r="MFB2165" s="218"/>
      <c r="MFC2165" s="218"/>
      <c r="MFD2165" s="218"/>
      <c r="MFE2165" s="218"/>
      <c r="MFF2165" s="218"/>
      <c r="MFG2165" s="218"/>
      <c r="MFH2165" s="218"/>
      <c r="MFI2165" s="218"/>
      <c r="MFJ2165" s="218"/>
      <c r="MFK2165" s="218"/>
      <c r="MFL2165" s="218"/>
      <c r="MFM2165" s="218"/>
      <c r="MFN2165" s="218"/>
      <c r="MFO2165" s="218"/>
      <c r="MFP2165" s="218"/>
      <c r="MFQ2165" s="218"/>
      <c r="MFR2165" s="218"/>
      <c r="MFS2165" s="218"/>
      <c r="MFT2165" s="218"/>
      <c r="MFU2165" s="218"/>
      <c r="MFV2165" s="218"/>
      <c r="MFW2165" s="218"/>
      <c r="MFX2165" s="218"/>
      <c r="MFY2165" s="218"/>
      <c r="MFZ2165" s="218"/>
      <c r="MGA2165" s="218"/>
      <c r="MGB2165" s="218"/>
      <c r="MGC2165" s="218"/>
      <c r="MGD2165" s="218"/>
      <c r="MGE2165" s="218"/>
      <c r="MGF2165" s="218"/>
      <c r="MGG2165" s="218"/>
      <c r="MGH2165" s="218"/>
      <c r="MGI2165" s="218"/>
      <c r="MGJ2165" s="218"/>
      <c r="MGK2165" s="218"/>
      <c r="MGL2165" s="218"/>
      <c r="MGM2165" s="218"/>
      <c r="MGN2165" s="218"/>
      <c r="MGO2165" s="218"/>
      <c r="MGP2165" s="218"/>
      <c r="MGQ2165" s="218"/>
      <c r="MGR2165" s="218"/>
      <c r="MGS2165" s="218"/>
      <c r="MGT2165" s="218"/>
      <c r="MGU2165" s="218"/>
      <c r="MGV2165" s="218"/>
      <c r="MGW2165" s="218"/>
      <c r="MGX2165" s="218"/>
      <c r="MGY2165" s="218"/>
      <c r="MGZ2165" s="218"/>
      <c r="MHA2165" s="218"/>
      <c r="MHB2165" s="218"/>
      <c r="MHC2165" s="218"/>
      <c r="MHD2165" s="218"/>
      <c r="MHE2165" s="218"/>
      <c r="MHF2165" s="218"/>
      <c r="MHG2165" s="218"/>
      <c r="MHH2165" s="218"/>
      <c r="MHI2165" s="218"/>
      <c r="MHJ2165" s="218"/>
      <c r="MHK2165" s="218"/>
      <c r="MHL2165" s="218"/>
      <c r="MHM2165" s="218"/>
      <c r="MHN2165" s="218"/>
      <c r="MHO2165" s="218"/>
      <c r="MHP2165" s="218"/>
      <c r="MHQ2165" s="218"/>
      <c r="MHR2165" s="218"/>
      <c r="MHS2165" s="218"/>
      <c r="MHT2165" s="218"/>
      <c r="MHU2165" s="218"/>
      <c r="MHV2165" s="218"/>
      <c r="MHW2165" s="218"/>
      <c r="MHX2165" s="218"/>
      <c r="MHY2165" s="218"/>
      <c r="MHZ2165" s="218"/>
      <c r="MIA2165" s="218"/>
      <c r="MIB2165" s="218"/>
      <c r="MIC2165" s="218"/>
      <c r="MID2165" s="218"/>
      <c r="MIE2165" s="218"/>
      <c r="MIF2165" s="218"/>
      <c r="MIG2165" s="218"/>
      <c r="MIH2165" s="218"/>
      <c r="MII2165" s="218"/>
      <c r="MIJ2165" s="218"/>
      <c r="MIK2165" s="218"/>
      <c r="MIL2165" s="218"/>
      <c r="MIM2165" s="218"/>
      <c r="MIN2165" s="218"/>
      <c r="MIO2165" s="218"/>
      <c r="MIP2165" s="218"/>
      <c r="MIQ2165" s="218"/>
      <c r="MIR2165" s="218"/>
      <c r="MIS2165" s="218"/>
      <c r="MIT2165" s="218"/>
      <c r="MIU2165" s="218"/>
      <c r="MIV2165" s="218"/>
      <c r="MIW2165" s="218"/>
      <c r="MIX2165" s="218"/>
      <c r="MIY2165" s="218"/>
      <c r="MIZ2165" s="218"/>
      <c r="MJA2165" s="218"/>
      <c r="MJB2165" s="218"/>
      <c r="MJC2165" s="218"/>
      <c r="MJD2165" s="218"/>
      <c r="MJE2165" s="218"/>
      <c r="MJF2165" s="218"/>
      <c r="MJG2165" s="218"/>
      <c r="MJH2165" s="218"/>
      <c r="MJI2165" s="218"/>
      <c r="MJJ2165" s="218"/>
      <c r="MJK2165" s="218"/>
      <c r="MJL2165" s="218"/>
      <c r="MJM2165" s="218"/>
      <c r="MJN2165" s="218"/>
      <c r="MJO2165" s="218"/>
      <c r="MJP2165" s="218"/>
      <c r="MJQ2165" s="218"/>
      <c r="MJR2165" s="218"/>
      <c r="MJS2165" s="218"/>
      <c r="MJT2165" s="218"/>
      <c r="MJU2165" s="218"/>
      <c r="MJV2165" s="218"/>
      <c r="MJW2165" s="218"/>
      <c r="MJX2165" s="218"/>
      <c r="MJY2165" s="218"/>
      <c r="MJZ2165" s="218"/>
      <c r="MKA2165" s="218"/>
      <c r="MKB2165" s="218"/>
      <c r="MKC2165" s="218"/>
      <c r="MKD2165" s="218"/>
      <c r="MKE2165" s="218"/>
      <c r="MKF2165" s="218"/>
      <c r="MKG2165" s="218"/>
      <c r="MKH2165" s="218"/>
      <c r="MKI2165" s="218"/>
      <c r="MKJ2165" s="218"/>
      <c r="MKK2165" s="218"/>
      <c r="MKL2165" s="218"/>
      <c r="MKM2165" s="218"/>
      <c r="MKN2165" s="218"/>
      <c r="MKO2165" s="218"/>
      <c r="MKP2165" s="218"/>
      <c r="MKQ2165" s="218"/>
      <c r="MKR2165" s="218"/>
      <c r="MKS2165" s="218"/>
      <c r="MKT2165" s="218"/>
      <c r="MKU2165" s="218"/>
      <c r="MKV2165" s="218"/>
      <c r="MKW2165" s="218"/>
      <c r="MKX2165" s="218"/>
      <c r="MKY2165" s="218"/>
      <c r="MKZ2165" s="218"/>
      <c r="MLA2165" s="218"/>
      <c r="MLB2165" s="218"/>
      <c r="MLC2165" s="218"/>
      <c r="MLD2165" s="218"/>
      <c r="MLE2165" s="218"/>
      <c r="MLF2165" s="218"/>
      <c r="MLG2165" s="218"/>
      <c r="MLH2165" s="218"/>
      <c r="MLI2165" s="218"/>
      <c r="MLJ2165" s="218"/>
      <c r="MLK2165" s="218"/>
      <c r="MLL2165" s="218"/>
      <c r="MLM2165" s="218"/>
      <c r="MLN2165" s="218"/>
      <c r="MLO2165" s="218"/>
      <c r="MLP2165" s="218"/>
      <c r="MLQ2165" s="218"/>
      <c r="MLR2165" s="218"/>
      <c r="MLS2165" s="218"/>
      <c r="MLT2165" s="218"/>
      <c r="MLU2165" s="218"/>
      <c r="MLV2165" s="218"/>
      <c r="MLW2165" s="218"/>
      <c r="MLX2165" s="218"/>
      <c r="MLY2165" s="218"/>
      <c r="MLZ2165" s="218"/>
      <c r="MMA2165" s="218"/>
      <c r="MMB2165" s="218"/>
      <c r="MMC2165" s="218"/>
      <c r="MMD2165" s="218"/>
      <c r="MME2165" s="218"/>
      <c r="MMF2165" s="218"/>
      <c r="MMG2165" s="218"/>
      <c r="MMH2165" s="218"/>
      <c r="MMI2165" s="218"/>
      <c r="MMJ2165" s="218"/>
      <c r="MMK2165" s="218"/>
      <c r="MML2165" s="218"/>
      <c r="MMM2165" s="218"/>
      <c r="MMN2165" s="218"/>
      <c r="MMO2165" s="218"/>
      <c r="MMP2165" s="218"/>
      <c r="MMQ2165" s="218"/>
      <c r="MMR2165" s="218"/>
      <c r="MMS2165" s="218"/>
      <c r="MMT2165" s="218"/>
      <c r="MMU2165" s="218"/>
      <c r="MMV2165" s="218"/>
      <c r="MMW2165" s="218"/>
      <c r="MMX2165" s="218"/>
      <c r="MMY2165" s="218"/>
      <c r="MMZ2165" s="218"/>
      <c r="MNA2165" s="218"/>
      <c r="MNB2165" s="218"/>
      <c r="MNC2165" s="218"/>
      <c r="MND2165" s="218"/>
      <c r="MNE2165" s="218"/>
      <c r="MNF2165" s="218"/>
      <c r="MNG2165" s="218"/>
      <c r="MNH2165" s="218"/>
      <c r="MNI2165" s="218"/>
      <c r="MNJ2165" s="218"/>
      <c r="MNK2165" s="218"/>
      <c r="MNL2165" s="218"/>
      <c r="MNM2165" s="218"/>
      <c r="MNN2165" s="218"/>
      <c r="MNO2165" s="218"/>
      <c r="MNP2165" s="218"/>
      <c r="MNQ2165" s="218"/>
      <c r="MNR2165" s="218"/>
      <c r="MNS2165" s="218"/>
      <c r="MNT2165" s="218"/>
      <c r="MNU2165" s="218"/>
      <c r="MNV2165" s="218"/>
      <c r="MNW2165" s="218"/>
      <c r="MNX2165" s="218"/>
      <c r="MNY2165" s="218"/>
      <c r="MNZ2165" s="218"/>
      <c r="MOA2165" s="218"/>
      <c r="MOB2165" s="218"/>
      <c r="MOC2165" s="218"/>
      <c r="MOD2165" s="218"/>
      <c r="MOE2165" s="218"/>
      <c r="MOF2165" s="218"/>
      <c r="MOG2165" s="218"/>
      <c r="MOH2165" s="218"/>
      <c r="MOI2165" s="218"/>
      <c r="MOJ2165" s="218"/>
      <c r="MOK2165" s="218"/>
      <c r="MOL2165" s="218"/>
      <c r="MOM2165" s="218"/>
      <c r="MON2165" s="218"/>
      <c r="MOO2165" s="218"/>
      <c r="MOP2165" s="218"/>
      <c r="MOQ2165" s="218"/>
      <c r="MOR2165" s="218"/>
      <c r="MOS2165" s="218"/>
      <c r="MOT2165" s="218"/>
      <c r="MOU2165" s="218"/>
      <c r="MOV2165" s="218"/>
      <c r="MOW2165" s="218"/>
      <c r="MOX2165" s="218"/>
      <c r="MOY2165" s="218"/>
      <c r="MOZ2165" s="218"/>
      <c r="MPA2165" s="218"/>
      <c r="MPB2165" s="218"/>
      <c r="MPC2165" s="218"/>
      <c r="MPD2165" s="218"/>
      <c r="MPE2165" s="218"/>
      <c r="MPF2165" s="218"/>
      <c r="MPG2165" s="218"/>
      <c r="MPH2165" s="218"/>
      <c r="MPI2165" s="218"/>
      <c r="MPJ2165" s="218"/>
      <c r="MPK2165" s="218"/>
      <c r="MPL2165" s="218"/>
      <c r="MPM2165" s="218"/>
      <c r="MPN2165" s="218"/>
      <c r="MPO2165" s="218"/>
      <c r="MPP2165" s="218"/>
      <c r="MPQ2165" s="218"/>
      <c r="MPR2165" s="218"/>
      <c r="MPS2165" s="218"/>
      <c r="MPT2165" s="218"/>
      <c r="MPU2165" s="218"/>
      <c r="MPV2165" s="218"/>
      <c r="MPW2165" s="218"/>
      <c r="MPX2165" s="218"/>
      <c r="MPY2165" s="218"/>
      <c r="MPZ2165" s="218"/>
      <c r="MQA2165" s="218"/>
      <c r="MQB2165" s="218"/>
      <c r="MQC2165" s="218"/>
      <c r="MQD2165" s="218"/>
      <c r="MQE2165" s="218"/>
      <c r="MQF2165" s="218"/>
      <c r="MQG2165" s="218"/>
      <c r="MQH2165" s="218"/>
      <c r="MQI2165" s="218"/>
      <c r="MQJ2165" s="218"/>
      <c r="MQK2165" s="218"/>
      <c r="MQL2165" s="218"/>
      <c r="MQM2165" s="218"/>
      <c r="MQN2165" s="218"/>
      <c r="MQO2165" s="218"/>
      <c r="MQP2165" s="218"/>
      <c r="MQQ2165" s="218"/>
      <c r="MQR2165" s="218"/>
      <c r="MQS2165" s="218"/>
      <c r="MQT2165" s="218"/>
      <c r="MQU2165" s="218"/>
      <c r="MQV2165" s="218"/>
      <c r="MQW2165" s="218"/>
      <c r="MQX2165" s="218"/>
      <c r="MQY2165" s="218"/>
      <c r="MQZ2165" s="218"/>
      <c r="MRA2165" s="218"/>
      <c r="MRB2165" s="218"/>
      <c r="MRC2165" s="218"/>
      <c r="MRD2165" s="218"/>
      <c r="MRE2165" s="218"/>
      <c r="MRF2165" s="218"/>
      <c r="MRG2165" s="218"/>
      <c r="MRH2165" s="218"/>
      <c r="MRI2165" s="218"/>
      <c r="MRJ2165" s="218"/>
      <c r="MRK2165" s="218"/>
      <c r="MRL2165" s="218"/>
      <c r="MRM2165" s="218"/>
      <c r="MRN2165" s="218"/>
      <c r="MRO2165" s="218"/>
      <c r="MRP2165" s="218"/>
      <c r="MRQ2165" s="218"/>
      <c r="MRR2165" s="218"/>
      <c r="MRS2165" s="218"/>
      <c r="MRT2165" s="218"/>
      <c r="MRU2165" s="218"/>
      <c r="MRV2165" s="218"/>
      <c r="MRW2165" s="218"/>
      <c r="MRX2165" s="218"/>
      <c r="MRY2165" s="218"/>
      <c r="MRZ2165" s="218"/>
      <c r="MSA2165" s="218"/>
      <c r="MSB2165" s="218"/>
      <c r="MSC2165" s="218"/>
      <c r="MSD2165" s="218"/>
      <c r="MSE2165" s="218"/>
      <c r="MSF2165" s="218"/>
      <c r="MSG2165" s="218"/>
      <c r="MSH2165" s="218"/>
      <c r="MSI2165" s="218"/>
      <c r="MSJ2165" s="218"/>
      <c r="MSK2165" s="218"/>
      <c r="MSL2165" s="218"/>
      <c r="MSM2165" s="218"/>
      <c r="MSN2165" s="218"/>
      <c r="MSO2165" s="218"/>
      <c r="MSP2165" s="218"/>
      <c r="MSQ2165" s="218"/>
      <c r="MSR2165" s="218"/>
      <c r="MSS2165" s="218"/>
      <c r="MST2165" s="218"/>
      <c r="MSU2165" s="218"/>
      <c r="MSV2165" s="218"/>
      <c r="MSW2165" s="218"/>
      <c r="MSX2165" s="218"/>
      <c r="MSY2165" s="218"/>
      <c r="MSZ2165" s="218"/>
      <c r="MTA2165" s="218"/>
      <c r="MTB2165" s="218"/>
      <c r="MTC2165" s="218"/>
      <c r="MTD2165" s="218"/>
      <c r="MTE2165" s="218"/>
      <c r="MTF2165" s="218"/>
      <c r="MTG2165" s="218"/>
      <c r="MTH2165" s="218"/>
      <c r="MTI2165" s="218"/>
      <c r="MTJ2165" s="218"/>
      <c r="MTK2165" s="218"/>
      <c r="MTL2165" s="218"/>
      <c r="MTM2165" s="218"/>
      <c r="MTN2165" s="218"/>
      <c r="MTO2165" s="218"/>
      <c r="MTP2165" s="218"/>
      <c r="MTQ2165" s="218"/>
      <c r="MTR2165" s="218"/>
      <c r="MTS2165" s="218"/>
      <c r="MTT2165" s="218"/>
      <c r="MTU2165" s="218"/>
      <c r="MTV2165" s="218"/>
      <c r="MTW2165" s="218"/>
      <c r="MTX2165" s="218"/>
      <c r="MTY2165" s="218"/>
      <c r="MTZ2165" s="218"/>
      <c r="MUA2165" s="218"/>
      <c r="MUB2165" s="218"/>
      <c r="MUC2165" s="218"/>
      <c r="MUD2165" s="218"/>
      <c r="MUE2165" s="218"/>
      <c r="MUF2165" s="218"/>
      <c r="MUG2165" s="218"/>
      <c r="MUH2165" s="218"/>
      <c r="MUI2165" s="218"/>
      <c r="MUJ2165" s="218"/>
      <c r="MUK2165" s="218"/>
      <c r="MUL2165" s="218"/>
      <c r="MUM2165" s="218"/>
      <c r="MUN2165" s="218"/>
      <c r="MUO2165" s="218"/>
      <c r="MUP2165" s="218"/>
      <c r="MUQ2165" s="218"/>
      <c r="MUR2165" s="218"/>
      <c r="MUS2165" s="218"/>
      <c r="MUT2165" s="218"/>
      <c r="MUU2165" s="218"/>
      <c r="MUV2165" s="218"/>
      <c r="MUW2165" s="218"/>
      <c r="MUX2165" s="218"/>
      <c r="MUY2165" s="218"/>
      <c r="MUZ2165" s="218"/>
      <c r="MVA2165" s="218"/>
      <c r="MVB2165" s="218"/>
      <c r="MVC2165" s="218"/>
      <c r="MVD2165" s="218"/>
      <c r="MVE2165" s="218"/>
      <c r="MVF2165" s="218"/>
      <c r="MVG2165" s="218"/>
      <c r="MVH2165" s="218"/>
      <c r="MVI2165" s="218"/>
      <c r="MVJ2165" s="218"/>
      <c r="MVK2165" s="218"/>
      <c r="MVL2165" s="218"/>
      <c r="MVM2165" s="218"/>
      <c r="MVN2165" s="218"/>
      <c r="MVO2165" s="218"/>
      <c r="MVP2165" s="218"/>
      <c r="MVQ2165" s="218"/>
      <c r="MVR2165" s="218"/>
      <c r="MVS2165" s="218"/>
      <c r="MVT2165" s="218"/>
      <c r="MVU2165" s="218"/>
      <c r="MVV2165" s="218"/>
      <c r="MVW2165" s="218"/>
      <c r="MVX2165" s="218"/>
      <c r="MVY2165" s="218"/>
      <c r="MVZ2165" s="218"/>
      <c r="MWA2165" s="218"/>
      <c r="MWB2165" s="218"/>
      <c r="MWC2165" s="218"/>
      <c r="MWD2165" s="218"/>
      <c r="MWE2165" s="218"/>
      <c r="MWF2165" s="218"/>
      <c r="MWG2165" s="218"/>
      <c r="MWH2165" s="218"/>
      <c r="MWI2165" s="218"/>
      <c r="MWJ2165" s="218"/>
      <c r="MWK2165" s="218"/>
      <c r="MWL2165" s="218"/>
      <c r="MWM2165" s="218"/>
      <c r="MWN2165" s="218"/>
      <c r="MWO2165" s="218"/>
      <c r="MWP2165" s="218"/>
      <c r="MWQ2165" s="218"/>
      <c r="MWR2165" s="218"/>
      <c r="MWS2165" s="218"/>
      <c r="MWT2165" s="218"/>
      <c r="MWU2165" s="218"/>
      <c r="MWV2165" s="218"/>
      <c r="MWW2165" s="218"/>
      <c r="MWX2165" s="218"/>
      <c r="MWY2165" s="218"/>
      <c r="MWZ2165" s="218"/>
      <c r="MXA2165" s="218"/>
      <c r="MXB2165" s="218"/>
      <c r="MXC2165" s="218"/>
      <c r="MXD2165" s="218"/>
      <c r="MXE2165" s="218"/>
      <c r="MXF2165" s="218"/>
      <c r="MXG2165" s="218"/>
      <c r="MXH2165" s="218"/>
      <c r="MXI2165" s="218"/>
      <c r="MXJ2165" s="218"/>
      <c r="MXK2165" s="218"/>
      <c r="MXL2165" s="218"/>
      <c r="MXM2165" s="218"/>
      <c r="MXN2165" s="218"/>
      <c r="MXO2165" s="218"/>
      <c r="MXP2165" s="218"/>
      <c r="MXQ2165" s="218"/>
      <c r="MXR2165" s="218"/>
      <c r="MXS2165" s="218"/>
      <c r="MXT2165" s="218"/>
      <c r="MXU2165" s="218"/>
      <c r="MXV2165" s="218"/>
      <c r="MXW2165" s="218"/>
      <c r="MXX2165" s="218"/>
      <c r="MXY2165" s="218"/>
      <c r="MXZ2165" s="218"/>
      <c r="MYA2165" s="218"/>
      <c r="MYB2165" s="218"/>
      <c r="MYC2165" s="218"/>
      <c r="MYD2165" s="218"/>
      <c r="MYE2165" s="218"/>
      <c r="MYF2165" s="218"/>
      <c r="MYG2165" s="218"/>
      <c r="MYH2165" s="218"/>
      <c r="MYI2165" s="218"/>
      <c r="MYJ2165" s="218"/>
      <c r="MYK2165" s="218"/>
      <c r="MYL2165" s="218"/>
      <c r="MYM2165" s="218"/>
      <c r="MYN2165" s="218"/>
      <c r="MYO2165" s="218"/>
      <c r="MYP2165" s="218"/>
      <c r="MYQ2165" s="218"/>
      <c r="MYR2165" s="218"/>
      <c r="MYS2165" s="218"/>
      <c r="MYT2165" s="218"/>
      <c r="MYU2165" s="218"/>
      <c r="MYV2165" s="218"/>
      <c r="MYW2165" s="218"/>
      <c r="MYX2165" s="218"/>
      <c r="MYY2165" s="218"/>
      <c r="MYZ2165" s="218"/>
      <c r="MZA2165" s="218"/>
      <c r="MZB2165" s="218"/>
      <c r="MZC2165" s="218"/>
      <c r="MZD2165" s="218"/>
      <c r="MZE2165" s="218"/>
      <c r="MZF2165" s="218"/>
      <c r="MZG2165" s="218"/>
      <c r="MZH2165" s="218"/>
      <c r="MZI2165" s="218"/>
      <c r="MZJ2165" s="218"/>
      <c r="MZK2165" s="218"/>
      <c r="MZL2165" s="218"/>
      <c r="MZM2165" s="218"/>
      <c r="MZN2165" s="218"/>
      <c r="MZO2165" s="218"/>
      <c r="MZP2165" s="218"/>
      <c r="MZQ2165" s="218"/>
      <c r="MZR2165" s="218"/>
      <c r="MZS2165" s="218"/>
      <c r="MZT2165" s="218"/>
      <c r="MZU2165" s="218"/>
      <c r="MZV2165" s="218"/>
      <c r="MZW2165" s="218"/>
      <c r="MZX2165" s="218"/>
      <c r="MZY2165" s="218"/>
      <c r="MZZ2165" s="218"/>
      <c r="NAA2165" s="218"/>
      <c r="NAB2165" s="218"/>
      <c r="NAC2165" s="218"/>
      <c r="NAD2165" s="218"/>
      <c r="NAE2165" s="218"/>
      <c r="NAF2165" s="218"/>
      <c r="NAG2165" s="218"/>
      <c r="NAH2165" s="218"/>
      <c r="NAI2165" s="218"/>
      <c r="NAJ2165" s="218"/>
      <c r="NAK2165" s="218"/>
      <c r="NAL2165" s="218"/>
      <c r="NAM2165" s="218"/>
      <c r="NAN2165" s="218"/>
      <c r="NAO2165" s="218"/>
      <c r="NAP2165" s="218"/>
      <c r="NAQ2165" s="218"/>
      <c r="NAR2165" s="218"/>
      <c r="NAS2165" s="218"/>
      <c r="NAT2165" s="218"/>
      <c r="NAU2165" s="218"/>
      <c r="NAV2165" s="218"/>
      <c r="NAW2165" s="218"/>
      <c r="NAX2165" s="218"/>
      <c r="NAY2165" s="218"/>
      <c r="NAZ2165" s="218"/>
      <c r="NBA2165" s="218"/>
      <c r="NBB2165" s="218"/>
      <c r="NBC2165" s="218"/>
      <c r="NBD2165" s="218"/>
      <c r="NBE2165" s="218"/>
      <c r="NBF2165" s="218"/>
      <c r="NBG2165" s="218"/>
      <c r="NBH2165" s="218"/>
      <c r="NBI2165" s="218"/>
      <c r="NBJ2165" s="218"/>
      <c r="NBK2165" s="218"/>
      <c r="NBL2165" s="218"/>
      <c r="NBM2165" s="218"/>
      <c r="NBN2165" s="218"/>
      <c r="NBO2165" s="218"/>
      <c r="NBP2165" s="218"/>
      <c r="NBQ2165" s="218"/>
      <c r="NBR2165" s="218"/>
      <c r="NBS2165" s="218"/>
      <c r="NBT2165" s="218"/>
      <c r="NBU2165" s="218"/>
      <c r="NBV2165" s="218"/>
      <c r="NBW2165" s="218"/>
      <c r="NBX2165" s="218"/>
      <c r="NBY2165" s="218"/>
      <c r="NBZ2165" s="218"/>
      <c r="NCA2165" s="218"/>
      <c r="NCB2165" s="218"/>
      <c r="NCC2165" s="218"/>
      <c r="NCD2165" s="218"/>
      <c r="NCE2165" s="218"/>
      <c r="NCF2165" s="218"/>
      <c r="NCG2165" s="218"/>
      <c r="NCH2165" s="218"/>
      <c r="NCI2165" s="218"/>
      <c r="NCJ2165" s="218"/>
      <c r="NCK2165" s="218"/>
      <c r="NCL2165" s="218"/>
      <c r="NCM2165" s="218"/>
      <c r="NCN2165" s="218"/>
      <c r="NCO2165" s="218"/>
      <c r="NCP2165" s="218"/>
      <c r="NCQ2165" s="218"/>
      <c r="NCR2165" s="218"/>
      <c r="NCS2165" s="218"/>
      <c r="NCT2165" s="218"/>
      <c r="NCU2165" s="218"/>
      <c r="NCV2165" s="218"/>
      <c r="NCW2165" s="218"/>
      <c r="NCX2165" s="218"/>
      <c r="NCY2165" s="218"/>
      <c r="NCZ2165" s="218"/>
      <c r="NDA2165" s="218"/>
      <c r="NDB2165" s="218"/>
      <c r="NDC2165" s="218"/>
      <c r="NDD2165" s="218"/>
      <c r="NDE2165" s="218"/>
      <c r="NDF2165" s="218"/>
      <c r="NDG2165" s="218"/>
      <c r="NDH2165" s="218"/>
      <c r="NDI2165" s="218"/>
      <c r="NDJ2165" s="218"/>
      <c r="NDK2165" s="218"/>
      <c r="NDL2165" s="218"/>
      <c r="NDM2165" s="218"/>
      <c r="NDN2165" s="218"/>
      <c r="NDO2165" s="218"/>
      <c r="NDP2165" s="218"/>
      <c r="NDQ2165" s="218"/>
      <c r="NDR2165" s="218"/>
      <c r="NDS2165" s="218"/>
      <c r="NDT2165" s="218"/>
      <c r="NDU2165" s="218"/>
      <c r="NDV2165" s="218"/>
      <c r="NDW2165" s="218"/>
      <c r="NDX2165" s="218"/>
      <c r="NDY2165" s="218"/>
      <c r="NDZ2165" s="218"/>
      <c r="NEA2165" s="218"/>
      <c r="NEB2165" s="218"/>
      <c r="NEC2165" s="218"/>
      <c r="NED2165" s="218"/>
      <c r="NEE2165" s="218"/>
      <c r="NEF2165" s="218"/>
      <c r="NEG2165" s="218"/>
      <c r="NEH2165" s="218"/>
      <c r="NEI2165" s="218"/>
      <c r="NEJ2165" s="218"/>
      <c r="NEK2165" s="218"/>
      <c r="NEL2165" s="218"/>
      <c r="NEM2165" s="218"/>
      <c r="NEN2165" s="218"/>
      <c r="NEO2165" s="218"/>
      <c r="NEP2165" s="218"/>
      <c r="NEQ2165" s="218"/>
      <c r="NER2165" s="218"/>
      <c r="NES2165" s="218"/>
      <c r="NET2165" s="218"/>
      <c r="NEU2165" s="218"/>
      <c r="NEV2165" s="218"/>
      <c r="NEW2165" s="218"/>
      <c r="NEX2165" s="218"/>
      <c r="NEY2165" s="218"/>
      <c r="NEZ2165" s="218"/>
      <c r="NFA2165" s="218"/>
      <c r="NFB2165" s="218"/>
      <c r="NFC2165" s="218"/>
      <c r="NFD2165" s="218"/>
      <c r="NFE2165" s="218"/>
      <c r="NFF2165" s="218"/>
      <c r="NFG2165" s="218"/>
      <c r="NFH2165" s="218"/>
      <c r="NFI2165" s="218"/>
      <c r="NFJ2165" s="218"/>
      <c r="NFK2165" s="218"/>
      <c r="NFL2165" s="218"/>
      <c r="NFM2165" s="218"/>
      <c r="NFN2165" s="218"/>
      <c r="NFO2165" s="218"/>
      <c r="NFP2165" s="218"/>
      <c r="NFQ2165" s="218"/>
      <c r="NFR2165" s="218"/>
      <c r="NFS2165" s="218"/>
      <c r="NFT2165" s="218"/>
      <c r="NFU2165" s="218"/>
      <c r="NFV2165" s="218"/>
      <c r="NFW2165" s="218"/>
      <c r="NFX2165" s="218"/>
      <c r="NFY2165" s="218"/>
      <c r="NFZ2165" s="218"/>
      <c r="NGA2165" s="218"/>
      <c r="NGB2165" s="218"/>
      <c r="NGC2165" s="218"/>
      <c r="NGD2165" s="218"/>
      <c r="NGE2165" s="218"/>
      <c r="NGF2165" s="218"/>
      <c r="NGG2165" s="218"/>
      <c r="NGH2165" s="218"/>
      <c r="NGI2165" s="218"/>
      <c r="NGJ2165" s="218"/>
      <c r="NGK2165" s="218"/>
      <c r="NGL2165" s="218"/>
      <c r="NGM2165" s="218"/>
      <c r="NGN2165" s="218"/>
      <c r="NGO2165" s="218"/>
      <c r="NGP2165" s="218"/>
      <c r="NGQ2165" s="218"/>
      <c r="NGR2165" s="218"/>
      <c r="NGS2165" s="218"/>
      <c r="NGT2165" s="218"/>
      <c r="NGU2165" s="218"/>
      <c r="NGV2165" s="218"/>
      <c r="NGW2165" s="218"/>
      <c r="NGX2165" s="218"/>
      <c r="NGY2165" s="218"/>
      <c r="NGZ2165" s="218"/>
      <c r="NHA2165" s="218"/>
      <c r="NHB2165" s="218"/>
      <c r="NHC2165" s="218"/>
      <c r="NHD2165" s="218"/>
      <c r="NHE2165" s="218"/>
      <c r="NHF2165" s="218"/>
      <c r="NHG2165" s="218"/>
      <c r="NHH2165" s="218"/>
      <c r="NHI2165" s="218"/>
      <c r="NHJ2165" s="218"/>
      <c r="NHK2165" s="218"/>
      <c r="NHL2165" s="218"/>
      <c r="NHM2165" s="218"/>
      <c r="NHN2165" s="218"/>
      <c r="NHO2165" s="218"/>
      <c r="NHP2165" s="218"/>
      <c r="NHQ2165" s="218"/>
      <c r="NHR2165" s="218"/>
      <c r="NHS2165" s="218"/>
      <c r="NHT2165" s="218"/>
      <c r="NHU2165" s="218"/>
      <c r="NHV2165" s="218"/>
      <c r="NHW2165" s="218"/>
      <c r="NHX2165" s="218"/>
      <c r="NHY2165" s="218"/>
      <c r="NHZ2165" s="218"/>
      <c r="NIA2165" s="218"/>
      <c r="NIB2165" s="218"/>
      <c r="NIC2165" s="218"/>
      <c r="NID2165" s="218"/>
      <c r="NIE2165" s="218"/>
      <c r="NIF2165" s="218"/>
      <c r="NIG2165" s="218"/>
      <c r="NIH2165" s="218"/>
      <c r="NII2165" s="218"/>
      <c r="NIJ2165" s="218"/>
      <c r="NIK2165" s="218"/>
      <c r="NIL2165" s="218"/>
      <c r="NIM2165" s="218"/>
      <c r="NIN2165" s="218"/>
      <c r="NIO2165" s="218"/>
      <c r="NIP2165" s="218"/>
      <c r="NIQ2165" s="218"/>
      <c r="NIR2165" s="218"/>
      <c r="NIS2165" s="218"/>
      <c r="NIT2165" s="218"/>
      <c r="NIU2165" s="218"/>
      <c r="NIV2165" s="218"/>
      <c r="NIW2165" s="218"/>
      <c r="NIX2165" s="218"/>
      <c r="NIY2165" s="218"/>
      <c r="NIZ2165" s="218"/>
      <c r="NJA2165" s="218"/>
      <c r="NJB2165" s="218"/>
      <c r="NJC2165" s="218"/>
      <c r="NJD2165" s="218"/>
      <c r="NJE2165" s="218"/>
      <c r="NJF2165" s="218"/>
      <c r="NJG2165" s="218"/>
      <c r="NJH2165" s="218"/>
      <c r="NJI2165" s="218"/>
      <c r="NJJ2165" s="218"/>
      <c r="NJK2165" s="218"/>
      <c r="NJL2165" s="218"/>
      <c r="NJM2165" s="218"/>
      <c r="NJN2165" s="218"/>
      <c r="NJO2165" s="218"/>
      <c r="NJP2165" s="218"/>
      <c r="NJQ2165" s="218"/>
      <c r="NJR2165" s="218"/>
      <c r="NJS2165" s="218"/>
      <c r="NJT2165" s="218"/>
      <c r="NJU2165" s="218"/>
      <c r="NJV2165" s="218"/>
      <c r="NJW2165" s="218"/>
      <c r="NJX2165" s="218"/>
      <c r="NJY2165" s="218"/>
      <c r="NJZ2165" s="218"/>
      <c r="NKA2165" s="218"/>
      <c r="NKB2165" s="218"/>
      <c r="NKC2165" s="218"/>
      <c r="NKD2165" s="218"/>
      <c r="NKE2165" s="218"/>
      <c r="NKF2165" s="218"/>
      <c r="NKG2165" s="218"/>
      <c r="NKH2165" s="218"/>
      <c r="NKI2165" s="218"/>
      <c r="NKJ2165" s="218"/>
      <c r="NKK2165" s="218"/>
      <c r="NKL2165" s="218"/>
      <c r="NKM2165" s="218"/>
      <c r="NKN2165" s="218"/>
      <c r="NKO2165" s="218"/>
      <c r="NKP2165" s="218"/>
      <c r="NKQ2165" s="218"/>
      <c r="NKR2165" s="218"/>
      <c r="NKS2165" s="218"/>
      <c r="NKT2165" s="218"/>
      <c r="NKU2165" s="218"/>
      <c r="NKV2165" s="218"/>
      <c r="NKW2165" s="218"/>
      <c r="NKX2165" s="218"/>
      <c r="NKY2165" s="218"/>
      <c r="NKZ2165" s="218"/>
      <c r="NLA2165" s="218"/>
      <c r="NLB2165" s="218"/>
      <c r="NLC2165" s="218"/>
      <c r="NLD2165" s="218"/>
      <c r="NLE2165" s="218"/>
      <c r="NLF2165" s="218"/>
      <c r="NLG2165" s="218"/>
      <c r="NLH2165" s="218"/>
      <c r="NLI2165" s="218"/>
      <c r="NLJ2165" s="218"/>
      <c r="NLK2165" s="218"/>
      <c r="NLL2165" s="218"/>
      <c r="NLM2165" s="218"/>
      <c r="NLN2165" s="218"/>
      <c r="NLO2165" s="218"/>
      <c r="NLP2165" s="218"/>
      <c r="NLQ2165" s="218"/>
      <c r="NLR2165" s="218"/>
      <c r="NLS2165" s="218"/>
      <c r="NLT2165" s="218"/>
      <c r="NLU2165" s="218"/>
      <c r="NLV2165" s="218"/>
      <c r="NLW2165" s="218"/>
      <c r="NLX2165" s="218"/>
      <c r="NLY2165" s="218"/>
      <c r="NLZ2165" s="218"/>
      <c r="NMA2165" s="218"/>
      <c r="NMB2165" s="218"/>
      <c r="NMC2165" s="218"/>
      <c r="NMD2165" s="218"/>
      <c r="NME2165" s="218"/>
      <c r="NMF2165" s="218"/>
      <c r="NMG2165" s="218"/>
      <c r="NMH2165" s="218"/>
      <c r="NMI2165" s="218"/>
      <c r="NMJ2165" s="218"/>
      <c r="NMK2165" s="218"/>
      <c r="NML2165" s="218"/>
      <c r="NMM2165" s="218"/>
      <c r="NMN2165" s="218"/>
      <c r="NMO2165" s="218"/>
      <c r="NMP2165" s="218"/>
      <c r="NMQ2165" s="218"/>
      <c r="NMR2165" s="218"/>
      <c r="NMS2165" s="218"/>
      <c r="NMT2165" s="218"/>
      <c r="NMU2165" s="218"/>
      <c r="NMV2165" s="218"/>
      <c r="NMW2165" s="218"/>
      <c r="NMX2165" s="218"/>
      <c r="NMY2165" s="218"/>
      <c r="NMZ2165" s="218"/>
      <c r="NNA2165" s="218"/>
      <c r="NNB2165" s="218"/>
      <c r="NNC2165" s="218"/>
      <c r="NND2165" s="218"/>
      <c r="NNE2165" s="218"/>
      <c r="NNF2165" s="218"/>
      <c r="NNG2165" s="218"/>
      <c r="NNH2165" s="218"/>
      <c r="NNI2165" s="218"/>
      <c r="NNJ2165" s="218"/>
      <c r="NNK2165" s="218"/>
      <c r="NNL2165" s="218"/>
      <c r="NNM2165" s="218"/>
      <c r="NNN2165" s="218"/>
      <c r="NNO2165" s="218"/>
      <c r="NNP2165" s="218"/>
      <c r="NNQ2165" s="218"/>
      <c r="NNR2165" s="218"/>
      <c r="NNS2165" s="218"/>
      <c r="NNT2165" s="218"/>
      <c r="NNU2165" s="218"/>
      <c r="NNV2165" s="218"/>
      <c r="NNW2165" s="218"/>
      <c r="NNX2165" s="218"/>
      <c r="NNY2165" s="218"/>
      <c r="NNZ2165" s="218"/>
      <c r="NOA2165" s="218"/>
      <c r="NOB2165" s="218"/>
      <c r="NOC2165" s="218"/>
      <c r="NOD2165" s="218"/>
      <c r="NOE2165" s="218"/>
      <c r="NOF2165" s="218"/>
      <c r="NOG2165" s="218"/>
      <c r="NOH2165" s="218"/>
      <c r="NOI2165" s="218"/>
      <c r="NOJ2165" s="218"/>
      <c r="NOK2165" s="218"/>
      <c r="NOL2165" s="218"/>
      <c r="NOM2165" s="218"/>
      <c r="NON2165" s="218"/>
      <c r="NOO2165" s="218"/>
      <c r="NOP2165" s="218"/>
      <c r="NOQ2165" s="218"/>
      <c r="NOR2165" s="218"/>
      <c r="NOS2165" s="218"/>
      <c r="NOT2165" s="218"/>
      <c r="NOU2165" s="218"/>
      <c r="NOV2165" s="218"/>
      <c r="NOW2165" s="218"/>
      <c r="NOX2165" s="218"/>
      <c r="NOY2165" s="218"/>
      <c r="NOZ2165" s="218"/>
      <c r="NPA2165" s="218"/>
      <c r="NPB2165" s="218"/>
      <c r="NPC2165" s="218"/>
      <c r="NPD2165" s="218"/>
      <c r="NPE2165" s="218"/>
      <c r="NPF2165" s="218"/>
      <c r="NPG2165" s="218"/>
      <c r="NPH2165" s="218"/>
      <c r="NPI2165" s="218"/>
      <c r="NPJ2165" s="218"/>
      <c r="NPK2165" s="218"/>
      <c r="NPL2165" s="218"/>
      <c r="NPM2165" s="218"/>
      <c r="NPN2165" s="218"/>
      <c r="NPO2165" s="218"/>
      <c r="NPP2165" s="218"/>
      <c r="NPQ2165" s="218"/>
      <c r="NPR2165" s="218"/>
      <c r="NPS2165" s="218"/>
      <c r="NPT2165" s="218"/>
      <c r="NPU2165" s="218"/>
      <c r="NPV2165" s="218"/>
      <c r="NPW2165" s="218"/>
      <c r="NPX2165" s="218"/>
      <c r="NPY2165" s="218"/>
      <c r="NPZ2165" s="218"/>
      <c r="NQA2165" s="218"/>
      <c r="NQB2165" s="218"/>
      <c r="NQC2165" s="218"/>
      <c r="NQD2165" s="218"/>
      <c r="NQE2165" s="218"/>
      <c r="NQF2165" s="218"/>
      <c r="NQG2165" s="218"/>
      <c r="NQH2165" s="218"/>
      <c r="NQI2165" s="218"/>
      <c r="NQJ2165" s="218"/>
      <c r="NQK2165" s="218"/>
      <c r="NQL2165" s="218"/>
      <c r="NQM2165" s="218"/>
      <c r="NQN2165" s="218"/>
      <c r="NQO2165" s="218"/>
      <c r="NQP2165" s="218"/>
      <c r="NQQ2165" s="218"/>
      <c r="NQR2165" s="218"/>
      <c r="NQS2165" s="218"/>
      <c r="NQT2165" s="218"/>
      <c r="NQU2165" s="218"/>
      <c r="NQV2165" s="218"/>
      <c r="NQW2165" s="218"/>
      <c r="NQX2165" s="218"/>
      <c r="NQY2165" s="218"/>
      <c r="NQZ2165" s="218"/>
      <c r="NRA2165" s="218"/>
      <c r="NRB2165" s="218"/>
      <c r="NRC2165" s="218"/>
      <c r="NRD2165" s="218"/>
      <c r="NRE2165" s="218"/>
      <c r="NRF2165" s="218"/>
      <c r="NRG2165" s="218"/>
      <c r="NRH2165" s="218"/>
      <c r="NRI2165" s="218"/>
      <c r="NRJ2165" s="218"/>
      <c r="NRK2165" s="218"/>
      <c r="NRL2165" s="218"/>
      <c r="NRM2165" s="218"/>
      <c r="NRN2165" s="218"/>
      <c r="NRO2165" s="218"/>
      <c r="NRP2165" s="218"/>
      <c r="NRQ2165" s="218"/>
      <c r="NRR2165" s="218"/>
      <c r="NRS2165" s="218"/>
      <c r="NRT2165" s="218"/>
      <c r="NRU2165" s="218"/>
      <c r="NRV2165" s="218"/>
      <c r="NRW2165" s="218"/>
      <c r="NRX2165" s="218"/>
      <c r="NRY2165" s="218"/>
      <c r="NRZ2165" s="218"/>
      <c r="NSA2165" s="218"/>
      <c r="NSB2165" s="218"/>
      <c r="NSC2165" s="218"/>
      <c r="NSD2165" s="218"/>
      <c r="NSE2165" s="218"/>
      <c r="NSF2165" s="218"/>
      <c r="NSG2165" s="218"/>
      <c r="NSH2165" s="218"/>
      <c r="NSI2165" s="218"/>
      <c r="NSJ2165" s="218"/>
      <c r="NSK2165" s="218"/>
      <c r="NSL2165" s="218"/>
      <c r="NSM2165" s="218"/>
      <c r="NSN2165" s="218"/>
      <c r="NSO2165" s="218"/>
      <c r="NSP2165" s="218"/>
      <c r="NSQ2165" s="218"/>
      <c r="NSR2165" s="218"/>
      <c r="NSS2165" s="218"/>
      <c r="NST2165" s="218"/>
      <c r="NSU2165" s="218"/>
      <c r="NSV2165" s="218"/>
      <c r="NSW2165" s="218"/>
      <c r="NSX2165" s="218"/>
      <c r="NSY2165" s="218"/>
      <c r="NSZ2165" s="218"/>
      <c r="NTA2165" s="218"/>
      <c r="NTB2165" s="218"/>
      <c r="NTC2165" s="218"/>
      <c r="NTD2165" s="218"/>
      <c r="NTE2165" s="218"/>
      <c r="NTF2165" s="218"/>
      <c r="NTG2165" s="218"/>
      <c r="NTH2165" s="218"/>
      <c r="NTI2165" s="218"/>
      <c r="NTJ2165" s="218"/>
      <c r="NTK2165" s="218"/>
      <c r="NTL2165" s="218"/>
      <c r="NTM2165" s="218"/>
      <c r="NTN2165" s="218"/>
      <c r="NTO2165" s="218"/>
      <c r="NTP2165" s="218"/>
      <c r="NTQ2165" s="218"/>
      <c r="NTR2165" s="218"/>
      <c r="NTS2165" s="218"/>
      <c r="NTT2165" s="218"/>
      <c r="NTU2165" s="218"/>
      <c r="NTV2165" s="218"/>
      <c r="NTW2165" s="218"/>
      <c r="NTX2165" s="218"/>
      <c r="NTY2165" s="218"/>
      <c r="NTZ2165" s="218"/>
      <c r="NUA2165" s="218"/>
      <c r="NUB2165" s="218"/>
      <c r="NUC2165" s="218"/>
      <c r="NUD2165" s="218"/>
      <c r="NUE2165" s="218"/>
      <c r="NUF2165" s="218"/>
      <c r="NUG2165" s="218"/>
      <c r="NUH2165" s="218"/>
      <c r="NUI2165" s="218"/>
      <c r="NUJ2165" s="218"/>
      <c r="NUK2165" s="218"/>
      <c r="NUL2165" s="218"/>
      <c r="NUM2165" s="218"/>
      <c r="NUN2165" s="218"/>
      <c r="NUO2165" s="218"/>
      <c r="NUP2165" s="218"/>
      <c r="NUQ2165" s="218"/>
      <c r="NUR2165" s="218"/>
      <c r="NUS2165" s="218"/>
      <c r="NUT2165" s="218"/>
      <c r="NUU2165" s="218"/>
      <c r="NUV2165" s="218"/>
      <c r="NUW2165" s="218"/>
      <c r="NUX2165" s="218"/>
      <c r="NUY2165" s="218"/>
      <c r="NUZ2165" s="218"/>
      <c r="NVA2165" s="218"/>
      <c r="NVB2165" s="218"/>
      <c r="NVC2165" s="218"/>
      <c r="NVD2165" s="218"/>
      <c r="NVE2165" s="218"/>
      <c r="NVF2165" s="218"/>
      <c r="NVG2165" s="218"/>
      <c r="NVH2165" s="218"/>
      <c r="NVI2165" s="218"/>
      <c r="NVJ2165" s="218"/>
      <c r="NVK2165" s="218"/>
      <c r="NVL2165" s="218"/>
      <c r="NVM2165" s="218"/>
      <c r="NVN2165" s="218"/>
      <c r="NVO2165" s="218"/>
      <c r="NVP2165" s="218"/>
      <c r="NVQ2165" s="218"/>
      <c r="NVR2165" s="218"/>
      <c r="NVS2165" s="218"/>
      <c r="NVT2165" s="218"/>
      <c r="NVU2165" s="218"/>
      <c r="NVV2165" s="218"/>
      <c r="NVW2165" s="218"/>
      <c r="NVX2165" s="218"/>
      <c r="NVY2165" s="218"/>
      <c r="NVZ2165" s="218"/>
      <c r="NWA2165" s="218"/>
      <c r="NWB2165" s="218"/>
      <c r="NWC2165" s="218"/>
      <c r="NWD2165" s="218"/>
      <c r="NWE2165" s="218"/>
      <c r="NWF2165" s="218"/>
      <c r="NWG2165" s="218"/>
      <c r="NWH2165" s="218"/>
      <c r="NWI2165" s="218"/>
      <c r="NWJ2165" s="218"/>
      <c r="NWK2165" s="218"/>
      <c r="NWL2165" s="218"/>
      <c r="NWM2165" s="218"/>
      <c r="NWN2165" s="218"/>
      <c r="NWO2165" s="218"/>
      <c r="NWP2165" s="218"/>
      <c r="NWQ2165" s="218"/>
      <c r="NWR2165" s="218"/>
      <c r="NWS2165" s="218"/>
      <c r="NWT2165" s="218"/>
      <c r="NWU2165" s="218"/>
      <c r="NWV2165" s="218"/>
      <c r="NWW2165" s="218"/>
      <c r="NWX2165" s="218"/>
      <c r="NWY2165" s="218"/>
      <c r="NWZ2165" s="218"/>
      <c r="NXA2165" s="218"/>
      <c r="NXB2165" s="218"/>
      <c r="NXC2165" s="218"/>
      <c r="NXD2165" s="218"/>
      <c r="NXE2165" s="218"/>
      <c r="NXF2165" s="218"/>
      <c r="NXG2165" s="218"/>
      <c r="NXH2165" s="218"/>
      <c r="NXI2165" s="218"/>
      <c r="NXJ2165" s="218"/>
      <c r="NXK2165" s="218"/>
      <c r="NXL2165" s="218"/>
      <c r="NXM2165" s="218"/>
      <c r="NXN2165" s="218"/>
      <c r="NXO2165" s="218"/>
      <c r="NXP2165" s="218"/>
      <c r="NXQ2165" s="218"/>
      <c r="NXR2165" s="218"/>
      <c r="NXS2165" s="218"/>
      <c r="NXT2165" s="218"/>
      <c r="NXU2165" s="218"/>
      <c r="NXV2165" s="218"/>
      <c r="NXW2165" s="218"/>
      <c r="NXX2165" s="218"/>
      <c r="NXY2165" s="218"/>
      <c r="NXZ2165" s="218"/>
      <c r="NYA2165" s="218"/>
      <c r="NYB2165" s="218"/>
      <c r="NYC2165" s="218"/>
      <c r="NYD2165" s="218"/>
      <c r="NYE2165" s="218"/>
      <c r="NYF2165" s="218"/>
      <c r="NYG2165" s="218"/>
      <c r="NYH2165" s="218"/>
      <c r="NYI2165" s="218"/>
      <c r="NYJ2165" s="218"/>
      <c r="NYK2165" s="218"/>
      <c r="NYL2165" s="218"/>
      <c r="NYM2165" s="218"/>
      <c r="NYN2165" s="218"/>
      <c r="NYO2165" s="218"/>
      <c r="NYP2165" s="218"/>
      <c r="NYQ2165" s="218"/>
      <c r="NYR2165" s="218"/>
      <c r="NYS2165" s="218"/>
      <c r="NYT2165" s="218"/>
      <c r="NYU2165" s="218"/>
      <c r="NYV2165" s="218"/>
      <c r="NYW2165" s="218"/>
      <c r="NYX2165" s="218"/>
      <c r="NYY2165" s="218"/>
      <c r="NYZ2165" s="218"/>
      <c r="NZA2165" s="218"/>
      <c r="NZB2165" s="218"/>
      <c r="NZC2165" s="218"/>
      <c r="NZD2165" s="218"/>
      <c r="NZE2165" s="218"/>
      <c r="NZF2165" s="218"/>
      <c r="NZG2165" s="218"/>
      <c r="NZH2165" s="218"/>
      <c r="NZI2165" s="218"/>
      <c r="NZJ2165" s="218"/>
      <c r="NZK2165" s="218"/>
      <c r="NZL2165" s="218"/>
      <c r="NZM2165" s="218"/>
      <c r="NZN2165" s="218"/>
      <c r="NZO2165" s="218"/>
      <c r="NZP2165" s="218"/>
      <c r="NZQ2165" s="218"/>
      <c r="NZR2165" s="218"/>
      <c r="NZS2165" s="218"/>
      <c r="NZT2165" s="218"/>
      <c r="NZU2165" s="218"/>
      <c r="NZV2165" s="218"/>
      <c r="NZW2165" s="218"/>
      <c r="NZX2165" s="218"/>
      <c r="NZY2165" s="218"/>
      <c r="NZZ2165" s="218"/>
      <c r="OAA2165" s="218"/>
      <c r="OAB2165" s="218"/>
      <c r="OAC2165" s="218"/>
      <c r="OAD2165" s="218"/>
      <c r="OAE2165" s="218"/>
      <c r="OAF2165" s="218"/>
      <c r="OAG2165" s="218"/>
      <c r="OAH2165" s="218"/>
      <c r="OAI2165" s="218"/>
      <c r="OAJ2165" s="218"/>
      <c r="OAK2165" s="218"/>
      <c r="OAL2165" s="218"/>
      <c r="OAM2165" s="218"/>
      <c r="OAN2165" s="218"/>
      <c r="OAO2165" s="218"/>
      <c r="OAP2165" s="218"/>
      <c r="OAQ2165" s="218"/>
      <c r="OAR2165" s="218"/>
      <c r="OAS2165" s="218"/>
      <c r="OAT2165" s="218"/>
      <c r="OAU2165" s="218"/>
      <c r="OAV2165" s="218"/>
      <c r="OAW2165" s="218"/>
      <c r="OAX2165" s="218"/>
      <c r="OAY2165" s="218"/>
      <c r="OAZ2165" s="218"/>
      <c r="OBA2165" s="218"/>
      <c r="OBB2165" s="218"/>
      <c r="OBC2165" s="218"/>
      <c r="OBD2165" s="218"/>
      <c r="OBE2165" s="218"/>
      <c r="OBF2165" s="218"/>
      <c r="OBG2165" s="218"/>
      <c r="OBH2165" s="218"/>
      <c r="OBI2165" s="218"/>
      <c r="OBJ2165" s="218"/>
      <c r="OBK2165" s="218"/>
      <c r="OBL2165" s="218"/>
      <c r="OBM2165" s="218"/>
      <c r="OBN2165" s="218"/>
      <c r="OBO2165" s="218"/>
      <c r="OBP2165" s="218"/>
      <c r="OBQ2165" s="218"/>
      <c r="OBR2165" s="218"/>
      <c r="OBS2165" s="218"/>
      <c r="OBT2165" s="218"/>
      <c r="OBU2165" s="218"/>
      <c r="OBV2165" s="218"/>
      <c r="OBW2165" s="218"/>
      <c r="OBX2165" s="218"/>
      <c r="OBY2165" s="218"/>
      <c r="OBZ2165" s="218"/>
      <c r="OCA2165" s="218"/>
      <c r="OCB2165" s="218"/>
      <c r="OCC2165" s="218"/>
      <c r="OCD2165" s="218"/>
      <c r="OCE2165" s="218"/>
      <c r="OCF2165" s="218"/>
      <c r="OCG2165" s="218"/>
      <c r="OCH2165" s="218"/>
      <c r="OCI2165" s="218"/>
      <c r="OCJ2165" s="218"/>
      <c r="OCK2165" s="218"/>
      <c r="OCL2165" s="218"/>
      <c r="OCM2165" s="218"/>
      <c r="OCN2165" s="218"/>
      <c r="OCO2165" s="218"/>
      <c r="OCP2165" s="218"/>
      <c r="OCQ2165" s="218"/>
      <c r="OCR2165" s="218"/>
      <c r="OCS2165" s="218"/>
      <c r="OCT2165" s="218"/>
      <c r="OCU2165" s="218"/>
      <c r="OCV2165" s="218"/>
      <c r="OCW2165" s="218"/>
      <c r="OCX2165" s="218"/>
      <c r="OCY2165" s="218"/>
      <c r="OCZ2165" s="218"/>
      <c r="ODA2165" s="218"/>
      <c r="ODB2165" s="218"/>
      <c r="ODC2165" s="218"/>
      <c r="ODD2165" s="218"/>
      <c r="ODE2165" s="218"/>
      <c r="ODF2165" s="218"/>
      <c r="ODG2165" s="218"/>
      <c r="ODH2165" s="218"/>
      <c r="ODI2165" s="218"/>
      <c r="ODJ2165" s="218"/>
      <c r="ODK2165" s="218"/>
      <c r="ODL2165" s="218"/>
      <c r="ODM2165" s="218"/>
      <c r="ODN2165" s="218"/>
      <c r="ODO2165" s="218"/>
      <c r="ODP2165" s="218"/>
      <c r="ODQ2165" s="218"/>
      <c r="ODR2165" s="218"/>
      <c r="ODS2165" s="218"/>
      <c r="ODT2165" s="218"/>
      <c r="ODU2165" s="218"/>
      <c r="ODV2165" s="218"/>
      <c r="ODW2165" s="218"/>
      <c r="ODX2165" s="218"/>
      <c r="ODY2165" s="218"/>
      <c r="ODZ2165" s="218"/>
      <c r="OEA2165" s="218"/>
      <c r="OEB2165" s="218"/>
      <c r="OEC2165" s="218"/>
      <c r="OED2165" s="218"/>
      <c r="OEE2165" s="218"/>
      <c r="OEF2165" s="218"/>
      <c r="OEG2165" s="218"/>
      <c r="OEH2165" s="218"/>
      <c r="OEI2165" s="218"/>
      <c r="OEJ2165" s="218"/>
      <c r="OEK2165" s="218"/>
      <c r="OEL2165" s="218"/>
      <c r="OEM2165" s="218"/>
      <c r="OEN2165" s="218"/>
      <c r="OEO2165" s="218"/>
      <c r="OEP2165" s="218"/>
      <c r="OEQ2165" s="218"/>
      <c r="OER2165" s="218"/>
      <c r="OES2165" s="218"/>
      <c r="OET2165" s="218"/>
      <c r="OEU2165" s="218"/>
      <c r="OEV2165" s="218"/>
      <c r="OEW2165" s="218"/>
      <c r="OEX2165" s="218"/>
      <c r="OEY2165" s="218"/>
      <c r="OEZ2165" s="218"/>
      <c r="OFA2165" s="218"/>
      <c r="OFB2165" s="218"/>
      <c r="OFC2165" s="218"/>
      <c r="OFD2165" s="218"/>
      <c r="OFE2165" s="218"/>
      <c r="OFF2165" s="218"/>
      <c r="OFG2165" s="218"/>
      <c r="OFH2165" s="218"/>
      <c r="OFI2165" s="218"/>
      <c r="OFJ2165" s="218"/>
      <c r="OFK2165" s="218"/>
      <c r="OFL2165" s="218"/>
      <c r="OFM2165" s="218"/>
      <c r="OFN2165" s="218"/>
      <c r="OFO2165" s="218"/>
      <c r="OFP2165" s="218"/>
      <c r="OFQ2165" s="218"/>
      <c r="OFR2165" s="218"/>
      <c r="OFS2165" s="218"/>
      <c r="OFT2165" s="218"/>
      <c r="OFU2165" s="218"/>
      <c r="OFV2165" s="218"/>
      <c r="OFW2165" s="218"/>
      <c r="OFX2165" s="218"/>
      <c r="OFY2165" s="218"/>
      <c r="OFZ2165" s="218"/>
      <c r="OGA2165" s="218"/>
      <c r="OGB2165" s="218"/>
      <c r="OGC2165" s="218"/>
      <c r="OGD2165" s="218"/>
      <c r="OGE2165" s="218"/>
      <c r="OGF2165" s="218"/>
      <c r="OGG2165" s="218"/>
      <c r="OGH2165" s="218"/>
      <c r="OGI2165" s="218"/>
      <c r="OGJ2165" s="218"/>
      <c r="OGK2165" s="218"/>
      <c r="OGL2165" s="218"/>
      <c r="OGM2165" s="218"/>
      <c r="OGN2165" s="218"/>
      <c r="OGO2165" s="218"/>
      <c r="OGP2165" s="218"/>
      <c r="OGQ2165" s="218"/>
      <c r="OGR2165" s="218"/>
      <c r="OGS2165" s="218"/>
      <c r="OGT2165" s="218"/>
      <c r="OGU2165" s="218"/>
      <c r="OGV2165" s="218"/>
      <c r="OGW2165" s="218"/>
      <c r="OGX2165" s="218"/>
      <c r="OGY2165" s="218"/>
      <c r="OGZ2165" s="218"/>
      <c r="OHA2165" s="218"/>
      <c r="OHB2165" s="218"/>
      <c r="OHC2165" s="218"/>
      <c r="OHD2165" s="218"/>
      <c r="OHE2165" s="218"/>
      <c r="OHF2165" s="218"/>
      <c r="OHG2165" s="218"/>
      <c r="OHH2165" s="218"/>
      <c r="OHI2165" s="218"/>
      <c r="OHJ2165" s="218"/>
      <c r="OHK2165" s="218"/>
      <c r="OHL2165" s="218"/>
      <c r="OHM2165" s="218"/>
      <c r="OHN2165" s="218"/>
      <c r="OHO2165" s="218"/>
      <c r="OHP2165" s="218"/>
      <c r="OHQ2165" s="218"/>
      <c r="OHR2165" s="218"/>
      <c r="OHS2165" s="218"/>
      <c r="OHT2165" s="218"/>
      <c r="OHU2165" s="218"/>
      <c r="OHV2165" s="218"/>
      <c r="OHW2165" s="218"/>
      <c r="OHX2165" s="218"/>
      <c r="OHY2165" s="218"/>
      <c r="OHZ2165" s="218"/>
      <c r="OIA2165" s="218"/>
      <c r="OIB2165" s="218"/>
      <c r="OIC2165" s="218"/>
      <c r="OID2165" s="218"/>
      <c r="OIE2165" s="218"/>
      <c r="OIF2165" s="218"/>
      <c r="OIG2165" s="218"/>
      <c r="OIH2165" s="218"/>
      <c r="OII2165" s="218"/>
      <c r="OIJ2165" s="218"/>
      <c r="OIK2165" s="218"/>
      <c r="OIL2165" s="218"/>
      <c r="OIM2165" s="218"/>
      <c r="OIN2165" s="218"/>
      <c r="OIO2165" s="218"/>
      <c r="OIP2165" s="218"/>
      <c r="OIQ2165" s="218"/>
      <c r="OIR2165" s="218"/>
      <c r="OIS2165" s="218"/>
      <c r="OIT2165" s="218"/>
      <c r="OIU2165" s="218"/>
      <c r="OIV2165" s="218"/>
      <c r="OIW2165" s="218"/>
      <c r="OIX2165" s="218"/>
      <c r="OIY2165" s="218"/>
      <c r="OIZ2165" s="218"/>
      <c r="OJA2165" s="218"/>
      <c r="OJB2165" s="218"/>
      <c r="OJC2165" s="218"/>
      <c r="OJD2165" s="218"/>
      <c r="OJE2165" s="218"/>
      <c r="OJF2165" s="218"/>
      <c r="OJG2165" s="218"/>
      <c r="OJH2165" s="218"/>
      <c r="OJI2165" s="218"/>
      <c r="OJJ2165" s="218"/>
      <c r="OJK2165" s="218"/>
      <c r="OJL2165" s="218"/>
      <c r="OJM2165" s="218"/>
      <c r="OJN2165" s="218"/>
      <c r="OJO2165" s="218"/>
      <c r="OJP2165" s="218"/>
      <c r="OJQ2165" s="218"/>
      <c r="OJR2165" s="218"/>
      <c r="OJS2165" s="218"/>
      <c r="OJT2165" s="218"/>
      <c r="OJU2165" s="218"/>
      <c r="OJV2165" s="218"/>
      <c r="OJW2165" s="218"/>
      <c r="OJX2165" s="218"/>
      <c r="OJY2165" s="218"/>
      <c r="OJZ2165" s="218"/>
      <c r="OKA2165" s="218"/>
      <c r="OKB2165" s="218"/>
      <c r="OKC2165" s="218"/>
      <c r="OKD2165" s="218"/>
      <c r="OKE2165" s="218"/>
      <c r="OKF2165" s="218"/>
      <c r="OKG2165" s="218"/>
      <c r="OKH2165" s="218"/>
      <c r="OKI2165" s="218"/>
      <c r="OKJ2165" s="218"/>
      <c r="OKK2165" s="218"/>
      <c r="OKL2165" s="218"/>
      <c r="OKM2165" s="218"/>
      <c r="OKN2165" s="218"/>
      <c r="OKO2165" s="218"/>
      <c r="OKP2165" s="218"/>
      <c r="OKQ2165" s="218"/>
      <c r="OKR2165" s="218"/>
      <c r="OKS2165" s="218"/>
      <c r="OKT2165" s="218"/>
      <c r="OKU2165" s="218"/>
      <c r="OKV2165" s="218"/>
      <c r="OKW2165" s="218"/>
      <c r="OKX2165" s="218"/>
      <c r="OKY2165" s="218"/>
      <c r="OKZ2165" s="218"/>
      <c r="OLA2165" s="218"/>
      <c r="OLB2165" s="218"/>
      <c r="OLC2165" s="218"/>
      <c r="OLD2165" s="218"/>
      <c r="OLE2165" s="218"/>
      <c r="OLF2165" s="218"/>
      <c r="OLG2165" s="218"/>
      <c r="OLH2165" s="218"/>
      <c r="OLI2165" s="218"/>
      <c r="OLJ2165" s="218"/>
      <c r="OLK2165" s="218"/>
      <c r="OLL2165" s="218"/>
      <c r="OLM2165" s="218"/>
      <c r="OLN2165" s="218"/>
      <c r="OLO2165" s="218"/>
      <c r="OLP2165" s="218"/>
      <c r="OLQ2165" s="218"/>
      <c r="OLR2165" s="218"/>
      <c r="OLS2165" s="218"/>
      <c r="OLT2165" s="218"/>
      <c r="OLU2165" s="218"/>
      <c r="OLV2165" s="218"/>
      <c r="OLW2165" s="218"/>
      <c r="OLX2165" s="218"/>
      <c r="OLY2165" s="218"/>
      <c r="OLZ2165" s="218"/>
      <c r="OMA2165" s="218"/>
      <c r="OMB2165" s="218"/>
      <c r="OMC2165" s="218"/>
      <c r="OMD2165" s="218"/>
      <c r="OME2165" s="218"/>
      <c r="OMF2165" s="218"/>
      <c r="OMG2165" s="218"/>
      <c r="OMH2165" s="218"/>
      <c r="OMI2165" s="218"/>
      <c r="OMJ2165" s="218"/>
      <c r="OMK2165" s="218"/>
      <c r="OML2165" s="218"/>
      <c r="OMM2165" s="218"/>
      <c r="OMN2165" s="218"/>
      <c r="OMO2165" s="218"/>
      <c r="OMP2165" s="218"/>
      <c r="OMQ2165" s="218"/>
      <c r="OMR2165" s="218"/>
      <c r="OMS2165" s="218"/>
      <c r="OMT2165" s="218"/>
      <c r="OMU2165" s="218"/>
      <c r="OMV2165" s="218"/>
      <c r="OMW2165" s="218"/>
      <c r="OMX2165" s="218"/>
      <c r="OMY2165" s="218"/>
      <c r="OMZ2165" s="218"/>
      <c r="ONA2165" s="218"/>
      <c r="ONB2165" s="218"/>
      <c r="ONC2165" s="218"/>
      <c r="OND2165" s="218"/>
      <c r="ONE2165" s="218"/>
      <c r="ONF2165" s="218"/>
      <c r="ONG2165" s="218"/>
      <c r="ONH2165" s="218"/>
      <c r="ONI2165" s="218"/>
      <c r="ONJ2165" s="218"/>
      <c r="ONK2165" s="218"/>
      <c r="ONL2165" s="218"/>
      <c r="ONM2165" s="218"/>
      <c r="ONN2165" s="218"/>
      <c r="ONO2165" s="218"/>
      <c r="ONP2165" s="218"/>
      <c r="ONQ2165" s="218"/>
      <c r="ONR2165" s="218"/>
      <c r="ONS2165" s="218"/>
      <c r="ONT2165" s="218"/>
      <c r="ONU2165" s="218"/>
      <c r="ONV2165" s="218"/>
      <c r="ONW2165" s="218"/>
      <c r="ONX2165" s="218"/>
      <c r="ONY2165" s="218"/>
      <c r="ONZ2165" s="218"/>
      <c r="OOA2165" s="218"/>
      <c r="OOB2165" s="218"/>
      <c r="OOC2165" s="218"/>
      <c r="OOD2165" s="218"/>
      <c r="OOE2165" s="218"/>
      <c r="OOF2165" s="218"/>
      <c r="OOG2165" s="218"/>
      <c r="OOH2165" s="218"/>
      <c r="OOI2165" s="218"/>
      <c r="OOJ2165" s="218"/>
      <c r="OOK2165" s="218"/>
      <c r="OOL2165" s="218"/>
      <c r="OOM2165" s="218"/>
      <c r="OON2165" s="218"/>
      <c r="OOO2165" s="218"/>
      <c r="OOP2165" s="218"/>
      <c r="OOQ2165" s="218"/>
      <c r="OOR2165" s="218"/>
      <c r="OOS2165" s="218"/>
      <c r="OOT2165" s="218"/>
      <c r="OOU2165" s="218"/>
      <c r="OOV2165" s="218"/>
      <c r="OOW2165" s="218"/>
      <c r="OOX2165" s="218"/>
      <c r="OOY2165" s="218"/>
      <c r="OOZ2165" s="218"/>
      <c r="OPA2165" s="218"/>
      <c r="OPB2165" s="218"/>
      <c r="OPC2165" s="218"/>
      <c r="OPD2165" s="218"/>
      <c r="OPE2165" s="218"/>
      <c r="OPF2165" s="218"/>
      <c r="OPG2165" s="218"/>
      <c r="OPH2165" s="218"/>
      <c r="OPI2165" s="218"/>
      <c r="OPJ2165" s="218"/>
      <c r="OPK2165" s="218"/>
      <c r="OPL2165" s="218"/>
      <c r="OPM2165" s="218"/>
      <c r="OPN2165" s="218"/>
      <c r="OPO2165" s="218"/>
      <c r="OPP2165" s="218"/>
      <c r="OPQ2165" s="218"/>
      <c r="OPR2165" s="218"/>
      <c r="OPS2165" s="218"/>
      <c r="OPT2165" s="218"/>
      <c r="OPU2165" s="218"/>
      <c r="OPV2165" s="218"/>
      <c r="OPW2165" s="218"/>
      <c r="OPX2165" s="218"/>
      <c r="OPY2165" s="218"/>
      <c r="OPZ2165" s="218"/>
      <c r="OQA2165" s="218"/>
      <c r="OQB2165" s="218"/>
      <c r="OQC2165" s="218"/>
      <c r="OQD2165" s="218"/>
      <c r="OQE2165" s="218"/>
      <c r="OQF2165" s="218"/>
      <c r="OQG2165" s="218"/>
      <c r="OQH2165" s="218"/>
      <c r="OQI2165" s="218"/>
      <c r="OQJ2165" s="218"/>
      <c r="OQK2165" s="218"/>
      <c r="OQL2165" s="218"/>
      <c r="OQM2165" s="218"/>
      <c r="OQN2165" s="218"/>
      <c r="OQO2165" s="218"/>
      <c r="OQP2165" s="218"/>
      <c r="OQQ2165" s="218"/>
      <c r="OQR2165" s="218"/>
      <c r="OQS2165" s="218"/>
      <c r="OQT2165" s="218"/>
      <c r="OQU2165" s="218"/>
      <c r="OQV2165" s="218"/>
      <c r="OQW2165" s="218"/>
      <c r="OQX2165" s="218"/>
      <c r="OQY2165" s="218"/>
      <c r="OQZ2165" s="218"/>
      <c r="ORA2165" s="218"/>
      <c r="ORB2165" s="218"/>
      <c r="ORC2165" s="218"/>
      <c r="ORD2165" s="218"/>
      <c r="ORE2165" s="218"/>
      <c r="ORF2165" s="218"/>
      <c r="ORG2165" s="218"/>
      <c r="ORH2165" s="218"/>
      <c r="ORI2165" s="218"/>
      <c r="ORJ2165" s="218"/>
      <c r="ORK2165" s="218"/>
      <c r="ORL2165" s="218"/>
      <c r="ORM2165" s="218"/>
      <c r="ORN2165" s="218"/>
      <c r="ORO2165" s="218"/>
      <c r="ORP2165" s="218"/>
      <c r="ORQ2165" s="218"/>
      <c r="ORR2165" s="218"/>
      <c r="ORS2165" s="218"/>
      <c r="ORT2165" s="218"/>
      <c r="ORU2165" s="218"/>
      <c r="ORV2165" s="218"/>
      <c r="ORW2165" s="218"/>
      <c r="ORX2165" s="218"/>
      <c r="ORY2165" s="218"/>
      <c r="ORZ2165" s="218"/>
      <c r="OSA2165" s="218"/>
      <c r="OSB2165" s="218"/>
      <c r="OSC2165" s="218"/>
      <c r="OSD2165" s="218"/>
      <c r="OSE2165" s="218"/>
      <c r="OSF2165" s="218"/>
      <c r="OSG2165" s="218"/>
      <c r="OSH2165" s="218"/>
      <c r="OSI2165" s="218"/>
      <c r="OSJ2165" s="218"/>
      <c r="OSK2165" s="218"/>
      <c r="OSL2165" s="218"/>
      <c r="OSM2165" s="218"/>
      <c r="OSN2165" s="218"/>
      <c r="OSO2165" s="218"/>
      <c r="OSP2165" s="218"/>
      <c r="OSQ2165" s="218"/>
      <c r="OSR2165" s="218"/>
      <c r="OSS2165" s="218"/>
      <c r="OST2165" s="218"/>
      <c r="OSU2165" s="218"/>
      <c r="OSV2165" s="218"/>
      <c r="OSW2165" s="218"/>
      <c r="OSX2165" s="218"/>
      <c r="OSY2165" s="218"/>
      <c r="OSZ2165" s="218"/>
      <c r="OTA2165" s="218"/>
      <c r="OTB2165" s="218"/>
      <c r="OTC2165" s="218"/>
      <c r="OTD2165" s="218"/>
      <c r="OTE2165" s="218"/>
      <c r="OTF2165" s="218"/>
      <c r="OTG2165" s="218"/>
      <c r="OTH2165" s="218"/>
      <c r="OTI2165" s="218"/>
      <c r="OTJ2165" s="218"/>
      <c r="OTK2165" s="218"/>
      <c r="OTL2165" s="218"/>
      <c r="OTM2165" s="218"/>
      <c r="OTN2165" s="218"/>
      <c r="OTO2165" s="218"/>
      <c r="OTP2165" s="218"/>
      <c r="OTQ2165" s="218"/>
      <c r="OTR2165" s="218"/>
      <c r="OTS2165" s="218"/>
      <c r="OTT2165" s="218"/>
      <c r="OTU2165" s="218"/>
      <c r="OTV2165" s="218"/>
      <c r="OTW2165" s="218"/>
      <c r="OTX2165" s="218"/>
      <c r="OTY2165" s="218"/>
      <c r="OTZ2165" s="218"/>
      <c r="OUA2165" s="218"/>
      <c r="OUB2165" s="218"/>
      <c r="OUC2165" s="218"/>
      <c r="OUD2165" s="218"/>
      <c r="OUE2165" s="218"/>
      <c r="OUF2165" s="218"/>
      <c r="OUG2165" s="218"/>
      <c r="OUH2165" s="218"/>
      <c r="OUI2165" s="218"/>
      <c r="OUJ2165" s="218"/>
      <c r="OUK2165" s="218"/>
      <c r="OUL2165" s="218"/>
      <c r="OUM2165" s="218"/>
      <c r="OUN2165" s="218"/>
      <c r="OUO2165" s="218"/>
      <c r="OUP2165" s="218"/>
      <c r="OUQ2165" s="218"/>
      <c r="OUR2165" s="218"/>
      <c r="OUS2165" s="218"/>
      <c r="OUT2165" s="218"/>
      <c r="OUU2165" s="218"/>
      <c r="OUV2165" s="218"/>
      <c r="OUW2165" s="218"/>
      <c r="OUX2165" s="218"/>
      <c r="OUY2165" s="218"/>
      <c r="OUZ2165" s="218"/>
      <c r="OVA2165" s="218"/>
      <c r="OVB2165" s="218"/>
      <c r="OVC2165" s="218"/>
      <c r="OVD2165" s="218"/>
      <c r="OVE2165" s="218"/>
      <c r="OVF2165" s="218"/>
      <c r="OVG2165" s="218"/>
      <c r="OVH2165" s="218"/>
      <c r="OVI2165" s="218"/>
      <c r="OVJ2165" s="218"/>
      <c r="OVK2165" s="218"/>
      <c r="OVL2165" s="218"/>
      <c r="OVM2165" s="218"/>
      <c r="OVN2165" s="218"/>
      <c r="OVO2165" s="218"/>
      <c r="OVP2165" s="218"/>
      <c r="OVQ2165" s="218"/>
      <c r="OVR2165" s="218"/>
      <c r="OVS2165" s="218"/>
      <c r="OVT2165" s="218"/>
      <c r="OVU2165" s="218"/>
      <c r="OVV2165" s="218"/>
      <c r="OVW2165" s="218"/>
      <c r="OVX2165" s="218"/>
      <c r="OVY2165" s="218"/>
      <c r="OVZ2165" s="218"/>
      <c r="OWA2165" s="218"/>
      <c r="OWB2165" s="218"/>
      <c r="OWC2165" s="218"/>
      <c r="OWD2165" s="218"/>
      <c r="OWE2165" s="218"/>
      <c r="OWF2165" s="218"/>
      <c r="OWG2165" s="218"/>
      <c r="OWH2165" s="218"/>
      <c r="OWI2165" s="218"/>
      <c r="OWJ2165" s="218"/>
      <c r="OWK2165" s="218"/>
      <c r="OWL2165" s="218"/>
      <c r="OWM2165" s="218"/>
      <c r="OWN2165" s="218"/>
      <c r="OWO2165" s="218"/>
      <c r="OWP2165" s="218"/>
      <c r="OWQ2165" s="218"/>
      <c r="OWR2165" s="218"/>
      <c r="OWS2165" s="218"/>
      <c r="OWT2165" s="218"/>
      <c r="OWU2165" s="218"/>
      <c r="OWV2165" s="218"/>
      <c r="OWW2165" s="218"/>
      <c r="OWX2165" s="218"/>
      <c r="OWY2165" s="218"/>
      <c r="OWZ2165" s="218"/>
      <c r="OXA2165" s="218"/>
      <c r="OXB2165" s="218"/>
      <c r="OXC2165" s="218"/>
      <c r="OXD2165" s="218"/>
      <c r="OXE2165" s="218"/>
      <c r="OXF2165" s="218"/>
      <c r="OXG2165" s="218"/>
      <c r="OXH2165" s="218"/>
      <c r="OXI2165" s="218"/>
      <c r="OXJ2165" s="218"/>
      <c r="OXK2165" s="218"/>
      <c r="OXL2165" s="218"/>
      <c r="OXM2165" s="218"/>
      <c r="OXN2165" s="218"/>
      <c r="OXO2165" s="218"/>
      <c r="OXP2165" s="218"/>
      <c r="OXQ2165" s="218"/>
      <c r="OXR2165" s="218"/>
      <c r="OXS2165" s="218"/>
      <c r="OXT2165" s="218"/>
      <c r="OXU2165" s="218"/>
      <c r="OXV2165" s="218"/>
      <c r="OXW2165" s="218"/>
      <c r="OXX2165" s="218"/>
      <c r="OXY2165" s="218"/>
      <c r="OXZ2165" s="218"/>
      <c r="OYA2165" s="218"/>
      <c r="OYB2165" s="218"/>
      <c r="OYC2165" s="218"/>
      <c r="OYD2165" s="218"/>
      <c r="OYE2165" s="218"/>
      <c r="OYF2165" s="218"/>
      <c r="OYG2165" s="218"/>
      <c r="OYH2165" s="218"/>
      <c r="OYI2165" s="218"/>
      <c r="OYJ2165" s="218"/>
      <c r="OYK2165" s="218"/>
      <c r="OYL2165" s="218"/>
      <c r="OYM2165" s="218"/>
      <c r="OYN2165" s="218"/>
      <c r="OYO2165" s="218"/>
      <c r="OYP2165" s="218"/>
      <c r="OYQ2165" s="218"/>
      <c r="OYR2165" s="218"/>
      <c r="OYS2165" s="218"/>
      <c r="OYT2165" s="218"/>
      <c r="OYU2165" s="218"/>
      <c r="OYV2165" s="218"/>
      <c r="OYW2165" s="218"/>
      <c r="OYX2165" s="218"/>
      <c r="OYY2165" s="218"/>
      <c r="OYZ2165" s="218"/>
      <c r="OZA2165" s="218"/>
      <c r="OZB2165" s="218"/>
      <c r="OZC2165" s="218"/>
      <c r="OZD2165" s="218"/>
      <c r="OZE2165" s="218"/>
      <c r="OZF2165" s="218"/>
      <c r="OZG2165" s="218"/>
      <c r="OZH2165" s="218"/>
      <c r="OZI2165" s="218"/>
      <c r="OZJ2165" s="218"/>
      <c r="OZK2165" s="218"/>
      <c r="OZL2165" s="218"/>
      <c r="OZM2165" s="218"/>
      <c r="OZN2165" s="218"/>
      <c r="OZO2165" s="218"/>
      <c r="OZP2165" s="218"/>
      <c r="OZQ2165" s="218"/>
      <c r="OZR2165" s="218"/>
      <c r="OZS2165" s="218"/>
      <c r="OZT2165" s="218"/>
      <c r="OZU2165" s="218"/>
      <c r="OZV2165" s="218"/>
      <c r="OZW2165" s="218"/>
      <c r="OZX2165" s="218"/>
      <c r="OZY2165" s="218"/>
      <c r="OZZ2165" s="218"/>
      <c r="PAA2165" s="218"/>
      <c r="PAB2165" s="218"/>
      <c r="PAC2165" s="218"/>
      <c r="PAD2165" s="218"/>
      <c r="PAE2165" s="218"/>
      <c r="PAF2165" s="218"/>
      <c r="PAG2165" s="218"/>
      <c r="PAH2165" s="218"/>
      <c r="PAI2165" s="218"/>
      <c r="PAJ2165" s="218"/>
      <c r="PAK2165" s="218"/>
      <c r="PAL2165" s="218"/>
      <c r="PAM2165" s="218"/>
      <c r="PAN2165" s="218"/>
      <c r="PAO2165" s="218"/>
      <c r="PAP2165" s="218"/>
      <c r="PAQ2165" s="218"/>
      <c r="PAR2165" s="218"/>
      <c r="PAS2165" s="218"/>
      <c r="PAT2165" s="218"/>
      <c r="PAU2165" s="218"/>
      <c r="PAV2165" s="218"/>
      <c r="PAW2165" s="218"/>
      <c r="PAX2165" s="218"/>
      <c r="PAY2165" s="218"/>
      <c r="PAZ2165" s="218"/>
      <c r="PBA2165" s="218"/>
      <c r="PBB2165" s="218"/>
      <c r="PBC2165" s="218"/>
      <c r="PBD2165" s="218"/>
      <c r="PBE2165" s="218"/>
      <c r="PBF2165" s="218"/>
      <c r="PBG2165" s="218"/>
      <c r="PBH2165" s="218"/>
      <c r="PBI2165" s="218"/>
      <c r="PBJ2165" s="218"/>
      <c r="PBK2165" s="218"/>
      <c r="PBL2165" s="218"/>
      <c r="PBM2165" s="218"/>
      <c r="PBN2165" s="218"/>
      <c r="PBO2165" s="218"/>
      <c r="PBP2165" s="218"/>
      <c r="PBQ2165" s="218"/>
      <c r="PBR2165" s="218"/>
      <c r="PBS2165" s="218"/>
      <c r="PBT2165" s="218"/>
      <c r="PBU2165" s="218"/>
      <c r="PBV2165" s="218"/>
      <c r="PBW2165" s="218"/>
      <c r="PBX2165" s="218"/>
      <c r="PBY2165" s="218"/>
      <c r="PBZ2165" s="218"/>
      <c r="PCA2165" s="218"/>
      <c r="PCB2165" s="218"/>
      <c r="PCC2165" s="218"/>
      <c r="PCD2165" s="218"/>
      <c r="PCE2165" s="218"/>
      <c r="PCF2165" s="218"/>
      <c r="PCG2165" s="218"/>
      <c r="PCH2165" s="218"/>
      <c r="PCI2165" s="218"/>
      <c r="PCJ2165" s="218"/>
      <c r="PCK2165" s="218"/>
      <c r="PCL2165" s="218"/>
      <c r="PCM2165" s="218"/>
      <c r="PCN2165" s="218"/>
      <c r="PCO2165" s="218"/>
      <c r="PCP2165" s="218"/>
      <c r="PCQ2165" s="218"/>
      <c r="PCR2165" s="218"/>
      <c r="PCS2165" s="218"/>
      <c r="PCT2165" s="218"/>
      <c r="PCU2165" s="218"/>
      <c r="PCV2165" s="218"/>
      <c r="PCW2165" s="218"/>
      <c r="PCX2165" s="218"/>
      <c r="PCY2165" s="218"/>
      <c r="PCZ2165" s="218"/>
      <c r="PDA2165" s="218"/>
      <c r="PDB2165" s="218"/>
      <c r="PDC2165" s="218"/>
      <c r="PDD2165" s="218"/>
      <c r="PDE2165" s="218"/>
      <c r="PDF2165" s="218"/>
      <c r="PDG2165" s="218"/>
      <c r="PDH2165" s="218"/>
      <c r="PDI2165" s="218"/>
      <c r="PDJ2165" s="218"/>
      <c r="PDK2165" s="218"/>
      <c r="PDL2165" s="218"/>
      <c r="PDM2165" s="218"/>
      <c r="PDN2165" s="218"/>
      <c r="PDO2165" s="218"/>
      <c r="PDP2165" s="218"/>
      <c r="PDQ2165" s="218"/>
      <c r="PDR2165" s="218"/>
      <c r="PDS2165" s="218"/>
      <c r="PDT2165" s="218"/>
      <c r="PDU2165" s="218"/>
      <c r="PDV2165" s="218"/>
      <c r="PDW2165" s="218"/>
      <c r="PDX2165" s="218"/>
      <c r="PDY2165" s="218"/>
      <c r="PDZ2165" s="218"/>
      <c r="PEA2165" s="218"/>
      <c r="PEB2165" s="218"/>
      <c r="PEC2165" s="218"/>
      <c r="PED2165" s="218"/>
      <c r="PEE2165" s="218"/>
      <c r="PEF2165" s="218"/>
      <c r="PEG2165" s="218"/>
      <c r="PEH2165" s="218"/>
      <c r="PEI2165" s="218"/>
      <c r="PEJ2165" s="218"/>
      <c r="PEK2165" s="218"/>
      <c r="PEL2165" s="218"/>
      <c r="PEM2165" s="218"/>
      <c r="PEN2165" s="218"/>
      <c r="PEO2165" s="218"/>
      <c r="PEP2165" s="218"/>
      <c r="PEQ2165" s="218"/>
      <c r="PER2165" s="218"/>
      <c r="PES2165" s="218"/>
      <c r="PET2165" s="218"/>
      <c r="PEU2165" s="218"/>
      <c r="PEV2165" s="218"/>
      <c r="PEW2165" s="218"/>
      <c r="PEX2165" s="218"/>
      <c r="PEY2165" s="218"/>
      <c r="PEZ2165" s="218"/>
      <c r="PFA2165" s="218"/>
      <c r="PFB2165" s="218"/>
      <c r="PFC2165" s="218"/>
      <c r="PFD2165" s="218"/>
      <c r="PFE2165" s="218"/>
      <c r="PFF2165" s="218"/>
      <c r="PFG2165" s="218"/>
      <c r="PFH2165" s="218"/>
      <c r="PFI2165" s="218"/>
      <c r="PFJ2165" s="218"/>
      <c r="PFK2165" s="218"/>
      <c r="PFL2165" s="218"/>
      <c r="PFM2165" s="218"/>
      <c r="PFN2165" s="218"/>
      <c r="PFO2165" s="218"/>
      <c r="PFP2165" s="218"/>
      <c r="PFQ2165" s="218"/>
      <c r="PFR2165" s="218"/>
      <c r="PFS2165" s="218"/>
      <c r="PFT2165" s="218"/>
      <c r="PFU2165" s="218"/>
      <c r="PFV2165" s="218"/>
      <c r="PFW2165" s="218"/>
      <c r="PFX2165" s="218"/>
      <c r="PFY2165" s="218"/>
      <c r="PFZ2165" s="218"/>
      <c r="PGA2165" s="218"/>
      <c r="PGB2165" s="218"/>
      <c r="PGC2165" s="218"/>
      <c r="PGD2165" s="218"/>
      <c r="PGE2165" s="218"/>
      <c r="PGF2165" s="218"/>
      <c r="PGG2165" s="218"/>
      <c r="PGH2165" s="218"/>
      <c r="PGI2165" s="218"/>
      <c r="PGJ2165" s="218"/>
      <c r="PGK2165" s="218"/>
      <c r="PGL2165" s="218"/>
      <c r="PGM2165" s="218"/>
      <c r="PGN2165" s="218"/>
      <c r="PGO2165" s="218"/>
      <c r="PGP2165" s="218"/>
      <c r="PGQ2165" s="218"/>
      <c r="PGR2165" s="218"/>
      <c r="PGS2165" s="218"/>
      <c r="PGT2165" s="218"/>
      <c r="PGU2165" s="218"/>
      <c r="PGV2165" s="218"/>
      <c r="PGW2165" s="218"/>
      <c r="PGX2165" s="218"/>
      <c r="PGY2165" s="218"/>
      <c r="PGZ2165" s="218"/>
      <c r="PHA2165" s="218"/>
      <c r="PHB2165" s="218"/>
      <c r="PHC2165" s="218"/>
      <c r="PHD2165" s="218"/>
      <c r="PHE2165" s="218"/>
      <c r="PHF2165" s="218"/>
      <c r="PHG2165" s="218"/>
      <c r="PHH2165" s="218"/>
      <c r="PHI2165" s="218"/>
      <c r="PHJ2165" s="218"/>
      <c r="PHK2165" s="218"/>
      <c r="PHL2165" s="218"/>
      <c r="PHM2165" s="218"/>
      <c r="PHN2165" s="218"/>
      <c r="PHO2165" s="218"/>
      <c r="PHP2165" s="218"/>
      <c r="PHQ2165" s="218"/>
      <c r="PHR2165" s="218"/>
      <c r="PHS2165" s="218"/>
      <c r="PHT2165" s="218"/>
      <c r="PHU2165" s="218"/>
      <c r="PHV2165" s="218"/>
      <c r="PHW2165" s="218"/>
      <c r="PHX2165" s="218"/>
      <c r="PHY2165" s="218"/>
      <c r="PHZ2165" s="218"/>
      <c r="PIA2165" s="218"/>
      <c r="PIB2165" s="218"/>
      <c r="PIC2165" s="218"/>
      <c r="PID2165" s="218"/>
      <c r="PIE2165" s="218"/>
      <c r="PIF2165" s="218"/>
      <c r="PIG2165" s="218"/>
      <c r="PIH2165" s="218"/>
      <c r="PII2165" s="218"/>
      <c r="PIJ2165" s="218"/>
      <c r="PIK2165" s="218"/>
      <c r="PIL2165" s="218"/>
      <c r="PIM2165" s="218"/>
      <c r="PIN2165" s="218"/>
      <c r="PIO2165" s="218"/>
      <c r="PIP2165" s="218"/>
      <c r="PIQ2165" s="218"/>
      <c r="PIR2165" s="218"/>
      <c r="PIS2165" s="218"/>
      <c r="PIT2165" s="218"/>
      <c r="PIU2165" s="218"/>
      <c r="PIV2165" s="218"/>
      <c r="PIW2165" s="218"/>
      <c r="PIX2165" s="218"/>
      <c r="PIY2165" s="218"/>
      <c r="PIZ2165" s="218"/>
      <c r="PJA2165" s="218"/>
      <c r="PJB2165" s="218"/>
      <c r="PJC2165" s="218"/>
      <c r="PJD2165" s="218"/>
      <c r="PJE2165" s="218"/>
      <c r="PJF2165" s="218"/>
      <c r="PJG2165" s="218"/>
      <c r="PJH2165" s="218"/>
      <c r="PJI2165" s="218"/>
      <c r="PJJ2165" s="218"/>
      <c r="PJK2165" s="218"/>
      <c r="PJL2165" s="218"/>
      <c r="PJM2165" s="218"/>
      <c r="PJN2165" s="218"/>
      <c r="PJO2165" s="218"/>
      <c r="PJP2165" s="218"/>
      <c r="PJQ2165" s="218"/>
      <c r="PJR2165" s="218"/>
      <c r="PJS2165" s="218"/>
      <c r="PJT2165" s="218"/>
      <c r="PJU2165" s="218"/>
      <c r="PJV2165" s="218"/>
      <c r="PJW2165" s="218"/>
      <c r="PJX2165" s="218"/>
      <c r="PJY2165" s="218"/>
      <c r="PJZ2165" s="218"/>
      <c r="PKA2165" s="218"/>
      <c r="PKB2165" s="218"/>
      <c r="PKC2165" s="218"/>
      <c r="PKD2165" s="218"/>
      <c r="PKE2165" s="218"/>
      <c r="PKF2165" s="218"/>
      <c r="PKG2165" s="218"/>
      <c r="PKH2165" s="218"/>
      <c r="PKI2165" s="218"/>
      <c r="PKJ2165" s="218"/>
      <c r="PKK2165" s="218"/>
      <c r="PKL2165" s="218"/>
      <c r="PKM2165" s="218"/>
      <c r="PKN2165" s="218"/>
      <c r="PKO2165" s="218"/>
      <c r="PKP2165" s="218"/>
      <c r="PKQ2165" s="218"/>
      <c r="PKR2165" s="218"/>
      <c r="PKS2165" s="218"/>
      <c r="PKT2165" s="218"/>
      <c r="PKU2165" s="218"/>
      <c r="PKV2165" s="218"/>
      <c r="PKW2165" s="218"/>
      <c r="PKX2165" s="218"/>
      <c r="PKY2165" s="218"/>
      <c r="PKZ2165" s="218"/>
      <c r="PLA2165" s="218"/>
      <c r="PLB2165" s="218"/>
      <c r="PLC2165" s="218"/>
      <c r="PLD2165" s="218"/>
      <c r="PLE2165" s="218"/>
      <c r="PLF2165" s="218"/>
      <c r="PLG2165" s="218"/>
      <c r="PLH2165" s="218"/>
      <c r="PLI2165" s="218"/>
      <c r="PLJ2165" s="218"/>
      <c r="PLK2165" s="218"/>
      <c r="PLL2165" s="218"/>
      <c r="PLM2165" s="218"/>
      <c r="PLN2165" s="218"/>
      <c r="PLO2165" s="218"/>
      <c r="PLP2165" s="218"/>
      <c r="PLQ2165" s="218"/>
      <c r="PLR2165" s="218"/>
      <c r="PLS2165" s="218"/>
      <c r="PLT2165" s="218"/>
      <c r="PLU2165" s="218"/>
      <c r="PLV2165" s="218"/>
      <c r="PLW2165" s="218"/>
      <c r="PLX2165" s="218"/>
      <c r="PLY2165" s="218"/>
      <c r="PLZ2165" s="218"/>
      <c r="PMA2165" s="218"/>
      <c r="PMB2165" s="218"/>
      <c r="PMC2165" s="218"/>
      <c r="PMD2165" s="218"/>
      <c r="PME2165" s="218"/>
      <c r="PMF2165" s="218"/>
      <c r="PMG2165" s="218"/>
      <c r="PMH2165" s="218"/>
      <c r="PMI2165" s="218"/>
      <c r="PMJ2165" s="218"/>
      <c r="PMK2165" s="218"/>
      <c r="PML2165" s="218"/>
      <c r="PMM2165" s="218"/>
      <c r="PMN2165" s="218"/>
      <c r="PMO2165" s="218"/>
      <c r="PMP2165" s="218"/>
      <c r="PMQ2165" s="218"/>
      <c r="PMR2165" s="218"/>
      <c r="PMS2165" s="218"/>
      <c r="PMT2165" s="218"/>
      <c r="PMU2165" s="218"/>
      <c r="PMV2165" s="218"/>
      <c r="PMW2165" s="218"/>
      <c r="PMX2165" s="218"/>
      <c r="PMY2165" s="218"/>
      <c r="PMZ2165" s="218"/>
      <c r="PNA2165" s="218"/>
      <c r="PNB2165" s="218"/>
      <c r="PNC2165" s="218"/>
      <c r="PND2165" s="218"/>
      <c r="PNE2165" s="218"/>
      <c r="PNF2165" s="218"/>
      <c r="PNG2165" s="218"/>
      <c r="PNH2165" s="218"/>
      <c r="PNI2165" s="218"/>
      <c r="PNJ2165" s="218"/>
      <c r="PNK2165" s="218"/>
      <c r="PNL2165" s="218"/>
      <c r="PNM2165" s="218"/>
      <c r="PNN2165" s="218"/>
      <c r="PNO2165" s="218"/>
      <c r="PNP2165" s="218"/>
      <c r="PNQ2165" s="218"/>
      <c r="PNR2165" s="218"/>
      <c r="PNS2165" s="218"/>
      <c r="PNT2165" s="218"/>
      <c r="PNU2165" s="218"/>
      <c r="PNV2165" s="218"/>
      <c r="PNW2165" s="218"/>
      <c r="PNX2165" s="218"/>
      <c r="PNY2165" s="218"/>
      <c r="PNZ2165" s="218"/>
      <c r="POA2165" s="218"/>
      <c r="POB2165" s="218"/>
      <c r="POC2165" s="218"/>
      <c r="POD2165" s="218"/>
      <c r="POE2165" s="218"/>
      <c r="POF2165" s="218"/>
      <c r="POG2165" s="218"/>
      <c r="POH2165" s="218"/>
      <c r="POI2165" s="218"/>
      <c r="POJ2165" s="218"/>
      <c r="POK2165" s="218"/>
      <c r="POL2165" s="218"/>
      <c r="POM2165" s="218"/>
      <c r="PON2165" s="218"/>
      <c r="POO2165" s="218"/>
      <c r="POP2165" s="218"/>
      <c r="POQ2165" s="218"/>
      <c r="POR2165" s="218"/>
      <c r="POS2165" s="218"/>
      <c r="POT2165" s="218"/>
      <c r="POU2165" s="218"/>
      <c r="POV2165" s="218"/>
      <c r="POW2165" s="218"/>
      <c r="POX2165" s="218"/>
      <c r="POY2165" s="218"/>
      <c r="POZ2165" s="218"/>
      <c r="PPA2165" s="218"/>
      <c r="PPB2165" s="218"/>
      <c r="PPC2165" s="218"/>
      <c r="PPD2165" s="218"/>
      <c r="PPE2165" s="218"/>
      <c r="PPF2165" s="218"/>
      <c r="PPG2165" s="218"/>
      <c r="PPH2165" s="218"/>
      <c r="PPI2165" s="218"/>
      <c r="PPJ2165" s="218"/>
      <c r="PPK2165" s="218"/>
      <c r="PPL2165" s="218"/>
      <c r="PPM2165" s="218"/>
      <c r="PPN2165" s="218"/>
      <c r="PPO2165" s="218"/>
      <c r="PPP2165" s="218"/>
      <c r="PPQ2165" s="218"/>
      <c r="PPR2165" s="218"/>
      <c r="PPS2165" s="218"/>
      <c r="PPT2165" s="218"/>
      <c r="PPU2165" s="218"/>
      <c r="PPV2165" s="218"/>
      <c r="PPW2165" s="218"/>
      <c r="PPX2165" s="218"/>
      <c r="PPY2165" s="218"/>
      <c r="PPZ2165" s="218"/>
      <c r="PQA2165" s="218"/>
      <c r="PQB2165" s="218"/>
      <c r="PQC2165" s="218"/>
      <c r="PQD2165" s="218"/>
      <c r="PQE2165" s="218"/>
      <c r="PQF2165" s="218"/>
      <c r="PQG2165" s="218"/>
      <c r="PQH2165" s="218"/>
      <c r="PQI2165" s="218"/>
      <c r="PQJ2165" s="218"/>
      <c r="PQK2165" s="218"/>
      <c r="PQL2165" s="218"/>
      <c r="PQM2165" s="218"/>
      <c r="PQN2165" s="218"/>
      <c r="PQO2165" s="218"/>
      <c r="PQP2165" s="218"/>
      <c r="PQQ2165" s="218"/>
      <c r="PQR2165" s="218"/>
      <c r="PQS2165" s="218"/>
      <c r="PQT2165" s="218"/>
      <c r="PQU2165" s="218"/>
      <c r="PQV2165" s="218"/>
      <c r="PQW2165" s="218"/>
      <c r="PQX2165" s="218"/>
      <c r="PQY2165" s="218"/>
      <c r="PQZ2165" s="218"/>
      <c r="PRA2165" s="218"/>
      <c r="PRB2165" s="218"/>
      <c r="PRC2165" s="218"/>
      <c r="PRD2165" s="218"/>
      <c r="PRE2165" s="218"/>
      <c r="PRF2165" s="218"/>
      <c r="PRG2165" s="218"/>
      <c r="PRH2165" s="218"/>
      <c r="PRI2165" s="218"/>
      <c r="PRJ2165" s="218"/>
      <c r="PRK2165" s="218"/>
      <c r="PRL2165" s="218"/>
      <c r="PRM2165" s="218"/>
      <c r="PRN2165" s="218"/>
      <c r="PRO2165" s="218"/>
      <c r="PRP2165" s="218"/>
      <c r="PRQ2165" s="218"/>
      <c r="PRR2165" s="218"/>
      <c r="PRS2165" s="218"/>
      <c r="PRT2165" s="218"/>
      <c r="PRU2165" s="218"/>
      <c r="PRV2165" s="218"/>
      <c r="PRW2165" s="218"/>
      <c r="PRX2165" s="218"/>
      <c r="PRY2165" s="218"/>
      <c r="PRZ2165" s="218"/>
      <c r="PSA2165" s="218"/>
      <c r="PSB2165" s="218"/>
      <c r="PSC2165" s="218"/>
      <c r="PSD2165" s="218"/>
      <c r="PSE2165" s="218"/>
      <c r="PSF2165" s="218"/>
      <c r="PSG2165" s="218"/>
      <c r="PSH2165" s="218"/>
      <c r="PSI2165" s="218"/>
      <c r="PSJ2165" s="218"/>
      <c r="PSK2165" s="218"/>
      <c r="PSL2165" s="218"/>
      <c r="PSM2165" s="218"/>
      <c r="PSN2165" s="218"/>
      <c r="PSO2165" s="218"/>
      <c r="PSP2165" s="218"/>
      <c r="PSQ2165" s="218"/>
      <c r="PSR2165" s="218"/>
      <c r="PSS2165" s="218"/>
      <c r="PST2165" s="218"/>
      <c r="PSU2165" s="218"/>
      <c r="PSV2165" s="218"/>
      <c r="PSW2165" s="218"/>
      <c r="PSX2165" s="218"/>
      <c r="PSY2165" s="218"/>
      <c r="PSZ2165" s="218"/>
      <c r="PTA2165" s="218"/>
      <c r="PTB2165" s="218"/>
      <c r="PTC2165" s="218"/>
      <c r="PTD2165" s="218"/>
      <c r="PTE2165" s="218"/>
      <c r="PTF2165" s="218"/>
      <c r="PTG2165" s="218"/>
      <c r="PTH2165" s="218"/>
      <c r="PTI2165" s="218"/>
      <c r="PTJ2165" s="218"/>
      <c r="PTK2165" s="218"/>
      <c r="PTL2165" s="218"/>
      <c r="PTM2165" s="218"/>
      <c r="PTN2165" s="218"/>
      <c r="PTO2165" s="218"/>
      <c r="PTP2165" s="218"/>
      <c r="PTQ2165" s="218"/>
      <c r="PTR2165" s="218"/>
      <c r="PTS2165" s="218"/>
      <c r="PTT2165" s="218"/>
      <c r="PTU2165" s="218"/>
      <c r="PTV2165" s="218"/>
      <c r="PTW2165" s="218"/>
      <c r="PTX2165" s="218"/>
      <c r="PTY2165" s="218"/>
      <c r="PTZ2165" s="218"/>
      <c r="PUA2165" s="218"/>
      <c r="PUB2165" s="218"/>
      <c r="PUC2165" s="218"/>
      <c r="PUD2165" s="218"/>
      <c r="PUE2165" s="218"/>
      <c r="PUF2165" s="218"/>
      <c r="PUG2165" s="218"/>
      <c r="PUH2165" s="218"/>
      <c r="PUI2165" s="218"/>
      <c r="PUJ2165" s="218"/>
      <c r="PUK2165" s="218"/>
      <c r="PUL2165" s="218"/>
      <c r="PUM2165" s="218"/>
      <c r="PUN2165" s="218"/>
      <c r="PUO2165" s="218"/>
      <c r="PUP2165" s="218"/>
      <c r="PUQ2165" s="218"/>
      <c r="PUR2165" s="218"/>
      <c r="PUS2165" s="218"/>
      <c r="PUT2165" s="218"/>
      <c r="PUU2165" s="218"/>
      <c r="PUV2165" s="218"/>
      <c r="PUW2165" s="218"/>
      <c r="PUX2165" s="218"/>
      <c r="PUY2165" s="218"/>
      <c r="PUZ2165" s="218"/>
      <c r="PVA2165" s="218"/>
      <c r="PVB2165" s="218"/>
      <c r="PVC2165" s="218"/>
      <c r="PVD2165" s="218"/>
      <c r="PVE2165" s="218"/>
      <c r="PVF2165" s="218"/>
      <c r="PVG2165" s="218"/>
      <c r="PVH2165" s="218"/>
      <c r="PVI2165" s="218"/>
      <c r="PVJ2165" s="218"/>
      <c r="PVK2165" s="218"/>
      <c r="PVL2165" s="218"/>
      <c r="PVM2165" s="218"/>
      <c r="PVN2165" s="218"/>
      <c r="PVO2165" s="218"/>
      <c r="PVP2165" s="218"/>
      <c r="PVQ2165" s="218"/>
      <c r="PVR2165" s="218"/>
      <c r="PVS2165" s="218"/>
      <c r="PVT2165" s="218"/>
      <c r="PVU2165" s="218"/>
      <c r="PVV2165" s="218"/>
      <c r="PVW2165" s="218"/>
      <c r="PVX2165" s="218"/>
      <c r="PVY2165" s="218"/>
      <c r="PVZ2165" s="218"/>
      <c r="PWA2165" s="218"/>
      <c r="PWB2165" s="218"/>
      <c r="PWC2165" s="218"/>
      <c r="PWD2165" s="218"/>
      <c r="PWE2165" s="218"/>
      <c r="PWF2165" s="218"/>
      <c r="PWG2165" s="218"/>
      <c r="PWH2165" s="218"/>
      <c r="PWI2165" s="218"/>
      <c r="PWJ2165" s="218"/>
      <c r="PWK2165" s="218"/>
      <c r="PWL2165" s="218"/>
      <c r="PWM2165" s="218"/>
      <c r="PWN2165" s="218"/>
      <c r="PWO2165" s="218"/>
      <c r="PWP2165" s="218"/>
      <c r="PWQ2165" s="218"/>
      <c r="PWR2165" s="218"/>
      <c r="PWS2165" s="218"/>
      <c r="PWT2165" s="218"/>
      <c r="PWU2165" s="218"/>
      <c r="PWV2165" s="218"/>
      <c r="PWW2165" s="218"/>
      <c r="PWX2165" s="218"/>
      <c r="PWY2165" s="218"/>
      <c r="PWZ2165" s="218"/>
      <c r="PXA2165" s="218"/>
      <c r="PXB2165" s="218"/>
      <c r="PXC2165" s="218"/>
      <c r="PXD2165" s="218"/>
      <c r="PXE2165" s="218"/>
      <c r="PXF2165" s="218"/>
      <c r="PXG2165" s="218"/>
      <c r="PXH2165" s="218"/>
      <c r="PXI2165" s="218"/>
      <c r="PXJ2165" s="218"/>
      <c r="PXK2165" s="218"/>
      <c r="PXL2165" s="218"/>
      <c r="PXM2165" s="218"/>
      <c r="PXN2165" s="218"/>
      <c r="PXO2165" s="218"/>
      <c r="PXP2165" s="218"/>
      <c r="PXQ2165" s="218"/>
      <c r="PXR2165" s="218"/>
      <c r="PXS2165" s="218"/>
      <c r="PXT2165" s="218"/>
      <c r="PXU2165" s="218"/>
      <c r="PXV2165" s="218"/>
      <c r="PXW2165" s="218"/>
      <c r="PXX2165" s="218"/>
      <c r="PXY2165" s="218"/>
      <c r="PXZ2165" s="218"/>
      <c r="PYA2165" s="218"/>
      <c r="PYB2165" s="218"/>
      <c r="PYC2165" s="218"/>
      <c r="PYD2165" s="218"/>
      <c r="PYE2165" s="218"/>
      <c r="PYF2165" s="218"/>
      <c r="PYG2165" s="218"/>
      <c r="PYH2165" s="218"/>
      <c r="PYI2165" s="218"/>
      <c r="PYJ2165" s="218"/>
      <c r="PYK2165" s="218"/>
      <c r="PYL2165" s="218"/>
      <c r="PYM2165" s="218"/>
      <c r="PYN2165" s="218"/>
      <c r="PYO2165" s="218"/>
      <c r="PYP2165" s="218"/>
      <c r="PYQ2165" s="218"/>
      <c r="PYR2165" s="218"/>
      <c r="PYS2165" s="218"/>
      <c r="PYT2165" s="218"/>
      <c r="PYU2165" s="218"/>
      <c r="PYV2165" s="218"/>
      <c r="PYW2165" s="218"/>
      <c r="PYX2165" s="218"/>
      <c r="PYY2165" s="218"/>
      <c r="PYZ2165" s="218"/>
      <c r="PZA2165" s="218"/>
      <c r="PZB2165" s="218"/>
      <c r="PZC2165" s="218"/>
      <c r="PZD2165" s="218"/>
      <c r="PZE2165" s="218"/>
      <c r="PZF2165" s="218"/>
      <c r="PZG2165" s="218"/>
      <c r="PZH2165" s="218"/>
      <c r="PZI2165" s="218"/>
      <c r="PZJ2165" s="218"/>
      <c r="PZK2165" s="218"/>
      <c r="PZL2165" s="218"/>
      <c r="PZM2165" s="218"/>
      <c r="PZN2165" s="218"/>
      <c r="PZO2165" s="218"/>
      <c r="PZP2165" s="218"/>
      <c r="PZQ2165" s="218"/>
      <c r="PZR2165" s="218"/>
      <c r="PZS2165" s="218"/>
      <c r="PZT2165" s="218"/>
      <c r="PZU2165" s="218"/>
      <c r="PZV2165" s="218"/>
      <c r="PZW2165" s="218"/>
      <c r="PZX2165" s="218"/>
      <c r="PZY2165" s="218"/>
      <c r="PZZ2165" s="218"/>
      <c r="QAA2165" s="218"/>
      <c r="QAB2165" s="218"/>
      <c r="QAC2165" s="218"/>
      <c r="QAD2165" s="218"/>
      <c r="QAE2165" s="218"/>
      <c r="QAF2165" s="218"/>
      <c r="QAG2165" s="218"/>
      <c r="QAH2165" s="218"/>
      <c r="QAI2165" s="218"/>
      <c r="QAJ2165" s="218"/>
      <c r="QAK2165" s="218"/>
      <c r="QAL2165" s="218"/>
      <c r="QAM2165" s="218"/>
      <c r="QAN2165" s="218"/>
      <c r="QAO2165" s="218"/>
      <c r="QAP2165" s="218"/>
      <c r="QAQ2165" s="218"/>
      <c r="QAR2165" s="218"/>
      <c r="QAS2165" s="218"/>
      <c r="QAT2165" s="218"/>
      <c r="QAU2165" s="218"/>
      <c r="QAV2165" s="218"/>
      <c r="QAW2165" s="218"/>
      <c r="QAX2165" s="218"/>
      <c r="QAY2165" s="218"/>
      <c r="QAZ2165" s="218"/>
      <c r="QBA2165" s="218"/>
      <c r="QBB2165" s="218"/>
      <c r="QBC2165" s="218"/>
      <c r="QBD2165" s="218"/>
      <c r="QBE2165" s="218"/>
      <c r="QBF2165" s="218"/>
      <c r="QBG2165" s="218"/>
      <c r="QBH2165" s="218"/>
      <c r="QBI2165" s="218"/>
      <c r="QBJ2165" s="218"/>
      <c r="QBK2165" s="218"/>
      <c r="QBL2165" s="218"/>
      <c r="QBM2165" s="218"/>
      <c r="QBN2165" s="218"/>
      <c r="QBO2165" s="218"/>
      <c r="QBP2165" s="218"/>
      <c r="QBQ2165" s="218"/>
      <c r="QBR2165" s="218"/>
      <c r="QBS2165" s="218"/>
      <c r="QBT2165" s="218"/>
      <c r="QBU2165" s="218"/>
      <c r="QBV2165" s="218"/>
      <c r="QBW2165" s="218"/>
      <c r="QBX2165" s="218"/>
      <c r="QBY2165" s="218"/>
      <c r="QBZ2165" s="218"/>
      <c r="QCA2165" s="218"/>
      <c r="QCB2165" s="218"/>
      <c r="QCC2165" s="218"/>
      <c r="QCD2165" s="218"/>
      <c r="QCE2165" s="218"/>
      <c r="QCF2165" s="218"/>
      <c r="QCG2165" s="218"/>
      <c r="QCH2165" s="218"/>
      <c r="QCI2165" s="218"/>
      <c r="QCJ2165" s="218"/>
      <c r="QCK2165" s="218"/>
      <c r="QCL2165" s="218"/>
      <c r="QCM2165" s="218"/>
      <c r="QCN2165" s="218"/>
      <c r="QCO2165" s="218"/>
      <c r="QCP2165" s="218"/>
      <c r="QCQ2165" s="218"/>
      <c r="QCR2165" s="218"/>
      <c r="QCS2165" s="218"/>
      <c r="QCT2165" s="218"/>
      <c r="QCU2165" s="218"/>
      <c r="QCV2165" s="218"/>
      <c r="QCW2165" s="218"/>
      <c r="QCX2165" s="218"/>
      <c r="QCY2165" s="218"/>
      <c r="QCZ2165" s="218"/>
      <c r="QDA2165" s="218"/>
      <c r="QDB2165" s="218"/>
      <c r="QDC2165" s="218"/>
      <c r="QDD2165" s="218"/>
      <c r="QDE2165" s="218"/>
      <c r="QDF2165" s="218"/>
      <c r="QDG2165" s="218"/>
      <c r="QDH2165" s="218"/>
      <c r="QDI2165" s="218"/>
      <c r="QDJ2165" s="218"/>
      <c r="QDK2165" s="218"/>
      <c r="QDL2165" s="218"/>
      <c r="QDM2165" s="218"/>
      <c r="QDN2165" s="218"/>
      <c r="QDO2165" s="218"/>
      <c r="QDP2165" s="218"/>
      <c r="QDQ2165" s="218"/>
      <c r="QDR2165" s="218"/>
      <c r="QDS2165" s="218"/>
      <c r="QDT2165" s="218"/>
      <c r="QDU2165" s="218"/>
      <c r="QDV2165" s="218"/>
      <c r="QDW2165" s="218"/>
      <c r="QDX2165" s="218"/>
      <c r="QDY2165" s="218"/>
      <c r="QDZ2165" s="218"/>
      <c r="QEA2165" s="218"/>
      <c r="QEB2165" s="218"/>
      <c r="QEC2165" s="218"/>
      <c r="QED2165" s="218"/>
      <c r="QEE2165" s="218"/>
      <c r="QEF2165" s="218"/>
      <c r="QEG2165" s="218"/>
      <c r="QEH2165" s="218"/>
      <c r="QEI2165" s="218"/>
      <c r="QEJ2165" s="218"/>
      <c r="QEK2165" s="218"/>
      <c r="QEL2165" s="218"/>
      <c r="QEM2165" s="218"/>
      <c r="QEN2165" s="218"/>
      <c r="QEO2165" s="218"/>
      <c r="QEP2165" s="218"/>
      <c r="QEQ2165" s="218"/>
      <c r="QER2165" s="218"/>
      <c r="QES2165" s="218"/>
      <c r="QET2165" s="218"/>
      <c r="QEU2165" s="218"/>
      <c r="QEV2165" s="218"/>
      <c r="QEW2165" s="218"/>
      <c r="QEX2165" s="218"/>
      <c r="QEY2165" s="218"/>
      <c r="QEZ2165" s="218"/>
      <c r="QFA2165" s="218"/>
      <c r="QFB2165" s="218"/>
      <c r="QFC2165" s="218"/>
      <c r="QFD2165" s="218"/>
      <c r="QFE2165" s="218"/>
      <c r="QFF2165" s="218"/>
      <c r="QFG2165" s="218"/>
      <c r="QFH2165" s="218"/>
      <c r="QFI2165" s="218"/>
      <c r="QFJ2165" s="218"/>
      <c r="QFK2165" s="218"/>
      <c r="QFL2165" s="218"/>
      <c r="QFM2165" s="218"/>
      <c r="QFN2165" s="218"/>
      <c r="QFO2165" s="218"/>
      <c r="QFP2165" s="218"/>
      <c r="QFQ2165" s="218"/>
      <c r="QFR2165" s="218"/>
      <c r="QFS2165" s="218"/>
      <c r="QFT2165" s="218"/>
      <c r="QFU2165" s="218"/>
      <c r="QFV2165" s="218"/>
      <c r="QFW2165" s="218"/>
      <c r="QFX2165" s="218"/>
      <c r="QFY2165" s="218"/>
      <c r="QFZ2165" s="218"/>
      <c r="QGA2165" s="218"/>
      <c r="QGB2165" s="218"/>
      <c r="QGC2165" s="218"/>
      <c r="QGD2165" s="218"/>
      <c r="QGE2165" s="218"/>
      <c r="QGF2165" s="218"/>
      <c r="QGG2165" s="218"/>
      <c r="QGH2165" s="218"/>
      <c r="QGI2165" s="218"/>
      <c r="QGJ2165" s="218"/>
      <c r="QGK2165" s="218"/>
      <c r="QGL2165" s="218"/>
      <c r="QGM2165" s="218"/>
      <c r="QGN2165" s="218"/>
      <c r="QGO2165" s="218"/>
      <c r="QGP2165" s="218"/>
      <c r="QGQ2165" s="218"/>
      <c r="QGR2165" s="218"/>
      <c r="QGS2165" s="218"/>
      <c r="QGT2165" s="218"/>
      <c r="QGU2165" s="218"/>
      <c r="QGV2165" s="218"/>
      <c r="QGW2165" s="218"/>
      <c r="QGX2165" s="218"/>
      <c r="QGY2165" s="218"/>
      <c r="QGZ2165" s="218"/>
      <c r="QHA2165" s="218"/>
      <c r="QHB2165" s="218"/>
      <c r="QHC2165" s="218"/>
      <c r="QHD2165" s="218"/>
      <c r="QHE2165" s="218"/>
      <c r="QHF2165" s="218"/>
      <c r="QHG2165" s="218"/>
      <c r="QHH2165" s="218"/>
      <c r="QHI2165" s="218"/>
      <c r="QHJ2165" s="218"/>
      <c r="QHK2165" s="218"/>
      <c r="QHL2165" s="218"/>
      <c r="QHM2165" s="218"/>
      <c r="QHN2165" s="218"/>
      <c r="QHO2165" s="218"/>
      <c r="QHP2165" s="218"/>
      <c r="QHQ2165" s="218"/>
      <c r="QHR2165" s="218"/>
      <c r="QHS2165" s="218"/>
      <c r="QHT2165" s="218"/>
      <c r="QHU2165" s="218"/>
      <c r="QHV2165" s="218"/>
      <c r="QHW2165" s="218"/>
      <c r="QHX2165" s="218"/>
      <c r="QHY2165" s="218"/>
      <c r="QHZ2165" s="218"/>
      <c r="QIA2165" s="218"/>
      <c r="QIB2165" s="218"/>
      <c r="QIC2165" s="218"/>
      <c r="QID2165" s="218"/>
      <c r="QIE2165" s="218"/>
      <c r="QIF2165" s="218"/>
      <c r="QIG2165" s="218"/>
      <c r="QIH2165" s="218"/>
      <c r="QII2165" s="218"/>
      <c r="QIJ2165" s="218"/>
      <c r="QIK2165" s="218"/>
      <c r="QIL2165" s="218"/>
      <c r="QIM2165" s="218"/>
      <c r="QIN2165" s="218"/>
      <c r="QIO2165" s="218"/>
      <c r="QIP2165" s="218"/>
      <c r="QIQ2165" s="218"/>
      <c r="QIR2165" s="218"/>
      <c r="QIS2165" s="218"/>
      <c r="QIT2165" s="218"/>
      <c r="QIU2165" s="218"/>
      <c r="QIV2165" s="218"/>
      <c r="QIW2165" s="218"/>
      <c r="QIX2165" s="218"/>
      <c r="QIY2165" s="218"/>
      <c r="QIZ2165" s="218"/>
      <c r="QJA2165" s="218"/>
      <c r="QJB2165" s="218"/>
      <c r="QJC2165" s="218"/>
      <c r="QJD2165" s="218"/>
      <c r="QJE2165" s="218"/>
      <c r="QJF2165" s="218"/>
      <c r="QJG2165" s="218"/>
      <c r="QJH2165" s="218"/>
      <c r="QJI2165" s="218"/>
      <c r="QJJ2165" s="218"/>
      <c r="QJK2165" s="218"/>
      <c r="QJL2165" s="218"/>
      <c r="QJM2165" s="218"/>
      <c r="QJN2165" s="218"/>
      <c r="QJO2165" s="218"/>
      <c r="QJP2165" s="218"/>
      <c r="QJQ2165" s="218"/>
      <c r="QJR2165" s="218"/>
      <c r="QJS2165" s="218"/>
      <c r="QJT2165" s="218"/>
      <c r="QJU2165" s="218"/>
      <c r="QJV2165" s="218"/>
      <c r="QJW2165" s="218"/>
      <c r="QJX2165" s="218"/>
      <c r="QJY2165" s="218"/>
      <c r="QJZ2165" s="218"/>
      <c r="QKA2165" s="218"/>
      <c r="QKB2165" s="218"/>
      <c r="QKC2165" s="218"/>
      <c r="QKD2165" s="218"/>
      <c r="QKE2165" s="218"/>
      <c r="QKF2165" s="218"/>
      <c r="QKG2165" s="218"/>
      <c r="QKH2165" s="218"/>
      <c r="QKI2165" s="218"/>
      <c r="QKJ2165" s="218"/>
      <c r="QKK2165" s="218"/>
      <c r="QKL2165" s="218"/>
      <c r="QKM2165" s="218"/>
      <c r="QKN2165" s="218"/>
      <c r="QKO2165" s="218"/>
      <c r="QKP2165" s="218"/>
      <c r="QKQ2165" s="218"/>
      <c r="QKR2165" s="218"/>
      <c r="QKS2165" s="218"/>
      <c r="QKT2165" s="218"/>
      <c r="QKU2165" s="218"/>
      <c r="QKV2165" s="218"/>
      <c r="QKW2165" s="218"/>
      <c r="QKX2165" s="218"/>
      <c r="QKY2165" s="218"/>
      <c r="QKZ2165" s="218"/>
      <c r="QLA2165" s="218"/>
      <c r="QLB2165" s="218"/>
      <c r="QLC2165" s="218"/>
      <c r="QLD2165" s="218"/>
      <c r="QLE2165" s="218"/>
      <c r="QLF2165" s="218"/>
      <c r="QLG2165" s="218"/>
      <c r="QLH2165" s="218"/>
      <c r="QLI2165" s="218"/>
      <c r="QLJ2165" s="218"/>
      <c r="QLK2165" s="218"/>
      <c r="QLL2165" s="218"/>
      <c r="QLM2165" s="218"/>
      <c r="QLN2165" s="218"/>
      <c r="QLO2165" s="218"/>
      <c r="QLP2165" s="218"/>
      <c r="QLQ2165" s="218"/>
      <c r="QLR2165" s="218"/>
      <c r="QLS2165" s="218"/>
      <c r="QLT2165" s="218"/>
      <c r="QLU2165" s="218"/>
      <c r="QLV2165" s="218"/>
      <c r="QLW2165" s="218"/>
      <c r="QLX2165" s="218"/>
      <c r="QLY2165" s="218"/>
      <c r="QLZ2165" s="218"/>
      <c r="QMA2165" s="218"/>
      <c r="QMB2165" s="218"/>
      <c r="QMC2165" s="218"/>
      <c r="QMD2165" s="218"/>
      <c r="QME2165" s="218"/>
      <c r="QMF2165" s="218"/>
      <c r="QMG2165" s="218"/>
      <c r="QMH2165" s="218"/>
      <c r="QMI2165" s="218"/>
      <c r="QMJ2165" s="218"/>
      <c r="QMK2165" s="218"/>
      <c r="QML2165" s="218"/>
      <c r="QMM2165" s="218"/>
      <c r="QMN2165" s="218"/>
      <c r="QMO2165" s="218"/>
      <c r="QMP2165" s="218"/>
      <c r="QMQ2165" s="218"/>
      <c r="QMR2165" s="218"/>
      <c r="QMS2165" s="218"/>
      <c r="QMT2165" s="218"/>
      <c r="QMU2165" s="218"/>
      <c r="QMV2165" s="218"/>
      <c r="QMW2165" s="218"/>
      <c r="QMX2165" s="218"/>
      <c r="QMY2165" s="218"/>
      <c r="QMZ2165" s="218"/>
      <c r="QNA2165" s="218"/>
      <c r="QNB2165" s="218"/>
      <c r="QNC2165" s="218"/>
      <c r="QND2165" s="218"/>
      <c r="QNE2165" s="218"/>
      <c r="QNF2165" s="218"/>
      <c r="QNG2165" s="218"/>
      <c r="QNH2165" s="218"/>
      <c r="QNI2165" s="218"/>
      <c r="QNJ2165" s="218"/>
      <c r="QNK2165" s="218"/>
      <c r="QNL2165" s="218"/>
      <c r="QNM2165" s="218"/>
      <c r="QNN2165" s="218"/>
      <c r="QNO2165" s="218"/>
      <c r="QNP2165" s="218"/>
      <c r="QNQ2165" s="218"/>
      <c r="QNR2165" s="218"/>
      <c r="QNS2165" s="218"/>
      <c r="QNT2165" s="218"/>
      <c r="QNU2165" s="218"/>
      <c r="QNV2165" s="218"/>
      <c r="QNW2165" s="218"/>
      <c r="QNX2165" s="218"/>
      <c r="QNY2165" s="218"/>
      <c r="QNZ2165" s="218"/>
      <c r="QOA2165" s="218"/>
      <c r="QOB2165" s="218"/>
      <c r="QOC2165" s="218"/>
      <c r="QOD2165" s="218"/>
      <c r="QOE2165" s="218"/>
      <c r="QOF2165" s="218"/>
      <c r="QOG2165" s="218"/>
      <c r="QOH2165" s="218"/>
      <c r="QOI2165" s="218"/>
      <c r="QOJ2165" s="218"/>
      <c r="QOK2165" s="218"/>
      <c r="QOL2165" s="218"/>
      <c r="QOM2165" s="218"/>
      <c r="QON2165" s="218"/>
      <c r="QOO2165" s="218"/>
      <c r="QOP2165" s="218"/>
      <c r="QOQ2165" s="218"/>
      <c r="QOR2165" s="218"/>
      <c r="QOS2165" s="218"/>
      <c r="QOT2165" s="218"/>
      <c r="QOU2165" s="218"/>
      <c r="QOV2165" s="218"/>
      <c r="QOW2165" s="218"/>
      <c r="QOX2165" s="218"/>
      <c r="QOY2165" s="218"/>
      <c r="QOZ2165" s="218"/>
      <c r="QPA2165" s="218"/>
      <c r="QPB2165" s="218"/>
      <c r="QPC2165" s="218"/>
      <c r="QPD2165" s="218"/>
      <c r="QPE2165" s="218"/>
      <c r="QPF2165" s="218"/>
      <c r="QPG2165" s="218"/>
      <c r="QPH2165" s="218"/>
      <c r="QPI2165" s="218"/>
      <c r="QPJ2165" s="218"/>
      <c r="QPK2165" s="218"/>
      <c r="QPL2165" s="218"/>
      <c r="QPM2165" s="218"/>
      <c r="QPN2165" s="218"/>
      <c r="QPO2165" s="218"/>
      <c r="QPP2165" s="218"/>
      <c r="QPQ2165" s="218"/>
      <c r="QPR2165" s="218"/>
      <c r="QPS2165" s="218"/>
      <c r="QPT2165" s="218"/>
      <c r="QPU2165" s="218"/>
      <c r="QPV2165" s="218"/>
      <c r="QPW2165" s="218"/>
      <c r="QPX2165" s="218"/>
      <c r="QPY2165" s="218"/>
      <c r="QPZ2165" s="218"/>
      <c r="QQA2165" s="218"/>
      <c r="QQB2165" s="218"/>
      <c r="QQC2165" s="218"/>
      <c r="QQD2165" s="218"/>
      <c r="QQE2165" s="218"/>
      <c r="QQF2165" s="218"/>
      <c r="QQG2165" s="218"/>
      <c r="QQH2165" s="218"/>
      <c r="QQI2165" s="218"/>
      <c r="QQJ2165" s="218"/>
      <c r="QQK2165" s="218"/>
      <c r="QQL2165" s="218"/>
      <c r="QQM2165" s="218"/>
      <c r="QQN2165" s="218"/>
      <c r="QQO2165" s="218"/>
      <c r="QQP2165" s="218"/>
      <c r="QQQ2165" s="218"/>
      <c r="QQR2165" s="218"/>
      <c r="QQS2165" s="218"/>
      <c r="QQT2165" s="218"/>
      <c r="QQU2165" s="218"/>
      <c r="QQV2165" s="218"/>
      <c r="QQW2165" s="218"/>
      <c r="QQX2165" s="218"/>
      <c r="QQY2165" s="218"/>
      <c r="QQZ2165" s="218"/>
      <c r="QRA2165" s="218"/>
      <c r="QRB2165" s="218"/>
      <c r="QRC2165" s="218"/>
      <c r="QRD2165" s="218"/>
      <c r="QRE2165" s="218"/>
      <c r="QRF2165" s="218"/>
      <c r="QRG2165" s="218"/>
      <c r="QRH2165" s="218"/>
      <c r="QRI2165" s="218"/>
      <c r="QRJ2165" s="218"/>
      <c r="QRK2165" s="218"/>
      <c r="QRL2165" s="218"/>
      <c r="QRM2165" s="218"/>
      <c r="QRN2165" s="218"/>
      <c r="QRO2165" s="218"/>
      <c r="QRP2165" s="218"/>
      <c r="QRQ2165" s="218"/>
      <c r="QRR2165" s="218"/>
      <c r="QRS2165" s="218"/>
      <c r="QRT2165" s="218"/>
      <c r="QRU2165" s="218"/>
      <c r="QRV2165" s="218"/>
      <c r="QRW2165" s="218"/>
      <c r="QRX2165" s="218"/>
      <c r="QRY2165" s="218"/>
      <c r="QRZ2165" s="218"/>
      <c r="QSA2165" s="218"/>
      <c r="QSB2165" s="218"/>
      <c r="QSC2165" s="218"/>
      <c r="QSD2165" s="218"/>
      <c r="QSE2165" s="218"/>
      <c r="QSF2165" s="218"/>
      <c r="QSG2165" s="218"/>
      <c r="QSH2165" s="218"/>
      <c r="QSI2165" s="218"/>
      <c r="QSJ2165" s="218"/>
      <c r="QSK2165" s="218"/>
      <c r="QSL2165" s="218"/>
      <c r="QSM2165" s="218"/>
      <c r="QSN2165" s="218"/>
      <c r="QSO2165" s="218"/>
      <c r="QSP2165" s="218"/>
      <c r="QSQ2165" s="218"/>
      <c r="QSR2165" s="218"/>
      <c r="QSS2165" s="218"/>
      <c r="QST2165" s="218"/>
      <c r="QSU2165" s="218"/>
      <c r="QSV2165" s="218"/>
      <c r="QSW2165" s="218"/>
      <c r="QSX2165" s="218"/>
      <c r="QSY2165" s="218"/>
      <c r="QSZ2165" s="218"/>
      <c r="QTA2165" s="218"/>
      <c r="QTB2165" s="218"/>
      <c r="QTC2165" s="218"/>
      <c r="QTD2165" s="218"/>
      <c r="QTE2165" s="218"/>
      <c r="QTF2165" s="218"/>
      <c r="QTG2165" s="218"/>
      <c r="QTH2165" s="218"/>
      <c r="QTI2165" s="218"/>
      <c r="QTJ2165" s="218"/>
      <c r="QTK2165" s="218"/>
      <c r="QTL2165" s="218"/>
      <c r="QTM2165" s="218"/>
      <c r="QTN2165" s="218"/>
      <c r="QTO2165" s="218"/>
      <c r="QTP2165" s="218"/>
      <c r="QTQ2165" s="218"/>
      <c r="QTR2165" s="218"/>
      <c r="QTS2165" s="218"/>
      <c r="QTT2165" s="218"/>
      <c r="QTU2165" s="218"/>
      <c r="QTV2165" s="218"/>
      <c r="QTW2165" s="218"/>
      <c r="QTX2165" s="218"/>
      <c r="QTY2165" s="218"/>
      <c r="QTZ2165" s="218"/>
      <c r="QUA2165" s="218"/>
      <c r="QUB2165" s="218"/>
      <c r="QUC2165" s="218"/>
      <c r="QUD2165" s="218"/>
      <c r="QUE2165" s="218"/>
      <c r="QUF2165" s="218"/>
      <c r="QUG2165" s="218"/>
      <c r="QUH2165" s="218"/>
      <c r="QUI2165" s="218"/>
      <c r="QUJ2165" s="218"/>
      <c r="QUK2165" s="218"/>
      <c r="QUL2165" s="218"/>
      <c r="QUM2165" s="218"/>
      <c r="QUN2165" s="218"/>
      <c r="QUO2165" s="218"/>
      <c r="QUP2165" s="218"/>
      <c r="QUQ2165" s="218"/>
      <c r="QUR2165" s="218"/>
      <c r="QUS2165" s="218"/>
      <c r="QUT2165" s="218"/>
      <c r="QUU2165" s="218"/>
      <c r="QUV2165" s="218"/>
      <c r="QUW2165" s="218"/>
      <c r="QUX2165" s="218"/>
      <c r="QUY2165" s="218"/>
      <c r="QUZ2165" s="218"/>
      <c r="QVA2165" s="218"/>
      <c r="QVB2165" s="218"/>
      <c r="QVC2165" s="218"/>
      <c r="QVD2165" s="218"/>
      <c r="QVE2165" s="218"/>
      <c r="QVF2165" s="218"/>
      <c r="QVG2165" s="218"/>
      <c r="QVH2165" s="218"/>
      <c r="QVI2165" s="218"/>
      <c r="QVJ2165" s="218"/>
      <c r="QVK2165" s="218"/>
      <c r="QVL2165" s="218"/>
      <c r="QVM2165" s="218"/>
      <c r="QVN2165" s="218"/>
      <c r="QVO2165" s="218"/>
      <c r="QVP2165" s="218"/>
      <c r="QVQ2165" s="218"/>
      <c r="QVR2165" s="218"/>
      <c r="QVS2165" s="218"/>
      <c r="QVT2165" s="218"/>
      <c r="QVU2165" s="218"/>
      <c r="QVV2165" s="218"/>
      <c r="QVW2165" s="218"/>
      <c r="QVX2165" s="218"/>
      <c r="QVY2165" s="218"/>
      <c r="QVZ2165" s="218"/>
      <c r="QWA2165" s="218"/>
      <c r="QWB2165" s="218"/>
      <c r="QWC2165" s="218"/>
      <c r="QWD2165" s="218"/>
      <c r="QWE2165" s="218"/>
      <c r="QWF2165" s="218"/>
      <c r="QWG2165" s="218"/>
      <c r="QWH2165" s="218"/>
      <c r="QWI2165" s="218"/>
      <c r="QWJ2165" s="218"/>
      <c r="QWK2165" s="218"/>
      <c r="QWL2165" s="218"/>
      <c r="QWM2165" s="218"/>
      <c r="QWN2165" s="218"/>
      <c r="QWO2165" s="218"/>
      <c r="QWP2165" s="218"/>
      <c r="QWQ2165" s="218"/>
      <c r="QWR2165" s="218"/>
      <c r="QWS2165" s="218"/>
      <c r="QWT2165" s="218"/>
      <c r="QWU2165" s="218"/>
      <c r="QWV2165" s="218"/>
      <c r="QWW2165" s="218"/>
      <c r="QWX2165" s="218"/>
      <c r="QWY2165" s="218"/>
      <c r="QWZ2165" s="218"/>
      <c r="QXA2165" s="218"/>
      <c r="QXB2165" s="218"/>
      <c r="QXC2165" s="218"/>
      <c r="QXD2165" s="218"/>
      <c r="QXE2165" s="218"/>
      <c r="QXF2165" s="218"/>
      <c r="QXG2165" s="218"/>
      <c r="QXH2165" s="218"/>
      <c r="QXI2165" s="218"/>
      <c r="QXJ2165" s="218"/>
      <c r="QXK2165" s="218"/>
      <c r="QXL2165" s="218"/>
      <c r="QXM2165" s="218"/>
      <c r="QXN2165" s="218"/>
      <c r="QXO2165" s="218"/>
      <c r="QXP2165" s="218"/>
      <c r="QXQ2165" s="218"/>
      <c r="QXR2165" s="218"/>
      <c r="QXS2165" s="218"/>
      <c r="QXT2165" s="218"/>
      <c r="QXU2165" s="218"/>
      <c r="QXV2165" s="218"/>
      <c r="QXW2165" s="218"/>
      <c r="QXX2165" s="218"/>
      <c r="QXY2165" s="218"/>
      <c r="QXZ2165" s="218"/>
      <c r="QYA2165" s="218"/>
      <c r="QYB2165" s="218"/>
      <c r="QYC2165" s="218"/>
      <c r="QYD2165" s="218"/>
      <c r="QYE2165" s="218"/>
      <c r="QYF2165" s="218"/>
      <c r="QYG2165" s="218"/>
      <c r="QYH2165" s="218"/>
      <c r="QYI2165" s="218"/>
      <c r="QYJ2165" s="218"/>
      <c r="QYK2165" s="218"/>
      <c r="QYL2165" s="218"/>
      <c r="QYM2165" s="218"/>
      <c r="QYN2165" s="218"/>
      <c r="QYO2165" s="218"/>
      <c r="QYP2165" s="218"/>
      <c r="QYQ2165" s="218"/>
      <c r="QYR2165" s="218"/>
      <c r="QYS2165" s="218"/>
      <c r="QYT2165" s="218"/>
      <c r="QYU2165" s="218"/>
      <c r="QYV2165" s="218"/>
      <c r="QYW2165" s="218"/>
      <c r="QYX2165" s="218"/>
      <c r="QYY2165" s="218"/>
      <c r="QYZ2165" s="218"/>
      <c r="QZA2165" s="218"/>
      <c r="QZB2165" s="218"/>
      <c r="QZC2165" s="218"/>
      <c r="QZD2165" s="218"/>
      <c r="QZE2165" s="218"/>
      <c r="QZF2165" s="218"/>
      <c r="QZG2165" s="218"/>
      <c r="QZH2165" s="218"/>
      <c r="QZI2165" s="218"/>
      <c r="QZJ2165" s="218"/>
      <c r="QZK2165" s="218"/>
      <c r="QZL2165" s="218"/>
      <c r="QZM2165" s="218"/>
      <c r="QZN2165" s="218"/>
      <c r="QZO2165" s="218"/>
      <c r="QZP2165" s="218"/>
      <c r="QZQ2165" s="218"/>
      <c r="QZR2165" s="218"/>
      <c r="QZS2165" s="218"/>
      <c r="QZT2165" s="218"/>
      <c r="QZU2165" s="218"/>
      <c r="QZV2165" s="218"/>
      <c r="QZW2165" s="218"/>
      <c r="QZX2165" s="218"/>
      <c r="QZY2165" s="218"/>
      <c r="QZZ2165" s="218"/>
      <c r="RAA2165" s="218"/>
      <c r="RAB2165" s="218"/>
      <c r="RAC2165" s="218"/>
      <c r="RAD2165" s="218"/>
      <c r="RAE2165" s="218"/>
      <c r="RAF2165" s="218"/>
      <c r="RAG2165" s="218"/>
      <c r="RAH2165" s="218"/>
      <c r="RAI2165" s="218"/>
      <c r="RAJ2165" s="218"/>
      <c r="RAK2165" s="218"/>
      <c r="RAL2165" s="218"/>
      <c r="RAM2165" s="218"/>
      <c r="RAN2165" s="218"/>
      <c r="RAO2165" s="218"/>
      <c r="RAP2165" s="218"/>
      <c r="RAQ2165" s="218"/>
      <c r="RAR2165" s="218"/>
      <c r="RAS2165" s="218"/>
      <c r="RAT2165" s="218"/>
      <c r="RAU2165" s="218"/>
      <c r="RAV2165" s="218"/>
      <c r="RAW2165" s="218"/>
      <c r="RAX2165" s="218"/>
      <c r="RAY2165" s="218"/>
      <c r="RAZ2165" s="218"/>
      <c r="RBA2165" s="218"/>
      <c r="RBB2165" s="218"/>
      <c r="RBC2165" s="218"/>
      <c r="RBD2165" s="218"/>
      <c r="RBE2165" s="218"/>
      <c r="RBF2165" s="218"/>
      <c r="RBG2165" s="218"/>
      <c r="RBH2165" s="218"/>
      <c r="RBI2165" s="218"/>
      <c r="RBJ2165" s="218"/>
      <c r="RBK2165" s="218"/>
      <c r="RBL2165" s="218"/>
      <c r="RBM2165" s="218"/>
      <c r="RBN2165" s="218"/>
      <c r="RBO2165" s="218"/>
      <c r="RBP2165" s="218"/>
      <c r="RBQ2165" s="218"/>
      <c r="RBR2165" s="218"/>
      <c r="RBS2165" s="218"/>
      <c r="RBT2165" s="218"/>
      <c r="RBU2165" s="218"/>
      <c r="RBV2165" s="218"/>
      <c r="RBW2165" s="218"/>
      <c r="RBX2165" s="218"/>
      <c r="RBY2165" s="218"/>
      <c r="RBZ2165" s="218"/>
      <c r="RCA2165" s="218"/>
      <c r="RCB2165" s="218"/>
      <c r="RCC2165" s="218"/>
      <c r="RCD2165" s="218"/>
      <c r="RCE2165" s="218"/>
      <c r="RCF2165" s="218"/>
      <c r="RCG2165" s="218"/>
      <c r="RCH2165" s="218"/>
      <c r="RCI2165" s="218"/>
      <c r="RCJ2165" s="218"/>
      <c r="RCK2165" s="218"/>
      <c r="RCL2165" s="218"/>
      <c r="RCM2165" s="218"/>
      <c r="RCN2165" s="218"/>
      <c r="RCO2165" s="218"/>
      <c r="RCP2165" s="218"/>
      <c r="RCQ2165" s="218"/>
      <c r="RCR2165" s="218"/>
      <c r="RCS2165" s="218"/>
      <c r="RCT2165" s="218"/>
      <c r="RCU2165" s="218"/>
      <c r="RCV2165" s="218"/>
      <c r="RCW2165" s="218"/>
      <c r="RCX2165" s="218"/>
      <c r="RCY2165" s="218"/>
      <c r="RCZ2165" s="218"/>
      <c r="RDA2165" s="218"/>
      <c r="RDB2165" s="218"/>
      <c r="RDC2165" s="218"/>
      <c r="RDD2165" s="218"/>
      <c r="RDE2165" s="218"/>
      <c r="RDF2165" s="218"/>
      <c r="RDG2165" s="218"/>
      <c r="RDH2165" s="218"/>
      <c r="RDI2165" s="218"/>
      <c r="RDJ2165" s="218"/>
      <c r="RDK2165" s="218"/>
      <c r="RDL2165" s="218"/>
      <c r="RDM2165" s="218"/>
      <c r="RDN2165" s="218"/>
      <c r="RDO2165" s="218"/>
      <c r="RDP2165" s="218"/>
      <c r="RDQ2165" s="218"/>
      <c r="RDR2165" s="218"/>
      <c r="RDS2165" s="218"/>
      <c r="RDT2165" s="218"/>
      <c r="RDU2165" s="218"/>
      <c r="RDV2165" s="218"/>
      <c r="RDW2165" s="218"/>
      <c r="RDX2165" s="218"/>
      <c r="RDY2165" s="218"/>
      <c r="RDZ2165" s="218"/>
      <c r="REA2165" s="218"/>
      <c r="REB2165" s="218"/>
      <c r="REC2165" s="218"/>
      <c r="RED2165" s="218"/>
      <c r="REE2165" s="218"/>
      <c r="REF2165" s="218"/>
      <c r="REG2165" s="218"/>
      <c r="REH2165" s="218"/>
      <c r="REI2165" s="218"/>
      <c r="REJ2165" s="218"/>
      <c r="REK2165" s="218"/>
      <c r="REL2165" s="218"/>
      <c r="REM2165" s="218"/>
      <c r="REN2165" s="218"/>
      <c r="REO2165" s="218"/>
      <c r="REP2165" s="218"/>
      <c r="REQ2165" s="218"/>
      <c r="RER2165" s="218"/>
      <c r="RES2165" s="218"/>
      <c r="RET2165" s="218"/>
      <c r="REU2165" s="218"/>
      <c r="REV2165" s="218"/>
      <c r="REW2165" s="218"/>
      <c r="REX2165" s="218"/>
      <c r="REY2165" s="218"/>
      <c r="REZ2165" s="218"/>
      <c r="RFA2165" s="218"/>
      <c r="RFB2165" s="218"/>
      <c r="RFC2165" s="218"/>
      <c r="RFD2165" s="218"/>
      <c r="RFE2165" s="218"/>
      <c r="RFF2165" s="218"/>
      <c r="RFG2165" s="218"/>
      <c r="RFH2165" s="218"/>
      <c r="RFI2165" s="218"/>
      <c r="RFJ2165" s="218"/>
      <c r="RFK2165" s="218"/>
      <c r="RFL2165" s="218"/>
      <c r="RFM2165" s="218"/>
      <c r="RFN2165" s="218"/>
      <c r="RFO2165" s="218"/>
      <c r="RFP2165" s="218"/>
      <c r="RFQ2165" s="218"/>
      <c r="RFR2165" s="218"/>
      <c r="RFS2165" s="218"/>
      <c r="RFT2165" s="218"/>
      <c r="RFU2165" s="218"/>
      <c r="RFV2165" s="218"/>
      <c r="RFW2165" s="218"/>
      <c r="RFX2165" s="218"/>
      <c r="RFY2165" s="218"/>
      <c r="RFZ2165" s="218"/>
      <c r="RGA2165" s="218"/>
      <c r="RGB2165" s="218"/>
      <c r="RGC2165" s="218"/>
      <c r="RGD2165" s="218"/>
      <c r="RGE2165" s="218"/>
      <c r="RGF2165" s="218"/>
      <c r="RGG2165" s="218"/>
      <c r="RGH2165" s="218"/>
      <c r="RGI2165" s="218"/>
      <c r="RGJ2165" s="218"/>
      <c r="RGK2165" s="218"/>
      <c r="RGL2165" s="218"/>
      <c r="RGM2165" s="218"/>
      <c r="RGN2165" s="218"/>
      <c r="RGO2165" s="218"/>
      <c r="RGP2165" s="218"/>
      <c r="RGQ2165" s="218"/>
      <c r="RGR2165" s="218"/>
      <c r="RGS2165" s="218"/>
      <c r="RGT2165" s="218"/>
      <c r="RGU2165" s="218"/>
      <c r="RGV2165" s="218"/>
      <c r="RGW2165" s="218"/>
      <c r="RGX2165" s="218"/>
      <c r="RGY2165" s="218"/>
      <c r="RGZ2165" s="218"/>
      <c r="RHA2165" s="218"/>
      <c r="RHB2165" s="218"/>
      <c r="RHC2165" s="218"/>
      <c r="RHD2165" s="218"/>
      <c r="RHE2165" s="218"/>
      <c r="RHF2165" s="218"/>
      <c r="RHG2165" s="218"/>
      <c r="RHH2165" s="218"/>
      <c r="RHI2165" s="218"/>
      <c r="RHJ2165" s="218"/>
      <c r="RHK2165" s="218"/>
      <c r="RHL2165" s="218"/>
      <c r="RHM2165" s="218"/>
      <c r="RHN2165" s="218"/>
      <c r="RHO2165" s="218"/>
      <c r="RHP2165" s="218"/>
      <c r="RHQ2165" s="218"/>
      <c r="RHR2165" s="218"/>
      <c r="RHS2165" s="218"/>
      <c r="RHT2165" s="218"/>
      <c r="RHU2165" s="218"/>
      <c r="RHV2165" s="218"/>
      <c r="RHW2165" s="218"/>
      <c r="RHX2165" s="218"/>
      <c r="RHY2165" s="218"/>
      <c r="RHZ2165" s="218"/>
      <c r="RIA2165" s="218"/>
      <c r="RIB2165" s="218"/>
      <c r="RIC2165" s="218"/>
      <c r="RID2165" s="218"/>
      <c r="RIE2165" s="218"/>
      <c r="RIF2165" s="218"/>
      <c r="RIG2165" s="218"/>
      <c r="RIH2165" s="218"/>
      <c r="RII2165" s="218"/>
      <c r="RIJ2165" s="218"/>
      <c r="RIK2165" s="218"/>
      <c r="RIL2165" s="218"/>
      <c r="RIM2165" s="218"/>
      <c r="RIN2165" s="218"/>
      <c r="RIO2165" s="218"/>
      <c r="RIP2165" s="218"/>
      <c r="RIQ2165" s="218"/>
      <c r="RIR2165" s="218"/>
      <c r="RIS2165" s="218"/>
      <c r="RIT2165" s="218"/>
      <c r="RIU2165" s="218"/>
      <c r="RIV2165" s="218"/>
      <c r="RIW2165" s="218"/>
      <c r="RIX2165" s="218"/>
      <c r="RIY2165" s="218"/>
      <c r="RIZ2165" s="218"/>
      <c r="RJA2165" s="218"/>
      <c r="RJB2165" s="218"/>
      <c r="RJC2165" s="218"/>
      <c r="RJD2165" s="218"/>
      <c r="RJE2165" s="218"/>
      <c r="RJF2165" s="218"/>
      <c r="RJG2165" s="218"/>
      <c r="RJH2165" s="218"/>
      <c r="RJI2165" s="218"/>
      <c r="RJJ2165" s="218"/>
      <c r="RJK2165" s="218"/>
      <c r="RJL2165" s="218"/>
      <c r="RJM2165" s="218"/>
      <c r="RJN2165" s="218"/>
      <c r="RJO2165" s="218"/>
      <c r="RJP2165" s="218"/>
      <c r="RJQ2165" s="218"/>
      <c r="RJR2165" s="218"/>
      <c r="RJS2165" s="218"/>
      <c r="RJT2165" s="218"/>
      <c r="RJU2165" s="218"/>
      <c r="RJV2165" s="218"/>
      <c r="RJW2165" s="218"/>
      <c r="RJX2165" s="218"/>
      <c r="RJY2165" s="218"/>
      <c r="RJZ2165" s="218"/>
      <c r="RKA2165" s="218"/>
      <c r="RKB2165" s="218"/>
      <c r="RKC2165" s="218"/>
      <c r="RKD2165" s="218"/>
      <c r="RKE2165" s="218"/>
      <c r="RKF2165" s="218"/>
      <c r="RKG2165" s="218"/>
      <c r="RKH2165" s="218"/>
      <c r="RKI2165" s="218"/>
      <c r="RKJ2165" s="218"/>
      <c r="RKK2165" s="218"/>
      <c r="RKL2165" s="218"/>
      <c r="RKM2165" s="218"/>
      <c r="RKN2165" s="218"/>
      <c r="RKO2165" s="218"/>
      <c r="RKP2165" s="218"/>
      <c r="RKQ2165" s="218"/>
      <c r="RKR2165" s="218"/>
      <c r="RKS2165" s="218"/>
      <c r="RKT2165" s="218"/>
      <c r="RKU2165" s="218"/>
      <c r="RKV2165" s="218"/>
      <c r="RKW2165" s="218"/>
      <c r="RKX2165" s="218"/>
      <c r="RKY2165" s="218"/>
      <c r="RKZ2165" s="218"/>
      <c r="RLA2165" s="218"/>
      <c r="RLB2165" s="218"/>
      <c r="RLC2165" s="218"/>
      <c r="RLD2165" s="218"/>
      <c r="RLE2165" s="218"/>
      <c r="RLF2165" s="218"/>
      <c r="RLG2165" s="218"/>
      <c r="RLH2165" s="218"/>
      <c r="RLI2165" s="218"/>
      <c r="RLJ2165" s="218"/>
      <c r="RLK2165" s="218"/>
      <c r="RLL2165" s="218"/>
      <c r="RLM2165" s="218"/>
      <c r="RLN2165" s="218"/>
      <c r="RLO2165" s="218"/>
      <c r="RLP2165" s="218"/>
      <c r="RLQ2165" s="218"/>
      <c r="RLR2165" s="218"/>
      <c r="RLS2165" s="218"/>
      <c r="RLT2165" s="218"/>
      <c r="RLU2165" s="218"/>
      <c r="RLV2165" s="218"/>
      <c r="RLW2165" s="218"/>
      <c r="RLX2165" s="218"/>
      <c r="RLY2165" s="218"/>
      <c r="RLZ2165" s="218"/>
      <c r="RMA2165" s="218"/>
      <c r="RMB2165" s="218"/>
      <c r="RMC2165" s="218"/>
      <c r="RMD2165" s="218"/>
      <c r="RME2165" s="218"/>
      <c r="RMF2165" s="218"/>
      <c r="RMG2165" s="218"/>
      <c r="RMH2165" s="218"/>
      <c r="RMI2165" s="218"/>
      <c r="RMJ2165" s="218"/>
      <c r="RMK2165" s="218"/>
      <c r="RML2165" s="218"/>
      <c r="RMM2165" s="218"/>
      <c r="RMN2165" s="218"/>
      <c r="RMO2165" s="218"/>
      <c r="RMP2165" s="218"/>
      <c r="RMQ2165" s="218"/>
      <c r="RMR2165" s="218"/>
      <c r="RMS2165" s="218"/>
      <c r="RMT2165" s="218"/>
      <c r="RMU2165" s="218"/>
      <c r="RMV2165" s="218"/>
      <c r="RMW2165" s="218"/>
      <c r="RMX2165" s="218"/>
      <c r="RMY2165" s="218"/>
      <c r="RMZ2165" s="218"/>
      <c r="RNA2165" s="218"/>
      <c r="RNB2165" s="218"/>
      <c r="RNC2165" s="218"/>
      <c r="RND2165" s="218"/>
      <c r="RNE2165" s="218"/>
      <c r="RNF2165" s="218"/>
      <c r="RNG2165" s="218"/>
      <c r="RNH2165" s="218"/>
      <c r="RNI2165" s="218"/>
      <c r="RNJ2165" s="218"/>
      <c r="RNK2165" s="218"/>
      <c r="RNL2165" s="218"/>
      <c r="RNM2165" s="218"/>
      <c r="RNN2165" s="218"/>
      <c r="RNO2165" s="218"/>
      <c r="RNP2165" s="218"/>
      <c r="RNQ2165" s="218"/>
      <c r="RNR2165" s="218"/>
      <c r="RNS2165" s="218"/>
      <c r="RNT2165" s="218"/>
      <c r="RNU2165" s="218"/>
      <c r="RNV2165" s="218"/>
      <c r="RNW2165" s="218"/>
      <c r="RNX2165" s="218"/>
      <c r="RNY2165" s="218"/>
      <c r="RNZ2165" s="218"/>
      <c r="ROA2165" s="218"/>
      <c r="ROB2165" s="218"/>
      <c r="ROC2165" s="218"/>
      <c r="ROD2165" s="218"/>
      <c r="ROE2165" s="218"/>
      <c r="ROF2165" s="218"/>
      <c r="ROG2165" s="218"/>
      <c r="ROH2165" s="218"/>
      <c r="ROI2165" s="218"/>
      <c r="ROJ2165" s="218"/>
      <c r="ROK2165" s="218"/>
      <c r="ROL2165" s="218"/>
      <c r="ROM2165" s="218"/>
      <c r="RON2165" s="218"/>
      <c r="ROO2165" s="218"/>
      <c r="ROP2165" s="218"/>
      <c r="ROQ2165" s="218"/>
      <c r="ROR2165" s="218"/>
      <c r="ROS2165" s="218"/>
      <c r="ROT2165" s="218"/>
      <c r="ROU2165" s="218"/>
      <c r="ROV2165" s="218"/>
      <c r="ROW2165" s="218"/>
      <c r="ROX2165" s="218"/>
      <c r="ROY2165" s="218"/>
      <c r="ROZ2165" s="218"/>
      <c r="RPA2165" s="218"/>
      <c r="RPB2165" s="218"/>
      <c r="RPC2165" s="218"/>
      <c r="RPD2165" s="218"/>
      <c r="RPE2165" s="218"/>
      <c r="RPF2165" s="218"/>
      <c r="RPG2165" s="218"/>
      <c r="RPH2165" s="218"/>
      <c r="RPI2165" s="218"/>
      <c r="RPJ2165" s="218"/>
      <c r="RPK2165" s="218"/>
      <c r="RPL2165" s="218"/>
      <c r="RPM2165" s="218"/>
      <c r="RPN2165" s="218"/>
      <c r="RPO2165" s="218"/>
      <c r="RPP2165" s="218"/>
      <c r="RPQ2165" s="218"/>
      <c r="RPR2165" s="218"/>
      <c r="RPS2165" s="218"/>
      <c r="RPT2165" s="218"/>
      <c r="RPU2165" s="218"/>
      <c r="RPV2165" s="218"/>
      <c r="RPW2165" s="218"/>
      <c r="RPX2165" s="218"/>
      <c r="RPY2165" s="218"/>
      <c r="RPZ2165" s="218"/>
      <c r="RQA2165" s="218"/>
      <c r="RQB2165" s="218"/>
      <c r="RQC2165" s="218"/>
      <c r="RQD2165" s="218"/>
      <c r="RQE2165" s="218"/>
      <c r="RQF2165" s="218"/>
      <c r="RQG2165" s="218"/>
      <c r="RQH2165" s="218"/>
      <c r="RQI2165" s="218"/>
      <c r="RQJ2165" s="218"/>
      <c r="RQK2165" s="218"/>
      <c r="RQL2165" s="218"/>
      <c r="RQM2165" s="218"/>
      <c r="RQN2165" s="218"/>
      <c r="RQO2165" s="218"/>
      <c r="RQP2165" s="218"/>
      <c r="RQQ2165" s="218"/>
      <c r="RQR2165" s="218"/>
      <c r="RQS2165" s="218"/>
      <c r="RQT2165" s="218"/>
      <c r="RQU2165" s="218"/>
      <c r="RQV2165" s="218"/>
      <c r="RQW2165" s="218"/>
      <c r="RQX2165" s="218"/>
      <c r="RQY2165" s="218"/>
      <c r="RQZ2165" s="218"/>
      <c r="RRA2165" s="218"/>
      <c r="RRB2165" s="218"/>
      <c r="RRC2165" s="218"/>
      <c r="RRD2165" s="218"/>
      <c r="RRE2165" s="218"/>
      <c r="RRF2165" s="218"/>
      <c r="RRG2165" s="218"/>
      <c r="RRH2165" s="218"/>
      <c r="RRI2165" s="218"/>
      <c r="RRJ2165" s="218"/>
      <c r="RRK2165" s="218"/>
      <c r="RRL2165" s="218"/>
      <c r="RRM2165" s="218"/>
      <c r="RRN2165" s="218"/>
      <c r="RRO2165" s="218"/>
      <c r="RRP2165" s="218"/>
      <c r="RRQ2165" s="218"/>
      <c r="RRR2165" s="218"/>
      <c r="RRS2165" s="218"/>
      <c r="RRT2165" s="218"/>
      <c r="RRU2165" s="218"/>
      <c r="RRV2165" s="218"/>
      <c r="RRW2165" s="218"/>
      <c r="RRX2165" s="218"/>
      <c r="RRY2165" s="218"/>
      <c r="RRZ2165" s="218"/>
      <c r="RSA2165" s="218"/>
      <c r="RSB2165" s="218"/>
      <c r="RSC2165" s="218"/>
      <c r="RSD2165" s="218"/>
      <c r="RSE2165" s="218"/>
      <c r="RSF2165" s="218"/>
      <c r="RSG2165" s="218"/>
      <c r="RSH2165" s="218"/>
      <c r="RSI2165" s="218"/>
      <c r="RSJ2165" s="218"/>
      <c r="RSK2165" s="218"/>
      <c r="RSL2165" s="218"/>
      <c r="RSM2165" s="218"/>
      <c r="RSN2165" s="218"/>
      <c r="RSO2165" s="218"/>
      <c r="RSP2165" s="218"/>
      <c r="RSQ2165" s="218"/>
      <c r="RSR2165" s="218"/>
      <c r="RSS2165" s="218"/>
      <c r="RST2165" s="218"/>
      <c r="RSU2165" s="218"/>
      <c r="RSV2165" s="218"/>
      <c r="RSW2165" s="218"/>
      <c r="RSX2165" s="218"/>
      <c r="RSY2165" s="218"/>
      <c r="RSZ2165" s="218"/>
      <c r="RTA2165" s="218"/>
      <c r="RTB2165" s="218"/>
      <c r="RTC2165" s="218"/>
      <c r="RTD2165" s="218"/>
      <c r="RTE2165" s="218"/>
      <c r="RTF2165" s="218"/>
      <c r="RTG2165" s="218"/>
      <c r="RTH2165" s="218"/>
      <c r="RTI2165" s="218"/>
      <c r="RTJ2165" s="218"/>
      <c r="RTK2165" s="218"/>
      <c r="RTL2165" s="218"/>
      <c r="RTM2165" s="218"/>
      <c r="RTN2165" s="218"/>
      <c r="RTO2165" s="218"/>
      <c r="RTP2165" s="218"/>
      <c r="RTQ2165" s="218"/>
      <c r="RTR2165" s="218"/>
      <c r="RTS2165" s="218"/>
      <c r="RTT2165" s="218"/>
      <c r="RTU2165" s="218"/>
      <c r="RTV2165" s="218"/>
      <c r="RTW2165" s="218"/>
      <c r="RTX2165" s="218"/>
      <c r="RTY2165" s="218"/>
      <c r="RTZ2165" s="218"/>
      <c r="RUA2165" s="218"/>
      <c r="RUB2165" s="218"/>
      <c r="RUC2165" s="218"/>
      <c r="RUD2165" s="218"/>
      <c r="RUE2165" s="218"/>
      <c r="RUF2165" s="218"/>
      <c r="RUG2165" s="218"/>
      <c r="RUH2165" s="218"/>
      <c r="RUI2165" s="218"/>
      <c r="RUJ2165" s="218"/>
      <c r="RUK2165" s="218"/>
      <c r="RUL2165" s="218"/>
      <c r="RUM2165" s="218"/>
      <c r="RUN2165" s="218"/>
      <c r="RUO2165" s="218"/>
      <c r="RUP2165" s="218"/>
      <c r="RUQ2165" s="218"/>
      <c r="RUR2165" s="218"/>
      <c r="RUS2165" s="218"/>
      <c r="RUT2165" s="218"/>
      <c r="RUU2165" s="218"/>
      <c r="RUV2165" s="218"/>
      <c r="RUW2165" s="218"/>
      <c r="RUX2165" s="218"/>
      <c r="RUY2165" s="218"/>
      <c r="RUZ2165" s="218"/>
      <c r="RVA2165" s="218"/>
      <c r="RVB2165" s="218"/>
      <c r="RVC2165" s="218"/>
      <c r="RVD2165" s="218"/>
      <c r="RVE2165" s="218"/>
      <c r="RVF2165" s="218"/>
      <c r="RVG2165" s="218"/>
      <c r="RVH2165" s="218"/>
      <c r="RVI2165" s="218"/>
      <c r="RVJ2165" s="218"/>
      <c r="RVK2165" s="218"/>
      <c r="RVL2165" s="218"/>
      <c r="RVM2165" s="218"/>
      <c r="RVN2165" s="218"/>
      <c r="RVO2165" s="218"/>
      <c r="RVP2165" s="218"/>
      <c r="RVQ2165" s="218"/>
      <c r="RVR2165" s="218"/>
      <c r="RVS2165" s="218"/>
      <c r="RVT2165" s="218"/>
      <c r="RVU2165" s="218"/>
      <c r="RVV2165" s="218"/>
      <c r="RVW2165" s="218"/>
      <c r="RVX2165" s="218"/>
      <c r="RVY2165" s="218"/>
      <c r="RVZ2165" s="218"/>
      <c r="RWA2165" s="218"/>
      <c r="RWB2165" s="218"/>
      <c r="RWC2165" s="218"/>
      <c r="RWD2165" s="218"/>
      <c r="RWE2165" s="218"/>
      <c r="RWF2165" s="218"/>
      <c r="RWG2165" s="218"/>
      <c r="RWH2165" s="218"/>
      <c r="RWI2165" s="218"/>
      <c r="RWJ2165" s="218"/>
      <c r="RWK2165" s="218"/>
      <c r="RWL2165" s="218"/>
      <c r="RWM2165" s="218"/>
      <c r="RWN2165" s="218"/>
      <c r="RWO2165" s="218"/>
      <c r="RWP2165" s="218"/>
      <c r="RWQ2165" s="218"/>
      <c r="RWR2165" s="218"/>
      <c r="RWS2165" s="218"/>
      <c r="RWT2165" s="218"/>
      <c r="RWU2165" s="218"/>
      <c r="RWV2165" s="218"/>
      <c r="RWW2165" s="218"/>
      <c r="RWX2165" s="218"/>
      <c r="RWY2165" s="218"/>
      <c r="RWZ2165" s="218"/>
      <c r="RXA2165" s="218"/>
      <c r="RXB2165" s="218"/>
      <c r="RXC2165" s="218"/>
      <c r="RXD2165" s="218"/>
      <c r="RXE2165" s="218"/>
      <c r="RXF2165" s="218"/>
      <c r="RXG2165" s="218"/>
      <c r="RXH2165" s="218"/>
      <c r="RXI2165" s="218"/>
      <c r="RXJ2165" s="218"/>
      <c r="RXK2165" s="218"/>
      <c r="RXL2165" s="218"/>
      <c r="RXM2165" s="218"/>
      <c r="RXN2165" s="218"/>
      <c r="RXO2165" s="218"/>
      <c r="RXP2165" s="218"/>
      <c r="RXQ2165" s="218"/>
      <c r="RXR2165" s="218"/>
      <c r="RXS2165" s="218"/>
      <c r="RXT2165" s="218"/>
      <c r="RXU2165" s="218"/>
      <c r="RXV2165" s="218"/>
      <c r="RXW2165" s="218"/>
      <c r="RXX2165" s="218"/>
      <c r="RXY2165" s="218"/>
      <c r="RXZ2165" s="218"/>
      <c r="RYA2165" s="218"/>
      <c r="RYB2165" s="218"/>
      <c r="RYC2165" s="218"/>
      <c r="RYD2165" s="218"/>
      <c r="RYE2165" s="218"/>
      <c r="RYF2165" s="218"/>
      <c r="RYG2165" s="218"/>
      <c r="RYH2165" s="218"/>
      <c r="RYI2165" s="218"/>
      <c r="RYJ2165" s="218"/>
      <c r="RYK2165" s="218"/>
      <c r="RYL2165" s="218"/>
      <c r="RYM2165" s="218"/>
      <c r="RYN2165" s="218"/>
      <c r="RYO2165" s="218"/>
      <c r="RYP2165" s="218"/>
      <c r="RYQ2165" s="218"/>
      <c r="RYR2165" s="218"/>
      <c r="RYS2165" s="218"/>
      <c r="RYT2165" s="218"/>
      <c r="RYU2165" s="218"/>
      <c r="RYV2165" s="218"/>
      <c r="RYW2165" s="218"/>
      <c r="RYX2165" s="218"/>
      <c r="RYY2165" s="218"/>
      <c r="RYZ2165" s="218"/>
      <c r="RZA2165" s="218"/>
      <c r="RZB2165" s="218"/>
      <c r="RZC2165" s="218"/>
      <c r="RZD2165" s="218"/>
      <c r="RZE2165" s="218"/>
      <c r="RZF2165" s="218"/>
      <c r="RZG2165" s="218"/>
      <c r="RZH2165" s="218"/>
      <c r="RZI2165" s="218"/>
      <c r="RZJ2165" s="218"/>
      <c r="RZK2165" s="218"/>
      <c r="RZL2165" s="218"/>
      <c r="RZM2165" s="218"/>
      <c r="RZN2165" s="218"/>
      <c r="RZO2165" s="218"/>
      <c r="RZP2165" s="218"/>
      <c r="RZQ2165" s="218"/>
      <c r="RZR2165" s="218"/>
      <c r="RZS2165" s="218"/>
      <c r="RZT2165" s="218"/>
      <c r="RZU2165" s="218"/>
      <c r="RZV2165" s="218"/>
      <c r="RZW2165" s="218"/>
      <c r="RZX2165" s="218"/>
      <c r="RZY2165" s="218"/>
      <c r="RZZ2165" s="218"/>
      <c r="SAA2165" s="218"/>
      <c r="SAB2165" s="218"/>
      <c r="SAC2165" s="218"/>
      <c r="SAD2165" s="218"/>
      <c r="SAE2165" s="218"/>
      <c r="SAF2165" s="218"/>
      <c r="SAG2165" s="218"/>
      <c r="SAH2165" s="218"/>
      <c r="SAI2165" s="218"/>
      <c r="SAJ2165" s="218"/>
      <c r="SAK2165" s="218"/>
      <c r="SAL2165" s="218"/>
      <c r="SAM2165" s="218"/>
      <c r="SAN2165" s="218"/>
      <c r="SAO2165" s="218"/>
      <c r="SAP2165" s="218"/>
      <c r="SAQ2165" s="218"/>
      <c r="SAR2165" s="218"/>
      <c r="SAS2165" s="218"/>
      <c r="SAT2165" s="218"/>
      <c r="SAU2165" s="218"/>
      <c r="SAV2165" s="218"/>
      <c r="SAW2165" s="218"/>
      <c r="SAX2165" s="218"/>
      <c r="SAY2165" s="218"/>
      <c r="SAZ2165" s="218"/>
      <c r="SBA2165" s="218"/>
      <c r="SBB2165" s="218"/>
      <c r="SBC2165" s="218"/>
      <c r="SBD2165" s="218"/>
      <c r="SBE2165" s="218"/>
      <c r="SBF2165" s="218"/>
      <c r="SBG2165" s="218"/>
      <c r="SBH2165" s="218"/>
      <c r="SBI2165" s="218"/>
      <c r="SBJ2165" s="218"/>
      <c r="SBK2165" s="218"/>
      <c r="SBL2165" s="218"/>
      <c r="SBM2165" s="218"/>
      <c r="SBN2165" s="218"/>
      <c r="SBO2165" s="218"/>
      <c r="SBP2165" s="218"/>
      <c r="SBQ2165" s="218"/>
      <c r="SBR2165" s="218"/>
      <c r="SBS2165" s="218"/>
      <c r="SBT2165" s="218"/>
      <c r="SBU2165" s="218"/>
      <c r="SBV2165" s="218"/>
      <c r="SBW2165" s="218"/>
      <c r="SBX2165" s="218"/>
      <c r="SBY2165" s="218"/>
      <c r="SBZ2165" s="218"/>
      <c r="SCA2165" s="218"/>
      <c r="SCB2165" s="218"/>
      <c r="SCC2165" s="218"/>
      <c r="SCD2165" s="218"/>
      <c r="SCE2165" s="218"/>
      <c r="SCF2165" s="218"/>
      <c r="SCG2165" s="218"/>
      <c r="SCH2165" s="218"/>
      <c r="SCI2165" s="218"/>
      <c r="SCJ2165" s="218"/>
      <c r="SCK2165" s="218"/>
      <c r="SCL2165" s="218"/>
      <c r="SCM2165" s="218"/>
      <c r="SCN2165" s="218"/>
      <c r="SCO2165" s="218"/>
      <c r="SCP2165" s="218"/>
      <c r="SCQ2165" s="218"/>
      <c r="SCR2165" s="218"/>
      <c r="SCS2165" s="218"/>
      <c r="SCT2165" s="218"/>
      <c r="SCU2165" s="218"/>
      <c r="SCV2165" s="218"/>
      <c r="SCW2165" s="218"/>
      <c r="SCX2165" s="218"/>
      <c r="SCY2165" s="218"/>
      <c r="SCZ2165" s="218"/>
      <c r="SDA2165" s="218"/>
      <c r="SDB2165" s="218"/>
      <c r="SDC2165" s="218"/>
      <c r="SDD2165" s="218"/>
      <c r="SDE2165" s="218"/>
      <c r="SDF2165" s="218"/>
      <c r="SDG2165" s="218"/>
      <c r="SDH2165" s="218"/>
      <c r="SDI2165" s="218"/>
      <c r="SDJ2165" s="218"/>
      <c r="SDK2165" s="218"/>
      <c r="SDL2165" s="218"/>
      <c r="SDM2165" s="218"/>
      <c r="SDN2165" s="218"/>
      <c r="SDO2165" s="218"/>
      <c r="SDP2165" s="218"/>
      <c r="SDQ2165" s="218"/>
      <c r="SDR2165" s="218"/>
      <c r="SDS2165" s="218"/>
      <c r="SDT2165" s="218"/>
      <c r="SDU2165" s="218"/>
      <c r="SDV2165" s="218"/>
      <c r="SDW2165" s="218"/>
      <c r="SDX2165" s="218"/>
      <c r="SDY2165" s="218"/>
      <c r="SDZ2165" s="218"/>
      <c r="SEA2165" s="218"/>
      <c r="SEB2165" s="218"/>
      <c r="SEC2165" s="218"/>
      <c r="SED2165" s="218"/>
      <c r="SEE2165" s="218"/>
      <c r="SEF2165" s="218"/>
      <c r="SEG2165" s="218"/>
      <c r="SEH2165" s="218"/>
      <c r="SEI2165" s="218"/>
      <c r="SEJ2165" s="218"/>
      <c r="SEK2165" s="218"/>
      <c r="SEL2165" s="218"/>
      <c r="SEM2165" s="218"/>
      <c r="SEN2165" s="218"/>
      <c r="SEO2165" s="218"/>
      <c r="SEP2165" s="218"/>
      <c r="SEQ2165" s="218"/>
      <c r="SER2165" s="218"/>
      <c r="SES2165" s="218"/>
      <c r="SET2165" s="218"/>
      <c r="SEU2165" s="218"/>
      <c r="SEV2165" s="218"/>
      <c r="SEW2165" s="218"/>
      <c r="SEX2165" s="218"/>
      <c r="SEY2165" s="218"/>
      <c r="SEZ2165" s="218"/>
      <c r="SFA2165" s="218"/>
      <c r="SFB2165" s="218"/>
      <c r="SFC2165" s="218"/>
      <c r="SFD2165" s="218"/>
      <c r="SFE2165" s="218"/>
      <c r="SFF2165" s="218"/>
      <c r="SFG2165" s="218"/>
      <c r="SFH2165" s="218"/>
      <c r="SFI2165" s="218"/>
      <c r="SFJ2165" s="218"/>
      <c r="SFK2165" s="218"/>
      <c r="SFL2165" s="218"/>
      <c r="SFM2165" s="218"/>
      <c r="SFN2165" s="218"/>
      <c r="SFO2165" s="218"/>
      <c r="SFP2165" s="218"/>
      <c r="SFQ2165" s="218"/>
      <c r="SFR2165" s="218"/>
      <c r="SFS2165" s="218"/>
      <c r="SFT2165" s="218"/>
      <c r="SFU2165" s="218"/>
      <c r="SFV2165" s="218"/>
      <c r="SFW2165" s="218"/>
      <c r="SFX2165" s="218"/>
      <c r="SFY2165" s="218"/>
      <c r="SFZ2165" s="218"/>
      <c r="SGA2165" s="218"/>
      <c r="SGB2165" s="218"/>
      <c r="SGC2165" s="218"/>
      <c r="SGD2165" s="218"/>
      <c r="SGE2165" s="218"/>
      <c r="SGF2165" s="218"/>
      <c r="SGG2165" s="218"/>
      <c r="SGH2165" s="218"/>
      <c r="SGI2165" s="218"/>
      <c r="SGJ2165" s="218"/>
      <c r="SGK2165" s="218"/>
      <c r="SGL2165" s="218"/>
      <c r="SGM2165" s="218"/>
      <c r="SGN2165" s="218"/>
      <c r="SGO2165" s="218"/>
      <c r="SGP2165" s="218"/>
      <c r="SGQ2165" s="218"/>
      <c r="SGR2165" s="218"/>
      <c r="SGS2165" s="218"/>
      <c r="SGT2165" s="218"/>
      <c r="SGU2165" s="218"/>
      <c r="SGV2165" s="218"/>
      <c r="SGW2165" s="218"/>
      <c r="SGX2165" s="218"/>
      <c r="SGY2165" s="218"/>
      <c r="SGZ2165" s="218"/>
      <c r="SHA2165" s="218"/>
      <c r="SHB2165" s="218"/>
      <c r="SHC2165" s="218"/>
      <c r="SHD2165" s="218"/>
      <c r="SHE2165" s="218"/>
      <c r="SHF2165" s="218"/>
      <c r="SHG2165" s="218"/>
      <c r="SHH2165" s="218"/>
      <c r="SHI2165" s="218"/>
      <c r="SHJ2165" s="218"/>
      <c r="SHK2165" s="218"/>
      <c r="SHL2165" s="218"/>
      <c r="SHM2165" s="218"/>
      <c r="SHN2165" s="218"/>
      <c r="SHO2165" s="218"/>
      <c r="SHP2165" s="218"/>
      <c r="SHQ2165" s="218"/>
      <c r="SHR2165" s="218"/>
      <c r="SHS2165" s="218"/>
      <c r="SHT2165" s="218"/>
      <c r="SHU2165" s="218"/>
      <c r="SHV2165" s="218"/>
      <c r="SHW2165" s="218"/>
      <c r="SHX2165" s="218"/>
      <c r="SHY2165" s="218"/>
      <c r="SHZ2165" s="218"/>
      <c r="SIA2165" s="218"/>
      <c r="SIB2165" s="218"/>
      <c r="SIC2165" s="218"/>
      <c r="SID2165" s="218"/>
      <c r="SIE2165" s="218"/>
      <c r="SIF2165" s="218"/>
      <c r="SIG2165" s="218"/>
      <c r="SIH2165" s="218"/>
      <c r="SII2165" s="218"/>
      <c r="SIJ2165" s="218"/>
      <c r="SIK2165" s="218"/>
      <c r="SIL2165" s="218"/>
      <c r="SIM2165" s="218"/>
      <c r="SIN2165" s="218"/>
      <c r="SIO2165" s="218"/>
      <c r="SIP2165" s="218"/>
      <c r="SIQ2165" s="218"/>
      <c r="SIR2165" s="218"/>
      <c r="SIS2165" s="218"/>
      <c r="SIT2165" s="218"/>
      <c r="SIU2165" s="218"/>
      <c r="SIV2165" s="218"/>
      <c r="SIW2165" s="218"/>
      <c r="SIX2165" s="218"/>
      <c r="SIY2165" s="218"/>
      <c r="SIZ2165" s="218"/>
      <c r="SJA2165" s="218"/>
      <c r="SJB2165" s="218"/>
      <c r="SJC2165" s="218"/>
      <c r="SJD2165" s="218"/>
      <c r="SJE2165" s="218"/>
      <c r="SJF2165" s="218"/>
      <c r="SJG2165" s="218"/>
      <c r="SJH2165" s="218"/>
      <c r="SJI2165" s="218"/>
      <c r="SJJ2165" s="218"/>
      <c r="SJK2165" s="218"/>
      <c r="SJL2165" s="218"/>
      <c r="SJM2165" s="218"/>
      <c r="SJN2165" s="218"/>
      <c r="SJO2165" s="218"/>
      <c r="SJP2165" s="218"/>
      <c r="SJQ2165" s="218"/>
      <c r="SJR2165" s="218"/>
      <c r="SJS2165" s="218"/>
      <c r="SJT2165" s="218"/>
      <c r="SJU2165" s="218"/>
      <c r="SJV2165" s="218"/>
      <c r="SJW2165" s="218"/>
      <c r="SJX2165" s="218"/>
      <c r="SJY2165" s="218"/>
      <c r="SJZ2165" s="218"/>
      <c r="SKA2165" s="218"/>
      <c r="SKB2165" s="218"/>
      <c r="SKC2165" s="218"/>
      <c r="SKD2165" s="218"/>
      <c r="SKE2165" s="218"/>
      <c r="SKF2165" s="218"/>
      <c r="SKG2165" s="218"/>
      <c r="SKH2165" s="218"/>
      <c r="SKI2165" s="218"/>
      <c r="SKJ2165" s="218"/>
      <c r="SKK2165" s="218"/>
      <c r="SKL2165" s="218"/>
      <c r="SKM2165" s="218"/>
      <c r="SKN2165" s="218"/>
      <c r="SKO2165" s="218"/>
      <c r="SKP2165" s="218"/>
      <c r="SKQ2165" s="218"/>
      <c r="SKR2165" s="218"/>
      <c r="SKS2165" s="218"/>
      <c r="SKT2165" s="218"/>
      <c r="SKU2165" s="218"/>
      <c r="SKV2165" s="218"/>
      <c r="SKW2165" s="218"/>
      <c r="SKX2165" s="218"/>
      <c r="SKY2165" s="218"/>
      <c r="SKZ2165" s="218"/>
      <c r="SLA2165" s="218"/>
      <c r="SLB2165" s="218"/>
      <c r="SLC2165" s="218"/>
      <c r="SLD2165" s="218"/>
      <c r="SLE2165" s="218"/>
      <c r="SLF2165" s="218"/>
      <c r="SLG2165" s="218"/>
      <c r="SLH2165" s="218"/>
      <c r="SLI2165" s="218"/>
      <c r="SLJ2165" s="218"/>
      <c r="SLK2165" s="218"/>
      <c r="SLL2165" s="218"/>
      <c r="SLM2165" s="218"/>
      <c r="SLN2165" s="218"/>
      <c r="SLO2165" s="218"/>
      <c r="SLP2165" s="218"/>
      <c r="SLQ2165" s="218"/>
      <c r="SLR2165" s="218"/>
      <c r="SLS2165" s="218"/>
      <c r="SLT2165" s="218"/>
      <c r="SLU2165" s="218"/>
      <c r="SLV2165" s="218"/>
      <c r="SLW2165" s="218"/>
      <c r="SLX2165" s="218"/>
      <c r="SLY2165" s="218"/>
      <c r="SLZ2165" s="218"/>
      <c r="SMA2165" s="218"/>
      <c r="SMB2165" s="218"/>
      <c r="SMC2165" s="218"/>
      <c r="SMD2165" s="218"/>
      <c r="SME2165" s="218"/>
      <c r="SMF2165" s="218"/>
      <c r="SMG2165" s="218"/>
      <c r="SMH2165" s="218"/>
      <c r="SMI2165" s="218"/>
      <c r="SMJ2165" s="218"/>
      <c r="SMK2165" s="218"/>
      <c r="SML2165" s="218"/>
      <c r="SMM2165" s="218"/>
      <c r="SMN2165" s="218"/>
      <c r="SMO2165" s="218"/>
      <c r="SMP2165" s="218"/>
      <c r="SMQ2165" s="218"/>
      <c r="SMR2165" s="218"/>
      <c r="SMS2165" s="218"/>
      <c r="SMT2165" s="218"/>
      <c r="SMU2165" s="218"/>
      <c r="SMV2165" s="218"/>
      <c r="SMW2165" s="218"/>
      <c r="SMX2165" s="218"/>
      <c r="SMY2165" s="218"/>
      <c r="SMZ2165" s="218"/>
      <c r="SNA2165" s="218"/>
      <c r="SNB2165" s="218"/>
      <c r="SNC2165" s="218"/>
      <c r="SND2165" s="218"/>
      <c r="SNE2165" s="218"/>
      <c r="SNF2165" s="218"/>
      <c r="SNG2165" s="218"/>
      <c r="SNH2165" s="218"/>
      <c r="SNI2165" s="218"/>
      <c r="SNJ2165" s="218"/>
      <c r="SNK2165" s="218"/>
      <c r="SNL2165" s="218"/>
      <c r="SNM2165" s="218"/>
      <c r="SNN2165" s="218"/>
      <c r="SNO2165" s="218"/>
      <c r="SNP2165" s="218"/>
      <c r="SNQ2165" s="218"/>
      <c r="SNR2165" s="218"/>
      <c r="SNS2165" s="218"/>
      <c r="SNT2165" s="218"/>
      <c r="SNU2165" s="218"/>
      <c r="SNV2165" s="218"/>
      <c r="SNW2165" s="218"/>
      <c r="SNX2165" s="218"/>
      <c r="SNY2165" s="218"/>
      <c r="SNZ2165" s="218"/>
      <c r="SOA2165" s="218"/>
      <c r="SOB2165" s="218"/>
      <c r="SOC2165" s="218"/>
      <c r="SOD2165" s="218"/>
      <c r="SOE2165" s="218"/>
      <c r="SOF2165" s="218"/>
      <c r="SOG2165" s="218"/>
      <c r="SOH2165" s="218"/>
      <c r="SOI2165" s="218"/>
      <c r="SOJ2165" s="218"/>
      <c r="SOK2165" s="218"/>
      <c r="SOL2165" s="218"/>
      <c r="SOM2165" s="218"/>
      <c r="SON2165" s="218"/>
      <c r="SOO2165" s="218"/>
      <c r="SOP2165" s="218"/>
      <c r="SOQ2165" s="218"/>
      <c r="SOR2165" s="218"/>
      <c r="SOS2165" s="218"/>
      <c r="SOT2165" s="218"/>
      <c r="SOU2165" s="218"/>
      <c r="SOV2165" s="218"/>
      <c r="SOW2165" s="218"/>
      <c r="SOX2165" s="218"/>
      <c r="SOY2165" s="218"/>
      <c r="SOZ2165" s="218"/>
      <c r="SPA2165" s="218"/>
      <c r="SPB2165" s="218"/>
      <c r="SPC2165" s="218"/>
      <c r="SPD2165" s="218"/>
      <c r="SPE2165" s="218"/>
      <c r="SPF2165" s="218"/>
      <c r="SPG2165" s="218"/>
      <c r="SPH2165" s="218"/>
      <c r="SPI2165" s="218"/>
      <c r="SPJ2165" s="218"/>
      <c r="SPK2165" s="218"/>
      <c r="SPL2165" s="218"/>
      <c r="SPM2165" s="218"/>
      <c r="SPN2165" s="218"/>
      <c r="SPO2165" s="218"/>
      <c r="SPP2165" s="218"/>
      <c r="SPQ2165" s="218"/>
      <c r="SPR2165" s="218"/>
      <c r="SPS2165" s="218"/>
      <c r="SPT2165" s="218"/>
      <c r="SPU2165" s="218"/>
      <c r="SPV2165" s="218"/>
      <c r="SPW2165" s="218"/>
      <c r="SPX2165" s="218"/>
      <c r="SPY2165" s="218"/>
      <c r="SPZ2165" s="218"/>
      <c r="SQA2165" s="218"/>
      <c r="SQB2165" s="218"/>
      <c r="SQC2165" s="218"/>
      <c r="SQD2165" s="218"/>
      <c r="SQE2165" s="218"/>
      <c r="SQF2165" s="218"/>
      <c r="SQG2165" s="218"/>
      <c r="SQH2165" s="218"/>
      <c r="SQI2165" s="218"/>
      <c r="SQJ2165" s="218"/>
      <c r="SQK2165" s="218"/>
      <c r="SQL2165" s="218"/>
      <c r="SQM2165" s="218"/>
      <c r="SQN2165" s="218"/>
      <c r="SQO2165" s="218"/>
      <c r="SQP2165" s="218"/>
      <c r="SQQ2165" s="218"/>
      <c r="SQR2165" s="218"/>
      <c r="SQS2165" s="218"/>
      <c r="SQT2165" s="218"/>
      <c r="SQU2165" s="218"/>
      <c r="SQV2165" s="218"/>
      <c r="SQW2165" s="218"/>
      <c r="SQX2165" s="218"/>
      <c r="SQY2165" s="218"/>
      <c r="SQZ2165" s="218"/>
      <c r="SRA2165" s="218"/>
      <c r="SRB2165" s="218"/>
      <c r="SRC2165" s="218"/>
      <c r="SRD2165" s="218"/>
      <c r="SRE2165" s="218"/>
      <c r="SRF2165" s="218"/>
      <c r="SRG2165" s="218"/>
      <c r="SRH2165" s="218"/>
      <c r="SRI2165" s="218"/>
      <c r="SRJ2165" s="218"/>
      <c r="SRK2165" s="218"/>
      <c r="SRL2165" s="218"/>
      <c r="SRM2165" s="218"/>
      <c r="SRN2165" s="218"/>
      <c r="SRO2165" s="218"/>
      <c r="SRP2165" s="218"/>
      <c r="SRQ2165" s="218"/>
      <c r="SRR2165" s="218"/>
      <c r="SRS2165" s="218"/>
      <c r="SRT2165" s="218"/>
      <c r="SRU2165" s="218"/>
      <c r="SRV2165" s="218"/>
      <c r="SRW2165" s="218"/>
      <c r="SRX2165" s="218"/>
      <c r="SRY2165" s="218"/>
      <c r="SRZ2165" s="218"/>
      <c r="SSA2165" s="218"/>
      <c r="SSB2165" s="218"/>
      <c r="SSC2165" s="218"/>
      <c r="SSD2165" s="218"/>
      <c r="SSE2165" s="218"/>
      <c r="SSF2165" s="218"/>
      <c r="SSG2165" s="218"/>
      <c r="SSH2165" s="218"/>
      <c r="SSI2165" s="218"/>
      <c r="SSJ2165" s="218"/>
      <c r="SSK2165" s="218"/>
      <c r="SSL2165" s="218"/>
      <c r="SSM2165" s="218"/>
      <c r="SSN2165" s="218"/>
      <c r="SSO2165" s="218"/>
      <c r="SSP2165" s="218"/>
      <c r="SSQ2165" s="218"/>
      <c r="SSR2165" s="218"/>
      <c r="SSS2165" s="218"/>
      <c r="SST2165" s="218"/>
      <c r="SSU2165" s="218"/>
      <c r="SSV2165" s="218"/>
      <c r="SSW2165" s="218"/>
      <c r="SSX2165" s="218"/>
      <c r="SSY2165" s="218"/>
      <c r="SSZ2165" s="218"/>
      <c r="STA2165" s="218"/>
      <c r="STB2165" s="218"/>
      <c r="STC2165" s="218"/>
      <c r="STD2165" s="218"/>
      <c r="STE2165" s="218"/>
      <c r="STF2165" s="218"/>
      <c r="STG2165" s="218"/>
      <c r="STH2165" s="218"/>
      <c r="STI2165" s="218"/>
      <c r="STJ2165" s="218"/>
      <c r="STK2165" s="218"/>
      <c r="STL2165" s="218"/>
      <c r="STM2165" s="218"/>
      <c r="STN2165" s="218"/>
      <c r="STO2165" s="218"/>
      <c r="STP2165" s="218"/>
      <c r="STQ2165" s="218"/>
      <c r="STR2165" s="218"/>
      <c r="STS2165" s="218"/>
      <c r="STT2165" s="218"/>
      <c r="STU2165" s="218"/>
      <c r="STV2165" s="218"/>
      <c r="STW2165" s="218"/>
      <c r="STX2165" s="218"/>
      <c r="STY2165" s="218"/>
      <c r="STZ2165" s="218"/>
      <c r="SUA2165" s="218"/>
      <c r="SUB2165" s="218"/>
      <c r="SUC2165" s="218"/>
      <c r="SUD2165" s="218"/>
      <c r="SUE2165" s="218"/>
      <c r="SUF2165" s="218"/>
      <c r="SUG2165" s="218"/>
      <c r="SUH2165" s="218"/>
      <c r="SUI2165" s="218"/>
      <c r="SUJ2165" s="218"/>
      <c r="SUK2165" s="218"/>
      <c r="SUL2165" s="218"/>
      <c r="SUM2165" s="218"/>
      <c r="SUN2165" s="218"/>
      <c r="SUO2165" s="218"/>
      <c r="SUP2165" s="218"/>
      <c r="SUQ2165" s="218"/>
      <c r="SUR2165" s="218"/>
      <c r="SUS2165" s="218"/>
      <c r="SUT2165" s="218"/>
      <c r="SUU2165" s="218"/>
      <c r="SUV2165" s="218"/>
      <c r="SUW2165" s="218"/>
      <c r="SUX2165" s="218"/>
      <c r="SUY2165" s="218"/>
      <c r="SUZ2165" s="218"/>
      <c r="SVA2165" s="218"/>
      <c r="SVB2165" s="218"/>
      <c r="SVC2165" s="218"/>
      <c r="SVD2165" s="218"/>
      <c r="SVE2165" s="218"/>
      <c r="SVF2165" s="218"/>
      <c r="SVG2165" s="218"/>
      <c r="SVH2165" s="218"/>
      <c r="SVI2165" s="218"/>
      <c r="SVJ2165" s="218"/>
      <c r="SVK2165" s="218"/>
      <c r="SVL2165" s="218"/>
      <c r="SVM2165" s="218"/>
      <c r="SVN2165" s="218"/>
      <c r="SVO2165" s="218"/>
      <c r="SVP2165" s="218"/>
      <c r="SVQ2165" s="218"/>
      <c r="SVR2165" s="218"/>
      <c r="SVS2165" s="218"/>
      <c r="SVT2165" s="218"/>
      <c r="SVU2165" s="218"/>
      <c r="SVV2165" s="218"/>
      <c r="SVW2165" s="218"/>
      <c r="SVX2165" s="218"/>
      <c r="SVY2165" s="218"/>
      <c r="SVZ2165" s="218"/>
      <c r="SWA2165" s="218"/>
      <c r="SWB2165" s="218"/>
      <c r="SWC2165" s="218"/>
      <c r="SWD2165" s="218"/>
      <c r="SWE2165" s="218"/>
      <c r="SWF2165" s="218"/>
      <c r="SWG2165" s="218"/>
      <c r="SWH2165" s="218"/>
      <c r="SWI2165" s="218"/>
      <c r="SWJ2165" s="218"/>
      <c r="SWK2165" s="218"/>
      <c r="SWL2165" s="218"/>
      <c r="SWM2165" s="218"/>
      <c r="SWN2165" s="218"/>
      <c r="SWO2165" s="218"/>
      <c r="SWP2165" s="218"/>
      <c r="SWQ2165" s="218"/>
      <c r="SWR2165" s="218"/>
      <c r="SWS2165" s="218"/>
      <c r="SWT2165" s="218"/>
      <c r="SWU2165" s="218"/>
      <c r="SWV2165" s="218"/>
      <c r="SWW2165" s="218"/>
      <c r="SWX2165" s="218"/>
      <c r="SWY2165" s="218"/>
      <c r="SWZ2165" s="218"/>
      <c r="SXA2165" s="218"/>
      <c r="SXB2165" s="218"/>
      <c r="SXC2165" s="218"/>
      <c r="SXD2165" s="218"/>
      <c r="SXE2165" s="218"/>
      <c r="SXF2165" s="218"/>
      <c r="SXG2165" s="218"/>
      <c r="SXH2165" s="218"/>
      <c r="SXI2165" s="218"/>
      <c r="SXJ2165" s="218"/>
      <c r="SXK2165" s="218"/>
      <c r="SXL2165" s="218"/>
      <c r="SXM2165" s="218"/>
      <c r="SXN2165" s="218"/>
      <c r="SXO2165" s="218"/>
      <c r="SXP2165" s="218"/>
      <c r="SXQ2165" s="218"/>
      <c r="SXR2165" s="218"/>
      <c r="SXS2165" s="218"/>
      <c r="SXT2165" s="218"/>
      <c r="SXU2165" s="218"/>
      <c r="SXV2165" s="218"/>
      <c r="SXW2165" s="218"/>
      <c r="SXX2165" s="218"/>
      <c r="SXY2165" s="218"/>
      <c r="SXZ2165" s="218"/>
      <c r="SYA2165" s="218"/>
      <c r="SYB2165" s="218"/>
      <c r="SYC2165" s="218"/>
      <c r="SYD2165" s="218"/>
      <c r="SYE2165" s="218"/>
      <c r="SYF2165" s="218"/>
      <c r="SYG2165" s="218"/>
      <c r="SYH2165" s="218"/>
      <c r="SYI2165" s="218"/>
      <c r="SYJ2165" s="218"/>
      <c r="SYK2165" s="218"/>
      <c r="SYL2165" s="218"/>
      <c r="SYM2165" s="218"/>
      <c r="SYN2165" s="218"/>
      <c r="SYO2165" s="218"/>
      <c r="SYP2165" s="218"/>
      <c r="SYQ2165" s="218"/>
      <c r="SYR2165" s="218"/>
      <c r="SYS2165" s="218"/>
      <c r="SYT2165" s="218"/>
      <c r="SYU2165" s="218"/>
      <c r="SYV2165" s="218"/>
      <c r="SYW2165" s="218"/>
      <c r="SYX2165" s="218"/>
      <c r="SYY2165" s="218"/>
      <c r="SYZ2165" s="218"/>
      <c r="SZA2165" s="218"/>
      <c r="SZB2165" s="218"/>
      <c r="SZC2165" s="218"/>
      <c r="SZD2165" s="218"/>
      <c r="SZE2165" s="218"/>
      <c r="SZF2165" s="218"/>
      <c r="SZG2165" s="218"/>
      <c r="SZH2165" s="218"/>
      <c r="SZI2165" s="218"/>
      <c r="SZJ2165" s="218"/>
      <c r="SZK2165" s="218"/>
      <c r="SZL2165" s="218"/>
      <c r="SZM2165" s="218"/>
      <c r="SZN2165" s="218"/>
      <c r="SZO2165" s="218"/>
      <c r="SZP2165" s="218"/>
      <c r="SZQ2165" s="218"/>
      <c r="SZR2165" s="218"/>
      <c r="SZS2165" s="218"/>
      <c r="SZT2165" s="218"/>
      <c r="SZU2165" s="218"/>
      <c r="SZV2165" s="218"/>
      <c r="SZW2165" s="218"/>
      <c r="SZX2165" s="218"/>
      <c r="SZY2165" s="218"/>
      <c r="SZZ2165" s="218"/>
      <c r="TAA2165" s="218"/>
      <c r="TAB2165" s="218"/>
      <c r="TAC2165" s="218"/>
      <c r="TAD2165" s="218"/>
      <c r="TAE2165" s="218"/>
      <c r="TAF2165" s="218"/>
      <c r="TAG2165" s="218"/>
      <c r="TAH2165" s="218"/>
      <c r="TAI2165" s="218"/>
      <c r="TAJ2165" s="218"/>
      <c r="TAK2165" s="218"/>
      <c r="TAL2165" s="218"/>
      <c r="TAM2165" s="218"/>
      <c r="TAN2165" s="218"/>
      <c r="TAO2165" s="218"/>
      <c r="TAP2165" s="218"/>
      <c r="TAQ2165" s="218"/>
      <c r="TAR2165" s="218"/>
      <c r="TAS2165" s="218"/>
      <c r="TAT2165" s="218"/>
      <c r="TAU2165" s="218"/>
      <c r="TAV2165" s="218"/>
      <c r="TAW2165" s="218"/>
      <c r="TAX2165" s="218"/>
      <c r="TAY2165" s="218"/>
      <c r="TAZ2165" s="218"/>
      <c r="TBA2165" s="218"/>
      <c r="TBB2165" s="218"/>
      <c r="TBC2165" s="218"/>
      <c r="TBD2165" s="218"/>
      <c r="TBE2165" s="218"/>
      <c r="TBF2165" s="218"/>
      <c r="TBG2165" s="218"/>
      <c r="TBH2165" s="218"/>
      <c r="TBI2165" s="218"/>
      <c r="TBJ2165" s="218"/>
      <c r="TBK2165" s="218"/>
      <c r="TBL2165" s="218"/>
      <c r="TBM2165" s="218"/>
      <c r="TBN2165" s="218"/>
      <c r="TBO2165" s="218"/>
      <c r="TBP2165" s="218"/>
      <c r="TBQ2165" s="218"/>
      <c r="TBR2165" s="218"/>
      <c r="TBS2165" s="218"/>
      <c r="TBT2165" s="218"/>
      <c r="TBU2165" s="218"/>
      <c r="TBV2165" s="218"/>
      <c r="TBW2165" s="218"/>
      <c r="TBX2165" s="218"/>
      <c r="TBY2165" s="218"/>
      <c r="TBZ2165" s="218"/>
      <c r="TCA2165" s="218"/>
      <c r="TCB2165" s="218"/>
      <c r="TCC2165" s="218"/>
      <c r="TCD2165" s="218"/>
      <c r="TCE2165" s="218"/>
      <c r="TCF2165" s="218"/>
      <c r="TCG2165" s="218"/>
      <c r="TCH2165" s="218"/>
      <c r="TCI2165" s="218"/>
      <c r="TCJ2165" s="218"/>
      <c r="TCK2165" s="218"/>
      <c r="TCL2165" s="218"/>
      <c r="TCM2165" s="218"/>
      <c r="TCN2165" s="218"/>
      <c r="TCO2165" s="218"/>
      <c r="TCP2165" s="218"/>
      <c r="TCQ2165" s="218"/>
      <c r="TCR2165" s="218"/>
      <c r="TCS2165" s="218"/>
      <c r="TCT2165" s="218"/>
      <c r="TCU2165" s="218"/>
      <c r="TCV2165" s="218"/>
      <c r="TCW2165" s="218"/>
      <c r="TCX2165" s="218"/>
      <c r="TCY2165" s="218"/>
      <c r="TCZ2165" s="218"/>
      <c r="TDA2165" s="218"/>
      <c r="TDB2165" s="218"/>
      <c r="TDC2165" s="218"/>
      <c r="TDD2165" s="218"/>
      <c r="TDE2165" s="218"/>
      <c r="TDF2165" s="218"/>
      <c r="TDG2165" s="218"/>
      <c r="TDH2165" s="218"/>
      <c r="TDI2165" s="218"/>
      <c r="TDJ2165" s="218"/>
      <c r="TDK2165" s="218"/>
      <c r="TDL2165" s="218"/>
      <c r="TDM2165" s="218"/>
      <c r="TDN2165" s="218"/>
      <c r="TDO2165" s="218"/>
      <c r="TDP2165" s="218"/>
      <c r="TDQ2165" s="218"/>
      <c r="TDR2165" s="218"/>
      <c r="TDS2165" s="218"/>
      <c r="TDT2165" s="218"/>
      <c r="TDU2165" s="218"/>
      <c r="TDV2165" s="218"/>
      <c r="TDW2165" s="218"/>
      <c r="TDX2165" s="218"/>
      <c r="TDY2165" s="218"/>
      <c r="TDZ2165" s="218"/>
      <c r="TEA2165" s="218"/>
      <c r="TEB2165" s="218"/>
      <c r="TEC2165" s="218"/>
      <c r="TED2165" s="218"/>
      <c r="TEE2165" s="218"/>
      <c r="TEF2165" s="218"/>
      <c r="TEG2165" s="218"/>
      <c r="TEH2165" s="218"/>
      <c r="TEI2165" s="218"/>
      <c r="TEJ2165" s="218"/>
      <c r="TEK2165" s="218"/>
      <c r="TEL2165" s="218"/>
      <c r="TEM2165" s="218"/>
      <c r="TEN2165" s="218"/>
      <c r="TEO2165" s="218"/>
      <c r="TEP2165" s="218"/>
      <c r="TEQ2165" s="218"/>
      <c r="TER2165" s="218"/>
      <c r="TES2165" s="218"/>
      <c r="TET2165" s="218"/>
      <c r="TEU2165" s="218"/>
      <c r="TEV2165" s="218"/>
      <c r="TEW2165" s="218"/>
      <c r="TEX2165" s="218"/>
      <c r="TEY2165" s="218"/>
      <c r="TEZ2165" s="218"/>
      <c r="TFA2165" s="218"/>
      <c r="TFB2165" s="218"/>
      <c r="TFC2165" s="218"/>
      <c r="TFD2165" s="218"/>
      <c r="TFE2165" s="218"/>
      <c r="TFF2165" s="218"/>
      <c r="TFG2165" s="218"/>
      <c r="TFH2165" s="218"/>
      <c r="TFI2165" s="218"/>
      <c r="TFJ2165" s="218"/>
      <c r="TFK2165" s="218"/>
      <c r="TFL2165" s="218"/>
      <c r="TFM2165" s="218"/>
      <c r="TFN2165" s="218"/>
      <c r="TFO2165" s="218"/>
      <c r="TFP2165" s="218"/>
      <c r="TFQ2165" s="218"/>
      <c r="TFR2165" s="218"/>
      <c r="TFS2165" s="218"/>
      <c r="TFT2165" s="218"/>
      <c r="TFU2165" s="218"/>
      <c r="TFV2165" s="218"/>
      <c r="TFW2165" s="218"/>
      <c r="TFX2165" s="218"/>
      <c r="TFY2165" s="218"/>
      <c r="TFZ2165" s="218"/>
      <c r="TGA2165" s="218"/>
      <c r="TGB2165" s="218"/>
      <c r="TGC2165" s="218"/>
      <c r="TGD2165" s="218"/>
      <c r="TGE2165" s="218"/>
      <c r="TGF2165" s="218"/>
      <c r="TGG2165" s="218"/>
      <c r="TGH2165" s="218"/>
      <c r="TGI2165" s="218"/>
      <c r="TGJ2165" s="218"/>
      <c r="TGK2165" s="218"/>
      <c r="TGL2165" s="218"/>
      <c r="TGM2165" s="218"/>
      <c r="TGN2165" s="218"/>
      <c r="TGO2165" s="218"/>
      <c r="TGP2165" s="218"/>
      <c r="TGQ2165" s="218"/>
      <c r="TGR2165" s="218"/>
      <c r="TGS2165" s="218"/>
      <c r="TGT2165" s="218"/>
      <c r="TGU2165" s="218"/>
      <c r="TGV2165" s="218"/>
      <c r="TGW2165" s="218"/>
      <c r="TGX2165" s="218"/>
      <c r="TGY2165" s="218"/>
      <c r="TGZ2165" s="218"/>
      <c r="THA2165" s="218"/>
      <c r="THB2165" s="218"/>
      <c r="THC2165" s="218"/>
      <c r="THD2165" s="218"/>
      <c r="THE2165" s="218"/>
      <c r="THF2165" s="218"/>
      <c r="THG2165" s="218"/>
      <c r="THH2165" s="218"/>
      <c r="THI2165" s="218"/>
      <c r="THJ2165" s="218"/>
      <c r="THK2165" s="218"/>
      <c r="THL2165" s="218"/>
      <c r="THM2165" s="218"/>
      <c r="THN2165" s="218"/>
      <c r="THO2165" s="218"/>
      <c r="THP2165" s="218"/>
      <c r="THQ2165" s="218"/>
      <c r="THR2165" s="218"/>
      <c r="THS2165" s="218"/>
      <c r="THT2165" s="218"/>
      <c r="THU2165" s="218"/>
      <c r="THV2165" s="218"/>
      <c r="THW2165" s="218"/>
      <c r="THX2165" s="218"/>
      <c r="THY2165" s="218"/>
      <c r="THZ2165" s="218"/>
      <c r="TIA2165" s="218"/>
      <c r="TIB2165" s="218"/>
      <c r="TIC2165" s="218"/>
      <c r="TID2165" s="218"/>
      <c r="TIE2165" s="218"/>
      <c r="TIF2165" s="218"/>
      <c r="TIG2165" s="218"/>
      <c r="TIH2165" s="218"/>
      <c r="TII2165" s="218"/>
      <c r="TIJ2165" s="218"/>
      <c r="TIK2165" s="218"/>
      <c r="TIL2165" s="218"/>
      <c r="TIM2165" s="218"/>
      <c r="TIN2165" s="218"/>
      <c r="TIO2165" s="218"/>
      <c r="TIP2165" s="218"/>
      <c r="TIQ2165" s="218"/>
      <c r="TIR2165" s="218"/>
      <c r="TIS2165" s="218"/>
      <c r="TIT2165" s="218"/>
      <c r="TIU2165" s="218"/>
      <c r="TIV2165" s="218"/>
      <c r="TIW2165" s="218"/>
      <c r="TIX2165" s="218"/>
      <c r="TIY2165" s="218"/>
      <c r="TIZ2165" s="218"/>
      <c r="TJA2165" s="218"/>
      <c r="TJB2165" s="218"/>
      <c r="TJC2165" s="218"/>
      <c r="TJD2165" s="218"/>
      <c r="TJE2165" s="218"/>
      <c r="TJF2165" s="218"/>
      <c r="TJG2165" s="218"/>
      <c r="TJH2165" s="218"/>
      <c r="TJI2165" s="218"/>
      <c r="TJJ2165" s="218"/>
      <c r="TJK2165" s="218"/>
      <c r="TJL2165" s="218"/>
      <c r="TJM2165" s="218"/>
      <c r="TJN2165" s="218"/>
      <c r="TJO2165" s="218"/>
      <c r="TJP2165" s="218"/>
      <c r="TJQ2165" s="218"/>
      <c r="TJR2165" s="218"/>
      <c r="TJS2165" s="218"/>
      <c r="TJT2165" s="218"/>
      <c r="TJU2165" s="218"/>
      <c r="TJV2165" s="218"/>
      <c r="TJW2165" s="218"/>
      <c r="TJX2165" s="218"/>
      <c r="TJY2165" s="218"/>
      <c r="TJZ2165" s="218"/>
      <c r="TKA2165" s="218"/>
      <c r="TKB2165" s="218"/>
      <c r="TKC2165" s="218"/>
      <c r="TKD2165" s="218"/>
      <c r="TKE2165" s="218"/>
      <c r="TKF2165" s="218"/>
      <c r="TKG2165" s="218"/>
      <c r="TKH2165" s="218"/>
      <c r="TKI2165" s="218"/>
      <c r="TKJ2165" s="218"/>
      <c r="TKK2165" s="218"/>
      <c r="TKL2165" s="218"/>
      <c r="TKM2165" s="218"/>
      <c r="TKN2165" s="218"/>
      <c r="TKO2165" s="218"/>
      <c r="TKP2165" s="218"/>
      <c r="TKQ2165" s="218"/>
      <c r="TKR2165" s="218"/>
      <c r="TKS2165" s="218"/>
      <c r="TKT2165" s="218"/>
      <c r="TKU2165" s="218"/>
      <c r="TKV2165" s="218"/>
      <c r="TKW2165" s="218"/>
      <c r="TKX2165" s="218"/>
      <c r="TKY2165" s="218"/>
      <c r="TKZ2165" s="218"/>
      <c r="TLA2165" s="218"/>
      <c r="TLB2165" s="218"/>
      <c r="TLC2165" s="218"/>
      <c r="TLD2165" s="218"/>
      <c r="TLE2165" s="218"/>
      <c r="TLF2165" s="218"/>
      <c r="TLG2165" s="218"/>
      <c r="TLH2165" s="218"/>
      <c r="TLI2165" s="218"/>
      <c r="TLJ2165" s="218"/>
      <c r="TLK2165" s="218"/>
      <c r="TLL2165" s="218"/>
      <c r="TLM2165" s="218"/>
      <c r="TLN2165" s="218"/>
      <c r="TLO2165" s="218"/>
      <c r="TLP2165" s="218"/>
      <c r="TLQ2165" s="218"/>
      <c r="TLR2165" s="218"/>
      <c r="TLS2165" s="218"/>
      <c r="TLT2165" s="218"/>
      <c r="TLU2165" s="218"/>
      <c r="TLV2165" s="218"/>
      <c r="TLW2165" s="218"/>
      <c r="TLX2165" s="218"/>
      <c r="TLY2165" s="218"/>
      <c r="TLZ2165" s="218"/>
      <c r="TMA2165" s="218"/>
      <c r="TMB2165" s="218"/>
      <c r="TMC2165" s="218"/>
      <c r="TMD2165" s="218"/>
      <c r="TME2165" s="218"/>
      <c r="TMF2165" s="218"/>
      <c r="TMG2165" s="218"/>
      <c r="TMH2165" s="218"/>
      <c r="TMI2165" s="218"/>
      <c r="TMJ2165" s="218"/>
      <c r="TMK2165" s="218"/>
      <c r="TML2165" s="218"/>
      <c r="TMM2165" s="218"/>
      <c r="TMN2165" s="218"/>
      <c r="TMO2165" s="218"/>
      <c r="TMP2165" s="218"/>
      <c r="TMQ2165" s="218"/>
      <c r="TMR2165" s="218"/>
      <c r="TMS2165" s="218"/>
      <c r="TMT2165" s="218"/>
      <c r="TMU2165" s="218"/>
      <c r="TMV2165" s="218"/>
      <c r="TMW2165" s="218"/>
      <c r="TMX2165" s="218"/>
      <c r="TMY2165" s="218"/>
      <c r="TMZ2165" s="218"/>
      <c r="TNA2165" s="218"/>
      <c r="TNB2165" s="218"/>
      <c r="TNC2165" s="218"/>
      <c r="TND2165" s="218"/>
      <c r="TNE2165" s="218"/>
      <c r="TNF2165" s="218"/>
      <c r="TNG2165" s="218"/>
      <c r="TNH2165" s="218"/>
      <c r="TNI2165" s="218"/>
      <c r="TNJ2165" s="218"/>
      <c r="TNK2165" s="218"/>
      <c r="TNL2165" s="218"/>
      <c r="TNM2165" s="218"/>
      <c r="TNN2165" s="218"/>
      <c r="TNO2165" s="218"/>
      <c r="TNP2165" s="218"/>
      <c r="TNQ2165" s="218"/>
      <c r="TNR2165" s="218"/>
      <c r="TNS2165" s="218"/>
      <c r="TNT2165" s="218"/>
      <c r="TNU2165" s="218"/>
      <c r="TNV2165" s="218"/>
      <c r="TNW2165" s="218"/>
      <c r="TNX2165" s="218"/>
      <c r="TNY2165" s="218"/>
      <c r="TNZ2165" s="218"/>
      <c r="TOA2165" s="218"/>
      <c r="TOB2165" s="218"/>
      <c r="TOC2165" s="218"/>
      <c r="TOD2165" s="218"/>
      <c r="TOE2165" s="218"/>
      <c r="TOF2165" s="218"/>
      <c r="TOG2165" s="218"/>
      <c r="TOH2165" s="218"/>
      <c r="TOI2165" s="218"/>
      <c r="TOJ2165" s="218"/>
      <c r="TOK2165" s="218"/>
      <c r="TOL2165" s="218"/>
      <c r="TOM2165" s="218"/>
      <c r="TON2165" s="218"/>
      <c r="TOO2165" s="218"/>
      <c r="TOP2165" s="218"/>
      <c r="TOQ2165" s="218"/>
      <c r="TOR2165" s="218"/>
      <c r="TOS2165" s="218"/>
      <c r="TOT2165" s="218"/>
      <c r="TOU2165" s="218"/>
      <c r="TOV2165" s="218"/>
      <c r="TOW2165" s="218"/>
      <c r="TOX2165" s="218"/>
      <c r="TOY2165" s="218"/>
      <c r="TOZ2165" s="218"/>
      <c r="TPA2165" s="218"/>
      <c r="TPB2165" s="218"/>
      <c r="TPC2165" s="218"/>
      <c r="TPD2165" s="218"/>
      <c r="TPE2165" s="218"/>
      <c r="TPF2165" s="218"/>
      <c r="TPG2165" s="218"/>
      <c r="TPH2165" s="218"/>
      <c r="TPI2165" s="218"/>
      <c r="TPJ2165" s="218"/>
      <c r="TPK2165" s="218"/>
      <c r="TPL2165" s="218"/>
      <c r="TPM2165" s="218"/>
      <c r="TPN2165" s="218"/>
      <c r="TPO2165" s="218"/>
      <c r="TPP2165" s="218"/>
      <c r="TPQ2165" s="218"/>
      <c r="TPR2165" s="218"/>
      <c r="TPS2165" s="218"/>
      <c r="TPT2165" s="218"/>
      <c r="TPU2165" s="218"/>
      <c r="TPV2165" s="218"/>
      <c r="TPW2165" s="218"/>
      <c r="TPX2165" s="218"/>
      <c r="TPY2165" s="218"/>
      <c r="TPZ2165" s="218"/>
      <c r="TQA2165" s="218"/>
      <c r="TQB2165" s="218"/>
      <c r="TQC2165" s="218"/>
      <c r="TQD2165" s="218"/>
      <c r="TQE2165" s="218"/>
      <c r="TQF2165" s="218"/>
      <c r="TQG2165" s="218"/>
      <c r="TQH2165" s="218"/>
      <c r="TQI2165" s="218"/>
      <c r="TQJ2165" s="218"/>
      <c r="TQK2165" s="218"/>
      <c r="TQL2165" s="218"/>
      <c r="TQM2165" s="218"/>
      <c r="TQN2165" s="218"/>
      <c r="TQO2165" s="218"/>
      <c r="TQP2165" s="218"/>
      <c r="TQQ2165" s="218"/>
      <c r="TQR2165" s="218"/>
      <c r="TQS2165" s="218"/>
      <c r="TQT2165" s="218"/>
      <c r="TQU2165" s="218"/>
      <c r="TQV2165" s="218"/>
      <c r="TQW2165" s="218"/>
      <c r="TQX2165" s="218"/>
      <c r="TQY2165" s="218"/>
      <c r="TQZ2165" s="218"/>
      <c r="TRA2165" s="218"/>
      <c r="TRB2165" s="218"/>
      <c r="TRC2165" s="218"/>
      <c r="TRD2165" s="218"/>
      <c r="TRE2165" s="218"/>
      <c r="TRF2165" s="218"/>
      <c r="TRG2165" s="218"/>
      <c r="TRH2165" s="218"/>
      <c r="TRI2165" s="218"/>
      <c r="TRJ2165" s="218"/>
      <c r="TRK2165" s="218"/>
      <c r="TRL2165" s="218"/>
      <c r="TRM2165" s="218"/>
      <c r="TRN2165" s="218"/>
      <c r="TRO2165" s="218"/>
      <c r="TRP2165" s="218"/>
      <c r="TRQ2165" s="218"/>
      <c r="TRR2165" s="218"/>
      <c r="TRS2165" s="218"/>
      <c r="TRT2165" s="218"/>
      <c r="TRU2165" s="218"/>
      <c r="TRV2165" s="218"/>
      <c r="TRW2165" s="218"/>
      <c r="TRX2165" s="218"/>
      <c r="TRY2165" s="218"/>
      <c r="TRZ2165" s="218"/>
      <c r="TSA2165" s="218"/>
      <c r="TSB2165" s="218"/>
      <c r="TSC2165" s="218"/>
      <c r="TSD2165" s="218"/>
      <c r="TSE2165" s="218"/>
      <c r="TSF2165" s="218"/>
      <c r="TSG2165" s="218"/>
      <c r="TSH2165" s="218"/>
      <c r="TSI2165" s="218"/>
      <c r="TSJ2165" s="218"/>
      <c r="TSK2165" s="218"/>
      <c r="TSL2165" s="218"/>
      <c r="TSM2165" s="218"/>
      <c r="TSN2165" s="218"/>
      <c r="TSO2165" s="218"/>
      <c r="TSP2165" s="218"/>
      <c r="TSQ2165" s="218"/>
      <c r="TSR2165" s="218"/>
      <c r="TSS2165" s="218"/>
      <c r="TST2165" s="218"/>
      <c r="TSU2165" s="218"/>
      <c r="TSV2165" s="218"/>
      <c r="TSW2165" s="218"/>
      <c r="TSX2165" s="218"/>
      <c r="TSY2165" s="218"/>
      <c r="TSZ2165" s="218"/>
      <c r="TTA2165" s="218"/>
      <c r="TTB2165" s="218"/>
      <c r="TTC2165" s="218"/>
      <c r="TTD2165" s="218"/>
      <c r="TTE2165" s="218"/>
      <c r="TTF2165" s="218"/>
      <c r="TTG2165" s="218"/>
      <c r="TTH2165" s="218"/>
      <c r="TTI2165" s="218"/>
      <c r="TTJ2165" s="218"/>
      <c r="TTK2165" s="218"/>
      <c r="TTL2165" s="218"/>
      <c r="TTM2165" s="218"/>
      <c r="TTN2165" s="218"/>
      <c r="TTO2165" s="218"/>
      <c r="TTP2165" s="218"/>
      <c r="TTQ2165" s="218"/>
      <c r="TTR2165" s="218"/>
      <c r="TTS2165" s="218"/>
      <c r="TTT2165" s="218"/>
      <c r="TTU2165" s="218"/>
      <c r="TTV2165" s="218"/>
      <c r="TTW2165" s="218"/>
      <c r="TTX2165" s="218"/>
      <c r="TTY2165" s="218"/>
      <c r="TTZ2165" s="218"/>
      <c r="TUA2165" s="218"/>
      <c r="TUB2165" s="218"/>
      <c r="TUC2165" s="218"/>
      <c r="TUD2165" s="218"/>
      <c r="TUE2165" s="218"/>
      <c r="TUF2165" s="218"/>
      <c r="TUG2165" s="218"/>
      <c r="TUH2165" s="218"/>
      <c r="TUI2165" s="218"/>
      <c r="TUJ2165" s="218"/>
      <c r="TUK2165" s="218"/>
      <c r="TUL2165" s="218"/>
      <c r="TUM2165" s="218"/>
      <c r="TUN2165" s="218"/>
      <c r="TUO2165" s="218"/>
      <c r="TUP2165" s="218"/>
      <c r="TUQ2165" s="218"/>
      <c r="TUR2165" s="218"/>
      <c r="TUS2165" s="218"/>
      <c r="TUT2165" s="218"/>
      <c r="TUU2165" s="218"/>
      <c r="TUV2165" s="218"/>
      <c r="TUW2165" s="218"/>
      <c r="TUX2165" s="218"/>
      <c r="TUY2165" s="218"/>
      <c r="TUZ2165" s="218"/>
      <c r="TVA2165" s="218"/>
      <c r="TVB2165" s="218"/>
      <c r="TVC2165" s="218"/>
      <c r="TVD2165" s="218"/>
      <c r="TVE2165" s="218"/>
      <c r="TVF2165" s="218"/>
      <c r="TVG2165" s="218"/>
      <c r="TVH2165" s="218"/>
      <c r="TVI2165" s="218"/>
      <c r="TVJ2165" s="218"/>
      <c r="TVK2165" s="218"/>
      <c r="TVL2165" s="218"/>
      <c r="TVM2165" s="218"/>
      <c r="TVN2165" s="218"/>
      <c r="TVO2165" s="218"/>
      <c r="TVP2165" s="218"/>
      <c r="TVQ2165" s="218"/>
      <c r="TVR2165" s="218"/>
      <c r="TVS2165" s="218"/>
      <c r="TVT2165" s="218"/>
      <c r="TVU2165" s="218"/>
      <c r="TVV2165" s="218"/>
      <c r="TVW2165" s="218"/>
      <c r="TVX2165" s="218"/>
      <c r="TVY2165" s="218"/>
      <c r="TVZ2165" s="218"/>
      <c r="TWA2165" s="218"/>
      <c r="TWB2165" s="218"/>
      <c r="TWC2165" s="218"/>
      <c r="TWD2165" s="218"/>
      <c r="TWE2165" s="218"/>
      <c r="TWF2165" s="218"/>
      <c r="TWG2165" s="218"/>
      <c r="TWH2165" s="218"/>
      <c r="TWI2165" s="218"/>
      <c r="TWJ2165" s="218"/>
      <c r="TWK2165" s="218"/>
      <c r="TWL2165" s="218"/>
      <c r="TWM2165" s="218"/>
      <c r="TWN2165" s="218"/>
      <c r="TWO2165" s="218"/>
      <c r="TWP2165" s="218"/>
      <c r="TWQ2165" s="218"/>
      <c r="TWR2165" s="218"/>
      <c r="TWS2165" s="218"/>
      <c r="TWT2165" s="218"/>
      <c r="TWU2165" s="218"/>
      <c r="TWV2165" s="218"/>
      <c r="TWW2165" s="218"/>
      <c r="TWX2165" s="218"/>
      <c r="TWY2165" s="218"/>
      <c r="TWZ2165" s="218"/>
      <c r="TXA2165" s="218"/>
      <c r="TXB2165" s="218"/>
      <c r="TXC2165" s="218"/>
      <c r="TXD2165" s="218"/>
      <c r="TXE2165" s="218"/>
      <c r="TXF2165" s="218"/>
      <c r="TXG2165" s="218"/>
      <c r="TXH2165" s="218"/>
      <c r="TXI2165" s="218"/>
      <c r="TXJ2165" s="218"/>
      <c r="TXK2165" s="218"/>
      <c r="TXL2165" s="218"/>
      <c r="TXM2165" s="218"/>
      <c r="TXN2165" s="218"/>
      <c r="TXO2165" s="218"/>
      <c r="TXP2165" s="218"/>
      <c r="TXQ2165" s="218"/>
      <c r="TXR2165" s="218"/>
      <c r="TXS2165" s="218"/>
      <c r="TXT2165" s="218"/>
      <c r="TXU2165" s="218"/>
      <c r="TXV2165" s="218"/>
      <c r="TXW2165" s="218"/>
      <c r="TXX2165" s="218"/>
      <c r="TXY2165" s="218"/>
      <c r="TXZ2165" s="218"/>
      <c r="TYA2165" s="218"/>
      <c r="TYB2165" s="218"/>
      <c r="TYC2165" s="218"/>
      <c r="TYD2165" s="218"/>
      <c r="TYE2165" s="218"/>
      <c r="TYF2165" s="218"/>
      <c r="TYG2165" s="218"/>
      <c r="TYH2165" s="218"/>
      <c r="TYI2165" s="218"/>
      <c r="TYJ2165" s="218"/>
      <c r="TYK2165" s="218"/>
      <c r="TYL2165" s="218"/>
      <c r="TYM2165" s="218"/>
      <c r="TYN2165" s="218"/>
      <c r="TYO2165" s="218"/>
      <c r="TYP2165" s="218"/>
      <c r="TYQ2165" s="218"/>
      <c r="TYR2165" s="218"/>
      <c r="TYS2165" s="218"/>
      <c r="TYT2165" s="218"/>
      <c r="TYU2165" s="218"/>
      <c r="TYV2165" s="218"/>
      <c r="TYW2165" s="218"/>
      <c r="TYX2165" s="218"/>
      <c r="TYY2165" s="218"/>
      <c r="TYZ2165" s="218"/>
      <c r="TZA2165" s="218"/>
      <c r="TZB2165" s="218"/>
      <c r="TZC2165" s="218"/>
      <c r="TZD2165" s="218"/>
      <c r="TZE2165" s="218"/>
      <c r="TZF2165" s="218"/>
      <c r="TZG2165" s="218"/>
      <c r="TZH2165" s="218"/>
      <c r="TZI2165" s="218"/>
      <c r="TZJ2165" s="218"/>
      <c r="TZK2165" s="218"/>
      <c r="TZL2165" s="218"/>
      <c r="TZM2165" s="218"/>
      <c r="TZN2165" s="218"/>
      <c r="TZO2165" s="218"/>
      <c r="TZP2165" s="218"/>
      <c r="TZQ2165" s="218"/>
      <c r="TZR2165" s="218"/>
      <c r="TZS2165" s="218"/>
      <c r="TZT2165" s="218"/>
      <c r="TZU2165" s="218"/>
      <c r="TZV2165" s="218"/>
      <c r="TZW2165" s="218"/>
      <c r="TZX2165" s="218"/>
      <c r="TZY2165" s="218"/>
      <c r="TZZ2165" s="218"/>
      <c r="UAA2165" s="218"/>
      <c r="UAB2165" s="218"/>
      <c r="UAC2165" s="218"/>
      <c r="UAD2165" s="218"/>
      <c r="UAE2165" s="218"/>
      <c r="UAF2165" s="218"/>
      <c r="UAG2165" s="218"/>
      <c r="UAH2165" s="218"/>
      <c r="UAI2165" s="218"/>
      <c r="UAJ2165" s="218"/>
      <c r="UAK2165" s="218"/>
      <c r="UAL2165" s="218"/>
      <c r="UAM2165" s="218"/>
      <c r="UAN2165" s="218"/>
      <c r="UAO2165" s="218"/>
      <c r="UAP2165" s="218"/>
      <c r="UAQ2165" s="218"/>
      <c r="UAR2165" s="218"/>
      <c r="UAS2165" s="218"/>
      <c r="UAT2165" s="218"/>
      <c r="UAU2165" s="218"/>
      <c r="UAV2165" s="218"/>
      <c r="UAW2165" s="218"/>
      <c r="UAX2165" s="218"/>
      <c r="UAY2165" s="218"/>
      <c r="UAZ2165" s="218"/>
      <c r="UBA2165" s="218"/>
      <c r="UBB2165" s="218"/>
      <c r="UBC2165" s="218"/>
      <c r="UBD2165" s="218"/>
      <c r="UBE2165" s="218"/>
      <c r="UBF2165" s="218"/>
      <c r="UBG2165" s="218"/>
      <c r="UBH2165" s="218"/>
      <c r="UBI2165" s="218"/>
      <c r="UBJ2165" s="218"/>
      <c r="UBK2165" s="218"/>
      <c r="UBL2165" s="218"/>
      <c r="UBM2165" s="218"/>
      <c r="UBN2165" s="218"/>
      <c r="UBO2165" s="218"/>
      <c r="UBP2165" s="218"/>
      <c r="UBQ2165" s="218"/>
      <c r="UBR2165" s="218"/>
      <c r="UBS2165" s="218"/>
      <c r="UBT2165" s="218"/>
      <c r="UBU2165" s="218"/>
      <c r="UBV2165" s="218"/>
      <c r="UBW2165" s="218"/>
      <c r="UBX2165" s="218"/>
      <c r="UBY2165" s="218"/>
      <c r="UBZ2165" s="218"/>
      <c r="UCA2165" s="218"/>
      <c r="UCB2165" s="218"/>
      <c r="UCC2165" s="218"/>
      <c r="UCD2165" s="218"/>
      <c r="UCE2165" s="218"/>
      <c r="UCF2165" s="218"/>
      <c r="UCG2165" s="218"/>
      <c r="UCH2165" s="218"/>
      <c r="UCI2165" s="218"/>
      <c r="UCJ2165" s="218"/>
      <c r="UCK2165" s="218"/>
      <c r="UCL2165" s="218"/>
      <c r="UCM2165" s="218"/>
      <c r="UCN2165" s="218"/>
      <c r="UCO2165" s="218"/>
      <c r="UCP2165" s="218"/>
      <c r="UCQ2165" s="218"/>
      <c r="UCR2165" s="218"/>
      <c r="UCS2165" s="218"/>
      <c r="UCT2165" s="218"/>
      <c r="UCU2165" s="218"/>
      <c r="UCV2165" s="218"/>
      <c r="UCW2165" s="218"/>
      <c r="UCX2165" s="218"/>
      <c r="UCY2165" s="218"/>
      <c r="UCZ2165" s="218"/>
      <c r="UDA2165" s="218"/>
      <c r="UDB2165" s="218"/>
      <c r="UDC2165" s="218"/>
      <c r="UDD2165" s="218"/>
      <c r="UDE2165" s="218"/>
      <c r="UDF2165" s="218"/>
      <c r="UDG2165" s="218"/>
      <c r="UDH2165" s="218"/>
      <c r="UDI2165" s="218"/>
      <c r="UDJ2165" s="218"/>
      <c r="UDK2165" s="218"/>
      <c r="UDL2165" s="218"/>
      <c r="UDM2165" s="218"/>
      <c r="UDN2165" s="218"/>
      <c r="UDO2165" s="218"/>
      <c r="UDP2165" s="218"/>
      <c r="UDQ2165" s="218"/>
      <c r="UDR2165" s="218"/>
      <c r="UDS2165" s="218"/>
      <c r="UDT2165" s="218"/>
      <c r="UDU2165" s="218"/>
      <c r="UDV2165" s="218"/>
      <c r="UDW2165" s="218"/>
      <c r="UDX2165" s="218"/>
      <c r="UDY2165" s="218"/>
      <c r="UDZ2165" s="218"/>
      <c r="UEA2165" s="218"/>
      <c r="UEB2165" s="218"/>
      <c r="UEC2165" s="218"/>
      <c r="UED2165" s="218"/>
      <c r="UEE2165" s="218"/>
      <c r="UEF2165" s="218"/>
      <c r="UEG2165" s="218"/>
      <c r="UEH2165" s="218"/>
      <c r="UEI2165" s="218"/>
      <c r="UEJ2165" s="218"/>
      <c r="UEK2165" s="218"/>
      <c r="UEL2165" s="218"/>
      <c r="UEM2165" s="218"/>
      <c r="UEN2165" s="218"/>
      <c r="UEO2165" s="218"/>
      <c r="UEP2165" s="218"/>
      <c r="UEQ2165" s="218"/>
      <c r="UER2165" s="218"/>
      <c r="UES2165" s="218"/>
      <c r="UET2165" s="218"/>
      <c r="UEU2165" s="218"/>
      <c r="UEV2165" s="218"/>
      <c r="UEW2165" s="218"/>
      <c r="UEX2165" s="218"/>
      <c r="UEY2165" s="218"/>
      <c r="UEZ2165" s="218"/>
      <c r="UFA2165" s="218"/>
      <c r="UFB2165" s="218"/>
      <c r="UFC2165" s="218"/>
      <c r="UFD2165" s="218"/>
      <c r="UFE2165" s="218"/>
      <c r="UFF2165" s="218"/>
      <c r="UFG2165" s="218"/>
      <c r="UFH2165" s="218"/>
      <c r="UFI2165" s="218"/>
      <c r="UFJ2165" s="218"/>
      <c r="UFK2165" s="218"/>
      <c r="UFL2165" s="218"/>
      <c r="UFM2165" s="218"/>
      <c r="UFN2165" s="218"/>
      <c r="UFO2165" s="218"/>
      <c r="UFP2165" s="218"/>
      <c r="UFQ2165" s="218"/>
      <c r="UFR2165" s="218"/>
      <c r="UFS2165" s="218"/>
      <c r="UFT2165" s="218"/>
      <c r="UFU2165" s="218"/>
      <c r="UFV2165" s="218"/>
      <c r="UFW2165" s="218"/>
      <c r="UFX2165" s="218"/>
      <c r="UFY2165" s="218"/>
      <c r="UFZ2165" s="218"/>
      <c r="UGA2165" s="218"/>
      <c r="UGB2165" s="218"/>
      <c r="UGC2165" s="218"/>
      <c r="UGD2165" s="218"/>
      <c r="UGE2165" s="218"/>
      <c r="UGF2165" s="218"/>
      <c r="UGG2165" s="218"/>
      <c r="UGH2165" s="218"/>
      <c r="UGI2165" s="218"/>
      <c r="UGJ2165" s="218"/>
      <c r="UGK2165" s="218"/>
      <c r="UGL2165" s="218"/>
      <c r="UGM2165" s="218"/>
      <c r="UGN2165" s="218"/>
      <c r="UGO2165" s="218"/>
      <c r="UGP2165" s="218"/>
      <c r="UGQ2165" s="218"/>
      <c r="UGR2165" s="218"/>
      <c r="UGS2165" s="218"/>
      <c r="UGT2165" s="218"/>
      <c r="UGU2165" s="218"/>
      <c r="UGV2165" s="218"/>
      <c r="UGW2165" s="218"/>
      <c r="UGX2165" s="218"/>
      <c r="UGY2165" s="218"/>
      <c r="UGZ2165" s="218"/>
      <c r="UHA2165" s="218"/>
      <c r="UHB2165" s="218"/>
      <c r="UHC2165" s="218"/>
      <c r="UHD2165" s="218"/>
      <c r="UHE2165" s="218"/>
      <c r="UHF2165" s="218"/>
      <c r="UHG2165" s="218"/>
      <c r="UHH2165" s="218"/>
      <c r="UHI2165" s="218"/>
      <c r="UHJ2165" s="218"/>
      <c r="UHK2165" s="218"/>
      <c r="UHL2165" s="218"/>
      <c r="UHM2165" s="218"/>
      <c r="UHN2165" s="218"/>
      <c r="UHO2165" s="218"/>
      <c r="UHP2165" s="218"/>
      <c r="UHQ2165" s="218"/>
      <c r="UHR2165" s="218"/>
      <c r="UHS2165" s="218"/>
      <c r="UHT2165" s="218"/>
      <c r="UHU2165" s="218"/>
      <c r="UHV2165" s="218"/>
      <c r="UHW2165" s="218"/>
      <c r="UHX2165" s="218"/>
      <c r="UHY2165" s="218"/>
      <c r="UHZ2165" s="218"/>
      <c r="UIA2165" s="218"/>
      <c r="UIB2165" s="218"/>
      <c r="UIC2165" s="218"/>
      <c r="UID2165" s="218"/>
      <c r="UIE2165" s="218"/>
      <c r="UIF2165" s="218"/>
      <c r="UIG2165" s="218"/>
      <c r="UIH2165" s="218"/>
      <c r="UII2165" s="218"/>
      <c r="UIJ2165" s="218"/>
      <c r="UIK2165" s="218"/>
      <c r="UIL2165" s="218"/>
      <c r="UIM2165" s="218"/>
      <c r="UIN2165" s="218"/>
      <c r="UIO2165" s="218"/>
      <c r="UIP2165" s="218"/>
      <c r="UIQ2165" s="218"/>
      <c r="UIR2165" s="218"/>
      <c r="UIS2165" s="218"/>
      <c r="UIT2165" s="218"/>
      <c r="UIU2165" s="218"/>
      <c r="UIV2165" s="218"/>
      <c r="UIW2165" s="218"/>
      <c r="UIX2165" s="218"/>
      <c r="UIY2165" s="218"/>
      <c r="UIZ2165" s="218"/>
      <c r="UJA2165" s="218"/>
      <c r="UJB2165" s="218"/>
      <c r="UJC2165" s="218"/>
      <c r="UJD2165" s="218"/>
      <c r="UJE2165" s="218"/>
      <c r="UJF2165" s="218"/>
      <c r="UJG2165" s="218"/>
      <c r="UJH2165" s="218"/>
      <c r="UJI2165" s="218"/>
      <c r="UJJ2165" s="218"/>
      <c r="UJK2165" s="218"/>
      <c r="UJL2165" s="218"/>
      <c r="UJM2165" s="218"/>
      <c r="UJN2165" s="218"/>
      <c r="UJO2165" s="218"/>
      <c r="UJP2165" s="218"/>
      <c r="UJQ2165" s="218"/>
      <c r="UJR2165" s="218"/>
      <c r="UJS2165" s="218"/>
      <c r="UJT2165" s="218"/>
      <c r="UJU2165" s="218"/>
      <c r="UJV2165" s="218"/>
      <c r="UJW2165" s="218"/>
      <c r="UJX2165" s="218"/>
      <c r="UJY2165" s="218"/>
      <c r="UJZ2165" s="218"/>
      <c r="UKA2165" s="218"/>
      <c r="UKB2165" s="218"/>
      <c r="UKC2165" s="218"/>
      <c r="UKD2165" s="218"/>
      <c r="UKE2165" s="218"/>
      <c r="UKF2165" s="218"/>
      <c r="UKG2165" s="218"/>
      <c r="UKH2165" s="218"/>
      <c r="UKI2165" s="218"/>
      <c r="UKJ2165" s="218"/>
      <c r="UKK2165" s="218"/>
      <c r="UKL2165" s="218"/>
      <c r="UKM2165" s="218"/>
      <c r="UKN2165" s="218"/>
      <c r="UKO2165" s="218"/>
      <c r="UKP2165" s="218"/>
      <c r="UKQ2165" s="218"/>
      <c r="UKR2165" s="218"/>
      <c r="UKS2165" s="218"/>
      <c r="UKT2165" s="218"/>
      <c r="UKU2165" s="218"/>
      <c r="UKV2165" s="218"/>
      <c r="UKW2165" s="218"/>
      <c r="UKX2165" s="218"/>
      <c r="UKY2165" s="218"/>
      <c r="UKZ2165" s="218"/>
      <c r="ULA2165" s="218"/>
      <c r="ULB2165" s="218"/>
      <c r="ULC2165" s="218"/>
      <c r="ULD2165" s="218"/>
      <c r="ULE2165" s="218"/>
      <c r="ULF2165" s="218"/>
      <c r="ULG2165" s="218"/>
      <c r="ULH2165" s="218"/>
      <c r="ULI2165" s="218"/>
      <c r="ULJ2165" s="218"/>
      <c r="ULK2165" s="218"/>
      <c r="ULL2165" s="218"/>
      <c r="ULM2165" s="218"/>
      <c r="ULN2165" s="218"/>
      <c r="ULO2165" s="218"/>
      <c r="ULP2165" s="218"/>
      <c r="ULQ2165" s="218"/>
      <c r="ULR2165" s="218"/>
      <c r="ULS2165" s="218"/>
      <c r="ULT2165" s="218"/>
      <c r="ULU2165" s="218"/>
      <c r="ULV2165" s="218"/>
      <c r="ULW2165" s="218"/>
      <c r="ULX2165" s="218"/>
      <c r="ULY2165" s="218"/>
      <c r="ULZ2165" s="218"/>
      <c r="UMA2165" s="218"/>
      <c r="UMB2165" s="218"/>
      <c r="UMC2165" s="218"/>
      <c r="UMD2165" s="218"/>
      <c r="UME2165" s="218"/>
      <c r="UMF2165" s="218"/>
      <c r="UMG2165" s="218"/>
      <c r="UMH2165" s="218"/>
      <c r="UMI2165" s="218"/>
      <c r="UMJ2165" s="218"/>
      <c r="UMK2165" s="218"/>
      <c r="UML2165" s="218"/>
      <c r="UMM2165" s="218"/>
      <c r="UMN2165" s="218"/>
      <c r="UMO2165" s="218"/>
      <c r="UMP2165" s="218"/>
      <c r="UMQ2165" s="218"/>
      <c r="UMR2165" s="218"/>
      <c r="UMS2165" s="218"/>
      <c r="UMT2165" s="218"/>
      <c r="UMU2165" s="218"/>
      <c r="UMV2165" s="218"/>
      <c r="UMW2165" s="218"/>
      <c r="UMX2165" s="218"/>
      <c r="UMY2165" s="218"/>
      <c r="UMZ2165" s="218"/>
      <c r="UNA2165" s="218"/>
      <c r="UNB2165" s="218"/>
      <c r="UNC2165" s="218"/>
      <c r="UND2165" s="218"/>
      <c r="UNE2165" s="218"/>
      <c r="UNF2165" s="218"/>
      <c r="UNG2165" s="218"/>
      <c r="UNH2165" s="218"/>
      <c r="UNI2165" s="218"/>
      <c r="UNJ2165" s="218"/>
      <c r="UNK2165" s="218"/>
      <c r="UNL2165" s="218"/>
      <c r="UNM2165" s="218"/>
      <c r="UNN2165" s="218"/>
      <c r="UNO2165" s="218"/>
      <c r="UNP2165" s="218"/>
      <c r="UNQ2165" s="218"/>
      <c r="UNR2165" s="218"/>
      <c r="UNS2165" s="218"/>
      <c r="UNT2165" s="218"/>
      <c r="UNU2165" s="218"/>
      <c r="UNV2165" s="218"/>
      <c r="UNW2165" s="218"/>
      <c r="UNX2165" s="218"/>
      <c r="UNY2165" s="218"/>
      <c r="UNZ2165" s="218"/>
      <c r="UOA2165" s="218"/>
      <c r="UOB2165" s="218"/>
      <c r="UOC2165" s="218"/>
      <c r="UOD2165" s="218"/>
      <c r="UOE2165" s="218"/>
      <c r="UOF2165" s="218"/>
      <c r="UOG2165" s="218"/>
      <c r="UOH2165" s="218"/>
      <c r="UOI2165" s="218"/>
      <c r="UOJ2165" s="218"/>
      <c r="UOK2165" s="218"/>
      <c r="UOL2165" s="218"/>
      <c r="UOM2165" s="218"/>
      <c r="UON2165" s="218"/>
      <c r="UOO2165" s="218"/>
      <c r="UOP2165" s="218"/>
      <c r="UOQ2165" s="218"/>
      <c r="UOR2165" s="218"/>
      <c r="UOS2165" s="218"/>
      <c r="UOT2165" s="218"/>
      <c r="UOU2165" s="218"/>
      <c r="UOV2165" s="218"/>
      <c r="UOW2165" s="218"/>
      <c r="UOX2165" s="218"/>
      <c r="UOY2165" s="218"/>
      <c r="UOZ2165" s="218"/>
      <c r="UPA2165" s="218"/>
      <c r="UPB2165" s="218"/>
      <c r="UPC2165" s="218"/>
      <c r="UPD2165" s="218"/>
      <c r="UPE2165" s="218"/>
      <c r="UPF2165" s="218"/>
      <c r="UPG2165" s="218"/>
      <c r="UPH2165" s="218"/>
      <c r="UPI2165" s="218"/>
      <c r="UPJ2165" s="218"/>
      <c r="UPK2165" s="218"/>
      <c r="UPL2165" s="218"/>
      <c r="UPM2165" s="218"/>
      <c r="UPN2165" s="218"/>
      <c r="UPO2165" s="218"/>
      <c r="UPP2165" s="218"/>
      <c r="UPQ2165" s="218"/>
      <c r="UPR2165" s="218"/>
      <c r="UPS2165" s="218"/>
      <c r="UPT2165" s="218"/>
      <c r="UPU2165" s="218"/>
      <c r="UPV2165" s="218"/>
      <c r="UPW2165" s="218"/>
      <c r="UPX2165" s="218"/>
      <c r="UPY2165" s="218"/>
      <c r="UPZ2165" s="218"/>
      <c r="UQA2165" s="218"/>
      <c r="UQB2165" s="218"/>
      <c r="UQC2165" s="218"/>
      <c r="UQD2165" s="218"/>
      <c r="UQE2165" s="218"/>
      <c r="UQF2165" s="218"/>
      <c r="UQG2165" s="218"/>
      <c r="UQH2165" s="218"/>
      <c r="UQI2165" s="218"/>
      <c r="UQJ2165" s="218"/>
      <c r="UQK2165" s="218"/>
      <c r="UQL2165" s="218"/>
      <c r="UQM2165" s="218"/>
      <c r="UQN2165" s="218"/>
      <c r="UQO2165" s="218"/>
      <c r="UQP2165" s="218"/>
      <c r="UQQ2165" s="218"/>
      <c r="UQR2165" s="218"/>
      <c r="UQS2165" s="218"/>
      <c r="UQT2165" s="218"/>
      <c r="UQU2165" s="218"/>
      <c r="UQV2165" s="218"/>
      <c r="UQW2165" s="218"/>
      <c r="UQX2165" s="218"/>
      <c r="UQY2165" s="218"/>
      <c r="UQZ2165" s="218"/>
      <c r="URA2165" s="218"/>
      <c r="URB2165" s="218"/>
      <c r="URC2165" s="218"/>
      <c r="URD2165" s="218"/>
      <c r="URE2165" s="218"/>
      <c r="URF2165" s="218"/>
      <c r="URG2165" s="218"/>
      <c r="URH2165" s="218"/>
      <c r="URI2165" s="218"/>
      <c r="URJ2165" s="218"/>
      <c r="URK2165" s="218"/>
      <c r="URL2165" s="218"/>
      <c r="URM2165" s="218"/>
      <c r="URN2165" s="218"/>
      <c r="URO2165" s="218"/>
      <c r="URP2165" s="218"/>
      <c r="URQ2165" s="218"/>
      <c r="URR2165" s="218"/>
      <c r="URS2165" s="218"/>
      <c r="URT2165" s="218"/>
      <c r="URU2165" s="218"/>
      <c r="URV2165" s="218"/>
      <c r="URW2165" s="218"/>
      <c r="URX2165" s="218"/>
      <c r="URY2165" s="218"/>
      <c r="URZ2165" s="218"/>
      <c r="USA2165" s="218"/>
      <c r="USB2165" s="218"/>
      <c r="USC2165" s="218"/>
      <c r="USD2165" s="218"/>
      <c r="USE2165" s="218"/>
      <c r="USF2165" s="218"/>
      <c r="USG2165" s="218"/>
      <c r="USH2165" s="218"/>
      <c r="USI2165" s="218"/>
      <c r="USJ2165" s="218"/>
      <c r="USK2165" s="218"/>
      <c r="USL2165" s="218"/>
      <c r="USM2165" s="218"/>
      <c r="USN2165" s="218"/>
      <c r="USO2165" s="218"/>
      <c r="USP2165" s="218"/>
      <c r="USQ2165" s="218"/>
      <c r="USR2165" s="218"/>
      <c r="USS2165" s="218"/>
      <c r="UST2165" s="218"/>
      <c r="USU2165" s="218"/>
      <c r="USV2165" s="218"/>
      <c r="USW2165" s="218"/>
      <c r="USX2165" s="218"/>
      <c r="USY2165" s="218"/>
      <c r="USZ2165" s="218"/>
      <c r="UTA2165" s="218"/>
      <c r="UTB2165" s="218"/>
      <c r="UTC2165" s="218"/>
      <c r="UTD2165" s="218"/>
      <c r="UTE2165" s="218"/>
      <c r="UTF2165" s="218"/>
      <c r="UTG2165" s="218"/>
      <c r="UTH2165" s="218"/>
      <c r="UTI2165" s="218"/>
      <c r="UTJ2165" s="218"/>
      <c r="UTK2165" s="218"/>
      <c r="UTL2165" s="218"/>
      <c r="UTM2165" s="218"/>
      <c r="UTN2165" s="218"/>
      <c r="UTO2165" s="218"/>
      <c r="UTP2165" s="218"/>
      <c r="UTQ2165" s="218"/>
      <c r="UTR2165" s="218"/>
      <c r="UTS2165" s="218"/>
      <c r="UTT2165" s="218"/>
      <c r="UTU2165" s="218"/>
      <c r="UTV2165" s="218"/>
      <c r="UTW2165" s="218"/>
      <c r="UTX2165" s="218"/>
      <c r="UTY2165" s="218"/>
      <c r="UTZ2165" s="218"/>
      <c r="UUA2165" s="218"/>
      <c r="UUB2165" s="218"/>
      <c r="UUC2165" s="218"/>
      <c r="UUD2165" s="218"/>
      <c r="UUE2165" s="218"/>
      <c r="UUF2165" s="218"/>
      <c r="UUG2165" s="218"/>
      <c r="UUH2165" s="218"/>
      <c r="UUI2165" s="218"/>
      <c r="UUJ2165" s="218"/>
      <c r="UUK2165" s="218"/>
      <c r="UUL2165" s="218"/>
      <c r="UUM2165" s="218"/>
      <c r="UUN2165" s="218"/>
      <c r="UUO2165" s="218"/>
      <c r="UUP2165" s="218"/>
      <c r="UUQ2165" s="218"/>
      <c r="UUR2165" s="218"/>
      <c r="UUS2165" s="218"/>
      <c r="UUT2165" s="218"/>
      <c r="UUU2165" s="218"/>
      <c r="UUV2165" s="218"/>
      <c r="UUW2165" s="218"/>
      <c r="UUX2165" s="218"/>
      <c r="UUY2165" s="218"/>
      <c r="UUZ2165" s="218"/>
      <c r="UVA2165" s="218"/>
      <c r="UVB2165" s="218"/>
      <c r="UVC2165" s="218"/>
      <c r="UVD2165" s="218"/>
      <c r="UVE2165" s="218"/>
      <c r="UVF2165" s="218"/>
      <c r="UVG2165" s="218"/>
      <c r="UVH2165" s="218"/>
      <c r="UVI2165" s="218"/>
      <c r="UVJ2165" s="218"/>
      <c r="UVK2165" s="218"/>
      <c r="UVL2165" s="218"/>
      <c r="UVM2165" s="218"/>
      <c r="UVN2165" s="218"/>
      <c r="UVO2165" s="218"/>
      <c r="UVP2165" s="218"/>
      <c r="UVQ2165" s="218"/>
      <c r="UVR2165" s="218"/>
      <c r="UVS2165" s="218"/>
      <c r="UVT2165" s="218"/>
      <c r="UVU2165" s="218"/>
      <c r="UVV2165" s="218"/>
      <c r="UVW2165" s="218"/>
      <c r="UVX2165" s="218"/>
      <c r="UVY2165" s="218"/>
      <c r="UVZ2165" s="218"/>
      <c r="UWA2165" s="218"/>
      <c r="UWB2165" s="218"/>
      <c r="UWC2165" s="218"/>
      <c r="UWD2165" s="218"/>
      <c r="UWE2165" s="218"/>
      <c r="UWF2165" s="218"/>
      <c r="UWG2165" s="218"/>
      <c r="UWH2165" s="218"/>
      <c r="UWI2165" s="218"/>
      <c r="UWJ2165" s="218"/>
      <c r="UWK2165" s="218"/>
      <c r="UWL2165" s="218"/>
      <c r="UWM2165" s="218"/>
      <c r="UWN2165" s="218"/>
      <c r="UWO2165" s="218"/>
      <c r="UWP2165" s="218"/>
      <c r="UWQ2165" s="218"/>
      <c r="UWR2165" s="218"/>
      <c r="UWS2165" s="218"/>
      <c r="UWT2165" s="218"/>
      <c r="UWU2165" s="218"/>
      <c r="UWV2165" s="218"/>
      <c r="UWW2165" s="218"/>
      <c r="UWX2165" s="218"/>
      <c r="UWY2165" s="218"/>
      <c r="UWZ2165" s="218"/>
      <c r="UXA2165" s="218"/>
      <c r="UXB2165" s="218"/>
      <c r="UXC2165" s="218"/>
      <c r="UXD2165" s="218"/>
      <c r="UXE2165" s="218"/>
      <c r="UXF2165" s="218"/>
      <c r="UXG2165" s="218"/>
      <c r="UXH2165" s="218"/>
      <c r="UXI2165" s="218"/>
      <c r="UXJ2165" s="218"/>
      <c r="UXK2165" s="218"/>
      <c r="UXL2165" s="218"/>
      <c r="UXM2165" s="218"/>
      <c r="UXN2165" s="218"/>
      <c r="UXO2165" s="218"/>
      <c r="UXP2165" s="218"/>
      <c r="UXQ2165" s="218"/>
      <c r="UXR2165" s="218"/>
      <c r="UXS2165" s="218"/>
      <c r="UXT2165" s="218"/>
      <c r="UXU2165" s="218"/>
      <c r="UXV2165" s="218"/>
      <c r="UXW2165" s="218"/>
      <c r="UXX2165" s="218"/>
      <c r="UXY2165" s="218"/>
      <c r="UXZ2165" s="218"/>
      <c r="UYA2165" s="218"/>
      <c r="UYB2165" s="218"/>
      <c r="UYC2165" s="218"/>
      <c r="UYD2165" s="218"/>
      <c r="UYE2165" s="218"/>
      <c r="UYF2165" s="218"/>
      <c r="UYG2165" s="218"/>
      <c r="UYH2165" s="218"/>
      <c r="UYI2165" s="218"/>
      <c r="UYJ2165" s="218"/>
      <c r="UYK2165" s="218"/>
      <c r="UYL2165" s="218"/>
      <c r="UYM2165" s="218"/>
      <c r="UYN2165" s="218"/>
      <c r="UYO2165" s="218"/>
      <c r="UYP2165" s="218"/>
      <c r="UYQ2165" s="218"/>
      <c r="UYR2165" s="218"/>
      <c r="UYS2165" s="218"/>
      <c r="UYT2165" s="218"/>
      <c r="UYU2165" s="218"/>
      <c r="UYV2165" s="218"/>
      <c r="UYW2165" s="218"/>
      <c r="UYX2165" s="218"/>
      <c r="UYY2165" s="218"/>
      <c r="UYZ2165" s="218"/>
      <c r="UZA2165" s="218"/>
      <c r="UZB2165" s="218"/>
      <c r="UZC2165" s="218"/>
      <c r="UZD2165" s="218"/>
      <c r="UZE2165" s="218"/>
      <c r="UZF2165" s="218"/>
      <c r="UZG2165" s="218"/>
      <c r="UZH2165" s="218"/>
      <c r="UZI2165" s="218"/>
      <c r="UZJ2165" s="218"/>
      <c r="UZK2165" s="218"/>
      <c r="UZL2165" s="218"/>
      <c r="UZM2165" s="218"/>
      <c r="UZN2165" s="218"/>
      <c r="UZO2165" s="218"/>
      <c r="UZP2165" s="218"/>
      <c r="UZQ2165" s="218"/>
      <c r="UZR2165" s="218"/>
      <c r="UZS2165" s="218"/>
      <c r="UZT2165" s="218"/>
      <c r="UZU2165" s="218"/>
      <c r="UZV2165" s="218"/>
      <c r="UZW2165" s="218"/>
      <c r="UZX2165" s="218"/>
      <c r="UZY2165" s="218"/>
      <c r="UZZ2165" s="218"/>
      <c r="VAA2165" s="218"/>
      <c r="VAB2165" s="218"/>
      <c r="VAC2165" s="218"/>
      <c r="VAD2165" s="218"/>
      <c r="VAE2165" s="218"/>
      <c r="VAF2165" s="218"/>
      <c r="VAG2165" s="218"/>
      <c r="VAH2165" s="218"/>
      <c r="VAI2165" s="218"/>
      <c r="VAJ2165" s="218"/>
      <c r="VAK2165" s="218"/>
      <c r="VAL2165" s="218"/>
      <c r="VAM2165" s="218"/>
      <c r="VAN2165" s="218"/>
      <c r="VAO2165" s="218"/>
      <c r="VAP2165" s="218"/>
      <c r="VAQ2165" s="218"/>
      <c r="VAR2165" s="218"/>
      <c r="VAS2165" s="218"/>
      <c r="VAT2165" s="218"/>
      <c r="VAU2165" s="218"/>
      <c r="VAV2165" s="218"/>
      <c r="VAW2165" s="218"/>
      <c r="VAX2165" s="218"/>
      <c r="VAY2165" s="218"/>
      <c r="VAZ2165" s="218"/>
      <c r="VBA2165" s="218"/>
      <c r="VBB2165" s="218"/>
      <c r="VBC2165" s="218"/>
      <c r="VBD2165" s="218"/>
      <c r="VBE2165" s="218"/>
      <c r="VBF2165" s="218"/>
      <c r="VBG2165" s="218"/>
      <c r="VBH2165" s="218"/>
      <c r="VBI2165" s="218"/>
      <c r="VBJ2165" s="218"/>
      <c r="VBK2165" s="218"/>
      <c r="VBL2165" s="218"/>
      <c r="VBM2165" s="218"/>
      <c r="VBN2165" s="218"/>
      <c r="VBO2165" s="218"/>
      <c r="VBP2165" s="218"/>
      <c r="VBQ2165" s="218"/>
      <c r="VBR2165" s="218"/>
      <c r="VBS2165" s="218"/>
      <c r="VBT2165" s="218"/>
      <c r="VBU2165" s="218"/>
      <c r="VBV2165" s="218"/>
      <c r="VBW2165" s="218"/>
      <c r="VBX2165" s="218"/>
      <c r="VBY2165" s="218"/>
      <c r="VBZ2165" s="218"/>
      <c r="VCA2165" s="218"/>
      <c r="VCB2165" s="218"/>
      <c r="VCC2165" s="218"/>
      <c r="VCD2165" s="218"/>
      <c r="VCE2165" s="218"/>
      <c r="VCF2165" s="218"/>
      <c r="VCG2165" s="218"/>
      <c r="VCH2165" s="218"/>
      <c r="VCI2165" s="218"/>
      <c r="VCJ2165" s="218"/>
      <c r="VCK2165" s="218"/>
      <c r="VCL2165" s="218"/>
      <c r="VCM2165" s="218"/>
      <c r="VCN2165" s="218"/>
      <c r="VCO2165" s="218"/>
      <c r="VCP2165" s="218"/>
      <c r="VCQ2165" s="218"/>
      <c r="VCR2165" s="218"/>
      <c r="VCS2165" s="218"/>
      <c r="VCT2165" s="218"/>
      <c r="VCU2165" s="218"/>
      <c r="VCV2165" s="218"/>
      <c r="VCW2165" s="218"/>
      <c r="VCX2165" s="218"/>
      <c r="VCY2165" s="218"/>
      <c r="VCZ2165" s="218"/>
      <c r="VDA2165" s="218"/>
      <c r="VDB2165" s="218"/>
      <c r="VDC2165" s="218"/>
      <c r="VDD2165" s="218"/>
      <c r="VDE2165" s="218"/>
      <c r="VDF2165" s="218"/>
      <c r="VDG2165" s="218"/>
      <c r="VDH2165" s="218"/>
      <c r="VDI2165" s="218"/>
      <c r="VDJ2165" s="218"/>
      <c r="VDK2165" s="218"/>
      <c r="VDL2165" s="218"/>
      <c r="VDM2165" s="218"/>
      <c r="VDN2165" s="218"/>
      <c r="VDO2165" s="218"/>
      <c r="VDP2165" s="218"/>
      <c r="VDQ2165" s="218"/>
      <c r="VDR2165" s="218"/>
      <c r="VDS2165" s="218"/>
      <c r="VDT2165" s="218"/>
      <c r="VDU2165" s="218"/>
      <c r="VDV2165" s="218"/>
      <c r="VDW2165" s="218"/>
      <c r="VDX2165" s="218"/>
      <c r="VDY2165" s="218"/>
      <c r="VDZ2165" s="218"/>
      <c r="VEA2165" s="218"/>
      <c r="VEB2165" s="218"/>
      <c r="VEC2165" s="218"/>
      <c r="VED2165" s="218"/>
      <c r="VEE2165" s="218"/>
      <c r="VEF2165" s="218"/>
      <c r="VEG2165" s="218"/>
      <c r="VEH2165" s="218"/>
      <c r="VEI2165" s="218"/>
      <c r="VEJ2165" s="218"/>
      <c r="VEK2165" s="218"/>
      <c r="VEL2165" s="218"/>
      <c r="VEM2165" s="218"/>
      <c r="VEN2165" s="218"/>
      <c r="VEO2165" s="218"/>
      <c r="VEP2165" s="218"/>
      <c r="VEQ2165" s="218"/>
      <c r="VER2165" s="218"/>
      <c r="VES2165" s="218"/>
      <c r="VET2165" s="218"/>
      <c r="VEU2165" s="218"/>
      <c r="VEV2165" s="218"/>
      <c r="VEW2165" s="218"/>
      <c r="VEX2165" s="218"/>
      <c r="VEY2165" s="218"/>
      <c r="VEZ2165" s="218"/>
      <c r="VFA2165" s="218"/>
      <c r="VFB2165" s="218"/>
      <c r="VFC2165" s="218"/>
      <c r="VFD2165" s="218"/>
      <c r="VFE2165" s="218"/>
      <c r="VFF2165" s="218"/>
      <c r="VFG2165" s="218"/>
      <c r="VFH2165" s="218"/>
      <c r="VFI2165" s="218"/>
      <c r="VFJ2165" s="218"/>
      <c r="VFK2165" s="218"/>
      <c r="VFL2165" s="218"/>
      <c r="VFM2165" s="218"/>
      <c r="VFN2165" s="218"/>
      <c r="VFO2165" s="218"/>
      <c r="VFP2165" s="218"/>
      <c r="VFQ2165" s="218"/>
      <c r="VFR2165" s="218"/>
      <c r="VFS2165" s="218"/>
      <c r="VFT2165" s="218"/>
      <c r="VFU2165" s="218"/>
      <c r="VFV2165" s="218"/>
      <c r="VFW2165" s="218"/>
      <c r="VFX2165" s="218"/>
      <c r="VFY2165" s="218"/>
      <c r="VFZ2165" s="218"/>
      <c r="VGA2165" s="218"/>
      <c r="VGB2165" s="218"/>
      <c r="VGC2165" s="218"/>
      <c r="VGD2165" s="218"/>
      <c r="VGE2165" s="218"/>
      <c r="VGF2165" s="218"/>
      <c r="VGG2165" s="218"/>
      <c r="VGH2165" s="218"/>
      <c r="VGI2165" s="218"/>
      <c r="VGJ2165" s="218"/>
      <c r="VGK2165" s="218"/>
      <c r="VGL2165" s="218"/>
      <c r="VGM2165" s="218"/>
      <c r="VGN2165" s="218"/>
      <c r="VGO2165" s="218"/>
      <c r="VGP2165" s="218"/>
      <c r="VGQ2165" s="218"/>
      <c r="VGR2165" s="218"/>
      <c r="VGS2165" s="218"/>
      <c r="VGT2165" s="218"/>
      <c r="VGU2165" s="218"/>
      <c r="VGV2165" s="218"/>
      <c r="VGW2165" s="218"/>
      <c r="VGX2165" s="218"/>
      <c r="VGY2165" s="218"/>
      <c r="VGZ2165" s="218"/>
      <c r="VHA2165" s="218"/>
      <c r="VHB2165" s="218"/>
      <c r="VHC2165" s="218"/>
      <c r="VHD2165" s="218"/>
      <c r="VHE2165" s="218"/>
      <c r="VHF2165" s="218"/>
      <c r="VHG2165" s="218"/>
      <c r="VHH2165" s="218"/>
      <c r="VHI2165" s="218"/>
      <c r="VHJ2165" s="218"/>
      <c r="VHK2165" s="218"/>
      <c r="VHL2165" s="218"/>
      <c r="VHM2165" s="218"/>
      <c r="VHN2165" s="218"/>
      <c r="VHO2165" s="218"/>
      <c r="VHP2165" s="218"/>
      <c r="VHQ2165" s="218"/>
      <c r="VHR2165" s="218"/>
      <c r="VHS2165" s="218"/>
      <c r="VHT2165" s="218"/>
      <c r="VHU2165" s="218"/>
      <c r="VHV2165" s="218"/>
      <c r="VHW2165" s="218"/>
      <c r="VHX2165" s="218"/>
      <c r="VHY2165" s="218"/>
      <c r="VHZ2165" s="218"/>
      <c r="VIA2165" s="218"/>
      <c r="VIB2165" s="218"/>
      <c r="VIC2165" s="218"/>
      <c r="VID2165" s="218"/>
      <c r="VIE2165" s="218"/>
      <c r="VIF2165" s="218"/>
      <c r="VIG2165" s="218"/>
      <c r="VIH2165" s="218"/>
      <c r="VII2165" s="218"/>
      <c r="VIJ2165" s="218"/>
      <c r="VIK2165" s="218"/>
      <c r="VIL2165" s="218"/>
      <c r="VIM2165" s="218"/>
      <c r="VIN2165" s="218"/>
      <c r="VIO2165" s="218"/>
      <c r="VIP2165" s="218"/>
      <c r="VIQ2165" s="218"/>
      <c r="VIR2165" s="218"/>
      <c r="VIS2165" s="218"/>
      <c r="VIT2165" s="218"/>
      <c r="VIU2165" s="218"/>
      <c r="VIV2165" s="218"/>
      <c r="VIW2165" s="218"/>
      <c r="VIX2165" s="218"/>
      <c r="VIY2165" s="218"/>
      <c r="VIZ2165" s="218"/>
      <c r="VJA2165" s="218"/>
      <c r="VJB2165" s="218"/>
      <c r="VJC2165" s="218"/>
      <c r="VJD2165" s="218"/>
      <c r="VJE2165" s="218"/>
      <c r="VJF2165" s="218"/>
      <c r="VJG2165" s="218"/>
      <c r="VJH2165" s="218"/>
      <c r="VJI2165" s="218"/>
      <c r="VJJ2165" s="218"/>
      <c r="VJK2165" s="218"/>
      <c r="VJL2165" s="218"/>
      <c r="VJM2165" s="218"/>
      <c r="VJN2165" s="218"/>
      <c r="VJO2165" s="218"/>
      <c r="VJP2165" s="218"/>
      <c r="VJQ2165" s="218"/>
      <c r="VJR2165" s="218"/>
      <c r="VJS2165" s="218"/>
      <c r="VJT2165" s="218"/>
      <c r="VJU2165" s="218"/>
      <c r="VJV2165" s="218"/>
      <c r="VJW2165" s="218"/>
      <c r="VJX2165" s="218"/>
      <c r="VJY2165" s="218"/>
      <c r="VJZ2165" s="218"/>
      <c r="VKA2165" s="218"/>
      <c r="VKB2165" s="218"/>
      <c r="VKC2165" s="218"/>
      <c r="VKD2165" s="218"/>
      <c r="VKE2165" s="218"/>
      <c r="VKF2165" s="218"/>
      <c r="VKG2165" s="218"/>
      <c r="VKH2165" s="218"/>
      <c r="VKI2165" s="218"/>
      <c r="VKJ2165" s="218"/>
      <c r="VKK2165" s="218"/>
      <c r="VKL2165" s="218"/>
      <c r="VKM2165" s="218"/>
      <c r="VKN2165" s="218"/>
      <c r="VKO2165" s="218"/>
      <c r="VKP2165" s="218"/>
      <c r="VKQ2165" s="218"/>
      <c r="VKR2165" s="218"/>
      <c r="VKS2165" s="218"/>
      <c r="VKT2165" s="218"/>
      <c r="VKU2165" s="218"/>
      <c r="VKV2165" s="218"/>
      <c r="VKW2165" s="218"/>
      <c r="VKX2165" s="218"/>
      <c r="VKY2165" s="218"/>
      <c r="VKZ2165" s="218"/>
      <c r="VLA2165" s="218"/>
      <c r="VLB2165" s="218"/>
      <c r="VLC2165" s="218"/>
      <c r="VLD2165" s="218"/>
      <c r="VLE2165" s="218"/>
      <c r="VLF2165" s="218"/>
      <c r="VLG2165" s="218"/>
      <c r="VLH2165" s="218"/>
      <c r="VLI2165" s="218"/>
      <c r="VLJ2165" s="218"/>
      <c r="VLK2165" s="218"/>
      <c r="VLL2165" s="218"/>
      <c r="VLM2165" s="218"/>
      <c r="VLN2165" s="218"/>
      <c r="VLO2165" s="218"/>
      <c r="VLP2165" s="218"/>
      <c r="VLQ2165" s="218"/>
      <c r="VLR2165" s="218"/>
      <c r="VLS2165" s="218"/>
      <c r="VLT2165" s="218"/>
      <c r="VLU2165" s="218"/>
      <c r="VLV2165" s="218"/>
      <c r="VLW2165" s="218"/>
      <c r="VLX2165" s="218"/>
      <c r="VLY2165" s="218"/>
      <c r="VLZ2165" s="218"/>
      <c r="VMA2165" s="218"/>
      <c r="VMB2165" s="218"/>
      <c r="VMC2165" s="218"/>
      <c r="VMD2165" s="218"/>
      <c r="VME2165" s="218"/>
      <c r="VMF2165" s="218"/>
      <c r="VMG2165" s="218"/>
      <c r="VMH2165" s="218"/>
      <c r="VMI2165" s="218"/>
      <c r="VMJ2165" s="218"/>
      <c r="VMK2165" s="218"/>
      <c r="VML2165" s="218"/>
      <c r="VMM2165" s="218"/>
      <c r="VMN2165" s="218"/>
      <c r="VMO2165" s="218"/>
      <c r="VMP2165" s="218"/>
      <c r="VMQ2165" s="218"/>
      <c r="VMR2165" s="218"/>
      <c r="VMS2165" s="218"/>
      <c r="VMT2165" s="218"/>
      <c r="VMU2165" s="218"/>
      <c r="VMV2165" s="218"/>
      <c r="VMW2165" s="218"/>
      <c r="VMX2165" s="218"/>
      <c r="VMY2165" s="218"/>
      <c r="VMZ2165" s="218"/>
      <c r="VNA2165" s="218"/>
      <c r="VNB2165" s="218"/>
      <c r="VNC2165" s="218"/>
      <c r="VND2165" s="218"/>
      <c r="VNE2165" s="218"/>
      <c r="VNF2165" s="218"/>
      <c r="VNG2165" s="218"/>
      <c r="VNH2165" s="218"/>
      <c r="VNI2165" s="218"/>
      <c r="VNJ2165" s="218"/>
      <c r="VNK2165" s="218"/>
      <c r="VNL2165" s="218"/>
      <c r="VNM2165" s="218"/>
      <c r="VNN2165" s="218"/>
      <c r="VNO2165" s="218"/>
      <c r="VNP2165" s="218"/>
      <c r="VNQ2165" s="218"/>
      <c r="VNR2165" s="218"/>
      <c r="VNS2165" s="218"/>
      <c r="VNT2165" s="218"/>
      <c r="VNU2165" s="218"/>
      <c r="VNV2165" s="218"/>
      <c r="VNW2165" s="218"/>
      <c r="VNX2165" s="218"/>
      <c r="VNY2165" s="218"/>
      <c r="VNZ2165" s="218"/>
      <c r="VOA2165" s="218"/>
      <c r="VOB2165" s="218"/>
      <c r="VOC2165" s="218"/>
      <c r="VOD2165" s="218"/>
      <c r="VOE2165" s="218"/>
      <c r="VOF2165" s="218"/>
      <c r="VOG2165" s="218"/>
      <c r="VOH2165" s="218"/>
      <c r="VOI2165" s="218"/>
      <c r="VOJ2165" s="218"/>
      <c r="VOK2165" s="218"/>
      <c r="VOL2165" s="218"/>
      <c r="VOM2165" s="218"/>
      <c r="VON2165" s="218"/>
      <c r="VOO2165" s="218"/>
      <c r="VOP2165" s="218"/>
      <c r="VOQ2165" s="218"/>
      <c r="VOR2165" s="218"/>
      <c r="VOS2165" s="218"/>
      <c r="VOT2165" s="218"/>
      <c r="VOU2165" s="218"/>
      <c r="VOV2165" s="218"/>
      <c r="VOW2165" s="218"/>
      <c r="VOX2165" s="218"/>
      <c r="VOY2165" s="218"/>
      <c r="VOZ2165" s="218"/>
      <c r="VPA2165" s="218"/>
      <c r="VPB2165" s="218"/>
      <c r="VPC2165" s="218"/>
      <c r="VPD2165" s="218"/>
      <c r="VPE2165" s="218"/>
      <c r="VPF2165" s="218"/>
      <c r="VPG2165" s="218"/>
      <c r="VPH2165" s="218"/>
      <c r="VPI2165" s="218"/>
      <c r="VPJ2165" s="218"/>
      <c r="VPK2165" s="218"/>
      <c r="VPL2165" s="218"/>
      <c r="VPM2165" s="218"/>
      <c r="VPN2165" s="218"/>
      <c r="VPO2165" s="218"/>
      <c r="VPP2165" s="218"/>
      <c r="VPQ2165" s="218"/>
      <c r="VPR2165" s="218"/>
      <c r="VPS2165" s="218"/>
      <c r="VPT2165" s="218"/>
      <c r="VPU2165" s="218"/>
      <c r="VPV2165" s="218"/>
      <c r="VPW2165" s="218"/>
      <c r="VPX2165" s="218"/>
      <c r="VPY2165" s="218"/>
      <c r="VPZ2165" s="218"/>
      <c r="VQA2165" s="218"/>
      <c r="VQB2165" s="218"/>
      <c r="VQC2165" s="218"/>
      <c r="VQD2165" s="218"/>
      <c r="VQE2165" s="218"/>
      <c r="VQF2165" s="218"/>
      <c r="VQG2165" s="218"/>
      <c r="VQH2165" s="218"/>
      <c r="VQI2165" s="218"/>
      <c r="VQJ2165" s="218"/>
      <c r="VQK2165" s="218"/>
      <c r="VQL2165" s="218"/>
      <c r="VQM2165" s="218"/>
      <c r="VQN2165" s="218"/>
      <c r="VQO2165" s="218"/>
      <c r="VQP2165" s="218"/>
      <c r="VQQ2165" s="218"/>
      <c r="VQR2165" s="218"/>
      <c r="VQS2165" s="218"/>
      <c r="VQT2165" s="218"/>
      <c r="VQU2165" s="218"/>
      <c r="VQV2165" s="218"/>
      <c r="VQW2165" s="218"/>
      <c r="VQX2165" s="218"/>
      <c r="VQY2165" s="218"/>
      <c r="VQZ2165" s="218"/>
      <c r="VRA2165" s="218"/>
      <c r="VRB2165" s="218"/>
      <c r="VRC2165" s="218"/>
      <c r="VRD2165" s="218"/>
      <c r="VRE2165" s="218"/>
      <c r="VRF2165" s="218"/>
      <c r="VRG2165" s="218"/>
      <c r="VRH2165" s="218"/>
      <c r="VRI2165" s="218"/>
      <c r="VRJ2165" s="218"/>
      <c r="VRK2165" s="218"/>
      <c r="VRL2165" s="218"/>
      <c r="VRM2165" s="218"/>
      <c r="VRN2165" s="218"/>
      <c r="VRO2165" s="218"/>
      <c r="VRP2165" s="218"/>
      <c r="VRQ2165" s="218"/>
      <c r="VRR2165" s="218"/>
      <c r="VRS2165" s="218"/>
      <c r="VRT2165" s="218"/>
      <c r="VRU2165" s="218"/>
      <c r="VRV2165" s="218"/>
      <c r="VRW2165" s="218"/>
      <c r="VRX2165" s="218"/>
      <c r="VRY2165" s="218"/>
      <c r="VRZ2165" s="218"/>
      <c r="VSA2165" s="218"/>
      <c r="VSB2165" s="218"/>
      <c r="VSC2165" s="218"/>
      <c r="VSD2165" s="218"/>
      <c r="VSE2165" s="218"/>
      <c r="VSF2165" s="218"/>
      <c r="VSG2165" s="218"/>
      <c r="VSH2165" s="218"/>
      <c r="VSI2165" s="218"/>
      <c r="VSJ2165" s="218"/>
      <c r="VSK2165" s="218"/>
      <c r="VSL2165" s="218"/>
      <c r="VSM2165" s="218"/>
      <c r="VSN2165" s="218"/>
      <c r="VSO2165" s="218"/>
      <c r="VSP2165" s="218"/>
      <c r="VSQ2165" s="218"/>
      <c r="VSR2165" s="218"/>
      <c r="VSS2165" s="218"/>
      <c r="VST2165" s="218"/>
      <c r="VSU2165" s="218"/>
      <c r="VSV2165" s="218"/>
      <c r="VSW2165" s="218"/>
      <c r="VSX2165" s="218"/>
      <c r="VSY2165" s="218"/>
      <c r="VSZ2165" s="218"/>
      <c r="VTA2165" s="218"/>
      <c r="VTB2165" s="218"/>
      <c r="VTC2165" s="218"/>
      <c r="VTD2165" s="218"/>
      <c r="VTE2165" s="218"/>
      <c r="VTF2165" s="218"/>
      <c r="VTG2165" s="218"/>
      <c r="VTH2165" s="218"/>
      <c r="VTI2165" s="218"/>
      <c r="VTJ2165" s="218"/>
      <c r="VTK2165" s="218"/>
      <c r="VTL2165" s="218"/>
      <c r="VTM2165" s="218"/>
      <c r="VTN2165" s="218"/>
      <c r="VTO2165" s="218"/>
      <c r="VTP2165" s="218"/>
      <c r="VTQ2165" s="218"/>
      <c r="VTR2165" s="218"/>
      <c r="VTS2165" s="218"/>
      <c r="VTT2165" s="218"/>
      <c r="VTU2165" s="218"/>
      <c r="VTV2165" s="218"/>
      <c r="VTW2165" s="218"/>
      <c r="VTX2165" s="218"/>
      <c r="VTY2165" s="218"/>
      <c r="VTZ2165" s="218"/>
      <c r="VUA2165" s="218"/>
      <c r="VUB2165" s="218"/>
      <c r="VUC2165" s="218"/>
      <c r="VUD2165" s="218"/>
      <c r="VUE2165" s="218"/>
      <c r="VUF2165" s="218"/>
      <c r="VUG2165" s="218"/>
      <c r="VUH2165" s="218"/>
      <c r="VUI2165" s="218"/>
      <c r="VUJ2165" s="218"/>
      <c r="VUK2165" s="218"/>
      <c r="VUL2165" s="218"/>
      <c r="VUM2165" s="218"/>
      <c r="VUN2165" s="218"/>
      <c r="VUO2165" s="218"/>
      <c r="VUP2165" s="218"/>
      <c r="VUQ2165" s="218"/>
      <c r="VUR2165" s="218"/>
      <c r="VUS2165" s="218"/>
      <c r="VUT2165" s="218"/>
      <c r="VUU2165" s="218"/>
      <c r="VUV2165" s="218"/>
      <c r="VUW2165" s="218"/>
      <c r="VUX2165" s="218"/>
      <c r="VUY2165" s="218"/>
      <c r="VUZ2165" s="218"/>
      <c r="VVA2165" s="218"/>
      <c r="VVB2165" s="218"/>
      <c r="VVC2165" s="218"/>
      <c r="VVD2165" s="218"/>
      <c r="VVE2165" s="218"/>
      <c r="VVF2165" s="218"/>
      <c r="VVG2165" s="218"/>
      <c r="VVH2165" s="218"/>
      <c r="VVI2165" s="218"/>
      <c r="VVJ2165" s="218"/>
      <c r="VVK2165" s="218"/>
      <c r="VVL2165" s="218"/>
      <c r="VVM2165" s="218"/>
      <c r="VVN2165" s="218"/>
      <c r="VVO2165" s="218"/>
      <c r="VVP2165" s="218"/>
      <c r="VVQ2165" s="218"/>
      <c r="VVR2165" s="218"/>
      <c r="VVS2165" s="218"/>
      <c r="VVT2165" s="218"/>
      <c r="VVU2165" s="218"/>
      <c r="VVV2165" s="218"/>
      <c r="VVW2165" s="218"/>
      <c r="VVX2165" s="218"/>
      <c r="VVY2165" s="218"/>
      <c r="VVZ2165" s="218"/>
      <c r="VWA2165" s="218"/>
      <c r="VWB2165" s="218"/>
      <c r="VWC2165" s="218"/>
      <c r="VWD2165" s="218"/>
      <c r="VWE2165" s="218"/>
      <c r="VWF2165" s="218"/>
      <c r="VWG2165" s="218"/>
      <c r="VWH2165" s="218"/>
      <c r="VWI2165" s="218"/>
      <c r="VWJ2165" s="218"/>
      <c r="VWK2165" s="218"/>
      <c r="VWL2165" s="218"/>
      <c r="VWM2165" s="218"/>
      <c r="VWN2165" s="218"/>
      <c r="VWO2165" s="218"/>
      <c r="VWP2165" s="218"/>
      <c r="VWQ2165" s="218"/>
      <c r="VWR2165" s="218"/>
      <c r="VWS2165" s="218"/>
      <c r="VWT2165" s="218"/>
      <c r="VWU2165" s="218"/>
      <c r="VWV2165" s="218"/>
      <c r="VWW2165" s="218"/>
      <c r="VWX2165" s="218"/>
      <c r="VWY2165" s="218"/>
      <c r="VWZ2165" s="218"/>
      <c r="VXA2165" s="218"/>
      <c r="VXB2165" s="218"/>
      <c r="VXC2165" s="218"/>
      <c r="VXD2165" s="218"/>
      <c r="VXE2165" s="218"/>
      <c r="VXF2165" s="218"/>
      <c r="VXG2165" s="218"/>
      <c r="VXH2165" s="218"/>
      <c r="VXI2165" s="218"/>
      <c r="VXJ2165" s="218"/>
      <c r="VXK2165" s="218"/>
      <c r="VXL2165" s="218"/>
      <c r="VXM2165" s="218"/>
      <c r="VXN2165" s="218"/>
      <c r="VXO2165" s="218"/>
      <c r="VXP2165" s="218"/>
      <c r="VXQ2165" s="218"/>
      <c r="VXR2165" s="218"/>
      <c r="VXS2165" s="218"/>
      <c r="VXT2165" s="218"/>
      <c r="VXU2165" s="218"/>
      <c r="VXV2165" s="218"/>
      <c r="VXW2165" s="218"/>
      <c r="VXX2165" s="218"/>
      <c r="VXY2165" s="218"/>
      <c r="VXZ2165" s="218"/>
      <c r="VYA2165" s="218"/>
      <c r="VYB2165" s="218"/>
      <c r="VYC2165" s="218"/>
      <c r="VYD2165" s="218"/>
      <c r="VYE2165" s="218"/>
      <c r="VYF2165" s="218"/>
      <c r="VYG2165" s="218"/>
      <c r="VYH2165" s="218"/>
      <c r="VYI2165" s="218"/>
      <c r="VYJ2165" s="218"/>
      <c r="VYK2165" s="218"/>
      <c r="VYL2165" s="218"/>
      <c r="VYM2165" s="218"/>
      <c r="VYN2165" s="218"/>
      <c r="VYO2165" s="218"/>
      <c r="VYP2165" s="218"/>
      <c r="VYQ2165" s="218"/>
      <c r="VYR2165" s="218"/>
      <c r="VYS2165" s="218"/>
      <c r="VYT2165" s="218"/>
      <c r="VYU2165" s="218"/>
      <c r="VYV2165" s="218"/>
      <c r="VYW2165" s="218"/>
      <c r="VYX2165" s="218"/>
      <c r="VYY2165" s="218"/>
      <c r="VYZ2165" s="218"/>
      <c r="VZA2165" s="218"/>
      <c r="VZB2165" s="218"/>
      <c r="VZC2165" s="218"/>
      <c r="VZD2165" s="218"/>
      <c r="VZE2165" s="218"/>
      <c r="VZF2165" s="218"/>
      <c r="VZG2165" s="218"/>
      <c r="VZH2165" s="218"/>
      <c r="VZI2165" s="218"/>
      <c r="VZJ2165" s="218"/>
      <c r="VZK2165" s="218"/>
      <c r="VZL2165" s="218"/>
      <c r="VZM2165" s="218"/>
      <c r="VZN2165" s="218"/>
      <c r="VZO2165" s="218"/>
      <c r="VZP2165" s="218"/>
      <c r="VZQ2165" s="218"/>
      <c r="VZR2165" s="218"/>
      <c r="VZS2165" s="218"/>
      <c r="VZT2165" s="218"/>
      <c r="VZU2165" s="218"/>
      <c r="VZV2165" s="218"/>
      <c r="VZW2165" s="218"/>
      <c r="VZX2165" s="218"/>
      <c r="VZY2165" s="218"/>
      <c r="VZZ2165" s="218"/>
      <c r="WAA2165" s="218"/>
      <c r="WAB2165" s="218"/>
      <c r="WAC2165" s="218"/>
      <c r="WAD2165" s="218"/>
      <c r="WAE2165" s="218"/>
      <c r="WAF2165" s="218"/>
      <c r="WAG2165" s="218"/>
      <c r="WAH2165" s="218"/>
      <c r="WAI2165" s="218"/>
      <c r="WAJ2165" s="218"/>
      <c r="WAK2165" s="218"/>
      <c r="WAL2165" s="218"/>
      <c r="WAM2165" s="218"/>
      <c r="WAN2165" s="218"/>
      <c r="WAO2165" s="218"/>
      <c r="WAP2165" s="218"/>
      <c r="WAQ2165" s="218"/>
      <c r="WAR2165" s="218"/>
      <c r="WAS2165" s="218"/>
      <c r="WAT2165" s="218"/>
      <c r="WAU2165" s="218"/>
      <c r="WAV2165" s="218"/>
      <c r="WAW2165" s="218"/>
      <c r="WAX2165" s="218"/>
      <c r="WAY2165" s="218"/>
      <c r="WAZ2165" s="218"/>
      <c r="WBA2165" s="218"/>
      <c r="WBB2165" s="218"/>
      <c r="WBC2165" s="218"/>
      <c r="WBD2165" s="218"/>
      <c r="WBE2165" s="218"/>
      <c r="WBF2165" s="218"/>
      <c r="WBG2165" s="218"/>
      <c r="WBH2165" s="218"/>
      <c r="WBI2165" s="218"/>
      <c r="WBJ2165" s="218"/>
      <c r="WBK2165" s="218"/>
      <c r="WBL2165" s="218"/>
      <c r="WBM2165" s="218"/>
      <c r="WBN2165" s="218"/>
      <c r="WBO2165" s="218"/>
      <c r="WBP2165" s="218"/>
      <c r="WBQ2165" s="218"/>
      <c r="WBR2165" s="218"/>
      <c r="WBS2165" s="218"/>
      <c r="WBT2165" s="218"/>
      <c r="WBU2165" s="218"/>
      <c r="WBV2165" s="218"/>
      <c r="WBW2165" s="218"/>
      <c r="WBX2165" s="218"/>
      <c r="WBY2165" s="218"/>
      <c r="WBZ2165" s="218"/>
      <c r="WCA2165" s="218"/>
      <c r="WCB2165" s="218"/>
      <c r="WCC2165" s="218"/>
      <c r="WCD2165" s="218"/>
      <c r="WCE2165" s="218"/>
      <c r="WCF2165" s="218"/>
      <c r="WCG2165" s="218"/>
      <c r="WCH2165" s="218"/>
      <c r="WCI2165" s="218"/>
      <c r="WCJ2165" s="218"/>
      <c r="WCK2165" s="218"/>
      <c r="WCL2165" s="218"/>
      <c r="WCM2165" s="218"/>
      <c r="WCN2165" s="218"/>
      <c r="WCO2165" s="218"/>
      <c r="WCP2165" s="218"/>
      <c r="WCQ2165" s="218"/>
      <c r="WCR2165" s="218"/>
      <c r="WCS2165" s="218"/>
      <c r="WCT2165" s="218"/>
      <c r="WCU2165" s="218"/>
      <c r="WCV2165" s="218"/>
      <c r="WCW2165" s="218"/>
      <c r="WCX2165" s="218"/>
      <c r="WCY2165" s="218"/>
      <c r="WCZ2165" s="218"/>
      <c r="WDA2165" s="218"/>
      <c r="WDB2165" s="218"/>
      <c r="WDC2165" s="218"/>
      <c r="WDD2165" s="218"/>
      <c r="WDE2165" s="218"/>
      <c r="WDF2165" s="218"/>
      <c r="WDG2165" s="218"/>
      <c r="WDH2165" s="218"/>
      <c r="WDI2165" s="218"/>
      <c r="WDJ2165" s="218"/>
      <c r="WDK2165" s="218"/>
      <c r="WDL2165" s="218"/>
      <c r="WDM2165" s="218"/>
      <c r="WDN2165" s="218"/>
      <c r="WDO2165" s="218"/>
      <c r="WDP2165" s="218"/>
      <c r="WDQ2165" s="218"/>
      <c r="WDR2165" s="218"/>
      <c r="WDS2165" s="218"/>
      <c r="WDT2165" s="218"/>
      <c r="WDU2165" s="218"/>
      <c r="WDV2165" s="218"/>
      <c r="WDW2165" s="218"/>
      <c r="WDX2165" s="218"/>
      <c r="WDY2165" s="218"/>
      <c r="WDZ2165" s="218"/>
      <c r="WEA2165" s="218"/>
      <c r="WEB2165" s="218"/>
      <c r="WEC2165" s="218"/>
      <c r="WED2165" s="218"/>
      <c r="WEE2165" s="218"/>
      <c r="WEF2165" s="218"/>
      <c r="WEG2165" s="218"/>
      <c r="WEH2165" s="218"/>
      <c r="WEI2165" s="218"/>
      <c r="WEJ2165" s="218"/>
      <c r="WEK2165" s="218"/>
      <c r="WEL2165" s="218"/>
      <c r="WEM2165" s="218"/>
      <c r="WEN2165" s="218"/>
      <c r="WEO2165" s="218"/>
      <c r="WEP2165" s="218"/>
      <c r="WEQ2165" s="218"/>
      <c r="WER2165" s="218"/>
      <c r="WES2165" s="218"/>
      <c r="WET2165" s="218"/>
      <c r="WEU2165" s="218"/>
      <c r="WEV2165" s="218"/>
      <c r="WEW2165" s="218"/>
      <c r="WEX2165" s="218"/>
      <c r="WEY2165" s="218"/>
      <c r="WEZ2165" s="218"/>
      <c r="WFA2165" s="218"/>
      <c r="WFB2165" s="218"/>
      <c r="WFC2165" s="218"/>
      <c r="WFD2165" s="218"/>
      <c r="WFE2165" s="218"/>
      <c r="WFF2165" s="218"/>
      <c r="WFG2165" s="218"/>
      <c r="WFH2165" s="218"/>
      <c r="WFI2165" s="218"/>
      <c r="WFJ2165" s="218"/>
      <c r="WFK2165" s="218"/>
      <c r="WFL2165" s="218"/>
      <c r="WFM2165" s="218"/>
      <c r="WFN2165" s="218"/>
      <c r="WFO2165" s="218"/>
      <c r="WFP2165" s="218"/>
      <c r="WFQ2165" s="218"/>
      <c r="WFR2165" s="218"/>
      <c r="WFS2165" s="218"/>
      <c r="WFT2165" s="218"/>
      <c r="WFU2165" s="218"/>
      <c r="WFV2165" s="218"/>
      <c r="WFW2165" s="218"/>
      <c r="WFX2165" s="218"/>
      <c r="WFY2165" s="218"/>
      <c r="WFZ2165" s="218"/>
      <c r="WGA2165" s="218"/>
      <c r="WGB2165" s="218"/>
      <c r="WGC2165" s="218"/>
      <c r="WGD2165" s="218"/>
      <c r="WGE2165" s="218"/>
      <c r="WGF2165" s="218"/>
      <c r="WGG2165" s="218"/>
      <c r="WGH2165" s="218"/>
      <c r="WGI2165" s="218"/>
      <c r="WGJ2165" s="218"/>
      <c r="WGK2165" s="218"/>
      <c r="WGL2165" s="218"/>
      <c r="WGM2165" s="218"/>
      <c r="WGN2165" s="218"/>
      <c r="WGO2165" s="218"/>
      <c r="WGP2165" s="218"/>
      <c r="WGQ2165" s="218"/>
      <c r="WGR2165" s="218"/>
      <c r="WGS2165" s="218"/>
      <c r="WGT2165" s="218"/>
      <c r="WGU2165" s="218"/>
      <c r="WGV2165" s="218"/>
      <c r="WGW2165" s="218"/>
      <c r="WGX2165" s="218"/>
      <c r="WGY2165" s="218"/>
      <c r="WGZ2165" s="218"/>
      <c r="WHA2165" s="218"/>
      <c r="WHB2165" s="218"/>
      <c r="WHC2165" s="218"/>
      <c r="WHD2165" s="218"/>
      <c r="WHE2165" s="218"/>
      <c r="WHF2165" s="218"/>
      <c r="WHG2165" s="218"/>
      <c r="WHH2165" s="218"/>
      <c r="WHI2165" s="218"/>
      <c r="WHJ2165" s="218"/>
      <c r="WHK2165" s="218"/>
      <c r="WHL2165" s="218"/>
      <c r="WHM2165" s="218"/>
      <c r="WHN2165" s="218"/>
      <c r="WHO2165" s="218"/>
      <c r="WHP2165" s="218"/>
      <c r="WHQ2165" s="218"/>
      <c r="WHR2165" s="218"/>
      <c r="WHS2165" s="218"/>
      <c r="WHT2165" s="218"/>
      <c r="WHU2165" s="218"/>
      <c r="WHV2165" s="218"/>
      <c r="WHW2165" s="218"/>
      <c r="WHX2165" s="218"/>
      <c r="WHY2165" s="218"/>
      <c r="WHZ2165" s="218"/>
      <c r="WIA2165" s="218"/>
      <c r="WIB2165" s="218"/>
      <c r="WIC2165" s="218"/>
      <c r="WID2165" s="218"/>
      <c r="WIE2165" s="218"/>
      <c r="WIF2165" s="218"/>
      <c r="WIG2165" s="218"/>
      <c r="WIH2165" s="218"/>
      <c r="WII2165" s="218"/>
      <c r="WIJ2165" s="218"/>
      <c r="WIK2165" s="218"/>
      <c r="WIL2165" s="218"/>
      <c r="WIM2165" s="218"/>
      <c r="WIN2165" s="218"/>
      <c r="WIO2165" s="218"/>
      <c r="WIP2165" s="218"/>
      <c r="WIQ2165" s="218"/>
      <c r="WIR2165" s="218"/>
      <c r="WIS2165" s="218"/>
      <c r="WIT2165" s="218"/>
      <c r="WIU2165" s="218"/>
      <c r="WIV2165" s="218"/>
      <c r="WIW2165" s="218"/>
      <c r="WIX2165" s="218"/>
      <c r="WIY2165" s="218"/>
      <c r="WIZ2165" s="218"/>
      <c r="WJA2165" s="218"/>
      <c r="WJB2165" s="218"/>
      <c r="WJC2165" s="218"/>
      <c r="WJD2165" s="218"/>
      <c r="WJE2165" s="218"/>
      <c r="WJF2165" s="218"/>
      <c r="WJG2165" s="218"/>
      <c r="WJH2165" s="218"/>
      <c r="WJI2165" s="218"/>
      <c r="WJJ2165" s="218"/>
      <c r="WJK2165" s="218"/>
      <c r="WJL2165" s="218"/>
      <c r="WJM2165" s="218"/>
      <c r="WJN2165" s="218"/>
      <c r="WJO2165" s="218"/>
      <c r="WJP2165" s="218"/>
      <c r="WJQ2165" s="218"/>
      <c r="WJR2165" s="218"/>
      <c r="WJS2165" s="218"/>
      <c r="WJT2165" s="218"/>
      <c r="WJU2165" s="218"/>
      <c r="WJV2165" s="218"/>
      <c r="WJW2165" s="218"/>
      <c r="WJX2165" s="218"/>
      <c r="WJY2165" s="218"/>
      <c r="WJZ2165" s="218"/>
      <c r="WKA2165" s="218"/>
      <c r="WKB2165" s="218"/>
      <c r="WKC2165" s="218"/>
      <c r="WKD2165" s="218"/>
      <c r="WKE2165" s="218"/>
      <c r="WKF2165" s="218"/>
      <c r="WKG2165" s="218"/>
      <c r="WKH2165" s="218"/>
      <c r="WKI2165" s="218"/>
      <c r="WKJ2165" s="218"/>
      <c r="WKK2165" s="218"/>
      <c r="WKL2165" s="218"/>
      <c r="WKM2165" s="218"/>
      <c r="WKN2165" s="218"/>
      <c r="WKO2165" s="218"/>
      <c r="WKP2165" s="218"/>
      <c r="WKQ2165" s="218"/>
      <c r="WKR2165" s="218"/>
      <c r="WKS2165" s="218"/>
      <c r="WKT2165" s="218"/>
      <c r="WKU2165" s="218"/>
      <c r="WKV2165" s="218"/>
      <c r="WKW2165" s="218"/>
      <c r="WKX2165" s="218"/>
      <c r="WKY2165" s="218"/>
      <c r="WKZ2165" s="218"/>
      <c r="WLA2165" s="218"/>
      <c r="WLB2165" s="218"/>
      <c r="WLC2165" s="218"/>
      <c r="WLD2165" s="218"/>
      <c r="WLE2165" s="218"/>
      <c r="WLF2165" s="218"/>
      <c r="WLG2165" s="218"/>
      <c r="WLH2165" s="218"/>
      <c r="WLI2165" s="218"/>
      <c r="WLJ2165" s="218"/>
      <c r="WLK2165" s="218"/>
      <c r="WLL2165" s="218"/>
      <c r="WLM2165" s="218"/>
      <c r="WLN2165" s="218"/>
      <c r="WLO2165" s="218"/>
      <c r="WLP2165" s="218"/>
      <c r="WLQ2165" s="218"/>
      <c r="WLR2165" s="218"/>
      <c r="WLS2165" s="218"/>
      <c r="WLT2165" s="218"/>
      <c r="WLU2165" s="218"/>
      <c r="WLV2165" s="218"/>
      <c r="WLW2165" s="218"/>
      <c r="WLX2165" s="218"/>
      <c r="WLY2165" s="218"/>
      <c r="WLZ2165" s="218"/>
      <c r="WMA2165" s="218"/>
      <c r="WMB2165" s="218"/>
      <c r="WMC2165" s="218"/>
      <c r="WMD2165" s="218"/>
      <c r="WME2165" s="218"/>
      <c r="WMF2165" s="218"/>
      <c r="WMG2165" s="218"/>
      <c r="WMH2165" s="218"/>
      <c r="WMI2165" s="218"/>
      <c r="WMJ2165" s="218"/>
      <c r="WMK2165" s="218"/>
      <c r="WML2165" s="218"/>
      <c r="WMM2165" s="218"/>
      <c r="WMN2165" s="218"/>
      <c r="WMO2165" s="218"/>
      <c r="WMP2165" s="218"/>
      <c r="WMQ2165" s="218"/>
      <c r="WMR2165" s="218"/>
      <c r="WMS2165" s="218"/>
      <c r="WMT2165" s="218"/>
      <c r="WMU2165" s="218"/>
      <c r="WMV2165" s="218"/>
      <c r="WMW2165" s="218"/>
      <c r="WMX2165" s="218"/>
      <c r="WMY2165" s="218"/>
      <c r="WMZ2165" s="218"/>
      <c r="WNA2165" s="218"/>
      <c r="WNB2165" s="218"/>
      <c r="WNC2165" s="218"/>
      <c r="WND2165" s="218"/>
      <c r="WNE2165" s="218"/>
      <c r="WNF2165" s="218"/>
      <c r="WNG2165" s="218"/>
      <c r="WNH2165" s="218"/>
      <c r="WNI2165" s="218"/>
      <c r="WNJ2165" s="218"/>
      <c r="WNK2165" s="218"/>
      <c r="WNL2165" s="218"/>
      <c r="WNM2165" s="218"/>
      <c r="WNN2165" s="218"/>
      <c r="WNO2165" s="218"/>
      <c r="WNP2165" s="218"/>
      <c r="WNQ2165" s="218"/>
      <c r="WNR2165" s="218"/>
      <c r="WNS2165" s="218"/>
      <c r="WNT2165" s="218"/>
      <c r="WNU2165" s="218"/>
      <c r="WNV2165" s="218"/>
      <c r="WNW2165" s="218"/>
      <c r="WNX2165" s="218"/>
      <c r="WNY2165" s="218"/>
      <c r="WNZ2165" s="218"/>
      <c r="WOA2165" s="218"/>
      <c r="WOB2165" s="218"/>
      <c r="WOC2165" s="218"/>
      <c r="WOD2165" s="218"/>
      <c r="WOE2165" s="218"/>
      <c r="WOF2165" s="218"/>
      <c r="WOG2165" s="218"/>
      <c r="WOH2165" s="218"/>
      <c r="WOI2165" s="218"/>
      <c r="WOJ2165" s="218"/>
      <c r="WOK2165" s="218"/>
      <c r="WOL2165" s="218"/>
      <c r="WOM2165" s="218"/>
      <c r="WON2165" s="218"/>
      <c r="WOO2165" s="218"/>
      <c r="WOP2165" s="218"/>
      <c r="WOQ2165" s="218"/>
      <c r="WOR2165" s="218"/>
      <c r="WOS2165" s="218"/>
      <c r="WOT2165" s="218"/>
      <c r="WOU2165" s="218"/>
      <c r="WOV2165" s="218"/>
      <c r="WOW2165" s="218"/>
      <c r="WOX2165" s="218"/>
      <c r="WOY2165" s="218"/>
      <c r="WOZ2165" s="218"/>
      <c r="WPA2165" s="218"/>
      <c r="WPB2165" s="218"/>
      <c r="WPC2165" s="218"/>
      <c r="WPD2165" s="218"/>
      <c r="WPE2165" s="218"/>
      <c r="WPF2165" s="218"/>
      <c r="WPG2165" s="218"/>
      <c r="WPH2165" s="218"/>
      <c r="WPI2165" s="218"/>
      <c r="WPJ2165" s="218"/>
      <c r="WPK2165" s="218"/>
      <c r="WPL2165" s="218"/>
      <c r="WPM2165" s="218"/>
      <c r="WPN2165" s="218"/>
      <c r="WPO2165" s="218"/>
      <c r="WPP2165" s="218"/>
      <c r="WPQ2165" s="218"/>
      <c r="WPR2165" s="218"/>
      <c r="WPS2165" s="218"/>
      <c r="WPT2165" s="218"/>
      <c r="WPU2165" s="218"/>
      <c r="WPV2165" s="218"/>
      <c r="WPW2165" s="218"/>
      <c r="WPX2165" s="218"/>
      <c r="WPY2165" s="218"/>
      <c r="WPZ2165" s="218"/>
      <c r="WQA2165" s="218"/>
      <c r="WQB2165" s="218"/>
      <c r="WQC2165" s="218"/>
      <c r="WQD2165" s="218"/>
      <c r="WQE2165" s="218"/>
      <c r="WQF2165" s="218"/>
      <c r="WQG2165" s="218"/>
      <c r="WQH2165" s="218"/>
      <c r="WQI2165" s="218"/>
      <c r="WQJ2165" s="218"/>
      <c r="WQK2165" s="218"/>
      <c r="WQL2165" s="218"/>
      <c r="WQM2165" s="218"/>
      <c r="WQN2165" s="218"/>
      <c r="WQO2165" s="218"/>
      <c r="WQP2165" s="218"/>
      <c r="WQQ2165" s="218"/>
      <c r="WQR2165" s="218"/>
      <c r="WQS2165" s="218"/>
      <c r="WQT2165" s="218"/>
      <c r="WQU2165" s="218"/>
      <c r="WQV2165" s="218"/>
      <c r="WQW2165" s="218"/>
      <c r="WQX2165" s="218"/>
      <c r="WQY2165" s="218"/>
      <c r="WQZ2165" s="218"/>
      <c r="WRA2165" s="218"/>
      <c r="WRB2165" s="218"/>
      <c r="WRC2165" s="218"/>
      <c r="WRD2165" s="218"/>
      <c r="WRE2165" s="218"/>
      <c r="WRF2165" s="218"/>
      <c r="WRG2165" s="218"/>
      <c r="WRH2165" s="218"/>
      <c r="WRI2165" s="218"/>
      <c r="WRJ2165" s="218"/>
      <c r="WRK2165" s="218"/>
      <c r="WRL2165" s="218"/>
      <c r="WRM2165" s="218"/>
      <c r="WRN2165" s="218"/>
      <c r="WRO2165" s="218"/>
      <c r="WRP2165" s="218"/>
      <c r="WRQ2165" s="218"/>
      <c r="WRR2165" s="218"/>
      <c r="WRS2165" s="218"/>
      <c r="WRT2165" s="218"/>
      <c r="WRU2165" s="218"/>
      <c r="WRV2165" s="218"/>
      <c r="WRW2165" s="218"/>
      <c r="WRX2165" s="218"/>
      <c r="WRY2165" s="218"/>
      <c r="WRZ2165" s="218"/>
      <c r="WSA2165" s="218"/>
      <c r="WSB2165" s="218"/>
      <c r="WSC2165" s="218"/>
      <c r="WSD2165" s="218"/>
      <c r="WSE2165" s="218"/>
      <c r="WSF2165" s="218"/>
      <c r="WSG2165" s="218"/>
      <c r="WSH2165" s="218"/>
      <c r="WSI2165" s="218"/>
      <c r="WSJ2165" s="218"/>
      <c r="WSK2165" s="218"/>
      <c r="WSL2165" s="218"/>
      <c r="WSM2165" s="218"/>
      <c r="WSN2165" s="218"/>
      <c r="WSO2165" s="218"/>
      <c r="WSP2165" s="218"/>
      <c r="WSQ2165" s="218"/>
      <c r="WSR2165" s="218"/>
      <c r="WSS2165" s="218"/>
      <c r="WST2165" s="218"/>
      <c r="WSU2165" s="218"/>
      <c r="WSV2165" s="218"/>
      <c r="WSW2165" s="218"/>
      <c r="WSX2165" s="218"/>
      <c r="WSY2165" s="218"/>
      <c r="WSZ2165" s="218"/>
      <c r="WTA2165" s="218"/>
      <c r="WTB2165" s="218"/>
      <c r="WTC2165" s="218"/>
      <c r="WTD2165" s="218"/>
      <c r="WTE2165" s="218"/>
      <c r="WTF2165" s="218"/>
      <c r="WTG2165" s="218"/>
      <c r="WTH2165" s="218"/>
      <c r="WTI2165" s="218"/>
      <c r="WTJ2165" s="218"/>
      <c r="WTK2165" s="218"/>
      <c r="WTL2165" s="218"/>
      <c r="WTM2165" s="218"/>
      <c r="WTN2165" s="218"/>
      <c r="WTO2165" s="218"/>
      <c r="WTP2165" s="218"/>
      <c r="WTQ2165" s="218"/>
      <c r="WTR2165" s="218"/>
      <c r="WTS2165" s="218"/>
      <c r="WTT2165" s="218"/>
      <c r="WTU2165" s="218"/>
      <c r="WTV2165" s="218"/>
      <c r="WTW2165" s="218"/>
      <c r="WTX2165" s="218"/>
      <c r="WTY2165" s="218"/>
      <c r="WTZ2165" s="218"/>
      <c r="WUA2165" s="218"/>
      <c r="WUB2165" s="218"/>
      <c r="WUC2165" s="218"/>
      <c r="WUD2165" s="218"/>
      <c r="WUE2165" s="218"/>
      <c r="WUF2165" s="218"/>
      <c r="WUG2165" s="218"/>
      <c r="WUH2165" s="218"/>
      <c r="WUI2165" s="218"/>
      <c r="WUJ2165" s="218"/>
      <c r="WUK2165" s="218"/>
      <c r="WUL2165" s="218"/>
      <c r="WUM2165" s="218"/>
      <c r="WUN2165" s="218"/>
      <c r="WUO2165" s="218"/>
      <c r="WUP2165" s="218"/>
      <c r="WUQ2165" s="218"/>
      <c r="WUR2165" s="218"/>
      <c r="WUS2165" s="218"/>
      <c r="WUT2165" s="218"/>
      <c r="WUU2165" s="218"/>
      <c r="WUV2165" s="218"/>
      <c r="WUW2165" s="218"/>
      <c r="WUX2165" s="218"/>
      <c r="WUY2165" s="218"/>
      <c r="WUZ2165" s="218"/>
      <c r="WVA2165" s="218"/>
      <c r="WVB2165" s="218"/>
      <c r="WVC2165" s="218"/>
      <c r="WVD2165" s="218"/>
      <c r="WVE2165" s="218"/>
      <c r="WVF2165" s="218"/>
      <c r="WVG2165" s="218"/>
      <c r="WVH2165" s="218"/>
      <c r="WVI2165" s="218"/>
      <c r="WVJ2165" s="218"/>
      <c r="WVK2165" s="218"/>
      <c r="WVL2165" s="218"/>
      <c r="WVM2165" s="218"/>
      <c r="WVN2165" s="218"/>
      <c r="WVO2165" s="218"/>
      <c r="WVP2165" s="218"/>
      <c r="WVQ2165" s="218"/>
      <c r="WVR2165" s="218"/>
      <c r="WVS2165" s="218"/>
      <c r="WVT2165" s="218"/>
      <c r="WVU2165" s="218"/>
      <c r="WVV2165" s="218"/>
      <c r="WVW2165" s="218"/>
      <c r="WVX2165" s="218"/>
      <c r="WVY2165" s="218"/>
      <c r="WVZ2165" s="218"/>
      <c r="WWA2165" s="218"/>
      <c r="WWB2165" s="218"/>
      <c r="WWC2165" s="218"/>
      <c r="WWD2165" s="218"/>
      <c r="WWE2165" s="218"/>
      <c r="WWF2165" s="218"/>
      <c r="WWG2165" s="218"/>
      <c r="WWH2165" s="218"/>
      <c r="WWI2165" s="218"/>
      <c r="WWJ2165" s="218"/>
      <c r="WWK2165" s="218"/>
      <c r="WWL2165" s="218"/>
      <c r="WWM2165" s="218"/>
      <c r="WWN2165" s="218"/>
      <c r="WWO2165" s="218"/>
      <c r="WWP2165" s="218"/>
      <c r="WWQ2165" s="218"/>
      <c r="WWR2165" s="218"/>
      <c r="WWS2165" s="218"/>
      <c r="WWT2165" s="218"/>
      <c r="WWU2165" s="218"/>
      <c r="WWV2165" s="218"/>
      <c r="WWW2165" s="218"/>
      <c r="WWX2165" s="218"/>
      <c r="WWY2165" s="218"/>
      <c r="WWZ2165" s="218"/>
      <c r="WXA2165" s="218"/>
      <c r="WXB2165" s="218"/>
      <c r="WXC2165" s="218"/>
      <c r="WXD2165" s="218"/>
      <c r="WXE2165" s="218"/>
      <c r="WXF2165" s="218"/>
      <c r="WXG2165" s="218"/>
      <c r="WXH2165" s="218"/>
      <c r="WXI2165" s="218"/>
      <c r="WXJ2165" s="218"/>
      <c r="WXK2165" s="218"/>
      <c r="WXL2165" s="218"/>
      <c r="WXM2165" s="218"/>
      <c r="WXN2165" s="218"/>
      <c r="WXO2165" s="218"/>
      <c r="WXP2165" s="218"/>
      <c r="WXQ2165" s="218"/>
      <c r="WXR2165" s="218"/>
      <c r="WXS2165" s="218"/>
      <c r="WXT2165" s="218"/>
      <c r="WXU2165" s="218"/>
      <c r="WXV2165" s="218"/>
      <c r="WXW2165" s="218"/>
      <c r="WXX2165" s="218"/>
      <c r="WXY2165" s="218"/>
      <c r="WXZ2165" s="218"/>
      <c r="WYA2165" s="218"/>
      <c r="WYB2165" s="218"/>
      <c r="WYC2165" s="218"/>
      <c r="WYD2165" s="218"/>
      <c r="WYE2165" s="218"/>
      <c r="WYF2165" s="218"/>
      <c r="WYG2165" s="218"/>
      <c r="WYH2165" s="218"/>
      <c r="WYI2165" s="218"/>
      <c r="WYJ2165" s="218"/>
      <c r="WYK2165" s="218"/>
      <c r="WYL2165" s="218"/>
      <c r="WYM2165" s="218"/>
      <c r="WYN2165" s="218"/>
      <c r="WYO2165" s="218"/>
      <c r="WYP2165" s="218"/>
      <c r="WYQ2165" s="218"/>
      <c r="WYR2165" s="218"/>
      <c r="WYS2165" s="218"/>
      <c r="WYT2165" s="218"/>
      <c r="WYU2165" s="218"/>
      <c r="WYV2165" s="218"/>
      <c r="WYW2165" s="218"/>
      <c r="WYX2165" s="218"/>
      <c r="WYY2165" s="218"/>
      <c r="WYZ2165" s="218"/>
      <c r="WZA2165" s="218"/>
      <c r="WZB2165" s="218"/>
      <c r="WZC2165" s="218"/>
      <c r="WZD2165" s="218"/>
      <c r="WZE2165" s="218"/>
      <c r="WZF2165" s="218"/>
      <c r="WZG2165" s="218"/>
      <c r="WZH2165" s="218"/>
      <c r="WZI2165" s="218"/>
      <c r="WZJ2165" s="218"/>
      <c r="WZK2165" s="218"/>
      <c r="WZL2165" s="218"/>
      <c r="WZM2165" s="218"/>
      <c r="WZN2165" s="218"/>
      <c r="WZO2165" s="218"/>
      <c r="WZP2165" s="218"/>
      <c r="WZQ2165" s="218"/>
      <c r="WZR2165" s="218"/>
      <c r="WZS2165" s="218"/>
      <c r="WZT2165" s="218"/>
      <c r="WZU2165" s="218"/>
      <c r="WZV2165" s="218"/>
      <c r="WZW2165" s="218"/>
      <c r="WZX2165" s="218"/>
      <c r="WZY2165" s="218"/>
      <c r="WZZ2165" s="218"/>
      <c r="XAA2165" s="218"/>
      <c r="XAB2165" s="218"/>
      <c r="XAC2165" s="218"/>
      <c r="XAD2165" s="218"/>
      <c r="XAE2165" s="218"/>
      <c r="XAF2165" s="218"/>
      <c r="XAG2165" s="218"/>
      <c r="XAH2165" s="218"/>
      <c r="XAI2165" s="218"/>
      <c r="XAJ2165" s="218"/>
      <c r="XAK2165" s="218"/>
      <c r="XAL2165" s="218"/>
      <c r="XAM2165" s="218"/>
      <c r="XAN2165" s="218"/>
      <c r="XAO2165" s="218"/>
      <c r="XAP2165" s="218"/>
      <c r="XAQ2165" s="218"/>
      <c r="XAR2165" s="218"/>
      <c r="XAS2165" s="218"/>
      <c r="XAT2165" s="218"/>
      <c r="XAU2165" s="218"/>
      <c r="XAV2165" s="218"/>
      <c r="XAW2165" s="218"/>
      <c r="XAX2165" s="218"/>
      <c r="XAY2165" s="218"/>
      <c r="XAZ2165" s="218"/>
      <c r="XBA2165" s="218"/>
      <c r="XBB2165" s="218"/>
      <c r="XBC2165" s="218"/>
      <c r="XBD2165" s="218"/>
      <c r="XBE2165" s="218"/>
      <c r="XBF2165" s="218"/>
      <c r="XBG2165" s="218"/>
      <c r="XBH2165" s="218"/>
      <c r="XBI2165" s="218"/>
      <c r="XBJ2165" s="218"/>
      <c r="XBK2165" s="218"/>
      <c r="XBL2165" s="218"/>
      <c r="XBM2165" s="218"/>
      <c r="XBN2165" s="218"/>
      <c r="XBO2165" s="218"/>
      <c r="XBP2165" s="218"/>
      <c r="XBQ2165" s="218"/>
      <c r="XBR2165" s="218"/>
      <c r="XBS2165" s="218"/>
      <c r="XBT2165" s="218"/>
      <c r="XBU2165" s="218"/>
      <c r="XBV2165" s="218"/>
      <c r="XBW2165" s="218"/>
      <c r="XBX2165" s="218"/>
      <c r="XBY2165" s="218"/>
      <c r="XBZ2165" s="218"/>
      <c r="XCA2165" s="218"/>
      <c r="XCB2165" s="218"/>
      <c r="XCC2165" s="218"/>
      <c r="XCD2165" s="218"/>
      <c r="XCE2165" s="218"/>
      <c r="XCF2165" s="218"/>
      <c r="XCG2165" s="218"/>
      <c r="XCH2165" s="218"/>
      <c r="XCI2165" s="218"/>
      <c r="XCJ2165" s="218"/>
      <c r="XCK2165" s="218"/>
      <c r="XCL2165" s="218"/>
      <c r="XCM2165" s="218"/>
      <c r="XCN2165" s="218"/>
      <c r="XCO2165" s="218"/>
      <c r="XCP2165" s="218"/>
      <c r="XCQ2165" s="218"/>
      <c r="XCR2165" s="218"/>
      <c r="XCS2165" s="218"/>
      <c r="XCT2165" s="218"/>
      <c r="XCU2165" s="218"/>
      <c r="XCV2165" s="218"/>
      <c r="XCW2165" s="218"/>
      <c r="XCX2165" s="218"/>
      <c r="XCY2165" s="218"/>
      <c r="XCZ2165" s="218"/>
      <c r="XDA2165" s="218"/>
      <c r="XDB2165" s="218"/>
      <c r="XDC2165" s="218"/>
      <c r="XDD2165" s="218"/>
      <c r="XDE2165" s="218"/>
      <c r="XDF2165" s="218"/>
      <c r="XDG2165" s="218"/>
      <c r="XDH2165" s="218"/>
      <c r="XDI2165" s="218"/>
      <c r="XDJ2165" s="218"/>
      <c r="XDK2165" s="218"/>
      <c r="XDL2165" s="218"/>
      <c r="XDM2165" s="218"/>
      <c r="XDN2165" s="218"/>
      <c r="XDO2165" s="218"/>
      <c r="XDP2165" s="218"/>
      <c r="XDQ2165" s="218"/>
      <c r="XDR2165" s="218"/>
      <c r="XDS2165" s="218"/>
      <c r="XDT2165" s="218"/>
      <c r="XDU2165" s="218"/>
      <c r="XDV2165" s="218"/>
      <c r="XDW2165" s="218"/>
      <c r="XDX2165" s="218"/>
      <c r="XDY2165" s="218"/>
      <c r="XDZ2165" s="218"/>
      <c r="XEA2165" s="218"/>
      <c r="XEB2165" s="218"/>
      <c r="XEC2165" s="218"/>
      <c r="XED2165" s="218"/>
      <c r="XEE2165" s="218"/>
      <c r="XEF2165" s="218"/>
      <c r="XEG2165" s="218"/>
      <c r="XEH2165" s="218"/>
      <c r="XEI2165" s="218"/>
      <c r="XEJ2165" s="218"/>
      <c r="XEK2165" s="218"/>
      <c r="XEL2165" s="218"/>
      <c r="XEM2165" s="218"/>
      <c r="XEN2165" s="218"/>
      <c r="XEO2165" s="218"/>
      <c r="XEP2165" s="218"/>
      <c r="XEQ2165" s="218"/>
      <c r="XER2165" s="218"/>
      <c r="XES2165" s="218"/>
      <c r="XET2165" s="218"/>
      <c r="XEU2165" s="218"/>
      <c r="XEV2165" s="218"/>
      <c r="XEW2165" s="218"/>
      <c r="XEX2165" s="218"/>
      <c r="XEY2165" s="218"/>
      <c r="XEZ2165" s="218"/>
      <c r="XFA2165" s="218"/>
      <c r="XFB2165" s="218"/>
      <c r="XFC2165" s="218"/>
      <c r="XFD2165" s="218"/>
    </row>
    <row r="2166" spans="1:16384" s="94" customFormat="1" ht="20.100000000000001" customHeight="1" x14ac:dyDescent="0.25">
      <c r="A2166" s="154"/>
      <c r="B2166" s="60" t="str">
        <f t="shared" ref="B2166:B2168" si="126">"00.03.27.3.1.1.12.B."&amp;C2166&amp;D2166&amp;I2163</f>
        <v>00.03.27.3.1.1.12.B.423.2023</v>
      </c>
      <c r="C2166" s="20">
        <v>423</v>
      </c>
      <c r="D2166" s="72" t="s">
        <v>1085</v>
      </c>
      <c r="E2166" s="60" t="str">
        <f>'[1]2023'!$B$134</f>
        <v>kursi plastik</v>
      </c>
      <c r="F2166" s="19" t="s">
        <v>893</v>
      </c>
      <c r="G2166" s="311">
        <f>'[1]2023'!$D$134/12</f>
        <v>85000</v>
      </c>
      <c r="H2166" s="269" t="s">
        <v>1164</v>
      </c>
      <c r="I2166" s="73">
        <v>2023</v>
      </c>
      <c r="J2166" s="126" t="s">
        <v>1463</v>
      </c>
      <c r="K2166" s="126" t="s">
        <v>59</v>
      </c>
      <c r="L2166" s="126" t="s">
        <v>59</v>
      </c>
      <c r="M2166" s="60"/>
      <c r="N2166" s="10">
        <v>1</v>
      </c>
      <c r="O2166" s="15" t="s">
        <v>947</v>
      </c>
      <c r="P2166" s="28" t="s">
        <v>1444</v>
      </c>
      <c r="Q2166" s="73"/>
      <c r="R2166" s="60"/>
      <c r="S2166" s="60"/>
      <c r="T2166" s="218"/>
      <c r="U2166" s="218"/>
      <c r="V2166" s="218"/>
      <c r="W2166" s="218"/>
      <c r="X2166" s="218"/>
      <c r="Y2166" s="218"/>
      <c r="Z2166" s="218"/>
      <c r="AA2166" s="218"/>
      <c r="AB2166" s="218"/>
      <c r="AC2166" s="218"/>
      <c r="AD2166" s="218"/>
      <c r="AE2166" s="218"/>
      <c r="AF2166" s="218"/>
      <c r="AG2166" s="218"/>
      <c r="AH2166" s="218"/>
      <c r="AI2166" s="218"/>
      <c r="AJ2166" s="218"/>
      <c r="AK2166" s="218"/>
      <c r="AL2166" s="218"/>
      <c r="AM2166" s="218"/>
      <c r="AN2166" s="218"/>
      <c r="AO2166" s="218"/>
      <c r="AP2166" s="218"/>
      <c r="AQ2166" s="218"/>
      <c r="AR2166" s="218"/>
      <c r="AS2166" s="218"/>
      <c r="AT2166" s="218"/>
      <c r="AU2166" s="218"/>
      <c r="AV2166" s="218"/>
      <c r="AW2166" s="218"/>
      <c r="AX2166" s="218"/>
      <c r="AY2166" s="218"/>
      <c r="AZ2166" s="218"/>
      <c r="BA2166" s="218"/>
      <c r="BB2166" s="218"/>
      <c r="BC2166" s="218"/>
      <c r="BD2166" s="218"/>
      <c r="BE2166" s="218"/>
      <c r="BF2166" s="218"/>
      <c r="BG2166" s="218"/>
      <c r="BH2166" s="218"/>
      <c r="BI2166" s="218"/>
      <c r="BJ2166" s="218"/>
      <c r="BK2166" s="218"/>
      <c r="BL2166" s="218"/>
      <c r="BM2166" s="218"/>
      <c r="BN2166" s="218"/>
      <c r="BO2166" s="218"/>
      <c r="BP2166" s="218"/>
      <c r="BQ2166" s="218"/>
      <c r="BR2166" s="218"/>
      <c r="BS2166" s="218"/>
      <c r="BT2166" s="218"/>
      <c r="BU2166" s="218"/>
      <c r="BV2166" s="218"/>
      <c r="BW2166" s="218"/>
      <c r="BX2166" s="218"/>
      <c r="BY2166" s="218"/>
      <c r="BZ2166" s="218"/>
      <c r="CA2166" s="218"/>
      <c r="CB2166" s="218"/>
      <c r="CC2166" s="218"/>
      <c r="CD2166" s="218"/>
      <c r="CE2166" s="218"/>
      <c r="CF2166" s="218"/>
      <c r="CG2166" s="218"/>
      <c r="CH2166" s="218"/>
      <c r="CI2166" s="218"/>
      <c r="CJ2166" s="218"/>
      <c r="CK2166" s="218"/>
      <c r="CL2166" s="218"/>
      <c r="CM2166" s="218"/>
      <c r="CN2166" s="218"/>
      <c r="CO2166" s="218"/>
      <c r="CP2166" s="218"/>
      <c r="CQ2166" s="218"/>
      <c r="CR2166" s="218"/>
      <c r="CS2166" s="218"/>
      <c r="CT2166" s="218"/>
      <c r="CU2166" s="218"/>
      <c r="CV2166" s="218"/>
      <c r="CW2166" s="218"/>
      <c r="CX2166" s="218"/>
      <c r="CY2166" s="218"/>
      <c r="CZ2166" s="218"/>
      <c r="DA2166" s="218"/>
      <c r="DB2166" s="218"/>
      <c r="DC2166" s="218"/>
      <c r="DD2166" s="218"/>
      <c r="DE2166" s="218"/>
      <c r="DF2166" s="218"/>
      <c r="DG2166" s="218"/>
      <c r="DH2166" s="218"/>
      <c r="DI2166" s="218"/>
      <c r="DJ2166" s="218"/>
      <c r="DK2166" s="218"/>
      <c r="DL2166" s="218"/>
      <c r="DM2166" s="218"/>
      <c r="DN2166" s="218"/>
      <c r="DO2166" s="218"/>
      <c r="DP2166" s="218"/>
      <c r="DQ2166" s="218"/>
      <c r="DR2166" s="218"/>
      <c r="DS2166" s="218"/>
      <c r="DT2166" s="218"/>
      <c r="DU2166" s="218"/>
      <c r="DV2166" s="218"/>
      <c r="DW2166" s="218"/>
      <c r="DX2166" s="218"/>
      <c r="DY2166" s="218"/>
      <c r="DZ2166" s="218"/>
      <c r="EA2166" s="218"/>
      <c r="EB2166" s="218"/>
      <c r="EC2166" s="218"/>
      <c r="ED2166" s="218"/>
      <c r="EE2166" s="218"/>
      <c r="EF2166" s="218"/>
      <c r="EG2166" s="218"/>
      <c r="EH2166" s="218"/>
      <c r="EI2166" s="218"/>
      <c r="EJ2166" s="218"/>
      <c r="EK2166" s="218"/>
      <c r="EL2166" s="218"/>
      <c r="EM2166" s="218"/>
      <c r="EN2166" s="218"/>
      <c r="EO2166" s="218"/>
      <c r="EP2166" s="218"/>
      <c r="EQ2166" s="218"/>
      <c r="ER2166" s="218"/>
      <c r="ES2166" s="218"/>
      <c r="ET2166" s="218"/>
      <c r="EU2166" s="218"/>
      <c r="EV2166" s="218"/>
      <c r="EW2166" s="218"/>
      <c r="EX2166" s="218"/>
      <c r="EY2166" s="218"/>
      <c r="EZ2166" s="218"/>
      <c r="FA2166" s="218"/>
      <c r="FB2166" s="218"/>
      <c r="FC2166" s="218"/>
      <c r="FD2166" s="218"/>
      <c r="FE2166" s="218"/>
      <c r="FF2166" s="218"/>
      <c r="FG2166" s="218"/>
      <c r="FH2166" s="218"/>
      <c r="FI2166" s="218"/>
      <c r="FJ2166" s="218"/>
      <c r="FK2166" s="218"/>
      <c r="FL2166" s="218"/>
      <c r="FM2166" s="218"/>
      <c r="FN2166" s="218"/>
      <c r="FO2166" s="218"/>
      <c r="FP2166" s="218"/>
      <c r="FQ2166" s="218"/>
      <c r="FR2166" s="218"/>
      <c r="FS2166" s="218"/>
      <c r="FT2166" s="218"/>
      <c r="FU2166" s="218"/>
      <c r="FV2166" s="218"/>
      <c r="FW2166" s="218"/>
      <c r="FX2166" s="218"/>
      <c r="FY2166" s="218"/>
      <c r="FZ2166" s="218"/>
      <c r="GA2166" s="218"/>
      <c r="GB2166" s="218"/>
      <c r="GC2166" s="218"/>
      <c r="GD2166" s="218"/>
      <c r="GE2166" s="218"/>
      <c r="GF2166" s="218"/>
      <c r="GG2166" s="218"/>
      <c r="GH2166" s="218"/>
      <c r="GI2166" s="218"/>
      <c r="GJ2166" s="218"/>
      <c r="GK2166" s="218"/>
      <c r="GL2166" s="218"/>
      <c r="GM2166" s="218"/>
      <c r="GN2166" s="218"/>
      <c r="GO2166" s="218"/>
      <c r="GP2166" s="218"/>
      <c r="GQ2166" s="218"/>
      <c r="GR2166" s="218"/>
      <c r="GS2166" s="218"/>
      <c r="GT2166" s="218"/>
      <c r="GU2166" s="218"/>
      <c r="GV2166" s="218"/>
      <c r="GW2166" s="218"/>
      <c r="GX2166" s="218"/>
      <c r="GY2166" s="218"/>
      <c r="GZ2166" s="218"/>
      <c r="HA2166" s="218"/>
      <c r="HB2166" s="218"/>
      <c r="HC2166" s="218"/>
      <c r="HD2166" s="218"/>
      <c r="HE2166" s="218"/>
      <c r="HF2166" s="218"/>
      <c r="HG2166" s="218"/>
      <c r="HH2166" s="218"/>
      <c r="HI2166" s="218"/>
      <c r="HJ2166" s="218"/>
      <c r="HK2166" s="218"/>
      <c r="HL2166" s="218"/>
      <c r="HM2166" s="218"/>
      <c r="HN2166" s="218"/>
      <c r="HO2166" s="218"/>
      <c r="HP2166" s="218"/>
      <c r="HQ2166" s="218"/>
      <c r="HR2166" s="218"/>
      <c r="HS2166" s="218"/>
      <c r="HT2166" s="218"/>
      <c r="HU2166" s="218"/>
      <c r="HV2166" s="218"/>
      <c r="HW2166" s="218"/>
      <c r="HX2166" s="218"/>
      <c r="HY2166" s="218"/>
      <c r="HZ2166" s="218"/>
      <c r="IA2166" s="218"/>
      <c r="IB2166" s="218"/>
      <c r="IC2166" s="218"/>
      <c r="ID2166" s="218"/>
      <c r="IE2166" s="218"/>
      <c r="IF2166" s="218"/>
      <c r="IG2166" s="218"/>
      <c r="IH2166" s="218"/>
      <c r="II2166" s="218"/>
      <c r="IJ2166" s="218"/>
      <c r="IK2166" s="218"/>
      <c r="IL2166" s="218"/>
      <c r="IM2166" s="218"/>
      <c r="IN2166" s="218"/>
      <c r="IO2166" s="218"/>
      <c r="IP2166" s="218"/>
      <c r="IQ2166" s="218"/>
      <c r="IR2166" s="218"/>
      <c r="IS2166" s="218"/>
      <c r="IT2166" s="218"/>
      <c r="IU2166" s="218"/>
      <c r="IV2166" s="218"/>
      <c r="IW2166" s="218"/>
      <c r="IX2166" s="218"/>
      <c r="IY2166" s="218"/>
      <c r="IZ2166" s="218"/>
      <c r="JA2166" s="218"/>
      <c r="JB2166" s="218"/>
      <c r="JC2166" s="218"/>
      <c r="JD2166" s="218"/>
      <c r="JE2166" s="218"/>
      <c r="JF2166" s="218"/>
      <c r="JG2166" s="218"/>
      <c r="JH2166" s="218"/>
      <c r="JI2166" s="218"/>
      <c r="JJ2166" s="218"/>
      <c r="JK2166" s="218"/>
      <c r="JL2166" s="218"/>
      <c r="JM2166" s="218"/>
      <c r="JN2166" s="218"/>
      <c r="JO2166" s="218"/>
      <c r="JP2166" s="218"/>
      <c r="JQ2166" s="218"/>
      <c r="JR2166" s="218"/>
      <c r="JS2166" s="218"/>
      <c r="JT2166" s="218"/>
      <c r="JU2166" s="218"/>
      <c r="JV2166" s="218"/>
      <c r="JW2166" s="218"/>
      <c r="JX2166" s="218"/>
      <c r="JY2166" s="218"/>
      <c r="JZ2166" s="218"/>
      <c r="KA2166" s="218"/>
      <c r="KB2166" s="218"/>
      <c r="KC2166" s="218"/>
      <c r="KD2166" s="218"/>
      <c r="KE2166" s="218"/>
      <c r="KF2166" s="218"/>
      <c r="KG2166" s="218"/>
      <c r="KH2166" s="218"/>
      <c r="KI2166" s="218"/>
      <c r="KJ2166" s="218"/>
      <c r="KK2166" s="218"/>
      <c r="KL2166" s="218"/>
      <c r="KM2166" s="218"/>
      <c r="KN2166" s="218"/>
      <c r="KO2166" s="218"/>
      <c r="KP2166" s="218"/>
      <c r="KQ2166" s="218"/>
      <c r="KR2166" s="218"/>
      <c r="KS2166" s="218"/>
      <c r="KT2166" s="218"/>
      <c r="KU2166" s="218"/>
      <c r="KV2166" s="218"/>
      <c r="KW2166" s="218"/>
      <c r="KX2166" s="218"/>
      <c r="KY2166" s="218"/>
      <c r="KZ2166" s="218"/>
      <c r="LA2166" s="218"/>
      <c r="LB2166" s="218"/>
      <c r="LC2166" s="218"/>
      <c r="LD2166" s="218"/>
      <c r="LE2166" s="218"/>
      <c r="LF2166" s="218"/>
      <c r="LG2166" s="218"/>
      <c r="LH2166" s="218"/>
      <c r="LI2166" s="218"/>
      <c r="LJ2166" s="218"/>
      <c r="LK2166" s="218"/>
      <c r="LL2166" s="218"/>
      <c r="LM2166" s="218"/>
      <c r="LN2166" s="218"/>
      <c r="LO2166" s="218"/>
      <c r="LP2166" s="218"/>
      <c r="LQ2166" s="218"/>
      <c r="LR2166" s="218"/>
      <c r="LS2166" s="218"/>
      <c r="LT2166" s="218"/>
      <c r="LU2166" s="218"/>
      <c r="LV2166" s="218"/>
      <c r="LW2166" s="218"/>
      <c r="LX2166" s="218"/>
      <c r="LY2166" s="218"/>
      <c r="LZ2166" s="218"/>
      <c r="MA2166" s="218"/>
      <c r="MB2166" s="218"/>
      <c r="MC2166" s="218"/>
      <c r="MD2166" s="218"/>
      <c r="ME2166" s="218"/>
      <c r="MF2166" s="218"/>
      <c r="MG2166" s="218"/>
      <c r="MH2166" s="218"/>
      <c r="MI2166" s="218"/>
      <c r="MJ2166" s="218"/>
      <c r="MK2166" s="218"/>
      <c r="ML2166" s="218"/>
      <c r="MM2166" s="218"/>
      <c r="MN2166" s="218"/>
      <c r="MO2166" s="218"/>
      <c r="MP2166" s="218"/>
      <c r="MQ2166" s="218"/>
      <c r="MR2166" s="218"/>
      <c r="MS2166" s="218"/>
      <c r="MT2166" s="218"/>
      <c r="MU2166" s="218"/>
      <c r="MV2166" s="218"/>
      <c r="MW2166" s="218"/>
      <c r="MX2166" s="218"/>
      <c r="MY2166" s="218"/>
      <c r="MZ2166" s="218"/>
      <c r="NA2166" s="218"/>
      <c r="NB2166" s="218"/>
      <c r="NC2166" s="218"/>
      <c r="ND2166" s="218"/>
      <c r="NE2166" s="218"/>
      <c r="NF2166" s="218"/>
      <c r="NG2166" s="218"/>
      <c r="NH2166" s="218"/>
      <c r="NI2166" s="218"/>
      <c r="NJ2166" s="218"/>
      <c r="NK2166" s="218"/>
      <c r="NL2166" s="218"/>
      <c r="NM2166" s="218"/>
      <c r="NN2166" s="218"/>
      <c r="NO2166" s="218"/>
      <c r="NP2166" s="218"/>
      <c r="NQ2166" s="218"/>
      <c r="NR2166" s="218"/>
      <c r="NS2166" s="218"/>
      <c r="NT2166" s="218"/>
      <c r="NU2166" s="218"/>
      <c r="NV2166" s="218"/>
      <c r="NW2166" s="218"/>
      <c r="NX2166" s="218"/>
      <c r="NY2166" s="218"/>
      <c r="NZ2166" s="218"/>
      <c r="OA2166" s="218"/>
      <c r="OB2166" s="218"/>
      <c r="OC2166" s="218"/>
      <c r="OD2166" s="218"/>
      <c r="OE2166" s="218"/>
      <c r="OF2166" s="218"/>
      <c r="OG2166" s="218"/>
      <c r="OH2166" s="218"/>
      <c r="OI2166" s="218"/>
      <c r="OJ2166" s="218"/>
      <c r="OK2166" s="218"/>
      <c r="OL2166" s="218"/>
      <c r="OM2166" s="218"/>
      <c r="ON2166" s="218"/>
      <c r="OO2166" s="218"/>
      <c r="OP2166" s="218"/>
      <c r="OQ2166" s="218"/>
      <c r="OR2166" s="218"/>
      <c r="OS2166" s="218"/>
      <c r="OT2166" s="218"/>
      <c r="OU2166" s="218"/>
      <c r="OV2166" s="218"/>
      <c r="OW2166" s="218"/>
      <c r="OX2166" s="218"/>
      <c r="OY2166" s="218"/>
      <c r="OZ2166" s="218"/>
      <c r="PA2166" s="218"/>
      <c r="PB2166" s="218"/>
      <c r="PC2166" s="218"/>
      <c r="PD2166" s="218"/>
      <c r="PE2166" s="218"/>
      <c r="PF2166" s="218"/>
      <c r="PG2166" s="218"/>
      <c r="PH2166" s="218"/>
      <c r="PI2166" s="218"/>
      <c r="PJ2166" s="218"/>
      <c r="PK2166" s="218"/>
      <c r="PL2166" s="218"/>
      <c r="PM2166" s="218"/>
      <c r="PN2166" s="218"/>
      <c r="PO2166" s="218"/>
      <c r="PP2166" s="218"/>
      <c r="PQ2166" s="218"/>
      <c r="PR2166" s="218"/>
      <c r="PS2166" s="218"/>
      <c r="PT2166" s="218"/>
      <c r="PU2166" s="218"/>
      <c r="PV2166" s="218"/>
      <c r="PW2166" s="218"/>
      <c r="PX2166" s="218"/>
      <c r="PY2166" s="218"/>
      <c r="PZ2166" s="218"/>
      <c r="QA2166" s="218"/>
      <c r="QB2166" s="218"/>
      <c r="QC2166" s="218"/>
      <c r="QD2166" s="218"/>
      <c r="QE2166" s="218"/>
      <c r="QF2166" s="218"/>
      <c r="QG2166" s="218"/>
      <c r="QH2166" s="218"/>
      <c r="QI2166" s="218"/>
      <c r="QJ2166" s="218"/>
      <c r="QK2166" s="218"/>
      <c r="QL2166" s="218"/>
      <c r="QM2166" s="218"/>
      <c r="QN2166" s="218"/>
      <c r="QO2166" s="218"/>
      <c r="QP2166" s="218"/>
      <c r="QQ2166" s="218"/>
      <c r="QR2166" s="218"/>
      <c r="QS2166" s="218"/>
      <c r="QT2166" s="218"/>
      <c r="QU2166" s="218"/>
      <c r="QV2166" s="218"/>
      <c r="QW2166" s="218"/>
      <c r="QX2166" s="218"/>
      <c r="QY2166" s="218"/>
      <c r="QZ2166" s="218"/>
      <c r="RA2166" s="218"/>
      <c r="RB2166" s="218"/>
      <c r="RC2166" s="218"/>
      <c r="RD2166" s="218"/>
      <c r="RE2166" s="218"/>
      <c r="RF2166" s="218"/>
      <c r="RG2166" s="218"/>
      <c r="RH2166" s="218"/>
      <c r="RI2166" s="218"/>
      <c r="RJ2166" s="218"/>
      <c r="RK2166" s="218"/>
      <c r="RL2166" s="218"/>
      <c r="RM2166" s="218"/>
      <c r="RN2166" s="218"/>
      <c r="RO2166" s="218"/>
      <c r="RP2166" s="218"/>
      <c r="RQ2166" s="218"/>
      <c r="RR2166" s="218"/>
      <c r="RS2166" s="218"/>
      <c r="RT2166" s="218"/>
      <c r="RU2166" s="218"/>
      <c r="RV2166" s="218"/>
      <c r="RW2166" s="218"/>
      <c r="RX2166" s="218"/>
      <c r="RY2166" s="218"/>
      <c r="RZ2166" s="218"/>
      <c r="SA2166" s="218"/>
      <c r="SB2166" s="218"/>
      <c r="SC2166" s="218"/>
      <c r="SD2166" s="218"/>
      <c r="SE2166" s="218"/>
      <c r="SF2166" s="218"/>
      <c r="SG2166" s="218"/>
      <c r="SH2166" s="218"/>
      <c r="SI2166" s="218"/>
      <c r="SJ2166" s="218"/>
      <c r="SK2166" s="218"/>
      <c r="SL2166" s="218"/>
      <c r="SM2166" s="218"/>
      <c r="SN2166" s="218"/>
      <c r="SO2166" s="218"/>
      <c r="SP2166" s="218"/>
      <c r="SQ2166" s="218"/>
      <c r="SR2166" s="218"/>
      <c r="SS2166" s="218"/>
      <c r="ST2166" s="218"/>
      <c r="SU2166" s="218"/>
      <c r="SV2166" s="218"/>
      <c r="SW2166" s="218"/>
      <c r="SX2166" s="218"/>
      <c r="SY2166" s="218"/>
      <c r="SZ2166" s="218"/>
      <c r="TA2166" s="218"/>
      <c r="TB2166" s="218"/>
      <c r="TC2166" s="218"/>
      <c r="TD2166" s="218"/>
      <c r="TE2166" s="218"/>
      <c r="TF2166" s="218"/>
      <c r="TG2166" s="218"/>
      <c r="TH2166" s="218"/>
      <c r="TI2166" s="218"/>
      <c r="TJ2166" s="218"/>
      <c r="TK2166" s="218"/>
      <c r="TL2166" s="218"/>
      <c r="TM2166" s="218"/>
      <c r="TN2166" s="218"/>
      <c r="TO2166" s="218"/>
      <c r="TP2166" s="218"/>
      <c r="TQ2166" s="218"/>
      <c r="TR2166" s="218"/>
      <c r="TS2166" s="218"/>
      <c r="TT2166" s="218"/>
      <c r="TU2166" s="218"/>
      <c r="TV2166" s="218"/>
      <c r="TW2166" s="218"/>
      <c r="TX2166" s="218"/>
      <c r="TY2166" s="218"/>
      <c r="TZ2166" s="218"/>
      <c r="UA2166" s="218"/>
      <c r="UB2166" s="218"/>
      <c r="UC2166" s="218"/>
      <c r="UD2166" s="218"/>
      <c r="UE2166" s="218"/>
      <c r="UF2166" s="218"/>
      <c r="UG2166" s="218"/>
      <c r="UH2166" s="218"/>
      <c r="UI2166" s="218"/>
      <c r="UJ2166" s="218"/>
      <c r="UK2166" s="218"/>
      <c r="UL2166" s="218"/>
      <c r="UM2166" s="218"/>
      <c r="UN2166" s="218"/>
      <c r="UO2166" s="218"/>
      <c r="UP2166" s="218"/>
      <c r="UQ2166" s="218"/>
      <c r="UR2166" s="218"/>
      <c r="US2166" s="218"/>
      <c r="UT2166" s="218"/>
      <c r="UU2166" s="218"/>
      <c r="UV2166" s="218"/>
      <c r="UW2166" s="218"/>
      <c r="UX2166" s="218"/>
      <c r="UY2166" s="218"/>
      <c r="UZ2166" s="218"/>
      <c r="VA2166" s="218"/>
      <c r="VB2166" s="218"/>
      <c r="VC2166" s="218"/>
      <c r="VD2166" s="218"/>
      <c r="VE2166" s="218"/>
      <c r="VF2166" s="218"/>
      <c r="VG2166" s="218"/>
      <c r="VH2166" s="218"/>
      <c r="VI2166" s="218"/>
      <c r="VJ2166" s="218"/>
      <c r="VK2166" s="218"/>
      <c r="VL2166" s="218"/>
      <c r="VM2166" s="218"/>
      <c r="VN2166" s="218"/>
      <c r="VO2166" s="218"/>
      <c r="VP2166" s="218"/>
      <c r="VQ2166" s="218"/>
      <c r="VR2166" s="218"/>
      <c r="VS2166" s="218"/>
      <c r="VT2166" s="218"/>
      <c r="VU2166" s="218"/>
      <c r="VV2166" s="218"/>
      <c r="VW2166" s="218"/>
      <c r="VX2166" s="218"/>
      <c r="VY2166" s="218"/>
      <c r="VZ2166" s="218"/>
      <c r="WA2166" s="218"/>
      <c r="WB2166" s="218"/>
      <c r="WC2166" s="218"/>
      <c r="WD2166" s="218"/>
      <c r="WE2166" s="218"/>
      <c r="WF2166" s="218"/>
      <c r="WG2166" s="218"/>
      <c r="WH2166" s="218"/>
      <c r="WI2166" s="218"/>
      <c r="WJ2166" s="218"/>
      <c r="WK2166" s="218"/>
      <c r="WL2166" s="218"/>
      <c r="WM2166" s="218"/>
      <c r="WN2166" s="218"/>
      <c r="WO2166" s="218"/>
      <c r="WP2166" s="218"/>
      <c r="WQ2166" s="218"/>
      <c r="WR2166" s="218"/>
      <c r="WS2166" s="218"/>
      <c r="WT2166" s="218"/>
      <c r="WU2166" s="218"/>
      <c r="WV2166" s="218"/>
      <c r="WW2166" s="218"/>
      <c r="WX2166" s="218"/>
      <c r="WY2166" s="218"/>
      <c r="WZ2166" s="218"/>
      <c r="XA2166" s="218"/>
      <c r="XB2166" s="218"/>
      <c r="XC2166" s="218"/>
      <c r="XD2166" s="218"/>
      <c r="XE2166" s="218"/>
      <c r="XF2166" s="218"/>
      <c r="XG2166" s="218"/>
      <c r="XH2166" s="218"/>
      <c r="XI2166" s="218"/>
      <c r="XJ2166" s="218"/>
      <c r="XK2166" s="218"/>
      <c r="XL2166" s="218"/>
      <c r="XM2166" s="218"/>
      <c r="XN2166" s="218"/>
      <c r="XO2166" s="218"/>
      <c r="XP2166" s="218"/>
      <c r="XQ2166" s="218"/>
      <c r="XR2166" s="218"/>
      <c r="XS2166" s="218"/>
      <c r="XT2166" s="218"/>
      <c r="XU2166" s="218"/>
      <c r="XV2166" s="218"/>
      <c r="XW2166" s="218"/>
      <c r="XX2166" s="218"/>
      <c r="XY2166" s="218"/>
      <c r="XZ2166" s="218"/>
      <c r="YA2166" s="218"/>
      <c r="YB2166" s="218"/>
      <c r="YC2166" s="218"/>
      <c r="YD2166" s="218"/>
      <c r="YE2166" s="218"/>
      <c r="YF2166" s="218"/>
      <c r="YG2166" s="218"/>
      <c r="YH2166" s="218"/>
      <c r="YI2166" s="218"/>
      <c r="YJ2166" s="218"/>
      <c r="YK2166" s="218"/>
      <c r="YL2166" s="218"/>
      <c r="YM2166" s="218"/>
      <c r="YN2166" s="218"/>
      <c r="YO2166" s="218"/>
      <c r="YP2166" s="218"/>
      <c r="YQ2166" s="218"/>
      <c r="YR2166" s="218"/>
      <c r="YS2166" s="218"/>
      <c r="YT2166" s="218"/>
      <c r="YU2166" s="218"/>
      <c r="YV2166" s="218"/>
      <c r="YW2166" s="218"/>
      <c r="YX2166" s="218"/>
      <c r="YY2166" s="218"/>
      <c r="YZ2166" s="218"/>
      <c r="ZA2166" s="218"/>
      <c r="ZB2166" s="218"/>
      <c r="ZC2166" s="218"/>
      <c r="ZD2166" s="218"/>
      <c r="ZE2166" s="218"/>
      <c r="ZF2166" s="218"/>
      <c r="ZG2166" s="218"/>
      <c r="ZH2166" s="218"/>
      <c r="ZI2166" s="218"/>
      <c r="ZJ2166" s="218"/>
      <c r="ZK2166" s="218"/>
      <c r="ZL2166" s="218"/>
      <c r="ZM2166" s="218"/>
      <c r="ZN2166" s="218"/>
      <c r="ZO2166" s="218"/>
      <c r="ZP2166" s="218"/>
      <c r="ZQ2166" s="218"/>
      <c r="ZR2166" s="218"/>
      <c r="ZS2166" s="218"/>
      <c r="ZT2166" s="218"/>
      <c r="ZU2166" s="218"/>
      <c r="ZV2166" s="218"/>
      <c r="ZW2166" s="218"/>
      <c r="ZX2166" s="218"/>
      <c r="ZY2166" s="218"/>
      <c r="ZZ2166" s="218"/>
      <c r="AAA2166" s="218"/>
      <c r="AAB2166" s="218"/>
      <c r="AAC2166" s="218"/>
      <c r="AAD2166" s="218"/>
      <c r="AAE2166" s="218"/>
      <c r="AAF2166" s="218"/>
      <c r="AAG2166" s="218"/>
      <c r="AAH2166" s="218"/>
      <c r="AAI2166" s="218"/>
      <c r="AAJ2166" s="218"/>
      <c r="AAK2166" s="218"/>
      <c r="AAL2166" s="218"/>
      <c r="AAM2166" s="218"/>
      <c r="AAN2166" s="218"/>
      <c r="AAO2166" s="218"/>
      <c r="AAP2166" s="218"/>
      <c r="AAQ2166" s="218"/>
      <c r="AAR2166" s="218"/>
      <c r="AAS2166" s="218"/>
      <c r="AAT2166" s="218"/>
      <c r="AAU2166" s="218"/>
      <c r="AAV2166" s="218"/>
      <c r="AAW2166" s="218"/>
      <c r="AAX2166" s="218"/>
      <c r="AAY2166" s="218"/>
      <c r="AAZ2166" s="218"/>
      <c r="ABA2166" s="218"/>
      <c r="ABB2166" s="218"/>
      <c r="ABC2166" s="218"/>
      <c r="ABD2166" s="218"/>
      <c r="ABE2166" s="218"/>
      <c r="ABF2166" s="218"/>
      <c r="ABG2166" s="218"/>
      <c r="ABH2166" s="218"/>
      <c r="ABI2166" s="218"/>
      <c r="ABJ2166" s="218"/>
      <c r="ABK2166" s="218"/>
      <c r="ABL2166" s="218"/>
      <c r="ABM2166" s="218"/>
      <c r="ABN2166" s="218"/>
      <c r="ABO2166" s="218"/>
      <c r="ABP2166" s="218"/>
      <c r="ABQ2166" s="218"/>
      <c r="ABR2166" s="218"/>
      <c r="ABS2166" s="218"/>
      <c r="ABT2166" s="218"/>
      <c r="ABU2166" s="218"/>
      <c r="ABV2166" s="218"/>
      <c r="ABW2166" s="218"/>
      <c r="ABX2166" s="218"/>
      <c r="ABY2166" s="218"/>
      <c r="ABZ2166" s="218"/>
      <c r="ACA2166" s="218"/>
      <c r="ACB2166" s="218"/>
      <c r="ACC2166" s="218"/>
      <c r="ACD2166" s="218"/>
      <c r="ACE2166" s="218"/>
      <c r="ACF2166" s="218"/>
      <c r="ACG2166" s="218"/>
      <c r="ACH2166" s="218"/>
      <c r="ACI2166" s="218"/>
      <c r="ACJ2166" s="218"/>
      <c r="ACK2166" s="218"/>
      <c r="ACL2166" s="218"/>
      <c r="ACM2166" s="218"/>
      <c r="ACN2166" s="218"/>
      <c r="ACO2166" s="218"/>
      <c r="ACP2166" s="218"/>
      <c r="ACQ2166" s="218"/>
      <c r="ACR2166" s="218"/>
      <c r="ACS2166" s="218"/>
      <c r="ACT2166" s="218"/>
      <c r="ACU2166" s="218"/>
      <c r="ACV2166" s="218"/>
      <c r="ACW2166" s="218"/>
      <c r="ACX2166" s="218"/>
      <c r="ACY2166" s="218"/>
      <c r="ACZ2166" s="218"/>
      <c r="ADA2166" s="218"/>
      <c r="ADB2166" s="218"/>
      <c r="ADC2166" s="218"/>
      <c r="ADD2166" s="218"/>
      <c r="ADE2166" s="218"/>
      <c r="ADF2166" s="218"/>
      <c r="ADG2166" s="218"/>
      <c r="ADH2166" s="218"/>
      <c r="ADI2166" s="218"/>
      <c r="ADJ2166" s="218"/>
      <c r="ADK2166" s="218"/>
      <c r="ADL2166" s="218"/>
      <c r="ADM2166" s="218"/>
      <c r="ADN2166" s="218"/>
      <c r="ADO2166" s="218"/>
      <c r="ADP2166" s="218"/>
      <c r="ADQ2166" s="218"/>
      <c r="ADR2166" s="218"/>
      <c r="ADS2166" s="218"/>
      <c r="ADT2166" s="218"/>
      <c r="ADU2166" s="218"/>
      <c r="ADV2166" s="218"/>
      <c r="ADW2166" s="218"/>
      <c r="ADX2166" s="218"/>
      <c r="ADY2166" s="218"/>
      <c r="ADZ2166" s="218"/>
      <c r="AEA2166" s="218"/>
      <c r="AEB2166" s="218"/>
      <c r="AEC2166" s="218"/>
      <c r="AED2166" s="218"/>
      <c r="AEE2166" s="218"/>
      <c r="AEF2166" s="218"/>
      <c r="AEG2166" s="218"/>
      <c r="AEH2166" s="218"/>
      <c r="AEI2166" s="218"/>
      <c r="AEJ2166" s="218"/>
      <c r="AEK2166" s="218"/>
      <c r="AEL2166" s="218"/>
      <c r="AEM2166" s="218"/>
      <c r="AEN2166" s="218"/>
      <c r="AEO2166" s="218"/>
      <c r="AEP2166" s="218"/>
      <c r="AEQ2166" s="218"/>
      <c r="AER2166" s="218"/>
      <c r="AES2166" s="218"/>
      <c r="AET2166" s="218"/>
      <c r="AEU2166" s="218"/>
      <c r="AEV2166" s="218"/>
      <c r="AEW2166" s="218"/>
      <c r="AEX2166" s="218"/>
      <c r="AEY2166" s="218"/>
      <c r="AEZ2166" s="218"/>
      <c r="AFA2166" s="218"/>
      <c r="AFB2166" s="218"/>
      <c r="AFC2166" s="218"/>
      <c r="AFD2166" s="218"/>
      <c r="AFE2166" s="218"/>
      <c r="AFF2166" s="218"/>
      <c r="AFG2166" s="218"/>
      <c r="AFH2166" s="218"/>
      <c r="AFI2166" s="218"/>
      <c r="AFJ2166" s="218"/>
      <c r="AFK2166" s="218"/>
      <c r="AFL2166" s="218"/>
      <c r="AFM2166" s="218"/>
      <c r="AFN2166" s="218"/>
      <c r="AFO2166" s="218"/>
      <c r="AFP2166" s="218"/>
      <c r="AFQ2166" s="218"/>
      <c r="AFR2166" s="218"/>
      <c r="AFS2166" s="218"/>
      <c r="AFT2166" s="218"/>
      <c r="AFU2166" s="218"/>
      <c r="AFV2166" s="218"/>
      <c r="AFW2166" s="218"/>
      <c r="AFX2166" s="218"/>
      <c r="AFY2166" s="218"/>
      <c r="AFZ2166" s="218"/>
      <c r="AGA2166" s="218"/>
      <c r="AGB2166" s="218"/>
      <c r="AGC2166" s="218"/>
      <c r="AGD2166" s="218"/>
      <c r="AGE2166" s="218"/>
      <c r="AGF2166" s="218"/>
      <c r="AGG2166" s="218"/>
      <c r="AGH2166" s="218"/>
      <c r="AGI2166" s="218"/>
      <c r="AGJ2166" s="218"/>
      <c r="AGK2166" s="218"/>
      <c r="AGL2166" s="218"/>
      <c r="AGM2166" s="218"/>
      <c r="AGN2166" s="218"/>
      <c r="AGO2166" s="218"/>
      <c r="AGP2166" s="218"/>
      <c r="AGQ2166" s="218"/>
      <c r="AGR2166" s="218"/>
      <c r="AGS2166" s="218"/>
      <c r="AGT2166" s="218"/>
      <c r="AGU2166" s="218"/>
      <c r="AGV2166" s="218"/>
      <c r="AGW2166" s="218"/>
      <c r="AGX2166" s="218"/>
      <c r="AGY2166" s="218"/>
      <c r="AGZ2166" s="218"/>
      <c r="AHA2166" s="218"/>
      <c r="AHB2166" s="218"/>
      <c r="AHC2166" s="218"/>
      <c r="AHD2166" s="218"/>
      <c r="AHE2166" s="218"/>
      <c r="AHF2166" s="218"/>
      <c r="AHG2166" s="218"/>
      <c r="AHH2166" s="218"/>
      <c r="AHI2166" s="218"/>
      <c r="AHJ2166" s="218"/>
      <c r="AHK2166" s="218"/>
      <c r="AHL2166" s="218"/>
      <c r="AHM2166" s="218"/>
      <c r="AHN2166" s="218"/>
      <c r="AHO2166" s="218"/>
      <c r="AHP2166" s="218"/>
      <c r="AHQ2166" s="218"/>
      <c r="AHR2166" s="218"/>
      <c r="AHS2166" s="218"/>
      <c r="AHT2166" s="218"/>
      <c r="AHU2166" s="218"/>
      <c r="AHV2166" s="218"/>
      <c r="AHW2166" s="218"/>
      <c r="AHX2166" s="218"/>
      <c r="AHY2166" s="218"/>
      <c r="AHZ2166" s="218"/>
      <c r="AIA2166" s="218"/>
      <c r="AIB2166" s="218"/>
      <c r="AIC2166" s="218"/>
      <c r="AID2166" s="218"/>
      <c r="AIE2166" s="218"/>
      <c r="AIF2166" s="218"/>
      <c r="AIG2166" s="218"/>
      <c r="AIH2166" s="218"/>
      <c r="AII2166" s="218"/>
      <c r="AIJ2166" s="218"/>
      <c r="AIK2166" s="218"/>
      <c r="AIL2166" s="218"/>
      <c r="AIM2166" s="218"/>
      <c r="AIN2166" s="218"/>
      <c r="AIO2166" s="218"/>
      <c r="AIP2166" s="218"/>
      <c r="AIQ2166" s="218"/>
      <c r="AIR2166" s="218"/>
      <c r="AIS2166" s="218"/>
      <c r="AIT2166" s="218"/>
      <c r="AIU2166" s="218"/>
      <c r="AIV2166" s="218"/>
      <c r="AIW2166" s="218"/>
      <c r="AIX2166" s="218"/>
      <c r="AIY2166" s="218"/>
      <c r="AIZ2166" s="218"/>
      <c r="AJA2166" s="218"/>
      <c r="AJB2166" s="218"/>
      <c r="AJC2166" s="218"/>
      <c r="AJD2166" s="218"/>
      <c r="AJE2166" s="218"/>
      <c r="AJF2166" s="218"/>
      <c r="AJG2166" s="218"/>
      <c r="AJH2166" s="218"/>
      <c r="AJI2166" s="218"/>
      <c r="AJJ2166" s="218"/>
      <c r="AJK2166" s="218"/>
      <c r="AJL2166" s="218"/>
      <c r="AJM2166" s="218"/>
      <c r="AJN2166" s="218"/>
      <c r="AJO2166" s="218"/>
      <c r="AJP2166" s="218"/>
      <c r="AJQ2166" s="218"/>
      <c r="AJR2166" s="218"/>
      <c r="AJS2166" s="218"/>
      <c r="AJT2166" s="218"/>
      <c r="AJU2166" s="218"/>
      <c r="AJV2166" s="218"/>
      <c r="AJW2166" s="218"/>
      <c r="AJX2166" s="218"/>
      <c r="AJY2166" s="218"/>
      <c r="AJZ2166" s="218"/>
      <c r="AKA2166" s="218"/>
      <c r="AKB2166" s="218"/>
      <c r="AKC2166" s="218"/>
      <c r="AKD2166" s="218"/>
      <c r="AKE2166" s="218"/>
      <c r="AKF2166" s="218"/>
      <c r="AKG2166" s="218"/>
      <c r="AKH2166" s="218"/>
      <c r="AKI2166" s="218"/>
      <c r="AKJ2166" s="218"/>
      <c r="AKK2166" s="218"/>
      <c r="AKL2166" s="218"/>
      <c r="AKM2166" s="218"/>
      <c r="AKN2166" s="218"/>
      <c r="AKO2166" s="218"/>
      <c r="AKP2166" s="218"/>
      <c r="AKQ2166" s="218"/>
      <c r="AKR2166" s="218"/>
      <c r="AKS2166" s="218"/>
      <c r="AKT2166" s="218"/>
      <c r="AKU2166" s="218"/>
      <c r="AKV2166" s="218"/>
      <c r="AKW2166" s="218"/>
      <c r="AKX2166" s="218"/>
      <c r="AKY2166" s="218"/>
      <c r="AKZ2166" s="218"/>
      <c r="ALA2166" s="218"/>
      <c r="ALB2166" s="218"/>
      <c r="ALC2166" s="218"/>
      <c r="ALD2166" s="218"/>
      <c r="ALE2166" s="218"/>
      <c r="ALF2166" s="218"/>
      <c r="ALG2166" s="218"/>
      <c r="ALH2166" s="218"/>
      <c r="ALI2166" s="218"/>
      <c r="ALJ2166" s="218"/>
      <c r="ALK2166" s="218"/>
      <c r="ALL2166" s="218"/>
      <c r="ALM2166" s="218"/>
      <c r="ALN2166" s="218"/>
      <c r="ALO2166" s="218"/>
      <c r="ALP2166" s="218"/>
      <c r="ALQ2166" s="218"/>
      <c r="ALR2166" s="218"/>
      <c r="ALS2166" s="218"/>
      <c r="ALT2166" s="218"/>
      <c r="ALU2166" s="218"/>
      <c r="ALV2166" s="218"/>
      <c r="ALW2166" s="218"/>
      <c r="ALX2166" s="218"/>
      <c r="ALY2166" s="218"/>
      <c r="ALZ2166" s="218"/>
      <c r="AMA2166" s="218"/>
      <c r="AMB2166" s="218"/>
      <c r="AMC2166" s="218"/>
      <c r="AMD2166" s="218"/>
      <c r="AME2166" s="218"/>
      <c r="AMF2166" s="218"/>
      <c r="AMG2166" s="218"/>
      <c r="AMH2166" s="218"/>
      <c r="AMI2166" s="218"/>
      <c r="AMJ2166" s="218"/>
      <c r="AMK2166" s="218"/>
      <c r="AML2166" s="218"/>
      <c r="AMM2166" s="218"/>
      <c r="AMN2166" s="218"/>
      <c r="AMO2166" s="218"/>
      <c r="AMP2166" s="218"/>
      <c r="AMQ2166" s="218"/>
      <c r="AMR2166" s="218"/>
      <c r="AMS2166" s="218"/>
      <c r="AMT2166" s="218"/>
      <c r="AMU2166" s="218"/>
      <c r="AMV2166" s="218"/>
      <c r="AMW2166" s="218"/>
      <c r="AMX2166" s="218"/>
      <c r="AMY2166" s="218"/>
      <c r="AMZ2166" s="218"/>
      <c r="ANA2166" s="218"/>
      <c r="ANB2166" s="218"/>
      <c r="ANC2166" s="218"/>
      <c r="AND2166" s="218"/>
      <c r="ANE2166" s="218"/>
      <c r="ANF2166" s="218"/>
      <c r="ANG2166" s="218"/>
      <c r="ANH2166" s="218"/>
      <c r="ANI2166" s="218"/>
      <c r="ANJ2166" s="218"/>
      <c r="ANK2166" s="218"/>
      <c r="ANL2166" s="218"/>
      <c r="ANM2166" s="218"/>
      <c r="ANN2166" s="218"/>
      <c r="ANO2166" s="218"/>
      <c r="ANP2166" s="218"/>
      <c r="ANQ2166" s="218"/>
      <c r="ANR2166" s="218"/>
      <c r="ANS2166" s="218"/>
      <c r="ANT2166" s="218"/>
      <c r="ANU2166" s="218"/>
      <c r="ANV2166" s="218"/>
      <c r="ANW2166" s="218"/>
      <c r="ANX2166" s="218"/>
      <c r="ANY2166" s="218"/>
      <c r="ANZ2166" s="218"/>
      <c r="AOA2166" s="218"/>
      <c r="AOB2166" s="218"/>
      <c r="AOC2166" s="218"/>
      <c r="AOD2166" s="218"/>
      <c r="AOE2166" s="218"/>
      <c r="AOF2166" s="218"/>
      <c r="AOG2166" s="218"/>
      <c r="AOH2166" s="218"/>
      <c r="AOI2166" s="218"/>
      <c r="AOJ2166" s="218"/>
      <c r="AOK2166" s="218"/>
      <c r="AOL2166" s="218"/>
      <c r="AOM2166" s="218"/>
      <c r="AON2166" s="218"/>
      <c r="AOO2166" s="218"/>
      <c r="AOP2166" s="218"/>
      <c r="AOQ2166" s="218"/>
      <c r="AOR2166" s="218"/>
      <c r="AOS2166" s="218"/>
      <c r="AOT2166" s="218"/>
      <c r="AOU2166" s="218"/>
      <c r="AOV2166" s="218"/>
      <c r="AOW2166" s="218"/>
      <c r="AOX2166" s="218"/>
      <c r="AOY2166" s="218"/>
      <c r="AOZ2166" s="218"/>
      <c r="APA2166" s="218"/>
      <c r="APB2166" s="218"/>
      <c r="APC2166" s="218"/>
      <c r="APD2166" s="218"/>
      <c r="APE2166" s="218"/>
      <c r="APF2166" s="218"/>
      <c r="APG2166" s="218"/>
      <c r="APH2166" s="218"/>
      <c r="API2166" s="218"/>
      <c r="APJ2166" s="218"/>
      <c r="APK2166" s="218"/>
      <c r="APL2166" s="218"/>
      <c r="APM2166" s="218"/>
      <c r="APN2166" s="218"/>
      <c r="APO2166" s="218"/>
      <c r="APP2166" s="218"/>
      <c r="APQ2166" s="218"/>
      <c r="APR2166" s="218"/>
      <c r="APS2166" s="218"/>
      <c r="APT2166" s="218"/>
      <c r="APU2166" s="218"/>
      <c r="APV2166" s="218"/>
      <c r="APW2166" s="218"/>
      <c r="APX2166" s="218"/>
      <c r="APY2166" s="218"/>
      <c r="APZ2166" s="218"/>
      <c r="AQA2166" s="218"/>
      <c r="AQB2166" s="218"/>
      <c r="AQC2166" s="218"/>
      <c r="AQD2166" s="218"/>
      <c r="AQE2166" s="218"/>
      <c r="AQF2166" s="218"/>
      <c r="AQG2166" s="218"/>
      <c r="AQH2166" s="218"/>
      <c r="AQI2166" s="218"/>
      <c r="AQJ2166" s="218"/>
      <c r="AQK2166" s="218"/>
      <c r="AQL2166" s="218"/>
      <c r="AQM2166" s="218"/>
      <c r="AQN2166" s="218"/>
      <c r="AQO2166" s="218"/>
      <c r="AQP2166" s="218"/>
      <c r="AQQ2166" s="218"/>
      <c r="AQR2166" s="218"/>
      <c r="AQS2166" s="218"/>
      <c r="AQT2166" s="218"/>
      <c r="AQU2166" s="218"/>
      <c r="AQV2166" s="218"/>
      <c r="AQW2166" s="218"/>
      <c r="AQX2166" s="218"/>
      <c r="AQY2166" s="218"/>
      <c r="AQZ2166" s="218"/>
      <c r="ARA2166" s="218"/>
      <c r="ARB2166" s="218"/>
      <c r="ARC2166" s="218"/>
      <c r="ARD2166" s="218"/>
      <c r="ARE2166" s="218"/>
      <c r="ARF2166" s="218"/>
      <c r="ARG2166" s="218"/>
      <c r="ARH2166" s="218"/>
      <c r="ARI2166" s="218"/>
      <c r="ARJ2166" s="218"/>
      <c r="ARK2166" s="218"/>
      <c r="ARL2166" s="218"/>
      <c r="ARM2166" s="218"/>
      <c r="ARN2166" s="218"/>
      <c r="ARO2166" s="218"/>
      <c r="ARP2166" s="218"/>
      <c r="ARQ2166" s="218"/>
      <c r="ARR2166" s="218"/>
      <c r="ARS2166" s="218"/>
      <c r="ART2166" s="218"/>
      <c r="ARU2166" s="218"/>
      <c r="ARV2166" s="218"/>
      <c r="ARW2166" s="218"/>
      <c r="ARX2166" s="218"/>
      <c r="ARY2166" s="218"/>
      <c r="ARZ2166" s="218"/>
      <c r="ASA2166" s="218"/>
      <c r="ASB2166" s="218"/>
      <c r="ASC2166" s="218"/>
      <c r="ASD2166" s="218"/>
      <c r="ASE2166" s="218"/>
      <c r="ASF2166" s="218"/>
      <c r="ASG2166" s="218"/>
      <c r="ASH2166" s="218"/>
      <c r="ASI2166" s="218"/>
      <c r="ASJ2166" s="218"/>
      <c r="ASK2166" s="218"/>
      <c r="ASL2166" s="218"/>
      <c r="ASM2166" s="218"/>
      <c r="ASN2166" s="218"/>
      <c r="ASO2166" s="218"/>
      <c r="ASP2166" s="218"/>
      <c r="ASQ2166" s="218"/>
      <c r="ASR2166" s="218"/>
      <c r="ASS2166" s="218"/>
      <c r="AST2166" s="218"/>
      <c r="ASU2166" s="218"/>
      <c r="ASV2166" s="218"/>
      <c r="ASW2166" s="218"/>
      <c r="ASX2166" s="218"/>
      <c r="ASY2166" s="218"/>
      <c r="ASZ2166" s="218"/>
      <c r="ATA2166" s="218"/>
      <c r="ATB2166" s="218"/>
      <c r="ATC2166" s="218"/>
      <c r="ATD2166" s="218"/>
      <c r="ATE2166" s="218"/>
      <c r="ATF2166" s="218"/>
      <c r="ATG2166" s="218"/>
      <c r="ATH2166" s="218"/>
      <c r="ATI2166" s="218"/>
      <c r="ATJ2166" s="218"/>
      <c r="ATK2166" s="218"/>
      <c r="ATL2166" s="218"/>
      <c r="ATM2166" s="218"/>
      <c r="ATN2166" s="218"/>
      <c r="ATO2166" s="218"/>
      <c r="ATP2166" s="218"/>
      <c r="ATQ2166" s="218"/>
      <c r="ATR2166" s="218"/>
      <c r="ATS2166" s="218"/>
      <c r="ATT2166" s="218"/>
      <c r="ATU2166" s="218"/>
      <c r="ATV2166" s="218"/>
      <c r="ATW2166" s="218"/>
      <c r="ATX2166" s="218"/>
      <c r="ATY2166" s="218"/>
      <c r="ATZ2166" s="218"/>
      <c r="AUA2166" s="218"/>
      <c r="AUB2166" s="218"/>
      <c r="AUC2166" s="218"/>
      <c r="AUD2166" s="218"/>
      <c r="AUE2166" s="218"/>
      <c r="AUF2166" s="218"/>
      <c r="AUG2166" s="218"/>
      <c r="AUH2166" s="218"/>
      <c r="AUI2166" s="218"/>
      <c r="AUJ2166" s="218"/>
      <c r="AUK2166" s="218"/>
      <c r="AUL2166" s="218"/>
      <c r="AUM2166" s="218"/>
      <c r="AUN2166" s="218"/>
      <c r="AUO2166" s="218"/>
      <c r="AUP2166" s="218"/>
      <c r="AUQ2166" s="218"/>
      <c r="AUR2166" s="218"/>
      <c r="AUS2166" s="218"/>
      <c r="AUT2166" s="218"/>
      <c r="AUU2166" s="218"/>
      <c r="AUV2166" s="218"/>
      <c r="AUW2166" s="218"/>
      <c r="AUX2166" s="218"/>
      <c r="AUY2166" s="218"/>
      <c r="AUZ2166" s="218"/>
      <c r="AVA2166" s="218"/>
      <c r="AVB2166" s="218"/>
      <c r="AVC2166" s="218"/>
      <c r="AVD2166" s="218"/>
      <c r="AVE2166" s="218"/>
      <c r="AVF2166" s="218"/>
      <c r="AVG2166" s="218"/>
      <c r="AVH2166" s="218"/>
      <c r="AVI2166" s="218"/>
      <c r="AVJ2166" s="218"/>
      <c r="AVK2166" s="218"/>
      <c r="AVL2166" s="218"/>
      <c r="AVM2166" s="218"/>
      <c r="AVN2166" s="218"/>
      <c r="AVO2166" s="218"/>
      <c r="AVP2166" s="218"/>
      <c r="AVQ2166" s="218"/>
      <c r="AVR2166" s="218"/>
      <c r="AVS2166" s="218"/>
      <c r="AVT2166" s="218"/>
      <c r="AVU2166" s="218"/>
      <c r="AVV2166" s="218"/>
      <c r="AVW2166" s="218"/>
      <c r="AVX2166" s="218"/>
      <c r="AVY2166" s="218"/>
      <c r="AVZ2166" s="218"/>
      <c r="AWA2166" s="218"/>
      <c r="AWB2166" s="218"/>
      <c r="AWC2166" s="218"/>
      <c r="AWD2166" s="218"/>
      <c r="AWE2166" s="218"/>
      <c r="AWF2166" s="218"/>
      <c r="AWG2166" s="218"/>
      <c r="AWH2166" s="218"/>
      <c r="AWI2166" s="218"/>
      <c r="AWJ2166" s="218"/>
      <c r="AWK2166" s="218"/>
      <c r="AWL2166" s="218"/>
      <c r="AWM2166" s="218"/>
      <c r="AWN2166" s="218"/>
      <c r="AWO2166" s="218"/>
      <c r="AWP2166" s="218"/>
      <c r="AWQ2166" s="218"/>
      <c r="AWR2166" s="218"/>
      <c r="AWS2166" s="218"/>
      <c r="AWT2166" s="218"/>
      <c r="AWU2166" s="218"/>
      <c r="AWV2166" s="218"/>
      <c r="AWW2166" s="218"/>
      <c r="AWX2166" s="218"/>
      <c r="AWY2166" s="218"/>
      <c r="AWZ2166" s="218"/>
      <c r="AXA2166" s="218"/>
      <c r="AXB2166" s="218"/>
      <c r="AXC2166" s="218"/>
      <c r="AXD2166" s="218"/>
      <c r="AXE2166" s="218"/>
      <c r="AXF2166" s="218"/>
      <c r="AXG2166" s="218"/>
      <c r="AXH2166" s="218"/>
      <c r="AXI2166" s="218"/>
      <c r="AXJ2166" s="218"/>
      <c r="AXK2166" s="218"/>
      <c r="AXL2166" s="218"/>
      <c r="AXM2166" s="218"/>
      <c r="AXN2166" s="218"/>
      <c r="AXO2166" s="218"/>
      <c r="AXP2166" s="218"/>
      <c r="AXQ2166" s="218"/>
      <c r="AXR2166" s="218"/>
      <c r="AXS2166" s="218"/>
      <c r="AXT2166" s="218"/>
      <c r="AXU2166" s="218"/>
      <c r="AXV2166" s="218"/>
      <c r="AXW2166" s="218"/>
      <c r="AXX2166" s="218"/>
      <c r="AXY2166" s="218"/>
      <c r="AXZ2166" s="218"/>
      <c r="AYA2166" s="218"/>
      <c r="AYB2166" s="218"/>
      <c r="AYC2166" s="218"/>
      <c r="AYD2166" s="218"/>
      <c r="AYE2166" s="218"/>
      <c r="AYF2166" s="218"/>
      <c r="AYG2166" s="218"/>
      <c r="AYH2166" s="218"/>
      <c r="AYI2166" s="218"/>
      <c r="AYJ2166" s="218"/>
      <c r="AYK2166" s="218"/>
      <c r="AYL2166" s="218"/>
      <c r="AYM2166" s="218"/>
      <c r="AYN2166" s="218"/>
      <c r="AYO2166" s="218"/>
      <c r="AYP2166" s="218"/>
      <c r="AYQ2166" s="218"/>
      <c r="AYR2166" s="218"/>
      <c r="AYS2166" s="218"/>
      <c r="AYT2166" s="218"/>
      <c r="AYU2166" s="218"/>
      <c r="AYV2166" s="218"/>
      <c r="AYW2166" s="218"/>
      <c r="AYX2166" s="218"/>
      <c r="AYY2166" s="218"/>
      <c r="AYZ2166" s="218"/>
      <c r="AZA2166" s="218"/>
      <c r="AZB2166" s="218"/>
      <c r="AZC2166" s="218"/>
      <c r="AZD2166" s="218"/>
      <c r="AZE2166" s="218"/>
      <c r="AZF2166" s="218"/>
      <c r="AZG2166" s="218"/>
      <c r="AZH2166" s="218"/>
      <c r="AZI2166" s="218"/>
      <c r="AZJ2166" s="218"/>
      <c r="AZK2166" s="218"/>
      <c r="AZL2166" s="218"/>
      <c r="AZM2166" s="218"/>
      <c r="AZN2166" s="218"/>
      <c r="AZO2166" s="218"/>
      <c r="AZP2166" s="218"/>
      <c r="AZQ2166" s="218"/>
      <c r="AZR2166" s="218"/>
      <c r="AZS2166" s="218"/>
      <c r="AZT2166" s="218"/>
      <c r="AZU2166" s="218"/>
      <c r="AZV2166" s="218"/>
      <c r="AZW2166" s="218"/>
      <c r="AZX2166" s="218"/>
      <c r="AZY2166" s="218"/>
      <c r="AZZ2166" s="218"/>
      <c r="BAA2166" s="218"/>
      <c r="BAB2166" s="218"/>
      <c r="BAC2166" s="218"/>
      <c r="BAD2166" s="218"/>
      <c r="BAE2166" s="218"/>
      <c r="BAF2166" s="218"/>
      <c r="BAG2166" s="218"/>
      <c r="BAH2166" s="218"/>
      <c r="BAI2166" s="218"/>
      <c r="BAJ2166" s="218"/>
      <c r="BAK2166" s="218"/>
      <c r="BAL2166" s="218"/>
      <c r="BAM2166" s="218"/>
      <c r="BAN2166" s="218"/>
      <c r="BAO2166" s="218"/>
      <c r="BAP2166" s="218"/>
      <c r="BAQ2166" s="218"/>
      <c r="BAR2166" s="218"/>
      <c r="BAS2166" s="218"/>
      <c r="BAT2166" s="218"/>
      <c r="BAU2166" s="218"/>
      <c r="BAV2166" s="218"/>
      <c r="BAW2166" s="218"/>
      <c r="BAX2166" s="218"/>
      <c r="BAY2166" s="218"/>
      <c r="BAZ2166" s="218"/>
      <c r="BBA2166" s="218"/>
      <c r="BBB2166" s="218"/>
      <c r="BBC2166" s="218"/>
      <c r="BBD2166" s="218"/>
      <c r="BBE2166" s="218"/>
      <c r="BBF2166" s="218"/>
      <c r="BBG2166" s="218"/>
      <c r="BBH2166" s="218"/>
      <c r="BBI2166" s="218"/>
      <c r="BBJ2166" s="218"/>
      <c r="BBK2166" s="218"/>
      <c r="BBL2166" s="218"/>
      <c r="BBM2166" s="218"/>
      <c r="BBN2166" s="218"/>
      <c r="BBO2166" s="218"/>
      <c r="BBP2166" s="218"/>
      <c r="BBQ2166" s="218"/>
      <c r="BBR2166" s="218"/>
      <c r="BBS2166" s="218"/>
      <c r="BBT2166" s="218"/>
      <c r="BBU2166" s="218"/>
      <c r="BBV2166" s="218"/>
      <c r="BBW2166" s="218"/>
      <c r="BBX2166" s="218"/>
      <c r="BBY2166" s="218"/>
      <c r="BBZ2166" s="218"/>
      <c r="BCA2166" s="218"/>
      <c r="BCB2166" s="218"/>
      <c r="BCC2166" s="218"/>
      <c r="BCD2166" s="218"/>
      <c r="BCE2166" s="218"/>
      <c r="BCF2166" s="218"/>
      <c r="BCG2166" s="218"/>
      <c r="BCH2166" s="218"/>
      <c r="BCI2166" s="218"/>
      <c r="BCJ2166" s="218"/>
      <c r="BCK2166" s="218"/>
      <c r="BCL2166" s="218"/>
      <c r="BCM2166" s="218"/>
      <c r="BCN2166" s="218"/>
      <c r="BCO2166" s="218"/>
      <c r="BCP2166" s="218"/>
      <c r="BCQ2166" s="218"/>
      <c r="BCR2166" s="218"/>
      <c r="BCS2166" s="218"/>
      <c r="BCT2166" s="218"/>
      <c r="BCU2166" s="218"/>
      <c r="BCV2166" s="218"/>
      <c r="BCW2166" s="218"/>
      <c r="BCX2166" s="218"/>
      <c r="BCY2166" s="218"/>
      <c r="BCZ2166" s="218"/>
      <c r="BDA2166" s="218"/>
      <c r="BDB2166" s="218"/>
      <c r="BDC2166" s="218"/>
      <c r="BDD2166" s="218"/>
      <c r="BDE2166" s="218"/>
      <c r="BDF2166" s="218"/>
      <c r="BDG2166" s="218"/>
      <c r="BDH2166" s="218"/>
      <c r="BDI2166" s="218"/>
      <c r="BDJ2166" s="218"/>
      <c r="BDK2166" s="218"/>
      <c r="BDL2166" s="218"/>
      <c r="BDM2166" s="218"/>
      <c r="BDN2166" s="218"/>
      <c r="BDO2166" s="218"/>
      <c r="BDP2166" s="218"/>
      <c r="BDQ2166" s="218"/>
      <c r="BDR2166" s="218"/>
      <c r="BDS2166" s="218"/>
      <c r="BDT2166" s="218"/>
      <c r="BDU2166" s="218"/>
      <c r="BDV2166" s="218"/>
      <c r="BDW2166" s="218"/>
      <c r="BDX2166" s="218"/>
      <c r="BDY2166" s="218"/>
      <c r="BDZ2166" s="218"/>
      <c r="BEA2166" s="218"/>
      <c r="BEB2166" s="218"/>
      <c r="BEC2166" s="218"/>
      <c r="BED2166" s="218"/>
      <c r="BEE2166" s="218"/>
      <c r="BEF2166" s="218"/>
      <c r="BEG2166" s="218"/>
      <c r="BEH2166" s="218"/>
      <c r="BEI2166" s="218"/>
      <c r="BEJ2166" s="218"/>
      <c r="BEK2166" s="218"/>
      <c r="BEL2166" s="218"/>
      <c r="BEM2166" s="218"/>
      <c r="BEN2166" s="218"/>
      <c r="BEO2166" s="218"/>
      <c r="BEP2166" s="218"/>
      <c r="BEQ2166" s="218"/>
      <c r="BER2166" s="218"/>
      <c r="BES2166" s="218"/>
      <c r="BET2166" s="218"/>
      <c r="BEU2166" s="218"/>
      <c r="BEV2166" s="218"/>
      <c r="BEW2166" s="218"/>
      <c r="BEX2166" s="218"/>
      <c r="BEY2166" s="218"/>
      <c r="BEZ2166" s="218"/>
      <c r="BFA2166" s="218"/>
      <c r="BFB2166" s="218"/>
      <c r="BFC2166" s="218"/>
      <c r="BFD2166" s="218"/>
      <c r="BFE2166" s="218"/>
      <c r="BFF2166" s="218"/>
      <c r="BFG2166" s="218"/>
      <c r="BFH2166" s="218"/>
      <c r="BFI2166" s="218"/>
      <c r="BFJ2166" s="218"/>
      <c r="BFK2166" s="218"/>
      <c r="BFL2166" s="218"/>
      <c r="BFM2166" s="218"/>
      <c r="BFN2166" s="218"/>
      <c r="BFO2166" s="218"/>
      <c r="BFP2166" s="218"/>
      <c r="BFQ2166" s="218"/>
      <c r="BFR2166" s="218"/>
      <c r="BFS2166" s="218"/>
      <c r="BFT2166" s="218"/>
      <c r="BFU2166" s="218"/>
      <c r="BFV2166" s="218"/>
      <c r="BFW2166" s="218"/>
      <c r="BFX2166" s="218"/>
      <c r="BFY2166" s="218"/>
      <c r="BFZ2166" s="218"/>
      <c r="BGA2166" s="218"/>
      <c r="BGB2166" s="218"/>
      <c r="BGC2166" s="218"/>
      <c r="BGD2166" s="218"/>
      <c r="BGE2166" s="218"/>
      <c r="BGF2166" s="218"/>
      <c r="BGG2166" s="218"/>
      <c r="BGH2166" s="218"/>
      <c r="BGI2166" s="218"/>
      <c r="BGJ2166" s="218"/>
      <c r="BGK2166" s="218"/>
      <c r="BGL2166" s="218"/>
      <c r="BGM2166" s="218"/>
      <c r="BGN2166" s="218"/>
      <c r="BGO2166" s="218"/>
      <c r="BGP2166" s="218"/>
      <c r="BGQ2166" s="218"/>
      <c r="BGR2166" s="218"/>
      <c r="BGS2166" s="218"/>
      <c r="BGT2166" s="218"/>
      <c r="BGU2166" s="218"/>
      <c r="BGV2166" s="218"/>
      <c r="BGW2166" s="218"/>
      <c r="BGX2166" s="218"/>
      <c r="BGY2166" s="218"/>
      <c r="BGZ2166" s="218"/>
      <c r="BHA2166" s="218"/>
      <c r="BHB2166" s="218"/>
      <c r="BHC2166" s="218"/>
      <c r="BHD2166" s="218"/>
      <c r="BHE2166" s="218"/>
      <c r="BHF2166" s="218"/>
      <c r="BHG2166" s="218"/>
      <c r="BHH2166" s="218"/>
      <c r="BHI2166" s="218"/>
      <c r="BHJ2166" s="218"/>
      <c r="BHK2166" s="218"/>
      <c r="BHL2166" s="218"/>
      <c r="BHM2166" s="218"/>
      <c r="BHN2166" s="218"/>
      <c r="BHO2166" s="218"/>
      <c r="BHP2166" s="218"/>
      <c r="BHQ2166" s="218"/>
      <c r="BHR2166" s="218"/>
      <c r="BHS2166" s="218"/>
      <c r="BHT2166" s="218"/>
      <c r="BHU2166" s="218"/>
      <c r="BHV2166" s="218"/>
      <c r="BHW2166" s="218"/>
      <c r="BHX2166" s="218"/>
      <c r="BHY2166" s="218"/>
      <c r="BHZ2166" s="218"/>
      <c r="BIA2166" s="218"/>
      <c r="BIB2166" s="218"/>
      <c r="BIC2166" s="218"/>
      <c r="BID2166" s="218"/>
      <c r="BIE2166" s="218"/>
      <c r="BIF2166" s="218"/>
      <c r="BIG2166" s="218"/>
      <c r="BIH2166" s="218"/>
      <c r="BII2166" s="218"/>
      <c r="BIJ2166" s="218"/>
      <c r="BIK2166" s="218"/>
      <c r="BIL2166" s="218"/>
      <c r="BIM2166" s="218"/>
      <c r="BIN2166" s="218"/>
      <c r="BIO2166" s="218"/>
      <c r="BIP2166" s="218"/>
      <c r="BIQ2166" s="218"/>
      <c r="BIR2166" s="218"/>
      <c r="BIS2166" s="218"/>
      <c r="BIT2166" s="218"/>
      <c r="BIU2166" s="218"/>
      <c r="BIV2166" s="218"/>
      <c r="BIW2166" s="218"/>
      <c r="BIX2166" s="218"/>
      <c r="BIY2166" s="218"/>
      <c r="BIZ2166" s="218"/>
      <c r="BJA2166" s="218"/>
      <c r="BJB2166" s="218"/>
      <c r="BJC2166" s="218"/>
      <c r="BJD2166" s="218"/>
      <c r="BJE2166" s="218"/>
      <c r="BJF2166" s="218"/>
      <c r="BJG2166" s="218"/>
      <c r="BJH2166" s="218"/>
      <c r="BJI2166" s="218"/>
      <c r="BJJ2166" s="218"/>
      <c r="BJK2166" s="218"/>
      <c r="BJL2166" s="218"/>
      <c r="BJM2166" s="218"/>
      <c r="BJN2166" s="218"/>
      <c r="BJO2166" s="218"/>
      <c r="BJP2166" s="218"/>
      <c r="BJQ2166" s="218"/>
      <c r="BJR2166" s="218"/>
      <c r="BJS2166" s="218"/>
      <c r="BJT2166" s="218"/>
      <c r="BJU2166" s="218"/>
      <c r="BJV2166" s="218"/>
      <c r="BJW2166" s="218"/>
      <c r="BJX2166" s="218"/>
      <c r="BJY2166" s="218"/>
      <c r="BJZ2166" s="218"/>
      <c r="BKA2166" s="218"/>
      <c r="BKB2166" s="218"/>
      <c r="BKC2166" s="218"/>
      <c r="BKD2166" s="218"/>
      <c r="BKE2166" s="218"/>
      <c r="BKF2166" s="218"/>
      <c r="BKG2166" s="218"/>
      <c r="BKH2166" s="218"/>
      <c r="BKI2166" s="218"/>
      <c r="BKJ2166" s="218"/>
      <c r="BKK2166" s="218"/>
      <c r="BKL2166" s="218"/>
      <c r="BKM2166" s="218"/>
      <c r="BKN2166" s="218"/>
      <c r="BKO2166" s="218"/>
      <c r="BKP2166" s="218"/>
      <c r="BKQ2166" s="218"/>
      <c r="BKR2166" s="218"/>
      <c r="BKS2166" s="218"/>
      <c r="BKT2166" s="218"/>
      <c r="BKU2166" s="218"/>
      <c r="BKV2166" s="218"/>
      <c r="BKW2166" s="218"/>
      <c r="BKX2166" s="218"/>
      <c r="BKY2166" s="218"/>
      <c r="BKZ2166" s="218"/>
      <c r="BLA2166" s="218"/>
      <c r="BLB2166" s="218"/>
      <c r="BLC2166" s="218"/>
      <c r="BLD2166" s="218"/>
      <c r="BLE2166" s="218"/>
      <c r="BLF2166" s="218"/>
      <c r="BLG2166" s="218"/>
      <c r="BLH2166" s="218"/>
      <c r="BLI2166" s="218"/>
      <c r="BLJ2166" s="218"/>
      <c r="BLK2166" s="218"/>
      <c r="BLL2166" s="218"/>
      <c r="BLM2166" s="218"/>
      <c r="BLN2166" s="218"/>
      <c r="BLO2166" s="218"/>
      <c r="BLP2166" s="218"/>
      <c r="BLQ2166" s="218"/>
      <c r="BLR2166" s="218"/>
      <c r="BLS2166" s="218"/>
      <c r="BLT2166" s="218"/>
      <c r="BLU2166" s="218"/>
      <c r="BLV2166" s="218"/>
      <c r="BLW2166" s="218"/>
      <c r="BLX2166" s="218"/>
      <c r="BLY2166" s="218"/>
      <c r="BLZ2166" s="218"/>
      <c r="BMA2166" s="218"/>
      <c r="BMB2166" s="218"/>
      <c r="BMC2166" s="218"/>
      <c r="BMD2166" s="218"/>
      <c r="BME2166" s="218"/>
      <c r="BMF2166" s="218"/>
      <c r="BMG2166" s="218"/>
      <c r="BMH2166" s="218"/>
      <c r="BMI2166" s="218"/>
      <c r="BMJ2166" s="218"/>
      <c r="BMK2166" s="218"/>
      <c r="BML2166" s="218"/>
      <c r="BMM2166" s="218"/>
      <c r="BMN2166" s="218"/>
      <c r="BMO2166" s="218"/>
      <c r="BMP2166" s="218"/>
      <c r="BMQ2166" s="218"/>
      <c r="BMR2166" s="218"/>
      <c r="BMS2166" s="218"/>
      <c r="BMT2166" s="218"/>
      <c r="BMU2166" s="218"/>
      <c r="BMV2166" s="218"/>
      <c r="BMW2166" s="218"/>
      <c r="BMX2166" s="218"/>
      <c r="BMY2166" s="218"/>
      <c r="BMZ2166" s="218"/>
      <c r="BNA2166" s="218"/>
      <c r="BNB2166" s="218"/>
      <c r="BNC2166" s="218"/>
      <c r="BND2166" s="218"/>
      <c r="BNE2166" s="218"/>
      <c r="BNF2166" s="218"/>
      <c r="BNG2166" s="218"/>
      <c r="BNH2166" s="218"/>
      <c r="BNI2166" s="218"/>
      <c r="BNJ2166" s="218"/>
      <c r="BNK2166" s="218"/>
      <c r="BNL2166" s="218"/>
      <c r="BNM2166" s="218"/>
      <c r="BNN2166" s="218"/>
      <c r="BNO2166" s="218"/>
      <c r="BNP2166" s="218"/>
      <c r="BNQ2166" s="218"/>
      <c r="BNR2166" s="218"/>
      <c r="BNS2166" s="218"/>
      <c r="BNT2166" s="218"/>
      <c r="BNU2166" s="218"/>
      <c r="BNV2166" s="218"/>
      <c r="BNW2166" s="218"/>
      <c r="BNX2166" s="218"/>
      <c r="BNY2166" s="218"/>
      <c r="BNZ2166" s="218"/>
      <c r="BOA2166" s="218"/>
      <c r="BOB2166" s="218"/>
      <c r="BOC2166" s="218"/>
      <c r="BOD2166" s="218"/>
      <c r="BOE2166" s="218"/>
      <c r="BOF2166" s="218"/>
      <c r="BOG2166" s="218"/>
      <c r="BOH2166" s="218"/>
      <c r="BOI2166" s="218"/>
      <c r="BOJ2166" s="218"/>
      <c r="BOK2166" s="218"/>
      <c r="BOL2166" s="218"/>
      <c r="BOM2166" s="218"/>
      <c r="BON2166" s="218"/>
      <c r="BOO2166" s="218"/>
      <c r="BOP2166" s="218"/>
      <c r="BOQ2166" s="218"/>
      <c r="BOR2166" s="218"/>
      <c r="BOS2166" s="218"/>
      <c r="BOT2166" s="218"/>
      <c r="BOU2166" s="218"/>
      <c r="BOV2166" s="218"/>
      <c r="BOW2166" s="218"/>
      <c r="BOX2166" s="218"/>
      <c r="BOY2166" s="218"/>
      <c r="BOZ2166" s="218"/>
      <c r="BPA2166" s="218"/>
      <c r="BPB2166" s="218"/>
      <c r="BPC2166" s="218"/>
      <c r="BPD2166" s="218"/>
      <c r="BPE2166" s="218"/>
      <c r="BPF2166" s="218"/>
      <c r="BPG2166" s="218"/>
      <c r="BPH2166" s="218"/>
      <c r="BPI2166" s="218"/>
      <c r="BPJ2166" s="218"/>
      <c r="BPK2166" s="218"/>
      <c r="BPL2166" s="218"/>
      <c r="BPM2166" s="218"/>
      <c r="BPN2166" s="218"/>
      <c r="BPO2166" s="218"/>
      <c r="BPP2166" s="218"/>
      <c r="BPQ2166" s="218"/>
      <c r="BPR2166" s="218"/>
      <c r="BPS2166" s="218"/>
      <c r="BPT2166" s="218"/>
      <c r="BPU2166" s="218"/>
      <c r="BPV2166" s="218"/>
      <c r="BPW2166" s="218"/>
      <c r="BPX2166" s="218"/>
      <c r="BPY2166" s="218"/>
      <c r="BPZ2166" s="218"/>
      <c r="BQA2166" s="218"/>
      <c r="BQB2166" s="218"/>
      <c r="BQC2166" s="218"/>
      <c r="BQD2166" s="218"/>
      <c r="BQE2166" s="218"/>
      <c r="BQF2166" s="218"/>
      <c r="BQG2166" s="218"/>
      <c r="BQH2166" s="218"/>
      <c r="BQI2166" s="218"/>
      <c r="BQJ2166" s="218"/>
      <c r="BQK2166" s="218"/>
      <c r="BQL2166" s="218"/>
      <c r="BQM2166" s="218"/>
      <c r="BQN2166" s="218"/>
      <c r="BQO2166" s="218"/>
      <c r="BQP2166" s="218"/>
      <c r="BQQ2166" s="218"/>
      <c r="BQR2166" s="218"/>
      <c r="BQS2166" s="218"/>
      <c r="BQT2166" s="218"/>
      <c r="BQU2166" s="218"/>
      <c r="BQV2166" s="218"/>
      <c r="BQW2166" s="218"/>
      <c r="BQX2166" s="218"/>
      <c r="BQY2166" s="218"/>
      <c r="BQZ2166" s="218"/>
      <c r="BRA2166" s="218"/>
      <c r="BRB2166" s="218"/>
      <c r="BRC2166" s="218"/>
      <c r="BRD2166" s="218"/>
      <c r="BRE2166" s="218"/>
      <c r="BRF2166" s="218"/>
      <c r="BRG2166" s="218"/>
      <c r="BRH2166" s="218"/>
      <c r="BRI2166" s="218"/>
      <c r="BRJ2166" s="218"/>
      <c r="BRK2166" s="218"/>
      <c r="BRL2166" s="218"/>
      <c r="BRM2166" s="218"/>
      <c r="BRN2166" s="218"/>
      <c r="BRO2166" s="218"/>
      <c r="BRP2166" s="218"/>
      <c r="BRQ2166" s="218"/>
      <c r="BRR2166" s="218"/>
      <c r="BRS2166" s="218"/>
      <c r="BRT2166" s="218"/>
      <c r="BRU2166" s="218"/>
      <c r="BRV2166" s="218"/>
      <c r="BRW2166" s="218"/>
      <c r="BRX2166" s="218"/>
      <c r="BRY2166" s="218"/>
      <c r="BRZ2166" s="218"/>
      <c r="BSA2166" s="218"/>
      <c r="BSB2166" s="218"/>
      <c r="BSC2166" s="218"/>
      <c r="BSD2166" s="218"/>
      <c r="BSE2166" s="218"/>
      <c r="BSF2166" s="218"/>
      <c r="BSG2166" s="218"/>
      <c r="BSH2166" s="218"/>
      <c r="BSI2166" s="218"/>
      <c r="BSJ2166" s="218"/>
      <c r="BSK2166" s="218"/>
      <c r="BSL2166" s="218"/>
      <c r="BSM2166" s="218"/>
      <c r="BSN2166" s="218"/>
      <c r="BSO2166" s="218"/>
      <c r="BSP2166" s="218"/>
      <c r="BSQ2166" s="218"/>
      <c r="BSR2166" s="218"/>
      <c r="BSS2166" s="218"/>
      <c r="BST2166" s="218"/>
      <c r="BSU2166" s="218"/>
      <c r="BSV2166" s="218"/>
      <c r="BSW2166" s="218"/>
      <c r="BSX2166" s="218"/>
      <c r="BSY2166" s="218"/>
      <c r="BSZ2166" s="218"/>
      <c r="BTA2166" s="218"/>
      <c r="BTB2166" s="218"/>
      <c r="BTC2166" s="218"/>
      <c r="BTD2166" s="218"/>
      <c r="BTE2166" s="218"/>
      <c r="BTF2166" s="218"/>
      <c r="BTG2166" s="218"/>
      <c r="BTH2166" s="218"/>
      <c r="BTI2166" s="218"/>
      <c r="BTJ2166" s="218"/>
      <c r="BTK2166" s="218"/>
      <c r="BTL2166" s="218"/>
      <c r="BTM2166" s="218"/>
      <c r="BTN2166" s="218"/>
      <c r="BTO2166" s="218"/>
      <c r="BTP2166" s="218"/>
      <c r="BTQ2166" s="218"/>
      <c r="BTR2166" s="218"/>
      <c r="BTS2166" s="218"/>
      <c r="BTT2166" s="218"/>
      <c r="BTU2166" s="218"/>
      <c r="BTV2166" s="218"/>
      <c r="BTW2166" s="218"/>
      <c r="BTX2166" s="218"/>
      <c r="BTY2166" s="218"/>
      <c r="BTZ2166" s="218"/>
      <c r="BUA2166" s="218"/>
      <c r="BUB2166" s="218"/>
      <c r="BUC2166" s="218"/>
      <c r="BUD2166" s="218"/>
      <c r="BUE2166" s="218"/>
      <c r="BUF2166" s="218"/>
      <c r="BUG2166" s="218"/>
      <c r="BUH2166" s="218"/>
      <c r="BUI2166" s="218"/>
      <c r="BUJ2166" s="218"/>
      <c r="BUK2166" s="218"/>
      <c r="BUL2166" s="218"/>
      <c r="BUM2166" s="218"/>
      <c r="BUN2166" s="218"/>
      <c r="BUO2166" s="218"/>
      <c r="BUP2166" s="218"/>
      <c r="BUQ2166" s="218"/>
      <c r="BUR2166" s="218"/>
      <c r="BUS2166" s="218"/>
      <c r="BUT2166" s="218"/>
      <c r="BUU2166" s="218"/>
      <c r="BUV2166" s="218"/>
      <c r="BUW2166" s="218"/>
      <c r="BUX2166" s="218"/>
      <c r="BUY2166" s="218"/>
      <c r="BUZ2166" s="218"/>
      <c r="BVA2166" s="218"/>
      <c r="BVB2166" s="218"/>
      <c r="BVC2166" s="218"/>
      <c r="BVD2166" s="218"/>
      <c r="BVE2166" s="218"/>
      <c r="BVF2166" s="218"/>
      <c r="BVG2166" s="218"/>
      <c r="BVH2166" s="218"/>
      <c r="BVI2166" s="218"/>
      <c r="BVJ2166" s="218"/>
      <c r="BVK2166" s="218"/>
      <c r="BVL2166" s="218"/>
      <c r="BVM2166" s="218"/>
      <c r="BVN2166" s="218"/>
      <c r="BVO2166" s="218"/>
      <c r="BVP2166" s="218"/>
      <c r="BVQ2166" s="218"/>
      <c r="BVR2166" s="218"/>
      <c r="BVS2166" s="218"/>
      <c r="BVT2166" s="218"/>
      <c r="BVU2166" s="218"/>
      <c r="BVV2166" s="218"/>
      <c r="BVW2166" s="218"/>
      <c r="BVX2166" s="218"/>
      <c r="BVY2166" s="218"/>
      <c r="BVZ2166" s="218"/>
      <c r="BWA2166" s="218"/>
      <c r="BWB2166" s="218"/>
      <c r="BWC2166" s="218"/>
      <c r="BWD2166" s="218"/>
      <c r="BWE2166" s="218"/>
      <c r="BWF2166" s="218"/>
      <c r="BWG2166" s="218"/>
      <c r="BWH2166" s="218"/>
      <c r="BWI2166" s="218"/>
      <c r="BWJ2166" s="218"/>
      <c r="BWK2166" s="218"/>
      <c r="BWL2166" s="218"/>
      <c r="BWM2166" s="218"/>
      <c r="BWN2166" s="218"/>
      <c r="BWO2166" s="218"/>
      <c r="BWP2166" s="218"/>
      <c r="BWQ2166" s="218"/>
      <c r="BWR2166" s="218"/>
      <c r="BWS2166" s="218"/>
      <c r="BWT2166" s="218"/>
      <c r="BWU2166" s="218"/>
      <c r="BWV2166" s="218"/>
      <c r="BWW2166" s="218"/>
      <c r="BWX2166" s="218"/>
      <c r="BWY2166" s="218"/>
      <c r="BWZ2166" s="218"/>
      <c r="BXA2166" s="218"/>
      <c r="BXB2166" s="218"/>
      <c r="BXC2166" s="218"/>
      <c r="BXD2166" s="218"/>
      <c r="BXE2166" s="218"/>
      <c r="BXF2166" s="218"/>
      <c r="BXG2166" s="218"/>
      <c r="BXH2166" s="218"/>
      <c r="BXI2166" s="218"/>
      <c r="BXJ2166" s="218"/>
      <c r="BXK2166" s="218"/>
      <c r="BXL2166" s="218"/>
      <c r="BXM2166" s="218"/>
      <c r="BXN2166" s="218"/>
      <c r="BXO2166" s="218"/>
      <c r="BXP2166" s="218"/>
      <c r="BXQ2166" s="218"/>
      <c r="BXR2166" s="218"/>
      <c r="BXS2166" s="218"/>
      <c r="BXT2166" s="218"/>
      <c r="BXU2166" s="218"/>
      <c r="BXV2166" s="218"/>
      <c r="BXW2166" s="218"/>
      <c r="BXX2166" s="218"/>
      <c r="BXY2166" s="218"/>
      <c r="BXZ2166" s="218"/>
      <c r="BYA2166" s="218"/>
      <c r="BYB2166" s="218"/>
      <c r="BYC2166" s="218"/>
      <c r="BYD2166" s="218"/>
      <c r="BYE2166" s="218"/>
      <c r="BYF2166" s="218"/>
      <c r="BYG2166" s="218"/>
      <c r="BYH2166" s="218"/>
      <c r="BYI2166" s="218"/>
      <c r="BYJ2166" s="218"/>
      <c r="BYK2166" s="218"/>
      <c r="BYL2166" s="218"/>
      <c r="BYM2166" s="218"/>
      <c r="BYN2166" s="218"/>
      <c r="BYO2166" s="218"/>
      <c r="BYP2166" s="218"/>
      <c r="BYQ2166" s="218"/>
      <c r="BYR2166" s="218"/>
      <c r="BYS2166" s="218"/>
      <c r="BYT2166" s="218"/>
      <c r="BYU2166" s="218"/>
      <c r="BYV2166" s="218"/>
      <c r="BYW2166" s="218"/>
      <c r="BYX2166" s="218"/>
      <c r="BYY2166" s="218"/>
      <c r="BYZ2166" s="218"/>
      <c r="BZA2166" s="218"/>
      <c r="BZB2166" s="218"/>
      <c r="BZC2166" s="218"/>
      <c r="BZD2166" s="218"/>
      <c r="BZE2166" s="218"/>
      <c r="BZF2166" s="218"/>
      <c r="BZG2166" s="218"/>
      <c r="BZH2166" s="218"/>
      <c r="BZI2166" s="218"/>
      <c r="BZJ2166" s="218"/>
      <c r="BZK2166" s="218"/>
      <c r="BZL2166" s="218"/>
      <c r="BZM2166" s="218"/>
      <c r="BZN2166" s="218"/>
      <c r="BZO2166" s="218"/>
      <c r="BZP2166" s="218"/>
      <c r="BZQ2166" s="218"/>
      <c r="BZR2166" s="218"/>
      <c r="BZS2166" s="218"/>
      <c r="BZT2166" s="218"/>
      <c r="BZU2166" s="218"/>
      <c r="BZV2166" s="218"/>
      <c r="BZW2166" s="218"/>
      <c r="BZX2166" s="218"/>
      <c r="BZY2166" s="218"/>
      <c r="BZZ2166" s="218"/>
      <c r="CAA2166" s="218"/>
      <c r="CAB2166" s="218"/>
      <c r="CAC2166" s="218"/>
      <c r="CAD2166" s="218"/>
      <c r="CAE2166" s="218"/>
      <c r="CAF2166" s="218"/>
      <c r="CAG2166" s="218"/>
      <c r="CAH2166" s="218"/>
      <c r="CAI2166" s="218"/>
      <c r="CAJ2166" s="218"/>
      <c r="CAK2166" s="218"/>
      <c r="CAL2166" s="218"/>
      <c r="CAM2166" s="218"/>
      <c r="CAN2166" s="218"/>
      <c r="CAO2166" s="218"/>
      <c r="CAP2166" s="218"/>
      <c r="CAQ2166" s="218"/>
      <c r="CAR2166" s="218"/>
      <c r="CAS2166" s="218"/>
      <c r="CAT2166" s="218"/>
      <c r="CAU2166" s="218"/>
      <c r="CAV2166" s="218"/>
      <c r="CAW2166" s="218"/>
      <c r="CAX2166" s="218"/>
      <c r="CAY2166" s="218"/>
      <c r="CAZ2166" s="218"/>
      <c r="CBA2166" s="218"/>
      <c r="CBB2166" s="218"/>
      <c r="CBC2166" s="218"/>
      <c r="CBD2166" s="218"/>
      <c r="CBE2166" s="218"/>
      <c r="CBF2166" s="218"/>
      <c r="CBG2166" s="218"/>
      <c r="CBH2166" s="218"/>
      <c r="CBI2166" s="218"/>
      <c r="CBJ2166" s="218"/>
      <c r="CBK2166" s="218"/>
      <c r="CBL2166" s="218"/>
      <c r="CBM2166" s="218"/>
      <c r="CBN2166" s="218"/>
      <c r="CBO2166" s="218"/>
      <c r="CBP2166" s="218"/>
      <c r="CBQ2166" s="218"/>
      <c r="CBR2166" s="218"/>
      <c r="CBS2166" s="218"/>
      <c r="CBT2166" s="218"/>
      <c r="CBU2166" s="218"/>
      <c r="CBV2166" s="218"/>
      <c r="CBW2166" s="218"/>
      <c r="CBX2166" s="218"/>
      <c r="CBY2166" s="218"/>
      <c r="CBZ2166" s="218"/>
      <c r="CCA2166" s="218"/>
      <c r="CCB2166" s="218"/>
      <c r="CCC2166" s="218"/>
      <c r="CCD2166" s="218"/>
      <c r="CCE2166" s="218"/>
      <c r="CCF2166" s="218"/>
      <c r="CCG2166" s="218"/>
      <c r="CCH2166" s="218"/>
      <c r="CCI2166" s="218"/>
      <c r="CCJ2166" s="218"/>
      <c r="CCK2166" s="218"/>
      <c r="CCL2166" s="218"/>
      <c r="CCM2166" s="218"/>
      <c r="CCN2166" s="218"/>
      <c r="CCO2166" s="218"/>
      <c r="CCP2166" s="218"/>
      <c r="CCQ2166" s="218"/>
      <c r="CCR2166" s="218"/>
      <c r="CCS2166" s="218"/>
      <c r="CCT2166" s="218"/>
      <c r="CCU2166" s="218"/>
      <c r="CCV2166" s="218"/>
      <c r="CCW2166" s="218"/>
      <c r="CCX2166" s="218"/>
      <c r="CCY2166" s="218"/>
      <c r="CCZ2166" s="218"/>
      <c r="CDA2166" s="218"/>
      <c r="CDB2166" s="218"/>
      <c r="CDC2166" s="218"/>
      <c r="CDD2166" s="218"/>
      <c r="CDE2166" s="218"/>
      <c r="CDF2166" s="218"/>
      <c r="CDG2166" s="218"/>
      <c r="CDH2166" s="218"/>
      <c r="CDI2166" s="218"/>
      <c r="CDJ2166" s="218"/>
      <c r="CDK2166" s="218"/>
      <c r="CDL2166" s="218"/>
      <c r="CDM2166" s="218"/>
      <c r="CDN2166" s="218"/>
      <c r="CDO2166" s="218"/>
      <c r="CDP2166" s="218"/>
      <c r="CDQ2166" s="218"/>
      <c r="CDR2166" s="218"/>
      <c r="CDS2166" s="218"/>
      <c r="CDT2166" s="218"/>
      <c r="CDU2166" s="218"/>
      <c r="CDV2166" s="218"/>
      <c r="CDW2166" s="218"/>
      <c r="CDX2166" s="218"/>
      <c r="CDY2166" s="218"/>
      <c r="CDZ2166" s="218"/>
      <c r="CEA2166" s="218"/>
      <c r="CEB2166" s="218"/>
      <c r="CEC2166" s="218"/>
      <c r="CED2166" s="218"/>
      <c r="CEE2166" s="218"/>
      <c r="CEF2166" s="218"/>
      <c r="CEG2166" s="218"/>
      <c r="CEH2166" s="218"/>
      <c r="CEI2166" s="218"/>
      <c r="CEJ2166" s="218"/>
      <c r="CEK2166" s="218"/>
      <c r="CEL2166" s="218"/>
      <c r="CEM2166" s="218"/>
      <c r="CEN2166" s="218"/>
      <c r="CEO2166" s="218"/>
      <c r="CEP2166" s="218"/>
      <c r="CEQ2166" s="218"/>
      <c r="CER2166" s="218"/>
      <c r="CES2166" s="218"/>
      <c r="CET2166" s="218"/>
      <c r="CEU2166" s="218"/>
      <c r="CEV2166" s="218"/>
      <c r="CEW2166" s="218"/>
      <c r="CEX2166" s="218"/>
      <c r="CEY2166" s="218"/>
      <c r="CEZ2166" s="218"/>
      <c r="CFA2166" s="218"/>
      <c r="CFB2166" s="218"/>
      <c r="CFC2166" s="218"/>
      <c r="CFD2166" s="218"/>
      <c r="CFE2166" s="218"/>
      <c r="CFF2166" s="218"/>
      <c r="CFG2166" s="218"/>
      <c r="CFH2166" s="218"/>
      <c r="CFI2166" s="218"/>
      <c r="CFJ2166" s="218"/>
      <c r="CFK2166" s="218"/>
      <c r="CFL2166" s="218"/>
      <c r="CFM2166" s="218"/>
      <c r="CFN2166" s="218"/>
      <c r="CFO2166" s="218"/>
      <c r="CFP2166" s="218"/>
      <c r="CFQ2166" s="218"/>
      <c r="CFR2166" s="218"/>
      <c r="CFS2166" s="218"/>
      <c r="CFT2166" s="218"/>
      <c r="CFU2166" s="218"/>
      <c r="CFV2166" s="218"/>
      <c r="CFW2166" s="218"/>
      <c r="CFX2166" s="218"/>
      <c r="CFY2166" s="218"/>
      <c r="CFZ2166" s="218"/>
      <c r="CGA2166" s="218"/>
      <c r="CGB2166" s="218"/>
      <c r="CGC2166" s="218"/>
      <c r="CGD2166" s="218"/>
      <c r="CGE2166" s="218"/>
      <c r="CGF2166" s="218"/>
      <c r="CGG2166" s="218"/>
      <c r="CGH2166" s="218"/>
      <c r="CGI2166" s="218"/>
      <c r="CGJ2166" s="218"/>
      <c r="CGK2166" s="218"/>
      <c r="CGL2166" s="218"/>
      <c r="CGM2166" s="218"/>
      <c r="CGN2166" s="218"/>
      <c r="CGO2166" s="218"/>
      <c r="CGP2166" s="218"/>
      <c r="CGQ2166" s="218"/>
      <c r="CGR2166" s="218"/>
      <c r="CGS2166" s="218"/>
      <c r="CGT2166" s="218"/>
      <c r="CGU2166" s="218"/>
      <c r="CGV2166" s="218"/>
      <c r="CGW2166" s="218"/>
      <c r="CGX2166" s="218"/>
      <c r="CGY2166" s="218"/>
      <c r="CGZ2166" s="218"/>
      <c r="CHA2166" s="218"/>
      <c r="CHB2166" s="218"/>
      <c r="CHC2166" s="218"/>
      <c r="CHD2166" s="218"/>
      <c r="CHE2166" s="218"/>
      <c r="CHF2166" s="218"/>
      <c r="CHG2166" s="218"/>
      <c r="CHH2166" s="218"/>
      <c r="CHI2166" s="218"/>
      <c r="CHJ2166" s="218"/>
      <c r="CHK2166" s="218"/>
      <c r="CHL2166" s="218"/>
      <c r="CHM2166" s="218"/>
      <c r="CHN2166" s="218"/>
      <c r="CHO2166" s="218"/>
      <c r="CHP2166" s="218"/>
      <c r="CHQ2166" s="218"/>
      <c r="CHR2166" s="218"/>
      <c r="CHS2166" s="218"/>
      <c r="CHT2166" s="218"/>
      <c r="CHU2166" s="218"/>
      <c r="CHV2166" s="218"/>
      <c r="CHW2166" s="218"/>
      <c r="CHX2166" s="218"/>
      <c r="CHY2166" s="218"/>
      <c r="CHZ2166" s="218"/>
      <c r="CIA2166" s="218"/>
      <c r="CIB2166" s="218"/>
      <c r="CIC2166" s="218"/>
      <c r="CID2166" s="218"/>
      <c r="CIE2166" s="218"/>
      <c r="CIF2166" s="218"/>
      <c r="CIG2166" s="218"/>
      <c r="CIH2166" s="218"/>
      <c r="CII2166" s="218"/>
      <c r="CIJ2166" s="218"/>
      <c r="CIK2166" s="218"/>
      <c r="CIL2166" s="218"/>
      <c r="CIM2166" s="218"/>
      <c r="CIN2166" s="218"/>
      <c r="CIO2166" s="218"/>
      <c r="CIP2166" s="218"/>
      <c r="CIQ2166" s="218"/>
      <c r="CIR2166" s="218"/>
      <c r="CIS2166" s="218"/>
      <c r="CIT2166" s="218"/>
      <c r="CIU2166" s="218"/>
      <c r="CIV2166" s="218"/>
      <c r="CIW2166" s="218"/>
      <c r="CIX2166" s="218"/>
      <c r="CIY2166" s="218"/>
      <c r="CIZ2166" s="218"/>
      <c r="CJA2166" s="218"/>
      <c r="CJB2166" s="218"/>
      <c r="CJC2166" s="218"/>
      <c r="CJD2166" s="218"/>
      <c r="CJE2166" s="218"/>
      <c r="CJF2166" s="218"/>
      <c r="CJG2166" s="218"/>
      <c r="CJH2166" s="218"/>
      <c r="CJI2166" s="218"/>
      <c r="CJJ2166" s="218"/>
      <c r="CJK2166" s="218"/>
      <c r="CJL2166" s="218"/>
      <c r="CJM2166" s="218"/>
      <c r="CJN2166" s="218"/>
      <c r="CJO2166" s="218"/>
      <c r="CJP2166" s="218"/>
      <c r="CJQ2166" s="218"/>
      <c r="CJR2166" s="218"/>
      <c r="CJS2166" s="218"/>
      <c r="CJT2166" s="218"/>
      <c r="CJU2166" s="218"/>
      <c r="CJV2166" s="218"/>
      <c r="CJW2166" s="218"/>
      <c r="CJX2166" s="218"/>
      <c r="CJY2166" s="218"/>
      <c r="CJZ2166" s="218"/>
      <c r="CKA2166" s="218"/>
      <c r="CKB2166" s="218"/>
      <c r="CKC2166" s="218"/>
      <c r="CKD2166" s="218"/>
      <c r="CKE2166" s="218"/>
      <c r="CKF2166" s="218"/>
      <c r="CKG2166" s="218"/>
      <c r="CKH2166" s="218"/>
      <c r="CKI2166" s="218"/>
      <c r="CKJ2166" s="218"/>
      <c r="CKK2166" s="218"/>
      <c r="CKL2166" s="218"/>
      <c r="CKM2166" s="218"/>
      <c r="CKN2166" s="218"/>
      <c r="CKO2166" s="218"/>
      <c r="CKP2166" s="218"/>
      <c r="CKQ2166" s="218"/>
      <c r="CKR2166" s="218"/>
      <c r="CKS2166" s="218"/>
      <c r="CKT2166" s="218"/>
      <c r="CKU2166" s="218"/>
      <c r="CKV2166" s="218"/>
      <c r="CKW2166" s="218"/>
      <c r="CKX2166" s="218"/>
      <c r="CKY2166" s="218"/>
      <c r="CKZ2166" s="218"/>
      <c r="CLA2166" s="218"/>
      <c r="CLB2166" s="218"/>
      <c r="CLC2166" s="218"/>
      <c r="CLD2166" s="218"/>
      <c r="CLE2166" s="218"/>
      <c r="CLF2166" s="218"/>
      <c r="CLG2166" s="218"/>
      <c r="CLH2166" s="218"/>
      <c r="CLI2166" s="218"/>
      <c r="CLJ2166" s="218"/>
      <c r="CLK2166" s="218"/>
      <c r="CLL2166" s="218"/>
      <c r="CLM2166" s="218"/>
      <c r="CLN2166" s="218"/>
      <c r="CLO2166" s="218"/>
      <c r="CLP2166" s="218"/>
      <c r="CLQ2166" s="218"/>
      <c r="CLR2166" s="218"/>
      <c r="CLS2166" s="218"/>
      <c r="CLT2166" s="218"/>
      <c r="CLU2166" s="218"/>
      <c r="CLV2166" s="218"/>
      <c r="CLW2166" s="218"/>
      <c r="CLX2166" s="218"/>
      <c r="CLY2166" s="218"/>
      <c r="CLZ2166" s="218"/>
      <c r="CMA2166" s="218"/>
      <c r="CMB2166" s="218"/>
      <c r="CMC2166" s="218"/>
      <c r="CMD2166" s="218"/>
      <c r="CME2166" s="218"/>
      <c r="CMF2166" s="218"/>
      <c r="CMG2166" s="218"/>
      <c r="CMH2166" s="218"/>
      <c r="CMI2166" s="218"/>
      <c r="CMJ2166" s="218"/>
      <c r="CMK2166" s="218"/>
      <c r="CML2166" s="218"/>
      <c r="CMM2166" s="218"/>
      <c r="CMN2166" s="218"/>
      <c r="CMO2166" s="218"/>
      <c r="CMP2166" s="218"/>
      <c r="CMQ2166" s="218"/>
      <c r="CMR2166" s="218"/>
      <c r="CMS2166" s="218"/>
      <c r="CMT2166" s="218"/>
      <c r="CMU2166" s="218"/>
      <c r="CMV2166" s="218"/>
      <c r="CMW2166" s="218"/>
      <c r="CMX2166" s="218"/>
      <c r="CMY2166" s="218"/>
      <c r="CMZ2166" s="218"/>
      <c r="CNA2166" s="218"/>
      <c r="CNB2166" s="218"/>
      <c r="CNC2166" s="218"/>
      <c r="CND2166" s="218"/>
      <c r="CNE2166" s="218"/>
      <c r="CNF2166" s="218"/>
      <c r="CNG2166" s="218"/>
      <c r="CNH2166" s="218"/>
      <c r="CNI2166" s="218"/>
      <c r="CNJ2166" s="218"/>
      <c r="CNK2166" s="218"/>
      <c r="CNL2166" s="218"/>
      <c r="CNM2166" s="218"/>
      <c r="CNN2166" s="218"/>
      <c r="CNO2166" s="218"/>
      <c r="CNP2166" s="218"/>
      <c r="CNQ2166" s="218"/>
      <c r="CNR2166" s="218"/>
      <c r="CNS2166" s="218"/>
      <c r="CNT2166" s="218"/>
      <c r="CNU2166" s="218"/>
      <c r="CNV2166" s="218"/>
      <c r="CNW2166" s="218"/>
      <c r="CNX2166" s="218"/>
      <c r="CNY2166" s="218"/>
      <c r="CNZ2166" s="218"/>
      <c r="COA2166" s="218"/>
      <c r="COB2166" s="218"/>
      <c r="COC2166" s="218"/>
      <c r="COD2166" s="218"/>
      <c r="COE2166" s="218"/>
      <c r="COF2166" s="218"/>
      <c r="COG2166" s="218"/>
      <c r="COH2166" s="218"/>
      <c r="COI2166" s="218"/>
      <c r="COJ2166" s="218"/>
      <c r="COK2166" s="218"/>
      <c r="COL2166" s="218"/>
      <c r="COM2166" s="218"/>
      <c r="CON2166" s="218"/>
      <c r="COO2166" s="218"/>
      <c r="COP2166" s="218"/>
      <c r="COQ2166" s="218"/>
      <c r="COR2166" s="218"/>
      <c r="COS2166" s="218"/>
      <c r="COT2166" s="218"/>
      <c r="COU2166" s="218"/>
      <c r="COV2166" s="218"/>
      <c r="COW2166" s="218"/>
      <c r="COX2166" s="218"/>
      <c r="COY2166" s="218"/>
      <c r="COZ2166" s="218"/>
      <c r="CPA2166" s="218"/>
      <c r="CPB2166" s="218"/>
      <c r="CPC2166" s="218"/>
      <c r="CPD2166" s="218"/>
      <c r="CPE2166" s="218"/>
      <c r="CPF2166" s="218"/>
      <c r="CPG2166" s="218"/>
      <c r="CPH2166" s="218"/>
      <c r="CPI2166" s="218"/>
      <c r="CPJ2166" s="218"/>
      <c r="CPK2166" s="218"/>
      <c r="CPL2166" s="218"/>
      <c r="CPM2166" s="218"/>
      <c r="CPN2166" s="218"/>
      <c r="CPO2166" s="218"/>
      <c r="CPP2166" s="218"/>
      <c r="CPQ2166" s="218"/>
      <c r="CPR2166" s="218"/>
      <c r="CPS2166" s="218"/>
      <c r="CPT2166" s="218"/>
      <c r="CPU2166" s="218"/>
      <c r="CPV2166" s="218"/>
      <c r="CPW2166" s="218"/>
      <c r="CPX2166" s="218"/>
      <c r="CPY2166" s="218"/>
      <c r="CPZ2166" s="218"/>
      <c r="CQA2166" s="218"/>
      <c r="CQB2166" s="218"/>
      <c r="CQC2166" s="218"/>
      <c r="CQD2166" s="218"/>
      <c r="CQE2166" s="218"/>
      <c r="CQF2166" s="218"/>
      <c r="CQG2166" s="218"/>
      <c r="CQH2166" s="218"/>
      <c r="CQI2166" s="218"/>
      <c r="CQJ2166" s="218"/>
      <c r="CQK2166" s="218"/>
      <c r="CQL2166" s="218"/>
      <c r="CQM2166" s="218"/>
      <c r="CQN2166" s="218"/>
      <c r="CQO2166" s="218"/>
      <c r="CQP2166" s="218"/>
      <c r="CQQ2166" s="218"/>
      <c r="CQR2166" s="218"/>
      <c r="CQS2166" s="218"/>
      <c r="CQT2166" s="218"/>
      <c r="CQU2166" s="218"/>
      <c r="CQV2166" s="218"/>
      <c r="CQW2166" s="218"/>
      <c r="CQX2166" s="218"/>
      <c r="CQY2166" s="218"/>
      <c r="CQZ2166" s="218"/>
      <c r="CRA2166" s="218"/>
      <c r="CRB2166" s="218"/>
      <c r="CRC2166" s="218"/>
      <c r="CRD2166" s="218"/>
      <c r="CRE2166" s="218"/>
      <c r="CRF2166" s="218"/>
      <c r="CRG2166" s="218"/>
      <c r="CRH2166" s="218"/>
      <c r="CRI2166" s="218"/>
      <c r="CRJ2166" s="218"/>
      <c r="CRK2166" s="218"/>
      <c r="CRL2166" s="218"/>
      <c r="CRM2166" s="218"/>
      <c r="CRN2166" s="218"/>
      <c r="CRO2166" s="218"/>
      <c r="CRP2166" s="218"/>
      <c r="CRQ2166" s="218"/>
      <c r="CRR2166" s="218"/>
      <c r="CRS2166" s="218"/>
      <c r="CRT2166" s="218"/>
      <c r="CRU2166" s="218"/>
      <c r="CRV2166" s="218"/>
      <c r="CRW2166" s="218"/>
      <c r="CRX2166" s="218"/>
      <c r="CRY2166" s="218"/>
      <c r="CRZ2166" s="218"/>
      <c r="CSA2166" s="218"/>
      <c r="CSB2166" s="218"/>
      <c r="CSC2166" s="218"/>
      <c r="CSD2166" s="218"/>
      <c r="CSE2166" s="218"/>
      <c r="CSF2166" s="218"/>
      <c r="CSG2166" s="218"/>
      <c r="CSH2166" s="218"/>
      <c r="CSI2166" s="218"/>
      <c r="CSJ2166" s="218"/>
      <c r="CSK2166" s="218"/>
      <c r="CSL2166" s="218"/>
      <c r="CSM2166" s="218"/>
      <c r="CSN2166" s="218"/>
      <c r="CSO2166" s="218"/>
      <c r="CSP2166" s="218"/>
      <c r="CSQ2166" s="218"/>
      <c r="CSR2166" s="218"/>
      <c r="CSS2166" s="218"/>
      <c r="CST2166" s="218"/>
      <c r="CSU2166" s="218"/>
      <c r="CSV2166" s="218"/>
      <c r="CSW2166" s="218"/>
      <c r="CSX2166" s="218"/>
      <c r="CSY2166" s="218"/>
      <c r="CSZ2166" s="218"/>
      <c r="CTA2166" s="218"/>
      <c r="CTB2166" s="218"/>
      <c r="CTC2166" s="218"/>
      <c r="CTD2166" s="218"/>
      <c r="CTE2166" s="218"/>
      <c r="CTF2166" s="218"/>
      <c r="CTG2166" s="218"/>
      <c r="CTH2166" s="218"/>
      <c r="CTI2166" s="218"/>
      <c r="CTJ2166" s="218"/>
      <c r="CTK2166" s="218"/>
      <c r="CTL2166" s="218"/>
      <c r="CTM2166" s="218"/>
      <c r="CTN2166" s="218"/>
      <c r="CTO2166" s="218"/>
      <c r="CTP2166" s="218"/>
      <c r="CTQ2166" s="218"/>
      <c r="CTR2166" s="218"/>
      <c r="CTS2166" s="218"/>
      <c r="CTT2166" s="218"/>
      <c r="CTU2166" s="218"/>
      <c r="CTV2166" s="218"/>
      <c r="CTW2166" s="218"/>
      <c r="CTX2166" s="218"/>
      <c r="CTY2166" s="218"/>
      <c r="CTZ2166" s="218"/>
      <c r="CUA2166" s="218"/>
      <c r="CUB2166" s="218"/>
      <c r="CUC2166" s="218"/>
      <c r="CUD2166" s="218"/>
      <c r="CUE2166" s="218"/>
      <c r="CUF2166" s="218"/>
      <c r="CUG2166" s="218"/>
      <c r="CUH2166" s="218"/>
      <c r="CUI2166" s="218"/>
      <c r="CUJ2166" s="218"/>
      <c r="CUK2166" s="218"/>
      <c r="CUL2166" s="218"/>
      <c r="CUM2166" s="218"/>
      <c r="CUN2166" s="218"/>
      <c r="CUO2166" s="218"/>
      <c r="CUP2166" s="218"/>
      <c r="CUQ2166" s="218"/>
      <c r="CUR2166" s="218"/>
      <c r="CUS2166" s="218"/>
      <c r="CUT2166" s="218"/>
      <c r="CUU2166" s="218"/>
      <c r="CUV2166" s="218"/>
      <c r="CUW2166" s="218"/>
      <c r="CUX2166" s="218"/>
      <c r="CUY2166" s="218"/>
      <c r="CUZ2166" s="218"/>
      <c r="CVA2166" s="218"/>
      <c r="CVB2166" s="218"/>
      <c r="CVC2166" s="218"/>
      <c r="CVD2166" s="218"/>
      <c r="CVE2166" s="218"/>
      <c r="CVF2166" s="218"/>
      <c r="CVG2166" s="218"/>
      <c r="CVH2166" s="218"/>
      <c r="CVI2166" s="218"/>
      <c r="CVJ2166" s="218"/>
      <c r="CVK2166" s="218"/>
      <c r="CVL2166" s="218"/>
      <c r="CVM2166" s="218"/>
      <c r="CVN2166" s="218"/>
      <c r="CVO2166" s="218"/>
      <c r="CVP2166" s="218"/>
      <c r="CVQ2166" s="218"/>
      <c r="CVR2166" s="218"/>
      <c r="CVS2166" s="218"/>
      <c r="CVT2166" s="218"/>
      <c r="CVU2166" s="218"/>
      <c r="CVV2166" s="218"/>
      <c r="CVW2166" s="218"/>
      <c r="CVX2166" s="218"/>
      <c r="CVY2166" s="218"/>
      <c r="CVZ2166" s="218"/>
      <c r="CWA2166" s="218"/>
      <c r="CWB2166" s="218"/>
      <c r="CWC2166" s="218"/>
      <c r="CWD2166" s="218"/>
      <c r="CWE2166" s="218"/>
      <c r="CWF2166" s="218"/>
      <c r="CWG2166" s="218"/>
      <c r="CWH2166" s="218"/>
      <c r="CWI2166" s="218"/>
      <c r="CWJ2166" s="218"/>
      <c r="CWK2166" s="218"/>
      <c r="CWL2166" s="218"/>
      <c r="CWM2166" s="218"/>
      <c r="CWN2166" s="218"/>
      <c r="CWO2166" s="218"/>
      <c r="CWP2166" s="218"/>
      <c r="CWQ2166" s="218"/>
      <c r="CWR2166" s="218"/>
      <c r="CWS2166" s="218"/>
      <c r="CWT2166" s="218"/>
      <c r="CWU2166" s="218"/>
      <c r="CWV2166" s="218"/>
      <c r="CWW2166" s="218"/>
      <c r="CWX2166" s="218"/>
      <c r="CWY2166" s="218"/>
      <c r="CWZ2166" s="218"/>
      <c r="CXA2166" s="218"/>
      <c r="CXB2166" s="218"/>
      <c r="CXC2166" s="218"/>
      <c r="CXD2166" s="218"/>
      <c r="CXE2166" s="218"/>
      <c r="CXF2166" s="218"/>
      <c r="CXG2166" s="218"/>
      <c r="CXH2166" s="218"/>
      <c r="CXI2166" s="218"/>
      <c r="CXJ2166" s="218"/>
      <c r="CXK2166" s="218"/>
      <c r="CXL2166" s="218"/>
      <c r="CXM2166" s="218"/>
      <c r="CXN2166" s="218"/>
      <c r="CXO2166" s="218"/>
      <c r="CXP2166" s="218"/>
      <c r="CXQ2166" s="218"/>
      <c r="CXR2166" s="218"/>
      <c r="CXS2166" s="218"/>
      <c r="CXT2166" s="218"/>
      <c r="CXU2166" s="218"/>
      <c r="CXV2166" s="218"/>
      <c r="CXW2166" s="218"/>
      <c r="CXX2166" s="218"/>
      <c r="CXY2166" s="218"/>
      <c r="CXZ2166" s="218"/>
      <c r="CYA2166" s="218"/>
      <c r="CYB2166" s="218"/>
      <c r="CYC2166" s="218"/>
      <c r="CYD2166" s="218"/>
      <c r="CYE2166" s="218"/>
      <c r="CYF2166" s="218"/>
      <c r="CYG2166" s="218"/>
      <c r="CYH2166" s="218"/>
      <c r="CYI2166" s="218"/>
      <c r="CYJ2166" s="218"/>
      <c r="CYK2166" s="218"/>
      <c r="CYL2166" s="218"/>
      <c r="CYM2166" s="218"/>
      <c r="CYN2166" s="218"/>
      <c r="CYO2166" s="218"/>
      <c r="CYP2166" s="218"/>
      <c r="CYQ2166" s="218"/>
      <c r="CYR2166" s="218"/>
      <c r="CYS2166" s="218"/>
      <c r="CYT2166" s="218"/>
      <c r="CYU2166" s="218"/>
      <c r="CYV2166" s="218"/>
      <c r="CYW2166" s="218"/>
      <c r="CYX2166" s="218"/>
      <c r="CYY2166" s="218"/>
      <c r="CYZ2166" s="218"/>
      <c r="CZA2166" s="218"/>
      <c r="CZB2166" s="218"/>
      <c r="CZC2166" s="218"/>
      <c r="CZD2166" s="218"/>
      <c r="CZE2166" s="218"/>
      <c r="CZF2166" s="218"/>
      <c r="CZG2166" s="218"/>
      <c r="CZH2166" s="218"/>
      <c r="CZI2166" s="218"/>
      <c r="CZJ2166" s="218"/>
      <c r="CZK2166" s="218"/>
      <c r="CZL2166" s="218"/>
      <c r="CZM2166" s="218"/>
      <c r="CZN2166" s="218"/>
      <c r="CZO2166" s="218"/>
      <c r="CZP2166" s="218"/>
      <c r="CZQ2166" s="218"/>
      <c r="CZR2166" s="218"/>
      <c r="CZS2166" s="218"/>
      <c r="CZT2166" s="218"/>
      <c r="CZU2166" s="218"/>
      <c r="CZV2166" s="218"/>
      <c r="CZW2166" s="218"/>
      <c r="CZX2166" s="218"/>
      <c r="CZY2166" s="218"/>
      <c r="CZZ2166" s="218"/>
      <c r="DAA2166" s="218"/>
      <c r="DAB2166" s="218"/>
      <c r="DAC2166" s="218"/>
      <c r="DAD2166" s="218"/>
      <c r="DAE2166" s="218"/>
      <c r="DAF2166" s="218"/>
      <c r="DAG2166" s="218"/>
      <c r="DAH2166" s="218"/>
      <c r="DAI2166" s="218"/>
      <c r="DAJ2166" s="218"/>
      <c r="DAK2166" s="218"/>
      <c r="DAL2166" s="218"/>
      <c r="DAM2166" s="218"/>
      <c r="DAN2166" s="218"/>
      <c r="DAO2166" s="218"/>
      <c r="DAP2166" s="218"/>
      <c r="DAQ2166" s="218"/>
      <c r="DAR2166" s="218"/>
      <c r="DAS2166" s="218"/>
      <c r="DAT2166" s="218"/>
      <c r="DAU2166" s="218"/>
      <c r="DAV2166" s="218"/>
      <c r="DAW2166" s="218"/>
      <c r="DAX2166" s="218"/>
      <c r="DAY2166" s="218"/>
      <c r="DAZ2166" s="218"/>
      <c r="DBA2166" s="218"/>
      <c r="DBB2166" s="218"/>
      <c r="DBC2166" s="218"/>
      <c r="DBD2166" s="218"/>
      <c r="DBE2166" s="218"/>
      <c r="DBF2166" s="218"/>
      <c r="DBG2166" s="218"/>
      <c r="DBH2166" s="218"/>
      <c r="DBI2166" s="218"/>
      <c r="DBJ2166" s="218"/>
      <c r="DBK2166" s="218"/>
      <c r="DBL2166" s="218"/>
      <c r="DBM2166" s="218"/>
      <c r="DBN2166" s="218"/>
      <c r="DBO2166" s="218"/>
      <c r="DBP2166" s="218"/>
      <c r="DBQ2166" s="218"/>
      <c r="DBR2166" s="218"/>
      <c r="DBS2166" s="218"/>
      <c r="DBT2166" s="218"/>
      <c r="DBU2166" s="218"/>
      <c r="DBV2166" s="218"/>
      <c r="DBW2166" s="218"/>
      <c r="DBX2166" s="218"/>
      <c r="DBY2166" s="218"/>
      <c r="DBZ2166" s="218"/>
      <c r="DCA2166" s="218"/>
      <c r="DCB2166" s="218"/>
      <c r="DCC2166" s="218"/>
      <c r="DCD2166" s="218"/>
      <c r="DCE2166" s="218"/>
      <c r="DCF2166" s="218"/>
      <c r="DCG2166" s="218"/>
      <c r="DCH2166" s="218"/>
      <c r="DCI2166" s="218"/>
      <c r="DCJ2166" s="218"/>
      <c r="DCK2166" s="218"/>
      <c r="DCL2166" s="218"/>
      <c r="DCM2166" s="218"/>
      <c r="DCN2166" s="218"/>
      <c r="DCO2166" s="218"/>
      <c r="DCP2166" s="218"/>
      <c r="DCQ2166" s="218"/>
      <c r="DCR2166" s="218"/>
      <c r="DCS2166" s="218"/>
      <c r="DCT2166" s="218"/>
      <c r="DCU2166" s="218"/>
      <c r="DCV2166" s="218"/>
      <c r="DCW2166" s="218"/>
      <c r="DCX2166" s="218"/>
      <c r="DCY2166" s="218"/>
      <c r="DCZ2166" s="218"/>
      <c r="DDA2166" s="218"/>
      <c r="DDB2166" s="218"/>
      <c r="DDC2166" s="218"/>
      <c r="DDD2166" s="218"/>
      <c r="DDE2166" s="218"/>
      <c r="DDF2166" s="218"/>
      <c r="DDG2166" s="218"/>
      <c r="DDH2166" s="218"/>
      <c r="DDI2166" s="218"/>
      <c r="DDJ2166" s="218"/>
      <c r="DDK2166" s="218"/>
      <c r="DDL2166" s="218"/>
      <c r="DDM2166" s="218"/>
      <c r="DDN2166" s="218"/>
      <c r="DDO2166" s="218"/>
      <c r="DDP2166" s="218"/>
      <c r="DDQ2166" s="218"/>
      <c r="DDR2166" s="218"/>
      <c r="DDS2166" s="218"/>
      <c r="DDT2166" s="218"/>
      <c r="DDU2166" s="218"/>
      <c r="DDV2166" s="218"/>
      <c r="DDW2166" s="218"/>
      <c r="DDX2166" s="218"/>
      <c r="DDY2166" s="218"/>
      <c r="DDZ2166" s="218"/>
      <c r="DEA2166" s="218"/>
      <c r="DEB2166" s="218"/>
      <c r="DEC2166" s="218"/>
      <c r="DED2166" s="218"/>
      <c r="DEE2166" s="218"/>
      <c r="DEF2166" s="218"/>
      <c r="DEG2166" s="218"/>
      <c r="DEH2166" s="218"/>
      <c r="DEI2166" s="218"/>
      <c r="DEJ2166" s="218"/>
      <c r="DEK2166" s="218"/>
      <c r="DEL2166" s="218"/>
      <c r="DEM2166" s="218"/>
      <c r="DEN2166" s="218"/>
      <c r="DEO2166" s="218"/>
      <c r="DEP2166" s="218"/>
      <c r="DEQ2166" s="218"/>
      <c r="DER2166" s="218"/>
      <c r="DES2166" s="218"/>
      <c r="DET2166" s="218"/>
      <c r="DEU2166" s="218"/>
      <c r="DEV2166" s="218"/>
      <c r="DEW2166" s="218"/>
      <c r="DEX2166" s="218"/>
      <c r="DEY2166" s="218"/>
      <c r="DEZ2166" s="218"/>
      <c r="DFA2166" s="218"/>
      <c r="DFB2166" s="218"/>
      <c r="DFC2166" s="218"/>
      <c r="DFD2166" s="218"/>
      <c r="DFE2166" s="218"/>
      <c r="DFF2166" s="218"/>
      <c r="DFG2166" s="218"/>
      <c r="DFH2166" s="218"/>
      <c r="DFI2166" s="218"/>
      <c r="DFJ2166" s="218"/>
      <c r="DFK2166" s="218"/>
      <c r="DFL2166" s="218"/>
      <c r="DFM2166" s="218"/>
      <c r="DFN2166" s="218"/>
      <c r="DFO2166" s="218"/>
      <c r="DFP2166" s="218"/>
      <c r="DFQ2166" s="218"/>
      <c r="DFR2166" s="218"/>
      <c r="DFS2166" s="218"/>
      <c r="DFT2166" s="218"/>
      <c r="DFU2166" s="218"/>
      <c r="DFV2166" s="218"/>
      <c r="DFW2166" s="218"/>
      <c r="DFX2166" s="218"/>
      <c r="DFY2166" s="218"/>
      <c r="DFZ2166" s="218"/>
      <c r="DGA2166" s="218"/>
      <c r="DGB2166" s="218"/>
      <c r="DGC2166" s="218"/>
      <c r="DGD2166" s="218"/>
      <c r="DGE2166" s="218"/>
      <c r="DGF2166" s="218"/>
      <c r="DGG2166" s="218"/>
      <c r="DGH2166" s="218"/>
      <c r="DGI2166" s="218"/>
      <c r="DGJ2166" s="218"/>
      <c r="DGK2166" s="218"/>
      <c r="DGL2166" s="218"/>
      <c r="DGM2166" s="218"/>
      <c r="DGN2166" s="218"/>
      <c r="DGO2166" s="218"/>
      <c r="DGP2166" s="218"/>
      <c r="DGQ2166" s="218"/>
      <c r="DGR2166" s="218"/>
      <c r="DGS2166" s="218"/>
      <c r="DGT2166" s="218"/>
      <c r="DGU2166" s="218"/>
      <c r="DGV2166" s="218"/>
      <c r="DGW2166" s="218"/>
      <c r="DGX2166" s="218"/>
      <c r="DGY2166" s="218"/>
      <c r="DGZ2166" s="218"/>
      <c r="DHA2166" s="218"/>
      <c r="DHB2166" s="218"/>
      <c r="DHC2166" s="218"/>
      <c r="DHD2166" s="218"/>
      <c r="DHE2166" s="218"/>
      <c r="DHF2166" s="218"/>
      <c r="DHG2166" s="218"/>
      <c r="DHH2166" s="218"/>
      <c r="DHI2166" s="218"/>
      <c r="DHJ2166" s="218"/>
      <c r="DHK2166" s="218"/>
      <c r="DHL2166" s="218"/>
      <c r="DHM2166" s="218"/>
      <c r="DHN2166" s="218"/>
      <c r="DHO2166" s="218"/>
      <c r="DHP2166" s="218"/>
      <c r="DHQ2166" s="218"/>
      <c r="DHR2166" s="218"/>
      <c r="DHS2166" s="218"/>
      <c r="DHT2166" s="218"/>
      <c r="DHU2166" s="218"/>
      <c r="DHV2166" s="218"/>
      <c r="DHW2166" s="218"/>
      <c r="DHX2166" s="218"/>
      <c r="DHY2166" s="218"/>
      <c r="DHZ2166" s="218"/>
      <c r="DIA2166" s="218"/>
      <c r="DIB2166" s="218"/>
      <c r="DIC2166" s="218"/>
      <c r="DID2166" s="218"/>
      <c r="DIE2166" s="218"/>
      <c r="DIF2166" s="218"/>
      <c r="DIG2166" s="218"/>
      <c r="DIH2166" s="218"/>
      <c r="DII2166" s="218"/>
      <c r="DIJ2166" s="218"/>
      <c r="DIK2166" s="218"/>
      <c r="DIL2166" s="218"/>
      <c r="DIM2166" s="218"/>
      <c r="DIN2166" s="218"/>
      <c r="DIO2166" s="218"/>
      <c r="DIP2166" s="218"/>
      <c r="DIQ2166" s="218"/>
      <c r="DIR2166" s="218"/>
      <c r="DIS2166" s="218"/>
      <c r="DIT2166" s="218"/>
      <c r="DIU2166" s="218"/>
      <c r="DIV2166" s="218"/>
      <c r="DIW2166" s="218"/>
      <c r="DIX2166" s="218"/>
      <c r="DIY2166" s="218"/>
      <c r="DIZ2166" s="218"/>
      <c r="DJA2166" s="218"/>
      <c r="DJB2166" s="218"/>
      <c r="DJC2166" s="218"/>
      <c r="DJD2166" s="218"/>
      <c r="DJE2166" s="218"/>
      <c r="DJF2166" s="218"/>
      <c r="DJG2166" s="218"/>
      <c r="DJH2166" s="218"/>
      <c r="DJI2166" s="218"/>
      <c r="DJJ2166" s="218"/>
      <c r="DJK2166" s="218"/>
      <c r="DJL2166" s="218"/>
      <c r="DJM2166" s="218"/>
      <c r="DJN2166" s="218"/>
      <c r="DJO2166" s="218"/>
      <c r="DJP2166" s="218"/>
      <c r="DJQ2166" s="218"/>
      <c r="DJR2166" s="218"/>
      <c r="DJS2166" s="218"/>
      <c r="DJT2166" s="218"/>
      <c r="DJU2166" s="218"/>
      <c r="DJV2166" s="218"/>
      <c r="DJW2166" s="218"/>
      <c r="DJX2166" s="218"/>
      <c r="DJY2166" s="218"/>
      <c r="DJZ2166" s="218"/>
      <c r="DKA2166" s="218"/>
      <c r="DKB2166" s="218"/>
      <c r="DKC2166" s="218"/>
      <c r="DKD2166" s="218"/>
      <c r="DKE2166" s="218"/>
      <c r="DKF2166" s="218"/>
      <c r="DKG2166" s="218"/>
      <c r="DKH2166" s="218"/>
      <c r="DKI2166" s="218"/>
      <c r="DKJ2166" s="218"/>
      <c r="DKK2166" s="218"/>
      <c r="DKL2166" s="218"/>
      <c r="DKM2166" s="218"/>
      <c r="DKN2166" s="218"/>
      <c r="DKO2166" s="218"/>
      <c r="DKP2166" s="218"/>
      <c r="DKQ2166" s="218"/>
      <c r="DKR2166" s="218"/>
      <c r="DKS2166" s="218"/>
      <c r="DKT2166" s="218"/>
      <c r="DKU2166" s="218"/>
      <c r="DKV2166" s="218"/>
      <c r="DKW2166" s="218"/>
      <c r="DKX2166" s="218"/>
      <c r="DKY2166" s="218"/>
      <c r="DKZ2166" s="218"/>
      <c r="DLA2166" s="218"/>
      <c r="DLB2166" s="218"/>
      <c r="DLC2166" s="218"/>
      <c r="DLD2166" s="218"/>
      <c r="DLE2166" s="218"/>
      <c r="DLF2166" s="218"/>
      <c r="DLG2166" s="218"/>
      <c r="DLH2166" s="218"/>
      <c r="DLI2166" s="218"/>
      <c r="DLJ2166" s="218"/>
      <c r="DLK2166" s="218"/>
      <c r="DLL2166" s="218"/>
      <c r="DLM2166" s="218"/>
      <c r="DLN2166" s="218"/>
      <c r="DLO2166" s="218"/>
      <c r="DLP2166" s="218"/>
      <c r="DLQ2166" s="218"/>
      <c r="DLR2166" s="218"/>
      <c r="DLS2166" s="218"/>
      <c r="DLT2166" s="218"/>
      <c r="DLU2166" s="218"/>
      <c r="DLV2166" s="218"/>
      <c r="DLW2166" s="218"/>
      <c r="DLX2166" s="218"/>
      <c r="DLY2166" s="218"/>
      <c r="DLZ2166" s="218"/>
      <c r="DMA2166" s="218"/>
      <c r="DMB2166" s="218"/>
      <c r="DMC2166" s="218"/>
      <c r="DMD2166" s="218"/>
      <c r="DME2166" s="218"/>
      <c r="DMF2166" s="218"/>
      <c r="DMG2166" s="218"/>
      <c r="DMH2166" s="218"/>
      <c r="DMI2166" s="218"/>
      <c r="DMJ2166" s="218"/>
      <c r="DMK2166" s="218"/>
      <c r="DML2166" s="218"/>
      <c r="DMM2166" s="218"/>
      <c r="DMN2166" s="218"/>
      <c r="DMO2166" s="218"/>
      <c r="DMP2166" s="218"/>
      <c r="DMQ2166" s="218"/>
      <c r="DMR2166" s="218"/>
      <c r="DMS2166" s="218"/>
      <c r="DMT2166" s="218"/>
      <c r="DMU2166" s="218"/>
      <c r="DMV2166" s="218"/>
      <c r="DMW2166" s="218"/>
      <c r="DMX2166" s="218"/>
      <c r="DMY2166" s="218"/>
      <c r="DMZ2166" s="218"/>
      <c r="DNA2166" s="218"/>
      <c r="DNB2166" s="218"/>
      <c r="DNC2166" s="218"/>
      <c r="DND2166" s="218"/>
      <c r="DNE2166" s="218"/>
      <c r="DNF2166" s="218"/>
      <c r="DNG2166" s="218"/>
      <c r="DNH2166" s="218"/>
      <c r="DNI2166" s="218"/>
      <c r="DNJ2166" s="218"/>
      <c r="DNK2166" s="218"/>
      <c r="DNL2166" s="218"/>
      <c r="DNM2166" s="218"/>
      <c r="DNN2166" s="218"/>
      <c r="DNO2166" s="218"/>
      <c r="DNP2166" s="218"/>
      <c r="DNQ2166" s="218"/>
      <c r="DNR2166" s="218"/>
      <c r="DNS2166" s="218"/>
      <c r="DNT2166" s="218"/>
      <c r="DNU2166" s="218"/>
      <c r="DNV2166" s="218"/>
      <c r="DNW2166" s="218"/>
      <c r="DNX2166" s="218"/>
      <c r="DNY2166" s="218"/>
      <c r="DNZ2166" s="218"/>
      <c r="DOA2166" s="218"/>
      <c r="DOB2166" s="218"/>
      <c r="DOC2166" s="218"/>
      <c r="DOD2166" s="218"/>
      <c r="DOE2166" s="218"/>
      <c r="DOF2166" s="218"/>
      <c r="DOG2166" s="218"/>
      <c r="DOH2166" s="218"/>
      <c r="DOI2166" s="218"/>
      <c r="DOJ2166" s="218"/>
      <c r="DOK2166" s="218"/>
      <c r="DOL2166" s="218"/>
      <c r="DOM2166" s="218"/>
      <c r="DON2166" s="218"/>
      <c r="DOO2166" s="218"/>
      <c r="DOP2166" s="218"/>
      <c r="DOQ2166" s="218"/>
      <c r="DOR2166" s="218"/>
      <c r="DOS2166" s="218"/>
      <c r="DOT2166" s="218"/>
      <c r="DOU2166" s="218"/>
      <c r="DOV2166" s="218"/>
      <c r="DOW2166" s="218"/>
      <c r="DOX2166" s="218"/>
      <c r="DOY2166" s="218"/>
      <c r="DOZ2166" s="218"/>
      <c r="DPA2166" s="218"/>
      <c r="DPB2166" s="218"/>
      <c r="DPC2166" s="218"/>
      <c r="DPD2166" s="218"/>
      <c r="DPE2166" s="218"/>
      <c r="DPF2166" s="218"/>
      <c r="DPG2166" s="218"/>
      <c r="DPH2166" s="218"/>
      <c r="DPI2166" s="218"/>
      <c r="DPJ2166" s="218"/>
      <c r="DPK2166" s="218"/>
      <c r="DPL2166" s="218"/>
      <c r="DPM2166" s="218"/>
      <c r="DPN2166" s="218"/>
      <c r="DPO2166" s="218"/>
      <c r="DPP2166" s="218"/>
      <c r="DPQ2166" s="218"/>
      <c r="DPR2166" s="218"/>
      <c r="DPS2166" s="218"/>
      <c r="DPT2166" s="218"/>
      <c r="DPU2166" s="218"/>
      <c r="DPV2166" s="218"/>
      <c r="DPW2166" s="218"/>
      <c r="DPX2166" s="218"/>
      <c r="DPY2166" s="218"/>
      <c r="DPZ2166" s="218"/>
      <c r="DQA2166" s="218"/>
      <c r="DQB2166" s="218"/>
      <c r="DQC2166" s="218"/>
      <c r="DQD2166" s="218"/>
      <c r="DQE2166" s="218"/>
      <c r="DQF2166" s="218"/>
      <c r="DQG2166" s="218"/>
      <c r="DQH2166" s="218"/>
      <c r="DQI2166" s="218"/>
      <c r="DQJ2166" s="218"/>
      <c r="DQK2166" s="218"/>
      <c r="DQL2166" s="218"/>
      <c r="DQM2166" s="218"/>
      <c r="DQN2166" s="218"/>
      <c r="DQO2166" s="218"/>
      <c r="DQP2166" s="218"/>
      <c r="DQQ2166" s="218"/>
      <c r="DQR2166" s="218"/>
      <c r="DQS2166" s="218"/>
      <c r="DQT2166" s="218"/>
      <c r="DQU2166" s="218"/>
      <c r="DQV2166" s="218"/>
      <c r="DQW2166" s="218"/>
      <c r="DQX2166" s="218"/>
      <c r="DQY2166" s="218"/>
      <c r="DQZ2166" s="218"/>
      <c r="DRA2166" s="218"/>
      <c r="DRB2166" s="218"/>
      <c r="DRC2166" s="218"/>
      <c r="DRD2166" s="218"/>
      <c r="DRE2166" s="218"/>
      <c r="DRF2166" s="218"/>
      <c r="DRG2166" s="218"/>
      <c r="DRH2166" s="218"/>
      <c r="DRI2166" s="218"/>
      <c r="DRJ2166" s="218"/>
      <c r="DRK2166" s="218"/>
      <c r="DRL2166" s="218"/>
      <c r="DRM2166" s="218"/>
      <c r="DRN2166" s="218"/>
      <c r="DRO2166" s="218"/>
      <c r="DRP2166" s="218"/>
      <c r="DRQ2166" s="218"/>
      <c r="DRR2166" s="218"/>
      <c r="DRS2166" s="218"/>
      <c r="DRT2166" s="218"/>
      <c r="DRU2166" s="218"/>
      <c r="DRV2166" s="218"/>
      <c r="DRW2166" s="218"/>
      <c r="DRX2166" s="218"/>
      <c r="DRY2166" s="218"/>
      <c r="DRZ2166" s="218"/>
      <c r="DSA2166" s="218"/>
      <c r="DSB2166" s="218"/>
      <c r="DSC2166" s="218"/>
      <c r="DSD2166" s="218"/>
      <c r="DSE2166" s="218"/>
      <c r="DSF2166" s="218"/>
      <c r="DSG2166" s="218"/>
      <c r="DSH2166" s="218"/>
      <c r="DSI2166" s="218"/>
      <c r="DSJ2166" s="218"/>
      <c r="DSK2166" s="218"/>
      <c r="DSL2166" s="218"/>
      <c r="DSM2166" s="218"/>
      <c r="DSN2166" s="218"/>
      <c r="DSO2166" s="218"/>
      <c r="DSP2166" s="218"/>
      <c r="DSQ2166" s="218"/>
      <c r="DSR2166" s="218"/>
      <c r="DSS2166" s="218"/>
      <c r="DST2166" s="218"/>
      <c r="DSU2166" s="218"/>
      <c r="DSV2166" s="218"/>
      <c r="DSW2166" s="218"/>
      <c r="DSX2166" s="218"/>
      <c r="DSY2166" s="218"/>
      <c r="DSZ2166" s="218"/>
      <c r="DTA2166" s="218"/>
      <c r="DTB2166" s="218"/>
      <c r="DTC2166" s="218"/>
      <c r="DTD2166" s="218"/>
      <c r="DTE2166" s="218"/>
      <c r="DTF2166" s="218"/>
      <c r="DTG2166" s="218"/>
      <c r="DTH2166" s="218"/>
      <c r="DTI2166" s="218"/>
      <c r="DTJ2166" s="218"/>
      <c r="DTK2166" s="218"/>
      <c r="DTL2166" s="218"/>
      <c r="DTM2166" s="218"/>
      <c r="DTN2166" s="218"/>
      <c r="DTO2166" s="218"/>
      <c r="DTP2166" s="218"/>
      <c r="DTQ2166" s="218"/>
      <c r="DTR2166" s="218"/>
      <c r="DTS2166" s="218"/>
      <c r="DTT2166" s="218"/>
      <c r="DTU2166" s="218"/>
      <c r="DTV2166" s="218"/>
      <c r="DTW2166" s="218"/>
      <c r="DTX2166" s="218"/>
      <c r="DTY2166" s="218"/>
      <c r="DTZ2166" s="218"/>
      <c r="DUA2166" s="218"/>
      <c r="DUB2166" s="218"/>
      <c r="DUC2166" s="218"/>
      <c r="DUD2166" s="218"/>
      <c r="DUE2166" s="218"/>
      <c r="DUF2166" s="218"/>
      <c r="DUG2166" s="218"/>
      <c r="DUH2166" s="218"/>
      <c r="DUI2166" s="218"/>
      <c r="DUJ2166" s="218"/>
      <c r="DUK2166" s="218"/>
      <c r="DUL2166" s="218"/>
      <c r="DUM2166" s="218"/>
      <c r="DUN2166" s="218"/>
      <c r="DUO2166" s="218"/>
      <c r="DUP2166" s="218"/>
      <c r="DUQ2166" s="218"/>
      <c r="DUR2166" s="218"/>
      <c r="DUS2166" s="218"/>
      <c r="DUT2166" s="218"/>
      <c r="DUU2166" s="218"/>
      <c r="DUV2166" s="218"/>
      <c r="DUW2166" s="218"/>
      <c r="DUX2166" s="218"/>
      <c r="DUY2166" s="218"/>
      <c r="DUZ2166" s="218"/>
      <c r="DVA2166" s="218"/>
      <c r="DVB2166" s="218"/>
      <c r="DVC2166" s="218"/>
      <c r="DVD2166" s="218"/>
      <c r="DVE2166" s="218"/>
      <c r="DVF2166" s="218"/>
      <c r="DVG2166" s="218"/>
      <c r="DVH2166" s="218"/>
      <c r="DVI2166" s="218"/>
      <c r="DVJ2166" s="218"/>
      <c r="DVK2166" s="218"/>
      <c r="DVL2166" s="218"/>
      <c r="DVM2166" s="218"/>
      <c r="DVN2166" s="218"/>
      <c r="DVO2166" s="218"/>
      <c r="DVP2166" s="218"/>
      <c r="DVQ2166" s="218"/>
      <c r="DVR2166" s="218"/>
      <c r="DVS2166" s="218"/>
      <c r="DVT2166" s="218"/>
      <c r="DVU2166" s="218"/>
      <c r="DVV2166" s="218"/>
      <c r="DVW2166" s="218"/>
      <c r="DVX2166" s="218"/>
      <c r="DVY2166" s="218"/>
      <c r="DVZ2166" s="218"/>
      <c r="DWA2166" s="218"/>
      <c r="DWB2166" s="218"/>
      <c r="DWC2166" s="218"/>
      <c r="DWD2166" s="218"/>
      <c r="DWE2166" s="218"/>
      <c r="DWF2166" s="218"/>
      <c r="DWG2166" s="218"/>
      <c r="DWH2166" s="218"/>
      <c r="DWI2166" s="218"/>
      <c r="DWJ2166" s="218"/>
      <c r="DWK2166" s="218"/>
      <c r="DWL2166" s="218"/>
      <c r="DWM2166" s="218"/>
      <c r="DWN2166" s="218"/>
      <c r="DWO2166" s="218"/>
      <c r="DWP2166" s="218"/>
      <c r="DWQ2166" s="218"/>
      <c r="DWR2166" s="218"/>
      <c r="DWS2166" s="218"/>
      <c r="DWT2166" s="218"/>
      <c r="DWU2166" s="218"/>
      <c r="DWV2166" s="218"/>
      <c r="DWW2166" s="218"/>
      <c r="DWX2166" s="218"/>
      <c r="DWY2166" s="218"/>
      <c r="DWZ2166" s="218"/>
      <c r="DXA2166" s="218"/>
      <c r="DXB2166" s="218"/>
      <c r="DXC2166" s="218"/>
      <c r="DXD2166" s="218"/>
      <c r="DXE2166" s="218"/>
      <c r="DXF2166" s="218"/>
      <c r="DXG2166" s="218"/>
      <c r="DXH2166" s="218"/>
      <c r="DXI2166" s="218"/>
      <c r="DXJ2166" s="218"/>
      <c r="DXK2166" s="218"/>
      <c r="DXL2166" s="218"/>
      <c r="DXM2166" s="218"/>
      <c r="DXN2166" s="218"/>
      <c r="DXO2166" s="218"/>
      <c r="DXP2166" s="218"/>
      <c r="DXQ2166" s="218"/>
      <c r="DXR2166" s="218"/>
      <c r="DXS2166" s="218"/>
      <c r="DXT2166" s="218"/>
      <c r="DXU2166" s="218"/>
      <c r="DXV2166" s="218"/>
      <c r="DXW2166" s="218"/>
      <c r="DXX2166" s="218"/>
      <c r="DXY2166" s="218"/>
      <c r="DXZ2166" s="218"/>
      <c r="DYA2166" s="218"/>
      <c r="DYB2166" s="218"/>
      <c r="DYC2166" s="218"/>
      <c r="DYD2166" s="218"/>
      <c r="DYE2166" s="218"/>
      <c r="DYF2166" s="218"/>
      <c r="DYG2166" s="218"/>
      <c r="DYH2166" s="218"/>
      <c r="DYI2166" s="218"/>
      <c r="DYJ2166" s="218"/>
      <c r="DYK2166" s="218"/>
      <c r="DYL2166" s="218"/>
      <c r="DYM2166" s="218"/>
      <c r="DYN2166" s="218"/>
      <c r="DYO2166" s="218"/>
      <c r="DYP2166" s="218"/>
      <c r="DYQ2166" s="218"/>
      <c r="DYR2166" s="218"/>
      <c r="DYS2166" s="218"/>
      <c r="DYT2166" s="218"/>
      <c r="DYU2166" s="218"/>
      <c r="DYV2166" s="218"/>
      <c r="DYW2166" s="218"/>
      <c r="DYX2166" s="218"/>
      <c r="DYY2166" s="218"/>
      <c r="DYZ2166" s="218"/>
      <c r="DZA2166" s="218"/>
      <c r="DZB2166" s="218"/>
      <c r="DZC2166" s="218"/>
      <c r="DZD2166" s="218"/>
      <c r="DZE2166" s="218"/>
      <c r="DZF2166" s="218"/>
      <c r="DZG2166" s="218"/>
      <c r="DZH2166" s="218"/>
      <c r="DZI2166" s="218"/>
      <c r="DZJ2166" s="218"/>
      <c r="DZK2166" s="218"/>
      <c r="DZL2166" s="218"/>
      <c r="DZM2166" s="218"/>
      <c r="DZN2166" s="218"/>
      <c r="DZO2166" s="218"/>
      <c r="DZP2166" s="218"/>
      <c r="DZQ2166" s="218"/>
      <c r="DZR2166" s="218"/>
      <c r="DZS2166" s="218"/>
      <c r="DZT2166" s="218"/>
      <c r="DZU2166" s="218"/>
      <c r="DZV2166" s="218"/>
      <c r="DZW2166" s="218"/>
      <c r="DZX2166" s="218"/>
      <c r="DZY2166" s="218"/>
      <c r="DZZ2166" s="218"/>
      <c r="EAA2166" s="218"/>
      <c r="EAB2166" s="218"/>
      <c r="EAC2166" s="218"/>
      <c r="EAD2166" s="218"/>
      <c r="EAE2166" s="218"/>
      <c r="EAF2166" s="218"/>
      <c r="EAG2166" s="218"/>
      <c r="EAH2166" s="218"/>
      <c r="EAI2166" s="218"/>
      <c r="EAJ2166" s="218"/>
      <c r="EAK2166" s="218"/>
      <c r="EAL2166" s="218"/>
      <c r="EAM2166" s="218"/>
      <c r="EAN2166" s="218"/>
      <c r="EAO2166" s="218"/>
      <c r="EAP2166" s="218"/>
      <c r="EAQ2166" s="218"/>
      <c r="EAR2166" s="218"/>
      <c r="EAS2166" s="218"/>
      <c r="EAT2166" s="218"/>
      <c r="EAU2166" s="218"/>
      <c r="EAV2166" s="218"/>
      <c r="EAW2166" s="218"/>
      <c r="EAX2166" s="218"/>
      <c r="EAY2166" s="218"/>
      <c r="EAZ2166" s="218"/>
      <c r="EBA2166" s="218"/>
      <c r="EBB2166" s="218"/>
      <c r="EBC2166" s="218"/>
      <c r="EBD2166" s="218"/>
      <c r="EBE2166" s="218"/>
      <c r="EBF2166" s="218"/>
      <c r="EBG2166" s="218"/>
      <c r="EBH2166" s="218"/>
      <c r="EBI2166" s="218"/>
      <c r="EBJ2166" s="218"/>
      <c r="EBK2166" s="218"/>
      <c r="EBL2166" s="218"/>
      <c r="EBM2166" s="218"/>
      <c r="EBN2166" s="218"/>
      <c r="EBO2166" s="218"/>
      <c r="EBP2166" s="218"/>
      <c r="EBQ2166" s="218"/>
      <c r="EBR2166" s="218"/>
      <c r="EBS2166" s="218"/>
      <c r="EBT2166" s="218"/>
      <c r="EBU2166" s="218"/>
      <c r="EBV2166" s="218"/>
      <c r="EBW2166" s="218"/>
      <c r="EBX2166" s="218"/>
      <c r="EBY2166" s="218"/>
      <c r="EBZ2166" s="218"/>
      <c r="ECA2166" s="218"/>
      <c r="ECB2166" s="218"/>
      <c r="ECC2166" s="218"/>
      <c r="ECD2166" s="218"/>
      <c r="ECE2166" s="218"/>
      <c r="ECF2166" s="218"/>
      <c r="ECG2166" s="218"/>
      <c r="ECH2166" s="218"/>
      <c r="ECI2166" s="218"/>
      <c r="ECJ2166" s="218"/>
      <c r="ECK2166" s="218"/>
      <c r="ECL2166" s="218"/>
      <c r="ECM2166" s="218"/>
      <c r="ECN2166" s="218"/>
      <c r="ECO2166" s="218"/>
      <c r="ECP2166" s="218"/>
      <c r="ECQ2166" s="218"/>
      <c r="ECR2166" s="218"/>
      <c r="ECS2166" s="218"/>
      <c r="ECT2166" s="218"/>
      <c r="ECU2166" s="218"/>
      <c r="ECV2166" s="218"/>
      <c r="ECW2166" s="218"/>
      <c r="ECX2166" s="218"/>
      <c r="ECY2166" s="218"/>
      <c r="ECZ2166" s="218"/>
      <c r="EDA2166" s="218"/>
      <c r="EDB2166" s="218"/>
      <c r="EDC2166" s="218"/>
      <c r="EDD2166" s="218"/>
      <c r="EDE2166" s="218"/>
      <c r="EDF2166" s="218"/>
      <c r="EDG2166" s="218"/>
      <c r="EDH2166" s="218"/>
      <c r="EDI2166" s="218"/>
      <c r="EDJ2166" s="218"/>
      <c r="EDK2166" s="218"/>
      <c r="EDL2166" s="218"/>
      <c r="EDM2166" s="218"/>
      <c r="EDN2166" s="218"/>
      <c r="EDO2166" s="218"/>
      <c r="EDP2166" s="218"/>
      <c r="EDQ2166" s="218"/>
      <c r="EDR2166" s="218"/>
      <c r="EDS2166" s="218"/>
      <c r="EDT2166" s="218"/>
      <c r="EDU2166" s="218"/>
      <c r="EDV2166" s="218"/>
      <c r="EDW2166" s="218"/>
      <c r="EDX2166" s="218"/>
      <c r="EDY2166" s="218"/>
      <c r="EDZ2166" s="218"/>
      <c r="EEA2166" s="218"/>
      <c r="EEB2166" s="218"/>
      <c r="EEC2166" s="218"/>
      <c r="EED2166" s="218"/>
      <c r="EEE2166" s="218"/>
      <c r="EEF2166" s="218"/>
      <c r="EEG2166" s="218"/>
      <c r="EEH2166" s="218"/>
      <c r="EEI2166" s="218"/>
      <c r="EEJ2166" s="218"/>
      <c r="EEK2166" s="218"/>
      <c r="EEL2166" s="218"/>
      <c r="EEM2166" s="218"/>
      <c r="EEN2166" s="218"/>
      <c r="EEO2166" s="218"/>
      <c r="EEP2166" s="218"/>
      <c r="EEQ2166" s="218"/>
      <c r="EER2166" s="218"/>
      <c r="EES2166" s="218"/>
      <c r="EET2166" s="218"/>
      <c r="EEU2166" s="218"/>
      <c r="EEV2166" s="218"/>
      <c r="EEW2166" s="218"/>
      <c r="EEX2166" s="218"/>
      <c r="EEY2166" s="218"/>
      <c r="EEZ2166" s="218"/>
      <c r="EFA2166" s="218"/>
      <c r="EFB2166" s="218"/>
      <c r="EFC2166" s="218"/>
      <c r="EFD2166" s="218"/>
      <c r="EFE2166" s="218"/>
      <c r="EFF2166" s="218"/>
      <c r="EFG2166" s="218"/>
      <c r="EFH2166" s="218"/>
      <c r="EFI2166" s="218"/>
      <c r="EFJ2166" s="218"/>
      <c r="EFK2166" s="218"/>
      <c r="EFL2166" s="218"/>
      <c r="EFM2166" s="218"/>
      <c r="EFN2166" s="218"/>
      <c r="EFO2166" s="218"/>
      <c r="EFP2166" s="218"/>
      <c r="EFQ2166" s="218"/>
      <c r="EFR2166" s="218"/>
      <c r="EFS2166" s="218"/>
      <c r="EFT2166" s="218"/>
      <c r="EFU2166" s="218"/>
      <c r="EFV2166" s="218"/>
      <c r="EFW2166" s="218"/>
      <c r="EFX2166" s="218"/>
      <c r="EFY2166" s="218"/>
      <c r="EFZ2166" s="218"/>
      <c r="EGA2166" s="218"/>
      <c r="EGB2166" s="218"/>
      <c r="EGC2166" s="218"/>
      <c r="EGD2166" s="218"/>
      <c r="EGE2166" s="218"/>
      <c r="EGF2166" s="218"/>
      <c r="EGG2166" s="218"/>
      <c r="EGH2166" s="218"/>
      <c r="EGI2166" s="218"/>
      <c r="EGJ2166" s="218"/>
      <c r="EGK2166" s="218"/>
      <c r="EGL2166" s="218"/>
      <c r="EGM2166" s="218"/>
      <c r="EGN2166" s="218"/>
      <c r="EGO2166" s="218"/>
      <c r="EGP2166" s="218"/>
      <c r="EGQ2166" s="218"/>
      <c r="EGR2166" s="218"/>
      <c r="EGS2166" s="218"/>
      <c r="EGT2166" s="218"/>
      <c r="EGU2166" s="218"/>
      <c r="EGV2166" s="218"/>
      <c r="EGW2166" s="218"/>
      <c r="EGX2166" s="218"/>
      <c r="EGY2166" s="218"/>
      <c r="EGZ2166" s="218"/>
      <c r="EHA2166" s="218"/>
      <c r="EHB2166" s="218"/>
      <c r="EHC2166" s="218"/>
      <c r="EHD2166" s="218"/>
      <c r="EHE2166" s="218"/>
      <c r="EHF2166" s="218"/>
      <c r="EHG2166" s="218"/>
      <c r="EHH2166" s="218"/>
      <c r="EHI2166" s="218"/>
      <c r="EHJ2166" s="218"/>
      <c r="EHK2166" s="218"/>
      <c r="EHL2166" s="218"/>
      <c r="EHM2166" s="218"/>
      <c r="EHN2166" s="218"/>
      <c r="EHO2166" s="218"/>
      <c r="EHP2166" s="218"/>
      <c r="EHQ2166" s="218"/>
      <c r="EHR2166" s="218"/>
      <c r="EHS2166" s="218"/>
      <c r="EHT2166" s="218"/>
      <c r="EHU2166" s="218"/>
      <c r="EHV2166" s="218"/>
      <c r="EHW2166" s="218"/>
      <c r="EHX2166" s="218"/>
      <c r="EHY2166" s="218"/>
      <c r="EHZ2166" s="218"/>
      <c r="EIA2166" s="218"/>
      <c r="EIB2166" s="218"/>
      <c r="EIC2166" s="218"/>
      <c r="EID2166" s="218"/>
      <c r="EIE2166" s="218"/>
      <c r="EIF2166" s="218"/>
      <c r="EIG2166" s="218"/>
      <c r="EIH2166" s="218"/>
      <c r="EII2166" s="218"/>
      <c r="EIJ2166" s="218"/>
      <c r="EIK2166" s="218"/>
      <c r="EIL2166" s="218"/>
      <c r="EIM2166" s="218"/>
      <c r="EIN2166" s="218"/>
      <c r="EIO2166" s="218"/>
      <c r="EIP2166" s="218"/>
      <c r="EIQ2166" s="218"/>
      <c r="EIR2166" s="218"/>
      <c r="EIS2166" s="218"/>
      <c r="EIT2166" s="218"/>
      <c r="EIU2166" s="218"/>
      <c r="EIV2166" s="218"/>
      <c r="EIW2166" s="218"/>
      <c r="EIX2166" s="218"/>
      <c r="EIY2166" s="218"/>
      <c r="EIZ2166" s="218"/>
      <c r="EJA2166" s="218"/>
      <c r="EJB2166" s="218"/>
      <c r="EJC2166" s="218"/>
      <c r="EJD2166" s="218"/>
      <c r="EJE2166" s="218"/>
      <c r="EJF2166" s="218"/>
      <c r="EJG2166" s="218"/>
      <c r="EJH2166" s="218"/>
      <c r="EJI2166" s="218"/>
      <c r="EJJ2166" s="218"/>
      <c r="EJK2166" s="218"/>
      <c r="EJL2166" s="218"/>
      <c r="EJM2166" s="218"/>
      <c r="EJN2166" s="218"/>
      <c r="EJO2166" s="218"/>
      <c r="EJP2166" s="218"/>
      <c r="EJQ2166" s="218"/>
      <c r="EJR2166" s="218"/>
      <c r="EJS2166" s="218"/>
      <c r="EJT2166" s="218"/>
      <c r="EJU2166" s="218"/>
      <c r="EJV2166" s="218"/>
      <c r="EJW2166" s="218"/>
      <c r="EJX2166" s="218"/>
      <c r="EJY2166" s="218"/>
      <c r="EJZ2166" s="218"/>
      <c r="EKA2166" s="218"/>
      <c r="EKB2166" s="218"/>
      <c r="EKC2166" s="218"/>
      <c r="EKD2166" s="218"/>
      <c r="EKE2166" s="218"/>
      <c r="EKF2166" s="218"/>
      <c r="EKG2166" s="218"/>
      <c r="EKH2166" s="218"/>
      <c r="EKI2166" s="218"/>
      <c r="EKJ2166" s="218"/>
      <c r="EKK2166" s="218"/>
      <c r="EKL2166" s="218"/>
      <c r="EKM2166" s="218"/>
      <c r="EKN2166" s="218"/>
      <c r="EKO2166" s="218"/>
      <c r="EKP2166" s="218"/>
      <c r="EKQ2166" s="218"/>
      <c r="EKR2166" s="218"/>
      <c r="EKS2166" s="218"/>
      <c r="EKT2166" s="218"/>
      <c r="EKU2166" s="218"/>
      <c r="EKV2166" s="218"/>
      <c r="EKW2166" s="218"/>
      <c r="EKX2166" s="218"/>
      <c r="EKY2166" s="218"/>
      <c r="EKZ2166" s="218"/>
      <c r="ELA2166" s="218"/>
      <c r="ELB2166" s="218"/>
      <c r="ELC2166" s="218"/>
      <c r="ELD2166" s="218"/>
      <c r="ELE2166" s="218"/>
      <c r="ELF2166" s="218"/>
      <c r="ELG2166" s="218"/>
      <c r="ELH2166" s="218"/>
      <c r="ELI2166" s="218"/>
      <c r="ELJ2166" s="218"/>
      <c r="ELK2166" s="218"/>
      <c r="ELL2166" s="218"/>
      <c r="ELM2166" s="218"/>
      <c r="ELN2166" s="218"/>
      <c r="ELO2166" s="218"/>
      <c r="ELP2166" s="218"/>
      <c r="ELQ2166" s="218"/>
      <c r="ELR2166" s="218"/>
      <c r="ELS2166" s="218"/>
      <c r="ELT2166" s="218"/>
      <c r="ELU2166" s="218"/>
      <c r="ELV2166" s="218"/>
      <c r="ELW2166" s="218"/>
      <c r="ELX2166" s="218"/>
      <c r="ELY2166" s="218"/>
      <c r="ELZ2166" s="218"/>
      <c r="EMA2166" s="218"/>
      <c r="EMB2166" s="218"/>
      <c r="EMC2166" s="218"/>
      <c r="EMD2166" s="218"/>
      <c r="EME2166" s="218"/>
      <c r="EMF2166" s="218"/>
      <c r="EMG2166" s="218"/>
      <c r="EMH2166" s="218"/>
      <c r="EMI2166" s="218"/>
      <c r="EMJ2166" s="218"/>
      <c r="EMK2166" s="218"/>
      <c r="EML2166" s="218"/>
      <c r="EMM2166" s="218"/>
      <c r="EMN2166" s="218"/>
      <c r="EMO2166" s="218"/>
      <c r="EMP2166" s="218"/>
      <c r="EMQ2166" s="218"/>
      <c r="EMR2166" s="218"/>
      <c r="EMS2166" s="218"/>
      <c r="EMT2166" s="218"/>
      <c r="EMU2166" s="218"/>
      <c r="EMV2166" s="218"/>
      <c r="EMW2166" s="218"/>
      <c r="EMX2166" s="218"/>
      <c r="EMY2166" s="218"/>
      <c r="EMZ2166" s="218"/>
      <c r="ENA2166" s="218"/>
      <c r="ENB2166" s="218"/>
      <c r="ENC2166" s="218"/>
      <c r="END2166" s="218"/>
      <c r="ENE2166" s="218"/>
      <c r="ENF2166" s="218"/>
      <c r="ENG2166" s="218"/>
      <c r="ENH2166" s="218"/>
      <c r="ENI2166" s="218"/>
      <c r="ENJ2166" s="218"/>
      <c r="ENK2166" s="218"/>
      <c r="ENL2166" s="218"/>
      <c r="ENM2166" s="218"/>
      <c r="ENN2166" s="218"/>
      <c r="ENO2166" s="218"/>
      <c r="ENP2166" s="218"/>
      <c r="ENQ2166" s="218"/>
      <c r="ENR2166" s="218"/>
      <c r="ENS2166" s="218"/>
      <c r="ENT2166" s="218"/>
      <c r="ENU2166" s="218"/>
      <c r="ENV2166" s="218"/>
      <c r="ENW2166" s="218"/>
      <c r="ENX2166" s="218"/>
      <c r="ENY2166" s="218"/>
      <c r="ENZ2166" s="218"/>
      <c r="EOA2166" s="218"/>
      <c r="EOB2166" s="218"/>
      <c r="EOC2166" s="218"/>
      <c r="EOD2166" s="218"/>
      <c r="EOE2166" s="218"/>
      <c r="EOF2166" s="218"/>
      <c r="EOG2166" s="218"/>
      <c r="EOH2166" s="218"/>
      <c r="EOI2166" s="218"/>
      <c r="EOJ2166" s="218"/>
      <c r="EOK2166" s="218"/>
      <c r="EOL2166" s="218"/>
      <c r="EOM2166" s="218"/>
      <c r="EON2166" s="218"/>
      <c r="EOO2166" s="218"/>
      <c r="EOP2166" s="218"/>
      <c r="EOQ2166" s="218"/>
      <c r="EOR2166" s="218"/>
      <c r="EOS2166" s="218"/>
      <c r="EOT2166" s="218"/>
      <c r="EOU2166" s="218"/>
      <c r="EOV2166" s="218"/>
      <c r="EOW2166" s="218"/>
      <c r="EOX2166" s="218"/>
      <c r="EOY2166" s="218"/>
      <c r="EOZ2166" s="218"/>
      <c r="EPA2166" s="218"/>
      <c r="EPB2166" s="218"/>
      <c r="EPC2166" s="218"/>
      <c r="EPD2166" s="218"/>
      <c r="EPE2166" s="218"/>
      <c r="EPF2166" s="218"/>
      <c r="EPG2166" s="218"/>
      <c r="EPH2166" s="218"/>
      <c r="EPI2166" s="218"/>
      <c r="EPJ2166" s="218"/>
      <c r="EPK2166" s="218"/>
      <c r="EPL2166" s="218"/>
      <c r="EPM2166" s="218"/>
      <c r="EPN2166" s="218"/>
      <c r="EPO2166" s="218"/>
      <c r="EPP2166" s="218"/>
      <c r="EPQ2166" s="218"/>
      <c r="EPR2166" s="218"/>
      <c r="EPS2166" s="218"/>
      <c r="EPT2166" s="218"/>
      <c r="EPU2166" s="218"/>
      <c r="EPV2166" s="218"/>
      <c r="EPW2166" s="218"/>
      <c r="EPX2166" s="218"/>
      <c r="EPY2166" s="218"/>
      <c r="EPZ2166" s="218"/>
      <c r="EQA2166" s="218"/>
      <c r="EQB2166" s="218"/>
      <c r="EQC2166" s="218"/>
      <c r="EQD2166" s="218"/>
      <c r="EQE2166" s="218"/>
      <c r="EQF2166" s="218"/>
      <c r="EQG2166" s="218"/>
      <c r="EQH2166" s="218"/>
      <c r="EQI2166" s="218"/>
      <c r="EQJ2166" s="218"/>
      <c r="EQK2166" s="218"/>
      <c r="EQL2166" s="218"/>
      <c r="EQM2166" s="218"/>
      <c r="EQN2166" s="218"/>
      <c r="EQO2166" s="218"/>
      <c r="EQP2166" s="218"/>
      <c r="EQQ2166" s="218"/>
      <c r="EQR2166" s="218"/>
      <c r="EQS2166" s="218"/>
      <c r="EQT2166" s="218"/>
      <c r="EQU2166" s="218"/>
      <c r="EQV2166" s="218"/>
      <c r="EQW2166" s="218"/>
      <c r="EQX2166" s="218"/>
      <c r="EQY2166" s="218"/>
      <c r="EQZ2166" s="218"/>
      <c r="ERA2166" s="218"/>
      <c r="ERB2166" s="218"/>
      <c r="ERC2166" s="218"/>
      <c r="ERD2166" s="218"/>
      <c r="ERE2166" s="218"/>
      <c r="ERF2166" s="218"/>
      <c r="ERG2166" s="218"/>
      <c r="ERH2166" s="218"/>
      <c r="ERI2166" s="218"/>
      <c r="ERJ2166" s="218"/>
      <c r="ERK2166" s="218"/>
      <c r="ERL2166" s="218"/>
      <c r="ERM2166" s="218"/>
      <c r="ERN2166" s="218"/>
      <c r="ERO2166" s="218"/>
      <c r="ERP2166" s="218"/>
      <c r="ERQ2166" s="218"/>
      <c r="ERR2166" s="218"/>
      <c r="ERS2166" s="218"/>
      <c r="ERT2166" s="218"/>
      <c r="ERU2166" s="218"/>
      <c r="ERV2166" s="218"/>
      <c r="ERW2166" s="218"/>
      <c r="ERX2166" s="218"/>
      <c r="ERY2166" s="218"/>
      <c r="ERZ2166" s="218"/>
      <c r="ESA2166" s="218"/>
      <c r="ESB2166" s="218"/>
      <c r="ESC2166" s="218"/>
      <c r="ESD2166" s="218"/>
      <c r="ESE2166" s="218"/>
      <c r="ESF2166" s="218"/>
      <c r="ESG2166" s="218"/>
      <c r="ESH2166" s="218"/>
      <c r="ESI2166" s="218"/>
      <c r="ESJ2166" s="218"/>
      <c r="ESK2166" s="218"/>
      <c r="ESL2166" s="218"/>
      <c r="ESM2166" s="218"/>
      <c r="ESN2166" s="218"/>
      <c r="ESO2166" s="218"/>
      <c r="ESP2166" s="218"/>
      <c r="ESQ2166" s="218"/>
      <c r="ESR2166" s="218"/>
      <c r="ESS2166" s="218"/>
      <c r="EST2166" s="218"/>
      <c r="ESU2166" s="218"/>
      <c r="ESV2166" s="218"/>
      <c r="ESW2166" s="218"/>
      <c r="ESX2166" s="218"/>
      <c r="ESY2166" s="218"/>
      <c r="ESZ2166" s="218"/>
      <c r="ETA2166" s="218"/>
      <c r="ETB2166" s="218"/>
      <c r="ETC2166" s="218"/>
      <c r="ETD2166" s="218"/>
      <c r="ETE2166" s="218"/>
      <c r="ETF2166" s="218"/>
      <c r="ETG2166" s="218"/>
      <c r="ETH2166" s="218"/>
      <c r="ETI2166" s="218"/>
      <c r="ETJ2166" s="218"/>
      <c r="ETK2166" s="218"/>
      <c r="ETL2166" s="218"/>
      <c r="ETM2166" s="218"/>
      <c r="ETN2166" s="218"/>
      <c r="ETO2166" s="218"/>
      <c r="ETP2166" s="218"/>
      <c r="ETQ2166" s="218"/>
      <c r="ETR2166" s="218"/>
      <c r="ETS2166" s="218"/>
      <c r="ETT2166" s="218"/>
      <c r="ETU2166" s="218"/>
      <c r="ETV2166" s="218"/>
      <c r="ETW2166" s="218"/>
      <c r="ETX2166" s="218"/>
      <c r="ETY2166" s="218"/>
      <c r="ETZ2166" s="218"/>
      <c r="EUA2166" s="218"/>
      <c r="EUB2166" s="218"/>
      <c r="EUC2166" s="218"/>
      <c r="EUD2166" s="218"/>
      <c r="EUE2166" s="218"/>
      <c r="EUF2166" s="218"/>
      <c r="EUG2166" s="218"/>
      <c r="EUH2166" s="218"/>
      <c r="EUI2166" s="218"/>
      <c r="EUJ2166" s="218"/>
      <c r="EUK2166" s="218"/>
      <c r="EUL2166" s="218"/>
      <c r="EUM2166" s="218"/>
      <c r="EUN2166" s="218"/>
      <c r="EUO2166" s="218"/>
      <c r="EUP2166" s="218"/>
      <c r="EUQ2166" s="218"/>
      <c r="EUR2166" s="218"/>
      <c r="EUS2166" s="218"/>
      <c r="EUT2166" s="218"/>
      <c r="EUU2166" s="218"/>
      <c r="EUV2166" s="218"/>
      <c r="EUW2166" s="218"/>
      <c r="EUX2166" s="218"/>
      <c r="EUY2166" s="218"/>
      <c r="EUZ2166" s="218"/>
      <c r="EVA2166" s="218"/>
      <c r="EVB2166" s="218"/>
      <c r="EVC2166" s="218"/>
      <c r="EVD2166" s="218"/>
      <c r="EVE2166" s="218"/>
      <c r="EVF2166" s="218"/>
      <c r="EVG2166" s="218"/>
      <c r="EVH2166" s="218"/>
      <c r="EVI2166" s="218"/>
      <c r="EVJ2166" s="218"/>
      <c r="EVK2166" s="218"/>
      <c r="EVL2166" s="218"/>
      <c r="EVM2166" s="218"/>
      <c r="EVN2166" s="218"/>
      <c r="EVO2166" s="218"/>
      <c r="EVP2166" s="218"/>
      <c r="EVQ2166" s="218"/>
      <c r="EVR2166" s="218"/>
      <c r="EVS2166" s="218"/>
      <c r="EVT2166" s="218"/>
      <c r="EVU2166" s="218"/>
      <c r="EVV2166" s="218"/>
      <c r="EVW2166" s="218"/>
      <c r="EVX2166" s="218"/>
      <c r="EVY2166" s="218"/>
      <c r="EVZ2166" s="218"/>
      <c r="EWA2166" s="218"/>
      <c r="EWB2166" s="218"/>
      <c r="EWC2166" s="218"/>
      <c r="EWD2166" s="218"/>
      <c r="EWE2166" s="218"/>
      <c r="EWF2166" s="218"/>
      <c r="EWG2166" s="218"/>
      <c r="EWH2166" s="218"/>
      <c r="EWI2166" s="218"/>
      <c r="EWJ2166" s="218"/>
      <c r="EWK2166" s="218"/>
      <c r="EWL2166" s="218"/>
      <c r="EWM2166" s="218"/>
      <c r="EWN2166" s="218"/>
      <c r="EWO2166" s="218"/>
      <c r="EWP2166" s="218"/>
      <c r="EWQ2166" s="218"/>
      <c r="EWR2166" s="218"/>
      <c r="EWS2166" s="218"/>
      <c r="EWT2166" s="218"/>
      <c r="EWU2166" s="218"/>
      <c r="EWV2166" s="218"/>
      <c r="EWW2166" s="218"/>
      <c r="EWX2166" s="218"/>
      <c r="EWY2166" s="218"/>
      <c r="EWZ2166" s="218"/>
      <c r="EXA2166" s="218"/>
      <c r="EXB2166" s="218"/>
      <c r="EXC2166" s="218"/>
      <c r="EXD2166" s="218"/>
      <c r="EXE2166" s="218"/>
      <c r="EXF2166" s="218"/>
      <c r="EXG2166" s="218"/>
      <c r="EXH2166" s="218"/>
      <c r="EXI2166" s="218"/>
      <c r="EXJ2166" s="218"/>
      <c r="EXK2166" s="218"/>
      <c r="EXL2166" s="218"/>
      <c r="EXM2166" s="218"/>
      <c r="EXN2166" s="218"/>
      <c r="EXO2166" s="218"/>
      <c r="EXP2166" s="218"/>
      <c r="EXQ2166" s="218"/>
      <c r="EXR2166" s="218"/>
      <c r="EXS2166" s="218"/>
      <c r="EXT2166" s="218"/>
      <c r="EXU2166" s="218"/>
      <c r="EXV2166" s="218"/>
      <c r="EXW2166" s="218"/>
      <c r="EXX2166" s="218"/>
      <c r="EXY2166" s="218"/>
      <c r="EXZ2166" s="218"/>
      <c r="EYA2166" s="218"/>
      <c r="EYB2166" s="218"/>
      <c r="EYC2166" s="218"/>
      <c r="EYD2166" s="218"/>
      <c r="EYE2166" s="218"/>
      <c r="EYF2166" s="218"/>
      <c r="EYG2166" s="218"/>
      <c r="EYH2166" s="218"/>
      <c r="EYI2166" s="218"/>
      <c r="EYJ2166" s="218"/>
      <c r="EYK2166" s="218"/>
      <c r="EYL2166" s="218"/>
      <c r="EYM2166" s="218"/>
      <c r="EYN2166" s="218"/>
      <c r="EYO2166" s="218"/>
      <c r="EYP2166" s="218"/>
      <c r="EYQ2166" s="218"/>
      <c r="EYR2166" s="218"/>
      <c r="EYS2166" s="218"/>
      <c r="EYT2166" s="218"/>
      <c r="EYU2166" s="218"/>
      <c r="EYV2166" s="218"/>
      <c r="EYW2166" s="218"/>
      <c r="EYX2166" s="218"/>
      <c r="EYY2166" s="218"/>
      <c r="EYZ2166" s="218"/>
      <c r="EZA2166" s="218"/>
      <c r="EZB2166" s="218"/>
      <c r="EZC2166" s="218"/>
      <c r="EZD2166" s="218"/>
      <c r="EZE2166" s="218"/>
      <c r="EZF2166" s="218"/>
      <c r="EZG2166" s="218"/>
      <c r="EZH2166" s="218"/>
      <c r="EZI2166" s="218"/>
      <c r="EZJ2166" s="218"/>
      <c r="EZK2166" s="218"/>
      <c r="EZL2166" s="218"/>
      <c r="EZM2166" s="218"/>
      <c r="EZN2166" s="218"/>
      <c r="EZO2166" s="218"/>
      <c r="EZP2166" s="218"/>
      <c r="EZQ2166" s="218"/>
      <c r="EZR2166" s="218"/>
      <c r="EZS2166" s="218"/>
      <c r="EZT2166" s="218"/>
      <c r="EZU2166" s="218"/>
      <c r="EZV2166" s="218"/>
      <c r="EZW2166" s="218"/>
      <c r="EZX2166" s="218"/>
      <c r="EZY2166" s="218"/>
      <c r="EZZ2166" s="218"/>
      <c r="FAA2166" s="218"/>
      <c r="FAB2166" s="218"/>
      <c r="FAC2166" s="218"/>
      <c r="FAD2166" s="218"/>
      <c r="FAE2166" s="218"/>
      <c r="FAF2166" s="218"/>
      <c r="FAG2166" s="218"/>
      <c r="FAH2166" s="218"/>
      <c r="FAI2166" s="218"/>
      <c r="FAJ2166" s="218"/>
      <c r="FAK2166" s="218"/>
      <c r="FAL2166" s="218"/>
      <c r="FAM2166" s="218"/>
      <c r="FAN2166" s="218"/>
      <c r="FAO2166" s="218"/>
      <c r="FAP2166" s="218"/>
      <c r="FAQ2166" s="218"/>
      <c r="FAR2166" s="218"/>
      <c r="FAS2166" s="218"/>
      <c r="FAT2166" s="218"/>
      <c r="FAU2166" s="218"/>
      <c r="FAV2166" s="218"/>
      <c r="FAW2166" s="218"/>
      <c r="FAX2166" s="218"/>
      <c r="FAY2166" s="218"/>
      <c r="FAZ2166" s="218"/>
      <c r="FBA2166" s="218"/>
      <c r="FBB2166" s="218"/>
      <c r="FBC2166" s="218"/>
      <c r="FBD2166" s="218"/>
      <c r="FBE2166" s="218"/>
      <c r="FBF2166" s="218"/>
      <c r="FBG2166" s="218"/>
      <c r="FBH2166" s="218"/>
      <c r="FBI2166" s="218"/>
      <c r="FBJ2166" s="218"/>
      <c r="FBK2166" s="218"/>
      <c r="FBL2166" s="218"/>
      <c r="FBM2166" s="218"/>
      <c r="FBN2166" s="218"/>
      <c r="FBO2166" s="218"/>
      <c r="FBP2166" s="218"/>
      <c r="FBQ2166" s="218"/>
      <c r="FBR2166" s="218"/>
      <c r="FBS2166" s="218"/>
      <c r="FBT2166" s="218"/>
      <c r="FBU2166" s="218"/>
      <c r="FBV2166" s="218"/>
      <c r="FBW2166" s="218"/>
      <c r="FBX2166" s="218"/>
      <c r="FBY2166" s="218"/>
      <c r="FBZ2166" s="218"/>
      <c r="FCA2166" s="218"/>
      <c r="FCB2166" s="218"/>
      <c r="FCC2166" s="218"/>
      <c r="FCD2166" s="218"/>
      <c r="FCE2166" s="218"/>
      <c r="FCF2166" s="218"/>
      <c r="FCG2166" s="218"/>
      <c r="FCH2166" s="218"/>
      <c r="FCI2166" s="218"/>
      <c r="FCJ2166" s="218"/>
      <c r="FCK2166" s="218"/>
      <c r="FCL2166" s="218"/>
      <c r="FCM2166" s="218"/>
      <c r="FCN2166" s="218"/>
      <c r="FCO2166" s="218"/>
      <c r="FCP2166" s="218"/>
      <c r="FCQ2166" s="218"/>
      <c r="FCR2166" s="218"/>
      <c r="FCS2166" s="218"/>
      <c r="FCT2166" s="218"/>
      <c r="FCU2166" s="218"/>
      <c r="FCV2166" s="218"/>
      <c r="FCW2166" s="218"/>
      <c r="FCX2166" s="218"/>
      <c r="FCY2166" s="218"/>
      <c r="FCZ2166" s="218"/>
      <c r="FDA2166" s="218"/>
      <c r="FDB2166" s="218"/>
      <c r="FDC2166" s="218"/>
      <c r="FDD2166" s="218"/>
      <c r="FDE2166" s="218"/>
      <c r="FDF2166" s="218"/>
      <c r="FDG2166" s="218"/>
      <c r="FDH2166" s="218"/>
      <c r="FDI2166" s="218"/>
      <c r="FDJ2166" s="218"/>
      <c r="FDK2166" s="218"/>
      <c r="FDL2166" s="218"/>
      <c r="FDM2166" s="218"/>
      <c r="FDN2166" s="218"/>
      <c r="FDO2166" s="218"/>
      <c r="FDP2166" s="218"/>
      <c r="FDQ2166" s="218"/>
      <c r="FDR2166" s="218"/>
      <c r="FDS2166" s="218"/>
      <c r="FDT2166" s="218"/>
      <c r="FDU2166" s="218"/>
      <c r="FDV2166" s="218"/>
      <c r="FDW2166" s="218"/>
      <c r="FDX2166" s="218"/>
      <c r="FDY2166" s="218"/>
      <c r="FDZ2166" s="218"/>
      <c r="FEA2166" s="218"/>
      <c r="FEB2166" s="218"/>
      <c r="FEC2166" s="218"/>
      <c r="FED2166" s="218"/>
      <c r="FEE2166" s="218"/>
      <c r="FEF2166" s="218"/>
      <c r="FEG2166" s="218"/>
      <c r="FEH2166" s="218"/>
      <c r="FEI2166" s="218"/>
      <c r="FEJ2166" s="218"/>
      <c r="FEK2166" s="218"/>
      <c r="FEL2166" s="218"/>
      <c r="FEM2166" s="218"/>
      <c r="FEN2166" s="218"/>
      <c r="FEO2166" s="218"/>
      <c r="FEP2166" s="218"/>
      <c r="FEQ2166" s="218"/>
      <c r="FER2166" s="218"/>
      <c r="FES2166" s="218"/>
      <c r="FET2166" s="218"/>
      <c r="FEU2166" s="218"/>
      <c r="FEV2166" s="218"/>
      <c r="FEW2166" s="218"/>
      <c r="FEX2166" s="218"/>
      <c r="FEY2166" s="218"/>
      <c r="FEZ2166" s="218"/>
      <c r="FFA2166" s="218"/>
      <c r="FFB2166" s="218"/>
      <c r="FFC2166" s="218"/>
      <c r="FFD2166" s="218"/>
      <c r="FFE2166" s="218"/>
      <c r="FFF2166" s="218"/>
      <c r="FFG2166" s="218"/>
      <c r="FFH2166" s="218"/>
      <c r="FFI2166" s="218"/>
      <c r="FFJ2166" s="218"/>
      <c r="FFK2166" s="218"/>
      <c r="FFL2166" s="218"/>
      <c r="FFM2166" s="218"/>
      <c r="FFN2166" s="218"/>
      <c r="FFO2166" s="218"/>
      <c r="FFP2166" s="218"/>
      <c r="FFQ2166" s="218"/>
      <c r="FFR2166" s="218"/>
      <c r="FFS2166" s="218"/>
      <c r="FFT2166" s="218"/>
      <c r="FFU2166" s="218"/>
      <c r="FFV2166" s="218"/>
      <c r="FFW2166" s="218"/>
      <c r="FFX2166" s="218"/>
      <c r="FFY2166" s="218"/>
      <c r="FFZ2166" s="218"/>
      <c r="FGA2166" s="218"/>
      <c r="FGB2166" s="218"/>
      <c r="FGC2166" s="218"/>
      <c r="FGD2166" s="218"/>
      <c r="FGE2166" s="218"/>
      <c r="FGF2166" s="218"/>
      <c r="FGG2166" s="218"/>
      <c r="FGH2166" s="218"/>
      <c r="FGI2166" s="218"/>
      <c r="FGJ2166" s="218"/>
      <c r="FGK2166" s="218"/>
      <c r="FGL2166" s="218"/>
      <c r="FGM2166" s="218"/>
      <c r="FGN2166" s="218"/>
      <c r="FGO2166" s="218"/>
      <c r="FGP2166" s="218"/>
      <c r="FGQ2166" s="218"/>
      <c r="FGR2166" s="218"/>
      <c r="FGS2166" s="218"/>
      <c r="FGT2166" s="218"/>
      <c r="FGU2166" s="218"/>
      <c r="FGV2166" s="218"/>
      <c r="FGW2166" s="218"/>
      <c r="FGX2166" s="218"/>
      <c r="FGY2166" s="218"/>
      <c r="FGZ2166" s="218"/>
      <c r="FHA2166" s="218"/>
      <c r="FHB2166" s="218"/>
      <c r="FHC2166" s="218"/>
      <c r="FHD2166" s="218"/>
      <c r="FHE2166" s="218"/>
      <c r="FHF2166" s="218"/>
      <c r="FHG2166" s="218"/>
      <c r="FHH2166" s="218"/>
      <c r="FHI2166" s="218"/>
      <c r="FHJ2166" s="218"/>
      <c r="FHK2166" s="218"/>
      <c r="FHL2166" s="218"/>
      <c r="FHM2166" s="218"/>
      <c r="FHN2166" s="218"/>
      <c r="FHO2166" s="218"/>
      <c r="FHP2166" s="218"/>
      <c r="FHQ2166" s="218"/>
      <c r="FHR2166" s="218"/>
      <c r="FHS2166" s="218"/>
      <c r="FHT2166" s="218"/>
      <c r="FHU2166" s="218"/>
      <c r="FHV2166" s="218"/>
      <c r="FHW2166" s="218"/>
      <c r="FHX2166" s="218"/>
      <c r="FHY2166" s="218"/>
      <c r="FHZ2166" s="218"/>
      <c r="FIA2166" s="218"/>
      <c r="FIB2166" s="218"/>
      <c r="FIC2166" s="218"/>
      <c r="FID2166" s="218"/>
      <c r="FIE2166" s="218"/>
      <c r="FIF2166" s="218"/>
      <c r="FIG2166" s="218"/>
      <c r="FIH2166" s="218"/>
      <c r="FII2166" s="218"/>
      <c r="FIJ2166" s="218"/>
      <c r="FIK2166" s="218"/>
      <c r="FIL2166" s="218"/>
      <c r="FIM2166" s="218"/>
      <c r="FIN2166" s="218"/>
      <c r="FIO2166" s="218"/>
      <c r="FIP2166" s="218"/>
      <c r="FIQ2166" s="218"/>
      <c r="FIR2166" s="218"/>
      <c r="FIS2166" s="218"/>
      <c r="FIT2166" s="218"/>
      <c r="FIU2166" s="218"/>
      <c r="FIV2166" s="218"/>
      <c r="FIW2166" s="218"/>
      <c r="FIX2166" s="218"/>
      <c r="FIY2166" s="218"/>
      <c r="FIZ2166" s="218"/>
      <c r="FJA2166" s="218"/>
      <c r="FJB2166" s="218"/>
      <c r="FJC2166" s="218"/>
      <c r="FJD2166" s="218"/>
      <c r="FJE2166" s="218"/>
      <c r="FJF2166" s="218"/>
      <c r="FJG2166" s="218"/>
      <c r="FJH2166" s="218"/>
      <c r="FJI2166" s="218"/>
      <c r="FJJ2166" s="218"/>
      <c r="FJK2166" s="218"/>
      <c r="FJL2166" s="218"/>
      <c r="FJM2166" s="218"/>
      <c r="FJN2166" s="218"/>
      <c r="FJO2166" s="218"/>
      <c r="FJP2166" s="218"/>
      <c r="FJQ2166" s="218"/>
      <c r="FJR2166" s="218"/>
      <c r="FJS2166" s="218"/>
      <c r="FJT2166" s="218"/>
      <c r="FJU2166" s="218"/>
      <c r="FJV2166" s="218"/>
      <c r="FJW2166" s="218"/>
      <c r="FJX2166" s="218"/>
      <c r="FJY2166" s="218"/>
      <c r="FJZ2166" s="218"/>
      <c r="FKA2166" s="218"/>
      <c r="FKB2166" s="218"/>
      <c r="FKC2166" s="218"/>
      <c r="FKD2166" s="218"/>
      <c r="FKE2166" s="218"/>
      <c r="FKF2166" s="218"/>
      <c r="FKG2166" s="218"/>
      <c r="FKH2166" s="218"/>
      <c r="FKI2166" s="218"/>
      <c r="FKJ2166" s="218"/>
      <c r="FKK2166" s="218"/>
      <c r="FKL2166" s="218"/>
      <c r="FKM2166" s="218"/>
      <c r="FKN2166" s="218"/>
      <c r="FKO2166" s="218"/>
      <c r="FKP2166" s="218"/>
      <c r="FKQ2166" s="218"/>
      <c r="FKR2166" s="218"/>
      <c r="FKS2166" s="218"/>
      <c r="FKT2166" s="218"/>
      <c r="FKU2166" s="218"/>
      <c r="FKV2166" s="218"/>
      <c r="FKW2166" s="218"/>
      <c r="FKX2166" s="218"/>
      <c r="FKY2166" s="218"/>
      <c r="FKZ2166" s="218"/>
      <c r="FLA2166" s="218"/>
      <c r="FLB2166" s="218"/>
      <c r="FLC2166" s="218"/>
      <c r="FLD2166" s="218"/>
      <c r="FLE2166" s="218"/>
      <c r="FLF2166" s="218"/>
      <c r="FLG2166" s="218"/>
      <c r="FLH2166" s="218"/>
      <c r="FLI2166" s="218"/>
      <c r="FLJ2166" s="218"/>
      <c r="FLK2166" s="218"/>
      <c r="FLL2166" s="218"/>
      <c r="FLM2166" s="218"/>
      <c r="FLN2166" s="218"/>
      <c r="FLO2166" s="218"/>
      <c r="FLP2166" s="218"/>
      <c r="FLQ2166" s="218"/>
      <c r="FLR2166" s="218"/>
      <c r="FLS2166" s="218"/>
      <c r="FLT2166" s="218"/>
      <c r="FLU2166" s="218"/>
      <c r="FLV2166" s="218"/>
      <c r="FLW2166" s="218"/>
      <c r="FLX2166" s="218"/>
      <c r="FLY2166" s="218"/>
      <c r="FLZ2166" s="218"/>
      <c r="FMA2166" s="218"/>
      <c r="FMB2166" s="218"/>
      <c r="FMC2166" s="218"/>
      <c r="FMD2166" s="218"/>
      <c r="FME2166" s="218"/>
      <c r="FMF2166" s="218"/>
      <c r="FMG2166" s="218"/>
      <c r="FMH2166" s="218"/>
      <c r="FMI2166" s="218"/>
      <c r="FMJ2166" s="218"/>
      <c r="FMK2166" s="218"/>
      <c r="FML2166" s="218"/>
      <c r="FMM2166" s="218"/>
      <c r="FMN2166" s="218"/>
      <c r="FMO2166" s="218"/>
      <c r="FMP2166" s="218"/>
      <c r="FMQ2166" s="218"/>
      <c r="FMR2166" s="218"/>
      <c r="FMS2166" s="218"/>
      <c r="FMT2166" s="218"/>
      <c r="FMU2166" s="218"/>
      <c r="FMV2166" s="218"/>
      <c r="FMW2166" s="218"/>
      <c r="FMX2166" s="218"/>
      <c r="FMY2166" s="218"/>
      <c r="FMZ2166" s="218"/>
      <c r="FNA2166" s="218"/>
      <c r="FNB2166" s="218"/>
      <c r="FNC2166" s="218"/>
      <c r="FND2166" s="218"/>
      <c r="FNE2166" s="218"/>
      <c r="FNF2166" s="218"/>
      <c r="FNG2166" s="218"/>
      <c r="FNH2166" s="218"/>
      <c r="FNI2166" s="218"/>
      <c r="FNJ2166" s="218"/>
      <c r="FNK2166" s="218"/>
      <c r="FNL2166" s="218"/>
      <c r="FNM2166" s="218"/>
      <c r="FNN2166" s="218"/>
      <c r="FNO2166" s="218"/>
      <c r="FNP2166" s="218"/>
      <c r="FNQ2166" s="218"/>
      <c r="FNR2166" s="218"/>
      <c r="FNS2166" s="218"/>
      <c r="FNT2166" s="218"/>
      <c r="FNU2166" s="218"/>
      <c r="FNV2166" s="218"/>
      <c r="FNW2166" s="218"/>
      <c r="FNX2166" s="218"/>
      <c r="FNY2166" s="218"/>
      <c r="FNZ2166" s="218"/>
      <c r="FOA2166" s="218"/>
      <c r="FOB2166" s="218"/>
      <c r="FOC2166" s="218"/>
      <c r="FOD2166" s="218"/>
      <c r="FOE2166" s="218"/>
      <c r="FOF2166" s="218"/>
      <c r="FOG2166" s="218"/>
      <c r="FOH2166" s="218"/>
      <c r="FOI2166" s="218"/>
      <c r="FOJ2166" s="218"/>
      <c r="FOK2166" s="218"/>
      <c r="FOL2166" s="218"/>
      <c r="FOM2166" s="218"/>
      <c r="FON2166" s="218"/>
      <c r="FOO2166" s="218"/>
      <c r="FOP2166" s="218"/>
      <c r="FOQ2166" s="218"/>
      <c r="FOR2166" s="218"/>
      <c r="FOS2166" s="218"/>
      <c r="FOT2166" s="218"/>
      <c r="FOU2166" s="218"/>
      <c r="FOV2166" s="218"/>
      <c r="FOW2166" s="218"/>
      <c r="FOX2166" s="218"/>
      <c r="FOY2166" s="218"/>
      <c r="FOZ2166" s="218"/>
      <c r="FPA2166" s="218"/>
      <c r="FPB2166" s="218"/>
      <c r="FPC2166" s="218"/>
      <c r="FPD2166" s="218"/>
      <c r="FPE2166" s="218"/>
      <c r="FPF2166" s="218"/>
      <c r="FPG2166" s="218"/>
      <c r="FPH2166" s="218"/>
      <c r="FPI2166" s="218"/>
      <c r="FPJ2166" s="218"/>
      <c r="FPK2166" s="218"/>
      <c r="FPL2166" s="218"/>
      <c r="FPM2166" s="218"/>
      <c r="FPN2166" s="218"/>
      <c r="FPO2166" s="218"/>
      <c r="FPP2166" s="218"/>
      <c r="FPQ2166" s="218"/>
      <c r="FPR2166" s="218"/>
      <c r="FPS2166" s="218"/>
      <c r="FPT2166" s="218"/>
      <c r="FPU2166" s="218"/>
      <c r="FPV2166" s="218"/>
      <c r="FPW2166" s="218"/>
      <c r="FPX2166" s="218"/>
      <c r="FPY2166" s="218"/>
      <c r="FPZ2166" s="218"/>
      <c r="FQA2166" s="218"/>
      <c r="FQB2166" s="218"/>
      <c r="FQC2166" s="218"/>
      <c r="FQD2166" s="218"/>
      <c r="FQE2166" s="218"/>
      <c r="FQF2166" s="218"/>
      <c r="FQG2166" s="218"/>
      <c r="FQH2166" s="218"/>
      <c r="FQI2166" s="218"/>
      <c r="FQJ2166" s="218"/>
      <c r="FQK2166" s="218"/>
      <c r="FQL2166" s="218"/>
      <c r="FQM2166" s="218"/>
      <c r="FQN2166" s="218"/>
      <c r="FQO2166" s="218"/>
      <c r="FQP2166" s="218"/>
      <c r="FQQ2166" s="218"/>
      <c r="FQR2166" s="218"/>
      <c r="FQS2166" s="218"/>
      <c r="FQT2166" s="218"/>
      <c r="FQU2166" s="218"/>
      <c r="FQV2166" s="218"/>
      <c r="FQW2166" s="218"/>
      <c r="FQX2166" s="218"/>
      <c r="FQY2166" s="218"/>
      <c r="FQZ2166" s="218"/>
      <c r="FRA2166" s="218"/>
      <c r="FRB2166" s="218"/>
      <c r="FRC2166" s="218"/>
      <c r="FRD2166" s="218"/>
      <c r="FRE2166" s="218"/>
      <c r="FRF2166" s="218"/>
      <c r="FRG2166" s="218"/>
      <c r="FRH2166" s="218"/>
      <c r="FRI2166" s="218"/>
      <c r="FRJ2166" s="218"/>
      <c r="FRK2166" s="218"/>
      <c r="FRL2166" s="218"/>
      <c r="FRM2166" s="218"/>
      <c r="FRN2166" s="218"/>
      <c r="FRO2166" s="218"/>
      <c r="FRP2166" s="218"/>
      <c r="FRQ2166" s="218"/>
      <c r="FRR2166" s="218"/>
      <c r="FRS2166" s="218"/>
      <c r="FRT2166" s="218"/>
      <c r="FRU2166" s="218"/>
      <c r="FRV2166" s="218"/>
      <c r="FRW2166" s="218"/>
      <c r="FRX2166" s="218"/>
      <c r="FRY2166" s="218"/>
      <c r="FRZ2166" s="218"/>
      <c r="FSA2166" s="218"/>
      <c r="FSB2166" s="218"/>
      <c r="FSC2166" s="218"/>
      <c r="FSD2166" s="218"/>
      <c r="FSE2166" s="218"/>
      <c r="FSF2166" s="218"/>
      <c r="FSG2166" s="218"/>
      <c r="FSH2166" s="218"/>
      <c r="FSI2166" s="218"/>
      <c r="FSJ2166" s="218"/>
      <c r="FSK2166" s="218"/>
      <c r="FSL2166" s="218"/>
      <c r="FSM2166" s="218"/>
      <c r="FSN2166" s="218"/>
      <c r="FSO2166" s="218"/>
      <c r="FSP2166" s="218"/>
      <c r="FSQ2166" s="218"/>
      <c r="FSR2166" s="218"/>
      <c r="FSS2166" s="218"/>
      <c r="FST2166" s="218"/>
      <c r="FSU2166" s="218"/>
      <c r="FSV2166" s="218"/>
      <c r="FSW2166" s="218"/>
      <c r="FSX2166" s="218"/>
      <c r="FSY2166" s="218"/>
      <c r="FSZ2166" s="218"/>
      <c r="FTA2166" s="218"/>
      <c r="FTB2166" s="218"/>
      <c r="FTC2166" s="218"/>
      <c r="FTD2166" s="218"/>
      <c r="FTE2166" s="218"/>
      <c r="FTF2166" s="218"/>
      <c r="FTG2166" s="218"/>
      <c r="FTH2166" s="218"/>
      <c r="FTI2166" s="218"/>
      <c r="FTJ2166" s="218"/>
      <c r="FTK2166" s="218"/>
      <c r="FTL2166" s="218"/>
      <c r="FTM2166" s="218"/>
      <c r="FTN2166" s="218"/>
      <c r="FTO2166" s="218"/>
      <c r="FTP2166" s="218"/>
      <c r="FTQ2166" s="218"/>
      <c r="FTR2166" s="218"/>
      <c r="FTS2166" s="218"/>
      <c r="FTT2166" s="218"/>
      <c r="FTU2166" s="218"/>
      <c r="FTV2166" s="218"/>
      <c r="FTW2166" s="218"/>
      <c r="FTX2166" s="218"/>
      <c r="FTY2166" s="218"/>
      <c r="FTZ2166" s="218"/>
      <c r="FUA2166" s="218"/>
      <c r="FUB2166" s="218"/>
      <c r="FUC2166" s="218"/>
      <c r="FUD2166" s="218"/>
      <c r="FUE2166" s="218"/>
      <c r="FUF2166" s="218"/>
      <c r="FUG2166" s="218"/>
      <c r="FUH2166" s="218"/>
      <c r="FUI2166" s="218"/>
      <c r="FUJ2166" s="218"/>
      <c r="FUK2166" s="218"/>
      <c r="FUL2166" s="218"/>
      <c r="FUM2166" s="218"/>
      <c r="FUN2166" s="218"/>
      <c r="FUO2166" s="218"/>
      <c r="FUP2166" s="218"/>
      <c r="FUQ2166" s="218"/>
      <c r="FUR2166" s="218"/>
      <c r="FUS2166" s="218"/>
      <c r="FUT2166" s="218"/>
      <c r="FUU2166" s="218"/>
      <c r="FUV2166" s="218"/>
      <c r="FUW2166" s="218"/>
      <c r="FUX2166" s="218"/>
      <c r="FUY2166" s="218"/>
      <c r="FUZ2166" s="218"/>
      <c r="FVA2166" s="218"/>
      <c r="FVB2166" s="218"/>
      <c r="FVC2166" s="218"/>
      <c r="FVD2166" s="218"/>
      <c r="FVE2166" s="218"/>
      <c r="FVF2166" s="218"/>
      <c r="FVG2166" s="218"/>
      <c r="FVH2166" s="218"/>
      <c r="FVI2166" s="218"/>
      <c r="FVJ2166" s="218"/>
      <c r="FVK2166" s="218"/>
      <c r="FVL2166" s="218"/>
      <c r="FVM2166" s="218"/>
      <c r="FVN2166" s="218"/>
      <c r="FVO2166" s="218"/>
      <c r="FVP2166" s="218"/>
      <c r="FVQ2166" s="218"/>
      <c r="FVR2166" s="218"/>
      <c r="FVS2166" s="218"/>
      <c r="FVT2166" s="218"/>
      <c r="FVU2166" s="218"/>
      <c r="FVV2166" s="218"/>
      <c r="FVW2166" s="218"/>
      <c r="FVX2166" s="218"/>
      <c r="FVY2166" s="218"/>
      <c r="FVZ2166" s="218"/>
      <c r="FWA2166" s="218"/>
      <c r="FWB2166" s="218"/>
      <c r="FWC2166" s="218"/>
      <c r="FWD2166" s="218"/>
      <c r="FWE2166" s="218"/>
      <c r="FWF2166" s="218"/>
      <c r="FWG2166" s="218"/>
      <c r="FWH2166" s="218"/>
      <c r="FWI2166" s="218"/>
      <c r="FWJ2166" s="218"/>
      <c r="FWK2166" s="218"/>
      <c r="FWL2166" s="218"/>
      <c r="FWM2166" s="218"/>
      <c r="FWN2166" s="218"/>
      <c r="FWO2166" s="218"/>
      <c r="FWP2166" s="218"/>
      <c r="FWQ2166" s="218"/>
      <c r="FWR2166" s="218"/>
      <c r="FWS2166" s="218"/>
      <c r="FWT2166" s="218"/>
      <c r="FWU2166" s="218"/>
      <c r="FWV2166" s="218"/>
      <c r="FWW2166" s="218"/>
      <c r="FWX2166" s="218"/>
      <c r="FWY2166" s="218"/>
      <c r="FWZ2166" s="218"/>
      <c r="FXA2166" s="218"/>
      <c r="FXB2166" s="218"/>
      <c r="FXC2166" s="218"/>
      <c r="FXD2166" s="218"/>
      <c r="FXE2166" s="218"/>
      <c r="FXF2166" s="218"/>
      <c r="FXG2166" s="218"/>
      <c r="FXH2166" s="218"/>
      <c r="FXI2166" s="218"/>
      <c r="FXJ2166" s="218"/>
      <c r="FXK2166" s="218"/>
      <c r="FXL2166" s="218"/>
      <c r="FXM2166" s="218"/>
      <c r="FXN2166" s="218"/>
      <c r="FXO2166" s="218"/>
      <c r="FXP2166" s="218"/>
      <c r="FXQ2166" s="218"/>
      <c r="FXR2166" s="218"/>
      <c r="FXS2166" s="218"/>
      <c r="FXT2166" s="218"/>
      <c r="FXU2166" s="218"/>
      <c r="FXV2166" s="218"/>
      <c r="FXW2166" s="218"/>
      <c r="FXX2166" s="218"/>
      <c r="FXY2166" s="218"/>
      <c r="FXZ2166" s="218"/>
      <c r="FYA2166" s="218"/>
      <c r="FYB2166" s="218"/>
      <c r="FYC2166" s="218"/>
      <c r="FYD2166" s="218"/>
      <c r="FYE2166" s="218"/>
      <c r="FYF2166" s="218"/>
      <c r="FYG2166" s="218"/>
      <c r="FYH2166" s="218"/>
      <c r="FYI2166" s="218"/>
      <c r="FYJ2166" s="218"/>
      <c r="FYK2166" s="218"/>
      <c r="FYL2166" s="218"/>
      <c r="FYM2166" s="218"/>
      <c r="FYN2166" s="218"/>
      <c r="FYO2166" s="218"/>
      <c r="FYP2166" s="218"/>
      <c r="FYQ2166" s="218"/>
      <c r="FYR2166" s="218"/>
      <c r="FYS2166" s="218"/>
      <c r="FYT2166" s="218"/>
      <c r="FYU2166" s="218"/>
      <c r="FYV2166" s="218"/>
      <c r="FYW2166" s="218"/>
      <c r="FYX2166" s="218"/>
      <c r="FYY2166" s="218"/>
      <c r="FYZ2166" s="218"/>
      <c r="FZA2166" s="218"/>
      <c r="FZB2166" s="218"/>
      <c r="FZC2166" s="218"/>
      <c r="FZD2166" s="218"/>
      <c r="FZE2166" s="218"/>
      <c r="FZF2166" s="218"/>
      <c r="FZG2166" s="218"/>
      <c r="FZH2166" s="218"/>
      <c r="FZI2166" s="218"/>
      <c r="FZJ2166" s="218"/>
      <c r="FZK2166" s="218"/>
      <c r="FZL2166" s="218"/>
      <c r="FZM2166" s="218"/>
      <c r="FZN2166" s="218"/>
      <c r="FZO2166" s="218"/>
      <c r="FZP2166" s="218"/>
      <c r="FZQ2166" s="218"/>
      <c r="FZR2166" s="218"/>
      <c r="FZS2166" s="218"/>
      <c r="FZT2166" s="218"/>
      <c r="FZU2166" s="218"/>
      <c r="FZV2166" s="218"/>
      <c r="FZW2166" s="218"/>
      <c r="FZX2166" s="218"/>
      <c r="FZY2166" s="218"/>
      <c r="FZZ2166" s="218"/>
      <c r="GAA2166" s="218"/>
      <c r="GAB2166" s="218"/>
      <c r="GAC2166" s="218"/>
      <c r="GAD2166" s="218"/>
      <c r="GAE2166" s="218"/>
      <c r="GAF2166" s="218"/>
      <c r="GAG2166" s="218"/>
      <c r="GAH2166" s="218"/>
      <c r="GAI2166" s="218"/>
      <c r="GAJ2166" s="218"/>
      <c r="GAK2166" s="218"/>
      <c r="GAL2166" s="218"/>
      <c r="GAM2166" s="218"/>
      <c r="GAN2166" s="218"/>
      <c r="GAO2166" s="218"/>
      <c r="GAP2166" s="218"/>
      <c r="GAQ2166" s="218"/>
      <c r="GAR2166" s="218"/>
      <c r="GAS2166" s="218"/>
      <c r="GAT2166" s="218"/>
      <c r="GAU2166" s="218"/>
      <c r="GAV2166" s="218"/>
      <c r="GAW2166" s="218"/>
      <c r="GAX2166" s="218"/>
      <c r="GAY2166" s="218"/>
      <c r="GAZ2166" s="218"/>
      <c r="GBA2166" s="218"/>
      <c r="GBB2166" s="218"/>
      <c r="GBC2166" s="218"/>
      <c r="GBD2166" s="218"/>
      <c r="GBE2166" s="218"/>
      <c r="GBF2166" s="218"/>
      <c r="GBG2166" s="218"/>
      <c r="GBH2166" s="218"/>
      <c r="GBI2166" s="218"/>
      <c r="GBJ2166" s="218"/>
      <c r="GBK2166" s="218"/>
      <c r="GBL2166" s="218"/>
      <c r="GBM2166" s="218"/>
      <c r="GBN2166" s="218"/>
      <c r="GBO2166" s="218"/>
      <c r="GBP2166" s="218"/>
      <c r="GBQ2166" s="218"/>
      <c r="GBR2166" s="218"/>
      <c r="GBS2166" s="218"/>
      <c r="GBT2166" s="218"/>
      <c r="GBU2166" s="218"/>
      <c r="GBV2166" s="218"/>
      <c r="GBW2166" s="218"/>
      <c r="GBX2166" s="218"/>
      <c r="GBY2166" s="218"/>
      <c r="GBZ2166" s="218"/>
      <c r="GCA2166" s="218"/>
      <c r="GCB2166" s="218"/>
      <c r="GCC2166" s="218"/>
      <c r="GCD2166" s="218"/>
      <c r="GCE2166" s="218"/>
      <c r="GCF2166" s="218"/>
      <c r="GCG2166" s="218"/>
      <c r="GCH2166" s="218"/>
      <c r="GCI2166" s="218"/>
      <c r="GCJ2166" s="218"/>
      <c r="GCK2166" s="218"/>
      <c r="GCL2166" s="218"/>
      <c r="GCM2166" s="218"/>
      <c r="GCN2166" s="218"/>
      <c r="GCO2166" s="218"/>
      <c r="GCP2166" s="218"/>
      <c r="GCQ2166" s="218"/>
      <c r="GCR2166" s="218"/>
      <c r="GCS2166" s="218"/>
      <c r="GCT2166" s="218"/>
      <c r="GCU2166" s="218"/>
      <c r="GCV2166" s="218"/>
      <c r="GCW2166" s="218"/>
      <c r="GCX2166" s="218"/>
      <c r="GCY2166" s="218"/>
      <c r="GCZ2166" s="218"/>
      <c r="GDA2166" s="218"/>
      <c r="GDB2166" s="218"/>
      <c r="GDC2166" s="218"/>
      <c r="GDD2166" s="218"/>
      <c r="GDE2166" s="218"/>
      <c r="GDF2166" s="218"/>
      <c r="GDG2166" s="218"/>
      <c r="GDH2166" s="218"/>
      <c r="GDI2166" s="218"/>
      <c r="GDJ2166" s="218"/>
      <c r="GDK2166" s="218"/>
      <c r="GDL2166" s="218"/>
      <c r="GDM2166" s="218"/>
      <c r="GDN2166" s="218"/>
      <c r="GDO2166" s="218"/>
      <c r="GDP2166" s="218"/>
      <c r="GDQ2166" s="218"/>
      <c r="GDR2166" s="218"/>
      <c r="GDS2166" s="218"/>
      <c r="GDT2166" s="218"/>
      <c r="GDU2166" s="218"/>
      <c r="GDV2166" s="218"/>
      <c r="GDW2166" s="218"/>
      <c r="GDX2166" s="218"/>
      <c r="GDY2166" s="218"/>
      <c r="GDZ2166" s="218"/>
      <c r="GEA2166" s="218"/>
      <c r="GEB2166" s="218"/>
      <c r="GEC2166" s="218"/>
      <c r="GED2166" s="218"/>
      <c r="GEE2166" s="218"/>
      <c r="GEF2166" s="218"/>
      <c r="GEG2166" s="218"/>
      <c r="GEH2166" s="218"/>
      <c r="GEI2166" s="218"/>
      <c r="GEJ2166" s="218"/>
      <c r="GEK2166" s="218"/>
      <c r="GEL2166" s="218"/>
      <c r="GEM2166" s="218"/>
      <c r="GEN2166" s="218"/>
      <c r="GEO2166" s="218"/>
      <c r="GEP2166" s="218"/>
      <c r="GEQ2166" s="218"/>
      <c r="GER2166" s="218"/>
      <c r="GES2166" s="218"/>
      <c r="GET2166" s="218"/>
      <c r="GEU2166" s="218"/>
      <c r="GEV2166" s="218"/>
      <c r="GEW2166" s="218"/>
      <c r="GEX2166" s="218"/>
      <c r="GEY2166" s="218"/>
      <c r="GEZ2166" s="218"/>
      <c r="GFA2166" s="218"/>
      <c r="GFB2166" s="218"/>
      <c r="GFC2166" s="218"/>
      <c r="GFD2166" s="218"/>
      <c r="GFE2166" s="218"/>
      <c r="GFF2166" s="218"/>
      <c r="GFG2166" s="218"/>
      <c r="GFH2166" s="218"/>
      <c r="GFI2166" s="218"/>
      <c r="GFJ2166" s="218"/>
      <c r="GFK2166" s="218"/>
      <c r="GFL2166" s="218"/>
      <c r="GFM2166" s="218"/>
      <c r="GFN2166" s="218"/>
      <c r="GFO2166" s="218"/>
      <c r="GFP2166" s="218"/>
      <c r="GFQ2166" s="218"/>
      <c r="GFR2166" s="218"/>
      <c r="GFS2166" s="218"/>
      <c r="GFT2166" s="218"/>
      <c r="GFU2166" s="218"/>
      <c r="GFV2166" s="218"/>
      <c r="GFW2166" s="218"/>
      <c r="GFX2166" s="218"/>
      <c r="GFY2166" s="218"/>
      <c r="GFZ2166" s="218"/>
      <c r="GGA2166" s="218"/>
      <c r="GGB2166" s="218"/>
      <c r="GGC2166" s="218"/>
      <c r="GGD2166" s="218"/>
      <c r="GGE2166" s="218"/>
      <c r="GGF2166" s="218"/>
      <c r="GGG2166" s="218"/>
      <c r="GGH2166" s="218"/>
      <c r="GGI2166" s="218"/>
      <c r="GGJ2166" s="218"/>
      <c r="GGK2166" s="218"/>
      <c r="GGL2166" s="218"/>
      <c r="GGM2166" s="218"/>
      <c r="GGN2166" s="218"/>
      <c r="GGO2166" s="218"/>
      <c r="GGP2166" s="218"/>
      <c r="GGQ2166" s="218"/>
      <c r="GGR2166" s="218"/>
      <c r="GGS2166" s="218"/>
      <c r="GGT2166" s="218"/>
      <c r="GGU2166" s="218"/>
      <c r="GGV2166" s="218"/>
      <c r="GGW2166" s="218"/>
      <c r="GGX2166" s="218"/>
      <c r="GGY2166" s="218"/>
      <c r="GGZ2166" s="218"/>
      <c r="GHA2166" s="218"/>
      <c r="GHB2166" s="218"/>
      <c r="GHC2166" s="218"/>
      <c r="GHD2166" s="218"/>
      <c r="GHE2166" s="218"/>
      <c r="GHF2166" s="218"/>
      <c r="GHG2166" s="218"/>
      <c r="GHH2166" s="218"/>
      <c r="GHI2166" s="218"/>
      <c r="GHJ2166" s="218"/>
      <c r="GHK2166" s="218"/>
      <c r="GHL2166" s="218"/>
      <c r="GHM2166" s="218"/>
      <c r="GHN2166" s="218"/>
      <c r="GHO2166" s="218"/>
      <c r="GHP2166" s="218"/>
      <c r="GHQ2166" s="218"/>
      <c r="GHR2166" s="218"/>
      <c r="GHS2166" s="218"/>
      <c r="GHT2166" s="218"/>
      <c r="GHU2166" s="218"/>
      <c r="GHV2166" s="218"/>
      <c r="GHW2166" s="218"/>
      <c r="GHX2166" s="218"/>
      <c r="GHY2166" s="218"/>
      <c r="GHZ2166" s="218"/>
      <c r="GIA2166" s="218"/>
      <c r="GIB2166" s="218"/>
      <c r="GIC2166" s="218"/>
      <c r="GID2166" s="218"/>
      <c r="GIE2166" s="218"/>
      <c r="GIF2166" s="218"/>
      <c r="GIG2166" s="218"/>
      <c r="GIH2166" s="218"/>
      <c r="GII2166" s="218"/>
      <c r="GIJ2166" s="218"/>
      <c r="GIK2166" s="218"/>
      <c r="GIL2166" s="218"/>
      <c r="GIM2166" s="218"/>
      <c r="GIN2166" s="218"/>
      <c r="GIO2166" s="218"/>
      <c r="GIP2166" s="218"/>
      <c r="GIQ2166" s="218"/>
      <c r="GIR2166" s="218"/>
      <c r="GIS2166" s="218"/>
      <c r="GIT2166" s="218"/>
      <c r="GIU2166" s="218"/>
      <c r="GIV2166" s="218"/>
      <c r="GIW2166" s="218"/>
      <c r="GIX2166" s="218"/>
      <c r="GIY2166" s="218"/>
      <c r="GIZ2166" s="218"/>
      <c r="GJA2166" s="218"/>
      <c r="GJB2166" s="218"/>
      <c r="GJC2166" s="218"/>
      <c r="GJD2166" s="218"/>
      <c r="GJE2166" s="218"/>
      <c r="GJF2166" s="218"/>
      <c r="GJG2166" s="218"/>
      <c r="GJH2166" s="218"/>
      <c r="GJI2166" s="218"/>
      <c r="GJJ2166" s="218"/>
      <c r="GJK2166" s="218"/>
      <c r="GJL2166" s="218"/>
      <c r="GJM2166" s="218"/>
      <c r="GJN2166" s="218"/>
      <c r="GJO2166" s="218"/>
      <c r="GJP2166" s="218"/>
      <c r="GJQ2166" s="218"/>
      <c r="GJR2166" s="218"/>
      <c r="GJS2166" s="218"/>
      <c r="GJT2166" s="218"/>
      <c r="GJU2166" s="218"/>
      <c r="GJV2166" s="218"/>
      <c r="GJW2166" s="218"/>
      <c r="GJX2166" s="218"/>
      <c r="GJY2166" s="218"/>
      <c r="GJZ2166" s="218"/>
      <c r="GKA2166" s="218"/>
      <c r="GKB2166" s="218"/>
      <c r="GKC2166" s="218"/>
      <c r="GKD2166" s="218"/>
      <c r="GKE2166" s="218"/>
      <c r="GKF2166" s="218"/>
      <c r="GKG2166" s="218"/>
      <c r="GKH2166" s="218"/>
      <c r="GKI2166" s="218"/>
      <c r="GKJ2166" s="218"/>
      <c r="GKK2166" s="218"/>
      <c r="GKL2166" s="218"/>
      <c r="GKM2166" s="218"/>
      <c r="GKN2166" s="218"/>
      <c r="GKO2166" s="218"/>
      <c r="GKP2166" s="218"/>
      <c r="GKQ2166" s="218"/>
      <c r="GKR2166" s="218"/>
      <c r="GKS2166" s="218"/>
      <c r="GKT2166" s="218"/>
      <c r="GKU2166" s="218"/>
      <c r="GKV2166" s="218"/>
      <c r="GKW2166" s="218"/>
      <c r="GKX2166" s="218"/>
      <c r="GKY2166" s="218"/>
      <c r="GKZ2166" s="218"/>
      <c r="GLA2166" s="218"/>
      <c r="GLB2166" s="218"/>
      <c r="GLC2166" s="218"/>
      <c r="GLD2166" s="218"/>
      <c r="GLE2166" s="218"/>
      <c r="GLF2166" s="218"/>
      <c r="GLG2166" s="218"/>
      <c r="GLH2166" s="218"/>
      <c r="GLI2166" s="218"/>
      <c r="GLJ2166" s="218"/>
      <c r="GLK2166" s="218"/>
      <c r="GLL2166" s="218"/>
      <c r="GLM2166" s="218"/>
      <c r="GLN2166" s="218"/>
      <c r="GLO2166" s="218"/>
      <c r="GLP2166" s="218"/>
      <c r="GLQ2166" s="218"/>
      <c r="GLR2166" s="218"/>
      <c r="GLS2166" s="218"/>
      <c r="GLT2166" s="218"/>
      <c r="GLU2166" s="218"/>
      <c r="GLV2166" s="218"/>
      <c r="GLW2166" s="218"/>
      <c r="GLX2166" s="218"/>
      <c r="GLY2166" s="218"/>
      <c r="GLZ2166" s="218"/>
      <c r="GMA2166" s="218"/>
      <c r="GMB2166" s="218"/>
      <c r="GMC2166" s="218"/>
      <c r="GMD2166" s="218"/>
      <c r="GME2166" s="218"/>
      <c r="GMF2166" s="218"/>
      <c r="GMG2166" s="218"/>
      <c r="GMH2166" s="218"/>
      <c r="GMI2166" s="218"/>
      <c r="GMJ2166" s="218"/>
      <c r="GMK2166" s="218"/>
      <c r="GML2166" s="218"/>
      <c r="GMM2166" s="218"/>
      <c r="GMN2166" s="218"/>
      <c r="GMO2166" s="218"/>
      <c r="GMP2166" s="218"/>
      <c r="GMQ2166" s="218"/>
      <c r="GMR2166" s="218"/>
      <c r="GMS2166" s="218"/>
      <c r="GMT2166" s="218"/>
      <c r="GMU2166" s="218"/>
      <c r="GMV2166" s="218"/>
      <c r="GMW2166" s="218"/>
      <c r="GMX2166" s="218"/>
      <c r="GMY2166" s="218"/>
      <c r="GMZ2166" s="218"/>
      <c r="GNA2166" s="218"/>
      <c r="GNB2166" s="218"/>
      <c r="GNC2166" s="218"/>
      <c r="GND2166" s="218"/>
      <c r="GNE2166" s="218"/>
      <c r="GNF2166" s="218"/>
      <c r="GNG2166" s="218"/>
      <c r="GNH2166" s="218"/>
      <c r="GNI2166" s="218"/>
      <c r="GNJ2166" s="218"/>
      <c r="GNK2166" s="218"/>
      <c r="GNL2166" s="218"/>
      <c r="GNM2166" s="218"/>
      <c r="GNN2166" s="218"/>
      <c r="GNO2166" s="218"/>
      <c r="GNP2166" s="218"/>
      <c r="GNQ2166" s="218"/>
      <c r="GNR2166" s="218"/>
      <c r="GNS2166" s="218"/>
      <c r="GNT2166" s="218"/>
      <c r="GNU2166" s="218"/>
      <c r="GNV2166" s="218"/>
      <c r="GNW2166" s="218"/>
      <c r="GNX2166" s="218"/>
      <c r="GNY2166" s="218"/>
      <c r="GNZ2166" s="218"/>
      <c r="GOA2166" s="218"/>
      <c r="GOB2166" s="218"/>
      <c r="GOC2166" s="218"/>
      <c r="GOD2166" s="218"/>
      <c r="GOE2166" s="218"/>
      <c r="GOF2166" s="218"/>
      <c r="GOG2166" s="218"/>
      <c r="GOH2166" s="218"/>
      <c r="GOI2166" s="218"/>
      <c r="GOJ2166" s="218"/>
      <c r="GOK2166" s="218"/>
      <c r="GOL2166" s="218"/>
      <c r="GOM2166" s="218"/>
      <c r="GON2166" s="218"/>
      <c r="GOO2166" s="218"/>
      <c r="GOP2166" s="218"/>
      <c r="GOQ2166" s="218"/>
      <c r="GOR2166" s="218"/>
      <c r="GOS2166" s="218"/>
      <c r="GOT2166" s="218"/>
      <c r="GOU2166" s="218"/>
      <c r="GOV2166" s="218"/>
      <c r="GOW2166" s="218"/>
      <c r="GOX2166" s="218"/>
      <c r="GOY2166" s="218"/>
      <c r="GOZ2166" s="218"/>
      <c r="GPA2166" s="218"/>
      <c r="GPB2166" s="218"/>
      <c r="GPC2166" s="218"/>
      <c r="GPD2166" s="218"/>
      <c r="GPE2166" s="218"/>
      <c r="GPF2166" s="218"/>
      <c r="GPG2166" s="218"/>
      <c r="GPH2166" s="218"/>
      <c r="GPI2166" s="218"/>
      <c r="GPJ2166" s="218"/>
      <c r="GPK2166" s="218"/>
      <c r="GPL2166" s="218"/>
      <c r="GPM2166" s="218"/>
      <c r="GPN2166" s="218"/>
      <c r="GPO2166" s="218"/>
      <c r="GPP2166" s="218"/>
      <c r="GPQ2166" s="218"/>
      <c r="GPR2166" s="218"/>
      <c r="GPS2166" s="218"/>
      <c r="GPT2166" s="218"/>
      <c r="GPU2166" s="218"/>
      <c r="GPV2166" s="218"/>
      <c r="GPW2166" s="218"/>
      <c r="GPX2166" s="218"/>
      <c r="GPY2166" s="218"/>
      <c r="GPZ2166" s="218"/>
      <c r="GQA2166" s="218"/>
      <c r="GQB2166" s="218"/>
      <c r="GQC2166" s="218"/>
      <c r="GQD2166" s="218"/>
      <c r="GQE2166" s="218"/>
      <c r="GQF2166" s="218"/>
      <c r="GQG2166" s="218"/>
      <c r="GQH2166" s="218"/>
      <c r="GQI2166" s="218"/>
      <c r="GQJ2166" s="218"/>
      <c r="GQK2166" s="218"/>
      <c r="GQL2166" s="218"/>
      <c r="GQM2166" s="218"/>
      <c r="GQN2166" s="218"/>
      <c r="GQO2166" s="218"/>
      <c r="GQP2166" s="218"/>
      <c r="GQQ2166" s="218"/>
      <c r="GQR2166" s="218"/>
      <c r="GQS2166" s="218"/>
      <c r="GQT2166" s="218"/>
      <c r="GQU2166" s="218"/>
      <c r="GQV2166" s="218"/>
      <c r="GQW2166" s="218"/>
      <c r="GQX2166" s="218"/>
      <c r="GQY2166" s="218"/>
      <c r="GQZ2166" s="218"/>
      <c r="GRA2166" s="218"/>
      <c r="GRB2166" s="218"/>
      <c r="GRC2166" s="218"/>
      <c r="GRD2166" s="218"/>
      <c r="GRE2166" s="218"/>
      <c r="GRF2166" s="218"/>
      <c r="GRG2166" s="218"/>
      <c r="GRH2166" s="218"/>
      <c r="GRI2166" s="218"/>
      <c r="GRJ2166" s="218"/>
      <c r="GRK2166" s="218"/>
      <c r="GRL2166" s="218"/>
      <c r="GRM2166" s="218"/>
      <c r="GRN2166" s="218"/>
      <c r="GRO2166" s="218"/>
      <c r="GRP2166" s="218"/>
      <c r="GRQ2166" s="218"/>
      <c r="GRR2166" s="218"/>
      <c r="GRS2166" s="218"/>
      <c r="GRT2166" s="218"/>
      <c r="GRU2166" s="218"/>
      <c r="GRV2166" s="218"/>
      <c r="GRW2166" s="218"/>
      <c r="GRX2166" s="218"/>
      <c r="GRY2166" s="218"/>
      <c r="GRZ2166" s="218"/>
      <c r="GSA2166" s="218"/>
      <c r="GSB2166" s="218"/>
      <c r="GSC2166" s="218"/>
      <c r="GSD2166" s="218"/>
      <c r="GSE2166" s="218"/>
      <c r="GSF2166" s="218"/>
      <c r="GSG2166" s="218"/>
      <c r="GSH2166" s="218"/>
      <c r="GSI2166" s="218"/>
      <c r="GSJ2166" s="218"/>
      <c r="GSK2166" s="218"/>
      <c r="GSL2166" s="218"/>
      <c r="GSM2166" s="218"/>
      <c r="GSN2166" s="218"/>
      <c r="GSO2166" s="218"/>
      <c r="GSP2166" s="218"/>
      <c r="GSQ2166" s="218"/>
      <c r="GSR2166" s="218"/>
      <c r="GSS2166" s="218"/>
      <c r="GST2166" s="218"/>
      <c r="GSU2166" s="218"/>
      <c r="GSV2166" s="218"/>
      <c r="GSW2166" s="218"/>
      <c r="GSX2166" s="218"/>
      <c r="GSY2166" s="218"/>
      <c r="GSZ2166" s="218"/>
      <c r="GTA2166" s="218"/>
      <c r="GTB2166" s="218"/>
      <c r="GTC2166" s="218"/>
      <c r="GTD2166" s="218"/>
      <c r="GTE2166" s="218"/>
      <c r="GTF2166" s="218"/>
      <c r="GTG2166" s="218"/>
      <c r="GTH2166" s="218"/>
      <c r="GTI2166" s="218"/>
      <c r="GTJ2166" s="218"/>
      <c r="GTK2166" s="218"/>
      <c r="GTL2166" s="218"/>
      <c r="GTM2166" s="218"/>
      <c r="GTN2166" s="218"/>
      <c r="GTO2166" s="218"/>
      <c r="GTP2166" s="218"/>
      <c r="GTQ2166" s="218"/>
      <c r="GTR2166" s="218"/>
      <c r="GTS2166" s="218"/>
      <c r="GTT2166" s="218"/>
      <c r="GTU2166" s="218"/>
      <c r="GTV2166" s="218"/>
      <c r="GTW2166" s="218"/>
      <c r="GTX2166" s="218"/>
      <c r="GTY2166" s="218"/>
      <c r="GTZ2166" s="218"/>
      <c r="GUA2166" s="218"/>
      <c r="GUB2166" s="218"/>
      <c r="GUC2166" s="218"/>
      <c r="GUD2166" s="218"/>
      <c r="GUE2166" s="218"/>
      <c r="GUF2166" s="218"/>
      <c r="GUG2166" s="218"/>
      <c r="GUH2166" s="218"/>
      <c r="GUI2166" s="218"/>
      <c r="GUJ2166" s="218"/>
      <c r="GUK2166" s="218"/>
      <c r="GUL2166" s="218"/>
      <c r="GUM2166" s="218"/>
      <c r="GUN2166" s="218"/>
      <c r="GUO2166" s="218"/>
      <c r="GUP2166" s="218"/>
      <c r="GUQ2166" s="218"/>
      <c r="GUR2166" s="218"/>
      <c r="GUS2166" s="218"/>
      <c r="GUT2166" s="218"/>
      <c r="GUU2166" s="218"/>
      <c r="GUV2166" s="218"/>
      <c r="GUW2166" s="218"/>
      <c r="GUX2166" s="218"/>
      <c r="GUY2166" s="218"/>
      <c r="GUZ2166" s="218"/>
      <c r="GVA2166" s="218"/>
      <c r="GVB2166" s="218"/>
      <c r="GVC2166" s="218"/>
      <c r="GVD2166" s="218"/>
      <c r="GVE2166" s="218"/>
      <c r="GVF2166" s="218"/>
      <c r="GVG2166" s="218"/>
      <c r="GVH2166" s="218"/>
      <c r="GVI2166" s="218"/>
      <c r="GVJ2166" s="218"/>
      <c r="GVK2166" s="218"/>
      <c r="GVL2166" s="218"/>
      <c r="GVM2166" s="218"/>
      <c r="GVN2166" s="218"/>
      <c r="GVO2166" s="218"/>
      <c r="GVP2166" s="218"/>
      <c r="GVQ2166" s="218"/>
      <c r="GVR2166" s="218"/>
      <c r="GVS2166" s="218"/>
      <c r="GVT2166" s="218"/>
      <c r="GVU2166" s="218"/>
      <c r="GVV2166" s="218"/>
      <c r="GVW2166" s="218"/>
      <c r="GVX2166" s="218"/>
      <c r="GVY2166" s="218"/>
      <c r="GVZ2166" s="218"/>
      <c r="GWA2166" s="218"/>
      <c r="GWB2166" s="218"/>
      <c r="GWC2166" s="218"/>
      <c r="GWD2166" s="218"/>
      <c r="GWE2166" s="218"/>
      <c r="GWF2166" s="218"/>
      <c r="GWG2166" s="218"/>
      <c r="GWH2166" s="218"/>
      <c r="GWI2166" s="218"/>
      <c r="GWJ2166" s="218"/>
      <c r="GWK2166" s="218"/>
      <c r="GWL2166" s="218"/>
      <c r="GWM2166" s="218"/>
      <c r="GWN2166" s="218"/>
      <c r="GWO2166" s="218"/>
      <c r="GWP2166" s="218"/>
      <c r="GWQ2166" s="218"/>
      <c r="GWR2166" s="218"/>
      <c r="GWS2166" s="218"/>
      <c r="GWT2166" s="218"/>
      <c r="GWU2166" s="218"/>
      <c r="GWV2166" s="218"/>
      <c r="GWW2166" s="218"/>
      <c r="GWX2166" s="218"/>
      <c r="GWY2166" s="218"/>
      <c r="GWZ2166" s="218"/>
      <c r="GXA2166" s="218"/>
      <c r="GXB2166" s="218"/>
      <c r="GXC2166" s="218"/>
      <c r="GXD2166" s="218"/>
      <c r="GXE2166" s="218"/>
      <c r="GXF2166" s="218"/>
      <c r="GXG2166" s="218"/>
      <c r="GXH2166" s="218"/>
      <c r="GXI2166" s="218"/>
      <c r="GXJ2166" s="218"/>
      <c r="GXK2166" s="218"/>
      <c r="GXL2166" s="218"/>
      <c r="GXM2166" s="218"/>
      <c r="GXN2166" s="218"/>
      <c r="GXO2166" s="218"/>
      <c r="GXP2166" s="218"/>
      <c r="GXQ2166" s="218"/>
      <c r="GXR2166" s="218"/>
      <c r="GXS2166" s="218"/>
      <c r="GXT2166" s="218"/>
      <c r="GXU2166" s="218"/>
      <c r="GXV2166" s="218"/>
      <c r="GXW2166" s="218"/>
      <c r="GXX2166" s="218"/>
      <c r="GXY2166" s="218"/>
      <c r="GXZ2166" s="218"/>
      <c r="GYA2166" s="218"/>
      <c r="GYB2166" s="218"/>
      <c r="GYC2166" s="218"/>
      <c r="GYD2166" s="218"/>
      <c r="GYE2166" s="218"/>
      <c r="GYF2166" s="218"/>
      <c r="GYG2166" s="218"/>
      <c r="GYH2166" s="218"/>
      <c r="GYI2166" s="218"/>
      <c r="GYJ2166" s="218"/>
      <c r="GYK2166" s="218"/>
      <c r="GYL2166" s="218"/>
      <c r="GYM2166" s="218"/>
      <c r="GYN2166" s="218"/>
      <c r="GYO2166" s="218"/>
      <c r="GYP2166" s="218"/>
      <c r="GYQ2166" s="218"/>
      <c r="GYR2166" s="218"/>
      <c r="GYS2166" s="218"/>
      <c r="GYT2166" s="218"/>
      <c r="GYU2166" s="218"/>
      <c r="GYV2166" s="218"/>
      <c r="GYW2166" s="218"/>
      <c r="GYX2166" s="218"/>
      <c r="GYY2166" s="218"/>
      <c r="GYZ2166" s="218"/>
      <c r="GZA2166" s="218"/>
      <c r="GZB2166" s="218"/>
      <c r="GZC2166" s="218"/>
      <c r="GZD2166" s="218"/>
      <c r="GZE2166" s="218"/>
      <c r="GZF2166" s="218"/>
      <c r="GZG2166" s="218"/>
      <c r="GZH2166" s="218"/>
      <c r="GZI2166" s="218"/>
      <c r="GZJ2166" s="218"/>
      <c r="GZK2166" s="218"/>
      <c r="GZL2166" s="218"/>
      <c r="GZM2166" s="218"/>
      <c r="GZN2166" s="218"/>
      <c r="GZO2166" s="218"/>
      <c r="GZP2166" s="218"/>
      <c r="GZQ2166" s="218"/>
      <c r="GZR2166" s="218"/>
      <c r="GZS2166" s="218"/>
      <c r="GZT2166" s="218"/>
      <c r="GZU2166" s="218"/>
      <c r="GZV2166" s="218"/>
      <c r="GZW2166" s="218"/>
      <c r="GZX2166" s="218"/>
      <c r="GZY2166" s="218"/>
      <c r="GZZ2166" s="218"/>
      <c r="HAA2166" s="218"/>
      <c r="HAB2166" s="218"/>
      <c r="HAC2166" s="218"/>
      <c r="HAD2166" s="218"/>
      <c r="HAE2166" s="218"/>
      <c r="HAF2166" s="218"/>
      <c r="HAG2166" s="218"/>
      <c r="HAH2166" s="218"/>
      <c r="HAI2166" s="218"/>
      <c r="HAJ2166" s="218"/>
      <c r="HAK2166" s="218"/>
      <c r="HAL2166" s="218"/>
      <c r="HAM2166" s="218"/>
      <c r="HAN2166" s="218"/>
      <c r="HAO2166" s="218"/>
      <c r="HAP2166" s="218"/>
      <c r="HAQ2166" s="218"/>
      <c r="HAR2166" s="218"/>
      <c r="HAS2166" s="218"/>
      <c r="HAT2166" s="218"/>
      <c r="HAU2166" s="218"/>
      <c r="HAV2166" s="218"/>
      <c r="HAW2166" s="218"/>
      <c r="HAX2166" s="218"/>
      <c r="HAY2166" s="218"/>
      <c r="HAZ2166" s="218"/>
      <c r="HBA2166" s="218"/>
      <c r="HBB2166" s="218"/>
      <c r="HBC2166" s="218"/>
      <c r="HBD2166" s="218"/>
      <c r="HBE2166" s="218"/>
      <c r="HBF2166" s="218"/>
      <c r="HBG2166" s="218"/>
      <c r="HBH2166" s="218"/>
      <c r="HBI2166" s="218"/>
      <c r="HBJ2166" s="218"/>
      <c r="HBK2166" s="218"/>
      <c r="HBL2166" s="218"/>
      <c r="HBM2166" s="218"/>
      <c r="HBN2166" s="218"/>
      <c r="HBO2166" s="218"/>
      <c r="HBP2166" s="218"/>
      <c r="HBQ2166" s="218"/>
      <c r="HBR2166" s="218"/>
      <c r="HBS2166" s="218"/>
      <c r="HBT2166" s="218"/>
      <c r="HBU2166" s="218"/>
      <c r="HBV2166" s="218"/>
      <c r="HBW2166" s="218"/>
      <c r="HBX2166" s="218"/>
      <c r="HBY2166" s="218"/>
      <c r="HBZ2166" s="218"/>
      <c r="HCA2166" s="218"/>
      <c r="HCB2166" s="218"/>
      <c r="HCC2166" s="218"/>
      <c r="HCD2166" s="218"/>
      <c r="HCE2166" s="218"/>
      <c r="HCF2166" s="218"/>
      <c r="HCG2166" s="218"/>
      <c r="HCH2166" s="218"/>
      <c r="HCI2166" s="218"/>
      <c r="HCJ2166" s="218"/>
      <c r="HCK2166" s="218"/>
      <c r="HCL2166" s="218"/>
      <c r="HCM2166" s="218"/>
      <c r="HCN2166" s="218"/>
      <c r="HCO2166" s="218"/>
      <c r="HCP2166" s="218"/>
      <c r="HCQ2166" s="218"/>
      <c r="HCR2166" s="218"/>
      <c r="HCS2166" s="218"/>
      <c r="HCT2166" s="218"/>
      <c r="HCU2166" s="218"/>
      <c r="HCV2166" s="218"/>
      <c r="HCW2166" s="218"/>
      <c r="HCX2166" s="218"/>
      <c r="HCY2166" s="218"/>
      <c r="HCZ2166" s="218"/>
      <c r="HDA2166" s="218"/>
      <c r="HDB2166" s="218"/>
      <c r="HDC2166" s="218"/>
      <c r="HDD2166" s="218"/>
      <c r="HDE2166" s="218"/>
      <c r="HDF2166" s="218"/>
      <c r="HDG2166" s="218"/>
      <c r="HDH2166" s="218"/>
      <c r="HDI2166" s="218"/>
      <c r="HDJ2166" s="218"/>
      <c r="HDK2166" s="218"/>
      <c r="HDL2166" s="218"/>
      <c r="HDM2166" s="218"/>
      <c r="HDN2166" s="218"/>
      <c r="HDO2166" s="218"/>
      <c r="HDP2166" s="218"/>
      <c r="HDQ2166" s="218"/>
      <c r="HDR2166" s="218"/>
      <c r="HDS2166" s="218"/>
      <c r="HDT2166" s="218"/>
      <c r="HDU2166" s="218"/>
      <c r="HDV2166" s="218"/>
      <c r="HDW2166" s="218"/>
      <c r="HDX2166" s="218"/>
      <c r="HDY2166" s="218"/>
      <c r="HDZ2166" s="218"/>
      <c r="HEA2166" s="218"/>
      <c r="HEB2166" s="218"/>
      <c r="HEC2166" s="218"/>
      <c r="HED2166" s="218"/>
      <c r="HEE2166" s="218"/>
      <c r="HEF2166" s="218"/>
      <c r="HEG2166" s="218"/>
      <c r="HEH2166" s="218"/>
      <c r="HEI2166" s="218"/>
      <c r="HEJ2166" s="218"/>
      <c r="HEK2166" s="218"/>
      <c r="HEL2166" s="218"/>
      <c r="HEM2166" s="218"/>
      <c r="HEN2166" s="218"/>
      <c r="HEO2166" s="218"/>
      <c r="HEP2166" s="218"/>
      <c r="HEQ2166" s="218"/>
      <c r="HER2166" s="218"/>
      <c r="HES2166" s="218"/>
      <c r="HET2166" s="218"/>
      <c r="HEU2166" s="218"/>
      <c r="HEV2166" s="218"/>
      <c r="HEW2166" s="218"/>
      <c r="HEX2166" s="218"/>
      <c r="HEY2166" s="218"/>
      <c r="HEZ2166" s="218"/>
      <c r="HFA2166" s="218"/>
      <c r="HFB2166" s="218"/>
      <c r="HFC2166" s="218"/>
      <c r="HFD2166" s="218"/>
      <c r="HFE2166" s="218"/>
      <c r="HFF2166" s="218"/>
      <c r="HFG2166" s="218"/>
      <c r="HFH2166" s="218"/>
      <c r="HFI2166" s="218"/>
      <c r="HFJ2166" s="218"/>
      <c r="HFK2166" s="218"/>
      <c r="HFL2166" s="218"/>
      <c r="HFM2166" s="218"/>
      <c r="HFN2166" s="218"/>
      <c r="HFO2166" s="218"/>
      <c r="HFP2166" s="218"/>
      <c r="HFQ2166" s="218"/>
      <c r="HFR2166" s="218"/>
      <c r="HFS2166" s="218"/>
      <c r="HFT2166" s="218"/>
      <c r="HFU2166" s="218"/>
      <c r="HFV2166" s="218"/>
      <c r="HFW2166" s="218"/>
      <c r="HFX2166" s="218"/>
      <c r="HFY2166" s="218"/>
      <c r="HFZ2166" s="218"/>
      <c r="HGA2166" s="218"/>
      <c r="HGB2166" s="218"/>
      <c r="HGC2166" s="218"/>
      <c r="HGD2166" s="218"/>
      <c r="HGE2166" s="218"/>
      <c r="HGF2166" s="218"/>
      <c r="HGG2166" s="218"/>
      <c r="HGH2166" s="218"/>
      <c r="HGI2166" s="218"/>
      <c r="HGJ2166" s="218"/>
      <c r="HGK2166" s="218"/>
      <c r="HGL2166" s="218"/>
      <c r="HGM2166" s="218"/>
      <c r="HGN2166" s="218"/>
      <c r="HGO2166" s="218"/>
      <c r="HGP2166" s="218"/>
      <c r="HGQ2166" s="218"/>
      <c r="HGR2166" s="218"/>
      <c r="HGS2166" s="218"/>
      <c r="HGT2166" s="218"/>
      <c r="HGU2166" s="218"/>
      <c r="HGV2166" s="218"/>
      <c r="HGW2166" s="218"/>
      <c r="HGX2166" s="218"/>
      <c r="HGY2166" s="218"/>
      <c r="HGZ2166" s="218"/>
      <c r="HHA2166" s="218"/>
      <c r="HHB2166" s="218"/>
      <c r="HHC2166" s="218"/>
      <c r="HHD2166" s="218"/>
      <c r="HHE2166" s="218"/>
      <c r="HHF2166" s="218"/>
      <c r="HHG2166" s="218"/>
      <c r="HHH2166" s="218"/>
      <c r="HHI2166" s="218"/>
      <c r="HHJ2166" s="218"/>
      <c r="HHK2166" s="218"/>
      <c r="HHL2166" s="218"/>
      <c r="HHM2166" s="218"/>
      <c r="HHN2166" s="218"/>
      <c r="HHO2166" s="218"/>
      <c r="HHP2166" s="218"/>
      <c r="HHQ2166" s="218"/>
      <c r="HHR2166" s="218"/>
      <c r="HHS2166" s="218"/>
      <c r="HHT2166" s="218"/>
      <c r="HHU2166" s="218"/>
      <c r="HHV2166" s="218"/>
      <c r="HHW2166" s="218"/>
      <c r="HHX2166" s="218"/>
      <c r="HHY2166" s="218"/>
      <c r="HHZ2166" s="218"/>
      <c r="HIA2166" s="218"/>
      <c r="HIB2166" s="218"/>
      <c r="HIC2166" s="218"/>
      <c r="HID2166" s="218"/>
      <c r="HIE2166" s="218"/>
      <c r="HIF2166" s="218"/>
      <c r="HIG2166" s="218"/>
      <c r="HIH2166" s="218"/>
      <c r="HII2166" s="218"/>
      <c r="HIJ2166" s="218"/>
      <c r="HIK2166" s="218"/>
      <c r="HIL2166" s="218"/>
      <c r="HIM2166" s="218"/>
      <c r="HIN2166" s="218"/>
      <c r="HIO2166" s="218"/>
      <c r="HIP2166" s="218"/>
      <c r="HIQ2166" s="218"/>
      <c r="HIR2166" s="218"/>
      <c r="HIS2166" s="218"/>
      <c r="HIT2166" s="218"/>
      <c r="HIU2166" s="218"/>
      <c r="HIV2166" s="218"/>
      <c r="HIW2166" s="218"/>
      <c r="HIX2166" s="218"/>
      <c r="HIY2166" s="218"/>
      <c r="HIZ2166" s="218"/>
      <c r="HJA2166" s="218"/>
      <c r="HJB2166" s="218"/>
      <c r="HJC2166" s="218"/>
      <c r="HJD2166" s="218"/>
      <c r="HJE2166" s="218"/>
      <c r="HJF2166" s="218"/>
      <c r="HJG2166" s="218"/>
      <c r="HJH2166" s="218"/>
      <c r="HJI2166" s="218"/>
      <c r="HJJ2166" s="218"/>
      <c r="HJK2166" s="218"/>
      <c r="HJL2166" s="218"/>
      <c r="HJM2166" s="218"/>
      <c r="HJN2166" s="218"/>
      <c r="HJO2166" s="218"/>
      <c r="HJP2166" s="218"/>
      <c r="HJQ2166" s="218"/>
      <c r="HJR2166" s="218"/>
      <c r="HJS2166" s="218"/>
      <c r="HJT2166" s="218"/>
      <c r="HJU2166" s="218"/>
      <c r="HJV2166" s="218"/>
      <c r="HJW2166" s="218"/>
      <c r="HJX2166" s="218"/>
      <c r="HJY2166" s="218"/>
      <c r="HJZ2166" s="218"/>
      <c r="HKA2166" s="218"/>
      <c r="HKB2166" s="218"/>
      <c r="HKC2166" s="218"/>
      <c r="HKD2166" s="218"/>
      <c r="HKE2166" s="218"/>
      <c r="HKF2166" s="218"/>
      <c r="HKG2166" s="218"/>
      <c r="HKH2166" s="218"/>
      <c r="HKI2166" s="218"/>
      <c r="HKJ2166" s="218"/>
      <c r="HKK2166" s="218"/>
      <c r="HKL2166" s="218"/>
      <c r="HKM2166" s="218"/>
      <c r="HKN2166" s="218"/>
      <c r="HKO2166" s="218"/>
      <c r="HKP2166" s="218"/>
      <c r="HKQ2166" s="218"/>
      <c r="HKR2166" s="218"/>
      <c r="HKS2166" s="218"/>
      <c r="HKT2166" s="218"/>
      <c r="HKU2166" s="218"/>
      <c r="HKV2166" s="218"/>
      <c r="HKW2166" s="218"/>
      <c r="HKX2166" s="218"/>
      <c r="HKY2166" s="218"/>
      <c r="HKZ2166" s="218"/>
      <c r="HLA2166" s="218"/>
      <c r="HLB2166" s="218"/>
      <c r="HLC2166" s="218"/>
      <c r="HLD2166" s="218"/>
      <c r="HLE2166" s="218"/>
      <c r="HLF2166" s="218"/>
      <c r="HLG2166" s="218"/>
      <c r="HLH2166" s="218"/>
      <c r="HLI2166" s="218"/>
      <c r="HLJ2166" s="218"/>
      <c r="HLK2166" s="218"/>
      <c r="HLL2166" s="218"/>
      <c r="HLM2166" s="218"/>
      <c r="HLN2166" s="218"/>
      <c r="HLO2166" s="218"/>
      <c r="HLP2166" s="218"/>
      <c r="HLQ2166" s="218"/>
      <c r="HLR2166" s="218"/>
      <c r="HLS2166" s="218"/>
      <c r="HLT2166" s="218"/>
      <c r="HLU2166" s="218"/>
      <c r="HLV2166" s="218"/>
      <c r="HLW2166" s="218"/>
      <c r="HLX2166" s="218"/>
      <c r="HLY2166" s="218"/>
      <c r="HLZ2166" s="218"/>
      <c r="HMA2166" s="218"/>
      <c r="HMB2166" s="218"/>
      <c r="HMC2166" s="218"/>
      <c r="HMD2166" s="218"/>
      <c r="HME2166" s="218"/>
      <c r="HMF2166" s="218"/>
      <c r="HMG2166" s="218"/>
      <c r="HMH2166" s="218"/>
      <c r="HMI2166" s="218"/>
      <c r="HMJ2166" s="218"/>
      <c r="HMK2166" s="218"/>
      <c r="HML2166" s="218"/>
      <c r="HMM2166" s="218"/>
      <c r="HMN2166" s="218"/>
      <c r="HMO2166" s="218"/>
      <c r="HMP2166" s="218"/>
      <c r="HMQ2166" s="218"/>
      <c r="HMR2166" s="218"/>
      <c r="HMS2166" s="218"/>
      <c r="HMT2166" s="218"/>
      <c r="HMU2166" s="218"/>
      <c r="HMV2166" s="218"/>
      <c r="HMW2166" s="218"/>
      <c r="HMX2166" s="218"/>
      <c r="HMY2166" s="218"/>
      <c r="HMZ2166" s="218"/>
      <c r="HNA2166" s="218"/>
      <c r="HNB2166" s="218"/>
      <c r="HNC2166" s="218"/>
      <c r="HND2166" s="218"/>
      <c r="HNE2166" s="218"/>
      <c r="HNF2166" s="218"/>
      <c r="HNG2166" s="218"/>
      <c r="HNH2166" s="218"/>
      <c r="HNI2166" s="218"/>
      <c r="HNJ2166" s="218"/>
      <c r="HNK2166" s="218"/>
      <c r="HNL2166" s="218"/>
      <c r="HNM2166" s="218"/>
      <c r="HNN2166" s="218"/>
      <c r="HNO2166" s="218"/>
      <c r="HNP2166" s="218"/>
      <c r="HNQ2166" s="218"/>
      <c r="HNR2166" s="218"/>
      <c r="HNS2166" s="218"/>
      <c r="HNT2166" s="218"/>
      <c r="HNU2166" s="218"/>
      <c r="HNV2166" s="218"/>
      <c r="HNW2166" s="218"/>
      <c r="HNX2166" s="218"/>
      <c r="HNY2166" s="218"/>
      <c r="HNZ2166" s="218"/>
      <c r="HOA2166" s="218"/>
      <c r="HOB2166" s="218"/>
      <c r="HOC2166" s="218"/>
      <c r="HOD2166" s="218"/>
      <c r="HOE2166" s="218"/>
      <c r="HOF2166" s="218"/>
      <c r="HOG2166" s="218"/>
      <c r="HOH2166" s="218"/>
      <c r="HOI2166" s="218"/>
      <c r="HOJ2166" s="218"/>
      <c r="HOK2166" s="218"/>
      <c r="HOL2166" s="218"/>
      <c r="HOM2166" s="218"/>
      <c r="HON2166" s="218"/>
      <c r="HOO2166" s="218"/>
      <c r="HOP2166" s="218"/>
      <c r="HOQ2166" s="218"/>
      <c r="HOR2166" s="218"/>
      <c r="HOS2166" s="218"/>
      <c r="HOT2166" s="218"/>
      <c r="HOU2166" s="218"/>
      <c r="HOV2166" s="218"/>
      <c r="HOW2166" s="218"/>
      <c r="HOX2166" s="218"/>
      <c r="HOY2166" s="218"/>
      <c r="HOZ2166" s="218"/>
      <c r="HPA2166" s="218"/>
      <c r="HPB2166" s="218"/>
      <c r="HPC2166" s="218"/>
      <c r="HPD2166" s="218"/>
      <c r="HPE2166" s="218"/>
      <c r="HPF2166" s="218"/>
      <c r="HPG2166" s="218"/>
      <c r="HPH2166" s="218"/>
      <c r="HPI2166" s="218"/>
      <c r="HPJ2166" s="218"/>
      <c r="HPK2166" s="218"/>
      <c r="HPL2166" s="218"/>
      <c r="HPM2166" s="218"/>
      <c r="HPN2166" s="218"/>
      <c r="HPO2166" s="218"/>
      <c r="HPP2166" s="218"/>
      <c r="HPQ2166" s="218"/>
      <c r="HPR2166" s="218"/>
      <c r="HPS2166" s="218"/>
      <c r="HPT2166" s="218"/>
      <c r="HPU2166" s="218"/>
      <c r="HPV2166" s="218"/>
      <c r="HPW2166" s="218"/>
      <c r="HPX2166" s="218"/>
      <c r="HPY2166" s="218"/>
      <c r="HPZ2166" s="218"/>
      <c r="HQA2166" s="218"/>
      <c r="HQB2166" s="218"/>
      <c r="HQC2166" s="218"/>
      <c r="HQD2166" s="218"/>
      <c r="HQE2166" s="218"/>
      <c r="HQF2166" s="218"/>
      <c r="HQG2166" s="218"/>
      <c r="HQH2166" s="218"/>
      <c r="HQI2166" s="218"/>
      <c r="HQJ2166" s="218"/>
      <c r="HQK2166" s="218"/>
      <c r="HQL2166" s="218"/>
      <c r="HQM2166" s="218"/>
      <c r="HQN2166" s="218"/>
      <c r="HQO2166" s="218"/>
      <c r="HQP2166" s="218"/>
      <c r="HQQ2166" s="218"/>
      <c r="HQR2166" s="218"/>
      <c r="HQS2166" s="218"/>
      <c r="HQT2166" s="218"/>
      <c r="HQU2166" s="218"/>
      <c r="HQV2166" s="218"/>
      <c r="HQW2166" s="218"/>
      <c r="HQX2166" s="218"/>
      <c r="HQY2166" s="218"/>
      <c r="HQZ2166" s="218"/>
      <c r="HRA2166" s="218"/>
      <c r="HRB2166" s="218"/>
      <c r="HRC2166" s="218"/>
      <c r="HRD2166" s="218"/>
      <c r="HRE2166" s="218"/>
      <c r="HRF2166" s="218"/>
      <c r="HRG2166" s="218"/>
      <c r="HRH2166" s="218"/>
      <c r="HRI2166" s="218"/>
      <c r="HRJ2166" s="218"/>
      <c r="HRK2166" s="218"/>
      <c r="HRL2166" s="218"/>
      <c r="HRM2166" s="218"/>
      <c r="HRN2166" s="218"/>
      <c r="HRO2166" s="218"/>
      <c r="HRP2166" s="218"/>
      <c r="HRQ2166" s="218"/>
      <c r="HRR2166" s="218"/>
      <c r="HRS2166" s="218"/>
      <c r="HRT2166" s="218"/>
      <c r="HRU2166" s="218"/>
      <c r="HRV2166" s="218"/>
      <c r="HRW2166" s="218"/>
      <c r="HRX2166" s="218"/>
      <c r="HRY2166" s="218"/>
      <c r="HRZ2166" s="218"/>
      <c r="HSA2166" s="218"/>
      <c r="HSB2166" s="218"/>
      <c r="HSC2166" s="218"/>
      <c r="HSD2166" s="218"/>
      <c r="HSE2166" s="218"/>
      <c r="HSF2166" s="218"/>
      <c r="HSG2166" s="218"/>
      <c r="HSH2166" s="218"/>
      <c r="HSI2166" s="218"/>
      <c r="HSJ2166" s="218"/>
      <c r="HSK2166" s="218"/>
      <c r="HSL2166" s="218"/>
      <c r="HSM2166" s="218"/>
      <c r="HSN2166" s="218"/>
      <c r="HSO2166" s="218"/>
      <c r="HSP2166" s="218"/>
      <c r="HSQ2166" s="218"/>
      <c r="HSR2166" s="218"/>
      <c r="HSS2166" s="218"/>
      <c r="HST2166" s="218"/>
      <c r="HSU2166" s="218"/>
      <c r="HSV2166" s="218"/>
      <c r="HSW2166" s="218"/>
      <c r="HSX2166" s="218"/>
      <c r="HSY2166" s="218"/>
      <c r="HSZ2166" s="218"/>
      <c r="HTA2166" s="218"/>
      <c r="HTB2166" s="218"/>
      <c r="HTC2166" s="218"/>
      <c r="HTD2166" s="218"/>
      <c r="HTE2166" s="218"/>
      <c r="HTF2166" s="218"/>
      <c r="HTG2166" s="218"/>
      <c r="HTH2166" s="218"/>
      <c r="HTI2166" s="218"/>
      <c r="HTJ2166" s="218"/>
      <c r="HTK2166" s="218"/>
      <c r="HTL2166" s="218"/>
      <c r="HTM2166" s="218"/>
      <c r="HTN2166" s="218"/>
      <c r="HTO2166" s="218"/>
      <c r="HTP2166" s="218"/>
      <c r="HTQ2166" s="218"/>
      <c r="HTR2166" s="218"/>
      <c r="HTS2166" s="218"/>
      <c r="HTT2166" s="218"/>
      <c r="HTU2166" s="218"/>
      <c r="HTV2166" s="218"/>
      <c r="HTW2166" s="218"/>
      <c r="HTX2166" s="218"/>
      <c r="HTY2166" s="218"/>
      <c r="HTZ2166" s="218"/>
      <c r="HUA2166" s="218"/>
      <c r="HUB2166" s="218"/>
      <c r="HUC2166" s="218"/>
      <c r="HUD2166" s="218"/>
      <c r="HUE2166" s="218"/>
      <c r="HUF2166" s="218"/>
      <c r="HUG2166" s="218"/>
      <c r="HUH2166" s="218"/>
      <c r="HUI2166" s="218"/>
      <c r="HUJ2166" s="218"/>
      <c r="HUK2166" s="218"/>
      <c r="HUL2166" s="218"/>
      <c r="HUM2166" s="218"/>
      <c r="HUN2166" s="218"/>
      <c r="HUO2166" s="218"/>
      <c r="HUP2166" s="218"/>
      <c r="HUQ2166" s="218"/>
      <c r="HUR2166" s="218"/>
      <c r="HUS2166" s="218"/>
      <c r="HUT2166" s="218"/>
      <c r="HUU2166" s="218"/>
      <c r="HUV2166" s="218"/>
      <c r="HUW2166" s="218"/>
      <c r="HUX2166" s="218"/>
      <c r="HUY2166" s="218"/>
      <c r="HUZ2166" s="218"/>
      <c r="HVA2166" s="218"/>
      <c r="HVB2166" s="218"/>
      <c r="HVC2166" s="218"/>
      <c r="HVD2166" s="218"/>
      <c r="HVE2166" s="218"/>
      <c r="HVF2166" s="218"/>
      <c r="HVG2166" s="218"/>
      <c r="HVH2166" s="218"/>
      <c r="HVI2166" s="218"/>
      <c r="HVJ2166" s="218"/>
      <c r="HVK2166" s="218"/>
      <c r="HVL2166" s="218"/>
      <c r="HVM2166" s="218"/>
      <c r="HVN2166" s="218"/>
      <c r="HVO2166" s="218"/>
      <c r="HVP2166" s="218"/>
      <c r="HVQ2166" s="218"/>
      <c r="HVR2166" s="218"/>
      <c r="HVS2166" s="218"/>
      <c r="HVT2166" s="218"/>
      <c r="HVU2166" s="218"/>
      <c r="HVV2166" s="218"/>
      <c r="HVW2166" s="218"/>
      <c r="HVX2166" s="218"/>
      <c r="HVY2166" s="218"/>
      <c r="HVZ2166" s="218"/>
      <c r="HWA2166" s="218"/>
      <c r="HWB2166" s="218"/>
      <c r="HWC2166" s="218"/>
      <c r="HWD2166" s="218"/>
      <c r="HWE2166" s="218"/>
      <c r="HWF2166" s="218"/>
      <c r="HWG2166" s="218"/>
      <c r="HWH2166" s="218"/>
      <c r="HWI2166" s="218"/>
      <c r="HWJ2166" s="218"/>
      <c r="HWK2166" s="218"/>
      <c r="HWL2166" s="218"/>
      <c r="HWM2166" s="218"/>
      <c r="HWN2166" s="218"/>
      <c r="HWO2166" s="218"/>
      <c r="HWP2166" s="218"/>
      <c r="HWQ2166" s="218"/>
      <c r="HWR2166" s="218"/>
      <c r="HWS2166" s="218"/>
      <c r="HWT2166" s="218"/>
      <c r="HWU2166" s="218"/>
      <c r="HWV2166" s="218"/>
      <c r="HWW2166" s="218"/>
      <c r="HWX2166" s="218"/>
      <c r="HWY2166" s="218"/>
      <c r="HWZ2166" s="218"/>
      <c r="HXA2166" s="218"/>
      <c r="HXB2166" s="218"/>
      <c r="HXC2166" s="218"/>
      <c r="HXD2166" s="218"/>
      <c r="HXE2166" s="218"/>
      <c r="HXF2166" s="218"/>
      <c r="HXG2166" s="218"/>
      <c r="HXH2166" s="218"/>
      <c r="HXI2166" s="218"/>
      <c r="HXJ2166" s="218"/>
      <c r="HXK2166" s="218"/>
      <c r="HXL2166" s="218"/>
      <c r="HXM2166" s="218"/>
      <c r="HXN2166" s="218"/>
      <c r="HXO2166" s="218"/>
      <c r="HXP2166" s="218"/>
      <c r="HXQ2166" s="218"/>
      <c r="HXR2166" s="218"/>
      <c r="HXS2166" s="218"/>
      <c r="HXT2166" s="218"/>
      <c r="HXU2166" s="218"/>
      <c r="HXV2166" s="218"/>
      <c r="HXW2166" s="218"/>
      <c r="HXX2166" s="218"/>
      <c r="HXY2166" s="218"/>
      <c r="HXZ2166" s="218"/>
      <c r="HYA2166" s="218"/>
      <c r="HYB2166" s="218"/>
      <c r="HYC2166" s="218"/>
      <c r="HYD2166" s="218"/>
      <c r="HYE2166" s="218"/>
      <c r="HYF2166" s="218"/>
      <c r="HYG2166" s="218"/>
      <c r="HYH2166" s="218"/>
      <c r="HYI2166" s="218"/>
      <c r="HYJ2166" s="218"/>
      <c r="HYK2166" s="218"/>
      <c r="HYL2166" s="218"/>
      <c r="HYM2166" s="218"/>
      <c r="HYN2166" s="218"/>
      <c r="HYO2166" s="218"/>
      <c r="HYP2166" s="218"/>
      <c r="HYQ2166" s="218"/>
      <c r="HYR2166" s="218"/>
      <c r="HYS2166" s="218"/>
      <c r="HYT2166" s="218"/>
      <c r="HYU2166" s="218"/>
      <c r="HYV2166" s="218"/>
      <c r="HYW2166" s="218"/>
      <c r="HYX2166" s="218"/>
      <c r="HYY2166" s="218"/>
      <c r="HYZ2166" s="218"/>
      <c r="HZA2166" s="218"/>
      <c r="HZB2166" s="218"/>
      <c r="HZC2166" s="218"/>
      <c r="HZD2166" s="218"/>
      <c r="HZE2166" s="218"/>
      <c r="HZF2166" s="218"/>
      <c r="HZG2166" s="218"/>
      <c r="HZH2166" s="218"/>
      <c r="HZI2166" s="218"/>
      <c r="HZJ2166" s="218"/>
      <c r="HZK2166" s="218"/>
      <c r="HZL2166" s="218"/>
      <c r="HZM2166" s="218"/>
      <c r="HZN2166" s="218"/>
      <c r="HZO2166" s="218"/>
      <c r="HZP2166" s="218"/>
      <c r="HZQ2166" s="218"/>
      <c r="HZR2166" s="218"/>
      <c r="HZS2166" s="218"/>
      <c r="HZT2166" s="218"/>
      <c r="HZU2166" s="218"/>
      <c r="HZV2166" s="218"/>
      <c r="HZW2166" s="218"/>
      <c r="HZX2166" s="218"/>
      <c r="HZY2166" s="218"/>
      <c r="HZZ2166" s="218"/>
      <c r="IAA2166" s="218"/>
      <c r="IAB2166" s="218"/>
      <c r="IAC2166" s="218"/>
      <c r="IAD2166" s="218"/>
      <c r="IAE2166" s="218"/>
      <c r="IAF2166" s="218"/>
      <c r="IAG2166" s="218"/>
      <c r="IAH2166" s="218"/>
      <c r="IAI2166" s="218"/>
      <c r="IAJ2166" s="218"/>
      <c r="IAK2166" s="218"/>
      <c r="IAL2166" s="218"/>
      <c r="IAM2166" s="218"/>
      <c r="IAN2166" s="218"/>
      <c r="IAO2166" s="218"/>
      <c r="IAP2166" s="218"/>
      <c r="IAQ2166" s="218"/>
      <c r="IAR2166" s="218"/>
      <c r="IAS2166" s="218"/>
      <c r="IAT2166" s="218"/>
      <c r="IAU2166" s="218"/>
      <c r="IAV2166" s="218"/>
      <c r="IAW2166" s="218"/>
      <c r="IAX2166" s="218"/>
      <c r="IAY2166" s="218"/>
      <c r="IAZ2166" s="218"/>
      <c r="IBA2166" s="218"/>
      <c r="IBB2166" s="218"/>
      <c r="IBC2166" s="218"/>
      <c r="IBD2166" s="218"/>
      <c r="IBE2166" s="218"/>
      <c r="IBF2166" s="218"/>
      <c r="IBG2166" s="218"/>
      <c r="IBH2166" s="218"/>
      <c r="IBI2166" s="218"/>
      <c r="IBJ2166" s="218"/>
      <c r="IBK2166" s="218"/>
      <c r="IBL2166" s="218"/>
      <c r="IBM2166" s="218"/>
      <c r="IBN2166" s="218"/>
      <c r="IBO2166" s="218"/>
      <c r="IBP2166" s="218"/>
      <c r="IBQ2166" s="218"/>
      <c r="IBR2166" s="218"/>
      <c r="IBS2166" s="218"/>
      <c r="IBT2166" s="218"/>
      <c r="IBU2166" s="218"/>
      <c r="IBV2166" s="218"/>
      <c r="IBW2166" s="218"/>
      <c r="IBX2166" s="218"/>
      <c r="IBY2166" s="218"/>
      <c r="IBZ2166" s="218"/>
      <c r="ICA2166" s="218"/>
      <c r="ICB2166" s="218"/>
      <c r="ICC2166" s="218"/>
      <c r="ICD2166" s="218"/>
      <c r="ICE2166" s="218"/>
      <c r="ICF2166" s="218"/>
      <c r="ICG2166" s="218"/>
      <c r="ICH2166" s="218"/>
      <c r="ICI2166" s="218"/>
      <c r="ICJ2166" s="218"/>
      <c r="ICK2166" s="218"/>
      <c r="ICL2166" s="218"/>
      <c r="ICM2166" s="218"/>
      <c r="ICN2166" s="218"/>
      <c r="ICO2166" s="218"/>
      <c r="ICP2166" s="218"/>
      <c r="ICQ2166" s="218"/>
      <c r="ICR2166" s="218"/>
      <c r="ICS2166" s="218"/>
      <c r="ICT2166" s="218"/>
      <c r="ICU2166" s="218"/>
      <c r="ICV2166" s="218"/>
      <c r="ICW2166" s="218"/>
      <c r="ICX2166" s="218"/>
      <c r="ICY2166" s="218"/>
      <c r="ICZ2166" s="218"/>
      <c r="IDA2166" s="218"/>
      <c r="IDB2166" s="218"/>
      <c r="IDC2166" s="218"/>
      <c r="IDD2166" s="218"/>
      <c r="IDE2166" s="218"/>
      <c r="IDF2166" s="218"/>
      <c r="IDG2166" s="218"/>
      <c r="IDH2166" s="218"/>
      <c r="IDI2166" s="218"/>
      <c r="IDJ2166" s="218"/>
      <c r="IDK2166" s="218"/>
      <c r="IDL2166" s="218"/>
      <c r="IDM2166" s="218"/>
      <c r="IDN2166" s="218"/>
      <c r="IDO2166" s="218"/>
      <c r="IDP2166" s="218"/>
      <c r="IDQ2166" s="218"/>
      <c r="IDR2166" s="218"/>
      <c r="IDS2166" s="218"/>
      <c r="IDT2166" s="218"/>
      <c r="IDU2166" s="218"/>
      <c r="IDV2166" s="218"/>
      <c r="IDW2166" s="218"/>
      <c r="IDX2166" s="218"/>
      <c r="IDY2166" s="218"/>
      <c r="IDZ2166" s="218"/>
      <c r="IEA2166" s="218"/>
      <c r="IEB2166" s="218"/>
      <c r="IEC2166" s="218"/>
      <c r="IED2166" s="218"/>
      <c r="IEE2166" s="218"/>
      <c r="IEF2166" s="218"/>
      <c r="IEG2166" s="218"/>
      <c r="IEH2166" s="218"/>
      <c r="IEI2166" s="218"/>
      <c r="IEJ2166" s="218"/>
      <c r="IEK2166" s="218"/>
      <c r="IEL2166" s="218"/>
      <c r="IEM2166" s="218"/>
      <c r="IEN2166" s="218"/>
      <c r="IEO2166" s="218"/>
      <c r="IEP2166" s="218"/>
      <c r="IEQ2166" s="218"/>
      <c r="IER2166" s="218"/>
      <c r="IES2166" s="218"/>
      <c r="IET2166" s="218"/>
      <c r="IEU2166" s="218"/>
      <c r="IEV2166" s="218"/>
      <c r="IEW2166" s="218"/>
      <c r="IEX2166" s="218"/>
      <c r="IEY2166" s="218"/>
      <c r="IEZ2166" s="218"/>
      <c r="IFA2166" s="218"/>
      <c r="IFB2166" s="218"/>
      <c r="IFC2166" s="218"/>
      <c r="IFD2166" s="218"/>
      <c r="IFE2166" s="218"/>
      <c r="IFF2166" s="218"/>
      <c r="IFG2166" s="218"/>
      <c r="IFH2166" s="218"/>
      <c r="IFI2166" s="218"/>
      <c r="IFJ2166" s="218"/>
      <c r="IFK2166" s="218"/>
      <c r="IFL2166" s="218"/>
      <c r="IFM2166" s="218"/>
      <c r="IFN2166" s="218"/>
      <c r="IFO2166" s="218"/>
      <c r="IFP2166" s="218"/>
      <c r="IFQ2166" s="218"/>
      <c r="IFR2166" s="218"/>
      <c r="IFS2166" s="218"/>
      <c r="IFT2166" s="218"/>
      <c r="IFU2166" s="218"/>
      <c r="IFV2166" s="218"/>
      <c r="IFW2166" s="218"/>
      <c r="IFX2166" s="218"/>
      <c r="IFY2166" s="218"/>
      <c r="IFZ2166" s="218"/>
      <c r="IGA2166" s="218"/>
      <c r="IGB2166" s="218"/>
      <c r="IGC2166" s="218"/>
      <c r="IGD2166" s="218"/>
      <c r="IGE2166" s="218"/>
      <c r="IGF2166" s="218"/>
      <c r="IGG2166" s="218"/>
      <c r="IGH2166" s="218"/>
      <c r="IGI2166" s="218"/>
      <c r="IGJ2166" s="218"/>
      <c r="IGK2166" s="218"/>
      <c r="IGL2166" s="218"/>
      <c r="IGM2166" s="218"/>
      <c r="IGN2166" s="218"/>
      <c r="IGO2166" s="218"/>
      <c r="IGP2166" s="218"/>
      <c r="IGQ2166" s="218"/>
      <c r="IGR2166" s="218"/>
      <c r="IGS2166" s="218"/>
      <c r="IGT2166" s="218"/>
      <c r="IGU2166" s="218"/>
      <c r="IGV2166" s="218"/>
      <c r="IGW2166" s="218"/>
      <c r="IGX2166" s="218"/>
      <c r="IGY2166" s="218"/>
      <c r="IGZ2166" s="218"/>
      <c r="IHA2166" s="218"/>
      <c r="IHB2166" s="218"/>
      <c r="IHC2166" s="218"/>
      <c r="IHD2166" s="218"/>
      <c r="IHE2166" s="218"/>
      <c r="IHF2166" s="218"/>
      <c r="IHG2166" s="218"/>
      <c r="IHH2166" s="218"/>
      <c r="IHI2166" s="218"/>
      <c r="IHJ2166" s="218"/>
      <c r="IHK2166" s="218"/>
      <c r="IHL2166" s="218"/>
      <c r="IHM2166" s="218"/>
      <c r="IHN2166" s="218"/>
      <c r="IHO2166" s="218"/>
      <c r="IHP2166" s="218"/>
      <c r="IHQ2166" s="218"/>
      <c r="IHR2166" s="218"/>
      <c r="IHS2166" s="218"/>
      <c r="IHT2166" s="218"/>
      <c r="IHU2166" s="218"/>
      <c r="IHV2166" s="218"/>
      <c r="IHW2166" s="218"/>
      <c r="IHX2166" s="218"/>
      <c r="IHY2166" s="218"/>
      <c r="IHZ2166" s="218"/>
      <c r="IIA2166" s="218"/>
      <c r="IIB2166" s="218"/>
      <c r="IIC2166" s="218"/>
      <c r="IID2166" s="218"/>
      <c r="IIE2166" s="218"/>
      <c r="IIF2166" s="218"/>
      <c r="IIG2166" s="218"/>
      <c r="IIH2166" s="218"/>
      <c r="III2166" s="218"/>
      <c r="IIJ2166" s="218"/>
      <c r="IIK2166" s="218"/>
      <c r="IIL2166" s="218"/>
      <c r="IIM2166" s="218"/>
      <c r="IIN2166" s="218"/>
      <c r="IIO2166" s="218"/>
      <c r="IIP2166" s="218"/>
      <c r="IIQ2166" s="218"/>
      <c r="IIR2166" s="218"/>
      <c r="IIS2166" s="218"/>
      <c r="IIT2166" s="218"/>
      <c r="IIU2166" s="218"/>
      <c r="IIV2166" s="218"/>
      <c r="IIW2166" s="218"/>
      <c r="IIX2166" s="218"/>
      <c r="IIY2166" s="218"/>
      <c r="IIZ2166" s="218"/>
      <c r="IJA2166" s="218"/>
      <c r="IJB2166" s="218"/>
      <c r="IJC2166" s="218"/>
      <c r="IJD2166" s="218"/>
      <c r="IJE2166" s="218"/>
      <c r="IJF2166" s="218"/>
      <c r="IJG2166" s="218"/>
      <c r="IJH2166" s="218"/>
      <c r="IJI2166" s="218"/>
      <c r="IJJ2166" s="218"/>
      <c r="IJK2166" s="218"/>
      <c r="IJL2166" s="218"/>
      <c r="IJM2166" s="218"/>
      <c r="IJN2166" s="218"/>
      <c r="IJO2166" s="218"/>
      <c r="IJP2166" s="218"/>
      <c r="IJQ2166" s="218"/>
      <c r="IJR2166" s="218"/>
      <c r="IJS2166" s="218"/>
      <c r="IJT2166" s="218"/>
      <c r="IJU2166" s="218"/>
      <c r="IJV2166" s="218"/>
      <c r="IJW2166" s="218"/>
      <c r="IJX2166" s="218"/>
      <c r="IJY2166" s="218"/>
      <c r="IJZ2166" s="218"/>
      <c r="IKA2166" s="218"/>
      <c r="IKB2166" s="218"/>
      <c r="IKC2166" s="218"/>
      <c r="IKD2166" s="218"/>
      <c r="IKE2166" s="218"/>
      <c r="IKF2166" s="218"/>
      <c r="IKG2166" s="218"/>
      <c r="IKH2166" s="218"/>
      <c r="IKI2166" s="218"/>
      <c r="IKJ2166" s="218"/>
      <c r="IKK2166" s="218"/>
      <c r="IKL2166" s="218"/>
      <c r="IKM2166" s="218"/>
      <c r="IKN2166" s="218"/>
      <c r="IKO2166" s="218"/>
      <c r="IKP2166" s="218"/>
      <c r="IKQ2166" s="218"/>
      <c r="IKR2166" s="218"/>
      <c r="IKS2166" s="218"/>
      <c r="IKT2166" s="218"/>
      <c r="IKU2166" s="218"/>
      <c r="IKV2166" s="218"/>
      <c r="IKW2166" s="218"/>
      <c r="IKX2166" s="218"/>
      <c r="IKY2166" s="218"/>
      <c r="IKZ2166" s="218"/>
      <c r="ILA2166" s="218"/>
      <c r="ILB2166" s="218"/>
      <c r="ILC2166" s="218"/>
      <c r="ILD2166" s="218"/>
      <c r="ILE2166" s="218"/>
      <c r="ILF2166" s="218"/>
      <c r="ILG2166" s="218"/>
      <c r="ILH2166" s="218"/>
      <c r="ILI2166" s="218"/>
      <c r="ILJ2166" s="218"/>
      <c r="ILK2166" s="218"/>
      <c r="ILL2166" s="218"/>
      <c r="ILM2166" s="218"/>
      <c r="ILN2166" s="218"/>
      <c r="ILO2166" s="218"/>
      <c r="ILP2166" s="218"/>
      <c r="ILQ2166" s="218"/>
      <c r="ILR2166" s="218"/>
      <c r="ILS2166" s="218"/>
      <c r="ILT2166" s="218"/>
      <c r="ILU2166" s="218"/>
      <c r="ILV2166" s="218"/>
      <c r="ILW2166" s="218"/>
      <c r="ILX2166" s="218"/>
      <c r="ILY2166" s="218"/>
      <c r="ILZ2166" s="218"/>
      <c r="IMA2166" s="218"/>
      <c r="IMB2166" s="218"/>
      <c r="IMC2166" s="218"/>
      <c r="IMD2166" s="218"/>
      <c r="IME2166" s="218"/>
      <c r="IMF2166" s="218"/>
      <c r="IMG2166" s="218"/>
      <c r="IMH2166" s="218"/>
      <c r="IMI2166" s="218"/>
      <c r="IMJ2166" s="218"/>
      <c r="IMK2166" s="218"/>
      <c r="IML2166" s="218"/>
      <c r="IMM2166" s="218"/>
      <c r="IMN2166" s="218"/>
      <c r="IMO2166" s="218"/>
      <c r="IMP2166" s="218"/>
      <c r="IMQ2166" s="218"/>
      <c r="IMR2166" s="218"/>
      <c r="IMS2166" s="218"/>
      <c r="IMT2166" s="218"/>
      <c r="IMU2166" s="218"/>
      <c r="IMV2166" s="218"/>
      <c r="IMW2166" s="218"/>
      <c r="IMX2166" s="218"/>
      <c r="IMY2166" s="218"/>
      <c r="IMZ2166" s="218"/>
      <c r="INA2166" s="218"/>
      <c r="INB2166" s="218"/>
      <c r="INC2166" s="218"/>
      <c r="IND2166" s="218"/>
      <c r="INE2166" s="218"/>
      <c r="INF2166" s="218"/>
      <c r="ING2166" s="218"/>
      <c r="INH2166" s="218"/>
      <c r="INI2166" s="218"/>
      <c r="INJ2166" s="218"/>
      <c r="INK2166" s="218"/>
      <c r="INL2166" s="218"/>
      <c r="INM2166" s="218"/>
      <c r="INN2166" s="218"/>
      <c r="INO2166" s="218"/>
      <c r="INP2166" s="218"/>
      <c r="INQ2166" s="218"/>
      <c r="INR2166" s="218"/>
      <c r="INS2166" s="218"/>
      <c r="INT2166" s="218"/>
      <c r="INU2166" s="218"/>
      <c r="INV2166" s="218"/>
      <c r="INW2166" s="218"/>
      <c r="INX2166" s="218"/>
      <c r="INY2166" s="218"/>
      <c r="INZ2166" s="218"/>
      <c r="IOA2166" s="218"/>
      <c r="IOB2166" s="218"/>
      <c r="IOC2166" s="218"/>
      <c r="IOD2166" s="218"/>
      <c r="IOE2166" s="218"/>
      <c r="IOF2166" s="218"/>
      <c r="IOG2166" s="218"/>
      <c r="IOH2166" s="218"/>
      <c r="IOI2166" s="218"/>
      <c r="IOJ2166" s="218"/>
      <c r="IOK2166" s="218"/>
      <c r="IOL2166" s="218"/>
      <c r="IOM2166" s="218"/>
      <c r="ION2166" s="218"/>
      <c r="IOO2166" s="218"/>
      <c r="IOP2166" s="218"/>
      <c r="IOQ2166" s="218"/>
      <c r="IOR2166" s="218"/>
      <c r="IOS2166" s="218"/>
      <c r="IOT2166" s="218"/>
      <c r="IOU2166" s="218"/>
      <c r="IOV2166" s="218"/>
      <c r="IOW2166" s="218"/>
      <c r="IOX2166" s="218"/>
      <c r="IOY2166" s="218"/>
      <c r="IOZ2166" s="218"/>
      <c r="IPA2166" s="218"/>
      <c r="IPB2166" s="218"/>
      <c r="IPC2166" s="218"/>
      <c r="IPD2166" s="218"/>
      <c r="IPE2166" s="218"/>
      <c r="IPF2166" s="218"/>
      <c r="IPG2166" s="218"/>
      <c r="IPH2166" s="218"/>
      <c r="IPI2166" s="218"/>
      <c r="IPJ2166" s="218"/>
      <c r="IPK2166" s="218"/>
      <c r="IPL2166" s="218"/>
      <c r="IPM2166" s="218"/>
      <c r="IPN2166" s="218"/>
      <c r="IPO2166" s="218"/>
      <c r="IPP2166" s="218"/>
      <c r="IPQ2166" s="218"/>
      <c r="IPR2166" s="218"/>
      <c r="IPS2166" s="218"/>
      <c r="IPT2166" s="218"/>
      <c r="IPU2166" s="218"/>
      <c r="IPV2166" s="218"/>
      <c r="IPW2166" s="218"/>
      <c r="IPX2166" s="218"/>
      <c r="IPY2166" s="218"/>
      <c r="IPZ2166" s="218"/>
      <c r="IQA2166" s="218"/>
      <c r="IQB2166" s="218"/>
      <c r="IQC2166" s="218"/>
      <c r="IQD2166" s="218"/>
      <c r="IQE2166" s="218"/>
      <c r="IQF2166" s="218"/>
      <c r="IQG2166" s="218"/>
      <c r="IQH2166" s="218"/>
      <c r="IQI2166" s="218"/>
      <c r="IQJ2166" s="218"/>
      <c r="IQK2166" s="218"/>
      <c r="IQL2166" s="218"/>
      <c r="IQM2166" s="218"/>
      <c r="IQN2166" s="218"/>
      <c r="IQO2166" s="218"/>
      <c r="IQP2166" s="218"/>
      <c r="IQQ2166" s="218"/>
      <c r="IQR2166" s="218"/>
      <c r="IQS2166" s="218"/>
      <c r="IQT2166" s="218"/>
      <c r="IQU2166" s="218"/>
      <c r="IQV2166" s="218"/>
      <c r="IQW2166" s="218"/>
      <c r="IQX2166" s="218"/>
      <c r="IQY2166" s="218"/>
      <c r="IQZ2166" s="218"/>
      <c r="IRA2166" s="218"/>
      <c r="IRB2166" s="218"/>
      <c r="IRC2166" s="218"/>
      <c r="IRD2166" s="218"/>
      <c r="IRE2166" s="218"/>
      <c r="IRF2166" s="218"/>
      <c r="IRG2166" s="218"/>
      <c r="IRH2166" s="218"/>
      <c r="IRI2166" s="218"/>
      <c r="IRJ2166" s="218"/>
      <c r="IRK2166" s="218"/>
      <c r="IRL2166" s="218"/>
      <c r="IRM2166" s="218"/>
      <c r="IRN2166" s="218"/>
      <c r="IRO2166" s="218"/>
      <c r="IRP2166" s="218"/>
      <c r="IRQ2166" s="218"/>
      <c r="IRR2166" s="218"/>
      <c r="IRS2166" s="218"/>
      <c r="IRT2166" s="218"/>
      <c r="IRU2166" s="218"/>
      <c r="IRV2166" s="218"/>
      <c r="IRW2166" s="218"/>
      <c r="IRX2166" s="218"/>
      <c r="IRY2166" s="218"/>
      <c r="IRZ2166" s="218"/>
      <c r="ISA2166" s="218"/>
      <c r="ISB2166" s="218"/>
      <c r="ISC2166" s="218"/>
      <c r="ISD2166" s="218"/>
      <c r="ISE2166" s="218"/>
      <c r="ISF2166" s="218"/>
      <c r="ISG2166" s="218"/>
      <c r="ISH2166" s="218"/>
      <c r="ISI2166" s="218"/>
      <c r="ISJ2166" s="218"/>
      <c r="ISK2166" s="218"/>
      <c r="ISL2166" s="218"/>
      <c r="ISM2166" s="218"/>
      <c r="ISN2166" s="218"/>
      <c r="ISO2166" s="218"/>
      <c r="ISP2166" s="218"/>
      <c r="ISQ2166" s="218"/>
      <c r="ISR2166" s="218"/>
      <c r="ISS2166" s="218"/>
      <c r="IST2166" s="218"/>
      <c r="ISU2166" s="218"/>
      <c r="ISV2166" s="218"/>
      <c r="ISW2166" s="218"/>
      <c r="ISX2166" s="218"/>
      <c r="ISY2166" s="218"/>
      <c r="ISZ2166" s="218"/>
      <c r="ITA2166" s="218"/>
      <c r="ITB2166" s="218"/>
      <c r="ITC2166" s="218"/>
      <c r="ITD2166" s="218"/>
      <c r="ITE2166" s="218"/>
      <c r="ITF2166" s="218"/>
      <c r="ITG2166" s="218"/>
      <c r="ITH2166" s="218"/>
      <c r="ITI2166" s="218"/>
      <c r="ITJ2166" s="218"/>
      <c r="ITK2166" s="218"/>
      <c r="ITL2166" s="218"/>
      <c r="ITM2166" s="218"/>
      <c r="ITN2166" s="218"/>
      <c r="ITO2166" s="218"/>
      <c r="ITP2166" s="218"/>
      <c r="ITQ2166" s="218"/>
      <c r="ITR2166" s="218"/>
      <c r="ITS2166" s="218"/>
      <c r="ITT2166" s="218"/>
      <c r="ITU2166" s="218"/>
      <c r="ITV2166" s="218"/>
      <c r="ITW2166" s="218"/>
      <c r="ITX2166" s="218"/>
      <c r="ITY2166" s="218"/>
      <c r="ITZ2166" s="218"/>
      <c r="IUA2166" s="218"/>
      <c r="IUB2166" s="218"/>
      <c r="IUC2166" s="218"/>
      <c r="IUD2166" s="218"/>
      <c r="IUE2166" s="218"/>
      <c r="IUF2166" s="218"/>
      <c r="IUG2166" s="218"/>
      <c r="IUH2166" s="218"/>
      <c r="IUI2166" s="218"/>
      <c r="IUJ2166" s="218"/>
      <c r="IUK2166" s="218"/>
      <c r="IUL2166" s="218"/>
      <c r="IUM2166" s="218"/>
      <c r="IUN2166" s="218"/>
      <c r="IUO2166" s="218"/>
      <c r="IUP2166" s="218"/>
      <c r="IUQ2166" s="218"/>
      <c r="IUR2166" s="218"/>
      <c r="IUS2166" s="218"/>
      <c r="IUT2166" s="218"/>
      <c r="IUU2166" s="218"/>
      <c r="IUV2166" s="218"/>
      <c r="IUW2166" s="218"/>
      <c r="IUX2166" s="218"/>
      <c r="IUY2166" s="218"/>
      <c r="IUZ2166" s="218"/>
      <c r="IVA2166" s="218"/>
      <c r="IVB2166" s="218"/>
      <c r="IVC2166" s="218"/>
      <c r="IVD2166" s="218"/>
      <c r="IVE2166" s="218"/>
      <c r="IVF2166" s="218"/>
      <c r="IVG2166" s="218"/>
      <c r="IVH2166" s="218"/>
      <c r="IVI2166" s="218"/>
      <c r="IVJ2166" s="218"/>
      <c r="IVK2166" s="218"/>
      <c r="IVL2166" s="218"/>
      <c r="IVM2166" s="218"/>
      <c r="IVN2166" s="218"/>
      <c r="IVO2166" s="218"/>
      <c r="IVP2166" s="218"/>
      <c r="IVQ2166" s="218"/>
      <c r="IVR2166" s="218"/>
      <c r="IVS2166" s="218"/>
      <c r="IVT2166" s="218"/>
      <c r="IVU2166" s="218"/>
      <c r="IVV2166" s="218"/>
      <c r="IVW2166" s="218"/>
      <c r="IVX2166" s="218"/>
      <c r="IVY2166" s="218"/>
      <c r="IVZ2166" s="218"/>
      <c r="IWA2166" s="218"/>
      <c r="IWB2166" s="218"/>
      <c r="IWC2166" s="218"/>
      <c r="IWD2166" s="218"/>
      <c r="IWE2166" s="218"/>
      <c r="IWF2166" s="218"/>
      <c r="IWG2166" s="218"/>
      <c r="IWH2166" s="218"/>
      <c r="IWI2166" s="218"/>
      <c r="IWJ2166" s="218"/>
      <c r="IWK2166" s="218"/>
      <c r="IWL2166" s="218"/>
      <c r="IWM2166" s="218"/>
      <c r="IWN2166" s="218"/>
      <c r="IWO2166" s="218"/>
      <c r="IWP2166" s="218"/>
      <c r="IWQ2166" s="218"/>
      <c r="IWR2166" s="218"/>
      <c r="IWS2166" s="218"/>
      <c r="IWT2166" s="218"/>
      <c r="IWU2166" s="218"/>
      <c r="IWV2166" s="218"/>
      <c r="IWW2166" s="218"/>
      <c r="IWX2166" s="218"/>
      <c r="IWY2166" s="218"/>
      <c r="IWZ2166" s="218"/>
      <c r="IXA2166" s="218"/>
      <c r="IXB2166" s="218"/>
      <c r="IXC2166" s="218"/>
      <c r="IXD2166" s="218"/>
      <c r="IXE2166" s="218"/>
      <c r="IXF2166" s="218"/>
      <c r="IXG2166" s="218"/>
      <c r="IXH2166" s="218"/>
      <c r="IXI2166" s="218"/>
      <c r="IXJ2166" s="218"/>
      <c r="IXK2166" s="218"/>
      <c r="IXL2166" s="218"/>
      <c r="IXM2166" s="218"/>
      <c r="IXN2166" s="218"/>
      <c r="IXO2166" s="218"/>
      <c r="IXP2166" s="218"/>
      <c r="IXQ2166" s="218"/>
      <c r="IXR2166" s="218"/>
      <c r="IXS2166" s="218"/>
      <c r="IXT2166" s="218"/>
      <c r="IXU2166" s="218"/>
      <c r="IXV2166" s="218"/>
      <c r="IXW2166" s="218"/>
      <c r="IXX2166" s="218"/>
      <c r="IXY2166" s="218"/>
      <c r="IXZ2166" s="218"/>
      <c r="IYA2166" s="218"/>
      <c r="IYB2166" s="218"/>
      <c r="IYC2166" s="218"/>
      <c r="IYD2166" s="218"/>
      <c r="IYE2166" s="218"/>
      <c r="IYF2166" s="218"/>
      <c r="IYG2166" s="218"/>
      <c r="IYH2166" s="218"/>
      <c r="IYI2166" s="218"/>
      <c r="IYJ2166" s="218"/>
      <c r="IYK2166" s="218"/>
      <c r="IYL2166" s="218"/>
      <c r="IYM2166" s="218"/>
      <c r="IYN2166" s="218"/>
      <c r="IYO2166" s="218"/>
      <c r="IYP2166" s="218"/>
      <c r="IYQ2166" s="218"/>
      <c r="IYR2166" s="218"/>
      <c r="IYS2166" s="218"/>
      <c r="IYT2166" s="218"/>
      <c r="IYU2166" s="218"/>
      <c r="IYV2166" s="218"/>
      <c r="IYW2166" s="218"/>
      <c r="IYX2166" s="218"/>
      <c r="IYY2166" s="218"/>
      <c r="IYZ2166" s="218"/>
      <c r="IZA2166" s="218"/>
      <c r="IZB2166" s="218"/>
      <c r="IZC2166" s="218"/>
      <c r="IZD2166" s="218"/>
      <c r="IZE2166" s="218"/>
      <c r="IZF2166" s="218"/>
      <c r="IZG2166" s="218"/>
      <c r="IZH2166" s="218"/>
      <c r="IZI2166" s="218"/>
      <c r="IZJ2166" s="218"/>
      <c r="IZK2166" s="218"/>
      <c r="IZL2166" s="218"/>
      <c r="IZM2166" s="218"/>
      <c r="IZN2166" s="218"/>
      <c r="IZO2166" s="218"/>
      <c r="IZP2166" s="218"/>
      <c r="IZQ2166" s="218"/>
      <c r="IZR2166" s="218"/>
      <c r="IZS2166" s="218"/>
      <c r="IZT2166" s="218"/>
      <c r="IZU2166" s="218"/>
      <c r="IZV2166" s="218"/>
      <c r="IZW2166" s="218"/>
      <c r="IZX2166" s="218"/>
      <c r="IZY2166" s="218"/>
      <c r="IZZ2166" s="218"/>
      <c r="JAA2166" s="218"/>
      <c r="JAB2166" s="218"/>
      <c r="JAC2166" s="218"/>
      <c r="JAD2166" s="218"/>
      <c r="JAE2166" s="218"/>
      <c r="JAF2166" s="218"/>
      <c r="JAG2166" s="218"/>
      <c r="JAH2166" s="218"/>
      <c r="JAI2166" s="218"/>
      <c r="JAJ2166" s="218"/>
      <c r="JAK2166" s="218"/>
      <c r="JAL2166" s="218"/>
      <c r="JAM2166" s="218"/>
      <c r="JAN2166" s="218"/>
      <c r="JAO2166" s="218"/>
      <c r="JAP2166" s="218"/>
      <c r="JAQ2166" s="218"/>
      <c r="JAR2166" s="218"/>
      <c r="JAS2166" s="218"/>
      <c r="JAT2166" s="218"/>
      <c r="JAU2166" s="218"/>
      <c r="JAV2166" s="218"/>
      <c r="JAW2166" s="218"/>
      <c r="JAX2166" s="218"/>
      <c r="JAY2166" s="218"/>
      <c r="JAZ2166" s="218"/>
      <c r="JBA2166" s="218"/>
      <c r="JBB2166" s="218"/>
      <c r="JBC2166" s="218"/>
      <c r="JBD2166" s="218"/>
      <c r="JBE2166" s="218"/>
      <c r="JBF2166" s="218"/>
      <c r="JBG2166" s="218"/>
      <c r="JBH2166" s="218"/>
      <c r="JBI2166" s="218"/>
      <c r="JBJ2166" s="218"/>
      <c r="JBK2166" s="218"/>
      <c r="JBL2166" s="218"/>
      <c r="JBM2166" s="218"/>
      <c r="JBN2166" s="218"/>
      <c r="JBO2166" s="218"/>
      <c r="JBP2166" s="218"/>
      <c r="JBQ2166" s="218"/>
      <c r="JBR2166" s="218"/>
      <c r="JBS2166" s="218"/>
      <c r="JBT2166" s="218"/>
      <c r="JBU2166" s="218"/>
      <c r="JBV2166" s="218"/>
      <c r="JBW2166" s="218"/>
      <c r="JBX2166" s="218"/>
      <c r="JBY2166" s="218"/>
      <c r="JBZ2166" s="218"/>
      <c r="JCA2166" s="218"/>
      <c r="JCB2166" s="218"/>
      <c r="JCC2166" s="218"/>
      <c r="JCD2166" s="218"/>
      <c r="JCE2166" s="218"/>
      <c r="JCF2166" s="218"/>
      <c r="JCG2166" s="218"/>
      <c r="JCH2166" s="218"/>
      <c r="JCI2166" s="218"/>
      <c r="JCJ2166" s="218"/>
      <c r="JCK2166" s="218"/>
      <c r="JCL2166" s="218"/>
      <c r="JCM2166" s="218"/>
      <c r="JCN2166" s="218"/>
      <c r="JCO2166" s="218"/>
      <c r="JCP2166" s="218"/>
      <c r="JCQ2166" s="218"/>
      <c r="JCR2166" s="218"/>
      <c r="JCS2166" s="218"/>
      <c r="JCT2166" s="218"/>
      <c r="JCU2166" s="218"/>
      <c r="JCV2166" s="218"/>
      <c r="JCW2166" s="218"/>
      <c r="JCX2166" s="218"/>
      <c r="JCY2166" s="218"/>
      <c r="JCZ2166" s="218"/>
      <c r="JDA2166" s="218"/>
      <c r="JDB2166" s="218"/>
      <c r="JDC2166" s="218"/>
      <c r="JDD2166" s="218"/>
      <c r="JDE2166" s="218"/>
      <c r="JDF2166" s="218"/>
      <c r="JDG2166" s="218"/>
      <c r="JDH2166" s="218"/>
      <c r="JDI2166" s="218"/>
      <c r="JDJ2166" s="218"/>
      <c r="JDK2166" s="218"/>
      <c r="JDL2166" s="218"/>
      <c r="JDM2166" s="218"/>
      <c r="JDN2166" s="218"/>
      <c r="JDO2166" s="218"/>
      <c r="JDP2166" s="218"/>
      <c r="JDQ2166" s="218"/>
      <c r="JDR2166" s="218"/>
      <c r="JDS2166" s="218"/>
      <c r="JDT2166" s="218"/>
      <c r="JDU2166" s="218"/>
      <c r="JDV2166" s="218"/>
      <c r="JDW2166" s="218"/>
      <c r="JDX2166" s="218"/>
      <c r="JDY2166" s="218"/>
      <c r="JDZ2166" s="218"/>
      <c r="JEA2166" s="218"/>
      <c r="JEB2166" s="218"/>
      <c r="JEC2166" s="218"/>
      <c r="JED2166" s="218"/>
      <c r="JEE2166" s="218"/>
      <c r="JEF2166" s="218"/>
      <c r="JEG2166" s="218"/>
      <c r="JEH2166" s="218"/>
      <c r="JEI2166" s="218"/>
      <c r="JEJ2166" s="218"/>
      <c r="JEK2166" s="218"/>
      <c r="JEL2166" s="218"/>
      <c r="JEM2166" s="218"/>
      <c r="JEN2166" s="218"/>
      <c r="JEO2166" s="218"/>
      <c r="JEP2166" s="218"/>
      <c r="JEQ2166" s="218"/>
      <c r="JER2166" s="218"/>
      <c r="JES2166" s="218"/>
      <c r="JET2166" s="218"/>
      <c r="JEU2166" s="218"/>
      <c r="JEV2166" s="218"/>
      <c r="JEW2166" s="218"/>
      <c r="JEX2166" s="218"/>
      <c r="JEY2166" s="218"/>
      <c r="JEZ2166" s="218"/>
      <c r="JFA2166" s="218"/>
      <c r="JFB2166" s="218"/>
      <c r="JFC2166" s="218"/>
      <c r="JFD2166" s="218"/>
      <c r="JFE2166" s="218"/>
      <c r="JFF2166" s="218"/>
      <c r="JFG2166" s="218"/>
      <c r="JFH2166" s="218"/>
      <c r="JFI2166" s="218"/>
      <c r="JFJ2166" s="218"/>
      <c r="JFK2166" s="218"/>
      <c r="JFL2166" s="218"/>
      <c r="JFM2166" s="218"/>
      <c r="JFN2166" s="218"/>
      <c r="JFO2166" s="218"/>
      <c r="JFP2166" s="218"/>
      <c r="JFQ2166" s="218"/>
      <c r="JFR2166" s="218"/>
      <c r="JFS2166" s="218"/>
      <c r="JFT2166" s="218"/>
      <c r="JFU2166" s="218"/>
      <c r="JFV2166" s="218"/>
      <c r="JFW2166" s="218"/>
      <c r="JFX2166" s="218"/>
      <c r="JFY2166" s="218"/>
      <c r="JFZ2166" s="218"/>
      <c r="JGA2166" s="218"/>
      <c r="JGB2166" s="218"/>
      <c r="JGC2166" s="218"/>
      <c r="JGD2166" s="218"/>
      <c r="JGE2166" s="218"/>
      <c r="JGF2166" s="218"/>
      <c r="JGG2166" s="218"/>
      <c r="JGH2166" s="218"/>
      <c r="JGI2166" s="218"/>
      <c r="JGJ2166" s="218"/>
      <c r="JGK2166" s="218"/>
      <c r="JGL2166" s="218"/>
      <c r="JGM2166" s="218"/>
      <c r="JGN2166" s="218"/>
      <c r="JGO2166" s="218"/>
      <c r="JGP2166" s="218"/>
      <c r="JGQ2166" s="218"/>
      <c r="JGR2166" s="218"/>
      <c r="JGS2166" s="218"/>
      <c r="JGT2166" s="218"/>
      <c r="JGU2166" s="218"/>
      <c r="JGV2166" s="218"/>
      <c r="JGW2166" s="218"/>
      <c r="JGX2166" s="218"/>
      <c r="JGY2166" s="218"/>
      <c r="JGZ2166" s="218"/>
      <c r="JHA2166" s="218"/>
      <c r="JHB2166" s="218"/>
      <c r="JHC2166" s="218"/>
      <c r="JHD2166" s="218"/>
      <c r="JHE2166" s="218"/>
      <c r="JHF2166" s="218"/>
      <c r="JHG2166" s="218"/>
      <c r="JHH2166" s="218"/>
      <c r="JHI2166" s="218"/>
      <c r="JHJ2166" s="218"/>
      <c r="JHK2166" s="218"/>
      <c r="JHL2166" s="218"/>
      <c r="JHM2166" s="218"/>
      <c r="JHN2166" s="218"/>
      <c r="JHO2166" s="218"/>
      <c r="JHP2166" s="218"/>
      <c r="JHQ2166" s="218"/>
      <c r="JHR2166" s="218"/>
      <c r="JHS2166" s="218"/>
      <c r="JHT2166" s="218"/>
      <c r="JHU2166" s="218"/>
      <c r="JHV2166" s="218"/>
      <c r="JHW2166" s="218"/>
      <c r="JHX2166" s="218"/>
      <c r="JHY2166" s="218"/>
      <c r="JHZ2166" s="218"/>
      <c r="JIA2166" s="218"/>
      <c r="JIB2166" s="218"/>
      <c r="JIC2166" s="218"/>
      <c r="JID2166" s="218"/>
      <c r="JIE2166" s="218"/>
      <c r="JIF2166" s="218"/>
      <c r="JIG2166" s="218"/>
      <c r="JIH2166" s="218"/>
      <c r="JII2166" s="218"/>
      <c r="JIJ2166" s="218"/>
      <c r="JIK2166" s="218"/>
      <c r="JIL2166" s="218"/>
      <c r="JIM2166" s="218"/>
      <c r="JIN2166" s="218"/>
      <c r="JIO2166" s="218"/>
      <c r="JIP2166" s="218"/>
      <c r="JIQ2166" s="218"/>
      <c r="JIR2166" s="218"/>
      <c r="JIS2166" s="218"/>
      <c r="JIT2166" s="218"/>
      <c r="JIU2166" s="218"/>
      <c r="JIV2166" s="218"/>
      <c r="JIW2166" s="218"/>
      <c r="JIX2166" s="218"/>
      <c r="JIY2166" s="218"/>
      <c r="JIZ2166" s="218"/>
      <c r="JJA2166" s="218"/>
      <c r="JJB2166" s="218"/>
      <c r="JJC2166" s="218"/>
      <c r="JJD2166" s="218"/>
      <c r="JJE2166" s="218"/>
      <c r="JJF2166" s="218"/>
      <c r="JJG2166" s="218"/>
      <c r="JJH2166" s="218"/>
      <c r="JJI2166" s="218"/>
      <c r="JJJ2166" s="218"/>
      <c r="JJK2166" s="218"/>
      <c r="JJL2166" s="218"/>
      <c r="JJM2166" s="218"/>
      <c r="JJN2166" s="218"/>
      <c r="JJO2166" s="218"/>
      <c r="JJP2166" s="218"/>
      <c r="JJQ2166" s="218"/>
      <c r="JJR2166" s="218"/>
      <c r="JJS2166" s="218"/>
      <c r="JJT2166" s="218"/>
      <c r="JJU2166" s="218"/>
      <c r="JJV2166" s="218"/>
      <c r="JJW2166" s="218"/>
      <c r="JJX2166" s="218"/>
      <c r="JJY2166" s="218"/>
      <c r="JJZ2166" s="218"/>
      <c r="JKA2166" s="218"/>
      <c r="JKB2166" s="218"/>
      <c r="JKC2166" s="218"/>
      <c r="JKD2166" s="218"/>
      <c r="JKE2166" s="218"/>
      <c r="JKF2166" s="218"/>
      <c r="JKG2166" s="218"/>
      <c r="JKH2166" s="218"/>
      <c r="JKI2166" s="218"/>
      <c r="JKJ2166" s="218"/>
      <c r="JKK2166" s="218"/>
      <c r="JKL2166" s="218"/>
      <c r="JKM2166" s="218"/>
      <c r="JKN2166" s="218"/>
      <c r="JKO2166" s="218"/>
      <c r="JKP2166" s="218"/>
      <c r="JKQ2166" s="218"/>
      <c r="JKR2166" s="218"/>
      <c r="JKS2166" s="218"/>
      <c r="JKT2166" s="218"/>
      <c r="JKU2166" s="218"/>
      <c r="JKV2166" s="218"/>
      <c r="JKW2166" s="218"/>
      <c r="JKX2166" s="218"/>
      <c r="JKY2166" s="218"/>
      <c r="JKZ2166" s="218"/>
      <c r="JLA2166" s="218"/>
      <c r="JLB2166" s="218"/>
      <c r="JLC2166" s="218"/>
      <c r="JLD2166" s="218"/>
      <c r="JLE2166" s="218"/>
      <c r="JLF2166" s="218"/>
      <c r="JLG2166" s="218"/>
      <c r="JLH2166" s="218"/>
      <c r="JLI2166" s="218"/>
      <c r="JLJ2166" s="218"/>
      <c r="JLK2166" s="218"/>
      <c r="JLL2166" s="218"/>
      <c r="JLM2166" s="218"/>
      <c r="JLN2166" s="218"/>
      <c r="JLO2166" s="218"/>
      <c r="JLP2166" s="218"/>
      <c r="JLQ2166" s="218"/>
      <c r="JLR2166" s="218"/>
      <c r="JLS2166" s="218"/>
      <c r="JLT2166" s="218"/>
      <c r="JLU2166" s="218"/>
      <c r="JLV2166" s="218"/>
      <c r="JLW2166" s="218"/>
      <c r="JLX2166" s="218"/>
      <c r="JLY2166" s="218"/>
      <c r="JLZ2166" s="218"/>
      <c r="JMA2166" s="218"/>
      <c r="JMB2166" s="218"/>
      <c r="JMC2166" s="218"/>
      <c r="JMD2166" s="218"/>
      <c r="JME2166" s="218"/>
      <c r="JMF2166" s="218"/>
      <c r="JMG2166" s="218"/>
      <c r="JMH2166" s="218"/>
      <c r="JMI2166" s="218"/>
      <c r="JMJ2166" s="218"/>
      <c r="JMK2166" s="218"/>
      <c r="JML2166" s="218"/>
      <c r="JMM2166" s="218"/>
      <c r="JMN2166" s="218"/>
      <c r="JMO2166" s="218"/>
      <c r="JMP2166" s="218"/>
      <c r="JMQ2166" s="218"/>
      <c r="JMR2166" s="218"/>
      <c r="JMS2166" s="218"/>
      <c r="JMT2166" s="218"/>
      <c r="JMU2166" s="218"/>
      <c r="JMV2166" s="218"/>
      <c r="JMW2166" s="218"/>
      <c r="JMX2166" s="218"/>
      <c r="JMY2166" s="218"/>
      <c r="JMZ2166" s="218"/>
      <c r="JNA2166" s="218"/>
      <c r="JNB2166" s="218"/>
      <c r="JNC2166" s="218"/>
      <c r="JND2166" s="218"/>
      <c r="JNE2166" s="218"/>
      <c r="JNF2166" s="218"/>
      <c r="JNG2166" s="218"/>
      <c r="JNH2166" s="218"/>
      <c r="JNI2166" s="218"/>
      <c r="JNJ2166" s="218"/>
      <c r="JNK2166" s="218"/>
      <c r="JNL2166" s="218"/>
      <c r="JNM2166" s="218"/>
      <c r="JNN2166" s="218"/>
      <c r="JNO2166" s="218"/>
      <c r="JNP2166" s="218"/>
      <c r="JNQ2166" s="218"/>
      <c r="JNR2166" s="218"/>
      <c r="JNS2166" s="218"/>
      <c r="JNT2166" s="218"/>
      <c r="JNU2166" s="218"/>
      <c r="JNV2166" s="218"/>
      <c r="JNW2166" s="218"/>
      <c r="JNX2166" s="218"/>
      <c r="JNY2166" s="218"/>
      <c r="JNZ2166" s="218"/>
      <c r="JOA2166" s="218"/>
      <c r="JOB2166" s="218"/>
      <c r="JOC2166" s="218"/>
      <c r="JOD2166" s="218"/>
      <c r="JOE2166" s="218"/>
      <c r="JOF2166" s="218"/>
      <c r="JOG2166" s="218"/>
      <c r="JOH2166" s="218"/>
      <c r="JOI2166" s="218"/>
      <c r="JOJ2166" s="218"/>
      <c r="JOK2166" s="218"/>
      <c r="JOL2166" s="218"/>
      <c r="JOM2166" s="218"/>
      <c r="JON2166" s="218"/>
      <c r="JOO2166" s="218"/>
      <c r="JOP2166" s="218"/>
      <c r="JOQ2166" s="218"/>
      <c r="JOR2166" s="218"/>
      <c r="JOS2166" s="218"/>
      <c r="JOT2166" s="218"/>
      <c r="JOU2166" s="218"/>
      <c r="JOV2166" s="218"/>
      <c r="JOW2166" s="218"/>
      <c r="JOX2166" s="218"/>
      <c r="JOY2166" s="218"/>
      <c r="JOZ2166" s="218"/>
      <c r="JPA2166" s="218"/>
      <c r="JPB2166" s="218"/>
      <c r="JPC2166" s="218"/>
      <c r="JPD2166" s="218"/>
      <c r="JPE2166" s="218"/>
      <c r="JPF2166" s="218"/>
      <c r="JPG2166" s="218"/>
      <c r="JPH2166" s="218"/>
      <c r="JPI2166" s="218"/>
      <c r="JPJ2166" s="218"/>
      <c r="JPK2166" s="218"/>
      <c r="JPL2166" s="218"/>
      <c r="JPM2166" s="218"/>
      <c r="JPN2166" s="218"/>
      <c r="JPO2166" s="218"/>
      <c r="JPP2166" s="218"/>
      <c r="JPQ2166" s="218"/>
      <c r="JPR2166" s="218"/>
      <c r="JPS2166" s="218"/>
      <c r="JPT2166" s="218"/>
      <c r="JPU2166" s="218"/>
      <c r="JPV2166" s="218"/>
      <c r="JPW2166" s="218"/>
      <c r="JPX2166" s="218"/>
      <c r="JPY2166" s="218"/>
      <c r="JPZ2166" s="218"/>
      <c r="JQA2166" s="218"/>
      <c r="JQB2166" s="218"/>
      <c r="JQC2166" s="218"/>
      <c r="JQD2166" s="218"/>
      <c r="JQE2166" s="218"/>
      <c r="JQF2166" s="218"/>
      <c r="JQG2166" s="218"/>
      <c r="JQH2166" s="218"/>
      <c r="JQI2166" s="218"/>
      <c r="JQJ2166" s="218"/>
      <c r="JQK2166" s="218"/>
      <c r="JQL2166" s="218"/>
      <c r="JQM2166" s="218"/>
      <c r="JQN2166" s="218"/>
      <c r="JQO2166" s="218"/>
      <c r="JQP2166" s="218"/>
      <c r="JQQ2166" s="218"/>
      <c r="JQR2166" s="218"/>
      <c r="JQS2166" s="218"/>
      <c r="JQT2166" s="218"/>
      <c r="JQU2166" s="218"/>
      <c r="JQV2166" s="218"/>
      <c r="JQW2166" s="218"/>
      <c r="JQX2166" s="218"/>
      <c r="JQY2166" s="218"/>
      <c r="JQZ2166" s="218"/>
      <c r="JRA2166" s="218"/>
      <c r="JRB2166" s="218"/>
      <c r="JRC2166" s="218"/>
      <c r="JRD2166" s="218"/>
      <c r="JRE2166" s="218"/>
      <c r="JRF2166" s="218"/>
      <c r="JRG2166" s="218"/>
      <c r="JRH2166" s="218"/>
      <c r="JRI2166" s="218"/>
      <c r="JRJ2166" s="218"/>
      <c r="JRK2166" s="218"/>
      <c r="JRL2166" s="218"/>
      <c r="JRM2166" s="218"/>
      <c r="JRN2166" s="218"/>
      <c r="JRO2166" s="218"/>
      <c r="JRP2166" s="218"/>
      <c r="JRQ2166" s="218"/>
      <c r="JRR2166" s="218"/>
      <c r="JRS2166" s="218"/>
      <c r="JRT2166" s="218"/>
      <c r="JRU2166" s="218"/>
      <c r="JRV2166" s="218"/>
      <c r="JRW2166" s="218"/>
      <c r="JRX2166" s="218"/>
      <c r="JRY2166" s="218"/>
      <c r="JRZ2166" s="218"/>
      <c r="JSA2166" s="218"/>
      <c r="JSB2166" s="218"/>
      <c r="JSC2166" s="218"/>
      <c r="JSD2166" s="218"/>
      <c r="JSE2166" s="218"/>
      <c r="JSF2166" s="218"/>
      <c r="JSG2166" s="218"/>
      <c r="JSH2166" s="218"/>
      <c r="JSI2166" s="218"/>
      <c r="JSJ2166" s="218"/>
      <c r="JSK2166" s="218"/>
      <c r="JSL2166" s="218"/>
      <c r="JSM2166" s="218"/>
      <c r="JSN2166" s="218"/>
      <c r="JSO2166" s="218"/>
      <c r="JSP2166" s="218"/>
      <c r="JSQ2166" s="218"/>
      <c r="JSR2166" s="218"/>
      <c r="JSS2166" s="218"/>
      <c r="JST2166" s="218"/>
      <c r="JSU2166" s="218"/>
      <c r="JSV2166" s="218"/>
      <c r="JSW2166" s="218"/>
      <c r="JSX2166" s="218"/>
      <c r="JSY2166" s="218"/>
      <c r="JSZ2166" s="218"/>
      <c r="JTA2166" s="218"/>
      <c r="JTB2166" s="218"/>
      <c r="JTC2166" s="218"/>
      <c r="JTD2166" s="218"/>
      <c r="JTE2166" s="218"/>
      <c r="JTF2166" s="218"/>
      <c r="JTG2166" s="218"/>
      <c r="JTH2166" s="218"/>
      <c r="JTI2166" s="218"/>
      <c r="JTJ2166" s="218"/>
      <c r="JTK2166" s="218"/>
      <c r="JTL2166" s="218"/>
      <c r="JTM2166" s="218"/>
      <c r="JTN2166" s="218"/>
      <c r="JTO2166" s="218"/>
      <c r="JTP2166" s="218"/>
      <c r="JTQ2166" s="218"/>
      <c r="JTR2166" s="218"/>
      <c r="JTS2166" s="218"/>
      <c r="JTT2166" s="218"/>
      <c r="JTU2166" s="218"/>
      <c r="JTV2166" s="218"/>
      <c r="JTW2166" s="218"/>
      <c r="JTX2166" s="218"/>
      <c r="JTY2166" s="218"/>
      <c r="JTZ2166" s="218"/>
      <c r="JUA2166" s="218"/>
      <c r="JUB2166" s="218"/>
      <c r="JUC2166" s="218"/>
      <c r="JUD2166" s="218"/>
      <c r="JUE2166" s="218"/>
      <c r="JUF2166" s="218"/>
      <c r="JUG2166" s="218"/>
      <c r="JUH2166" s="218"/>
      <c r="JUI2166" s="218"/>
      <c r="JUJ2166" s="218"/>
      <c r="JUK2166" s="218"/>
      <c r="JUL2166" s="218"/>
      <c r="JUM2166" s="218"/>
      <c r="JUN2166" s="218"/>
      <c r="JUO2166" s="218"/>
      <c r="JUP2166" s="218"/>
      <c r="JUQ2166" s="218"/>
      <c r="JUR2166" s="218"/>
      <c r="JUS2166" s="218"/>
      <c r="JUT2166" s="218"/>
      <c r="JUU2166" s="218"/>
      <c r="JUV2166" s="218"/>
      <c r="JUW2166" s="218"/>
      <c r="JUX2166" s="218"/>
      <c r="JUY2166" s="218"/>
      <c r="JUZ2166" s="218"/>
      <c r="JVA2166" s="218"/>
      <c r="JVB2166" s="218"/>
      <c r="JVC2166" s="218"/>
      <c r="JVD2166" s="218"/>
      <c r="JVE2166" s="218"/>
      <c r="JVF2166" s="218"/>
      <c r="JVG2166" s="218"/>
      <c r="JVH2166" s="218"/>
      <c r="JVI2166" s="218"/>
      <c r="JVJ2166" s="218"/>
      <c r="JVK2166" s="218"/>
      <c r="JVL2166" s="218"/>
      <c r="JVM2166" s="218"/>
      <c r="JVN2166" s="218"/>
      <c r="JVO2166" s="218"/>
      <c r="JVP2166" s="218"/>
      <c r="JVQ2166" s="218"/>
      <c r="JVR2166" s="218"/>
      <c r="JVS2166" s="218"/>
      <c r="JVT2166" s="218"/>
      <c r="JVU2166" s="218"/>
      <c r="JVV2166" s="218"/>
      <c r="JVW2166" s="218"/>
      <c r="JVX2166" s="218"/>
      <c r="JVY2166" s="218"/>
      <c r="JVZ2166" s="218"/>
      <c r="JWA2166" s="218"/>
      <c r="JWB2166" s="218"/>
      <c r="JWC2166" s="218"/>
      <c r="JWD2166" s="218"/>
      <c r="JWE2166" s="218"/>
      <c r="JWF2166" s="218"/>
      <c r="JWG2166" s="218"/>
      <c r="JWH2166" s="218"/>
      <c r="JWI2166" s="218"/>
      <c r="JWJ2166" s="218"/>
      <c r="JWK2166" s="218"/>
      <c r="JWL2166" s="218"/>
      <c r="JWM2166" s="218"/>
      <c r="JWN2166" s="218"/>
      <c r="JWO2166" s="218"/>
      <c r="JWP2166" s="218"/>
      <c r="JWQ2166" s="218"/>
      <c r="JWR2166" s="218"/>
      <c r="JWS2166" s="218"/>
      <c r="JWT2166" s="218"/>
      <c r="JWU2166" s="218"/>
      <c r="JWV2166" s="218"/>
      <c r="JWW2166" s="218"/>
      <c r="JWX2166" s="218"/>
      <c r="JWY2166" s="218"/>
      <c r="JWZ2166" s="218"/>
      <c r="JXA2166" s="218"/>
      <c r="JXB2166" s="218"/>
      <c r="JXC2166" s="218"/>
      <c r="JXD2166" s="218"/>
      <c r="JXE2166" s="218"/>
      <c r="JXF2166" s="218"/>
      <c r="JXG2166" s="218"/>
      <c r="JXH2166" s="218"/>
      <c r="JXI2166" s="218"/>
      <c r="JXJ2166" s="218"/>
      <c r="JXK2166" s="218"/>
      <c r="JXL2166" s="218"/>
      <c r="JXM2166" s="218"/>
      <c r="JXN2166" s="218"/>
      <c r="JXO2166" s="218"/>
      <c r="JXP2166" s="218"/>
      <c r="JXQ2166" s="218"/>
      <c r="JXR2166" s="218"/>
      <c r="JXS2166" s="218"/>
      <c r="JXT2166" s="218"/>
      <c r="JXU2166" s="218"/>
      <c r="JXV2166" s="218"/>
      <c r="JXW2166" s="218"/>
      <c r="JXX2166" s="218"/>
      <c r="JXY2166" s="218"/>
      <c r="JXZ2166" s="218"/>
      <c r="JYA2166" s="218"/>
      <c r="JYB2166" s="218"/>
      <c r="JYC2166" s="218"/>
      <c r="JYD2166" s="218"/>
      <c r="JYE2166" s="218"/>
      <c r="JYF2166" s="218"/>
      <c r="JYG2166" s="218"/>
      <c r="JYH2166" s="218"/>
      <c r="JYI2166" s="218"/>
      <c r="JYJ2166" s="218"/>
      <c r="JYK2166" s="218"/>
      <c r="JYL2166" s="218"/>
      <c r="JYM2166" s="218"/>
      <c r="JYN2166" s="218"/>
      <c r="JYO2166" s="218"/>
      <c r="JYP2166" s="218"/>
      <c r="JYQ2166" s="218"/>
      <c r="JYR2166" s="218"/>
      <c r="JYS2166" s="218"/>
      <c r="JYT2166" s="218"/>
      <c r="JYU2166" s="218"/>
      <c r="JYV2166" s="218"/>
      <c r="JYW2166" s="218"/>
      <c r="JYX2166" s="218"/>
      <c r="JYY2166" s="218"/>
      <c r="JYZ2166" s="218"/>
      <c r="JZA2166" s="218"/>
      <c r="JZB2166" s="218"/>
      <c r="JZC2166" s="218"/>
      <c r="JZD2166" s="218"/>
      <c r="JZE2166" s="218"/>
      <c r="JZF2166" s="218"/>
      <c r="JZG2166" s="218"/>
      <c r="JZH2166" s="218"/>
      <c r="JZI2166" s="218"/>
      <c r="JZJ2166" s="218"/>
      <c r="JZK2166" s="218"/>
      <c r="JZL2166" s="218"/>
      <c r="JZM2166" s="218"/>
      <c r="JZN2166" s="218"/>
      <c r="JZO2166" s="218"/>
      <c r="JZP2166" s="218"/>
      <c r="JZQ2166" s="218"/>
      <c r="JZR2166" s="218"/>
      <c r="JZS2166" s="218"/>
      <c r="JZT2166" s="218"/>
      <c r="JZU2166" s="218"/>
      <c r="JZV2166" s="218"/>
      <c r="JZW2166" s="218"/>
      <c r="JZX2166" s="218"/>
      <c r="JZY2166" s="218"/>
      <c r="JZZ2166" s="218"/>
      <c r="KAA2166" s="218"/>
      <c r="KAB2166" s="218"/>
      <c r="KAC2166" s="218"/>
      <c r="KAD2166" s="218"/>
      <c r="KAE2166" s="218"/>
      <c r="KAF2166" s="218"/>
      <c r="KAG2166" s="218"/>
      <c r="KAH2166" s="218"/>
      <c r="KAI2166" s="218"/>
      <c r="KAJ2166" s="218"/>
      <c r="KAK2166" s="218"/>
      <c r="KAL2166" s="218"/>
      <c r="KAM2166" s="218"/>
      <c r="KAN2166" s="218"/>
      <c r="KAO2166" s="218"/>
      <c r="KAP2166" s="218"/>
      <c r="KAQ2166" s="218"/>
      <c r="KAR2166" s="218"/>
      <c r="KAS2166" s="218"/>
      <c r="KAT2166" s="218"/>
      <c r="KAU2166" s="218"/>
      <c r="KAV2166" s="218"/>
      <c r="KAW2166" s="218"/>
      <c r="KAX2166" s="218"/>
      <c r="KAY2166" s="218"/>
      <c r="KAZ2166" s="218"/>
      <c r="KBA2166" s="218"/>
      <c r="KBB2166" s="218"/>
      <c r="KBC2166" s="218"/>
      <c r="KBD2166" s="218"/>
      <c r="KBE2166" s="218"/>
      <c r="KBF2166" s="218"/>
      <c r="KBG2166" s="218"/>
      <c r="KBH2166" s="218"/>
      <c r="KBI2166" s="218"/>
      <c r="KBJ2166" s="218"/>
      <c r="KBK2166" s="218"/>
      <c r="KBL2166" s="218"/>
      <c r="KBM2166" s="218"/>
      <c r="KBN2166" s="218"/>
      <c r="KBO2166" s="218"/>
      <c r="KBP2166" s="218"/>
      <c r="KBQ2166" s="218"/>
      <c r="KBR2166" s="218"/>
      <c r="KBS2166" s="218"/>
      <c r="KBT2166" s="218"/>
      <c r="KBU2166" s="218"/>
      <c r="KBV2166" s="218"/>
      <c r="KBW2166" s="218"/>
      <c r="KBX2166" s="218"/>
      <c r="KBY2166" s="218"/>
      <c r="KBZ2166" s="218"/>
      <c r="KCA2166" s="218"/>
      <c r="KCB2166" s="218"/>
      <c r="KCC2166" s="218"/>
      <c r="KCD2166" s="218"/>
      <c r="KCE2166" s="218"/>
      <c r="KCF2166" s="218"/>
      <c r="KCG2166" s="218"/>
      <c r="KCH2166" s="218"/>
      <c r="KCI2166" s="218"/>
      <c r="KCJ2166" s="218"/>
      <c r="KCK2166" s="218"/>
      <c r="KCL2166" s="218"/>
      <c r="KCM2166" s="218"/>
      <c r="KCN2166" s="218"/>
      <c r="KCO2166" s="218"/>
      <c r="KCP2166" s="218"/>
      <c r="KCQ2166" s="218"/>
      <c r="KCR2166" s="218"/>
      <c r="KCS2166" s="218"/>
      <c r="KCT2166" s="218"/>
      <c r="KCU2166" s="218"/>
      <c r="KCV2166" s="218"/>
      <c r="KCW2166" s="218"/>
      <c r="KCX2166" s="218"/>
      <c r="KCY2166" s="218"/>
      <c r="KCZ2166" s="218"/>
      <c r="KDA2166" s="218"/>
      <c r="KDB2166" s="218"/>
      <c r="KDC2166" s="218"/>
      <c r="KDD2166" s="218"/>
      <c r="KDE2166" s="218"/>
      <c r="KDF2166" s="218"/>
      <c r="KDG2166" s="218"/>
      <c r="KDH2166" s="218"/>
      <c r="KDI2166" s="218"/>
      <c r="KDJ2166" s="218"/>
      <c r="KDK2166" s="218"/>
      <c r="KDL2166" s="218"/>
      <c r="KDM2166" s="218"/>
      <c r="KDN2166" s="218"/>
      <c r="KDO2166" s="218"/>
      <c r="KDP2166" s="218"/>
      <c r="KDQ2166" s="218"/>
      <c r="KDR2166" s="218"/>
      <c r="KDS2166" s="218"/>
      <c r="KDT2166" s="218"/>
      <c r="KDU2166" s="218"/>
      <c r="KDV2166" s="218"/>
      <c r="KDW2166" s="218"/>
      <c r="KDX2166" s="218"/>
      <c r="KDY2166" s="218"/>
      <c r="KDZ2166" s="218"/>
      <c r="KEA2166" s="218"/>
      <c r="KEB2166" s="218"/>
      <c r="KEC2166" s="218"/>
      <c r="KED2166" s="218"/>
      <c r="KEE2166" s="218"/>
      <c r="KEF2166" s="218"/>
      <c r="KEG2166" s="218"/>
      <c r="KEH2166" s="218"/>
      <c r="KEI2166" s="218"/>
      <c r="KEJ2166" s="218"/>
      <c r="KEK2166" s="218"/>
      <c r="KEL2166" s="218"/>
      <c r="KEM2166" s="218"/>
      <c r="KEN2166" s="218"/>
      <c r="KEO2166" s="218"/>
      <c r="KEP2166" s="218"/>
      <c r="KEQ2166" s="218"/>
      <c r="KER2166" s="218"/>
      <c r="KES2166" s="218"/>
      <c r="KET2166" s="218"/>
      <c r="KEU2166" s="218"/>
      <c r="KEV2166" s="218"/>
      <c r="KEW2166" s="218"/>
      <c r="KEX2166" s="218"/>
      <c r="KEY2166" s="218"/>
      <c r="KEZ2166" s="218"/>
      <c r="KFA2166" s="218"/>
      <c r="KFB2166" s="218"/>
      <c r="KFC2166" s="218"/>
      <c r="KFD2166" s="218"/>
      <c r="KFE2166" s="218"/>
      <c r="KFF2166" s="218"/>
      <c r="KFG2166" s="218"/>
      <c r="KFH2166" s="218"/>
      <c r="KFI2166" s="218"/>
      <c r="KFJ2166" s="218"/>
      <c r="KFK2166" s="218"/>
      <c r="KFL2166" s="218"/>
      <c r="KFM2166" s="218"/>
      <c r="KFN2166" s="218"/>
      <c r="KFO2166" s="218"/>
      <c r="KFP2166" s="218"/>
      <c r="KFQ2166" s="218"/>
      <c r="KFR2166" s="218"/>
      <c r="KFS2166" s="218"/>
      <c r="KFT2166" s="218"/>
      <c r="KFU2166" s="218"/>
      <c r="KFV2166" s="218"/>
      <c r="KFW2166" s="218"/>
      <c r="KFX2166" s="218"/>
      <c r="KFY2166" s="218"/>
      <c r="KFZ2166" s="218"/>
      <c r="KGA2166" s="218"/>
      <c r="KGB2166" s="218"/>
      <c r="KGC2166" s="218"/>
      <c r="KGD2166" s="218"/>
      <c r="KGE2166" s="218"/>
      <c r="KGF2166" s="218"/>
      <c r="KGG2166" s="218"/>
      <c r="KGH2166" s="218"/>
      <c r="KGI2166" s="218"/>
      <c r="KGJ2166" s="218"/>
      <c r="KGK2166" s="218"/>
      <c r="KGL2166" s="218"/>
      <c r="KGM2166" s="218"/>
      <c r="KGN2166" s="218"/>
      <c r="KGO2166" s="218"/>
      <c r="KGP2166" s="218"/>
      <c r="KGQ2166" s="218"/>
      <c r="KGR2166" s="218"/>
      <c r="KGS2166" s="218"/>
      <c r="KGT2166" s="218"/>
      <c r="KGU2166" s="218"/>
      <c r="KGV2166" s="218"/>
      <c r="KGW2166" s="218"/>
      <c r="KGX2166" s="218"/>
      <c r="KGY2166" s="218"/>
      <c r="KGZ2166" s="218"/>
      <c r="KHA2166" s="218"/>
      <c r="KHB2166" s="218"/>
      <c r="KHC2166" s="218"/>
      <c r="KHD2166" s="218"/>
      <c r="KHE2166" s="218"/>
      <c r="KHF2166" s="218"/>
      <c r="KHG2166" s="218"/>
      <c r="KHH2166" s="218"/>
      <c r="KHI2166" s="218"/>
      <c r="KHJ2166" s="218"/>
      <c r="KHK2166" s="218"/>
      <c r="KHL2166" s="218"/>
      <c r="KHM2166" s="218"/>
      <c r="KHN2166" s="218"/>
      <c r="KHO2166" s="218"/>
      <c r="KHP2166" s="218"/>
      <c r="KHQ2166" s="218"/>
      <c r="KHR2166" s="218"/>
      <c r="KHS2166" s="218"/>
      <c r="KHT2166" s="218"/>
      <c r="KHU2166" s="218"/>
      <c r="KHV2166" s="218"/>
      <c r="KHW2166" s="218"/>
      <c r="KHX2166" s="218"/>
      <c r="KHY2166" s="218"/>
      <c r="KHZ2166" s="218"/>
      <c r="KIA2166" s="218"/>
      <c r="KIB2166" s="218"/>
      <c r="KIC2166" s="218"/>
      <c r="KID2166" s="218"/>
      <c r="KIE2166" s="218"/>
      <c r="KIF2166" s="218"/>
      <c r="KIG2166" s="218"/>
      <c r="KIH2166" s="218"/>
      <c r="KII2166" s="218"/>
      <c r="KIJ2166" s="218"/>
      <c r="KIK2166" s="218"/>
      <c r="KIL2166" s="218"/>
      <c r="KIM2166" s="218"/>
      <c r="KIN2166" s="218"/>
      <c r="KIO2166" s="218"/>
      <c r="KIP2166" s="218"/>
      <c r="KIQ2166" s="218"/>
      <c r="KIR2166" s="218"/>
      <c r="KIS2166" s="218"/>
      <c r="KIT2166" s="218"/>
      <c r="KIU2166" s="218"/>
      <c r="KIV2166" s="218"/>
      <c r="KIW2166" s="218"/>
      <c r="KIX2166" s="218"/>
      <c r="KIY2166" s="218"/>
      <c r="KIZ2166" s="218"/>
      <c r="KJA2166" s="218"/>
      <c r="KJB2166" s="218"/>
      <c r="KJC2166" s="218"/>
      <c r="KJD2166" s="218"/>
      <c r="KJE2166" s="218"/>
      <c r="KJF2166" s="218"/>
      <c r="KJG2166" s="218"/>
      <c r="KJH2166" s="218"/>
      <c r="KJI2166" s="218"/>
      <c r="KJJ2166" s="218"/>
      <c r="KJK2166" s="218"/>
      <c r="KJL2166" s="218"/>
      <c r="KJM2166" s="218"/>
      <c r="KJN2166" s="218"/>
      <c r="KJO2166" s="218"/>
      <c r="KJP2166" s="218"/>
      <c r="KJQ2166" s="218"/>
      <c r="KJR2166" s="218"/>
      <c r="KJS2166" s="218"/>
      <c r="KJT2166" s="218"/>
      <c r="KJU2166" s="218"/>
      <c r="KJV2166" s="218"/>
      <c r="KJW2166" s="218"/>
      <c r="KJX2166" s="218"/>
      <c r="KJY2166" s="218"/>
      <c r="KJZ2166" s="218"/>
      <c r="KKA2166" s="218"/>
      <c r="KKB2166" s="218"/>
      <c r="KKC2166" s="218"/>
      <c r="KKD2166" s="218"/>
      <c r="KKE2166" s="218"/>
      <c r="KKF2166" s="218"/>
      <c r="KKG2166" s="218"/>
      <c r="KKH2166" s="218"/>
      <c r="KKI2166" s="218"/>
      <c r="KKJ2166" s="218"/>
      <c r="KKK2166" s="218"/>
      <c r="KKL2166" s="218"/>
      <c r="KKM2166" s="218"/>
      <c r="KKN2166" s="218"/>
      <c r="KKO2166" s="218"/>
      <c r="KKP2166" s="218"/>
      <c r="KKQ2166" s="218"/>
      <c r="KKR2166" s="218"/>
      <c r="KKS2166" s="218"/>
      <c r="KKT2166" s="218"/>
      <c r="KKU2166" s="218"/>
      <c r="KKV2166" s="218"/>
      <c r="KKW2166" s="218"/>
      <c r="KKX2166" s="218"/>
      <c r="KKY2166" s="218"/>
      <c r="KKZ2166" s="218"/>
      <c r="KLA2166" s="218"/>
      <c r="KLB2166" s="218"/>
      <c r="KLC2166" s="218"/>
      <c r="KLD2166" s="218"/>
      <c r="KLE2166" s="218"/>
      <c r="KLF2166" s="218"/>
      <c r="KLG2166" s="218"/>
      <c r="KLH2166" s="218"/>
      <c r="KLI2166" s="218"/>
      <c r="KLJ2166" s="218"/>
      <c r="KLK2166" s="218"/>
      <c r="KLL2166" s="218"/>
      <c r="KLM2166" s="218"/>
      <c r="KLN2166" s="218"/>
      <c r="KLO2166" s="218"/>
      <c r="KLP2166" s="218"/>
      <c r="KLQ2166" s="218"/>
      <c r="KLR2166" s="218"/>
      <c r="KLS2166" s="218"/>
      <c r="KLT2166" s="218"/>
      <c r="KLU2166" s="218"/>
      <c r="KLV2166" s="218"/>
      <c r="KLW2166" s="218"/>
      <c r="KLX2166" s="218"/>
      <c r="KLY2166" s="218"/>
      <c r="KLZ2166" s="218"/>
      <c r="KMA2166" s="218"/>
      <c r="KMB2166" s="218"/>
      <c r="KMC2166" s="218"/>
      <c r="KMD2166" s="218"/>
      <c r="KME2166" s="218"/>
      <c r="KMF2166" s="218"/>
      <c r="KMG2166" s="218"/>
      <c r="KMH2166" s="218"/>
      <c r="KMI2166" s="218"/>
      <c r="KMJ2166" s="218"/>
      <c r="KMK2166" s="218"/>
      <c r="KML2166" s="218"/>
      <c r="KMM2166" s="218"/>
      <c r="KMN2166" s="218"/>
      <c r="KMO2166" s="218"/>
      <c r="KMP2166" s="218"/>
      <c r="KMQ2166" s="218"/>
      <c r="KMR2166" s="218"/>
      <c r="KMS2166" s="218"/>
      <c r="KMT2166" s="218"/>
      <c r="KMU2166" s="218"/>
      <c r="KMV2166" s="218"/>
      <c r="KMW2166" s="218"/>
      <c r="KMX2166" s="218"/>
      <c r="KMY2166" s="218"/>
      <c r="KMZ2166" s="218"/>
      <c r="KNA2166" s="218"/>
      <c r="KNB2166" s="218"/>
      <c r="KNC2166" s="218"/>
      <c r="KND2166" s="218"/>
      <c r="KNE2166" s="218"/>
      <c r="KNF2166" s="218"/>
      <c r="KNG2166" s="218"/>
      <c r="KNH2166" s="218"/>
      <c r="KNI2166" s="218"/>
      <c r="KNJ2166" s="218"/>
      <c r="KNK2166" s="218"/>
      <c r="KNL2166" s="218"/>
      <c r="KNM2166" s="218"/>
      <c r="KNN2166" s="218"/>
      <c r="KNO2166" s="218"/>
      <c r="KNP2166" s="218"/>
      <c r="KNQ2166" s="218"/>
      <c r="KNR2166" s="218"/>
      <c r="KNS2166" s="218"/>
      <c r="KNT2166" s="218"/>
      <c r="KNU2166" s="218"/>
      <c r="KNV2166" s="218"/>
      <c r="KNW2166" s="218"/>
      <c r="KNX2166" s="218"/>
      <c r="KNY2166" s="218"/>
      <c r="KNZ2166" s="218"/>
      <c r="KOA2166" s="218"/>
      <c r="KOB2166" s="218"/>
      <c r="KOC2166" s="218"/>
      <c r="KOD2166" s="218"/>
      <c r="KOE2166" s="218"/>
      <c r="KOF2166" s="218"/>
      <c r="KOG2166" s="218"/>
      <c r="KOH2166" s="218"/>
      <c r="KOI2166" s="218"/>
      <c r="KOJ2166" s="218"/>
      <c r="KOK2166" s="218"/>
      <c r="KOL2166" s="218"/>
      <c r="KOM2166" s="218"/>
      <c r="KON2166" s="218"/>
      <c r="KOO2166" s="218"/>
      <c r="KOP2166" s="218"/>
      <c r="KOQ2166" s="218"/>
      <c r="KOR2166" s="218"/>
      <c r="KOS2166" s="218"/>
      <c r="KOT2166" s="218"/>
      <c r="KOU2166" s="218"/>
      <c r="KOV2166" s="218"/>
      <c r="KOW2166" s="218"/>
      <c r="KOX2166" s="218"/>
      <c r="KOY2166" s="218"/>
      <c r="KOZ2166" s="218"/>
      <c r="KPA2166" s="218"/>
      <c r="KPB2166" s="218"/>
      <c r="KPC2166" s="218"/>
      <c r="KPD2166" s="218"/>
      <c r="KPE2166" s="218"/>
      <c r="KPF2166" s="218"/>
      <c r="KPG2166" s="218"/>
      <c r="KPH2166" s="218"/>
      <c r="KPI2166" s="218"/>
      <c r="KPJ2166" s="218"/>
      <c r="KPK2166" s="218"/>
      <c r="KPL2166" s="218"/>
      <c r="KPM2166" s="218"/>
      <c r="KPN2166" s="218"/>
      <c r="KPO2166" s="218"/>
      <c r="KPP2166" s="218"/>
      <c r="KPQ2166" s="218"/>
      <c r="KPR2166" s="218"/>
      <c r="KPS2166" s="218"/>
      <c r="KPT2166" s="218"/>
      <c r="KPU2166" s="218"/>
      <c r="KPV2166" s="218"/>
      <c r="KPW2166" s="218"/>
      <c r="KPX2166" s="218"/>
      <c r="KPY2166" s="218"/>
      <c r="KPZ2166" s="218"/>
      <c r="KQA2166" s="218"/>
      <c r="KQB2166" s="218"/>
      <c r="KQC2166" s="218"/>
      <c r="KQD2166" s="218"/>
      <c r="KQE2166" s="218"/>
      <c r="KQF2166" s="218"/>
      <c r="KQG2166" s="218"/>
      <c r="KQH2166" s="218"/>
      <c r="KQI2166" s="218"/>
      <c r="KQJ2166" s="218"/>
      <c r="KQK2166" s="218"/>
      <c r="KQL2166" s="218"/>
      <c r="KQM2166" s="218"/>
      <c r="KQN2166" s="218"/>
      <c r="KQO2166" s="218"/>
      <c r="KQP2166" s="218"/>
      <c r="KQQ2166" s="218"/>
      <c r="KQR2166" s="218"/>
      <c r="KQS2166" s="218"/>
      <c r="KQT2166" s="218"/>
      <c r="KQU2166" s="218"/>
      <c r="KQV2166" s="218"/>
      <c r="KQW2166" s="218"/>
      <c r="KQX2166" s="218"/>
      <c r="KQY2166" s="218"/>
      <c r="KQZ2166" s="218"/>
      <c r="KRA2166" s="218"/>
      <c r="KRB2166" s="218"/>
      <c r="KRC2166" s="218"/>
      <c r="KRD2166" s="218"/>
      <c r="KRE2166" s="218"/>
      <c r="KRF2166" s="218"/>
      <c r="KRG2166" s="218"/>
      <c r="KRH2166" s="218"/>
      <c r="KRI2166" s="218"/>
      <c r="KRJ2166" s="218"/>
      <c r="KRK2166" s="218"/>
      <c r="KRL2166" s="218"/>
      <c r="KRM2166" s="218"/>
      <c r="KRN2166" s="218"/>
      <c r="KRO2166" s="218"/>
      <c r="KRP2166" s="218"/>
      <c r="KRQ2166" s="218"/>
      <c r="KRR2166" s="218"/>
      <c r="KRS2166" s="218"/>
      <c r="KRT2166" s="218"/>
      <c r="KRU2166" s="218"/>
      <c r="KRV2166" s="218"/>
      <c r="KRW2166" s="218"/>
      <c r="KRX2166" s="218"/>
      <c r="KRY2166" s="218"/>
      <c r="KRZ2166" s="218"/>
      <c r="KSA2166" s="218"/>
      <c r="KSB2166" s="218"/>
      <c r="KSC2166" s="218"/>
      <c r="KSD2166" s="218"/>
      <c r="KSE2166" s="218"/>
      <c r="KSF2166" s="218"/>
      <c r="KSG2166" s="218"/>
      <c r="KSH2166" s="218"/>
      <c r="KSI2166" s="218"/>
      <c r="KSJ2166" s="218"/>
      <c r="KSK2166" s="218"/>
      <c r="KSL2166" s="218"/>
      <c r="KSM2166" s="218"/>
      <c r="KSN2166" s="218"/>
      <c r="KSO2166" s="218"/>
      <c r="KSP2166" s="218"/>
      <c r="KSQ2166" s="218"/>
      <c r="KSR2166" s="218"/>
      <c r="KSS2166" s="218"/>
      <c r="KST2166" s="218"/>
      <c r="KSU2166" s="218"/>
      <c r="KSV2166" s="218"/>
      <c r="KSW2166" s="218"/>
      <c r="KSX2166" s="218"/>
      <c r="KSY2166" s="218"/>
      <c r="KSZ2166" s="218"/>
      <c r="KTA2166" s="218"/>
      <c r="KTB2166" s="218"/>
      <c r="KTC2166" s="218"/>
      <c r="KTD2166" s="218"/>
      <c r="KTE2166" s="218"/>
      <c r="KTF2166" s="218"/>
      <c r="KTG2166" s="218"/>
      <c r="KTH2166" s="218"/>
      <c r="KTI2166" s="218"/>
      <c r="KTJ2166" s="218"/>
      <c r="KTK2166" s="218"/>
      <c r="KTL2166" s="218"/>
      <c r="KTM2166" s="218"/>
      <c r="KTN2166" s="218"/>
      <c r="KTO2166" s="218"/>
      <c r="KTP2166" s="218"/>
      <c r="KTQ2166" s="218"/>
      <c r="KTR2166" s="218"/>
      <c r="KTS2166" s="218"/>
      <c r="KTT2166" s="218"/>
      <c r="KTU2166" s="218"/>
      <c r="KTV2166" s="218"/>
      <c r="KTW2166" s="218"/>
      <c r="KTX2166" s="218"/>
      <c r="KTY2166" s="218"/>
      <c r="KTZ2166" s="218"/>
      <c r="KUA2166" s="218"/>
      <c r="KUB2166" s="218"/>
      <c r="KUC2166" s="218"/>
      <c r="KUD2166" s="218"/>
      <c r="KUE2166" s="218"/>
      <c r="KUF2166" s="218"/>
      <c r="KUG2166" s="218"/>
      <c r="KUH2166" s="218"/>
      <c r="KUI2166" s="218"/>
      <c r="KUJ2166" s="218"/>
      <c r="KUK2166" s="218"/>
      <c r="KUL2166" s="218"/>
      <c r="KUM2166" s="218"/>
      <c r="KUN2166" s="218"/>
      <c r="KUO2166" s="218"/>
      <c r="KUP2166" s="218"/>
      <c r="KUQ2166" s="218"/>
      <c r="KUR2166" s="218"/>
      <c r="KUS2166" s="218"/>
      <c r="KUT2166" s="218"/>
      <c r="KUU2166" s="218"/>
      <c r="KUV2166" s="218"/>
      <c r="KUW2166" s="218"/>
      <c r="KUX2166" s="218"/>
      <c r="KUY2166" s="218"/>
      <c r="KUZ2166" s="218"/>
      <c r="KVA2166" s="218"/>
      <c r="KVB2166" s="218"/>
      <c r="KVC2166" s="218"/>
      <c r="KVD2166" s="218"/>
      <c r="KVE2166" s="218"/>
      <c r="KVF2166" s="218"/>
      <c r="KVG2166" s="218"/>
      <c r="KVH2166" s="218"/>
      <c r="KVI2166" s="218"/>
      <c r="KVJ2166" s="218"/>
      <c r="KVK2166" s="218"/>
      <c r="KVL2166" s="218"/>
      <c r="KVM2166" s="218"/>
      <c r="KVN2166" s="218"/>
      <c r="KVO2166" s="218"/>
      <c r="KVP2166" s="218"/>
      <c r="KVQ2166" s="218"/>
      <c r="KVR2166" s="218"/>
      <c r="KVS2166" s="218"/>
      <c r="KVT2166" s="218"/>
      <c r="KVU2166" s="218"/>
      <c r="KVV2166" s="218"/>
      <c r="KVW2166" s="218"/>
      <c r="KVX2166" s="218"/>
      <c r="KVY2166" s="218"/>
      <c r="KVZ2166" s="218"/>
      <c r="KWA2166" s="218"/>
      <c r="KWB2166" s="218"/>
      <c r="KWC2166" s="218"/>
      <c r="KWD2166" s="218"/>
      <c r="KWE2166" s="218"/>
      <c r="KWF2166" s="218"/>
      <c r="KWG2166" s="218"/>
      <c r="KWH2166" s="218"/>
      <c r="KWI2166" s="218"/>
      <c r="KWJ2166" s="218"/>
      <c r="KWK2166" s="218"/>
      <c r="KWL2166" s="218"/>
      <c r="KWM2166" s="218"/>
      <c r="KWN2166" s="218"/>
      <c r="KWO2166" s="218"/>
      <c r="KWP2166" s="218"/>
      <c r="KWQ2166" s="218"/>
      <c r="KWR2166" s="218"/>
      <c r="KWS2166" s="218"/>
      <c r="KWT2166" s="218"/>
      <c r="KWU2166" s="218"/>
      <c r="KWV2166" s="218"/>
      <c r="KWW2166" s="218"/>
      <c r="KWX2166" s="218"/>
      <c r="KWY2166" s="218"/>
      <c r="KWZ2166" s="218"/>
      <c r="KXA2166" s="218"/>
      <c r="KXB2166" s="218"/>
      <c r="KXC2166" s="218"/>
      <c r="KXD2166" s="218"/>
      <c r="KXE2166" s="218"/>
      <c r="KXF2166" s="218"/>
      <c r="KXG2166" s="218"/>
      <c r="KXH2166" s="218"/>
      <c r="KXI2166" s="218"/>
      <c r="KXJ2166" s="218"/>
      <c r="KXK2166" s="218"/>
      <c r="KXL2166" s="218"/>
      <c r="KXM2166" s="218"/>
      <c r="KXN2166" s="218"/>
      <c r="KXO2166" s="218"/>
      <c r="KXP2166" s="218"/>
      <c r="KXQ2166" s="218"/>
      <c r="KXR2166" s="218"/>
      <c r="KXS2166" s="218"/>
      <c r="KXT2166" s="218"/>
      <c r="KXU2166" s="218"/>
      <c r="KXV2166" s="218"/>
      <c r="KXW2166" s="218"/>
      <c r="KXX2166" s="218"/>
      <c r="KXY2166" s="218"/>
      <c r="KXZ2166" s="218"/>
      <c r="KYA2166" s="218"/>
      <c r="KYB2166" s="218"/>
      <c r="KYC2166" s="218"/>
      <c r="KYD2166" s="218"/>
      <c r="KYE2166" s="218"/>
      <c r="KYF2166" s="218"/>
      <c r="KYG2166" s="218"/>
      <c r="KYH2166" s="218"/>
      <c r="KYI2166" s="218"/>
      <c r="KYJ2166" s="218"/>
      <c r="KYK2166" s="218"/>
      <c r="KYL2166" s="218"/>
      <c r="KYM2166" s="218"/>
      <c r="KYN2166" s="218"/>
      <c r="KYO2166" s="218"/>
      <c r="KYP2166" s="218"/>
      <c r="KYQ2166" s="218"/>
      <c r="KYR2166" s="218"/>
      <c r="KYS2166" s="218"/>
      <c r="KYT2166" s="218"/>
      <c r="KYU2166" s="218"/>
      <c r="KYV2166" s="218"/>
      <c r="KYW2166" s="218"/>
      <c r="KYX2166" s="218"/>
      <c r="KYY2166" s="218"/>
      <c r="KYZ2166" s="218"/>
      <c r="KZA2166" s="218"/>
      <c r="KZB2166" s="218"/>
      <c r="KZC2166" s="218"/>
      <c r="KZD2166" s="218"/>
      <c r="KZE2166" s="218"/>
      <c r="KZF2166" s="218"/>
      <c r="KZG2166" s="218"/>
      <c r="KZH2166" s="218"/>
      <c r="KZI2166" s="218"/>
      <c r="KZJ2166" s="218"/>
      <c r="KZK2166" s="218"/>
      <c r="KZL2166" s="218"/>
      <c r="KZM2166" s="218"/>
      <c r="KZN2166" s="218"/>
      <c r="KZO2166" s="218"/>
      <c r="KZP2166" s="218"/>
      <c r="KZQ2166" s="218"/>
      <c r="KZR2166" s="218"/>
      <c r="KZS2166" s="218"/>
      <c r="KZT2166" s="218"/>
      <c r="KZU2166" s="218"/>
      <c r="KZV2166" s="218"/>
      <c r="KZW2166" s="218"/>
      <c r="KZX2166" s="218"/>
      <c r="KZY2166" s="218"/>
      <c r="KZZ2166" s="218"/>
      <c r="LAA2166" s="218"/>
      <c r="LAB2166" s="218"/>
      <c r="LAC2166" s="218"/>
      <c r="LAD2166" s="218"/>
      <c r="LAE2166" s="218"/>
      <c r="LAF2166" s="218"/>
      <c r="LAG2166" s="218"/>
      <c r="LAH2166" s="218"/>
      <c r="LAI2166" s="218"/>
      <c r="LAJ2166" s="218"/>
      <c r="LAK2166" s="218"/>
      <c r="LAL2166" s="218"/>
      <c r="LAM2166" s="218"/>
      <c r="LAN2166" s="218"/>
      <c r="LAO2166" s="218"/>
      <c r="LAP2166" s="218"/>
      <c r="LAQ2166" s="218"/>
      <c r="LAR2166" s="218"/>
      <c r="LAS2166" s="218"/>
      <c r="LAT2166" s="218"/>
      <c r="LAU2166" s="218"/>
      <c r="LAV2166" s="218"/>
      <c r="LAW2166" s="218"/>
      <c r="LAX2166" s="218"/>
      <c r="LAY2166" s="218"/>
      <c r="LAZ2166" s="218"/>
      <c r="LBA2166" s="218"/>
      <c r="LBB2166" s="218"/>
      <c r="LBC2166" s="218"/>
      <c r="LBD2166" s="218"/>
      <c r="LBE2166" s="218"/>
      <c r="LBF2166" s="218"/>
      <c r="LBG2166" s="218"/>
      <c r="LBH2166" s="218"/>
      <c r="LBI2166" s="218"/>
      <c r="LBJ2166" s="218"/>
      <c r="LBK2166" s="218"/>
      <c r="LBL2166" s="218"/>
      <c r="LBM2166" s="218"/>
      <c r="LBN2166" s="218"/>
      <c r="LBO2166" s="218"/>
      <c r="LBP2166" s="218"/>
      <c r="LBQ2166" s="218"/>
      <c r="LBR2166" s="218"/>
      <c r="LBS2166" s="218"/>
      <c r="LBT2166" s="218"/>
      <c r="LBU2166" s="218"/>
      <c r="LBV2166" s="218"/>
      <c r="LBW2166" s="218"/>
      <c r="LBX2166" s="218"/>
      <c r="LBY2166" s="218"/>
      <c r="LBZ2166" s="218"/>
      <c r="LCA2166" s="218"/>
      <c r="LCB2166" s="218"/>
      <c r="LCC2166" s="218"/>
      <c r="LCD2166" s="218"/>
      <c r="LCE2166" s="218"/>
      <c r="LCF2166" s="218"/>
      <c r="LCG2166" s="218"/>
      <c r="LCH2166" s="218"/>
      <c r="LCI2166" s="218"/>
      <c r="LCJ2166" s="218"/>
      <c r="LCK2166" s="218"/>
      <c r="LCL2166" s="218"/>
      <c r="LCM2166" s="218"/>
      <c r="LCN2166" s="218"/>
      <c r="LCO2166" s="218"/>
      <c r="LCP2166" s="218"/>
      <c r="LCQ2166" s="218"/>
      <c r="LCR2166" s="218"/>
      <c r="LCS2166" s="218"/>
      <c r="LCT2166" s="218"/>
      <c r="LCU2166" s="218"/>
      <c r="LCV2166" s="218"/>
      <c r="LCW2166" s="218"/>
      <c r="LCX2166" s="218"/>
      <c r="LCY2166" s="218"/>
      <c r="LCZ2166" s="218"/>
      <c r="LDA2166" s="218"/>
      <c r="LDB2166" s="218"/>
      <c r="LDC2166" s="218"/>
      <c r="LDD2166" s="218"/>
      <c r="LDE2166" s="218"/>
      <c r="LDF2166" s="218"/>
      <c r="LDG2166" s="218"/>
      <c r="LDH2166" s="218"/>
      <c r="LDI2166" s="218"/>
      <c r="LDJ2166" s="218"/>
      <c r="LDK2166" s="218"/>
      <c r="LDL2166" s="218"/>
      <c r="LDM2166" s="218"/>
      <c r="LDN2166" s="218"/>
      <c r="LDO2166" s="218"/>
      <c r="LDP2166" s="218"/>
      <c r="LDQ2166" s="218"/>
      <c r="LDR2166" s="218"/>
      <c r="LDS2166" s="218"/>
      <c r="LDT2166" s="218"/>
      <c r="LDU2166" s="218"/>
      <c r="LDV2166" s="218"/>
      <c r="LDW2166" s="218"/>
      <c r="LDX2166" s="218"/>
      <c r="LDY2166" s="218"/>
      <c r="LDZ2166" s="218"/>
      <c r="LEA2166" s="218"/>
      <c r="LEB2166" s="218"/>
      <c r="LEC2166" s="218"/>
      <c r="LED2166" s="218"/>
      <c r="LEE2166" s="218"/>
      <c r="LEF2166" s="218"/>
      <c r="LEG2166" s="218"/>
      <c r="LEH2166" s="218"/>
      <c r="LEI2166" s="218"/>
      <c r="LEJ2166" s="218"/>
      <c r="LEK2166" s="218"/>
      <c r="LEL2166" s="218"/>
      <c r="LEM2166" s="218"/>
      <c r="LEN2166" s="218"/>
      <c r="LEO2166" s="218"/>
      <c r="LEP2166" s="218"/>
      <c r="LEQ2166" s="218"/>
      <c r="LER2166" s="218"/>
      <c r="LES2166" s="218"/>
      <c r="LET2166" s="218"/>
      <c r="LEU2166" s="218"/>
      <c r="LEV2166" s="218"/>
      <c r="LEW2166" s="218"/>
      <c r="LEX2166" s="218"/>
      <c r="LEY2166" s="218"/>
      <c r="LEZ2166" s="218"/>
      <c r="LFA2166" s="218"/>
      <c r="LFB2166" s="218"/>
      <c r="LFC2166" s="218"/>
      <c r="LFD2166" s="218"/>
      <c r="LFE2166" s="218"/>
      <c r="LFF2166" s="218"/>
      <c r="LFG2166" s="218"/>
      <c r="LFH2166" s="218"/>
      <c r="LFI2166" s="218"/>
      <c r="LFJ2166" s="218"/>
      <c r="LFK2166" s="218"/>
      <c r="LFL2166" s="218"/>
      <c r="LFM2166" s="218"/>
      <c r="LFN2166" s="218"/>
      <c r="LFO2166" s="218"/>
      <c r="LFP2166" s="218"/>
      <c r="LFQ2166" s="218"/>
      <c r="LFR2166" s="218"/>
      <c r="LFS2166" s="218"/>
      <c r="LFT2166" s="218"/>
      <c r="LFU2166" s="218"/>
      <c r="LFV2166" s="218"/>
      <c r="LFW2166" s="218"/>
      <c r="LFX2166" s="218"/>
      <c r="LFY2166" s="218"/>
      <c r="LFZ2166" s="218"/>
      <c r="LGA2166" s="218"/>
      <c r="LGB2166" s="218"/>
      <c r="LGC2166" s="218"/>
      <c r="LGD2166" s="218"/>
      <c r="LGE2166" s="218"/>
      <c r="LGF2166" s="218"/>
      <c r="LGG2166" s="218"/>
      <c r="LGH2166" s="218"/>
      <c r="LGI2166" s="218"/>
      <c r="LGJ2166" s="218"/>
      <c r="LGK2166" s="218"/>
      <c r="LGL2166" s="218"/>
      <c r="LGM2166" s="218"/>
      <c r="LGN2166" s="218"/>
      <c r="LGO2166" s="218"/>
      <c r="LGP2166" s="218"/>
      <c r="LGQ2166" s="218"/>
      <c r="LGR2166" s="218"/>
      <c r="LGS2166" s="218"/>
      <c r="LGT2166" s="218"/>
      <c r="LGU2166" s="218"/>
      <c r="LGV2166" s="218"/>
      <c r="LGW2166" s="218"/>
      <c r="LGX2166" s="218"/>
      <c r="LGY2166" s="218"/>
      <c r="LGZ2166" s="218"/>
      <c r="LHA2166" s="218"/>
      <c r="LHB2166" s="218"/>
      <c r="LHC2166" s="218"/>
      <c r="LHD2166" s="218"/>
      <c r="LHE2166" s="218"/>
      <c r="LHF2166" s="218"/>
      <c r="LHG2166" s="218"/>
      <c r="LHH2166" s="218"/>
      <c r="LHI2166" s="218"/>
      <c r="LHJ2166" s="218"/>
      <c r="LHK2166" s="218"/>
      <c r="LHL2166" s="218"/>
      <c r="LHM2166" s="218"/>
      <c r="LHN2166" s="218"/>
      <c r="LHO2166" s="218"/>
      <c r="LHP2166" s="218"/>
      <c r="LHQ2166" s="218"/>
      <c r="LHR2166" s="218"/>
      <c r="LHS2166" s="218"/>
      <c r="LHT2166" s="218"/>
      <c r="LHU2166" s="218"/>
      <c r="LHV2166" s="218"/>
      <c r="LHW2166" s="218"/>
      <c r="LHX2166" s="218"/>
      <c r="LHY2166" s="218"/>
      <c r="LHZ2166" s="218"/>
      <c r="LIA2166" s="218"/>
      <c r="LIB2166" s="218"/>
      <c r="LIC2166" s="218"/>
      <c r="LID2166" s="218"/>
      <c r="LIE2166" s="218"/>
      <c r="LIF2166" s="218"/>
      <c r="LIG2166" s="218"/>
      <c r="LIH2166" s="218"/>
      <c r="LII2166" s="218"/>
      <c r="LIJ2166" s="218"/>
      <c r="LIK2166" s="218"/>
      <c r="LIL2166" s="218"/>
      <c r="LIM2166" s="218"/>
      <c r="LIN2166" s="218"/>
      <c r="LIO2166" s="218"/>
      <c r="LIP2166" s="218"/>
      <c r="LIQ2166" s="218"/>
      <c r="LIR2166" s="218"/>
      <c r="LIS2166" s="218"/>
      <c r="LIT2166" s="218"/>
      <c r="LIU2166" s="218"/>
      <c r="LIV2166" s="218"/>
      <c r="LIW2166" s="218"/>
      <c r="LIX2166" s="218"/>
      <c r="LIY2166" s="218"/>
      <c r="LIZ2166" s="218"/>
      <c r="LJA2166" s="218"/>
      <c r="LJB2166" s="218"/>
      <c r="LJC2166" s="218"/>
      <c r="LJD2166" s="218"/>
      <c r="LJE2166" s="218"/>
      <c r="LJF2166" s="218"/>
      <c r="LJG2166" s="218"/>
      <c r="LJH2166" s="218"/>
      <c r="LJI2166" s="218"/>
      <c r="LJJ2166" s="218"/>
      <c r="LJK2166" s="218"/>
      <c r="LJL2166" s="218"/>
      <c r="LJM2166" s="218"/>
      <c r="LJN2166" s="218"/>
      <c r="LJO2166" s="218"/>
      <c r="LJP2166" s="218"/>
      <c r="LJQ2166" s="218"/>
      <c r="LJR2166" s="218"/>
      <c r="LJS2166" s="218"/>
      <c r="LJT2166" s="218"/>
      <c r="LJU2166" s="218"/>
      <c r="LJV2166" s="218"/>
      <c r="LJW2166" s="218"/>
      <c r="LJX2166" s="218"/>
      <c r="LJY2166" s="218"/>
      <c r="LJZ2166" s="218"/>
      <c r="LKA2166" s="218"/>
      <c r="LKB2166" s="218"/>
      <c r="LKC2166" s="218"/>
      <c r="LKD2166" s="218"/>
      <c r="LKE2166" s="218"/>
      <c r="LKF2166" s="218"/>
      <c r="LKG2166" s="218"/>
      <c r="LKH2166" s="218"/>
      <c r="LKI2166" s="218"/>
      <c r="LKJ2166" s="218"/>
      <c r="LKK2166" s="218"/>
      <c r="LKL2166" s="218"/>
      <c r="LKM2166" s="218"/>
      <c r="LKN2166" s="218"/>
      <c r="LKO2166" s="218"/>
      <c r="LKP2166" s="218"/>
      <c r="LKQ2166" s="218"/>
      <c r="LKR2166" s="218"/>
      <c r="LKS2166" s="218"/>
      <c r="LKT2166" s="218"/>
      <c r="LKU2166" s="218"/>
      <c r="LKV2166" s="218"/>
      <c r="LKW2166" s="218"/>
      <c r="LKX2166" s="218"/>
      <c r="LKY2166" s="218"/>
      <c r="LKZ2166" s="218"/>
      <c r="LLA2166" s="218"/>
      <c r="LLB2166" s="218"/>
      <c r="LLC2166" s="218"/>
      <c r="LLD2166" s="218"/>
      <c r="LLE2166" s="218"/>
      <c r="LLF2166" s="218"/>
      <c r="LLG2166" s="218"/>
      <c r="LLH2166" s="218"/>
      <c r="LLI2166" s="218"/>
      <c r="LLJ2166" s="218"/>
      <c r="LLK2166" s="218"/>
      <c r="LLL2166" s="218"/>
      <c r="LLM2166" s="218"/>
      <c r="LLN2166" s="218"/>
      <c r="LLO2166" s="218"/>
      <c r="LLP2166" s="218"/>
      <c r="LLQ2166" s="218"/>
      <c r="LLR2166" s="218"/>
      <c r="LLS2166" s="218"/>
      <c r="LLT2166" s="218"/>
      <c r="LLU2166" s="218"/>
      <c r="LLV2166" s="218"/>
      <c r="LLW2166" s="218"/>
      <c r="LLX2166" s="218"/>
      <c r="LLY2166" s="218"/>
      <c r="LLZ2166" s="218"/>
      <c r="LMA2166" s="218"/>
      <c r="LMB2166" s="218"/>
      <c r="LMC2166" s="218"/>
      <c r="LMD2166" s="218"/>
      <c r="LME2166" s="218"/>
      <c r="LMF2166" s="218"/>
      <c r="LMG2166" s="218"/>
      <c r="LMH2166" s="218"/>
      <c r="LMI2166" s="218"/>
      <c r="LMJ2166" s="218"/>
      <c r="LMK2166" s="218"/>
      <c r="LML2166" s="218"/>
      <c r="LMM2166" s="218"/>
      <c r="LMN2166" s="218"/>
      <c r="LMO2166" s="218"/>
      <c r="LMP2166" s="218"/>
      <c r="LMQ2166" s="218"/>
      <c r="LMR2166" s="218"/>
      <c r="LMS2166" s="218"/>
      <c r="LMT2166" s="218"/>
      <c r="LMU2166" s="218"/>
      <c r="LMV2166" s="218"/>
      <c r="LMW2166" s="218"/>
      <c r="LMX2166" s="218"/>
      <c r="LMY2166" s="218"/>
      <c r="LMZ2166" s="218"/>
      <c r="LNA2166" s="218"/>
      <c r="LNB2166" s="218"/>
      <c r="LNC2166" s="218"/>
      <c r="LND2166" s="218"/>
      <c r="LNE2166" s="218"/>
      <c r="LNF2166" s="218"/>
      <c r="LNG2166" s="218"/>
      <c r="LNH2166" s="218"/>
      <c r="LNI2166" s="218"/>
      <c r="LNJ2166" s="218"/>
      <c r="LNK2166" s="218"/>
      <c r="LNL2166" s="218"/>
      <c r="LNM2166" s="218"/>
      <c r="LNN2166" s="218"/>
      <c r="LNO2166" s="218"/>
      <c r="LNP2166" s="218"/>
      <c r="LNQ2166" s="218"/>
      <c r="LNR2166" s="218"/>
      <c r="LNS2166" s="218"/>
      <c r="LNT2166" s="218"/>
      <c r="LNU2166" s="218"/>
      <c r="LNV2166" s="218"/>
      <c r="LNW2166" s="218"/>
      <c r="LNX2166" s="218"/>
      <c r="LNY2166" s="218"/>
      <c r="LNZ2166" s="218"/>
      <c r="LOA2166" s="218"/>
      <c r="LOB2166" s="218"/>
      <c r="LOC2166" s="218"/>
      <c r="LOD2166" s="218"/>
      <c r="LOE2166" s="218"/>
      <c r="LOF2166" s="218"/>
      <c r="LOG2166" s="218"/>
      <c r="LOH2166" s="218"/>
      <c r="LOI2166" s="218"/>
      <c r="LOJ2166" s="218"/>
      <c r="LOK2166" s="218"/>
      <c r="LOL2166" s="218"/>
      <c r="LOM2166" s="218"/>
      <c r="LON2166" s="218"/>
      <c r="LOO2166" s="218"/>
      <c r="LOP2166" s="218"/>
      <c r="LOQ2166" s="218"/>
      <c r="LOR2166" s="218"/>
      <c r="LOS2166" s="218"/>
      <c r="LOT2166" s="218"/>
      <c r="LOU2166" s="218"/>
      <c r="LOV2166" s="218"/>
      <c r="LOW2166" s="218"/>
      <c r="LOX2166" s="218"/>
      <c r="LOY2166" s="218"/>
      <c r="LOZ2166" s="218"/>
      <c r="LPA2166" s="218"/>
      <c r="LPB2166" s="218"/>
      <c r="LPC2166" s="218"/>
      <c r="LPD2166" s="218"/>
      <c r="LPE2166" s="218"/>
      <c r="LPF2166" s="218"/>
      <c r="LPG2166" s="218"/>
      <c r="LPH2166" s="218"/>
      <c r="LPI2166" s="218"/>
      <c r="LPJ2166" s="218"/>
      <c r="LPK2166" s="218"/>
      <c r="LPL2166" s="218"/>
      <c r="LPM2166" s="218"/>
      <c r="LPN2166" s="218"/>
      <c r="LPO2166" s="218"/>
      <c r="LPP2166" s="218"/>
      <c r="LPQ2166" s="218"/>
      <c r="LPR2166" s="218"/>
      <c r="LPS2166" s="218"/>
      <c r="LPT2166" s="218"/>
      <c r="LPU2166" s="218"/>
      <c r="LPV2166" s="218"/>
      <c r="LPW2166" s="218"/>
      <c r="LPX2166" s="218"/>
      <c r="LPY2166" s="218"/>
      <c r="LPZ2166" s="218"/>
      <c r="LQA2166" s="218"/>
      <c r="LQB2166" s="218"/>
      <c r="LQC2166" s="218"/>
      <c r="LQD2166" s="218"/>
      <c r="LQE2166" s="218"/>
      <c r="LQF2166" s="218"/>
      <c r="LQG2166" s="218"/>
      <c r="LQH2166" s="218"/>
      <c r="LQI2166" s="218"/>
      <c r="LQJ2166" s="218"/>
      <c r="LQK2166" s="218"/>
      <c r="LQL2166" s="218"/>
      <c r="LQM2166" s="218"/>
      <c r="LQN2166" s="218"/>
      <c r="LQO2166" s="218"/>
      <c r="LQP2166" s="218"/>
      <c r="LQQ2166" s="218"/>
      <c r="LQR2166" s="218"/>
      <c r="LQS2166" s="218"/>
      <c r="LQT2166" s="218"/>
      <c r="LQU2166" s="218"/>
      <c r="LQV2166" s="218"/>
      <c r="LQW2166" s="218"/>
      <c r="LQX2166" s="218"/>
      <c r="LQY2166" s="218"/>
      <c r="LQZ2166" s="218"/>
      <c r="LRA2166" s="218"/>
      <c r="LRB2166" s="218"/>
      <c r="LRC2166" s="218"/>
      <c r="LRD2166" s="218"/>
      <c r="LRE2166" s="218"/>
      <c r="LRF2166" s="218"/>
      <c r="LRG2166" s="218"/>
      <c r="LRH2166" s="218"/>
      <c r="LRI2166" s="218"/>
      <c r="LRJ2166" s="218"/>
      <c r="LRK2166" s="218"/>
      <c r="LRL2166" s="218"/>
      <c r="LRM2166" s="218"/>
      <c r="LRN2166" s="218"/>
      <c r="LRO2166" s="218"/>
      <c r="LRP2166" s="218"/>
      <c r="LRQ2166" s="218"/>
      <c r="LRR2166" s="218"/>
      <c r="LRS2166" s="218"/>
      <c r="LRT2166" s="218"/>
      <c r="LRU2166" s="218"/>
      <c r="LRV2166" s="218"/>
      <c r="LRW2166" s="218"/>
      <c r="LRX2166" s="218"/>
      <c r="LRY2166" s="218"/>
      <c r="LRZ2166" s="218"/>
      <c r="LSA2166" s="218"/>
      <c r="LSB2166" s="218"/>
      <c r="LSC2166" s="218"/>
      <c r="LSD2166" s="218"/>
      <c r="LSE2166" s="218"/>
      <c r="LSF2166" s="218"/>
      <c r="LSG2166" s="218"/>
      <c r="LSH2166" s="218"/>
      <c r="LSI2166" s="218"/>
      <c r="LSJ2166" s="218"/>
      <c r="LSK2166" s="218"/>
      <c r="LSL2166" s="218"/>
      <c r="LSM2166" s="218"/>
      <c r="LSN2166" s="218"/>
      <c r="LSO2166" s="218"/>
      <c r="LSP2166" s="218"/>
      <c r="LSQ2166" s="218"/>
      <c r="LSR2166" s="218"/>
      <c r="LSS2166" s="218"/>
      <c r="LST2166" s="218"/>
      <c r="LSU2166" s="218"/>
      <c r="LSV2166" s="218"/>
      <c r="LSW2166" s="218"/>
      <c r="LSX2166" s="218"/>
      <c r="LSY2166" s="218"/>
      <c r="LSZ2166" s="218"/>
      <c r="LTA2166" s="218"/>
      <c r="LTB2166" s="218"/>
      <c r="LTC2166" s="218"/>
      <c r="LTD2166" s="218"/>
      <c r="LTE2166" s="218"/>
      <c r="LTF2166" s="218"/>
      <c r="LTG2166" s="218"/>
      <c r="LTH2166" s="218"/>
      <c r="LTI2166" s="218"/>
      <c r="LTJ2166" s="218"/>
      <c r="LTK2166" s="218"/>
      <c r="LTL2166" s="218"/>
      <c r="LTM2166" s="218"/>
      <c r="LTN2166" s="218"/>
      <c r="LTO2166" s="218"/>
      <c r="LTP2166" s="218"/>
      <c r="LTQ2166" s="218"/>
      <c r="LTR2166" s="218"/>
      <c r="LTS2166" s="218"/>
      <c r="LTT2166" s="218"/>
      <c r="LTU2166" s="218"/>
      <c r="LTV2166" s="218"/>
      <c r="LTW2166" s="218"/>
      <c r="LTX2166" s="218"/>
      <c r="LTY2166" s="218"/>
      <c r="LTZ2166" s="218"/>
      <c r="LUA2166" s="218"/>
      <c r="LUB2166" s="218"/>
      <c r="LUC2166" s="218"/>
      <c r="LUD2166" s="218"/>
      <c r="LUE2166" s="218"/>
      <c r="LUF2166" s="218"/>
      <c r="LUG2166" s="218"/>
      <c r="LUH2166" s="218"/>
      <c r="LUI2166" s="218"/>
      <c r="LUJ2166" s="218"/>
      <c r="LUK2166" s="218"/>
      <c r="LUL2166" s="218"/>
      <c r="LUM2166" s="218"/>
      <c r="LUN2166" s="218"/>
      <c r="LUO2166" s="218"/>
      <c r="LUP2166" s="218"/>
      <c r="LUQ2166" s="218"/>
      <c r="LUR2166" s="218"/>
      <c r="LUS2166" s="218"/>
      <c r="LUT2166" s="218"/>
      <c r="LUU2166" s="218"/>
      <c r="LUV2166" s="218"/>
      <c r="LUW2166" s="218"/>
      <c r="LUX2166" s="218"/>
      <c r="LUY2166" s="218"/>
      <c r="LUZ2166" s="218"/>
      <c r="LVA2166" s="218"/>
      <c r="LVB2166" s="218"/>
      <c r="LVC2166" s="218"/>
      <c r="LVD2166" s="218"/>
      <c r="LVE2166" s="218"/>
      <c r="LVF2166" s="218"/>
      <c r="LVG2166" s="218"/>
      <c r="LVH2166" s="218"/>
      <c r="LVI2166" s="218"/>
      <c r="LVJ2166" s="218"/>
      <c r="LVK2166" s="218"/>
      <c r="LVL2166" s="218"/>
      <c r="LVM2166" s="218"/>
      <c r="LVN2166" s="218"/>
      <c r="LVO2166" s="218"/>
      <c r="LVP2166" s="218"/>
      <c r="LVQ2166" s="218"/>
      <c r="LVR2166" s="218"/>
      <c r="LVS2166" s="218"/>
      <c r="LVT2166" s="218"/>
      <c r="LVU2166" s="218"/>
      <c r="LVV2166" s="218"/>
      <c r="LVW2166" s="218"/>
      <c r="LVX2166" s="218"/>
      <c r="LVY2166" s="218"/>
      <c r="LVZ2166" s="218"/>
      <c r="LWA2166" s="218"/>
      <c r="LWB2166" s="218"/>
      <c r="LWC2166" s="218"/>
      <c r="LWD2166" s="218"/>
      <c r="LWE2166" s="218"/>
      <c r="LWF2166" s="218"/>
      <c r="LWG2166" s="218"/>
      <c r="LWH2166" s="218"/>
      <c r="LWI2166" s="218"/>
      <c r="LWJ2166" s="218"/>
      <c r="LWK2166" s="218"/>
      <c r="LWL2166" s="218"/>
      <c r="LWM2166" s="218"/>
      <c r="LWN2166" s="218"/>
      <c r="LWO2166" s="218"/>
      <c r="LWP2166" s="218"/>
      <c r="LWQ2166" s="218"/>
      <c r="LWR2166" s="218"/>
      <c r="LWS2166" s="218"/>
      <c r="LWT2166" s="218"/>
      <c r="LWU2166" s="218"/>
      <c r="LWV2166" s="218"/>
      <c r="LWW2166" s="218"/>
      <c r="LWX2166" s="218"/>
      <c r="LWY2166" s="218"/>
      <c r="LWZ2166" s="218"/>
      <c r="LXA2166" s="218"/>
      <c r="LXB2166" s="218"/>
      <c r="LXC2166" s="218"/>
      <c r="LXD2166" s="218"/>
      <c r="LXE2166" s="218"/>
      <c r="LXF2166" s="218"/>
      <c r="LXG2166" s="218"/>
      <c r="LXH2166" s="218"/>
      <c r="LXI2166" s="218"/>
      <c r="LXJ2166" s="218"/>
      <c r="LXK2166" s="218"/>
      <c r="LXL2166" s="218"/>
      <c r="LXM2166" s="218"/>
      <c r="LXN2166" s="218"/>
      <c r="LXO2166" s="218"/>
      <c r="LXP2166" s="218"/>
      <c r="LXQ2166" s="218"/>
      <c r="LXR2166" s="218"/>
      <c r="LXS2166" s="218"/>
      <c r="LXT2166" s="218"/>
      <c r="LXU2166" s="218"/>
      <c r="LXV2166" s="218"/>
      <c r="LXW2166" s="218"/>
      <c r="LXX2166" s="218"/>
      <c r="LXY2166" s="218"/>
      <c r="LXZ2166" s="218"/>
      <c r="LYA2166" s="218"/>
      <c r="LYB2166" s="218"/>
      <c r="LYC2166" s="218"/>
      <c r="LYD2166" s="218"/>
      <c r="LYE2166" s="218"/>
      <c r="LYF2166" s="218"/>
      <c r="LYG2166" s="218"/>
      <c r="LYH2166" s="218"/>
      <c r="LYI2166" s="218"/>
      <c r="LYJ2166" s="218"/>
      <c r="LYK2166" s="218"/>
      <c r="LYL2166" s="218"/>
      <c r="LYM2166" s="218"/>
      <c r="LYN2166" s="218"/>
      <c r="LYO2166" s="218"/>
      <c r="LYP2166" s="218"/>
      <c r="LYQ2166" s="218"/>
      <c r="LYR2166" s="218"/>
      <c r="LYS2166" s="218"/>
      <c r="LYT2166" s="218"/>
      <c r="LYU2166" s="218"/>
      <c r="LYV2166" s="218"/>
      <c r="LYW2166" s="218"/>
      <c r="LYX2166" s="218"/>
      <c r="LYY2166" s="218"/>
      <c r="LYZ2166" s="218"/>
      <c r="LZA2166" s="218"/>
      <c r="LZB2166" s="218"/>
      <c r="LZC2166" s="218"/>
      <c r="LZD2166" s="218"/>
      <c r="LZE2166" s="218"/>
      <c r="LZF2166" s="218"/>
      <c r="LZG2166" s="218"/>
      <c r="LZH2166" s="218"/>
      <c r="LZI2166" s="218"/>
      <c r="LZJ2166" s="218"/>
      <c r="LZK2166" s="218"/>
      <c r="LZL2166" s="218"/>
      <c r="LZM2166" s="218"/>
      <c r="LZN2166" s="218"/>
      <c r="LZO2166" s="218"/>
      <c r="LZP2166" s="218"/>
      <c r="LZQ2166" s="218"/>
      <c r="LZR2166" s="218"/>
      <c r="LZS2166" s="218"/>
      <c r="LZT2166" s="218"/>
      <c r="LZU2166" s="218"/>
      <c r="LZV2166" s="218"/>
      <c r="LZW2166" s="218"/>
      <c r="LZX2166" s="218"/>
      <c r="LZY2166" s="218"/>
      <c r="LZZ2166" s="218"/>
      <c r="MAA2166" s="218"/>
      <c r="MAB2166" s="218"/>
      <c r="MAC2166" s="218"/>
      <c r="MAD2166" s="218"/>
      <c r="MAE2166" s="218"/>
      <c r="MAF2166" s="218"/>
      <c r="MAG2166" s="218"/>
      <c r="MAH2166" s="218"/>
      <c r="MAI2166" s="218"/>
      <c r="MAJ2166" s="218"/>
      <c r="MAK2166" s="218"/>
      <c r="MAL2166" s="218"/>
      <c r="MAM2166" s="218"/>
      <c r="MAN2166" s="218"/>
      <c r="MAO2166" s="218"/>
      <c r="MAP2166" s="218"/>
      <c r="MAQ2166" s="218"/>
      <c r="MAR2166" s="218"/>
      <c r="MAS2166" s="218"/>
      <c r="MAT2166" s="218"/>
      <c r="MAU2166" s="218"/>
      <c r="MAV2166" s="218"/>
      <c r="MAW2166" s="218"/>
      <c r="MAX2166" s="218"/>
      <c r="MAY2166" s="218"/>
      <c r="MAZ2166" s="218"/>
      <c r="MBA2166" s="218"/>
      <c r="MBB2166" s="218"/>
      <c r="MBC2166" s="218"/>
      <c r="MBD2166" s="218"/>
      <c r="MBE2166" s="218"/>
      <c r="MBF2166" s="218"/>
      <c r="MBG2166" s="218"/>
      <c r="MBH2166" s="218"/>
      <c r="MBI2166" s="218"/>
      <c r="MBJ2166" s="218"/>
      <c r="MBK2166" s="218"/>
      <c r="MBL2166" s="218"/>
      <c r="MBM2166" s="218"/>
      <c r="MBN2166" s="218"/>
      <c r="MBO2166" s="218"/>
      <c r="MBP2166" s="218"/>
      <c r="MBQ2166" s="218"/>
      <c r="MBR2166" s="218"/>
      <c r="MBS2166" s="218"/>
      <c r="MBT2166" s="218"/>
      <c r="MBU2166" s="218"/>
      <c r="MBV2166" s="218"/>
      <c r="MBW2166" s="218"/>
      <c r="MBX2166" s="218"/>
      <c r="MBY2166" s="218"/>
      <c r="MBZ2166" s="218"/>
      <c r="MCA2166" s="218"/>
      <c r="MCB2166" s="218"/>
      <c r="MCC2166" s="218"/>
      <c r="MCD2166" s="218"/>
      <c r="MCE2166" s="218"/>
      <c r="MCF2166" s="218"/>
      <c r="MCG2166" s="218"/>
      <c r="MCH2166" s="218"/>
      <c r="MCI2166" s="218"/>
      <c r="MCJ2166" s="218"/>
      <c r="MCK2166" s="218"/>
      <c r="MCL2166" s="218"/>
      <c r="MCM2166" s="218"/>
      <c r="MCN2166" s="218"/>
      <c r="MCO2166" s="218"/>
      <c r="MCP2166" s="218"/>
      <c r="MCQ2166" s="218"/>
      <c r="MCR2166" s="218"/>
      <c r="MCS2166" s="218"/>
      <c r="MCT2166" s="218"/>
      <c r="MCU2166" s="218"/>
      <c r="MCV2166" s="218"/>
      <c r="MCW2166" s="218"/>
      <c r="MCX2166" s="218"/>
      <c r="MCY2166" s="218"/>
      <c r="MCZ2166" s="218"/>
      <c r="MDA2166" s="218"/>
      <c r="MDB2166" s="218"/>
      <c r="MDC2166" s="218"/>
      <c r="MDD2166" s="218"/>
      <c r="MDE2166" s="218"/>
      <c r="MDF2166" s="218"/>
      <c r="MDG2166" s="218"/>
      <c r="MDH2166" s="218"/>
      <c r="MDI2166" s="218"/>
      <c r="MDJ2166" s="218"/>
      <c r="MDK2166" s="218"/>
      <c r="MDL2166" s="218"/>
      <c r="MDM2166" s="218"/>
      <c r="MDN2166" s="218"/>
      <c r="MDO2166" s="218"/>
      <c r="MDP2166" s="218"/>
      <c r="MDQ2166" s="218"/>
      <c r="MDR2166" s="218"/>
      <c r="MDS2166" s="218"/>
      <c r="MDT2166" s="218"/>
      <c r="MDU2166" s="218"/>
      <c r="MDV2166" s="218"/>
      <c r="MDW2166" s="218"/>
      <c r="MDX2166" s="218"/>
      <c r="MDY2166" s="218"/>
      <c r="MDZ2166" s="218"/>
      <c r="MEA2166" s="218"/>
      <c r="MEB2166" s="218"/>
      <c r="MEC2166" s="218"/>
      <c r="MED2166" s="218"/>
      <c r="MEE2166" s="218"/>
      <c r="MEF2166" s="218"/>
      <c r="MEG2166" s="218"/>
      <c r="MEH2166" s="218"/>
      <c r="MEI2166" s="218"/>
      <c r="MEJ2166" s="218"/>
      <c r="MEK2166" s="218"/>
      <c r="MEL2166" s="218"/>
      <c r="MEM2166" s="218"/>
      <c r="MEN2166" s="218"/>
      <c r="MEO2166" s="218"/>
      <c r="MEP2166" s="218"/>
      <c r="MEQ2166" s="218"/>
      <c r="MER2166" s="218"/>
      <c r="MES2166" s="218"/>
      <c r="MET2166" s="218"/>
      <c r="MEU2166" s="218"/>
      <c r="MEV2166" s="218"/>
      <c r="MEW2166" s="218"/>
      <c r="MEX2166" s="218"/>
      <c r="MEY2166" s="218"/>
      <c r="MEZ2166" s="218"/>
      <c r="MFA2166" s="218"/>
      <c r="MFB2166" s="218"/>
      <c r="MFC2166" s="218"/>
      <c r="MFD2166" s="218"/>
      <c r="MFE2166" s="218"/>
      <c r="MFF2166" s="218"/>
      <c r="MFG2166" s="218"/>
      <c r="MFH2166" s="218"/>
      <c r="MFI2166" s="218"/>
      <c r="MFJ2166" s="218"/>
      <c r="MFK2166" s="218"/>
      <c r="MFL2166" s="218"/>
      <c r="MFM2166" s="218"/>
      <c r="MFN2166" s="218"/>
      <c r="MFO2166" s="218"/>
      <c r="MFP2166" s="218"/>
      <c r="MFQ2166" s="218"/>
      <c r="MFR2166" s="218"/>
      <c r="MFS2166" s="218"/>
      <c r="MFT2166" s="218"/>
      <c r="MFU2166" s="218"/>
      <c r="MFV2166" s="218"/>
      <c r="MFW2166" s="218"/>
      <c r="MFX2166" s="218"/>
      <c r="MFY2166" s="218"/>
      <c r="MFZ2166" s="218"/>
      <c r="MGA2166" s="218"/>
      <c r="MGB2166" s="218"/>
      <c r="MGC2166" s="218"/>
      <c r="MGD2166" s="218"/>
      <c r="MGE2166" s="218"/>
      <c r="MGF2166" s="218"/>
      <c r="MGG2166" s="218"/>
      <c r="MGH2166" s="218"/>
      <c r="MGI2166" s="218"/>
      <c r="MGJ2166" s="218"/>
      <c r="MGK2166" s="218"/>
      <c r="MGL2166" s="218"/>
      <c r="MGM2166" s="218"/>
      <c r="MGN2166" s="218"/>
      <c r="MGO2166" s="218"/>
      <c r="MGP2166" s="218"/>
      <c r="MGQ2166" s="218"/>
      <c r="MGR2166" s="218"/>
      <c r="MGS2166" s="218"/>
      <c r="MGT2166" s="218"/>
      <c r="MGU2166" s="218"/>
      <c r="MGV2166" s="218"/>
      <c r="MGW2166" s="218"/>
      <c r="MGX2166" s="218"/>
      <c r="MGY2166" s="218"/>
      <c r="MGZ2166" s="218"/>
      <c r="MHA2166" s="218"/>
      <c r="MHB2166" s="218"/>
      <c r="MHC2166" s="218"/>
      <c r="MHD2166" s="218"/>
      <c r="MHE2166" s="218"/>
      <c r="MHF2166" s="218"/>
      <c r="MHG2166" s="218"/>
      <c r="MHH2166" s="218"/>
      <c r="MHI2166" s="218"/>
      <c r="MHJ2166" s="218"/>
      <c r="MHK2166" s="218"/>
      <c r="MHL2166" s="218"/>
      <c r="MHM2166" s="218"/>
      <c r="MHN2166" s="218"/>
      <c r="MHO2166" s="218"/>
      <c r="MHP2166" s="218"/>
      <c r="MHQ2166" s="218"/>
      <c r="MHR2166" s="218"/>
      <c r="MHS2166" s="218"/>
      <c r="MHT2166" s="218"/>
      <c r="MHU2166" s="218"/>
      <c r="MHV2166" s="218"/>
      <c r="MHW2166" s="218"/>
      <c r="MHX2166" s="218"/>
      <c r="MHY2166" s="218"/>
      <c r="MHZ2166" s="218"/>
      <c r="MIA2166" s="218"/>
      <c r="MIB2166" s="218"/>
      <c r="MIC2166" s="218"/>
      <c r="MID2166" s="218"/>
      <c r="MIE2166" s="218"/>
      <c r="MIF2166" s="218"/>
      <c r="MIG2166" s="218"/>
      <c r="MIH2166" s="218"/>
      <c r="MII2166" s="218"/>
      <c r="MIJ2166" s="218"/>
      <c r="MIK2166" s="218"/>
      <c r="MIL2166" s="218"/>
      <c r="MIM2166" s="218"/>
      <c r="MIN2166" s="218"/>
      <c r="MIO2166" s="218"/>
      <c r="MIP2166" s="218"/>
      <c r="MIQ2166" s="218"/>
      <c r="MIR2166" s="218"/>
      <c r="MIS2166" s="218"/>
      <c r="MIT2166" s="218"/>
      <c r="MIU2166" s="218"/>
      <c r="MIV2166" s="218"/>
      <c r="MIW2166" s="218"/>
      <c r="MIX2166" s="218"/>
      <c r="MIY2166" s="218"/>
      <c r="MIZ2166" s="218"/>
      <c r="MJA2166" s="218"/>
      <c r="MJB2166" s="218"/>
      <c r="MJC2166" s="218"/>
      <c r="MJD2166" s="218"/>
      <c r="MJE2166" s="218"/>
      <c r="MJF2166" s="218"/>
      <c r="MJG2166" s="218"/>
      <c r="MJH2166" s="218"/>
      <c r="MJI2166" s="218"/>
      <c r="MJJ2166" s="218"/>
      <c r="MJK2166" s="218"/>
      <c r="MJL2166" s="218"/>
      <c r="MJM2166" s="218"/>
      <c r="MJN2166" s="218"/>
      <c r="MJO2166" s="218"/>
      <c r="MJP2166" s="218"/>
      <c r="MJQ2166" s="218"/>
      <c r="MJR2166" s="218"/>
      <c r="MJS2166" s="218"/>
      <c r="MJT2166" s="218"/>
      <c r="MJU2166" s="218"/>
      <c r="MJV2166" s="218"/>
      <c r="MJW2166" s="218"/>
      <c r="MJX2166" s="218"/>
      <c r="MJY2166" s="218"/>
      <c r="MJZ2166" s="218"/>
      <c r="MKA2166" s="218"/>
      <c r="MKB2166" s="218"/>
      <c r="MKC2166" s="218"/>
      <c r="MKD2166" s="218"/>
      <c r="MKE2166" s="218"/>
      <c r="MKF2166" s="218"/>
      <c r="MKG2166" s="218"/>
      <c r="MKH2166" s="218"/>
      <c r="MKI2166" s="218"/>
      <c r="MKJ2166" s="218"/>
      <c r="MKK2166" s="218"/>
      <c r="MKL2166" s="218"/>
      <c r="MKM2166" s="218"/>
      <c r="MKN2166" s="218"/>
      <c r="MKO2166" s="218"/>
      <c r="MKP2166" s="218"/>
      <c r="MKQ2166" s="218"/>
      <c r="MKR2166" s="218"/>
      <c r="MKS2166" s="218"/>
      <c r="MKT2166" s="218"/>
      <c r="MKU2166" s="218"/>
      <c r="MKV2166" s="218"/>
      <c r="MKW2166" s="218"/>
      <c r="MKX2166" s="218"/>
      <c r="MKY2166" s="218"/>
      <c r="MKZ2166" s="218"/>
      <c r="MLA2166" s="218"/>
      <c r="MLB2166" s="218"/>
      <c r="MLC2166" s="218"/>
      <c r="MLD2166" s="218"/>
      <c r="MLE2166" s="218"/>
      <c r="MLF2166" s="218"/>
      <c r="MLG2166" s="218"/>
      <c r="MLH2166" s="218"/>
      <c r="MLI2166" s="218"/>
      <c r="MLJ2166" s="218"/>
      <c r="MLK2166" s="218"/>
      <c r="MLL2166" s="218"/>
      <c r="MLM2166" s="218"/>
      <c r="MLN2166" s="218"/>
      <c r="MLO2166" s="218"/>
      <c r="MLP2166" s="218"/>
      <c r="MLQ2166" s="218"/>
      <c r="MLR2166" s="218"/>
      <c r="MLS2166" s="218"/>
      <c r="MLT2166" s="218"/>
      <c r="MLU2166" s="218"/>
      <c r="MLV2166" s="218"/>
      <c r="MLW2166" s="218"/>
      <c r="MLX2166" s="218"/>
      <c r="MLY2166" s="218"/>
      <c r="MLZ2166" s="218"/>
      <c r="MMA2166" s="218"/>
      <c r="MMB2166" s="218"/>
      <c r="MMC2166" s="218"/>
      <c r="MMD2166" s="218"/>
      <c r="MME2166" s="218"/>
      <c r="MMF2166" s="218"/>
      <c r="MMG2166" s="218"/>
      <c r="MMH2166" s="218"/>
      <c r="MMI2166" s="218"/>
      <c r="MMJ2166" s="218"/>
      <c r="MMK2166" s="218"/>
      <c r="MML2166" s="218"/>
      <c r="MMM2166" s="218"/>
      <c r="MMN2166" s="218"/>
      <c r="MMO2166" s="218"/>
      <c r="MMP2166" s="218"/>
      <c r="MMQ2166" s="218"/>
      <c r="MMR2166" s="218"/>
      <c r="MMS2166" s="218"/>
      <c r="MMT2166" s="218"/>
      <c r="MMU2166" s="218"/>
      <c r="MMV2166" s="218"/>
      <c r="MMW2166" s="218"/>
      <c r="MMX2166" s="218"/>
      <c r="MMY2166" s="218"/>
      <c r="MMZ2166" s="218"/>
      <c r="MNA2166" s="218"/>
      <c r="MNB2166" s="218"/>
      <c r="MNC2166" s="218"/>
      <c r="MND2166" s="218"/>
      <c r="MNE2166" s="218"/>
      <c r="MNF2166" s="218"/>
      <c r="MNG2166" s="218"/>
      <c r="MNH2166" s="218"/>
      <c r="MNI2166" s="218"/>
      <c r="MNJ2166" s="218"/>
      <c r="MNK2166" s="218"/>
      <c r="MNL2166" s="218"/>
      <c r="MNM2166" s="218"/>
      <c r="MNN2166" s="218"/>
      <c r="MNO2166" s="218"/>
      <c r="MNP2166" s="218"/>
      <c r="MNQ2166" s="218"/>
      <c r="MNR2166" s="218"/>
      <c r="MNS2166" s="218"/>
      <c r="MNT2166" s="218"/>
      <c r="MNU2166" s="218"/>
      <c r="MNV2166" s="218"/>
      <c r="MNW2166" s="218"/>
      <c r="MNX2166" s="218"/>
      <c r="MNY2166" s="218"/>
      <c r="MNZ2166" s="218"/>
      <c r="MOA2166" s="218"/>
      <c r="MOB2166" s="218"/>
      <c r="MOC2166" s="218"/>
      <c r="MOD2166" s="218"/>
      <c r="MOE2166" s="218"/>
      <c r="MOF2166" s="218"/>
      <c r="MOG2166" s="218"/>
      <c r="MOH2166" s="218"/>
      <c r="MOI2166" s="218"/>
      <c r="MOJ2166" s="218"/>
      <c r="MOK2166" s="218"/>
      <c r="MOL2166" s="218"/>
      <c r="MOM2166" s="218"/>
      <c r="MON2166" s="218"/>
      <c r="MOO2166" s="218"/>
      <c r="MOP2166" s="218"/>
      <c r="MOQ2166" s="218"/>
      <c r="MOR2166" s="218"/>
      <c r="MOS2166" s="218"/>
      <c r="MOT2166" s="218"/>
      <c r="MOU2166" s="218"/>
      <c r="MOV2166" s="218"/>
      <c r="MOW2166" s="218"/>
      <c r="MOX2166" s="218"/>
      <c r="MOY2166" s="218"/>
      <c r="MOZ2166" s="218"/>
      <c r="MPA2166" s="218"/>
      <c r="MPB2166" s="218"/>
      <c r="MPC2166" s="218"/>
      <c r="MPD2166" s="218"/>
      <c r="MPE2166" s="218"/>
      <c r="MPF2166" s="218"/>
      <c r="MPG2166" s="218"/>
      <c r="MPH2166" s="218"/>
      <c r="MPI2166" s="218"/>
      <c r="MPJ2166" s="218"/>
      <c r="MPK2166" s="218"/>
      <c r="MPL2166" s="218"/>
      <c r="MPM2166" s="218"/>
      <c r="MPN2166" s="218"/>
      <c r="MPO2166" s="218"/>
      <c r="MPP2166" s="218"/>
      <c r="MPQ2166" s="218"/>
      <c r="MPR2166" s="218"/>
      <c r="MPS2166" s="218"/>
      <c r="MPT2166" s="218"/>
      <c r="MPU2166" s="218"/>
      <c r="MPV2166" s="218"/>
      <c r="MPW2166" s="218"/>
      <c r="MPX2166" s="218"/>
      <c r="MPY2166" s="218"/>
      <c r="MPZ2166" s="218"/>
      <c r="MQA2166" s="218"/>
      <c r="MQB2166" s="218"/>
      <c r="MQC2166" s="218"/>
      <c r="MQD2166" s="218"/>
      <c r="MQE2166" s="218"/>
      <c r="MQF2166" s="218"/>
      <c r="MQG2166" s="218"/>
      <c r="MQH2166" s="218"/>
      <c r="MQI2166" s="218"/>
      <c r="MQJ2166" s="218"/>
      <c r="MQK2166" s="218"/>
      <c r="MQL2166" s="218"/>
      <c r="MQM2166" s="218"/>
      <c r="MQN2166" s="218"/>
      <c r="MQO2166" s="218"/>
      <c r="MQP2166" s="218"/>
      <c r="MQQ2166" s="218"/>
      <c r="MQR2166" s="218"/>
      <c r="MQS2166" s="218"/>
      <c r="MQT2166" s="218"/>
      <c r="MQU2166" s="218"/>
      <c r="MQV2166" s="218"/>
      <c r="MQW2166" s="218"/>
      <c r="MQX2166" s="218"/>
      <c r="MQY2166" s="218"/>
      <c r="MQZ2166" s="218"/>
      <c r="MRA2166" s="218"/>
      <c r="MRB2166" s="218"/>
      <c r="MRC2166" s="218"/>
      <c r="MRD2166" s="218"/>
      <c r="MRE2166" s="218"/>
      <c r="MRF2166" s="218"/>
      <c r="MRG2166" s="218"/>
      <c r="MRH2166" s="218"/>
      <c r="MRI2166" s="218"/>
      <c r="MRJ2166" s="218"/>
      <c r="MRK2166" s="218"/>
      <c r="MRL2166" s="218"/>
      <c r="MRM2166" s="218"/>
      <c r="MRN2166" s="218"/>
      <c r="MRO2166" s="218"/>
      <c r="MRP2166" s="218"/>
      <c r="MRQ2166" s="218"/>
      <c r="MRR2166" s="218"/>
      <c r="MRS2166" s="218"/>
      <c r="MRT2166" s="218"/>
      <c r="MRU2166" s="218"/>
      <c r="MRV2166" s="218"/>
      <c r="MRW2166" s="218"/>
      <c r="MRX2166" s="218"/>
      <c r="MRY2166" s="218"/>
      <c r="MRZ2166" s="218"/>
      <c r="MSA2166" s="218"/>
      <c r="MSB2166" s="218"/>
      <c r="MSC2166" s="218"/>
      <c r="MSD2166" s="218"/>
      <c r="MSE2166" s="218"/>
      <c r="MSF2166" s="218"/>
      <c r="MSG2166" s="218"/>
      <c r="MSH2166" s="218"/>
      <c r="MSI2166" s="218"/>
      <c r="MSJ2166" s="218"/>
      <c r="MSK2166" s="218"/>
      <c r="MSL2166" s="218"/>
      <c r="MSM2166" s="218"/>
      <c r="MSN2166" s="218"/>
      <c r="MSO2166" s="218"/>
      <c r="MSP2166" s="218"/>
      <c r="MSQ2166" s="218"/>
      <c r="MSR2166" s="218"/>
      <c r="MSS2166" s="218"/>
      <c r="MST2166" s="218"/>
      <c r="MSU2166" s="218"/>
      <c r="MSV2166" s="218"/>
      <c r="MSW2166" s="218"/>
      <c r="MSX2166" s="218"/>
      <c r="MSY2166" s="218"/>
      <c r="MSZ2166" s="218"/>
      <c r="MTA2166" s="218"/>
      <c r="MTB2166" s="218"/>
      <c r="MTC2166" s="218"/>
      <c r="MTD2166" s="218"/>
      <c r="MTE2166" s="218"/>
      <c r="MTF2166" s="218"/>
      <c r="MTG2166" s="218"/>
      <c r="MTH2166" s="218"/>
      <c r="MTI2166" s="218"/>
      <c r="MTJ2166" s="218"/>
      <c r="MTK2166" s="218"/>
      <c r="MTL2166" s="218"/>
      <c r="MTM2166" s="218"/>
      <c r="MTN2166" s="218"/>
      <c r="MTO2166" s="218"/>
      <c r="MTP2166" s="218"/>
      <c r="MTQ2166" s="218"/>
      <c r="MTR2166" s="218"/>
      <c r="MTS2166" s="218"/>
      <c r="MTT2166" s="218"/>
      <c r="MTU2166" s="218"/>
      <c r="MTV2166" s="218"/>
      <c r="MTW2166" s="218"/>
      <c r="MTX2166" s="218"/>
      <c r="MTY2166" s="218"/>
      <c r="MTZ2166" s="218"/>
      <c r="MUA2166" s="218"/>
      <c r="MUB2166" s="218"/>
      <c r="MUC2166" s="218"/>
      <c r="MUD2166" s="218"/>
      <c r="MUE2166" s="218"/>
      <c r="MUF2166" s="218"/>
      <c r="MUG2166" s="218"/>
      <c r="MUH2166" s="218"/>
      <c r="MUI2166" s="218"/>
      <c r="MUJ2166" s="218"/>
      <c r="MUK2166" s="218"/>
      <c r="MUL2166" s="218"/>
      <c r="MUM2166" s="218"/>
      <c r="MUN2166" s="218"/>
      <c r="MUO2166" s="218"/>
      <c r="MUP2166" s="218"/>
      <c r="MUQ2166" s="218"/>
      <c r="MUR2166" s="218"/>
      <c r="MUS2166" s="218"/>
      <c r="MUT2166" s="218"/>
      <c r="MUU2166" s="218"/>
      <c r="MUV2166" s="218"/>
      <c r="MUW2166" s="218"/>
      <c r="MUX2166" s="218"/>
      <c r="MUY2166" s="218"/>
      <c r="MUZ2166" s="218"/>
      <c r="MVA2166" s="218"/>
      <c r="MVB2166" s="218"/>
      <c r="MVC2166" s="218"/>
      <c r="MVD2166" s="218"/>
      <c r="MVE2166" s="218"/>
      <c r="MVF2166" s="218"/>
      <c r="MVG2166" s="218"/>
      <c r="MVH2166" s="218"/>
      <c r="MVI2166" s="218"/>
      <c r="MVJ2166" s="218"/>
      <c r="MVK2166" s="218"/>
      <c r="MVL2166" s="218"/>
      <c r="MVM2166" s="218"/>
      <c r="MVN2166" s="218"/>
      <c r="MVO2166" s="218"/>
      <c r="MVP2166" s="218"/>
      <c r="MVQ2166" s="218"/>
      <c r="MVR2166" s="218"/>
      <c r="MVS2166" s="218"/>
      <c r="MVT2166" s="218"/>
      <c r="MVU2166" s="218"/>
      <c r="MVV2166" s="218"/>
      <c r="MVW2166" s="218"/>
      <c r="MVX2166" s="218"/>
      <c r="MVY2166" s="218"/>
      <c r="MVZ2166" s="218"/>
      <c r="MWA2166" s="218"/>
      <c r="MWB2166" s="218"/>
      <c r="MWC2166" s="218"/>
      <c r="MWD2166" s="218"/>
      <c r="MWE2166" s="218"/>
      <c r="MWF2166" s="218"/>
      <c r="MWG2166" s="218"/>
      <c r="MWH2166" s="218"/>
      <c r="MWI2166" s="218"/>
      <c r="MWJ2166" s="218"/>
      <c r="MWK2166" s="218"/>
      <c r="MWL2166" s="218"/>
      <c r="MWM2166" s="218"/>
      <c r="MWN2166" s="218"/>
      <c r="MWO2166" s="218"/>
      <c r="MWP2166" s="218"/>
      <c r="MWQ2166" s="218"/>
      <c r="MWR2166" s="218"/>
      <c r="MWS2166" s="218"/>
      <c r="MWT2166" s="218"/>
      <c r="MWU2166" s="218"/>
      <c r="MWV2166" s="218"/>
      <c r="MWW2166" s="218"/>
      <c r="MWX2166" s="218"/>
      <c r="MWY2166" s="218"/>
      <c r="MWZ2166" s="218"/>
      <c r="MXA2166" s="218"/>
      <c r="MXB2166" s="218"/>
      <c r="MXC2166" s="218"/>
      <c r="MXD2166" s="218"/>
      <c r="MXE2166" s="218"/>
      <c r="MXF2166" s="218"/>
      <c r="MXG2166" s="218"/>
      <c r="MXH2166" s="218"/>
      <c r="MXI2166" s="218"/>
      <c r="MXJ2166" s="218"/>
      <c r="MXK2166" s="218"/>
      <c r="MXL2166" s="218"/>
      <c r="MXM2166" s="218"/>
      <c r="MXN2166" s="218"/>
      <c r="MXO2166" s="218"/>
      <c r="MXP2166" s="218"/>
      <c r="MXQ2166" s="218"/>
      <c r="MXR2166" s="218"/>
      <c r="MXS2166" s="218"/>
      <c r="MXT2166" s="218"/>
      <c r="MXU2166" s="218"/>
      <c r="MXV2166" s="218"/>
      <c r="MXW2166" s="218"/>
      <c r="MXX2166" s="218"/>
      <c r="MXY2166" s="218"/>
      <c r="MXZ2166" s="218"/>
      <c r="MYA2166" s="218"/>
      <c r="MYB2166" s="218"/>
      <c r="MYC2166" s="218"/>
      <c r="MYD2166" s="218"/>
      <c r="MYE2166" s="218"/>
      <c r="MYF2166" s="218"/>
      <c r="MYG2166" s="218"/>
      <c r="MYH2166" s="218"/>
      <c r="MYI2166" s="218"/>
      <c r="MYJ2166" s="218"/>
      <c r="MYK2166" s="218"/>
      <c r="MYL2166" s="218"/>
      <c r="MYM2166" s="218"/>
      <c r="MYN2166" s="218"/>
      <c r="MYO2166" s="218"/>
      <c r="MYP2166" s="218"/>
      <c r="MYQ2166" s="218"/>
      <c r="MYR2166" s="218"/>
      <c r="MYS2166" s="218"/>
      <c r="MYT2166" s="218"/>
      <c r="MYU2166" s="218"/>
      <c r="MYV2166" s="218"/>
      <c r="MYW2166" s="218"/>
      <c r="MYX2166" s="218"/>
      <c r="MYY2166" s="218"/>
      <c r="MYZ2166" s="218"/>
      <c r="MZA2166" s="218"/>
      <c r="MZB2166" s="218"/>
      <c r="MZC2166" s="218"/>
      <c r="MZD2166" s="218"/>
      <c r="MZE2166" s="218"/>
      <c r="MZF2166" s="218"/>
      <c r="MZG2166" s="218"/>
      <c r="MZH2166" s="218"/>
      <c r="MZI2166" s="218"/>
      <c r="MZJ2166" s="218"/>
      <c r="MZK2166" s="218"/>
      <c r="MZL2166" s="218"/>
      <c r="MZM2166" s="218"/>
      <c r="MZN2166" s="218"/>
      <c r="MZO2166" s="218"/>
      <c r="MZP2166" s="218"/>
      <c r="MZQ2166" s="218"/>
      <c r="MZR2166" s="218"/>
      <c r="MZS2166" s="218"/>
      <c r="MZT2166" s="218"/>
      <c r="MZU2166" s="218"/>
      <c r="MZV2166" s="218"/>
      <c r="MZW2166" s="218"/>
      <c r="MZX2166" s="218"/>
      <c r="MZY2166" s="218"/>
      <c r="MZZ2166" s="218"/>
      <c r="NAA2166" s="218"/>
      <c r="NAB2166" s="218"/>
      <c r="NAC2166" s="218"/>
      <c r="NAD2166" s="218"/>
      <c r="NAE2166" s="218"/>
      <c r="NAF2166" s="218"/>
      <c r="NAG2166" s="218"/>
      <c r="NAH2166" s="218"/>
      <c r="NAI2166" s="218"/>
      <c r="NAJ2166" s="218"/>
      <c r="NAK2166" s="218"/>
      <c r="NAL2166" s="218"/>
      <c r="NAM2166" s="218"/>
      <c r="NAN2166" s="218"/>
      <c r="NAO2166" s="218"/>
      <c r="NAP2166" s="218"/>
      <c r="NAQ2166" s="218"/>
      <c r="NAR2166" s="218"/>
      <c r="NAS2166" s="218"/>
      <c r="NAT2166" s="218"/>
      <c r="NAU2166" s="218"/>
      <c r="NAV2166" s="218"/>
      <c r="NAW2166" s="218"/>
      <c r="NAX2166" s="218"/>
      <c r="NAY2166" s="218"/>
      <c r="NAZ2166" s="218"/>
      <c r="NBA2166" s="218"/>
      <c r="NBB2166" s="218"/>
      <c r="NBC2166" s="218"/>
      <c r="NBD2166" s="218"/>
      <c r="NBE2166" s="218"/>
      <c r="NBF2166" s="218"/>
      <c r="NBG2166" s="218"/>
      <c r="NBH2166" s="218"/>
      <c r="NBI2166" s="218"/>
      <c r="NBJ2166" s="218"/>
      <c r="NBK2166" s="218"/>
      <c r="NBL2166" s="218"/>
      <c r="NBM2166" s="218"/>
      <c r="NBN2166" s="218"/>
      <c r="NBO2166" s="218"/>
      <c r="NBP2166" s="218"/>
      <c r="NBQ2166" s="218"/>
      <c r="NBR2166" s="218"/>
      <c r="NBS2166" s="218"/>
      <c r="NBT2166" s="218"/>
      <c r="NBU2166" s="218"/>
      <c r="NBV2166" s="218"/>
      <c r="NBW2166" s="218"/>
      <c r="NBX2166" s="218"/>
      <c r="NBY2166" s="218"/>
      <c r="NBZ2166" s="218"/>
      <c r="NCA2166" s="218"/>
      <c r="NCB2166" s="218"/>
      <c r="NCC2166" s="218"/>
      <c r="NCD2166" s="218"/>
      <c r="NCE2166" s="218"/>
      <c r="NCF2166" s="218"/>
      <c r="NCG2166" s="218"/>
      <c r="NCH2166" s="218"/>
      <c r="NCI2166" s="218"/>
      <c r="NCJ2166" s="218"/>
      <c r="NCK2166" s="218"/>
      <c r="NCL2166" s="218"/>
      <c r="NCM2166" s="218"/>
      <c r="NCN2166" s="218"/>
      <c r="NCO2166" s="218"/>
      <c r="NCP2166" s="218"/>
      <c r="NCQ2166" s="218"/>
      <c r="NCR2166" s="218"/>
      <c r="NCS2166" s="218"/>
      <c r="NCT2166" s="218"/>
      <c r="NCU2166" s="218"/>
      <c r="NCV2166" s="218"/>
      <c r="NCW2166" s="218"/>
      <c r="NCX2166" s="218"/>
      <c r="NCY2166" s="218"/>
      <c r="NCZ2166" s="218"/>
      <c r="NDA2166" s="218"/>
      <c r="NDB2166" s="218"/>
      <c r="NDC2166" s="218"/>
      <c r="NDD2166" s="218"/>
      <c r="NDE2166" s="218"/>
      <c r="NDF2166" s="218"/>
      <c r="NDG2166" s="218"/>
      <c r="NDH2166" s="218"/>
      <c r="NDI2166" s="218"/>
      <c r="NDJ2166" s="218"/>
      <c r="NDK2166" s="218"/>
      <c r="NDL2166" s="218"/>
      <c r="NDM2166" s="218"/>
      <c r="NDN2166" s="218"/>
      <c r="NDO2166" s="218"/>
      <c r="NDP2166" s="218"/>
      <c r="NDQ2166" s="218"/>
      <c r="NDR2166" s="218"/>
      <c r="NDS2166" s="218"/>
      <c r="NDT2166" s="218"/>
      <c r="NDU2166" s="218"/>
      <c r="NDV2166" s="218"/>
      <c r="NDW2166" s="218"/>
      <c r="NDX2166" s="218"/>
      <c r="NDY2166" s="218"/>
      <c r="NDZ2166" s="218"/>
      <c r="NEA2166" s="218"/>
      <c r="NEB2166" s="218"/>
      <c r="NEC2166" s="218"/>
      <c r="NED2166" s="218"/>
      <c r="NEE2166" s="218"/>
      <c r="NEF2166" s="218"/>
      <c r="NEG2166" s="218"/>
      <c r="NEH2166" s="218"/>
      <c r="NEI2166" s="218"/>
      <c r="NEJ2166" s="218"/>
      <c r="NEK2166" s="218"/>
      <c r="NEL2166" s="218"/>
      <c r="NEM2166" s="218"/>
      <c r="NEN2166" s="218"/>
      <c r="NEO2166" s="218"/>
      <c r="NEP2166" s="218"/>
      <c r="NEQ2166" s="218"/>
      <c r="NER2166" s="218"/>
      <c r="NES2166" s="218"/>
      <c r="NET2166" s="218"/>
      <c r="NEU2166" s="218"/>
      <c r="NEV2166" s="218"/>
      <c r="NEW2166" s="218"/>
      <c r="NEX2166" s="218"/>
      <c r="NEY2166" s="218"/>
      <c r="NEZ2166" s="218"/>
      <c r="NFA2166" s="218"/>
      <c r="NFB2166" s="218"/>
      <c r="NFC2166" s="218"/>
      <c r="NFD2166" s="218"/>
      <c r="NFE2166" s="218"/>
      <c r="NFF2166" s="218"/>
      <c r="NFG2166" s="218"/>
      <c r="NFH2166" s="218"/>
      <c r="NFI2166" s="218"/>
      <c r="NFJ2166" s="218"/>
      <c r="NFK2166" s="218"/>
      <c r="NFL2166" s="218"/>
      <c r="NFM2166" s="218"/>
      <c r="NFN2166" s="218"/>
      <c r="NFO2166" s="218"/>
      <c r="NFP2166" s="218"/>
      <c r="NFQ2166" s="218"/>
      <c r="NFR2166" s="218"/>
      <c r="NFS2166" s="218"/>
      <c r="NFT2166" s="218"/>
      <c r="NFU2166" s="218"/>
      <c r="NFV2166" s="218"/>
      <c r="NFW2166" s="218"/>
      <c r="NFX2166" s="218"/>
      <c r="NFY2166" s="218"/>
      <c r="NFZ2166" s="218"/>
      <c r="NGA2166" s="218"/>
      <c r="NGB2166" s="218"/>
      <c r="NGC2166" s="218"/>
      <c r="NGD2166" s="218"/>
      <c r="NGE2166" s="218"/>
      <c r="NGF2166" s="218"/>
      <c r="NGG2166" s="218"/>
      <c r="NGH2166" s="218"/>
      <c r="NGI2166" s="218"/>
      <c r="NGJ2166" s="218"/>
      <c r="NGK2166" s="218"/>
      <c r="NGL2166" s="218"/>
      <c r="NGM2166" s="218"/>
      <c r="NGN2166" s="218"/>
      <c r="NGO2166" s="218"/>
      <c r="NGP2166" s="218"/>
      <c r="NGQ2166" s="218"/>
      <c r="NGR2166" s="218"/>
      <c r="NGS2166" s="218"/>
      <c r="NGT2166" s="218"/>
      <c r="NGU2166" s="218"/>
      <c r="NGV2166" s="218"/>
      <c r="NGW2166" s="218"/>
      <c r="NGX2166" s="218"/>
      <c r="NGY2166" s="218"/>
      <c r="NGZ2166" s="218"/>
      <c r="NHA2166" s="218"/>
      <c r="NHB2166" s="218"/>
      <c r="NHC2166" s="218"/>
      <c r="NHD2166" s="218"/>
      <c r="NHE2166" s="218"/>
      <c r="NHF2166" s="218"/>
      <c r="NHG2166" s="218"/>
      <c r="NHH2166" s="218"/>
      <c r="NHI2166" s="218"/>
      <c r="NHJ2166" s="218"/>
      <c r="NHK2166" s="218"/>
      <c r="NHL2166" s="218"/>
      <c r="NHM2166" s="218"/>
      <c r="NHN2166" s="218"/>
      <c r="NHO2166" s="218"/>
      <c r="NHP2166" s="218"/>
      <c r="NHQ2166" s="218"/>
      <c r="NHR2166" s="218"/>
      <c r="NHS2166" s="218"/>
      <c r="NHT2166" s="218"/>
      <c r="NHU2166" s="218"/>
      <c r="NHV2166" s="218"/>
      <c r="NHW2166" s="218"/>
      <c r="NHX2166" s="218"/>
      <c r="NHY2166" s="218"/>
      <c r="NHZ2166" s="218"/>
      <c r="NIA2166" s="218"/>
      <c r="NIB2166" s="218"/>
      <c r="NIC2166" s="218"/>
      <c r="NID2166" s="218"/>
      <c r="NIE2166" s="218"/>
      <c r="NIF2166" s="218"/>
      <c r="NIG2166" s="218"/>
      <c r="NIH2166" s="218"/>
      <c r="NII2166" s="218"/>
      <c r="NIJ2166" s="218"/>
      <c r="NIK2166" s="218"/>
      <c r="NIL2166" s="218"/>
      <c r="NIM2166" s="218"/>
      <c r="NIN2166" s="218"/>
      <c r="NIO2166" s="218"/>
      <c r="NIP2166" s="218"/>
      <c r="NIQ2166" s="218"/>
      <c r="NIR2166" s="218"/>
      <c r="NIS2166" s="218"/>
      <c r="NIT2166" s="218"/>
      <c r="NIU2166" s="218"/>
      <c r="NIV2166" s="218"/>
      <c r="NIW2166" s="218"/>
      <c r="NIX2166" s="218"/>
      <c r="NIY2166" s="218"/>
      <c r="NIZ2166" s="218"/>
      <c r="NJA2166" s="218"/>
      <c r="NJB2166" s="218"/>
      <c r="NJC2166" s="218"/>
      <c r="NJD2166" s="218"/>
      <c r="NJE2166" s="218"/>
      <c r="NJF2166" s="218"/>
      <c r="NJG2166" s="218"/>
      <c r="NJH2166" s="218"/>
      <c r="NJI2166" s="218"/>
      <c r="NJJ2166" s="218"/>
      <c r="NJK2166" s="218"/>
      <c r="NJL2166" s="218"/>
      <c r="NJM2166" s="218"/>
      <c r="NJN2166" s="218"/>
      <c r="NJO2166" s="218"/>
      <c r="NJP2166" s="218"/>
      <c r="NJQ2166" s="218"/>
      <c r="NJR2166" s="218"/>
      <c r="NJS2166" s="218"/>
      <c r="NJT2166" s="218"/>
      <c r="NJU2166" s="218"/>
      <c r="NJV2166" s="218"/>
      <c r="NJW2166" s="218"/>
      <c r="NJX2166" s="218"/>
      <c r="NJY2166" s="218"/>
      <c r="NJZ2166" s="218"/>
      <c r="NKA2166" s="218"/>
      <c r="NKB2166" s="218"/>
      <c r="NKC2166" s="218"/>
      <c r="NKD2166" s="218"/>
      <c r="NKE2166" s="218"/>
      <c r="NKF2166" s="218"/>
      <c r="NKG2166" s="218"/>
      <c r="NKH2166" s="218"/>
      <c r="NKI2166" s="218"/>
      <c r="NKJ2166" s="218"/>
      <c r="NKK2166" s="218"/>
      <c r="NKL2166" s="218"/>
      <c r="NKM2166" s="218"/>
      <c r="NKN2166" s="218"/>
      <c r="NKO2166" s="218"/>
      <c r="NKP2166" s="218"/>
      <c r="NKQ2166" s="218"/>
      <c r="NKR2166" s="218"/>
      <c r="NKS2166" s="218"/>
      <c r="NKT2166" s="218"/>
      <c r="NKU2166" s="218"/>
      <c r="NKV2166" s="218"/>
      <c r="NKW2166" s="218"/>
      <c r="NKX2166" s="218"/>
      <c r="NKY2166" s="218"/>
      <c r="NKZ2166" s="218"/>
      <c r="NLA2166" s="218"/>
      <c r="NLB2166" s="218"/>
      <c r="NLC2166" s="218"/>
      <c r="NLD2166" s="218"/>
      <c r="NLE2166" s="218"/>
      <c r="NLF2166" s="218"/>
      <c r="NLG2166" s="218"/>
      <c r="NLH2166" s="218"/>
      <c r="NLI2166" s="218"/>
      <c r="NLJ2166" s="218"/>
      <c r="NLK2166" s="218"/>
      <c r="NLL2166" s="218"/>
      <c r="NLM2166" s="218"/>
      <c r="NLN2166" s="218"/>
      <c r="NLO2166" s="218"/>
      <c r="NLP2166" s="218"/>
      <c r="NLQ2166" s="218"/>
      <c r="NLR2166" s="218"/>
      <c r="NLS2166" s="218"/>
      <c r="NLT2166" s="218"/>
      <c r="NLU2166" s="218"/>
      <c r="NLV2166" s="218"/>
      <c r="NLW2166" s="218"/>
      <c r="NLX2166" s="218"/>
      <c r="NLY2166" s="218"/>
      <c r="NLZ2166" s="218"/>
      <c r="NMA2166" s="218"/>
      <c r="NMB2166" s="218"/>
      <c r="NMC2166" s="218"/>
      <c r="NMD2166" s="218"/>
      <c r="NME2166" s="218"/>
      <c r="NMF2166" s="218"/>
      <c r="NMG2166" s="218"/>
      <c r="NMH2166" s="218"/>
      <c r="NMI2166" s="218"/>
      <c r="NMJ2166" s="218"/>
      <c r="NMK2166" s="218"/>
      <c r="NML2166" s="218"/>
      <c r="NMM2166" s="218"/>
      <c r="NMN2166" s="218"/>
      <c r="NMO2166" s="218"/>
      <c r="NMP2166" s="218"/>
      <c r="NMQ2166" s="218"/>
      <c r="NMR2166" s="218"/>
      <c r="NMS2166" s="218"/>
      <c r="NMT2166" s="218"/>
      <c r="NMU2166" s="218"/>
      <c r="NMV2166" s="218"/>
      <c r="NMW2166" s="218"/>
      <c r="NMX2166" s="218"/>
      <c r="NMY2166" s="218"/>
      <c r="NMZ2166" s="218"/>
      <c r="NNA2166" s="218"/>
      <c r="NNB2166" s="218"/>
      <c r="NNC2166" s="218"/>
      <c r="NND2166" s="218"/>
      <c r="NNE2166" s="218"/>
      <c r="NNF2166" s="218"/>
      <c r="NNG2166" s="218"/>
      <c r="NNH2166" s="218"/>
      <c r="NNI2166" s="218"/>
      <c r="NNJ2166" s="218"/>
      <c r="NNK2166" s="218"/>
      <c r="NNL2166" s="218"/>
      <c r="NNM2166" s="218"/>
      <c r="NNN2166" s="218"/>
      <c r="NNO2166" s="218"/>
      <c r="NNP2166" s="218"/>
      <c r="NNQ2166" s="218"/>
      <c r="NNR2166" s="218"/>
      <c r="NNS2166" s="218"/>
      <c r="NNT2166" s="218"/>
      <c r="NNU2166" s="218"/>
      <c r="NNV2166" s="218"/>
      <c r="NNW2166" s="218"/>
      <c r="NNX2166" s="218"/>
      <c r="NNY2166" s="218"/>
      <c r="NNZ2166" s="218"/>
      <c r="NOA2166" s="218"/>
      <c r="NOB2166" s="218"/>
      <c r="NOC2166" s="218"/>
      <c r="NOD2166" s="218"/>
      <c r="NOE2166" s="218"/>
      <c r="NOF2166" s="218"/>
      <c r="NOG2166" s="218"/>
      <c r="NOH2166" s="218"/>
      <c r="NOI2166" s="218"/>
      <c r="NOJ2166" s="218"/>
      <c r="NOK2166" s="218"/>
      <c r="NOL2166" s="218"/>
      <c r="NOM2166" s="218"/>
      <c r="NON2166" s="218"/>
      <c r="NOO2166" s="218"/>
      <c r="NOP2166" s="218"/>
      <c r="NOQ2166" s="218"/>
      <c r="NOR2166" s="218"/>
      <c r="NOS2166" s="218"/>
      <c r="NOT2166" s="218"/>
      <c r="NOU2166" s="218"/>
      <c r="NOV2166" s="218"/>
      <c r="NOW2166" s="218"/>
      <c r="NOX2166" s="218"/>
      <c r="NOY2166" s="218"/>
      <c r="NOZ2166" s="218"/>
      <c r="NPA2166" s="218"/>
      <c r="NPB2166" s="218"/>
      <c r="NPC2166" s="218"/>
      <c r="NPD2166" s="218"/>
      <c r="NPE2166" s="218"/>
      <c r="NPF2166" s="218"/>
      <c r="NPG2166" s="218"/>
      <c r="NPH2166" s="218"/>
      <c r="NPI2166" s="218"/>
      <c r="NPJ2166" s="218"/>
      <c r="NPK2166" s="218"/>
      <c r="NPL2166" s="218"/>
      <c r="NPM2166" s="218"/>
      <c r="NPN2166" s="218"/>
      <c r="NPO2166" s="218"/>
      <c r="NPP2166" s="218"/>
      <c r="NPQ2166" s="218"/>
      <c r="NPR2166" s="218"/>
      <c r="NPS2166" s="218"/>
      <c r="NPT2166" s="218"/>
      <c r="NPU2166" s="218"/>
      <c r="NPV2166" s="218"/>
      <c r="NPW2166" s="218"/>
      <c r="NPX2166" s="218"/>
      <c r="NPY2166" s="218"/>
      <c r="NPZ2166" s="218"/>
      <c r="NQA2166" s="218"/>
      <c r="NQB2166" s="218"/>
      <c r="NQC2166" s="218"/>
      <c r="NQD2166" s="218"/>
      <c r="NQE2166" s="218"/>
      <c r="NQF2166" s="218"/>
      <c r="NQG2166" s="218"/>
      <c r="NQH2166" s="218"/>
      <c r="NQI2166" s="218"/>
      <c r="NQJ2166" s="218"/>
      <c r="NQK2166" s="218"/>
      <c r="NQL2166" s="218"/>
      <c r="NQM2166" s="218"/>
      <c r="NQN2166" s="218"/>
      <c r="NQO2166" s="218"/>
      <c r="NQP2166" s="218"/>
      <c r="NQQ2166" s="218"/>
      <c r="NQR2166" s="218"/>
      <c r="NQS2166" s="218"/>
      <c r="NQT2166" s="218"/>
      <c r="NQU2166" s="218"/>
      <c r="NQV2166" s="218"/>
      <c r="NQW2166" s="218"/>
      <c r="NQX2166" s="218"/>
      <c r="NQY2166" s="218"/>
      <c r="NQZ2166" s="218"/>
      <c r="NRA2166" s="218"/>
      <c r="NRB2166" s="218"/>
      <c r="NRC2166" s="218"/>
      <c r="NRD2166" s="218"/>
      <c r="NRE2166" s="218"/>
      <c r="NRF2166" s="218"/>
      <c r="NRG2166" s="218"/>
      <c r="NRH2166" s="218"/>
      <c r="NRI2166" s="218"/>
      <c r="NRJ2166" s="218"/>
      <c r="NRK2166" s="218"/>
      <c r="NRL2166" s="218"/>
      <c r="NRM2166" s="218"/>
      <c r="NRN2166" s="218"/>
      <c r="NRO2166" s="218"/>
      <c r="NRP2166" s="218"/>
      <c r="NRQ2166" s="218"/>
      <c r="NRR2166" s="218"/>
      <c r="NRS2166" s="218"/>
      <c r="NRT2166" s="218"/>
      <c r="NRU2166" s="218"/>
      <c r="NRV2166" s="218"/>
      <c r="NRW2166" s="218"/>
      <c r="NRX2166" s="218"/>
      <c r="NRY2166" s="218"/>
      <c r="NRZ2166" s="218"/>
      <c r="NSA2166" s="218"/>
      <c r="NSB2166" s="218"/>
      <c r="NSC2166" s="218"/>
      <c r="NSD2166" s="218"/>
      <c r="NSE2166" s="218"/>
      <c r="NSF2166" s="218"/>
      <c r="NSG2166" s="218"/>
      <c r="NSH2166" s="218"/>
      <c r="NSI2166" s="218"/>
      <c r="NSJ2166" s="218"/>
      <c r="NSK2166" s="218"/>
      <c r="NSL2166" s="218"/>
      <c r="NSM2166" s="218"/>
      <c r="NSN2166" s="218"/>
      <c r="NSO2166" s="218"/>
      <c r="NSP2166" s="218"/>
      <c r="NSQ2166" s="218"/>
      <c r="NSR2166" s="218"/>
      <c r="NSS2166" s="218"/>
      <c r="NST2166" s="218"/>
      <c r="NSU2166" s="218"/>
      <c r="NSV2166" s="218"/>
      <c r="NSW2166" s="218"/>
      <c r="NSX2166" s="218"/>
      <c r="NSY2166" s="218"/>
      <c r="NSZ2166" s="218"/>
      <c r="NTA2166" s="218"/>
      <c r="NTB2166" s="218"/>
      <c r="NTC2166" s="218"/>
      <c r="NTD2166" s="218"/>
      <c r="NTE2166" s="218"/>
      <c r="NTF2166" s="218"/>
      <c r="NTG2166" s="218"/>
      <c r="NTH2166" s="218"/>
      <c r="NTI2166" s="218"/>
      <c r="NTJ2166" s="218"/>
      <c r="NTK2166" s="218"/>
      <c r="NTL2166" s="218"/>
      <c r="NTM2166" s="218"/>
      <c r="NTN2166" s="218"/>
      <c r="NTO2166" s="218"/>
      <c r="NTP2166" s="218"/>
      <c r="NTQ2166" s="218"/>
      <c r="NTR2166" s="218"/>
      <c r="NTS2166" s="218"/>
      <c r="NTT2166" s="218"/>
      <c r="NTU2166" s="218"/>
      <c r="NTV2166" s="218"/>
      <c r="NTW2166" s="218"/>
      <c r="NTX2166" s="218"/>
      <c r="NTY2166" s="218"/>
      <c r="NTZ2166" s="218"/>
      <c r="NUA2166" s="218"/>
      <c r="NUB2166" s="218"/>
      <c r="NUC2166" s="218"/>
      <c r="NUD2166" s="218"/>
      <c r="NUE2166" s="218"/>
      <c r="NUF2166" s="218"/>
      <c r="NUG2166" s="218"/>
      <c r="NUH2166" s="218"/>
      <c r="NUI2166" s="218"/>
      <c r="NUJ2166" s="218"/>
      <c r="NUK2166" s="218"/>
      <c r="NUL2166" s="218"/>
      <c r="NUM2166" s="218"/>
      <c r="NUN2166" s="218"/>
      <c r="NUO2166" s="218"/>
      <c r="NUP2166" s="218"/>
      <c r="NUQ2166" s="218"/>
      <c r="NUR2166" s="218"/>
      <c r="NUS2166" s="218"/>
      <c r="NUT2166" s="218"/>
      <c r="NUU2166" s="218"/>
      <c r="NUV2166" s="218"/>
      <c r="NUW2166" s="218"/>
      <c r="NUX2166" s="218"/>
      <c r="NUY2166" s="218"/>
      <c r="NUZ2166" s="218"/>
      <c r="NVA2166" s="218"/>
      <c r="NVB2166" s="218"/>
      <c r="NVC2166" s="218"/>
      <c r="NVD2166" s="218"/>
      <c r="NVE2166" s="218"/>
      <c r="NVF2166" s="218"/>
      <c r="NVG2166" s="218"/>
      <c r="NVH2166" s="218"/>
      <c r="NVI2166" s="218"/>
      <c r="NVJ2166" s="218"/>
      <c r="NVK2166" s="218"/>
      <c r="NVL2166" s="218"/>
      <c r="NVM2166" s="218"/>
      <c r="NVN2166" s="218"/>
      <c r="NVO2166" s="218"/>
      <c r="NVP2166" s="218"/>
      <c r="NVQ2166" s="218"/>
      <c r="NVR2166" s="218"/>
      <c r="NVS2166" s="218"/>
      <c r="NVT2166" s="218"/>
      <c r="NVU2166" s="218"/>
      <c r="NVV2166" s="218"/>
      <c r="NVW2166" s="218"/>
      <c r="NVX2166" s="218"/>
      <c r="NVY2166" s="218"/>
      <c r="NVZ2166" s="218"/>
      <c r="NWA2166" s="218"/>
      <c r="NWB2166" s="218"/>
      <c r="NWC2166" s="218"/>
      <c r="NWD2166" s="218"/>
      <c r="NWE2166" s="218"/>
      <c r="NWF2166" s="218"/>
      <c r="NWG2166" s="218"/>
      <c r="NWH2166" s="218"/>
      <c r="NWI2166" s="218"/>
      <c r="NWJ2166" s="218"/>
      <c r="NWK2166" s="218"/>
      <c r="NWL2166" s="218"/>
      <c r="NWM2166" s="218"/>
      <c r="NWN2166" s="218"/>
      <c r="NWO2166" s="218"/>
      <c r="NWP2166" s="218"/>
      <c r="NWQ2166" s="218"/>
      <c r="NWR2166" s="218"/>
      <c r="NWS2166" s="218"/>
      <c r="NWT2166" s="218"/>
      <c r="NWU2166" s="218"/>
      <c r="NWV2166" s="218"/>
      <c r="NWW2166" s="218"/>
      <c r="NWX2166" s="218"/>
      <c r="NWY2166" s="218"/>
      <c r="NWZ2166" s="218"/>
      <c r="NXA2166" s="218"/>
      <c r="NXB2166" s="218"/>
      <c r="NXC2166" s="218"/>
      <c r="NXD2166" s="218"/>
      <c r="NXE2166" s="218"/>
      <c r="NXF2166" s="218"/>
      <c r="NXG2166" s="218"/>
      <c r="NXH2166" s="218"/>
      <c r="NXI2166" s="218"/>
      <c r="NXJ2166" s="218"/>
      <c r="NXK2166" s="218"/>
      <c r="NXL2166" s="218"/>
      <c r="NXM2166" s="218"/>
      <c r="NXN2166" s="218"/>
      <c r="NXO2166" s="218"/>
      <c r="NXP2166" s="218"/>
      <c r="NXQ2166" s="218"/>
      <c r="NXR2166" s="218"/>
      <c r="NXS2166" s="218"/>
      <c r="NXT2166" s="218"/>
      <c r="NXU2166" s="218"/>
      <c r="NXV2166" s="218"/>
      <c r="NXW2166" s="218"/>
      <c r="NXX2166" s="218"/>
      <c r="NXY2166" s="218"/>
      <c r="NXZ2166" s="218"/>
      <c r="NYA2166" s="218"/>
      <c r="NYB2166" s="218"/>
      <c r="NYC2166" s="218"/>
      <c r="NYD2166" s="218"/>
      <c r="NYE2166" s="218"/>
      <c r="NYF2166" s="218"/>
      <c r="NYG2166" s="218"/>
      <c r="NYH2166" s="218"/>
      <c r="NYI2166" s="218"/>
      <c r="NYJ2166" s="218"/>
      <c r="NYK2166" s="218"/>
      <c r="NYL2166" s="218"/>
      <c r="NYM2166" s="218"/>
      <c r="NYN2166" s="218"/>
      <c r="NYO2166" s="218"/>
      <c r="NYP2166" s="218"/>
      <c r="NYQ2166" s="218"/>
      <c r="NYR2166" s="218"/>
      <c r="NYS2166" s="218"/>
      <c r="NYT2166" s="218"/>
      <c r="NYU2166" s="218"/>
      <c r="NYV2166" s="218"/>
      <c r="NYW2166" s="218"/>
      <c r="NYX2166" s="218"/>
      <c r="NYY2166" s="218"/>
      <c r="NYZ2166" s="218"/>
      <c r="NZA2166" s="218"/>
      <c r="NZB2166" s="218"/>
      <c r="NZC2166" s="218"/>
      <c r="NZD2166" s="218"/>
      <c r="NZE2166" s="218"/>
      <c r="NZF2166" s="218"/>
      <c r="NZG2166" s="218"/>
      <c r="NZH2166" s="218"/>
      <c r="NZI2166" s="218"/>
      <c r="NZJ2166" s="218"/>
      <c r="NZK2166" s="218"/>
      <c r="NZL2166" s="218"/>
      <c r="NZM2166" s="218"/>
      <c r="NZN2166" s="218"/>
      <c r="NZO2166" s="218"/>
      <c r="NZP2166" s="218"/>
      <c r="NZQ2166" s="218"/>
      <c r="NZR2166" s="218"/>
      <c r="NZS2166" s="218"/>
      <c r="NZT2166" s="218"/>
      <c r="NZU2166" s="218"/>
      <c r="NZV2166" s="218"/>
      <c r="NZW2166" s="218"/>
      <c r="NZX2166" s="218"/>
      <c r="NZY2166" s="218"/>
      <c r="NZZ2166" s="218"/>
      <c r="OAA2166" s="218"/>
      <c r="OAB2166" s="218"/>
      <c r="OAC2166" s="218"/>
      <c r="OAD2166" s="218"/>
      <c r="OAE2166" s="218"/>
      <c r="OAF2166" s="218"/>
      <c r="OAG2166" s="218"/>
      <c r="OAH2166" s="218"/>
      <c r="OAI2166" s="218"/>
      <c r="OAJ2166" s="218"/>
      <c r="OAK2166" s="218"/>
      <c r="OAL2166" s="218"/>
      <c r="OAM2166" s="218"/>
      <c r="OAN2166" s="218"/>
      <c r="OAO2166" s="218"/>
      <c r="OAP2166" s="218"/>
      <c r="OAQ2166" s="218"/>
      <c r="OAR2166" s="218"/>
      <c r="OAS2166" s="218"/>
      <c r="OAT2166" s="218"/>
      <c r="OAU2166" s="218"/>
      <c r="OAV2166" s="218"/>
      <c r="OAW2166" s="218"/>
      <c r="OAX2166" s="218"/>
      <c r="OAY2166" s="218"/>
      <c r="OAZ2166" s="218"/>
      <c r="OBA2166" s="218"/>
      <c r="OBB2166" s="218"/>
      <c r="OBC2166" s="218"/>
      <c r="OBD2166" s="218"/>
      <c r="OBE2166" s="218"/>
      <c r="OBF2166" s="218"/>
      <c r="OBG2166" s="218"/>
      <c r="OBH2166" s="218"/>
      <c r="OBI2166" s="218"/>
      <c r="OBJ2166" s="218"/>
      <c r="OBK2166" s="218"/>
      <c r="OBL2166" s="218"/>
      <c r="OBM2166" s="218"/>
      <c r="OBN2166" s="218"/>
      <c r="OBO2166" s="218"/>
      <c r="OBP2166" s="218"/>
      <c r="OBQ2166" s="218"/>
      <c r="OBR2166" s="218"/>
      <c r="OBS2166" s="218"/>
      <c r="OBT2166" s="218"/>
      <c r="OBU2166" s="218"/>
      <c r="OBV2166" s="218"/>
      <c r="OBW2166" s="218"/>
      <c r="OBX2166" s="218"/>
      <c r="OBY2166" s="218"/>
      <c r="OBZ2166" s="218"/>
      <c r="OCA2166" s="218"/>
      <c r="OCB2166" s="218"/>
      <c r="OCC2166" s="218"/>
      <c r="OCD2166" s="218"/>
      <c r="OCE2166" s="218"/>
      <c r="OCF2166" s="218"/>
      <c r="OCG2166" s="218"/>
      <c r="OCH2166" s="218"/>
      <c r="OCI2166" s="218"/>
      <c r="OCJ2166" s="218"/>
      <c r="OCK2166" s="218"/>
      <c r="OCL2166" s="218"/>
      <c r="OCM2166" s="218"/>
      <c r="OCN2166" s="218"/>
      <c r="OCO2166" s="218"/>
      <c r="OCP2166" s="218"/>
      <c r="OCQ2166" s="218"/>
      <c r="OCR2166" s="218"/>
      <c r="OCS2166" s="218"/>
      <c r="OCT2166" s="218"/>
      <c r="OCU2166" s="218"/>
      <c r="OCV2166" s="218"/>
      <c r="OCW2166" s="218"/>
      <c r="OCX2166" s="218"/>
      <c r="OCY2166" s="218"/>
      <c r="OCZ2166" s="218"/>
      <c r="ODA2166" s="218"/>
      <c r="ODB2166" s="218"/>
      <c r="ODC2166" s="218"/>
      <c r="ODD2166" s="218"/>
      <c r="ODE2166" s="218"/>
      <c r="ODF2166" s="218"/>
      <c r="ODG2166" s="218"/>
      <c r="ODH2166" s="218"/>
      <c r="ODI2166" s="218"/>
      <c r="ODJ2166" s="218"/>
      <c r="ODK2166" s="218"/>
      <c r="ODL2166" s="218"/>
      <c r="ODM2166" s="218"/>
      <c r="ODN2166" s="218"/>
      <c r="ODO2166" s="218"/>
      <c r="ODP2166" s="218"/>
      <c r="ODQ2166" s="218"/>
      <c r="ODR2166" s="218"/>
      <c r="ODS2166" s="218"/>
      <c r="ODT2166" s="218"/>
      <c r="ODU2166" s="218"/>
      <c r="ODV2166" s="218"/>
      <c r="ODW2166" s="218"/>
      <c r="ODX2166" s="218"/>
      <c r="ODY2166" s="218"/>
      <c r="ODZ2166" s="218"/>
      <c r="OEA2166" s="218"/>
      <c r="OEB2166" s="218"/>
      <c r="OEC2166" s="218"/>
      <c r="OED2166" s="218"/>
      <c r="OEE2166" s="218"/>
      <c r="OEF2166" s="218"/>
      <c r="OEG2166" s="218"/>
      <c r="OEH2166" s="218"/>
      <c r="OEI2166" s="218"/>
      <c r="OEJ2166" s="218"/>
      <c r="OEK2166" s="218"/>
      <c r="OEL2166" s="218"/>
      <c r="OEM2166" s="218"/>
      <c r="OEN2166" s="218"/>
      <c r="OEO2166" s="218"/>
      <c r="OEP2166" s="218"/>
      <c r="OEQ2166" s="218"/>
      <c r="OER2166" s="218"/>
      <c r="OES2166" s="218"/>
      <c r="OET2166" s="218"/>
      <c r="OEU2166" s="218"/>
      <c r="OEV2166" s="218"/>
      <c r="OEW2166" s="218"/>
      <c r="OEX2166" s="218"/>
      <c r="OEY2166" s="218"/>
      <c r="OEZ2166" s="218"/>
      <c r="OFA2166" s="218"/>
      <c r="OFB2166" s="218"/>
      <c r="OFC2166" s="218"/>
      <c r="OFD2166" s="218"/>
      <c r="OFE2166" s="218"/>
      <c r="OFF2166" s="218"/>
      <c r="OFG2166" s="218"/>
      <c r="OFH2166" s="218"/>
      <c r="OFI2166" s="218"/>
      <c r="OFJ2166" s="218"/>
      <c r="OFK2166" s="218"/>
      <c r="OFL2166" s="218"/>
      <c r="OFM2166" s="218"/>
      <c r="OFN2166" s="218"/>
      <c r="OFO2166" s="218"/>
      <c r="OFP2166" s="218"/>
      <c r="OFQ2166" s="218"/>
      <c r="OFR2166" s="218"/>
      <c r="OFS2166" s="218"/>
      <c r="OFT2166" s="218"/>
      <c r="OFU2166" s="218"/>
      <c r="OFV2166" s="218"/>
      <c r="OFW2166" s="218"/>
      <c r="OFX2166" s="218"/>
      <c r="OFY2166" s="218"/>
      <c r="OFZ2166" s="218"/>
      <c r="OGA2166" s="218"/>
      <c r="OGB2166" s="218"/>
      <c r="OGC2166" s="218"/>
      <c r="OGD2166" s="218"/>
      <c r="OGE2166" s="218"/>
      <c r="OGF2166" s="218"/>
      <c r="OGG2166" s="218"/>
      <c r="OGH2166" s="218"/>
      <c r="OGI2166" s="218"/>
      <c r="OGJ2166" s="218"/>
      <c r="OGK2166" s="218"/>
      <c r="OGL2166" s="218"/>
      <c r="OGM2166" s="218"/>
      <c r="OGN2166" s="218"/>
      <c r="OGO2166" s="218"/>
      <c r="OGP2166" s="218"/>
      <c r="OGQ2166" s="218"/>
      <c r="OGR2166" s="218"/>
      <c r="OGS2166" s="218"/>
      <c r="OGT2166" s="218"/>
      <c r="OGU2166" s="218"/>
      <c r="OGV2166" s="218"/>
      <c r="OGW2166" s="218"/>
      <c r="OGX2166" s="218"/>
      <c r="OGY2166" s="218"/>
      <c r="OGZ2166" s="218"/>
      <c r="OHA2166" s="218"/>
      <c r="OHB2166" s="218"/>
      <c r="OHC2166" s="218"/>
      <c r="OHD2166" s="218"/>
      <c r="OHE2166" s="218"/>
      <c r="OHF2166" s="218"/>
      <c r="OHG2166" s="218"/>
      <c r="OHH2166" s="218"/>
      <c r="OHI2166" s="218"/>
      <c r="OHJ2166" s="218"/>
      <c r="OHK2166" s="218"/>
      <c r="OHL2166" s="218"/>
      <c r="OHM2166" s="218"/>
      <c r="OHN2166" s="218"/>
      <c r="OHO2166" s="218"/>
      <c r="OHP2166" s="218"/>
      <c r="OHQ2166" s="218"/>
      <c r="OHR2166" s="218"/>
      <c r="OHS2166" s="218"/>
      <c r="OHT2166" s="218"/>
      <c r="OHU2166" s="218"/>
      <c r="OHV2166" s="218"/>
      <c r="OHW2166" s="218"/>
      <c r="OHX2166" s="218"/>
      <c r="OHY2166" s="218"/>
      <c r="OHZ2166" s="218"/>
      <c r="OIA2166" s="218"/>
      <c r="OIB2166" s="218"/>
      <c r="OIC2166" s="218"/>
      <c r="OID2166" s="218"/>
      <c r="OIE2166" s="218"/>
      <c r="OIF2166" s="218"/>
      <c r="OIG2166" s="218"/>
      <c r="OIH2166" s="218"/>
      <c r="OII2166" s="218"/>
      <c r="OIJ2166" s="218"/>
      <c r="OIK2166" s="218"/>
      <c r="OIL2166" s="218"/>
      <c r="OIM2166" s="218"/>
      <c r="OIN2166" s="218"/>
      <c r="OIO2166" s="218"/>
      <c r="OIP2166" s="218"/>
      <c r="OIQ2166" s="218"/>
      <c r="OIR2166" s="218"/>
      <c r="OIS2166" s="218"/>
      <c r="OIT2166" s="218"/>
      <c r="OIU2166" s="218"/>
      <c r="OIV2166" s="218"/>
      <c r="OIW2166" s="218"/>
      <c r="OIX2166" s="218"/>
      <c r="OIY2166" s="218"/>
      <c r="OIZ2166" s="218"/>
      <c r="OJA2166" s="218"/>
      <c r="OJB2166" s="218"/>
      <c r="OJC2166" s="218"/>
      <c r="OJD2166" s="218"/>
      <c r="OJE2166" s="218"/>
      <c r="OJF2166" s="218"/>
      <c r="OJG2166" s="218"/>
      <c r="OJH2166" s="218"/>
      <c r="OJI2166" s="218"/>
      <c r="OJJ2166" s="218"/>
      <c r="OJK2166" s="218"/>
      <c r="OJL2166" s="218"/>
      <c r="OJM2166" s="218"/>
      <c r="OJN2166" s="218"/>
      <c r="OJO2166" s="218"/>
      <c r="OJP2166" s="218"/>
      <c r="OJQ2166" s="218"/>
      <c r="OJR2166" s="218"/>
      <c r="OJS2166" s="218"/>
      <c r="OJT2166" s="218"/>
      <c r="OJU2166" s="218"/>
      <c r="OJV2166" s="218"/>
      <c r="OJW2166" s="218"/>
      <c r="OJX2166" s="218"/>
      <c r="OJY2166" s="218"/>
      <c r="OJZ2166" s="218"/>
      <c r="OKA2166" s="218"/>
      <c r="OKB2166" s="218"/>
      <c r="OKC2166" s="218"/>
      <c r="OKD2166" s="218"/>
      <c r="OKE2166" s="218"/>
      <c r="OKF2166" s="218"/>
      <c r="OKG2166" s="218"/>
      <c r="OKH2166" s="218"/>
      <c r="OKI2166" s="218"/>
      <c r="OKJ2166" s="218"/>
      <c r="OKK2166" s="218"/>
      <c r="OKL2166" s="218"/>
      <c r="OKM2166" s="218"/>
      <c r="OKN2166" s="218"/>
      <c r="OKO2166" s="218"/>
      <c r="OKP2166" s="218"/>
      <c r="OKQ2166" s="218"/>
      <c r="OKR2166" s="218"/>
      <c r="OKS2166" s="218"/>
      <c r="OKT2166" s="218"/>
      <c r="OKU2166" s="218"/>
      <c r="OKV2166" s="218"/>
      <c r="OKW2166" s="218"/>
      <c r="OKX2166" s="218"/>
      <c r="OKY2166" s="218"/>
      <c r="OKZ2166" s="218"/>
      <c r="OLA2166" s="218"/>
      <c r="OLB2166" s="218"/>
      <c r="OLC2166" s="218"/>
      <c r="OLD2166" s="218"/>
      <c r="OLE2166" s="218"/>
      <c r="OLF2166" s="218"/>
      <c r="OLG2166" s="218"/>
      <c r="OLH2166" s="218"/>
      <c r="OLI2166" s="218"/>
      <c r="OLJ2166" s="218"/>
      <c r="OLK2166" s="218"/>
      <c r="OLL2166" s="218"/>
      <c r="OLM2166" s="218"/>
      <c r="OLN2166" s="218"/>
      <c r="OLO2166" s="218"/>
      <c r="OLP2166" s="218"/>
      <c r="OLQ2166" s="218"/>
      <c r="OLR2166" s="218"/>
      <c r="OLS2166" s="218"/>
      <c r="OLT2166" s="218"/>
      <c r="OLU2166" s="218"/>
      <c r="OLV2166" s="218"/>
      <c r="OLW2166" s="218"/>
      <c r="OLX2166" s="218"/>
      <c r="OLY2166" s="218"/>
      <c r="OLZ2166" s="218"/>
      <c r="OMA2166" s="218"/>
      <c r="OMB2166" s="218"/>
      <c r="OMC2166" s="218"/>
      <c r="OMD2166" s="218"/>
      <c r="OME2166" s="218"/>
      <c r="OMF2166" s="218"/>
      <c r="OMG2166" s="218"/>
      <c r="OMH2166" s="218"/>
      <c r="OMI2166" s="218"/>
      <c r="OMJ2166" s="218"/>
      <c r="OMK2166" s="218"/>
      <c r="OML2166" s="218"/>
      <c r="OMM2166" s="218"/>
      <c r="OMN2166" s="218"/>
      <c r="OMO2166" s="218"/>
      <c r="OMP2166" s="218"/>
      <c r="OMQ2166" s="218"/>
      <c r="OMR2166" s="218"/>
      <c r="OMS2166" s="218"/>
      <c r="OMT2166" s="218"/>
      <c r="OMU2166" s="218"/>
      <c r="OMV2166" s="218"/>
      <c r="OMW2166" s="218"/>
      <c r="OMX2166" s="218"/>
      <c r="OMY2166" s="218"/>
      <c r="OMZ2166" s="218"/>
      <c r="ONA2166" s="218"/>
      <c r="ONB2166" s="218"/>
      <c r="ONC2166" s="218"/>
      <c r="OND2166" s="218"/>
      <c r="ONE2166" s="218"/>
      <c r="ONF2166" s="218"/>
      <c r="ONG2166" s="218"/>
      <c r="ONH2166" s="218"/>
      <c r="ONI2166" s="218"/>
      <c r="ONJ2166" s="218"/>
      <c r="ONK2166" s="218"/>
      <c r="ONL2166" s="218"/>
      <c r="ONM2166" s="218"/>
      <c r="ONN2166" s="218"/>
      <c r="ONO2166" s="218"/>
      <c r="ONP2166" s="218"/>
      <c r="ONQ2166" s="218"/>
      <c r="ONR2166" s="218"/>
      <c r="ONS2166" s="218"/>
      <c r="ONT2166" s="218"/>
      <c r="ONU2166" s="218"/>
      <c r="ONV2166" s="218"/>
      <c r="ONW2166" s="218"/>
      <c r="ONX2166" s="218"/>
      <c r="ONY2166" s="218"/>
      <c r="ONZ2166" s="218"/>
      <c r="OOA2166" s="218"/>
      <c r="OOB2166" s="218"/>
      <c r="OOC2166" s="218"/>
      <c r="OOD2166" s="218"/>
      <c r="OOE2166" s="218"/>
      <c r="OOF2166" s="218"/>
      <c r="OOG2166" s="218"/>
      <c r="OOH2166" s="218"/>
      <c r="OOI2166" s="218"/>
      <c r="OOJ2166" s="218"/>
      <c r="OOK2166" s="218"/>
      <c r="OOL2166" s="218"/>
      <c r="OOM2166" s="218"/>
      <c r="OON2166" s="218"/>
      <c r="OOO2166" s="218"/>
      <c r="OOP2166" s="218"/>
      <c r="OOQ2166" s="218"/>
      <c r="OOR2166" s="218"/>
      <c r="OOS2166" s="218"/>
      <c r="OOT2166" s="218"/>
      <c r="OOU2166" s="218"/>
      <c r="OOV2166" s="218"/>
      <c r="OOW2166" s="218"/>
      <c r="OOX2166" s="218"/>
      <c r="OOY2166" s="218"/>
      <c r="OOZ2166" s="218"/>
      <c r="OPA2166" s="218"/>
      <c r="OPB2166" s="218"/>
      <c r="OPC2166" s="218"/>
      <c r="OPD2166" s="218"/>
      <c r="OPE2166" s="218"/>
      <c r="OPF2166" s="218"/>
      <c r="OPG2166" s="218"/>
      <c r="OPH2166" s="218"/>
      <c r="OPI2166" s="218"/>
      <c r="OPJ2166" s="218"/>
      <c r="OPK2166" s="218"/>
      <c r="OPL2166" s="218"/>
      <c r="OPM2166" s="218"/>
      <c r="OPN2166" s="218"/>
      <c r="OPO2166" s="218"/>
      <c r="OPP2166" s="218"/>
      <c r="OPQ2166" s="218"/>
      <c r="OPR2166" s="218"/>
      <c r="OPS2166" s="218"/>
      <c r="OPT2166" s="218"/>
      <c r="OPU2166" s="218"/>
      <c r="OPV2166" s="218"/>
      <c r="OPW2166" s="218"/>
      <c r="OPX2166" s="218"/>
      <c r="OPY2166" s="218"/>
      <c r="OPZ2166" s="218"/>
      <c r="OQA2166" s="218"/>
      <c r="OQB2166" s="218"/>
      <c r="OQC2166" s="218"/>
      <c r="OQD2166" s="218"/>
      <c r="OQE2166" s="218"/>
      <c r="OQF2166" s="218"/>
      <c r="OQG2166" s="218"/>
      <c r="OQH2166" s="218"/>
      <c r="OQI2166" s="218"/>
      <c r="OQJ2166" s="218"/>
      <c r="OQK2166" s="218"/>
      <c r="OQL2166" s="218"/>
      <c r="OQM2166" s="218"/>
      <c r="OQN2166" s="218"/>
      <c r="OQO2166" s="218"/>
      <c r="OQP2166" s="218"/>
      <c r="OQQ2166" s="218"/>
      <c r="OQR2166" s="218"/>
      <c r="OQS2166" s="218"/>
      <c r="OQT2166" s="218"/>
      <c r="OQU2166" s="218"/>
      <c r="OQV2166" s="218"/>
      <c r="OQW2166" s="218"/>
      <c r="OQX2166" s="218"/>
      <c r="OQY2166" s="218"/>
      <c r="OQZ2166" s="218"/>
      <c r="ORA2166" s="218"/>
      <c r="ORB2166" s="218"/>
      <c r="ORC2166" s="218"/>
      <c r="ORD2166" s="218"/>
      <c r="ORE2166" s="218"/>
      <c r="ORF2166" s="218"/>
      <c r="ORG2166" s="218"/>
      <c r="ORH2166" s="218"/>
      <c r="ORI2166" s="218"/>
      <c r="ORJ2166" s="218"/>
      <c r="ORK2166" s="218"/>
      <c r="ORL2166" s="218"/>
      <c r="ORM2166" s="218"/>
      <c r="ORN2166" s="218"/>
      <c r="ORO2166" s="218"/>
      <c r="ORP2166" s="218"/>
      <c r="ORQ2166" s="218"/>
      <c r="ORR2166" s="218"/>
      <c r="ORS2166" s="218"/>
      <c r="ORT2166" s="218"/>
      <c r="ORU2166" s="218"/>
      <c r="ORV2166" s="218"/>
      <c r="ORW2166" s="218"/>
      <c r="ORX2166" s="218"/>
      <c r="ORY2166" s="218"/>
      <c r="ORZ2166" s="218"/>
      <c r="OSA2166" s="218"/>
      <c r="OSB2166" s="218"/>
      <c r="OSC2166" s="218"/>
      <c r="OSD2166" s="218"/>
      <c r="OSE2166" s="218"/>
      <c r="OSF2166" s="218"/>
      <c r="OSG2166" s="218"/>
      <c r="OSH2166" s="218"/>
      <c r="OSI2166" s="218"/>
      <c r="OSJ2166" s="218"/>
      <c r="OSK2166" s="218"/>
      <c r="OSL2166" s="218"/>
      <c r="OSM2166" s="218"/>
      <c r="OSN2166" s="218"/>
      <c r="OSO2166" s="218"/>
      <c r="OSP2166" s="218"/>
      <c r="OSQ2166" s="218"/>
      <c r="OSR2166" s="218"/>
      <c r="OSS2166" s="218"/>
      <c r="OST2166" s="218"/>
      <c r="OSU2166" s="218"/>
      <c r="OSV2166" s="218"/>
      <c r="OSW2166" s="218"/>
      <c r="OSX2166" s="218"/>
      <c r="OSY2166" s="218"/>
      <c r="OSZ2166" s="218"/>
      <c r="OTA2166" s="218"/>
      <c r="OTB2166" s="218"/>
      <c r="OTC2166" s="218"/>
      <c r="OTD2166" s="218"/>
      <c r="OTE2166" s="218"/>
      <c r="OTF2166" s="218"/>
      <c r="OTG2166" s="218"/>
      <c r="OTH2166" s="218"/>
      <c r="OTI2166" s="218"/>
      <c r="OTJ2166" s="218"/>
      <c r="OTK2166" s="218"/>
      <c r="OTL2166" s="218"/>
      <c r="OTM2166" s="218"/>
      <c r="OTN2166" s="218"/>
      <c r="OTO2166" s="218"/>
      <c r="OTP2166" s="218"/>
      <c r="OTQ2166" s="218"/>
      <c r="OTR2166" s="218"/>
      <c r="OTS2166" s="218"/>
      <c r="OTT2166" s="218"/>
      <c r="OTU2166" s="218"/>
      <c r="OTV2166" s="218"/>
      <c r="OTW2166" s="218"/>
      <c r="OTX2166" s="218"/>
      <c r="OTY2166" s="218"/>
      <c r="OTZ2166" s="218"/>
      <c r="OUA2166" s="218"/>
      <c r="OUB2166" s="218"/>
      <c r="OUC2166" s="218"/>
      <c r="OUD2166" s="218"/>
      <c r="OUE2166" s="218"/>
      <c r="OUF2166" s="218"/>
      <c r="OUG2166" s="218"/>
      <c r="OUH2166" s="218"/>
      <c r="OUI2166" s="218"/>
      <c r="OUJ2166" s="218"/>
      <c r="OUK2166" s="218"/>
      <c r="OUL2166" s="218"/>
      <c r="OUM2166" s="218"/>
      <c r="OUN2166" s="218"/>
      <c r="OUO2166" s="218"/>
      <c r="OUP2166" s="218"/>
      <c r="OUQ2166" s="218"/>
      <c r="OUR2166" s="218"/>
      <c r="OUS2166" s="218"/>
      <c r="OUT2166" s="218"/>
      <c r="OUU2166" s="218"/>
      <c r="OUV2166" s="218"/>
      <c r="OUW2166" s="218"/>
      <c r="OUX2166" s="218"/>
      <c r="OUY2166" s="218"/>
      <c r="OUZ2166" s="218"/>
      <c r="OVA2166" s="218"/>
      <c r="OVB2166" s="218"/>
      <c r="OVC2166" s="218"/>
      <c r="OVD2166" s="218"/>
      <c r="OVE2166" s="218"/>
      <c r="OVF2166" s="218"/>
      <c r="OVG2166" s="218"/>
      <c r="OVH2166" s="218"/>
      <c r="OVI2166" s="218"/>
      <c r="OVJ2166" s="218"/>
      <c r="OVK2166" s="218"/>
      <c r="OVL2166" s="218"/>
      <c r="OVM2166" s="218"/>
      <c r="OVN2166" s="218"/>
      <c r="OVO2166" s="218"/>
      <c r="OVP2166" s="218"/>
      <c r="OVQ2166" s="218"/>
      <c r="OVR2166" s="218"/>
      <c r="OVS2166" s="218"/>
      <c r="OVT2166" s="218"/>
      <c r="OVU2166" s="218"/>
      <c r="OVV2166" s="218"/>
      <c r="OVW2166" s="218"/>
      <c r="OVX2166" s="218"/>
      <c r="OVY2166" s="218"/>
      <c r="OVZ2166" s="218"/>
      <c r="OWA2166" s="218"/>
      <c r="OWB2166" s="218"/>
      <c r="OWC2166" s="218"/>
      <c r="OWD2166" s="218"/>
      <c r="OWE2166" s="218"/>
      <c r="OWF2166" s="218"/>
      <c r="OWG2166" s="218"/>
      <c r="OWH2166" s="218"/>
      <c r="OWI2166" s="218"/>
      <c r="OWJ2166" s="218"/>
      <c r="OWK2166" s="218"/>
      <c r="OWL2166" s="218"/>
      <c r="OWM2166" s="218"/>
      <c r="OWN2166" s="218"/>
      <c r="OWO2166" s="218"/>
      <c r="OWP2166" s="218"/>
      <c r="OWQ2166" s="218"/>
      <c r="OWR2166" s="218"/>
      <c r="OWS2166" s="218"/>
      <c r="OWT2166" s="218"/>
      <c r="OWU2166" s="218"/>
      <c r="OWV2166" s="218"/>
      <c r="OWW2166" s="218"/>
      <c r="OWX2166" s="218"/>
      <c r="OWY2166" s="218"/>
      <c r="OWZ2166" s="218"/>
      <c r="OXA2166" s="218"/>
      <c r="OXB2166" s="218"/>
      <c r="OXC2166" s="218"/>
      <c r="OXD2166" s="218"/>
      <c r="OXE2166" s="218"/>
      <c r="OXF2166" s="218"/>
      <c r="OXG2166" s="218"/>
      <c r="OXH2166" s="218"/>
      <c r="OXI2166" s="218"/>
      <c r="OXJ2166" s="218"/>
      <c r="OXK2166" s="218"/>
      <c r="OXL2166" s="218"/>
      <c r="OXM2166" s="218"/>
      <c r="OXN2166" s="218"/>
      <c r="OXO2166" s="218"/>
      <c r="OXP2166" s="218"/>
      <c r="OXQ2166" s="218"/>
      <c r="OXR2166" s="218"/>
      <c r="OXS2166" s="218"/>
      <c r="OXT2166" s="218"/>
      <c r="OXU2166" s="218"/>
      <c r="OXV2166" s="218"/>
      <c r="OXW2166" s="218"/>
      <c r="OXX2166" s="218"/>
      <c r="OXY2166" s="218"/>
      <c r="OXZ2166" s="218"/>
      <c r="OYA2166" s="218"/>
      <c r="OYB2166" s="218"/>
      <c r="OYC2166" s="218"/>
      <c r="OYD2166" s="218"/>
      <c r="OYE2166" s="218"/>
      <c r="OYF2166" s="218"/>
      <c r="OYG2166" s="218"/>
      <c r="OYH2166" s="218"/>
      <c r="OYI2166" s="218"/>
      <c r="OYJ2166" s="218"/>
      <c r="OYK2166" s="218"/>
      <c r="OYL2166" s="218"/>
      <c r="OYM2166" s="218"/>
      <c r="OYN2166" s="218"/>
      <c r="OYO2166" s="218"/>
      <c r="OYP2166" s="218"/>
      <c r="OYQ2166" s="218"/>
      <c r="OYR2166" s="218"/>
      <c r="OYS2166" s="218"/>
      <c r="OYT2166" s="218"/>
      <c r="OYU2166" s="218"/>
      <c r="OYV2166" s="218"/>
      <c r="OYW2166" s="218"/>
      <c r="OYX2166" s="218"/>
      <c r="OYY2166" s="218"/>
      <c r="OYZ2166" s="218"/>
      <c r="OZA2166" s="218"/>
      <c r="OZB2166" s="218"/>
      <c r="OZC2166" s="218"/>
      <c r="OZD2166" s="218"/>
      <c r="OZE2166" s="218"/>
      <c r="OZF2166" s="218"/>
      <c r="OZG2166" s="218"/>
      <c r="OZH2166" s="218"/>
      <c r="OZI2166" s="218"/>
      <c r="OZJ2166" s="218"/>
      <c r="OZK2166" s="218"/>
      <c r="OZL2166" s="218"/>
      <c r="OZM2166" s="218"/>
      <c r="OZN2166" s="218"/>
      <c r="OZO2166" s="218"/>
      <c r="OZP2166" s="218"/>
      <c r="OZQ2166" s="218"/>
      <c r="OZR2166" s="218"/>
      <c r="OZS2166" s="218"/>
      <c r="OZT2166" s="218"/>
      <c r="OZU2166" s="218"/>
      <c r="OZV2166" s="218"/>
      <c r="OZW2166" s="218"/>
      <c r="OZX2166" s="218"/>
      <c r="OZY2166" s="218"/>
      <c r="OZZ2166" s="218"/>
      <c r="PAA2166" s="218"/>
      <c r="PAB2166" s="218"/>
      <c r="PAC2166" s="218"/>
      <c r="PAD2166" s="218"/>
      <c r="PAE2166" s="218"/>
      <c r="PAF2166" s="218"/>
      <c r="PAG2166" s="218"/>
      <c r="PAH2166" s="218"/>
      <c r="PAI2166" s="218"/>
      <c r="PAJ2166" s="218"/>
      <c r="PAK2166" s="218"/>
      <c r="PAL2166" s="218"/>
      <c r="PAM2166" s="218"/>
      <c r="PAN2166" s="218"/>
      <c r="PAO2166" s="218"/>
      <c r="PAP2166" s="218"/>
      <c r="PAQ2166" s="218"/>
      <c r="PAR2166" s="218"/>
      <c r="PAS2166" s="218"/>
      <c r="PAT2166" s="218"/>
      <c r="PAU2166" s="218"/>
      <c r="PAV2166" s="218"/>
      <c r="PAW2166" s="218"/>
      <c r="PAX2166" s="218"/>
      <c r="PAY2166" s="218"/>
      <c r="PAZ2166" s="218"/>
      <c r="PBA2166" s="218"/>
      <c r="PBB2166" s="218"/>
      <c r="PBC2166" s="218"/>
      <c r="PBD2166" s="218"/>
      <c r="PBE2166" s="218"/>
      <c r="PBF2166" s="218"/>
      <c r="PBG2166" s="218"/>
      <c r="PBH2166" s="218"/>
      <c r="PBI2166" s="218"/>
      <c r="PBJ2166" s="218"/>
      <c r="PBK2166" s="218"/>
      <c r="PBL2166" s="218"/>
      <c r="PBM2166" s="218"/>
      <c r="PBN2166" s="218"/>
      <c r="PBO2166" s="218"/>
      <c r="PBP2166" s="218"/>
      <c r="PBQ2166" s="218"/>
      <c r="PBR2166" s="218"/>
      <c r="PBS2166" s="218"/>
      <c r="PBT2166" s="218"/>
      <c r="PBU2166" s="218"/>
      <c r="PBV2166" s="218"/>
      <c r="PBW2166" s="218"/>
      <c r="PBX2166" s="218"/>
      <c r="PBY2166" s="218"/>
      <c r="PBZ2166" s="218"/>
      <c r="PCA2166" s="218"/>
      <c r="PCB2166" s="218"/>
      <c r="PCC2166" s="218"/>
      <c r="PCD2166" s="218"/>
      <c r="PCE2166" s="218"/>
      <c r="PCF2166" s="218"/>
      <c r="PCG2166" s="218"/>
      <c r="PCH2166" s="218"/>
      <c r="PCI2166" s="218"/>
      <c r="PCJ2166" s="218"/>
      <c r="PCK2166" s="218"/>
      <c r="PCL2166" s="218"/>
      <c r="PCM2166" s="218"/>
      <c r="PCN2166" s="218"/>
      <c r="PCO2166" s="218"/>
      <c r="PCP2166" s="218"/>
      <c r="PCQ2166" s="218"/>
      <c r="PCR2166" s="218"/>
      <c r="PCS2166" s="218"/>
      <c r="PCT2166" s="218"/>
      <c r="PCU2166" s="218"/>
      <c r="PCV2166" s="218"/>
      <c r="PCW2166" s="218"/>
      <c r="PCX2166" s="218"/>
      <c r="PCY2166" s="218"/>
      <c r="PCZ2166" s="218"/>
      <c r="PDA2166" s="218"/>
      <c r="PDB2166" s="218"/>
      <c r="PDC2166" s="218"/>
      <c r="PDD2166" s="218"/>
      <c r="PDE2166" s="218"/>
      <c r="PDF2166" s="218"/>
      <c r="PDG2166" s="218"/>
      <c r="PDH2166" s="218"/>
      <c r="PDI2166" s="218"/>
      <c r="PDJ2166" s="218"/>
      <c r="PDK2166" s="218"/>
      <c r="PDL2166" s="218"/>
      <c r="PDM2166" s="218"/>
      <c r="PDN2166" s="218"/>
      <c r="PDO2166" s="218"/>
      <c r="PDP2166" s="218"/>
      <c r="PDQ2166" s="218"/>
      <c r="PDR2166" s="218"/>
      <c r="PDS2166" s="218"/>
      <c r="PDT2166" s="218"/>
      <c r="PDU2166" s="218"/>
      <c r="PDV2166" s="218"/>
      <c r="PDW2166" s="218"/>
      <c r="PDX2166" s="218"/>
      <c r="PDY2166" s="218"/>
      <c r="PDZ2166" s="218"/>
      <c r="PEA2166" s="218"/>
      <c r="PEB2166" s="218"/>
      <c r="PEC2166" s="218"/>
      <c r="PED2166" s="218"/>
      <c r="PEE2166" s="218"/>
      <c r="PEF2166" s="218"/>
      <c r="PEG2166" s="218"/>
      <c r="PEH2166" s="218"/>
      <c r="PEI2166" s="218"/>
      <c r="PEJ2166" s="218"/>
      <c r="PEK2166" s="218"/>
      <c r="PEL2166" s="218"/>
      <c r="PEM2166" s="218"/>
      <c r="PEN2166" s="218"/>
      <c r="PEO2166" s="218"/>
      <c r="PEP2166" s="218"/>
      <c r="PEQ2166" s="218"/>
      <c r="PER2166" s="218"/>
      <c r="PES2166" s="218"/>
      <c r="PET2166" s="218"/>
      <c r="PEU2166" s="218"/>
      <c r="PEV2166" s="218"/>
      <c r="PEW2166" s="218"/>
      <c r="PEX2166" s="218"/>
      <c r="PEY2166" s="218"/>
      <c r="PEZ2166" s="218"/>
      <c r="PFA2166" s="218"/>
      <c r="PFB2166" s="218"/>
      <c r="PFC2166" s="218"/>
      <c r="PFD2166" s="218"/>
      <c r="PFE2166" s="218"/>
      <c r="PFF2166" s="218"/>
      <c r="PFG2166" s="218"/>
      <c r="PFH2166" s="218"/>
      <c r="PFI2166" s="218"/>
      <c r="PFJ2166" s="218"/>
      <c r="PFK2166" s="218"/>
      <c r="PFL2166" s="218"/>
      <c r="PFM2166" s="218"/>
      <c r="PFN2166" s="218"/>
      <c r="PFO2166" s="218"/>
      <c r="PFP2166" s="218"/>
      <c r="PFQ2166" s="218"/>
      <c r="PFR2166" s="218"/>
      <c r="PFS2166" s="218"/>
      <c r="PFT2166" s="218"/>
      <c r="PFU2166" s="218"/>
      <c r="PFV2166" s="218"/>
      <c r="PFW2166" s="218"/>
      <c r="PFX2166" s="218"/>
      <c r="PFY2166" s="218"/>
      <c r="PFZ2166" s="218"/>
      <c r="PGA2166" s="218"/>
      <c r="PGB2166" s="218"/>
      <c r="PGC2166" s="218"/>
      <c r="PGD2166" s="218"/>
      <c r="PGE2166" s="218"/>
      <c r="PGF2166" s="218"/>
      <c r="PGG2166" s="218"/>
      <c r="PGH2166" s="218"/>
      <c r="PGI2166" s="218"/>
      <c r="PGJ2166" s="218"/>
      <c r="PGK2166" s="218"/>
      <c r="PGL2166" s="218"/>
      <c r="PGM2166" s="218"/>
      <c r="PGN2166" s="218"/>
      <c r="PGO2166" s="218"/>
      <c r="PGP2166" s="218"/>
      <c r="PGQ2166" s="218"/>
      <c r="PGR2166" s="218"/>
      <c r="PGS2166" s="218"/>
      <c r="PGT2166" s="218"/>
      <c r="PGU2166" s="218"/>
      <c r="PGV2166" s="218"/>
      <c r="PGW2166" s="218"/>
      <c r="PGX2166" s="218"/>
      <c r="PGY2166" s="218"/>
      <c r="PGZ2166" s="218"/>
      <c r="PHA2166" s="218"/>
      <c r="PHB2166" s="218"/>
      <c r="PHC2166" s="218"/>
      <c r="PHD2166" s="218"/>
      <c r="PHE2166" s="218"/>
      <c r="PHF2166" s="218"/>
      <c r="PHG2166" s="218"/>
      <c r="PHH2166" s="218"/>
      <c r="PHI2166" s="218"/>
      <c r="PHJ2166" s="218"/>
      <c r="PHK2166" s="218"/>
      <c r="PHL2166" s="218"/>
      <c r="PHM2166" s="218"/>
      <c r="PHN2166" s="218"/>
      <c r="PHO2166" s="218"/>
      <c r="PHP2166" s="218"/>
      <c r="PHQ2166" s="218"/>
      <c r="PHR2166" s="218"/>
      <c r="PHS2166" s="218"/>
      <c r="PHT2166" s="218"/>
      <c r="PHU2166" s="218"/>
      <c r="PHV2166" s="218"/>
      <c r="PHW2166" s="218"/>
      <c r="PHX2166" s="218"/>
      <c r="PHY2166" s="218"/>
      <c r="PHZ2166" s="218"/>
      <c r="PIA2166" s="218"/>
      <c r="PIB2166" s="218"/>
      <c r="PIC2166" s="218"/>
      <c r="PID2166" s="218"/>
      <c r="PIE2166" s="218"/>
      <c r="PIF2166" s="218"/>
      <c r="PIG2166" s="218"/>
      <c r="PIH2166" s="218"/>
      <c r="PII2166" s="218"/>
      <c r="PIJ2166" s="218"/>
      <c r="PIK2166" s="218"/>
      <c r="PIL2166" s="218"/>
      <c r="PIM2166" s="218"/>
      <c r="PIN2166" s="218"/>
      <c r="PIO2166" s="218"/>
      <c r="PIP2166" s="218"/>
      <c r="PIQ2166" s="218"/>
      <c r="PIR2166" s="218"/>
      <c r="PIS2166" s="218"/>
      <c r="PIT2166" s="218"/>
      <c r="PIU2166" s="218"/>
      <c r="PIV2166" s="218"/>
      <c r="PIW2166" s="218"/>
      <c r="PIX2166" s="218"/>
      <c r="PIY2166" s="218"/>
      <c r="PIZ2166" s="218"/>
      <c r="PJA2166" s="218"/>
      <c r="PJB2166" s="218"/>
      <c r="PJC2166" s="218"/>
      <c r="PJD2166" s="218"/>
      <c r="PJE2166" s="218"/>
      <c r="PJF2166" s="218"/>
      <c r="PJG2166" s="218"/>
      <c r="PJH2166" s="218"/>
      <c r="PJI2166" s="218"/>
      <c r="PJJ2166" s="218"/>
      <c r="PJK2166" s="218"/>
      <c r="PJL2166" s="218"/>
      <c r="PJM2166" s="218"/>
      <c r="PJN2166" s="218"/>
      <c r="PJO2166" s="218"/>
      <c r="PJP2166" s="218"/>
      <c r="PJQ2166" s="218"/>
      <c r="PJR2166" s="218"/>
      <c r="PJS2166" s="218"/>
      <c r="PJT2166" s="218"/>
      <c r="PJU2166" s="218"/>
      <c r="PJV2166" s="218"/>
      <c r="PJW2166" s="218"/>
      <c r="PJX2166" s="218"/>
      <c r="PJY2166" s="218"/>
      <c r="PJZ2166" s="218"/>
      <c r="PKA2166" s="218"/>
      <c r="PKB2166" s="218"/>
      <c r="PKC2166" s="218"/>
      <c r="PKD2166" s="218"/>
      <c r="PKE2166" s="218"/>
      <c r="PKF2166" s="218"/>
      <c r="PKG2166" s="218"/>
      <c r="PKH2166" s="218"/>
      <c r="PKI2166" s="218"/>
      <c r="PKJ2166" s="218"/>
      <c r="PKK2166" s="218"/>
      <c r="PKL2166" s="218"/>
      <c r="PKM2166" s="218"/>
      <c r="PKN2166" s="218"/>
      <c r="PKO2166" s="218"/>
      <c r="PKP2166" s="218"/>
      <c r="PKQ2166" s="218"/>
      <c r="PKR2166" s="218"/>
      <c r="PKS2166" s="218"/>
      <c r="PKT2166" s="218"/>
      <c r="PKU2166" s="218"/>
      <c r="PKV2166" s="218"/>
      <c r="PKW2166" s="218"/>
      <c r="PKX2166" s="218"/>
      <c r="PKY2166" s="218"/>
      <c r="PKZ2166" s="218"/>
      <c r="PLA2166" s="218"/>
      <c r="PLB2166" s="218"/>
      <c r="PLC2166" s="218"/>
      <c r="PLD2166" s="218"/>
      <c r="PLE2166" s="218"/>
      <c r="PLF2166" s="218"/>
      <c r="PLG2166" s="218"/>
      <c r="PLH2166" s="218"/>
      <c r="PLI2166" s="218"/>
      <c r="PLJ2166" s="218"/>
      <c r="PLK2166" s="218"/>
      <c r="PLL2166" s="218"/>
      <c r="PLM2166" s="218"/>
      <c r="PLN2166" s="218"/>
      <c r="PLO2166" s="218"/>
      <c r="PLP2166" s="218"/>
      <c r="PLQ2166" s="218"/>
      <c r="PLR2166" s="218"/>
      <c r="PLS2166" s="218"/>
      <c r="PLT2166" s="218"/>
      <c r="PLU2166" s="218"/>
      <c r="PLV2166" s="218"/>
      <c r="PLW2166" s="218"/>
      <c r="PLX2166" s="218"/>
      <c r="PLY2166" s="218"/>
      <c r="PLZ2166" s="218"/>
      <c r="PMA2166" s="218"/>
      <c r="PMB2166" s="218"/>
      <c r="PMC2166" s="218"/>
      <c r="PMD2166" s="218"/>
      <c r="PME2166" s="218"/>
      <c r="PMF2166" s="218"/>
      <c r="PMG2166" s="218"/>
      <c r="PMH2166" s="218"/>
      <c r="PMI2166" s="218"/>
      <c r="PMJ2166" s="218"/>
      <c r="PMK2166" s="218"/>
      <c r="PML2166" s="218"/>
      <c r="PMM2166" s="218"/>
      <c r="PMN2166" s="218"/>
      <c r="PMO2166" s="218"/>
      <c r="PMP2166" s="218"/>
      <c r="PMQ2166" s="218"/>
      <c r="PMR2166" s="218"/>
      <c r="PMS2166" s="218"/>
      <c r="PMT2166" s="218"/>
      <c r="PMU2166" s="218"/>
      <c r="PMV2166" s="218"/>
      <c r="PMW2166" s="218"/>
      <c r="PMX2166" s="218"/>
      <c r="PMY2166" s="218"/>
      <c r="PMZ2166" s="218"/>
      <c r="PNA2166" s="218"/>
      <c r="PNB2166" s="218"/>
      <c r="PNC2166" s="218"/>
      <c r="PND2166" s="218"/>
      <c r="PNE2166" s="218"/>
      <c r="PNF2166" s="218"/>
      <c r="PNG2166" s="218"/>
      <c r="PNH2166" s="218"/>
      <c r="PNI2166" s="218"/>
      <c r="PNJ2166" s="218"/>
      <c r="PNK2166" s="218"/>
      <c r="PNL2166" s="218"/>
      <c r="PNM2166" s="218"/>
      <c r="PNN2166" s="218"/>
      <c r="PNO2166" s="218"/>
      <c r="PNP2166" s="218"/>
      <c r="PNQ2166" s="218"/>
      <c r="PNR2166" s="218"/>
      <c r="PNS2166" s="218"/>
      <c r="PNT2166" s="218"/>
      <c r="PNU2166" s="218"/>
      <c r="PNV2166" s="218"/>
      <c r="PNW2166" s="218"/>
      <c r="PNX2166" s="218"/>
      <c r="PNY2166" s="218"/>
      <c r="PNZ2166" s="218"/>
      <c r="POA2166" s="218"/>
      <c r="POB2166" s="218"/>
      <c r="POC2166" s="218"/>
      <c r="POD2166" s="218"/>
      <c r="POE2166" s="218"/>
      <c r="POF2166" s="218"/>
      <c r="POG2166" s="218"/>
      <c r="POH2166" s="218"/>
      <c r="POI2166" s="218"/>
      <c r="POJ2166" s="218"/>
      <c r="POK2166" s="218"/>
      <c r="POL2166" s="218"/>
      <c r="POM2166" s="218"/>
      <c r="PON2166" s="218"/>
      <c r="POO2166" s="218"/>
      <c r="POP2166" s="218"/>
      <c r="POQ2166" s="218"/>
      <c r="POR2166" s="218"/>
      <c r="POS2166" s="218"/>
      <c r="POT2166" s="218"/>
      <c r="POU2166" s="218"/>
      <c r="POV2166" s="218"/>
      <c r="POW2166" s="218"/>
      <c r="POX2166" s="218"/>
      <c r="POY2166" s="218"/>
      <c r="POZ2166" s="218"/>
      <c r="PPA2166" s="218"/>
      <c r="PPB2166" s="218"/>
      <c r="PPC2166" s="218"/>
      <c r="PPD2166" s="218"/>
      <c r="PPE2166" s="218"/>
      <c r="PPF2166" s="218"/>
      <c r="PPG2166" s="218"/>
      <c r="PPH2166" s="218"/>
      <c r="PPI2166" s="218"/>
      <c r="PPJ2166" s="218"/>
      <c r="PPK2166" s="218"/>
      <c r="PPL2166" s="218"/>
      <c r="PPM2166" s="218"/>
      <c r="PPN2166" s="218"/>
      <c r="PPO2166" s="218"/>
      <c r="PPP2166" s="218"/>
      <c r="PPQ2166" s="218"/>
      <c r="PPR2166" s="218"/>
      <c r="PPS2166" s="218"/>
      <c r="PPT2166" s="218"/>
      <c r="PPU2166" s="218"/>
      <c r="PPV2166" s="218"/>
      <c r="PPW2166" s="218"/>
      <c r="PPX2166" s="218"/>
      <c r="PPY2166" s="218"/>
      <c r="PPZ2166" s="218"/>
      <c r="PQA2166" s="218"/>
      <c r="PQB2166" s="218"/>
      <c r="PQC2166" s="218"/>
      <c r="PQD2166" s="218"/>
      <c r="PQE2166" s="218"/>
      <c r="PQF2166" s="218"/>
      <c r="PQG2166" s="218"/>
      <c r="PQH2166" s="218"/>
      <c r="PQI2166" s="218"/>
      <c r="PQJ2166" s="218"/>
      <c r="PQK2166" s="218"/>
      <c r="PQL2166" s="218"/>
      <c r="PQM2166" s="218"/>
      <c r="PQN2166" s="218"/>
      <c r="PQO2166" s="218"/>
      <c r="PQP2166" s="218"/>
      <c r="PQQ2166" s="218"/>
      <c r="PQR2166" s="218"/>
      <c r="PQS2166" s="218"/>
      <c r="PQT2166" s="218"/>
      <c r="PQU2166" s="218"/>
      <c r="PQV2166" s="218"/>
      <c r="PQW2166" s="218"/>
      <c r="PQX2166" s="218"/>
      <c r="PQY2166" s="218"/>
      <c r="PQZ2166" s="218"/>
      <c r="PRA2166" s="218"/>
      <c r="PRB2166" s="218"/>
      <c r="PRC2166" s="218"/>
      <c r="PRD2166" s="218"/>
      <c r="PRE2166" s="218"/>
      <c r="PRF2166" s="218"/>
      <c r="PRG2166" s="218"/>
      <c r="PRH2166" s="218"/>
      <c r="PRI2166" s="218"/>
      <c r="PRJ2166" s="218"/>
      <c r="PRK2166" s="218"/>
      <c r="PRL2166" s="218"/>
      <c r="PRM2166" s="218"/>
      <c r="PRN2166" s="218"/>
      <c r="PRO2166" s="218"/>
      <c r="PRP2166" s="218"/>
      <c r="PRQ2166" s="218"/>
      <c r="PRR2166" s="218"/>
      <c r="PRS2166" s="218"/>
      <c r="PRT2166" s="218"/>
      <c r="PRU2166" s="218"/>
      <c r="PRV2166" s="218"/>
      <c r="PRW2166" s="218"/>
      <c r="PRX2166" s="218"/>
      <c r="PRY2166" s="218"/>
      <c r="PRZ2166" s="218"/>
      <c r="PSA2166" s="218"/>
      <c r="PSB2166" s="218"/>
      <c r="PSC2166" s="218"/>
      <c r="PSD2166" s="218"/>
      <c r="PSE2166" s="218"/>
      <c r="PSF2166" s="218"/>
      <c r="PSG2166" s="218"/>
      <c r="PSH2166" s="218"/>
      <c r="PSI2166" s="218"/>
      <c r="PSJ2166" s="218"/>
      <c r="PSK2166" s="218"/>
      <c r="PSL2166" s="218"/>
      <c r="PSM2166" s="218"/>
      <c r="PSN2166" s="218"/>
      <c r="PSO2166" s="218"/>
      <c r="PSP2166" s="218"/>
      <c r="PSQ2166" s="218"/>
      <c r="PSR2166" s="218"/>
      <c r="PSS2166" s="218"/>
      <c r="PST2166" s="218"/>
      <c r="PSU2166" s="218"/>
      <c r="PSV2166" s="218"/>
      <c r="PSW2166" s="218"/>
      <c r="PSX2166" s="218"/>
      <c r="PSY2166" s="218"/>
      <c r="PSZ2166" s="218"/>
      <c r="PTA2166" s="218"/>
      <c r="PTB2166" s="218"/>
      <c r="PTC2166" s="218"/>
      <c r="PTD2166" s="218"/>
      <c r="PTE2166" s="218"/>
      <c r="PTF2166" s="218"/>
      <c r="PTG2166" s="218"/>
      <c r="PTH2166" s="218"/>
      <c r="PTI2166" s="218"/>
      <c r="PTJ2166" s="218"/>
      <c r="PTK2166" s="218"/>
      <c r="PTL2166" s="218"/>
      <c r="PTM2166" s="218"/>
      <c r="PTN2166" s="218"/>
      <c r="PTO2166" s="218"/>
      <c r="PTP2166" s="218"/>
      <c r="PTQ2166" s="218"/>
      <c r="PTR2166" s="218"/>
      <c r="PTS2166" s="218"/>
      <c r="PTT2166" s="218"/>
      <c r="PTU2166" s="218"/>
      <c r="PTV2166" s="218"/>
      <c r="PTW2166" s="218"/>
      <c r="PTX2166" s="218"/>
      <c r="PTY2166" s="218"/>
      <c r="PTZ2166" s="218"/>
      <c r="PUA2166" s="218"/>
      <c r="PUB2166" s="218"/>
      <c r="PUC2166" s="218"/>
      <c r="PUD2166" s="218"/>
      <c r="PUE2166" s="218"/>
      <c r="PUF2166" s="218"/>
      <c r="PUG2166" s="218"/>
      <c r="PUH2166" s="218"/>
      <c r="PUI2166" s="218"/>
      <c r="PUJ2166" s="218"/>
      <c r="PUK2166" s="218"/>
      <c r="PUL2166" s="218"/>
      <c r="PUM2166" s="218"/>
      <c r="PUN2166" s="218"/>
      <c r="PUO2166" s="218"/>
      <c r="PUP2166" s="218"/>
      <c r="PUQ2166" s="218"/>
      <c r="PUR2166" s="218"/>
      <c r="PUS2166" s="218"/>
      <c r="PUT2166" s="218"/>
      <c r="PUU2166" s="218"/>
      <c r="PUV2166" s="218"/>
      <c r="PUW2166" s="218"/>
      <c r="PUX2166" s="218"/>
      <c r="PUY2166" s="218"/>
      <c r="PUZ2166" s="218"/>
      <c r="PVA2166" s="218"/>
      <c r="PVB2166" s="218"/>
      <c r="PVC2166" s="218"/>
      <c r="PVD2166" s="218"/>
      <c r="PVE2166" s="218"/>
      <c r="PVF2166" s="218"/>
      <c r="PVG2166" s="218"/>
      <c r="PVH2166" s="218"/>
      <c r="PVI2166" s="218"/>
      <c r="PVJ2166" s="218"/>
      <c r="PVK2166" s="218"/>
      <c r="PVL2166" s="218"/>
      <c r="PVM2166" s="218"/>
      <c r="PVN2166" s="218"/>
      <c r="PVO2166" s="218"/>
      <c r="PVP2166" s="218"/>
      <c r="PVQ2166" s="218"/>
      <c r="PVR2166" s="218"/>
      <c r="PVS2166" s="218"/>
      <c r="PVT2166" s="218"/>
      <c r="PVU2166" s="218"/>
      <c r="PVV2166" s="218"/>
      <c r="PVW2166" s="218"/>
      <c r="PVX2166" s="218"/>
      <c r="PVY2166" s="218"/>
      <c r="PVZ2166" s="218"/>
      <c r="PWA2166" s="218"/>
      <c r="PWB2166" s="218"/>
      <c r="PWC2166" s="218"/>
      <c r="PWD2166" s="218"/>
      <c r="PWE2166" s="218"/>
      <c r="PWF2166" s="218"/>
      <c r="PWG2166" s="218"/>
      <c r="PWH2166" s="218"/>
      <c r="PWI2166" s="218"/>
      <c r="PWJ2166" s="218"/>
      <c r="PWK2166" s="218"/>
      <c r="PWL2166" s="218"/>
      <c r="PWM2166" s="218"/>
      <c r="PWN2166" s="218"/>
      <c r="PWO2166" s="218"/>
      <c r="PWP2166" s="218"/>
      <c r="PWQ2166" s="218"/>
      <c r="PWR2166" s="218"/>
      <c r="PWS2166" s="218"/>
      <c r="PWT2166" s="218"/>
      <c r="PWU2166" s="218"/>
      <c r="PWV2166" s="218"/>
      <c r="PWW2166" s="218"/>
      <c r="PWX2166" s="218"/>
      <c r="PWY2166" s="218"/>
      <c r="PWZ2166" s="218"/>
      <c r="PXA2166" s="218"/>
      <c r="PXB2166" s="218"/>
      <c r="PXC2166" s="218"/>
      <c r="PXD2166" s="218"/>
      <c r="PXE2166" s="218"/>
      <c r="PXF2166" s="218"/>
      <c r="PXG2166" s="218"/>
      <c r="PXH2166" s="218"/>
      <c r="PXI2166" s="218"/>
      <c r="PXJ2166" s="218"/>
      <c r="PXK2166" s="218"/>
      <c r="PXL2166" s="218"/>
      <c r="PXM2166" s="218"/>
      <c r="PXN2166" s="218"/>
      <c r="PXO2166" s="218"/>
      <c r="PXP2166" s="218"/>
      <c r="PXQ2166" s="218"/>
      <c r="PXR2166" s="218"/>
      <c r="PXS2166" s="218"/>
      <c r="PXT2166" s="218"/>
      <c r="PXU2166" s="218"/>
      <c r="PXV2166" s="218"/>
      <c r="PXW2166" s="218"/>
      <c r="PXX2166" s="218"/>
      <c r="PXY2166" s="218"/>
      <c r="PXZ2166" s="218"/>
      <c r="PYA2166" s="218"/>
      <c r="PYB2166" s="218"/>
      <c r="PYC2166" s="218"/>
      <c r="PYD2166" s="218"/>
      <c r="PYE2166" s="218"/>
      <c r="PYF2166" s="218"/>
      <c r="PYG2166" s="218"/>
      <c r="PYH2166" s="218"/>
      <c r="PYI2166" s="218"/>
      <c r="PYJ2166" s="218"/>
      <c r="PYK2166" s="218"/>
      <c r="PYL2166" s="218"/>
      <c r="PYM2166" s="218"/>
      <c r="PYN2166" s="218"/>
      <c r="PYO2166" s="218"/>
      <c r="PYP2166" s="218"/>
      <c r="PYQ2166" s="218"/>
      <c r="PYR2166" s="218"/>
      <c r="PYS2166" s="218"/>
      <c r="PYT2166" s="218"/>
      <c r="PYU2166" s="218"/>
      <c r="PYV2166" s="218"/>
      <c r="PYW2166" s="218"/>
      <c r="PYX2166" s="218"/>
      <c r="PYY2166" s="218"/>
      <c r="PYZ2166" s="218"/>
      <c r="PZA2166" s="218"/>
      <c r="PZB2166" s="218"/>
      <c r="PZC2166" s="218"/>
      <c r="PZD2166" s="218"/>
      <c r="PZE2166" s="218"/>
      <c r="PZF2166" s="218"/>
      <c r="PZG2166" s="218"/>
      <c r="PZH2166" s="218"/>
      <c r="PZI2166" s="218"/>
      <c r="PZJ2166" s="218"/>
      <c r="PZK2166" s="218"/>
      <c r="PZL2166" s="218"/>
      <c r="PZM2166" s="218"/>
      <c r="PZN2166" s="218"/>
      <c r="PZO2166" s="218"/>
      <c r="PZP2166" s="218"/>
      <c r="PZQ2166" s="218"/>
      <c r="PZR2166" s="218"/>
      <c r="PZS2166" s="218"/>
      <c r="PZT2166" s="218"/>
      <c r="PZU2166" s="218"/>
      <c r="PZV2166" s="218"/>
      <c r="PZW2166" s="218"/>
      <c r="PZX2166" s="218"/>
      <c r="PZY2166" s="218"/>
      <c r="PZZ2166" s="218"/>
      <c r="QAA2166" s="218"/>
      <c r="QAB2166" s="218"/>
      <c r="QAC2166" s="218"/>
      <c r="QAD2166" s="218"/>
      <c r="QAE2166" s="218"/>
      <c r="QAF2166" s="218"/>
      <c r="QAG2166" s="218"/>
      <c r="QAH2166" s="218"/>
      <c r="QAI2166" s="218"/>
      <c r="QAJ2166" s="218"/>
      <c r="QAK2166" s="218"/>
      <c r="QAL2166" s="218"/>
      <c r="QAM2166" s="218"/>
      <c r="QAN2166" s="218"/>
      <c r="QAO2166" s="218"/>
      <c r="QAP2166" s="218"/>
      <c r="QAQ2166" s="218"/>
      <c r="QAR2166" s="218"/>
      <c r="QAS2166" s="218"/>
      <c r="QAT2166" s="218"/>
      <c r="QAU2166" s="218"/>
      <c r="QAV2166" s="218"/>
      <c r="QAW2166" s="218"/>
      <c r="QAX2166" s="218"/>
      <c r="QAY2166" s="218"/>
      <c r="QAZ2166" s="218"/>
      <c r="QBA2166" s="218"/>
      <c r="QBB2166" s="218"/>
      <c r="QBC2166" s="218"/>
      <c r="QBD2166" s="218"/>
      <c r="QBE2166" s="218"/>
      <c r="QBF2166" s="218"/>
      <c r="QBG2166" s="218"/>
      <c r="QBH2166" s="218"/>
      <c r="QBI2166" s="218"/>
      <c r="QBJ2166" s="218"/>
      <c r="QBK2166" s="218"/>
      <c r="QBL2166" s="218"/>
      <c r="QBM2166" s="218"/>
      <c r="QBN2166" s="218"/>
      <c r="QBO2166" s="218"/>
      <c r="QBP2166" s="218"/>
      <c r="QBQ2166" s="218"/>
      <c r="QBR2166" s="218"/>
      <c r="QBS2166" s="218"/>
      <c r="QBT2166" s="218"/>
      <c r="QBU2166" s="218"/>
      <c r="QBV2166" s="218"/>
      <c r="QBW2166" s="218"/>
      <c r="QBX2166" s="218"/>
      <c r="QBY2166" s="218"/>
      <c r="QBZ2166" s="218"/>
      <c r="QCA2166" s="218"/>
      <c r="QCB2166" s="218"/>
      <c r="QCC2166" s="218"/>
      <c r="QCD2166" s="218"/>
      <c r="QCE2166" s="218"/>
      <c r="QCF2166" s="218"/>
      <c r="QCG2166" s="218"/>
      <c r="QCH2166" s="218"/>
      <c r="QCI2166" s="218"/>
      <c r="QCJ2166" s="218"/>
      <c r="QCK2166" s="218"/>
      <c r="QCL2166" s="218"/>
      <c r="QCM2166" s="218"/>
      <c r="QCN2166" s="218"/>
      <c r="QCO2166" s="218"/>
      <c r="QCP2166" s="218"/>
      <c r="QCQ2166" s="218"/>
      <c r="QCR2166" s="218"/>
      <c r="QCS2166" s="218"/>
      <c r="QCT2166" s="218"/>
      <c r="QCU2166" s="218"/>
      <c r="QCV2166" s="218"/>
      <c r="QCW2166" s="218"/>
      <c r="QCX2166" s="218"/>
      <c r="QCY2166" s="218"/>
      <c r="QCZ2166" s="218"/>
      <c r="QDA2166" s="218"/>
      <c r="QDB2166" s="218"/>
      <c r="QDC2166" s="218"/>
      <c r="QDD2166" s="218"/>
      <c r="QDE2166" s="218"/>
      <c r="QDF2166" s="218"/>
      <c r="QDG2166" s="218"/>
      <c r="QDH2166" s="218"/>
      <c r="QDI2166" s="218"/>
      <c r="QDJ2166" s="218"/>
      <c r="QDK2166" s="218"/>
      <c r="QDL2166" s="218"/>
      <c r="QDM2166" s="218"/>
      <c r="QDN2166" s="218"/>
      <c r="QDO2166" s="218"/>
      <c r="QDP2166" s="218"/>
      <c r="QDQ2166" s="218"/>
      <c r="QDR2166" s="218"/>
      <c r="QDS2166" s="218"/>
      <c r="QDT2166" s="218"/>
      <c r="QDU2166" s="218"/>
      <c r="QDV2166" s="218"/>
      <c r="QDW2166" s="218"/>
      <c r="QDX2166" s="218"/>
      <c r="QDY2166" s="218"/>
      <c r="QDZ2166" s="218"/>
      <c r="QEA2166" s="218"/>
      <c r="QEB2166" s="218"/>
      <c r="QEC2166" s="218"/>
      <c r="QED2166" s="218"/>
      <c r="QEE2166" s="218"/>
      <c r="QEF2166" s="218"/>
      <c r="QEG2166" s="218"/>
      <c r="QEH2166" s="218"/>
      <c r="QEI2166" s="218"/>
      <c r="QEJ2166" s="218"/>
      <c r="QEK2166" s="218"/>
      <c r="QEL2166" s="218"/>
      <c r="QEM2166" s="218"/>
      <c r="QEN2166" s="218"/>
      <c r="QEO2166" s="218"/>
      <c r="QEP2166" s="218"/>
      <c r="QEQ2166" s="218"/>
      <c r="QER2166" s="218"/>
      <c r="QES2166" s="218"/>
      <c r="QET2166" s="218"/>
      <c r="QEU2166" s="218"/>
      <c r="QEV2166" s="218"/>
      <c r="QEW2166" s="218"/>
      <c r="QEX2166" s="218"/>
      <c r="QEY2166" s="218"/>
      <c r="QEZ2166" s="218"/>
      <c r="QFA2166" s="218"/>
      <c r="QFB2166" s="218"/>
      <c r="QFC2166" s="218"/>
      <c r="QFD2166" s="218"/>
      <c r="QFE2166" s="218"/>
      <c r="QFF2166" s="218"/>
      <c r="QFG2166" s="218"/>
      <c r="QFH2166" s="218"/>
      <c r="QFI2166" s="218"/>
      <c r="QFJ2166" s="218"/>
      <c r="QFK2166" s="218"/>
      <c r="QFL2166" s="218"/>
      <c r="QFM2166" s="218"/>
      <c r="QFN2166" s="218"/>
      <c r="QFO2166" s="218"/>
      <c r="QFP2166" s="218"/>
      <c r="QFQ2166" s="218"/>
      <c r="QFR2166" s="218"/>
      <c r="QFS2166" s="218"/>
      <c r="QFT2166" s="218"/>
      <c r="QFU2166" s="218"/>
      <c r="QFV2166" s="218"/>
      <c r="QFW2166" s="218"/>
      <c r="QFX2166" s="218"/>
      <c r="QFY2166" s="218"/>
      <c r="QFZ2166" s="218"/>
      <c r="QGA2166" s="218"/>
      <c r="QGB2166" s="218"/>
      <c r="QGC2166" s="218"/>
      <c r="QGD2166" s="218"/>
      <c r="QGE2166" s="218"/>
      <c r="QGF2166" s="218"/>
      <c r="QGG2166" s="218"/>
      <c r="QGH2166" s="218"/>
      <c r="QGI2166" s="218"/>
      <c r="QGJ2166" s="218"/>
      <c r="QGK2166" s="218"/>
      <c r="QGL2166" s="218"/>
      <c r="QGM2166" s="218"/>
      <c r="QGN2166" s="218"/>
      <c r="QGO2166" s="218"/>
      <c r="QGP2166" s="218"/>
      <c r="QGQ2166" s="218"/>
      <c r="QGR2166" s="218"/>
      <c r="QGS2166" s="218"/>
      <c r="QGT2166" s="218"/>
      <c r="QGU2166" s="218"/>
      <c r="QGV2166" s="218"/>
      <c r="QGW2166" s="218"/>
      <c r="QGX2166" s="218"/>
      <c r="QGY2166" s="218"/>
      <c r="QGZ2166" s="218"/>
      <c r="QHA2166" s="218"/>
      <c r="QHB2166" s="218"/>
      <c r="QHC2166" s="218"/>
      <c r="QHD2166" s="218"/>
      <c r="QHE2166" s="218"/>
      <c r="QHF2166" s="218"/>
      <c r="QHG2166" s="218"/>
      <c r="QHH2166" s="218"/>
      <c r="QHI2166" s="218"/>
      <c r="QHJ2166" s="218"/>
      <c r="QHK2166" s="218"/>
      <c r="QHL2166" s="218"/>
      <c r="QHM2166" s="218"/>
      <c r="QHN2166" s="218"/>
      <c r="QHO2166" s="218"/>
      <c r="QHP2166" s="218"/>
      <c r="QHQ2166" s="218"/>
      <c r="QHR2166" s="218"/>
      <c r="QHS2166" s="218"/>
      <c r="QHT2166" s="218"/>
      <c r="QHU2166" s="218"/>
      <c r="QHV2166" s="218"/>
      <c r="QHW2166" s="218"/>
      <c r="QHX2166" s="218"/>
      <c r="QHY2166" s="218"/>
      <c r="QHZ2166" s="218"/>
      <c r="QIA2166" s="218"/>
      <c r="QIB2166" s="218"/>
      <c r="QIC2166" s="218"/>
      <c r="QID2166" s="218"/>
      <c r="QIE2166" s="218"/>
      <c r="QIF2166" s="218"/>
      <c r="QIG2166" s="218"/>
      <c r="QIH2166" s="218"/>
      <c r="QII2166" s="218"/>
      <c r="QIJ2166" s="218"/>
      <c r="QIK2166" s="218"/>
      <c r="QIL2166" s="218"/>
      <c r="QIM2166" s="218"/>
      <c r="QIN2166" s="218"/>
      <c r="QIO2166" s="218"/>
      <c r="QIP2166" s="218"/>
      <c r="QIQ2166" s="218"/>
      <c r="QIR2166" s="218"/>
      <c r="QIS2166" s="218"/>
      <c r="QIT2166" s="218"/>
      <c r="QIU2166" s="218"/>
      <c r="QIV2166" s="218"/>
      <c r="QIW2166" s="218"/>
      <c r="QIX2166" s="218"/>
      <c r="QIY2166" s="218"/>
      <c r="QIZ2166" s="218"/>
      <c r="QJA2166" s="218"/>
      <c r="QJB2166" s="218"/>
      <c r="QJC2166" s="218"/>
      <c r="QJD2166" s="218"/>
      <c r="QJE2166" s="218"/>
      <c r="QJF2166" s="218"/>
      <c r="QJG2166" s="218"/>
      <c r="QJH2166" s="218"/>
      <c r="QJI2166" s="218"/>
      <c r="QJJ2166" s="218"/>
      <c r="QJK2166" s="218"/>
      <c r="QJL2166" s="218"/>
      <c r="QJM2166" s="218"/>
      <c r="QJN2166" s="218"/>
      <c r="QJO2166" s="218"/>
      <c r="QJP2166" s="218"/>
      <c r="QJQ2166" s="218"/>
      <c r="QJR2166" s="218"/>
      <c r="QJS2166" s="218"/>
      <c r="QJT2166" s="218"/>
      <c r="QJU2166" s="218"/>
      <c r="QJV2166" s="218"/>
      <c r="QJW2166" s="218"/>
      <c r="QJX2166" s="218"/>
      <c r="QJY2166" s="218"/>
      <c r="QJZ2166" s="218"/>
      <c r="QKA2166" s="218"/>
      <c r="QKB2166" s="218"/>
      <c r="QKC2166" s="218"/>
      <c r="QKD2166" s="218"/>
      <c r="QKE2166" s="218"/>
      <c r="QKF2166" s="218"/>
      <c r="QKG2166" s="218"/>
      <c r="QKH2166" s="218"/>
      <c r="QKI2166" s="218"/>
      <c r="QKJ2166" s="218"/>
      <c r="QKK2166" s="218"/>
      <c r="QKL2166" s="218"/>
      <c r="QKM2166" s="218"/>
      <c r="QKN2166" s="218"/>
      <c r="QKO2166" s="218"/>
      <c r="QKP2166" s="218"/>
      <c r="QKQ2166" s="218"/>
      <c r="QKR2166" s="218"/>
      <c r="QKS2166" s="218"/>
      <c r="QKT2166" s="218"/>
      <c r="QKU2166" s="218"/>
      <c r="QKV2166" s="218"/>
      <c r="QKW2166" s="218"/>
      <c r="QKX2166" s="218"/>
      <c r="QKY2166" s="218"/>
      <c r="QKZ2166" s="218"/>
      <c r="QLA2166" s="218"/>
      <c r="QLB2166" s="218"/>
      <c r="QLC2166" s="218"/>
      <c r="QLD2166" s="218"/>
      <c r="QLE2166" s="218"/>
      <c r="QLF2166" s="218"/>
      <c r="QLG2166" s="218"/>
      <c r="QLH2166" s="218"/>
      <c r="QLI2166" s="218"/>
      <c r="QLJ2166" s="218"/>
      <c r="QLK2166" s="218"/>
      <c r="QLL2166" s="218"/>
      <c r="QLM2166" s="218"/>
      <c r="QLN2166" s="218"/>
      <c r="QLO2166" s="218"/>
      <c r="QLP2166" s="218"/>
      <c r="QLQ2166" s="218"/>
      <c r="QLR2166" s="218"/>
      <c r="QLS2166" s="218"/>
      <c r="QLT2166" s="218"/>
      <c r="QLU2166" s="218"/>
      <c r="QLV2166" s="218"/>
      <c r="QLW2166" s="218"/>
      <c r="QLX2166" s="218"/>
      <c r="QLY2166" s="218"/>
      <c r="QLZ2166" s="218"/>
      <c r="QMA2166" s="218"/>
      <c r="QMB2166" s="218"/>
      <c r="QMC2166" s="218"/>
      <c r="QMD2166" s="218"/>
      <c r="QME2166" s="218"/>
      <c r="QMF2166" s="218"/>
      <c r="QMG2166" s="218"/>
      <c r="QMH2166" s="218"/>
      <c r="QMI2166" s="218"/>
      <c r="QMJ2166" s="218"/>
      <c r="QMK2166" s="218"/>
      <c r="QML2166" s="218"/>
      <c r="QMM2166" s="218"/>
      <c r="QMN2166" s="218"/>
      <c r="QMO2166" s="218"/>
      <c r="QMP2166" s="218"/>
      <c r="QMQ2166" s="218"/>
      <c r="QMR2166" s="218"/>
      <c r="QMS2166" s="218"/>
      <c r="QMT2166" s="218"/>
      <c r="QMU2166" s="218"/>
      <c r="QMV2166" s="218"/>
      <c r="QMW2166" s="218"/>
      <c r="QMX2166" s="218"/>
      <c r="QMY2166" s="218"/>
      <c r="QMZ2166" s="218"/>
      <c r="QNA2166" s="218"/>
      <c r="QNB2166" s="218"/>
      <c r="QNC2166" s="218"/>
      <c r="QND2166" s="218"/>
      <c r="QNE2166" s="218"/>
      <c r="QNF2166" s="218"/>
      <c r="QNG2166" s="218"/>
      <c r="QNH2166" s="218"/>
      <c r="QNI2166" s="218"/>
      <c r="QNJ2166" s="218"/>
      <c r="QNK2166" s="218"/>
      <c r="QNL2166" s="218"/>
      <c r="QNM2166" s="218"/>
      <c r="QNN2166" s="218"/>
      <c r="QNO2166" s="218"/>
      <c r="QNP2166" s="218"/>
      <c r="QNQ2166" s="218"/>
      <c r="QNR2166" s="218"/>
      <c r="QNS2166" s="218"/>
      <c r="QNT2166" s="218"/>
      <c r="QNU2166" s="218"/>
      <c r="QNV2166" s="218"/>
      <c r="QNW2166" s="218"/>
      <c r="QNX2166" s="218"/>
      <c r="QNY2166" s="218"/>
      <c r="QNZ2166" s="218"/>
      <c r="QOA2166" s="218"/>
      <c r="QOB2166" s="218"/>
      <c r="QOC2166" s="218"/>
      <c r="QOD2166" s="218"/>
      <c r="QOE2166" s="218"/>
      <c r="QOF2166" s="218"/>
      <c r="QOG2166" s="218"/>
      <c r="QOH2166" s="218"/>
      <c r="QOI2166" s="218"/>
      <c r="QOJ2166" s="218"/>
      <c r="QOK2166" s="218"/>
      <c r="QOL2166" s="218"/>
      <c r="QOM2166" s="218"/>
      <c r="QON2166" s="218"/>
      <c r="QOO2166" s="218"/>
      <c r="QOP2166" s="218"/>
      <c r="QOQ2166" s="218"/>
      <c r="QOR2166" s="218"/>
      <c r="QOS2166" s="218"/>
      <c r="QOT2166" s="218"/>
      <c r="QOU2166" s="218"/>
      <c r="QOV2166" s="218"/>
      <c r="QOW2166" s="218"/>
      <c r="QOX2166" s="218"/>
      <c r="QOY2166" s="218"/>
      <c r="QOZ2166" s="218"/>
      <c r="QPA2166" s="218"/>
      <c r="QPB2166" s="218"/>
      <c r="QPC2166" s="218"/>
      <c r="QPD2166" s="218"/>
      <c r="QPE2166" s="218"/>
      <c r="QPF2166" s="218"/>
      <c r="QPG2166" s="218"/>
      <c r="QPH2166" s="218"/>
      <c r="QPI2166" s="218"/>
      <c r="QPJ2166" s="218"/>
      <c r="QPK2166" s="218"/>
      <c r="QPL2166" s="218"/>
      <c r="QPM2166" s="218"/>
      <c r="QPN2166" s="218"/>
      <c r="QPO2166" s="218"/>
      <c r="QPP2166" s="218"/>
      <c r="QPQ2166" s="218"/>
      <c r="QPR2166" s="218"/>
      <c r="QPS2166" s="218"/>
      <c r="QPT2166" s="218"/>
      <c r="QPU2166" s="218"/>
      <c r="QPV2166" s="218"/>
      <c r="QPW2166" s="218"/>
      <c r="QPX2166" s="218"/>
      <c r="QPY2166" s="218"/>
      <c r="QPZ2166" s="218"/>
      <c r="QQA2166" s="218"/>
      <c r="QQB2166" s="218"/>
      <c r="QQC2166" s="218"/>
      <c r="QQD2166" s="218"/>
      <c r="QQE2166" s="218"/>
      <c r="QQF2166" s="218"/>
      <c r="QQG2166" s="218"/>
      <c r="QQH2166" s="218"/>
      <c r="QQI2166" s="218"/>
      <c r="QQJ2166" s="218"/>
      <c r="QQK2166" s="218"/>
      <c r="QQL2166" s="218"/>
      <c r="QQM2166" s="218"/>
      <c r="QQN2166" s="218"/>
      <c r="QQO2166" s="218"/>
      <c r="QQP2166" s="218"/>
      <c r="QQQ2166" s="218"/>
      <c r="QQR2166" s="218"/>
      <c r="QQS2166" s="218"/>
      <c r="QQT2166" s="218"/>
      <c r="QQU2166" s="218"/>
      <c r="QQV2166" s="218"/>
      <c r="QQW2166" s="218"/>
      <c r="QQX2166" s="218"/>
      <c r="QQY2166" s="218"/>
      <c r="QQZ2166" s="218"/>
      <c r="QRA2166" s="218"/>
      <c r="QRB2166" s="218"/>
      <c r="QRC2166" s="218"/>
      <c r="QRD2166" s="218"/>
      <c r="QRE2166" s="218"/>
      <c r="QRF2166" s="218"/>
      <c r="QRG2166" s="218"/>
      <c r="QRH2166" s="218"/>
      <c r="QRI2166" s="218"/>
      <c r="QRJ2166" s="218"/>
      <c r="QRK2166" s="218"/>
      <c r="QRL2166" s="218"/>
      <c r="QRM2166" s="218"/>
      <c r="QRN2166" s="218"/>
      <c r="QRO2166" s="218"/>
      <c r="QRP2166" s="218"/>
      <c r="QRQ2166" s="218"/>
      <c r="QRR2166" s="218"/>
      <c r="QRS2166" s="218"/>
      <c r="QRT2166" s="218"/>
      <c r="QRU2166" s="218"/>
      <c r="QRV2166" s="218"/>
      <c r="QRW2166" s="218"/>
      <c r="QRX2166" s="218"/>
      <c r="QRY2166" s="218"/>
      <c r="QRZ2166" s="218"/>
      <c r="QSA2166" s="218"/>
      <c r="QSB2166" s="218"/>
      <c r="QSC2166" s="218"/>
      <c r="QSD2166" s="218"/>
      <c r="QSE2166" s="218"/>
      <c r="QSF2166" s="218"/>
      <c r="QSG2166" s="218"/>
      <c r="QSH2166" s="218"/>
      <c r="QSI2166" s="218"/>
      <c r="QSJ2166" s="218"/>
      <c r="QSK2166" s="218"/>
      <c r="QSL2166" s="218"/>
      <c r="QSM2166" s="218"/>
      <c r="QSN2166" s="218"/>
      <c r="QSO2166" s="218"/>
      <c r="QSP2166" s="218"/>
      <c r="QSQ2166" s="218"/>
      <c r="QSR2166" s="218"/>
      <c r="QSS2166" s="218"/>
      <c r="QST2166" s="218"/>
      <c r="QSU2166" s="218"/>
      <c r="QSV2166" s="218"/>
      <c r="QSW2166" s="218"/>
      <c r="QSX2166" s="218"/>
      <c r="QSY2166" s="218"/>
      <c r="QSZ2166" s="218"/>
      <c r="QTA2166" s="218"/>
      <c r="QTB2166" s="218"/>
      <c r="QTC2166" s="218"/>
      <c r="QTD2166" s="218"/>
      <c r="QTE2166" s="218"/>
      <c r="QTF2166" s="218"/>
      <c r="QTG2166" s="218"/>
      <c r="QTH2166" s="218"/>
      <c r="QTI2166" s="218"/>
      <c r="QTJ2166" s="218"/>
      <c r="QTK2166" s="218"/>
      <c r="QTL2166" s="218"/>
      <c r="QTM2166" s="218"/>
      <c r="QTN2166" s="218"/>
      <c r="QTO2166" s="218"/>
      <c r="QTP2166" s="218"/>
      <c r="QTQ2166" s="218"/>
      <c r="QTR2166" s="218"/>
      <c r="QTS2166" s="218"/>
      <c r="QTT2166" s="218"/>
      <c r="QTU2166" s="218"/>
      <c r="QTV2166" s="218"/>
      <c r="QTW2166" s="218"/>
      <c r="QTX2166" s="218"/>
      <c r="QTY2166" s="218"/>
      <c r="QTZ2166" s="218"/>
      <c r="QUA2166" s="218"/>
      <c r="QUB2166" s="218"/>
      <c r="QUC2166" s="218"/>
      <c r="QUD2166" s="218"/>
      <c r="QUE2166" s="218"/>
      <c r="QUF2166" s="218"/>
      <c r="QUG2166" s="218"/>
      <c r="QUH2166" s="218"/>
      <c r="QUI2166" s="218"/>
      <c r="QUJ2166" s="218"/>
      <c r="QUK2166" s="218"/>
      <c r="QUL2166" s="218"/>
      <c r="QUM2166" s="218"/>
      <c r="QUN2166" s="218"/>
      <c r="QUO2166" s="218"/>
      <c r="QUP2166" s="218"/>
      <c r="QUQ2166" s="218"/>
      <c r="QUR2166" s="218"/>
      <c r="QUS2166" s="218"/>
      <c r="QUT2166" s="218"/>
      <c r="QUU2166" s="218"/>
      <c r="QUV2166" s="218"/>
      <c r="QUW2166" s="218"/>
      <c r="QUX2166" s="218"/>
      <c r="QUY2166" s="218"/>
      <c r="QUZ2166" s="218"/>
      <c r="QVA2166" s="218"/>
      <c r="QVB2166" s="218"/>
      <c r="QVC2166" s="218"/>
      <c r="QVD2166" s="218"/>
      <c r="QVE2166" s="218"/>
      <c r="QVF2166" s="218"/>
      <c r="QVG2166" s="218"/>
      <c r="QVH2166" s="218"/>
      <c r="QVI2166" s="218"/>
      <c r="QVJ2166" s="218"/>
      <c r="QVK2166" s="218"/>
      <c r="QVL2166" s="218"/>
      <c r="QVM2166" s="218"/>
      <c r="QVN2166" s="218"/>
      <c r="QVO2166" s="218"/>
      <c r="QVP2166" s="218"/>
      <c r="QVQ2166" s="218"/>
      <c r="QVR2166" s="218"/>
      <c r="QVS2166" s="218"/>
      <c r="QVT2166" s="218"/>
      <c r="QVU2166" s="218"/>
      <c r="QVV2166" s="218"/>
      <c r="QVW2166" s="218"/>
      <c r="QVX2166" s="218"/>
      <c r="QVY2166" s="218"/>
      <c r="QVZ2166" s="218"/>
      <c r="QWA2166" s="218"/>
      <c r="QWB2166" s="218"/>
      <c r="QWC2166" s="218"/>
      <c r="QWD2166" s="218"/>
      <c r="QWE2166" s="218"/>
      <c r="QWF2166" s="218"/>
      <c r="QWG2166" s="218"/>
      <c r="QWH2166" s="218"/>
      <c r="QWI2166" s="218"/>
      <c r="QWJ2166" s="218"/>
      <c r="QWK2166" s="218"/>
      <c r="QWL2166" s="218"/>
      <c r="QWM2166" s="218"/>
      <c r="QWN2166" s="218"/>
      <c r="QWO2166" s="218"/>
      <c r="QWP2166" s="218"/>
      <c r="QWQ2166" s="218"/>
      <c r="QWR2166" s="218"/>
      <c r="QWS2166" s="218"/>
      <c r="QWT2166" s="218"/>
      <c r="QWU2166" s="218"/>
      <c r="QWV2166" s="218"/>
      <c r="QWW2166" s="218"/>
      <c r="QWX2166" s="218"/>
      <c r="QWY2166" s="218"/>
      <c r="QWZ2166" s="218"/>
      <c r="QXA2166" s="218"/>
      <c r="QXB2166" s="218"/>
      <c r="QXC2166" s="218"/>
      <c r="QXD2166" s="218"/>
      <c r="QXE2166" s="218"/>
      <c r="QXF2166" s="218"/>
      <c r="QXG2166" s="218"/>
      <c r="QXH2166" s="218"/>
      <c r="QXI2166" s="218"/>
      <c r="QXJ2166" s="218"/>
      <c r="QXK2166" s="218"/>
      <c r="QXL2166" s="218"/>
      <c r="QXM2166" s="218"/>
      <c r="QXN2166" s="218"/>
      <c r="QXO2166" s="218"/>
      <c r="QXP2166" s="218"/>
      <c r="QXQ2166" s="218"/>
      <c r="QXR2166" s="218"/>
      <c r="QXS2166" s="218"/>
      <c r="QXT2166" s="218"/>
      <c r="QXU2166" s="218"/>
      <c r="QXV2166" s="218"/>
      <c r="QXW2166" s="218"/>
      <c r="QXX2166" s="218"/>
      <c r="QXY2166" s="218"/>
      <c r="QXZ2166" s="218"/>
      <c r="QYA2166" s="218"/>
      <c r="QYB2166" s="218"/>
      <c r="QYC2166" s="218"/>
      <c r="QYD2166" s="218"/>
      <c r="QYE2166" s="218"/>
      <c r="QYF2166" s="218"/>
      <c r="QYG2166" s="218"/>
      <c r="QYH2166" s="218"/>
      <c r="QYI2166" s="218"/>
      <c r="QYJ2166" s="218"/>
      <c r="QYK2166" s="218"/>
      <c r="QYL2166" s="218"/>
      <c r="QYM2166" s="218"/>
      <c r="QYN2166" s="218"/>
      <c r="QYO2166" s="218"/>
      <c r="QYP2166" s="218"/>
      <c r="QYQ2166" s="218"/>
      <c r="QYR2166" s="218"/>
      <c r="QYS2166" s="218"/>
      <c r="QYT2166" s="218"/>
      <c r="QYU2166" s="218"/>
      <c r="QYV2166" s="218"/>
      <c r="QYW2166" s="218"/>
      <c r="QYX2166" s="218"/>
      <c r="QYY2166" s="218"/>
      <c r="QYZ2166" s="218"/>
      <c r="QZA2166" s="218"/>
      <c r="QZB2166" s="218"/>
      <c r="QZC2166" s="218"/>
      <c r="QZD2166" s="218"/>
      <c r="QZE2166" s="218"/>
      <c r="QZF2166" s="218"/>
      <c r="QZG2166" s="218"/>
      <c r="QZH2166" s="218"/>
      <c r="QZI2166" s="218"/>
      <c r="QZJ2166" s="218"/>
      <c r="QZK2166" s="218"/>
      <c r="QZL2166" s="218"/>
      <c r="QZM2166" s="218"/>
      <c r="QZN2166" s="218"/>
      <c r="QZO2166" s="218"/>
      <c r="QZP2166" s="218"/>
      <c r="QZQ2166" s="218"/>
      <c r="QZR2166" s="218"/>
      <c r="QZS2166" s="218"/>
      <c r="QZT2166" s="218"/>
      <c r="QZU2166" s="218"/>
      <c r="QZV2166" s="218"/>
      <c r="QZW2166" s="218"/>
      <c r="QZX2166" s="218"/>
      <c r="QZY2166" s="218"/>
      <c r="QZZ2166" s="218"/>
      <c r="RAA2166" s="218"/>
      <c r="RAB2166" s="218"/>
      <c r="RAC2166" s="218"/>
      <c r="RAD2166" s="218"/>
      <c r="RAE2166" s="218"/>
      <c r="RAF2166" s="218"/>
      <c r="RAG2166" s="218"/>
      <c r="RAH2166" s="218"/>
      <c r="RAI2166" s="218"/>
      <c r="RAJ2166" s="218"/>
      <c r="RAK2166" s="218"/>
      <c r="RAL2166" s="218"/>
      <c r="RAM2166" s="218"/>
      <c r="RAN2166" s="218"/>
      <c r="RAO2166" s="218"/>
      <c r="RAP2166" s="218"/>
      <c r="RAQ2166" s="218"/>
      <c r="RAR2166" s="218"/>
      <c r="RAS2166" s="218"/>
      <c r="RAT2166" s="218"/>
      <c r="RAU2166" s="218"/>
      <c r="RAV2166" s="218"/>
      <c r="RAW2166" s="218"/>
      <c r="RAX2166" s="218"/>
      <c r="RAY2166" s="218"/>
      <c r="RAZ2166" s="218"/>
      <c r="RBA2166" s="218"/>
      <c r="RBB2166" s="218"/>
      <c r="RBC2166" s="218"/>
      <c r="RBD2166" s="218"/>
      <c r="RBE2166" s="218"/>
      <c r="RBF2166" s="218"/>
      <c r="RBG2166" s="218"/>
      <c r="RBH2166" s="218"/>
      <c r="RBI2166" s="218"/>
      <c r="RBJ2166" s="218"/>
      <c r="RBK2166" s="218"/>
      <c r="RBL2166" s="218"/>
      <c r="RBM2166" s="218"/>
      <c r="RBN2166" s="218"/>
      <c r="RBO2166" s="218"/>
      <c r="RBP2166" s="218"/>
      <c r="RBQ2166" s="218"/>
      <c r="RBR2166" s="218"/>
      <c r="RBS2166" s="218"/>
      <c r="RBT2166" s="218"/>
      <c r="RBU2166" s="218"/>
      <c r="RBV2166" s="218"/>
      <c r="RBW2166" s="218"/>
      <c r="RBX2166" s="218"/>
      <c r="RBY2166" s="218"/>
      <c r="RBZ2166" s="218"/>
      <c r="RCA2166" s="218"/>
      <c r="RCB2166" s="218"/>
      <c r="RCC2166" s="218"/>
      <c r="RCD2166" s="218"/>
      <c r="RCE2166" s="218"/>
      <c r="RCF2166" s="218"/>
      <c r="RCG2166" s="218"/>
      <c r="RCH2166" s="218"/>
      <c r="RCI2166" s="218"/>
      <c r="RCJ2166" s="218"/>
      <c r="RCK2166" s="218"/>
      <c r="RCL2166" s="218"/>
      <c r="RCM2166" s="218"/>
      <c r="RCN2166" s="218"/>
      <c r="RCO2166" s="218"/>
      <c r="RCP2166" s="218"/>
      <c r="RCQ2166" s="218"/>
      <c r="RCR2166" s="218"/>
      <c r="RCS2166" s="218"/>
      <c r="RCT2166" s="218"/>
      <c r="RCU2166" s="218"/>
      <c r="RCV2166" s="218"/>
      <c r="RCW2166" s="218"/>
      <c r="RCX2166" s="218"/>
      <c r="RCY2166" s="218"/>
      <c r="RCZ2166" s="218"/>
      <c r="RDA2166" s="218"/>
      <c r="RDB2166" s="218"/>
      <c r="RDC2166" s="218"/>
      <c r="RDD2166" s="218"/>
      <c r="RDE2166" s="218"/>
      <c r="RDF2166" s="218"/>
      <c r="RDG2166" s="218"/>
      <c r="RDH2166" s="218"/>
      <c r="RDI2166" s="218"/>
      <c r="RDJ2166" s="218"/>
      <c r="RDK2166" s="218"/>
      <c r="RDL2166" s="218"/>
      <c r="RDM2166" s="218"/>
      <c r="RDN2166" s="218"/>
      <c r="RDO2166" s="218"/>
      <c r="RDP2166" s="218"/>
      <c r="RDQ2166" s="218"/>
      <c r="RDR2166" s="218"/>
      <c r="RDS2166" s="218"/>
      <c r="RDT2166" s="218"/>
      <c r="RDU2166" s="218"/>
      <c r="RDV2166" s="218"/>
      <c r="RDW2166" s="218"/>
      <c r="RDX2166" s="218"/>
      <c r="RDY2166" s="218"/>
      <c r="RDZ2166" s="218"/>
      <c r="REA2166" s="218"/>
      <c r="REB2166" s="218"/>
      <c r="REC2166" s="218"/>
      <c r="RED2166" s="218"/>
      <c r="REE2166" s="218"/>
      <c r="REF2166" s="218"/>
      <c r="REG2166" s="218"/>
      <c r="REH2166" s="218"/>
      <c r="REI2166" s="218"/>
      <c r="REJ2166" s="218"/>
      <c r="REK2166" s="218"/>
      <c r="REL2166" s="218"/>
      <c r="REM2166" s="218"/>
      <c r="REN2166" s="218"/>
      <c r="REO2166" s="218"/>
      <c r="REP2166" s="218"/>
      <c r="REQ2166" s="218"/>
      <c r="RER2166" s="218"/>
      <c r="RES2166" s="218"/>
      <c r="RET2166" s="218"/>
      <c r="REU2166" s="218"/>
      <c r="REV2166" s="218"/>
      <c r="REW2166" s="218"/>
      <c r="REX2166" s="218"/>
      <c r="REY2166" s="218"/>
      <c r="REZ2166" s="218"/>
      <c r="RFA2166" s="218"/>
      <c r="RFB2166" s="218"/>
      <c r="RFC2166" s="218"/>
      <c r="RFD2166" s="218"/>
      <c r="RFE2166" s="218"/>
      <c r="RFF2166" s="218"/>
      <c r="RFG2166" s="218"/>
      <c r="RFH2166" s="218"/>
      <c r="RFI2166" s="218"/>
      <c r="RFJ2166" s="218"/>
      <c r="RFK2166" s="218"/>
      <c r="RFL2166" s="218"/>
      <c r="RFM2166" s="218"/>
      <c r="RFN2166" s="218"/>
      <c r="RFO2166" s="218"/>
      <c r="RFP2166" s="218"/>
      <c r="RFQ2166" s="218"/>
      <c r="RFR2166" s="218"/>
      <c r="RFS2166" s="218"/>
      <c r="RFT2166" s="218"/>
      <c r="RFU2166" s="218"/>
      <c r="RFV2166" s="218"/>
      <c r="RFW2166" s="218"/>
      <c r="RFX2166" s="218"/>
      <c r="RFY2166" s="218"/>
      <c r="RFZ2166" s="218"/>
      <c r="RGA2166" s="218"/>
      <c r="RGB2166" s="218"/>
      <c r="RGC2166" s="218"/>
      <c r="RGD2166" s="218"/>
      <c r="RGE2166" s="218"/>
      <c r="RGF2166" s="218"/>
      <c r="RGG2166" s="218"/>
      <c r="RGH2166" s="218"/>
      <c r="RGI2166" s="218"/>
      <c r="RGJ2166" s="218"/>
      <c r="RGK2166" s="218"/>
      <c r="RGL2166" s="218"/>
      <c r="RGM2166" s="218"/>
      <c r="RGN2166" s="218"/>
      <c r="RGO2166" s="218"/>
      <c r="RGP2166" s="218"/>
      <c r="RGQ2166" s="218"/>
      <c r="RGR2166" s="218"/>
      <c r="RGS2166" s="218"/>
      <c r="RGT2166" s="218"/>
      <c r="RGU2166" s="218"/>
      <c r="RGV2166" s="218"/>
      <c r="RGW2166" s="218"/>
      <c r="RGX2166" s="218"/>
      <c r="RGY2166" s="218"/>
      <c r="RGZ2166" s="218"/>
      <c r="RHA2166" s="218"/>
      <c r="RHB2166" s="218"/>
      <c r="RHC2166" s="218"/>
      <c r="RHD2166" s="218"/>
      <c r="RHE2166" s="218"/>
      <c r="RHF2166" s="218"/>
      <c r="RHG2166" s="218"/>
      <c r="RHH2166" s="218"/>
      <c r="RHI2166" s="218"/>
      <c r="RHJ2166" s="218"/>
      <c r="RHK2166" s="218"/>
      <c r="RHL2166" s="218"/>
      <c r="RHM2166" s="218"/>
      <c r="RHN2166" s="218"/>
      <c r="RHO2166" s="218"/>
      <c r="RHP2166" s="218"/>
      <c r="RHQ2166" s="218"/>
      <c r="RHR2166" s="218"/>
      <c r="RHS2166" s="218"/>
      <c r="RHT2166" s="218"/>
      <c r="RHU2166" s="218"/>
      <c r="RHV2166" s="218"/>
      <c r="RHW2166" s="218"/>
      <c r="RHX2166" s="218"/>
      <c r="RHY2166" s="218"/>
      <c r="RHZ2166" s="218"/>
      <c r="RIA2166" s="218"/>
      <c r="RIB2166" s="218"/>
      <c r="RIC2166" s="218"/>
      <c r="RID2166" s="218"/>
      <c r="RIE2166" s="218"/>
      <c r="RIF2166" s="218"/>
      <c r="RIG2166" s="218"/>
      <c r="RIH2166" s="218"/>
      <c r="RII2166" s="218"/>
      <c r="RIJ2166" s="218"/>
      <c r="RIK2166" s="218"/>
      <c r="RIL2166" s="218"/>
      <c r="RIM2166" s="218"/>
      <c r="RIN2166" s="218"/>
      <c r="RIO2166" s="218"/>
      <c r="RIP2166" s="218"/>
      <c r="RIQ2166" s="218"/>
      <c r="RIR2166" s="218"/>
      <c r="RIS2166" s="218"/>
      <c r="RIT2166" s="218"/>
      <c r="RIU2166" s="218"/>
      <c r="RIV2166" s="218"/>
      <c r="RIW2166" s="218"/>
      <c r="RIX2166" s="218"/>
      <c r="RIY2166" s="218"/>
      <c r="RIZ2166" s="218"/>
      <c r="RJA2166" s="218"/>
      <c r="RJB2166" s="218"/>
      <c r="RJC2166" s="218"/>
      <c r="RJD2166" s="218"/>
      <c r="RJE2166" s="218"/>
      <c r="RJF2166" s="218"/>
      <c r="RJG2166" s="218"/>
      <c r="RJH2166" s="218"/>
      <c r="RJI2166" s="218"/>
      <c r="RJJ2166" s="218"/>
      <c r="RJK2166" s="218"/>
      <c r="RJL2166" s="218"/>
      <c r="RJM2166" s="218"/>
      <c r="RJN2166" s="218"/>
      <c r="RJO2166" s="218"/>
      <c r="RJP2166" s="218"/>
      <c r="RJQ2166" s="218"/>
      <c r="RJR2166" s="218"/>
      <c r="RJS2166" s="218"/>
      <c r="RJT2166" s="218"/>
      <c r="RJU2166" s="218"/>
      <c r="RJV2166" s="218"/>
      <c r="RJW2166" s="218"/>
      <c r="RJX2166" s="218"/>
      <c r="RJY2166" s="218"/>
      <c r="RJZ2166" s="218"/>
      <c r="RKA2166" s="218"/>
      <c r="RKB2166" s="218"/>
      <c r="RKC2166" s="218"/>
      <c r="RKD2166" s="218"/>
      <c r="RKE2166" s="218"/>
      <c r="RKF2166" s="218"/>
      <c r="RKG2166" s="218"/>
      <c r="RKH2166" s="218"/>
      <c r="RKI2166" s="218"/>
      <c r="RKJ2166" s="218"/>
      <c r="RKK2166" s="218"/>
      <c r="RKL2166" s="218"/>
      <c r="RKM2166" s="218"/>
      <c r="RKN2166" s="218"/>
      <c r="RKO2166" s="218"/>
      <c r="RKP2166" s="218"/>
      <c r="RKQ2166" s="218"/>
      <c r="RKR2166" s="218"/>
      <c r="RKS2166" s="218"/>
      <c r="RKT2166" s="218"/>
      <c r="RKU2166" s="218"/>
      <c r="RKV2166" s="218"/>
      <c r="RKW2166" s="218"/>
      <c r="RKX2166" s="218"/>
      <c r="RKY2166" s="218"/>
      <c r="RKZ2166" s="218"/>
      <c r="RLA2166" s="218"/>
      <c r="RLB2166" s="218"/>
      <c r="RLC2166" s="218"/>
      <c r="RLD2166" s="218"/>
      <c r="RLE2166" s="218"/>
      <c r="RLF2166" s="218"/>
      <c r="RLG2166" s="218"/>
      <c r="RLH2166" s="218"/>
      <c r="RLI2166" s="218"/>
      <c r="RLJ2166" s="218"/>
      <c r="RLK2166" s="218"/>
      <c r="RLL2166" s="218"/>
      <c r="RLM2166" s="218"/>
      <c r="RLN2166" s="218"/>
      <c r="RLO2166" s="218"/>
      <c r="RLP2166" s="218"/>
      <c r="RLQ2166" s="218"/>
      <c r="RLR2166" s="218"/>
      <c r="RLS2166" s="218"/>
      <c r="RLT2166" s="218"/>
      <c r="RLU2166" s="218"/>
      <c r="RLV2166" s="218"/>
      <c r="RLW2166" s="218"/>
      <c r="RLX2166" s="218"/>
      <c r="RLY2166" s="218"/>
      <c r="RLZ2166" s="218"/>
      <c r="RMA2166" s="218"/>
      <c r="RMB2166" s="218"/>
      <c r="RMC2166" s="218"/>
      <c r="RMD2166" s="218"/>
      <c r="RME2166" s="218"/>
      <c r="RMF2166" s="218"/>
      <c r="RMG2166" s="218"/>
      <c r="RMH2166" s="218"/>
      <c r="RMI2166" s="218"/>
      <c r="RMJ2166" s="218"/>
      <c r="RMK2166" s="218"/>
      <c r="RML2166" s="218"/>
      <c r="RMM2166" s="218"/>
      <c r="RMN2166" s="218"/>
      <c r="RMO2166" s="218"/>
      <c r="RMP2166" s="218"/>
      <c r="RMQ2166" s="218"/>
      <c r="RMR2166" s="218"/>
      <c r="RMS2166" s="218"/>
      <c r="RMT2166" s="218"/>
      <c r="RMU2166" s="218"/>
      <c r="RMV2166" s="218"/>
      <c r="RMW2166" s="218"/>
      <c r="RMX2166" s="218"/>
      <c r="RMY2166" s="218"/>
      <c r="RMZ2166" s="218"/>
      <c r="RNA2166" s="218"/>
      <c r="RNB2166" s="218"/>
      <c r="RNC2166" s="218"/>
      <c r="RND2166" s="218"/>
      <c r="RNE2166" s="218"/>
      <c r="RNF2166" s="218"/>
      <c r="RNG2166" s="218"/>
      <c r="RNH2166" s="218"/>
      <c r="RNI2166" s="218"/>
      <c r="RNJ2166" s="218"/>
      <c r="RNK2166" s="218"/>
      <c r="RNL2166" s="218"/>
      <c r="RNM2166" s="218"/>
      <c r="RNN2166" s="218"/>
      <c r="RNO2166" s="218"/>
      <c r="RNP2166" s="218"/>
      <c r="RNQ2166" s="218"/>
      <c r="RNR2166" s="218"/>
      <c r="RNS2166" s="218"/>
      <c r="RNT2166" s="218"/>
      <c r="RNU2166" s="218"/>
      <c r="RNV2166" s="218"/>
      <c r="RNW2166" s="218"/>
      <c r="RNX2166" s="218"/>
      <c r="RNY2166" s="218"/>
      <c r="RNZ2166" s="218"/>
      <c r="ROA2166" s="218"/>
      <c r="ROB2166" s="218"/>
      <c r="ROC2166" s="218"/>
      <c r="ROD2166" s="218"/>
      <c r="ROE2166" s="218"/>
      <c r="ROF2166" s="218"/>
      <c r="ROG2166" s="218"/>
      <c r="ROH2166" s="218"/>
      <c r="ROI2166" s="218"/>
      <c r="ROJ2166" s="218"/>
      <c r="ROK2166" s="218"/>
      <c r="ROL2166" s="218"/>
      <c r="ROM2166" s="218"/>
      <c r="RON2166" s="218"/>
      <c r="ROO2166" s="218"/>
      <c r="ROP2166" s="218"/>
      <c r="ROQ2166" s="218"/>
      <c r="ROR2166" s="218"/>
      <c r="ROS2166" s="218"/>
      <c r="ROT2166" s="218"/>
      <c r="ROU2166" s="218"/>
      <c r="ROV2166" s="218"/>
      <c r="ROW2166" s="218"/>
      <c r="ROX2166" s="218"/>
      <c r="ROY2166" s="218"/>
      <c r="ROZ2166" s="218"/>
      <c r="RPA2166" s="218"/>
      <c r="RPB2166" s="218"/>
      <c r="RPC2166" s="218"/>
      <c r="RPD2166" s="218"/>
      <c r="RPE2166" s="218"/>
      <c r="RPF2166" s="218"/>
      <c r="RPG2166" s="218"/>
      <c r="RPH2166" s="218"/>
      <c r="RPI2166" s="218"/>
      <c r="RPJ2166" s="218"/>
      <c r="RPK2166" s="218"/>
      <c r="RPL2166" s="218"/>
      <c r="RPM2166" s="218"/>
      <c r="RPN2166" s="218"/>
      <c r="RPO2166" s="218"/>
      <c r="RPP2166" s="218"/>
      <c r="RPQ2166" s="218"/>
      <c r="RPR2166" s="218"/>
      <c r="RPS2166" s="218"/>
      <c r="RPT2166" s="218"/>
      <c r="RPU2166" s="218"/>
      <c r="RPV2166" s="218"/>
      <c r="RPW2166" s="218"/>
      <c r="RPX2166" s="218"/>
      <c r="RPY2166" s="218"/>
      <c r="RPZ2166" s="218"/>
      <c r="RQA2166" s="218"/>
      <c r="RQB2166" s="218"/>
      <c r="RQC2166" s="218"/>
      <c r="RQD2166" s="218"/>
      <c r="RQE2166" s="218"/>
      <c r="RQF2166" s="218"/>
      <c r="RQG2166" s="218"/>
      <c r="RQH2166" s="218"/>
      <c r="RQI2166" s="218"/>
      <c r="RQJ2166" s="218"/>
      <c r="RQK2166" s="218"/>
      <c r="RQL2166" s="218"/>
      <c r="RQM2166" s="218"/>
      <c r="RQN2166" s="218"/>
      <c r="RQO2166" s="218"/>
      <c r="RQP2166" s="218"/>
      <c r="RQQ2166" s="218"/>
      <c r="RQR2166" s="218"/>
      <c r="RQS2166" s="218"/>
      <c r="RQT2166" s="218"/>
      <c r="RQU2166" s="218"/>
      <c r="RQV2166" s="218"/>
      <c r="RQW2166" s="218"/>
      <c r="RQX2166" s="218"/>
      <c r="RQY2166" s="218"/>
      <c r="RQZ2166" s="218"/>
      <c r="RRA2166" s="218"/>
      <c r="RRB2166" s="218"/>
      <c r="RRC2166" s="218"/>
      <c r="RRD2166" s="218"/>
      <c r="RRE2166" s="218"/>
      <c r="RRF2166" s="218"/>
      <c r="RRG2166" s="218"/>
      <c r="RRH2166" s="218"/>
      <c r="RRI2166" s="218"/>
      <c r="RRJ2166" s="218"/>
      <c r="RRK2166" s="218"/>
      <c r="RRL2166" s="218"/>
      <c r="RRM2166" s="218"/>
      <c r="RRN2166" s="218"/>
      <c r="RRO2166" s="218"/>
      <c r="RRP2166" s="218"/>
      <c r="RRQ2166" s="218"/>
      <c r="RRR2166" s="218"/>
      <c r="RRS2166" s="218"/>
      <c r="RRT2166" s="218"/>
      <c r="RRU2166" s="218"/>
      <c r="RRV2166" s="218"/>
      <c r="RRW2166" s="218"/>
      <c r="RRX2166" s="218"/>
      <c r="RRY2166" s="218"/>
      <c r="RRZ2166" s="218"/>
      <c r="RSA2166" s="218"/>
      <c r="RSB2166" s="218"/>
      <c r="RSC2166" s="218"/>
      <c r="RSD2166" s="218"/>
      <c r="RSE2166" s="218"/>
      <c r="RSF2166" s="218"/>
      <c r="RSG2166" s="218"/>
      <c r="RSH2166" s="218"/>
      <c r="RSI2166" s="218"/>
      <c r="RSJ2166" s="218"/>
      <c r="RSK2166" s="218"/>
      <c r="RSL2166" s="218"/>
      <c r="RSM2166" s="218"/>
      <c r="RSN2166" s="218"/>
      <c r="RSO2166" s="218"/>
      <c r="RSP2166" s="218"/>
      <c r="RSQ2166" s="218"/>
      <c r="RSR2166" s="218"/>
      <c r="RSS2166" s="218"/>
      <c r="RST2166" s="218"/>
      <c r="RSU2166" s="218"/>
      <c r="RSV2166" s="218"/>
      <c r="RSW2166" s="218"/>
      <c r="RSX2166" s="218"/>
      <c r="RSY2166" s="218"/>
      <c r="RSZ2166" s="218"/>
      <c r="RTA2166" s="218"/>
      <c r="RTB2166" s="218"/>
      <c r="RTC2166" s="218"/>
      <c r="RTD2166" s="218"/>
      <c r="RTE2166" s="218"/>
      <c r="RTF2166" s="218"/>
      <c r="RTG2166" s="218"/>
      <c r="RTH2166" s="218"/>
      <c r="RTI2166" s="218"/>
      <c r="RTJ2166" s="218"/>
      <c r="RTK2166" s="218"/>
      <c r="RTL2166" s="218"/>
      <c r="RTM2166" s="218"/>
      <c r="RTN2166" s="218"/>
      <c r="RTO2166" s="218"/>
      <c r="RTP2166" s="218"/>
      <c r="RTQ2166" s="218"/>
      <c r="RTR2166" s="218"/>
      <c r="RTS2166" s="218"/>
      <c r="RTT2166" s="218"/>
      <c r="RTU2166" s="218"/>
      <c r="RTV2166" s="218"/>
      <c r="RTW2166" s="218"/>
      <c r="RTX2166" s="218"/>
      <c r="RTY2166" s="218"/>
      <c r="RTZ2166" s="218"/>
      <c r="RUA2166" s="218"/>
      <c r="RUB2166" s="218"/>
      <c r="RUC2166" s="218"/>
      <c r="RUD2166" s="218"/>
      <c r="RUE2166" s="218"/>
      <c r="RUF2166" s="218"/>
      <c r="RUG2166" s="218"/>
      <c r="RUH2166" s="218"/>
      <c r="RUI2166" s="218"/>
      <c r="RUJ2166" s="218"/>
      <c r="RUK2166" s="218"/>
      <c r="RUL2166" s="218"/>
      <c r="RUM2166" s="218"/>
      <c r="RUN2166" s="218"/>
      <c r="RUO2166" s="218"/>
      <c r="RUP2166" s="218"/>
      <c r="RUQ2166" s="218"/>
      <c r="RUR2166" s="218"/>
      <c r="RUS2166" s="218"/>
      <c r="RUT2166" s="218"/>
      <c r="RUU2166" s="218"/>
      <c r="RUV2166" s="218"/>
      <c r="RUW2166" s="218"/>
      <c r="RUX2166" s="218"/>
      <c r="RUY2166" s="218"/>
      <c r="RUZ2166" s="218"/>
      <c r="RVA2166" s="218"/>
      <c r="RVB2166" s="218"/>
      <c r="RVC2166" s="218"/>
      <c r="RVD2166" s="218"/>
      <c r="RVE2166" s="218"/>
      <c r="RVF2166" s="218"/>
      <c r="RVG2166" s="218"/>
      <c r="RVH2166" s="218"/>
      <c r="RVI2166" s="218"/>
      <c r="RVJ2166" s="218"/>
      <c r="RVK2166" s="218"/>
      <c r="RVL2166" s="218"/>
      <c r="RVM2166" s="218"/>
      <c r="RVN2166" s="218"/>
      <c r="RVO2166" s="218"/>
      <c r="RVP2166" s="218"/>
      <c r="RVQ2166" s="218"/>
      <c r="RVR2166" s="218"/>
      <c r="RVS2166" s="218"/>
      <c r="RVT2166" s="218"/>
      <c r="RVU2166" s="218"/>
      <c r="RVV2166" s="218"/>
      <c r="RVW2166" s="218"/>
      <c r="RVX2166" s="218"/>
      <c r="RVY2166" s="218"/>
      <c r="RVZ2166" s="218"/>
      <c r="RWA2166" s="218"/>
      <c r="RWB2166" s="218"/>
      <c r="RWC2166" s="218"/>
      <c r="RWD2166" s="218"/>
      <c r="RWE2166" s="218"/>
      <c r="RWF2166" s="218"/>
      <c r="RWG2166" s="218"/>
      <c r="RWH2166" s="218"/>
      <c r="RWI2166" s="218"/>
      <c r="RWJ2166" s="218"/>
      <c r="RWK2166" s="218"/>
      <c r="RWL2166" s="218"/>
      <c r="RWM2166" s="218"/>
      <c r="RWN2166" s="218"/>
      <c r="RWO2166" s="218"/>
      <c r="RWP2166" s="218"/>
      <c r="RWQ2166" s="218"/>
      <c r="RWR2166" s="218"/>
      <c r="RWS2166" s="218"/>
      <c r="RWT2166" s="218"/>
      <c r="RWU2166" s="218"/>
      <c r="RWV2166" s="218"/>
      <c r="RWW2166" s="218"/>
      <c r="RWX2166" s="218"/>
      <c r="RWY2166" s="218"/>
      <c r="RWZ2166" s="218"/>
      <c r="RXA2166" s="218"/>
      <c r="RXB2166" s="218"/>
      <c r="RXC2166" s="218"/>
      <c r="RXD2166" s="218"/>
      <c r="RXE2166" s="218"/>
      <c r="RXF2166" s="218"/>
      <c r="RXG2166" s="218"/>
      <c r="RXH2166" s="218"/>
      <c r="RXI2166" s="218"/>
      <c r="RXJ2166" s="218"/>
      <c r="RXK2166" s="218"/>
      <c r="RXL2166" s="218"/>
      <c r="RXM2166" s="218"/>
      <c r="RXN2166" s="218"/>
      <c r="RXO2166" s="218"/>
      <c r="RXP2166" s="218"/>
      <c r="RXQ2166" s="218"/>
      <c r="RXR2166" s="218"/>
      <c r="RXS2166" s="218"/>
      <c r="RXT2166" s="218"/>
      <c r="RXU2166" s="218"/>
      <c r="RXV2166" s="218"/>
      <c r="RXW2166" s="218"/>
      <c r="RXX2166" s="218"/>
      <c r="RXY2166" s="218"/>
      <c r="RXZ2166" s="218"/>
      <c r="RYA2166" s="218"/>
      <c r="RYB2166" s="218"/>
      <c r="RYC2166" s="218"/>
      <c r="RYD2166" s="218"/>
      <c r="RYE2166" s="218"/>
      <c r="RYF2166" s="218"/>
      <c r="RYG2166" s="218"/>
      <c r="RYH2166" s="218"/>
      <c r="RYI2166" s="218"/>
      <c r="RYJ2166" s="218"/>
      <c r="RYK2166" s="218"/>
      <c r="RYL2166" s="218"/>
      <c r="RYM2166" s="218"/>
      <c r="RYN2166" s="218"/>
      <c r="RYO2166" s="218"/>
      <c r="RYP2166" s="218"/>
      <c r="RYQ2166" s="218"/>
      <c r="RYR2166" s="218"/>
      <c r="RYS2166" s="218"/>
      <c r="RYT2166" s="218"/>
      <c r="RYU2166" s="218"/>
      <c r="RYV2166" s="218"/>
      <c r="RYW2166" s="218"/>
      <c r="RYX2166" s="218"/>
      <c r="RYY2166" s="218"/>
      <c r="RYZ2166" s="218"/>
      <c r="RZA2166" s="218"/>
      <c r="RZB2166" s="218"/>
      <c r="RZC2166" s="218"/>
      <c r="RZD2166" s="218"/>
      <c r="RZE2166" s="218"/>
      <c r="RZF2166" s="218"/>
      <c r="RZG2166" s="218"/>
      <c r="RZH2166" s="218"/>
      <c r="RZI2166" s="218"/>
      <c r="RZJ2166" s="218"/>
      <c r="RZK2166" s="218"/>
      <c r="RZL2166" s="218"/>
      <c r="RZM2166" s="218"/>
      <c r="RZN2166" s="218"/>
      <c r="RZO2166" s="218"/>
      <c r="RZP2166" s="218"/>
      <c r="RZQ2166" s="218"/>
      <c r="RZR2166" s="218"/>
      <c r="RZS2166" s="218"/>
      <c r="RZT2166" s="218"/>
      <c r="RZU2166" s="218"/>
      <c r="RZV2166" s="218"/>
      <c r="RZW2166" s="218"/>
      <c r="RZX2166" s="218"/>
      <c r="RZY2166" s="218"/>
      <c r="RZZ2166" s="218"/>
      <c r="SAA2166" s="218"/>
      <c r="SAB2166" s="218"/>
      <c r="SAC2166" s="218"/>
      <c r="SAD2166" s="218"/>
      <c r="SAE2166" s="218"/>
      <c r="SAF2166" s="218"/>
      <c r="SAG2166" s="218"/>
      <c r="SAH2166" s="218"/>
      <c r="SAI2166" s="218"/>
      <c r="SAJ2166" s="218"/>
      <c r="SAK2166" s="218"/>
      <c r="SAL2166" s="218"/>
      <c r="SAM2166" s="218"/>
      <c r="SAN2166" s="218"/>
      <c r="SAO2166" s="218"/>
      <c r="SAP2166" s="218"/>
      <c r="SAQ2166" s="218"/>
      <c r="SAR2166" s="218"/>
      <c r="SAS2166" s="218"/>
      <c r="SAT2166" s="218"/>
      <c r="SAU2166" s="218"/>
      <c r="SAV2166" s="218"/>
      <c r="SAW2166" s="218"/>
      <c r="SAX2166" s="218"/>
      <c r="SAY2166" s="218"/>
      <c r="SAZ2166" s="218"/>
      <c r="SBA2166" s="218"/>
      <c r="SBB2166" s="218"/>
      <c r="SBC2166" s="218"/>
      <c r="SBD2166" s="218"/>
      <c r="SBE2166" s="218"/>
      <c r="SBF2166" s="218"/>
      <c r="SBG2166" s="218"/>
      <c r="SBH2166" s="218"/>
      <c r="SBI2166" s="218"/>
      <c r="SBJ2166" s="218"/>
      <c r="SBK2166" s="218"/>
      <c r="SBL2166" s="218"/>
      <c r="SBM2166" s="218"/>
      <c r="SBN2166" s="218"/>
      <c r="SBO2166" s="218"/>
      <c r="SBP2166" s="218"/>
      <c r="SBQ2166" s="218"/>
      <c r="SBR2166" s="218"/>
      <c r="SBS2166" s="218"/>
      <c r="SBT2166" s="218"/>
      <c r="SBU2166" s="218"/>
      <c r="SBV2166" s="218"/>
      <c r="SBW2166" s="218"/>
      <c r="SBX2166" s="218"/>
      <c r="SBY2166" s="218"/>
      <c r="SBZ2166" s="218"/>
      <c r="SCA2166" s="218"/>
      <c r="SCB2166" s="218"/>
      <c r="SCC2166" s="218"/>
      <c r="SCD2166" s="218"/>
      <c r="SCE2166" s="218"/>
      <c r="SCF2166" s="218"/>
      <c r="SCG2166" s="218"/>
      <c r="SCH2166" s="218"/>
      <c r="SCI2166" s="218"/>
      <c r="SCJ2166" s="218"/>
      <c r="SCK2166" s="218"/>
      <c r="SCL2166" s="218"/>
      <c r="SCM2166" s="218"/>
      <c r="SCN2166" s="218"/>
      <c r="SCO2166" s="218"/>
      <c r="SCP2166" s="218"/>
      <c r="SCQ2166" s="218"/>
      <c r="SCR2166" s="218"/>
      <c r="SCS2166" s="218"/>
      <c r="SCT2166" s="218"/>
      <c r="SCU2166" s="218"/>
      <c r="SCV2166" s="218"/>
      <c r="SCW2166" s="218"/>
      <c r="SCX2166" s="218"/>
      <c r="SCY2166" s="218"/>
      <c r="SCZ2166" s="218"/>
      <c r="SDA2166" s="218"/>
      <c r="SDB2166" s="218"/>
      <c r="SDC2166" s="218"/>
      <c r="SDD2166" s="218"/>
      <c r="SDE2166" s="218"/>
      <c r="SDF2166" s="218"/>
      <c r="SDG2166" s="218"/>
      <c r="SDH2166" s="218"/>
      <c r="SDI2166" s="218"/>
      <c r="SDJ2166" s="218"/>
      <c r="SDK2166" s="218"/>
      <c r="SDL2166" s="218"/>
      <c r="SDM2166" s="218"/>
      <c r="SDN2166" s="218"/>
      <c r="SDO2166" s="218"/>
      <c r="SDP2166" s="218"/>
      <c r="SDQ2166" s="218"/>
      <c r="SDR2166" s="218"/>
      <c r="SDS2166" s="218"/>
      <c r="SDT2166" s="218"/>
      <c r="SDU2166" s="218"/>
      <c r="SDV2166" s="218"/>
      <c r="SDW2166" s="218"/>
      <c r="SDX2166" s="218"/>
      <c r="SDY2166" s="218"/>
      <c r="SDZ2166" s="218"/>
      <c r="SEA2166" s="218"/>
      <c r="SEB2166" s="218"/>
      <c r="SEC2166" s="218"/>
      <c r="SED2166" s="218"/>
      <c r="SEE2166" s="218"/>
      <c r="SEF2166" s="218"/>
      <c r="SEG2166" s="218"/>
      <c r="SEH2166" s="218"/>
      <c r="SEI2166" s="218"/>
      <c r="SEJ2166" s="218"/>
      <c r="SEK2166" s="218"/>
      <c r="SEL2166" s="218"/>
      <c r="SEM2166" s="218"/>
      <c r="SEN2166" s="218"/>
      <c r="SEO2166" s="218"/>
      <c r="SEP2166" s="218"/>
      <c r="SEQ2166" s="218"/>
      <c r="SER2166" s="218"/>
      <c r="SES2166" s="218"/>
      <c r="SET2166" s="218"/>
      <c r="SEU2166" s="218"/>
      <c r="SEV2166" s="218"/>
      <c r="SEW2166" s="218"/>
      <c r="SEX2166" s="218"/>
      <c r="SEY2166" s="218"/>
      <c r="SEZ2166" s="218"/>
      <c r="SFA2166" s="218"/>
      <c r="SFB2166" s="218"/>
      <c r="SFC2166" s="218"/>
      <c r="SFD2166" s="218"/>
      <c r="SFE2166" s="218"/>
      <c r="SFF2166" s="218"/>
      <c r="SFG2166" s="218"/>
      <c r="SFH2166" s="218"/>
      <c r="SFI2166" s="218"/>
      <c r="SFJ2166" s="218"/>
      <c r="SFK2166" s="218"/>
      <c r="SFL2166" s="218"/>
      <c r="SFM2166" s="218"/>
      <c r="SFN2166" s="218"/>
      <c r="SFO2166" s="218"/>
      <c r="SFP2166" s="218"/>
      <c r="SFQ2166" s="218"/>
      <c r="SFR2166" s="218"/>
      <c r="SFS2166" s="218"/>
      <c r="SFT2166" s="218"/>
      <c r="SFU2166" s="218"/>
      <c r="SFV2166" s="218"/>
      <c r="SFW2166" s="218"/>
      <c r="SFX2166" s="218"/>
      <c r="SFY2166" s="218"/>
      <c r="SFZ2166" s="218"/>
      <c r="SGA2166" s="218"/>
      <c r="SGB2166" s="218"/>
      <c r="SGC2166" s="218"/>
      <c r="SGD2166" s="218"/>
      <c r="SGE2166" s="218"/>
      <c r="SGF2166" s="218"/>
      <c r="SGG2166" s="218"/>
      <c r="SGH2166" s="218"/>
      <c r="SGI2166" s="218"/>
      <c r="SGJ2166" s="218"/>
      <c r="SGK2166" s="218"/>
      <c r="SGL2166" s="218"/>
      <c r="SGM2166" s="218"/>
      <c r="SGN2166" s="218"/>
      <c r="SGO2166" s="218"/>
      <c r="SGP2166" s="218"/>
      <c r="SGQ2166" s="218"/>
      <c r="SGR2166" s="218"/>
      <c r="SGS2166" s="218"/>
      <c r="SGT2166" s="218"/>
      <c r="SGU2166" s="218"/>
      <c r="SGV2166" s="218"/>
      <c r="SGW2166" s="218"/>
      <c r="SGX2166" s="218"/>
      <c r="SGY2166" s="218"/>
      <c r="SGZ2166" s="218"/>
      <c r="SHA2166" s="218"/>
      <c r="SHB2166" s="218"/>
      <c r="SHC2166" s="218"/>
      <c r="SHD2166" s="218"/>
      <c r="SHE2166" s="218"/>
      <c r="SHF2166" s="218"/>
      <c r="SHG2166" s="218"/>
      <c r="SHH2166" s="218"/>
      <c r="SHI2166" s="218"/>
      <c r="SHJ2166" s="218"/>
      <c r="SHK2166" s="218"/>
      <c r="SHL2166" s="218"/>
      <c r="SHM2166" s="218"/>
      <c r="SHN2166" s="218"/>
      <c r="SHO2166" s="218"/>
      <c r="SHP2166" s="218"/>
      <c r="SHQ2166" s="218"/>
      <c r="SHR2166" s="218"/>
      <c r="SHS2166" s="218"/>
      <c r="SHT2166" s="218"/>
      <c r="SHU2166" s="218"/>
      <c r="SHV2166" s="218"/>
      <c r="SHW2166" s="218"/>
      <c r="SHX2166" s="218"/>
      <c r="SHY2166" s="218"/>
      <c r="SHZ2166" s="218"/>
      <c r="SIA2166" s="218"/>
      <c r="SIB2166" s="218"/>
      <c r="SIC2166" s="218"/>
      <c r="SID2166" s="218"/>
      <c r="SIE2166" s="218"/>
      <c r="SIF2166" s="218"/>
      <c r="SIG2166" s="218"/>
      <c r="SIH2166" s="218"/>
      <c r="SII2166" s="218"/>
      <c r="SIJ2166" s="218"/>
      <c r="SIK2166" s="218"/>
      <c r="SIL2166" s="218"/>
      <c r="SIM2166" s="218"/>
      <c r="SIN2166" s="218"/>
      <c r="SIO2166" s="218"/>
      <c r="SIP2166" s="218"/>
      <c r="SIQ2166" s="218"/>
      <c r="SIR2166" s="218"/>
      <c r="SIS2166" s="218"/>
      <c r="SIT2166" s="218"/>
      <c r="SIU2166" s="218"/>
      <c r="SIV2166" s="218"/>
      <c r="SIW2166" s="218"/>
      <c r="SIX2166" s="218"/>
      <c r="SIY2166" s="218"/>
      <c r="SIZ2166" s="218"/>
      <c r="SJA2166" s="218"/>
      <c r="SJB2166" s="218"/>
      <c r="SJC2166" s="218"/>
      <c r="SJD2166" s="218"/>
      <c r="SJE2166" s="218"/>
      <c r="SJF2166" s="218"/>
      <c r="SJG2166" s="218"/>
      <c r="SJH2166" s="218"/>
      <c r="SJI2166" s="218"/>
      <c r="SJJ2166" s="218"/>
      <c r="SJK2166" s="218"/>
      <c r="SJL2166" s="218"/>
      <c r="SJM2166" s="218"/>
      <c r="SJN2166" s="218"/>
      <c r="SJO2166" s="218"/>
      <c r="SJP2166" s="218"/>
      <c r="SJQ2166" s="218"/>
      <c r="SJR2166" s="218"/>
      <c r="SJS2166" s="218"/>
      <c r="SJT2166" s="218"/>
      <c r="SJU2166" s="218"/>
      <c r="SJV2166" s="218"/>
      <c r="SJW2166" s="218"/>
      <c r="SJX2166" s="218"/>
      <c r="SJY2166" s="218"/>
      <c r="SJZ2166" s="218"/>
      <c r="SKA2166" s="218"/>
      <c r="SKB2166" s="218"/>
      <c r="SKC2166" s="218"/>
      <c r="SKD2166" s="218"/>
      <c r="SKE2166" s="218"/>
      <c r="SKF2166" s="218"/>
      <c r="SKG2166" s="218"/>
      <c r="SKH2166" s="218"/>
      <c r="SKI2166" s="218"/>
      <c r="SKJ2166" s="218"/>
      <c r="SKK2166" s="218"/>
      <c r="SKL2166" s="218"/>
      <c r="SKM2166" s="218"/>
      <c r="SKN2166" s="218"/>
      <c r="SKO2166" s="218"/>
      <c r="SKP2166" s="218"/>
      <c r="SKQ2166" s="218"/>
      <c r="SKR2166" s="218"/>
      <c r="SKS2166" s="218"/>
      <c r="SKT2166" s="218"/>
      <c r="SKU2166" s="218"/>
      <c r="SKV2166" s="218"/>
      <c r="SKW2166" s="218"/>
      <c r="SKX2166" s="218"/>
      <c r="SKY2166" s="218"/>
      <c r="SKZ2166" s="218"/>
      <c r="SLA2166" s="218"/>
      <c r="SLB2166" s="218"/>
      <c r="SLC2166" s="218"/>
      <c r="SLD2166" s="218"/>
      <c r="SLE2166" s="218"/>
      <c r="SLF2166" s="218"/>
      <c r="SLG2166" s="218"/>
      <c r="SLH2166" s="218"/>
      <c r="SLI2166" s="218"/>
      <c r="SLJ2166" s="218"/>
      <c r="SLK2166" s="218"/>
      <c r="SLL2166" s="218"/>
      <c r="SLM2166" s="218"/>
      <c r="SLN2166" s="218"/>
      <c r="SLO2166" s="218"/>
      <c r="SLP2166" s="218"/>
      <c r="SLQ2166" s="218"/>
      <c r="SLR2166" s="218"/>
      <c r="SLS2166" s="218"/>
      <c r="SLT2166" s="218"/>
      <c r="SLU2166" s="218"/>
      <c r="SLV2166" s="218"/>
      <c r="SLW2166" s="218"/>
      <c r="SLX2166" s="218"/>
      <c r="SLY2166" s="218"/>
      <c r="SLZ2166" s="218"/>
      <c r="SMA2166" s="218"/>
      <c r="SMB2166" s="218"/>
      <c r="SMC2166" s="218"/>
      <c r="SMD2166" s="218"/>
      <c r="SME2166" s="218"/>
      <c r="SMF2166" s="218"/>
      <c r="SMG2166" s="218"/>
      <c r="SMH2166" s="218"/>
      <c r="SMI2166" s="218"/>
      <c r="SMJ2166" s="218"/>
      <c r="SMK2166" s="218"/>
      <c r="SML2166" s="218"/>
      <c r="SMM2166" s="218"/>
      <c r="SMN2166" s="218"/>
      <c r="SMO2166" s="218"/>
      <c r="SMP2166" s="218"/>
      <c r="SMQ2166" s="218"/>
      <c r="SMR2166" s="218"/>
      <c r="SMS2166" s="218"/>
      <c r="SMT2166" s="218"/>
      <c r="SMU2166" s="218"/>
      <c r="SMV2166" s="218"/>
      <c r="SMW2166" s="218"/>
      <c r="SMX2166" s="218"/>
      <c r="SMY2166" s="218"/>
      <c r="SMZ2166" s="218"/>
      <c r="SNA2166" s="218"/>
      <c r="SNB2166" s="218"/>
      <c r="SNC2166" s="218"/>
      <c r="SND2166" s="218"/>
      <c r="SNE2166" s="218"/>
      <c r="SNF2166" s="218"/>
      <c r="SNG2166" s="218"/>
      <c r="SNH2166" s="218"/>
      <c r="SNI2166" s="218"/>
      <c r="SNJ2166" s="218"/>
      <c r="SNK2166" s="218"/>
      <c r="SNL2166" s="218"/>
      <c r="SNM2166" s="218"/>
      <c r="SNN2166" s="218"/>
      <c r="SNO2166" s="218"/>
      <c r="SNP2166" s="218"/>
      <c r="SNQ2166" s="218"/>
      <c r="SNR2166" s="218"/>
      <c r="SNS2166" s="218"/>
      <c r="SNT2166" s="218"/>
      <c r="SNU2166" s="218"/>
      <c r="SNV2166" s="218"/>
      <c r="SNW2166" s="218"/>
      <c r="SNX2166" s="218"/>
      <c r="SNY2166" s="218"/>
      <c r="SNZ2166" s="218"/>
      <c r="SOA2166" s="218"/>
      <c r="SOB2166" s="218"/>
      <c r="SOC2166" s="218"/>
      <c r="SOD2166" s="218"/>
      <c r="SOE2166" s="218"/>
      <c r="SOF2166" s="218"/>
      <c r="SOG2166" s="218"/>
      <c r="SOH2166" s="218"/>
      <c r="SOI2166" s="218"/>
      <c r="SOJ2166" s="218"/>
      <c r="SOK2166" s="218"/>
      <c r="SOL2166" s="218"/>
      <c r="SOM2166" s="218"/>
      <c r="SON2166" s="218"/>
      <c r="SOO2166" s="218"/>
      <c r="SOP2166" s="218"/>
      <c r="SOQ2166" s="218"/>
      <c r="SOR2166" s="218"/>
      <c r="SOS2166" s="218"/>
      <c r="SOT2166" s="218"/>
      <c r="SOU2166" s="218"/>
      <c r="SOV2166" s="218"/>
      <c r="SOW2166" s="218"/>
      <c r="SOX2166" s="218"/>
      <c r="SOY2166" s="218"/>
      <c r="SOZ2166" s="218"/>
      <c r="SPA2166" s="218"/>
      <c r="SPB2166" s="218"/>
      <c r="SPC2166" s="218"/>
      <c r="SPD2166" s="218"/>
      <c r="SPE2166" s="218"/>
      <c r="SPF2166" s="218"/>
      <c r="SPG2166" s="218"/>
      <c r="SPH2166" s="218"/>
      <c r="SPI2166" s="218"/>
      <c r="SPJ2166" s="218"/>
      <c r="SPK2166" s="218"/>
      <c r="SPL2166" s="218"/>
      <c r="SPM2166" s="218"/>
      <c r="SPN2166" s="218"/>
      <c r="SPO2166" s="218"/>
      <c r="SPP2166" s="218"/>
      <c r="SPQ2166" s="218"/>
      <c r="SPR2166" s="218"/>
      <c r="SPS2166" s="218"/>
      <c r="SPT2166" s="218"/>
      <c r="SPU2166" s="218"/>
      <c r="SPV2166" s="218"/>
      <c r="SPW2166" s="218"/>
      <c r="SPX2166" s="218"/>
      <c r="SPY2166" s="218"/>
      <c r="SPZ2166" s="218"/>
      <c r="SQA2166" s="218"/>
      <c r="SQB2166" s="218"/>
      <c r="SQC2166" s="218"/>
      <c r="SQD2166" s="218"/>
      <c r="SQE2166" s="218"/>
      <c r="SQF2166" s="218"/>
      <c r="SQG2166" s="218"/>
      <c r="SQH2166" s="218"/>
      <c r="SQI2166" s="218"/>
      <c r="SQJ2166" s="218"/>
      <c r="SQK2166" s="218"/>
      <c r="SQL2166" s="218"/>
      <c r="SQM2166" s="218"/>
      <c r="SQN2166" s="218"/>
      <c r="SQO2166" s="218"/>
      <c r="SQP2166" s="218"/>
      <c r="SQQ2166" s="218"/>
      <c r="SQR2166" s="218"/>
      <c r="SQS2166" s="218"/>
      <c r="SQT2166" s="218"/>
      <c r="SQU2166" s="218"/>
      <c r="SQV2166" s="218"/>
      <c r="SQW2166" s="218"/>
      <c r="SQX2166" s="218"/>
      <c r="SQY2166" s="218"/>
      <c r="SQZ2166" s="218"/>
      <c r="SRA2166" s="218"/>
      <c r="SRB2166" s="218"/>
      <c r="SRC2166" s="218"/>
      <c r="SRD2166" s="218"/>
      <c r="SRE2166" s="218"/>
      <c r="SRF2166" s="218"/>
      <c r="SRG2166" s="218"/>
      <c r="SRH2166" s="218"/>
      <c r="SRI2166" s="218"/>
      <c r="SRJ2166" s="218"/>
      <c r="SRK2166" s="218"/>
      <c r="SRL2166" s="218"/>
      <c r="SRM2166" s="218"/>
      <c r="SRN2166" s="218"/>
      <c r="SRO2166" s="218"/>
      <c r="SRP2166" s="218"/>
      <c r="SRQ2166" s="218"/>
      <c r="SRR2166" s="218"/>
      <c r="SRS2166" s="218"/>
      <c r="SRT2166" s="218"/>
      <c r="SRU2166" s="218"/>
      <c r="SRV2166" s="218"/>
      <c r="SRW2166" s="218"/>
      <c r="SRX2166" s="218"/>
      <c r="SRY2166" s="218"/>
      <c r="SRZ2166" s="218"/>
      <c r="SSA2166" s="218"/>
      <c r="SSB2166" s="218"/>
      <c r="SSC2166" s="218"/>
      <c r="SSD2166" s="218"/>
      <c r="SSE2166" s="218"/>
      <c r="SSF2166" s="218"/>
      <c r="SSG2166" s="218"/>
      <c r="SSH2166" s="218"/>
      <c r="SSI2166" s="218"/>
      <c r="SSJ2166" s="218"/>
      <c r="SSK2166" s="218"/>
      <c r="SSL2166" s="218"/>
      <c r="SSM2166" s="218"/>
      <c r="SSN2166" s="218"/>
      <c r="SSO2166" s="218"/>
      <c r="SSP2166" s="218"/>
      <c r="SSQ2166" s="218"/>
      <c r="SSR2166" s="218"/>
      <c r="SSS2166" s="218"/>
      <c r="SST2166" s="218"/>
      <c r="SSU2166" s="218"/>
      <c r="SSV2166" s="218"/>
      <c r="SSW2166" s="218"/>
      <c r="SSX2166" s="218"/>
      <c r="SSY2166" s="218"/>
      <c r="SSZ2166" s="218"/>
      <c r="STA2166" s="218"/>
      <c r="STB2166" s="218"/>
      <c r="STC2166" s="218"/>
      <c r="STD2166" s="218"/>
      <c r="STE2166" s="218"/>
      <c r="STF2166" s="218"/>
      <c r="STG2166" s="218"/>
      <c r="STH2166" s="218"/>
      <c r="STI2166" s="218"/>
      <c r="STJ2166" s="218"/>
      <c r="STK2166" s="218"/>
      <c r="STL2166" s="218"/>
      <c r="STM2166" s="218"/>
      <c r="STN2166" s="218"/>
      <c r="STO2166" s="218"/>
      <c r="STP2166" s="218"/>
      <c r="STQ2166" s="218"/>
      <c r="STR2166" s="218"/>
      <c r="STS2166" s="218"/>
      <c r="STT2166" s="218"/>
      <c r="STU2166" s="218"/>
      <c r="STV2166" s="218"/>
      <c r="STW2166" s="218"/>
      <c r="STX2166" s="218"/>
      <c r="STY2166" s="218"/>
      <c r="STZ2166" s="218"/>
      <c r="SUA2166" s="218"/>
      <c r="SUB2166" s="218"/>
      <c r="SUC2166" s="218"/>
      <c r="SUD2166" s="218"/>
      <c r="SUE2166" s="218"/>
      <c r="SUF2166" s="218"/>
      <c r="SUG2166" s="218"/>
      <c r="SUH2166" s="218"/>
      <c r="SUI2166" s="218"/>
      <c r="SUJ2166" s="218"/>
      <c r="SUK2166" s="218"/>
      <c r="SUL2166" s="218"/>
      <c r="SUM2166" s="218"/>
      <c r="SUN2166" s="218"/>
      <c r="SUO2166" s="218"/>
      <c r="SUP2166" s="218"/>
      <c r="SUQ2166" s="218"/>
      <c r="SUR2166" s="218"/>
      <c r="SUS2166" s="218"/>
      <c r="SUT2166" s="218"/>
      <c r="SUU2166" s="218"/>
      <c r="SUV2166" s="218"/>
      <c r="SUW2166" s="218"/>
      <c r="SUX2166" s="218"/>
      <c r="SUY2166" s="218"/>
      <c r="SUZ2166" s="218"/>
      <c r="SVA2166" s="218"/>
      <c r="SVB2166" s="218"/>
      <c r="SVC2166" s="218"/>
      <c r="SVD2166" s="218"/>
      <c r="SVE2166" s="218"/>
      <c r="SVF2166" s="218"/>
      <c r="SVG2166" s="218"/>
      <c r="SVH2166" s="218"/>
      <c r="SVI2166" s="218"/>
      <c r="SVJ2166" s="218"/>
      <c r="SVK2166" s="218"/>
      <c r="SVL2166" s="218"/>
      <c r="SVM2166" s="218"/>
      <c r="SVN2166" s="218"/>
      <c r="SVO2166" s="218"/>
      <c r="SVP2166" s="218"/>
      <c r="SVQ2166" s="218"/>
      <c r="SVR2166" s="218"/>
      <c r="SVS2166" s="218"/>
      <c r="SVT2166" s="218"/>
      <c r="SVU2166" s="218"/>
      <c r="SVV2166" s="218"/>
      <c r="SVW2166" s="218"/>
      <c r="SVX2166" s="218"/>
      <c r="SVY2166" s="218"/>
      <c r="SVZ2166" s="218"/>
      <c r="SWA2166" s="218"/>
      <c r="SWB2166" s="218"/>
      <c r="SWC2166" s="218"/>
      <c r="SWD2166" s="218"/>
      <c r="SWE2166" s="218"/>
      <c r="SWF2166" s="218"/>
      <c r="SWG2166" s="218"/>
      <c r="SWH2166" s="218"/>
      <c r="SWI2166" s="218"/>
      <c r="SWJ2166" s="218"/>
      <c r="SWK2166" s="218"/>
      <c r="SWL2166" s="218"/>
      <c r="SWM2166" s="218"/>
      <c r="SWN2166" s="218"/>
      <c r="SWO2166" s="218"/>
      <c r="SWP2166" s="218"/>
      <c r="SWQ2166" s="218"/>
      <c r="SWR2166" s="218"/>
      <c r="SWS2166" s="218"/>
      <c r="SWT2166" s="218"/>
      <c r="SWU2166" s="218"/>
      <c r="SWV2166" s="218"/>
      <c r="SWW2166" s="218"/>
      <c r="SWX2166" s="218"/>
      <c r="SWY2166" s="218"/>
      <c r="SWZ2166" s="218"/>
      <c r="SXA2166" s="218"/>
      <c r="SXB2166" s="218"/>
      <c r="SXC2166" s="218"/>
      <c r="SXD2166" s="218"/>
      <c r="SXE2166" s="218"/>
      <c r="SXF2166" s="218"/>
      <c r="SXG2166" s="218"/>
      <c r="SXH2166" s="218"/>
      <c r="SXI2166" s="218"/>
      <c r="SXJ2166" s="218"/>
      <c r="SXK2166" s="218"/>
      <c r="SXL2166" s="218"/>
      <c r="SXM2166" s="218"/>
      <c r="SXN2166" s="218"/>
      <c r="SXO2166" s="218"/>
      <c r="SXP2166" s="218"/>
      <c r="SXQ2166" s="218"/>
      <c r="SXR2166" s="218"/>
      <c r="SXS2166" s="218"/>
      <c r="SXT2166" s="218"/>
      <c r="SXU2166" s="218"/>
      <c r="SXV2166" s="218"/>
      <c r="SXW2166" s="218"/>
      <c r="SXX2166" s="218"/>
      <c r="SXY2166" s="218"/>
      <c r="SXZ2166" s="218"/>
      <c r="SYA2166" s="218"/>
      <c r="SYB2166" s="218"/>
      <c r="SYC2166" s="218"/>
      <c r="SYD2166" s="218"/>
      <c r="SYE2166" s="218"/>
      <c r="SYF2166" s="218"/>
      <c r="SYG2166" s="218"/>
      <c r="SYH2166" s="218"/>
      <c r="SYI2166" s="218"/>
      <c r="SYJ2166" s="218"/>
      <c r="SYK2166" s="218"/>
      <c r="SYL2166" s="218"/>
      <c r="SYM2166" s="218"/>
      <c r="SYN2166" s="218"/>
      <c r="SYO2166" s="218"/>
      <c r="SYP2166" s="218"/>
      <c r="SYQ2166" s="218"/>
      <c r="SYR2166" s="218"/>
      <c r="SYS2166" s="218"/>
      <c r="SYT2166" s="218"/>
      <c r="SYU2166" s="218"/>
      <c r="SYV2166" s="218"/>
      <c r="SYW2166" s="218"/>
      <c r="SYX2166" s="218"/>
      <c r="SYY2166" s="218"/>
      <c r="SYZ2166" s="218"/>
      <c r="SZA2166" s="218"/>
      <c r="SZB2166" s="218"/>
      <c r="SZC2166" s="218"/>
      <c r="SZD2166" s="218"/>
      <c r="SZE2166" s="218"/>
      <c r="SZF2166" s="218"/>
      <c r="SZG2166" s="218"/>
      <c r="SZH2166" s="218"/>
      <c r="SZI2166" s="218"/>
      <c r="SZJ2166" s="218"/>
      <c r="SZK2166" s="218"/>
      <c r="SZL2166" s="218"/>
      <c r="SZM2166" s="218"/>
      <c r="SZN2166" s="218"/>
      <c r="SZO2166" s="218"/>
      <c r="SZP2166" s="218"/>
      <c r="SZQ2166" s="218"/>
      <c r="SZR2166" s="218"/>
      <c r="SZS2166" s="218"/>
      <c r="SZT2166" s="218"/>
      <c r="SZU2166" s="218"/>
      <c r="SZV2166" s="218"/>
      <c r="SZW2166" s="218"/>
      <c r="SZX2166" s="218"/>
      <c r="SZY2166" s="218"/>
      <c r="SZZ2166" s="218"/>
      <c r="TAA2166" s="218"/>
      <c r="TAB2166" s="218"/>
      <c r="TAC2166" s="218"/>
      <c r="TAD2166" s="218"/>
      <c r="TAE2166" s="218"/>
      <c r="TAF2166" s="218"/>
      <c r="TAG2166" s="218"/>
      <c r="TAH2166" s="218"/>
      <c r="TAI2166" s="218"/>
      <c r="TAJ2166" s="218"/>
      <c r="TAK2166" s="218"/>
      <c r="TAL2166" s="218"/>
      <c r="TAM2166" s="218"/>
      <c r="TAN2166" s="218"/>
      <c r="TAO2166" s="218"/>
      <c r="TAP2166" s="218"/>
      <c r="TAQ2166" s="218"/>
      <c r="TAR2166" s="218"/>
      <c r="TAS2166" s="218"/>
      <c r="TAT2166" s="218"/>
      <c r="TAU2166" s="218"/>
      <c r="TAV2166" s="218"/>
      <c r="TAW2166" s="218"/>
      <c r="TAX2166" s="218"/>
      <c r="TAY2166" s="218"/>
      <c r="TAZ2166" s="218"/>
      <c r="TBA2166" s="218"/>
      <c r="TBB2166" s="218"/>
      <c r="TBC2166" s="218"/>
      <c r="TBD2166" s="218"/>
      <c r="TBE2166" s="218"/>
      <c r="TBF2166" s="218"/>
      <c r="TBG2166" s="218"/>
      <c r="TBH2166" s="218"/>
      <c r="TBI2166" s="218"/>
      <c r="TBJ2166" s="218"/>
      <c r="TBK2166" s="218"/>
      <c r="TBL2166" s="218"/>
      <c r="TBM2166" s="218"/>
      <c r="TBN2166" s="218"/>
      <c r="TBO2166" s="218"/>
      <c r="TBP2166" s="218"/>
      <c r="TBQ2166" s="218"/>
      <c r="TBR2166" s="218"/>
      <c r="TBS2166" s="218"/>
      <c r="TBT2166" s="218"/>
      <c r="TBU2166" s="218"/>
      <c r="TBV2166" s="218"/>
      <c r="TBW2166" s="218"/>
      <c r="TBX2166" s="218"/>
      <c r="TBY2166" s="218"/>
      <c r="TBZ2166" s="218"/>
      <c r="TCA2166" s="218"/>
      <c r="TCB2166" s="218"/>
      <c r="TCC2166" s="218"/>
      <c r="TCD2166" s="218"/>
      <c r="TCE2166" s="218"/>
      <c r="TCF2166" s="218"/>
      <c r="TCG2166" s="218"/>
      <c r="TCH2166" s="218"/>
      <c r="TCI2166" s="218"/>
      <c r="TCJ2166" s="218"/>
      <c r="TCK2166" s="218"/>
      <c r="TCL2166" s="218"/>
      <c r="TCM2166" s="218"/>
      <c r="TCN2166" s="218"/>
      <c r="TCO2166" s="218"/>
      <c r="TCP2166" s="218"/>
      <c r="TCQ2166" s="218"/>
      <c r="TCR2166" s="218"/>
      <c r="TCS2166" s="218"/>
      <c r="TCT2166" s="218"/>
      <c r="TCU2166" s="218"/>
      <c r="TCV2166" s="218"/>
      <c r="TCW2166" s="218"/>
      <c r="TCX2166" s="218"/>
      <c r="TCY2166" s="218"/>
      <c r="TCZ2166" s="218"/>
      <c r="TDA2166" s="218"/>
      <c r="TDB2166" s="218"/>
      <c r="TDC2166" s="218"/>
      <c r="TDD2166" s="218"/>
      <c r="TDE2166" s="218"/>
      <c r="TDF2166" s="218"/>
      <c r="TDG2166" s="218"/>
      <c r="TDH2166" s="218"/>
      <c r="TDI2166" s="218"/>
      <c r="TDJ2166" s="218"/>
      <c r="TDK2166" s="218"/>
      <c r="TDL2166" s="218"/>
      <c r="TDM2166" s="218"/>
      <c r="TDN2166" s="218"/>
      <c r="TDO2166" s="218"/>
      <c r="TDP2166" s="218"/>
      <c r="TDQ2166" s="218"/>
      <c r="TDR2166" s="218"/>
      <c r="TDS2166" s="218"/>
      <c r="TDT2166" s="218"/>
      <c r="TDU2166" s="218"/>
      <c r="TDV2166" s="218"/>
      <c r="TDW2166" s="218"/>
      <c r="TDX2166" s="218"/>
      <c r="TDY2166" s="218"/>
      <c r="TDZ2166" s="218"/>
      <c r="TEA2166" s="218"/>
      <c r="TEB2166" s="218"/>
      <c r="TEC2166" s="218"/>
      <c r="TED2166" s="218"/>
      <c r="TEE2166" s="218"/>
      <c r="TEF2166" s="218"/>
      <c r="TEG2166" s="218"/>
      <c r="TEH2166" s="218"/>
      <c r="TEI2166" s="218"/>
      <c r="TEJ2166" s="218"/>
      <c r="TEK2166" s="218"/>
      <c r="TEL2166" s="218"/>
      <c r="TEM2166" s="218"/>
      <c r="TEN2166" s="218"/>
      <c r="TEO2166" s="218"/>
      <c r="TEP2166" s="218"/>
      <c r="TEQ2166" s="218"/>
      <c r="TER2166" s="218"/>
      <c r="TES2166" s="218"/>
      <c r="TET2166" s="218"/>
      <c r="TEU2166" s="218"/>
      <c r="TEV2166" s="218"/>
      <c r="TEW2166" s="218"/>
      <c r="TEX2166" s="218"/>
      <c r="TEY2166" s="218"/>
      <c r="TEZ2166" s="218"/>
      <c r="TFA2166" s="218"/>
      <c r="TFB2166" s="218"/>
      <c r="TFC2166" s="218"/>
      <c r="TFD2166" s="218"/>
      <c r="TFE2166" s="218"/>
      <c r="TFF2166" s="218"/>
      <c r="TFG2166" s="218"/>
      <c r="TFH2166" s="218"/>
      <c r="TFI2166" s="218"/>
      <c r="TFJ2166" s="218"/>
      <c r="TFK2166" s="218"/>
      <c r="TFL2166" s="218"/>
      <c r="TFM2166" s="218"/>
      <c r="TFN2166" s="218"/>
      <c r="TFO2166" s="218"/>
      <c r="TFP2166" s="218"/>
      <c r="TFQ2166" s="218"/>
      <c r="TFR2166" s="218"/>
      <c r="TFS2166" s="218"/>
      <c r="TFT2166" s="218"/>
      <c r="TFU2166" s="218"/>
      <c r="TFV2166" s="218"/>
      <c r="TFW2166" s="218"/>
      <c r="TFX2166" s="218"/>
      <c r="TFY2166" s="218"/>
      <c r="TFZ2166" s="218"/>
      <c r="TGA2166" s="218"/>
      <c r="TGB2166" s="218"/>
      <c r="TGC2166" s="218"/>
      <c r="TGD2166" s="218"/>
      <c r="TGE2166" s="218"/>
      <c r="TGF2166" s="218"/>
      <c r="TGG2166" s="218"/>
      <c r="TGH2166" s="218"/>
      <c r="TGI2166" s="218"/>
      <c r="TGJ2166" s="218"/>
      <c r="TGK2166" s="218"/>
      <c r="TGL2166" s="218"/>
      <c r="TGM2166" s="218"/>
      <c r="TGN2166" s="218"/>
      <c r="TGO2166" s="218"/>
      <c r="TGP2166" s="218"/>
      <c r="TGQ2166" s="218"/>
      <c r="TGR2166" s="218"/>
      <c r="TGS2166" s="218"/>
      <c r="TGT2166" s="218"/>
      <c r="TGU2166" s="218"/>
      <c r="TGV2166" s="218"/>
      <c r="TGW2166" s="218"/>
      <c r="TGX2166" s="218"/>
      <c r="TGY2166" s="218"/>
      <c r="TGZ2166" s="218"/>
      <c r="THA2166" s="218"/>
      <c r="THB2166" s="218"/>
      <c r="THC2166" s="218"/>
      <c r="THD2166" s="218"/>
      <c r="THE2166" s="218"/>
      <c r="THF2166" s="218"/>
      <c r="THG2166" s="218"/>
      <c r="THH2166" s="218"/>
      <c r="THI2166" s="218"/>
      <c r="THJ2166" s="218"/>
      <c r="THK2166" s="218"/>
      <c r="THL2166" s="218"/>
      <c r="THM2166" s="218"/>
      <c r="THN2166" s="218"/>
      <c r="THO2166" s="218"/>
      <c r="THP2166" s="218"/>
      <c r="THQ2166" s="218"/>
      <c r="THR2166" s="218"/>
      <c r="THS2166" s="218"/>
      <c r="THT2166" s="218"/>
      <c r="THU2166" s="218"/>
      <c r="THV2166" s="218"/>
      <c r="THW2166" s="218"/>
      <c r="THX2166" s="218"/>
      <c r="THY2166" s="218"/>
      <c r="THZ2166" s="218"/>
      <c r="TIA2166" s="218"/>
      <c r="TIB2166" s="218"/>
      <c r="TIC2166" s="218"/>
      <c r="TID2166" s="218"/>
      <c r="TIE2166" s="218"/>
      <c r="TIF2166" s="218"/>
      <c r="TIG2166" s="218"/>
      <c r="TIH2166" s="218"/>
      <c r="TII2166" s="218"/>
      <c r="TIJ2166" s="218"/>
      <c r="TIK2166" s="218"/>
      <c r="TIL2166" s="218"/>
      <c r="TIM2166" s="218"/>
      <c r="TIN2166" s="218"/>
      <c r="TIO2166" s="218"/>
      <c r="TIP2166" s="218"/>
      <c r="TIQ2166" s="218"/>
      <c r="TIR2166" s="218"/>
      <c r="TIS2166" s="218"/>
      <c r="TIT2166" s="218"/>
      <c r="TIU2166" s="218"/>
      <c r="TIV2166" s="218"/>
      <c r="TIW2166" s="218"/>
      <c r="TIX2166" s="218"/>
      <c r="TIY2166" s="218"/>
      <c r="TIZ2166" s="218"/>
      <c r="TJA2166" s="218"/>
      <c r="TJB2166" s="218"/>
      <c r="TJC2166" s="218"/>
      <c r="TJD2166" s="218"/>
      <c r="TJE2166" s="218"/>
      <c r="TJF2166" s="218"/>
      <c r="TJG2166" s="218"/>
      <c r="TJH2166" s="218"/>
      <c r="TJI2166" s="218"/>
      <c r="TJJ2166" s="218"/>
      <c r="TJK2166" s="218"/>
      <c r="TJL2166" s="218"/>
      <c r="TJM2166" s="218"/>
      <c r="TJN2166" s="218"/>
      <c r="TJO2166" s="218"/>
      <c r="TJP2166" s="218"/>
      <c r="TJQ2166" s="218"/>
      <c r="TJR2166" s="218"/>
      <c r="TJS2166" s="218"/>
      <c r="TJT2166" s="218"/>
      <c r="TJU2166" s="218"/>
      <c r="TJV2166" s="218"/>
      <c r="TJW2166" s="218"/>
      <c r="TJX2166" s="218"/>
      <c r="TJY2166" s="218"/>
      <c r="TJZ2166" s="218"/>
      <c r="TKA2166" s="218"/>
      <c r="TKB2166" s="218"/>
      <c r="TKC2166" s="218"/>
      <c r="TKD2166" s="218"/>
      <c r="TKE2166" s="218"/>
      <c r="TKF2166" s="218"/>
      <c r="TKG2166" s="218"/>
      <c r="TKH2166" s="218"/>
      <c r="TKI2166" s="218"/>
      <c r="TKJ2166" s="218"/>
      <c r="TKK2166" s="218"/>
      <c r="TKL2166" s="218"/>
      <c r="TKM2166" s="218"/>
      <c r="TKN2166" s="218"/>
      <c r="TKO2166" s="218"/>
      <c r="TKP2166" s="218"/>
      <c r="TKQ2166" s="218"/>
      <c r="TKR2166" s="218"/>
      <c r="TKS2166" s="218"/>
      <c r="TKT2166" s="218"/>
      <c r="TKU2166" s="218"/>
      <c r="TKV2166" s="218"/>
      <c r="TKW2166" s="218"/>
      <c r="TKX2166" s="218"/>
      <c r="TKY2166" s="218"/>
      <c r="TKZ2166" s="218"/>
      <c r="TLA2166" s="218"/>
      <c r="TLB2166" s="218"/>
      <c r="TLC2166" s="218"/>
      <c r="TLD2166" s="218"/>
      <c r="TLE2166" s="218"/>
      <c r="TLF2166" s="218"/>
      <c r="TLG2166" s="218"/>
      <c r="TLH2166" s="218"/>
      <c r="TLI2166" s="218"/>
      <c r="TLJ2166" s="218"/>
      <c r="TLK2166" s="218"/>
      <c r="TLL2166" s="218"/>
      <c r="TLM2166" s="218"/>
      <c r="TLN2166" s="218"/>
      <c r="TLO2166" s="218"/>
      <c r="TLP2166" s="218"/>
      <c r="TLQ2166" s="218"/>
      <c r="TLR2166" s="218"/>
      <c r="TLS2166" s="218"/>
      <c r="TLT2166" s="218"/>
      <c r="TLU2166" s="218"/>
      <c r="TLV2166" s="218"/>
      <c r="TLW2166" s="218"/>
      <c r="TLX2166" s="218"/>
      <c r="TLY2166" s="218"/>
      <c r="TLZ2166" s="218"/>
      <c r="TMA2166" s="218"/>
      <c r="TMB2166" s="218"/>
      <c r="TMC2166" s="218"/>
      <c r="TMD2166" s="218"/>
      <c r="TME2166" s="218"/>
      <c r="TMF2166" s="218"/>
      <c r="TMG2166" s="218"/>
      <c r="TMH2166" s="218"/>
      <c r="TMI2166" s="218"/>
      <c r="TMJ2166" s="218"/>
      <c r="TMK2166" s="218"/>
      <c r="TML2166" s="218"/>
      <c r="TMM2166" s="218"/>
      <c r="TMN2166" s="218"/>
      <c r="TMO2166" s="218"/>
      <c r="TMP2166" s="218"/>
      <c r="TMQ2166" s="218"/>
      <c r="TMR2166" s="218"/>
      <c r="TMS2166" s="218"/>
      <c r="TMT2166" s="218"/>
      <c r="TMU2166" s="218"/>
      <c r="TMV2166" s="218"/>
      <c r="TMW2166" s="218"/>
      <c r="TMX2166" s="218"/>
      <c r="TMY2166" s="218"/>
      <c r="TMZ2166" s="218"/>
      <c r="TNA2166" s="218"/>
      <c r="TNB2166" s="218"/>
      <c r="TNC2166" s="218"/>
      <c r="TND2166" s="218"/>
      <c r="TNE2166" s="218"/>
      <c r="TNF2166" s="218"/>
      <c r="TNG2166" s="218"/>
      <c r="TNH2166" s="218"/>
      <c r="TNI2166" s="218"/>
      <c r="TNJ2166" s="218"/>
      <c r="TNK2166" s="218"/>
      <c r="TNL2166" s="218"/>
      <c r="TNM2166" s="218"/>
      <c r="TNN2166" s="218"/>
      <c r="TNO2166" s="218"/>
      <c r="TNP2166" s="218"/>
      <c r="TNQ2166" s="218"/>
      <c r="TNR2166" s="218"/>
      <c r="TNS2166" s="218"/>
      <c r="TNT2166" s="218"/>
      <c r="TNU2166" s="218"/>
      <c r="TNV2166" s="218"/>
      <c r="TNW2166" s="218"/>
      <c r="TNX2166" s="218"/>
      <c r="TNY2166" s="218"/>
      <c r="TNZ2166" s="218"/>
      <c r="TOA2166" s="218"/>
      <c r="TOB2166" s="218"/>
      <c r="TOC2166" s="218"/>
      <c r="TOD2166" s="218"/>
      <c r="TOE2166" s="218"/>
      <c r="TOF2166" s="218"/>
      <c r="TOG2166" s="218"/>
      <c r="TOH2166" s="218"/>
      <c r="TOI2166" s="218"/>
      <c r="TOJ2166" s="218"/>
      <c r="TOK2166" s="218"/>
      <c r="TOL2166" s="218"/>
      <c r="TOM2166" s="218"/>
      <c r="TON2166" s="218"/>
      <c r="TOO2166" s="218"/>
      <c r="TOP2166" s="218"/>
      <c r="TOQ2166" s="218"/>
      <c r="TOR2166" s="218"/>
      <c r="TOS2166" s="218"/>
      <c r="TOT2166" s="218"/>
      <c r="TOU2166" s="218"/>
      <c r="TOV2166" s="218"/>
      <c r="TOW2166" s="218"/>
      <c r="TOX2166" s="218"/>
      <c r="TOY2166" s="218"/>
      <c r="TOZ2166" s="218"/>
      <c r="TPA2166" s="218"/>
      <c r="TPB2166" s="218"/>
      <c r="TPC2166" s="218"/>
      <c r="TPD2166" s="218"/>
      <c r="TPE2166" s="218"/>
      <c r="TPF2166" s="218"/>
      <c r="TPG2166" s="218"/>
      <c r="TPH2166" s="218"/>
      <c r="TPI2166" s="218"/>
      <c r="TPJ2166" s="218"/>
      <c r="TPK2166" s="218"/>
      <c r="TPL2166" s="218"/>
      <c r="TPM2166" s="218"/>
      <c r="TPN2166" s="218"/>
      <c r="TPO2166" s="218"/>
      <c r="TPP2166" s="218"/>
      <c r="TPQ2166" s="218"/>
      <c r="TPR2166" s="218"/>
      <c r="TPS2166" s="218"/>
      <c r="TPT2166" s="218"/>
      <c r="TPU2166" s="218"/>
      <c r="TPV2166" s="218"/>
      <c r="TPW2166" s="218"/>
      <c r="TPX2166" s="218"/>
      <c r="TPY2166" s="218"/>
      <c r="TPZ2166" s="218"/>
      <c r="TQA2166" s="218"/>
      <c r="TQB2166" s="218"/>
      <c r="TQC2166" s="218"/>
      <c r="TQD2166" s="218"/>
      <c r="TQE2166" s="218"/>
      <c r="TQF2166" s="218"/>
      <c r="TQG2166" s="218"/>
      <c r="TQH2166" s="218"/>
      <c r="TQI2166" s="218"/>
      <c r="TQJ2166" s="218"/>
      <c r="TQK2166" s="218"/>
      <c r="TQL2166" s="218"/>
      <c r="TQM2166" s="218"/>
      <c r="TQN2166" s="218"/>
      <c r="TQO2166" s="218"/>
      <c r="TQP2166" s="218"/>
      <c r="TQQ2166" s="218"/>
      <c r="TQR2166" s="218"/>
      <c r="TQS2166" s="218"/>
      <c r="TQT2166" s="218"/>
      <c r="TQU2166" s="218"/>
      <c r="TQV2166" s="218"/>
      <c r="TQW2166" s="218"/>
      <c r="TQX2166" s="218"/>
      <c r="TQY2166" s="218"/>
      <c r="TQZ2166" s="218"/>
      <c r="TRA2166" s="218"/>
      <c r="TRB2166" s="218"/>
      <c r="TRC2166" s="218"/>
      <c r="TRD2166" s="218"/>
      <c r="TRE2166" s="218"/>
      <c r="TRF2166" s="218"/>
      <c r="TRG2166" s="218"/>
      <c r="TRH2166" s="218"/>
      <c r="TRI2166" s="218"/>
      <c r="TRJ2166" s="218"/>
      <c r="TRK2166" s="218"/>
      <c r="TRL2166" s="218"/>
      <c r="TRM2166" s="218"/>
      <c r="TRN2166" s="218"/>
      <c r="TRO2166" s="218"/>
      <c r="TRP2166" s="218"/>
      <c r="TRQ2166" s="218"/>
      <c r="TRR2166" s="218"/>
      <c r="TRS2166" s="218"/>
      <c r="TRT2166" s="218"/>
      <c r="TRU2166" s="218"/>
      <c r="TRV2166" s="218"/>
      <c r="TRW2166" s="218"/>
      <c r="TRX2166" s="218"/>
      <c r="TRY2166" s="218"/>
      <c r="TRZ2166" s="218"/>
      <c r="TSA2166" s="218"/>
      <c r="TSB2166" s="218"/>
      <c r="TSC2166" s="218"/>
      <c r="TSD2166" s="218"/>
      <c r="TSE2166" s="218"/>
      <c r="TSF2166" s="218"/>
      <c r="TSG2166" s="218"/>
      <c r="TSH2166" s="218"/>
      <c r="TSI2166" s="218"/>
      <c r="TSJ2166" s="218"/>
      <c r="TSK2166" s="218"/>
      <c r="TSL2166" s="218"/>
      <c r="TSM2166" s="218"/>
      <c r="TSN2166" s="218"/>
      <c r="TSO2166" s="218"/>
      <c r="TSP2166" s="218"/>
      <c r="TSQ2166" s="218"/>
      <c r="TSR2166" s="218"/>
      <c r="TSS2166" s="218"/>
      <c r="TST2166" s="218"/>
      <c r="TSU2166" s="218"/>
      <c r="TSV2166" s="218"/>
      <c r="TSW2166" s="218"/>
      <c r="TSX2166" s="218"/>
      <c r="TSY2166" s="218"/>
      <c r="TSZ2166" s="218"/>
      <c r="TTA2166" s="218"/>
      <c r="TTB2166" s="218"/>
      <c r="TTC2166" s="218"/>
      <c r="TTD2166" s="218"/>
      <c r="TTE2166" s="218"/>
      <c r="TTF2166" s="218"/>
      <c r="TTG2166" s="218"/>
      <c r="TTH2166" s="218"/>
      <c r="TTI2166" s="218"/>
      <c r="TTJ2166" s="218"/>
      <c r="TTK2166" s="218"/>
      <c r="TTL2166" s="218"/>
      <c r="TTM2166" s="218"/>
      <c r="TTN2166" s="218"/>
      <c r="TTO2166" s="218"/>
      <c r="TTP2166" s="218"/>
      <c r="TTQ2166" s="218"/>
      <c r="TTR2166" s="218"/>
      <c r="TTS2166" s="218"/>
      <c r="TTT2166" s="218"/>
      <c r="TTU2166" s="218"/>
      <c r="TTV2166" s="218"/>
      <c r="TTW2166" s="218"/>
      <c r="TTX2166" s="218"/>
      <c r="TTY2166" s="218"/>
      <c r="TTZ2166" s="218"/>
      <c r="TUA2166" s="218"/>
      <c r="TUB2166" s="218"/>
      <c r="TUC2166" s="218"/>
      <c r="TUD2166" s="218"/>
      <c r="TUE2166" s="218"/>
      <c r="TUF2166" s="218"/>
      <c r="TUG2166" s="218"/>
      <c r="TUH2166" s="218"/>
      <c r="TUI2166" s="218"/>
      <c r="TUJ2166" s="218"/>
      <c r="TUK2166" s="218"/>
      <c r="TUL2166" s="218"/>
      <c r="TUM2166" s="218"/>
      <c r="TUN2166" s="218"/>
      <c r="TUO2166" s="218"/>
      <c r="TUP2166" s="218"/>
      <c r="TUQ2166" s="218"/>
      <c r="TUR2166" s="218"/>
      <c r="TUS2166" s="218"/>
      <c r="TUT2166" s="218"/>
      <c r="TUU2166" s="218"/>
      <c r="TUV2166" s="218"/>
      <c r="TUW2166" s="218"/>
      <c r="TUX2166" s="218"/>
      <c r="TUY2166" s="218"/>
      <c r="TUZ2166" s="218"/>
      <c r="TVA2166" s="218"/>
      <c r="TVB2166" s="218"/>
      <c r="TVC2166" s="218"/>
      <c r="TVD2166" s="218"/>
      <c r="TVE2166" s="218"/>
      <c r="TVF2166" s="218"/>
      <c r="TVG2166" s="218"/>
      <c r="TVH2166" s="218"/>
      <c r="TVI2166" s="218"/>
      <c r="TVJ2166" s="218"/>
      <c r="TVK2166" s="218"/>
      <c r="TVL2166" s="218"/>
      <c r="TVM2166" s="218"/>
      <c r="TVN2166" s="218"/>
      <c r="TVO2166" s="218"/>
      <c r="TVP2166" s="218"/>
      <c r="TVQ2166" s="218"/>
      <c r="TVR2166" s="218"/>
      <c r="TVS2166" s="218"/>
      <c r="TVT2166" s="218"/>
      <c r="TVU2166" s="218"/>
      <c r="TVV2166" s="218"/>
      <c r="TVW2166" s="218"/>
      <c r="TVX2166" s="218"/>
      <c r="TVY2166" s="218"/>
      <c r="TVZ2166" s="218"/>
      <c r="TWA2166" s="218"/>
      <c r="TWB2166" s="218"/>
      <c r="TWC2166" s="218"/>
      <c r="TWD2166" s="218"/>
      <c r="TWE2166" s="218"/>
      <c r="TWF2166" s="218"/>
      <c r="TWG2166" s="218"/>
      <c r="TWH2166" s="218"/>
      <c r="TWI2166" s="218"/>
      <c r="TWJ2166" s="218"/>
      <c r="TWK2166" s="218"/>
      <c r="TWL2166" s="218"/>
      <c r="TWM2166" s="218"/>
      <c r="TWN2166" s="218"/>
      <c r="TWO2166" s="218"/>
      <c r="TWP2166" s="218"/>
      <c r="TWQ2166" s="218"/>
      <c r="TWR2166" s="218"/>
      <c r="TWS2166" s="218"/>
      <c r="TWT2166" s="218"/>
      <c r="TWU2166" s="218"/>
      <c r="TWV2166" s="218"/>
      <c r="TWW2166" s="218"/>
      <c r="TWX2166" s="218"/>
      <c r="TWY2166" s="218"/>
      <c r="TWZ2166" s="218"/>
      <c r="TXA2166" s="218"/>
      <c r="TXB2166" s="218"/>
      <c r="TXC2166" s="218"/>
      <c r="TXD2166" s="218"/>
      <c r="TXE2166" s="218"/>
      <c r="TXF2166" s="218"/>
      <c r="TXG2166" s="218"/>
      <c r="TXH2166" s="218"/>
      <c r="TXI2166" s="218"/>
      <c r="TXJ2166" s="218"/>
      <c r="TXK2166" s="218"/>
      <c r="TXL2166" s="218"/>
      <c r="TXM2166" s="218"/>
      <c r="TXN2166" s="218"/>
      <c r="TXO2166" s="218"/>
      <c r="TXP2166" s="218"/>
      <c r="TXQ2166" s="218"/>
      <c r="TXR2166" s="218"/>
      <c r="TXS2166" s="218"/>
      <c r="TXT2166" s="218"/>
      <c r="TXU2166" s="218"/>
      <c r="TXV2166" s="218"/>
      <c r="TXW2166" s="218"/>
      <c r="TXX2166" s="218"/>
      <c r="TXY2166" s="218"/>
      <c r="TXZ2166" s="218"/>
      <c r="TYA2166" s="218"/>
      <c r="TYB2166" s="218"/>
      <c r="TYC2166" s="218"/>
      <c r="TYD2166" s="218"/>
      <c r="TYE2166" s="218"/>
      <c r="TYF2166" s="218"/>
      <c r="TYG2166" s="218"/>
      <c r="TYH2166" s="218"/>
      <c r="TYI2166" s="218"/>
      <c r="TYJ2166" s="218"/>
      <c r="TYK2166" s="218"/>
      <c r="TYL2166" s="218"/>
      <c r="TYM2166" s="218"/>
      <c r="TYN2166" s="218"/>
      <c r="TYO2166" s="218"/>
      <c r="TYP2166" s="218"/>
      <c r="TYQ2166" s="218"/>
      <c r="TYR2166" s="218"/>
      <c r="TYS2166" s="218"/>
      <c r="TYT2166" s="218"/>
      <c r="TYU2166" s="218"/>
      <c r="TYV2166" s="218"/>
      <c r="TYW2166" s="218"/>
      <c r="TYX2166" s="218"/>
      <c r="TYY2166" s="218"/>
      <c r="TYZ2166" s="218"/>
      <c r="TZA2166" s="218"/>
      <c r="TZB2166" s="218"/>
      <c r="TZC2166" s="218"/>
      <c r="TZD2166" s="218"/>
      <c r="TZE2166" s="218"/>
      <c r="TZF2166" s="218"/>
      <c r="TZG2166" s="218"/>
      <c r="TZH2166" s="218"/>
      <c r="TZI2166" s="218"/>
      <c r="TZJ2166" s="218"/>
      <c r="TZK2166" s="218"/>
      <c r="TZL2166" s="218"/>
      <c r="TZM2166" s="218"/>
      <c r="TZN2166" s="218"/>
      <c r="TZO2166" s="218"/>
      <c r="TZP2166" s="218"/>
      <c r="TZQ2166" s="218"/>
      <c r="TZR2166" s="218"/>
      <c r="TZS2166" s="218"/>
      <c r="TZT2166" s="218"/>
      <c r="TZU2166" s="218"/>
      <c r="TZV2166" s="218"/>
      <c r="TZW2166" s="218"/>
      <c r="TZX2166" s="218"/>
      <c r="TZY2166" s="218"/>
      <c r="TZZ2166" s="218"/>
      <c r="UAA2166" s="218"/>
      <c r="UAB2166" s="218"/>
      <c r="UAC2166" s="218"/>
      <c r="UAD2166" s="218"/>
      <c r="UAE2166" s="218"/>
      <c r="UAF2166" s="218"/>
      <c r="UAG2166" s="218"/>
      <c r="UAH2166" s="218"/>
      <c r="UAI2166" s="218"/>
      <c r="UAJ2166" s="218"/>
      <c r="UAK2166" s="218"/>
      <c r="UAL2166" s="218"/>
      <c r="UAM2166" s="218"/>
      <c r="UAN2166" s="218"/>
      <c r="UAO2166" s="218"/>
      <c r="UAP2166" s="218"/>
      <c r="UAQ2166" s="218"/>
      <c r="UAR2166" s="218"/>
      <c r="UAS2166" s="218"/>
      <c r="UAT2166" s="218"/>
      <c r="UAU2166" s="218"/>
      <c r="UAV2166" s="218"/>
      <c r="UAW2166" s="218"/>
      <c r="UAX2166" s="218"/>
      <c r="UAY2166" s="218"/>
      <c r="UAZ2166" s="218"/>
      <c r="UBA2166" s="218"/>
      <c r="UBB2166" s="218"/>
      <c r="UBC2166" s="218"/>
      <c r="UBD2166" s="218"/>
      <c r="UBE2166" s="218"/>
      <c r="UBF2166" s="218"/>
      <c r="UBG2166" s="218"/>
      <c r="UBH2166" s="218"/>
      <c r="UBI2166" s="218"/>
      <c r="UBJ2166" s="218"/>
      <c r="UBK2166" s="218"/>
      <c r="UBL2166" s="218"/>
      <c r="UBM2166" s="218"/>
      <c r="UBN2166" s="218"/>
      <c r="UBO2166" s="218"/>
      <c r="UBP2166" s="218"/>
      <c r="UBQ2166" s="218"/>
      <c r="UBR2166" s="218"/>
      <c r="UBS2166" s="218"/>
      <c r="UBT2166" s="218"/>
      <c r="UBU2166" s="218"/>
      <c r="UBV2166" s="218"/>
      <c r="UBW2166" s="218"/>
      <c r="UBX2166" s="218"/>
      <c r="UBY2166" s="218"/>
      <c r="UBZ2166" s="218"/>
      <c r="UCA2166" s="218"/>
      <c r="UCB2166" s="218"/>
      <c r="UCC2166" s="218"/>
      <c r="UCD2166" s="218"/>
      <c r="UCE2166" s="218"/>
      <c r="UCF2166" s="218"/>
      <c r="UCG2166" s="218"/>
      <c r="UCH2166" s="218"/>
      <c r="UCI2166" s="218"/>
      <c r="UCJ2166" s="218"/>
      <c r="UCK2166" s="218"/>
      <c r="UCL2166" s="218"/>
      <c r="UCM2166" s="218"/>
      <c r="UCN2166" s="218"/>
      <c r="UCO2166" s="218"/>
      <c r="UCP2166" s="218"/>
      <c r="UCQ2166" s="218"/>
      <c r="UCR2166" s="218"/>
      <c r="UCS2166" s="218"/>
      <c r="UCT2166" s="218"/>
      <c r="UCU2166" s="218"/>
      <c r="UCV2166" s="218"/>
      <c r="UCW2166" s="218"/>
      <c r="UCX2166" s="218"/>
      <c r="UCY2166" s="218"/>
      <c r="UCZ2166" s="218"/>
      <c r="UDA2166" s="218"/>
      <c r="UDB2166" s="218"/>
      <c r="UDC2166" s="218"/>
      <c r="UDD2166" s="218"/>
      <c r="UDE2166" s="218"/>
      <c r="UDF2166" s="218"/>
      <c r="UDG2166" s="218"/>
      <c r="UDH2166" s="218"/>
      <c r="UDI2166" s="218"/>
      <c r="UDJ2166" s="218"/>
      <c r="UDK2166" s="218"/>
      <c r="UDL2166" s="218"/>
      <c r="UDM2166" s="218"/>
      <c r="UDN2166" s="218"/>
      <c r="UDO2166" s="218"/>
      <c r="UDP2166" s="218"/>
      <c r="UDQ2166" s="218"/>
      <c r="UDR2166" s="218"/>
      <c r="UDS2166" s="218"/>
      <c r="UDT2166" s="218"/>
      <c r="UDU2166" s="218"/>
      <c r="UDV2166" s="218"/>
      <c r="UDW2166" s="218"/>
      <c r="UDX2166" s="218"/>
      <c r="UDY2166" s="218"/>
      <c r="UDZ2166" s="218"/>
      <c r="UEA2166" s="218"/>
      <c r="UEB2166" s="218"/>
      <c r="UEC2166" s="218"/>
      <c r="UED2166" s="218"/>
      <c r="UEE2166" s="218"/>
      <c r="UEF2166" s="218"/>
      <c r="UEG2166" s="218"/>
      <c r="UEH2166" s="218"/>
      <c r="UEI2166" s="218"/>
      <c r="UEJ2166" s="218"/>
      <c r="UEK2166" s="218"/>
      <c r="UEL2166" s="218"/>
      <c r="UEM2166" s="218"/>
      <c r="UEN2166" s="218"/>
      <c r="UEO2166" s="218"/>
      <c r="UEP2166" s="218"/>
      <c r="UEQ2166" s="218"/>
      <c r="UER2166" s="218"/>
      <c r="UES2166" s="218"/>
      <c r="UET2166" s="218"/>
      <c r="UEU2166" s="218"/>
      <c r="UEV2166" s="218"/>
      <c r="UEW2166" s="218"/>
      <c r="UEX2166" s="218"/>
      <c r="UEY2166" s="218"/>
      <c r="UEZ2166" s="218"/>
      <c r="UFA2166" s="218"/>
      <c r="UFB2166" s="218"/>
      <c r="UFC2166" s="218"/>
      <c r="UFD2166" s="218"/>
      <c r="UFE2166" s="218"/>
      <c r="UFF2166" s="218"/>
      <c r="UFG2166" s="218"/>
      <c r="UFH2166" s="218"/>
      <c r="UFI2166" s="218"/>
      <c r="UFJ2166" s="218"/>
      <c r="UFK2166" s="218"/>
      <c r="UFL2166" s="218"/>
      <c r="UFM2166" s="218"/>
      <c r="UFN2166" s="218"/>
      <c r="UFO2166" s="218"/>
      <c r="UFP2166" s="218"/>
      <c r="UFQ2166" s="218"/>
      <c r="UFR2166" s="218"/>
      <c r="UFS2166" s="218"/>
      <c r="UFT2166" s="218"/>
      <c r="UFU2166" s="218"/>
      <c r="UFV2166" s="218"/>
      <c r="UFW2166" s="218"/>
      <c r="UFX2166" s="218"/>
      <c r="UFY2166" s="218"/>
      <c r="UFZ2166" s="218"/>
      <c r="UGA2166" s="218"/>
      <c r="UGB2166" s="218"/>
      <c r="UGC2166" s="218"/>
      <c r="UGD2166" s="218"/>
      <c r="UGE2166" s="218"/>
      <c r="UGF2166" s="218"/>
      <c r="UGG2166" s="218"/>
      <c r="UGH2166" s="218"/>
      <c r="UGI2166" s="218"/>
      <c r="UGJ2166" s="218"/>
      <c r="UGK2166" s="218"/>
      <c r="UGL2166" s="218"/>
      <c r="UGM2166" s="218"/>
      <c r="UGN2166" s="218"/>
      <c r="UGO2166" s="218"/>
      <c r="UGP2166" s="218"/>
      <c r="UGQ2166" s="218"/>
      <c r="UGR2166" s="218"/>
      <c r="UGS2166" s="218"/>
      <c r="UGT2166" s="218"/>
      <c r="UGU2166" s="218"/>
      <c r="UGV2166" s="218"/>
      <c r="UGW2166" s="218"/>
      <c r="UGX2166" s="218"/>
      <c r="UGY2166" s="218"/>
      <c r="UGZ2166" s="218"/>
      <c r="UHA2166" s="218"/>
      <c r="UHB2166" s="218"/>
      <c r="UHC2166" s="218"/>
      <c r="UHD2166" s="218"/>
      <c r="UHE2166" s="218"/>
      <c r="UHF2166" s="218"/>
      <c r="UHG2166" s="218"/>
      <c r="UHH2166" s="218"/>
      <c r="UHI2166" s="218"/>
      <c r="UHJ2166" s="218"/>
      <c r="UHK2166" s="218"/>
      <c r="UHL2166" s="218"/>
      <c r="UHM2166" s="218"/>
      <c r="UHN2166" s="218"/>
      <c r="UHO2166" s="218"/>
      <c r="UHP2166" s="218"/>
      <c r="UHQ2166" s="218"/>
      <c r="UHR2166" s="218"/>
      <c r="UHS2166" s="218"/>
      <c r="UHT2166" s="218"/>
      <c r="UHU2166" s="218"/>
      <c r="UHV2166" s="218"/>
      <c r="UHW2166" s="218"/>
      <c r="UHX2166" s="218"/>
      <c r="UHY2166" s="218"/>
      <c r="UHZ2166" s="218"/>
      <c r="UIA2166" s="218"/>
      <c r="UIB2166" s="218"/>
      <c r="UIC2166" s="218"/>
      <c r="UID2166" s="218"/>
      <c r="UIE2166" s="218"/>
      <c r="UIF2166" s="218"/>
      <c r="UIG2166" s="218"/>
      <c r="UIH2166" s="218"/>
      <c r="UII2166" s="218"/>
      <c r="UIJ2166" s="218"/>
      <c r="UIK2166" s="218"/>
      <c r="UIL2166" s="218"/>
      <c r="UIM2166" s="218"/>
      <c r="UIN2166" s="218"/>
      <c r="UIO2166" s="218"/>
      <c r="UIP2166" s="218"/>
      <c r="UIQ2166" s="218"/>
      <c r="UIR2166" s="218"/>
      <c r="UIS2166" s="218"/>
      <c r="UIT2166" s="218"/>
      <c r="UIU2166" s="218"/>
      <c r="UIV2166" s="218"/>
      <c r="UIW2166" s="218"/>
      <c r="UIX2166" s="218"/>
      <c r="UIY2166" s="218"/>
      <c r="UIZ2166" s="218"/>
      <c r="UJA2166" s="218"/>
      <c r="UJB2166" s="218"/>
      <c r="UJC2166" s="218"/>
      <c r="UJD2166" s="218"/>
      <c r="UJE2166" s="218"/>
      <c r="UJF2166" s="218"/>
      <c r="UJG2166" s="218"/>
      <c r="UJH2166" s="218"/>
      <c r="UJI2166" s="218"/>
      <c r="UJJ2166" s="218"/>
      <c r="UJK2166" s="218"/>
      <c r="UJL2166" s="218"/>
      <c r="UJM2166" s="218"/>
      <c r="UJN2166" s="218"/>
      <c r="UJO2166" s="218"/>
      <c r="UJP2166" s="218"/>
      <c r="UJQ2166" s="218"/>
      <c r="UJR2166" s="218"/>
      <c r="UJS2166" s="218"/>
      <c r="UJT2166" s="218"/>
      <c r="UJU2166" s="218"/>
      <c r="UJV2166" s="218"/>
      <c r="UJW2166" s="218"/>
      <c r="UJX2166" s="218"/>
      <c r="UJY2166" s="218"/>
      <c r="UJZ2166" s="218"/>
      <c r="UKA2166" s="218"/>
      <c r="UKB2166" s="218"/>
      <c r="UKC2166" s="218"/>
      <c r="UKD2166" s="218"/>
      <c r="UKE2166" s="218"/>
      <c r="UKF2166" s="218"/>
      <c r="UKG2166" s="218"/>
      <c r="UKH2166" s="218"/>
      <c r="UKI2166" s="218"/>
      <c r="UKJ2166" s="218"/>
      <c r="UKK2166" s="218"/>
      <c r="UKL2166" s="218"/>
      <c r="UKM2166" s="218"/>
      <c r="UKN2166" s="218"/>
      <c r="UKO2166" s="218"/>
      <c r="UKP2166" s="218"/>
      <c r="UKQ2166" s="218"/>
      <c r="UKR2166" s="218"/>
      <c r="UKS2166" s="218"/>
      <c r="UKT2166" s="218"/>
      <c r="UKU2166" s="218"/>
      <c r="UKV2166" s="218"/>
      <c r="UKW2166" s="218"/>
      <c r="UKX2166" s="218"/>
      <c r="UKY2166" s="218"/>
      <c r="UKZ2166" s="218"/>
      <c r="ULA2166" s="218"/>
      <c r="ULB2166" s="218"/>
      <c r="ULC2166" s="218"/>
      <c r="ULD2166" s="218"/>
      <c r="ULE2166" s="218"/>
      <c r="ULF2166" s="218"/>
      <c r="ULG2166" s="218"/>
      <c r="ULH2166" s="218"/>
      <c r="ULI2166" s="218"/>
      <c r="ULJ2166" s="218"/>
      <c r="ULK2166" s="218"/>
      <c r="ULL2166" s="218"/>
      <c r="ULM2166" s="218"/>
      <c r="ULN2166" s="218"/>
      <c r="ULO2166" s="218"/>
      <c r="ULP2166" s="218"/>
      <c r="ULQ2166" s="218"/>
      <c r="ULR2166" s="218"/>
      <c r="ULS2166" s="218"/>
      <c r="ULT2166" s="218"/>
      <c r="ULU2166" s="218"/>
      <c r="ULV2166" s="218"/>
      <c r="ULW2166" s="218"/>
      <c r="ULX2166" s="218"/>
      <c r="ULY2166" s="218"/>
      <c r="ULZ2166" s="218"/>
      <c r="UMA2166" s="218"/>
      <c r="UMB2166" s="218"/>
      <c r="UMC2166" s="218"/>
      <c r="UMD2166" s="218"/>
      <c r="UME2166" s="218"/>
      <c r="UMF2166" s="218"/>
      <c r="UMG2166" s="218"/>
      <c r="UMH2166" s="218"/>
      <c r="UMI2166" s="218"/>
      <c r="UMJ2166" s="218"/>
      <c r="UMK2166" s="218"/>
      <c r="UML2166" s="218"/>
      <c r="UMM2166" s="218"/>
      <c r="UMN2166" s="218"/>
      <c r="UMO2166" s="218"/>
      <c r="UMP2166" s="218"/>
      <c r="UMQ2166" s="218"/>
      <c r="UMR2166" s="218"/>
      <c r="UMS2166" s="218"/>
      <c r="UMT2166" s="218"/>
      <c r="UMU2166" s="218"/>
      <c r="UMV2166" s="218"/>
      <c r="UMW2166" s="218"/>
      <c r="UMX2166" s="218"/>
      <c r="UMY2166" s="218"/>
      <c r="UMZ2166" s="218"/>
      <c r="UNA2166" s="218"/>
      <c r="UNB2166" s="218"/>
      <c r="UNC2166" s="218"/>
      <c r="UND2166" s="218"/>
      <c r="UNE2166" s="218"/>
      <c r="UNF2166" s="218"/>
      <c r="UNG2166" s="218"/>
      <c r="UNH2166" s="218"/>
      <c r="UNI2166" s="218"/>
      <c r="UNJ2166" s="218"/>
      <c r="UNK2166" s="218"/>
      <c r="UNL2166" s="218"/>
      <c r="UNM2166" s="218"/>
      <c r="UNN2166" s="218"/>
      <c r="UNO2166" s="218"/>
      <c r="UNP2166" s="218"/>
      <c r="UNQ2166" s="218"/>
      <c r="UNR2166" s="218"/>
      <c r="UNS2166" s="218"/>
      <c r="UNT2166" s="218"/>
      <c r="UNU2166" s="218"/>
      <c r="UNV2166" s="218"/>
      <c r="UNW2166" s="218"/>
      <c r="UNX2166" s="218"/>
      <c r="UNY2166" s="218"/>
      <c r="UNZ2166" s="218"/>
      <c r="UOA2166" s="218"/>
      <c r="UOB2166" s="218"/>
      <c r="UOC2166" s="218"/>
      <c r="UOD2166" s="218"/>
      <c r="UOE2166" s="218"/>
      <c r="UOF2166" s="218"/>
      <c r="UOG2166" s="218"/>
      <c r="UOH2166" s="218"/>
      <c r="UOI2166" s="218"/>
      <c r="UOJ2166" s="218"/>
      <c r="UOK2166" s="218"/>
      <c r="UOL2166" s="218"/>
      <c r="UOM2166" s="218"/>
      <c r="UON2166" s="218"/>
      <c r="UOO2166" s="218"/>
      <c r="UOP2166" s="218"/>
      <c r="UOQ2166" s="218"/>
      <c r="UOR2166" s="218"/>
      <c r="UOS2166" s="218"/>
      <c r="UOT2166" s="218"/>
      <c r="UOU2166" s="218"/>
      <c r="UOV2166" s="218"/>
      <c r="UOW2166" s="218"/>
      <c r="UOX2166" s="218"/>
      <c r="UOY2166" s="218"/>
      <c r="UOZ2166" s="218"/>
      <c r="UPA2166" s="218"/>
      <c r="UPB2166" s="218"/>
      <c r="UPC2166" s="218"/>
      <c r="UPD2166" s="218"/>
      <c r="UPE2166" s="218"/>
      <c r="UPF2166" s="218"/>
      <c r="UPG2166" s="218"/>
      <c r="UPH2166" s="218"/>
      <c r="UPI2166" s="218"/>
      <c r="UPJ2166" s="218"/>
      <c r="UPK2166" s="218"/>
      <c r="UPL2166" s="218"/>
      <c r="UPM2166" s="218"/>
      <c r="UPN2166" s="218"/>
      <c r="UPO2166" s="218"/>
      <c r="UPP2166" s="218"/>
      <c r="UPQ2166" s="218"/>
      <c r="UPR2166" s="218"/>
      <c r="UPS2166" s="218"/>
      <c r="UPT2166" s="218"/>
      <c r="UPU2166" s="218"/>
      <c r="UPV2166" s="218"/>
      <c r="UPW2166" s="218"/>
      <c r="UPX2166" s="218"/>
      <c r="UPY2166" s="218"/>
      <c r="UPZ2166" s="218"/>
      <c r="UQA2166" s="218"/>
      <c r="UQB2166" s="218"/>
      <c r="UQC2166" s="218"/>
      <c r="UQD2166" s="218"/>
      <c r="UQE2166" s="218"/>
      <c r="UQF2166" s="218"/>
      <c r="UQG2166" s="218"/>
      <c r="UQH2166" s="218"/>
      <c r="UQI2166" s="218"/>
      <c r="UQJ2166" s="218"/>
      <c r="UQK2166" s="218"/>
      <c r="UQL2166" s="218"/>
      <c r="UQM2166" s="218"/>
      <c r="UQN2166" s="218"/>
      <c r="UQO2166" s="218"/>
      <c r="UQP2166" s="218"/>
      <c r="UQQ2166" s="218"/>
      <c r="UQR2166" s="218"/>
      <c r="UQS2166" s="218"/>
      <c r="UQT2166" s="218"/>
      <c r="UQU2166" s="218"/>
      <c r="UQV2166" s="218"/>
      <c r="UQW2166" s="218"/>
      <c r="UQX2166" s="218"/>
      <c r="UQY2166" s="218"/>
      <c r="UQZ2166" s="218"/>
      <c r="URA2166" s="218"/>
      <c r="URB2166" s="218"/>
      <c r="URC2166" s="218"/>
      <c r="URD2166" s="218"/>
      <c r="URE2166" s="218"/>
      <c r="URF2166" s="218"/>
      <c r="URG2166" s="218"/>
      <c r="URH2166" s="218"/>
      <c r="URI2166" s="218"/>
      <c r="URJ2166" s="218"/>
      <c r="URK2166" s="218"/>
      <c r="URL2166" s="218"/>
      <c r="URM2166" s="218"/>
      <c r="URN2166" s="218"/>
      <c r="URO2166" s="218"/>
      <c r="URP2166" s="218"/>
      <c r="URQ2166" s="218"/>
      <c r="URR2166" s="218"/>
      <c r="URS2166" s="218"/>
      <c r="URT2166" s="218"/>
      <c r="URU2166" s="218"/>
      <c r="URV2166" s="218"/>
      <c r="URW2166" s="218"/>
      <c r="URX2166" s="218"/>
      <c r="URY2166" s="218"/>
      <c r="URZ2166" s="218"/>
      <c r="USA2166" s="218"/>
      <c r="USB2166" s="218"/>
      <c r="USC2166" s="218"/>
      <c r="USD2166" s="218"/>
      <c r="USE2166" s="218"/>
      <c r="USF2166" s="218"/>
      <c r="USG2166" s="218"/>
      <c r="USH2166" s="218"/>
      <c r="USI2166" s="218"/>
      <c r="USJ2166" s="218"/>
      <c r="USK2166" s="218"/>
      <c r="USL2166" s="218"/>
      <c r="USM2166" s="218"/>
      <c r="USN2166" s="218"/>
      <c r="USO2166" s="218"/>
      <c r="USP2166" s="218"/>
      <c r="USQ2166" s="218"/>
      <c r="USR2166" s="218"/>
      <c r="USS2166" s="218"/>
      <c r="UST2166" s="218"/>
      <c r="USU2166" s="218"/>
      <c r="USV2166" s="218"/>
      <c r="USW2166" s="218"/>
      <c r="USX2166" s="218"/>
      <c r="USY2166" s="218"/>
      <c r="USZ2166" s="218"/>
      <c r="UTA2166" s="218"/>
      <c r="UTB2166" s="218"/>
      <c r="UTC2166" s="218"/>
      <c r="UTD2166" s="218"/>
      <c r="UTE2166" s="218"/>
      <c r="UTF2166" s="218"/>
      <c r="UTG2166" s="218"/>
      <c r="UTH2166" s="218"/>
      <c r="UTI2166" s="218"/>
      <c r="UTJ2166" s="218"/>
      <c r="UTK2166" s="218"/>
      <c r="UTL2166" s="218"/>
      <c r="UTM2166" s="218"/>
      <c r="UTN2166" s="218"/>
      <c r="UTO2166" s="218"/>
      <c r="UTP2166" s="218"/>
      <c r="UTQ2166" s="218"/>
      <c r="UTR2166" s="218"/>
      <c r="UTS2166" s="218"/>
      <c r="UTT2166" s="218"/>
      <c r="UTU2166" s="218"/>
      <c r="UTV2166" s="218"/>
      <c r="UTW2166" s="218"/>
      <c r="UTX2166" s="218"/>
      <c r="UTY2166" s="218"/>
      <c r="UTZ2166" s="218"/>
      <c r="UUA2166" s="218"/>
      <c r="UUB2166" s="218"/>
      <c r="UUC2166" s="218"/>
      <c r="UUD2166" s="218"/>
      <c r="UUE2166" s="218"/>
      <c r="UUF2166" s="218"/>
      <c r="UUG2166" s="218"/>
      <c r="UUH2166" s="218"/>
      <c r="UUI2166" s="218"/>
      <c r="UUJ2166" s="218"/>
      <c r="UUK2166" s="218"/>
      <c r="UUL2166" s="218"/>
      <c r="UUM2166" s="218"/>
      <c r="UUN2166" s="218"/>
      <c r="UUO2166" s="218"/>
      <c r="UUP2166" s="218"/>
      <c r="UUQ2166" s="218"/>
      <c r="UUR2166" s="218"/>
      <c r="UUS2166" s="218"/>
      <c r="UUT2166" s="218"/>
      <c r="UUU2166" s="218"/>
      <c r="UUV2166" s="218"/>
      <c r="UUW2166" s="218"/>
      <c r="UUX2166" s="218"/>
      <c r="UUY2166" s="218"/>
      <c r="UUZ2166" s="218"/>
      <c r="UVA2166" s="218"/>
      <c r="UVB2166" s="218"/>
      <c r="UVC2166" s="218"/>
      <c r="UVD2166" s="218"/>
      <c r="UVE2166" s="218"/>
      <c r="UVF2166" s="218"/>
      <c r="UVG2166" s="218"/>
      <c r="UVH2166" s="218"/>
      <c r="UVI2166" s="218"/>
      <c r="UVJ2166" s="218"/>
      <c r="UVK2166" s="218"/>
      <c r="UVL2166" s="218"/>
      <c r="UVM2166" s="218"/>
      <c r="UVN2166" s="218"/>
      <c r="UVO2166" s="218"/>
      <c r="UVP2166" s="218"/>
      <c r="UVQ2166" s="218"/>
      <c r="UVR2166" s="218"/>
      <c r="UVS2166" s="218"/>
      <c r="UVT2166" s="218"/>
      <c r="UVU2166" s="218"/>
      <c r="UVV2166" s="218"/>
      <c r="UVW2166" s="218"/>
      <c r="UVX2166" s="218"/>
      <c r="UVY2166" s="218"/>
      <c r="UVZ2166" s="218"/>
      <c r="UWA2166" s="218"/>
      <c r="UWB2166" s="218"/>
      <c r="UWC2166" s="218"/>
      <c r="UWD2166" s="218"/>
      <c r="UWE2166" s="218"/>
      <c r="UWF2166" s="218"/>
      <c r="UWG2166" s="218"/>
      <c r="UWH2166" s="218"/>
      <c r="UWI2166" s="218"/>
      <c r="UWJ2166" s="218"/>
      <c r="UWK2166" s="218"/>
      <c r="UWL2166" s="218"/>
      <c r="UWM2166" s="218"/>
      <c r="UWN2166" s="218"/>
      <c r="UWO2166" s="218"/>
      <c r="UWP2166" s="218"/>
      <c r="UWQ2166" s="218"/>
      <c r="UWR2166" s="218"/>
      <c r="UWS2166" s="218"/>
      <c r="UWT2166" s="218"/>
      <c r="UWU2166" s="218"/>
      <c r="UWV2166" s="218"/>
      <c r="UWW2166" s="218"/>
      <c r="UWX2166" s="218"/>
      <c r="UWY2166" s="218"/>
      <c r="UWZ2166" s="218"/>
      <c r="UXA2166" s="218"/>
      <c r="UXB2166" s="218"/>
      <c r="UXC2166" s="218"/>
      <c r="UXD2166" s="218"/>
      <c r="UXE2166" s="218"/>
      <c r="UXF2166" s="218"/>
      <c r="UXG2166" s="218"/>
      <c r="UXH2166" s="218"/>
      <c r="UXI2166" s="218"/>
      <c r="UXJ2166" s="218"/>
      <c r="UXK2166" s="218"/>
      <c r="UXL2166" s="218"/>
      <c r="UXM2166" s="218"/>
      <c r="UXN2166" s="218"/>
      <c r="UXO2166" s="218"/>
      <c r="UXP2166" s="218"/>
      <c r="UXQ2166" s="218"/>
      <c r="UXR2166" s="218"/>
      <c r="UXS2166" s="218"/>
      <c r="UXT2166" s="218"/>
      <c r="UXU2166" s="218"/>
      <c r="UXV2166" s="218"/>
      <c r="UXW2166" s="218"/>
      <c r="UXX2166" s="218"/>
      <c r="UXY2166" s="218"/>
      <c r="UXZ2166" s="218"/>
      <c r="UYA2166" s="218"/>
      <c r="UYB2166" s="218"/>
      <c r="UYC2166" s="218"/>
      <c r="UYD2166" s="218"/>
      <c r="UYE2166" s="218"/>
      <c r="UYF2166" s="218"/>
      <c r="UYG2166" s="218"/>
      <c r="UYH2166" s="218"/>
      <c r="UYI2166" s="218"/>
      <c r="UYJ2166" s="218"/>
      <c r="UYK2166" s="218"/>
      <c r="UYL2166" s="218"/>
      <c r="UYM2166" s="218"/>
      <c r="UYN2166" s="218"/>
      <c r="UYO2166" s="218"/>
      <c r="UYP2166" s="218"/>
      <c r="UYQ2166" s="218"/>
      <c r="UYR2166" s="218"/>
      <c r="UYS2166" s="218"/>
      <c r="UYT2166" s="218"/>
      <c r="UYU2166" s="218"/>
      <c r="UYV2166" s="218"/>
      <c r="UYW2166" s="218"/>
      <c r="UYX2166" s="218"/>
      <c r="UYY2166" s="218"/>
      <c r="UYZ2166" s="218"/>
      <c r="UZA2166" s="218"/>
      <c r="UZB2166" s="218"/>
      <c r="UZC2166" s="218"/>
      <c r="UZD2166" s="218"/>
      <c r="UZE2166" s="218"/>
      <c r="UZF2166" s="218"/>
      <c r="UZG2166" s="218"/>
      <c r="UZH2166" s="218"/>
      <c r="UZI2166" s="218"/>
      <c r="UZJ2166" s="218"/>
      <c r="UZK2166" s="218"/>
      <c r="UZL2166" s="218"/>
      <c r="UZM2166" s="218"/>
      <c r="UZN2166" s="218"/>
      <c r="UZO2166" s="218"/>
      <c r="UZP2166" s="218"/>
      <c r="UZQ2166" s="218"/>
      <c r="UZR2166" s="218"/>
      <c r="UZS2166" s="218"/>
      <c r="UZT2166" s="218"/>
      <c r="UZU2166" s="218"/>
      <c r="UZV2166" s="218"/>
      <c r="UZW2166" s="218"/>
      <c r="UZX2166" s="218"/>
      <c r="UZY2166" s="218"/>
      <c r="UZZ2166" s="218"/>
      <c r="VAA2166" s="218"/>
      <c r="VAB2166" s="218"/>
      <c r="VAC2166" s="218"/>
      <c r="VAD2166" s="218"/>
      <c r="VAE2166" s="218"/>
      <c r="VAF2166" s="218"/>
      <c r="VAG2166" s="218"/>
      <c r="VAH2166" s="218"/>
      <c r="VAI2166" s="218"/>
      <c r="VAJ2166" s="218"/>
      <c r="VAK2166" s="218"/>
      <c r="VAL2166" s="218"/>
      <c r="VAM2166" s="218"/>
      <c r="VAN2166" s="218"/>
      <c r="VAO2166" s="218"/>
      <c r="VAP2166" s="218"/>
      <c r="VAQ2166" s="218"/>
      <c r="VAR2166" s="218"/>
      <c r="VAS2166" s="218"/>
      <c r="VAT2166" s="218"/>
      <c r="VAU2166" s="218"/>
      <c r="VAV2166" s="218"/>
      <c r="VAW2166" s="218"/>
      <c r="VAX2166" s="218"/>
      <c r="VAY2166" s="218"/>
      <c r="VAZ2166" s="218"/>
      <c r="VBA2166" s="218"/>
      <c r="VBB2166" s="218"/>
      <c r="VBC2166" s="218"/>
      <c r="VBD2166" s="218"/>
      <c r="VBE2166" s="218"/>
      <c r="VBF2166" s="218"/>
      <c r="VBG2166" s="218"/>
      <c r="VBH2166" s="218"/>
      <c r="VBI2166" s="218"/>
      <c r="VBJ2166" s="218"/>
      <c r="VBK2166" s="218"/>
      <c r="VBL2166" s="218"/>
      <c r="VBM2166" s="218"/>
      <c r="VBN2166" s="218"/>
      <c r="VBO2166" s="218"/>
      <c r="VBP2166" s="218"/>
      <c r="VBQ2166" s="218"/>
      <c r="VBR2166" s="218"/>
      <c r="VBS2166" s="218"/>
      <c r="VBT2166" s="218"/>
      <c r="VBU2166" s="218"/>
      <c r="VBV2166" s="218"/>
      <c r="VBW2166" s="218"/>
      <c r="VBX2166" s="218"/>
      <c r="VBY2166" s="218"/>
      <c r="VBZ2166" s="218"/>
      <c r="VCA2166" s="218"/>
      <c r="VCB2166" s="218"/>
      <c r="VCC2166" s="218"/>
      <c r="VCD2166" s="218"/>
      <c r="VCE2166" s="218"/>
      <c r="VCF2166" s="218"/>
      <c r="VCG2166" s="218"/>
      <c r="VCH2166" s="218"/>
      <c r="VCI2166" s="218"/>
      <c r="VCJ2166" s="218"/>
      <c r="VCK2166" s="218"/>
      <c r="VCL2166" s="218"/>
      <c r="VCM2166" s="218"/>
      <c r="VCN2166" s="218"/>
      <c r="VCO2166" s="218"/>
      <c r="VCP2166" s="218"/>
      <c r="VCQ2166" s="218"/>
      <c r="VCR2166" s="218"/>
      <c r="VCS2166" s="218"/>
      <c r="VCT2166" s="218"/>
      <c r="VCU2166" s="218"/>
      <c r="VCV2166" s="218"/>
      <c r="VCW2166" s="218"/>
      <c r="VCX2166" s="218"/>
      <c r="VCY2166" s="218"/>
      <c r="VCZ2166" s="218"/>
      <c r="VDA2166" s="218"/>
      <c r="VDB2166" s="218"/>
      <c r="VDC2166" s="218"/>
      <c r="VDD2166" s="218"/>
      <c r="VDE2166" s="218"/>
      <c r="VDF2166" s="218"/>
      <c r="VDG2166" s="218"/>
      <c r="VDH2166" s="218"/>
      <c r="VDI2166" s="218"/>
      <c r="VDJ2166" s="218"/>
      <c r="VDK2166" s="218"/>
      <c r="VDL2166" s="218"/>
      <c r="VDM2166" s="218"/>
      <c r="VDN2166" s="218"/>
      <c r="VDO2166" s="218"/>
      <c r="VDP2166" s="218"/>
      <c r="VDQ2166" s="218"/>
      <c r="VDR2166" s="218"/>
      <c r="VDS2166" s="218"/>
      <c r="VDT2166" s="218"/>
      <c r="VDU2166" s="218"/>
      <c r="VDV2166" s="218"/>
      <c r="VDW2166" s="218"/>
      <c r="VDX2166" s="218"/>
      <c r="VDY2166" s="218"/>
      <c r="VDZ2166" s="218"/>
      <c r="VEA2166" s="218"/>
      <c r="VEB2166" s="218"/>
      <c r="VEC2166" s="218"/>
      <c r="VED2166" s="218"/>
      <c r="VEE2166" s="218"/>
      <c r="VEF2166" s="218"/>
      <c r="VEG2166" s="218"/>
      <c r="VEH2166" s="218"/>
      <c r="VEI2166" s="218"/>
      <c r="VEJ2166" s="218"/>
      <c r="VEK2166" s="218"/>
      <c r="VEL2166" s="218"/>
      <c r="VEM2166" s="218"/>
      <c r="VEN2166" s="218"/>
      <c r="VEO2166" s="218"/>
      <c r="VEP2166" s="218"/>
      <c r="VEQ2166" s="218"/>
      <c r="VER2166" s="218"/>
      <c r="VES2166" s="218"/>
      <c r="VET2166" s="218"/>
      <c r="VEU2166" s="218"/>
      <c r="VEV2166" s="218"/>
      <c r="VEW2166" s="218"/>
      <c r="VEX2166" s="218"/>
      <c r="VEY2166" s="218"/>
      <c r="VEZ2166" s="218"/>
      <c r="VFA2166" s="218"/>
      <c r="VFB2166" s="218"/>
      <c r="VFC2166" s="218"/>
      <c r="VFD2166" s="218"/>
      <c r="VFE2166" s="218"/>
      <c r="VFF2166" s="218"/>
      <c r="VFG2166" s="218"/>
      <c r="VFH2166" s="218"/>
      <c r="VFI2166" s="218"/>
      <c r="VFJ2166" s="218"/>
      <c r="VFK2166" s="218"/>
      <c r="VFL2166" s="218"/>
      <c r="VFM2166" s="218"/>
      <c r="VFN2166" s="218"/>
      <c r="VFO2166" s="218"/>
      <c r="VFP2166" s="218"/>
      <c r="VFQ2166" s="218"/>
      <c r="VFR2166" s="218"/>
      <c r="VFS2166" s="218"/>
      <c r="VFT2166" s="218"/>
      <c r="VFU2166" s="218"/>
      <c r="VFV2166" s="218"/>
      <c r="VFW2166" s="218"/>
      <c r="VFX2166" s="218"/>
      <c r="VFY2166" s="218"/>
      <c r="VFZ2166" s="218"/>
      <c r="VGA2166" s="218"/>
      <c r="VGB2166" s="218"/>
      <c r="VGC2166" s="218"/>
      <c r="VGD2166" s="218"/>
      <c r="VGE2166" s="218"/>
      <c r="VGF2166" s="218"/>
      <c r="VGG2166" s="218"/>
      <c r="VGH2166" s="218"/>
      <c r="VGI2166" s="218"/>
      <c r="VGJ2166" s="218"/>
      <c r="VGK2166" s="218"/>
      <c r="VGL2166" s="218"/>
      <c r="VGM2166" s="218"/>
      <c r="VGN2166" s="218"/>
      <c r="VGO2166" s="218"/>
      <c r="VGP2166" s="218"/>
      <c r="VGQ2166" s="218"/>
      <c r="VGR2166" s="218"/>
      <c r="VGS2166" s="218"/>
      <c r="VGT2166" s="218"/>
      <c r="VGU2166" s="218"/>
      <c r="VGV2166" s="218"/>
      <c r="VGW2166" s="218"/>
      <c r="VGX2166" s="218"/>
      <c r="VGY2166" s="218"/>
      <c r="VGZ2166" s="218"/>
      <c r="VHA2166" s="218"/>
      <c r="VHB2166" s="218"/>
      <c r="VHC2166" s="218"/>
      <c r="VHD2166" s="218"/>
      <c r="VHE2166" s="218"/>
      <c r="VHF2166" s="218"/>
      <c r="VHG2166" s="218"/>
      <c r="VHH2166" s="218"/>
      <c r="VHI2166" s="218"/>
      <c r="VHJ2166" s="218"/>
      <c r="VHK2166" s="218"/>
      <c r="VHL2166" s="218"/>
      <c r="VHM2166" s="218"/>
      <c r="VHN2166" s="218"/>
      <c r="VHO2166" s="218"/>
      <c r="VHP2166" s="218"/>
      <c r="VHQ2166" s="218"/>
      <c r="VHR2166" s="218"/>
      <c r="VHS2166" s="218"/>
      <c r="VHT2166" s="218"/>
      <c r="VHU2166" s="218"/>
      <c r="VHV2166" s="218"/>
      <c r="VHW2166" s="218"/>
      <c r="VHX2166" s="218"/>
      <c r="VHY2166" s="218"/>
      <c r="VHZ2166" s="218"/>
      <c r="VIA2166" s="218"/>
      <c r="VIB2166" s="218"/>
      <c r="VIC2166" s="218"/>
      <c r="VID2166" s="218"/>
      <c r="VIE2166" s="218"/>
      <c r="VIF2166" s="218"/>
      <c r="VIG2166" s="218"/>
      <c r="VIH2166" s="218"/>
      <c r="VII2166" s="218"/>
      <c r="VIJ2166" s="218"/>
      <c r="VIK2166" s="218"/>
      <c r="VIL2166" s="218"/>
      <c r="VIM2166" s="218"/>
      <c r="VIN2166" s="218"/>
      <c r="VIO2166" s="218"/>
      <c r="VIP2166" s="218"/>
      <c r="VIQ2166" s="218"/>
      <c r="VIR2166" s="218"/>
      <c r="VIS2166" s="218"/>
      <c r="VIT2166" s="218"/>
      <c r="VIU2166" s="218"/>
      <c r="VIV2166" s="218"/>
      <c r="VIW2166" s="218"/>
      <c r="VIX2166" s="218"/>
      <c r="VIY2166" s="218"/>
      <c r="VIZ2166" s="218"/>
      <c r="VJA2166" s="218"/>
      <c r="VJB2166" s="218"/>
      <c r="VJC2166" s="218"/>
      <c r="VJD2166" s="218"/>
      <c r="VJE2166" s="218"/>
      <c r="VJF2166" s="218"/>
      <c r="VJG2166" s="218"/>
      <c r="VJH2166" s="218"/>
      <c r="VJI2166" s="218"/>
      <c r="VJJ2166" s="218"/>
      <c r="VJK2166" s="218"/>
      <c r="VJL2166" s="218"/>
      <c r="VJM2166" s="218"/>
      <c r="VJN2166" s="218"/>
      <c r="VJO2166" s="218"/>
      <c r="VJP2166" s="218"/>
      <c r="VJQ2166" s="218"/>
      <c r="VJR2166" s="218"/>
      <c r="VJS2166" s="218"/>
      <c r="VJT2166" s="218"/>
      <c r="VJU2166" s="218"/>
      <c r="VJV2166" s="218"/>
      <c r="VJW2166" s="218"/>
      <c r="VJX2166" s="218"/>
      <c r="VJY2166" s="218"/>
      <c r="VJZ2166" s="218"/>
      <c r="VKA2166" s="218"/>
      <c r="VKB2166" s="218"/>
      <c r="VKC2166" s="218"/>
      <c r="VKD2166" s="218"/>
      <c r="VKE2166" s="218"/>
      <c r="VKF2166" s="218"/>
      <c r="VKG2166" s="218"/>
      <c r="VKH2166" s="218"/>
      <c r="VKI2166" s="218"/>
      <c r="VKJ2166" s="218"/>
      <c r="VKK2166" s="218"/>
      <c r="VKL2166" s="218"/>
      <c r="VKM2166" s="218"/>
      <c r="VKN2166" s="218"/>
      <c r="VKO2166" s="218"/>
      <c r="VKP2166" s="218"/>
      <c r="VKQ2166" s="218"/>
      <c r="VKR2166" s="218"/>
      <c r="VKS2166" s="218"/>
      <c r="VKT2166" s="218"/>
      <c r="VKU2166" s="218"/>
      <c r="VKV2166" s="218"/>
      <c r="VKW2166" s="218"/>
      <c r="VKX2166" s="218"/>
      <c r="VKY2166" s="218"/>
      <c r="VKZ2166" s="218"/>
      <c r="VLA2166" s="218"/>
      <c r="VLB2166" s="218"/>
      <c r="VLC2166" s="218"/>
      <c r="VLD2166" s="218"/>
      <c r="VLE2166" s="218"/>
      <c r="VLF2166" s="218"/>
      <c r="VLG2166" s="218"/>
      <c r="VLH2166" s="218"/>
      <c r="VLI2166" s="218"/>
      <c r="VLJ2166" s="218"/>
      <c r="VLK2166" s="218"/>
      <c r="VLL2166" s="218"/>
      <c r="VLM2166" s="218"/>
      <c r="VLN2166" s="218"/>
      <c r="VLO2166" s="218"/>
      <c r="VLP2166" s="218"/>
      <c r="VLQ2166" s="218"/>
      <c r="VLR2166" s="218"/>
      <c r="VLS2166" s="218"/>
      <c r="VLT2166" s="218"/>
      <c r="VLU2166" s="218"/>
      <c r="VLV2166" s="218"/>
      <c r="VLW2166" s="218"/>
      <c r="VLX2166" s="218"/>
      <c r="VLY2166" s="218"/>
      <c r="VLZ2166" s="218"/>
      <c r="VMA2166" s="218"/>
      <c r="VMB2166" s="218"/>
      <c r="VMC2166" s="218"/>
      <c r="VMD2166" s="218"/>
      <c r="VME2166" s="218"/>
      <c r="VMF2166" s="218"/>
      <c r="VMG2166" s="218"/>
      <c r="VMH2166" s="218"/>
      <c r="VMI2166" s="218"/>
      <c r="VMJ2166" s="218"/>
      <c r="VMK2166" s="218"/>
      <c r="VML2166" s="218"/>
      <c r="VMM2166" s="218"/>
      <c r="VMN2166" s="218"/>
      <c r="VMO2166" s="218"/>
      <c r="VMP2166" s="218"/>
      <c r="VMQ2166" s="218"/>
      <c r="VMR2166" s="218"/>
      <c r="VMS2166" s="218"/>
      <c r="VMT2166" s="218"/>
      <c r="VMU2166" s="218"/>
      <c r="VMV2166" s="218"/>
      <c r="VMW2166" s="218"/>
      <c r="VMX2166" s="218"/>
      <c r="VMY2166" s="218"/>
      <c r="VMZ2166" s="218"/>
      <c r="VNA2166" s="218"/>
      <c r="VNB2166" s="218"/>
      <c r="VNC2166" s="218"/>
      <c r="VND2166" s="218"/>
      <c r="VNE2166" s="218"/>
      <c r="VNF2166" s="218"/>
      <c r="VNG2166" s="218"/>
      <c r="VNH2166" s="218"/>
      <c r="VNI2166" s="218"/>
      <c r="VNJ2166" s="218"/>
      <c r="VNK2166" s="218"/>
      <c r="VNL2166" s="218"/>
      <c r="VNM2166" s="218"/>
      <c r="VNN2166" s="218"/>
      <c r="VNO2166" s="218"/>
      <c r="VNP2166" s="218"/>
      <c r="VNQ2166" s="218"/>
      <c r="VNR2166" s="218"/>
      <c r="VNS2166" s="218"/>
      <c r="VNT2166" s="218"/>
      <c r="VNU2166" s="218"/>
      <c r="VNV2166" s="218"/>
      <c r="VNW2166" s="218"/>
      <c r="VNX2166" s="218"/>
      <c r="VNY2166" s="218"/>
      <c r="VNZ2166" s="218"/>
      <c r="VOA2166" s="218"/>
      <c r="VOB2166" s="218"/>
      <c r="VOC2166" s="218"/>
      <c r="VOD2166" s="218"/>
      <c r="VOE2166" s="218"/>
      <c r="VOF2166" s="218"/>
      <c r="VOG2166" s="218"/>
      <c r="VOH2166" s="218"/>
      <c r="VOI2166" s="218"/>
      <c r="VOJ2166" s="218"/>
      <c r="VOK2166" s="218"/>
      <c r="VOL2166" s="218"/>
      <c r="VOM2166" s="218"/>
      <c r="VON2166" s="218"/>
      <c r="VOO2166" s="218"/>
      <c r="VOP2166" s="218"/>
      <c r="VOQ2166" s="218"/>
      <c r="VOR2166" s="218"/>
      <c r="VOS2166" s="218"/>
      <c r="VOT2166" s="218"/>
      <c r="VOU2166" s="218"/>
      <c r="VOV2166" s="218"/>
      <c r="VOW2166" s="218"/>
      <c r="VOX2166" s="218"/>
      <c r="VOY2166" s="218"/>
      <c r="VOZ2166" s="218"/>
      <c r="VPA2166" s="218"/>
      <c r="VPB2166" s="218"/>
      <c r="VPC2166" s="218"/>
      <c r="VPD2166" s="218"/>
      <c r="VPE2166" s="218"/>
      <c r="VPF2166" s="218"/>
      <c r="VPG2166" s="218"/>
      <c r="VPH2166" s="218"/>
      <c r="VPI2166" s="218"/>
      <c r="VPJ2166" s="218"/>
      <c r="VPK2166" s="218"/>
      <c r="VPL2166" s="218"/>
      <c r="VPM2166" s="218"/>
      <c r="VPN2166" s="218"/>
      <c r="VPO2166" s="218"/>
      <c r="VPP2166" s="218"/>
      <c r="VPQ2166" s="218"/>
      <c r="VPR2166" s="218"/>
      <c r="VPS2166" s="218"/>
      <c r="VPT2166" s="218"/>
      <c r="VPU2166" s="218"/>
      <c r="VPV2166" s="218"/>
      <c r="VPW2166" s="218"/>
      <c r="VPX2166" s="218"/>
      <c r="VPY2166" s="218"/>
      <c r="VPZ2166" s="218"/>
      <c r="VQA2166" s="218"/>
      <c r="VQB2166" s="218"/>
      <c r="VQC2166" s="218"/>
      <c r="VQD2166" s="218"/>
      <c r="VQE2166" s="218"/>
      <c r="VQF2166" s="218"/>
      <c r="VQG2166" s="218"/>
      <c r="VQH2166" s="218"/>
      <c r="VQI2166" s="218"/>
      <c r="VQJ2166" s="218"/>
      <c r="VQK2166" s="218"/>
      <c r="VQL2166" s="218"/>
      <c r="VQM2166" s="218"/>
      <c r="VQN2166" s="218"/>
      <c r="VQO2166" s="218"/>
      <c r="VQP2166" s="218"/>
      <c r="VQQ2166" s="218"/>
      <c r="VQR2166" s="218"/>
      <c r="VQS2166" s="218"/>
      <c r="VQT2166" s="218"/>
      <c r="VQU2166" s="218"/>
      <c r="VQV2166" s="218"/>
      <c r="VQW2166" s="218"/>
      <c r="VQX2166" s="218"/>
      <c r="VQY2166" s="218"/>
      <c r="VQZ2166" s="218"/>
      <c r="VRA2166" s="218"/>
      <c r="VRB2166" s="218"/>
      <c r="VRC2166" s="218"/>
      <c r="VRD2166" s="218"/>
      <c r="VRE2166" s="218"/>
      <c r="VRF2166" s="218"/>
      <c r="VRG2166" s="218"/>
      <c r="VRH2166" s="218"/>
      <c r="VRI2166" s="218"/>
      <c r="VRJ2166" s="218"/>
      <c r="VRK2166" s="218"/>
      <c r="VRL2166" s="218"/>
      <c r="VRM2166" s="218"/>
      <c r="VRN2166" s="218"/>
      <c r="VRO2166" s="218"/>
      <c r="VRP2166" s="218"/>
      <c r="VRQ2166" s="218"/>
      <c r="VRR2166" s="218"/>
      <c r="VRS2166" s="218"/>
      <c r="VRT2166" s="218"/>
      <c r="VRU2166" s="218"/>
      <c r="VRV2166" s="218"/>
      <c r="VRW2166" s="218"/>
      <c r="VRX2166" s="218"/>
      <c r="VRY2166" s="218"/>
      <c r="VRZ2166" s="218"/>
      <c r="VSA2166" s="218"/>
      <c r="VSB2166" s="218"/>
      <c r="VSC2166" s="218"/>
      <c r="VSD2166" s="218"/>
      <c r="VSE2166" s="218"/>
      <c r="VSF2166" s="218"/>
      <c r="VSG2166" s="218"/>
      <c r="VSH2166" s="218"/>
      <c r="VSI2166" s="218"/>
      <c r="VSJ2166" s="218"/>
      <c r="VSK2166" s="218"/>
      <c r="VSL2166" s="218"/>
      <c r="VSM2166" s="218"/>
      <c r="VSN2166" s="218"/>
      <c r="VSO2166" s="218"/>
      <c r="VSP2166" s="218"/>
      <c r="VSQ2166" s="218"/>
      <c r="VSR2166" s="218"/>
      <c r="VSS2166" s="218"/>
      <c r="VST2166" s="218"/>
      <c r="VSU2166" s="218"/>
      <c r="VSV2166" s="218"/>
      <c r="VSW2166" s="218"/>
      <c r="VSX2166" s="218"/>
      <c r="VSY2166" s="218"/>
      <c r="VSZ2166" s="218"/>
      <c r="VTA2166" s="218"/>
      <c r="VTB2166" s="218"/>
      <c r="VTC2166" s="218"/>
      <c r="VTD2166" s="218"/>
      <c r="VTE2166" s="218"/>
      <c r="VTF2166" s="218"/>
      <c r="VTG2166" s="218"/>
      <c r="VTH2166" s="218"/>
      <c r="VTI2166" s="218"/>
      <c r="VTJ2166" s="218"/>
      <c r="VTK2166" s="218"/>
      <c r="VTL2166" s="218"/>
      <c r="VTM2166" s="218"/>
      <c r="VTN2166" s="218"/>
      <c r="VTO2166" s="218"/>
      <c r="VTP2166" s="218"/>
      <c r="VTQ2166" s="218"/>
      <c r="VTR2166" s="218"/>
      <c r="VTS2166" s="218"/>
      <c r="VTT2166" s="218"/>
      <c r="VTU2166" s="218"/>
      <c r="VTV2166" s="218"/>
      <c r="VTW2166" s="218"/>
      <c r="VTX2166" s="218"/>
      <c r="VTY2166" s="218"/>
      <c r="VTZ2166" s="218"/>
      <c r="VUA2166" s="218"/>
      <c r="VUB2166" s="218"/>
      <c r="VUC2166" s="218"/>
      <c r="VUD2166" s="218"/>
      <c r="VUE2166" s="218"/>
      <c r="VUF2166" s="218"/>
      <c r="VUG2166" s="218"/>
      <c r="VUH2166" s="218"/>
      <c r="VUI2166" s="218"/>
      <c r="VUJ2166" s="218"/>
      <c r="VUK2166" s="218"/>
      <c r="VUL2166" s="218"/>
      <c r="VUM2166" s="218"/>
      <c r="VUN2166" s="218"/>
      <c r="VUO2166" s="218"/>
      <c r="VUP2166" s="218"/>
      <c r="VUQ2166" s="218"/>
      <c r="VUR2166" s="218"/>
      <c r="VUS2166" s="218"/>
      <c r="VUT2166" s="218"/>
      <c r="VUU2166" s="218"/>
      <c r="VUV2166" s="218"/>
      <c r="VUW2166" s="218"/>
      <c r="VUX2166" s="218"/>
      <c r="VUY2166" s="218"/>
      <c r="VUZ2166" s="218"/>
      <c r="VVA2166" s="218"/>
      <c r="VVB2166" s="218"/>
      <c r="VVC2166" s="218"/>
      <c r="VVD2166" s="218"/>
      <c r="VVE2166" s="218"/>
      <c r="VVF2166" s="218"/>
      <c r="VVG2166" s="218"/>
      <c r="VVH2166" s="218"/>
      <c r="VVI2166" s="218"/>
      <c r="VVJ2166" s="218"/>
      <c r="VVK2166" s="218"/>
      <c r="VVL2166" s="218"/>
      <c r="VVM2166" s="218"/>
      <c r="VVN2166" s="218"/>
      <c r="VVO2166" s="218"/>
      <c r="VVP2166" s="218"/>
      <c r="VVQ2166" s="218"/>
      <c r="VVR2166" s="218"/>
      <c r="VVS2166" s="218"/>
      <c r="VVT2166" s="218"/>
      <c r="VVU2166" s="218"/>
      <c r="VVV2166" s="218"/>
      <c r="VVW2166" s="218"/>
      <c r="VVX2166" s="218"/>
      <c r="VVY2166" s="218"/>
      <c r="VVZ2166" s="218"/>
      <c r="VWA2166" s="218"/>
      <c r="VWB2166" s="218"/>
      <c r="VWC2166" s="218"/>
      <c r="VWD2166" s="218"/>
      <c r="VWE2166" s="218"/>
      <c r="VWF2166" s="218"/>
      <c r="VWG2166" s="218"/>
      <c r="VWH2166" s="218"/>
      <c r="VWI2166" s="218"/>
      <c r="VWJ2166" s="218"/>
      <c r="VWK2166" s="218"/>
      <c r="VWL2166" s="218"/>
      <c r="VWM2166" s="218"/>
      <c r="VWN2166" s="218"/>
      <c r="VWO2166" s="218"/>
      <c r="VWP2166" s="218"/>
      <c r="VWQ2166" s="218"/>
      <c r="VWR2166" s="218"/>
      <c r="VWS2166" s="218"/>
      <c r="VWT2166" s="218"/>
      <c r="VWU2166" s="218"/>
      <c r="VWV2166" s="218"/>
      <c r="VWW2166" s="218"/>
      <c r="VWX2166" s="218"/>
      <c r="VWY2166" s="218"/>
      <c r="VWZ2166" s="218"/>
      <c r="VXA2166" s="218"/>
      <c r="VXB2166" s="218"/>
      <c r="VXC2166" s="218"/>
      <c r="VXD2166" s="218"/>
      <c r="VXE2166" s="218"/>
      <c r="VXF2166" s="218"/>
      <c r="VXG2166" s="218"/>
      <c r="VXH2166" s="218"/>
      <c r="VXI2166" s="218"/>
      <c r="VXJ2166" s="218"/>
      <c r="VXK2166" s="218"/>
      <c r="VXL2166" s="218"/>
      <c r="VXM2166" s="218"/>
      <c r="VXN2166" s="218"/>
      <c r="VXO2166" s="218"/>
      <c r="VXP2166" s="218"/>
      <c r="VXQ2166" s="218"/>
      <c r="VXR2166" s="218"/>
      <c r="VXS2166" s="218"/>
      <c r="VXT2166" s="218"/>
      <c r="VXU2166" s="218"/>
      <c r="VXV2166" s="218"/>
      <c r="VXW2166" s="218"/>
      <c r="VXX2166" s="218"/>
      <c r="VXY2166" s="218"/>
      <c r="VXZ2166" s="218"/>
      <c r="VYA2166" s="218"/>
      <c r="VYB2166" s="218"/>
      <c r="VYC2166" s="218"/>
      <c r="VYD2166" s="218"/>
      <c r="VYE2166" s="218"/>
      <c r="VYF2166" s="218"/>
      <c r="VYG2166" s="218"/>
      <c r="VYH2166" s="218"/>
      <c r="VYI2166" s="218"/>
      <c r="VYJ2166" s="218"/>
      <c r="VYK2166" s="218"/>
      <c r="VYL2166" s="218"/>
      <c r="VYM2166" s="218"/>
      <c r="VYN2166" s="218"/>
      <c r="VYO2166" s="218"/>
      <c r="VYP2166" s="218"/>
      <c r="VYQ2166" s="218"/>
      <c r="VYR2166" s="218"/>
      <c r="VYS2166" s="218"/>
      <c r="VYT2166" s="218"/>
      <c r="VYU2166" s="218"/>
      <c r="VYV2166" s="218"/>
      <c r="VYW2166" s="218"/>
      <c r="VYX2166" s="218"/>
      <c r="VYY2166" s="218"/>
      <c r="VYZ2166" s="218"/>
      <c r="VZA2166" s="218"/>
      <c r="VZB2166" s="218"/>
      <c r="VZC2166" s="218"/>
      <c r="VZD2166" s="218"/>
      <c r="VZE2166" s="218"/>
      <c r="VZF2166" s="218"/>
      <c r="VZG2166" s="218"/>
      <c r="VZH2166" s="218"/>
      <c r="VZI2166" s="218"/>
      <c r="VZJ2166" s="218"/>
      <c r="VZK2166" s="218"/>
      <c r="VZL2166" s="218"/>
      <c r="VZM2166" s="218"/>
      <c r="VZN2166" s="218"/>
      <c r="VZO2166" s="218"/>
      <c r="VZP2166" s="218"/>
      <c r="VZQ2166" s="218"/>
      <c r="VZR2166" s="218"/>
      <c r="VZS2166" s="218"/>
      <c r="VZT2166" s="218"/>
      <c r="VZU2166" s="218"/>
      <c r="VZV2166" s="218"/>
      <c r="VZW2166" s="218"/>
      <c r="VZX2166" s="218"/>
      <c r="VZY2166" s="218"/>
      <c r="VZZ2166" s="218"/>
      <c r="WAA2166" s="218"/>
      <c r="WAB2166" s="218"/>
      <c r="WAC2166" s="218"/>
      <c r="WAD2166" s="218"/>
      <c r="WAE2166" s="218"/>
      <c r="WAF2166" s="218"/>
      <c r="WAG2166" s="218"/>
      <c r="WAH2166" s="218"/>
      <c r="WAI2166" s="218"/>
      <c r="WAJ2166" s="218"/>
      <c r="WAK2166" s="218"/>
      <c r="WAL2166" s="218"/>
      <c r="WAM2166" s="218"/>
      <c r="WAN2166" s="218"/>
      <c r="WAO2166" s="218"/>
      <c r="WAP2166" s="218"/>
      <c r="WAQ2166" s="218"/>
      <c r="WAR2166" s="218"/>
      <c r="WAS2166" s="218"/>
      <c r="WAT2166" s="218"/>
      <c r="WAU2166" s="218"/>
      <c r="WAV2166" s="218"/>
      <c r="WAW2166" s="218"/>
      <c r="WAX2166" s="218"/>
      <c r="WAY2166" s="218"/>
      <c r="WAZ2166" s="218"/>
      <c r="WBA2166" s="218"/>
      <c r="WBB2166" s="218"/>
      <c r="WBC2166" s="218"/>
      <c r="WBD2166" s="218"/>
      <c r="WBE2166" s="218"/>
      <c r="WBF2166" s="218"/>
      <c r="WBG2166" s="218"/>
      <c r="WBH2166" s="218"/>
      <c r="WBI2166" s="218"/>
      <c r="WBJ2166" s="218"/>
      <c r="WBK2166" s="218"/>
      <c r="WBL2166" s="218"/>
      <c r="WBM2166" s="218"/>
      <c r="WBN2166" s="218"/>
      <c r="WBO2166" s="218"/>
      <c r="WBP2166" s="218"/>
      <c r="WBQ2166" s="218"/>
      <c r="WBR2166" s="218"/>
      <c r="WBS2166" s="218"/>
      <c r="WBT2166" s="218"/>
      <c r="WBU2166" s="218"/>
      <c r="WBV2166" s="218"/>
      <c r="WBW2166" s="218"/>
      <c r="WBX2166" s="218"/>
      <c r="WBY2166" s="218"/>
      <c r="WBZ2166" s="218"/>
      <c r="WCA2166" s="218"/>
      <c r="WCB2166" s="218"/>
      <c r="WCC2166" s="218"/>
      <c r="WCD2166" s="218"/>
      <c r="WCE2166" s="218"/>
      <c r="WCF2166" s="218"/>
      <c r="WCG2166" s="218"/>
      <c r="WCH2166" s="218"/>
      <c r="WCI2166" s="218"/>
      <c r="WCJ2166" s="218"/>
      <c r="WCK2166" s="218"/>
      <c r="WCL2166" s="218"/>
      <c r="WCM2166" s="218"/>
      <c r="WCN2166" s="218"/>
      <c r="WCO2166" s="218"/>
      <c r="WCP2166" s="218"/>
      <c r="WCQ2166" s="218"/>
      <c r="WCR2166" s="218"/>
      <c r="WCS2166" s="218"/>
      <c r="WCT2166" s="218"/>
      <c r="WCU2166" s="218"/>
      <c r="WCV2166" s="218"/>
      <c r="WCW2166" s="218"/>
      <c r="WCX2166" s="218"/>
      <c r="WCY2166" s="218"/>
      <c r="WCZ2166" s="218"/>
      <c r="WDA2166" s="218"/>
      <c r="WDB2166" s="218"/>
      <c r="WDC2166" s="218"/>
      <c r="WDD2166" s="218"/>
      <c r="WDE2166" s="218"/>
      <c r="WDF2166" s="218"/>
      <c r="WDG2166" s="218"/>
      <c r="WDH2166" s="218"/>
      <c r="WDI2166" s="218"/>
      <c r="WDJ2166" s="218"/>
      <c r="WDK2166" s="218"/>
      <c r="WDL2166" s="218"/>
      <c r="WDM2166" s="218"/>
      <c r="WDN2166" s="218"/>
      <c r="WDO2166" s="218"/>
      <c r="WDP2166" s="218"/>
      <c r="WDQ2166" s="218"/>
      <c r="WDR2166" s="218"/>
      <c r="WDS2166" s="218"/>
      <c r="WDT2166" s="218"/>
      <c r="WDU2166" s="218"/>
      <c r="WDV2166" s="218"/>
      <c r="WDW2166" s="218"/>
      <c r="WDX2166" s="218"/>
      <c r="WDY2166" s="218"/>
      <c r="WDZ2166" s="218"/>
      <c r="WEA2166" s="218"/>
      <c r="WEB2166" s="218"/>
      <c r="WEC2166" s="218"/>
      <c r="WED2166" s="218"/>
      <c r="WEE2166" s="218"/>
      <c r="WEF2166" s="218"/>
      <c r="WEG2166" s="218"/>
      <c r="WEH2166" s="218"/>
      <c r="WEI2166" s="218"/>
      <c r="WEJ2166" s="218"/>
      <c r="WEK2166" s="218"/>
      <c r="WEL2166" s="218"/>
      <c r="WEM2166" s="218"/>
      <c r="WEN2166" s="218"/>
      <c r="WEO2166" s="218"/>
      <c r="WEP2166" s="218"/>
      <c r="WEQ2166" s="218"/>
      <c r="WER2166" s="218"/>
      <c r="WES2166" s="218"/>
      <c r="WET2166" s="218"/>
      <c r="WEU2166" s="218"/>
      <c r="WEV2166" s="218"/>
      <c r="WEW2166" s="218"/>
      <c r="WEX2166" s="218"/>
      <c r="WEY2166" s="218"/>
      <c r="WEZ2166" s="218"/>
      <c r="WFA2166" s="218"/>
      <c r="WFB2166" s="218"/>
      <c r="WFC2166" s="218"/>
      <c r="WFD2166" s="218"/>
      <c r="WFE2166" s="218"/>
      <c r="WFF2166" s="218"/>
      <c r="WFG2166" s="218"/>
      <c r="WFH2166" s="218"/>
      <c r="WFI2166" s="218"/>
      <c r="WFJ2166" s="218"/>
      <c r="WFK2166" s="218"/>
      <c r="WFL2166" s="218"/>
      <c r="WFM2166" s="218"/>
      <c r="WFN2166" s="218"/>
      <c r="WFO2166" s="218"/>
      <c r="WFP2166" s="218"/>
      <c r="WFQ2166" s="218"/>
      <c r="WFR2166" s="218"/>
      <c r="WFS2166" s="218"/>
      <c r="WFT2166" s="218"/>
      <c r="WFU2166" s="218"/>
      <c r="WFV2166" s="218"/>
      <c r="WFW2166" s="218"/>
      <c r="WFX2166" s="218"/>
      <c r="WFY2166" s="218"/>
      <c r="WFZ2166" s="218"/>
      <c r="WGA2166" s="218"/>
      <c r="WGB2166" s="218"/>
      <c r="WGC2166" s="218"/>
      <c r="WGD2166" s="218"/>
      <c r="WGE2166" s="218"/>
      <c r="WGF2166" s="218"/>
      <c r="WGG2166" s="218"/>
      <c r="WGH2166" s="218"/>
      <c r="WGI2166" s="218"/>
      <c r="WGJ2166" s="218"/>
      <c r="WGK2166" s="218"/>
      <c r="WGL2166" s="218"/>
      <c r="WGM2166" s="218"/>
      <c r="WGN2166" s="218"/>
      <c r="WGO2166" s="218"/>
      <c r="WGP2166" s="218"/>
      <c r="WGQ2166" s="218"/>
      <c r="WGR2166" s="218"/>
      <c r="WGS2166" s="218"/>
      <c r="WGT2166" s="218"/>
      <c r="WGU2166" s="218"/>
      <c r="WGV2166" s="218"/>
      <c r="WGW2166" s="218"/>
      <c r="WGX2166" s="218"/>
      <c r="WGY2166" s="218"/>
      <c r="WGZ2166" s="218"/>
      <c r="WHA2166" s="218"/>
      <c r="WHB2166" s="218"/>
      <c r="WHC2166" s="218"/>
      <c r="WHD2166" s="218"/>
      <c r="WHE2166" s="218"/>
      <c r="WHF2166" s="218"/>
      <c r="WHG2166" s="218"/>
      <c r="WHH2166" s="218"/>
      <c r="WHI2166" s="218"/>
      <c r="WHJ2166" s="218"/>
      <c r="WHK2166" s="218"/>
      <c r="WHL2166" s="218"/>
      <c r="WHM2166" s="218"/>
      <c r="WHN2166" s="218"/>
      <c r="WHO2166" s="218"/>
      <c r="WHP2166" s="218"/>
      <c r="WHQ2166" s="218"/>
      <c r="WHR2166" s="218"/>
      <c r="WHS2166" s="218"/>
      <c r="WHT2166" s="218"/>
      <c r="WHU2166" s="218"/>
      <c r="WHV2166" s="218"/>
      <c r="WHW2166" s="218"/>
      <c r="WHX2166" s="218"/>
      <c r="WHY2166" s="218"/>
      <c r="WHZ2166" s="218"/>
      <c r="WIA2166" s="218"/>
      <c r="WIB2166" s="218"/>
      <c r="WIC2166" s="218"/>
      <c r="WID2166" s="218"/>
      <c r="WIE2166" s="218"/>
      <c r="WIF2166" s="218"/>
      <c r="WIG2166" s="218"/>
      <c r="WIH2166" s="218"/>
      <c r="WII2166" s="218"/>
      <c r="WIJ2166" s="218"/>
      <c r="WIK2166" s="218"/>
      <c r="WIL2166" s="218"/>
      <c r="WIM2166" s="218"/>
      <c r="WIN2166" s="218"/>
      <c r="WIO2166" s="218"/>
      <c r="WIP2166" s="218"/>
      <c r="WIQ2166" s="218"/>
      <c r="WIR2166" s="218"/>
      <c r="WIS2166" s="218"/>
      <c r="WIT2166" s="218"/>
      <c r="WIU2166" s="218"/>
      <c r="WIV2166" s="218"/>
      <c r="WIW2166" s="218"/>
      <c r="WIX2166" s="218"/>
      <c r="WIY2166" s="218"/>
      <c r="WIZ2166" s="218"/>
      <c r="WJA2166" s="218"/>
      <c r="WJB2166" s="218"/>
      <c r="WJC2166" s="218"/>
      <c r="WJD2166" s="218"/>
      <c r="WJE2166" s="218"/>
      <c r="WJF2166" s="218"/>
      <c r="WJG2166" s="218"/>
      <c r="WJH2166" s="218"/>
      <c r="WJI2166" s="218"/>
      <c r="WJJ2166" s="218"/>
      <c r="WJK2166" s="218"/>
      <c r="WJL2166" s="218"/>
      <c r="WJM2166" s="218"/>
      <c r="WJN2166" s="218"/>
      <c r="WJO2166" s="218"/>
      <c r="WJP2166" s="218"/>
      <c r="WJQ2166" s="218"/>
      <c r="WJR2166" s="218"/>
      <c r="WJS2166" s="218"/>
      <c r="WJT2166" s="218"/>
      <c r="WJU2166" s="218"/>
      <c r="WJV2166" s="218"/>
      <c r="WJW2166" s="218"/>
      <c r="WJX2166" s="218"/>
      <c r="WJY2166" s="218"/>
      <c r="WJZ2166" s="218"/>
      <c r="WKA2166" s="218"/>
      <c r="WKB2166" s="218"/>
      <c r="WKC2166" s="218"/>
      <c r="WKD2166" s="218"/>
      <c r="WKE2166" s="218"/>
      <c r="WKF2166" s="218"/>
      <c r="WKG2166" s="218"/>
      <c r="WKH2166" s="218"/>
      <c r="WKI2166" s="218"/>
      <c r="WKJ2166" s="218"/>
      <c r="WKK2166" s="218"/>
      <c r="WKL2166" s="218"/>
      <c r="WKM2166" s="218"/>
      <c r="WKN2166" s="218"/>
      <c r="WKO2166" s="218"/>
      <c r="WKP2166" s="218"/>
      <c r="WKQ2166" s="218"/>
      <c r="WKR2166" s="218"/>
      <c r="WKS2166" s="218"/>
      <c r="WKT2166" s="218"/>
      <c r="WKU2166" s="218"/>
      <c r="WKV2166" s="218"/>
      <c r="WKW2166" s="218"/>
      <c r="WKX2166" s="218"/>
      <c r="WKY2166" s="218"/>
      <c r="WKZ2166" s="218"/>
      <c r="WLA2166" s="218"/>
      <c r="WLB2166" s="218"/>
      <c r="WLC2166" s="218"/>
      <c r="WLD2166" s="218"/>
      <c r="WLE2166" s="218"/>
      <c r="WLF2166" s="218"/>
      <c r="WLG2166" s="218"/>
      <c r="WLH2166" s="218"/>
      <c r="WLI2166" s="218"/>
      <c r="WLJ2166" s="218"/>
      <c r="WLK2166" s="218"/>
      <c r="WLL2166" s="218"/>
      <c r="WLM2166" s="218"/>
      <c r="WLN2166" s="218"/>
      <c r="WLO2166" s="218"/>
      <c r="WLP2166" s="218"/>
      <c r="WLQ2166" s="218"/>
      <c r="WLR2166" s="218"/>
      <c r="WLS2166" s="218"/>
      <c r="WLT2166" s="218"/>
      <c r="WLU2166" s="218"/>
      <c r="WLV2166" s="218"/>
      <c r="WLW2166" s="218"/>
      <c r="WLX2166" s="218"/>
      <c r="WLY2166" s="218"/>
      <c r="WLZ2166" s="218"/>
      <c r="WMA2166" s="218"/>
      <c r="WMB2166" s="218"/>
      <c r="WMC2166" s="218"/>
      <c r="WMD2166" s="218"/>
      <c r="WME2166" s="218"/>
      <c r="WMF2166" s="218"/>
      <c r="WMG2166" s="218"/>
      <c r="WMH2166" s="218"/>
      <c r="WMI2166" s="218"/>
      <c r="WMJ2166" s="218"/>
      <c r="WMK2166" s="218"/>
      <c r="WML2166" s="218"/>
      <c r="WMM2166" s="218"/>
      <c r="WMN2166" s="218"/>
      <c r="WMO2166" s="218"/>
      <c r="WMP2166" s="218"/>
      <c r="WMQ2166" s="218"/>
      <c r="WMR2166" s="218"/>
      <c r="WMS2166" s="218"/>
      <c r="WMT2166" s="218"/>
      <c r="WMU2166" s="218"/>
      <c r="WMV2166" s="218"/>
      <c r="WMW2166" s="218"/>
      <c r="WMX2166" s="218"/>
      <c r="WMY2166" s="218"/>
      <c r="WMZ2166" s="218"/>
      <c r="WNA2166" s="218"/>
      <c r="WNB2166" s="218"/>
      <c r="WNC2166" s="218"/>
      <c r="WND2166" s="218"/>
      <c r="WNE2166" s="218"/>
      <c r="WNF2166" s="218"/>
      <c r="WNG2166" s="218"/>
      <c r="WNH2166" s="218"/>
      <c r="WNI2166" s="218"/>
      <c r="WNJ2166" s="218"/>
      <c r="WNK2166" s="218"/>
      <c r="WNL2166" s="218"/>
      <c r="WNM2166" s="218"/>
      <c r="WNN2166" s="218"/>
      <c r="WNO2166" s="218"/>
      <c r="WNP2166" s="218"/>
      <c r="WNQ2166" s="218"/>
      <c r="WNR2166" s="218"/>
      <c r="WNS2166" s="218"/>
      <c r="WNT2166" s="218"/>
      <c r="WNU2166" s="218"/>
      <c r="WNV2166" s="218"/>
      <c r="WNW2166" s="218"/>
      <c r="WNX2166" s="218"/>
      <c r="WNY2166" s="218"/>
      <c r="WNZ2166" s="218"/>
      <c r="WOA2166" s="218"/>
      <c r="WOB2166" s="218"/>
      <c r="WOC2166" s="218"/>
      <c r="WOD2166" s="218"/>
      <c r="WOE2166" s="218"/>
      <c r="WOF2166" s="218"/>
      <c r="WOG2166" s="218"/>
      <c r="WOH2166" s="218"/>
      <c r="WOI2166" s="218"/>
      <c r="WOJ2166" s="218"/>
      <c r="WOK2166" s="218"/>
      <c r="WOL2166" s="218"/>
      <c r="WOM2166" s="218"/>
      <c r="WON2166" s="218"/>
      <c r="WOO2166" s="218"/>
      <c r="WOP2166" s="218"/>
      <c r="WOQ2166" s="218"/>
      <c r="WOR2166" s="218"/>
      <c r="WOS2166" s="218"/>
      <c r="WOT2166" s="218"/>
      <c r="WOU2166" s="218"/>
      <c r="WOV2166" s="218"/>
      <c r="WOW2166" s="218"/>
      <c r="WOX2166" s="218"/>
      <c r="WOY2166" s="218"/>
      <c r="WOZ2166" s="218"/>
      <c r="WPA2166" s="218"/>
      <c r="WPB2166" s="218"/>
      <c r="WPC2166" s="218"/>
      <c r="WPD2166" s="218"/>
      <c r="WPE2166" s="218"/>
      <c r="WPF2166" s="218"/>
      <c r="WPG2166" s="218"/>
      <c r="WPH2166" s="218"/>
      <c r="WPI2166" s="218"/>
      <c r="WPJ2166" s="218"/>
      <c r="WPK2166" s="218"/>
      <c r="WPL2166" s="218"/>
      <c r="WPM2166" s="218"/>
      <c r="WPN2166" s="218"/>
      <c r="WPO2166" s="218"/>
      <c r="WPP2166" s="218"/>
      <c r="WPQ2166" s="218"/>
      <c r="WPR2166" s="218"/>
      <c r="WPS2166" s="218"/>
      <c r="WPT2166" s="218"/>
      <c r="WPU2166" s="218"/>
      <c r="WPV2166" s="218"/>
      <c r="WPW2166" s="218"/>
      <c r="WPX2166" s="218"/>
      <c r="WPY2166" s="218"/>
      <c r="WPZ2166" s="218"/>
      <c r="WQA2166" s="218"/>
      <c r="WQB2166" s="218"/>
      <c r="WQC2166" s="218"/>
      <c r="WQD2166" s="218"/>
      <c r="WQE2166" s="218"/>
      <c r="WQF2166" s="218"/>
      <c r="WQG2166" s="218"/>
      <c r="WQH2166" s="218"/>
      <c r="WQI2166" s="218"/>
      <c r="WQJ2166" s="218"/>
      <c r="WQK2166" s="218"/>
      <c r="WQL2166" s="218"/>
      <c r="WQM2166" s="218"/>
      <c r="WQN2166" s="218"/>
      <c r="WQO2166" s="218"/>
      <c r="WQP2166" s="218"/>
      <c r="WQQ2166" s="218"/>
      <c r="WQR2166" s="218"/>
      <c r="WQS2166" s="218"/>
      <c r="WQT2166" s="218"/>
      <c r="WQU2166" s="218"/>
      <c r="WQV2166" s="218"/>
      <c r="WQW2166" s="218"/>
      <c r="WQX2166" s="218"/>
      <c r="WQY2166" s="218"/>
      <c r="WQZ2166" s="218"/>
      <c r="WRA2166" s="218"/>
      <c r="WRB2166" s="218"/>
      <c r="WRC2166" s="218"/>
      <c r="WRD2166" s="218"/>
      <c r="WRE2166" s="218"/>
      <c r="WRF2166" s="218"/>
      <c r="WRG2166" s="218"/>
      <c r="WRH2166" s="218"/>
      <c r="WRI2166" s="218"/>
      <c r="WRJ2166" s="218"/>
      <c r="WRK2166" s="218"/>
      <c r="WRL2166" s="218"/>
      <c r="WRM2166" s="218"/>
      <c r="WRN2166" s="218"/>
      <c r="WRO2166" s="218"/>
      <c r="WRP2166" s="218"/>
      <c r="WRQ2166" s="218"/>
      <c r="WRR2166" s="218"/>
      <c r="WRS2166" s="218"/>
      <c r="WRT2166" s="218"/>
      <c r="WRU2166" s="218"/>
      <c r="WRV2166" s="218"/>
      <c r="WRW2166" s="218"/>
      <c r="WRX2166" s="218"/>
      <c r="WRY2166" s="218"/>
      <c r="WRZ2166" s="218"/>
      <c r="WSA2166" s="218"/>
      <c r="WSB2166" s="218"/>
      <c r="WSC2166" s="218"/>
      <c r="WSD2166" s="218"/>
      <c r="WSE2166" s="218"/>
      <c r="WSF2166" s="218"/>
      <c r="WSG2166" s="218"/>
      <c r="WSH2166" s="218"/>
      <c r="WSI2166" s="218"/>
      <c r="WSJ2166" s="218"/>
      <c r="WSK2166" s="218"/>
      <c r="WSL2166" s="218"/>
      <c r="WSM2166" s="218"/>
      <c r="WSN2166" s="218"/>
      <c r="WSO2166" s="218"/>
      <c r="WSP2166" s="218"/>
      <c r="WSQ2166" s="218"/>
      <c r="WSR2166" s="218"/>
      <c r="WSS2166" s="218"/>
      <c r="WST2166" s="218"/>
      <c r="WSU2166" s="218"/>
      <c r="WSV2166" s="218"/>
      <c r="WSW2166" s="218"/>
      <c r="WSX2166" s="218"/>
      <c r="WSY2166" s="218"/>
      <c r="WSZ2166" s="218"/>
      <c r="WTA2166" s="218"/>
      <c r="WTB2166" s="218"/>
      <c r="WTC2166" s="218"/>
      <c r="WTD2166" s="218"/>
      <c r="WTE2166" s="218"/>
      <c r="WTF2166" s="218"/>
      <c r="WTG2166" s="218"/>
      <c r="WTH2166" s="218"/>
      <c r="WTI2166" s="218"/>
      <c r="WTJ2166" s="218"/>
      <c r="WTK2166" s="218"/>
      <c r="WTL2166" s="218"/>
      <c r="WTM2166" s="218"/>
      <c r="WTN2166" s="218"/>
      <c r="WTO2166" s="218"/>
      <c r="WTP2166" s="218"/>
      <c r="WTQ2166" s="218"/>
      <c r="WTR2166" s="218"/>
      <c r="WTS2166" s="218"/>
      <c r="WTT2166" s="218"/>
      <c r="WTU2166" s="218"/>
      <c r="WTV2166" s="218"/>
      <c r="WTW2166" s="218"/>
      <c r="WTX2166" s="218"/>
      <c r="WTY2166" s="218"/>
      <c r="WTZ2166" s="218"/>
      <c r="WUA2166" s="218"/>
      <c r="WUB2166" s="218"/>
      <c r="WUC2166" s="218"/>
      <c r="WUD2166" s="218"/>
      <c r="WUE2166" s="218"/>
      <c r="WUF2166" s="218"/>
      <c r="WUG2166" s="218"/>
      <c r="WUH2166" s="218"/>
      <c r="WUI2166" s="218"/>
      <c r="WUJ2166" s="218"/>
      <c r="WUK2166" s="218"/>
      <c r="WUL2166" s="218"/>
      <c r="WUM2166" s="218"/>
      <c r="WUN2166" s="218"/>
      <c r="WUO2166" s="218"/>
      <c r="WUP2166" s="218"/>
      <c r="WUQ2166" s="218"/>
      <c r="WUR2166" s="218"/>
      <c r="WUS2166" s="218"/>
      <c r="WUT2166" s="218"/>
      <c r="WUU2166" s="218"/>
      <c r="WUV2166" s="218"/>
      <c r="WUW2166" s="218"/>
      <c r="WUX2166" s="218"/>
      <c r="WUY2166" s="218"/>
      <c r="WUZ2166" s="218"/>
      <c r="WVA2166" s="218"/>
      <c r="WVB2166" s="218"/>
      <c r="WVC2166" s="218"/>
      <c r="WVD2166" s="218"/>
      <c r="WVE2166" s="218"/>
      <c r="WVF2166" s="218"/>
      <c r="WVG2166" s="218"/>
      <c r="WVH2166" s="218"/>
      <c r="WVI2166" s="218"/>
      <c r="WVJ2166" s="218"/>
      <c r="WVK2166" s="218"/>
      <c r="WVL2166" s="218"/>
      <c r="WVM2166" s="218"/>
      <c r="WVN2166" s="218"/>
      <c r="WVO2166" s="218"/>
      <c r="WVP2166" s="218"/>
      <c r="WVQ2166" s="218"/>
      <c r="WVR2166" s="218"/>
      <c r="WVS2166" s="218"/>
      <c r="WVT2166" s="218"/>
      <c r="WVU2166" s="218"/>
      <c r="WVV2166" s="218"/>
      <c r="WVW2166" s="218"/>
      <c r="WVX2166" s="218"/>
      <c r="WVY2166" s="218"/>
      <c r="WVZ2166" s="218"/>
      <c r="WWA2166" s="218"/>
      <c r="WWB2166" s="218"/>
      <c r="WWC2166" s="218"/>
      <c r="WWD2166" s="218"/>
      <c r="WWE2166" s="218"/>
      <c r="WWF2166" s="218"/>
      <c r="WWG2166" s="218"/>
      <c r="WWH2166" s="218"/>
      <c r="WWI2166" s="218"/>
      <c r="WWJ2166" s="218"/>
      <c r="WWK2166" s="218"/>
      <c r="WWL2166" s="218"/>
      <c r="WWM2166" s="218"/>
      <c r="WWN2166" s="218"/>
      <c r="WWO2166" s="218"/>
      <c r="WWP2166" s="218"/>
      <c r="WWQ2166" s="218"/>
      <c r="WWR2166" s="218"/>
      <c r="WWS2166" s="218"/>
      <c r="WWT2166" s="218"/>
      <c r="WWU2166" s="218"/>
      <c r="WWV2166" s="218"/>
      <c r="WWW2166" s="218"/>
      <c r="WWX2166" s="218"/>
      <c r="WWY2166" s="218"/>
      <c r="WWZ2166" s="218"/>
      <c r="WXA2166" s="218"/>
      <c r="WXB2166" s="218"/>
      <c r="WXC2166" s="218"/>
      <c r="WXD2166" s="218"/>
      <c r="WXE2166" s="218"/>
      <c r="WXF2166" s="218"/>
      <c r="WXG2166" s="218"/>
      <c r="WXH2166" s="218"/>
      <c r="WXI2166" s="218"/>
      <c r="WXJ2166" s="218"/>
      <c r="WXK2166" s="218"/>
      <c r="WXL2166" s="218"/>
      <c r="WXM2166" s="218"/>
      <c r="WXN2166" s="218"/>
      <c r="WXO2166" s="218"/>
      <c r="WXP2166" s="218"/>
      <c r="WXQ2166" s="218"/>
      <c r="WXR2166" s="218"/>
      <c r="WXS2166" s="218"/>
      <c r="WXT2166" s="218"/>
      <c r="WXU2166" s="218"/>
      <c r="WXV2166" s="218"/>
      <c r="WXW2166" s="218"/>
      <c r="WXX2166" s="218"/>
      <c r="WXY2166" s="218"/>
      <c r="WXZ2166" s="218"/>
      <c r="WYA2166" s="218"/>
      <c r="WYB2166" s="218"/>
      <c r="WYC2166" s="218"/>
      <c r="WYD2166" s="218"/>
      <c r="WYE2166" s="218"/>
      <c r="WYF2166" s="218"/>
      <c r="WYG2166" s="218"/>
      <c r="WYH2166" s="218"/>
      <c r="WYI2166" s="218"/>
      <c r="WYJ2166" s="218"/>
      <c r="WYK2166" s="218"/>
      <c r="WYL2166" s="218"/>
      <c r="WYM2166" s="218"/>
      <c r="WYN2166" s="218"/>
      <c r="WYO2166" s="218"/>
      <c r="WYP2166" s="218"/>
      <c r="WYQ2166" s="218"/>
      <c r="WYR2166" s="218"/>
      <c r="WYS2166" s="218"/>
      <c r="WYT2166" s="218"/>
      <c r="WYU2166" s="218"/>
      <c r="WYV2166" s="218"/>
      <c r="WYW2166" s="218"/>
      <c r="WYX2166" s="218"/>
      <c r="WYY2166" s="218"/>
      <c r="WYZ2166" s="218"/>
      <c r="WZA2166" s="218"/>
      <c r="WZB2166" s="218"/>
      <c r="WZC2166" s="218"/>
      <c r="WZD2166" s="218"/>
      <c r="WZE2166" s="218"/>
      <c r="WZF2166" s="218"/>
      <c r="WZG2166" s="218"/>
      <c r="WZH2166" s="218"/>
      <c r="WZI2166" s="218"/>
      <c r="WZJ2166" s="218"/>
      <c r="WZK2166" s="218"/>
      <c r="WZL2166" s="218"/>
      <c r="WZM2166" s="218"/>
      <c r="WZN2166" s="218"/>
      <c r="WZO2166" s="218"/>
      <c r="WZP2166" s="218"/>
      <c r="WZQ2166" s="218"/>
      <c r="WZR2166" s="218"/>
      <c r="WZS2166" s="218"/>
      <c r="WZT2166" s="218"/>
      <c r="WZU2166" s="218"/>
      <c r="WZV2166" s="218"/>
      <c r="WZW2166" s="218"/>
      <c r="WZX2166" s="218"/>
      <c r="WZY2166" s="218"/>
      <c r="WZZ2166" s="218"/>
      <c r="XAA2166" s="218"/>
      <c r="XAB2166" s="218"/>
      <c r="XAC2166" s="218"/>
      <c r="XAD2166" s="218"/>
      <c r="XAE2166" s="218"/>
      <c r="XAF2166" s="218"/>
      <c r="XAG2166" s="218"/>
      <c r="XAH2166" s="218"/>
      <c r="XAI2166" s="218"/>
      <c r="XAJ2166" s="218"/>
      <c r="XAK2166" s="218"/>
      <c r="XAL2166" s="218"/>
      <c r="XAM2166" s="218"/>
      <c r="XAN2166" s="218"/>
      <c r="XAO2166" s="218"/>
      <c r="XAP2166" s="218"/>
      <c r="XAQ2166" s="218"/>
      <c r="XAR2166" s="218"/>
      <c r="XAS2166" s="218"/>
      <c r="XAT2166" s="218"/>
      <c r="XAU2166" s="218"/>
      <c r="XAV2166" s="218"/>
      <c r="XAW2166" s="218"/>
      <c r="XAX2166" s="218"/>
      <c r="XAY2166" s="218"/>
      <c r="XAZ2166" s="218"/>
      <c r="XBA2166" s="218"/>
      <c r="XBB2166" s="218"/>
      <c r="XBC2166" s="218"/>
      <c r="XBD2166" s="218"/>
      <c r="XBE2166" s="218"/>
      <c r="XBF2166" s="218"/>
      <c r="XBG2166" s="218"/>
      <c r="XBH2166" s="218"/>
      <c r="XBI2166" s="218"/>
      <c r="XBJ2166" s="218"/>
      <c r="XBK2166" s="218"/>
      <c r="XBL2166" s="218"/>
      <c r="XBM2166" s="218"/>
      <c r="XBN2166" s="218"/>
      <c r="XBO2166" s="218"/>
      <c r="XBP2166" s="218"/>
      <c r="XBQ2166" s="218"/>
      <c r="XBR2166" s="218"/>
      <c r="XBS2166" s="218"/>
      <c r="XBT2166" s="218"/>
      <c r="XBU2166" s="218"/>
      <c r="XBV2166" s="218"/>
      <c r="XBW2166" s="218"/>
      <c r="XBX2166" s="218"/>
      <c r="XBY2166" s="218"/>
      <c r="XBZ2166" s="218"/>
      <c r="XCA2166" s="218"/>
      <c r="XCB2166" s="218"/>
      <c r="XCC2166" s="218"/>
      <c r="XCD2166" s="218"/>
      <c r="XCE2166" s="218"/>
      <c r="XCF2166" s="218"/>
      <c r="XCG2166" s="218"/>
      <c r="XCH2166" s="218"/>
      <c r="XCI2166" s="218"/>
      <c r="XCJ2166" s="218"/>
      <c r="XCK2166" s="218"/>
      <c r="XCL2166" s="218"/>
      <c r="XCM2166" s="218"/>
      <c r="XCN2166" s="218"/>
      <c r="XCO2166" s="218"/>
      <c r="XCP2166" s="218"/>
      <c r="XCQ2166" s="218"/>
      <c r="XCR2166" s="218"/>
      <c r="XCS2166" s="218"/>
      <c r="XCT2166" s="218"/>
      <c r="XCU2166" s="218"/>
      <c r="XCV2166" s="218"/>
      <c r="XCW2166" s="218"/>
      <c r="XCX2166" s="218"/>
      <c r="XCY2166" s="218"/>
      <c r="XCZ2166" s="218"/>
      <c r="XDA2166" s="218"/>
      <c r="XDB2166" s="218"/>
      <c r="XDC2166" s="218"/>
      <c r="XDD2166" s="218"/>
      <c r="XDE2166" s="218"/>
      <c r="XDF2166" s="218"/>
      <c r="XDG2166" s="218"/>
      <c r="XDH2166" s="218"/>
      <c r="XDI2166" s="218"/>
      <c r="XDJ2166" s="218"/>
      <c r="XDK2166" s="218"/>
      <c r="XDL2166" s="218"/>
      <c r="XDM2166" s="218"/>
      <c r="XDN2166" s="218"/>
      <c r="XDO2166" s="218"/>
      <c r="XDP2166" s="218"/>
      <c r="XDQ2166" s="218"/>
      <c r="XDR2166" s="218"/>
      <c r="XDS2166" s="218"/>
      <c r="XDT2166" s="218"/>
      <c r="XDU2166" s="218"/>
      <c r="XDV2166" s="218"/>
      <c r="XDW2166" s="218"/>
      <c r="XDX2166" s="218"/>
      <c r="XDY2166" s="218"/>
      <c r="XDZ2166" s="218"/>
      <c r="XEA2166" s="218"/>
      <c r="XEB2166" s="218"/>
      <c r="XEC2166" s="218"/>
      <c r="XED2166" s="218"/>
      <c r="XEE2166" s="218"/>
      <c r="XEF2166" s="218"/>
      <c r="XEG2166" s="218"/>
      <c r="XEH2166" s="218"/>
      <c r="XEI2166" s="218"/>
      <c r="XEJ2166" s="218"/>
      <c r="XEK2166" s="218"/>
      <c r="XEL2166" s="218"/>
      <c r="XEM2166" s="218"/>
      <c r="XEN2166" s="218"/>
      <c r="XEO2166" s="218"/>
      <c r="XEP2166" s="218"/>
      <c r="XEQ2166" s="218"/>
      <c r="XER2166" s="218"/>
      <c r="XES2166" s="218"/>
      <c r="XET2166" s="218"/>
      <c r="XEU2166" s="218"/>
      <c r="XEV2166" s="218"/>
      <c r="XEW2166" s="218"/>
      <c r="XEX2166" s="218"/>
      <c r="XEY2166" s="218"/>
      <c r="XEZ2166" s="218"/>
      <c r="XFA2166" s="218"/>
      <c r="XFB2166" s="218"/>
      <c r="XFC2166" s="218"/>
      <c r="XFD2166" s="218"/>
    </row>
    <row r="2167" spans="1:16384" s="94" customFormat="1" ht="20.100000000000001" customHeight="1" x14ac:dyDescent="0.25">
      <c r="A2167" s="154"/>
      <c r="B2167" s="60" t="str">
        <f t="shared" si="126"/>
        <v>00.03.27.3.1.1.12.B.424.2023</v>
      </c>
      <c r="C2167" s="20">
        <v>424</v>
      </c>
      <c r="D2167" s="72" t="s">
        <v>1085</v>
      </c>
      <c r="E2167" s="60" t="str">
        <f>'[1]2023'!$B$134</f>
        <v>kursi plastik</v>
      </c>
      <c r="F2167" s="19" t="s">
        <v>893</v>
      </c>
      <c r="G2167" s="311">
        <f>'[1]2023'!$D$134/12</f>
        <v>85000</v>
      </c>
      <c r="H2167" s="269" t="s">
        <v>1164</v>
      </c>
      <c r="I2167" s="73">
        <v>2023</v>
      </c>
      <c r="J2167" s="126" t="s">
        <v>1463</v>
      </c>
      <c r="K2167" s="126" t="s">
        <v>59</v>
      </c>
      <c r="L2167" s="126" t="s">
        <v>59</v>
      </c>
      <c r="M2167" s="60"/>
      <c r="N2167" s="10">
        <v>1</v>
      </c>
      <c r="O2167" s="15" t="s">
        <v>947</v>
      </c>
      <c r="P2167" s="28" t="s">
        <v>1444</v>
      </c>
      <c r="Q2167" s="73"/>
      <c r="R2167" s="60"/>
      <c r="S2167" s="60"/>
      <c r="T2167" s="218"/>
      <c r="U2167" s="218"/>
      <c r="V2167" s="218"/>
      <c r="W2167" s="218"/>
      <c r="X2167" s="218"/>
      <c r="Y2167" s="218"/>
      <c r="Z2167" s="218"/>
      <c r="AA2167" s="218"/>
      <c r="AB2167" s="218"/>
      <c r="AC2167" s="218"/>
      <c r="AD2167" s="218"/>
      <c r="AE2167" s="218"/>
      <c r="AF2167" s="218"/>
      <c r="AG2167" s="218"/>
      <c r="AH2167" s="218"/>
      <c r="AI2167" s="218"/>
      <c r="AJ2167" s="218"/>
      <c r="AK2167" s="218"/>
      <c r="AL2167" s="218"/>
      <c r="AM2167" s="218"/>
      <c r="AN2167" s="218"/>
      <c r="AO2167" s="218"/>
      <c r="AP2167" s="218"/>
      <c r="AQ2167" s="218"/>
      <c r="AR2167" s="218"/>
      <c r="AS2167" s="218"/>
      <c r="AT2167" s="218"/>
      <c r="AU2167" s="218"/>
      <c r="AV2167" s="218"/>
      <c r="AW2167" s="218"/>
      <c r="AX2167" s="218"/>
      <c r="AY2167" s="218"/>
      <c r="AZ2167" s="218"/>
      <c r="BA2167" s="218"/>
      <c r="BB2167" s="218"/>
      <c r="BC2167" s="218"/>
      <c r="BD2167" s="218"/>
      <c r="BE2167" s="218"/>
      <c r="BF2167" s="218"/>
      <c r="BG2167" s="218"/>
      <c r="BH2167" s="218"/>
      <c r="BI2167" s="218"/>
      <c r="BJ2167" s="218"/>
      <c r="BK2167" s="218"/>
      <c r="BL2167" s="218"/>
      <c r="BM2167" s="218"/>
      <c r="BN2167" s="218"/>
      <c r="BO2167" s="218"/>
      <c r="BP2167" s="218"/>
      <c r="BQ2167" s="218"/>
      <c r="BR2167" s="218"/>
      <c r="BS2167" s="218"/>
      <c r="BT2167" s="218"/>
      <c r="BU2167" s="218"/>
      <c r="BV2167" s="218"/>
      <c r="BW2167" s="218"/>
      <c r="BX2167" s="218"/>
      <c r="BY2167" s="218"/>
      <c r="BZ2167" s="218"/>
      <c r="CA2167" s="218"/>
      <c r="CB2167" s="218"/>
      <c r="CC2167" s="218"/>
      <c r="CD2167" s="218"/>
      <c r="CE2167" s="218"/>
      <c r="CF2167" s="218"/>
      <c r="CG2167" s="218"/>
      <c r="CH2167" s="218"/>
      <c r="CI2167" s="218"/>
      <c r="CJ2167" s="218"/>
      <c r="CK2167" s="218"/>
      <c r="CL2167" s="218"/>
      <c r="CM2167" s="218"/>
      <c r="CN2167" s="218"/>
      <c r="CO2167" s="218"/>
      <c r="CP2167" s="218"/>
      <c r="CQ2167" s="218"/>
      <c r="CR2167" s="218"/>
      <c r="CS2167" s="218"/>
      <c r="CT2167" s="218"/>
      <c r="CU2167" s="218"/>
      <c r="CV2167" s="218"/>
      <c r="CW2167" s="218"/>
      <c r="CX2167" s="218"/>
      <c r="CY2167" s="218"/>
      <c r="CZ2167" s="218"/>
      <c r="DA2167" s="218"/>
      <c r="DB2167" s="218"/>
      <c r="DC2167" s="218"/>
      <c r="DD2167" s="218"/>
      <c r="DE2167" s="218"/>
      <c r="DF2167" s="218"/>
      <c r="DG2167" s="218"/>
      <c r="DH2167" s="218"/>
      <c r="DI2167" s="218"/>
      <c r="DJ2167" s="218"/>
      <c r="DK2167" s="218"/>
      <c r="DL2167" s="218"/>
      <c r="DM2167" s="218"/>
      <c r="DN2167" s="218"/>
      <c r="DO2167" s="218"/>
      <c r="DP2167" s="218"/>
      <c r="DQ2167" s="218"/>
      <c r="DR2167" s="218"/>
      <c r="DS2167" s="218"/>
      <c r="DT2167" s="218"/>
      <c r="DU2167" s="218"/>
      <c r="DV2167" s="218"/>
      <c r="DW2167" s="218"/>
      <c r="DX2167" s="218"/>
      <c r="DY2167" s="218"/>
      <c r="DZ2167" s="218"/>
      <c r="EA2167" s="218"/>
      <c r="EB2167" s="218"/>
      <c r="EC2167" s="218"/>
      <c r="ED2167" s="218"/>
      <c r="EE2167" s="218"/>
      <c r="EF2167" s="218"/>
      <c r="EG2167" s="218"/>
      <c r="EH2167" s="218"/>
      <c r="EI2167" s="218"/>
      <c r="EJ2167" s="218"/>
      <c r="EK2167" s="218"/>
      <c r="EL2167" s="218"/>
      <c r="EM2167" s="218"/>
      <c r="EN2167" s="218"/>
      <c r="EO2167" s="218"/>
      <c r="EP2167" s="218"/>
      <c r="EQ2167" s="218"/>
      <c r="ER2167" s="218"/>
      <c r="ES2167" s="218"/>
      <c r="ET2167" s="218"/>
      <c r="EU2167" s="218"/>
      <c r="EV2167" s="218"/>
      <c r="EW2167" s="218"/>
      <c r="EX2167" s="218"/>
      <c r="EY2167" s="218"/>
      <c r="EZ2167" s="218"/>
      <c r="FA2167" s="218"/>
      <c r="FB2167" s="218"/>
      <c r="FC2167" s="218"/>
      <c r="FD2167" s="218"/>
      <c r="FE2167" s="218"/>
      <c r="FF2167" s="218"/>
      <c r="FG2167" s="218"/>
      <c r="FH2167" s="218"/>
      <c r="FI2167" s="218"/>
      <c r="FJ2167" s="218"/>
      <c r="FK2167" s="218"/>
      <c r="FL2167" s="218"/>
      <c r="FM2167" s="218"/>
      <c r="FN2167" s="218"/>
      <c r="FO2167" s="218"/>
      <c r="FP2167" s="218"/>
      <c r="FQ2167" s="218"/>
      <c r="FR2167" s="218"/>
      <c r="FS2167" s="218"/>
      <c r="FT2167" s="218"/>
      <c r="FU2167" s="218"/>
      <c r="FV2167" s="218"/>
      <c r="FW2167" s="218"/>
      <c r="FX2167" s="218"/>
      <c r="FY2167" s="218"/>
      <c r="FZ2167" s="218"/>
      <c r="GA2167" s="218"/>
      <c r="GB2167" s="218"/>
      <c r="GC2167" s="218"/>
      <c r="GD2167" s="218"/>
      <c r="GE2167" s="218"/>
      <c r="GF2167" s="218"/>
      <c r="GG2167" s="218"/>
      <c r="GH2167" s="218"/>
      <c r="GI2167" s="218"/>
      <c r="GJ2167" s="218"/>
      <c r="GK2167" s="218"/>
      <c r="GL2167" s="218"/>
      <c r="GM2167" s="218"/>
      <c r="GN2167" s="218"/>
      <c r="GO2167" s="218"/>
      <c r="GP2167" s="218"/>
      <c r="GQ2167" s="218"/>
      <c r="GR2167" s="218"/>
      <c r="GS2167" s="218"/>
      <c r="GT2167" s="218"/>
      <c r="GU2167" s="218"/>
      <c r="GV2167" s="218"/>
      <c r="GW2167" s="218"/>
      <c r="GX2167" s="218"/>
      <c r="GY2167" s="218"/>
      <c r="GZ2167" s="218"/>
      <c r="HA2167" s="218"/>
      <c r="HB2167" s="218"/>
      <c r="HC2167" s="218"/>
      <c r="HD2167" s="218"/>
      <c r="HE2167" s="218"/>
      <c r="HF2167" s="218"/>
      <c r="HG2167" s="218"/>
      <c r="HH2167" s="218"/>
      <c r="HI2167" s="218"/>
      <c r="HJ2167" s="218"/>
      <c r="HK2167" s="218"/>
      <c r="HL2167" s="218"/>
      <c r="HM2167" s="218"/>
      <c r="HN2167" s="218"/>
      <c r="HO2167" s="218"/>
      <c r="HP2167" s="218"/>
      <c r="HQ2167" s="218"/>
      <c r="HR2167" s="218"/>
      <c r="HS2167" s="218"/>
      <c r="HT2167" s="218"/>
      <c r="HU2167" s="218"/>
      <c r="HV2167" s="218"/>
      <c r="HW2167" s="218"/>
      <c r="HX2167" s="218"/>
      <c r="HY2167" s="218"/>
      <c r="HZ2167" s="218"/>
      <c r="IA2167" s="218"/>
      <c r="IB2167" s="218"/>
      <c r="IC2167" s="218"/>
      <c r="ID2167" s="218"/>
      <c r="IE2167" s="218"/>
      <c r="IF2167" s="218"/>
      <c r="IG2167" s="218"/>
      <c r="IH2167" s="218"/>
      <c r="II2167" s="218"/>
      <c r="IJ2167" s="218"/>
      <c r="IK2167" s="218"/>
      <c r="IL2167" s="218"/>
      <c r="IM2167" s="218"/>
      <c r="IN2167" s="218"/>
      <c r="IO2167" s="218"/>
      <c r="IP2167" s="218"/>
      <c r="IQ2167" s="218"/>
      <c r="IR2167" s="218"/>
      <c r="IS2167" s="218"/>
      <c r="IT2167" s="218"/>
      <c r="IU2167" s="218"/>
      <c r="IV2167" s="218"/>
      <c r="IW2167" s="218"/>
      <c r="IX2167" s="218"/>
      <c r="IY2167" s="218"/>
      <c r="IZ2167" s="218"/>
      <c r="JA2167" s="218"/>
      <c r="JB2167" s="218"/>
      <c r="JC2167" s="218"/>
      <c r="JD2167" s="218"/>
      <c r="JE2167" s="218"/>
      <c r="JF2167" s="218"/>
      <c r="JG2167" s="218"/>
      <c r="JH2167" s="218"/>
      <c r="JI2167" s="218"/>
      <c r="JJ2167" s="218"/>
      <c r="JK2167" s="218"/>
      <c r="JL2167" s="218"/>
      <c r="JM2167" s="218"/>
      <c r="JN2167" s="218"/>
      <c r="JO2167" s="218"/>
      <c r="JP2167" s="218"/>
      <c r="JQ2167" s="218"/>
      <c r="JR2167" s="218"/>
      <c r="JS2167" s="218"/>
      <c r="JT2167" s="218"/>
      <c r="JU2167" s="218"/>
      <c r="JV2167" s="218"/>
      <c r="JW2167" s="218"/>
      <c r="JX2167" s="218"/>
      <c r="JY2167" s="218"/>
      <c r="JZ2167" s="218"/>
      <c r="KA2167" s="218"/>
      <c r="KB2167" s="218"/>
      <c r="KC2167" s="218"/>
      <c r="KD2167" s="218"/>
      <c r="KE2167" s="218"/>
      <c r="KF2167" s="218"/>
      <c r="KG2167" s="218"/>
      <c r="KH2167" s="218"/>
      <c r="KI2167" s="218"/>
      <c r="KJ2167" s="218"/>
      <c r="KK2167" s="218"/>
      <c r="KL2167" s="218"/>
      <c r="KM2167" s="218"/>
      <c r="KN2167" s="218"/>
      <c r="KO2167" s="218"/>
      <c r="KP2167" s="218"/>
      <c r="KQ2167" s="218"/>
      <c r="KR2167" s="218"/>
      <c r="KS2167" s="218"/>
      <c r="KT2167" s="218"/>
      <c r="KU2167" s="218"/>
      <c r="KV2167" s="218"/>
      <c r="KW2167" s="218"/>
      <c r="KX2167" s="218"/>
      <c r="KY2167" s="218"/>
      <c r="KZ2167" s="218"/>
      <c r="LA2167" s="218"/>
      <c r="LB2167" s="218"/>
      <c r="LC2167" s="218"/>
      <c r="LD2167" s="218"/>
      <c r="LE2167" s="218"/>
      <c r="LF2167" s="218"/>
      <c r="LG2167" s="218"/>
      <c r="LH2167" s="218"/>
      <c r="LI2167" s="218"/>
      <c r="LJ2167" s="218"/>
      <c r="LK2167" s="218"/>
      <c r="LL2167" s="218"/>
      <c r="LM2167" s="218"/>
      <c r="LN2167" s="218"/>
      <c r="LO2167" s="218"/>
      <c r="LP2167" s="218"/>
      <c r="LQ2167" s="218"/>
      <c r="LR2167" s="218"/>
      <c r="LS2167" s="218"/>
      <c r="LT2167" s="218"/>
      <c r="LU2167" s="218"/>
      <c r="LV2167" s="218"/>
      <c r="LW2167" s="218"/>
      <c r="LX2167" s="218"/>
      <c r="LY2167" s="218"/>
      <c r="LZ2167" s="218"/>
      <c r="MA2167" s="218"/>
      <c r="MB2167" s="218"/>
      <c r="MC2167" s="218"/>
      <c r="MD2167" s="218"/>
      <c r="ME2167" s="218"/>
      <c r="MF2167" s="218"/>
      <c r="MG2167" s="218"/>
      <c r="MH2167" s="218"/>
      <c r="MI2167" s="218"/>
      <c r="MJ2167" s="218"/>
      <c r="MK2167" s="218"/>
      <c r="ML2167" s="218"/>
      <c r="MM2167" s="218"/>
      <c r="MN2167" s="218"/>
      <c r="MO2167" s="218"/>
      <c r="MP2167" s="218"/>
      <c r="MQ2167" s="218"/>
      <c r="MR2167" s="218"/>
      <c r="MS2167" s="218"/>
      <c r="MT2167" s="218"/>
      <c r="MU2167" s="218"/>
      <c r="MV2167" s="218"/>
      <c r="MW2167" s="218"/>
      <c r="MX2167" s="218"/>
      <c r="MY2167" s="218"/>
      <c r="MZ2167" s="218"/>
      <c r="NA2167" s="218"/>
      <c r="NB2167" s="218"/>
      <c r="NC2167" s="218"/>
      <c r="ND2167" s="218"/>
      <c r="NE2167" s="218"/>
      <c r="NF2167" s="218"/>
      <c r="NG2167" s="218"/>
      <c r="NH2167" s="218"/>
      <c r="NI2167" s="218"/>
      <c r="NJ2167" s="218"/>
      <c r="NK2167" s="218"/>
      <c r="NL2167" s="218"/>
      <c r="NM2167" s="218"/>
      <c r="NN2167" s="218"/>
      <c r="NO2167" s="218"/>
      <c r="NP2167" s="218"/>
      <c r="NQ2167" s="218"/>
      <c r="NR2167" s="218"/>
      <c r="NS2167" s="218"/>
      <c r="NT2167" s="218"/>
      <c r="NU2167" s="218"/>
      <c r="NV2167" s="218"/>
      <c r="NW2167" s="218"/>
      <c r="NX2167" s="218"/>
      <c r="NY2167" s="218"/>
      <c r="NZ2167" s="218"/>
      <c r="OA2167" s="218"/>
      <c r="OB2167" s="218"/>
      <c r="OC2167" s="218"/>
      <c r="OD2167" s="218"/>
      <c r="OE2167" s="218"/>
      <c r="OF2167" s="218"/>
      <c r="OG2167" s="218"/>
      <c r="OH2167" s="218"/>
      <c r="OI2167" s="218"/>
      <c r="OJ2167" s="218"/>
      <c r="OK2167" s="218"/>
      <c r="OL2167" s="218"/>
      <c r="OM2167" s="218"/>
      <c r="ON2167" s="218"/>
      <c r="OO2167" s="218"/>
      <c r="OP2167" s="218"/>
      <c r="OQ2167" s="218"/>
      <c r="OR2167" s="218"/>
      <c r="OS2167" s="218"/>
      <c r="OT2167" s="218"/>
      <c r="OU2167" s="218"/>
      <c r="OV2167" s="218"/>
      <c r="OW2167" s="218"/>
      <c r="OX2167" s="218"/>
      <c r="OY2167" s="218"/>
      <c r="OZ2167" s="218"/>
      <c r="PA2167" s="218"/>
      <c r="PB2167" s="218"/>
      <c r="PC2167" s="218"/>
      <c r="PD2167" s="218"/>
      <c r="PE2167" s="218"/>
      <c r="PF2167" s="218"/>
      <c r="PG2167" s="218"/>
      <c r="PH2167" s="218"/>
      <c r="PI2167" s="218"/>
      <c r="PJ2167" s="218"/>
      <c r="PK2167" s="218"/>
      <c r="PL2167" s="218"/>
      <c r="PM2167" s="218"/>
      <c r="PN2167" s="218"/>
      <c r="PO2167" s="218"/>
      <c r="PP2167" s="218"/>
      <c r="PQ2167" s="218"/>
      <c r="PR2167" s="218"/>
      <c r="PS2167" s="218"/>
      <c r="PT2167" s="218"/>
      <c r="PU2167" s="218"/>
      <c r="PV2167" s="218"/>
      <c r="PW2167" s="218"/>
      <c r="PX2167" s="218"/>
      <c r="PY2167" s="218"/>
      <c r="PZ2167" s="218"/>
      <c r="QA2167" s="218"/>
      <c r="QB2167" s="218"/>
      <c r="QC2167" s="218"/>
      <c r="QD2167" s="218"/>
      <c r="QE2167" s="218"/>
      <c r="QF2167" s="218"/>
      <c r="QG2167" s="218"/>
      <c r="QH2167" s="218"/>
      <c r="QI2167" s="218"/>
      <c r="QJ2167" s="218"/>
      <c r="QK2167" s="218"/>
      <c r="QL2167" s="218"/>
      <c r="QM2167" s="218"/>
      <c r="QN2167" s="218"/>
      <c r="QO2167" s="218"/>
      <c r="QP2167" s="218"/>
      <c r="QQ2167" s="218"/>
      <c r="QR2167" s="218"/>
      <c r="QS2167" s="218"/>
      <c r="QT2167" s="218"/>
      <c r="QU2167" s="218"/>
      <c r="QV2167" s="218"/>
      <c r="QW2167" s="218"/>
      <c r="QX2167" s="218"/>
      <c r="QY2167" s="218"/>
      <c r="QZ2167" s="218"/>
      <c r="RA2167" s="218"/>
      <c r="RB2167" s="218"/>
      <c r="RC2167" s="218"/>
      <c r="RD2167" s="218"/>
      <c r="RE2167" s="218"/>
      <c r="RF2167" s="218"/>
      <c r="RG2167" s="218"/>
      <c r="RH2167" s="218"/>
      <c r="RI2167" s="218"/>
      <c r="RJ2167" s="218"/>
      <c r="RK2167" s="218"/>
      <c r="RL2167" s="218"/>
      <c r="RM2167" s="218"/>
      <c r="RN2167" s="218"/>
      <c r="RO2167" s="218"/>
      <c r="RP2167" s="218"/>
      <c r="RQ2167" s="218"/>
      <c r="RR2167" s="218"/>
      <c r="RS2167" s="218"/>
      <c r="RT2167" s="218"/>
      <c r="RU2167" s="218"/>
      <c r="RV2167" s="218"/>
      <c r="RW2167" s="218"/>
      <c r="RX2167" s="218"/>
      <c r="RY2167" s="218"/>
      <c r="RZ2167" s="218"/>
      <c r="SA2167" s="218"/>
      <c r="SB2167" s="218"/>
      <c r="SC2167" s="218"/>
      <c r="SD2167" s="218"/>
      <c r="SE2167" s="218"/>
      <c r="SF2167" s="218"/>
      <c r="SG2167" s="218"/>
      <c r="SH2167" s="218"/>
      <c r="SI2167" s="218"/>
      <c r="SJ2167" s="218"/>
      <c r="SK2167" s="218"/>
      <c r="SL2167" s="218"/>
      <c r="SM2167" s="218"/>
      <c r="SN2167" s="218"/>
      <c r="SO2167" s="218"/>
      <c r="SP2167" s="218"/>
      <c r="SQ2167" s="218"/>
      <c r="SR2167" s="218"/>
      <c r="SS2167" s="218"/>
      <c r="ST2167" s="218"/>
      <c r="SU2167" s="218"/>
      <c r="SV2167" s="218"/>
      <c r="SW2167" s="218"/>
      <c r="SX2167" s="218"/>
      <c r="SY2167" s="218"/>
      <c r="SZ2167" s="218"/>
      <c r="TA2167" s="218"/>
      <c r="TB2167" s="218"/>
      <c r="TC2167" s="218"/>
      <c r="TD2167" s="218"/>
      <c r="TE2167" s="218"/>
      <c r="TF2167" s="218"/>
      <c r="TG2167" s="218"/>
      <c r="TH2167" s="218"/>
      <c r="TI2167" s="218"/>
      <c r="TJ2167" s="218"/>
      <c r="TK2167" s="218"/>
      <c r="TL2167" s="218"/>
      <c r="TM2167" s="218"/>
      <c r="TN2167" s="218"/>
      <c r="TO2167" s="218"/>
      <c r="TP2167" s="218"/>
      <c r="TQ2167" s="218"/>
      <c r="TR2167" s="218"/>
      <c r="TS2167" s="218"/>
      <c r="TT2167" s="218"/>
      <c r="TU2167" s="218"/>
      <c r="TV2167" s="218"/>
      <c r="TW2167" s="218"/>
      <c r="TX2167" s="218"/>
      <c r="TY2167" s="218"/>
      <c r="TZ2167" s="218"/>
      <c r="UA2167" s="218"/>
      <c r="UB2167" s="218"/>
      <c r="UC2167" s="218"/>
      <c r="UD2167" s="218"/>
      <c r="UE2167" s="218"/>
      <c r="UF2167" s="218"/>
      <c r="UG2167" s="218"/>
      <c r="UH2167" s="218"/>
      <c r="UI2167" s="218"/>
      <c r="UJ2167" s="218"/>
      <c r="UK2167" s="218"/>
      <c r="UL2167" s="218"/>
      <c r="UM2167" s="218"/>
      <c r="UN2167" s="218"/>
      <c r="UO2167" s="218"/>
      <c r="UP2167" s="218"/>
      <c r="UQ2167" s="218"/>
      <c r="UR2167" s="218"/>
      <c r="US2167" s="218"/>
      <c r="UT2167" s="218"/>
      <c r="UU2167" s="218"/>
      <c r="UV2167" s="218"/>
      <c r="UW2167" s="218"/>
      <c r="UX2167" s="218"/>
      <c r="UY2167" s="218"/>
      <c r="UZ2167" s="218"/>
      <c r="VA2167" s="218"/>
      <c r="VB2167" s="218"/>
      <c r="VC2167" s="218"/>
      <c r="VD2167" s="218"/>
      <c r="VE2167" s="218"/>
      <c r="VF2167" s="218"/>
      <c r="VG2167" s="218"/>
      <c r="VH2167" s="218"/>
      <c r="VI2167" s="218"/>
      <c r="VJ2167" s="218"/>
      <c r="VK2167" s="218"/>
      <c r="VL2167" s="218"/>
      <c r="VM2167" s="218"/>
      <c r="VN2167" s="218"/>
      <c r="VO2167" s="218"/>
      <c r="VP2167" s="218"/>
      <c r="VQ2167" s="218"/>
      <c r="VR2167" s="218"/>
      <c r="VS2167" s="218"/>
      <c r="VT2167" s="218"/>
      <c r="VU2167" s="218"/>
      <c r="VV2167" s="218"/>
      <c r="VW2167" s="218"/>
      <c r="VX2167" s="218"/>
      <c r="VY2167" s="218"/>
      <c r="VZ2167" s="218"/>
      <c r="WA2167" s="218"/>
      <c r="WB2167" s="218"/>
      <c r="WC2167" s="218"/>
      <c r="WD2167" s="218"/>
      <c r="WE2167" s="218"/>
      <c r="WF2167" s="218"/>
      <c r="WG2167" s="218"/>
      <c r="WH2167" s="218"/>
      <c r="WI2167" s="218"/>
      <c r="WJ2167" s="218"/>
      <c r="WK2167" s="218"/>
      <c r="WL2167" s="218"/>
      <c r="WM2167" s="218"/>
      <c r="WN2167" s="218"/>
      <c r="WO2167" s="218"/>
      <c r="WP2167" s="218"/>
      <c r="WQ2167" s="218"/>
      <c r="WR2167" s="218"/>
      <c r="WS2167" s="218"/>
      <c r="WT2167" s="218"/>
      <c r="WU2167" s="218"/>
      <c r="WV2167" s="218"/>
      <c r="WW2167" s="218"/>
      <c r="WX2167" s="218"/>
      <c r="WY2167" s="218"/>
      <c r="WZ2167" s="218"/>
      <c r="XA2167" s="218"/>
      <c r="XB2167" s="218"/>
      <c r="XC2167" s="218"/>
      <c r="XD2167" s="218"/>
      <c r="XE2167" s="218"/>
      <c r="XF2167" s="218"/>
      <c r="XG2167" s="218"/>
      <c r="XH2167" s="218"/>
      <c r="XI2167" s="218"/>
      <c r="XJ2167" s="218"/>
      <c r="XK2167" s="218"/>
      <c r="XL2167" s="218"/>
      <c r="XM2167" s="218"/>
      <c r="XN2167" s="218"/>
      <c r="XO2167" s="218"/>
      <c r="XP2167" s="218"/>
      <c r="XQ2167" s="218"/>
      <c r="XR2167" s="218"/>
      <c r="XS2167" s="218"/>
      <c r="XT2167" s="218"/>
      <c r="XU2167" s="218"/>
      <c r="XV2167" s="218"/>
      <c r="XW2167" s="218"/>
      <c r="XX2167" s="218"/>
      <c r="XY2167" s="218"/>
      <c r="XZ2167" s="218"/>
      <c r="YA2167" s="218"/>
      <c r="YB2167" s="218"/>
      <c r="YC2167" s="218"/>
      <c r="YD2167" s="218"/>
      <c r="YE2167" s="218"/>
      <c r="YF2167" s="218"/>
      <c r="YG2167" s="218"/>
      <c r="YH2167" s="218"/>
      <c r="YI2167" s="218"/>
      <c r="YJ2167" s="218"/>
      <c r="YK2167" s="218"/>
      <c r="YL2167" s="218"/>
      <c r="YM2167" s="218"/>
      <c r="YN2167" s="218"/>
      <c r="YO2167" s="218"/>
      <c r="YP2167" s="218"/>
      <c r="YQ2167" s="218"/>
      <c r="YR2167" s="218"/>
      <c r="YS2167" s="218"/>
      <c r="YT2167" s="218"/>
      <c r="YU2167" s="218"/>
      <c r="YV2167" s="218"/>
      <c r="YW2167" s="218"/>
      <c r="YX2167" s="218"/>
      <c r="YY2167" s="218"/>
      <c r="YZ2167" s="218"/>
      <c r="ZA2167" s="218"/>
      <c r="ZB2167" s="218"/>
      <c r="ZC2167" s="218"/>
      <c r="ZD2167" s="218"/>
      <c r="ZE2167" s="218"/>
      <c r="ZF2167" s="218"/>
      <c r="ZG2167" s="218"/>
      <c r="ZH2167" s="218"/>
      <c r="ZI2167" s="218"/>
      <c r="ZJ2167" s="218"/>
      <c r="ZK2167" s="218"/>
      <c r="ZL2167" s="218"/>
      <c r="ZM2167" s="218"/>
      <c r="ZN2167" s="218"/>
      <c r="ZO2167" s="218"/>
      <c r="ZP2167" s="218"/>
      <c r="ZQ2167" s="218"/>
      <c r="ZR2167" s="218"/>
      <c r="ZS2167" s="218"/>
      <c r="ZT2167" s="218"/>
      <c r="ZU2167" s="218"/>
      <c r="ZV2167" s="218"/>
      <c r="ZW2167" s="218"/>
      <c r="ZX2167" s="218"/>
      <c r="ZY2167" s="218"/>
      <c r="ZZ2167" s="218"/>
      <c r="AAA2167" s="218"/>
      <c r="AAB2167" s="218"/>
      <c r="AAC2167" s="218"/>
      <c r="AAD2167" s="218"/>
      <c r="AAE2167" s="218"/>
      <c r="AAF2167" s="218"/>
      <c r="AAG2167" s="218"/>
      <c r="AAH2167" s="218"/>
      <c r="AAI2167" s="218"/>
      <c r="AAJ2167" s="218"/>
      <c r="AAK2167" s="218"/>
      <c r="AAL2167" s="218"/>
      <c r="AAM2167" s="218"/>
      <c r="AAN2167" s="218"/>
      <c r="AAO2167" s="218"/>
      <c r="AAP2167" s="218"/>
      <c r="AAQ2167" s="218"/>
      <c r="AAR2167" s="218"/>
      <c r="AAS2167" s="218"/>
      <c r="AAT2167" s="218"/>
      <c r="AAU2167" s="218"/>
      <c r="AAV2167" s="218"/>
      <c r="AAW2167" s="218"/>
      <c r="AAX2167" s="218"/>
      <c r="AAY2167" s="218"/>
      <c r="AAZ2167" s="218"/>
      <c r="ABA2167" s="218"/>
      <c r="ABB2167" s="218"/>
      <c r="ABC2167" s="218"/>
      <c r="ABD2167" s="218"/>
      <c r="ABE2167" s="218"/>
      <c r="ABF2167" s="218"/>
      <c r="ABG2167" s="218"/>
      <c r="ABH2167" s="218"/>
      <c r="ABI2167" s="218"/>
      <c r="ABJ2167" s="218"/>
      <c r="ABK2167" s="218"/>
      <c r="ABL2167" s="218"/>
      <c r="ABM2167" s="218"/>
      <c r="ABN2167" s="218"/>
      <c r="ABO2167" s="218"/>
      <c r="ABP2167" s="218"/>
      <c r="ABQ2167" s="218"/>
      <c r="ABR2167" s="218"/>
      <c r="ABS2167" s="218"/>
      <c r="ABT2167" s="218"/>
      <c r="ABU2167" s="218"/>
      <c r="ABV2167" s="218"/>
      <c r="ABW2167" s="218"/>
      <c r="ABX2167" s="218"/>
      <c r="ABY2167" s="218"/>
      <c r="ABZ2167" s="218"/>
      <c r="ACA2167" s="218"/>
      <c r="ACB2167" s="218"/>
      <c r="ACC2167" s="218"/>
      <c r="ACD2167" s="218"/>
      <c r="ACE2167" s="218"/>
      <c r="ACF2167" s="218"/>
      <c r="ACG2167" s="218"/>
      <c r="ACH2167" s="218"/>
      <c r="ACI2167" s="218"/>
      <c r="ACJ2167" s="218"/>
      <c r="ACK2167" s="218"/>
      <c r="ACL2167" s="218"/>
      <c r="ACM2167" s="218"/>
      <c r="ACN2167" s="218"/>
      <c r="ACO2167" s="218"/>
      <c r="ACP2167" s="218"/>
      <c r="ACQ2167" s="218"/>
      <c r="ACR2167" s="218"/>
      <c r="ACS2167" s="218"/>
      <c r="ACT2167" s="218"/>
      <c r="ACU2167" s="218"/>
      <c r="ACV2167" s="218"/>
      <c r="ACW2167" s="218"/>
      <c r="ACX2167" s="218"/>
      <c r="ACY2167" s="218"/>
      <c r="ACZ2167" s="218"/>
      <c r="ADA2167" s="218"/>
      <c r="ADB2167" s="218"/>
      <c r="ADC2167" s="218"/>
      <c r="ADD2167" s="218"/>
      <c r="ADE2167" s="218"/>
      <c r="ADF2167" s="218"/>
      <c r="ADG2167" s="218"/>
      <c r="ADH2167" s="218"/>
      <c r="ADI2167" s="218"/>
      <c r="ADJ2167" s="218"/>
      <c r="ADK2167" s="218"/>
      <c r="ADL2167" s="218"/>
      <c r="ADM2167" s="218"/>
      <c r="ADN2167" s="218"/>
      <c r="ADO2167" s="218"/>
      <c r="ADP2167" s="218"/>
      <c r="ADQ2167" s="218"/>
      <c r="ADR2167" s="218"/>
      <c r="ADS2167" s="218"/>
      <c r="ADT2167" s="218"/>
      <c r="ADU2167" s="218"/>
      <c r="ADV2167" s="218"/>
      <c r="ADW2167" s="218"/>
      <c r="ADX2167" s="218"/>
      <c r="ADY2167" s="218"/>
      <c r="ADZ2167" s="218"/>
      <c r="AEA2167" s="218"/>
      <c r="AEB2167" s="218"/>
      <c r="AEC2167" s="218"/>
      <c r="AED2167" s="218"/>
      <c r="AEE2167" s="218"/>
      <c r="AEF2167" s="218"/>
      <c r="AEG2167" s="218"/>
      <c r="AEH2167" s="218"/>
      <c r="AEI2167" s="218"/>
      <c r="AEJ2167" s="218"/>
      <c r="AEK2167" s="218"/>
      <c r="AEL2167" s="218"/>
      <c r="AEM2167" s="218"/>
      <c r="AEN2167" s="218"/>
      <c r="AEO2167" s="218"/>
      <c r="AEP2167" s="218"/>
      <c r="AEQ2167" s="218"/>
      <c r="AER2167" s="218"/>
      <c r="AES2167" s="218"/>
      <c r="AET2167" s="218"/>
      <c r="AEU2167" s="218"/>
      <c r="AEV2167" s="218"/>
      <c r="AEW2167" s="218"/>
      <c r="AEX2167" s="218"/>
      <c r="AEY2167" s="218"/>
      <c r="AEZ2167" s="218"/>
      <c r="AFA2167" s="218"/>
      <c r="AFB2167" s="218"/>
      <c r="AFC2167" s="218"/>
      <c r="AFD2167" s="218"/>
      <c r="AFE2167" s="218"/>
      <c r="AFF2167" s="218"/>
      <c r="AFG2167" s="218"/>
      <c r="AFH2167" s="218"/>
      <c r="AFI2167" s="218"/>
      <c r="AFJ2167" s="218"/>
      <c r="AFK2167" s="218"/>
      <c r="AFL2167" s="218"/>
      <c r="AFM2167" s="218"/>
      <c r="AFN2167" s="218"/>
      <c r="AFO2167" s="218"/>
      <c r="AFP2167" s="218"/>
      <c r="AFQ2167" s="218"/>
      <c r="AFR2167" s="218"/>
      <c r="AFS2167" s="218"/>
      <c r="AFT2167" s="218"/>
      <c r="AFU2167" s="218"/>
      <c r="AFV2167" s="218"/>
      <c r="AFW2167" s="218"/>
      <c r="AFX2167" s="218"/>
      <c r="AFY2167" s="218"/>
      <c r="AFZ2167" s="218"/>
      <c r="AGA2167" s="218"/>
      <c r="AGB2167" s="218"/>
      <c r="AGC2167" s="218"/>
      <c r="AGD2167" s="218"/>
      <c r="AGE2167" s="218"/>
      <c r="AGF2167" s="218"/>
      <c r="AGG2167" s="218"/>
      <c r="AGH2167" s="218"/>
      <c r="AGI2167" s="218"/>
      <c r="AGJ2167" s="218"/>
      <c r="AGK2167" s="218"/>
      <c r="AGL2167" s="218"/>
      <c r="AGM2167" s="218"/>
      <c r="AGN2167" s="218"/>
      <c r="AGO2167" s="218"/>
      <c r="AGP2167" s="218"/>
      <c r="AGQ2167" s="218"/>
      <c r="AGR2167" s="218"/>
      <c r="AGS2167" s="218"/>
      <c r="AGT2167" s="218"/>
      <c r="AGU2167" s="218"/>
      <c r="AGV2167" s="218"/>
      <c r="AGW2167" s="218"/>
      <c r="AGX2167" s="218"/>
      <c r="AGY2167" s="218"/>
      <c r="AGZ2167" s="218"/>
      <c r="AHA2167" s="218"/>
      <c r="AHB2167" s="218"/>
      <c r="AHC2167" s="218"/>
      <c r="AHD2167" s="218"/>
      <c r="AHE2167" s="218"/>
      <c r="AHF2167" s="218"/>
      <c r="AHG2167" s="218"/>
      <c r="AHH2167" s="218"/>
      <c r="AHI2167" s="218"/>
      <c r="AHJ2167" s="218"/>
      <c r="AHK2167" s="218"/>
      <c r="AHL2167" s="218"/>
      <c r="AHM2167" s="218"/>
      <c r="AHN2167" s="218"/>
      <c r="AHO2167" s="218"/>
      <c r="AHP2167" s="218"/>
      <c r="AHQ2167" s="218"/>
      <c r="AHR2167" s="218"/>
      <c r="AHS2167" s="218"/>
      <c r="AHT2167" s="218"/>
      <c r="AHU2167" s="218"/>
      <c r="AHV2167" s="218"/>
      <c r="AHW2167" s="218"/>
      <c r="AHX2167" s="218"/>
      <c r="AHY2167" s="218"/>
      <c r="AHZ2167" s="218"/>
      <c r="AIA2167" s="218"/>
      <c r="AIB2167" s="218"/>
      <c r="AIC2167" s="218"/>
      <c r="AID2167" s="218"/>
      <c r="AIE2167" s="218"/>
      <c r="AIF2167" s="218"/>
      <c r="AIG2167" s="218"/>
      <c r="AIH2167" s="218"/>
      <c r="AII2167" s="218"/>
      <c r="AIJ2167" s="218"/>
      <c r="AIK2167" s="218"/>
      <c r="AIL2167" s="218"/>
      <c r="AIM2167" s="218"/>
      <c r="AIN2167" s="218"/>
      <c r="AIO2167" s="218"/>
      <c r="AIP2167" s="218"/>
      <c r="AIQ2167" s="218"/>
      <c r="AIR2167" s="218"/>
      <c r="AIS2167" s="218"/>
      <c r="AIT2167" s="218"/>
      <c r="AIU2167" s="218"/>
      <c r="AIV2167" s="218"/>
      <c r="AIW2167" s="218"/>
      <c r="AIX2167" s="218"/>
      <c r="AIY2167" s="218"/>
      <c r="AIZ2167" s="218"/>
      <c r="AJA2167" s="218"/>
      <c r="AJB2167" s="218"/>
      <c r="AJC2167" s="218"/>
      <c r="AJD2167" s="218"/>
      <c r="AJE2167" s="218"/>
      <c r="AJF2167" s="218"/>
      <c r="AJG2167" s="218"/>
      <c r="AJH2167" s="218"/>
      <c r="AJI2167" s="218"/>
      <c r="AJJ2167" s="218"/>
      <c r="AJK2167" s="218"/>
      <c r="AJL2167" s="218"/>
      <c r="AJM2167" s="218"/>
      <c r="AJN2167" s="218"/>
      <c r="AJO2167" s="218"/>
      <c r="AJP2167" s="218"/>
      <c r="AJQ2167" s="218"/>
      <c r="AJR2167" s="218"/>
      <c r="AJS2167" s="218"/>
      <c r="AJT2167" s="218"/>
      <c r="AJU2167" s="218"/>
      <c r="AJV2167" s="218"/>
      <c r="AJW2167" s="218"/>
      <c r="AJX2167" s="218"/>
      <c r="AJY2167" s="218"/>
      <c r="AJZ2167" s="218"/>
      <c r="AKA2167" s="218"/>
      <c r="AKB2167" s="218"/>
      <c r="AKC2167" s="218"/>
      <c r="AKD2167" s="218"/>
      <c r="AKE2167" s="218"/>
      <c r="AKF2167" s="218"/>
      <c r="AKG2167" s="218"/>
      <c r="AKH2167" s="218"/>
      <c r="AKI2167" s="218"/>
      <c r="AKJ2167" s="218"/>
      <c r="AKK2167" s="218"/>
      <c r="AKL2167" s="218"/>
      <c r="AKM2167" s="218"/>
      <c r="AKN2167" s="218"/>
      <c r="AKO2167" s="218"/>
      <c r="AKP2167" s="218"/>
      <c r="AKQ2167" s="218"/>
      <c r="AKR2167" s="218"/>
      <c r="AKS2167" s="218"/>
      <c r="AKT2167" s="218"/>
      <c r="AKU2167" s="218"/>
      <c r="AKV2167" s="218"/>
      <c r="AKW2167" s="218"/>
      <c r="AKX2167" s="218"/>
      <c r="AKY2167" s="218"/>
      <c r="AKZ2167" s="218"/>
      <c r="ALA2167" s="218"/>
      <c r="ALB2167" s="218"/>
      <c r="ALC2167" s="218"/>
      <c r="ALD2167" s="218"/>
      <c r="ALE2167" s="218"/>
      <c r="ALF2167" s="218"/>
      <c r="ALG2167" s="218"/>
      <c r="ALH2167" s="218"/>
      <c r="ALI2167" s="218"/>
      <c r="ALJ2167" s="218"/>
      <c r="ALK2167" s="218"/>
      <c r="ALL2167" s="218"/>
      <c r="ALM2167" s="218"/>
      <c r="ALN2167" s="218"/>
      <c r="ALO2167" s="218"/>
      <c r="ALP2167" s="218"/>
      <c r="ALQ2167" s="218"/>
      <c r="ALR2167" s="218"/>
      <c r="ALS2167" s="218"/>
      <c r="ALT2167" s="218"/>
      <c r="ALU2167" s="218"/>
      <c r="ALV2167" s="218"/>
      <c r="ALW2167" s="218"/>
      <c r="ALX2167" s="218"/>
      <c r="ALY2167" s="218"/>
      <c r="ALZ2167" s="218"/>
      <c r="AMA2167" s="218"/>
      <c r="AMB2167" s="218"/>
      <c r="AMC2167" s="218"/>
      <c r="AMD2167" s="218"/>
      <c r="AME2167" s="218"/>
      <c r="AMF2167" s="218"/>
      <c r="AMG2167" s="218"/>
      <c r="AMH2167" s="218"/>
      <c r="AMI2167" s="218"/>
      <c r="AMJ2167" s="218"/>
      <c r="AMK2167" s="218"/>
      <c r="AML2167" s="218"/>
      <c r="AMM2167" s="218"/>
      <c r="AMN2167" s="218"/>
      <c r="AMO2167" s="218"/>
      <c r="AMP2167" s="218"/>
      <c r="AMQ2167" s="218"/>
      <c r="AMR2167" s="218"/>
      <c r="AMS2167" s="218"/>
      <c r="AMT2167" s="218"/>
      <c r="AMU2167" s="218"/>
      <c r="AMV2167" s="218"/>
      <c r="AMW2167" s="218"/>
      <c r="AMX2167" s="218"/>
      <c r="AMY2167" s="218"/>
      <c r="AMZ2167" s="218"/>
      <c r="ANA2167" s="218"/>
      <c r="ANB2167" s="218"/>
      <c r="ANC2167" s="218"/>
      <c r="AND2167" s="218"/>
      <c r="ANE2167" s="218"/>
      <c r="ANF2167" s="218"/>
      <c r="ANG2167" s="218"/>
      <c r="ANH2167" s="218"/>
      <c r="ANI2167" s="218"/>
      <c r="ANJ2167" s="218"/>
      <c r="ANK2167" s="218"/>
      <c r="ANL2167" s="218"/>
      <c r="ANM2167" s="218"/>
      <c r="ANN2167" s="218"/>
      <c r="ANO2167" s="218"/>
      <c r="ANP2167" s="218"/>
      <c r="ANQ2167" s="218"/>
      <c r="ANR2167" s="218"/>
      <c r="ANS2167" s="218"/>
      <c r="ANT2167" s="218"/>
      <c r="ANU2167" s="218"/>
      <c r="ANV2167" s="218"/>
      <c r="ANW2167" s="218"/>
      <c r="ANX2167" s="218"/>
      <c r="ANY2167" s="218"/>
      <c r="ANZ2167" s="218"/>
      <c r="AOA2167" s="218"/>
      <c r="AOB2167" s="218"/>
      <c r="AOC2167" s="218"/>
      <c r="AOD2167" s="218"/>
      <c r="AOE2167" s="218"/>
      <c r="AOF2167" s="218"/>
      <c r="AOG2167" s="218"/>
      <c r="AOH2167" s="218"/>
      <c r="AOI2167" s="218"/>
      <c r="AOJ2167" s="218"/>
      <c r="AOK2167" s="218"/>
      <c r="AOL2167" s="218"/>
      <c r="AOM2167" s="218"/>
      <c r="AON2167" s="218"/>
      <c r="AOO2167" s="218"/>
      <c r="AOP2167" s="218"/>
      <c r="AOQ2167" s="218"/>
      <c r="AOR2167" s="218"/>
      <c r="AOS2167" s="218"/>
      <c r="AOT2167" s="218"/>
      <c r="AOU2167" s="218"/>
      <c r="AOV2167" s="218"/>
      <c r="AOW2167" s="218"/>
      <c r="AOX2167" s="218"/>
      <c r="AOY2167" s="218"/>
      <c r="AOZ2167" s="218"/>
      <c r="APA2167" s="218"/>
      <c r="APB2167" s="218"/>
      <c r="APC2167" s="218"/>
      <c r="APD2167" s="218"/>
      <c r="APE2167" s="218"/>
      <c r="APF2167" s="218"/>
      <c r="APG2167" s="218"/>
      <c r="APH2167" s="218"/>
      <c r="API2167" s="218"/>
      <c r="APJ2167" s="218"/>
      <c r="APK2167" s="218"/>
      <c r="APL2167" s="218"/>
      <c r="APM2167" s="218"/>
      <c r="APN2167" s="218"/>
      <c r="APO2167" s="218"/>
      <c r="APP2167" s="218"/>
      <c r="APQ2167" s="218"/>
      <c r="APR2167" s="218"/>
      <c r="APS2167" s="218"/>
      <c r="APT2167" s="218"/>
      <c r="APU2167" s="218"/>
      <c r="APV2167" s="218"/>
      <c r="APW2167" s="218"/>
      <c r="APX2167" s="218"/>
      <c r="APY2167" s="218"/>
      <c r="APZ2167" s="218"/>
      <c r="AQA2167" s="218"/>
      <c r="AQB2167" s="218"/>
      <c r="AQC2167" s="218"/>
      <c r="AQD2167" s="218"/>
      <c r="AQE2167" s="218"/>
      <c r="AQF2167" s="218"/>
      <c r="AQG2167" s="218"/>
      <c r="AQH2167" s="218"/>
      <c r="AQI2167" s="218"/>
      <c r="AQJ2167" s="218"/>
      <c r="AQK2167" s="218"/>
      <c r="AQL2167" s="218"/>
      <c r="AQM2167" s="218"/>
      <c r="AQN2167" s="218"/>
      <c r="AQO2167" s="218"/>
      <c r="AQP2167" s="218"/>
      <c r="AQQ2167" s="218"/>
      <c r="AQR2167" s="218"/>
      <c r="AQS2167" s="218"/>
      <c r="AQT2167" s="218"/>
      <c r="AQU2167" s="218"/>
      <c r="AQV2167" s="218"/>
      <c r="AQW2167" s="218"/>
      <c r="AQX2167" s="218"/>
      <c r="AQY2167" s="218"/>
      <c r="AQZ2167" s="218"/>
      <c r="ARA2167" s="218"/>
      <c r="ARB2167" s="218"/>
      <c r="ARC2167" s="218"/>
      <c r="ARD2167" s="218"/>
      <c r="ARE2167" s="218"/>
      <c r="ARF2167" s="218"/>
      <c r="ARG2167" s="218"/>
      <c r="ARH2167" s="218"/>
      <c r="ARI2167" s="218"/>
      <c r="ARJ2167" s="218"/>
      <c r="ARK2167" s="218"/>
      <c r="ARL2167" s="218"/>
      <c r="ARM2167" s="218"/>
      <c r="ARN2167" s="218"/>
      <c r="ARO2167" s="218"/>
      <c r="ARP2167" s="218"/>
      <c r="ARQ2167" s="218"/>
      <c r="ARR2167" s="218"/>
      <c r="ARS2167" s="218"/>
      <c r="ART2167" s="218"/>
      <c r="ARU2167" s="218"/>
      <c r="ARV2167" s="218"/>
      <c r="ARW2167" s="218"/>
      <c r="ARX2167" s="218"/>
      <c r="ARY2167" s="218"/>
      <c r="ARZ2167" s="218"/>
      <c r="ASA2167" s="218"/>
      <c r="ASB2167" s="218"/>
      <c r="ASC2167" s="218"/>
      <c r="ASD2167" s="218"/>
      <c r="ASE2167" s="218"/>
      <c r="ASF2167" s="218"/>
      <c r="ASG2167" s="218"/>
      <c r="ASH2167" s="218"/>
      <c r="ASI2167" s="218"/>
      <c r="ASJ2167" s="218"/>
      <c r="ASK2167" s="218"/>
      <c r="ASL2167" s="218"/>
      <c r="ASM2167" s="218"/>
      <c r="ASN2167" s="218"/>
      <c r="ASO2167" s="218"/>
      <c r="ASP2167" s="218"/>
      <c r="ASQ2167" s="218"/>
      <c r="ASR2167" s="218"/>
      <c r="ASS2167" s="218"/>
      <c r="AST2167" s="218"/>
      <c r="ASU2167" s="218"/>
      <c r="ASV2167" s="218"/>
      <c r="ASW2167" s="218"/>
      <c r="ASX2167" s="218"/>
      <c r="ASY2167" s="218"/>
      <c r="ASZ2167" s="218"/>
      <c r="ATA2167" s="218"/>
      <c r="ATB2167" s="218"/>
      <c r="ATC2167" s="218"/>
      <c r="ATD2167" s="218"/>
      <c r="ATE2167" s="218"/>
      <c r="ATF2167" s="218"/>
      <c r="ATG2167" s="218"/>
      <c r="ATH2167" s="218"/>
      <c r="ATI2167" s="218"/>
      <c r="ATJ2167" s="218"/>
      <c r="ATK2167" s="218"/>
      <c r="ATL2167" s="218"/>
      <c r="ATM2167" s="218"/>
      <c r="ATN2167" s="218"/>
      <c r="ATO2167" s="218"/>
      <c r="ATP2167" s="218"/>
      <c r="ATQ2167" s="218"/>
      <c r="ATR2167" s="218"/>
      <c r="ATS2167" s="218"/>
      <c r="ATT2167" s="218"/>
      <c r="ATU2167" s="218"/>
      <c r="ATV2167" s="218"/>
      <c r="ATW2167" s="218"/>
      <c r="ATX2167" s="218"/>
      <c r="ATY2167" s="218"/>
      <c r="ATZ2167" s="218"/>
      <c r="AUA2167" s="218"/>
      <c r="AUB2167" s="218"/>
      <c r="AUC2167" s="218"/>
      <c r="AUD2167" s="218"/>
      <c r="AUE2167" s="218"/>
      <c r="AUF2167" s="218"/>
      <c r="AUG2167" s="218"/>
      <c r="AUH2167" s="218"/>
      <c r="AUI2167" s="218"/>
      <c r="AUJ2167" s="218"/>
      <c r="AUK2167" s="218"/>
      <c r="AUL2167" s="218"/>
      <c r="AUM2167" s="218"/>
      <c r="AUN2167" s="218"/>
      <c r="AUO2167" s="218"/>
      <c r="AUP2167" s="218"/>
      <c r="AUQ2167" s="218"/>
      <c r="AUR2167" s="218"/>
      <c r="AUS2167" s="218"/>
      <c r="AUT2167" s="218"/>
      <c r="AUU2167" s="218"/>
      <c r="AUV2167" s="218"/>
      <c r="AUW2167" s="218"/>
      <c r="AUX2167" s="218"/>
      <c r="AUY2167" s="218"/>
      <c r="AUZ2167" s="218"/>
      <c r="AVA2167" s="218"/>
      <c r="AVB2167" s="218"/>
      <c r="AVC2167" s="218"/>
      <c r="AVD2167" s="218"/>
      <c r="AVE2167" s="218"/>
      <c r="AVF2167" s="218"/>
      <c r="AVG2167" s="218"/>
      <c r="AVH2167" s="218"/>
      <c r="AVI2167" s="218"/>
      <c r="AVJ2167" s="218"/>
      <c r="AVK2167" s="218"/>
      <c r="AVL2167" s="218"/>
      <c r="AVM2167" s="218"/>
      <c r="AVN2167" s="218"/>
      <c r="AVO2167" s="218"/>
      <c r="AVP2167" s="218"/>
      <c r="AVQ2167" s="218"/>
      <c r="AVR2167" s="218"/>
      <c r="AVS2167" s="218"/>
      <c r="AVT2167" s="218"/>
      <c r="AVU2167" s="218"/>
      <c r="AVV2167" s="218"/>
      <c r="AVW2167" s="218"/>
      <c r="AVX2167" s="218"/>
      <c r="AVY2167" s="218"/>
      <c r="AVZ2167" s="218"/>
      <c r="AWA2167" s="218"/>
      <c r="AWB2167" s="218"/>
      <c r="AWC2167" s="218"/>
      <c r="AWD2167" s="218"/>
      <c r="AWE2167" s="218"/>
      <c r="AWF2167" s="218"/>
      <c r="AWG2167" s="218"/>
      <c r="AWH2167" s="218"/>
      <c r="AWI2167" s="218"/>
      <c r="AWJ2167" s="218"/>
      <c r="AWK2167" s="218"/>
      <c r="AWL2167" s="218"/>
      <c r="AWM2167" s="218"/>
      <c r="AWN2167" s="218"/>
      <c r="AWO2167" s="218"/>
      <c r="AWP2167" s="218"/>
      <c r="AWQ2167" s="218"/>
      <c r="AWR2167" s="218"/>
      <c r="AWS2167" s="218"/>
      <c r="AWT2167" s="218"/>
      <c r="AWU2167" s="218"/>
      <c r="AWV2167" s="218"/>
      <c r="AWW2167" s="218"/>
      <c r="AWX2167" s="218"/>
      <c r="AWY2167" s="218"/>
      <c r="AWZ2167" s="218"/>
      <c r="AXA2167" s="218"/>
      <c r="AXB2167" s="218"/>
      <c r="AXC2167" s="218"/>
      <c r="AXD2167" s="218"/>
      <c r="AXE2167" s="218"/>
      <c r="AXF2167" s="218"/>
      <c r="AXG2167" s="218"/>
      <c r="AXH2167" s="218"/>
      <c r="AXI2167" s="218"/>
      <c r="AXJ2167" s="218"/>
      <c r="AXK2167" s="218"/>
      <c r="AXL2167" s="218"/>
      <c r="AXM2167" s="218"/>
      <c r="AXN2167" s="218"/>
      <c r="AXO2167" s="218"/>
      <c r="AXP2167" s="218"/>
      <c r="AXQ2167" s="218"/>
      <c r="AXR2167" s="218"/>
      <c r="AXS2167" s="218"/>
      <c r="AXT2167" s="218"/>
      <c r="AXU2167" s="218"/>
      <c r="AXV2167" s="218"/>
      <c r="AXW2167" s="218"/>
      <c r="AXX2167" s="218"/>
      <c r="AXY2167" s="218"/>
      <c r="AXZ2167" s="218"/>
      <c r="AYA2167" s="218"/>
      <c r="AYB2167" s="218"/>
      <c r="AYC2167" s="218"/>
      <c r="AYD2167" s="218"/>
      <c r="AYE2167" s="218"/>
      <c r="AYF2167" s="218"/>
      <c r="AYG2167" s="218"/>
      <c r="AYH2167" s="218"/>
      <c r="AYI2167" s="218"/>
      <c r="AYJ2167" s="218"/>
      <c r="AYK2167" s="218"/>
      <c r="AYL2167" s="218"/>
      <c r="AYM2167" s="218"/>
      <c r="AYN2167" s="218"/>
      <c r="AYO2167" s="218"/>
      <c r="AYP2167" s="218"/>
      <c r="AYQ2167" s="218"/>
      <c r="AYR2167" s="218"/>
      <c r="AYS2167" s="218"/>
      <c r="AYT2167" s="218"/>
      <c r="AYU2167" s="218"/>
      <c r="AYV2167" s="218"/>
      <c r="AYW2167" s="218"/>
      <c r="AYX2167" s="218"/>
      <c r="AYY2167" s="218"/>
      <c r="AYZ2167" s="218"/>
      <c r="AZA2167" s="218"/>
      <c r="AZB2167" s="218"/>
      <c r="AZC2167" s="218"/>
      <c r="AZD2167" s="218"/>
      <c r="AZE2167" s="218"/>
      <c r="AZF2167" s="218"/>
      <c r="AZG2167" s="218"/>
      <c r="AZH2167" s="218"/>
      <c r="AZI2167" s="218"/>
      <c r="AZJ2167" s="218"/>
      <c r="AZK2167" s="218"/>
      <c r="AZL2167" s="218"/>
      <c r="AZM2167" s="218"/>
      <c r="AZN2167" s="218"/>
      <c r="AZO2167" s="218"/>
      <c r="AZP2167" s="218"/>
      <c r="AZQ2167" s="218"/>
      <c r="AZR2167" s="218"/>
      <c r="AZS2167" s="218"/>
      <c r="AZT2167" s="218"/>
      <c r="AZU2167" s="218"/>
      <c r="AZV2167" s="218"/>
      <c r="AZW2167" s="218"/>
      <c r="AZX2167" s="218"/>
      <c r="AZY2167" s="218"/>
      <c r="AZZ2167" s="218"/>
      <c r="BAA2167" s="218"/>
      <c r="BAB2167" s="218"/>
      <c r="BAC2167" s="218"/>
      <c r="BAD2167" s="218"/>
      <c r="BAE2167" s="218"/>
      <c r="BAF2167" s="218"/>
      <c r="BAG2167" s="218"/>
      <c r="BAH2167" s="218"/>
      <c r="BAI2167" s="218"/>
      <c r="BAJ2167" s="218"/>
      <c r="BAK2167" s="218"/>
      <c r="BAL2167" s="218"/>
      <c r="BAM2167" s="218"/>
      <c r="BAN2167" s="218"/>
      <c r="BAO2167" s="218"/>
      <c r="BAP2167" s="218"/>
      <c r="BAQ2167" s="218"/>
      <c r="BAR2167" s="218"/>
      <c r="BAS2167" s="218"/>
      <c r="BAT2167" s="218"/>
      <c r="BAU2167" s="218"/>
      <c r="BAV2167" s="218"/>
      <c r="BAW2167" s="218"/>
      <c r="BAX2167" s="218"/>
      <c r="BAY2167" s="218"/>
      <c r="BAZ2167" s="218"/>
      <c r="BBA2167" s="218"/>
      <c r="BBB2167" s="218"/>
      <c r="BBC2167" s="218"/>
      <c r="BBD2167" s="218"/>
      <c r="BBE2167" s="218"/>
      <c r="BBF2167" s="218"/>
      <c r="BBG2167" s="218"/>
      <c r="BBH2167" s="218"/>
      <c r="BBI2167" s="218"/>
      <c r="BBJ2167" s="218"/>
      <c r="BBK2167" s="218"/>
      <c r="BBL2167" s="218"/>
      <c r="BBM2167" s="218"/>
      <c r="BBN2167" s="218"/>
      <c r="BBO2167" s="218"/>
      <c r="BBP2167" s="218"/>
      <c r="BBQ2167" s="218"/>
      <c r="BBR2167" s="218"/>
      <c r="BBS2167" s="218"/>
      <c r="BBT2167" s="218"/>
      <c r="BBU2167" s="218"/>
      <c r="BBV2167" s="218"/>
      <c r="BBW2167" s="218"/>
      <c r="BBX2167" s="218"/>
      <c r="BBY2167" s="218"/>
      <c r="BBZ2167" s="218"/>
      <c r="BCA2167" s="218"/>
      <c r="BCB2167" s="218"/>
      <c r="BCC2167" s="218"/>
      <c r="BCD2167" s="218"/>
      <c r="BCE2167" s="218"/>
      <c r="BCF2167" s="218"/>
      <c r="BCG2167" s="218"/>
      <c r="BCH2167" s="218"/>
      <c r="BCI2167" s="218"/>
      <c r="BCJ2167" s="218"/>
      <c r="BCK2167" s="218"/>
      <c r="BCL2167" s="218"/>
      <c r="BCM2167" s="218"/>
      <c r="BCN2167" s="218"/>
      <c r="BCO2167" s="218"/>
      <c r="BCP2167" s="218"/>
      <c r="BCQ2167" s="218"/>
      <c r="BCR2167" s="218"/>
      <c r="BCS2167" s="218"/>
      <c r="BCT2167" s="218"/>
      <c r="BCU2167" s="218"/>
      <c r="BCV2167" s="218"/>
      <c r="BCW2167" s="218"/>
      <c r="BCX2167" s="218"/>
      <c r="BCY2167" s="218"/>
      <c r="BCZ2167" s="218"/>
      <c r="BDA2167" s="218"/>
      <c r="BDB2167" s="218"/>
      <c r="BDC2167" s="218"/>
      <c r="BDD2167" s="218"/>
      <c r="BDE2167" s="218"/>
      <c r="BDF2167" s="218"/>
      <c r="BDG2167" s="218"/>
      <c r="BDH2167" s="218"/>
      <c r="BDI2167" s="218"/>
      <c r="BDJ2167" s="218"/>
      <c r="BDK2167" s="218"/>
      <c r="BDL2167" s="218"/>
      <c r="BDM2167" s="218"/>
      <c r="BDN2167" s="218"/>
      <c r="BDO2167" s="218"/>
      <c r="BDP2167" s="218"/>
      <c r="BDQ2167" s="218"/>
      <c r="BDR2167" s="218"/>
      <c r="BDS2167" s="218"/>
      <c r="BDT2167" s="218"/>
      <c r="BDU2167" s="218"/>
      <c r="BDV2167" s="218"/>
      <c r="BDW2167" s="218"/>
      <c r="BDX2167" s="218"/>
      <c r="BDY2167" s="218"/>
      <c r="BDZ2167" s="218"/>
      <c r="BEA2167" s="218"/>
      <c r="BEB2167" s="218"/>
      <c r="BEC2167" s="218"/>
      <c r="BED2167" s="218"/>
      <c r="BEE2167" s="218"/>
      <c r="BEF2167" s="218"/>
      <c r="BEG2167" s="218"/>
      <c r="BEH2167" s="218"/>
      <c r="BEI2167" s="218"/>
      <c r="BEJ2167" s="218"/>
      <c r="BEK2167" s="218"/>
      <c r="BEL2167" s="218"/>
      <c r="BEM2167" s="218"/>
      <c r="BEN2167" s="218"/>
      <c r="BEO2167" s="218"/>
      <c r="BEP2167" s="218"/>
      <c r="BEQ2167" s="218"/>
      <c r="BER2167" s="218"/>
      <c r="BES2167" s="218"/>
      <c r="BET2167" s="218"/>
      <c r="BEU2167" s="218"/>
      <c r="BEV2167" s="218"/>
      <c r="BEW2167" s="218"/>
      <c r="BEX2167" s="218"/>
      <c r="BEY2167" s="218"/>
      <c r="BEZ2167" s="218"/>
      <c r="BFA2167" s="218"/>
      <c r="BFB2167" s="218"/>
      <c r="BFC2167" s="218"/>
      <c r="BFD2167" s="218"/>
      <c r="BFE2167" s="218"/>
      <c r="BFF2167" s="218"/>
      <c r="BFG2167" s="218"/>
      <c r="BFH2167" s="218"/>
      <c r="BFI2167" s="218"/>
      <c r="BFJ2167" s="218"/>
      <c r="BFK2167" s="218"/>
      <c r="BFL2167" s="218"/>
      <c r="BFM2167" s="218"/>
      <c r="BFN2167" s="218"/>
      <c r="BFO2167" s="218"/>
      <c r="BFP2167" s="218"/>
      <c r="BFQ2167" s="218"/>
      <c r="BFR2167" s="218"/>
      <c r="BFS2167" s="218"/>
      <c r="BFT2167" s="218"/>
      <c r="BFU2167" s="218"/>
      <c r="BFV2167" s="218"/>
      <c r="BFW2167" s="218"/>
      <c r="BFX2167" s="218"/>
      <c r="BFY2167" s="218"/>
      <c r="BFZ2167" s="218"/>
      <c r="BGA2167" s="218"/>
      <c r="BGB2167" s="218"/>
      <c r="BGC2167" s="218"/>
      <c r="BGD2167" s="218"/>
      <c r="BGE2167" s="218"/>
      <c r="BGF2167" s="218"/>
      <c r="BGG2167" s="218"/>
      <c r="BGH2167" s="218"/>
      <c r="BGI2167" s="218"/>
      <c r="BGJ2167" s="218"/>
      <c r="BGK2167" s="218"/>
      <c r="BGL2167" s="218"/>
      <c r="BGM2167" s="218"/>
      <c r="BGN2167" s="218"/>
      <c r="BGO2167" s="218"/>
      <c r="BGP2167" s="218"/>
      <c r="BGQ2167" s="218"/>
      <c r="BGR2167" s="218"/>
      <c r="BGS2167" s="218"/>
      <c r="BGT2167" s="218"/>
      <c r="BGU2167" s="218"/>
      <c r="BGV2167" s="218"/>
      <c r="BGW2167" s="218"/>
      <c r="BGX2167" s="218"/>
      <c r="BGY2167" s="218"/>
      <c r="BGZ2167" s="218"/>
      <c r="BHA2167" s="218"/>
      <c r="BHB2167" s="218"/>
      <c r="BHC2167" s="218"/>
      <c r="BHD2167" s="218"/>
      <c r="BHE2167" s="218"/>
      <c r="BHF2167" s="218"/>
      <c r="BHG2167" s="218"/>
      <c r="BHH2167" s="218"/>
      <c r="BHI2167" s="218"/>
      <c r="BHJ2167" s="218"/>
      <c r="BHK2167" s="218"/>
      <c r="BHL2167" s="218"/>
      <c r="BHM2167" s="218"/>
      <c r="BHN2167" s="218"/>
      <c r="BHO2167" s="218"/>
      <c r="BHP2167" s="218"/>
      <c r="BHQ2167" s="218"/>
      <c r="BHR2167" s="218"/>
      <c r="BHS2167" s="218"/>
      <c r="BHT2167" s="218"/>
      <c r="BHU2167" s="218"/>
      <c r="BHV2167" s="218"/>
      <c r="BHW2167" s="218"/>
      <c r="BHX2167" s="218"/>
      <c r="BHY2167" s="218"/>
      <c r="BHZ2167" s="218"/>
      <c r="BIA2167" s="218"/>
      <c r="BIB2167" s="218"/>
      <c r="BIC2167" s="218"/>
      <c r="BID2167" s="218"/>
      <c r="BIE2167" s="218"/>
      <c r="BIF2167" s="218"/>
      <c r="BIG2167" s="218"/>
      <c r="BIH2167" s="218"/>
      <c r="BII2167" s="218"/>
      <c r="BIJ2167" s="218"/>
      <c r="BIK2167" s="218"/>
      <c r="BIL2167" s="218"/>
      <c r="BIM2167" s="218"/>
      <c r="BIN2167" s="218"/>
      <c r="BIO2167" s="218"/>
      <c r="BIP2167" s="218"/>
      <c r="BIQ2167" s="218"/>
      <c r="BIR2167" s="218"/>
      <c r="BIS2167" s="218"/>
      <c r="BIT2167" s="218"/>
      <c r="BIU2167" s="218"/>
      <c r="BIV2167" s="218"/>
      <c r="BIW2167" s="218"/>
      <c r="BIX2167" s="218"/>
      <c r="BIY2167" s="218"/>
      <c r="BIZ2167" s="218"/>
      <c r="BJA2167" s="218"/>
      <c r="BJB2167" s="218"/>
      <c r="BJC2167" s="218"/>
      <c r="BJD2167" s="218"/>
      <c r="BJE2167" s="218"/>
      <c r="BJF2167" s="218"/>
      <c r="BJG2167" s="218"/>
      <c r="BJH2167" s="218"/>
      <c r="BJI2167" s="218"/>
      <c r="BJJ2167" s="218"/>
      <c r="BJK2167" s="218"/>
      <c r="BJL2167" s="218"/>
      <c r="BJM2167" s="218"/>
      <c r="BJN2167" s="218"/>
      <c r="BJO2167" s="218"/>
      <c r="BJP2167" s="218"/>
      <c r="BJQ2167" s="218"/>
      <c r="BJR2167" s="218"/>
      <c r="BJS2167" s="218"/>
      <c r="BJT2167" s="218"/>
      <c r="BJU2167" s="218"/>
      <c r="BJV2167" s="218"/>
      <c r="BJW2167" s="218"/>
      <c r="BJX2167" s="218"/>
      <c r="BJY2167" s="218"/>
      <c r="BJZ2167" s="218"/>
      <c r="BKA2167" s="218"/>
      <c r="BKB2167" s="218"/>
      <c r="BKC2167" s="218"/>
      <c r="BKD2167" s="218"/>
      <c r="BKE2167" s="218"/>
      <c r="BKF2167" s="218"/>
      <c r="BKG2167" s="218"/>
      <c r="BKH2167" s="218"/>
      <c r="BKI2167" s="218"/>
      <c r="BKJ2167" s="218"/>
      <c r="BKK2167" s="218"/>
      <c r="BKL2167" s="218"/>
      <c r="BKM2167" s="218"/>
      <c r="BKN2167" s="218"/>
      <c r="BKO2167" s="218"/>
      <c r="BKP2167" s="218"/>
      <c r="BKQ2167" s="218"/>
      <c r="BKR2167" s="218"/>
      <c r="BKS2167" s="218"/>
      <c r="BKT2167" s="218"/>
      <c r="BKU2167" s="218"/>
      <c r="BKV2167" s="218"/>
      <c r="BKW2167" s="218"/>
      <c r="BKX2167" s="218"/>
      <c r="BKY2167" s="218"/>
      <c r="BKZ2167" s="218"/>
      <c r="BLA2167" s="218"/>
      <c r="BLB2167" s="218"/>
      <c r="BLC2167" s="218"/>
      <c r="BLD2167" s="218"/>
      <c r="BLE2167" s="218"/>
      <c r="BLF2167" s="218"/>
      <c r="BLG2167" s="218"/>
      <c r="BLH2167" s="218"/>
      <c r="BLI2167" s="218"/>
      <c r="BLJ2167" s="218"/>
      <c r="BLK2167" s="218"/>
      <c r="BLL2167" s="218"/>
      <c r="BLM2167" s="218"/>
      <c r="BLN2167" s="218"/>
      <c r="BLO2167" s="218"/>
      <c r="BLP2167" s="218"/>
      <c r="BLQ2167" s="218"/>
      <c r="BLR2167" s="218"/>
      <c r="BLS2167" s="218"/>
      <c r="BLT2167" s="218"/>
      <c r="BLU2167" s="218"/>
      <c r="BLV2167" s="218"/>
      <c r="BLW2167" s="218"/>
      <c r="BLX2167" s="218"/>
      <c r="BLY2167" s="218"/>
      <c r="BLZ2167" s="218"/>
      <c r="BMA2167" s="218"/>
      <c r="BMB2167" s="218"/>
      <c r="BMC2167" s="218"/>
      <c r="BMD2167" s="218"/>
      <c r="BME2167" s="218"/>
      <c r="BMF2167" s="218"/>
      <c r="BMG2167" s="218"/>
      <c r="BMH2167" s="218"/>
      <c r="BMI2167" s="218"/>
      <c r="BMJ2167" s="218"/>
      <c r="BMK2167" s="218"/>
      <c r="BML2167" s="218"/>
      <c r="BMM2167" s="218"/>
      <c r="BMN2167" s="218"/>
      <c r="BMO2167" s="218"/>
      <c r="BMP2167" s="218"/>
      <c r="BMQ2167" s="218"/>
      <c r="BMR2167" s="218"/>
      <c r="BMS2167" s="218"/>
      <c r="BMT2167" s="218"/>
      <c r="BMU2167" s="218"/>
      <c r="BMV2167" s="218"/>
      <c r="BMW2167" s="218"/>
      <c r="BMX2167" s="218"/>
      <c r="BMY2167" s="218"/>
      <c r="BMZ2167" s="218"/>
      <c r="BNA2167" s="218"/>
      <c r="BNB2167" s="218"/>
      <c r="BNC2167" s="218"/>
      <c r="BND2167" s="218"/>
      <c r="BNE2167" s="218"/>
      <c r="BNF2167" s="218"/>
      <c r="BNG2167" s="218"/>
      <c r="BNH2167" s="218"/>
      <c r="BNI2167" s="218"/>
      <c r="BNJ2167" s="218"/>
      <c r="BNK2167" s="218"/>
      <c r="BNL2167" s="218"/>
      <c r="BNM2167" s="218"/>
      <c r="BNN2167" s="218"/>
      <c r="BNO2167" s="218"/>
      <c r="BNP2167" s="218"/>
      <c r="BNQ2167" s="218"/>
      <c r="BNR2167" s="218"/>
      <c r="BNS2167" s="218"/>
      <c r="BNT2167" s="218"/>
      <c r="BNU2167" s="218"/>
      <c r="BNV2167" s="218"/>
      <c r="BNW2167" s="218"/>
      <c r="BNX2167" s="218"/>
      <c r="BNY2167" s="218"/>
      <c r="BNZ2167" s="218"/>
      <c r="BOA2167" s="218"/>
      <c r="BOB2167" s="218"/>
      <c r="BOC2167" s="218"/>
      <c r="BOD2167" s="218"/>
      <c r="BOE2167" s="218"/>
      <c r="BOF2167" s="218"/>
      <c r="BOG2167" s="218"/>
      <c r="BOH2167" s="218"/>
      <c r="BOI2167" s="218"/>
      <c r="BOJ2167" s="218"/>
      <c r="BOK2167" s="218"/>
      <c r="BOL2167" s="218"/>
      <c r="BOM2167" s="218"/>
      <c r="BON2167" s="218"/>
      <c r="BOO2167" s="218"/>
      <c r="BOP2167" s="218"/>
      <c r="BOQ2167" s="218"/>
      <c r="BOR2167" s="218"/>
      <c r="BOS2167" s="218"/>
      <c r="BOT2167" s="218"/>
      <c r="BOU2167" s="218"/>
      <c r="BOV2167" s="218"/>
      <c r="BOW2167" s="218"/>
      <c r="BOX2167" s="218"/>
      <c r="BOY2167" s="218"/>
      <c r="BOZ2167" s="218"/>
      <c r="BPA2167" s="218"/>
      <c r="BPB2167" s="218"/>
      <c r="BPC2167" s="218"/>
      <c r="BPD2167" s="218"/>
      <c r="BPE2167" s="218"/>
      <c r="BPF2167" s="218"/>
      <c r="BPG2167" s="218"/>
      <c r="BPH2167" s="218"/>
      <c r="BPI2167" s="218"/>
      <c r="BPJ2167" s="218"/>
      <c r="BPK2167" s="218"/>
      <c r="BPL2167" s="218"/>
      <c r="BPM2167" s="218"/>
      <c r="BPN2167" s="218"/>
      <c r="BPO2167" s="218"/>
      <c r="BPP2167" s="218"/>
      <c r="BPQ2167" s="218"/>
      <c r="BPR2167" s="218"/>
      <c r="BPS2167" s="218"/>
      <c r="BPT2167" s="218"/>
      <c r="BPU2167" s="218"/>
      <c r="BPV2167" s="218"/>
      <c r="BPW2167" s="218"/>
      <c r="BPX2167" s="218"/>
      <c r="BPY2167" s="218"/>
      <c r="BPZ2167" s="218"/>
      <c r="BQA2167" s="218"/>
      <c r="BQB2167" s="218"/>
      <c r="BQC2167" s="218"/>
      <c r="BQD2167" s="218"/>
      <c r="BQE2167" s="218"/>
      <c r="BQF2167" s="218"/>
      <c r="BQG2167" s="218"/>
      <c r="BQH2167" s="218"/>
      <c r="BQI2167" s="218"/>
      <c r="BQJ2167" s="218"/>
      <c r="BQK2167" s="218"/>
      <c r="BQL2167" s="218"/>
      <c r="BQM2167" s="218"/>
      <c r="BQN2167" s="218"/>
      <c r="BQO2167" s="218"/>
      <c r="BQP2167" s="218"/>
      <c r="BQQ2167" s="218"/>
      <c r="BQR2167" s="218"/>
      <c r="BQS2167" s="218"/>
      <c r="BQT2167" s="218"/>
      <c r="BQU2167" s="218"/>
      <c r="BQV2167" s="218"/>
      <c r="BQW2167" s="218"/>
      <c r="BQX2167" s="218"/>
      <c r="BQY2167" s="218"/>
      <c r="BQZ2167" s="218"/>
      <c r="BRA2167" s="218"/>
      <c r="BRB2167" s="218"/>
      <c r="BRC2167" s="218"/>
      <c r="BRD2167" s="218"/>
      <c r="BRE2167" s="218"/>
      <c r="BRF2167" s="218"/>
      <c r="BRG2167" s="218"/>
      <c r="BRH2167" s="218"/>
      <c r="BRI2167" s="218"/>
      <c r="BRJ2167" s="218"/>
      <c r="BRK2167" s="218"/>
      <c r="BRL2167" s="218"/>
      <c r="BRM2167" s="218"/>
      <c r="BRN2167" s="218"/>
      <c r="BRO2167" s="218"/>
      <c r="BRP2167" s="218"/>
      <c r="BRQ2167" s="218"/>
      <c r="BRR2167" s="218"/>
      <c r="BRS2167" s="218"/>
      <c r="BRT2167" s="218"/>
      <c r="BRU2167" s="218"/>
      <c r="BRV2167" s="218"/>
      <c r="BRW2167" s="218"/>
      <c r="BRX2167" s="218"/>
      <c r="BRY2167" s="218"/>
      <c r="BRZ2167" s="218"/>
      <c r="BSA2167" s="218"/>
      <c r="BSB2167" s="218"/>
      <c r="BSC2167" s="218"/>
      <c r="BSD2167" s="218"/>
      <c r="BSE2167" s="218"/>
      <c r="BSF2167" s="218"/>
      <c r="BSG2167" s="218"/>
      <c r="BSH2167" s="218"/>
      <c r="BSI2167" s="218"/>
      <c r="BSJ2167" s="218"/>
      <c r="BSK2167" s="218"/>
      <c r="BSL2167" s="218"/>
      <c r="BSM2167" s="218"/>
      <c r="BSN2167" s="218"/>
      <c r="BSO2167" s="218"/>
      <c r="BSP2167" s="218"/>
      <c r="BSQ2167" s="218"/>
      <c r="BSR2167" s="218"/>
      <c r="BSS2167" s="218"/>
      <c r="BST2167" s="218"/>
      <c r="BSU2167" s="218"/>
      <c r="BSV2167" s="218"/>
      <c r="BSW2167" s="218"/>
      <c r="BSX2167" s="218"/>
      <c r="BSY2167" s="218"/>
      <c r="BSZ2167" s="218"/>
      <c r="BTA2167" s="218"/>
      <c r="BTB2167" s="218"/>
      <c r="BTC2167" s="218"/>
      <c r="BTD2167" s="218"/>
      <c r="BTE2167" s="218"/>
      <c r="BTF2167" s="218"/>
      <c r="BTG2167" s="218"/>
      <c r="BTH2167" s="218"/>
      <c r="BTI2167" s="218"/>
      <c r="BTJ2167" s="218"/>
      <c r="BTK2167" s="218"/>
      <c r="BTL2167" s="218"/>
      <c r="BTM2167" s="218"/>
      <c r="BTN2167" s="218"/>
      <c r="BTO2167" s="218"/>
      <c r="BTP2167" s="218"/>
      <c r="BTQ2167" s="218"/>
      <c r="BTR2167" s="218"/>
      <c r="BTS2167" s="218"/>
      <c r="BTT2167" s="218"/>
      <c r="BTU2167" s="218"/>
      <c r="BTV2167" s="218"/>
      <c r="BTW2167" s="218"/>
      <c r="BTX2167" s="218"/>
      <c r="BTY2167" s="218"/>
      <c r="BTZ2167" s="218"/>
      <c r="BUA2167" s="218"/>
      <c r="BUB2167" s="218"/>
      <c r="BUC2167" s="218"/>
      <c r="BUD2167" s="218"/>
      <c r="BUE2167" s="218"/>
      <c r="BUF2167" s="218"/>
      <c r="BUG2167" s="218"/>
      <c r="BUH2167" s="218"/>
      <c r="BUI2167" s="218"/>
      <c r="BUJ2167" s="218"/>
      <c r="BUK2167" s="218"/>
      <c r="BUL2167" s="218"/>
      <c r="BUM2167" s="218"/>
      <c r="BUN2167" s="218"/>
      <c r="BUO2167" s="218"/>
      <c r="BUP2167" s="218"/>
      <c r="BUQ2167" s="218"/>
      <c r="BUR2167" s="218"/>
      <c r="BUS2167" s="218"/>
      <c r="BUT2167" s="218"/>
      <c r="BUU2167" s="218"/>
      <c r="BUV2167" s="218"/>
      <c r="BUW2167" s="218"/>
      <c r="BUX2167" s="218"/>
      <c r="BUY2167" s="218"/>
      <c r="BUZ2167" s="218"/>
      <c r="BVA2167" s="218"/>
      <c r="BVB2167" s="218"/>
      <c r="BVC2167" s="218"/>
      <c r="BVD2167" s="218"/>
      <c r="BVE2167" s="218"/>
      <c r="BVF2167" s="218"/>
      <c r="BVG2167" s="218"/>
      <c r="BVH2167" s="218"/>
      <c r="BVI2167" s="218"/>
      <c r="BVJ2167" s="218"/>
      <c r="BVK2167" s="218"/>
      <c r="BVL2167" s="218"/>
      <c r="BVM2167" s="218"/>
      <c r="BVN2167" s="218"/>
      <c r="BVO2167" s="218"/>
      <c r="BVP2167" s="218"/>
      <c r="BVQ2167" s="218"/>
      <c r="BVR2167" s="218"/>
      <c r="BVS2167" s="218"/>
      <c r="BVT2167" s="218"/>
      <c r="BVU2167" s="218"/>
      <c r="BVV2167" s="218"/>
      <c r="BVW2167" s="218"/>
      <c r="BVX2167" s="218"/>
      <c r="BVY2167" s="218"/>
      <c r="BVZ2167" s="218"/>
      <c r="BWA2167" s="218"/>
      <c r="BWB2167" s="218"/>
      <c r="BWC2167" s="218"/>
      <c r="BWD2167" s="218"/>
      <c r="BWE2167" s="218"/>
      <c r="BWF2167" s="218"/>
      <c r="BWG2167" s="218"/>
      <c r="BWH2167" s="218"/>
      <c r="BWI2167" s="218"/>
      <c r="BWJ2167" s="218"/>
      <c r="BWK2167" s="218"/>
      <c r="BWL2167" s="218"/>
      <c r="BWM2167" s="218"/>
      <c r="BWN2167" s="218"/>
      <c r="BWO2167" s="218"/>
      <c r="BWP2167" s="218"/>
      <c r="BWQ2167" s="218"/>
      <c r="BWR2167" s="218"/>
      <c r="BWS2167" s="218"/>
      <c r="BWT2167" s="218"/>
      <c r="BWU2167" s="218"/>
      <c r="BWV2167" s="218"/>
      <c r="BWW2167" s="218"/>
      <c r="BWX2167" s="218"/>
      <c r="BWY2167" s="218"/>
      <c r="BWZ2167" s="218"/>
      <c r="BXA2167" s="218"/>
      <c r="BXB2167" s="218"/>
      <c r="BXC2167" s="218"/>
      <c r="BXD2167" s="218"/>
      <c r="BXE2167" s="218"/>
      <c r="BXF2167" s="218"/>
      <c r="BXG2167" s="218"/>
      <c r="BXH2167" s="218"/>
      <c r="BXI2167" s="218"/>
      <c r="BXJ2167" s="218"/>
      <c r="BXK2167" s="218"/>
      <c r="BXL2167" s="218"/>
      <c r="BXM2167" s="218"/>
      <c r="BXN2167" s="218"/>
      <c r="BXO2167" s="218"/>
      <c r="BXP2167" s="218"/>
      <c r="BXQ2167" s="218"/>
      <c r="BXR2167" s="218"/>
      <c r="BXS2167" s="218"/>
      <c r="BXT2167" s="218"/>
      <c r="BXU2167" s="218"/>
      <c r="BXV2167" s="218"/>
      <c r="BXW2167" s="218"/>
      <c r="BXX2167" s="218"/>
      <c r="BXY2167" s="218"/>
      <c r="BXZ2167" s="218"/>
      <c r="BYA2167" s="218"/>
      <c r="BYB2167" s="218"/>
      <c r="BYC2167" s="218"/>
      <c r="BYD2167" s="218"/>
      <c r="BYE2167" s="218"/>
      <c r="BYF2167" s="218"/>
      <c r="BYG2167" s="218"/>
      <c r="BYH2167" s="218"/>
      <c r="BYI2167" s="218"/>
      <c r="BYJ2167" s="218"/>
      <c r="BYK2167" s="218"/>
      <c r="BYL2167" s="218"/>
      <c r="BYM2167" s="218"/>
      <c r="BYN2167" s="218"/>
      <c r="BYO2167" s="218"/>
      <c r="BYP2167" s="218"/>
      <c r="BYQ2167" s="218"/>
      <c r="BYR2167" s="218"/>
      <c r="BYS2167" s="218"/>
      <c r="BYT2167" s="218"/>
      <c r="BYU2167" s="218"/>
      <c r="BYV2167" s="218"/>
      <c r="BYW2167" s="218"/>
      <c r="BYX2167" s="218"/>
      <c r="BYY2167" s="218"/>
      <c r="BYZ2167" s="218"/>
      <c r="BZA2167" s="218"/>
      <c r="BZB2167" s="218"/>
      <c r="BZC2167" s="218"/>
      <c r="BZD2167" s="218"/>
      <c r="BZE2167" s="218"/>
      <c r="BZF2167" s="218"/>
      <c r="BZG2167" s="218"/>
      <c r="BZH2167" s="218"/>
      <c r="BZI2167" s="218"/>
      <c r="BZJ2167" s="218"/>
      <c r="BZK2167" s="218"/>
      <c r="BZL2167" s="218"/>
      <c r="BZM2167" s="218"/>
      <c r="BZN2167" s="218"/>
      <c r="BZO2167" s="218"/>
      <c r="BZP2167" s="218"/>
      <c r="BZQ2167" s="218"/>
      <c r="BZR2167" s="218"/>
      <c r="BZS2167" s="218"/>
      <c r="BZT2167" s="218"/>
      <c r="BZU2167" s="218"/>
      <c r="BZV2167" s="218"/>
      <c r="BZW2167" s="218"/>
      <c r="BZX2167" s="218"/>
      <c r="BZY2167" s="218"/>
      <c r="BZZ2167" s="218"/>
      <c r="CAA2167" s="218"/>
      <c r="CAB2167" s="218"/>
      <c r="CAC2167" s="218"/>
      <c r="CAD2167" s="218"/>
      <c r="CAE2167" s="218"/>
      <c r="CAF2167" s="218"/>
      <c r="CAG2167" s="218"/>
      <c r="CAH2167" s="218"/>
      <c r="CAI2167" s="218"/>
      <c r="CAJ2167" s="218"/>
      <c r="CAK2167" s="218"/>
      <c r="CAL2167" s="218"/>
      <c r="CAM2167" s="218"/>
      <c r="CAN2167" s="218"/>
      <c r="CAO2167" s="218"/>
      <c r="CAP2167" s="218"/>
      <c r="CAQ2167" s="218"/>
      <c r="CAR2167" s="218"/>
      <c r="CAS2167" s="218"/>
      <c r="CAT2167" s="218"/>
      <c r="CAU2167" s="218"/>
      <c r="CAV2167" s="218"/>
      <c r="CAW2167" s="218"/>
      <c r="CAX2167" s="218"/>
      <c r="CAY2167" s="218"/>
      <c r="CAZ2167" s="218"/>
      <c r="CBA2167" s="218"/>
      <c r="CBB2167" s="218"/>
      <c r="CBC2167" s="218"/>
      <c r="CBD2167" s="218"/>
      <c r="CBE2167" s="218"/>
      <c r="CBF2167" s="218"/>
      <c r="CBG2167" s="218"/>
      <c r="CBH2167" s="218"/>
      <c r="CBI2167" s="218"/>
      <c r="CBJ2167" s="218"/>
      <c r="CBK2167" s="218"/>
      <c r="CBL2167" s="218"/>
      <c r="CBM2167" s="218"/>
      <c r="CBN2167" s="218"/>
      <c r="CBO2167" s="218"/>
      <c r="CBP2167" s="218"/>
      <c r="CBQ2167" s="218"/>
      <c r="CBR2167" s="218"/>
      <c r="CBS2167" s="218"/>
      <c r="CBT2167" s="218"/>
      <c r="CBU2167" s="218"/>
      <c r="CBV2167" s="218"/>
      <c r="CBW2167" s="218"/>
      <c r="CBX2167" s="218"/>
      <c r="CBY2167" s="218"/>
      <c r="CBZ2167" s="218"/>
      <c r="CCA2167" s="218"/>
      <c r="CCB2167" s="218"/>
      <c r="CCC2167" s="218"/>
      <c r="CCD2167" s="218"/>
      <c r="CCE2167" s="218"/>
      <c r="CCF2167" s="218"/>
      <c r="CCG2167" s="218"/>
      <c r="CCH2167" s="218"/>
      <c r="CCI2167" s="218"/>
      <c r="CCJ2167" s="218"/>
      <c r="CCK2167" s="218"/>
      <c r="CCL2167" s="218"/>
      <c r="CCM2167" s="218"/>
      <c r="CCN2167" s="218"/>
      <c r="CCO2167" s="218"/>
      <c r="CCP2167" s="218"/>
      <c r="CCQ2167" s="218"/>
      <c r="CCR2167" s="218"/>
      <c r="CCS2167" s="218"/>
      <c r="CCT2167" s="218"/>
      <c r="CCU2167" s="218"/>
      <c r="CCV2167" s="218"/>
      <c r="CCW2167" s="218"/>
      <c r="CCX2167" s="218"/>
      <c r="CCY2167" s="218"/>
      <c r="CCZ2167" s="218"/>
      <c r="CDA2167" s="218"/>
      <c r="CDB2167" s="218"/>
      <c r="CDC2167" s="218"/>
      <c r="CDD2167" s="218"/>
      <c r="CDE2167" s="218"/>
      <c r="CDF2167" s="218"/>
      <c r="CDG2167" s="218"/>
      <c r="CDH2167" s="218"/>
      <c r="CDI2167" s="218"/>
      <c r="CDJ2167" s="218"/>
      <c r="CDK2167" s="218"/>
      <c r="CDL2167" s="218"/>
      <c r="CDM2167" s="218"/>
      <c r="CDN2167" s="218"/>
      <c r="CDO2167" s="218"/>
      <c r="CDP2167" s="218"/>
      <c r="CDQ2167" s="218"/>
      <c r="CDR2167" s="218"/>
      <c r="CDS2167" s="218"/>
      <c r="CDT2167" s="218"/>
      <c r="CDU2167" s="218"/>
      <c r="CDV2167" s="218"/>
      <c r="CDW2167" s="218"/>
      <c r="CDX2167" s="218"/>
      <c r="CDY2167" s="218"/>
      <c r="CDZ2167" s="218"/>
      <c r="CEA2167" s="218"/>
      <c r="CEB2167" s="218"/>
      <c r="CEC2167" s="218"/>
      <c r="CED2167" s="218"/>
      <c r="CEE2167" s="218"/>
      <c r="CEF2167" s="218"/>
      <c r="CEG2167" s="218"/>
      <c r="CEH2167" s="218"/>
      <c r="CEI2167" s="218"/>
      <c r="CEJ2167" s="218"/>
      <c r="CEK2167" s="218"/>
      <c r="CEL2167" s="218"/>
      <c r="CEM2167" s="218"/>
      <c r="CEN2167" s="218"/>
      <c r="CEO2167" s="218"/>
      <c r="CEP2167" s="218"/>
      <c r="CEQ2167" s="218"/>
      <c r="CER2167" s="218"/>
      <c r="CES2167" s="218"/>
      <c r="CET2167" s="218"/>
      <c r="CEU2167" s="218"/>
      <c r="CEV2167" s="218"/>
      <c r="CEW2167" s="218"/>
      <c r="CEX2167" s="218"/>
      <c r="CEY2167" s="218"/>
      <c r="CEZ2167" s="218"/>
      <c r="CFA2167" s="218"/>
      <c r="CFB2167" s="218"/>
      <c r="CFC2167" s="218"/>
      <c r="CFD2167" s="218"/>
      <c r="CFE2167" s="218"/>
      <c r="CFF2167" s="218"/>
      <c r="CFG2167" s="218"/>
      <c r="CFH2167" s="218"/>
      <c r="CFI2167" s="218"/>
      <c r="CFJ2167" s="218"/>
      <c r="CFK2167" s="218"/>
      <c r="CFL2167" s="218"/>
      <c r="CFM2167" s="218"/>
      <c r="CFN2167" s="218"/>
      <c r="CFO2167" s="218"/>
      <c r="CFP2167" s="218"/>
      <c r="CFQ2167" s="218"/>
      <c r="CFR2167" s="218"/>
      <c r="CFS2167" s="218"/>
      <c r="CFT2167" s="218"/>
      <c r="CFU2167" s="218"/>
      <c r="CFV2167" s="218"/>
      <c r="CFW2167" s="218"/>
      <c r="CFX2167" s="218"/>
      <c r="CFY2167" s="218"/>
      <c r="CFZ2167" s="218"/>
      <c r="CGA2167" s="218"/>
      <c r="CGB2167" s="218"/>
      <c r="CGC2167" s="218"/>
      <c r="CGD2167" s="218"/>
      <c r="CGE2167" s="218"/>
      <c r="CGF2167" s="218"/>
      <c r="CGG2167" s="218"/>
      <c r="CGH2167" s="218"/>
      <c r="CGI2167" s="218"/>
      <c r="CGJ2167" s="218"/>
      <c r="CGK2167" s="218"/>
      <c r="CGL2167" s="218"/>
      <c r="CGM2167" s="218"/>
      <c r="CGN2167" s="218"/>
      <c r="CGO2167" s="218"/>
      <c r="CGP2167" s="218"/>
      <c r="CGQ2167" s="218"/>
      <c r="CGR2167" s="218"/>
      <c r="CGS2167" s="218"/>
      <c r="CGT2167" s="218"/>
      <c r="CGU2167" s="218"/>
      <c r="CGV2167" s="218"/>
      <c r="CGW2167" s="218"/>
      <c r="CGX2167" s="218"/>
      <c r="CGY2167" s="218"/>
      <c r="CGZ2167" s="218"/>
      <c r="CHA2167" s="218"/>
      <c r="CHB2167" s="218"/>
      <c r="CHC2167" s="218"/>
      <c r="CHD2167" s="218"/>
      <c r="CHE2167" s="218"/>
      <c r="CHF2167" s="218"/>
      <c r="CHG2167" s="218"/>
      <c r="CHH2167" s="218"/>
      <c r="CHI2167" s="218"/>
      <c r="CHJ2167" s="218"/>
      <c r="CHK2167" s="218"/>
      <c r="CHL2167" s="218"/>
      <c r="CHM2167" s="218"/>
      <c r="CHN2167" s="218"/>
      <c r="CHO2167" s="218"/>
      <c r="CHP2167" s="218"/>
      <c r="CHQ2167" s="218"/>
      <c r="CHR2167" s="218"/>
      <c r="CHS2167" s="218"/>
      <c r="CHT2167" s="218"/>
      <c r="CHU2167" s="218"/>
      <c r="CHV2167" s="218"/>
      <c r="CHW2167" s="218"/>
      <c r="CHX2167" s="218"/>
      <c r="CHY2167" s="218"/>
      <c r="CHZ2167" s="218"/>
      <c r="CIA2167" s="218"/>
      <c r="CIB2167" s="218"/>
      <c r="CIC2167" s="218"/>
      <c r="CID2167" s="218"/>
      <c r="CIE2167" s="218"/>
      <c r="CIF2167" s="218"/>
      <c r="CIG2167" s="218"/>
      <c r="CIH2167" s="218"/>
      <c r="CII2167" s="218"/>
      <c r="CIJ2167" s="218"/>
      <c r="CIK2167" s="218"/>
      <c r="CIL2167" s="218"/>
      <c r="CIM2167" s="218"/>
      <c r="CIN2167" s="218"/>
      <c r="CIO2167" s="218"/>
      <c r="CIP2167" s="218"/>
      <c r="CIQ2167" s="218"/>
      <c r="CIR2167" s="218"/>
      <c r="CIS2167" s="218"/>
      <c r="CIT2167" s="218"/>
      <c r="CIU2167" s="218"/>
      <c r="CIV2167" s="218"/>
      <c r="CIW2167" s="218"/>
      <c r="CIX2167" s="218"/>
      <c r="CIY2167" s="218"/>
      <c r="CIZ2167" s="218"/>
      <c r="CJA2167" s="218"/>
      <c r="CJB2167" s="218"/>
      <c r="CJC2167" s="218"/>
      <c r="CJD2167" s="218"/>
      <c r="CJE2167" s="218"/>
      <c r="CJF2167" s="218"/>
      <c r="CJG2167" s="218"/>
      <c r="CJH2167" s="218"/>
      <c r="CJI2167" s="218"/>
      <c r="CJJ2167" s="218"/>
      <c r="CJK2167" s="218"/>
      <c r="CJL2167" s="218"/>
      <c r="CJM2167" s="218"/>
      <c r="CJN2167" s="218"/>
      <c r="CJO2167" s="218"/>
      <c r="CJP2167" s="218"/>
      <c r="CJQ2167" s="218"/>
      <c r="CJR2167" s="218"/>
      <c r="CJS2167" s="218"/>
      <c r="CJT2167" s="218"/>
      <c r="CJU2167" s="218"/>
      <c r="CJV2167" s="218"/>
      <c r="CJW2167" s="218"/>
      <c r="CJX2167" s="218"/>
      <c r="CJY2167" s="218"/>
      <c r="CJZ2167" s="218"/>
      <c r="CKA2167" s="218"/>
      <c r="CKB2167" s="218"/>
      <c r="CKC2167" s="218"/>
      <c r="CKD2167" s="218"/>
      <c r="CKE2167" s="218"/>
      <c r="CKF2167" s="218"/>
      <c r="CKG2167" s="218"/>
      <c r="CKH2167" s="218"/>
      <c r="CKI2167" s="218"/>
      <c r="CKJ2167" s="218"/>
      <c r="CKK2167" s="218"/>
      <c r="CKL2167" s="218"/>
      <c r="CKM2167" s="218"/>
      <c r="CKN2167" s="218"/>
      <c r="CKO2167" s="218"/>
      <c r="CKP2167" s="218"/>
      <c r="CKQ2167" s="218"/>
      <c r="CKR2167" s="218"/>
      <c r="CKS2167" s="218"/>
      <c r="CKT2167" s="218"/>
      <c r="CKU2167" s="218"/>
      <c r="CKV2167" s="218"/>
      <c r="CKW2167" s="218"/>
      <c r="CKX2167" s="218"/>
      <c r="CKY2167" s="218"/>
      <c r="CKZ2167" s="218"/>
      <c r="CLA2167" s="218"/>
      <c r="CLB2167" s="218"/>
      <c r="CLC2167" s="218"/>
      <c r="CLD2167" s="218"/>
      <c r="CLE2167" s="218"/>
      <c r="CLF2167" s="218"/>
      <c r="CLG2167" s="218"/>
      <c r="CLH2167" s="218"/>
      <c r="CLI2167" s="218"/>
      <c r="CLJ2167" s="218"/>
      <c r="CLK2167" s="218"/>
      <c r="CLL2167" s="218"/>
      <c r="CLM2167" s="218"/>
      <c r="CLN2167" s="218"/>
      <c r="CLO2167" s="218"/>
      <c r="CLP2167" s="218"/>
      <c r="CLQ2167" s="218"/>
      <c r="CLR2167" s="218"/>
      <c r="CLS2167" s="218"/>
      <c r="CLT2167" s="218"/>
      <c r="CLU2167" s="218"/>
      <c r="CLV2167" s="218"/>
      <c r="CLW2167" s="218"/>
      <c r="CLX2167" s="218"/>
      <c r="CLY2167" s="218"/>
      <c r="CLZ2167" s="218"/>
      <c r="CMA2167" s="218"/>
      <c r="CMB2167" s="218"/>
      <c r="CMC2167" s="218"/>
      <c r="CMD2167" s="218"/>
      <c r="CME2167" s="218"/>
      <c r="CMF2167" s="218"/>
      <c r="CMG2167" s="218"/>
      <c r="CMH2167" s="218"/>
      <c r="CMI2167" s="218"/>
      <c r="CMJ2167" s="218"/>
      <c r="CMK2167" s="218"/>
      <c r="CML2167" s="218"/>
      <c r="CMM2167" s="218"/>
      <c r="CMN2167" s="218"/>
      <c r="CMO2167" s="218"/>
      <c r="CMP2167" s="218"/>
      <c r="CMQ2167" s="218"/>
      <c r="CMR2167" s="218"/>
      <c r="CMS2167" s="218"/>
      <c r="CMT2167" s="218"/>
      <c r="CMU2167" s="218"/>
      <c r="CMV2167" s="218"/>
      <c r="CMW2167" s="218"/>
      <c r="CMX2167" s="218"/>
      <c r="CMY2167" s="218"/>
      <c r="CMZ2167" s="218"/>
      <c r="CNA2167" s="218"/>
      <c r="CNB2167" s="218"/>
      <c r="CNC2167" s="218"/>
      <c r="CND2167" s="218"/>
      <c r="CNE2167" s="218"/>
      <c r="CNF2167" s="218"/>
      <c r="CNG2167" s="218"/>
      <c r="CNH2167" s="218"/>
      <c r="CNI2167" s="218"/>
      <c r="CNJ2167" s="218"/>
      <c r="CNK2167" s="218"/>
      <c r="CNL2167" s="218"/>
      <c r="CNM2167" s="218"/>
      <c r="CNN2167" s="218"/>
      <c r="CNO2167" s="218"/>
      <c r="CNP2167" s="218"/>
      <c r="CNQ2167" s="218"/>
      <c r="CNR2167" s="218"/>
      <c r="CNS2167" s="218"/>
      <c r="CNT2167" s="218"/>
      <c r="CNU2167" s="218"/>
      <c r="CNV2167" s="218"/>
      <c r="CNW2167" s="218"/>
      <c r="CNX2167" s="218"/>
      <c r="CNY2167" s="218"/>
      <c r="CNZ2167" s="218"/>
      <c r="COA2167" s="218"/>
      <c r="COB2167" s="218"/>
      <c r="COC2167" s="218"/>
      <c r="COD2167" s="218"/>
      <c r="COE2167" s="218"/>
      <c r="COF2167" s="218"/>
      <c r="COG2167" s="218"/>
      <c r="COH2167" s="218"/>
      <c r="COI2167" s="218"/>
      <c r="COJ2167" s="218"/>
      <c r="COK2167" s="218"/>
      <c r="COL2167" s="218"/>
      <c r="COM2167" s="218"/>
      <c r="CON2167" s="218"/>
      <c r="COO2167" s="218"/>
      <c r="COP2167" s="218"/>
      <c r="COQ2167" s="218"/>
      <c r="COR2167" s="218"/>
      <c r="COS2167" s="218"/>
      <c r="COT2167" s="218"/>
      <c r="COU2167" s="218"/>
      <c r="COV2167" s="218"/>
      <c r="COW2167" s="218"/>
      <c r="COX2167" s="218"/>
      <c r="COY2167" s="218"/>
      <c r="COZ2167" s="218"/>
      <c r="CPA2167" s="218"/>
      <c r="CPB2167" s="218"/>
      <c r="CPC2167" s="218"/>
      <c r="CPD2167" s="218"/>
      <c r="CPE2167" s="218"/>
      <c r="CPF2167" s="218"/>
      <c r="CPG2167" s="218"/>
      <c r="CPH2167" s="218"/>
      <c r="CPI2167" s="218"/>
      <c r="CPJ2167" s="218"/>
      <c r="CPK2167" s="218"/>
      <c r="CPL2167" s="218"/>
      <c r="CPM2167" s="218"/>
      <c r="CPN2167" s="218"/>
      <c r="CPO2167" s="218"/>
      <c r="CPP2167" s="218"/>
      <c r="CPQ2167" s="218"/>
      <c r="CPR2167" s="218"/>
      <c r="CPS2167" s="218"/>
      <c r="CPT2167" s="218"/>
      <c r="CPU2167" s="218"/>
      <c r="CPV2167" s="218"/>
      <c r="CPW2167" s="218"/>
      <c r="CPX2167" s="218"/>
      <c r="CPY2167" s="218"/>
      <c r="CPZ2167" s="218"/>
      <c r="CQA2167" s="218"/>
      <c r="CQB2167" s="218"/>
      <c r="CQC2167" s="218"/>
      <c r="CQD2167" s="218"/>
      <c r="CQE2167" s="218"/>
      <c r="CQF2167" s="218"/>
      <c r="CQG2167" s="218"/>
      <c r="CQH2167" s="218"/>
      <c r="CQI2167" s="218"/>
      <c r="CQJ2167" s="218"/>
      <c r="CQK2167" s="218"/>
      <c r="CQL2167" s="218"/>
      <c r="CQM2167" s="218"/>
      <c r="CQN2167" s="218"/>
      <c r="CQO2167" s="218"/>
      <c r="CQP2167" s="218"/>
      <c r="CQQ2167" s="218"/>
      <c r="CQR2167" s="218"/>
      <c r="CQS2167" s="218"/>
      <c r="CQT2167" s="218"/>
      <c r="CQU2167" s="218"/>
      <c r="CQV2167" s="218"/>
      <c r="CQW2167" s="218"/>
      <c r="CQX2167" s="218"/>
      <c r="CQY2167" s="218"/>
      <c r="CQZ2167" s="218"/>
      <c r="CRA2167" s="218"/>
      <c r="CRB2167" s="218"/>
      <c r="CRC2167" s="218"/>
      <c r="CRD2167" s="218"/>
      <c r="CRE2167" s="218"/>
      <c r="CRF2167" s="218"/>
      <c r="CRG2167" s="218"/>
      <c r="CRH2167" s="218"/>
      <c r="CRI2167" s="218"/>
      <c r="CRJ2167" s="218"/>
      <c r="CRK2167" s="218"/>
      <c r="CRL2167" s="218"/>
      <c r="CRM2167" s="218"/>
      <c r="CRN2167" s="218"/>
      <c r="CRO2167" s="218"/>
      <c r="CRP2167" s="218"/>
      <c r="CRQ2167" s="218"/>
      <c r="CRR2167" s="218"/>
      <c r="CRS2167" s="218"/>
      <c r="CRT2167" s="218"/>
      <c r="CRU2167" s="218"/>
      <c r="CRV2167" s="218"/>
      <c r="CRW2167" s="218"/>
      <c r="CRX2167" s="218"/>
      <c r="CRY2167" s="218"/>
      <c r="CRZ2167" s="218"/>
      <c r="CSA2167" s="218"/>
      <c r="CSB2167" s="218"/>
      <c r="CSC2167" s="218"/>
      <c r="CSD2167" s="218"/>
      <c r="CSE2167" s="218"/>
      <c r="CSF2167" s="218"/>
      <c r="CSG2167" s="218"/>
      <c r="CSH2167" s="218"/>
      <c r="CSI2167" s="218"/>
      <c r="CSJ2167" s="218"/>
      <c r="CSK2167" s="218"/>
      <c r="CSL2167" s="218"/>
      <c r="CSM2167" s="218"/>
      <c r="CSN2167" s="218"/>
      <c r="CSO2167" s="218"/>
      <c r="CSP2167" s="218"/>
      <c r="CSQ2167" s="218"/>
      <c r="CSR2167" s="218"/>
      <c r="CSS2167" s="218"/>
      <c r="CST2167" s="218"/>
      <c r="CSU2167" s="218"/>
      <c r="CSV2167" s="218"/>
      <c r="CSW2167" s="218"/>
      <c r="CSX2167" s="218"/>
      <c r="CSY2167" s="218"/>
      <c r="CSZ2167" s="218"/>
      <c r="CTA2167" s="218"/>
      <c r="CTB2167" s="218"/>
      <c r="CTC2167" s="218"/>
      <c r="CTD2167" s="218"/>
      <c r="CTE2167" s="218"/>
      <c r="CTF2167" s="218"/>
      <c r="CTG2167" s="218"/>
      <c r="CTH2167" s="218"/>
      <c r="CTI2167" s="218"/>
      <c r="CTJ2167" s="218"/>
      <c r="CTK2167" s="218"/>
      <c r="CTL2167" s="218"/>
      <c r="CTM2167" s="218"/>
      <c r="CTN2167" s="218"/>
      <c r="CTO2167" s="218"/>
      <c r="CTP2167" s="218"/>
      <c r="CTQ2167" s="218"/>
      <c r="CTR2167" s="218"/>
      <c r="CTS2167" s="218"/>
      <c r="CTT2167" s="218"/>
      <c r="CTU2167" s="218"/>
      <c r="CTV2167" s="218"/>
      <c r="CTW2167" s="218"/>
      <c r="CTX2167" s="218"/>
      <c r="CTY2167" s="218"/>
      <c r="CTZ2167" s="218"/>
      <c r="CUA2167" s="218"/>
      <c r="CUB2167" s="218"/>
      <c r="CUC2167" s="218"/>
      <c r="CUD2167" s="218"/>
      <c r="CUE2167" s="218"/>
      <c r="CUF2167" s="218"/>
      <c r="CUG2167" s="218"/>
      <c r="CUH2167" s="218"/>
      <c r="CUI2167" s="218"/>
      <c r="CUJ2167" s="218"/>
      <c r="CUK2167" s="218"/>
      <c r="CUL2167" s="218"/>
      <c r="CUM2167" s="218"/>
      <c r="CUN2167" s="218"/>
      <c r="CUO2167" s="218"/>
      <c r="CUP2167" s="218"/>
      <c r="CUQ2167" s="218"/>
      <c r="CUR2167" s="218"/>
      <c r="CUS2167" s="218"/>
      <c r="CUT2167" s="218"/>
      <c r="CUU2167" s="218"/>
      <c r="CUV2167" s="218"/>
      <c r="CUW2167" s="218"/>
      <c r="CUX2167" s="218"/>
      <c r="CUY2167" s="218"/>
      <c r="CUZ2167" s="218"/>
      <c r="CVA2167" s="218"/>
      <c r="CVB2167" s="218"/>
      <c r="CVC2167" s="218"/>
      <c r="CVD2167" s="218"/>
      <c r="CVE2167" s="218"/>
      <c r="CVF2167" s="218"/>
      <c r="CVG2167" s="218"/>
      <c r="CVH2167" s="218"/>
      <c r="CVI2167" s="218"/>
      <c r="CVJ2167" s="218"/>
      <c r="CVK2167" s="218"/>
      <c r="CVL2167" s="218"/>
      <c r="CVM2167" s="218"/>
      <c r="CVN2167" s="218"/>
      <c r="CVO2167" s="218"/>
      <c r="CVP2167" s="218"/>
      <c r="CVQ2167" s="218"/>
      <c r="CVR2167" s="218"/>
      <c r="CVS2167" s="218"/>
      <c r="CVT2167" s="218"/>
      <c r="CVU2167" s="218"/>
      <c r="CVV2167" s="218"/>
      <c r="CVW2167" s="218"/>
      <c r="CVX2167" s="218"/>
      <c r="CVY2167" s="218"/>
      <c r="CVZ2167" s="218"/>
      <c r="CWA2167" s="218"/>
      <c r="CWB2167" s="218"/>
      <c r="CWC2167" s="218"/>
      <c r="CWD2167" s="218"/>
      <c r="CWE2167" s="218"/>
      <c r="CWF2167" s="218"/>
      <c r="CWG2167" s="218"/>
      <c r="CWH2167" s="218"/>
      <c r="CWI2167" s="218"/>
      <c r="CWJ2167" s="218"/>
      <c r="CWK2167" s="218"/>
      <c r="CWL2167" s="218"/>
      <c r="CWM2167" s="218"/>
      <c r="CWN2167" s="218"/>
      <c r="CWO2167" s="218"/>
      <c r="CWP2167" s="218"/>
      <c r="CWQ2167" s="218"/>
      <c r="CWR2167" s="218"/>
      <c r="CWS2167" s="218"/>
      <c r="CWT2167" s="218"/>
      <c r="CWU2167" s="218"/>
      <c r="CWV2167" s="218"/>
      <c r="CWW2167" s="218"/>
      <c r="CWX2167" s="218"/>
      <c r="CWY2167" s="218"/>
      <c r="CWZ2167" s="218"/>
      <c r="CXA2167" s="218"/>
      <c r="CXB2167" s="218"/>
      <c r="CXC2167" s="218"/>
      <c r="CXD2167" s="218"/>
      <c r="CXE2167" s="218"/>
      <c r="CXF2167" s="218"/>
      <c r="CXG2167" s="218"/>
      <c r="CXH2167" s="218"/>
      <c r="CXI2167" s="218"/>
      <c r="CXJ2167" s="218"/>
      <c r="CXK2167" s="218"/>
      <c r="CXL2167" s="218"/>
      <c r="CXM2167" s="218"/>
      <c r="CXN2167" s="218"/>
      <c r="CXO2167" s="218"/>
      <c r="CXP2167" s="218"/>
      <c r="CXQ2167" s="218"/>
      <c r="CXR2167" s="218"/>
      <c r="CXS2167" s="218"/>
      <c r="CXT2167" s="218"/>
      <c r="CXU2167" s="218"/>
      <c r="CXV2167" s="218"/>
      <c r="CXW2167" s="218"/>
      <c r="CXX2167" s="218"/>
      <c r="CXY2167" s="218"/>
      <c r="CXZ2167" s="218"/>
      <c r="CYA2167" s="218"/>
      <c r="CYB2167" s="218"/>
      <c r="CYC2167" s="218"/>
      <c r="CYD2167" s="218"/>
      <c r="CYE2167" s="218"/>
      <c r="CYF2167" s="218"/>
      <c r="CYG2167" s="218"/>
      <c r="CYH2167" s="218"/>
      <c r="CYI2167" s="218"/>
      <c r="CYJ2167" s="218"/>
      <c r="CYK2167" s="218"/>
      <c r="CYL2167" s="218"/>
      <c r="CYM2167" s="218"/>
      <c r="CYN2167" s="218"/>
      <c r="CYO2167" s="218"/>
      <c r="CYP2167" s="218"/>
      <c r="CYQ2167" s="218"/>
      <c r="CYR2167" s="218"/>
      <c r="CYS2167" s="218"/>
      <c r="CYT2167" s="218"/>
      <c r="CYU2167" s="218"/>
      <c r="CYV2167" s="218"/>
      <c r="CYW2167" s="218"/>
      <c r="CYX2167" s="218"/>
      <c r="CYY2167" s="218"/>
      <c r="CYZ2167" s="218"/>
      <c r="CZA2167" s="218"/>
      <c r="CZB2167" s="218"/>
      <c r="CZC2167" s="218"/>
      <c r="CZD2167" s="218"/>
      <c r="CZE2167" s="218"/>
      <c r="CZF2167" s="218"/>
      <c r="CZG2167" s="218"/>
      <c r="CZH2167" s="218"/>
      <c r="CZI2167" s="218"/>
      <c r="CZJ2167" s="218"/>
      <c r="CZK2167" s="218"/>
      <c r="CZL2167" s="218"/>
      <c r="CZM2167" s="218"/>
      <c r="CZN2167" s="218"/>
      <c r="CZO2167" s="218"/>
      <c r="CZP2167" s="218"/>
      <c r="CZQ2167" s="218"/>
      <c r="CZR2167" s="218"/>
      <c r="CZS2167" s="218"/>
      <c r="CZT2167" s="218"/>
      <c r="CZU2167" s="218"/>
      <c r="CZV2167" s="218"/>
      <c r="CZW2167" s="218"/>
      <c r="CZX2167" s="218"/>
      <c r="CZY2167" s="218"/>
      <c r="CZZ2167" s="218"/>
      <c r="DAA2167" s="218"/>
      <c r="DAB2167" s="218"/>
      <c r="DAC2167" s="218"/>
      <c r="DAD2167" s="218"/>
      <c r="DAE2167" s="218"/>
      <c r="DAF2167" s="218"/>
      <c r="DAG2167" s="218"/>
      <c r="DAH2167" s="218"/>
      <c r="DAI2167" s="218"/>
      <c r="DAJ2167" s="218"/>
      <c r="DAK2167" s="218"/>
      <c r="DAL2167" s="218"/>
      <c r="DAM2167" s="218"/>
      <c r="DAN2167" s="218"/>
      <c r="DAO2167" s="218"/>
      <c r="DAP2167" s="218"/>
      <c r="DAQ2167" s="218"/>
      <c r="DAR2167" s="218"/>
      <c r="DAS2167" s="218"/>
      <c r="DAT2167" s="218"/>
      <c r="DAU2167" s="218"/>
      <c r="DAV2167" s="218"/>
      <c r="DAW2167" s="218"/>
      <c r="DAX2167" s="218"/>
      <c r="DAY2167" s="218"/>
      <c r="DAZ2167" s="218"/>
      <c r="DBA2167" s="218"/>
      <c r="DBB2167" s="218"/>
      <c r="DBC2167" s="218"/>
      <c r="DBD2167" s="218"/>
      <c r="DBE2167" s="218"/>
      <c r="DBF2167" s="218"/>
      <c r="DBG2167" s="218"/>
      <c r="DBH2167" s="218"/>
      <c r="DBI2167" s="218"/>
      <c r="DBJ2167" s="218"/>
      <c r="DBK2167" s="218"/>
      <c r="DBL2167" s="218"/>
      <c r="DBM2167" s="218"/>
      <c r="DBN2167" s="218"/>
      <c r="DBO2167" s="218"/>
      <c r="DBP2167" s="218"/>
      <c r="DBQ2167" s="218"/>
      <c r="DBR2167" s="218"/>
      <c r="DBS2167" s="218"/>
      <c r="DBT2167" s="218"/>
      <c r="DBU2167" s="218"/>
      <c r="DBV2167" s="218"/>
      <c r="DBW2167" s="218"/>
      <c r="DBX2167" s="218"/>
      <c r="DBY2167" s="218"/>
      <c r="DBZ2167" s="218"/>
      <c r="DCA2167" s="218"/>
      <c r="DCB2167" s="218"/>
      <c r="DCC2167" s="218"/>
      <c r="DCD2167" s="218"/>
      <c r="DCE2167" s="218"/>
      <c r="DCF2167" s="218"/>
      <c r="DCG2167" s="218"/>
      <c r="DCH2167" s="218"/>
      <c r="DCI2167" s="218"/>
      <c r="DCJ2167" s="218"/>
      <c r="DCK2167" s="218"/>
      <c r="DCL2167" s="218"/>
      <c r="DCM2167" s="218"/>
      <c r="DCN2167" s="218"/>
      <c r="DCO2167" s="218"/>
      <c r="DCP2167" s="218"/>
      <c r="DCQ2167" s="218"/>
      <c r="DCR2167" s="218"/>
      <c r="DCS2167" s="218"/>
      <c r="DCT2167" s="218"/>
      <c r="DCU2167" s="218"/>
      <c r="DCV2167" s="218"/>
      <c r="DCW2167" s="218"/>
      <c r="DCX2167" s="218"/>
      <c r="DCY2167" s="218"/>
      <c r="DCZ2167" s="218"/>
      <c r="DDA2167" s="218"/>
      <c r="DDB2167" s="218"/>
      <c r="DDC2167" s="218"/>
      <c r="DDD2167" s="218"/>
      <c r="DDE2167" s="218"/>
      <c r="DDF2167" s="218"/>
      <c r="DDG2167" s="218"/>
      <c r="DDH2167" s="218"/>
      <c r="DDI2167" s="218"/>
      <c r="DDJ2167" s="218"/>
      <c r="DDK2167" s="218"/>
      <c r="DDL2167" s="218"/>
      <c r="DDM2167" s="218"/>
      <c r="DDN2167" s="218"/>
      <c r="DDO2167" s="218"/>
      <c r="DDP2167" s="218"/>
      <c r="DDQ2167" s="218"/>
      <c r="DDR2167" s="218"/>
      <c r="DDS2167" s="218"/>
      <c r="DDT2167" s="218"/>
      <c r="DDU2167" s="218"/>
      <c r="DDV2167" s="218"/>
      <c r="DDW2167" s="218"/>
      <c r="DDX2167" s="218"/>
      <c r="DDY2167" s="218"/>
      <c r="DDZ2167" s="218"/>
      <c r="DEA2167" s="218"/>
      <c r="DEB2167" s="218"/>
      <c r="DEC2167" s="218"/>
      <c r="DED2167" s="218"/>
      <c r="DEE2167" s="218"/>
      <c r="DEF2167" s="218"/>
      <c r="DEG2167" s="218"/>
      <c r="DEH2167" s="218"/>
      <c r="DEI2167" s="218"/>
      <c r="DEJ2167" s="218"/>
      <c r="DEK2167" s="218"/>
      <c r="DEL2167" s="218"/>
      <c r="DEM2167" s="218"/>
      <c r="DEN2167" s="218"/>
      <c r="DEO2167" s="218"/>
      <c r="DEP2167" s="218"/>
      <c r="DEQ2167" s="218"/>
      <c r="DER2167" s="218"/>
      <c r="DES2167" s="218"/>
      <c r="DET2167" s="218"/>
      <c r="DEU2167" s="218"/>
      <c r="DEV2167" s="218"/>
      <c r="DEW2167" s="218"/>
      <c r="DEX2167" s="218"/>
      <c r="DEY2167" s="218"/>
      <c r="DEZ2167" s="218"/>
      <c r="DFA2167" s="218"/>
      <c r="DFB2167" s="218"/>
      <c r="DFC2167" s="218"/>
      <c r="DFD2167" s="218"/>
      <c r="DFE2167" s="218"/>
      <c r="DFF2167" s="218"/>
      <c r="DFG2167" s="218"/>
      <c r="DFH2167" s="218"/>
      <c r="DFI2167" s="218"/>
      <c r="DFJ2167" s="218"/>
      <c r="DFK2167" s="218"/>
      <c r="DFL2167" s="218"/>
      <c r="DFM2167" s="218"/>
      <c r="DFN2167" s="218"/>
      <c r="DFO2167" s="218"/>
      <c r="DFP2167" s="218"/>
      <c r="DFQ2167" s="218"/>
      <c r="DFR2167" s="218"/>
      <c r="DFS2167" s="218"/>
      <c r="DFT2167" s="218"/>
      <c r="DFU2167" s="218"/>
      <c r="DFV2167" s="218"/>
      <c r="DFW2167" s="218"/>
      <c r="DFX2167" s="218"/>
      <c r="DFY2167" s="218"/>
      <c r="DFZ2167" s="218"/>
      <c r="DGA2167" s="218"/>
      <c r="DGB2167" s="218"/>
      <c r="DGC2167" s="218"/>
      <c r="DGD2167" s="218"/>
      <c r="DGE2167" s="218"/>
      <c r="DGF2167" s="218"/>
      <c r="DGG2167" s="218"/>
      <c r="DGH2167" s="218"/>
      <c r="DGI2167" s="218"/>
      <c r="DGJ2167" s="218"/>
      <c r="DGK2167" s="218"/>
      <c r="DGL2167" s="218"/>
      <c r="DGM2167" s="218"/>
      <c r="DGN2167" s="218"/>
      <c r="DGO2167" s="218"/>
      <c r="DGP2167" s="218"/>
      <c r="DGQ2167" s="218"/>
      <c r="DGR2167" s="218"/>
      <c r="DGS2167" s="218"/>
      <c r="DGT2167" s="218"/>
      <c r="DGU2167" s="218"/>
      <c r="DGV2167" s="218"/>
      <c r="DGW2167" s="218"/>
      <c r="DGX2167" s="218"/>
      <c r="DGY2167" s="218"/>
      <c r="DGZ2167" s="218"/>
      <c r="DHA2167" s="218"/>
      <c r="DHB2167" s="218"/>
      <c r="DHC2167" s="218"/>
      <c r="DHD2167" s="218"/>
      <c r="DHE2167" s="218"/>
      <c r="DHF2167" s="218"/>
      <c r="DHG2167" s="218"/>
      <c r="DHH2167" s="218"/>
      <c r="DHI2167" s="218"/>
      <c r="DHJ2167" s="218"/>
      <c r="DHK2167" s="218"/>
      <c r="DHL2167" s="218"/>
      <c r="DHM2167" s="218"/>
      <c r="DHN2167" s="218"/>
      <c r="DHO2167" s="218"/>
      <c r="DHP2167" s="218"/>
      <c r="DHQ2167" s="218"/>
      <c r="DHR2167" s="218"/>
      <c r="DHS2167" s="218"/>
      <c r="DHT2167" s="218"/>
      <c r="DHU2167" s="218"/>
      <c r="DHV2167" s="218"/>
      <c r="DHW2167" s="218"/>
      <c r="DHX2167" s="218"/>
      <c r="DHY2167" s="218"/>
      <c r="DHZ2167" s="218"/>
      <c r="DIA2167" s="218"/>
      <c r="DIB2167" s="218"/>
      <c r="DIC2167" s="218"/>
      <c r="DID2167" s="218"/>
      <c r="DIE2167" s="218"/>
      <c r="DIF2167" s="218"/>
      <c r="DIG2167" s="218"/>
      <c r="DIH2167" s="218"/>
      <c r="DII2167" s="218"/>
      <c r="DIJ2167" s="218"/>
      <c r="DIK2167" s="218"/>
      <c r="DIL2167" s="218"/>
      <c r="DIM2167" s="218"/>
      <c r="DIN2167" s="218"/>
      <c r="DIO2167" s="218"/>
      <c r="DIP2167" s="218"/>
      <c r="DIQ2167" s="218"/>
      <c r="DIR2167" s="218"/>
      <c r="DIS2167" s="218"/>
      <c r="DIT2167" s="218"/>
      <c r="DIU2167" s="218"/>
      <c r="DIV2167" s="218"/>
      <c r="DIW2167" s="218"/>
      <c r="DIX2167" s="218"/>
      <c r="DIY2167" s="218"/>
      <c r="DIZ2167" s="218"/>
      <c r="DJA2167" s="218"/>
      <c r="DJB2167" s="218"/>
      <c r="DJC2167" s="218"/>
      <c r="DJD2167" s="218"/>
      <c r="DJE2167" s="218"/>
      <c r="DJF2167" s="218"/>
      <c r="DJG2167" s="218"/>
      <c r="DJH2167" s="218"/>
      <c r="DJI2167" s="218"/>
      <c r="DJJ2167" s="218"/>
      <c r="DJK2167" s="218"/>
      <c r="DJL2167" s="218"/>
      <c r="DJM2167" s="218"/>
      <c r="DJN2167" s="218"/>
      <c r="DJO2167" s="218"/>
      <c r="DJP2167" s="218"/>
      <c r="DJQ2167" s="218"/>
      <c r="DJR2167" s="218"/>
      <c r="DJS2167" s="218"/>
      <c r="DJT2167" s="218"/>
      <c r="DJU2167" s="218"/>
      <c r="DJV2167" s="218"/>
      <c r="DJW2167" s="218"/>
      <c r="DJX2167" s="218"/>
      <c r="DJY2167" s="218"/>
      <c r="DJZ2167" s="218"/>
      <c r="DKA2167" s="218"/>
      <c r="DKB2167" s="218"/>
      <c r="DKC2167" s="218"/>
      <c r="DKD2167" s="218"/>
      <c r="DKE2167" s="218"/>
      <c r="DKF2167" s="218"/>
      <c r="DKG2167" s="218"/>
      <c r="DKH2167" s="218"/>
      <c r="DKI2167" s="218"/>
      <c r="DKJ2167" s="218"/>
      <c r="DKK2167" s="218"/>
      <c r="DKL2167" s="218"/>
      <c r="DKM2167" s="218"/>
      <c r="DKN2167" s="218"/>
      <c r="DKO2167" s="218"/>
      <c r="DKP2167" s="218"/>
      <c r="DKQ2167" s="218"/>
      <c r="DKR2167" s="218"/>
      <c r="DKS2167" s="218"/>
      <c r="DKT2167" s="218"/>
      <c r="DKU2167" s="218"/>
      <c r="DKV2167" s="218"/>
      <c r="DKW2167" s="218"/>
      <c r="DKX2167" s="218"/>
      <c r="DKY2167" s="218"/>
      <c r="DKZ2167" s="218"/>
      <c r="DLA2167" s="218"/>
      <c r="DLB2167" s="218"/>
      <c r="DLC2167" s="218"/>
      <c r="DLD2167" s="218"/>
      <c r="DLE2167" s="218"/>
      <c r="DLF2167" s="218"/>
      <c r="DLG2167" s="218"/>
      <c r="DLH2167" s="218"/>
      <c r="DLI2167" s="218"/>
      <c r="DLJ2167" s="218"/>
      <c r="DLK2167" s="218"/>
      <c r="DLL2167" s="218"/>
      <c r="DLM2167" s="218"/>
      <c r="DLN2167" s="218"/>
      <c r="DLO2167" s="218"/>
      <c r="DLP2167" s="218"/>
      <c r="DLQ2167" s="218"/>
      <c r="DLR2167" s="218"/>
      <c r="DLS2167" s="218"/>
      <c r="DLT2167" s="218"/>
      <c r="DLU2167" s="218"/>
      <c r="DLV2167" s="218"/>
      <c r="DLW2167" s="218"/>
      <c r="DLX2167" s="218"/>
      <c r="DLY2167" s="218"/>
      <c r="DLZ2167" s="218"/>
      <c r="DMA2167" s="218"/>
      <c r="DMB2167" s="218"/>
      <c r="DMC2167" s="218"/>
      <c r="DMD2167" s="218"/>
      <c r="DME2167" s="218"/>
      <c r="DMF2167" s="218"/>
      <c r="DMG2167" s="218"/>
      <c r="DMH2167" s="218"/>
      <c r="DMI2167" s="218"/>
      <c r="DMJ2167" s="218"/>
      <c r="DMK2167" s="218"/>
      <c r="DML2167" s="218"/>
      <c r="DMM2167" s="218"/>
      <c r="DMN2167" s="218"/>
      <c r="DMO2167" s="218"/>
      <c r="DMP2167" s="218"/>
      <c r="DMQ2167" s="218"/>
      <c r="DMR2167" s="218"/>
      <c r="DMS2167" s="218"/>
      <c r="DMT2167" s="218"/>
      <c r="DMU2167" s="218"/>
      <c r="DMV2167" s="218"/>
      <c r="DMW2167" s="218"/>
      <c r="DMX2167" s="218"/>
      <c r="DMY2167" s="218"/>
      <c r="DMZ2167" s="218"/>
      <c r="DNA2167" s="218"/>
      <c r="DNB2167" s="218"/>
      <c r="DNC2167" s="218"/>
      <c r="DND2167" s="218"/>
      <c r="DNE2167" s="218"/>
      <c r="DNF2167" s="218"/>
      <c r="DNG2167" s="218"/>
      <c r="DNH2167" s="218"/>
      <c r="DNI2167" s="218"/>
      <c r="DNJ2167" s="218"/>
      <c r="DNK2167" s="218"/>
      <c r="DNL2167" s="218"/>
      <c r="DNM2167" s="218"/>
      <c r="DNN2167" s="218"/>
      <c r="DNO2167" s="218"/>
      <c r="DNP2167" s="218"/>
      <c r="DNQ2167" s="218"/>
      <c r="DNR2167" s="218"/>
      <c r="DNS2167" s="218"/>
      <c r="DNT2167" s="218"/>
      <c r="DNU2167" s="218"/>
      <c r="DNV2167" s="218"/>
      <c r="DNW2167" s="218"/>
      <c r="DNX2167" s="218"/>
      <c r="DNY2167" s="218"/>
      <c r="DNZ2167" s="218"/>
      <c r="DOA2167" s="218"/>
      <c r="DOB2167" s="218"/>
      <c r="DOC2167" s="218"/>
      <c r="DOD2167" s="218"/>
      <c r="DOE2167" s="218"/>
      <c r="DOF2167" s="218"/>
      <c r="DOG2167" s="218"/>
      <c r="DOH2167" s="218"/>
      <c r="DOI2167" s="218"/>
      <c r="DOJ2167" s="218"/>
      <c r="DOK2167" s="218"/>
      <c r="DOL2167" s="218"/>
      <c r="DOM2167" s="218"/>
      <c r="DON2167" s="218"/>
      <c r="DOO2167" s="218"/>
      <c r="DOP2167" s="218"/>
      <c r="DOQ2167" s="218"/>
      <c r="DOR2167" s="218"/>
      <c r="DOS2167" s="218"/>
      <c r="DOT2167" s="218"/>
      <c r="DOU2167" s="218"/>
      <c r="DOV2167" s="218"/>
      <c r="DOW2167" s="218"/>
      <c r="DOX2167" s="218"/>
      <c r="DOY2167" s="218"/>
      <c r="DOZ2167" s="218"/>
      <c r="DPA2167" s="218"/>
      <c r="DPB2167" s="218"/>
      <c r="DPC2167" s="218"/>
      <c r="DPD2167" s="218"/>
      <c r="DPE2167" s="218"/>
      <c r="DPF2167" s="218"/>
      <c r="DPG2167" s="218"/>
      <c r="DPH2167" s="218"/>
      <c r="DPI2167" s="218"/>
      <c r="DPJ2167" s="218"/>
      <c r="DPK2167" s="218"/>
      <c r="DPL2167" s="218"/>
      <c r="DPM2167" s="218"/>
      <c r="DPN2167" s="218"/>
      <c r="DPO2167" s="218"/>
      <c r="DPP2167" s="218"/>
      <c r="DPQ2167" s="218"/>
      <c r="DPR2167" s="218"/>
      <c r="DPS2167" s="218"/>
      <c r="DPT2167" s="218"/>
      <c r="DPU2167" s="218"/>
      <c r="DPV2167" s="218"/>
      <c r="DPW2167" s="218"/>
      <c r="DPX2167" s="218"/>
      <c r="DPY2167" s="218"/>
      <c r="DPZ2167" s="218"/>
      <c r="DQA2167" s="218"/>
      <c r="DQB2167" s="218"/>
      <c r="DQC2167" s="218"/>
      <c r="DQD2167" s="218"/>
      <c r="DQE2167" s="218"/>
      <c r="DQF2167" s="218"/>
      <c r="DQG2167" s="218"/>
      <c r="DQH2167" s="218"/>
      <c r="DQI2167" s="218"/>
      <c r="DQJ2167" s="218"/>
      <c r="DQK2167" s="218"/>
      <c r="DQL2167" s="218"/>
      <c r="DQM2167" s="218"/>
      <c r="DQN2167" s="218"/>
      <c r="DQO2167" s="218"/>
      <c r="DQP2167" s="218"/>
      <c r="DQQ2167" s="218"/>
      <c r="DQR2167" s="218"/>
      <c r="DQS2167" s="218"/>
      <c r="DQT2167" s="218"/>
      <c r="DQU2167" s="218"/>
      <c r="DQV2167" s="218"/>
      <c r="DQW2167" s="218"/>
      <c r="DQX2167" s="218"/>
      <c r="DQY2167" s="218"/>
      <c r="DQZ2167" s="218"/>
      <c r="DRA2167" s="218"/>
      <c r="DRB2167" s="218"/>
      <c r="DRC2167" s="218"/>
      <c r="DRD2167" s="218"/>
      <c r="DRE2167" s="218"/>
      <c r="DRF2167" s="218"/>
      <c r="DRG2167" s="218"/>
      <c r="DRH2167" s="218"/>
      <c r="DRI2167" s="218"/>
      <c r="DRJ2167" s="218"/>
      <c r="DRK2167" s="218"/>
      <c r="DRL2167" s="218"/>
      <c r="DRM2167" s="218"/>
      <c r="DRN2167" s="218"/>
      <c r="DRO2167" s="218"/>
      <c r="DRP2167" s="218"/>
      <c r="DRQ2167" s="218"/>
      <c r="DRR2167" s="218"/>
      <c r="DRS2167" s="218"/>
      <c r="DRT2167" s="218"/>
      <c r="DRU2167" s="218"/>
      <c r="DRV2167" s="218"/>
      <c r="DRW2167" s="218"/>
      <c r="DRX2167" s="218"/>
      <c r="DRY2167" s="218"/>
      <c r="DRZ2167" s="218"/>
      <c r="DSA2167" s="218"/>
      <c r="DSB2167" s="218"/>
      <c r="DSC2167" s="218"/>
      <c r="DSD2167" s="218"/>
      <c r="DSE2167" s="218"/>
      <c r="DSF2167" s="218"/>
      <c r="DSG2167" s="218"/>
      <c r="DSH2167" s="218"/>
      <c r="DSI2167" s="218"/>
      <c r="DSJ2167" s="218"/>
      <c r="DSK2167" s="218"/>
      <c r="DSL2167" s="218"/>
      <c r="DSM2167" s="218"/>
      <c r="DSN2167" s="218"/>
      <c r="DSO2167" s="218"/>
      <c r="DSP2167" s="218"/>
      <c r="DSQ2167" s="218"/>
      <c r="DSR2167" s="218"/>
      <c r="DSS2167" s="218"/>
      <c r="DST2167" s="218"/>
      <c r="DSU2167" s="218"/>
      <c r="DSV2167" s="218"/>
      <c r="DSW2167" s="218"/>
      <c r="DSX2167" s="218"/>
      <c r="DSY2167" s="218"/>
      <c r="DSZ2167" s="218"/>
      <c r="DTA2167" s="218"/>
      <c r="DTB2167" s="218"/>
      <c r="DTC2167" s="218"/>
      <c r="DTD2167" s="218"/>
      <c r="DTE2167" s="218"/>
      <c r="DTF2167" s="218"/>
      <c r="DTG2167" s="218"/>
      <c r="DTH2167" s="218"/>
      <c r="DTI2167" s="218"/>
      <c r="DTJ2167" s="218"/>
      <c r="DTK2167" s="218"/>
      <c r="DTL2167" s="218"/>
      <c r="DTM2167" s="218"/>
      <c r="DTN2167" s="218"/>
      <c r="DTO2167" s="218"/>
      <c r="DTP2167" s="218"/>
      <c r="DTQ2167" s="218"/>
      <c r="DTR2167" s="218"/>
      <c r="DTS2167" s="218"/>
      <c r="DTT2167" s="218"/>
      <c r="DTU2167" s="218"/>
      <c r="DTV2167" s="218"/>
      <c r="DTW2167" s="218"/>
      <c r="DTX2167" s="218"/>
      <c r="DTY2167" s="218"/>
      <c r="DTZ2167" s="218"/>
      <c r="DUA2167" s="218"/>
      <c r="DUB2167" s="218"/>
      <c r="DUC2167" s="218"/>
      <c r="DUD2167" s="218"/>
      <c r="DUE2167" s="218"/>
      <c r="DUF2167" s="218"/>
      <c r="DUG2167" s="218"/>
      <c r="DUH2167" s="218"/>
      <c r="DUI2167" s="218"/>
      <c r="DUJ2167" s="218"/>
      <c r="DUK2167" s="218"/>
      <c r="DUL2167" s="218"/>
      <c r="DUM2167" s="218"/>
      <c r="DUN2167" s="218"/>
      <c r="DUO2167" s="218"/>
      <c r="DUP2167" s="218"/>
      <c r="DUQ2167" s="218"/>
      <c r="DUR2167" s="218"/>
      <c r="DUS2167" s="218"/>
      <c r="DUT2167" s="218"/>
      <c r="DUU2167" s="218"/>
      <c r="DUV2167" s="218"/>
      <c r="DUW2167" s="218"/>
      <c r="DUX2167" s="218"/>
      <c r="DUY2167" s="218"/>
      <c r="DUZ2167" s="218"/>
      <c r="DVA2167" s="218"/>
      <c r="DVB2167" s="218"/>
      <c r="DVC2167" s="218"/>
      <c r="DVD2167" s="218"/>
      <c r="DVE2167" s="218"/>
      <c r="DVF2167" s="218"/>
      <c r="DVG2167" s="218"/>
      <c r="DVH2167" s="218"/>
      <c r="DVI2167" s="218"/>
      <c r="DVJ2167" s="218"/>
      <c r="DVK2167" s="218"/>
      <c r="DVL2167" s="218"/>
      <c r="DVM2167" s="218"/>
      <c r="DVN2167" s="218"/>
      <c r="DVO2167" s="218"/>
      <c r="DVP2167" s="218"/>
      <c r="DVQ2167" s="218"/>
      <c r="DVR2167" s="218"/>
      <c r="DVS2167" s="218"/>
      <c r="DVT2167" s="218"/>
      <c r="DVU2167" s="218"/>
      <c r="DVV2167" s="218"/>
      <c r="DVW2167" s="218"/>
      <c r="DVX2167" s="218"/>
      <c r="DVY2167" s="218"/>
      <c r="DVZ2167" s="218"/>
      <c r="DWA2167" s="218"/>
      <c r="DWB2167" s="218"/>
      <c r="DWC2167" s="218"/>
      <c r="DWD2167" s="218"/>
      <c r="DWE2167" s="218"/>
      <c r="DWF2167" s="218"/>
      <c r="DWG2167" s="218"/>
      <c r="DWH2167" s="218"/>
      <c r="DWI2167" s="218"/>
      <c r="DWJ2167" s="218"/>
      <c r="DWK2167" s="218"/>
      <c r="DWL2167" s="218"/>
      <c r="DWM2167" s="218"/>
      <c r="DWN2167" s="218"/>
      <c r="DWO2167" s="218"/>
      <c r="DWP2167" s="218"/>
      <c r="DWQ2167" s="218"/>
      <c r="DWR2167" s="218"/>
      <c r="DWS2167" s="218"/>
      <c r="DWT2167" s="218"/>
      <c r="DWU2167" s="218"/>
      <c r="DWV2167" s="218"/>
      <c r="DWW2167" s="218"/>
      <c r="DWX2167" s="218"/>
      <c r="DWY2167" s="218"/>
      <c r="DWZ2167" s="218"/>
      <c r="DXA2167" s="218"/>
      <c r="DXB2167" s="218"/>
      <c r="DXC2167" s="218"/>
      <c r="DXD2167" s="218"/>
      <c r="DXE2167" s="218"/>
      <c r="DXF2167" s="218"/>
      <c r="DXG2167" s="218"/>
      <c r="DXH2167" s="218"/>
      <c r="DXI2167" s="218"/>
      <c r="DXJ2167" s="218"/>
      <c r="DXK2167" s="218"/>
      <c r="DXL2167" s="218"/>
      <c r="DXM2167" s="218"/>
      <c r="DXN2167" s="218"/>
      <c r="DXO2167" s="218"/>
      <c r="DXP2167" s="218"/>
      <c r="DXQ2167" s="218"/>
      <c r="DXR2167" s="218"/>
      <c r="DXS2167" s="218"/>
      <c r="DXT2167" s="218"/>
      <c r="DXU2167" s="218"/>
      <c r="DXV2167" s="218"/>
      <c r="DXW2167" s="218"/>
      <c r="DXX2167" s="218"/>
      <c r="DXY2167" s="218"/>
      <c r="DXZ2167" s="218"/>
      <c r="DYA2167" s="218"/>
      <c r="DYB2167" s="218"/>
      <c r="DYC2167" s="218"/>
      <c r="DYD2167" s="218"/>
      <c r="DYE2167" s="218"/>
      <c r="DYF2167" s="218"/>
      <c r="DYG2167" s="218"/>
      <c r="DYH2167" s="218"/>
      <c r="DYI2167" s="218"/>
      <c r="DYJ2167" s="218"/>
      <c r="DYK2167" s="218"/>
      <c r="DYL2167" s="218"/>
      <c r="DYM2167" s="218"/>
      <c r="DYN2167" s="218"/>
      <c r="DYO2167" s="218"/>
      <c r="DYP2167" s="218"/>
      <c r="DYQ2167" s="218"/>
      <c r="DYR2167" s="218"/>
      <c r="DYS2167" s="218"/>
      <c r="DYT2167" s="218"/>
      <c r="DYU2167" s="218"/>
      <c r="DYV2167" s="218"/>
      <c r="DYW2167" s="218"/>
      <c r="DYX2167" s="218"/>
      <c r="DYY2167" s="218"/>
      <c r="DYZ2167" s="218"/>
      <c r="DZA2167" s="218"/>
      <c r="DZB2167" s="218"/>
      <c r="DZC2167" s="218"/>
      <c r="DZD2167" s="218"/>
      <c r="DZE2167" s="218"/>
      <c r="DZF2167" s="218"/>
      <c r="DZG2167" s="218"/>
      <c r="DZH2167" s="218"/>
      <c r="DZI2167" s="218"/>
      <c r="DZJ2167" s="218"/>
      <c r="DZK2167" s="218"/>
      <c r="DZL2167" s="218"/>
      <c r="DZM2167" s="218"/>
      <c r="DZN2167" s="218"/>
      <c r="DZO2167" s="218"/>
      <c r="DZP2167" s="218"/>
      <c r="DZQ2167" s="218"/>
      <c r="DZR2167" s="218"/>
      <c r="DZS2167" s="218"/>
      <c r="DZT2167" s="218"/>
      <c r="DZU2167" s="218"/>
      <c r="DZV2167" s="218"/>
      <c r="DZW2167" s="218"/>
      <c r="DZX2167" s="218"/>
      <c r="DZY2167" s="218"/>
      <c r="DZZ2167" s="218"/>
      <c r="EAA2167" s="218"/>
      <c r="EAB2167" s="218"/>
      <c r="EAC2167" s="218"/>
      <c r="EAD2167" s="218"/>
      <c r="EAE2167" s="218"/>
      <c r="EAF2167" s="218"/>
      <c r="EAG2167" s="218"/>
      <c r="EAH2167" s="218"/>
      <c r="EAI2167" s="218"/>
      <c r="EAJ2167" s="218"/>
      <c r="EAK2167" s="218"/>
      <c r="EAL2167" s="218"/>
      <c r="EAM2167" s="218"/>
      <c r="EAN2167" s="218"/>
      <c r="EAO2167" s="218"/>
      <c r="EAP2167" s="218"/>
      <c r="EAQ2167" s="218"/>
      <c r="EAR2167" s="218"/>
      <c r="EAS2167" s="218"/>
      <c r="EAT2167" s="218"/>
      <c r="EAU2167" s="218"/>
      <c r="EAV2167" s="218"/>
      <c r="EAW2167" s="218"/>
      <c r="EAX2167" s="218"/>
      <c r="EAY2167" s="218"/>
      <c r="EAZ2167" s="218"/>
      <c r="EBA2167" s="218"/>
      <c r="EBB2167" s="218"/>
      <c r="EBC2167" s="218"/>
      <c r="EBD2167" s="218"/>
      <c r="EBE2167" s="218"/>
      <c r="EBF2167" s="218"/>
      <c r="EBG2167" s="218"/>
      <c r="EBH2167" s="218"/>
      <c r="EBI2167" s="218"/>
      <c r="EBJ2167" s="218"/>
      <c r="EBK2167" s="218"/>
      <c r="EBL2167" s="218"/>
      <c r="EBM2167" s="218"/>
      <c r="EBN2167" s="218"/>
      <c r="EBO2167" s="218"/>
      <c r="EBP2167" s="218"/>
      <c r="EBQ2167" s="218"/>
      <c r="EBR2167" s="218"/>
      <c r="EBS2167" s="218"/>
      <c r="EBT2167" s="218"/>
      <c r="EBU2167" s="218"/>
      <c r="EBV2167" s="218"/>
      <c r="EBW2167" s="218"/>
      <c r="EBX2167" s="218"/>
      <c r="EBY2167" s="218"/>
      <c r="EBZ2167" s="218"/>
      <c r="ECA2167" s="218"/>
      <c r="ECB2167" s="218"/>
      <c r="ECC2167" s="218"/>
      <c r="ECD2167" s="218"/>
      <c r="ECE2167" s="218"/>
      <c r="ECF2167" s="218"/>
      <c r="ECG2167" s="218"/>
      <c r="ECH2167" s="218"/>
      <c r="ECI2167" s="218"/>
      <c r="ECJ2167" s="218"/>
      <c r="ECK2167" s="218"/>
      <c r="ECL2167" s="218"/>
      <c r="ECM2167" s="218"/>
      <c r="ECN2167" s="218"/>
      <c r="ECO2167" s="218"/>
      <c r="ECP2167" s="218"/>
      <c r="ECQ2167" s="218"/>
      <c r="ECR2167" s="218"/>
      <c r="ECS2167" s="218"/>
      <c r="ECT2167" s="218"/>
      <c r="ECU2167" s="218"/>
      <c r="ECV2167" s="218"/>
      <c r="ECW2167" s="218"/>
      <c r="ECX2167" s="218"/>
      <c r="ECY2167" s="218"/>
      <c r="ECZ2167" s="218"/>
      <c r="EDA2167" s="218"/>
      <c r="EDB2167" s="218"/>
      <c r="EDC2167" s="218"/>
      <c r="EDD2167" s="218"/>
      <c r="EDE2167" s="218"/>
      <c r="EDF2167" s="218"/>
      <c r="EDG2167" s="218"/>
      <c r="EDH2167" s="218"/>
      <c r="EDI2167" s="218"/>
      <c r="EDJ2167" s="218"/>
      <c r="EDK2167" s="218"/>
      <c r="EDL2167" s="218"/>
      <c r="EDM2167" s="218"/>
      <c r="EDN2167" s="218"/>
      <c r="EDO2167" s="218"/>
      <c r="EDP2167" s="218"/>
      <c r="EDQ2167" s="218"/>
      <c r="EDR2167" s="218"/>
      <c r="EDS2167" s="218"/>
      <c r="EDT2167" s="218"/>
      <c r="EDU2167" s="218"/>
      <c r="EDV2167" s="218"/>
      <c r="EDW2167" s="218"/>
      <c r="EDX2167" s="218"/>
      <c r="EDY2167" s="218"/>
      <c r="EDZ2167" s="218"/>
      <c r="EEA2167" s="218"/>
      <c r="EEB2167" s="218"/>
      <c r="EEC2167" s="218"/>
      <c r="EED2167" s="218"/>
      <c r="EEE2167" s="218"/>
      <c r="EEF2167" s="218"/>
      <c r="EEG2167" s="218"/>
      <c r="EEH2167" s="218"/>
      <c r="EEI2167" s="218"/>
      <c r="EEJ2167" s="218"/>
      <c r="EEK2167" s="218"/>
      <c r="EEL2167" s="218"/>
      <c r="EEM2167" s="218"/>
      <c r="EEN2167" s="218"/>
      <c r="EEO2167" s="218"/>
      <c r="EEP2167" s="218"/>
      <c r="EEQ2167" s="218"/>
      <c r="EER2167" s="218"/>
      <c r="EES2167" s="218"/>
      <c r="EET2167" s="218"/>
      <c r="EEU2167" s="218"/>
      <c r="EEV2167" s="218"/>
      <c r="EEW2167" s="218"/>
      <c r="EEX2167" s="218"/>
      <c r="EEY2167" s="218"/>
      <c r="EEZ2167" s="218"/>
      <c r="EFA2167" s="218"/>
      <c r="EFB2167" s="218"/>
      <c r="EFC2167" s="218"/>
      <c r="EFD2167" s="218"/>
      <c r="EFE2167" s="218"/>
      <c r="EFF2167" s="218"/>
      <c r="EFG2167" s="218"/>
      <c r="EFH2167" s="218"/>
      <c r="EFI2167" s="218"/>
      <c r="EFJ2167" s="218"/>
      <c r="EFK2167" s="218"/>
      <c r="EFL2167" s="218"/>
      <c r="EFM2167" s="218"/>
      <c r="EFN2167" s="218"/>
      <c r="EFO2167" s="218"/>
      <c r="EFP2167" s="218"/>
      <c r="EFQ2167" s="218"/>
      <c r="EFR2167" s="218"/>
      <c r="EFS2167" s="218"/>
      <c r="EFT2167" s="218"/>
      <c r="EFU2167" s="218"/>
      <c r="EFV2167" s="218"/>
      <c r="EFW2167" s="218"/>
      <c r="EFX2167" s="218"/>
      <c r="EFY2167" s="218"/>
      <c r="EFZ2167" s="218"/>
      <c r="EGA2167" s="218"/>
      <c r="EGB2167" s="218"/>
      <c r="EGC2167" s="218"/>
      <c r="EGD2167" s="218"/>
      <c r="EGE2167" s="218"/>
      <c r="EGF2167" s="218"/>
      <c r="EGG2167" s="218"/>
      <c r="EGH2167" s="218"/>
      <c r="EGI2167" s="218"/>
      <c r="EGJ2167" s="218"/>
      <c r="EGK2167" s="218"/>
      <c r="EGL2167" s="218"/>
      <c r="EGM2167" s="218"/>
      <c r="EGN2167" s="218"/>
      <c r="EGO2167" s="218"/>
      <c r="EGP2167" s="218"/>
      <c r="EGQ2167" s="218"/>
      <c r="EGR2167" s="218"/>
      <c r="EGS2167" s="218"/>
      <c r="EGT2167" s="218"/>
      <c r="EGU2167" s="218"/>
      <c r="EGV2167" s="218"/>
      <c r="EGW2167" s="218"/>
      <c r="EGX2167" s="218"/>
      <c r="EGY2167" s="218"/>
      <c r="EGZ2167" s="218"/>
      <c r="EHA2167" s="218"/>
      <c r="EHB2167" s="218"/>
      <c r="EHC2167" s="218"/>
      <c r="EHD2167" s="218"/>
      <c r="EHE2167" s="218"/>
      <c r="EHF2167" s="218"/>
      <c r="EHG2167" s="218"/>
      <c r="EHH2167" s="218"/>
      <c r="EHI2167" s="218"/>
      <c r="EHJ2167" s="218"/>
      <c r="EHK2167" s="218"/>
      <c r="EHL2167" s="218"/>
      <c r="EHM2167" s="218"/>
      <c r="EHN2167" s="218"/>
      <c r="EHO2167" s="218"/>
      <c r="EHP2167" s="218"/>
      <c r="EHQ2167" s="218"/>
      <c r="EHR2167" s="218"/>
      <c r="EHS2167" s="218"/>
      <c r="EHT2167" s="218"/>
      <c r="EHU2167" s="218"/>
      <c r="EHV2167" s="218"/>
      <c r="EHW2167" s="218"/>
      <c r="EHX2167" s="218"/>
      <c r="EHY2167" s="218"/>
      <c r="EHZ2167" s="218"/>
      <c r="EIA2167" s="218"/>
      <c r="EIB2167" s="218"/>
      <c r="EIC2167" s="218"/>
      <c r="EID2167" s="218"/>
      <c r="EIE2167" s="218"/>
      <c r="EIF2167" s="218"/>
      <c r="EIG2167" s="218"/>
      <c r="EIH2167" s="218"/>
      <c r="EII2167" s="218"/>
      <c r="EIJ2167" s="218"/>
      <c r="EIK2167" s="218"/>
      <c r="EIL2167" s="218"/>
      <c r="EIM2167" s="218"/>
      <c r="EIN2167" s="218"/>
      <c r="EIO2167" s="218"/>
      <c r="EIP2167" s="218"/>
      <c r="EIQ2167" s="218"/>
      <c r="EIR2167" s="218"/>
      <c r="EIS2167" s="218"/>
      <c r="EIT2167" s="218"/>
      <c r="EIU2167" s="218"/>
      <c r="EIV2167" s="218"/>
      <c r="EIW2167" s="218"/>
      <c r="EIX2167" s="218"/>
      <c r="EIY2167" s="218"/>
      <c r="EIZ2167" s="218"/>
      <c r="EJA2167" s="218"/>
      <c r="EJB2167" s="218"/>
      <c r="EJC2167" s="218"/>
      <c r="EJD2167" s="218"/>
      <c r="EJE2167" s="218"/>
      <c r="EJF2167" s="218"/>
      <c r="EJG2167" s="218"/>
      <c r="EJH2167" s="218"/>
      <c r="EJI2167" s="218"/>
      <c r="EJJ2167" s="218"/>
      <c r="EJK2167" s="218"/>
      <c r="EJL2167" s="218"/>
      <c r="EJM2167" s="218"/>
      <c r="EJN2167" s="218"/>
      <c r="EJO2167" s="218"/>
      <c r="EJP2167" s="218"/>
      <c r="EJQ2167" s="218"/>
      <c r="EJR2167" s="218"/>
      <c r="EJS2167" s="218"/>
      <c r="EJT2167" s="218"/>
      <c r="EJU2167" s="218"/>
      <c r="EJV2167" s="218"/>
      <c r="EJW2167" s="218"/>
      <c r="EJX2167" s="218"/>
      <c r="EJY2167" s="218"/>
      <c r="EJZ2167" s="218"/>
      <c r="EKA2167" s="218"/>
      <c r="EKB2167" s="218"/>
      <c r="EKC2167" s="218"/>
      <c r="EKD2167" s="218"/>
      <c r="EKE2167" s="218"/>
      <c r="EKF2167" s="218"/>
      <c r="EKG2167" s="218"/>
      <c r="EKH2167" s="218"/>
      <c r="EKI2167" s="218"/>
      <c r="EKJ2167" s="218"/>
      <c r="EKK2167" s="218"/>
      <c r="EKL2167" s="218"/>
      <c r="EKM2167" s="218"/>
      <c r="EKN2167" s="218"/>
      <c r="EKO2167" s="218"/>
      <c r="EKP2167" s="218"/>
      <c r="EKQ2167" s="218"/>
      <c r="EKR2167" s="218"/>
      <c r="EKS2167" s="218"/>
      <c r="EKT2167" s="218"/>
      <c r="EKU2167" s="218"/>
      <c r="EKV2167" s="218"/>
      <c r="EKW2167" s="218"/>
      <c r="EKX2167" s="218"/>
      <c r="EKY2167" s="218"/>
      <c r="EKZ2167" s="218"/>
      <c r="ELA2167" s="218"/>
      <c r="ELB2167" s="218"/>
      <c r="ELC2167" s="218"/>
      <c r="ELD2167" s="218"/>
      <c r="ELE2167" s="218"/>
      <c r="ELF2167" s="218"/>
      <c r="ELG2167" s="218"/>
      <c r="ELH2167" s="218"/>
      <c r="ELI2167" s="218"/>
      <c r="ELJ2167" s="218"/>
      <c r="ELK2167" s="218"/>
      <c r="ELL2167" s="218"/>
      <c r="ELM2167" s="218"/>
      <c r="ELN2167" s="218"/>
      <c r="ELO2167" s="218"/>
      <c r="ELP2167" s="218"/>
      <c r="ELQ2167" s="218"/>
      <c r="ELR2167" s="218"/>
      <c r="ELS2167" s="218"/>
      <c r="ELT2167" s="218"/>
      <c r="ELU2167" s="218"/>
      <c r="ELV2167" s="218"/>
      <c r="ELW2167" s="218"/>
      <c r="ELX2167" s="218"/>
      <c r="ELY2167" s="218"/>
      <c r="ELZ2167" s="218"/>
      <c r="EMA2167" s="218"/>
      <c r="EMB2167" s="218"/>
      <c r="EMC2167" s="218"/>
      <c r="EMD2167" s="218"/>
      <c r="EME2167" s="218"/>
      <c r="EMF2167" s="218"/>
      <c r="EMG2167" s="218"/>
      <c r="EMH2167" s="218"/>
      <c r="EMI2167" s="218"/>
      <c r="EMJ2167" s="218"/>
      <c r="EMK2167" s="218"/>
      <c r="EML2167" s="218"/>
      <c r="EMM2167" s="218"/>
      <c r="EMN2167" s="218"/>
      <c r="EMO2167" s="218"/>
      <c r="EMP2167" s="218"/>
      <c r="EMQ2167" s="218"/>
      <c r="EMR2167" s="218"/>
      <c r="EMS2167" s="218"/>
      <c r="EMT2167" s="218"/>
      <c r="EMU2167" s="218"/>
      <c r="EMV2167" s="218"/>
      <c r="EMW2167" s="218"/>
      <c r="EMX2167" s="218"/>
      <c r="EMY2167" s="218"/>
      <c r="EMZ2167" s="218"/>
      <c r="ENA2167" s="218"/>
      <c r="ENB2167" s="218"/>
      <c r="ENC2167" s="218"/>
      <c r="END2167" s="218"/>
      <c r="ENE2167" s="218"/>
      <c r="ENF2167" s="218"/>
      <c r="ENG2167" s="218"/>
      <c r="ENH2167" s="218"/>
      <c r="ENI2167" s="218"/>
      <c r="ENJ2167" s="218"/>
      <c r="ENK2167" s="218"/>
      <c r="ENL2167" s="218"/>
      <c r="ENM2167" s="218"/>
      <c r="ENN2167" s="218"/>
      <c r="ENO2167" s="218"/>
      <c r="ENP2167" s="218"/>
      <c r="ENQ2167" s="218"/>
      <c r="ENR2167" s="218"/>
      <c r="ENS2167" s="218"/>
      <c r="ENT2167" s="218"/>
      <c r="ENU2167" s="218"/>
      <c r="ENV2167" s="218"/>
      <c r="ENW2167" s="218"/>
      <c r="ENX2167" s="218"/>
      <c r="ENY2167" s="218"/>
      <c r="ENZ2167" s="218"/>
      <c r="EOA2167" s="218"/>
      <c r="EOB2167" s="218"/>
      <c r="EOC2167" s="218"/>
      <c r="EOD2167" s="218"/>
      <c r="EOE2167" s="218"/>
      <c r="EOF2167" s="218"/>
      <c r="EOG2167" s="218"/>
      <c r="EOH2167" s="218"/>
      <c r="EOI2167" s="218"/>
      <c r="EOJ2167" s="218"/>
      <c r="EOK2167" s="218"/>
      <c r="EOL2167" s="218"/>
      <c r="EOM2167" s="218"/>
      <c r="EON2167" s="218"/>
      <c r="EOO2167" s="218"/>
      <c r="EOP2167" s="218"/>
      <c r="EOQ2167" s="218"/>
      <c r="EOR2167" s="218"/>
      <c r="EOS2167" s="218"/>
      <c r="EOT2167" s="218"/>
      <c r="EOU2167" s="218"/>
      <c r="EOV2167" s="218"/>
      <c r="EOW2167" s="218"/>
      <c r="EOX2167" s="218"/>
      <c r="EOY2167" s="218"/>
      <c r="EOZ2167" s="218"/>
      <c r="EPA2167" s="218"/>
      <c r="EPB2167" s="218"/>
      <c r="EPC2167" s="218"/>
      <c r="EPD2167" s="218"/>
      <c r="EPE2167" s="218"/>
      <c r="EPF2167" s="218"/>
      <c r="EPG2167" s="218"/>
      <c r="EPH2167" s="218"/>
      <c r="EPI2167" s="218"/>
      <c r="EPJ2167" s="218"/>
      <c r="EPK2167" s="218"/>
      <c r="EPL2167" s="218"/>
      <c r="EPM2167" s="218"/>
      <c r="EPN2167" s="218"/>
      <c r="EPO2167" s="218"/>
      <c r="EPP2167" s="218"/>
      <c r="EPQ2167" s="218"/>
      <c r="EPR2167" s="218"/>
      <c r="EPS2167" s="218"/>
      <c r="EPT2167" s="218"/>
      <c r="EPU2167" s="218"/>
      <c r="EPV2167" s="218"/>
      <c r="EPW2167" s="218"/>
      <c r="EPX2167" s="218"/>
      <c r="EPY2167" s="218"/>
      <c r="EPZ2167" s="218"/>
      <c r="EQA2167" s="218"/>
      <c r="EQB2167" s="218"/>
      <c r="EQC2167" s="218"/>
      <c r="EQD2167" s="218"/>
      <c r="EQE2167" s="218"/>
      <c r="EQF2167" s="218"/>
      <c r="EQG2167" s="218"/>
      <c r="EQH2167" s="218"/>
      <c r="EQI2167" s="218"/>
      <c r="EQJ2167" s="218"/>
      <c r="EQK2167" s="218"/>
      <c r="EQL2167" s="218"/>
      <c r="EQM2167" s="218"/>
      <c r="EQN2167" s="218"/>
      <c r="EQO2167" s="218"/>
      <c r="EQP2167" s="218"/>
      <c r="EQQ2167" s="218"/>
      <c r="EQR2167" s="218"/>
      <c r="EQS2167" s="218"/>
      <c r="EQT2167" s="218"/>
      <c r="EQU2167" s="218"/>
      <c r="EQV2167" s="218"/>
      <c r="EQW2167" s="218"/>
      <c r="EQX2167" s="218"/>
      <c r="EQY2167" s="218"/>
      <c r="EQZ2167" s="218"/>
      <c r="ERA2167" s="218"/>
      <c r="ERB2167" s="218"/>
      <c r="ERC2167" s="218"/>
      <c r="ERD2167" s="218"/>
      <c r="ERE2167" s="218"/>
      <c r="ERF2167" s="218"/>
      <c r="ERG2167" s="218"/>
      <c r="ERH2167" s="218"/>
      <c r="ERI2167" s="218"/>
      <c r="ERJ2167" s="218"/>
      <c r="ERK2167" s="218"/>
      <c r="ERL2167" s="218"/>
      <c r="ERM2167" s="218"/>
      <c r="ERN2167" s="218"/>
      <c r="ERO2167" s="218"/>
      <c r="ERP2167" s="218"/>
      <c r="ERQ2167" s="218"/>
      <c r="ERR2167" s="218"/>
      <c r="ERS2167" s="218"/>
      <c r="ERT2167" s="218"/>
      <c r="ERU2167" s="218"/>
      <c r="ERV2167" s="218"/>
      <c r="ERW2167" s="218"/>
      <c r="ERX2167" s="218"/>
      <c r="ERY2167" s="218"/>
      <c r="ERZ2167" s="218"/>
      <c r="ESA2167" s="218"/>
      <c r="ESB2167" s="218"/>
      <c r="ESC2167" s="218"/>
      <c r="ESD2167" s="218"/>
      <c r="ESE2167" s="218"/>
      <c r="ESF2167" s="218"/>
      <c r="ESG2167" s="218"/>
      <c r="ESH2167" s="218"/>
      <c r="ESI2167" s="218"/>
      <c r="ESJ2167" s="218"/>
      <c r="ESK2167" s="218"/>
      <c r="ESL2167" s="218"/>
      <c r="ESM2167" s="218"/>
      <c r="ESN2167" s="218"/>
      <c r="ESO2167" s="218"/>
      <c r="ESP2167" s="218"/>
      <c r="ESQ2167" s="218"/>
      <c r="ESR2167" s="218"/>
      <c r="ESS2167" s="218"/>
      <c r="EST2167" s="218"/>
      <c r="ESU2167" s="218"/>
      <c r="ESV2167" s="218"/>
      <c r="ESW2167" s="218"/>
      <c r="ESX2167" s="218"/>
      <c r="ESY2167" s="218"/>
      <c r="ESZ2167" s="218"/>
      <c r="ETA2167" s="218"/>
      <c r="ETB2167" s="218"/>
      <c r="ETC2167" s="218"/>
      <c r="ETD2167" s="218"/>
      <c r="ETE2167" s="218"/>
      <c r="ETF2167" s="218"/>
      <c r="ETG2167" s="218"/>
      <c r="ETH2167" s="218"/>
      <c r="ETI2167" s="218"/>
      <c r="ETJ2167" s="218"/>
      <c r="ETK2167" s="218"/>
      <c r="ETL2167" s="218"/>
      <c r="ETM2167" s="218"/>
      <c r="ETN2167" s="218"/>
      <c r="ETO2167" s="218"/>
      <c r="ETP2167" s="218"/>
      <c r="ETQ2167" s="218"/>
      <c r="ETR2167" s="218"/>
      <c r="ETS2167" s="218"/>
      <c r="ETT2167" s="218"/>
      <c r="ETU2167" s="218"/>
      <c r="ETV2167" s="218"/>
      <c r="ETW2167" s="218"/>
      <c r="ETX2167" s="218"/>
      <c r="ETY2167" s="218"/>
      <c r="ETZ2167" s="218"/>
      <c r="EUA2167" s="218"/>
      <c r="EUB2167" s="218"/>
      <c r="EUC2167" s="218"/>
      <c r="EUD2167" s="218"/>
      <c r="EUE2167" s="218"/>
      <c r="EUF2167" s="218"/>
      <c r="EUG2167" s="218"/>
      <c r="EUH2167" s="218"/>
      <c r="EUI2167" s="218"/>
      <c r="EUJ2167" s="218"/>
      <c r="EUK2167" s="218"/>
      <c r="EUL2167" s="218"/>
      <c r="EUM2167" s="218"/>
      <c r="EUN2167" s="218"/>
      <c r="EUO2167" s="218"/>
      <c r="EUP2167" s="218"/>
      <c r="EUQ2167" s="218"/>
      <c r="EUR2167" s="218"/>
      <c r="EUS2167" s="218"/>
      <c r="EUT2167" s="218"/>
      <c r="EUU2167" s="218"/>
      <c r="EUV2167" s="218"/>
      <c r="EUW2167" s="218"/>
      <c r="EUX2167" s="218"/>
      <c r="EUY2167" s="218"/>
      <c r="EUZ2167" s="218"/>
      <c r="EVA2167" s="218"/>
      <c r="EVB2167" s="218"/>
      <c r="EVC2167" s="218"/>
      <c r="EVD2167" s="218"/>
      <c r="EVE2167" s="218"/>
      <c r="EVF2167" s="218"/>
      <c r="EVG2167" s="218"/>
      <c r="EVH2167" s="218"/>
      <c r="EVI2167" s="218"/>
      <c r="EVJ2167" s="218"/>
      <c r="EVK2167" s="218"/>
      <c r="EVL2167" s="218"/>
      <c r="EVM2167" s="218"/>
      <c r="EVN2167" s="218"/>
      <c r="EVO2167" s="218"/>
      <c r="EVP2167" s="218"/>
      <c r="EVQ2167" s="218"/>
      <c r="EVR2167" s="218"/>
      <c r="EVS2167" s="218"/>
      <c r="EVT2167" s="218"/>
      <c r="EVU2167" s="218"/>
      <c r="EVV2167" s="218"/>
      <c r="EVW2167" s="218"/>
      <c r="EVX2167" s="218"/>
      <c r="EVY2167" s="218"/>
      <c r="EVZ2167" s="218"/>
      <c r="EWA2167" s="218"/>
      <c r="EWB2167" s="218"/>
      <c r="EWC2167" s="218"/>
      <c r="EWD2167" s="218"/>
      <c r="EWE2167" s="218"/>
      <c r="EWF2167" s="218"/>
      <c r="EWG2167" s="218"/>
      <c r="EWH2167" s="218"/>
      <c r="EWI2167" s="218"/>
      <c r="EWJ2167" s="218"/>
      <c r="EWK2167" s="218"/>
      <c r="EWL2167" s="218"/>
      <c r="EWM2167" s="218"/>
      <c r="EWN2167" s="218"/>
      <c r="EWO2167" s="218"/>
      <c r="EWP2167" s="218"/>
      <c r="EWQ2167" s="218"/>
      <c r="EWR2167" s="218"/>
      <c r="EWS2167" s="218"/>
      <c r="EWT2167" s="218"/>
      <c r="EWU2167" s="218"/>
      <c r="EWV2167" s="218"/>
      <c r="EWW2167" s="218"/>
      <c r="EWX2167" s="218"/>
      <c r="EWY2167" s="218"/>
      <c r="EWZ2167" s="218"/>
      <c r="EXA2167" s="218"/>
      <c r="EXB2167" s="218"/>
      <c r="EXC2167" s="218"/>
      <c r="EXD2167" s="218"/>
      <c r="EXE2167" s="218"/>
      <c r="EXF2167" s="218"/>
      <c r="EXG2167" s="218"/>
      <c r="EXH2167" s="218"/>
      <c r="EXI2167" s="218"/>
      <c r="EXJ2167" s="218"/>
      <c r="EXK2167" s="218"/>
      <c r="EXL2167" s="218"/>
      <c r="EXM2167" s="218"/>
      <c r="EXN2167" s="218"/>
      <c r="EXO2167" s="218"/>
      <c r="EXP2167" s="218"/>
      <c r="EXQ2167" s="218"/>
      <c r="EXR2167" s="218"/>
      <c r="EXS2167" s="218"/>
      <c r="EXT2167" s="218"/>
      <c r="EXU2167" s="218"/>
      <c r="EXV2167" s="218"/>
      <c r="EXW2167" s="218"/>
      <c r="EXX2167" s="218"/>
      <c r="EXY2167" s="218"/>
      <c r="EXZ2167" s="218"/>
      <c r="EYA2167" s="218"/>
      <c r="EYB2167" s="218"/>
      <c r="EYC2167" s="218"/>
      <c r="EYD2167" s="218"/>
      <c r="EYE2167" s="218"/>
      <c r="EYF2167" s="218"/>
      <c r="EYG2167" s="218"/>
      <c r="EYH2167" s="218"/>
      <c r="EYI2167" s="218"/>
      <c r="EYJ2167" s="218"/>
      <c r="EYK2167" s="218"/>
      <c r="EYL2167" s="218"/>
      <c r="EYM2167" s="218"/>
      <c r="EYN2167" s="218"/>
      <c r="EYO2167" s="218"/>
      <c r="EYP2167" s="218"/>
      <c r="EYQ2167" s="218"/>
      <c r="EYR2167" s="218"/>
      <c r="EYS2167" s="218"/>
      <c r="EYT2167" s="218"/>
      <c r="EYU2167" s="218"/>
      <c r="EYV2167" s="218"/>
      <c r="EYW2167" s="218"/>
      <c r="EYX2167" s="218"/>
      <c r="EYY2167" s="218"/>
      <c r="EYZ2167" s="218"/>
      <c r="EZA2167" s="218"/>
      <c r="EZB2167" s="218"/>
      <c r="EZC2167" s="218"/>
      <c r="EZD2167" s="218"/>
      <c r="EZE2167" s="218"/>
      <c r="EZF2167" s="218"/>
      <c r="EZG2167" s="218"/>
      <c r="EZH2167" s="218"/>
      <c r="EZI2167" s="218"/>
      <c r="EZJ2167" s="218"/>
      <c r="EZK2167" s="218"/>
      <c r="EZL2167" s="218"/>
      <c r="EZM2167" s="218"/>
      <c r="EZN2167" s="218"/>
      <c r="EZO2167" s="218"/>
      <c r="EZP2167" s="218"/>
      <c r="EZQ2167" s="218"/>
      <c r="EZR2167" s="218"/>
      <c r="EZS2167" s="218"/>
      <c r="EZT2167" s="218"/>
      <c r="EZU2167" s="218"/>
      <c r="EZV2167" s="218"/>
      <c r="EZW2167" s="218"/>
      <c r="EZX2167" s="218"/>
      <c r="EZY2167" s="218"/>
      <c r="EZZ2167" s="218"/>
      <c r="FAA2167" s="218"/>
      <c r="FAB2167" s="218"/>
      <c r="FAC2167" s="218"/>
      <c r="FAD2167" s="218"/>
      <c r="FAE2167" s="218"/>
      <c r="FAF2167" s="218"/>
      <c r="FAG2167" s="218"/>
      <c r="FAH2167" s="218"/>
      <c r="FAI2167" s="218"/>
      <c r="FAJ2167" s="218"/>
      <c r="FAK2167" s="218"/>
      <c r="FAL2167" s="218"/>
      <c r="FAM2167" s="218"/>
      <c r="FAN2167" s="218"/>
      <c r="FAO2167" s="218"/>
      <c r="FAP2167" s="218"/>
      <c r="FAQ2167" s="218"/>
      <c r="FAR2167" s="218"/>
      <c r="FAS2167" s="218"/>
      <c r="FAT2167" s="218"/>
      <c r="FAU2167" s="218"/>
      <c r="FAV2167" s="218"/>
      <c r="FAW2167" s="218"/>
      <c r="FAX2167" s="218"/>
      <c r="FAY2167" s="218"/>
      <c r="FAZ2167" s="218"/>
      <c r="FBA2167" s="218"/>
      <c r="FBB2167" s="218"/>
      <c r="FBC2167" s="218"/>
      <c r="FBD2167" s="218"/>
      <c r="FBE2167" s="218"/>
      <c r="FBF2167" s="218"/>
      <c r="FBG2167" s="218"/>
      <c r="FBH2167" s="218"/>
      <c r="FBI2167" s="218"/>
      <c r="FBJ2167" s="218"/>
      <c r="FBK2167" s="218"/>
      <c r="FBL2167" s="218"/>
      <c r="FBM2167" s="218"/>
      <c r="FBN2167" s="218"/>
      <c r="FBO2167" s="218"/>
      <c r="FBP2167" s="218"/>
      <c r="FBQ2167" s="218"/>
      <c r="FBR2167" s="218"/>
      <c r="FBS2167" s="218"/>
      <c r="FBT2167" s="218"/>
      <c r="FBU2167" s="218"/>
      <c r="FBV2167" s="218"/>
      <c r="FBW2167" s="218"/>
      <c r="FBX2167" s="218"/>
      <c r="FBY2167" s="218"/>
      <c r="FBZ2167" s="218"/>
      <c r="FCA2167" s="218"/>
      <c r="FCB2167" s="218"/>
      <c r="FCC2167" s="218"/>
      <c r="FCD2167" s="218"/>
      <c r="FCE2167" s="218"/>
      <c r="FCF2167" s="218"/>
      <c r="FCG2167" s="218"/>
      <c r="FCH2167" s="218"/>
      <c r="FCI2167" s="218"/>
      <c r="FCJ2167" s="218"/>
      <c r="FCK2167" s="218"/>
      <c r="FCL2167" s="218"/>
      <c r="FCM2167" s="218"/>
      <c r="FCN2167" s="218"/>
      <c r="FCO2167" s="218"/>
      <c r="FCP2167" s="218"/>
      <c r="FCQ2167" s="218"/>
      <c r="FCR2167" s="218"/>
      <c r="FCS2167" s="218"/>
      <c r="FCT2167" s="218"/>
      <c r="FCU2167" s="218"/>
      <c r="FCV2167" s="218"/>
      <c r="FCW2167" s="218"/>
      <c r="FCX2167" s="218"/>
      <c r="FCY2167" s="218"/>
      <c r="FCZ2167" s="218"/>
      <c r="FDA2167" s="218"/>
      <c r="FDB2167" s="218"/>
      <c r="FDC2167" s="218"/>
      <c r="FDD2167" s="218"/>
      <c r="FDE2167" s="218"/>
      <c r="FDF2167" s="218"/>
      <c r="FDG2167" s="218"/>
      <c r="FDH2167" s="218"/>
      <c r="FDI2167" s="218"/>
      <c r="FDJ2167" s="218"/>
      <c r="FDK2167" s="218"/>
      <c r="FDL2167" s="218"/>
      <c r="FDM2167" s="218"/>
      <c r="FDN2167" s="218"/>
      <c r="FDO2167" s="218"/>
      <c r="FDP2167" s="218"/>
      <c r="FDQ2167" s="218"/>
      <c r="FDR2167" s="218"/>
      <c r="FDS2167" s="218"/>
      <c r="FDT2167" s="218"/>
      <c r="FDU2167" s="218"/>
      <c r="FDV2167" s="218"/>
      <c r="FDW2167" s="218"/>
      <c r="FDX2167" s="218"/>
      <c r="FDY2167" s="218"/>
      <c r="FDZ2167" s="218"/>
      <c r="FEA2167" s="218"/>
      <c r="FEB2167" s="218"/>
      <c r="FEC2167" s="218"/>
      <c r="FED2167" s="218"/>
      <c r="FEE2167" s="218"/>
      <c r="FEF2167" s="218"/>
      <c r="FEG2167" s="218"/>
      <c r="FEH2167" s="218"/>
      <c r="FEI2167" s="218"/>
      <c r="FEJ2167" s="218"/>
      <c r="FEK2167" s="218"/>
      <c r="FEL2167" s="218"/>
      <c r="FEM2167" s="218"/>
      <c r="FEN2167" s="218"/>
      <c r="FEO2167" s="218"/>
      <c r="FEP2167" s="218"/>
      <c r="FEQ2167" s="218"/>
      <c r="FER2167" s="218"/>
      <c r="FES2167" s="218"/>
      <c r="FET2167" s="218"/>
      <c r="FEU2167" s="218"/>
      <c r="FEV2167" s="218"/>
      <c r="FEW2167" s="218"/>
      <c r="FEX2167" s="218"/>
      <c r="FEY2167" s="218"/>
      <c r="FEZ2167" s="218"/>
      <c r="FFA2167" s="218"/>
      <c r="FFB2167" s="218"/>
      <c r="FFC2167" s="218"/>
      <c r="FFD2167" s="218"/>
      <c r="FFE2167" s="218"/>
      <c r="FFF2167" s="218"/>
      <c r="FFG2167" s="218"/>
      <c r="FFH2167" s="218"/>
      <c r="FFI2167" s="218"/>
      <c r="FFJ2167" s="218"/>
      <c r="FFK2167" s="218"/>
      <c r="FFL2167" s="218"/>
      <c r="FFM2167" s="218"/>
      <c r="FFN2167" s="218"/>
      <c r="FFO2167" s="218"/>
      <c r="FFP2167" s="218"/>
      <c r="FFQ2167" s="218"/>
      <c r="FFR2167" s="218"/>
      <c r="FFS2167" s="218"/>
      <c r="FFT2167" s="218"/>
      <c r="FFU2167" s="218"/>
      <c r="FFV2167" s="218"/>
      <c r="FFW2167" s="218"/>
      <c r="FFX2167" s="218"/>
      <c r="FFY2167" s="218"/>
      <c r="FFZ2167" s="218"/>
      <c r="FGA2167" s="218"/>
      <c r="FGB2167" s="218"/>
      <c r="FGC2167" s="218"/>
      <c r="FGD2167" s="218"/>
      <c r="FGE2167" s="218"/>
      <c r="FGF2167" s="218"/>
      <c r="FGG2167" s="218"/>
      <c r="FGH2167" s="218"/>
      <c r="FGI2167" s="218"/>
      <c r="FGJ2167" s="218"/>
      <c r="FGK2167" s="218"/>
      <c r="FGL2167" s="218"/>
      <c r="FGM2167" s="218"/>
      <c r="FGN2167" s="218"/>
      <c r="FGO2167" s="218"/>
      <c r="FGP2167" s="218"/>
      <c r="FGQ2167" s="218"/>
      <c r="FGR2167" s="218"/>
      <c r="FGS2167" s="218"/>
      <c r="FGT2167" s="218"/>
      <c r="FGU2167" s="218"/>
      <c r="FGV2167" s="218"/>
      <c r="FGW2167" s="218"/>
      <c r="FGX2167" s="218"/>
      <c r="FGY2167" s="218"/>
      <c r="FGZ2167" s="218"/>
      <c r="FHA2167" s="218"/>
      <c r="FHB2167" s="218"/>
      <c r="FHC2167" s="218"/>
      <c r="FHD2167" s="218"/>
      <c r="FHE2167" s="218"/>
      <c r="FHF2167" s="218"/>
      <c r="FHG2167" s="218"/>
      <c r="FHH2167" s="218"/>
      <c r="FHI2167" s="218"/>
      <c r="FHJ2167" s="218"/>
      <c r="FHK2167" s="218"/>
      <c r="FHL2167" s="218"/>
      <c r="FHM2167" s="218"/>
      <c r="FHN2167" s="218"/>
      <c r="FHO2167" s="218"/>
      <c r="FHP2167" s="218"/>
      <c r="FHQ2167" s="218"/>
      <c r="FHR2167" s="218"/>
      <c r="FHS2167" s="218"/>
      <c r="FHT2167" s="218"/>
      <c r="FHU2167" s="218"/>
      <c r="FHV2167" s="218"/>
      <c r="FHW2167" s="218"/>
      <c r="FHX2167" s="218"/>
      <c r="FHY2167" s="218"/>
      <c r="FHZ2167" s="218"/>
      <c r="FIA2167" s="218"/>
      <c r="FIB2167" s="218"/>
      <c r="FIC2167" s="218"/>
      <c r="FID2167" s="218"/>
      <c r="FIE2167" s="218"/>
      <c r="FIF2167" s="218"/>
      <c r="FIG2167" s="218"/>
      <c r="FIH2167" s="218"/>
      <c r="FII2167" s="218"/>
      <c r="FIJ2167" s="218"/>
      <c r="FIK2167" s="218"/>
      <c r="FIL2167" s="218"/>
      <c r="FIM2167" s="218"/>
      <c r="FIN2167" s="218"/>
      <c r="FIO2167" s="218"/>
      <c r="FIP2167" s="218"/>
      <c r="FIQ2167" s="218"/>
      <c r="FIR2167" s="218"/>
      <c r="FIS2167" s="218"/>
      <c r="FIT2167" s="218"/>
      <c r="FIU2167" s="218"/>
      <c r="FIV2167" s="218"/>
      <c r="FIW2167" s="218"/>
      <c r="FIX2167" s="218"/>
      <c r="FIY2167" s="218"/>
      <c r="FIZ2167" s="218"/>
      <c r="FJA2167" s="218"/>
      <c r="FJB2167" s="218"/>
      <c r="FJC2167" s="218"/>
      <c r="FJD2167" s="218"/>
      <c r="FJE2167" s="218"/>
      <c r="FJF2167" s="218"/>
      <c r="FJG2167" s="218"/>
      <c r="FJH2167" s="218"/>
      <c r="FJI2167" s="218"/>
      <c r="FJJ2167" s="218"/>
      <c r="FJK2167" s="218"/>
      <c r="FJL2167" s="218"/>
      <c r="FJM2167" s="218"/>
      <c r="FJN2167" s="218"/>
      <c r="FJO2167" s="218"/>
      <c r="FJP2167" s="218"/>
      <c r="FJQ2167" s="218"/>
      <c r="FJR2167" s="218"/>
      <c r="FJS2167" s="218"/>
      <c r="FJT2167" s="218"/>
      <c r="FJU2167" s="218"/>
      <c r="FJV2167" s="218"/>
      <c r="FJW2167" s="218"/>
      <c r="FJX2167" s="218"/>
      <c r="FJY2167" s="218"/>
      <c r="FJZ2167" s="218"/>
      <c r="FKA2167" s="218"/>
      <c r="FKB2167" s="218"/>
      <c r="FKC2167" s="218"/>
      <c r="FKD2167" s="218"/>
      <c r="FKE2167" s="218"/>
      <c r="FKF2167" s="218"/>
      <c r="FKG2167" s="218"/>
      <c r="FKH2167" s="218"/>
      <c r="FKI2167" s="218"/>
      <c r="FKJ2167" s="218"/>
      <c r="FKK2167" s="218"/>
      <c r="FKL2167" s="218"/>
      <c r="FKM2167" s="218"/>
      <c r="FKN2167" s="218"/>
      <c r="FKO2167" s="218"/>
      <c r="FKP2167" s="218"/>
      <c r="FKQ2167" s="218"/>
      <c r="FKR2167" s="218"/>
      <c r="FKS2167" s="218"/>
      <c r="FKT2167" s="218"/>
      <c r="FKU2167" s="218"/>
      <c r="FKV2167" s="218"/>
      <c r="FKW2167" s="218"/>
      <c r="FKX2167" s="218"/>
      <c r="FKY2167" s="218"/>
      <c r="FKZ2167" s="218"/>
      <c r="FLA2167" s="218"/>
      <c r="FLB2167" s="218"/>
      <c r="FLC2167" s="218"/>
      <c r="FLD2167" s="218"/>
      <c r="FLE2167" s="218"/>
      <c r="FLF2167" s="218"/>
      <c r="FLG2167" s="218"/>
      <c r="FLH2167" s="218"/>
      <c r="FLI2167" s="218"/>
      <c r="FLJ2167" s="218"/>
      <c r="FLK2167" s="218"/>
      <c r="FLL2167" s="218"/>
      <c r="FLM2167" s="218"/>
      <c r="FLN2167" s="218"/>
      <c r="FLO2167" s="218"/>
      <c r="FLP2167" s="218"/>
      <c r="FLQ2167" s="218"/>
      <c r="FLR2167" s="218"/>
      <c r="FLS2167" s="218"/>
      <c r="FLT2167" s="218"/>
      <c r="FLU2167" s="218"/>
      <c r="FLV2167" s="218"/>
      <c r="FLW2167" s="218"/>
      <c r="FLX2167" s="218"/>
      <c r="FLY2167" s="218"/>
      <c r="FLZ2167" s="218"/>
      <c r="FMA2167" s="218"/>
      <c r="FMB2167" s="218"/>
      <c r="FMC2167" s="218"/>
      <c r="FMD2167" s="218"/>
      <c r="FME2167" s="218"/>
      <c r="FMF2167" s="218"/>
      <c r="FMG2167" s="218"/>
      <c r="FMH2167" s="218"/>
      <c r="FMI2167" s="218"/>
      <c r="FMJ2167" s="218"/>
      <c r="FMK2167" s="218"/>
      <c r="FML2167" s="218"/>
      <c r="FMM2167" s="218"/>
      <c r="FMN2167" s="218"/>
      <c r="FMO2167" s="218"/>
      <c r="FMP2167" s="218"/>
      <c r="FMQ2167" s="218"/>
      <c r="FMR2167" s="218"/>
      <c r="FMS2167" s="218"/>
      <c r="FMT2167" s="218"/>
      <c r="FMU2167" s="218"/>
      <c r="FMV2167" s="218"/>
      <c r="FMW2167" s="218"/>
      <c r="FMX2167" s="218"/>
      <c r="FMY2167" s="218"/>
      <c r="FMZ2167" s="218"/>
      <c r="FNA2167" s="218"/>
      <c r="FNB2167" s="218"/>
      <c r="FNC2167" s="218"/>
      <c r="FND2167" s="218"/>
      <c r="FNE2167" s="218"/>
      <c r="FNF2167" s="218"/>
      <c r="FNG2167" s="218"/>
      <c r="FNH2167" s="218"/>
      <c r="FNI2167" s="218"/>
      <c r="FNJ2167" s="218"/>
      <c r="FNK2167" s="218"/>
      <c r="FNL2167" s="218"/>
      <c r="FNM2167" s="218"/>
      <c r="FNN2167" s="218"/>
      <c r="FNO2167" s="218"/>
      <c r="FNP2167" s="218"/>
      <c r="FNQ2167" s="218"/>
      <c r="FNR2167" s="218"/>
      <c r="FNS2167" s="218"/>
      <c r="FNT2167" s="218"/>
      <c r="FNU2167" s="218"/>
      <c r="FNV2167" s="218"/>
      <c r="FNW2167" s="218"/>
      <c r="FNX2167" s="218"/>
      <c r="FNY2167" s="218"/>
      <c r="FNZ2167" s="218"/>
      <c r="FOA2167" s="218"/>
      <c r="FOB2167" s="218"/>
      <c r="FOC2167" s="218"/>
      <c r="FOD2167" s="218"/>
      <c r="FOE2167" s="218"/>
      <c r="FOF2167" s="218"/>
      <c r="FOG2167" s="218"/>
      <c r="FOH2167" s="218"/>
      <c r="FOI2167" s="218"/>
      <c r="FOJ2167" s="218"/>
      <c r="FOK2167" s="218"/>
      <c r="FOL2167" s="218"/>
      <c r="FOM2167" s="218"/>
      <c r="FON2167" s="218"/>
      <c r="FOO2167" s="218"/>
      <c r="FOP2167" s="218"/>
      <c r="FOQ2167" s="218"/>
      <c r="FOR2167" s="218"/>
      <c r="FOS2167" s="218"/>
      <c r="FOT2167" s="218"/>
      <c r="FOU2167" s="218"/>
      <c r="FOV2167" s="218"/>
      <c r="FOW2167" s="218"/>
      <c r="FOX2167" s="218"/>
      <c r="FOY2167" s="218"/>
      <c r="FOZ2167" s="218"/>
      <c r="FPA2167" s="218"/>
      <c r="FPB2167" s="218"/>
      <c r="FPC2167" s="218"/>
      <c r="FPD2167" s="218"/>
      <c r="FPE2167" s="218"/>
      <c r="FPF2167" s="218"/>
      <c r="FPG2167" s="218"/>
      <c r="FPH2167" s="218"/>
      <c r="FPI2167" s="218"/>
      <c r="FPJ2167" s="218"/>
      <c r="FPK2167" s="218"/>
      <c r="FPL2167" s="218"/>
      <c r="FPM2167" s="218"/>
      <c r="FPN2167" s="218"/>
      <c r="FPO2167" s="218"/>
      <c r="FPP2167" s="218"/>
      <c r="FPQ2167" s="218"/>
      <c r="FPR2167" s="218"/>
      <c r="FPS2167" s="218"/>
      <c r="FPT2167" s="218"/>
      <c r="FPU2167" s="218"/>
      <c r="FPV2167" s="218"/>
      <c r="FPW2167" s="218"/>
      <c r="FPX2167" s="218"/>
      <c r="FPY2167" s="218"/>
      <c r="FPZ2167" s="218"/>
      <c r="FQA2167" s="218"/>
      <c r="FQB2167" s="218"/>
      <c r="FQC2167" s="218"/>
      <c r="FQD2167" s="218"/>
      <c r="FQE2167" s="218"/>
      <c r="FQF2167" s="218"/>
      <c r="FQG2167" s="218"/>
      <c r="FQH2167" s="218"/>
      <c r="FQI2167" s="218"/>
      <c r="FQJ2167" s="218"/>
      <c r="FQK2167" s="218"/>
      <c r="FQL2167" s="218"/>
      <c r="FQM2167" s="218"/>
      <c r="FQN2167" s="218"/>
      <c r="FQO2167" s="218"/>
      <c r="FQP2167" s="218"/>
      <c r="FQQ2167" s="218"/>
      <c r="FQR2167" s="218"/>
      <c r="FQS2167" s="218"/>
      <c r="FQT2167" s="218"/>
      <c r="FQU2167" s="218"/>
      <c r="FQV2167" s="218"/>
      <c r="FQW2167" s="218"/>
      <c r="FQX2167" s="218"/>
      <c r="FQY2167" s="218"/>
      <c r="FQZ2167" s="218"/>
      <c r="FRA2167" s="218"/>
      <c r="FRB2167" s="218"/>
      <c r="FRC2167" s="218"/>
      <c r="FRD2167" s="218"/>
      <c r="FRE2167" s="218"/>
      <c r="FRF2167" s="218"/>
      <c r="FRG2167" s="218"/>
      <c r="FRH2167" s="218"/>
      <c r="FRI2167" s="218"/>
      <c r="FRJ2167" s="218"/>
      <c r="FRK2167" s="218"/>
      <c r="FRL2167" s="218"/>
      <c r="FRM2167" s="218"/>
      <c r="FRN2167" s="218"/>
      <c r="FRO2167" s="218"/>
      <c r="FRP2167" s="218"/>
      <c r="FRQ2167" s="218"/>
      <c r="FRR2167" s="218"/>
      <c r="FRS2167" s="218"/>
      <c r="FRT2167" s="218"/>
      <c r="FRU2167" s="218"/>
      <c r="FRV2167" s="218"/>
      <c r="FRW2167" s="218"/>
      <c r="FRX2167" s="218"/>
      <c r="FRY2167" s="218"/>
      <c r="FRZ2167" s="218"/>
      <c r="FSA2167" s="218"/>
      <c r="FSB2167" s="218"/>
      <c r="FSC2167" s="218"/>
      <c r="FSD2167" s="218"/>
      <c r="FSE2167" s="218"/>
      <c r="FSF2167" s="218"/>
      <c r="FSG2167" s="218"/>
      <c r="FSH2167" s="218"/>
      <c r="FSI2167" s="218"/>
      <c r="FSJ2167" s="218"/>
      <c r="FSK2167" s="218"/>
      <c r="FSL2167" s="218"/>
      <c r="FSM2167" s="218"/>
      <c r="FSN2167" s="218"/>
      <c r="FSO2167" s="218"/>
      <c r="FSP2167" s="218"/>
      <c r="FSQ2167" s="218"/>
      <c r="FSR2167" s="218"/>
      <c r="FSS2167" s="218"/>
      <c r="FST2167" s="218"/>
      <c r="FSU2167" s="218"/>
      <c r="FSV2167" s="218"/>
      <c r="FSW2167" s="218"/>
      <c r="FSX2167" s="218"/>
      <c r="FSY2167" s="218"/>
      <c r="FSZ2167" s="218"/>
      <c r="FTA2167" s="218"/>
      <c r="FTB2167" s="218"/>
      <c r="FTC2167" s="218"/>
      <c r="FTD2167" s="218"/>
      <c r="FTE2167" s="218"/>
      <c r="FTF2167" s="218"/>
      <c r="FTG2167" s="218"/>
      <c r="FTH2167" s="218"/>
      <c r="FTI2167" s="218"/>
      <c r="FTJ2167" s="218"/>
      <c r="FTK2167" s="218"/>
      <c r="FTL2167" s="218"/>
      <c r="FTM2167" s="218"/>
      <c r="FTN2167" s="218"/>
      <c r="FTO2167" s="218"/>
      <c r="FTP2167" s="218"/>
      <c r="FTQ2167" s="218"/>
      <c r="FTR2167" s="218"/>
      <c r="FTS2167" s="218"/>
      <c r="FTT2167" s="218"/>
      <c r="FTU2167" s="218"/>
      <c r="FTV2167" s="218"/>
      <c r="FTW2167" s="218"/>
      <c r="FTX2167" s="218"/>
      <c r="FTY2167" s="218"/>
      <c r="FTZ2167" s="218"/>
      <c r="FUA2167" s="218"/>
      <c r="FUB2167" s="218"/>
      <c r="FUC2167" s="218"/>
      <c r="FUD2167" s="218"/>
      <c r="FUE2167" s="218"/>
      <c r="FUF2167" s="218"/>
      <c r="FUG2167" s="218"/>
      <c r="FUH2167" s="218"/>
      <c r="FUI2167" s="218"/>
      <c r="FUJ2167" s="218"/>
      <c r="FUK2167" s="218"/>
      <c r="FUL2167" s="218"/>
      <c r="FUM2167" s="218"/>
      <c r="FUN2167" s="218"/>
      <c r="FUO2167" s="218"/>
      <c r="FUP2167" s="218"/>
      <c r="FUQ2167" s="218"/>
      <c r="FUR2167" s="218"/>
      <c r="FUS2167" s="218"/>
      <c r="FUT2167" s="218"/>
      <c r="FUU2167" s="218"/>
      <c r="FUV2167" s="218"/>
      <c r="FUW2167" s="218"/>
      <c r="FUX2167" s="218"/>
      <c r="FUY2167" s="218"/>
      <c r="FUZ2167" s="218"/>
      <c r="FVA2167" s="218"/>
      <c r="FVB2167" s="218"/>
      <c r="FVC2167" s="218"/>
      <c r="FVD2167" s="218"/>
      <c r="FVE2167" s="218"/>
      <c r="FVF2167" s="218"/>
      <c r="FVG2167" s="218"/>
      <c r="FVH2167" s="218"/>
      <c r="FVI2167" s="218"/>
      <c r="FVJ2167" s="218"/>
      <c r="FVK2167" s="218"/>
      <c r="FVL2167" s="218"/>
      <c r="FVM2167" s="218"/>
      <c r="FVN2167" s="218"/>
      <c r="FVO2167" s="218"/>
      <c r="FVP2167" s="218"/>
      <c r="FVQ2167" s="218"/>
      <c r="FVR2167" s="218"/>
      <c r="FVS2167" s="218"/>
      <c r="FVT2167" s="218"/>
      <c r="FVU2167" s="218"/>
      <c r="FVV2167" s="218"/>
      <c r="FVW2167" s="218"/>
      <c r="FVX2167" s="218"/>
      <c r="FVY2167" s="218"/>
      <c r="FVZ2167" s="218"/>
      <c r="FWA2167" s="218"/>
      <c r="FWB2167" s="218"/>
      <c r="FWC2167" s="218"/>
      <c r="FWD2167" s="218"/>
      <c r="FWE2167" s="218"/>
      <c r="FWF2167" s="218"/>
      <c r="FWG2167" s="218"/>
      <c r="FWH2167" s="218"/>
      <c r="FWI2167" s="218"/>
      <c r="FWJ2167" s="218"/>
      <c r="FWK2167" s="218"/>
      <c r="FWL2167" s="218"/>
      <c r="FWM2167" s="218"/>
      <c r="FWN2167" s="218"/>
      <c r="FWO2167" s="218"/>
      <c r="FWP2167" s="218"/>
      <c r="FWQ2167" s="218"/>
      <c r="FWR2167" s="218"/>
      <c r="FWS2167" s="218"/>
      <c r="FWT2167" s="218"/>
      <c r="FWU2167" s="218"/>
      <c r="FWV2167" s="218"/>
      <c r="FWW2167" s="218"/>
      <c r="FWX2167" s="218"/>
      <c r="FWY2167" s="218"/>
      <c r="FWZ2167" s="218"/>
      <c r="FXA2167" s="218"/>
      <c r="FXB2167" s="218"/>
      <c r="FXC2167" s="218"/>
      <c r="FXD2167" s="218"/>
      <c r="FXE2167" s="218"/>
      <c r="FXF2167" s="218"/>
      <c r="FXG2167" s="218"/>
      <c r="FXH2167" s="218"/>
      <c r="FXI2167" s="218"/>
      <c r="FXJ2167" s="218"/>
      <c r="FXK2167" s="218"/>
      <c r="FXL2167" s="218"/>
      <c r="FXM2167" s="218"/>
      <c r="FXN2167" s="218"/>
      <c r="FXO2167" s="218"/>
      <c r="FXP2167" s="218"/>
      <c r="FXQ2167" s="218"/>
      <c r="FXR2167" s="218"/>
      <c r="FXS2167" s="218"/>
      <c r="FXT2167" s="218"/>
      <c r="FXU2167" s="218"/>
      <c r="FXV2167" s="218"/>
      <c r="FXW2167" s="218"/>
      <c r="FXX2167" s="218"/>
      <c r="FXY2167" s="218"/>
      <c r="FXZ2167" s="218"/>
      <c r="FYA2167" s="218"/>
      <c r="FYB2167" s="218"/>
      <c r="FYC2167" s="218"/>
      <c r="FYD2167" s="218"/>
      <c r="FYE2167" s="218"/>
      <c r="FYF2167" s="218"/>
      <c r="FYG2167" s="218"/>
      <c r="FYH2167" s="218"/>
      <c r="FYI2167" s="218"/>
      <c r="FYJ2167" s="218"/>
      <c r="FYK2167" s="218"/>
      <c r="FYL2167" s="218"/>
      <c r="FYM2167" s="218"/>
      <c r="FYN2167" s="218"/>
      <c r="FYO2167" s="218"/>
      <c r="FYP2167" s="218"/>
      <c r="FYQ2167" s="218"/>
      <c r="FYR2167" s="218"/>
      <c r="FYS2167" s="218"/>
      <c r="FYT2167" s="218"/>
      <c r="FYU2167" s="218"/>
      <c r="FYV2167" s="218"/>
      <c r="FYW2167" s="218"/>
      <c r="FYX2167" s="218"/>
      <c r="FYY2167" s="218"/>
      <c r="FYZ2167" s="218"/>
      <c r="FZA2167" s="218"/>
      <c r="FZB2167" s="218"/>
      <c r="FZC2167" s="218"/>
      <c r="FZD2167" s="218"/>
      <c r="FZE2167" s="218"/>
      <c r="FZF2167" s="218"/>
      <c r="FZG2167" s="218"/>
      <c r="FZH2167" s="218"/>
      <c r="FZI2167" s="218"/>
      <c r="FZJ2167" s="218"/>
      <c r="FZK2167" s="218"/>
      <c r="FZL2167" s="218"/>
      <c r="FZM2167" s="218"/>
      <c r="FZN2167" s="218"/>
      <c r="FZO2167" s="218"/>
      <c r="FZP2167" s="218"/>
      <c r="FZQ2167" s="218"/>
      <c r="FZR2167" s="218"/>
      <c r="FZS2167" s="218"/>
      <c r="FZT2167" s="218"/>
      <c r="FZU2167" s="218"/>
      <c r="FZV2167" s="218"/>
      <c r="FZW2167" s="218"/>
      <c r="FZX2167" s="218"/>
      <c r="FZY2167" s="218"/>
      <c r="FZZ2167" s="218"/>
      <c r="GAA2167" s="218"/>
      <c r="GAB2167" s="218"/>
      <c r="GAC2167" s="218"/>
      <c r="GAD2167" s="218"/>
      <c r="GAE2167" s="218"/>
      <c r="GAF2167" s="218"/>
      <c r="GAG2167" s="218"/>
      <c r="GAH2167" s="218"/>
      <c r="GAI2167" s="218"/>
      <c r="GAJ2167" s="218"/>
      <c r="GAK2167" s="218"/>
      <c r="GAL2167" s="218"/>
      <c r="GAM2167" s="218"/>
      <c r="GAN2167" s="218"/>
      <c r="GAO2167" s="218"/>
      <c r="GAP2167" s="218"/>
      <c r="GAQ2167" s="218"/>
      <c r="GAR2167" s="218"/>
      <c r="GAS2167" s="218"/>
      <c r="GAT2167" s="218"/>
      <c r="GAU2167" s="218"/>
      <c r="GAV2167" s="218"/>
      <c r="GAW2167" s="218"/>
      <c r="GAX2167" s="218"/>
      <c r="GAY2167" s="218"/>
      <c r="GAZ2167" s="218"/>
      <c r="GBA2167" s="218"/>
      <c r="GBB2167" s="218"/>
      <c r="GBC2167" s="218"/>
      <c r="GBD2167" s="218"/>
      <c r="GBE2167" s="218"/>
      <c r="GBF2167" s="218"/>
      <c r="GBG2167" s="218"/>
      <c r="GBH2167" s="218"/>
      <c r="GBI2167" s="218"/>
      <c r="GBJ2167" s="218"/>
      <c r="GBK2167" s="218"/>
      <c r="GBL2167" s="218"/>
      <c r="GBM2167" s="218"/>
      <c r="GBN2167" s="218"/>
      <c r="GBO2167" s="218"/>
      <c r="GBP2167" s="218"/>
      <c r="GBQ2167" s="218"/>
      <c r="GBR2167" s="218"/>
      <c r="GBS2167" s="218"/>
      <c r="GBT2167" s="218"/>
      <c r="GBU2167" s="218"/>
      <c r="GBV2167" s="218"/>
      <c r="GBW2167" s="218"/>
      <c r="GBX2167" s="218"/>
      <c r="GBY2167" s="218"/>
      <c r="GBZ2167" s="218"/>
      <c r="GCA2167" s="218"/>
      <c r="GCB2167" s="218"/>
      <c r="GCC2167" s="218"/>
      <c r="GCD2167" s="218"/>
      <c r="GCE2167" s="218"/>
      <c r="GCF2167" s="218"/>
      <c r="GCG2167" s="218"/>
      <c r="GCH2167" s="218"/>
      <c r="GCI2167" s="218"/>
      <c r="GCJ2167" s="218"/>
      <c r="GCK2167" s="218"/>
      <c r="GCL2167" s="218"/>
      <c r="GCM2167" s="218"/>
      <c r="GCN2167" s="218"/>
      <c r="GCO2167" s="218"/>
      <c r="GCP2167" s="218"/>
      <c r="GCQ2167" s="218"/>
      <c r="GCR2167" s="218"/>
      <c r="GCS2167" s="218"/>
      <c r="GCT2167" s="218"/>
      <c r="GCU2167" s="218"/>
      <c r="GCV2167" s="218"/>
      <c r="GCW2167" s="218"/>
      <c r="GCX2167" s="218"/>
      <c r="GCY2167" s="218"/>
      <c r="GCZ2167" s="218"/>
      <c r="GDA2167" s="218"/>
      <c r="GDB2167" s="218"/>
      <c r="GDC2167" s="218"/>
      <c r="GDD2167" s="218"/>
      <c r="GDE2167" s="218"/>
      <c r="GDF2167" s="218"/>
      <c r="GDG2167" s="218"/>
      <c r="GDH2167" s="218"/>
      <c r="GDI2167" s="218"/>
      <c r="GDJ2167" s="218"/>
      <c r="GDK2167" s="218"/>
      <c r="GDL2167" s="218"/>
      <c r="GDM2167" s="218"/>
      <c r="GDN2167" s="218"/>
      <c r="GDO2167" s="218"/>
      <c r="GDP2167" s="218"/>
      <c r="GDQ2167" s="218"/>
      <c r="GDR2167" s="218"/>
      <c r="GDS2167" s="218"/>
      <c r="GDT2167" s="218"/>
      <c r="GDU2167" s="218"/>
      <c r="GDV2167" s="218"/>
      <c r="GDW2167" s="218"/>
      <c r="GDX2167" s="218"/>
      <c r="GDY2167" s="218"/>
      <c r="GDZ2167" s="218"/>
      <c r="GEA2167" s="218"/>
      <c r="GEB2167" s="218"/>
      <c r="GEC2167" s="218"/>
      <c r="GED2167" s="218"/>
      <c r="GEE2167" s="218"/>
      <c r="GEF2167" s="218"/>
      <c r="GEG2167" s="218"/>
      <c r="GEH2167" s="218"/>
      <c r="GEI2167" s="218"/>
      <c r="GEJ2167" s="218"/>
      <c r="GEK2167" s="218"/>
      <c r="GEL2167" s="218"/>
      <c r="GEM2167" s="218"/>
      <c r="GEN2167" s="218"/>
      <c r="GEO2167" s="218"/>
      <c r="GEP2167" s="218"/>
      <c r="GEQ2167" s="218"/>
      <c r="GER2167" s="218"/>
      <c r="GES2167" s="218"/>
      <c r="GET2167" s="218"/>
      <c r="GEU2167" s="218"/>
      <c r="GEV2167" s="218"/>
      <c r="GEW2167" s="218"/>
      <c r="GEX2167" s="218"/>
      <c r="GEY2167" s="218"/>
      <c r="GEZ2167" s="218"/>
      <c r="GFA2167" s="218"/>
      <c r="GFB2167" s="218"/>
      <c r="GFC2167" s="218"/>
      <c r="GFD2167" s="218"/>
      <c r="GFE2167" s="218"/>
      <c r="GFF2167" s="218"/>
      <c r="GFG2167" s="218"/>
      <c r="GFH2167" s="218"/>
      <c r="GFI2167" s="218"/>
      <c r="GFJ2167" s="218"/>
      <c r="GFK2167" s="218"/>
      <c r="GFL2167" s="218"/>
      <c r="GFM2167" s="218"/>
      <c r="GFN2167" s="218"/>
      <c r="GFO2167" s="218"/>
      <c r="GFP2167" s="218"/>
      <c r="GFQ2167" s="218"/>
      <c r="GFR2167" s="218"/>
      <c r="GFS2167" s="218"/>
      <c r="GFT2167" s="218"/>
      <c r="GFU2167" s="218"/>
      <c r="GFV2167" s="218"/>
      <c r="GFW2167" s="218"/>
      <c r="GFX2167" s="218"/>
      <c r="GFY2167" s="218"/>
      <c r="GFZ2167" s="218"/>
      <c r="GGA2167" s="218"/>
      <c r="GGB2167" s="218"/>
      <c r="GGC2167" s="218"/>
      <c r="GGD2167" s="218"/>
      <c r="GGE2167" s="218"/>
      <c r="GGF2167" s="218"/>
      <c r="GGG2167" s="218"/>
      <c r="GGH2167" s="218"/>
      <c r="GGI2167" s="218"/>
      <c r="GGJ2167" s="218"/>
      <c r="GGK2167" s="218"/>
      <c r="GGL2167" s="218"/>
      <c r="GGM2167" s="218"/>
      <c r="GGN2167" s="218"/>
      <c r="GGO2167" s="218"/>
      <c r="GGP2167" s="218"/>
      <c r="GGQ2167" s="218"/>
      <c r="GGR2167" s="218"/>
      <c r="GGS2167" s="218"/>
      <c r="GGT2167" s="218"/>
      <c r="GGU2167" s="218"/>
      <c r="GGV2167" s="218"/>
      <c r="GGW2167" s="218"/>
      <c r="GGX2167" s="218"/>
      <c r="GGY2167" s="218"/>
      <c r="GGZ2167" s="218"/>
      <c r="GHA2167" s="218"/>
      <c r="GHB2167" s="218"/>
      <c r="GHC2167" s="218"/>
      <c r="GHD2167" s="218"/>
      <c r="GHE2167" s="218"/>
      <c r="GHF2167" s="218"/>
      <c r="GHG2167" s="218"/>
      <c r="GHH2167" s="218"/>
      <c r="GHI2167" s="218"/>
      <c r="GHJ2167" s="218"/>
      <c r="GHK2167" s="218"/>
      <c r="GHL2167" s="218"/>
      <c r="GHM2167" s="218"/>
      <c r="GHN2167" s="218"/>
      <c r="GHO2167" s="218"/>
      <c r="GHP2167" s="218"/>
      <c r="GHQ2167" s="218"/>
      <c r="GHR2167" s="218"/>
      <c r="GHS2167" s="218"/>
      <c r="GHT2167" s="218"/>
      <c r="GHU2167" s="218"/>
      <c r="GHV2167" s="218"/>
      <c r="GHW2167" s="218"/>
      <c r="GHX2167" s="218"/>
      <c r="GHY2167" s="218"/>
      <c r="GHZ2167" s="218"/>
      <c r="GIA2167" s="218"/>
      <c r="GIB2167" s="218"/>
      <c r="GIC2167" s="218"/>
      <c r="GID2167" s="218"/>
      <c r="GIE2167" s="218"/>
      <c r="GIF2167" s="218"/>
      <c r="GIG2167" s="218"/>
      <c r="GIH2167" s="218"/>
      <c r="GII2167" s="218"/>
      <c r="GIJ2167" s="218"/>
      <c r="GIK2167" s="218"/>
      <c r="GIL2167" s="218"/>
      <c r="GIM2167" s="218"/>
      <c r="GIN2167" s="218"/>
      <c r="GIO2167" s="218"/>
      <c r="GIP2167" s="218"/>
      <c r="GIQ2167" s="218"/>
      <c r="GIR2167" s="218"/>
      <c r="GIS2167" s="218"/>
      <c r="GIT2167" s="218"/>
      <c r="GIU2167" s="218"/>
      <c r="GIV2167" s="218"/>
      <c r="GIW2167" s="218"/>
      <c r="GIX2167" s="218"/>
      <c r="GIY2167" s="218"/>
      <c r="GIZ2167" s="218"/>
      <c r="GJA2167" s="218"/>
      <c r="GJB2167" s="218"/>
      <c r="GJC2167" s="218"/>
      <c r="GJD2167" s="218"/>
      <c r="GJE2167" s="218"/>
      <c r="GJF2167" s="218"/>
      <c r="GJG2167" s="218"/>
      <c r="GJH2167" s="218"/>
      <c r="GJI2167" s="218"/>
      <c r="GJJ2167" s="218"/>
      <c r="GJK2167" s="218"/>
      <c r="GJL2167" s="218"/>
      <c r="GJM2167" s="218"/>
      <c r="GJN2167" s="218"/>
      <c r="GJO2167" s="218"/>
      <c r="GJP2167" s="218"/>
      <c r="GJQ2167" s="218"/>
      <c r="GJR2167" s="218"/>
      <c r="GJS2167" s="218"/>
      <c r="GJT2167" s="218"/>
      <c r="GJU2167" s="218"/>
      <c r="GJV2167" s="218"/>
      <c r="GJW2167" s="218"/>
      <c r="GJX2167" s="218"/>
      <c r="GJY2167" s="218"/>
      <c r="GJZ2167" s="218"/>
      <c r="GKA2167" s="218"/>
      <c r="GKB2167" s="218"/>
      <c r="GKC2167" s="218"/>
      <c r="GKD2167" s="218"/>
      <c r="GKE2167" s="218"/>
      <c r="GKF2167" s="218"/>
      <c r="GKG2167" s="218"/>
      <c r="GKH2167" s="218"/>
      <c r="GKI2167" s="218"/>
      <c r="GKJ2167" s="218"/>
      <c r="GKK2167" s="218"/>
      <c r="GKL2167" s="218"/>
      <c r="GKM2167" s="218"/>
      <c r="GKN2167" s="218"/>
      <c r="GKO2167" s="218"/>
      <c r="GKP2167" s="218"/>
      <c r="GKQ2167" s="218"/>
      <c r="GKR2167" s="218"/>
      <c r="GKS2167" s="218"/>
      <c r="GKT2167" s="218"/>
      <c r="GKU2167" s="218"/>
      <c r="GKV2167" s="218"/>
      <c r="GKW2167" s="218"/>
      <c r="GKX2167" s="218"/>
      <c r="GKY2167" s="218"/>
      <c r="GKZ2167" s="218"/>
      <c r="GLA2167" s="218"/>
      <c r="GLB2167" s="218"/>
      <c r="GLC2167" s="218"/>
      <c r="GLD2167" s="218"/>
      <c r="GLE2167" s="218"/>
      <c r="GLF2167" s="218"/>
      <c r="GLG2167" s="218"/>
      <c r="GLH2167" s="218"/>
      <c r="GLI2167" s="218"/>
      <c r="GLJ2167" s="218"/>
      <c r="GLK2167" s="218"/>
      <c r="GLL2167" s="218"/>
      <c r="GLM2167" s="218"/>
      <c r="GLN2167" s="218"/>
      <c r="GLO2167" s="218"/>
      <c r="GLP2167" s="218"/>
      <c r="GLQ2167" s="218"/>
      <c r="GLR2167" s="218"/>
      <c r="GLS2167" s="218"/>
      <c r="GLT2167" s="218"/>
      <c r="GLU2167" s="218"/>
      <c r="GLV2167" s="218"/>
      <c r="GLW2167" s="218"/>
      <c r="GLX2167" s="218"/>
      <c r="GLY2167" s="218"/>
      <c r="GLZ2167" s="218"/>
      <c r="GMA2167" s="218"/>
      <c r="GMB2167" s="218"/>
      <c r="GMC2167" s="218"/>
      <c r="GMD2167" s="218"/>
      <c r="GME2167" s="218"/>
      <c r="GMF2167" s="218"/>
      <c r="GMG2167" s="218"/>
      <c r="GMH2167" s="218"/>
      <c r="GMI2167" s="218"/>
      <c r="GMJ2167" s="218"/>
      <c r="GMK2167" s="218"/>
      <c r="GML2167" s="218"/>
      <c r="GMM2167" s="218"/>
      <c r="GMN2167" s="218"/>
      <c r="GMO2167" s="218"/>
      <c r="GMP2167" s="218"/>
      <c r="GMQ2167" s="218"/>
      <c r="GMR2167" s="218"/>
      <c r="GMS2167" s="218"/>
      <c r="GMT2167" s="218"/>
      <c r="GMU2167" s="218"/>
      <c r="GMV2167" s="218"/>
      <c r="GMW2167" s="218"/>
      <c r="GMX2167" s="218"/>
      <c r="GMY2167" s="218"/>
      <c r="GMZ2167" s="218"/>
      <c r="GNA2167" s="218"/>
      <c r="GNB2167" s="218"/>
      <c r="GNC2167" s="218"/>
      <c r="GND2167" s="218"/>
      <c r="GNE2167" s="218"/>
      <c r="GNF2167" s="218"/>
      <c r="GNG2167" s="218"/>
      <c r="GNH2167" s="218"/>
      <c r="GNI2167" s="218"/>
      <c r="GNJ2167" s="218"/>
      <c r="GNK2167" s="218"/>
      <c r="GNL2167" s="218"/>
      <c r="GNM2167" s="218"/>
      <c r="GNN2167" s="218"/>
      <c r="GNO2167" s="218"/>
      <c r="GNP2167" s="218"/>
      <c r="GNQ2167" s="218"/>
      <c r="GNR2167" s="218"/>
      <c r="GNS2167" s="218"/>
      <c r="GNT2167" s="218"/>
      <c r="GNU2167" s="218"/>
      <c r="GNV2167" s="218"/>
      <c r="GNW2167" s="218"/>
      <c r="GNX2167" s="218"/>
      <c r="GNY2167" s="218"/>
      <c r="GNZ2167" s="218"/>
      <c r="GOA2167" s="218"/>
      <c r="GOB2167" s="218"/>
      <c r="GOC2167" s="218"/>
      <c r="GOD2167" s="218"/>
      <c r="GOE2167" s="218"/>
      <c r="GOF2167" s="218"/>
      <c r="GOG2167" s="218"/>
      <c r="GOH2167" s="218"/>
      <c r="GOI2167" s="218"/>
      <c r="GOJ2167" s="218"/>
      <c r="GOK2167" s="218"/>
      <c r="GOL2167" s="218"/>
      <c r="GOM2167" s="218"/>
      <c r="GON2167" s="218"/>
      <c r="GOO2167" s="218"/>
      <c r="GOP2167" s="218"/>
      <c r="GOQ2167" s="218"/>
      <c r="GOR2167" s="218"/>
      <c r="GOS2167" s="218"/>
      <c r="GOT2167" s="218"/>
      <c r="GOU2167" s="218"/>
      <c r="GOV2167" s="218"/>
      <c r="GOW2167" s="218"/>
      <c r="GOX2167" s="218"/>
      <c r="GOY2167" s="218"/>
      <c r="GOZ2167" s="218"/>
      <c r="GPA2167" s="218"/>
      <c r="GPB2167" s="218"/>
      <c r="GPC2167" s="218"/>
      <c r="GPD2167" s="218"/>
      <c r="GPE2167" s="218"/>
      <c r="GPF2167" s="218"/>
      <c r="GPG2167" s="218"/>
      <c r="GPH2167" s="218"/>
      <c r="GPI2167" s="218"/>
      <c r="GPJ2167" s="218"/>
      <c r="GPK2167" s="218"/>
      <c r="GPL2167" s="218"/>
      <c r="GPM2167" s="218"/>
      <c r="GPN2167" s="218"/>
      <c r="GPO2167" s="218"/>
      <c r="GPP2167" s="218"/>
      <c r="GPQ2167" s="218"/>
      <c r="GPR2167" s="218"/>
      <c r="GPS2167" s="218"/>
      <c r="GPT2167" s="218"/>
      <c r="GPU2167" s="218"/>
      <c r="GPV2167" s="218"/>
      <c r="GPW2167" s="218"/>
      <c r="GPX2167" s="218"/>
      <c r="GPY2167" s="218"/>
      <c r="GPZ2167" s="218"/>
      <c r="GQA2167" s="218"/>
      <c r="GQB2167" s="218"/>
      <c r="GQC2167" s="218"/>
      <c r="GQD2167" s="218"/>
      <c r="GQE2167" s="218"/>
      <c r="GQF2167" s="218"/>
      <c r="GQG2167" s="218"/>
      <c r="GQH2167" s="218"/>
      <c r="GQI2167" s="218"/>
      <c r="GQJ2167" s="218"/>
      <c r="GQK2167" s="218"/>
      <c r="GQL2167" s="218"/>
      <c r="GQM2167" s="218"/>
      <c r="GQN2167" s="218"/>
      <c r="GQO2167" s="218"/>
      <c r="GQP2167" s="218"/>
      <c r="GQQ2167" s="218"/>
      <c r="GQR2167" s="218"/>
      <c r="GQS2167" s="218"/>
      <c r="GQT2167" s="218"/>
      <c r="GQU2167" s="218"/>
      <c r="GQV2167" s="218"/>
      <c r="GQW2167" s="218"/>
      <c r="GQX2167" s="218"/>
      <c r="GQY2167" s="218"/>
      <c r="GQZ2167" s="218"/>
      <c r="GRA2167" s="218"/>
      <c r="GRB2167" s="218"/>
      <c r="GRC2167" s="218"/>
      <c r="GRD2167" s="218"/>
      <c r="GRE2167" s="218"/>
      <c r="GRF2167" s="218"/>
      <c r="GRG2167" s="218"/>
      <c r="GRH2167" s="218"/>
      <c r="GRI2167" s="218"/>
      <c r="GRJ2167" s="218"/>
      <c r="GRK2167" s="218"/>
      <c r="GRL2167" s="218"/>
      <c r="GRM2167" s="218"/>
      <c r="GRN2167" s="218"/>
      <c r="GRO2167" s="218"/>
      <c r="GRP2167" s="218"/>
      <c r="GRQ2167" s="218"/>
      <c r="GRR2167" s="218"/>
      <c r="GRS2167" s="218"/>
      <c r="GRT2167" s="218"/>
      <c r="GRU2167" s="218"/>
      <c r="GRV2167" s="218"/>
      <c r="GRW2167" s="218"/>
      <c r="GRX2167" s="218"/>
      <c r="GRY2167" s="218"/>
      <c r="GRZ2167" s="218"/>
      <c r="GSA2167" s="218"/>
      <c r="GSB2167" s="218"/>
      <c r="GSC2167" s="218"/>
      <c r="GSD2167" s="218"/>
      <c r="GSE2167" s="218"/>
      <c r="GSF2167" s="218"/>
      <c r="GSG2167" s="218"/>
      <c r="GSH2167" s="218"/>
      <c r="GSI2167" s="218"/>
      <c r="GSJ2167" s="218"/>
      <c r="GSK2167" s="218"/>
      <c r="GSL2167" s="218"/>
      <c r="GSM2167" s="218"/>
      <c r="GSN2167" s="218"/>
      <c r="GSO2167" s="218"/>
      <c r="GSP2167" s="218"/>
      <c r="GSQ2167" s="218"/>
      <c r="GSR2167" s="218"/>
      <c r="GSS2167" s="218"/>
      <c r="GST2167" s="218"/>
      <c r="GSU2167" s="218"/>
      <c r="GSV2167" s="218"/>
      <c r="GSW2167" s="218"/>
      <c r="GSX2167" s="218"/>
      <c r="GSY2167" s="218"/>
      <c r="GSZ2167" s="218"/>
      <c r="GTA2167" s="218"/>
      <c r="GTB2167" s="218"/>
      <c r="GTC2167" s="218"/>
      <c r="GTD2167" s="218"/>
      <c r="GTE2167" s="218"/>
      <c r="GTF2167" s="218"/>
      <c r="GTG2167" s="218"/>
      <c r="GTH2167" s="218"/>
      <c r="GTI2167" s="218"/>
      <c r="GTJ2167" s="218"/>
      <c r="GTK2167" s="218"/>
      <c r="GTL2167" s="218"/>
      <c r="GTM2167" s="218"/>
      <c r="GTN2167" s="218"/>
      <c r="GTO2167" s="218"/>
      <c r="GTP2167" s="218"/>
      <c r="GTQ2167" s="218"/>
      <c r="GTR2167" s="218"/>
      <c r="GTS2167" s="218"/>
      <c r="GTT2167" s="218"/>
      <c r="GTU2167" s="218"/>
      <c r="GTV2167" s="218"/>
      <c r="GTW2167" s="218"/>
      <c r="GTX2167" s="218"/>
      <c r="GTY2167" s="218"/>
      <c r="GTZ2167" s="218"/>
      <c r="GUA2167" s="218"/>
      <c r="GUB2167" s="218"/>
      <c r="GUC2167" s="218"/>
      <c r="GUD2167" s="218"/>
      <c r="GUE2167" s="218"/>
      <c r="GUF2167" s="218"/>
      <c r="GUG2167" s="218"/>
      <c r="GUH2167" s="218"/>
      <c r="GUI2167" s="218"/>
      <c r="GUJ2167" s="218"/>
      <c r="GUK2167" s="218"/>
      <c r="GUL2167" s="218"/>
      <c r="GUM2167" s="218"/>
      <c r="GUN2167" s="218"/>
      <c r="GUO2167" s="218"/>
      <c r="GUP2167" s="218"/>
      <c r="GUQ2167" s="218"/>
      <c r="GUR2167" s="218"/>
      <c r="GUS2167" s="218"/>
      <c r="GUT2167" s="218"/>
      <c r="GUU2167" s="218"/>
      <c r="GUV2167" s="218"/>
      <c r="GUW2167" s="218"/>
      <c r="GUX2167" s="218"/>
      <c r="GUY2167" s="218"/>
      <c r="GUZ2167" s="218"/>
      <c r="GVA2167" s="218"/>
      <c r="GVB2167" s="218"/>
      <c r="GVC2167" s="218"/>
      <c r="GVD2167" s="218"/>
      <c r="GVE2167" s="218"/>
      <c r="GVF2167" s="218"/>
      <c r="GVG2167" s="218"/>
      <c r="GVH2167" s="218"/>
      <c r="GVI2167" s="218"/>
      <c r="GVJ2167" s="218"/>
      <c r="GVK2167" s="218"/>
      <c r="GVL2167" s="218"/>
      <c r="GVM2167" s="218"/>
      <c r="GVN2167" s="218"/>
      <c r="GVO2167" s="218"/>
      <c r="GVP2167" s="218"/>
      <c r="GVQ2167" s="218"/>
      <c r="GVR2167" s="218"/>
      <c r="GVS2167" s="218"/>
      <c r="GVT2167" s="218"/>
      <c r="GVU2167" s="218"/>
      <c r="GVV2167" s="218"/>
      <c r="GVW2167" s="218"/>
      <c r="GVX2167" s="218"/>
      <c r="GVY2167" s="218"/>
      <c r="GVZ2167" s="218"/>
      <c r="GWA2167" s="218"/>
      <c r="GWB2167" s="218"/>
      <c r="GWC2167" s="218"/>
      <c r="GWD2167" s="218"/>
      <c r="GWE2167" s="218"/>
      <c r="GWF2167" s="218"/>
      <c r="GWG2167" s="218"/>
      <c r="GWH2167" s="218"/>
      <c r="GWI2167" s="218"/>
      <c r="GWJ2167" s="218"/>
      <c r="GWK2167" s="218"/>
      <c r="GWL2167" s="218"/>
      <c r="GWM2167" s="218"/>
      <c r="GWN2167" s="218"/>
      <c r="GWO2167" s="218"/>
      <c r="GWP2167" s="218"/>
      <c r="GWQ2167" s="218"/>
      <c r="GWR2167" s="218"/>
      <c r="GWS2167" s="218"/>
      <c r="GWT2167" s="218"/>
      <c r="GWU2167" s="218"/>
      <c r="GWV2167" s="218"/>
      <c r="GWW2167" s="218"/>
      <c r="GWX2167" s="218"/>
      <c r="GWY2167" s="218"/>
      <c r="GWZ2167" s="218"/>
      <c r="GXA2167" s="218"/>
      <c r="GXB2167" s="218"/>
      <c r="GXC2167" s="218"/>
      <c r="GXD2167" s="218"/>
      <c r="GXE2167" s="218"/>
      <c r="GXF2167" s="218"/>
      <c r="GXG2167" s="218"/>
      <c r="GXH2167" s="218"/>
      <c r="GXI2167" s="218"/>
      <c r="GXJ2167" s="218"/>
      <c r="GXK2167" s="218"/>
      <c r="GXL2167" s="218"/>
      <c r="GXM2167" s="218"/>
      <c r="GXN2167" s="218"/>
      <c r="GXO2167" s="218"/>
      <c r="GXP2167" s="218"/>
      <c r="GXQ2167" s="218"/>
      <c r="GXR2167" s="218"/>
      <c r="GXS2167" s="218"/>
      <c r="GXT2167" s="218"/>
      <c r="GXU2167" s="218"/>
      <c r="GXV2167" s="218"/>
      <c r="GXW2167" s="218"/>
      <c r="GXX2167" s="218"/>
      <c r="GXY2167" s="218"/>
      <c r="GXZ2167" s="218"/>
      <c r="GYA2167" s="218"/>
      <c r="GYB2167" s="218"/>
      <c r="GYC2167" s="218"/>
      <c r="GYD2167" s="218"/>
      <c r="GYE2167" s="218"/>
      <c r="GYF2167" s="218"/>
      <c r="GYG2167" s="218"/>
      <c r="GYH2167" s="218"/>
      <c r="GYI2167" s="218"/>
      <c r="GYJ2167" s="218"/>
      <c r="GYK2167" s="218"/>
      <c r="GYL2167" s="218"/>
      <c r="GYM2167" s="218"/>
      <c r="GYN2167" s="218"/>
      <c r="GYO2167" s="218"/>
      <c r="GYP2167" s="218"/>
      <c r="GYQ2167" s="218"/>
      <c r="GYR2167" s="218"/>
      <c r="GYS2167" s="218"/>
      <c r="GYT2167" s="218"/>
      <c r="GYU2167" s="218"/>
      <c r="GYV2167" s="218"/>
      <c r="GYW2167" s="218"/>
      <c r="GYX2167" s="218"/>
      <c r="GYY2167" s="218"/>
      <c r="GYZ2167" s="218"/>
      <c r="GZA2167" s="218"/>
      <c r="GZB2167" s="218"/>
      <c r="GZC2167" s="218"/>
      <c r="GZD2167" s="218"/>
      <c r="GZE2167" s="218"/>
      <c r="GZF2167" s="218"/>
      <c r="GZG2167" s="218"/>
      <c r="GZH2167" s="218"/>
      <c r="GZI2167" s="218"/>
      <c r="GZJ2167" s="218"/>
      <c r="GZK2167" s="218"/>
      <c r="GZL2167" s="218"/>
      <c r="GZM2167" s="218"/>
      <c r="GZN2167" s="218"/>
      <c r="GZO2167" s="218"/>
      <c r="GZP2167" s="218"/>
      <c r="GZQ2167" s="218"/>
      <c r="GZR2167" s="218"/>
      <c r="GZS2167" s="218"/>
      <c r="GZT2167" s="218"/>
      <c r="GZU2167" s="218"/>
      <c r="GZV2167" s="218"/>
      <c r="GZW2167" s="218"/>
      <c r="GZX2167" s="218"/>
      <c r="GZY2167" s="218"/>
      <c r="GZZ2167" s="218"/>
      <c r="HAA2167" s="218"/>
      <c r="HAB2167" s="218"/>
      <c r="HAC2167" s="218"/>
      <c r="HAD2167" s="218"/>
      <c r="HAE2167" s="218"/>
      <c r="HAF2167" s="218"/>
      <c r="HAG2167" s="218"/>
      <c r="HAH2167" s="218"/>
      <c r="HAI2167" s="218"/>
      <c r="HAJ2167" s="218"/>
      <c r="HAK2167" s="218"/>
      <c r="HAL2167" s="218"/>
      <c r="HAM2167" s="218"/>
      <c r="HAN2167" s="218"/>
      <c r="HAO2167" s="218"/>
      <c r="HAP2167" s="218"/>
      <c r="HAQ2167" s="218"/>
      <c r="HAR2167" s="218"/>
      <c r="HAS2167" s="218"/>
      <c r="HAT2167" s="218"/>
      <c r="HAU2167" s="218"/>
      <c r="HAV2167" s="218"/>
      <c r="HAW2167" s="218"/>
      <c r="HAX2167" s="218"/>
      <c r="HAY2167" s="218"/>
      <c r="HAZ2167" s="218"/>
      <c r="HBA2167" s="218"/>
      <c r="HBB2167" s="218"/>
      <c r="HBC2167" s="218"/>
      <c r="HBD2167" s="218"/>
      <c r="HBE2167" s="218"/>
      <c r="HBF2167" s="218"/>
      <c r="HBG2167" s="218"/>
      <c r="HBH2167" s="218"/>
      <c r="HBI2167" s="218"/>
      <c r="HBJ2167" s="218"/>
      <c r="HBK2167" s="218"/>
      <c r="HBL2167" s="218"/>
      <c r="HBM2167" s="218"/>
      <c r="HBN2167" s="218"/>
      <c r="HBO2167" s="218"/>
      <c r="HBP2167" s="218"/>
      <c r="HBQ2167" s="218"/>
      <c r="HBR2167" s="218"/>
      <c r="HBS2167" s="218"/>
      <c r="HBT2167" s="218"/>
      <c r="HBU2167" s="218"/>
      <c r="HBV2167" s="218"/>
      <c r="HBW2167" s="218"/>
      <c r="HBX2167" s="218"/>
      <c r="HBY2167" s="218"/>
      <c r="HBZ2167" s="218"/>
      <c r="HCA2167" s="218"/>
      <c r="HCB2167" s="218"/>
      <c r="HCC2167" s="218"/>
      <c r="HCD2167" s="218"/>
      <c r="HCE2167" s="218"/>
      <c r="HCF2167" s="218"/>
      <c r="HCG2167" s="218"/>
      <c r="HCH2167" s="218"/>
      <c r="HCI2167" s="218"/>
      <c r="HCJ2167" s="218"/>
      <c r="HCK2167" s="218"/>
      <c r="HCL2167" s="218"/>
      <c r="HCM2167" s="218"/>
      <c r="HCN2167" s="218"/>
      <c r="HCO2167" s="218"/>
      <c r="HCP2167" s="218"/>
      <c r="HCQ2167" s="218"/>
      <c r="HCR2167" s="218"/>
      <c r="HCS2167" s="218"/>
      <c r="HCT2167" s="218"/>
      <c r="HCU2167" s="218"/>
      <c r="HCV2167" s="218"/>
      <c r="HCW2167" s="218"/>
      <c r="HCX2167" s="218"/>
      <c r="HCY2167" s="218"/>
      <c r="HCZ2167" s="218"/>
      <c r="HDA2167" s="218"/>
      <c r="HDB2167" s="218"/>
      <c r="HDC2167" s="218"/>
      <c r="HDD2167" s="218"/>
      <c r="HDE2167" s="218"/>
      <c r="HDF2167" s="218"/>
      <c r="HDG2167" s="218"/>
      <c r="HDH2167" s="218"/>
      <c r="HDI2167" s="218"/>
      <c r="HDJ2167" s="218"/>
      <c r="HDK2167" s="218"/>
      <c r="HDL2167" s="218"/>
      <c r="HDM2167" s="218"/>
      <c r="HDN2167" s="218"/>
      <c r="HDO2167" s="218"/>
      <c r="HDP2167" s="218"/>
      <c r="HDQ2167" s="218"/>
      <c r="HDR2167" s="218"/>
      <c r="HDS2167" s="218"/>
      <c r="HDT2167" s="218"/>
      <c r="HDU2167" s="218"/>
      <c r="HDV2167" s="218"/>
      <c r="HDW2167" s="218"/>
      <c r="HDX2167" s="218"/>
      <c r="HDY2167" s="218"/>
      <c r="HDZ2167" s="218"/>
      <c r="HEA2167" s="218"/>
      <c r="HEB2167" s="218"/>
      <c r="HEC2167" s="218"/>
      <c r="HED2167" s="218"/>
      <c r="HEE2167" s="218"/>
      <c r="HEF2167" s="218"/>
      <c r="HEG2167" s="218"/>
      <c r="HEH2167" s="218"/>
      <c r="HEI2167" s="218"/>
      <c r="HEJ2167" s="218"/>
      <c r="HEK2167" s="218"/>
      <c r="HEL2167" s="218"/>
      <c r="HEM2167" s="218"/>
      <c r="HEN2167" s="218"/>
      <c r="HEO2167" s="218"/>
      <c r="HEP2167" s="218"/>
      <c r="HEQ2167" s="218"/>
      <c r="HER2167" s="218"/>
      <c r="HES2167" s="218"/>
      <c r="HET2167" s="218"/>
      <c r="HEU2167" s="218"/>
      <c r="HEV2167" s="218"/>
      <c r="HEW2167" s="218"/>
      <c r="HEX2167" s="218"/>
      <c r="HEY2167" s="218"/>
      <c r="HEZ2167" s="218"/>
      <c r="HFA2167" s="218"/>
      <c r="HFB2167" s="218"/>
      <c r="HFC2167" s="218"/>
      <c r="HFD2167" s="218"/>
      <c r="HFE2167" s="218"/>
      <c r="HFF2167" s="218"/>
      <c r="HFG2167" s="218"/>
      <c r="HFH2167" s="218"/>
      <c r="HFI2167" s="218"/>
      <c r="HFJ2167" s="218"/>
      <c r="HFK2167" s="218"/>
      <c r="HFL2167" s="218"/>
      <c r="HFM2167" s="218"/>
      <c r="HFN2167" s="218"/>
      <c r="HFO2167" s="218"/>
      <c r="HFP2167" s="218"/>
      <c r="HFQ2167" s="218"/>
      <c r="HFR2167" s="218"/>
      <c r="HFS2167" s="218"/>
      <c r="HFT2167" s="218"/>
      <c r="HFU2167" s="218"/>
      <c r="HFV2167" s="218"/>
      <c r="HFW2167" s="218"/>
      <c r="HFX2167" s="218"/>
      <c r="HFY2167" s="218"/>
      <c r="HFZ2167" s="218"/>
      <c r="HGA2167" s="218"/>
      <c r="HGB2167" s="218"/>
      <c r="HGC2167" s="218"/>
      <c r="HGD2167" s="218"/>
      <c r="HGE2167" s="218"/>
      <c r="HGF2167" s="218"/>
      <c r="HGG2167" s="218"/>
      <c r="HGH2167" s="218"/>
      <c r="HGI2167" s="218"/>
      <c r="HGJ2167" s="218"/>
      <c r="HGK2167" s="218"/>
      <c r="HGL2167" s="218"/>
      <c r="HGM2167" s="218"/>
      <c r="HGN2167" s="218"/>
      <c r="HGO2167" s="218"/>
      <c r="HGP2167" s="218"/>
      <c r="HGQ2167" s="218"/>
      <c r="HGR2167" s="218"/>
      <c r="HGS2167" s="218"/>
      <c r="HGT2167" s="218"/>
      <c r="HGU2167" s="218"/>
      <c r="HGV2167" s="218"/>
      <c r="HGW2167" s="218"/>
      <c r="HGX2167" s="218"/>
      <c r="HGY2167" s="218"/>
      <c r="HGZ2167" s="218"/>
      <c r="HHA2167" s="218"/>
      <c r="HHB2167" s="218"/>
      <c r="HHC2167" s="218"/>
      <c r="HHD2167" s="218"/>
      <c r="HHE2167" s="218"/>
      <c r="HHF2167" s="218"/>
      <c r="HHG2167" s="218"/>
      <c r="HHH2167" s="218"/>
      <c r="HHI2167" s="218"/>
      <c r="HHJ2167" s="218"/>
      <c r="HHK2167" s="218"/>
      <c r="HHL2167" s="218"/>
      <c r="HHM2167" s="218"/>
      <c r="HHN2167" s="218"/>
      <c r="HHO2167" s="218"/>
      <c r="HHP2167" s="218"/>
      <c r="HHQ2167" s="218"/>
      <c r="HHR2167" s="218"/>
      <c r="HHS2167" s="218"/>
      <c r="HHT2167" s="218"/>
      <c r="HHU2167" s="218"/>
      <c r="HHV2167" s="218"/>
      <c r="HHW2167" s="218"/>
      <c r="HHX2167" s="218"/>
      <c r="HHY2167" s="218"/>
      <c r="HHZ2167" s="218"/>
      <c r="HIA2167" s="218"/>
      <c r="HIB2167" s="218"/>
      <c r="HIC2167" s="218"/>
      <c r="HID2167" s="218"/>
      <c r="HIE2167" s="218"/>
      <c r="HIF2167" s="218"/>
      <c r="HIG2167" s="218"/>
      <c r="HIH2167" s="218"/>
      <c r="HII2167" s="218"/>
      <c r="HIJ2167" s="218"/>
      <c r="HIK2167" s="218"/>
      <c r="HIL2167" s="218"/>
      <c r="HIM2167" s="218"/>
      <c r="HIN2167" s="218"/>
      <c r="HIO2167" s="218"/>
      <c r="HIP2167" s="218"/>
      <c r="HIQ2167" s="218"/>
      <c r="HIR2167" s="218"/>
      <c r="HIS2167" s="218"/>
      <c r="HIT2167" s="218"/>
      <c r="HIU2167" s="218"/>
      <c r="HIV2167" s="218"/>
      <c r="HIW2167" s="218"/>
      <c r="HIX2167" s="218"/>
      <c r="HIY2167" s="218"/>
      <c r="HIZ2167" s="218"/>
      <c r="HJA2167" s="218"/>
      <c r="HJB2167" s="218"/>
      <c r="HJC2167" s="218"/>
      <c r="HJD2167" s="218"/>
      <c r="HJE2167" s="218"/>
      <c r="HJF2167" s="218"/>
      <c r="HJG2167" s="218"/>
      <c r="HJH2167" s="218"/>
      <c r="HJI2167" s="218"/>
      <c r="HJJ2167" s="218"/>
      <c r="HJK2167" s="218"/>
      <c r="HJL2167" s="218"/>
      <c r="HJM2167" s="218"/>
      <c r="HJN2167" s="218"/>
      <c r="HJO2167" s="218"/>
      <c r="HJP2167" s="218"/>
      <c r="HJQ2167" s="218"/>
      <c r="HJR2167" s="218"/>
      <c r="HJS2167" s="218"/>
      <c r="HJT2167" s="218"/>
      <c r="HJU2167" s="218"/>
      <c r="HJV2167" s="218"/>
      <c r="HJW2167" s="218"/>
      <c r="HJX2167" s="218"/>
      <c r="HJY2167" s="218"/>
      <c r="HJZ2167" s="218"/>
      <c r="HKA2167" s="218"/>
      <c r="HKB2167" s="218"/>
      <c r="HKC2167" s="218"/>
      <c r="HKD2167" s="218"/>
      <c r="HKE2167" s="218"/>
      <c r="HKF2167" s="218"/>
      <c r="HKG2167" s="218"/>
      <c r="HKH2167" s="218"/>
      <c r="HKI2167" s="218"/>
      <c r="HKJ2167" s="218"/>
      <c r="HKK2167" s="218"/>
      <c r="HKL2167" s="218"/>
      <c r="HKM2167" s="218"/>
      <c r="HKN2167" s="218"/>
      <c r="HKO2167" s="218"/>
      <c r="HKP2167" s="218"/>
      <c r="HKQ2167" s="218"/>
      <c r="HKR2167" s="218"/>
      <c r="HKS2167" s="218"/>
      <c r="HKT2167" s="218"/>
      <c r="HKU2167" s="218"/>
      <c r="HKV2167" s="218"/>
      <c r="HKW2167" s="218"/>
      <c r="HKX2167" s="218"/>
      <c r="HKY2167" s="218"/>
      <c r="HKZ2167" s="218"/>
      <c r="HLA2167" s="218"/>
      <c r="HLB2167" s="218"/>
      <c r="HLC2167" s="218"/>
      <c r="HLD2167" s="218"/>
      <c r="HLE2167" s="218"/>
      <c r="HLF2167" s="218"/>
      <c r="HLG2167" s="218"/>
      <c r="HLH2167" s="218"/>
      <c r="HLI2167" s="218"/>
      <c r="HLJ2167" s="218"/>
      <c r="HLK2167" s="218"/>
      <c r="HLL2167" s="218"/>
      <c r="HLM2167" s="218"/>
      <c r="HLN2167" s="218"/>
      <c r="HLO2167" s="218"/>
      <c r="HLP2167" s="218"/>
      <c r="HLQ2167" s="218"/>
      <c r="HLR2167" s="218"/>
      <c r="HLS2167" s="218"/>
      <c r="HLT2167" s="218"/>
      <c r="HLU2167" s="218"/>
      <c r="HLV2167" s="218"/>
      <c r="HLW2167" s="218"/>
      <c r="HLX2167" s="218"/>
      <c r="HLY2167" s="218"/>
      <c r="HLZ2167" s="218"/>
      <c r="HMA2167" s="218"/>
      <c r="HMB2167" s="218"/>
      <c r="HMC2167" s="218"/>
      <c r="HMD2167" s="218"/>
      <c r="HME2167" s="218"/>
      <c r="HMF2167" s="218"/>
      <c r="HMG2167" s="218"/>
      <c r="HMH2167" s="218"/>
      <c r="HMI2167" s="218"/>
      <c r="HMJ2167" s="218"/>
      <c r="HMK2167" s="218"/>
      <c r="HML2167" s="218"/>
      <c r="HMM2167" s="218"/>
      <c r="HMN2167" s="218"/>
      <c r="HMO2167" s="218"/>
      <c r="HMP2167" s="218"/>
      <c r="HMQ2167" s="218"/>
      <c r="HMR2167" s="218"/>
      <c r="HMS2167" s="218"/>
      <c r="HMT2167" s="218"/>
      <c r="HMU2167" s="218"/>
      <c r="HMV2167" s="218"/>
      <c r="HMW2167" s="218"/>
      <c r="HMX2167" s="218"/>
      <c r="HMY2167" s="218"/>
      <c r="HMZ2167" s="218"/>
      <c r="HNA2167" s="218"/>
      <c r="HNB2167" s="218"/>
      <c r="HNC2167" s="218"/>
      <c r="HND2167" s="218"/>
      <c r="HNE2167" s="218"/>
      <c r="HNF2167" s="218"/>
      <c r="HNG2167" s="218"/>
      <c r="HNH2167" s="218"/>
      <c r="HNI2167" s="218"/>
      <c r="HNJ2167" s="218"/>
      <c r="HNK2167" s="218"/>
      <c r="HNL2167" s="218"/>
      <c r="HNM2167" s="218"/>
      <c r="HNN2167" s="218"/>
      <c r="HNO2167" s="218"/>
      <c r="HNP2167" s="218"/>
      <c r="HNQ2167" s="218"/>
      <c r="HNR2167" s="218"/>
      <c r="HNS2167" s="218"/>
      <c r="HNT2167" s="218"/>
      <c r="HNU2167" s="218"/>
      <c r="HNV2167" s="218"/>
      <c r="HNW2167" s="218"/>
      <c r="HNX2167" s="218"/>
      <c r="HNY2167" s="218"/>
      <c r="HNZ2167" s="218"/>
      <c r="HOA2167" s="218"/>
      <c r="HOB2167" s="218"/>
      <c r="HOC2167" s="218"/>
      <c r="HOD2167" s="218"/>
      <c r="HOE2167" s="218"/>
      <c r="HOF2167" s="218"/>
      <c r="HOG2167" s="218"/>
      <c r="HOH2167" s="218"/>
      <c r="HOI2167" s="218"/>
      <c r="HOJ2167" s="218"/>
      <c r="HOK2167" s="218"/>
      <c r="HOL2167" s="218"/>
      <c r="HOM2167" s="218"/>
      <c r="HON2167" s="218"/>
      <c r="HOO2167" s="218"/>
      <c r="HOP2167" s="218"/>
      <c r="HOQ2167" s="218"/>
      <c r="HOR2167" s="218"/>
      <c r="HOS2167" s="218"/>
      <c r="HOT2167" s="218"/>
      <c r="HOU2167" s="218"/>
      <c r="HOV2167" s="218"/>
      <c r="HOW2167" s="218"/>
      <c r="HOX2167" s="218"/>
      <c r="HOY2167" s="218"/>
      <c r="HOZ2167" s="218"/>
      <c r="HPA2167" s="218"/>
      <c r="HPB2167" s="218"/>
      <c r="HPC2167" s="218"/>
      <c r="HPD2167" s="218"/>
      <c r="HPE2167" s="218"/>
      <c r="HPF2167" s="218"/>
      <c r="HPG2167" s="218"/>
      <c r="HPH2167" s="218"/>
      <c r="HPI2167" s="218"/>
      <c r="HPJ2167" s="218"/>
      <c r="HPK2167" s="218"/>
      <c r="HPL2167" s="218"/>
      <c r="HPM2167" s="218"/>
      <c r="HPN2167" s="218"/>
      <c r="HPO2167" s="218"/>
      <c r="HPP2167" s="218"/>
      <c r="HPQ2167" s="218"/>
      <c r="HPR2167" s="218"/>
      <c r="HPS2167" s="218"/>
      <c r="HPT2167" s="218"/>
      <c r="HPU2167" s="218"/>
      <c r="HPV2167" s="218"/>
      <c r="HPW2167" s="218"/>
      <c r="HPX2167" s="218"/>
      <c r="HPY2167" s="218"/>
      <c r="HPZ2167" s="218"/>
      <c r="HQA2167" s="218"/>
      <c r="HQB2167" s="218"/>
      <c r="HQC2167" s="218"/>
      <c r="HQD2167" s="218"/>
      <c r="HQE2167" s="218"/>
      <c r="HQF2167" s="218"/>
      <c r="HQG2167" s="218"/>
      <c r="HQH2167" s="218"/>
      <c r="HQI2167" s="218"/>
      <c r="HQJ2167" s="218"/>
      <c r="HQK2167" s="218"/>
      <c r="HQL2167" s="218"/>
      <c r="HQM2167" s="218"/>
      <c r="HQN2167" s="218"/>
      <c r="HQO2167" s="218"/>
      <c r="HQP2167" s="218"/>
      <c r="HQQ2167" s="218"/>
      <c r="HQR2167" s="218"/>
      <c r="HQS2167" s="218"/>
      <c r="HQT2167" s="218"/>
      <c r="HQU2167" s="218"/>
      <c r="HQV2167" s="218"/>
      <c r="HQW2167" s="218"/>
      <c r="HQX2167" s="218"/>
      <c r="HQY2167" s="218"/>
      <c r="HQZ2167" s="218"/>
      <c r="HRA2167" s="218"/>
      <c r="HRB2167" s="218"/>
      <c r="HRC2167" s="218"/>
      <c r="HRD2167" s="218"/>
      <c r="HRE2167" s="218"/>
      <c r="HRF2167" s="218"/>
      <c r="HRG2167" s="218"/>
      <c r="HRH2167" s="218"/>
      <c r="HRI2167" s="218"/>
      <c r="HRJ2167" s="218"/>
      <c r="HRK2167" s="218"/>
      <c r="HRL2167" s="218"/>
      <c r="HRM2167" s="218"/>
      <c r="HRN2167" s="218"/>
      <c r="HRO2167" s="218"/>
      <c r="HRP2167" s="218"/>
      <c r="HRQ2167" s="218"/>
      <c r="HRR2167" s="218"/>
      <c r="HRS2167" s="218"/>
      <c r="HRT2167" s="218"/>
      <c r="HRU2167" s="218"/>
      <c r="HRV2167" s="218"/>
      <c r="HRW2167" s="218"/>
      <c r="HRX2167" s="218"/>
      <c r="HRY2167" s="218"/>
      <c r="HRZ2167" s="218"/>
      <c r="HSA2167" s="218"/>
      <c r="HSB2167" s="218"/>
      <c r="HSC2167" s="218"/>
      <c r="HSD2167" s="218"/>
      <c r="HSE2167" s="218"/>
      <c r="HSF2167" s="218"/>
      <c r="HSG2167" s="218"/>
      <c r="HSH2167" s="218"/>
      <c r="HSI2167" s="218"/>
      <c r="HSJ2167" s="218"/>
      <c r="HSK2167" s="218"/>
      <c r="HSL2167" s="218"/>
      <c r="HSM2167" s="218"/>
      <c r="HSN2167" s="218"/>
      <c r="HSO2167" s="218"/>
      <c r="HSP2167" s="218"/>
      <c r="HSQ2167" s="218"/>
      <c r="HSR2167" s="218"/>
      <c r="HSS2167" s="218"/>
      <c r="HST2167" s="218"/>
      <c r="HSU2167" s="218"/>
      <c r="HSV2167" s="218"/>
      <c r="HSW2167" s="218"/>
      <c r="HSX2167" s="218"/>
      <c r="HSY2167" s="218"/>
      <c r="HSZ2167" s="218"/>
      <c r="HTA2167" s="218"/>
      <c r="HTB2167" s="218"/>
      <c r="HTC2167" s="218"/>
      <c r="HTD2167" s="218"/>
      <c r="HTE2167" s="218"/>
      <c r="HTF2167" s="218"/>
      <c r="HTG2167" s="218"/>
      <c r="HTH2167" s="218"/>
      <c r="HTI2167" s="218"/>
      <c r="HTJ2167" s="218"/>
      <c r="HTK2167" s="218"/>
      <c r="HTL2167" s="218"/>
      <c r="HTM2167" s="218"/>
      <c r="HTN2167" s="218"/>
      <c r="HTO2167" s="218"/>
      <c r="HTP2167" s="218"/>
      <c r="HTQ2167" s="218"/>
      <c r="HTR2167" s="218"/>
      <c r="HTS2167" s="218"/>
      <c r="HTT2167" s="218"/>
      <c r="HTU2167" s="218"/>
      <c r="HTV2167" s="218"/>
      <c r="HTW2167" s="218"/>
      <c r="HTX2167" s="218"/>
      <c r="HTY2167" s="218"/>
      <c r="HTZ2167" s="218"/>
      <c r="HUA2167" s="218"/>
      <c r="HUB2167" s="218"/>
      <c r="HUC2167" s="218"/>
      <c r="HUD2167" s="218"/>
      <c r="HUE2167" s="218"/>
      <c r="HUF2167" s="218"/>
      <c r="HUG2167" s="218"/>
      <c r="HUH2167" s="218"/>
      <c r="HUI2167" s="218"/>
      <c r="HUJ2167" s="218"/>
      <c r="HUK2167" s="218"/>
      <c r="HUL2167" s="218"/>
      <c r="HUM2167" s="218"/>
      <c r="HUN2167" s="218"/>
      <c r="HUO2167" s="218"/>
      <c r="HUP2167" s="218"/>
      <c r="HUQ2167" s="218"/>
      <c r="HUR2167" s="218"/>
      <c r="HUS2167" s="218"/>
      <c r="HUT2167" s="218"/>
      <c r="HUU2167" s="218"/>
      <c r="HUV2167" s="218"/>
      <c r="HUW2167" s="218"/>
      <c r="HUX2167" s="218"/>
      <c r="HUY2167" s="218"/>
      <c r="HUZ2167" s="218"/>
      <c r="HVA2167" s="218"/>
      <c r="HVB2167" s="218"/>
      <c r="HVC2167" s="218"/>
      <c r="HVD2167" s="218"/>
      <c r="HVE2167" s="218"/>
      <c r="HVF2167" s="218"/>
      <c r="HVG2167" s="218"/>
      <c r="HVH2167" s="218"/>
      <c r="HVI2167" s="218"/>
      <c r="HVJ2167" s="218"/>
      <c r="HVK2167" s="218"/>
      <c r="HVL2167" s="218"/>
      <c r="HVM2167" s="218"/>
      <c r="HVN2167" s="218"/>
      <c r="HVO2167" s="218"/>
      <c r="HVP2167" s="218"/>
      <c r="HVQ2167" s="218"/>
      <c r="HVR2167" s="218"/>
      <c r="HVS2167" s="218"/>
      <c r="HVT2167" s="218"/>
      <c r="HVU2167" s="218"/>
      <c r="HVV2167" s="218"/>
      <c r="HVW2167" s="218"/>
      <c r="HVX2167" s="218"/>
      <c r="HVY2167" s="218"/>
      <c r="HVZ2167" s="218"/>
      <c r="HWA2167" s="218"/>
      <c r="HWB2167" s="218"/>
      <c r="HWC2167" s="218"/>
      <c r="HWD2167" s="218"/>
      <c r="HWE2167" s="218"/>
      <c r="HWF2167" s="218"/>
      <c r="HWG2167" s="218"/>
      <c r="HWH2167" s="218"/>
      <c r="HWI2167" s="218"/>
      <c r="HWJ2167" s="218"/>
      <c r="HWK2167" s="218"/>
      <c r="HWL2167" s="218"/>
      <c r="HWM2167" s="218"/>
      <c r="HWN2167" s="218"/>
      <c r="HWO2167" s="218"/>
      <c r="HWP2167" s="218"/>
      <c r="HWQ2167" s="218"/>
      <c r="HWR2167" s="218"/>
      <c r="HWS2167" s="218"/>
      <c r="HWT2167" s="218"/>
      <c r="HWU2167" s="218"/>
      <c r="HWV2167" s="218"/>
      <c r="HWW2167" s="218"/>
      <c r="HWX2167" s="218"/>
      <c r="HWY2167" s="218"/>
      <c r="HWZ2167" s="218"/>
      <c r="HXA2167" s="218"/>
      <c r="HXB2167" s="218"/>
      <c r="HXC2167" s="218"/>
      <c r="HXD2167" s="218"/>
      <c r="HXE2167" s="218"/>
      <c r="HXF2167" s="218"/>
      <c r="HXG2167" s="218"/>
      <c r="HXH2167" s="218"/>
      <c r="HXI2167" s="218"/>
      <c r="HXJ2167" s="218"/>
      <c r="HXK2167" s="218"/>
      <c r="HXL2167" s="218"/>
      <c r="HXM2167" s="218"/>
      <c r="HXN2167" s="218"/>
      <c r="HXO2167" s="218"/>
      <c r="HXP2167" s="218"/>
      <c r="HXQ2167" s="218"/>
      <c r="HXR2167" s="218"/>
      <c r="HXS2167" s="218"/>
      <c r="HXT2167" s="218"/>
      <c r="HXU2167" s="218"/>
      <c r="HXV2167" s="218"/>
      <c r="HXW2167" s="218"/>
      <c r="HXX2167" s="218"/>
      <c r="HXY2167" s="218"/>
      <c r="HXZ2167" s="218"/>
      <c r="HYA2167" s="218"/>
      <c r="HYB2167" s="218"/>
      <c r="HYC2167" s="218"/>
      <c r="HYD2167" s="218"/>
      <c r="HYE2167" s="218"/>
      <c r="HYF2167" s="218"/>
      <c r="HYG2167" s="218"/>
      <c r="HYH2167" s="218"/>
      <c r="HYI2167" s="218"/>
      <c r="HYJ2167" s="218"/>
      <c r="HYK2167" s="218"/>
      <c r="HYL2167" s="218"/>
      <c r="HYM2167" s="218"/>
      <c r="HYN2167" s="218"/>
      <c r="HYO2167" s="218"/>
      <c r="HYP2167" s="218"/>
      <c r="HYQ2167" s="218"/>
      <c r="HYR2167" s="218"/>
      <c r="HYS2167" s="218"/>
      <c r="HYT2167" s="218"/>
      <c r="HYU2167" s="218"/>
      <c r="HYV2167" s="218"/>
      <c r="HYW2167" s="218"/>
      <c r="HYX2167" s="218"/>
      <c r="HYY2167" s="218"/>
      <c r="HYZ2167" s="218"/>
      <c r="HZA2167" s="218"/>
      <c r="HZB2167" s="218"/>
      <c r="HZC2167" s="218"/>
      <c r="HZD2167" s="218"/>
      <c r="HZE2167" s="218"/>
      <c r="HZF2167" s="218"/>
      <c r="HZG2167" s="218"/>
      <c r="HZH2167" s="218"/>
      <c r="HZI2167" s="218"/>
      <c r="HZJ2167" s="218"/>
      <c r="HZK2167" s="218"/>
      <c r="HZL2167" s="218"/>
      <c r="HZM2167" s="218"/>
      <c r="HZN2167" s="218"/>
      <c r="HZO2167" s="218"/>
      <c r="HZP2167" s="218"/>
      <c r="HZQ2167" s="218"/>
      <c r="HZR2167" s="218"/>
      <c r="HZS2167" s="218"/>
      <c r="HZT2167" s="218"/>
      <c r="HZU2167" s="218"/>
      <c r="HZV2167" s="218"/>
      <c r="HZW2167" s="218"/>
      <c r="HZX2167" s="218"/>
      <c r="HZY2167" s="218"/>
      <c r="HZZ2167" s="218"/>
      <c r="IAA2167" s="218"/>
      <c r="IAB2167" s="218"/>
      <c r="IAC2167" s="218"/>
      <c r="IAD2167" s="218"/>
      <c r="IAE2167" s="218"/>
      <c r="IAF2167" s="218"/>
      <c r="IAG2167" s="218"/>
      <c r="IAH2167" s="218"/>
      <c r="IAI2167" s="218"/>
      <c r="IAJ2167" s="218"/>
      <c r="IAK2167" s="218"/>
      <c r="IAL2167" s="218"/>
      <c r="IAM2167" s="218"/>
      <c r="IAN2167" s="218"/>
      <c r="IAO2167" s="218"/>
      <c r="IAP2167" s="218"/>
      <c r="IAQ2167" s="218"/>
      <c r="IAR2167" s="218"/>
      <c r="IAS2167" s="218"/>
      <c r="IAT2167" s="218"/>
      <c r="IAU2167" s="218"/>
      <c r="IAV2167" s="218"/>
      <c r="IAW2167" s="218"/>
      <c r="IAX2167" s="218"/>
      <c r="IAY2167" s="218"/>
      <c r="IAZ2167" s="218"/>
      <c r="IBA2167" s="218"/>
      <c r="IBB2167" s="218"/>
      <c r="IBC2167" s="218"/>
      <c r="IBD2167" s="218"/>
      <c r="IBE2167" s="218"/>
      <c r="IBF2167" s="218"/>
      <c r="IBG2167" s="218"/>
      <c r="IBH2167" s="218"/>
      <c r="IBI2167" s="218"/>
      <c r="IBJ2167" s="218"/>
      <c r="IBK2167" s="218"/>
      <c r="IBL2167" s="218"/>
      <c r="IBM2167" s="218"/>
      <c r="IBN2167" s="218"/>
      <c r="IBO2167" s="218"/>
      <c r="IBP2167" s="218"/>
      <c r="IBQ2167" s="218"/>
      <c r="IBR2167" s="218"/>
      <c r="IBS2167" s="218"/>
      <c r="IBT2167" s="218"/>
      <c r="IBU2167" s="218"/>
      <c r="IBV2167" s="218"/>
      <c r="IBW2167" s="218"/>
      <c r="IBX2167" s="218"/>
      <c r="IBY2167" s="218"/>
      <c r="IBZ2167" s="218"/>
      <c r="ICA2167" s="218"/>
      <c r="ICB2167" s="218"/>
      <c r="ICC2167" s="218"/>
      <c r="ICD2167" s="218"/>
      <c r="ICE2167" s="218"/>
      <c r="ICF2167" s="218"/>
      <c r="ICG2167" s="218"/>
      <c r="ICH2167" s="218"/>
      <c r="ICI2167" s="218"/>
      <c r="ICJ2167" s="218"/>
      <c r="ICK2167" s="218"/>
      <c r="ICL2167" s="218"/>
      <c r="ICM2167" s="218"/>
      <c r="ICN2167" s="218"/>
      <c r="ICO2167" s="218"/>
      <c r="ICP2167" s="218"/>
      <c r="ICQ2167" s="218"/>
      <c r="ICR2167" s="218"/>
      <c r="ICS2167" s="218"/>
      <c r="ICT2167" s="218"/>
      <c r="ICU2167" s="218"/>
      <c r="ICV2167" s="218"/>
      <c r="ICW2167" s="218"/>
      <c r="ICX2167" s="218"/>
      <c r="ICY2167" s="218"/>
      <c r="ICZ2167" s="218"/>
      <c r="IDA2167" s="218"/>
      <c r="IDB2167" s="218"/>
      <c r="IDC2167" s="218"/>
      <c r="IDD2167" s="218"/>
      <c r="IDE2167" s="218"/>
      <c r="IDF2167" s="218"/>
      <c r="IDG2167" s="218"/>
      <c r="IDH2167" s="218"/>
      <c r="IDI2167" s="218"/>
      <c r="IDJ2167" s="218"/>
      <c r="IDK2167" s="218"/>
      <c r="IDL2167" s="218"/>
      <c r="IDM2167" s="218"/>
      <c r="IDN2167" s="218"/>
      <c r="IDO2167" s="218"/>
      <c r="IDP2167" s="218"/>
      <c r="IDQ2167" s="218"/>
      <c r="IDR2167" s="218"/>
      <c r="IDS2167" s="218"/>
      <c r="IDT2167" s="218"/>
      <c r="IDU2167" s="218"/>
      <c r="IDV2167" s="218"/>
      <c r="IDW2167" s="218"/>
      <c r="IDX2167" s="218"/>
      <c r="IDY2167" s="218"/>
      <c r="IDZ2167" s="218"/>
      <c r="IEA2167" s="218"/>
      <c r="IEB2167" s="218"/>
      <c r="IEC2167" s="218"/>
      <c r="IED2167" s="218"/>
      <c r="IEE2167" s="218"/>
      <c r="IEF2167" s="218"/>
      <c r="IEG2167" s="218"/>
      <c r="IEH2167" s="218"/>
      <c r="IEI2167" s="218"/>
      <c r="IEJ2167" s="218"/>
      <c r="IEK2167" s="218"/>
      <c r="IEL2167" s="218"/>
      <c r="IEM2167" s="218"/>
      <c r="IEN2167" s="218"/>
      <c r="IEO2167" s="218"/>
      <c r="IEP2167" s="218"/>
      <c r="IEQ2167" s="218"/>
      <c r="IER2167" s="218"/>
      <c r="IES2167" s="218"/>
      <c r="IET2167" s="218"/>
      <c r="IEU2167" s="218"/>
      <c r="IEV2167" s="218"/>
      <c r="IEW2167" s="218"/>
      <c r="IEX2167" s="218"/>
      <c r="IEY2167" s="218"/>
      <c r="IEZ2167" s="218"/>
      <c r="IFA2167" s="218"/>
      <c r="IFB2167" s="218"/>
      <c r="IFC2167" s="218"/>
      <c r="IFD2167" s="218"/>
      <c r="IFE2167" s="218"/>
      <c r="IFF2167" s="218"/>
      <c r="IFG2167" s="218"/>
      <c r="IFH2167" s="218"/>
      <c r="IFI2167" s="218"/>
      <c r="IFJ2167" s="218"/>
      <c r="IFK2167" s="218"/>
      <c r="IFL2167" s="218"/>
      <c r="IFM2167" s="218"/>
      <c r="IFN2167" s="218"/>
      <c r="IFO2167" s="218"/>
      <c r="IFP2167" s="218"/>
      <c r="IFQ2167" s="218"/>
      <c r="IFR2167" s="218"/>
      <c r="IFS2167" s="218"/>
      <c r="IFT2167" s="218"/>
      <c r="IFU2167" s="218"/>
      <c r="IFV2167" s="218"/>
      <c r="IFW2167" s="218"/>
      <c r="IFX2167" s="218"/>
      <c r="IFY2167" s="218"/>
      <c r="IFZ2167" s="218"/>
      <c r="IGA2167" s="218"/>
      <c r="IGB2167" s="218"/>
      <c r="IGC2167" s="218"/>
      <c r="IGD2167" s="218"/>
      <c r="IGE2167" s="218"/>
      <c r="IGF2167" s="218"/>
      <c r="IGG2167" s="218"/>
      <c r="IGH2167" s="218"/>
      <c r="IGI2167" s="218"/>
      <c r="IGJ2167" s="218"/>
      <c r="IGK2167" s="218"/>
      <c r="IGL2167" s="218"/>
      <c r="IGM2167" s="218"/>
      <c r="IGN2167" s="218"/>
      <c r="IGO2167" s="218"/>
      <c r="IGP2167" s="218"/>
      <c r="IGQ2167" s="218"/>
      <c r="IGR2167" s="218"/>
      <c r="IGS2167" s="218"/>
      <c r="IGT2167" s="218"/>
      <c r="IGU2167" s="218"/>
      <c r="IGV2167" s="218"/>
      <c r="IGW2167" s="218"/>
      <c r="IGX2167" s="218"/>
      <c r="IGY2167" s="218"/>
      <c r="IGZ2167" s="218"/>
      <c r="IHA2167" s="218"/>
      <c r="IHB2167" s="218"/>
      <c r="IHC2167" s="218"/>
      <c r="IHD2167" s="218"/>
      <c r="IHE2167" s="218"/>
      <c r="IHF2167" s="218"/>
      <c r="IHG2167" s="218"/>
      <c r="IHH2167" s="218"/>
      <c r="IHI2167" s="218"/>
      <c r="IHJ2167" s="218"/>
      <c r="IHK2167" s="218"/>
      <c r="IHL2167" s="218"/>
      <c r="IHM2167" s="218"/>
      <c r="IHN2167" s="218"/>
      <c r="IHO2167" s="218"/>
      <c r="IHP2167" s="218"/>
      <c r="IHQ2167" s="218"/>
      <c r="IHR2167" s="218"/>
      <c r="IHS2167" s="218"/>
      <c r="IHT2167" s="218"/>
      <c r="IHU2167" s="218"/>
      <c r="IHV2167" s="218"/>
      <c r="IHW2167" s="218"/>
      <c r="IHX2167" s="218"/>
      <c r="IHY2167" s="218"/>
      <c r="IHZ2167" s="218"/>
      <c r="IIA2167" s="218"/>
      <c r="IIB2167" s="218"/>
      <c r="IIC2167" s="218"/>
      <c r="IID2167" s="218"/>
      <c r="IIE2167" s="218"/>
      <c r="IIF2167" s="218"/>
      <c r="IIG2167" s="218"/>
      <c r="IIH2167" s="218"/>
      <c r="III2167" s="218"/>
      <c r="IIJ2167" s="218"/>
      <c r="IIK2167" s="218"/>
      <c r="IIL2167" s="218"/>
      <c r="IIM2167" s="218"/>
      <c r="IIN2167" s="218"/>
      <c r="IIO2167" s="218"/>
      <c r="IIP2167" s="218"/>
      <c r="IIQ2167" s="218"/>
      <c r="IIR2167" s="218"/>
      <c r="IIS2167" s="218"/>
      <c r="IIT2167" s="218"/>
      <c r="IIU2167" s="218"/>
      <c r="IIV2167" s="218"/>
      <c r="IIW2167" s="218"/>
      <c r="IIX2167" s="218"/>
      <c r="IIY2167" s="218"/>
      <c r="IIZ2167" s="218"/>
      <c r="IJA2167" s="218"/>
      <c r="IJB2167" s="218"/>
      <c r="IJC2167" s="218"/>
      <c r="IJD2167" s="218"/>
      <c r="IJE2167" s="218"/>
      <c r="IJF2167" s="218"/>
      <c r="IJG2167" s="218"/>
      <c r="IJH2167" s="218"/>
      <c r="IJI2167" s="218"/>
      <c r="IJJ2167" s="218"/>
      <c r="IJK2167" s="218"/>
      <c r="IJL2167" s="218"/>
      <c r="IJM2167" s="218"/>
      <c r="IJN2167" s="218"/>
      <c r="IJO2167" s="218"/>
      <c r="IJP2167" s="218"/>
      <c r="IJQ2167" s="218"/>
      <c r="IJR2167" s="218"/>
      <c r="IJS2167" s="218"/>
      <c r="IJT2167" s="218"/>
      <c r="IJU2167" s="218"/>
      <c r="IJV2167" s="218"/>
      <c r="IJW2167" s="218"/>
      <c r="IJX2167" s="218"/>
      <c r="IJY2167" s="218"/>
      <c r="IJZ2167" s="218"/>
      <c r="IKA2167" s="218"/>
      <c r="IKB2167" s="218"/>
      <c r="IKC2167" s="218"/>
      <c r="IKD2167" s="218"/>
      <c r="IKE2167" s="218"/>
      <c r="IKF2167" s="218"/>
      <c r="IKG2167" s="218"/>
      <c r="IKH2167" s="218"/>
      <c r="IKI2167" s="218"/>
      <c r="IKJ2167" s="218"/>
      <c r="IKK2167" s="218"/>
      <c r="IKL2167" s="218"/>
      <c r="IKM2167" s="218"/>
      <c r="IKN2167" s="218"/>
      <c r="IKO2167" s="218"/>
      <c r="IKP2167" s="218"/>
      <c r="IKQ2167" s="218"/>
      <c r="IKR2167" s="218"/>
      <c r="IKS2167" s="218"/>
      <c r="IKT2167" s="218"/>
      <c r="IKU2167" s="218"/>
      <c r="IKV2167" s="218"/>
      <c r="IKW2167" s="218"/>
      <c r="IKX2167" s="218"/>
      <c r="IKY2167" s="218"/>
      <c r="IKZ2167" s="218"/>
      <c r="ILA2167" s="218"/>
      <c r="ILB2167" s="218"/>
      <c r="ILC2167" s="218"/>
      <c r="ILD2167" s="218"/>
      <c r="ILE2167" s="218"/>
      <c r="ILF2167" s="218"/>
      <c r="ILG2167" s="218"/>
      <c r="ILH2167" s="218"/>
      <c r="ILI2167" s="218"/>
      <c r="ILJ2167" s="218"/>
      <c r="ILK2167" s="218"/>
      <c r="ILL2167" s="218"/>
      <c r="ILM2167" s="218"/>
      <c r="ILN2167" s="218"/>
      <c r="ILO2167" s="218"/>
      <c r="ILP2167" s="218"/>
      <c r="ILQ2167" s="218"/>
      <c r="ILR2167" s="218"/>
      <c r="ILS2167" s="218"/>
      <c r="ILT2167" s="218"/>
      <c r="ILU2167" s="218"/>
      <c r="ILV2167" s="218"/>
      <c r="ILW2167" s="218"/>
      <c r="ILX2167" s="218"/>
      <c r="ILY2167" s="218"/>
      <c r="ILZ2167" s="218"/>
      <c r="IMA2167" s="218"/>
      <c r="IMB2167" s="218"/>
      <c r="IMC2167" s="218"/>
      <c r="IMD2167" s="218"/>
      <c r="IME2167" s="218"/>
      <c r="IMF2167" s="218"/>
      <c r="IMG2167" s="218"/>
      <c r="IMH2167" s="218"/>
      <c r="IMI2167" s="218"/>
      <c r="IMJ2167" s="218"/>
      <c r="IMK2167" s="218"/>
      <c r="IML2167" s="218"/>
      <c r="IMM2167" s="218"/>
      <c r="IMN2167" s="218"/>
      <c r="IMO2167" s="218"/>
      <c r="IMP2167" s="218"/>
      <c r="IMQ2167" s="218"/>
      <c r="IMR2167" s="218"/>
      <c r="IMS2167" s="218"/>
      <c r="IMT2167" s="218"/>
      <c r="IMU2167" s="218"/>
      <c r="IMV2167" s="218"/>
      <c r="IMW2167" s="218"/>
      <c r="IMX2167" s="218"/>
      <c r="IMY2167" s="218"/>
      <c r="IMZ2167" s="218"/>
      <c r="INA2167" s="218"/>
      <c r="INB2167" s="218"/>
      <c r="INC2167" s="218"/>
      <c r="IND2167" s="218"/>
      <c r="INE2167" s="218"/>
      <c r="INF2167" s="218"/>
      <c r="ING2167" s="218"/>
      <c r="INH2167" s="218"/>
      <c r="INI2167" s="218"/>
      <c r="INJ2167" s="218"/>
      <c r="INK2167" s="218"/>
      <c r="INL2167" s="218"/>
      <c r="INM2167" s="218"/>
      <c r="INN2167" s="218"/>
      <c r="INO2167" s="218"/>
      <c r="INP2167" s="218"/>
      <c r="INQ2167" s="218"/>
      <c r="INR2167" s="218"/>
      <c r="INS2167" s="218"/>
      <c r="INT2167" s="218"/>
      <c r="INU2167" s="218"/>
      <c r="INV2167" s="218"/>
      <c r="INW2167" s="218"/>
      <c r="INX2167" s="218"/>
      <c r="INY2167" s="218"/>
      <c r="INZ2167" s="218"/>
      <c r="IOA2167" s="218"/>
      <c r="IOB2167" s="218"/>
      <c r="IOC2167" s="218"/>
      <c r="IOD2167" s="218"/>
      <c r="IOE2167" s="218"/>
      <c r="IOF2167" s="218"/>
      <c r="IOG2167" s="218"/>
      <c r="IOH2167" s="218"/>
      <c r="IOI2167" s="218"/>
      <c r="IOJ2167" s="218"/>
      <c r="IOK2167" s="218"/>
      <c r="IOL2167" s="218"/>
      <c r="IOM2167" s="218"/>
      <c r="ION2167" s="218"/>
      <c r="IOO2167" s="218"/>
      <c r="IOP2167" s="218"/>
      <c r="IOQ2167" s="218"/>
      <c r="IOR2167" s="218"/>
      <c r="IOS2167" s="218"/>
      <c r="IOT2167" s="218"/>
      <c r="IOU2167" s="218"/>
      <c r="IOV2167" s="218"/>
      <c r="IOW2167" s="218"/>
      <c r="IOX2167" s="218"/>
      <c r="IOY2167" s="218"/>
      <c r="IOZ2167" s="218"/>
      <c r="IPA2167" s="218"/>
      <c r="IPB2167" s="218"/>
      <c r="IPC2167" s="218"/>
      <c r="IPD2167" s="218"/>
      <c r="IPE2167" s="218"/>
      <c r="IPF2167" s="218"/>
      <c r="IPG2167" s="218"/>
      <c r="IPH2167" s="218"/>
      <c r="IPI2167" s="218"/>
      <c r="IPJ2167" s="218"/>
      <c r="IPK2167" s="218"/>
      <c r="IPL2167" s="218"/>
      <c r="IPM2167" s="218"/>
      <c r="IPN2167" s="218"/>
      <c r="IPO2167" s="218"/>
      <c r="IPP2167" s="218"/>
      <c r="IPQ2167" s="218"/>
      <c r="IPR2167" s="218"/>
      <c r="IPS2167" s="218"/>
      <c r="IPT2167" s="218"/>
      <c r="IPU2167" s="218"/>
      <c r="IPV2167" s="218"/>
      <c r="IPW2167" s="218"/>
      <c r="IPX2167" s="218"/>
      <c r="IPY2167" s="218"/>
      <c r="IPZ2167" s="218"/>
      <c r="IQA2167" s="218"/>
      <c r="IQB2167" s="218"/>
      <c r="IQC2167" s="218"/>
      <c r="IQD2167" s="218"/>
      <c r="IQE2167" s="218"/>
      <c r="IQF2167" s="218"/>
      <c r="IQG2167" s="218"/>
      <c r="IQH2167" s="218"/>
      <c r="IQI2167" s="218"/>
      <c r="IQJ2167" s="218"/>
      <c r="IQK2167" s="218"/>
      <c r="IQL2167" s="218"/>
      <c r="IQM2167" s="218"/>
      <c r="IQN2167" s="218"/>
      <c r="IQO2167" s="218"/>
      <c r="IQP2167" s="218"/>
      <c r="IQQ2167" s="218"/>
      <c r="IQR2167" s="218"/>
      <c r="IQS2167" s="218"/>
      <c r="IQT2167" s="218"/>
      <c r="IQU2167" s="218"/>
      <c r="IQV2167" s="218"/>
      <c r="IQW2167" s="218"/>
      <c r="IQX2167" s="218"/>
      <c r="IQY2167" s="218"/>
      <c r="IQZ2167" s="218"/>
      <c r="IRA2167" s="218"/>
      <c r="IRB2167" s="218"/>
      <c r="IRC2167" s="218"/>
      <c r="IRD2167" s="218"/>
      <c r="IRE2167" s="218"/>
      <c r="IRF2167" s="218"/>
      <c r="IRG2167" s="218"/>
      <c r="IRH2167" s="218"/>
      <c r="IRI2167" s="218"/>
      <c r="IRJ2167" s="218"/>
      <c r="IRK2167" s="218"/>
      <c r="IRL2167" s="218"/>
      <c r="IRM2167" s="218"/>
      <c r="IRN2167" s="218"/>
      <c r="IRO2167" s="218"/>
      <c r="IRP2167" s="218"/>
      <c r="IRQ2167" s="218"/>
      <c r="IRR2167" s="218"/>
      <c r="IRS2167" s="218"/>
      <c r="IRT2167" s="218"/>
      <c r="IRU2167" s="218"/>
      <c r="IRV2167" s="218"/>
      <c r="IRW2167" s="218"/>
      <c r="IRX2167" s="218"/>
      <c r="IRY2167" s="218"/>
      <c r="IRZ2167" s="218"/>
      <c r="ISA2167" s="218"/>
      <c r="ISB2167" s="218"/>
      <c r="ISC2167" s="218"/>
      <c r="ISD2167" s="218"/>
      <c r="ISE2167" s="218"/>
      <c r="ISF2167" s="218"/>
      <c r="ISG2167" s="218"/>
      <c r="ISH2167" s="218"/>
      <c r="ISI2167" s="218"/>
      <c r="ISJ2167" s="218"/>
      <c r="ISK2167" s="218"/>
      <c r="ISL2167" s="218"/>
      <c r="ISM2167" s="218"/>
      <c r="ISN2167" s="218"/>
      <c r="ISO2167" s="218"/>
      <c r="ISP2167" s="218"/>
      <c r="ISQ2167" s="218"/>
      <c r="ISR2167" s="218"/>
      <c r="ISS2167" s="218"/>
      <c r="IST2167" s="218"/>
      <c r="ISU2167" s="218"/>
      <c r="ISV2167" s="218"/>
      <c r="ISW2167" s="218"/>
      <c r="ISX2167" s="218"/>
      <c r="ISY2167" s="218"/>
      <c r="ISZ2167" s="218"/>
      <c r="ITA2167" s="218"/>
      <c r="ITB2167" s="218"/>
      <c r="ITC2167" s="218"/>
      <c r="ITD2167" s="218"/>
      <c r="ITE2167" s="218"/>
      <c r="ITF2167" s="218"/>
      <c r="ITG2167" s="218"/>
      <c r="ITH2167" s="218"/>
      <c r="ITI2167" s="218"/>
      <c r="ITJ2167" s="218"/>
      <c r="ITK2167" s="218"/>
      <c r="ITL2167" s="218"/>
      <c r="ITM2167" s="218"/>
      <c r="ITN2167" s="218"/>
      <c r="ITO2167" s="218"/>
      <c r="ITP2167" s="218"/>
      <c r="ITQ2167" s="218"/>
      <c r="ITR2167" s="218"/>
      <c r="ITS2167" s="218"/>
      <c r="ITT2167" s="218"/>
      <c r="ITU2167" s="218"/>
      <c r="ITV2167" s="218"/>
      <c r="ITW2167" s="218"/>
      <c r="ITX2167" s="218"/>
      <c r="ITY2167" s="218"/>
      <c r="ITZ2167" s="218"/>
      <c r="IUA2167" s="218"/>
      <c r="IUB2167" s="218"/>
      <c r="IUC2167" s="218"/>
      <c r="IUD2167" s="218"/>
      <c r="IUE2167" s="218"/>
      <c r="IUF2167" s="218"/>
      <c r="IUG2167" s="218"/>
      <c r="IUH2167" s="218"/>
      <c r="IUI2167" s="218"/>
      <c r="IUJ2167" s="218"/>
      <c r="IUK2167" s="218"/>
      <c r="IUL2167" s="218"/>
      <c r="IUM2167" s="218"/>
      <c r="IUN2167" s="218"/>
      <c r="IUO2167" s="218"/>
      <c r="IUP2167" s="218"/>
      <c r="IUQ2167" s="218"/>
      <c r="IUR2167" s="218"/>
      <c r="IUS2167" s="218"/>
      <c r="IUT2167" s="218"/>
      <c r="IUU2167" s="218"/>
      <c r="IUV2167" s="218"/>
      <c r="IUW2167" s="218"/>
      <c r="IUX2167" s="218"/>
      <c r="IUY2167" s="218"/>
      <c r="IUZ2167" s="218"/>
      <c r="IVA2167" s="218"/>
      <c r="IVB2167" s="218"/>
      <c r="IVC2167" s="218"/>
      <c r="IVD2167" s="218"/>
      <c r="IVE2167" s="218"/>
      <c r="IVF2167" s="218"/>
      <c r="IVG2167" s="218"/>
      <c r="IVH2167" s="218"/>
      <c r="IVI2167" s="218"/>
      <c r="IVJ2167" s="218"/>
      <c r="IVK2167" s="218"/>
      <c r="IVL2167" s="218"/>
      <c r="IVM2167" s="218"/>
      <c r="IVN2167" s="218"/>
      <c r="IVO2167" s="218"/>
      <c r="IVP2167" s="218"/>
      <c r="IVQ2167" s="218"/>
      <c r="IVR2167" s="218"/>
      <c r="IVS2167" s="218"/>
      <c r="IVT2167" s="218"/>
      <c r="IVU2167" s="218"/>
      <c r="IVV2167" s="218"/>
      <c r="IVW2167" s="218"/>
      <c r="IVX2167" s="218"/>
      <c r="IVY2167" s="218"/>
      <c r="IVZ2167" s="218"/>
      <c r="IWA2167" s="218"/>
      <c r="IWB2167" s="218"/>
      <c r="IWC2167" s="218"/>
      <c r="IWD2167" s="218"/>
      <c r="IWE2167" s="218"/>
      <c r="IWF2167" s="218"/>
      <c r="IWG2167" s="218"/>
      <c r="IWH2167" s="218"/>
      <c r="IWI2167" s="218"/>
      <c r="IWJ2167" s="218"/>
      <c r="IWK2167" s="218"/>
      <c r="IWL2167" s="218"/>
      <c r="IWM2167" s="218"/>
      <c r="IWN2167" s="218"/>
      <c r="IWO2167" s="218"/>
      <c r="IWP2167" s="218"/>
      <c r="IWQ2167" s="218"/>
      <c r="IWR2167" s="218"/>
      <c r="IWS2167" s="218"/>
      <c r="IWT2167" s="218"/>
      <c r="IWU2167" s="218"/>
      <c r="IWV2167" s="218"/>
      <c r="IWW2167" s="218"/>
      <c r="IWX2167" s="218"/>
      <c r="IWY2167" s="218"/>
      <c r="IWZ2167" s="218"/>
      <c r="IXA2167" s="218"/>
      <c r="IXB2167" s="218"/>
      <c r="IXC2167" s="218"/>
      <c r="IXD2167" s="218"/>
      <c r="IXE2167" s="218"/>
      <c r="IXF2167" s="218"/>
      <c r="IXG2167" s="218"/>
      <c r="IXH2167" s="218"/>
      <c r="IXI2167" s="218"/>
      <c r="IXJ2167" s="218"/>
      <c r="IXK2167" s="218"/>
      <c r="IXL2167" s="218"/>
      <c r="IXM2167" s="218"/>
      <c r="IXN2167" s="218"/>
      <c r="IXO2167" s="218"/>
      <c r="IXP2167" s="218"/>
      <c r="IXQ2167" s="218"/>
      <c r="IXR2167" s="218"/>
      <c r="IXS2167" s="218"/>
      <c r="IXT2167" s="218"/>
      <c r="IXU2167" s="218"/>
      <c r="IXV2167" s="218"/>
      <c r="IXW2167" s="218"/>
      <c r="IXX2167" s="218"/>
      <c r="IXY2167" s="218"/>
      <c r="IXZ2167" s="218"/>
      <c r="IYA2167" s="218"/>
      <c r="IYB2167" s="218"/>
      <c r="IYC2167" s="218"/>
      <c r="IYD2167" s="218"/>
      <c r="IYE2167" s="218"/>
      <c r="IYF2167" s="218"/>
      <c r="IYG2167" s="218"/>
      <c r="IYH2167" s="218"/>
      <c r="IYI2167" s="218"/>
      <c r="IYJ2167" s="218"/>
      <c r="IYK2167" s="218"/>
      <c r="IYL2167" s="218"/>
      <c r="IYM2167" s="218"/>
      <c r="IYN2167" s="218"/>
      <c r="IYO2167" s="218"/>
      <c r="IYP2167" s="218"/>
      <c r="IYQ2167" s="218"/>
      <c r="IYR2167" s="218"/>
      <c r="IYS2167" s="218"/>
      <c r="IYT2167" s="218"/>
      <c r="IYU2167" s="218"/>
      <c r="IYV2167" s="218"/>
      <c r="IYW2167" s="218"/>
      <c r="IYX2167" s="218"/>
      <c r="IYY2167" s="218"/>
      <c r="IYZ2167" s="218"/>
      <c r="IZA2167" s="218"/>
      <c r="IZB2167" s="218"/>
      <c r="IZC2167" s="218"/>
      <c r="IZD2167" s="218"/>
      <c r="IZE2167" s="218"/>
      <c r="IZF2167" s="218"/>
      <c r="IZG2167" s="218"/>
      <c r="IZH2167" s="218"/>
      <c r="IZI2167" s="218"/>
      <c r="IZJ2167" s="218"/>
      <c r="IZK2167" s="218"/>
      <c r="IZL2167" s="218"/>
      <c r="IZM2167" s="218"/>
      <c r="IZN2167" s="218"/>
      <c r="IZO2167" s="218"/>
      <c r="IZP2167" s="218"/>
      <c r="IZQ2167" s="218"/>
      <c r="IZR2167" s="218"/>
      <c r="IZS2167" s="218"/>
      <c r="IZT2167" s="218"/>
      <c r="IZU2167" s="218"/>
      <c r="IZV2167" s="218"/>
      <c r="IZW2167" s="218"/>
      <c r="IZX2167" s="218"/>
      <c r="IZY2167" s="218"/>
      <c r="IZZ2167" s="218"/>
      <c r="JAA2167" s="218"/>
      <c r="JAB2167" s="218"/>
      <c r="JAC2167" s="218"/>
      <c r="JAD2167" s="218"/>
      <c r="JAE2167" s="218"/>
      <c r="JAF2167" s="218"/>
      <c r="JAG2167" s="218"/>
      <c r="JAH2167" s="218"/>
      <c r="JAI2167" s="218"/>
      <c r="JAJ2167" s="218"/>
      <c r="JAK2167" s="218"/>
      <c r="JAL2167" s="218"/>
      <c r="JAM2167" s="218"/>
      <c r="JAN2167" s="218"/>
      <c r="JAO2167" s="218"/>
      <c r="JAP2167" s="218"/>
      <c r="JAQ2167" s="218"/>
      <c r="JAR2167" s="218"/>
      <c r="JAS2167" s="218"/>
      <c r="JAT2167" s="218"/>
      <c r="JAU2167" s="218"/>
      <c r="JAV2167" s="218"/>
      <c r="JAW2167" s="218"/>
      <c r="JAX2167" s="218"/>
      <c r="JAY2167" s="218"/>
      <c r="JAZ2167" s="218"/>
      <c r="JBA2167" s="218"/>
      <c r="JBB2167" s="218"/>
      <c r="JBC2167" s="218"/>
      <c r="JBD2167" s="218"/>
      <c r="JBE2167" s="218"/>
      <c r="JBF2167" s="218"/>
      <c r="JBG2167" s="218"/>
      <c r="JBH2167" s="218"/>
      <c r="JBI2167" s="218"/>
      <c r="JBJ2167" s="218"/>
      <c r="JBK2167" s="218"/>
      <c r="JBL2167" s="218"/>
      <c r="JBM2167" s="218"/>
      <c r="JBN2167" s="218"/>
      <c r="JBO2167" s="218"/>
      <c r="JBP2167" s="218"/>
      <c r="JBQ2167" s="218"/>
      <c r="JBR2167" s="218"/>
      <c r="JBS2167" s="218"/>
      <c r="JBT2167" s="218"/>
      <c r="JBU2167" s="218"/>
      <c r="JBV2167" s="218"/>
      <c r="JBW2167" s="218"/>
      <c r="JBX2167" s="218"/>
      <c r="JBY2167" s="218"/>
      <c r="JBZ2167" s="218"/>
      <c r="JCA2167" s="218"/>
      <c r="JCB2167" s="218"/>
      <c r="JCC2167" s="218"/>
      <c r="JCD2167" s="218"/>
      <c r="JCE2167" s="218"/>
      <c r="JCF2167" s="218"/>
      <c r="JCG2167" s="218"/>
      <c r="JCH2167" s="218"/>
      <c r="JCI2167" s="218"/>
      <c r="JCJ2167" s="218"/>
      <c r="JCK2167" s="218"/>
      <c r="JCL2167" s="218"/>
      <c r="JCM2167" s="218"/>
      <c r="JCN2167" s="218"/>
      <c r="JCO2167" s="218"/>
      <c r="JCP2167" s="218"/>
      <c r="JCQ2167" s="218"/>
      <c r="JCR2167" s="218"/>
      <c r="JCS2167" s="218"/>
      <c r="JCT2167" s="218"/>
      <c r="JCU2167" s="218"/>
      <c r="JCV2167" s="218"/>
      <c r="JCW2167" s="218"/>
      <c r="JCX2167" s="218"/>
      <c r="JCY2167" s="218"/>
      <c r="JCZ2167" s="218"/>
      <c r="JDA2167" s="218"/>
      <c r="JDB2167" s="218"/>
      <c r="JDC2167" s="218"/>
      <c r="JDD2167" s="218"/>
      <c r="JDE2167" s="218"/>
      <c r="JDF2167" s="218"/>
      <c r="JDG2167" s="218"/>
      <c r="JDH2167" s="218"/>
      <c r="JDI2167" s="218"/>
      <c r="JDJ2167" s="218"/>
      <c r="JDK2167" s="218"/>
      <c r="JDL2167" s="218"/>
      <c r="JDM2167" s="218"/>
      <c r="JDN2167" s="218"/>
      <c r="JDO2167" s="218"/>
      <c r="JDP2167" s="218"/>
      <c r="JDQ2167" s="218"/>
      <c r="JDR2167" s="218"/>
      <c r="JDS2167" s="218"/>
      <c r="JDT2167" s="218"/>
      <c r="JDU2167" s="218"/>
      <c r="JDV2167" s="218"/>
      <c r="JDW2167" s="218"/>
      <c r="JDX2167" s="218"/>
      <c r="JDY2167" s="218"/>
      <c r="JDZ2167" s="218"/>
      <c r="JEA2167" s="218"/>
      <c r="JEB2167" s="218"/>
      <c r="JEC2167" s="218"/>
      <c r="JED2167" s="218"/>
      <c r="JEE2167" s="218"/>
      <c r="JEF2167" s="218"/>
      <c r="JEG2167" s="218"/>
      <c r="JEH2167" s="218"/>
      <c r="JEI2167" s="218"/>
      <c r="JEJ2167" s="218"/>
      <c r="JEK2167" s="218"/>
      <c r="JEL2167" s="218"/>
      <c r="JEM2167" s="218"/>
      <c r="JEN2167" s="218"/>
      <c r="JEO2167" s="218"/>
      <c r="JEP2167" s="218"/>
      <c r="JEQ2167" s="218"/>
      <c r="JER2167" s="218"/>
      <c r="JES2167" s="218"/>
      <c r="JET2167" s="218"/>
      <c r="JEU2167" s="218"/>
      <c r="JEV2167" s="218"/>
      <c r="JEW2167" s="218"/>
      <c r="JEX2167" s="218"/>
      <c r="JEY2167" s="218"/>
      <c r="JEZ2167" s="218"/>
      <c r="JFA2167" s="218"/>
      <c r="JFB2167" s="218"/>
      <c r="JFC2167" s="218"/>
      <c r="JFD2167" s="218"/>
      <c r="JFE2167" s="218"/>
      <c r="JFF2167" s="218"/>
      <c r="JFG2167" s="218"/>
      <c r="JFH2167" s="218"/>
      <c r="JFI2167" s="218"/>
      <c r="JFJ2167" s="218"/>
      <c r="JFK2167" s="218"/>
      <c r="JFL2167" s="218"/>
      <c r="JFM2167" s="218"/>
      <c r="JFN2167" s="218"/>
      <c r="JFO2167" s="218"/>
      <c r="JFP2167" s="218"/>
      <c r="JFQ2167" s="218"/>
      <c r="JFR2167" s="218"/>
      <c r="JFS2167" s="218"/>
      <c r="JFT2167" s="218"/>
      <c r="JFU2167" s="218"/>
      <c r="JFV2167" s="218"/>
      <c r="JFW2167" s="218"/>
      <c r="JFX2167" s="218"/>
      <c r="JFY2167" s="218"/>
      <c r="JFZ2167" s="218"/>
      <c r="JGA2167" s="218"/>
      <c r="JGB2167" s="218"/>
      <c r="JGC2167" s="218"/>
      <c r="JGD2167" s="218"/>
      <c r="JGE2167" s="218"/>
      <c r="JGF2167" s="218"/>
      <c r="JGG2167" s="218"/>
      <c r="JGH2167" s="218"/>
      <c r="JGI2167" s="218"/>
      <c r="JGJ2167" s="218"/>
      <c r="JGK2167" s="218"/>
      <c r="JGL2167" s="218"/>
      <c r="JGM2167" s="218"/>
      <c r="JGN2167" s="218"/>
      <c r="JGO2167" s="218"/>
      <c r="JGP2167" s="218"/>
      <c r="JGQ2167" s="218"/>
      <c r="JGR2167" s="218"/>
      <c r="JGS2167" s="218"/>
      <c r="JGT2167" s="218"/>
      <c r="JGU2167" s="218"/>
      <c r="JGV2167" s="218"/>
      <c r="JGW2167" s="218"/>
      <c r="JGX2167" s="218"/>
      <c r="JGY2167" s="218"/>
      <c r="JGZ2167" s="218"/>
      <c r="JHA2167" s="218"/>
      <c r="JHB2167" s="218"/>
      <c r="JHC2167" s="218"/>
      <c r="JHD2167" s="218"/>
      <c r="JHE2167" s="218"/>
      <c r="JHF2167" s="218"/>
      <c r="JHG2167" s="218"/>
      <c r="JHH2167" s="218"/>
      <c r="JHI2167" s="218"/>
      <c r="JHJ2167" s="218"/>
      <c r="JHK2167" s="218"/>
      <c r="JHL2167" s="218"/>
      <c r="JHM2167" s="218"/>
      <c r="JHN2167" s="218"/>
      <c r="JHO2167" s="218"/>
      <c r="JHP2167" s="218"/>
      <c r="JHQ2167" s="218"/>
      <c r="JHR2167" s="218"/>
      <c r="JHS2167" s="218"/>
      <c r="JHT2167" s="218"/>
      <c r="JHU2167" s="218"/>
      <c r="JHV2167" s="218"/>
      <c r="JHW2167" s="218"/>
      <c r="JHX2167" s="218"/>
      <c r="JHY2167" s="218"/>
      <c r="JHZ2167" s="218"/>
      <c r="JIA2167" s="218"/>
      <c r="JIB2167" s="218"/>
      <c r="JIC2167" s="218"/>
      <c r="JID2167" s="218"/>
      <c r="JIE2167" s="218"/>
      <c r="JIF2167" s="218"/>
      <c r="JIG2167" s="218"/>
      <c r="JIH2167" s="218"/>
      <c r="JII2167" s="218"/>
      <c r="JIJ2167" s="218"/>
      <c r="JIK2167" s="218"/>
      <c r="JIL2167" s="218"/>
      <c r="JIM2167" s="218"/>
      <c r="JIN2167" s="218"/>
      <c r="JIO2167" s="218"/>
      <c r="JIP2167" s="218"/>
      <c r="JIQ2167" s="218"/>
      <c r="JIR2167" s="218"/>
      <c r="JIS2167" s="218"/>
      <c r="JIT2167" s="218"/>
      <c r="JIU2167" s="218"/>
      <c r="JIV2167" s="218"/>
      <c r="JIW2167" s="218"/>
      <c r="JIX2167" s="218"/>
      <c r="JIY2167" s="218"/>
      <c r="JIZ2167" s="218"/>
      <c r="JJA2167" s="218"/>
      <c r="JJB2167" s="218"/>
      <c r="JJC2167" s="218"/>
      <c r="JJD2167" s="218"/>
      <c r="JJE2167" s="218"/>
      <c r="JJF2167" s="218"/>
      <c r="JJG2167" s="218"/>
      <c r="JJH2167" s="218"/>
      <c r="JJI2167" s="218"/>
      <c r="JJJ2167" s="218"/>
      <c r="JJK2167" s="218"/>
      <c r="JJL2167" s="218"/>
      <c r="JJM2167" s="218"/>
      <c r="JJN2167" s="218"/>
      <c r="JJO2167" s="218"/>
      <c r="JJP2167" s="218"/>
      <c r="JJQ2167" s="218"/>
      <c r="JJR2167" s="218"/>
      <c r="JJS2167" s="218"/>
      <c r="JJT2167" s="218"/>
      <c r="JJU2167" s="218"/>
      <c r="JJV2167" s="218"/>
      <c r="JJW2167" s="218"/>
      <c r="JJX2167" s="218"/>
      <c r="JJY2167" s="218"/>
      <c r="JJZ2167" s="218"/>
      <c r="JKA2167" s="218"/>
      <c r="JKB2167" s="218"/>
      <c r="JKC2167" s="218"/>
      <c r="JKD2167" s="218"/>
      <c r="JKE2167" s="218"/>
      <c r="JKF2167" s="218"/>
      <c r="JKG2167" s="218"/>
      <c r="JKH2167" s="218"/>
      <c r="JKI2167" s="218"/>
      <c r="JKJ2167" s="218"/>
      <c r="JKK2167" s="218"/>
      <c r="JKL2167" s="218"/>
      <c r="JKM2167" s="218"/>
      <c r="JKN2167" s="218"/>
      <c r="JKO2167" s="218"/>
      <c r="JKP2167" s="218"/>
      <c r="JKQ2167" s="218"/>
      <c r="JKR2167" s="218"/>
      <c r="JKS2167" s="218"/>
      <c r="JKT2167" s="218"/>
      <c r="JKU2167" s="218"/>
      <c r="JKV2167" s="218"/>
      <c r="JKW2167" s="218"/>
      <c r="JKX2167" s="218"/>
      <c r="JKY2167" s="218"/>
      <c r="JKZ2167" s="218"/>
      <c r="JLA2167" s="218"/>
      <c r="JLB2167" s="218"/>
      <c r="JLC2167" s="218"/>
      <c r="JLD2167" s="218"/>
      <c r="JLE2167" s="218"/>
      <c r="JLF2167" s="218"/>
      <c r="JLG2167" s="218"/>
      <c r="JLH2167" s="218"/>
      <c r="JLI2167" s="218"/>
      <c r="JLJ2167" s="218"/>
      <c r="JLK2167" s="218"/>
      <c r="JLL2167" s="218"/>
      <c r="JLM2167" s="218"/>
      <c r="JLN2167" s="218"/>
      <c r="JLO2167" s="218"/>
      <c r="JLP2167" s="218"/>
      <c r="JLQ2167" s="218"/>
      <c r="JLR2167" s="218"/>
      <c r="JLS2167" s="218"/>
      <c r="JLT2167" s="218"/>
      <c r="JLU2167" s="218"/>
      <c r="JLV2167" s="218"/>
      <c r="JLW2167" s="218"/>
      <c r="JLX2167" s="218"/>
      <c r="JLY2167" s="218"/>
      <c r="JLZ2167" s="218"/>
      <c r="JMA2167" s="218"/>
      <c r="JMB2167" s="218"/>
      <c r="JMC2167" s="218"/>
      <c r="JMD2167" s="218"/>
      <c r="JME2167" s="218"/>
      <c r="JMF2167" s="218"/>
      <c r="JMG2167" s="218"/>
      <c r="JMH2167" s="218"/>
      <c r="JMI2167" s="218"/>
      <c r="JMJ2167" s="218"/>
      <c r="JMK2167" s="218"/>
      <c r="JML2167" s="218"/>
      <c r="JMM2167" s="218"/>
      <c r="JMN2167" s="218"/>
      <c r="JMO2167" s="218"/>
      <c r="JMP2167" s="218"/>
      <c r="JMQ2167" s="218"/>
      <c r="JMR2167" s="218"/>
      <c r="JMS2167" s="218"/>
      <c r="JMT2167" s="218"/>
      <c r="JMU2167" s="218"/>
      <c r="JMV2167" s="218"/>
      <c r="JMW2167" s="218"/>
      <c r="JMX2167" s="218"/>
      <c r="JMY2167" s="218"/>
      <c r="JMZ2167" s="218"/>
      <c r="JNA2167" s="218"/>
      <c r="JNB2167" s="218"/>
      <c r="JNC2167" s="218"/>
      <c r="JND2167" s="218"/>
      <c r="JNE2167" s="218"/>
      <c r="JNF2167" s="218"/>
      <c r="JNG2167" s="218"/>
      <c r="JNH2167" s="218"/>
      <c r="JNI2167" s="218"/>
      <c r="JNJ2167" s="218"/>
      <c r="JNK2167" s="218"/>
      <c r="JNL2167" s="218"/>
      <c r="JNM2167" s="218"/>
      <c r="JNN2167" s="218"/>
      <c r="JNO2167" s="218"/>
      <c r="JNP2167" s="218"/>
      <c r="JNQ2167" s="218"/>
      <c r="JNR2167" s="218"/>
      <c r="JNS2167" s="218"/>
      <c r="JNT2167" s="218"/>
      <c r="JNU2167" s="218"/>
      <c r="JNV2167" s="218"/>
      <c r="JNW2167" s="218"/>
      <c r="JNX2167" s="218"/>
      <c r="JNY2167" s="218"/>
      <c r="JNZ2167" s="218"/>
      <c r="JOA2167" s="218"/>
      <c r="JOB2167" s="218"/>
      <c r="JOC2167" s="218"/>
      <c r="JOD2167" s="218"/>
      <c r="JOE2167" s="218"/>
      <c r="JOF2167" s="218"/>
      <c r="JOG2167" s="218"/>
      <c r="JOH2167" s="218"/>
      <c r="JOI2167" s="218"/>
      <c r="JOJ2167" s="218"/>
      <c r="JOK2167" s="218"/>
      <c r="JOL2167" s="218"/>
      <c r="JOM2167" s="218"/>
      <c r="JON2167" s="218"/>
      <c r="JOO2167" s="218"/>
      <c r="JOP2167" s="218"/>
      <c r="JOQ2167" s="218"/>
      <c r="JOR2167" s="218"/>
      <c r="JOS2167" s="218"/>
      <c r="JOT2167" s="218"/>
      <c r="JOU2167" s="218"/>
      <c r="JOV2167" s="218"/>
      <c r="JOW2167" s="218"/>
      <c r="JOX2167" s="218"/>
      <c r="JOY2167" s="218"/>
      <c r="JOZ2167" s="218"/>
      <c r="JPA2167" s="218"/>
      <c r="JPB2167" s="218"/>
      <c r="JPC2167" s="218"/>
      <c r="JPD2167" s="218"/>
      <c r="JPE2167" s="218"/>
      <c r="JPF2167" s="218"/>
      <c r="JPG2167" s="218"/>
      <c r="JPH2167" s="218"/>
      <c r="JPI2167" s="218"/>
      <c r="JPJ2167" s="218"/>
      <c r="JPK2167" s="218"/>
      <c r="JPL2167" s="218"/>
      <c r="JPM2167" s="218"/>
      <c r="JPN2167" s="218"/>
      <c r="JPO2167" s="218"/>
      <c r="JPP2167" s="218"/>
      <c r="JPQ2167" s="218"/>
      <c r="JPR2167" s="218"/>
      <c r="JPS2167" s="218"/>
      <c r="JPT2167" s="218"/>
      <c r="JPU2167" s="218"/>
      <c r="JPV2167" s="218"/>
      <c r="JPW2167" s="218"/>
      <c r="JPX2167" s="218"/>
      <c r="JPY2167" s="218"/>
      <c r="JPZ2167" s="218"/>
      <c r="JQA2167" s="218"/>
      <c r="JQB2167" s="218"/>
      <c r="JQC2167" s="218"/>
      <c r="JQD2167" s="218"/>
      <c r="JQE2167" s="218"/>
      <c r="JQF2167" s="218"/>
      <c r="JQG2167" s="218"/>
      <c r="JQH2167" s="218"/>
      <c r="JQI2167" s="218"/>
      <c r="JQJ2167" s="218"/>
      <c r="JQK2167" s="218"/>
      <c r="JQL2167" s="218"/>
      <c r="JQM2167" s="218"/>
      <c r="JQN2167" s="218"/>
      <c r="JQO2167" s="218"/>
      <c r="JQP2167" s="218"/>
      <c r="JQQ2167" s="218"/>
      <c r="JQR2167" s="218"/>
      <c r="JQS2167" s="218"/>
      <c r="JQT2167" s="218"/>
      <c r="JQU2167" s="218"/>
      <c r="JQV2167" s="218"/>
      <c r="JQW2167" s="218"/>
      <c r="JQX2167" s="218"/>
      <c r="JQY2167" s="218"/>
      <c r="JQZ2167" s="218"/>
      <c r="JRA2167" s="218"/>
      <c r="JRB2167" s="218"/>
      <c r="JRC2167" s="218"/>
      <c r="JRD2167" s="218"/>
      <c r="JRE2167" s="218"/>
      <c r="JRF2167" s="218"/>
      <c r="JRG2167" s="218"/>
      <c r="JRH2167" s="218"/>
      <c r="JRI2167" s="218"/>
      <c r="JRJ2167" s="218"/>
      <c r="JRK2167" s="218"/>
      <c r="JRL2167" s="218"/>
      <c r="JRM2167" s="218"/>
      <c r="JRN2167" s="218"/>
      <c r="JRO2167" s="218"/>
      <c r="JRP2167" s="218"/>
      <c r="JRQ2167" s="218"/>
      <c r="JRR2167" s="218"/>
      <c r="JRS2167" s="218"/>
      <c r="JRT2167" s="218"/>
      <c r="JRU2167" s="218"/>
      <c r="JRV2167" s="218"/>
      <c r="JRW2167" s="218"/>
      <c r="JRX2167" s="218"/>
      <c r="JRY2167" s="218"/>
      <c r="JRZ2167" s="218"/>
      <c r="JSA2167" s="218"/>
      <c r="JSB2167" s="218"/>
      <c r="JSC2167" s="218"/>
      <c r="JSD2167" s="218"/>
      <c r="JSE2167" s="218"/>
      <c r="JSF2167" s="218"/>
      <c r="JSG2167" s="218"/>
      <c r="JSH2167" s="218"/>
      <c r="JSI2167" s="218"/>
      <c r="JSJ2167" s="218"/>
      <c r="JSK2167" s="218"/>
      <c r="JSL2167" s="218"/>
      <c r="JSM2167" s="218"/>
      <c r="JSN2167" s="218"/>
      <c r="JSO2167" s="218"/>
      <c r="JSP2167" s="218"/>
      <c r="JSQ2167" s="218"/>
      <c r="JSR2167" s="218"/>
      <c r="JSS2167" s="218"/>
      <c r="JST2167" s="218"/>
      <c r="JSU2167" s="218"/>
      <c r="JSV2167" s="218"/>
      <c r="JSW2167" s="218"/>
      <c r="JSX2167" s="218"/>
      <c r="JSY2167" s="218"/>
      <c r="JSZ2167" s="218"/>
      <c r="JTA2167" s="218"/>
      <c r="JTB2167" s="218"/>
      <c r="JTC2167" s="218"/>
      <c r="JTD2167" s="218"/>
      <c r="JTE2167" s="218"/>
      <c r="JTF2167" s="218"/>
      <c r="JTG2167" s="218"/>
      <c r="JTH2167" s="218"/>
      <c r="JTI2167" s="218"/>
      <c r="JTJ2167" s="218"/>
      <c r="JTK2167" s="218"/>
      <c r="JTL2167" s="218"/>
      <c r="JTM2167" s="218"/>
      <c r="JTN2167" s="218"/>
      <c r="JTO2167" s="218"/>
      <c r="JTP2167" s="218"/>
      <c r="JTQ2167" s="218"/>
      <c r="JTR2167" s="218"/>
      <c r="JTS2167" s="218"/>
      <c r="JTT2167" s="218"/>
      <c r="JTU2167" s="218"/>
      <c r="JTV2167" s="218"/>
      <c r="JTW2167" s="218"/>
      <c r="JTX2167" s="218"/>
      <c r="JTY2167" s="218"/>
      <c r="JTZ2167" s="218"/>
      <c r="JUA2167" s="218"/>
      <c r="JUB2167" s="218"/>
      <c r="JUC2167" s="218"/>
      <c r="JUD2167" s="218"/>
      <c r="JUE2167" s="218"/>
      <c r="JUF2167" s="218"/>
      <c r="JUG2167" s="218"/>
      <c r="JUH2167" s="218"/>
      <c r="JUI2167" s="218"/>
      <c r="JUJ2167" s="218"/>
      <c r="JUK2167" s="218"/>
      <c r="JUL2167" s="218"/>
      <c r="JUM2167" s="218"/>
      <c r="JUN2167" s="218"/>
      <c r="JUO2167" s="218"/>
      <c r="JUP2167" s="218"/>
      <c r="JUQ2167" s="218"/>
      <c r="JUR2167" s="218"/>
      <c r="JUS2167" s="218"/>
      <c r="JUT2167" s="218"/>
      <c r="JUU2167" s="218"/>
      <c r="JUV2167" s="218"/>
      <c r="JUW2167" s="218"/>
      <c r="JUX2167" s="218"/>
      <c r="JUY2167" s="218"/>
      <c r="JUZ2167" s="218"/>
      <c r="JVA2167" s="218"/>
      <c r="JVB2167" s="218"/>
      <c r="JVC2167" s="218"/>
      <c r="JVD2167" s="218"/>
      <c r="JVE2167" s="218"/>
      <c r="JVF2167" s="218"/>
      <c r="JVG2167" s="218"/>
      <c r="JVH2167" s="218"/>
      <c r="JVI2167" s="218"/>
      <c r="JVJ2167" s="218"/>
      <c r="JVK2167" s="218"/>
      <c r="JVL2167" s="218"/>
      <c r="JVM2167" s="218"/>
      <c r="JVN2167" s="218"/>
      <c r="JVO2167" s="218"/>
      <c r="JVP2167" s="218"/>
      <c r="JVQ2167" s="218"/>
      <c r="JVR2167" s="218"/>
      <c r="JVS2167" s="218"/>
      <c r="JVT2167" s="218"/>
      <c r="JVU2167" s="218"/>
      <c r="JVV2167" s="218"/>
      <c r="JVW2167" s="218"/>
      <c r="JVX2167" s="218"/>
      <c r="JVY2167" s="218"/>
      <c r="JVZ2167" s="218"/>
      <c r="JWA2167" s="218"/>
      <c r="JWB2167" s="218"/>
      <c r="JWC2167" s="218"/>
      <c r="JWD2167" s="218"/>
      <c r="JWE2167" s="218"/>
      <c r="JWF2167" s="218"/>
      <c r="JWG2167" s="218"/>
      <c r="JWH2167" s="218"/>
      <c r="JWI2167" s="218"/>
      <c r="JWJ2167" s="218"/>
      <c r="JWK2167" s="218"/>
      <c r="JWL2167" s="218"/>
      <c r="JWM2167" s="218"/>
      <c r="JWN2167" s="218"/>
      <c r="JWO2167" s="218"/>
      <c r="JWP2167" s="218"/>
      <c r="JWQ2167" s="218"/>
      <c r="JWR2167" s="218"/>
      <c r="JWS2167" s="218"/>
      <c r="JWT2167" s="218"/>
      <c r="JWU2167" s="218"/>
      <c r="JWV2167" s="218"/>
      <c r="JWW2167" s="218"/>
      <c r="JWX2167" s="218"/>
      <c r="JWY2167" s="218"/>
      <c r="JWZ2167" s="218"/>
      <c r="JXA2167" s="218"/>
      <c r="JXB2167" s="218"/>
      <c r="JXC2167" s="218"/>
      <c r="JXD2167" s="218"/>
      <c r="JXE2167" s="218"/>
      <c r="JXF2167" s="218"/>
      <c r="JXG2167" s="218"/>
      <c r="JXH2167" s="218"/>
      <c r="JXI2167" s="218"/>
      <c r="JXJ2167" s="218"/>
      <c r="JXK2167" s="218"/>
      <c r="JXL2167" s="218"/>
      <c r="JXM2167" s="218"/>
      <c r="JXN2167" s="218"/>
      <c r="JXO2167" s="218"/>
      <c r="JXP2167" s="218"/>
      <c r="JXQ2167" s="218"/>
      <c r="JXR2167" s="218"/>
      <c r="JXS2167" s="218"/>
      <c r="JXT2167" s="218"/>
      <c r="JXU2167" s="218"/>
      <c r="JXV2167" s="218"/>
      <c r="JXW2167" s="218"/>
      <c r="JXX2167" s="218"/>
      <c r="JXY2167" s="218"/>
      <c r="JXZ2167" s="218"/>
      <c r="JYA2167" s="218"/>
      <c r="JYB2167" s="218"/>
      <c r="JYC2167" s="218"/>
      <c r="JYD2167" s="218"/>
      <c r="JYE2167" s="218"/>
      <c r="JYF2167" s="218"/>
      <c r="JYG2167" s="218"/>
      <c r="JYH2167" s="218"/>
      <c r="JYI2167" s="218"/>
      <c r="JYJ2167" s="218"/>
      <c r="JYK2167" s="218"/>
      <c r="JYL2167" s="218"/>
      <c r="JYM2167" s="218"/>
      <c r="JYN2167" s="218"/>
      <c r="JYO2167" s="218"/>
      <c r="JYP2167" s="218"/>
      <c r="JYQ2167" s="218"/>
      <c r="JYR2167" s="218"/>
      <c r="JYS2167" s="218"/>
      <c r="JYT2167" s="218"/>
      <c r="JYU2167" s="218"/>
      <c r="JYV2167" s="218"/>
      <c r="JYW2167" s="218"/>
      <c r="JYX2167" s="218"/>
      <c r="JYY2167" s="218"/>
      <c r="JYZ2167" s="218"/>
      <c r="JZA2167" s="218"/>
      <c r="JZB2167" s="218"/>
      <c r="JZC2167" s="218"/>
      <c r="JZD2167" s="218"/>
      <c r="JZE2167" s="218"/>
      <c r="JZF2167" s="218"/>
      <c r="JZG2167" s="218"/>
      <c r="JZH2167" s="218"/>
      <c r="JZI2167" s="218"/>
      <c r="JZJ2167" s="218"/>
      <c r="JZK2167" s="218"/>
      <c r="JZL2167" s="218"/>
      <c r="JZM2167" s="218"/>
      <c r="JZN2167" s="218"/>
      <c r="JZO2167" s="218"/>
      <c r="JZP2167" s="218"/>
      <c r="JZQ2167" s="218"/>
      <c r="JZR2167" s="218"/>
      <c r="JZS2167" s="218"/>
      <c r="JZT2167" s="218"/>
      <c r="JZU2167" s="218"/>
      <c r="JZV2167" s="218"/>
      <c r="JZW2167" s="218"/>
      <c r="JZX2167" s="218"/>
      <c r="JZY2167" s="218"/>
      <c r="JZZ2167" s="218"/>
      <c r="KAA2167" s="218"/>
      <c r="KAB2167" s="218"/>
      <c r="KAC2167" s="218"/>
      <c r="KAD2167" s="218"/>
      <c r="KAE2167" s="218"/>
      <c r="KAF2167" s="218"/>
      <c r="KAG2167" s="218"/>
      <c r="KAH2167" s="218"/>
      <c r="KAI2167" s="218"/>
      <c r="KAJ2167" s="218"/>
      <c r="KAK2167" s="218"/>
      <c r="KAL2167" s="218"/>
      <c r="KAM2167" s="218"/>
      <c r="KAN2167" s="218"/>
      <c r="KAO2167" s="218"/>
      <c r="KAP2167" s="218"/>
      <c r="KAQ2167" s="218"/>
      <c r="KAR2167" s="218"/>
      <c r="KAS2167" s="218"/>
      <c r="KAT2167" s="218"/>
      <c r="KAU2167" s="218"/>
      <c r="KAV2167" s="218"/>
      <c r="KAW2167" s="218"/>
      <c r="KAX2167" s="218"/>
      <c r="KAY2167" s="218"/>
      <c r="KAZ2167" s="218"/>
      <c r="KBA2167" s="218"/>
      <c r="KBB2167" s="218"/>
      <c r="KBC2167" s="218"/>
      <c r="KBD2167" s="218"/>
      <c r="KBE2167" s="218"/>
      <c r="KBF2167" s="218"/>
      <c r="KBG2167" s="218"/>
      <c r="KBH2167" s="218"/>
      <c r="KBI2167" s="218"/>
      <c r="KBJ2167" s="218"/>
      <c r="KBK2167" s="218"/>
      <c r="KBL2167" s="218"/>
      <c r="KBM2167" s="218"/>
      <c r="KBN2167" s="218"/>
      <c r="KBO2167" s="218"/>
      <c r="KBP2167" s="218"/>
      <c r="KBQ2167" s="218"/>
      <c r="KBR2167" s="218"/>
      <c r="KBS2167" s="218"/>
      <c r="KBT2167" s="218"/>
      <c r="KBU2167" s="218"/>
      <c r="KBV2167" s="218"/>
      <c r="KBW2167" s="218"/>
      <c r="KBX2167" s="218"/>
      <c r="KBY2167" s="218"/>
      <c r="KBZ2167" s="218"/>
      <c r="KCA2167" s="218"/>
      <c r="KCB2167" s="218"/>
      <c r="KCC2167" s="218"/>
      <c r="KCD2167" s="218"/>
      <c r="KCE2167" s="218"/>
      <c r="KCF2167" s="218"/>
      <c r="KCG2167" s="218"/>
      <c r="KCH2167" s="218"/>
      <c r="KCI2167" s="218"/>
      <c r="KCJ2167" s="218"/>
      <c r="KCK2167" s="218"/>
      <c r="KCL2167" s="218"/>
      <c r="KCM2167" s="218"/>
      <c r="KCN2167" s="218"/>
      <c r="KCO2167" s="218"/>
      <c r="KCP2167" s="218"/>
      <c r="KCQ2167" s="218"/>
      <c r="KCR2167" s="218"/>
      <c r="KCS2167" s="218"/>
      <c r="KCT2167" s="218"/>
      <c r="KCU2167" s="218"/>
      <c r="KCV2167" s="218"/>
      <c r="KCW2167" s="218"/>
      <c r="KCX2167" s="218"/>
      <c r="KCY2167" s="218"/>
      <c r="KCZ2167" s="218"/>
      <c r="KDA2167" s="218"/>
      <c r="KDB2167" s="218"/>
      <c r="KDC2167" s="218"/>
      <c r="KDD2167" s="218"/>
      <c r="KDE2167" s="218"/>
      <c r="KDF2167" s="218"/>
      <c r="KDG2167" s="218"/>
      <c r="KDH2167" s="218"/>
      <c r="KDI2167" s="218"/>
      <c r="KDJ2167" s="218"/>
      <c r="KDK2167" s="218"/>
      <c r="KDL2167" s="218"/>
      <c r="KDM2167" s="218"/>
      <c r="KDN2167" s="218"/>
      <c r="KDO2167" s="218"/>
      <c r="KDP2167" s="218"/>
      <c r="KDQ2167" s="218"/>
      <c r="KDR2167" s="218"/>
      <c r="KDS2167" s="218"/>
      <c r="KDT2167" s="218"/>
      <c r="KDU2167" s="218"/>
      <c r="KDV2167" s="218"/>
      <c r="KDW2167" s="218"/>
      <c r="KDX2167" s="218"/>
      <c r="KDY2167" s="218"/>
      <c r="KDZ2167" s="218"/>
      <c r="KEA2167" s="218"/>
      <c r="KEB2167" s="218"/>
      <c r="KEC2167" s="218"/>
      <c r="KED2167" s="218"/>
      <c r="KEE2167" s="218"/>
      <c r="KEF2167" s="218"/>
      <c r="KEG2167" s="218"/>
      <c r="KEH2167" s="218"/>
      <c r="KEI2167" s="218"/>
      <c r="KEJ2167" s="218"/>
      <c r="KEK2167" s="218"/>
      <c r="KEL2167" s="218"/>
      <c r="KEM2167" s="218"/>
      <c r="KEN2167" s="218"/>
      <c r="KEO2167" s="218"/>
      <c r="KEP2167" s="218"/>
      <c r="KEQ2167" s="218"/>
      <c r="KER2167" s="218"/>
      <c r="KES2167" s="218"/>
      <c r="KET2167" s="218"/>
      <c r="KEU2167" s="218"/>
      <c r="KEV2167" s="218"/>
      <c r="KEW2167" s="218"/>
      <c r="KEX2167" s="218"/>
      <c r="KEY2167" s="218"/>
      <c r="KEZ2167" s="218"/>
      <c r="KFA2167" s="218"/>
      <c r="KFB2167" s="218"/>
      <c r="KFC2167" s="218"/>
      <c r="KFD2167" s="218"/>
      <c r="KFE2167" s="218"/>
      <c r="KFF2167" s="218"/>
      <c r="KFG2167" s="218"/>
      <c r="KFH2167" s="218"/>
      <c r="KFI2167" s="218"/>
      <c r="KFJ2167" s="218"/>
      <c r="KFK2167" s="218"/>
      <c r="KFL2167" s="218"/>
      <c r="KFM2167" s="218"/>
      <c r="KFN2167" s="218"/>
      <c r="KFO2167" s="218"/>
      <c r="KFP2167" s="218"/>
      <c r="KFQ2167" s="218"/>
      <c r="KFR2167" s="218"/>
      <c r="KFS2167" s="218"/>
      <c r="KFT2167" s="218"/>
      <c r="KFU2167" s="218"/>
      <c r="KFV2167" s="218"/>
      <c r="KFW2167" s="218"/>
      <c r="KFX2167" s="218"/>
      <c r="KFY2167" s="218"/>
      <c r="KFZ2167" s="218"/>
      <c r="KGA2167" s="218"/>
      <c r="KGB2167" s="218"/>
      <c r="KGC2167" s="218"/>
      <c r="KGD2167" s="218"/>
      <c r="KGE2167" s="218"/>
      <c r="KGF2167" s="218"/>
      <c r="KGG2167" s="218"/>
      <c r="KGH2167" s="218"/>
      <c r="KGI2167" s="218"/>
      <c r="KGJ2167" s="218"/>
      <c r="KGK2167" s="218"/>
      <c r="KGL2167" s="218"/>
      <c r="KGM2167" s="218"/>
      <c r="KGN2167" s="218"/>
      <c r="KGO2167" s="218"/>
      <c r="KGP2167" s="218"/>
      <c r="KGQ2167" s="218"/>
      <c r="KGR2167" s="218"/>
      <c r="KGS2167" s="218"/>
      <c r="KGT2167" s="218"/>
      <c r="KGU2167" s="218"/>
      <c r="KGV2167" s="218"/>
      <c r="KGW2167" s="218"/>
      <c r="KGX2167" s="218"/>
      <c r="KGY2167" s="218"/>
      <c r="KGZ2167" s="218"/>
      <c r="KHA2167" s="218"/>
      <c r="KHB2167" s="218"/>
      <c r="KHC2167" s="218"/>
      <c r="KHD2167" s="218"/>
      <c r="KHE2167" s="218"/>
      <c r="KHF2167" s="218"/>
      <c r="KHG2167" s="218"/>
      <c r="KHH2167" s="218"/>
      <c r="KHI2167" s="218"/>
      <c r="KHJ2167" s="218"/>
      <c r="KHK2167" s="218"/>
      <c r="KHL2167" s="218"/>
      <c r="KHM2167" s="218"/>
      <c r="KHN2167" s="218"/>
      <c r="KHO2167" s="218"/>
      <c r="KHP2167" s="218"/>
      <c r="KHQ2167" s="218"/>
      <c r="KHR2167" s="218"/>
      <c r="KHS2167" s="218"/>
      <c r="KHT2167" s="218"/>
      <c r="KHU2167" s="218"/>
      <c r="KHV2167" s="218"/>
      <c r="KHW2167" s="218"/>
      <c r="KHX2167" s="218"/>
      <c r="KHY2167" s="218"/>
      <c r="KHZ2167" s="218"/>
      <c r="KIA2167" s="218"/>
      <c r="KIB2167" s="218"/>
      <c r="KIC2167" s="218"/>
      <c r="KID2167" s="218"/>
      <c r="KIE2167" s="218"/>
      <c r="KIF2167" s="218"/>
      <c r="KIG2167" s="218"/>
      <c r="KIH2167" s="218"/>
      <c r="KII2167" s="218"/>
      <c r="KIJ2167" s="218"/>
      <c r="KIK2167" s="218"/>
      <c r="KIL2167" s="218"/>
      <c r="KIM2167" s="218"/>
      <c r="KIN2167" s="218"/>
      <c r="KIO2167" s="218"/>
      <c r="KIP2167" s="218"/>
      <c r="KIQ2167" s="218"/>
      <c r="KIR2167" s="218"/>
      <c r="KIS2167" s="218"/>
      <c r="KIT2167" s="218"/>
      <c r="KIU2167" s="218"/>
      <c r="KIV2167" s="218"/>
      <c r="KIW2167" s="218"/>
      <c r="KIX2167" s="218"/>
      <c r="KIY2167" s="218"/>
      <c r="KIZ2167" s="218"/>
      <c r="KJA2167" s="218"/>
      <c r="KJB2167" s="218"/>
      <c r="KJC2167" s="218"/>
      <c r="KJD2167" s="218"/>
      <c r="KJE2167" s="218"/>
      <c r="KJF2167" s="218"/>
      <c r="KJG2167" s="218"/>
      <c r="KJH2167" s="218"/>
      <c r="KJI2167" s="218"/>
      <c r="KJJ2167" s="218"/>
      <c r="KJK2167" s="218"/>
      <c r="KJL2167" s="218"/>
      <c r="KJM2167" s="218"/>
      <c r="KJN2167" s="218"/>
      <c r="KJO2167" s="218"/>
      <c r="KJP2167" s="218"/>
      <c r="KJQ2167" s="218"/>
      <c r="KJR2167" s="218"/>
      <c r="KJS2167" s="218"/>
      <c r="KJT2167" s="218"/>
      <c r="KJU2167" s="218"/>
      <c r="KJV2167" s="218"/>
      <c r="KJW2167" s="218"/>
      <c r="KJX2167" s="218"/>
      <c r="KJY2167" s="218"/>
      <c r="KJZ2167" s="218"/>
      <c r="KKA2167" s="218"/>
      <c r="KKB2167" s="218"/>
      <c r="KKC2167" s="218"/>
      <c r="KKD2167" s="218"/>
      <c r="KKE2167" s="218"/>
      <c r="KKF2167" s="218"/>
      <c r="KKG2167" s="218"/>
      <c r="KKH2167" s="218"/>
      <c r="KKI2167" s="218"/>
      <c r="KKJ2167" s="218"/>
      <c r="KKK2167" s="218"/>
      <c r="KKL2167" s="218"/>
      <c r="KKM2167" s="218"/>
      <c r="KKN2167" s="218"/>
      <c r="KKO2167" s="218"/>
      <c r="KKP2167" s="218"/>
      <c r="KKQ2167" s="218"/>
      <c r="KKR2167" s="218"/>
      <c r="KKS2167" s="218"/>
      <c r="KKT2167" s="218"/>
      <c r="KKU2167" s="218"/>
      <c r="KKV2167" s="218"/>
      <c r="KKW2167" s="218"/>
      <c r="KKX2167" s="218"/>
      <c r="KKY2167" s="218"/>
      <c r="KKZ2167" s="218"/>
      <c r="KLA2167" s="218"/>
      <c r="KLB2167" s="218"/>
      <c r="KLC2167" s="218"/>
      <c r="KLD2167" s="218"/>
      <c r="KLE2167" s="218"/>
      <c r="KLF2167" s="218"/>
      <c r="KLG2167" s="218"/>
      <c r="KLH2167" s="218"/>
      <c r="KLI2167" s="218"/>
      <c r="KLJ2167" s="218"/>
      <c r="KLK2167" s="218"/>
      <c r="KLL2167" s="218"/>
      <c r="KLM2167" s="218"/>
      <c r="KLN2167" s="218"/>
      <c r="KLO2167" s="218"/>
      <c r="KLP2167" s="218"/>
      <c r="KLQ2167" s="218"/>
      <c r="KLR2167" s="218"/>
      <c r="KLS2167" s="218"/>
      <c r="KLT2167" s="218"/>
      <c r="KLU2167" s="218"/>
      <c r="KLV2167" s="218"/>
      <c r="KLW2167" s="218"/>
      <c r="KLX2167" s="218"/>
      <c r="KLY2167" s="218"/>
      <c r="KLZ2167" s="218"/>
      <c r="KMA2167" s="218"/>
      <c r="KMB2167" s="218"/>
      <c r="KMC2167" s="218"/>
      <c r="KMD2167" s="218"/>
      <c r="KME2167" s="218"/>
      <c r="KMF2167" s="218"/>
      <c r="KMG2167" s="218"/>
      <c r="KMH2167" s="218"/>
      <c r="KMI2167" s="218"/>
      <c r="KMJ2167" s="218"/>
      <c r="KMK2167" s="218"/>
      <c r="KML2167" s="218"/>
      <c r="KMM2167" s="218"/>
      <c r="KMN2167" s="218"/>
      <c r="KMO2167" s="218"/>
      <c r="KMP2167" s="218"/>
      <c r="KMQ2167" s="218"/>
      <c r="KMR2167" s="218"/>
      <c r="KMS2167" s="218"/>
      <c r="KMT2167" s="218"/>
      <c r="KMU2167" s="218"/>
      <c r="KMV2167" s="218"/>
      <c r="KMW2167" s="218"/>
      <c r="KMX2167" s="218"/>
      <c r="KMY2167" s="218"/>
      <c r="KMZ2167" s="218"/>
      <c r="KNA2167" s="218"/>
      <c r="KNB2167" s="218"/>
      <c r="KNC2167" s="218"/>
      <c r="KND2167" s="218"/>
      <c r="KNE2167" s="218"/>
      <c r="KNF2167" s="218"/>
      <c r="KNG2167" s="218"/>
      <c r="KNH2167" s="218"/>
      <c r="KNI2167" s="218"/>
      <c r="KNJ2167" s="218"/>
      <c r="KNK2167" s="218"/>
      <c r="KNL2167" s="218"/>
      <c r="KNM2167" s="218"/>
      <c r="KNN2167" s="218"/>
      <c r="KNO2167" s="218"/>
      <c r="KNP2167" s="218"/>
      <c r="KNQ2167" s="218"/>
      <c r="KNR2167" s="218"/>
      <c r="KNS2167" s="218"/>
      <c r="KNT2167" s="218"/>
      <c r="KNU2167" s="218"/>
      <c r="KNV2167" s="218"/>
      <c r="KNW2167" s="218"/>
      <c r="KNX2167" s="218"/>
      <c r="KNY2167" s="218"/>
      <c r="KNZ2167" s="218"/>
      <c r="KOA2167" s="218"/>
      <c r="KOB2167" s="218"/>
      <c r="KOC2167" s="218"/>
      <c r="KOD2167" s="218"/>
      <c r="KOE2167" s="218"/>
      <c r="KOF2167" s="218"/>
      <c r="KOG2167" s="218"/>
      <c r="KOH2167" s="218"/>
      <c r="KOI2167" s="218"/>
      <c r="KOJ2167" s="218"/>
      <c r="KOK2167" s="218"/>
      <c r="KOL2167" s="218"/>
      <c r="KOM2167" s="218"/>
      <c r="KON2167" s="218"/>
      <c r="KOO2167" s="218"/>
      <c r="KOP2167" s="218"/>
      <c r="KOQ2167" s="218"/>
      <c r="KOR2167" s="218"/>
      <c r="KOS2167" s="218"/>
      <c r="KOT2167" s="218"/>
      <c r="KOU2167" s="218"/>
      <c r="KOV2167" s="218"/>
      <c r="KOW2167" s="218"/>
      <c r="KOX2167" s="218"/>
      <c r="KOY2167" s="218"/>
      <c r="KOZ2167" s="218"/>
      <c r="KPA2167" s="218"/>
      <c r="KPB2167" s="218"/>
      <c r="KPC2167" s="218"/>
      <c r="KPD2167" s="218"/>
      <c r="KPE2167" s="218"/>
      <c r="KPF2167" s="218"/>
      <c r="KPG2167" s="218"/>
      <c r="KPH2167" s="218"/>
      <c r="KPI2167" s="218"/>
      <c r="KPJ2167" s="218"/>
      <c r="KPK2167" s="218"/>
      <c r="KPL2167" s="218"/>
      <c r="KPM2167" s="218"/>
      <c r="KPN2167" s="218"/>
      <c r="KPO2167" s="218"/>
      <c r="KPP2167" s="218"/>
      <c r="KPQ2167" s="218"/>
      <c r="KPR2167" s="218"/>
      <c r="KPS2167" s="218"/>
      <c r="KPT2167" s="218"/>
      <c r="KPU2167" s="218"/>
      <c r="KPV2167" s="218"/>
      <c r="KPW2167" s="218"/>
      <c r="KPX2167" s="218"/>
      <c r="KPY2167" s="218"/>
      <c r="KPZ2167" s="218"/>
      <c r="KQA2167" s="218"/>
      <c r="KQB2167" s="218"/>
      <c r="KQC2167" s="218"/>
      <c r="KQD2167" s="218"/>
      <c r="KQE2167" s="218"/>
      <c r="KQF2167" s="218"/>
      <c r="KQG2167" s="218"/>
      <c r="KQH2167" s="218"/>
      <c r="KQI2167" s="218"/>
      <c r="KQJ2167" s="218"/>
      <c r="KQK2167" s="218"/>
      <c r="KQL2167" s="218"/>
      <c r="KQM2167" s="218"/>
      <c r="KQN2167" s="218"/>
      <c r="KQO2167" s="218"/>
      <c r="KQP2167" s="218"/>
      <c r="KQQ2167" s="218"/>
      <c r="KQR2167" s="218"/>
      <c r="KQS2167" s="218"/>
      <c r="KQT2167" s="218"/>
      <c r="KQU2167" s="218"/>
      <c r="KQV2167" s="218"/>
      <c r="KQW2167" s="218"/>
      <c r="KQX2167" s="218"/>
      <c r="KQY2167" s="218"/>
      <c r="KQZ2167" s="218"/>
      <c r="KRA2167" s="218"/>
      <c r="KRB2167" s="218"/>
      <c r="KRC2167" s="218"/>
      <c r="KRD2167" s="218"/>
      <c r="KRE2167" s="218"/>
      <c r="KRF2167" s="218"/>
      <c r="KRG2167" s="218"/>
      <c r="KRH2167" s="218"/>
      <c r="KRI2167" s="218"/>
      <c r="KRJ2167" s="218"/>
      <c r="KRK2167" s="218"/>
      <c r="KRL2167" s="218"/>
      <c r="KRM2167" s="218"/>
      <c r="KRN2167" s="218"/>
      <c r="KRO2167" s="218"/>
      <c r="KRP2167" s="218"/>
      <c r="KRQ2167" s="218"/>
      <c r="KRR2167" s="218"/>
      <c r="KRS2167" s="218"/>
      <c r="KRT2167" s="218"/>
      <c r="KRU2167" s="218"/>
      <c r="KRV2167" s="218"/>
      <c r="KRW2167" s="218"/>
      <c r="KRX2167" s="218"/>
      <c r="KRY2167" s="218"/>
      <c r="KRZ2167" s="218"/>
      <c r="KSA2167" s="218"/>
      <c r="KSB2167" s="218"/>
      <c r="KSC2167" s="218"/>
      <c r="KSD2167" s="218"/>
      <c r="KSE2167" s="218"/>
      <c r="KSF2167" s="218"/>
      <c r="KSG2167" s="218"/>
      <c r="KSH2167" s="218"/>
      <c r="KSI2167" s="218"/>
      <c r="KSJ2167" s="218"/>
      <c r="KSK2167" s="218"/>
      <c r="KSL2167" s="218"/>
      <c r="KSM2167" s="218"/>
      <c r="KSN2167" s="218"/>
      <c r="KSO2167" s="218"/>
      <c r="KSP2167" s="218"/>
      <c r="KSQ2167" s="218"/>
      <c r="KSR2167" s="218"/>
      <c r="KSS2167" s="218"/>
      <c r="KST2167" s="218"/>
      <c r="KSU2167" s="218"/>
      <c r="KSV2167" s="218"/>
      <c r="KSW2167" s="218"/>
      <c r="KSX2167" s="218"/>
      <c r="KSY2167" s="218"/>
      <c r="KSZ2167" s="218"/>
      <c r="KTA2167" s="218"/>
      <c r="KTB2167" s="218"/>
      <c r="KTC2167" s="218"/>
      <c r="KTD2167" s="218"/>
      <c r="KTE2167" s="218"/>
      <c r="KTF2167" s="218"/>
      <c r="KTG2167" s="218"/>
      <c r="KTH2167" s="218"/>
      <c r="KTI2167" s="218"/>
      <c r="KTJ2167" s="218"/>
      <c r="KTK2167" s="218"/>
      <c r="KTL2167" s="218"/>
      <c r="KTM2167" s="218"/>
      <c r="KTN2167" s="218"/>
      <c r="KTO2167" s="218"/>
      <c r="KTP2167" s="218"/>
      <c r="KTQ2167" s="218"/>
      <c r="KTR2167" s="218"/>
      <c r="KTS2167" s="218"/>
      <c r="KTT2167" s="218"/>
      <c r="KTU2167" s="218"/>
      <c r="KTV2167" s="218"/>
      <c r="KTW2167" s="218"/>
      <c r="KTX2167" s="218"/>
      <c r="KTY2167" s="218"/>
      <c r="KTZ2167" s="218"/>
      <c r="KUA2167" s="218"/>
      <c r="KUB2167" s="218"/>
      <c r="KUC2167" s="218"/>
      <c r="KUD2167" s="218"/>
      <c r="KUE2167" s="218"/>
      <c r="KUF2167" s="218"/>
      <c r="KUG2167" s="218"/>
      <c r="KUH2167" s="218"/>
      <c r="KUI2167" s="218"/>
      <c r="KUJ2167" s="218"/>
      <c r="KUK2167" s="218"/>
      <c r="KUL2167" s="218"/>
      <c r="KUM2167" s="218"/>
      <c r="KUN2167" s="218"/>
      <c r="KUO2167" s="218"/>
      <c r="KUP2167" s="218"/>
      <c r="KUQ2167" s="218"/>
      <c r="KUR2167" s="218"/>
      <c r="KUS2167" s="218"/>
      <c r="KUT2167" s="218"/>
      <c r="KUU2167" s="218"/>
      <c r="KUV2167" s="218"/>
      <c r="KUW2167" s="218"/>
      <c r="KUX2167" s="218"/>
      <c r="KUY2167" s="218"/>
      <c r="KUZ2167" s="218"/>
      <c r="KVA2167" s="218"/>
      <c r="KVB2167" s="218"/>
      <c r="KVC2167" s="218"/>
      <c r="KVD2167" s="218"/>
      <c r="KVE2167" s="218"/>
      <c r="KVF2167" s="218"/>
      <c r="KVG2167" s="218"/>
      <c r="KVH2167" s="218"/>
      <c r="KVI2167" s="218"/>
      <c r="KVJ2167" s="218"/>
      <c r="KVK2167" s="218"/>
      <c r="KVL2167" s="218"/>
      <c r="KVM2167" s="218"/>
      <c r="KVN2167" s="218"/>
      <c r="KVO2167" s="218"/>
      <c r="KVP2167" s="218"/>
      <c r="KVQ2167" s="218"/>
      <c r="KVR2167" s="218"/>
      <c r="KVS2167" s="218"/>
      <c r="KVT2167" s="218"/>
      <c r="KVU2167" s="218"/>
      <c r="KVV2167" s="218"/>
      <c r="KVW2167" s="218"/>
      <c r="KVX2167" s="218"/>
      <c r="KVY2167" s="218"/>
      <c r="KVZ2167" s="218"/>
      <c r="KWA2167" s="218"/>
      <c r="KWB2167" s="218"/>
      <c r="KWC2167" s="218"/>
      <c r="KWD2167" s="218"/>
      <c r="KWE2167" s="218"/>
      <c r="KWF2167" s="218"/>
      <c r="KWG2167" s="218"/>
      <c r="KWH2167" s="218"/>
      <c r="KWI2167" s="218"/>
      <c r="KWJ2167" s="218"/>
      <c r="KWK2167" s="218"/>
      <c r="KWL2167" s="218"/>
      <c r="KWM2167" s="218"/>
      <c r="KWN2167" s="218"/>
      <c r="KWO2167" s="218"/>
      <c r="KWP2167" s="218"/>
      <c r="KWQ2167" s="218"/>
      <c r="KWR2167" s="218"/>
      <c r="KWS2167" s="218"/>
      <c r="KWT2167" s="218"/>
      <c r="KWU2167" s="218"/>
      <c r="KWV2167" s="218"/>
      <c r="KWW2167" s="218"/>
      <c r="KWX2167" s="218"/>
      <c r="KWY2167" s="218"/>
      <c r="KWZ2167" s="218"/>
      <c r="KXA2167" s="218"/>
      <c r="KXB2167" s="218"/>
      <c r="KXC2167" s="218"/>
      <c r="KXD2167" s="218"/>
      <c r="KXE2167" s="218"/>
      <c r="KXF2167" s="218"/>
      <c r="KXG2167" s="218"/>
      <c r="KXH2167" s="218"/>
      <c r="KXI2167" s="218"/>
      <c r="KXJ2167" s="218"/>
      <c r="KXK2167" s="218"/>
      <c r="KXL2167" s="218"/>
      <c r="KXM2167" s="218"/>
      <c r="KXN2167" s="218"/>
      <c r="KXO2167" s="218"/>
      <c r="KXP2167" s="218"/>
      <c r="KXQ2167" s="218"/>
      <c r="KXR2167" s="218"/>
      <c r="KXS2167" s="218"/>
      <c r="KXT2167" s="218"/>
      <c r="KXU2167" s="218"/>
      <c r="KXV2167" s="218"/>
      <c r="KXW2167" s="218"/>
      <c r="KXX2167" s="218"/>
      <c r="KXY2167" s="218"/>
      <c r="KXZ2167" s="218"/>
      <c r="KYA2167" s="218"/>
      <c r="KYB2167" s="218"/>
      <c r="KYC2167" s="218"/>
      <c r="KYD2167" s="218"/>
      <c r="KYE2167" s="218"/>
      <c r="KYF2167" s="218"/>
      <c r="KYG2167" s="218"/>
      <c r="KYH2167" s="218"/>
      <c r="KYI2167" s="218"/>
      <c r="KYJ2167" s="218"/>
      <c r="KYK2167" s="218"/>
      <c r="KYL2167" s="218"/>
      <c r="KYM2167" s="218"/>
      <c r="KYN2167" s="218"/>
      <c r="KYO2167" s="218"/>
      <c r="KYP2167" s="218"/>
      <c r="KYQ2167" s="218"/>
      <c r="KYR2167" s="218"/>
      <c r="KYS2167" s="218"/>
      <c r="KYT2167" s="218"/>
      <c r="KYU2167" s="218"/>
      <c r="KYV2167" s="218"/>
      <c r="KYW2167" s="218"/>
      <c r="KYX2167" s="218"/>
      <c r="KYY2167" s="218"/>
      <c r="KYZ2167" s="218"/>
      <c r="KZA2167" s="218"/>
      <c r="KZB2167" s="218"/>
      <c r="KZC2167" s="218"/>
      <c r="KZD2167" s="218"/>
      <c r="KZE2167" s="218"/>
      <c r="KZF2167" s="218"/>
      <c r="KZG2167" s="218"/>
      <c r="KZH2167" s="218"/>
      <c r="KZI2167" s="218"/>
      <c r="KZJ2167" s="218"/>
      <c r="KZK2167" s="218"/>
      <c r="KZL2167" s="218"/>
      <c r="KZM2167" s="218"/>
      <c r="KZN2167" s="218"/>
      <c r="KZO2167" s="218"/>
      <c r="KZP2167" s="218"/>
      <c r="KZQ2167" s="218"/>
      <c r="KZR2167" s="218"/>
      <c r="KZS2167" s="218"/>
      <c r="KZT2167" s="218"/>
      <c r="KZU2167" s="218"/>
      <c r="KZV2167" s="218"/>
      <c r="KZW2167" s="218"/>
      <c r="KZX2167" s="218"/>
      <c r="KZY2167" s="218"/>
      <c r="KZZ2167" s="218"/>
      <c r="LAA2167" s="218"/>
      <c r="LAB2167" s="218"/>
      <c r="LAC2167" s="218"/>
      <c r="LAD2167" s="218"/>
      <c r="LAE2167" s="218"/>
      <c r="LAF2167" s="218"/>
      <c r="LAG2167" s="218"/>
      <c r="LAH2167" s="218"/>
      <c r="LAI2167" s="218"/>
      <c r="LAJ2167" s="218"/>
      <c r="LAK2167" s="218"/>
      <c r="LAL2167" s="218"/>
      <c r="LAM2167" s="218"/>
      <c r="LAN2167" s="218"/>
      <c r="LAO2167" s="218"/>
      <c r="LAP2167" s="218"/>
      <c r="LAQ2167" s="218"/>
      <c r="LAR2167" s="218"/>
      <c r="LAS2167" s="218"/>
      <c r="LAT2167" s="218"/>
      <c r="LAU2167" s="218"/>
      <c r="LAV2167" s="218"/>
      <c r="LAW2167" s="218"/>
      <c r="LAX2167" s="218"/>
      <c r="LAY2167" s="218"/>
      <c r="LAZ2167" s="218"/>
      <c r="LBA2167" s="218"/>
      <c r="LBB2167" s="218"/>
      <c r="LBC2167" s="218"/>
      <c r="LBD2167" s="218"/>
      <c r="LBE2167" s="218"/>
      <c r="LBF2167" s="218"/>
      <c r="LBG2167" s="218"/>
      <c r="LBH2167" s="218"/>
      <c r="LBI2167" s="218"/>
      <c r="LBJ2167" s="218"/>
      <c r="LBK2167" s="218"/>
      <c r="LBL2167" s="218"/>
      <c r="LBM2167" s="218"/>
      <c r="LBN2167" s="218"/>
      <c r="LBO2167" s="218"/>
      <c r="LBP2167" s="218"/>
      <c r="LBQ2167" s="218"/>
      <c r="LBR2167" s="218"/>
      <c r="LBS2167" s="218"/>
      <c r="LBT2167" s="218"/>
      <c r="LBU2167" s="218"/>
      <c r="LBV2167" s="218"/>
      <c r="LBW2167" s="218"/>
      <c r="LBX2167" s="218"/>
      <c r="LBY2167" s="218"/>
      <c r="LBZ2167" s="218"/>
      <c r="LCA2167" s="218"/>
      <c r="LCB2167" s="218"/>
      <c r="LCC2167" s="218"/>
      <c r="LCD2167" s="218"/>
      <c r="LCE2167" s="218"/>
      <c r="LCF2167" s="218"/>
      <c r="LCG2167" s="218"/>
      <c r="LCH2167" s="218"/>
      <c r="LCI2167" s="218"/>
      <c r="LCJ2167" s="218"/>
      <c r="LCK2167" s="218"/>
      <c r="LCL2167" s="218"/>
      <c r="LCM2167" s="218"/>
      <c r="LCN2167" s="218"/>
      <c r="LCO2167" s="218"/>
      <c r="LCP2167" s="218"/>
      <c r="LCQ2167" s="218"/>
      <c r="LCR2167" s="218"/>
      <c r="LCS2167" s="218"/>
      <c r="LCT2167" s="218"/>
      <c r="LCU2167" s="218"/>
      <c r="LCV2167" s="218"/>
      <c r="LCW2167" s="218"/>
      <c r="LCX2167" s="218"/>
      <c r="LCY2167" s="218"/>
      <c r="LCZ2167" s="218"/>
      <c r="LDA2167" s="218"/>
      <c r="LDB2167" s="218"/>
      <c r="LDC2167" s="218"/>
      <c r="LDD2167" s="218"/>
      <c r="LDE2167" s="218"/>
      <c r="LDF2167" s="218"/>
      <c r="LDG2167" s="218"/>
      <c r="LDH2167" s="218"/>
      <c r="LDI2167" s="218"/>
      <c r="LDJ2167" s="218"/>
      <c r="LDK2167" s="218"/>
      <c r="LDL2167" s="218"/>
      <c r="LDM2167" s="218"/>
      <c r="LDN2167" s="218"/>
      <c r="LDO2167" s="218"/>
      <c r="LDP2167" s="218"/>
      <c r="LDQ2167" s="218"/>
      <c r="LDR2167" s="218"/>
      <c r="LDS2167" s="218"/>
      <c r="LDT2167" s="218"/>
      <c r="LDU2167" s="218"/>
      <c r="LDV2167" s="218"/>
      <c r="LDW2167" s="218"/>
      <c r="LDX2167" s="218"/>
      <c r="LDY2167" s="218"/>
      <c r="LDZ2167" s="218"/>
      <c r="LEA2167" s="218"/>
      <c r="LEB2167" s="218"/>
      <c r="LEC2167" s="218"/>
      <c r="LED2167" s="218"/>
      <c r="LEE2167" s="218"/>
      <c r="LEF2167" s="218"/>
      <c r="LEG2167" s="218"/>
      <c r="LEH2167" s="218"/>
      <c r="LEI2167" s="218"/>
      <c r="LEJ2167" s="218"/>
      <c r="LEK2167" s="218"/>
      <c r="LEL2167" s="218"/>
      <c r="LEM2167" s="218"/>
      <c r="LEN2167" s="218"/>
      <c r="LEO2167" s="218"/>
      <c r="LEP2167" s="218"/>
      <c r="LEQ2167" s="218"/>
      <c r="LER2167" s="218"/>
      <c r="LES2167" s="218"/>
      <c r="LET2167" s="218"/>
      <c r="LEU2167" s="218"/>
      <c r="LEV2167" s="218"/>
      <c r="LEW2167" s="218"/>
      <c r="LEX2167" s="218"/>
      <c r="LEY2167" s="218"/>
      <c r="LEZ2167" s="218"/>
      <c r="LFA2167" s="218"/>
      <c r="LFB2167" s="218"/>
      <c r="LFC2167" s="218"/>
      <c r="LFD2167" s="218"/>
      <c r="LFE2167" s="218"/>
      <c r="LFF2167" s="218"/>
      <c r="LFG2167" s="218"/>
      <c r="LFH2167" s="218"/>
      <c r="LFI2167" s="218"/>
      <c r="LFJ2167" s="218"/>
      <c r="LFK2167" s="218"/>
      <c r="LFL2167" s="218"/>
      <c r="LFM2167" s="218"/>
      <c r="LFN2167" s="218"/>
      <c r="LFO2167" s="218"/>
      <c r="LFP2167" s="218"/>
      <c r="LFQ2167" s="218"/>
      <c r="LFR2167" s="218"/>
      <c r="LFS2167" s="218"/>
      <c r="LFT2167" s="218"/>
      <c r="LFU2167" s="218"/>
      <c r="LFV2167" s="218"/>
      <c r="LFW2167" s="218"/>
      <c r="LFX2167" s="218"/>
      <c r="LFY2167" s="218"/>
      <c r="LFZ2167" s="218"/>
      <c r="LGA2167" s="218"/>
      <c r="LGB2167" s="218"/>
      <c r="LGC2167" s="218"/>
      <c r="LGD2167" s="218"/>
      <c r="LGE2167" s="218"/>
      <c r="LGF2167" s="218"/>
      <c r="LGG2167" s="218"/>
      <c r="LGH2167" s="218"/>
      <c r="LGI2167" s="218"/>
      <c r="LGJ2167" s="218"/>
      <c r="LGK2167" s="218"/>
      <c r="LGL2167" s="218"/>
      <c r="LGM2167" s="218"/>
      <c r="LGN2167" s="218"/>
      <c r="LGO2167" s="218"/>
      <c r="LGP2167" s="218"/>
      <c r="LGQ2167" s="218"/>
      <c r="LGR2167" s="218"/>
      <c r="LGS2167" s="218"/>
      <c r="LGT2167" s="218"/>
      <c r="LGU2167" s="218"/>
      <c r="LGV2167" s="218"/>
      <c r="LGW2167" s="218"/>
      <c r="LGX2167" s="218"/>
      <c r="LGY2167" s="218"/>
      <c r="LGZ2167" s="218"/>
      <c r="LHA2167" s="218"/>
      <c r="LHB2167" s="218"/>
      <c r="LHC2167" s="218"/>
      <c r="LHD2167" s="218"/>
      <c r="LHE2167" s="218"/>
      <c r="LHF2167" s="218"/>
      <c r="LHG2167" s="218"/>
      <c r="LHH2167" s="218"/>
      <c r="LHI2167" s="218"/>
      <c r="LHJ2167" s="218"/>
      <c r="LHK2167" s="218"/>
      <c r="LHL2167" s="218"/>
      <c r="LHM2167" s="218"/>
      <c r="LHN2167" s="218"/>
      <c r="LHO2167" s="218"/>
      <c r="LHP2167" s="218"/>
      <c r="LHQ2167" s="218"/>
      <c r="LHR2167" s="218"/>
      <c r="LHS2167" s="218"/>
      <c r="LHT2167" s="218"/>
      <c r="LHU2167" s="218"/>
      <c r="LHV2167" s="218"/>
      <c r="LHW2167" s="218"/>
      <c r="LHX2167" s="218"/>
      <c r="LHY2167" s="218"/>
      <c r="LHZ2167" s="218"/>
      <c r="LIA2167" s="218"/>
      <c r="LIB2167" s="218"/>
      <c r="LIC2167" s="218"/>
      <c r="LID2167" s="218"/>
      <c r="LIE2167" s="218"/>
      <c r="LIF2167" s="218"/>
      <c r="LIG2167" s="218"/>
      <c r="LIH2167" s="218"/>
      <c r="LII2167" s="218"/>
      <c r="LIJ2167" s="218"/>
      <c r="LIK2167" s="218"/>
      <c r="LIL2167" s="218"/>
      <c r="LIM2167" s="218"/>
      <c r="LIN2167" s="218"/>
      <c r="LIO2167" s="218"/>
      <c r="LIP2167" s="218"/>
      <c r="LIQ2167" s="218"/>
      <c r="LIR2167" s="218"/>
      <c r="LIS2167" s="218"/>
      <c r="LIT2167" s="218"/>
      <c r="LIU2167" s="218"/>
      <c r="LIV2167" s="218"/>
      <c r="LIW2167" s="218"/>
      <c r="LIX2167" s="218"/>
      <c r="LIY2167" s="218"/>
      <c r="LIZ2167" s="218"/>
      <c r="LJA2167" s="218"/>
      <c r="LJB2167" s="218"/>
      <c r="LJC2167" s="218"/>
      <c r="LJD2167" s="218"/>
      <c r="LJE2167" s="218"/>
      <c r="LJF2167" s="218"/>
      <c r="LJG2167" s="218"/>
      <c r="LJH2167" s="218"/>
      <c r="LJI2167" s="218"/>
      <c r="LJJ2167" s="218"/>
      <c r="LJK2167" s="218"/>
      <c r="LJL2167" s="218"/>
      <c r="LJM2167" s="218"/>
      <c r="LJN2167" s="218"/>
      <c r="LJO2167" s="218"/>
      <c r="LJP2167" s="218"/>
      <c r="LJQ2167" s="218"/>
      <c r="LJR2167" s="218"/>
      <c r="LJS2167" s="218"/>
      <c r="LJT2167" s="218"/>
      <c r="LJU2167" s="218"/>
      <c r="LJV2167" s="218"/>
      <c r="LJW2167" s="218"/>
      <c r="LJX2167" s="218"/>
      <c r="LJY2167" s="218"/>
      <c r="LJZ2167" s="218"/>
      <c r="LKA2167" s="218"/>
      <c r="LKB2167" s="218"/>
      <c r="LKC2167" s="218"/>
      <c r="LKD2167" s="218"/>
      <c r="LKE2167" s="218"/>
      <c r="LKF2167" s="218"/>
      <c r="LKG2167" s="218"/>
      <c r="LKH2167" s="218"/>
      <c r="LKI2167" s="218"/>
      <c r="LKJ2167" s="218"/>
      <c r="LKK2167" s="218"/>
      <c r="LKL2167" s="218"/>
      <c r="LKM2167" s="218"/>
      <c r="LKN2167" s="218"/>
      <c r="LKO2167" s="218"/>
      <c r="LKP2167" s="218"/>
      <c r="LKQ2167" s="218"/>
      <c r="LKR2167" s="218"/>
      <c r="LKS2167" s="218"/>
      <c r="LKT2167" s="218"/>
      <c r="LKU2167" s="218"/>
      <c r="LKV2167" s="218"/>
      <c r="LKW2167" s="218"/>
      <c r="LKX2167" s="218"/>
      <c r="LKY2167" s="218"/>
      <c r="LKZ2167" s="218"/>
      <c r="LLA2167" s="218"/>
      <c r="LLB2167" s="218"/>
      <c r="LLC2167" s="218"/>
      <c r="LLD2167" s="218"/>
      <c r="LLE2167" s="218"/>
      <c r="LLF2167" s="218"/>
      <c r="LLG2167" s="218"/>
      <c r="LLH2167" s="218"/>
      <c r="LLI2167" s="218"/>
      <c r="LLJ2167" s="218"/>
      <c r="LLK2167" s="218"/>
      <c r="LLL2167" s="218"/>
      <c r="LLM2167" s="218"/>
      <c r="LLN2167" s="218"/>
      <c r="LLO2167" s="218"/>
      <c r="LLP2167" s="218"/>
      <c r="LLQ2167" s="218"/>
      <c r="LLR2167" s="218"/>
      <c r="LLS2167" s="218"/>
      <c r="LLT2167" s="218"/>
      <c r="LLU2167" s="218"/>
      <c r="LLV2167" s="218"/>
      <c r="LLW2167" s="218"/>
      <c r="LLX2167" s="218"/>
      <c r="LLY2167" s="218"/>
      <c r="LLZ2167" s="218"/>
      <c r="LMA2167" s="218"/>
      <c r="LMB2167" s="218"/>
      <c r="LMC2167" s="218"/>
      <c r="LMD2167" s="218"/>
      <c r="LME2167" s="218"/>
      <c r="LMF2167" s="218"/>
      <c r="LMG2167" s="218"/>
      <c r="LMH2167" s="218"/>
      <c r="LMI2167" s="218"/>
      <c r="LMJ2167" s="218"/>
      <c r="LMK2167" s="218"/>
      <c r="LML2167" s="218"/>
      <c r="LMM2167" s="218"/>
      <c r="LMN2167" s="218"/>
      <c r="LMO2167" s="218"/>
      <c r="LMP2167" s="218"/>
      <c r="LMQ2167" s="218"/>
      <c r="LMR2167" s="218"/>
      <c r="LMS2167" s="218"/>
      <c r="LMT2167" s="218"/>
      <c r="LMU2167" s="218"/>
      <c r="LMV2167" s="218"/>
      <c r="LMW2167" s="218"/>
      <c r="LMX2167" s="218"/>
      <c r="LMY2167" s="218"/>
      <c r="LMZ2167" s="218"/>
      <c r="LNA2167" s="218"/>
      <c r="LNB2167" s="218"/>
      <c r="LNC2167" s="218"/>
      <c r="LND2167" s="218"/>
      <c r="LNE2167" s="218"/>
      <c r="LNF2167" s="218"/>
      <c r="LNG2167" s="218"/>
      <c r="LNH2167" s="218"/>
      <c r="LNI2167" s="218"/>
      <c r="LNJ2167" s="218"/>
      <c r="LNK2167" s="218"/>
      <c r="LNL2167" s="218"/>
      <c r="LNM2167" s="218"/>
      <c r="LNN2167" s="218"/>
      <c r="LNO2167" s="218"/>
      <c r="LNP2167" s="218"/>
      <c r="LNQ2167" s="218"/>
      <c r="LNR2167" s="218"/>
      <c r="LNS2167" s="218"/>
      <c r="LNT2167" s="218"/>
      <c r="LNU2167" s="218"/>
      <c r="LNV2167" s="218"/>
      <c r="LNW2167" s="218"/>
      <c r="LNX2167" s="218"/>
      <c r="LNY2167" s="218"/>
      <c r="LNZ2167" s="218"/>
      <c r="LOA2167" s="218"/>
      <c r="LOB2167" s="218"/>
      <c r="LOC2167" s="218"/>
      <c r="LOD2167" s="218"/>
      <c r="LOE2167" s="218"/>
      <c r="LOF2167" s="218"/>
      <c r="LOG2167" s="218"/>
      <c r="LOH2167" s="218"/>
      <c r="LOI2167" s="218"/>
      <c r="LOJ2167" s="218"/>
      <c r="LOK2167" s="218"/>
      <c r="LOL2167" s="218"/>
      <c r="LOM2167" s="218"/>
      <c r="LON2167" s="218"/>
      <c r="LOO2167" s="218"/>
      <c r="LOP2167" s="218"/>
      <c r="LOQ2167" s="218"/>
      <c r="LOR2167" s="218"/>
      <c r="LOS2167" s="218"/>
      <c r="LOT2167" s="218"/>
      <c r="LOU2167" s="218"/>
      <c r="LOV2167" s="218"/>
      <c r="LOW2167" s="218"/>
      <c r="LOX2167" s="218"/>
      <c r="LOY2167" s="218"/>
      <c r="LOZ2167" s="218"/>
      <c r="LPA2167" s="218"/>
      <c r="LPB2167" s="218"/>
      <c r="LPC2167" s="218"/>
      <c r="LPD2167" s="218"/>
      <c r="LPE2167" s="218"/>
      <c r="LPF2167" s="218"/>
      <c r="LPG2167" s="218"/>
      <c r="LPH2167" s="218"/>
      <c r="LPI2167" s="218"/>
      <c r="LPJ2167" s="218"/>
      <c r="LPK2167" s="218"/>
      <c r="LPL2167" s="218"/>
      <c r="LPM2167" s="218"/>
      <c r="LPN2167" s="218"/>
      <c r="LPO2167" s="218"/>
      <c r="LPP2167" s="218"/>
      <c r="LPQ2167" s="218"/>
      <c r="LPR2167" s="218"/>
      <c r="LPS2167" s="218"/>
      <c r="LPT2167" s="218"/>
      <c r="LPU2167" s="218"/>
      <c r="LPV2167" s="218"/>
      <c r="LPW2167" s="218"/>
      <c r="LPX2167" s="218"/>
      <c r="LPY2167" s="218"/>
      <c r="LPZ2167" s="218"/>
      <c r="LQA2167" s="218"/>
      <c r="LQB2167" s="218"/>
      <c r="LQC2167" s="218"/>
      <c r="LQD2167" s="218"/>
      <c r="LQE2167" s="218"/>
      <c r="LQF2167" s="218"/>
      <c r="LQG2167" s="218"/>
      <c r="LQH2167" s="218"/>
      <c r="LQI2167" s="218"/>
      <c r="LQJ2167" s="218"/>
      <c r="LQK2167" s="218"/>
      <c r="LQL2167" s="218"/>
      <c r="LQM2167" s="218"/>
      <c r="LQN2167" s="218"/>
      <c r="LQO2167" s="218"/>
      <c r="LQP2167" s="218"/>
      <c r="LQQ2167" s="218"/>
      <c r="LQR2167" s="218"/>
      <c r="LQS2167" s="218"/>
      <c r="LQT2167" s="218"/>
      <c r="LQU2167" s="218"/>
      <c r="LQV2167" s="218"/>
      <c r="LQW2167" s="218"/>
      <c r="LQX2167" s="218"/>
      <c r="LQY2167" s="218"/>
      <c r="LQZ2167" s="218"/>
      <c r="LRA2167" s="218"/>
      <c r="LRB2167" s="218"/>
      <c r="LRC2167" s="218"/>
      <c r="LRD2167" s="218"/>
      <c r="LRE2167" s="218"/>
      <c r="LRF2167" s="218"/>
      <c r="LRG2167" s="218"/>
      <c r="LRH2167" s="218"/>
      <c r="LRI2167" s="218"/>
      <c r="LRJ2167" s="218"/>
      <c r="LRK2167" s="218"/>
      <c r="LRL2167" s="218"/>
      <c r="LRM2167" s="218"/>
      <c r="LRN2167" s="218"/>
      <c r="LRO2167" s="218"/>
      <c r="LRP2167" s="218"/>
      <c r="LRQ2167" s="218"/>
      <c r="LRR2167" s="218"/>
      <c r="LRS2167" s="218"/>
      <c r="LRT2167" s="218"/>
      <c r="LRU2167" s="218"/>
      <c r="LRV2167" s="218"/>
      <c r="LRW2167" s="218"/>
      <c r="LRX2167" s="218"/>
      <c r="LRY2167" s="218"/>
      <c r="LRZ2167" s="218"/>
      <c r="LSA2167" s="218"/>
      <c r="LSB2167" s="218"/>
      <c r="LSC2167" s="218"/>
      <c r="LSD2167" s="218"/>
      <c r="LSE2167" s="218"/>
      <c r="LSF2167" s="218"/>
      <c r="LSG2167" s="218"/>
      <c r="LSH2167" s="218"/>
      <c r="LSI2167" s="218"/>
      <c r="LSJ2167" s="218"/>
      <c r="LSK2167" s="218"/>
      <c r="LSL2167" s="218"/>
      <c r="LSM2167" s="218"/>
      <c r="LSN2167" s="218"/>
      <c r="LSO2167" s="218"/>
      <c r="LSP2167" s="218"/>
      <c r="LSQ2167" s="218"/>
      <c r="LSR2167" s="218"/>
      <c r="LSS2167" s="218"/>
      <c r="LST2167" s="218"/>
      <c r="LSU2167" s="218"/>
      <c r="LSV2167" s="218"/>
      <c r="LSW2167" s="218"/>
      <c r="LSX2167" s="218"/>
      <c r="LSY2167" s="218"/>
      <c r="LSZ2167" s="218"/>
      <c r="LTA2167" s="218"/>
      <c r="LTB2167" s="218"/>
      <c r="LTC2167" s="218"/>
      <c r="LTD2167" s="218"/>
      <c r="LTE2167" s="218"/>
      <c r="LTF2167" s="218"/>
      <c r="LTG2167" s="218"/>
      <c r="LTH2167" s="218"/>
      <c r="LTI2167" s="218"/>
      <c r="LTJ2167" s="218"/>
      <c r="LTK2167" s="218"/>
      <c r="LTL2167" s="218"/>
      <c r="LTM2167" s="218"/>
      <c r="LTN2167" s="218"/>
      <c r="LTO2167" s="218"/>
      <c r="LTP2167" s="218"/>
      <c r="LTQ2167" s="218"/>
      <c r="LTR2167" s="218"/>
      <c r="LTS2167" s="218"/>
      <c r="LTT2167" s="218"/>
      <c r="LTU2167" s="218"/>
      <c r="LTV2167" s="218"/>
      <c r="LTW2167" s="218"/>
      <c r="LTX2167" s="218"/>
      <c r="LTY2167" s="218"/>
      <c r="LTZ2167" s="218"/>
      <c r="LUA2167" s="218"/>
      <c r="LUB2167" s="218"/>
      <c r="LUC2167" s="218"/>
      <c r="LUD2167" s="218"/>
      <c r="LUE2167" s="218"/>
      <c r="LUF2167" s="218"/>
      <c r="LUG2167" s="218"/>
      <c r="LUH2167" s="218"/>
      <c r="LUI2167" s="218"/>
      <c r="LUJ2167" s="218"/>
      <c r="LUK2167" s="218"/>
      <c r="LUL2167" s="218"/>
      <c r="LUM2167" s="218"/>
      <c r="LUN2167" s="218"/>
      <c r="LUO2167" s="218"/>
      <c r="LUP2167" s="218"/>
      <c r="LUQ2167" s="218"/>
      <c r="LUR2167" s="218"/>
      <c r="LUS2167" s="218"/>
      <c r="LUT2167" s="218"/>
      <c r="LUU2167" s="218"/>
      <c r="LUV2167" s="218"/>
      <c r="LUW2167" s="218"/>
      <c r="LUX2167" s="218"/>
      <c r="LUY2167" s="218"/>
      <c r="LUZ2167" s="218"/>
      <c r="LVA2167" s="218"/>
      <c r="LVB2167" s="218"/>
      <c r="LVC2167" s="218"/>
      <c r="LVD2167" s="218"/>
      <c r="LVE2167" s="218"/>
      <c r="LVF2167" s="218"/>
      <c r="LVG2167" s="218"/>
      <c r="LVH2167" s="218"/>
      <c r="LVI2167" s="218"/>
      <c r="LVJ2167" s="218"/>
      <c r="LVK2167" s="218"/>
      <c r="LVL2167" s="218"/>
      <c r="LVM2167" s="218"/>
      <c r="LVN2167" s="218"/>
      <c r="LVO2167" s="218"/>
      <c r="LVP2167" s="218"/>
      <c r="LVQ2167" s="218"/>
      <c r="LVR2167" s="218"/>
      <c r="LVS2167" s="218"/>
      <c r="LVT2167" s="218"/>
      <c r="LVU2167" s="218"/>
      <c r="LVV2167" s="218"/>
      <c r="LVW2167" s="218"/>
      <c r="LVX2167" s="218"/>
      <c r="LVY2167" s="218"/>
      <c r="LVZ2167" s="218"/>
      <c r="LWA2167" s="218"/>
      <c r="LWB2167" s="218"/>
      <c r="LWC2167" s="218"/>
      <c r="LWD2167" s="218"/>
      <c r="LWE2167" s="218"/>
      <c r="LWF2167" s="218"/>
      <c r="LWG2167" s="218"/>
      <c r="LWH2167" s="218"/>
      <c r="LWI2167" s="218"/>
      <c r="LWJ2167" s="218"/>
      <c r="LWK2167" s="218"/>
      <c r="LWL2167" s="218"/>
      <c r="LWM2167" s="218"/>
      <c r="LWN2167" s="218"/>
      <c r="LWO2167" s="218"/>
      <c r="LWP2167" s="218"/>
      <c r="LWQ2167" s="218"/>
      <c r="LWR2167" s="218"/>
      <c r="LWS2167" s="218"/>
      <c r="LWT2167" s="218"/>
      <c r="LWU2167" s="218"/>
      <c r="LWV2167" s="218"/>
      <c r="LWW2167" s="218"/>
      <c r="LWX2167" s="218"/>
      <c r="LWY2167" s="218"/>
      <c r="LWZ2167" s="218"/>
      <c r="LXA2167" s="218"/>
      <c r="LXB2167" s="218"/>
      <c r="LXC2167" s="218"/>
      <c r="LXD2167" s="218"/>
      <c r="LXE2167" s="218"/>
      <c r="LXF2167" s="218"/>
      <c r="LXG2167" s="218"/>
      <c r="LXH2167" s="218"/>
      <c r="LXI2167" s="218"/>
      <c r="LXJ2167" s="218"/>
      <c r="LXK2167" s="218"/>
      <c r="LXL2167" s="218"/>
      <c r="LXM2167" s="218"/>
      <c r="LXN2167" s="218"/>
      <c r="LXO2167" s="218"/>
      <c r="LXP2167" s="218"/>
      <c r="LXQ2167" s="218"/>
      <c r="LXR2167" s="218"/>
      <c r="LXS2167" s="218"/>
      <c r="LXT2167" s="218"/>
      <c r="LXU2167" s="218"/>
      <c r="LXV2167" s="218"/>
      <c r="LXW2167" s="218"/>
      <c r="LXX2167" s="218"/>
      <c r="LXY2167" s="218"/>
      <c r="LXZ2167" s="218"/>
      <c r="LYA2167" s="218"/>
      <c r="LYB2167" s="218"/>
      <c r="LYC2167" s="218"/>
      <c r="LYD2167" s="218"/>
      <c r="LYE2167" s="218"/>
      <c r="LYF2167" s="218"/>
      <c r="LYG2167" s="218"/>
      <c r="LYH2167" s="218"/>
      <c r="LYI2167" s="218"/>
      <c r="LYJ2167" s="218"/>
      <c r="LYK2167" s="218"/>
      <c r="LYL2167" s="218"/>
      <c r="LYM2167" s="218"/>
      <c r="LYN2167" s="218"/>
      <c r="LYO2167" s="218"/>
      <c r="LYP2167" s="218"/>
      <c r="LYQ2167" s="218"/>
      <c r="LYR2167" s="218"/>
      <c r="LYS2167" s="218"/>
      <c r="LYT2167" s="218"/>
      <c r="LYU2167" s="218"/>
      <c r="LYV2167" s="218"/>
      <c r="LYW2167" s="218"/>
      <c r="LYX2167" s="218"/>
      <c r="LYY2167" s="218"/>
      <c r="LYZ2167" s="218"/>
      <c r="LZA2167" s="218"/>
      <c r="LZB2167" s="218"/>
      <c r="LZC2167" s="218"/>
      <c r="LZD2167" s="218"/>
      <c r="LZE2167" s="218"/>
      <c r="LZF2167" s="218"/>
      <c r="LZG2167" s="218"/>
      <c r="LZH2167" s="218"/>
      <c r="LZI2167" s="218"/>
      <c r="LZJ2167" s="218"/>
      <c r="LZK2167" s="218"/>
      <c r="LZL2167" s="218"/>
      <c r="LZM2167" s="218"/>
      <c r="LZN2167" s="218"/>
      <c r="LZO2167" s="218"/>
      <c r="LZP2167" s="218"/>
      <c r="LZQ2167" s="218"/>
      <c r="LZR2167" s="218"/>
      <c r="LZS2167" s="218"/>
      <c r="LZT2167" s="218"/>
      <c r="LZU2167" s="218"/>
      <c r="LZV2167" s="218"/>
      <c r="LZW2167" s="218"/>
      <c r="LZX2167" s="218"/>
      <c r="LZY2167" s="218"/>
      <c r="LZZ2167" s="218"/>
      <c r="MAA2167" s="218"/>
      <c r="MAB2167" s="218"/>
      <c r="MAC2167" s="218"/>
      <c r="MAD2167" s="218"/>
      <c r="MAE2167" s="218"/>
      <c r="MAF2167" s="218"/>
      <c r="MAG2167" s="218"/>
      <c r="MAH2167" s="218"/>
      <c r="MAI2167" s="218"/>
      <c r="MAJ2167" s="218"/>
      <c r="MAK2167" s="218"/>
      <c r="MAL2167" s="218"/>
      <c r="MAM2167" s="218"/>
      <c r="MAN2167" s="218"/>
      <c r="MAO2167" s="218"/>
      <c r="MAP2167" s="218"/>
      <c r="MAQ2167" s="218"/>
      <c r="MAR2167" s="218"/>
      <c r="MAS2167" s="218"/>
      <c r="MAT2167" s="218"/>
      <c r="MAU2167" s="218"/>
      <c r="MAV2167" s="218"/>
      <c r="MAW2167" s="218"/>
      <c r="MAX2167" s="218"/>
      <c r="MAY2167" s="218"/>
      <c r="MAZ2167" s="218"/>
      <c r="MBA2167" s="218"/>
      <c r="MBB2167" s="218"/>
      <c r="MBC2167" s="218"/>
      <c r="MBD2167" s="218"/>
      <c r="MBE2167" s="218"/>
      <c r="MBF2167" s="218"/>
      <c r="MBG2167" s="218"/>
      <c r="MBH2167" s="218"/>
      <c r="MBI2167" s="218"/>
      <c r="MBJ2167" s="218"/>
      <c r="MBK2167" s="218"/>
      <c r="MBL2167" s="218"/>
      <c r="MBM2167" s="218"/>
      <c r="MBN2167" s="218"/>
      <c r="MBO2167" s="218"/>
      <c r="MBP2167" s="218"/>
      <c r="MBQ2167" s="218"/>
      <c r="MBR2167" s="218"/>
      <c r="MBS2167" s="218"/>
      <c r="MBT2167" s="218"/>
      <c r="MBU2167" s="218"/>
      <c r="MBV2167" s="218"/>
      <c r="MBW2167" s="218"/>
      <c r="MBX2167" s="218"/>
      <c r="MBY2167" s="218"/>
      <c r="MBZ2167" s="218"/>
      <c r="MCA2167" s="218"/>
      <c r="MCB2167" s="218"/>
      <c r="MCC2167" s="218"/>
      <c r="MCD2167" s="218"/>
      <c r="MCE2167" s="218"/>
      <c r="MCF2167" s="218"/>
      <c r="MCG2167" s="218"/>
      <c r="MCH2167" s="218"/>
      <c r="MCI2167" s="218"/>
      <c r="MCJ2167" s="218"/>
      <c r="MCK2167" s="218"/>
      <c r="MCL2167" s="218"/>
      <c r="MCM2167" s="218"/>
      <c r="MCN2167" s="218"/>
      <c r="MCO2167" s="218"/>
      <c r="MCP2167" s="218"/>
      <c r="MCQ2167" s="218"/>
      <c r="MCR2167" s="218"/>
      <c r="MCS2167" s="218"/>
      <c r="MCT2167" s="218"/>
      <c r="MCU2167" s="218"/>
      <c r="MCV2167" s="218"/>
      <c r="MCW2167" s="218"/>
      <c r="MCX2167" s="218"/>
      <c r="MCY2167" s="218"/>
      <c r="MCZ2167" s="218"/>
      <c r="MDA2167" s="218"/>
      <c r="MDB2167" s="218"/>
      <c r="MDC2167" s="218"/>
      <c r="MDD2167" s="218"/>
      <c r="MDE2167" s="218"/>
      <c r="MDF2167" s="218"/>
      <c r="MDG2167" s="218"/>
      <c r="MDH2167" s="218"/>
      <c r="MDI2167" s="218"/>
      <c r="MDJ2167" s="218"/>
      <c r="MDK2167" s="218"/>
      <c r="MDL2167" s="218"/>
      <c r="MDM2167" s="218"/>
      <c r="MDN2167" s="218"/>
      <c r="MDO2167" s="218"/>
      <c r="MDP2167" s="218"/>
      <c r="MDQ2167" s="218"/>
      <c r="MDR2167" s="218"/>
      <c r="MDS2167" s="218"/>
      <c r="MDT2167" s="218"/>
      <c r="MDU2167" s="218"/>
      <c r="MDV2167" s="218"/>
      <c r="MDW2167" s="218"/>
      <c r="MDX2167" s="218"/>
      <c r="MDY2167" s="218"/>
      <c r="MDZ2167" s="218"/>
      <c r="MEA2167" s="218"/>
      <c r="MEB2167" s="218"/>
      <c r="MEC2167" s="218"/>
      <c r="MED2167" s="218"/>
      <c r="MEE2167" s="218"/>
      <c r="MEF2167" s="218"/>
      <c r="MEG2167" s="218"/>
      <c r="MEH2167" s="218"/>
      <c r="MEI2167" s="218"/>
      <c r="MEJ2167" s="218"/>
      <c r="MEK2167" s="218"/>
      <c r="MEL2167" s="218"/>
      <c r="MEM2167" s="218"/>
      <c r="MEN2167" s="218"/>
      <c r="MEO2167" s="218"/>
      <c r="MEP2167" s="218"/>
      <c r="MEQ2167" s="218"/>
      <c r="MER2167" s="218"/>
      <c r="MES2167" s="218"/>
      <c r="MET2167" s="218"/>
      <c r="MEU2167" s="218"/>
      <c r="MEV2167" s="218"/>
      <c r="MEW2167" s="218"/>
      <c r="MEX2167" s="218"/>
      <c r="MEY2167" s="218"/>
      <c r="MEZ2167" s="218"/>
      <c r="MFA2167" s="218"/>
      <c r="MFB2167" s="218"/>
      <c r="MFC2167" s="218"/>
      <c r="MFD2167" s="218"/>
      <c r="MFE2167" s="218"/>
      <c r="MFF2167" s="218"/>
      <c r="MFG2167" s="218"/>
      <c r="MFH2167" s="218"/>
      <c r="MFI2167" s="218"/>
      <c r="MFJ2167" s="218"/>
      <c r="MFK2167" s="218"/>
      <c r="MFL2167" s="218"/>
      <c r="MFM2167" s="218"/>
      <c r="MFN2167" s="218"/>
      <c r="MFO2167" s="218"/>
      <c r="MFP2167" s="218"/>
      <c r="MFQ2167" s="218"/>
      <c r="MFR2167" s="218"/>
      <c r="MFS2167" s="218"/>
      <c r="MFT2167" s="218"/>
      <c r="MFU2167" s="218"/>
      <c r="MFV2167" s="218"/>
      <c r="MFW2167" s="218"/>
      <c r="MFX2167" s="218"/>
      <c r="MFY2167" s="218"/>
      <c r="MFZ2167" s="218"/>
      <c r="MGA2167" s="218"/>
      <c r="MGB2167" s="218"/>
      <c r="MGC2167" s="218"/>
      <c r="MGD2167" s="218"/>
      <c r="MGE2167" s="218"/>
      <c r="MGF2167" s="218"/>
      <c r="MGG2167" s="218"/>
      <c r="MGH2167" s="218"/>
      <c r="MGI2167" s="218"/>
      <c r="MGJ2167" s="218"/>
      <c r="MGK2167" s="218"/>
      <c r="MGL2167" s="218"/>
      <c r="MGM2167" s="218"/>
      <c r="MGN2167" s="218"/>
      <c r="MGO2167" s="218"/>
      <c r="MGP2167" s="218"/>
      <c r="MGQ2167" s="218"/>
      <c r="MGR2167" s="218"/>
      <c r="MGS2167" s="218"/>
      <c r="MGT2167" s="218"/>
      <c r="MGU2167" s="218"/>
      <c r="MGV2167" s="218"/>
      <c r="MGW2167" s="218"/>
      <c r="MGX2167" s="218"/>
      <c r="MGY2167" s="218"/>
      <c r="MGZ2167" s="218"/>
      <c r="MHA2167" s="218"/>
      <c r="MHB2167" s="218"/>
      <c r="MHC2167" s="218"/>
      <c r="MHD2167" s="218"/>
      <c r="MHE2167" s="218"/>
      <c r="MHF2167" s="218"/>
      <c r="MHG2167" s="218"/>
      <c r="MHH2167" s="218"/>
      <c r="MHI2167" s="218"/>
      <c r="MHJ2167" s="218"/>
      <c r="MHK2167" s="218"/>
      <c r="MHL2167" s="218"/>
      <c r="MHM2167" s="218"/>
      <c r="MHN2167" s="218"/>
      <c r="MHO2167" s="218"/>
      <c r="MHP2167" s="218"/>
      <c r="MHQ2167" s="218"/>
      <c r="MHR2167" s="218"/>
      <c r="MHS2167" s="218"/>
      <c r="MHT2167" s="218"/>
      <c r="MHU2167" s="218"/>
      <c r="MHV2167" s="218"/>
      <c r="MHW2167" s="218"/>
      <c r="MHX2167" s="218"/>
      <c r="MHY2167" s="218"/>
      <c r="MHZ2167" s="218"/>
      <c r="MIA2167" s="218"/>
      <c r="MIB2167" s="218"/>
      <c r="MIC2167" s="218"/>
      <c r="MID2167" s="218"/>
      <c r="MIE2167" s="218"/>
      <c r="MIF2167" s="218"/>
      <c r="MIG2167" s="218"/>
      <c r="MIH2167" s="218"/>
      <c r="MII2167" s="218"/>
      <c r="MIJ2167" s="218"/>
      <c r="MIK2167" s="218"/>
      <c r="MIL2167" s="218"/>
      <c r="MIM2167" s="218"/>
      <c r="MIN2167" s="218"/>
      <c r="MIO2167" s="218"/>
      <c r="MIP2167" s="218"/>
      <c r="MIQ2167" s="218"/>
      <c r="MIR2167" s="218"/>
      <c r="MIS2167" s="218"/>
      <c r="MIT2167" s="218"/>
      <c r="MIU2167" s="218"/>
      <c r="MIV2167" s="218"/>
      <c r="MIW2167" s="218"/>
      <c r="MIX2167" s="218"/>
      <c r="MIY2167" s="218"/>
      <c r="MIZ2167" s="218"/>
      <c r="MJA2167" s="218"/>
      <c r="MJB2167" s="218"/>
      <c r="MJC2167" s="218"/>
      <c r="MJD2167" s="218"/>
      <c r="MJE2167" s="218"/>
      <c r="MJF2167" s="218"/>
      <c r="MJG2167" s="218"/>
      <c r="MJH2167" s="218"/>
      <c r="MJI2167" s="218"/>
      <c r="MJJ2167" s="218"/>
      <c r="MJK2167" s="218"/>
      <c r="MJL2167" s="218"/>
      <c r="MJM2167" s="218"/>
      <c r="MJN2167" s="218"/>
      <c r="MJO2167" s="218"/>
      <c r="MJP2167" s="218"/>
      <c r="MJQ2167" s="218"/>
      <c r="MJR2167" s="218"/>
      <c r="MJS2167" s="218"/>
      <c r="MJT2167" s="218"/>
      <c r="MJU2167" s="218"/>
      <c r="MJV2167" s="218"/>
      <c r="MJW2167" s="218"/>
      <c r="MJX2167" s="218"/>
      <c r="MJY2167" s="218"/>
      <c r="MJZ2167" s="218"/>
      <c r="MKA2167" s="218"/>
      <c r="MKB2167" s="218"/>
      <c r="MKC2167" s="218"/>
      <c r="MKD2167" s="218"/>
      <c r="MKE2167" s="218"/>
      <c r="MKF2167" s="218"/>
      <c r="MKG2167" s="218"/>
      <c r="MKH2167" s="218"/>
      <c r="MKI2167" s="218"/>
      <c r="MKJ2167" s="218"/>
      <c r="MKK2167" s="218"/>
      <c r="MKL2167" s="218"/>
      <c r="MKM2167" s="218"/>
      <c r="MKN2167" s="218"/>
      <c r="MKO2167" s="218"/>
      <c r="MKP2167" s="218"/>
      <c r="MKQ2167" s="218"/>
      <c r="MKR2167" s="218"/>
      <c r="MKS2167" s="218"/>
      <c r="MKT2167" s="218"/>
      <c r="MKU2167" s="218"/>
      <c r="MKV2167" s="218"/>
      <c r="MKW2167" s="218"/>
      <c r="MKX2167" s="218"/>
      <c r="MKY2167" s="218"/>
      <c r="MKZ2167" s="218"/>
      <c r="MLA2167" s="218"/>
      <c r="MLB2167" s="218"/>
      <c r="MLC2167" s="218"/>
      <c r="MLD2167" s="218"/>
      <c r="MLE2167" s="218"/>
      <c r="MLF2167" s="218"/>
      <c r="MLG2167" s="218"/>
      <c r="MLH2167" s="218"/>
      <c r="MLI2167" s="218"/>
      <c r="MLJ2167" s="218"/>
      <c r="MLK2167" s="218"/>
      <c r="MLL2167" s="218"/>
      <c r="MLM2167" s="218"/>
      <c r="MLN2167" s="218"/>
      <c r="MLO2167" s="218"/>
      <c r="MLP2167" s="218"/>
      <c r="MLQ2167" s="218"/>
      <c r="MLR2167" s="218"/>
      <c r="MLS2167" s="218"/>
      <c r="MLT2167" s="218"/>
      <c r="MLU2167" s="218"/>
      <c r="MLV2167" s="218"/>
      <c r="MLW2167" s="218"/>
      <c r="MLX2167" s="218"/>
      <c r="MLY2167" s="218"/>
      <c r="MLZ2167" s="218"/>
      <c r="MMA2167" s="218"/>
      <c r="MMB2167" s="218"/>
      <c r="MMC2167" s="218"/>
      <c r="MMD2167" s="218"/>
      <c r="MME2167" s="218"/>
      <c r="MMF2167" s="218"/>
      <c r="MMG2167" s="218"/>
      <c r="MMH2167" s="218"/>
      <c r="MMI2167" s="218"/>
      <c r="MMJ2167" s="218"/>
      <c r="MMK2167" s="218"/>
      <c r="MML2167" s="218"/>
      <c r="MMM2167" s="218"/>
      <c r="MMN2167" s="218"/>
      <c r="MMO2167" s="218"/>
      <c r="MMP2167" s="218"/>
      <c r="MMQ2167" s="218"/>
      <c r="MMR2167" s="218"/>
      <c r="MMS2167" s="218"/>
      <c r="MMT2167" s="218"/>
      <c r="MMU2167" s="218"/>
      <c r="MMV2167" s="218"/>
      <c r="MMW2167" s="218"/>
      <c r="MMX2167" s="218"/>
      <c r="MMY2167" s="218"/>
      <c r="MMZ2167" s="218"/>
      <c r="MNA2167" s="218"/>
      <c r="MNB2167" s="218"/>
      <c r="MNC2167" s="218"/>
      <c r="MND2167" s="218"/>
      <c r="MNE2167" s="218"/>
      <c r="MNF2167" s="218"/>
      <c r="MNG2167" s="218"/>
      <c r="MNH2167" s="218"/>
      <c r="MNI2167" s="218"/>
      <c r="MNJ2167" s="218"/>
      <c r="MNK2167" s="218"/>
      <c r="MNL2167" s="218"/>
      <c r="MNM2167" s="218"/>
      <c r="MNN2167" s="218"/>
      <c r="MNO2167" s="218"/>
      <c r="MNP2167" s="218"/>
      <c r="MNQ2167" s="218"/>
      <c r="MNR2167" s="218"/>
      <c r="MNS2167" s="218"/>
      <c r="MNT2167" s="218"/>
      <c r="MNU2167" s="218"/>
      <c r="MNV2167" s="218"/>
      <c r="MNW2167" s="218"/>
      <c r="MNX2167" s="218"/>
      <c r="MNY2167" s="218"/>
      <c r="MNZ2167" s="218"/>
      <c r="MOA2167" s="218"/>
      <c r="MOB2167" s="218"/>
      <c r="MOC2167" s="218"/>
      <c r="MOD2167" s="218"/>
      <c r="MOE2167" s="218"/>
      <c r="MOF2167" s="218"/>
      <c r="MOG2167" s="218"/>
      <c r="MOH2167" s="218"/>
      <c r="MOI2167" s="218"/>
      <c r="MOJ2167" s="218"/>
      <c r="MOK2167" s="218"/>
      <c r="MOL2167" s="218"/>
      <c r="MOM2167" s="218"/>
      <c r="MON2167" s="218"/>
      <c r="MOO2167" s="218"/>
      <c r="MOP2167" s="218"/>
      <c r="MOQ2167" s="218"/>
      <c r="MOR2167" s="218"/>
      <c r="MOS2167" s="218"/>
      <c r="MOT2167" s="218"/>
      <c r="MOU2167" s="218"/>
      <c r="MOV2167" s="218"/>
      <c r="MOW2167" s="218"/>
      <c r="MOX2167" s="218"/>
      <c r="MOY2167" s="218"/>
      <c r="MOZ2167" s="218"/>
      <c r="MPA2167" s="218"/>
      <c r="MPB2167" s="218"/>
      <c r="MPC2167" s="218"/>
      <c r="MPD2167" s="218"/>
      <c r="MPE2167" s="218"/>
      <c r="MPF2167" s="218"/>
      <c r="MPG2167" s="218"/>
      <c r="MPH2167" s="218"/>
      <c r="MPI2167" s="218"/>
      <c r="MPJ2167" s="218"/>
      <c r="MPK2167" s="218"/>
      <c r="MPL2167" s="218"/>
      <c r="MPM2167" s="218"/>
      <c r="MPN2167" s="218"/>
      <c r="MPO2167" s="218"/>
      <c r="MPP2167" s="218"/>
      <c r="MPQ2167" s="218"/>
      <c r="MPR2167" s="218"/>
      <c r="MPS2167" s="218"/>
      <c r="MPT2167" s="218"/>
      <c r="MPU2167" s="218"/>
      <c r="MPV2167" s="218"/>
      <c r="MPW2167" s="218"/>
      <c r="MPX2167" s="218"/>
      <c r="MPY2167" s="218"/>
      <c r="MPZ2167" s="218"/>
      <c r="MQA2167" s="218"/>
      <c r="MQB2167" s="218"/>
      <c r="MQC2167" s="218"/>
      <c r="MQD2167" s="218"/>
      <c r="MQE2167" s="218"/>
      <c r="MQF2167" s="218"/>
      <c r="MQG2167" s="218"/>
      <c r="MQH2167" s="218"/>
      <c r="MQI2167" s="218"/>
      <c r="MQJ2167" s="218"/>
      <c r="MQK2167" s="218"/>
      <c r="MQL2167" s="218"/>
      <c r="MQM2167" s="218"/>
      <c r="MQN2167" s="218"/>
      <c r="MQO2167" s="218"/>
      <c r="MQP2167" s="218"/>
      <c r="MQQ2167" s="218"/>
      <c r="MQR2167" s="218"/>
      <c r="MQS2167" s="218"/>
      <c r="MQT2167" s="218"/>
      <c r="MQU2167" s="218"/>
      <c r="MQV2167" s="218"/>
      <c r="MQW2167" s="218"/>
      <c r="MQX2167" s="218"/>
      <c r="MQY2167" s="218"/>
      <c r="MQZ2167" s="218"/>
      <c r="MRA2167" s="218"/>
      <c r="MRB2167" s="218"/>
      <c r="MRC2167" s="218"/>
      <c r="MRD2167" s="218"/>
      <c r="MRE2167" s="218"/>
      <c r="MRF2167" s="218"/>
      <c r="MRG2167" s="218"/>
      <c r="MRH2167" s="218"/>
      <c r="MRI2167" s="218"/>
      <c r="MRJ2167" s="218"/>
      <c r="MRK2167" s="218"/>
      <c r="MRL2167" s="218"/>
      <c r="MRM2167" s="218"/>
      <c r="MRN2167" s="218"/>
      <c r="MRO2167" s="218"/>
      <c r="MRP2167" s="218"/>
      <c r="MRQ2167" s="218"/>
      <c r="MRR2167" s="218"/>
      <c r="MRS2167" s="218"/>
      <c r="MRT2167" s="218"/>
      <c r="MRU2167" s="218"/>
      <c r="MRV2167" s="218"/>
      <c r="MRW2167" s="218"/>
      <c r="MRX2167" s="218"/>
      <c r="MRY2167" s="218"/>
      <c r="MRZ2167" s="218"/>
      <c r="MSA2167" s="218"/>
      <c r="MSB2167" s="218"/>
      <c r="MSC2167" s="218"/>
      <c r="MSD2167" s="218"/>
      <c r="MSE2167" s="218"/>
      <c r="MSF2167" s="218"/>
      <c r="MSG2167" s="218"/>
      <c r="MSH2167" s="218"/>
      <c r="MSI2167" s="218"/>
      <c r="MSJ2167" s="218"/>
      <c r="MSK2167" s="218"/>
      <c r="MSL2167" s="218"/>
      <c r="MSM2167" s="218"/>
      <c r="MSN2167" s="218"/>
      <c r="MSO2167" s="218"/>
      <c r="MSP2167" s="218"/>
      <c r="MSQ2167" s="218"/>
      <c r="MSR2167" s="218"/>
      <c r="MSS2167" s="218"/>
      <c r="MST2167" s="218"/>
      <c r="MSU2167" s="218"/>
      <c r="MSV2167" s="218"/>
      <c r="MSW2167" s="218"/>
      <c r="MSX2167" s="218"/>
      <c r="MSY2167" s="218"/>
      <c r="MSZ2167" s="218"/>
      <c r="MTA2167" s="218"/>
      <c r="MTB2167" s="218"/>
      <c r="MTC2167" s="218"/>
      <c r="MTD2167" s="218"/>
      <c r="MTE2167" s="218"/>
      <c r="MTF2167" s="218"/>
      <c r="MTG2167" s="218"/>
      <c r="MTH2167" s="218"/>
      <c r="MTI2167" s="218"/>
      <c r="MTJ2167" s="218"/>
      <c r="MTK2167" s="218"/>
      <c r="MTL2167" s="218"/>
      <c r="MTM2167" s="218"/>
      <c r="MTN2167" s="218"/>
      <c r="MTO2167" s="218"/>
      <c r="MTP2167" s="218"/>
      <c r="MTQ2167" s="218"/>
      <c r="MTR2167" s="218"/>
      <c r="MTS2167" s="218"/>
      <c r="MTT2167" s="218"/>
      <c r="MTU2167" s="218"/>
      <c r="MTV2167" s="218"/>
      <c r="MTW2167" s="218"/>
      <c r="MTX2167" s="218"/>
      <c r="MTY2167" s="218"/>
      <c r="MTZ2167" s="218"/>
      <c r="MUA2167" s="218"/>
      <c r="MUB2167" s="218"/>
      <c r="MUC2167" s="218"/>
      <c r="MUD2167" s="218"/>
      <c r="MUE2167" s="218"/>
      <c r="MUF2167" s="218"/>
      <c r="MUG2167" s="218"/>
      <c r="MUH2167" s="218"/>
      <c r="MUI2167" s="218"/>
      <c r="MUJ2167" s="218"/>
      <c r="MUK2167" s="218"/>
      <c r="MUL2167" s="218"/>
      <c r="MUM2167" s="218"/>
      <c r="MUN2167" s="218"/>
      <c r="MUO2167" s="218"/>
      <c r="MUP2167" s="218"/>
      <c r="MUQ2167" s="218"/>
      <c r="MUR2167" s="218"/>
      <c r="MUS2167" s="218"/>
      <c r="MUT2167" s="218"/>
      <c r="MUU2167" s="218"/>
      <c r="MUV2167" s="218"/>
      <c r="MUW2167" s="218"/>
      <c r="MUX2167" s="218"/>
      <c r="MUY2167" s="218"/>
      <c r="MUZ2167" s="218"/>
      <c r="MVA2167" s="218"/>
      <c r="MVB2167" s="218"/>
      <c r="MVC2167" s="218"/>
      <c r="MVD2167" s="218"/>
      <c r="MVE2167" s="218"/>
      <c r="MVF2167" s="218"/>
      <c r="MVG2167" s="218"/>
      <c r="MVH2167" s="218"/>
      <c r="MVI2167" s="218"/>
      <c r="MVJ2167" s="218"/>
      <c r="MVK2167" s="218"/>
      <c r="MVL2167" s="218"/>
      <c r="MVM2167" s="218"/>
      <c r="MVN2167" s="218"/>
      <c r="MVO2167" s="218"/>
      <c r="MVP2167" s="218"/>
      <c r="MVQ2167" s="218"/>
      <c r="MVR2167" s="218"/>
      <c r="MVS2167" s="218"/>
      <c r="MVT2167" s="218"/>
      <c r="MVU2167" s="218"/>
      <c r="MVV2167" s="218"/>
      <c r="MVW2167" s="218"/>
      <c r="MVX2167" s="218"/>
      <c r="MVY2167" s="218"/>
      <c r="MVZ2167" s="218"/>
      <c r="MWA2167" s="218"/>
      <c r="MWB2167" s="218"/>
      <c r="MWC2167" s="218"/>
      <c r="MWD2167" s="218"/>
      <c r="MWE2167" s="218"/>
      <c r="MWF2167" s="218"/>
      <c r="MWG2167" s="218"/>
      <c r="MWH2167" s="218"/>
      <c r="MWI2167" s="218"/>
      <c r="MWJ2167" s="218"/>
      <c r="MWK2167" s="218"/>
      <c r="MWL2167" s="218"/>
      <c r="MWM2167" s="218"/>
      <c r="MWN2167" s="218"/>
      <c r="MWO2167" s="218"/>
      <c r="MWP2167" s="218"/>
      <c r="MWQ2167" s="218"/>
      <c r="MWR2167" s="218"/>
      <c r="MWS2167" s="218"/>
      <c r="MWT2167" s="218"/>
      <c r="MWU2167" s="218"/>
      <c r="MWV2167" s="218"/>
      <c r="MWW2167" s="218"/>
      <c r="MWX2167" s="218"/>
      <c r="MWY2167" s="218"/>
      <c r="MWZ2167" s="218"/>
      <c r="MXA2167" s="218"/>
      <c r="MXB2167" s="218"/>
      <c r="MXC2167" s="218"/>
      <c r="MXD2167" s="218"/>
      <c r="MXE2167" s="218"/>
      <c r="MXF2167" s="218"/>
      <c r="MXG2167" s="218"/>
      <c r="MXH2167" s="218"/>
      <c r="MXI2167" s="218"/>
      <c r="MXJ2167" s="218"/>
      <c r="MXK2167" s="218"/>
      <c r="MXL2167" s="218"/>
      <c r="MXM2167" s="218"/>
      <c r="MXN2167" s="218"/>
      <c r="MXO2167" s="218"/>
      <c r="MXP2167" s="218"/>
      <c r="MXQ2167" s="218"/>
      <c r="MXR2167" s="218"/>
      <c r="MXS2167" s="218"/>
      <c r="MXT2167" s="218"/>
      <c r="MXU2167" s="218"/>
      <c r="MXV2167" s="218"/>
      <c r="MXW2167" s="218"/>
      <c r="MXX2167" s="218"/>
      <c r="MXY2167" s="218"/>
      <c r="MXZ2167" s="218"/>
      <c r="MYA2167" s="218"/>
      <c r="MYB2167" s="218"/>
      <c r="MYC2167" s="218"/>
      <c r="MYD2167" s="218"/>
      <c r="MYE2167" s="218"/>
      <c r="MYF2167" s="218"/>
      <c r="MYG2167" s="218"/>
      <c r="MYH2167" s="218"/>
      <c r="MYI2167" s="218"/>
      <c r="MYJ2167" s="218"/>
      <c r="MYK2167" s="218"/>
      <c r="MYL2167" s="218"/>
      <c r="MYM2167" s="218"/>
      <c r="MYN2167" s="218"/>
      <c r="MYO2167" s="218"/>
      <c r="MYP2167" s="218"/>
      <c r="MYQ2167" s="218"/>
      <c r="MYR2167" s="218"/>
      <c r="MYS2167" s="218"/>
      <c r="MYT2167" s="218"/>
      <c r="MYU2167" s="218"/>
      <c r="MYV2167" s="218"/>
      <c r="MYW2167" s="218"/>
      <c r="MYX2167" s="218"/>
      <c r="MYY2167" s="218"/>
      <c r="MYZ2167" s="218"/>
      <c r="MZA2167" s="218"/>
      <c r="MZB2167" s="218"/>
      <c r="MZC2167" s="218"/>
      <c r="MZD2167" s="218"/>
      <c r="MZE2167" s="218"/>
      <c r="MZF2167" s="218"/>
      <c r="MZG2167" s="218"/>
      <c r="MZH2167" s="218"/>
      <c r="MZI2167" s="218"/>
      <c r="MZJ2167" s="218"/>
      <c r="MZK2167" s="218"/>
      <c r="MZL2167" s="218"/>
      <c r="MZM2167" s="218"/>
      <c r="MZN2167" s="218"/>
      <c r="MZO2167" s="218"/>
      <c r="MZP2167" s="218"/>
      <c r="MZQ2167" s="218"/>
      <c r="MZR2167" s="218"/>
      <c r="MZS2167" s="218"/>
      <c r="MZT2167" s="218"/>
      <c r="MZU2167" s="218"/>
      <c r="MZV2167" s="218"/>
      <c r="MZW2167" s="218"/>
      <c r="MZX2167" s="218"/>
      <c r="MZY2167" s="218"/>
      <c r="MZZ2167" s="218"/>
      <c r="NAA2167" s="218"/>
      <c r="NAB2167" s="218"/>
      <c r="NAC2167" s="218"/>
      <c r="NAD2167" s="218"/>
      <c r="NAE2167" s="218"/>
      <c r="NAF2167" s="218"/>
      <c r="NAG2167" s="218"/>
      <c r="NAH2167" s="218"/>
      <c r="NAI2167" s="218"/>
      <c r="NAJ2167" s="218"/>
      <c r="NAK2167" s="218"/>
      <c r="NAL2167" s="218"/>
      <c r="NAM2167" s="218"/>
      <c r="NAN2167" s="218"/>
      <c r="NAO2167" s="218"/>
      <c r="NAP2167" s="218"/>
      <c r="NAQ2167" s="218"/>
      <c r="NAR2167" s="218"/>
      <c r="NAS2167" s="218"/>
      <c r="NAT2167" s="218"/>
      <c r="NAU2167" s="218"/>
      <c r="NAV2167" s="218"/>
      <c r="NAW2167" s="218"/>
      <c r="NAX2167" s="218"/>
      <c r="NAY2167" s="218"/>
      <c r="NAZ2167" s="218"/>
      <c r="NBA2167" s="218"/>
      <c r="NBB2167" s="218"/>
      <c r="NBC2167" s="218"/>
      <c r="NBD2167" s="218"/>
      <c r="NBE2167" s="218"/>
      <c r="NBF2167" s="218"/>
      <c r="NBG2167" s="218"/>
      <c r="NBH2167" s="218"/>
      <c r="NBI2167" s="218"/>
      <c r="NBJ2167" s="218"/>
      <c r="NBK2167" s="218"/>
      <c r="NBL2167" s="218"/>
      <c r="NBM2167" s="218"/>
      <c r="NBN2167" s="218"/>
      <c r="NBO2167" s="218"/>
      <c r="NBP2167" s="218"/>
      <c r="NBQ2167" s="218"/>
      <c r="NBR2167" s="218"/>
      <c r="NBS2167" s="218"/>
      <c r="NBT2167" s="218"/>
      <c r="NBU2167" s="218"/>
      <c r="NBV2167" s="218"/>
      <c r="NBW2167" s="218"/>
      <c r="NBX2167" s="218"/>
      <c r="NBY2167" s="218"/>
      <c r="NBZ2167" s="218"/>
      <c r="NCA2167" s="218"/>
      <c r="NCB2167" s="218"/>
      <c r="NCC2167" s="218"/>
      <c r="NCD2167" s="218"/>
      <c r="NCE2167" s="218"/>
      <c r="NCF2167" s="218"/>
      <c r="NCG2167" s="218"/>
      <c r="NCH2167" s="218"/>
      <c r="NCI2167" s="218"/>
      <c r="NCJ2167" s="218"/>
      <c r="NCK2167" s="218"/>
      <c r="NCL2167" s="218"/>
      <c r="NCM2167" s="218"/>
      <c r="NCN2167" s="218"/>
      <c r="NCO2167" s="218"/>
      <c r="NCP2167" s="218"/>
      <c r="NCQ2167" s="218"/>
      <c r="NCR2167" s="218"/>
      <c r="NCS2167" s="218"/>
      <c r="NCT2167" s="218"/>
      <c r="NCU2167" s="218"/>
      <c r="NCV2167" s="218"/>
      <c r="NCW2167" s="218"/>
      <c r="NCX2167" s="218"/>
      <c r="NCY2167" s="218"/>
      <c r="NCZ2167" s="218"/>
      <c r="NDA2167" s="218"/>
      <c r="NDB2167" s="218"/>
      <c r="NDC2167" s="218"/>
      <c r="NDD2167" s="218"/>
      <c r="NDE2167" s="218"/>
      <c r="NDF2167" s="218"/>
      <c r="NDG2167" s="218"/>
      <c r="NDH2167" s="218"/>
      <c r="NDI2167" s="218"/>
      <c r="NDJ2167" s="218"/>
      <c r="NDK2167" s="218"/>
      <c r="NDL2167" s="218"/>
      <c r="NDM2167" s="218"/>
      <c r="NDN2167" s="218"/>
      <c r="NDO2167" s="218"/>
      <c r="NDP2167" s="218"/>
      <c r="NDQ2167" s="218"/>
      <c r="NDR2167" s="218"/>
      <c r="NDS2167" s="218"/>
      <c r="NDT2167" s="218"/>
      <c r="NDU2167" s="218"/>
      <c r="NDV2167" s="218"/>
      <c r="NDW2167" s="218"/>
      <c r="NDX2167" s="218"/>
      <c r="NDY2167" s="218"/>
      <c r="NDZ2167" s="218"/>
      <c r="NEA2167" s="218"/>
      <c r="NEB2167" s="218"/>
      <c r="NEC2167" s="218"/>
      <c r="NED2167" s="218"/>
      <c r="NEE2167" s="218"/>
      <c r="NEF2167" s="218"/>
      <c r="NEG2167" s="218"/>
      <c r="NEH2167" s="218"/>
      <c r="NEI2167" s="218"/>
      <c r="NEJ2167" s="218"/>
      <c r="NEK2167" s="218"/>
      <c r="NEL2167" s="218"/>
      <c r="NEM2167" s="218"/>
      <c r="NEN2167" s="218"/>
      <c r="NEO2167" s="218"/>
      <c r="NEP2167" s="218"/>
      <c r="NEQ2167" s="218"/>
      <c r="NER2167" s="218"/>
      <c r="NES2167" s="218"/>
      <c r="NET2167" s="218"/>
      <c r="NEU2167" s="218"/>
      <c r="NEV2167" s="218"/>
      <c r="NEW2167" s="218"/>
      <c r="NEX2167" s="218"/>
      <c r="NEY2167" s="218"/>
      <c r="NEZ2167" s="218"/>
      <c r="NFA2167" s="218"/>
      <c r="NFB2167" s="218"/>
      <c r="NFC2167" s="218"/>
      <c r="NFD2167" s="218"/>
      <c r="NFE2167" s="218"/>
      <c r="NFF2167" s="218"/>
      <c r="NFG2167" s="218"/>
      <c r="NFH2167" s="218"/>
      <c r="NFI2167" s="218"/>
      <c r="NFJ2167" s="218"/>
      <c r="NFK2167" s="218"/>
      <c r="NFL2167" s="218"/>
      <c r="NFM2167" s="218"/>
      <c r="NFN2167" s="218"/>
      <c r="NFO2167" s="218"/>
      <c r="NFP2167" s="218"/>
      <c r="NFQ2167" s="218"/>
      <c r="NFR2167" s="218"/>
      <c r="NFS2167" s="218"/>
      <c r="NFT2167" s="218"/>
      <c r="NFU2167" s="218"/>
      <c r="NFV2167" s="218"/>
      <c r="NFW2167" s="218"/>
      <c r="NFX2167" s="218"/>
      <c r="NFY2167" s="218"/>
      <c r="NFZ2167" s="218"/>
      <c r="NGA2167" s="218"/>
      <c r="NGB2167" s="218"/>
      <c r="NGC2167" s="218"/>
      <c r="NGD2167" s="218"/>
      <c r="NGE2167" s="218"/>
      <c r="NGF2167" s="218"/>
      <c r="NGG2167" s="218"/>
      <c r="NGH2167" s="218"/>
      <c r="NGI2167" s="218"/>
      <c r="NGJ2167" s="218"/>
      <c r="NGK2167" s="218"/>
      <c r="NGL2167" s="218"/>
      <c r="NGM2167" s="218"/>
      <c r="NGN2167" s="218"/>
      <c r="NGO2167" s="218"/>
      <c r="NGP2167" s="218"/>
      <c r="NGQ2167" s="218"/>
      <c r="NGR2167" s="218"/>
      <c r="NGS2167" s="218"/>
      <c r="NGT2167" s="218"/>
      <c r="NGU2167" s="218"/>
      <c r="NGV2167" s="218"/>
      <c r="NGW2167" s="218"/>
      <c r="NGX2167" s="218"/>
      <c r="NGY2167" s="218"/>
      <c r="NGZ2167" s="218"/>
      <c r="NHA2167" s="218"/>
      <c r="NHB2167" s="218"/>
      <c r="NHC2167" s="218"/>
      <c r="NHD2167" s="218"/>
      <c r="NHE2167" s="218"/>
      <c r="NHF2167" s="218"/>
      <c r="NHG2167" s="218"/>
      <c r="NHH2167" s="218"/>
      <c r="NHI2167" s="218"/>
      <c r="NHJ2167" s="218"/>
      <c r="NHK2167" s="218"/>
      <c r="NHL2167" s="218"/>
      <c r="NHM2167" s="218"/>
      <c r="NHN2167" s="218"/>
      <c r="NHO2167" s="218"/>
      <c r="NHP2167" s="218"/>
      <c r="NHQ2167" s="218"/>
      <c r="NHR2167" s="218"/>
      <c r="NHS2167" s="218"/>
      <c r="NHT2167" s="218"/>
      <c r="NHU2167" s="218"/>
      <c r="NHV2167" s="218"/>
      <c r="NHW2167" s="218"/>
      <c r="NHX2167" s="218"/>
      <c r="NHY2167" s="218"/>
      <c r="NHZ2167" s="218"/>
      <c r="NIA2167" s="218"/>
      <c r="NIB2167" s="218"/>
      <c r="NIC2167" s="218"/>
      <c r="NID2167" s="218"/>
      <c r="NIE2167" s="218"/>
      <c r="NIF2167" s="218"/>
      <c r="NIG2167" s="218"/>
      <c r="NIH2167" s="218"/>
      <c r="NII2167" s="218"/>
      <c r="NIJ2167" s="218"/>
      <c r="NIK2167" s="218"/>
      <c r="NIL2167" s="218"/>
      <c r="NIM2167" s="218"/>
      <c r="NIN2167" s="218"/>
      <c r="NIO2167" s="218"/>
      <c r="NIP2167" s="218"/>
      <c r="NIQ2167" s="218"/>
      <c r="NIR2167" s="218"/>
      <c r="NIS2167" s="218"/>
      <c r="NIT2167" s="218"/>
      <c r="NIU2167" s="218"/>
      <c r="NIV2167" s="218"/>
      <c r="NIW2167" s="218"/>
      <c r="NIX2167" s="218"/>
      <c r="NIY2167" s="218"/>
      <c r="NIZ2167" s="218"/>
      <c r="NJA2167" s="218"/>
      <c r="NJB2167" s="218"/>
      <c r="NJC2167" s="218"/>
      <c r="NJD2167" s="218"/>
      <c r="NJE2167" s="218"/>
      <c r="NJF2167" s="218"/>
      <c r="NJG2167" s="218"/>
      <c r="NJH2167" s="218"/>
      <c r="NJI2167" s="218"/>
      <c r="NJJ2167" s="218"/>
      <c r="NJK2167" s="218"/>
      <c r="NJL2167" s="218"/>
      <c r="NJM2167" s="218"/>
      <c r="NJN2167" s="218"/>
      <c r="NJO2167" s="218"/>
      <c r="NJP2167" s="218"/>
      <c r="NJQ2167" s="218"/>
      <c r="NJR2167" s="218"/>
      <c r="NJS2167" s="218"/>
      <c r="NJT2167" s="218"/>
      <c r="NJU2167" s="218"/>
      <c r="NJV2167" s="218"/>
      <c r="NJW2167" s="218"/>
      <c r="NJX2167" s="218"/>
      <c r="NJY2167" s="218"/>
      <c r="NJZ2167" s="218"/>
      <c r="NKA2167" s="218"/>
      <c r="NKB2167" s="218"/>
      <c r="NKC2167" s="218"/>
      <c r="NKD2167" s="218"/>
      <c r="NKE2167" s="218"/>
      <c r="NKF2167" s="218"/>
      <c r="NKG2167" s="218"/>
      <c r="NKH2167" s="218"/>
      <c r="NKI2167" s="218"/>
      <c r="NKJ2167" s="218"/>
      <c r="NKK2167" s="218"/>
      <c r="NKL2167" s="218"/>
      <c r="NKM2167" s="218"/>
      <c r="NKN2167" s="218"/>
      <c r="NKO2167" s="218"/>
      <c r="NKP2167" s="218"/>
      <c r="NKQ2167" s="218"/>
      <c r="NKR2167" s="218"/>
      <c r="NKS2167" s="218"/>
      <c r="NKT2167" s="218"/>
      <c r="NKU2167" s="218"/>
      <c r="NKV2167" s="218"/>
      <c r="NKW2167" s="218"/>
      <c r="NKX2167" s="218"/>
      <c r="NKY2167" s="218"/>
      <c r="NKZ2167" s="218"/>
      <c r="NLA2167" s="218"/>
      <c r="NLB2167" s="218"/>
      <c r="NLC2167" s="218"/>
      <c r="NLD2167" s="218"/>
      <c r="NLE2167" s="218"/>
      <c r="NLF2167" s="218"/>
      <c r="NLG2167" s="218"/>
      <c r="NLH2167" s="218"/>
      <c r="NLI2167" s="218"/>
      <c r="NLJ2167" s="218"/>
      <c r="NLK2167" s="218"/>
      <c r="NLL2167" s="218"/>
      <c r="NLM2167" s="218"/>
      <c r="NLN2167" s="218"/>
      <c r="NLO2167" s="218"/>
      <c r="NLP2167" s="218"/>
      <c r="NLQ2167" s="218"/>
      <c r="NLR2167" s="218"/>
      <c r="NLS2167" s="218"/>
      <c r="NLT2167" s="218"/>
      <c r="NLU2167" s="218"/>
      <c r="NLV2167" s="218"/>
      <c r="NLW2167" s="218"/>
      <c r="NLX2167" s="218"/>
      <c r="NLY2167" s="218"/>
      <c r="NLZ2167" s="218"/>
      <c r="NMA2167" s="218"/>
      <c r="NMB2167" s="218"/>
      <c r="NMC2167" s="218"/>
      <c r="NMD2167" s="218"/>
      <c r="NME2167" s="218"/>
      <c r="NMF2167" s="218"/>
      <c r="NMG2167" s="218"/>
      <c r="NMH2167" s="218"/>
      <c r="NMI2167" s="218"/>
      <c r="NMJ2167" s="218"/>
      <c r="NMK2167" s="218"/>
      <c r="NML2167" s="218"/>
      <c r="NMM2167" s="218"/>
      <c r="NMN2167" s="218"/>
      <c r="NMO2167" s="218"/>
      <c r="NMP2167" s="218"/>
      <c r="NMQ2167" s="218"/>
      <c r="NMR2167" s="218"/>
      <c r="NMS2167" s="218"/>
      <c r="NMT2167" s="218"/>
      <c r="NMU2167" s="218"/>
      <c r="NMV2167" s="218"/>
      <c r="NMW2167" s="218"/>
      <c r="NMX2167" s="218"/>
      <c r="NMY2167" s="218"/>
      <c r="NMZ2167" s="218"/>
      <c r="NNA2167" s="218"/>
      <c r="NNB2167" s="218"/>
      <c r="NNC2167" s="218"/>
      <c r="NND2167" s="218"/>
      <c r="NNE2167" s="218"/>
      <c r="NNF2167" s="218"/>
      <c r="NNG2167" s="218"/>
      <c r="NNH2167" s="218"/>
      <c r="NNI2167" s="218"/>
      <c r="NNJ2167" s="218"/>
      <c r="NNK2167" s="218"/>
      <c r="NNL2167" s="218"/>
      <c r="NNM2167" s="218"/>
      <c r="NNN2167" s="218"/>
      <c r="NNO2167" s="218"/>
      <c r="NNP2167" s="218"/>
      <c r="NNQ2167" s="218"/>
      <c r="NNR2167" s="218"/>
      <c r="NNS2167" s="218"/>
      <c r="NNT2167" s="218"/>
      <c r="NNU2167" s="218"/>
      <c r="NNV2167" s="218"/>
      <c r="NNW2167" s="218"/>
      <c r="NNX2167" s="218"/>
      <c r="NNY2167" s="218"/>
      <c r="NNZ2167" s="218"/>
      <c r="NOA2167" s="218"/>
      <c r="NOB2167" s="218"/>
      <c r="NOC2167" s="218"/>
      <c r="NOD2167" s="218"/>
      <c r="NOE2167" s="218"/>
      <c r="NOF2167" s="218"/>
      <c r="NOG2167" s="218"/>
      <c r="NOH2167" s="218"/>
      <c r="NOI2167" s="218"/>
      <c r="NOJ2167" s="218"/>
      <c r="NOK2167" s="218"/>
      <c r="NOL2167" s="218"/>
      <c r="NOM2167" s="218"/>
      <c r="NON2167" s="218"/>
      <c r="NOO2167" s="218"/>
      <c r="NOP2167" s="218"/>
      <c r="NOQ2167" s="218"/>
      <c r="NOR2167" s="218"/>
      <c r="NOS2167" s="218"/>
      <c r="NOT2167" s="218"/>
      <c r="NOU2167" s="218"/>
      <c r="NOV2167" s="218"/>
      <c r="NOW2167" s="218"/>
      <c r="NOX2167" s="218"/>
      <c r="NOY2167" s="218"/>
      <c r="NOZ2167" s="218"/>
      <c r="NPA2167" s="218"/>
      <c r="NPB2167" s="218"/>
      <c r="NPC2167" s="218"/>
      <c r="NPD2167" s="218"/>
      <c r="NPE2167" s="218"/>
      <c r="NPF2167" s="218"/>
      <c r="NPG2167" s="218"/>
      <c r="NPH2167" s="218"/>
      <c r="NPI2167" s="218"/>
      <c r="NPJ2167" s="218"/>
      <c r="NPK2167" s="218"/>
      <c r="NPL2167" s="218"/>
      <c r="NPM2167" s="218"/>
      <c r="NPN2167" s="218"/>
      <c r="NPO2167" s="218"/>
      <c r="NPP2167" s="218"/>
      <c r="NPQ2167" s="218"/>
      <c r="NPR2167" s="218"/>
      <c r="NPS2167" s="218"/>
      <c r="NPT2167" s="218"/>
      <c r="NPU2167" s="218"/>
      <c r="NPV2167" s="218"/>
      <c r="NPW2167" s="218"/>
      <c r="NPX2167" s="218"/>
      <c r="NPY2167" s="218"/>
      <c r="NPZ2167" s="218"/>
      <c r="NQA2167" s="218"/>
      <c r="NQB2167" s="218"/>
      <c r="NQC2167" s="218"/>
      <c r="NQD2167" s="218"/>
      <c r="NQE2167" s="218"/>
      <c r="NQF2167" s="218"/>
      <c r="NQG2167" s="218"/>
      <c r="NQH2167" s="218"/>
      <c r="NQI2167" s="218"/>
      <c r="NQJ2167" s="218"/>
      <c r="NQK2167" s="218"/>
      <c r="NQL2167" s="218"/>
      <c r="NQM2167" s="218"/>
      <c r="NQN2167" s="218"/>
      <c r="NQO2167" s="218"/>
      <c r="NQP2167" s="218"/>
      <c r="NQQ2167" s="218"/>
      <c r="NQR2167" s="218"/>
      <c r="NQS2167" s="218"/>
      <c r="NQT2167" s="218"/>
      <c r="NQU2167" s="218"/>
      <c r="NQV2167" s="218"/>
      <c r="NQW2167" s="218"/>
      <c r="NQX2167" s="218"/>
      <c r="NQY2167" s="218"/>
      <c r="NQZ2167" s="218"/>
      <c r="NRA2167" s="218"/>
      <c r="NRB2167" s="218"/>
      <c r="NRC2167" s="218"/>
      <c r="NRD2167" s="218"/>
      <c r="NRE2167" s="218"/>
      <c r="NRF2167" s="218"/>
      <c r="NRG2167" s="218"/>
      <c r="NRH2167" s="218"/>
      <c r="NRI2167" s="218"/>
      <c r="NRJ2167" s="218"/>
      <c r="NRK2167" s="218"/>
      <c r="NRL2167" s="218"/>
      <c r="NRM2167" s="218"/>
      <c r="NRN2167" s="218"/>
      <c r="NRO2167" s="218"/>
      <c r="NRP2167" s="218"/>
      <c r="NRQ2167" s="218"/>
      <c r="NRR2167" s="218"/>
      <c r="NRS2167" s="218"/>
      <c r="NRT2167" s="218"/>
      <c r="NRU2167" s="218"/>
      <c r="NRV2167" s="218"/>
      <c r="NRW2167" s="218"/>
      <c r="NRX2167" s="218"/>
      <c r="NRY2167" s="218"/>
      <c r="NRZ2167" s="218"/>
      <c r="NSA2167" s="218"/>
      <c r="NSB2167" s="218"/>
      <c r="NSC2167" s="218"/>
      <c r="NSD2167" s="218"/>
      <c r="NSE2167" s="218"/>
      <c r="NSF2167" s="218"/>
      <c r="NSG2167" s="218"/>
      <c r="NSH2167" s="218"/>
      <c r="NSI2167" s="218"/>
      <c r="NSJ2167" s="218"/>
      <c r="NSK2167" s="218"/>
      <c r="NSL2167" s="218"/>
      <c r="NSM2167" s="218"/>
      <c r="NSN2167" s="218"/>
      <c r="NSO2167" s="218"/>
      <c r="NSP2167" s="218"/>
      <c r="NSQ2167" s="218"/>
      <c r="NSR2167" s="218"/>
      <c r="NSS2167" s="218"/>
      <c r="NST2167" s="218"/>
      <c r="NSU2167" s="218"/>
      <c r="NSV2167" s="218"/>
      <c r="NSW2167" s="218"/>
      <c r="NSX2167" s="218"/>
      <c r="NSY2167" s="218"/>
      <c r="NSZ2167" s="218"/>
      <c r="NTA2167" s="218"/>
      <c r="NTB2167" s="218"/>
      <c r="NTC2167" s="218"/>
      <c r="NTD2167" s="218"/>
      <c r="NTE2167" s="218"/>
      <c r="NTF2167" s="218"/>
      <c r="NTG2167" s="218"/>
      <c r="NTH2167" s="218"/>
      <c r="NTI2167" s="218"/>
      <c r="NTJ2167" s="218"/>
      <c r="NTK2167" s="218"/>
      <c r="NTL2167" s="218"/>
      <c r="NTM2167" s="218"/>
      <c r="NTN2167" s="218"/>
      <c r="NTO2167" s="218"/>
      <c r="NTP2167" s="218"/>
      <c r="NTQ2167" s="218"/>
      <c r="NTR2167" s="218"/>
      <c r="NTS2167" s="218"/>
      <c r="NTT2167" s="218"/>
      <c r="NTU2167" s="218"/>
      <c r="NTV2167" s="218"/>
      <c r="NTW2167" s="218"/>
      <c r="NTX2167" s="218"/>
      <c r="NTY2167" s="218"/>
      <c r="NTZ2167" s="218"/>
      <c r="NUA2167" s="218"/>
      <c r="NUB2167" s="218"/>
      <c r="NUC2167" s="218"/>
      <c r="NUD2167" s="218"/>
      <c r="NUE2167" s="218"/>
      <c r="NUF2167" s="218"/>
      <c r="NUG2167" s="218"/>
      <c r="NUH2167" s="218"/>
      <c r="NUI2167" s="218"/>
      <c r="NUJ2167" s="218"/>
      <c r="NUK2167" s="218"/>
      <c r="NUL2167" s="218"/>
      <c r="NUM2167" s="218"/>
      <c r="NUN2167" s="218"/>
      <c r="NUO2167" s="218"/>
      <c r="NUP2167" s="218"/>
      <c r="NUQ2167" s="218"/>
      <c r="NUR2167" s="218"/>
      <c r="NUS2167" s="218"/>
      <c r="NUT2167" s="218"/>
      <c r="NUU2167" s="218"/>
      <c r="NUV2167" s="218"/>
      <c r="NUW2167" s="218"/>
      <c r="NUX2167" s="218"/>
      <c r="NUY2167" s="218"/>
      <c r="NUZ2167" s="218"/>
      <c r="NVA2167" s="218"/>
      <c r="NVB2167" s="218"/>
      <c r="NVC2167" s="218"/>
      <c r="NVD2167" s="218"/>
      <c r="NVE2167" s="218"/>
      <c r="NVF2167" s="218"/>
      <c r="NVG2167" s="218"/>
      <c r="NVH2167" s="218"/>
      <c r="NVI2167" s="218"/>
      <c r="NVJ2167" s="218"/>
      <c r="NVK2167" s="218"/>
      <c r="NVL2167" s="218"/>
      <c r="NVM2167" s="218"/>
      <c r="NVN2167" s="218"/>
      <c r="NVO2167" s="218"/>
      <c r="NVP2167" s="218"/>
      <c r="NVQ2167" s="218"/>
      <c r="NVR2167" s="218"/>
      <c r="NVS2167" s="218"/>
      <c r="NVT2167" s="218"/>
      <c r="NVU2167" s="218"/>
      <c r="NVV2167" s="218"/>
      <c r="NVW2167" s="218"/>
      <c r="NVX2167" s="218"/>
      <c r="NVY2167" s="218"/>
      <c r="NVZ2167" s="218"/>
      <c r="NWA2167" s="218"/>
      <c r="NWB2167" s="218"/>
      <c r="NWC2167" s="218"/>
      <c r="NWD2167" s="218"/>
      <c r="NWE2167" s="218"/>
      <c r="NWF2167" s="218"/>
      <c r="NWG2167" s="218"/>
      <c r="NWH2167" s="218"/>
      <c r="NWI2167" s="218"/>
      <c r="NWJ2167" s="218"/>
      <c r="NWK2167" s="218"/>
      <c r="NWL2167" s="218"/>
      <c r="NWM2167" s="218"/>
      <c r="NWN2167" s="218"/>
      <c r="NWO2167" s="218"/>
      <c r="NWP2167" s="218"/>
      <c r="NWQ2167" s="218"/>
      <c r="NWR2167" s="218"/>
      <c r="NWS2167" s="218"/>
      <c r="NWT2167" s="218"/>
      <c r="NWU2167" s="218"/>
      <c r="NWV2167" s="218"/>
      <c r="NWW2167" s="218"/>
      <c r="NWX2167" s="218"/>
      <c r="NWY2167" s="218"/>
      <c r="NWZ2167" s="218"/>
      <c r="NXA2167" s="218"/>
      <c r="NXB2167" s="218"/>
      <c r="NXC2167" s="218"/>
      <c r="NXD2167" s="218"/>
      <c r="NXE2167" s="218"/>
      <c r="NXF2167" s="218"/>
      <c r="NXG2167" s="218"/>
      <c r="NXH2167" s="218"/>
      <c r="NXI2167" s="218"/>
      <c r="NXJ2167" s="218"/>
      <c r="NXK2167" s="218"/>
      <c r="NXL2167" s="218"/>
      <c r="NXM2167" s="218"/>
      <c r="NXN2167" s="218"/>
      <c r="NXO2167" s="218"/>
      <c r="NXP2167" s="218"/>
      <c r="NXQ2167" s="218"/>
      <c r="NXR2167" s="218"/>
      <c r="NXS2167" s="218"/>
      <c r="NXT2167" s="218"/>
      <c r="NXU2167" s="218"/>
      <c r="NXV2167" s="218"/>
      <c r="NXW2167" s="218"/>
      <c r="NXX2167" s="218"/>
      <c r="NXY2167" s="218"/>
      <c r="NXZ2167" s="218"/>
      <c r="NYA2167" s="218"/>
      <c r="NYB2167" s="218"/>
      <c r="NYC2167" s="218"/>
      <c r="NYD2167" s="218"/>
      <c r="NYE2167" s="218"/>
      <c r="NYF2167" s="218"/>
      <c r="NYG2167" s="218"/>
      <c r="NYH2167" s="218"/>
      <c r="NYI2167" s="218"/>
      <c r="NYJ2167" s="218"/>
      <c r="NYK2167" s="218"/>
      <c r="NYL2167" s="218"/>
      <c r="NYM2167" s="218"/>
      <c r="NYN2167" s="218"/>
      <c r="NYO2167" s="218"/>
      <c r="NYP2167" s="218"/>
      <c r="NYQ2167" s="218"/>
      <c r="NYR2167" s="218"/>
      <c r="NYS2167" s="218"/>
      <c r="NYT2167" s="218"/>
      <c r="NYU2167" s="218"/>
      <c r="NYV2167" s="218"/>
      <c r="NYW2167" s="218"/>
      <c r="NYX2167" s="218"/>
      <c r="NYY2167" s="218"/>
      <c r="NYZ2167" s="218"/>
      <c r="NZA2167" s="218"/>
      <c r="NZB2167" s="218"/>
      <c r="NZC2167" s="218"/>
      <c r="NZD2167" s="218"/>
      <c r="NZE2167" s="218"/>
      <c r="NZF2167" s="218"/>
      <c r="NZG2167" s="218"/>
      <c r="NZH2167" s="218"/>
      <c r="NZI2167" s="218"/>
      <c r="NZJ2167" s="218"/>
      <c r="NZK2167" s="218"/>
      <c r="NZL2167" s="218"/>
      <c r="NZM2167" s="218"/>
      <c r="NZN2167" s="218"/>
      <c r="NZO2167" s="218"/>
      <c r="NZP2167" s="218"/>
      <c r="NZQ2167" s="218"/>
      <c r="NZR2167" s="218"/>
      <c r="NZS2167" s="218"/>
      <c r="NZT2167" s="218"/>
      <c r="NZU2167" s="218"/>
      <c r="NZV2167" s="218"/>
      <c r="NZW2167" s="218"/>
      <c r="NZX2167" s="218"/>
      <c r="NZY2167" s="218"/>
      <c r="NZZ2167" s="218"/>
      <c r="OAA2167" s="218"/>
      <c r="OAB2167" s="218"/>
      <c r="OAC2167" s="218"/>
      <c r="OAD2167" s="218"/>
      <c r="OAE2167" s="218"/>
      <c r="OAF2167" s="218"/>
      <c r="OAG2167" s="218"/>
      <c r="OAH2167" s="218"/>
      <c r="OAI2167" s="218"/>
      <c r="OAJ2167" s="218"/>
      <c r="OAK2167" s="218"/>
      <c r="OAL2167" s="218"/>
      <c r="OAM2167" s="218"/>
      <c r="OAN2167" s="218"/>
      <c r="OAO2167" s="218"/>
      <c r="OAP2167" s="218"/>
      <c r="OAQ2167" s="218"/>
      <c r="OAR2167" s="218"/>
      <c r="OAS2167" s="218"/>
      <c r="OAT2167" s="218"/>
      <c r="OAU2167" s="218"/>
      <c r="OAV2167" s="218"/>
      <c r="OAW2167" s="218"/>
      <c r="OAX2167" s="218"/>
      <c r="OAY2167" s="218"/>
      <c r="OAZ2167" s="218"/>
      <c r="OBA2167" s="218"/>
      <c r="OBB2167" s="218"/>
      <c r="OBC2167" s="218"/>
      <c r="OBD2167" s="218"/>
      <c r="OBE2167" s="218"/>
      <c r="OBF2167" s="218"/>
      <c r="OBG2167" s="218"/>
      <c r="OBH2167" s="218"/>
      <c r="OBI2167" s="218"/>
      <c r="OBJ2167" s="218"/>
      <c r="OBK2167" s="218"/>
      <c r="OBL2167" s="218"/>
      <c r="OBM2167" s="218"/>
      <c r="OBN2167" s="218"/>
      <c r="OBO2167" s="218"/>
      <c r="OBP2167" s="218"/>
      <c r="OBQ2167" s="218"/>
      <c r="OBR2167" s="218"/>
      <c r="OBS2167" s="218"/>
      <c r="OBT2167" s="218"/>
      <c r="OBU2167" s="218"/>
      <c r="OBV2167" s="218"/>
      <c r="OBW2167" s="218"/>
      <c r="OBX2167" s="218"/>
      <c r="OBY2167" s="218"/>
      <c r="OBZ2167" s="218"/>
      <c r="OCA2167" s="218"/>
      <c r="OCB2167" s="218"/>
      <c r="OCC2167" s="218"/>
      <c r="OCD2167" s="218"/>
      <c r="OCE2167" s="218"/>
      <c r="OCF2167" s="218"/>
      <c r="OCG2167" s="218"/>
      <c r="OCH2167" s="218"/>
      <c r="OCI2167" s="218"/>
      <c r="OCJ2167" s="218"/>
      <c r="OCK2167" s="218"/>
      <c r="OCL2167" s="218"/>
      <c r="OCM2167" s="218"/>
      <c r="OCN2167" s="218"/>
      <c r="OCO2167" s="218"/>
      <c r="OCP2167" s="218"/>
      <c r="OCQ2167" s="218"/>
      <c r="OCR2167" s="218"/>
      <c r="OCS2167" s="218"/>
      <c r="OCT2167" s="218"/>
      <c r="OCU2167" s="218"/>
      <c r="OCV2167" s="218"/>
      <c r="OCW2167" s="218"/>
      <c r="OCX2167" s="218"/>
      <c r="OCY2167" s="218"/>
      <c r="OCZ2167" s="218"/>
      <c r="ODA2167" s="218"/>
      <c r="ODB2167" s="218"/>
      <c r="ODC2167" s="218"/>
      <c r="ODD2167" s="218"/>
      <c r="ODE2167" s="218"/>
      <c r="ODF2167" s="218"/>
      <c r="ODG2167" s="218"/>
      <c r="ODH2167" s="218"/>
      <c r="ODI2167" s="218"/>
      <c r="ODJ2167" s="218"/>
      <c r="ODK2167" s="218"/>
      <c r="ODL2167" s="218"/>
      <c r="ODM2167" s="218"/>
      <c r="ODN2167" s="218"/>
      <c r="ODO2167" s="218"/>
      <c r="ODP2167" s="218"/>
      <c r="ODQ2167" s="218"/>
      <c r="ODR2167" s="218"/>
      <c r="ODS2167" s="218"/>
      <c r="ODT2167" s="218"/>
      <c r="ODU2167" s="218"/>
      <c r="ODV2167" s="218"/>
      <c r="ODW2167" s="218"/>
      <c r="ODX2167" s="218"/>
      <c r="ODY2167" s="218"/>
      <c r="ODZ2167" s="218"/>
      <c r="OEA2167" s="218"/>
      <c r="OEB2167" s="218"/>
      <c r="OEC2167" s="218"/>
      <c r="OED2167" s="218"/>
      <c r="OEE2167" s="218"/>
      <c r="OEF2167" s="218"/>
      <c r="OEG2167" s="218"/>
      <c r="OEH2167" s="218"/>
      <c r="OEI2167" s="218"/>
      <c r="OEJ2167" s="218"/>
      <c r="OEK2167" s="218"/>
      <c r="OEL2167" s="218"/>
      <c r="OEM2167" s="218"/>
      <c r="OEN2167" s="218"/>
      <c r="OEO2167" s="218"/>
      <c r="OEP2167" s="218"/>
      <c r="OEQ2167" s="218"/>
      <c r="OER2167" s="218"/>
      <c r="OES2167" s="218"/>
      <c r="OET2167" s="218"/>
      <c r="OEU2167" s="218"/>
      <c r="OEV2167" s="218"/>
      <c r="OEW2167" s="218"/>
      <c r="OEX2167" s="218"/>
      <c r="OEY2167" s="218"/>
      <c r="OEZ2167" s="218"/>
      <c r="OFA2167" s="218"/>
      <c r="OFB2167" s="218"/>
      <c r="OFC2167" s="218"/>
      <c r="OFD2167" s="218"/>
      <c r="OFE2167" s="218"/>
      <c r="OFF2167" s="218"/>
      <c r="OFG2167" s="218"/>
      <c r="OFH2167" s="218"/>
      <c r="OFI2167" s="218"/>
      <c r="OFJ2167" s="218"/>
      <c r="OFK2167" s="218"/>
      <c r="OFL2167" s="218"/>
      <c r="OFM2167" s="218"/>
      <c r="OFN2167" s="218"/>
      <c r="OFO2167" s="218"/>
      <c r="OFP2167" s="218"/>
      <c r="OFQ2167" s="218"/>
      <c r="OFR2167" s="218"/>
      <c r="OFS2167" s="218"/>
      <c r="OFT2167" s="218"/>
      <c r="OFU2167" s="218"/>
      <c r="OFV2167" s="218"/>
      <c r="OFW2167" s="218"/>
      <c r="OFX2167" s="218"/>
      <c r="OFY2167" s="218"/>
      <c r="OFZ2167" s="218"/>
      <c r="OGA2167" s="218"/>
      <c r="OGB2167" s="218"/>
      <c r="OGC2167" s="218"/>
      <c r="OGD2167" s="218"/>
      <c r="OGE2167" s="218"/>
      <c r="OGF2167" s="218"/>
      <c r="OGG2167" s="218"/>
      <c r="OGH2167" s="218"/>
      <c r="OGI2167" s="218"/>
      <c r="OGJ2167" s="218"/>
      <c r="OGK2167" s="218"/>
      <c r="OGL2167" s="218"/>
      <c r="OGM2167" s="218"/>
      <c r="OGN2167" s="218"/>
      <c r="OGO2167" s="218"/>
      <c r="OGP2167" s="218"/>
      <c r="OGQ2167" s="218"/>
      <c r="OGR2167" s="218"/>
      <c r="OGS2167" s="218"/>
      <c r="OGT2167" s="218"/>
      <c r="OGU2167" s="218"/>
      <c r="OGV2167" s="218"/>
      <c r="OGW2167" s="218"/>
      <c r="OGX2167" s="218"/>
      <c r="OGY2167" s="218"/>
      <c r="OGZ2167" s="218"/>
      <c r="OHA2167" s="218"/>
      <c r="OHB2167" s="218"/>
      <c r="OHC2167" s="218"/>
      <c r="OHD2167" s="218"/>
      <c r="OHE2167" s="218"/>
      <c r="OHF2167" s="218"/>
      <c r="OHG2167" s="218"/>
      <c r="OHH2167" s="218"/>
      <c r="OHI2167" s="218"/>
      <c r="OHJ2167" s="218"/>
      <c r="OHK2167" s="218"/>
      <c r="OHL2167" s="218"/>
      <c r="OHM2167" s="218"/>
      <c r="OHN2167" s="218"/>
      <c r="OHO2167" s="218"/>
      <c r="OHP2167" s="218"/>
      <c r="OHQ2167" s="218"/>
      <c r="OHR2167" s="218"/>
      <c r="OHS2167" s="218"/>
      <c r="OHT2167" s="218"/>
      <c r="OHU2167" s="218"/>
      <c r="OHV2167" s="218"/>
      <c r="OHW2167" s="218"/>
      <c r="OHX2167" s="218"/>
      <c r="OHY2167" s="218"/>
      <c r="OHZ2167" s="218"/>
      <c r="OIA2167" s="218"/>
      <c r="OIB2167" s="218"/>
      <c r="OIC2167" s="218"/>
      <c r="OID2167" s="218"/>
      <c r="OIE2167" s="218"/>
      <c r="OIF2167" s="218"/>
      <c r="OIG2167" s="218"/>
      <c r="OIH2167" s="218"/>
      <c r="OII2167" s="218"/>
      <c r="OIJ2167" s="218"/>
      <c r="OIK2167" s="218"/>
      <c r="OIL2167" s="218"/>
      <c r="OIM2167" s="218"/>
      <c r="OIN2167" s="218"/>
      <c r="OIO2167" s="218"/>
      <c r="OIP2167" s="218"/>
      <c r="OIQ2167" s="218"/>
      <c r="OIR2167" s="218"/>
      <c r="OIS2167" s="218"/>
      <c r="OIT2167" s="218"/>
      <c r="OIU2167" s="218"/>
      <c r="OIV2167" s="218"/>
      <c r="OIW2167" s="218"/>
      <c r="OIX2167" s="218"/>
      <c r="OIY2167" s="218"/>
      <c r="OIZ2167" s="218"/>
      <c r="OJA2167" s="218"/>
      <c r="OJB2167" s="218"/>
      <c r="OJC2167" s="218"/>
      <c r="OJD2167" s="218"/>
      <c r="OJE2167" s="218"/>
      <c r="OJF2167" s="218"/>
      <c r="OJG2167" s="218"/>
      <c r="OJH2167" s="218"/>
      <c r="OJI2167" s="218"/>
      <c r="OJJ2167" s="218"/>
      <c r="OJK2167" s="218"/>
      <c r="OJL2167" s="218"/>
      <c r="OJM2167" s="218"/>
      <c r="OJN2167" s="218"/>
      <c r="OJO2167" s="218"/>
      <c r="OJP2167" s="218"/>
      <c r="OJQ2167" s="218"/>
      <c r="OJR2167" s="218"/>
      <c r="OJS2167" s="218"/>
      <c r="OJT2167" s="218"/>
      <c r="OJU2167" s="218"/>
      <c r="OJV2167" s="218"/>
      <c r="OJW2167" s="218"/>
      <c r="OJX2167" s="218"/>
      <c r="OJY2167" s="218"/>
      <c r="OJZ2167" s="218"/>
      <c r="OKA2167" s="218"/>
      <c r="OKB2167" s="218"/>
      <c r="OKC2167" s="218"/>
      <c r="OKD2167" s="218"/>
      <c r="OKE2167" s="218"/>
      <c r="OKF2167" s="218"/>
      <c r="OKG2167" s="218"/>
      <c r="OKH2167" s="218"/>
      <c r="OKI2167" s="218"/>
      <c r="OKJ2167" s="218"/>
      <c r="OKK2167" s="218"/>
      <c r="OKL2167" s="218"/>
      <c r="OKM2167" s="218"/>
      <c r="OKN2167" s="218"/>
      <c r="OKO2167" s="218"/>
      <c r="OKP2167" s="218"/>
      <c r="OKQ2167" s="218"/>
      <c r="OKR2167" s="218"/>
      <c r="OKS2167" s="218"/>
      <c r="OKT2167" s="218"/>
      <c r="OKU2167" s="218"/>
      <c r="OKV2167" s="218"/>
      <c r="OKW2167" s="218"/>
      <c r="OKX2167" s="218"/>
      <c r="OKY2167" s="218"/>
      <c r="OKZ2167" s="218"/>
      <c r="OLA2167" s="218"/>
      <c r="OLB2167" s="218"/>
      <c r="OLC2167" s="218"/>
      <c r="OLD2167" s="218"/>
      <c r="OLE2167" s="218"/>
      <c r="OLF2167" s="218"/>
      <c r="OLG2167" s="218"/>
      <c r="OLH2167" s="218"/>
      <c r="OLI2167" s="218"/>
      <c r="OLJ2167" s="218"/>
      <c r="OLK2167" s="218"/>
      <c r="OLL2167" s="218"/>
      <c r="OLM2167" s="218"/>
      <c r="OLN2167" s="218"/>
      <c r="OLO2167" s="218"/>
      <c r="OLP2167" s="218"/>
      <c r="OLQ2167" s="218"/>
      <c r="OLR2167" s="218"/>
      <c r="OLS2167" s="218"/>
      <c r="OLT2167" s="218"/>
      <c r="OLU2167" s="218"/>
      <c r="OLV2167" s="218"/>
      <c r="OLW2167" s="218"/>
      <c r="OLX2167" s="218"/>
      <c r="OLY2167" s="218"/>
      <c r="OLZ2167" s="218"/>
      <c r="OMA2167" s="218"/>
      <c r="OMB2167" s="218"/>
      <c r="OMC2167" s="218"/>
      <c r="OMD2167" s="218"/>
      <c r="OME2167" s="218"/>
      <c r="OMF2167" s="218"/>
      <c r="OMG2167" s="218"/>
      <c r="OMH2167" s="218"/>
      <c r="OMI2167" s="218"/>
      <c r="OMJ2167" s="218"/>
      <c r="OMK2167" s="218"/>
      <c r="OML2167" s="218"/>
      <c r="OMM2167" s="218"/>
      <c r="OMN2167" s="218"/>
      <c r="OMO2167" s="218"/>
      <c r="OMP2167" s="218"/>
      <c r="OMQ2167" s="218"/>
      <c r="OMR2167" s="218"/>
      <c r="OMS2167" s="218"/>
      <c r="OMT2167" s="218"/>
      <c r="OMU2167" s="218"/>
      <c r="OMV2167" s="218"/>
      <c r="OMW2167" s="218"/>
      <c r="OMX2167" s="218"/>
      <c r="OMY2167" s="218"/>
      <c r="OMZ2167" s="218"/>
      <c r="ONA2167" s="218"/>
      <c r="ONB2167" s="218"/>
      <c r="ONC2167" s="218"/>
      <c r="OND2167" s="218"/>
      <c r="ONE2167" s="218"/>
      <c r="ONF2167" s="218"/>
      <c r="ONG2167" s="218"/>
      <c r="ONH2167" s="218"/>
      <c r="ONI2167" s="218"/>
      <c r="ONJ2167" s="218"/>
      <c r="ONK2167" s="218"/>
      <c r="ONL2167" s="218"/>
      <c r="ONM2167" s="218"/>
      <c r="ONN2167" s="218"/>
      <c r="ONO2167" s="218"/>
      <c r="ONP2167" s="218"/>
      <c r="ONQ2167" s="218"/>
      <c r="ONR2167" s="218"/>
      <c r="ONS2167" s="218"/>
      <c r="ONT2167" s="218"/>
      <c r="ONU2167" s="218"/>
      <c r="ONV2167" s="218"/>
      <c r="ONW2167" s="218"/>
      <c r="ONX2167" s="218"/>
      <c r="ONY2167" s="218"/>
      <c r="ONZ2167" s="218"/>
      <c r="OOA2167" s="218"/>
      <c r="OOB2167" s="218"/>
      <c r="OOC2167" s="218"/>
      <c r="OOD2167" s="218"/>
      <c r="OOE2167" s="218"/>
      <c r="OOF2167" s="218"/>
      <c r="OOG2167" s="218"/>
      <c r="OOH2167" s="218"/>
      <c r="OOI2167" s="218"/>
      <c r="OOJ2167" s="218"/>
      <c r="OOK2167" s="218"/>
      <c r="OOL2167" s="218"/>
      <c r="OOM2167" s="218"/>
      <c r="OON2167" s="218"/>
      <c r="OOO2167" s="218"/>
      <c r="OOP2167" s="218"/>
      <c r="OOQ2167" s="218"/>
      <c r="OOR2167" s="218"/>
      <c r="OOS2167" s="218"/>
      <c r="OOT2167" s="218"/>
      <c r="OOU2167" s="218"/>
      <c r="OOV2167" s="218"/>
      <c r="OOW2167" s="218"/>
      <c r="OOX2167" s="218"/>
      <c r="OOY2167" s="218"/>
      <c r="OOZ2167" s="218"/>
      <c r="OPA2167" s="218"/>
      <c r="OPB2167" s="218"/>
      <c r="OPC2167" s="218"/>
      <c r="OPD2167" s="218"/>
      <c r="OPE2167" s="218"/>
      <c r="OPF2167" s="218"/>
      <c r="OPG2167" s="218"/>
      <c r="OPH2167" s="218"/>
      <c r="OPI2167" s="218"/>
      <c r="OPJ2167" s="218"/>
      <c r="OPK2167" s="218"/>
      <c r="OPL2167" s="218"/>
      <c r="OPM2167" s="218"/>
      <c r="OPN2167" s="218"/>
      <c r="OPO2167" s="218"/>
      <c r="OPP2167" s="218"/>
      <c r="OPQ2167" s="218"/>
      <c r="OPR2167" s="218"/>
      <c r="OPS2167" s="218"/>
      <c r="OPT2167" s="218"/>
      <c r="OPU2167" s="218"/>
      <c r="OPV2167" s="218"/>
      <c r="OPW2167" s="218"/>
      <c r="OPX2167" s="218"/>
      <c r="OPY2167" s="218"/>
      <c r="OPZ2167" s="218"/>
      <c r="OQA2167" s="218"/>
      <c r="OQB2167" s="218"/>
      <c r="OQC2167" s="218"/>
      <c r="OQD2167" s="218"/>
      <c r="OQE2167" s="218"/>
      <c r="OQF2167" s="218"/>
      <c r="OQG2167" s="218"/>
      <c r="OQH2167" s="218"/>
      <c r="OQI2167" s="218"/>
      <c r="OQJ2167" s="218"/>
      <c r="OQK2167" s="218"/>
      <c r="OQL2167" s="218"/>
      <c r="OQM2167" s="218"/>
      <c r="OQN2167" s="218"/>
      <c r="OQO2167" s="218"/>
      <c r="OQP2167" s="218"/>
      <c r="OQQ2167" s="218"/>
      <c r="OQR2167" s="218"/>
      <c r="OQS2167" s="218"/>
      <c r="OQT2167" s="218"/>
      <c r="OQU2167" s="218"/>
      <c r="OQV2167" s="218"/>
      <c r="OQW2167" s="218"/>
      <c r="OQX2167" s="218"/>
      <c r="OQY2167" s="218"/>
      <c r="OQZ2167" s="218"/>
      <c r="ORA2167" s="218"/>
      <c r="ORB2167" s="218"/>
      <c r="ORC2167" s="218"/>
      <c r="ORD2167" s="218"/>
      <c r="ORE2167" s="218"/>
      <c r="ORF2167" s="218"/>
      <c r="ORG2167" s="218"/>
      <c r="ORH2167" s="218"/>
      <c r="ORI2167" s="218"/>
      <c r="ORJ2167" s="218"/>
      <c r="ORK2167" s="218"/>
      <c r="ORL2167" s="218"/>
      <c r="ORM2167" s="218"/>
      <c r="ORN2167" s="218"/>
      <c r="ORO2167" s="218"/>
      <c r="ORP2167" s="218"/>
      <c r="ORQ2167" s="218"/>
      <c r="ORR2167" s="218"/>
      <c r="ORS2167" s="218"/>
      <c r="ORT2167" s="218"/>
      <c r="ORU2167" s="218"/>
      <c r="ORV2167" s="218"/>
      <c r="ORW2167" s="218"/>
      <c r="ORX2167" s="218"/>
      <c r="ORY2167" s="218"/>
      <c r="ORZ2167" s="218"/>
      <c r="OSA2167" s="218"/>
      <c r="OSB2167" s="218"/>
      <c r="OSC2167" s="218"/>
      <c r="OSD2167" s="218"/>
      <c r="OSE2167" s="218"/>
      <c r="OSF2167" s="218"/>
      <c r="OSG2167" s="218"/>
      <c r="OSH2167" s="218"/>
      <c r="OSI2167" s="218"/>
      <c r="OSJ2167" s="218"/>
      <c r="OSK2167" s="218"/>
      <c r="OSL2167" s="218"/>
      <c r="OSM2167" s="218"/>
      <c r="OSN2167" s="218"/>
      <c r="OSO2167" s="218"/>
      <c r="OSP2167" s="218"/>
      <c r="OSQ2167" s="218"/>
      <c r="OSR2167" s="218"/>
      <c r="OSS2167" s="218"/>
      <c r="OST2167" s="218"/>
      <c r="OSU2167" s="218"/>
      <c r="OSV2167" s="218"/>
      <c r="OSW2167" s="218"/>
      <c r="OSX2167" s="218"/>
      <c r="OSY2167" s="218"/>
      <c r="OSZ2167" s="218"/>
      <c r="OTA2167" s="218"/>
      <c r="OTB2167" s="218"/>
      <c r="OTC2167" s="218"/>
      <c r="OTD2167" s="218"/>
      <c r="OTE2167" s="218"/>
      <c r="OTF2167" s="218"/>
      <c r="OTG2167" s="218"/>
      <c r="OTH2167" s="218"/>
      <c r="OTI2167" s="218"/>
      <c r="OTJ2167" s="218"/>
      <c r="OTK2167" s="218"/>
      <c r="OTL2167" s="218"/>
      <c r="OTM2167" s="218"/>
      <c r="OTN2167" s="218"/>
      <c r="OTO2167" s="218"/>
      <c r="OTP2167" s="218"/>
      <c r="OTQ2167" s="218"/>
      <c r="OTR2167" s="218"/>
      <c r="OTS2167" s="218"/>
      <c r="OTT2167" s="218"/>
      <c r="OTU2167" s="218"/>
      <c r="OTV2167" s="218"/>
      <c r="OTW2167" s="218"/>
      <c r="OTX2167" s="218"/>
      <c r="OTY2167" s="218"/>
      <c r="OTZ2167" s="218"/>
      <c r="OUA2167" s="218"/>
      <c r="OUB2167" s="218"/>
      <c r="OUC2167" s="218"/>
      <c r="OUD2167" s="218"/>
      <c r="OUE2167" s="218"/>
      <c r="OUF2167" s="218"/>
      <c r="OUG2167" s="218"/>
      <c r="OUH2167" s="218"/>
      <c r="OUI2167" s="218"/>
      <c r="OUJ2167" s="218"/>
      <c r="OUK2167" s="218"/>
      <c r="OUL2167" s="218"/>
      <c r="OUM2167" s="218"/>
      <c r="OUN2167" s="218"/>
      <c r="OUO2167" s="218"/>
      <c r="OUP2167" s="218"/>
      <c r="OUQ2167" s="218"/>
      <c r="OUR2167" s="218"/>
      <c r="OUS2167" s="218"/>
      <c r="OUT2167" s="218"/>
      <c r="OUU2167" s="218"/>
      <c r="OUV2167" s="218"/>
      <c r="OUW2167" s="218"/>
      <c r="OUX2167" s="218"/>
      <c r="OUY2167" s="218"/>
      <c r="OUZ2167" s="218"/>
      <c r="OVA2167" s="218"/>
      <c r="OVB2167" s="218"/>
      <c r="OVC2167" s="218"/>
      <c r="OVD2167" s="218"/>
      <c r="OVE2167" s="218"/>
      <c r="OVF2167" s="218"/>
      <c r="OVG2167" s="218"/>
      <c r="OVH2167" s="218"/>
      <c r="OVI2167" s="218"/>
      <c r="OVJ2167" s="218"/>
      <c r="OVK2167" s="218"/>
      <c r="OVL2167" s="218"/>
      <c r="OVM2167" s="218"/>
      <c r="OVN2167" s="218"/>
      <c r="OVO2167" s="218"/>
      <c r="OVP2167" s="218"/>
      <c r="OVQ2167" s="218"/>
      <c r="OVR2167" s="218"/>
      <c r="OVS2167" s="218"/>
      <c r="OVT2167" s="218"/>
      <c r="OVU2167" s="218"/>
      <c r="OVV2167" s="218"/>
      <c r="OVW2167" s="218"/>
      <c r="OVX2167" s="218"/>
      <c r="OVY2167" s="218"/>
      <c r="OVZ2167" s="218"/>
      <c r="OWA2167" s="218"/>
      <c r="OWB2167" s="218"/>
      <c r="OWC2167" s="218"/>
      <c r="OWD2167" s="218"/>
      <c r="OWE2167" s="218"/>
      <c r="OWF2167" s="218"/>
      <c r="OWG2167" s="218"/>
      <c r="OWH2167" s="218"/>
      <c r="OWI2167" s="218"/>
      <c r="OWJ2167" s="218"/>
      <c r="OWK2167" s="218"/>
      <c r="OWL2167" s="218"/>
      <c r="OWM2167" s="218"/>
      <c r="OWN2167" s="218"/>
      <c r="OWO2167" s="218"/>
      <c r="OWP2167" s="218"/>
      <c r="OWQ2167" s="218"/>
      <c r="OWR2167" s="218"/>
      <c r="OWS2167" s="218"/>
      <c r="OWT2167" s="218"/>
      <c r="OWU2167" s="218"/>
      <c r="OWV2167" s="218"/>
      <c r="OWW2167" s="218"/>
      <c r="OWX2167" s="218"/>
      <c r="OWY2167" s="218"/>
      <c r="OWZ2167" s="218"/>
      <c r="OXA2167" s="218"/>
      <c r="OXB2167" s="218"/>
      <c r="OXC2167" s="218"/>
      <c r="OXD2167" s="218"/>
      <c r="OXE2167" s="218"/>
      <c r="OXF2167" s="218"/>
      <c r="OXG2167" s="218"/>
      <c r="OXH2167" s="218"/>
      <c r="OXI2167" s="218"/>
      <c r="OXJ2167" s="218"/>
      <c r="OXK2167" s="218"/>
      <c r="OXL2167" s="218"/>
      <c r="OXM2167" s="218"/>
      <c r="OXN2167" s="218"/>
      <c r="OXO2167" s="218"/>
      <c r="OXP2167" s="218"/>
      <c r="OXQ2167" s="218"/>
      <c r="OXR2167" s="218"/>
      <c r="OXS2167" s="218"/>
      <c r="OXT2167" s="218"/>
      <c r="OXU2167" s="218"/>
      <c r="OXV2167" s="218"/>
      <c r="OXW2167" s="218"/>
      <c r="OXX2167" s="218"/>
      <c r="OXY2167" s="218"/>
      <c r="OXZ2167" s="218"/>
      <c r="OYA2167" s="218"/>
      <c r="OYB2167" s="218"/>
      <c r="OYC2167" s="218"/>
      <c r="OYD2167" s="218"/>
      <c r="OYE2167" s="218"/>
      <c r="OYF2167" s="218"/>
      <c r="OYG2167" s="218"/>
      <c r="OYH2167" s="218"/>
      <c r="OYI2167" s="218"/>
      <c r="OYJ2167" s="218"/>
      <c r="OYK2167" s="218"/>
      <c r="OYL2167" s="218"/>
      <c r="OYM2167" s="218"/>
      <c r="OYN2167" s="218"/>
      <c r="OYO2167" s="218"/>
      <c r="OYP2167" s="218"/>
      <c r="OYQ2167" s="218"/>
      <c r="OYR2167" s="218"/>
      <c r="OYS2167" s="218"/>
      <c r="OYT2167" s="218"/>
      <c r="OYU2167" s="218"/>
      <c r="OYV2167" s="218"/>
      <c r="OYW2167" s="218"/>
      <c r="OYX2167" s="218"/>
      <c r="OYY2167" s="218"/>
      <c r="OYZ2167" s="218"/>
      <c r="OZA2167" s="218"/>
      <c r="OZB2167" s="218"/>
      <c r="OZC2167" s="218"/>
      <c r="OZD2167" s="218"/>
      <c r="OZE2167" s="218"/>
      <c r="OZF2167" s="218"/>
      <c r="OZG2167" s="218"/>
      <c r="OZH2167" s="218"/>
      <c r="OZI2167" s="218"/>
      <c r="OZJ2167" s="218"/>
      <c r="OZK2167" s="218"/>
      <c r="OZL2167" s="218"/>
      <c r="OZM2167" s="218"/>
      <c r="OZN2167" s="218"/>
      <c r="OZO2167" s="218"/>
      <c r="OZP2167" s="218"/>
      <c r="OZQ2167" s="218"/>
      <c r="OZR2167" s="218"/>
      <c r="OZS2167" s="218"/>
      <c r="OZT2167" s="218"/>
      <c r="OZU2167" s="218"/>
      <c r="OZV2167" s="218"/>
      <c r="OZW2167" s="218"/>
      <c r="OZX2167" s="218"/>
      <c r="OZY2167" s="218"/>
      <c r="OZZ2167" s="218"/>
      <c r="PAA2167" s="218"/>
      <c r="PAB2167" s="218"/>
      <c r="PAC2167" s="218"/>
      <c r="PAD2167" s="218"/>
      <c r="PAE2167" s="218"/>
      <c r="PAF2167" s="218"/>
      <c r="PAG2167" s="218"/>
      <c r="PAH2167" s="218"/>
      <c r="PAI2167" s="218"/>
      <c r="PAJ2167" s="218"/>
      <c r="PAK2167" s="218"/>
      <c r="PAL2167" s="218"/>
      <c r="PAM2167" s="218"/>
      <c r="PAN2167" s="218"/>
      <c r="PAO2167" s="218"/>
      <c r="PAP2167" s="218"/>
      <c r="PAQ2167" s="218"/>
      <c r="PAR2167" s="218"/>
      <c r="PAS2167" s="218"/>
      <c r="PAT2167" s="218"/>
      <c r="PAU2167" s="218"/>
      <c r="PAV2167" s="218"/>
      <c r="PAW2167" s="218"/>
      <c r="PAX2167" s="218"/>
      <c r="PAY2167" s="218"/>
      <c r="PAZ2167" s="218"/>
      <c r="PBA2167" s="218"/>
      <c r="PBB2167" s="218"/>
      <c r="PBC2167" s="218"/>
      <c r="PBD2167" s="218"/>
      <c r="PBE2167" s="218"/>
      <c r="PBF2167" s="218"/>
      <c r="PBG2167" s="218"/>
      <c r="PBH2167" s="218"/>
      <c r="PBI2167" s="218"/>
      <c r="PBJ2167" s="218"/>
      <c r="PBK2167" s="218"/>
      <c r="PBL2167" s="218"/>
      <c r="PBM2167" s="218"/>
      <c r="PBN2167" s="218"/>
      <c r="PBO2167" s="218"/>
      <c r="PBP2167" s="218"/>
      <c r="PBQ2167" s="218"/>
      <c r="PBR2167" s="218"/>
      <c r="PBS2167" s="218"/>
      <c r="PBT2167" s="218"/>
      <c r="PBU2167" s="218"/>
      <c r="PBV2167" s="218"/>
      <c r="PBW2167" s="218"/>
      <c r="PBX2167" s="218"/>
      <c r="PBY2167" s="218"/>
      <c r="PBZ2167" s="218"/>
      <c r="PCA2167" s="218"/>
      <c r="PCB2167" s="218"/>
      <c r="PCC2167" s="218"/>
      <c r="PCD2167" s="218"/>
      <c r="PCE2167" s="218"/>
      <c r="PCF2167" s="218"/>
      <c r="PCG2167" s="218"/>
      <c r="PCH2167" s="218"/>
      <c r="PCI2167" s="218"/>
      <c r="PCJ2167" s="218"/>
      <c r="PCK2167" s="218"/>
      <c r="PCL2167" s="218"/>
      <c r="PCM2167" s="218"/>
      <c r="PCN2167" s="218"/>
      <c r="PCO2167" s="218"/>
      <c r="PCP2167" s="218"/>
      <c r="PCQ2167" s="218"/>
      <c r="PCR2167" s="218"/>
      <c r="PCS2167" s="218"/>
      <c r="PCT2167" s="218"/>
      <c r="PCU2167" s="218"/>
      <c r="PCV2167" s="218"/>
      <c r="PCW2167" s="218"/>
      <c r="PCX2167" s="218"/>
      <c r="PCY2167" s="218"/>
      <c r="PCZ2167" s="218"/>
      <c r="PDA2167" s="218"/>
      <c r="PDB2167" s="218"/>
      <c r="PDC2167" s="218"/>
      <c r="PDD2167" s="218"/>
      <c r="PDE2167" s="218"/>
      <c r="PDF2167" s="218"/>
      <c r="PDG2167" s="218"/>
      <c r="PDH2167" s="218"/>
      <c r="PDI2167" s="218"/>
      <c r="PDJ2167" s="218"/>
      <c r="PDK2167" s="218"/>
      <c r="PDL2167" s="218"/>
      <c r="PDM2167" s="218"/>
      <c r="PDN2167" s="218"/>
      <c r="PDO2167" s="218"/>
      <c r="PDP2167" s="218"/>
      <c r="PDQ2167" s="218"/>
      <c r="PDR2167" s="218"/>
      <c r="PDS2167" s="218"/>
      <c r="PDT2167" s="218"/>
      <c r="PDU2167" s="218"/>
      <c r="PDV2167" s="218"/>
      <c r="PDW2167" s="218"/>
      <c r="PDX2167" s="218"/>
      <c r="PDY2167" s="218"/>
      <c r="PDZ2167" s="218"/>
      <c r="PEA2167" s="218"/>
      <c r="PEB2167" s="218"/>
      <c r="PEC2167" s="218"/>
      <c r="PED2167" s="218"/>
      <c r="PEE2167" s="218"/>
      <c r="PEF2167" s="218"/>
      <c r="PEG2167" s="218"/>
      <c r="PEH2167" s="218"/>
      <c r="PEI2167" s="218"/>
      <c r="PEJ2167" s="218"/>
      <c r="PEK2167" s="218"/>
      <c r="PEL2167" s="218"/>
      <c r="PEM2167" s="218"/>
      <c r="PEN2167" s="218"/>
      <c r="PEO2167" s="218"/>
      <c r="PEP2167" s="218"/>
      <c r="PEQ2167" s="218"/>
      <c r="PER2167" s="218"/>
      <c r="PES2167" s="218"/>
      <c r="PET2167" s="218"/>
      <c r="PEU2167" s="218"/>
      <c r="PEV2167" s="218"/>
      <c r="PEW2167" s="218"/>
      <c r="PEX2167" s="218"/>
      <c r="PEY2167" s="218"/>
      <c r="PEZ2167" s="218"/>
      <c r="PFA2167" s="218"/>
      <c r="PFB2167" s="218"/>
      <c r="PFC2167" s="218"/>
      <c r="PFD2167" s="218"/>
      <c r="PFE2167" s="218"/>
      <c r="PFF2167" s="218"/>
      <c r="PFG2167" s="218"/>
      <c r="PFH2167" s="218"/>
      <c r="PFI2167" s="218"/>
      <c r="PFJ2167" s="218"/>
      <c r="PFK2167" s="218"/>
      <c r="PFL2167" s="218"/>
      <c r="PFM2167" s="218"/>
      <c r="PFN2167" s="218"/>
      <c r="PFO2167" s="218"/>
      <c r="PFP2167" s="218"/>
      <c r="PFQ2167" s="218"/>
      <c r="PFR2167" s="218"/>
      <c r="PFS2167" s="218"/>
      <c r="PFT2167" s="218"/>
      <c r="PFU2167" s="218"/>
      <c r="PFV2167" s="218"/>
      <c r="PFW2167" s="218"/>
      <c r="PFX2167" s="218"/>
      <c r="PFY2167" s="218"/>
      <c r="PFZ2167" s="218"/>
      <c r="PGA2167" s="218"/>
      <c r="PGB2167" s="218"/>
      <c r="PGC2167" s="218"/>
      <c r="PGD2167" s="218"/>
      <c r="PGE2167" s="218"/>
      <c r="PGF2167" s="218"/>
      <c r="PGG2167" s="218"/>
      <c r="PGH2167" s="218"/>
      <c r="PGI2167" s="218"/>
      <c r="PGJ2167" s="218"/>
      <c r="PGK2167" s="218"/>
      <c r="PGL2167" s="218"/>
      <c r="PGM2167" s="218"/>
      <c r="PGN2167" s="218"/>
      <c r="PGO2167" s="218"/>
      <c r="PGP2167" s="218"/>
      <c r="PGQ2167" s="218"/>
      <c r="PGR2167" s="218"/>
      <c r="PGS2167" s="218"/>
      <c r="PGT2167" s="218"/>
      <c r="PGU2167" s="218"/>
      <c r="PGV2167" s="218"/>
      <c r="PGW2167" s="218"/>
      <c r="PGX2167" s="218"/>
      <c r="PGY2167" s="218"/>
      <c r="PGZ2167" s="218"/>
      <c r="PHA2167" s="218"/>
      <c r="PHB2167" s="218"/>
      <c r="PHC2167" s="218"/>
      <c r="PHD2167" s="218"/>
      <c r="PHE2167" s="218"/>
      <c r="PHF2167" s="218"/>
      <c r="PHG2167" s="218"/>
      <c r="PHH2167" s="218"/>
      <c r="PHI2167" s="218"/>
      <c r="PHJ2167" s="218"/>
      <c r="PHK2167" s="218"/>
      <c r="PHL2167" s="218"/>
      <c r="PHM2167" s="218"/>
      <c r="PHN2167" s="218"/>
      <c r="PHO2167" s="218"/>
      <c r="PHP2167" s="218"/>
      <c r="PHQ2167" s="218"/>
      <c r="PHR2167" s="218"/>
      <c r="PHS2167" s="218"/>
      <c r="PHT2167" s="218"/>
      <c r="PHU2167" s="218"/>
      <c r="PHV2167" s="218"/>
      <c r="PHW2167" s="218"/>
      <c r="PHX2167" s="218"/>
      <c r="PHY2167" s="218"/>
      <c r="PHZ2167" s="218"/>
      <c r="PIA2167" s="218"/>
      <c r="PIB2167" s="218"/>
      <c r="PIC2167" s="218"/>
      <c r="PID2167" s="218"/>
      <c r="PIE2167" s="218"/>
      <c r="PIF2167" s="218"/>
      <c r="PIG2167" s="218"/>
      <c r="PIH2167" s="218"/>
      <c r="PII2167" s="218"/>
      <c r="PIJ2167" s="218"/>
      <c r="PIK2167" s="218"/>
      <c r="PIL2167" s="218"/>
      <c r="PIM2167" s="218"/>
      <c r="PIN2167" s="218"/>
      <c r="PIO2167" s="218"/>
      <c r="PIP2167" s="218"/>
      <c r="PIQ2167" s="218"/>
      <c r="PIR2167" s="218"/>
      <c r="PIS2167" s="218"/>
      <c r="PIT2167" s="218"/>
      <c r="PIU2167" s="218"/>
      <c r="PIV2167" s="218"/>
      <c r="PIW2167" s="218"/>
      <c r="PIX2167" s="218"/>
      <c r="PIY2167" s="218"/>
      <c r="PIZ2167" s="218"/>
      <c r="PJA2167" s="218"/>
      <c r="PJB2167" s="218"/>
      <c r="PJC2167" s="218"/>
      <c r="PJD2167" s="218"/>
      <c r="PJE2167" s="218"/>
      <c r="PJF2167" s="218"/>
      <c r="PJG2167" s="218"/>
      <c r="PJH2167" s="218"/>
      <c r="PJI2167" s="218"/>
      <c r="PJJ2167" s="218"/>
      <c r="PJK2167" s="218"/>
      <c r="PJL2167" s="218"/>
      <c r="PJM2167" s="218"/>
      <c r="PJN2167" s="218"/>
      <c r="PJO2167" s="218"/>
      <c r="PJP2167" s="218"/>
      <c r="PJQ2167" s="218"/>
      <c r="PJR2167" s="218"/>
      <c r="PJS2167" s="218"/>
      <c r="PJT2167" s="218"/>
      <c r="PJU2167" s="218"/>
      <c r="PJV2167" s="218"/>
      <c r="PJW2167" s="218"/>
      <c r="PJX2167" s="218"/>
      <c r="PJY2167" s="218"/>
      <c r="PJZ2167" s="218"/>
      <c r="PKA2167" s="218"/>
      <c r="PKB2167" s="218"/>
      <c r="PKC2167" s="218"/>
      <c r="PKD2167" s="218"/>
      <c r="PKE2167" s="218"/>
      <c r="PKF2167" s="218"/>
      <c r="PKG2167" s="218"/>
      <c r="PKH2167" s="218"/>
      <c r="PKI2167" s="218"/>
      <c r="PKJ2167" s="218"/>
      <c r="PKK2167" s="218"/>
      <c r="PKL2167" s="218"/>
      <c r="PKM2167" s="218"/>
      <c r="PKN2167" s="218"/>
      <c r="PKO2167" s="218"/>
      <c r="PKP2167" s="218"/>
      <c r="PKQ2167" s="218"/>
      <c r="PKR2167" s="218"/>
      <c r="PKS2167" s="218"/>
      <c r="PKT2167" s="218"/>
      <c r="PKU2167" s="218"/>
      <c r="PKV2167" s="218"/>
      <c r="PKW2167" s="218"/>
      <c r="PKX2167" s="218"/>
      <c r="PKY2167" s="218"/>
      <c r="PKZ2167" s="218"/>
      <c r="PLA2167" s="218"/>
      <c r="PLB2167" s="218"/>
      <c r="PLC2167" s="218"/>
      <c r="PLD2167" s="218"/>
      <c r="PLE2167" s="218"/>
      <c r="PLF2167" s="218"/>
      <c r="PLG2167" s="218"/>
      <c r="PLH2167" s="218"/>
      <c r="PLI2167" s="218"/>
      <c r="PLJ2167" s="218"/>
      <c r="PLK2167" s="218"/>
      <c r="PLL2167" s="218"/>
      <c r="PLM2167" s="218"/>
      <c r="PLN2167" s="218"/>
      <c r="PLO2167" s="218"/>
      <c r="PLP2167" s="218"/>
      <c r="PLQ2167" s="218"/>
      <c r="PLR2167" s="218"/>
      <c r="PLS2167" s="218"/>
      <c r="PLT2167" s="218"/>
      <c r="PLU2167" s="218"/>
      <c r="PLV2167" s="218"/>
      <c r="PLW2167" s="218"/>
      <c r="PLX2167" s="218"/>
      <c r="PLY2167" s="218"/>
      <c r="PLZ2167" s="218"/>
      <c r="PMA2167" s="218"/>
      <c r="PMB2167" s="218"/>
      <c r="PMC2167" s="218"/>
      <c r="PMD2167" s="218"/>
      <c r="PME2167" s="218"/>
      <c r="PMF2167" s="218"/>
      <c r="PMG2167" s="218"/>
      <c r="PMH2167" s="218"/>
      <c r="PMI2167" s="218"/>
      <c r="PMJ2167" s="218"/>
      <c r="PMK2167" s="218"/>
      <c r="PML2167" s="218"/>
      <c r="PMM2167" s="218"/>
      <c r="PMN2167" s="218"/>
      <c r="PMO2167" s="218"/>
      <c r="PMP2167" s="218"/>
      <c r="PMQ2167" s="218"/>
      <c r="PMR2167" s="218"/>
      <c r="PMS2167" s="218"/>
      <c r="PMT2167" s="218"/>
      <c r="PMU2167" s="218"/>
      <c r="PMV2167" s="218"/>
      <c r="PMW2167" s="218"/>
      <c r="PMX2167" s="218"/>
      <c r="PMY2167" s="218"/>
      <c r="PMZ2167" s="218"/>
      <c r="PNA2167" s="218"/>
      <c r="PNB2167" s="218"/>
      <c r="PNC2167" s="218"/>
      <c r="PND2167" s="218"/>
      <c r="PNE2167" s="218"/>
      <c r="PNF2167" s="218"/>
      <c r="PNG2167" s="218"/>
      <c r="PNH2167" s="218"/>
      <c r="PNI2167" s="218"/>
      <c r="PNJ2167" s="218"/>
      <c r="PNK2167" s="218"/>
      <c r="PNL2167" s="218"/>
      <c r="PNM2167" s="218"/>
      <c r="PNN2167" s="218"/>
      <c r="PNO2167" s="218"/>
      <c r="PNP2167" s="218"/>
      <c r="PNQ2167" s="218"/>
      <c r="PNR2167" s="218"/>
      <c r="PNS2167" s="218"/>
      <c r="PNT2167" s="218"/>
      <c r="PNU2167" s="218"/>
      <c r="PNV2167" s="218"/>
      <c r="PNW2167" s="218"/>
      <c r="PNX2167" s="218"/>
      <c r="PNY2167" s="218"/>
      <c r="PNZ2167" s="218"/>
      <c r="POA2167" s="218"/>
      <c r="POB2167" s="218"/>
      <c r="POC2167" s="218"/>
      <c r="POD2167" s="218"/>
      <c r="POE2167" s="218"/>
      <c r="POF2167" s="218"/>
      <c r="POG2167" s="218"/>
      <c r="POH2167" s="218"/>
      <c r="POI2167" s="218"/>
      <c r="POJ2167" s="218"/>
      <c r="POK2167" s="218"/>
      <c r="POL2167" s="218"/>
      <c r="POM2167" s="218"/>
      <c r="PON2167" s="218"/>
      <c r="POO2167" s="218"/>
      <c r="POP2167" s="218"/>
      <c r="POQ2167" s="218"/>
      <c r="POR2167" s="218"/>
      <c r="POS2167" s="218"/>
      <c r="POT2167" s="218"/>
      <c r="POU2167" s="218"/>
      <c r="POV2167" s="218"/>
      <c r="POW2167" s="218"/>
      <c r="POX2167" s="218"/>
      <c r="POY2167" s="218"/>
      <c r="POZ2167" s="218"/>
      <c r="PPA2167" s="218"/>
      <c r="PPB2167" s="218"/>
      <c r="PPC2167" s="218"/>
      <c r="PPD2167" s="218"/>
      <c r="PPE2167" s="218"/>
      <c r="PPF2167" s="218"/>
      <c r="PPG2167" s="218"/>
      <c r="PPH2167" s="218"/>
      <c r="PPI2167" s="218"/>
      <c r="PPJ2167" s="218"/>
      <c r="PPK2167" s="218"/>
      <c r="PPL2167" s="218"/>
      <c r="PPM2167" s="218"/>
      <c r="PPN2167" s="218"/>
      <c r="PPO2167" s="218"/>
      <c r="PPP2167" s="218"/>
      <c r="PPQ2167" s="218"/>
      <c r="PPR2167" s="218"/>
      <c r="PPS2167" s="218"/>
      <c r="PPT2167" s="218"/>
      <c r="PPU2167" s="218"/>
      <c r="PPV2167" s="218"/>
      <c r="PPW2167" s="218"/>
      <c r="PPX2167" s="218"/>
      <c r="PPY2167" s="218"/>
      <c r="PPZ2167" s="218"/>
      <c r="PQA2167" s="218"/>
      <c r="PQB2167" s="218"/>
      <c r="PQC2167" s="218"/>
      <c r="PQD2167" s="218"/>
      <c r="PQE2167" s="218"/>
      <c r="PQF2167" s="218"/>
      <c r="PQG2167" s="218"/>
      <c r="PQH2167" s="218"/>
      <c r="PQI2167" s="218"/>
      <c r="PQJ2167" s="218"/>
      <c r="PQK2167" s="218"/>
      <c r="PQL2167" s="218"/>
      <c r="PQM2167" s="218"/>
      <c r="PQN2167" s="218"/>
      <c r="PQO2167" s="218"/>
      <c r="PQP2167" s="218"/>
      <c r="PQQ2167" s="218"/>
      <c r="PQR2167" s="218"/>
      <c r="PQS2167" s="218"/>
      <c r="PQT2167" s="218"/>
      <c r="PQU2167" s="218"/>
      <c r="PQV2167" s="218"/>
      <c r="PQW2167" s="218"/>
      <c r="PQX2167" s="218"/>
      <c r="PQY2167" s="218"/>
      <c r="PQZ2167" s="218"/>
      <c r="PRA2167" s="218"/>
      <c r="PRB2167" s="218"/>
      <c r="PRC2167" s="218"/>
      <c r="PRD2167" s="218"/>
      <c r="PRE2167" s="218"/>
      <c r="PRF2167" s="218"/>
      <c r="PRG2167" s="218"/>
      <c r="PRH2167" s="218"/>
      <c r="PRI2167" s="218"/>
      <c r="PRJ2167" s="218"/>
      <c r="PRK2167" s="218"/>
      <c r="PRL2167" s="218"/>
      <c r="PRM2167" s="218"/>
      <c r="PRN2167" s="218"/>
      <c r="PRO2167" s="218"/>
      <c r="PRP2167" s="218"/>
      <c r="PRQ2167" s="218"/>
      <c r="PRR2167" s="218"/>
      <c r="PRS2167" s="218"/>
      <c r="PRT2167" s="218"/>
      <c r="PRU2167" s="218"/>
      <c r="PRV2167" s="218"/>
      <c r="PRW2167" s="218"/>
      <c r="PRX2167" s="218"/>
      <c r="PRY2167" s="218"/>
      <c r="PRZ2167" s="218"/>
      <c r="PSA2167" s="218"/>
      <c r="PSB2167" s="218"/>
      <c r="PSC2167" s="218"/>
      <c r="PSD2167" s="218"/>
      <c r="PSE2167" s="218"/>
      <c r="PSF2167" s="218"/>
      <c r="PSG2167" s="218"/>
      <c r="PSH2167" s="218"/>
      <c r="PSI2167" s="218"/>
      <c r="PSJ2167" s="218"/>
      <c r="PSK2167" s="218"/>
      <c r="PSL2167" s="218"/>
      <c r="PSM2167" s="218"/>
      <c r="PSN2167" s="218"/>
      <c r="PSO2167" s="218"/>
      <c r="PSP2167" s="218"/>
      <c r="PSQ2167" s="218"/>
      <c r="PSR2167" s="218"/>
      <c r="PSS2167" s="218"/>
      <c r="PST2167" s="218"/>
      <c r="PSU2167" s="218"/>
      <c r="PSV2167" s="218"/>
      <c r="PSW2167" s="218"/>
      <c r="PSX2167" s="218"/>
      <c r="PSY2167" s="218"/>
      <c r="PSZ2167" s="218"/>
      <c r="PTA2167" s="218"/>
      <c r="PTB2167" s="218"/>
      <c r="PTC2167" s="218"/>
      <c r="PTD2167" s="218"/>
      <c r="PTE2167" s="218"/>
      <c r="PTF2167" s="218"/>
      <c r="PTG2167" s="218"/>
      <c r="PTH2167" s="218"/>
      <c r="PTI2167" s="218"/>
      <c r="PTJ2167" s="218"/>
      <c r="PTK2167" s="218"/>
      <c r="PTL2167" s="218"/>
      <c r="PTM2167" s="218"/>
      <c r="PTN2167" s="218"/>
      <c r="PTO2167" s="218"/>
      <c r="PTP2167" s="218"/>
      <c r="PTQ2167" s="218"/>
      <c r="PTR2167" s="218"/>
      <c r="PTS2167" s="218"/>
      <c r="PTT2167" s="218"/>
      <c r="PTU2167" s="218"/>
      <c r="PTV2167" s="218"/>
      <c r="PTW2167" s="218"/>
      <c r="PTX2167" s="218"/>
      <c r="PTY2167" s="218"/>
      <c r="PTZ2167" s="218"/>
      <c r="PUA2167" s="218"/>
      <c r="PUB2167" s="218"/>
      <c r="PUC2167" s="218"/>
      <c r="PUD2167" s="218"/>
      <c r="PUE2167" s="218"/>
      <c r="PUF2167" s="218"/>
      <c r="PUG2167" s="218"/>
      <c r="PUH2167" s="218"/>
      <c r="PUI2167" s="218"/>
      <c r="PUJ2167" s="218"/>
      <c r="PUK2167" s="218"/>
      <c r="PUL2167" s="218"/>
      <c r="PUM2167" s="218"/>
      <c r="PUN2167" s="218"/>
      <c r="PUO2167" s="218"/>
      <c r="PUP2167" s="218"/>
      <c r="PUQ2167" s="218"/>
      <c r="PUR2167" s="218"/>
      <c r="PUS2167" s="218"/>
      <c r="PUT2167" s="218"/>
      <c r="PUU2167" s="218"/>
      <c r="PUV2167" s="218"/>
      <c r="PUW2167" s="218"/>
      <c r="PUX2167" s="218"/>
      <c r="PUY2167" s="218"/>
      <c r="PUZ2167" s="218"/>
      <c r="PVA2167" s="218"/>
      <c r="PVB2167" s="218"/>
      <c r="PVC2167" s="218"/>
      <c r="PVD2167" s="218"/>
      <c r="PVE2167" s="218"/>
      <c r="PVF2167" s="218"/>
      <c r="PVG2167" s="218"/>
      <c r="PVH2167" s="218"/>
      <c r="PVI2167" s="218"/>
      <c r="PVJ2167" s="218"/>
      <c r="PVK2167" s="218"/>
      <c r="PVL2167" s="218"/>
      <c r="PVM2167" s="218"/>
      <c r="PVN2167" s="218"/>
      <c r="PVO2167" s="218"/>
      <c r="PVP2167" s="218"/>
      <c r="PVQ2167" s="218"/>
      <c r="PVR2167" s="218"/>
      <c r="PVS2167" s="218"/>
      <c r="PVT2167" s="218"/>
      <c r="PVU2167" s="218"/>
      <c r="PVV2167" s="218"/>
      <c r="PVW2167" s="218"/>
      <c r="PVX2167" s="218"/>
      <c r="PVY2167" s="218"/>
      <c r="PVZ2167" s="218"/>
      <c r="PWA2167" s="218"/>
      <c r="PWB2167" s="218"/>
      <c r="PWC2167" s="218"/>
      <c r="PWD2167" s="218"/>
      <c r="PWE2167" s="218"/>
      <c r="PWF2167" s="218"/>
      <c r="PWG2167" s="218"/>
      <c r="PWH2167" s="218"/>
      <c r="PWI2167" s="218"/>
      <c r="PWJ2167" s="218"/>
      <c r="PWK2167" s="218"/>
      <c r="PWL2167" s="218"/>
      <c r="PWM2167" s="218"/>
      <c r="PWN2167" s="218"/>
      <c r="PWO2167" s="218"/>
      <c r="PWP2167" s="218"/>
      <c r="PWQ2167" s="218"/>
      <c r="PWR2167" s="218"/>
      <c r="PWS2167" s="218"/>
      <c r="PWT2167" s="218"/>
      <c r="PWU2167" s="218"/>
      <c r="PWV2167" s="218"/>
      <c r="PWW2167" s="218"/>
      <c r="PWX2167" s="218"/>
      <c r="PWY2167" s="218"/>
      <c r="PWZ2167" s="218"/>
      <c r="PXA2167" s="218"/>
      <c r="PXB2167" s="218"/>
      <c r="PXC2167" s="218"/>
      <c r="PXD2167" s="218"/>
      <c r="PXE2167" s="218"/>
      <c r="PXF2167" s="218"/>
      <c r="PXG2167" s="218"/>
      <c r="PXH2167" s="218"/>
      <c r="PXI2167" s="218"/>
      <c r="PXJ2167" s="218"/>
      <c r="PXK2167" s="218"/>
      <c r="PXL2167" s="218"/>
      <c r="PXM2167" s="218"/>
      <c r="PXN2167" s="218"/>
      <c r="PXO2167" s="218"/>
      <c r="PXP2167" s="218"/>
      <c r="PXQ2167" s="218"/>
      <c r="PXR2167" s="218"/>
      <c r="PXS2167" s="218"/>
      <c r="PXT2167" s="218"/>
      <c r="PXU2167" s="218"/>
      <c r="PXV2167" s="218"/>
      <c r="PXW2167" s="218"/>
      <c r="PXX2167" s="218"/>
      <c r="PXY2167" s="218"/>
      <c r="PXZ2167" s="218"/>
      <c r="PYA2167" s="218"/>
      <c r="PYB2167" s="218"/>
      <c r="PYC2167" s="218"/>
      <c r="PYD2167" s="218"/>
      <c r="PYE2167" s="218"/>
      <c r="PYF2167" s="218"/>
      <c r="PYG2167" s="218"/>
      <c r="PYH2167" s="218"/>
      <c r="PYI2167" s="218"/>
      <c r="PYJ2167" s="218"/>
      <c r="PYK2167" s="218"/>
      <c r="PYL2167" s="218"/>
      <c r="PYM2167" s="218"/>
      <c r="PYN2167" s="218"/>
      <c r="PYO2167" s="218"/>
      <c r="PYP2167" s="218"/>
      <c r="PYQ2167" s="218"/>
      <c r="PYR2167" s="218"/>
      <c r="PYS2167" s="218"/>
      <c r="PYT2167" s="218"/>
      <c r="PYU2167" s="218"/>
      <c r="PYV2167" s="218"/>
      <c r="PYW2167" s="218"/>
      <c r="PYX2167" s="218"/>
      <c r="PYY2167" s="218"/>
      <c r="PYZ2167" s="218"/>
      <c r="PZA2167" s="218"/>
      <c r="PZB2167" s="218"/>
      <c r="PZC2167" s="218"/>
      <c r="PZD2167" s="218"/>
      <c r="PZE2167" s="218"/>
      <c r="PZF2167" s="218"/>
      <c r="PZG2167" s="218"/>
      <c r="PZH2167" s="218"/>
      <c r="PZI2167" s="218"/>
      <c r="PZJ2167" s="218"/>
      <c r="PZK2167" s="218"/>
      <c r="PZL2167" s="218"/>
      <c r="PZM2167" s="218"/>
      <c r="PZN2167" s="218"/>
      <c r="PZO2167" s="218"/>
      <c r="PZP2167" s="218"/>
      <c r="PZQ2167" s="218"/>
      <c r="PZR2167" s="218"/>
      <c r="PZS2167" s="218"/>
      <c r="PZT2167" s="218"/>
      <c r="PZU2167" s="218"/>
      <c r="PZV2167" s="218"/>
      <c r="PZW2167" s="218"/>
      <c r="PZX2167" s="218"/>
      <c r="PZY2167" s="218"/>
      <c r="PZZ2167" s="218"/>
      <c r="QAA2167" s="218"/>
      <c r="QAB2167" s="218"/>
      <c r="QAC2167" s="218"/>
      <c r="QAD2167" s="218"/>
      <c r="QAE2167" s="218"/>
      <c r="QAF2167" s="218"/>
      <c r="QAG2167" s="218"/>
      <c r="QAH2167" s="218"/>
      <c r="QAI2167" s="218"/>
      <c r="QAJ2167" s="218"/>
      <c r="QAK2167" s="218"/>
      <c r="QAL2167" s="218"/>
      <c r="QAM2167" s="218"/>
      <c r="QAN2167" s="218"/>
      <c r="QAO2167" s="218"/>
      <c r="QAP2167" s="218"/>
      <c r="QAQ2167" s="218"/>
      <c r="QAR2167" s="218"/>
      <c r="QAS2167" s="218"/>
      <c r="QAT2167" s="218"/>
      <c r="QAU2167" s="218"/>
      <c r="QAV2167" s="218"/>
      <c r="QAW2167" s="218"/>
      <c r="QAX2167" s="218"/>
      <c r="QAY2167" s="218"/>
      <c r="QAZ2167" s="218"/>
      <c r="QBA2167" s="218"/>
      <c r="QBB2167" s="218"/>
      <c r="QBC2167" s="218"/>
      <c r="QBD2167" s="218"/>
      <c r="QBE2167" s="218"/>
      <c r="QBF2167" s="218"/>
      <c r="QBG2167" s="218"/>
      <c r="QBH2167" s="218"/>
      <c r="QBI2167" s="218"/>
      <c r="QBJ2167" s="218"/>
      <c r="QBK2167" s="218"/>
      <c r="QBL2167" s="218"/>
      <c r="QBM2167" s="218"/>
      <c r="QBN2167" s="218"/>
      <c r="QBO2167" s="218"/>
      <c r="QBP2167" s="218"/>
      <c r="QBQ2167" s="218"/>
      <c r="QBR2167" s="218"/>
      <c r="QBS2167" s="218"/>
      <c r="QBT2167" s="218"/>
      <c r="QBU2167" s="218"/>
      <c r="QBV2167" s="218"/>
      <c r="QBW2167" s="218"/>
      <c r="QBX2167" s="218"/>
      <c r="QBY2167" s="218"/>
      <c r="QBZ2167" s="218"/>
      <c r="QCA2167" s="218"/>
      <c r="QCB2167" s="218"/>
      <c r="QCC2167" s="218"/>
      <c r="QCD2167" s="218"/>
      <c r="QCE2167" s="218"/>
      <c r="QCF2167" s="218"/>
      <c r="QCG2167" s="218"/>
      <c r="QCH2167" s="218"/>
      <c r="QCI2167" s="218"/>
      <c r="QCJ2167" s="218"/>
      <c r="QCK2167" s="218"/>
      <c r="QCL2167" s="218"/>
      <c r="QCM2167" s="218"/>
      <c r="QCN2167" s="218"/>
      <c r="QCO2167" s="218"/>
      <c r="QCP2167" s="218"/>
      <c r="QCQ2167" s="218"/>
      <c r="QCR2167" s="218"/>
      <c r="QCS2167" s="218"/>
      <c r="QCT2167" s="218"/>
      <c r="QCU2167" s="218"/>
      <c r="QCV2167" s="218"/>
      <c r="QCW2167" s="218"/>
      <c r="QCX2167" s="218"/>
      <c r="QCY2167" s="218"/>
      <c r="QCZ2167" s="218"/>
      <c r="QDA2167" s="218"/>
      <c r="QDB2167" s="218"/>
      <c r="QDC2167" s="218"/>
      <c r="QDD2167" s="218"/>
      <c r="QDE2167" s="218"/>
      <c r="QDF2167" s="218"/>
      <c r="QDG2167" s="218"/>
      <c r="QDH2167" s="218"/>
      <c r="QDI2167" s="218"/>
      <c r="QDJ2167" s="218"/>
      <c r="QDK2167" s="218"/>
      <c r="QDL2167" s="218"/>
      <c r="QDM2167" s="218"/>
      <c r="QDN2167" s="218"/>
      <c r="QDO2167" s="218"/>
      <c r="QDP2167" s="218"/>
      <c r="QDQ2167" s="218"/>
      <c r="QDR2167" s="218"/>
      <c r="QDS2167" s="218"/>
      <c r="QDT2167" s="218"/>
      <c r="QDU2167" s="218"/>
      <c r="QDV2167" s="218"/>
      <c r="QDW2167" s="218"/>
      <c r="QDX2167" s="218"/>
      <c r="QDY2167" s="218"/>
      <c r="QDZ2167" s="218"/>
      <c r="QEA2167" s="218"/>
      <c r="QEB2167" s="218"/>
      <c r="QEC2167" s="218"/>
      <c r="QED2167" s="218"/>
      <c r="QEE2167" s="218"/>
      <c r="QEF2167" s="218"/>
      <c r="QEG2167" s="218"/>
      <c r="QEH2167" s="218"/>
      <c r="QEI2167" s="218"/>
      <c r="QEJ2167" s="218"/>
      <c r="QEK2167" s="218"/>
      <c r="QEL2167" s="218"/>
      <c r="QEM2167" s="218"/>
      <c r="QEN2167" s="218"/>
      <c r="QEO2167" s="218"/>
      <c r="QEP2167" s="218"/>
      <c r="QEQ2167" s="218"/>
      <c r="QER2167" s="218"/>
      <c r="QES2167" s="218"/>
      <c r="QET2167" s="218"/>
      <c r="QEU2167" s="218"/>
      <c r="QEV2167" s="218"/>
      <c r="QEW2167" s="218"/>
      <c r="QEX2167" s="218"/>
      <c r="QEY2167" s="218"/>
      <c r="QEZ2167" s="218"/>
      <c r="QFA2167" s="218"/>
      <c r="QFB2167" s="218"/>
      <c r="QFC2167" s="218"/>
      <c r="QFD2167" s="218"/>
      <c r="QFE2167" s="218"/>
      <c r="QFF2167" s="218"/>
      <c r="QFG2167" s="218"/>
      <c r="QFH2167" s="218"/>
      <c r="QFI2167" s="218"/>
      <c r="QFJ2167" s="218"/>
      <c r="QFK2167" s="218"/>
      <c r="QFL2167" s="218"/>
      <c r="QFM2167" s="218"/>
      <c r="QFN2167" s="218"/>
      <c r="QFO2167" s="218"/>
      <c r="QFP2167" s="218"/>
      <c r="QFQ2167" s="218"/>
      <c r="QFR2167" s="218"/>
      <c r="QFS2167" s="218"/>
      <c r="QFT2167" s="218"/>
      <c r="QFU2167" s="218"/>
      <c r="QFV2167" s="218"/>
      <c r="QFW2167" s="218"/>
      <c r="QFX2167" s="218"/>
      <c r="QFY2167" s="218"/>
      <c r="QFZ2167" s="218"/>
      <c r="QGA2167" s="218"/>
      <c r="QGB2167" s="218"/>
      <c r="QGC2167" s="218"/>
      <c r="QGD2167" s="218"/>
      <c r="QGE2167" s="218"/>
      <c r="QGF2167" s="218"/>
      <c r="QGG2167" s="218"/>
      <c r="QGH2167" s="218"/>
      <c r="QGI2167" s="218"/>
      <c r="QGJ2167" s="218"/>
      <c r="QGK2167" s="218"/>
      <c r="QGL2167" s="218"/>
      <c r="QGM2167" s="218"/>
      <c r="QGN2167" s="218"/>
      <c r="QGO2167" s="218"/>
      <c r="QGP2167" s="218"/>
      <c r="QGQ2167" s="218"/>
      <c r="QGR2167" s="218"/>
      <c r="QGS2167" s="218"/>
      <c r="QGT2167" s="218"/>
      <c r="QGU2167" s="218"/>
      <c r="QGV2167" s="218"/>
      <c r="QGW2167" s="218"/>
      <c r="QGX2167" s="218"/>
      <c r="QGY2167" s="218"/>
      <c r="QGZ2167" s="218"/>
      <c r="QHA2167" s="218"/>
      <c r="QHB2167" s="218"/>
      <c r="QHC2167" s="218"/>
      <c r="QHD2167" s="218"/>
      <c r="QHE2167" s="218"/>
      <c r="QHF2167" s="218"/>
      <c r="QHG2167" s="218"/>
      <c r="QHH2167" s="218"/>
      <c r="QHI2167" s="218"/>
      <c r="QHJ2167" s="218"/>
      <c r="QHK2167" s="218"/>
      <c r="QHL2167" s="218"/>
      <c r="QHM2167" s="218"/>
      <c r="QHN2167" s="218"/>
      <c r="QHO2167" s="218"/>
      <c r="QHP2167" s="218"/>
      <c r="QHQ2167" s="218"/>
      <c r="QHR2167" s="218"/>
      <c r="QHS2167" s="218"/>
      <c r="QHT2167" s="218"/>
      <c r="QHU2167" s="218"/>
      <c r="QHV2167" s="218"/>
      <c r="QHW2167" s="218"/>
      <c r="QHX2167" s="218"/>
      <c r="QHY2167" s="218"/>
      <c r="QHZ2167" s="218"/>
      <c r="QIA2167" s="218"/>
      <c r="QIB2167" s="218"/>
      <c r="QIC2167" s="218"/>
      <c r="QID2167" s="218"/>
      <c r="QIE2167" s="218"/>
      <c r="QIF2167" s="218"/>
      <c r="QIG2167" s="218"/>
      <c r="QIH2167" s="218"/>
      <c r="QII2167" s="218"/>
      <c r="QIJ2167" s="218"/>
      <c r="QIK2167" s="218"/>
      <c r="QIL2167" s="218"/>
      <c r="QIM2167" s="218"/>
      <c r="QIN2167" s="218"/>
      <c r="QIO2167" s="218"/>
      <c r="QIP2167" s="218"/>
      <c r="QIQ2167" s="218"/>
      <c r="QIR2167" s="218"/>
      <c r="QIS2167" s="218"/>
      <c r="QIT2167" s="218"/>
      <c r="QIU2167" s="218"/>
      <c r="QIV2167" s="218"/>
      <c r="QIW2167" s="218"/>
      <c r="QIX2167" s="218"/>
      <c r="QIY2167" s="218"/>
      <c r="QIZ2167" s="218"/>
      <c r="QJA2167" s="218"/>
      <c r="QJB2167" s="218"/>
      <c r="QJC2167" s="218"/>
      <c r="QJD2167" s="218"/>
      <c r="QJE2167" s="218"/>
      <c r="QJF2167" s="218"/>
      <c r="QJG2167" s="218"/>
      <c r="QJH2167" s="218"/>
      <c r="QJI2167" s="218"/>
      <c r="QJJ2167" s="218"/>
      <c r="QJK2167" s="218"/>
      <c r="QJL2167" s="218"/>
      <c r="QJM2167" s="218"/>
      <c r="QJN2167" s="218"/>
      <c r="QJO2167" s="218"/>
      <c r="QJP2167" s="218"/>
      <c r="QJQ2167" s="218"/>
      <c r="QJR2167" s="218"/>
      <c r="QJS2167" s="218"/>
      <c r="QJT2167" s="218"/>
      <c r="QJU2167" s="218"/>
      <c r="QJV2167" s="218"/>
      <c r="QJW2167" s="218"/>
      <c r="QJX2167" s="218"/>
      <c r="QJY2167" s="218"/>
      <c r="QJZ2167" s="218"/>
      <c r="QKA2167" s="218"/>
      <c r="QKB2167" s="218"/>
      <c r="QKC2167" s="218"/>
      <c r="QKD2167" s="218"/>
      <c r="QKE2167" s="218"/>
      <c r="QKF2167" s="218"/>
      <c r="QKG2167" s="218"/>
      <c r="QKH2167" s="218"/>
      <c r="QKI2167" s="218"/>
      <c r="QKJ2167" s="218"/>
      <c r="QKK2167" s="218"/>
      <c r="QKL2167" s="218"/>
      <c r="QKM2167" s="218"/>
      <c r="QKN2167" s="218"/>
      <c r="QKO2167" s="218"/>
      <c r="QKP2167" s="218"/>
      <c r="QKQ2167" s="218"/>
      <c r="QKR2167" s="218"/>
      <c r="QKS2167" s="218"/>
      <c r="QKT2167" s="218"/>
      <c r="QKU2167" s="218"/>
      <c r="QKV2167" s="218"/>
      <c r="QKW2167" s="218"/>
      <c r="QKX2167" s="218"/>
      <c r="QKY2167" s="218"/>
      <c r="QKZ2167" s="218"/>
      <c r="QLA2167" s="218"/>
      <c r="QLB2167" s="218"/>
      <c r="QLC2167" s="218"/>
      <c r="QLD2167" s="218"/>
      <c r="QLE2167" s="218"/>
      <c r="QLF2167" s="218"/>
      <c r="QLG2167" s="218"/>
      <c r="QLH2167" s="218"/>
      <c r="QLI2167" s="218"/>
      <c r="QLJ2167" s="218"/>
      <c r="QLK2167" s="218"/>
      <c r="QLL2167" s="218"/>
      <c r="QLM2167" s="218"/>
      <c r="QLN2167" s="218"/>
      <c r="QLO2167" s="218"/>
      <c r="QLP2167" s="218"/>
      <c r="QLQ2167" s="218"/>
      <c r="QLR2167" s="218"/>
      <c r="QLS2167" s="218"/>
      <c r="QLT2167" s="218"/>
      <c r="QLU2167" s="218"/>
      <c r="QLV2167" s="218"/>
      <c r="QLW2167" s="218"/>
      <c r="QLX2167" s="218"/>
      <c r="QLY2167" s="218"/>
      <c r="QLZ2167" s="218"/>
      <c r="QMA2167" s="218"/>
      <c r="QMB2167" s="218"/>
      <c r="QMC2167" s="218"/>
      <c r="QMD2167" s="218"/>
      <c r="QME2167" s="218"/>
      <c r="QMF2167" s="218"/>
      <c r="QMG2167" s="218"/>
      <c r="QMH2167" s="218"/>
      <c r="QMI2167" s="218"/>
      <c r="QMJ2167" s="218"/>
      <c r="QMK2167" s="218"/>
      <c r="QML2167" s="218"/>
      <c r="QMM2167" s="218"/>
      <c r="QMN2167" s="218"/>
      <c r="QMO2167" s="218"/>
      <c r="QMP2167" s="218"/>
      <c r="QMQ2167" s="218"/>
      <c r="QMR2167" s="218"/>
      <c r="QMS2167" s="218"/>
      <c r="QMT2167" s="218"/>
      <c r="QMU2167" s="218"/>
      <c r="QMV2167" s="218"/>
      <c r="QMW2167" s="218"/>
      <c r="QMX2167" s="218"/>
      <c r="QMY2167" s="218"/>
      <c r="QMZ2167" s="218"/>
      <c r="QNA2167" s="218"/>
      <c r="QNB2167" s="218"/>
      <c r="QNC2167" s="218"/>
      <c r="QND2167" s="218"/>
      <c r="QNE2167" s="218"/>
      <c r="QNF2167" s="218"/>
      <c r="QNG2167" s="218"/>
      <c r="QNH2167" s="218"/>
      <c r="QNI2167" s="218"/>
      <c r="QNJ2167" s="218"/>
      <c r="QNK2167" s="218"/>
      <c r="QNL2167" s="218"/>
      <c r="QNM2167" s="218"/>
      <c r="QNN2167" s="218"/>
      <c r="QNO2167" s="218"/>
      <c r="QNP2167" s="218"/>
      <c r="QNQ2167" s="218"/>
      <c r="QNR2167" s="218"/>
      <c r="QNS2167" s="218"/>
      <c r="QNT2167" s="218"/>
      <c r="QNU2167" s="218"/>
      <c r="QNV2167" s="218"/>
      <c r="QNW2167" s="218"/>
      <c r="QNX2167" s="218"/>
      <c r="QNY2167" s="218"/>
      <c r="QNZ2167" s="218"/>
      <c r="QOA2167" s="218"/>
      <c r="QOB2167" s="218"/>
      <c r="QOC2167" s="218"/>
      <c r="QOD2167" s="218"/>
      <c r="QOE2167" s="218"/>
      <c r="QOF2167" s="218"/>
      <c r="QOG2167" s="218"/>
      <c r="QOH2167" s="218"/>
      <c r="QOI2167" s="218"/>
      <c r="QOJ2167" s="218"/>
      <c r="QOK2167" s="218"/>
      <c r="QOL2167" s="218"/>
      <c r="QOM2167" s="218"/>
      <c r="QON2167" s="218"/>
      <c r="QOO2167" s="218"/>
      <c r="QOP2167" s="218"/>
      <c r="QOQ2167" s="218"/>
      <c r="QOR2167" s="218"/>
      <c r="QOS2167" s="218"/>
      <c r="QOT2167" s="218"/>
      <c r="QOU2167" s="218"/>
      <c r="QOV2167" s="218"/>
      <c r="QOW2167" s="218"/>
      <c r="QOX2167" s="218"/>
      <c r="QOY2167" s="218"/>
      <c r="QOZ2167" s="218"/>
      <c r="QPA2167" s="218"/>
      <c r="QPB2167" s="218"/>
      <c r="QPC2167" s="218"/>
      <c r="QPD2167" s="218"/>
      <c r="QPE2167" s="218"/>
      <c r="QPF2167" s="218"/>
      <c r="QPG2167" s="218"/>
      <c r="QPH2167" s="218"/>
      <c r="QPI2167" s="218"/>
      <c r="QPJ2167" s="218"/>
      <c r="QPK2167" s="218"/>
      <c r="QPL2167" s="218"/>
      <c r="QPM2167" s="218"/>
      <c r="QPN2167" s="218"/>
      <c r="QPO2167" s="218"/>
      <c r="QPP2167" s="218"/>
      <c r="QPQ2167" s="218"/>
      <c r="QPR2167" s="218"/>
      <c r="QPS2167" s="218"/>
      <c r="QPT2167" s="218"/>
      <c r="QPU2167" s="218"/>
      <c r="QPV2167" s="218"/>
      <c r="QPW2167" s="218"/>
      <c r="QPX2167" s="218"/>
      <c r="QPY2167" s="218"/>
      <c r="QPZ2167" s="218"/>
      <c r="QQA2167" s="218"/>
      <c r="QQB2167" s="218"/>
      <c r="QQC2167" s="218"/>
      <c r="QQD2167" s="218"/>
      <c r="QQE2167" s="218"/>
      <c r="QQF2167" s="218"/>
      <c r="QQG2167" s="218"/>
      <c r="QQH2167" s="218"/>
      <c r="QQI2167" s="218"/>
      <c r="QQJ2167" s="218"/>
      <c r="QQK2167" s="218"/>
      <c r="QQL2167" s="218"/>
      <c r="QQM2167" s="218"/>
      <c r="QQN2167" s="218"/>
      <c r="QQO2167" s="218"/>
      <c r="QQP2167" s="218"/>
      <c r="QQQ2167" s="218"/>
      <c r="QQR2167" s="218"/>
      <c r="QQS2167" s="218"/>
      <c r="QQT2167" s="218"/>
      <c r="QQU2167" s="218"/>
      <c r="QQV2167" s="218"/>
      <c r="QQW2167" s="218"/>
      <c r="QQX2167" s="218"/>
      <c r="QQY2167" s="218"/>
      <c r="QQZ2167" s="218"/>
      <c r="QRA2167" s="218"/>
      <c r="QRB2167" s="218"/>
      <c r="QRC2167" s="218"/>
      <c r="QRD2167" s="218"/>
      <c r="QRE2167" s="218"/>
      <c r="QRF2167" s="218"/>
      <c r="QRG2167" s="218"/>
      <c r="QRH2167" s="218"/>
      <c r="QRI2167" s="218"/>
      <c r="QRJ2167" s="218"/>
      <c r="QRK2167" s="218"/>
      <c r="QRL2167" s="218"/>
      <c r="QRM2167" s="218"/>
      <c r="QRN2167" s="218"/>
      <c r="QRO2167" s="218"/>
      <c r="QRP2167" s="218"/>
      <c r="QRQ2167" s="218"/>
      <c r="QRR2167" s="218"/>
      <c r="QRS2167" s="218"/>
      <c r="QRT2167" s="218"/>
      <c r="QRU2167" s="218"/>
      <c r="QRV2167" s="218"/>
      <c r="QRW2167" s="218"/>
      <c r="QRX2167" s="218"/>
      <c r="QRY2167" s="218"/>
      <c r="QRZ2167" s="218"/>
      <c r="QSA2167" s="218"/>
      <c r="QSB2167" s="218"/>
      <c r="QSC2167" s="218"/>
      <c r="QSD2167" s="218"/>
      <c r="QSE2167" s="218"/>
      <c r="QSF2167" s="218"/>
      <c r="QSG2167" s="218"/>
      <c r="QSH2167" s="218"/>
      <c r="QSI2167" s="218"/>
      <c r="QSJ2167" s="218"/>
      <c r="QSK2167" s="218"/>
      <c r="QSL2167" s="218"/>
      <c r="QSM2167" s="218"/>
      <c r="QSN2167" s="218"/>
      <c r="QSO2167" s="218"/>
      <c r="QSP2167" s="218"/>
      <c r="QSQ2167" s="218"/>
      <c r="QSR2167" s="218"/>
      <c r="QSS2167" s="218"/>
      <c r="QST2167" s="218"/>
      <c r="QSU2167" s="218"/>
      <c r="QSV2167" s="218"/>
      <c r="QSW2167" s="218"/>
      <c r="QSX2167" s="218"/>
      <c r="QSY2167" s="218"/>
      <c r="QSZ2167" s="218"/>
      <c r="QTA2167" s="218"/>
      <c r="QTB2167" s="218"/>
      <c r="QTC2167" s="218"/>
      <c r="QTD2167" s="218"/>
      <c r="QTE2167" s="218"/>
      <c r="QTF2167" s="218"/>
      <c r="QTG2167" s="218"/>
      <c r="QTH2167" s="218"/>
      <c r="QTI2167" s="218"/>
      <c r="QTJ2167" s="218"/>
      <c r="QTK2167" s="218"/>
      <c r="QTL2167" s="218"/>
      <c r="QTM2167" s="218"/>
      <c r="QTN2167" s="218"/>
      <c r="QTO2167" s="218"/>
      <c r="QTP2167" s="218"/>
      <c r="QTQ2167" s="218"/>
      <c r="QTR2167" s="218"/>
      <c r="QTS2167" s="218"/>
      <c r="QTT2167" s="218"/>
      <c r="QTU2167" s="218"/>
      <c r="QTV2167" s="218"/>
      <c r="QTW2167" s="218"/>
      <c r="QTX2167" s="218"/>
      <c r="QTY2167" s="218"/>
      <c r="QTZ2167" s="218"/>
      <c r="QUA2167" s="218"/>
      <c r="QUB2167" s="218"/>
      <c r="QUC2167" s="218"/>
      <c r="QUD2167" s="218"/>
      <c r="QUE2167" s="218"/>
      <c r="QUF2167" s="218"/>
      <c r="QUG2167" s="218"/>
      <c r="QUH2167" s="218"/>
      <c r="QUI2167" s="218"/>
      <c r="QUJ2167" s="218"/>
      <c r="QUK2167" s="218"/>
      <c r="QUL2167" s="218"/>
      <c r="QUM2167" s="218"/>
      <c r="QUN2167" s="218"/>
      <c r="QUO2167" s="218"/>
      <c r="QUP2167" s="218"/>
      <c r="QUQ2167" s="218"/>
      <c r="QUR2167" s="218"/>
      <c r="QUS2167" s="218"/>
      <c r="QUT2167" s="218"/>
      <c r="QUU2167" s="218"/>
      <c r="QUV2167" s="218"/>
      <c r="QUW2167" s="218"/>
      <c r="QUX2167" s="218"/>
      <c r="QUY2167" s="218"/>
      <c r="QUZ2167" s="218"/>
      <c r="QVA2167" s="218"/>
      <c r="QVB2167" s="218"/>
      <c r="QVC2167" s="218"/>
      <c r="QVD2167" s="218"/>
      <c r="QVE2167" s="218"/>
      <c r="QVF2167" s="218"/>
      <c r="QVG2167" s="218"/>
      <c r="QVH2167" s="218"/>
      <c r="QVI2167" s="218"/>
      <c r="QVJ2167" s="218"/>
      <c r="QVK2167" s="218"/>
      <c r="QVL2167" s="218"/>
      <c r="QVM2167" s="218"/>
      <c r="QVN2167" s="218"/>
      <c r="QVO2167" s="218"/>
      <c r="QVP2167" s="218"/>
      <c r="QVQ2167" s="218"/>
      <c r="QVR2167" s="218"/>
      <c r="QVS2167" s="218"/>
      <c r="QVT2167" s="218"/>
      <c r="QVU2167" s="218"/>
      <c r="QVV2167" s="218"/>
      <c r="QVW2167" s="218"/>
      <c r="QVX2167" s="218"/>
      <c r="QVY2167" s="218"/>
      <c r="QVZ2167" s="218"/>
      <c r="QWA2167" s="218"/>
      <c r="QWB2167" s="218"/>
      <c r="QWC2167" s="218"/>
      <c r="QWD2167" s="218"/>
      <c r="QWE2167" s="218"/>
      <c r="QWF2167" s="218"/>
      <c r="QWG2167" s="218"/>
      <c r="QWH2167" s="218"/>
      <c r="QWI2167" s="218"/>
      <c r="QWJ2167" s="218"/>
      <c r="QWK2167" s="218"/>
      <c r="QWL2167" s="218"/>
      <c r="QWM2167" s="218"/>
      <c r="QWN2167" s="218"/>
      <c r="QWO2167" s="218"/>
      <c r="QWP2167" s="218"/>
      <c r="QWQ2167" s="218"/>
      <c r="QWR2167" s="218"/>
      <c r="QWS2167" s="218"/>
      <c r="QWT2167" s="218"/>
      <c r="QWU2167" s="218"/>
      <c r="QWV2167" s="218"/>
      <c r="QWW2167" s="218"/>
      <c r="QWX2167" s="218"/>
      <c r="QWY2167" s="218"/>
      <c r="QWZ2167" s="218"/>
      <c r="QXA2167" s="218"/>
      <c r="QXB2167" s="218"/>
      <c r="QXC2167" s="218"/>
      <c r="QXD2167" s="218"/>
      <c r="QXE2167" s="218"/>
      <c r="QXF2167" s="218"/>
      <c r="QXG2167" s="218"/>
      <c r="QXH2167" s="218"/>
      <c r="QXI2167" s="218"/>
      <c r="QXJ2167" s="218"/>
      <c r="QXK2167" s="218"/>
      <c r="QXL2167" s="218"/>
      <c r="QXM2167" s="218"/>
      <c r="QXN2167" s="218"/>
      <c r="QXO2167" s="218"/>
      <c r="QXP2167" s="218"/>
      <c r="QXQ2167" s="218"/>
      <c r="QXR2167" s="218"/>
      <c r="QXS2167" s="218"/>
      <c r="QXT2167" s="218"/>
      <c r="QXU2167" s="218"/>
      <c r="QXV2167" s="218"/>
      <c r="QXW2167" s="218"/>
      <c r="QXX2167" s="218"/>
      <c r="QXY2167" s="218"/>
      <c r="QXZ2167" s="218"/>
      <c r="QYA2167" s="218"/>
      <c r="QYB2167" s="218"/>
      <c r="QYC2167" s="218"/>
      <c r="QYD2167" s="218"/>
      <c r="QYE2167" s="218"/>
      <c r="QYF2167" s="218"/>
      <c r="QYG2167" s="218"/>
      <c r="QYH2167" s="218"/>
      <c r="QYI2167" s="218"/>
      <c r="QYJ2167" s="218"/>
      <c r="QYK2167" s="218"/>
      <c r="QYL2167" s="218"/>
      <c r="QYM2167" s="218"/>
      <c r="QYN2167" s="218"/>
      <c r="QYO2167" s="218"/>
      <c r="QYP2167" s="218"/>
      <c r="QYQ2167" s="218"/>
      <c r="QYR2167" s="218"/>
      <c r="QYS2167" s="218"/>
      <c r="QYT2167" s="218"/>
      <c r="QYU2167" s="218"/>
      <c r="QYV2167" s="218"/>
      <c r="QYW2167" s="218"/>
      <c r="QYX2167" s="218"/>
      <c r="QYY2167" s="218"/>
      <c r="QYZ2167" s="218"/>
      <c r="QZA2167" s="218"/>
      <c r="QZB2167" s="218"/>
      <c r="QZC2167" s="218"/>
      <c r="QZD2167" s="218"/>
      <c r="QZE2167" s="218"/>
      <c r="QZF2167" s="218"/>
      <c r="QZG2167" s="218"/>
      <c r="QZH2167" s="218"/>
      <c r="QZI2167" s="218"/>
      <c r="QZJ2167" s="218"/>
      <c r="QZK2167" s="218"/>
      <c r="QZL2167" s="218"/>
      <c r="QZM2167" s="218"/>
      <c r="QZN2167" s="218"/>
      <c r="QZO2167" s="218"/>
      <c r="QZP2167" s="218"/>
      <c r="QZQ2167" s="218"/>
      <c r="QZR2167" s="218"/>
      <c r="QZS2167" s="218"/>
      <c r="QZT2167" s="218"/>
      <c r="QZU2167" s="218"/>
      <c r="QZV2167" s="218"/>
      <c r="QZW2167" s="218"/>
      <c r="QZX2167" s="218"/>
      <c r="QZY2167" s="218"/>
      <c r="QZZ2167" s="218"/>
      <c r="RAA2167" s="218"/>
      <c r="RAB2167" s="218"/>
      <c r="RAC2167" s="218"/>
      <c r="RAD2167" s="218"/>
      <c r="RAE2167" s="218"/>
      <c r="RAF2167" s="218"/>
      <c r="RAG2167" s="218"/>
      <c r="RAH2167" s="218"/>
      <c r="RAI2167" s="218"/>
      <c r="RAJ2167" s="218"/>
      <c r="RAK2167" s="218"/>
      <c r="RAL2167" s="218"/>
      <c r="RAM2167" s="218"/>
      <c r="RAN2167" s="218"/>
      <c r="RAO2167" s="218"/>
      <c r="RAP2167" s="218"/>
      <c r="RAQ2167" s="218"/>
      <c r="RAR2167" s="218"/>
      <c r="RAS2167" s="218"/>
      <c r="RAT2167" s="218"/>
      <c r="RAU2167" s="218"/>
      <c r="RAV2167" s="218"/>
      <c r="RAW2167" s="218"/>
      <c r="RAX2167" s="218"/>
      <c r="RAY2167" s="218"/>
      <c r="RAZ2167" s="218"/>
      <c r="RBA2167" s="218"/>
      <c r="RBB2167" s="218"/>
      <c r="RBC2167" s="218"/>
      <c r="RBD2167" s="218"/>
      <c r="RBE2167" s="218"/>
      <c r="RBF2167" s="218"/>
      <c r="RBG2167" s="218"/>
      <c r="RBH2167" s="218"/>
      <c r="RBI2167" s="218"/>
      <c r="RBJ2167" s="218"/>
      <c r="RBK2167" s="218"/>
      <c r="RBL2167" s="218"/>
      <c r="RBM2167" s="218"/>
      <c r="RBN2167" s="218"/>
      <c r="RBO2167" s="218"/>
      <c r="RBP2167" s="218"/>
      <c r="RBQ2167" s="218"/>
      <c r="RBR2167" s="218"/>
      <c r="RBS2167" s="218"/>
      <c r="RBT2167" s="218"/>
      <c r="RBU2167" s="218"/>
      <c r="RBV2167" s="218"/>
      <c r="RBW2167" s="218"/>
      <c r="RBX2167" s="218"/>
      <c r="RBY2167" s="218"/>
      <c r="RBZ2167" s="218"/>
      <c r="RCA2167" s="218"/>
      <c r="RCB2167" s="218"/>
      <c r="RCC2167" s="218"/>
      <c r="RCD2167" s="218"/>
      <c r="RCE2167" s="218"/>
      <c r="RCF2167" s="218"/>
      <c r="RCG2167" s="218"/>
      <c r="RCH2167" s="218"/>
      <c r="RCI2167" s="218"/>
      <c r="RCJ2167" s="218"/>
      <c r="RCK2167" s="218"/>
      <c r="RCL2167" s="218"/>
      <c r="RCM2167" s="218"/>
      <c r="RCN2167" s="218"/>
      <c r="RCO2167" s="218"/>
      <c r="RCP2167" s="218"/>
      <c r="RCQ2167" s="218"/>
      <c r="RCR2167" s="218"/>
      <c r="RCS2167" s="218"/>
      <c r="RCT2167" s="218"/>
      <c r="RCU2167" s="218"/>
      <c r="RCV2167" s="218"/>
      <c r="RCW2167" s="218"/>
      <c r="RCX2167" s="218"/>
      <c r="RCY2167" s="218"/>
      <c r="RCZ2167" s="218"/>
      <c r="RDA2167" s="218"/>
      <c r="RDB2167" s="218"/>
      <c r="RDC2167" s="218"/>
      <c r="RDD2167" s="218"/>
      <c r="RDE2167" s="218"/>
      <c r="RDF2167" s="218"/>
      <c r="RDG2167" s="218"/>
      <c r="RDH2167" s="218"/>
      <c r="RDI2167" s="218"/>
      <c r="RDJ2167" s="218"/>
      <c r="RDK2167" s="218"/>
      <c r="RDL2167" s="218"/>
      <c r="RDM2167" s="218"/>
      <c r="RDN2167" s="218"/>
      <c r="RDO2167" s="218"/>
      <c r="RDP2167" s="218"/>
      <c r="RDQ2167" s="218"/>
      <c r="RDR2167" s="218"/>
      <c r="RDS2167" s="218"/>
      <c r="RDT2167" s="218"/>
      <c r="RDU2167" s="218"/>
      <c r="RDV2167" s="218"/>
      <c r="RDW2167" s="218"/>
      <c r="RDX2167" s="218"/>
      <c r="RDY2167" s="218"/>
      <c r="RDZ2167" s="218"/>
      <c r="REA2167" s="218"/>
      <c r="REB2167" s="218"/>
      <c r="REC2167" s="218"/>
      <c r="RED2167" s="218"/>
      <c r="REE2167" s="218"/>
      <c r="REF2167" s="218"/>
      <c r="REG2167" s="218"/>
      <c r="REH2167" s="218"/>
      <c r="REI2167" s="218"/>
      <c r="REJ2167" s="218"/>
      <c r="REK2167" s="218"/>
      <c r="REL2167" s="218"/>
      <c r="REM2167" s="218"/>
      <c r="REN2167" s="218"/>
      <c r="REO2167" s="218"/>
      <c r="REP2167" s="218"/>
      <c r="REQ2167" s="218"/>
      <c r="RER2167" s="218"/>
      <c r="RES2167" s="218"/>
      <c r="RET2167" s="218"/>
      <c r="REU2167" s="218"/>
      <c r="REV2167" s="218"/>
      <c r="REW2167" s="218"/>
      <c r="REX2167" s="218"/>
      <c r="REY2167" s="218"/>
      <c r="REZ2167" s="218"/>
      <c r="RFA2167" s="218"/>
      <c r="RFB2167" s="218"/>
      <c r="RFC2167" s="218"/>
      <c r="RFD2167" s="218"/>
      <c r="RFE2167" s="218"/>
      <c r="RFF2167" s="218"/>
      <c r="RFG2167" s="218"/>
      <c r="RFH2167" s="218"/>
      <c r="RFI2167" s="218"/>
      <c r="RFJ2167" s="218"/>
      <c r="RFK2167" s="218"/>
      <c r="RFL2167" s="218"/>
      <c r="RFM2167" s="218"/>
      <c r="RFN2167" s="218"/>
      <c r="RFO2167" s="218"/>
      <c r="RFP2167" s="218"/>
      <c r="RFQ2167" s="218"/>
      <c r="RFR2167" s="218"/>
      <c r="RFS2167" s="218"/>
      <c r="RFT2167" s="218"/>
      <c r="RFU2167" s="218"/>
      <c r="RFV2167" s="218"/>
      <c r="RFW2167" s="218"/>
      <c r="RFX2167" s="218"/>
      <c r="RFY2167" s="218"/>
      <c r="RFZ2167" s="218"/>
      <c r="RGA2167" s="218"/>
      <c r="RGB2167" s="218"/>
      <c r="RGC2167" s="218"/>
      <c r="RGD2167" s="218"/>
      <c r="RGE2167" s="218"/>
      <c r="RGF2167" s="218"/>
      <c r="RGG2167" s="218"/>
      <c r="RGH2167" s="218"/>
      <c r="RGI2167" s="218"/>
      <c r="RGJ2167" s="218"/>
      <c r="RGK2167" s="218"/>
      <c r="RGL2167" s="218"/>
      <c r="RGM2167" s="218"/>
      <c r="RGN2167" s="218"/>
      <c r="RGO2167" s="218"/>
      <c r="RGP2167" s="218"/>
      <c r="RGQ2167" s="218"/>
      <c r="RGR2167" s="218"/>
      <c r="RGS2167" s="218"/>
      <c r="RGT2167" s="218"/>
      <c r="RGU2167" s="218"/>
      <c r="RGV2167" s="218"/>
      <c r="RGW2167" s="218"/>
      <c r="RGX2167" s="218"/>
      <c r="RGY2167" s="218"/>
      <c r="RGZ2167" s="218"/>
      <c r="RHA2167" s="218"/>
      <c r="RHB2167" s="218"/>
      <c r="RHC2167" s="218"/>
      <c r="RHD2167" s="218"/>
      <c r="RHE2167" s="218"/>
      <c r="RHF2167" s="218"/>
      <c r="RHG2167" s="218"/>
      <c r="RHH2167" s="218"/>
      <c r="RHI2167" s="218"/>
      <c r="RHJ2167" s="218"/>
      <c r="RHK2167" s="218"/>
      <c r="RHL2167" s="218"/>
      <c r="RHM2167" s="218"/>
      <c r="RHN2167" s="218"/>
      <c r="RHO2167" s="218"/>
      <c r="RHP2167" s="218"/>
      <c r="RHQ2167" s="218"/>
      <c r="RHR2167" s="218"/>
      <c r="RHS2167" s="218"/>
      <c r="RHT2167" s="218"/>
      <c r="RHU2167" s="218"/>
      <c r="RHV2167" s="218"/>
      <c r="RHW2167" s="218"/>
      <c r="RHX2167" s="218"/>
      <c r="RHY2167" s="218"/>
      <c r="RHZ2167" s="218"/>
      <c r="RIA2167" s="218"/>
      <c r="RIB2167" s="218"/>
      <c r="RIC2167" s="218"/>
      <c r="RID2167" s="218"/>
      <c r="RIE2167" s="218"/>
      <c r="RIF2167" s="218"/>
      <c r="RIG2167" s="218"/>
      <c r="RIH2167" s="218"/>
      <c r="RII2167" s="218"/>
      <c r="RIJ2167" s="218"/>
      <c r="RIK2167" s="218"/>
      <c r="RIL2167" s="218"/>
      <c r="RIM2167" s="218"/>
      <c r="RIN2167" s="218"/>
      <c r="RIO2167" s="218"/>
      <c r="RIP2167" s="218"/>
      <c r="RIQ2167" s="218"/>
      <c r="RIR2167" s="218"/>
      <c r="RIS2167" s="218"/>
      <c r="RIT2167" s="218"/>
      <c r="RIU2167" s="218"/>
      <c r="RIV2167" s="218"/>
      <c r="RIW2167" s="218"/>
      <c r="RIX2167" s="218"/>
      <c r="RIY2167" s="218"/>
      <c r="RIZ2167" s="218"/>
      <c r="RJA2167" s="218"/>
      <c r="RJB2167" s="218"/>
      <c r="RJC2167" s="218"/>
      <c r="RJD2167" s="218"/>
      <c r="RJE2167" s="218"/>
      <c r="RJF2167" s="218"/>
      <c r="RJG2167" s="218"/>
      <c r="RJH2167" s="218"/>
      <c r="RJI2167" s="218"/>
      <c r="RJJ2167" s="218"/>
      <c r="RJK2167" s="218"/>
      <c r="RJL2167" s="218"/>
      <c r="RJM2167" s="218"/>
      <c r="RJN2167" s="218"/>
      <c r="RJO2167" s="218"/>
      <c r="RJP2167" s="218"/>
      <c r="RJQ2167" s="218"/>
      <c r="RJR2167" s="218"/>
      <c r="RJS2167" s="218"/>
      <c r="RJT2167" s="218"/>
      <c r="RJU2167" s="218"/>
      <c r="RJV2167" s="218"/>
      <c r="RJW2167" s="218"/>
      <c r="RJX2167" s="218"/>
      <c r="RJY2167" s="218"/>
      <c r="RJZ2167" s="218"/>
      <c r="RKA2167" s="218"/>
      <c r="RKB2167" s="218"/>
      <c r="RKC2167" s="218"/>
      <c r="RKD2167" s="218"/>
      <c r="RKE2167" s="218"/>
      <c r="RKF2167" s="218"/>
      <c r="RKG2167" s="218"/>
      <c r="RKH2167" s="218"/>
      <c r="RKI2167" s="218"/>
      <c r="RKJ2167" s="218"/>
      <c r="RKK2167" s="218"/>
      <c r="RKL2167" s="218"/>
      <c r="RKM2167" s="218"/>
      <c r="RKN2167" s="218"/>
      <c r="RKO2167" s="218"/>
      <c r="RKP2167" s="218"/>
      <c r="RKQ2167" s="218"/>
      <c r="RKR2167" s="218"/>
      <c r="RKS2167" s="218"/>
      <c r="RKT2167" s="218"/>
      <c r="RKU2167" s="218"/>
      <c r="RKV2167" s="218"/>
      <c r="RKW2167" s="218"/>
      <c r="RKX2167" s="218"/>
      <c r="RKY2167" s="218"/>
      <c r="RKZ2167" s="218"/>
      <c r="RLA2167" s="218"/>
      <c r="RLB2167" s="218"/>
      <c r="RLC2167" s="218"/>
      <c r="RLD2167" s="218"/>
      <c r="RLE2167" s="218"/>
      <c r="RLF2167" s="218"/>
      <c r="RLG2167" s="218"/>
      <c r="RLH2167" s="218"/>
      <c r="RLI2167" s="218"/>
      <c r="RLJ2167" s="218"/>
      <c r="RLK2167" s="218"/>
      <c r="RLL2167" s="218"/>
      <c r="RLM2167" s="218"/>
      <c r="RLN2167" s="218"/>
      <c r="RLO2167" s="218"/>
      <c r="RLP2167" s="218"/>
      <c r="RLQ2167" s="218"/>
      <c r="RLR2167" s="218"/>
      <c r="RLS2167" s="218"/>
      <c r="RLT2167" s="218"/>
      <c r="RLU2167" s="218"/>
      <c r="RLV2167" s="218"/>
      <c r="RLW2167" s="218"/>
      <c r="RLX2167" s="218"/>
      <c r="RLY2167" s="218"/>
      <c r="RLZ2167" s="218"/>
      <c r="RMA2167" s="218"/>
      <c r="RMB2167" s="218"/>
      <c r="RMC2167" s="218"/>
      <c r="RMD2167" s="218"/>
      <c r="RME2167" s="218"/>
      <c r="RMF2167" s="218"/>
      <c r="RMG2167" s="218"/>
      <c r="RMH2167" s="218"/>
      <c r="RMI2167" s="218"/>
      <c r="RMJ2167" s="218"/>
      <c r="RMK2167" s="218"/>
      <c r="RML2167" s="218"/>
      <c r="RMM2167" s="218"/>
      <c r="RMN2167" s="218"/>
      <c r="RMO2167" s="218"/>
      <c r="RMP2167" s="218"/>
      <c r="RMQ2167" s="218"/>
      <c r="RMR2167" s="218"/>
      <c r="RMS2167" s="218"/>
      <c r="RMT2167" s="218"/>
      <c r="RMU2167" s="218"/>
      <c r="RMV2167" s="218"/>
      <c r="RMW2167" s="218"/>
      <c r="RMX2167" s="218"/>
      <c r="RMY2167" s="218"/>
      <c r="RMZ2167" s="218"/>
      <c r="RNA2167" s="218"/>
      <c r="RNB2167" s="218"/>
      <c r="RNC2167" s="218"/>
      <c r="RND2167" s="218"/>
      <c r="RNE2167" s="218"/>
      <c r="RNF2167" s="218"/>
      <c r="RNG2167" s="218"/>
      <c r="RNH2167" s="218"/>
      <c r="RNI2167" s="218"/>
      <c r="RNJ2167" s="218"/>
      <c r="RNK2167" s="218"/>
      <c r="RNL2167" s="218"/>
      <c r="RNM2167" s="218"/>
      <c r="RNN2167" s="218"/>
      <c r="RNO2167" s="218"/>
      <c r="RNP2167" s="218"/>
      <c r="RNQ2167" s="218"/>
      <c r="RNR2167" s="218"/>
      <c r="RNS2167" s="218"/>
      <c r="RNT2167" s="218"/>
      <c r="RNU2167" s="218"/>
      <c r="RNV2167" s="218"/>
      <c r="RNW2167" s="218"/>
      <c r="RNX2167" s="218"/>
      <c r="RNY2167" s="218"/>
      <c r="RNZ2167" s="218"/>
      <c r="ROA2167" s="218"/>
      <c r="ROB2167" s="218"/>
      <c r="ROC2167" s="218"/>
      <c r="ROD2167" s="218"/>
      <c r="ROE2167" s="218"/>
      <c r="ROF2167" s="218"/>
      <c r="ROG2167" s="218"/>
      <c r="ROH2167" s="218"/>
      <c r="ROI2167" s="218"/>
      <c r="ROJ2167" s="218"/>
      <c r="ROK2167" s="218"/>
      <c r="ROL2167" s="218"/>
      <c r="ROM2167" s="218"/>
      <c r="RON2167" s="218"/>
      <c r="ROO2167" s="218"/>
      <c r="ROP2167" s="218"/>
      <c r="ROQ2167" s="218"/>
      <c r="ROR2167" s="218"/>
      <c r="ROS2167" s="218"/>
      <c r="ROT2167" s="218"/>
      <c r="ROU2167" s="218"/>
      <c r="ROV2167" s="218"/>
      <c r="ROW2167" s="218"/>
      <c r="ROX2167" s="218"/>
      <c r="ROY2167" s="218"/>
      <c r="ROZ2167" s="218"/>
      <c r="RPA2167" s="218"/>
      <c r="RPB2167" s="218"/>
      <c r="RPC2167" s="218"/>
      <c r="RPD2167" s="218"/>
      <c r="RPE2167" s="218"/>
      <c r="RPF2167" s="218"/>
      <c r="RPG2167" s="218"/>
      <c r="RPH2167" s="218"/>
      <c r="RPI2167" s="218"/>
      <c r="RPJ2167" s="218"/>
      <c r="RPK2167" s="218"/>
      <c r="RPL2167" s="218"/>
      <c r="RPM2167" s="218"/>
      <c r="RPN2167" s="218"/>
      <c r="RPO2167" s="218"/>
      <c r="RPP2167" s="218"/>
      <c r="RPQ2167" s="218"/>
      <c r="RPR2167" s="218"/>
      <c r="RPS2167" s="218"/>
      <c r="RPT2167" s="218"/>
      <c r="RPU2167" s="218"/>
      <c r="RPV2167" s="218"/>
      <c r="RPW2167" s="218"/>
      <c r="RPX2167" s="218"/>
      <c r="RPY2167" s="218"/>
      <c r="RPZ2167" s="218"/>
      <c r="RQA2167" s="218"/>
      <c r="RQB2167" s="218"/>
      <c r="RQC2167" s="218"/>
      <c r="RQD2167" s="218"/>
      <c r="RQE2167" s="218"/>
      <c r="RQF2167" s="218"/>
      <c r="RQG2167" s="218"/>
      <c r="RQH2167" s="218"/>
      <c r="RQI2167" s="218"/>
      <c r="RQJ2167" s="218"/>
      <c r="RQK2167" s="218"/>
      <c r="RQL2167" s="218"/>
      <c r="RQM2167" s="218"/>
      <c r="RQN2167" s="218"/>
      <c r="RQO2167" s="218"/>
      <c r="RQP2167" s="218"/>
      <c r="RQQ2167" s="218"/>
      <c r="RQR2167" s="218"/>
      <c r="RQS2167" s="218"/>
      <c r="RQT2167" s="218"/>
      <c r="RQU2167" s="218"/>
      <c r="RQV2167" s="218"/>
      <c r="RQW2167" s="218"/>
      <c r="RQX2167" s="218"/>
      <c r="RQY2167" s="218"/>
      <c r="RQZ2167" s="218"/>
      <c r="RRA2167" s="218"/>
      <c r="RRB2167" s="218"/>
      <c r="RRC2167" s="218"/>
      <c r="RRD2167" s="218"/>
      <c r="RRE2167" s="218"/>
      <c r="RRF2167" s="218"/>
      <c r="RRG2167" s="218"/>
      <c r="RRH2167" s="218"/>
      <c r="RRI2167" s="218"/>
      <c r="RRJ2167" s="218"/>
      <c r="RRK2167" s="218"/>
      <c r="RRL2167" s="218"/>
      <c r="RRM2167" s="218"/>
      <c r="RRN2167" s="218"/>
      <c r="RRO2167" s="218"/>
      <c r="RRP2167" s="218"/>
      <c r="RRQ2167" s="218"/>
      <c r="RRR2167" s="218"/>
      <c r="RRS2167" s="218"/>
      <c r="RRT2167" s="218"/>
      <c r="RRU2167" s="218"/>
      <c r="RRV2167" s="218"/>
      <c r="RRW2167" s="218"/>
      <c r="RRX2167" s="218"/>
      <c r="RRY2167" s="218"/>
      <c r="RRZ2167" s="218"/>
      <c r="RSA2167" s="218"/>
      <c r="RSB2167" s="218"/>
      <c r="RSC2167" s="218"/>
      <c r="RSD2167" s="218"/>
      <c r="RSE2167" s="218"/>
      <c r="RSF2167" s="218"/>
      <c r="RSG2167" s="218"/>
      <c r="RSH2167" s="218"/>
      <c r="RSI2167" s="218"/>
      <c r="RSJ2167" s="218"/>
      <c r="RSK2167" s="218"/>
      <c r="RSL2167" s="218"/>
      <c r="RSM2167" s="218"/>
      <c r="RSN2167" s="218"/>
      <c r="RSO2167" s="218"/>
      <c r="RSP2167" s="218"/>
      <c r="RSQ2167" s="218"/>
      <c r="RSR2167" s="218"/>
      <c r="RSS2167" s="218"/>
      <c r="RST2167" s="218"/>
      <c r="RSU2167" s="218"/>
      <c r="RSV2167" s="218"/>
      <c r="RSW2167" s="218"/>
      <c r="RSX2167" s="218"/>
      <c r="RSY2167" s="218"/>
      <c r="RSZ2167" s="218"/>
      <c r="RTA2167" s="218"/>
      <c r="RTB2167" s="218"/>
      <c r="RTC2167" s="218"/>
      <c r="RTD2167" s="218"/>
      <c r="RTE2167" s="218"/>
      <c r="RTF2167" s="218"/>
      <c r="RTG2167" s="218"/>
      <c r="RTH2167" s="218"/>
      <c r="RTI2167" s="218"/>
      <c r="RTJ2167" s="218"/>
      <c r="RTK2167" s="218"/>
      <c r="RTL2167" s="218"/>
      <c r="RTM2167" s="218"/>
      <c r="RTN2167" s="218"/>
      <c r="RTO2167" s="218"/>
      <c r="RTP2167" s="218"/>
      <c r="RTQ2167" s="218"/>
      <c r="RTR2167" s="218"/>
      <c r="RTS2167" s="218"/>
      <c r="RTT2167" s="218"/>
      <c r="RTU2167" s="218"/>
      <c r="RTV2167" s="218"/>
      <c r="RTW2167" s="218"/>
      <c r="RTX2167" s="218"/>
      <c r="RTY2167" s="218"/>
      <c r="RTZ2167" s="218"/>
      <c r="RUA2167" s="218"/>
      <c r="RUB2167" s="218"/>
      <c r="RUC2167" s="218"/>
      <c r="RUD2167" s="218"/>
      <c r="RUE2167" s="218"/>
      <c r="RUF2167" s="218"/>
      <c r="RUG2167" s="218"/>
      <c r="RUH2167" s="218"/>
      <c r="RUI2167" s="218"/>
      <c r="RUJ2167" s="218"/>
      <c r="RUK2167" s="218"/>
      <c r="RUL2167" s="218"/>
      <c r="RUM2167" s="218"/>
      <c r="RUN2167" s="218"/>
      <c r="RUO2167" s="218"/>
      <c r="RUP2167" s="218"/>
      <c r="RUQ2167" s="218"/>
      <c r="RUR2167" s="218"/>
      <c r="RUS2167" s="218"/>
      <c r="RUT2167" s="218"/>
      <c r="RUU2167" s="218"/>
      <c r="RUV2167" s="218"/>
      <c r="RUW2167" s="218"/>
      <c r="RUX2167" s="218"/>
      <c r="RUY2167" s="218"/>
      <c r="RUZ2167" s="218"/>
      <c r="RVA2167" s="218"/>
      <c r="RVB2167" s="218"/>
      <c r="RVC2167" s="218"/>
      <c r="RVD2167" s="218"/>
      <c r="RVE2167" s="218"/>
      <c r="RVF2167" s="218"/>
      <c r="RVG2167" s="218"/>
      <c r="RVH2167" s="218"/>
      <c r="RVI2167" s="218"/>
      <c r="RVJ2167" s="218"/>
      <c r="RVK2167" s="218"/>
      <c r="RVL2167" s="218"/>
      <c r="RVM2167" s="218"/>
      <c r="RVN2167" s="218"/>
      <c r="RVO2167" s="218"/>
      <c r="RVP2167" s="218"/>
      <c r="RVQ2167" s="218"/>
      <c r="RVR2167" s="218"/>
      <c r="RVS2167" s="218"/>
      <c r="RVT2167" s="218"/>
      <c r="RVU2167" s="218"/>
      <c r="RVV2167" s="218"/>
      <c r="RVW2167" s="218"/>
      <c r="RVX2167" s="218"/>
      <c r="RVY2167" s="218"/>
      <c r="RVZ2167" s="218"/>
      <c r="RWA2167" s="218"/>
      <c r="RWB2167" s="218"/>
      <c r="RWC2167" s="218"/>
      <c r="RWD2167" s="218"/>
      <c r="RWE2167" s="218"/>
      <c r="RWF2167" s="218"/>
      <c r="RWG2167" s="218"/>
      <c r="RWH2167" s="218"/>
      <c r="RWI2167" s="218"/>
      <c r="RWJ2167" s="218"/>
      <c r="RWK2167" s="218"/>
      <c r="RWL2167" s="218"/>
      <c r="RWM2167" s="218"/>
      <c r="RWN2167" s="218"/>
      <c r="RWO2167" s="218"/>
      <c r="RWP2167" s="218"/>
      <c r="RWQ2167" s="218"/>
      <c r="RWR2167" s="218"/>
      <c r="RWS2167" s="218"/>
      <c r="RWT2167" s="218"/>
      <c r="RWU2167" s="218"/>
      <c r="RWV2167" s="218"/>
      <c r="RWW2167" s="218"/>
      <c r="RWX2167" s="218"/>
      <c r="RWY2167" s="218"/>
      <c r="RWZ2167" s="218"/>
      <c r="RXA2167" s="218"/>
      <c r="RXB2167" s="218"/>
      <c r="RXC2167" s="218"/>
      <c r="RXD2167" s="218"/>
      <c r="RXE2167" s="218"/>
      <c r="RXF2167" s="218"/>
      <c r="RXG2167" s="218"/>
      <c r="RXH2167" s="218"/>
      <c r="RXI2167" s="218"/>
      <c r="RXJ2167" s="218"/>
      <c r="RXK2167" s="218"/>
      <c r="RXL2167" s="218"/>
      <c r="RXM2167" s="218"/>
      <c r="RXN2167" s="218"/>
      <c r="RXO2167" s="218"/>
      <c r="RXP2167" s="218"/>
      <c r="RXQ2167" s="218"/>
      <c r="RXR2167" s="218"/>
      <c r="RXS2167" s="218"/>
      <c r="RXT2167" s="218"/>
      <c r="RXU2167" s="218"/>
      <c r="RXV2167" s="218"/>
      <c r="RXW2167" s="218"/>
      <c r="RXX2167" s="218"/>
      <c r="RXY2167" s="218"/>
      <c r="RXZ2167" s="218"/>
      <c r="RYA2167" s="218"/>
      <c r="RYB2167" s="218"/>
      <c r="RYC2167" s="218"/>
      <c r="RYD2167" s="218"/>
      <c r="RYE2167" s="218"/>
      <c r="RYF2167" s="218"/>
      <c r="RYG2167" s="218"/>
      <c r="RYH2167" s="218"/>
      <c r="RYI2167" s="218"/>
      <c r="RYJ2167" s="218"/>
      <c r="RYK2167" s="218"/>
      <c r="RYL2167" s="218"/>
      <c r="RYM2167" s="218"/>
      <c r="RYN2167" s="218"/>
      <c r="RYO2167" s="218"/>
      <c r="RYP2167" s="218"/>
      <c r="RYQ2167" s="218"/>
      <c r="RYR2167" s="218"/>
      <c r="RYS2167" s="218"/>
      <c r="RYT2167" s="218"/>
      <c r="RYU2167" s="218"/>
      <c r="RYV2167" s="218"/>
      <c r="RYW2167" s="218"/>
      <c r="RYX2167" s="218"/>
      <c r="RYY2167" s="218"/>
      <c r="RYZ2167" s="218"/>
      <c r="RZA2167" s="218"/>
      <c r="RZB2167" s="218"/>
      <c r="RZC2167" s="218"/>
      <c r="RZD2167" s="218"/>
      <c r="RZE2167" s="218"/>
      <c r="RZF2167" s="218"/>
      <c r="RZG2167" s="218"/>
      <c r="RZH2167" s="218"/>
      <c r="RZI2167" s="218"/>
      <c r="RZJ2167" s="218"/>
      <c r="RZK2167" s="218"/>
      <c r="RZL2167" s="218"/>
      <c r="RZM2167" s="218"/>
      <c r="RZN2167" s="218"/>
      <c r="RZO2167" s="218"/>
      <c r="RZP2167" s="218"/>
      <c r="RZQ2167" s="218"/>
      <c r="RZR2167" s="218"/>
      <c r="RZS2167" s="218"/>
      <c r="RZT2167" s="218"/>
      <c r="RZU2167" s="218"/>
      <c r="RZV2167" s="218"/>
      <c r="RZW2167" s="218"/>
      <c r="RZX2167" s="218"/>
      <c r="RZY2167" s="218"/>
      <c r="RZZ2167" s="218"/>
      <c r="SAA2167" s="218"/>
      <c r="SAB2167" s="218"/>
      <c r="SAC2167" s="218"/>
      <c r="SAD2167" s="218"/>
      <c r="SAE2167" s="218"/>
      <c r="SAF2167" s="218"/>
      <c r="SAG2167" s="218"/>
      <c r="SAH2167" s="218"/>
      <c r="SAI2167" s="218"/>
      <c r="SAJ2167" s="218"/>
      <c r="SAK2167" s="218"/>
      <c r="SAL2167" s="218"/>
      <c r="SAM2167" s="218"/>
      <c r="SAN2167" s="218"/>
      <c r="SAO2167" s="218"/>
      <c r="SAP2167" s="218"/>
      <c r="SAQ2167" s="218"/>
      <c r="SAR2167" s="218"/>
      <c r="SAS2167" s="218"/>
      <c r="SAT2167" s="218"/>
      <c r="SAU2167" s="218"/>
      <c r="SAV2167" s="218"/>
      <c r="SAW2167" s="218"/>
      <c r="SAX2167" s="218"/>
      <c r="SAY2167" s="218"/>
      <c r="SAZ2167" s="218"/>
      <c r="SBA2167" s="218"/>
      <c r="SBB2167" s="218"/>
      <c r="SBC2167" s="218"/>
      <c r="SBD2167" s="218"/>
      <c r="SBE2167" s="218"/>
      <c r="SBF2167" s="218"/>
      <c r="SBG2167" s="218"/>
      <c r="SBH2167" s="218"/>
      <c r="SBI2167" s="218"/>
      <c r="SBJ2167" s="218"/>
      <c r="SBK2167" s="218"/>
      <c r="SBL2167" s="218"/>
      <c r="SBM2167" s="218"/>
      <c r="SBN2167" s="218"/>
      <c r="SBO2167" s="218"/>
      <c r="SBP2167" s="218"/>
      <c r="SBQ2167" s="218"/>
      <c r="SBR2167" s="218"/>
      <c r="SBS2167" s="218"/>
      <c r="SBT2167" s="218"/>
      <c r="SBU2167" s="218"/>
      <c r="SBV2167" s="218"/>
      <c r="SBW2167" s="218"/>
      <c r="SBX2167" s="218"/>
      <c r="SBY2167" s="218"/>
      <c r="SBZ2167" s="218"/>
      <c r="SCA2167" s="218"/>
      <c r="SCB2167" s="218"/>
      <c r="SCC2167" s="218"/>
      <c r="SCD2167" s="218"/>
      <c r="SCE2167" s="218"/>
      <c r="SCF2167" s="218"/>
      <c r="SCG2167" s="218"/>
      <c r="SCH2167" s="218"/>
      <c r="SCI2167" s="218"/>
      <c r="SCJ2167" s="218"/>
      <c r="SCK2167" s="218"/>
      <c r="SCL2167" s="218"/>
      <c r="SCM2167" s="218"/>
      <c r="SCN2167" s="218"/>
      <c r="SCO2167" s="218"/>
      <c r="SCP2167" s="218"/>
      <c r="SCQ2167" s="218"/>
      <c r="SCR2167" s="218"/>
      <c r="SCS2167" s="218"/>
      <c r="SCT2167" s="218"/>
      <c r="SCU2167" s="218"/>
      <c r="SCV2167" s="218"/>
      <c r="SCW2167" s="218"/>
      <c r="SCX2167" s="218"/>
      <c r="SCY2167" s="218"/>
      <c r="SCZ2167" s="218"/>
      <c r="SDA2167" s="218"/>
      <c r="SDB2167" s="218"/>
      <c r="SDC2167" s="218"/>
      <c r="SDD2167" s="218"/>
      <c r="SDE2167" s="218"/>
      <c r="SDF2167" s="218"/>
      <c r="SDG2167" s="218"/>
      <c r="SDH2167" s="218"/>
      <c r="SDI2167" s="218"/>
      <c r="SDJ2167" s="218"/>
      <c r="SDK2167" s="218"/>
      <c r="SDL2167" s="218"/>
      <c r="SDM2167" s="218"/>
      <c r="SDN2167" s="218"/>
      <c r="SDO2167" s="218"/>
      <c r="SDP2167" s="218"/>
      <c r="SDQ2167" s="218"/>
      <c r="SDR2167" s="218"/>
      <c r="SDS2167" s="218"/>
      <c r="SDT2167" s="218"/>
      <c r="SDU2167" s="218"/>
      <c r="SDV2167" s="218"/>
      <c r="SDW2167" s="218"/>
      <c r="SDX2167" s="218"/>
      <c r="SDY2167" s="218"/>
      <c r="SDZ2167" s="218"/>
      <c r="SEA2167" s="218"/>
      <c r="SEB2167" s="218"/>
      <c r="SEC2167" s="218"/>
      <c r="SED2167" s="218"/>
      <c r="SEE2167" s="218"/>
      <c r="SEF2167" s="218"/>
      <c r="SEG2167" s="218"/>
      <c r="SEH2167" s="218"/>
      <c r="SEI2167" s="218"/>
      <c r="SEJ2167" s="218"/>
      <c r="SEK2167" s="218"/>
      <c r="SEL2167" s="218"/>
      <c r="SEM2167" s="218"/>
      <c r="SEN2167" s="218"/>
      <c r="SEO2167" s="218"/>
      <c r="SEP2167" s="218"/>
      <c r="SEQ2167" s="218"/>
      <c r="SER2167" s="218"/>
      <c r="SES2167" s="218"/>
      <c r="SET2167" s="218"/>
      <c r="SEU2167" s="218"/>
      <c r="SEV2167" s="218"/>
      <c r="SEW2167" s="218"/>
      <c r="SEX2167" s="218"/>
      <c r="SEY2167" s="218"/>
      <c r="SEZ2167" s="218"/>
      <c r="SFA2167" s="218"/>
      <c r="SFB2167" s="218"/>
      <c r="SFC2167" s="218"/>
      <c r="SFD2167" s="218"/>
      <c r="SFE2167" s="218"/>
      <c r="SFF2167" s="218"/>
      <c r="SFG2167" s="218"/>
      <c r="SFH2167" s="218"/>
      <c r="SFI2167" s="218"/>
      <c r="SFJ2167" s="218"/>
      <c r="SFK2167" s="218"/>
      <c r="SFL2167" s="218"/>
      <c r="SFM2167" s="218"/>
      <c r="SFN2167" s="218"/>
      <c r="SFO2167" s="218"/>
      <c r="SFP2167" s="218"/>
      <c r="SFQ2167" s="218"/>
      <c r="SFR2167" s="218"/>
      <c r="SFS2167" s="218"/>
      <c r="SFT2167" s="218"/>
      <c r="SFU2167" s="218"/>
      <c r="SFV2167" s="218"/>
      <c r="SFW2167" s="218"/>
      <c r="SFX2167" s="218"/>
      <c r="SFY2167" s="218"/>
      <c r="SFZ2167" s="218"/>
      <c r="SGA2167" s="218"/>
      <c r="SGB2167" s="218"/>
      <c r="SGC2167" s="218"/>
      <c r="SGD2167" s="218"/>
      <c r="SGE2167" s="218"/>
      <c r="SGF2167" s="218"/>
      <c r="SGG2167" s="218"/>
      <c r="SGH2167" s="218"/>
      <c r="SGI2167" s="218"/>
      <c r="SGJ2167" s="218"/>
      <c r="SGK2167" s="218"/>
      <c r="SGL2167" s="218"/>
      <c r="SGM2167" s="218"/>
      <c r="SGN2167" s="218"/>
      <c r="SGO2167" s="218"/>
      <c r="SGP2167" s="218"/>
      <c r="SGQ2167" s="218"/>
      <c r="SGR2167" s="218"/>
      <c r="SGS2167" s="218"/>
      <c r="SGT2167" s="218"/>
      <c r="SGU2167" s="218"/>
      <c r="SGV2167" s="218"/>
      <c r="SGW2167" s="218"/>
      <c r="SGX2167" s="218"/>
      <c r="SGY2167" s="218"/>
      <c r="SGZ2167" s="218"/>
      <c r="SHA2167" s="218"/>
      <c r="SHB2167" s="218"/>
      <c r="SHC2167" s="218"/>
      <c r="SHD2167" s="218"/>
      <c r="SHE2167" s="218"/>
      <c r="SHF2167" s="218"/>
      <c r="SHG2167" s="218"/>
      <c r="SHH2167" s="218"/>
      <c r="SHI2167" s="218"/>
      <c r="SHJ2167" s="218"/>
      <c r="SHK2167" s="218"/>
      <c r="SHL2167" s="218"/>
      <c r="SHM2167" s="218"/>
      <c r="SHN2167" s="218"/>
      <c r="SHO2167" s="218"/>
      <c r="SHP2167" s="218"/>
      <c r="SHQ2167" s="218"/>
      <c r="SHR2167" s="218"/>
      <c r="SHS2167" s="218"/>
      <c r="SHT2167" s="218"/>
      <c r="SHU2167" s="218"/>
      <c r="SHV2167" s="218"/>
      <c r="SHW2167" s="218"/>
      <c r="SHX2167" s="218"/>
      <c r="SHY2167" s="218"/>
      <c r="SHZ2167" s="218"/>
      <c r="SIA2167" s="218"/>
      <c r="SIB2167" s="218"/>
      <c r="SIC2167" s="218"/>
      <c r="SID2167" s="218"/>
      <c r="SIE2167" s="218"/>
      <c r="SIF2167" s="218"/>
      <c r="SIG2167" s="218"/>
      <c r="SIH2167" s="218"/>
      <c r="SII2167" s="218"/>
      <c r="SIJ2167" s="218"/>
      <c r="SIK2167" s="218"/>
      <c r="SIL2167" s="218"/>
      <c r="SIM2167" s="218"/>
      <c r="SIN2167" s="218"/>
      <c r="SIO2167" s="218"/>
      <c r="SIP2167" s="218"/>
      <c r="SIQ2167" s="218"/>
      <c r="SIR2167" s="218"/>
      <c r="SIS2167" s="218"/>
      <c r="SIT2167" s="218"/>
      <c r="SIU2167" s="218"/>
      <c r="SIV2167" s="218"/>
      <c r="SIW2167" s="218"/>
      <c r="SIX2167" s="218"/>
      <c r="SIY2167" s="218"/>
      <c r="SIZ2167" s="218"/>
      <c r="SJA2167" s="218"/>
      <c r="SJB2167" s="218"/>
      <c r="SJC2167" s="218"/>
      <c r="SJD2167" s="218"/>
      <c r="SJE2167" s="218"/>
      <c r="SJF2167" s="218"/>
      <c r="SJG2167" s="218"/>
      <c r="SJH2167" s="218"/>
      <c r="SJI2167" s="218"/>
      <c r="SJJ2167" s="218"/>
      <c r="SJK2167" s="218"/>
      <c r="SJL2167" s="218"/>
      <c r="SJM2167" s="218"/>
      <c r="SJN2167" s="218"/>
      <c r="SJO2167" s="218"/>
      <c r="SJP2167" s="218"/>
      <c r="SJQ2167" s="218"/>
      <c r="SJR2167" s="218"/>
      <c r="SJS2167" s="218"/>
      <c r="SJT2167" s="218"/>
      <c r="SJU2167" s="218"/>
      <c r="SJV2167" s="218"/>
      <c r="SJW2167" s="218"/>
      <c r="SJX2167" s="218"/>
      <c r="SJY2167" s="218"/>
      <c r="SJZ2167" s="218"/>
      <c r="SKA2167" s="218"/>
      <c r="SKB2167" s="218"/>
      <c r="SKC2167" s="218"/>
      <c r="SKD2167" s="218"/>
      <c r="SKE2167" s="218"/>
      <c r="SKF2167" s="218"/>
      <c r="SKG2167" s="218"/>
      <c r="SKH2167" s="218"/>
      <c r="SKI2167" s="218"/>
      <c r="SKJ2167" s="218"/>
      <c r="SKK2167" s="218"/>
      <c r="SKL2167" s="218"/>
      <c r="SKM2167" s="218"/>
      <c r="SKN2167" s="218"/>
      <c r="SKO2167" s="218"/>
      <c r="SKP2167" s="218"/>
      <c r="SKQ2167" s="218"/>
      <c r="SKR2167" s="218"/>
      <c r="SKS2167" s="218"/>
      <c r="SKT2167" s="218"/>
      <c r="SKU2167" s="218"/>
      <c r="SKV2167" s="218"/>
      <c r="SKW2167" s="218"/>
      <c r="SKX2167" s="218"/>
      <c r="SKY2167" s="218"/>
      <c r="SKZ2167" s="218"/>
      <c r="SLA2167" s="218"/>
      <c r="SLB2167" s="218"/>
      <c r="SLC2167" s="218"/>
      <c r="SLD2167" s="218"/>
      <c r="SLE2167" s="218"/>
      <c r="SLF2167" s="218"/>
      <c r="SLG2167" s="218"/>
      <c r="SLH2167" s="218"/>
      <c r="SLI2167" s="218"/>
      <c r="SLJ2167" s="218"/>
      <c r="SLK2167" s="218"/>
      <c r="SLL2167" s="218"/>
      <c r="SLM2167" s="218"/>
      <c r="SLN2167" s="218"/>
      <c r="SLO2167" s="218"/>
      <c r="SLP2167" s="218"/>
      <c r="SLQ2167" s="218"/>
      <c r="SLR2167" s="218"/>
      <c r="SLS2167" s="218"/>
      <c r="SLT2167" s="218"/>
      <c r="SLU2167" s="218"/>
      <c r="SLV2167" s="218"/>
      <c r="SLW2167" s="218"/>
      <c r="SLX2167" s="218"/>
      <c r="SLY2167" s="218"/>
      <c r="SLZ2167" s="218"/>
      <c r="SMA2167" s="218"/>
      <c r="SMB2167" s="218"/>
      <c r="SMC2167" s="218"/>
      <c r="SMD2167" s="218"/>
      <c r="SME2167" s="218"/>
      <c r="SMF2167" s="218"/>
      <c r="SMG2167" s="218"/>
      <c r="SMH2167" s="218"/>
      <c r="SMI2167" s="218"/>
      <c r="SMJ2167" s="218"/>
      <c r="SMK2167" s="218"/>
      <c r="SML2167" s="218"/>
      <c r="SMM2167" s="218"/>
      <c r="SMN2167" s="218"/>
      <c r="SMO2167" s="218"/>
      <c r="SMP2167" s="218"/>
      <c r="SMQ2167" s="218"/>
      <c r="SMR2167" s="218"/>
      <c r="SMS2167" s="218"/>
      <c r="SMT2167" s="218"/>
      <c r="SMU2167" s="218"/>
      <c r="SMV2167" s="218"/>
      <c r="SMW2167" s="218"/>
      <c r="SMX2167" s="218"/>
      <c r="SMY2167" s="218"/>
      <c r="SMZ2167" s="218"/>
      <c r="SNA2167" s="218"/>
      <c r="SNB2167" s="218"/>
      <c r="SNC2167" s="218"/>
      <c r="SND2167" s="218"/>
      <c r="SNE2167" s="218"/>
      <c r="SNF2167" s="218"/>
      <c r="SNG2167" s="218"/>
      <c r="SNH2167" s="218"/>
      <c r="SNI2167" s="218"/>
      <c r="SNJ2167" s="218"/>
      <c r="SNK2167" s="218"/>
      <c r="SNL2167" s="218"/>
      <c r="SNM2167" s="218"/>
      <c r="SNN2167" s="218"/>
      <c r="SNO2167" s="218"/>
      <c r="SNP2167" s="218"/>
      <c r="SNQ2167" s="218"/>
      <c r="SNR2167" s="218"/>
      <c r="SNS2167" s="218"/>
      <c r="SNT2167" s="218"/>
      <c r="SNU2167" s="218"/>
      <c r="SNV2167" s="218"/>
      <c r="SNW2167" s="218"/>
      <c r="SNX2167" s="218"/>
      <c r="SNY2167" s="218"/>
      <c r="SNZ2167" s="218"/>
      <c r="SOA2167" s="218"/>
      <c r="SOB2167" s="218"/>
      <c r="SOC2167" s="218"/>
      <c r="SOD2167" s="218"/>
      <c r="SOE2167" s="218"/>
      <c r="SOF2167" s="218"/>
      <c r="SOG2167" s="218"/>
      <c r="SOH2167" s="218"/>
      <c r="SOI2167" s="218"/>
      <c r="SOJ2167" s="218"/>
      <c r="SOK2167" s="218"/>
      <c r="SOL2167" s="218"/>
      <c r="SOM2167" s="218"/>
      <c r="SON2167" s="218"/>
      <c r="SOO2167" s="218"/>
      <c r="SOP2167" s="218"/>
      <c r="SOQ2167" s="218"/>
      <c r="SOR2167" s="218"/>
      <c r="SOS2167" s="218"/>
      <c r="SOT2167" s="218"/>
      <c r="SOU2167" s="218"/>
      <c r="SOV2167" s="218"/>
      <c r="SOW2167" s="218"/>
      <c r="SOX2167" s="218"/>
      <c r="SOY2167" s="218"/>
      <c r="SOZ2167" s="218"/>
      <c r="SPA2167" s="218"/>
      <c r="SPB2167" s="218"/>
      <c r="SPC2167" s="218"/>
      <c r="SPD2167" s="218"/>
      <c r="SPE2167" s="218"/>
      <c r="SPF2167" s="218"/>
      <c r="SPG2167" s="218"/>
      <c r="SPH2167" s="218"/>
      <c r="SPI2167" s="218"/>
      <c r="SPJ2167" s="218"/>
      <c r="SPK2167" s="218"/>
      <c r="SPL2167" s="218"/>
      <c r="SPM2167" s="218"/>
      <c r="SPN2167" s="218"/>
      <c r="SPO2167" s="218"/>
      <c r="SPP2167" s="218"/>
      <c r="SPQ2167" s="218"/>
      <c r="SPR2167" s="218"/>
      <c r="SPS2167" s="218"/>
      <c r="SPT2167" s="218"/>
      <c r="SPU2167" s="218"/>
      <c r="SPV2167" s="218"/>
      <c r="SPW2167" s="218"/>
      <c r="SPX2167" s="218"/>
      <c r="SPY2167" s="218"/>
      <c r="SPZ2167" s="218"/>
      <c r="SQA2167" s="218"/>
      <c r="SQB2167" s="218"/>
      <c r="SQC2167" s="218"/>
      <c r="SQD2167" s="218"/>
      <c r="SQE2167" s="218"/>
      <c r="SQF2167" s="218"/>
      <c r="SQG2167" s="218"/>
      <c r="SQH2167" s="218"/>
      <c r="SQI2167" s="218"/>
      <c r="SQJ2167" s="218"/>
      <c r="SQK2167" s="218"/>
      <c r="SQL2167" s="218"/>
      <c r="SQM2167" s="218"/>
      <c r="SQN2167" s="218"/>
      <c r="SQO2167" s="218"/>
      <c r="SQP2167" s="218"/>
      <c r="SQQ2167" s="218"/>
      <c r="SQR2167" s="218"/>
      <c r="SQS2167" s="218"/>
      <c r="SQT2167" s="218"/>
      <c r="SQU2167" s="218"/>
      <c r="SQV2167" s="218"/>
      <c r="SQW2167" s="218"/>
      <c r="SQX2167" s="218"/>
      <c r="SQY2167" s="218"/>
      <c r="SQZ2167" s="218"/>
      <c r="SRA2167" s="218"/>
      <c r="SRB2167" s="218"/>
      <c r="SRC2167" s="218"/>
      <c r="SRD2167" s="218"/>
      <c r="SRE2167" s="218"/>
      <c r="SRF2167" s="218"/>
      <c r="SRG2167" s="218"/>
      <c r="SRH2167" s="218"/>
      <c r="SRI2167" s="218"/>
      <c r="SRJ2167" s="218"/>
      <c r="SRK2167" s="218"/>
      <c r="SRL2167" s="218"/>
      <c r="SRM2167" s="218"/>
      <c r="SRN2167" s="218"/>
      <c r="SRO2167" s="218"/>
      <c r="SRP2167" s="218"/>
      <c r="SRQ2167" s="218"/>
      <c r="SRR2167" s="218"/>
      <c r="SRS2167" s="218"/>
      <c r="SRT2167" s="218"/>
      <c r="SRU2167" s="218"/>
      <c r="SRV2167" s="218"/>
      <c r="SRW2167" s="218"/>
      <c r="SRX2167" s="218"/>
      <c r="SRY2167" s="218"/>
      <c r="SRZ2167" s="218"/>
      <c r="SSA2167" s="218"/>
      <c r="SSB2167" s="218"/>
      <c r="SSC2167" s="218"/>
      <c r="SSD2167" s="218"/>
      <c r="SSE2167" s="218"/>
      <c r="SSF2167" s="218"/>
      <c r="SSG2167" s="218"/>
      <c r="SSH2167" s="218"/>
      <c r="SSI2167" s="218"/>
      <c r="SSJ2167" s="218"/>
      <c r="SSK2167" s="218"/>
      <c r="SSL2167" s="218"/>
      <c r="SSM2167" s="218"/>
      <c r="SSN2167" s="218"/>
      <c r="SSO2167" s="218"/>
      <c r="SSP2167" s="218"/>
      <c r="SSQ2167" s="218"/>
      <c r="SSR2167" s="218"/>
      <c r="SSS2167" s="218"/>
      <c r="SST2167" s="218"/>
      <c r="SSU2167" s="218"/>
      <c r="SSV2167" s="218"/>
      <c r="SSW2167" s="218"/>
      <c r="SSX2167" s="218"/>
      <c r="SSY2167" s="218"/>
      <c r="SSZ2167" s="218"/>
      <c r="STA2167" s="218"/>
      <c r="STB2167" s="218"/>
      <c r="STC2167" s="218"/>
      <c r="STD2167" s="218"/>
      <c r="STE2167" s="218"/>
      <c r="STF2167" s="218"/>
      <c r="STG2167" s="218"/>
      <c r="STH2167" s="218"/>
      <c r="STI2167" s="218"/>
      <c r="STJ2167" s="218"/>
      <c r="STK2167" s="218"/>
      <c r="STL2167" s="218"/>
      <c r="STM2167" s="218"/>
      <c r="STN2167" s="218"/>
      <c r="STO2167" s="218"/>
      <c r="STP2167" s="218"/>
      <c r="STQ2167" s="218"/>
      <c r="STR2167" s="218"/>
      <c r="STS2167" s="218"/>
      <c r="STT2167" s="218"/>
      <c r="STU2167" s="218"/>
      <c r="STV2167" s="218"/>
      <c r="STW2167" s="218"/>
      <c r="STX2167" s="218"/>
      <c r="STY2167" s="218"/>
      <c r="STZ2167" s="218"/>
      <c r="SUA2167" s="218"/>
      <c r="SUB2167" s="218"/>
      <c r="SUC2167" s="218"/>
      <c r="SUD2167" s="218"/>
      <c r="SUE2167" s="218"/>
      <c r="SUF2167" s="218"/>
      <c r="SUG2167" s="218"/>
      <c r="SUH2167" s="218"/>
      <c r="SUI2167" s="218"/>
      <c r="SUJ2167" s="218"/>
      <c r="SUK2167" s="218"/>
      <c r="SUL2167" s="218"/>
      <c r="SUM2167" s="218"/>
      <c r="SUN2167" s="218"/>
      <c r="SUO2167" s="218"/>
      <c r="SUP2167" s="218"/>
      <c r="SUQ2167" s="218"/>
      <c r="SUR2167" s="218"/>
      <c r="SUS2167" s="218"/>
      <c r="SUT2167" s="218"/>
      <c r="SUU2167" s="218"/>
      <c r="SUV2167" s="218"/>
      <c r="SUW2167" s="218"/>
      <c r="SUX2167" s="218"/>
      <c r="SUY2167" s="218"/>
      <c r="SUZ2167" s="218"/>
      <c r="SVA2167" s="218"/>
      <c r="SVB2167" s="218"/>
      <c r="SVC2167" s="218"/>
      <c r="SVD2167" s="218"/>
      <c r="SVE2167" s="218"/>
      <c r="SVF2167" s="218"/>
      <c r="SVG2167" s="218"/>
      <c r="SVH2167" s="218"/>
      <c r="SVI2167" s="218"/>
      <c r="SVJ2167" s="218"/>
      <c r="SVK2167" s="218"/>
      <c r="SVL2167" s="218"/>
      <c r="SVM2167" s="218"/>
      <c r="SVN2167" s="218"/>
      <c r="SVO2167" s="218"/>
      <c r="SVP2167" s="218"/>
      <c r="SVQ2167" s="218"/>
      <c r="SVR2167" s="218"/>
      <c r="SVS2167" s="218"/>
      <c r="SVT2167" s="218"/>
      <c r="SVU2167" s="218"/>
      <c r="SVV2167" s="218"/>
      <c r="SVW2167" s="218"/>
      <c r="SVX2167" s="218"/>
      <c r="SVY2167" s="218"/>
      <c r="SVZ2167" s="218"/>
      <c r="SWA2167" s="218"/>
      <c r="SWB2167" s="218"/>
      <c r="SWC2167" s="218"/>
      <c r="SWD2167" s="218"/>
      <c r="SWE2167" s="218"/>
      <c r="SWF2167" s="218"/>
      <c r="SWG2167" s="218"/>
      <c r="SWH2167" s="218"/>
      <c r="SWI2167" s="218"/>
      <c r="SWJ2167" s="218"/>
      <c r="SWK2167" s="218"/>
      <c r="SWL2167" s="218"/>
      <c r="SWM2167" s="218"/>
      <c r="SWN2167" s="218"/>
      <c r="SWO2167" s="218"/>
      <c r="SWP2167" s="218"/>
      <c r="SWQ2167" s="218"/>
      <c r="SWR2167" s="218"/>
      <c r="SWS2167" s="218"/>
      <c r="SWT2167" s="218"/>
      <c r="SWU2167" s="218"/>
      <c r="SWV2167" s="218"/>
      <c r="SWW2167" s="218"/>
      <c r="SWX2167" s="218"/>
      <c r="SWY2167" s="218"/>
      <c r="SWZ2167" s="218"/>
      <c r="SXA2167" s="218"/>
      <c r="SXB2167" s="218"/>
      <c r="SXC2167" s="218"/>
      <c r="SXD2167" s="218"/>
      <c r="SXE2167" s="218"/>
      <c r="SXF2167" s="218"/>
      <c r="SXG2167" s="218"/>
      <c r="SXH2167" s="218"/>
      <c r="SXI2167" s="218"/>
      <c r="SXJ2167" s="218"/>
      <c r="SXK2167" s="218"/>
      <c r="SXL2167" s="218"/>
      <c r="SXM2167" s="218"/>
      <c r="SXN2167" s="218"/>
      <c r="SXO2167" s="218"/>
      <c r="SXP2167" s="218"/>
      <c r="SXQ2167" s="218"/>
      <c r="SXR2167" s="218"/>
      <c r="SXS2167" s="218"/>
      <c r="SXT2167" s="218"/>
      <c r="SXU2167" s="218"/>
      <c r="SXV2167" s="218"/>
      <c r="SXW2167" s="218"/>
      <c r="SXX2167" s="218"/>
      <c r="SXY2167" s="218"/>
      <c r="SXZ2167" s="218"/>
      <c r="SYA2167" s="218"/>
      <c r="SYB2167" s="218"/>
      <c r="SYC2167" s="218"/>
      <c r="SYD2167" s="218"/>
      <c r="SYE2167" s="218"/>
      <c r="SYF2167" s="218"/>
      <c r="SYG2167" s="218"/>
      <c r="SYH2167" s="218"/>
      <c r="SYI2167" s="218"/>
      <c r="SYJ2167" s="218"/>
      <c r="SYK2167" s="218"/>
      <c r="SYL2167" s="218"/>
      <c r="SYM2167" s="218"/>
      <c r="SYN2167" s="218"/>
      <c r="SYO2167" s="218"/>
      <c r="SYP2167" s="218"/>
      <c r="SYQ2167" s="218"/>
      <c r="SYR2167" s="218"/>
      <c r="SYS2167" s="218"/>
      <c r="SYT2167" s="218"/>
      <c r="SYU2167" s="218"/>
      <c r="SYV2167" s="218"/>
      <c r="SYW2167" s="218"/>
      <c r="SYX2167" s="218"/>
      <c r="SYY2167" s="218"/>
      <c r="SYZ2167" s="218"/>
      <c r="SZA2167" s="218"/>
      <c r="SZB2167" s="218"/>
      <c r="SZC2167" s="218"/>
      <c r="SZD2167" s="218"/>
      <c r="SZE2167" s="218"/>
      <c r="SZF2167" s="218"/>
      <c r="SZG2167" s="218"/>
      <c r="SZH2167" s="218"/>
      <c r="SZI2167" s="218"/>
      <c r="SZJ2167" s="218"/>
      <c r="SZK2167" s="218"/>
      <c r="SZL2167" s="218"/>
      <c r="SZM2167" s="218"/>
      <c r="SZN2167" s="218"/>
      <c r="SZO2167" s="218"/>
      <c r="SZP2167" s="218"/>
      <c r="SZQ2167" s="218"/>
      <c r="SZR2167" s="218"/>
      <c r="SZS2167" s="218"/>
      <c r="SZT2167" s="218"/>
      <c r="SZU2167" s="218"/>
      <c r="SZV2167" s="218"/>
      <c r="SZW2167" s="218"/>
      <c r="SZX2167" s="218"/>
      <c r="SZY2167" s="218"/>
      <c r="SZZ2167" s="218"/>
      <c r="TAA2167" s="218"/>
      <c r="TAB2167" s="218"/>
      <c r="TAC2167" s="218"/>
      <c r="TAD2167" s="218"/>
      <c r="TAE2167" s="218"/>
      <c r="TAF2167" s="218"/>
      <c r="TAG2167" s="218"/>
      <c r="TAH2167" s="218"/>
      <c r="TAI2167" s="218"/>
      <c r="TAJ2167" s="218"/>
      <c r="TAK2167" s="218"/>
      <c r="TAL2167" s="218"/>
      <c r="TAM2167" s="218"/>
      <c r="TAN2167" s="218"/>
      <c r="TAO2167" s="218"/>
      <c r="TAP2167" s="218"/>
      <c r="TAQ2167" s="218"/>
      <c r="TAR2167" s="218"/>
      <c r="TAS2167" s="218"/>
      <c r="TAT2167" s="218"/>
      <c r="TAU2167" s="218"/>
      <c r="TAV2167" s="218"/>
      <c r="TAW2167" s="218"/>
      <c r="TAX2167" s="218"/>
      <c r="TAY2167" s="218"/>
      <c r="TAZ2167" s="218"/>
      <c r="TBA2167" s="218"/>
      <c r="TBB2167" s="218"/>
      <c r="TBC2167" s="218"/>
      <c r="TBD2167" s="218"/>
      <c r="TBE2167" s="218"/>
      <c r="TBF2167" s="218"/>
      <c r="TBG2167" s="218"/>
      <c r="TBH2167" s="218"/>
      <c r="TBI2167" s="218"/>
      <c r="TBJ2167" s="218"/>
      <c r="TBK2167" s="218"/>
      <c r="TBL2167" s="218"/>
      <c r="TBM2167" s="218"/>
      <c r="TBN2167" s="218"/>
      <c r="TBO2167" s="218"/>
      <c r="TBP2167" s="218"/>
      <c r="TBQ2167" s="218"/>
      <c r="TBR2167" s="218"/>
      <c r="TBS2167" s="218"/>
      <c r="TBT2167" s="218"/>
      <c r="TBU2167" s="218"/>
      <c r="TBV2167" s="218"/>
      <c r="TBW2167" s="218"/>
      <c r="TBX2167" s="218"/>
      <c r="TBY2167" s="218"/>
      <c r="TBZ2167" s="218"/>
      <c r="TCA2167" s="218"/>
      <c r="TCB2167" s="218"/>
      <c r="TCC2167" s="218"/>
      <c r="TCD2167" s="218"/>
      <c r="TCE2167" s="218"/>
      <c r="TCF2167" s="218"/>
      <c r="TCG2167" s="218"/>
      <c r="TCH2167" s="218"/>
      <c r="TCI2167" s="218"/>
      <c r="TCJ2167" s="218"/>
      <c r="TCK2167" s="218"/>
      <c r="TCL2167" s="218"/>
      <c r="TCM2167" s="218"/>
      <c r="TCN2167" s="218"/>
      <c r="TCO2167" s="218"/>
      <c r="TCP2167" s="218"/>
      <c r="TCQ2167" s="218"/>
      <c r="TCR2167" s="218"/>
      <c r="TCS2167" s="218"/>
      <c r="TCT2167" s="218"/>
      <c r="TCU2167" s="218"/>
      <c r="TCV2167" s="218"/>
      <c r="TCW2167" s="218"/>
      <c r="TCX2167" s="218"/>
      <c r="TCY2167" s="218"/>
      <c r="TCZ2167" s="218"/>
      <c r="TDA2167" s="218"/>
      <c r="TDB2167" s="218"/>
      <c r="TDC2167" s="218"/>
      <c r="TDD2167" s="218"/>
      <c r="TDE2167" s="218"/>
      <c r="TDF2167" s="218"/>
      <c r="TDG2167" s="218"/>
      <c r="TDH2167" s="218"/>
      <c r="TDI2167" s="218"/>
      <c r="TDJ2167" s="218"/>
      <c r="TDK2167" s="218"/>
      <c r="TDL2167" s="218"/>
      <c r="TDM2167" s="218"/>
      <c r="TDN2167" s="218"/>
      <c r="TDO2167" s="218"/>
      <c r="TDP2167" s="218"/>
      <c r="TDQ2167" s="218"/>
      <c r="TDR2167" s="218"/>
      <c r="TDS2167" s="218"/>
      <c r="TDT2167" s="218"/>
      <c r="TDU2167" s="218"/>
      <c r="TDV2167" s="218"/>
      <c r="TDW2167" s="218"/>
      <c r="TDX2167" s="218"/>
      <c r="TDY2167" s="218"/>
      <c r="TDZ2167" s="218"/>
      <c r="TEA2167" s="218"/>
      <c r="TEB2167" s="218"/>
      <c r="TEC2167" s="218"/>
      <c r="TED2167" s="218"/>
      <c r="TEE2167" s="218"/>
      <c r="TEF2167" s="218"/>
      <c r="TEG2167" s="218"/>
      <c r="TEH2167" s="218"/>
      <c r="TEI2167" s="218"/>
      <c r="TEJ2167" s="218"/>
      <c r="TEK2167" s="218"/>
      <c r="TEL2167" s="218"/>
      <c r="TEM2167" s="218"/>
      <c r="TEN2167" s="218"/>
      <c r="TEO2167" s="218"/>
      <c r="TEP2167" s="218"/>
      <c r="TEQ2167" s="218"/>
      <c r="TER2167" s="218"/>
      <c r="TES2167" s="218"/>
      <c r="TET2167" s="218"/>
      <c r="TEU2167" s="218"/>
      <c r="TEV2167" s="218"/>
      <c r="TEW2167" s="218"/>
      <c r="TEX2167" s="218"/>
      <c r="TEY2167" s="218"/>
      <c r="TEZ2167" s="218"/>
      <c r="TFA2167" s="218"/>
      <c r="TFB2167" s="218"/>
      <c r="TFC2167" s="218"/>
      <c r="TFD2167" s="218"/>
      <c r="TFE2167" s="218"/>
      <c r="TFF2167" s="218"/>
      <c r="TFG2167" s="218"/>
      <c r="TFH2167" s="218"/>
      <c r="TFI2167" s="218"/>
      <c r="TFJ2167" s="218"/>
      <c r="TFK2167" s="218"/>
      <c r="TFL2167" s="218"/>
      <c r="TFM2167" s="218"/>
      <c r="TFN2167" s="218"/>
      <c r="TFO2167" s="218"/>
      <c r="TFP2167" s="218"/>
      <c r="TFQ2167" s="218"/>
      <c r="TFR2167" s="218"/>
      <c r="TFS2167" s="218"/>
      <c r="TFT2167" s="218"/>
      <c r="TFU2167" s="218"/>
      <c r="TFV2167" s="218"/>
      <c r="TFW2167" s="218"/>
      <c r="TFX2167" s="218"/>
      <c r="TFY2167" s="218"/>
      <c r="TFZ2167" s="218"/>
      <c r="TGA2167" s="218"/>
      <c r="TGB2167" s="218"/>
      <c r="TGC2167" s="218"/>
      <c r="TGD2167" s="218"/>
      <c r="TGE2167" s="218"/>
      <c r="TGF2167" s="218"/>
      <c r="TGG2167" s="218"/>
      <c r="TGH2167" s="218"/>
      <c r="TGI2167" s="218"/>
      <c r="TGJ2167" s="218"/>
      <c r="TGK2167" s="218"/>
      <c r="TGL2167" s="218"/>
      <c r="TGM2167" s="218"/>
      <c r="TGN2167" s="218"/>
      <c r="TGO2167" s="218"/>
      <c r="TGP2167" s="218"/>
      <c r="TGQ2167" s="218"/>
      <c r="TGR2167" s="218"/>
      <c r="TGS2167" s="218"/>
      <c r="TGT2167" s="218"/>
      <c r="TGU2167" s="218"/>
      <c r="TGV2167" s="218"/>
      <c r="TGW2167" s="218"/>
      <c r="TGX2167" s="218"/>
      <c r="TGY2167" s="218"/>
      <c r="TGZ2167" s="218"/>
      <c r="THA2167" s="218"/>
      <c r="THB2167" s="218"/>
      <c r="THC2167" s="218"/>
      <c r="THD2167" s="218"/>
      <c r="THE2167" s="218"/>
      <c r="THF2167" s="218"/>
      <c r="THG2167" s="218"/>
      <c r="THH2167" s="218"/>
      <c r="THI2167" s="218"/>
      <c r="THJ2167" s="218"/>
      <c r="THK2167" s="218"/>
      <c r="THL2167" s="218"/>
      <c r="THM2167" s="218"/>
      <c r="THN2167" s="218"/>
      <c r="THO2167" s="218"/>
      <c r="THP2167" s="218"/>
      <c r="THQ2167" s="218"/>
      <c r="THR2167" s="218"/>
      <c r="THS2167" s="218"/>
      <c r="THT2167" s="218"/>
      <c r="THU2167" s="218"/>
      <c r="THV2167" s="218"/>
      <c r="THW2167" s="218"/>
      <c r="THX2167" s="218"/>
      <c r="THY2167" s="218"/>
      <c r="THZ2167" s="218"/>
      <c r="TIA2167" s="218"/>
      <c r="TIB2167" s="218"/>
      <c r="TIC2167" s="218"/>
      <c r="TID2167" s="218"/>
      <c r="TIE2167" s="218"/>
      <c r="TIF2167" s="218"/>
      <c r="TIG2167" s="218"/>
      <c r="TIH2167" s="218"/>
      <c r="TII2167" s="218"/>
      <c r="TIJ2167" s="218"/>
      <c r="TIK2167" s="218"/>
      <c r="TIL2167" s="218"/>
      <c r="TIM2167" s="218"/>
      <c r="TIN2167" s="218"/>
      <c r="TIO2167" s="218"/>
      <c r="TIP2167" s="218"/>
      <c r="TIQ2167" s="218"/>
      <c r="TIR2167" s="218"/>
      <c r="TIS2167" s="218"/>
      <c r="TIT2167" s="218"/>
      <c r="TIU2167" s="218"/>
      <c r="TIV2167" s="218"/>
      <c r="TIW2167" s="218"/>
      <c r="TIX2167" s="218"/>
      <c r="TIY2167" s="218"/>
      <c r="TIZ2167" s="218"/>
      <c r="TJA2167" s="218"/>
      <c r="TJB2167" s="218"/>
      <c r="TJC2167" s="218"/>
      <c r="TJD2167" s="218"/>
      <c r="TJE2167" s="218"/>
      <c r="TJF2167" s="218"/>
      <c r="TJG2167" s="218"/>
      <c r="TJH2167" s="218"/>
      <c r="TJI2167" s="218"/>
      <c r="TJJ2167" s="218"/>
      <c r="TJK2167" s="218"/>
      <c r="TJL2167" s="218"/>
      <c r="TJM2167" s="218"/>
      <c r="TJN2167" s="218"/>
      <c r="TJO2167" s="218"/>
      <c r="TJP2167" s="218"/>
      <c r="TJQ2167" s="218"/>
      <c r="TJR2167" s="218"/>
      <c r="TJS2167" s="218"/>
      <c r="TJT2167" s="218"/>
      <c r="TJU2167" s="218"/>
      <c r="TJV2167" s="218"/>
      <c r="TJW2167" s="218"/>
      <c r="TJX2167" s="218"/>
      <c r="TJY2167" s="218"/>
      <c r="TJZ2167" s="218"/>
      <c r="TKA2167" s="218"/>
      <c r="TKB2167" s="218"/>
      <c r="TKC2167" s="218"/>
      <c r="TKD2167" s="218"/>
      <c r="TKE2167" s="218"/>
      <c r="TKF2167" s="218"/>
      <c r="TKG2167" s="218"/>
      <c r="TKH2167" s="218"/>
      <c r="TKI2167" s="218"/>
      <c r="TKJ2167" s="218"/>
      <c r="TKK2167" s="218"/>
      <c r="TKL2167" s="218"/>
      <c r="TKM2167" s="218"/>
      <c r="TKN2167" s="218"/>
      <c r="TKO2167" s="218"/>
      <c r="TKP2167" s="218"/>
      <c r="TKQ2167" s="218"/>
      <c r="TKR2167" s="218"/>
      <c r="TKS2167" s="218"/>
      <c r="TKT2167" s="218"/>
      <c r="TKU2167" s="218"/>
      <c r="TKV2167" s="218"/>
      <c r="TKW2167" s="218"/>
      <c r="TKX2167" s="218"/>
      <c r="TKY2167" s="218"/>
      <c r="TKZ2167" s="218"/>
      <c r="TLA2167" s="218"/>
      <c r="TLB2167" s="218"/>
      <c r="TLC2167" s="218"/>
      <c r="TLD2167" s="218"/>
      <c r="TLE2167" s="218"/>
      <c r="TLF2167" s="218"/>
      <c r="TLG2167" s="218"/>
      <c r="TLH2167" s="218"/>
      <c r="TLI2167" s="218"/>
      <c r="TLJ2167" s="218"/>
      <c r="TLK2167" s="218"/>
      <c r="TLL2167" s="218"/>
      <c r="TLM2167" s="218"/>
      <c r="TLN2167" s="218"/>
      <c r="TLO2167" s="218"/>
      <c r="TLP2167" s="218"/>
      <c r="TLQ2167" s="218"/>
      <c r="TLR2167" s="218"/>
      <c r="TLS2167" s="218"/>
      <c r="TLT2167" s="218"/>
      <c r="TLU2167" s="218"/>
      <c r="TLV2167" s="218"/>
      <c r="TLW2167" s="218"/>
      <c r="TLX2167" s="218"/>
      <c r="TLY2167" s="218"/>
      <c r="TLZ2167" s="218"/>
      <c r="TMA2167" s="218"/>
      <c r="TMB2167" s="218"/>
      <c r="TMC2167" s="218"/>
      <c r="TMD2167" s="218"/>
      <c r="TME2167" s="218"/>
      <c r="TMF2167" s="218"/>
      <c r="TMG2167" s="218"/>
      <c r="TMH2167" s="218"/>
      <c r="TMI2167" s="218"/>
      <c r="TMJ2167" s="218"/>
      <c r="TMK2167" s="218"/>
      <c r="TML2167" s="218"/>
      <c r="TMM2167" s="218"/>
      <c r="TMN2167" s="218"/>
      <c r="TMO2167" s="218"/>
      <c r="TMP2167" s="218"/>
      <c r="TMQ2167" s="218"/>
      <c r="TMR2167" s="218"/>
      <c r="TMS2167" s="218"/>
      <c r="TMT2167" s="218"/>
      <c r="TMU2167" s="218"/>
      <c r="TMV2167" s="218"/>
      <c r="TMW2167" s="218"/>
      <c r="TMX2167" s="218"/>
      <c r="TMY2167" s="218"/>
      <c r="TMZ2167" s="218"/>
      <c r="TNA2167" s="218"/>
      <c r="TNB2167" s="218"/>
      <c r="TNC2167" s="218"/>
      <c r="TND2167" s="218"/>
      <c r="TNE2167" s="218"/>
      <c r="TNF2167" s="218"/>
      <c r="TNG2167" s="218"/>
      <c r="TNH2167" s="218"/>
      <c r="TNI2167" s="218"/>
      <c r="TNJ2167" s="218"/>
      <c r="TNK2167" s="218"/>
      <c r="TNL2167" s="218"/>
      <c r="TNM2167" s="218"/>
      <c r="TNN2167" s="218"/>
      <c r="TNO2167" s="218"/>
      <c r="TNP2167" s="218"/>
      <c r="TNQ2167" s="218"/>
      <c r="TNR2167" s="218"/>
      <c r="TNS2167" s="218"/>
      <c r="TNT2167" s="218"/>
      <c r="TNU2167" s="218"/>
      <c r="TNV2167" s="218"/>
      <c r="TNW2167" s="218"/>
      <c r="TNX2167" s="218"/>
      <c r="TNY2167" s="218"/>
      <c r="TNZ2167" s="218"/>
      <c r="TOA2167" s="218"/>
      <c r="TOB2167" s="218"/>
      <c r="TOC2167" s="218"/>
      <c r="TOD2167" s="218"/>
      <c r="TOE2167" s="218"/>
      <c r="TOF2167" s="218"/>
      <c r="TOG2167" s="218"/>
      <c r="TOH2167" s="218"/>
      <c r="TOI2167" s="218"/>
      <c r="TOJ2167" s="218"/>
      <c r="TOK2167" s="218"/>
      <c r="TOL2167" s="218"/>
      <c r="TOM2167" s="218"/>
      <c r="TON2167" s="218"/>
      <c r="TOO2167" s="218"/>
      <c r="TOP2167" s="218"/>
      <c r="TOQ2167" s="218"/>
      <c r="TOR2167" s="218"/>
      <c r="TOS2167" s="218"/>
      <c r="TOT2167" s="218"/>
      <c r="TOU2167" s="218"/>
      <c r="TOV2167" s="218"/>
      <c r="TOW2167" s="218"/>
      <c r="TOX2167" s="218"/>
      <c r="TOY2167" s="218"/>
      <c r="TOZ2167" s="218"/>
      <c r="TPA2167" s="218"/>
      <c r="TPB2167" s="218"/>
      <c r="TPC2167" s="218"/>
      <c r="TPD2167" s="218"/>
      <c r="TPE2167" s="218"/>
      <c r="TPF2167" s="218"/>
      <c r="TPG2167" s="218"/>
      <c r="TPH2167" s="218"/>
      <c r="TPI2167" s="218"/>
      <c r="TPJ2167" s="218"/>
      <c r="TPK2167" s="218"/>
      <c r="TPL2167" s="218"/>
      <c r="TPM2167" s="218"/>
      <c r="TPN2167" s="218"/>
      <c r="TPO2167" s="218"/>
      <c r="TPP2167" s="218"/>
      <c r="TPQ2167" s="218"/>
      <c r="TPR2167" s="218"/>
      <c r="TPS2167" s="218"/>
      <c r="TPT2167" s="218"/>
      <c r="TPU2167" s="218"/>
      <c r="TPV2167" s="218"/>
      <c r="TPW2167" s="218"/>
      <c r="TPX2167" s="218"/>
      <c r="TPY2167" s="218"/>
      <c r="TPZ2167" s="218"/>
      <c r="TQA2167" s="218"/>
      <c r="TQB2167" s="218"/>
      <c r="TQC2167" s="218"/>
      <c r="TQD2167" s="218"/>
      <c r="TQE2167" s="218"/>
      <c r="TQF2167" s="218"/>
      <c r="TQG2167" s="218"/>
      <c r="TQH2167" s="218"/>
      <c r="TQI2167" s="218"/>
      <c r="TQJ2167" s="218"/>
      <c r="TQK2167" s="218"/>
      <c r="TQL2167" s="218"/>
      <c r="TQM2167" s="218"/>
      <c r="TQN2167" s="218"/>
      <c r="TQO2167" s="218"/>
      <c r="TQP2167" s="218"/>
      <c r="TQQ2167" s="218"/>
      <c r="TQR2167" s="218"/>
      <c r="TQS2167" s="218"/>
      <c r="TQT2167" s="218"/>
      <c r="TQU2167" s="218"/>
      <c r="TQV2167" s="218"/>
      <c r="TQW2167" s="218"/>
      <c r="TQX2167" s="218"/>
      <c r="TQY2167" s="218"/>
      <c r="TQZ2167" s="218"/>
      <c r="TRA2167" s="218"/>
      <c r="TRB2167" s="218"/>
      <c r="TRC2167" s="218"/>
      <c r="TRD2167" s="218"/>
      <c r="TRE2167" s="218"/>
      <c r="TRF2167" s="218"/>
      <c r="TRG2167" s="218"/>
      <c r="TRH2167" s="218"/>
      <c r="TRI2167" s="218"/>
      <c r="TRJ2167" s="218"/>
      <c r="TRK2167" s="218"/>
      <c r="TRL2167" s="218"/>
      <c r="TRM2167" s="218"/>
      <c r="TRN2167" s="218"/>
      <c r="TRO2167" s="218"/>
      <c r="TRP2167" s="218"/>
      <c r="TRQ2167" s="218"/>
      <c r="TRR2167" s="218"/>
      <c r="TRS2167" s="218"/>
      <c r="TRT2167" s="218"/>
      <c r="TRU2167" s="218"/>
      <c r="TRV2167" s="218"/>
      <c r="TRW2167" s="218"/>
      <c r="TRX2167" s="218"/>
      <c r="TRY2167" s="218"/>
      <c r="TRZ2167" s="218"/>
      <c r="TSA2167" s="218"/>
      <c r="TSB2167" s="218"/>
      <c r="TSC2167" s="218"/>
      <c r="TSD2167" s="218"/>
      <c r="TSE2167" s="218"/>
      <c r="TSF2167" s="218"/>
      <c r="TSG2167" s="218"/>
      <c r="TSH2167" s="218"/>
      <c r="TSI2167" s="218"/>
      <c r="TSJ2167" s="218"/>
      <c r="TSK2167" s="218"/>
      <c r="TSL2167" s="218"/>
      <c r="TSM2167" s="218"/>
      <c r="TSN2167" s="218"/>
      <c r="TSO2167" s="218"/>
      <c r="TSP2167" s="218"/>
      <c r="TSQ2167" s="218"/>
      <c r="TSR2167" s="218"/>
      <c r="TSS2167" s="218"/>
      <c r="TST2167" s="218"/>
      <c r="TSU2167" s="218"/>
      <c r="TSV2167" s="218"/>
      <c r="TSW2167" s="218"/>
      <c r="TSX2167" s="218"/>
      <c r="TSY2167" s="218"/>
      <c r="TSZ2167" s="218"/>
      <c r="TTA2167" s="218"/>
      <c r="TTB2167" s="218"/>
      <c r="TTC2167" s="218"/>
      <c r="TTD2167" s="218"/>
      <c r="TTE2167" s="218"/>
      <c r="TTF2167" s="218"/>
      <c r="TTG2167" s="218"/>
      <c r="TTH2167" s="218"/>
      <c r="TTI2167" s="218"/>
      <c r="TTJ2167" s="218"/>
      <c r="TTK2167" s="218"/>
      <c r="TTL2167" s="218"/>
      <c r="TTM2167" s="218"/>
      <c r="TTN2167" s="218"/>
      <c r="TTO2167" s="218"/>
      <c r="TTP2167" s="218"/>
      <c r="TTQ2167" s="218"/>
      <c r="TTR2167" s="218"/>
      <c r="TTS2167" s="218"/>
      <c r="TTT2167" s="218"/>
      <c r="TTU2167" s="218"/>
      <c r="TTV2167" s="218"/>
      <c r="TTW2167" s="218"/>
      <c r="TTX2167" s="218"/>
      <c r="TTY2167" s="218"/>
      <c r="TTZ2167" s="218"/>
      <c r="TUA2167" s="218"/>
      <c r="TUB2167" s="218"/>
      <c r="TUC2167" s="218"/>
      <c r="TUD2167" s="218"/>
      <c r="TUE2167" s="218"/>
      <c r="TUF2167" s="218"/>
      <c r="TUG2167" s="218"/>
      <c r="TUH2167" s="218"/>
      <c r="TUI2167" s="218"/>
      <c r="TUJ2167" s="218"/>
      <c r="TUK2167" s="218"/>
      <c r="TUL2167" s="218"/>
      <c r="TUM2167" s="218"/>
      <c r="TUN2167" s="218"/>
      <c r="TUO2167" s="218"/>
      <c r="TUP2167" s="218"/>
      <c r="TUQ2167" s="218"/>
      <c r="TUR2167" s="218"/>
      <c r="TUS2167" s="218"/>
      <c r="TUT2167" s="218"/>
      <c r="TUU2167" s="218"/>
      <c r="TUV2167" s="218"/>
      <c r="TUW2167" s="218"/>
      <c r="TUX2167" s="218"/>
      <c r="TUY2167" s="218"/>
      <c r="TUZ2167" s="218"/>
      <c r="TVA2167" s="218"/>
      <c r="TVB2167" s="218"/>
      <c r="TVC2167" s="218"/>
      <c r="TVD2167" s="218"/>
      <c r="TVE2167" s="218"/>
      <c r="TVF2167" s="218"/>
      <c r="TVG2167" s="218"/>
      <c r="TVH2167" s="218"/>
      <c r="TVI2167" s="218"/>
      <c r="TVJ2167" s="218"/>
      <c r="TVK2167" s="218"/>
      <c r="TVL2167" s="218"/>
      <c r="TVM2167" s="218"/>
      <c r="TVN2167" s="218"/>
      <c r="TVO2167" s="218"/>
      <c r="TVP2167" s="218"/>
      <c r="TVQ2167" s="218"/>
      <c r="TVR2167" s="218"/>
      <c r="TVS2167" s="218"/>
      <c r="TVT2167" s="218"/>
      <c r="TVU2167" s="218"/>
      <c r="TVV2167" s="218"/>
      <c r="TVW2167" s="218"/>
      <c r="TVX2167" s="218"/>
      <c r="TVY2167" s="218"/>
      <c r="TVZ2167" s="218"/>
      <c r="TWA2167" s="218"/>
      <c r="TWB2167" s="218"/>
      <c r="TWC2167" s="218"/>
      <c r="TWD2167" s="218"/>
      <c r="TWE2167" s="218"/>
      <c r="TWF2167" s="218"/>
      <c r="TWG2167" s="218"/>
      <c r="TWH2167" s="218"/>
      <c r="TWI2167" s="218"/>
      <c r="TWJ2167" s="218"/>
      <c r="TWK2167" s="218"/>
      <c r="TWL2167" s="218"/>
      <c r="TWM2167" s="218"/>
      <c r="TWN2167" s="218"/>
      <c r="TWO2167" s="218"/>
      <c r="TWP2167" s="218"/>
      <c r="TWQ2167" s="218"/>
      <c r="TWR2167" s="218"/>
      <c r="TWS2167" s="218"/>
      <c r="TWT2167" s="218"/>
      <c r="TWU2167" s="218"/>
      <c r="TWV2167" s="218"/>
      <c r="TWW2167" s="218"/>
      <c r="TWX2167" s="218"/>
      <c r="TWY2167" s="218"/>
      <c r="TWZ2167" s="218"/>
      <c r="TXA2167" s="218"/>
      <c r="TXB2167" s="218"/>
      <c r="TXC2167" s="218"/>
      <c r="TXD2167" s="218"/>
      <c r="TXE2167" s="218"/>
      <c r="TXF2167" s="218"/>
      <c r="TXG2167" s="218"/>
      <c r="TXH2167" s="218"/>
      <c r="TXI2167" s="218"/>
      <c r="TXJ2167" s="218"/>
      <c r="TXK2167" s="218"/>
      <c r="TXL2167" s="218"/>
      <c r="TXM2167" s="218"/>
      <c r="TXN2167" s="218"/>
      <c r="TXO2167" s="218"/>
      <c r="TXP2167" s="218"/>
      <c r="TXQ2167" s="218"/>
      <c r="TXR2167" s="218"/>
      <c r="TXS2167" s="218"/>
      <c r="TXT2167" s="218"/>
      <c r="TXU2167" s="218"/>
      <c r="TXV2167" s="218"/>
      <c r="TXW2167" s="218"/>
      <c r="TXX2167" s="218"/>
      <c r="TXY2167" s="218"/>
      <c r="TXZ2167" s="218"/>
      <c r="TYA2167" s="218"/>
      <c r="TYB2167" s="218"/>
      <c r="TYC2167" s="218"/>
      <c r="TYD2167" s="218"/>
      <c r="TYE2167" s="218"/>
      <c r="TYF2167" s="218"/>
      <c r="TYG2167" s="218"/>
      <c r="TYH2167" s="218"/>
      <c r="TYI2167" s="218"/>
      <c r="TYJ2167" s="218"/>
      <c r="TYK2167" s="218"/>
      <c r="TYL2167" s="218"/>
      <c r="TYM2167" s="218"/>
      <c r="TYN2167" s="218"/>
      <c r="TYO2167" s="218"/>
      <c r="TYP2167" s="218"/>
      <c r="TYQ2167" s="218"/>
      <c r="TYR2167" s="218"/>
      <c r="TYS2167" s="218"/>
      <c r="TYT2167" s="218"/>
      <c r="TYU2167" s="218"/>
      <c r="TYV2167" s="218"/>
      <c r="TYW2167" s="218"/>
      <c r="TYX2167" s="218"/>
      <c r="TYY2167" s="218"/>
      <c r="TYZ2167" s="218"/>
      <c r="TZA2167" s="218"/>
      <c r="TZB2167" s="218"/>
      <c r="TZC2167" s="218"/>
      <c r="TZD2167" s="218"/>
      <c r="TZE2167" s="218"/>
      <c r="TZF2167" s="218"/>
      <c r="TZG2167" s="218"/>
      <c r="TZH2167" s="218"/>
      <c r="TZI2167" s="218"/>
      <c r="TZJ2167" s="218"/>
      <c r="TZK2167" s="218"/>
      <c r="TZL2167" s="218"/>
      <c r="TZM2167" s="218"/>
      <c r="TZN2167" s="218"/>
      <c r="TZO2167" s="218"/>
      <c r="TZP2167" s="218"/>
      <c r="TZQ2167" s="218"/>
      <c r="TZR2167" s="218"/>
      <c r="TZS2167" s="218"/>
      <c r="TZT2167" s="218"/>
      <c r="TZU2167" s="218"/>
      <c r="TZV2167" s="218"/>
      <c r="TZW2167" s="218"/>
      <c r="TZX2167" s="218"/>
      <c r="TZY2167" s="218"/>
      <c r="TZZ2167" s="218"/>
      <c r="UAA2167" s="218"/>
      <c r="UAB2167" s="218"/>
      <c r="UAC2167" s="218"/>
      <c r="UAD2167" s="218"/>
      <c r="UAE2167" s="218"/>
      <c r="UAF2167" s="218"/>
      <c r="UAG2167" s="218"/>
      <c r="UAH2167" s="218"/>
      <c r="UAI2167" s="218"/>
      <c r="UAJ2167" s="218"/>
      <c r="UAK2167" s="218"/>
      <c r="UAL2167" s="218"/>
      <c r="UAM2167" s="218"/>
      <c r="UAN2167" s="218"/>
      <c r="UAO2167" s="218"/>
      <c r="UAP2167" s="218"/>
      <c r="UAQ2167" s="218"/>
      <c r="UAR2167" s="218"/>
      <c r="UAS2167" s="218"/>
      <c r="UAT2167" s="218"/>
      <c r="UAU2167" s="218"/>
      <c r="UAV2167" s="218"/>
      <c r="UAW2167" s="218"/>
      <c r="UAX2167" s="218"/>
      <c r="UAY2167" s="218"/>
      <c r="UAZ2167" s="218"/>
      <c r="UBA2167" s="218"/>
      <c r="UBB2167" s="218"/>
      <c r="UBC2167" s="218"/>
      <c r="UBD2167" s="218"/>
      <c r="UBE2167" s="218"/>
      <c r="UBF2167" s="218"/>
      <c r="UBG2167" s="218"/>
      <c r="UBH2167" s="218"/>
      <c r="UBI2167" s="218"/>
      <c r="UBJ2167" s="218"/>
      <c r="UBK2167" s="218"/>
      <c r="UBL2167" s="218"/>
      <c r="UBM2167" s="218"/>
      <c r="UBN2167" s="218"/>
      <c r="UBO2167" s="218"/>
      <c r="UBP2167" s="218"/>
      <c r="UBQ2167" s="218"/>
      <c r="UBR2167" s="218"/>
      <c r="UBS2167" s="218"/>
      <c r="UBT2167" s="218"/>
      <c r="UBU2167" s="218"/>
      <c r="UBV2167" s="218"/>
      <c r="UBW2167" s="218"/>
      <c r="UBX2167" s="218"/>
      <c r="UBY2167" s="218"/>
      <c r="UBZ2167" s="218"/>
      <c r="UCA2167" s="218"/>
      <c r="UCB2167" s="218"/>
      <c r="UCC2167" s="218"/>
      <c r="UCD2167" s="218"/>
      <c r="UCE2167" s="218"/>
      <c r="UCF2167" s="218"/>
      <c r="UCG2167" s="218"/>
      <c r="UCH2167" s="218"/>
      <c r="UCI2167" s="218"/>
      <c r="UCJ2167" s="218"/>
      <c r="UCK2167" s="218"/>
      <c r="UCL2167" s="218"/>
      <c r="UCM2167" s="218"/>
      <c r="UCN2167" s="218"/>
      <c r="UCO2167" s="218"/>
      <c r="UCP2167" s="218"/>
      <c r="UCQ2167" s="218"/>
      <c r="UCR2167" s="218"/>
      <c r="UCS2167" s="218"/>
      <c r="UCT2167" s="218"/>
      <c r="UCU2167" s="218"/>
      <c r="UCV2167" s="218"/>
      <c r="UCW2167" s="218"/>
      <c r="UCX2167" s="218"/>
      <c r="UCY2167" s="218"/>
      <c r="UCZ2167" s="218"/>
      <c r="UDA2167" s="218"/>
      <c r="UDB2167" s="218"/>
      <c r="UDC2167" s="218"/>
      <c r="UDD2167" s="218"/>
      <c r="UDE2167" s="218"/>
      <c r="UDF2167" s="218"/>
      <c r="UDG2167" s="218"/>
      <c r="UDH2167" s="218"/>
      <c r="UDI2167" s="218"/>
      <c r="UDJ2167" s="218"/>
      <c r="UDK2167" s="218"/>
      <c r="UDL2167" s="218"/>
      <c r="UDM2167" s="218"/>
      <c r="UDN2167" s="218"/>
      <c r="UDO2167" s="218"/>
      <c r="UDP2167" s="218"/>
      <c r="UDQ2167" s="218"/>
      <c r="UDR2167" s="218"/>
      <c r="UDS2167" s="218"/>
      <c r="UDT2167" s="218"/>
      <c r="UDU2167" s="218"/>
      <c r="UDV2167" s="218"/>
      <c r="UDW2167" s="218"/>
      <c r="UDX2167" s="218"/>
      <c r="UDY2167" s="218"/>
      <c r="UDZ2167" s="218"/>
      <c r="UEA2167" s="218"/>
      <c r="UEB2167" s="218"/>
      <c r="UEC2167" s="218"/>
      <c r="UED2167" s="218"/>
      <c r="UEE2167" s="218"/>
      <c r="UEF2167" s="218"/>
      <c r="UEG2167" s="218"/>
      <c r="UEH2167" s="218"/>
      <c r="UEI2167" s="218"/>
      <c r="UEJ2167" s="218"/>
      <c r="UEK2167" s="218"/>
      <c r="UEL2167" s="218"/>
      <c r="UEM2167" s="218"/>
      <c r="UEN2167" s="218"/>
      <c r="UEO2167" s="218"/>
      <c r="UEP2167" s="218"/>
      <c r="UEQ2167" s="218"/>
      <c r="UER2167" s="218"/>
      <c r="UES2167" s="218"/>
      <c r="UET2167" s="218"/>
      <c r="UEU2167" s="218"/>
      <c r="UEV2167" s="218"/>
      <c r="UEW2167" s="218"/>
      <c r="UEX2167" s="218"/>
      <c r="UEY2167" s="218"/>
      <c r="UEZ2167" s="218"/>
      <c r="UFA2167" s="218"/>
      <c r="UFB2167" s="218"/>
      <c r="UFC2167" s="218"/>
      <c r="UFD2167" s="218"/>
      <c r="UFE2167" s="218"/>
      <c r="UFF2167" s="218"/>
      <c r="UFG2167" s="218"/>
      <c r="UFH2167" s="218"/>
      <c r="UFI2167" s="218"/>
      <c r="UFJ2167" s="218"/>
      <c r="UFK2167" s="218"/>
      <c r="UFL2167" s="218"/>
      <c r="UFM2167" s="218"/>
      <c r="UFN2167" s="218"/>
      <c r="UFO2167" s="218"/>
      <c r="UFP2167" s="218"/>
      <c r="UFQ2167" s="218"/>
      <c r="UFR2167" s="218"/>
      <c r="UFS2167" s="218"/>
      <c r="UFT2167" s="218"/>
      <c r="UFU2167" s="218"/>
      <c r="UFV2167" s="218"/>
      <c r="UFW2167" s="218"/>
      <c r="UFX2167" s="218"/>
      <c r="UFY2167" s="218"/>
      <c r="UFZ2167" s="218"/>
      <c r="UGA2167" s="218"/>
      <c r="UGB2167" s="218"/>
      <c r="UGC2167" s="218"/>
      <c r="UGD2167" s="218"/>
      <c r="UGE2167" s="218"/>
      <c r="UGF2167" s="218"/>
      <c r="UGG2167" s="218"/>
      <c r="UGH2167" s="218"/>
      <c r="UGI2167" s="218"/>
      <c r="UGJ2167" s="218"/>
      <c r="UGK2167" s="218"/>
      <c r="UGL2167" s="218"/>
      <c r="UGM2167" s="218"/>
      <c r="UGN2167" s="218"/>
      <c r="UGO2167" s="218"/>
      <c r="UGP2167" s="218"/>
      <c r="UGQ2167" s="218"/>
      <c r="UGR2167" s="218"/>
      <c r="UGS2167" s="218"/>
      <c r="UGT2167" s="218"/>
      <c r="UGU2167" s="218"/>
      <c r="UGV2167" s="218"/>
      <c r="UGW2167" s="218"/>
      <c r="UGX2167" s="218"/>
      <c r="UGY2167" s="218"/>
      <c r="UGZ2167" s="218"/>
      <c r="UHA2167" s="218"/>
      <c r="UHB2167" s="218"/>
      <c r="UHC2167" s="218"/>
      <c r="UHD2167" s="218"/>
      <c r="UHE2167" s="218"/>
      <c r="UHF2167" s="218"/>
      <c r="UHG2167" s="218"/>
      <c r="UHH2167" s="218"/>
      <c r="UHI2167" s="218"/>
      <c r="UHJ2167" s="218"/>
      <c r="UHK2167" s="218"/>
      <c r="UHL2167" s="218"/>
      <c r="UHM2167" s="218"/>
      <c r="UHN2167" s="218"/>
      <c r="UHO2167" s="218"/>
      <c r="UHP2167" s="218"/>
      <c r="UHQ2167" s="218"/>
      <c r="UHR2167" s="218"/>
      <c r="UHS2167" s="218"/>
      <c r="UHT2167" s="218"/>
      <c r="UHU2167" s="218"/>
      <c r="UHV2167" s="218"/>
      <c r="UHW2167" s="218"/>
      <c r="UHX2167" s="218"/>
      <c r="UHY2167" s="218"/>
      <c r="UHZ2167" s="218"/>
      <c r="UIA2167" s="218"/>
      <c r="UIB2167" s="218"/>
      <c r="UIC2167" s="218"/>
      <c r="UID2167" s="218"/>
      <c r="UIE2167" s="218"/>
      <c r="UIF2167" s="218"/>
      <c r="UIG2167" s="218"/>
      <c r="UIH2167" s="218"/>
      <c r="UII2167" s="218"/>
      <c r="UIJ2167" s="218"/>
      <c r="UIK2167" s="218"/>
      <c r="UIL2167" s="218"/>
      <c r="UIM2167" s="218"/>
      <c r="UIN2167" s="218"/>
      <c r="UIO2167" s="218"/>
      <c r="UIP2167" s="218"/>
      <c r="UIQ2167" s="218"/>
      <c r="UIR2167" s="218"/>
      <c r="UIS2167" s="218"/>
      <c r="UIT2167" s="218"/>
      <c r="UIU2167" s="218"/>
      <c r="UIV2167" s="218"/>
      <c r="UIW2167" s="218"/>
      <c r="UIX2167" s="218"/>
      <c r="UIY2167" s="218"/>
      <c r="UIZ2167" s="218"/>
      <c r="UJA2167" s="218"/>
      <c r="UJB2167" s="218"/>
      <c r="UJC2167" s="218"/>
      <c r="UJD2167" s="218"/>
      <c r="UJE2167" s="218"/>
      <c r="UJF2167" s="218"/>
      <c r="UJG2167" s="218"/>
      <c r="UJH2167" s="218"/>
      <c r="UJI2167" s="218"/>
      <c r="UJJ2167" s="218"/>
      <c r="UJK2167" s="218"/>
      <c r="UJL2167" s="218"/>
      <c r="UJM2167" s="218"/>
      <c r="UJN2167" s="218"/>
      <c r="UJO2167" s="218"/>
      <c r="UJP2167" s="218"/>
      <c r="UJQ2167" s="218"/>
      <c r="UJR2167" s="218"/>
      <c r="UJS2167" s="218"/>
      <c r="UJT2167" s="218"/>
      <c r="UJU2167" s="218"/>
      <c r="UJV2167" s="218"/>
      <c r="UJW2167" s="218"/>
      <c r="UJX2167" s="218"/>
      <c r="UJY2167" s="218"/>
      <c r="UJZ2167" s="218"/>
      <c r="UKA2167" s="218"/>
      <c r="UKB2167" s="218"/>
      <c r="UKC2167" s="218"/>
      <c r="UKD2167" s="218"/>
      <c r="UKE2167" s="218"/>
      <c r="UKF2167" s="218"/>
      <c r="UKG2167" s="218"/>
      <c r="UKH2167" s="218"/>
      <c r="UKI2167" s="218"/>
      <c r="UKJ2167" s="218"/>
      <c r="UKK2167" s="218"/>
      <c r="UKL2167" s="218"/>
      <c r="UKM2167" s="218"/>
      <c r="UKN2167" s="218"/>
      <c r="UKO2167" s="218"/>
      <c r="UKP2167" s="218"/>
      <c r="UKQ2167" s="218"/>
      <c r="UKR2167" s="218"/>
      <c r="UKS2167" s="218"/>
      <c r="UKT2167" s="218"/>
      <c r="UKU2167" s="218"/>
      <c r="UKV2167" s="218"/>
      <c r="UKW2167" s="218"/>
      <c r="UKX2167" s="218"/>
      <c r="UKY2167" s="218"/>
      <c r="UKZ2167" s="218"/>
      <c r="ULA2167" s="218"/>
      <c r="ULB2167" s="218"/>
      <c r="ULC2167" s="218"/>
      <c r="ULD2167" s="218"/>
      <c r="ULE2167" s="218"/>
      <c r="ULF2167" s="218"/>
      <c r="ULG2167" s="218"/>
      <c r="ULH2167" s="218"/>
      <c r="ULI2167" s="218"/>
      <c r="ULJ2167" s="218"/>
      <c r="ULK2167" s="218"/>
      <c r="ULL2167" s="218"/>
      <c r="ULM2167" s="218"/>
      <c r="ULN2167" s="218"/>
      <c r="ULO2167" s="218"/>
      <c r="ULP2167" s="218"/>
      <c r="ULQ2167" s="218"/>
      <c r="ULR2167" s="218"/>
      <c r="ULS2167" s="218"/>
      <c r="ULT2167" s="218"/>
      <c r="ULU2167" s="218"/>
      <c r="ULV2167" s="218"/>
      <c r="ULW2167" s="218"/>
      <c r="ULX2167" s="218"/>
      <c r="ULY2167" s="218"/>
      <c r="ULZ2167" s="218"/>
      <c r="UMA2167" s="218"/>
      <c r="UMB2167" s="218"/>
      <c r="UMC2167" s="218"/>
      <c r="UMD2167" s="218"/>
      <c r="UME2167" s="218"/>
      <c r="UMF2167" s="218"/>
      <c r="UMG2167" s="218"/>
      <c r="UMH2167" s="218"/>
      <c r="UMI2167" s="218"/>
      <c r="UMJ2167" s="218"/>
      <c r="UMK2167" s="218"/>
      <c r="UML2167" s="218"/>
      <c r="UMM2167" s="218"/>
      <c r="UMN2167" s="218"/>
      <c r="UMO2167" s="218"/>
      <c r="UMP2167" s="218"/>
      <c r="UMQ2167" s="218"/>
      <c r="UMR2167" s="218"/>
      <c r="UMS2167" s="218"/>
      <c r="UMT2167" s="218"/>
      <c r="UMU2167" s="218"/>
      <c r="UMV2167" s="218"/>
      <c r="UMW2167" s="218"/>
      <c r="UMX2167" s="218"/>
      <c r="UMY2167" s="218"/>
      <c r="UMZ2167" s="218"/>
      <c r="UNA2167" s="218"/>
      <c r="UNB2167" s="218"/>
      <c r="UNC2167" s="218"/>
      <c r="UND2167" s="218"/>
      <c r="UNE2167" s="218"/>
      <c r="UNF2167" s="218"/>
      <c r="UNG2167" s="218"/>
      <c r="UNH2167" s="218"/>
      <c r="UNI2167" s="218"/>
      <c r="UNJ2167" s="218"/>
      <c r="UNK2167" s="218"/>
      <c r="UNL2167" s="218"/>
      <c r="UNM2167" s="218"/>
      <c r="UNN2167" s="218"/>
      <c r="UNO2167" s="218"/>
      <c r="UNP2167" s="218"/>
      <c r="UNQ2167" s="218"/>
      <c r="UNR2167" s="218"/>
      <c r="UNS2167" s="218"/>
      <c r="UNT2167" s="218"/>
      <c r="UNU2167" s="218"/>
      <c r="UNV2167" s="218"/>
      <c r="UNW2167" s="218"/>
      <c r="UNX2167" s="218"/>
      <c r="UNY2167" s="218"/>
      <c r="UNZ2167" s="218"/>
      <c r="UOA2167" s="218"/>
      <c r="UOB2167" s="218"/>
      <c r="UOC2167" s="218"/>
      <c r="UOD2167" s="218"/>
      <c r="UOE2167" s="218"/>
      <c r="UOF2167" s="218"/>
      <c r="UOG2167" s="218"/>
      <c r="UOH2167" s="218"/>
      <c r="UOI2167" s="218"/>
      <c r="UOJ2167" s="218"/>
      <c r="UOK2167" s="218"/>
      <c r="UOL2167" s="218"/>
      <c r="UOM2167" s="218"/>
      <c r="UON2167" s="218"/>
      <c r="UOO2167" s="218"/>
      <c r="UOP2167" s="218"/>
      <c r="UOQ2167" s="218"/>
      <c r="UOR2167" s="218"/>
      <c r="UOS2167" s="218"/>
      <c r="UOT2167" s="218"/>
      <c r="UOU2167" s="218"/>
      <c r="UOV2167" s="218"/>
      <c r="UOW2167" s="218"/>
      <c r="UOX2167" s="218"/>
      <c r="UOY2167" s="218"/>
      <c r="UOZ2167" s="218"/>
      <c r="UPA2167" s="218"/>
      <c r="UPB2167" s="218"/>
      <c r="UPC2167" s="218"/>
      <c r="UPD2167" s="218"/>
      <c r="UPE2167" s="218"/>
      <c r="UPF2167" s="218"/>
      <c r="UPG2167" s="218"/>
      <c r="UPH2167" s="218"/>
      <c r="UPI2167" s="218"/>
      <c r="UPJ2167" s="218"/>
      <c r="UPK2167" s="218"/>
      <c r="UPL2167" s="218"/>
      <c r="UPM2167" s="218"/>
      <c r="UPN2167" s="218"/>
      <c r="UPO2167" s="218"/>
      <c r="UPP2167" s="218"/>
      <c r="UPQ2167" s="218"/>
      <c r="UPR2167" s="218"/>
      <c r="UPS2167" s="218"/>
      <c r="UPT2167" s="218"/>
      <c r="UPU2167" s="218"/>
      <c r="UPV2167" s="218"/>
      <c r="UPW2167" s="218"/>
      <c r="UPX2167" s="218"/>
      <c r="UPY2167" s="218"/>
      <c r="UPZ2167" s="218"/>
      <c r="UQA2167" s="218"/>
      <c r="UQB2167" s="218"/>
      <c r="UQC2167" s="218"/>
      <c r="UQD2167" s="218"/>
      <c r="UQE2167" s="218"/>
      <c r="UQF2167" s="218"/>
      <c r="UQG2167" s="218"/>
      <c r="UQH2167" s="218"/>
      <c r="UQI2167" s="218"/>
      <c r="UQJ2167" s="218"/>
      <c r="UQK2167" s="218"/>
      <c r="UQL2167" s="218"/>
      <c r="UQM2167" s="218"/>
      <c r="UQN2167" s="218"/>
      <c r="UQO2167" s="218"/>
      <c r="UQP2167" s="218"/>
      <c r="UQQ2167" s="218"/>
      <c r="UQR2167" s="218"/>
      <c r="UQS2167" s="218"/>
      <c r="UQT2167" s="218"/>
      <c r="UQU2167" s="218"/>
      <c r="UQV2167" s="218"/>
      <c r="UQW2167" s="218"/>
      <c r="UQX2167" s="218"/>
      <c r="UQY2167" s="218"/>
      <c r="UQZ2167" s="218"/>
      <c r="URA2167" s="218"/>
      <c r="URB2167" s="218"/>
      <c r="URC2167" s="218"/>
      <c r="URD2167" s="218"/>
      <c r="URE2167" s="218"/>
      <c r="URF2167" s="218"/>
      <c r="URG2167" s="218"/>
      <c r="URH2167" s="218"/>
      <c r="URI2167" s="218"/>
      <c r="URJ2167" s="218"/>
      <c r="URK2167" s="218"/>
      <c r="URL2167" s="218"/>
      <c r="URM2167" s="218"/>
      <c r="URN2167" s="218"/>
      <c r="URO2167" s="218"/>
      <c r="URP2167" s="218"/>
      <c r="URQ2167" s="218"/>
      <c r="URR2167" s="218"/>
      <c r="URS2167" s="218"/>
      <c r="URT2167" s="218"/>
      <c r="URU2167" s="218"/>
      <c r="URV2167" s="218"/>
      <c r="URW2167" s="218"/>
      <c r="URX2167" s="218"/>
      <c r="URY2167" s="218"/>
      <c r="URZ2167" s="218"/>
      <c r="USA2167" s="218"/>
      <c r="USB2167" s="218"/>
      <c r="USC2167" s="218"/>
      <c r="USD2167" s="218"/>
      <c r="USE2167" s="218"/>
      <c r="USF2167" s="218"/>
      <c r="USG2167" s="218"/>
      <c r="USH2167" s="218"/>
      <c r="USI2167" s="218"/>
      <c r="USJ2167" s="218"/>
      <c r="USK2167" s="218"/>
      <c r="USL2167" s="218"/>
      <c r="USM2167" s="218"/>
      <c r="USN2167" s="218"/>
      <c r="USO2167" s="218"/>
      <c r="USP2167" s="218"/>
      <c r="USQ2167" s="218"/>
      <c r="USR2167" s="218"/>
      <c r="USS2167" s="218"/>
      <c r="UST2167" s="218"/>
      <c r="USU2167" s="218"/>
      <c r="USV2167" s="218"/>
      <c r="USW2167" s="218"/>
      <c r="USX2167" s="218"/>
      <c r="USY2167" s="218"/>
      <c r="USZ2167" s="218"/>
      <c r="UTA2167" s="218"/>
      <c r="UTB2167" s="218"/>
      <c r="UTC2167" s="218"/>
      <c r="UTD2167" s="218"/>
      <c r="UTE2167" s="218"/>
      <c r="UTF2167" s="218"/>
      <c r="UTG2167" s="218"/>
      <c r="UTH2167" s="218"/>
      <c r="UTI2167" s="218"/>
      <c r="UTJ2167" s="218"/>
      <c r="UTK2167" s="218"/>
      <c r="UTL2167" s="218"/>
      <c r="UTM2167" s="218"/>
      <c r="UTN2167" s="218"/>
      <c r="UTO2167" s="218"/>
      <c r="UTP2167" s="218"/>
      <c r="UTQ2167" s="218"/>
      <c r="UTR2167" s="218"/>
      <c r="UTS2167" s="218"/>
      <c r="UTT2167" s="218"/>
      <c r="UTU2167" s="218"/>
      <c r="UTV2167" s="218"/>
      <c r="UTW2167" s="218"/>
      <c r="UTX2167" s="218"/>
      <c r="UTY2167" s="218"/>
      <c r="UTZ2167" s="218"/>
      <c r="UUA2167" s="218"/>
      <c r="UUB2167" s="218"/>
      <c r="UUC2167" s="218"/>
      <c r="UUD2167" s="218"/>
      <c r="UUE2167" s="218"/>
      <c r="UUF2167" s="218"/>
      <c r="UUG2167" s="218"/>
      <c r="UUH2167" s="218"/>
      <c r="UUI2167" s="218"/>
      <c r="UUJ2167" s="218"/>
      <c r="UUK2167" s="218"/>
      <c r="UUL2167" s="218"/>
      <c r="UUM2167" s="218"/>
      <c r="UUN2167" s="218"/>
      <c r="UUO2167" s="218"/>
      <c r="UUP2167" s="218"/>
      <c r="UUQ2167" s="218"/>
      <c r="UUR2167" s="218"/>
      <c r="UUS2167" s="218"/>
      <c r="UUT2167" s="218"/>
      <c r="UUU2167" s="218"/>
      <c r="UUV2167" s="218"/>
      <c r="UUW2167" s="218"/>
      <c r="UUX2167" s="218"/>
      <c r="UUY2167" s="218"/>
      <c r="UUZ2167" s="218"/>
      <c r="UVA2167" s="218"/>
      <c r="UVB2167" s="218"/>
      <c r="UVC2167" s="218"/>
      <c r="UVD2167" s="218"/>
      <c r="UVE2167" s="218"/>
      <c r="UVF2167" s="218"/>
      <c r="UVG2167" s="218"/>
      <c r="UVH2167" s="218"/>
      <c r="UVI2167" s="218"/>
      <c r="UVJ2167" s="218"/>
      <c r="UVK2167" s="218"/>
      <c r="UVL2167" s="218"/>
      <c r="UVM2167" s="218"/>
      <c r="UVN2167" s="218"/>
      <c r="UVO2167" s="218"/>
      <c r="UVP2167" s="218"/>
      <c r="UVQ2167" s="218"/>
      <c r="UVR2167" s="218"/>
      <c r="UVS2167" s="218"/>
      <c r="UVT2167" s="218"/>
      <c r="UVU2167" s="218"/>
      <c r="UVV2167" s="218"/>
      <c r="UVW2167" s="218"/>
      <c r="UVX2167" s="218"/>
      <c r="UVY2167" s="218"/>
      <c r="UVZ2167" s="218"/>
      <c r="UWA2167" s="218"/>
      <c r="UWB2167" s="218"/>
      <c r="UWC2167" s="218"/>
      <c r="UWD2167" s="218"/>
      <c r="UWE2167" s="218"/>
      <c r="UWF2167" s="218"/>
      <c r="UWG2167" s="218"/>
      <c r="UWH2167" s="218"/>
      <c r="UWI2167" s="218"/>
      <c r="UWJ2167" s="218"/>
      <c r="UWK2167" s="218"/>
      <c r="UWL2167" s="218"/>
      <c r="UWM2167" s="218"/>
      <c r="UWN2167" s="218"/>
      <c r="UWO2167" s="218"/>
      <c r="UWP2167" s="218"/>
      <c r="UWQ2167" s="218"/>
      <c r="UWR2167" s="218"/>
      <c r="UWS2167" s="218"/>
      <c r="UWT2167" s="218"/>
      <c r="UWU2167" s="218"/>
      <c r="UWV2167" s="218"/>
      <c r="UWW2167" s="218"/>
      <c r="UWX2167" s="218"/>
      <c r="UWY2167" s="218"/>
      <c r="UWZ2167" s="218"/>
      <c r="UXA2167" s="218"/>
      <c r="UXB2167" s="218"/>
      <c r="UXC2167" s="218"/>
      <c r="UXD2167" s="218"/>
      <c r="UXE2167" s="218"/>
      <c r="UXF2167" s="218"/>
      <c r="UXG2167" s="218"/>
      <c r="UXH2167" s="218"/>
      <c r="UXI2167" s="218"/>
      <c r="UXJ2167" s="218"/>
      <c r="UXK2167" s="218"/>
      <c r="UXL2167" s="218"/>
      <c r="UXM2167" s="218"/>
      <c r="UXN2167" s="218"/>
      <c r="UXO2167" s="218"/>
      <c r="UXP2167" s="218"/>
      <c r="UXQ2167" s="218"/>
      <c r="UXR2167" s="218"/>
      <c r="UXS2167" s="218"/>
      <c r="UXT2167" s="218"/>
      <c r="UXU2167" s="218"/>
      <c r="UXV2167" s="218"/>
      <c r="UXW2167" s="218"/>
      <c r="UXX2167" s="218"/>
      <c r="UXY2167" s="218"/>
      <c r="UXZ2167" s="218"/>
      <c r="UYA2167" s="218"/>
      <c r="UYB2167" s="218"/>
      <c r="UYC2167" s="218"/>
      <c r="UYD2167" s="218"/>
      <c r="UYE2167" s="218"/>
      <c r="UYF2167" s="218"/>
      <c r="UYG2167" s="218"/>
      <c r="UYH2167" s="218"/>
      <c r="UYI2167" s="218"/>
      <c r="UYJ2167" s="218"/>
      <c r="UYK2167" s="218"/>
      <c r="UYL2167" s="218"/>
      <c r="UYM2167" s="218"/>
      <c r="UYN2167" s="218"/>
      <c r="UYO2167" s="218"/>
      <c r="UYP2167" s="218"/>
      <c r="UYQ2167" s="218"/>
      <c r="UYR2167" s="218"/>
      <c r="UYS2167" s="218"/>
      <c r="UYT2167" s="218"/>
      <c r="UYU2167" s="218"/>
      <c r="UYV2167" s="218"/>
      <c r="UYW2167" s="218"/>
      <c r="UYX2167" s="218"/>
      <c r="UYY2167" s="218"/>
      <c r="UYZ2167" s="218"/>
      <c r="UZA2167" s="218"/>
      <c r="UZB2167" s="218"/>
      <c r="UZC2167" s="218"/>
      <c r="UZD2167" s="218"/>
      <c r="UZE2167" s="218"/>
      <c r="UZF2167" s="218"/>
      <c r="UZG2167" s="218"/>
      <c r="UZH2167" s="218"/>
      <c r="UZI2167" s="218"/>
      <c r="UZJ2167" s="218"/>
      <c r="UZK2167" s="218"/>
      <c r="UZL2167" s="218"/>
      <c r="UZM2167" s="218"/>
      <c r="UZN2167" s="218"/>
      <c r="UZO2167" s="218"/>
      <c r="UZP2167" s="218"/>
      <c r="UZQ2167" s="218"/>
      <c r="UZR2167" s="218"/>
      <c r="UZS2167" s="218"/>
      <c r="UZT2167" s="218"/>
      <c r="UZU2167" s="218"/>
      <c r="UZV2167" s="218"/>
      <c r="UZW2167" s="218"/>
      <c r="UZX2167" s="218"/>
      <c r="UZY2167" s="218"/>
      <c r="UZZ2167" s="218"/>
      <c r="VAA2167" s="218"/>
      <c r="VAB2167" s="218"/>
      <c r="VAC2167" s="218"/>
      <c r="VAD2167" s="218"/>
      <c r="VAE2167" s="218"/>
      <c r="VAF2167" s="218"/>
      <c r="VAG2167" s="218"/>
      <c r="VAH2167" s="218"/>
      <c r="VAI2167" s="218"/>
      <c r="VAJ2167" s="218"/>
      <c r="VAK2167" s="218"/>
      <c r="VAL2167" s="218"/>
      <c r="VAM2167" s="218"/>
      <c r="VAN2167" s="218"/>
      <c r="VAO2167" s="218"/>
      <c r="VAP2167" s="218"/>
      <c r="VAQ2167" s="218"/>
      <c r="VAR2167" s="218"/>
      <c r="VAS2167" s="218"/>
      <c r="VAT2167" s="218"/>
      <c r="VAU2167" s="218"/>
      <c r="VAV2167" s="218"/>
      <c r="VAW2167" s="218"/>
      <c r="VAX2167" s="218"/>
      <c r="VAY2167" s="218"/>
      <c r="VAZ2167" s="218"/>
      <c r="VBA2167" s="218"/>
      <c r="VBB2167" s="218"/>
      <c r="VBC2167" s="218"/>
      <c r="VBD2167" s="218"/>
      <c r="VBE2167" s="218"/>
      <c r="VBF2167" s="218"/>
      <c r="VBG2167" s="218"/>
      <c r="VBH2167" s="218"/>
      <c r="VBI2167" s="218"/>
      <c r="VBJ2167" s="218"/>
      <c r="VBK2167" s="218"/>
      <c r="VBL2167" s="218"/>
      <c r="VBM2167" s="218"/>
      <c r="VBN2167" s="218"/>
      <c r="VBO2167" s="218"/>
      <c r="VBP2167" s="218"/>
      <c r="VBQ2167" s="218"/>
      <c r="VBR2167" s="218"/>
      <c r="VBS2167" s="218"/>
      <c r="VBT2167" s="218"/>
      <c r="VBU2167" s="218"/>
      <c r="VBV2167" s="218"/>
      <c r="VBW2167" s="218"/>
      <c r="VBX2167" s="218"/>
      <c r="VBY2167" s="218"/>
      <c r="VBZ2167" s="218"/>
      <c r="VCA2167" s="218"/>
      <c r="VCB2167" s="218"/>
      <c r="VCC2167" s="218"/>
      <c r="VCD2167" s="218"/>
      <c r="VCE2167" s="218"/>
      <c r="VCF2167" s="218"/>
      <c r="VCG2167" s="218"/>
      <c r="VCH2167" s="218"/>
      <c r="VCI2167" s="218"/>
      <c r="VCJ2167" s="218"/>
      <c r="VCK2167" s="218"/>
      <c r="VCL2167" s="218"/>
      <c r="VCM2167" s="218"/>
      <c r="VCN2167" s="218"/>
      <c r="VCO2167" s="218"/>
      <c r="VCP2167" s="218"/>
      <c r="VCQ2167" s="218"/>
      <c r="VCR2167" s="218"/>
      <c r="VCS2167" s="218"/>
      <c r="VCT2167" s="218"/>
      <c r="VCU2167" s="218"/>
      <c r="VCV2167" s="218"/>
      <c r="VCW2167" s="218"/>
      <c r="VCX2167" s="218"/>
      <c r="VCY2167" s="218"/>
      <c r="VCZ2167" s="218"/>
      <c r="VDA2167" s="218"/>
      <c r="VDB2167" s="218"/>
      <c r="VDC2167" s="218"/>
      <c r="VDD2167" s="218"/>
      <c r="VDE2167" s="218"/>
      <c r="VDF2167" s="218"/>
      <c r="VDG2167" s="218"/>
      <c r="VDH2167" s="218"/>
      <c r="VDI2167" s="218"/>
      <c r="VDJ2167" s="218"/>
      <c r="VDK2167" s="218"/>
      <c r="VDL2167" s="218"/>
      <c r="VDM2167" s="218"/>
      <c r="VDN2167" s="218"/>
      <c r="VDO2167" s="218"/>
      <c r="VDP2167" s="218"/>
      <c r="VDQ2167" s="218"/>
      <c r="VDR2167" s="218"/>
      <c r="VDS2167" s="218"/>
      <c r="VDT2167" s="218"/>
      <c r="VDU2167" s="218"/>
      <c r="VDV2167" s="218"/>
      <c r="VDW2167" s="218"/>
      <c r="VDX2167" s="218"/>
      <c r="VDY2167" s="218"/>
      <c r="VDZ2167" s="218"/>
      <c r="VEA2167" s="218"/>
      <c r="VEB2167" s="218"/>
      <c r="VEC2167" s="218"/>
      <c r="VED2167" s="218"/>
      <c r="VEE2167" s="218"/>
      <c r="VEF2167" s="218"/>
      <c r="VEG2167" s="218"/>
      <c r="VEH2167" s="218"/>
      <c r="VEI2167" s="218"/>
      <c r="VEJ2167" s="218"/>
      <c r="VEK2167" s="218"/>
      <c r="VEL2167" s="218"/>
      <c r="VEM2167" s="218"/>
      <c r="VEN2167" s="218"/>
      <c r="VEO2167" s="218"/>
      <c r="VEP2167" s="218"/>
      <c r="VEQ2167" s="218"/>
      <c r="VER2167" s="218"/>
      <c r="VES2167" s="218"/>
      <c r="VET2167" s="218"/>
      <c r="VEU2167" s="218"/>
      <c r="VEV2167" s="218"/>
      <c r="VEW2167" s="218"/>
      <c r="VEX2167" s="218"/>
      <c r="VEY2167" s="218"/>
      <c r="VEZ2167" s="218"/>
      <c r="VFA2167" s="218"/>
      <c r="VFB2167" s="218"/>
      <c r="VFC2167" s="218"/>
      <c r="VFD2167" s="218"/>
      <c r="VFE2167" s="218"/>
      <c r="VFF2167" s="218"/>
      <c r="VFG2167" s="218"/>
      <c r="VFH2167" s="218"/>
      <c r="VFI2167" s="218"/>
      <c r="VFJ2167" s="218"/>
      <c r="VFK2167" s="218"/>
      <c r="VFL2167" s="218"/>
      <c r="VFM2167" s="218"/>
      <c r="VFN2167" s="218"/>
      <c r="VFO2167" s="218"/>
      <c r="VFP2167" s="218"/>
      <c r="VFQ2167" s="218"/>
      <c r="VFR2167" s="218"/>
      <c r="VFS2167" s="218"/>
      <c r="VFT2167" s="218"/>
      <c r="VFU2167" s="218"/>
      <c r="VFV2167" s="218"/>
      <c r="VFW2167" s="218"/>
      <c r="VFX2167" s="218"/>
      <c r="VFY2167" s="218"/>
      <c r="VFZ2167" s="218"/>
      <c r="VGA2167" s="218"/>
      <c r="VGB2167" s="218"/>
      <c r="VGC2167" s="218"/>
      <c r="VGD2167" s="218"/>
      <c r="VGE2167" s="218"/>
      <c r="VGF2167" s="218"/>
      <c r="VGG2167" s="218"/>
      <c r="VGH2167" s="218"/>
      <c r="VGI2167" s="218"/>
      <c r="VGJ2167" s="218"/>
      <c r="VGK2167" s="218"/>
      <c r="VGL2167" s="218"/>
      <c r="VGM2167" s="218"/>
      <c r="VGN2167" s="218"/>
      <c r="VGO2167" s="218"/>
      <c r="VGP2167" s="218"/>
      <c r="VGQ2167" s="218"/>
      <c r="VGR2167" s="218"/>
      <c r="VGS2167" s="218"/>
      <c r="VGT2167" s="218"/>
      <c r="VGU2167" s="218"/>
      <c r="VGV2167" s="218"/>
      <c r="VGW2167" s="218"/>
      <c r="VGX2167" s="218"/>
      <c r="VGY2167" s="218"/>
      <c r="VGZ2167" s="218"/>
      <c r="VHA2167" s="218"/>
      <c r="VHB2167" s="218"/>
      <c r="VHC2167" s="218"/>
      <c r="VHD2167" s="218"/>
      <c r="VHE2167" s="218"/>
      <c r="VHF2167" s="218"/>
      <c r="VHG2167" s="218"/>
      <c r="VHH2167" s="218"/>
      <c r="VHI2167" s="218"/>
      <c r="VHJ2167" s="218"/>
      <c r="VHK2167" s="218"/>
      <c r="VHL2167" s="218"/>
      <c r="VHM2167" s="218"/>
      <c r="VHN2167" s="218"/>
      <c r="VHO2167" s="218"/>
      <c r="VHP2167" s="218"/>
      <c r="VHQ2167" s="218"/>
      <c r="VHR2167" s="218"/>
      <c r="VHS2167" s="218"/>
      <c r="VHT2167" s="218"/>
      <c r="VHU2167" s="218"/>
      <c r="VHV2167" s="218"/>
      <c r="VHW2167" s="218"/>
      <c r="VHX2167" s="218"/>
      <c r="VHY2167" s="218"/>
      <c r="VHZ2167" s="218"/>
      <c r="VIA2167" s="218"/>
      <c r="VIB2167" s="218"/>
      <c r="VIC2167" s="218"/>
      <c r="VID2167" s="218"/>
      <c r="VIE2167" s="218"/>
      <c r="VIF2167" s="218"/>
      <c r="VIG2167" s="218"/>
      <c r="VIH2167" s="218"/>
      <c r="VII2167" s="218"/>
      <c r="VIJ2167" s="218"/>
      <c r="VIK2167" s="218"/>
      <c r="VIL2167" s="218"/>
      <c r="VIM2167" s="218"/>
      <c r="VIN2167" s="218"/>
      <c r="VIO2167" s="218"/>
      <c r="VIP2167" s="218"/>
      <c r="VIQ2167" s="218"/>
      <c r="VIR2167" s="218"/>
      <c r="VIS2167" s="218"/>
      <c r="VIT2167" s="218"/>
      <c r="VIU2167" s="218"/>
      <c r="VIV2167" s="218"/>
      <c r="VIW2167" s="218"/>
      <c r="VIX2167" s="218"/>
      <c r="VIY2167" s="218"/>
      <c r="VIZ2167" s="218"/>
      <c r="VJA2167" s="218"/>
      <c r="VJB2167" s="218"/>
      <c r="VJC2167" s="218"/>
      <c r="VJD2167" s="218"/>
      <c r="VJE2167" s="218"/>
      <c r="VJF2167" s="218"/>
      <c r="VJG2167" s="218"/>
      <c r="VJH2167" s="218"/>
      <c r="VJI2167" s="218"/>
      <c r="VJJ2167" s="218"/>
      <c r="VJK2167" s="218"/>
      <c r="VJL2167" s="218"/>
      <c r="VJM2167" s="218"/>
      <c r="VJN2167" s="218"/>
      <c r="VJO2167" s="218"/>
      <c r="VJP2167" s="218"/>
      <c r="VJQ2167" s="218"/>
      <c r="VJR2167" s="218"/>
      <c r="VJS2167" s="218"/>
      <c r="VJT2167" s="218"/>
      <c r="VJU2167" s="218"/>
      <c r="VJV2167" s="218"/>
      <c r="VJW2167" s="218"/>
      <c r="VJX2167" s="218"/>
      <c r="VJY2167" s="218"/>
      <c r="VJZ2167" s="218"/>
      <c r="VKA2167" s="218"/>
      <c r="VKB2167" s="218"/>
      <c r="VKC2167" s="218"/>
      <c r="VKD2167" s="218"/>
      <c r="VKE2167" s="218"/>
      <c r="VKF2167" s="218"/>
      <c r="VKG2167" s="218"/>
      <c r="VKH2167" s="218"/>
      <c r="VKI2167" s="218"/>
      <c r="VKJ2167" s="218"/>
      <c r="VKK2167" s="218"/>
      <c r="VKL2167" s="218"/>
      <c r="VKM2167" s="218"/>
      <c r="VKN2167" s="218"/>
      <c r="VKO2167" s="218"/>
      <c r="VKP2167" s="218"/>
      <c r="VKQ2167" s="218"/>
      <c r="VKR2167" s="218"/>
      <c r="VKS2167" s="218"/>
      <c r="VKT2167" s="218"/>
      <c r="VKU2167" s="218"/>
      <c r="VKV2167" s="218"/>
      <c r="VKW2167" s="218"/>
      <c r="VKX2167" s="218"/>
      <c r="VKY2167" s="218"/>
      <c r="VKZ2167" s="218"/>
      <c r="VLA2167" s="218"/>
      <c r="VLB2167" s="218"/>
      <c r="VLC2167" s="218"/>
      <c r="VLD2167" s="218"/>
      <c r="VLE2167" s="218"/>
      <c r="VLF2167" s="218"/>
      <c r="VLG2167" s="218"/>
      <c r="VLH2167" s="218"/>
      <c r="VLI2167" s="218"/>
      <c r="VLJ2167" s="218"/>
      <c r="VLK2167" s="218"/>
      <c r="VLL2167" s="218"/>
      <c r="VLM2167" s="218"/>
      <c r="VLN2167" s="218"/>
      <c r="VLO2167" s="218"/>
      <c r="VLP2167" s="218"/>
      <c r="VLQ2167" s="218"/>
      <c r="VLR2167" s="218"/>
      <c r="VLS2167" s="218"/>
      <c r="VLT2167" s="218"/>
      <c r="VLU2167" s="218"/>
      <c r="VLV2167" s="218"/>
      <c r="VLW2167" s="218"/>
      <c r="VLX2167" s="218"/>
      <c r="VLY2167" s="218"/>
      <c r="VLZ2167" s="218"/>
      <c r="VMA2167" s="218"/>
      <c r="VMB2167" s="218"/>
      <c r="VMC2167" s="218"/>
      <c r="VMD2167" s="218"/>
      <c r="VME2167" s="218"/>
      <c r="VMF2167" s="218"/>
      <c r="VMG2167" s="218"/>
      <c r="VMH2167" s="218"/>
      <c r="VMI2167" s="218"/>
      <c r="VMJ2167" s="218"/>
      <c r="VMK2167" s="218"/>
      <c r="VML2167" s="218"/>
      <c r="VMM2167" s="218"/>
      <c r="VMN2167" s="218"/>
      <c r="VMO2167" s="218"/>
      <c r="VMP2167" s="218"/>
      <c r="VMQ2167" s="218"/>
      <c r="VMR2167" s="218"/>
      <c r="VMS2167" s="218"/>
      <c r="VMT2167" s="218"/>
      <c r="VMU2167" s="218"/>
      <c r="VMV2167" s="218"/>
      <c r="VMW2167" s="218"/>
      <c r="VMX2167" s="218"/>
      <c r="VMY2167" s="218"/>
      <c r="VMZ2167" s="218"/>
      <c r="VNA2167" s="218"/>
      <c r="VNB2167" s="218"/>
      <c r="VNC2167" s="218"/>
      <c r="VND2167" s="218"/>
      <c r="VNE2167" s="218"/>
      <c r="VNF2167" s="218"/>
      <c r="VNG2167" s="218"/>
      <c r="VNH2167" s="218"/>
      <c r="VNI2167" s="218"/>
      <c r="VNJ2167" s="218"/>
      <c r="VNK2167" s="218"/>
      <c r="VNL2167" s="218"/>
      <c r="VNM2167" s="218"/>
      <c r="VNN2167" s="218"/>
      <c r="VNO2167" s="218"/>
      <c r="VNP2167" s="218"/>
      <c r="VNQ2167" s="218"/>
      <c r="VNR2167" s="218"/>
      <c r="VNS2167" s="218"/>
      <c r="VNT2167" s="218"/>
      <c r="VNU2167" s="218"/>
      <c r="VNV2167" s="218"/>
      <c r="VNW2167" s="218"/>
      <c r="VNX2167" s="218"/>
      <c r="VNY2167" s="218"/>
      <c r="VNZ2167" s="218"/>
      <c r="VOA2167" s="218"/>
      <c r="VOB2167" s="218"/>
      <c r="VOC2167" s="218"/>
      <c r="VOD2167" s="218"/>
      <c r="VOE2167" s="218"/>
      <c r="VOF2167" s="218"/>
      <c r="VOG2167" s="218"/>
      <c r="VOH2167" s="218"/>
      <c r="VOI2167" s="218"/>
      <c r="VOJ2167" s="218"/>
      <c r="VOK2167" s="218"/>
      <c r="VOL2167" s="218"/>
      <c r="VOM2167" s="218"/>
      <c r="VON2167" s="218"/>
      <c r="VOO2167" s="218"/>
      <c r="VOP2167" s="218"/>
      <c r="VOQ2167" s="218"/>
      <c r="VOR2167" s="218"/>
      <c r="VOS2167" s="218"/>
      <c r="VOT2167" s="218"/>
      <c r="VOU2167" s="218"/>
      <c r="VOV2167" s="218"/>
      <c r="VOW2167" s="218"/>
      <c r="VOX2167" s="218"/>
      <c r="VOY2167" s="218"/>
      <c r="VOZ2167" s="218"/>
      <c r="VPA2167" s="218"/>
      <c r="VPB2167" s="218"/>
      <c r="VPC2167" s="218"/>
      <c r="VPD2167" s="218"/>
      <c r="VPE2167" s="218"/>
      <c r="VPF2167" s="218"/>
      <c r="VPG2167" s="218"/>
      <c r="VPH2167" s="218"/>
      <c r="VPI2167" s="218"/>
      <c r="VPJ2167" s="218"/>
      <c r="VPK2167" s="218"/>
      <c r="VPL2167" s="218"/>
      <c r="VPM2167" s="218"/>
      <c r="VPN2167" s="218"/>
      <c r="VPO2167" s="218"/>
      <c r="VPP2167" s="218"/>
      <c r="VPQ2167" s="218"/>
      <c r="VPR2167" s="218"/>
      <c r="VPS2167" s="218"/>
      <c r="VPT2167" s="218"/>
      <c r="VPU2167" s="218"/>
      <c r="VPV2167" s="218"/>
      <c r="VPW2167" s="218"/>
      <c r="VPX2167" s="218"/>
      <c r="VPY2167" s="218"/>
      <c r="VPZ2167" s="218"/>
      <c r="VQA2167" s="218"/>
      <c r="VQB2167" s="218"/>
      <c r="VQC2167" s="218"/>
      <c r="VQD2167" s="218"/>
      <c r="VQE2167" s="218"/>
      <c r="VQF2167" s="218"/>
      <c r="VQG2167" s="218"/>
      <c r="VQH2167" s="218"/>
      <c r="VQI2167" s="218"/>
      <c r="VQJ2167" s="218"/>
      <c r="VQK2167" s="218"/>
      <c r="VQL2167" s="218"/>
      <c r="VQM2167" s="218"/>
      <c r="VQN2167" s="218"/>
      <c r="VQO2167" s="218"/>
      <c r="VQP2167" s="218"/>
      <c r="VQQ2167" s="218"/>
      <c r="VQR2167" s="218"/>
      <c r="VQS2167" s="218"/>
      <c r="VQT2167" s="218"/>
      <c r="VQU2167" s="218"/>
      <c r="VQV2167" s="218"/>
      <c r="VQW2167" s="218"/>
      <c r="VQX2167" s="218"/>
      <c r="VQY2167" s="218"/>
      <c r="VQZ2167" s="218"/>
      <c r="VRA2167" s="218"/>
      <c r="VRB2167" s="218"/>
      <c r="VRC2167" s="218"/>
      <c r="VRD2167" s="218"/>
      <c r="VRE2167" s="218"/>
      <c r="VRF2167" s="218"/>
      <c r="VRG2167" s="218"/>
      <c r="VRH2167" s="218"/>
      <c r="VRI2167" s="218"/>
      <c r="VRJ2167" s="218"/>
      <c r="VRK2167" s="218"/>
      <c r="VRL2167" s="218"/>
      <c r="VRM2167" s="218"/>
      <c r="VRN2167" s="218"/>
      <c r="VRO2167" s="218"/>
      <c r="VRP2167" s="218"/>
      <c r="VRQ2167" s="218"/>
      <c r="VRR2167" s="218"/>
      <c r="VRS2167" s="218"/>
      <c r="VRT2167" s="218"/>
      <c r="VRU2167" s="218"/>
      <c r="VRV2167" s="218"/>
      <c r="VRW2167" s="218"/>
      <c r="VRX2167" s="218"/>
      <c r="VRY2167" s="218"/>
      <c r="VRZ2167" s="218"/>
      <c r="VSA2167" s="218"/>
      <c r="VSB2167" s="218"/>
      <c r="VSC2167" s="218"/>
      <c r="VSD2167" s="218"/>
      <c r="VSE2167" s="218"/>
      <c r="VSF2167" s="218"/>
      <c r="VSG2167" s="218"/>
      <c r="VSH2167" s="218"/>
      <c r="VSI2167" s="218"/>
      <c r="VSJ2167" s="218"/>
      <c r="VSK2167" s="218"/>
      <c r="VSL2167" s="218"/>
      <c r="VSM2167" s="218"/>
      <c r="VSN2167" s="218"/>
      <c r="VSO2167" s="218"/>
      <c r="VSP2167" s="218"/>
      <c r="VSQ2167" s="218"/>
      <c r="VSR2167" s="218"/>
      <c r="VSS2167" s="218"/>
      <c r="VST2167" s="218"/>
      <c r="VSU2167" s="218"/>
      <c r="VSV2167" s="218"/>
      <c r="VSW2167" s="218"/>
      <c r="VSX2167" s="218"/>
      <c r="VSY2167" s="218"/>
      <c r="VSZ2167" s="218"/>
      <c r="VTA2167" s="218"/>
      <c r="VTB2167" s="218"/>
      <c r="VTC2167" s="218"/>
      <c r="VTD2167" s="218"/>
      <c r="VTE2167" s="218"/>
      <c r="VTF2167" s="218"/>
      <c r="VTG2167" s="218"/>
      <c r="VTH2167" s="218"/>
      <c r="VTI2167" s="218"/>
      <c r="VTJ2167" s="218"/>
      <c r="VTK2167" s="218"/>
      <c r="VTL2167" s="218"/>
      <c r="VTM2167" s="218"/>
      <c r="VTN2167" s="218"/>
      <c r="VTO2167" s="218"/>
      <c r="VTP2167" s="218"/>
      <c r="VTQ2167" s="218"/>
      <c r="VTR2167" s="218"/>
      <c r="VTS2167" s="218"/>
      <c r="VTT2167" s="218"/>
      <c r="VTU2167" s="218"/>
      <c r="VTV2167" s="218"/>
      <c r="VTW2167" s="218"/>
      <c r="VTX2167" s="218"/>
      <c r="VTY2167" s="218"/>
      <c r="VTZ2167" s="218"/>
      <c r="VUA2167" s="218"/>
      <c r="VUB2167" s="218"/>
      <c r="VUC2167" s="218"/>
      <c r="VUD2167" s="218"/>
      <c r="VUE2167" s="218"/>
      <c r="VUF2167" s="218"/>
      <c r="VUG2167" s="218"/>
      <c r="VUH2167" s="218"/>
      <c r="VUI2167" s="218"/>
      <c r="VUJ2167" s="218"/>
      <c r="VUK2167" s="218"/>
      <c r="VUL2167" s="218"/>
      <c r="VUM2167" s="218"/>
      <c r="VUN2167" s="218"/>
      <c r="VUO2167" s="218"/>
      <c r="VUP2167" s="218"/>
      <c r="VUQ2167" s="218"/>
      <c r="VUR2167" s="218"/>
      <c r="VUS2167" s="218"/>
      <c r="VUT2167" s="218"/>
      <c r="VUU2167" s="218"/>
      <c r="VUV2167" s="218"/>
      <c r="VUW2167" s="218"/>
      <c r="VUX2167" s="218"/>
      <c r="VUY2167" s="218"/>
      <c r="VUZ2167" s="218"/>
      <c r="VVA2167" s="218"/>
      <c r="VVB2167" s="218"/>
      <c r="VVC2167" s="218"/>
      <c r="VVD2167" s="218"/>
      <c r="VVE2167" s="218"/>
      <c r="VVF2167" s="218"/>
      <c r="VVG2167" s="218"/>
      <c r="VVH2167" s="218"/>
      <c r="VVI2167" s="218"/>
      <c r="VVJ2167" s="218"/>
      <c r="VVK2167" s="218"/>
      <c r="VVL2167" s="218"/>
      <c r="VVM2167" s="218"/>
      <c r="VVN2167" s="218"/>
      <c r="VVO2167" s="218"/>
      <c r="VVP2167" s="218"/>
      <c r="VVQ2167" s="218"/>
      <c r="VVR2167" s="218"/>
      <c r="VVS2167" s="218"/>
      <c r="VVT2167" s="218"/>
      <c r="VVU2167" s="218"/>
      <c r="VVV2167" s="218"/>
      <c r="VVW2167" s="218"/>
      <c r="VVX2167" s="218"/>
      <c r="VVY2167" s="218"/>
      <c r="VVZ2167" s="218"/>
      <c r="VWA2167" s="218"/>
      <c r="VWB2167" s="218"/>
      <c r="VWC2167" s="218"/>
      <c r="VWD2167" s="218"/>
      <c r="VWE2167" s="218"/>
      <c r="VWF2167" s="218"/>
      <c r="VWG2167" s="218"/>
      <c r="VWH2167" s="218"/>
      <c r="VWI2167" s="218"/>
      <c r="VWJ2167" s="218"/>
      <c r="VWK2167" s="218"/>
      <c r="VWL2167" s="218"/>
      <c r="VWM2167" s="218"/>
      <c r="VWN2167" s="218"/>
      <c r="VWO2167" s="218"/>
      <c r="VWP2167" s="218"/>
      <c r="VWQ2167" s="218"/>
      <c r="VWR2167" s="218"/>
      <c r="VWS2167" s="218"/>
      <c r="VWT2167" s="218"/>
      <c r="VWU2167" s="218"/>
      <c r="VWV2167" s="218"/>
      <c r="VWW2167" s="218"/>
      <c r="VWX2167" s="218"/>
      <c r="VWY2167" s="218"/>
      <c r="VWZ2167" s="218"/>
      <c r="VXA2167" s="218"/>
      <c r="VXB2167" s="218"/>
      <c r="VXC2167" s="218"/>
      <c r="VXD2167" s="218"/>
      <c r="VXE2167" s="218"/>
      <c r="VXF2167" s="218"/>
      <c r="VXG2167" s="218"/>
      <c r="VXH2167" s="218"/>
      <c r="VXI2167" s="218"/>
      <c r="VXJ2167" s="218"/>
      <c r="VXK2167" s="218"/>
      <c r="VXL2167" s="218"/>
      <c r="VXM2167" s="218"/>
      <c r="VXN2167" s="218"/>
      <c r="VXO2167" s="218"/>
      <c r="VXP2167" s="218"/>
      <c r="VXQ2167" s="218"/>
      <c r="VXR2167" s="218"/>
      <c r="VXS2167" s="218"/>
      <c r="VXT2167" s="218"/>
      <c r="VXU2167" s="218"/>
      <c r="VXV2167" s="218"/>
      <c r="VXW2167" s="218"/>
      <c r="VXX2167" s="218"/>
      <c r="VXY2167" s="218"/>
      <c r="VXZ2167" s="218"/>
      <c r="VYA2167" s="218"/>
      <c r="VYB2167" s="218"/>
      <c r="VYC2167" s="218"/>
      <c r="VYD2167" s="218"/>
      <c r="VYE2167" s="218"/>
      <c r="VYF2167" s="218"/>
      <c r="VYG2167" s="218"/>
      <c r="VYH2167" s="218"/>
      <c r="VYI2167" s="218"/>
      <c r="VYJ2167" s="218"/>
      <c r="VYK2167" s="218"/>
      <c r="VYL2167" s="218"/>
      <c r="VYM2167" s="218"/>
      <c r="VYN2167" s="218"/>
      <c r="VYO2167" s="218"/>
      <c r="VYP2167" s="218"/>
      <c r="VYQ2167" s="218"/>
      <c r="VYR2167" s="218"/>
      <c r="VYS2167" s="218"/>
      <c r="VYT2167" s="218"/>
      <c r="VYU2167" s="218"/>
      <c r="VYV2167" s="218"/>
      <c r="VYW2167" s="218"/>
      <c r="VYX2167" s="218"/>
      <c r="VYY2167" s="218"/>
      <c r="VYZ2167" s="218"/>
      <c r="VZA2167" s="218"/>
      <c r="VZB2167" s="218"/>
      <c r="VZC2167" s="218"/>
      <c r="VZD2167" s="218"/>
      <c r="VZE2167" s="218"/>
      <c r="VZF2167" s="218"/>
      <c r="VZG2167" s="218"/>
      <c r="VZH2167" s="218"/>
      <c r="VZI2167" s="218"/>
      <c r="VZJ2167" s="218"/>
      <c r="VZK2167" s="218"/>
      <c r="VZL2167" s="218"/>
      <c r="VZM2167" s="218"/>
      <c r="VZN2167" s="218"/>
      <c r="VZO2167" s="218"/>
      <c r="VZP2167" s="218"/>
      <c r="VZQ2167" s="218"/>
      <c r="VZR2167" s="218"/>
      <c r="VZS2167" s="218"/>
      <c r="VZT2167" s="218"/>
      <c r="VZU2167" s="218"/>
      <c r="VZV2167" s="218"/>
      <c r="VZW2167" s="218"/>
      <c r="VZX2167" s="218"/>
      <c r="VZY2167" s="218"/>
      <c r="VZZ2167" s="218"/>
      <c r="WAA2167" s="218"/>
      <c r="WAB2167" s="218"/>
      <c r="WAC2167" s="218"/>
      <c r="WAD2167" s="218"/>
      <c r="WAE2167" s="218"/>
      <c r="WAF2167" s="218"/>
      <c r="WAG2167" s="218"/>
      <c r="WAH2167" s="218"/>
      <c r="WAI2167" s="218"/>
      <c r="WAJ2167" s="218"/>
      <c r="WAK2167" s="218"/>
      <c r="WAL2167" s="218"/>
      <c r="WAM2167" s="218"/>
      <c r="WAN2167" s="218"/>
      <c r="WAO2167" s="218"/>
      <c r="WAP2167" s="218"/>
      <c r="WAQ2167" s="218"/>
      <c r="WAR2167" s="218"/>
      <c r="WAS2167" s="218"/>
      <c r="WAT2167" s="218"/>
      <c r="WAU2167" s="218"/>
      <c r="WAV2167" s="218"/>
      <c r="WAW2167" s="218"/>
      <c r="WAX2167" s="218"/>
      <c r="WAY2167" s="218"/>
      <c r="WAZ2167" s="218"/>
      <c r="WBA2167" s="218"/>
      <c r="WBB2167" s="218"/>
      <c r="WBC2167" s="218"/>
      <c r="WBD2167" s="218"/>
      <c r="WBE2167" s="218"/>
      <c r="WBF2167" s="218"/>
      <c r="WBG2167" s="218"/>
      <c r="WBH2167" s="218"/>
      <c r="WBI2167" s="218"/>
      <c r="WBJ2167" s="218"/>
      <c r="WBK2167" s="218"/>
      <c r="WBL2167" s="218"/>
      <c r="WBM2167" s="218"/>
      <c r="WBN2167" s="218"/>
      <c r="WBO2167" s="218"/>
      <c r="WBP2167" s="218"/>
      <c r="WBQ2167" s="218"/>
      <c r="WBR2167" s="218"/>
      <c r="WBS2167" s="218"/>
      <c r="WBT2167" s="218"/>
      <c r="WBU2167" s="218"/>
      <c r="WBV2167" s="218"/>
      <c r="WBW2167" s="218"/>
      <c r="WBX2167" s="218"/>
      <c r="WBY2167" s="218"/>
      <c r="WBZ2167" s="218"/>
      <c r="WCA2167" s="218"/>
      <c r="WCB2167" s="218"/>
      <c r="WCC2167" s="218"/>
      <c r="WCD2167" s="218"/>
      <c r="WCE2167" s="218"/>
      <c r="WCF2167" s="218"/>
      <c r="WCG2167" s="218"/>
      <c r="WCH2167" s="218"/>
      <c r="WCI2167" s="218"/>
      <c r="WCJ2167" s="218"/>
      <c r="WCK2167" s="218"/>
      <c r="WCL2167" s="218"/>
      <c r="WCM2167" s="218"/>
      <c r="WCN2167" s="218"/>
      <c r="WCO2167" s="218"/>
      <c r="WCP2167" s="218"/>
      <c r="WCQ2167" s="218"/>
      <c r="WCR2167" s="218"/>
      <c r="WCS2167" s="218"/>
      <c r="WCT2167" s="218"/>
      <c r="WCU2167" s="218"/>
      <c r="WCV2167" s="218"/>
      <c r="WCW2167" s="218"/>
      <c r="WCX2167" s="218"/>
      <c r="WCY2167" s="218"/>
      <c r="WCZ2167" s="218"/>
      <c r="WDA2167" s="218"/>
      <c r="WDB2167" s="218"/>
      <c r="WDC2167" s="218"/>
      <c r="WDD2167" s="218"/>
      <c r="WDE2167" s="218"/>
      <c r="WDF2167" s="218"/>
      <c r="WDG2167" s="218"/>
      <c r="WDH2167" s="218"/>
      <c r="WDI2167" s="218"/>
      <c r="WDJ2167" s="218"/>
      <c r="WDK2167" s="218"/>
      <c r="WDL2167" s="218"/>
      <c r="WDM2167" s="218"/>
      <c r="WDN2167" s="218"/>
      <c r="WDO2167" s="218"/>
      <c r="WDP2167" s="218"/>
      <c r="WDQ2167" s="218"/>
      <c r="WDR2167" s="218"/>
      <c r="WDS2167" s="218"/>
      <c r="WDT2167" s="218"/>
      <c r="WDU2167" s="218"/>
      <c r="WDV2167" s="218"/>
      <c r="WDW2167" s="218"/>
      <c r="WDX2167" s="218"/>
      <c r="WDY2167" s="218"/>
      <c r="WDZ2167" s="218"/>
      <c r="WEA2167" s="218"/>
      <c r="WEB2167" s="218"/>
      <c r="WEC2167" s="218"/>
      <c r="WED2167" s="218"/>
      <c r="WEE2167" s="218"/>
      <c r="WEF2167" s="218"/>
      <c r="WEG2167" s="218"/>
      <c r="WEH2167" s="218"/>
      <c r="WEI2167" s="218"/>
      <c r="WEJ2167" s="218"/>
      <c r="WEK2167" s="218"/>
      <c r="WEL2167" s="218"/>
      <c r="WEM2167" s="218"/>
      <c r="WEN2167" s="218"/>
      <c r="WEO2167" s="218"/>
      <c r="WEP2167" s="218"/>
      <c r="WEQ2167" s="218"/>
      <c r="WER2167" s="218"/>
      <c r="WES2167" s="218"/>
      <c r="WET2167" s="218"/>
      <c r="WEU2167" s="218"/>
      <c r="WEV2167" s="218"/>
      <c r="WEW2167" s="218"/>
      <c r="WEX2167" s="218"/>
      <c r="WEY2167" s="218"/>
      <c r="WEZ2167" s="218"/>
      <c r="WFA2167" s="218"/>
      <c r="WFB2167" s="218"/>
      <c r="WFC2167" s="218"/>
      <c r="WFD2167" s="218"/>
      <c r="WFE2167" s="218"/>
      <c r="WFF2167" s="218"/>
      <c r="WFG2167" s="218"/>
      <c r="WFH2167" s="218"/>
      <c r="WFI2167" s="218"/>
      <c r="WFJ2167" s="218"/>
      <c r="WFK2167" s="218"/>
      <c r="WFL2167" s="218"/>
      <c r="WFM2167" s="218"/>
      <c r="WFN2167" s="218"/>
      <c r="WFO2167" s="218"/>
      <c r="WFP2167" s="218"/>
      <c r="WFQ2167" s="218"/>
      <c r="WFR2167" s="218"/>
      <c r="WFS2167" s="218"/>
      <c r="WFT2167" s="218"/>
      <c r="WFU2167" s="218"/>
      <c r="WFV2167" s="218"/>
      <c r="WFW2167" s="218"/>
      <c r="WFX2167" s="218"/>
      <c r="WFY2167" s="218"/>
      <c r="WFZ2167" s="218"/>
      <c r="WGA2167" s="218"/>
      <c r="WGB2167" s="218"/>
      <c r="WGC2167" s="218"/>
      <c r="WGD2167" s="218"/>
      <c r="WGE2167" s="218"/>
      <c r="WGF2167" s="218"/>
      <c r="WGG2167" s="218"/>
      <c r="WGH2167" s="218"/>
      <c r="WGI2167" s="218"/>
      <c r="WGJ2167" s="218"/>
      <c r="WGK2167" s="218"/>
      <c r="WGL2167" s="218"/>
      <c r="WGM2167" s="218"/>
      <c r="WGN2167" s="218"/>
      <c r="WGO2167" s="218"/>
      <c r="WGP2167" s="218"/>
      <c r="WGQ2167" s="218"/>
      <c r="WGR2167" s="218"/>
      <c r="WGS2167" s="218"/>
      <c r="WGT2167" s="218"/>
      <c r="WGU2167" s="218"/>
      <c r="WGV2167" s="218"/>
      <c r="WGW2167" s="218"/>
      <c r="WGX2167" s="218"/>
      <c r="WGY2167" s="218"/>
      <c r="WGZ2167" s="218"/>
      <c r="WHA2167" s="218"/>
      <c r="WHB2167" s="218"/>
      <c r="WHC2167" s="218"/>
      <c r="WHD2167" s="218"/>
      <c r="WHE2167" s="218"/>
      <c r="WHF2167" s="218"/>
      <c r="WHG2167" s="218"/>
      <c r="WHH2167" s="218"/>
      <c r="WHI2167" s="218"/>
      <c r="WHJ2167" s="218"/>
      <c r="WHK2167" s="218"/>
      <c r="WHL2167" s="218"/>
      <c r="WHM2167" s="218"/>
      <c r="WHN2167" s="218"/>
      <c r="WHO2167" s="218"/>
      <c r="WHP2167" s="218"/>
      <c r="WHQ2167" s="218"/>
      <c r="WHR2167" s="218"/>
      <c r="WHS2167" s="218"/>
      <c r="WHT2167" s="218"/>
      <c r="WHU2167" s="218"/>
      <c r="WHV2167" s="218"/>
      <c r="WHW2167" s="218"/>
      <c r="WHX2167" s="218"/>
      <c r="WHY2167" s="218"/>
      <c r="WHZ2167" s="218"/>
      <c r="WIA2167" s="218"/>
      <c r="WIB2167" s="218"/>
      <c r="WIC2167" s="218"/>
      <c r="WID2167" s="218"/>
      <c r="WIE2167" s="218"/>
      <c r="WIF2167" s="218"/>
      <c r="WIG2167" s="218"/>
      <c r="WIH2167" s="218"/>
      <c r="WII2167" s="218"/>
      <c r="WIJ2167" s="218"/>
      <c r="WIK2167" s="218"/>
      <c r="WIL2167" s="218"/>
      <c r="WIM2167" s="218"/>
      <c r="WIN2167" s="218"/>
      <c r="WIO2167" s="218"/>
      <c r="WIP2167" s="218"/>
      <c r="WIQ2167" s="218"/>
      <c r="WIR2167" s="218"/>
      <c r="WIS2167" s="218"/>
      <c r="WIT2167" s="218"/>
      <c r="WIU2167" s="218"/>
      <c r="WIV2167" s="218"/>
      <c r="WIW2167" s="218"/>
      <c r="WIX2167" s="218"/>
      <c r="WIY2167" s="218"/>
      <c r="WIZ2167" s="218"/>
      <c r="WJA2167" s="218"/>
      <c r="WJB2167" s="218"/>
      <c r="WJC2167" s="218"/>
      <c r="WJD2167" s="218"/>
      <c r="WJE2167" s="218"/>
      <c r="WJF2167" s="218"/>
      <c r="WJG2167" s="218"/>
      <c r="WJH2167" s="218"/>
      <c r="WJI2167" s="218"/>
      <c r="WJJ2167" s="218"/>
      <c r="WJK2167" s="218"/>
      <c r="WJL2167" s="218"/>
      <c r="WJM2167" s="218"/>
      <c r="WJN2167" s="218"/>
      <c r="WJO2167" s="218"/>
      <c r="WJP2167" s="218"/>
      <c r="WJQ2167" s="218"/>
      <c r="WJR2167" s="218"/>
      <c r="WJS2167" s="218"/>
      <c r="WJT2167" s="218"/>
      <c r="WJU2167" s="218"/>
      <c r="WJV2167" s="218"/>
      <c r="WJW2167" s="218"/>
      <c r="WJX2167" s="218"/>
      <c r="WJY2167" s="218"/>
      <c r="WJZ2167" s="218"/>
      <c r="WKA2167" s="218"/>
      <c r="WKB2167" s="218"/>
      <c r="WKC2167" s="218"/>
      <c r="WKD2167" s="218"/>
      <c r="WKE2167" s="218"/>
      <c r="WKF2167" s="218"/>
      <c r="WKG2167" s="218"/>
      <c r="WKH2167" s="218"/>
      <c r="WKI2167" s="218"/>
      <c r="WKJ2167" s="218"/>
      <c r="WKK2167" s="218"/>
      <c r="WKL2167" s="218"/>
      <c r="WKM2167" s="218"/>
      <c r="WKN2167" s="218"/>
      <c r="WKO2167" s="218"/>
      <c r="WKP2167" s="218"/>
      <c r="WKQ2167" s="218"/>
      <c r="WKR2167" s="218"/>
      <c r="WKS2167" s="218"/>
      <c r="WKT2167" s="218"/>
      <c r="WKU2167" s="218"/>
      <c r="WKV2167" s="218"/>
      <c r="WKW2167" s="218"/>
      <c r="WKX2167" s="218"/>
      <c r="WKY2167" s="218"/>
      <c r="WKZ2167" s="218"/>
      <c r="WLA2167" s="218"/>
      <c r="WLB2167" s="218"/>
      <c r="WLC2167" s="218"/>
      <c r="WLD2167" s="218"/>
      <c r="WLE2167" s="218"/>
      <c r="WLF2167" s="218"/>
      <c r="WLG2167" s="218"/>
      <c r="WLH2167" s="218"/>
      <c r="WLI2167" s="218"/>
      <c r="WLJ2167" s="218"/>
      <c r="WLK2167" s="218"/>
      <c r="WLL2167" s="218"/>
      <c r="WLM2167" s="218"/>
      <c r="WLN2167" s="218"/>
      <c r="WLO2167" s="218"/>
      <c r="WLP2167" s="218"/>
      <c r="WLQ2167" s="218"/>
      <c r="WLR2167" s="218"/>
      <c r="WLS2167" s="218"/>
      <c r="WLT2167" s="218"/>
      <c r="WLU2167" s="218"/>
      <c r="WLV2167" s="218"/>
      <c r="WLW2167" s="218"/>
      <c r="WLX2167" s="218"/>
      <c r="WLY2167" s="218"/>
      <c r="WLZ2167" s="218"/>
      <c r="WMA2167" s="218"/>
      <c r="WMB2167" s="218"/>
      <c r="WMC2167" s="218"/>
      <c r="WMD2167" s="218"/>
      <c r="WME2167" s="218"/>
      <c r="WMF2167" s="218"/>
      <c r="WMG2167" s="218"/>
      <c r="WMH2167" s="218"/>
      <c r="WMI2167" s="218"/>
      <c r="WMJ2167" s="218"/>
      <c r="WMK2167" s="218"/>
      <c r="WML2167" s="218"/>
      <c r="WMM2167" s="218"/>
      <c r="WMN2167" s="218"/>
      <c r="WMO2167" s="218"/>
      <c r="WMP2167" s="218"/>
      <c r="WMQ2167" s="218"/>
      <c r="WMR2167" s="218"/>
      <c r="WMS2167" s="218"/>
      <c r="WMT2167" s="218"/>
      <c r="WMU2167" s="218"/>
      <c r="WMV2167" s="218"/>
      <c r="WMW2167" s="218"/>
      <c r="WMX2167" s="218"/>
      <c r="WMY2167" s="218"/>
      <c r="WMZ2167" s="218"/>
      <c r="WNA2167" s="218"/>
      <c r="WNB2167" s="218"/>
      <c r="WNC2167" s="218"/>
      <c r="WND2167" s="218"/>
      <c r="WNE2167" s="218"/>
      <c r="WNF2167" s="218"/>
      <c r="WNG2167" s="218"/>
      <c r="WNH2167" s="218"/>
      <c r="WNI2167" s="218"/>
      <c r="WNJ2167" s="218"/>
      <c r="WNK2167" s="218"/>
      <c r="WNL2167" s="218"/>
      <c r="WNM2167" s="218"/>
      <c r="WNN2167" s="218"/>
      <c r="WNO2167" s="218"/>
      <c r="WNP2167" s="218"/>
      <c r="WNQ2167" s="218"/>
      <c r="WNR2167" s="218"/>
      <c r="WNS2167" s="218"/>
      <c r="WNT2167" s="218"/>
      <c r="WNU2167" s="218"/>
      <c r="WNV2167" s="218"/>
      <c r="WNW2167" s="218"/>
      <c r="WNX2167" s="218"/>
      <c r="WNY2167" s="218"/>
      <c r="WNZ2167" s="218"/>
      <c r="WOA2167" s="218"/>
      <c r="WOB2167" s="218"/>
      <c r="WOC2167" s="218"/>
      <c r="WOD2167" s="218"/>
      <c r="WOE2167" s="218"/>
      <c r="WOF2167" s="218"/>
      <c r="WOG2167" s="218"/>
      <c r="WOH2167" s="218"/>
      <c r="WOI2167" s="218"/>
      <c r="WOJ2167" s="218"/>
      <c r="WOK2167" s="218"/>
      <c r="WOL2167" s="218"/>
      <c r="WOM2167" s="218"/>
      <c r="WON2167" s="218"/>
      <c r="WOO2167" s="218"/>
      <c r="WOP2167" s="218"/>
      <c r="WOQ2167" s="218"/>
      <c r="WOR2167" s="218"/>
      <c r="WOS2167" s="218"/>
      <c r="WOT2167" s="218"/>
      <c r="WOU2167" s="218"/>
      <c r="WOV2167" s="218"/>
      <c r="WOW2167" s="218"/>
      <c r="WOX2167" s="218"/>
      <c r="WOY2167" s="218"/>
      <c r="WOZ2167" s="218"/>
      <c r="WPA2167" s="218"/>
      <c r="WPB2167" s="218"/>
      <c r="WPC2167" s="218"/>
      <c r="WPD2167" s="218"/>
      <c r="WPE2167" s="218"/>
      <c r="WPF2167" s="218"/>
      <c r="WPG2167" s="218"/>
      <c r="WPH2167" s="218"/>
      <c r="WPI2167" s="218"/>
      <c r="WPJ2167" s="218"/>
      <c r="WPK2167" s="218"/>
      <c r="WPL2167" s="218"/>
      <c r="WPM2167" s="218"/>
      <c r="WPN2167" s="218"/>
      <c r="WPO2167" s="218"/>
      <c r="WPP2167" s="218"/>
      <c r="WPQ2167" s="218"/>
      <c r="WPR2167" s="218"/>
      <c r="WPS2167" s="218"/>
      <c r="WPT2167" s="218"/>
      <c r="WPU2167" s="218"/>
      <c r="WPV2167" s="218"/>
      <c r="WPW2167" s="218"/>
      <c r="WPX2167" s="218"/>
      <c r="WPY2167" s="218"/>
      <c r="WPZ2167" s="218"/>
      <c r="WQA2167" s="218"/>
      <c r="WQB2167" s="218"/>
      <c r="WQC2167" s="218"/>
      <c r="WQD2167" s="218"/>
      <c r="WQE2167" s="218"/>
      <c r="WQF2167" s="218"/>
      <c r="WQG2167" s="218"/>
      <c r="WQH2167" s="218"/>
      <c r="WQI2167" s="218"/>
      <c r="WQJ2167" s="218"/>
      <c r="WQK2167" s="218"/>
      <c r="WQL2167" s="218"/>
      <c r="WQM2167" s="218"/>
      <c r="WQN2167" s="218"/>
      <c r="WQO2167" s="218"/>
      <c r="WQP2167" s="218"/>
      <c r="WQQ2167" s="218"/>
      <c r="WQR2167" s="218"/>
      <c r="WQS2167" s="218"/>
      <c r="WQT2167" s="218"/>
      <c r="WQU2167" s="218"/>
      <c r="WQV2167" s="218"/>
      <c r="WQW2167" s="218"/>
      <c r="WQX2167" s="218"/>
      <c r="WQY2167" s="218"/>
      <c r="WQZ2167" s="218"/>
      <c r="WRA2167" s="218"/>
      <c r="WRB2167" s="218"/>
      <c r="WRC2167" s="218"/>
      <c r="WRD2167" s="218"/>
      <c r="WRE2167" s="218"/>
      <c r="WRF2167" s="218"/>
      <c r="WRG2167" s="218"/>
      <c r="WRH2167" s="218"/>
      <c r="WRI2167" s="218"/>
      <c r="WRJ2167" s="218"/>
      <c r="WRK2167" s="218"/>
      <c r="WRL2167" s="218"/>
      <c r="WRM2167" s="218"/>
      <c r="WRN2167" s="218"/>
      <c r="WRO2167" s="218"/>
      <c r="WRP2167" s="218"/>
      <c r="WRQ2167" s="218"/>
      <c r="WRR2167" s="218"/>
      <c r="WRS2167" s="218"/>
      <c r="WRT2167" s="218"/>
      <c r="WRU2167" s="218"/>
      <c r="WRV2167" s="218"/>
      <c r="WRW2167" s="218"/>
      <c r="WRX2167" s="218"/>
      <c r="WRY2167" s="218"/>
      <c r="WRZ2167" s="218"/>
      <c r="WSA2167" s="218"/>
      <c r="WSB2167" s="218"/>
      <c r="WSC2167" s="218"/>
      <c r="WSD2167" s="218"/>
      <c r="WSE2167" s="218"/>
      <c r="WSF2167" s="218"/>
      <c r="WSG2167" s="218"/>
      <c r="WSH2167" s="218"/>
      <c r="WSI2167" s="218"/>
      <c r="WSJ2167" s="218"/>
      <c r="WSK2167" s="218"/>
      <c r="WSL2167" s="218"/>
      <c r="WSM2167" s="218"/>
      <c r="WSN2167" s="218"/>
      <c r="WSO2167" s="218"/>
      <c r="WSP2167" s="218"/>
      <c r="WSQ2167" s="218"/>
      <c r="WSR2167" s="218"/>
      <c r="WSS2167" s="218"/>
      <c r="WST2167" s="218"/>
      <c r="WSU2167" s="218"/>
      <c r="WSV2167" s="218"/>
      <c r="WSW2167" s="218"/>
      <c r="WSX2167" s="218"/>
      <c r="WSY2167" s="218"/>
      <c r="WSZ2167" s="218"/>
      <c r="WTA2167" s="218"/>
      <c r="WTB2167" s="218"/>
      <c r="WTC2167" s="218"/>
      <c r="WTD2167" s="218"/>
      <c r="WTE2167" s="218"/>
      <c r="WTF2167" s="218"/>
      <c r="WTG2167" s="218"/>
      <c r="WTH2167" s="218"/>
      <c r="WTI2167" s="218"/>
      <c r="WTJ2167" s="218"/>
      <c r="WTK2167" s="218"/>
      <c r="WTL2167" s="218"/>
      <c r="WTM2167" s="218"/>
      <c r="WTN2167" s="218"/>
      <c r="WTO2167" s="218"/>
      <c r="WTP2167" s="218"/>
      <c r="WTQ2167" s="218"/>
      <c r="WTR2167" s="218"/>
      <c r="WTS2167" s="218"/>
      <c r="WTT2167" s="218"/>
      <c r="WTU2167" s="218"/>
      <c r="WTV2167" s="218"/>
      <c r="WTW2167" s="218"/>
      <c r="WTX2167" s="218"/>
      <c r="WTY2167" s="218"/>
      <c r="WTZ2167" s="218"/>
      <c r="WUA2167" s="218"/>
      <c r="WUB2167" s="218"/>
      <c r="WUC2167" s="218"/>
      <c r="WUD2167" s="218"/>
      <c r="WUE2167" s="218"/>
      <c r="WUF2167" s="218"/>
      <c r="WUG2167" s="218"/>
      <c r="WUH2167" s="218"/>
      <c r="WUI2167" s="218"/>
      <c r="WUJ2167" s="218"/>
      <c r="WUK2167" s="218"/>
      <c r="WUL2167" s="218"/>
      <c r="WUM2167" s="218"/>
      <c r="WUN2167" s="218"/>
      <c r="WUO2167" s="218"/>
      <c r="WUP2167" s="218"/>
      <c r="WUQ2167" s="218"/>
      <c r="WUR2167" s="218"/>
      <c r="WUS2167" s="218"/>
      <c r="WUT2167" s="218"/>
      <c r="WUU2167" s="218"/>
      <c r="WUV2167" s="218"/>
      <c r="WUW2167" s="218"/>
      <c r="WUX2167" s="218"/>
      <c r="WUY2167" s="218"/>
      <c r="WUZ2167" s="218"/>
      <c r="WVA2167" s="218"/>
      <c r="WVB2167" s="218"/>
      <c r="WVC2167" s="218"/>
      <c r="WVD2167" s="218"/>
      <c r="WVE2167" s="218"/>
      <c r="WVF2167" s="218"/>
      <c r="WVG2167" s="218"/>
      <c r="WVH2167" s="218"/>
      <c r="WVI2167" s="218"/>
      <c r="WVJ2167" s="218"/>
      <c r="WVK2167" s="218"/>
      <c r="WVL2167" s="218"/>
      <c r="WVM2167" s="218"/>
      <c r="WVN2167" s="218"/>
      <c r="WVO2167" s="218"/>
      <c r="WVP2167" s="218"/>
      <c r="WVQ2167" s="218"/>
      <c r="WVR2167" s="218"/>
      <c r="WVS2167" s="218"/>
      <c r="WVT2167" s="218"/>
      <c r="WVU2167" s="218"/>
      <c r="WVV2167" s="218"/>
      <c r="WVW2167" s="218"/>
      <c r="WVX2167" s="218"/>
      <c r="WVY2167" s="218"/>
      <c r="WVZ2167" s="218"/>
      <c r="WWA2167" s="218"/>
      <c r="WWB2167" s="218"/>
      <c r="WWC2167" s="218"/>
      <c r="WWD2167" s="218"/>
      <c r="WWE2167" s="218"/>
      <c r="WWF2167" s="218"/>
      <c r="WWG2167" s="218"/>
      <c r="WWH2167" s="218"/>
      <c r="WWI2167" s="218"/>
      <c r="WWJ2167" s="218"/>
      <c r="WWK2167" s="218"/>
      <c r="WWL2167" s="218"/>
      <c r="WWM2167" s="218"/>
      <c r="WWN2167" s="218"/>
      <c r="WWO2167" s="218"/>
      <c r="WWP2167" s="218"/>
      <c r="WWQ2167" s="218"/>
      <c r="WWR2167" s="218"/>
      <c r="WWS2167" s="218"/>
      <c r="WWT2167" s="218"/>
      <c r="WWU2167" s="218"/>
      <c r="WWV2167" s="218"/>
      <c r="WWW2167" s="218"/>
      <c r="WWX2167" s="218"/>
      <c r="WWY2167" s="218"/>
      <c r="WWZ2167" s="218"/>
      <c r="WXA2167" s="218"/>
      <c r="WXB2167" s="218"/>
      <c r="WXC2167" s="218"/>
      <c r="WXD2167" s="218"/>
      <c r="WXE2167" s="218"/>
      <c r="WXF2167" s="218"/>
      <c r="WXG2167" s="218"/>
      <c r="WXH2167" s="218"/>
      <c r="WXI2167" s="218"/>
      <c r="WXJ2167" s="218"/>
      <c r="WXK2167" s="218"/>
      <c r="WXL2167" s="218"/>
      <c r="WXM2167" s="218"/>
      <c r="WXN2167" s="218"/>
      <c r="WXO2167" s="218"/>
      <c r="WXP2167" s="218"/>
      <c r="WXQ2167" s="218"/>
      <c r="WXR2167" s="218"/>
      <c r="WXS2167" s="218"/>
      <c r="WXT2167" s="218"/>
      <c r="WXU2167" s="218"/>
      <c r="WXV2167" s="218"/>
      <c r="WXW2167" s="218"/>
      <c r="WXX2167" s="218"/>
      <c r="WXY2167" s="218"/>
      <c r="WXZ2167" s="218"/>
      <c r="WYA2167" s="218"/>
      <c r="WYB2167" s="218"/>
      <c r="WYC2167" s="218"/>
      <c r="WYD2167" s="218"/>
      <c r="WYE2167" s="218"/>
      <c r="WYF2167" s="218"/>
      <c r="WYG2167" s="218"/>
      <c r="WYH2167" s="218"/>
      <c r="WYI2167" s="218"/>
      <c r="WYJ2167" s="218"/>
      <c r="WYK2167" s="218"/>
      <c r="WYL2167" s="218"/>
      <c r="WYM2167" s="218"/>
      <c r="WYN2167" s="218"/>
      <c r="WYO2167" s="218"/>
      <c r="WYP2167" s="218"/>
      <c r="WYQ2167" s="218"/>
      <c r="WYR2167" s="218"/>
      <c r="WYS2167" s="218"/>
      <c r="WYT2167" s="218"/>
      <c r="WYU2167" s="218"/>
      <c r="WYV2167" s="218"/>
      <c r="WYW2167" s="218"/>
      <c r="WYX2167" s="218"/>
      <c r="WYY2167" s="218"/>
      <c r="WYZ2167" s="218"/>
      <c r="WZA2167" s="218"/>
      <c r="WZB2167" s="218"/>
      <c r="WZC2167" s="218"/>
      <c r="WZD2167" s="218"/>
      <c r="WZE2167" s="218"/>
      <c r="WZF2167" s="218"/>
      <c r="WZG2167" s="218"/>
      <c r="WZH2167" s="218"/>
      <c r="WZI2167" s="218"/>
      <c r="WZJ2167" s="218"/>
      <c r="WZK2167" s="218"/>
      <c r="WZL2167" s="218"/>
      <c r="WZM2167" s="218"/>
      <c r="WZN2167" s="218"/>
      <c r="WZO2167" s="218"/>
      <c r="WZP2167" s="218"/>
      <c r="WZQ2167" s="218"/>
      <c r="WZR2167" s="218"/>
      <c r="WZS2167" s="218"/>
      <c r="WZT2167" s="218"/>
      <c r="WZU2167" s="218"/>
      <c r="WZV2167" s="218"/>
      <c r="WZW2167" s="218"/>
      <c r="WZX2167" s="218"/>
      <c r="WZY2167" s="218"/>
      <c r="WZZ2167" s="218"/>
      <c r="XAA2167" s="218"/>
      <c r="XAB2167" s="218"/>
      <c r="XAC2167" s="218"/>
      <c r="XAD2167" s="218"/>
      <c r="XAE2167" s="218"/>
      <c r="XAF2167" s="218"/>
      <c r="XAG2167" s="218"/>
      <c r="XAH2167" s="218"/>
      <c r="XAI2167" s="218"/>
      <c r="XAJ2167" s="218"/>
      <c r="XAK2167" s="218"/>
      <c r="XAL2167" s="218"/>
      <c r="XAM2167" s="218"/>
      <c r="XAN2167" s="218"/>
      <c r="XAO2167" s="218"/>
      <c r="XAP2167" s="218"/>
      <c r="XAQ2167" s="218"/>
      <c r="XAR2167" s="218"/>
      <c r="XAS2167" s="218"/>
      <c r="XAT2167" s="218"/>
      <c r="XAU2167" s="218"/>
      <c r="XAV2167" s="218"/>
      <c r="XAW2167" s="218"/>
      <c r="XAX2167" s="218"/>
      <c r="XAY2167" s="218"/>
      <c r="XAZ2167" s="218"/>
      <c r="XBA2167" s="218"/>
      <c r="XBB2167" s="218"/>
      <c r="XBC2167" s="218"/>
      <c r="XBD2167" s="218"/>
      <c r="XBE2167" s="218"/>
      <c r="XBF2167" s="218"/>
      <c r="XBG2167" s="218"/>
      <c r="XBH2167" s="218"/>
      <c r="XBI2167" s="218"/>
      <c r="XBJ2167" s="218"/>
      <c r="XBK2167" s="218"/>
      <c r="XBL2167" s="218"/>
      <c r="XBM2167" s="218"/>
      <c r="XBN2167" s="218"/>
      <c r="XBO2167" s="218"/>
      <c r="XBP2167" s="218"/>
      <c r="XBQ2167" s="218"/>
      <c r="XBR2167" s="218"/>
      <c r="XBS2167" s="218"/>
      <c r="XBT2167" s="218"/>
      <c r="XBU2167" s="218"/>
      <c r="XBV2167" s="218"/>
      <c r="XBW2167" s="218"/>
      <c r="XBX2167" s="218"/>
      <c r="XBY2167" s="218"/>
      <c r="XBZ2167" s="218"/>
      <c r="XCA2167" s="218"/>
      <c r="XCB2167" s="218"/>
      <c r="XCC2167" s="218"/>
      <c r="XCD2167" s="218"/>
      <c r="XCE2167" s="218"/>
      <c r="XCF2167" s="218"/>
      <c r="XCG2167" s="218"/>
      <c r="XCH2167" s="218"/>
      <c r="XCI2167" s="218"/>
      <c r="XCJ2167" s="218"/>
      <c r="XCK2167" s="218"/>
      <c r="XCL2167" s="218"/>
      <c r="XCM2167" s="218"/>
      <c r="XCN2167" s="218"/>
      <c r="XCO2167" s="218"/>
      <c r="XCP2167" s="218"/>
      <c r="XCQ2167" s="218"/>
      <c r="XCR2167" s="218"/>
      <c r="XCS2167" s="218"/>
      <c r="XCT2167" s="218"/>
      <c r="XCU2167" s="218"/>
      <c r="XCV2167" s="218"/>
      <c r="XCW2167" s="218"/>
      <c r="XCX2167" s="218"/>
      <c r="XCY2167" s="218"/>
      <c r="XCZ2167" s="218"/>
      <c r="XDA2167" s="218"/>
      <c r="XDB2167" s="218"/>
      <c r="XDC2167" s="218"/>
      <c r="XDD2167" s="218"/>
      <c r="XDE2167" s="218"/>
      <c r="XDF2167" s="218"/>
      <c r="XDG2167" s="218"/>
      <c r="XDH2167" s="218"/>
      <c r="XDI2167" s="218"/>
      <c r="XDJ2167" s="218"/>
      <c r="XDK2167" s="218"/>
      <c r="XDL2167" s="218"/>
      <c r="XDM2167" s="218"/>
      <c r="XDN2167" s="218"/>
      <c r="XDO2167" s="218"/>
      <c r="XDP2167" s="218"/>
      <c r="XDQ2167" s="218"/>
      <c r="XDR2167" s="218"/>
      <c r="XDS2167" s="218"/>
      <c r="XDT2167" s="218"/>
      <c r="XDU2167" s="218"/>
      <c r="XDV2167" s="218"/>
      <c r="XDW2167" s="218"/>
      <c r="XDX2167" s="218"/>
      <c r="XDY2167" s="218"/>
      <c r="XDZ2167" s="218"/>
      <c r="XEA2167" s="218"/>
      <c r="XEB2167" s="218"/>
      <c r="XEC2167" s="218"/>
      <c r="XED2167" s="218"/>
      <c r="XEE2167" s="218"/>
      <c r="XEF2167" s="218"/>
      <c r="XEG2167" s="218"/>
      <c r="XEH2167" s="218"/>
      <c r="XEI2167" s="218"/>
      <c r="XEJ2167" s="218"/>
      <c r="XEK2167" s="218"/>
      <c r="XEL2167" s="218"/>
      <c r="XEM2167" s="218"/>
      <c r="XEN2167" s="218"/>
      <c r="XEO2167" s="218"/>
      <c r="XEP2167" s="218"/>
      <c r="XEQ2167" s="218"/>
      <c r="XER2167" s="218"/>
      <c r="XES2167" s="218"/>
      <c r="XET2167" s="218"/>
      <c r="XEU2167" s="218"/>
      <c r="XEV2167" s="218"/>
      <c r="XEW2167" s="218"/>
      <c r="XEX2167" s="218"/>
      <c r="XEY2167" s="218"/>
      <c r="XEZ2167" s="218"/>
      <c r="XFA2167" s="218"/>
      <c r="XFB2167" s="218"/>
      <c r="XFC2167" s="218"/>
      <c r="XFD2167" s="218"/>
    </row>
    <row r="2168" spans="1:16384" s="94" customFormat="1" ht="20.100000000000001" customHeight="1" x14ac:dyDescent="0.25">
      <c r="A2168" s="154"/>
      <c r="B2168" s="60" t="str">
        <f t="shared" si="126"/>
        <v>00.03.27.3.1.1.12.B.425.2023</v>
      </c>
      <c r="C2168" s="20">
        <v>425</v>
      </c>
      <c r="D2168" s="72" t="s">
        <v>1085</v>
      </c>
      <c r="E2168" s="60" t="str">
        <f>'[1]2023'!$B$134</f>
        <v>kursi plastik</v>
      </c>
      <c r="F2168" s="19" t="s">
        <v>893</v>
      </c>
      <c r="G2168" s="311">
        <f>'[1]2023'!$D$134/12</f>
        <v>85000</v>
      </c>
      <c r="H2168" s="269" t="s">
        <v>1164</v>
      </c>
      <c r="I2168" s="73">
        <v>2023</v>
      </c>
      <c r="J2168" s="126" t="s">
        <v>1463</v>
      </c>
      <c r="K2168" s="126" t="s">
        <v>59</v>
      </c>
      <c r="L2168" s="126" t="s">
        <v>59</v>
      </c>
      <c r="M2168" s="60"/>
      <c r="N2168" s="10">
        <v>1</v>
      </c>
      <c r="O2168" s="15" t="s">
        <v>947</v>
      </c>
      <c r="P2168" s="28" t="s">
        <v>1444</v>
      </c>
      <c r="Q2168" s="73"/>
      <c r="R2168" s="60"/>
      <c r="S2168" s="60"/>
      <c r="T2168" s="218"/>
      <c r="U2168" s="218"/>
      <c r="V2168" s="218"/>
      <c r="W2168" s="218"/>
      <c r="X2168" s="218"/>
      <c r="Y2168" s="218"/>
      <c r="Z2168" s="218"/>
      <c r="AA2168" s="218"/>
      <c r="AB2168" s="218"/>
      <c r="AC2168" s="218"/>
      <c r="AD2168" s="218"/>
      <c r="AE2168" s="218"/>
      <c r="AF2168" s="218"/>
      <c r="AG2168" s="218"/>
      <c r="AH2168" s="218"/>
      <c r="AI2168" s="218"/>
      <c r="AJ2168" s="218"/>
      <c r="AK2168" s="218"/>
      <c r="AL2168" s="218"/>
      <c r="AM2168" s="218"/>
      <c r="AN2168" s="218"/>
      <c r="AO2168" s="218"/>
      <c r="AP2168" s="218"/>
      <c r="AQ2168" s="218"/>
      <c r="AR2168" s="218"/>
      <c r="AS2168" s="218"/>
      <c r="AT2168" s="218"/>
      <c r="AU2168" s="218"/>
      <c r="AV2168" s="218"/>
      <c r="AW2168" s="218"/>
      <c r="AX2168" s="218"/>
      <c r="AY2168" s="218"/>
      <c r="AZ2168" s="218"/>
      <c r="BA2168" s="218"/>
      <c r="BB2168" s="218"/>
      <c r="BC2168" s="218"/>
      <c r="BD2168" s="218"/>
      <c r="BE2168" s="218"/>
      <c r="BF2168" s="218"/>
      <c r="BG2168" s="218"/>
      <c r="BH2168" s="218"/>
      <c r="BI2168" s="218"/>
      <c r="BJ2168" s="218"/>
      <c r="BK2168" s="218"/>
      <c r="BL2168" s="218"/>
      <c r="BM2168" s="218"/>
      <c r="BN2168" s="218"/>
      <c r="BO2168" s="218"/>
      <c r="BP2168" s="218"/>
      <c r="BQ2168" s="218"/>
      <c r="BR2168" s="218"/>
      <c r="BS2168" s="218"/>
      <c r="BT2168" s="218"/>
      <c r="BU2168" s="218"/>
      <c r="BV2168" s="218"/>
      <c r="BW2168" s="218"/>
      <c r="BX2168" s="218"/>
      <c r="BY2168" s="218"/>
      <c r="BZ2168" s="218"/>
      <c r="CA2168" s="218"/>
      <c r="CB2168" s="218"/>
      <c r="CC2168" s="218"/>
      <c r="CD2168" s="218"/>
      <c r="CE2168" s="218"/>
      <c r="CF2168" s="218"/>
      <c r="CG2168" s="218"/>
      <c r="CH2168" s="218"/>
      <c r="CI2168" s="218"/>
      <c r="CJ2168" s="218"/>
      <c r="CK2168" s="218"/>
      <c r="CL2168" s="218"/>
      <c r="CM2168" s="218"/>
      <c r="CN2168" s="218"/>
      <c r="CO2168" s="218"/>
      <c r="CP2168" s="218"/>
      <c r="CQ2168" s="218"/>
      <c r="CR2168" s="218"/>
      <c r="CS2168" s="218"/>
      <c r="CT2168" s="218"/>
      <c r="CU2168" s="218"/>
      <c r="CV2168" s="218"/>
      <c r="CW2168" s="218"/>
      <c r="CX2168" s="218"/>
      <c r="CY2168" s="218"/>
      <c r="CZ2168" s="218"/>
      <c r="DA2168" s="218"/>
      <c r="DB2168" s="218"/>
      <c r="DC2168" s="218"/>
      <c r="DD2168" s="218"/>
      <c r="DE2168" s="218"/>
      <c r="DF2168" s="218"/>
      <c r="DG2168" s="218"/>
      <c r="DH2168" s="218"/>
      <c r="DI2168" s="218"/>
      <c r="DJ2168" s="218"/>
      <c r="DK2168" s="218"/>
      <c r="DL2168" s="218"/>
      <c r="DM2168" s="218"/>
      <c r="DN2168" s="218"/>
      <c r="DO2168" s="218"/>
      <c r="DP2168" s="218"/>
      <c r="DQ2168" s="218"/>
      <c r="DR2168" s="218"/>
      <c r="DS2168" s="218"/>
      <c r="DT2168" s="218"/>
      <c r="DU2168" s="218"/>
      <c r="DV2168" s="218"/>
      <c r="DW2168" s="218"/>
      <c r="DX2168" s="218"/>
      <c r="DY2168" s="218"/>
      <c r="DZ2168" s="218"/>
      <c r="EA2168" s="218"/>
      <c r="EB2168" s="218"/>
      <c r="EC2168" s="218"/>
      <c r="ED2168" s="218"/>
      <c r="EE2168" s="218"/>
      <c r="EF2168" s="218"/>
      <c r="EG2168" s="218"/>
      <c r="EH2168" s="218"/>
      <c r="EI2168" s="218"/>
      <c r="EJ2168" s="218"/>
      <c r="EK2168" s="218"/>
      <c r="EL2168" s="218"/>
      <c r="EM2168" s="218"/>
      <c r="EN2168" s="218"/>
      <c r="EO2168" s="218"/>
      <c r="EP2168" s="218"/>
      <c r="EQ2168" s="218"/>
      <c r="ER2168" s="218"/>
      <c r="ES2168" s="218"/>
      <c r="ET2168" s="218"/>
      <c r="EU2168" s="218"/>
      <c r="EV2168" s="218"/>
      <c r="EW2168" s="218"/>
      <c r="EX2168" s="218"/>
      <c r="EY2168" s="218"/>
      <c r="EZ2168" s="218"/>
      <c r="FA2168" s="218"/>
      <c r="FB2168" s="218"/>
      <c r="FC2168" s="218"/>
      <c r="FD2168" s="218"/>
      <c r="FE2168" s="218"/>
      <c r="FF2168" s="218"/>
      <c r="FG2168" s="218"/>
      <c r="FH2168" s="218"/>
      <c r="FI2168" s="218"/>
      <c r="FJ2168" s="218"/>
      <c r="FK2168" s="218"/>
      <c r="FL2168" s="218"/>
      <c r="FM2168" s="218"/>
      <c r="FN2168" s="218"/>
      <c r="FO2168" s="218"/>
      <c r="FP2168" s="218"/>
      <c r="FQ2168" s="218"/>
      <c r="FR2168" s="218"/>
      <c r="FS2168" s="218"/>
      <c r="FT2168" s="218"/>
      <c r="FU2168" s="218"/>
      <c r="FV2168" s="218"/>
      <c r="FW2168" s="218"/>
      <c r="FX2168" s="218"/>
      <c r="FY2168" s="218"/>
      <c r="FZ2168" s="218"/>
      <c r="GA2168" s="218"/>
      <c r="GB2168" s="218"/>
      <c r="GC2168" s="218"/>
      <c r="GD2168" s="218"/>
      <c r="GE2168" s="218"/>
      <c r="GF2168" s="218"/>
      <c r="GG2168" s="218"/>
      <c r="GH2168" s="218"/>
      <c r="GI2168" s="218"/>
      <c r="GJ2168" s="218"/>
      <c r="GK2168" s="218"/>
      <c r="GL2168" s="218"/>
      <c r="GM2168" s="218"/>
      <c r="GN2168" s="218"/>
      <c r="GO2168" s="218"/>
      <c r="GP2168" s="218"/>
      <c r="GQ2168" s="218"/>
      <c r="GR2168" s="218"/>
      <c r="GS2168" s="218"/>
      <c r="GT2168" s="218"/>
      <c r="GU2168" s="218"/>
      <c r="GV2168" s="218"/>
      <c r="GW2168" s="218"/>
      <c r="GX2168" s="218"/>
      <c r="GY2168" s="218"/>
      <c r="GZ2168" s="218"/>
      <c r="HA2168" s="218"/>
      <c r="HB2168" s="218"/>
      <c r="HC2168" s="218"/>
      <c r="HD2168" s="218"/>
      <c r="HE2168" s="218"/>
      <c r="HF2168" s="218"/>
      <c r="HG2168" s="218"/>
      <c r="HH2168" s="218"/>
      <c r="HI2168" s="218"/>
      <c r="HJ2168" s="218"/>
      <c r="HK2168" s="218"/>
      <c r="HL2168" s="218"/>
      <c r="HM2168" s="218"/>
      <c r="HN2168" s="218"/>
      <c r="HO2168" s="218"/>
      <c r="HP2168" s="218"/>
      <c r="HQ2168" s="218"/>
      <c r="HR2168" s="218"/>
      <c r="HS2168" s="218"/>
      <c r="HT2168" s="218"/>
      <c r="HU2168" s="218"/>
      <c r="HV2168" s="218"/>
      <c r="HW2168" s="218"/>
      <c r="HX2168" s="218"/>
      <c r="HY2168" s="218"/>
      <c r="HZ2168" s="218"/>
      <c r="IA2168" s="218"/>
      <c r="IB2168" s="218"/>
      <c r="IC2168" s="218"/>
      <c r="ID2168" s="218"/>
      <c r="IE2168" s="218"/>
      <c r="IF2168" s="218"/>
      <c r="IG2168" s="218"/>
      <c r="IH2168" s="218"/>
      <c r="II2168" s="218"/>
      <c r="IJ2168" s="218"/>
      <c r="IK2168" s="218"/>
      <c r="IL2168" s="218"/>
      <c r="IM2168" s="218"/>
      <c r="IN2168" s="218"/>
      <c r="IO2168" s="218"/>
      <c r="IP2168" s="218"/>
      <c r="IQ2168" s="218"/>
      <c r="IR2168" s="218"/>
      <c r="IS2168" s="218"/>
      <c r="IT2168" s="218"/>
      <c r="IU2168" s="218"/>
      <c r="IV2168" s="218"/>
      <c r="IW2168" s="218"/>
      <c r="IX2168" s="218"/>
      <c r="IY2168" s="218"/>
      <c r="IZ2168" s="218"/>
      <c r="JA2168" s="218"/>
      <c r="JB2168" s="218"/>
      <c r="JC2168" s="218"/>
      <c r="JD2168" s="218"/>
      <c r="JE2168" s="218"/>
      <c r="JF2168" s="218"/>
      <c r="JG2168" s="218"/>
      <c r="JH2168" s="218"/>
      <c r="JI2168" s="218"/>
      <c r="JJ2168" s="218"/>
      <c r="JK2168" s="218"/>
      <c r="JL2168" s="218"/>
      <c r="JM2168" s="218"/>
      <c r="JN2168" s="218"/>
      <c r="JO2168" s="218"/>
      <c r="JP2168" s="218"/>
      <c r="JQ2168" s="218"/>
      <c r="JR2168" s="218"/>
      <c r="JS2168" s="218"/>
      <c r="JT2168" s="218"/>
      <c r="JU2168" s="218"/>
      <c r="JV2168" s="218"/>
      <c r="JW2168" s="218"/>
      <c r="JX2168" s="218"/>
      <c r="JY2168" s="218"/>
      <c r="JZ2168" s="218"/>
      <c r="KA2168" s="218"/>
      <c r="KB2168" s="218"/>
      <c r="KC2168" s="218"/>
      <c r="KD2168" s="218"/>
      <c r="KE2168" s="218"/>
      <c r="KF2168" s="218"/>
      <c r="KG2168" s="218"/>
      <c r="KH2168" s="218"/>
      <c r="KI2168" s="218"/>
      <c r="KJ2168" s="218"/>
      <c r="KK2168" s="218"/>
      <c r="KL2168" s="218"/>
      <c r="KM2168" s="218"/>
      <c r="KN2168" s="218"/>
      <c r="KO2168" s="218"/>
      <c r="KP2168" s="218"/>
      <c r="KQ2168" s="218"/>
      <c r="KR2168" s="218"/>
      <c r="KS2168" s="218"/>
      <c r="KT2168" s="218"/>
      <c r="KU2168" s="218"/>
      <c r="KV2168" s="218"/>
      <c r="KW2168" s="218"/>
      <c r="KX2168" s="218"/>
      <c r="KY2168" s="218"/>
      <c r="KZ2168" s="218"/>
      <c r="LA2168" s="218"/>
      <c r="LB2168" s="218"/>
      <c r="LC2168" s="218"/>
      <c r="LD2168" s="218"/>
      <c r="LE2168" s="218"/>
      <c r="LF2168" s="218"/>
      <c r="LG2168" s="218"/>
      <c r="LH2168" s="218"/>
      <c r="LI2168" s="218"/>
      <c r="LJ2168" s="218"/>
      <c r="LK2168" s="218"/>
      <c r="LL2168" s="218"/>
      <c r="LM2168" s="218"/>
      <c r="LN2168" s="218"/>
      <c r="LO2168" s="218"/>
      <c r="LP2168" s="218"/>
      <c r="LQ2168" s="218"/>
      <c r="LR2168" s="218"/>
      <c r="LS2168" s="218"/>
      <c r="LT2168" s="218"/>
      <c r="LU2168" s="218"/>
      <c r="LV2168" s="218"/>
      <c r="LW2168" s="218"/>
      <c r="LX2168" s="218"/>
      <c r="LY2168" s="218"/>
      <c r="LZ2168" s="218"/>
      <c r="MA2168" s="218"/>
      <c r="MB2168" s="218"/>
      <c r="MC2168" s="218"/>
      <c r="MD2168" s="218"/>
      <c r="ME2168" s="218"/>
      <c r="MF2168" s="218"/>
      <c r="MG2168" s="218"/>
      <c r="MH2168" s="218"/>
      <c r="MI2168" s="218"/>
      <c r="MJ2168" s="218"/>
      <c r="MK2168" s="218"/>
      <c r="ML2168" s="218"/>
      <c r="MM2168" s="218"/>
      <c r="MN2168" s="218"/>
      <c r="MO2168" s="218"/>
      <c r="MP2168" s="218"/>
      <c r="MQ2168" s="218"/>
      <c r="MR2168" s="218"/>
      <c r="MS2168" s="218"/>
      <c r="MT2168" s="218"/>
      <c r="MU2168" s="218"/>
      <c r="MV2168" s="218"/>
      <c r="MW2168" s="218"/>
      <c r="MX2168" s="218"/>
      <c r="MY2168" s="218"/>
      <c r="MZ2168" s="218"/>
      <c r="NA2168" s="218"/>
      <c r="NB2168" s="218"/>
      <c r="NC2168" s="218"/>
      <c r="ND2168" s="218"/>
      <c r="NE2168" s="218"/>
      <c r="NF2168" s="218"/>
      <c r="NG2168" s="218"/>
      <c r="NH2168" s="218"/>
      <c r="NI2168" s="218"/>
      <c r="NJ2168" s="218"/>
      <c r="NK2168" s="218"/>
      <c r="NL2168" s="218"/>
      <c r="NM2168" s="218"/>
      <c r="NN2168" s="218"/>
      <c r="NO2168" s="218"/>
      <c r="NP2168" s="218"/>
      <c r="NQ2168" s="218"/>
      <c r="NR2168" s="218"/>
      <c r="NS2168" s="218"/>
      <c r="NT2168" s="218"/>
      <c r="NU2168" s="218"/>
      <c r="NV2168" s="218"/>
      <c r="NW2168" s="218"/>
      <c r="NX2168" s="218"/>
      <c r="NY2168" s="218"/>
      <c r="NZ2168" s="218"/>
      <c r="OA2168" s="218"/>
      <c r="OB2168" s="218"/>
      <c r="OC2168" s="218"/>
      <c r="OD2168" s="218"/>
      <c r="OE2168" s="218"/>
      <c r="OF2168" s="218"/>
      <c r="OG2168" s="218"/>
      <c r="OH2168" s="218"/>
      <c r="OI2168" s="218"/>
      <c r="OJ2168" s="218"/>
      <c r="OK2168" s="218"/>
      <c r="OL2168" s="218"/>
      <c r="OM2168" s="218"/>
      <c r="ON2168" s="218"/>
      <c r="OO2168" s="218"/>
      <c r="OP2168" s="218"/>
      <c r="OQ2168" s="218"/>
      <c r="OR2168" s="218"/>
      <c r="OS2168" s="218"/>
      <c r="OT2168" s="218"/>
      <c r="OU2168" s="218"/>
      <c r="OV2168" s="218"/>
      <c r="OW2168" s="218"/>
      <c r="OX2168" s="218"/>
      <c r="OY2168" s="218"/>
      <c r="OZ2168" s="218"/>
      <c r="PA2168" s="218"/>
      <c r="PB2168" s="218"/>
      <c r="PC2168" s="218"/>
      <c r="PD2168" s="218"/>
      <c r="PE2168" s="218"/>
      <c r="PF2168" s="218"/>
      <c r="PG2168" s="218"/>
      <c r="PH2168" s="218"/>
      <c r="PI2168" s="218"/>
      <c r="PJ2168" s="218"/>
      <c r="PK2168" s="218"/>
      <c r="PL2168" s="218"/>
      <c r="PM2168" s="218"/>
      <c r="PN2168" s="218"/>
      <c r="PO2168" s="218"/>
      <c r="PP2168" s="218"/>
      <c r="PQ2168" s="218"/>
      <c r="PR2168" s="218"/>
      <c r="PS2168" s="218"/>
      <c r="PT2168" s="218"/>
      <c r="PU2168" s="218"/>
      <c r="PV2168" s="218"/>
      <c r="PW2168" s="218"/>
      <c r="PX2168" s="218"/>
      <c r="PY2168" s="218"/>
      <c r="PZ2168" s="218"/>
      <c r="QA2168" s="218"/>
      <c r="QB2168" s="218"/>
      <c r="QC2168" s="218"/>
      <c r="QD2168" s="218"/>
      <c r="QE2168" s="218"/>
      <c r="QF2168" s="218"/>
      <c r="QG2168" s="218"/>
      <c r="QH2168" s="218"/>
      <c r="QI2168" s="218"/>
      <c r="QJ2168" s="218"/>
      <c r="QK2168" s="218"/>
      <c r="QL2168" s="218"/>
      <c r="QM2168" s="218"/>
      <c r="QN2168" s="218"/>
      <c r="QO2168" s="218"/>
      <c r="QP2168" s="218"/>
      <c r="QQ2168" s="218"/>
      <c r="QR2168" s="218"/>
      <c r="QS2168" s="218"/>
      <c r="QT2168" s="218"/>
      <c r="QU2168" s="218"/>
      <c r="QV2168" s="218"/>
      <c r="QW2168" s="218"/>
      <c r="QX2168" s="218"/>
      <c r="QY2168" s="218"/>
      <c r="QZ2168" s="218"/>
      <c r="RA2168" s="218"/>
      <c r="RB2168" s="218"/>
      <c r="RC2168" s="218"/>
      <c r="RD2168" s="218"/>
      <c r="RE2168" s="218"/>
      <c r="RF2168" s="218"/>
      <c r="RG2168" s="218"/>
      <c r="RH2168" s="218"/>
      <c r="RI2168" s="218"/>
      <c r="RJ2168" s="218"/>
      <c r="RK2168" s="218"/>
      <c r="RL2168" s="218"/>
      <c r="RM2168" s="218"/>
      <c r="RN2168" s="218"/>
      <c r="RO2168" s="218"/>
      <c r="RP2168" s="218"/>
      <c r="RQ2168" s="218"/>
      <c r="RR2168" s="218"/>
      <c r="RS2168" s="218"/>
      <c r="RT2168" s="218"/>
      <c r="RU2168" s="218"/>
      <c r="RV2168" s="218"/>
      <c r="RW2168" s="218"/>
      <c r="RX2168" s="218"/>
      <c r="RY2168" s="218"/>
      <c r="RZ2168" s="218"/>
      <c r="SA2168" s="218"/>
      <c r="SB2168" s="218"/>
      <c r="SC2168" s="218"/>
      <c r="SD2168" s="218"/>
      <c r="SE2168" s="218"/>
      <c r="SF2168" s="218"/>
      <c r="SG2168" s="218"/>
      <c r="SH2168" s="218"/>
      <c r="SI2168" s="218"/>
      <c r="SJ2168" s="218"/>
      <c r="SK2168" s="218"/>
      <c r="SL2168" s="218"/>
      <c r="SM2168" s="218"/>
      <c r="SN2168" s="218"/>
      <c r="SO2168" s="218"/>
      <c r="SP2168" s="218"/>
      <c r="SQ2168" s="218"/>
      <c r="SR2168" s="218"/>
      <c r="SS2168" s="218"/>
      <c r="ST2168" s="218"/>
      <c r="SU2168" s="218"/>
      <c r="SV2168" s="218"/>
      <c r="SW2168" s="218"/>
      <c r="SX2168" s="218"/>
      <c r="SY2168" s="218"/>
      <c r="SZ2168" s="218"/>
      <c r="TA2168" s="218"/>
      <c r="TB2168" s="218"/>
      <c r="TC2168" s="218"/>
      <c r="TD2168" s="218"/>
      <c r="TE2168" s="218"/>
      <c r="TF2168" s="218"/>
      <c r="TG2168" s="218"/>
      <c r="TH2168" s="218"/>
      <c r="TI2168" s="218"/>
      <c r="TJ2168" s="218"/>
      <c r="TK2168" s="218"/>
      <c r="TL2168" s="218"/>
      <c r="TM2168" s="218"/>
      <c r="TN2168" s="218"/>
      <c r="TO2168" s="218"/>
      <c r="TP2168" s="218"/>
      <c r="TQ2168" s="218"/>
      <c r="TR2168" s="218"/>
      <c r="TS2168" s="218"/>
      <c r="TT2168" s="218"/>
      <c r="TU2168" s="218"/>
      <c r="TV2168" s="218"/>
      <c r="TW2168" s="218"/>
      <c r="TX2168" s="218"/>
      <c r="TY2168" s="218"/>
      <c r="TZ2168" s="218"/>
      <c r="UA2168" s="218"/>
      <c r="UB2168" s="218"/>
      <c r="UC2168" s="218"/>
      <c r="UD2168" s="218"/>
      <c r="UE2168" s="218"/>
      <c r="UF2168" s="218"/>
      <c r="UG2168" s="218"/>
      <c r="UH2168" s="218"/>
      <c r="UI2168" s="218"/>
      <c r="UJ2168" s="218"/>
      <c r="UK2168" s="218"/>
      <c r="UL2168" s="218"/>
      <c r="UM2168" s="218"/>
      <c r="UN2168" s="218"/>
      <c r="UO2168" s="218"/>
      <c r="UP2168" s="218"/>
      <c r="UQ2168" s="218"/>
      <c r="UR2168" s="218"/>
      <c r="US2168" s="218"/>
      <c r="UT2168" s="218"/>
      <c r="UU2168" s="218"/>
      <c r="UV2168" s="218"/>
      <c r="UW2168" s="218"/>
      <c r="UX2168" s="218"/>
      <c r="UY2168" s="218"/>
      <c r="UZ2168" s="218"/>
      <c r="VA2168" s="218"/>
      <c r="VB2168" s="218"/>
      <c r="VC2168" s="218"/>
      <c r="VD2168" s="218"/>
      <c r="VE2168" s="218"/>
      <c r="VF2168" s="218"/>
      <c r="VG2168" s="218"/>
      <c r="VH2168" s="218"/>
      <c r="VI2168" s="218"/>
      <c r="VJ2168" s="218"/>
      <c r="VK2168" s="218"/>
      <c r="VL2168" s="218"/>
      <c r="VM2168" s="218"/>
      <c r="VN2168" s="218"/>
      <c r="VO2168" s="218"/>
      <c r="VP2168" s="218"/>
      <c r="VQ2168" s="218"/>
      <c r="VR2168" s="218"/>
      <c r="VS2168" s="218"/>
      <c r="VT2168" s="218"/>
      <c r="VU2168" s="218"/>
      <c r="VV2168" s="218"/>
      <c r="VW2168" s="218"/>
      <c r="VX2168" s="218"/>
      <c r="VY2168" s="218"/>
      <c r="VZ2168" s="218"/>
      <c r="WA2168" s="218"/>
      <c r="WB2168" s="218"/>
      <c r="WC2168" s="218"/>
      <c r="WD2168" s="218"/>
      <c r="WE2168" s="218"/>
      <c r="WF2168" s="218"/>
      <c r="WG2168" s="218"/>
      <c r="WH2168" s="218"/>
      <c r="WI2168" s="218"/>
      <c r="WJ2168" s="218"/>
      <c r="WK2168" s="218"/>
      <c r="WL2168" s="218"/>
      <c r="WM2168" s="218"/>
      <c r="WN2168" s="218"/>
      <c r="WO2168" s="218"/>
      <c r="WP2168" s="218"/>
      <c r="WQ2168" s="218"/>
      <c r="WR2168" s="218"/>
      <c r="WS2168" s="218"/>
      <c r="WT2168" s="218"/>
      <c r="WU2168" s="218"/>
      <c r="WV2168" s="218"/>
      <c r="WW2168" s="218"/>
      <c r="WX2168" s="218"/>
      <c r="WY2168" s="218"/>
      <c r="WZ2168" s="218"/>
      <c r="XA2168" s="218"/>
      <c r="XB2168" s="218"/>
      <c r="XC2168" s="218"/>
      <c r="XD2168" s="218"/>
      <c r="XE2168" s="218"/>
      <c r="XF2168" s="218"/>
      <c r="XG2168" s="218"/>
      <c r="XH2168" s="218"/>
      <c r="XI2168" s="218"/>
      <c r="XJ2168" s="218"/>
      <c r="XK2168" s="218"/>
      <c r="XL2168" s="218"/>
      <c r="XM2168" s="218"/>
      <c r="XN2168" s="218"/>
      <c r="XO2168" s="218"/>
      <c r="XP2168" s="218"/>
      <c r="XQ2168" s="218"/>
      <c r="XR2168" s="218"/>
      <c r="XS2168" s="218"/>
      <c r="XT2168" s="218"/>
      <c r="XU2168" s="218"/>
      <c r="XV2168" s="218"/>
      <c r="XW2168" s="218"/>
      <c r="XX2168" s="218"/>
      <c r="XY2168" s="218"/>
      <c r="XZ2168" s="218"/>
      <c r="YA2168" s="218"/>
      <c r="YB2168" s="218"/>
      <c r="YC2168" s="218"/>
      <c r="YD2168" s="218"/>
      <c r="YE2168" s="218"/>
      <c r="YF2168" s="218"/>
      <c r="YG2168" s="218"/>
      <c r="YH2168" s="218"/>
      <c r="YI2168" s="218"/>
      <c r="YJ2168" s="218"/>
      <c r="YK2168" s="218"/>
      <c r="YL2168" s="218"/>
      <c r="YM2168" s="218"/>
      <c r="YN2168" s="218"/>
      <c r="YO2168" s="218"/>
      <c r="YP2168" s="218"/>
      <c r="YQ2168" s="218"/>
      <c r="YR2168" s="218"/>
      <c r="YS2168" s="218"/>
      <c r="YT2168" s="218"/>
      <c r="YU2168" s="218"/>
      <c r="YV2168" s="218"/>
      <c r="YW2168" s="218"/>
      <c r="YX2168" s="218"/>
      <c r="YY2168" s="218"/>
      <c r="YZ2168" s="218"/>
      <c r="ZA2168" s="218"/>
      <c r="ZB2168" s="218"/>
      <c r="ZC2168" s="218"/>
      <c r="ZD2168" s="218"/>
      <c r="ZE2168" s="218"/>
      <c r="ZF2168" s="218"/>
      <c r="ZG2168" s="218"/>
      <c r="ZH2168" s="218"/>
      <c r="ZI2168" s="218"/>
      <c r="ZJ2168" s="218"/>
      <c r="ZK2168" s="218"/>
      <c r="ZL2168" s="218"/>
      <c r="ZM2168" s="218"/>
      <c r="ZN2168" s="218"/>
      <c r="ZO2168" s="218"/>
      <c r="ZP2168" s="218"/>
      <c r="ZQ2168" s="218"/>
      <c r="ZR2168" s="218"/>
      <c r="ZS2168" s="218"/>
      <c r="ZT2168" s="218"/>
      <c r="ZU2168" s="218"/>
      <c r="ZV2168" s="218"/>
      <c r="ZW2168" s="218"/>
      <c r="ZX2168" s="218"/>
      <c r="ZY2168" s="218"/>
      <c r="ZZ2168" s="218"/>
      <c r="AAA2168" s="218"/>
      <c r="AAB2168" s="218"/>
      <c r="AAC2168" s="218"/>
      <c r="AAD2168" s="218"/>
      <c r="AAE2168" s="218"/>
      <c r="AAF2168" s="218"/>
      <c r="AAG2168" s="218"/>
      <c r="AAH2168" s="218"/>
      <c r="AAI2168" s="218"/>
      <c r="AAJ2168" s="218"/>
      <c r="AAK2168" s="218"/>
      <c r="AAL2168" s="218"/>
      <c r="AAM2168" s="218"/>
      <c r="AAN2168" s="218"/>
      <c r="AAO2168" s="218"/>
      <c r="AAP2168" s="218"/>
      <c r="AAQ2168" s="218"/>
      <c r="AAR2168" s="218"/>
      <c r="AAS2168" s="218"/>
      <c r="AAT2168" s="218"/>
      <c r="AAU2168" s="218"/>
      <c r="AAV2168" s="218"/>
      <c r="AAW2168" s="218"/>
      <c r="AAX2168" s="218"/>
      <c r="AAY2168" s="218"/>
      <c r="AAZ2168" s="218"/>
      <c r="ABA2168" s="218"/>
      <c r="ABB2168" s="218"/>
      <c r="ABC2168" s="218"/>
      <c r="ABD2168" s="218"/>
      <c r="ABE2168" s="218"/>
      <c r="ABF2168" s="218"/>
      <c r="ABG2168" s="218"/>
      <c r="ABH2168" s="218"/>
      <c r="ABI2168" s="218"/>
      <c r="ABJ2168" s="218"/>
      <c r="ABK2168" s="218"/>
      <c r="ABL2168" s="218"/>
      <c r="ABM2168" s="218"/>
      <c r="ABN2168" s="218"/>
      <c r="ABO2168" s="218"/>
      <c r="ABP2168" s="218"/>
      <c r="ABQ2168" s="218"/>
      <c r="ABR2168" s="218"/>
      <c r="ABS2168" s="218"/>
      <c r="ABT2168" s="218"/>
      <c r="ABU2168" s="218"/>
      <c r="ABV2168" s="218"/>
      <c r="ABW2168" s="218"/>
      <c r="ABX2168" s="218"/>
      <c r="ABY2168" s="218"/>
      <c r="ABZ2168" s="218"/>
      <c r="ACA2168" s="218"/>
      <c r="ACB2168" s="218"/>
      <c r="ACC2168" s="218"/>
      <c r="ACD2168" s="218"/>
      <c r="ACE2168" s="218"/>
      <c r="ACF2168" s="218"/>
      <c r="ACG2168" s="218"/>
      <c r="ACH2168" s="218"/>
      <c r="ACI2168" s="218"/>
      <c r="ACJ2168" s="218"/>
      <c r="ACK2168" s="218"/>
      <c r="ACL2168" s="218"/>
      <c r="ACM2168" s="218"/>
      <c r="ACN2168" s="218"/>
      <c r="ACO2168" s="218"/>
      <c r="ACP2168" s="218"/>
      <c r="ACQ2168" s="218"/>
      <c r="ACR2168" s="218"/>
      <c r="ACS2168" s="218"/>
      <c r="ACT2168" s="218"/>
      <c r="ACU2168" s="218"/>
      <c r="ACV2168" s="218"/>
      <c r="ACW2168" s="218"/>
      <c r="ACX2168" s="218"/>
      <c r="ACY2168" s="218"/>
      <c r="ACZ2168" s="218"/>
      <c r="ADA2168" s="218"/>
      <c r="ADB2168" s="218"/>
      <c r="ADC2168" s="218"/>
      <c r="ADD2168" s="218"/>
      <c r="ADE2168" s="218"/>
      <c r="ADF2168" s="218"/>
      <c r="ADG2168" s="218"/>
      <c r="ADH2168" s="218"/>
      <c r="ADI2168" s="218"/>
      <c r="ADJ2168" s="218"/>
      <c r="ADK2168" s="218"/>
      <c r="ADL2168" s="218"/>
      <c r="ADM2168" s="218"/>
      <c r="ADN2168" s="218"/>
      <c r="ADO2168" s="218"/>
      <c r="ADP2168" s="218"/>
      <c r="ADQ2168" s="218"/>
      <c r="ADR2168" s="218"/>
      <c r="ADS2168" s="218"/>
      <c r="ADT2168" s="218"/>
      <c r="ADU2168" s="218"/>
      <c r="ADV2168" s="218"/>
      <c r="ADW2168" s="218"/>
      <c r="ADX2168" s="218"/>
      <c r="ADY2168" s="218"/>
      <c r="ADZ2168" s="218"/>
      <c r="AEA2168" s="218"/>
      <c r="AEB2168" s="218"/>
      <c r="AEC2168" s="218"/>
      <c r="AED2168" s="218"/>
      <c r="AEE2168" s="218"/>
      <c r="AEF2168" s="218"/>
      <c r="AEG2168" s="218"/>
      <c r="AEH2168" s="218"/>
      <c r="AEI2168" s="218"/>
      <c r="AEJ2168" s="218"/>
      <c r="AEK2168" s="218"/>
      <c r="AEL2168" s="218"/>
      <c r="AEM2168" s="218"/>
      <c r="AEN2168" s="218"/>
      <c r="AEO2168" s="218"/>
      <c r="AEP2168" s="218"/>
      <c r="AEQ2168" s="218"/>
      <c r="AER2168" s="218"/>
      <c r="AES2168" s="218"/>
      <c r="AET2168" s="218"/>
      <c r="AEU2168" s="218"/>
      <c r="AEV2168" s="218"/>
      <c r="AEW2168" s="218"/>
      <c r="AEX2168" s="218"/>
      <c r="AEY2168" s="218"/>
      <c r="AEZ2168" s="218"/>
      <c r="AFA2168" s="218"/>
      <c r="AFB2168" s="218"/>
      <c r="AFC2168" s="218"/>
      <c r="AFD2168" s="218"/>
      <c r="AFE2168" s="218"/>
      <c r="AFF2168" s="218"/>
      <c r="AFG2168" s="218"/>
      <c r="AFH2168" s="218"/>
      <c r="AFI2168" s="218"/>
      <c r="AFJ2168" s="218"/>
      <c r="AFK2168" s="218"/>
      <c r="AFL2168" s="218"/>
      <c r="AFM2168" s="218"/>
      <c r="AFN2168" s="218"/>
      <c r="AFO2168" s="218"/>
      <c r="AFP2168" s="218"/>
      <c r="AFQ2168" s="218"/>
      <c r="AFR2168" s="218"/>
      <c r="AFS2168" s="218"/>
      <c r="AFT2168" s="218"/>
      <c r="AFU2168" s="218"/>
      <c r="AFV2168" s="218"/>
      <c r="AFW2168" s="218"/>
      <c r="AFX2168" s="218"/>
      <c r="AFY2168" s="218"/>
      <c r="AFZ2168" s="218"/>
      <c r="AGA2168" s="218"/>
      <c r="AGB2168" s="218"/>
      <c r="AGC2168" s="218"/>
      <c r="AGD2168" s="218"/>
      <c r="AGE2168" s="218"/>
      <c r="AGF2168" s="218"/>
      <c r="AGG2168" s="218"/>
      <c r="AGH2168" s="218"/>
      <c r="AGI2168" s="218"/>
      <c r="AGJ2168" s="218"/>
      <c r="AGK2168" s="218"/>
      <c r="AGL2168" s="218"/>
      <c r="AGM2168" s="218"/>
      <c r="AGN2168" s="218"/>
      <c r="AGO2168" s="218"/>
      <c r="AGP2168" s="218"/>
      <c r="AGQ2168" s="218"/>
      <c r="AGR2168" s="218"/>
      <c r="AGS2168" s="218"/>
      <c r="AGT2168" s="218"/>
      <c r="AGU2168" s="218"/>
      <c r="AGV2168" s="218"/>
      <c r="AGW2168" s="218"/>
      <c r="AGX2168" s="218"/>
      <c r="AGY2168" s="218"/>
      <c r="AGZ2168" s="218"/>
      <c r="AHA2168" s="218"/>
      <c r="AHB2168" s="218"/>
      <c r="AHC2168" s="218"/>
      <c r="AHD2168" s="218"/>
      <c r="AHE2168" s="218"/>
      <c r="AHF2168" s="218"/>
      <c r="AHG2168" s="218"/>
      <c r="AHH2168" s="218"/>
      <c r="AHI2168" s="218"/>
      <c r="AHJ2168" s="218"/>
      <c r="AHK2168" s="218"/>
      <c r="AHL2168" s="218"/>
      <c r="AHM2168" s="218"/>
      <c r="AHN2168" s="218"/>
      <c r="AHO2168" s="218"/>
      <c r="AHP2168" s="218"/>
      <c r="AHQ2168" s="218"/>
      <c r="AHR2168" s="218"/>
      <c r="AHS2168" s="218"/>
      <c r="AHT2168" s="218"/>
      <c r="AHU2168" s="218"/>
      <c r="AHV2168" s="218"/>
      <c r="AHW2168" s="218"/>
      <c r="AHX2168" s="218"/>
      <c r="AHY2168" s="218"/>
      <c r="AHZ2168" s="218"/>
      <c r="AIA2168" s="218"/>
      <c r="AIB2168" s="218"/>
      <c r="AIC2168" s="218"/>
      <c r="AID2168" s="218"/>
      <c r="AIE2168" s="218"/>
      <c r="AIF2168" s="218"/>
      <c r="AIG2168" s="218"/>
      <c r="AIH2168" s="218"/>
      <c r="AII2168" s="218"/>
      <c r="AIJ2168" s="218"/>
      <c r="AIK2168" s="218"/>
      <c r="AIL2168" s="218"/>
      <c r="AIM2168" s="218"/>
      <c r="AIN2168" s="218"/>
      <c r="AIO2168" s="218"/>
      <c r="AIP2168" s="218"/>
      <c r="AIQ2168" s="218"/>
      <c r="AIR2168" s="218"/>
      <c r="AIS2168" s="218"/>
      <c r="AIT2168" s="218"/>
      <c r="AIU2168" s="218"/>
      <c r="AIV2168" s="218"/>
      <c r="AIW2168" s="218"/>
      <c r="AIX2168" s="218"/>
      <c r="AIY2168" s="218"/>
      <c r="AIZ2168" s="218"/>
      <c r="AJA2168" s="218"/>
      <c r="AJB2168" s="218"/>
      <c r="AJC2168" s="218"/>
      <c r="AJD2168" s="218"/>
      <c r="AJE2168" s="218"/>
      <c r="AJF2168" s="218"/>
      <c r="AJG2168" s="218"/>
      <c r="AJH2168" s="218"/>
      <c r="AJI2168" s="218"/>
      <c r="AJJ2168" s="218"/>
      <c r="AJK2168" s="218"/>
      <c r="AJL2168" s="218"/>
      <c r="AJM2168" s="218"/>
      <c r="AJN2168" s="218"/>
      <c r="AJO2168" s="218"/>
      <c r="AJP2168" s="218"/>
      <c r="AJQ2168" s="218"/>
      <c r="AJR2168" s="218"/>
      <c r="AJS2168" s="218"/>
      <c r="AJT2168" s="218"/>
      <c r="AJU2168" s="218"/>
      <c r="AJV2168" s="218"/>
      <c r="AJW2168" s="218"/>
      <c r="AJX2168" s="218"/>
      <c r="AJY2168" s="218"/>
      <c r="AJZ2168" s="218"/>
      <c r="AKA2168" s="218"/>
      <c r="AKB2168" s="218"/>
      <c r="AKC2168" s="218"/>
      <c r="AKD2168" s="218"/>
      <c r="AKE2168" s="218"/>
      <c r="AKF2168" s="218"/>
      <c r="AKG2168" s="218"/>
      <c r="AKH2168" s="218"/>
      <c r="AKI2168" s="218"/>
      <c r="AKJ2168" s="218"/>
      <c r="AKK2168" s="218"/>
      <c r="AKL2168" s="218"/>
      <c r="AKM2168" s="218"/>
      <c r="AKN2168" s="218"/>
      <c r="AKO2168" s="218"/>
      <c r="AKP2168" s="218"/>
      <c r="AKQ2168" s="218"/>
      <c r="AKR2168" s="218"/>
      <c r="AKS2168" s="218"/>
      <c r="AKT2168" s="218"/>
      <c r="AKU2168" s="218"/>
      <c r="AKV2168" s="218"/>
      <c r="AKW2168" s="218"/>
      <c r="AKX2168" s="218"/>
      <c r="AKY2168" s="218"/>
      <c r="AKZ2168" s="218"/>
      <c r="ALA2168" s="218"/>
      <c r="ALB2168" s="218"/>
      <c r="ALC2168" s="218"/>
      <c r="ALD2168" s="218"/>
      <c r="ALE2168" s="218"/>
      <c r="ALF2168" s="218"/>
      <c r="ALG2168" s="218"/>
      <c r="ALH2168" s="218"/>
      <c r="ALI2168" s="218"/>
      <c r="ALJ2168" s="218"/>
      <c r="ALK2168" s="218"/>
      <c r="ALL2168" s="218"/>
      <c r="ALM2168" s="218"/>
      <c r="ALN2168" s="218"/>
      <c r="ALO2168" s="218"/>
      <c r="ALP2168" s="218"/>
      <c r="ALQ2168" s="218"/>
      <c r="ALR2168" s="218"/>
      <c r="ALS2168" s="218"/>
      <c r="ALT2168" s="218"/>
      <c r="ALU2168" s="218"/>
      <c r="ALV2168" s="218"/>
      <c r="ALW2168" s="218"/>
      <c r="ALX2168" s="218"/>
      <c r="ALY2168" s="218"/>
      <c r="ALZ2168" s="218"/>
      <c r="AMA2168" s="218"/>
      <c r="AMB2168" s="218"/>
      <c r="AMC2168" s="218"/>
      <c r="AMD2168" s="218"/>
      <c r="AME2168" s="218"/>
      <c r="AMF2168" s="218"/>
      <c r="AMG2168" s="218"/>
      <c r="AMH2168" s="218"/>
      <c r="AMI2168" s="218"/>
      <c r="AMJ2168" s="218"/>
      <c r="AMK2168" s="218"/>
      <c r="AML2168" s="218"/>
      <c r="AMM2168" s="218"/>
      <c r="AMN2168" s="218"/>
      <c r="AMO2168" s="218"/>
      <c r="AMP2168" s="218"/>
      <c r="AMQ2168" s="218"/>
      <c r="AMR2168" s="218"/>
      <c r="AMS2168" s="218"/>
      <c r="AMT2168" s="218"/>
      <c r="AMU2168" s="218"/>
      <c r="AMV2168" s="218"/>
      <c r="AMW2168" s="218"/>
      <c r="AMX2168" s="218"/>
      <c r="AMY2168" s="218"/>
      <c r="AMZ2168" s="218"/>
      <c r="ANA2168" s="218"/>
      <c r="ANB2168" s="218"/>
      <c r="ANC2168" s="218"/>
      <c r="AND2168" s="218"/>
      <c r="ANE2168" s="218"/>
      <c r="ANF2168" s="218"/>
      <c r="ANG2168" s="218"/>
      <c r="ANH2168" s="218"/>
      <c r="ANI2168" s="218"/>
      <c r="ANJ2168" s="218"/>
      <c r="ANK2168" s="218"/>
      <c r="ANL2168" s="218"/>
      <c r="ANM2168" s="218"/>
      <c r="ANN2168" s="218"/>
      <c r="ANO2168" s="218"/>
      <c r="ANP2168" s="218"/>
      <c r="ANQ2168" s="218"/>
      <c r="ANR2168" s="218"/>
      <c r="ANS2168" s="218"/>
      <c r="ANT2168" s="218"/>
      <c r="ANU2168" s="218"/>
      <c r="ANV2168" s="218"/>
      <c r="ANW2168" s="218"/>
      <c r="ANX2168" s="218"/>
      <c r="ANY2168" s="218"/>
      <c r="ANZ2168" s="218"/>
      <c r="AOA2168" s="218"/>
      <c r="AOB2168" s="218"/>
      <c r="AOC2168" s="218"/>
      <c r="AOD2168" s="218"/>
      <c r="AOE2168" s="218"/>
      <c r="AOF2168" s="218"/>
      <c r="AOG2168" s="218"/>
      <c r="AOH2168" s="218"/>
      <c r="AOI2168" s="218"/>
      <c r="AOJ2168" s="218"/>
      <c r="AOK2168" s="218"/>
      <c r="AOL2168" s="218"/>
      <c r="AOM2168" s="218"/>
      <c r="AON2168" s="218"/>
      <c r="AOO2168" s="218"/>
      <c r="AOP2168" s="218"/>
      <c r="AOQ2168" s="218"/>
      <c r="AOR2168" s="218"/>
      <c r="AOS2168" s="218"/>
      <c r="AOT2168" s="218"/>
      <c r="AOU2168" s="218"/>
      <c r="AOV2168" s="218"/>
      <c r="AOW2168" s="218"/>
      <c r="AOX2168" s="218"/>
      <c r="AOY2168" s="218"/>
      <c r="AOZ2168" s="218"/>
      <c r="APA2168" s="218"/>
      <c r="APB2168" s="218"/>
      <c r="APC2168" s="218"/>
      <c r="APD2168" s="218"/>
      <c r="APE2168" s="218"/>
      <c r="APF2168" s="218"/>
      <c r="APG2168" s="218"/>
      <c r="APH2168" s="218"/>
      <c r="API2168" s="218"/>
      <c r="APJ2168" s="218"/>
      <c r="APK2168" s="218"/>
      <c r="APL2168" s="218"/>
      <c r="APM2168" s="218"/>
      <c r="APN2168" s="218"/>
      <c r="APO2168" s="218"/>
      <c r="APP2168" s="218"/>
      <c r="APQ2168" s="218"/>
      <c r="APR2168" s="218"/>
      <c r="APS2168" s="218"/>
      <c r="APT2168" s="218"/>
      <c r="APU2168" s="218"/>
      <c r="APV2168" s="218"/>
      <c r="APW2168" s="218"/>
      <c r="APX2168" s="218"/>
      <c r="APY2168" s="218"/>
      <c r="APZ2168" s="218"/>
      <c r="AQA2168" s="218"/>
      <c r="AQB2168" s="218"/>
      <c r="AQC2168" s="218"/>
      <c r="AQD2168" s="218"/>
      <c r="AQE2168" s="218"/>
      <c r="AQF2168" s="218"/>
      <c r="AQG2168" s="218"/>
      <c r="AQH2168" s="218"/>
      <c r="AQI2168" s="218"/>
      <c r="AQJ2168" s="218"/>
      <c r="AQK2168" s="218"/>
      <c r="AQL2168" s="218"/>
      <c r="AQM2168" s="218"/>
      <c r="AQN2168" s="218"/>
      <c r="AQO2168" s="218"/>
      <c r="AQP2168" s="218"/>
      <c r="AQQ2168" s="218"/>
      <c r="AQR2168" s="218"/>
      <c r="AQS2168" s="218"/>
      <c r="AQT2168" s="218"/>
      <c r="AQU2168" s="218"/>
      <c r="AQV2168" s="218"/>
      <c r="AQW2168" s="218"/>
      <c r="AQX2168" s="218"/>
      <c r="AQY2168" s="218"/>
      <c r="AQZ2168" s="218"/>
      <c r="ARA2168" s="218"/>
      <c r="ARB2168" s="218"/>
      <c r="ARC2168" s="218"/>
      <c r="ARD2168" s="218"/>
      <c r="ARE2168" s="218"/>
      <c r="ARF2168" s="218"/>
      <c r="ARG2168" s="218"/>
      <c r="ARH2168" s="218"/>
      <c r="ARI2168" s="218"/>
      <c r="ARJ2168" s="218"/>
      <c r="ARK2168" s="218"/>
      <c r="ARL2168" s="218"/>
      <c r="ARM2168" s="218"/>
      <c r="ARN2168" s="218"/>
      <c r="ARO2168" s="218"/>
      <c r="ARP2168" s="218"/>
      <c r="ARQ2168" s="218"/>
      <c r="ARR2168" s="218"/>
      <c r="ARS2168" s="218"/>
      <c r="ART2168" s="218"/>
      <c r="ARU2168" s="218"/>
      <c r="ARV2168" s="218"/>
      <c r="ARW2168" s="218"/>
      <c r="ARX2168" s="218"/>
      <c r="ARY2168" s="218"/>
      <c r="ARZ2168" s="218"/>
      <c r="ASA2168" s="218"/>
      <c r="ASB2168" s="218"/>
      <c r="ASC2168" s="218"/>
      <c r="ASD2168" s="218"/>
      <c r="ASE2168" s="218"/>
      <c r="ASF2168" s="218"/>
      <c r="ASG2168" s="218"/>
      <c r="ASH2168" s="218"/>
      <c r="ASI2168" s="218"/>
      <c r="ASJ2168" s="218"/>
      <c r="ASK2168" s="218"/>
      <c r="ASL2168" s="218"/>
      <c r="ASM2168" s="218"/>
      <c r="ASN2168" s="218"/>
      <c r="ASO2168" s="218"/>
      <c r="ASP2168" s="218"/>
      <c r="ASQ2168" s="218"/>
      <c r="ASR2168" s="218"/>
      <c r="ASS2168" s="218"/>
      <c r="AST2168" s="218"/>
      <c r="ASU2168" s="218"/>
      <c r="ASV2168" s="218"/>
      <c r="ASW2168" s="218"/>
      <c r="ASX2168" s="218"/>
      <c r="ASY2168" s="218"/>
      <c r="ASZ2168" s="218"/>
      <c r="ATA2168" s="218"/>
      <c r="ATB2168" s="218"/>
      <c r="ATC2168" s="218"/>
      <c r="ATD2168" s="218"/>
      <c r="ATE2168" s="218"/>
      <c r="ATF2168" s="218"/>
      <c r="ATG2168" s="218"/>
      <c r="ATH2168" s="218"/>
      <c r="ATI2168" s="218"/>
      <c r="ATJ2168" s="218"/>
      <c r="ATK2168" s="218"/>
      <c r="ATL2168" s="218"/>
      <c r="ATM2168" s="218"/>
      <c r="ATN2168" s="218"/>
      <c r="ATO2168" s="218"/>
      <c r="ATP2168" s="218"/>
      <c r="ATQ2168" s="218"/>
      <c r="ATR2168" s="218"/>
      <c r="ATS2168" s="218"/>
      <c r="ATT2168" s="218"/>
      <c r="ATU2168" s="218"/>
      <c r="ATV2168" s="218"/>
      <c r="ATW2168" s="218"/>
      <c r="ATX2168" s="218"/>
      <c r="ATY2168" s="218"/>
      <c r="ATZ2168" s="218"/>
      <c r="AUA2168" s="218"/>
      <c r="AUB2168" s="218"/>
      <c r="AUC2168" s="218"/>
      <c r="AUD2168" s="218"/>
      <c r="AUE2168" s="218"/>
      <c r="AUF2168" s="218"/>
      <c r="AUG2168" s="218"/>
      <c r="AUH2168" s="218"/>
      <c r="AUI2168" s="218"/>
      <c r="AUJ2168" s="218"/>
      <c r="AUK2168" s="218"/>
      <c r="AUL2168" s="218"/>
      <c r="AUM2168" s="218"/>
      <c r="AUN2168" s="218"/>
      <c r="AUO2168" s="218"/>
      <c r="AUP2168" s="218"/>
      <c r="AUQ2168" s="218"/>
      <c r="AUR2168" s="218"/>
      <c r="AUS2168" s="218"/>
      <c r="AUT2168" s="218"/>
      <c r="AUU2168" s="218"/>
      <c r="AUV2168" s="218"/>
      <c r="AUW2168" s="218"/>
      <c r="AUX2168" s="218"/>
      <c r="AUY2168" s="218"/>
      <c r="AUZ2168" s="218"/>
      <c r="AVA2168" s="218"/>
      <c r="AVB2168" s="218"/>
      <c r="AVC2168" s="218"/>
      <c r="AVD2168" s="218"/>
      <c r="AVE2168" s="218"/>
      <c r="AVF2168" s="218"/>
      <c r="AVG2168" s="218"/>
      <c r="AVH2168" s="218"/>
      <c r="AVI2168" s="218"/>
      <c r="AVJ2168" s="218"/>
      <c r="AVK2168" s="218"/>
      <c r="AVL2168" s="218"/>
      <c r="AVM2168" s="218"/>
      <c r="AVN2168" s="218"/>
      <c r="AVO2168" s="218"/>
      <c r="AVP2168" s="218"/>
      <c r="AVQ2168" s="218"/>
      <c r="AVR2168" s="218"/>
      <c r="AVS2168" s="218"/>
      <c r="AVT2168" s="218"/>
      <c r="AVU2168" s="218"/>
      <c r="AVV2168" s="218"/>
      <c r="AVW2168" s="218"/>
      <c r="AVX2168" s="218"/>
      <c r="AVY2168" s="218"/>
      <c r="AVZ2168" s="218"/>
      <c r="AWA2168" s="218"/>
      <c r="AWB2168" s="218"/>
      <c r="AWC2168" s="218"/>
      <c r="AWD2168" s="218"/>
      <c r="AWE2168" s="218"/>
      <c r="AWF2168" s="218"/>
      <c r="AWG2168" s="218"/>
      <c r="AWH2168" s="218"/>
      <c r="AWI2168" s="218"/>
      <c r="AWJ2168" s="218"/>
      <c r="AWK2168" s="218"/>
      <c r="AWL2168" s="218"/>
      <c r="AWM2168" s="218"/>
      <c r="AWN2168" s="218"/>
      <c r="AWO2168" s="218"/>
      <c r="AWP2168" s="218"/>
      <c r="AWQ2168" s="218"/>
      <c r="AWR2168" s="218"/>
      <c r="AWS2168" s="218"/>
      <c r="AWT2168" s="218"/>
      <c r="AWU2168" s="218"/>
      <c r="AWV2168" s="218"/>
      <c r="AWW2168" s="218"/>
      <c r="AWX2168" s="218"/>
      <c r="AWY2168" s="218"/>
      <c r="AWZ2168" s="218"/>
      <c r="AXA2168" s="218"/>
      <c r="AXB2168" s="218"/>
      <c r="AXC2168" s="218"/>
      <c r="AXD2168" s="218"/>
      <c r="AXE2168" s="218"/>
      <c r="AXF2168" s="218"/>
      <c r="AXG2168" s="218"/>
      <c r="AXH2168" s="218"/>
      <c r="AXI2168" s="218"/>
      <c r="AXJ2168" s="218"/>
      <c r="AXK2168" s="218"/>
      <c r="AXL2168" s="218"/>
      <c r="AXM2168" s="218"/>
      <c r="AXN2168" s="218"/>
      <c r="AXO2168" s="218"/>
      <c r="AXP2168" s="218"/>
      <c r="AXQ2168" s="218"/>
      <c r="AXR2168" s="218"/>
      <c r="AXS2168" s="218"/>
      <c r="AXT2168" s="218"/>
      <c r="AXU2168" s="218"/>
      <c r="AXV2168" s="218"/>
      <c r="AXW2168" s="218"/>
      <c r="AXX2168" s="218"/>
      <c r="AXY2168" s="218"/>
      <c r="AXZ2168" s="218"/>
      <c r="AYA2168" s="218"/>
      <c r="AYB2168" s="218"/>
      <c r="AYC2168" s="218"/>
      <c r="AYD2168" s="218"/>
      <c r="AYE2168" s="218"/>
      <c r="AYF2168" s="218"/>
      <c r="AYG2168" s="218"/>
      <c r="AYH2168" s="218"/>
      <c r="AYI2168" s="218"/>
      <c r="AYJ2168" s="218"/>
      <c r="AYK2168" s="218"/>
      <c r="AYL2168" s="218"/>
      <c r="AYM2168" s="218"/>
      <c r="AYN2168" s="218"/>
      <c r="AYO2168" s="218"/>
      <c r="AYP2168" s="218"/>
      <c r="AYQ2168" s="218"/>
      <c r="AYR2168" s="218"/>
      <c r="AYS2168" s="218"/>
      <c r="AYT2168" s="218"/>
      <c r="AYU2168" s="218"/>
      <c r="AYV2168" s="218"/>
      <c r="AYW2168" s="218"/>
      <c r="AYX2168" s="218"/>
      <c r="AYY2168" s="218"/>
      <c r="AYZ2168" s="218"/>
      <c r="AZA2168" s="218"/>
      <c r="AZB2168" s="218"/>
      <c r="AZC2168" s="218"/>
      <c r="AZD2168" s="218"/>
      <c r="AZE2168" s="218"/>
      <c r="AZF2168" s="218"/>
      <c r="AZG2168" s="218"/>
      <c r="AZH2168" s="218"/>
      <c r="AZI2168" s="218"/>
      <c r="AZJ2168" s="218"/>
      <c r="AZK2168" s="218"/>
      <c r="AZL2168" s="218"/>
      <c r="AZM2168" s="218"/>
      <c r="AZN2168" s="218"/>
      <c r="AZO2168" s="218"/>
      <c r="AZP2168" s="218"/>
      <c r="AZQ2168" s="218"/>
      <c r="AZR2168" s="218"/>
      <c r="AZS2168" s="218"/>
      <c r="AZT2168" s="218"/>
      <c r="AZU2168" s="218"/>
      <c r="AZV2168" s="218"/>
      <c r="AZW2168" s="218"/>
      <c r="AZX2168" s="218"/>
      <c r="AZY2168" s="218"/>
      <c r="AZZ2168" s="218"/>
      <c r="BAA2168" s="218"/>
      <c r="BAB2168" s="218"/>
      <c r="BAC2168" s="218"/>
      <c r="BAD2168" s="218"/>
      <c r="BAE2168" s="218"/>
      <c r="BAF2168" s="218"/>
      <c r="BAG2168" s="218"/>
      <c r="BAH2168" s="218"/>
      <c r="BAI2168" s="218"/>
      <c r="BAJ2168" s="218"/>
      <c r="BAK2168" s="218"/>
      <c r="BAL2168" s="218"/>
      <c r="BAM2168" s="218"/>
      <c r="BAN2168" s="218"/>
      <c r="BAO2168" s="218"/>
      <c r="BAP2168" s="218"/>
      <c r="BAQ2168" s="218"/>
      <c r="BAR2168" s="218"/>
      <c r="BAS2168" s="218"/>
      <c r="BAT2168" s="218"/>
      <c r="BAU2168" s="218"/>
      <c r="BAV2168" s="218"/>
      <c r="BAW2168" s="218"/>
      <c r="BAX2168" s="218"/>
      <c r="BAY2168" s="218"/>
      <c r="BAZ2168" s="218"/>
      <c r="BBA2168" s="218"/>
      <c r="BBB2168" s="218"/>
      <c r="BBC2168" s="218"/>
      <c r="BBD2168" s="218"/>
      <c r="BBE2168" s="218"/>
      <c r="BBF2168" s="218"/>
      <c r="BBG2168" s="218"/>
      <c r="BBH2168" s="218"/>
      <c r="BBI2168" s="218"/>
      <c r="BBJ2168" s="218"/>
      <c r="BBK2168" s="218"/>
      <c r="BBL2168" s="218"/>
      <c r="BBM2168" s="218"/>
      <c r="BBN2168" s="218"/>
      <c r="BBO2168" s="218"/>
      <c r="BBP2168" s="218"/>
      <c r="BBQ2168" s="218"/>
      <c r="BBR2168" s="218"/>
      <c r="BBS2168" s="218"/>
      <c r="BBT2168" s="218"/>
      <c r="BBU2168" s="218"/>
      <c r="BBV2168" s="218"/>
      <c r="BBW2168" s="218"/>
      <c r="BBX2168" s="218"/>
      <c r="BBY2168" s="218"/>
      <c r="BBZ2168" s="218"/>
      <c r="BCA2168" s="218"/>
      <c r="BCB2168" s="218"/>
      <c r="BCC2168" s="218"/>
      <c r="BCD2168" s="218"/>
      <c r="BCE2168" s="218"/>
      <c r="BCF2168" s="218"/>
      <c r="BCG2168" s="218"/>
      <c r="BCH2168" s="218"/>
      <c r="BCI2168" s="218"/>
      <c r="BCJ2168" s="218"/>
      <c r="BCK2168" s="218"/>
      <c r="BCL2168" s="218"/>
      <c r="BCM2168" s="218"/>
      <c r="BCN2168" s="218"/>
      <c r="BCO2168" s="218"/>
      <c r="BCP2168" s="218"/>
      <c r="BCQ2168" s="218"/>
      <c r="BCR2168" s="218"/>
      <c r="BCS2168" s="218"/>
      <c r="BCT2168" s="218"/>
      <c r="BCU2168" s="218"/>
      <c r="BCV2168" s="218"/>
      <c r="BCW2168" s="218"/>
      <c r="BCX2168" s="218"/>
      <c r="BCY2168" s="218"/>
      <c r="BCZ2168" s="218"/>
      <c r="BDA2168" s="218"/>
      <c r="BDB2168" s="218"/>
      <c r="BDC2168" s="218"/>
      <c r="BDD2168" s="218"/>
      <c r="BDE2168" s="218"/>
      <c r="BDF2168" s="218"/>
      <c r="BDG2168" s="218"/>
      <c r="BDH2168" s="218"/>
      <c r="BDI2168" s="218"/>
      <c r="BDJ2168" s="218"/>
      <c r="BDK2168" s="218"/>
      <c r="BDL2168" s="218"/>
      <c r="BDM2168" s="218"/>
      <c r="BDN2168" s="218"/>
      <c r="BDO2168" s="218"/>
      <c r="BDP2168" s="218"/>
      <c r="BDQ2168" s="218"/>
      <c r="BDR2168" s="218"/>
      <c r="BDS2168" s="218"/>
      <c r="BDT2168" s="218"/>
      <c r="BDU2168" s="218"/>
      <c r="BDV2168" s="218"/>
      <c r="BDW2168" s="218"/>
      <c r="BDX2168" s="218"/>
      <c r="BDY2168" s="218"/>
      <c r="BDZ2168" s="218"/>
      <c r="BEA2168" s="218"/>
      <c r="BEB2168" s="218"/>
      <c r="BEC2168" s="218"/>
      <c r="BED2168" s="218"/>
      <c r="BEE2168" s="218"/>
      <c r="BEF2168" s="218"/>
      <c r="BEG2168" s="218"/>
      <c r="BEH2168" s="218"/>
      <c r="BEI2168" s="218"/>
      <c r="BEJ2168" s="218"/>
      <c r="BEK2168" s="218"/>
      <c r="BEL2168" s="218"/>
      <c r="BEM2168" s="218"/>
      <c r="BEN2168" s="218"/>
      <c r="BEO2168" s="218"/>
      <c r="BEP2168" s="218"/>
      <c r="BEQ2168" s="218"/>
      <c r="BER2168" s="218"/>
      <c r="BES2168" s="218"/>
      <c r="BET2168" s="218"/>
      <c r="BEU2168" s="218"/>
      <c r="BEV2168" s="218"/>
      <c r="BEW2168" s="218"/>
      <c r="BEX2168" s="218"/>
      <c r="BEY2168" s="218"/>
      <c r="BEZ2168" s="218"/>
      <c r="BFA2168" s="218"/>
      <c r="BFB2168" s="218"/>
      <c r="BFC2168" s="218"/>
      <c r="BFD2168" s="218"/>
      <c r="BFE2168" s="218"/>
      <c r="BFF2168" s="218"/>
      <c r="BFG2168" s="218"/>
      <c r="BFH2168" s="218"/>
      <c r="BFI2168" s="218"/>
      <c r="BFJ2168" s="218"/>
      <c r="BFK2168" s="218"/>
      <c r="BFL2168" s="218"/>
      <c r="BFM2168" s="218"/>
      <c r="BFN2168" s="218"/>
      <c r="BFO2168" s="218"/>
      <c r="BFP2168" s="218"/>
      <c r="BFQ2168" s="218"/>
      <c r="BFR2168" s="218"/>
      <c r="BFS2168" s="218"/>
      <c r="BFT2168" s="218"/>
      <c r="BFU2168" s="218"/>
      <c r="BFV2168" s="218"/>
      <c r="BFW2168" s="218"/>
      <c r="BFX2168" s="218"/>
      <c r="BFY2168" s="218"/>
      <c r="BFZ2168" s="218"/>
      <c r="BGA2168" s="218"/>
      <c r="BGB2168" s="218"/>
      <c r="BGC2168" s="218"/>
      <c r="BGD2168" s="218"/>
      <c r="BGE2168" s="218"/>
      <c r="BGF2168" s="218"/>
      <c r="BGG2168" s="218"/>
      <c r="BGH2168" s="218"/>
      <c r="BGI2168" s="218"/>
      <c r="BGJ2168" s="218"/>
      <c r="BGK2168" s="218"/>
      <c r="BGL2168" s="218"/>
      <c r="BGM2168" s="218"/>
      <c r="BGN2168" s="218"/>
      <c r="BGO2168" s="218"/>
      <c r="BGP2168" s="218"/>
      <c r="BGQ2168" s="218"/>
      <c r="BGR2168" s="218"/>
      <c r="BGS2168" s="218"/>
      <c r="BGT2168" s="218"/>
      <c r="BGU2168" s="218"/>
      <c r="BGV2168" s="218"/>
      <c r="BGW2168" s="218"/>
      <c r="BGX2168" s="218"/>
      <c r="BGY2168" s="218"/>
      <c r="BGZ2168" s="218"/>
      <c r="BHA2168" s="218"/>
      <c r="BHB2168" s="218"/>
      <c r="BHC2168" s="218"/>
      <c r="BHD2168" s="218"/>
      <c r="BHE2168" s="218"/>
      <c r="BHF2168" s="218"/>
      <c r="BHG2168" s="218"/>
      <c r="BHH2168" s="218"/>
      <c r="BHI2168" s="218"/>
      <c r="BHJ2168" s="218"/>
      <c r="BHK2168" s="218"/>
      <c r="BHL2168" s="218"/>
      <c r="BHM2168" s="218"/>
      <c r="BHN2168" s="218"/>
      <c r="BHO2168" s="218"/>
      <c r="BHP2168" s="218"/>
      <c r="BHQ2168" s="218"/>
      <c r="BHR2168" s="218"/>
      <c r="BHS2168" s="218"/>
      <c r="BHT2168" s="218"/>
      <c r="BHU2168" s="218"/>
      <c r="BHV2168" s="218"/>
      <c r="BHW2168" s="218"/>
      <c r="BHX2168" s="218"/>
      <c r="BHY2168" s="218"/>
      <c r="BHZ2168" s="218"/>
      <c r="BIA2168" s="218"/>
      <c r="BIB2168" s="218"/>
      <c r="BIC2168" s="218"/>
      <c r="BID2168" s="218"/>
      <c r="BIE2168" s="218"/>
      <c r="BIF2168" s="218"/>
      <c r="BIG2168" s="218"/>
      <c r="BIH2168" s="218"/>
      <c r="BII2168" s="218"/>
      <c r="BIJ2168" s="218"/>
      <c r="BIK2168" s="218"/>
      <c r="BIL2168" s="218"/>
      <c r="BIM2168" s="218"/>
      <c r="BIN2168" s="218"/>
      <c r="BIO2168" s="218"/>
      <c r="BIP2168" s="218"/>
      <c r="BIQ2168" s="218"/>
      <c r="BIR2168" s="218"/>
      <c r="BIS2168" s="218"/>
      <c r="BIT2168" s="218"/>
      <c r="BIU2168" s="218"/>
      <c r="BIV2168" s="218"/>
      <c r="BIW2168" s="218"/>
      <c r="BIX2168" s="218"/>
      <c r="BIY2168" s="218"/>
      <c r="BIZ2168" s="218"/>
      <c r="BJA2168" s="218"/>
      <c r="BJB2168" s="218"/>
      <c r="BJC2168" s="218"/>
      <c r="BJD2168" s="218"/>
      <c r="BJE2168" s="218"/>
      <c r="BJF2168" s="218"/>
      <c r="BJG2168" s="218"/>
      <c r="BJH2168" s="218"/>
      <c r="BJI2168" s="218"/>
      <c r="BJJ2168" s="218"/>
      <c r="BJK2168" s="218"/>
      <c r="BJL2168" s="218"/>
      <c r="BJM2168" s="218"/>
      <c r="BJN2168" s="218"/>
      <c r="BJO2168" s="218"/>
      <c r="BJP2168" s="218"/>
      <c r="BJQ2168" s="218"/>
      <c r="BJR2168" s="218"/>
      <c r="BJS2168" s="218"/>
      <c r="BJT2168" s="218"/>
      <c r="BJU2168" s="218"/>
      <c r="BJV2168" s="218"/>
      <c r="BJW2168" s="218"/>
      <c r="BJX2168" s="218"/>
      <c r="BJY2168" s="218"/>
      <c r="BJZ2168" s="218"/>
      <c r="BKA2168" s="218"/>
      <c r="BKB2168" s="218"/>
      <c r="BKC2168" s="218"/>
      <c r="BKD2168" s="218"/>
      <c r="BKE2168" s="218"/>
      <c r="BKF2168" s="218"/>
      <c r="BKG2168" s="218"/>
      <c r="BKH2168" s="218"/>
      <c r="BKI2168" s="218"/>
      <c r="BKJ2168" s="218"/>
      <c r="BKK2168" s="218"/>
      <c r="BKL2168" s="218"/>
      <c r="BKM2168" s="218"/>
      <c r="BKN2168" s="218"/>
      <c r="BKO2168" s="218"/>
      <c r="BKP2168" s="218"/>
      <c r="BKQ2168" s="218"/>
      <c r="BKR2168" s="218"/>
      <c r="BKS2168" s="218"/>
      <c r="BKT2168" s="218"/>
      <c r="BKU2168" s="218"/>
      <c r="BKV2168" s="218"/>
      <c r="BKW2168" s="218"/>
      <c r="BKX2168" s="218"/>
      <c r="BKY2168" s="218"/>
      <c r="BKZ2168" s="218"/>
      <c r="BLA2168" s="218"/>
      <c r="BLB2168" s="218"/>
      <c r="BLC2168" s="218"/>
      <c r="BLD2168" s="218"/>
      <c r="BLE2168" s="218"/>
      <c r="BLF2168" s="218"/>
      <c r="BLG2168" s="218"/>
      <c r="BLH2168" s="218"/>
      <c r="BLI2168" s="218"/>
      <c r="BLJ2168" s="218"/>
      <c r="BLK2168" s="218"/>
      <c r="BLL2168" s="218"/>
      <c r="BLM2168" s="218"/>
      <c r="BLN2168" s="218"/>
      <c r="BLO2168" s="218"/>
      <c r="BLP2168" s="218"/>
      <c r="BLQ2168" s="218"/>
      <c r="BLR2168" s="218"/>
      <c r="BLS2168" s="218"/>
      <c r="BLT2168" s="218"/>
      <c r="BLU2168" s="218"/>
      <c r="BLV2168" s="218"/>
      <c r="BLW2168" s="218"/>
      <c r="BLX2168" s="218"/>
      <c r="BLY2168" s="218"/>
      <c r="BLZ2168" s="218"/>
      <c r="BMA2168" s="218"/>
      <c r="BMB2168" s="218"/>
      <c r="BMC2168" s="218"/>
      <c r="BMD2168" s="218"/>
      <c r="BME2168" s="218"/>
      <c r="BMF2168" s="218"/>
      <c r="BMG2168" s="218"/>
      <c r="BMH2168" s="218"/>
      <c r="BMI2168" s="218"/>
      <c r="BMJ2168" s="218"/>
      <c r="BMK2168" s="218"/>
      <c r="BML2168" s="218"/>
      <c r="BMM2168" s="218"/>
      <c r="BMN2168" s="218"/>
      <c r="BMO2168" s="218"/>
      <c r="BMP2168" s="218"/>
      <c r="BMQ2168" s="218"/>
      <c r="BMR2168" s="218"/>
      <c r="BMS2168" s="218"/>
      <c r="BMT2168" s="218"/>
      <c r="BMU2168" s="218"/>
      <c r="BMV2168" s="218"/>
      <c r="BMW2168" s="218"/>
      <c r="BMX2168" s="218"/>
      <c r="BMY2168" s="218"/>
      <c r="BMZ2168" s="218"/>
      <c r="BNA2168" s="218"/>
      <c r="BNB2168" s="218"/>
      <c r="BNC2168" s="218"/>
      <c r="BND2168" s="218"/>
      <c r="BNE2168" s="218"/>
      <c r="BNF2168" s="218"/>
      <c r="BNG2168" s="218"/>
      <c r="BNH2168" s="218"/>
      <c r="BNI2168" s="218"/>
      <c r="BNJ2168" s="218"/>
      <c r="BNK2168" s="218"/>
      <c r="BNL2168" s="218"/>
      <c r="BNM2168" s="218"/>
      <c r="BNN2168" s="218"/>
      <c r="BNO2168" s="218"/>
      <c r="BNP2168" s="218"/>
      <c r="BNQ2168" s="218"/>
      <c r="BNR2168" s="218"/>
      <c r="BNS2168" s="218"/>
      <c r="BNT2168" s="218"/>
      <c r="BNU2168" s="218"/>
      <c r="BNV2168" s="218"/>
      <c r="BNW2168" s="218"/>
      <c r="BNX2168" s="218"/>
      <c r="BNY2168" s="218"/>
      <c r="BNZ2168" s="218"/>
      <c r="BOA2168" s="218"/>
      <c r="BOB2168" s="218"/>
      <c r="BOC2168" s="218"/>
      <c r="BOD2168" s="218"/>
      <c r="BOE2168" s="218"/>
      <c r="BOF2168" s="218"/>
      <c r="BOG2168" s="218"/>
      <c r="BOH2168" s="218"/>
      <c r="BOI2168" s="218"/>
      <c r="BOJ2168" s="218"/>
      <c r="BOK2168" s="218"/>
      <c r="BOL2168" s="218"/>
      <c r="BOM2168" s="218"/>
      <c r="BON2168" s="218"/>
      <c r="BOO2168" s="218"/>
      <c r="BOP2168" s="218"/>
      <c r="BOQ2168" s="218"/>
      <c r="BOR2168" s="218"/>
      <c r="BOS2168" s="218"/>
      <c r="BOT2168" s="218"/>
      <c r="BOU2168" s="218"/>
      <c r="BOV2168" s="218"/>
      <c r="BOW2168" s="218"/>
      <c r="BOX2168" s="218"/>
      <c r="BOY2168" s="218"/>
      <c r="BOZ2168" s="218"/>
      <c r="BPA2168" s="218"/>
      <c r="BPB2168" s="218"/>
      <c r="BPC2168" s="218"/>
      <c r="BPD2168" s="218"/>
      <c r="BPE2168" s="218"/>
      <c r="BPF2168" s="218"/>
      <c r="BPG2168" s="218"/>
      <c r="BPH2168" s="218"/>
      <c r="BPI2168" s="218"/>
      <c r="BPJ2168" s="218"/>
      <c r="BPK2168" s="218"/>
      <c r="BPL2168" s="218"/>
      <c r="BPM2168" s="218"/>
      <c r="BPN2168" s="218"/>
      <c r="BPO2168" s="218"/>
      <c r="BPP2168" s="218"/>
      <c r="BPQ2168" s="218"/>
      <c r="BPR2168" s="218"/>
      <c r="BPS2168" s="218"/>
      <c r="BPT2168" s="218"/>
      <c r="BPU2168" s="218"/>
      <c r="BPV2168" s="218"/>
      <c r="BPW2168" s="218"/>
      <c r="BPX2168" s="218"/>
      <c r="BPY2168" s="218"/>
      <c r="BPZ2168" s="218"/>
      <c r="BQA2168" s="218"/>
      <c r="BQB2168" s="218"/>
      <c r="BQC2168" s="218"/>
      <c r="BQD2168" s="218"/>
      <c r="BQE2168" s="218"/>
      <c r="BQF2168" s="218"/>
      <c r="BQG2168" s="218"/>
      <c r="BQH2168" s="218"/>
      <c r="BQI2168" s="218"/>
      <c r="BQJ2168" s="218"/>
      <c r="BQK2168" s="218"/>
      <c r="BQL2168" s="218"/>
      <c r="BQM2168" s="218"/>
      <c r="BQN2168" s="218"/>
      <c r="BQO2168" s="218"/>
      <c r="BQP2168" s="218"/>
      <c r="BQQ2168" s="218"/>
      <c r="BQR2168" s="218"/>
      <c r="BQS2168" s="218"/>
      <c r="BQT2168" s="218"/>
      <c r="BQU2168" s="218"/>
      <c r="BQV2168" s="218"/>
      <c r="BQW2168" s="218"/>
      <c r="BQX2168" s="218"/>
      <c r="BQY2168" s="218"/>
      <c r="BQZ2168" s="218"/>
      <c r="BRA2168" s="218"/>
      <c r="BRB2168" s="218"/>
      <c r="BRC2168" s="218"/>
      <c r="BRD2168" s="218"/>
      <c r="BRE2168" s="218"/>
      <c r="BRF2168" s="218"/>
      <c r="BRG2168" s="218"/>
      <c r="BRH2168" s="218"/>
      <c r="BRI2168" s="218"/>
      <c r="BRJ2168" s="218"/>
      <c r="BRK2168" s="218"/>
      <c r="BRL2168" s="218"/>
      <c r="BRM2168" s="218"/>
      <c r="BRN2168" s="218"/>
      <c r="BRO2168" s="218"/>
      <c r="BRP2168" s="218"/>
      <c r="BRQ2168" s="218"/>
      <c r="BRR2168" s="218"/>
      <c r="BRS2168" s="218"/>
      <c r="BRT2168" s="218"/>
      <c r="BRU2168" s="218"/>
      <c r="BRV2168" s="218"/>
      <c r="BRW2168" s="218"/>
      <c r="BRX2168" s="218"/>
      <c r="BRY2168" s="218"/>
      <c r="BRZ2168" s="218"/>
      <c r="BSA2168" s="218"/>
      <c r="BSB2168" s="218"/>
      <c r="BSC2168" s="218"/>
      <c r="BSD2168" s="218"/>
      <c r="BSE2168" s="218"/>
      <c r="BSF2168" s="218"/>
      <c r="BSG2168" s="218"/>
      <c r="BSH2168" s="218"/>
      <c r="BSI2168" s="218"/>
      <c r="BSJ2168" s="218"/>
      <c r="BSK2168" s="218"/>
      <c r="BSL2168" s="218"/>
      <c r="BSM2168" s="218"/>
      <c r="BSN2168" s="218"/>
      <c r="BSO2168" s="218"/>
      <c r="BSP2168" s="218"/>
      <c r="BSQ2168" s="218"/>
      <c r="BSR2168" s="218"/>
      <c r="BSS2168" s="218"/>
      <c r="BST2168" s="218"/>
      <c r="BSU2168" s="218"/>
      <c r="BSV2168" s="218"/>
      <c r="BSW2168" s="218"/>
      <c r="BSX2168" s="218"/>
      <c r="BSY2168" s="218"/>
      <c r="BSZ2168" s="218"/>
      <c r="BTA2168" s="218"/>
      <c r="BTB2168" s="218"/>
      <c r="BTC2168" s="218"/>
      <c r="BTD2168" s="218"/>
      <c r="BTE2168" s="218"/>
      <c r="BTF2168" s="218"/>
      <c r="BTG2168" s="218"/>
      <c r="BTH2168" s="218"/>
      <c r="BTI2168" s="218"/>
      <c r="BTJ2168" s="218"/>
      <c r="BTK2168" s="218"/>
      <c r="BTL2168" s="218"/>
      <c r="BTM2168" s="218"/>
      <c r="BTN2168" s="218"/>
      <c r="BTO2168" s="218"/>
      <c r="BTP2168" s="218"/>
      <c r="BTQ2168" s="218"/>
      <c r="BTR2168" s="218"/>
      <c r="BTS2168" s="218"/>
      <c r="BTT2168" s="218"/>
      <c r="BTU2168" s="218"/>
      <c r="BTV2168" s="218"/>
      <c r="BTW2168" s="218"/>
      <c r="BTX2168" s="218"/>
      <c r="BTY2168" s="218"/>
      <c r="BTZ2168" s="218"/>
      <c r="BUA2168" s="218"/>
      <c r="BUB2168" s="218"/>
      <c r="BUC2168" s="218"/>
      <c r="BUD2168" s="218"/>
      <c r="BUE2168" s="218"/>
      <c r="BUF2168" s="218"/>
      <c r="BUG2168" s="218"/>
      <c r="BUH2168" s="218"/>
      <c r="BUI2168" s="218"/>
      <c r="BUJ2168" s="218"/>
      <c r="BUK2168" s="218"/>
      <c r="BUL2168" s="218"/>
      <c r="BUM2168" s="218"/>
      <c r="BUN2168" s="218"/>
      <c r="BUO2168" s="218"/>
      <c r="BUP2168" s="218"/>
      <c r="BUQ2168" s="218"/>
      <c r="BUR2168" s="218"/>
      <c r="BUS2168" s="218"/>
      <c r="BUT2168" s="218"/>
      <c r="BUU2168" s="218"/>
      <c r="BUV2168" s="218"/>
      <c r="BUW2168" s="218"/>
      <c r="BUX2168" s="218"/>
      <c r="BUY2168" s="218"/>
      <c r="BUZ2168" s="218"/>
      <c r="BVA2168" s="218"/>
      <c r="BVB2168" s="218"/>
      <c r="BVC2168" s="218"/>
      <c r="BVD2168" s="218"/>
      <c r="BVE2168" s="218"/>
      <c r="BVF2168" s="218"/>
      <c r="BVG2168" s="218"/>
      <c r="BVH2168" s="218"/>
      <c r="BVI2168" s="218"/>
      <c r="BVJ2168" s="218"/>
      <c r="BVK2168" s="218"/>
      <c r="BVL2168" s="218"/>
      <c r="BVM2168" s="218"/>
      <c r="BVN2168" s="218"/>
      <c r="BVO2168" s="218"/>
      <c r="BVP2168" s="218"/>
      <c r="BVQ2168" s="218"/>
      <c r="BVR2168" s="218"/>
      <c r="BVS2168" s="218"/>
      <c r="BVT2168" s="218"/>
      <c r="BVU2168" s="218"/>
      <c r="BVV2168" s="218"/>
      <c r="BVW2168" s="218"/>
      <c r="BVX2168" s="218"/>
      <c r="BVY2168" s="218"/>
      <c r="BVZ2168" s="218"/>
      <c r="BWA2168" s="218"/>
      <c r="BWB2168" s="218"/>
      <c r="BWC2168" s="218"/>
      <c r="BWD2168" s="218"/>
      <c r="BWE2168" s="218"/>
      <c r="BWF2168" s="218"/>
      <c r="BWG2168" s="218"/>
      <c r="BWH2168" s="218"/>
      <c r="BWI2168" s="218"/>
      <c r="BWJ2168" s="218"/>
      <c r="BWK2168" s="218"/>
      <c r="BWL2168" s="218"/>
      <c r="BWM2168" s="218"/>
      <c r="BWN2168" s="218"/>
      <c r="BWO2168" s="218"/>
      <c r="BWP2168" s="218"/>
      <c r="BWQ2168" s="218"/>
      <c r="BWR2168" s="218"/>
      <c r="BWS2168" s="218"/>
      <c r="BWT2168" s="218"/>
      <c r="BWU2168" s="218"/>
      <c r="BWV2168" s="218"/>
      <c r="BWW2168" s="218"/>
      <c r="BWX2168" s="218"/>
      <c r="BWY2168" s="218"/>
      <c r="BWZ2168" s="218"/>
      <c r="BXA2168" s="218"/>
      <c r="BXB2168" s="218"/>
      <c r="BXC2168" s="218"/>
      <c r="BXD2168" s="218"/>
      <c r="BXE2168" s="218"/>
      <c r="BXF2168" s="218"/>
      <c r="BXG2168" s="218"/>
      <c r="BXH2168" s="218"/>
      <c r="BXI2168" s="218"/>
      <c r="BXJ2168" s="218"/>
      <c r="BXK2168" s="218"/>
      <c r="BXL2168" s="218"/>
      <c r="BXM2168" s="218"/>
      <c r="BXN2168" s="218"/>
      <c r="BXO2168" s="218"/>
      <c r="BXP2168" s="218"/>
      <c r="BXQ2168" s="218"/>
      <c r="BXR2168" s="218"/>
      <c r="BXS2168" s="218"/>
      <c r="BXT2168" s="218"/>
      <c r="BXU2168" s="218"/>
      <c r="BXV2168" s="218"/>
      <c r="BXW2168" s="218"/>
      <c r="BXX2168" s="218"/>
      <c r="BXY2168" s="218"/>
      <c r="BXZ2168" s="218"/>
      <c r="BYA2168" s="218"/>
      <c r="BYB2168" s="218"/>
      <c r="BYC2168" s="218"/>
      <c r="BYD2168" s="218"/>
      <c r="BYE2168" s="218"/>
      <c r="BYF2168" s="218"/>
      <c r="BYG2168" s="218"/>
      <c r="BYH2168" s="218"/>
      <c r="BYI2168" s="218"/>
      <c r="BYJ2168" s="218"/>
      <c r="BYK2168" s="218"/>
      <c r="BYL2168" s="218"/>
      <c r="BYM2168" s="218"/>
      <c r="BYN2168" s="218"/>
      <c r="BYO2168" s="218"/>
      <c r="BYP2168" s="218"/>
      <c r="BYQ2168" s="218"/>
      <c r="BYR2168" s="218"/>
      <c r="BYS2168" s="218"/>
      <c r="BYT2168" s="218"/>
      <c r="BYU2168" s="218"/>
      <c r="BYV2168" s="218"/>
      <c r="BYW2168" s="218"/>
      <c r="BYX2168" s="218"/>
      <c r="BYY2168" s="218"/>
      <c r="BYZ2168" s="218"/>
      <c r="BZA2168" s="218"/>
      <c r="BZB2168" s="218"/>
      <c r="BZC2168" s="218"/>
      <c r="BZD2168" s="218"/>
      <c r="BZE2168" s="218"/>
      <c r="BZF2168" s="218"/>
      <c r="BZG2168" s="218"/>
      <c r="BZH2168" s="218"/>
      <c r="BZI2168" s="218"/>
      <c r="BZJ2168" s="218"/>
      <c r="BZK2168" s="218"/>
      <c r="BZL2168" s="218"/>
      <c r="BZM2168" s="218"/>
      <c r="BZN2168" s="218"/>
      <c r="BZO2168" s="218"/>
      <c r="BZP2168" s="218"/>
      <c r="BZQ2168" s="218"/>
      <c r="BZR2168" s="218"/>
      <c r="BZS2168" s="218"/>
      <c r="BZT2168" s="218"/>
      <c r="BZU2168" s="218"/>
      <c r="BZV2168" s="218"/>
      <c r="BZW2168" s="218"/>
      <c r="BZX2168" s="218"/>
      <c r="BZY2168" s="218"/>
      <c r="BZZ2168" s="218"/>
      <c r="CAA2168" s="218"/>
      <c r="CAB2168" s="218"/>
      <c r="CAC2168" s="218"/>
      <c r="CAD2168" s="218"/>
      <c r="CAE2168" s="218"/>
      <c r="CAF2168" s="218"/>
      <c r="CAG2168" s="218"/>
      <c r="CAH2168" s="218"/>
      <c r="CAI2168" s="218"/>
      <c r="CAJ2168" s="218"/>
      <c r="CAK2168" s="218"/>
      <c r="CAL2168" s="218"/>
      <c r="CAM2168" s="218"/>
      <c r="CAN2168" s="218"/>
      <c r="CAO2168" s="218"/>
      <c r="CAP2168" s="218"/>
      <c r="CAQ2168" s="218"/>
      <c r="CAR2168" s="218"/>
      <c r="CAS2168" s="218"/>
      <c r="CAT2168" s="218"/>
      <c r="CAU2168" s="218"/>
      <c r="CAV2168" s="218"/>
      <c r="CAW2168" s="218"/>
      <c r="CAX2168" s="218"/>
      <c r="CAY2168" s="218"/>
      <c r="CAZ2168" s="218"/>
      <c r="CBA2168" s="218"/>
      <c r="CBB2168" s="218"/>
      <c r="CBC2168" s="218"/>
      <c r="CBD2168" s="218"/>
      <c r="CBE2168" s="218"/>
      <c r="CBF2168" s="218"/>
      <c r="CBG2168" s="218"/>
      <c r="CBH2168" s="218"/>
      <c r="CBI2168" s="218"/>
      <c r="CBJ2168" s="218"/>
      <c r="CBK2168" s="218"/>
      <c r="CBL2168" s="218"/>
      <c r="CBM2168" s="218"/>
      <c r="CBN2168" s="218"/>
      <c r="CBO2168" s="218"/>
      <c r="CBP2168" s="218"/>
      <c r="CBQ2168" s="218"/>
      <c r="CBR2168" s="218"/>
      <c r="CBS2168" s="218"/>
      <c r="CBT2168" s="218"/>
      <c r="CBU2168" s="218"/>
      <c r="CBV2168" s="218"/>
      <c r="CBW2168" s="218"/>
      <c r="CBX2168" s="218"/>
      <c r="CBY2168" s="218"/>
      <c r="CBZ2168" s="218"/>
      <c r="CCA2168" s="218"/>
      <c r="CCB2168" s="218"/>
      <c r="CCC2168" s="218"/>
      <c r="CCD2168" s="218"/>
      <c r="CCE2168" s="218"/>
      <c r="CCF2168" s="218"/>
      <c r="CCG2168" s="218"/>
      <c r="CCH2168" s="218"/>
      <c r="CCI2168" s="218"/>
      <c r="CCJ2168" s="218"/>
      <c r="CCK2168" s="218"/>
      <c r="CCL2168" s="218"/>
      <c r="CCM2168" s="218"/>
      <c r="CCN2168" s="218"/>
      <c r="CCO2168" s="218"/>
      <c r="CCP2168" s="218"/>
      <c r="CCQ2168" s="218"/>
      <c r="CCR2168" s="218"/>
      <c r="CCS2168" s="218"/>
      <c r="CCT2168" s="218"/>
      <c r="CCU2168" s="218"/>
      <c r="CCV2168" s="218"/>
      <c r="CCW2168" s="218"/>
      <c r="CCX2168" s="218"/>
      <c r="CCY2168" s="218"/>
      <c r="CCZ2168" s="218"/>
      <c r="CDA2168" s="218"/>
      <c r="CDB2168" s="218"/>
      <c r="CDC2168" s="218"/>
      <c r="CDD2168" s="218"/>
      <c r="CDE2168" s="218"/>
      <c r="CDF2168" s="218"/>
      <c r="CDG2168" s="218"/>
      <c r="CDH2168" s="218"/>
      <c r="CDI2168" s="218"/>
      <c r="CDJ2168" s="218"/>
      <c r="CDK2168" s="218"/>
      <c r="CDL2168" s="218"/>
      <c r="CDM2168" s="218"/>
      <c r="CDN2168" s="218"/>
      <c r="CDO2168" s="218"/>
      <c r="CDP2168" s="218"/>
      <c r="CDQ2168" s="218"/>
      <c r="CDR2168" s="218"/>
      <c r="CDS2168" s="218"/>
      <c r="CDT2168" s="218"/>
      <c r="CDU2168" s="218"/>
      <c r="CDV2168" s="218"/>
      <c r="CDW2168" s="218"/>
      <c r="CDX2168" s="218"/>
      <c r="CDY2168" s="218"/>
      <c r="CDZ2168" s="218"/>
      <c r="CEA2168" s="218"/>
      <c r="CEB2168" s="218"/>
      <c r="CEC2168" s="218"/>
      <c r="CED2168" s="218"/>
      <c r="CEE2168" s="218"/>
      <c r="CEF2168" s="218"/>
      <c r="CEG2168" s="218"/>
      <c r="CEH2168" s="218"/>
      <c r="CEI2168" s="218"/>
      <c r="CEJ2168" s="218"/>
      <c r="CEK2168" s="218"/>
      <c r="CEL2168" s="218"/>
      <c r="CEM2168" s="218"/>
      <c r="CEN2168" s="218"/>
      <c r="CEO2168" s="218"/>
      <c r="CEP2168" s="218"/>
      <c r="CEQ2168" s="218"/>
      <c r="CER2168" s="218"/>
      <c r="CES2168" s="218"/>
      <c r="CET2168" s="218"/>
      <c r="CEU2168" s="218"/>
      <c r="CEV2168" s="218"/>
      <c r="CEW2168" s="218"/>
      <c r="CEX2168" s="218"/>
      <c r="CEY2168" s="218"/>
      <c r="CEZ2168" s="218"/>
      <c r="CFA2168" s="218"/>
      <c r="CFB2168" s="218"/>
      <c r="CFC2168" s="218"/>
      <c r="CFD2168" s="218"/>
      <c r="CFE2168" s="218"/>
      <c r="CFF2168" s="218"/>
      <c r="CFG2168" s="218"/>
      <c r="CFH2168" s="218"/>
      <c r="CFI2168" s="218"/>
      <c r="CFJ2168" s="218"/>
      <c r="CFK2168" s="218"/>
      <c r="CFL2168" s="218"/>
      <c r="CFM2168" s="218"/>
      <c r="CFN2168" s="218"/>
      <c r="CFO2168" s="218"/>
      <c r="CFP2168" s="218"/>
      <c r="CFQ2168" s="218"/>
      <c r="CFR2168" s="218"/>
      <c r="CFS2168" s="218"/>
      <c r="CFT2168" s="218"/>
      <c r="CFU2168" s="218"/>
      <c r="CFV2168" s="218"/>
      <c r="CFW2168" s="218"/>
      <c r="CFX2168" s="218"/>
      <c r="CFY2168" s="218"/>
      <c r="CFZ2168" s="218"/>
      <c r="CGA2168" s="218"/>
      <c r="CGB2168" s="218"/>
      <c r="CGC2168" s="218"/>
      <c r="CGD2168" s="218"/>
      <c r="CGE2168" s="218"/>
      <c r="CGF2168" s="218"/>
      <c r="CGG2168" s="218"/>
      <c r="CGH2168" s="218"/>
      <c r="CGI2168" s="218"/>
      <c r="CGJ2168" s="218"/>
      <c r="CGK2168" s="218"/>
      <c r="CGL2168" s="218"/>
      <c r="CGM2168" s="218"/>
      <c r="CGN2168" s="218"/>
      <c r="CGO2168" s="218"/>
      <c r="CGP2168" s="218"/>
      <c r="CGQ2168" s="218"/>
      <c r="CGR2168" s="218"/>
      <c r="CGS2168" s="218"/>
      <c r="CGT2168" s="218"/>
      <c r="CGU2168" s="218"/>
      <c r="CGV2168" s="218"/>
      <c r="CGW2168" s="218"/>
      <c r="CGX2168" s="218"/>
      <c r="CGY2168" s="218"/>
      <c r="CGZ2168" s="218"/>
      <c r="CHA2168" s="218"/>
      <c r="CHB2168" s="218"/>
      <c r="CHC2168" s="218"/>
      <c r="CHD2168" s="218"/>
      <c r="CHE2168" s="218"/>
      <c r="CHF2168" s="218"/>
      <c r="CHG2168" s="218"/>
      <c r="CHH2168" s="218"/>
      <c r="CHI2168" s="218"/>
      <c r="CHJ2168" s="218"/>
      <c r="CHK2168" s="218"/>
      <c r="CHL2168" s="218"/>
      <c r="CHM2168" s="218"/>
      <c r="CHN2168" s="218"/>
      <c r="CHO2168" s="218"/>
      <c r="CHP2168" s="218"/>
      <c r="CHQ2168" s="218"/>
      <c r="CHR2168" s="218"/>
      <c r="CHS2168" s="218"/>
      <c r="CHT2168" s="218"/>
      <c r="CHU2168" s="218"/>
      <c r="CHV2168" s="218"/>
      <c r="CHW2168" s="218"/>
      <c r="CHX2168" s="218"/>
      <c r="CHY2168" s="218"/>
      <c r="CHZ2168" s="218"/>
      <c r="CIA2168" s="218"/>
      <c r="CIB2168" s="218"/>
      <c r="CIC2168" s="218"/>
      <c r="CID2168" s="218"/>
      <c r="CIE2168" s="218"/>
      <c r="CIF2168" s="218"/>
      <c r="CIG2168" s="218"/>
      <c r="CIH2168" s="218"/>
      <c r="CII2168" s="218"/>
      <c r="CIJ2168" s="218"/>
      <c r="CIK2168" s="218"/>
      <c r="CIL2168" s="218"/>
      <c r="CIM2168" s="218"/>
      <c r="CIN2168" s="218"/>
      <c r="CIO2168" s="218"/>
      <c r="CIP2168" s="218"/>
      <c r="CIQ2168" s="218"/>
      <c r="CIR2168" s="218"/>
      <c r="CIS2168" s="218"/>
      <c r="CIT2168" s="218"/>
      <c r="CIU2168" s="218"/>
      <c r="CIV2168" s="218"/>
      <c r="CIW2168" s="218"/>
      <c r="CIX2168" s="218"/>
      <c r="CIY2168" s="218"/>
      <c r="CIZ2168" s="218"/>
      <c r="CJA2168" s="218"/>
      <c r="CJB2168" s="218"/>
      <c r="CJC2168" s="218"/>
      <c r="CJD2168" s="218"/>
      <c r="CJE2168" s="218"/>
      <c r="CJF2168" s="218"/>
      <c r="CJG2168" s="218"/>
      <c r="CJH2168" s="218"/>
      <c r="CJI2168" s="218"/>
      <c r="CJJ2168" s="218"/>
      <c r="CJK2168" s="218"/>
      <c r="CJL2168" s="218"/>
      <c r="CJM2168" s="218"/>
      <c r="CJN2168" s="218"/>
      <c r="CJO2168" s="218"/>
      <c r="CJP2168" s="218"/>
      <c r="CJQ2168" s="218"/>
      <c r="CJR2168" s="218"/>
      <c r="CJS2168" s="218"/>
      <c r="CJT2168" s="218"/>
      <c r="CJU2168" s="218"/>
      <c r="CJV2168" s="218"/>
      <c r="CJW2168" s="218"/>
      <c r="CJX2168" s="218"/>
      <c r="CJY2168" s="218"/>
      <c r="CJZ2168" s="218"/>
      <c r="CKA2168" s="218"/>
      <c r="CKB2168" s="218"/>
      <c r="CKC2168" s="218"/>
      <c r="CKD2168" s="218"/>
      <c r="CKE2168" s="218"/>
      <c r="CKF2168" s="218"/>
      <c r="CKG2168" s="218"/>
      <c r="CKH2168" s="218"/>
      <c r="CKI2168" s="218"/>
      <c r="CKJ2168" s="218"/>
      <c r="CKK2168" s="218"/>
      <c r="CKL2168" s="218"/>
      <c r="CKM2168" s="218"/>
      <c r="CKN2168" s="218"/>
      <c r="CKO2168" s="218"/>
      <c r="CKP2168" s="218"/>
      <c r="CKQ2168" s="218"/>
      <c r="CKR2168" s="218"/>
      <c r="CKS2168" s="218"/>
      <c r="CKT2168" s="218"/>
      <c r="CKU2168" s="218"/>
      <c r="CKV2168" s="218"/>
      <c r="CKW2168" s="218"/>
      <c r="CKX2168" s="218"/>
      <c r="CKY2168" s="218"/>
      <c r="CKZ2168" s="218"/>
      <c r="CLA2168" s="218"/>
      <c r="CLB2168" s="218"/>
      <c r="CLC2168" s="218"/>
      <c r="CLD2168" s="218"/>
      <c r="CLE2168" s="218"/>
      <c r="CLF2168" s="218"/>
      <c r="CLG2168" s="218"/>
      <c r="CLH2168" s="218"/>
      <c r="CLI2168" s="218"/>
      <c r="CLJ2168" s="218"/>
      <c r="CLK2168" s="218"/>
      <c r="CLL2168" s="218"/>
      <c r="CLM2168" s="218"/>
      <c r="CLN2168" s="218"/>
      <c r="CLO2168" s="218"/>
      <c r="CLP2168" s="218"/>
      <c r="CLQ2168" s="218"/>
      <c r="CLR2168" s="218"/>
      <c r="CLS2168" s="218"/>
      <c r="CLT2168" s="218"/>
      <c r="CLU2168" s="218"/>
      <c r="CLV2168" s="218"/>
      <c r="CLW2168" s="218"/>
      <c r="CLX2168" s="218"/>
      <c r="CLY2168" s="218"/>
      <c r="CLZ2168" s="218"/>
      <c r="CMA2168" s="218"/>
      <c r="CMB2168" s="218"/>
      <c r="CMC2168" s="218"/>
      <c r="CMD2168" s="218"/>
      <c r="CME2168" s="218"/>
      <c r="CMF2168" s="218"/>
      <c r="CMG2168" s="218"/>
      <c r="CMH2168" s="218"/>
      <c r="CMI2168" s="218"/>
      <c r="CMJ2168" s="218"/>
      <c r="CMK2168" s="218"/>
      <c r="CML2168" s="218"/>
      <c r="CMM2168" s="218"/>
      <c r="CMN2168" s="218"/>
      <c r="CMO2168" s="218"/>
      <c r="CMP2168" s="218"/>
      <c r="CMQ2168" s="218"/>
      <c r="CMR2168" s="218"/>
      <c r="CMS2168" s="218"/>
      <c r="CMT2168" s="218"/>
      <c r="CMU2168" s="218"/>
      <c r="CMV2168" s="218"/>
      <c r="CMW2168" s="218"/>
      <c r="CMX2168" s="218"/>
      <c r="CMY2168" s="218"/>
      <c r="CMZ2168" s="218"/>
      <c r="CNA2168" s="218"/>
      <c r="CNB2168" s="218"/>
      <c r="CNC2168" s="218"/>
      <c r="CND2168" s="218"/>
      <c r="CNE2168" s="218"/>
      <c r="CNF2168" s="218"/>
      <c r="CNG2168" s="218"/>
      <c r="CNH2168" s="218"/>
      <c r="CNI2168" s="218"/>
      <c r="CNJ2168" s="218"/>
      <c r="CNK2168" s="218"/>
      <c r="CNL2168" s="218"/>
      <c r="CNM2168" s="218"/>
      <c r="CNN2168" s="218"/>
      <c r="CNO2168" s="218"/>
      <c r="CNP2168" s="218"/>
      <c r="CNQ2168" s="218"/>
      <c r="CNR2168" s="218"/>
      <c r="CNS2168" s="218"/>
      <c r="CNT2168" s="218"/>
      <c r="CNU2168" s="218"/>
      <c r="CNV2168" s="218"/>
      <c r="CNW2168" s="218"/>
      <c r="CNX2168" s="218"/>
      <c r="CNY2168" s="218"/>
      <c r="CNZ2168" s="218"/>
      <c r="COA2168" s="218"/>
      <c r="COB2168" s="218"/>
      <c r="COC2168" s="218"/>
      <c r="COD2168" s="218"/>
      <c r="COE2168" s="218"/>
      <c r="COF2168" s="218"/>
      <c r="COG2168" s="218"/>
      <c r="COH2168" s="218"/>
      <c r="COI2168" s="218"/>
      <c r="COJ2168" s="218"/>
      <c r="COK2168" s="218"/>
      <c r="COL2168" s="218"/>
      <c r="COM2168" s="218"/>
      <c r="CON2168" s="218"/>
      <c r="COO2168" s="218"/>
      <c r="COP2168" s="218"/>
      <c r="COQ2168" s="218"/>
      <c r="COR2168" s="218"/>
      <c r="COS2168" s="218"/>
      <c r="COT2168" s="218"/>
      <c r="COU2168" s="218"/>
      <c r="COV2168" s="218"/>
      <c r="COW2168" s="218"/>
      <c r="COX2168" s="218"/>
      <c r="COY2168" s="218"/>
      <c r="COZ2168" s="218"/>
      <c r="CPA2168" s="218"/>
      <c r="CPB2168" s="218"/>
      <c r="CPC2168" s="218"/>
      <c r="CPD2168" s="218"/>
      <c r="CPE2168" s="218"/>
      <c r="CPF2168" s="218"/>
      <c r="CPG2168" s="218"/>
      <c r="CPH2168" s="218"/>
      <c r="CPI2168" s="218"/>
      <c r="CPJ2168" s="218"/>
      <c r="CPK2168" s="218"/>
      <c r="CPL2168" s="218"/>
      <c r="CPM2168" s="218"/>
      <c r="CPN2168" s="218"/>
      <c r="CPO2168" s="218"/>
      <c r="CPP2168" s="218"/>
      <c r="CPQ2168" s="218"/>
      <c r="CPR2168" s="218"/>
      <c r="CPS2168" s="218"/>
      <c r="CPT2168" s="218"/>
      <c r="CPU2168" s="218"/>
      <c r="CPV2168" s="218"/>
      <c r="CPW2168" s="218"/>
      <c r="CPX2168" s="218"/>
      <c r="CPY2168" s="218"/>
      <c r="CPZ2168" s="218"/>
      <c r="CQA2168" s="218"/>
      <c r="CQB2168" s="218"/>
      <c r="CQC2168" s="218"/>
      <c r="CQD2168" s="218"/>
      <c r="CQE2168" s="218"/>
      <c r="CQF2168" s="218"/>
      <c r="CQG2168" s="218"/>
      <c r="CQH2168" s="218"/>
      <c r="CQI2168" s="218"/>
      <c r="CQJ2168" s="218"/>
      <c r="CQK2168" s="218"/>
      <c r="CQL2168" s="218"/>
      <c r="CQM2168" s="218"/>
      <c r="CQN2168" s="218"/>
      <c r="CQO2168" s="218"/>
      <c r="CQP2168" s="218"/>
      <c r="CQQ2168" s="218"/>
      <c r="CQR2168" s="218"/>
      <c r="CQS2168" s="218"/>
      <c r="CQT2168" s="218"/>
      <c r="CQU2168" s="218"/>
      <c r="CQV2168" s="218"/>
      <c r="CQW2168" s="218"/>
      <c r="CQX2168" s="218"/>
      <c r="CQY2168" s="218"/>
      <c r="CQZ2168" s="218"/>
      <c r="CRA2168" s="218"/>
      <c r="CRB2168" s="218"/>
      <c r="CRC2168" s="218"/>
      <c r="CRD2168" s="218"/>
      <c r="CRE2168" s="218"/>
      <c r="CRF2168" s="218"/>
      <c r="CRG2168" s="218"/>
      <c r="CRH2168" s="218"/>
      <c r="CRI2168" s="218"/>
      <c r="CRJ2168" s="218"/>
      <c r="CRK2168" s="218"/>
      <c r="CRL2168" s="218"/>
      <c r="CRM2168" s="218"/>
      <c r="CRN2168" s="218"/>
      <c r="CRO2168" s="218"/>
      <c r="CRP2168" s="218"/>
      <c r="CRQ2168" s="218"/>
      <c r="CRR2168" s="218"/>
      <c r="CRS2168" s="218"/>
      <c r="CRT2168" s="218"/>
      <c r="CRU2168" s="218"/>
      <c r="CRV2168" s="218"/>
      <c r="CRW2168" s="218"/>
      <c r="CRX2168" s="218"/>
      <c r="CRY2168" s="218"/>
      <c r="CRZ2168" s="218"/>
      <c r="CSA2168" s="218"/>
      <c r="CSB2168" s="218"/>
      <c r="CSC2168" s="218"/>
      <c r="CSD2168" s="218"/>
      <c r="CSE2168" s="218"/>
      <c r="CSF2168" s="218"/>
      <c r="CSG2168" s="218"/>
      <c r="CSH2168" s="218"/>
      <c r="CSI2168" s="218"/>
      <c r="CSJ2168" s="218"/>
      <c r="CSK2168" s="218"/>
      <c r="CSL2168" s="218"/>
      <c r="CSM2168" s="218"/>
      <c r="CSN2168" s="218"/>
      <c r="CSO2168" s="218"/>
      <c r="CSP2168" s="218"/>
      <c r="CSQ2168" s="218"/>
      <c r="CSR2168" s="218"/>
      <c r="CSS2168" s="218"/>
      <c r="CST2168" s="218"/>
      <c r="CSU2168" s="218"/>
      <c r="CSV2168" s="218"/>
      <c r="CSW2168" s="218"/>
      <c r="CSX2168" s="218"/>
      <c r="CSY2168" s="218"/>
      <c r="CSZ2168" s="218"/>
      <c r="CTA2168" s="218"/>
      <c r="CTB2168" s="218"/>
      <c r="CTC2168" s="218"/>
      <c r="CTD2168" s="218"/>
      <c r="CTE2168" s="218"/>
      <c r="CTF2168" s="218"/>
      <c r="CTG2168" s="218"/>
      <c r="CTH2168" s="218"/>
      <c r="CTI2168" s="218"/>
      <c r="CTJ2168" s="218"/>
      <c r="CTK2168" s="218"/>
      <c r="CTL2168" s="218"/>
      <c r="CTM2168" s="218"/>
      <c r="CTN2168" s="218"/>
      <c r="CTO2168" s="218"/>
      <c r="CTP2168" s="218"/>
      <c r="CTQ2168" s="218"/>
      <c r="CTR2168" s="218"/>
      <c r="CTS2168" s="218"/>
      <c r="CTT2168" s="218"/>
      <c r="CTU2168" s="218"/>
      <c r="CTV2168" s="218"/>
      <c r="CTW2168" s="218"/>
      <c r="CTX2168" s="218"/>
      <c r="CTY2168" s="218"/>
      <c r="CTZ2168" s="218"/>
      <c r="CUA2168" s="218"/>
      <c r="CUB2168" s="218"/>
      <c r="CUC2168" s="218"/>
      <c r="CUD2168" s="218"/>
      <c r="CUE2168" s="218"/>
      <c r="CUF2168" s="218"/>
      <c r="CUG2168" s="218"/>
      <c r="CUH2168" s="218"/>
      <c r="CUI2168" s="218"/>
      <c r="CUJ2168" s="218"/>
      <c r="CUK2168" s="218"/>
      <c r="CUL2168" s="218"/>
      <c r="CUM2168" s="218"/>
      <c r="CUN2168" s="218"/>
      <c r="CUO2168" s="218"/>
      <c r="CUP2168" s="218"/>
      <c r="CUQ2168" s="218"/>
      <c r="CUR2168" s="218"/>
      <c r="CUS2168" s="218"/>
      <c r="CUT2168" s="218"/>
      <c r="CUU2168" s="218"/>
      <c r="CUV2168" s="218"/>
      <c r="CUW2168" s="218"/>
      <c r="CUX2168" s="218"/>
      <c r="CUY2168" s="218"/>
      <c r="CUZ2168" s="218"/>
      <c r="CVA2168" s="218"/>
      <c r="CVB2168" s="218"/>
      <c r="CVC2168" s="218"/>
      <c r="CVD2168" s="218"/>
      <c r="CVE2168" s="218"/>
      <c r="CVF2168" s="218"/>
      <c r="CVG2168" s="218"/>
      <c r="CVH2168" s="218"/>
      <c r="CVI2168" s="218"/>
      <c r="CVJ2168" s="218"/>
      <c r="CVK2168" s="218"/>
      <c r="CVL2168" s="218"/>
      <c r="CVM2168" s="218"/>
      <c r="CVN2168" s="218"/>
      <c r="CVO2168" s="218"/>
      <c r="CVP2168" s="218"/>
      <c r="CVQ2168" s="218"/>
      <c r="CVR2168" s="218"/>
      <c r="CVS2168" s="218"/>
      <c r="CVT2168" s="218"/>
      <c r="CVU2168" s="218"/>
      <c r="CVV2168" s="218"/>
      <c r="CVW2168" s="218"/>
      <c r="CVX2168" s="218"/>
      <c r="CVY2168" s="218"/>
      <c r="CVZ2168" s="218"/>
      <c r="CWA2168" s="218"/>
      <c r="CWB2168" s="218"/>
      <c r="CWC2168" s="218"/>
      <c r="CWD2168" s="218"/>
      <c r="CWE2168" s="218"/>
      <c r="CWF2168" s="218"/>
      <c r="CWG2168" s="218"/>
      <c r="CWH2168" s="218"/>
      <c r="CWI2168" s="218"/>
      <c r="CWJ2168" s="218"/>
      <c r="CWK2168" s="218"/>
      <c r="CWL2168" s="218"/>
      <c r="CWM2168" s="218"/>
      <c r="CWN2168" s="218"/>
      <c r="CWO2168" s="218"/>
      <c r="CWP2168" s="218"/>
      <c r="CWQ2168" s="218"/>
      <c r="CWR2168" s="218"/>
      <c r="CWS2168" s="218"/>
      <c r="CWT2168" s="218"/>
      <c r="CWU2168" s="218"/>
      <c r="CWV2168" s="218"/>
      <c r="CWW2168" s="218"/>
      <c r="CWX2168" s="218"/>
      <c r="CWY2168" s="218"/>
      <c r="CWZ2168" s="218"/>
      <c r="CXA2168" s="218"/>
      <c r="CXB2168" s="218"/>
      <c r="CXC2168" s="218"/>
      <c r="CXD2168" s="218"/>
      <c r="CXE2168" s="218"/>
      <c r="CXF2168" s="218"/>
      <c r="CXG2168" s="218"/>
      <c r="CXH2168" s="218"/>
      <c r="CXI2168" s="218"/>
      <c r="CXJ2168" s="218"/>
      <c r="CXK2168" s="218"/>
      <c r="CXL2168" s="218"/>
      <c r="CXM2168" s="218"/>
      <c r="CXN2168" s="218"/>
      <c r="CXO2168" s="218"/>
      <c r="CXP2168" s="218"/>
      <c r="CXQ2168" s="218"/>
      <c r="CXR2168" s="218"/>
      <c r="CXS2168" s="218"/>
      <c r="CXT2168" s="218"/>
      <c r="CXU2168" s="218"/>
      <c r="CXV2168" s="218"/>
      <c r="CXW2168" s="218"/>
      <c r="CXX2168" s="218"/>
      <c r="CXY2168" s="218"/>
      <c r="CXZ2168" s="218"/>
      <c r="CYA2168" s="218"/>
      <c r="CYB2168" s="218"/>
      <c r="CYC2168" s="218"/>
      <c r="CYD2168" s="218"/>
      <c r="CYE2168" s="218"/>
      <c r="CYF2168" s="218"/>
      <c r="CYG2168" s="218"/>
      <c r="CYH2168" s="218"/>
      <c r="CYI2168" s="218"/>
      <c r="CYJ2168" s="218"/>
      <c r="CYK2168" s="218"/>
      <c r="CYL2168" s="218"/>
      <c r="CYM2168" s="218"/>
      <c r="CYN2168" s="218"/>
      <c r="CYO2168" s="218"/>
      <c r="CYP2168" s="218"/>
      <c r="CYQ2168" s="218"/>
      <c r="CYR2168" s="218"/>
      <c r="CYS2168" s="218"/>
      <c r="CYT2168" s="218"/>
      <c r="CYU2168" s="218"/>
      <c r="CYV2168" s="218"/>
      <c r="CYW2168" s="218"/>
      <c r="CYX2168" s="218"/>
      <c r="CYY2168" s="218"/>
      <c r="CYZ2168" s="218"/>
      <c r="CZA2168" s="218"/>
      <c r="CZB2168" s="218"/>
      <c r="CZC2168" s="218"/>
      <c r="CZD2168" s="218"/>
      <c r="CZE2168" s="218"/>
      <c r="CZF2168" s="218"/>
      <c r="CZG2168" s="218"/>
      <c r="CZH2168" s="218"/>
      <c r="CZI2168" s="218"/>
      <c r="CZJ2168" s="218"/>
      <c r="CZK2168" s="218"/>
      <c r="CZL2168" s="218"/>
      <c r="CZM2168" s="218"/>
      <c r="CZN2168" s="218"/>
      <c r="CZO2168" s="218"/>
      <c r="CZP2168" s="218"/>
      <c r="CZQ2168" s="218"/>
      <c r="CZR2168" s="218"/>
      <c r="CZS2168" s="218"/>
      <c r="CZT2168" s="218"/>
      <c r="CZU2168" s="218"/>
      <c r="CZV2168" s="218"/>
      <c r="CZW2168" s="218"/>
      <c r="CZX2168" s="218"/>
      <c r="CZY2168" s="218"/>
      <c r="CZZ2168" s="218"/>
      <c r="DAA2168" s="218"/>
      <c r="DAB2168" s="218"/>
      <c r="DAC2168" s="218"/>
      <c r="DAD2168" s="218"/>
      <c r="DAE2168" s="218"/>
      <c r="DAF2168" s="218"/>
      <c r="DAG2168" s="218"/>
      <c r="DAH2168" s="218"/>
      <c r="DAI2168" s="218"/>
      <c r="DAJ2168" s="218"/>
      <c r="DAK2168" s="218"/>
      <c r="DAL2168" s="218"/>
      <c r="DAM2168" s="218"/>
      <c r="DAN2168" s="218"/>
      <c r="DAO2168" s="218"/>
      <c r="DAP2168" s="218"/>
      <c r="DAQ2168" s="218"/>
      <c r="DAR2168" s="218"/>
      <c r="DAS2168" s="218"/>
      <c r="DAT2168" s="218"/>
      <c r="DAU2168" s="218"/>
      <c r="DAV2168" s="218"/>
      <c r="DAW2168" s="218"/>
      <c r="DAX2168" s="218"/>
      <c r="DAY2168" s="218"/>
      <c r="DAZ2168" s="218"/>
      <c r="DBA2168" s="218"/>
      <c r="DBB2168" s="218"/>
      <c r="DBC2168" s="218"/>
      <c r="DBD2168" s="218"/>
      <c r="DBE2168" s="218"/>
      <c r="DBF2168" s="218"/>
      <c r="DBG2168" s="218"/>
      <c r="DBH2168" s="218"/>
      <c r="DBI2168" s="218"/>
      <c r="DBJ2168" s="218"/>
      <c r="DBK2168" s="218"/>
      <c r="DBL2168" s="218"/>
      <c r="DBM2168" s="218"/>
      <c r="DBN2168" s="218"/>
      <c r="DBO2168" s="218"/>
      <c r="DBP2168" s="218"/>
      <c r="DBQ2168" s="218"/>
      <c r="DBR2168" s="218"/>
      <c r="DBS2168" s="218"/>
      <c r="DBT2168" s="218"/>
      <c r="DBU2168" s="218"/>
      <c r="DBV2168" s="218"/>
      <c r="DBW2168" s="218"/>
      <c r="DBX2168" s="218"/>
      <c r="DBY2168" s="218"/>
      <c r="DBZ2168" s="218"/>
      <c r="DCA2168" s="218"/>
      <c r="DCB2168" s="218"/>
      <c r="DCC2168" s="218"/>
      <c r="DCD2168" s="218"/>
      <c r="DCE2168" s="218"/>
      <c r="DCF2168" s="218"/>
      <c r="DCG2168" s="218"/>
      <c r="DCH2168" s="218"/>
      <c r="DCI2168" s="218"/>
      <c r="DCJ2168" s="218"/>
      <c r="DCK2168" s="218"/>
      <c r="DCL2168" s="218"/>
      <c r="DCM2168" s="218"/>
      <c r="DCN2168" s="218"/>
      <c r="DCO2168" s="218"/>
      <c r="DCP2168" s="218"/>
      <c r="DCQ2168" s="218"/>
      <c r="DCR2168" s="218"/>
      <c r="DCS2168" s="218"/>
      <c r="DCT2168" s="218"/>
      <c r="DCU2168" s="218"/>
      <c r="DCV2168" s="218"/>
      <c r="DCW2168" s="218"/>
      <c r="DCX2168" s="218"/>
      <c r="DCY2168" s="218"/>
      <c r="DCZ2168" s="218"/>
      <c r="DDA2168" s="218"/>
      <c r="DDB2168" s="218"/>
      <c r="DDC2168" s="218"/>
      <c r="DDD2168" s="218"/>
      <c r="DDE2168" s="218"/>
      <c r="DDF2168" s="218"/>
      <c r="DDG2168" s="218"/>
      <c r="DDH2168" s="218"/>
      <c r="DDI2168" s="218"/>
      <c r="DDJ2168" s="218"/>
      <c r="DDK2168" s="218"/>
      <c r="DDL2168" s="218"/>
      <c r="DDM2168" s="218"/>
      <c r="DDN2168" s="218"/>
      <c r="DDO2168" s="218"/>
      <c r="DDP2168" s="218"/>
      <c r="DDQ2168" s="218"/>
      <c r="DDR2168" s="218"/>
      <c r="DDS2168" s="218"/>
      <c r="DDT2168" s="218"/>
      <c r="DDU2168" s="218"/>
      <c r="DDV2168" s="218"/>
      <c r="DDW2168" s="218"/>
      <c r="DDX2168" s="218"/>
      <c r="DDY2168" s="218"/>
      <c r="DDZ2168" s="218"/>
      <c r="DEA2168" s="218"/>
      <c r="DEB2168" s="218"/>
      <c r="DEC2168" s="218"/>
      <c r="DED2168" s="218"/>
      <c r="DEE2168" s="218"/>
      <c r="DEF2168" s="218"/>
      <c r="DEG2168" s="218"/>
      <c r="DEH2168" s="218"/>
      <c r="DEI2168" s="218"/>
      <c r="DEJ2168" s="218"/>
      <c r="DEK2168" s="218"/>
      <c r="DEL2168" s="218"/>
      <c r="DEM2168" s="218"/>
      <c r="DEN2168" s="218"/>
      <c r="DEO2168" s="218"/>
      <c r="DEP2168" s="218"/>
      <c r="DEQ2168" s="218"/>
      <c r="DER2168" s="218"/>
      <c r="DES2168" s="218"/>
      <c r="DET2168" s="218"/>
      <c r="DEU2168" s="218"/>
      <c r="DEV2168" s="218"/>
      <c r="DEW2168" s="218"/>
      <c r="DEX2168" s="218"/>
      <c r="DEY2168" s="218"/>
      <c r="DEZ2168" s="218"/>
      <c r="DFA2168" s="218"/>
      <c r="DFB2168" s="218"/>
      <c r="DFC2168" s="218"/>
      <c r="DFD2168" s="218"/>
      <c r="DFE2168" s="218"/>
      <c r="DFF2168" s="218"/>
      <c r="DFG2168" s="218"/>
      <c r="DFH2168" s="218"/>
      <c r="DFI2168" s="218"/>
      <c r="DFJ2168" s="218"/>
      <c r="DFK2168" s="218"/>
      <c r="DFL2168" s="218"/>
      <c r="DFM2168" s="218"/>
      <c r="DFN2168" s="218"/>
      <c r="DFO2168" s="218"/>
      <c r="DFP2168" s="218"/>
      <c r="DFQ2168" s="218"/>
      <c r="DFR2168" s="218"/>
      <c r="DFS2168" s="218"/>
      <c r="DFT2168" s="218"/>
      <c r="DFU2168" s="218"/>
      <c r="DFV2168" s="218"/>
      <c r="DFW2168" s="218"/>
      <c r="DFX2168" s="218"/>
      <c r="DFY2168" s="218"/>
      <c r="DFZ2168" s="218"/>
      <c r="DGA2168" s="218"/>
      <c r="DGB2168" s="218"/>
      <c r="DGC2168" s="218"/>
      <c r="DGD2168" s="218"/>
      <c r="DGE2168" s="218"/>
      <c r="DGF2168" s="218"/>
      <c r="DGG2168" s="218"/>
      <c r="DGH2168" s="218"/>
      <c r="DGI2168" s="218"/>
      <c r="DGJ2168" s="218"/>
      <c r="DGK2168" s="218"/>
      <c r="DGL2168" s="218"/>
      <c r="DGM2168" s="218"/>
      <c r="DGN2168" s="218"/>
      <c r="DGO2168" s="218"/>
      <c r="DGP2168" s="218"/>
      <c r="DGQ2168" s="218"/>
      <c r="DGR2168" s="218"/>
      <c r="DGS2168" s="218"/>
      <c r="DGT2168" s="218"/>
      <c r="DGU2168" s="218"/>
      <c r="DGV2168" s="218"/>
      <c r="DGW2168" s="218"/>
      <c r="DGX2168" s="218"/>
      <c r="DGY2168" s="218"/>
      <c r="DGZ2168" s="218"/>
      <c r="DHA2168" s="218"/>
      <c r="DHB2168" s="218"/>
      <c r="DHC2168" s="218"/>
      <c r="DHD2168" s="218"/>
      <c r="DHE2168" s="218"/>
      <c r="DHF2168" s="218"/>
      <c r="DHG2168" s="218"/>
      <c r="DHH2168" s="218"/>
      <c r="DHI2168" s="218"/>
      <c r="DHJ2168" s="218"/>
      <c r="DHK2168" s="218"/>
      <c r="DHL2168" s="218"/>
      <c r="DHM2168" s="218"/>
      <c r="DHN2168" s="218"/>
      <c r="DHO2168" s="218"/>
      <c r="DHP2168" s="218"/>
      <c r="DHQ2168" s="218"/>
      <c r="DHR2168" s="218"/>
      <c r="DHS2168" s="218"/>
      <c r="DHT2168" s="218"/>
      <c r="DHU2168" s="218"/>
      <c r="DHV2168" s="218"/>
      <c r="DHW2168" s="218"/>
      <c r="DHX2168" s="218"/>
      <c r="DHY2168" s="218"/>
      <c r="DHZ2168" s="218"/>
      <c r="DIA2168" s="218"/>
      <c r="DIB2168" s="218"/>
      <c r="DIC2168" s="218"/>
      <c r="DID2168" s="218"/>
      <c r="DIE2168" s="218"/>
      <c r="DIF2168" s="218"/>
      <c r="DIG2168" s="218"/>
      <c r="DIH2168" s="218"/>
      <c r="DII2168" s="218"/>
      <c r="DIJ2168" s="218"/>
      <c r="DIK2168" s="218"/>
      <c r="DIL2168" s="218"/>
      <c r="DIM2168" s="218"/>
      <c r="DIN2168" s="218"/>
      <c r="DIO2168" s="218"/>
      <c r="DIP2168" s="218"/>
      <c r="DIQ2168" s="218"/>
      <c r="DIR2168" s="218"/>
      <c r="DIS2168" s="218"/>
      <c r="DIT2168" s="218"/>
      <c r="DIU2168" s="218"/>
      <c r="DIV2168" s="218"/>
      <c r="DIW2168" s="218"/>
      <c r="DIX2168" s="218"/>
      <c r="DIY2168" s="218"/>
      <c r="DIZ2168" s="218"/>
      <c r="DJA2168" s="218"/>
      <c r="DJB2168" s="218"/>
      <c r="DJC2168" s="218"/>
      <c r="DJD2168" s="218"/>
      <c r="DJE2168" s="218"/>
      <c r="DJF2168" s="218"/>
      <c r="DJG2168" s="218"/>
      <c r="DJH2168" s="218"/>
      <c r="DJI2168" s="218"/>
      <c r="DJJ2168" s="218"/>
      <c r="DJK2168" s="218"/>
      <c r="DJL2168" s="218"/>
      <c r="DJM2168" s="218"/>
      <c r="DJN2168" s="218"/>
      <c r="DJO2168" s="218"/>
      <c r="DJP2168" s="218"/>
      <c r="DJQ2168" s="218"/>
      <c r="DJR2168" s="218"/>
      <c r="DJS2168" s="218"/>
      <c r="DJT2168" s="218"/>
      <c r="DJU2168" s="218"/>
      <c r="DJV2168" s="218"/>
      <c r="DJW2168" s="218"/>
      <c r="DJX2168" s="218"/>
      <c r="DJY2168" s="218"/>
      <c r="DJZ2168" s="218"/>
      <c r="DKA2168" s="218"/>
      <c r="DKB2168" s="218"/>
      <c r="DKC2168" s="218"/>
      <c r="DKD2168" s="218"/>
      <c r="DKE2168" s="218"/>
      <c r="DKF2168" s="218"/>
      <c r="DKG2168" s="218"/>
      <c r="DKH2168" s="218"/>
      <c r="DKI2168" s="218"/>
      <c r="DKJ2168" s="218"/>
      <c r="DKK2168" s="218"/>
      <c r="DKL2168" s="218"/>
      <c r="DKM2168" s="218"/>
      <c r="DKN2168" s="218"/>
      <c r="DKO2168" s="218"/>
      <c r="DKP2168" s="218"/>
      <c r="DKQ2168" s="218"/>
      <c r="DKR2168" s="218"/>
      <c r="DKS2168" s="218"/>
      <c r="DKT2168" s="218"/>
      <c r="DKU2168" s="218"/>
      <c r="DKV2168" s="218"/>
      <c r="DKW2168" s="218"/>
      <c r="DKX2168" s="218"/>
      <c r="DKY2168" s="218"/>
      <c r="DKZ2168" s="218"/>
      <c r="DLA2168" s="218"/>
      <c r="DLB2168" s="218"/>
      <c r="DLC2168" s="218"/>
      <c r="DLD2168" s="218"/>
      <c r="DLE2168" s="218"/>
      <c r="DLF2168" s="218"/>
      <c r="DLG2168" s="218"/>
      <c r="DLH2168" s="218"/>
      <c r="DLI2168" s="218"/>
      <c r="DLJ2168" s="218"/>
      <c r="DLK2168" s="218"/>
      <c r="DLL2168" s="218"/>
      <c r="DLM2168" s="218"/>
      <c r="DLN2168" s="218"/>
      <c r="DLO2168" s="218"/>
      <c r="DLP2168" s="218"/>
      <c r="DLQ2168" s="218"/>
      <c r="DLR2168" s="218"/>
      <c r="DLS2168" s="218"/>
      <c r="DLT2168" s="218"/>
      <c r="DLU2168" s="218"/>
      <c r="DLV2168" s="218"/>
      <c r="DLW2168" s="218"/>
      <c r="DLX2168" s="218"/>
      <c r="DLY2168" s="218"/>
      <c r="DLZ2168" s="218"/>
      <c r="DMA2168" s="218"/>
      <c r="DMB2168" s="218"/>
      <c r="DMC2168" s="218"/>
      <c r="DMD2168" s="218"/>
      <c r="DME2168" s="218"/>
      <c r="DMF2168" s="218"/>
      <c r="DMG2168" s="218"/>
      <c r="DMH2168" s="218"/>
      <c r="DMI2168" s="218"/>
      <c r="DMJ2168" s="218"/>
      <c r="DMK2168" s="218"/>
      <c r="DML2168" s="218"/>
      <c r="DMM2168" s="218"/>
      <c r="DMN2168" s="218"/>
      <c r="DMO2168" s="218"/>
      <c r="DMP2168" s="218"/>
      <c r="DMQ2168" s="218"/>
      <c r="DMR2168" s="218"/>
      <c r="DMS2168" s="218"/>
      <c r="DMT2168" s="218"/>
      <c r="DMU2168" s="218"/>
      <c r="DMV2168" s="218"/>
      <c r="DMW2168" s="218"/>
      <c r="DMX2168" s="218"/>
      <c r="DMY2168" s="218"/>
      <c r="DMZ2168" s="218"/>
      <c r="DNA2168" s="218"/>
      <c r="DNB2168" s="218"/>
      <c r="DNC2168" s="218"/>
      <c r="DND2168" s="218"/>
      <c r="DNE2168" s="218"/>
      <c r="DNF2168" s="218"/>
      <c r="DNG2168" s="218"/>
      <c r="DNH2168" s="218"/>
      <c r="DNI2168" s="218"/>
      <c r="DNJ2168" s="218"/>
      <c r="DNK2168" s="218"/>
      <c r="DNL2168" s="218"/>
      <c r="DNM2168" s="218"/>
      <c r="DNN2168" s="218"/>
      <c r="DNO2168" s="218"/>
      <c r="DNP2168" s="218"/>
      <c r="DNQ2168" s="218"/>
      <c r="DNR2168" s="218"/>
      <c r="DNS2168" s="218"/>
      <c r="DNT2168" s="218"/>
      <c r="DNU2168" s="218"/>
      <c r="DNV2168" s="218"/>
      <c r="DNW2168" s="218"/>
      <c r="DNX2168" s="218"/>
      <c r="DNY2168" s="218"/>
      <c r="DNZ2168" s="218"/>
      <c r="DOA2168" s="218"/>
      <c r="DOB2168" s="218"/>
      <c r="DOC2168" s="218"/>
      <c r="DOD2168" s="218"/>
      <c r="DOE2168" s="218"/>
      <c r="DOF2168" s="218"/>
      <c r="DOG2168" s="218"/>
      <c r="DOH2168" s="218"/>
      <c r="DOI2168" s="218"/>
      <c r="DOJ2168" s="218"/>
      <c r="DOK2168" s="218"/>
      <c r="DOL2168" s="218"/>
      <c r="DOM2168" s="218"/>
      <c r="DON2168" s="218"/>
      <c r="DOO2168" s="218"/>
      <c r="DOP2168" s="218"/>
      <c r="DOQ2168" s="218"/>
      <c r="DOR2168" s="218"/>
      <c r="DOS2168" s="218"/>
      <c r="DOT2168" s="218"/>
      <c r="DOU2168" s="218"/>
      <c r="DOV2168" s="218"/>
      <c r="DOW2168" s="218"/>
      <c r="DOX2168" s="218"/>
      <c r="DOY2168" s="218"/>
      <c r="DOZ2168" s="218"/>
      <c r="DPA2168" s="218"/>
      <c r="DPB2168" s="218"/>
      <c r="DPC2168" s="218"/>
      <c r="DPD2168" s="218"/>
      <c r="DPE2168" s="218"/>
      <c r="DPF2168" s="218"/>
      <c r="DPG2168" s="218"/>
      <c r="DPH2168" s="218"/>
      <c r="DPI2168" s="218"/>
      <c r="DPJ2168" s="218"/>
      <c r="DPK2168" s="218"/>
      <c r="DPL2168" s="218"/>
      <c r="DPM2168" s="218"/>
      <c r="DPN2168" s="218"/>
      <c r="DPO2168" s="218"/>
      <c r="DPP2168" s="218"/>
      <c r="DPQ2168" s="218"/>
      <c r="DPR2168" s="218"/>
      <c r="DPS2168" s="218"/>
      <c r="DPT2168" s="218"/>
      <c r="DPU2168" s="218"/>
      <c r="DPV2168" s="218"/>
      <c r="DPW2168" s="218"/>
      <c r="DPX2168" s="218"/>
      <c r="DPY2168" s="218"/>
      <c r="DPZ2168" s="218"/>
      <c r="DQA2168" s="218"/>
      <c r="DQB2168" s="218"/>
      <c r="DQC2168" s="218"/>
      <c r="DQD2168" s="218"/>
      <c r="DQE2168" s="218"/>
      <c r="DQF2168" s="218"/>
      <c r="DQG2168" s="218"/>
      <c r="DQH2168" s="218"/>
      <c r="DQI2168" s="218"/>
      <c r="DQJ2168" s="218"/>
      <c r="DQK2168" s="218"/>
      <c r="DQL2168" s="218"/>
      <c r="DQM2168" s="218"/>
      <c r="DQN2168" s="218"/>
      <c r="DQO2168" s="218"/>
      <c r="DQP2168" s="218"/>
      <c r="DQQ2168" s="218"/>
      <c r="DQR2168" s="218"/>
      <c r="DQS2168" s="218"/>
      <c r="DQT2168" s="218"/>
      <c r="DQU2168" s="218"/>
      <c r="DQV2168" s="218"/>
      <c r="DQW2168" s="218"/>
      <c r="DQX2168" s="218"/>
      <c r="DQY2168" s="218"/>
      <c r="DQZ2168" s="218"/>
      <c r="DRA2168" s="218"/>
      <c r="DRB2168" s="218"/>
      <c r="DRC2168" s="218"/>
      <c r="DRD2168" s="218"/>
      <c r="DRE2168" s="218"/>
      <c r="DRF2168" s="218"/>
      <c r="DRG2168" s="218"/>
      <c r="DRH2168" s="218"/>
      <c r="DRI2168" s="218"/>
      <c r="DRJ2168" s="218"/>
      <c r="DRK2168" s="218"/>
      <c r="DRL2168" s="218"/>
      <c r="DRM2168" s="218"/>
      <c r="DRN2168" s="218"/>
      <c r="DRO2168" s="218"/>
      <c r="DRP2168" s="218"/>
      <c r="DRQ2168" s="218"/>
      <c r="DRR2168" s="218"/>
      <c r="DRS2168" s="218"/>
      <c r="DRT2168" s="218"/>
      <c r="DRU2168" s="218"/>
      <c r="DRV2168" s="218"/>
      <c r="DRW2168" s="218"/>
      <c r="DRX2168" s="218"/>
      <c r="DRY2168" s="218"/>
      <c r="DRZ2168" s="218"/>
      <c r="DSA2168" s="218"/>
      <c r="DSB2168" s="218"/>
      <c r="DSC2168" s="218"/>
      <c r="DSD2168" s="218"/>
      <c r="DSE2168" s="218"/>
      <c r="DSF2168" s="218"/>
      <c r="DSG2168" s="218"/>
      <c r="DSH2168" s="218"/>
      <c r="DSI2168" s="218"/>
      <c r="DSJ2168" s="218"/>
      <c r="DSK2168" s="218"/>
      <c r="DSL2168" s="218"/>
      <c r="DSM2168" s="218"/>
      <c r="DSN2168" s="218"/>
      <c r="DSO2168" s="218"/>
      <c r="DSP2168" s="218"/>
      <c r="DSQ2168" s="218"/>
      <c r="DSR2168" s="218"/>
      <c r="DSS2168" s="218"/>
      <c r="DST2168" s="218"/>
      <c r="DSU2168" s="218"/>
      <c r="DSV2168" s="218"/>
      <c r="DSW2168" s="218"/>
      <c r="DSX2168" s="218"/>
      <c r="DSY2168" s="218"/>
      <c r="DSZ2168" s="218"/>
      <c r="DTA2168" s="218"/>
      <c r="DTB2168" s="218"/>
      <c r="DTC2168" s="218"/>
      <c r="DTD2168" s="218"/>
      <c r="DTE2168" s="218"/>
      <c r="DTF2168" s="218"/>
      <c r="DTG2168" s="218"/>
      <c r="DTH2168" s="218"/>
      <c r="DTI2168" s="218"/>
      <c r="DTJ2168" s="218"/>
      <c r="DTK2168" s="218"/>
      <c r="DTL2168" s="218"/>
      <c r="DTM2168" s="218"/>
      <c r="DTN2168" s="218"/>
      <c r="DTO2168" s="218"/>
      <c r="DTP2168" s="218"/>
      <c r="DTQ2168" s="218"/>
      <c r="DTR2168" s="218"/>
      <c r="DTS2168" s="218"/>
      <c r="DTT2168" s="218"/>
      <c r="DTU2168" s="218"/>
      <c r="DTV2168" s="218"/>
      <c r="DTW2168" s="218"/>
      <c r="DTX2168" s="218"/>
      <c r="DTY2168" s="218"/>
      <c r="DTZ2168" s="218"/>
      <c r="DUA2168" s="218"/>
      <c r="DUB2168" s="218"/>
      <c r="DUC2168" s="218"/>
      <c r="DUD2168" s="218"/>
      <c r="DUE2168" s="218"/>
      <c r="DUF2168" s="218"/>
      <c r="DUG2168" s="218"/>
      <c r="DUH2168" s="218"/>
      <c r="DUI2168" s="218"/>
      <c r="DUJ2168" s="218"/>
      <c r="DUK2168" s="218"/>
      <c r="DUL2168" s="218"/>
      <c r="DUM2168" s="218"/>
      <c r="DUN2168" s="218"/>
      <c r="DUO2168" s="218"/>
      <c r="DUP2168" s="218"/>
      <c r="DUQ2168" s="218"/>
      <c r="DUR2168" s="218"/>
      <c r="DUS2168" s="218"/>
      <c r="DUT2168" s="218"/>
      <c r="DUU2168" s="218"/>
      <c r="DUV2168" s="218"/>
      <c r="DUW2168" s="218"/>
      <c r="DUX2168" s="218"/>
      <c r="DUY2168" s="218"/>
      <c r="DUZ2168" s="218"/>
      <c r="DVA2168" s="218"/>
      <c r="DVB2168" s="218"/>
      <c r="DVC2168" s="218"/>
      <c r="DVD2168" s="218"/>
      <c r="DVE2168" s="218"/>
      <c r="DVF2168" s="218"/>
      <c r="DVG2168" s="218"/>
      <c r="DVH2168" s="218"/>
      <c r="DVI2168" s="218"/>
      <c r="DVJ2168" s="218"/>
      <c r="DVK2168" s="218"/>
      <c r="DVL2168" s="218"/>
      <c r="DVM2168" s="218"/>
      <c r="DVN2168" s="218"/>
      <c r="DVO2168" s="218"/>
      <c r="DVP2168" s="218"/>
      <c r="DVQ2168" s="218"/>
      <c r="DVR2168" s="218"/>
      <c r="DVS2168" s="218"/>
      <c r="DVT2168" s="218"/>
      <c r="DVU2168" s="218"/>
      <c r="DVV2168" s="218"/>
      <c r="DVW2168" s="218"/>
      <c r="DVX2168" s="218"/>
      <c r="DVY2168" s="218"/>
      <c r="DVZ2168" s="218"/>
      <c r="DWA2168" s="218"/>
      <c r="DWB2168" s="218"/>
      <c r="DWC2168" s="218"/>
      <c r="DWD2168" s="218"/>
      <c r="DWE2168" s="218"/>
      <c r="DWF2168" s="218"/>
      <c r="DWG2168" s="218"/>
      <c r="DWH2168" s="218"/>
      <c r="DWI2168" s="218"/>
      <c r="DWJ2168" s="218"/>
      <c r="DWK2168" s="218"/>
      <c r="DWL2168" s="218"/>
      <c r="DWM2168" s="218"/>
      <c r="DWN2168" s="218"/>
      <c r="DWO2168" s="218"/>
      <c r="DWP2168" s="218"/>
      <c r="DWQ2168" s="218"/>
      <c r="DWR2168" s="218"/>
      <c r="DWS2168" s="218"/>
      <c r="DWT2168" s="218"/>
      <c r="DWU2168" s="218"/>
      <c r="DWV2168" s="218"/>
      <c r="DWW2168" s="218"/>
      <c r="DWX2168" s="218"/>
      <c r="DWY2168" s="218"/>
      <c r="DWZ2168" s="218"/>
      <c r="DXA2168" s="218"/>
      <c r="DXB2168" s="218"/>
      <c r="DXC2168" s="218"/>
      <c r="DXD2168" s="218"/>
      <c r="DXE2168" s="218"/>
      <c r="DXF2168" s="218"/>
      <c r="DXG2168" s="218"/>
      <c r="DXH2168" s="218"/>
      <c r="DXI2168" s="218"/>
      <c r="DXJ2168" s="218"/>
      <c r="DXK2168" s="218"/>
      <c r="DXL2168" s="218"/>
      <c r="DXM2168" s="218"/>
      <c r="DXN2168" s="218"/>
      <c r="DXO2168" s="218"/>
      <c r="DXP2168" s="218"/>
      <c r="DXQ2168" s="218"/>
      <c r="DXR2168" s="218"/>
      <c r="DXS2168" s="218"/>
      <c r="DXT2168" s="218"/>
      <c r="DXU2168" s="218"/>
      <c r="DXV2168" s="218"/>
      <c r="DXW2168" s="218"/>
      <c r="DXX2168" s="218"/>
      <c r="DXY2168" s="218"/>
      <c r="DXZ2168" s="218"/>
      <c r="DYA2168" s="218"/>
      <c r="DYB2168" s="218"/>
      <c r="DYC2168" s="218"/>
      <c r="DYD2168" s="218"/>
      <c r="DYE2168" s="218"/>
      <c r="DYF2168" s="218"/>
      <c r="DYG2168" s="218"/>
      <c r="DYH2168" s="218"/>
      <c r="DYI2168" s="218"/>
      <c r="DYJ2168" s="218"/>
      <c r="DYK2168" s="218"/>
      <c r="DYL2168" s="218"/>
      <c r="DYM2168" s="218"/>
      <c r="DYN2168" s="218"/>
      <c r="DYO2168" s="218"/>
      <c r="DYP2168" s="218"/>
      <c r="DYQ2168" s="218"/>
      <c r="DYR2168" s="218"/>
      <c r="DYS2168" s="218"/>
      <c r="DYT2168" s="218"/>
      <c r="DYU2168" s="218"/>
      <c r="DYV2168" s="218"/>
      <c r="DYW2168" s="218"/>
      <c r="DYX2168" s="218"/>
      <c r="DYY2168" s="218"/>
      <c r="DYZ2168" s="218"/>
      <c r="DZA2168" s="218"/>
      <c r="DZB2168" s="218"/>
      <c r="DZC2168" s="218"/>
      <c r="DZD2168" s="218"/>
      <c r="DZE2168" s="218"/>
      <c r="DZF2168" s="218"/>
      <c r="DZG2168" s="218"/>
      <c r="DZH2168" s="218"/>
      <c r="DZI2168" s="218"/>
      <c r="DZJ2168" s="218"/>
      <c r="DZK2168" s="218"/>
      <c r="DZL2168" s="218"/>
      <c r="DZM2168" s="218"/>
      <c r="DZN2168" s="218"/>
      <c r="DZO2168" s="218"/>
      <c r="DZP2168" s="218"/>
      <c r="DZQ2168" s="218"/>
      <c r="DZR2168" s="218"/>
      <c r="DZS2168" s="218"/>
      <c r="DZT2168" s="218"/>
      <c r="DZU2168" s="218"/>
      <c r="DZV2168" s="218"/>
      <c r="DZW2168" s="218"/>
      <c r="DZX2168" s="218"/>
      <c r="DZY2168" s="218"/>
      <c r="DZZ2168" s="218"/>
      <c r="EAA2168" s="218"/>
      <c r="EAB2168" s="218"/>
      <c r="EAC2168" s="218"/>
      <c r="EAD2168" s="218"/>
      <c r="EAE2168" s="218"/>
      <c r="EAF2168" s="218"/>
      <c r="EAG2168" s="218"/>
      <c r="EAH2168" s="218"/>
      <c r="EAI2168" s="218"/>
      <c r="EAJ2168" s="218"/>
      <c r="EAK2168" s="218"/>
      <c r="EAL2168" s="218"/>
      <c r="EAM2168" s="218"/>
      <c r="EAN2168" s="218"/>
      <c r="EAO2168" s="218"/>
      <c r="EAP2168" s="218"/>
      <c r="EAQ2168" s="218"/>
      <c r="EAR2168" s="218"/>
      <c r="EAS2168" s="218"/>
      <c r="EAT2168" s="218"/>
      <c r="EAU2168" s="218"/>
      <c r="EAV2168" s="218"/>
      <c r="EAW2168" s="218"/>
      <c r="EAX2168" s="218"/>
      <c r="EAY2168" s="218"/>
      <c r="EAZ2168" s="218"/>
      <c r="EBA2168" s="218"/>
      <c r="EBB2168" s="218"/>
      <c r="EBC2168" s="218"/>
      <c r="EBD2168" s="218"/>
      <c r="EBE2168" s="218"/>
      <c r="EBF2168" s="218"/>
      <c r="EBG2168" s="218"/>
      <c r="EBH2168" s="218"/>
      <c r="EBI2168" s="218"/>
      <c r="EBJ2168" s="218"/>
      <c r="EBK2168" s="218"/>
      <c r="EBL2168" s="218"/>
      <c r="EBM2168" s="218"/>
      <c r="EBN2168" s="218"/>
      <c r="EBO2168" s="218"/>
      <c r="EBP2168" s="218"/>
      <c r="EBQ2168" s="218"/>
      <c r="EBR2168" s="218"/>
      <c r="EBS2168" s="218"/>
      <c r="EBT2168" s="218"/>
      <c r="EBU2168" s="218"/>
      <c r="EBV2168" s="218"/>
      <c r="EBW2168" s="218"/>
      <c r="EBX2168" s="218"/>
      <c r="EBY2168" s="218"/>
      <c r="EBZ2168" s="218"/>
      <c r="ECA2168" s="218"/>
      <c r="ECB2168" s="218"/>
      <c r="ECC2168" s="218"/>
      <c r="ECD2168" s="218"/>
      <c r="ECE2168" s="218"/>
      <c r="ECF2168" s="218"/>
      <c r="ECG2168" s="218"/>
      <c r="ECH2168" s="218"/>
      <c r="ECI2168" s="218"/>
      <c r="ECJ2168" s="218"/>
      <c r="ECK2168" s="218"/>
      <c r="ECL2168" s="218"/>
      <c r="ECM2168" s="218"/>
      <c r="ECN2168" s="218"/>
      <c r="ECO2168" s="218"/>
      <c r="ECP2168" s="218"/>
      <c r="ECQ2168" s="218"/>
      <c r="ECR2168" s="218"/>
      <c r="ECS2168" s="218"/>
      <c r="ECT2168" s="218"/>
      <c r="ECU2168" s="218"/>
      <c r="ECV2168" s="218"/>
      <c r="ECW2168" s="218"/>
      <c r="ECX2168" s="218"/>
      <c r="ECY2168" s="218"/>
      <c r="ECZ2168" s="218"/>
      <c r="EDA2168" s="218"/>
      <c r="EDB2168" s="218"/>
      <c r="EDC2168" s="218"/>
      <c r="EDD2168" s="218"/>
      <c r="EDE2168" s="218"/>
      <c r="EDF2168" s="218"/>
      <c r="EDG2168" s="218"/>
      <c r="EDH2168" s="218"/>
      <c r="EDI2168" s="218"/>
      <c r="EDJ2168" s="218"/>
      <c r="EDK2168" s="218"/>
      <c r="EDL2168" s="218"/>
      <c r="EDM2168" s="218"/>
      <c r="EDN2168" s="218"/>
      <c r="EDO2168" s="218"/>
      <c r="EDP2168" s="218"/>
      <c r="EDQ2168" s="218"/>
      <c r="EDR2168" s="218"/>
      <c r="EDS2168" s="218"/>
      <c r="EDT2168" s="218"/>
      <c r="EDU2168" s="218"/>
      <c r="EDV2168" s="218"/>
      <c r="EDW2168" s="218"/>
      <c r="EDX2168" s="218"/>
      <c r="EDY2168" s="218"/>
      <c r="EDZ2168" s="218"/>
      <c r="EEA2168" s="218"/>
      <c r="EEB2168" s="218"/>
      <c r="EEC2168" s="218"/>
      <c r="EED2168" s="218"/>
      <c r="EEE2168" s="218"/>
      <c r="EEF2168" s="218"/>
      <c r="EEG2168" s="218"/>
      <c r="EEH2168" s="218"/>
      <c r="EEI2168" s="218"/>
      <c r="EEJ2168" s="218"/>
      <c r="EEK2168" s="218"/>
      <c r="EEL2168" s="218"/>
      <c r="EEM2168" s="218"/>
      <c r="EEN2168" s="218"/>
      <c r="EEO2168" s="218"/>
      <c r="EEP2168" s="218"/>
      <c r="EEQ2168" s="218"/>
      <c r="EER2168" s="218"/>
      <c r="EES2168" s="218"/>
      <c r="EET2168" s="218"/>
      <c r="EEU2168" s="218"/>
      <c r="EEV2168" s="218"/>
      <c r="EEW2168" s="218"/>
      <c r="EEX2168" s="218"/>
      <c r="EEY2168" s="218"/>
      <c r="EEZ2168" s="218"/>
      <c r="EFA2168" s="218"/>
      <c r="EFB2168" s="218"/>
      <c r="EFC2168" s="218"/>
      <c r="EFD2168" s="218"/>
      <c r="EFE2168" s="218"/>
      <c r="EFF2168" s="218"/>
      <c r="EFG2168" s="218"/>
      <c r="EFH2168" s="218"/>
      <c r="EFI2168" s="218"/>
      <c r="EFJ2168" s="218"/>
      <c r="EFK2168" s="218"/>
      <c r="EFL2168" s="218"/>
      <c r="EFM2168" s="218"/>
      <c r="EFN2168" s="218"/>
      <c r="EFO2168" s="218"/>
      <c r="EFP2168" s="218"/>
      <c r="EFQ2168" s="218"/>
      <c r="EFR2168" s="218"/>
      <c r="EFS2168" s="218"/>
      <c r="EFT2168" s="218"/>
      <c r="EFU2168" s="218"/>
      <c r="EFV2168" s="218"/>
      <c r="EFW2168" s="218"/>
      <c r="EFX2168" s="218"/>
      <c r="EFY2168" s="218"/>
      <c r="EFZ2168" s="218"/>
      <c r="EGA2168" s="218"/>
      <c r="EGB2168" s="218"/>
      <c r="EGC2168" s="218"/>
      <c r="EGD2168" s="218"/>
      <c r="EGE2168" s="218"/>
      <c r="EGF2168" s="218"/>
      <c r="EGG2168" s="218"/>
      <c r="EGH2168" s="218"/>
      <c r="EGI2168" s="218"/>
      <c r="EGJ2168" s="218"/>
      <c r="EGK2168" s="218"/>
      <c r="EGL2168" s="218"/>
      <c r="EGM2168" s="218"/>
      <c r="EGN2168" s="218"/>
      <c r="EGO2168" s="218"/>
      <c r="EGP2168" s="218"/>
      <c r="EGQ2168" s="218"/>
      <c r="EGR2168" s="218"/>
      <c r="EGS2168" s="218"/>
      <c r="EGT2168" s="218"/>
      <c r="EGU2168" s="218"/>
      <c r="EGV2168" s="218"/>
      <c r="EGW2168" s="218"/>
      <c r="EGX2168" s="218"/>
      <c r="EGY2168" s="218"/>
      <c r="EGZ2168" s="218"/>
      <c r="EHA2168" s="218"/>
      <c r="EHB2168" s="218"/>
      <c r="EHC2168" s="218"/>
      <c r="EHD2168" s="218"/>
      <c r="EHE2168" s="218"/>
      <c r="EHF2168" s="218"/>
      <c r="EHG2168" s="218"/>
      <c r="EHH2168" s="218"/>
      <c r="EHI2168" s="218"/>
      <c r="EHJ2168" s="218"/>
      <c r="EHK2168" s="218"/>
      <c r="EHL2168" s="218"/>
      <c r="EHM2168" s="218"/>
      <c r="EHN2168" s="218"/>
      <c r="EHO2168" s="218"/>
      <c r="EHP2168" s="218"/>
      <c r="EHQ2168" s="218"/>
      <c r="EHR2168" s="218"/>
      <c r="EHS2168" s="218"/>
      <c r="EHT2168" s="218"/>
      <c r="EHU2168" s="218"/>
      <c r="EHV2168" s="218"/>
      <c r="EHW2168" s="218"/>
      <c r="EHX2168" s="218"/>
      <c r="EHY2168" s="218"/>
      <c r="EHZ2168" s="218"/>
      <c r="EIA2168" s="218"/>
      <c r="EIB2168" s="218"/>
      <c r="EIC2168" s="218"/>
      <c r="EID2168" s="218"/>
      <c r="EIE2168" s="218"/>
      <c r="EIF2168" s="218"/>
      <c r="EIG2168" s="218"/>
      <c r="EIH2168" s="218"/>
      <c r="EII2168" s="218"/>
      <c r="EIJ2168" s="218"/>
      <c r="EIK2168" s="218"/>
      <c r="EIL2168" s="218"/>
      <c r="EIM2168" s="218"/>
      <c r="EIN2168" s="218"/>
      <c r="EIO2168" s="218"/>
      <c r="EIP2168" s="218"/>
      <c r="EIQ2168" s="218"/>
      <c r="EIR2168" s="218"/>
      <c r="EIS2168" s="218"/>
      <c r="EIT2168" s="218"/>
      <c r="EIU2168" s="218"/>
      <c r="EIV2168" s="218"/>
      <c r="EIW2168" s="218"/>
      <c r="EIX2168" s="218"/>
      <c r="EIY2168" s="218"/>
      <c r="EIZ2168" s="218"/>
      <c r="EJA2168" s="218"/>
      <c r="EJB2168" s="218"/>
      <c r="EJC2168" s="218"/>
      <c r="EJD2168" s="218"/>
      <c r="EJE2168" s="218"/>
      <c r="EJF2168" s="218"/>
      <c r="EJG2168" s="218"/>
      <c r="EJH2168" s="218"/>
      <c r="EJI2168" s="218"/>
      <c r="EJJ2168" s="218"/>
      <c r="EJK2168" s="218"/>
      <c r="EJL2168" s="218"/>
      <c r="EJM2168" s="218"/>
      <c r="EJN2168" s="218"/>
      <c r="EJO2168" s="218"/>
      <c r="EJP2168" s="218"/>
      <c r="EJQ2168" s="218"/>
      <c r="EJR2168" s="218"/>
      <c r="EJS2168" s="218"/>
      <c r="EJT2168" s="218"/>
      <c r="EJU2168" s="218"/>
      <c r="EJV2168" s="218"/>
      <c r="EJW2168" s="218"/>
      <c r="EJX2168" s="218"/>
      <c r="EJY2168" s="218"/>
      <c r="EJZ2168" s="218"/>
      <c r="EKA2168" s="218"/>
      <c r="EKB2168" s="218"/>
      <c r="EKC2168" s="218"/>
      <c r="EKD2168" s="218"/>
      <c r="EKE2168" s="218"/>
      <c r="EKF2168" s="218"/>
      <c r="EKG2168" s="218"/>
      <c r="EKH2168" s="218"/>
      <c r="EKI2168" s="218"/>
      <c r="EKJ2168" s="218"/>
      <c r="EKK2168" s="218"/>
      <c r="EKL2168" s="218"/>
      <c r="EKM2168" s="218"/>
      <c r="EKN2168" s="218"/>
      <c r="EKO2168" s="218"/>
      <c r="EKP2168" s="218"/>
      <c r="EKQ2168" s="218"/>
      <c r="EKR2168" s="218"/>
      <c r="EKS2168" s="218"/>
      <c r="EKT2168" s="218"/>
      <c r="EKU2168" s="218"/>
      <c r="EKV2168" s="218"/>
      <c r="EKW2168" s="218"/>
      <c r="EKX2168" s="218"/>
      <c r="EKY2168" s="218"/>
      <c r="EKZ2168" s="218"/>
      <c r="ELA2168" s="218"/>
      <c r="ELB2168" s="218"/>
      <c r="ELC2168" s="218"/>
      <c r="ELD2168" s="218"/>
      <c r="ELE2168" s="218"/>
      <c r="ELF2168" s="218"/>
      <c r="ELG2168" s="218"/>
      <c r="ELH2168" s="218"/>
      <c r="ELI2168" s="218"/>
      <c r="ELJ2168" s="218"/>
      <c r="ELK2168" s="218"/>
      <c r="ELL2168" s="218"/>
      <c r="ELM2168" s="218"/>
      <c r="ELN2168" s="218"/>
      <c r="ELO2168" s="218"/>
      <c r="ELP2168" s="218"/>
      <c r="ELQ2168" s="218"/>
      <c r="ELR2168" s="218"/>
      <c r="ELS2168" s="218"/>
      <c r="ELT2168" s="218"/>
      <c r="ELU2168" s="218"/>
      <c r="ELV2168" s="218"/>
      <c r="ELW2168" s="218"/>
      <c r="ELX2168" s="218"/>
      <c r="ELY2168" s="218"/>
      <c r="ELZ2168" s="218"/>
      <c r="EMA2168" s="218"/>
      <c r="EMB2168" s="218"/>
      <c r="EMC2168" s="218"/>
      <c r="EMD2168" s="218"/>
      <c r="EME2168" s="218"/>
      <c r="EMF2168" s="218"/>
      <c r="EMG2168" s="218"/>
      <c r="EMH2168" s="218"/>
      <c r="EMI2168" s="218"/>
      <c r="EMJ2168" s="218"/>
      <c r="EMK2168" s="218"/>
      <c r="EML2168" s="218"/>
      <c r="EMM2168" s="218"/>
      <c r="EMN2168" s="218"/>
      <c r="EMO2168" s="218"/>
      <c r="EMP2168" s="218"/>
      <c r="EMQ2168" s="218"/>
      <c r="EMR2168" s="218"/>
      <c r="EMS2168" s="218"/>
      <c r="EMT2168" s="218"/>
      <c r="EMU2168" s="218"/>
      <c r="EMV2168" s="218"/>
      <c r="EMW2168" s="218"/>
      <c r="EMX2168" s="218"/>
      <c r="EMY2168" s="218"/>
      <c r="EMZ2168" s="218"/>
      <c r="ENA2168" s="218"/>
      <c r="ENB2168" s="218"/>
      <c r="ENC2168" s="218"/>
      <c r="END2168" s="218"/>
      <c r="ENE2168" s="218"/>
      <c r="ENF2168" s="218"/>
      <c r="ENG2168" s="218"/>
      <c r="ENH2168" s="218"/>
      <c r="ENI2168" s="218"/>
      <c r="ENJ2168" s="218"/>
      <c r="ENK2168" s="218"/>
      <c r="ENL2168" s="218"/>
      <c r="ENM2168" s="218"/>
      <c r="ENN2168" s="218"/>
      <c r="ENO2168" s="218"/>
      <c r="ENP2168" s="218"/>
      <c r="ENQ2168" s="218"/>
      <c r="ENR2168" s="218"/>
      <c r="ENS2168" s="218"/>
      <c r="ENT2168" s="218"/>
      <c r="ENU2168" s="218"/>
      <c r="ENV2168" s="218"/>
      <c r="ENW2168" s="218"/>
      <c r="ENX2168" s="218"/>
      <c r="ENY2168" s="218"/>
      <c r="ENZ2168" s="218"/>
      <c r="EOA2168" s="218"/>
      <c r="EOB2168" s="218"/>
      <c r="EOC2168" s="218"/>
      <c r="EOD2168" s="218"/>
      <c r="EOE2168" s="218"/>
      <c r="EOF2168" s="218"/>
      <c r="EOG2168" s="218"/>
      <c r="EOH2168" s="218"/>
      <c r="EOI2168" s="218"/>
      <c r="EOJ2168" s="218"/>
      <c r="EOK2168" s="218"/>
      <c r="EOL2168" s="218"/>
      <c r="EOM2168" s="218"/>
      <c r="EON2168" s="218"/>
      <c r="EOO2168" s="218"/>
      <c r="EOP2168" s="218"/>
      <c r="EOQ2168" s="218"/>
      <c r="EOR2168" s="218"/>
      <c r="EOS2168" s="218"/>
      <c r="EOT2168" s="218"/>
      <c r="EOU2168" s="218"/>
      <c r="EOV2168" s="218"/>
      <c r="EOW2168" s="218"/>
      <c r="EOX2168" s="218"/>
      <c r="EOY2168" s="218"/>
      <c r="EOZ2168" s="218"/>
      <c r="EPA2168" s="218"/>
      <c r="EPB2168" s="218"/>
      <c r="EPC2168" s="218"/>
      <c r="EPD2168" s="218"/>
      <c r="EPE2168" s="218"/>
      <c r="EPF2168" s="218"/>
      <c r="EPG2168" s="218"/>
      <c r="EPH2168" s="218"/>
      <c r="EPI2168" s="218"/>
      <c r="EPJ2168" s="218"/>
      <c r="EPK2168" s="218"/>
      <c r="EPL2168" s="218"/>
      <c r="EPM2168" s="218"/>
      <c r="EPN2168" s="218"/>
      <c r="EPO2168" s="218"/>
      <c r="EPP2168" s="218"/>
      <c r="EPQ2168" s="218"/>
      <c r="EPR2168" s="218"/>
      <c r="EPS2168" s="218"/>
      <c r="EPT2168" s="218"/>
      <c r="EPU2168" s="218"/>
      <c r="EPV2168" s="218"/>
      <c r="EPW2168" s="218"/>
      <c r="EPX2168" s="218"/>
      <c r="EPY2168" s="218"/>
      <c r="EPZ2168" s="218"/>
      <c r="EQA2168" s="218"/>
      <c r="EQB2168" s="218"/>
      <c r="EQC2168" s="218"/>
      <c r="EQD2168" s="218"/>
      <c r="EQE2168" s="218"/>
      <c r="EQF2168" s="218"/>
      <c r="EQG2168" s="218"/>
      <c r="EQH2168" s="218"/>
      <c r="EQI2168" s="218"/>
      <c r="EQJ2168" s="218"/>
      <c r="EQK2168" s="218"/>
      <c r="EQL2168" s="218"/>
      <c r="EQM2168" s="218"/>
      <c r="EQN2168" s="218"/>
      <c r="EQO2168" s="218"/>
      <c r="EQP2168" s="218"/>
      <c r="EQQ2168" s="218"/>
      <c r="EQR2168" s="218"/>
      <c r="EQS2168" s="218"/>
      <c r="EQT2168" s="218"/>
      <c r="EQU2168" s="218"/>
      <c r="EQV2168" s="218"/>
      <c r="EQW2168" s="218"/>
      <c r="EQX2168" s="218"/>
      <c r="EQY2168" s="218"/>
      <c r="EQZ2168" s="218"/>
      <c r="ERA2168" s="218"/>
      <c r="ERB2168" s="218"/>
      <c r="ERC2168" s="218"/>
      <c r="ERD2168" s="218"/>
      <c r="ERE2168" s="218"/>
      <c r="ERF2168" s="218"/>
      <c r="ERG2168" s="218"/>
      <c r="ERH2168" s="218"/>
      <c r="ERI2168" s="218"/>
      <c r="ERJ2168" s="218"/>
      <c r="ERK2168" s="218"/>
      <c r="ERL2168" s="218"/>
      <c r="ERM2168" s="218"/>
      <c r="ERN2168" s="218"/>
      <c r="ERO2168" s="218"/>
      <c r="ERP2168" s="218"/>
      <c r="ERQ2168" s="218"/>
      <c r="ERR2168" s="218"/>
      <c r="ERS2168" s="218"/>
      <c r="ERT2168" s="218"/>
      <c r="ERU2168" s="218"/>
      <c r="ERV2168" s="218"/>
      <c r="ERW2168" s="218"/>
      <c r="ERX2168" s="218"/>
      <c r="ERY2168" s="218"/>
      <c r="ERZ2168" s="218"/>
      <c r="ESA2168" s="218"/>
      <c r="ESB2168" s="218"/>
      <c r="ESC2168" s="218"/>
      <c r="ESD2168" s="218"/>
      <c r="ESE2168" s="218"/>
      <c r="ESF2168" s="218"/>
      <c r="ESG2168" s="218"/>
      <c r="ESH2168" s="218"/>
      <c r="ESI2168" s="218"/>
      <c r="ESJ2168" s="218"/>
      <c r="ESK2168" s="218"/>
      <c r="ESL2168" s="218"/>
      <c r="ESM2168" s="218"/>
      <c r="ESN2168" s="218"/>
      <c r="ESO2168" s="218"/>
      <c r="ESP2168" s="218"/>
      <c r="ESQ2168" s="218"/>
      <c r="ESR2168" s="218"/>
      <c r="ESS2168" s="218"/>
      <c r="EST2168" s="218"/>
      <c r="ESU2168" s="218"/>
      <c r="ESV2168" s="218"/>
      <c r="ESW2168" s="218"/>
      <c r="ESX2168" s="218"/>
      <c r="ESY2168" s="218"/>
      <c r="ESZ2168" s="218"/>
      <c r="ETA2168" s="218"/>
      <c r="ETB2168" s="218"/>
      <c r="ETC2168" s="218"/>
      <c r="ETD2168" s="218"/>
      <c r="ETE2168" s="218"/>
      <c r="ETF2168" s="218"/>
      <c r="ETG2168" s="218"/>
      <c r="ETH2168" s="218"/>
      <c r="ETI2168" s="218"/>
      <c r="ETJ2168" s="218"/>
      <c r="ETK2168" s="218"/>
      <c r="ETL2168" s="218"/>
      <c r="ETM2168" s="218"/>
      <c r="ETN2168" s="218"/>
      <c r="ETO2168" s="218"/>
      <c r="ETP2168" s="218"/>
      <c r="ETQ2168" s="218"/>
      <c r="ETR2168" s="218"/>
      <c r="ETS2168" s="218"/>
      <c r="ETT2168" s="218"/>
      <c r="ETU2168" s="218"/>
      <c r="ETV2168" s="218"/>
      <c r="ETW2168" s="218"/>
      <c r="ETX2168" s="218"/>
      <c r="ETY2168" s="218"/>
      <c r="ETZ2168" s="218"/>
      <c r="EUA2168" s="218"/>
      <c r="EUB2168" s="218"/>
      <c r="EUC2168" s="218"/>
      <c r="EUD2168" s="218"/>
      <c r="EUE2168" s="218"/>
      <c r="EUF2168" s="218"/>
      <c r="EUG2168" s="218"/>
      <c r="EUH2168" s="218"/>
      <c r="EUI2168" s="218"/>
      <c r="EUJ2168" s="218"/>
      <c r="EUK2168" s="218"/>
      <c r="EUL2168" s="218"/>
      <c r="EUM2168" s="218"/>
      <c r="EUN2168" s="218"/>
      <c r="EUO2168" s="218"/>
      <c r="EUP2168" s="218"/>
      <c r="EUQ2168" s="218"/>
      <c r="EUR2168" s="218"/>
      <c r="EUS2168" s="218"/>
      <c r="EUT2168" s="218"/>
      <c r="EUU2168" s="218"/>
      <c r="EUV2168" s="218"/>
      <c r="EUW2168" s="218"/>
      <c r="EUX2168" s="218"/>
      <c r="EUY2168" s="218"/>
      <c r="EUZ2168" s="218"/>
      <c r="EVA2168" s="218"/>
      <c r="EVB2168" s="218"/>
      <c r="EVC2168" s="218"/>
      <c r="EVD2168" s="218"/>
      <c r="EVE2168" s="218"/>
      <c r="EVF2168" s="218"/>
      <c r="EVG2168" s="218"/>
      <c r="EVH2168" s="218"/>
      <c r="EVI2168" s="218"/>
      <c r="EVJ2168" s="218"/>
      <c r="EVK2168" s="218"/>
      <c r="EVL2168" s="218"/>
      <c r="EVM2168" s="218"/>
      <c r="EVN2168" s="218"/>
      <c r="EVO2168" s="218"/>
      <c r="EVP2168" s="218"/>
      <c r="EVQ2168" s="218"/>
      <c r="EVR2168" s="218"/>
      <c r="EVS2168" s="218"/>
      <c r="EVT2168" s="218"/>
      <c r="EVU2168" s="218"/>
      <c r="EVV2168" s="218"/>
      <c r="EVW2168" s="218"/>
      <c r="EVX2168" s="218"/>
      <c r="EVY2168" s="218"/>
      <c r="EVZ2168" s="218"/>
      <c r="EWA2168" s="218"/>
      <c r="EWB2168" s="218"/>
      <c r="EWC2168" s="218"/>
      <c r="EWD2168" s="218"/>
      <c r="EWE2168" s="218"/>
      <c r="EWF2168" s="218"/>
      <c r="EWG2168" s="218"/>
      <c r="EWH2168" s="218"/>
      <c r="EWI2168" s="218"/>
      <c r="EWJ2168" s="218"/>
      <c r="EWK2168" s="218"/>
      <c r="EWL2168" s="218"/>
      <c r="EWM2168" s="218"/>
      <c r="EWN2168" s="218"/>
      <c r="EWO2168" s="218"/>
      <c r="EWP2168" s="218"/>
      <c r="EWQ2168" s="218"/>
      <c r="EWR2168" s="218"/>
      <c r="EWS2168" s="218"/>
      <c r="EWT2168" s="218"/>
      <c r="EWU2168" s="218"/>
      <c r="EWV2168" s="218"/>
      <c r="EWW2168" s="218"/>
      <c r="EWX2168" s="218"/>
      <c r="EWY2168" s="218"/>
      <c r="EWZ2168" s="218"/>
      <c r="EXA2168" s="218"/>
      <c r="EXB2168" s="218"/>
      <c r="EXC2168" s="218"/>
      <c r="EXD2168" s="218"/>
      <c r="EXE2168" s="218"/>
      <c r="EXF2168" s="218"/>
      <c r="EXG2168" s="218"/>
      <c r="EXH2168" s="218"/>
      <c r="EXI2168" s="218"/>
      <c r="EXJ2168" s="218"/>
      <c r="EXK2168" s="218"/>
      <c r="EXL2168" s="218"/>
      <c r="EXM2168" s="218"/>
      <c r="EXN2168" s="218"/>
      <c r="EXO2168" s="218"/>
      <c r="EXP2168" s="218"/>
      <c r="EXQ2168" s="218"/>
      <c r="EXR2168" s="218"/>
      <c r="EXS2168" s="218"/>
      <c r="EXT2168" s="218"/>
      <c r="EXU2168" s="218"/>
      <c r="EXV2168" s="218"/>
      <c r="EXW2168" s="218"/>
      <c r="EXX2168" s="218"/>
      <c r="EXY2168" s="218"/>
      <c r="EXZ2168" s="218"/>
      <c r="EYA2168" s="218"/>
      <c r="EYB2168" s="218"/>
      <c r="EYC2168" s="218"/>
      <c r="EYD2168" s="218"/>
      <c r="EYE2168" s="218"/>
      <c r="EYF2168" s="218"/>
      <c r="EYG2168" s="218"/>
      <c r="EYH2168" s="218"/>
      <c r="EYI2168" s="218"/>
      <c r="EYJ2168" s="218"/>
      <c r="EYK2168" s="218"/>
      <c r="EYL2168" s="218"/>
      <c r="EYM2168" s="218"/>
      <c r="EYN2168" s="218"/>
      <c r="EYO2168" s="218"/>
      <c r="EYP2168" s="218"/>
      <c r="EYQ2168" s="218"/>
      <c r="EYR2168" s="218"/>
      <c r="EYS2168" s="218"/>
      <c r="EYT2168" s="218"/>
      <c r="EYU2168" s="218"/>
      <c r="EYV2168" s="218"/>
      <c r="EYW2168" s="218"/>
      <c r="EYX2168" s="218"/>
      <c r="EYY2168" s="218"/>
      <c r="EYZ2168" s="218"/>
      <c r="EZA2168" s="218"/>
      <c r="EZB2168" s="218"/>
      <c r="EZC2168" s="218"/>
      <c r="EZD2168" s="218"/>
      <c r="EZE2168" s="218"/>
      <c r="EZF2168" s="218"/>
      <c r="EZG2168" s="218"/>
      <c r="EZH2168" s="218"/>
      <c r="EZI2168" s="218"/>
      <c r="EZJ2168" s="218"/>
      <c r="EZK2168" s="218"/>
      <c r="EZL2168" s="218"/>
      <c r="EZM2168" s="218"/>
      <c r="EZN2168" s="218"/>
      <c r="EZO2168" s="218"/>
      <c r="EZP2168" s="218"/>
      <c r="EZQ2168" s="218"/>
      <c r="EZR2168" s="218"/>
      <c r="EZS2168" s="218"/>
      <c r="EZT2168" s="218"/>
      <c r="EZU2168" s="218"/>
      <c r="EZV2168" s="218"/>
      <c r="EZW2168" s="218"/>
      <c r="EZX2168" s="218"/>
      <c r="EZY2168" s="218"/>
      <c r="EZZ2168" s="218"/>
      <c r="FAA2168" s="218"/>
      <c r="FAB2168" s="218"/>
      <c r="FAC2168" s="218"/>
      <c r="FAD2168" s="218"/>
      <c r="FAE2168" s="218"/>
      <c r="FAF2168" s="218"/>
      <c r="FAG2168" s="218"/>
      <c r="FAH2168" s="218"/>
      <c r="FAI2168" s="218"/>
      <c r="FAJ2168" s="218"/>
      <c r="FAK2168" s="218"/>
      <c r="FAL2168" s="218"/>
      <c r="FAM2168" s="218"/>
      <c r="FAN2168" s="218"/>
      <c r="FAO2168" s="218"/>
      <c r="FAP2168" s="218"/>
      <c r="FAQ2168" s="218"/>
      <c r="FAR2168" s="218"/>
      <c r="FAS2168" s="218"/>
      <c r="FAT2168" s="218"/>
      <c r="FAU2168" s="218"/>
      <c r="FAV2168" s="218"/>
      <c r="FAW2168" s="218"/>
      <c r="FAX2168" s="218"/>
      <c r="FAY2168" s="218"/>
      <c r="FAZ2168" s="218"/>
      <c r="FBA2168" s="218"/>
      <c r="FBB2168" s="218"/>
      <c r="FBC2168" s="218"/>
      <c r="FBD2168" s="218"/>
      <c r="FBE2168" s="218"/>
      <c r="FBF2168" s="218"/>
      <c r="FBG2168" s="218"/>
      <c r="FBH2168" s="218"/>
      <c r="FBI2168" s="218"/>
      <c r="FBJ2168" s="218"/>
      <c r="FBK2168" s="218"/>
      <c r="FBL2168" s="218"/>
      <c r="FBM2168" s="218"/>
      <c r="FBN2168" s="218"/>
      <c r="FBO2168" s="218"/>
      <c r="FBP2168" s="218"/>
      <c r="FBQ2168" s="218"/>
      <c r="FBR2168" s="218"/>
      <c r="FBS2168" s="218"/>
      <c r="FBT2168" s="218"/>
      <c r="FBU2168" s="218"/>
      <c r="FBV2168" s="218"/>
      <c r="FBW2168" s="218"/>
      <c r="FBX2168" s="218"/>
      <c r="FBY2168" s="218"/>
      <c r="FBZ2168" s="218"/>
      <c r="FCA2168" s="218"/>
      <c r="FCB2168" s="218"/>
      <c r="FCC2168" s="218"/>
      <c r="FCD2168" s="218"/>
      <c r="FCE2168" s="218"/>
      <c r="FCF2168" s="218"/>
      <c r="FCG2168" s="218"/>
      <c r="FCH2168" s="218"/>
      <c r="FCI2168" s="218"/>
      <c r="FCJ2168" s="218"/>
      <c r="FCK2168" s="218"/>
      <c r="FCL2168" s="218"/>
      <c r="FCM2168" s="218"/>
      <c r="FCN2168" s="218"/>
      <c r="FCO2168" s="218"/>
      <c r="FCP2168" s="218"/>
      <c r="FCQ2168" s="218"/>
      <c r="FCR2168" s="218"/>
      <c r="FCS2168" s="218"/>
      <c r="FCT2168" s="218"/>
      <c r="FCU2168" s="218"/>
      <c r="FCV2168" s="218"/>
      <c r="FCW2168" s="218"/>
      <c r="FCX2168" s="218"/>
      <c r="FCY2168" s="218"/>
      <c r="FCZ2168" s="218"/>
      <c r="FDA2168" s="218"/>
      <c r="FDB2168" s="218"/>
      <c r="FDC2168" s="218"/>
      <c r="FDD2168" s="218"/>
      <c r="FDE2168" s="218"/>
      <c r="FDF2168" s="218"/>
      <c r="FDG2168" s="218"/>
      <c r="FDH2168" s="218"/>
      <c r="FDI2168" s="218"/>
      <c r="FDJ2168" s="218"/>
      <c r="FDK2168" s="218"/>
      <c r="FDL2168" s="218"/>
      <c r="FDM2168" s="218"/>
      <c r="FDN2168" s="218"/>
      <c r="FDO2168" s="218"/>
      <c r="FDP2168" s="218"/>
      <c r="FDQ2168" s="218"/>
      <c r="FDR2168" s="218"/>
      <c r="FDS2168" s="218"/>
      <c r="FDT2168" s="218"/>
      <c r="FDU2168" s="218"/>
      <c r="FDV2168" s="218"/>
      <c r="FDW2168" s="218"/>
      <c r="FDX2168" s="218"/>
      <c r="FDY2168" s="218"/>
      <c r="FDZ2168" s="218"/>
      <c r="FEA2168" s="218"/>
      <c r="FEB2168" s="218"/>
      <c r="FEC2168" s="218"/>
      <c r="FED2168" s="218"/>
      <c r="FEE2168" s="218"/>
      <c r="FEF2168" s="218"/>
      <c r="FEG2168" s="218"/>
      <c r="FEH2168" s="218"/>
      <c r="FEI2168" s="218"/>
      <c r="FEJ2168" s="218"/>
      <c r="FEK2168" s="218"/>
      <c r="FEL2168" s="218"/>
      <c r="FEM2168" s="218"/>
      <c r="FEN2168" s="218"/>
      <c r="FEO2168" s="218"/>
      <c r="FEP2168" s="218"/>
      <c r="FEQ2168" s="218"/>
      <c r="FER2168" s="218"/>
      <c r="FES2168" s="218"/>
      <c r="FET2168" s="218"/>
      <c r="FEU2168" s="218"/>
      <c r="FEV2168" s="218"/>
      <c r="FEW2168" s="218"/>
      <c r="FEX2168" s="218"/>
      <c r="FEY2168" s="218"/>
      <c r="FEZ2168" s="218"/>
      <c r="FFA2168" s="218"/>
      <c r="FFB2168" s="218"/>
      <c r="FFC2168" s="218"/>
      <c r="FFD2168" s="218"/>
      <c r="FFE2168" s="218"/>
      <c r="FFF2168" s="218"/>
      <c r="FFG2168" s="218"/>
      <c r="FFH2168" s="218"/>
      <c r="FFI2168" s="218"/>
      <c r="FFJ2168" s="218"/>
      <c r="FFK2168" s="218"/>
      <c r="FFL2168" s="218"/>
      <c r="FFM2168" s="218"/>
      <c r="FFN2168" s="218"/>
      <c r="FFO2168" s="218"/>
      <c r="FFP2168" s="218"/>
      <c r="FFQ2168" s="218"/>
      <c r="FFR2168" s="218"/>
      <c r="FFS2168" s="218"/>
      <c r="FFT2168" s="218"/>
      <c r="FFU2168" s="218"/>
      <c r="FFV2168" s="218"/>
      <c r="FFW2168" s="218"/>
      <c r="FFX2168" s="218"/>
      <c r="FFY2168" s="218"/>
      <c r="FFZ2168" s="218"/>
      <c r="FGA2168" s="218"/>
      <c r="FGB2168" s="218"/>
      <c r="FGC2168" s="218"/>
      <c r="FGD2168" s="218"/>
      <c r="FGE2168" s="218"/>
      <c r="FGF2168" s="218"/>
      <c r="FGG2168" s="218"/>
      <c r="FGH2168" s="218"/>
      <c r="FGI2168" s="218"/>
      <c r="FGJ2168" s="218"/>
      <c r="FGK2168" s="218"/>
      <c r="FGL2168" s="218"/>
      <c r="FGM2168" s="218"/>
      <c r="FGN2168" s="218"/>
      <c r="FGO2168" s="218"/>
      <c r="FGP2168" s="218"/>
      <c r="FGQ2168" s="218"/>
      <c r="FGR2168" s="218"/>
      <c r="FGS2168" s="218"/>
      <c r="FGT2168" s="218"/>
      <c r="FGU2168" s="218"/>
      <c r="FGV2168" s="218"/>
      <c r="FGW2168" s="218"/>
      <c r="FGX2168" s="218"/>
      <c r="FGY2168" s="218"/>
      <c r="FGZ2168" s="218"/>
      <c r="FHA2168" s="218"/>
      <c r="FHB2168" s="218"/>
      <c r="FHC2168" s="218"/>
      <c r="FHD2168" s="218"/>
      <c r="FHE2168" s="218"/>
      <c r="FHF2168" s="218"/>
      <c r="FHG2168" s="218"/>
      <c r="FHH2168" s="218"/>
      <c r="FHI2168" s="218"/>
      <c r="FHJ2168" s="218"/>
      <c r="FHK2168" s="218"/>
      <c r="FHL2168" s="218"/>
      <c r="FHM2168" s="218"/>
      <c r="FHN2168" s="218"/>
      <c r="FHO2168" s="218"/>
      <c r="FHP2168" s="218"/>
      <c r="FHQ2168" s="218"/>
      <c r="FHR2168" s="218"/>
      <c r="FHS2168" s="218"/>
      <c r="FHT2168" s="218"/>
      <c r="FHU2168" s="218"/>
      <c r="FHV2168" s="218"/>
      <c r="FHW2168" s="218"/>
      <c r="FHX2168" s="218"/>
      <c r="FHY2168" s="218"/>
      <c r="FHZ2168" s="218"/>
      <c r="FIA2168" s="218"/>
      <c r="FIB2168" s="218"/>
      <c r="FIC2168" s="218"/>
      <c r="FID2168" s="218"/>
      <c r="FIE2168" s="218"/>
      <c r="FIF2168" s="218"/>
      <c r="FIG2168" s="218"/>
      <c r="FIH2168" s="218"/>
      <c r="FII2168" s="218"/>
      <c r="FIJ2168" s="218"/>
      <c r="FIK2168" s="218"/>
      <c r="FIL2168" s="218"/>
      <c r="FIM2168" s="218"/>
      <c r="FIN2168" s="218"/>
      <c r="FIO2168" s="218"/>
      <c r="FIP2168" s="218"/>
      <c r="FIQ2168" s="218"/>
      <c r="FIR2168" s="218"/>
      <c r="FIS2168" s="218"/>
      <c r="FIT2168" s="218"/>
      <c r="FIU2168" s="218"/>
      <c r="FIV2168" s="218"/>
      <c r="FIW2168" s="218"/>
      <c r="FIX2168" s="218"/>
      <c r="FIY2168" s="218"/>
      <c r="FIZ2168" s="218"/>
      <c r="FJA2168" s="218"/>
      <c r="FJB2168" s="218"/>
      <c r="FJC2168" s="218"/>
      <c r="FJD2168" s="218"/>
      <c r="FJE2168" s="218"/>
      <c r="FJF2168" s="218"/>
      <c r="FJG2168" s="218"/>
      <c r="FJH2168" s="218"/>
      <c r="FJI2168" s="218"/>
      <c r="FJJ2168" s="218"/>
      <c r="FJK2168" s="218"/>
      <c r="FJL2168" s="218"/>
      <c r="FJM2168" s="218"/>
      <c r="FJN2168" s="218"/>
      <c r="FJO2168" s="218"/>
      <c r="FJP2168" s="218"/>
      <c r="FJQ2168" s="218"/>
      <c r="FJR2168" s="218"/>
      <c r="FJS2168" s="218"/>
      <c r="FJT2168" s="218"/>
      <c r="FJU2168" s="218"/>
      <c r="FJV2168" s="218"/>
      <c r="FJW2168" s="218"/>
      <c r="FJX2168" s="218"/>
      <c r="FJY2168" s="218"/>
      <c r="FJZ2168" s="218"/>
      <c r="FKA2168" s="218"/>
      <c r="FKB2168" s="218"/>
      <c r="FKC2168" s="218"/>
      <c r="FKD2168" s="218"/>
      <c r="FKE2168" s="218"/>
      <c r="FKF2168" s="218"/>
      <c r="FKG2168" s="218"/>
      <c r="FKH2168" s="218"/>
      <c r="FKI2168" s="218"/>
      <c r="FKJ2168" s="218"/>
      <c r="FKK2168" s="218"/>
      <c r="FKL2168" s="218"/>
      <c r="FKM2168" s="218"/>
      <c r="FKN2168" s="218"/>
      <c r="FKO2168" s="218"/>
      <c r="FKP2168" s="218"/>
      <c r="FKQ2168" s="218"/>
      <c r="FKR2168" s="218"/>
      <c r="FKS2168" s="218"/>
      <c r="FKT2168" s="218"/>
      <c r="FKU2168" s="218"/>
      <c r="FKV2168" s="218"/>
      <c r="FKW2168" s="218"/>
      <c r="FKX2168" s="218"/>
      <c r="FKY2168" s="218"/>
      <c r="FKZ2168" s="218"/>
      <c r="FLA2168" s="218"/>
      <c r="FLB2168" s="218"/>
      <c r="FLC2168" s="218"/>
      <c r="FLD2168" s="218"/>
      <c r="FLE2168" s="218"/>
      <c r="FLF2168" s="218"/>
      <c r="FLG2168" s="218"/>
      <c r="FLH2168" s="218"/>
      <c r="FLI2168" s="218"/>
      <c r="FLJ2168" s="218"/>
      <c r="FLK2168" s="218"/>
      <c r="FLL2168" s="218"/>
      <c r="FLM2168" s="218"/>
      <c r="FLN2168" s="218"/>
      <c r="FLO2168" s="218"/>
      <c r="FLP2168" s="218"/>
      <c r="FLQ2168" s="218"/>
      <c r="FLR2168" s="218"/>
      <c r="FLS2168" s="218"/>
      <c r="FLT2168" s="218"/>
      <c r="FLU2168" s="218"/>
      <c r="FLV2168" s="218"/>
      <c r="FLW2168" s="218"/>
      <c r="FLX2168" s="218"/>
      <c r="FLY2168" s="218"/>
      <c r="FLZ2168" s="218"/>
      <c r="FMA2168" s="218"/>
      <c r="FMB2168" s="218"/>
      <c r="FMC2168" s="218"/>
      <c r="FMD2168" s="218"/>
      <c r="FME2168" s="218"/>
      <c r="FMF2168" s="218"/>
      <c r="FMG2168" s="218"/>
      <c r="FMH2168" s="218"/>
      <c r="FMI2168" s="218"/>
      <c r="FMJ2168" s="218"/>
      <c r="FMK2168" s="218"/>
      <c r="FML2168" s="218"/>
      <c r="FMM2168" s="218"/>
      <c r="FMN2168" s="218"/>
      <c r="FMO2168" s="218"/>
      <c r="FMP2168" s="218"/>
      <c r="FMQ2168" s="218"/>
      <c r="FMR2168" s="218"/>
      <c r="FMS2168" s="218"/>
      <c r="FMT2168" s="218"/>
      <c r="FMU2168" s="218"/>
      <c r="FMV2168" s="218"/>
      <c r="FMW2168" s="218"/>
      <c r="FMX2168" s="218"/>
      <c r="FMY2168" s="218"/>
      <c r="FMZ2168" s="218"/>
      <c r="FNA2168" s="218"/>
      <c r="FNB2168" s="218"/>
      <c r="FNC2168" s="218"/>
      <c r="FND2168" s="218"/>
      <c r="FNE2168" s="218"/>
      <c r="FNF2168" s="218"/>
      <c r="FNG2168" s="218"/>
      <c r="FNH2168" s="218"/>
      <c r="FNI2168" s="218"/>
      <c r="FNJ2168" s="218"/>
      <c r="FNK2168" s="218"/>
      <c r="FNL2168" s="218"/>
      <c r="FNM2168" s="218"/>
      <c r="FNN2168" s="218"/>
      <c r="FNO2168" s="218"/>
      <c r="FNP2168" s="218"/>
      <c r="FNQ2168" s="218"/>
      <c r="FNR2168" s="218"/>
      <c r="FNS2168" s="218"/>
      <c r="FNT2168" s="218"/>
      <c r="FNU2168" s="218"/>
      <c r="FNV2168" s="218"/>
      <c r="FNW2168" s="218"/>
      <c r="FNX2168" s="218"/>
      <c r="FNY2168" s="218"/>
      <c r="FNZ2168" s="218"/>
      <c r="FOA2168" s="218"/>
      <c r="FOB2168" s="218"/>
      <c r="FOC2168" s="218"/>
      <c r="FOD2168" s="218"/>
      <c r="FOE2168" s="218"/>
      <c r="FOF2168" s="218"/>
      <c r="FOG2168" s="218"/>
      <c r="FOH2168" s="218"/>
      <c r="FOI2168" s="218"/>
      <c r="FOJ2168" s="218"/>
      <c r="FOK2168" s="218"/>
      <c r="FOL2168" s="218"/>
      <c r="FOM2168" s="218"/>
      <c r="FON2168" s="218"/>
      <c r="FOO2168" s="218"/>
      <c r="FOP2168" s="218"/>
      <c r="FOQ2168" s="218"/>
      <c r="FOR2168" s="218"/>
      <c r="FOS2168" s="218"/>
      <c r="FOT2168" s="218"/>
      <c r="FOU2168" s="218"/>
      <c r="FOV2168" s="218"/>
      <c r="FOW2168" s="218"/>
      <c r="FOX2168" s="218"/>
      <c r="FOY2168" s="218"/>
      <c r="FOZ2168" s="218"/>
      <c r="FPA2168" s="218"/>
      <c r="FPB2168" s="218"/>
      <c r="FPC2168" s="218"/>
      <c r="FPD2168" s="218"/>
      <c r="FPE2168" s="218"/>
      <c r="FPF2168" s="218"/>
      <c r="FPG2168" s="218"/>
      <c r="FPH2168" s="218"/>
      <c r="FPI2168" s="218"/>
      <c r="FPJ2168" s="218"/>
      <c r="FPK2168" s="218"/>
      <c r="FPL2168" s="218"/>
      <c r="FPM2168" s="218"/>
      <c r="FPN2168" s="218"/>
      <c r="FPO2168" s="218"/>
      <c r="FPP2168" s="218"/>
      <c r="FPQ2168" s="218"/>
      <c r="FPR2168" s="218"/>
      <c r="FPS2168" s="218"/>
      <c r="FPT2168" s="218"/>
      <c r="FPU2168" s="218"/>
      <c r="FPV2168" s="218"/>
      <c r="FPW2168" s="218"/>
      <c r="FPX2168" s="218"/>
      <c r="FPY2168" s="218"/>
      <c r="FPZ2168" s="218"/>
      <c r="FQA2168" s="218"/>
      <c r="FQB2168" s="218"/>
      <c r="FQC2168" s="218"/>
      <c r="FQD2168" s="218"/>
      <c r="FQE2168" s="218"/>
      <c r="FQF2168" s="218"/>
      <c r="FQG2168" s="218"/>
      <c r="FQH2168" s="218"/>
      <c r="FQI2168" s="218"/>
      <c r="FQJ2168" s="218"/>
      <c r="FQK2168" s="218"/>
      <c r="FQL2168" s="218"/>
      <c r="FQM2168" s="218"/>
      <c r="FQN2168" s="218"/>
      <c r="FQO2168" s="218"/>
      <c r="FQP2168" s="218"/>
      <c r="FQQ2168" s="218"/>
      <c r="FQR2168" s="218"/>
      <c r="FQS2168" s="218"/>
      <c r="FQT2168" s="218"/>
      <c r="FQU2168" s="218"/>
      <c r="FQV2168" s="218"/>
      <c r="FQW2168" s="218"/>
      <c r="FQX2168" s="218"/>
      <c r="FQY2168" s="218"/>
      <c r="FQZ2168" s="218"/>
      <c r="FRA2168" s="218"/>
      <c r="FRB2168" s="218"/>
      <c r="FRC2168" s="218"/>
      <c r="FRD2168" s="218"/>
      <c r="FRE2168" s="218"/>
      <c r="FRF2168" s="218"/>
      <c r="FRG2168" s="218"/>
      <c r="FRH2168" s="218"/>
      <c r="FRI2168" s="218"/>
      <c r="FRJ2168" s="218"/>
      <c r="FRK2168" s="218"/>
      <c r="FRL2168" s="218"/>
      <c r="FRM2168" s="218"/>
      <c r="FRN2168" s="218"/>
      <c r="FRO2168" s="218"/>
      <c r="FRP2168" s="218"/>
      <c r="FRQ2168" s="218"/>
      <c r="FRR2168" s="218"/>
      <c r="FRS2168" s="218"/>
      <c r="FRT2168" s="218"/>
      <c r="FRU2168" s="218"/>
      <c r="FRV2168" s="218"/>
      <c r="FRW2168" s="218"/>
      <c r="FRX2168" s="218"/>
      <c r="FRY2168" s="218"/>
      <c r="FRZ2168" s="218"/>
      <c r="FSA2168" s="218"/>
      <c r="FSB2168" s="218"/>
      <c r="FSC2168" s="218"/>
      <c r="FSD2168" s="218"/>
      <c r="FSE2168" s="218"/>
      <c r="FSF2168" s="218"/>
      <c r="FSG2168" s="218"/>
      <c r="FSH2168" s="218"/>
      <c r="FSI2168" s="218"/>
      <c r="FSJ2168" s="218"/>
      <c r="FSK2168" s="218"/>
      <c r="FSL2168" s="218"/>
      <c r="FSM2168" s="218"/>
      <c r="FSN2168" s="218"/>
      <c r="FSO2168" s="218"/>
      <c r="FSP2168" s="218"/>
      <c r="FSQ2168" s="218"/>
      <c r="FSR2168" s="218"/>
      <c r="FSS2168" s="218"/>
      <c r="FST2168" s="218"/>
      <c r="FSU2168" s="218"/>
      <c r="FSV2168" s="218"/>
      <c r="FSW2168" s="218"/>
      <c r="FSX2168" s="218"/>
      <c r="FSY2168" s="218"/>
      <c r="FSZ2168" s="218"/>
      <c r="FTA2168" s="218"/>
      <c r="FTB2168" s="218"/>
      <c r="FTC2168" s="218"/>
      <c r="FTD2168" s="218"/>
      <c r="FTE2168" s="218"/>
      <c r="FTF2168" s="218"/>
      <c r="FTG2168" s="218"/>
      <c r="FTH2168" s="218"/>
      <c r="FTI2168" s="218"/>
      <c r="FTJ2168" s="218"/>
      <c r="FTK2168" s="218"/>
      <c r="FTL2168" s="218"/>
      <c r="FTM2168" s="218"/>
      <c r="FTN2168" s="218"/>
      <c r="FTO2168" s="218"/>
      <c r="FTP2168" s="218"/>
      <c r="FTQ2168" s="218"/>
      <c r="FTR2168" s="218"/>
      <c r="FTS2168" s="218"/>
      <c r="FTT2168" s="218"/>
      <c r="FTU2168" s="218"/>
      <c r="FTV2168" s="218"/>
      <c r="FTW2168" s="218"/>
      <c r="FTX2168" s="218"/>
      <c r="FTY2168" s="218"/>
      <c r="FTZ2168" s="218"/>
      <c r="FUA2168" s="218"/>
      <c r="FUB2168" s="218"/>
      <c r="FUC2168" s="218"/>
      <c r="FUD2168" s="218"/>
      <c r="FUE2168" s="218"/>
      <c r="FUF2168" s="218"/>
      <c r="FUG2168" s="218"/>
      <c r="FUH2168" s="218"/>
      <c r="FUI2168" s="218"/>
      <c r="FUJ2168" s="218"/>
      <c r="FUK2168" s="218"/>
      <c r="FUL2168" s="218"/>
      <c r="FUM2168" s="218"/>
      <c r="FUN2168" s="218"/>
      <c r="FUO2168" s="218"/>
      <c r="FUP2168" s="218"/>
      <c r="FUQ2168" s="218"/>
      <c r="FUR2168" s="218"/>
      <c r="FUS2168" s="218"/>
      <c r="FUT2168" s="218"/>
      <c r="FUU2168" s="218"/>
      <c r="FUV2168" s="218"/>
      <c r="FUW2168" s="218"/>
      <c r="FUX2168" s="218"/>
      <c r="FUY2168" s="218"/>
      <c r="FUZ2168" s="218"/>
      <c r="FVA2168" s="218"/>
      <c r="FVB2168" s="218"/>
      <c r="FVC2168" s="218"/>
      <c r="FVD2168" s="218"/>
      <c r="FVE2168" s="218"/>
      <c r="FVF2168" s="218"/>
      <c r="FVG2168" s="218"/>
      <c r="FVH2168" s="218"/>
      <c r="FVI2168" s="218"/>
      <c r="FVJ2168" s="218"/>
      <c r="FVK2168" s="218"/>
      <c r="FVL2168" s="218"/>
      <c r="FVM2168" s="218"/>
      <c r="FVN2168" s="218"/>
      <c r="FVO2168" s="218"/>
      <c r="FVP2168" s="218"/>
      <c r="FVQ2168" s="218"/>
      <c r="FVR2168" s="218"/>
      <c r="FVS2168" s="218"/>
      <c r="FVT2168" s="218"/>
      <c r="FVU2168" s="218"/>
      <c r="FVV2168" s="218"/>
      <c r="FVW2168" s="218"/>
      <c r="FVX2168" s="218"/>
      <c r="FVY2168" s="218"/>
      <c r="FVZ2168" s="218"/>
      <c r="FWA2168" s="218"/>
      <c r="FWB2168" s="218"/>
      <c r="FWC2168" s="218"/>
      <c r="FWD2168" s="218"/>
      <c r="FWE2168" s="218"/>
      <c r="FWF2168" s="218"/>
      <c r="FWG2168" s="218"/>
      <c r="FWH2168" s="218"/>
      <c r="FWI2168" s="218"/>
      <c r="FWJ2168" s="218"/>
      <c r="FWK2168" s="218"/>
      <c r="FWL2168" s="218"/>
      <c r="FWM2168" s="218"/>
      <c r="FWN2168" s="218"/>
      <c r="FWO2168" s="218"/>
      <c r="FWP2168" s="218"/>
      <c r="FWQ2168" s="218"/>
      <c r="FWR2168" s="218"/>
      <c r="FWS2168" s="218"/>
      <c r="FWT2168" s="218"/>
      <c r="FWU2168" s="218"/>
      <c r="FWV2168" s="218"/>
      <c r="FWW2168" s="218"/>
      <c r="FWX2168" s="218"/>
      <c r="FWY2168" s="218"/>
      <c r="FWZ2168" s="218"/>
      <c r="FXA2168" s="218"/>
      <c r="FXB2168" s="218"/>
      <c r="FXC2168" s="218"/>
      <c r="FXD2168" s="218"/>
      <c r="FXE2168" s="218"/>
      <c r="FXF2168" s="218"/>
      <c r="FXG2168" s="218"/>
      <c r="FXH2168" s="218"/>
      <c r="FXI2168" s="218"/>
      <c r="FXJ2168" s="218"/>
      <c r="FXK2168" s="218"/>
      <c r="FXL2168" s="218"/>
      <c r="FXM2168" s="218"/>
      <c r="FXN2168" s="218"/>
      <c r="FXO2168" s="218"/>
      <c r="FXP2168" s="218"/>
      <c r="FXQ2168" s="218"/>
      <c r="FXR2168" s="218"/>
      <c r="FXS2168" s="218"/>
      <c r="FXT2168" s="218"/>
      <c r="FXU2168" s="218"/>
      <c r="FXV2168" s="218"/>
      <c r="FXW2168" s="218"/>
      <c r="FXX2168" s="218"/>
      <c r="FXY2168" s="218"/>
      <c r="FXZ2168" s="218"/>
      <c r="FYA2168" s="218"/>
      <c r="FYB2168" s="218"/>
      <c r="FYC2168" s="218"/>
      <c r="FYD2168" s="218"/>
      <c r="FYE2168" s="218"/>
      <c r="FYF2168" s="218"/>
      <c r="FYG2168" s="218"/>
      <c r="FYH2168" s="218"/>
      <c r="FYI2168" s="218"/>
      <c r="FYJ2168" s="218"/>
      <c r="FYK2168" s="218"/>
      <c r="FYL2168" s="218"/>
      <c r="FYM2168" s="218"/>
      <c r="FYN2168" s="218"/>
      <c r="FYO2168" s="218"/>
      <c r="FYP2168" s="218"/>
      <c r="FYQ2168" s="218"/>
      <c r="FYR2168" s="218"/>
      <c r="FYS2168" s="218"/>
      <c r="FYT2168" s="218"/>
      <c r="FYU2168" s="218"/>
      <c r="FYV2168" s="218"/>
      <c r="FYW2168" s="218"/>
      <c r="FYX2168" s="218"/>
      <c r="FYY2168" s="218"/>
      <c r="FYZ2168" s="218"/>
      <c r="FZA2168" s="218"/>
      <c r="FZB2168" s="218"/>
      <c r="FZC2168" s="218"/>
      <c r="FZD2168" s="218"/>
      <c r="FZE2168" s="218"/>
      <c r="FZF2168" s="218"/>
      <c r="FZG2168" s="218"/>
      <c r="FZH2168" s="218"/>
      <c r="FZI2168" s="218"/>
      <c r="FZJ2168" s="218"/>
      <c r="FZK2168" s="218"/>
      <c r="FZL2168" s="218"/>
      <c r="FZM2168" s="218"/>
      <c r="FZN2168" s="218"/>
      <c r="FZO2168" s="218"/>
      <c r="FZP2168" s="218"/>
      <c r="FZQ2168" s="218"/>
      <c r="FZR2168" s="218"/>
      <c r="FZS2168" s="218"/>
      <c r="FZT2168" s="218"/>
      <c r="FZU2168" s="218"/>
      <c r="FZV2168" s="218"/>
      <c r="FZW2168" s="218"/>
      <c r="FZX2168" s="218"/>
      <c r="FZY2168" s="218"/>
      <c r="FZZ2168" s="218"/>
      <c r="GAA2168" s="218"/>
      <c r="GAB2168" s="218"/>
      <c r="GAC2168" s="218"/>
      <c r="GAD2168" s="218"/>
      <c r="GAE2168" s="218"/>
      <c r="GAF2168" s="218"/>
      <c r="GAG2168" s="218"/>
      <c r="GAH2168" s="218"/>
      <c r="GAI2168" s="218"/>
      <c r="GAJ2168" s="218"/>
      <c r="GAK2168" s="218"/>
      <c r="GAL2168" s="218"/>
      <c r="GAM2168" s="218"/>
      <c r="GAN2168" s="218"/>
      <c r="GAO2168" s="218"/>
      <c r="GAP2168" s="218"/>
      <c r="GAQ2168" s="218"/>
      <c r="GAR2168" s="218"/>
      <c r="GAS2168" s="218"/>
      <c r="GAT2168" s="218"/>
      <c r="GAU2168" s="218"/>
      <c r="GAV2168" s="218"/>
      <c r="GAW2168" s="218"/>
      <c r="GAX2168" s="218"/>
      <c r="GAY2168" s="218"/>
      <c r="GAZ2168" s="218"/>
      <c r="GBA2168" s="218"/>
      <c r="GBB2168" s="218"/>
      <c r="GBC2168" s="218"/>
      <c r="GBD2168" s="218"/>
      <c r="GBE2168" s="218"/>
      <c r="GBF2168" s="218"/>
      <c r="GBG2168" s="218"/>
      <c r="GBH2168" s="218"/>
      <c r="GBI2168" s="218"/>
      <c r="GBJ2168" s="218"/>
      <c r="GBK2168" s="218"/>
      <c r="GBL2168" s="218"/>
      <c r="GBM2168" s="218"/>
      <c r="GBN2168" s="218"/>
      <c r="GBO2168" s="218"/>
      <c r="GBP2168" s="218"/>
      <c r="GBQ2168" s="218"/>
      <c r="GBR2168" s="218"/>
      <c r="GBS2168" s="218"/>
      <c r="GBT2168" s="218"/>
      <c r="GBU2168" s="218"/>
      <c r="GBV2168" s="218"/>
      <c r="GBW2168" s="218"/>
      <c r="GBX2168" s="218"/>
      <c r="GBY2168" s="218"/>
      <c r="GBZ2168" s="218"/>
      <c r="GCA2168" s="218"/>
      <c r="GCB2168" s="218"/>
      <c r="GCC2168" s="218"/>
      <c r="GCD2168" s="218"/>
      <c r="GCE2168" s="218"/>
      <c r="GCF2168" s="218"/>
      <c r="GCG2168" s="218"/>
      <c r="GCH2168" s="218"/>
      <c r="GCI2168" s="218"/>
      <c r="GCJ2168" s="218"/>
      <c r="GCK2168" s="218"/>
      <c r="GCL2168" s="218"/>
      <c r="GCM2168" s="218"/>
      <c r="GCN2168" s="218"/>
      <c r="GCO2168" s="218"/>
      <c r="GCP2168" s="218"/>
      <c r="GCQ2168" s="218"/>
      <c r="GCR2168" s="218"/>
      <c r="GCS2168" s="218"/>
      <c r="GCT2168" s="218"/>
      <c r="GCU2168" s="218"/>
      <c r="GCV2168" s="218"/>
      <c r="GCW2168" s="218"/>
      <c r="GCX2168" s="218"/>
      <c r="GCY2168" s="218"/>
      <c r="GCZ2168" s="218"/>
      <c r="GDA2168" s="218"/>
      <c r="GDB2168" s="218"/>
      <c r="GDC2168" s="218"/>
      <c r="GDD2168" s="218"/>
      <c r="GDE2168" s="218"/>
      <c r="GDF2168" s="218"/>
      <c r="GDG2168" s="218"/>
      <c r="GDH2168" s="218"/>
      <c r="GDI2168" s="218"/>
      <c r="GDJ2168" s="218"/>
      <c r="GDK2168" s="218"/>
      <c r="GDL2168" s="218"/>
      <c r="GDM2168" s="218"/>
      <c r="GDN2168" s="218"/>
      <c r="GDO2168" s="218"/>
      <c r="GDP2168" s="218"/>
      <c r="GDQ2168" s="218"/>
      <c r="GDR2168" s="218"/>
      <c r="GDS2168" s="218"/>
      <c r="GDT2168" s="218"/>
      <c r="GDU2168" s="218"/>
      <c r="GDV2168" s="218"/>
      <c r="GDW2168" s="218"/>
      <c r="GDX2168" s="218"/>
      <c r="GDY2168" s="218"/>
      <c r="GDZ2168" s="218"/>
      <c r="GEA2168" s="218"/>
      <c r="GEB2168" s="218"/>
      <c r="GEC2168" s="218"/>
      <c r="GED2168" s="218"/>
      <c r="GEE2168" s="218"/>
      <c r="GEF2168" s="218"/>
      <c r="GEG2168" s="218"/>
      <c r="GEH2168" s="218"/>
      <c r="GEI2168" s="218"/>
      <c r="GEJ2168" s="218"/>
      <c r="GEK2168" s="218"/>
      <c r="GEL2168" s="218"/>
      <c r="GEM2168" s="218"/>
      <c r="GEN2168" s="218"/>
      <c r="GEO2168" s="218"/>
      <c r="GEP2168" s="218"/>
      <c r="GEQ2168" s="218"/>
      <c r="GER2168" s="218"/>
      <c r="GES2168" s="218"/>
      <c r="GET2168" s="218"/>
      <c r="GEU2168" s="218"/>
      <c r="GEV2168" s="218"/>
      <c r="GEW2168" s="218"/>
      <c r="GEX2168" s="218"/>
      <c r="GEY2168" s="218"/>
      <c r="GEZ2168" s="218"/>
      <c r="GFA2168" s="218"/>
      <c r="GFB2168" s="218"/>
      <c r="GFC2168" s="218"/>
      <c r="GFD2168" s="218"/>
      <c r="GFE2168" s="218"/>
      <c r="GFF2168" s="218"/>
      <c r="GFG2168" s="218"/>
      <c r="GFH2168" s="218"/>
      <c r="GFI2168" s="218"/>
      <c r="GFJ2168" s="218"/>
      <c r="GFK2168" s="218"/>
      <c r="GFL2168" s="218"/>
      <c r="GFM2168" s="218"/>
      <c r="GFN2168" s="218"/>
      <c r="GFO2168" s="218"/>
      <c r="GFP2168" s="218"/>
      <c r="GFQ2168" s="218"/>
      <c r="GFR2168" s="218"/>
      <c r="GFS2168" s="218"/>
      <c r="GFT2168" s="218"/>
      <c r="GFU2168" s="218"/>
      <c r="GFV2168" s="218"/>
      <c r="GFW2168" s="218"/>
      <c r="GFX2168" s="218"/>
      <c r="GFY2168" s="218"/>
      <c r="GFZ2168" s="218"/>
      <c r="GGA2168" s="218"/>
      <c r="GGB2168" s="218"/>
      <c r="GGC2168" s="218"/>
      <c r="GGD2168" s="218"/>
      <c r="GGE2168" s="218"/>
      <c r="GGF2168" s="218"/>
      <c r="GGG2168" s="218"/>
      <c r="GGH2168" s="218"/>
      <c r="GGI2168" s="218"/>
      <c r="GGJ2168" s="218"/>
      <c r="GGK2168" s="218"/>
      <c r="GGL2168" s="218"/>
      <c r="GGM2168" s="218"/>
      <c r="GGN2168" s="218"/>
      <c r="GGO2168" s="218"/>
      <c r="GGP2168" s="218"/>
      <c r="GGQ2168" s="218"/>
      <c r="GGR2168" s="218"/>
      <c r="GGS2168" s="218"/>
      <c r="GGT2168" s="218"/>
      <c r="GGU2168" s="218"/>
      <c r="GGV2168" s="218"/>
      <c r="GGW2168" s="218"/>
      <c r="GGX2168" s="218"/>
      <c r="GGY2168" s="218"/>
      <c r="GGZ2168" s="218"/>
      <c r="GHA2168" s="218"/>
      <c r="GHB2168" s="218"/>
      <c r="GHC2168" s="218"/>
      <c r="GHD2168" s="218"/>
      <c r="GHE2168" s="218"/>
      <c r="GHF2168" s="218"/>
      <c r="GHG2168" s="218"/>
      <c r="GHH2168" s="218"/>
      <c r="GHI2168" s="218"/>
      <c r="GHJ2168" s="218"/>
      <c r="GHK2168" s="218"/>
      <c r="GHL2168" s="218"/>
      <c r="GHM2168" s="218"/>
      <c r="GHN2168" s="218"/>
      <c r="GHO2168" s="218"/>
      <c r="GHP2168" s="218"/>
      <c r="GHQ2168" s="218"/>
      <c r="GHR2168" s="218"/>
      <c r="GHS2168" s="218"/>
      <c r="GHT2168" s="218"/>
      <c r="GHU2168" s="218"/>
      <c r="GHV2168" s="218"/>
      <c r="GHW2168" s="218"/>
      <c r="GHX2168" s="218"/>
      <c r="GHY2168" s="218"/>
      <c r="GHZ2168" s="218"/>
      <c r="GIA2168" s="218"/>
      <c r="GIB2168" s="218"/>
      <c r="GIC2168" s="218"/>
      <c r="GID2168" s="218"/>
      <c r="GIE2168" s="218"/>
      <c r="GIF2168" s="218"/>
      <c r="GIG2168" s="218"/>
      <c r="GIH2168" s="218"/>
      <c r="GII2168" s="218"/>
      <c r="GIJ2168" s="218"/>
      <c r="GIK2168" s="218"/>
      <c r="GIL2168" s="218"/>
      <c r="GIM2168" s="218"/>
      <c r="GIN2168" s="218"/>
      <c r="GIO2168" s="218"/>
      <c r="GIP2168" s="218"/>
      <c r="GIQ2168" s="218"/>
      <c r="GIR2168" s="218"/>
      <c r="GIS2168" s="218"/>
      <c r="GIT2168" s="218"/>
      <c r="GIU2168" s="218"/>
      <c r="GIV2168" s="218"/>
      <c r="GIW2168" s="218"/>
      <c r="GIX2168" s="218"/>
      <c r="GIY2168" s="218"/>
      <c r="GIZ2168" s="218"/>
      <c r="GJA2168" s="218"/>
      <c r="GJB2168" s="218"/>
      <c r="GJC2168" s="218"/>
      <c r="GJD2168" s="218"/>
      <c r="GJE2168" s="218"/>
      <c r="GJF2168" s="218"/>
      <c r="GJG2168" s="218"/>
      <c r="GJH2168" s="218"/>
      <c r="GJI2168" s="218"/>
      <c r="GJJ2168" s="218"/>
      <c r="GJK2168" s="218"/>
      <c r="GJL2168" s="218"/>
      <c r="GJM2168" s="218"/>
      <c r="GJN2168" s="218"/>
      <c r="GJO2168" s="218"/>
      <c r="GJP2168" s="218"/>
      <c r="GJQ2168" s="218"/>
      <c r="GJR2168" s="218"/>
      <c r="GJS2168" s="218"/>
      <c r="GJT2168" s="218"/>
      <c r="GJU2168" s="218"/>
      <c r="GJV2168" s="218"/>
      <c r="GJW2168" s="218"/>
      <c r="GJX2168" s="218"/>
      <c r="GJY2168" s="218"/>
      <c r="GJZ2168" s="218"/>
      <c r="GKA2168" s="218"/>
      <c r="GKB2168" s="218"/>
      <c r="GKC2168" s="218"/>
      <c r="GKD2168" s="218"/>
      <c r="GKE2168" s="218"/>
      <c r="GKF2168" s="218"/>
      <c r="GKG2168" s="218"/>
      <c r="GKH2168" s="218"/>
      <c r="GKI2168" s="218"/>
      <c r="GKJ2168" s="218"/>
      <c r="GKK2168" s="218"/>
      <c r="GKL2168" s="218"/>
      <c r="GKM2168" s="218"/>
      <c r="GKN2168" s="218"/>
      <c r="GKO2168" s="218"/>
      <c r="GKP2168" s="218"/>
      <c r="GKQ2168" s="218"/>
      <c r="GKR2168" s="218"/>
      <c r="GKS2168" s="218"/>
      <c r="GKT2168" s="218"/>
      <c r="GKU2168" s="218"/>
      <c r="GKV2168" s="218"/>
      <c r="GKW2168" s="218"/>
      <c r="GKX2168" s="218"/>
      <c r="GKY2168" s="218"/>
      <c r="GKZ2168" s="218"/>
      <c r="GLA2168" s="218"/>
      <c r="GLB2168" s="218"/>
      <c r="GLC2168" s="218"/>
      <c r="GLD2168" s="218"/>
      <c r="GLE2168" s="218"/>
      <c r="GLF2168" s="218"/>
      <c r="GLG2168" s="218"/>
      <c r="GLH2168" s="218"/>
      <c r="GLI2168" s="218"/>
      <c r="GLJ2168" s="218"/>
      <c r="GLK2168" s="218"/>
      <c r="GLL2168" s="218"/>
      <c r="GLM2168" s="218"/>
      <c r="GLN2168" s="218"/>
      <c r="GLO2168" s="218"/>
      <c r="GLP2168" s="218"/>
      <c r="GLQ2168" s="218"/>
      <c r="GLR2168" s="218"/>
      <c r="GLS2168" s="218"/>
      <c r="GLT2168" s="218"/>
      <c r="GLU2168" s="218"/>
      <c r="GLV2168" s="218"/>
      <c r="GLW2168" s="218"/>
      <c r="GLX2168" s="218"/>
      <c r="GLY2168" s="218"/>
      <c r="GLZ2168" s="218"/>
      <c r="GMA2168" s="218"/>
      <c r="GMB2168" s="218"/>
      <c r="GMC2168" s="218"/>
      <c r="GMD2168" s="218"/>
      <c r="GME2168" s="218"/>
      <c r="GMF2168" s="218"/>
      <c r="GMG2168" s="218"/>
      <c r="GMH2168" s="218"/>
      <c r="GMI2168" s="218"/>
      <c r="GMJ2168" s="218"/>
      <c r="GMK2168" s="218"/>
      <c r="GML2168" s="218"/>
      <c r="GMM2168" s="218"/>
      <c r="GMN2168" s="218"/>
      <c r="GMO2168" s="218"/>
      <c r="GMP2168" s="218"/>
      <c r="GMQ2168" s="218"/>
      <c r="GMR2168" s="218"/>
      <c r="GMS2168" s="218"/>
      <c r="GMT2168" s="218"/>
      <c r="GMU2168" s="218"/>
      <c r="GMV2168" s="218"/>
      <c r="GMW2168" s="218"/>
      <c r="GMX2168" s="218"/>
      <c r="GMY2168" s="218"/>
      <c r="GMZ2168" s="218"/>
      <c r="GNA2168" s="218"/>
      <c r="GNB2168" s="218"/>
      <c r="GNC2168" s="218"/>
      <c r="GND2168" s="218"/>
      <c r="GNE2168" s="218"/>
      <c r="GNF2168" s="218"/>
      <c r="GNG2168" s="218"/>
      <c r="GNH2168" s="218"/>
      <c r="GNI2168" s="218"/>
      <c r="GNJ2168" s="218"/>
      <c r="GNK2168" s="218"/>
      <c r="GNL2168" s="218"/>
      <c r="GNM2168" s="218"/>
      <c r="GNN2168" s="218"/>
      <c r="GNO2168" s="218"/>
      <c r="GNP2168" s="218"/>
      <c r="GNQ2168" s="218"/>
      <c r="GNR2168" s="218"/>
      <c r="GNS2168" s="218"/>
      <c r="GNT2168" s="218"/>
      <c r="GNU2168" s="218"/>
      <c r="GNV2168" s="218"/>
      <c r="GNW2168" s="218"/>
      <c r="GNX2168" s="218"/>
      <c r="GNY2168" s="218"/>
      <c r="GNZ2168" s="218"/>
      <c r="GOA2168" s="218"/>
      <c r="GOB2168" s="218"/>
      <c r="GOC2168" s="218"/>
      <c r="GOD2168" s="218"/>
      <c r="GOE2168" s="218"/>
      <c r="GOF2168" s="218"/>
      <c r="GOG2168" s="218"/>
      <c r="GOH2168" s="218"/>
      <c r="GOI2168" s="218"/>
      <c r="GOJ2168" s="218"/>
      <c r="GOK2168" s="218"/>
      <c r="GOL2168" s="218"/>
      <c r="GOM2168" s="218"/>
      <c r="GON2168" s="218"/>
      <c r="GOO2168" s="218"/>
      <c r="GOP2168" s="218"/>
      <c r="GOQ2168" s="218"/>
      <c r="GOR2168" s="218"/>
      <c r="GOS2168" s="218"/>
      <c r="GOT2168" s="218"/>
      <c r="GOU2168" s="218"/>
      <c r="GOV2168" s="218"/>
      <c r="GOW2168" s="218"/>
      <c r="GOX2168" s="218"/>
      <c r="GOY2168" s="218"/>
      <c r="GOZ2168" s="218"/>
      <c r="GPA2168" s="218"/>
      <c r="GPB2168" s="218"/>
      <c r="GPC2168" s="218"/>
      <c r="GPD2168" s="218"/>
      <c r="GPE2168" s="218"/>
      <c r="GPF2168" s="218"/>
      <c r="GPG2168" s="218"/>
      <c r="GPH2168" s="218"/>
      <c r="GPI2168" s="218"/>
      <c r="GPJ2168" s="218"/>
      <c r="GPK2168" s="218"/>
      <c r="GPL2168" s="218"/>
      <c r="GPM2168" s="218"/>
      <c r="GPN2168" s="218"/>
      <c r="GPO2168" s="218"/>
      <c r="GPP2168" s="218"/>
      <c r="GPQ2168" s="218"/>
      <c r="GPR2168" s="218"/>
      <c r="GPS2168" s="218"/>
      <c r="GPT2168" s="218"/>
      <c r="GPU2168" s="218"/>
      <c r="GPV2168" s="218"/>
      <c r="GPW2168" s="218"/>
      <c r="GPX2168" s="218"/>
      <c r="GPY2168" s="218"/>
      <c r="GPZ2168" s="218"/>
      <c r="GQA2168" s="218"/>
      <c r="GQB2168" s="218"/>
      <c r="GQC2168" s="218"/>
      <c r="GQD2168" s="218"/>
      <c r="GQE2168" s="218"/>
      <c r="GQF2168" s="218"/>
      <c r="GQG2168" s="218"/>
      <c r="GQH2168" s="218"/>
      <c r="GQI2168" s="218"/>
      <c r="GQJ2168" s="218"/>
      <c r="GQK2168" s="218"/>
      <c r="GQL2168" s="218"/>
      <c r="GQM2168" s="218"/>
      <c r="GQN2168" s="218"/>
      <c r="GQO2168" s="218"/>
      <c r="GQP2168" s="218"/>
      <c r="GQQ2168" s="218"/>
      <c r="GQR2168" s="218"/>
      <c r="GQS2168" s="218"/>
      <c r="GQT2168" s="218"/>
      <c r="GQU2168" s="218"/>
      <c r="GQV2168" s="218"/>
      <c r="GQW2168" s="218"/>
      <c r="GQX2168" s="218"/>
      <c r="GQY2168" s="218"/>
      <c r="GQZ2168" s="218"/>
      <c r="GRA2168" s="218"/>
      <c r="GRB2168" s="218"/>
      <c r="GRC2168" s="218"/>
      <c r="GRD2168" s="218"/>
      <c r="GRE2168" s="218"/>
      <c r="GRF2168" s="218"/>
      <c r="GRG2168" s="218"/>
      <c r="GRH2168" s="218"/>
      <c r="GRI2168" s="218"/>
      <c r="GRJ2168" s="218"/>
      <c r="GRK2168" s="218"/>
      <c r="GRL2168" s="218"/>
      <c r="GRM2168" s="218"/>
      <c r="GRN2168" s="218"/>
      <c r="GRO2168" s="218"/>
      <c r="GRP2168" s="218"/>
      <c r="GRQ2168" s="218"/>
      <c r="GRR2168" s="218"/>
      <c r="GRS2168" s="218"/>
      <c r="GRT2168" s="218"/>
      <c r="GRU2168" s="218"/>
      <c r="GRV2168" s="218"/>
      <c r="GRW2168" s="218"/>
      <c r="GRX2168" s="218"/>
      <c r="GRY2168" s="218"/>
      <c r="GRZ2168" s="218"/>
      <c r="GSA2168" s="218"/>
      <c r="GSB2168" s="218"/>
      <c r="GSC2168" s="218"/>
      <c r="GSD2168" s="218"/>
      <c r="GSE2168" s="218"/>
      <c r="GSF2168" s="218"/>
      <c r="GSG2168" s="218"/>
      <c r="GSH2168" s="218"/>
      <c r="GSI2168" s="218"/>
      <c r="GSJ2168" s="218"/>
      <c r="GSK2168" s="218"/>
      <c r="GSL2168" s="218"/>
      <c r="GSM2168" s="218"/>
      <c r="GSN2168" s="218"/>
      <c r="GSO2168" s="218"/>
      <c r="GSP2168" s="218"/>
      <c r="GSQ2168" s="218"/>
      <c r="GSR2168" s="218"/>
      <c r="GSS2168" s="218"/>
      <c r="GST2168" s="218"/>
      <c r="GSU2168" s="218"/>
      <c r="GSV2168" s="218"/>
      <c r="GSW2168" s="218"/>
      <c r="GSX2168" s="218"/>
      <c r="GSY2168" s="218"/>
      <c r="GSZ2168" s="218"/>
      <c r="GTA2168" s="218"/>
      <c r="GTB2168" s="218"/>
      <c r="GTC2168" s="218"/>
      <c r="GTD2168" s="218"/>
      <c r="GTE2168" s="218"/>
      <c r="GTF2168" s="218"/>
      <c r="GTG2168" s="218"/>
      <c r="GTH2168" s="218"/>
      <c r="GTI2168" s="218"/>
      <c r="GTJ2168" s="218"/>
      <c r="GTK2168" s="218"/>
      <c r="GTL2168" s="218"/>
      <c r="GTM2168" s="218"/>
      <c r="GTN2168" s="218"/>
      <c r="GTO2168" s="218"/>
      <c r="GTP2168" s="218"/>
      <c r="GTQ2168" s="218"/>
      <c r="GTR2168" s="218"/>
      <c r="GTS2168" s="218"/>
      <c r="GTT2168" s="218"/>
      <c r="GTU2168" s="218"/>
      <c r="GTV2168" s="218"/>
      <c r="GTW2168" s="218"/>
      <c r="GTX2168" s="218"/>
      <c r="GTY2168" s="218"/>
      <c r="GTZ2168" s="218"/>
      <c r="GUA2168" s="218"/>
      <c r="GUB2168" s="218"/>
      <c r="GUC2168" s="218"/>
      <c r="GUD2168" s="218"/>
      <c r="GUE2168" s="218"/>
      <c r="GUF2168" s="218"/>
      <c r="GUG2168" s="218"/>
      <c r="GUH2168" s="218"/>
      <c r="GUI2168" s="218"/>
      <c r="GUJ2168" s="218"/>
      <c r="GUK2168" s="218"/>
      <c r="GUL2168" s="218"/>
      <c r="GUM2168" s="218"/>
      <c r="GUN2168" s="218"/>
      <c r="GUO2168" s="218"/>
      <c r="GUP2168" s="218"/>
      <c r="GUQ2168" s="218"/>
      <c r="GUR2168" s="218"/>
      <c r="GUS2168" s="218"/>
      <c r="GUT2168" s="218"/>
      <c r="GUU2168" s="218"/>
      <c r="GUV2168" s="218"/>
      <c r="GUW2168" s="218"/>
      <c r="GUX2168" s="218"/>
      <c r="GUY2168" s="218"/>
      <c r="GUZ2168" s="218"/>
      <c r="GVA2168" s="218"/>
      <c r="GVB2168" s="218"/>
      <c r="GVC2168" s="218"/>
      <c r="GVD2168" s="218"/>
      <c r="GVE2168" s="218"/>
      <c r="GVF2168" s="218"/>
      <c r="GVG2168" s="218"/>
      <c r="GVH2168" s="218"/>
      <c r="GVI2168" s="218"/>
      <c r="GVJ2168" s="218"/>
      <c r="GVK2168" s="218"/>
      <c r="GVL2168" s="218"/>
      <c r="GVM2168" s="218"/>
      <c r="GVN2168" s="218"/>
      <c r="GVO2168" s="218"/>
      <c r="GVP2168" s="218"/>
      <c r="GVQ2168" s="218"/>
      <c r="GVR2168" s="218"/>
      <c r="GVS2168" s="218"/>
      <c r="GVT2168" s="218"/>
      <c r="GVU2168" s="218"/>
      <c r="GVV2168" s="218"/>
      <c r="GVW2168" s="218"/>
      <c r="GVX2168" s="218"/>
      <c r="GVY2168" s="218"/>
      <c r="GVZ2168" s="218"/>
      <c r="GWA2168" s="218"/>
      <c r="GWB2168" s="218"/>
      <c r="GWC2168" s="218"/>
      <c r="GWD2168" s="218"/>
      <c r="GWE2168" s="218"/>
      <c r="GWF2168" s="218"/>
      <c r="GWG2168" s="218"/>
      <c r="GWH2168" s="218"/>
      <c r="GWI2168" s="218"/>
      <c r="GWJ2168" s="218"/>
      <c r="GWK2168" s="218"/>
      <c r="GWL2168" s="218"/>
      <c r="GWM2168" s="218"/>
      <c r="GWN2168" s="218"/>
      <c r="GWO2168" s="218"/>
      <c r="GWP2168" s="218"/>
      <c r="GWQ2168" s="218"/>
      <c r="GWR2168" s="218"/>
      <c r="GWS2168" s="218"/>
      <c r="GWT2168" s="218"/>
      <c r="GWU2168" s="218"/>
      <c r="GWV2168" s="218"/>
      <c r="GWW2168" s="218"/>
      <c r="GWX2168" s="218"/>
      <c r="GWY2168" s="218"/>
      <c r="GWZ2168" s="218"/>
      <c r="GXA2168" s="218"/>
      <c r="GXB2168" s="218"/>
      <c r="GXC2168" s="218"/>
      <c r="GXD2168" s="218"/>
      <c r="GXE2168" s="218"/>
      <c r="GXF2168" s="218"/>
      <c r="GXG2168" s="218"/>
      <c r="GXH2168" s="218"/>
      <c r="GXI2168" s="218"/>
      <c r="GXJ2168" s="218"/>
      <c r="GXK2168" s="218"/>
      <c r="GXL2168" s="218"/>
      <c r="GXM2168" s="218"/>
      <c r="GXN2168" s="218"/>
      <c r="GXO2168" s="218"/>
      <c r="GXP2168" s="218"/>
      <c r="GXQ2168" s="218"/>
      <c r="GXR2168" s="218"/>
      <c r="GXS2168" s="218"/>
      <c r="GXT2168" s="218"/>
      <c r="GXU2168" s="218"/>
      <c r="GXV2168" s="218"/>
      <c r="GXW2168" s="218"/>
      <c r="GXX2168" s="218"/>
      <c r="GXY2168" s="218"/>
      <c r="GXZ2168" s="218"/>
      <c r="GYA2168" s="218"/>
      <c r="GYB2168" s="218"/>
      <c r="GYC2168" s="218"/>
      <c r="GYD2168" s="218"/>
      <c r="GYE2168" s="218"/>
      <c r="GYF2168" s="218"/>
      <c r="GYG2168" s="218"/>
      <c r="GYH2168" s="218"/>
      <c r="GYI2168" s="218"/>
      <c r="GYJ2168" s="218"/>
      <c r="GYK2168" s="218"/>
      <c r="GYL2168" s="218"/>
      <c r="GYM2168" s="218"/>
      <c r="GYN2168" s="218"/>
      <c r="GYO2168" s="218"/>
      <c r="GYP2168" s="218"/>
      <c r="GYQ2168" s="218"/>
      <c r="GYR2168" s="218"/>
      <c r="GYS2168" s="218"/>
      <c r="GYT2168" s="218"/>
      <c r="GYU2168" s="218"/>
      <c r="GYV2168" s="218"/>
      <c r="GYW2168" s="218"/>
      <c r="GYX2168" s="218"/>
      <c r="GYY2168" s="218"/>
      <c r="GYZ2168" s="218"/>
      <c r="GZA2168" s="218"/>
      <c r="GZB2168" s="218"/>
      <c r="GZC2168" s="218"/>
      <c r="GZD2168" s="218"/>
      <c r="GZE2168" s="218"/>
      <c r="GZF2168" s="218"/>
      <c r="GZG2168" s="218"/>
      <c r="GZH2168" s="218"/>
      <c r="GZI2168" s="218"/>
      <c r="GZJ2168" s="218"/>
      <c r="GZK2168" s="218"/>
      <c r="GZL2168" s="218"/>
      <c r="GZM2168" s="218"/>
      <c r="GZN2168" s="218"/>
      <c r="GZO2168" s="218"/>
      <c r="GZP2168" s="218"/>
      <c r="GZQ2168" s="218"/>
      <c r="GZR2168" s="218"/>
      <c r="GZS2168" s="218"/>
      <c r="GZT2168" s="218"/>
      <c r="GZU2168" s="218"/>
      <c r="GZV2168" s="218"/>
      <c r="GZW2168" s="218"/>
      <c r="GZX2168" s="218"/>
      <c r="GZY2168" s="218"/>
      <c r="GZZ2168" s="218"/>
      <c r="HAA2168" s="218"/>
      <c r="HAB2168" s="218"/>
      <c r="HAC2168" s="218"/>
      <c r="HAD2168" s="218"/>
      <c r="HAE2168" s="218"/>
      <c r="HAF2168" s="218"/>
      <c r="HAG2168" s="218"/>
      <c r="HAH2168" s="218"/>
      <c r="HAI2168" s="218"/>
      <c r="HAJ2168" s="218"/>
      <c r="HAK2168" s="218"/>
      <c r="HAL2168" s="218"/>
      <c r="HAM2168" s="218"/>
      <c r="HAN2168" s="218"/>
      <c r="HAO2168" s="218"/>
      <c r="HAP2168" s="218"/>
      <c r="HAQ2168" s="218"/>
      <c r="HAR2168" s="218"/>
      <c r="HAS2168" s="218"/>
      <c r="HAT2168" s="218"/>
      <c r="HAU2168" s="218"/>
      <c r="HAV2168" s="218"/>
      <c r="HAW2168" s="218"/>
      <c r="HAX2168" s="218"/>
      <c r="HAY2168" s="218"/>
      <c r="HAZ2168" s="218"/>
      <c r="HBA2168" s="218"/>
      <c r="HBB2168" s="218"/>
      <c r="HBC2168" s="218"/>
      <c r="HBD2168" s="218"/>
      <c r="HBE2168" s="218"/>
      <c r="HBF2168" s="218"/>
      <c r="HBG2168" s="218"/>
      <c r="HBH2168" s="218"/>
      <c r="HBI2168" s="218"/>
      <c r="HBJ2168" s="218"/>
      <c r="HBK2168" s="218"/>
      <c r="HBL2168" s="218"/>
      <c r="HBM2168" s="218"/>
      <c r="HBN2168" s="218"/>
      <c r="HBO2168" s="218"/>
      <c r="HBP2168" s="218"/>
      <c r="HBQ2168" s="218"/>
      <c r="HBR2168" s="218"/>
      <c r="HBS2168" s="218"/>
      <c r="HBT2168" s="218"/>
      <c r="HBU2168" s="218"/>
      <c r="HBV2168" s="218"/>
      <c r="HBW2168" s="218"/>
      <c r="HBX2168" s="218"/>
      <c r="HBY2168" s="218"/>
      <c r="HBZ2168" s="218"/>
      <c r="HCA2168" s="218"/>
      <c r="HCB2168" s="218"/>
      <c r="HCC2168" s="218"/>
      <c r="HCD2168" s="218"/>
      <c r="HCE2168" s="218"/>
      <c r="HCF2168" s="218"/>
      <c r="HCG2168" s="218"/>
      <c r="HCH2168" s="218"/>
      <c r="HCI2168" s="218"/>
      <c r="HCJ2168" s="218"/>
      <c r="HCK2168" s="218"/>
      <c r="HCL2168" s="218"/>
      <c r="HCM2168" s="218"/>
      <c r="HCN2168" s="218"/>
      <c r="HCO2168" s="218"/>
      <c r="HCP2168" s="218"/>
      <c r="HCQ2168" s="218"/>
      <c r="HCR2168" s="218"/>
      <c r="HCS2168" s="218"/>
      <c r="HCT2168" s="218"/>
      <c r="HCU2168" s="218"/>
      <c r="HCV2168" s="218"/>
      <c r="HCW2168" s="218"/>
      <c r="HCX2168" s="218"/>
      <c r="HCY2168" s="218"/>
      <c r="HCZ2168" s="218"/>
      <c r="HDA2168" s="218"/>
      <c r="HDB2168" s="218"/>
      <c r="HDC2168" s="218"/>
      <c r="HDD2168" s="218"/>
      <c r="HDE2168" s="218"/>
      <c r="HDF2168" s="218"/>
      <c r="HDG2168" s="218"/>
      <c r="HDH2168" s="218"/>
      <c r="HDI2168" s="218"/>
      <c r="HDJ2168" s="218"/>
      <c r="HDK2168" s="218"/>
      <c r="HDL2168" s="218"/>
      <c r="HDM2168" s="218"/>
      <c r="HDN2168" s="218"/>
      <c r="HDO2168" s="218"/>
      <c r="HDP2168" s="218"/>
      <c r="HDQ2168" s="218"/>
      <c r="HDR2168" s="218"/>
      <c r="HDS2168" s="218"/>
      <c r="HDT2168" s="218"/>
      <c r="HDU2168" s="218"/>
      <c r="HDV2168" s="218"/>
      <c r="HDW2168" s="218"/>
      <c r="HDX2168" s="218"/>
      <c r="HDY2168" s="218"/>
      <c r="HDZ2168" s="218"/>
      <c r="HEA2168" s="218"/>
      <c r="HEB2168" s="218"/>
      <c r="HEC2168" s="218"/>
      <c r="HED2168" s="218"/>
      <c r="HEE2168" s="218"/>
      <c r="HEF2168" s="218"/>
      <c r="HEG2168" s="218"/>
      <c r="HEH2168" s="218"/>
      <c r="HEI2168" s="218"/>
      <c r="HEJ2168" s="218"/>
      <c r="HEK2168" s="218"/>
      <c r="HEL2168" s="218"/>
      <c r="HEM2168" s="218"/>
      <c r="HEN2168" s="218"/>
      <c r="HEO2168" s="218"/>
      <c r="HEP2168" s="218"/>
      <c r="HEQ2168" s="218"/>
      <c r="HER2168" s="218"/>
      <c r="HES2168" s="218"/>
      <c r="HET2168" s="218"/>
      <c r="HEU2168" s="218"/>
      <c r="HEV2168" s="218"/>
      <c r="HEW2168" s="218"/>
      <c r="HEX2168" s="218"/>
      <c r="HEY2168" s="218"/>
      <c r="HEZ2168" s="218"/>
      <c r="HFA2168" s="218"/>
      <c r="HFB2168" s="218"/>
      <c r="HFC2168" s="218"/>
      <c r="HFD2168" s="218"/>
      <c r="HFE2168" s="218"/>
      <c r="HFF2168" s="218"/>
      <c r="HFG2168" s="218"/>
      <c r="HFH2168" s="218"/>
      <c r="HFI2168" s="218"/>
      <c r="HFJ2168" s="218"/>
      <c r="HFK2168" s="218"/>
      <c r="HFL2168" s="218"/>
      <c r="HFM2168" s="218"/>
      <c r="HFN2168" s="218"/>
      <c r="HFO2168" s="218"/>
      <c r="HFP2168" s="218"/>
      <c r="HFQ2168" s="218"/>
      <c r="HFR2168" s="218"/>
      <c r="HFS2168" s="218"/>
      <c r="HFT2168" s="218"/>
      <c r="HFU2168" s="218"/>
      <c r="HFV2168" s="218"/>
      <c r="HFW2168" s="218"/>
      <c r="HFX2168" s="218"/>
      <c r="HFY2168" s="218"/>
      <c r="HFZ2168" s="218"/>
      <c r="HGA2168" s="218"/>
      <c r="HGB2168" s="218"/>
      <c r="HGC2168" s="218"/>
      <c r="HGD2168" s="218"/>
      <c r="HGE2168" s="218"/>
      <c r="HGF2168" s="218"/>
      <c r="HGG2168" s="218"/>
      <c r="HGH2168" s="218"/>
      <c r="HGI2168" s="218"/>
      <c r="HGJ2168" s="218"/>
      <c r="HGK2168" s="218"/>
      <c r="HGL2168" s="218"/>
      <c r="HGM2168" s="218"/>
      <c r="HGN2168" s="218"/>
      <c r="HGO2168" s="218"/>
      <c r="HGP2168" s="218"/>
      <c r="HGQ2168" s="218"/>
      <c r="HGR2168" s="218"/>
      <c r="HGS2168" s="218"/>
      <c r="HGT2168" s="218"/>
      <c r="HGU2168" s="218"/>
      <c r="HGV2168" s="218"/>
      <c r="HGW2168" s="218"/>
      <c r="HGX2168" s="218"/>
      <c r="HGY2168" s="218"/>
      <c r="HGZ2168" s="218"/>
      <c r="HHA2168" s="218"/>
      <c r="HHB2168" s="218"/>
      <c r="HHC2168" s="218"/>
      <c r="HHD2168" s="218"/>
      <c r="HHE2168" s="218"/>
      <c r="HHF2168" s="218"/>
      <c r="HHG2168" s="218"/>
      <c r="HHH2168" s="218"/>
      <c r="HHI2168" s="218"/>
      <c r="HHJ2168" s="218"/>
      <c r="HHK2168" s="218"/>
      <c r="HHL2168" s="218"/>
      <c r="HHM2168" s="218"/>
      <c r="HHN2168" s="218"/>
      <c r="HHO2168" s="218"/>
      <c r="HHP2168" s="218"/>
      <c r="HHQ2168" s="218"/>
      <c r="HHR2168" s="218"/>
      <c r="HHS2168" s="218"/>
      <c r="HHT2168" s="218"/>
      <c r="HHU2168" s="218"/>
      <c r="HHV2168" s="218"/>
      <c r="HHW2168" s="218"/>
      <c r="HHX2168" s="218"/>
      <c r="HHY2168" s="218"/>
      <c r="HHZ2168" s="218"/>
      <c r="HIA2168" s="218"/>
      <c r="HIB2168" s="218"/>
      <c r="HIC2168" s="218"/>
      <c r="HID2168" s="218"/>
      <c r="HIE2168" s="218"/>
      <c r="HIF2168" s="218"/>
      <c r="HIG2168" s="218"/>
      <c r="HIH2168" s="218"/>
      <c r="HII2168" s="218"/>
      <c r="HIJ2168" s="218"/>
      <c r="HIK2168" s="218"/>
      <c r="HIL2168" s="218"/>
      <c r="HIM2168" s="218"/>
      <c r="HIN2168" s="218"/>
      <c r="HIO2168" s="218"/>
      <c r="HIP2168" s="218"/>
      <c r="HIQ2168" s="218"/>
      <c r="HIR2168" s="218"/>
      <c r="HIS2168" s="218"/>
      <c r="HIT2168" s="218"/>
      <c r="HIU2168" s="218"/>
      <c r="HIV2168" s="218"/>
      <c r="HIW2168" s="218"/>
      <c r="HIX2168" s="218"/>
      <c r="HIY2168" s="218"/>
      <c r="HIZ2168" s="218"/>
      <c r="HJA2168" s="218"/>
      <c r="HJB2168" s="218"/>
      <c r="HJC2168" s="218"/>
      <c r="HJD2168" s="218"/>
      <c r="HJE2168" s="218"/>
      <c r="HJF2168" s="218"/>
      <c r="HJG2168" s="218"/>
      <c r="HJH2168" s="218"/>
      <c r="HJI2168" s="218"/>
      <c r="HJJ2168" s="218"/>
      <c r="HJK2168" s="218"/>
      <c r="HJL2168" s="218"/>
      <c r="HJM2168" s="218"/>
      <c r="HJN2168" s="218"/>
      <c r="HJO2168" s="218"/>
      <c r="HJP2168" s="218"/>
      <c r="HJQ2168" s="218"/>
      <c r="HJR2168" s="218"/>
      <c r="HJS2168" s="218"/>
      <c r="HJT2168" s="218"/>
      <c r="HJU2168" s="218"/>
      <c r="HJV2168" s="218"/>
      <c r="HJW2168" s="218"/>
      <c r="HJX2168" s="218"/>
      <c r="HJY2168" s="218"/>
      <c r="HJZ2168" s="218"/>
      <c r="HKA2168" s="218"/>
      <c r="HKB2168" s="218"/>
      <c r="HKC2168" s="218"/>
      <c r="HKD2168" s="218"/>
      <c r="HKE2168" s="218"/>
      <c r="HKF2168" s="218"/>
      <c r="HKG2168" s="218"/>
      <c r="HKH2168" s="218"/>
      <c r="HKI2168" s="218"/>
      <c r="HKJ2168" s="218"/>
      <c r="HKK2168" s="218"/>
      <c r="HKL2168" s="218"/>
      <c r="HKM2168" s="218"/>
      <c r="HKN2168" s="218"/>
      <c r="HKO2168" s="218"/>
      <c r="HKP2168" s="218"/>
      <c r="HKQ2168" s="218"/>
      <c r="HKR2168" s="218"/>
      <c r="HKS2168" s="218"/>
      <c r="HKT2168" s="218"/>
      <c r="HKU2168" s="218"/>
      <c r="HKV2168" s="218"/>
      <c r="HKW2168" s="218"/>
      <c r="HKX2168" s="218"/>
      <c r="HKY2168" s="218"/>
      <c r="HKZ2168" s="218"/>
      <c r="HLA2168" s="218"/>
      <c r="HLB2168" s="218"/>
      <c r="HLC2168" s="218"/>
      <c r="HLD2168" s="218"/>
      <c r="HLE2168" s="218"/>
      <c r="HLF2168" s="218"/>
      <c r="HLG2168" s="218"/>
      <c r="HLH2168" s="218"/>
      <c r="HLI2168" s="218"/>
      <c r="HLJ2168" s="218"/>
      <c r="HLK2168" s="218"/>
      <c r="HLL2168" s="218"/>
      <c r="HLM2168" s="218"/>
      <c r="HLN2168" s="218"/>
      <c r="HLO2168" s="218"/>
      <c r="HLP2168" s="218"/>
      <c r="HLQ2168" s="218"/>
      <c r="HLR2168" s="218"/>
      <c r="HLS2168" s="218"/>
      <c r="HLT2168" s="218"/>
      <c r="HLU2168" s="218"/>
      <c r="HLV2168" s="218"/>
      <c r="HLW2168" s="218"/>
      <c r="HLX2168" s="218"/>
      <c r="HLY2168" s="218"/>
      <c r="HLZ2168" s="218"/>
      <c r="HMA2168" s="218"/>
      <c r="HMB2168" s="218"/>
      <c r="HMC2168" s="218"/>
      <c r="HMD2168" s="218"/>
      <c r="HME2168" s="218"/>
      <c r="HMF2168" s="218"/>
      <c r="HMG2168" s="218"/>
      <c r="HMH2168" s="218"/>
      <c r="HMI2168" s="218"/>
      <c r="HMJ2168" s="218"/>
      <c r="HMK2168" s="218"/>
      <c r="HML2168" s="218"/>
      <c r="HMM2168" s="218"/>
      <c r="HMN2168" s="218"/>
      <c r="HMO2168" s="218"/>
      <c r="HMP2168" s="218"/>
      <c r="HMQ2168" s="218"/>
      <c r="HMR2168" s="218"/>
      <c r="HMS2168" s="218"/>
      <c r="HMT2168" s="218"/>
      <c r="HMU2168" s="218"/>
      <c r="HMV2168" s="218"/>
      <c r="HMW2168" s="218"/>
      <c r="HMX2168" s="218"/>
      <c r="HMY2168" s="218"/>
      <c r="HMZ2168" s="218"/>
      <c r="HNA2168" s="218"/>
      <c r="HNB2168" s="218"/>
      <c r="HNC2168" s="218"/>
      <c r="HND2168" s="218"/>
      <c r="HNE2168" s="218"/>
      <c r="HNF2168" s="218"/>
      <c r="HNG2168" s="218"/>
      <c r="HNH2168" s="218"/>
      <c r="HNI2168" s="218"/>
      <c r="HNJ2168" s="218"/>
      <c r="HNK2168" s="218"/>
      <c r="HNL2168" s="218"/>
      <c r="HNM2168" s="218"/>
      <c r="HNN2168" s="218"/>
      <c r="HNO2168" s="218"/>
      <c r="HNP2168" s="218"/>
      <c r="HNQ2168" s="218"/>
      <c r="HNR2168" s="218"/>
      <c r="HNS2168" s="218"/>
      <c r="HNT2168" s="218"/>
      <c r="HNU2168" s="218"/>
      <c r="HNV2168" s="218"/>
      <c r="HNW2168" s="218"/>
      <c r="HNX2168" s="218"/>
      <c r="HNY2168" s="218"/>
      <c r="HNZ2168" s="218"/>
      <c r="HOA2168" s="218"/>
      <c r="HOB2168" s="218"/>
      <c r="HOC2168" s="218"/>
      <c r="HOD2168" s="218"/>
      <c r="HOE2168" s="218"/>
      <c r="HOF2168" s="218"/>
      <c r="HOG2168" s="218"/>
      <c r="HOH2168" s="218"/>
      <c r="HOI2168" s="218"/>
      <c r="HOJ2168" s="218"/>
      <c r="HOK2168" s="218"/>
      <c r="HOL2168" s="218"/>
      <c r="HOM2168" s="218"/>
      <c r="HON2168" s="218"/>
      <c r="HOO2168" s="218"/>
      <c r="HOP2168" s="218"/>
      <c r="HOQ2168" s="218"/>
      <c r="HOR2168" s="218"/>
      <c r="HOS2168" s="218"/>
      <c r="HOT2168" s="218"/>
      <c r="HOU2168" s="218"/>
      <c r="HOV2168" s="218"/>
      <c r="HOW2168" s="218"/>
      <c r="HOX2168" s="218"/>
      <c r="HOY2168" s="218"/>
      <c r="HOZ2168" s="218"/>
      <c r="HPA2168" s="218"/>
      <c r="HPB2168" s="218"/>
      <c r="HPC2168" s="218"/>
      <c r="HPD2168" s="218"/>
      <c r="HPE2168" s="218"/>
      <c r="HPF2168" s="218"/>
      <c r="HPG2168" s="218"/>
      <c r="HPH2168" s="218"/>
      <c r="HPI2168" s="218"/>
      <c r="HPJ2168" s="218"/>
      <c r="HPK2168" s="218"/>
      <c r="HPL2168" s="218"/>
      <c r="HPM2168" s="218"/>
      <c r="HPN2168" s="218"/>
      <c r="HPO2168" s="218"/>
      <c r="HPP2168" s="218"/>
      <c r="HPQ2168" s="218"/>
      <c r="HPR2168" s="218"/>
      <c r="HPS2168" s="218"/>
      <c r="HPT2168" s="218"/>
      <c r="HPU2168" s="218"/>
      <c r="HPV2168" s="218"/>
      <c r="HPW2168" s="218"/>
      <c r="HPX2168" s="218"/>
      <c r="HPY2168" s="218"/>
      <c r="HPZ2168" s="218"/>
      <c r="HQA2168" s="218"/>
      <c r="HQB2168" s="218"/>
      <c r="HQC2168" s="218"/>
      <c r="HQD2168" s="218"/>
      <c r="HQE2168" s="218"/>
      <c r="HQF2168" s="218"/>
      <c r="HQG2168" s="218"/>
      <c r="HQH2168" s="218"/>
      <c r="HQI2168" s="218"/>
      <c r="HQJ2168" s="218"/>
      <c r="HQK2168" s="218"/>
      <c r="HQL2168" s="218"/>
      <c r="HQM2168" s="218"/>
      <c r="HQN2168" s="218"/>
      <c r="HQO2168" s="218"/>
      <c r="HQP2168" s="218"/>
      <c r="HQQ2168" s="218"/>
      <c r="HQR2168" s="218"/>
      <c r="HQS2168" s="218"/>
      <c r="HQT2168" s="218"/>
      <c r="HQU2168" s="218"/>
      <c r="HQV2168" s="218"/>
      <c r="HQW2168" s="218"/>
      <c r="HQX2168" s="218"/>
      <c r="HQY2168" s="218"/>
      <c r="HQZ2168" s="218"/>
      <c r="HRA2168" s="218"/>
      <c r="HRB2168" s="218"/>
      <c r="HRC2168" s="218"/>
      <c r="HRD2168" s="218"/>
      <c r="HRE2168" s="218"/>
      <c r="HRF2168" s="218"/>
      <c r="HRG2168" s="218"/>
      <c r="HRH2168" s="218"/>
      <c r="HRI2168" s="218"/>
      <c r="HRJ2168" s="218"/>
      <c r="HRK2168" s="218"/>
      <c r="HRL2168" s="218"/>
      <c r="HRM2168" s="218"/>
      <c r="HRN2168" s="218"/>
      <c r="HRO2168" s="218"/>
      <c r="HRP2168" s="218"/>
      <c r="HRQ2168" s="218"/>
      <c r="HRR2168" s="218"/>
      <c r="HRS2168" s="218"/>
      <c r="HRT2168" s="218"/>
      <c r="HRU2168" s="218"/>
      <c r="HRV2168" s="218"/>
      <c r="HRW2168" s="218"/>
      <c r="HRX2168" s="218"/>
      <c r="HRY2168" s="218"/>
      <c r="HRZ2168" s="218"/>
      <c r="HSA2168" s="218"/>
      <c r="HSB2168" s="218"/>
      <c r="HSC2168" s="218"/>
      <c r="HSD2168" s="218"/>
      <c r="HSE2168" s="218"/>
      <c r="HSF2168" s="218"/>
      <c r="HSG2168" s="218"/>
      <c r="HSH2168" s="218"/>
      <c r="HSI2168" s="218"/>
      <c r="HSJ2168" s="218"/>
      <c r="HSK2168" s="218"/>
      <c r="HSL2168" s="218"/>
      <c r="HSM2168" s="218"/>
      <c r="HSN2168" s="218"/>
      <c r="HSO2168" s="218"/>
      <c r="HSP2168" s="218"/>
      <c r="HSQ2168" s="218"/>
      <c r="HSR2168" s="218"/>
      <c r="HSS2168" s="218"/>
      <c r="HST2168" s="218"/>
      <c r="HSU2168" s="218"/>
      <c r="HSV2168" s="218"/>
      <c r="HSW2168" s="218"/>
      <c r="HSX2168" s="218"/>
      <c r="HSY2168" s="218"/>
      <c r="HSZ2168" s="218"/>
      <c r="HTA2168" s="218"/>
      <c r="HTB2168" s="218"/>
      <c r="HTC2168" s="218"/>
      <c r="HTD2168" s="218"/>
      <c r="HTE2168" s="218"/>
      <c r="HTF2168" s="218"/>
      <c r="HTG2168" s="218"/>
      <c r="HTH2168" s="218"/>
      <c r="HTI2168" s="218"/>
      <c r="HTJ2168" s="218"/>
      <c r="HTK2168" s="218"/>
      <c r="HTL2168" s="218"/>
      <c r="HTM2168" s="218"/>
      <c r="HTN2168" s="218"/>
      <c r="HTO2168" s="218"/>
      <c r="HTP2168" s="218"/>
      <c r="HTQ2168" s="218"/>
      <c r="HTR2168" s="218"/>
      <c r="HTS2168" s="218"/>
      <c r="HTT2168" s="218"/>
      <c r="HTU2168" s="218"/>
      <c r="HTV2168" s="218"/>
      <c r="HTW2168" s="218"/>
      <c r="HTX2168" s="218"/>
      <c r="HTY2168" s="218"/>
      <c r="HTZ2168" s="218"/>
      <c r="HUA2168" s="218"/>
      <c r="HUB2168" s="218"/>
      <c r="HUC2168" s="218"/>
      <c r="HUD2168" s="218"/>
      <c r="HUE2168" s="218"/>
      <c r="HUF2168" s="218"/>
      <c r="HUG2168" s="218"/>
      <c r="HUH2168" s="218"/>
      <c r="HUI2168" s="218"/>
      <c r="HUJ2168" s="218"/>
      <c r="HUK2168" s="218"/>
      <c r="HUL2168" s="218"/>
      <c r="HUM2168" s="218"/>
      <c r="HUN2168" s="218"/>
      <c r="HUO2168" s="218"/>
      <c r="HUP2168" s="218"/>
      <c r="HUQ2168" s="218"/>
      <c r="HUR2168" s="218"/>
      <c r="HUS2168" s="218"/>
      <c r="HUT2168" s="218"/>
      <c r="HUU2168" s="218"/>
      <c r="HUV2168" s="218"/>
      <c r="HUW2168" s="218"/>
      <c r="HUX2168" s="218"/>
      <c r="HUY2168" s="218"/>
      <c r="HUZ2168" s="218"/>
      <c r="HVA2168" s="218"/>
      <c r="HVB2168" s="218"/>
      <c r="HVC2168" s="218"/>
      <c r="HVD2168" s="218"/>
      <c r="HVE2168" s="218"/>
      <c r="HVF2168" s="218"/>
      <c r="HVG2168" s="218"/>
      <c r="HVH2168" s="218"/>
      <c r="HVI2168" s="218"/>
      <c r="HVJ2168" s="218"/>
      <c r="HVK2168" s="218"/>
      <c r="HVL2168" s="218"/>
      <c r="HVM2168" s="218"/>
      <c r="HVN2168" s="218"/>
      <c r="HVO2168" s="218"/>
      <c r="HVP2168" s="218"/>
      <c r="HVQ2168" s="218"/>
      <c r="HVR2168" s="218"/>
      <c r="HVS2168" s="218"/>
      <c r="HVT2168" s="218"/>
      <c r="HVU2168" s="218"/>
      <c r="HVV2168" s="218"/>
      <c r="HVW2168" s="218"/>
      <c r="HVX2168" s="218"/>
      <c r="HVY2168" s="218"/>
      <c r="HVZ2168" s="218"/>
      <c r="HWA2168" s="218"/>
      <c r="HWB2168" s="218"/>
      <c r="HWC2168" s="218"/>
      <c r="HWD2168" s="218"/>
      <c r="HWE2168" s="218"/>
      <c r="HWF2168" s="218"/>
      <c r="HWG2168" s="218"/>
      <c r="HWH2168" s="218"/>
      <c r="HWI2168" s="218"/>
      <c r="HWJ2168" s="218"/>
      <c r="HWK2168" s="218"/>
      <c r="HWL2168" s="218"/>
      <c r="HWM2168" s="218"/>
      <c r="HWN2168" s="218"/>
      <c r="HWO2168" s="218"/>
      <c r="HWP2168" s="218"/>
      <c r="HWQ2168" s="218"/>
      <c r="HWR2168" s="218"/>
      <c r="HWS2168" s="218"/>
      <c r="HWT2168" s="218"/>
      <c r="HWU2168" s="218"/>
      <c r="HWV2168" s="218"/>
      <c r="HWW2168" s="218"/>
      <c r="HWX2168" s="218"/>
      <c r="HWY2168" s="218"/>
      <c r="HWZ2168" s="218"/>
      <c r="HXA2168" s="218"/>
      <c r="HXB2168" s="218"/>
      <c r="HXC2168" s="218"/>
      <c r="HXD2168" s="218"/>
      <c r="HXE2168" s="218"/>
      <c r="HXF2168" s="218"/>
      <c r="HXG2168" s="218"/>
      <c r="HXH2168" s="218"/>
      <c r="HXI2168" s="218"/>
      <c r="HXJ2168" s="218"/>
      <c r="HXK2168" s="218"/>
      <c r="HXL2168" s="218"/>
      <c r="HXM2168" s="218"/>
      <c r="HXN2168" s="218"/>
      <c r="HXO2168" s="218"/>
      <c r="HXP2168" s="218"/>
      <c r="HXQ2168" s="218"/>
      <c r="HXR2168" s="218"/>
      <c r="HXS2168" s="218"/>
      <c r="HXT2168" s="218"/>
      <c r="HXU2168" s="218"/>
      <c r="HXV2168" s="218"/>
      <c r="HXW2168" s="218"/>
      <c r="HXX2168" s="218"/>
      <c r="HXY2168" s="218"/>
      <c r="HXZ2168" s="218"/>
      <c r="HYA2168" s="218"/>
      <c r="HYB2168" s="218"/>
      <c r="HYC2168" s="218"/>
      <c r="HYD2168" s="218"/>
      <c r="HYE2168" s="218"/>
      <c r="HYF2168" s="218"/>
      <c r="HYG2168" s="218"/>
      <c r="HYH2168" s="218"/>
      <c r="HYI2168" s="218"/>
      <c r="HYJ2168" s="218"/>
      <c r="HYK2168" s="218"/>
      <c r="HYL2168" s="218"/>
      <c r="HYM2168" s="218"/>
      <c r="HYN2168" s="218"/>
      <c r="HYO2168" s="218"/>
      <c r="HYP2168" s="218"/>
      <c r="HYQ2168" s="218"/>
      <c r="HYR2168" s="218"/>
      <c r="HYS2168" s="218"/>
      <c r="HYT2168" s="218"/>
      <c r="HYU2168" s="218"/>
      <c r="HYV2168" s="218"/>
      <c r="HYW2168" s="218"/>
      <c r="HYX2168" s="218"/>
      <c r="HYY2168" s="218"/>
      <c r="HYZ2168" s="218"/>
      <c r="HZA2168" s="218"/>
      <c r="HZB2168" s="218"/>
      <c r="HZC2168" s="218"/>
      <c r="HZD2168" s="218"/>
      <c r="HZE2168" s="218"/>
      <c r="HZF2168" s="218"/>
      <c r="HZG2168" s="218"/>
      <c r="HZH2168" s="218"/>
      <c r="HZI2168" s="218"/>
      <c r="HZJ2168" s="218"/>
      <c r="HZK2168" s="218"/>
      <c r="HZL2168" s="218"/>
      <c r="HZM2168" s="218"/>
      <c r="HZN2168" s="218"/>
      <c r="HZO2168" s="218"/>
      <c r="HZP2168" s="218"/>
      <c r="HZQ2168" s="218"/>
      <c r="HZR2168" s="218"/>
      <c r="HZS2168" s="218"/>
      <c r="HZT2168" s="218"/>
      <c r="HZU2168" s="218"/>
      <c r="HZV2168" s="218"/>
      <c r="HZW2168" s="218"/>
      <c r="HZX2168" s="218"/>
      <c r="HZY2168" s="218"/>
      <c r="HZZ2168" s="218"/>
      <c r="IAA2168" s="218"/>
      <c r="IAB2168" s="218"/>
      <c r="IAC2168" s="218"/>
      <c r="IAD2168" s="218"/>
      <c r="IAE2168" s="218"/>
      <c r="IAF2168" s="218"/>
      <c r="IAG2168" s="218"/>
      <c r="IAH2168" s="218"/>
      <c r="IAI2168" s="218"/>
      <c r="IAJ2168" s="218"/>
      <c r="IAK2168" s="218"/>
      <c r="IAL2168" s="218"/>
      <c r="IAM2168" s="218"/>
      <c r="IAN2168" s="218"/>
      <c r="IAO2168" s="218"/>
      <c r="IAP2168" s="218"/>
      <c r="IAQ2168" s="218"/>
      <c r="IAR2168" s="218"/>
      <c r="IAS2168" s="218"/>
      <c r="IAT2168" s="218"/>
      <c r="IAU2168" s="218"/>
      <c r="IAV2168" s="218"/>
      <c r="IAW2168" s="218"/>
      <c r="IAX2168" s="218"/>
      <c r="IAY2168" s="218"/>
      <c r="IAZ2168" s="218"/>
      <c r="IBA2168" s="218"/>
      <c r="IBB2168" s="218"/>
      <c r="IBC2168" s="218"/>
      <c r="IBD2168" s="218"/>
      <c r="IBE2168" s="218"/>
      <c r="IBF2168" s="218"/>
      <c r="IBG2168" s="218"/>
      <c r="IBH2168" s="218"/>
      <c r="IBI2168" s="218"/>
      <c r="IBJ2168" s="218"/>
      <c r="IBK2168" s="218"/>
      <c r="IBL2168" s="218"/>
      <c r="IBM2168" s="218"/>
      <c r="IBN2168" s="218"/>
      <c r="IBO2168" s="218"/>
      <c r="IBP2168" s="218"/>
      <c r="IBQ2168" s="218"/>
      <c r="IBR2168" s="218"/>
      <c r="IBS2168" s="218"/>
      <c r="IBT2168" s="218"/>
      <c r="IBU2168" s="218"/>
      <c r="IBV2168" s="218"/>
      <c r="IBW2168" s="218"/>
      <c r="IBX2168" s="218"/>
      <c r="IBY2168" s="218"/>
      <c r="IBZ2168" s="218"/>
      <c r="ICA2168" s="218"/>
      <c r="ICB2168" s="218"/>
      <c r="ICC2168" s="218"/>
      <c r="ICD2168" s="218"/>
      <c r="ICE2168" s="218"/>
      <c r="ICF2168" s="218"/>
      <c r="ICG2168" s="218"/>
      <c r="ICH2168" s="218"/>
      <c r="ICI2168" s="218"/>
      <c r="ICJ2168" s="218"/>
      <c r="ICK2168" s="218"/>
      <c r="ICL2168" s="218"/>
      <c r="ICM2168" s="218"/>
      <c r="ICN2168" s="218"/>
      <c r="ICO2168" s="218"/>
      <c r="ICP2168" s="218"/>
      <c r="ICQ2168" s="218"/>
      <c r="ICR2168" s="218"/>
      <c r="ICS2168" s="218"/>
      <c r="ICT2168" s="218"/>
      <c r="ICU2168" s="218"/>
      <c r="ICV2168" s="218"/>
      <c r="ICW2168" s="218"/>
      <c r="ICX2168" s="218"/>
      <c r="ICY2168" s="218"/>
      <c r="ICZ2168" s="218"/>
      <c r="IDA2168" s="218"/>
      <c r="IDB2168" s="218"/>
      <c r="IDC2168" s="218"/>
      <c r="IDD2168" s="218"/>
      <c r="IDE2168" s="218"/>
      <c r="IDF2168" s="218"/>
      <c r="IDG2168" s="218"/>
      <c r="IDH2168" s="218"/>
      <c r="IDI2168" s="218"/>
      <c r="IDJ2168" s="218"/>
      <c r="IDK2168" s="218"/>
      <c r="IDL2168" s="218"/>
      <c r="IDM2168" s="218"/>
      <c r="IDN2168" s="218"/>
      <c r="IDO2168" s="218"/>
      <c r="IDP2168" s="218"/>
      <c r="IDQ2168" s="218"/>
      <c r="IDR2168" s="218"/>
      <c r="IDS2168" s="218"/>
      <c r="IDT2168" s="218"/>
      <c r="IDU2168" s="218"/>
      <c r="IDV2168" s="218"/>
      <c r="IDW2168" s="218"/>
      <c r="IDX2168" s="218"/>
      <c r="IDY2168" s="218"/>
      <c r="IDZ2168" s="218"/>
      <c r="IEA2168" s="218"/>
      <c r="IEB2168" s="218"/>
      <c r="IEC2168" s="218"/>
      <c r="IED2168" s="218"/>
      <c r="IEE2168" s="218"/>
      <c r="IEF2168" s="218"/>
      <c r="IEG2168" s="218"/>
      <c r="IEH2168" s="218"/>
      <c r="IEI2168" s="218"/>
      <c r="IEJ2168" s="218"/>
      <c r="IEK2168" s="218"/>
      <c r="IEL2168" s="218"/>
      <c r="IEM2168" s="218"/>
      <c r="IEN2168" s="218"/>
      <c r="IEO2168" s="218"/>
      <c r="IEP2168" s="218"/>
      <c r="IEQ2168" s="218"/>
      <c r="IER2168" s="218"/>
      <c r="IES2168" s="218"/>
      <c r="IET2168" s="218"/>
      <c r="IEU2168" s="218"/>
      <c r="IEV2168" s="218"/>
      <c r="IEW2168" s="218"/>
      <c r="IEX2168" s="218"/>
      <c r="IEY2168" s="218"/>
      <c r="IEZ2168" s="218"/>
      <c r="IFA2168" s="218"/>
      <c r="IFB2168" s="218"/>
      <c r="IFC2168" s="218"/>
      <c r="IFD2168" s="218"/>
      <c r="IFE2168" s="218"/>
      <c r="IFF2168" s="218"/>
      <c r="IFG2168" s="218"/>
      <c r="IFH2168" s="218"/>
      <c r="IFI2168" s="218"/>
      <c r="IFJ2168" s="218"/>
      <c r="IFK2168" s="218"/>
      <c r="IFL2168" s="218"/>
      <c r="IFM2168" s="218"/>
      <c r="IFN2168" s="218"/>
      <c r="IFO2168" s="218"/>
      <c r="IFP2168" s="218"/>
      <c r="IFQ2168" s="218"/>
      <c r="IFR2168" s="218"/>
      <c r="IFS2168" s="218"/>
      <c r="IFT2168" s="218"/>
      <c r="IFU2168" s="218"/>
      <c r="IFV2168" s="218"/>
      <c r="IFW2168" s="218"/>
      <c r="IFX2168" s="218"/>
      <c r="IFY2168" s="218"/>
      <c r="IFZ2168" s="218"/>
      <c r="IGA2168" s="218"/>
      <c r="IGB2168" s="218"/>
      <c r="IGC2168" s="218"/>
      <c r="IGD2168" s="218"/>
      <c r="IGE2168" s="218"/>
      <c r="IGF2168" s="218"/>
      <c r="IGG2168" s="218"/>
      <c r="IGH2168" s="218"/>
      <c r="IGI2168" s="218"/>
      <c r="IGJ2168" s="218"/>
      <c r="IGK2168" s="218"/>
      <c r="IGL2168" s="218"/>
      <c r="IGM2168" s="218"/>
      <c r="IGN2168" s="218"/>
      <c r="IGO2168" s="218"/>
      <c r="IGP2168" s="218"/>
      <c r="IGQ2168" s="218"/>
      <c r="IGR2168" s="218"/>
      <c r="IGS2168" s="218"/>
      <c r="IGT2168" s="218"/>
      <c r="IGU2168" s="218"/>
      <c r="IGV2168" s="218"/>
      <c r="IGW2168" s="218"/>
      <c r="IGX2168" s="218"/>
      <c r="IGY2168" s="218"/>
      <c r="IGZ2168" s="218"/>
      <c r="IHA2168" s="218"/>
      <c r="IHB2168" s="218"/>
      <c r="IHC2168" s="218"/>
      <c r="IHD2168" s="218"/>
      <c r="IHE2168" s="218"/>
      <c r="IHF2168" s="218"/>
      <c r="IHG2168" s="218"/>
      <c r="IHH2168" s="218"/>
      <c r="IHI2168" s="218"/>
      <c r="IHJ2168" s="218"/>
      <c r="IHK2168" s="218"/>
      <c r="IHL2168" s="218"/>
      <c r="IHM2168" s="218"/>
      <c r="IHN2168" s="218"/>
      <c r="IHO2168" s="218"/>
      <c r="IHP2168" s="218"/>
      <c r="IHQ2168" s="218"/>
      <c r="IHR2168" s="218"/>
      <c r="IHS2168" s="218"/>
      <c r="IHT2168" s="218"/>
      <c r="IHU2168" s="218"/>
      <c r="IHV2168" s="218"/>
      <c r="IHW2168" s="218"/>
      <c r="IHX2168" s="218"/>
      <c r="IHY2168" s="218"/>
      <c r="IHZ2168" s="218"/>
      <c r="IIA2168" s="218"/>
      <c r="IIB2168" s="218"/>
      <c r="IIC2168" s="218"/>
      <c r="IID2168" s="218"/>
      <c r="IIE2168" s="218"/>
      <c r="IIF2168" s="218"/>
      <c r="IIG2168" s="218"/>
      <c r="IIH2168" s="218"/>
      <c r="III2168" s="218"/>
      <c r="IIJ2168" s="218"/>
      <c r="IIK2168" s="218"/>
      <c r="IIL2168" s="218"/>
      <c r="IIM2168" s="218"/>
      <c r="IIN2168" s="218"/>
      <c r="IIO2168" s="218"/>
      <c r="IIP2168" s="218"/>
      <c r="IIQ2168" s="218"/>
      <c r="IIR2168" s="218"/>
      <c r="IIS2168" s="218"/>
      <c r="IIT2168" s="218"/>
      <c r="IIU2168" s="218"/>
      <c r="IIV2168" s="218"/>
      <c r="IIW2168" s="218"/>
      <c r="IIX2168" s="218"/>
      <c r="IIY2168" s="218"/>
      <c r="IIZ2168" s="218"/>
      <c r="IJA2168" s="218"/>
      <c r="IJB2168" s="218"/>
      <c r="IJC2168" s="218"/>
      <c r="IJD2168" s="218"/>
      <c r="IJE2168" s="218"/>
      <c r="IJF2168" s="218"/>
      <c r="IJG2168" s="218"/>
      <c r="IJH2168" s="218"/>
      <c r="IJI2168" s="218"/>
      <c r="IJJ2168" s="218"/>
      <c r="IJK2168" s="218"/>
      <c r="IJL2168" s="218"/>
      <c r="IJM2168" s="218"/>
      <c r="IJN2168" s="218"/>
      <c r="IJO2168" s="218"/>
      <c r="IJP2168" s="218"/>
      <c r="IJQ2168" s="218"/>
      <c r="IJR2168" s="218"/>
      <c r="IJS2168" s="218"/>
      <c r="IJT2168" s="218"/>
      <c r="IJU2168" s="218"/>
      <c r="IJV2168" s="218"/>
      <c r="IJW2168" s="218"/>
      <c r="IJX2168" s="218"/>
      <c r="IJY2168" s="218"/>
      <c r="IJZ2168" s="218"/>
      <c r="IKA2168" s="218"/>
      <c r="IKB2168" s="218"/>
      <c r="IKC2168" s="218"/>
      <c r="IKD2168" s="218"/>
      <c r="IKE2168" s="218"/>
      <c r="IKF2168" s="218"/>
      <c r="IKG2168" s="218"/>
      <c r="IKH2168" s="218"/>
      <c r="IKI2168" s="218"/>
      <c r="IKJ2168" s="218"/>
      <c r="IKK2168" s="218"/>
      <c r="IKL2168" s="218"/>
      <c r="IKM2168" s="218"/>
      <c r="IKN2168" s="218"/>
      <c r="IKO2168" s="218"/>
      <c r="IKP2168" s="218"/>
      <c r="IKQ2168" s="218"/>
      <c r="IKR2168" s="218"/>
      <c r="IKS2168" s="218"/>
      <c r="IKT2168" s="218"/>
      <c r="IKU2168" s="218"/>
      <c r="IKV2168" s="218"/>
      <c r="IKW2168" s="218"/>
      <c r="IKX2168" s="218"/>
      <c r="IKY2168" s="218"/>
      <c r="IKZ2168" s="218"/>
      <c r="ILA2168" s="218"/>
      <c r="ILB2168" s="218"/>
      <c r="ILC2168" s="218"/>
      <c r="ILD2168" s="218"/>
      <c r="ILE2168" s="218"/>
      <c r="ILF2168" s="218"/>
      <c r="ILG2168" s="218"/>
      <c r="ILH2168" s="218"/>
      <c r="ILI2168" s="218"/>
      <c r="ILJ2168" s="218"/>
      <c r="ILK2168" s="218"/>
      <c r="ILL2168" s="218"/>
      <c r="ILM2168" s="218"/>
      <c r="ILN2168" s="218"/>
      <c r="ILO2168" s="218"/>
      <c r="ILP2168" s="218"/>
      <c r="ILQ2168" s="218"/>
      <c r="ILR2168" s="218"/>
      <c r="ILS2168" s="218"/>
      <c r="ILT2168" s="218"/>
      <c r="ILU2168" s="218"/>
      <c r="ILV2168" s="218"/>
      <c r="ILW2168" s="218"/>
      <c r="ILX2168" s="218"/>
      <c r="ILY2168" s="218"/>
      <c r="ILZ2168" s="218"/>
      <c r="IMA2168" s="218"/>
      <c r="IMB2168" s="218"/>
      <c r="IMC2168" s="218"/>
      <c r="IMD2168" s="218"/>
      <c r="IME2168" s="218"/>
      <c r="IMF2168" s="218"/>
      <c r="IMG2168" s="218"/>
      <c r="IMH2168" s="218"/>
      <c r="IMI2168" s="218"/>
      <c r="IMJ2168" s="218"/>
      <c r="IMK2168" s="218"/>
      <c r="IML2168" s="218"/>
      <c r="IMM2168" s="218"/>
      <c r="IMN2168" s="218"/>
      <c r="IMO2168" s="218"/>
      <c r="IMP2168" s="218"/>
      <c r="IMQ2168" s="218"/>
      <c r="IMR2168" s="218"/>
      <c r="IMS2168" s="218"/>
      <c r="IMT2168" s="218"/>
      <c r="IMU2168" s="218"/>
      <c r="IMV2168" s="218"/>
      <c r="IMW2168" s="218"/>
      <c r="IMX2168" s="218"/>
      <c r="IMY2168" s="218"/>
      <c r="IMZ2168" s="218"/>
      <c r="INA2168" s="218"/>
      <c r="INB2168" s="218"/>
      <c r="INC2168" s="218"/>
      <c r="IND2168" s="218"/>
      <c r="INE2168" s="218"/>
      <c r="INF2168" s="218"/>
      <c r="ING2168" s="218"/>
      <c r="INH2168" s="218"/>
      <c r="INI2168" s="218"/>
      <c r="INJ2168" s="218"/>
      <c r="INK2168" s="218"/>
      <c r="INL2168" s="218"/>
      <c r="INM2168" s="218"/>
      <c r="INN2168" s="218"/>
      <c r="INO2168" s="218"/>
      <c r="INP2168" s="218"/>
      <c r="INQ2168" s="218"/>
      <c r="INR2168" s="218"/>
      <c r="INS2168" s="218"/>
      <c r="INT2168" s="218"/>
      <c r="INU2168" s="218"/>
      <c r="INV2168" s="218"/>
      <c r="INW2168" s="218"/>
      <c r="INX2168" s="218"/>
      <c r="INY2168" s="218"/>
      <c r="INZ2168" s="218"/>
      <c r="IOA2168" s="218"/>
      <c r="IOB2168" s="218"/>
      <c r="IOC2168" s="218"/>
      <c r="IOD2168" s="218"/>
      <c r="IOE2168" s="218"/>
      <c r="IOF2168" s="218"/>
      <c r="IOG2168" s="218"/>
      <c r="IOH2168" s="218"/>
      <c r="IOI2168" s="218"/>
      <c r="IOJ2168" s="218"/>
      <c r="IOK2168" s="218"/>
      <c r="IOL2168" s="218"/>
      <c r="IOM2168" s="218"/>
      <c r="ION2168" s="218"/>
      <c r="IOO2168" s="218"/>
      <c r="IOP2168" s="218"/>
      <c r="IOQ2168" s="218"/>
      <c r="IOR2168" s="218"/>
      <c r="IOS2168" s="218"/>
      <c r="IOT2168" s="218"/>
      <c r="IOU2168" s="218"/>
      <c r="IOV2168" s="218"/>
      <c r="IOW2168" s="218"/>
      <c r="IOX2168" s="218"/>
      <c r="IOY2168" s="218"/>
      <c r="IOZ2168" s="218"/>
      <c r="IPA2168" s="218"/>
      <c r="IPB2168" s="218"/>
      <c r="IPC2168" s="218"/>
      <c r="IPD2168" s="218"/>
      <c r="IPE2168" s="218"/>
      <c r="IPF2168" s="218"/>
      <c r="IPG2168" s="218"/>
      <c r="IPH2168" s="218"/>
      <c r="IPI2168" s="218"/>
      <c r="IPJ2168" s="218"/>
      <c r="IPK2168" s="218"/>
      <c r="IPL2168" s="218"/>
      <c r="IPM2168" s="218"/>
      <c r="IPN2168" s="218"/>
      <c r="IPO2168" s="218"/>
      <c r="IPP2168" s="218"/>
      <c r="IPQ2168" s="218"/>
      <c r="IPR2168" s="218"/>
      <c r="IPS2168" s="218"/>
      <c r="IPT2168" s="218"/>
      <c r="IPU2168" s="218"/>
      <c r="IPV2168" s="218"/>
      <c r="IPW2168" s="218"/>
      <c r="IPX2168" s="218"/>
      <c r="IPY2168" s="218"/>
      <c r="IPZ2168" s="218"/>
      <c r="IQA2168" s="218"/>
      <c r="IQB2168" s="218"/>
      <c r="IQC2168" s="218"/>
      <c r="IQD2168" s="218"/>
      <c r="IQE2168" s="218"/>
      <c r="IQF2168" s="218"/>
      <c r="IQG2168" s="218"/>
      <c r="IQH2168" s="218"/>
      <c r="IQI2168" s="218"/>
      <c r="IQJ2168" s="218"/>
      <c r="IQK2168" s="218"/>
      <c r="IQL2168" s="218"/>
      <c r="IQM2168" s="218"/>
      <c r="IQN2168" s="218"/>
      <c r="IQO2168" s="218"/>
      <c r="IQP2168" s="218"/>
      <c r="IQQ2168" s="218"/>
      <c r="IQR2168" s="218"/>
      <c r="IQS2168" s="218"/>
      <c r="IQT2168" s="218"/>
      <c r="IQU2168" s="218"/>
      <c r="IQV2168" s="218"/>
      <c r="IQW2168" s="218"/>
      <c r="IQX2168" s="218"/>
      <c r="IQY2168" s="218"/>
      <c r="IQZ2168" s="218"/>
      <c r="IRA2168" s="218"/>
      <c r="IRB2168" s="218"/>
      <c r="IRC2168" s="218"/>
      <c r="IRD2168" s="218"/>
      <c r="IRE2168" s="218"/>
      <c r="IRF2168" s="218"/>
      <c r="IRG2168" s="218"/>
      <c r="IRH2168" s="218"/>
      <c r="IRI2168" s="218"/>
      <c r="IRJ2168" s="218"/>
      <c r="IRK2168" s="218"/>
      <c r="IRL2168" s="218"/>
      <c r="IRM2168" s="218"/>
      <c r="IRN2168" s="218"/>
      <c r="IRO2168" s="218"/>
      <c r="IRP2168" s="218"/>
      <c r="IRQ2168" s="218"/>
      <c r="IRR2168" s="218"/>
      <c r="IRS2168" s="218"/>
      <c r="IRT2168" s="218"/>
      <c r="IRU2168" s="218"/>
      <c r="IRV2168" s="218"/>
      <c r="IRW2168" s="218"/>
      <c r="IRX2168" s="218"/>
      <c r="IRY2168" s="218"/>
      <c r="IRZ2168" s="218"/>
      <c r="ISA2168" s="218"/>
      <c r="ISB2168" s="218"/>
      <c r="ISC2168" s="218"/>
      <c r="ISD2168" s="218"/>
      <c r="ISE2168" s="218"/>
      <c r="ISF2168" s="218"/>
      <c r="ISG2168" s="218"/>
      <c r="ISH2168" s="218"/>
      <c r="ISI2168" s="218"/>
      <c r="ISJ2168" s="218"/>
      <c r="ISK2168" s="218"/>
      <c r="ISL2168" s="218"/>
      <c r="ISM2168" s="218"/>
      <c r="ISN2168" s="218"/>
      <c r="ISO2168" s="218"/>
      <c r="ISP2168" s="218"/>
      <c r="ISQ2168" s="218"/>
      <c r="ISR2168" s="218"/>
      <c r="ISS2168" s="218"/>
      <c r="IST2168" s="218"/>
      <c r="ISU2168" s="218"/>
      <c r="ISV2168" s="218"/>
      <c r="ISW2168" s="218"/>
      <c r="ISX2168" s="218"/>
      <c r="ISY2168" s="218"/>
      <c r="ISZ2168" s="218"/>
      <c r="ITA2168" s="218"/>
      <c r="ITB2168" s="218"/>
      <c r="ITC2168" s="218"/>
      <c r="ITD2168" s="218"/>
      <c r="ITE2168" s="218"/>
      <c r="ITF2168" s="218"/>
      <c r="ITG2168" s="218"/>
      <c r="ITH2168" s="218"/>
      <c r="ITI2168" s="218"/>
      <c r="ITJ2168" s="218"/>
      <c r="ITK2168" s="218"/>
      <c r="ITL2168" s="218"/>
      <c r="ITM2168" s="218"/>
      <c r="ITN2168" s="218"/>
      <c r="ITO2168" s="218"/>
      <c r="ITP2168" s="218"/>
      <c r="ITQ2168" s="218"/>
      <c r="ITR2168" s="218"/>
      <c r="ITS2168" s="218"/>
      <c r="ITT2168" s="218"/>
      <c r="ITU2168" s="218"/>
      <c r="ITV2168" s="218"/>
      <c r="ITW2168" s="218"/>
      <c r="ITX2168" s="218"/>
      <c r="ITY2168" s="218"/>
      <c r="ITZ2168" s="218"/>
      <c r="IUA2168" s="218"/>
      <c r="IUB2168" s="218"/>
      <c r="IUC2168" s="218"/>
      <c r="IUD2168" s="218"/>
      <c r="IUE2168" s="218"/>
      <c r="IUF2168" s="218"/>
      <c r="IUG2168" s="218"/>
      <c r="IUH2168" s="218"/>
      <c r="IUI2168" s="218"/>
      <c r="IUJ2168" s="218"/>
      <c r="IUK2168" s="218"/>
      <c r="IUL2168" s="218"/>
      <c r="IUM2168" s="218"/>
      <c r="IUN2168" s="218"/>
      <c r="IUO2168" s="218"/>
      <c r="IUP2168" s="218"/>
      <c r="IUQ2168" s="218"/>
      <c r="IUR2168" s="218"/>
      <c r="IUS2168" s="218"/>
      <c r="IUT2168" s="218"/>
      <c r="IUU2168" s="218"/>
      <c r="IUV2168" s="218"/>
      <c r="IUW2168" s="218"/>
      <c r="IUX2168" s="218"/>
      <c r="IUY2168" s="218"/>
      <c r="IUZ2168" s="218"/>
      <c r="IVA2168" s="218"/>
      <c r="IVB2168" s="218"/>
      <c r="IVC2168" s="218"/>
      <c r="IVD2168" s="218"/>
      <c r="IVE2168" s="218"/>
      <c r="IVF2168" s="218"/>
      <c r="IVG2168" s="218"/>
      <c r="IVH2168" s="218"/>
      <c r="IVI2168" s="218"/>
      <c r="IVJ2168" s="218"/>
      <c r="IVK2168" s="218"/>
      <c r="IVL2168" s="218"/>
      <c r="IVM2168" s="218"/>
      <c r="IVN2168" s="218"/>
      <c r="IVO2168" s="218"/>
      <c r="IVP2168" s="218"/>
      <c r="IVQ2168" s="218"/>
      <c r="IVR2168" s="218"/>
      <c r="IVS2168" s="218"/>
      <c r="IVT2168" s="218"/>
      <c r="IVU2168" s="218"/>
      <c r="IVV2168" s="218"/>
      <c r="IVW2168" s="218"/>
      <c r="IVX2168" s="218"/>
      <c r="IVY2168" s="218"/>
      <c r="IVZ2168" s="218"/>
      <c r="IWA2168" s="218"/>
      <c r="IWB2168" s="218"/>
      <c r="IWC2168" s="218"/>
      <c r="IWD2168" s="218"/>
      <c r="IWE2168" s="218"/>
      <c r="IWF2168" s="218"/>
      <c r="IWG2168" s="218"/>
      <c r="IWH2168" s="218"/>
      <c r="IWI2168" s="218"/>
      <c r="IWJ2168" s="218"/>
      <c r="IWK2168" s="218"/>
      <c r="IWL2168" s="218"/>
      <c r="IWM2168" s="218"/>
      <c r="IWN2168" s="218"/>
      <c r="IWO2168" s="218"/>
      <c r="IWP2168" s="218"/>
      <c r="IWQ2168" s="218"/>
      <c r="IWR2168" s="218"/>
      <c r="IWS2168" s="218"/>
      <c r="IWT2168" s="218"/>
      <c r="IWU2168" s="218"/>
      <c r="IWV2168" s="218"/>
      <c r="IWW2168" s="218"/>
      <c r="IWX2168" s="218"/>
      <c r="IWY2168" s="218"/>
      <c r="IWZ2168" s="218"/>
      <c r="IXA2168" s="218"/>
      <c r="IXB2168" s="218"/>
      <c r="IXC2168" s="218"/>
      <c r="IXD2168" s="218"/>
      <c r="IXE2168" s="218"/>
      <c r="IXF2168" s="218"/>
      <c r="IXG2168" s="218"/>
      <c r="IXH2168" s="218"/>
      <c r="IXI2168" s="218"/>
      <c r="IXJ2168" s="218"/>
      <c r="IXK2168" s="218"/>
      <c r="IXL2168" s="218"/>
      <c r="IXM2168" s="218"/>
      <c r="IXN2168" s="218"/>
      <c r="IXO2168" s="218"/>
      <c r="IXP2168" s="218"/>
      <c r="IXQ2168" s="218"/>
      <c r="IXR2168" s="218"/>
      <c r="IXS2168" s="218"/>
      <c r="IXT2168" s="218"/>
      <c r="IXU2168" s="218"/>
      <c r="IXV2168" s="218"/>
      <c r="IXW2168" s="218"/>
      <c r="IXX2168" s="218"/>
      <c r="IXY2168" s="218"/>
      <c r="IXZ2168" s="218"/>
      <c r="IYA2168" s="218"/>
      <c r="IYB2168" s="218"/>
      <c r="IYC2168" s="218"/>
      <c r="IYD2168" s="218"/>
      <c r="IYE2168" s="218"/>
      <c r="IYF2168" s="218"/>
      <c r="IYG2168" s="218"/>
      <c r="IYH2168" s="218"/>
      <c r="IYI2168" s="218"/>
      <c r="IYJ2168" s="218"/>
      <c r="IYK2168" s="218"/>
      <c r="IYL2168" s="218"/>
      <c r="IYM2168" s="218"/>
      <c r="IYN2168" s="218"/>
      <c r="IYO2168" s="218"/>
      <c r="IYP2168" s="218"/>
      <c r="IYQ2168" s="218"/>
      <c r="IYR2168" s="218"/>
      <c r="IYS2168" s="218"/>
      <c r="IYT2168" s="218"/>
      <c r="IYU2168" s="218"/>
      <c r="IYV2168" s="218"/>
      <c r="IYW2168" s="218"/>
      <c r="IYX2168" s="218"/>
      <c r="IYY2168" s="218"/>
      <c r="IYZ2168" s="218"/>
      <c r="IZA2168" s="218"/>
      <c r="IZB2168" s="218"/>
      <c r="IZC2168" s="218"/>
      <c r="IZD2168" s="218"/>
      <c r="IZE2168" s="218"/>
      <c r="IZF2168" s="218"/>
      <c r="IZG2168" s="218"/>
      <c r="IZH2168" s="218"/>
      <c r="IZI2168" s="218"/>
      <c r="IZJ2168" s="218"/>
      <c r="IZK2168" s="218"/>
      <c r="IZL2168" s="218"/>
      <c r="IZM2168" s="218"/>
      <c r="IZN2168" s="218"/>
      <c r="IZO2168" s="218"/>
      <c r="IZP2168" s="218"/>
      <c r="IZQ2168" s="218"/>
      <c r="IZR2168" s="218"/>
      <c r="IZS2168" s="218"/>
      <c r="IZT2168" s="218"/>
      <c r="IZU2168" s="218"/>
      <c r="IZV2168" s="218"/>
      <c r="IZW2168" s="218"/>
      <c r="IZX2168" s="218"/>
      <c r="IZY2168" s="218"/>
      <c r="IZZ2168" s="218"/>
      <c r="JAA2168" s="218"/>
      <c r="JAB2168" s="218"/>
      <c r="JAC2168" s="218"/>
      <c r="JAD2168" s="218"/>
      <c r="JAE2168" s="218"/>
      <c r="JAF2168" s="218"/>
      <c r="JAG2168" s="218"/>
      <c r="JAH2168" s="218"/>
      <c r="JAI2168" s="218"/>
      <c r="JAJ2168" s="218"/>
      <c r="JAK2168" s="218"/>
      <c r="JAL2168" s="218"/>
      <c r="JAM2168" s="218"/>
      <c r="JAN2168" s="218"/>
      <c r="JAO2168" s="218"/>
      <c r="JAP2168" s="218"/>
      <c r="JAQ2168" s="218"/>
      <c r="JAR2168" s="218"/>
      <c r="JAS2168" s="218"/>
      <c r="JAT2168" s="218"/>
      <c r="JAU2168" s="218"/>
      <c r="JAV2168" s="218"/>
      <c r="JAW2168" s="218"/>
      <c r="JAX2168" s="218"/>
      <c r="JAY2168" s="218"/>
      <c r="JAZ2168" s="218"/>
      <c r="JBA2168" s="218"/>
      <c r="JBB2168" s="218"/>
      <c r="JBC2168" s="218"/>
      <c r="JBD2168" s="218"/>
      <c r="JBE2168" s="218"/>
      <c r="JBF2168" s="218"/>
      <c r="JBG2168" s="218"/>
      <c r="JBH2168" s="218"/>
      <c r="JBI2168" s="218"/>
      <c r="JBJ2168" s="218"/>
      <c r="JBK2168" s="218"/>
      <c r="JBL2168" s="218"/>
      <c r="JBM2168" s="218"/>
      <c r="JBN2168" s="218"/>
      <c r="JBO2168" s="218"/>
      <c r="JBP2168" s="218"/>
      <c r="JBQ2168" s="218"/>
      <c r="JBR2168" s="218"/>
      <c r="JBS2168" s="218"/>
      <c r="JBT2168" s="218"/>
      <c r="JBU2168" s="218"/>
      <c r="JBV2168" s="218"/>
      <c r="JBW2168" s="218"/>
      <c r="JBX2168" s="218"/>
      <c r="JBY2168" s="218"/>
      <c r="JBZ2168" s="218"/>
      <c r="JCA2168" s="218"/>
      <c r="JCB2168" s="218"/>
      <c r="JCC2168" s="218"/>
      <c r="JCD2168" s="218"/>
      <c r="JCE2168" s="218"/>
      <c r="JCF2168" s="218"/>
      <c r="JCG2168" s="218"/>
      <c r="JCH2168" s="218"/>
      <c r="JCI2168" s="218"/>
      <c r="JCJ2168" s="218"/>
      <c r="JCK2168" s="218"/>
      <c r="JCL2168" s="218"/>
      <c r="JCM2168" s="218"/>
      <c r="JCN2168" s="218"/>
      <c r="JCO2168" s="218"/>
      <c r="JCP2168" s="218"/>
      <c r="JCQ2168" s="218"/>
      <c r="JCR2168" s="218"/>
      <c r="JCS2168" s="218"/>
      <c r="JCT2168" s="218"/>
      <c r="JCU2168" s="218"/>
      <c r="JCV2168" s="218"/>
      <c r="JCW2168" s="218"/>
      <c r="JCX2168" s="218"/>
      <c r="JCY2168" s="218"/>
      <c r="JCZ2168" s="218"/>
      <c r="JDA2168" s="218"/>
      <c r="JDB2168" s="218"/>
      <c r="JDC2168" s="218"/>
      <c r="JDD2168" s="218"/>
      <c r="JDE2168" s="218"/>
      <c r="JDF2168" s="218"/>
      <c r="JDG2168" s="218"/>
      <c r="JDH2168" s="218"/>
      <c r="JDI2168" s="218"/>
      <c r="JDJ2168" s="218"/>
      <c r="JDK2168" s="218"/>
      <c r="JDL2168" s="218"/>
      <c r="JDM2168" s="218"/>
      <c r="JDN2168" s="218"/>
      <c r="JDO2168" s="218"/>
      <c r="JDP2168" s="218"/>
      <c r="JDQ2168" s="218"/>
      <c r="JDR2168" s="218"/>
      <c r="JDS2168" s="218"/>
      <c r="JDT2168" s="218"/>
      <c r="JDU2168" s="218"/>
      <c r="JDV2168" s="218"/>
      <c r="JDW2168" s="218"/>
      <c r="JDX2168" s="218"/>
      <c r="JDY2168" s="218"/>
      <c r="JDZ2168" s="218"/>
      <c r="JEA2168" s="218"/>
      <c r="JEB2168" s="218"/>
      <c r="JEC2168" s="218"/>
      <c r="JED2168" s="218"/>
      <c r="JEE2168" s="218"/>
      <c r="JEF2168" s="218"/>
      <c r="JEG2168" s="218"/>
      <c r="JEH2168" s="218"/>
      <c r="JEI2168" s="218"/>
      <c r="JEJ2168" s="218"/>
      <c r="JEK2168" s="218"/>
      <c r="JEL2168" s="218"/>
      <c r="JEM2168" s="218"/>
      <c r="JEN2168" s="218"/>
      <c r="JEO2168" s="218"/>
      <c r="JEP2168" s="218"/>
      <c r="JEQ2168" s="218"/>
      <c r="JER2168" s="218"/>
      <c r="JES2168" s="218"/>
      <c r="JET2168" s="218"/>
      <c r="JEU2168" s="218"/>
      <c r="JEV2168" s="218"/>
      <c r="JEW2168" s="218"/>
      <c r="JEX2168" s="218"/>
      <c r="JEY2168" s="218"/>
      <c r="JEZ2168" s="218"/>
      <c r="JFA2168" s="218"/>
      <c r="JFB2168" s="218"/>
      <c r="JFC2168" s="218"/>
      <c r="JFD2168" s="218"/>
      <c r="JFE2168" s="218"/>
      <c r="JFF2168" s="218"/>
      <c r="JFG2168" s="218"/>
      <c r="JFH2168" s="218"/>
      <c r="JFI2168" s="218"/>
      <c r="JFJ2168" s="218"/>
      <c r="JFK2168" s="218"/>
      <c r="JFL2168" s="218"/>
      <c r="JFM2168" s="218"/>
      <c r="JFN2168" s="218"/>
      <c r="JFO2168" s="218"/>
      <c r="JFP2168" s="218"/>
      <c r="JFQ2168" s="218"/>
      <c r="JFR2168" s="218"/>
      <c r="JFS2168" s="218"/>
      <c r="JFT2168" s="218"/>
      <c r="JFU2168" s="218"/>
      <c r="JFV2168" s="218"/>
      <c r="JFW2168" s="218"/>
      <c r="JFX2168" s="218"/>
      <c r="JFY2168" s="218"/>
      <c r="JFZ2168" s="218"/>
      <c r="JGA2168" s="218"/>
      <c r="JGB2168" s="218"/>
      <c r="JGC2168" s="218"/>
      <c r="JGD2168" s="218"/>
      <c r="JGE2168" s="218"/>
      <c r="JGF2168" s="218"/>
      <c r="JGG2168" s="218"/>
      <c r="JGH2168" s="218"/>
      <c r="JGI2168" s="218"/>
      <c r="JGJ2168" s="218"/>
      <c r="JGK2168" s="218"/>
      <c r="JGL2168" s="218"/>
      <c r="JGM2168" s="218"/>
      <c r="JGN2168" s="218"/>
      <c r="JGO2168" s="218"/>
      <c r="JGP2168" s="218"/>
      <c r="JGQ2168" s="218"/>
      <c r="JGR2168" s="218"/>
      <c r="JGS2168" s="218"/>
      <c r="JGT2168" s="218"/>
      <c r="JGU2168" s="218"/>
      <c r="JGV2168" s="218"/>
      <c r="JGW2168" s="218"/>
      <c r="JGX2168" s="218"/>
      <c r="JGY2168" s="218"/>
      <c r="JGZ2168" s="218"/>
      <c r="JHA2168" s="218"/>
      <c r="JHB2168" s="218"/>
      <c r="JHC2168" s="218"/>
      <c r="JHD2168" s="218"/>
      <c r="JHE2168" s="218"/>
      <c r="JHF2168" s="218"/>
      <c r="JHG2168" s="218"/>
      <c r="JHH2168" s="218"/>
      <c r="JHI2168" s="218"/>
      <c r="JHJ2168" s="218"/>
      <c r="JHK2168" s="218"/>
      <c r="JHL2168" s="218"/>
      <c r="JHM2168" s="218"/>
      <c r="JHN2168" s="218"/>
      <c r="JHO2168" s="218"/>
      <c r="JHP2168" s="218"/>
      <c r="JHQ2168" s="218"/>
      <c r="JHR2168" s="218"/>
      <c r="JHS2168" s="218"/>
      <c r="JHT2168" s="218"/>
      <c r="JHU2168" s="218"/>
      <c r="JHV2168" s="218"/>
      <c r="JHW2168" s="218"/>
      <c r="JHX2168" s="218"/>
      <c r="JHY2168" s="218"/>
      <c r="JHZ2168" s="218"/>
      <c r="JIA2168" s="218"/>
      <c r="JIB2168" s="218"/>
      <c r="JIC2168" s="218"/>
      <c r="JID2168" s="218"/>
      <c r="JIE2168" s="218"/>
      <c r="JIF2168" s="218"/>
      <c r="JIG2168" s="218"/>
      <c r="JIH2168" s="218"/>
      <c r="JII2168" s="218"/>
      <c r="JIJ2168" s="218"/>
      <c r="JIK2168" s="218"/>
      <c r="JIL2168" s="218"/>
      <c r="JIM2168" s="218"/>
      <c r="JIN2168" s="218"/>
      <c r="JIO2168" s="218"/>
      <c r="JIP2168" s="218"/>
      <c r="JIQ2168" s="218"/>
      <c r="JIR2168" s="218"/>
      <c r="JIS2168" s="218"/>
      <c r="JIT2168" s="218"/>
      <c r="JIU2168" s="218"/>
      <c r="JIV2168" s="218"/>
      <c r="JIW2168" s="218"/>
      <c r="JIX2168" s="218"/>
      <c r="JIY2168" s="218"/>
      <c r="JIZ2168" s="218"/>
      <c r="JJA2168" s="218"/>
      <c r="JJB2168" s="218"/>
      <c r="JJC2168" s="218"/>
      <c r="JJD2168" s="218"/>
      <c r="JJE2168" s="218"/>
      <c r="JJF2168" s="218"/>
      <c r="JJG2168" s="218"/>
      <c r="JJH2168" s="218"/>
      <c r="JJI2168" s="218"/>
      <c r="JJJ2168" s="218"/>
      <c r="JJK2168" s="218"/>
      <c r="JJL2168" s="218"/>
      <c r="JJM2168" s="218"/>
      <c r="JJN2168" s="218"/>
      <c r="JJO2168" s="218"/>
      <c r="JJP2168" s="218"/>
      <c r="JJQ2168" s="218"/>
      <c r="JJR2168" s="218"/>
      <c r="JJS2168" s="218"/>
      <c r="JJT2168" s="218"/>
      <c r="JJU2168" s="218"/>
      <c r="JJV2168" s="218"/>
      <c r="JJW2168" s="218"/>
      <c r="JJX2168" s="218"/>
      <c r="JJY2168" s="218"/>
      <c r="JJZ2168" s="218"/>
      <c r="JKA2168" s="218"/>
      <c r="JKB2168" s="218"/>
      <c r="JKC2168" s="218"/>
      <c r="JKD2168" s="218"/>
      <c r="JKE2168" s="218"/>
      <c r="JKF2168" s="218"/>
      <c r="JKG2168" s="218"/>
      <c r="JKH2168" s="218"/>
      <c r="JKI2168" s="218"/>
      <c r="JKJ2168" s="218"/>
      <c r="JKK2168" s="218"/>
      <c r="JKL2168" s="218"/>
      <c r="JKM2168" s="218"/>
      <c r="JKN2168" s="218"/>
      <c r="JKO2168" s="218"/>
      <c r="JKP2168" s="218"/>
      <c r="JKQ2168" s="218"/>
      <c r="JKR2168" s="218"/>
      <c r="JKS2168" s="218"/>
      <c r="JKT2168" s="218"/>
      <c r="JKU2168" s="218"/>
      <c r="JKV2168" s="218"/>
      <c r="JKW2168" s="218"/>
      <c r="JKX2168" s="218"/>
      <c r="JKY2168" s="218"/>
      <c r="JKZ2168" s="218"/>
      <c r="JLA2168" s="218"/>
      <c r="JLB2168" s="218"/>
      <c r="JLC2168" s="218"/>
      <c r="JLD2168" s="218"/>
      <c r="JLE2168" s="218"/>
      <c r="JLF2168" s="218"/>
      <c r="JLG2168" s="218"/>
      <c r="JLH2168" s="218"/>
      <c r="JLI2168" s="218"/>
      <c r="JLJ2168" s="218"/>
      <c r="JLK2168" s="218"/>
      <c r="JLL2168" s="218"/>
      <c r="JLM2168" s="218"/>
      <c r="JLN2168" s="218"/>
      <c r="JLO2168" s="218"/>
      <c r="JLP2168" s="218"/>
      <c r="JLQ2168" s="218"/>
      <c r="JLR2168" s="218"/>
      <c r="JLS2168" s="218"/>
      <c r="JLT2168" s="218"/>
      <c r="JLU2168" s="218"/>
      <c r="JLV2168" s="218"/>
      <c r="JLW2168" s="218"/>
      <c r="JLX2168" s="218"/>
      <c r="JLY2168" s="218"/>
      <c r="JLZ2168" s="218"/>
      <c r="JMA2168" s="218"/>
      <c r="JMB2168" s="218"/>
      <c r="JMC2168" s="218"/>
      <c r="JMD2168" s="218"/>
      <c r="JME2168" s="218"/>
      <c r="JMF2168" s="218"/>
      <c r="JMG2168" s="218"/>
      <c r="JMH2168" s="218"/>
      <c r="JMI2168" s="218"/>
      <c r="JMJ2168" s="218"/>
      <c r="JMK2168" s="218"/>
      <c r="JML2168" s="218"/>
      <c r="JMM2168" s="218"/>
      <c r="JMN2168" s="218"/>
      <c r="JMO2168" s="218"/>
      <c r="JMP2168" s="218"/>
      <c r="JMQ2168" s="218"/>
      <c r="JMR2168" s="218"/>
      <c r="JMS2168" s="218"/>
      <c r="JMT2168" s="218"/>
      <c r="JMU2168" s="218"/>
      <c r="JMV2168" s="218"/>
      <c r="JMW2168" s="218"/>
      <c r="JMX2168" s="218"/>
      <c r="JMY2168" s="218"/>
      <c r="JMZ2168" s="218"/>
      <c r="JNA2168" s="218"/>
      <c r="JNB2168" s="218"/>
      <c r="JNC2168" s="218"/>
      <c r="JND2168" s="218"/>
      <c r="JNE2168" s="218"/>
      <c r="JNF2168" s="218"/>
      <c r="JNG2168" s="218"/>
      <c r="JNH2168" s="218"/>
      <c r="JNI2168" s="218"/>
      <c r="JNJ2168" s="218"/>
      <c r="JNK2168" s="218"/>
      <c r="JNL2168" s="218"/>
      <c r="JNM2168" s="218"/>
      <c r="JNN2168" s="218"/>
      <c r="JNO2168" s="218"/>
      <c r="JNP2168" s="218"/>
      <c r="JNQ2168" s="218"/>
      <c r="JNR2168" s="218"/>
      <c r="JNS2168" s="218"/>
      <c r="JNT2168" s="218"/>
      <c r="JNU2168" s="218"/>
      <c r="JNV2168" s="218"/>
      <c r="JNW2168" s="218"/>
      <c r="JNX2168" s="218"/>
      <c r="JNY2168" s="218"/>
      <c r="JNZ2168" s="218"/>
      <c r="JOA2168" s="218"/>
      <c r="JOB2168" s="218"/>
      <c r="JOC2168" s="218"/>
      <c r="JOD2168" s="218"/>
      <c r="JOE2168" s="218"/>
      <c r="JOF2168" s="218"/>
      <c r="JOG2168" s="218"/>
      <c r="JOH2168" s="218"/>
      <c r="JOI2168" s="218"/>
      <c r="JOJ2168" s="218"/>
      <c r="JOK2168" s="218"/>
      <c r="JOL2168" s="218"/>
      <c r="JOM2168" s="218"/>
      <c r="JON2168" s="218"/>
      <c r="JOO2168" s="218"/>
      <c r="JOP2168" s="218"/>
      <c r="JOQ2168" s="218"/>
      <c r="JOR2168" s="218"/>
      <c r="JOS2168" s="218"/>
      <c r="JOT2168" s="218"/>
      <c r="JOU2168" s="218"/>
      <c r="JOV2168" s="218"/>
      <c r="JOW2168" s="218"/>
      <c r="JOX2168" s="218"/>
      <c r="JOY2168" s="218"/>
      <c r="JOZ2168" s="218"/>
      <c r="JPA2168" s="218"/>
      <c r="JPB2168" s="218"/>
      <c r="JPC2168" s="218"/>
      <c r="JPD2168" s="218"/>
      <c r="JPE2168" s="218"/>
      <c r="JPF2168" s="218"/>
      <c r="JPG2168" s="218"/>
      <c r="JPH2168" s="218"/>
      <c r="JPI2168" s="218"/>
      <c r="JPJ2168" s="218"/>
      <c r="JPK2168" s="218"/>
      <c r="JPL2168" s="218"/>
      <c r="JPM2168" s="218"/>
      <c r="JPN2168" s="218"/>
      <c r="JPO2168" s="218"/>
      <c r="JPP2168" s="218"/>
      <c r="JPQ2168" s="218"/>
      <c r="JPR2168" s="218"/>
      <c r="JPS2168" s="218"/>
      <c r="JPT2168" s="218"/>
      <c r="JPU2168" s="218"/>
      <c r="JPV2168" s="218"/>
      <c r="JPW2168" s="218"/>
      <c r="JPX2168" s="218"/>
      <c r="JPY2168" s="218"/>
      <c r="JPZ2168" s="218"/>
      <c r="JQA2168" s="218"/>
      <c r="JQB2168" s="218"/>
      <c r="JQC2168" s="218"/>
      <c r="JQD2168" s="218"/>
      <c r="JQE2168" s="218"/>
      <c r="JQF2168" s="218"/>
      <c r="JQG2168" s="218"/>
      <c r="JQH2168" s="218"/>
      <c r="JQI2168" s="218"/>
      <c r="JQJ2168" s="218"/>
      <c r="JQK2168" s="218"/>
      <c r="JQL2168" s="218"/>
      <c r="JQM2168" s="218"/>
      <c r="JQN2168" s="218"/>
      <c r="JQO2168" s="218"/>
      <c r="JQP2168" s="218"/>
      <c r="JQQ2168" s="218"/>
      <c r="JQR2168" s="218"/>
      <c r="JQS2168" s="218"/>
      <c r="JQT2168" s="218"/>
      <c r="JQU2168" s="218"/>
      <c r="JQV2168" s="218"/>
      <c r="JQW2168" s="218"/>
      <c r="JQX2168" s="218"/>
      <c r="JQY2168" s="218"/>
      <c r="JQZ2168" s="218"/>
      <c r="JRA2168" s="218"/>
      <c r="JRB2168" s="218"/>
      <c r="JRC2168" s="218"/>
      <c r="JRD2168" s="218"/>
      <c r="JRE2168" s="218"/>
      <c r="JRF2168" s="218"/>
      <c r="JRG2168" s="218"/>
      <c r="JRH2168" s="218"/>
      <c r="JRI2168" s="218"/>
      <c r="JRJ2168" s="218"/>
      <c r="JRK2168" s="218"/>
      <c r="JRL2168" s="218"/>
      <c r="JRM2168" s="218"/>
      <c r="JRN2168" s="218"/>
      <c r="JRO2168" s="218"/>
      <c r="JRP2168" s="218"/>
      <c r="JRQ2168" s="218"/>
      <c r="JRR2168" s="218"/>
      <c r="JRS2168" s="218"/>
      <c r="JRT2168" s="218"/>
      <c r="JRU2168" s="218"/>
      <c r="JRV2168" s="218"/>
      <c r="JRW2168" s="218"/>
      <c r="JRX2168" s="218"/>
      <c r="JRY2168" s="218"/>
      <c r="JRZ2168" s="218"/>
      <c r="JSA2168" s="218"/>
      <c r="JSB2168" s="218"/>
      <c r="JSC2168" s="218"/>
      <c r="JSD2168" s="218"/>
      <c r="JSE2168" s="218"/>
      <c r="JSF2168" s="218"/>
      <c r="JSG2168" s="218"/>
      <c r="JSH2168" s="218"/>
      <c r="JSI2168" s="218"/>
      <c r="JSJ2168" s="218"/>
      <c r="JSK2168" s="218"/>
      <c r="JSL2168" s="218"/>
      <c r="JSM2168" s="218"/>
      <c r="JSN2168" s="218"/>
      <c r="JSO2168" s="218"/>
      <c r="JSP2168" s="218"/>
      <c r="JSQ2168" s="218"/>
      <c r="JSR2168" s="218"/>
      <c r="JSS2168" s="218"/>
      <c r="JST2168" s="218"/>
      <c r="JSU2168" s="218"/>
      <c r="JSV2168" s="218"/>
      <c r="JSW2168" s="218"/>
      <c r="JSX2168" s="218"/>
      <c r="JSY2168" s="218"/>
      <c r="JSZ2168" s="218"/>
      <c r="JTA2168" s="218"/>
      <c r="JTB2168" s="218"/>
      <c r="JTC2168" s="218"/>
      <c r="JTD2168" s="218"/>
      <c r="JTE2168" s="218"/>
      <c r="JTF2168" s="218"/>
      <c r="JTG2168" s="218"/>
      <c r="JTH2168" s="218"/>
      <c r="JTI2168" s="218"/>
      <c r="JTJ2168" s="218"/>
      <c r="JTK2168" s="218"/>
      <c r="JTL2168" s="218"/>
      <c r="JTM2168" s="218"/>
      <c r="JTN2168" s="218"/>
      <c r="JTO2168" s="218"/>
      <c r="JTP2168" s="218"/>
      <c r="JTQ2168" s="218"/>
      <c r="JTR2168" s="218"/>
      <c r="JTS2168" s="218"/>
      <c r="JTT2168" s="218"/>
      <c r="JTU2168" s="218"/>
      <c r="JTV2168" s="218"/>
      <c r="JTW2168" s="218"/>
      <c r="JTX2168" s="218"/>
      <c r="JTY2168" s="218"/>
      <c r="JTZ2168" s="218"/>
      <c r="JUA2168" s="218"/>
      <c r="JUB2168" s="218"/>
      <c r="JUC2168" s="218"/>
      <c r="JUD2168" s="218"/>
      <c r="JUE2168" s="218"/>
      <c r="JUF2168" s="218"/>
      <c r="JUG2168" s="218"/>
      <c r="JUH2168" s="218"/>
      <c r="JUI2168" s="218"/>
      <c r="JUJ2168" s="218"/>
      <c r="JUK2168" s="218"/>
      <c r="JUL2168" s="218"/>
      <c r="JUM2168" s="218"/>
      <c r="JUN2168" s="218"/>
      <c r="JUO2168" s="218"/>
      <c r="JUP2168" s="218"/>
      <c r="JUQ2168" s="218"/>
      <c r="JUR2168" s="218"/>
      <c r="JUS2168" s="218"/>
      <c r="JUT2168" s="218"/>
      <c r="JUU2168" s="218"/>
      <c r="JUV2168" s="218"/>
      <c r="JUW2168" s="218"/>
      <c r="JUX2168" s="218"/>
      <c r="JUY2168" s="218"/>
      <c r="JUZ2168" s="218"/>
      <c r="JVA2168" s="218"/>
      <c r="JVB2168" s="218"/>
      <c r="JVC2168" s="218"/>
      <c r="JVD2168" s="218"/>
      <c r="JVE2168" s="218"/>
      <c r="JVF2168" s="218"/>
      <c r="JVG2168" s="218"/>
      <c r="JVH2168" s="218"/>
      <c r="JVI2168" s="218"/>
      <c r="JVJ2168" s="218"/>
      <c r="JVK2168" s="218"/>
      <c r="JVL2168" s="218"/>
      <c r="JVM2168" s="218"/>
      <c r="JVN2168" s="218"/>
      <c r="JVO2168" s="218"/>
      <c r="JVP2168" s="218"/>
      <c r="JVQ2168" s="218"/>
      <c r="JVR2168" s="218"/>
      <c r="JVS2168" s="218"/>
      <c r="JVT2168" s="218"/>
      <c r="JVU2168" s="218"/>
      <c r="JVV2168" s="218"/>
      <c r="JVW2168" s="218"/>
      <c r="JVX2168" s="218"/>
      <c r="JVY2168" s="218"/>
      <c r="JVZ2168" s="218"/>
      <c r="JWA2168" s="218"/>
      <c r="JWB2168" s="218"/>
      <c r="JWC2168" s="218"/>
      <c r="JWD2168" s="218"/>
      <c r="JWE2168" s="218"/>
      <c r="JWF2168" s="218"/>
      <c r="JWG2168" s="218"/>
      <c r="JWH2168" s="218"/>
      <c r="JWI2168" s="218"/>
      <c r="JWJ2168" s="218"/>
      <c r="JWK2168" s="218"/>
      <c r="JWL2168" s="218"/>
      <c r="JWM2168" s="218"/>
      <c r="JWN2168" s="218"/>
      <c r="JWO2168" s="218"/>
      <c r="JWP2168" s="218"/>
      <c r="JWQ2168" s="218"/>
      <c r="JWR2168" s="218"/>
      <c r="JWS2168" s="218"/>
      <c r="JWT2168" s="218"/>
      <c r="JWU2168" s="218"/>
      <c r="JWV2168" s="218"/>
      <c r="JWW2168" s="218"/>
      <c r="JWX2168" s="218"/>
      <c r="JWY2168" s="218"/>
      <c r="JWZ2168" s="218"/>
      <c r="JXA2168" s="218"/>
      <c r="JXB2168" s="218"/>
      <c r="JXC2168" s="218"/>
      <c r="JXD2168" s="218"/>
      <c r="JXE2168" s="218"/>
      <c r="JXF2168" s="218"/>
      <c r="JXG2168" s="218"/>
      <c r="JXH2168" s="218"/>
      <c r="JXI2168" s="218"/>
      <c r="JXJ2168" s="218"/>
      <c r="JXK2168" s="218"/>
      <c r="JXL2168" s="218"/>
      <c r="JXM2168" s="218"/>
      <c r="JXN2168" s="218"/>
      <c r="JXO2168" s="218"/>
      <c r="JXP2168" s="218"/>
      <c r="JXQ2168" s="218"/>
      <c r="JXR2168" s="218"/>
      <c r="JXS2168" s="218"/>
      <c r="JXT2168" s="218"/>
      <c r="JXU2168" s="218"/>
      <c r="JXV2168" s="218"/>
      <c r="JXW2168" s="218"/>
      <c r="JXX2168" s="218"/>
      <c r="JXY2168" s="218"/>
      <c r="JXZ2168" s="218"/>
      <c r="JYA2168" s="218"/>
      <c r="JYB2168" s="218"/>
      <c r="JYC2168" s="218"/>
      <c r="JYD2168" s="218"/>
      <c r="JYE2168" s="218"/>
      <c r="JYF2168" s="218"/>
      <c r="JYG2168" s="218"/>
      <c r="JYH2168" s="218"/>
      <c r="JYI2168" s="218"/>
      <c r="JYJ2168" s="218"/>
      <c r="JYK2168" s="218"/>
      <c r="JYL2168" s="218"/>
      <c r="JYM2168" s="218"/>
      <c r="JYN2168" s="218"/>
      <c r="JYO2168" s="218"/>
      <c r="JYP2168" s="218"/>
      <c r="JYQ2168" s="218"/>
      <c r="JYR2168" s="218"/>
      <c r="JYS2168" s="218"/>
      <c r="JYT2168" s="218"/>
      <c r="JYU2168" s="218"/>
      <c r="JYV2168" s="218"/>
      <c r="JYW2168" s="218"/>
      <c r="JYX2168" s="218"/>
      <c r="JYY2168" s="218"/>
      <c r="JYZ2168" s="218"/>
      <c r="JZA2168" s="218"/>
      <c r="JZB2168" s="218"/>
      <c r="JZC2168" s="218"/>
      <c r="JZD2168" s="218"/>
      <c r="JZE2168" s="218"/>
      <c r="JZF2168" s="218"/>
      <c r="JZG2168" s="218"/>
      <c r="JZH2168" s="218"/>
      <c r="JZI2168" s="218"/>
      <c r="JZJ2168" s="218"/>
      <c r="JZK2168" s="218"/>
      <c r="JZL2168" s="218"/>
      <c r="JZM2168" s="218"/>
      <c r="JZN2168" s="218"/>
      <c r="JZO2168" s="218"/>
      <c r="JZP2168" s="218"/>
      <c r="JZQ2168" s="218"/>
      <c r="JZR2168" s="218"/>
      <c r="JZS2168" s="218"/>
      <c r="JZT2168" s="218"/>
      <c r="JZU2168" s="218"/>
      <c r="JZV2168" s="218"/>
      <c r="JZW2168" s="218"/>
      <c r="JZX2168" s="218"/>
      <c r="JZY2168" s="218"/>
      <c r="JZZ2168" s="218"/>
      <c r="KAA2168" s="218"/>
      <c r="KAB2168" s="218"/>
      <c r="KAC2168" s="218"/>
      <c r="KAD2168" s="218"/>
      <c r="KAE2168" s="218"/>
      <c r="KAF2168" s="218"/>
      <c r="KAG2168" s="218"/>
      <c r="KAH2168" s="218"/>
      <c r="KAI2168" s="218"/>
      <c r="KAJ2168" s="218"/>
      <c r="KAK2168" s="218"/>
      <c r="KAL2168" s="218"/>
      <c r="KAM2168" s="218"/>
      <c r="KAN2168" s="218"/>
      <c r="KAO2168" s="218"/>
      <c r="KAP2168" s="218"/>
      <c r="KAQ2168" s="218"/>
      <c r="KAR2168" s="218"/>
      <c r="KAS2168" s="218"/>
      <c r="KAT2168" s="218"/>
      <c r="KAU2168" s="218"/>
      <c r="KAV2168" s="218"/>
      <c r="KAW2168" s="218"/>
      <c r="KAX2168" s="218"/>
      <c r="KAY2168" s="218"/>
      <c r="KAZ2168" s="218"/>
      <c r="KBA2168" s="218"/>
      <c r="KBB2168" s="218"/>
      <c r="KBC2168" s="218"/>
      <c r="KBD2168" s="218"/>
      <c r="KBE2168" s="218"/>
      <c r="KBF2168" s="218"/>
      <c r="KBG2168" s="218"/>
      <c r="KBH2168" s="218"/>
      <c r="KBI2168" s="218"/>
      <c r="KBJ2168" s="218"/>
      <c r="KBK2168" s="218"/>
      <c r="KBL2168" s="218"/>
      <c r="KBM2168" s="218"/>
      <c r="KBN2168" s="218"/>
      <c r="KBO2168" s="218"/>
      <c r="KBP2168" s="218"/>
      <c r="KBQ2168" s="218"/>
      <c r="KBR2168" s="218"/>
      <c r="KBS2168" s="218"/>
      <c r="KBT2168" s="218"/>
      <c r="KBU2168" s="218"/>
      <c r="KBV2168" s="218"/>
      <c r="KBW2168" s="218"/>
      <c r="KBX2168" s="218"/>
      <c r="KBY2168" s="218"/>
      <c r="KBZ2168" s="218"/>
      <c r="KCA2168" s="218"/>
      <c r="KCB2168" s="218"/>
      <c r="KCC2168" s="218"/>
      <c r="KCD2168" s="218"/>
      <c r="KCE2168" s="218"/>
      <c r="KCF2168" s="218"/>
      <c r="KCG2168" s="218"/>
      <c r="KCH2168" s="218"/>
      <c r="KCI2168" s="218"/>
      <c r="KCJ2168" s="218"/>
      <c r="KCK2168" s="218"/>
      <c r="KCL2168" s="218"/>
      <c r="KCM2168" s="218"/>
      <c r="KCN2168" s="218"/>
      <c r="KCO2168" s="218"/>
      <c r="KCP2168" s="218"/>
      <c r="KCQ2168" s="218"/>
      <c r="KCR2168" s="218"/>
      <c r="KCS2168" s="218"/>
      <c r="KCT2168" s="218"/>
      <c r="KCU2168" s="218"/>
      <c r="KCV2168" s="218"/>
      <c r="KCW2168" s="218"/>
      <c r="KCX2168" s="218"/>
      <c r="KCY2168" s="218"/>
      <c r="KCZ2168" s="218"/>
      <c r="KDA2168" s="218"/>
      <c r="KDB2168" s="218"/>
      <c r="KDC2168" s="218"/>
      <c r="KDD2168" s="218"/>
      <c r="KDE2168" s="218"/>
      <c r="KDF2168" s="218"/>
      <c r="KDG2168" s="218"/>
      <c r="KDH2168" s="218"/>
      <c r="KDI2168" s="218"/>
      <c r="KDJ2168" s="218"/>
      <c r="KDK2168" s="218"/>
      <c r="KDL2168" s="218"/>
      <c r="KDM2168" s="218"/>
      <c r="KDN2168" s="218"/>
      <c r="KDO2168" s="218"/>
      <c r="KDP2168" s="218"/>
      <c r="KDQ2168" s="218"/>
      <c r="KDR2168" s="218"/>
      <c r="KDS2168" s="218"/>
      <c r="KDT2168" s="218"/>
      <c r="KDU2168" s="218"/>
      <c r="KDV2168" s="218"/>
      <c r="KDW2168" s="218"/>
      <c r="KDX2168" s="218"/>
      <c r="KDY2168" s="218"/>
      <c r="KDZ2168" s="218"/>
      <c r="KEA2168" s="218"/>
      <c r="KEB2168" s="218"/>
      <c r="KEC2168" s="218"/>
      <c r="KED2168" s="218"/>
      <c r="KEE2168" s="218"/>
      <c r="KEF2168" s="218"/>
      <c r="KEG2168" s="218"/>
      <c r="KEH2168" s="218"/>
      <c r="KEI2168" s="218"/>
      <c r="KEJ2168" s="218"/>
      <c r="KEK2168" s="218"/>
      <c r="KEL2168" s="218"/>
      <c r="KEM2168" s="218"/>
      <c r="KEN2168" s="218"/>
      <c r="KEO2168" s="218"/>
      <c r="KEP2168" s="218"/>
      <c r="KEQ2168" s="218"/>
      <c r="KER2168" s="218"/>
      <c r="KES2168" s="218"/>
      <c r="KET2168" s="218"/>
      <c r="KEU2168" s="218"/>
      <c r="KEV2168" s="218"/>
      <c r="KEW2168" s="218"/>
      <c r="KEX2168" s="218"/>
      <c r="KEY2168" s="218"/>
      <c r="KEZ2168" s="218"/>
      <c r="KFA2168" s="218"/>
      <c r="KFB2168" s="218"/>
      <c r="KFC2168" s="218"/>
      <c r="KFD2168" s="218"/>
      <c r="KFE2168" s="218"/>
      <c r="KFF2168" s="218"/>
      <c r="KFG2168" s="218"/>
      <c r="KFH2168" s="218"/>
      <c r="KFI2168" s="218"/>
      <c r="KFJ2168" s="218"/>
      <c r="KFK2168" s="218"/>
      <c r="KFL2168" s="218"/>
      <c r="KFM2168" s="218"/>
      <c r="KFN2168" s="218"/>
      <c r="KFO2168" s="218"/>
      <c r="KFP2168" s="218"/>
      <c r="KFQ2168" s="218"/>
      <c r="KFR2168" s="218"/>
      <c r="KFS2168" s="218"/>
      <c r="KFT2168" s="218"/>
      <c r="KFU2168" s="218"/>
      <c r="KFV2168" s="218"/>
      <c r="KFW2168" s="218"/>
      <c r="KFX2168" s="218"/>
      <c r="KFY2168" s="218"/>
      <c r="KFZ2168" s="218"/>
      <c r="KGA2168" s="218"/>
      <c r="KGB2168" s="218"/>
      <c r="KGC2168" s="218"/>
      <c r="KGD2168" s="218"/>
      <c r="KGE2168" s="218"/>
      <c r="KGF2168" s="218"/>
      <c r="KGG2168" s="218"/>
      <c r="KGH2168" s="218"/>
      <c r="KGI2168" s="218"/>
      <c r="KGJ2168" s="218"/>
      <c r="KGK2168" s="218"/>
      <c r="KGL2168" s="218"/>
      <c r="KGM2168" s="218"/>
      <c r="KGN2168" s="218"/>
      <c r="KGO2168" s="218"/>
      <c r="KGP2168" s="218"/>
      <c r="KGQ2168" s="218"/>
      <c r="KGR2168" s="218"/>
      <c r="KGS2168" s="218"/>
      <c r="KGT2168" s="218"/>
      <c r="KGU2168" s="218"/>
      <c r="KGV2168" s="218"/>
      <c r="KGW2168" s="218"/>
      <c r="KGX2168" s="218"/>
      <c r="KGY2168" s="218"/>
      <c r="KGZ2168" s="218"/>
      <c r="KHA2168" s="218"/>
      <c r="KHB2168" s="218"/>
      <c r="KHC2168" s="218"/>
      <c r="KHD2168" s="218"/>
      <c r="KHE2168" s="218"/>
      <c r="KHF2168" s="218"/>
      <c r="KHG2168" s="218"/>
      <c r="KHH2168" s="218"/>
      <c r="KHI2168" s="218"/>
      <c r="KHJ2168" s="218"/>
      <c r="KHK2168" s="218"/>
      <c r="KHL2168" s="218"/>
      <c r="KHM2168" s="218"/>
      <c r="KHN2168" s="218"/>
      <c r="KHO2168" s="218"/>
      <c r="KHP2168" s="218"/>
      <c r="KHQ2168" s="218"/>
      <c r="KHR2168" s="218"/>
      <c r="KHS2168" s="218"/>
      <c r="KHT2168" s="218"/>
      <c r="KHU2168" s="218"/>
      <c r="KHV2168" s="218"/>
      <c r="KHW2168" s="218"/>
      <c r="KHX2168" s="218"/>
      <c r="KHY2168" s="218"/>
      <c r="KHZ2168" s="218"/>
      <c r="KIA2168" s="218"/>
      <c r="KIB2168" s="218"/>
      <c r="KIC2168" s="218"/>
      <c r="KID2168" s="218"/>
      <c r="KIE2168" s="218"/>
      <c r="KIF2168" s="218"/>
      <c r="KIG2168" s="218"/>
      <c r="KIH2168" s="218"/>
      <c r="KII2168" s="218"/>
      <c r="KIJ2168" s="218"/>
      <c r="KIK2168" s="218"/>
      <c r="KIL2168" s="218"/>
      <c r="KIM2168" s="218"/>
      <c r="KIN2168" s="218"/>
      <c r="KIO2168" s="218"/>
      <c r="KIP2168" s="218"/>
      <c r="KIQ2168" s="218"/>
      <c r="KIR2168" s="218"/>
      <c r="KIS2168" s="218"/>
      <c r="KIT2168" s="218"/>
      <c r="KIU2168" s="218"/>
      <c r="KIV2168" s="218"/>
      <c r="KIW2168" s="218"/>
      <c r="KIX2168" s="218"/>
      <c r="KIY2168" s="218"/>
      <c r="KIZ2168" s="218"/>
      <c r="KJA2168" s="218"/>
      <c r="KJB2168" s="218"/>
      <c r="KJC2168" s="218"/>
      <c r="KJD2168" s="218"/>
      <c r="KJE2168" s="218"/>
      <c r="KJF2168" s="218"/>
      <c r="KJG2168" s="218"/>
      <c r="KJH2168" s="218"/>
      <c r="KJI2168" s="218"/>
      <c r="KJJ2168" s="218"/>
      <c r="KJK2168" s="218"/>
      <c r="KJL2168" s="218"/>
      <c r="KJM2168" s="218"/>
      <c r="KJN2168" s="218"/>
      <c r="KJO2168" s="218"/>
      <c r="KJP2168" s="218"/>
      <c r="KJQ2168" s="218"/>
      <c r="KJR2168" s="218"/>
      <c r="KJS2168" s="218"/>
      <c r="KJT2168" s="218"/>
      <c r="KJU2168" s="218"/>
      <c r="KJV2168" s="218"/>
      <c r="KJW2168" s="218"/>
      <c r="KJX2168" s="218"/>
      <c r="KJY2168" s="218"/>
      <c r="KJZ2168" s="218"/>
      <c r="KKA2168" s="218"/>
      <c r="KKB2168" s="218"/>
      <c r="KKC2168" s="218"/>
      <c r="KKD2168" s="218"/>
      <c r="KKE2168" s="218"/>
      <c r="KKF2168" s="218"/>
      <c r="KKG2168" s="218"/>
      <c r="KKH2168" s="218"/>
      <c r="KKI2168" s="218"/>
      <c r="KKJ2168" s="218"/>
      <c r="KKK2168" s="218"/>
      <c r="KKL2168" s="218"/>
      <c r="KKM2168" s="218"/>
      <c r="KKN2168" s="218"/>
      <c r="KKO2168" s="218"/>
      <c r="KKP2168" s="218"/>
      <c r="KKQ2168" s="218"/>
      <c r="KKR2168" s="218"/>
      <c r="KKS2168" s="218"/>
      <c r="KKT2168" s="218"/>
      <c r="KKU2168" s="218"/>
      <c r="KKV2168" s="218"/>
      <c r="KKW2168" s="218"/>
      <c r="KKX2168" s="218"/>
      <c r="KKY2168" s="218"/>
      <c r="KKZ2168" s="218"/>
      <c r="KLA2168" s="218"/>
      <c r="KLB2168" s="218"/>
      <c r="KLC2168" s="218"/>
      <c r="KLD2168" s="218"/>
      <c r="KLE2168" s="218"/>
      <c r="KLF2168" s="218"/>
      <c r="KLG2168" s="218"/>
      <c r="KLH2168" s="218"/>
      <c r="KLI2168" s="218"/>
      <c r="KLJ2168" s="218"/>
      <c r="KLK2168" s="218"/>
      <c r="KLL2168" s="218"/>
      <c r="KLM2168" s="218"/>
      <c r="KLN2168" s="218"/>
      <c r="KLO2168" s="218"/>
      <c r="KLP2168" s="218"/>
      <c r="KLQ2168" s="218"/>
      <c r="KLR2168" s="218"/>
      <c r="KLS2168" s="218"/>
      <c r="KLT2168" s="218"/>
      <c r="KLU2168" s="218"/>
      <c r="KLV2168" s="218"/>
      <c r="KLW2168" s="218"/>
      <c r="KLX2168" s="218"/>
      <c r="KLY2168" s="218"/>
      <c r="KLZ2168" s="218"/>
      <c r="KMA2168" s="218"/>
      <c r="KMB2168" s="218"/>
      <c r="KMC2168" s="218"/>
      <c r="KMD2168" s="218"/>
      <c r="KME2168" s="218"/>
      <c r="KMF2168" s="218"/>
      <c r="KMG2168" s="218"/>
      <c r="KMH2168" s="218"/>
      <c r="KMI2168" s="218"/>
      <c r="KMJ2168" s="218"/>
      <c r="KMK2168" s="218"/>
      <c r="KML2168" s="218"/>
      <c r="KMM2168" s="218"/>
      <c r="KMN2168" s="218"/>
      <c r="KMO2168" s="218"/>
      <c r="KMP2168" s="218"/>
      <c r="KMQ2168" s="218"/>
      <c r="KMR2168" s="218"/>
      <c r="KMS2168" s="218"/>
      <c r="KMT2168" s="218"/>
      <c r="KMU2168" s="218"/>
      <c r="KMV2168" s="218"/>
      <c r="KMW2168" s="218"/>
      <c r="KMX2168" s="218"/>
      <c r="KMY2168" s="218"/>
      <c r="KMZ2168" s="218"/>
      <c r="KNA2168" s="218"/>
      <c r="KNB2168" s="218"/>
      <c r="KNC2168" s="218"/>
      <c r="KND2168" s="218"/>
      <c r="KNE2168" s="218"/>
      <c r="KNF2168" s="218"/>
      <c r="KNG2168" s="218"/>
      <c r="KNH2168" s="218"/>
      <c r="KNI2168" s="218"/>
      <c r="KNJ2168" s="218"/>
      <c r="KNK2168" s="218"/>
      <c r="KNL2168" s="218"/>
      <c r="KNM2168" s="218"/>
      <c r="KNN2168" s="218"/>
      <c r="KNO2168" s="218"/>
      <c r="KNP2168" s="218"/>
      <c r="KNQ2168" s="218"/>
      <c r="KNR2168" s="218"/>
      <c r="KNS2168" s="218"/>
      <c r="KNT2168" s="218"/>
      <c r="KNU2168" s="218"/>
      <c r="KNV2168" s="218"/>
      <c r="KNW2168" s="218"/>
      <c r="KNX2168" s="218"/>
      <c r="KNY2168" s="218"/>
      <c r="KNZ2168" s="218"/>
      <c r="KOA2168" s="218"/>
      <c r="KOB2168" s="218"/>
      <c r="KOC2168" s="218"/>
      <c r="KOD2168" s="218"/>
      <c r="KOE2168" s="218"/>
      <c r="KOF2168" s="218"/>
      <c r="KOG2168" s="218"/>
      <c r="KOH2168" s="218"/>
      <c r="KOI2168" s="218"/>
      <c r="KOJ2168" s="218"/>
      <c r="KOK2168" s="218"/>
      <c r="KOL2168" s="218"/>
      <c r="KOM2168" s="218"/>
      <c r="KON2168" s="218"/>
      <c r="KOO2168" s="218"/>
      <c r="KOP2168" s="218"/>
      <c r="KOQ2168" s="218"/>
      <c r="KOR2168" s="218"/>
      <c r="KOS2168" s="218"/>
      <c r="KOT2168" s="218"/>
      <c r="KOU2168" s="218"/>
      <c r="KOV2168" s="218"/>
      <c r="KOW2168" s="218"/>
      <c r="KOX2168" s="218"/>
      <c r="KOY2168" s="218"/>
      <c r="KOZ2168" s="218"/>
      <c r="KPA2168" s="218"/>
      <c r="KPB2168" s="218"/>
      <c r="KPC2168" s="218"/>
      <c r="KPD2168" s="218"/>
      <c r="KPE2168" s="218"/>
      <c r="KPF2168" s="218"/>
      <c r="KPG2168" s="218"/>
      <c r="KPH2168" s="218"/>
      <c r="KPI2168" s="218"/>
      <c r="KPJ2168" s="218"/>
      <c r="KPK2168" s="218"/>
      <c r="KPL2168" s="218"/>
      <c r="KPM2168" s="218"/>
      <c r="KPN2168" s="218"/>
      <c r="KPO2168" s="218"/>
      <c r="KPP2168" s="218"/>
      <c r="KPQ2168" s="218"/>
      <c r="KPR2168" s="218"/>
      <c r="KPS2168" s="218"/>
      <c r="KPT2168" s="218"/>
      <c r="KPU2168" s="218"/>
      <c r="KPV2168" s="218"/>
      <c r="KPW2168" s="218"/>
      <c r="KPX2168" s="218"/>
      <c r="KPY2168" s="218"/>
      <c r="KPZ2168" s="218"/>
      <c r="KQA2168" s="218"/>
      <c r="KQB2168" s="218"/>
      <c r="KQC2168" s="218"/>
      <c r="KQD2168" s="218"/>
      <c r="KQE2168" s="218"/>
      <c r="KQF2168" s="218"/>
      <c r="KQG2168" s="218"/>
      <c r="KQH2168" s="218"/>
      <c r="KQI2168" s="218"/>
      <c r="KQJ2168" s="218"/>
      <c r="KQK2168" s="218"/>
      <c r="KQL2168" s="218"/>
      <c r="KQM2168" s="218"/>
      <c r="KQN2168" s="218"/>
      <c r="KQO2168" s="218"/>
      <c r="KQP2168" s="218"/>
      <c r="KQQ2168" s="218"/>
      <c r="KQR2168" s="218"/>
      <c r="KQS2168" s="218"/>
      <c r="KQT2168" s="218"/>
      <c r="KQU2168" s="218"/>
      <c r="KQV2168" s="218"/>
      <c r="KQW2168" s="218"/>
      <c r="KQX2168" s="218"/>
      <c r="KQY2168" s="218"/>
      <c r="KQZ2168" s="218"/>
      <c r="KRA2168" s="218"/>
      <c r="KRB2168" s="218"/>
      <c r="KRC2168" s="218"/>
      <c r="KRD2168" s="218"/>
      <c r="KRE2168" s="218"/>
      <c r="KRF2168" s="218"/>
      <c r="KRG2168" s="218"/>
      <c r="KRH2168" s="218"/>
      <c r="KRI2168" s="218"/>
      <c r="KRJ2168" s="218"/>
      <c r="KRK2168" s="218"/>
      <c r="KRL2168" s="218"/>
      <c r="KRM2168" s="218"/>
      <c r="KRN2168" s="218"/>
      <c r="KRO2168" s="218"/>
      <c r="KRP2168" s="218"/>
      <c r="KRQ2168" s="218"/>
      <c r="KRR2168" s="218"/>
      <c r="KRS2168" s="218"/>
      <c r="KRT2168" s="218"/>
      <c r="KRU2168" s="218"/>
      <c r="KRV2168" s="218"/>
      <c r="KRW2168" s="218"/>
      <c r="KRX2168" s="218"/>
      <c r="KRY2168" s="218"/>
      <c r="KRZ2168" s="218"/>
      <c r="KSA2168" s="218"/>
      <c r="KSB2168" s="218"/>
      <c r="KSC2168" s="218"/>
      <c r="KSD2168" s="218"/>
      <c r="KSE2168" s="218"/>
      <c r="KSF2168" s="218"/>
      <c r="KSG2168" s="218"/>
      <c r="KSH2168" s="218"/>
      <c r="KSI2168" s="218"/>
      <c r="KSJ2168" s="218"/>
      <c r="KSK2168" s="218"/>
      <c r="KSL2168" s="218"/>
      <c r="KSM2168" s="218"/>
      <c r="KSN2168" s="218"/>
      <c r="KSO2168" s="218"/>
      <c r="KSP2168" s="218"/>
      <c r="KSQ2168" s="218"/>
      <c r="KSR2168" s="218"/>
      <c r="KSS2168" s="218"/>
      <c r="KST2168" s="218"/>
      <c r="KSU2168" s="218"/>
      <c r="KSV2168" s="218"/>
      <c r="KSW2168" s="218"/>
      <c r="KSX2168" s="218"/>
      <c r="KSY2168" s="218"/>
      <c r="KSZ2168" s="218"/>
      <c r="KTA2168" s="218"/>
      <c r="KTB2168" s="218"/>
      <c r="KTC2168" s="218"/>
      <c r="KTD2168" s="218"/>
      <c r="KTE2168" s="218"/>
      <c r="KTF2168" s="218"/>
      <c r="KTG2168" s="218"/>
      <c r="KTH2168" s="218"/>
      <c r="KTI2168" s="218"/>
      <c r="KTJ2168" s="218"/>
      <c r="KTK2168" s="218"/>
      <c r="KTL2168" s="218"/>
      <c r="KTM2168" s="218"/>
      <c r="KTN2168" s="218"/>
      <c r="KTO2168" s="218"/>
      <c r="KTP2168" s="218"/>
      <c r="KTQ2168" s="218"/>
      <c r="KTR2168" s="218"/>
      <c r="KTS2168" s="218"/>
      <c r="KTT2168" s="218"/>
      <c r="KTU2168" s="218"/>
      <c r="KTV2168" s="218"/>
      <c r="KTW2168" s="218"/>
      <c r="KTX2168" s="218"/>
      <c r="KTY2168" s="218"/>
      <c r="KTZ2168" s="218"/>
      <c r="KUA2168" s="218"/>
      <c r="KUB2168" s="218"/>
      <c r="KUC2168" s="218"/>
      <c r="KUD2168" s="218"/>
      <c r="KUE2168" s="218"/>
      <c r="KUF2168" s="218"/>
      <c r="KUG2168" s="218"/>
      <c r="KUH2168" s="218"/>
      <c r="KUI2168" s="218"/>
      <c r="KUJ2168" s="218"/>
      <c r="KUK2168" s="218"/>
      <c r="KUL2168" s="218"/>
      <c r="KUM2168" s="218"/>
      <c r="KUN2168" s="218"/>
      <c r="KUO2168" s="218"/>
      <c r="KUP2168" s="218"/>
      <c r="KUQ2168" s="218"/>
      <c r="KUR2168" s="218"/>
      <c r="KUS2168" s="218"/>
      <c r="KUT2168" s="218"/>
      <c r="KUU2168" s="218"/>
      <c r="KUV2168" s="218"/>
      <c r="KUW2168" s="218"/>
      <c r="KUX2168" s="218"/>
      <c r="KUY2168" s="218"/>
      <c r="KUZ2168" s="218"/>
      <c r="KVA2168" s="218"/>
      <c r="KVB2168" s="218"/>
      <c r="KVC2168" s="218"/>
      <c r="KVD2168" s="218"/>
      <c r="KVE2168" s="218"/>
      <c r="KVF2168" s="218"/>
      <c r="KVG2168" s="218"/>
      <c r="KVH2168" s="218"/>
      <c r="KVI2168" s="218"/>
      <c r="KVJ2168" s="218"/>
      <c r="KVK2168" s="218"/>
      <c r="KVL2168" s="218"/>
      <c r="KVM2168" s="218"/>
      <c r="KVN2168" s="218"/>
      <c r="KVO2168" s="218"/>
      <c r="KVP2168" s="218"/>
      <c r="KVQ2168" s="218"/>
      <c r="KVR2168" s="218"/>
      <c r="KVS2168" s="218"/>
      <c r="KVT2168" s="218"/>
      <c r="KVU2168" s="218"/>
      <c r="KVV2168" s="218"/>
      <c r="KVW2168" s="218"/>
      <c r="KVX2168" s="218"/>
      <c r="KVY2168" s="218"/>
      <c r="KVZ2168" s="218"/>
      <c r="KWA2168" s="218"/>
      <c r="KWB2168" s="218"/>
      <c r="KWC2168" s="218"/>
      <c r="KWD2168" s="218"/>
      <c r="KWE2168" s="218"/>
      <c r="KWF2168" s="218"/>
      <c r="KWG2168" s="218"/>
      <c r="KWH2168" s="218"/>
      <c r="KWI2168" s="218"/>
      <c r="KWJ2168" s="218"/>
      <c r="KWK2168" s="218"/>
      <c r="KWL2168" s="218"/>
      <c r="KWM2168" s="218"/>
      <c r="KWN2168" s="218"/>
      <c r="KWO2168" s="218"/>
      <c r="KWP2168" s="218"/>
      <c r="KWQ2168" s="218"/>
      <c r="KWR2168" s="218"/>
      <c r="KWS2168" s="218"/>
      <c r="KWT2168" s="218"/>
      <c r="KWU2168" s="218"/>
      <c r="KWV2168" s="218"/>
      <c r="KWW2168" s="218"/>
      <c r="KWX2168" s="218"/>
      <c r="KWY2168" s="218"/>
      <c r="KWZ2168" s="218"/>
      <c r="KXA2168" s="218"/>
      <c r="KXB2168" s="218"/>
      <c r="KXC2168" s="218"/>
      <c r="KXD2168" s="218"/>
      <c r="KXE2168" s="218"/>
      <c r="KXF2168" s="218"/>
      <c r="KXG2168" s="218"/>
      <c r="KXH2168" s="218"/>
      <c r="KXI2168" s="218"/>
      <c r="KXJ2168" s="218"/>
      <c r="KXK2168" s="218"/>
      <c r="KXL2168" s="218"/>
      <c r="KXM2168" s="218"/>
      <c r="KXN2168" s="218"/>
      <c r="KXO2168" s="218"/>
      <c r="KXP2168" s="218"/>
      <c r="KXQ2168" s="218"/>
      <c r="KXR2168" s="218"/>
      <c r="KXS2168" s="218"/>
      <c r="KXT2168" s="218"/>
      <c r="KXU2168" s="218"/>
      <c r="KXV2168" s="218"/>
      <c r="KXW2168" s="218"/>
      <c r="KXX2168" s="218"/>
      <c r="KXY2168" s="218"/>
      <c r="KXZ2168" s="218"/>
      <c r="KYA2168" s="218"/>
      <c r="KYB2168" s="218"/>
      <c r="KYC2168" s="218"/>
      <c r="KYD2168" s="218"/>
      <c r="KYE2168" s="218"/>
      <c r="KYF2168" s="218"/>
      <c r="KYG2168" s="218"/>
      <c r="KYH2168" s="218"/>
      <c r="KYI2168" s="218"/>
      <c r="KYJ2168" s="218"/>
      <c r="KYK2168" s="218"/>
      <c r="KYL2168" s="218"/>
      <c r="KYM2168" s="218"/>
      <c r="KYN2168" s="218"/>
      <c r="KYO2168" s="218"/>
      <c r="KYP2168" s="218"/>
      <c r="KYQ2168" s="218"/>
      <c r="KYR2168" s="218"/>
      <c r="KYS2168" s="218"/>
      <c r="KYT2168" s="218"/>
      <c r="KYU2168" s="218"/>
      <c r="KYV2168" s="218"/>
      <c r="KYW2168" s="218"/>
      <c r="KYX2168" s="218"/>
      <c r="KYY2168" s="218"/>
      <c r="KYZ2168" s="218"/>
      <c r="KZA2168" s="218"/>
      <c r="KZB2168" s="218"/>
      <c r="KZC2168" s="218"/>
      <c r="KZD2168" s="218"/>
      <c r="KZE2168" s="218"/>
      <c r="KZF2168" s="218"/>
      <c r="KZG2168" s="218"/>
      <c r="KZH2168" s="218"/>
      <c r="KZI2168" s="218"/>
      <c r="KZJ2168" s="218"/>
      <c r="KZK2168" s="218"/>
      <c r="KZL2168" s="218"/>
      <c r="KZM2168" s="218"/>
      <c r="KZN2168" s="218"/>
      <c r="KZO2168" s="218"/>
      <c r="KZP2168" s="218"/>
      <c r="KZQ2168" s="218"/>
      <c r="KZR2168" s="218"/>
      <c r="KZS2168" s="218"/>
      <c r="KZT2168" s="218"/>
      <c r="KZU2168" s="218"/>
      <c r="KZV2168" s="218"/>
      <c r="KZW2168" s="218"/>
      <c r="KZX2168" s="218"/>
      <c r="KZY2168" s="218"/>
      <c r="KZZ2168" s="218"/>
      <c r="LAA2168" s="218"/>
      <c r="LAB2168" s="218"/>
      <c r="LAC2168" s="218"/>
      <c r="LAD2168" s="218"/>
      <c r="LAE2168" s="218"/>
      <c r="LAF2168" s="218"/>
      <c r="LAG2168" s="218"/>
      <c r="LAH2168" s="218"/>
      <c r="LAI2168" s="218"/>
      <c r="LAJ2168" s="218"/>
      <c r="LAK2168" s="218"/>
      <c r="LAL2168" s="218"/>
      <c r="LAM2168" s="218"/>
      <c r="LAN2168" s="218"/>
      <c r="LAO2168" s="218"/>
      <c r="LAP2168" s="218"/>
      <c r="LAQ2168" s="218"/>
      <c r="LAR2168" s="218"/>
      <c r="LAS2168" s="218"/>
      <c r="LAT2168" s="218"/>
      <c r="LAU2168" s="218"/>
      <c r="LAV2168" s="218"/>
      <c r="LAW2168" s="218"/>
      <c r="LAX2168" s="218"/>
      <c r="LAY2168" s="218"/>
      <c r="LAZ2168" s="218"/>
      <c r="LBA2168" s="218"/>
      <c r="LBB2168" s="218"/>
      <c r="LBC2168" s="218"/>
      <c r="LBD2168" s="218"/>
      <c r="LBE2168" s="218"/>
      <c r="LBF2168" s="218"/>
      <c r="LBG2168" s="218"/>
      <c r="LBH2168" s="218"/>
      <c r="LBI2168" s="218"/>
      <c r="LBJ2168" s="218"/>
      <c r="LBK2168" s="218"/>
      <c r="LBL2168" s="218"/>
      <c r="LBM2168" s="218"/>
      <c r="LBN2168" s="218"/>
      <c r="LBO2168" s="218"/>
      <c r="LBP2168" s="218"/>
      <c r="LBQ2168" s="218"/>
      <c r="LBR2168" s="218"/>
      <c r="LBS2168" s="218"/>
      <c r="LBT2168" s="218"/>
      <c r="LBU2168" s="218"/>
      <c r="LBV2168" s="218"/>
      <c r="LBW2168" s="218"/>
      <c r="LBX2168" s="218"/>
      <c r="LBY2168" s="218"/>
      <c r="LBZ2168" s="218"/>
      <c r="LCA2168" s="218"/>
      <c r="LCB2168" s="218"/>
      <c r="LCC2168" s="218"/>
      <c r="LCD2168" s="218"/>
      <c r="LCE2168" s="218"/>
      <c r="LCF2168" s="218"/>
      <c r="LCG2168" s="218"/>
      <c r="LCH2168" s="218"/>
      <c r="LCI2168" s="218"/>
      <c r="LCJ2168" s="218"/>
      <c r="LCK2168" s="218"/>
      <c r="LCL2168" s="218"/>
      <c r="LCM2168" s="218"/>
      <c r="LCN2168" s="218"/>
      <c r="LCO2168" s="218"/>
      <c r="LCP2168" s="218"/>
      <c r="LCQ2168" s="218"/>
      <c r="LCR2168" s="218"/>
      <c r="LCS2168" s="218"/>
      <c r="LCT2168" s="218"/>
      <c r="LCU2168" s="218"/>
      <c r="LCV2168" s="218"/>
      <c r="LCW2168" s="218"/>
      <c r="LCX2168" s="218"/>
      <c r="LCY2168" s="218"/>
      <c r="LCZ2168" s="218"/>
      <c r="LDA2168" s="218"/>
      <c r="LDB2168" s="218"/>
      <c r="LDC2168" s="218"/>
      <c r="LDD2168" s="218"/>
      <c r="LDE2168" s="218"/>
      <c r="LDF2168" s="218"/>
      <c r="LDG2168" s="218"/>
      <c r="LDH2168" s="218"/>
      <c r="LDI2168" s="218"/>
      <c r="LDJ2168" s="218"/>
      <c r="LDK2168" s="218"/>
      <c r="LDL2168" s="218"/>
      <c r="LDM2168" s="218"/>
      <c r="LDN2168" s="218"/>
      <c r="LDO2168" s="218"/>
      <c r="LDP2168" s="218"/>
      <c r="LDQ2168" s="218"/>
      <c r="LDR2168" s="218"/>
      <c r="LDS2168" s="218"/>
      <c r="LDT2168" s="218"/>
      <c r="LDU2168" s="218"/>
      <c r="LDV2168" s="218"/>
      <c r="LDW2168" s="218"/>
      <c r="LDX2168" s="218"/>
      <c r="LDY2168" s="218"/>
      <c r="LDZ2168" s="218"/>
      <c r="LEA2168" s="218"/>
      <c r="LEB2168" s="218"/>
      <c r="LEC2168" s="218"/>
      <c r="LED2168" s="218"/>
      <c r="LEE2168" s="218"/>
      <c r="LEF2168" s="218"/>
      <c r="LEG2168" s="218"/>
      <c r="LEH2168" s="218"/>
      <c r="LEI2168" s="218"/>
      <c r="LEJ2168" s="218"/>
      <c r="LEK2168" s="218"/>
      <c r="LEL2168" s="218"/>
      <c r="LEM2168" s="218"/>
      <c r="LEN2168" s="218"/>
      <c r="LEO2168" s="218"/>
      <c r="LEP2168" s="218"/>
      <c r="LEQ2168" s="218"/>
      <c r="LER2168" s="218"/>
      <c r="LES2168" s="218"/>
      <c r="LET2168" s="218"/>
      <c r="LEU2168" s="218"/>
      <c r="LEV2168" s="218"/>
      <c r="LEW2168" s="218"/>
      <c r="LEX2168" s="218"/>
      <c r="LEY2168" s="218"/>
      <c r="LEZ2168" s="218"/>
      <c r="LFA2168" s="218"/>
      <c r="LFB2168" s="218"/>
      <c r="LFC2168" s="218"/>
      <c r="LFD2168" s="218"/>
      <c r="LFE2168" s="218"/>
      <c r="LFF2168" s="218"/>
      <c r="LFG2168" s="218"/>
      <c r="LFH2168" s="218"/>
      <c r="LFI2168" s="218"/>
      <c r="LFJ2168" s="218"/>
      <c r="LFK2168" s="218"/>
      <c r="LFL2168" s="218"/>
      <c r="LFM2168" s="218"/>
      <c r="LFN2168" s="218"/>
      <c r="LFO2168" s="218"/>
      <c r="LFP2168" s="218"/>
      <c r="LFQ2168" s="218"/>
      <c r="LFR2168" s="218"/>
      <c r="LFS2168" s="218"/>
      <c r="LFT2168" s="218"/>
      <c r="LFU2168" s="218"/>
      <c r="LFV2168" s="218"/>
      <c r="LFW2168" s="218"/>
      <c r="LFX2168" s="218"/>
      <c r="LFY2168" s="218"/>
      <c r="LFZ2168" s="218"/>
      <c r="LGA2168" s="218"/>
      <c r="LGB2168" s="218"/>
      <c r="LGC2168" s="218"/>
      <c r="LGD2168" s="218"/>
      <c r="LGE2168" s="218"/>
      <c r="LGF2168" s="218"/>
      <c r="LGG2168" s="218"/>
      <c r="LGH2168" s="218"/>
      <c r="LGI2168" s="218"/>
      <c r="LGJ2168" s="218"/>
      <c r="LGK2168" s="218"/>
      <c r="LGL2168" s="218"/>
      <c r="LGM2168" s="218"/>
      <c r="LGN2168" s="218"/>
      <c r="LGO2168" s="218"/>
      <c r="LGP2168" s="218"/>
      <c r="LGQ2168" s="218"/>
      <c r="LGR2168" s="218"/>
      <c r="LGS2168" s="218"/>
      <c r="LGT2168" s="218"/>
      <c r="LGU2168" s="218"/>
      <c r="LGV2168" s="218"/>
      <c r="LGW2168" s="218"/>
      <c r="LGX2168" s="218"/>
      <c r="LGY2168" s="218"/>
      <c r="LGZ2168" s="218"/>
      <c r="LHA2168" s="218"/>
      <c r="LHB2168" s="218"/>
      <c r="LHC2168" s="218"/>
      <c r="LHD2168" s="218"/>
      <c r="LHE2168" s="218"/>
      <c r="LHF2168" s="218"/>
      <c r="LHG2168" s="218"/>
      <c r="LHH2168" s="218"/>
      <c r="LHI2168" s="218"/>
      <c r="LHJ2168" s="218"/>
      <c r="LHK2168" s="218"/>
      <c r="LHL2168" s="218"/>
      <c r="LHM2168" s="218"/>
      <c r="LHN2168" s="218"/>
      <c r="LHO2168" s="218"/>
      <c r="LHP2168" s="218"/>
      <c r="LHQ2168" s="218"/>
      <c r="LHR2168" s="218"/>
      <c r="LHS2168" s="218"/>
      <c r="LHT2168" s="218"/>
      <c r="LHU2168" s="218"/>
      <c r="LHV2168" s="218"/>
      <c r="LHW2168" s="218"/>
      <c r="LHX2168" s="218"/>
      <c r="LHY2168" s="218"/>
      <c r="LHZ2168" s="218"/>
      <c r="LIA2168" s="218"/>
      <c r="LIB2168" s="218"/>
      <c r="LIC2168" s="218"/>
      <c r="LID2168" s="218"/>
      <c r="LIE2168" s="218"/>
      <c r="LIF2168" s="218"/>
      <c r="LIG2168" s="218"/>
      <c r="LIH2168" s="218"/>
      <c r="LII2168" s="218"/>
      <c r="LIJ2168" s="218"/>
      <c r="LIK2168" s="218"/>
      <c r="LIL2168" s="218"/>
      <c r="LIM2168" s="218"/>
      <c r="LIN2168" s="218"/>
      <c r="LIO2168" s="218"/>
      <c r="LIP2168" s="218"/>
      <c r="LIQ2168" s="218"/>
      <c r="LIR2168" s="218"/>
      <c r="LIS2168" s="218"/>
      <c r="LIT2168" s="218"/>
      <c r="LIU2168" s="218"/>
      <c r="LIV2168" s="218"/>
      <c r="LIW2168" s="218"/>
      <c r="LIX2168" s="218"/>
      <c r="LIY2168" s="218"/>
      <c r="LIZ2168" s="218"/>
      <c r="LJA2168" s="218"/>
      <c r="LJB2168" s="218"/>
      <c r="LJC2168" s="218"/>
      <c r="LJD2168" s="218"/>
      <c r="LJE2168" s="218"/>
      <c r="LJF2168" s="218"/>
      <c r="LJG2168" s="218"/>
      <c r="LJH2168" s="218"/>
      <c r="LJI2168" s="218"/>
      <c r="LJJ2168" s="218"/>
      <c r="LJK2168" s="218"/>
      <c r="LJL2168" s="218"/>
      <c r="LJM2168" s="218"/>
      <c r="LJN2168" s="218"/>
      <c r="LJO2168" s="218"/>
      <c r="LJP2168" s="218"/>
      <c r="LJQ2168" s="218"/>
      <c r="LJR2168" s="218"/>
      <c r="LJS2168" s="218"/>
      <c r="LJT2168" s="218"/>
      <c r="LJU2168" s="218"/>
      <c r="LJV2168" s="218"/>
      <c r="LJW2168" s="218"/>
      <c r="LJX2168" s="218"/>
      <c r="LJY2168" s="218"/>
      <c r="LJZ2168" s="218"/>
      <c r="LKA2168" s="218"/>
      <c r="LKB2168" s="218"/>
      <c r="LKC2168" s="218"/>
      <c r="LKD2168" s="218"/>
      <c r="LKE2168" s="218"/>
      <c r="LKF2168" s="218"/>
      <c r="LKG2168" s="218"/>
      <c r="LKH2168" s="218"/>
      <c r="LKI2168" s="218"/>
      <c r="LKJ2168" s="218"/>
      <c r="LKK2168" s="218"/>
      <c r="LKL2168" s="218"/>
      <c r="LKM2168" s="218"/>
      <c r="LKN2168" s="218"/>
      <c r="LKO2168" s="218"/>
      <c r="LKP2168" s="218"/>
      <c r="LKQ2168" s="218"/>
      <c r="LKR2168" s="218"/>
      <c r="LKS2168" s="218"/>
      <c r="LKT2168" s="218"/>
      <c r="LKU2168" s="218"/>
      <c r="LKV2168" s="218"/>
      <c r="LKW2168" s="218"/>
      <c r="LKX2168" s="218"/>
      <c r="LKY2168" s="218"/>
      <c r="LKZ2168" s="218"/>
      <c r="LLA2168" s="218"/>
      <c r="LLB2168" s="218"/>
      <c r="LLC2168" s="218"/>
      <c r="LLD2168" s="218"/>
      <c r="LLE2168" s="218"/>
      <c r="LLF2168" s="218"/>
      <c r="LLG2168" s="218"/>
      <c r="LLH2168" s="218"/>
      <c r="LLI2168" s="218"/>
      <c r="LLJ2168" s="218"/>
      <c r="LLK2168" s="218"/>
      <c r="LLL2168" s="218"/>
      <c r="LLM2168" s="218"/>
      <c r="LLN2168" s="218"/>
      <c r="LLO2168" s="218"/>
      <c r="LLP2168" s="218"/>
      <c r="LLQ2168" s="218"/>
      <c r="LLR2168" s="218"/>
      <c r="LLS2168" s="218"/>
      <c r="LLT2168" s="218"/>
      <c r="LLU2168" s="218"/>
      <c r="LLV2168" s="218"/>
      <c r="LLW2168" s="218"/>
      <c r="LLX2168" s="218"/>
      <c r="LLY2168" s="218"/>
      <c r="LLZ2168" s="218"/>
      <c r="LMA2168" s="218"/>
      <c r="LMB2168" s="218"/>
      <c r="LMC2168" s="218"/>
      <c r="LMD2168" s="218"/>
      <c r="LME2168" s="218"/>
      <c r="LMF2168" s="218"/>
      <c r="LMG2168" s="218"/>
      <c r="LMH2168" s="218"/>
      <c r="LMI2168" s="218"/>
      <c r="LMJ2168" s="218"/>
      <c r="LMK2168" s="218"/>
      <c r="LML2168" s="218"/>
      <c r="LMM2168" s="218"/>
      <c r="LMN2168" s="218"/>
      <c r="LMO2168" s="218"/>
      <c r="LMP2168" s="218"/>
      <c r="LMQ2168" s="218"/>
      <c r="LMR2168" s="218"/>
      <c r="LMS2168" s="218"/>
      <c r="LMT2168" s="218"/>
      <c r="LMU2168" s="218"/>
      <c r="LMV2168" s="218"/>
      <c r="LMW2168" s="218"/>
      <c r="LMX2168" s="218"/>
      <c r="LMY2168" s="218"/>
      <c r="LMZ2168" s="218"/>
      <c r="LNA2168" s="218"/>
      <c r="LNB2168" s="218"/>
      <c r="LNC2168" s="218"/>
      <c r="LND2168" s="218"/>
      <c r="LNE2168" s="218"/>
      <c r="LNF2168" s="218"/>
      <c r="LNG2168" s="218"/>
      <c r="LNH2168" s="218"/>
      <c r="LNI2168" s="218"/>
      <c r="LNJ2168" s="218"/>
      <c r="LNK2168" s="218"/>
      <c r="LNL2168" s="218"/>
      <c r="LNM2168" s="218"/>
      <c r="LNN2168" s="218"/>
      <c r="LNO2168" s="218"/>
      <c r="LNP2168" s="218"/>
      <c r="LNQ2168" s="218"/>
      <c r="LNR2168" s="218"/>
      <c r="LNS2168" s="218"/>
      <c r="LNT2168" s="218"/>
      <c r="LNU2168" s="218"/>
      <c r="LNV2168" s="218"/>
      <c r="LNW2168" s="218"/>
      <c r="LNX2168" s="218"/>
      <c r="LNY2168" s="218"/>
      <c r="LNZ2168" s="218"/>
      <c r="LOA2168" s="218"/>
      <c r="LOB2168" s="218"/>
      <c r="LOC2168" s="218"/>
      <c r="LOD2168" s="218"/>
      <c r="LOE2168" s="218"/>
      <c r="LOF2168" s="218"/>
      <c r="LOG2168" s="218"/>
      <c r="LOH2168" s="218"/>
      <c r="LOI2168" s="218"/>
      <c r="LOJ2168" s="218"/>
      <c r="LOK2168" s="218"/>
      <c r="LOL2168" s="218"/>
      <c r="LOM2168" s="218"/>
      <c r="LON2168" s="218"/>
      <c r="LOO2168" s="218"/>
      <c r="LOP2168" s="218"/>
      <c r="LOQ2168" s="218"/>
      <c r="LOR2168" s="218"/>
      <c r="LOS2168" s="218"/>
      <c r="LOT2168" s="218"/>
      <c r="LOU2168" s="218"/>
      <c r="LOV2168" s="218"/>
      <c r="LOW2168" s="218"/>
      <c r="LOX2168" s="218"/>
      <c r="LOY2168" s="218"/>
      <c r="LOZ2168" s="218"/>
      <c r="LPA2168" s="218"/>
      <c r="LPB2168" s="218"/>
      <c r="LPC2168" s="218"/>
      <c r="LPD2168" s="218"/>
      <c r="LPE2168" s="218"/>
      <c r="LPF2168" s="218"/>
      <c r="LPG2168" s="218"/>
      <c r="LPH2168" s="218"/>
      <c r="LPI2168" s="218"/>
      <c r="LPJ2168" s="218"/>
      <c r="LPK2168" s="218"/>
      <c r="LPL2168" s="218"/>
      <c r="LPM2168" s="218"/>
      <c r="LPN2168" s="218"/>
      <c r="LPO2168" s="218"/>
      <c r="LPP2168" s="218"/>
      <c r="LPQ2168" s="218"/>
      <c r="LPR2168" s="218"/>
      <c r="LPS2168" s="218"/>
      <c r="LPT2168" s="218"/>
      <c r="LPU2168" s="218"/>
      <c r="LPV2168" s="218"/>
      <c r="LPW2168" s="218"/>
      <c r="LPX2168" s="218"/>
      <c r="LPY2168" s="218"/>
      <c r="LPZ2168" s="218"/>
      <c r="LQA2168" s="218"/>
      <c r="LQB2168" s="218"/>
      <c r="LQC2168" s="218"/>
      <c r="LQD2168" s="218"/>
      <c r="LQE2168" s="218"/>
      <c r="LQF2168" s="218"/>
      <c r="LQG2168" s="218"/>
      <c r="LQH2168" s="218"/>
      <c r="LQI2168" s="218"/>
      <c r="LQJ2168" s="218"/>
      <c r="LQK2168" s="218"/>
      <c r="LQL2168" s="218"/>
      <c r="LQM2168" s="218"/>
      <c r="LQN2168" s="218"/>
      <c r="LQO2168" s="218"/>
      <c r="LQP2168" s="218"/>
      <c r="LQQ2168" s="218"/>
      <c r="LQR2168" s="218"/>
      <c r="LQS2168" s="218"/>
      <c r="LQT2168" s="218"/>
      <c r="LQU2168" s="218"/>
      <c r="LQV2168" s="218"/>
      <c r="LQW2168" s="218"/>
      <c r="LQX2168" s="218"/>
      <c r="LQY2168" s="218"/>
      <c r="LQZ2168" s="218"/>
      <c r="LRA2168" s="218"/>
      <c r="LRB2168" s="218"/>
      <c r="LRC2168" s="218"/>
      <c r="LRD2168" s="218"/>
      <c r="LRE2168" s="218"/>
      <c r="LRF2168" s="218"/>
      <c r="LRG2168" s="218"/>
      <c r="LRH2168" s="218"/>
      <c r="LRI2168" s="218"/>
      <c r="LRJ2168" s="218"/>
      <c r="LRK2168" s="218"/>
      <c r="LRL2168" s="218"/>
      <c r="LRM2168" s="218"/>
      <c r="LRN2168" s="218"/>
      <c r="LRO2168" s="218"/>
      <c r="LRP2168" s="218"/>
      <c r="LRQ2168" s="218"/>
      <c r="LRR2168" s="218"/>
      <c r="LRS2168" s="218"/>
      <c r="LRT2168" s="218"/>
      <c r="LRU2168" s="218"/>
      <c r="LRV2168" s="218"/>
      <c r="LRW2168" s="218"/>
      <c r="LRX2168" s="218"/>
      <c r="LRY2168" s="218"/>
      <c r="LRZ2168" s="218"/>
      <c r="LSA2168" s="218"/>
      <c r="LSB2168" s="218"/>
      <c r="LSC2168" s="218"/>
      <c r="LSD2168" s="218"/>
      <c r="LSE2168" s="218"/>
      <c r="LSF2168" s="218"/>
      <c r="LSG2168" s="218"/>
      <c r="LSH2168" s="218"/>
      <c r="LSI2168" s="218"/>
      <c r="LSJ2168" s="218"/>
      <c r="LSK2168" s="218"/>
      <c r="LSL2168" s="218"/>
      <c r="LSM2168" s="218"/>
      <c r="LSN2168" s="218"/>
      <c r="LSO2168" s="218"/>
      <c r="LSP2168" s="218"/>
      <c r="LSQ2168" s="218"/>
      <c r="LSR2168" s="218"/>
      <c r="LSS2168" s="218"/>
      <c r="LST2168" s="218"/>
      <c r="LSU2168" s="218"/>
      <c r="LSV2168" s="218"/>
      <c r="LSW2168" s="218"/>
      <c r="LSX2168" s="218"/>
      <c r="LSY2168" s="218"/>
      <c r="LSZ2168" s="218"/>
      <c r="LTA2168" s="218"/>
      <c r="LTB2168" s="218"/>
      <c r="LTC2168" s="218"/>
      <c r="LTD2168" s="218"/>
      <c r="LTE2168" s="218"/>
      <c r="LTF2168" s="218"/>
      <c r="LTG2168" s="218"/>
      <c r="LTH2168" s="218"/>
      <c r="LTI2168" s="218"/>
      <c r="LTJ2168" s="218"/>
      <c r="LTK2168" s="218"/>
      <c r="LTL2168" s="218"/>
      <c r="LTM2168" s="218"/>
      <c r="LTN2168" s="218"/>
      <c r="LTO2168" s="218"/>
      <c r="LTP2168" s="218"/>
      <c r="LTQ2168" s="218"/>
      <c r="LTR2168" s="218"/>
      <c r="LTS2168" s="218"/>
      <c r="LTT2168" s="218"/>
      <c r="LTU2168" s="218"/>
      <c r="LTV2168" s="218"/>
      <c r="LTW2168" s="218"/>
      <c r="LTX2168" s="218"/>
      <c r="LTY2168" s="218"/>
      <c r="LTZ2168" s="218"/>
      <c r="LUA2168" s="218"/>
      <c r="LUB2168" s="218"/>
      <c r="LUC2168" s="218"/>
      <c r="LUD2168" s="218"/>
      <c r="LUE2168" s="218"/>
      <c r="LUF2168" s="218"/>
      <c r="LUG2168" s="218"/>
      <c r="LUH2168" s="218"/>
      <c r="LUI2168" s="218"/>
      <c r="LUJ2168" s="218"/>
      <c r="LUK2168" s="218"/>
      <c r="LUL2168" s="218"/>
      <c r="LUM2168" s="218"/>
      <c r="LUN2168" s="218"/>
      <c r="LUO2168" s="218"/>
      <c r="LUP2168" s="218"/>
      <c r="LUQ2168" s="218"/>
      <c r="LUR2168" s="218"/>
      <c r="LUS2168" s="218"/>
      <c r="LUT2168" s="218"/>
      <c r="LUU2168" s="218"/>
      <c r="LUV2168" s="218"/>
      <c r="LUW2168" s="218"/>
      <c r="LUX2168" s="218"/>
      <c r="LUY2168" s="218"/>
      <c r="LUZ2168" s="218"/>
      <c r="LVA2168" s="218"/>
      <c r="LVB2168" s="218"/>
      <c r="LVC2168" s="218"/>
      <c r="LVD2168" s="218"/>
      <c r="LVE2168" s="218"/>
      <c r="LVF2168" s="218"/>
      <c r="LVG2168" s="218"/>
      <c r="LVH2168" s="218"/>
      <c r="LVI2168" s="218"/>
      <c r="LVJ2168" s="218"/>
      <c r="LVK2168" s="218"/>
      <c r="LVL2168" s="218"/>
      <c r="LVM2168" s="218"/>
      <c r="LVN2168" s="218"/>
      <c r="LVO2168" s="218"/>
      <c r="LVP2168" s="218"/>
      <c r="LVQ2168" s="218"/>
      <c r="LVR2168" s="218"/>
      <c r="LVS2168" s="218"/>
      <c r="LVT2168" s="218"/>
      <c r="LVU2168" s="218"/>
      <c r="LVV2168" s="218"/>
      <c r="LVW2168" s="218"/>
      <c r="LVX2168" s="218"/>
      <c r="LVY2168" s="218"/>
      <c r="LVZ2168" s="218"/>
      <c r="LWA2168" s="218"/>
      <c r="LWB2168" s="218"/>
      <c r="LWC2168" s="218"/>
      <c r="LWD2168" s="218"/>
      <c r="LWE2168" s="218"/>
      <c r="LWF2168" s="218"/>
      <c r="LWG2168" s="218"/>
      <c r="LWH2168" s="218"/>
      <c r="LWI2168" s="218"/>
      <c r="LWJ2168" s="218"/>
      <c r="LWK2168" s="218"/>
      <c r="LWL2168" s="218"/>
      <c r="LWM2168" s="218"/>
      <c r="LWN2168" s="218"/>
      <c r="LWO2168" s="218"/>
      <c r="LWP2168" s="218"/>
      <c r="LWQ2168" s="218"/>
      <c r="LWR2168" s="218"/>
      <c r="LWS2168" s="218"/>
      <c r="LWT2168" s="218"/>
      <c r="LWU2168" s="218"/>
      <c r="LWV2168" s="218"/>
      <c r="LWW2168" s="218"/>
      <c r="LWX2168" s="218"/>
      <c r="LWY2168" s="218"/>
      <c r="LWZ2168" s="218"/>
      <c r="LXA2168" s="218"/>
      <c r="LXB2168" s="218"/>
      <c r="LXC2168" s="218"/>
      <c r="LXD2168" s="218"/>
      <c r="LXE2168" s="218"/>
      <c r="LXF2168" s="218"/>
      <c r="LXG2168" s="218"/>
      <c r="LXH2168" s="218"/>
      <c r="LXI2168" s="218"/>
      <c r="LXJ2168" s="218"/>
      <c r="LXK2168" s="218"/>
      <c r="LXL2168" s="218"/>
      <c r="LXM2168" s="218"/>
      <c r="LXN2168" s="218"/>
      <c r="LXO2168" s="218"/>
      <c r="LXP2168" s="218"/>
      <c r="LXQ2168" s="218"/>
      <c r="LXR2168" s="218"/>
      <c r="LXS2168" s="218"/>
      <c r="LXT2168" s="218"/>
      <c r="LXU2168" s="218"/>
      <c r="LXV2168" s="218"/>
      <c r="LXW2168" s="218"/>
      <c r="LXX2168" s="218"/>
      <c r="LXY2168" s="218"/>
      <c r="LXZ2168" s="218"/>
      <c r="LYA2168" s="218"/>
      <c r="LYB2168" s="218"/>
      <c r="LYC2168" s="218"/>
      <c r="LYD2168" s="218"/>
      <c r="LYE2168" s="218"/>
      <c r="LYF2168" s="218"/>
      <c r="LYG2168" s="218"/>
      <c r="LYH2168" s="218"/>
      <c r="LYI2168" s="218"/>
      <c r="LYJ2168" s="218"/>
      <c r="LYK2168" s="218"/>
      <c r="LYL2168" s="218"/>
      <c r="LYM2168" s="218"/>
      <c r="LYN2168" s="218"/>
      <c r="LYO2168" s="218"/>
      <c r="LYP2168" s="218"/>
      <c r="LYQ2168" s="218"/>
      <c r="LYR2168" s="218"/>
      <c r="LYS2168" s="218"/>
      <c r="LYT2168" s="218"/>
      <c r="LYU2168" s="218"/>
      <c r="LYV2168" s="218"/>
      <c r="LYW2168" s="218"/>
      <c r="LYX2168" s="218"/>
      <c r="LYY2168" s="218"/>
      <c r="LYZ2168" s="218"/>
      <c r="LZA2168" s="218"/>
      <c r="LZB2168" s="218"/>
      <c r="LZC2168" s="218"/>
      <c r="LZD2168" s="218"/>
      <c r="LZE2168" s="218"/>
      <c r="LZF2168" s="218"/>
      <c r="LZG2168" s="218"/>
      <c r="LZH2168" s="218"/>
      <c r="LZI2168" s="218"/>
      <c r="LZJ2168" s="218"/>
      <c r="LZK2168" s="218"/>
      <c r="LZL2168" s="218"/>
      <c r="LZM2168" s="218"/>
      <c r="LZN2168" s="218"/>
      <c r="LZO2168" s="218"/>
      <c r="LZP2168" s="218"/>
      <c r="LZQ2168" s="218"/>
      <c r="LZR2168" s="218"/>
      <c r="LZS2168" s="218"/>
      <c r="LZT2168" s="218"/>
      <c r="LZU2168" s="218"/>
      <c r="LZV2168" s="218"/>
      <c r="LZW2168" s="218"/>
      <c r="LZX2168" s="218"/>
      <c r="LZY2168" s="218"/>
      <c r="LZZ2168" s="218"/>
      <c r="MAA2168" s="218"/>
      <c r="MAB2168" s="218"/>
      <c r="MAC2168" s="218"/>
      <c r="MAD2168" s="218"/>
      <c r="MAE2168" s="218"/>
      <c r="MAF2168" s="218"/>
      <c r="MAG2168" s="218"/>
      <c r="MAH2168" s="218"/>
      <c r="MAI2168" s="218"/>
      <c r="MAJ2168" s="218"/>
      <c r="MAK2168" s="218"/>
      <c r="MAL2168" s="218"/>
      <c r="MAM2168" s="218"/>
      <c r="MAN2168" s="218"/>
      <c r="MAO2168" s="218"/>
      <c r="MAP2168" s="218"/>
      <c r="MAQ2168" s="218"/>
      <c r="MAR2168" s="218"/>
      <c r="MAS2168" s="218"/>
      <c r="MAT2168" s="218"/>
      <c r="MAU2168" s="218"/>
      <c r="MAV2168" s="218"/>
      <c r="MAW2168" s="218"/>
      <c r="MAX2168" s="218"/>
      <c r="MAY2168" s="218"/>
      <c r="MAZ2168" s="218"/>
      <c r="MBA2168" s="218"/>
      <c r="MBB2168" s="218"/>
      <c r="MBC2168" s="218"/>
      <c r="MBD2168" s="218"/>
      <c r="MBE2168" s="218"/>
      <c r="MBF2168" s="218"/>
      <c r="MBG2168" s="218"/>
      <c r="MBH2168" s="218"/>
      <c r="MBI2168" s="218"/>
      <c r="MBJ2168" s="218"/>
      <c r="MBK2168" s="218"/>
      <c r="MBL2168" s="218"/>
      <c r="MBM2168" s="218"/>
      <c r="MBN2168" s="218"/>
      <c r="MBO2168" s="218"/>
      <c r="MBP2168" s="218"/>
      <c r="MBQ2168" s="218"/>
      <c r="MBR2168" s="218"/>
      <c r="MBS2168" s="218"/>
      <c r="MBT2168" s="218"/>
      <c r="MBU2168" s="218"/>
      <c r="MBV2168" s="218"/>
      <c r="MBW2168" s="218"/>
      <c r="MBX2168" s="218"/>
      <c r="MBY2168" s="218"/>
      <c r="MBZ2168" s="218"/>
      <c r="MCA2168" s="218"/>
      <c r="MCB2168" s="218"/>
      <c r="MCC2168" s="218"/>
      <c r="MCD2168" s="218"/>
      <c r="MCE2168" s="218"/>
      <c r="MCF2168" s="218"/>
      <c r="MCG2168" s="218"/>
      <c r="MCH2168" s="218"/>
      <c r="MCI2168" s="218"/>
      <c r="MCJ2168" s="218"/>
      <c r="MCK2168" s="218"/>
      <c r="MCL2168" s="218"/>
      <c r="MCM2168" s="218"/>
      <c r="MCN2168" s="218"/>
      <c r="MCO2168" s="218"/>
      <c r="MCP2168" s="218"/>
      <c r="MCQ2168" s="218"/>
      <c r="MCR2168" s="218"/>
      <c r="MCS2168" s="218"/>
      <c r="MCT2168" s="218"/>
      <c r="MCU2168" s="218"/>
      <c r="MCV2168" s="218"/>
      <c r="MCW2168" s="218"/>
      <c r="MCX2168" s="218"/>
      <c r="MCY2168" s="218"/>
      <c r="MCZ2168" s="218"/>
      <c r="MDA2168" s="218"/>
      <c r="MDB2168" s="218"/>
      <c r="MDC2168" s="218"/>
      <c r="MDD2168" s="218"/>
      <c r="MDE2168" s="218"/>
      <c r="MDF2168" s="218"/>
      <c r="MDG2168" s="218"/>
      <c r="MDH2168" s="218"/>
      <c r="MDI2168" s="218"/>
      <c r="MDJ2168" s="218"/>
      <c r="MDK2168" s="218"/>
      <c r="MDL2168" s="218"/>
      <c r="MDM2168" s="218"/>
      <c r="MDN2168" s="218"/>
      <c r="MDO2168" s="218"/>
      <c r="MDP2168" s="218"/>
      <c r="MDQ2168" s="218"/>
      <c r="MDR2168" s="218"/>
      <c r="MDS2168" s="218"/>
      <c r="MDT2168" s="218"/>
      <c r="MDU2168" s="218"/>
      <c r="MDV2168" s="218"/>
      <c r="MDW2168" s="218"/>
      <c r="MDX2168" s="218"/>
      <c r="MDY2168" s="218"/>
      <c r="MDZ2168" s="218"/>
      <c r="MEA2168" s="218"/>
      <c r="MEB2168" s="218"/>
      <c r="MEC2168" s="218"/>
      <c r="MED2168" s="218"/>
      <c r="MEE2168" s="218"/>
      <c r="MEF2168" s="218"/>
      <c r="MEG2168" s="218"/>
      <c r="MEH2168" s="218"/>
      <c r="MEI2168" s="218"/>
      <c r="MEJ2168" s="218"/>
      <c r="MEK2168" s="218"/>
      <c r="MEL2168" s="218"/>
      <c r="MEM2168" s="218"/>
      <c r="MEN2168" s="218"/>
      <c r="MEO2168" s="218"/>
      <c r="MEP2168" s="218"/>
      <c r="MEQ2168" s="218"/>
      <c r="MER2168" s="218"/>
      <c r="MES2168" s="218"/>
      <c r="MET2168" s="218"/>
      <c r="MEU2168" s="218"/>
      <c r="MEV2168" s="218"/>
      <c r="MEW2168" s="218"/>
      <c r="MEX2168" s="218"/>
      <c r="MEY2168" s="218"/>
      <c r="MEZ2168" s="218"/>
      <c r="MFA2168" s="218"/>
      <c r="MFB2168" s="218"/>
      <c r="MFC2168" s="218"/>
      <c r="MFD2168" s="218"/>
      <c r="MFE2168" s="218"/>
      <c r="MFF2168" s="218"/>
      <c r="MFG2168" s="218"/>
      <c r="MFH2168" s="218"/>
      <c r="MFI2168" s="218"/>
      <c r="MFJ2168" s="218"/>
      <c r="MFK2168" s="218"/>
      <c r="MFL2168" s="218"/>
      <c r="MFM2168" s="218"/>
      <c r="MFN2168" s="218"/>
      <c r="MFO2168" s="218"/>
      <c r="MFP2168" s="218"/>
      <c r="MFQ2168" s="218"/>
      <c r="MFR2168" s="218"/>
      <c r="MFS2168" s="218"/>
      <c r="MFT2168" s="218"/>
      <c r="MFU2168" s="218"/>
      <c r="MFV2168" s="218"/>
      <c r="MFW2168" s="218"/>
      <c r="MFX2168" s="218"/>
      <c r="MFY2168" s="218"/>
      <c r="MFZ2168" s="218"/>
      <c r="MGA2168" s="218"/>
      <c r="MGB2168" s="218"/>
      <c r="MGC2168" s="218"/>
      <c r="MGD2168" s="218"/>
      <c r="MGE2168" s="218"/>
      <c r="MGF2168" s="218"/>
      <c r="MGG2168" s="218"/>
      <c r="MGH2168" s="218"/>
      <c r="MGI2168" s="218"/>
      <c r="MGJ2168" s="218"/>
      <c r="MGK2168" s="218"/>
      <c r="MGL2168" s="218"/>
      <c r="MGM2168" s="218"/>
      <c r="MGN2168" s="218"/>
      <c r="MGO2168" s="218"/>
      <c r="MGP2168" s="218"/>
      <c r="MGQ2168" s="218"/>
      <c r="MGR2168" s="218"/>
      <c r="MGS2168" s="218"/>
      <c r="MGT2168" s="218"/>
      <c r="MGU2168" s="218"/>
      <c r="MGV2168" s="218"/>
      <c r="MGW2168" s="218"/>
      <c r="MGX2168" s="218"/>
      <c r="MGY2168" s="218"/>
      <c r="MGZ2168" s="218"/>
      <c r="MHA2168" s="218"/>
      <c r="MHB2168" s="218"/>
      <c r="MHC2168" s="218"/>
      <c r="MHD2168" s="218"/>
      <c r="MHE2168" s="218"/>
      <c r="MHF2168" s="218"/>
      <c r="MHG2168" s="218"/>
      <c r="MHH2168" s="218"/>
      <c r="MHI2168" s="218"/>
      <c r="MHJ2168" s="218"/>
      <c r="MHK2168" s="218"/>
      <c r="MHL2168" s="218"/>
      <c r="MHM2168" s="218"/>
      <c r="MHN2168" s="218"/>
      <c r="MHO2168" s="218"/>
      <c r="MHP2168" s="218"/>
      <c r="MHQ2168" s="218"/>
      <c r="MHR2168" s="218"/>
      <c r="MHS2168" s="218"/>
      <c r="MHT2168" s="218"/>
      <c r="MHU2168" s="218"/>
      <c r="MHV2168" s="218"/>
      <c r="MHW2168" s="218"/>
      <c r="MHX2168" s="218"/>
      <c r="MHY2168" s="218"/>
      <c r="MHZ2168" s="218"/>
      <c r="MIA2168" s="218"/>
      <c r="MIB2168" s="218"/>
      <c r="MIC2168" s="218"/>
      <c r="MID2168" s="218"/>
      <c r="MIE2168" s="218"/>
      <c r="MIF2168" s="218"/>
      <c r="MIG2168" s="218"/>
      <c r="MIH2168" s="218"/>
      <c r="MII2168" s="218"/>
      <c r="MIJ2168" s="218"/>
      <c r="MIK2168" s="218"/>
      <c r="MIL2168" s="218"/>
      <c r="MIM2168" s="218"/>
      <c r="MIN2168" s="218"/>
      <c r="MIO2168" s="218"/>
      <c r="MIP2168" s="218"/>
      <c r="MIQ2168" s="218"/>
      <c r="MIR2168" s="218"/>
      <c r="MIS2168" s="218"/>
      <c r="MIT2168" s="218"/>
      <c r="MIU2168" s="218"/>
      <c r="MIV2168" s="218"/>
      <c r="MIW2168" s="218"/>
      <c r="MIX2168" s="218"/>
      <c r="MIY2168" s="218"/>
      <c r="MIZ2168" s="218"/>
      <c r="MJA2168" s="218"/>
      <c r="MJB2168" s="218"/>
      <c r="MJC2168" s="218"/>
      <c r="MJD2168" s="218"/>
      <c r="MJE2168" s="218"/>
      <c r="MJF2168" s="218"/>
      <c r="MJG2168" s="218"/>
      <c r="MJH2168" s="218"/>
      <c r="MJI2168" s="218"/>
      <c r="MJJ2168" s="218"/>
      <c r="MJK2168" s="218"/>
      <c r="MJL2168" s="218"/>
      <c r="MJM2168" s="218"/>
      <c r="MJN2168" s="218"/>
      <c r="MJO2168" s="218"/>
      <c r="MJP2168" s="218"/>
      <c r="MJQ2168" s="218"/>
      <c r="MJR2168" s="218"/>
      <c r="MJS2168" s="218"/>
      <c r="MJT2168" s="218"/>
      <c r="MJU2168" s="218"/>
      <c r="MJV2168" s="218"/>
      <c r="MJW2168" s="218"/>
      <c r="MJX2168" s="218"/>
      <c r="MJY2168" s="218"/>
      <c r="MJZ2168" s="218"/>
      <c r="MKA2168" s="218"/>
      <c r="MKB2168" s="218"/>
      <c r="MKC2168" s="218"/>
      <c r="MKD2168" s="218"/>
      <c r="MKE2168" s="218"/>
      <c r="MKF2168" s="218"/>
      <c r="MKG2168" s="218"/>
      <c r="MKH2168" s="218"/>
      <c r="MKI2168" s="218"/>
      <c r="MKJ2168" s="218"/>
      <c r="MKK2168" s="218"/>
      <c r="MKL2168" s="218"/>
      <c r="MKM2168" s="218"/>
      <c r="MKN2168" s="218"/>
      <c r="MKO2168" s="218"/>
      <c r="MKP2168" s="218"/>
      <c r="MKQ2168" s="218"/>
      <c r="MKR2168" s="218"/>
      <c r="MKS2168" s="218"/>
      <c r="MKT2168" s="218"/>
      <c r="MKU2168" s="218"/>
      <c r="MKV2168" s="218"/>
      <c r="MKW2168" s="218"/>
      <c r="MKX2168" s="218"/>
      <c r="MKY2168" s="218"/>
      <c r="MKZ2168" s="218"/>
      <c r="MLA2168" s="218"/>
      <c r="MLB2168" s="218"/>
      <c r="MLC2168" s="218"/>
      <c r="MLD2168" s="218"/>
      <c r="MLE2168" s="218"/>
      <c r="MLF2168" s="218"/>
      <c r="MLG2168" s="218"/>
      <c r="MLH2168" s="218"/>
      <c r="MLI2168" s="218"/>
      <c r="MLJ2168" s="218"/>
      <c r="MLK2168" s="218"/>
      <c r="MLL2168" s="218"/>
      <c r="MLM2168" s="218"/>
      <c r="MLN2168" s="218"/>
      <c r="MLO2168" s="218"/>
      <c r="MLP2168" s="218"/>
      <c r="MLQ2168" s="218"/>
      <c r="MLR2168" s="218"/>
      <c r="MLS2168" s="218"/>
      <c r="MLT2168" s="218"/>
      <c r="MLU2168" s="218"/>
      <c r="MLV2168" s="218"/>
      <c r="MLW2168" s="218"/>
      <c r="MLX2168" s="218"/>
      <c r="MLY2168" s="218"/>
      <c r="MLZ2168" s="218"/>
      <c r="MMA2168" s="218"/>
      <c r="MMB2168" s="218"/>
      <c r="MMC2168" s="218"/>
      <c r="MMD2168" s="218"/>
      <c r="MME2168" s="218"/>
      <c r="MMF2168" s="218"/>
      <c r="MMG2168" s="218"/>
      <c r="MMH2168" s="218"/>
      <c r="MMI2168" s="218"/>
      <c r="MMJ2168" s="218"/>
      <c r="MMK2168" s="218"/>
      <c r="MML2168" s="218"/>
      <c r="MMM2168" s="218"/>
      <c r="MMN2168" s="218"/>
      <c r="MMO2168" s="218"/>
      <c r="MMP2168" s="218"/>
      <c r="MMQ2168" s="218"/>
      <c r="MMR2168" s="218"/>
      <c r="MMS2168" s="218"/>
      <c r="MMT2168" s="218"/>
      <c r="MMU2168" s="218"/>
      <c r="MMV2168" s="218"/>
      <c r="MMW2168" s="218"/>
      <c r="MMX2168" s="218"/>
      <c r="MMY2168" s="218"/>
      <c r="MMZ2168" s="218"/>
      <c r="MNA2168" s="218"/>
      <c r="MNB2168" s="218"/>
      <c r="MNC2168" s="218"/>
      <c r="MND2168" s="218"/>
      <c r="MNE2168" s="218"/>
      <c r="MNF2168" s="218"/>
      <c r="MNG2168" s="218"/>
      <c r="MNH2168" s="218"/>
      <c r="MNI2168" s="218"/>
      <c r="MNJ2168" s="218"/>
      <c r="MNK2168" s="218"/>
      <c r="MNL2168" s="218"/>
      <c r="MNM2168" s="218"/>
      <c r="MNN2168" s="218"/>
      <c r="MNO2168" s="218"/>
      <c r="MNP2168" s="218"/>
      <c r="MNQ2168" s="218"/>
      <c r="MNR2168" s="218"/>
      <c r="MNS2168" s="218"/>
      <c r="MNT2168" s="218"/>
      <c r="MNU2168" s="218"/>
      <c r="MNV2168" s="218"/>
      <c r="MNW2168" s="218"/>
      <c r="MNX2168" s="218"/>
      <c r="MNY2168" s="218"/>
      <c r="MNZ2168" s="218"/>
      <c r="MOA2168" s="218"/>
      <c r="MOB2168" s="218"/>
      <c r="MOC2168" s="218"/>
      <c r="MOD2168" s="218"/>
      <c r="MOE2168" s="218"/>
      <c r="MOF2168" s="218"/>
      <c r="MOG2168" s="218"/>
      <c r="MOH2168" s="218"/>
      <c r="MOI2168" s="218"/>
      <c r="MOJ2168" s="218"/>
      <c r="MOK2168" s="218"/>
      <c r="MOL2168" s="218"/>
      <c r="MOM2168" s="218"/>
      <c r="MON2168" s="218"/>
      <c r="MOO2168" s="218"/>
      <c r="MOP2168" s="218"/>
      <c r="MOQ2168" s="218"/>
      <c r="MOR2168" s="218"/>
      <c r="MOS2168" s="218"/>
      <c r="MOT2168" s="218"/>
      <c r="MOU2168" s="218"/>
      <c r="MOV2168" s="218"/>
      <c r="MOW2168" s="218"/>
      <c r="MOX2168" s="218"/>
      <c r="MOY2168" s="218"/>
      <c r="MOZ2168" s="218"/>
      <c r="MPA2168" s="218"/>
      <c r="MPB2168" s="218"/>
      <c r="MPC2168" s="218"/>
      <c r="MPD2168" s="218"/>
      <c r="MPE2168" s="218"/>
      <c r="MPF2168" s="218"/>
      <c r="MPG2168" s="218"/>
      <c r="MPH2168" s="218"/>
      <c r="MPI2168" s="218"/>
      <c r="MPJ2168" s="218"/>
      <c r="MPK2168" s="218"/>
      <c r="MPL2168" s="218"/>
      <c r="MPM2168" s="218"/>
      <c r="MPN2168" s="218"/>
      <c r="MPO2168" s="218"/>
      <c r="MPP2168" s="218"/>
      <c r="MPQ2168" s="218"/>
      <c r="MPR2168" s="218"/>
      <c r="MPS2168" s="218"/>
      <c r="MPT2168" s="218"/>
      <c r="MPU2168" s="218"/>
      <c r="MPV2168" s="218"/>
      <c r="MPW2168" s="218"/>
      <c r="MPX2168" s="218"/>
      <c r="MPY2168" s="218"/>
      <c r="MPZ2168" s="218"/>
      <c r="MQA2168" s="218"/>
      <c r="MQB2168" s="218"/>
      <c r="MQC2168" s="218"/>
      <c r="MQD2168" s="218"/>
      <c r="MQE2168" s="218"/>
      <c r="MQF2168" s="218"/>
      <c r="MQG2168" s="218"/>
      <c r="MQH2168" s="218"/>
      <c r="MQI2168" s="218"/>
      <c r="MQJ2168" s="218"/>
      <c r="MQK2168" s="218"/>
      <c r="MQL2168" s="218"/>
      <c r="MQM2168" s="218"/>
      <c r="MQN2168" s="218"/>
      <c r="MQO2168" s="218"/>
      <c r="MQP2168" s="218"/>
      <c r="MQQ2168" s="218"/>
      <c r="MQR2168" s="218"/>
      <c r="MQS2168" s="218"/>
      <c r="MQT2168" s="218"/>
      <c r="MQU2168" s="218"/>
      <c r="MQV2168" s="218"/>
      <c r="MQW2168" s="218"/>
      <c r="MQX2168" s="218"/>
      <c r="MQY2168" s="218"/>
      <c r="MQZ2168" s="218"/>
      <c r="MRA2168" s="218"/>
      <c r="MRB2168" s="218"/>
      <c r="MRC2168" s="218"/>
      <c r="MRD2168" s="218"/>
      <c r="MRE2168" s="218"/>
      <c r="MRF2168" s="218"/>
      <c r="MRG2168" s="218"/>
      <c r="MRH2168" s="218"/>
      <c r="MRI2168" s="218"/>
      <c r="MRJ2168" s="218"/>
      <c r="MRK2168" s="218"/>
      <c r="MRL2168" s="218"/>
      <c r="MRM2168" s="218"/>
      <c r="MRN2168" s="218"/>
      <c r="MRO2168" s="218"/>
      <c r="MRP2168" s="218"/>
      <c r="MRQ2168" s="218"/>
      <c r="MRR2168" s="218"/>
      <c r="MRS2168" s="218"/>
      <c r="MRT2168" s="218"/>
      <c r="MRU2168" s="218"/>
      <c r="MRV2168" s="218"/>
      <c r="MRW2168" s="218"/>
      <c r="MRX2168" s="218"/>
      <c r="MRY2168" s="218"/>
      <c r="MRZ2168" s="218"/>
      <c r="MSA2168" s="218"/>
      <c r="MSB2168" s="218"/>
      <c r="MSC2168" s="218"/>
      <c r="MSD2168" s="218"/>
      <c r="MSE2168" s="218"/>
      <c r="MSF2168" s="218"/>
      <c r="MSG2168" s="218"/>
      <c r="MSH2168" s="218"/>
      <c r="MSI2168" s="218"/>
      <c r="MSJ2168" s="218"/>
      <c r="MSK2168" s="218"/>
      <c r="MSL2168" s="218"/>
      <c r="MSM2168" s="218"/>
      <c r="MSN2168" s="218"/>
      <c r="MSO2168" s="218"/>
      <c r="MSP2168" s="218"/>
      <c r="MSQ2168" s="218"/>
      <c r="MSR2168" s="218"/>
      <c r="MSS2168" s="218"/>
      <c r="MST2168" s="218"/>
      <c r="MSU2168" s="218"/>
      <c r="MSV2168" s="218"/>
      <c r="MSW2168" s="218"/>
      <c r="MSX2168" s="218"/>
      <c r="MSY2168" s="218"/>
      <c r="MSZ2168" s="218"/>
      <c r="MTA2168" s="218"/>
      <c r="MTB2168" s="218"/>
      <c r="MTC2168" s="218"/>
      <c r="MTD2168" s="218"/>
      <c r="MTE2168" s="218"/>
      <c r="MTF2168" s="218"/>
      <c r="MTG2168" s="218"/>
      <c r="MTH2168" s="218"/>
      <c r="MTI2168" s="218"/>
      <c r="MTJ2168" s="218"/>
      <c r="MTK2168" s="218"/>
      <c r="MTL2168" s="218"/>
      <c r="MTM2168" s="218"/>
      <c r="MTN2168" s="218"/>
      <c r="MTO2168" s="218"/>
      <c r="MTP2168" s="218"/>
      <c r="MTQ2168" s="218"/>
      <c r="MTR2168" s="218"/>
      <c r="MTS2168" s="218"/>
      <c r="MTT2168" s="218"/>
      <c r="MTU2168" s="218"/>
      <c r="MTV2168" s="218"/>
      <c r="MTW2168" s="218"/>
      <c r="MTX2168" s="218"/>
      <c r="MTY2168" s="218"/>
      <c r="MTZ2168" s="218"/>
      <c r="MUA2168" s="218"/>
      <c r="MUB2168" s="218"/>
      <c r="MUC2168" s="218"/>
      <c r="MUD2168" s="218"/>
      <c r="MUE2168" s="218"/>
      <c r="MUF2168" s="218"/>
      <c r="MUG2168" s="218"/>
      <c r="MUH2168" s="218"/>
      <c r="MUI2168" s="218"/>
      <c r="MUJ2168" s="218"/>
      <c r="MUK2168" s="218"/>
      <c r="MUL2168" s="218"/>
      <c r="MUM2168" s="218"/>
      <c r="MUN2168" s="218"/>
      <c r="MUO2168" s="218"/>
      <c r="MUP2168" s="218"/>
      <c r="MUQ2168" s="218"/>
      <c r="MUR2168" s="218"/>
      <c r="MUS2168" s="218"/>
      <c r="MUT2168" s="218"/>
      <c r="MUU2168" s="218"/>
      <c r="MUV2168" s="218"/>
      <c r="MUW2168" s="218"/>
      <c r="MUX2168" s="218"/>
      <c r="MUY2168" s="218"/>
      <c r="MUZ2168" s="218"/>
      <c r="MVA2168" s="218"/>
      <c r="MVB2168" s="218"/>
      <c r="MVC2168" s="218"/>
      <c r="MVD2168" s="218"/>
      <c r="MVE2168" s="218"/>
      <c r="MVF2168" s="218"/>
      <c r="MVG2168" s="218"/>
      <c r="MVH2168" s="218"/>
      <c r="MVI2168" s="218"/>
      <c r="MVJ2168" s="218"/>
      <c r="MVK2168" s="218"/>
      <c r="MVL2168" s="218"/>
      <c r="MVM2168" s="218"/>
      <c r="MVN2168" s="218"/>
      <c r="MVO2168" s="218"/>
      <c r="MVP2168" s="218"/>
      <c r="MVQ2168" s="218"/>
      <c r="MVR2168" s="218"/>
      <c r="MVS2168" s="218"/>
      <c r="MVT2168" s="218"/>
      <c r="MVU2168" s="218"/>
      <c r="MVV2168" s="218"/>
      <c r="MVW2168" s="218"/>
      <c r="MVX2168" s="218"/>
      <c r="MVY2168" s="218"/>
      <c r="MVZ2168" s="218"/>
      <c r="MWA2168" s="218"/>
      <c r="MWB2168" s="218"/>
      <c r="MWC2168" s="218"/>
      <c r="MWD2168" s="218"/>
      <c r="MWE2168" s="218"/>
      <c r="MWF2168" s="218"/>
      <c r="MWG2168" s="218"/>
      <c r="MWH2168" s="218"/>
      <c r="MWI2168" s="218"/>
      <c r="MWJ2168" s="218"/>
      <c r="MWK2168" s="218"/>
      <c r="MWL2168" s="218"/>
      <c r="MWM2168" s="218"/>
      <c r="MWN2168" s="218"/>
      <c r="MWO2168" s="218"/>
      <c r="MWP2168" s="218"/>
      <c r="MWQ2168" s="218"/>
      <c r="MWR2168" s="218"/>
      <c r="MWS2168" s="218"/>
      <c r="MWT2168" s="218"/>
      <c r="MWU2168" s="218"/>
      <c r="MWV2168" s="218"/>
      <c r="MWW2168" s="218"/>
      <c r="MWX2168" s="218"/>
      <c r="MWY2168" s="218"/>
      <c r="MWZ2168" s="218"/>
      <c r="MXA2168" s="218"/>
      <c r="MXB2168" s="218"/>
      <c r="MXC2168" s="218"/>
      <c r="MXD2168" s="218"/>
      <c r="MXE2168" s="218"/>
      <c r="MXF2168" s="218"/>
      <c r="MXG2168" s="218"/>
      <c r="MXH2168" s="218"/>
      <c r="MXI2168" s="218"/>
      <c r="MXJ2168" s="218"/>
      <c r="MXK2168" s="218"/>
      <c r="MXL2168" s="218"/>
      <c r="MXM2168" s="218"/>
      <c r="MXN2168" s="218"/>
      <c r="MXO2168" s="218"/>
      <c r="MXP2168" s="218"/>
      <c r="MXQ2168" s="218"/>
      <c r="MXR2168" s="218"/>
      <c r="MXS2168" s="218"/>
      <c r="MXT2168" s="218"/>
      <c r="MXU2168" s="218"/>
      <c r="MXV2168" s="218"/>
      <c r="MXW2168" s="218"/>
      <c r="MXX2168" s="218"/>
      <c r="MXY2168" s="218"/>
      <c r="MXZ2168" s="218"/>
      <c r="MYA2168" s="218"/>
      <c r="MYB2168" s="218"/>
      <c r="MYC2168" s="218"/>
      <c r="MYD2168" s="218"/>
      <c r="MYE2168" s="218"/>
      <c r="MYF2168" s="218"/>
      <c r="MYG2168" s="218"/>
      <c r="MYH2168" s="218"/>
      <c r="MYI2168" s="218"/>
      <c r="MYJ2168" s="218"/>
      <c r="MYK2168" s="218"/>
      <c r="MYL2168" s="218"/>
      <c r="MYM2168" s="218"/>
      <c r="MYN2168" s="218"/>
      <c r="MYO2168" s="218"/>
      <c r="MYP2168" s="218"/>
      <c r="MYQ2168" s="218"/>
      <c r="MYR2168" s="218"/>
      <c r="MYS2168" s="218"/>
      <c r="MYT2168" s="218"/>
      <c r="MYU2168" s="218"/>
      <c r="MYV2168" s="218"/>
      <c r="MYW2168" s="218"/>
      <c r="MYX2168" s="218"/>
      <c r="MYY2168" s="218"/>
      <c r="MYZ2168" s="218"/>
      <c r="MZA2168" s="218"/>
      <c r="MZB2168" s="218"/>
      <c r="MZC2168" s="218"/>
      <c r="MZD2168" s="218"/>
      <c r="MZE2168" s="218"/>
      <c r="MZF2168" s="218"/>
      <c r="MZG2168" s="218"/>
      <c r="MZH2168" s="218"/>
      <c r="MZI2168" s="218"/>
      <c r="MZJ2168" s="218"/>
      <c r="MZK2168" s="218"/>
      <c r="MZL2168" s="218"/>
      <c r="MZM2168" s="218"/>
      <c r="MZN2168" s="218"/>
      <c r="MZO2168" s="218"/>
      <c r="MZP2168" s="218"/>
      <c r="MZQ2168" s="218"/>
      <c r="MZR2168" s="218"/>
      <c r="MZS2168" s="218"/>
      <c r="MZT2168" s="218"/>
      <c r="MZU2168" s="218"/>
      <c r="MZV2168" s="218"/>
      <c r="MZW2168" s="218"/>
      <c r="MZX2168" s="218"/>
      <c r="MZY2168" s="218"/>
      <c r="MZZ2168" s="218"/>
      <c r="NAA2168" s="218"/>
      <c r="NAB2168" s="218"/>
      <c r="NAC2168" s="218"/>
      <c r="NAD2168" s="218"/>
      <c r="NAE2168" s="218"/>
      <c r="NAF2168" s="218"/>
      <c r="NAG2168" s="218"/>
      <c r="NAH2168" s="218"/>
      <c r="NAI2168" s="218"/>
      <c r="NAJ2168" s="218"/>
      <c r="NAK2168" s="218"/>
      <c r="NAL2168" s="218"/>
      <c r="NAM2168" s="218"/>
      <c r="NAN2168" s="218"/>
      <c r="NAO2168" s="218"/>
      <c r="NAP2168" s="218"/>
      <c r="NAQ2168" s="218"/>
      <c r="NAR2168" s="218"/>
      <c r="NAS2168" s="218"/>
      <c r="NAT2168" s="218"/>
      <c r="NAU2168" s="218"/>
      <c r="NAV2168" s="218"/>
      <c r="NAW2168" s="218"/>
      <c r="NAX2168" s="218"/>
      <c r="NAY2168" s="218"/>
      <c r="NAZ2168" s="218"/>
      <c r="NBA2168" s="218"/>
      <c r="NBB2168" s="218"/>
      <c r="NBC2168" s="218"/>
      <c r="NBD2168" s="218"/>
      <c r="NBE2168" s="218"/>
      <c r="NBF2168" s="218"/>
      <c r="NBG2168" s="218"/>
      <c r="NBH2168" s="218"/>
      <c r="NBI2168" s="218"/>
      <c r="NBJ2168" s="218"/>
      <c r="NBK2168" s="218"/>
      <c r="NBL2168" s="218"/>
      <c r="NBM2168" s="218"/>
      <c r="NBN2168" s="218"/>
      <c r="NBO2168" s="218"/>
      <c r="NBP2168" s="218"/>
      <c r="NBQ2168" s="218"/>
      <c r="NBR2168" s="218"/>
      <c r="NBS2168" s="218"/>
      <c r="NBT2168" s="218"/>
      <c r="NBU2168" s="218"/>
      <c r="NBV2168" s="218"/>
      <c r="NBW2168" s="218"/>
      <c r="NBX2168" s="218"/>
      <c r="NBY2168" s="218"/>
      <c r="NBZ2168" s="218"/>
      <c r="NCA2168" s="218"/>
      <c r="NCB2168" s="218"/>
      <c r="NCC2168" s="218"/>
      <c r="NCD2168" s="218"/>
      <c r="NCE2168" s="218"/>
      <c r="NCF2168" s="218"/>
      <c r="NCG2168" s="218"/>
      <c r="NCH2168" s="218"/>
      <c r="NCI2168" s="218"/>
      <c r="NCJ2168" s="218"/>
      <c r="NCK2168" s="218"/>
      <c r="NCL2168" s="218"/>
      <c r="NCM2168" s="218"/>
      <c r="NCN2168" s="218"/>
      <c r="NCO2168" s="218"/>
      <c r="NCP2168" s="218"/>
      <c r="NCQ2168" s="218"/>
      <c r="NCR2168" s="218"/>
      <c r="NCS2168" s="218"/>
      <c r="NCT2168" s="218"/>
      <c r="NCU2168" s="218"/>
      <c r="NCV2168" s="218"/>
      <c r="NCW2168" s="218"/>
      <c r="NCX2168" s="218"/>
      <c r="NCY2168" s="218"/>
      <c r="NCZ2168" s="218"/>
      <c r="NDA2168" s="218"/>
      <c r="NDB2168" s="218"/>
      <c r="NDC2168" s="218"/>
      <c r="NDD2168" s="218"/>
      <c r="NDE2168" s="218"/>
      <c r="NDF2168" s="218"/>
      <c r="NDG2168" s="218"/>
      <c r="NDH2168" s="218"/>
      <c r="NDI2168" s="218"/>
      <c r="NDJ2168" s="218"/>
      <c r="NDK2168" s="218"/>
      <c r="NDL2168" s="218"/>
      <c r="NDM2168" s="218"/>
      <c r="NDN2168" s="218"/>
      <c r="NDO2168" s="218"/>
      <c r="NDP2168" s="218"/>
      <c r="NDQ2168" s="218"/>
      <c r="NDR2168" s="218"/>
      <c r="NDS2168" s="218"/>
      <c r="NDT2168" s="218"/>
      <c r="NDU2168" s="218"/>
      <c r="NDV2168" s="218"/>
      <c r="NDW2168" s="218"/>
      <c r="NDX2168" s="218"/>
      <c r="NDY2168" s="218"/>
      <c r="NDZ2168" s="218"/>
      <c r="NEA2168" s="218"/>
      <c r="NEB2168" s="218"/>
      <c r="NEC2168" s="218"/>
      <c r="NED2168" s="218"/>
      <c r="NEE2168" s="218"/>
      <c r="NEF2168" s="218"/>
      <c r="NEG2168" s="218"/>
      <c r="NEH2168" s="218"/>
      <c r="NEI2168" s="218"/>
      <c r="NEJ2168" s="218"/>
      <c r="NEK2168" s="218"/>
      <c r="NEL2168" s="218"/>
      <c r="NEM2168" s="218"/>
      <c r="NEN2168" s="218"/>
      <c r="NEO2168" s="218"/>
      <c r="NEP2168" s="218"/>
      <c r="NEQ2168" s="218"/>
      <c r="NER2168" s="218"/>
      <c r="NES2168" s="218"/>
      <c r="NET2168" s="218"/>
      <c r="NEU2168" s="218"/>
      <c r="NEV2168" s="218"/>
      <c r="NEW2168" s="218"/>
      <c r="NEX2168" s="218"/>
      <c r="NEY2168" s="218"/>
      <c r="NEZ2168" s="218"/>
      <c r="NFA2168" s="218"/>
      <c r="NFB2168" s="218"/>
      <c r="NFC2168" s="218"/>
      <c r="NFD2168" s="218"/>
      <c r="NFE2168" s="218"/>
      <c r="NFF2168" s="218"/>
      <c r="NFG2168" s="218"/>
      <c r="NFH2168" s="218"/>
      <c r="NFI2168" s="218"/>
      <c r="NFJ2168" s="218"/>
      <c r="NFK2168" s="218"/>
      <c r="NFL2168" s="218"/>
      <c r="NFM2168" s="218"/>
      <c r="NFN2168" s="218"/>
      <c r="NFO2168" s="218"/>
      <c r="NFP2168" s="218"/>
      <c r="NFQ2168" s="218"/>
      <c r="NFR2168" s="218"/>
      <c r="NFS2168" s="218"/>
      <c r="NFT2168" s="218"/>
      <c r="NFU2168" s="218"/>
      <c r="NFV2168" s="218"/>
      <c r="NFW2168" s="218"/>
      <c r="NFX2168" s="218"/>
      <c r="NFY2168" s="218"/>
      <c r="NFZ2168" s="218"/>
      <c r="NGA2168" s="218"/>
      <c r="NGB2168" s="218"/>
      <c r="NGC2168" s="218"/>
      <c r="NGD2168" s="218"/>
      <c r="NGE2168" s="218"/>
      <c r="NGF2168" s="218"/>
      <c r="NGG2168" s="218"/>
      <c r="NGH2168" s="218"/>
      <c r="NGI2168" s="218"/>
      <c r="NGJ2168" s="218"/>
      <c r="NGK2168" s="218"/>
      <c r="NGL2168" s="218"/>
      <c r="NGM2168" s="218"/>
      <c r="NGN2168" s="218"/>
      <c r="NGO2168" s="218"/>
      <c r="NGP2168" s="218"/>
      <c r="NGQ2168" s="218"/>
      <c r="NGR2168" s="218"/>
      <c r="NGS2168" s="218"/>
      <c r="NGT2168" s="218"/>
      <c r="NGU2168" s="218"/>
      <c r="NGV2168" s="218"/>
      <c r="NGW2168" s="218"/>
      <c r="NGX2168" s="218"/>
      <c r="NGY2168" s="218"/>
      <c r="NGZ2168" s="218"/>
      <c r="NHA2168" s="218"/>
      <c r="NHB2168" s="218"/>
      <c r="NHC2168" s="218"/>
      <c r="NHD2168" s="218"/>
      <c r="NHE2168" s="218"/>
      <c r="NHF2168" s="218"/>
      <c r="NHG2168" s="218"/>
      <c r="NHH2168" s="218"/>
      <c r="NHI2168" s="218"/>
      <c r="NHJ2168" s="218"/>
      <c r="NHK2168" s="218"/>
      <c r="NHL2168" s="218"/>
      <c r="NHM2168" s="218"/>
      <c r="NHN2168" s="218"/>
      <c r="NHO2168" s="218"/>
      <c r="NHP2168" s="218"/>
      <c r="NHQ2168" s="218"/>
      <c r="NHR2168" s="218"/>
      <c r="NHS2168" s="218"/>
      <c r="NHT2168" s="218"/>
      <c r="NHU2168" s="218"/>
      <c r="NHV2168" s="218"/>
      <c r="NHW2168" s="218"/>
      <c r="NHX2168" s="218"/>
      <c r="NHY2168" s="218"/>
      <c r="NHZ2168" s="218"/>
      <c r="NIA2168" s="218"/>
      <c r="NIB2168" s="218"/>
      <c r="NIC2168" s="218"/>
      <c r="NID2168" s="218"/>
      <c r="NIE2168" s="218"/>
      <c r="NIF2168" s="218"/>
      <c r="NIG2168" s="218"/>
      <c r="NIH2168" s="218"/>
      <c r="NII2168" s="218"/>
      <c r="NIJ2168" s="218"/>
      <c r="NIK2168" s="218"/>
      <c r="NIL2168" s="218"/>
      <c r="NIM2168" s="218"/>
      <c r="NIN2168" s="218"/>
      <c r="NIO2168" s="218"/>
      <c r="NIP2168" s="218"/>
      <c r="NIQ2168" s="218"/>
      <c r="NIR2168" s="218"/>
      <c r="NIS2168" s="218"/>
      <c r="NIT2168" s="218"/>
      <c r="NIU2168" s="218"/>
      <c r="NIV2168" s="218"/>
      <c r="NIW2168" s="218"/>
      <c r="NIX2168" s="218"/>
      <c r="NIY2168" s="218"/>
      <c r="NIZ2168" s="218"/>
      <c r="NJA2168" s="218"/>
      <c r="NJB2168" s="218"/>
      <c r="NJC2168" s="218"/>
      <c r="NJD2168" s="218"/>
      <c r="NJE2168" s="218"/>
      <c r="NJF2168" s="218"/>
      <c r="NJG2168" s="218"/>
      <c r="NJH2168" s="218"/>
      <c r="NJI2168" s="218"/>
      <c r="NJJ2168" s="218"/>
      <c r="NJK2168" s="218"/>
      <c r="NJL2168" s="218"/>
      <c r="NJM2168" s="218"/>
      <c r="NJN2168" s="218"/>
      <c r="NJO2168" s="218"/>
      <c r="NJP2168" s="218"/>
      <c r="NJQ2168" s="218"/>
      <c r="NJR2168" s="218"/>
      <c r="NJS2168" s="218"/>
      <c r="NJT2168" s="218"/>
      <c r="NJU2168" s="218"/>
      <c r="NJV2168" s="218"/>
      <c r="NJW2168" s="218"/>
      <c r="NJX2168" s="218"/>
      <c r="NJY2168" s="218"/>
      <c r="NJZ2168" s="218"/>
      <c r="NKA2168" s="218"/>
      <c r="NKB2168" s="218"/>
      <c r="NKC2168" s="218"/>
      <c r="NKD2168" s="218"/>
      <c r="NKE2168" s="218"/>
      <c r="NKF2168" s="218"/>
      <c r="NKG2168" s="218"/>
      <c r="NKH2168" s="218"/>
      <c r="NKI2168" s="218"/>
      <c r="NKJ2168" s="218"/>
      <c r="NKK2168" s="218"/>
      <c r="NKL2168" s="218"/>
      <c r="NKM2168" s="218"/>
      <c r="NKN2168" s="218"/>
      <c r="NKO2168" s="218"/>
      <c r="NKP2168" s="218"/>
      <c r="NKQ2168" s="218"/>
      <c r="NKR2168" s="218"/>
      <c r="NKS2168" s="218"/>
      <c r="NKT2168" s="218"/>
      <c r="NKU2168" s="218"/>
      <c r="NKV2168" s="218"/>
      <c r="NKW2168" s="218"/>
      <c r="NKX2168" s="218"/>
      <c r="NKY2168" s="218"/>
      <c r="NKZ2168" s="218"/>
      <c r="NLA2168" s="218"/>
      <c r="NLB2168" s="218"/>
      <c r="NLC2168" s="218"/>
      <c r="NLD2168" s="218"/>
      <c r="NLE2168" s="218"/>
      <c r="NLF2168" s="218"/>
      <c r="NLG2168" s="218"/>
      <c r="NLH2168" s="218"/>
      <c r="NLI2168" s="218"/>
      <c r="NLJ2168" s="218"/>
      <c r="NLK2168" s="218"/>
      <c r="NLL2168" s="218"/>
      <c r="NLM2168" s="218"/>
      <c r="NLN2168" s="218"/>
      <c r="NLO2168" s="218"/>
      <c r="NLP2168" s="218"/>
      <c r="NLQ2168" s="218"/>
      <c r="NLR2168" s="218"/>
      <c r="NLS2168" s="218"/>
      <c r="NLT2168" s="218"/>
      <c r="NLU2168" s="218"/>
      <c r="NLV2168" s="218"/>
      <c r="NLW2168" s="218"/>
      <c r="NLX2168" s="218"/>
      <c r="NLY2168" s="218"/>
      <c r="NLZ2168" s="218"/>
      <c r="NMA2168" s="218"/>
      <c r="NMB2168" s="218"/>
      <c r="NMC2168" s="218"/>
      <c r="NMD2168" s="218"/>
      <c r="NME2168" s="218"/>
      <c r="NMF2168" s="218"/>
      <c r="NMG2168" s="218"/>
      <c r="NMH2168" s="218"/>
      <c r="NMI2168" s="218"/>
      <c r="NMJ2168" s="218"/>
      <c r="NMK2168" s="218"/>
      <c r="NML2168" s="218"/>
      <c r="NMM2168" s="218"/>
      <c r="NMN2168" s="218"/>
      <c r="NMO2168" s="218"/>
      <c r="NMP2168" s="218"/>
      <c r="NMQ2168" s="218"/>
      <c r="NMR2168" s="218"/>
      <c r="NMS2168" s="218"/>
      <c r="NMT2168" s="218"/>
      <c r="NMU2168" s="218"/>
      <c r="NMV2168" s="218"/>
      <c r="NMW2168" s="218"/>
      <c r="NMX2168" s="218"/>
      <c r="NMY2168" s="218"/>
      <c r="NMZ2168" s="218"/>
      <c r="NNA2168" s="218"/>
      <c r="NNB2168" s="218"/>
      <c r="NNC2168" s="218"/>
      <c r="NND2168" s="218"/>
      <c r="NNE2168" s="218"/>
      <c r="NNF2168" s="218"/>
      <c r="NNG2168" s="218"/>
      <c r="NNH2168" s="218"/>
      <c r="NNI2168" s="218"/>
      <c r="NNJ2168" s="218"/>
      <c r="NNK2168" s="218"/>
      <c r="NNL2168" s="218"/>
      <c r="NNM2168" s="218"/>
      <c r="NNN2168" s="218"/>
      <c r="NNO2168" s="218"/>
      <c r="NNP2168" s="218"/>
      <c r="NNQ2168" s="218"/>
      <c r="NNR2168" s="218"/>
      <c r="NNS2168" s="218"/>
      <c r="NNT2168" s="218"/>
      <c r="NNU2168" s="218"/>
      <c r="NNV2168" s="218"/>
      <c r="NNW2168" s="218"/>
      <c r="NNX2168" s="218"/>
      <c r="NNY2168" s="218"/>
      <c r="NNZ2168" s="218"/>
      <c r="NOA2168" s="218"/>
      <c r="NOB2168" s="218"/>
      <c r="NOC2168" s="218"/>
      <c r="NOD2168" s="218"/>
      <c r="NOE2168" s="218"/>
      <c r="NOF2168" s="218"/>
      <c r="NOG2168" s="218"/>
      <c r="NOH2168" s="218"/>
      <c r="NOI2168" s="218"/>
      <c r="NOJ2168" s="218"/>
      <c r="NOK2168" s="218"/>
      <c r="NOL2168" s="218"/>
      <c r="NOM2168" s="218"/>
      <c r="NON2168" s="218"/>
      <c r="NOO2168" s="218"/>
      <c r="NOP2168" s="218"/>
      <c r="NOQ2168" s="218"/>
      <c r="NOR2168" s="218"/>
      <c r="NOS2168" s="218"/>
      <c r="NOT2168" s="218"/>
      <c r="NOU2168" s="218"/>
      <c r="NOV2168" s="218"/>
      <c r="NOW2168" s="218"/>
      <c r="NOX2168" s="218"/>
      <c r="NOY2168" s="218"/>
      <c r="NOZ2168" s="218"/>
      <c r="NPA2168" s="218"/>
      <c r="NPB2168" s="218"/>
      <c r="NPC2168" s="218"/>
      <c r="NPD2168" s="218"/>
      <c r="NPE2168" s="218"/>
      <c r="NPF2168" s="218"/>
      <c r="NPG2168" s="218"/>
      <c r="NPH2168" s="218"/>
      <c r="NPI2168" s="218"/>
      <c r="NPJ2168" s="218"/>
      <c r="NPK2168" s="218"/>
      <c r="NPL2168" s="218"/>
      <c r="NPM2168" s="218"/>
      <c r="NPN2168" s="218"/>
      <c r="NPO2168" s="218"/>
      <c r="NPP2168" s="218"/>
      <c r="NPQ2168" s="218"/>
      <c r="NPR2168" s="218"/>
      <c r="NPS2168" s="218"/>
      <c r="NPT2168" s="218"/>
      <c r="NPU2168" s="218"/>
      <c r="NPV2168" s="218"/>
      <c r="NPW2168" s="218"/>
      <c r="NPX2168" s="218"/>
      <c r="NPY2168" s="218"/>
      <c r="NPZ2168" s="218"/>
      <c r="NQA2168" s="218"/>
      <c r="NQB2168" s="218"/>
      <c r="NQC2168" s="218"/>
      <c r="NQD2168" s="218"/>
      <c r="NQE2168" s="218"/>
      <c r="NQF2168" s="218"/>
      <c r="NQG2168" s="218"/>
      <c r="NQH2168" s="218"/>
      <c r="NQI2168" s="218"/>
      <c r="NQJ2168" s="218"/>
      <c r="NQK2168" s="218"/>
      <c r="NQL2168" s="218"/>
      <c r="NQM2168" s="218"/>
      <c r="NQN2168" s="218"/>
      <c r="NQO2168" s="218"/>
      <c r="NQP2168" s="218"/>
      <c r="NQQ2168" s="218"/>
      <c r="NQR2168" s="218"/>
      <c r="NQS2168" s="218"/>
      <c r="NQT2168" s="218"/>
      <c r="NQU2168" s="218"/>
      <c r="NQV2168" s="218"/>
      <c r="NQW2168" s="218"/>
      <c r="NQX2168" s="218"/>
      <c r="NQY2168" s="218"/>
      <c r="NQZ2168" s="218"/>
      <c r="NRA2168" s="218"/>
      <c r="NRB2168" s="218"/>
      <c r="NRC2168" s="218"/>
      <c r="NRD2168" s="218"/>
      <c r="NRE2168" s="218"/>
      <c r="NRF2168" s="218"/>
      <c r="NRG2168" s="218"/>
      <c r="NRH2168" s="218"/>
      <c r="NRI2168" s="218"/>
      <c r="NRJ2168" s="218"/>
      <c r="NRK2168" s="218"/>
      <c r="NRL2168" s="218"/>
      <c r="NRM2168" s="218"/>
      <c r="NRN2168" s="218"/>
      <c r="NRO2168" s="218"/>
      <c r="NRP2168" s="218"/>
      <c r="NRQ2168" s="218"/>
      <c r="NRR2168" s="218"/>
      <c r="NRS2168" s="218"/>
      <c r="NRT2168" s="218"/>
      <c r="NRU2168" s="218"/>
      <c r="NRV2168" s="218"/>
      <c r="NRW2168" s="218"/>
      <c r="NRX2168" s="218"/>
      <c r="NRY2168" s="218"/>
      <c r="NRZ2168" s="218"/>
      <c r="NSA2168" s="218"/>
      <c r="NSB2168" s="218"/>
      <c r="NSC2168" s="218"/>
      <c r="NSD2168" s="218"/>
      <c r="NSE2168" s="218"/>
      <c r="NSF2168" s="218"/>
      <c r="NSG2168" s="218"/>
      <c r="NSH2168" s="218"/>
      <c r="NSI2168" s="218"/>
      <c r="NSJ2168" s="218"/>
      <c r="NSK2168" s="218"/>
      <c r="NSL2168" s="218"/>
      <c r="NSM2168" s="218"/>
      <c r="NSN2168" s="218"/>
      <c r="NSO2168" s="218"/>
      <c r="NSP2168" s="218"/>
      <c r="NSQ2168" s="218"/>
      <c r="NSR2168" s="218"/>
      <c r="NSS2168" s="218"/>
      <c r="NST2168" s="218"/>
      <c r="NSU2168" s="218"/>
      <c r="NSV2168" s="218"/>
      <c r="NSW2168" s="218"/>
      <c r="NSX2168" s="218"/>
      <c r="NSY2168" s="218"/>
      <c r="NSZ2168" s="218"/>
      <c r="NTA2168" s="218"/>
      <c r="NTB2168" s="218"/>
      <c r="NTC2168" s="218"/>
      <c r="NTD2168" s="218"/>
      <c r="NTE2168" s="218"/>
      <c r="NTF2168" s="218"/>
      <c r="NTG2168" s="218"/>
      <c r="NTH2168" s="218"/>
      <c r="NTI2168" s="218"/>
      <c r="NTJ2168" s="218"/>
      <c r="NTK2168" s="218"/>
      <c r="NTL2168" s="218"/>
      <c r="NTM2168" s="218"/>
      <c r="NTN2168" s="218"/>
      <c r="NTO2168" s="218"/>
      <c r="NTP2168" s="218"/>
      <c r="NTQ2168" s="218"/>
      <c r="NTR2168" s="218"/>
      <c r="NTS2168" s="218"/>
      <c r="NTT2168" s="218"/>
      <c r="NTU2168" s="218"/>
      <c r="NTV2168" s="218"/>
      <c r="NTW2168" s="218"/>
      <c r="NTX2168" s="218"/>
      <c r="NTY2168" s="218"/>
      <c r="NTZ2168" s="218"/>
      <c r="NUA2168" s="218"/>
      <c r="NUB2168" s="218"/>
      <c r="NUC2168" s="218"/>
      <c r="NUD2168" s="218"/>
      <c r="NUE2168" s="218"/>
      <c r="NUF2168" s="218"/>
      <c r="NUG2168" s="218"/>
      <c r="NUH2168" s="218"/>
      <c r="NUI2168" s="218"/>
      <c r="NUJ2168" s="218"/>
      <c r="NUK2168" s="218"/>
      <c r="NUL2168" s="218"/>
      <c r="NUM2168" s="218"/>
      <c r="NUN2168" s="218"/>
      <c r="NUO2168" s="218"/>
      <c r="NUP2168" s="218"/>
      <c r="NUQ2168" s="218"/>
      <c r="NUR2168" s="218"/>
      <c r="NUS2168" s="218"/>
      <c r="NUT2168" s="218"/>
      <c r="NUU2168" s="218"/>
      <c r="NUV2168" s="218"/>
      <c r="NUW2168" s="218"/>
      <c r="NUX2168" s="218"/>
      <c r="NUY2168" s="218"/>
      <c r="NUZ2168" s="218"/>
      <c r="NVA2168" s="218"/>
      <c r="NVB2168" s="218"/>
      <c r="NVC2168" s="218"/>
      <c r="NVD2168" s="218"/>
      <c r="NVE2168" s="218"/>
      <c r="NVF2168" s="218"/>
      <c r="NVG2168" s="218"/>
      <c r="NVH2168" s="218"/>
      <c r="NVI2168" s="218"/>
      <c r="NVJ2168" s="218"/>
      <c r="NVK2168" s="218"/>
      <c r="NVL2168" s="218"/>
      <c r="NVM2168" s="218"/>
      <c r="NVN2168" s="218"/>
      <c r="NVO2168" s="218"/>
      <c r="NVP2168" s="218"/>
      <c r="NVQ2168" s="218"/>
      <c r="NVR2168" s="218"/>
      <c r="NVS2168" s="218"/>
      <c r="NVT2168" s="218"/>
      <c r="NVU2168" s="218"/>
      <c r="NVV2168" s="218"/>
      <c r="NVW2168" s="218"/>
      <c r="NVX2168" s="218"/>
      <c r="NVY2168" s="218"/>
      <c r="NVZ2168" s="218"/>
      <c r="NWA2168" s="218"/>
      <c r="NWB2168" s="218"/>
      <c r="NWC2168" s="218"/>
      <c r="NWD2168" s="218"/>
      <c r="NWE2168" s="218"/>
      <c r="NWF2168" s="218"/>
      <c r="NWG2168" s="218"/>
      <c r="NWH2168" s="218"/>
      <c r="NWI2168" s="218"/>
      <c r="NWJ2168" s="218"/>
      <c r="NWK2168" s="218"/>
      <c r="NWL2168" s="218"/>
      <c r="NWM2168" s="218"/>
      <c r="NWN2168" s="218"/>
      <c r="NWO2168" s="218"/>
      <c r="NWP2168" s="218"/>
      <c r="NWQ2168" s="218"/>
      <c r="NWR2168" s="218"/>
      <c r="NWS2168" s="218"/>
      <c r="NWT2168" s="218"/>
      <c r="NWU2168" s="218"/>
      <c r="NWV2168" s="218"/>
      <c r="NWW2168" s="218"/>
      <c r="NWX2168" s="218"/>
      <c r="NWY2168" s="218"/>
      <c r="NWZ2168" s="218"/>
      <c r="NXA2168" s="218"/>
      <c r="NXB2168" s="218"/>
      <c r="NXC2168" s="218"/>
      <c r="NXD2168" s="218"/>
      <c r="NXE2168" s="218"/>
      <c r="NXF2168" s="218"/>
      <c r="NXG2168" s="218"/>
      <c r="NXH2168" s="218"/>
      <c r="NXI2168" s="218"/>
      <c r="NXJ2168" s="218"/>
      <c r="NXK2168" s="218"/>
      <c r="NXL2168" s="218"/>
      <c r="NXM2168" s="218"/>
      <c r="NXN2168" s="218"/>
      <c r="NXO2168" s="218"/>
      <c r="NXP2168" s="218"/>
      <c r="NXQ2168" s="218"/>
      <c r="NXR2168" s="218"/>
      <c r="NXS2168" s="218"/>
      <c r="NXT2168" s="218"/>
      <c r="NXU2168" s="218"/>
      <c r="NXV2168" s="218"/>
      <c r="NXW2168" s="218"/>
      <c r="NXX2168" s="218"/>
      <c r="NXY2168" s="218"/>
      <c r="NXZ2168" s="218"/>
      <c r="NYA2168" s="218"/>
      <c r="NYB2168" s="218"/>
      <c r="NYC2168" s="218"/>
      <c r="NYD2168" s="218"/>
      <c r="NYE2168" s="218"/>
      <c r="NYF2168" s="218"/>
      <c r="NYG2168" s="218"/>
      <c r="NYH2168" s="218"/>
      <c r="NYI2168" s="218"/>
      <c r="NYJ2168" s="218"/>
      <c r="NYK2168" s="218"/>
      <c r="NYL2168" s="218"/>
      <c r="NYM2168" s="218"/>
      <c r="NYN2168" s="218"/>
      <c r="NYO2168" s="218"/>
      <c r="NYP2168" s="218"/>
      <c r="NYQ2168" s="218"/>
      <c r="NYR2168" s="218"/>
      <c r="NYS2168" s="218"/>
      <c r="NYT2168" s="218"/>
      <c r="NYU2168" s="218"/>
      <c r="NYV2168" s="218"/>
      <c r="NYW2168" s="218"/>
      <c r="NYX2168" s="218"/>
      <c r="NYY2168" s="218"/>
      <c r="NYZ2168" s="218"/>
      <c r="NZA2168" s="218"/>
      <c r="NZB2168" s="218"/>
      <c r="NZC2168" s="218"/>
      <c r="NZD2168" s="218"/>
      <c r="NZE2168" s="218"/>
      <c r="NZF2168" s="218"/>
      <c r="NZG2168" s="218"/>
      <c r="NZH2168" s="218"/>
      <c r="NZI2168" s="218"/>
      <c r="NZJ2168" s="218"/>
      <c r="NZK2168" s="218"/>
      <c r="NZL2168" s="218"/>
      <c r="NZM2168" s="218"/>
      <c r="NZN2168" s="218"/>
      <c r="NZO2168" s="218"/>
      <c r="NZP2168" s="218"/>
      <c r="NZQ2168" s="218"/>
      <c r="NZR2168" s="218"/>
      <c r="NZS2168" s="218"/>
      <c r="NZT2168" s="218"/>
      <c r="NZU2168" s="218"/>
      <c r="NZV2168" s="218"/>
      <c r="NZW2168" s="218"/>
      <c r="NZX2168" s="218"/>
      <c r="NZY2168" s="218"/>
      <c r="NZZ2168" s="218"/>
      <c r="OAA2168" s="218"/>
      <c r="OAB2168" s="218"/>
      <c r="OAC2168" s="218"/>
      <c r="OAD2168" s="218"/>
      <c r="OAE2168" s="218"/>
      <c r="OAF2168" s="218"/>
      <c r="OAG2168" s="218"/>
      <c r="OAH2168" s="218"/>
      <c r="OAI2168" s="218"/>
      <c r="OAJ2168" s="218"/>
      <c r="OAK2168" s="218"/>
      <c r="OAL2168" s="218"/>
      <c r="OAM2168" s="218"/>
      <c r="OAN2168" s="218"/>
      <c r="OAO2168" s="218"/>
      <c r="OAP2168" s="218"/>
      <c r="OAQ2168" s="218"/>
      <c r="OAR2168" s="218"/>
      <c r="OAS2168" s="218"/>
      <c r="OAT2168" s="218"/>
      <c r="OAU2168" s="218"/>
      <c r="OAV2168" s="218"/>
      <c r="OAW2168" s="218"/>
      <c r="OAX2168" s="218"/>
      <c r="OAY2168" s="218"/>
      <c r="OAZ2168" s="218"/>
      <c r="OBA2168" s="218"/>
      <c r="OBB2168" s="218"/>
      <c r="OBC2168" s="218"/>
      <c r="OBD2168" s="218"/>
      <c r="OBE2168" s="218"/>
      <c r="OBF2168" s="218"/>
      <c r="OBG2168" s="218"/>
      <c r="OBH2168" s="218"/>
      <c r="OBI2168" s="218"/>
      <c r="OBJ2168" s="218"/>
      <c r="OBK2168" s="218"/>
      <c r="OBL2168" s="218"/>
      <c r="OBM2168" s="218"/>
      <c r="OBN2168" s="218"/>
      <c r="OBO2168" s="218"/>
      <c r="OBP2168" s="218"/>
      <c r="OBQ2168" s="218"/>
      <c r="OBR2168" s="218"/>
      <c r="OBS2168" s="218"/>
      <c r="OBT2168" s="218"/>
      <c r="OBU2168" s="218"/>
      <c r="OBV2168" s="218"/>
      <c r="OBW2168" s="218"/>
      <c r="OBX2168" s="218"/>
      <c r="OBY2168" s="218"/>
      <c r="OBZ2168" s="218"/>
      <c r="OCA2168" s="218"/>
      <c r="OCB2168" s="218"/>
      <c r="OCC2168" s="218"/>
      <c r="OCD2168" s="218"/>
      <c r="OCE2168" s="218"/>
      <c r="OCF2168" s="218"/>
      <c r="OCG2168" s="218"/>
      <c r="OCH2168" s="218"/>
      <c r="OCI2168" s="218"/>
      <c r="OCJ2168" s="218"/>
      <c r="OCK2168" s="218"/>
      <c r="OCL2168" s="218"/>
      <c r="OCM2168" s="218"/>
      <c r="OCN2168" s="218"/>
      <c r="OCO2168" s="218"/>
      <c r="OCP2168" s="218"/>
      <c r="OCQ2168" s="218"/>
      <c r="OCR2168" s="218"/>
      <c r="OCS2168" s="218"/>
      <c r="OCT2168" s="218"/>
      <c r="OCU2168" s="218"/>
      <c r="OCV2168" s="218"/>
      <c r="OCW2168" s="218"/>
      <c r="OCX2168" s="218"/>
      <c r="OCY2168" s="218"/>
      <c r="OCZ2168" s="218"/>
      <c r="ODA2168" s="218"/>
      <c r="ODB2168" s="218"/>
      <c r="ODC2168" s="218"/>
      <c r="ODD2168" s="218"/>
      <c r="ODE2168" s="218"/>
      <c r="ODF2168" s="218"/>
      <c r="ODG2168" s="218"/>
      <c r="ODH2168" s="218"/>
      <c r="ODI2168" s="218"/>
      <c r="ODJ2168" s="218"/>
      <c r="ODK2168" s="218"/>
      <c r="ODL2168" s="218"/>
      <c r="ODM2168" s="218"/>
      <c r="ODN2168" s="218"/>
      <c r="ODO2168" s="218"/>
      <c r="ODP2168" s="218"/>
      <c r="ODQ2168" s="218"/>
      <c r="ODR2168" s="218"/>
      <c r="ODS2168" s="218"/>
      <c r="ODT2168" s="218"/>
      <c r="ODU2168" s="218"/>
      <c r="ODV2168" s="218"/>
      <c r="ODW2168" s="218"/>
      <c r="ODX2168" s="218"/>
      <c r="ODY2168" s="218"/>
      <c r="ODZ2168" s="218"/>
      <c r="OEA2168" s="218"/>
      <c r="OEB2168" s="218"/>
      <c r="OEC2168" s="218"/>
      <c r="OED2168" s="218"/>
      <c r="OEE2168" s="218"/>
      <c r="OEF2168" s="218"/>
      <c r="OEG2168" s="218"/>
      <c r="OEH2168" s="218"/>
      <c r="OEI2168" s="218"/>
      <c r="OEJ2168" s="218"/>
      <c r="OEK2168" s="218"/>
      <c r="OEL2168" s="218"/>
      <c r="OEM2168" s="218"/>
      <c r="OEN2168" s="218"/>
      <c r="OEO2168" s="218"/>
      <c r="OEP2168" s="218"/>
      <c r="OEQ2168" s="218"/>
      <c r="OER2168" s="218"/>
      <c r="OES2168" s="218"/>
      <c r="OET2168" s="218"/>
      <c r="OEU2168" s="218"/>
      <c r="OEV2168" s="218"/>
      <c r="OEW2168" s="218"/>
      <c r="OEX2168" s="218"/>
      <c r="OEY2168" s="218"/>
      <c r="OEZ2168" s="218"/>
      <c r="OFA2168" s="218"/>
      <c r="OFB2168" s="218"/>
      <c r="OFC2168" s="218"/>
      <c r="OFD2168" s="218"/>
      <c r="OFE2168" s="218"/>
      <c r="OFF2168" s="218"/>
      <c r="OFG2168" s="218"/>
      <c r="OFH2168" s="218"/>
      <c r="OFI2168" s="218"/>
      <c r="OFJ2168" s="218"/>
      <c r="OFK2168" s="218"/>
      <c r="OFL2168" s="218"/>
      <c r="OFM2168" s="218"/>
      <c r="OFN2168" s="218"/>
      <c r="OFO2168" s="218"/>
      <c r="OFP2168" s="218"/>
      <c r="OFQ2168" s="218"/>
      <c r="OFR2168" s="218"/>
      <c r="OFS2168" s="218"/>
      <c r="OFT2168" s="218"/>
      <c r="OFU2168" s="218"/>
      <c r="OFV2168" s="218"/>
      <c r="OFW2168" s="218"/>
      <c r="OFX2168" s="218"/>
      <c r="OFY2168" s="218"/>
      <c r="OFZ2168" s="218"/>
      <c r="OGA2168" s="218"/>
      <c r="OGB2168" s="218"/>
      <c r="OGC2168" s="218"/>
      <c r="OGD2168" s="218"/>
      <c r="OGE2168" s="218"/>
      <c r="OGF2168" s="218"/>
      <c r="OGG2168" s="218"/>
      <c r="OGH2168" s="218"/>
      <c r="OGI2168" s="218"/>
      <c r="OGJ2168" s="218"/>
      <c r="OGK2168" s="218"/>
      <c r="OGL2168" s="218"/>
      <c r="OGM2168" s="218"/>
      <c r="OGN2168" s="218"/>
      <c r="OGO2168" s="218"/>
      <c r="OGP2168" s="218"/>
      <c r="OGQ2168" s="218"/>
      <c r="OGR2168" s="218"/>
      <c r="OGS2168" s="218"/>
      <c r="OGT2168" s="218"/>
      <c r="OGU2168" s="218"/>
      <c r="OGV2168" s="218"/>
      <c r="OGW2168" s="218"/>
      <c r="OGX2168" s="218"/>
      <c r="OGY2168" s="218"/>
      <c r="OGZ2168" s="218"/>
      <c r="OHA2168" s="218"/>
      <c r="OHB2168" s="218"/>
      <c r="OHC2168" s="218"/>
      <c r="OHD2168" s="218"/>
      <c r="OHE2168" s="218"/>
      <c r="OHF2168" s="218"/>
      <c r="OHG2168" s="218"/>
      <c r="OHH2168" s="218"/>
      <c r="OHI2168" s="218"/>
      <c r="OHJ2168" s="218"/>
      <c r="OHK2168" s="218"/>
      <c r="OHL2168" s="218"/>
      <c r="OHM2168" s="218"/>
      <c r="OHN2168" s="218"/>
      <c r="OHO2168" s="218"/>
      <c r="OHP2168" s="218"/>
      <c r="OHQ2168" s="218"/>
      <c r="OHR2168" s="218"/>
      <c r="OHS2168" s="218"/>
      <c r="OHT2168" s="218"/>
      <c r="OHU2168" s="218"/>
      <c r="OHV2168" s="218"/>
      <c r="OHW2168" s="218"/>
      <c r="OHX2168" s="218"/>
      <c r="OHY2168" s="218"/>
      <c r="OHZ2168" s="218"/>
      <c r="OIA2168" s="218"/>
      <c r="OIB2168" s="218"/>
      <c r="OIC2168" s="218"/>
      <c r="OID2168" s="218"/>
      <c r="OIE2168" s="218"/>
      <c r="OIF2168" s="218"/>
      <c r="OIG2168" s="218"/>
      <c r="OIH2168" s="218"/>
      <c r="OII2168" s="218"/>
      <c r="OIJ2168" s="218"/>
      <c r="OIK2168" s="218"/>
      <c r="OIL2168" s="218"/>
      <c r="OIM2168" s="218"/>
      <c r="OIN2168" s="218"/>
      <c r="OIO2168" s="218"/>
      <c r="OIP2168" s="218"/>
      <c r="OIQ2168" s="218"/>
      <c r="OIR2168" s="218"/>
      <c r="OIS2168" s="218"/>
      <c r="OIT2168" s="218"/>
      <c r="OIU2168" s="218"/>
      <c r="OIV2168" s="218"/>
      <c r="OIW2168" s="218"/>
      <c r="OIX2168" s="218"/>
      <c r="OIY2168" s="218"/>
      <c r="OIZ2168" s="218"/>
      <c r="OJA2168" s="218"/>
      <c r="OJB2168" s="218"/>
      <c r="OJC2168" s="218"/>
      <c r="OJD2168" s="218"/>
      <c r="OJE2168" s="218"/>
      <c r="OJF2168" s="218"/>
      <c r="OJG2168" s="218"/>
      <c r="OJH2168" s="218"/>
      <c r="OJI2168" s="218"/>
      <c r="OJJ2168" s="218"/>
      <c r="OJK2168" s="218"/>
      <c r="OJL2168" s="218"/>
      <c r="OJM2168" s="218"/>
      <c r="OJN2168" s="218"/>
      <c r="OJO2168" s="218"/>
      <c r="OJP2168" s="218"/>
      <c r="OJQ2168" s="218"/>
      <c r="OJR2168" s="218"/>
      <c r="OJS2168" s="218"/>
      <c r="OJT2168" s="218"/>
      <c r="OJU2168" s="218"/>
      <c r="OJV2168" s="218"/>
      <c r="OJW2168" s="218"/>
      <c r="OJX2168" s="218"/>
      <c r="OJY2168" s="218"/>
      <c r="OJZ2168" s="218"/>
      <c r="OKA2168" s="218"/>
      <c r="OKB2168" s="218"/>
      <c r="OKC2168" s="218"/>
      <c r="OKD2168" s="218"/>
      <c r="OKE2168" s="218"/>
      <c r="OKF2168" s="218"/>
      <c r="OKG2168" s="218"/>
      <c r="OKH2168" s="218"/>
      <c r="OKI2168" s="218"/>
      <c r="OKJ2168" s="218"/>
      <c r="OKK2168" s="218"/>
      <c r="OKL2168" s="218"/>
      <c r="OKM2168" s="218"/>
      <c r="OKN2168" s="218"/>
      <c r="OKO2168" s="218"/>
      <c r="OKP2168" s="218"/>
      <c r="OKQ2168" s="218"/>
      <c r="OKR2168" s="218"/>
      <c r="OKS2168" s="218"/>
      <c r="OKT2168" s="218"/>
      <c r="OKU2168" s="218"/>
      <c r="OKV2168" s="218"/>
      <c r="OKW2168" s="218"/>
      <c r="OKX2168" s="218"/>
      <c r="OKY2168" s="218"/>
      <c r="OKZ2168" s="218"/>
      <c r="OLA2168" s="218"/>
      <c r="OLB2168" s="218"/>
      <c r="OLC2168" s="218"/>
      <c r="OLD2168" s="218"/>
      <c r="OLE2168" s="218"/>
      <c r="OLF2168" s="218"/>
      <c r="OLG2168" s="218"/>
      <c r="OLH2168" s="218"/>
      <c r="OLI2168" s="218"/>
      <c r="OLJ2168" s="218"/>
      <c r="OLK2168" s="218"/>
      <c r="OLL2168" s="218"/>
      <c r="OLM2168" s="218"/>
      <c r="OLN2168" s="218"/>
      <c r="OLO2168" s="218"/>
      <c r="OLP2168" s="218"/>
      <c r="OLQ2168" s="218"/>
      <c r="OLR2168" s="218"/>
      <c r="OLS2168" s="218"/>
      <c r="OLT2168" s="218"/>
      <c r="OLU2168" s="218"/>
      <c r="OLV2168" s="218"/>
      <c r="OLW2168" s="218"/>
      <c r="OLX2168" s="218"/>
      <c r="OLY2168" s="218"/>
      <c r="OLZ2168" s="218"/>
      <c r="OMA2168" s="218"/>
      <c r="OMB2168" s="218"/>
      <c r="OMC2168" s="218"/>
      <c r="OMD2168" s="218"/>
      <c r="OME2168" s="218"/>
      <c r="OMF2168" s="218"/>
      <c r="OMG2168" s="218"/>
      <c r="OMH2168" s="218"/>
      <c r="OMI2168" s="218"/>
      <c r="OMJ2168" s="218"/>
      <c r="OMK2168" s="218"/>
      <c r="OML2168" s="218"/>
      <c r="OMM2168" s="218"/>
      <c r="OMN2168" s="218"/>
      <c r="OMO2168" s="218"/>
      <c r="OMP2168" s="218"/>
      <c r="OMQ2168" s="218"/>
      <c r="OMR2168" s="218"/>
      <c r="OMS2168" s="218"/>
      <c r="OMT2168" s="218"/>
      <c r="OMU2168" s="218"/>
      <c r="OMV2168" s="218"/>
      <c r="OMW2168" s="218"/>
      <c r="OMX2168" s="218"/>
      <c r="OMY2168" s="218"/>
      <c r="OMZ2168" s="218"/>
      <c r="ONA2168" s="218"/>
      <c r="ONB2168" s="218"/>
      <c r="ONC2168" s="218"/>
      <c r="OND2168" s="218"/>
      <c r="ONE2168" s="218"/>
      <c r="ONF2168" s="218"/>
      <c r="ONG2168" s="218"/>
      <c r="ONH2168" s="218"/>
      <c r="ONI2168" s="218"/>
      <c r="ONJ2168" s="218"/>
      <c r="ONK2168" s="218"/>
      <c r="ONL2168" s="218"/>
      <c r="ONM2168" s="218"/>
      <c r="ONN2168" s="218"/>
      <c r="ONO2168" s="218"/>
      <c r="ONP2168" s="218"/>
      <c r="ONQ2168" s="218"/>
      <c r="ONR2168" s="218"/>
      <c r="ONS2168" s="218"/>
      <c r="ONT2168" s="218"/>
      <c r="ONU2168" s="218"/>
      <c r="ONV2168" s="218"/>
      <c r="ONW2168" s="218"/>
      <c r="ONX2168" s="218"/>
      <c r="ONY2168" s="218"/>
      <c r="ONZ2168" s="218"/>
      <c r="OOA2168" s="218"/>
      <c r="OOB2168" s="218"/>
      <c r="OOC2168" s="218"/>
      <c r="OOD2168" s="218"/>
      <c r="OOE2168" s="218"/>
      <c r="OOF2168" s="218"/>
      <c r="OOG2168" s="218"/>
      <c r="OOH2168" s="218"/>
      <c r="OOI2168" s="218"/>
      <c r="OOJ2168" s="218"/>
      <c r="OOK2168" s="218"/>
      <c r="OOL2168" s="218"/>
      <c r="OOM2168" s="218"/>
      <c r="OON2168" s="218"/>
      <c r="OOO2168" s="218"/>
      <c r="OOP2168" s="218"/>
      <c r="OOQ2168" s="218"/>
      <c r="OOR2168" s="218"/>
      <c r="OOS2168" s="218"/>
      <c r="OOT2168" s="218"/>
      <c r="OOU2168" s="218"/>
      <c r="OOV2168" s="218"/>
      <c r="OOW2168" s="218"/>
      <c r="OOX2168" s="218"/>
      <c r="OOY2168" s="218"/>
      <c r="OOZ2168" s="218"/>
      <c r="OPA2168" s="218"/>
      <c r="OPB2168" s="218"/>
      <c r="OPC2168" s="218"/>
      <c r="OPD2168" s="218"/>
      <c r="OPE2168" s="218"/>
      <c r="OPF2168" s="218"/>
      <c r="OPG2168" s="218"/>
      <c r="OPH2168" s="218"/>
      <c r="OPI2168" s="218"/>
      <c r="OPJ2168" s="218"/>
      <c r="OPK2168" s="218"/>
      <c r="OPL2168" s="218"/>
      <c r="OPM2168" s="218"/>
      <c r="OPN2168" s="218"/>
      <c r="OPO2168" s="218"/>
      <c r="OPP2168" s="218"/>
      <c r="OPQ2168" s="218"/>
      <c r="OPR2168" s="218"/>
      <c r="OPS2168" s="218"/>
      <c r="OPT2168" s="218"/>
      <c r="OPU2168" s="218"/>
      <c r="OPV2168" s="218"/>
      <c r="OPW2168" s="218"/>
      <c r="OPX2168" s="218"/>
      <c r="OPY2168" s="218"/>
      <c r="OPZ2168" s="218"/>
      <c r="OQA2168" s="218"/>
      <c r="OQB2168" s="218"/>
      <c r="OQC2168" s="218"/>
      <c r="OQD2168" s="218"/>
      <c r="OQE2168" s="218"/>
      <c r="OQF2168" s="218"/>
      <c r="OQG2168" s="218"/>
      <c r="OQH2168" s="218"/>
      <c r="OQI2168" s="218"/>
      <c r="OQJ2168" s="218"/>
      <c r="OQK2168" s="218"/>
      <c r="OQL2168" s="218"/>
      <c r="OQM2168" s="218"/>
      <c r="OQN2168" s="218"/>
      <c r="OQO2168" s="218"/>
      <c r="OQP2168" s="218"/>
      <c r="OQQ2168" s="218"/>
      <c r="OQR2168" s="218"/>
      <c r="OQS2168" s="218"/>
      <c r="OQT2168" s="218"/>
      <c r="OQU2168" s="218"/>
      <c r="OQV2168" s="218"/>
      <c r="OQW2168" s="218"/>
      <c r="OQX2168" s="218"/>
      <c r="OQY2168" s="218"/>
      <c r="OQZ2168" s="218"/>
      <c r="ORA2168" s="218"/>
      <c r="ORB2168" s="218"/>
      <c r="ORC2168" s="218"/>
      <c r="ORD2168" s="218"/>
      <c r="ORE2168" s="218"/>
      <c r="ORF2168" s="218"/>
      <c r="ORG2168" s="218"/>
      <c r="ORH2168" s="218"/>
      <c r="ORI2168" s="218"/>
      <c r="ORJ2168" s="218"/>
      <c r="ORK2168" s="218"/>
      <c r="ORL2168" s="218"/>
      <c r="ORM2168" s="218"/>
      <c r="ORN2168" s="218"/>
      <c r="ORO2168" s="218"/>
      <c r="ORP2168" s="218"/>
      <c r="ORQ2168" s="218"/>
      <c r="ORR2168" s="218"/>
      <c r="ORS2168" s="218"/>
      <c r="ORT2168" s="218"/>
      <c r="ORU2168" s="218"/>
      <c r="ORV2168" s="218"/>
      <c r="ORW2168" s="218"/>
      <c r="ORX2168" s="218"/>
      <c r="ORY2168" s="218"/>
      <c r="ORZ2168" s="218"/>
      <c r="OSA2168" s="218"/>
      <c r="OSB2168" s="218"/>
      <c r="OSC2168" s="218"/>
      <c r="OSD2168" s="218"/>
      <c r="OSE2168" s="218"/>
      <c r="OSF2168" s="218"/>
      <c r="OSG2168" s="218"/>
      <c r="OSH2168" s="218"/>
      <c r="OSI2168" s="218"/>
      <c r="OSJ2168" s="218"/>
      <c r="OSK2168" s="218"/>
      <c r="OSL2168" s="218"/>
      <c r="OSM2168" s="218"/>
      <c r="OSN2168" s="218"/>
      <c r="OSO2168" s="218"/>
      <c r="OSP2168" s="218"/>
      <c r="OSQ2168" s="218"/>
      <c r="OSR2168" s="218"/>
      <c r="OSS2168" s="218"/>
      <c r="OST2168" s="218"/>
      <c r="OSU2168" s="218"/>
      <c r="OSV2168" s="218"/>
      <c r="OSW2168" s="218"/>
      <c r="OSX2168" s="218"/>
      <c r="OSY2168" s="218"/>
      <c r="OSZ2168" s="218"/>
      <c r="OTA2168" s="218"/>
      <c r="OTB2168" s="218"/>
      <c r="OTC2168" s="218"/>
      <c r="OTD2168" s="218"/>
      <c r="OTE2168" s="218"/>
      <c r="OTF2168" s="218"/>
      <c r="OTG2168" s="218"/>
      <c r="OTH2168" s="218"/>
      <c r="OTI2168" s="218"/>
      <c r="OTJ2168" s="218"/>
      <c r="OTK2168" s="218"/>
      <c r="OTL2168" s="218"/>
      <c r="OTM2168" s="218"/>
      <c r="OTN2168" s="218"/>
      <c r="OTO2168" s="218"/>
      <c r="OTP2168" s="218"/>
      <c r="OTQ2168" s="218"/>
      <c r="OTR2168" s="218"/>
      <c r="OTS2168" s="218"/>
      <c r="OTT2168" s="218"/>
      <c r="OTU2168" s="218"/>
      <c r="OTV2168" s="218"/>
      <c r="OTW2168" s="218"/>
      <c r="OTX2168" s="218"/>
      <c r="OTY2168" s="218"/>
      <c r="OTZ2168" s="218"/>
      <c r="OUA2168" s="218"/>
      <c r="OUB2168" s="218"/>
      <c r="OUC2168" s="218"/>
      <c r="OUD2168" s="218"/>
      <c r="OUE2168" s="218"/>
      <c r="OUF2168" s="218"/>
      <c r="OUG2168" s="218"/>
      <c r="OUH2168" s="218"/>
      <c r="OUI2168" s="218"/>
      <c r="OUJ2168" s="218"/>
      <c r="OUK2168" s="218"/>
      <c r="OUL2168" s="218"/>
      <c r="OUM2168" s="218"/>
      <c r="OUN2168" s="218"/>
      <c r="OUO2168" s="218"/>
      <c r="OUP2168" s="218"/>
      <c r="OUQ2168" s="218"/>
      <c r="OUR2168" s="218"/>
      <c r="OUS2168" s="218"/>
      <c r="OUT2168" s="218"/>
      <c r="OUU2168" s="218"/>
      <c r="OUV2168" s="218"/>
      <c r="OUW2168" s="218"/>
      <c r="OUX2168" s="218"/>
      <c r="OUY2168" s="218"/>
      <c r="OUZ2168" s="218"/>
      <c r="OVA2168" s="218"/>
      <c r="OVB2168" s="218"/>
      <c r="OVC2168" s="218"/>
      <c r="OVD2168" s="218"/>
      <c r="OVE2168" s="218"/>
      <c r="OVF2168" s="218"/>
      <c r="OVG2168" s="218"/>
      <c r="OVH2168" s="218"/>
      <c r="OVI2168" s="218"/>
      <c r="OVJ2168" s="218"/>
      <c r="OVK2168" s="218"/>
      <c r="OVL2168" s="218"/>
      <c r="OVM2168" s="218"/>
      <c r="OVN2168" s="218"/>
      <c r="OVO2168" s="218"/>
      <c r="OVP2168" s="218"/>
      <c r="OVQ2168" s="218"/>
      <c r="OVR2168" s="218"/>
      <c r="OVS2168" s="218"/>
      <c r="OVT2168" s="218"/>
      <c r="OVU2168" s="218"/>
      <c r="OVV2168" s="218"/>
      <c r="OVW2168" s="218"/>
      <c r="OVX2168" s="218"/>
      <c r="OVY2168" s="218"/>
      <c r="OVZ2168" s="218"/>
      <c r="OWA2168" s="218"/>
      <c r="OWB2168" s="218"/>
      <c r="OWC2168" s="218"/>
      <c r="OWD2168" s="218"/>
      <c r="OWE2168" s="218"/>
      <c r="OWF2168" s="218"/>
      <c r="OWG2168" s="218"/>
      <c r="OWH2168" s="218"/>
      <c r="OWI2168" s="218"/>
      <c r="OWJ2168" s="218"/>
      <c r="OWK2168" s="218"/>
      <c r="OWL2168" s="218"/>
      <c r="OWM2168" s="218"/>
      <c r="OWN2168" s="218"/>
      <c r="OWO2168" s="218"/>
      <c r="OWP2168" s="218"/>
      <c r="OWQ2168" s="218"/>
      <c r="OWR2168" s="218"/>
      <c r="OWS2168" s="218"/>
      <c r="OWT2168" s="218"/>
      <c r="OWU2168" s="218"/>
      <c r="OWV2168" s="218"/>
      <c r="OWW2168" s="218"/>
      <c r="OWX2168" s="218"/>
      <c r="OWY2168" s="218"/>
      <c r="OWZ2168" s="218"/>
      <c r="OXA2168" s="218"/>
      <c r="OXB2168" s="218"/>
      <c r="OXC2168" s="218"/>
      <c r="OXD2168" s="218"/>
      <c r="OXE2168" s="218"/>
      <c r="OXF2168" s="218"/>
      <c r="OXG2168" s="218"/>
      <c r="OXH2168" s="218"/>
      <c r="OXI2168" s="218"/>
      <c r="OXJ2168" s="218"/>
      <c r="OXK2168" s="218"/>
      <c r="OXL2168" s="218"/>
      <c r="OXM2168" s="218"/>
      <c r="OXN2168" s="218"/>
      <c r="OXO2168" s="218"/>
      <c r="OXP2168" s="218"/>
      <c r="OXQ2168" s="218"/>
      <c r="OXR2168" s="218"/>
      <c r="OXS2168" s="218"/>
      <c r="OXT2168" s="218"/>
      <c r="OXU2168" s="218"/>
      <c r="OXV2168" s="218"/>
      <c r="OXW2168" s="218"/>
      <c r="OXX2168" s="218"/>
      <c r="OXY2168" s="218"/>
      <c r="OXZ2168" s="218"/>
      <c r="OYA2168" s="218"/>
      <c r="OYB2168" s="218"/>
      <c r="OYC2168" s="218"/>
      <c r="OYD2168" s="218"/>
      <c r="OYE2168" s="218"/>
      <c r="OYF2168" s="218"/>
      <c r="OYG2168" s="218"/>
      <c r="OYH2168" s="218"/>
      <c r="OYI2168" s="218"/>
      <c r="OYJ2168" s="218"/>
      <c r="OYK2168" s="218"/>
      <c r="OYL2168" s="218"/>
      <c r="OYM2168" s="218"/>
      <c r="OYN2168" s="218"/>
      <c r="OYO2168" s="218"/>
      <c r="OYP2168" s="218"/>
      <c r="OYQ2168" s="218"/>
      <c r="OYR2168" s="218"/>
      <c r="OYS2168" s="218"/>
      <c r="OYT2168" s="218"/>
      <c r="OYU2168" s="218"/>
      <c r="OYV2168" s="218"/>
      <c r="OYW2168" s="218"/>
      <c r="OYX2168" s="218"/>
      <c r="OYY2168" s="218"/>
      <c r="OYZ2168" s="218"/>
      <c r="OZA2168" s="218"/>
      <c r="OZB2168" s="218"/>
      <c r="OZC2168" s="218"/>
      <c r="OZD2168" s="218"/>
      <c r="OZE2168" s="218"/>
      <c r="OZF2168" s="218"/>
      <c r="OZG2168" s="218"/>
      <c r="OZH2168" s="218"/>
      <c r="OZI2168" s="218"/>
      <c r="OZJ2168" s="218"/>
      <c r="OZK2168" s="218"/>
      <c r="OZL2168" s="218"/>
      <c r="OZM2168" s="218"/>
      <c r="OZN2168" s="218"/>
      <c r="OZO2168" s="218"/>
      <c r="OZP2168" s="218"/>
      <c r="OZQ2168" s="218"/>
      <c r="OZR2168" s="218"/>
      <c r="OZS2168" s="218"/>
      <c r="OZT2168" s="218"/>
      <c r="OZU2168" s="218"/>
      <c r="OZV2168" s="218"/>
      <c r="OZW2168" s="218"/>
      <c r="OZX2168" s="218"/>
      <c r="OZY2168" s="218"/>
      <c r="OZZ2168" s="218"/>
      <c r="PAA2168" s="218"/>
      <c r="PAB2168" s="218"/>
      <c r="PAC2168" s="218"/>
      <c r="PAD2168" s="218"/>
      <c r="PAE2168" s="218"/>
      <c r="PAF2168" s="218"/>
      <c r="PAG2168" s="218"/>
      <c r="PAH2168" s="218"/>
      <c r="PAI2168" s="218"/>
      <c r="PAJ2168" s="218"/>
      <c r="PAK2168" s="218"/>
      <c r="PAL2168" s="218"/>
      <c r="PAM2168" s="218"/>
      <c r="PAN2168" s="218"/>
      <c r="PAO2168" s="218"/>
      <c r="PAP2168" s="218"/>
      <c r="PAQ2168" s="218"/>
      <c r="PAR2168" s="218"/>
      <c r="PAS2168" s="218"/>
      <c r="PAT2168" s="218"/>
      <c r="PAU2168" s="218"/>
      <c r="PAV2168" s="218"/>
      <c r="PAW2168" s="218"/>
      <c r="PAX2168" s="218"/>
      <c r="PAY2168" s="218"/>
      <c r="PAZ2168" s="218"/>
      <c r="PBA2168" s="218"/>
      <c r="PBB2168" s="218"/>
      <c r="PBC2168" s="218"/>
      <c r="PBD2168" s="218"/>
      <c r="PBE2168" s="218"/>
      <c r="PBF2168" s="218"/>
      <c r="PBG2168" s="218"/>
      <c r="PBH2168" s="218"/>
      <c r="PBI2168" s="218"/>
      <c r="PBJ2168" s="218"/>
      <c r="PBK2168" s="218"/>
      <c r="PBL2168" s="218"/>
      <c r="PBM2168" s="218"/>
      <c r="PBN2168" s="218"/>
      <c r="PBO2168" s="218"/>
      <c r="PBP2168" s="218"/>
      <c r="PBQ2168" s="218"/>
      <c r="PBR2168" s="218"/>
      <c r="PBS2168" s="218"/>
      <c r="PBT2168" s="218"/>
      <c r="PBU2168" s="218"/>
      <c r="PBV2168" s="218"/>
      <c r="PBW2168" s="218"/>
      <c r="PBX2168" s="218"/>
      <c r="PBY2168" s="218"/>
      <c r="PBZ2168" s="218"/>
      <c r="PCA2168" s="218"/>
      <c r="PCB2168" s="218"/>
      <c r="PCC2168" s="218"/>
      <c r="PCD2168" s="218"/>
      <c r="PCE2168" s="218"/>
      <c r="PCF2168" s="218"/>
      <c r="PCG2168" s="218"/>
      <c r="PCH2168" s="218"/>
      <c r="PCI2168" s="218"/>
      <c r="PCJ2168" s="218"/>
      <c r="PCK2168" s="218"/>
      <c r="PCL2168" s="218"/>
      <c r="PCM2168" s="218"/>
      <c r="PCN2168" s="218"/>
      <c r="PCO2168" s="218"/>
      <c r="PCP2168" s="218"/>
      <c r="PCQ2168" s="218"/>
      <c r="PCR2168" s="218"/>
      <c r="PCS2168" s="218"/>
      <c r="PCT2168" s="218"/>
      <c r="PCU2168" s="218"/>
      <c r="PCV2168" s="218"/>
      <c r="PCW2168" s="218"/>
      <c r="PCX2168" s="218"/>
      <c r="PCY2168" s="218"/>
      <c r="PCZ2168" s="218"/>
      <c r="PDA2168" s="218"/>
      <c r="PDB2168" s="218"/>
      <c r="PDC2168" s="218"/>
      <c r="PDD2168" s="218"/>
      <c r="PDE2168" s="218"/>
      <c r="PDF2168" s="218"/>
      <c r="PDG2168" s="218"/>
      <c r="PDH2168" s="218"/>
      <c r="PDI2168" s="218"/>
      <c r="PDJ2168" s="218"/>
      <c r="PDK2168" s="218"/>
      <c r="PDL2168" s="218"/>
      <c r="PDM2168" s="218"/>
      <c r="PDN2168" s="218"/>
      <c r="PDO2168" s="218"/>
      <c r="PDP2168" s="218"/>
      <c r="PDQ2168" s="218"/>
      <c r="PDR2168" s="218"/>
      <c r="PDS2168" s="218"/>
      <c r="PDT2168" s="218"/>
      <c r="PDU2168" s="218"/>
      <c r="PDV2168" s="218"/>
      <c r="PDW2168" s="218"/>
      <c r="PDX2168" s="218"/>
      <c r="PDY2168" s="218"/>
      <c r="PDZ2168" s="218"/>
      <c r="PEA2168" s="218"/>
      <c r="PEB2168" s="218"/>
      <c r="PEC2168" s="218"/>
      <c r="PED2168" s="218"/>
      <c r="PEE2168" s="218"/>
      <c r="PEF2168" s="218"/>
      <c r="PEG2168" s="218"/>
      <c r="PEH2168" s="218"/>
      <c r="PEI2168" s="218"/>
      <c r="PEJ2168" s="218"/>
      <c r="PEK2168" s="218"/>
      <c r="PEL2168" s="218"/>
      <c r="PEM2168" s="218"/>
      <c r="PEN2168" s="218"/>
      <c r="PEO2168" s="218"/>
      <c r="PEP2168" s="218"/>
      <c r="PEQ2168" s="218"/>
      <c r="PER2168" s="218"/>
      <c r="PES2168" s="218"/>
      <c r="PET2168" s="218"/>
      <c r="PEU2168" s="218"/>
      <c r="PEV2168" s="218"/>
      <c r="PEW2168" s="218"/>
      <c r="PEX2168" s="218"/>
      <c r="PEY2168" s="218"/>
      <c r="PEZ2168" s="218"/>
      <c r="PFA2168" s="218"/>
      <c r="PFB2168" s="218"/>
      <c r="PFC2168" s="218"/>
      <c r="PFD2168" s="218"/>
      <c r="PFE2168" s="218"/>
      <c r="PFF2168" s="218"/>
      <c r="PFG2168" s="218"/>
      <c r="PFH2168" s="218"/>
      <c r="PFI2168" s="218"/>
      <c r="PFJ2168" s="218"/>
      <c r="PFK2168" s="218"/>
      <c r="PFL2168" s="218"/>
      <c r="PFM2168" s="218"/>
      <c r="PFN2168" s="218"/>
      <c r="PFO2168" s="218"/>
      <c r="PFP2168" s="218"/>
      <c r="PFQ2168" s="218"/>
      <c r="PFR2168" s="218"/>
      <c r="PFS2168" s="218"/>
      <c r="PFT2168" s="218"/>
      <c r="PFU2168" s="218"/>
      <c r="PFV2168" s="218"/>
      <c r="PFW2168" s="218"/>
      <c r="PFX2168" s="218"/>
      <c r="PFY2168" s="218"/>
      <c r="PFZ2168" s="218"/>
      <c r="PGA2168" s="218"/>
      <c r="PGB2168" s="218"/>
      <c r="PGC2168" s="218"/>
      <c r="PGD2168" s="218"/>
      <c r="PGE2168" s="218"/>
      <c r="PGF2168" s="218"/>
      <c r="PGG2168" s="218"/>
      <c r="PGH2168" s="218"/>
      <c r="PGI2168" s="218"/>
      <c r="PGJ2168" s="218"/>
      <c r="PGK2168" s="218"/>
      <c r="PGL2168" s="218"/>
      <c r="PGM2168" s="218"/>
      <c r="PGN2168" s="218"/>
      <c r="PGO2168" s="218"/>
      <c r="PGP2168" s="218"/>
      <c r="PGQ2168" s="218"/>
      <c r="PGR2168" s="218"/>
      <c r="PGS2168" s="218"/>
      <c r="PGT2168" s="218"/>
      <c r="PGU2168" s="218"/>
      <c r="PGV2168" s="218"/>
      <c r="PGW2168" s="218"/>
      <c r="PGX2168" s="218"/>
      <c r="PGY2168" s="218"/>
      <c r="PGZ2168" s="218"/>
      <c r="PHA2168" s="218"/>
      <c r="PHB2168" s="218"/>
      <c r="PHC2168" s="218"/>
      <c r="PHD2168" s="218"/>
      <c r="PHE2168" s="218"/>
      <c r="PHF2168" s="218"/>
      <c r="PHG2168" s="218"/>
      <c r="PHH2168" s="218"/>
      <c r="PHI2168" s="218"/>
      <c r="PHJ2168" s="218"/>
      <c r="PHK2168" s="218"/>
      <c r="PHL2168" s="218"/>
      <c r="PHM2168" s="218"/>
      <c r="PHN2168" s="218"/>
      <c r="PHO2168" s="218"/>
      <c r="PHP2168" s="218"/>
      <c r="PHQ2168" s="218"/>
      <c r="PHR2168" s="218"/>
      <c r="PHS2168" s="218"/>
      <c r="PHT2168" s="218"/>
      <c r="PHU2168" s="218"/>
      <c r="PHV2168" s="218"/>
      <c r="PHW2168" s="218"/>
      <c r="PHX2168" s="218"/>
      <c r="PHY2168" s="218"/>
      <c r="PHZ2168" s="218"/>
      <c r="PIA2168" s="218"/>
      <c r="PIB2168" s="218"/>
      <c r="PIC2168" s="218"/>
      <c r="PID2168" s="218"/>
      <c r="PIE2168" s="218"/>
      <c r="PIF2168" s="218"/>
      <c r="PIG2168" s="218"/>
      <c r="PIH2168" s="218"/>
      <c r="PII2168" s="218"/>
      <c r="PIJ2168" s="218"/>
      <c r="PIK2168" s="218"/>
      <c r="PIL2168" s="218"/>
      <c r="PIM2168" s="218"/>
      <c r="PIN2168" s="218"/>
      <c r="PIO2168" s="218"/>
      <c r="PIP2168" s="218"/>
      <c r="PIQ2168" s="218"/>
      <c r="PIR2168" s="218"/>
      <c r="PIS2168" s="218"/>
      <c r="PIT2168" s="218"/>
      <c r="PIU2168" s="218"/>
      <c r="PIV2168" s="218"/>
      <c r="PIW2168" s="218"/>
      <c r="PIX2168" s="218"/>
      <c r="PIY2168" s="218"/>
      <c r="PIZ2168" s="218"/>
      <c r="PJA2168" s="218"/>
      <c r="PJB2168" s="218"/>
      <c r="PJC2168" s="218"/>
      <c r="PJD2168" s="218"/>
      <c r="PJE2168" s="218"/>
      <c r="PJF2168" s="218"/>
      <c r="PJG2168" s="218"/>
      <c r="PJH2168" s="218"/>
      <c r="PJI2168" s="218"/>
      <c r="PJJ2168" s="218"/>
      <c r="PJK2168" s="218"/>
      <c r="PJL2168" s="218"/>
      <c r="PJM2168" s="218"/>
      <c r="PJN2168" s="218"/>
      <c r="PJO2168" s="218"/>
      <c r="PJP2168" s="218"/>
      <c r="PJQ2168" s="218"/>
      <c r="PJR2168" s="218"/>
      <c r="PJS2168" s="218"/>
      <c r="PJT2168" s="218"/>
      <c r="PJU2168" s="218"/>
      <c r="PJV2168" s="218"/>
      <c r="PJW2168" s="218"/>
      <c r="PJX2168" s="218"/>
      <c r="PJY2168" s="218"/>
      <c r="PJZ2168" s="218"/>
      <c r="PKA2168" s="218"/>
      <c r="PKB2168" s="218"/>
      <c r="PKC2168" s="218"/>
      <c r="PKD2168" s="218"/>
      <c r="PKE2168" s="218"/>
      <c r="PKF2168" s="218"/>
      <c r="PKG2168" s="218"/>
      <c r="PKH2168" s="218"/>
      <c r="PKI2168" s="218"/>
      <c r="PKJ2168" s="218"/>
      <c r="PKK2168" s="218"/>
      <c r="PKL2168" s="218"/>
      <c r="PKM2168" s="218"/>
      <c r="PKN2168" s="218"/>
      <c r="PKO2168" s="218"/>
      <c r="PKP2168" s="218"/>
      <c r="PKQ2168" s="218"/>
      <c r="PKR2168" s="218"/>
      <c r="PKS2168" s="218"/>
      <c r="PKT2168" s="218"/>
      <c r="PKU2168" s="218"/>
      <c r="PKV2168" s="218"/>
      <c r="PKW2168" s="218"/>
      <c r="PKX2168" s="218"/>
      <c r="PKY2168" s="218"/>
      <c r="PKZ2168" s="218"/>
      <c r="PLA2168" s="218"/>
      <c r="PLB2168" s="218"/>
      <c r="PLC2168" s="218"/>
      <c r="PLD2168" s="218"/>
      <c r="PLE2168" s="218"/>
      <c r="PLF2168" s="218"/>
      <c r="PLG2168" s="218"/>
      <c r="PLH2168" s="218"/>
      <c r="PLI2168" s="218"/>
      <c r="PLJ2168" s="218"/>
      <c r="PLK2168" s="218"/>
      <c r="PLL2168" s="218"/>
      <c r="PLM2168" s="218"/>
      <c r="PLN2168" s="218"/>
      <c r="PLO2168" s="218"/>
      <c r="PLP2168" s="218"/>
      <c r="PLQ2168" s="218"/>
      <c r="PLR2168" s="218"/>
      <c r="PLS2168" s="218"/>
      <c r="PLT2168" s="218"/>
      <c r="PLU2168" s="218"/>
      <c r="PLV2168" s="218"/>
      <c r="PLW2168" s="218"/>
      <c r="PLX2168" s="218"/>
      <c r="PLY2168" s="218"/>
      <c r="PLZ2168" s="218"/>
      <c r="PMA2168" s="218"/>
      <c r="PMB2168" s="218"/>
      <c r="PMC2168" s="218"/>
      <c r="PMD2168" s="218"/>
      <c r="PME2168" s="218"/>
      <c r="PMF2168" s="218"/>
      <c r="PMG2168" s="218"/>
      <c r="PMH2168" s="218"/>
      <c r="PMI2168" s="218"/>
      <c r="PMJ2168" s="218"/>
      <c r="PMK2168" s="218"/>
      <c r="PML2168" s="218"/>
      <c r="PMM2168" s="218"/>
      <c r="PMN2168" s="218"/>
      <c r="PMO2168" s="218"/>
      <c r="PMP2168" s="218"/>
      <c r="PMQ2168" s="218"/>
      <c r="PMR2168" s="218"/>
      <c r="PMS2168" s="218"/>
      <c r="PMT2168" s="218"/>
      <c r="PMU2168" s="218"/>
      <c r="PMV2168" s="218"/>
      <c r="PMW2168" s="218"/>
      <c r="PMX2168" s="218"/>
      <c r="PMY2168" s="218"/>
      <c r="PMZ2168" s="218"/>
      <c r="PNA2168" s="218"/>
      <c r="PNB2168" s="218"/>
      <c r="PNC2168" s="218"/>
      <c r="PND2168" s="218"/>
      <c r="PNE2168" s="218"/>
      <c r="PNF2168" s="218"/>
      <c r="PNG2168" s="218"/>
      <c r="PNH2168" s="218"/>
      <c r="PNI2168" s="218"/>
      <c r="PNJ2168" s="218"/>
      <c r="PNK2168" s="218"/>
      <c r="PNL2168" s="218"/>
      <c r="PNM2168" s="218"/>
      <c r="PNN2168" s="218"/>
      <c r="PNO2168" s="218"/>
      <c r="PNP2168" s="218"/>
      <c r="PNQ2168" s="218"/>
      <c r="PNR2168" s="218"/>
      <c r="PNS2168" s="218"/>
      <c r="PNT2168" s="218"/>
      <c r="PNU2168" s="218"/>
      <c r="PNV2168" s="218"/>
      <c r="PNW2168" s="218"/>
      <c r="PNX2168" s="218"/>
      <c r="PNY2168" s="218"/>
      <c r="PNZ2168" s="218"/>
      <c r="POA2168" s="218"/>
      <c r="POB2168" s="218"/>
      <c r="POC2168" s="218"/>
      <c r="POD2168" s="218"/>
      <c r="POE2168" s="218"/>
      <c r="POF2168" s="218"/>
      <c r="POG2168" s="218"/>
      <c r="POH2168" s="218"/>
      <c r="POI2168" s="218"/>
      <c r="POJ2168" s="218"/>
      <c r="POK2168" s="218"/>
      <c r="POL2168" s="218"/>
      <c r="POM2168" s="218"/>
      <c r="PON2168" s="218"/>
      <c r="POO2168" s="218"/>
      <c r="POP2168" s="218"/>
      <c r="POQ2168" s="218"/>
      <c r="POR2168" s="218"/>
      <c r="POS2168" s="218"/>
      <c r="POT2168" s="218"/>
      <c r="POU2168" s="218"/>
      <c r="POV2168" s="218"/>
      <c r="POW2168" s="218"/>
      <c r="POX2168" s="218"/>
      <c r="POY2168" s="218"/>
      <c r="POZ2168" s="218"/>
      <c r="PPA2168" s="218"/>
      <c r="PPB2168" s="218"/>
      <c r="PPC2168" s="218"/>
      <c r="PPD2168" s="218"/>
      <c r="PPE2168" s="218"/>
      <c r="PPF2168" s="218"/>
      <c r="PPG2168" s="218"/>
      <c r="PPH2168" s="218"/>
      <c r="PPI2168" s="218"/>
      <c r="PPJ2168" s="218"/>
      <c r="PPK2168" s="218"/>
      <c r="PPL2168" s="218"/>
      <c r="PPM2168" s="218"/>
      <c r="PPN2168" s="218"/>
      <c r="PPO2168" s="218"/>
      <c r="PPP2168" s="218"/>
      <c r="PPQ2168" s="218"/>
      <c r="PPR2168" s="218"/>
      <c r="PPS2168" s="218"/>
      <c r="PPT2168" s="218"/>
      <c r="PPU2168" s="218"/>
      <c r="PPV2168" s="218"/>
      <c r="PPW2168" s="218"/>
      <c r="PPX2168" s="218"/>
      <c r="PPY2168" s="218"/>
      <c r="PPZ2168" s="218"/>
      <c r="PQA2168" s="218"/>
      <c r="PQB2168" s="218"/>
      <c r="PQC2168" s="218"/>
      <c r="PQD2168" s="218"/>
      <c r="PQE2168" s="218"/>
      <c r="PQF2168" s="218"/>
      <c r="PQG2168" s="218"/>
      <c r="PQH2168" s="218"/>
      <c r="PQI2168" s="218"/>
      <c r="PQJ2168" s="218"/>
      <c r="PQK2168" s="218"/>
      <c r="PQL2168" s="218"/>
      <c r="PQM2168" s="218"/>
      <c r="PQN2168" s="218"/>
      <c r="PQO2168" s="218"/>
      <c r="PQP2168" s="218"/>
      <c r="PQQ2168" s="218"/>
      <c r="PQR2168" s="218"/>
      <c r="PQS2168" s="218"/>
      <c r="PQT2168" s="218"/>
      <c r="PQU2168" s="218"/>
      <c r="PQV2168" s="218"/>
      <c r="PQW2168" s="218"/>
      <c r="PQX2168" s="218"/>
      <c r="PQY2168" s="218"/>
      <c r="PQZ2168" s="218"/>
      <c r="PRA2168" s="218"/>
      <c r="PRB2168" s="218"/>
      <c r="PRC2168" s="218"/>
      <c r="PRD2168" s="218"/>
      <c r="PRE2168" s="218"/>
      <c r="PRF2168" s="218"/>
      <c r="PRG2168" s="218"/>
      <c r="PRH2168" s="218"/>
      <c r="PRI2168" s="218"/>
      <c r="PRJ2168" s="218"/>
      <c r="PRK2168" s="218"/>
      <c r="PRL2168" s="218"/>
      <c r="PRM2168" s="218"/>
      <c r="PRN2168" s="218"/>
      <c r="PRO2168" s="218"/>
      <c r="PRP2168" s="218"/>
      <c r="PRQ2168" s="218"/>
      <c r="PRR2168" s="218"/>
      <c r="PRS2168" s="218"/>
      <c r="PRT2168" s="218"/>
      <c r="PRU2168" s="218"/>
      <c r="PRV2168" s="218"/>
      <c r="PRW2168" s="218"/>
      <c r="PRX2168" s="218"/>
      <c r="PRY2168" s="218"/>
      <c r="PRZ2168" s="218"/>
      <c r="PSA2168" s="218"/>
      <c r="PSB2168" s="218"/>
      <c r="PSC2168" s="218"/>
      <c r="PSD2168" s="218"/>
      <c r="PSE2168" s="218"/>
      <c r="PSF2168" s="218"/>
      <c r="PSG2168" s="218"/>
      <c r="PSH2168" s="218"/>
      <c r="PSI2168" s="218"/>
      <c r="PSJ2168" s="218"/>
      <c r="PSK2168" s="218"/>
      <c r="PSL2168" s="218"/>
      <c r="PSM2168" s="218"/>
      <c r="PSN2168" s="218"/>
      <c r="PSO2168" s="218"/>
      <c r="PSP2168" s="218"/>
      <c r="PSQ2168" s="218"/>
      <c r="PSR2168" s="218"/>
      <c r="PSS2168" s="218"/>
      <c r="PST2168" s="218"/>
      <c r="PSU2168" s="218"/>
      <c r="PSV2168" s="218"/>
      <c r="PSW2168" s="218"/>
      <c r="PSX2168" s="218"/>
      <c r="PSY2168" s="218"/>
      <c r="PSZ2168" s="218"/>
      <c r="PTA2168" s="218"/>
      <c r="PTB2168" s="218"/>
      <c r="PTC2168" s="218"/>
      <c r="PTD2168" s="218"/>
      <c r="PTE2168" s="218"/>
      <c r="PTF2168" s="218"/>
      <c r="PTG2168" s="218"/>
      <c r="PTH2168" s="218"/>
      <c r="PTI2168" s="218"/>
      <c r="PTJ2168" s="218"/>
      <c r="PTK2168" s="218"/>
      <c r="PTL2168" s="218"/>
      <c r="PTM2168" s="218"/>
      <c r="PTN2168" s="218"/>
      <c r="PTO2168" s="218"/>
      <c r="PTP2168" s="218"/>
      <c r="PTQ2168" s="218"/>
      <c r="PTR2168" s="218"/>
      <c r="PTS2168" s="218"/>
      <c r="PTT2168" s="218"/>
      <c r="PTU2168" s="218"/>
      <c r="PTV2168" s="218"/>
      <c r="PTW2168" s="218"/>
      <c r="PTX2168" s="218"/>
      <c r="PTY2168" s="218"/>
      <c r="PTZ2168" s="218"/>
      <c r="PUA2168" s="218"/>
      <c r="PUB2168" s="218"/>
      <c r="PUC2168" s="218"/>
      <c r="PUD2168" s="218"/>
      <c r="PUE2168" s="218"/>
      <c r="PUF2168" s="218"/>
      <c r="PUG2168" s="218"/>
      <c r="PUH2168" s="218"/>
      <c r="PUI2168" s="218"/>
      <c r="PUJ2168" s="218"/>
      <c r="PUK2168" s="218"/>
      <c r="PUL2168" s="218"/>
      <c r="PUM2168" s="218"/>
      <c r="PUN2168" s="218"/>
      <c r="PUO2168" s="218"/>
      <c r="PUP2168" s="218"/>
      <c r="PUQ2168" s="218"/>
      <c r="PUR2168" s="218"/>
      <c r="PUS2168" s="218"/>
      <c r="PUT2168" s="218"/>
      <c r="PUU2168" s="218"/>
      <c r="PUV2168" s="218"/>
      <c r="PUW2168" s="218"/>
      <c r="PUX2168" s="218"/>
      <c r="PUY2168" s="218"/>
      <c r="PUZ2168" s="218"/>
      <c r="PVA2168" s="218"/>
      <c r="PVB2168" s="218"/>
      <c r="PVC2168" s="218"/>
      <c r="PVD2168" s="218"/>
      <c r="PVE2168" s="218"/>
      <c r="PVF2168" s="218"/>
      <c r="PVG2168" s="218"/>
      <c r="PVH2168" s="218"/>
      <c r="PVI2168" s="218"/>
      <c r="PVJ2168" s="218"/>
      <c r="PVK2168" s="218"/>
      <c r="PVL2168" s="218"/>
      <c r="PVM2168" s="218"/>
      <c r="PVN2168" s="218"/>
      <c r="PVO2168" s="218"/>
      <c r="PVP2168" s="218"/>
      <c r="PVQ2168" s="218"/>
      <c r="PVR2168" s="218"/>
      <c r="PVS2168" s="218"/>
      <c r="PVT2168" s="218"/>
      <c r="PVU2168" s="218"/>
      <c r="PVV2168" s="218"/>
      <c r="PVW2168" s="218"/>
      <c r="PVX2168" s="218"/>
      <c r="PVY2168" s="218"/>
      <c r="PVZ2168" s="218"/>
      <c r="PWA2168" s="218"/>
      <c r="PWB2168" s="218"/>
      <c r="PWC2168" s="218"/>
      <c r="PWD2168" s="218"/>
      <c r="PWE2168" s="218"/>
      <c r="PWF2168" s="218"/>
      <c r="PWG2168" s="218"/>
      <c r="PWH2168" s="218"/>
      <c r="PWI2168" s="218"/>
      <c r="PWJ2168" s="218"/>
      <c r="PWK2168" s="218"/>
      <c r="PWL2168" s="218"/>
      <c r="PWM2168" s="218"/>
      <c r="PWN2168" s="218"/>
      <c r="PWO2168" s="218"/>
      <c r="PWP2168" s="218"/>
      <c r="PWQ2168" s="218"/>
      <c r="PWR2168" s="218"/>
      <c r="PWS2168" s="218"/>
      <c r="PWT2168" s="218"/>
      <c r="PWU2168" s="218"/>
      <c r="PWV2168" s="218"/>
      <c r="PWW2168" s="218"/>
      <c r="PWX2168" s="218"/>
      <c r="PWY2168" s="218"/>
      <c r="PWZ2168" s="218"/>
      <c r="PXA2168" s="218"/>
      <c r="PXB2168" s="218"/>
      <c r="PXC2168" s="218"/>
      <c r="PXD2168" s="218"/>
      <c r="PXE2168" s="218"/>
      <c r="PXF2168" s="218"/>
      <c r="PXG2168" s="218"/>
      <c r="PXH2168" s="218"/>
      <c r="PXI2168" s="218"/>
      <c r="PXJ2168" s="218"/>
      <c r="PXK2168" s="218"/>
      <c r="PXL2168" s="218"/>
      <c r="PXM2168" s="218"/>
      <c r="PXN2168" s="218"/>
      <c r="PXO2168" s="218"/>
      <c r="PXP2168" s="218"/>
      <c r="PXQ2168" s="218"/>
      <c r="PXR2168" s="218"/>
      <c r="PXS2168" s="218"/>
      <c r="PXT2168" s="218"/>
      <c r="PXU2168" s="218"/>
      <c r="PXV2168" s="218"/>
      <c r="PXW2168" s="218"/>
      <c r="PXX2168" s="218"/>
      <c r="PXY2168" s="218"/>
      <c r="PXZ2168" s="218"/>
      <c r="PYA2168" s="218"/>
      <c r="PYB2168" s="218"/>
      <c r="PYC2168" s="218"/>
      <c r="PYD2168" s="218"/>
      <c r="PYE2168" s="218"/>
      <c r="PYF2168" s="218"/>
      <c r="PYG2168" s="218"/>
      <c r="PYH2168" s="218"/>
      <c r="PYI2168" s="218"/>
      <c r="PYJ2168" s="218"/>
      <c r="PYK2168" s="218"/>
      <c r="PYL2168" s="218"/>
      <c r="PYM2168" s="218"/>
      <c r="PYN2168" s="218"/>
      <c r="PYO2168" s="218"/>
      <c r="PYP2168" s="218"/>
      <c r="PYQ2168" s="218"/>
      <c r="PYR2168" s="218"/>
      <c r="PYS2168" s="218"/>
      <c r="PYT2168" s="218"/>
      <c r="PYU2168" s="218"/>
      <c r="PYV2168" s="218"/>
      <c r="PYW2168" s="218"/>
      <c r="PYX2168" s="218"/>
      <c r="PYY2168" s="218"/>
      <c r="PYZ2168" s="218"/>
      <c r="PZA2168" s="218"/>
      <c r="PZB2168" s="218"/>
      <c r="PZC2168" s="218"/>
      <c r="PZD2168" s="218"/>
      <c r="PZE2168" s="218"/>
      <c r="PZF2168" s="218"/>
      <c r="PZG2168" s="218"/>
      <c r="PZH2168" s="218"/>
      <c r="PZI2168" s="218"/>
      <c r="PZJ2168" s="218"/>
      <c r="PZK2168" s="218"/>
      <c r="PZL2168" s="218"/>
      <c r="PZM2168" s="218"/>
      <c r="PZN2168" s="218"/>
      <c r="PZO2168" s="218"/>
      <c r="PZP2168" s="218"/>
      <c r="PZQ2168" s="218"/>
      <c r="PZR2168" s="218"/>
      <c r="PZS2168" s="218"/>
      <c r="PZT2168" s="218"/>
      <c r="PZU2168" s="218"/>
      <c r="PZV2168" s="218"/>
      <c r="PZW2168" s="218"/>
      <c r="PZX2168" s="218"/>
      <c r="PZY2168" s="218"/>
      <c r="PZZ2168" s="218"/>
      <c r="QAA2168" s="218"/>
      <c r="QAB2168" s="218"/>
      <c r="QAC2168" s="218"/>
      <c r="QAD2168" s="218"/>
      <c r="QAE2168" s="218"/>
      <c r="QAF2168" s="218"/>
      <c r="QAG2168" s="218"/>
      <c r="QAH2168" s="218"/>
      <c r="QAI2168" s="218"/>
      <c r="QAJ2168" s="218"/>
      <c r="QAK2168" s="218"/>
      <c r="QAL2168" s="218"/>
      <c r="QAM2168" s="218"/>
      <c r="QAN2168" s="218"/>
      <c r="QAO2168" s="218"/>
      <c r="QAP2168" s="218"/>
      <c r="QAQ2168" s="218"/>
      <c r="QAR2168" s="218"/>
      <c r="QAS2168" s="218"/>
      <c r="QAT2168" s="218"/>
      <c r="QAU2168" s="218"/>
      <c r="QAV2168" s="218"/>
      <c r="QAW2168" s="218"/>
      <c r="QAX2168" s="218"/>
      <c r="QAY2168" s="218"/>
      <c r="QAZ2168" s="218"/>
      <c r="QBA2168" s="218"/>
      <c r="QBB2168" s="218"/>
      <c r="QBC2168" s="218"/>
      <c r="QBD2168" s="218"/>
      <c r="QBE2168" s="218"/>
      <c r="QBF2168" s="218"/>
      <c r="QBG2168" s="218"/>
      <c r="QBH2168" s="218"/>
      <c r="QBI2168" s="218"/>
      <c r="QBJ2168" s="218"/>
      <c r="QBK2168" s="218"/>
      <c r="QBL2168" s="218"/>
      <c r="QBM2168" s="218"/>
      <c r="QBN2168" s="218"/>
      <c r="QBO2168" s="218"/>
      <c r="QBP2168" s="218"/>
      <c r="QBQ2168" s="218"/>
      <c r="QBR2168" s="218"/>
      <c r="QBS2168" s="218"/>
      <c r="QBT2168" s="218"/>
      <c r="QBU2168" s="218"/>
      <c r="QBV2168" s="218"/>
      <c r="QBW2168" s="218"/>
      <c r="QBX2168" s="218"/>
      <c r="QBY2168" s="218"/>
      <c r="QBZ2168" s="218"/>
      <c r="QCA2168" s="218"/>
      <c r="QCB2168" s="218"/>
      <c r="QCC2168" s="218"/>
      <c r="QCD2168" s="218"/>
      <c r="QCE2168" s="218"/>
      <c r="QCF2168" s="218"/>
      <c r="QCG2168" s="218"/>
      <c r="QCH2168" s="218"/>
      <c r="QCI2168" s="218"/>
      <c r="QCJ2168" s="218"/>
      <c r="QCK2168" s="218"/>
      <c r="QCL2168" s="218"/>
      <c r="QCM2168" s="218"/>
      <c r="QCN2168" s="218"/>
      <c r="QCO2168" s="218"/>
      <c r="QCP2168" s="218"/>
      <c r="QCQ2168" s="218"/>
      <c r="QCR2168" s="218"/>
      <c r="QCS2168" s="218"/>
      <c r="QCT2168" s="218"/>
      <c r="QCU2168" s="218"/>
      <c r="QCV2168" s="218"/>
      <c r="QCW2168" s="218"/>
      <c r="QCX2168" s="218"/>
      <c r="QCY2168" s="218"/>
      <c r="QCZ2168" s="218"/>
      <c r="QDA2168" s="218"/>
      <c r="QDB2168" s="218"/>
      <c r="QDC2168" s="218"/>
      <c r="QDD2168" s="218"/>
      <c r="QDE2168" s="218"/>
      <c r="QDF2168" s="218"/>
      <c r="QDG2168" s="218"/>
      <c r="QDH2168" s="218"/>
      <c r="QDI2168" s="218"/>
      <c r="QDJ2168" s="218"/>
      <c r="QDK2168" s="218"/>
      <c r="QDL2168" s="218"/>
      <c r="QDM2168" s="218"/>
      <c r="QDN2168" s="218"/>
      <c r="QDO2168" s="218"/>
      <c r="QDP2168" s="218"/>
      <c r="QDQ2168" s="218"/>
      <c r="QDR2168" s="218"/>
      <c r="QDS2168" s="218"/>
      <c r="QDT2168" s="218"/>
      <c r="QDU2168" s="218"/>
      <c r="QDV2168" s="218"/>
      <c r="QDW2168" s="218"/>
      <c r="QDX2168" s="218"/>
      <c r="QDY2168" s="218"/>
      <c r="QDZ2168" s="218"/>
      <c r="QEA2168" s="218"/>
      <c r="QEB2168" s="218"/>
      <c r="QEC2168" s="218"/>
      <c r="QED2168" s="218"/>
      <c r="QEE2168" s="218"/>
      <c r="QEF2168" s="218"/>
      <c r="QEG2168" s="218"/>
      <c r="QEH2168" s="218"/>
      <c r="QEI2168" s="218"/>
      <c r="QEJ2168" s="218"/>
      <c r="QEK2168" s="218"/>
      <c r="QEL2168" s="218"/>
      <c r="QEM2168" s="218"/>
      <c r="QEN2168" s="218"/>
      <c r="QEO2168" s="218"/>
      <c r="QEP2168" s="218"/>
      <c r="QEQ2168" s="218"/>
      <c r="QER2168" s="218"/>
      <c r="QES2168" s="218"/>
      <c r="QET2168" s="218"/>
      <c r="QEU2168" s="218"/>
      <c r="QEV2168" s="218"/>
      <c r="QEW2168" s="218"/>
      <c r="QEX2168" s="218"/>
      <c r="QEY2168" s="218"/>
      <c r="QEZ2168" s="218"/>
      <c r="QFA2168" s="218"/>
      <c r="QFB2168" s="218"/>
      <c r="QFC2168" s="218"/>
      <c r="QFD2168" s="218"/>
      <c r="QFE2168" s="218"/>
      <c r="QFF2168" s="218"/>
      <c r="QFG2168" s="218"/>
      <c r="QFH2168" s="218"/>
      <c r="QFI2168" s="218"/>
      <c r="QFJ2168" s="218"/>
      <c r="QFK2168" s="218"/>
      <c r="QFL2168" s="218"/>
      <c r="QFM2168" s="218"/>
      <c r="QFN2168" s="218"/>
      <c r="QFO2168" s="218"/>
      <c r="QFP2168" s="218"/>
      <c r="QFQ2168" s="218"/>
      <c r="QFR2168" s="218"/>
      <c r="QFS2168" s="218"/>
      <c r="QFT2168" s="218"/>
      <c r="QFU2168" s="218"/>
      <c r="QFV2168" s="218"/>
      <c r="QFW2168" s="218"/>
      <c r="QFX2168" s="218"/>
      <c r="QFY2168" s="218"/>
      <c r="QFZ2168" s="218"/>
      <c r="QGA2168" s="218"/>
      <c r="QGB2168" s="218"/>
      <c r="QGC2168" s="218"/>
      <c r="QGD2168" s="218"/>
      <c r="QGE2168" s="218"/>
      <c r="QGF2168" s="218"/>
      <c r="QGG2168" s="218"/>
      <c r="QGH2168" s="218"/>
      <c r="QGI2168" s="218"/>
      <c r="QGJ2168" s="218"/>
      <c r="QGK2168" s="218"/>
      <c r="QGL2168" s="218"/>
      <c r="QGM2168" s="218"/>
      <c r="QGN2168" s="218"/>
      <c r="QGO2168" s="218"/>
      <c r="QGP2168" s="218"/>
      <c r="QGQ2168" s="218"/>
      <c r="QGR2168" s="218"/>
      <c r="QGS2168" s="218"/>
      <c r="QGT2168" s="218"/>
      <c r="QGU2168" s="218"/>
      <c r="QGV2168" s="218"/>
      <c r="QGW2168" s="218"/>
      <c r="QGX2168" s="218"/>
      <c r="QGY2168" s="218"/>
      <c r="QGZ2168" s="218"/>
      <c r="QHA2168" s="218"/>
      <c r="QHB2168" s="218"/>
      <c r="QHC2168" s="218"/>
      <c r="QHD2168" s="218"/>
      <c r="QHE2168" s="218"/>
      <c r="QHF2168" s="218"/>
      <c r="QHG2168" s="218"/>
      <c r="QHH2168" s="218"/>
      <c r="QHI2168" s="218"/>
      <c r="QHJ2168" s="218"/>
      <c r="QHK2168" s="218"/>
      <c r="QHL2168" s="218"/>
      <c r="QHM2168" s="218"/>
      <c r="QHN2168" s="218"/>
      <c r="QHO2168" s="218"/>
      <c r="QHP2168" s="218"/>
      <c r="QHQ2168" s="218"/>
      <c r="QHR2168" s="218"/>
      <c r="QHS2168" s="218"/>
      <c r="QHT2168" s="218"/>
      <c r="QHU2168" s="218"/>
      <c r="QHV2168" s="218"/>
      <c r="QHW2168" s="218"/>
      <c r="QHX2168" s="218"/>
      <c r="QHY2168" s="218"/>
      <c r="QHZ2168" s="218"/>
      <c r="QIA2168" s="218"/>
      <c r="QIB2168" s="218"/>
      <c r="QIC2168" s="218"/>
      <c r="QID2168" s="218"/>
      <c r="QIE2168" s="218"/>
      <c r="QIF2168" s="218"/>
      <c r="QIG2168" s="218"/>
      <c r="QIH2168" s="218"/>
      <c r="QII2168" s="218"/>
      <c r="QIJ2168" s="218"/>
      <c r="QIK2168" s="218"/>
      <c r="QIL2168" s="218"/>
      <c r="QIM2168" s="218"/>
      <c r="QIN2168" s="218"/>
      <c r="QIO2168" s="218"/>
      <c r="QIP2168" s="218"/>
      <c r="QIQ2168" s="218"/>
      <c r="QIR2168" s="218"/>
      <c r="QIS2168" s="218"/>
      <c r="QIT2168" s="218"/>
      <c r="QIU2168" s="218"/>
      <c r="QIV2168" s="218"/>
      <c r="QIW2168" s="218"/>
      <c r="QIX2168" s="218"/>
      <c r="QIY2168" s="218"/>
      <c r="QIZ2168" s="218"/>
      <c r="QJA2168" s="218"/>
      <c r="QJB2168" s="218"/>
      <c r="QJC2168" s="218"/>
      <c r="QJD2168" s="218"/>
      <c r="QJE2168" s="218"/>
      <c r="QJF2168" s="218"/>
      <c r="QJG2168" s="218"/>
      <c r="QJH2168" s="218"/>
      <c r="QJI2168" s="218"/>
      <c r="QJJ2168" s="218"/>
      <c r="QJK2168" s="218"/>
      <c r="QJL2168" s="218"/>
      <c r="QJM2168" s="218"/>
      <c r="QJN2168" s="218"/>
      <c r="QJO2168" s="218"/>
      <c r="QJP2168" s="218"/>
      <c r="QJQ2168" s="218"/>
      <c r="QJR2168" s="218"/>
      <c r="QJS2168" s="218"/>
      <c r="QJT2168" s="218"/>
      <c r="QJU2168" s="218"/>
      <c r="QJV2168" s="218"/>
      <c r="QJW2168" s="218"/>
      <c r="QJX2168" s="218"/>
      <c r="QJY2168" s="218"/>
      <c r="QJZ2168" s="218"/>
      <c r="QKA2168" s="218"/>
      <c r="QKB2168" s="218"/>
      <c r="QKC2168" s="218"/>
      <c r="QKD2168" s="218"/>
      <c r="QKE2168" s="218"/>
      <c r="QKF2168" s="218"/>
      <c r="QKG2168" s="218"/>
      <c r="QKH2168" s="218"/>
      <c r="QKI2168" s="218"/>
      <c r="QKJ2168" s="218"/>
      <c r="QKK2168" s="218"/>
      <c r="QKL2168" s="218"/>
      <c r="QKM2168" s="218"/>
      <c r="QKN2168" s="218"/>
      <c r="QKO2168" s="218"/>
      <c r="QKP2168" s="218"/>
      <c r="QKQ2168" s="218"/>
      <c r="QKR2168" s="218"/>
      <c r="QKS2168" s="218"/>
      <c r="QKT2168" s="218"/>
      <c r="QKU2168" s="218"/>
      <c r="QKV2168" s="218"/>
      <c r="QKW2168" s="218"/>
      <c r="QKX2168" s="218"/>
      <c r="QKY2168" s="218"/>
      <c r="QKZ2168" s="218"/>
      <c r="QLA2168" s="218"/>
      <c r="QLB2168" s="218"/>
      <c r="QLC2168" s="218"/>
      <c r="QLD2168" s="218"/>
      <c r="QLE2168" s="218"/>
      <c r="QLF2168" s="218"/>
      <c r="QLG2168" s="218"/>
      <c r="QLH2168" s="218"/>
      <c r="QLI2168" s="218"/>
      <c r="QLJ2168" s="218"/>
      <c r="QLK2168" s="218"/>
      <c r="QLL2168" s="218"/>
      <c r="QLM2168" s="218"/>
      <c r="QLN2168" s="218"/>
      <c r="QLO2168" s="218"/>
      <c r="QLP2168" s="218"/>
      <c r="QLQ2168" s="218"/>
      <c r="QLR2168" s="218"/>
      <c r="QLS2168" s="218"/>
      <c r="QLT2168" s="218"/>
      <c r="QLU2168" s="218"/>
      <c r="QLV2168" s="218"/>
      <c r="QLW2168" s="218"/>
      <c r="QLX2168" s="218"/>
      <c r="QLY2168" s="218"/>
      <c r="QLZ2168" s="218"/>
      <c r="QMA2168" s="218"/>
      <c r="QMB2168" s="218"/>
      <c r="QMC2168" s="218"/>
      <c r="QMD2168" s="218"/>
      <c r="QME2168" s="218"/>
      <c r="QMF2168" s="218"/>
      <c r="QMG2168" s="218"/>
      <c r="QMH2168" s="218"/>
      <c r="QMI2168" s="218"/>
      <c r="QMJ2168" s="218"/>
      <c r="QMK2168" s="218"/>
      <c r="QML2168" s="218"/>
      <c r="QMM2168" s="218"/>
      <c r="QMN2168" s="218"/>
      <c r="QMO2168" s="218"/>
      <c r="QMP2168" s="218"/>
      <c r="QMQ2168" s="218"/>
      <c r="QMR2168" s="218"/>
      <c r="QMS2168" s="218"/>
      <c r="QMT2168" s="218"/>
      <c r="QMU2168" s="218"/>
      <c r="QMV2168" s="218"/>
      <c r="QMW2168" s="218"/>
      <c r="QMX2168" s="218"/>
      <c r="QMY2168" s="218"/>
      <c r="QMZ2168" s="218"/>
      <c r="QNA2168" s="218"/>
      <c r="QNB2168" s="218"/>
      <c r="QNC2168" s="218"/>
      <c r="QND2168" s="218"/>
      <c r="QNE2168" s="218"/>
      <c r="QNF2168" s="218"/>
      <c r="QNG2168" s="218"/>
      <c r="QNH2168" s="218"/>
      <c r="QNI2168" s="218"/>
      <c r="QNJ2168" s="218"/>
      <c r="QNK2168" s="218"/>
      <c r="QNL2168" s="218"/>
      <c r="QNM2168" s="218"/>
      <c r="QNN2168" s="218"/>
      <c r="QNO2168" s="218"/>
      <c r="QNP2168" s="218"/>
      <c r="QNQ2168" s="218"/>
      <c r="QNR2168" s="218"/>
      <c r="QNS2168" s="218"/>
      <c r="QNT2168" s="218"/>
      <c r="QNU2168" s="218"/>
      <c r="QNV2168" s="218"/>
      <c r="QNW2168" s="218"/>
      <c r="QNX2168" s="218"/>
      <c r="QNY2168" s="218"/>
      <c r="QNZ2168" s="218"/>
      <c r="QOA2168" s="218"/>
      <c r="QOB2168" s="218"/>
      <c r="QOC2168" s="218"/>
      <c r="QOD2168" s="218"/>
      <c r="QOE2168" s="218"/>
      <c r="QOF2168" s="218"/>
      <c r="QOG2168" s="218"/>
      <c r="QOH2168" s="218"/>
      <c r="QOI2168" s="218"/>
      <c r="QOJ2168" s="218"/>
      <c r="QOK2168" s="218"/>
      <c r="QOL2168" s="218"/>
      <c r="QOM2168" s="218"/>
      <c r="QON2168" s="218"/>
      <c r="QOO2168" s="218"/>
      <c r="QOP2168" s="218"/>
      <c r="QOQ2168" s="218"/>
      <c r="QOR2168" s="218"/>
      <c r="QOS2168" s="218"/>
      <c r="QOT2168" s="218"/>
      <c r="QOU2168" s="218"/>
      <c r="QOV2168" s="218"/>
      <c r="QOW2168" s="218"/>
      <c r="QOX2168" s="218"/>
      <c r="QOY2168" s="218"/>
      <c r="QOZ2168" s="218"/>
      <c r="QPA2168" s="218"/>
      <c r="QPB2168" s="218"/>
      <c r="QPC2168" s="218"/>
      <c r="QPD2168" s="218"/>
      <c r="QPE2168" s="218"/>
      <c r="QPF2168" s="218"/>
      <c r="QPG2168" s="218"/>
      <c r="QPH2168" s="218"/>
      <c r="QPI2168" s="218"/>
      <c r="QPJ2168" s="218"/>
      <c r="QPK2168" s="218"/>
      <c r="QPL2168" s="218"/>
      <c r="QPM2168" s="218"/>
      <c r="QPN2168" s="218"/>
      <c r="QPO2168" s="218"/>
      <c r="QPP2168" s="218"/>
      <c r="QPQ2168" s="218"/>
      <c r="QPR2168" s="218"/>
      <c r="QPS2168" s="218"/>
      <c r="QPT2168" s="218"/>
      <c r="QPU2168" s="218"/>
      <c r="QPV2168" s="218"/>
      <c r="QPW2168" s="218"/>
      <c r="QPX2168" s="218"/>
      <c r="QPY2168" s="218"/>
      <c r="QPZ2168" s="218"/>
      <c r="QQA2168" s="218"/>
      <c r="QQB2168" s="218"/>
      <c r="QQC2168" s="218"/>
      <c r="QQD2168" s="218"/>
      <c r="QQE2168" s="218"/>
      <c r="QQF2168" s="218"/>
      <c r="QQG2168" s="218"/>
      <c r="QQH2168" s="218"/>
      <c r="QQI2168" s="218"/>
      <c r="QQJ2168" s="218"/>
      <c r="QQK2168" s="218"/>
      <c r="QQL2168" s="218"/>
      <c r="QQM2168" s="218"/>
      <c r="QQN2168" s="218"/>
      <c r="QQO2168" s="218"/>
      <c r="QQP2168" s="218"/>
      <c r="QQQ2168" s="218"/>
      <c r="QQR2168" s="218"/>
      <c r="QQS2168" s="218"/>
      <c r="QQT2168" s="218"/>
      <c r="QQU2168" s="218"/>
      <c r="QQV2168" s="218"/>
      <c r="QQW2168" s="218"/>
      <c r="QQX2168" s="218"/>
      <c r="QQY2168" s="218"/>
      <c r="QQZ2168" s="218"/>
      <c r="QRA2168" s="218"/>
      <c r="QRB2168" s="218"/>
      <c r="QRC2168" s="218"/>
      <c r="QRD2168" s="218"/>
      <c r="QRE2168" s="218"/>
      <c r="QRF2168" s="218"/>
      <c r="QRG2168" s="218"/>
      <c r="QRH2168" s="218"/>
      <c r="QRI2168" s="218"/>
      <c r="QRJ2168" s="218"/>
      <c r="QRK2168" s="218"/>
      <c r="QRL2168" s="218"/>
      <c r="QRM2168" s="218"/>
      <c r="QRN2168" s="218"/>
      <c r="QRO2168" s="218"/>
      <c r="QRP2168" s="218"/>
      <c r="QRQ2168" s="218"/>
      <c r="QRR2168" s="218"/>
      <c r="QRS2168" s="218"/>
      <c r="QRT2168" s="218"/>
      <c r="QRU2168" s="218"/>
      <c r="QRV2168" s="218"/>
      <c r="QRW2168" s="218"/>
      <c r="QRX2168" s="218"/>
      <c r="QRY2168" s="218"/>
      <c r="QRZ2168" s="218"/>
      <c r="QSA2168" s="218"/>
      <c r="QSB2168" s="218"/>
      <c r="QSC2168" s="218"/>
      <c r="QSD2168" s="218"/>
      <c r="QSE2168" s="218"/>
      <c r="QSF2168" s="218"/>
      <c r="QSG2168" s="218"/>
      <c r="QSH2168" s="218"/>
      <c r="QSI2168" s="218"/>
      <c r="QSJ2168" s="218"/>
      <c r="QSK2168" s="218"/>
      <c r="QSL2168" s="218"/>
      <c r="QSM2168" s="218"/>
      <c r="QSN2168" s="218"/>
      <c r="QSO2168" s="218"/>
      <c r="QSP2168" s="218"/>
      <c r="QSQ2168" s="218"/>
      <c r="QSR2168" s="218"/>
      <c r="QSS2168" s="218"/>
      <c r="QST2168" s="218"/>
      <c r="QSU2168" s="218"/>
      <c r="QSV2168" s="218"/>
      <c r="QSW2168" s="218"/>
      <c r="QSX2168" s="218"/>
      <c r="QSY2168" s="218"/>
      <c r="QSZ2168" s="218"/>
      <c r="QTA2168" s="218"/>
      <c r="QTB2168" s="218"/>
      <c r="QTC2168" s="218"/>
      <c r="QTD2168" s="218"/>
      <c r="QTE2168" s="218"/>
      <c r="QTF2168" s="218"/>
      <c r="QTG2168" s="218"/>
      <c r="QTH2168" s="218"/>
      <c r="QTI2168" s="218"/>
      <c r="QTJ2168" s="218"/>
      <c r="QTK2168" s="218"/>
      <c r="QTL2168" s="218"/>
      <c r="QTM2168" s="218"/>
      <c r="QTN2168" s="218"/>
      <c r="QTO2168" s="218"/>
      <c r="QTP2168" s="218"/>
      <c r="QTQ2168" s="218"/>
      <c r="QTR2168" s="218"/>
      <c r="QTS2168" s="218"/>
      <c r="QTT2168" s="218"/>
      <c r="QTU2168" s="218"/>
      <c r="QTV2168" s="218"/>
      <c r="QTW2168" s="218"/>
      <c r="QTX2168" s="218"/>
      <c r="QTY2168" s="218"/>
      <c r="QTZ2168" s="218"/>
      <c r="QUA2168" s="218"/>
      <c r="QUB2168" s="218"/>
      <c r="QUC2168" s="218"/>
      <c r="QUD2168" s="218"/>
      <c r="QUE2168" s="218"/>
      <c r="QUF2168" s="218"/>
      <c r="QUG2168" s="218"/>
      <c r="QUH2168" s="218"/>
      <c r="QUI2168" s="218"/>
      <c r="QUJ2168" s="218"/>
      <c r="QUK2168" s="218"/>
      <c r="QUL2168" s="218"/>
      <c r="QUM2168" s="218"/>
      <c r="QUN2168" s="218"/>
      <c r="QUO2168" s="218"/>
      <c r="QUP2168" s="218"/>
      <c r="QUQ2168" s="218"/>
      <c r="QUR2168" s="218"/>
      <c r="QUS2168" s="218"/>
      <c r="QUT2168" s="218"/>
      <c r="QUU2168" s="218"/>
      <c r="QUV2168" s="218"/>
      <c r="QUW2168" s="218"/>
      <c r="QUX2168" s="218"/>
      <c r="QUY2168" s="218"/>
      <c r="QUZ2168" s="218"/>
      <c r="QVA2168" s="218"/>
      <c r="QVB2168" s="218"/>
      <c r="QVC2168" s="218"/>
      <c r="QVD2168" s="218"/>
      <c r="QVE2168" s="218"/>
      <c r="QVF2168" s="218"/>
      <c r="QVG2168" s="218"/>
      <c r="QVH2168" s="218"/>
      <c r="QVI2168" s="218"/>
      <c r="QVJ2168" s="218"/>
      <c r="QVK2168" s="218"/>
      <c r="QVL2168" s="218"/>
      <c r="QVM2168" s="218"/>
      <c r="QVN2168" s="218"/>
      <c r="QVO2168" s="218"/>
      <c r="QVP2168" s="218"/>
      <c r="QVQ2168" s="218"/>
      <c r="QVR2168" s="218"/>
      <c r="QVS2168" s="218"/>
      <c r="QVT2168" s="218"/>
      <c r="QVU2168" s="218"/>
      <c r="QVV2168" s="218"/>
      <c r="QVW2168" s="218"/>
      <c r="QVX2168" s="218"/>
      <c r="QVY2168" s="218"/>
      <c r="QVZ2168" s="218"/>
      <c r="QWA2168" s="218"/>
      <c r="QWB2168" s="218"/>
      <c r="QWC2168" s="218"/>
      <c r="QWD2168" s="218"/>
      <c r="QWE2168" s="218"/>
      <c r="QWF2168" s="218"/>
      <c r="QWG2168" s="218"/>
      <c r="QWH2168" s="218"/>
      <c r="QWI2168" s="218"/>
      <c r="QWJ2168" s="218"/>
      <c r="QWK2168" s="218"/>
      <c r="QWL2168" s="218"/>
      <c r="QWM2168" s="218"/>
      <c r="QWN2168" s="218"/>
      <c r="QWO2168" s="218"/>
      <c r="QWP2168" s="218"/>
      <c r="QWQ2168" s="218"/>
      <c r="QWR2168" s="218"/>
      <c r="QWS2168" s="218"/>
      <c r="QWT2168" s="218"/>
      <c r="QWU2168" s="218"/>
      <c r="QWV2168" s="218"/>
      <c r="QWW2168" s="218"/>
      <c r="QWX2168" s="218"/>
      <c r="QWY2168" s="218"/>
      <c r="QWZ2168" s="218"/>
      <c r="QXA2168" s="218"/>
      <c r="QXB2168" s="218"/>
      <c r="QXC2168" s="218"/>
      <c r="QXD2168" s="218"/>
      <c r="QXE2168" s="218"/>
      <c r="QXF2168" s="218"/>
      <c r="QXG2168" s="218"/>
      <c r="QXH2168" s="218"/>
      <c r="QXI2168" s="218"/>
      <c r="QXJ2168" s="218"/>
      <c r="QXK2168" s="218"/>
      <c r="QXL2168" s="218"/>
      <c r="QXM2168" s="218"/>
      <c r="QXN2168" s="218"/>
      <c r="QXO2168" s="218"/>
      <c r="QXP2168" s="218"/>
      <c r="QXQ2168" s="218"/>
      <c r="QXR2168" s="218"/>
      <c r="QXS2168" s="218"/>
      <c r="QXT2168" s="218"/>
      <c r="QXU2168" s="218"/>
      <c r="QXV2168" s="218"/>
      <c r="QXW2168" s="218"/>
      <c r="QXX2168" s="218"/>
      <c r="QXY2168" s="218"/>
      <c r="QXZ2168" s="218"/>
      <c r="QYA2168" s="218"/>
      <c r="QYB2168" s="218"/>
      <c r="QYC2168" s="218"/>
      <c r="QYD2168" s="218"/>
      <c r="QYE2168" s="218"/>
      <c r="QYF2168" s="218"/>
      <c r="QYG2168" s="218"/>
      <c r="QYH2168" s="218"/>
      <c r="QYI2168" s="218"/>
      <c r="QYJ2168" s="218"/>
      <c r="QYK2168" s="218"/>
      <c r="QYL2168" s="218"/>
      <c r="QYM2168" s="218"/>
      <c r="QYN2168" s="218"/>
      <c r="QYO2168" s="218"/>
      <c r="QYP2168" s="218"/>
      <c r="QYQ2168" s="218"/>
      <c r="QYR2168" s="218"/>
      <c r="QYS2168" s="218"/>
      <c r="QYT2168" s="218"/>
      <c r="QYU2168" s="218"/>
      <c r="QYV2168" s="218"/>
      <c r="QYW2168" s="218"/>
      <c r="QYX2168" s="218"/>
      <c r="QYY2168" s="218"/>
      <c r="QYZ2168" s="218"/>
      <c r="QZA2168" s="218"/>
      <c r="QZB2168" s="218"/>
      <c r="QZC2168" s="218"/>
      <c r="QZD2168" s="218"/>
      <c r="QZE2168" s="218"/>
      <c r="QZF2168" s="218"/>
      <c r="QZG2168" s="218"/>
      <c r="QZH2168" s="218"/>
      <c r="QZI2168" s="218"/>
      <c r="QZJ2168" s="218"/>
      <c r="QZK2168" s="218"/>
      <c r="QZL2168" s="218"/>
      <c r="QZM2168" s="218"/>
      <c r="QZN2168" s="218"/>
      <c r="QZO2168" s="218"/>
      <c r="QZP2168" s="218"/>
      <c r="QZQ2168" s="218"/>
      <c r="QZR2168" s="218"/>
      <c r="QZS2168" s="218"/>
      <c r="QZT2168" s="218"/>
      <c r="QZU2168" s="218"/>
      <c r="QZV2168" s="218"/>
      <c r="QZW2168" s="218"/>
      <c r="QZX2168" s="218"/>
      <c r="QZY2168" s="218"/>
      <c r="QZZ2168" s="218"/>
      <c r="RAA2168" s="218"/>
      <c r="RAB2168" s="218"/>
      <c r="RAC2168" s="218"/>
      <c r="RAD2168" s="218"/>
      <c r="RAE2168" s="218"/>
      <c r="RAF2168" s="218"/>
      <c r="RAG2168" s="218"/>
      <c r="RAH2168" s="218"/>
      <c r="RAI2168" s="218"/>
      <c r="RAJ2168" s="218"/>
      <c r="RAK2168" s="218"/>
      <c r="RAL2168" s="218"/>
      <c r="RAM2168" s="218"/>
      <c r="RAN2168" s="218"/>
      <c r="RAO2168" s="218"/>
      <c r="RAP2168" s="218"/>
      <c r="RAQ2168" s="218"/>
      <c r="RAR2168" s="218"/>
      <c r="RAS2168" s="218"/>
      <c r="RAT2168" s="218"/>
      <c r="RAU2168" s="218"/>
      <c r="RAV2168" s="218"/>
      <c r="RAW2168" s="218"/>
      <c r="RAX2168" s="218"/>
      <c r="RAY2168" s="218"/>
      <c r="RAZ2168" s="218"/>
      <c r="RBA2168" s="218"/>
      <c r="RBB2168" s="218"/>
      <c r="RBC2168" s="218"/>
      <c r="RBD2168" s="218"/>
      <c r="RBE2168" s="218"/>
      <c r="RBF2168" s="218"/>
      <c r="RBG2168" s="218"/>
      <c r="RBH2168" s="218"/>
      <c r="RBI2168" s="218"/>
      <c r="RBJ2168" s="218"/>
      <c r="RBK2168" s="218"/>
      <c r="RBL2168" s="218"/>
      <c r="RBM2168" s="218"/>
      <c r="RBN2168" s="218"/>
      <c r="RBO2168" s="218"/>
      <c r="RBP2168" s="218"/>
      <c r="RBQ2168" s="218"/>
      <c r="RBR2168" s="218"/>
      <c r="RBS2168" s="218"/>
      <c r="RBT2168" s="218"/>
      <c r="RBU2168" s="218"/>
      <c r="RBV2168" s="218"/>
      <c r="RBW2168" s="218"/>
      <c r="RBX2168" s="218"/>
      <c r="RBY2168" s="218"/>
      <c r="RBZ2168" s="218"/>
      <c r="RCA2168" s="218"/>
      <c r="RCB2168" s="218"/>
      <c r="RCC2168" s="218"/>
      <c r="RCD2168" s="218"/>
      <c r="RCE2168" s="218"/>
      <c r="RCF2168" s="218"/>
      <c r="RCG2168" s="218"/>
      <c r="RCH2168" s="218"/>
      <c r="RCI2168" s="218"/>
      <c r="RCJ2168" s="218"/>
      <c r="RCK2168" s="218"/>
      <c r="RCL2168" s="218"/>
      <c r="RCM2168" s="218"/>
      <c r="RCN2168" s="218"/>
      <c r="RCO2168" s="218"/>
      <c r="RCP2168" s="218"/>
      <c r="RCQ2168" s="218"/>
      <c r="RCR2168" s="218"/>
      <c r="RCS2168" s="218"/>
      <c r="RCT2168" s="218"/>
      <c r="RCU2168" s="218"/>
      <c r="RCV2168" s="218"/>
      <c r="RCW2168" s="218"/>
      <c r="RCX2168" s="218"/>
      <c r="RCY2168" s="218"/>
      <c r="RCZ2168" s="218"/>
      <c r="RDA2168" s="218"/>
      <c r="RDB2168" s="218"/>
      <c r="RDC2168" s="218"/>
      <c r="RDD2168" s="218"/>
      <c r="RDE2168" s="218"/>
      <c r="RDF2168" s="218"/>
      <c r="RDG2168" s="218"/>
      <c r="RDH2168" s="218"/>
      <c r="RDI2168" s="218"/>
      <c r="RDJ2168" s="218"/>
      <c r="RDK2168" s="218"/>
      <c r="RDL2168" s="218"/>
      <c r="RDM2168" s="218"/>
      <c r="RDN2168" s="218"/>
      <c r="RDO2168" s="218"/>
      <c r="RDP2168" s="218"/>
      <c r="RDQ2168" s="218"/>
      <c r="RDR2168" s="218"/>
      <c r="RDS2168" s="218"/>
      <c r="RDT2168" s="218"/>
      <c r="RDU2168" s="218"/>
      <c r="RDV2168" s="218"/>
      <c r="RDW2168" s="218"/>
      <c r="RDX2168" s="218"/>
      <c r="RDY2168" s="218"/>
      <c r="RDZ2168" s="218"/>
      <c r="REA2168" s="218"/>
      <c r="REB2168" s="218"/>
      <c r="REC2168" s="218"/>
      <c r="RED2168" s="218"/>
      <c r="REE2168" s="218"/>
      <c r="REF2168" s="218"/>
      <c r="REG2168" s="218"/>
      <c r="REH2168" s="218"/>
      <c r="REI2168" s="218"/>
      <c r="REJ2168" s="218"/>
      <c r="REK2168" s="218"/>
      <c r="REL2168" s="218"/>
      <c r="REM2168" s="218"/>
      <c r="REN2168" s="218"/>
      <c r="REO2168" s="218"/>
      <c r="REP2168" s="218"/>
      <c r="REQ2168" s="218"/>
      <c r="RER2168" s="218"/>
      <c r="RES2168" s="218"/>
      <c r="RET2168" s="218"/>
      <c r="REU2168" s="218"/>
      <c r="REV2168" s="218"/>
      <c r="REW2168" s="218"/>
      <c r="REX2168" s="218"/>
      <c r="REY2168" s="218"/>
      <c r="REZ2168" s="218"/>
      <c r="RFA2168" s="218"/>
      <c r="RFB2168" s="218"/>
      <c r="RFC2168" s="218"/>
      <c r="RFD2168" s="218"/>
      <c r="RFE2168" s="218"/>
      <c r="RFF2168" s="218"/>
      <c r="RFG2168" s="218"/>
      <c r="RFH2168" s="218"/>
      <c r="RFI2168" s="218"/>
      <c r="RFJ2168" s="218"/>
      <c r="RFK2168" s="218"/>
      <c r="RFL2168" s="218"/>
      <c r="RFM2168" s="218"/>
      <c r="RFN2168" s="218"/>
      <c r="RFO2168" s="218"/>
      <c r="RFP2168" s="218"/>
      <c r="RFQ2168" s="218"/>
      <c r="RFR2168" s="218"/>
      <c r="RFS2168" s="218"/>
      <c r="RFT2168" s="218"/>
      <c r="RFU2168" s="218"/>
      <c r="RFV2168" s="218"/>
      <c r="RFW2168" s="218"/>
      <c r="RFX2168" s="218"/>
      <c r="RFY2168" s="218"/>
      <c r="RFZ2168" s="218"/>
      <c r="RGA2168" s="218"/>
      <c r="RGB2168" s="218"/>
      <c r="RGC2168" s="218"/>
      <c r="RGD2168" s="218"/>
      <c r="RGE2168" s="218"/>
      <c r="RGF2168" s="218"/>
      <c r="RGG2168" s="218"/>
      <c r="RGH2168" s="218"/>
      <c r="RGI2168" s="218"/>
      <c r="RGJ2168" s="218"/>
      <c r="RGK2168" s="218"/>
      <c r="RGL2168" s="218"/>
      <c r="RGM2168" s="218"/>
      <c r="RGN2168" s="218"/>
      <c r="RGO2168" s="218"/>
      <c r="RGP2168" s="218"/>
      <c r="RGQ2168" s="218"/>
      <c r="RGR2168" s="218"/>
      <c r="RGS2168" s="218"/>
      <c r="RGT2168" s="218"/>
      <c r="RGU2168" s="218"/>
      <c r="RGV2168" s="218"/>
      <c r="RGW2168" s="218"/>
      <c r="RGX2168" s="218"/>
      <c r="RGY2168" s="218"/>
      <c r="RGZ2168" s="218"/>
      <c r="RHA2168" s="218"/>
      <c r="RHB2168" s="218"/>
      <c r="RHC2168" s="218"/>
      <c r="RHD2168" s="218"/>
      <c r="RHE2168" s="218"/>
      <c r="RHF2168" s="218"/>
      <c r="RHG2168" s="218"/>
      <c r="RHH2168" s="218"/>
      <c r="RHI2168" s="218"/>
      <c r="RHJ2168" s="218"/>
      <c r="RHK2168" s="218"/>
      <c r="RHL2168" s="218"/>
      <c r="RHM2168" s="218"/>
      <c r="RHN2168" s="218"/>
      <c r="RHO2168" s="218"/>
      <c r="RHP2168" s="218"/>
      <c r="RHQ2168" s="218"/>
      <c r="RHR2168" s="218"/>
      <c r="RHS2168" s="218"/>
      <c r="RHT2168" s="218"/>
      <c r="RHU2168" s="218"/>
      <c r="RHV2168" s="218"/>
      <c r="RHW2168" s="218"/>
      <c r="RHX2168" s="218"/>
      <c r="RHY2168" s="218"/>
      <c r="RHZ2168" s="218"/>
      <c r="RIA2168" s="218"/>
      <c r="RIB2168" s="218"/>
      <c r="RIC2168" s="218"/>
      <c r="RID2168" s="218"/>
      <c r="RIE2168" s="218"/>
      <c r="RIF2168" s="218"/>
      <c r="RIG2168" s="218"/>
      <c r="RIH2168" s="218"/>
      <c r="RII2168" s="218"/>
      <c r="RIJ2168" s="218"/>
      <c r="RIK2168" s="218"/>
      <c r="RIL2168" s="218"/>
      <c r="RIM2168" s="218"/>
      <c r="RIN2168" s="218"/>
      <c r="RIO2168" s="218"/>
      <c r="RIP2168" s="218"/>
      <c r="RIQ2168" s="218"/>
      <c r="RIR2168" s="218"/>
      <c r="RIS2168" s="218"/>
      <c r="RIT2168" s="218"/>
      <c r="RIU2168" s="218"/>
      <c r="RIV2168" s="218"/>
      <c r="RIW2168" s="218"/>
      <c r="RIX2168" s="218"/>
      <c r="RIY2168" s="218"/>
      <c r="RIZ2168" s="218"/>
      <c r="RJA2168" s="218"/>
      <c r="RJB2168" s="218"/>
      <c r="RJC2168" s="218"/>
      <c r="RJD2168" s="218"/>
      <c r="RJE2168" s="218"/>
      <c r="RJF2168" s="218"/>
      <c r="RJG2168" s="218"/>
      <c r="RJH2168" s="218"/>
      <c r="RJI2168" s="218"/>
      <c r="RJJ2168" s="218"/>
      <c r="RJK2168" s="218"/>
      <c r="RJL2168" s="218"/>
      <c r="RJM2168" s="218"/>
      <c r="RJN2168" s="218"/>
      <c r="RJO2168" s="218"/>
      <c r="RJP2168" s="218"/>
      <c r="RJQ2168" s="218"/>
      <c r="RJR2168" s="218"/>
      <c r="RJS2168" s="218"/>
      <c r="RJT2168" s="218"/>
      <c r="RJU2168" s="218"/>
      <c r="RJV2168" s="218"/>
      <c r="RJW2168" s="218"/>
      <c r="RJX2168" s="218"/>
      <c r="RJY2168" s="218"/>
      <c r="RJZ2168" s="218"/>
      <c r="RKA2168" s="218"/>
      <c r="RKB2168" s="218"/>
      <c r="RKC2168" s="218"/>
      <c r="RKD2168" s="218"/>
      <c r="RKE2168" s="218"/>
      <c r="RKF2168" s="218"/>
      <c r="RKG2168" s="218"/>
      <c r="RKH2168" s="218"/>
      <c r="RKI2168" s="218"/>
      <c r="RKJ2168" s="218"/>
      <c r="RKK2168" s="218"/>
      <c r="RKL2168" s="218"/>
      <c r="RKM2168" s="218"/>
      <c r="RKN2168" s="218"/>
      <c r="RKO2168" s="218"/>
      <c r="RKP2168" s="218"/>
      <c r="RKQ2168" s="218"/>
      <c r="RKR2168" s="218"/>
      <c r="RKS2168" s="218"/>
      <c r="RKT2168" s="218"/>
      <c r="RKU2168" s="218"/>
      <c r="RKV2168" s="218"/>
      <c r="RKW2168" s="218"/>
      <c r="RKX2168" s="218"/>
      <c r="RKY2168" s="218"/>
      <c r="RKZ2168" s="218"/>
      <c r="RLA2168" s="218"/>
      <c r="RLB2168" s="218"/>
      <c r="RLC2168" s="218"/>
      <c r="RLD2168" s="218"/>
      <c r="RLE2168" s="218"/>
      <c r="RLF2168" s="218"/>
      <c r="RLG2168" s="218"/>
      <c r="RLH2168" s="218"/>
      <c r="RLI2168" s="218"/>
      <c r="RLJ2168" s="218"/>
      <c r="RLK2168" s="218"/>
      <c r="RLL2168" s="218"/>
      <c r="RLM2168" s="218"/>
      <c r="RLN2168" s="218"/>
      <c r="RLO2168" s="218"/>
      <c r="RLP2168" s="218"/>
      <c r="RLQ2168" s="218"/>
      <c r="RLR2168" s="218"/>
      <c r="RLS2168" s="218"/>
      <c r="RLT2168" s="218"/>
      <c r="RLU2168" s="218"/>
      <c r="RLV2168" s="218"/>
      <c r="RLW2168" s="218"/>
      <c r="RLX2168" s="218"/>
      <c r="RLY2168" s="218"/>
      <c r="RLZ2168" s="218"/>
      <c r="RMA2168" s="218"/>
      <c r="RMB2168" s="218"/>
      <c r="RMC2168" s="218"/>
      <c r="RMD2168" s="218"/>
      <c r="RME2168" s="218"/>
      <c r="RMF2168" s="218"/>
      <c r="RMG2168" s="218"/>
      <c r="RMH2168" s="218"/>
      <c r="RMI2168" s="218"/>
      <c r="RMJ2168" s="218"/>
      <c r="RMK2168" s="218"/>
      <c r="RML2168" s="218"/>
      <c r="RMM2168" s="218"/>
      <c r="RMN2168" s="218"/>
      <c r="RMO2168" s="218"/>
      <c r="RMP2168" s="218"/>
      <c r="RMQ2168" s="218"/>
      <c r="RMR2168" s="218"/>
      <c r="RMS2168" s="218"/>
      <c r="RMT2168" s="218"/>
      <c r="RMU2168" s="218"/>
      <c r="RMV2168" s="218"/>
      <c r="RMW2168" s="218"/>
      <c r="RMX2168" s="218"/>
      <c r="RMY2168" s="218"/>
      <c r="RMZ2168" s="218"/>
      <c r="RNA2168" s="218"/>
      <c r="RNB2168" s="218"/>
      <c r="RNC2168" s="218"/>
      <c r="RND2168" s="218"/>
      <c r="RNE2168" s="218"/>
      <c r="RNF2168" s="218"/>
      <c r="RNG2168" s="218"/>
      <c r="RNH2168" s="218"/>
      <c r="RNI2168" s="218"/>
      <c r="RNJ2168" s="218"/>
      <c r="RNK2168" s="218"/>
      <c r="RNL2168" s="218"/>
      <c r="RNM2168" s="218"/>
      <c r="RNN2168" s="218"/>
      <c r="RNO2168" s="218"/>
      <c r="RNP2168" s="218"/>
      <c r="RNQ2168" s="218"/>
      <c r="RNR2168" s="218"/>
      <c r="RNS2168" s="218"/>
      <c r="RNT2168" s="218"/>
      <c r="RNU2168" s="218"/>
      <c r="RNV2168" s="218"/>
      <c r="RNW2168" s="218"/>
      <c r="RNX2168" s="218"/>
      <c r="RNY2168" s="218"/>
      <c r="RNZ2168" s="218"/>
      <c r="ROA2168" s="218"/>
      <c r="ROB2168" s="218"/>
      <c r="ROC2168" s="218"/>
      <c r="ROD2168" s="218"/>
      <c r="ROE2168" s="218"/>
      <c r="ROF2168" s="218"/>
      <c r="ROG2168" s="218"/>
      <c r="ROH2168" s="218"/>
      <c r="ROI2168" s="218"/>
      <c r="ROJ2168" s="218"/>
      <c r="ROK2168" s="218"/>
      <c r="ROL2168" s="218"/>
      <c r="ROM2168" s="218"/>
      <c r="RON2168" s="218"/>
      <c r="ROO2168" s="218"/>
      <c r="ROP2168" s="218"/>
      <c r="ROQ2168" s="218"/>
      <c r="ROR2168" s="218"/>
      <c r="ROS2168" s="218"/>
      <c r="ROT2168" s="218"/>
      <c r="ROU2168" s="218"/>
      <c r="ROV2168" s="218"/>
      <c r="ROW2168" s="218"/>
      <c r="ROX2168" s="218"/>
      <c r="ROY2168" s="218"/>
      <c r="ROZ2168" s="218"/>
      <c r="RPA2168" s="218"/>
      <c r="RPB2168" s="218"/>
      <c r="RPC2168" s="218"/>
      <c r="RPD2168" s="218"/>
      <c r="RPE2168" s="218"/>
      <c r="RPF2168" s="218"/>
      <c r="RPG2168" s="218"/>
      <c r="RPH2168" s="218"/>
      <c r="RPI2168" s="218"/>
      <c r="RPJ2168" s="218"/>
      <c r="RPK2168" s="218"/>
      <c r="RPL2168" s="218"/>
      <c r="RPM2168" s="218"/>
      <c r="RPN2168" s="218"/>
      <c r="RPO2168" s="218"/>
      <c r="RPP2168" s="218"/>
      <c r="RPQ2168" s="218"/>
      <c r="RPR2168" s="218"/>
      <c r="RPS2168" s="218"/>
      <c r="RPT2168" s="218"/>
      <c r="RPU2168" s="218"/>
      <c r="RPV2168" s="218"/>
      <c r="RPW2168" s="218"/>
      <c r="RPX2168" s="218"/>
      <c r="RPY2168" s="218"/>
      <c r="RPZ2168" s="218"/>
      <c r="RQA2168" s="218"/>
      <c r="RQB2168" s="218"/>
      <c r="RQC2168" s="218"/>
      <c r="RQD2168" s="218"/>
      <c r="RQE2168" s="218"/>
      <c r="RQF2168" s="218"/>
      <c r="RQG2168" s="218"/>
      <c r="RQH2168" s="218"/>
      <c r="RQI2168" s="218"/>
      <c r="RQJ2168" s="218"/>
      <c r="RQK2168" s="218"/>
      <c r="RQL2168" s="218"/>
      <c r="RQM2168" s="218"/>
      <c r="RQN2168" s="218"/>
      <c r="RQO2168" s="218"/>
      <c r="RQP2168" s="218"/>
      <c r="RQQ2168" s="218"/>
      <c r="RQR2168" s="218"/>
      <c r="RQS2168" s="218"/>
      <c r="RQT2168" s="218"/>
      <c r="RQU2168" s="218"/>
      <c r="RQV2168" s="218"/>
      <c r="RQW2168" s="218"/>
      <c r="RQX2168" s="218"/>
      <c r="RQY2168" s="218"/>
      <c r="RQZ2168" s="218"/>
      <c r="RRA2168" s="218"/>
      <c r="RRB2168" s="218"/>
      <c r="RRC2168" s="218"/>
      <c r="RRD2168" s="218"/>
      <c r="RRE2168" s="218"/>
      <c r="RRF2168" s="218"/>
      <c r="RRG2168" s="218"/>
      <c r="RRH2168" s="218"/>
      <c r="RRI2168" s="218"/>
      <c r="RRJ2168" s="218"/>
      <c r="RRK2168" s="218"/>
      <c r="RRL2168" s="218"/>
      <c r="RRM2168" s="218"/>
      <c r="RRN2168" s="218"/>
      <c r="RRO2168" s="218"/>
      <c r="RRP2168" s="218"/>
      <c r="RRQ2168" s="218"/>
      <c r="RRR2168" s="218"/>
      <c r="RRS2168" s="218"/>
      <c r="RRT2168" s="218"/>
      <c r="RRU2168" s="218"/>
      <c r="RRV2168" s="218"/>
      <c r="RRW2168" s="218"/>
      <c r="RRX2168" s="218"/>
      <c r="RRY2168" s="218"/>
      <c r="RRZ2168" s="218"/>
      <c r="RSA2168" s="218"/>
      <c r="RSB2168" s="218"/>
      <c r="RSC2168" s="218"/>
      <c r="RSD2168" s="218"/>
      <c r="RSE2168" s="218"/>
      <c r="RSF2168" s="218"/>
      <c r="RSG2168" s="218"/>
      <c r="RSH2168" s="218"/>
      <c r="RSI2168" s="218"/>
      <c r="RSJ2168" s="218"/>
      <c r="RSK2168" s="218"/>
      <c r="RSL2168" s="218"/>
      <c r="RSM2168" s="218"/>
      <c r="RSN2168" s="218"/>
      <c r="RSO2168" s="218"/>
      <c r="RSP2168" s="218"/>
      <c r="RSQ2168" s="218"/>
      <c r="RSR2168" s="218"/>
      <c r="RSS2168" s="218"/>
      <c r="RST2168" s="218"/>
      <c r="RSU2168" s="218"/>
      <c r="RSV2168" s="218"/>
      <c r="RSW2168" s="218"/>
      <c r="RSX2168" s="218"/>
      <c r="RSY2168" s="218"/>
      <c r="RSZ2168" s="218"/>
      <c r="RTA2168" s="218"/>
      <c r="RTB2168" s="218"/>
      <c r="RTC2168" s="218"/>
      <c r="RTD2168" s="218"/>
      <c r="RTE2168" s="218"/>
      <c r="RTF2168" s="218"/>
      <c r="RTG2168" s="218"/>
      <c r="RTH2168" s="218"/>
      <c r="RTI2168" s="218"/>
      <c r="RTJ2168" s="218"/>
      <c r="RTK2168" s="218"/>
      <c r="RTL2168" s="218"/>
      <c r="RTM2168" s="218"/>
      <c r="RTN2168" s="218"/>
      <c r="RTO2168" s="218"/>
      <c r="RTP2168" s="218"/>
      <c r="RTQ2168" s="218"/>
      <c r="RTR2168" s="218"/>
      <c r="RTS2168" s="218"/>
      <c r="RTT2168" s="218"/>
      <c r="RTU2168" s="218"/>
      <c r="RTV2168" s="218"/>
      <c r="RTW2168" s="218"/>
      <c r="RTX2168" s="218"/>
      <c r="RTY2168" s="218"/>
      <c r="RTZ2168" s="218"/>
      <c r="RUA2168" s="218"/>
      <c r="RUB2168" s="218"/>
      <c r="RUC2168" s="218"/>
      <c r="RUD2168" s="218"/>
      <c r="RUE2168" s="218"/>
      <c r="RUF2168" s="218"/>
      <c r="RUG2168" s="218"/>
      <c r="RUH2168" s="218"/>
      <c r="RUI2168" s="218"/>
      <c r="RUJ2168" s="218"/>
      <c r="RUK2168" s="218"/>
      <c r="RUL2168" s="218"/>
      <c r="RUM2168" s="218"/>
      <c r="RUN2168" s="218"/>
      <c r="RUO2168" s="218"/>
      <c r="RUP2168" s="218"/>
      <c r="RUQ2168" s="218"/>
      <c r="RUR2168" s="218"/>
      <c r="RUS2168" s="218"/>
      <c r="RUT2168" s="218"/>
      <c r="RUU2168" s="218"/>
      <c r="RUV2168" s="218"/>
      <c r="RUW2168" s="218"/>
      <c r="RUX2168" s="218"/>
      <c r="RUY2168" s="218"/>
      <c r="RUZ2168" s="218"/>
      <c r="RVA2168" s="218"/>
      <c r="RVB2168" s="218"/>
      <c r="RVC2168" s="218"/>
      <c r="RVD2168" s="218"/>
      <c r="RVE2168" s="218"/>
      <c r="RVF2168" s="218"/>
      <c r="RVG2168" s="218"/>
      <c r="RVH2168" s="218"/>
      <c r="RVI2168" s="218"/>
      <c r="RVJ2168" s="218"/>
      <c r="RVK2168" s="218"/>
      <c r="RVL2168" s="218"/>
      <c r="RVM2168" s="218"/>
      <c r="RVN2168" s="218"/>
      <c r="RVO2168" s="218"/>
      <c r="RVP2168" s="218"/>
      <c r="RVQ2168" s="218"/>
      <c r="RVR2168" s="218"/>
      <c r="RVS2168" s="218"/>
      <c r="RVT2168" s="218"/>
      <c r="RVU2168" s="218"/>
      <c r="RVV2168" s="218"/>
      <c r="RVW2168" s="218"/>
      <c r="RVX2168" s="218"/>
      <c r="RVY2168" s="218"/>
      <c r="RVZ2168" s="218"/>
      <c r="RWA2168" s="218"/>
      <c r="RWB2168" s="218"/>
      <c r="RWC2168" s="218"/>
      <c r="RWD2168" s="218"/>
      <c r="RWE2168" s="218"/>
      <c r="RWF2168" s="218"/>
      <c r="RWG2168" s="218"/>
      <c r="RWH2168" s="218"/>
      <c r="RWI2168" s="218"/>
      <c r="RWJ2168" s="218"/>
      <c r="RWK2168" s="218"/>
      <c r="RWL2168" s="218"/>
      <c r="RWM2168" s="218"/>
      <c r="RWN2168" s="218"/>
      <c r="RWO2168" s="218"/>
      <c r="RWP2168" s="218"/>
      <c r="RWQ2168" s="218"/>
      <c r="RWR2168" s="218"/>
      <c r="RWS2168" s="218"/>
      <c r="RWT2168" s="218"/>
      <c r="RWU2168" s="218"/>
      <c r="RWV2168" s="218"/>
      <c r="RWW2168" s="218"/>
      <c r="RWX2168" s="218"/>
      <c r="RWY2168" s="218"/>
      <c r="RWZ2168" s="218"/>
      <c r="RXA2168" s="218"/>
      <c r="RXB2168" s="218"/>
      <c r="RXC2168" s="218"/>
      <c r="RXD2168" s="218"/>
      <c r="RXE2168" s="218"/>
      <c r="RXF2168" s="218"/>
      <c r="RXG2168" s="218"/>
      <c r="RXH2168" s="218"/>
      <c r="RXI2168" s="218"/>
      <c r="RXJ2168" s="218"/>
      <c r="RXK2168" s="218"/>
      <c r="RXL2168" s="218"/>
      <c r="RXM2168" s="218"/>
      <c r="RXN2168" s="218"/>
      <c r="RXO2168" s="218"/>
      <c r="RXP2168" s="218"/>
      <c r="RXQ2168" s="218"/>
      <c r="RXR2168" s="218"/>
      <c r="RXS2168" s="218"/>
      <c r="RXT2168" s="218"/>
      <c r="RXU2168" s="218"/>
      <c r="RXV2168" s="218"/>
      <c r="RXW2168" s="218"/>
      <c r="RXX2168" s="218"/>
      <c r="RXY2168" s="218"/>
      <c r="RXZ2168" s="218"/>
      <c r="RYA2168" s="218"/>
      <c r="RYB2168" s="218"/>
      <c r="RYC2168" s="218"/>
      <c r="RYD2168" s="218"/>
      <c r="RYE2168" s="218"/>
      <c r="RYF2168" s="218"/>
      <c r="RYG2168" s="218"/>
      <c r="RYH2168" s="218"/>
      <c r="RYI2168" s="218"/>
      <c r="RYJ2168" s="218"/>
      <c r="RYK2168" s="218"/>
      <c r="RYL2168" s="218"/>
      <c r="RYM2168" s="218"/>
      <c r="RYN2168" s="218"/>
      <c r="RYO2168" s="218"/>
      <c r="RYP2168" s="218"/>
      <c r="RYQ2168" s="218"/>
      <c r="RYR2168" s="218"/>
      <c r="RYS2168" s="218"/>
      <c r="RYT2168" s="218"/>
      <c r="RYU2168" s="218"/>
      <c r="RYV2168" s="218"/>
      <c r="RYW2168" s="218"/>
      <c r="RYX2168" s="218"/>
      <c r="RYY2168" s="218"/>
      <c r="RYZ2168" s="218"/>
      <c r="RZA2168" s="218"/>
      <c r="RZB2168" s="218"/>
      <c r="RZC2168" s="218"/>
      <c r="RZD2168" s="218"/>
      <c r="RZE2168" s="218"/>
      <c r="RZF2168" s="218"/>
      <c r="RZG2168" s="218"/>
      <c r="RZH2168" s="218"/>
      <c r="RZI2168" s="218"/>
      <c r="RZJ2168" s="218"/>
      <c r="RZK2168" s="218"/>
      <c r="RZL2168" s="218"/>
      <c r="RZM2168" s="218"/>
      <c r="RZN2168" s="218"/>
      <c r="RZO2168" s="218"/>
      <c r="RZP2168" s="218"/>
      <c r="RZQ2168" s="218"/>
      <c r="RZR2168" s="218"/>
      <c r="RZS2168" s="218"/>
      <c r="RZT2168" s="218"/>
      <c r="RZU2168" s="218"/>
      <c r="RZV2168" s="218"/>
      <c r="RZW2168" s="218"/>
      <c r="RZX2168" s="218"/>
      <c r="RZY2168" s="218"/>
      <c r="RZZ2168" s="218"/>
      <c r="SAA2168" s="218"/>
      <c r="SAB2168" s="218"/>
      <c r="SAC2168" s="218"/>
      <c r="SAD2168" s="218"/>
      <c r="SAE2168" s="218"/>
      <c r="SAF2168" s="218"/>
      <c r="SAG2168" s="218"/>
      <c r="SAH2168" s="218"/>
      <c r="SAI2168" s="218"/>
      <c r="SAJ2168" s="218"/>
      <c r="SAK2168" s="218"/>
      <c r="SAL2168" s="218"/>
      <c r="SAM2168" s="218"/>
      <c r="SAN2168" s="218"/>
      <c r="SAO2168" s="218"/>
      <c r="SAP2168" s="218"/>
      <c r="SAQ2168" s="218"/>
      <c r="SAR2168" s="218"/>
      <c r="SAS2168" s="218"/>
      <c r="SAT2168" s="218"/>
      <c r="SAU2168" s="218"/>
      <c r="SAV2168" s="218"/>
      <c r="SAW2168" s="218"/>
      <c r="SAX2168" s="218"/>
      <c r="SAY2168" s="218"/>
      <c r="SAZ2168" s="218"/>
      <c r="SBA2168" s="218"/>
      <c r="SBB2168" s="218"/>
      <c r="SBC2168" s="218"/>
      <c r="SBD2168" s="218"/>
      <c r="SBE2168" s="218"/>
      <c r="SBF2168" s="218"/>
      <c r="SBG2168" s="218"/>
      <c r="SBH2168" s="218"/>
      <c r="SBI2168" s="218"/>
      <c r="SBJ2168" s="218"/>
      <c r="SBK2168" s="218"/>
      <c r="SBL2168" s="218"/>
      <c r="SBM2168" s="218"/>
      <c r="SBN2168" s="218"/>
      <c r="SBO2168" s="218"/>
      <c r="SBP2168" s="218"/>
      <c r="SBQ2168" s="218"/>
      <c r="SBR2168" s="218"/>
      <c r="SBS2168" s="218"/>
      <c r="SBT2168" s="218"/>
      <c r="SBU2168" s="218"/>
      <c r="SBV2168" s="218"/>
      <c r="SBW2168" s="218"/>
      <c r="SBX2168" s="218"/>
      <c r="SBY2168" s="218"/>
      <c r="SBZ2168" s="218"/>
      <c r="SCA2168" s="218"/>
      <c r="SCB2168" s="218"/>
      <c r="SCC2168" s="218"/>
      <c r="SCD2168" s="218"/>
      <c r="SCE2168" s="218"/>
      <c r="SCF2168" s="218"/>
      <c r="SCG2168" s="218"/>
      <c r="SCH2168" s="218"/>
      <c r="SCI2168" s="218"/>
      <c r="SCJ2168" s="218"/>
      <c r="SCK2168" s="218"/>
      <c r="SCL2168" s="218"/>
      <c r="SCM2168" s="218"/>
      <c r="SCN2168" s="218"/>
      <c r="SCO2168" s="218"/>
      <c r="SCP2168" s="218"/>
      <c r="SCQ2168" s="218"/>
      <c r="SCR2168" s="218"/>
      <c r="SCS2168" s="218"/>
      <c r="SCT2168" s="218"/>
      <c r="SCU2168" s="218"/>
      <c r="SCV2168" s="218"/>
      <c r="SCW2168" s="218"/>
      <c r="SCX2168" s="218"/>
      <c r="SCY2168" s="218"/>
      <c r="SCZ2168" s="218"/>
      <c r="SDA2168" s="218"/>
      <c r="SDB2168" s="218"/>
      <c r="SDC2168" s="218"/>
      <c r="SDD2168" s="218"/>
      <c r="SDE2168" s="218"/>
      <c r="SDF2168" s="218"/>
      <c r="SDG2168" s="218"/>
      <c r="SDH2168" s="218"/>
      <c r="SDI2168" s="218"/>
      <c r="SDJ2168" s="218"/>
      <c r="SDK2168" s="218"/>
      <c r="SDL2168" s="218"/>
      <c r="SDM2168" s="218"/>
      <c r="SDN2168" s="218"/>
      <c r="SDO2168" s="218"/>
      <c r="SDP2168" s="218"/>
      <c r="SDQ2168" s="218"/>
      <c r="SDR2168" s="218"/>
      <c r="SDS2168" s="218"/>
      <c r="SDT2168" s="218"/>
      <c r="SDU2168" s="218"/>
      <c r="SDV2168" s="218"/>
      <c r="SDW2168" s="218"/>
      <c r="SDX2168" s="218"/>
      <c r="SDY2168" s="218"/>
      <c r="SDZ2168" s="218"/>
      <c r="SEA2168" s="218"/>
      <c r="SEB2168" s="218"/>
      <c r="SEC2168" s="218"/>
      <c r="SED2168" s="218"/>
      <c r="SEE2168" s="218"/>
      <c r="SEF2168" s="218"/>
      <c r="SEG2168" s="218"/>
      <c r="SEH2168" s="218"/>
      <c r="SEI2168" s="218"/>
      <c r="SEJ2168" s="218"/>
      <c r="SEK2168" s="218"/>
      <c r="SEL2168" s="218"/>
      <c r="SEM2168" s="218"/>
      <c r="SEN2168" s="218"/>
      <c r="SEO2168" s="218"/>
      <c r="SEP2168" s="218"/>
      <c r="SEQ2168" s="218"/>
      <c r="SER2168" s="218"/>
      <c r="SES2168" s="218"/>
      <c r="SET2168" s="218"/>
      <c r="SEU2168" s="218"/>
      <c r="SEV2168" s="218"/>
      <c r="SEW2168" s="218"/>
      <c r="SEX2168" s="218"/>
      <c r="SEY2168" s="218"/>
      <c r="SEZ2168" s="218"/>
      <c r="SFA2168" s="218"/>
      <c r="SFB2168" s="218"/>
      <c r="SFC2168" s="218"/>
      <c r="SFD2168" s="218"/>
      <c r="SFE2168" s="218"/>
      <c r="SFF2168" s="218"/>
      <c r="SFG2168" s="218"/>
      <c r="SFH2168" s="218"/>
      <c r="SFI2168" s="218"/>
      <c r="SFJ2168" s="218"/>
      <c r="SFK2168" s="218"/>
      <c r="SFL2168" s="218"/>
      <c r="SFM2168" s="218"/>
      <c r="SFN2168" s="218"/>
      <c r="SFO2168" s="218"/>
      <c r="SFP2168" s="218"/>
      <c r="SFQ2168" s="218"/>
      <c r="SFR2168" s="218"/>
      <c r="SFS2168" s="218"/>
      <c r="SFT2168" s="218"/>
      <c r="SFU2168" s="218"/>
      <c r="SFV2168" s="218"/>
      <c r="SFW2168" s="218"/>
      <c r="SFX2168" s="218"/>
      <c r="SFY2168" s="218"/>
      <c r="SFZ2168" s="218"/>
      <c r="SGA2168" s="218"/>
      <c r="SGB2168" s="218"/>
      <c r="SGC2168" s="218"/>
      <c r="SGD2168" s="218"/>
      <c r="SGE2168" s="218"/>
      <c r="SGF2168" s="218"/>
      <c r="SGG2168" s="218"/>
      <c r="SGH2168" s="218"/>
      <c r="SGI2168" s="218"/>
      <c r="SGJ2168" s="218"/>
      <c r="SGK2168" s="218"/>
      <c r="SGL2168" s="218"/>
      <c r="SGM2168" s="218"/>
      <c r="SGN2168" s="218"/>
      <c r="SGO2168" s="218"/>
      <c r="SGP2168" s="218"/>
      <c r="SGQ2168" s="218"/>
      <c r="SGR2168" s="218"/>
      <c r="SGS2168" s="218"/>
      <c r="SGT2168" s="218"/>
      <c r="SGU2168" s="218"/>
      <c r="SGV2168" s="218"/>
      <c r="SGW2168" s="218"/>
      <c r="SGX2168" s="218"/>
      <c r="SGY2168" s="218"/>
      <c r="SGZ2168" s="218"/>
      <c r="SHA2168" s="218"/>
      <c r="SHB2168" s="218"/>
      <c r="SHC2168" s="218"/>
      <c r="SHD2168" s="218"/>
      <c r="SHE2168" s="218"/>
      <c r="SHF2168" s="218"/>
      <c r="SHG2168" s="218"/>
      <c r="SHH2168" s="218"/>
      <c r="SHI2168" s="218"/>
      <c r="SHJ2168" s="218"/>
      <c r="SHK2168" s="218"/>
      <c r="SHL2168" s="218"/>
      <c r="SHM2168" s="218"/>
      <c r="SHN2168" s="218"/>
      <c r="SHO2168" s="218"/>
      <c r="SHP2168" s="218"/>
      <c r="SHQ2168" s="218"/>
      <c r="SHR2168" s="218"/>
      <c r="SHS2168" s="218"/>
      <c r="SHT2168" s="218"/>
      <c r="SHU2168" s="218"/>
      <c r="SHV2168" s="218"/>
      <c r="SHW2168" s="218"/>
      <c r="SHX2168" s="218"/>
      <c r="SHY2168" s="218"/>
      <c r="SHZ2168" s="218"/>
      <c r="SIA2168" s="218"/>
      <c r="SIB2168" s="218"/>
      <c r="SIC2168" s="218"/>
      <c r="SID2168" s="218"/>
      <c r="SIE2168" s="218"/>
      <c r="SIF2168" s="218"/>
      <c r="SIG2168" s="218"/>
      <c r="SIH2168" s="218"/>
      <c r="SII2168" s="218"/>
      <c r="SIJ2168" s="218"/>
      <c r="SIK2168" s="218"/>
      <c r="SIL2168" s="218"/>
      <c r="SIM2168" s="218"/>
      <c r="SIN2168" s="218"/>
      <c r="SIO2168" s="218"/>
      <c r="SIP2168" s="218"/>
      <c r="SIQ2168" s="218"/>
      <c r="SIR2168" s="218"/>
      <c r="SIS2168" s="218"/>
      <c r="SIT2168" s="218"/>
      <c r="SIU2168" s="218"/>
      <c r="SIV2168" s="218"/>
      <c r="SIW2168" s="218"/>
      <c r="SIX2168" s="218"/>
      <c r="SIY2168" s="218"/>
      <c r="SIZ2168" s="218"/>
      <c r="SJA2168" s="218"/>
      <c r="SJB2168" s="218"/>
      <c r="SJC2168" s="218"/>
      <c r="SJD2168" s="218"/>
      <c r="SJE2168" s="218"/>
      <c r="SJF2168" s="218"/>
      <c r="SJG2168" s="218"/>
      <c r="SJH2168" s="218"/>
      <c r="SJI2168" s="218"/>
      <c r="SJJ2168" s="218"/>
      <c r="SJK2168" s="218"/>
      <c r="SJL2168" s="218"/>
      <c r="SJM2168" s="218"/>
      <c r="SJN2168" s="218"/>
      <c r="SJO2168" s="218"/>
      <c r="SJP2168" s="218"/>
      <c r="SJQ2168" s="218"/>
      <c r="SJR2168" s="218"/>
      <c r="SJS2168" s="218"/>
      <c r="SJT2168" s="218"/>
      <c r="SJU2168" s="218"/>
      <c r="SJV2168" s="218"/>
      <c r="SJW2168" s="218"/>
      <c r="SJX2168" s="218"/>
      <c r="SJY2168" s="218"/>
      <c r="SJZ2168" s="218"/>
      <c r="SKA2168" s="218"/>
      <c r="SKB2168" s="218"/>
      <c r="SKC2168" s="218"/>
      <c r="SKD2168" s="218"/>
      <c r="SKE2168" s="218"/>
      <c r="SKF2168" s="218"/>
      <c r="SKG2168" s="218"/>
      <c r="SKH2168" s="218"/>
      <c r="SKI2168" s="218"/>
      <c r="SKJ2168" s="218"/>
      <c r="SKK2168" s="218"/>
      <c r="SKL2168" s="218"/>
      <c r="SKM2168" s="218"/>
      <c r="SKN2168" s="218"/>
      <c r="SKO2168" s="218"/>
      <c r="SKP2168" s="218"/>
      <c r="SKQ2168" s="218"/>
      <c r="SKR2168" s="218"/>
      <c r="SKS2168" s="218"/>
      <c r="SKT2168" s="218"/>
      <c r="SKU2168" s="218"/>
      <c r="SKV2168" s="218"/>
      <c r="SKW2168" s="218"/>
      <c r="SKX2168" s="218"/>
      <c r="SKY2168" s="218"/>
      <c r="SKZ2168" s="218"/>
      <c r="SLA2168" s="218"/>
      <c r="SLB2168" s="218"/>
      <c r="SLC2168" s="218"/>
      <c r="SLD2168" s="218"/>
      <c r="SLE2168" s="218"/>
      <c r="SLF2168" s="218"/>
      <c r="SLG2168" s="218"/>
      <c r="SLH2168" s="218"/>
      <c r="SLI2168" s="218"/>
      <c r="SLJ2168" s="218"/>
      <c r="SLK2168" s="218"/>
      <c r="SLL2168" s="218"/>
      <c r="SLM2168" s="218"/>
      <c r="SLN2168" s="218"/>
      <c r="SLO2168" s="218"/>
      <c r="SLP2168" s="218"/>
      <c r="SLQ2168" s="218"/>
      <c r="SLR2168" s="218"/>
      <c r="SLS2168" s="218"/>
      <c r="SLT2168" s="218"/>
      <c r="SLU2168" s="218"/>
      <c r="SLV2168" s="218"/>
      <c r="SLW2168" s="218"/>
      <c r="SLX2168" s="218"/>
      <c r="SLY2168" s="218"/>
      <c r="SLZ2168" s="218"/>
      <c r="SMA2168" s="218"/>
      <c r="SMB2168" s="218"/>
      <c r="SMC2168" s="218"/>
      <c r="SMD2168" s="218"/>
      <c r="SME2168" s="218"/>
      <c r="SMF2168" s="218"/>
      <c r="SMG2168" s="218"/>
      <c r="SMH2168" s="218"/>
      <c r="SMI2168" s="218"/>
      <c r="SMJ2168" s="218"/>
      <c r="SMK2168" s="218"/>
      <c r="SML2168" s="218"/>
      <c r="SMM2168" s="218"/>
      <c r="SMN2168" s="218"/>
      <c r="SMO2168" s="218"/>
      <c r="SMP2168" s="218"/>
      <c r="SMQ2168" s="218"/>
      <c r="SMR2168" s="218"/>
      <c r="SMS2168" s="218"/>
      <c r="SMT2168" s="218"/>
      <c r="SMU2168" s="218"/>
      <c r="SMV2168" s="218"/>
      <c r="SMW2168" s="218"/>
      <c r="SMX2168" s="218"/>
      <c r="SMY2168" s="218"/>
      <c r="SMZ2168" s="218"/>
      <c r="SNA2168" s="218"/>
      <c r="SNB2168" s="218"/>
      <c r="SNC2168" s="218"/>
      <c r="SND2168" s="218"/>
      <c r="SNE2168" s="218"/>
      <c r="SNF2168" s="218"/>
      <c r="SNG2168" s="218"/>
      <c r="SNH2168" s="218"/>
      <c r="SNI2168" s="218"/>
      <c r="SNJ2168" s="218"/>
      <c r="SNK2168" s="218"/>
      <c r="SNL2168" s="218"/>
      <c r="SNM2168" s="218"/>
      <c r="SNN2168" s="218"/>
      <c r="SNO2168" s="218"/>
      <c r="SNP2168" s="218"/>
      <c r="SNQ2168" s="218"/>
      <c r="SNR2168" s="218"/>
      <c r="SNS2168" s="218"/>
      <c r="SNT2168" s="218"/>
      <c r="SNU2168" s="218"/>
      <c r="SNV2168" s="218"/>
      <c r="SNW2168" s="218"/>
      <c r="SNX2168" s="218"/>
      <c r="SNY2168" s="218"/>
      <c r="SNZ2168" s="218"/>
      <c r="SOA2168" s="218"/>
      <c r="SOB2168" s="218"/>
      <c r="SOC2168" s="218"/>
      <c r="SOD2168" s="218"/>
      <c r="SOE2168" s="218"/>
      <c r="SOF2168" s="218"/>
      <c r="SOG2168" s="218"/>
      <c r="SOH2168" s="218"/>
      <c r="SOI2168" s="218"/>
      <c r="SOJ2168" s="218"/>
      <c r="SOK2168" s="218"/>
      <c r="SOL2168" s="218"/>
      <c r="SOM2168" s="218"/>
      <c r="SON2168" s="218"/>
      <c r="SOO2168" s="218"/>
      <c r="SOP2168" s="218"/>
      <c r="SOQ2168" s="218"/>
      <c r="SOR2168" s="218"/>
      <c r="SOS2168" s="218"/>
      <c r="SOT2168" s="218"/>
      <c r="SOU2168" s="218"/>
      <c r="SOV2168" s="218"/>
      <c r="SOW2168" s="218"/>
      <c r="SOX2168" s="218"/>
      <c r="SOY2168" s="218"/>
      <c r="SOZ2168" s="218"/>
      <c r="SPA2168" s="218"/>
      <c r="SPB2168" s="218"/>
      <c r="SPC2168" s="218"/>
      <c r="SPD2168" s="218"/>
      <c r="SPE2168" s="218"/>
      <c r="SPF2168" s="218"/>
      <c r="SPG2168" s="218"/>
      <c r="SPH2168" s="218"/>
      <c r="SPI2168" s="218"/>
      <c r="SPJ2168" s="218"/>
      <c r="SPK2168" s="218"/>
      <c r="SPL2168" s="218"/>
      <c r="SPM2168" s="218"/>
      <c r="SPN2168" s="218"/>
      <c r="SPO2168" s="218"/>
      <c r="SPP2168" s="218"/>
      <c r="SPQ2168" s="218"/>
      <c r="SPR2168" s="218"/>
      <c r="SPS2168" s="218"/>
      <c r="SPT2168" s="218"/>
      <c r="SPU2168" s="218"/>
      <c r="SPV2168" s="218"/>
      <c r="SPW2168" s="218"/>
      <c r="SPX2168" s="218"/>
      <c r="SPY2168" s="218"/>
      <c r="SPZ2168" s="218"/>
      <c r="SQA2168" s="218"/>
      <c r="SQB2168" s="218"/>
      <c r="SQC2168" s="218"/>
      <c r="SQD2168" s="218"/>
      <c r="SQE2168" s="218"/>
      <c r="SQF2168" s="218"/>
      <c r="SQG2168" s="218"/>
      <c r="SQH2168" s="218"/>
      <c r="SQI2168" s="218"/>
      <c r="SQJ2168" s="218"/>
      <c r="SQK2168" s="218"/>
      <c r="SQL2168" s="218"/>
      <c r="SQM2168" s="218"/>
      <c r="SQN2168" s="218"/>
      <c r="SQO2168" s="218"/>
      <c r="SQP2168" s="218"/>
      <c r="SQQ2168" s="218"/>
      <c r="SQR2168" s="218"/>
      <c r="SQS2168" s="218"/>
      <c r="SQT2168" s="218"/>
      <c r="SQU2168" s="218"/>
      <c r="SQV2168" s="218"/>
      <c r="SQW2168" s="218"/>
      <c r="SQX2168" s="218"/>
      <c r="SQY2168" s="218"/>
      <c r="SQZ2168" s="218"/>
      <c r="SRA2168" s="218"/>
      <c r="SRB2168" s="218"/>
      <c r="SRC2168" s="218"/>
      <c r="SRD2168" s="218"/>
      <c r="SRE2168" s="218"/>
      <c r="SRF2168" s="218"/>
      <c r="SRG2168" s="218"/>
      <c r="SRH2168" s="218"/>
      <c r="SRI2168" s="218"/>
      <c r="SRJ2168" s="218"/>
      <c r="SRK2168" s="218"/>
      <c r="SRL2168" s="218"/>
      <c r="SRM2168" s="218"/>
      <c r="SRN2168" s="218"/>
      <c r="SRO2168" s="218"/>
      <c r="SRP2168" s="218"/>
      <c r="SRQ2168" s="218"/>
      <c r="SRR2168" s="218"/>
      <c r="SRS2168" s="218"/>
      <c r="SRT2168" s="218"/>
      <c r="SRU2168" s="218"/>
      <c r="SRV2168" s="218"/>
      <c r="SRW2168" s="218"/>
      <c r="SRX2168" s="218"/>
      <c r="SRY2168" s="218"/>
      <c r="SRZ2168" s="218"/>
      <c r="SSA2168" s="218"/>
      <c r="SSB2168" s="218"/>
      <c r="SSC2168" s="218"/>
      <c r="SSD2168" s="218"/>
      <c r="SSE2168" s="218"/>
      <c r="SSF2168" s="218"/>
      <c r="SSG2168" s="218"/>
      <c r="SSH2168" s="218"/>
      <c r="SSI2168" s="218"/>
      <c r="SSJ2168" s="218"/>
      <c r="SSK2168" s="218"/>
      <c r="SSL2168" s="218"/>
      <c r="SSM2168" s="218"/>
      <c r="SSN2168" s="218"/>
      <c r="SSO2168" s="218"/>
      <c r="SSP2168" s="218"/>
      <c r="SSQ2168" s="218"/>
      <c r="SSR2168" s="218"/>
      <c r="SSS2168" s="218"/>
      <c r="SST2168" s="218"/>
      <c r="SSU2168" s="218"/>
      <c r="SSV2168" s="218"/>
      <c r="SSW2168" s="218"/>
      <c r="SSX2168" s="218"/>
      <c r="SSY2168" s="218"/>
      <c r="SSZ2168" s="218"/>
      <c r="STA2168" s="218"/>
      <c r="STB2168" s="218"/>
      <c r="STC2168" s="218"/>
      <c r="STD2168" s="218"/>
      <c r="STE2168" s="218"/>
      <c r="STF2168" s="218"/>
      <c r="STG2168" s="218"/>
      <c r="STH2168" s="218"/>
      <c r="STI2168" s="218"/>
      <c r="STJ2168" s="218"/>
      <c r="STK2168" s="218"/>
      <c r="STL2168" s="218"/>
      <c r="STM2168" s="218"/>
      <c r="STN2168" s="218"/>
      <c r="STO2168" s="218"/>
      <c r="STP2168" s="218"/>
      <c r="STQ2168" s="218"/>
      <c r="STR2168" s="218"/>
      <c r="STS2168" s="218"/>
      <c r="STT2168" s="218"/>
      <c r="STU2168" s="218"/>
      <c r="STV2168" s="218"/>
      <c r="STW2168" s="218"/>
      <c r="STX2168" s="218"/>
      <c r="STY2168" s="218"/>
      <c r="STZ2168" s="218"/>
      <c r="SUA2168" s="218"/>
      <c r="SUB2168" s="218"/>
      <c r="SUC2168" s="218"/>
      <c r="SUD2168" s="218"/>
      <c r="SUE2168" s="218"/>
      <c r="SUF2168" s="218"/>
      <c r="SUG2168" s="218"/>
      <c r="SUH2168" s="218"/>
      <c r="SUI2168" s="218"/>
      <c r="SUJ2168" s="218"/>
      <c r="SUK2168" s="218"/>
      <c r="SUL2168" s="218"/>
      <c r="SUM2168" s="218"/>
      <c r="SUN2168" s="218"/>
      <c r="SUO2168" s="218"/>
      <c r="SUP2168" s="218"/>
      <c r="SUQ2168" s="218"/>
      <c r="SUR2168" s="218"/>
      <c r="SUS2168" s="218"/>
      <c r="SUT2168" s="218"/>
      <c r="SUU2168" s="218"/>
      <c r="SUV2168" s="218"/>
      <c r="SUW2168" s="218"/>
      <c r="SUX2168" s="218"/>
      <c r="SUY2168" s="218"/>
      <c r="SUZ2168" s="218"/>
      <c r="SVA2168" s="218"/>
      <c r="SVB2168" s="218"/>
      <c r="SVC2168" s="218"/>
      <c r="SVD2168" s="218"/>
      <c r="SVE2168" s="218"/>
      <c r="SVF2168" s="218"/>
      <c r="SVG2168" s="218"/>
      <c r="SVH2168" s="218"/>
      <c r="SVI2168" s="218"/>
      <c r="SVJ2168" s="218"/>
      <c r="SVK2168" s="218"/>
      <c r="SVL2168" s="218"/>
      <c r="SVM2168" s="218"/>
      <c r="SVN2168" s="218"/>
      <c r="SVO2168" s="218"/>
      <c r="SVP2168" s="218"/>
      <c r="SVQ2168" s="218"/>
      <c r="SVR2168" s="218"/>
      <c r="SVS2168" s="218"/>
      <c r="SVT2168" s="218"/>
      <c r="SVU2168" s="218"/>
      <c r="SVV2168" s="218"/>
      <c r="SVW2168" s="218"/>
      <c r="SVX2168" s="218"/>
      <c r="SVY2168" s="218"/>
      <c r="SVZ2168" s="218"/>
      <c r="SWA2168" s="218"/>
      <c r="SWB2168" s="218"/>
      <c r="SWC2168" s="218"/>
      <c r="SWD2168" s="218"/>
      <c r="SWE2168" s="218"/>
      <c r="SWF2168" s="218"/>
      <c r="SWG2168" s="218"/>
      <c r="SWH2168" s="218"/>
      <c r="SWI2168" s="218"/>
      <c r="SWJ2168" s="218"/>
      <c r="SWK2168" s="218"/>
      <c r="SWL2168" s="218"/>
      <c r="SWM2168" s="218"/>
      <c r="SWN2168" s="218"/>
      <c r="SWO2168" s="218"/>
      <c r="SWP2168" s="218"/>
      <c r="SWQ2168" s="218"/>
      <c r="SWR2168" s="218"/>
      <c r="SWS2168" s="218"/>
      <c r="SWT2168" s="218"/>
      <c r="SWU2168" s="218"/>
      <c r="SWV2168" s="218"/>
      <c r="SWW2168" s="218"/>
      <c r="SWX2168" s="218"/>
      <c r="SWY2168" s="218"/>
      <c r="SWZ2168" s="218"/>
      <c r="SXA2168" s="218"/>
      <c r="SXB2168" s="218"/>
      <c r="SXC2168" s="218"/>
      <c r="SXD2168" s="218"/>
      <c r="SXE2168" s="218"/>
      <c r="SXF2168" s="218"/>
      <c r="SXG2168" s="218"/>
      <c r="SXH2168" s="218"/>
      <c r="SXI2168" s="218"/>
      <c r="SXJ2168" s="218"/>
      <c r="SXK2168" s="218"/>
      <c r="SXL2168" s="218"/>
      <c r="SXM2168" s="218"/>
      <c r="SXN2168" s="218"/>
      <c r="SXO2168" s="218"/>
      <c r="SXP2168" s="218"/>
      <c r="SXQ2168" s="218"/>
      <c r="SXR2168" s="218"/>
      <c r="SXS2168" s="218"/>
      <c r="SXT2168" s="218"/>
      <c r="SXU2168" s="218"/>
      <c r="SXV2168" s="218"/>
      <c r="SXW2168" s="218"/>
      <c r="SXX2168" s="218"/>
      <c r="SXY2168" s="218"/>
      <c r="SXZ2168" s="218"/>
      <c r="SYA2168" s="218"/>
      <c r="SYB2168" s="218"/>
      <c r="SYC2168" s="218"/>
      <c r="SYD2168" s="218"/>
      <c r="SYE2168" s="218"/>
      <c r="SYF2168" s="218"/>
      <c r="SYG2168" s="218"/>
      <c r="SYH2168" s="218"/>
      <c r="SYI2168" s="218"/>
      <c r="SYJ2168" s="218"/>
      <c r="SYK2168" s="218"/>
      <c r="SYL2168" s="218"/>
      <c r="SYM2168" s="218"/>
      <c r="SYN2168" s="218"/>
      <c r="SYO2168" s="218"/>
      <c r="SYP2168" s="218"/>
      <c r="SYQ2168" s="218"/>
      <c r="SYR2168" s="218"/>
      <c r="SYS2168" s="218"/>
      <c r="SYT2168" s="218"/>
      <c r="SYU2168" s="218"/>
      <c r="SYV2168" s="218"/>
      <c r="SYW2168" s="218"/>
      <c r="SYX2168" s="218"/>
      <c r="SYY2168" s="218"/>
      <c r="SYZ2168" s="218"/>
      <c r="SZA2168" s="218"/>
      <c r="SZB2168" s="218"/>
      <c r="SZC2168" s="218"/>
      <c r="SZD2168" s="218"/>
      <c r="SZE2168" s="218"/>
      <c r="SZF2168" s="218"/>
      <c r="SZG2168" s="218"/>
      <c r="SZH2168" s="218"/>
      <c r="SZI2168" s="218"/>
      <c r="SZJ2168" s="218"/>
      <c r="SZK2168" s="218"/>
      <c r="SZL2168" s="218"/>
      <c r="SZM2168" s="218"/>
      <c r="SZN2168" s="218"/>
      <c r="SZO2168" s="218"/>
      <c r="SZP2168" s="218"/>
      <c r="SZQ2168" s="218"/>
      <c r="SZR2168" s="218"/>
      <c r="SZS2168" s="218"/>
      <c r="SZT2168" s="218"/>
      <c r="SZU2168" s="218"/>
      <c r="SZV2168" s="218"/>
      <c r="SZW2168" s="218"/>
      <c r="SZX2168" s="218"/>
      <c r="SZY2168" s="218"/>
      <c r="SZZ2168" s="218"/>
      <c r="TAA2168" s="218"/>
      <c r="TAB2168" s="218"/>
      <c r="TAC2168" s="218"/>
      <c r="TAD2168" s="218"/>
      <c r="TAE2168" s="218"/>
      <c r="TAF2168" s="218"/>
      <c r="TAG2168" s="218"/>
      <c r="TAH2168" s="218"/>
      <c r="TAI2168" s="218"/>
      <c r="TAJ2168" s="218"/>
      <c r="TAK2168" s="218"/>
      <c r="TAL2168" s="218"/>
      <c r="TAM2168" s="218"/>
      <c r="TAN2168" s="218"/>
      <c r="TAO2168" s="218"/>
      <c r="TAP2168" s="218"/>
      <c r="TAQ2168" s="218"/>
      <c r="TAR2168" s="218"/>
      <c r="TAS2168" s="218"/>
      <c r="TAT2168" s="218"/>
      <c r="TAU2168" s="218"/>
      <c r="TAV2168" s="218"/>
      <c r="TAW2168" s="218"/>
      <c r="TAX2168" s="218"/>
      <c r="TAY2168" s="218"/>
      <c r="TAZ2168" s="218"/>
      <c r="TBA2168" s="218"/>
      <c r="TBB2168" s="218"/>
      <c r="TBC2168" s="218"/>
      <c r="TBD2168" s="218"/>
      <c r="TBE2168" s="218"/>
      <c r="TBF2168" s="218"/>
      <c r="TBG2168" s="218"/>
      <c r="TBH2168" s="218"/>
      <c r="TBI2168" s="218"/>
      <c r="TBJ2168" s="218"/>
      <c r="TBK2168" s="218"/>
      <c r="TBL2168" s="218"/>
      <c r="TBM2168" s="218"/>
      <c r="TBN2168" s="218"/>
      <c r="TBO2168" s="218"/>
      <c r="TBP2168" s="218"/>
      <c r="TBQ2168" s="218"/>
      <c r="TBR2168" s="218"/>
      <c r="TBS2168" s="218"/>
      <c r="TBT2168" s="218"/>
      <c r="TBU2168" s="218"/>
      <c r="TBV2168" s="218"/>
      <c r="TBW2168" s="218"/>
      <c r="TBX2168" s="218"/>
      <c r="TBY2168" s="218"/>
      <c r="TBZ2168" s="218"/>
      <c r="TCA2168" s="218"/>
      <c r="TCB2168" s="218"/>
      <c r="TCC2168" s="218"/>
      <c r="TCD2168" s="218"/>
      <c r="TCE2168" s="218"/>
      <c r="TCF2168" s="218"/>
      <c r="TCG2168" s="218"/>
      <c r="TCH2168" s="218"/>
      <c r="TCI2168" s="218"/>
      <c r="TCJ2168" s="218"/>
      <c r="TCK2168" s="218"/>
      <c r="TCL2168" s="218"/>
      <c r="TCM2168" s="218"/>
      <c r="TCN2168" s="218"/>
      <c r="TCO2168" s="218"/>
      <c r="TCP2168" s="218"/>
      <c r="TCQ2168" s="218"/>
      <c r="TCR2168" s="218"/>
      <c r="TCS2168" s="218"/>
      <c r="TCT2168" s="218"/>
      <c r="TCU2168" s="218"/>
      <c r="TCV2168" s="218"/>
      <c r="TCW2168" s="218"/>
      <c r="TCX2168" s="218"/>
      <c r="TCY2168" s="218"/>
      <c r="TCZ2168" s="218"/>
      <c r="TDA2168" s="218"/>
      <c r="TDB2168" s="218"/>
      <c r="TDC2168" s="218"/>
      <c r="TDD2168" s="218"/>
      <c r="TDE2168" s="218"/>
      <c r="TDF2168" s="218"/>
      <c r="TDG2168" s="218"/>
      <c r="TDH2168" s="218"/>
      <c r="TDI2168" s="218"/>
      <c r="TDJ2168" s="218"/>
      <c r="TDK2168" s="218"/>
      <c r="TDL2168" s="218"/>
      <c r="TDM2168" s="218"/>
      <c r="TDN2168" s="218"/>
      <c r="TDO2168" s="218"/>
      <c r="TDP2168" s="218"/>
      <c r="TDQ2168" s="218"/>
      <c r="TDR2168" s="218"/>
      <c r="TDS2168" s="218"/>
      <c r="TDT2168" s="218"/>
      <c r="TDU2168" s="218"/>
      <c r="TDV2168" s="218"/>
      <c r="TDW2168" s="218"/>
      <c r="TDX2168" s="218"/>
      <c r="TDY2168" s="218"/>
      <c r="TDZ2168" s="218"/>
      <c r="TEA2168" s="218"/>
      <c r="TEB2168" s="218"/>
      <c r="TEC2168" s="218"/>
      <c r="TED2168" s="218"/>
      <c r="TEE2168" s="218"/>
      <c r="TEF2168" s="218"/>
      <c r="TEG2168" s="218"/>
      <c r="TEH2168" s="218"/>
      <c r="TEI2168" s="218"/>
      <c r="TEJ2168" s="218"/>
      <c r="TEK2168" s="218"/>
      <c r="TEL2168" s="218"/>
      <c r="TEM2168" s="218"/>
      <c r="TEN2168" s="218"/>
      <c r="TEO2168" s="218"/>
      <c r="TEP2168" s="218"/>
      <c r="TEQ2168" s="218"/>
      <c r="TER2168" s="218"/>
      <c r="TES2168" s="218"/>
      <c r="TET2168" s="218"/>
      <c r="TEU2168" s="218"/>
      <c r="TEV2168" s="218"/>
      <c r="TEW2168" s="218"/>
      <c r="TEX2168" s="218"/>
      <c r="TEY2168" s="218"/>
      <c r="TEZ2168" s="218"/>
      <c r="TFA2168" s="218"/>
      <c r="TFB2168" s="218"/>
      <c r="TFC2168" s="218"/>
      <c r="TFD2168" s="218"/>
      <c r="TFE2168" s="218"/>
      <c r="TFF2168" s="218"/>
      <c r="TFG2168" s="218"/>
      <c r="TFH2168" s="218"/>
      <c r="TFI2168" s="218"/>
      <c r="TFJ2168" s="218"/>
      <c r="TFK2168" s="218"/>
      <c r="TFL2168" s="218"/>
      <c r="TFM2168" s="218"/>
      <c r="TFN2168" s="218"/>
      <c r="TFO2168" s="218"/>
      <c r="TFP2168" s="218"/>
      <c r="TFQ2168" s="218"/>
      <c r="TFR2168" s="218"/>
      <c r="TFS2168" s="218"/>
      <c r="TFT2168" s="218"/>
      <c r="TFU2168" s="218"/>
      <c r="TFV2168" s="218"/>
      <c r="TFW2168" s="218"/>
      <c r="TFX2168" s="218"/>
      <c r="TFY2168" s="218"/>
      <c r="TFZ2168" s="218"/>
      <c r="TGA2168" s="218"/>
      <c r="TGB2168" s="218"/>
      <c r="TGC2168" s="218"/>
      <c r="TGD2168" s="218"/>
      <c r="TGE2168" s="218"/>
      <c r="TGF2168" s="218"/>
      <c r="TGG2168" s="218"/>
      <c r="TGH2168" s="218"/>
      <c r="TGI2168" s="218"/>
      <c r="TGJ2168" s="218"/>
      <c r="TGK2168" s="218"/>
      <c r="TGL2168" s="218"/>
      <c r="TGM2168" s="218"/>
      <c r="TGN2168" s="218"/>
      <c r="TGO2168" s="218"/>
      <c r="TGP2168" s="218"/>
      <c r="TGQ2168" s="218"/>
      <c r="TGR2168" s="218"/>
      <c r="TGS2168" s="218"/>
      <c r="TGT2168" s="218"/>
      <c r="TGU2168" s="218"/>
      <c r="TGV2168" s="218"/>
      <c r="TGW2168" s="218"/>
      <c r="TGX2168" s="218"/>
      <c r="TGY2168" s="218"/>
      <c r="TGZ2168" s="218"/>
      <c r="THA2168" s="218"/>
      <c r="THB2168" s="218"/>
      <c r="THC2168" s="218"/>
      <c r="THD2168" s="218"/>
      <c r="THE2168" s="218"/>
      <c r="THF2168" s="218"/>
      <c r="THG2168" s="218"/>
      <c r="THH2168" s="218"/>
      <c r="THI2168" s="218"/>
      <c r="THJ2168" s="218"/>
      <c r="THK2168" s="218"/>
      <c r="THL2168" s="218"/>
      <c r="THM2168" s="218"/>
      <c r="THN2168" s="218"/>
      <c r="THO2168" s="218"/>
      <c r="THP2168" s="218"/>
      <c r="THQ2168" s="218"/>
      <c r="THR2168" s="218"/>
      <c r="THS2168" s="218"/>
      <c r="THT2168" s="218"/>
      <c r="THU2168" s="218"/>
      <c r="THV2168" s="218"/>
      <c r="THW2168" s="218"/>
      <c r="THX2168" s="218"/>
      <c r="THY2168" s="218"/>
      <c r="THZ2168" s="218"/>
      <c r="TIA2168" s="218"/>
      <c r="TIB2168" s="218"/>
      <c r="TIC2168" s="218"/>
      <c r="TID2168" s="218"/>
      <c r="TIE2168" s="218"/>
      <c r="TIF2168" s="218"/>
      <c r="TIG2168" s="218"/>
      <c r="TIH2168" s="218"/>
      <c r="TII2168" s="218"/>
      <c r="TIJ2168" s="218"/>
      <c r="TIK2168" s="218"/>
      <c r="TIL2168" s="218"/>
      <c r="TIM2168" s="218"/>
      <c r="TIN2168" s="218"/>
      <c r="TIO2168" s="218"/>
      <c r="TIP2168" s="218"/>
      <c r="TIQ2168" s="218"/>
      <c r="TIR2168" s="218"/>
      <c r="TIS2168" s="218"/>
      <c r="TIT2168" s="218"/>
      <c r="TIU2168" s="218"/>
      <c r="TIV2168" s="218"/>
      <c r="TIW2168" s="218"/>
      <c r="TIX2168" s="218"/>
      <c r="TIY2168" s="218"/>
      <c r="TIZ2168" s="218"/>
      <c r="TJA2168" s="218"/>
      <c r="TJB2168" s="218"/>
      <c r="TJC2168" s="218"/>
      <c r="TJD2168" s="218"/>
      <c r="TJE2168" s="218"/>
      <c r="TJF2168" s="218"/>
      <c r="TJG2168" s="218"/>
      <c r="TJH2168" s="218"/>
      <c r="TJI2168" s="218"/>
      <c r="TJJ2168" s="218"/>
      <c r="TJK2168" s="218"/>
      <c r="TJL2168" s="218"/>
      <c r="TJM2168" s="218"/>
      <c r="TJN2168" s="218"/>
      <c r="TJO2168" s="218"/>
      <c r="TJP2168" s="218"/>
      <c r="TJQ2168" s="218"/>
      <c r="TJR2168" s="218"/>
      <c r="TJS2168" s="218"/>
      <c r="TJT2168" s="218"/>
      <c r="TJU2168" s="218"/>
      <c r="TJV2168" s="218"/>
      <c r="TJW2168" s="218"/>
      <c r="TJX2168" s="218"/>
      <c r="TJY2168" s="218"/>
      <c r="TJZ2168" s="218"/>
      <c r="TKA2168" s="218"/>
      <c r="TKB2168" s="218"/>
      <c r="TKC2168" s="218"/>
      <c r="TKD2168" s="218"/>
      <c r="TKE2168" s="218"/>
      <c r="TKF2168" s="218"/>
      <c r="TKG2168" s="218"/>
      <c r="TKH2168" s="218"/>
      <c r="TKI2168" s="218"/>
      <c r="TKJ2168" s="218"/>
      <c r="TKK2168" s="218"/>
      <c r="TKL2168" s="218"/>
      <c r="TKM2168" s="218"/>
      <c r="TKN2168" s="218"/>
      <c r="TKO2168" s="218"/>
      <c r="TKP2168" s="218"/>
      <c r="TKQ2168" s="218"/>
      <c r="TKR2168" s="218"/>
      <c r="TKS2168" s="218"/>
      <c r="TKT2168" s="218"/>
      <c r="TKU2168" s="218"/>
      <c r="TKV2168" s="218"/>
      <c r="TKW2168" s="218"/>
      <c r="TKX2168" s="218"/>
      <c r="TKY2168" s="218"/>
      <c r="TKZ2168" s="218"/>
      <c r="TLA2168" s="218"/>
      <c r="TLB2168" s="218"/>
      <c r="TLC2168" s="218"/>
      <c r="TLD2168" s="218"/>
      <c r="TLE2168" s="218"/>
      <c r="TLF2168" s="218"/>
      <c r="TLG2168" s="218"/>
      <c r="TLH2168" s="218"/>
      <c r="TLI2168" s="218"/>
      <c r="TLJ2168" s="218"/>
      <c r="TLK2168" s="218"/>
      <c r="TLL2168" s="218"/>
      <c r="TLM2168" s="218"/>
      <c r="TLN2168" s="218"/>
      <c r="TLO2168" s="218"/>
      <c r="TLP2168" s="218"/>
      <c r="TLQ2168" s="218"/>
      <c r="TLR2168" s="218"/>
      <c r="TLS2168" s="218"/>
      <c r="TLT2168" s="218"/>
      <c r="TLU2168" s="218"/>
      <c r="TLV2168" s="218"/>
      <c r="TLW2168" s="218"/>
      <c r="TLX2168" s="218"/>
      <c r="TLY2168" s="218"/>
      <c r="TLZ2168" s="218"/>
      <c r="TMA2168" s="218"/>
      <c r="TMB2168" s="218"/>
      <c r="TMC2168" s="218"/>
      <c r="TMD2168" s="218"/>
      <c r="TME2168" s="218"/>
      <c r="TMF2168" s="218"/>
      <c r="TMG2168" s="218"/>
      <c r="TMH2168" s="218"/>
      <c r="TMI2168" s="218"/>
      <c r="TMJ2168" s="218"/>
      <c r="TMK2168" s="218"/>
      <c r="TML2168" s="218"/>
      <c r="TMM2168" s="218"/>
      <c r="TMN2168" s="218"/>
      <c r="TMO2168" s="218"/>
      <c r="TMP2168" s="218"/>
      <c r="TMQ2168" s="218"/>
      <c r="TMR2168" s="218"/>
      <c r="TMS2168" s="218"/>
      <c r="TMT2168" s="218"/>
      <c r="TMU2168" s="218"/>
      <c r="TMV2168" s="218"/>
      <c r="TMW2168" s="218"/>
      <c r="TMX2168" s="218"/>
      <c r="TMY2168" s="218"/>
      <c r="TMZ2168" s="218"/>
      <c r="TNA2168" s="218"/>
      <c r="TNB2168" s="218"/>
      <c r="TNC2168" s="218"/>
      <c r="TND2168" s="218"/>
      <c r="TNE2168" s="218"/>
      <c r="TNF2168" s="218"/>
      <c r="TNG2168" s="218"/>
      <c r="TNH2168" s="218"/>
      <c r="TNI2168" s="218"/>
      <c r="TNJ2168" s="218"/>
      <c r="TNK2168" s="218"/>
      <c r="TNL2168" s="218"/>
      <c r="TNM2168" s="218"/>
      <c r="TNN2168" s="218"/>
      <c r="TNO2168" s="218"/>
      <c r="TNP2168" s="218"/>
      <c r="TNQ2168" s="218"/>
      <c r="TNR2168" s="218"/>
      <c r="TNS2168" s="218"/>
      <c r="TNT2168" s="218"/>
      <c r="TNU2168" s="218"/>
      <c r="TNV2168" s="218"/>
      <c r="TNW2168" s="218"/>
      <c r="TNX2168" s="218"/>
      <c r="TNY2168" s="218"/>
      <c r="TNZ2168" s="218"/>
      <c r="TOA2168" s="218"/>
      <c r="TOB2168" s="218"/>
      <c r="TOC2168" s="218"/>
      <c r="TOD2168" s="218"/>
      <c r="TOE2168" s="218"/>
      <c r="TOF2168" s="218"/>
      <c r="TOG2168" s="218"/>
      <c r="TOH2168" s="218"/>
      <c r="TOI2168" s="218"/>
      <c r="TOJ2168" s="218"/>
      <c r="TOK2168" s="218"/>
      <c r="TOL2168" s="218"/>
      <c r="TOM2168" s="218"/>
      <c r="TON2168" s="218"/>
      <c r="TOO2168" s="218"/>
      <c r="TOP2168" s="218"/>
      <c r="TOQ2168" s="218"/>
      <c r="TOR2168" s="218"/>
      <c r="TOS2168" s="218"/>
      <c r="TOT2168" s="218"/>
      <c r="TOU2168" s="218"/>
      <c r="TOV2168" s="218"/>
      <c r="TOW2168" s="218"/>
      <c r="TOX2168" s="218"/>
      <c r="TOY2168" s="218"/>
      <c r="TOZ2168" s="218"/>
      <c r="TPA2168" s="218"/>
      <c r="TPB2168" s="218"/>
      <c r="TPC2168" s="218"/>
      <c r="TPD2168" s="218"/>
      <c r="TPE2168" s="218"/>
      <c r="TPF2168" s="218"/>
      <c r="TPG2168" s="218"/>
      <c r="TPH2168" s="218"/>
      <c r="TPI2168" s="218"/>
      <c r="TPJ2168" s="218"/>
      <c r="TPK2168" s="218"/>
      <c r="TPL2168" s="218"/>
      <c r="TPM2168" s="218"/>
      <c r="TPN2168" s="218"/>
      <c r="TPO2168" s="218"/>
      <c r="TPP2168" s="218"/>
      <c r="TPQ2168" s="218"/>
      <c r="TPR2168" s="218"/>
      <c r="TPS2168" s="218"/>
      <c r="TPT2168" s="218"/>
      <c r="TPU2168" s="218"/>
      <c r="TPV2168" s="218"/>
      <c r="TPW2168" s="218"/>
      <c r="TPX2168" s="218"/>
      <c r="TPY2168" s="218"/>
      <c r="TPZ2168" s="218"/>
      <c r="TQA2168" s="218"/>
      <c r="TQB2168" s="218"/>
      <c r="TQC2168" s="218"/>
      <c r="TQD2168" s="218"/>
      <c r="TQE2168" s="218"/>
      <c r="TQF2168" s="218"/>
      <c r="TQG2168" s="218"/>
      <c r="TQH2168" s="218"/>
      <c r="TQI2168" s="218"/>
      <c r="TQJ2168" s="218"/>
      <c r="TQK2168" s="218"/>
      <c r="TQL2168" s="218"/>
      <c r="TQM2168" s="218"/>
      <c r="TQN2168" s="218"/>
      <c r="TQO2168" s="218"/>
      <c r="TQP2168" s="218"/>
      <c r="TQQ2168" s="218"/>
      <c r="TQR2168" s="218"/>
      <c r="TQS2168" s="218"/>
      <c r="TQT2168" s="218"/>
      <c r="TQU2168" s="218"/>
      <c r="TQV2168" s="218"/>
      <c r="TQW2168" s="218"/>
      <c r="TQX2168" s="218"/>
      <c r="TQY2168" s="218"/>
      <c r="TQZ2168" s="218"/>
      <c r="TRA2168" s="218"/>
      <c r="TRB2168" s="218"/>
      <c r="TRC2168" s="218"/>
      <c r="TRD2168" s="218"/>
      <c r="TRE2168" s="218"/>
      <c r="TRF2168" s="218"/>
      <c r="TRG2168" s="218"/>
      <c r="TRH2168" s="218"/>
      <c r="TRI2168" s="218"/>
      <c r="TRJ2168" s="218"/>
      <c r="TRK2168" s="218"/>
      <c r="TRL2168" s="218"/>
      <c r="TRM2168" s="218"/>
      <c r="TRN2168" s="218"/>
      <c r="TRO2168" s="218"/>
      <c r="TRP2168" s="218"/>
      <c r="TRQ2168" s="218"/>
      <c r="TRR2168" s="218"/>
      <c r="TRS2168" s="218"/>
      <c r="TRT2168" s="218"/>
      <c r="TRU2168" s="218"/>
      <c r="TRV2168" s="218"/>
      <c r="TRW2168" s="218"/>
      <c r="TRX2168" s="218"/>
      <c r="TRY2168" s="218"/>
      <c r="TRZ2168" s="218"/>
      <c r="TSA2168" s="218"/>
      <c r="TSB2168" s="218"/>
      <c r="TSC2168" s="218"/>
      <c r="TSD2168" s="218"/>
      <c r="TSE2168" s="218"/>
      <c r="TSF2168" s="218"/>
      <c r="TSG2168" s="218"/>
      <c r="TSH2168" s="218"/>
      <c r="TSI2168" s="218"/>
      <c r="TSJ2168" s="218"/>
      <c r="TSK2168" s="218"/>
      <c r="TSL2168" s="218"/>
      <c r="TSM2168" s="218"/>
      <c r="TSN2168" s="218"/>
      <c r="TSO2168" s="218"/>
      <c r="TSP2168" s="218"/>
      <c r="TSQ2168" s="218"/>
      <c r="TSR2168" s="218"/>
      <c r="TSS2168" s="218"/>
      <c r="TST2168" s="218"/>
      <c r="TSU2168" s="218"/>
      <c r="TSV2168" s="218"/>
      <c r="TSW2168" s="218"/>
      <c r="TSX2168" s="218"/>
      <c r="TSY2168" s="218"/>
      <c r="TSZ2168" s="218"/>
      <c r="TTA2168" s="218"/>
      <c r="TTB2168" s="218"/>
      <c r="TTC2168" s="218"/>
      <c r="TTD2168" s="218"/>
      <c r="TTE2168" s="218"/>
      <c r="TTF2168" s="218"/>
      <c r="TTG2168" s="218"/>
      <c r="TTH2168" s="218"/>
      <c r="TTI2168" s="218"/>
      <c r="TTJ2168" s="218"/>
      <c r="TTK2168" s="218"/>
      <c r="TTL2168" s="218"/>
      <c r="TTM2168" s="218"/>
      <c r="TTN2168" s="218"/>
      <c r="TTO2168" s="218"/>
      <c r="TTP2168" s="218"/>
      <c r="TTQ2168" s="218"/>
      <c r="TTR2168" s="218"/>
      <c r="TTS2168" s="218"/>
      <c r="TTT2168" s="218"/>
      <c r="TTU2168" s="218"/>
      <c r="TTV2168" s="218"/>
      <c r="TTW2168" s="218"/>
      <c r="TTX2168" s="218"/>
      <c r="TTY2168" s="218"/>
      <c r="TTZ2168" s="218"/>
      <c r="TUA2168" s="218"/>
      <c r="TUB2168" s="218"/>
      <c r="TUC2168" s="218"/>
      <c r="TUD2168" s="218"/>
      <c r="TUE2168" s="218"/>
      <c r="TUF2168" s="218"/>
      <c r="TUG2168" s="218"/>
      <c r="TUH2168" s="218"/>
      <c r="TUI2168" s="218"/>
      <c r="TUJ2168" s="218"/>
      <c r="TUK2168" s="218"/>
      <c r="TUL2168" s="218"/>
      <c r="TUM2168" s="218"/>
      <c r="TUN2168" s="218"/>
      <c r="TUO2168" s="218"/>
      <c r="TUP2168" s="218"/>
      <c r="TUQ2168" s="218"/>
      <c r="TUR2168" s="218"/>
      <c r="TUS2168" s="218"/>
      <c r="TUT2168" s="218"/>
      <c r="TUU2168" s="218"/>
      <c r="TUV2168" s="218"/>
      <c r="TUW2168" s="218"/>
      <c r="TUX2168" s="218"/>
      <c r="TUY2168" s="218"/>
      <c r="TUZ2168" s="218"/>
      <c r="TVA2168" s="218"/>
      <c r="TVB2168" s="218"/>
      <c r="TVC2168" s="218"/>
      <c r="TVD2168" s="218"/>
      <c r="TVE2168" s="218"/>
      <c r="TVF2168" s="218"/>
      <c r="TVG2168" s="218"/>
      <c r="TVH2168" s="218"/>
      <c r="TVI2168" s="218"/>
      <c r="TVJ2168" s="218"/>
      <c r="TVK2168" s="218"/>
      <c r="TVL2168" s="218"/>
      <c r="TVM2168" s="218"/>
      <c r="TVN2168" s="218"/>
      <c r="TVO2168" s="218"/>
      <c r="TVP2168" s="218"/>
      <c r="TVQ2168" s="218"/>
      <c r="TVR2168" s="218"/>
      <c r="TVS2168" s="218"/>
      <c r="TVT2168" s="218"/>
      <c r="TVU2168" s="218"/>
      <c r="TVV2168" s="218"/>
      <c r="TVW2168" s="218"/>
      <c r="TVX2168" s="218"/>
      <c r="TVY2168" s="218"/>
      <c r="TVZ2168" s="218"/>
      <c r="TWA2168" s="218"/>
      <c r="TWB2168" s="218"/>
      <c r="TWC2168" s="218"/>
      <c r="TWD2168" s="218"/>
      <c r="TWE2168" s="218"/>
      <c r="TWF2168" s="218"/>
      <c r="TWG2168" s="218"/>
      <c r="TWH2168" s="218"/>
      <c r="TWI2168" s="218"/>
      <c r="TWJ2168" s="218"/>
      <c r="TWK2168" s="218"/>
      <c r="TWL2168" s="218"/>
      <c r="TWM2168" s="218"/>
      <c r="TWN2168" s="218"/>
      <c r="TWO2168" s="218"/>
      <c r="TWP2168" s="218"/>
      <c r="TWQ2168" s="218"/>
      <c r="TWR2168" s="218"/>
      <c r="TWS2168" s="218"/>
      <c r="TWT2168" s="218"/>
      <c r="TWU2168" s="218"/>
      <c r="TWV2168" s="218"/>
      <c r="TWW2168" s="218"/>
      <c r="TWX2168" s="218"/>
      <c r="TWY2168" s="218"/>
      <c r="TWZ2168" s="218"/>
      <c r="TXA2168" s="218"/>
      <c r="TXB2168" s="218"/>
      <c r="TXC2168" s="218"/>
      <c r="TXD2168" s="218"/>
      <c r="TXE2168" s="218"/>
      <c r="TXF2168" s="218"/>
      <c r="TXG2168" s="218"/>
      <c r="TXH2168" s="218"/>
      <c r="TXI2168" s="218"/>
      <c r="TXJ2168" s="218"/>
      <c r="TXK2168" s="218"/>
      <c r="TXL2168" s="218"/>
      <c r="TXM2168" s="218"/>
      <c r="TXN2168" s="218"/>
      <c r="TXO2168" s="218"/>
      <c r="TXP2168" s="218"/>
      <c r="TXQ2168" s="218"/>
      <c r="TXR2168" s="218"/>
      <c r="TXS2168" s="218"/>
      <c r="TXT2168" s="218"/>
      <c r="TXU2168" s="218"/>
      <c r="TXV2168" s="218"/>
      <c r="TXW2168" s="218"/>
      <c r="TXX2168" s="218"/>
      <c r="TXY2168" s="218"/>
      <c r="TXZ2168" s="218"/>
      <c r="TYA2168" s="218"/>
      <c r="TYB2168" s="218"/>
      <c r="TYC2168" s="218"/>
      <c r="TYD2168" s="218"/>
      <c r="TYE2168" s="218"/>
      <c r="TYF2168" s="218"/>
      <c r="TYG2168" s="218"/>
      <c r="TYH2168" s="218"/>
      <c r="TYI2168" s="218"/>
      <c r="TYJ2168" s="218"/>
      <c r="TYK2168" s="218"/>
      <c r="TYL2168" s="218"/>
      <c r="TYM2168" s="218"/>
      <c r="TYN2168" s="218"/>
      <c r="TYO2168" s="218"/>
      <c r="TYP2168" s="218"/>
      <c r="TYQ2168" s="218"/>
      <c r="TYR2168" s="218"/>
      <c r="TYS2168" s="218"/>
      <c r="TYT2168" s="218"/>
      <c r="TYU2168" s="218"/>
      <c r="TYV2168" s="218"/>
      <c r="TYW2168" s="218"/>
      <c r="TYX2168" s="218"/>
      <c r="TYY2168" s="218"/>
      <c r="TYZ2168" s="218"/>
      <c r="TZA2168" s="218"/>
      <c r="TZB2168" s="218"/>
      <c r="TZC2168" s="218"/>
      <c r="TZD2168" s="218"/>
      <c r="TZE2168" s="218"/>
      <c r="TZF2168" s="218"/>
      <c r="TZG2168" s="218"/>
      <c r="TZH2168" s="218"/>
      <c r="TZI2168" s="218"/>
      <c r="TZJ2168" s="218"/>
      <c r="TZK2168" s="218"/>
      <c r="TZL2168" s="218"/>
      <c r="TZM2168" s="218"/>
      <c r="TZN2168" s="218"/>
      <c r="TZO2168" s="218"/>
      <c r="TZP2168" s="218"/>
      <c r="TZQ2168" s="218"/>
      <c r="TZR2168" s="218"/>
      <c r="TZS2168" s="218"/>
      <c r="TZT2168" s="218"/>
      <c r="TZU2168" s="218"/>
      <c r="TZV2168" s="218"/>
      <c r="TZW2168" s="218"/>
      <c r="TZX2168" s="218"/>
      <c r="TZY2168" s="218"/>
      <c r="TZZ2168" s="218"/>
      <c r="UAA2168" s="218"/>
      <c r="UAB2168" s="218"/>
      <c r="UAC2168" s="218"/>
      <c r="UAD2168" s="218"/>
      <c r="UAE2168" s="218"/>
      <c r="UAF2168" s="218"/>
      <c r="UAG2168" s="218"/>
      <c r="UAH2168" s="218"/>
      <c r="UAI2168" s="218"/>
      <c r="UAJ2168" s="218"/>
      <c r="UAK2168" s="218"/>
      <c r="UAL2168" s="218"/>
      <c r="UAM2168" s="218"/>
      <c r="UAN2168" s="218"/>
      <c r="UAO2168" s="218"/>
      <c r="UAP2168" s="218"/>
      <c r="UAQ2168" s="218"/>
      <c r="UAR2168" s="218"/>
      <c r="UAS2168" s="218"/>
      <c r="UAT2168" s="218"/>
      <c r="UAU2168" s="218"/>
      <c r="UAV2168" s="218"/>
      <c r="UAW2168" s="218"/>
      <c r="UAX2168" s="218"/>
      <c r="UAY2168" s="218"/>
      <c r="UAZ2168" s="218"/>
      <c r="UBA2168" s="218"/>
      <c r="UBB2168" s="218"/>
      <c r="UBC2168" s="218"/>
      <c r="UBD2168" s="218"/>
      <c r="UBE2168" s="218"/>
      <c r="UBF2168" s="218"/>
      <c r="UBG2168" s="218"/>
      <c r="UBH2168" s="218"/>
      <c r="UBI2168" s="218"/>
      <c r="UBJ2168" s="218"/>
      <c r="UBK2168" s="218"/>
      <c r="UBL2168" s="218"/>
      <c r="UBM2168" s="218"/>
      <c r="UBN2168" s="218"/>
      <c r="UBO2168" s="218"/>
      <c r="UBP2168" s="218"/>
      <c r="UBQ2168" s="218"/>
      <c r="UBR2168" s="218"/>
      <c r="UBS2168" s="218"/>
      <c r="UBT2168" s="218"/>
      <c r="UBU2168" s="218"/>
      <c r="UBV2168" s="218"/>
      <c r="UBW2168" s="218"/>
      <c r="UBX2168" s="218"/>
      <c r="UBY2168" s="218"/>
      <c r="UBZ2168" s="218"/>
      <c r="UCA2168" s="218"/>
      <c r="UCB2168" s="218"/>
      <c r="UCC2168" s="218"/>
      <c r="UCD2168" s="218"/>
      <c r="UCE2168" s="218"/>
      <c r="UCF2168" s="218"/>
      <c r="UCG2168" s="218"/>
      <c r="UCH2168" s="218"/>
      <c r="UCI2168" s="218"/>
      <c r="UCJ2168" s="218"/>
      <c r="UCK2168" s="218"/>
      <c r="UCL2168" s="218"/>
      <c r="UCM2168" s="218"/>
      <c r="UCN2168" s="218"/>
      <c r="UCO2168" s="218"/>
      <c r="UCP2168" s="218"/>
      <c r="UCQ2168" s="218"/>
      <c r="UCR2168" s="218"/>
      <c r="UCS2168" s="218"/>
      <c r="UCT2168" s="218"/>
      <c r="UCU2168" s="218"/>
      <c r="UCV2168" s="218"/>
      <c r="UCW2168" s="218"/>
      <c r="UCX2168" s="218"/>
      <c r="UCY2168" s="218"/>
      <c r="UCZ2168" s="218"/>
      <c r="UDA2168" s="218"/>
      <c r="UDB2168" s="218"/>
      <c r="UDC2168" s="218"/>
      <c r="UDD2168" s="218"/>
      <c r="UDE2168" s="218"/>
      <c r="UDF2168" s="218"/>
      <c r="UDG2168" s="218"/>
      <c r="UDH2168" s="218"/>
      <c r="UDI2168" s="218"/>
      <c r="UDJ2168" s="218"/>
      <c r="UDK2168" s="218"/>
      <c r="UDL2168" s="218"/>
      <c r="UDM2168" s="218"/>
      <c r="UDN2168" s="218"/>
      <c r="UDO2168" s="218"/>
      <c r="UDP2168" s="218"/>
      <c r="UDQ2168" s="218"/>
      <c r="UDR2168" s="218"/>
      <c r="UDS2168" s="218"/>
      <c r="UDT2168" s="218"/>
      <c r="UDU2168" s="218"/>
      <c r="UDV2168" s="218"/>
      <c r="UDW2168" s="218"/>
      <c r="UDX2168" s="218"/>
      <c r="UDY2168" s="218"/>
      <c r="UDZ2168" s="218"/>
      <c r="UEA2168" s="218"/>
      <c r="UEB2168" s="218"/>
      <c r="UEC2168" s="218"/>
      <c r="UED2168" s="218"/>
      <c r="UEE2168" s="218"/>
      <c r="UEF2168" s="218"/>
      <c r="UEG2168" s="218"/>
      <c r="UEH2168" s="218"/>
      <c r="UEI2168" s="218"/>
      <c r="UEJ2168" s="218"/>
      <c r="UEK2168" s="218"/>
      <c r="UEL2168" s="218"/>
      <c r="UEM2168" s="218"/>
      <c r="UEN2168" s="218"/>
      <c r="UEO2168" s="218"/>
      <c r="UEP2168" s="218"/>
      <c r="UEQ2168" s="218"/>
      <c r="UER2168" s="218"/>
      <c r="UES2168" s="218"/>
      <c r="UET2168" s="218"/>
      <c r="UEU2168" s="218"/>
      <c r="UEV2168" s="218"/>
      <c r="UEW2168" s="218"/>
      <c r="UEX2168" s="218"/>
      <c r="UEY2168" s="218"/>
      <c r="UEZ2168" s="218"/>
      <c r="UFA2168" s="218"/>
      <c r="UFB2168" s="218"/>
      <c r="UFC2168" s="218"/>
      <c r="UFD2168" s="218"/>
      <c r="UFE2168" s="218"/>
      <c r="UFF2168" s="218"/>
      <c r="UFG2168" s="218"/>
      <c r="UFH2168" s="218"/>
      <c r="UFI2168" s="218"/>
      <c r="UFJ2168" s="218"/>
      <c r="UFK2168" s="218"/>
      <c r="UFL2168" s="218"/>
      <c r="UFM2168" s="218"/>
      <c r="UFN2168" s="218"/>
      <c r="UFO2168" s="218"/>
      <c r="UFP2168" s="218"/>
      <c r="UFQ2168" s="218"/>
      <c r="UFR2168" s="218"/>
      <c r="UFS2168" s="218"/>
      <c r="UFT2168" s="218"/>
      <c r="UFU2168" s="218"/>
      <c r="UFV2168" s="218"/>
      <c r="UFW2168" s="218"/>
      <c r="UFX2168" s="218"/>
      <c r="UFY2168" s="218"/>
      <c r="UFZ2168" s="218"/>
      <c r="UGA2168" s="218"/>
      <c r="UGB2168" s="218"/>
      <c r="UGC2168" s="218"/>
      <c r="UGD2168" s="218"/>
      <c r="UGE2168" s="218"/>
      <c r="UGF2168" s="218"/>
      <c r="UGG2168" s="218"/>
      <c r="UGH2168" s="218"/>
      <c r="UGI2168" s="218"/>
      <c r="UGJ2168" s="218"/>
      <c r="UGK2168" s="218"/>
      <c r="UGL2168" s="218"/>
      <c r="UGM2168" s="218"/>
      <c r="UGN2168" s="218"/>
      <c r="UGO2168" s="218"/>
      <c r="UGP2168" s="218"/>
      <c r="UGQ2168" s="218"/>
      <c r="UGR2168" s="218"/>
      <c r="UGS2168" s="218"/>
      <c r="UGT2168" s="218"/>
      <c r="UGU2168" s="218"/>
      <c r="UGV2168" s="218"/>
      <c r="UGW2168" s="218"/>
      <c r="UGX2168" s="218"/>
      <c r="UGY2168" s="218"/>
      <c r="UGZ2168" s="218"/>
      <c r="UHA2168" s="218"/>
      <c r="UHB2168" s="218"/>
      <c r="UHC2168" s="218"/>
      <c r="UHD2168" s="218"/>
      <c r="UHE2168" s="218"/>
      <c r="UHF2168" s="218"/>
      <c r="UHG2168" s="218"/>
      <c r="UHH2168" s="218"/>
      <c r="UHI2168" s="218"/>
      <c r="UHJ2168" s="218"/>
      <c r="UHK2168" s="218"/>
      <c r="UHL2168" s="218"/>
      <c r="UHM2168" s="218"/>
      <c r="UHN2168" s="218"/>
      <c r="UHO2168" s="218"/>
      <c r="UHP2168" s="218"/>
      <c r="UHQ2168" s="218"/>
      <c r="UHR2168" s="218"/>
      <c r="UHS2168" s="218"/>
      <c r="UHT2168" s="218"/>
      <c r="UHU2168" s="218"/>
      <c r="UHV2168" s="218"/>
      <c r="UHW2168" s="218"/>
      <c r="UHX2168" s="218"/>
      <c r="UHY2168" s="218"/>
      <c r="UHZ2168" s="218"/>
      <c r="UIA2168" s="218"/>
      <c r="UIB2168" s="218"/>
      <c r="UIC2168" s="218"/>
      <c r="UID2168" s="218"/>
      <c r="UIE2168" s="218"/>
      <c r="UIF2168" s="218"/>
      <c r="UIG2168" s="218"/>
      <c r="UIH2168" s="218"/>
      <c r="UII2168" s="218"/>
      <c r="UIJ2168" s="218"/>
      <c r="UIK2168" s="218"/>
      <c r="UIL2168" s="218"/>
      <c r="UIM2168" s="218"/>
      <c r="UIN2168" s="218"/>
      <c r="UIO2168" s="218"/>
      <c r="UIP2168" s="218"/>
      <c r="UIQ2168" s="218"/>
      <c r="UIR2168" s="218"/>
      <c r="UIS2168" s="218"/>
      <c r="UIT2168" s="218"/>
      <c r="UIU2168" s="218"/>
      <c r="UIV2168" s="218"/>
      <c r="UIW2168" s="218"/>
      <c r="UIX2168" s="218"/>
      <c r="UIY2168" s="218"/>
      <c r="UIZ2168" s="218"/>
      <c r="UJA2168" s="218"/>
      <c r="UJB2168" s="218"/>
      <c r="UJC2168" s="218"/>
      <c r="UJD2168" s="218"/>
      <c r="UJE2168" s="218"/>
      <c r="UJF2168" s="218"/>
      <c r="UJG2168" s="218"/>
      <c r="UJH2168" s="218"/>
      <c r="UJI2168" s="218"/>
      <c r="UJJ2168" s="218"/>
      <c r="UJK2168" s="218"/>
      <c r="UJL2168" s="218"/>
      <c r="UJM2168" s="218"/>
      <c r="UJN2168" s="218"/>
      <c r="UJO2168" s="218"/>
      <c r="UJP2168" s="218"/>
      <c r="UJQ2168" s="218"/>
      <c r="UJR2168" s="218"/>
      <c r="UJS2168" s="218"/>
      <c r="UJT2168" s="218"/>
      <c r="UJU2168" s="218"/>
      <c r="UJV2168" s="218"/>
      <c r="UJW2168" s="218"/>
      <c r="UJX2168" s="218"/>
      <c r="UJY2168" s="218"/>
      <c r="UJZ2168" s="218"/>
      <c r="UKA2168" s="218"/>
      <c r="UKB2168" s="218"/>
      <c r="UKC2168" s="218"/>
      <c r="UKD2168" s="218"/>
      <c r="UKE2168" s="218"/>
      <c r="UKF2168" s="218"/>
      <c r="UKG2168" s="218"/>
      <c r="UKH2168" s="218"/>
      <c r="UKI2168" s="218"/>
      <c r="UKJ2168" s="218"/>
      <c r="UKK2168" s="218"/>
      <c r="UKL2168" s="218"/>
      <c r="UKM2168" s="218"/>
      <c r="UKN2168" s="218"/>
      <c r="UKO2168" s="218"/>
      <c r="UKP2168" s="218"/>
      <c r="UKQ2168" s="218"/>
      <c r="UKR2168" s="218"/>
      <c r="UKS2168" s="218"/>
      <c r="UKT2168" s="218"/>
      <c r="UKU2168" s="218"/>
      <c r="UKV2168" s="218"/>
      <c r="UKW2168" s="218"/>
      <c r="UKX2168" s="218"/>
      <c r="UKY2168" s="218"/>
      <c r="UKZ2168" s="218"/>
      <c r="ULA2168" s="218"/>
      <c r="ULB2168" s="218"/>
      <c r="ULC2168" s="218"/>
      <c r="ULD2168" s="218"/>
      <c r="ULE2168" s="218"/>
      <c r="ULF2168" s="218"/>
      <c r="ULG2168" s="218"/>
      <c r="ULH2168" s="218"/>
      <c r="ULI2168" s="218"/>
      <c r="ULJ2168" s="218"/>
      <c r="ULK2168" s="218"/>
      <c r="ULL2168" s="218"/>
      <c r="ULM2168" s="218"/>
      <c r="ULN2168" s="218"/>
      <c r="ULO2168" s="218"/>
      <c r="ULP2168" s="218"/>
      <c r="ULQ2168" s="218"/>
      <c r="ULR2168" s="218"/>
      <c r="ULS2168" s="218"/>
      <c r="ULT2168" s="218"/>
      <c r="ULU2168" s="218"/>
      <c r="ULV2168" s="218"/>
      <c r="ULW2168" s="218"/>
      <c r="ULX2168" s="218"/>
      <c r="ULY2168" s="218"/>
      <c r="ULZ2168" s="218"/>
      <c r="UMA2168" s="218"/>
      <c r="UMB2168" s="218"/>
      <c r="UMC2168" s="218"/>
      <c r="UMD2168" s="218"/>
      <c r="UME2168" s="218"/>
      <c r="UMF2168" s="218"/>
      <c r="UMG2168" s="218"/>
      <c r="UMH2168" s="218"/>
      <c r="UMI2168" s="218"/>
      <c r="UMJ2168" s="218"/>
      <c r="UMK2168" s="218"/>
      <c r="UML2168" s="218"/>
      <c r="UMM2168" s="218"/>
      <c r="UMN2168" s="218"/>
      <c r="UMO2168" s="218"/>
      <c r="UMP2168" s="218"/>
      <c r="UMQ2168" s="218"/>
      <c r="UMR2168" s="218"/>
      <c r="UMS2168" s="218"/>
      <c r="UMT2168" s="218"/>
      <c r="UMU2168" s="218"/>
      <c r="UMV2168" s="218"/>
      <c r="UMW2168" s="218"/>
      <c r="UMX2168" s="218"/>
      <c r="UMY2168" s="218"/>
      <c r="UMZ2168" s="218"/>
      <c r="UNA2168" s="218"/>
      <c r="UNB2168" s="218"/>
      <c r="UNC2168" s="218"/>
      <c r="UND2168" s="218"/>
      <c r="UNE2168" s="218"/>
      <c r="UNF2168" s="218"/>
      <c r="UNG2168" s="218"/>
      <c r="UNH2168" s="218"/>
      <c r="UNI2168" s="218"/>
      <c r="UNJ2168" s="218"/>
      <c r="UNK2168" s="218"/>
      <c r="UNL2168" s="218"/>
      <c r="UNM2168" s="218"/>
      <c r="UNN2168" s="218"/>
      <c r="UNO2168" s="218"/>
      <c r="UNP2168" s="218"/>
      <c r="UNQ2168" s="218"/>
      <c r="UNR2168" s="218"/>
      <c r="UNS2168" s="218"/>
      <c r="UNT2168" s="218"/>
      <c r="UNU2168" s="218"/>
      <c r="UNV2168" s="218"/>
      <c r="UNW2168" s="218"/>
      <c r="UNX2168" s="218"/>
      <c r="UNY2168" s="218"/>
      <c r="UNZ2168" s="218"/>
      <c r="UOA2168" s="218"/>
      <c r="UOB2168" s="218"/>
      <c r="UOC2168" s="218"/>
      <c r="UOD2168" s="218"/>
      <c r="UOE2168" s="218"/>
      <c r="UOF2168" s="218"/>
      <c r="UOG2168" s="218"/>
      <c r="UOH2168" s="218"/>
      <c r="UOI2168" s="218"/>
      <c r="UOJ2168" s="218"/>
      <c r="UOK2168" s="218"/>
      <c r="UOL2168" s="218"/>
      <c r="UOM2168" s="218"/>
      <c r="UON2168" s="218"/>
      <c r="UOO2168" s="218"/>
      <c r="UOP2168" s="218"/>
      <c r="UOQ2168" s="218"/>
      <c r="UOR2168" s="218"/>
      <c r="UOS2168" s="218"/>
      <c r="UOT2168" s="218"/>
      <c r="UOU2168" s="218"/>
      <c r="UOV2168" s="218"/>
      <c r="UOW2168" s="218"/>
      <c r="UOX2168" s="218"/>
      <c r="UOY2168" s="218"/>
      <c r="UOZ2168" s="218"/>
      <c r="UPA2168" s="218"/>
      <c r="UPB2168" s="218"/>
      <c r="UPC2168" s="218"/>
      <c r="UPD2168" s="218"/>
      <c r="UPE2168" s="218"/>
      <c r="UPF2168" s="218"/>
      <c r="UPG2168" s="218"/>
      <c r="UPH2168" s="218"/>
      <c r="UPI2168" s="218"/>
      <c r="UPJ2168" s="218"/>
      <c r="UPK2168" s="218"/>
      <c r="UPL2168" s="218"/>
      <c r="UPM2168" s="218"/>
      <c r="UPN2168" s="218"/>
      <c r="UPO2168" s="218"/>
      <c r="UPP2168" s="218"/>
      <c r="UPQ2168" s="218"/>
      <c r="UPR2168" s="218"/>
      <c r="UPS2168" s="218"/>
      <c r="UPT2168" s="218"/>
      <c r="UPU2168" s="218"/>
      <c r="UPV2168" s="218"/>
      <c r="UPW2168" s="218"/>
      <c r="UPX2168" s="218"/>
      <c r="UPY2168" s="218"/>
      <c r="UPZ2168" s="218"/>
      <c r="UQA2168" s="218"/>
      <c r="UQB2168" s="218"/>
      <c r="UQC2168" s="218"/>
      <c r="UQD2168" s="218"/>
      <c r="UQE2168" s="218"/>
      <c r="UQF2168" s="218"/>
      <c r="UQG2168" s="218"/>
      <c r="UQH2168" s="218"/>
      <c r="UQI2168" s="218"/>
      <c r="UQJ2168" s="218"/>
      <c r="UQK2168" s="218"/>
      <c r="UQL2168" s="218"/>
      <c r="UQM2168" s="218"/>
      <c r="UQN2168" s="218"/>
      <c r="UQO2168" s="218"/>
      <c r="UQP2168" s="218"/>
      <c r="UQQ2168" s="218"/>
      <c r="UQR2168" s="218"/>
      <c r="UQS2168" s="218"/>
      <c r="UQT2168" s="218"/>
      <c r="UQU2168" s="218"/>
      <c r="UQV2168" s="218"/>
      <c r="UQW2168" s="218"/>
      <c r="UQX2168" s="218"/>
      <c r="UQY2168" s="218"/>
      <c r="UQZ2168" s="218"/>
      <c r="URA2168" s="218"/>
      <c r="URB2168" s="218"/>
      <c r="URC2168" s="218"/>
      <c r="URD2168" s="218"/>
      <c r="URE2168" s="218"/>
      <c r="URF2168" s="218"/>
      <c r="URG2168" s="218"/>
      <c r="URH2168" s="218"/>
      <c r="URI2168" s="218"/>
      <c r="URJ2168" s="218"/>
      <c r="URK2168" s="218"/>
      <c r="URL2168" s="218"/>
      <c r="URM2168" s="218"/>
      <c r="URN2168" s="218"/>
      <c r="URO2168" s="218"/>
      <c r="URP2168" s="218"/>
      <c r="URQ2168" s="218"/>
      <c r="URR2168" s="218"/>
      <c r="URS2168" s="218"/>
      <c r="URT2168" s="218"/>
      <c r="URU2168" s="218"/>
      <c r="URV2168" s="218"/>
      <c r="URW2168" s="218"/>
      <c r="URX2168" s="218"/>
      <c r="URY2168" s="218"/>
      <c r="URZ2168" s="218"/>
      <c r="USA2168" s="218"/>
      <c r="USB2168" s="218"/>
      <c r="USC2168" s="218"/>
      <c r="USD2168" s="218"/>
      <c r="USE2168" s="218"/>
      <c r="USF2168" s="218"/>
      <c r="USG2168" s="218"/>
      <c r="USH2168" s="218"/>
      <c r="USI2168" s="218"/>
      <c r="USJ2168" s="218"/>
      <c r="USK2168" s="218"/>
      <c r="USL2168" s="218"/>
      <c r="USM2168" s="218"/>
      <c r="USN2168" s="218"/>
      <c r="USO2168" s="218"/>
      <c r="USP2168" s="218"/>
      <c r="USQ2168" s="218"/>
      <c r="USR2168" s="218"/>
      <c r="USS2168" s="218"/>
      <c r="UST2168" s="218"/>
      <c r="USU2168" s="218"/>
      <c r="USV2168" s="218"/>
      <c r="USW2168" s="218"/>
      <c r="USX2168" s="218"/>
      <c r="USY2168" s="218"/>
      <c r="USZ2168" s="218"/>
      <c r="UTA2168" s="218"/>
      <c r="UTB2168" s="218"/>
      <c r="UTC2168" s="218"/>
      <c r="UTD2168" s="218"/>
      <c r="UTE2168" s="218"/>
      <c r="UTF2168" s="218"/>
      <c r="UTG2168" s="218"/>
      <c r="UTH2168" s="218"/>
      <c r="UTI2168" s="218"/>
      <c r="UTJ2168" s="218"/>
      <c r="UTK2168" s="218"/>
      <c r="UTL2168" s="218"/>
      <c r="UTM2168" s="218"/>
      <c r="UTN2168" s="218"/>
      <c r="UTO2168" s="218"/>
      <c r="UTP2168" s="218"/>
      <c r="UTQ2168" s="218"/>
      <c r="UTR2168" s="218"/>
      <c r="UTS2168" s="218"/>
      <c r="UTT2168" s="218"/>
      <c r="UTU2168" s="218"/>
      <c r="UTV2168" s="218"/>
      <c r="UTW2168" s="218"/>
      <c r="UTX2168" s="218"/>
      <c r="UTY2168" s="218"/>
      <c r="UTZ2168" s="218"/>
      <c r="UUA2168" s="218"/>
      <c r="UUB2168" s="218"/>
      <c r="UUC2168" s="218"/>
      <c r="UUD2168" s="218"/>
      <c r="UUE2168" s="218"/>
      <c r="UUF2168" s="218"/>
      <c r="UUG2168" s="218"/>
      <c r="UUH2168" s="218"/>
      <c r="UUI2168" s="218"/>
      <c r="UUJ2168" s="218"/>
      <c r="UUK2168" s="218"/>
      <c r="UUL2168" s="218"/>
      <c r="UUM2168" s="218"/>
      <c r="UUN2168" s="218"/>
      <c r="UUO2168" s="218"/>
      <c r="UUP2168" s="218"/>
      <c r="UUQ2168" s="218"/>
      <c r="UUR2168" s="218"/>
      <c r="UUS2168" s="218"/>
      <c r="UUT2168" s="218"/>
      <c r="UUU2168" s="218"/>
      <c r="UUV2168" s="218"/>
      <c r="UUW2168" s="218"/>
      <c r="UUX2168" s="218"/>
      <c r="UUY2168" s="218"/>
      <c r="UUZ2168" s="218"/>
      <c r="UVA2168" s="218"/>
      <c r="UVB2168" s="218"/>
      <c r="UVC2168" s="218"/>
      <c r="UVD2168" s="218"/>
      <c r="UVE2168" s="218"/>
      <c r="UVF2168" s="218"/>
      <c r="UVG2168" s="218"/>
      <c r="UVH2168" s="218"/>
      <c r="UVI2168" s="218"/>
      <c r="UVJ2168" s="218"/>
      <c r="UVK2168" s="218"/>
      <c r="UVL2168" s="218"/>
      <c r="UVM2168" s="218"/>
      <c r="UVN2168" s="218"/>
      <c r="UVO2168" s="218"/>
      <c r="UVP2168" s="218"/>
      <c r="UVQ2168" s="218"/>
      <c r="UVR2168" s="218"/>
      <c r="UVS2168" s="218"/>
      <c r="UVT2168" s="218"/>
      <c r="UVU2168" s="218"/>
      <c r="UVV2168" s="218"/>
      <c r="UVW2168" s="218"/>
      <c r="UVX2168" s="218"/>
      <c r="UVY2168" s="218"/>
      <c r="UVZ2168" s="218"/>
      <c r="UWA2168" s="218"/>
      <c r="UWB2168" s="218"/>
      <c r="UWC2168" s="218"/>
      <c r="UWD2168" s="218"/>
      <c r="UWE2168" s="218"/>
      <c r="UWF2168" s="218"/>
      <c r="UWG2168" s="218"/>
      <c r="UWH2168" s="218"/>
      <c r="UWI2168" s="218"/>
      <c r="UWJ2168" s="218"/>
      <c r="UWK2168" s="218"/>
      <c r="UWL2168" s="218"/>
      <c r="UWM2168" s="218"/>
      <c r="UWN2168" s="218"/>
      <c r="UWO2168" s="218"/>
      <c r="UWP2168" s="218"/>
      <c r="UWQ2168" s="218"/>
      <c r="UWR2168" s="218"/>
      <c r="UWS2168" s="218"/>
      <c r="UWT2168" s="218"/>
      <c r="UWU2168" s="218"/>
      <c r="UWV2168" s="218"/>
      <c r="UWW2168" s="218"/>
      <c r="UWX2168" s="218"/>
      <c r="UWY2168" s="218"/>
      <c r="UWZ2168" s="218"/>
      <c r="UXA2168" s="218"/>
      <c r="UXB2168" s="218"/>
      <c r="UXC2168" s="218"/>
      <c r="UXD2168" s="218"/>
      <c r="UXE2168" s="218"/>
      <c r="UXF2168" s="218"/>
      <c r="UXG2168" s="218"/>
      <c r="UXH2168" s="218"/>
      <c r="UXI2168" s="218"/>
      <c r="UXJ2168" s="218"/>
      <c r="UXK2168" s="218"/>
      <c r="UXL2168" s="218"/>
      <c r="UXM2168" s="218"/>
      <c r="UXN2168" s="218"/>
      <c r="UXO2168" s="218"/>
      <c r="UXP2168" s="218"/>
      <c r="UXQ2168" s="218"/>
      <c r="UXR2168" s="218"/>
      <c r="UXS2168" s="218"/>
      <c r="UXT2168" s="218"/>
      <c r="UXU2168" s="218"/>
      <c r="UXV2168" s="218"/>
      <c r="UXW2168" s="218"/>
      <c r="UXX2168" s="218"/>
      <c r="UXY2168" s="218"/>
      <c r="UXZ2168" s="218"/>
      <c r="UYA2168" s="218"/>
      <c r="UYB2168" s="218"/>
      <c r="UYC2168" s="218"/>
      <c r="UYD2168" s="218"/>
      <c r="UYE2168" s="218"/>
      <c r="UYF2168" s="218"/>
      <c r="UYG2168" s="218"/>
      <c r="UYH2168" s="218"/>
      <c r="UYI2168" s="218"/>
      <c r="UYJ2168" s="218"/>
      <c r="UYK2168" s="218"/>
      <c r="UYL2168" s="218"/>
      <c r="UYM2168" s="218"/>
      <c r="UYN2168" s="218"/>
      <c r="UYO2168" s="218"/>
      <c r="UYP2168" s="218"/>
      <c r="UYQ2168" s="218"/>
      <c r="UYR2168" s="218"/>
      <c r="UYS2168" s="218"/>
      <c r="UYT2168" s="218"/>
      <c r="UYU2168" s="218"/>
      <c r="UYV2168" s="218"/>
      <c r="UYW2168" s="218"/>
      <c r="UYX2168" s="218"/>
      <c r="UYY2168" s="218"/>
      <c r="UYZ2168" s="218"/>
      <c r="UZA2168" s="218"/>
      <c r="UZB2168" s="218"/>
      <c r="UZC2168" s="218"/>
      <c r="UZD2168" s="218"/>
      <c r="UZE2168" s="218"/>
      <c r="UZF2168" s="218"/>
      <c r="UZG2168" s="218"/>
      <c r="UZH2168" s="218"/>
      <c r="UZI2168" s="218"/>
      <c r="UZJ2168" s="218"/>
      <c r="UZK2168" s="218"/>
      <c r="UZL2168" s="218"/>
      <c r="UZM2168" s="218"/>
      <c r="UZN2168" s="218"/>
      <c r="UZO2168" s="218"/>
      <c r="UZP2168" s="218"/>
      <c r="UZQ2168" s="218"/>
      <c r="UZR2168" s="218"/>
      <c r="UZS2168" s="218"/>
      <c r="UZT2168" s="218"/>
      <c r="UZU2168" s="218"/>
      <c r="UZV2168" s="218"/>
      <c r="UZW2168" s="218"/>
      <c r="UZX2168" s="218"/>
      <c r="UZY2168" s="218"/>
      <c r="UZZ2168" s="218"/>
      <c r="VAA2168" s="218"/>
      <c r="VAB2168" s="218"/>
      <c r="VAC2168" s="218"/>
      <c r="VAD2168" s="218"/>
      <c r="VAE2168" s="218"/>
      <c r="VAF2168" s="218"/>
      <c r="VAG2168" s="218"/>
      <c r="VAH2168" s="218"/>
      <c r="VAI2168" s="218"/>
      <c r="VAJ2168" s="218"/>
      <c r="VAK2168" s="218"/>
      <c r="VAL2168" s="218"/>
      <c r="VAM2168" s="218"/>
      <c r="VAN2168" s="218"/>
      <c r="VAO2168" s="218"/>
      <c r="VAP2168" s="218"/>
      <c r="VAQ2168" s="218"/>
      <c r="VAR2168" s="218"/>
      <c r="VAS2168" s="218"/>
      <c r="VAT2168" s="218"/>
      <c r="VAU2168" s="218"/>
      <c r="VAV2168" s="218"/>
      <c r="VAW2168" s="218"/>
      <c r="VAX2168" s="218"/>
      <c r="VAY2168" s="218"/>
      <c r="VAZ2168" s="218"/>
      <c r="VBA2168" s="218"/>
      <c r="VBB2168" s="218"/>
      <c r="VBC2168" s="218"/>
      <c r="VBD2168" s="218"/>
      <c r="VBE2168" s="218"/>
      <c r="VBF2168" s="218"/>
      <c r="VBG2168" s="218"/>
      <c r="VBH2168" s="218"/>
      <c r="VBI2168" s="218"/>
      <c r="VBJ2168" s="218"/>
      <c r="VBK2168" s="218"/>
      <c r="VBL2168" s="218"/>
      <c r="VBM2168" s="218"/>
      <c r="VBN2168" s="218"/>
      <c r="VBO2168" s="218"/>
      <c r="VBP2168" s="218"/>
      <c r="VBQ2168" s="218"/>
      <c r="VBR2168" s="218"/>
      <c r="VBS2168" s="218"/>
      <c r="VBT2168" s="218"/>
      <c r="VBU2168" s="218"/>
      <c r="VBV2168" s="218"/>
      <c r="VBW2168" s="218"/>
      <c r="VBX2168" s="218"/>
      <c r="VBY2168" s="218"/>
      <c r="VBZ2168" s="218"/>
      <c r="VCA2168" s="218"/>
      <c r="VCB2168" s="218"/>
      <c r="VCC2168" s="218"/>
      <c r="VCD2168" s="218"/>
      <c r="VCE2168" s="218"/>
      <c r="VCF2168" s="218"/>
      <c r="VCG2168" s="218"/>
      <c r="VCH2168" s="218"/>
      <c r="VCI2168" s="218"/>
      <c r="VCJ2168" s="218"/>
      <c r="VCK2168" s="218"/>
      <c r="VCL2168" s="218"/>
      <c r="VCM2168" s="218"/>
      <c r="VCN2168" s="218"/>
      <c r="VCO2168" s="218"/>
      <c r="VCP2168" s="218"/>
      <c r="VCQ2168" s="218"/>
      <c r="VCR2168" s="218"/>
      <c r="VCS2168" s="218"/>
      <c r="VCT2168" s="218"/>
      <c r="VCU2168" s="218"/>
      <c r="VCV2168" s="218"/>
      <c r="VCW2168" s="218"/>
      <c r="VCX2168" s="218"/>
      <c r="VCY2168" s="218"/>
      <c r="VCZ2168" s="218"/>
      <c r="VDA2168" s="218"/>
      <c r="VDB2168" s="218"/>
      <c r="VDC2168" s="218"/>
      <c r="VDD2168" s="218"/>
      <c r="VDE2168" s="218"/>
      <c r="VDF2168" s="218"/>
      <c r="VDG2168" s="218"/>
      <c r="VDH2168" s="218"/>
      <c r="VDI2168" s="218"/>
      <c r="VDJ2168" s="218"/>
      <c r="VDK2168" s="218"/>
      <c r="VDL2168" s="218"/>
      <c r="VDM2168" s="218"/>
      <c r="VDN2168" s="218"/>
      <c r="VDO2168" s="218"/>
      <c r="VDP2168" s="218"/>
      <c r="VDQ2168" s="218"/>
      <c r="VDR2168" s="218"/>
      <c r="VDS2168" s="218"/>
      <c r="VDT2168" s="218"/>
      <c r="VDU2168" s="218"/>
      <c r="VDV2168" s="218"/>
      <c r="VDW2168" s="218"/>
      <c r="VDX2168" s="218"/>
      <c r="VDY2168" s="218"/>
      <c r="VDZ2168" s="218"/>
      <c r="VEA2168" s="218"/>
      <c r="VEB2168" s="218"/>
      <c r="VEC2168" s="218"/>
      <c r="VED2168" s="218"/>
      <c r="VEE2168" s="218"/>
      <c r="VEF2168" s="218"/>
      <c r="VEG2168" s="218"/>
      <c r="VEH2168" s="218"/>
      <c r="VEI2168" s="218"/>
      <c r="VEJ2168" s="218"/>
      <c r="VEK2168" s="218"/>
      <c r="VEL2168" s="218"/>
      <c r="VEM2168" s="218"/>
      <c r="VEN2168" s="218"/>
      <c r="VEO2168" s="218"/>
      <c r="VEP2168" s="218"/>
      <c r="VEQ2168" s="218"/>
      <c r="VER2168" s="218"/>
      <c r="VES2168" s="218"/>
      <c r="VET2168" s="218"/>
      <c r="VEU2168" s="218"/>
      <c r="VEV2168" s="218"/>
      <c r="VEW2168" s="218"/>
      <c r="VEX2168" s="218"/>
      <c r="VEY2168" s="218"/>
      <c r="VEZ2168" s="218"/>
      <c r="VFA2168" s="218"/>
      <c r="VFB2168" s="218"/>
      <c r="VFC2168" s="218"/>
      <c r="VFD2168" s="218"/>
      <c r="VFE2168" s="218"/>
      <c r="VFF2168" s="218"/>
      <c r="VFG2168" s="218"/>
      <c r="VFH2168" s="218"/>
      <c r="VFI2168" s="218"/>
      <c r="VFJ2168" s="218"/>
      <c r="VFK2168" s="218"/>
      <c r="VFL2168" s="218"/>
      <c r="VFM2168" s="218"/>
      <c r="VFN2168" s="218"/>
      <c r="VFO2168" s="218"/>
      <c r="VFP2168" s="218"/>
      <c r="VFQ2168" s="218"/>
      <c r="VFR2168" s="218"/>
      <c r="VFS2168" s="218"/>
      <c r="VFT2168" s="218"/>
      <c r="VFU2168" s="218"/>
      <c r="VFV2168" s="218"/>
      <c r="VFW2168" s="218"/>
      <c r="VFX2168" s="218"/>
      <c r="VFY2168" s="218"/>
      <c r="VFZ2168" s="218"/>
      <c r="VGA2168" s="218"/>
      <c r="VGB2168" s="218"/>
      <c r="VGC2168" s="218"/>
      <c r="VGD2168" s="218"/>
      <c r="VGE2168" s="218"/>
      <c r="VGF2168" s="218"/>
      <c r="VGG2168" s="218"/>
      <c r="VGH2168" s="218"/>
      <c r="VGI2168" s="218"/>
      <c r="VGJ2168" s="218"/>
      <c r="VGK2168" s="218"/>
      <c r="VGL2168" s="218"/>
      <c r="VGM2168" s="218"/>
      <c r="VGN2168" s="218"/>
      <c r="VGO2168" s="218"/>
      <c r="VGP2168" s="218"/>
      <c r="VGQ2168" s="218"/>
      <c r="VGR2168" s="218"/>
      <c r="VGS2168" s="218"/>
      <c r="VGT2168" s="218"/>
      <c r="VGU2168" s="218"/>
      <c r="VGV2168" s="218"/>
      <c r="VGW2168" s="218"/>
      <c r="VGX2168" s="218"/>
      <c r="VGY2168" s="218"/>
      <c r="VGZ2168" s="218"/>
      <c r="VHA2168" s="218"/>
      <c r="VHB2168" s="218"/>
      <c r="VHC2168" s="218"/>
      <c r="VHD2168" s="218"/>
      <c r="VHE2168" s="218"/>
      <c r="VHF2168" s="218"/>
      <c r="VHG2168" s="218"/>
      <c r="VHH2168" s="218"/>
      <c r="VHI2168" s="218"/>
      <c r="VHJ2168" s="218"/>
      <c r="VHK2168" s="218"/>
      <c r="VHL2168" s="218"/>
      <c r="VHM2168" s="218"/>
      <c r="VHN2168" s="218"/>
      <c r="VHO2168" s="218"/>
      <c r="VHP2168" s="218"/>
      <c r="VHQ2168" s="218"/>
      <c r="VHR2168" s="218"/>
      <c r="VHS2168" s="218"/>
      <c r="VHT2168" s="218"/>
      <c r="VHU2168" s="218"/>
      <c r="VHV2168" s="218"/>
      <c r="VHW2168" s="218"/>
      <c r="VHX2168" s="218"/>
      <c r="VHY2168" s="218"/>
      <c r="VHZ2168" s="218"/>
      <c r="VIA2168" s="218"/>
      <c r="VIB2168" s="218"/>
      <c r="VIC2168" s="218"/>
      <c r="VID2168" s="218"/>
      <c r="VIE2168" s="218"/>
      <c r="VIF2168" s="218"/>
      <c r="VIG2168" s="218"/>
      <c r="VIH2168" s="218"/>
      <c r="VII2168" s="218"/>
      <c r="VIJ2168" s="218"/>
      <c r="VIK2168" s="218"/>
      <c r="VIL2168" s="218"/>
      <c r="VIM2168" s="218"/>
      <c r="VIN2168" s="218"/>
      <c r="VIO2168" s="218"/>
      <c r="VIP2168" s="218"/>
      <c r="VIQ2168" s="218"/>
      <c r="VIR2168" s="218"/>
      <c r="VIS2168" s="218"/>
      <c r="VIT2168" s="218"/>
      <c r="VIU2168" s="218"/>
      <c r="VIV2168" s="218"/>
      <c r="VIW2168" s="218"/>
      <c r="VIX2168" s="218"/>
      <c r="VIY2168" s="218"/>
      <c r="VIZ2168" s="218"/>
      <c r="VJA2168" s="218"/>
      <c r="VJB2168" s="218"/>
      <c r="VJC2168" s="218"/>
      <c r="VJD2168" s="218"/>
      <c r="VJE2168" s="218"/>
      <c r="VJF2168" s="218"/>
      <c r="VJG2168" s="218"/>
      <c r="VJH2168" s="218"/>
      <c r="VJI2168" s="218"/>
      <c r="VJJ2168" s="218"/>
      <c r="VJK2168" s="218"/>
      <c r="VJL2168" s="218"/>
      <c r="VJM2168" s="218"/>
      <c r="VJN2168" s="218"/>
      <c r="VJO2168" s="218"/>
      <c r="VJP2168" s="218"/>
      <c r="VJQ2168" s="218"/>
      <c r="VJR2168" s="218"/>
      <c r="VJS2168" s="218"/>
      <c r="VJT2168" s="218"/>
      <c r="VJU2168" s="218"/>
      <c r="VJV2168" s="218"/>
      <c r="VJW2168" s="218"/>
      <c r="VJX2168" s="218"/>
      <c r="VJY2168" s="218"/>
      <c r="VJZ2168" s="218"/>
      <c r="VKA2168" s="218"/>
      <c r="VKB2168" s="218"/>
      <c r="VKC2168" s="218"/>
      <c r="VKD2168" s="218"/>
      <c r="VKE2168" s="218"/>
      <c r="VKF2168" s="218"/>
      <c r="VKG2168" s="218"/>
      <c r="VKH2168" s="218"/>
      <c r="VKI2168" s="218"/>
      <c r="VKJ2168" s="218"/>
      <c r="VKK2168" s="218"/>
      <c r="VKL2168" s="218"/>
      <c r="VKM2168" s="218"/>
      <c r="VKN2168" s="218"/>
      <c r="VKO2168" s="218"/>
      <c r="VKP2168" s="218"/>
      <c r="VKQ2168" s="218"/>
      <c r="VKR2168" s="218"/>
      <c r="VKS2168" s="218"/>
      <c r="VKT2168" s="218"/>
      <c r="VKU2168" s="218"/>
      <c r="VKV2168" s="218"/>
      <c r="VKW2168" s="218"/>
      <c r="VKX2168" s="218"/>
      <c r="VKY2168" s="218"/>
      <c r="VKZ2168" s="218"/>
      <c r="VLA2168" s="218"/>
      <c r="VLB2168" s="218"/>
      <c r="VLC2168" s="218"/>
      <c r="VLD2168" s="218"/>
      <c r="VLE2168" s="218"/>
      <c r="VLF2168" s="218"/>
      <c r="VLG2168" s="218"/>
      <c r="VLH2168" s="218"/>
      <c r="VLI2168" s="218"/>
      <c r="VLJ2168" s="218"/>
      <c r="VLK2168" s="218"/>
      <c r="VLL2168" s="218"/>
      <c r="VLM2168" s="218"/>
      <c r="VLN2168" s="218"/>
      <c r="VLO2168" s="218"/>
      <c r="VLP2168" s="218"/>
      <c r="VLQ2168" s="218"/>
      <c r="VLR2168" s="218"/>
      <c r="VLS2168" s="218"/>
      <c r="VLT2168" s="218"/>
      <c r="VLU2168" s="218"/>
      <c r="VLV2168" s="218"/>
      <c r="VLW2168" s="218"/>
      <c r="VLX2168" s="218"/>
      <c r="VLY2168" s="218"/>
      <c r="VLZ2168" s="218"/>
      <c r="VMA2168" s="218"/>
      <c r="VMB2168" s="218"/>
      <c r="VMC2168" s="218"/>
      <c r="VMD2168" s="218"/>
      <c r="VME2168" s="218"/>
      <c r="VMF2168" s="218"/>
      <c r="VMG2168" s="218"/>
      <c r="VMH2168" s="218"/>
      <c r="VMI2168" s="218"/>
      <c r="VMJ2168" s="218"/>
      <c r="VMK2168" s="218"/>
      <c r="VML2168" s="218"/>
      <c r="VMM2168" s="218"/>
      <c r="VMN2168" s="218"/>
      <c r="VMO2168" s="218"/>
      <c r="VMP2168" s="218"/>
      <c r="VMQ2168" s="218"/>
      <c r="VMR2168" s="218"/>
      <c r="VMS2168" s="218"/>
      <c r="VMT2168" s="218"/>
      <c r="VMU2168" s="218"/>
      <c r="VMV2168" s="218"/>
      <c r="VMW2168" s="218"/>
      <c r="VMX2168" s="218"/>
      <c r="VMY2168" s="218"/>
      <c r="VMZ2168" s="218"/>
      <c r="VNA2168" s="218"/>
      <c r="VNB2168" s="218"/>
      <c r="VNC2168" s="218"/>
      <c r="VND2168" s="218"/>
      <c r="VNE2168" s="218"/>
      <c r="VNF2168" s="218"/>
      <c r="VNG2168" s="218"/>
      <c r="VNH2168" s="218"/>
      <c r="VNI2168" s="218"/>
      <c r="VNJ2168" s="218"/>
      <c r="VNK2168" s="218"/>
      <c r="VNL2168" s="218"/>
      <c r="VNM2168" s="218"/>
      <c r="VNN2168" s="218"/>
      <c r="VNO2168" s="218"/>
      <c r="VNP2168" s="218"/>
      <c r="VNQ2168" s="218"/>
      <c r="VNR2168" s="218"/>
      <c r="VNS2168" s="218"/>
      <c r="VNT2168" s="218"/>
      <c r="VNU2168" s="218"/>
      <c r="VNV2168" s="218"/>
      <c r="VNW2168" s="218"/>
      <c r="VNX2168" s="218"/>
      <c r="VNY2168" s="218"/>
      <c r="VNZ2168" s="218"/>
      <c r="VOA2168" s="218"/>
      <c r="VOB2168" s="218"/>
      <c r="VOC2168" s="218"/>
      <c r="VOD2168" s="218"/>
      <c r="VOE2168" s="218"/>
      <c r="VOF2168" s="218"/>
      <c r="VOG2168" s="218"/>
      <c r="VOH2168" s="218"/>
      <c r="VOI2168" s="218"/>
      <c r="VOJ2168" s="218"/>
      <c r="VOK2168" s="218"/>
      <c r="VOL2168" s="218"/>
      <c r="VOM2168" s="218"/>
      <c r="VON2168" s="218"/>
      <c r="VOO2168" s="218"/>
      <c r="VOP2168" s="218"/>
      <c r="VOQ2168" s="218"/>
      <c r="VOR2168" s="218"/>
      <c r="VOS2168" s="218"/>
      <c r="VOT2168" s="218"/>
      <c r="VOU2168" s="218"/>
      <c r="VOV2168" s="218"/>
      <c r="VOW2168" s="218"/>
      <c r="VOX2168" s="218"/>
      <c r="VOY2168" s="218"/>
      <c r="VOZ2168" s="218"/>
      <c r="VPA2168" s="218"/>
      <c r="VPB2168" s="218"/>
      <c r="VPC2168" s="218"/>
      <c r="VPD2168" s="218"/>
      <c r="VPE2168" s="218"/>
      <c r="VPF2168" s="218"/>
      <c r="VPG2168" s="218"/>
      <c r="VPH2168" s="218"/>
      <c r="VPI2168" s="218"/>
      <c r="VPJ2168" s="218"/>
      <c r="VPK2168" s="218"/>
      <c r="VPL2168" s="218"/>
      <c r="VPM2168" s="218"/>
      <c r="VPN2168" s="218"/>
      <c r="VPO2168" s="218"/>
      <c r="VPP2168" s="218"/>
      <c r="VPQ2168" s="218"/>
      <c r="VPR2168" s="218"/>
      <c r="VPS2168" s="218"/>
      <c r="VPT2168" s="218"/>
      <c r="VPU2168" s="218"/>
      <c r="VPV2168" s="218"/>
      <c r="VPW2168" s="218"/>
      <c r="VPX2168" s="218"/>
      <c r="VPY2168" s="218"/>
      <c r="VPZ2168" s="218"/>
      <c r="VQA2168" s="218"/>
      <c r="VQB2168" s="218"/>
      <c r="VQC2168" s="218"/>
      <c r="VQD2168" s="218"/>
      <c r="VQE2168" s="218"/>
      <c r="VQF2168" s="218"/>
      <c r="VQG2168" s="218"/>
      <c r="VQH2168" s="218"/>
      <c r="VQI2168" s="218"/>
      <c r="VQJ2168" s="218"/>
      <c r="VQK2168" s="218"/>
      <c r="VQL2168" s="218"/>
      <c r="VQM2168" s="218"/>
      <c r="VQN2168" s="218"/>
      <c r="VQO2168" s="218"/>
      <c r="VQP2168" s="218"/>
      <c r="VQQ2168" s="218"/>
      <c r="VQR2168" s="218"/>
      <c r="VQS2168" s="218"/>
      <c r="VQT2168" s="218"/>
      <c r="VQU2168" s="218"/>
      <c r="VQV2168" s="218"/>
      <c r="VQW2168" s="218"/>
      <c r="VQX2168" s="218"/>
      <c r="VQY2168" s="218"/>
      <c r="VQZ2168" s="218"/>
      <c r="VRA2168" s="218"/>
      <c r="VRB2168" s="218"/>
      <c r="VRC2168" s="218"/>
      <c r="VRD2168" s="218"/>
      <c r="VRE2168" s="218"/>
      <c r="VRF2168" s="218"/>
      <c r="VRG2168" s="218"/>
      <c r="VRH2168" s="218"/>
      <c r="VRI2168" s="218"/>
      <c r="VRJ2168" s="218"/>
      <c r="VRK2168" s="218"/>
      <c r="VRL2168" s="218"/>
      <c r="VRM2168" s="218"/>
      <c r="VRN2168" s="218"/>
      <c r="VRO2168" s="218"/>
      <c r="VRP2168" s="218"/>
      <c r="VRQ2168" s="218"/>
      <c r="VRR2168" s="218"/>
      <c r="VRS2168" s="218"/>
      <c r="VRT2168" s="218"/>
      <c r="VRU2168" s="218"/>
      <c r="VRV2168" s="218"/>
      <c r="VRW2168" s="218"/>
      <c r="VRX2168" s="218"/>
      <c r="VRY2168" s="218"/>
      <c r="VRZ2168" s="218"/>
      <c r="VSA2168" s="218"/>
      <c r="VSB2168" s="218"/>
      <c r="VSC2168" s="218"/>
      <c r="VSD2168" s="218"/>
      <c r="VSE2168" s="218"/>
      <c r="VSF2168" s="218"/>
      <c r="VSG2168" s="218"/>
      <c r="VSH2168" s="218"/>
      <c r="VSI2168" s="218"/>
      <c r="VSJ2168" s="218"/>
      <c r="VSK2168" s="218"/>
      <c r="VSL2168" s="218"/>
      <c r="VSM2168" s="218"/>
      <c r="VSN2168" s="218"/>
      <c r="VSO2168" s="218"/>
      <c r="VSP2168" s="218"/>
      <c r="VSQ2168" s="218"/>
      <c r="VSR2168" s="218"/>
      <c r="VSS2168" s="218"/>
      <c r="VST2168" s="218"/>
      <c r="VSU2168" s="218"/>
      <c r="VSV2168" s="218"/>
      <c r="VSW2168" s="218"/>
      <c r="VSX2168" s="218"/>
      <c r="VSY2168" s="218"/>
      <c r="VSZ2168" s="218"/>
      <c r="VTA2168" s="218"/>
      <c r="VTB2168" s="218"/>
      <c r="VTC2168" s="218"/>
      <c r="VTD2168" s="218"/>
      <c r="VTE2168" s="218"/>
      <c r="VTF2168" s="218"/>
      <c r="VTG2168" s="218"/>
      <c r="VTH2168" s="218"/>
      <c r="VTI2168" s="218"/>
      <c r="VTJ2168" s="218"/>
      <c r="VTK2168" s="218"/>
      <c r="VTL2168" s="218"/>
      <c r="VTM2168" s="218"/>
      <c r="VTN2168" s="218"/>
      <c r="VTO2168" s="218"/>
      <c r="VTP2168" s="218"/>
      <c r="VTQ2168" s="218"/>
      <c r="VTR2168" s="218"/>
      <c r="VTS2168" s="218"/>
      <c r="VTT2168" s="218"/>
      <c r="VTU2168" s="218"/>
      <c r="VTV2168" s="218"/>
      <c r="VTW2168" s="218"/>
      <c r="VTX2168" s="218"/>
      <c r="VTY2168" s="218"/>
      <c r="VTZ2168" s="218"/>
      <c r="VUA2168" s="218"/>
      <c r="VUB2168" s="218"/>
      <c r="VUC2168" s="218"/>
      <c r="VUD2168" s="218"/>
      <c r="VUE2168" s="218"/>
      <c r="VUF2168" s="218"/>
      <c r="VUG2168" s="218"/>
      <c r="VUH2168" s="218"/>
      <c r="VUI2168" s="218"/>
      <c r="VUJ2168" s="218"/>
      <c r="VUK2168" s="218"/>
      <c r="VUL2168" s="218"/>
      <c r="VUM2168" s="218"/>
      <c r="VUN2168" s="218"/>
      <c r="VUO2168" s="218"/>
      <c r="VUP2168" s="218"/>
      <c r="VUQ2168" s="218"/>
      <c r="VUR2168" s="218"/>
      <c r="VUS2168" s="218"/>
      <c r="VUT2168" s="218"/>
      <c r="VUU2168" s="218"/>
      <c r="VUV2168" s="218"/>
      <c r="VUW2168" s="218"/>
      <c r="VUX2168" s="218"/>
      <c r="VUY2168" s="218"/>
      <c r="VUZ2168" s="218"/>
      <c r="VVA2168" s="218"/>
      <c r="VVB2168" s="218"/>
      <c r="VVC2168" s="218"/>
      <c r="VVD2168" s="218"/>
      <c r="VVE2168" s="218"/>
      <c r="VVF2168" s="218"/>
      <c r="VVG2168" s="218"/>
      <c r="VVH2168" s="218"/>
      <c r="VVI2168" s="218"/>
      <c r="VVJ2168" s="218"/>
      <c r="VVK2168" s="218"/>
      <c r="VVL2168" s="218"/>
      <c r="VVM2168" s="218"/>
      <c r="VVN2168" s="218"/>
      <c r="VVO2168" s="218"/>
      <c r="VVP2168" s="218"/>
      <c r="VVQ2168" s="218"/>
      <c r="VVR2168" s="218"/>
      <c r="VVS2168" s="218"/>
      <c r="VVT2168" s="218"/>
      <c r="VVU2168" s="218"/>
      <c r="VVV2168" s="218"/>
      <c r="VVW2168" s="218"/>
      <c r="VVX2168" s="218"/>
      <c r="VVY2168" s="218"/>
      <c r="VVZ2168" s="218"/>
      <c r="VWA2168" s="218"/>
      <c r="VWB2168" s="218"/>
      <c r="VWC2168" s="218"/>
      <c r="VWD2168" s="218"/>
      <c r="VWE2168" s="218"/>
      <c r="VWF2168" s="218"/>
      <c r="VWG2168" s="218"/>
      <c r="VWH2168" s="218"/>
      <c r="VWI2168" s="218"/>
      <c r="VWJ2168" s="218"/>
      <c r="VWK2168" s="218"/>
      <c r="VWL2168" s="218"/>
      <c r="VWM2168" s="218"/>
      <c r="VWN2168" s="218"/>
      <c r="VWO2168" s="218"/>
      <c r="VWP2168" s="218"/>
      <c r="VWQ2168" s="218"/>
      <c r="VWR2168" s="218"/>
      <c r="VWS2168" s="218"/>
      <c r="VWT2168" s="218"/>
      <c r="VWU2168" s="218"/>
      <c r="VWV2168" s="218"/>
      <c r="VWW2168" s="218"/>
      <c r="VWX2168" s="218"/>
      <c r="VWY2168" s="218"/>
      <c r="VWZ2168" s="218"/>
      <c r="VXA2168" s="218"/>
      <c r="VXB2168" s="218"/>
      <c r="VXC2168" s="218"/>
      <c r="VXD2168" s="218"/>
      <c r="VXE2168" s="218"/>
      <c r="VXF2168" s="218"/>
      <c r="VXG2168" s="218"/>
      <c r="VXH2168" s="218"/>
      <c r="VXI2168" s="218"/>
      <c r="VXJ2168" s="218"/>
      <c r="VXK2168" s="218"/>
      <c r="VXL2168" s="218"/>
      <c r="VXM2168" s="218"/>
      <c r="VXN2168" s="218"/>
      <c r="VXO2168" s="218"/>
      <c r="VXP2168" s="218"/>
      <c r="VXQ2168" s="218"/>
      <c r="VXR2168" s="218"/>
      <c r="VXS2168" s="218"/>
      <c r="VXT2168" s="218"/>
      <c r="VXU2168" s="218"/>
      <c r="VXV2168" s="218"/>
      <c r="VXW2168" s="218"/>
      <c r="VXX2168" s="218"/>
      <c r="VXY2168" s="218"/>
      <c r="VXZ2168" s="218"/>
      <c r="VYA2168" s="218"/>
      <c r="VYB2168" s="218"/>
      <c r="VYC2168" s="218"/>
      <c r="VYD2168" s="218"/>
      <c r="VYE2168" s="218"/>
      <c r="VYF2168" s="218"/>
      <c r="VYG2168" s="218"/>
      <c r="VYH2168" s="218"/>
      <c r="VYI2168" s="218"/>
      <c r="VYJ2168" s="218"/>
      <c r="VYK2168" s="218"/>
      <c r="VYL2168" s="218"/>
      <c r="VYM2168" s="218"/>
      <c r="VYN2168" s="218"/>
      <c r="VYO2168" s="218"/>
      <c r="VYP2168" s="218"/>
      <c r="VYQ2168" s="218"/>
      <c r="VYR2168" s="218"/>
      <c r="VYS2168" s="218"/>
      <c r="VYT2168" s="218"/>
      <c r="VYU2168" s="218"/>
      <c r="VYV2168" s="218"/>
      <c r="VYW2168" s="218"/>
      <c r="VYX2168" s="218"/>
      <c r="VYY2168" s="218"/>
      <c r="VYZ2168" s="218"/>
      <c r="VZA2168" s="218"/>
      <c r="VZB2168" s="218"/>
      <c r="VZC2168" s="218"/>
      <c r="VZD2168" s="218"/>
      <c r="VZE2168" s="218"/>
      <c r="VZF2168" s="218"/>
      <c r="VZG2168" s="218"/>
      <c r="VZH2168" s="218"/>
      <c r="VZI2168" s="218"/>
      <c r="VZJ2168" s="218"/>
      <c r="VZK2168" s="218"/>
      <c r="VZL2168" s="218"/>
      <c r="VZM2168" s="218"/>
      <c r="VZN2168" s="218"/>
      <c r="VZO2168" s="218"/>
      <c r="VZP2168" s="218"/>
      <c r="VZQ2168" s="218"/>
      <c r="VZR2168" s="218"/>
      <c r="VZS2168" s="218"/>
      <c r="VZT2168" s="218"/>
      <c r="VZU2168" s="218"/>
      <c r="VZV2168" s="218"/>
      <c r="VZW2168" s="218"/>
      <c r="VZX2168" s="218"/>
      <c r="VZY2168" s="218"/>
      <c r="VZZ2168" s="218"/>
      <c r="WAA2168" s="218"/>
      <c r="WAB2168" s="218"/>
      <c r="WAC2168" s="218"/>
      <c r="WAD2168" s="218"/>
      <c r="WAE2168" s="218"/>
      <c r="WAF2168" s="218"/>
      <c r="WAG2168" s="218"/>
      <c r="WAH2168" s="218"/>
      <c r="WAI2168" s="218"/>
      <c r="WAJ2168" s="218"/>
      <c r="WAK2168" s="218"/>
      <c r="WAL2168" s="218"/>
      <c r="WAM2168" s="218"/>
      <c r="WAN2168" s="218"/>
      <c r="WAO2168" s="218"/>
      <c r="WAP2168" s="218"/>
      <c r="WAQ2168" s="218"/>
      <c r="WAR2168" s="218"/>
      <c r="WAS2168" s="218"/>
      <c r="WAT2168" s="218"/>
      <c r="WAU2168" s="218"/>
      <c r="WAV2168" s="218"/>
      <c r="WAW2168" s="218"/>
      <c r="WAX2168" s="218"/>
      <c r="WAY2168" s="218"/>
      <c r="WAZ2168" s="218"/>
      <c r="WBA2168" s="218"/>
      <c r="WBB2168" s="218"/>
      <c r="WBC2168" s="218"/>
      <c r="WBD2168" s="218"/>
      <c r="WBE2168" s="218"/>
      <c r="WBF2168" s="218"/>
      <c r="WBG2168" s="218"/>
      <c r="WBH2168" s="218"/>
      <c r="WBI2168" s="218"/>
      <c r="WBJ2168" s="218"/>
      <c r="WBK2168" s="218"/>
      <c r="WBL2168" s="218"/>
      <c r="WBM2168" s="218"/>
      <c r="WBN2168" s="218"/>
      <c r="WBO2168" s="218"/>
      <c r="WBP2168" s="218"/>
      <c r="WBQ2168" s="218"/>
      <c r="WBR2168" s="218"/>
      <c r="WBS2168" s="218"/>
      <c r="WBT2168" s="218"/>
      <c r="WBU2168" s="218"/>
      <c r="WBV2168" s="218"/>
      <c r="WBW2168" s="218"/>
      <c r="WBX2168" s="218"/>
      <c r="WBY2168" s="218"/>
      <c r="WBZ2168" s="218"/>
      <c r="WCA2168" s="218"/>
      <c r="WCB2168" s="218"/>
      <c r="WCC2168" s="218"/>
      <c r="WCD2168" s="218"/>
      <c r="WCE2168" s="218"/>
      <c r="WCF2168" s="218"/>
      <c r="WCG2168" s="218"/>
      <c r="WCH2168" s="218"/>
      <c r="WCI2168" s="218"/>
      <c r="WCJ2168" s="218"/>
      <c r="WCK2168" s="218"/>
      <c r="WCL2168" s="218"/>
      <c r="WCM2168" s="218"/>
      <c r="WCN2168" s="218"/>
      <c r="WCO2168" s="218"/>
      <c r="WCP2168" s="218"/>
      <c r="WCQ2168" s="218"/>
      <c r="WCR2168" s="218"/>
      <c r="WCS2168" s="218"/>
      <c r="WCT2168" s="218"/>
      <c r="WCU2168" s="218"/>
      <c r="WCV2168" s="218"/>
      <c r="WCW2168" s="218"/>
      <c r="WCX2168" s="218"/>
      <c r="WCY2168" s="218"/>
      <c r="WCZ2168" s="218"/>
      <c r="WDA2168" s="218"/>
      <c r="WDB2168" s="218"/>
      <c r="WDC2168" s="218"/>
      <c r="WDD2168" s="218"/>
      <c r="WDE2168" s="218"/>
      <c r="WDF2168" s="218"/>
      <c r="WDG2168" s="218"/>
      <c r="WDH2168" s="218"/>
      <c r="WDI2168" s="218"/>
      <c r="WDJ2168" s="218"/>
      <c r="WDK2168" s="218"/>
      <c r="WDL2168" s="218"/>
      <c r="WDM2168" s="218"/>
      <c r="WDN2168" s="218"/>
      <c r="WDO2168" s="218"/>
      <c r="WDP2168" s="218"/>
      <c r="WDQ2168" s="218"/>
      <c r="WDR2168" s="218"/>
      <c r="WDS2168" s="218"/>
      <c r="WDT2168" s="218"/>
      <c r="WDU2168" s="218"/>
      <c r="WDV2168" s="218"/>
      <c r="WDW2168" s="218"/>
      <c r="WDX2168" s="218"/>
      <c r="WDY2168" s="218"/>
      <c r="WDZ2168" s="218"/>
      <c r="WEA2168" s="218"/>
      <c r="WEB2168" s="218"/>
      <c r="WEC2168" s="218"/>
      <c r="WED2168" s="218"/>
      <c r="WEE2168" s="218"/>
      <c r="WEF2168" s="218"/>
      <c r="WEG2168" s="218"/>
      <c r="WEH2168" s="218"/>
      <c r="WEI2168" s="218"/>
      <c r="WEJ2168" s="218"/>
      <c r="WEK2168" s="218"/>
      <c r="WEL2168" s="218"/>
      <c r="WEM2168" s="218"/>
      <c r="WEN2168" s="218"/>
      <c r="WEO2168" s="218"/>
      <c r="WEP2168" s="218"/>
      <c r="WEQ2168" s="218"/>
      <c r="WER2168" s="218"/>
      <c r="WES2168" s="218"/>
      <c r="WET2168" s="218"/>
      <c r="WEU2168" s="218"/>
      <c r="WEV2168" s="218"/>
      <c r="WEW2168" s="218"/>
      <c r="WEX2168" s="218"/>
      <c r="WEY2168" s="218"/>
      <c r="WEZ2168" s="218"/>
      <c r="WFA2168" s="218"/>
      <c r="WFB2168" s="218"/>
      <c r="WFC2168" s="218"/>
      <c r="WFD2168" s="218"/>
      <c r="WFE2168" s="218"/>
      <c r="WFF2168" s="218"/>
      <c r="WFG2168" s="218"/>
      <c r="WFH2168" s="218"/>
      <c r="WFI2168" s="218"/>
      <c r="WFJ2168" s="218"/>
      <c r="WFK2168" s="218"/>
      <c r="WFL2168" s="218"/>
      <c r="WFM2168" s="218"/>
      <c r="WFN2168" s="218"/>
      <c r="WFO2168" s="218"/>
      <c r="WFP2168" s="218"/>
      <c r="WFQ2168" s="218"/>
      <c r="WFR2168" s="218"/>
      <c r="WFS2168" s="218"/>
      <c r="WFT2168" s="218"/>
      <c r="WFU2168" s="218"/>
      <c r="WFV2168" s="218"/>
      <c r="WFW2168" s="218"/>
      <c r="WFX2168" s="218"/>
      <c r="WFY2168" s="218"/>
      <c r="WFZ2168" s="218"/>
      <c r="WGA2168" s="218"/>
      <c r="WGB2168" s="218"/>
      <c r="WGC2168" s="218"/>
      <c r="WGD2168" s="218"/>
      <c r="WGE2168" s="218"/>
      <c r="WGF2168" s="218"/>
      <c r="WGG2168" s="218"/>
      <c r="WGH2168" s="218"/>
      <c r="WGI2168" s="218"/>
      <c r="WGJ2168" s="218"/>
      <c r="WGK2168" s="218"/>
      <c r="WGL2168" s="218"/>
      <c r="WGM2168" s="218"/>
      <c r="WGN2168" s="218"/>
      <c r="WGO2168" s="218"/>
      <c r="WGP2168" s="218"/>
      <c r="WGQ2168" s="218"/>
      <c r="WGR2168" s="218"/>
      <c r="WGS2168" s="218"/>
      <c r="WGT2168" s="218"/>
      <c r="WGU2168" s="218"/>
      <c r="WGV2168" s="218"/>
      <c r="WGW2168" s="218"/>
      <c r="WGX2168" s="218"/>
      <c r="WGY2168" s="218"/>
      <c r="WGZ2168" s="218"/>
      <c r="WHA2168" s="218"/>
      <c r="WHB2168" s="218"/>
      <c r="WHC2168" s="218"/>
      <c r="WHD2168" s="218"/>
      <c r="WHE2168" s="218"/>
      <c r="WHF2168" s="218"/>
      <c r="WHG2168" s="218"/>
      <c r="WHH2168" s="218"/>
      <c r="WHI2168" s="218"/>
      <c r="WHJ2168" s="218"/>
      <c r="WHK2168" s="218"/>
      <c r="WHL2168" s="218"/>
      <c r="WHM2168" s="218"/>
      <c r="WHN2168" s="218"/>
      <c r="WHO2168" s="218"/>
      <c r="WHP2168" s="218"/>
      <c r="WHQ2168" s="218"/>
      <c r="WHR2168" s="218"/>
      <c r="WHS2168" s="218"/>
      <c r="WHT2168" s="218"/>
      <c r="WHU2168" s="218"/>
      <c r="WHV2168" s="218"/>
      <c r="WHW2168" s="218"/>
      <c r="WHX2168" s="218"/>
      <c r="WHY2168" s="218"/>
      <c r="WHZ2168" s="218"/>
      <c r="WIA2168" s="218"/>
      <c r="WIB2168" s="218"/>
      <c r="WIC2168" s="218"/>
      <c r="WID2168" s="218"/>
      <c r="WIE2168" s="218"/>
      <c r="WIF2168" s="218"/>
      <c r="WIG2168" s="218"/>
      <c r="WIH2168" s="218"/>
      <c r="WII2168" s="218"/>
      <c r="WIJ2168" s="218"/>
      <c r="WIK2168" s="218"/>
      <c r="WIL2168" s="218"/>
      <c r="WIM2168" s="218"/>
      <c r="WIN2168" s="218"/>
      <c r="WIO2168" s="218"/>
      <c r="WIP2168" s="218"/>
      <c r="WIQ2168" s="218"/>
      <c r="WIR2168" s="218"/>
      <c r="WIS2168" s="218"/>
      <c r="WIT2168" s="218"/>
      <c r="WIU2168" s="218"/>
      <c r="WIV2168" s="218"/>
      <c r="WIW2168" s="218"/>
      <c r="WIX2168" s="218"/>
      <c r="WIY2168" s="218"/>
      <c r="WIZ2168" s="218"/>
      <c r="WJA2168" s="218"/>
      <c r="WJB2168" s="218"/>
      <c r="WJC2168" s="218"/>
      <c r="WJD2168" s="218"/>
      <c r="WJE2168" s="218"/>
      <c r="WJF2168" s="218"/>
      <c r="WJG2168" s="218"/>
      <c r="WJH2168" s="218"/>
      <c r="WJI2168" s="218"/>
      <c r="WJJ2168" s="218"/>
      <c r="WJK2168" s="218"/>
      <c r="WJL2168" s="218"/>
      <c r="WJM2168" s="218"/>
      <c r="WJN2168" s="218"/>
      <c r="WJO2168" s="218"/>
      <c r="WJP2168" s="218"/>
      <c r="WJQ2168" s="218"/>
      <c r="WJR2168" s="218"/>
      <c r="WJS2168" s="218"/>
      <c r="WJT2168" s="218"/>
      <c r="WJU2168" s="218"/>
      <c r="WJV2168" s="218"/>
      <c r="WJW2168" s="218"/>
      <c r="WJX2168" s="218"/>
      <c r="WJY2168" s="218"/>
      <c r="WJZ2168" s="218"/>
      <c r="WKA2168" s="218"/>
      <c r="WKB2168" s="218"/>
      <c r="WKC2168" s="218"/>
      <c r="WKD2168" s="218"/>
      <c r="WKE2168" s="218"/>
      <c r="WKF2168" s="218"/>
      <c r="WKG2168" s="218"/>
      <c r="WKH2168" s="218"/>
      <c r="WKI2168" s="218"/>
      <c r="WKJ2168" s="218"/>
      <c r="WKK2168" s="218"/>
      <c r="WKL2168" s="218"/>
      <c r="WKM2168" s="218"/>
      <c r="WKN2168" s="218"/>
      <c r="WKO2168" s="218"/>
      <c r="WKP2168" s="218"/>
      <c r="WKQ2168" s="218"/>
      <c r="WKR2168" s="218"/>
      <c r="WKS2168" s="218"/>
      <c r="WKT2168" s="218"/>
      <c r="WKU2168" s="218"/>
      <c r="WKV2168" s="218"/>
      <c r="WKW2168" s="218"/>
      <c r="WKX2168" s="218"/>
      <c r="WKY2168" s="218"/>
      <c r="WKZ2168" s="218"/>
      <c r="WLA2168" s="218"/>
      <c r="WLB2168" s="218"/>
      <c r="WLC2168" s="218"/>
      <c r="WLD2168" s="218"/>
      <c r="WLE2168" s="218"/>
      <c r="WLF2168" s="218"/>
      <c r="WLG2168" s="218"/>
      <c r="WLH2168" s="218"/>
      <c r="WLI2168" s="218"/>
      <c r="WLJ2168" s="218"/>
      <c r="WLK2168" s="218"/>
      <c r="WLL2168" s="218"/>
      <c r="WLM2168" s="218"/>
      <c r="WLN2168" s="218"/>
      <c r="WLO2168" s="218"/>
      <c r="WLP2168" s="218"/>
      <c r="WLQ2168" s="218"/>
      <c r="WLR2168" s="218"/>
      <c r="WLS2168" s="218"/>
      <c r="WLT2168" s="218"/>
      <c r="WLU2168" s="218"/>
      <c r="WLV2168" s="218"/>
      <c r="WLW2168" s="218"/>
      <c r="WLX2168" s="218"/>
      <c r="WLY2168" s="218"/>
      <c r="WLZ2168" s="218"/>
      <c r="WMA2168" s="218"/>
      <c r="WMB2168" s="218"/>
      <c r="WMC2168" s="218"/>
      <c r="WMD2168" s="218"/>
      <c r="WME2168" s="218"/>
      <c r="WMF2168" s="218"/>
      <c r="WMG2168" s="218"/>
      <c r="WMH2168" s="218"/>
      <c r="WMI2168" s="218"/>
      <c r="WMJ2168" s="218"/>
      <c r="WMK2168" s="218"/>
      <c r="WML2168" s="218"/>
      <c r="WMM2168" s="218"/>
      <c r="WMN2168" s="218"/>
      <c r="WMO2168" s="218"/>
      <c r="WMP2168" s="218"/>
      <c r="WMQ2168" s="218"/>
      <c r="WMR2168" s="218"/>
      <c r="WMS2168" s="218"/>
      <c r="WMT2168" s="218"/>
      <c r="WMU2168" s="218"/>
      <c r="WMV2168" s="218"/>
      <c r="WMW2168" s="218"/>
      <c r="WMX2168" s="218"/>
      <c r="WMY2168" s="218"/>
      <c r="WMZ2168" s="218"/>
      <c r="WNA2168" s="218"/>
      <c r="WNB2168" s="218"/>
      <c r="WNC2168" s="218"/>
      <c r="WND2168" s="218"/>
      <c r="WNE2168" s="218"/>
      <c r="WNF2168" s="218"/>
      <c r="WNG2168" s="218"/>
      <c r="WNH2168" s="218"/>
      <c r="WNI2168" s="218"/>
      <c r="WNJ2168" s="218"/>
      <c r="WNK2168" s="218"/>
      <c r="WNL2168" s="218"/>
      <c r="WNM2168" s="218"/>
      <c r="WNN2168" s="218"/>
      <c r="WNO2168" s="218"/>
      <c r="WNP2168" s="218"/>
      <c r="WNQ2168" s="218"/>
      <c r="WNR2168" s="218"/>
      <c r="WNS2168" s="218"/>
      <c r="WNT2168" s="218"/>
      <c r="WNU2168" s="218"/>
      <c r="WNV2168" s="218"/>
      <c r="WNW2168" s="218"/>
      <c r="WNX2168" s="218"/>
      <c r="WNY2168" s="218"/>
      <c r="WNZ2168" s="218"/>
      <c r="WOA2168" s="218"/>
      <c r="WOB2168" s="218"/>
      <c r="WOC2168" s="218"/>
      <c r="WOD2168" s="218"/>
      <c r="WOE2168" s="218"/>
      <c r="WOF2168" s="218"/>
      <c r="WOG2168" s="218"/>
      <c r="WOH2168" s="218"/>
      <c r="WOI2168" s="218"/>
      <c r="WOJ2168" s="218"/>
      <c r="WOK2168" s="218"/>
      <c r="WOL2168" s="218"/>
      <c r="WOM2168" s="218"/>
      <c r="WON2168" s="218"/>
      <c r="WOO2168" s="218"/>
      <c r="WOP2168" s="218"/>
      <c r="WOQ2168" s="218"/>
      <c r="WOR2168" s="218"/>
      <c r="WOS2168" s="218"/>
      <c r="WOT2168" s="218"/>
      <c r="WOU2168" s="218"/>
      <c r="WOV2168" s="218"/>
      <c r="WOW2168" s="218"/>
      <c r="WOX2168" s="218"/>
      <c r="WOY2168" s="218"/>
      <c r="WOZ2168" s="218"/>
      <c r="WPA2168" s="218"/>
      <c r="WPB2168" s="218"/>
      <c r="WPC2168" s="218"/>
      <c r="WPD2168" s="218"/>
      <c r="WPE2168" s="218"/>
      <c r="WPF2168" s="218"/>
      <c r="WPG2168" s="218"/>
      <c r="WPH2168" s="218"/>
      <c r="WPI2168" s="218"/>
      <c r="WPJ2168" s="218"/>
      <c r="WPK2168" s="218"/>
      <c r="WPL2168" s="218"/>
      <c r="WPM2168" s="218"/>
      <c r="WPN2168" s="218"/>
      <c r="WPO2168" s="218"/>
      <c r="WPP2168" s="218"/>
      <c r="WPQ2168" s="218"/>
      <c r="WPR2168" s="218"/>
      <c r="WPS2168" s="218"/>
      <c r="WPT2168" s="218"/>
      <c r="WPU2168" s="218"/>
      <c r="WPV2168" s="218"/>
      <c r="WPW2168" s="218"/>
      <c r="WPX2168" s="218"/>
      <c r="WPY2168" s="218"/>
      <c r="WPZ2168" s="218"/>
      <c r="WQA2168" s="218"/>
      <c r="WQB2168" s="218"/>
      <c r="WQC2168" s="218"/>
      <c r="WQD2168" s="218"/>
      <c r="WQE2168" s="218"/>
      <c r="WQF2168" s="218"/>
      <c r="WQG2168" s="218"/>
      <c r="WQH2168" s="218"/>
      <c r="WQI2168" s="218"/>
      <c r="WQJ2168" s="218"/>
      <c r="WQK2168" s="218"/>
      <c r="WQL2168" s="218"/>
      <c r="WQM2168" s="218"/>
      <c r="WQN2168" s="218"/>
      <c r="WQO2168" s="218"/>
      <c r="WQP2168" s="218"/>
      <c r="WQQ2168" s="218"/>
      <c r="WQR2168" s="218"/>
      <c r="WQS2168" s="218"/>
      <c r="WQT2168" s="218"/>
      <c r="WQU2168" s="218"/>
      <c r="WQV2168" s="218"/>
      <c r="WQW2168" s="218"/>
      <c r="WQX2168" s="218"/>
      <c r="WQY2168" s="218"/>
      <c r="WQZ2168" s="218"/>
      <c r="WRA2168" s="218"/>
      <c r="WRB2168" s="218"/>
      <c r="WRC2168" s="218"/>
      <c r="WRD2168" s="218"/>
      <c r="WRE2168" s="218"/>
      <c r="WRF2168" s="218"/>
      <c r="WRG2168" s="218"/>
      <c r="WRH2168" s="218"/>
      <c r="WRI2168" s="218"/>
      <c r="WRJ2168" s="218"/>
      <c r="WRK2168" s="218"/>
      <c r="WRL2168" s="218"/>
      <c r="WRM2168" s="218"/>
      <c r="WRN2168" s="218"/>
      <c r="WRO2168" s="218"/>
      <c r="WRP2168" s="218"/>
      <c r="WRQ2168" s="218"/>
      <c r="WRR2168" s="218"/>
      <c r="WRS2168" s="218"/>
      <c r="WRT2168" s="218"/>
      <c r="WRU2168" s="218"/>
      <c r="WRV2168" s="218"/>
      <c r="WRW2168" s="218"/>
      <c r="WRX2168" s="218"/>
      <c r="WRY2168" s="218"/>
      <c r="WRZ2168" s="218"/>
      <c r="WSA2168" s="218"/>
      <c r="WSB2168" s="218"/>
      <c r="WSC2168" s="218"/>
      <c r="WSD2168" s="218"/>
      <c r="WSE2168" s="218"/>
      <c r="WSF2168" s="218"/>
      <c r="WSG2168" s="218"/>
      <c r="WSH2168" s="218"/>
      <c r="WSI2168" s="218"/>
      <c r="WSJ2168" s="218"/>
      <c r="WSK2168" s="218"/>
      <c r="WSL2168" s="218"/>
      <c r="WSM2168" s="218"/>
      <c r="WSN2168" s="218"/>
      <c r="WSO2168" s="218"/>
      <c r="WSP2168" s="218"/>
      <c r="WSQ2168" s="218"/>
      <c r="WSR2168" s="218"/>
      <c r="WSS2168" s="218"/>
      <c r="WST2168" s="218"/>
      <c r="WSU2168" s="218"/>
      <c r="WSV2168" s="218"/>
      <c r="WSW2168" s="218"/>
      <c r="WSX2168" s="218"/>
      <c r="WSY2168" s="218"/>
      <c r="WSZ2168" s="218"/>
      <c r="WTA2168" s="218"/>
      <c r="WTB2168" s="218"/>
      <c r="WTC2168" s="218"/>
      <c r="WTD2168" s="218"/>
      <c r="WTE2168" s="218"/>
      <c r="WTF2168" s="218"/>
      <c r="WTG2168" s="218"/>
      <c r="WTH2168" s="218"/>
      <c r="WTI2168" s="218"/>
      <c r="WTJ2168" s="218"/>
      <c r="WTK2168" s="218"/>
      <c r="WTL2168" s="218"/>
      <c r="WTM2168" s="218"/>
      <c r="WTN2168" s="218"/>
      <c r="WTO2168" s="218"/>
      <c r="WTP2168" s="218"/>
      <c r="WTQ2168" s="218"/>
      <c r="WTR2168" s="218"/>
      <c r="WTS2168" s="218"/>
      <c r="WTT2168" s="218"/>
      <c r="WTU2168" s="218"/>
      <c r="WTV2168" s="218"/>
      <c r="WTW2168" s="218"/>
      <c r="WTX2168" s="218"/>
      <c r="WTY2168" s="218"/>
      <c r="WTZ2168" s="218"/>
      <c r="WUA2168" s="218"/>
      <c r="WUB2168" s="218"/>
      <c r="WUC2168" s="218"/>
      <c r="WUD2168" s="218"/>
      <c r="WUE2168" s="218"/>
      <c r="WUF2168" s="218"/>
      <c r="WUG2168" s="218"/>
      <c r="WUH2168" s="218"/>
      <c r="WUI2168" s="218"/>
      <c r="WUJ2168" s="218"/>
      <c r="WUK2168" s="218"/>
      <c r="WUL2168" s="218"/>
      <c r="WUM2168" s="218"/>
      <c r="WUN2168" s="218"/>
      <c r="WUO2168" s="218"/>
      <c r="WUP2168" s="218"/>
      <c r="WUQ2168" s="218"/>
      <c r="WUR2168" s="218"/>
      <c r="WUS2168" s="218"/>
      <c r="WUT2168" s="218"/>
      <c r="WUU2168" s="218"/>
      <c r="WUV2168" s="218"/>
      <c r="WUW2168" s="218"/>
      <c r="WUX2168" s="218"/>
      <c r="WUY2168" s="218"/>
      <c r="WUZ2168" s="218"/>
      <c r="WVA2168" s="218"/>
      <c r="WVB2168" s="218"/>
      <c r="WVC2168" s="218"/>
      <c r="WVD2168" s="218"/>
      <c r="WVE2168" s="218"/>
      <c r="WVF2168" s="218"/>
      <c r="WVG2168" s="218"/>
      <c r="WVH2168" s="218"/>
      <c r="WVI2168" s="218"/>
      <c r="WVJ2168" s="218"/>
      <c r="WVK2168" s="218"/>
      <c r="WVL2168" s="218"/>
      <c r="WVM2168" s="218"/>
      <c r="WVN2168" s="218"/>
      <c r="WVO2168" s="218"/>
      <c r="WVP2168" s="218"/>
      <c r="WVQ2168" s="218"/>
      <c r="WVR2168" s="218"/>
      <c r="WVS2168" s="218"/>
      <c r="WVT2168" s="218"/>
      <c r="WVU2168" s="218"/>
      <c r="WVV2168" s="218"/>
      <c r="WVW2168" s="218"/>
      <c r="WVX2168" s="218"/>
      <c r="WVY2168" s="218"/>
      <c r="WVZ2168" s="218"/>
      <c r="WWA2168" s="218"/>
      <c r="WWB2168" s="218"/>
      <c r="WWC2168" s="218"/>
      <c r="WWD2168" s="218"/>
      <c r="WWE2168" s="218"/>
      <c r="WWF2168" s="218"/>
      <c r="WWG2168" s="218"/>
      <c r="WWH2168" s="218"/>
      <c r="WWI2168" s="218"/>
      <c r="WWJ2168" s="218"/>
      <c r="WWK2168" s="218"/>
      <c r="WWL2168" s="218"/>
      <c r="WWM2168" s="218"/>
      <c r="WWN2168" s="218"/>
      <c r="WWO2168" s="218"/>
      <c r="WWP2168" s="218"/>
      <c r="WWQ2168" s="218"/>
      <c r="WWR2168" s="218"/>
      <c r="WWS2168" s="218"/>
      <c r="WWT2168" s="218"/>
      <c r="WWU2168" s="218"/>
      <c r="WWV2168" s="218"/>
      <c r="WWW2168" s="218"/>
      <c r="WWX2168" s="218"/>
      <c r="WWY2168" s="218"/>
      <c r="WWZ2168" s="218"/>
      <c r="WXA2168" s="218"/>
      <c r="WXB2168" s="218"/>
      <c r="WXC2168" s="218"/>
      <c r="WXD2168" s="218"/>
      <c r="WXE2168" s="218"/>
      <c r="WXF2168" s="218"/>
      <c r="WXG2168" s="218"/>
      <c r="WXH2168" s="218"/>
      <c r="WXI2168" s="218"/>
      <c r="WXJ2168" s="218"/>
      <c r="WXK2168" s="218"/>
      <c r="WXL2168" s="218"/>
      <c r="WXM2168" s="218"/>
      <c r="WXN2168" s="218"/>
      <c r="WXO2168" s="218"/>
      <c r="WXP2168" s="218"/>
      <c r="WXQ2168" s="218"/>
      <c r="WXR2168" s="218"/>
      <c r="WXS2168" s="218"/>
      <c r="WXT2168" s="218"/>
      <c r="WXU2168" s="218"/>
      <c r="WXV2168" s="218"/>
      <c r="WXW2168" s="218"/>
      <c r="WXX2168" s="218"/>
      <c r="WXY2168" s="218"/>
      <c r="WXZ2168" s="218"/>
      <c r="WYA2168" s="218"/>
      <c r="WYB2168" s="218"/>
      <c r="WYC2168" s="218"/>
      <c r="WYD2168" s="218"/>
      <c r="WYE2168" s="218"/>
      <c r="WYF2168" s="218"/>
      <c r="WYG2168" s="218"/>
      <c r="WYH2168" s="218"/>
      <c r="WYI2168" s="218"/>
      <c r="WYJ2168" s="218"/>
      <c r="WYK2168" s="218"/>
      <c r="WYL2168" s="218"/>
      <c r="WYM2168" s="218"/>
      <c r="WYN2168" s="218"/>
      <c r="WYO2168" s="218"/>
      <c r="WYP2168" s="218"/>
      <c r="WYQ2168" s="218"/>
      <c r="WYR2168" s="218"/>
      <c r="WYS2168" s="218"/>
      <c r="WYT2168" s="218"/>
      <c r="WYU2168" s="218"/>
      <c r="WYV2168" s="218"/>
      <c r="WYW2168" s="218"/>
      <c r="WYX2168" s="218"/>
      <c r="WYY2168" s="218"/>
      <c r="WYZ2168" s="218"/>
      <c r="WZA2168" s="218"/>
      <c r="WZB2168" s="218"/>
      <c r="WZC2168" s="218"/>
      <c r="WZD2168" s="218"/>
      <c r="WZE2168" s="218"/>
      <c r="WZF2168" s="218"/>
      <c r="WZG2168" s="218"/>
      <c r="WZH2168" s="218"/>
      <c r="WZI2168" s="218"/>
      <c r="WZJ2168" s="218"/>
      <c r="WZK2168" s="218"/>
      <c r="WZL2168" s="218"/>
      <c r="WZM2168" s="218"/>
      <c r="WZN2168" s="218"/>
      <c r="WZO2168" s="218"/>
      <c r="WZP2168" s="218"/>
      <c r="WZQ2168" s="218"/>
      <c r="WZR2168" s="218"/>
      <c r="WZS2168" s="218"/>
      <c r="WZT2168" s="218"/>
      <c r="WZU2168" s="218"/>
      <c r="WZV2168" s="218"/>
      <c r="WZW2168" s="218"/>
      <c r="WZX2168" s="218"/>
      <c r="WZY2168" s="218"/>
      <c r="WZZ2168" s="218"/>
      <c r="XAA2168" s="218"/>
      <c r="XAB2168" s="218"/>
      <c r="XAC2168" s="218"/>
      <c r="XAD2168" s="218"/>
      <c r="XAE2168" s="218"/>
      <c r="XAF2168" s="218"/>
      <c r="XAG2168" s="218"/>
      <c r="XAH2168" s="218"/>
      <c r="XAI2168" s="218"/>
      <c r="XAJ2168" s="218"/>
      <c r="XAK2168" s="218"/>
      <c r="XAL2168" s="218"/>
      <c r="XAM2168" s="218"/>
      <c r="XAN2168" s="218"/>
      <c r="XAO2168" s="218"/>
      <c r="XAP2168" s="218"/>
      <c r="XAQ2168" s="218"/>
      <c r="XAR2168" s="218"/>
      <c r="XAS2168" s="218"/>
      <c r="XAT2168" s="218"/>
      <c r="XAU2168" s="218"/>
      <c r="XAV2168" s="218"/>
      <c r="XAW2168" s="218"/>
      <c r="XAX2168" s="218"/>
      <c r="XAY2168" s="218"/>
      <c r="XAZ2168" s="218"/>
      <c r="XBA2168" s="218"/>
      <c r="XBB2168" s="218"/>
      <c r="XBC2168" s="218"/>
      <c r="XBD2168" s="218"/>
      <c r="XBE2168" s="218"/>
      <c r="XBF2168" s="218"/>
      <c r="XBG2168" s="218"/>
      <c r="XBH2168" s="218"/>
      <c r="XBI2168" s="218"/>
      <c r="XBJ2168" s="218"/>
      <c r="XBK2168" s="218"/>
      <c r="XBL2168" s="218"/>
      <c r="XBM2168" s="218"/>
      <c r="XBN2168" s="218"/>
      <c r="XBO2168" s="218"/>
      <c r="XBP2168" s="218"/>
      <c r="XBQ2168" s="218"/>
      <c r="XBR2168" s="218"/>
      <c r="XBS2168" s="218"/>
      <c r="XBT2168" s="218"/>
      <c r="XBU2168" s="218"/>
      <c r="XBV2168" s="218"/>
      <c r="XBW2168" s="218"/>
      <c r="XBX2168" s="218"/>
      <c r="XBY2168" s="218"/>
      <c r="XBZ2168" s="218"/>
      <c r="XCA2168" s="218"/>
      <c r="XCB2168" s="218"/>
      <c r="XCC2168" s="218"/>
      <c r="XCD2168" s="218"/>
      <c r="XCE2168" s="218"/>
      <c r="XCF2168" s="218"/>
      <c r="XCG2168" s="218"/>
      <c r="XCH2168" s="218"/>
      <c r="XCI2168" s="218"/>
      <c r="XCJ2168" s="218"/>
      <c r="XCK2168" s="218"/>
      <c r="XCL2168" s="218"/>
      <c r="XCM2168" s="218"/>
      <c r="XCN2168" s="218"/>
      <c r="XCO2168" s="218"/>
      <c r="XCP2168" s="218"/>
      <c r="XCQ2168" s="218"/>
      <c r="XCR2168" s="218"/>
      <c r="XCS2168" s="218"/>
      <c r="XCT2168" s="218"/>
      <c r="XCU2168" s="218"/>
      <c r="XCV2168" s="218"/>
      <c r="XCW2168" s="218"/>
      <c r="XCX2168" s="218"/>
      <c r="XCY2168" s="218"/>
      <c r="XCZ2168" s="218"/>
      <c r="XDA2168" s="218"/>
      <c r="XDB2168" s="218"/>
      <c r="XDC2168" s="218"/>
      <c r="XDD2168" s="218"/>
      <c r="XDE2168" s="218"/>
      <c r="XDF2168" s="218"/>
      <c r="XDG2168" s="218"/>
      <c r="XDH2168" s="218"/>
      <c r="XDI2168" s="218"/>
      <c r="XDJ2168" s="218"/>
      <c r="XDK2168" s="218"/>
      <c r="XDL2168" s="218"/>
      <c r="XDM2168" s="218"/>
      <c r="XDN2168" s="218"/>
      <c r="XDO2168" s="218"/>
      <c r="XDP2168" s="218"/>
      <c r="XDQ2168" s="218"/>
      <c r="XDR2168" s="218"/>
      <c r="XDS2168" s="218"/>
      <c r="XDT2168" s="218"/>
      <c r="XDU2168" s="218"/>
      <c r="XDV2168" s="218"/>
      <c r="XDW2168" s="218"/>
      <c r="XDX2168" s="218"/>
      <c r="XDY2168" s="218"/>
      <c r="XDZ2168" s="218"/>
      <c r="XEA2168" s="218"/>
      <c r="XEB2168" s="218"/>
      <c r="XEC2168" s="218"/>
      <c r="XED2168" s="218"/>
      <c r="XEE2168" s="218"/>
      <c r="XEF2168" s="218"/>
      <c r="XEG2168" s="218"/>
      <c r="XEH2168" s="218"/>
      <c r="XEI2168" s="218"/>
      <c r="XEJ2168" s="218"/>
      <c r="XEK2168" s="218"/>
      <c r="XEL2168" s="218"/>
      <c r="XEM2168" s="218"/>
      <c r="XEN2168" s="218"/>
      <c r="XEO2168" s="218"/>
      <c r="XEP2168" s="218"/>
      <c r="XEQ2168" s="218"/>
      <c r="XER2168" s="218"/>
      <c r="XES2168" s="218"/>
      <c r="XET2168" s="218"/>
      <c r="XEU2168" s="218"/>
      <c r="XEV2168" s="218"/>
      <c r="XEW2168" s="218"/>
      <c r="XEX2168" s="218"/>
      <c r="XEY2168" s="218"/>
      <c r="XEZ2168" s="218"/>
      <c r="XFA2168" s="218"/>
      <c r="XFB2168" s="218"/>
      <c r="XFC2168" s="218"/>
      <c r="XFD2168" s="218"/>
    </row>
    <row r="2169" spans="1:16384" s="94" customFormat="1" ht="20.100000000000001" customHeight="1" x14ac:dyDescent="0.25">
      <c r="A2169" s="154"/>
      <c r="B2169" s="60" t="str">
        <f>"00.03.27.3.1.1.13.B."&amp;C2169&amp;D2163&amp;I2163</f>
        <v>00.03.27.3.1.1.13.B.426.2023</v>
      </c>
      <c r="C2169" s="20">
        <v>426</v>
      </c>
      <c r="D2169" s="72" t="s">
        <v>1085</v>
      </c>
      <c r="E2169" s="60" t="str">
        <f>'[1]2023'!$B$134</f>
        <v>kursi plastik</v>
      </c>
      <c r="F2169" s="19" t="s">
        <v>893</v>
      </c>
      <c r="G2169" s="311">
        <f>'[1]2023'!$D$134/12</f>
        <v>85000</v>
      </c>
      <c r="H2169" s="269" t="s">
        <v>1164</v>
      </c>
      <c r="I2169" s="73">
        <v>2023</v>
      </c>
      <c r="J2169" s="126" t="s">
        <v>1463</v>
      </c>
      <c r="K2169" s="126" t="s">
        <v>59</v>
      </c>
      <c r="L2169" s="126" t="s">
        <v>59</v>
      </c>
      <c r="M2169" s="60"/>
      <c r="N2169" s="10">
        <v>1</v>
      </c>
      <c r="O2169" s="15" t="s">
        <v>947</v>
      </c>
      <c r="P2169" s="28" t="s">
        <v>1445</v>
      </c>
      <c r="Q2169" s="73"/>
      <c r="R2169" s="60"/>
      <c r="S2169" s="60"/>
      <c r="T2169" s="218"/>
      <c r="U2169" s="218"/>
      <c r="V2169" s="218"/>
      <c r="W2169" s="218"/>
      <c r="X2169" s="218"/>
      <c r="Y2169" s="218"/>
      <c r="Z2169" s="218"/>
      <c r="AA2169" s="218"/>
      <c r="AB2169" s="218"/>
      <c r="AC2169" s="218"/>
      <c r="AD2169" s="218"/>
      <c r="AE2169" s="218"/>
      <c r="AF2169" s="218"/>
      <c r="AG2169" s="218"/>
      <c r="AH2169" s="218"/>
      <c r="AI2169" s="218"/>
      <c r="AJ2169" s="218"/>
      <c r="AK2169" s="218"/>
      <c r="AL2169" s="218"/>
      <c r="AM2169" s="218"/>
      <c r="AN2169" s="218"/>
      <c r="AO2169" s="218"/>
      <c r="AP2169" s="218"/>
      <c r="AQ2169" s="218"/>
      <c r="AR2169" s="218"/>
      <c r="AS2169" s="218"/>
      <c r="AT2169" s="218"/>
      <c r="AU2169" s="218"/>
      <c r="AV2169" s="218"/>
      <c r="AW2169" s="218"/>
      <c r="AX2169" s="218"/>
      <c r="AY2169" s="218"/>
      <c r="AZ2169" s="218"/>
      <c r="BA2169" s="218"/>
      <c r="BB2169" s="218"/>
      <c r="BC2169" s="218"/>
      <c r="BD2169" s="218"/>
      <c r="BE2169" s="218"/>
      <c r="BF2169" s="218"/>
      <c r="BG2169" s="218"/>
      <c r="BH2169" s="218"/>
      <c r="BI2169" s="218"/>
      <c r="BJ2169" s="218"/>
      <c r="BK2169" s="218"/>
      <c r="BL2169" s="218"/>
      <c r="BM2169" s="218"/>
      <c r="BN2169" s="218"/>
      <c r="BO2169" s="218"/>
      <c r="BP2169" s="218"/>
      <c r="BQ2169" s="218"/>
      <c r="BR2169" s="218"/>
      <c r="BS2169" s="218"/>
      <c r="BT2169" s="218"/>
      <c r="BU2169" s="218"/>
      <c r="BV2169" s="218"/>
      <c r="BW2169" s="218"/>
      <c r="BX2169" s="218"/>
      <c r="BY2169" s="218"/>
      <c r="BZ2169" s="218"/>
      <c r="CA2169" s="218"/>
      <c r="CB2169" s="218"/>
      <c r="CC2169" s="218"/>
      <c r="CD2169" s="218"/>
      <c r="CE2169" s="218"/>
      <c r="CF2169" s="218"/>
      <c r="CG2169" s="218"/>
      <c r="CH2169" s="218"/>
      <c r="CI2169" s="218"/>
      <c r="CJ2169" s="218"/>
      <c r="CK2169" s="218"/>
      <c r="CL2169" s="218"/>
      <c r="CM2169" s="218"/>
      <c r="CN2169" s="218"/>
      <c r="CO2169" s="218"/>
      <c r="CP2169" s="218"/>
      <c r="CQ2169" s="218"/>
      <c r="CR2169" s="218"/>
      <c r="CS2169" s="218"/>
      <c r="CT2169" s="218"/>
      <c r="CU2169" s="218"/>
      <c r="CV2169" s="218"/>
      <c r="CW2169" s="218"/>
      <c r="CX2169" s="218"/>
      <c r="CY2169" s="218"/>
      <c r="CZ2169" s="218"/>
      <c r="DA2169" s="218"/>
      <c r="DB2169" s="218"/>
      <c r="DC2169" s="218"/>
      <c r="DD2169" s="218"/>
      <c r="DE2169" s="218"/>
      <c r="DF2169" s="218"/>
      <c r="DG2169" s="218"/>
      <c r="DH2169" s="218"/>
      <c r="DI2169" s="218"/>
      <c r="DJ2169" s="218"/>
      <c r="DK2169" s="218"/>
      <c r="DL2169" s="218"/>
      <c r="DM2169" s="218"/>
      <c r="DN2169" s="218"/>
      <c r="DO2169" s="218"/>
      <c r="DP2169" s="218"/>
      <c r="DQ2169" s="218"/>
      <c r="DR2169" s="218"/>
      <c r="DS2169" s="218"/>
      <c r="DT2169" s="218"/>
      <c r="DU2169" s="218"/>
      <c r="DV2169" s="218"/>
      <c r="DW2169" s="218"/>
      <c r="DX2169" s="218"/>
      <c r="DY2169" s="218"/>
      <c r="DZ2169" s="218"/>
      <c r="EA2169" s="218"/>
      <c r="EB2169" s="218"/>
      <c r="EC2169" s="218"/>
      <c r="ED2169" s="218"/>
      <c r="EE2169" s="218"/>
      <c r="EF2169" s="218"/>
      <c r="EG2169" s="218"/>
      <c r="EH2169" s="218"/>
      <c r="EI2169" s="218"/>
      <c r="EJ2169" s="218"/>
      <c r="EK2169" s="218"/>
      <c r="EL2169" s="218"/>
      <c r="EM2169" s="218"/>
      <c r="EN2169" s="218"/>
      <c r="EO2169" s="218"/>
      <c r="EP2169" s="218"/>
      <c r="EQ2169" s="218"/>
      <c r="ER2169" s="218"/>
      <c r="ES2169" s="218"/>
      <c r="ET2169" s="218"/>
      <c r="EU2169" s="218"/>
      <c r="EV2169" s="218"/>
      <c r="EW2169" s="218"/>
      <c r="EX2169" s="218"/>
      <c r="EY2169" s="218"/>
      <c r="EZ2169" s="218"/>
      <c r="FA2169" s="218"/>
      <c r="FB2169" s="218"/>
      <c r="FC2169" s="218"/>
      <c r="FD2169" s="218"/>
      <c r="FE2169" s="218"/>
      <c r="FF2169" s="218"/>
      <c r="FG2169" s="218"/>
      <c r="FH2169" s="218"/>
      <c r="FI2169" s="218"/>
      <c r="FJ2169" s="218"/>
      <c r="FK2169" s="218"/>
      <c r="FL2169" s="218"/>
      <c r="FM2169" s="218"/>
      <c r="FN2169" s="218"/>
      <c r="FO2169" s="218"/>
      <c r="FP2169" s="218"/>
      <c r="FQ2169" s="218"/>
      <c r="FR2169" s="218"/>
      <c r="FS2169" s="218"/>
      <c r="FT2169" s="218"/>
      <c r="FU2169" s="218"/>
      <c r="FV2169" s="218"/>
      <c r="FW2169" s="218"/>
      <c r="FX2169" s="218"/>
      <c r="FY2169" s="218"/>
      <c r="FZ2169" s="218"/>
      <c r="GA2169" s="218"/>
      <c r="GB2169" s="218"/>
      <c r="GC2169" s="218"/>
      <c r="GD2169" s="218"/>
      <c r="GE2169" s="218"/>
      <c r="GF2169" s="218"/>
      <c r="GG2169" s="218"/>
      <c r="GH2169" s="218"/>
      <c r="GI2169" s="218"/>
      <c r="GJ2169" s="218"/>
      <c r="GK2169" s="218"/>
      <c r="GL2169" s="218"/>
      <c r="GM2169" s="218"/>
      <c r="GN2169" s="218"/>
      <c r="GO2169" s="218"/>
      <c r="GP2169" s="218"/>
      <c r="GQ2169" s="218"/>
      <c r="GR2169" s="218"/>
      <c r="GS2169" s="218"/>
      <c r="GT2169" s="218"/>
      <c r="GU2169" s="218"/>
      <c r="GV2169" s="218"/>
      <c r="GW2169" s="218"/>
      <c r="GX2169" s="218"/>
      <c r="GY2169" s="218"/>
      <c r="GZ2169" s="218"/>
      <c r="HA2169" s="218"/>
      <c r="HB2169" s="218"/>
      <c r="HC2169" s="218"/>
      <c r="HD2169" s="218"/>
      <c r="HE2169" s="218"/>
      <c r="HF2169" s="218"/>
      <c r="HG2169" s="218"/>
      <c r="HH2169" s="218"/>
      <c r="HI2169" s="218"/>
      <c r="HJ2169" s="218"/>
      <c r="HK2169" s="218"/>
      <c r="HL2169" s="218"/>
      <c r="HM2169" s="218"/>
      <c r="HN2169" s="218"/>
      <c r="HO2169" s="218"/>
      <c r="HP2169" s="218"/>
      <c r="HQ2169" s="218"/>
      <c r="HR2169" s="218"/>
      <c r="HS2169" s="218"/>
      <c r="HT2169" s="218"/>
      <c r="HU2169" s="218"/>
      <c r="HV2169" s="218"/>
      <c r="HW2169" s="218"/>
      <c r="HX2169" s="218"/>
      <c r="HY2169" s="218"/>
      <c r="HZ2169" s="218"/>
      <c r="IA2169" s="218"/>
      <c r="IB2169" s="218"/>
      <c r="IC2169" s="218"/>
      <c r="ID2169" s="218"/>
      <c r="IE2169" s="218"/>
      <c r="IF2169" s="218"/>
      <c r="IG2169" s="218"/>
      <c r="IH2169" s="218"/>
      <c r="II2169" s="218"/>
      <c r="IJ2169" s="218"/>
      <c r="IK2169" s="218"/>
      <c r="IL2169" s="218"/>
      <c r="IM2169" s="218"/>
      <c r="IN2169" s="218"/>
      <c r="IO2169" s="218"/>
      <c r="IP2169" s="218"/>
      <c r="IQ2169" s="218"/>
      <c r="IR2169" s="218"/>
      <c r="IS2169" s="218"/>
      <c r="IT2169" s="218"/>
      <c r="IU2169" s="218"/>
      <c r="IV2169" s="218"/>
      <c r="IW2169" s="218"/>
      <c r="IX2169" s="218"/>
      <c r="IY2169" s="218"/>
      <c r="IZ2169" s="218"/>
      <c r="JA2169" s="218"/>
      <c r="JB2169" s="218"/>
      <c r="JC2169" s="218"/>
      <c r="JD2169" s="218"/>
      <c r="JE2169" s="218"/>
      <c r="JF2169" s="218"/>
      <c r="JG2169" s="218"/>
      <c r="JH2169" s="218"/>
      <c r="JI2169" s="218"/>
      <c r="JJ2169" s="218"/>
      <c r="JK2169" s="218"/>
      <c r="JL2169" s="218"/>
      <c r="JM2169" s="218"/>
      <c r="JN2169" s="218"/>
      <c r="JO2169" s="218"/>
      <c r="JP2169" s="218"/>
      <c r="JQ2169" s="218"/>
      <c r="JR2169" s="218"/>
      <c r="JS2169" s="218"/>
      <c r="JT2169" s="218"/>
      <c r="JU2169" s="218"/>
      <c r="JV2169" s="218"/>
      <c r="JW2169" s="218"/>
      <c r="JX2169" s="218"/>
      <c r="JY2169" s="218"/>
      <c r="JZ2169" s="218"/>
      <c r="KA2169" s="218"/>
      <c r="KB2169" s="218"/>
      <c r="KC2169" s="218"/>
      <c r="KD2169" s="218"/>
      <c r="KE2169" s="218"/>
      <c r="KF2169" s="218"/>
      <c r="KG2169" s="218"/>
      <c r="KH2169" s="218"/>
      <c r="KI2169" s="218"/>
      <c r="KJ2169" s="218"/>
      <c r="KK2169" s="218"/>
      <c r="KL2169" s="218"/>
      <c r="KM2169" s="218"/>
      <c r="KN2169" s="218"/>
      <c r="KO2169" s="218"/>
      <c r="KP2169" s="218"/>
      <c r="KQ2169" s="218"/>
      <c r="KR2169" s="218"/>
      <c r="KS2169" s="218"/>
      <c r="KT2169" s="218"/>
      <c r="KU2169" s="218"/>
      <c r="KV2169" s="218"/>
      <c r="KW2169" s="218"/>
      <c r="KX2169" s="218"/>
      <c r="KY2169" s="218"/>
      <c r="KZ2169" s="218"/>
      <c r="LA2169" s="218"/>
      <c r="LB2169" s="218"/>
      <c r="LC2169" s="218"/>
      <c r="LD2169" s="218"/>
      <c r="LE2169" s="218"/>
      <c r="LF2169" s="218"/>
      <c r="LG2169" s="218"/>
      <c r="LH2169" s="218"/>
      <c r="LI2169" s="218"/>
      <c r="LJ2169" s="218"/>
      <c r="LK2169" s="218"/>
      <c r="LL2169" s="218"/>
      <c r="LM2169" s="218"/>
      <c r="LN2169" s="218"/>
      <c r="LO2169" s="218"/>
      <c r="LP2169" s="218"/>
      <c r="LQ2169" s="218"/>
      <c r="LR2169" s="218"/>
      <c r="LS2169" s="218"/>
      <c r="LT2169" s="218"/>
      <c r="LU2169" s="218"/>
      <c r="LV2169" s="218"/>
      <c r="LW2169" s="218"/>
      <c r="LX2169" s="218"/>
      <c r="LY2169" s="218"/>
      <c r="LZ2169" s="218"/>
      <c r="MA2169" s="218"/>
      <c r="MB2169" s="218"/>
      <c r="MC2169" s="218"/>
      <c r="MD2169" s="218"/>
      <c r="ME2169" s="218"/>
      <c r="MF2169" s="218"/>
      <c r="MG2169" s="218"/>
      <c r="MH2169" s="218"/>
      <c r="MI2169" s="218"/>
      <c r="MJ2169" s="218"/>
      <c r="MK2169" s="218"/>
      <c r="ML2169" s="218"/>
      <c r="MM2169" s="218"/>
      <c r="MN2169" s="218"/>
      <c r="MO2169" s="218"/>
      <c r="MP2169" s="218"/>
      <c r="MQ2169" s="218"/>
      <c r="MR2169" s="218"/>
      <c r="MS2169" s="218"/>
      <c r="MT2169" s="218"/>
      <c r="MU2169" s="218"/>
      <c r="MV2169" s="218"/>
      <c r="MW2169" s="218"/>
      <c r="MX2169" s="218"/>
      <c r="MY2169" s="218"/>
      <c r="MZ2169" s="218"/>
      <c r="NA2169" s="218"/>
      <c r="NB2169" s="218"/>
      <c r="NC2169" s="218"/>
      <c r="ND2169" s="218"/>
      <c r="NE2169" s="218"/>
      <c r="NF2169" s="218"/>
      <c r="NG2169" s="218"/>
      <c r="NH2169" s="218"/>
      <c r="NI2169" s="218"/>
      <c r="NJ2169" s="218"/>
      <c r="NK2169" s="218"/>
      <c r="NL2169" s="218"/>
      <c r="NM2169" s="218"/>
      <c r="NN2169" s="218"/>
      <c r="NO2169" s="218"/>
      <c r="NP2169" s="218"/>
      <c r="NQ2169" s="218"/>
      <c r="NR2169" s="218"/>
      <c r="NS2169" s="218"/>
      <c r="NT2169" s="218"/>
      <c r="NU2169" s="218"/>
      <c r="NV2169" s="218"/>
      <c r="NW2169" s="218"/>
      <c r="NX2169" s="218"/>
      <c r="NY2169" s="218"/>
      <c r="NZ2169" s="218"/>
      <c r="OA2169" s="218"/>
      <c r="OB2169" s="218"/>
      <c r="OC2169" s="218"/>
      <c r="OD2169" s="218"/>
      <c r="OE2169" s="218"/>
      <c r="OF2169" s="218"/>
      <c r="OG2169" s="218"/>
      <c r="OH2169" s="218"/>
      <c r="OI2169" s="218"/>
      <c r="OJ2169" s="218"/>
      <c r="OK2169" s="218"/>
      <c r="OL2169" s="218"/>
      <c r="OM2169" s="218"/>
      <c r="ON2169" s="218"/>
      <c r="OO2169" s="218"/>
      <c r="OP2169" s="218"/>
      <c r="OQ2169" s="218"/>
      <c r="OR2169" s="218"/>
      <c r="OS2169" s="218"/>
      <c r="OT2169" s="218"/>
      <c r="OU2169" s="218"/>
      <c r="OV2169" s="218"/>
      <c r="OW2169" s="218"/>
      <c r="OX2169" s="218"/>
      <c r="OY2169" s="218"/>
      <c r="OZ2169" s="218"/>
      <c r="PA2169" s="218"/>
      <c r="PB2169" s="218"/>
      <c r="PC2169" s="218"/>
      <c r="PD2169" s="218"/>
      <c r="PE2169" s="218"/>
      <c r="PF2169" s="218"/>
      <c r="PG2169" s="218"/>
      <c r="PH2169" s="218"/>
      <c r="PI2169" s="218"/>
      <c r="PJ2169" s="218"/>
      <c r="PK2169" s="218"/>
      <c r="PL2169" s="218"/>
      <c r="PM2169" s="218"/>
      <c r="PN2169" s="218"/>
      <c r="PO2169" s="218"/>
      <c r="PP2169" s="218"/>
      <c r="PQ2169" s="218"/>
      <c r="PR2169" s="218"/>
      <c r="PS2169" s="218"/>
      <c r="PT2169" s="218"/>
      <c r="PU2169" s="218"/>
      <c r="PV2169" s="218"/>
      <c r="PW2169" s="218"/>
      <c r="PX2169" s="218"/>
      <c r="PY2169" s="218"/>
      <c r="PZ2169" s="218"/>
      <c r="QA2169" s="218"/>
      <c r="QB2169" s="218"/>
      <c r="QC2169" s="218"/>
      <c r="QD2169" s="218"/>
      <c r="QE2169" s="218"/>
      <c r="QF2169" s="218"/>
      <c r="QG2169" s="218"/>
      <c r="QH2169" s="218"/>
      <c r="QI2169" s="218"/>
      <c r="QJ2169" s="218"/>
      <c r="QK2169" s="218"/>
      <c r="QL2169" s="218"/>
      <c r="QM2169" s="218"/>
      <c r="QN2169" s="218"/>
      <c r="QO2169" s="218"/>
      <c r="QP2169" s="218"/>
      <c r="QQ2169" s="218"/>
      <c r="QR2169" s="218"/>
      <c r="QS2169" s="218"/>
      <c r="QT2169" s="218"/>
      <c r="QU2169" s="218"/>
      <c r="QV2169" s="218"/>
      <c r="QW2169" s="218"/>
      <c r="QX2169" s="218"/>
      <c r="QY2169" s="218"/>
      <c r="QZ2169" s="218"/>
      <c r="RA2169" s="218"/>
      <c r="RB2169" s="218"/>
      <c r="RC2169" s="218"/>
      <c r="RD2169" s="218"/>
      <c r="RE2169" s="218"/>
      <c r="RF2169" s="218"/>
      <c r="RG2169" s="218"/>
      <c r="RH2169" s="218"/>
      <c r="RI2169" s="218"/>
      <c r="RJ2169" s="218"/>
      <c r="RK2169" s="218"/>
      <c r="RL2169" s="218"/>
      <c r="RM2169" s="218"/>
      <c r="RN2169" s="218"/>
      <c r="RO2169" s="218"/>
      <c r="RP2169" s="218"/>
      <c r="RQ2169" s="218"/>
      <c r="RR2169" s="218"/>
      <c r="RS2169" s="218"/>
      <c r="RT2169" s="218"/>
      <c r="RU2169" s="218"/>
      <c r="RV2169" s="218"/>
      <c r="RW2169" s="218"/>
      <c r="RX2169" s="218"/>
      <c r="RY2169" s="218"/>
      <c r="RZ2169" s="218"/>
      <c r="SA2169" s="218"/>
      <c r="SB2169" s="218"/>
      <c r="SC2169" s="218"/>
      <c r="SD2169" s="218"/>
      <c r="SE2169" s="218"/>
      <c r="SF2169" s="218"/>
      <c r="SG2169" s="218"/>
      <c r="SH2169" s="218"/>
      <c r="SI2169" s="218"/>
      <c r="SJ2169" s="218"/>
      <c r="SK2169" s="218"/>
      <c r="SL2169" s="218"/>
      <c r="SM2169" s="218"/>
      <c r="SN2169" s="218"/>
      <c r="SO2169" s="218"/>
      <c r="SP2169" s="218"/>
      <c r="SQ2169" s="218"/>
      <c r="SR2169" s="218"/>
      <c r="SS2169" s="218"/>
      <c r="ST2169" s="218"/>
      <c r="SU2169" s="218"/>
      <c r="SV2169" s="218"/>
      <c r="SW2169" s="218"/>
      <c r="SX2169" s="218"/>
      <c r="SY2169" s="218"/>
      <c r="SZ2169" s="218"/>
      <c r="TA2169" s="218"/>
      <c r="TB2169" s="218"/>
      <c r="TC2169" s="218"/>
      <c r="TD2169" s="218"/>
      <c r="TE2169" s="218"/>
      <c r="TF2169" s="218"/>
      <c r="TG2169" s="218"/>
      <c r="TH2169" s="218"/>
      <c r="TI2169" s="218"/>
      <c r="TJ2169" s="218"/>
      <c r="TK2169" s="218"/>
      <c r="TL2169" s="218"/>
      <c r="TM2169" s="218"/>
      <c r="TN2169" s="218"/>
      <c r="TO2169" s="218"/>
      <c r="TP2169" s="218"/>
      <c r="TQ2169" s="218"/>
      <c r="TR2169" s="218"/>
      <c r="TS2169" s="218"/>
      <c r="TT2169" s="218"/>
      <c r="TU2169" s="218"/>
      <c r="TV2169" s="218"/>
      <c r="TW2169" s="218"/>
      <c r="TX2169" s="218"/>
      <c r="TY2169" s="218"/>
      <c r="TZ2169" s="218"/>
      <c r="UA2169" s="218"/>
      <c r="UB2169" s="218"/>
      <c r="UC2169" s="218"/>
      <c r="UD2169" s="218"/>
      <c r="UE2169" s="218"/>
      <c r="UF2169" s="218"/>
      <c r="UG2169" s="218"/>
      <c r="UH2169" s="218"/>
      <c r="UI2169" s="218"/>
      <c r="UJ2169" s="218"/>
      <c r="UK2169" s="218"/>
      <c r="UL2169" s="218"/>
      <c r="UM2169" s="218"/>
      <c r="UN2169" s="218"/>
      <c r="UO2169" s="218"/>
      <c r="UP2169" s="218"/>
      <c r="UQ2169" s="218"/>
      <c r="UR2169" s="218"/>
      <c r="US2169" s="218"/>
      <c r="UT2169" s="218"/>
      <c r="UU2169" s="218"/>
      <c r="UV2169" s="218"/>
      <c r="UW2169" s="218"/>
      <c r="UX2169" s="218"/>
      <c r="UY2169" s="218"/>
      <c r="UZ2169" s="218"/>
      <c r="VA2169" s="218"/>
      <c r="VB2169" s="218"/>
      <c r="VC2169" s="218"/>
      <c r="VD2169" s="218"/>
      <c r="VE2169" s="218"/>
      <c r="VF2169" s="218"/>
      <c r="VG2169" s="218"/>
      <c r="VH2169" s="218"/>
      <c r="VI2169" s="218"/>
      <c r="VJ2169" s="218"/>
      <c r="VK2169" s="218"/>
      <c r="VL2169" s="218"/>
      <c r="VM2169" s="218"/>
      <c r="VN2169" s="218"/>
      <c r="VO2169" s="218"/>
      <c r="VP2169" s="218"/>
      <c r="VQ2169" s="218"/>
      <c r="VR2169" s="218"/>
      <c r="VS2169" s="218"/>
      <c r="VT2169" s="218"/>
      <c r="VU2169" s="218"/>
      <c r="VV2169" s="218"/>
      <c r="VW2169" s="218"/>
      <c r="VX2169" s="218"/>
      <c r="VY2169" s="218"/>
      <c r="VZ2169" s="218"/>
      <c r="WA2169" s="218"/>
      <c r="WB2169" s="218"/>
      <c r="WC2169" s="218"/>
      <c r="WD2169" s="218"/>
      <c r="WE2169" s="218"/>
      <c r="WF2169" s="218"/>
      <c r="WG2169" s="218"/>
      <c r="WH2169" s="218"/>
      <c r="WI2169" s="218"/>
      <c r="WJ2169" s="218"/>
      <c r="WK2169" s="218"/>
      <c r="WL2169" s="218"/>
      <c r="WM2169" s="218"/>
      <c r="WN2169" s="218"/>
      <c r="WO2169" s="218"/>
      <c r="WP2169" s="218"/>
      <c r="WQ2169" s="218"/>
      <c r="WR2169" s="218"/>
      <c r="WS2169" s="218"/>
      <c r="WT2169" s="218"/>
      <c r="WU2169" s="218"/>
      <c r="WV2169" s="218"/>
      <c r="WW2169" s="218"/>
      <c r="WX2169" s="218"/>
      <c r="WY2169" s="218"/>
      <c r="WZ2169" s="218"/>
      <c r="XA2169" s="218"/>
      <c r="XB2169" s="218"/>
      <c r="XC2169" s="218"/>
      <c r="XD2169" s="218"/>
      <c r="XE2169" s="218"/>
      <c r="XF2169" s="218"/>
      <c r="XG2169" s="218"/>
      <c r="XH2169" s="218"/>
      <c r="XI2169" s="218"/>
      <c r="XJ2169" s="218"/>
      <c r="XK2169" s="218"/>
      <c r="XL2169" s="218"/>
      <c r="XM2169" s="218"/>
      <c r="XN2169" s="218"/>
      <c r="XO2169" s="218"/>
      <c r="XP2169" s="218"/>
      <c r="XQ2169" s="218"/>
      <c r="XR2169" s="218"/>
      <c r="XS2169" s="218"/>
      <c r="XT2169" s="218"/>
      <c r="XU2169" s="218"/>
      <c r="XV2169" s="218"/>
      <c r="XW2169" s="218"/>
      <c r="XX2169" s="218"/>
      <c r="XY2169" s="218"/>
      <c r="XZ2169" s="218"/>
      <c r="YA2169" s="218"/>
      <c r="YB2169" s="218"/>
      <c r="YC2169" s="218"/>
      <c r="YD2169" s="218"/>
      <c r="YE2169" s="218"/>
      <c r="YF2169" s="218"/>
      <c r="YG2169" s="218"/>
      <c r="YH2169" s="218"/>
      <c r="YI2169" s="218"/>
      <c r="YJ2169" s="218"/>
      <c r="YK2169" s="218"/>
      <c r="YL2169" s="218"/>
      <c r="YM2169" s="218"/>
      <c r="YN2169" s="218"/>
      <c r="YO2169" s="218"/>
      <c r="YP2169" s="218"/>
      <c r="YQ2169" s="218"/>
      <c r="YR2169" s="218"/>
      <c r="YS2169" s="218"/>
      <c r="YT2169" s="218"/>
      <c r="YU2169" s="218"/>
      <c r="YV2169" s="218"/>
      <c r="YW2169" s="218"/>
      <c r="YX2169" s="218"/>
      <c r="YY2169" s="218"/>
      <c r="YZ2169" s="218"/>
      <c r="ZA2169" s="218"/>
      <c r="ZB2169" s="218"/>
      <c r="ZC2169" s="218"/>
      <c r="ZD2169" s="218"/>
      <c r="ZE2169" s="218"/>
      <c r="ZF2169" s="218"/>
      <c r="ZG2169" s="218"/>
      <c r="ZH2169" s="218"/>
      <c r="ZI2169" s="218"/>
      <c r="ZJ2169" s="218"/>
      <c r="ZK2169" s="218"/>
      <c r="ZL2169" s="218"/>
      <c r="ZM2169" s="218"/>
      <c r="ZN2169" s="218"/>
      <c r="ZO2169" s="218"/>
      <c r="ZP2169" s="218"/>
      <c r="ZQ2169" s="218"/>
      <c r="ZR2169" s="218"/>
      <c r="ZS2169" s="218"/>
      <c r="ZT2169" s="218"/>
      <c r="ZU2169" s="218"/>
      <c r="ZV2169" s="218"/>
      <c r="ZW2169" s="218"/>
      <c r="ZX2169" s="218"/>
      <c r="ZY2169" s="218"/>
      <c r="ZZ2169" s="218"/>
      <c r="AAA2169" s="218"/>
      <c r="AAB2169" s="218"/>
      <c r="AAC2169" s="218"/>
      <c r="AAD2169" s="218"/>
      <c r="AAE2169" s="218"/>
      <c r="AAF2169" s="218"/>
      <c r="AAG2169" s="218"/>
      <c r="AAH2169" s="218"/>
      <c r="AAI2169" s="218"/>
      <c r="AAJ2169" s="218"/>
      <c r="AAK2169" s="218"/>
      <c r="AAL2169" s="218"/>
      <c r="AAM2169" s="218"/>
      <c r="AAN2169" s="218"/>
      <c r="AAO2169" s="218"/>
      <c r="AAP2169" s="218"/>
      <c r="AAQ2169" s="218"/>
      <c r="AAR2169" s="218"/>
      <c r="AAS2169" s="218"/>
      <c r="AAT2169" s="218"/>
      <c r="AAU2169" s="218"/>
      <c r="AAV2169" s="218"/>
      <c r="AAW2169" s="218"/>
      <c r="AAX2169" s="218"/>
      <c r="AAY2169" s="218"/>
      <c r="AAZ2169" s="218"/>
      <c r="ABA2169" s="218"/>
      <c r="ABB2169" s="218"/>
      <c r="ABC2169" s="218"/>
      <c r="ABD2169" s="218"/>
      <c r="ABE2169" s="218"/>
      <c r="ABF2169" s="218"/>
      <c r="ABG2169" s="218"/>
      <c r="ABH2169" s="218"/>
      <c r="ABI2169" s="218"/>
      <c r="ABJ2169" s="218"/>
      <c r="ABK2169" s="218"/>
      <c r="ABL2169" s="218"/>
      <c r="ABM2169" s="218"/>
      <c r="ABN2169" s="218"/>
      <c r="ABO2169" s="218"/>
      <c r="ABP2169" s="218"/>
      <c r="ABQ2169" s="218"/>
      <c r="ABR2169" s="218"/>
      <c r="ABS2169" s="218"/>
      <c r="ABT2169" s="218"/>
      <c r="ABU2169" s="218"/>
      <c r="ABV2169" s="218"/>
      <c r="ABW2169" s="218"/>
      <c r="ABX2169" s="218"/>
      <c r="ABY2169" s="218"/>
      <c r="ABZ2169" s="218"/>
      <c r="ACA2169" s="218"/>
      <c r="ACB2169" s="218"/>
      <c r="ACC2169" s="218"/>
      <c r="ACD2169" s="218"/>
      <c r="ACE2169" s="218"/>
      <c r="ACF2169" s="218"/>
      <c r="ACG2169" s="218"/>
      <c r="ACH2169" s="218"/>
      <c r="ACI2169" s="218"/>
      <c r="ACJ2169" s="218"/>
      <c r="ACK2169" s="218"/>
      <c r="ACL2169" s="218"/>
      <c r="ACM2169" s="218"/>
      <c r="ACN2169" s="218"/>
      <c r="ACO2169" s="218"/>
      <c r="ACP2169" s="218"/>
      <c r="ACQ2169" s="218"/>
      <c r="ACR2169" s="218"/>
      <c r="ACS2169" s="218"/>
      <c r="ACT2169" s="218"/>
      <c r="ACU2169" s="218"/>
      <c r="ACV2169" s="218"/>
      <c r="ACW2169" s="218"/>
      <c r="ACX2169" s="218"/>
      <c r="ACY2169" s="218"/>
      <c r="ACZ2169" s="218"/>
      <c r="ADA2169" s="218"/>
      <c r="ADB2169" s="218"/>
      <c r="ADC2169" s="218"/>
      <c r="ADD2169" s="218"/>
      <c r="ADE2169" s="218"/>
      <c r="ADF2169" s="218"/>
      <c r="ADG2169" s="218"/>
      <c r="ADH2169" s="218"/>
      <c r="ADI2169" s="218"/>
      <c r="ADJ2169" s="218"/>
      <c r="ADK2169" s="218"/>
      <c r="ADL2169" s="218"/>
      <c r="ADM2169" s="218"/>
      <c r="ADN2169" s="218"/>
      <c r="ADO2169" s="218"/>
      <c r="ADP2169" s="218"/>
      <c r="ADQ2169" s="218"/>
      <c r="ADR2169" s="218"/>
      <c r="ADS2169" s="218"/>
      <c r="ADT2169" s="218"/>
      <c r="ADU2169" s="218"/>
      <c r="ADV2169" s="218"/>
      <c r="ADW2169" s="218"/>
      <c r="ADX2169" s="218"/>
      <c r="ADY2169" s="218"/>
      <c r="ADZ2169" s="218"/>
      <c r="AEA2169" s="218"/>
      <c r="AEB2169" s="218"/>
      <c r="AEC2169" s="218"/>
      <c r="AED2169" s="218"/>
      <c r="AEE2169" s="218"/>
      <c r="AEF2169" s="218"/>
      <c r="AEG2169" s="218"/>
      <c r="AEH2169" s="218"/>
      <c r="AEI2169" s="218"/>
      <c r="AEJ2169" s="218"/>
      <c r="AEK2169" s="218"/>
      <c r="AEL2169" s="218"/>
      <c r="AEM2169" s="218"/>
      <c r="AEN2169" s="218"/>
      <c r="AEO2169" s="218"/>
      <c r="AEP2169" s="218"/>
      <c r="AEQ2169" s="218"/>
      <c r="AER2169" s="218"/>
      <c r="AES2169" s="218"/>
      <c r="AET2169" s="218"/>
      <c r="AEU2169" s="218"/>
      <c r="AEV2169" s="218"/>
      <c r="AEW2169" s="218"/>
      <c r="AEX2169" s="218"/>
      <c r="AEY2169" s="218"/>
      <c r="AEZ2169" s="218"/>
      <c r="AFA2169" s="218"/>
      <c r="AFB2169" s="218"/>
      <c r="AFC2169" s="218"/>
      <c r="AFD2169" s="218"/>
      <c r="AFE2169" s="218"/>
      <c r="AFF2169" s="218"/>
      <c r="AFG2169" s="218"/>
      <c r="AFH2169" s="218"/>
      <c r="AFI2169" s="218"/>
      <c r="AFJ2169" s="218"/>
      <c r="AFK2169" s="218"/>
      <c r="AFL2169" s="218"/>
      <c r="AFM2169" s="218"/>
      <c r="AFN2169" s="218"/>
      <c r="AFO2169" s="218"/>
      <c r="AFP2169" s="218"/>
      <c r="AFQ2169" s="218"/>
      <c r="AFR2169" s="218"/>
      <c r="AFS2169" s="218"/>
      <c r="AFT2169" s="218"/>
      <c r="AFU2169" s="218"/>
      <c r="AFV2169" s="218"/>
      <c r="AFW2169" s="218"/>
      <c r="AFX2169" s="218"/>
      <c r="AFY2169" s="218"/>
      <c r="AFZ2169" s="218"/>
      <c r="AGA2169" s="218"/>
      <c r="AGB2169" s="218"/>
      <c r="AGC2169" s="218"/>
      <c r="AGD2169" s="218"/>
      <c r="AGE2169" s="218"/>
      <c r="AGF2169" s="218"/>
      <c r="AGG2169" s="218"/>
      <c r="AGH2169" s="218"/>
      <c r="AGI2169" s="218"/>
      <c r="AGJ2169" s="218"/>
      <c r="AGK2169" s="218"/>
      <c r="AGL2169" s="218"/>
      <c r="AGM2169" s="218"/>
      <c r="AGN2169" s="218"/>
      <c r="AGO2169" s="218"/>
      <c r="AGP2169" s="218"/>
      <c r="AGQ2169" s="218"/>
      <c r="AGR2169" s="218"/>
      <c r="AGS2169" s="218"/>
      <c r="AGT2169" s="218"/>
      <c r="AGU2169" s="218"/>
      <c r="AGV2169" s="218"/>
      <c r="AGW2169" s="218"/>
      <c r="AGX2169" s="218"/>
      <c r="AGY2169" s="218"/>
      <c r="AGZ2169" s="218"/>
      <c r="AHA2169" s="218"/>
      <c r="AHB2169" s="218"/>
      <c r="AHC2169" s="218"/>
      <c r="AHD2169" s="218"/>
      <c r="AHE2169" s="218"/>
      <c r="AHF2169" s="218"/>
      <c r="AHG2169" s="218"/>
      <c r="AHH2169" s="218"/>
      <c r="AHI2169" s="218"/>
      <c r="AHJ2169" s="218"/>
      <c r="AHK2169" s="218"/>
      <c r="AHL2169" s="218"/>
      <c r="AHM2169" s="218"/>
      <c r="AHN2169" s="218"/>
      <c r="AHO2169" s="218"/>
      <c r="AHP2169" s="218"/>
      <c r="AHQ2169" s="218"/>
      <c r="AHR2169" s="218"/>
      <c r="AHS2169" s="218"/>
      <c r="AHT2169" s="218"/>
      <c r="AHU2169" s="218"/>
      <c r="AHV2169" s="218"/>
      <c r="AHW2169" s="218"/>
      <c r="AHX2169" s="218"/>
      <c r="AHY2169" s="218"/>
      <c r="AHZ2169" s="218"/>
      <c r="AIA2169" s="218"/>
      <c r="AIB2169" s="218"/>
      <c r="AIC2169" s="218"/>
      <c r="AID2169" s="218"/>
      <c r="AIE2169" s="218"/>
      <c r="AIF2169" s="218"/>
      <c r="AIG2169" s="218"/>
      <c r="AIH2169" s="218"/>
      <c r="AII2169" s="218"/>
      <c r="AIJ2169" s="218"/>
      <c r="AIK2169" s="218"/>
      <c r="AIL2169" s="218"/>
      <c r="AIM2169" s="218"/>
      <c r="AIN2169" s="218"/>
      <c r="AIO2169" s="218"/>
      <c r="AIP2169" s="218"/>
      <c r="AIQ2169" s="218"/>
      <c r="AIR2169" s="218"/>
      <c r="AIS2169" s="218"/>
      <c r="AIT2169" s="218"/>
      <c r="AIU2169" s="218"/>
      <c r="AIV2169" s="218"/>
      <c r="AIW2169" s="218"/>
      <c r="AIX2169" s="218"/>
      <c r="AIY2169" s="218"/>
      <c r="AIZ2169" s="218"/>
      <c r="AJA2169" s="218"/>
      <c r="AJB2169" s="218"/>
      <c r="AJC2169" s="218"/>
      <c r="AJD2169" s="218"/>
      <c r="AJE2169" s="218"/>
      <c r="AJF2169" s="218"/>
      <c r="AJG2169" s="218"/>
      <c r="AJH2169" s="218"/>
      <c r="AJI2169" s="218"/>
      <c r="AJJ2169" s="218"/>
      <c r="AJK2169" s="218"/>
      <c r="AJL2169" s="218"/>
      <c r="AJM2169" s="218"/>
      <c r="AJN2169" s="218"/>
      <c r="AJO2169" s="218"/>
      <c r="AJP2169" s="218"/>
      <c r="AJQ2169" s="218"/>
      <c r="AJR2169" s="218"/>
      <c r="AJS2169" s="218"/>
      <c r="AJT2169" s="218"/>
      <c r="AJU2169" s="218"/>
      <c r="AJV2169" s="218"/>
      <c r="AJW2169" s="218"/>
      <c r="AJX2169" s="218"/>
      <c r="AJY2169" s="218"/>
      <c r="AJZ2169" s="218"/>
      <c r="AKA2169" s="218"/>
      <c r="AKB2169" s="218"/>
      <c r="AKC2169" s="218"/>
      <c r="AKD2169" s="218"/>
      <c r="AKE2169" s="218"/>
      <c r="AKF2169" s="218"/>
      <c r="AKG2169" s="218"/>
      <c r="AKH2169" s="218"/>
      <c r="AKI2169" s="218"/>
      <c r="AKJ2169" s="218"/>
      <c r="AKK2169" s="218"/>
      <c r="AKL2169" s="218"/>
      <c r="AKM2169" s="218"/>
      <c r="AKN2169" s="218"/>
      <c r="AKO2169" s="218"/>
      <c r="AKP2169" s="218"/>
      <c r="AKQ2169" s="218"/>
      <c r="AKR2169" s="218"/>
      <c r="AKS2169" s="218"/>
      <c r="AKT2169" s="218"/>
      <c r="AKU2169" s="218"/>
      <c r="AKV2169" s="218"/>
      <c r="AKW2169" s="218"/>
      <c r="AKX2169" s="218"/>
      <c r="AKY2169" s="218"/>
      <c r="AKZ2169" s="218"/>
      <c r="ALA2169" s="218"/>
      <c r="ALB2169" s="218"/>
      <c r="ALC2169" s="218"/>
      <c r="ALD2169" s="218"/>
      <c r="ALE2169" s="218"/>
      <c r="ALF2169" s="218"/>
      <c r="ALG2169" s="218"/>
      <c r="ALH2169" s="218"/>
      <c r="ALI2169" s="218"/>
      <c r="ALJ2169" s="218"/>
      <c r="ALK2169" s="218"/>
      <c r="ALL2169" s="218"/>
      <c r="ALM2169" s="218"/>
      <c r="ALN2169" s="218"/>
      <c r="ALO2169" s="218"/>
      <c r="ALP2169" s="218"/>
      <c r="ALQ2169" s="218"/>
      <c r="ALR2169" s="218"/>
      <c r="ALS2169" s="218"/>
      <c r="ALT2169" s="218"/>
      <c r="ALU2169" s="218"/>
      <c r="ALV2169" s="218"/>
      <c r="ALW2169" s="218"/>
      <c r="ALX2169" s="218"/>
      <c r="ALY2169" s="218"/>
      <c r="ALZ2169" s="218"/>
      <c r="AMA2169" s="218"/>
      <c r="AMB2169" s="218"/>
      <c r="AMC2169" s="218"/>
      <c r="AMD2169" s="218"/>
      <c r="AME2169" s="218"/>
      <c r="AMF2169" s="218"/>
      <c r="AMG2169" s="218"/>
      <c r="AMH2169" s="218"/>
      <c r="AMI2169" s="218"/>
      <c r="AMJ2169" s="218"/>
      <c r="AMK2169" s="218"/>
      <c r="AML2169" s="218"/>
      <c r="AMM2169" s="218"/>
      <c r="AMN2169" s="218"/>
      <c r="AMO2169" s="218"/>
      <c r="AMP2169" s="218"/>
      <c r="AMQ2169" s="218"/>
      <c r="AMR2169" s="218"/>
      <c r="AMS2169" s="218"/>
      <c r="AMT2169" s="218"/>
      <c r="AMU2169" s="218"/>
      <c r="AMV2169" s="218"/>
      <c r="AMW2169" s="218"/>
      <c r="AMX2169" s="218"/>
      <c r="AMY2169" s="218"/>
      <c r="AMZ2169" s="218"/>
      <c r="ANA2169" s="218"/>
      <c r="ANB2169" s="218"/>
      <c r="ANC2169" s="218"/>
      <c r="AND2169" s="218"/>
      <c r="ANE2169" s="218"/>
      <c r="ANF2169" s="218"/>
      <c r="ANG2169" s="218"/>
      <c r="ANH2169" s="218"/>
      <c r="ANI2169" s="218"/>
      <c r="ANJ2169" s="218"/>
      <c r="ANK2169" s="218"/>
      <c r="ANL2169" s="218"/>
      <c r="ANM2169" s="218"/>
      <c r="ANN2169" s="218"/>
      <c r="ANO2169" s="218"/>
      <c r="ANP2169" s="218"/>
      <c r="ANQ2169" s="218"/>
      <c r="ANR2169" s="218"/>
      <c r="ANS2169" s="218"/>
      <c r="ANT2169" s="218"/>
      <c r="ANU2169" s="218"/>
      <c r="ANV2169" s="218"/>
      <c r="ANW2169" s="218"/>
      <c r="ANX2169" s="218"/>
      <c r="ANY2169" s="218"/>
      <c r="ANZ2169" s="218"/>
      <c r="AOA2169" s="218"/>
      <c r="AOB2169" s="218"/>
      <c r="AOC2169" s="218"/>
      <c r="AOD2169" s="218"/>
      <c r="AOE2169" s="218"/>
      <c r="AOF2169" s="218"/>
      <c r="AOG2169" s="218"/>
      <c r="AOH2169" s="218"/>
      <c r="AOI2169" s="218"/>
      <c r="AOJ2169" s="218"/>
      <c r="AOK2169" s="218"/>
      <c r="AOL2169" s="218"/>
      <c r="AOM2169" s="218"/>
      <c r="AON2169" s="218"/>
      <c r="AOO2169" s="218"/>
      <c r="AOP2169" s="218"/>
      <c r="AOQ2169" s="218"/>
      <c r="AOR2169" s="218"/>
      <c r="AOS2169" s="218"/>
      <c r="AOT2169" s="218"/>
      <c r="AOU2169" s="218"/>
      <c r="AOV2169" s="218"/>
      <c r="AOW2169" s="218"/>
      <c r="AOX2169" s="218"/>
      <c r="AOY2169" s="218"/>
      <c r="AOZ2169" s="218"/>
      <c r="APA2169" s="218"/>
      <c r="APB2169" s="218"/>
      <c r="APC2169" s="218"/>
      <c r="APD2169" s="218"/>
      <c r="APE2169" s="218"/>
      <c r="APF2169" s="218"/>
      <c r="APG2169" s="218"/>
      <c r="APH2169" s="218"/>
      <c r="API2169" s="218"/>
      <c r="APJ2169" s="218"/>
      <c r="APK2169" s="218"/>
      <c r="APL2169" s="218"/>
      <c r="APM2169" s="218"/>
      <c r="APN2169" s="218"/>
      <c r="APO2169" s="218"/>
      <c r="APP2169" s="218"/>
      <c r="APQ2169" s="218"/>
      <c r="APR2169" s="218"/>
      <c r="APS2169" s="218"/>
      <c r="APT2169" s="218"/>
      <c r="APU2169" s="218"/>
      <c r="APV2169" s="218"/>
      <c r="APW2169" s="218"/>
      <c r="APX2169" s="218"/>
      <c r="APY2169" s="218"/>
      <c r="APZ2169" s="218"/>
      <c r="AQA2169" s="218"/>
      <c r="AQB2169" s="218"/>
      <c r="AQC2169" s="218"/>
      <c r="AQD2169" s="218"/>
      <c r="AQE2169" s="218"/>
      <c r="AQF2169" s="218"/>
      <c r="AQG2169" s="218"/>
      <c r="AQH2169" s="218"/>
      <c r="AQI2169" s="218"/>
      <c r="AQJ2169" s="218"/>
      <c r="AQK2169" s="218"/>
      <c r="AQL2169" s="218"/>
      <c r="AQM2169" s="218"/>
      <c r="AQN2169" s="218"/>
      <c r="AQO2169" s="218"/>
      <c r="AQP2169" s="218"/>
      <c r="AQQ2169" s="218"/>
      <c r="AQR2169" s="218"/>
      <c r="AQS2169" s="218"/>
      <c r="AQT2169" s="218"/>
      <c r="AQU2169" s="218"/>
      <c r="AQV2169" s="218"/>
      <c r="AQW2169" s="218"/>
      <c r="AQX2169" s="218"/>
      <c r="AQY2169" s="218"/>
      <c r="AQZ2169" s="218"/>
      <c r="ARA2169" s="218"/>
      <c r="ARB2169" s="218"/>
      <c r="ARC2169" s="218"/>
      <c r="ARD2169" s="218"/>
      <c r="ARE2169" s="218"/>
      <c r="ARF2169" s="218"/>
      <c r="ARG2169" s="218"/>
      <c r="ARH2169" s="218"/>
      <c r="ARI2169" s="218"/>
      <c r="ARJ2169" s="218"/>
      <c r="ARK2169" s="218"/>
      <c r="ARL2169" s="218"/>
      <c r="ARM2169" s="218"/>
      <c r="ARN2169" s="218"/>
      <c r="ARO2169" s="218"/>
      <c r="ARP2169" s="218"/>
      <c r="ARQ2169" s="218"/>
      <c r="ARR2169" s="218"/>
      <c r="ARS2169" s="218"/>
      <c r="ART2169" s="218"/>
      <c r="ARU2169" s="218"/>
      <c r="ARV2169" s="218"/>
      <c r="ARW2169" s="218"/>
      <c r="ARX2169" s="218"/>
      <c r="ARY2169" s="218"/>
      <c r="ARZ2169" s="218"/>
      <c r="ASA2169" s="218"/>
      <c r="ASB2169" s="218"/>
      <c r="ASC2169" s="218"/>
      <c r="ASD2169" s="218"/>
      <c r="ASE2169" s="218"/>
      <c r="ASF2169" s="218"/>
      <c r="ASG2169" s="218"/>
      <c r="ASH2169" s="218"/>
      <c r="ASI2169" s="218"/>
      <c r="ASJ2169" s="218"/>
      <c r="ASK2169" s="218"/>
      <c r="ASL2169" s="218"/>
      <c r="ASM2169" s="218"/>
      <c r="ASN2169" s="218"/>
      <c r="ASO2169" s="218"/>
      <c r="ASP2169" s="218"/>
      <c r="ASQ2169" s="218"/>
      <c r="ASR2169" s="218"/>
      <c r="ASS2169" s="218"/>
      <c r="AST2169" s="218"/>
      <c r="ASU2169" s="218"/>
      <c r="ASV2169" s="218"/>
      <c r="ASW2169" s="218"/>
      <c r="ASX2169" s="218"/>
      <c r="ASY2169" s="218"/>
      <c r="ASZ2169" s="218"/>
      <c r="ATA2169" s="218"/>
      <c r="ATB2169" s="218"/>
      <c r="ATC2169" s="218"/>
      <c r="ATD2169" s="218"/>
      <c r="ATE2169" s="218"/>
      <c r="ATF2169" s="218"/>
      <c r="ATG2169" s="218"/>
      <c r="ATH2169" s="218"/>
      <c r="ATI2169" s="218"/>
      <c r="ATJ2169" s="218"/>
      <c r="ATK2169" s="218"/>
      <c r="ATL2169" s="218"/>
      <c r="ATM2169" s="218"/>
      <c r="ATN2169" s="218"/>
      <c r="ATO2169" s="218"/>
      <c r="ATP2169" s="218"/>
      <c r="ATQ2169" s="218"/>
      <c r="ATR2169" s="218"/>
      <c r="ATS2169" s="218"/>
      <c r="ATT2169" s="218"/>
      <c r="ATU2169" s="218"/>
      <c r="ATV2169" s="218"/>
      <c r="ATW2169" s="218"/>
      <c r="ATX2169" s="218"/>
      <c r="ATY2169" s="218"/>
      <c r="ATZ2169" s="218"/>
      <c r="AUA2169" s="218"/>
      <c r="AUB2169" s="218"/>
      <c r="AUC2169" s="218"/>
      <c r="AUD2169" s="218"/>
      <c r="AUE2169" s="218"/>
      <c r="AUF2169" s="218"/>
      <c r="AUG2169" s="218"/>
      <c r="AUH2169" s="218"/>
      <c r="AUI2169" s="218"/>
      <c r="AUJ2169" s="218"/>
      <c r="AUK2169" s="218"/>
      <c r="AUL2169" s="218"/>
      <c r="AUM2169" s="218"/>
      <c r="AUN2169" s="218"/>
      <c r="AUO2169" s="218"/>
      <c r="AUP2169" s="218"/>
      <c r="AUQ2169" s="218"/>
      <c r="AUR2169" s="218"/>
      <c r="AUS2169" s="218"/>
      <c r="AUT2169" s="218"/>
      <c r="AUU2169" s="218"/>
      <c r="AUV2169" s="218"/>
      <c r="AUW2169" s="218"/>
      <c r="AUX2169" s="218"/>
      <c r="AUY2169" s="218"/>
      <c r="AUZ2169" s="218"/>
      <c r="AVA2169" s="218"/>
      <c r="AVB2169" s="218"/>
      <c r="AVC2169" s="218"/>
      <c r="AVD2169" s="218"/>
      <c r="AVE2169" s="218"/>
      <c r="AVF2169" s="218"/>
      <c r="AVG2169" s="218"/>
      <c r="AVH2169" s="218"/>
      <c r="AVI2169" s="218"/>
      <c r="AVJ2169" s="218"/>
      <c r="AVK2169" s="218"/>
      <c r="AVL2169" s="218"/>
      <c r="AVM2169" s="218"/>
      <c r="AVN2169" s="218"/>
      <c r="AVO2169" s="218"/>
      <c r="AVP2169" s="218"/>
      <c r="AVQ2169" s="218"/>
      <c r="AVR2169" s="218"/>
      <c r="AVS2169" s="218"/>
      <c r="AVT2169" s="218"/>
      <c r="AVU2169" s="218"/>
      <c r="AVV2169" s="218"/>
      <c r="AVW2169" s="218"/>
      <c r="AVX2169" s="218"/>
      <c r="AVY2169" s="218"/>
      <c r="AVZ2169" s="218"/>
      <c r="AWA2169" s="218"/>
      <c r="AWB2169" s="218"/>
      <c r="AWC2169" s="218"/>
      <c r="AWD2169" s="218"/>
      <c r="AWE2169" s="218"/>
      <c r="AWF2169" s="218"/>
      <c r="AWG2169" s="218"/>
      <c r="AWH2169" s="218"/>
      <c r="AWI2169" s="218"/>
      <c r="AWJ2169" s="218"/>
      <c r="AWK2169" s="218"/>
      <c r="AWL2169" s="218"/>
      <c r="AWM2169" s="218"/>
      <c r="AWN2169" s="218"/>
      <c r="AWO2169" s="218"/>
      <c r="AWP2169" s="218"/>
      <c r="AWQ2169" s="218"/>
      <c r="AWR2169" s="218"/>
      <c r="AWS2169" s="218"/>
      <c r="AWT2169" s="218"/>
      <c r="AWU2169" s="218"/>
      <c r="AWV2169" s="218"/>
      <c r="AWW2169" s="218"/>
      <c r="AWX2169" s="218"/>
      <c r="AWY2169" s="218"/>
      <c r="AWZ2169" s="218"/>
      <c r="AXA2169" s="218"/>
      <c r="AXB2169" s="218"/>
      <c r="AXC2169" s="218"/>
      <c r="AXD2169" s="218"/>
      <c r="AXE2169" s="218"/>
      <c r="AXF2169" s="218"/>
      <c r="AXG2169" s="218"/>
      <c r="AXH2169" s="218"/>
      <c r="AXI2169" s="218"/>
      <c r="AXJ2169" s="218"/>
      <c r="AXK2169" s="218"/>
      <c r="AXL2169" s="218"/>
      <c r="AXM2169" s="218"/>
      <c r="AXN2169" s="218"/>
      <c r="AXO2169" s="218"/>
      <c r="AXP2169" s="218"/>
      <c r="AXQ2169" s="218"/>
      <c r="AXR2169" s="218"/>
      <c r="AXS2169" s="218"/>
      <c r="AXT2169" s="218"/>
      <c r="AXU2169" s="218"/>
      <c r="AXV2169" s="218"/>
      <c r="AXW2169" s="218"/>
      <c r="AXX2169" s="218"/>
      <c r="AXY2169" s="218"/>
      <c r="AXZ2169" s="218"/>
      <c r="AYA2169" s="218"/>
      <c r="AYB2169" s="218"/>
      <c r="AYC2169" s="218"/>
      <c r="AYD2169" s="218"/>
      <c r="AYE2169" s="218"/>
      <c r="AYF2169" s="218"/>
      <c r="AYG2169" s="218"/>
      <c r="AYH2169" s="218"/>
      <c r="AYI2169" s="218"/>
      <c r="AYJ2169" s="218"/>
      <c r="AYK2169" s="218"/>
      <c r="AYL2169" s="218"/>
      <c r="AYM2169" s="218"/>
      <c r="AYN2169" s="218"/>
      <c r="AYO2169" s="218"/>
      <c r="AYP2169" s="218"/>
      <c r="AYQ2169" s="218"/>
      <c r="AYR2169" s="218"/>
      <c r="AYS2169" s="218"/>
      <c r="AYT2169" s="218"/>
      <c r="AYU2169" s="218"/>
      <c r="AYV2169" s="218"/>
      <c r="AYW2169" s="218"/>
      <c r="AYX2169" s="218"/>
      <c r="AYY2169" s="218"/>
      <c r="AYZ2169" s="218"/>
      <c r="AZA2169" s="218"/>
      <c r="AZB2169" s="218"/>
      <c r="AZC2169" s="218"/>
      <c r="AZD2169" s="218"/>
      <c r="AZE2169" s="218"/>
      <c r="AZF2169" s="218"/>
      <c r="AZG2169" s="218"/>
      <c r="AZH2169" s="218"/>
      <c r="AZI2169" s="218"/>
      <c r="AZJ2169" s="218"/>
      <c r="AZK2169" s="218"/>
      <c r="AZL2169" s="218"/>
      <c r="AZM2169" s="218"/>
      <c r="AZN2169" s="218"/>
      <c r="AZO2169" s="218"/>
      <c r="AZP2169" s="218"/>
      <c r="AZQ2169" s="218"/>
      <c r="AZR2169" s="218"/>
      <c r="AZS2169" s="218"/>
      <c r="AZT2169" s="218"/>
      <c r="AZU2169" s="218"/>
      <c r="AZV2169" s="218"/>
      <c r="AZW2169" s="218"/>
      <c r="AZX2169" s="218"/>
      <c r="AZY2169" s="218"/>
      <c r="AZZ2169" s="218"/>
      <c r="BAA2169" s="218"/>
      <c r="BAB2169" s="218"/>
      <c r="BAC2169" s="218"/>
      <c r="BAD2169" s="218"/>
      <c r="BAE2169" s="218"/>
      <c r="BAF2169" s="218"/>
      <c r="BAG2169" s="218"/>
      <c r="BAH2169" s="218"/>
      <c r="BAI2169" s="218"/>
      <c r="BAJ2169" s="218"/>
      <c r="BAK2169" s="218"/>
      <c r="BAL2169" s="218"/>
      <c r="BAM2169" s="218"/>
      <c r="BAN2169" s="218"/>
      <c r="BAO2169" s="218"/>
      <c r="BAP2169" s="218"/>
      <c r="BAQ2169" s="218"/>
      <c r="BAR2169" s="218"/>
      <c r="BAS2169" s="218"/>
      <c r="BAT2169" s="218"/>
      <c r="BAU2169" s="218"/>
      <c r="BAV2169" s="218"/>
      <c r="BAW2169" s="218"/>
      <c r="BAX2169" s="218"/>
      <c r="BAY2169" s="218"/>
      <c r="BAZ2169" s="218"/>
      <c r="BBA2169" s="218"/>
      <c r="BBB2169" s="218"/>
      <c r="BBC2169" s="218"/>
      <c r="BBD2169" s="218"/>
      <c r="BBE2169" s="218"/>
      <c r="BBF2169" s="218"/>
      <c r="BBG2169" s="218"/>
      <c r="BBH2169" s="218"/>
      <c r="BBI2169" s="218"/>
      <c r="BBJ2169" s="218"/>
      <c r="BBK2169" s="218"/>
      <c r="BBL2169" s="218"/>
      <c r="BBM2169" s="218"/>
      <c r="BBN2169" s="218"/>
      <c r="BBO2169" s="218"/>
      <c r="BBP2169" s="218"/>
      <c r="BBQ2169" s="218"/>
      <c r="BBR2169" s="218"/>
      <c r="BBS2169" s="218"/>
      <c r="BBT2169" s="218"/>
      <c r="BBU2169" s="218"/>
      <c r="BBV2169" s="218"/>
      <c r="BBW2169" s="218"/>
      <c r="BBX2169" s="218"/>
      <c r="BBY2169" s="218"/>
      <c r="BBZ2169" s="218"/>
      <c r="BCA2169" s="218"/>
      <c r="BCB2169" s="218"/>
      <c r="BCC2169" s="218"/>
      <c r="BCD2169" s="218"/>
      <c r="BCE2169" s="218"/>
      <c r="BCF2169" s="218"/>
      <c r="BCG2169" s="218"/>
      <c r="BCH2169" s="218"/>
      <c r="BCI2169" s="218"/>
      <c r="BCJ2169" s="218"/>
      <c r="BCK2169" s="218"/>
      <c r="BCL2169" s="218"/>
      <c r="BCM2169" s="218"/>
      <c r="BCN2169" s="218"/>
      <c r="BCO2169" s="218"/>
      <c r="BCP2169" s="218"/>
      <c r="BCQ2169" s="218"/>
      <c r="BCR2169" s="218"/>
      <c r="BCS2169" s="218"/>
      <c r="BCT2169" s="218"/>
      <c r="BCU2169" s="218"/>
      <c r="BCV2169" s="218"/>
      <c r="BCW2169" s="218"/>
      <c r="BCX2169" s="218"/>
      <c r="BCY2169" s="218"/>
      <c r="BCZ2169" s="218"/>
      <c r="BDA2169" s="218"/>
      <c r="BDB2169" s="218"/>
      <c r="BDC2169" s="218"/>
      <c r="BDD2169" s="218"/>
      <c r="BDE2169" s="218"/>
      <c r="BDF2169" s="218"/>
      <c r="BDG2169" s="218"/>
      <c r="BDH2169" s="218"/>
      <c r="BDI2169" s="218"/>
      <c r="BDJ2169" s="218"/>
      <c r="BDK2169" s="218"/>
      <c r="BDL2169" s="218"/>
      <c r="BDM2169" s="218"/>
      <c r="BDN2169" s="218"/>
      <c r="BDO2169" s="218"/>
      <c r="BDP2169" s="218"/>
      <c r="BDQ2169" s="218"/>
      <c r="BDR2169" s="218"/>
      <c r="BDS2169" s="218"/>
      <c r="BDT2169" s="218"/>
      <c r="BDU2169" s="218"/>
      <c r="BDV2169" s="218"/>
      <c r="BDW2169" s="218"/>
      <c r="BDX2169" s="218"/>
      <c r="BDY2169" s="218"/>
      <c r="BDZ2169" s="218"/>
      <c r="BEA2169" s="218"/>
      <c r="BEB2169" s="218"/>
      <c r="BEC2169" s="218"/>
      <c r="BED2169" s="218"/>
      <c r="BEE2169" s="218"/>
      <c r="BEF2169" s="218"/>
      <c r="BEG2169" s="218"/>
      <c r="BEH2169" s="218"/>
      <c r="BEI2169" s="218"/>
      <c r="BEJ2169" s="218"/>
      <c r="BEK2169" s="218"/>
      <c r="BEL2169" s="218"/>
      <c r="BEM2169" s="218"/>
      <c r="BEN2169" s="218"/>
      <c r="BEO2169" s="218"/>
      <c r="BEP2169" s="218"/>
      <c r="BEQ2169" s="218"/>
      <c r="BER2169" s="218"/>
      <c r="BES2169" s="218"/>
      <c r="BET2169" s="218"/>
      <c r="BEU2169" s="218"/>
      <c r="BEV2169" s="218"/>
      <c r="BEW2169" s="218"/>
      <c r="BEX2169" s="218"/>
      <c r="BEY2169" s="218"/>
      <c r="BEZ2169" s="218"/>
      <c r="BFA2169" s="218"/>
      <c r="BFB2169" s="218"/>
      <c r="BFC2169" s="218"/>
      <c r="BFD2169" s="218"/>
      <c r="BFE2169" s="218"/>
      <c r="BFF2169" s="218"/>
      <c r="BFG2169" s="218"/>
      <c r="BFH2169" s="218"/>
      <c r="BFI2169" s="218"/>
      <c r="BFJ2169" s="218"/>
      <c r="BFK2169" s="218"/>
      <c r="BFL2169" s="218"/>
      <c r="BFM2169" s="218"/>
      <c r="BFN2169" s="218"/>
      <c r="BFO2169" s="218"/>
      <c r="BFP2169" s="218"/>
      <c r="BFQ2169" s="218"/>
      <c r="BFR2169" s="218"/>
      <c r="BFS2169" s="218"/>
      <c r="BFT2169" s="218"/>
      <c r="BFU2169" s="218"/>
      <c r="BFV2169" s="218"/>
      <c r="BFW2169" s="218"/>
      <c r="BFX2169" s="218"/>
      <c r="BFY2169" s="218"/>
      <c r="BFZ2169" s="218"/>
      <c r="BGA2169" s="218"/>
      <c r="BGB2169" s="218"/>
      <c r="BGC2169" s="218"/>
      <c r="BGD2169" s="218"/>
      <c r="BGE2169" s="218"/>
      <c r="BGF2169" s="218"/>
      <c r="BGG2169" s="218"/>
      <c r="BGH2169" s="218"/>
      <c r="BGI2169" s="218"/>
      <c r="BGJ2169" s="218"/>
      <c r="BGK2169" s="218"/>
      <c r="BGL2169" s="218"/>
      <c r="BGM2169" s="218"/>
      <c r="BGN2169" s="218"/>
      <c r="BGO2169" s="218"/>
      <c r="BGP2169" s="218"/>
      <c r="BGQ2169" s="218"/>
      <c r="BGR2169" s="218"/>
      <c r="BGS2169" s="218"/>
      <c r="BGT2169" s="218"/>
      <c r="BGU2169" s="218"/>
      <c r="BGV2169" s="218"/>
      <c r="BGW2169" s="218"/>
      <c r="BGX2169" s="218"/>
      <c r="BGY2169" s="218"/>
      <c r="BGZ2169" s="218"/>
      <c r="BHA2169" s="218"/>
      <c r="BHB2169" s="218"/>
      <c r="BHC2169" s="218"/>
      <c r="BHD2169" s="218"/>
      <c r="BHE2169" s="218"/>
      <c r="BHF2169" s="218"/>
      <c r="BHG2169" s="218"/>
      <c r="BHH2169" s="218"/>
      <c r="BHI2169" s="218"/>
      <c r="BHJ2169" s="218"/>
      <c r="BHK2169" s="218"/>
      <c r="BHL2169" s="218"/>
      <c r="BHM2169" s="218"/>
      <c r="BHN2169" s="218"/>
      <c r="BHO2169" s="218"/>
      <c r="BHP2169" s="218"/>
      <c r="BHQ2169" s="218"/>
      <c r="BHR2169" s="218"/>
      <c r="BHS2169" s="218"/>
      <c r="BHT2169" s="218"/>
      <c r="BHU2169" s="218"/>
      <c r="BHV2169" s="218"/>
      <c r="BHW2169" s="218"/>
      <c r="BHX2169" s="218"/>
      <c r="BHY2169" s="218"/>
      <c r="BHZ2169" s="218"/>
      <c r="BIA2169" s="218"/>
      <c r="BIB2169" s="218"/>
      <c r="BIC2169" s="218"/>
      <c r="BID2169" s="218"/>
      <c r="BIE2169" s="218"/>
      <c r="BIF2169" s="218"/>
      <c r="BIG2169" s="218"/>
      <c r="BIH2169" s="218"/>
      <c r="BII2169" s="218"/>
      <c r="BIJ2169" s="218"/>
      <c r="BIK2169" s="218"/>
      <c r="BIL2169" s="218"/>
      <c r="BIM2169" s="218"/>
      <c r="BIN2169" s="218"/>
      <c r="BIO2169" s="218"/>
      <c r="BIP2169" s="218"/>
      <c r="BIQ2169" s="218"/>
      <c r="BIR2169" s="218"/>
      <c r="BIS2169" s="218"/>
      <c r="BIT2169" s="218"/>
      <c r="BIU2169" s="218"/>
      <c r="BIV2169" s="218"/>
      <c r="BIW2169" s="218"/>
      <c r="BIX2169" s="218"/>
      <c r="BIY2169" s="218"/>
      <c r="BIZ2169" s="218"/>
      <c r="BJA2169" s="218"/>
      <c r="BJB2169" s="218"/>
      <c r="BJC2169" s="218"/>
      <c r="BJD2169" s="218"/>
      <c r="BJE2169" s="218"/>
      <c r="BJF2169" s="218"/>
      <c r="BJG2169" s="218"/>
      <c r="BJH2169" s="218"/>
      <c r="BJI2169" s="218"/>
      <c r="BJJ2169" s="218"/>
      <c r="BJK2169" s="218"/>
      <c r="BJL2169" s="218"/>
      <c r="BJM2169" s="218"/>
      <c r="BJN2169" s="218"/>
      <c r="BJO2169" s="218"/>
      <c r="BJP2169" s="218"/>
      <c r="BJQ2169" s="218"/>
      <c r="BJR2169" s="218"/>
      <c r="BJS2169" s="218"/>
      <c r="BJT2169" s="218"/>
      <c r="BJU2169" s="218"/>
      <c r="BJV2169" s="218"/>
      <c r="BJW2169" s="218"/>
      <c r="BJX2169" s="218"/>
      <c r="BJY2169" s="218"/>
      <c r="BJZ2169" s="218"/>
      <c r="BKA2169" s="218"/>
      <c r="BKB2169" s="218"/>
      <c r="BKC2169" s="218"/>
      <c r="BKD2169" s="218"/>
      <c r="BKE2169" s="218"/>
      <c r="BKF2169" s="218"/>
      <c r="BKG2169" s="218"/>
      <c r="BKH2169" s="218"/>
      <c r="BKI2169" s="218"/>
      <c r="BKJ2169" s="218"/>
      <c r="BKK2169" s="218"/>
      <c r="BKL2169" s="218"/>
      <c r="BKM2169" s="218"/>
      <c r="BKN2169" s="218"/>
      <c r="BKO2169" s="218"/>
      <c r="BKP2169" s="218"/>
      <c r="BKQ2169" s="218"/>
      <c r="BKR2169" s="218"/>
      <c r="BKS2169" s="218"/>
      <c r="BKT2169" s="218"/>
      <c r="BKU2169" s="218"/>
      <c r="BKV2169" s="218"/>
      <c r="BKW2169" s="218"/>
      <c r="BKX2169" s="218"/>
      <c r="BKY2169" s="218"/>
      <c r="BKZ2169" s="218"/>
      <c r="BLA2169" s="218"/>
      <c r="BLB2169" s="218"/>
      <c r="BLC2169" s="218"/>
      <c r="BLD2169" s="218"/>
      <c r="BLE2169" s="218"/>
      <c r="BLF2169" s="218"/>
      <c r="BLG2169" s="218"/>
      <c r="BLH2169" s="218"/>
      <c r="BLI2169" s="218"/>
      <c r="BLJ2169" s="218"/>
      <c r="BLK2169" s="218"/>
      <c r="BLL2169" s="218"/>
      <c r="BLM2169" s="218"/>
      <c r="BLN2169" s="218"/>
      <c r="BLO2169" s="218"/>
      <c r="BLP2169" s="218"/>
      <c r="BLQ2169" s="218"/>
      <c r="BLR2169" s="218"/>
      <c r="BLS2169" s="218"/>
      <c r="BLT2169" s="218"/>
      <c r="BLU2169" s="218"/>
      <c r="BLV2169" s="218"/>
      <c r="BLW2169" s="218"/>
      <c r="BLX2169" s="218"/>
      <c r="BLY2169" s="218"/>
      <c r="BLZ2169" s="218"/>
      <c r="BMA2169" s="218"/>
      <c r="BMB2169" s="218"/>
      <c r="BMC2169" s="218"/>
      <c r="BMD2169" s="218"/>
      <c r="BME2169" s="218"/>
      <c r="BMF2169" s="218"/>
      <c r="BMG2169" s="218"/>
      <c r="BMH2169" s="218"/>
      <c r="BMI2169" s="218"/>
      <c r="BMJ2169" s="218"/>
      <c r="BMK2169" s="218"/>
      <c r="BML2169" s="218"/>
      <c r="BMM2169" s="218"/>
      <c r="BMN2169" s="218"/>
      <c r="BMO2169" s="218"/>
      <c r="BMP2169" s="218"/>
      <c r="BMQ2169" s="218"/>
      <c r="BMR2169" s="218"/>
      <c r="BMS2169" s="218"/>
      <c r="BMT2169" s="218"/>
      <c r="BMU2169" s="218"/>
      <c r="BMV2169" s="218"/>
      <c r="BMW2169" s="218"/>
      <c r="BMX2169" s="218"/>
      <c r="BMY2169" s="218"/>
      <c r="BMZ2169" s="218"/>
      <c r="BNA2169" s="218"/>
      <c r="BNB2169" s="218"/>
      <c r="BNC2169" s="218"/>
      <c r="BND2169" s="218"/>
      <c r="BNE2169" s="218"/>
      <c r="BNF2169" s="218"/>
      <c r="BNG2169" s="218"/>
      <c r="BNH2169" s="218"/>
      <c r="BNI2169" s="218"/>
      <c r="BNJ2169" s="218"/>
      <c r="BNK2169" s="218"/>
      <c r="BNL2169" s="218"/>
      <c r="BNM2169" s="218"/>
      <c r="BNN2169" s="218"/>
      <c r="BNO2169" s="218"/>
      <c r="BNP2169" s="218"/>
      <c r="BNQ2169" s="218"/>
      <c r="BNR2169" s="218"/>
      <c r="BNS2169" s="218"/>
      <c r="BNT2169" s="218"/>
      <c r="BNU2169" s="218"/>
      <c r="BNV2169" s="218"/>
      <c r="BNW2169" s="218"/>
      <c r="BNX2169" s="218"/>
      <c r="BNY2169" s="218"/>
      <c r="BNZ2169" s="218"/>
      <c r="BOA2169" s="218"/>
      <c r="BOB2169" s="218"/>
      <c r="BOC2169" s="218"/>
      <c r="BOD2169" s="218"/>
      <c r="BOE2169" s="218"/>
      <c r="BOF2169" s="218"/>
      <c r="BOG2169" s="218"/>
      <c r="BOH2169" s="218"/>
      <c r="BOI2169" s="218"/>
      <c r="BOJ2169" s="218"/>
      <c r="BOK2169" s="218"/>
      <c r="BOL2169" s="218"/>
      <c r="BOM2169" s="218"/>
      <c r="BON2169" s="218"/>
      <c r="BOO2169" s="218"/>
      <c r="BOP2169" s="218"/>
      <c r="BOQ2169" s="218"/>
      <c r="BOR2169" s="218"/>
      <c r="BOS2169" s="218"/>
      <c r="BOT2169" s="218"/>
      <c r="BOU2169" s="218"/>
      <c r="BOV2169" s="218"/>
      <c r="BOW2169" s="218"/>
      <c r="BOX2169" s="218"/>
      <c r="BOY2169" s="218"/>
      <c r="BOZ2169" s="218"/>
      <c r="BPA2169" s="218"/>
      <c r="BPB2169" s="218"/>
      <c r="BPC2169" s="218"/>
      <c r="BPD2169" s="218"/>
      <c r="BPE2169" s="218"/>
      <c r="BPF2169" s="218"/>
      <c r="BPG2169" s="218"/>
      <c r="BPH2169" s="218"/>
      <c r="BPI2169" s="218"/>
      <c r="BPJ2169" s="218"/>
      <c r="BPK2169" s="218"/>
      <c r="BPL2169" s="218"/>
      <c r="BPM2169" s="218"/>
      <c r="BPN2169" s="218"/>
      <c r="BPO2169" s="218"/>
      <c r="BPP2169" s="218"/>
      <c r="BPQ2169" s="218"/>
      <c r="BPR2169" s="218"/>
      <c r="BPS2169" s="218"/>
      <c r="BPT2169" s="218"/>
      <c r="BPU2169" s="218"/>
      <c r="BPV2169" s="218"/>
      <c r="BPW2169" s="218"/>
      <c r="BPX2169" s="218"/>
      <c r="BPY2169" s="218"/>
      <c r="BPZ2169" s="218"/>
      <c r="BQA2169" s="218"/>
      <c r="BQB2169" s="218"/>
      <c r="BQC2169" s="218"/>
      <c r="BQD2169" s="218"/>
      <c r="BQE2169" s="218"/>
      <c r="BQF2169" s="218"/>
      <c r="BQG2169" s="218"/>
      <c r="BQH2169" s="218"/>
      <c r="BQI2169" s="218"/>
      <c r="BQJ2169" s="218"/>
      <c r="BQK2169" s="218"/>
      <c r="BQL2169" s="218"/>
      <c r="BQM2169" s="218"/>
      <c r="BQN2169" s="218"/>
      <c r="BQO2169" s="218"/>
      <c r="BQP2169" s="218"/>
      <c r="BQQ2169" s="218"/>
      <c r="BQR2169" s="218"/>
      <c r="BQS2169" s="218"/>
      <c r="BQT2169" s="218"/>
      <c r="BQU2169" s="218"/>
      <c r="BQV2169" s="218"/>
      <c r="BQW2169" s="218"/>
      <c r="BQX2169" s="218"/>
      <c r="BQY2169" s="218"/>
      <c r="BQZ2169" s="218"/>
      <c r="BRA2169" s="218"/>
      <c r="BRB2169" s="218"/>
      <c r="BRC2169" s="218"/>
      <c r="BRD2169" s="218"/>
      <c r="BRE2169" s="218"/>
      <c r="BRF2169" s="218"/>
      <c r="BRG2169" s="218"/>
      <c r="BRH2169" s="218"/>
      <c r="BRI2169" s="218"/>
      <c r="BRJ2169" s="218"/>
      <c r="BRK2169" s="218"/>
      <c r="BRL2169" s="218"/>
      <c r="BRM2169" s="218"/>
      <c r="BRN2169" s="218"/>
      <c r="BRO2169" s="218"/>
      <c r="BRP2169" s="218"/>
      <c r="BRQ2169" s="218"/>
      <c r="BRR2169" s="218"/>
      <c r="BRS2169" s="218"/>
      <c r="BRT2169" s="218"/>
      <c r="BRU2169" s="218"/>
      <c r="BRV2169" s="218"/>
      <c r="BRW2169" s="218"/>
      <c r="BRX2169" s="218"/>
      <c r="BRY2169" s="218"/>
      <c r="BRZ2169" s="218"/>
      <c r="BSA2169" s="218"/>
      <c r="BSB2169" s="218"/>
      <c r="BSC2169" s="218"/>
      <c r="BSD2169" s="218"/>
      <c r="BSE2169" s="218"/>
      <c r="BSF2169" s="218"/>
      <c r="BSG2169" s="218"/>
      <c r="BSH2169" s="218"/>
      <c r="BSI2169" s="218"/>
      <c r="BSJ2169" s="218"/>
      <c r="BSK2169" s="218"/>
      <c r="BSL2169" s="218"/>
      <c r="BSM2169" s="218"/>
      <c r="BSN2169" s="218"/>
      <c r="BSO2169" s="218"/>
      <c r="BSP2169" s="218"/>
      <c r="BSQ2169" s="218"/>
      <c r="BSR2169" s="218"/>
      <c r="BSS2169" s="218"/>
      <c r="BST2169" s="218"/>
      <c r="BSU2169" s="218"/>
      <c r="BSV2169" s="218"/>
      <c r="BSW2169" s="218"/>
      <c r="BSX2169" s="218"/>
      <c r="BSY2169" s="218"/>
      <c r="BSZ2169" s="218"/>
      <c r="BTA2169" s="218"/>
      <c r="BTB2169" s="218"/>
      <c r="BTC2169" s="218"/>
      <c r="BTD2169" s="218"/>
      <c r="BTE2169" s="218"/>
      <c r="BTF2169" s="218"/>
      <c r="BTG2169" s="218"/>
      <c r="BTH2169" s="218"/>
      <c r="BTI2169" s="218"/>
      <c r="BTJ2169" s="218"/>
      <c r="BTK2169" s="218"/>
      <c r="BTL2169" s="218"/>
      <c r="BTM2169" s="218"/>
      <c r="BTN2169" s="218"/>
      <c r="BTO2169" s="218"/>
      <c r="BTP2169" s="218"/>
      <c r="BTQ2169" s="218"/>
      <c r="BTR2169" s="218"/>
      <c r="BTS2169" s="218"/>
      <c r="BTT2169" s="218"/>
      <c r="BTU2169" s="218"/>
      <c r="BTV2169" s="218"/>
      <c r="BTW2169" s="218"/>
      <c r="BTX2169" s="218"/>
      <c r="BTY2169" s="218"/>
      <c r="BTZ2169" s="218"/>
      <c r="BUA2169" s="218"/>
      <c r="BUB2169" s="218"/>
      <c r="BUC2169" s="218"/>
      <c r="BUD2169" s="218"/>
      <c r="BUE2169" s="218"/>
      <c r="BUF2169" s="218"/>
      <c r="BUG2169" s="218"/>
      <c r="BUH2169" s="218"/>
      <c r="BUI2169" s="218"/>
      <c r="BUJ2169" s="218"/>
      <c r="BUK2169" s="218"/>
      <c r="BUL2169" s="218"/>
      <c r="BUM2169" s="218"/>
      <c r="BUN2169" s="218"/>
      <c r="BUO2169" s="218"/>
      <c r="BUP2169" s="218"/>
      <c r="BUQ2169" s="218"/>
      <c r="BUR2169" s="218"/>
      <c r="BUS2169" s="218"/>
      <c r="BUT2169" s="218"/>
      <c r="BUU2169" s="218"/>
      <c r="BUV2169" s="218"/>
      <c r="BUW2169" s="218"/>
      <c r="BUX2169" s="218"/>
      <c r="BUY2169" s="218"/>
      <c r="BUZ2169" s="218"/>
      <c r="BVA2169" s="218"/>
      <c r="BVB2169" s="218"/>
      <c r="BVC2169" s="218"/>
      <c r="BVD2169" s="218"/>
      <c r="BVE2169" s="218"/>
      <c r="BVF2169" s="218"/>
      <c r="BVG2169" s="218"/>
      <c r="BVH2169" s="218"/>
      <c r="BVI2169" s="218"/>
      <c r="BVJ2169" s="218"/>
      <c r="BVK2169" s="218"/>
      <c r="BVL2169" s="218"/>
      <c r="BVM2169" s="218"/>
      <c r="BVN2169" s="218"/>
      <c r="BVO2169" s="218"/>
      <c r="BVP2169" s="218"/>
      <c r="BVQ2169" s="218"/>
      <c r="BVR2169" s="218"/>
      <c r="BVS2169" s="218"/>
      <c r="BVT2169" s="218"/>
      <c r="BVU2169" s="218"/>
      <c r="BVV2169" s="218"/>
      <c r="BVW2169" s="218"/>
      <c r="BVX2169" s="218"/>
      <c r="BVY2169" s="218"/>
      <c r="BVZ2169" s="218"/>
      <c r="BWA2169" s="218"/>
      <c r="BWB2169" s="218"/>
      <c r="BWC2169" s="218"/>
      <c r="BWD2169" s="218"/>
      <c r="BWE2169" s="218"/>
      <c r="BWF2169" s="218"/>
      <c r="BWG2169" s="218"/>
      <c r="BWH2169" s="218"/>
      <c r="BWI2169" s="218"/>
      <c r="BWJ2169" s="218"/>
      <c r="BWK2169" s="218"/>
      <c r="BWL2169" s="218"/>
      <c r="BWM2169" s="218"/>
      <c r="BWN2169" s="218"/>
      <c r="BWO2169" s="218"/>
      <c r="BWP2169" s="218"/>
      <c r="BWQ2169" s="218"/>
      <c r="BWR2169" s="218"/>
      <c r="BWS2169" s="218"/>
      <c r="BWT2169" s="218"/>
      <c r="BWU2169" s="218"/>
      <c r="BWV2169" s="218"/>
      <c r="BWW2169" s="218"/>
      <c r="BWX2169" s="218"/>
      <c r="BWY2169" s="218"/>
      <c r="BWZ2169" s="218"/>
      <c r="BXA2169" s="218"/>
      <c r="BXB2169" s="218"/>
      <c r="BXC2169" s="218"/>
      <c r="BXD2169" s="218"/>
      <c r="BXE2169" s="218"/>
      <c r="BXF2169" s="218"/>
      <c r="BXG2169" s="218"/>
      <c r="BXH2169" s="218"/>
      <c r="BXI2169" s="218"/>
      <c r="BXJ2169" s="218"/>
      <c r="BXK2169" s="218"/>
      <c r="BXL2169" s="218"/>
      <c r="BXM2169" s="218"/>
      <c r="BXN2169" s="218"/>
      <c r="BXO2169" s="218"/>
      <c r="BXP2169" s="218"/>
      <c r="BXQ2169" s="218"/>
      <c r="BXR2169" s="218"/>
      <c r="BXS2169" s="218"/>
      <c r="BXT2169" s="218"/>
      <c r="BXU2169" s="218"/>
      <c r="BXV2169" s="218"/>
      <c r="BXW2169" s="218"/>
      <c r="BXX2169" s="218"/>
      <c r="BXY2169" s="218"/>
      <c r="BXZ2169" s="218"/>
      <c r="BYA2169" s="218"/>
      <c r="BYB2169" s="218"/>
      <c r="BYC2169" s="218"/>
      <c r="BYD2169" s="218"/>
      <c r="BYE2169" s="218"/>
      <c r="BYF2169" s="218"/>
      <c r="BYG2169" s="218"/>
      <c r="BYH2169" s="218"/>
      <c r="BYI2169" s="218"/>
      <c r="BYJ2169" s="218"/>
      <c r="BYK2169" s="218"/>
      <c r="BYL2169" s="218"/>
      <c r="BYM2169" s="218"/>
      <c r="BYN2169" s="218"/>
      <c r="BYO2169" s="218"/>
      <c r="BYP2169" s="218"/>
      <c r="BYQ2169" s="218"/>
      <c r="BYR2169" s="218"/>
      <c r="BYS2169" s="218"/>
      <c r="BYT2169" s="218"/>
      <c r="BYU2169" s="218"/>
      <c r="BYV2169" s="218"/>
      <c r="BYW2169" s="218"/>
      <c r="BYX2169" s="218"/>
      <c r="BYY2169" s="218"/>
      <c r="BYZ2169" s="218"/>
      <c r="BZA2169" s="218"/>
      <c r="BZB2169" s="218"/>
      <c r="BZC2169" s="218"/>
      <c r="BZD2169" s="218"/>
      <c r="BZE2169" s="218"/>
      <c r="BZF2169" s="218"/>
      <c r="BZG2169" s="218"/>
      <c r="BZH2169" s="218"/>
      <c r="BZI2169" s="218"/>
      <c r="BZJ2169" s="218"/>
      <c r="BZK2169" s="218"/>
      <c r="BZL2169" s="218"/>
      <c r="BZM2169" s="218"/>
      <c r="BZN2169" s="218"/>
      <c r="BZO2169" s="218"/>
      <c r="BZP2169" s="218"/>
      <c r="BZQ2169" s="218"/>
      <c r="BZR2169" s="218"/>
      <c r="BZS2169" s="218"/>
      <c r="BZT2169" s="218"/>
      <c r="BZU2169" s="218"/>
      <c r="BZV2169" s="218"/>
      <c r="BZW2169" s="218"/>
      <c r="BZX2169" s="218"/>
      <c r="BZY2169" s="218"/>
      <c r="BZZ2169" s="218"/>
      <c r="CAA2169" s="218"/>
      <c r="CAB2169" s="218"/>
      <c r="CAC2169" s="218"/>
      <c r="CAD2169" s="218"/>
      <c r="CAE2169" s="218"/>
      <c r="CAF2169" s="218"/>
      <c r="CAG2169" s="218"/>
      <c r="CAH2169" s="218"/>
      <c r="CAI2169" s="218"/>
      <c r="CAJ2169" s="218"/>
      <c r="CAK2169" s="218"/>
      <c r="CAL2169" s="218"/>
      <c r="CAM2169" s="218"/>
      <c r="CAN2169" s="218"/>
      <c r="CAO2169" s="218"/>
      <c r="CAP2169" s="218"/>
      <c r="CAQ2169" s="218"/>
      <c r="CAR2169" s="218"/>
      <c r="CAS2169" s="218"/>
      <c r="CAT2169" s="218"/>
      <c r="CAU2169" s="218"/>
      <c r="CAV2169" s="218"/>
      <c r="CAW2169" s="218"/>
      <c r="CAX2169" s="218"/>
      <c r="CAY2169" s="218"/>
      <c r="CAZ2169" s="218"/>
      <c r="CBA2169" s="218"/>
      <c r="CBB2169" s="218"/>
      <c r="CBC2169" s="218"/>
      <c r="CBD2169" s="218"/>
      <c r="CBE2169" s="218"/>
      <c r="CBF2169" s="218"/>
      <c r="CBG2169" s="218"/>
      <c r="CBH2169" s="218"/>
      <c r="CBI2169" s="218"/>
      <c r="CBJ2169" s="218"/>
      <c r="CBK2169" s="218"/>
      <c r="CBL2169" s="218"/>
      <c r="CBM2169" s="218"/>
      <c r="CBN2169" s="218"/>
      <c r="CBO2169" s="218"/>
      <c r="CBP2169" s="218"/>
      <c r="CBQ2169" s="218"/>
      <c r="CBR2169" s="218"/>
      <c r="CBS2169" s="218"/>
      <c r="CBT2169" s="218"/>
      <c r="CBU2169" s="218"/>
      <c r="CBV2169" s="218"/>
      <c r="CBW2169" s="218"/>
      <c r="CBX2169" s="218"/>
      <c r="CBY2169" s="218"/>
      <c r="CBZ2169" s="218"/>
      <c r="CCA2169" s="218"/>
      <c r="CCB2169" s="218"/>
      <c r="CCC2169" s="218"/>
      <c r="CCD2169" s="218"/>
      <c r="CCE2169" s="218"/>
      <c r="CCF2169" s="218"/>
      <c r="CCG2169" s="218"/>
      <c r="CCH2169" s="218"/>
      <c r="CCI2169" s="218"/>
      <c r="CCJ2169" s="218"/>
      <c r="CCK2169" s="218"/>
      <c r="CCL2169" s="218"/>
      <c r="CCM2169" s="218"/>
      <c r="CCN2169" s="218"/>
      <c r="CCO2169" s="218"/>
      <c r="CCP2169" s="218"/>
      <c r="CCQ2169" s="218"/>
      <c r="CCR2169" s="218"/>
      <c r="CCS2169" s="218"/>
      <c r="CCT2169" s="218"/>
      <c r="CCU2169" s="218"/>
      <c r="CCV2169" s="218"/>
      <c r="CCW2169" s="218"/>
      <c r="CCX2169" s="218"/>
      <c r="CCY2169" s="218"/>
      <c r="CCZ2169" s="218"/>
      <c r="CDA2169" s="218"/>
      <c r="CDB2169" s="218"/>
      <c r="CDC2169" s="218"/>
      <c r="CDD2169" s="218"/>
      <c r="CDE2169" s="218"/>
      <c r="CDF2169" s="218"/>
      <c r="CDG2169" s="218"/>
      <c r="CDH2169" s="218"/>
      <c r="CDI2169" s="218"/>
      <c r="CDJ2169" s="218"/>
      <c r="CDK2169" s="218"/>
      <c r="CDL2169" s="218"/>
      <c r="CDM2169" s="218"/>
      <c r="CDN2169" s="218"/>
      <c r="CDO2169" s="218"/>
      <c r="CDP2169" s="218"/>
      <c r="CDQ2169" s="218"/>
      <c r="CDR2169" s="218"/>
      <c r="CDS2169" s="218"/>
      <c r="CDT2169" s="218"/>
      <c r="CDU2169" s="218"/>
      <c r="CDV2169" s="218"/>
      <c r="CDW2169" s="218"/>
      <c r="CDX2169" s="218"/>
      <c r="CDY2169" s="218"/>
      <c r="CDZ2169" s="218"/>
      <c r="CEA2169" s="218"/>
      <c r="CEB2169" s="218"/>
      <c r="CEC2169" s="218"/>
      <c r="CED2169" s="218"/>
      <c r="CEE2169" s="218"/>
      <c r="CEF2169" s="218"/>
      <c r="CEG2169" s="218"/>
      <c r="CEH2169" s="218"/>
      <c r="CEI2169" s="218"/>
      <c r="CEJ2169" s="218"/>
      <c r="CEK2169" s="218"/>
      <c r="CEL2169" s="218"/>
      <c r="CEM2169" s="218"/>
      <c r="CEN2169" s="218"/>
      <c r="CEO2169" s="218"/>
      <c r="CEP2169" s="218"/>
      <c r="CEQ2169" s="218"/>
      <c r="CER2169" s="218"/>
      <c r="CES2169" s="218"/>
      <c r="CET2169" s="218"/>
      <c r="CEU2169" s="218"/>
      <c r="CEV2169" s="218"/>
      <c r="CEW2169" s="218"/>
      <c r="CEX2169" s="218"/>
      <c r="CEY2169" s="218"/>
      <c r="CEZ2169" s="218"/>
      <c r="CFA2169" s="218"/>
      <c r="CFB2169" s="218"/>
      <c r="CFC2169" s="218"/>
      <c r="CFD2169" s="218"/>
      <c r="CFE2169" s="218"/>
      <c r="CFF2169" s="218"/>
      <c r="CFG2169" s="218"/>
      <c r="CFH2169" s="218"/>
      <c r="CFI2169" s="218"/>
      <c r="CFJ2169" s="218"/>
      <c r="CFK2169" s="218"/>
      <c r="CFL2169" s="218"/>
      <c r="CFM2169" s="218"/>
      <c r="CFN2169" s="218"/>
      <c r="CFO2169" s="218"/>
      <c r="CFP2169" s="218"/>
      <c r="CFQ2169" s="218"/>
      <c r="CFR2169" s="218"/>
      <c r="CFS2169" s="218"/>
      <c r="CFT2169" s="218"/>
      <c r="CFU2169" s="218"/>
      <c r="CFV2169" s="218"/>
      <c r="CFW2169" s="218"/>
      <c r="CFX2169" s="218"/>
      <c r="CFY2169" s="218"/>
      <c r="CFZ2169" s="218"/>
      <c r="CGA2169" s="218"/>
      <c r="CGB2169" s="218"/>
      <c r="CGC2169" s="218"/>
      <c r="CGD2169" s="218"/>
      <c r="CGE2169" s="218"/>
      <c r="CGF2169" s="218"/>
      <c r="CGG2169" s="218"/>
      <c r="CGH2169" s="218"/>
      <c r="CGI2169" s="218"/>
      <c r="CGJ2169" s="218"/>
      <c r="CGK2169" s="218"/>
      <c r="CGL2169" s="218"/>
      <c r="CGM2169" s="218"/>
      <c r="CGN2169" s="218"/>
      <c r="CGO2169" s="218"/>
      <c r="CGP2169" s="218"/>
      <c r="CGQ2169" s="218"/>
      <c r="CGR2169" s="218"/>
      <c r="CGS2169" s="218"/>
      <c r="CGT2169" s="218"/>
      <c r="CGU2169" s="218"/>
      <c r="CGV2169" s="218"/>
      <c r="CGW2169" s="218"/>
      <c r="CGX2169" s="218"/>
      <c r="CGY2169" s="218"/>
      <c r="CGZ2169" s="218"/>
      <c r="CHA2169" s="218"/>
      <c r="CHB2169" s="218"/>
      <c r="CHC2169" s="218"/>
      <c r="CHD2169" s="218"/>
      <c r="CHE2169" s="218"/>
      <c r="CHF2169" s="218"/>
      <c r="CHG2169" s="218"/>
      <c r="CHH2169" s="218"/>
      <c r="CHI2169" s="218"/>
      <c r="CHJ2169" s="218"/>
      <c r="CHK2169" s="218"/>
      <c r="CHL2169" s="218"/>
      <c r="CHM2169" s="218"/>
      <c r="CHN2169" s="218"/>
      <c r="CHO2169" s="218"/>
      <c r="CHP2169" s="218"/>
      <c r="CHQ2169" s="218"/>
      <c r="CHR2169" s="218"/>
      <c r="CHS2169" s="218"/>
      <c r="CHT2169" s="218"/>
      <c r="CHU2169" s="218"/>
      <c r="CHV2169" s="218"/>
      <c r="CHW2169" s="218"/>
      <c r="CHX2169" s="218"/>
      <c r="CHY2169" s="218"/>
      <c r="CHZ2169" s="218"/>
      <c r="CIA2169" s="218"/>
      <c r="CIB2169" s="218"/>
      <c r="CIC2169" s="218"/>
      <c r="CID2169" s="218"/>
      <c r="CIE2169" s="218"/>
      <c r="CIF2169" s="218"/>
      <c r="CIG2169" s="218"/>
      <c r="CIH2169" s="218"/>
      <c r="CII2169" s="218"/>
      <c r="CIJ2169" s="218"/>
      <c r="CIK2169" s="218"/>
      <c r="CIL2169" s="218"/>
      <c r="CIM2169" s="218"/>
      <c r="CIN2169" s="218"/>
      <c r="CIO2169" s="218"/>
      <c r="CIP2169" s="218"/>
      <c r="CIQ2169" s="218"/>
      <c r="CIR2169" s="218"/>
      <c r="CIS2169" s="218"/>
      <c r="CIT2169" s="218"/>
      <c r="CIU2169" s="218"/>
      <c r="CIV2169" s="218"/>
      <c r="CIW2169" s="218"/>
      <c r="CIX2169" s="218"/>
      <c r="CIY2169" s="218"/>
      <c r="CIZ2169" s="218"/>
      <c r="CJA2169" s="218"/>
      <c r="CJB2169" s="218"/>
      <c r="CJC2169" s="218"/>
      <c r="CJD2169" s="218"/>
      <c r="CJE2169" s="218"/>
      <c r="CJF2169" s="218"/>
      <c r="CJG2169" s="218"/>
      <c r="CJH2169" s="218"/>
      <c r="CJI2169" s="218"/>
      <c r="CJJ2169" s="218"/>
      <c r="CJK2169" s="218"/>
      <c r="CJL2169" s="218"/>
      <c r="CJM2169" s="218"/>
      <c r="CJN2169" s="218"/>
      <c r="CJO2169" s="218"/>
      <c r="CJP2169" s="218"/>
      <c r="CJQ2169" s="218"/>
      <c r="CJR2169" s="218"/>
      <c r="CJS2169" s="218"/>
      <c r="CJT2169" s="218"/>
      <c r="CJU2169" s="218"/>
      <c r="CJV2169" s="218"/>
      <c r="CJW2169" s="218"/>
      <c r="CJX2169" s="218"/>
      <c r="CJY2169" s="218"/>
      <c r="CJZ2169" s="218"/>
      <c r="CKA2169" s="218"/>
      <c r="CKB2169" s="218"/>
      <c r="CKC2169" s="218"/>
      <c r="CKD2169" s="218"/>
      <c r="CKE2169" s="218"/>
      <c r="CKF2169" s="218"/>
      <c r="CKG2169" s="218"/>
      <c r="CKH2169" s="218"/>
      <c r="CKI2169" s="218"/>
      <c r="CKJ2169" s="218"/>
      <c r="CKK2169" s="218"/>
      <c r="CKL2169" s="218"/>
      <c r="CKM2169" s="218"/>
      <c r="CKN2169" s="218"/>
      <c r="CKO2169" s="218"/>
      <c r="CKP2169" s="218"/>
      <c r="CKQ2169" s="218"/>
      <c r="CKR2169" s="218"/>
      <c r="CKS2169" s="218"/>
      <c r="CKT2169" s="218"/>
      <c r="CKU2169" s="218"/>
      <c r="CKV2169" s="218"/>
      <c r="CKW2169" s="218"/>
      <c r="CKX2169" s="218"/>
      <c r="CKY2169" s="218"/>
      <c r="CKZ2169" s="218"/>
      <c r="CLA2169" s="218"/>
      <c r="CLB2169" s="218"/>
      <c r="CLC2169" s="218"/>
      <c r="CLD2169" s="218"/>
      <c r="CLE2169" s="218"/>
      <c r="CLF2169" s="218"/>
      <c r="CLG2169" s="218"/>
      <c r="CLH2169" s="218"/>
      <c r="CLI2169" s="218"/>
      <c r="CLJ2169" s="218"/>
      <c r="CLK2169" s="218"/>
      <c r="CLL2169" s="218"/>
      <c r="CLM2169" s="218"/>
      <c r="CLN2169" s="218"/>
      <c r="CLO2169" s="218"/>
      <c r="CLP2169" s="218"/>
      <c r="CLQ2169" s="218"/>
      <c r="CLR2169" s="218"/>
      <c r="CLS2169" s="218"/>
      <c r="CLT2169" s="218"/>
      <c r="CLU2169" s="218"/>
      <c r="CLV2169" s="218"/>
      <c r="CLW2169" s="218"/>
      <c r="CLX2169" s="218"/>
      <c r="CLY2169" s="218"/>
      <c r="CLZ2169" s="218"/>
      <c r="CMA2169" s="218"/>
      <c r="CMB2169" s="218"/>
      <c r="CMC2169" s="218"/>
      <c r="CMD2169" s="218"/>
      <c r="CME2169" s="218"/>
      <c r="CMF2169" s="218"/>
      <c r="CMG2169" s="218"/>
      <c r="CMH2169" s="218"/>
      <c r="CMI2169" s="218"/>
      <c r="CMJ2169" s="218"/>
      <c r="CMK2169" s="218"/>
      <c r="CML2169" s="218"/>
      <c r="CMM2169" s="218"/>
      <c r="CMN2169" s="218"/>
      <c r="CMO2169" s="218"/>
      <c r="CMP2169" s="218"/>
      <c r="CMQ2169" s="218"/>
      <c r="CMR2169" s="218"/>
      <c r="CMS2169" s="218"/>
      <c r="CMT2169" s="218"/>
      <c r="CMU2169" s="218"/>
      <c r="CMV2169" s="218"/>
      <c r="CMW2169" s="218"/>
      <c r="CMX2169" s="218"/>
      <c r="CMY2169" s="218"/>
      <c r="CMZ2169" s="218"/>
      <c r="CNA2169" s="218"/>
      <c r="CNB2169" s="218"/>
      <c r="CNC2169" s="218"/>
      <c r="CND2169" s="218"/>
      <c r="CNE2169" s="218"/>
      <c r="CNF2169" s="218"/>
      <c r="CNG2169" s="218"/>
      <c r="CNH2169" s="218"/>
      <c r="CNI2169" s="218"/>
      <c r="CNJ2169" s="218"/>
      <c r="CNK2169" s="218"/>
      <c r="CNL2169" s="218"/>
      <c r="CNM2169" s="218"/>
      <c r="CNN2169" s="218"/>
      <c r="CNO2169" s="218"/>
      <c r="CNP2169" s="218"/>
      <c r="CNQ2169" s="218"/>
      <c r="CNR2169" s="218"/>
      <c r="CNS2169" s="218"/>
      <c r="CNT2169" s="218"/>
      <c r="CNU2169" s="218"/>
      <c r="CNV2169" s="218"/>
      <c r="CNW2169" s="218"/>
      <c r="CNX2169" s="218"/>
      <c r="CNY2169" s="218"/>
      <c r="CNZ2169" s="218"/>
      <c r="COA2169" s="218"/>
      <c r="COB2169" s="218"/>
      <c r="COC2169" s="218"/>
      <c r="COD2169" s="218"/>
      <c r="COE2169" s="218"/>
      <c r="COF2169" s="218"/>
      <c r="COG2169" s="218"/>
      <c r="COH2169" s="218"/>
      <c r="COI2169" s="218"/>
      <c r="COJ2169" s="218"/>
      <c r="COK2169" s="218"/>
      <c r="COL2169" s="218"/>
      <c r="COM2169" s="218"/>
      <c r="CON2169" s="218"/>
      <c r="COO2169" s="218"/>
      <c r="COP2169" s="218"/>
      <c r="COQ2169" s="218"/>
      <c r="COR2169" s="218"/>
      <c r="COS2169" s="218"/>
      <c r="COT2169" s="218"/>
      <c r="COU2169" s="218"/>
      <c r="COV2169" s="218"/>
      <c r="COW2169" s="218"/>
      <c r="COX2169" s="218"/>
      <c r="COY2169" s="218"/>
      <c r="COZ2169" s="218"/>
      <c r="CPA2169" s="218"/>
      <c r="CPB2169" s="218"/>
      <c r="CPC2169" s="218"/>
      <c r="CPD2169" s="218"/>
      <c r="CPE2169" s="218"/>
      <c r="CPF2169" s="218"/>
      <c r="CPG2169" s="218"/>
      <c r="CPH2169" s="218"/>
      <c r="CPI2169" s="218"/>
      <c r="CPJ2169" s="218"/>
      <c r="CPK2169" s="218"/>
      <c r="CPL2169" s="218"/>
      <c r="CPM2169" s="218"/>
      <c r="CPN2169" s="218"/>
      <c r="CPO2169" s="218"/>
      <c r="CPP2169" s="218"/>
      <c r="CPQ2169" s="218"/>
      <c r="CPR2169" s="218"/>
      <c r="CPS2169" s="218"/>
      <c r="CPT2169" s="218"/>
      <c r="CPU2169" s="218"/>
      <c r="CPV2169" s="218"/>
      <c r="CPW2169" s="218"/>
      <c r="CPX2169" s="218"/>
      <c r="CPY2169" s="218"/>
      <c r="CPZ2169" s="218"/>
      <c r="CQA2169" s="218"/>
      <c r="CQB2169" s="218"/>
      <c r="CQC2169" s="218"/>
      <c r="CQD2169" s="218"/>
      <c r="CQE2169" s="218"/>
      <c r="CQF2169" s="218"/>
      <c r="CQG2169" s="218"/>
      <c r="CQH2169" s="218"/>
      <c r="CQI2169" s="218"/>
      <c r="CQJ2169" s="218"/>
      <c r="CQK2169" s="218"/>
      <c r="CQL2169" s="218"/>
      <c r="CQM2169" s="218"/>
      <c r="CQN2169" s="218"/>
      <c r="CQO2169" s="218"/>
      <c r="CQP2169" s="218"/>
      <c r="CQQ2169" s="218"/>
      <c r="CQR2169" s="218"/>
      <c r="CQS2169" s="218"/>
      <c r="CQT2169" s="218"/>
      <c r="CQU2169" s="218"/>
      <c r="CQV2169" s="218"/>
      <c r="CQW2169" s="218"/>
      <c r="CQX2169" s="218"/>
      <c r="CQY2169" s="218"/>
      <c r="CQZ2169" s="218"/>
      <c r="CRA2169" s="218"/>
      <c r="CRB2169" s="218"/>
      <c r="CRC2169" s="218"/>
      <c r="CRD2169" s="218"/>
      <c r="CRE2169" s="218"/>
      <c r="CRF2169" s="218"/>
      <c r="CRG2169" s="218"/>
      <c r="CRH2169" s="218"/>
      <c r="CRI2169" s="218"/>
      <c r="CRJ2169" s="218"/>
      <c r="CRK2169" s="218"/>
      <c r="CRL2169" s="218"/>
      <c r="CRM2169" s="218"/>
      <c r="CRN2169" s="218"/>
      <c r="CRO2169" s="218"/>
      <c r="CRP2169" s="218"/>
      <c r="CRQ2169" s="218"/>
      <c r="CRR2169" s="218"/>
      <c r="CRS2169" s="218"/>
      <c r="CRT2169" s="218"/>
      <c r="CRU2169" s="218"/>
      <c r="CRV2169" s="218"/>
      <c r="CRW2169" s="218"/>
      <c r="CRX2169" s="218"/>
      <c r="CRY2169" s="218"/>
      <c r="CRZ2169" s="218"/>
      <c r="CSA2169" s="218"/>
      <c r="CSB2169" s="218"/>
      <c r="CSC2169" s="218"/>
      <c r="CSD2169" s="218"/>
      <c r="CSE2169" s="218"/>
      <c r="CSF2169" s="218"/>
      <c r="CSG2169" s="218"/>
      <c r="CSH2169" s="218"/>
      <c r="CSI2169" s="218"/>
      <c r="CSJ2169" s="218"/>
      <c r="CSK2169" s="218"/>
      <c r="CSL2169" s="218"/>
      <c r="CSM2169" s="218"/>
      <c r="CSN2169" s="218"/>
      <c r="CSO2169" s="218"/>
      <c r="CSP2169" s="218"/>
      <c r="CSQ2169" s="218"/>
      <c r="CSR2169" s="218"/>
      <c r="CSS2169" s="218"/>
      <c r="CST2169" s="218"/>
      <c r="CSU2169" s="218"/>
      <c r="CSV2169" s="218"/>
      <c r="CSW2169" s="218"/>
      <c r="CSX2169" s="218"/>
      <c r="CSY2169" s="218"/>
      <c r="CSZ2169" s="218"/>
      <c r="CTA2169" s="218"/>
      <c r="CTB2169" s="218"/>
      <c r="CTC2169" s="218"/>
      <c r="CTD2169" s="218"/>
      <c r="CTE2169" s="218"/>
      <c r="CTF2169" s="218"/>
      <c r="CTG2169" s="218"/>
      <c r="CTH2169" s="218"/>
      <c r="CTI2169" s="218"/>
      <c r="CTJ2169" s="218"/>
      <c r="CTK2169" s="218"/>
      <c r="CTL2169" s="218"/>
      <c r="CTM2169" s="218"/>
      <c r="CTN2169" s="218"/>
      <c r="CTO2169" s="218"/>
      <c r="CTP2169" s="218"/>
      <c r="CTQ2169" s="218"/>
      <c r="CTR2169" s="218"/>
      <c r="CTS2169" s="218"/>
      <c r="CTT2169" s="218"/>
      <c r="CTU2169" s="218"/>
      <c r="CTV2169" s="218"/>
      <c r="CTW2169" s="218"/>
      <c r="CTX2169" s="218"/>
      <c r="CTY2169" s="218"/>
      <c r="CTZ2169" s="218"/>
      <c r="CUA2169" s="218"/>
      <c r="CUB2169" s="218"/>
      <c r="CUC2169" s="218"/>
      <c r="CUD2169" s="218"/>
      <c r="CUE2169" s="218"/>
      <c r="CUF2169" s="218"/>
      <c r="CUG2169" s="218"/>
      <c r="CUH2169" s="218"/>
      <c r="CUI2169" s="218"/>
      <c r="CUJ2169" s="218"/>
      <c r="CUK2169" s="218"/>
      <c r="CUL2169" s="218"/>
      <c r="CUM2169" s="218"/>
      <c r="CUN2169" s="218"/>
      <c r="CUO2169" s="218"/>
      <c r="CUP2169" s="218"/>
      <c r="CUQ2169" s="218"/>
      <c r="CUR2169" s="218"/>
      <c r="CUS2169" s="218"/>
      <c r="CUT2169" s="218"/>
      <c r="CUU2169" s="218"/>
      <c r="CUV2169" s="218"/>
      <c r="CUW2169" s="218"/>
      <c r="CUX2169" s="218"/>
      <c r="CUY2169" s="218"/>
      <c r="CUZ2169" s="218"/>
      <c r="CVA2169" s="218"/>
      <c r="CVB2169" s="218"/>
      <c r="CVC2169" s="218"/>
      <c r="CVD2169" s="218"/>
      <c r="CVE2169" s="218"/>
      <c r="CVF2169" s="218"/>
      <c r="CVG2169" s="218"/>
      <c r="CVH2169" s="218"/>
      <c r="CVI2169" s="218"/>
      <c r="CVJ2169" s="218"/>
      <c r="CVK2169" s="218"/>
      <c r="CVL2169" s="218"/>
      <c r="CVM2169" s="218"/>
      <c r="CVN2169" s="218"/>
      <c r="CVO2169" s="218"/>
      <c r="CVP2169" s="218"/>
      <c r="CVQ2169" s="218"/>
      <c r="CVR2169" s="218"/>
      <c r="CVS2169" s="218"/>
      <c r="CVT2169" s="218"/>
      <c r="CVU2169" s="218"/>
      <c r="CVV2169" s="218"/>
      <c r="CVW2169" s="218"/>
      <c r="CVX2169" s="218"/>
      <c r="CVY2169" s="218"/>
      <c r="CVZ2169" s="218"/>
      <c r="CWA2169" s="218"/>
      <c r="CWB2169" s="218"/>
      <c r="CWC2169" s="218"/>
      <c r="CWD2169" s="218"/>
      <c r="CWE2169" s="218"/>
      <c r="CWF2169" s="218"/>
      <c r="CWG2169" s="218"/>
      <c r="CWH2169" s="218"/>
      <c r="CWI2169" s="218"/>
      <c r="CWJ2169" s="218"/>
      <c r="CWK2169" s="218"/>
      <c r="CWL2169" s="218"/>
      <c r="CWM2169" s="218"/>
      <c r="CWN2169" s="218"/>
      <c r="CWO2169" s="218"/>
      <c r="CWP2169" s="218"/>
      <c r="CWQ2169" s="218"/>
      <c r="CWR2169" s="218"/>
      <c r="CWS2169" s="218"/>
      <c r="CWT2169" s="218"/>
      <c r="CWU2169" s="218"/>
      <c r="CWV2169" s="218"/>
      <c r="CWW2169" s="218"/>
      <c r="CWX2169" s="218"/>
      <c r="CWY2169" s="218"/>
      <c r="CWZ2169" s="218"/>
      <c r="CXA2169" s="218"/>
      <c r="CXB2169" s="218"/>
      <c r="CXC2169" s="218"/>
      <c r="CXD2169" s="218"/>
      <c r="CXE2169" s="218"/>
      <c r="CXF2169" s="218"/>
      <c r="CXG2169" s="218"/>
      <c r="CXH2169" s="218"/>
      <c r="CXI2169" s="218"/>
      <c r="CXJ2169" s="218"/>
      <c r="CXK2169" s="218"/>
      <c r="CXL2169" s="218"/>
      <c r="CXM2169" s="218"/>
      <c r="CXN2169" s="218"/>
      <c r="CXO2169" s="218"/>
      <c r="CXP2169" s="218"/>
      <c r="CXQ2169" s="218"/>
      <c r="CXR2169" s="218"/>
      <c r="CXS2169" s="218"/>
      <c r="CXT2169" s="218"/>
      <c r="CXU2169" s="218"/>
      <c r="CXV2169" s="218"/>
      <c r="CXW2169" s="218"/>
      <c r="CXX2169" s="218"/>
      <c r="CXY2169" s="218"/>
      <c r="CXZ2169" s="218"/>
      <c r="CYA2169" s="218"/>
      <c r="CYB2169" s="218"/>
      <c r="CYC2169" s="218"/>
      <c r="CYD2169" s="218"/>
      <c r="CYE2169" s="218"/>
      <c r="CYF2169" s="218"/>
      <c r="CYG2169" s="218"/>
      <c r="CYH2169" s="218"/>
      <c r="CYI2169" s="218"/>
      <c r="CYJ2169" s="218"/>
      <c r="CYK2169" s="218"/>
      <c r="CYL2169" s="218"/>
      <c r="CYM2169" s="218"/>
      <c r="CYN2169" s="218"/>
      <c r="CYO2169" s="218"/>
      <c r="CYP2169" s="218"/>
      <c r="CYQ2169" s="218"/>
      <c r="CYR2169" s="218"/>
      <c r="CYS2169" s="218"/>
      <c r="CYT2169" s="218"/>
      <c r="CYU2169" s="218"/>
      <c r="CYV2169" s="218"/>
      <c r="CYW2169" s="218"/>
      <c r="CYX2169" s="218"/>
      <c r="CYY2169" s="218"/>
      <c r="CYZ2169" s="218"/>
      <c r="CZA2169" s="218"/>
      <c r="CZB2169" s="218"/>
      <c r="CZC2169" s="218"/>
      <c r="CZD2169" s="218"/>
      <c r="CZE2169" s="218"/>
      <c r="CZF2169" s="218"/>
      <c r="CZG2169" s="218"/>
      <c r="CZH2169" s="218"/>
      <c r="CZI2169" s="218"/>
      <c r="CZJ2169" s="218"/>
      <c r="CZK2169" s="218"/>
      <c r="CZL2169" s="218"/>
      <c r="CZM2169" s="218"/>
      <c r="CZN2169" s="218"/>
      <c r="CZO2169" s="218"/>
      <c r="CZP2169" s="218"/>
      <c r="CZQ2169" s="218"/>
      <c r="CZR2169" s="218"/>
      <c r="CZS2169" s="218"/>
      <c r="CZT2169" s="218"/>
      <c r="CZU2169" s="218"/>
      <c r="CZV2169" s="218"/>
      <c r="CZW2169" s="218"/>
      <c r="CZX2169" s="218"/>
      <c r="CZY2169" s="218"/>
      <c r="CZZ2169" s="218"/>
      <c r="DAA2169" s="218"/>
      <c r="DAB2169" s="218"/>
      <c r="DAC2169" s="218"/>
      <c r="DAD2169" s="218"/>
      <c r="DAE2169" s="218"/>
      <c r="DAF2169" s="218"/>
      <c r="DAG2169" s="218"/>
      <c r="DAH2169" s="218"/>
      <c r="DAI2169" s="218"/>
      <c r="DAJ2169" s="218"/>
      <c r="DAK2169" s="218"/>
      <c r="DAL2169" s="218"/>
      <c r="DAM2169" s="218"/>
      <c r="DAN2169" s="218"/>
      <c r="DAO2169" s="218"/>
      <c r="DAP2169" s="218"/>
      <c r="DAQ2169" s="218"/>
      <c r="DAR2169" s="218"/>
      <c r="DAS2169" s="218"/>
      <c r="DAT2169" s="218"/>
      <c r="DAU2169" s="218"/>
      <c r="DAV2169" s="218"/>
      <c r="DAW2169" s="218"/>
      <c r="DAX2169" s="218"/>
      <c r="DAY2169" s="218"/>
      <c r="DAZ2169" s="218"/>
      <c r="DBA2169" s="218"/>
      <c r="DBB2169" s="218"/>
      <c r="DBC2169" s="218"/>
      <c r="DBD2169" s="218"/>
      <c r="DBE2169" s="218"/>
      <c r="DBF2169" s="218"/>
      <c r="DBG2169" s="218"/>
      <c r="DBH2169" s="218"/>
      <c r="DBI2169" s="218"/>
      <c r="DBJ2169" s="218"/>
      <c r="DBK2169" s="218"/>
      <c r="DBL2169" s="218"/>
      <c r="DBM2169" s="218"/>
      <c r="DBN2169" s="218"/>
      <c r="DBO2169" s="218"/>
      <c r="DBP2169" s="218"/>
      <c r="DBQ2169" s="218"/>
      <c r="DBR2169" s="218"/>
      <c r="DBS2169" s="218"/>
      <c r="DBT2169" s="218"/>
      <c r="DBU2169" s="218"/>
      <c r="DBV2169" s="218"/>
      <c r="DBW2169" s="218"/>
      <c r="DBX2169" s="218"/>
      <c r="DBY2169" s="218"/>
      <c r="DBZ2169" s="218"/>
      <c r="DCA2169" s="218"/>
      <c r="DCB2169" s="218"/>
      <c r="DCC2169" s="218"/>
      <c r="DCD2169" s="218"/>
      <c r="DCE2169" s="218"/>
      <c r="DCF2169" s="218"/>
      <c r="DCG2169" s="218"/>
      <c r="DCH2169" s="218"/>
      <c r="DCI2169" s="218"/>
      <c r="DCJ2169" s="218"/>
      <c r="DCK2169" s="218"/>
      <c r="DCL2169" s="218"/>
      <c r="DCM2169" s="218"/>
      <c r="DCN2169" s="218"/>
      <c r="DCO2169" s="218"/>
      <c r="DCP2169" s="218"/>
      <c r="DCQ2169" s="218"/>
      <c r="DCR2169" s="218"/>
      <c r="DCS2169" s="218"/>
      <c r="DCT2169" s="218"/>
      <c r="DCU2169" s="218"/>
      <c r="DCV2169" s="218"/>
      <c r="DCW2169" s="218"/>
      <c r="DCX2169" s="218"/>
      <c r="DCY2169" s="218"/>
      <c r="DCZ2169" s="218"/>
      <c r="DDA2169" s="218"/>
      <c r="DDB2169" s="218"/>
      <c r="DDC2169" s="218"/>
      <c r="DDD2169" s="218"/>
      <c r="DDE2169" s="218"/>
      <c r="DDF2169" s="218"/>
      <c r="DDG2169" s="218"/>
      <c r="DDH2169" s="218"/>
      <c r="DDI2169" s="218"/>
      <c r="DDJ2169" s="218"/>
      <c r="DDK2169" s="218"/>
      <c r="DDL2169" s="218"/>
      <c r="DDM2169" s="218"/>
      <c r="DDN2169" s="218"/>
      <c r="DDO2169" s="218"/>
      <c r="DDP2169" s="218"/>
      <c r="DDQ2169" s="218"/>
      <c r="DDR2169" s="218"/>
      <c r="DDS2169" s="218"/>
      <c r="DDT2169" s="218"/>
      <c r="DDU2169" s="218"/>
      <c r="DDV2169" s="218"/>
      <c r="DDW2169" s="218"/>
      <c r="DDX2169" s="218"/>
      <c r="DDY2169" s="218"/>
      <c r="DDZ2169" s="218"/>
      <c r="DEA2169" s="218"/>
      <c r="DEB2169" s="218"/>
      <c r="DEC2169" s="218"/>
      <c r="DED2169" s="218"/>
      <c r="DEE2169" s="218"/>
      <c r="DEF2169" s="218"/>
      <c r="DEG2169" s="218"/>
      <c r="DEH2169" s="218"/>
      <c r="DEI2169" s="218"/>
      <c r="DEJ2169" s="218"/>
      <c r="DEK2169" s="218"/>
      <c r="DEL2169" s="218"/>
      <c r="DEM2169" s="218"/>
      <c r="DEN2169" s="218"/>
      <c r="DEO2169" s="218"/>
      <c r="DEP2169" s="218"/>
      <c r="DEQ2169" s="218"/>
      <c r="DER2169" s="218"/>
      <c r="DES2169" s="218"/>
      <c r="DET2169" s="218"/>
      <c r="DEU2169" s="218"/>
      <c r="DEV2169" s="218"/>
      <c r="DEW2169" s="218"/>
      <c r="DEX2169" s="218"/>
      <c r="DEY2169" s="218"/>
      <c r="DEZ2169" s="218"/>
      <c r="DFA2169" s="218"/>
      <c r="DFB2169" s="218"/>
      <c r="DFC2169" s="218"/>
      <c r="DFD2169" s="218"/>
      <c r="DFE2169" s="218"/>
      <c r="DFF2169" s="218"/>
      <c r="DFG2169" s="218"/>
      <c r="DFH2169" s="218"/>
      <c r="DFI2169" s="218"/>
      <c r="DFJ2169" s="218"/>
      <c r="DFK2169" s="218"/>
      <c r="DFL2169" s="218"/>
      <c r="DFM2169" s="218"/>
      <c r="DFN2169" s="218"/>
      <c r="DFO2169" s="218"/>
      <c r="DFP2169" s="218"/>
      <c r="DFQ2169" s="218"/>
      <c r="DFR2169" s="218"/>
      <c r="DFS2169" s="218"/>
      <c r="DFT2169" s="218"/>
      <c r="DFU2169" s="218"/>
      <c r="DFV2169" s="218"/>
      <c r="DFW2169" s="218"/>
      <c r="DFX2169" s="218"/>
      <c r="DFY2169" s="218"/>
      <c r="DFZ2169" s="218"/>
      <c r="DGA2169" s="218"/>
      <c r="DGB2169" s="218"/>
      <c r="DGC2169" s="218"/>
      <c r="DGD2169" s="218"/>
      <c r="DGE2169" s="218"/>
      <c r="DGF2169" s="218"/>
      <c r="DGG2169" s="218"/>
      <c r="DGH2169" s="218"/>
      <c r="DGI2169" s="218"/>
      <c r="DGJ2169" s="218"/>
      <c r="DGK2169" s="218"/>
      <c r="DGL2169" s="218"/>
      <c r="DGM2169" s="218"/>
      <c r="DGN2169" s="218"/>
      <c r="DGO2169" s="218"/>
      <c r="DGP2169" s="218"/>
      <c r="DGQ2169" s="218"/>
      <c r="DGR2169" s="218"/>
      <c r="DGS2169" s="218"/>
      <c r="DGT2169" s="218"/>
      <c r="DGU2169" s="218"/>
      <c r="DGV2169" s="218"/>
      <c r="DGW2169" s="218"/>
      <c r="DGX2169" s="218"/>
      <c r="DGY2169" s="218"/>
      <c r="DGZ2169" s="218"/>
      <c r="DHA2169" s="218"/>
      <c r="DHB2169" s="218"/>
      <c r="DHC2169" s="218"/>
      <c r="DHD2169" s="218"/>
      <c r="DHE2169" s="218"/>
      <c r="DHF2169" s="218"/>
      <c r="DHG2169" s="218"/>
      <c r="DHH2169" s="218"/>
      <c r="DHI2169" s="218"/>
      <c r="DHJ2169" s="218"/>
      <c r="DHK2169" s="218"/>
      <c r="DHL2169" s="218"/>
      <c r="DHM2169" s="218"/>
      <c r="DHN2169" s="218"/>
      <c r="DHO2169" s="218"/>
      <c r="DHP2169" s="218"/>
      <c r="DHQ2169" s="218"/>
      <c r="DHR2169" s="218"/>
      <c r="DHS2169" s="218"/>
      <c r="DHT2169" s="218"/>
      <c r="DHU2169" s="218"/>
      <c r="DHV2169" s="218"/>
      <c r="DHW2169" s="218"/>
      <c r="DHX2169" s="218"/>
      <c r="DHY2169" s="218"/>
      <c r="DHZ2169" s="218"/>
      <c r="DIA2169" s="218"/>
      <c r="DIB2169" s="218"/>
      <c r="DIC2169" s="218"/>
      <c r="DID2169" s="218"/>
      <c r="DIE2169" s="218"/>
      <c r="DIF2169" s="218"/>
      <c r="DIG2169" s="218"/>
      <c r="DIH2169" s="218"/>
      <c r="DII2169" s="218"/>
      <c r="DIJ2169" s="218"/>
      <c r="DIK2169" s="218"/>
      <c r="DIL2169" s="218"/>
      <c r="DIM2169" s="218"/>
      <c r="DIN2169" s="218"/>
      <c r="DIO2169" s="218"/>
      <c r="DIP2169" s="218"/>
      <c r="DIQ2169" s="218"/>
      <c r="DIR2169" s="218"/>
      <c r="DIS2169" s="218"/>
      <c r="DIT2169" s="218"/>
      <c r="DIU2169" s="218"/>
      <c r="DIV2169" s="218"/>
      <c r="DIW2169" s="218"/>
      <c r="DIX2169" s="218"/>
      <c r="DIY2169" s="218"/>
      <c r="DIZ2169" s="218"/>
      <c r="DJA2169" s="218"/>
      <c r="DJB2169" s="218"/>
      <c r="DJC2169" s="218"/>
      <c r="DJD2169" s="218"/>
      <c r="DJE2169" s="218"/>
      <c r="DJF2169" s="218"/>
      <c r="DJG2169" s="218"/>
      <c r="DJH2169" s="218"/>
      <c r="DJI2169" s="218"/>
      <c r="DJJ2169" s="218"/>
      <c r="DJK2169" s="218"/>
      <c r="DJL2169" s="218"/>
      <c r="DJM2169" s="218"/>
      <c r="DJN2169" s="218"/>
      <c r="DJO2169" s="218"/>
      <c r="DJP2169" s="218"/>
      <c r="DJQ2169" s="218"/>
      <c r="DJR2169" s="218"/>
      <c r="DJS2169" s="218"/>
      <c r="DJT2169" s="218"/>
      <c r="DJU2169" s="218"/>
      <c r="DJV2169" s="218"/>
      <c r="DJW2169" s="218"/>
      <c r="DJX2169" s="218"/>
      <c r="DJY2169" s="218"/>
      <c r="DJZ2169" s="218"/>
      <c r="DKA2169" s="218"/>
      <c r="DKB2169" s="218"/>
      <c r="DKC2169" s="218"/>
      <c r="DKD2169" s="218"/>
      <c r="DKE2169" s="218"/>
      <c r="DKF2169" s="218"/>
      <c r="DKG2169" s="218"/>
      <c r="DKH2169" s="218"/>
      <c r="DKI2169" s="218"/>
      <c r="DKJ2169" s="218"/>
      <c r="DKK2169" s="218"/>
      <c r="DKL2169" s="218"/>
      <c r="DKM2169" s="218"/>
      <c r="DKN2169" s="218"/>
      <c r="DKO2169" s="218"/>
      <c r="DKP2169" s="218"/>
      <c r="DKQ2169" s="218"/>
      <c r="DKR2169" s="218"/>
      <c r="DKS2169" s="218"/>
      <c r="DKT2169" s="218"/>
      <c r="DKU2169" s="218"/>
      <c r="DKV2169" s="218"/>
      <c r="DKW2169" s="218"/>
      <c r="DKX2169" s="218"/>
      <c r="DKY2169" s="218"/>
      <c r="DKZ2169" s="218"/>
      <c r="DLA2169" s="218"/>
      <c r="DLB2169" s="218"/>
      <c r="DLC2169" s="218"/>
      <c r="DLD2169" s="218"/>
      <c r="DLE2169" s="218"/>
      <c r="DLF2169" s="218"/>
      <c r="DLG2169" s="218"/>
      <c r="DLH2169" s="218"/>
      <c r="DLI2169" s="218"/>
      <c r="DLJ2169" s="218"/>
      <c r="DLK2169" s="218"/>
      <c r="DLL2169" s="218"/>
      <c r="DLM2169" s="218"/>
      <c r="DLN2169" s="218"/>
      <c r="DLO2169" s="218"/>
      <c r="DLP2169" s="218"/>
      <c r="DLQ2169" s="218"/>
      <c r="DLR2169" s="218"/>
      <c r="DLS2169" s="218"/>
      <c r="DLT2169" s="218"/>
      <c r="DLU2169" s="218"/>
      <c r="DLV2169" s="218"/>
      <c r="DLW2169" s="218"/>
      <c r="DLX2169" s="218"/>
      <c r="DLY2169" s="218"/>
      <c r="DLZ2169" s="218"/>
      <c r="DMA2169" s="218"/>
      <c r="DMB2169" s="218"/>
      <c r="DMC2169" s="218"/>
      <c r="DMD2169" s="218"/>
      <c r="DME2169" s="218"/>
      <c r="DMF2169" s="218"/>
      <c r="DMG2169" s="218"/>
      <c r="DMH2169" s="218"/>
      <c r="DMI2169" s="218"/>
      <c r="DMJ2169" s="218"/>
      <c r="DMK2169" s="218"/>
      <c r="DML2169" s="218"/>
      <c r="DMM2169" s="218"/>
      <c r="DMN2169" s="218"/>
      <c r="DMO2169" s="218"/>
      <c r="DMP2169" s="218"/>
      <c r="DMQ2169" s="218"/>
      <c r="DMR2169" s="218"/>
      <c r="DMS2169" s="218"/>
      <c r="DMT2169" s="218"/>
      <c r="DMU2169" s="218"/>
      <c r="DMV2169" s="218"/>
      <c r="DMW2169" s="218"/>
      <c r="DMX2169" s="218"/>
      <c r="DMY2169" s="218"/>
      <c r="DMZ2169" s="218"/>
      <c r="DNA2169" s="218"/>
      <c r="DNB2169" s="218"/>
      <c r="DNC2169" s="218"/>
      <c r="DND2169" s="218"/>
      <c r="DNE2169" s="218"/>
      <c r="DNF2169" s="218"/>
      <c r="DNG2169" s="218"/>
      <c r="DNH2169" s="218"/>
      <c r="DNI2169" s="218"/>
      <c r="DNJ2169" s="218"/>
      <c r="DNK2169" s="218"/>
      <c r="DNL2169" s="218"/>
      <c r="DNM2169" s="218"/>
      <c r="DNN2169" s="218"/>
      <c r="DNO2169" s="218"/>
      <c r="DNP2169" s="218"/>
      <c r="DNQ2169" s="218"/>
      <c r="DNR2169" s="218"/>
      <c r="DNS2169" s="218"/>
      <c r="DNT2169" s="218"/>
      <c r="DNU2169" s="218"/>
      <c r="DNV2169" s="218"/>
      <c r="DNW2169" s="218"/>
      <c r="DNX2169" s="218"/>
      <c r="DNY2169" s="218"/>
      <c r="DNZ2169" s="218"/>
      <c r="DOA2169" s="218"/>
      <c r="DOB2169" s="218"/>
      <c r="DOC2169" s="218"/>
      <c r="DOD2169" s="218"/>
      <c r="DOE2169" s="218"/>
      <c r="DOF2169" s="218"/>
      <c r="DOG2169" s="218"/>
      <c r="DOH2169" s="218"/>
      <c r="DOI2169" s="218"/>
      <c r="DOJ2169" s="218"/>
      <c r="DOK2169" s="218"/>
      <c r="DOL2169" s="218"/>
      <c r="DOM2169" s="218"/>
      <c r="DON2169" s="218"/>
      <c r="DOO2169" s="218"/>
      <c r="DOP2169" s="218"/>
      <c r="DOQ2169" s="218"/>
      <c r="DOR2169" s="218"/>
      <c r="DOS2169" s="218"/>
      <c r="DOT2169" s="218"/>
      <c r="DOU2169" s="218"/>
      <c r="DOV2169" s="218"/>
      <c r="DOW2169" s="218"/>
      <c r="DOX2169" s="218"/>
      <c r="DOY2169" s="218"/>
      <c r="DOZ2169" s="218"/>
      <c r="DPA2169" s="218"/>
      <c r="DPB2169" s="218"/>
      <c r="DPC2169" s="218"/>
      <c r="DPD2169" s="218"/>
      <c r="DPE2169" s="218"/>
      <c r="DPF2169" s="218"/>
      <c r="DPG2169" s="218"/>
      <c r="DPH2169" s="218"/>
      <c r="DPI2169" s="218"/>
      <c r="DPJ2169" s="218"/>
      <c r="DPK2169" s="218"/>
      <c r="DPL2169" s="218"/>
      <c r="DPM2169" s="218"/>
      <c r="DPN2169" s="218"/>
      <c r="DPO2169" s="218"/>
      <c r="DPP2169" s="218"/>
      <c r="DPQ2169" s="218"/>
      <c r="DPR2169" s="218"/>
      <c r="DPS2169" s="218"/>
      <c r="DPT2169" s="218"/>
      <c r="DPU2169" s="218"/>
      <c r="DPV2169" s="218"/>
      <c r="DPW2169" s="218"/>
      <c r="DPX2169" s="218"/>
      <c r="DPY2169" s="218"/>
      <c r="DPZ2169" s="218"/>
      <c r="DQA2169" s="218"/>
      <c r="DQB2169" s="218"/>
      <c r="DQC2169" s="218"/>
      <c r="DQD2169" s="218"/>
      <c r="DQE2169" s="218"/>
      <c r="DQF2169" s="218"/>
      <c r="DQG2169" s="218"/>
      <c r="DQH2169" s="218"/>
      <c r="DQI2169" s="218"/>
      <c r="DQJ2169" s="218"/>
      <c r="DQK2169" s="218"/>
      <c r="DQL2169" s="218"/>
      <c r="DQM2169" s="218"/>
      <c r="DQN2169" s="218"/>
      <c r="DQO2169" s="218"/>
      <c r="DQP2169" s="218"/>
      <c r="DQQ2169" s="218"/>
      <c r="DQR2169" s="218"/>
      <c r="DQS2169" s="218"/>
      <c r="DQT2169" s="218"/>
      <c r="DQU2169" s="218"/>
      <c r="DQV2169" s="218"/>
      <c r="DQW2169" s="218"/>
      <c r="DQX2169" s="218"/>
      <c r="DQY2169" s="218"/>
      <c r="DQZ2169" s="218"/>
      <c r="DRA2169" s="218"/>
      <c r="DRB2169" s="218"/>
      <c r="DRC2169" s="218"/>
      <c r="DRD2169" s="218"/>
      <c r="DRE2169" s="218"/>
      <c r="DRF2169" s="218"/>
      <c r="DRG2169" s="218"/>
      <c r="DRH2169" s="218"/>
      <c r="DRI2169" s="218"/>
      <c r="DRJ2169" s="218"/>
      <c r="DRK2169" s="218"/>
      <c r="DRL2169" s="218"/>
      <c r="DRM2169" s="218"/>
      <c r="DRN2169" s="218"/>
      <c r="DRO2169" s="218"/>
      <c r="DRP2169" s="218"/>
      <c r="DRQ2169" s="218"/>
      <c r="DRR2169" s="218"/>
      <c r="DRS2169" s="218"/>
      <c r="DRT2169" s="218"/>
      <c r="DRU2169" s="218"/>
      <c r="DRV2169" s="218"/>
      <c r="DRW2169" s="218"/>
      <c r="DRX2169" s="218"/>
      <c r="DRY2169" s="218"/>
      <c r="DRZ2169" s="218"/>
      <c r="DSA2169" s="218"/>
      <c r="DSB2169" s="218"/>
      <c r="DSC2169" s="218"/>
      <c r="DSD2169" s="218"/>
      <c r="DSE2169" s="218"/>
      <c r="DSF2169" s="218"/>
      <c r="DSG2169" s="218"/>
      <c r="DSH2169" s="218"/>
      <c r="DSI2169" s="218"/>
      <c r="DSJ2169" s="218"/>
      <c r="DSK2169" s="218"/>
      <c r="DSL2169" s="218"/>
      <c r="DSM2169" s="218"/>
      <c r="DSN2169" s="218"/>
      <c r="DSO2169" s="218"/>
      <c r="DSP2169" s="218"/>
      <c r="DSQ2169" s="218"/>
      <c r="DSR2169" s="218"/>
      <c r="DSS2169" s="218"/>
      <c r="DST2169" s="218"/>
      <c r="DSU2169" s="218"/>
      <c r="DSV2169" s="218"/>
      <c r="DSW2169" s="218"/>
      <c r="DSX2169" s="218"/>
      <c r="DSY2169" s="218"/>
      <c r="DSZ2169" s="218"/>
      <c r="DTA2169" s="218"/>
      <c r="DTB2169" s="218"/>
      <c r="DTC2169" s="218"/>
      <c r="DTD2169" s="218"/>
      <c r="DTE2169" s="218"/>
      <c r="DTF2169" s="218"/>
      <c r="DTG2169" s="218"/>
      <c r="DTH2169" s="218"/>
      <c r="DTI2169" s="218"/>
      <c r="DTJ2169" s="218"/>
      <c r="DTK2169" s="218"/>
      <c r="DTL2169" s="218"/>
      <c r="DTM2169" s="218"/>
      <c r="DTN2169" s="218"/>
      <c r="DTO2169" s="218"/>
      <c r="DTP2169" s="218"/>
      <c r="DTQ2169" s="218"/>
      <c r="DTR2169" s="218"/>
      <c r="DTS2169" s="218"/>
      <c r="DTT2169" s="218"/>
      <c r="DTU2169" s="218"/>
      <c r="DTV2169" s="218"/>
      <c r="DTW2169" s="218"/>
      <c r="DTX2169" s="218"/>
      <c r="DTY2169" s="218"/>
      <c r="DTZ2169" s="218"/>
      <c r="DUA2169" s="218"/>
      <c r="DUB2169" s="218"/>
      <c r="DUC2169" s="218"/>
      <c r="DUD2169" s="218"/>
      <c r="DUE2169" s="218"/>
      <c r="DUF2169" s="218"/>
      <c r="DUG2169" s="218"/>
      <c r="DUH2169" s="218"/>
      <c r="DUI2169" s="218"/>
      <c r="DUJ2169" s="218"/>
      <c r="DUK2169" s="218"/>
      <c r="DUL2169" s="218"/>
      <c r="DUM2169" s="218"/>
      <c r="DUN2169" s="218"/>
      <c r="DUO2169" s="218"/>
      <c r="DUP2169" s="218"/>
      <c r="DUQ2169" s="218"/>
      <c r="DUR2169" s="218"/>
      <c r="DUS2169" s="218"/>
      <c r="DUT2169" s="218"/>
      <c r="DUU2169" s="218"/>
      <c r="DUV2169" s="218"/>
      <c r="DUW2169" s="218"/>
      <c r="DUX2169" s="218"/>
      <c r="DUY2169" s="218"/>
      <c r="DUZ2169" s="218"/>
      <c r="DVA2169" s="218"/>
      <c r="DVB2169" s="218"/>
      <c r="DVC2169" s="218"/>
      <c r="DVD2169" s="218"/>
      <c r="DVE2169" s="218"/>
      <c r="DVF2169" s="218"/>
      <c r="DVG2169" s="218"/>
      <c r="DVH2169" s="218"/>
      <c r="DVI2169" s="218"/>
      <c r="DVJ2169" s="218"/>
      <c r="DVK2169" s="218"/>
      <c r="DVL2169" s="218"/>
      <c r="DVM2169" s="218"/>
      <c r="DVN2169" s="218"/>
      <c r="DVO2169" s="218"/>
      <c r="DVP2169" s="218"/>
      <c r="DVQ2169" s="218"/>
      <c r="DVR2169" s="218"/>
      <c r="DVS2169" s="218"/>
      <c r="DVT2169" s="218"/>
      <c r="DVU2169" s="218"/>
      <c r="DVV2169" s="218"/>
      <c r="DVW2169" s="218"/>
      <c r="DVX2169" s="218"/>
      <c r="DVY2169" s="218"/>
      <c r="DVZ2169" s="218"/>
      <c r="DWA2169" s="218"/>
      <c r="DWB2169" s="218"/>
      <c r="DWC2169" s="218"/>
      <c r="DWD2169" s="218"/>
      <c r="DWE2169" s="218"/>
      <c r="DWF2169" s="218"/>
      <c r="DWG2169" s="218"/>
      <c r="DWH2169" s="218"/>
      <c r="DWI2169" s="218"/>
      <c r="DWJ2169" s="218"/>
      <c r="DWK2169" s="218"/>
      <c r="DWL2169" s="218"/>
      <c r="DWM2169" s="218"/>
      <c r="DWN2169" s="218"/>
      <c r="DWO2169" s="218"/>
      <c r="DWP2169" s="218"/>
      <c r="DWQ2169" s="218"/>
      <c r="DWR2169" s="218"/>
      <c r="DWS2169" s="218"/>
      <c r="DWT2169" s="218"/>
      <c r="DWU2169" s="218"/>
      <c r="DWV2169" s="218"/>
      <c r="DWW2169" s="218"/>
      <c r="DWX2169" s="218"/>
      <c r="DWY2169" s="218"/>
      <c r="DWZ2169" s="218"/>
      <c r="DXA2169" s="218"/>
      <c r="DXB2169" s="218"/>
      <c r="DXC2169" s="218"/>
      <c r="DXD2169" s="218"/>
      <c r="DXE2169" s="218"/>
      <c r="DXF2169" s="218"/>
      <c r="DXG2169" s="218"/>
      <c r="DXH2169" s="218"/>
      <c r="DXI2169" s="218"/>
      <c r="DXJ2169" s="218"/>
      <c r="DXK2169" s="218"/>
      <c r="DXL2169" s="218"/>
      <c r="DXM2169" s="218"/>
      <c r="DXN2169" s="218"/>
      <c r="DXO2169" s="218"/>
      <c r="DXP2169" s="218"/>
      <c r="DXQ2169" s="218"/>
      <c r="DXR2169" s="218"/>
      <c r="DXS2169" s="218"/>
      <c r="DXT2169" s="218"/>
      <c r="DXU2169" s="218"/>
      <c r="DXV2169" s="218"/>
      <c r="DXW2169" s="218"/>
      <c r="DXX2169" s="218"/>
      <c r="DXY2169" s="218"/>
      <c r="DXZ2169" s="218"/>
      <c r="DYA2169" s="218"/>
      <c r="DYB2169" s="218"/>
      <c r="DYC2169" s="218"/>
      <c r="DYD2169" s="218"/>
      <c r="DYE2169" s="218"/>
      <c r="DYF2169" s="218"/>
      <c r="DYG2169" s="218"/>
      <c r="DYH2169" s="218"/>
      <c r="DYI2169" s="218"/>
      <c r="DYJ2169" s="218"/>
      <c r="DYK2169" s="218"/>
      <c r="DYL2169" s="218"/>
      <c r="DYM2169" s="218"/>
      <c r="DYN2169" s="218"/>
      <c r="DYO2169" s="218"/>
      <c r="DYP2169" s="218"/>
      <c r="DYQ2169" s="218"/>
      <c r="DYR2169" s="218"/>
      <c r="DYS2169" s="218"/>
      <c r="DYT2169" s="218"/>
      <c r="DYU2169" s="218"/>
      <c r="DYV2169" s="218"/>
      <c r="DYW2169" s="218"/>
      <c r="DYX2169" s="218"/>
      <c r="DYY2169" s="218"/>
      <c r="DYZ2169" s="218"/>
      <c r="DZA2169" s="218"/>
      <c r="DZB2169" s="218"/>
      <c r="DZC2169" s="218"/>
      <c r="DZD2169" s="218"/>
      <c r="DZE2169" s="218"/>
      <c r="DZF2169" s="218"/>
      <c r="DZG2169" s="218"/>
      <c r="DZH2169" s="218"/>
      <c r="DZI2169" s="218"/>
      <c r="DZJ2169" s="218"/>
      <c r="DZK2169" s="218"/>
      <c r="DZL2169" s="218"/>
      <c r="DZM2169" s="218"/>
      <c r="DZN2169" s="218"/>
      <c r="DZO2169" s="218"/>
      <c r="DZP2169" s="218"/>
      <c r="DZQ2169" s="218"/>
      <c r="DZR2169" s="218"/>
      <c r="DZS2169" s="218"/>
      <c r="DZT2169" s="218"/>
      <c r="DZU2169" s="218"/>
      <c r="DZV2169" s="218"/>
      <c r="DZW2169" s="218"/>
      <c r="DZX2169" s="218"/>
      <c r="DZY2169" s="218"/>
      <c r="DZZ2169" s="218"/>
      <c r="EAA2169" s="218"/>
      <c r="EAB2169" s="218"/>
      <c r="EAC2169" s="218"/>
      <c r="EAD2169" s="218"/>
      <c r="EAE2169" s="218"/>
      <c r="EAF2169" s="218"/>
      <c r="EAG2169" s="218"/>
      <c r="EAH2169" s="218"/>
      <c r="EAI2169" s="218"/>
      <c r="EAJ2169" s="218"/>
      <c r="EAK2169" s="218"/>
      <c r="EAL2169" s="218"/>
      <c r="EAM2169" s="218"/>
      <c r="EAN2169" s="218"/>
      <c r="EAO2169" s="218"/>
      <c r="EAP2169" s="218"/>
      <c r="EAQ2169" s="218"/>
      <c r="EAR2169" s="218"/>
      <c r="EAS2169" s="218"/>
      <c r="EAT2169" s="218"/>
      <c r="EAU2169" s="218"/>
      <c r="EAV2169" s="218"/>
      <c r="EAW2169" s="218"/>
      <c r="EAX2169" s="218"/>
      <c r="EAY2169" s="218"/>
      <c r="EAZ2169" s="218"/>
      <c r="EBA2169" s="218"/>
      <c r="EBB2169" s="218"/>
      <c r="EBC2169" s="218"/>
      <c r="EBD2169" s="218"/>
      <c r="EBE2169" s="218"/>
      <c r="EBF2169" s="218"/>
      <c r="EBG2169" s="218"/>
      <c r="EBH2169" s="218"/>
      <c r="EBI2169" s="218"/>
      <c r="EBJ2169" s="218"/>
      <c r="EBK2169" s="218"/>
      <c r="EBL2169" s="218"/>
      <c r="EBM2169" s="218"/>
      <c r="EBN2169" s="218"/>
      <c r="EBO2169" s="218"/>
      <c r="EBP2169" s="218"/>
      <c r="EBQ2169" s="218"/>
      <c r="EBR2169" s="218"/>
      <c r="EBS2169" s="218"/>
      <c r="EBT2169" s="218"/>
      <c r="EBU2169" s="218"/>
      <c r="EBV2169" s="218"/>
      <c r="EBW2169" s="218"/>
      <c r="EBX2169" s="218"/>
      <c r="EBY2169" s="218"/>
      <c r="EBZ2169" s="218"/>
      <c r="ECA2169" s="218"/>
      <c r="ECB2169" s="218"/>
      <c r="ECC2169" s="218"/>
      <c r="ECD2169" s="218"/>
      <c r="ECE2169" s="218"/>
      <c r="ECF2169" s="218"/>
      <c r="ECG2169" s="218"/>
      <c r="ECH2169" s="218"/>
      <c r="ECI2169" s="218"/>
      <c r="ECJ2169" s="218"/>
      <c r="ECK2169" s="218"/>
      <c r="ECL2169" s="218"/>
      <c r="ECM2169" s="218"/>
      <c r="ECN2169" s="218"/>
      <c r="ECO2169" s="218"/>
      <c r="ECP2169" s="218"/>
      <c r="ECQ2169" s="218"/>
      <c r="ECR2169" s="218"/>
      <c r="ECS2169" s="218"/>
      <c r="ECT2169" s="218"/>
      <c r="ECU2169" s="218"/>
      <c r="ECV2169" s="218"/>
      <c r="ECW2169" s="218"/>
      <c r="ECX2169" s="218"/>
      <c r="ECY2169" s="218"/>
      <c r="ECZ2169" s="218"/>
      <c r="EDA2169" s="218"/>
      <c r="EDB2169" s="218"/>
      <c r="EDC2169" s="218"/>
      <c r="EDD2169" s="218"/>
      <c r="EDE2169" s="218"/>
      <c r="EDF2169" s="218"/>
      <c r="EDG2169" s="218"/>
      <c r="EDH2169" s="218"/>
      <c r="EDI2169" s="218"/>
      <c r="EDJ2169" s="218"/>
      <c r="EDK2169" s="218"/>
      <c r="EDL2169" s="218"/>
      <c r="EDM2169" s="218"/>
      <c r="EDN2169" s="218"/>
      <c r="EDO2169" s="218"/>
      <c r="EDP2169" s="218"/>
      <c r="EDQ2169" s="218"/>
      <c r="EDR2169" s="218"/>
      <c r="EDS2169" s="218"/>
      <c r="EDT2169" s="218"/>
      <c r="EDU2169" s="218"/>
      <c r="EDV2169" s="218"/>
      <c r="EDW2169" s="218"/>
      <c r="EDX2169" s="218"/>
      <c r="EDY2169" s="218"/>
      <c r="EDZ2169" s="218"/>
      <c r="EEA2169" s="218"/>
      <c r="EEB2169" s="218"/>
      <c r="EEC2169" s="218"/>
      <c r="EED2169" s="218"/>
      <c r="EEE2169" s="218"/>
      <c r="EEF2169" s="218"/>
      <c r="EEG2169" s="218"/>
      <c r="EEH2169" s="218"/>
      <c r="EEI2169" s="218"/>
      <c r="EEJ2169" s="218"/>
      <c r="EEK2169" s="218"/>
      <c r="EEL2169" s="218"/>
      <c r="EEM2169" s="218"/>
      <c r="EEN2169" s="218"/>
      <c r="EEO2169" s="218"/>
      <c r="EEP2169" s="218"/>
      <c r="EEQ2169" s="218"/>
      <c r="EER2169" s="218"/>
      <c r="EES2169" s="218"/>
      <c r="EET2169" s="218"/>
      <c r="EEU2169" s="218"/>
      <c r="EEV2169" s="218"/>
      <c r="EEW2169" s="218"/>
      <c r="EEX2169" s="218"/>
      <c r="EEY2169" s="218"/>
      <c r="EEZ2169" s="218"/>
      <c r="EFA2169" s="218"/>
      <c r="EFB2169" s="218"/>
      <c r="EFC2169" s="218"/>
      <c r="EFD2169" s="218"/>
      <c r="EFE2169" s="218"/>
      <c r="EFF2169" s="218"/>
      <c r="EFG2169" s="218"/>
      <c r="EFH2169" s="218"/>
      <c r="EFI2169" s="218"/>
      <c r="EFJ2169" s="218"/>
      <c r="EFK2169" s="218"/>
      <c r="EFL2169" s="218"/>
      <c r="EFM2169" s="218"/>
      <c r="EFN2169" s="218"/>
      <c r="EFO2169" s="218"/>
      <c r="EFP2169" s="218"/>
      <c r="EFQ2169" s="218"/>
      <c r="EFR2169" s="218"/>
      <c r="EFS2169" s="218"/>
      <c r="EFT2169" s="218"/>
      <c r="EFU2169" s="218"/>
      <c r="EFV2169" s="218"/>
      <c r="EFW2169" s="218"/>
      <c r="EFX2169" s="218"/>
      <c r="EFY2169" s="218"/>
      <c r="EFZ2169" s="218"/>
      <c r="EGA2169" s="218"/>
      <c r="EGB2169" s="218"/>
      <c r="EGC2169" s="218"/>
      <c r="EGD2169" s="218"/>
      <c r="EGE2169" s="218"/>
      <c r="EGF2169" s="218"/>
      <c r="EGG2169" s="218"/>
      <c r="EGH2169" s="218"/>
      <c r="EGI2169" s="218"/>
      <c r="EGJ2169" s="218"/>
      <c r="EGK2169" s="218"/>
      <c r="EGL2169" s="218"/>
      <c r="EGM2169" s="218"/>
      <c r="EGN2169" s="218"/>
      <c r="EGO2169" s="218"/>
      <c r="EGP2169" s="218"/>
      <c r="EGQ2169" s="218"/>
      <c r="EGR2169" s="218"/>
      <c r="EGS2169" s="218"/>
      <c r="EGT2169" s="218"/>
      <c r="EGU2169" s="218"/>
      <c r="EGV2169" s="218"/>
      <c r="EGW2169" s="218"/>
      <c r="EGX2169" s="218"/>
      <c r="EGY2169" s="218"/>
      <c r="EGZ2169" s="218"/>
      <c r="EHA2169" s="218"/>
      <c r="EHB2169" s="218"/>
      <c r="EHC2169" s="218"/>
      <c r="EHD2169" s="218"/>
      <c r="EHE2169" s="218"/>
      <c r="EHF2169" s="218"/>
      <c r="EHG2169" s="218"/>
      <c r="EHH2169" s="218"/>
      <c r="EHI2169" s="218"/>
      <c r="EHJ2169" s="218"/>
      <c r="EHK2169" s="218"/>
      <c r="EHL2169" s="218"/>
      <c r="EHM2169" s="218"/>
      <c r="EHN2169" s="218"/>
      <c r="EHO2169" s="218"/>
      <c r="EHP2169" s="218"/>
      <c r="EHQ2169" s="218"/>
      <c r="EHR2169" s="218"/>
      <c r="EHS2169" s="218"/>
      <c r="EHT2169" s="218"/>
      <c r="EHU2169" s="218"/>
      <c r="EHV2169" s="218"/>
      <c r="EHW2169" s="218"/>
      <c r="EHX2169" s="218"/>
      <c r="EHY2169" s="218"/>
      <c r="EHZ2169" s="218"/>
      <c r="EIA2169" s="218"/>
      <c r="EIB2169" s="218"/>
      <c r="EIC2169" s="218"/>
      <c r="EID2169" s="218"/>
      <c r="EIE2169" s="218"/>
      <c r="EIF2169" s="218"/>
      <c r="EIG2169" s="218"/>
      <c r="EIH2169" s="218"/>
      <c r="EII2169" s="218"/>
      <c r="EIJ2169" s="218"/>
      <c r="EIK2169" s="218"/>
      <c r="EIL2169" s="218"/>
      <c r="EIM2169" s="218"/>
      <c r="EIN2169" s="218"/>
      <c r="EIO2169" s="218"/>
      <c r="EIP2169" s="218"/>
      <c r="EIQ2169" s="218"/>
      <c r="EIR2169" s="218"/>
      <c r="EIS2169" s="218"/>
      <c r="EIT2169" s="218"/>
      <c r="EIU2169" s="218"/>
      <c r="EIV2169" s="218"/>
      <c r="EIW2169" s="218"/>
      <c r="EIX2169" s="218"/>
      <c r="EIY2169" s="218"/>
      <c r="EIZ2169" s="218"/>
      <c r="EJA2169" s="218"/>
      <c r="EJB2169" s="218"/>
      <c r="EJC2169" s="218"/>
      <c r="EJD2169" s="218"/>
      <c r="EJE2169" s="218"/>
      <c r="EJF2169" s="218"/>
      <c r="EJG2169" s="218"/>
      <c r="EJH2169" s="218"/>
      <c r="EJI2169" s="218"/>
      <c r="EJJ2169" s="218"/>
      <c r="EJK2169" s="218"/>
      <c r="EJL2169" s="218"/>
      <c r="EJM2169" s="218"/>
      <c r="EJN2169" s="218"/>
      <c r="EJO2169" s="218"/>
      <c r="EJP2169" s="218"/>
      <c r="EJQ2169" s="218"/>
      <c r="EJR2169" s="218"/>
      <c r="EJS2169" s="218"/>
      <c r="EJT2169" s="218"/>
      <c r="EJU2169" s="218"/>
      <c r="EJV2169" s="218"/>
      <c r="EJW2169" s="218"/>
      <c r="EJX2169" s="218"/>
      <c r="EJY2169" s="218"/>
      <c r="EJZ2169" s="218"/>
      <c r="EKA2169" s="218"/>
      <c r="EKB2169" s="218"/>
      <c r="EKC2169" s="218"/>
      <c r="EKD2169" s="218"/>
      <c r="EKE2169" s="218"/>
      <c r="EKF2169" s="218"/>
      <c r="EKG2169" s="218"/>
      <c r="EKH2169" s="218"/>
      <c r="EKI2169" s="218"/>
      <c r="EKJ2169" s="218"/>
      <c r="EKK2169" s="218"/>
      <c r="EKL2169" s="218"/>
      <c r="EKM2169" s="218"/>
      <c r="EKN2169" s="218"/>
      <c r="EKO2169" s="218"/>
      <c r="EKP2169" s="218"/>
      <c r="EKQ2169" s="218"/>
      <c r="EKR2169" s="218"/>
      <c r="EKS2169" s="218"/>
      <c r="EKT2169" s="218"/>
      <c r="EKU2169" s="218"/>
      <c r="EKV2169" s="218"/>
      <c r="EKW2169" s="218"/>
      <c r="EKX2169" s="218"/>
      <c r="EKY2169" s="218"/>
      <c r="EKZ2169" s="218"/>
      <c r="ELA2169" s="218"/>
      <c r="ELB2169" s="218"/>
      <c r="ELC2169" s="218"/>
      <c r="ELD2169" s="218"/>
      <c r="ELE2169" s="218"/>
      <c r="ELF2169" s="218"/>
      <c r="ELG2169" s="218"/>
      <c r="ELH2169" s="218"/>
      <c r="ELI2169" s="218"/>
      <c r="ELJ2169" s="218"/>
      <c r="ELK2169" s="218"/>
      <c r="ELL2169" s="218"/>
      <c r="ELM2169" s="218"/>
      <c r="ELN2169" s="218"/>
      <c r="ELO2169" s="218"/>
      <c r="ELP2169" s="218"/>
      <c r="ELQ2169" s="218"/>
      <c r="ELR2169" s="218"/>
      <c r="ELS2169" s="218"/>
      <c r="ELT2169" s="218"/>
      <c r="ELU2169" s="218"/>
      <c r="ELV2169" s="218"/>
      <c r="ELW2169" s="218"/>
      <c r="ELX2169" s="218"/>
      <c r="ELY2169" s="218"/>
      <c r="ELZ2169" s="218"/>
      <c r="EMA2169" s="218"/>
      <c r="EMB2169" s="218"/>
      <c r="EMC2169" s="218"/>
      <c r="EMD2169" s="218"/>
      <c r="EME2169" s="218"/>
      <c r="EMF2169" s="218"/>
      <c r="EMG2169" s="218"/>
      <c r="EMH2169" s="218"/>
      <c r="EMI2169" s="218"/>
      <c r="EMJ2169" s="218"/>
      <c r="EMK2169" s="218"/>
      <c r="EML2169" s="218"/>
      <c r="EMM2169" s="218"/>
      <c r="EMN2169" s="218"/>
      <c r="EMO2169" s="218"/>
      <c r="EMP2169" s="218"/>
      <c r="EMQ2169" s="218"/>
      <c r="EMR2169" s="218"/>
      <c r="EMS2169" s="218"/>
      <c r="EMT2169" s="218"/>
      <c r="EMU2169" s="218"/>
      <c r="EMV2169" s="218"/>
      <c r="EMW2169" s="218"/>
      <c r="EMX2169" s="218"/>
      <c r="EMY2169" s="218"/>
      <c r="EMZ2169" s="218"/>
      <c r="ENA2169" s="218"/>
      <c r="ENB2169" s="218"/>
      <c r="ENC2169" s="218"/>
      <c r="END2169" s="218"/>
      <c r="ENE2169" s="218"/>
      <c r="ENF2169" s="218"/>
      <c r="ENG2169" s="218"/>
      <c r="ENH2169" s="218"/>
      <c r="ENI2169" s="218"/>
      <c r="ENJ2169" s="218"/>
      <c r="ENK2169" s="218"/>
      <c r="ENL2169" s="218"/>
      <c r="ENM2169" s="218"/>
      <c r="ENN2169" s="218"/>
      <c r="ENO2169" s="218"/>
      <c r="ENP2169" s="218"/>
      <c r="ENQ2169" s="218"/>
      <c r="ENR2169" s="218"/>
      <c r="ENS2169" s="218"/>
      <c r="ENT2169" s="218"/>
      <c r="ENU2169" s="218"/>
      <c r="ENV2169" s="218"/>
      <c r="ENW2169" s="218"/>
      <c r="ENX2169" s="218"/>
      <c r="ENY2169" s="218"/>
      <c r="ENZ2169" s="218"/>
      <c r="EOA2169" s="218"/>
      <c r="EOB2169" s="218"/>
      <c r="EOC2169" s="218"/>
      <c r="EOD2169" s="218"/>
      <c r="EOE2169" s="218"/>
      <c r="EOF2169" s="218"/>
      <c r="EOG2169" s="218"/>
      <c r="EOH2169" s="218"/>
      <c r="EOI2169" s="218"/>
      <c r="EOJ2169" s="218"/>
      <c r="EOK2169" s="218"/>
      <c r="EOL2169" s="218"/>
      <c r="EOM2169" s="218"/>
      <c r="EON2169" s="218"/>
      <c r="EOO2169" s="218"/>
      <c r="EOP2169" s="218"/>
      <c r="EOQ2169" s="218"/>
      <c r="EOR2169" s="218"/>
      <c r="EOS2169" s="218"/>
      <c r="EOT2169" s="218"/>
      <c r="EOU2169" s="218"/>
      <c r="EOV2169" s="218"/>
      <c r="EOW2169" s="218"/>
      <c r="EOX2169" s="218"/>
      <c r="EOY2169" s="218"/>
      <c r="EOZ2169" s="218"/>
      <c r="EPA2169" s="218"/>
      <c r="EPB2169" s="218"/>
      <c r="EPC2169" s="218"/>
      <c r="EPD2169" s="218"/>
      <c r="EPE2169" s="218"/>
      <c r="EPF2169" s="218"/>
      <c r="EPG2169" s="218"/>
      <c r="EPH2169" s="218"/>
      <c r="EPI2169" s="218"/>
      <c r="EPJ2169" s="218"/>
      <c r="EPK2169" s="218"/>
      <c r="EPL2169" s="218"/>
      <c r="EPM2169" s="218"/>
      <c r="EPN2169" s="218"/>
      <c r="EPO2169" s="218"/>
      <c r="EPP2169" s="218"/>
      <c r="EPQ2169" s="218"/>
      <c r="EPR2169" s="218"/>
      <c r="EPS2169" s="218"/>
      <c r="EPT2169" s="218"/>
      <c r="EPU2169" s="218"/>
      <c r="EPV2169" s="218"/>
      <c r="EPW2169" s="218"/>
      <c r="EPX2169" s="218"/>
      <c r="EPY2169" s="218"/>
      <c r="EPZ2169" s="218"/>
      <c r="EQA2169" s="218"/>
      <c r="EQB2169" s="218"/>
      <c r="EQC2169" s="218"/>
      <c r="EQD2169" s="218"/>
      <c r="EQE2169" s="218"/>
      <c r="EQF2169" s="218"/>
      <c r="EQG2169" s="218"/>
      <c r="EQH2169" s="218"/>
      <c r="EQI2169" s="218"/>
      <c r="EQJ2169" s="218"/>
      <c r="EQK2169" s="218"/>
      <c r="EQL2169" s="218"/>
      <c r="EQM2169" s="218"/>
      <c r="EQN2169" s="218"/>
      <c r="EQO2169" s="218"/>
      <c r="EQP2169" s="218"/>
      <c r="EQQ2169" s="218"/>
      <c r="EQR2169" s="218"/>
      <c r="EQS2169" s="218"/>
      <c r="EQT2169" s="218"/>
      <c r="EQU2169" s="218"/>
      <c r="EQV2169" s="218"/>
      <c r="EQW2169" s="218"/>
      <c r="EQX2169" s="218"/>
      <c r="EQY2169" s="218"/>
      <c r="EQZ2169" s="218"/>
      <c r="ERA2169" s="218"/>
      <c r="ERB2169" s="218"/>
      <c r="ERC2169" s="218"/>
      <c r="ERD2169" s="218"/>
      <c r="ERE2169" s="218"/>
      <c r="ERF2169" s="218"/>
      <c r="ERG2169" s="218"/>
      <c r="ERH2169" s="218"/>
      <c r="ERI2169" s="218"/>
      <c r="ERJ2169" s="218"/>
      <c r="ERK2169" s="218"/>
      <c r="ERL2169" s="218"/>
      <c r="ERM2169" s="218"/>
      <c r="ERN2169" s="218"/>
      <c r="ERO2169" s="218"/>
      <c r="ERP2169" s="218"/>
      <c r="ERQ2169" s="218"/>
      <c r="ERR2169" s="218"/>
      <c r="ERS2169" s="218"/>
      <c r="ERT2169" s="218"/>
      <c r="ERU2169" s="218"/>
      <c r="ERV2169" s="218"/>
      <c r="ERW2169" s="218"/>
      <c r="ERX2169" s="218"/>
      <c r="ERY2169" s="218"/>
      <c r="ERZ2169" s="218"/>
      <c r="ESA2169" s="218"/>
      <c r="ESB2169" s="218"/>
      <c r="ESC2169" s="218"/>
      <c r="ESD2169" s="218"/>
      <c r="ESE2169" s="218"/>
      <c r="ESF2169" s="218"/>
      <c r="ESG2169" s="218"/>
      <c r="ESH2169" s="218"/>
      <c r="ESI2169" s="218"/>
      <c r="ESJ2169" s="218"/>
      <c r="ESK2169" s="218"/>
      <c r="ESL2169" s="218"/>
      <c r="ESM2169" s="218"/>
      <c r="ESN2169" s="218"/>
      <c r="ESO2169" s="218"/>
      <c r="ESP2169" s="218"/>
      <c r="ESQ2169" s="218"/>
      <c r="ESR2169" s="218"/>
      <c r="ESS2169" s="218"/>
      <c r="EST2169" s="218"/>
      <c r="ESU2169" s="218"/>
      <c r="ESV2169" s="218"/>
      <c r="ESW2169" s="218"/>
      <c r="ESX2169" s="218"/>
      <c r="ESY2169" s="218"/>
      <c r="ESZ2169" s="218"/>
      <c r="ETA2169" s="218"/>
      <c r="ETB2169" s="218"/>
      <c r="ETC2169" s="218"/>
      <c r="ETD2169" s="218"/>
      <c r="ETE2169" s="218"/>
      <c r="ETF2169" s="218"/>
      <c r="ETG2169" s="218"/>
      <c r="ETH2169" s="218"/>
      <c r="ETI2169" s="218"/>
      <c r="ETJ2169" s="218"/>
      <c r="ETK2169" s="218"/>
      <c r="ETL2169" s="218"/>
      <c r="ETM2169" s="218"/>
      <c r="ETN2169" s="218"/>
      <c r="ETO2169" s="218"/>
      <c r="ETP2169" s="218"/>
      <c r="ETQ2169" s="218"/>
      <c r="ETR2169" s="218"/>
      <c r="ETS2169" s="218"/>
      <c r="ETT2169" s="218"/>
      <c r="ETU2169" s="218"/>
      <c r="ETV2169" s="218"/>
      <c r="ETW2169" s="218"/>
      <c r="ETX2169" s="218"/>
      <c r="ETY2169" s="218"/>
      <c r="ETZ2169" s="218"/>
      <c r="EUA2169" s="218"/>
      <c r="EUB2169" s="218"/>
      <c r="EUC2169" s="218"/>
      <c r="EUD2169" s="218"/>
      <c r="EUE2169" s="218"/>
      <c r="EUF2169" s="218"/>
      <c r="EUG2169" s="218"/>
      <c r="EUH2169" s="218"/>
      <c r="EUI2169" s="218"/>
      <c r="EUJ2169" s="218"/>
      <c r="EUK2169" s="218"/>
      <c r="EUL2169" s="218"/>
      <c r="EUM2169" s="218"/>
      <c r="EUN2169" s="218"/>
      <c r="EUO2169" s="218"/>
      <c r="EUP2169" s="218"/>
      <c r="EUQ2169" s="218"/>
      <c r="EUR2169" s="218"/>
      <c r="EUS2169" s="218"/>
      <c r="EUT2169" s="218"/>
      <c r="EUU2169" s="218"/>
      <c r="EUV2169" s="218"/>
      <c r="EUW2169" s="218"/>
      <c r="EUX2169" s="218"/>
      <c r="EUY2169" s="218"/>
      <c r="EUZ2169" s="218"/>
      <c r="EVA2169" s="218"/>
      <c r="EVB2169" s="218"/>
      <c r="EVC2169" s="218"/>
      <c r="EVD2169" s="218"/>
      <c r="EVE2169" s="218"/>
      <c r="EVF2169" s="218"/>
      <c r="EVG2169" s="218"/>
      <c r="EVH2169" s="218"/>
      <c r="EVI2169" s="218"/>
      <c r="EVJ2169" s="218"/>
      <c r="EVK2169" s="218"/>
      <c r="EVL2169" s="218"/>
      <c r="EVM2169" s="218"/>
      <c r="EVN2169" s="218"/>
      <c r="EVO2169" s="218"/>
      <c r="EVP2169" s="218"/>
      <c r="EVQ2169" s="218"/>
      <c r="EVR2169" s="218"/>
      <c r="EVS2169" s="218"/>
      <c r="EVT2169" s="218"/>
      <c r="EVU2169" s="218"/>
      <c r="EVV2169" s="218"/>
      <c r="EVW2169" s="218"/>
      <c r="EVX2169" s="218"/>
      <c r="EVY2169" s="218"/>
      <c r="EVZ2169" s="218"/>
      <c r="EWA2169" s="218"/>
      <c r="EWB2169" s="218"/>
      <c r="EWC2169" s="218"/>
      <c r="EWD2169" s="218"/>
      <c r="EWE2169" s="218"/>
      <c r="EWF2169" s="218"/>
      <c r="EWG2169" s="218"/>
      <c r="EWH2169" s="218"/>
      <c r="EWI2169" s="218"/>
      <c r="EWJ2169" s="218"/>
      <c r="EWK2169" s="218"/>
      <c r="EWL2169" s="218"/>
      <c r="EWM2169" s="218"/>
      <c r="EWN2169" s="218"/>
      <c r="EWO2169" s="218"/>
      <c r="EWP2169" s="218"/>
      <c r="EWQ2169" s="218"/>
      <c r="EWR2169" s="218"/>
      <c r="EWS2169" s="218"/>
      <c r="EWT2169" s="218"/>
      <c r="EWU2169" s="218"/>
      <c r="EWV2169" s="218"/>
      <c r="EWW2169" s="218"/>
      <c r="EWX2169" s="218"/>
      <c r="EWY2169" s="218"/>
      <c r="EWZ2169" s="218"/>
      <c r="EXA2169" s="218"/>
      <c r="EXB2169" s="218"/>
      <c r="EXC2169" s="218"/>
      <c r="EXD2169" s="218"/>
      <c r="EXE2169" s="218"/>
      <c r="EXF2169" s="218"/>
      <c r="EXG2169" s="218"/>
      <c r="EXH2169" s="218"/>
      <c r="EXI2169" s="218"/>
      <c r="EXJ2169" s="218"/>
      <c r="EXK2169" s="218"/>
      <c r="EXL2169" s="218"/>
      <c r="EXM2169" s="218"/>
      <c r="EXN2169" s="218"/>
      <c r="EXO2169" s="218"/>
      <c r="EXP2169" s="218"/>
      <c r="EXQ2169" s="218"/>
      <c r="EXR2169" s="218"/>
      <c r="EXS2169" s="218"/>
      <c r="EXT2169" s="218"/>
      <c r="EXU2169" s="218"/>
      <c r="EXV2169" s="218"/>
      <c r="EXW2169" s="218"/>
      <c r="EXX2169" s="218"/>
      <c r="EXY2169" s="218"/>
      <c r="EXZ2169" s="218"/>
      <c r="EYA2169" s="218"/>
      <c r="EYB2169" s="218"/>
      <c r="EYC2169" s="218"/>
      <c r="EYD2169" s="218"/>
      <c r="EYE2169" s="218"/>
      <c r="EYF2169" s="218"/>
      <c r="EYG2169" s="218"/>
      <c r="EYH2169" s="218"/>
      <c r="EYI2169" s="218"/>
      <c r="EYJ2169" s="218"/>
      <c r="EYK2169" s="218"/>
      <c r="EYL2169" s="218"/>
      <c r="EYM2169" s="218"/>
      <c r="EYN2169" s="218"/>
      <c r="EYO2169" s="218"/>
      <c r="EYP2169" s="218"/>
      <c r="EYQ2169" s="218"/>
      <c r="EYR2169" s="218"/>
      <c r="EYS2169" s="218"/>
      <c r="EYT2169" s="218"/>
      <c r="EYU2169" s="218"/>
      <c r="EYV2169" s="218"/>
      <c r="EYW2169" s="218"/>
      <c r="EYX2169" s="218"/>
      <c r="EYY2169" s="218"/>
      <c r="EYZ2169" s="218"/>
      <c r="EZA2169" s="218"/>
      <c r="EZB2169" s="218"/>
      <c r="EZC2169" s="218"/>
      <c r="EZD2169" s="218"/>
      <c r="EZE2169" s="218"/>
      <c r="EZF2169" s="218"/>
      <c r="EZG2169" s="218"/>
      <c r="EZH2169" s="218"/>
      <c r="EZI2169" s="218"/>
      <c r="EZJ2169" s="218"/>
      <c r="EZK2169" s="218"/>
      <c r="EZL2169" s="218"/>
      <c r="EZM2169" s="218"/>
      <c r="EZN2169" s="218"/>
      <c r="EZO2169" s="218"/>
      <c r="EZP2169" s="218"/>
      <c r="EZQ2169" s="218"/>
      <c r="EZR2169" s="218"/>
      <c r="EZS2169" s="218"/>
      <c r="EZT2169" s="218"/>
      <c r="EZU2169" s="218"/>
      <c r="EZV2169" s="218"/>
      <c r="EZW2169" s="218"/>
      <c r="EZX2169" s="218"/>
      <c r="EZY2169" s="218"/>
      <c r="EZZ2169" s="218"/>
      <c r="FAA2169" s="218"/>
      <c r="FAB2169" s="218"/>
      <c r="FAC2169" s="218"/>
      <c r="FAD2169" s="218"/>
      <c r="FAE2169" s="218"/>
      <c r="FAF2169" s="218"/>
      <c r="FAG2169" s="218"/>
      <c r="FAH2169" s="218"/>
      <c r="FAI2169" s="218"/>
      <c r="FAJ2169" s="218"/>
      <c r="FAK2169" s="218"/>
      <c r="FAL2169" s="218"/>
      <c r="FAM2169" s="218"/>
      <c r="FAN2169" s="218"/>
      <c r="FAO2169" s="218"/>
      <c r="FAP2169" s="218"/>
      <c r="FAQ2169" s="218"/>
      <c r="FAR2169" s="218"/>
      <c r="FAS2169" s="218"/>
      <c r="FAT2169" s="218"/>
      <c r="FAU2169" s="218"/>
      <c r="FAV2169" s="218"/>
      <c r="FAW2169" s="218"/>
      <c r="FAX2169" s="218"/>
      <c r="FAY2169" s="218"/>
      <c r="FAZ2169" s="218"/>
      <c r="FBA2169" s="218"/>
      <c r="FBB2169" s="218"/>
      <c r="FBC2169" s="218"/>
      <c r="FBD2169" s="218"/>
      <c r="FBE2169" s="218"/>
      <c r="FBF2169" s="218"/>
      <c r="FBG2169" s="218"/>
      <c r="FBH2169" s="218"/>
      <c r="FBI2169" s="218"/>
      <c r="FBJ2169" s="218"/>
      <c r="FBK2169" s="218"/>
      <c r="FBL2169" s="218"/>
      <c r="FBM2169" s="218"/>
      <c r="FBN2169" s="218"/>
      <c r="FBO2169" s="218"/>
      <c r="FBP2169" s="218"/>
      <c r="FBQ2169" s="218"/>
      <c r="FBR2169" s="218"/>
      <c r="FBS2169" s="218"/>
      <c r="FBT2169" s="218"/>
      <c r="FBU2169" s="218"/>
      <c r="FBV2169" s="218"/>
      <c r="FBW2169" s="218"/>
      <c r="FBX2169" s="218"/>
      <c r="FBY2169" s="218"/>
      <c r="FBZ2169" s="218"/>
      <c r="FCA2169" s="218"/>
      <c r="FCB2169" s="218"/>
      <c r="FCC2169" s="218"/>
      <c r="FCD2169" s="218"/>
      <c r="FCE2169" s="218"/>
      <c r="FCF2169" s="218"/>
      <c r="FCG2169" s="218"/>
      <c r="FCH2169" s="218"/>
      <c r="FCI2169" s="218"/>
      <c r="FCJ2169" s="218"/>
      <c r="FCK2169" s="218"/>
      <c r="FCL2169" s="218"/>
      <c r="FCM2169" s="218"/>
      <c r="FCN2169" s="218"/>
      <c r="FCO2169" s="218"/>
      <c r="FCP2169" s="218"/>
      <c r="FCQ2169" s="218"/>
      <c r="FCR2169" s="218"/>
      <c r="FCS2169" s="218"/>
      <c r="FCT2169" s="218"/>
      <c r="FCU2169" s="218"/>
      <c r="FCV2169" s="218"/>
      <c r="FCW2169" s="218"/>
      <c r="FCX2169" s="218"/>
      <c r="FCY2169" s="218"/>
      <c r="FCZ2169" s="218"/>
      <c r="FDA2169" s="218"/>
      <c r="FDB2169" s="218"/>
      <c r="FDC2169" s="218"/>
      <c r="FDD2169" s="218"/>
      <c r="FDE2169" s="218"/>
      <c r="FDF2169" s="218"/>
      <c r="FDG2169" s="218"/>
      <c r="FDH2169" s="218"/>
      <c r="FDI2169" s="218"/>
      <c r="FDJ2169" s="218"/>
      <c r="FDK2169" s="218"/>
      <c r="FDL2169" s="218"/>
      <c r="FDM2169" s="218"/>
      <c r="FDN2169" s="218"/>
      <c r="FDO2169" s="218"/>
      <c r="FDP2169" s="218"/>
      <c r="FDQ2169" s="218"/>
      <c r="FDR2169" s="218"/>
      <c r="FDS2169" s="218"/>
      <c r="FDT2169" s="218"/>
      <c r="FDU2169" s="218"/>
      <c r="FDV2169" s="218"/>
      <c r="FDW2169" s="218"/>
      <c r="FDX2169" s="218"/>
      <c r="FDY2169" s="218"/>
      <c r="FDZ2169" s="218"/>
      <c r="FEA2169" s="218"/>
      <c r="FEB2169" s="218"/>
      <c r="FEC2169" s="218"/>
      <c r="FED2169" s="218"/>
      <c r="FEE2169" s="218"/>
      <c r="FEF2169" s="218"/>
      <c r="FEG2169" s="218"/>
      <c r="FEH2169" s="218"/>
      <c r="FEI2169" s="218"/>
      <c r="FEJ2169" s="218"/>
      <c r="FEK2169" s="218"/>
      <c r="FEL2169" s="218"/>
      <c r="FEM2169" s="218"/>
      <c r="FEN2169" s="218"/>
      <c r="FEO2169" s="218"/>
      <c r="FEP2169" s="218"/>
      <c r="FEQ2169" s="218"/>
      <c r="FER2169" s="218"/>
      <c r="FES2169" s="218"/>
      <c r="FET2169" s="218"/>
      <c r="FEU2169" s="218"/>
      <c r="FEV2169" s="218"/>
      <c r="FEW2169" s="218"/>
      <c r="FEX2169" s="218"/>
      <c r="FEY2169" s="218"/>
      <c r="FEZ2169" s="218"/>
      <c r="FFA2169" s="218"/>
      <c r="FFB2169" s="218"/>
      <c r="FFC2169" s="218"/>
      <c r="FFD2169" s="218"/>
      <c r="FFE2169" s="218"/>
      <c r="FFF2169" s="218"/>
      <c r="FFG2169" s="218"/>
      <c r="FFH2169" s="218"/>
      <c r="FFI2169" s="218"/>
      <c r="FFJ2169" s="218"/>
      <c r="FFK2169" s="218"/>
      <c r="FFL2169" s="218"/>
      <c r="FFM2169" s="218"/>
      <c r="FFN2169" s="218"/>
      <c r="FFO2169" s="218"/>
      <c r="FFP2169" s="218"/>
      <c r="FFQ2169" s="218"/>
      <c r="FFR2169" s="218"/>
      <c r="FFS2169" s="218"/>
      <c r="FFT2169" s="218"/>
      <c r="FFU2169" s="218"/>
      <c r="FFV2169" s="218"/>
      <c r="FFW2169" s="218"/>
      <c r="FFX2169" s="218"/>
      <c r="FFY2169" s="218"/>
      <c r="FFZ2169" s="218"/>
      <c r="FGA2169" s="218"/>
      <c r="FGB2169" s="218"/>
      <c r="FGC2169" s="218"/>
      <c r="FGD2169" s="218"/>
      <c r="FGE2169" s="218"/>
      <c r="FGF2169" s="218"/>
      <c r="FGG2169" s="218"/>
      <c r="FGH2169" s="218"/>
      <c r="FGI2169" s="218"/>
      <c r="FGJ2169" s="218"/>
      <c r="FGK2169" s="218"/>
      <c r="FGL2169" s="218"/>
      <c r="FGM2169" s="218"/>
      <c r="FGN2169" s="218"/>
      <c r="FGO2169" s="218"/>
      <c r="FGP2169" s="218"/>
      <c r="FGQ2169" s="218"/>
      <c r="FGR2169" s="218"/>
      <c r="FGS2169" s="218"/>
      <c r="FGT2169" s="218"/>
      <c r="FGU2169" s="218"/>
      <c r="FGV2169" s="218"/>
      <c r="FGW2169" s="218"/>
      <c r="FGX2169" s="218"/>
      <c r="FGY2169" s="218"/>
      <c r="FGZ2169" s="218"/>
      <c r="FHA2169" s="218"/>
      <c r="FHB2169" s="218"/>
      <c r="FHC2169" s="218"/>
      <c r="FHD2169" s="218"/>
      <c r="FHE2169" s="218"/>
      <c r="FHF2169" s="218"/>
      <c r="FHG2169" s="218"/>
      <c r="FHH2169" s="218"/>
      <c r="FHI2169" s="218"/>
      <c r="FHJ2169" s="218"/>
      <c r="FHK2169" s="218"/>
      <c r="FHL2169" s="218"/>
      <c r="FHM2169" s="218"/>
      <c r="FHN2169" s="218"/>
      <c r="FHO2169" s="218"/>
      <c r="FHP2169" s="218"/>
      <c r="FHQ2169" s="218"/>
      <c r="FHR2169" s="218"/>
      <c r="FHS2169" s="218"/>
      <c r="FHT2169" s="218"/>
      <c r="FHU2169" s="218"/>
      <c r="FHV2169" s="218"/>
      <c r="FHW2169" s="218"/>
      <c r="FHX2169" s="218"/>
      <c r="FHY2169" s="218"/>
      <c r="FHZ2169" s="218"/>
      <c r="FIA2169" s="218"/>
      <c r="FIB2169" s="218"/>
      <c r="FIC2169" s="218"/>
      <c r="FID2169" s="218"/>
      <c r="FIE2169" s="218"/>
      <c r="FIF2169" s="218"/>
      <c r="FIG2169" s="218"/>
      <c r="FIH2169" s="218"/>
      <c r="FII2169" s="218"/>
      <c r="FIJ2169" s="218"/>
      <c r="FIK2169" s="218"/>
      <c r="FIL2169" s="218"/>
      <c r="FIM2169" s="218"/>
      <c r="FIN2169" s="218"/>
      <c r="FIO2169" s="218"/>
      <c r="FIP2169" s="218"/>
      <c r="FIQ2169" s="218"/>
      <c r="FIR2169" s="218"/>
      <c r="FIS2169" s="218"/>
      <c r="FIT2169" s="218"/>
      <c r="FIU2169" s="218"/>
      <c r="FIV2169" s="218"/>
      <c r="FIW2169" s="218"/>
      <c r="FIX2169" s="218"/>
      <c r="FIY2169" s="218"/>
      <c r="FIZ2169" s="218"/>
      <c r="FJA2169" s="218"/>
      <c r="FJB2169" s="218"/>
      <c r="FJC2169" s="218"/>
      <c r="FJD2169" s="218"/>
      <c r="FJE2169" s="218"/>
      <c r="FJF2169" s="218"/>
      <c r="FJG2169" s="218"/>
      <c r="FJH2169" s="218"/>
      <c r="FJI2169" s="218"/>
      <c r="FJJ2169" s="218"/>
      <c r="FJK2169" s="218"/>
      <c r="FJL2169" s="218"/>
      <c r="FJM2169" s="218"/>
      <c r="FJN2169" s="218"/>
      <c r="FJO2169" s="218"/>
      <c r="FJP2169" s="218"/>
      <c r="FJQ2169" s="218"/>
      <c r="FJR2169" s="218"/>
      <c r="FJS2169" s="218"/>
      <c r="FJT2169" s="218"/>
      <c r="FJU2169" s="218"/>
      <c r="FJV2169" s="218"/>
      <c r="FJW2169" s="218"/>
      <c r="FJX2169" s="218"/>
      <c r="FJY2169" s="218"/>
      <c r="FJZ2169" s="218"/>
      <c r="FKA2169" s="218"/>
      <c r="FKB2169" s="218"/>
      <c r="FKC2169" s="218"/>
      <c r="FKD2169" s="218"/>
      <c r="FKE2169" s="218"/>
      <c r="FKF2169" s="218"/>
      <c r="FKG2169" s="218"/>
      <c r="FKH2169" s="218"/>
      <c r="FKI2169" s="218"/>
      <c r="FKJ2169" s="218"/>
      <c r="FKK2169" s="218"/>
      <c r="FKL2169" s="218"/>
      <c r="FKM2169" s="218"/>
      <c r="FKN2169" s="218"/>
      <c r="FKO2169" s="218"/>
      <c r="FKP2169" s="218"/>
      <c r="FKQ2169" s="218"/>
      <c r="FKR2169" s="218"/>
      <c r="FKS2169" s="218"/>
      <c r="FKT2169" s="218"/>
      <c r="FKU2169" s="218"/>
      <c r="FKV2169" s="218"/>
      <c r="FKW2169" s="218"/>
      <c r="FKX2169" s="218"/>
      <c r="FKY2169" s="218"/>
      <c r="FKZ2169" s="218"/>
      <c r="FLA2169" s="218"/>
      <c r="FLB2169" s="218"/>
      <c r="FLC2169" s="218"/>
      <c r="FLD2169" s="218"/>
      <c r="FLE2169" s="218"/>
      <c r="FLF2169" s="218"/>
      <c r="FLG2169" s="218"/>
      <c r="FLH2169" s="218"/>
      <c r="FLI2169" s="218"/>
      <c r="FLJ2169" s="218"/>
      <c r="FLK2169" s="218"/>
      <c r="FLL2169" s="218"/>
      <c r="FLM2169" s="218"/>
      <c r="FLN2169" s="218"/>
      <c r="FLO2169" s="218"/>
      <c r="FLP2169" s="218"/>
      <c r="FLQ2169" s="218"/>
      <c r="FLR2169" s="218"/>
      <c r="FLS2169" s="218"/>
      <c r="FLT2169" s="218"/>
      <c r="FLU2169" s="218"/>
      <c r="FLV2169" s="218"/>
      <c r="FLW2169" s="218"/>
      <c r="FLX2169" s="218"/>
      <c r="FLY2169" s="218"/>
      <c r="FLZ2169" s="218"/>
      <c r="FMA2169" s="218"/>
      <c r="FMB2169" s="218"/>
      <c r="FMC2169" s="218"/>
      <c r="FMD2169" s="218"/>
      <c r="FME2169" s="218"/>
      <c r="FMF2169" s="218"/>
      <c r="FMG2169" s="218"/>
      <c r="FMH2169" s="218"/>
      <c r="FMI2169" s="218"/>
      <c r="FMJ2169" s="218"/>
      <c r="FMK2169" s="218"/>
      <c r="FML2169" s="218"/>
      <c r="FMM2169" s="218"/>
      <c r="FMN2169" s="218"/>
      <c r="FMO2169" s="218"/>
      <c r="FMP2169" s="218"/>
      <c r="FMQ2169" s="218"/>
      <c r="FMR2169" s="218"/>
      <c r="FMS2169" s="218"/>
      <c r="FMT2169" s="218"/>
      <c r="FMU2169" s="218"/>
      <c r="FMV2169" s="218"/>
      <c r="FMW2169" s="218"/>
      <c r="FMX2169" s="218"/>
      <c r="FMY2169" s="218"/>
      <c r="FMZ2169" s="218"/>
      <c r="FNA2169" s="218"/>
      <c r="FNB2169" s="218"/>
      <c r="FNC2169" s="218"/>
      <c r="FND2169" s="218"/>
      <c r="FNE2169" s="218"/>
      <c r="FNF2169" s="218"/>
      <c r="FNG2169" s="218"/>
      <c r="FNH2169" s="218"/>
      <c r="FNI2169" s="218"/>
      <c r="FNJ2169" s="218"/>
      <c r="FNK2169" s="218"/>
      <c r="FNL2169" s="218"/>
      <c r="FNM2169" s="218"/>
      <c r="FNN2169" s="218"/>
      <c r="FNO2169" s="218"/>
      <c r="FNP2169" s="218"/>
      <c r="FNQ2169" s="218"/>
      <c r="FNR2169" s="218"/>
      <c r="FNS2169" s="218"/>
      <c r="FNT2169" s="218"/>
      <c r="FNU2169" s="218"/>
      <c r="FNV2169" s="218"/>
      <c r="FNW2169" s="218"/>
      <c r="FNX2169" s="218"/>
      <c r="FNY2169" s="218"/>
      <c r="FNZ2169" s="218"/>
      <c r="FOA2169" s="218"/>
      <c r="FOB2169" s="218"/>
      <c r="FOC2169" s="218"/>
      <c r="FOD2169" s="218"/>
      <c r="FOE2169" s="218"/>
      <c r="FOF2169" s="218"/>
      <c r="FOG2169" s="218"/>
      <c r="FOH2169" s="218"/>
      <c r="FOI2169" s="218"/>
      <c r="FOJ2169" s="218"/>
      <c r="FOK2169" s="218"/>
      <c r="FOL2169" s="218"/>
      <c r="FOM2169" s="218"/>
      <c r="FON2169" s="218"/>
      <c r="FOO2169" s="218"/>
      <c r="FOP2169" s="218"/>
      <c r="FOQ2169" s="218"/>
      <c r="FOR2169" s="218"/>
      <c r="FOS2169" s="218"/>
      <c r="FOT2169" s="218"/>
      <c r="FOU2169" s="218"/>
      <c r="FOV2169" s="218"/>
      <c r="FOW2169" s="218"/>
      <c r="FOX2169" s="218"/>
      <c r="FOY2169" s="218"/>
      <c r="FOZ2169" s="218"/>
      <c r="FPA2169" s="218"/>
      <c r="FPB2169" s="218"/>
      <c r="FPC2169" s="218"/>
      <c r="FPD2169" s="218"/>
      <c r="FPE2169" s="218"/>
      <c r="FPF2169" s="218"/>
      <c r="FPG2169" s="218"/>
      <c r="FPH2169" s="218"/>
      <c r="FPI2169" s="218"/>
      <c r="FPJ2169" s="218"/>
      <c r="FPK2169" s="218"/>
      <c r="FPL2169" s="218"/>
      <c r="FPM2169" s="218"/>
      <c r="FPN2169" s="218"/>
      <c r="FPO2169" s="218"/>
      <c r="FPP2169" s="218"/>
      <c r="FPQ2169" s="218"/>
      <c r="FPR2169" s="218"/>
      <c r="FPS2169" s="218"/>
      <c r="FPT2169" s="218"/>
      <c r="FPU2169" s="218"/>
      <c r="FPV2169" s="218"/>
      <c r="FPW2169" s="218"/>
      <c r="FPX2169" s="218"/>
      <c r="FPY2169" s="218"/>
      <c r="FPZ2169" s="218"/>
      <c r="FQA2169" s="218"/>
      <c r="FQB2169" s="218"/>
      <c r="FQC2169" s="218"/>
      <c r="FQD2169" s="218"/>
      <c r="FQE2169" s="218"/>
      <c r="FQF2169" s="218"/>
      <c r="FQG2169" s="218"/>
      <c r="FQH2169" s="218"/>
      <c r="FQI2169" s="218"/>
      <c r="FQJ2169" s="218"/>
      <c r="FQK2169" s="218"/>
      <c r="FQL2169" s="218"/>
      <c r="FQM2169" s="218"/>
      <c r="FQN2169" s="218"/>
      <c r="FQO2169" s="218"/>
      <c r="FQP2169" s="218"/>
      <c r="FQQ2169" s="218"/>
      <c r="FQR2169" s="218"/>
      <c r="FQS2169" s="218"/>
      <c r="FQT2169" s="218"/>
      <c r="FQU2169" s="218"/>
      <c r="FQV2169" s="218"/>
      <c r="FQW2169" s="218"/>
      <c r="FQX2169" s="218"/>
      <c r="FQY2169" s="218"/>
      <c r="FQZ2169" s="218"/>
      <c r="FRA2169" s="218"/>
      <c r="FRB2169" s="218"/>
      <c r="FRC2169" s="218"/>
      <c r="FRD2169" s="218"/>
      <c r="FRE2169" s="218"/>
      <c r="FRF2169" s="218"/>
      <c r="FRG2169" s="218"/>
      <c r="FRH2169" s="218"/>
      <c r="FRI2169" s="218"/>
      <c r="FRJ2169" s="218"/>
      <c r="FRK2169" s="218"/>
      <c r="FRL2169" s="218"/>
      <c r="FRM2169" s="218"/>
      <c r="FRN2169" s="218"/>
      <c r="FRO2169" s="218"/>
      <c r="FRP2169" s="218"/>
      <c r="FRQ2169" s="218"/>
      <c r="FRR2169" s="218"/>
      <c r="FRS2169" s="218"/>
      <c r="FRT2169" s="218"/>
      <c r="FRU2169" s="218"/>
      <c r="FRV2169" s="218"/>
      <c r="FRW2169" s="218"/>
      <c r="FRX2169" s="218"/>
      <c r="FRY2169" s="218"/>
      <c r="FRZ2169" s="218"/>
      <c r="FSA2169" s="218"/>
      <c r="FSB2169" s="218"/>
      <c r="FSC2169" s="218"/>
      <c r="FSD2169" s="218"/>
      <c r="FSE2169" s="218"/>
      <c r="FSF2169" s="218"/>
      <c r="FSG2169" s="218"/>
      <c r="FSH2169" s="218"/>
      <c r="FSI2169" s="218"/>
      <c r="FSJ2169" s="218"/>
      <c r="FSK2169" s="218"/>
      <c r="FSL2169" s="218"/>
      <c r="FSM2169" s="218"/>
      <c r="FSN2169" s="218"/>
      <c r="FSO2169" s="218"/>
      <c r="FSP2169" s="218"/>
      <c r="FSQ2169" s="218"/>
      <c r="FSR2169" s="218"/>
      <c r="FSS2169" s="218"/>
      <c r="FST2169" s="218"/>
      <c r="FSU2169" s="218"/>
      <c r="FSV2169" s="218"/>
      <c r="FSW2169" s="218"/>
      <c r="FSX2169" s="218"/>
      <c r="FSY2169" s="218"/>
      <c r="FSZ2169" s="218"/>
      <c r="FTA2169" s="218"/>
      <c r="FTB2169" s="218"/>
      <c r="FTC2169" s="218"/>
      <c r="FTD2169" s="218"/>
      <c r="FTE2169" s="218"/>
      <c r="FTF2169" s="218"/>
      <c r="FTG2169" s="218"/>
      <c r="FTH2169" s="218"/>
      <c r="FTI2169" s="218"/>
      <c r="FTJ2169" s="218"/>
      <c r="FTK2169" s="218"/>
      <c r="FTL2169" s="218"/>
      <c r="FTM2169" s="218"/>
      <c r="FTN2169" s="218"/>
      <c r="FTO2169" s="218"/>
      <c r="FTP2169" s="218"/>
      <c r="FTQ2169" s="218"/>
      <c r="FTR2169" s="218"/>
      <c r="FTS2169" s="218"/>
      <c r="FTT2169" s="218"/>
      <c r="FTU2169" s="218"/>
      <c r="FTV2169" s="218"/>
      <c r="FTW2169" s="218"/>
      <c r="FTX2169" s="218"/>
      <c r="FTY2169" s="218"/>
      <c r="FTZ2169" s="218"/>
      <c r="FUA2169" s="218"/>
      <c r="FUB2169" s="218"/>
      <c r="FUC2169" s="218"/>
      <c r="FUD2169" s="218"/>
      <c r="FUE2169" s="218"/>
      <c r="FUF2169" s="218"/>
      <c r="FUG2169" s="218"/>
      <c r="FUH2169" s="218"/>
      <c r="FUI2169" s="218"/>
      <c r="FUJ2169" s="218"/>
      <c r="FUK2169" s="218"/>
      <c r="FUL2169" s="218"/>
      <c r="FUM2169" s="218"/>
      <c r="FUN2169" s="218"/>
      <c r="FUO2169" s="218"/>
      <c r="FUP2169" s="218"/>
      <c r="FUQ2169" s="218"/>
      <c r="FUR2169" s="218"/>
      <c r="FUS2169" s="218"/>
      <c r="FUT2169" s="218"/>
      <c r="FUU2169" s="218"/>
      <c r="FUV2169" s="218"/>
      <c r="FUW2169" s="218"/>
      <c r="FUX2169" s="218"/>
      <c r="FUY2169" s="218"/>
      <c r="FUZ2169" s="218"/>
      <c r="FVA2169" s="218"/>
      <c r="FVB2169" s="218"/>
      <c r="FVC2169" s="218"/>
      <c r="FVD2169" s="218"/>
      <c r="FVE2169" s="218"/>
      <c r="FVF2169" s="218"/>
      <c r="FVG2169" s="218"/>
      <c r="FVH2169" s="218"/>
      <c r="FVI2169" s="218"/>
      <c r="FVJ2169" s="218"/>
      <c r="FVK2169" s="218"/>
      <c r="FVL2169" s="218"/>
      <c r="FVM2169" s="218"/>
      <c r="FVN2169" s="218"/>
      <c r="FVO2169" s="218"/>
      <c r="FVP2169" s="218"/>
      <c r="FVQ2169" s="218"/>
      <c r="FVR2169" s="218"/>
      <c r="FVS2169" s="218"/>
      <c r="FVT2169" s="218"/>
      <c r="FVU2169" s="218"/>
      <c r="FVV2169" s="218"/>
      <c r="FVW2169" s="218"/>
      <c r="FVX2169" s="218"/>
      <c r="FVY2169" s="218"/>
      <c r="FVZ2169" s="218"/>
      <c r="FWA2169" s="218"/>
      <c r="FWB2169" s="218"/>
      <c r="FWC2169" s="218"/>
      <c r="FWD2169" s="218"/>
      <c r="FWE2169" s="218"/>
      <c r="FWF2169" s="218"/>
      <c r="FWG2169" s="218"/>
      <c r="FWH2169" s="218"/>
      <c r="FWI2169" s="218"/>
      <c r="FWJ2169" s="218"/>
      <c r="FWK2169" s="218"/>
      <c r="FWL2169" s="218"/>
      <c r="FWM2169" s="218"/>
      <c r="FWN2169" s="218"/>
      <c r="FWO2169" s="218"/>
      <c r="FWP2169" s="218"/>
      <c r="FWQ2169" s="218"/>
      <c r="FWR2169" s="218"/>
      <c r="FWS2169" s="218"/>
      <c r="FWT2169" s="218"/>
      <c r="FWU2169" s="218"/>
      <c r="FWV2169" s="218"/>
      <c r="FWW2169" s="218"/>
      <c r="FWX2169" s="218"/>
      <c r="FWY2169" s="218"/>
      <c r="FWZ2169" s="218"/>
      <c r="FXA2169" s="218"/>
      <c r="FXB2169" s="218"/>
      <c r="FXC2169" s="218"/>
      <c r="FXD2169" s="218"/>
      <c r="FXE2169" s="218"/>
      <c r="FXF2169" s="218"/>
      <c r="FXG2169" s="218"/>
      <c r="FXH2169" s="218"/>
      <c r="FXI2169" s="218"/>
      <c r="FXJ2169" s="218"/>
      <c r="FXK2169" s="218"/>
      <c r="FXL2169" s="218"/>
      <c r="FXM2169" s="218"/>
      <c r="FXN2169" s="218"/>
      <c r="FXO2169" s="218"/>
      <c r="FXP2169" s="218"/>
      <c r="FXQ2169" s="218"/>
      <c r="FXR2169" s="218"/>
      <c r="FXS2169" s="218"/>
      <c r="FXT2169" s="218"/>
      <c r="FXU2169" s="218"/>
      <c r="FXV2169" s="218"/>
      <c r="FXW2169" s="218"/>
      <c r="FXX2169" s="218"/>
      <c r="FXY2169" s="218"/>
      <c r="FXZ2169" s="218"/>
      <c r="FYA2169" s="218"/>
      <c r="FYB2169" s="218"/>
      <c r="FYC2169" s="218"/>
      <c r="FYD2169" s="218"/>
      <c r="FYE2169" s="218"/>
      <c r="FYF2169" s="218"/>
      <c r="FYG2169" s="218"/>
      <c r="FYH2169" s="218"/>
      <c r="FYI2169" s="218"/>
      <c r="FYJ2169" s="218"/>
      <c r="FYK2169" s="218"/>
      <c r="FYL2169" s="218"/>
      <c r="FYM2169" s="218"/>
      <c r="FYN2169" s="218"/>
      <c r="FYO2169" s="218"/>
      <c r="FYP2169" s="218"/>
      <c r="FYQ2169" s="218"/>
      <c r="FYR2169" s="218"/>
      <c r="FYS2169" s="218"/>
      <c r="FYT2169" s="218"/>
      <c r="FYU2169" s="218"/>
      <c r="FYV2169" s="218"/>
      <c r="FYW2169" s="218"/>
      <c r="FYX2169" s="218"/>
      <c r="FYY2169" s="218"/>
      <c r="FYZ2169" s="218"/>
      <c r="FZA2169" s="218"/>
      <c r="FZB2169" s="218"/>
      <c r="FZC2169" s="218"/>
      <c r="FZD2169" s="218"/>
      <c r="FZE2169" s="218"/>
      <c r="FZF2169" s="218"/>
      <c r="FZG2169" s="218"/>
      <c r="FZH2169" s="218"/>
      <c r="FZI2169" s="218"/>
      <c r="FZJ2169" s="218"/>
      <c r="FZK2169" s="218"/>
      <c r="FZL2169" s="218"/>
      <c r="FZM2169" s="218"/>
      <c r="FZN2169" s="218"/>
      <c r="FZO2169" s="218"/>
      <c r="FZP2169" s="218"/>
      <c r="FZQ2169" s="218"/>
      <c r="FZR2169" s="218"/>
      <c r="FZS2169" s="218"/>
      <c r="FZT2169" s="218"/>
      <c r="FZU2169" s="218"/>
      <c r="FZV2169" s="218"/>
      <c r="FZW2169" s="218"/>
      <c r="FZX2169" s="218"/>
      <c r="FZY2169" s="218"/>
      <c r="FZZ2169" s="218"/>
      <c r="GAA2169" s="218"/>
      <c r="GAB2169" s="218"/>
      <c r="GAC2169" s="218"/>
      <c r="GAD2169" s="218"/>
      <c r="GAE2169" s="218"/>
      <c r="GAF2169" s="218"/>
      <c r="GAG2169" s="218"/>
      <c r="GAH2169" s="218"/>
      <c r="GAI2169" s="218"/>
      <c r="GAJ2169" s="218"/>
      <c r="GAK2169" s="218"/>
      <c r="GAL2169" s="218"/>
      <c r="GAM2169" s="218"/>
      <c r="GAN2169" s="218"/>
      <c r="GAO2169" s="218"/>
      <c r="GAP2169" s="218"/>
      <c r="GAQ2169" s="218"/>
      <c r="GAR2169" s="218"/>
      <c r="GAS2169" s="218"/>
      <c r="GAT2169" s="218"/>
      <c r="GAU2169" s="218"/>
      <c r="GAV2169" s="218"/>
      <c r="GAW2169" s="218"/>
      <c r="GAX2169" s="218"/>
      <c r="GAY2169" s="218"/>
      <c r="GAZ2169" s="218"/>
      <c r="GBA2169" s="218"/>
      <c r="GBB2169" s="218"/>
      <c r="GBC2169" s="218"/>
      <c r="GBD2169" s="218"/>
      <c r="GBE2169" s="218"/>
      <c r="GBF2169" s="218"/>
      <c r="GBG2169" s="218"/>
      <c r="GBH2169" s="218"/>
      <c r="GBI2169" s="218"/>
      <c r="GBJ2169" s="218"/>
      <c r="GBK2169" s="218"/>
      <c r="GBL2169" s="218"/>
      <c r="GBM2169" s="218"/>
      <c r="GBN2169" s="218"/>
      <c r="GBO2169" s="218"/>
      <c r="GBP2169" s="218"/>
      <c r="GBQ2169" s="218"/>
      <c r="GBR2169" s="218"/>
      <c r="GBS2169" s="218"/>
      <c r="GBT2169" s="218"/>
      <c r="GBU2169" s="218"/>
      <c r="GBV2169" s="218"/>
      <c r="GBW2169" s="218"/>
      <c r="GBX2169" s="218"/>
      <c r="GBY2169" s="218"/>
      <c r="GBZ2169" s="218"/>
      <c r="GCA2169" s="218"/>
      <c r="GCB2169" s="218"/>
      <c r="GCC2169" s="218"/>
      <c r="GCD2169" s="218"/>
      <c r="GCE2169" s="218"/>
      <c r="GCF2169" s="218"/>
      <c r="GCG2169" s="218"/>
      <c r="GCH2169" s="218"/>
      <c r="GCI2169" s="218"/>
      <c r="GCJ2169" s="218"/>
      <c r="GCK2169" s="218"/>
      <c r="GCL2169" s="218"/>
      <c r="GCM2169" s="218"/>
      <c r="GCN2169" s="218"/>
      <c r="GCO2169" s="218"/>
      <c r="GCP2169" s="218"/>
      <c r="GCQ2169" s="218"/>
      <c r="GCR2169" s="218"/>
      <c r="GCS2169" s="218"/>
      <c r="GCT2169" s="218"/>
      <c r="GCU2169" s="218"/>
      <c r="GCV2169" s="218"/>
      <c r="GCW2169" s="218"/>
      <c r="GCX2169" s="218"/>
      <c r="GCY2169" s="218"/>
      <c r="GCZ2169" s="218"/>
      <c r="GDA2169" s="218"/>
      <c r="GDB2169" s="218"/>
      <c r="GDC2169" s="218"/>
      <c r="GDD2169" s="218"/>
      <c r="GDE2169" s="218"/>
      <c r="GDF2169" s="218"/>
      <c r="GDG2169" s="218"/>
      <c r="GDH2169" s="218"/>
      <c r="GDI2169" s="218"/>
      <c r="GDJ2169" s="218"/>
      <c r="GDK2169" s="218"/>
      <c r="GDL2169" s="218"/>
      <c r="GDM2169" s="218"/>
      <c r="GDN2169" s="218"/>
      <c r="GDO2169" s="218"/>
      <c r="GDP2169" s="218"/>
      <c r="GDQ2169" s="218"/>
      <c r="GDR2169" s="218"/>
      <c r="GDS2169" s="218"/>
      <c r="GDT2169" s="218"/>
      <c r="GDU2169" s="218"/>
      <c r="GDV2169" s="218"/>
      <c r="GDW2169" s="218"/>
      <c r="GDX2169" s="218"/>
      <c r="GDY2169" s="218"/>
      <c r="GDZ2169" s="218"/>
      <c r="GEA2169" s="218"/>
      <c r="GEB2169" s="218"/>
      <c r="GEC2169" s="218"/>
      <c r="GED2169" s="218"/>
      <c r="GEE2169" s="218"/>
      <c r="GEF2169" s="218"/>
      <c r="GEG2169" s="218"/>
      <c r="GEH2169" s="218"/>
      <c r="GEI2169" s="218"/>
      <c r="GEJ2169" s="218"/>
      <c r="GEK2169" s="218"/>
      <c r="GEL2169" s="218"/>
      <c r="GEM2169" s="218"/>
      <c r="GEN2169" s="218"/>
      <c r="GEO2169" s="218"/>
      <c r="GEP2169" s="218"/>
      <c r="GEQ2169" s="218"/>
      <c r="GER2169" s="218"/>
      <c r="GES2169" s="218"/>
      <c r="GET2169" s="218"/>
      <c r="GEU2169" s="218"/>
      <c r="GEV2169" s="218"/>
      <c r="GEW2169" s="218"/>
      <c r="GEX2169" s="218"/>
      <c r="GEY2169" s="218"/>
      <c r="GEZ2169" s="218"/>
      <c r="GFA2169" s="218"/>
      <c r="GFB2169" s="218"/>
      <c r="GFC2169" s="218"/>
      <c r="GFD2169" s="218"/>
      <c r="GFE2169" s="218"/>
      <c r="GFF2169" s="218"/>
      <c r="GFG2169" s="218"/>
      <c r="GFH2169" s="218"/>
      <c r="GFI2169" s="218"/>
      <c r="GFJ2169" s="218"/>
      <c r="GFK2169" s="218"/>
      <c r="GFL2169" s="218"/>
      <c r="GFM2169" s="218"/>
      <c r="GFN2169" s="218"/>
      <c r="GFO2169" s="218"/>
      <c r="GFP2169" s="218"/>
      <c r="GFQ2169" s="218"/>
      <c r="GFR2169" s="218"/>
      <c r="GFS2169" s="218"/>
      <c r="GFT2169" s="218"/>
      <c r="GFU2169" s="218"/>
      <c r="GFV2169" s="218"/>
      <c r="GFW2169" s="218"/>
      <c r="GFX2169" s="218"/>
      <c r="GFY2169" s="218"/>
      <c r="GFZ2169" s="218"/>
      <c r="GGA2169" s="218"/>
      <c r="GGB2169" s="218"/>
      <c r="GGC2169" s="218"/>
      <c r="GGD2169" s="218"/>
      <c r="GGE2169" s="218"/>
      <c r="GGF2169" s="218"/>
      <c r="GGG2169" s="218"/>
      <c r="GGH2169" s="218"/>
      <c r="GGI2169" s="218"/>
      <c r="GGJ2169" s="218"/>
      <c r="GGK2169" s="218"/>
      <c r="GGL2169" s="218"/>
      <c r="GGM2169" s="218"/>
      <c r="GGN2169" s="218"/>
      <c r="GGO2169" s="218"/>
      <c r="GGP2169" s="218"/>
      <c r="GGQ2169" s="218"/>
      <c r="GGR2169" s="218"/>
      <c r="GGS2169" s="218"/>
      <c r="GGT2169" s="218"/>
      <c r="GGU2169" s="218"/>
      <c r="GGV2169" s="218"/>
      <c r="GGW2169" s="218"/>
      <c r="GGX2169" s="218"/>
      <c r="GGY2169" s="218"/>
      <c r="GGZ2169" s="218"/>
      <c r="GHA2169" s="218"/>
      <c r="GHB2169" s="218"/>
      <c r="GHC2169" s="218"/>
      <c r="GHD2169" s="218"/>
      <c r="GHE2169" s="218"/>
      <c r="GHF2169" s="218"/>
      <c r="GHG2169" s="218"/>
      <c r="GHH2169" s="218"/>
      <c r="GHI2169" s="218"/>
      <c r="GHJ2169" s="218"/>
      <c r="GHK2169" s="218"/>
      <c r="GHL2169" s="218"/>
      <c r="GHM2169" s="218"/>
      <c r="GHN2169" s="218"/>
      <c r="GHO2169" s="218"/>
      <c r="GHP2169" s="218"/>
      <c r="GHQ2169" s="218"/>
      <c r="GHR2169" s="218"/>
      <c r="GHS2169" s="218"/>
      <c r="GHT2169" s="218"/>
      <c r="GHU2169" s="218"/>
      <c r="GHV2169" s="218"/>
      <c r="GHW2169" s="218"/>
      <c r="GHX2169" s="218"/>
      <c r="GHY2169" s="218"/>
      <c r="GHZ2169" s="218"/>
      <c r="GIA2169" s="218"/>
      <c r="GIB2169" s="218"/>
      <c r="GIC2169" s="218"/>
      <c r="GID2169" s="218"/>
      <c r="GIE2169" s="218"/>
      <c r="GIF2169" s="218"/>
      <c r="GIG2169" s="218"/>
      <c r="GIH2169" s="218"/>
      <c r="GII2169" s="218"/>
      <c r="GIJ2169" s="218"/>
      <c r="GIK2169" s="218"/>
      <c r="GIL2169" s="218"/>
      <c r="GIM2169" s="218"/>
      <c r="GIN2169" s="218"/>
      <c r="GIO2169" s="218"/>
      <c r="GIP2169" s="218"/>
      <c r="GIQ2169" s="218"/>
      <c r="GIR2169" s="218"/>
      <c r="GIS2169" s="218"/>
      <c r="GIT2169" s="218"/>
      <c r="GIU2169" s="218"/>
      <c r="GIV2169" s="218"/>
      <c r="GIW2169" s="218"/>
      <c r="GIX2169" s="218"/>
      <c r="GIY2169" s="218"/>
      <c r="GIZ2169" s="218"/>
      <c r="GJA2169" s="218"/>
      <c r="GJB2169" s="218"/>
      <c r="GJC2169" s="218"/>
      <c r="GJD2169" s="218"/>
      <c r="GJE2169" s="218"/>
      <c r="GJF2169" s="218"/>
      <c r="GJG2169" s="218"/>
      <c r="GJH2169" s="218"/>
      <c r="GJI2169" s="218"/>
      <c r="GJJ2169" s="218"/>
      <c r="GJK2169" s="218"/>
      <c r="GJL2169" s="218"/>
      <c r="GJM2169" s="218"/>
      <c r="GJN2169" s="218"/>
      <c r="GJO2169" s="218"/>
      <c r="GJP2169" s="218"/>
      <c r="GJQ2169" s="218"/>
      <c r="GJR2169" s="218"/>
      <c r="GJS2169" s="218"/>
      <c r="GJT2169" s="218"/>
      <c r="GJU2169" s="218"/>
      <c r="GJV2169" s="218"/>
      <c r="GJW2169" s="218"/>
      <c r="GJX2169" s="218"/>
      <c r="GJY2169" s="218"/>
      <c r="GJZ2169" s="218"/>
      <c r="GKA2169" s="218"/>
      <c r="GKB2169" s="218"/>
      <c r="GKC2169" s="218"/>
      <c r="GKD2169" s="218"/>
      <c r="GKE2169" s="218"/>
      <c r="GKF2169" s="218"/>
      <c r="GKG2169" s="218"/>
      <c r="GKH2169" s="218"/>
      <c r="GKI2169" s="218"/>
      <c r="GKJ2169" s="218"/>
      <c r="GKK2169" s="218"/>
      <c r="GKL2169" s="218"/>
      <c r="GKM2169" s="218"/>
      <c r="GKN2169" s="218"/>
      <c r="GKO2169" s="218"/>
      <c r="GKP2169" s="218"/>
      <c r="GKQ2169" s="218"/>
      <c r="GKR2169" s="218"/>
      <c r="GKS2169" s="218"/>
      <c r="GKT2169" s="218"/>
      <c r="GKU2169" s="218"/>
      <c r="GKV2169" s="218"/>
      <c r="GKW2169" s="218"/>
      <c r="GKX2169" s="218"/>
      <c r="GKY2169" s="218"/>
      <c r="GKZ2169" s="218"/>
      <c r="GLA2169" s="218"/>
      <c r="GLB2169" s="218"/>
      <c r="GLC2169" s="218"/>
      <c r="GLD2169" s="218"/>
      <c r="GLE2169" s="218"/>
      <c r="GLF2169" s="218"/>
      <c r="GLG2169" s="218"/>
      <c r="GLH2169" s="218"/>
      <c r="GLI2169" s="218"/>
      <c r="GLJ2169" s="218"/>
      <c r="GLK2169" s="218"/>
      <c r="GLL2169" s="218"/>
      <c r="GLM2169" s="218"/>
      <c r="GLN2169" s="218"/>
      <c r="GLO2169" s="218"/>
      <c r="GLP2169" s="218"/>
      <c r="GLQ2169" s="218"/>
      <c r="GLR2169" s="218"/>
      <c r="GLS2169" s="218"/>
      <c r="GLT2169" s="218"/>
      <c r="GLU2169" s="218"/>
      <c r="GLV2169" s="218"/>
      <c r="GLW2169" s="218"/>
      <c r="GLX2169" s="218"/>
      <c r="GLY2169" s="218"/>
      <c r="GLZ2169" s="218"/>
      <c r="GMA2169" s="218"/>
      <c r="GMB2169" s="218"/>
      <c r="GMC2169" s="218"/>
      <c r="GMD2169" s="218"/>
      <c r="GME2169" s="218"/>
      <c r="GMF2169" s="218"/>
      <c r="GMG2169" s="218"/>
      <c r="GMH2169" s="218"/>
      <c r="GMI2169" s="218"/>
      <c r="GMJ2169" s="218"/>
      <c r="GMK2169" s="218"/>
      <c r="GML2169" s="218"/>
      <c r="GMM2169" s="218"/>
      <c r="GMN2169" s="218"/>
      <c r="GMO2169" s="218"/>
      <c r="GMP2169" s="218"/>
      <c r="GMQ2169" s="218"/>
      <c r="GMR2169" s="218"/>
      <c r="GMS2169" s="218"/>
      <c r="GMT2169" s="218"/>
      <c r="GMU2169" s="218"/>
      <c r="GMV2169" s="218"/>
      <c r="GMW2169" s="218"/>
      <c r="GMX2169" s="218"/>
      <c r="GMY2169" s="218"/>
      <c r="GMZ2169" s="218"/>
      <c r="GNA2169" s="218"/>
      <c r="GNB2169" s="218"/>
      <c r="GNC2169" s="218"/>
      <c r="GND2169" s="218"/>
      <c r="GNE2169" s="218"/>
      <c r="GNF2169" s="218"/>
      <c r="GNG2169" s="218"/>
      <c r="GNH2169" s="218"/>
      <c r="GNI2169" s="218"/>
      <c r="GNJ2169" s="218"/>
      <c r="GNK2169" s="218"/>
      <c r="GNL2169" s="218"/>
      <c r="GNM2169" s="218"/>
      <c r="GNN2169" s="218"/>
      <c r="GNO2169" s="218"/>
      <c r="GNP2169" s="218"/>
      <c r="GNQ2169" s="218"/>
      <c r="GNR2169" s="218"/>
      <c r="GNS2169" s="218"/>
      <c r="GNT2169" s="218"/>
      <c r="GNU2169" s="218"/>
      <c r="GNV2169" s="218"/>
      <c r="GNW2169" s="218"/>
      <c r="GNX2169" s="218"/>
      <c r="GNY2169" s="218"/>
      <c r="GNZ2169" s="218"/>
      <c r="GOA2169" s="218"/>
      <c r="GOB2169" s="218"/>
      <c r="GOC2169" s="218"/>
      <c r="GOD2169" s="218"/>
      <c r="GOE2169" s="218"/>
      <c r="GOF2169" s="218"/>
      <c r="GOG2169" s="218"/>
      <c r="GOH2169" s="218"/>
      <c r="GOI2169" s="218"/>
      <c r="GOJ2169" s="218"/>
      <c r="GOK2169" s="218"/>
      <c r="GOL2169" s="218"/>
      <c r="GOM2169" s="218"/>
      <c r="GON2169" s="218"/>
      <c r="GOO2169" s="218"/>
      <c r="GOP2169" s="218"/>
      <c r="GOQ2169" s="218"/>
      <c r="GOR2169" s="218"/>
      <c r="GOS2169" s="218"/>
      <c r="GOT2169" s="218"/>
      <c r="GOU2169" s="218"/>
      <c r="GOV2169" s="218"/>
      <c r="GOW2169" s="218"/>
      <c r="GOX2169" s="218"/>
      <c r="GOY2169" s="218"/>
      <c r="GOZ2169" s="218"/>
      <c r="GPA2169" s="218"/>
      <c r="GPB2169" s="218"/>
      <c r="GPC2169" s="218"/>
      <c r="GPD2169" s="218"/>
      <c r="GPE2169" s="218"/>
      <c r="GPF2169" s="218"/>
      <c r="GPG2169" s="218"/>
      <c r="GPH2169" s="218"/>
      <c r="GPI2169" s="218"/>
      <c r="GPJ2169" s="218"/>
      <c r="GPK2169" s="218"/>
      <c r="GPL2169" s="218"/>
      <c r="GPM2169" s="218"/>
      <c r="GPN2169" s="218"/>
      <c r="GPO2169" s="218"/>
      <c r="GPP2169" s="218"/>
      <c r="GPQ2169" s="218"/>
      <c r="GPR2169" s="218"/>
      <c r="GPS2169" s="218"/>
      <c r="GPT2169" s="218"/>
      <c r="GPU2169" s="218"/>
      <c r="GPV2169" s="218"/>
      <c r="GPW2169" s="218"/>
      <c r="GPX2169" s="218"/>
      <c r="GPY2169" s="218"/>
      <c r="GPZ2169" s="218"/>
      <c r="GQA2169" s="218"/>
      <c r="GQB2169" s="218"/>
      <c r="GQC2169" s="218"/>
      <c r="GQD2169" s="218"/>
      <c r="GQE2169" s="218"/>
      <c r="GQF2169" s="218"/>
      <c r="GQG2169" s="218"/>
      <c r="GQH2169" s="218"/>
      <c r="GQI2169" s="218"/>
      <c r="GQJ2169" s="218"/>
      <c r="GQK2169" s="218"/>
      <c r="GQL2169" s="218"/>
      <c r="GQM2169" s="218"/>
      <c r="GQN2169" s="218"/>
      <c r="GQO2169" s="218"/>
      <c r="GQP2169" s="218"/>
      <c r="GQQ2169" s="218"/>
      <c r="GQR2169" s="218"/>
      <c r="GQS2169" s="218"/>
      <c r="GQT2169" s="218"/>
      <c r="GQU2169" s="218"/>
      <c r="GQV2169" s="218"/>
      <c r="GQW2169" s="218"/>
      <c r="GQX2169" s="218"/>
      <c r="GQY2169" s="218"/>
      <c r="GQZ2169" s="218"/>
      <c r="GRA2169" s="218"/>
      <c r="GRB2169" s="218"/>
      <c r="GRC2169" s="218"/>
      <c r="GRD2169" s="218"/>
      <c r="GRE2169" s="218"/>
      <c r="GRF2169" s="218"/>
      <c r="GRG2169" s="218"/>
      <c r="GRH2169" s="218"/>
      <c r="GRI2169" s="218"/>
      <c r="GRJ2169" s="218"/>
      <c r="GRK2169" s="218"/>
      <c r="GRL2169" s="218"/>
      <c r="GRM2169" s="218"/>
      <c r="GRN2169" s="218"/>
      <c r="GRO2169" s="218"/>
      <c r="GRP2169" s="218"/>
      <c r="GRQ2169" s="218"/>
      <c r="GRR2169" s="218"/>
      <c r="GRS2169" s="218"/>
      <c r="GRT2169" s="218"/>
      <c r="GRU2169" s="218"/>
      <c r="GRV2169" s="218"/>
      <c r="GRW2169" s="218"/>
      <c r="GRX2169" s="218"/>
      <c r="GRY2169" s="218"/>
      <c r="GRZ2169" s="218"/>
      <c r="GSA2169" s="218"/>
      <c r="GSB2169" s="218"/>
      <c r="GSC2169" s="218"/>
      <c r="GSD2169" s="218"/>
      <c r="GSE2169" s="218"/>
      <c r="GSF2169" s="218"/>
      <c r="GSG2169" s="218"/>
      <c r="GSH2169" s="218"/>
      <c r="GSI2169" s="218"/>
      <c r="GSJ2169" s="218"/>
      <c r="GSK2169" s="218"/>
      <c r="GSL2169" s="218"/>
      <c r="GSM2169" s="218"/>
      <c r="GSN2169" s="218"/>
      <c r="GSO2169" s="218"/>
      <c r="GSP2169" s="218"/>
      <c r="GSQ2169" s="218"/>
      <c r="GSR2169" s="218"/>
      <c r="GSS2169" s="218"/>
      <c r="GST2169" s="218"/>
      <c r="GSU2169" s="218"/>
      <c r="GSV2169" s="218"/>
      <c r="GSW2169" s="218"/>
      <c r="GSX2169" s="218"/>
      <c r="GSY2169" s="218"/>
      <c r="GSZ2169" s="218"/>
      <c r="GTA2169" s="218"/>
      <c r="GTB2169" s="218"/>
      <c r="GTC2169" s="218"/>
      <c r="GTD2169" s="218"/>
      <c r="GTE2169" s="218"/>
      <c r="GTF2169" s="218"/>
      <c r="GTG2169" s="218"/>
      <c r="GTH2169" s="218"/>
      <c r="GTI2169" s="218"/>
      <c r="GTJ2169" s="218"/>
      <c r="GTK2169" s="218"/>
      <c r="GTL2169" s="218"/>
      <c r="GTM2169" s="218"/>
      <c r="GTN2169" s="218"/>
      <c r="GTO2169" s="218"/>
      <c r="GTP2169" s="218"/>
      <c r="GTQ2169" s="218"/>
      <c r="GTR2169" s="218"/>
      <c r="GTS2169" s="218"/>
      <c r="GTT2169" s="218"/>
      <c r="GTU2169" s="218"/>
      <c r="GTV2169" s="218"/>
      <c r="GTW2169" s="218"/>
      <c r="GTX2169" s="218"/>
      <c r="GTY2169" s="218"/>
      <c r="GTZ2169" s="218"/>
      <c r="GUA2169" s="218"/>
      <c r="GUB2169" s="218"/>
      <c r="GUC2169" s="218"/>
      <c r="GUD2169" s="218"/>
      <c r="GUE2169" s="218"/>
      <c r="GUF2169" s="218"/>
      <c r="GUG2169" s="218"/>
      <c r="GUH2169" s="218"/>
      <c r="GUI2169" s="218"/>
      <c r="GUJ2169" s="218"/>
      <c r="GUK2169" s="218"/>
      <c r="GUL2169" s="218"/>
      <c r="GUM2169" s="218"/>
      <c r="GUN2169" s="218"/>
      <c r="GUO2169" s="218"/>
      <c r="GUP2169" s="218"/>
      <c r="GUQ2169" s="218"/>
      <c r="GUR2169" s="218"/>
      <c r="GUS2169" s="218"/>
      <c r="GUT2169" s="218"/>
      <c r="GUU2169" s="218"/>
      <c r="GUV2169" s="218"/>
      <c r="GUW2169" s="218"/>
      <c r="GUX2169" s="218"/>
      <c r="GUY2169" s="218"/>
      <c r="GUZ2169" s="218"/>
      <c r="GVA2169" s="218"/>
      <c r="GVB2169" s="218"/>
      <c r="GVC2169" s="218"/>
      <c r="GVD2169" s="218"/>
      <c r="GVE2169" s="218"/>
      <c r="GVF2169" s="218"/>
      <c r="GVG2169" s="218"/>
      <c r="GVH2169" s="218"/>
      <c r="GVI2169" s="218"/>
      <c r="GVJ2169" s="218"/>
      <c r="GVK2169" s="218"/>
      <c r="GVL2169" s="218"/>
      <c r="GVM2169" s="218"/>
      <c r="GVN2169" s="218"/>
      <c r="GVO2169" s="218"/>
      <c r="GVP2169" s="218"/>
      <c r="GVQ2169" s="218"/>
      <c r="GVR2169" s="218"/>
      <c r="GVS2169" s="218"/>
      <c r="GVT2169" s="218"/>
      <c r="GVU2169" s="218"/>
      <c r="GVV2169" s="218"/>
      <c r="GVW2169" s="218"/>
      <c r="GVX2169" s="218"/>
      <c r="GVY2169" s="218"/>
      <c r="GVZ2169" s="218"/>
      <c r="GWA2169" s="218"/>
      <c r="GWB2169" s="218"/>
      <c r="GWC2169" s="218"/>
      <c r="GWD2169" s="218"/>
      <c r="GWE2169" s="218"/>
      <c r="GWF2169" s="218"/>
      <c r="GWG2169" s="218"/>
      <c r="GWH2169" s="218"/>
      <c r="GWI2169" s="218"/>
      <c r="GWJ2169" s="218"/>
      <c r="GWK2169" s="218"/>
      <c r="GWL2169" s="218"/>
      <c r="GWM2169" s="218"/>
      <c r="GWN2169" s="218"/>
      <c r="GWO2169" s="218"/>
      <c r="GWP2169" s="218"/>
      <c r="GWQ2169" s="218"/>
      <c r="GWR2169" s="218"/>
      <c r="GWS2169" s="218"/>
      <c r="GWT2169" s="218"/>
      <c r="GWU2169" s="218"/>
      <c r="GWV2169" s="218"/>
      <c r="GWW2169" s="218"/>
      <c r="GWX2169" s="218"/>
      <c r="GWY2169" s="218"/>
      <c r="GWZ2169" s="218"/>
      <c r="GXA2169" s="218"/>
      <c r="GXB2169" s="218"/>
      <c r="GXC2169" s="218"/>
      <c r="GXD2169" s="218"/>
      <c r="GXE2169" s="218"/>
      <c r="GXF2169" s="218"/>
      <c r="GXG2169" s="218"/>
      <c r="GXH2169" s="218"/>
      <c r="GXI2169" s="218"/>
      <c r="GXJ2169" s="218"/>
      <c r="GXK2169" s="218"/>
      <c r="GXL2169" s="218"/>
      <c r="GXM2169" s="218"/>
      <c r="GXN2169" s="218"/>
      <c r="GXO2169" s="218"/>
      <c r="GXP2169" s="218"/>
      <c r="GXQ2169" s="218"/>
      <c r="GXR2169" s="218"/>
      <c r="GXS2169" s="218"/>
      <c r="GXT2169" s="218"/>
      <c r="GXU2169" s="218"/>
      <c r="GXV2169" s="218"/>
      <c r="GXW2169" s="218"/>
      <c r="GXX2169" s="218"/>
      <c r="GXY2169" s="218"/>
      <c r="GXZ2169" s="218"/>
      <c r="GYA2169" s="218"/>
      <c r="GYB2169" s="218"/>
      <c r="GYC2169" s="218"/>
      <c r="GYD2169" s="218"/>
      <c r="GYE2169" s="218"/>
      <c r="GYF2169" s="218"/>
      <c r="GYG2169" s="218"/>
      <c r="GYH2169" s="218"/>
      <c r="GYI2169" s="218"/>
      <c r="GYJ2169" s="218"/>
      <c r="GYK2169" s="218"/>
      <c r="GYL2169" s="218"/>
      <c r="GYM2169" s="218"/>
      <c r="GYN2169" s="218"/>
      <c r="GYO2169" s="218"/>
      <c r="GYP2169" s="218"/>
      <c r="GYQ2169" s="218"/>
      <c r="GYR2169" s="218"/>
      <c r="GYS2169" s="218"/>
      <c r="GYT2169" s="218"/>
      <c r="GYU2169" s="218"/>
      <c r="GYV2169" s="218"/>
      <c r="GYW2169" s="218"/>
      <c r="GYX2169" s="218"/>
      <c r="GYY2169" s="218"/>
      <c r="GYZ2169" s="218"/>
      <c r="GZA2169" s="218"/>
      <c r="GZB2169" s="218"/>
      <c r="GZC2169" s="218"/>
      <c r="GZD2169" s="218"/>
      <c r="GZE2169" s="218"/>
      <c r="GZF2169" s="218"/>
      <c r="GZG2169" s="218"/>
      <c r="GZH2169" s="218"/>
      <c r="GZI2169" s="218"/>
      <c r="GZJ2169" s="218"/>
      <c r="GZK2169" s="218"/>
      <c r="GZL2169" s="218"/>
      <c r="GZM2169" s="218"/>
      <c r="GZN2169" s="218"/>
      <c r="GZO2169" s="218"/>
      <c r="GZP2169" s="218"/>
      <c r="GZQ2169" s="218"/>
      <c r="GZR2169" s="218"/>
      <c r="GZS2169" s="218"/>
      <c r="GZT2169" s="218"/>
      <c r="GZU2169" s="218"/>
      <c r="GZV2169" s="218"/>
      <c r="GZW2169" s="218"/>
      <c r="GZX2169" s="218"/>
      <c r="GZY2169" s="218"/>
      <c r="GZZ2169" s="218"/>
      <c r="HAA2169" s="218"/>
      <c r="HAB2169" s="218"/>
      <c r="HAC2169" s="218"/>
      <c r="HAD2169" s="218"/>
      <c r="HAE2169" s="218"/>
      <c r="HAF2169" s="218"/>
      <c r="HAG2169" s="218"/>
      <c r="HAH2169" s="218"/>
      <c r="HAI2169" s="218"/>
      <c r="HAJ2169" s="218"/>
      <c r="HAK2169" s="218"/>
      <c r="HAL2169" s="218"/>
      <c r="HAM2169" s="218"/>
      <c r="HAN2169" s="218"/>
      <c r="HAO2169" s="218"/>
      <c r="HAP2169" s="218"/>
      <c r="HAQ2169" s="218"/>
      <c r="HAR2169" s="218"/>
      <c r="HAS2169" s="218"/>
      <c r="HAT2169" s="218"/>
      <c r="HAU2169" s="218"/>
      <c r="HAV2169" s="218"/>
      <c r="HAW2169" s="218"/>
      <c r="HAX2169" s="218"/>
      <c r="HAY2169" s="218"/>
      <c r="HAZ2169" s="218"/>
      <c r="HBA2169" s="218"/>
      <c r="HBB2169" s="218"/>
      <c r="HBC2169" s="218"/>
      <c r="HBD2169" s="218"/>
      <c r="HBE2169" s="218"/>
      <c r="HBF2169" s="218"/>
      <c r="HBG2169" s="218"/>
      <c r="HBH2169" s="218"/>
      <c r="HBI2169" s="218"/>
      <c r="HBJ2169" s="218"/>
      <c r="HBK2169" s="218"/>
      <c r="HBL2169" s="218"/>
      <c r="HBM2169" s="218"/>
      <c r="HBN2169" s="218"/>
      <c r="HBO2169" s="218"/>
      <c r="HBP2169" s="218"/>
      <c r="HBQ2169" s="218"/>
      <c r="HBR2169" s="218"/>
      <c r="HBS2169" s="218"/>
      <c r="HBT2169" s="218"/>
      <c r="HBU2169" s="218"/>
      <c r="HBV2169" s="218"/>
      <c r="HBW2169" s="218"/>
      <c r="HBX2169" s="218"/>
      <c r="HBY2169" s="218"/>
      <c r="HBZ2169" s="218"/>
      <c r="HCA2169" s="218"/>
      <c r="HCB2169" s="218"/>
      <c r="HCC2169" s="218"/>
      <c r="HCD2169" s="218"/>
      <c r="HCE2169" s="218"/>
      <c r="HCF2169" s="218"/>
      <c r="HCG2169" s="218"/>
      <c r="HCH2169" s="218"/>
      <c r="HCI2169" s="218"/>
      <c r="HCJ2169" s="218"/>
      <c r="HCK2169" s="218"/>
      <c r="HCL2169" s="218"/>
      <c r="HCM2169" s="218"/>
      <c r="HCN2169" s="218"/>
      <c r="HCO2169" s="218"/>
      <c r="HCP2169" s="218"/>
      <c r="HCQ2169" s="218"/>
      <c r="HCR2169" s="218"/>
      <c r="HCS2169" s="218"/>
      <c r="HCT2169" s="218"/>
      <c r="HCU2169" s="218"/>
      <c r="HCV2169" s="218"/>
      <c r="HCW2169" s="218"/>
      <c r="HCX2169" s="218"/>
      <c r="HCY2169" s="218"/>
      <c r="HCZ2169" s="218"/>
      <c r="HDA2169" s="218"/>
      <c r="HDB2169" s="218"/>
      <c r="HDC2169" s="218"/>
      <c r="HDD2169" s="218"/>
      <c r="HDE2169" s="218"/>
      <c r="HDF2169" s="218"/>
      <c r="HDG2169" s="218"/>
      <c r="HDH2169" s="218"/>
      <c r="HDI2169" s="218"/>
      <c r="HDJ2169" s="218"/>
      <c r="HDK2169" s="218"/>
      <c r="HDL2169" s="218"/>
      <c r="HDM2169" s="218"/>
      <c r="HDN2169" s="218"/>
      <c r="HDO2169" s="218"/>
      <c r="HDP2169" s="218"/>
      <c r="HDQ2169" s="218"/>
      <c r="HDR2169" s="218"/>
      <c r="HDS2169" s="218"/>
      <c r="HDT2169" s="218"/>
      <c r="HDU2169" s="218"/>
      <c r="HDV2169" s="218"/>
      <c r="HDW2169" s="218"/>
      <c r="HDX2169" s="218"/>
      <c r="HDY2169" s="218"/>
      <c r="HDZ2169" s="218"/>
      <c r="HEA2169" s="218"/>
      <c r="HEB2169" s="218"/>
      <c r="HEC2169" s="218"/>
      <c r="HED2169" s="218"/>
      <c r="HEE2169" s="218"/>
      <c r="HEF2169" s="218"/>
      <c r="HEG2169" s="218"/>
      <c r="HEH2169" s="218"/>
      <c r="HEI2169" s="218"/>
      <c r="HEJ2169" s="218"/>
      <c r="HEK2169" s="218"/>
      <c r="HEL2169" s="218"/>
      <c r="HEM2169" s="218"/>
      <c r="HEN2169" s="218"/>
      <c r="HEO2169" s="218"/>
      <c r="HEP2169" s="218"/>
      <c r="HEQ2169" s="218"/>
      <c r="HER2169" s="218"/>
      <c r="HES2169" s="218"/>
      <c r="HET2169" s="218"/>
      <c r="HEU2169" s="218"/>
      <c r="HEV2169" s="218"/>
      <c r="HEW2169" s="218"/>
      <c r="HEX2169" s="218"/>
      <c r="HEY2169" s="218"/>
      <c r="HEZ2169" s="218"/>
      <c r="HFA2169" s="218"/>
      <c r="HFB2169" s="218"/>
      <c r="HFC2169" s="218"/>
      <c r="HFD2169" s="218"/>
      <c r="HFE2169" s="218"/>
      <c r="HFF2169" s="218"/>
      <c r="HFG2169" s="218"/>
      <c r="HFH2169" s="218"/>
      <c r="HFI2169" s="218"/>
      <c r="HFJ2169" s="218"/>
      <c r="HFK2169" s="218"/>
      <c r="HFL2169" s="218"/>
      <c r="HFM2169" s="218"/>
      <c r="HFN2169" s="218"/>
      <c r="HFO2169" s="218"/>
      <c r="HFP2169" s="218"/>
      <c r="HFQ2169" s="218"/>
      <c r="HFR2169" s="218"/>
      <c r="HFS2169" s="218"/>
      <c r="HFT2169" s="218"/>
      <c r="HFU2169" s="218"/>
      <c r="HFV2169" s="218"/>
      <c r="HFW2169" s="218"/>
      <c r="HFX2169" s="218"/>
      <c r="HFY2169" s="218"/>
      <c r="HFZ2169" s="218"/>
      <c r="HGA2169" s="218"/>
      <c r="HGB2169" s="218"/>
      <c r="HGC2169" s="218"/>
      <c r="HGD2169" s="218"/>
      <c r="HGE2169" s="218"/>
      <c r="HGF2169" s="218"/>
      <c r="HGG2169" s="218"/>
      <c r="HGH2169" s="218"/>
      <c r="HGI2169" s="218"/>
      <c r="HGJ2169" s="218"/>
      <c r="HGK2169" s="218"/>
      <c r="HGL2169" s="218"/>
      <c r="HGM2169" s="218"/>
      <c r="HGN2169" s="218"/>
      <c r="HGO2169" s="218"/>
      <c r="HGP2169" s="218"/>
      <c r="HGQ2169" s="218"/>
      <c r="HGR2169" s="218"/>
      <c r="HGS2169" s="218"/>
      <c r="HGT2169" s="218"/>
      <c r="HGU2169" s="218"/>
      <c r="HGV2169" s="218"/>
      <c r="HGW2169" s="218"/>
      <c r="HGX2169" s="218"/>
      <c r="HGY2169" s="218"/>
      <c r="HGZ2169" s="218"/>
      <c r="HHA2169" s="218"/>
      <c r="HHB2169" s="218"/>
      <c r="HHC2169" s="218"/>
      <c r="HHD2169" s="218"/>
      <c r="HHE2169" s="218"/>
      <c r="HHF2169" s="218"/>
      <c r="HHG2169" s="218"/>
      <c r="HHH2169" s="218"/>
      <c r="HHI2169" s="218"/>
      <c r="HHJ2169" s="218"/>
      <c r="HHK2169" s="218"/>
      <c r="HHL2169" s="218"/>
      <c r="HHM2169" s="218"/>
      <c r="HHN2169" s="218"/>
      <c r="HHO2169" s="218"/>
      <c r="HHP2169" s="218"/>
      <c r="HHQ2169" s="218"/>
      <c r="HHR2169" s="218"/>
      <c r="HHS2169" s="218"/>
      <c r="HHT2169" s="218"/>
      <c r="HHU2169" s="218"/>
      <c r="HHV2169" s="218"/>
      <c r="HHW2169" s="218"/>
      <c r="HHX2169" s="218"/>
      <c r="HHY2169" s="218"/>
      <c r="HHZ2169" s="218"/>
      <c r="HIA2169" s="218"/>
      <c r="HIB2169" s="218"/>
      <c r="HIC2169" s="218"/>
      <c r="HID2169" s="218"/>
      <c r="HIE2169" s="218"/>
      <c r="HIF2169" s="218"/>
      <c r="HIG2169" s="218"/>
      <c r="HIH2169" s="218"/>
      <c r="HII2169" s="218"/>
      <c r="HIJ2169" s="218"/>
      <c r="HIK2169" s="218"/>
      <c r="HIL2169" s="218"/>
      <c r="HIM2169" s="218"/>
      <c r="HIN2169" s="218"/>
      <c r="HIO2169" s="218"/>
      <c r="HIP2169" s="218"/>
      <c r="HIQ2169" s="218"/>
      <c r="HIR2169" s="218"/>
      <c r="HIS2169" s="218"/>
      <c r="HIT2169" s="218"/>
      <c r="HIU2169" s="218"/>
      <c r="HIV2169" s="218"/>
      <c r="HIW2169" s="218"/>
      <c r="HIX2169" s="218"/>
      <c r="HIY2169" s="218"/>
      <c r="HIZ2169" s="218"/>
      <c r="HJA2169" s="218"/>
      <c r="HJB2169" s="218"/>
      <c r="HJC2169" s="218"/>
      <c r="HJD2169" s="218"/>
      <c r="HJE2169" s="218"/>
      <c r="HJF2169" s="218"/>
      <c r="HJG2169" s="218"/>
      <c r="HJH2169" s="218"/>
      <c r="HJI2169" s="218"/>
      <c r="HJJ2169" s="218"/>
      <c r="HJK2169" s="218"/>
      <c r="HJL2169" s="218"/>
      <c r="HJM2169" s="218"/>
      <c r="HJN2169" s="218"/>
      <c r="HJO2169" s="218"/>
      <c r="HJP2169" s="218"/>
      <c r="HJQ2169" s="218"/>
      <c r="HJR2169" s="218"/>
      <c r="HJS2169" s="218"/>
      <c r="HJT2169" s="218"/>
      <c r="HJU2169" s="218"/>
      <c r="HJV2169" s="218"/>
      <c r="HJW2169" s="218"/>
      <c r="HJX2169" s="218"/>
      <c r="HJY2169" s="218"/>
      <c r="HJZ2169" s="218"/>
      <c r="HKA2169" s="218"/>
      <c r="HKB2169" s="218"/>
      <c r="HKC2169" s="218"/>
      <c r="HKD2169" s="218"/>
      <c r="HKE2169" s="218"/>
      <c r="HKF2169" s="218"/>
      <c r="HKG2169" s="218"/>
      <c r="HKH2169" s="218"/>
      <c r="HKI2169" s="218"/>
      <c r="HKJ2169" s="218"/>
      <c r="HKK2169" s="218"/>
      <c r="HKL2169" s="218"/>
      <c r="HKM2169" s="218"/>
      <c r="HKN2169" s="218"/>
      <c r="HKO2169" s="218"/>
      <c r="HKP2169" s="218"/>
      <c r="HKQ2169" s="218"/>
      <c r="HKR2169" s="218"/>
      <c r="HKS2169" s="218"/>
      <c r="HKT2169" s="218"/>
      <c r="HKU2169" s="218"/>
      <c r="HKV2169" s="218"/>
      <c r="HKW2169" s="218"/>
      <c r="HKX2169" s="218"/>
      <c r="HKY2169" s="218"/>
      <c r="HKZ2169" s="218"/>
      <c r="HLA2169" s="218"/>
      <c r="HLB2169" s="218"/>
      <c r="HLC2169" s="218"/>
      <c r="HLD2169" s="218"/>
      <c r="HLE2169" s="218"/>
      <c r="HLF2169" s="218"/>
      <c r="HLG2169" s="218"/>
      <c r="HLH2169" s="218"/>
      <c r="HLI2169" s="218"/>
      <c r="HLJ2169" s="218"/>
      <c r="HLK2169" s="218"/>
      <c r="HLL2169" s="218"/>
      <c r="HLM2169" s="218"/>
      <c r="HLN2169" s="218"/>
      <c r="HLO2169" s="218"/>
      <c r="HLP2169" s="218"/>
      <c r="HLQ2169" s="218"/>
      <c r="HLR2169" s="218"/>
      <c r="HLS2169" s="218"/>
      <c r="HLT2169" s="218"/>
      <c r="HLU2169" s="218"/>
      <c r="HLV2169" s="218"/>
      <c r="HLW2169" s="218"/>
      <c r="HLX2169" s="218"/>
      <c r="HLY2169" s="218"/>
      <c r="HLZ2169" s="218"/>
      <c r="HMA2169" s="218"/>
      <c r="HMB2169" s="218"/>
      <c r="HMC2169" s="218"/>
      <c r="HMD2169" s="218"/>
      <c r="HME2169" s="218"/>
      <c r="HMF2169" s="218"/>
      <c r="HMG2169" s="218"/>
      <c r="HMH2169" s="218"/>
      <c r="HMI2169" s="218"/>
      <c r="HMJ2169" s="218"/>
      <c r="HMK2169" s="218"/>
      <c r="HML2169" s="218"/>
      <c r="HMM2169" s="218"/>
      <c r="HMN2169" s="218"/>
      <c r="HMO2169" s="218"/>
      <c r="HMP2169" s="218"/>
      <c r="HMQ2169" s="218"/>
      <c r="HMR2169" s="218"/>
      <c r="HMS2169" s="218"/>
      <c r="HMT2169" s="218"/>
      <c r="HMU2169" s="218"/>
      <c r="HMV2169" s="218"/>
      <c r="HMW2169" s="218"/>
      <c r="HMX2169" s="218"/>
      <c r="HMY2169" s="218"/>
      <c r="HMZ2169" s="218"/>
      <c r="HNA2169" s="218"/>
      <c r="HNB2169" s="218"/>
      <c r="HNC2169" s="218"/>
      <c r="HND2169" s="218"/>
      <c r="HNE2169" s="218"/>
      <c r="HNF2169" s="218"/>
      <c r="HNG2169" s="218"/>
      <c r="HNH2169" s="218"/>
      <c r="HNI2169" s="218"/>
      <c r="HNJ2169" s="218"/>
      <c r="HNK2169" s="218"/>
      <c r="HNL2169" s="218"/>
      <c r="HNM2169" s="218"/>
      <c r="HNN2169" s="218"/>
      <c r="HNO2169" s="218"/>
      <c r="HNP2169" s="218"/>
      <c r="HNQ2169" s="218"/>
      <c r="HNR2169" s="218"/>
      <c r="HNS2169" s="218"/>
      <c r="HNT2169" s="218"/>
      <c r="HNU2169" s="218"/>
      <c r="HNV2169" s="218"/>
      <c r="HNW2169" s="218"/>
      <c r="HNX2169" s="218"/>
      <c r="HNY2169" s="218"/>
      <c r="HNZ2169" s="218"/>
      <c r="HOA2169" s="218"/>
      <c r="HOB2169" s="218"/>
      <c r="HOC2169" s="218"/>
      <c r="HOD2169" s="218"/>
      <c r="HOE2169" s="218"/>
      <c r="HOF2169" s="218"/>
      <c r="HOG2169" s="218"/>
      <c r="HOH2169" s="218"/>
      <c r="HOI2169" s="218"/>
      <c r="HOJ2169" s="218"/>
      <c r="HOK2169" s="218"/>
      <c r="HOL2169" s="218"/>
      <c r="HOM2169" s="218"/>
      <c r="HON2169" s="218"/>
      <c r="HOO2169" s="218"/>
      <c r="HOP2169" s="218"/>
      <c r="HOQ2169" s="218"/>
      <c r="HOR2169" s="218"/>
      <c r="HOS2169" s="218"/>
      <c r="HOT2169" s="218"/>
      <c r="HOU2169" s="218"/>
      <c r="HOV2169" s="218"/>
      <c r="HOW2169" s="218"/>
      <c r="HOX2169" s="218"/>
      <c r="HOY2169" s="218"/>
      <c r="HOZ2169" s="218"/>
      <c r="HPA2169" s="218"/>
      <c r="HPB2169" s="218"/>
      <c r="HPC2169" s="218"/>
      <c r="HPD2169" s="218"/>
      <c r="HPE2169" s="218"/>
      <c r="HPF2169" s="218"/>
      <c r="HPG2169" s="218"/>
      <c r="HPH2169" s="218"/>
      <c r="HPI2169" s="218"/>
      <c r="HPJ2169" s="218"/>
      <c r="HPK2169" s="218"/>
      <c r="HPL2169" s="218"/>
      <c r="HPM2169" s="218"/>
      <c r="HPN2169" s="218"/>
      <c r="HPO2169" s="218"/>
      <c r="HPP2169" s="218"/>
      <c r="HPQ2169" s="218"/>
      <c r="HPR2169" s="218"/>
      <c r="HPS2169" s="218"/>
      <c r="HPT2169" s="218"/>
      <c r="HPU2169" s="218"/>
      <c r="HPV2169" s="218"/>
      <c r="HPW2169" s="218"/>
      <c r="HPX2169" s="218"/>
      <c r="HPY2169" s="218"/>
      <c r="HPZ2169" s="218"/>
      <c r="HQA2169" s="218"/>
      <c r="HQB2169" s="218"/>
      <c r="HQC2169" s="218"/>
      <c r="HQD2169" s="218"/>
      <c r="HQE2169" s="218"/>
      <c r="HQF2169" s="218"/>
      <c r="HQG2169" s="218"/>
      <c r="HQH2169" s="218"/>
      <c r="HQI2169" s="218"/>
      <c r="HQJ2169" s="218"/>
      <c r="HQK2169" s="218"/>
      <c r="HQL2169" s="218"/>
      <c r="HQM2169" s="218"/>
      <c r="HQN2169" s="218"/>
      <c r="HQO2169" s="218"/>
      <c r="HQP2169" s="218"/>
      <c r="HQQ2169" s="218"/>
      <c r="HQR2169" s="218"/>
      <c r="HQS2169" s="218"/>
      <c r="HQT2169" s="218"/>
      <c r="HQU2169" s="218"/>
      <c r="HQV2169" s="218"/>
      <c r="HQW2169" s="218"/>
      <c r="HQX2169" s="218"/>
      <c r="HQY2169" s="218"/>
      <c r="HQZ2169" s="218"/>
      <c r="HRA2169" s="218"/>
      <c r="HRB2169" s="218"/>
      <c r="HRC2169" s="218"/>
      <c r="HRD2169" s="218"/>
      <c r="HRE2169" s="218"/>
      <c r="HRF2169" s="218"/>
      <c r="HRG2169" s="218"/>
      <c r="HRH2169" s="218"/>
      <c r="HRI2169" s="218"/>
      <c r="HRJ2169" s="218"/>
      <c r="HRK2169" s="218"/>
      <c r="HRL2169" s="218"/>
      <c r="HRM2169" s="218"/>
      <c r="HRN2169" s="218"/>
      <c r="HRO2169" s="218"/>
      <c r="HRP2169" s="218"/>
      <c r="HRQ2169" s="218"/>
      <c r="HRR2169" s="218"/>
      <c r="HRS2169" s="218"/>
      <c r="HRT2169" s="218"/>
      <c r="HRU2169" s="218"/>
      <c r="HRV2169" s="218"/>
      <c r="HRW2169" s="218"/>
      <c r="HRX2169" s="218"/>
      <c r="HRY2169" s="218"/>
      <c r="HRZ2169" s="218"/>
      <c r="HSA2169" s="218"/>
      <c r="HSB2169" s="218"/>
      <c r="HSC2169" s="218"/>
      <c r="HSD2169" s="218"/>
      <c r="HSE2169" s="218"/>
      <c r="HSF2169" s="218"/>
      <c r="HSG2169" s="218"/>
      <c r="HSH2169" s="218"/>
      <c r="HSI2169" s="218"/>
      <c r="HSJ2169" s="218"/>
      <c r="HSK2169" s="218"/>
      <c r="HSL2169" s="218"/>
      <c r="HSM2169" s="218"/>
      <c r="HSN2169" s="218"/>
      <c r="HSO2169" s="218"/>
      <c r="HSP2169" s="218"/>
      <c r="HSQ2169" s="218"/>
      <c r="HSR2169" s="218"/>
      <c r="HSS2169" s="218"/>
      <c r="HST2169" s="218"/>
      <c r="HSU2169" s="218"/>
      <c r="HSV2169" s="218"/>
      <c r="HSW2169" s="218"/>
      <c r="HSX2169" s="218"/>
      <c r="HSY2169" s="218"/>
      <c r="HSZ2169" s="218"/>
      <c r="HTA2169" s="218"/>
      <c r="HTB2169" s="218"/>
      <c r="HTC2169" s="218"/>
      <c r="HTD2169" s="218"/>
      <c r="HTE2169" s="218"/>
      <c r="HTF2169" s="218"/>
      <c r="HTG2169" s="218"/>
      <c r="HTH2169" s="218"/>
      <c r="HTI2169" s="218"/>
      <c r="HTJ2169" s="218"/>
      <c r="HTK2169" s="218"/>
      <c r="HTL2169" s="218"/>
      <c r="HTM2169" s="218"/>
      <c r="HTN2169" s="218"/>
      <c r="HTO2169" s="218"/>
      <c r="HTP2169" s="218"/>
      <c r="HTQ2169" s="218"/>
      <c r="HTR2169" s="218"/>
      <c r="HTS2169" s="218"/>
      <c r="HTT2169" s="218"/>
      <c r="HTU2169" s="218"/>
      <c r="HTV2169" s="218"/>
      <c r="HTW2169" s="218"/>
      <c r="HTX2169" s="218"/>
      <c r="HTY2169" s="218"/>
      <c r="HTZ2169" s="218"/>
      <c r="HUA2169" s="218"/>
      <c r="HUB2169" s="218"/>
      <c r="HUC2169" s="218"/>
      <c r="HUD2169" s="218"/>
      <c r="HUE2169" s="218"/>
      <c r="HUF2169" s="218"/>
      <c r="HUG2169" s="218"/>
      <c r="HUH2169" s="218"/>
      <c r="HUI2169" s="218"/>
      <c r="HUJ2169" s="218"/>
      <c r="HUK2169" s="218"/>
      <c r="HUL2169" s="218"/>
      <c r="HUM2169" s="218"/>
      <c r="HUN2169" s="218"/>
      <c r="HUO2169" s="218"/>
      <c r="HUP2169" s="218"/>
      <c r="HUQ2169" s="218"/>
      <c r="HUR2169" s="218"/>
      <c r="HUS2169" s="218"/>
      <c r="HUT2169" s="218"/>
      <c r="HUU2169" s="218"/>
      <c r="HUV2169" s="218"/>
      <c r="HUW2169" s="218"/>
      <c r="HUX2169" s="218"/>
      <c r="HUY2169" s="218"/>
      <c r="HUZ2169" s="218"/>
      <c r="HVA2169" s="218"/>
      <c r="HVB2169" s="218"/>
      <c r="HVC2169" s="218"/>
      <c r="HVD2169" s="218"/>
      <c r="HVE2169" s="218"/>
      <c r="HVF2169" s="218"/>
      <c r="HVG2169" s="218"/>
      <c r="HVH2169" s="218"/>
      <c r="HVI2169" s="218"/>
      <c r="HVJ2169" s="218"/>
      <c r="HVK2169" s="218"/>
      <c r="HVL2169" s="218"/>
      <c r="HVM2169" s="218"/>
      <c r="HVN2169" s="218"/>
      <c r="HVO2169" s="218"/>
      <c r="HVP2169" s="218"/>
      <c r="HVQ2169" s="218"/>
      <c r="HVR2169" s="218"/>
      <c r="HVS2169" s="218"/>
      <c r="HVT2169" s="218"/>
      <c r="HVU2169" s="218"/>
      <c r="HVV2169" s="218"/>
      <c r="HVW2169" s="218"/>
      <c r="HVX2169" s="218"/>
      <c r="HVY2169" s="218"/>
      <c r="HVZ2169" s="218"/>
      <c r="HWA2169" s="218"/>
      <c r="HWB2169" s="218"/>
      <c r="HWC2169" s="218"/>
      <c r="HWD2169" s="218"/>
      <c r="HWE2169" s="218"/>
      <c r="HWF2169" s="218"/>
      <c r="HWG2169" s="218"/>
      <c r="HWH2169" s="218"/>
      <c r="HWI2169" s="218"/>
      <c r="HWJ2169" s="218"/>
      <c r="HWK2169" s="218"/>
      <c r="HWL2169" s="218"/>
      <c r="HWM2169" s="218"/>
      <c r="HWN2169" s="218"/>
      <c r="HWO2169" s="218"/>
      <c r="HWP2169" s="218"/>
      <c r="HWQ2169" s="218"/>
      <c r="HWR2169" s="218"/>
      <c r="HWS2169" s="218"/>
      <c r="HWT2169" s="218"/>
      <c r="HWU2169" s="218"/>
      <c r="HWV2169" s="218"/>
      <c r="HWW2169" s="218"/>
      <c r="HWX2169" s="218"/>
      <c r="HWY2169" s="218"/>
      <c r="HWZ2169" s="218"/>
      <c r="HXA2169" s="218"/>
      <c r="HXB2169" s="218"/>
      <c r="HXC2169" s="218"/>
      <c r="HXD2169" s="218"/>
      <c r="HXE2169" s="218"/>
      <c r="HXF2169" s="218"/>
      <c r="HXG2169" s="218"/>
      <c r="HXH2169" s="218"/>
      <c r="HXI2169" s="218"/>
      <c r="HXJ2169" s="218"/>
      <c r="HXK2169" s="218"/>
      <c r="HXL2169" s="218"/>
      <c r="HXM2169" s="218"/>
      <c r="HXN2169" s="218"/>
      <c r="HXO2169" s="218"/>
      <c r="HXP2169" s="218"/>
      <c r="HXQ2169" s="218"/>
      <c r="HXR2169" s="218"/>
      <c r="HXS2169" s="218"/>
      <c r="HXT2169" s="218"/>
      <c r="HXU2169" s="218"/>
      <c r="HXV2169" s="218"/>
      <c r="HXW2169" s="218"/>
      <c r="HXX2169" s="218"/>
      <c r="HXY2169" s="218"/>
      <c r="HXZ2169" s="218"/>
      <c r="HYA2169" s="218"/>
      <c r="HYB2169" s="218"/>
      <c r="HYC2169" s="218"/>
      <c r="HYD2169" s="218"/>
      <c r="HYE2169" s="218"/>
      <c r="HYF2169" s="218"/>
      <c r="HYG2169" s="218"/>
      <c r="HYH2169" s="218"/>
      <c r="HYI2169" s="218"/>
      <c r="HYJ2169" s="218"/>
      <c r="HYK2169" s="218"/>
      <c r="HYL2169" s="218"/>
      <c r="HYM2169" s="218"/>
      <c r="HYN2169" s="218"/>
      <c r="HYO2169" s="218"/>
      <c r="HYP2169" s="218"/>
      <c r="HYQ2169" s="218"/>
      <c r="HYR2169" s="218"/>
      <c r="HYS2169" s="218"/>
      <c r="HYT2169" s="218"/>
      <c r="HYU2169" s="218"/>
      <c r="HYV2169" s="218"/>
      <c r="HYW2169" s="218"/>
      <c r="HYX2169" s="218"/>
      <c r="HYY2169" s="218"/>
      <c r="HYZ2169" s="218"/>
      <c r="HZA2169" s="218"/>
      <c r="HZB2169" s="218"/>
      <c r="HZC2169" s="218"/>
      <c r="HZD2169" s="218"/>
      <c r="HZE2169" s="218"/>
      <c r="HZF2169" s="218"/>
      <c r="HZG2169" s="218"/>
      <c r="HZH2169" s="218"/>
      <c r="HZI2169" s="218"/>
      <c r="HZJ2169" s="218"/>
      <c r="HZK2169" s="218"/>
      <c r="HZL2169" s="218"/>
      <c r="HZM2169" s="218"/>
      <c r="HZN2169" s="218"/>
      <c r="HZO2169" s="218"/>
      <c r="HZP2169" s="218"/>
      <c r="HZQ2169" s="218"/>
      <c r="HZR2169" s="218"/>
      <c r="HZS2169" s="218"/>
      <c r="HZT2169" s="218"/>
      <c r="HZU2169" s="218"/>
      <c r="HZV2169" s="218"/>
      <c r="HZW2169" s="218"/>
      <c r="HZX2169" s="218"/>
      <c r="HZY2169" s="218"/>
      <c r="HZZ2169" s="218"/>
      <c r="IAA2169" s="218"/>
      <c r="IAB2169" s="218"/>
      <c r="IAC2169" s="218"/>
      <c r="IAD2169" s="218"/>
      <c r="IAE2169" s="218"/>
      <c r="IAF2169" s="218"/>
      <c r="IAG2169" s="218"/>
      <c r="IAH2169" s="218"/>
      <c r="IAI2169" s="218"/>
      <c r="IAJ2169" s="218"/>
      <c r="IAK2169" s="218"/>
      <c r="IAL2169" s="218"/>
      <c r="IAM2169" s="218"/>
      <c r="IAN2169" s="218"/>
      <c r="IAO2169" s="218"/>
      <c r="IAP2169" s="218"/>
      <c r="IAQ2169" s="218"/>
      <c r="IAR2169" s="218"/>
      <c r="IAS2169" s="218"/>
      <c r="IAT2169" s="218"/>
      <c r="IAU2169" s="218"/>
      <c r="IAV2169" s="218"/>
      <c r="IAW2169" s="218"/>
      <c r="IAX2169" s="218"/>
      <c r="IAY2169" s="218"/>
      <c r="IAZ2169" s="218"/>
      <c r="IBA2169" s="218"/>
      <c r="IBB2169" s="218"/>
      <c r="IBC2169" s="218"/>
      <c r="IBD2169" s="218"/>
      <c r="IBE2169" s="218"/>
      <c r="IBF2169" s="218"/>
      <c r="IBG2169" s="218"/>
      <c r="IBH2169" s="218"/>
      <c r="IBI2169" s="218"/>
      <c r="IBJ2169" s="218"/>
      <c r="IBK2169" s="218"/>
      <c r="IBL2169" s="218"/>
      <c r="IBM2169" s="218"/>
      <c r="IBN2169" s="218"/>
      <c r="IBO2169" s="218"/>
      <c r="IBP2169" s="218"/>
      <c r="IBQ2169" s="218"/>
      <c r="IBR2169" s="218"/>
      <c r="IBS2169" s="218"/>
      <c r="IBT2169" s="218"/>
      <c r="IBU2169" s="218"/>
      <c r="IBV2169" s="218"/>
      <c r="IBW2169" s="218"/>
      <c r="IBX2169" s="218"/>
      <c r="IBY2169" s="218"/>
      <c r="IBZ2169" s="218"/>
      <c r="ICA2169" s="218"/>
      <c r="ICB2169" s="218"/>
      <c r="ICC2169" s="218"/>
      <c r="ICD2169" s="218"/>
      <c r="ICE2169" s="218"/>
      <c r="ICF2169" s="218"/>
      <c r="ICG2169" s="218"/>
      <c r="ICH2169" s="218"/>
      <c r="ICI2169" s="218"/>
      <c r="ICJ2169" s="218"/>
      <c r="ICK2169" s="218"/>
      <c r="ICL2169" s="218"/>
      <c r="ICM2169" s="218"/>
      <c r="ICN2169" s="218"/>
      <c r="ICO2169" s="218"/>
      <c r="ICP2169" s="218"/>
      <c r="ICQ2169" s="218"/>
      <c r="ICR2169" s="218"/>
      <c r="ICS2169" s="218"/>
      <c r="ICT2169" s="218"/>
      <c r="ICU2169" s="218"/>
      <c r="ICV2169" s="218"/>
      <c r="ICW2169" s="218"/>
      <c r="ICX2169" s="218"/>
      <c r="ICY2169" s="218"/>
      <c r="ICZ2169" s="218"/>
      <c r="IDA2169" s="218"/>
      <c r="IDB2169" s="218"/>
      <c r="IDC2169" s="218"/>
      <c r="IDD2169" s="218"/>
      <c r="IDE2169" s="218"/>
      <c r="IDF2169" s="218"/>
      <c r="IDG2169" s="218"/>
      <c r="IDH2169" s="218"/>
      <c r="IDI2169" s="218"/>
      <c r="IDJ2169" s="218"/>
      <c r="IDK2169" s="218"/>
      <c r="IDL2169" s="218"/>
      <c r="IDM2169" s="218"/>
      <c r="IDN2169" s="218"/>
      <c r="IDO2169" s="218"/>
      <c r="IDP2169" s="218"/>
      <c r="IDQ2169" s="218"/>
      <c r="IDR2169" s="218"/>
      <c r="IDS2169" s="218"/>
      <c r="IDT2169" s="218"/>
      <c r="IDU2169" s="218"/>
      <c r="IDV2169" s="218"/>
      <c r="IDW2169" s="218"/>
      <c r="IDX2169" s="218"/>
      <c r="IDY2169" s="218"/>
      <c r="IDZ2169" s="218"/>
      <c r="IEA2169" s="218"/>
      <c r="IEB2169" s="218"/>
      <c r="IEC2169" s="218"/>
      <c r="IED2169" s="218"/>
      <c r="IEE2169" s="218"/>
      <c r="IEF2169" s="218"/>
      <c r="IEG2169" s="218"/>
      <c r="IEH2169" s="218"/>
      <c r="IEI2169" s="218"/>
      <c r="IEJ2169" s="218"/>
      <c r="IEK2169" s="218"/>
      <c r="IEL2169" s="218"/>
      <c r="IEM2169" s="218"/>
      <c r="IEN2169" s="218"/>
      <c r="IEO2169" s="218"/>
      <c r="IEP2169" s="218"/>
      <c r="IEQ2169" s="218"/>
      <c r="IER2169" s="218"/>
      <c r="IES2169" s="218"/>
      <c r="IET2169" s="218"/>
      <c r="IEU2169" s="218"/>
      <c r="IEV2169" s="218"/>
      <c r="IEW2169" s="218"/>
      <c r="IEX2169" s="218"/>
      <c r="IEY2169" s="218"/>
      <c r="IEZ2169" s="218"/>
      <c r="IFA2169" s="218"/>
      <c r="IFB2169" s="218"/>
      <c r="IFC2169" s="218"/>
      <c r="IFD2169" s="218"/>
      <c r="IFE2169" s="218"/>
      <c r="IFF2169" s="218"/>
      <c r="IFG2169" s="218"/>
      <c r="IFH2169" s="218"/>
      <c r="IFI2169" s="218"/>
      <c r="IFJ2169" s="218"/>
      <c r="IFK2169" s="218"/>
      <c r="IFL2169" s="218"/>
      <c r="IFM2169" s="218"/>
      <c r="IFN2169" s="218"/>
      <c r="IFO2169" s="218"/>
      <c r="IFP2169" s="218"/>
      <c r="IFQ2169" s="218"/>
      <c r="IFR2169" s="218"/>
      <c r="IFS2169" s="218"/>
      <c r="IFT2169" s="218"/>
      <c r="IFU2169" s="218"/>
      <c r="IFV2169" s="218"/>
      <c r="IFW2169" s="218"/>
      <c r="IFX2169" s="218"/>
      <c r="IFY2169" s="218"/>
      <c r="IFZ2169" s="218"/>
      <c r="IGA2169" s="218"/>
      <c r="IGB2169" s="218"/>
      <c r="IGC2169" s="218"/>
      <c r="IGD2169" s="218"/>
      <c r="IGE2169" s="218"/>
      <c r="IGF2169" s="218"/>
      <c r="IGG2169" s="218"/>
      <c r="IGH2169" s="218"/>
      <c r="IGI2169" s="218"/>
      <c r="IGJ2169" s="218"/>
      <c r="IGK2169" s="218"/>
      <c r="IGL2169" s="218"/>
      <c r="IGM2169" s="218"/>
      <c r="IGN2169" s="218"/>
      <c r="IGO2169" s="218"/>
      <c r="IGP2169" s="218"/>
      <c r="IGQ2169" s="218"/>
      <c r="IGR2169" s="218"/>
      <c r="IGS2169" s="218"/>
      <c r="IGT2169" s="218"/>
      <c r="IGU2169" s="218"/>
      <c r="IGV2169" s="218"/>
      <c r="IGW2169" s="218"/>
      <c r="IGX2169" s="218"/>
      <c r="IGY2169" s="218"/>
      <c r="IGZ2169" s="218"/>
      <c r="IHA2169" s="218"/>
      <c r="IHB2169" s="218"/>
      <c r="IHC2169" s="218"/>
      <c r="IHD2169" s="218"/>
      <c r="IHE2169" s="218"/>
      <c r="IHF2169" s="218"/>
      <c r="IHG2169" s="218"/>
      <c r="IHH2169" s="218"/>
      <c r="IHI2169" s="218"/>
      <c r="IHJ2169" s="218"/>
      <c r="IHK2169" s="218"/>
      <c r="IHL2169" s="218"/>
      <c r="IHM2169" s="218"/>
      <c r="IHN2169" s="218"/>
      <c r="IHO2169" s="218"/>
      <c r="IHP2169" s="218"/>
      <c r="IHQ2169" s="218"/>
      <c r="IHR2169" s="218"/>
      <c r="IHS2169" s="218"/>
      <c r="IHT2169" s="218"/>
      <c r="IHU2169" s="218"/>
      <c r="IHV2169" s="218"/>
      <c r="IHW2169" s="218"/>
      <c r="IHX2169" s="218"/>
      <c r="IHY2169" s="218"/>
      <c r="IHZ2169" s="218"/>
      <c r="IIA2169" s="218"/>
      <c r="IIB2169" s="218"/>
      <c r="IIC2169" s="218"/>
      <c r="IID2169" s="218"/>
      <c r="IIE2169" s="218"/>
      <c r="IIF2169" s="218"/>
      <c r="IIG2169" s="218"/>
      <c r="IIH2169" s="218"/>
      <c r="III2169" s="218"/>
      <c r="IIJ2169" s="218"/>
      <c r="IIK2169" s="218"/>
      <c r="IIL2169" s="218"/>
      <c r="IIM2169" s="218"/>
      <c r="IIN2169" s="218"/>
      <c r="IIO2169" s="218"/>
      <c r="IIP2169" s="218"/>
      <c r="IIQ2169" s="218"/>
      <c r="IIR2169" s="218"/>
      <c r="IIS2169" s="218"/>
      <c r="IIT2169" s="218"/>
      <c r="IIU2169" s="218"/>
      <c r="IIV2169" s="218"/>
      <c r="IIW2169" s="218"/>
      <c r="IIX2169" s="218"/>
      <c r="IIY2169" s="218"/>
      <c r="IIZ2169" s="218"/>
      <c r="IJA2169" s="218"/>
      <c r="IJB2169" s="218"/>
      <c r="IJC2169" s="218"/>
      <c r="IJD2169" s="218"/>
      <c r="IJE2169" s="218"/>
      <c r="IJF2169" s="218"/>
      <c r="IJG2169" s="218"/>
      <c r="IJH2169" s="218"/>
      <c r="IJI2169" s="218"/>
      <c r="IJJ2169" s="218"/>
      <c r="IJK2169" s="218"/>
      <c r="IJL2169" s="218"/>
      <c r="IJM2169" s="218"/>
      <c r="IJN2169" s="218"/>
      <c r="IJO2169" s="218"/>
      <c r="IJP2169" s="218"/>
      <c r="IJQ2169" s="218"/>
      <c r="IJR2169" s="218"/>
      <c r="IJS2169" s="218"/>
      <c r="IJT2169" s="218"/>
      <c r="IJU2169" s="218"/>
      <c r="IJV2169" s="218"/>
      <c r="IJW2169" s="218"/>
      <c r="IJX2169" s="218"/>
      <c r="IJY2169" s="218"/>
      <c r="IJZ2169" s="218"/>
      <c r="IKA2169" s="218"/>
      <c r="IKB2169" s="218"/>
      <c r="IKC2169" s="218"/>
      <c r="IKD2169" s="218"/>
      <c r="IKE2169" s="218"/>
      <c r="IKF2169" s="218"/>
      <c r="IKG2169" s="218"/>
      <c r="IKH2169" s="218"/>
      <c r="IKI2169" s="218"/>
      <c r="IKJ2169" s="218"/>
      <c r="IKK2169" s="218"/>
      <c r="IKL2169" s="218"/>
      <c r="IKM2169" s="218"/>
      <c r="IKN2169" s="218"/>
      <c r="IKO2169" s="218"/>
      <c r="IKP2169" s="218"/>
      <c r="IKQ2169" s="218"/>
      <c r="IKR2169" s="218"/>
      <c r="IKS2169" s="218"/>
      <c r="IKT2169" s="218"/>
      <c r="IKU2169" s="218"/>
      <c r="IKV2169" s="218"/>
      <c r="IKW2169" s="218"/>
      <c r="IKX2169" s="218"/>
      <c r="IKY2169" s="218"/>
      <c r="IKZ2169" s="218"/>
      <c r="ILA2169" s="218"/>
      <c r="ILB2169" s="218"/>
      <c r="ILC2169" s="218"/>
      <c r="ILD2169" s="218"/>
      <c r="ILE2169" s="218"/>
      <c r="ILF2169" s="218"/>
      <c r="ILG2169" s="218"/>
      <c r="ILH2169" s="218"/>
      <c r="ILI2169" s="218"/>
      <c r="ILJ2169" s="218"/>
      <c r="ILK2169" s="218"/>
      <c r="ILL2169" s="218"/>
      <c r="ILM2169" s="218"/>
      <c r="ILN2169" s="218"/>
      <c r="ILO2169" s="218"/>
      <c r="ILP2169" s="218"/>
      <c r="ILQ2169" s="218"/>
      <c r="ILR2169" s="218"/>
      <c r="ILS2169" s="218"/>
      <c r="ILT2169" s="218"/>
      <c r="ILU2169" s="218"/>
      <c r="ILV2169" s="218"/>
      <c r="ILW2169" s="218"/>
      <c r="ILX2169" s="218"/>
      <c r="ILY2169" s="218"/>
      <c r="ILZ2169" s="218"/>
      <c r="IMA2169" s="218"/>
      <c r="IMB2169" s="218"/>
      <c r="IMC2169" s="218"/>
      <c r="IMD2169" s="218"/>
      <c r="IME2169" s="218"/>
      <c r="IMF2169" s="218"/>
      <c r="IMG2169" s="218"/>
      <c r="IMH2169" s="218"/>
      <c r="IMI2169" s="218"/>
      <c r="IMJ2169" s="218"/>
      <c r="IMK2169" s="218"/>
      <c r="IML2169" s="218"/>
      <c r="IMM2169" s="218"/>
      <c r="IMN2169" s="218"/>
      <c r="IMO2169" s="218"/>
      <c r="IMP2169" s="218"/>
      <c r="IMQ2169" s="218"/>
      <c r="IMR2169" s="218"/>
      <c r="IMS2169" s="218"/>
      <c r="IMT2169" s="218"/>
      <c r="IMU2169" s="218"/>
      <c r="IMV2169" s="218"/>
      <c r="IMW2169" s="218"/>
      <c r="IMX2169" s="218"/>
      <c r="IMY2169" s="218"/>
      <c r="IMZ2169" s="218"/>
      <c r="INA2169" s="218"/>
      <c r="INB2169" s="218"/>
      <c r="INC2169" s="218"/>
      <c r="IND2169" s="218"/>
      <c r="INE2169" s="218"/>
      <c r="INF2169" s="218"/>
      <c r="ING2169" s="218"/>
      <c r="INH2169" s="218"/>
      <c r="INI2169" s="218"/>
      <c r="INJ2169" s="218"/>
      <c r="INK2169" s="218"/>
      <c r="INL2169" s="218"/>
      <c r="INM2169" s="218"/>
      <c r="INN2169" s="218"/>
      <c r="INO2169" s="218"/>
      <c r="INP2169" s="218"/>
      <c r="INQ2169" s="218"/>
      <c r="INR2169" s="218"/>
      <c r="INS2169" s="218"/>
      <c r="INT2169" s="218"/>
      <c r="INU2169" s="218"/>
      <c r="INV2169" s="218"/>
      <c r="INW2169" s="218"/>
      <c r="INX2169" s="218"/>
      <c r="INY2169" s="218"/>
      <c r="INZ2169" s="218"/>
      <c r="IOA2169" s="218"/>
      <c r="IOB2169" s="218"/>
      <c r="IOC2169" s="218"/>
      <c r="IOD2169" s="218"/>
      <c r="IOE2169" s="218"/>
      <c r="IOF2169" s="218"/>
      <c r="IOG2169" s="218"/>
      <c r="IOH2169" s="218"/>
      <c r="IOI2169" s="218"/>
      <c r="IOJ2169" s="218"/>
      <c r="IOK2169" s="218"/>
      <c r="IOL2169" s="218"/>
      <c r="IOM2169" s="218"/>
      <c r="ION2169" s="218"/>
      <c r="IOO2169" s="218"/>
      <c r="IOP2169" s="218"/>
      <c r="IOQ2169" s="218"/>
      <c r="IOR2169" s="218"/>
      <c r="IOS2169" s="218"/>
      <c r="IOT2169" s="218"/>
      <c r="IOU2169" s="218"/>
      <c r="IOV2169" s="218"/>
      <c r="IOW2169" s="218"/>
      <c r="IOX2169" s="218"/>
      <c r="IOY2169" s="218"/>
      <c r="IOZ2169" s="218"/>
      <c r="IPA2169" s="218"/>
      <c r="IPB2169" s="218"/>
      <c r="IPC2169" s="218"/>
      <c r="IPD2169" s="218"/>
      <c r="IPE2169" s="218"/>
      <c r="IPF2169" s="218"/>
      <c r="IPG2169" s="218"/>
      <c r="IPH2169" s="218"/>
      <c r="IPI2169" s="218"/>
      <c r="IPJ2169" s="218"/>
      <c r="IPK2169" s="218"/>
      <c r="IPL2169" s="218"/>
      <c r="IPM2169" s="218"/>
      <c r="IPN2169" s="218"/>
      <c r="IPO2169" s="218"/>
      <c r="IPP2169" s="218"/>
      <c r="IPQ2169" s="218"/>
      <c r="IPR2169" s="218"/>
      <c r="IPS2169" s="218"/>
      <c r="IPT2169" s="218"/>
      <c r="IPU2169" s="218"/>
      <c r="IPV2169" s="218"/>
      <c r="IPW2169" s="218"/>
      <c r="IPX2169" s="218"/>
      <c r="IPY2169" s="218"/>
      <c r="IPZ2169" s="218"/>
      <c r="IQA2169" s="218"/>
      <c r="IQB2169" s="218"/>
      <c r="IQC2169" s="218"/>
      <c r="IQD2169" s="218"/>
      <c r="IQE2169" s="218"/>
      <c r="IQF2169" s="218"/>
      <c r="IQG2169" s="218"/>
      <c r="IQH2169" s="218"/>
      <c r="IQI2169" s="218"/>
      <c r="IQJ2169" s="218"/>
      <c r="IQK2169" s="218"/>
      <c r="IQL2169" s="218"/>
      <c r="IQM2169" s="218"/>
      <c r="IQN2169" s="218"/>
      <c r="IQO2169" s="218"/>
      <c r="IQP2169" s="218"/>
      <c r="IQQ2169" s="218"/>
      <c r="IQR2169" s="218"/>
      <c r="IQS2169" s="218"/>
      <c r="IQT2169" s="218"/>
      <c r="IQU2169" s="218"/>
      <c r="IQV2169" s="218"/>
      <c r="IQW2169" s="218"/>
      <c r="IQX2169" s="218"/>
      <c r="IQY2169" s="218"/>
      <c r="IQZ2169" s="218"/>
      <c r="IRA2169" s="218"/>
      <c r="IRB2169" s="218"/>
      <c r="IRC2169" s="218"/>
      <c r="IRD2169" s="218"/>
      <c r="IRE2169" s="218"/>
      <c r="IRF2169" s="218"/>
      <c r="IRG2169" s="218"/>
      <c r="IRH2169" s="218"/>
      <c r="IRI2169" s="218"/>
      <c r="IRJ2169" s="218"/>
      <c r="IRK2169" s="218"/>
      <c r="IRL2169" s="218"/>
      <c r="IRM2169" s="218"/>
      <c r="IRN2169" s="218"/>
      <c r="IRO2169" s="218"/>
      <c r="IRP2169" s="218"/>
      <c r="IRQ2169" s="218"/>
      <c r="IRR2169" s="218"/>
      <c r="IRS2169" s="218"/>
      <c r="IRT2169" s="218"/>
      <c r="IRU2169" s="218"/>
      <c r="IRV2169" s="218"/>
      <c r="IRW2169" s="218"/>
      <c r="IRX2169" s="218"/>
      <c r="IRY2169" s="218"/>
      <c r="IRZ2169" s="218"/>
      <c r="ISA2169" s="218"/>
      <c r="ISB2169" s="218"/>
      <c r="ISC2169" s="218"/>
      <c r="ISD2169" s="218"/>
      <c r="ISE2169" s="218"/>
      <c r="ISF2169" s="218"/>
      <c r="ISG2169" s="218"/>
      <c r="ISH2169" s="218"/>
      <c r="ISI2169" s="218"/>
      <c r="ISJ2169" s="218"/>
      <c r="ISK2169" s="218"/>
      <c r="ISL2169" s="218"/>
      <c r="ISM2169" s="218"/>
      <c r="ISN2169" s="218"/>
      <c r="ISO2169" s="218"/>
      <c r="ISP2169" s="218"/>
      <c r="ISQ2169" s="218"/>
      <c r="ISR2169" s="218"/>
      <c r="ISS2169" s="218"/>
      <c r="IST2169" s="218"/>
      <c r="ISU2169" s="218"/>
      <c r="ISV2169" s="218"/>
      <c r="ISW2169" s="218"/>
      <c r="ISX2169" s="218"/>
      <c r="ISY2169" s="218"/>
      <c r="ISZ2169" s="218"/>
      <c r="ITA2169" s="218"/>
      <c r="ITB2169" s="218"/>
      <c r="ITC2169" s="218"/>
      <c r="ITD2169" s="218"/>
      <c r="ITE2169" s="218"/>
      <c r="ITF2169" s="218"/>
      <c r="ITG2169" s="218"/>
      <c r="ITH2169" s="218"/>
      <c r="ITI2169" s="218"/>
      <c r="ITJ2169" s="218"/>
      <c r="ITK2169" s="218"/>
      <c r="ITL2169" s="218"/>
      <c r="ITM2169" s="218"/>
      <c r="ITN2169" s="218"/>
      <c r="ITO2169" s="218"/>
      <c r="ITP2169" s="218"/>
      <c r="ITQ2169" s="218"/>
      <c r="ITR2169" s="218"/>
      <c r="ITS2169" s="218"/>
      <c r="ITT2169" s="218"/>
      <c r="ITU2169" s="218"/>
      <c r="ITV2169" s="218"/>
      <c r="ITW2169" s="218"/>
      <c r="ITX2169" s="218"/>
      <c r="ITY2169" s="218"/>
      <c r="ITZ2169" s="218"/>
      <c r="IUA2169" s="218"/>
      <c r="IUB2169" s="218"/>
      <c r="IUC2169" s="218"/>
      <c r="IUD2169" s="218"/>
      <c r="IUE2169" s="218"/>
      <c r="IUF2169" s="218"/>
      <c r="IUG2169" s="218"/>
      <c r="IUH2169" s="218"/>
      <c r="IUI2169" s="218"/>
      <c r="IUJ2169" s="218"/>
      <c r="IUK2169" s="218"/>
      <c r="IUL2169" s="218"/>
      <c r="IUM2169" s="218"/>
      <c r="IUN2169" s="218"/>
      <c r="IUO2169" s="218"/>
      <c r="IUP2169" s="218"/>
      <c r="IUQ2169" s="218"/>
      <c r="IUR2169" s="218"/>
      <c r="IUS2169" s="218"/>
      <c r="IUT2169" s="218"/>
      <c r="IUU2169" s="218"/>
      <c r="IUV2169" s="218"/>
      <c r="IUW2169" s="218"/>
      <c r="IUX2169" s="218"/>
      <c r="IUY2169" s="218"/>
      <c r="IUZ2169" s="218"/>
      <c r="IVA2169" s="218"/>
      <c r="IVB2169" s="218"/>
      <c r="IVC2169" s="218"/>
      <c r="IVD2169" s="218"/>
      <c r="IVE2169" s="218"/>
      <c r="IVF2169" s="218"/>
      <c r="IVG2169" s="218"/>
      <c r="IVH2169" s="218"/>
      <c r="IVI2169" s="218"/>
      <c r="IVJ2169" s="218"/>
      <c r="IVK2169" s="218"/>
      <c r="IVL2169" s="218"/>
      <c r="IVM2169" s="218"/>
      <c r="IVN2169" s="218"/>
      <c r="IVO2169" s="218"/>
      <c r="IVP2169" s="218"/>
      <c r="IVQ2169" s="218"/>
      <c r="IVR2169" s="218"/>
      <c r="IVS2169" s="218"/>
      <c r="IVT2169" s="218"/>
      <c r="IVU2169" s="218"/>
      <c r="IVV2169" s="218"/>
      <c r="IVW2169" s="218"/>
      <c r="IVX2169" s="218"/>
      <c r="IVY2169" s="218"/>
      <c r="IVZ2169" s="218"/>
      <c r="IWA2169" s="218"/>
      <c r="IWB2169" s="218"/>
      <c r="IWC2169" s="218"/>
      <c r="IWD2169" s="218"/>
      <c r="IWE2169" s="218"/>
      <c r="IWF2169" s="218"/>
      <c r="IWG2169" s="218"/>
      <c r="IWH2169" s="218"/>
      <c r="IWI2169" s="218"/>
      <c r="IWJ2169" s="218"/>
      <c r="IWK2169" s="218"/>
      <c r="IWL2169" s="218"/>
      <c r="IWM2169" s="218"/>
      <c r="IWN2169" s="218"/>
      <c r="IWO2169" s="218"/>
      <c r="IWP2169" s="218"/>
      <c r="IWQ2169" s="218"/>
      <c r="IWR2169" s="218"/>
      <c r="IWS2169" s="218"/>
      <c r="IWT2169" s="218"/>
      <c r="IWU2169" s="218"/>
      <c r="IWV2169" s="218"/>
      <c r="IWW2169" s="218"/>
      <c r="IWX2169" s="218"/>
      <c r="IWY2169" s="218"/>
      <c r="IWZ2169" s="218"/>
      <c r="IXA2169" s="218"/>
      <c r="IXB2169" s="218"/>
      <c r="IXC2169" s="218"/>
      <c r="IXD2169" s="218"/>
      <c r="IXE2169" s="218"/>
      <c r="IXF2169" s="218"/>
      <c r="IXG2169" s="218"/>
      <c r="IXH2169" s="218"/>
      <c r="IXI2169" s="218"/>
      <c r="IXJ2169" s="218"/>
      <c r="IXK2169" s="218"/>
      <c r="IXL2169" s="218"/>
      <c r="IXM2169" s="218"/>
      <c r="IXN2169" s="218"/>
      <c r="IXO2169" s="218"/>
      <c r="IXP2169" s="218"/>
      <c r="IXQ2169" s="218"/>
      <c r="IXR2169" s="218"/>
      <c r="IXS2169" s="218"/>
      <c r="IXT2169" s="218"/>
      <c r="IXU2169" s="218"/>
      <c r="IXV2169" s="218"/>
      <c r="IXW2169" s="218"/>
      <c r="IXX2169" s="218"/>
      <c r="IXY2169" s="218"/>
      <c r="IXZ2169" s="218"/>
      <c r="IYA2169" s="218"/>
      <c r="IYB2169" s="218"/>
      <c r="IYC2169" s="218"/>
      <c r="IYD2169" s="218"/>
      <c r="IYE2169" s="218"/>
      <c r="IYF2169" s="218"/>
      <c r="IYG2169" s="218"/>
      <c r="IYH2169" s="218"/>
      <c r="IYI2169" s="218"/>
      <c r="IYJ2169" s="218"/>
      <c r="IYK2169" s="218"/>
      <c r="IYL2169" s="218"/>
      <c r="IYM2169" s="218"/>
      <c r="IYN2169" s="218"/>
      <c r="IYO2169" s="218"/>
      <c r="IYP2169" s="218"/>
      <c r="IYQ2169" s="218"/>
      <c r="IYR2169" s="218"/>
      <c r="IYS2169" s="218"/>
      <c r="IYT2169" s="218"/>
      <c r="IYU2169" s="218"/>
      <c r="IYV2169" s="218"/>
      <c r="IYW2169" s="218"/>
      <c r="IYX2169" s="218"/>
      <c r="IYY2169" s="218"/>
      <c r="IYZ2169" s="218"/>
      <c r="IZA2169" s="218"/>
      <c r="IZB2169" s="218"/>
      <c r="IZC2169" s="218"/>
      <c r="IZD2169" s="218"/>
      <c r="IZE2169" s="218"/>
      <c r="IZF2169" s="218"/>
      <c r="IZG2169" s="218"/>
      <c r="IZH2169" s="218"/>
      <c r="IZI2169" s="218"/>
      <c r="IZJ2169" s="218"/>
      <c r="IZK2169" s="218"/>
      <c r="IZL2169" s="218"/>
      <c r="IZM2169" s="218"/>
      <c r="IZN2169" s="218"/>
      <c r="IZO2169" s="218"/>
      <c r="IZP2169" s="218"/>
      <c r="IZQ2169" s="218"/>
      <c r="IZR2169" s="218"/>
      <c r="IZS2169" s="218"/>
      <c r="IZT2169" s="218"/>
      <c r="IZU2169" s="218"/>
      <c r="IZV2169" s="218"/>
      <c r="IZW2169" s="218"/>
      <c r="IZX2169" s="218"/>
      <c r="IZY2169" s="218"/>
      <c r="IZZ2169" s="218"/>
      <c r="JAA2169" s="218"/>
      <c r="JAB2169" s="218"/>
      <c r="JAC2169" s="218"/>
      <c r="JAD2169" s="218"/>
      <c r="JAE2169" s="218"/>
      <c r="JAF2169" s="218"/>
      <c r="JAG2169" s="218"/>
      <c r="JAH2169" s="218"/>
      <c r="JAI2169" s="218"/>
      <c r="JAJ2169" s="218"/>
      <c r="JAK2169" s="218"/>
      <c r="JAL2169" s="218"/>
      <c r="JAM2169" s="218"/>
      <c r="JAN2169" s="218"/>
      <c r="JAO2169" s="218"/>
      <c r="JAP2169" s="218"/>
      <c r="JAQ2169" s="218"/>
      <c r="JAR2169" s="218"/>
      <c r="JAS2169" s="218"/>
      <c r="JAT2169" s="218"/>
      <c r="JAU2169" s="218"/>
      <c r="JAV2169" s="218"/>
      <c r="JAW2169" s="218"/>
      <c r="JAX2169" s="218"/>
      <c r="JAY2169" s="218"/>
      <c r="JAZ2169" s="218"/>
      <c r="JBA2169" s="218"/>
      <c r="JBB2169" s="218"/>
      <c r="JBC2169" s="218"/>
      <c r="JBD2169" s="218"/>
      <c r="JBE2169" s="218"/>
      <c r="JBF2169" s="218"/>
      <c r="JBG2169" s="218"/>
      <c r="JBH2169" s="218"/>
      <c r="JBI2169" s="218"/>
      <c r="JBJ2169" s="218"/>
      <c r="JBK2169" s="218"/>
      <c r="JBL2169" s="218"/>
      <c r="JBM2169" s="218"/>
      <c r="JBN2169" s="218"/>
      <c r="JBO2169" s="218"/>
      <c r="JBP2169" s="218"/>
      <c r="JBQ2169" s="218"/>
      <c r="JBR2169" s="218"/>
      <c r="JBS2169" s="218"/>
      <c r="JBT2169" s="218"/>
      <c r="JBU2169" s="218"/>
      <c r="JBV2169" s="218"/>
      <c r="JBW2169" s="218"/>
      <c r="JBX2169" s="218"/>
      <c r="JBY2169" s="218"/>
      <c r="JBZ2169" s="218"/>
      <c r="JCA2169" s="218"/>
      <c r="JCB2169" s="218"/>
      <c r="JCC2169" s="218"/>
      <c r="JCD2169" s="218"/>
      <c r="JCE2169" s="218"/>
      <c r="JCF2169" s="218"/>
      <c r="JCG2169" s="218"/>
      <c r="JCH2169" s="218"/>
      <c r="JCI2169" s="218"/>
      <c r="JCJ2169" s="218"/>
      <c r="JCK2169" s="218"/>
      <c r="JCL2169" s="218"/>
      <c r="JCM2169" s="218"/>
      <c r="JCN2169" s="218"/>
      <c r="JCO2169" s="218"/>
      <c r="JCP2169" s="218"/>
      <c r="JCQ2169" s="218"/>
      <c r="JCR2169" s="218"/>
      <c r="JCS2169" s="218"/>
      <c r="JCT2169" s="218"/>
      <c r="JCU2169" s="218"/>
      <c r="JCV2169" s="218"/>
      <c r="JCW2169" s="218"/>
      <c r="JCX2169" s="218"/>
      <c r="JCY2169" s="218"/>
      <c r="JCZ2169" s="218"/>
      <c r="JDA2169" s="218"/>
      <c r="JDB2169" s="218"/>
      <c r="JDC2169" s="218"/>
      <c r="JDD2169" s="218"/>
      <c r="JDE2169" s="218"/>
      <c r="JDF2169" s="218"/>
      <c r="JDG2169" s="218"/>
      <c r="JDH2169" s="218"/>
      <c r="JDI2169" s="218"/>
      <c r="JDJ2169" s="218"/>
      <c r="JDK2169" s="218"/>
      <c r="JDL2169" s="218"/>
      <c r="JDM2169" s="218"/>
      <c r="JDN2169" s="218"/>
      <c r="JDO2169" s="218"/>
      <c r="JDP2169" s="218"/>
      <c r="JDQ2169" s="218"/>
      <c r="JDR2169" s="218"/>
      <c r="JDS2169" s="218"/>
      <c r="JDT2169" s="218"/>
      <c r="JDU2169" s="218"/>
      <c r="JDV2169" s="218"/>
      <c r="JDW2169" s="218"/>
      <c r="JDX2169" s="218"/>
      <c r="JDY2169" s="218"/>
      <c r="JDZ2169" s="218"/>
      <c r="JEA2169" s="218"/>
      <c r="JEB2169" s="218"/>
      <c r="JEC2169" s="218"/>
      <c r="JED2169" s="218"/>
      <c r="JEE2169" s="218"/>
      <c r="JEF2169" s="218"/>
      <c r="JEG2169" s="218"/>
      <c r="JEH2169" s="218"/>
      <c r="JEI2169" s="218"/>
      <c r="JEJ2169" s="218"/>
      <c r="JEK2169" s="218"/>
      <c r="JEL2169" s="218"/>
      <c r="JEM2169" s="218"/>
      <c r="JEN2169" s="218"/>
      <c r="JEO2169" s="218"/>
      <c r="JEP2169" s="218"/>
      <c r="JEQ2169" s="218"/>
      <c r="JER2169" s="218"/>
      <c r="JES2169" s="218"/>
      <c r="JET2169" s="218"/>
      <c r="JEU2169" s="218"/>
      <c r="JEV2169" s="218"/>
      <c r="JEW2169" s="218"/>
      <c r="JEX2169" s="218"/>
      <c r="JEY2169" s="218"/>
      <c r="JEZ2169" s="218"/>
      <c r="JFA2169" s="218"/>
      <c r="JFB2169" s="218"/>
      <c r="JFC2169" s="218"/>
      <c r="JFD2169" s="218"/>
      <c r="JFE2169" s="218"/>
      <c r="JFF2169" s="218"/>
      <c r="JFG2169" s="218"/>
      <c r="JFH2169" s="218"/>
      <c r="JFI2169" s="218"/>
      <c r="JFJ2169" s="218"/>
      <c r="JFK2169" s="218"/>
      <c r="JFL2169" s="218"/>
      <c r="JFM2169" s="218"/>
      <c r="JFN2169" s="218"/>
      <c r="JFO2169" s="218"/>
      <c r="JFP2169" s="218"/>
      <c r="JFQ2169" s="218"/>
      <c r="JFR2169" s="218"/>
      <c r="JFS2169" s="218"/>
      <c r="JFT2169" s="218"/>
      <c r="JFU2169" s="218"/>
      <c r="JFV2169" s="218"/>
      <c r="JFW2169" s="218"/>
      <c r="JFX2169" s="218"/>
      <c r="JFY2169" s="218"/>
      <c r="JFZ2169" s="218"/>
      <c r="JGA2169" s="218"/>
      <c r="JGB2169" s="218"/>
      <c r="JGC2169" s="218"/>
      <c r="JGD2169" s="218"/>
      <c r="JGE2169" s="218"/>
      <c r="JGF2169" s="218"/>
      <c r="JGG2169" s="218"/>
      <c r="JGH2169" s="218"/>
      <c r="JGI2169" s="218"/>
      <c r="JGJ2169" s="218"/>
      <c r="JGK2169" s="218"/>
      <c r="JGL2169" s="218"/>
      <c r="JGM2169" s="218"/>
      <c r="JGN2169" s="218"/>
      <c r="JGO2169" s="218"/>
      <c r="JGP2169" s="218"/>
      <c r="JGQ2169" s="218"/>
      <c r="JGR2169" s="218"/>
      <c r="JGS2169" s="218"/>
      <c r="JGT2169" s="218"/>
      <c r="JGU2169" s="218"/>
      <c r="JGV2169" s="218"/>
      <c r="JGW2169" s="218"/>
      <c r="JGX2169" s="218"/>
      <c r="JGY2169" s="218"/>
      <c r="JGZ2169" s="218"/>
      <c r="JHA2169" s="218"/>
      <c r="JHB2169" s="218"/>
      <c r="JHC2169" s="218"/>
      <c r="JHD2169" s="218"/>
      <c r="JHE2169" s="218"/>
      <c r="JHF2169" s="218"/>
      <c r="JHG2169" s="218"/>
      <c r="JHH2169" s="218"/>
      <c r="JHI2169" s="218"/>
      <c r="JHJ2169" s="218"/>
      <c r="JHK2169" s="218"/>
      <c r="JHL2169" s="218"/>
      <c r="JHM2169" s="218"/>
      <c r="JHN2169" s="218"/>
      <c r="JHO2169" s="218"/>
      <c r="JHP2169" s="218"/>
      <c r="JHQ2169" s="218"/>
      <c r="JHR2169" s="218"/>
      <c r="JHS2169" s="218"/>
      <c r="JHT2169" s="218"/>
      <c r="JHU2169" s="218"/>
      <c r="JHV2169" s="218"/>
      <c r="JHW2169" s="218"/>
      <c r="JHX2169" s="218"/>
      <c r="JHY2169" s="218"/>
      <c r="JHZ2169" s="218"/>
      <c r="JIA2169" s="218"/>
      <c r="JIB2169" s="218"/>
      <c r="JIC2169" s="218"/>
      <c r="JID2169" s="218"/>
      <c r="JIE2169" s="218"/>
      <c r="JIF2169" s="218"/>
      <c r="JIG2169" s="218"/>
      <c r="JIH2169" s="218"/>
      <c r="JII2169" s="218"/>
      <c r="JIJ2169" s="218"/>
      <c r="JIK2169" s="218"/>
      <c r="JIL2169" s="218"/>
      <c r="JIM2169" s="218"/>
      <c r="JIN2169" s="218"/>
      <c r="JIO2169" s="218"/>
      <c r="JIP2169" s="218"/>
      <c r="JIQ2169" s="218"/>
      <c r="JIR2169" s="218"/>
      <c r="JIS2169" s="218"/>
      <c r="JIT2169" s="218"/>
      <c r="JIU2169" s="218"/>
      <c r="JIV2169" s="218"/>
      <c r="JIW2169" s="218"/>
      <c r="JIX2169" s="218"/>
      <c r="JIY2169" s="218"/>
      <c r="JIZ2169" s="218"/>
      <c r="JJA2169" s="218"/>
      <c r="JJB2169" s="218"/>
      <c r="JJC2169" s="218"/>
      <c r="JJD2169" s="218"/>
      <c r="JJE2169" s="218"/>
      <c r="JJF2169" s="218"/>
      <c r="JJG2169" s="218"/>
      <c r="JJH2169" s="218"/>
      <c r="JJI2169" s="218"/>
      <c r="JJJ2169" s="218"/>
      <c r="JJK2169" s="218"/>
      <c r="JJL2169" s="218"/>
      <c r="JJM2169" s="218"/>
      <c r="JJN2169" s="218"/>
      <c r="JJO2169" s="218"/>
      <c r="JJP2169" s="218"/>
      <c r="JJQ2169" s="218"/>
      <c r="JJR2169" s="218"/>
      <c r="JJS2169" s="218"/>
      <c r="JJT2169" s="218"/>
      <c r="JJU2169" s="218"/>
      <c r="JJV2169" s="218"/>
      <c r="JJW2169" s="218"/>
      <c r="JJX2169" s="218"/>
      <c r="JJY2169" s="218"/>
      <c r="JJZ2169" s="218"/>
      <c r="JKA2169" s="218"/>
      <c r="JKB2169" s="218"/>
      <c r="JKC2169" s="218"/>
      <c r="JKD2169" s="218"/>
      <c r="JKE2169" s="218"/>
      <c r="JKF2169" s="218"/>
      <c r="JKG2169" s="218"/>
      <c r="JKH2169" s="218"/>
      <c r="JKI2169" s="218"/>
      <c r="JKJ2169" s="218"/>
      <c r="JKK2169" s="218"/>
      <c r="JKL2169" s="218"/>
      <c r="JKM2169" s="218"/>
      <c r="JKN2169" s="218"/>
      <c r="JKO2169" s="218"/>
      <c r="JKP2169" s="218"/>
      <c r="JKQ2169" s="218"/>
      <c r="JKR2169" s="218"/>
      <c r="JKS2169" s="218"/>
      <c r="JKT2169" s="218"/>
      <c r="JKU2169" s="218"/>
      <c r="JKV2169" s="218"/>
      <c r="JKW2169" s="218"/>
      <c r="JKX2169" s="218"/>
      <c r="JKY2169" s="218"/>
      <c r="JKZ2169" s="218"/>
      <c r="JLA2169" s="218"/>
      <c r="JLB2169" s="218"/>
      <c r="JLC2169" s="218"/>
      <c r="JLD2169" s="218"/>
      <c r="JLE2169" s="218"/>
      <c r="JLF2169" s="218"/>
      <c r="JLG2169" s="218"/>
      <c r="JLH2169" s="218"/>
      <c r="JLI2169" s="218"/>
      <c r="JLJ2169" s="218"/>
      <c r="JLK2169" s="218"/>
      <c r="JLL2169" s="218"/>
      <c r="JLM2169" s="218"/>
      <c r="JLN2169" s="218"/>
      <c r="JLO2169" s="218"/>
      <c r="JLP2169" s="218"/>
      <c r="JLQ2169" s="218"/>
      <c r="JLR2169" s="218"/>
      <c r="JLS2169" s="218"/>
      <c r="JLT2169" s="218"/>
      <c r="JLU2169" s="218"/>
      <c r="JLV2169" s="218"/>
      <c r="JLW2169" s="218"/>
      <c r="JLX2169" s="218"/>
      <c r="JLY2169" s="218"/>
      <c r="JLZ2169" s="218"/>
      <c r="JMA2169" s="218"/>
      <c r="JMB2169" s="218"/>
      <c r="JMC2169" s="218"/>
      <c r="JMD2169" s="218"/>
      <c r="JME2169" s="218"/>
      <c r="JMF2169" s="218"/>
      <c r="JMG2169" s="218"/>
      <c r="JMH2169" s="218"/>
      <c r="JMI2169" s="218"/>
      <c r="JMJ2169" s="218"/>
      <c r="JMK2169" s="218"/>
      <c r="JML2169" s="218"/>
      <c r="JMM2169" s="218"/>
      <c r="JMN2169" s="218"/>
      <c r="JMO2169" s="218"/>
      <c r="JMP2169" s="218"/>
      <c r="JMQ2169" s="218"/>
      <c r="JMR2169" s="218"/>
      <c r="JMS2169" s="218"/>
      <c r="JMT2169" s="218"/>
      <c r="JMU2169" s="218"/>
      <c r="JMV2169" s="218"/>
      <c r="JMW2169" s="218"/>
      <c r="JMX2169" s="218"/>
      <c r="JMY2169" s="218"/>
      <c r="JMZ2169" s="218"/>
      <c r="JNA2169" s="218"/>
      <c r="JNB2169" s="218"/>
      <c r="JNC2169" s="218"/>
      <c r="JND2169" s="218"/>
      <c r="JNE2169" s="218"/>
      <c r="JNF2169" s="218"/>
      <c r="JNG2169" s="218"/>
      <c r="JNH2169" s="218"/>
      <c r="JNI2169" s="218"/>
      <c r="JNJ2169" s="218"/>
      <c r="JNK2169" s="218"/>
      <c r="JNL2169" s="218"/>
      <c r="JNM2169" s="218"/>
      <c r="JNN2169" s="218"/>
      <c r="JNO2169" s="218"/>
      <c r="JNP2169" s="218"/>
      <c r="JNQ2169" s="218"/>
      <c r="JNR2169" s="218"/>
      <c r="JNS2169" s="218"/>
      <c r="JNT2169" s="218"/>
      <c r="JNU2169" s="218"/>
      <c r="JNV2169" s="218"/>
      <c r="JNW2169" s="218"/>
      <c r="JNX2169" s="218"/>
      <c r="JNY2169" s="218"/>
      <c r="JNZ2169" s="218"/>
      <c r="JOA2169" s="218"/>
      <c r="JOB2169" s="218"/>
      <c r="JOC2169" s="218"/>
      <c r="JOD2169" s="218"/>
      <c r="JOE2169" s="218"/>
      <c r="JOF2169" s="218"/>
      <c r="JOG2169" s="218"/>
      <c r="JOH2169" s="218"/>
      <c r="JOI2169" s="218"/>
      <c r="JOJ2169" s="218"/>
      <c r="JOK2169" s="218"/>
      <c r="JOL2169" s="218"/>
      <c r="JOM2169" s="218"/>
      <c r="JON2169" s="218"/>
      <c r="JOO2169" s="218"/>
      <c r="JOP2169" s="218"/>
      <c r="JOQ2169" s="218"/>
      <c r="JOR2169" s="218"/>
      <c r="JOS2169" s="218"/>
      <c r="JOT2169" s="218"/>
      <c r="JOU2169" s="218"/>
      <c r="JOV2169" s="218"/>
      <c r="JOW2169" s="218"/>
      <c r="JOX2169" s="218"/>
      <c r="JOY2169" s="218"/>
      <c r="JOZ2169" s="218"/>
      <c r="JPA2169" s="218"/>
      <c r="JPB2169" s="218"/>
      <c r="JPC2169" s="218"/>
      <c r="JPD2169" s="218"/>
      <c r="JPE2169" s="218"/>
      <c r="JPF2169" s="218"/>
      <c r="JPG2169" s="218"/>
      <c r="JPH2169" s="218"/>
      <c r="JPI2169" s="218"/>
      <c r="JPJ2169" s="218"/>
      <c r="JPK2169" s="218"/>
      <c r="JPL2169" s="218"/>
      <c r="JPM2169" s="218"/>
      <c r="JPN2169" s="218"/>
      <c r="JPO2169" s="218"/>
      <c r="JPP2169" s="218"/>
      <c r="JPQ2169" s="218"/>
      <c r="JPR2169" s="218"/>
      <c r="JPS2169" s="218"/>
      <c r="JPT2169" s="218"/>
      <c r="JPU2169" s="218"/>
      <c r="JPV2169" s="218"/>
      <c r="JPW2169" s="218"/>
      <c r="JPX2169" s="218"/>
      <c r="JPY2169" s="218"/>
      <c r="JPZ2169" s="218"/>
      <c r="JQA2169" s="218"/>
      <c r="JQB2169" s="218"/>
      <c r="JQC2169" s="218"/>
      <c r="JQD2169" s="218"/>
      <c r="JQE2169" s="218"/>
      <c r="JQF2169" s="218"/>
      <c r="JQG2169" s="218"/>
      <c r="JQH2169" s="218"/>
      <c r="JQI2169" s="218"/>
      <c r="JQJ2169" s="218"/>
      <c r="JQK2169" s="218"/>
      <c r="JQL2169" s="218"/>
      <c r="JQM2169" s="218"/>
      <c r="JQN2169" s="218"/>
      <c r="JQO2169" s="218"/>
      <c r="JQP2169" s="218"/>
      <c r="JQQ2169" s="218"/>
      <c r="JQR2169" s="218"/>
      <c r="JQS2169" s="218"/>
      <c r="JQT2169" s="218"/>
      <c r="JQU2169" s="218"/>
      <c r="JQV2169" s="218"/>
      <c r="JQW2169" s="218"/>
      <c r="JQX2169" s="218"/>
      <c r="JQY2169" s="218"/>
      <c r="JQZ2169" s="218"/>
      <c r="JRA2169" s="218"/>
      <c r="JRB2169" s="218"/>
      <c r="JRC2169" s="218"/>
      <c r="JRD2169" s="218"/>
      <c r="JRE2169" s="218"/>
      <c r="JRF2169" s="218"/>
      <c r="JRG2169" s="218"/>
      <c r="JRH2169" s="218"/>
      <c r="JRI2169" s="218"/>
      <c r="JRJ2169" s="218"/>
      <c r="JRK2169" s="218"/>
      <c r="JRL2169" s="218"/>
      <c r="JRM2169" s="218"/>
      <c r="JRN2169" s="218"/>
      <c r="JRO2169" s="218"/>
      <c r="JRP2169" s="218"/>
      <c r="JRQ2169" s="218"/>
      <c r="JRR2169" s="218"/>
      <c r="JRS2169" s="218"/>
      <c r="JRT2169" s="218"/>
      <c r="JRU2169" s="218"/>
      <c r="JRV2169" s="218"/>
      <c r="JRW2169" s="218"/>
      <c r="JRX2169" s="218"/>
      <c r="JRY2169" s="218"/>
      <c r="JRZ2169" s="218"/>
      <c r="JSA2169" s="218"/>
      <c r="JSB2169" s="218"/>
      <c r="JSC2169" s="218"/>
      <c r="JSD2169" s="218"/>
      <c r="JSE2169" s="218"/>
      <c r="JSF2169" s="218"/>
      <c r="JSG2169" s="218"/>
      <c r="JSH2169" s="218"/>
      <c r="JSI2169" s="218"/>
      <c r="JSJ2169" s="218"/>
      <c r="JSK2169" s="218"/>
      <c r="JSL2169" s="218"/>
      <c r="JSM2169" s="218"/>
      <c r="JSN2169" s="218"/>
      <c r="JSO2169" s="218"/>
      <c r="JSP2169" s="218"/>
      <c r="JSQ2169" s="218"/>
      <c r="JSR2169" s="218"/>
      <c r="JSS2169" s="218"/>
      <c r="JST2169" s="218"/>
      <c r="JSU2169" s="218"/>
      <c r="JSV2169" s="218"/>
      <c r="JSW2169" s="218"/>
      <c r="JSX2169" s="218"/>
      <c r="JSY2169" s="218"/>
      <c r="JSZ2169" s="218"/>
      <c r="JTA2169" s="218"/>
      <c r="JTB2169" s="218"/>
      <c r="JTC2169" s="218"/>
      <c r="JTD2169" s="218"/>
      <c r="JTE2169" s="218"/>
      <c r="JTF2169" s="218"/>
      <c r="JTG2169" s="218"/>
      <c r="JTH2169" s="218"/>
      <c r="JTI2169" s="218"/>
      <c r="JTJ2169" s="218"/>
      <c r="JTK2169" s="218"/>
      <c r="JTL2169" s="218"/>
      <c r="JTM2169" s="218"/>
      <c r="JTN2169" s="218"/>
      <c r="JTO2169" s="218"/>
      <c r="JTP2169" s="218"/>
      <c r="JTQ2169" s="218"/>
      <c r="JTR2169" s="218"/>
      <c r="JTS2169" s="218"/>
      <c r="JTT2169" s="218"/>
      <c r="JTU2169" s="218"/>
      <c r="JTV2169" s="218"/>
      <c r="JTW2169" s="218"/>
      <c r="JTX2169" s="218"/>
      <c r="JTY2169" s="218"/>
      <c r="JTZ2169" s="218"/>
      <c r="JUA2169" s="218"/>
      <c r="JUB2169" s="218"/>
      <c r="JUC2169" s="218"/>
      <c r="JUD2169" s="218"/>
      <c r="JUE2169" s="218"/>
      <c r="JUF2169" s="218"/>
      <c r="JUG2169" s="218"/>
      <c r="JUH2169" s="218"/>
      <c r="JUI2169" s="218"/>
      <c r="JUJ2169" s="218"/>
      <c r="JUK2169" s="218"/>
      <c r="JUL2169" s="218"/>
      <c r="JUM2169" s="218"/>
      <c r="JUN2169" s="218"/>
      <c r="JUO2169" s="218"/>
      <c r="JUP2169" s="218"/>
      <c r="JUQ2169" s="218"/>
      <c r="JUR2169" s="218"/>
      <c r="JUS2169" s="218"/>
      <c r="JUT2169" s="218"/>
      <c r="JUU2169" s="218"/>
      <c r="JUV2169" s="218"/>
      <c r="JUW2169" s="218"/>
      <c r="JUX2169" s="218"/>
      <c r="JUY2169" s="218"/>
      <c r="JUZ2169" s="218"/>
      <c r="JVA2169" s="218"/>
      <c r="JVB2169" s="218"/>
      <c r="JVC2169" s="218"/>
      <c r="JVD2169" s="218"/>
      <c r="JVE2169" s="218"/>
      <c r="JVF2169" s="218"/>
      <c r="JVG2169" s="218"/>
      <c r="JVH2169" s="218"/>
      <c r="JVI2169" s="218"/>
      <c r="JVJ2169" s="218"/>
      <c r="JVK2169" s="218"/>
      <c r="JVL2169" s="218"/>
      <c r="JVM2169" s="218"/>
      <c r="JVN2169" s="218"/>
      <c r="JVO2169" s="218"/>
      <c r="JVP2169" s="218"/>
      <c r="JVQ2169" s="218"/>
      <c r="JVR2169" s="218"/>
      <c r="JVS2169" s="218"/>
      <c r="JVT2169" s="218"/>
      <c r="JVU2169" s="218"/>
      <c r="JVV2169" s="218"/>
      <c r="JVW2169" s="218"/>
      <c r="JVX2169" s="218"/>
      <c r="JVY2169" s="218"/>
      <c r="JVZ2169" s="218"/>
      <c r="JWA2169" s="218"/>
      <c r="JWB2169" s="218"/>
      <c r="JWC2169" s="218"/>
      <c r="JWD2169" s="218"/>
      <c r="JWE2169" s="218"/>
      <c r="JWF2169" s="218"/>
      <c r="JWG2169" s="218"/>
      <c r="JWH2169" s="218"/>
      <c r="JWI2169" s="218"/>
      <c r="JWJ2169" s="218"/>
      <c r="JWK2169" s="218"/>
      <c r="JWL2169" s="218"/>
      <c r="JWM2169" s="218"/>
      <c r="JWN2169" s="218"/>
      <c r="JWO2169" s="218"/>
      <c r="JWP2169" s="218"/>
      <c r="JWQ2169" s="218"/>
      <c r="JWR2169" s="218"/>
      <c r="JWS2169" s="218"/>
      <c r="JWT2169" s="218"/>
      <c r="JWU2169" s="218"/>
      <c r="JWV2169" s="218"/>
      <c r="JWW2169" s="218"/>
      <c r="JWX2169" s="218"/>
      <c r="JWY2169" s="218"/>
      <c r="JWZ2169" s="218"/>
      <c r="JXA2169" s="218"/>
      <c r="JXB2169" s="218"/>
      <c r="JXC2169" s="218"/>
      <c r="JXD2169" s="218"/>
      <c r="JXE2169" s="218"/>
      <c r="JXF2169" s="218"/>
      <c r="JXG2169" s="218"/>
      <c r="JXH2169" s="218"/>
      <c r="JXI2169" s="218"/>
      <c r="JXJ2169" s="218"/>
      <c r="JXK2169" s="218"/>
      <c r="JXL2169" s="218"/>
      <c r="JXM2169" s="218"/>
      <c r="JXN2169" s="218"/>
      <c r="JXO2169" s="218"/>
      <c r="JXP2169" s="218"/>
      <c r="JXQ2169" s="218"/>
      <c r="JXR2169" s="218"/>
      <c r="JXS2169" s="218"/>
      <c r="JXT2169" s="218"/>
      <c r="JXU2169" s="218"/>
      <c r="JXV2169" s="218"/>
      <c r="JXW2169" s="218"/>
      <c r="JXX2169" s="218"/>
      <c r="JXY2169" s="218"/>
      <c r="JXZ2169" s="218"/>
      <c r="JYA2169" s="218"/>
      <c r="JYB2169" s="218"/>
      <c r="JYC2169" s="218"/>
      <c r="JYD2169" s="218"/>
      <c r="JYE2169" s="218"/>
      <c r="JYF2169" s="218"/>
      <c r="JYG2169" s="218"/>
      <c r="JYH2169" s="218"/>
      <c r="JYI2169" s="218"/>
      <c r="JYJ2169" s="218"/>
      <c r="JYK2169" s="218"/>
      <c r="JYL2169" s="218"/>
      <c r="JYM2169" s="218"/>
      <c r="JYN2169" s="218"/>
      <c r="JYO2169" s="218"/>
      <c r="JYP2169" s="218"/>
      <c r="JYQ2169" s="218"/>
      <c r="JYR2169" s="218"/>
      <c r="JYS2169" s="218"/>
      <c r="JYT2169" s="218"/>
      <c r="JYU2169" s="218"/>
      <c r="JYV2169" s="218"/>
      <c r="JYW2169" s="218"/>
      <c r="JYX2169" s="218"/>
      <c r="JYY2169" s="218"/>
      <c r="JYZ2169" s="218"/>
      <c r="JZA2169" s="218"/>
      <c r="JZB2169" s="218"/>
      <c r="JZC2169" s="218"/>
      <c r="JZD2169" s="218"/>
      <c r="JZE2169" s="218"/>
      <c r="JZF2169" s="218"/>
      <c r="JZG2169" s="218"/>
      <c r="JZH2169" s="218"/>
      <c r="JZI2169" s="218"/>
      <c r="JZJ2169" s="218"/>
      <c r="JZK2169" s="218"/>
      <c r="JZL2169" s="218"/>
      <c r="JZM2169" s="218"/>
      <c r="JZN2169" s="218"/>
      <c r="JZO2169" s="218"/>
      <c r="JZP2169" s="218"/>
      <c r="JZQ2169" s="218"/>
      <c r="JZR2169" s="218"/>
      <c r="JZS2169" s="218"/>
      <c r="JZT2169" s="218"/>
      <c r="JZU2169" s="218"/>
      <c r="JZV2169" s="218"/>
      <c r="JZW2169" s="218"/>
      <c r="JZX2169" s="218"/>
      <c r="JZY2169" s="218"/>
      <c r="JZZ2169" s="218"/>
      <c r="KAA2169" s="218"/>
      <c r="KAB2169" s="218"/>
      <c r="KAC2169" s="218"/>
      <c r="KAD2169" s="218"/>
      <c r="KAE2169" s="218"/>
      <c r="KAF2169" s="218"/>
      <c r="KAG2169" s="218"/>
      <c r="KAH2169" s="218"/>
      <c r="KAI2169" s="218"/>
      <c r="KAJ2169" s="218"/>
      <c r="KAK2169" s="218"/>
      <c r="KAL2169" s="218"/>
      <c r="KAM2169" s="218"/>
      <c r="KAN2169" s="218"/>
      <c r="KAO2169" s="218"/>
      <c r="KAP2169" s="218"/>
      <c r="KAQ2169" s="218"/>
      <c r="KAR2169" s="218"/>
      <c r="KAS2169" s="218"/>
      <c r="KAT2169" s="218"/>
      <c r="KAU2169" s="218"/>
      <c r="KAV2169" s="218"/>
      <c r="KAW2169" s="218"/>
      <c r="KAX2169" s="218"/>
      <c r="KAY2169" s="218"/>
      <c r="KAZ2169" s="218"/>
      <c r="KBA2169" s="218"/>
      <c r="KBB2169" s="218"/>
      <c r="KBC2169" s="218"/>
      <c r="KBD2169" s="218"/>
      <c r="KBE2169" s="218"/>
      <c r="KBF2169" s="218"/>
      <c r="KBG2169" s="218"/>
      <c r="KBH2169" s="218"/>
      <c r="KBI2169" s="218"/>
      <c r="KBJ2169" s="218"/>
      <c r="KBK2169" s="218"/>
      <c r="KBL2169" s="218"/>
      <c r="KBM2169" s="218"/>
      <c r="KBN2169" s="218"/>
      <c r="KBO2169" s="218"/>
      <c r="KBP2169" s="218"/>
      <c r="KBQ2169" s="218"/>
      <c r="KBR2169" s="218"/>
      <c r="KBS2169" s="218"/>
      <c r="KBT2169" s="218"/>
      <c r="KBU2169" s="218"/>
      <c r="KBV2169" s="218"/>
      <c r="KBW2169" s="218"/>
      <c r="KBX2169" s="218"/>
      <c r="KBY2169" s="218"/>
      <c r="KBZ2169" s="218"/>
      <c r="KCA2169" s="218"/>
      <c r="KCB2169" s="218"/>
      <c r="KCC2169" s="218"/>
      <c r="KCD2169" s="218"/>
      <c r="KCE2169" s="218"/>
      <c r="KCF2169" s="218"/>
      <c r="KCG2169" s="218"/>
      <c r="KCH2169" s="218"/>
      <c r="KCI2169" s="218"/>
      <c r="KCJ2169" s="218"/>
      <c r="KCK2169" s="218"/>
      <c r="KCL2169" s="218"/>
      <c r="KCM2169" s="218"/>
      <c r="KCN2169" s="218"/>
      <c r="KCO2169" s="218"/>
      <c r="KCP2169" s="218"/>
      <c r="KCQ2169" s="218"/>
      <c r="KCR2169" s="218"/>
      <c r="KCS2169" s="218"/>
      <c r="KCT2169" s="218"/>
      <c r="KCU2169" s="218"/>
      <c r="KCV2169" s="218"/>
      <c r="KCW2169" s="218"/>
      <c r="KCX2169" s="218"/>
      <c r="KCY2169" s="218"/>
      <c r="KCZ2169" s="218"/>
      <c r="KDA2169" s="218"/>
      <c r="KDB2169" s="218"/>
      <c r="KDC2169" s="218"/>
      <c r="KDD2169" s="218"/>
      <c r="KDE2169" s="218"/>
      <c r="KDF2169" s="218"/>
      <c r="KDG2169" s="218"/>
      <c r="KDH2169" s="218"/>
      <c r="KDI2169" s="218"/>
      <c r="KDJ2169" s="218"/>
      <c r="KDK2169" s="218"/>
      <c r="KDL2169" s="218"/>
      <c r="KDM2169" s="218"/>
      <c r="KDN2169" s="218"/>
      <c r="KDO2169" s="218"/>
      <c r="KDP2169" s="218"/>
      <c r="KDQ2169" s="218"/>
      <c r="KDR2169" s="218"/>
      <c r="KDS2169" s="218"/>
      <c r="KDT2169" s="218"/>
      <c r="KDU2169" s="218"/>
      <c r="KDV2169" s="218"/>
      <c r="KDW2169" s="218"/>
      <c r="KDX2169" s="218"/>
      <c r="KDY2169" s="218"/>
      <c r="KDZ2169" s="218"/>
      <c r="KEA2169" s="218"/>
      <c r="KEB2169" s="218"/>
      <c r="KEC2169" s="218"/>
      <c r="KED2169" s="218"/>
      <c r="KEE2169" s="218"/>
      <c r="KEF2169" s="218"/>
      <c r="KEG2169" s="218"/>
      <c r="KEH2169" s="218"/>
      <c r="KEI2169" s="218"/>
      <c r="KEJ2169" s="218"/>
      <c r="KEK2169" s="218"/>
      <c r="KEL2169" s="218"/>
      <c r="KEM2169" s="218"/>
      <c r="KEN2169" s="218"/>
      <c r="KEO2169" s="218"/>
      <c r="KEP2169" s="218"/>
      <c r="KEQ2169" s="218"/>
      <c r="KER2169" s="218"/>
      <c r="KES2169" s="218"/>
      <c r="KET2169" s="218"/>
      <c r="KEU2169" s="218"/>
      <c r="KEV2169" s="218"/>
      <c r="KEW2169" s="218"/>
      <c r="KEX2169" s="218"/>
      <c r="KEY2169" s="218"/>
      <c r="KEZ2169" s="218"/>
      <c r="KFA2169" s="218"/>
      <c r="KFB2169" s="218"/>
      <c r="KFC2169" s="218"/>
      <c r="KFD2169" s="218"/>
      <c r="KFE2169" s="218"/>
      <c r="KFF2169" s="218"/>
      <c r="KFG2169" s="218"/>
      <c r="KFH2169" s="218"/>
      <c r="KFI2169" s="218"/>
      <c r="KFJ2169" s="218"/>
      <c r="KFK2169" s="218"/>
      <c r="KFL2169" s="218"/>
      <c r="KFM2169" s="218"/>
      <c r="KFN2169" s="218"/>
      <c r="KFO2169" s="218"/>
      <c r="KFP2169" s="218"/>
      <c r="KFQ2169" s="218"/>
      <c r="KFR2169" s="218"/>
      <c r="KFS2169" s="218"/>
      <c r="KFT2169" s="218"/>
      <c r="KFU2169" s="218"/>
      <c r="KFV2169" s="218"/>
      <c r="KFW2169" s="218"/>
      <c r="KFX2169" s="218"/>
      <c r="KFY2169" s="218"/>
      <c r="KFZ2169" s="218"/>
      <c r="KGA2169" s="218"/>
      <c r="KGB2169" s="218"/>
      <c r="KGC2169" s="218"/>
      <c r="KGD2169" s="218"/>
      <c r="KGE2169" s="218"/>
      <c r="KGF2169" s="218"/>
      <c r="KGG2169" s="218"/>
      <c r="KGH2169" s="218"/>
      <c r="KGI2169" s="218"/>
      <c r="KGJ2169" s="218"/>
      <c r="KGK2169" s="218"/>
      <c r="KGL2169" s="218"/>
      <c r="KGM2169" s="218"/>
      <c r="KGN2169" s="218"/>
      <c r="KGO2169" s="218"/>
      <c r="KGP2169" s="218"/>
      <c r="KGQ2169" s="218"/>
      <c r="KGR2169" s="218"/>
      <c r="KGS2169" s="218"/>
      <c r="KGT2169" s="218"/>
      <c r="KGU2169" s="218"/>
      <c r="KGV2169" s="218"/>
      <c r="KGW2169" s="218"/>
      <c r="KGX2169" s="218"/>
      <c r="KGY2169" s="218"/>
      <c r="KGZ2169" s="218"/>
      <c r="KHA2169" s="218"/>
      <c r="KHB2169" s="218"/>
      <c r="KHC2169" s="218"/>
      <c r="KHD2169" s="218"/>
      <c r="KHE2169" s="218"/>
      <c r="KHF2169" s="218"/>
      <c r="KHG2169" s="218"/>
      <c r="KHH2169" s="218"/>
      <c r="KHI2169" s="218"/>
      <c r="KHJ2169" s="218"/>
      <c r="KHK2169" s="218"/>
      <c r="KHL2169" s="218"/>
      <c r="KHM2169" s="218"/>
      <c r="KHN2169" s="218"/>
      <c r="KHO2169" s="218"/>
      <c r="KHP2169" s="218"/>
      <c r="KHQ2169" s="218"/>
      <c r="KHR2169" s="218"/>
      <c r="KHS2169" s="218"/>
      <c r="KHT2169" s="218"/>
      <c r="KHU2169" s="218"/>
      <c r="KHV2169" s="218"/>
      <c r="KHW2169" s="218"/>
      <c r="KHX2169" s="218"/>
      <c r="KHY2169" s="218"/>
      <c r="KHZ2169" s="218"/>
      <c r="KIA2169" s="218"/>
      <c r="KIB2169" s="218"/>
      <c r="KIC2169" s="218"/>
      <c r="KID2169" s="218"/>
      <c r="KIE2169" s="218"/>
      <c r="KIF2169" s="218"/>
      <c r="KIG2169" s="218"/>
      <c r="KIH2169" s="218"/>
      <c r="KII2169" s="218"/>
      <c r="KIJ2169" s="218"/>
      <c r="KIK2169" s="218"/>
      <c r="KIL2169" s="218"/>
      <c r="KIM2169" s="218"/>
      <c r="KIN2169" s="218"/>
      <c r="KIO2169" s="218"/>
      <c r="KIP2169" s="218"/>
      <c r="KIQ2169" s="218"/>
      <c r="KIR2169" s="218"/>
      <c r="KIS2169" s="218"/>
      <c r="KIT2169" s="218"/>
      <c r="KIU2169" s="218"/>
      <c r="KIV2169" s="218"/>
      <c r="KIW2169" s="218"/>
      <c r="KIX2169" s="218"/>
      <c r="KIY2169" s="218"/>
      <c r="KIZ2169" s="218"/>
      <c r="KJA2169" s="218"/>
      <c r="KJB2169" s="218"/>
      <c r="KJC2169" s="218"/>
      <c r="KJD2169" s="218"/>
      <c r="KJE2169" s="218"/>
      <c r="KJF2169" s="218"/>
      <c r="KJG2169" s="218"/>
      <c r="KJH2169" s="218"/>
      <c r="KJI2169" s="218"/>
      <c r="KJJ2169" s="218"/>
      <c r="KJK2169" s="218"/>
      <c r="KJL2169" s="218"/>
      <c r="KJM2169" s="218"/>
      <c r="KJN2169" s="218"/>
      <c r="KJO2169" s="218"/>
      <c r="KJP2169" s="218"/>
      <c r="KJQ2169" s="218"/>
      <c r="KJR2169" s="218"/>
      <c r="KJS2169" s="218"/>
      <c r="KJT2169" s="218"/>
      <c r="KJU2169" s="218"/>
      <c r="KJV2169" s="218"/>
      <c r="KJW2169" s="218"/>
      <c r="KJX2169" s="218"/>
      <c r="KJY2169" s="218"/>
      <c r="KJZ2169" s="218"/>
      <c r="KKA2169" s="218"/>
      <c r="KKB2169" s="218"/>
      <c r="KKC2169" s="218"/>
      <c r="KKD2169" s="218"/>
      <c r="KKE2169" s="218"/>
      <c r="KKF2169" s="218"/>
      <c r="KKG2169" s="218"/>
      <c r="KKH2169" s="218"/>
      <c r="KKI2169" s="218"/>
      <c r="KKJ2169" s="218"/>
      <c r="KKK2169" s="218"/>
      <c r="KKL2169" s="218"/>
      <c r="KKM2169" s="218"/>
      <c r="KKN2169" s="218"/>
      <c r="KKO2169" s="218"/>
      <c r="KKP2169" s="218"/>
      <c r="KKQ2169" s="218"/>
      <c r="KKR2169" s="218"/>
      <c r="KKS2169" s="218"/>
      <c r="KKT2169" s="218"/>
      <c r="KKU2169" s="218"/>
      <c r="KKV2169" s="218"/>
      <c r="KKW2169" s="218"/>
      <c r="KKX2169" s="218"/>
      <c r="KKY2169" s="218"/>
      <c r="KKZ2169" s="218"/>
      <c r="KLA2169" s="218"/>
      <c r="KLB2169" s="218"/>
      <c r="KLC2169" s="218"/>
      <c r="KLD2169" s="218"/>
      <c r="KLE2169" s="218"/>
      <c r="KLF2169" s="218"/>
      <c r="KLG2169" s="218"/>
      <c r="KLH2169" s="218"/>
      <c r="KLI2169" s="218"/>
      <c r="KLJ2169" s="218"/>
      <c r="KLK2169" s="218"/>
      <c r="KLL2169" s="218"/>
      <c r="KLM2169" s="218"/>
      <c r="KLN2169" s="218"/>
      <c r="KLO2169" s="218"/>
      <c r="KLP2169" s="218"/>
      <c r="KLQ2169" s="218"/>
      <c r="KLR2169" s="218"/>
      <c r="KLS2169" s="218"/>
      <c r="KLT2169" s="218"/>
      <c r="KLU2169" s="218"/>
      <c r="KLV2169" s="218"/>
      <c r="KLW2169" s="218"/>
      <c r="KLX2169" s="218"/>
      <c r="KLY2169" s="218"/>
      <c r="KLZ2169" s="218"/>
      <c r="KMA2169" s="218"/>
      <c r="KMB2169" s="218"/>
      <c r="KMC2169" s="218"/>
      <c r="KMD2169" s="218"/>
      <c r="KME2169" s="218"/>
      <c r="KMF2169" s="218"/>
      <c r="KMG2169" s="218"/>
      <c r="KMH2169" s="218"/>
      <c r="KMI2169" s="218"/>
      <c r="KMJ2169" s="218"/>
      <c r="KMK2169" s="218"/>
      <c r="KML2169" s="218"/>
      <c r="KMM2169" s="218"/>
      <c r="KMN2169" s="218"/>
      <c r="KMO2169" s="218"/>
      <c r="KMP2169" s="218"/>
      <c r="KMQ2169" s="218"/>
      <c r="KMR2169" s="218"/>
      <c r="KMS2169" s="218"/>
      <c r="KMT2169" s="218"/>
      <c r="KMU2169" s="218"/>
      <c r="KMV2169" s="218"/>
      <c r="KMW2169" s="218"/>
      <c r="KMX2169" s="218"/>
      <c r="KMY2169" s="218"/>
      <c r="KMZ2169" s="218"/>
      <c r="KNA2169" s="218"/>
      <c r="KNB2169" s="218"/>
      <c r="KNC2169" s="218"/>
      <c r="KND2169" s="218"/>
      <c r="KNE2169" s="218"/>
      <c r="KNF2169" s="218"/>
      <c r="KNG2169" s="218"/>
      <c r="KNH2169" s="218"/>
      <c r="KNI2169" s="218"/>
      <c r="KNJ2169" s="218"/>
      <c r="KNK2169" s="218"/>
      <c r="KNL2169" s="218"/>
      <c r="KNM2169" s="218"/>
      <c r="KNN2169" s="218"/>
      <c r="KNO2169" s="218"/>
      <c r="KNP2169" s="218"/>
      <c r="KNQ2169" s="218"/>
      <c r="KNR2169" s="218"/>
      <c r="KNS2169" s="218"/>
      <c r="KNT2169" s="218"/>
      <c r="KNU2169" s="218"/>
      <c r="KNV2169" s="218"/>
      <c r="KNW2169" s="218"/>
      <c r="KNX2169" s="218"/>
      <c r="KNY2169" s="218"/>
      <c r="KNZ2169" s="218"/>
      <c r="KOA2169" s="218"/>
      <c r="KOB2169" s="218"/>
      <c r="KOC2169" s="218"/>
      <c r="KOD2169" s="218"/>
      <c r="KOE2169" s="218"/>
      <c r="KOF2169" s="218"/>
      <c r="KOG2169" s="218"/>
      <c r="KOH2169" s="218"/>
      <c r="KOI2169" s="218"/>
      <c r="KOJ2169" s="218"/>
      <c r="KOK2169" s="218"/>
      <c r="KOL2169" s="218"/>
      <c r="KOM2169" s="218"/>
      <c r="KON2169" s="218"/>
      <c r="KOO2169" s="218"/>
      <c r="KOP2169" s="218"/>
      <c r="KOQ2169" s="218"/>
      <c r="KOR2169" s="218"/>
      <c r="KOS2169" s="218"/>
      <c r="KOT2169" s="218"/>
      <c r="KOU2169" s="218"/>
      <c r="KOV2169" s="218"/>
      <c r="KOW2169" s="218"/>
      <c r="KOX2169" s="218"/>
      <c r="KOY2169" s="218"/>
      <c r="KOZ2169" s="218"/>
      <c r="KPA2169" s="218"/>
      <c r="KPB2169" s="218"/>
      <c r="KPC2169" s="218"/>
      <c r="KPD2169" s="218"/>
      <c r="KPE2169" s="218"/>
      <c r="KPF2169" s="218"/>
      <c r="KPG2169" s="218"/>
      <c r="KPH2169" s="218"/>
      <c r="KPI2169" s="218"/>
      <c r="KPJ2169" s="218"/>
      <c r="KPK2169" s="218"/>
      <c r="KPL2169" s="218"/>
      <c r="KPM2169" s="218"/>
      <c r="KPN2169" s="218"/>
      <c r="KPO2169" s="218"/>
      <c r="KPP2169" s="218"/>
      <c r="KPQ2169" s="218"/>
      <c r="KPR2169" s="218"/>
      <c r="KPS2169" s="218"/>
      <c r="KPT2169" s="218"/>
      <c r="KPU2169" s="218"/>
      <c r="KPV2169" s="218"/>
      <c r="KPW2169" s="218"/>
      <c r="KPX2169" s="218"/>
      <c r="KPY2169" s="218"/>
      <c r="KPZ2169" s="218"/>
      <c r="KQA2169" s="218"/>
      <c r="KQB2169" s="218"/>
      <c r="KQC2169" s="218"/>
      <c r="KQD2169" s="218"/>
      <c r="KQE2169" s="218"/>
      <c r="KQF2169" s="218"/>
      <c r="KQG2169" s="218"/>
      <c r="KQH2169" s="218"/>
      <c r="KQI2169" s="218"/>
      <c r="KQJ2169" s="218"/>
      <c r="KQK2169" s="218"/>
      <c r="KQL2169" s="218"/>
      <c r="KQM2169" s="218"/>
      <c r="KQN2169" s="218"/>
      <c r="KQO2169" s="218"/>
      <c r="KQP2169" s="218"/>
      <c r="KQQ2169" s="218"/>
      <c r="KQR2169" s="218"/>
      <c r="KQS2169" s="218"/>
      <c r="KQT2169" s="218"/>
      <c r="KQU2169" s="218"/>
      <c r="KQV2169" s="218"/>
      <c r="KQW2169" s="218"/>
      <c r="KQX2169" s="218"/>
      <c r="KQY2169" s="218"/>
      <c r="KQZ2169" s="218"/>
      <c r="KRA2169" s="218"/>
      <c r="KRB2169" s="218"/>
      <c r="KRC2169" s="218"/>
      <c r="KRD2169" s="218"/>
      <c r="KRE2169" s="218"/>
      <c r="KRF2169" s="218"/>
      <c r="KRG2169" s="218"/>
      <c r="KRH2169" s="218"/>
      <c r="KRI2169" s="218"/>
      <c r="KRJ2169" s="218"/>
      <c r="KRK2169" s="218"/>
      <c r="KRL2169" s="218"/>
      <c r="KRM2169" s="218"/>
      <c r="KRN2169" s="218"/>
      <c r="KRO2169" s="218"/>
      <c r="KRP2169" s="218"/>
      <c r="KRQ2169" s="218"/>
      <c r="KRR2169" s="218"/>
      <c r="KRS2169" s="218"/>
      <c r="KRT2169" s="218"/>
      <c r="KRU2169" s="218"/>
      <c r="KRV2169" s="218"/>
      <c r="KRW2169" s="218"/>
      <c r="KRX2169" s="218"/>
      <c r="KRY2169" s="218"/>
      <c r="KRZ2169" s="218"/>
      <c r="KSA2169" s="218"/>
      <c r="KSB2169" s="218"/>
      <c r="KSC2169" s="218"/>
      <c r="KSD2169" s="218"/>
      <c r="KSE2169" s="218"/>
      <c r="KSF2169" s="218"/>
      <c r="KSG2169" s="218"/>
      <c r="KSH2169" s="218"/>
      <c r="KSI2169" s="218"/>
      <c r="KSJ2169" s="218"/>
      <c r="KSK2169" s="218"/>
      <c r="KSL2169" s="218"/>
      <c r="KSM2169" s="218"/>
      <c r="KSN2169" s="218"/>
      <c r="KSO2169" s="218"/>
      <c r="KSP2169" s="218"/>
      <c r="KSQ2169" s="218"/>
      <c r="KSR2169" s="218"/>
      <c r="KSS2169" s="218"/>
      <c r="KST2169" s="218"/>
      <c r="KSU2169" s="218"/>
      <c r="KSV2169" s="218"/>
      <c r="KSW2169" s="218"/>
      <c r="KSX2169" s="218"/>
      <c r="KSY2169" s="218"/>
      <c r="KSZ2169" s="218"/>
      <c r="KTA2169" s="218"/>
      <c r="KTB2169" s="218"/>
      <c r="KTC2169" s="218"/>
      <c r="KTD2169" s="218"/>
      <c r="KTE2169" s="218"/>
      <c r="KTF2169" s="218"/>
      <c r="KTG2169" s="218"/>
      <c r="KTH2169" s="218"/>
      <c r="KTI2169" s="218"/>
      <c r="KTJ2169" s="218"/>
      <c r="KTK2169" s="218"/>
      <c r="KTL2169" s="218"/>
      <c r="KTM2169" s="218"/>
      <c r="KTN2169" s="218"/>
      <c r="KTO2169" s="218"/>
      <c r="KTP2169" s="218"/>
      <c r="KTQ2169" s="218"/>
      <c r="KTR2169" s="218"/>
      <c r="KTS2169" s="218"/>
      <c r="KTT2169" s="218"/>
      <c r="KTU2169" s="218"/>
      <c r="KTV2169" s="218"/>
      <c r="KTW2169" s="218"/>
      <c r="KTX2169" s="218"/>
      <c r="KTY2169" s="218"/>
      <c r="KTZ2169" s="218"/>
      <c r="KUA2169" s="218"/>
      <c r="KUB2169" s="218"/>
      <c r="KUC2169" s="218"/>
      <c r="KUD2169" s="218"/>
      <c r="KUE2169" s="218"/>
      <c r="KUF2169" s="218"/>
      <c r="KUG2169" s="218"/>
      <c r="KUH2169" s="218"/>
      <c r="KUI2169" s="218"/>
      <c r="KUJ2169" s="218"/>
      <c r="KUK2169" s="218"/>
      <c r="KUL2169" s="218"/>
      <c r="KUM2169" s="218"/>
      <c r="KUN2169" s="218"/>
      <c r="KUO2169" s="218"/>
      <c r="KUP2169" s="218"/>
      <c r="KUQ2169" s="218"/>
      <c r="KUR2169" s="218"/>
      <c r="KUS2169" s="218"/>
      <c r="KUT2169" s="218"/>
      <c r="KUU2169" s="218"/>
      <c r="KUV2169" s="218"/>
      <c r="KUW2169" s="218"/>
      <c r="KUX2169" s="218"/>
      <c r="KUY2169" s="218"/>
      <c r="KUZ2169" s="218"/>
      <c r="KVA2169" s="218"/>
      <c r="KVB2169" s="218"/>
      <c r="KVC2169" s="218"/>
      <c r="KVD2169" s="218"/>
      <c r="KVE2169" s="218"/>
      <c r="KVF2169" s="218"/>
      <c r="KVG2169" s="218"/>
      <c r="KVH2169" s="218"/>
      <c r="KVI2169" s="218"/>
      <c r="KVJ2169" s="218"/>
      <c r="KVK2169" s="218"/>
      <c r="KVL2169" s="218"/>
      <c r="KVM2169" s="218"/>
      <c r="KVN2169" s="218"/>
      <c r="KVO2169" s="218"/>
      <c r="KVP2169" s="218"/>
      <c r="KVQ2169" s="218"/>
      <c r="KVR2169" s="218"/>
      <c r="KVS2169" s="218"/>
      <c r="KVT2169" s="218"/>
      <c r="KVU2169" s="218"/>
      <c r="KVV2169" s="218"/>
      <c r="KVW2169" s="218"/>
      <c r="KVX2169" s="218"/>
      <c r="KVY2169" s="218"/>
      <c r="KVZ2169" s="218"/>
      <c r="KWA2169" s="218"/>
      <c r="KWB2169" s="218"/>
      <c r="KWC2169" s="218"/>
      <c r="KWD2169" s="218"/>
      <c r="KWE2169" s="218"/>
      <c r="KWF2169" s="218"/>
      <c r="KWG2169" s="218"/>
      <c r="KWH2169" s="218"/>
      <c r="KWI2169" s="218"/>
      <c r="KWJ2169" s="218"/>
      <c r="KWK2169" s="218"/>
      <c r="KWL2169" s="218"/>
      <c r="KWM2169" s="218"/>
      <c r="KWN2169" s="218"/>
      <c r="KWO2169" s="218"/>
      <c r="KWP2169" s="218"/>
      <c r="KWQ2169" s="218"/>
      <c r="KWR2169" s="218"/>
      <c r="KWS2169" s="218"/>
      <c r="KWT2169" s="218"/>
      <c r="KWU2169" s="218"/>
      <c r="KWV2169" s="218"/>
      <c r="KWW2169" s="218"/>
      <c r="KWX2169" s="218"/>
      <c r="KWY2169" s="218"/>
      <c r="KWZ2169" s="218"/>
      <c r="KXA2169" s="218"/>
      <c r="KXB2169" s="218"/>
      <c r="KXC2169" s="218"/>
      <c r="KXD2169" s="218"/>
      <c r="KXE2169" s="218"/>
      <c r="KXF2169" s="218"/>
      <c r="KXG2169" s="218"/>
      <c r="KXH2169" s="218"/>
      <c r="KXI2169" s="218"/>
      <c r="KXJ2169" s="218"/>
      <c r="KXK2169" s="218"/>
      <c r="KXL2169" s="218"/>
      <c r="KXM2169" s="218"/>
      <c r="KXN2169" s="218"/>
      <c r="KXO2169" s="218"/>
      <c r="KXP2169" s="218"/>
      <c r="KXQ2169" s="218"/>
      <c r="KXR2169" s="218"/>
      <c r="KXS2169" s="218"/>
      <c r="KXT2169" s="218"/>
      <c r="KXU2169" s="218"/>
      <c r="KXV2169" s="218"/>
      <c r="KXW2169" s="218"/>
      <c r="KXX2169" s="218"/>
      <c r="KXY2169" s="218"/>
      <c r="KXZ2169" s="218"/>
      <c r="KYA2169" s="218"/>
      <c r="KYB2169" s="218"/>
      <c r="KYC2169" s="218"/>
      <c r="KYD2169" s="218"/>
      <c r="KYE2169" s="218"/>
      <c r="KYF2169" s="218"/>
      <c r="KYG2169" s="218"/>
      <c r="KYH2169" s="218"/>
      <c r="KYI2169" s="218"/>
      <c r="KYJ2169" s="218"/>
      <c r="KYK2169" s="218"/>
      <c r="KYL2169" s="218"/>
      <c r="KYM2169" s="218"/>
      <c r="KYN2169" s="218"/>
      <c r="KYO2169" s="218"/>
      <c r="KYP2169" s="218"/>
      <c r="KYQ2169" s="218"/>
      <c r="KYR2169" s="218"/>
      <c r="KYS2169" s="218"/>
      <c r="KYT2169" s="218"/>
      <c r="KYU2169" s="218"/>
      <c r="KYV2169" s="218"/>
      <c r="KYW2169" s="218"/>
      <c r="KYX2169" s="218"/>
      <c r="KYY2169" s="218"/>
      <c r="KYZ2169" s="218"/>
      <c r="KZA2169" s="218"/>
      <c r="KZB2169" s="218"/>
      <c r="KZC2169" s="218"/>
      <c r="KZD2169" s="218"/>
      <c r="KZE2169" s="218"/>
      <c r="KZF2169" s="218"/>
      <c r="KZG2169" s="218"/>
      <c r="KZH2169" s="218"/>
      <c r="KZI2169" s="218"/>
      <c r="KZJ2169" s="218"/>
      <c r="KZK2169" s="218"/>
      <c r="KZL2169" s="218"/>
      <c r="KZM2169" s="218"/>
      <c r="KZN2169" s="218"/>
      <c r="KZO2169" s="218"/>
      <c r="KZP2169" s="218"/>
      <c r="KZQ2169" s="218"/>
      <c r="KZR2169" s="218"/>
      <c r="KZS2169" s="218"/>
      <c r="KZT2169" s="218"/>
      <c r="KZU2169" s="218"/>
      <c r="KZV2169" s="218"/>
      <c r="KZW2169" s="218"/>
      <c r="KZX2169" s="218"/>
      <c r="KZY2169" s="218"/>
      <c r="KZZ2169" s="218"/>
      <c r="LAA2169" s="218"/>
      <c r="LAB2169" s="218"/>
      <c r="LAC2169" s="218"/>
      <c r="LAD2169" s="218"/>
      <c r="LAE2169" s="218"/>
      <c r="LAF2169" s="218"/>
      <c r="LAG2169" s="218"/>
      <c r="LAH2169" s="218"/>
      <c r="LAI2169" s="218"/>
      <c r="LAJ2169" s="218"/>
      <c r="LAK2169" s="218"/>
      <c r="LAL2169" s="218"/>
      <c r="LAM2169" s="218"/>
      <c r="LAN2169" s="218"/>
      <c r="LAO2169" s="218"/>
      <c r="LAP2169" s="218"/>
      <c r="LAQ2169" s="218"/>
      <c r="LAR2169" s="218"/>
      <c r="LAS2169" s="218"/>
      <c r="LAT2169" s="218"/>
      <c r="LAU2169" s="218"/>
      <c r="LAV2169" s="218"/>
      <c r="LAW2169" s="218"/>
      <c r="LAX2169" s="218"/>
      <c r="LAY2169" s="218"/>
      <c r="LAZ2169" s="218"/>
      <c r="LBA2169" s="218"/>
      <c r="LBB2169" s="218"/>
      <c r="LBC2169" s="218"/>
      <c r="LBD2169" s="218"/>
      <c r="LBE2169" s="218"/>
      <c r="LBF2169" s="218"/>
      <c r="LBG2169" s="218"/>
      <c r="LBH2169" s="218"/>
      <c r="LBI2169" s="218"/>
      <c r="LBJ2169" s="218"/>
      <c r="LBK2169" s="218"/>
      <c r="LBL2169" s="218"/>
      <c r="LBM2169" s="218"/>
      <c r="LBN2169" s="218"/>
      <c r="LBO2169" s="218"/>
      <c r="LBP2169" s="218"/>
      <c r="LBQ2169" s="218"/>
      <c r="LBR2169" s="218"/>
      <c r="LBS2169" s="218"/>
      <c r="LBT2169" s="218"/>
      <c r="LBU2169" s="218"/>
      <c r="LBV2169" s="218"/>
      <c r="LBW2169" s="218"/>
      <c r="LBX2169" s="218"/>
      <c r="LBY2169" s="218"/>
      <c r="LBZ2169" s="218"/>
      <c r="LCA2169" s="218"/>
      <c r="LCB2169" s="218"/>
      <c r="LCC2169" s="218"/>
      <c r="LCD2169" s="218"/>
      <c r="LCE2169" s="218"/>
      <c r="LCF2169" s="218"/>
      <c r="LCG2169" s="218"/>
      <c r="LCH2169" s="218"/>
      <c r="LCI2169" s="218"/>
      <c r="LCJ2169" s="218"/>
      <c r="LCK2169" s="218"/>
      <c r="LCL2169" s="218"/>
      <c r="LCM2169" s="218"/>
      <c r="LCN2169" s="218"/>
      <c r="LCO2169" s="218"/>
      <c r="LCP2169" s="218"/>
      <c r="LCQ2169" s="218"/>
      <c r="LCR2169" s="218"/>
      <c r="LCS2169" s="218"/>
      <c r="LCT2169" s="218"/>
      <c r="LCU2169" s="218"/>
      <c r="LCV2169" s="218"/>
      <c r="LCW2169" s="218"/>
      <c r="LCX2169" s="218"/>
      <c r="LCY2169" s="218"/>
      <c r="LCZ2169" s="218"/>
      <c r="LDA2169" s="218"/>
      <c r="LDB2169" s="218"/>
      <c r="LDC2169" s="218"/>
      <c r="LDD2169" s="218"/>
      <c r="LDE2169" s="218"/>
      <c r="LDF2169" s="218"/>
      <c r="LDG2169" s="218"/>
      <c r="LDH2169" s="218"/>
      <c r="LDI2169" s="218"/>
      <c r="LDJ2169" s="218"/>
      <c r="LDK2169" s="218"/>
      <c r="LDL2169" s="218"/>
      <c r="LDM2169" s="218"/>
      <c r="LDN2169" s="218"/>
      <c r="LDO2169" s="218"/>
      <c r="LDP2169" s="218"/>
      <c r="LDQ2169" s="218"/>
      <c r="LDR2169" s="218"/>
      <c r="LDS2169" s="218"/>
      <c r="LDT2169" s="218"/>
      <c r="LDU2169" s="218"/>
      <c r="LDV2169" s="218"/>
      <c r="LDW2169" s="218"/>
      <c r="LDX2169" s="218"/>
      <c r="LDY2169" s="218"/>
      <c r="LDZ2169" s="218"/>
      <c r="LEA2169" s="218"/>
      <c r="LEB2169" s="218"/>
      <c r="LEC2169" s="218"/>
      <c r="LED2169" s="218"/>
      <c r="LEE2169" s="218"/>
      <c r="LEF2169" s="218"/>
      <c r="LEG2169" s="218"/>
      <c r="LEH2169" s="218"/>
      <c r="LEI2169" s="218"/>
      <c r="LEJ2169" s="218"/>
      <c r="LEK2169" s="218"/>
      <c r="LEL2169" s="218"/>
      <c r="LEM2169" s="218"/>
      <c r="LEN2169" s="218"/>
      <c r="LEO2169" s="218"/>
      <c r="LEP2169" s="218"/>
      <c r="LEQ2169" s="218"/>
      <c r="LER2169" s="218"/>
      <c r="LES2169" s="218"/>
      <c r="LET2169" s="218"/>
      <c r="LEU2169" s="218"/>
      <c r="LEV2169" s="218"/>
      <c r="LEW2169" s="218"/>
      <c r="LEX2169" s="218"/>
      <c r="LEY2169" s="218"/>
      <c r="LEZ2169" s="218"/>
      <c r="LFA2169" s="218"/>
      <c r="LFB2169" s="218"/>
      <c r="LFC2169" s="218"/>
      <c r="LFD2169" s="218"/>
      <c r="LFE2169" s="218"/>
      <c r="LFF2169" s="218"/>
      <c r="LFG2169" s="218"/>
      <c r="LFH2169" s="218"/>
      <c r="LFI2169" s="218"/>
      <c r="LFJ2169" s="218"/>
      <c r="LFK2169" s="218"/>
      <c r="LFL2169" s="218"/>
      <c r="LFM2169" s="218"/>
      <c r="LFN2169" s="218"/>
      <c r="LFO2169" s="218"/>
      <c r="LFP2169" s="218"/>
      <c r="LFQ2169" s="218"/>
      <c r="LFR2169" s="218"/>
      <c r="LFS2169" s="218"/>
      <c r="LFT2169" s="218"/>
      <c r="LFU2169" s="218"/>
      <c r="LFV2169" s="218"/>
      <c r="LFW2169" s="218"/>
      <c r="LFX2169" s="218"/>
      <c r="LFY2169" s="218"/>
      <c r="LFZ2169" s="218"/>
      <c r="LGA2169" s="218"/>
      <c r="LGB2169" s="218"/>
      <c r="LGC2169" s="218"/>
      <c r="LGD2169" s="218"/>
      <c r="LGE2169" s="218"/>
      <c r="LGF2169" s="218"/>
      <c r="LGG2169" s="218"/>
      <c r="LGH2169" s="218"/>
      <c r="LGI2169" s="218"/>
      <c r="LGJ2169" s="218"/>
      <c r="LGK2169" s="218"/>
      <c r="LGL2169" s="218"/>
      <c r="LGM2169" s="218"/>
      <c r="LGN2169" s="218"/>
      <c r="LGO2169" s="218"/>
      <c r="LGP2169" s="218"/>
      <c r="LGQ2169" s="218"/>
      <c r="LGR2169" s="218"/>
      <c r="LGS2169" s="218"/>
      <c r="LGT2169" s="218"/>
      <c r="LGU2169" s="218"/>
      <c r="LGV2169" s="218"/>
      <c r="LGW2169" s="218"/>
      <c r="LGX2169" s="218"/>
      <c r="LGY2169" s="218"/>
      <c r="LGZ2169" s="218"/>
      <c r="LHA2169" s="218"/>
      <c r="LHB2169" s="218"/>
      <c r="LHC2169" s="218"/>
      <c r="LHD2169" s="218"/>
      <c r="LHE2169" s="218"/>
      <c r="LHF2169" s="218"/>
      <c r="LHG2169" s="218"/>
      <c r="LHH2169" s="218"/>
      <c r="LHI2169" s="218"/>
      <c r="LHJ2169" s="218"/>
      <c r="LHK2169" s="218"/>
      <c r="LHL2169" s="218"/>
      <c r="LHM2169" s="218"/>
      <c r="LHN2169" s="218"/>
      <c r="LHO2169" s="218"/>
      <c r="LHP2169" s="218"/>
      <c r="LHQ2169" s="218"/>
      <c r="LHR2169" s="218"/>
      <c r="LHS2169" s="218"/>
      <c r="LHT2169" s="218"/>
      <c r="LHU2169" s="218"/>
      <c r="LHV2169" s="218"/>
      <c r="LHW2169" s="218"/>
      <c r="LHX2169" s="218"/>
      <c r="LHY2169" s="218"/>
      <c r="LHZ2169" s="218"/>
      <c r="LIA2169" s="218"/>
      <c r="LIB2169" s="218"/>
      <c r="LIC2169" s="218"/>
      <c r="LID2169" s="218"/>
      <c r="LIE2169" s="218"/>
      <c r="LIF2169" s="218"/>
      <c r="LIG2169" s="218"/>
      <c r="LIH2169" s="218"/>
      <c r="LII2169" s="218"/>
      <c r="LIJ2169" s="218"/>
      <c r="LIK2169" s="218"/>
      <c r="LIL2169" s="218"/>
      <c r="LIM2169" s="218"/>
      <c r="LIN2169" s="218"/>
      <c r="LIO2169" s="218"/>
      <c r="LIP2169" s="218"/>
      <c r="LIQ2169" s="218"/>
      <c r="LIR2169" s="218"/>
      <c r="LIS2169" s="218"/>
      <c r="LIT2169" s="218"/>
      <c r="LIU2169" s="218"/>
      <c r="LIV2169" s="218"/>
      <c r="LIW2169" s="218"/>
      <c r="LIX2169" s="218"/>
      <c r="LIY2169" s="218"/>
      <c r="LIZ2169" s="218"/>
      <c r="LJA2169" s="218"/>
      <c r="LJB2169" s="218"/>
      <c r="LJC2169" s="218"/>
      <c r="LJD2169" s="218"/>
      <c r="LJE2169" s="218"/>
      <c r="LJF2169" s="218"/>
      <c r="LJG2169" s="218"/>
      <c r="LJH2169" s="218"/>
      <c r="LJI2169" s="218"/>
      <c r="LJJ2169" s="218"/>
      <c r="LJK2169" s="218"/>
      <c r="LJL2169" s="218"/>
      <c r="LJM2169" s="218"/>
      <c r="LJN2169" s="218"/>
      <c r="LJO2169" s="218"/>
      <c r="LJP2169" s="218"/>
      <c r="LJQ2169" s="218"/>
      <c r="LJR2169" s="218"/>
      <c r="LJS2169" s="218"/>
      <c r="LJT2169" s="218"/>
      <c r="LJU2169" s="218"/>
      <c r="LJV2169" s="218"/>
      <c r="LJW2169" s="218"/>
      <c r="LJX2169" s="218"/>
      <c r="LJY2169" s="218"/>
      <c r="LJZ2169" s="218"/>
      <c r="LKA2169" s="218"/>
      <c r="LKB2169" s="218"/>
      <c r="LKC2169" s="218"/>
      <c r="LKD2169" s="218"/>
      <c r="LKE2169" s="218"/>
      <c r="LKF2169" s="218"/>
      <c r="LKG2169" s="218"/>
      <c r="LKH2169" s="218"/>
      <c r="LKI2169" s="218"/>
      <c r="LKJ2169" s="218"/>
      <c r="LKK2169" s="218"/>
      <c r="LKL2169" s="218"/>
      <c r="LKM2169" s="218"/>
      <c r="LKN2169" s="218"/>
      <c r="LKO2169" s="218"/>
      <c r="LKP2169" s="218"/>
      <c r="LKQ2169" s="218"/>
      <c r="LKR2169" s="218"/>
      <c r="LKS2169" s="218"/>
      <c r="LKT2169" s="218"/>
      <c r="LKU2169" s="218"/>
      <c r="LKV2169" s="218"/>
      <c r="LKW2169" s="218"/>
      <c r="LKX2169" s="218"/>
      <c r="LKY2169" s="218"/>
      <c r="LKZ2169" s="218"/>
      <c r="LLA2169" s="218"/>
      <c r="LLB2169" s="218"/>
      <c r="LLC2169" s="218"/>
      <c r="LLD2169" s="218"/>
      <c r="LLE2169" s="218"/>
      <c r="LLF2169" s="218"/>
      <c r="LLG2169" s="218"/>
      <c r="LLH2169" s="218"/>
      <c r="LLI2169" s="218"/>
      <c r="LLJ2169" s="218"/>
      <c r="LLK2169" s="218"/>
      <c r="LLL2169" s="218"/>
      <c r="LLM2169" s="218"/>
      <c r="LLN2169" s="218"/>
      <c r="LLO2169" s="218"/>
      <c r="LLP2169" s="218"/>
      <c r="LLQ2169" s="218"/>
      <c r="LLR2169" s="218"/>
      <c r="LLS2169" s="218"/>
      <c r="LLT2169" s="218"/>
      <c r="LLU2169" s="218"/>
      <c r="LLV2169" s="218"/>
      <c r="LLW2169" s="218"/>
      <c r="LLX2169" s="218"/>
      <c r="LLY2169" s="218"/>
      <c r="LLZ2169" s="218"/>
      <c r="LMA2169" s="218"/>
      <c r="LMB2169" s="218"/>
      <c r="LMC2169" s="218"/>
      <c r="LMD2169" s="218"/>
      <c r="LME2169" s="218"/>
      <c r="LMF2169" s="218"/>
      <c r="LMG2169" s="218"/>
      <c r="LMH2169" s="218"/>
      <c r="LMI2169" s="218"/>
      <c r="LMJ2169" s="218"/>
      <c r="LMK2169" s="218"/>
      <c r="LML2169" s="218"/>
      <c r="LMM2169" s="218"/>
      <c r="LMN2169" s="218"/>
      <c r="LMO2169" s="218"/>
      <c r="LMP2169" s="218"/>
      <c r="LMQ2169" s="218"/>
      <c r="LMR2169" s="218"/>
      <c r="LMS2169" s="218"/>
      <c r="LMT2169" s="218"/>
      <c r="LMU2169" s="218"/>
      <c r="LMV2169" s="218"/>
      <c r="LMW2169" s="218"/>
      <c r="LMX2169" s="218"/>
      <c r="LMY2169" s="218"/>
      <c r="LMZ2169" s="218"/>
      <c r="LNA2169" s="218"/>
      <c r="LNB2169" s="218"/>
      <c r="LNC2169" s="218"/>
      <c r="LND2169" s="218"/>
      <c r="LNE2169" s="218"/>
      <c r="LNF2169" s="218"/>
      <c r="LNG2169" s="218"/>
      <c r="LNH2169" s="218"/>
      <c r="LNI2169" s="218"/>
      <c r="LNJ2169" s="218"/>
      <c r="LNK2169" s="218"/>
      <c r="LNL2169" s="218"/>
      <c r="LNM2169" s="218"/>
      <c r="LNN2169" s="218"/>
      <c r="LNO2169" s="218"/>
      <c r="LNP2169" s="218"/>
      <c r="LNQ2169" s="218"/>
      <c r="LNR2169" s="218"/>
      <c r="LNS2169" s="218"/>
      <c r="LNT2169" s="218"/>
      <c r="LNU2169" s="218"/>
      <c r="LNV2169" s="218"/>
      <c r="LNW2169" s="218"/>
      <c r="LNX2169" s="218"/>
      <c r="LNY2169" s="218"/>
      <c r="LNZ2169" s="218"/>
      <c r="LOA2169" s="218"/>
      <c r="LOB2169" s="218"/>
      <c r="LOC2169" s="218"/>
      <c r="LOD2169" s="218"/>
      <c r="LOE2169" s="218"/>
      <c r="LOF2169" s="218"/>
      <c r="LOG2169" s="218"/>
      <c r="LOH2169" s="218"/>
      <c r="LOI2169" s="218"/>
      <c r="LOJ2169" s="218"/>
      <c r="LOK2169" s="218"/>
      <c r="LOL2169" s="218"/>
      <c r="LOM2169" s="218"/>
      <c r="LON2169" s="218"/>
      <c r="LOO2169" s="218"/>
      <c r="LOP2169" s="218"/>
      <c r="LOQ2169" s="218"/>
      <c r="LOR2169" s="218"/>
      <c r="LOS2169" s="218"/>
      <c r="LOT2169" s="218"/>
      <c r="LOU2169" s="218"/>
      <c r="LOV2169" s="218"/>
      <c r="LOW2169" s="218"/>
      <c r="LOX2169" s="218"/>
      <c r="LOY2169" s="218"/>
      <c r="LOZ2169" s="218"/>
      <c r="LPA2169" s="218"/>
      <c r="LPB2169" s="218"/>
      <c r="LPC2169" s="218"/>
      <c r="LPD2169" s="218"/>
      <c r="LPE2169" s="218"/>
      <c r="LPF2169" s="218"/>
      <c r="LPG2169" s="218"/>
      <c r="LPH2169" s="218"/>
      <c r="LPI2169" s="218"/>
      <c r="LPJ2169" s="218"/>
      <c r="LPK2169" s="218"/>
      <c r="LPL2169" s="218"/>
      <c r="LPM2169" s="218"/>
      <c r="LPN2169" s="218"/>
      <c r="LPO2169" s="218"/>
      <c r="LPP2169" s="218"/>
      <c r="LPQ2169" s="218"/>
      <c r="LPR2169" s="218"/>
      <c r="LPS2169" s="218"/>
      <c r="LPT2169" s="218"/>
      <c r="LPU2169" s="218"/>
      <c r="LPV2169" s="218"/>
      <c r="LPW2169" s="218"/>
      <c r="LPX2169" s="218"/>
      <c r="LPY2169" s="218"/>
      <c r="LPZ2169" s="218"/>
      <c r="LQA2169" s="218"/>
      <c r="LQB2169" s="218"/>
      <c r="LQC2169" s="218"/>
      <c r="LQD2169" s="218"/>
      <c r="LQE2169" s="218"/>
      <c r="LQF2169" s="218"/>
      <c r="LQG2169" s="218"/>
      <c r="LQH2169" s="218"/>
      <c r="LQI2169" s="218"/>
      <c r="LQJ2169" s="218"/>
      <c r="LQK2169" s="218"/>
      <c r="LQL2169" s="218"/>
      <c r="LQM2169" s="218"/>
      <c r="LQN2169" s="218"/>
      <c r="LQO2169" s="218"/>
      <c r="LQP2169" s="218"/>
      <c r="LQQ2169" s="218"/>
      <c r="LQR2169" s="218"/>
      <c r="LQS2169" s="218"/>
      <c r="LQT2169" s="218"/>
      <c r="LQU2169" s="218"/>
      <c r="LQV2169" s="218"/>
      <c r="LQW2169" s="218"/>
      <c r="LQX2169" s="218"/>
      <c r="LQY2169" s="218"/>
      <c r="LQZ2169" s="218"/>
      <c r="LRA2169" s="218"/>
      <c r="LRB2169" s="218"/>
      <c r="LRC2169" s="218"/>
      <c r="LRD2169" s="218"/>
      <c r="LRE2169" s="218"/>
      <c r="LRF2169" s="218"/>
      <c r="LRG2169" s="218"/>
      <c r="LRH2169" s="218"/>
      <c r="LRI2169" s="218"/>
      <c r="LRJ2169" s="218"/>
      <c r="LRK2169" s="218"/>
      <c r="LRL2169" s="218"/>
      <c r="LRM2169" s="218"/>
      <c r="LRN2169" s="218"/>
      <c r="LRO2169" s="218"/>
      <c r="LRP2169" s="218"/>
      <c r="LRQ2169" s="218"/>
      <c r="LRR2169" s="218"/>
      <c r="LRS2169" s="218"/>
      <c r="LRT2169" s="218"/>
      <c r="LRU2169" s="218"/>
      <c r="LRV2169" s="218"/>
      <c r="LRW2169" s="218"/>
      <c r="LRX2169" s="218"/>
      <c r="LRY2169" s="218"/>
      <c r="LRZ2169" s="218"/>
      <c r="LSA2169" s="218"/>
      <c r="LSB2169" s="218"/>
      <c r="LSC2169" s="218"/>
      <c r="LSD2169" s="218"/>
      <c r="LSE2169" s="218"/>
      <c r="LSF2169" s="218"/>
      <c r="LSG2169" s="218"/>
      <c r="LSH2169" s="218"/>
      <c r="LSI2169" s="218"/>
      <c r="LSJ2169" s="218"/>
      <c r="LSK2169" s="218"/>
      <c r="LSL2169" s="218"/>
      <c r="LSM2169" s="218"/>
      <c r="LSN2169" s="218"/>
      <c r="LSO2169" s="218"/>
      <c r="LSP2169" s="218"/>
      <c r="LSQ2169" s="218"/>
      <c r="LSR2169" s="218"/>
      <c r="LSS2169" s="218"/>
      <c r="LST2169" s="218"/>
      <c r="LSU2169" s="218"/>
      <c r="LSV2169" s="218"/>
      <c r="LSW2169" s="218"/>
      <c r="LSX2169" s="218"/>
      <c r="LSY2169" s="218"/>
      <c r="LSZ2169" s="218"/>
      <c r="LTA2169" s="218"/>
      <c r="LTB2169" s="218"/>
      <c r="LTC2169" s="218"/>
      <c r="LTD2169" s="218"/>
      <c r="LTE2169" s="218"/>
      <c r="LTF2169" s="218"/>
      <c r="LTG2169" s="218"/>
      <c r="LTH2169" s="218"/>
      <c r="LTI2169" s="218"/>
      <c r="LTJ2169" s="218"/>
      <c r="LTK2169" s="218"/>
      <c r="LTL2169" s="218"/>
      <c r="LTM2169" s="218"/>
      <c r="LTN2169" s="218"/>
      <c r="LTO2169" s="218"/>
      <c r="LTP2169" s="218"/>
      <c r="LTQ2169" s="218"/>
      <c r="LTR2169" s="218"/>
      <c r="LTS2169" s="218"/>
      <c r="LTT2169" s="218"/>
      <c r="LTU2169" s="218"/>
      <c r="LTV2169" s="218"/>
      <c r="LTW2169" s="218"/>
      <c r="LTX2169" s="218"/>
      <c r="LTY2169" s="218"/>
      <c r="LTZ2169" s="218"/>
      <c r="LUA2169" s="218"/>
      <c r="LUB2169" s="218"/>
      <c r="LUC2169" s="218"/>
      <c r="LUD2169" s="218"/>
      <c r="LUE2169" s="218"/>
      <c r="LUF2169" s="218"/>
      <c r="LUG2169" s="218"/>
      <c r="LUH2169" s="218"/>
      <c r="LUI2169" s="218"/>
      <c r="LUJ2169" s="218"/>
      <c r="LUK2169" s="218"/>
      <c r="LUL2169" s="218"/>
      <c r="LUM2169" s="218"/>
      <c r="LUN2169" s="218"/>
      <c r="LUO2169" s="218"/>
      <c r="LUP2169" s="218"/>
      <c r="LUQ2169" s="218"/>
      <c r="LUR2169" s="218"/>
      <c r="LUS2169" s="218"/>
      <c r="LUT2169" s="218"/>
      <c r="LUU2169" s="218"/>
      <c r="LUV2169" s="218"/>
      <c r="LUW2169" s="218"/>
      <c r="LUX2169" s="218"/>
      <c r="LUY2169" s="218"/>
      <c r="LUZ2169" s="218"/>
      <c r="LVA2169" s="218"/>
      <c r="LVB2169" s="218"/>
      <c r="LVC2169" s="218"/>
      <c r="LVD2169" s="218"/>
      <c r="LVE2169" s="218"/>
      <c r="LVF2169" s="218"/>
      <c r="LVG2169" s="218"/>
      <c r="LVH2169" s="218"/>
      <c r="LVI2169" s="218"/>
      <c r="LVJ2169" s="218"/>
      <c r="LVK2169" s="218"/>
      <c r="LVL2169" s="218"/>
      <c r="LVM2169" s="218"/>
      <c r="LVN2169" s="218"/>
      <c r="LVO2169" s="218"/>
      <c r="LVP2169" s="218"/>
      <c r="LVQ2169" s="218"/>
      <c r="LVR2169" s="218"/>
      <c r="LVS2169" s="218"/>
      <c r="LVT2169" s="218"/>
      <c r="LVU2169" s="218"/>
      <c r="LVV2169" s="218"/>
      <c r="LVW2169" s="218"/>
      <c r="LVX2169" s="218"/>
      <c r="LVY2169" s="218"/>
      <c r="LVZ2169" s="218"/>
      <c r="LWA2169" s="218"/>
      <c r="LWB2169" s="218"/>
      <c r="LWC2169" s="218"/>
      <c r="LWD2169" s="218"/>
      <c r="LWE2169" s="218"/>
      <c r="LWF2169" s="218"/>
      <c r="LWG2169" s="218"/>
      <c r="LWH2169" s="218"/>
      <c r="LWI2169" s="218"/>
      <c r="LWJ2169" s="218"/>
      <c r="LWK2169" s="218"/>
      <c r="LWL2169" s="218"/>
      <c r="LWM2169" s="218"/>
      <c r="LWN2169" s="218"/>
      <c r="LWO2169" s="218"/>
      <c r="LWP2169" s="218"/>
      <c r="LWQ2169" s="218"/>
      <c r="LWR2169" s="218"/>
      <c r="LWS2169" s="218"/>
      <c r="LWT2169" s="218"/>
      <c r="LWU2169" s="218"/>
      <c r="LWV2169" s="218"/>
      <c r="LWW2169" s="218"/>
      <c r="LWX2169" s="218"/>
      <c r="LWY2169" s="218"/>
      <c r="LWZ2169" s="218"/>
      <c r="LXA2169" s="218"/>
      <c r="LXB2169" s="218"/>
      <c r="LXC2169" s="218"/>
      <c r="LXD2169" s="218"/>
      <c r="LXE2169" s="218"/>
      <c r="LXF2169" s="218"/>
      <c r="LXG2169" s="218"/>
      <c r="LXH2169" s="218"/>
      <c r="LXI2169" s="218"/>
      <c r="LXJ2169" s="218"/>
      <c r="LXK2169" s="218"/>
      <c r="LXL2169" s="218"/>
      <c r="LXM2169" s="218"/>
      <c r="LXN2169" s="218"/>
      <c r="LXO2169" s="218"/>
      <c r="LXP2169" s="218"/>
      <c r="LXQ2169" s="218"/>
      <c r="LXR2169" s="218"/>
      <c r="LXS2169" s="218"/>
      <c r="LXT2169" s="218"/>
      <c r="LXU2169" s="218"/>
      <c r="LXV2169" s="218"/>
      <c r="LXW2169" s="218"/>
      <c r="LXX2169" s="218"/>
      <c r="LXY2169" s="218"/>
      <c r="LXZ2169" s="218"/>
      <c r="LYA2169" s="218"/>
      <c r="LYB2169" s="218"/>
      <c r="LYC2169" s="218"/>
      <c r="LYD2169" s="218"/>
      <c r="LYE2169" s="218"/>
      <c r="LYF2169" s="218"/>
      <c r="LYG2169" s="218"/>
      <c r="LYH2169" s="218"/>
      <c r="LYI2169" s="218"/>
      <c r="LYJ2169" s="218"/>
      <c r="LYK2169" s="218"/>
      <c r="LYL2169" s="218"/>
      <c r="LYM2169" s="218"/>
      <c r="LYN2169" s="218"/>
      <c r="LYO2169" s="218"/>
      <c r="LYP2169" s="218"/>
      <c r="LYQ2169" s="218"/>
      <c r="LYR2169" s="218"/>
      <c r="LYS2169" s="218"/>
      <c r="LYT2169" s="218"/>
      <c r="LYU2169" s="218"/>
      <c r="LYV2169" s="218"/>
      <c r="LYW2169" s="218"/>
      <c r="LYX2169" s="218"/>
      <c r="LYY2169" s="218"/>
      <c r="LYZ2169" s="218"/>
      <c r="LZA2169" s="218"/>
      <c r="LZB2169" s="218"/>
      <c r="LZC2169" s="218"/>
      <c r="LZD2169" s="218"/>
      <c r="LZE2169" s="218"/>
      <c r="LZF2169" s="218"/>
      <c r="LZG2169" s="218"/>
      <c r="LZH2169" s="218"/>
      <c r="LZI2169" s="218"/>
      <c r="LZJ2169" s="218"/>
      <c r="LZK2169" s="218"/>
      <c r="LZL2169" s="218"/>
      <c r="LZM2169" s="218"/>
      <c r="LZN2169" s="218"/>
      <c r="LZO2169" s="218"/>
      <c r="LZP2169" s="218"/>
      <c r="LZQ2169" s="218"/>
      <c r="LZR2169" s="218"/>
      <c r="LZS2169" s="218"/>
      <c r="LZT2169" s="218"/>
      <c r="LZU2169" s="218"/>
      <c r="LZV2169" s="218"/>
      <c r="LZW2169" s="218"/>
      <c r="LZX2169" s="218"/>
      <c r="LZY2169" s="218"/>
      <c r="LZZ2169" s="218"/>
      <c r="MAA2169" s="218"/>
      <c r="MAB2169" s="218"/>
      <c r="MAC2169" s="218"/>
      <c r="MAD2169" s="218"/>
      <c r="MAE2169" s="218"/>
      <c r="MAF2169" s="218"/>
      <c r="MAG2169" s="218"/>
      <c r="MAH2169" s="218"/>
      <c r="MAI2169" s="218"/>
      <c r="MAJ2169" s="218"/>
      <c r="MAK2169" s="218"/>
      <c r="MAL2169" s="218"/>
      <c r="MAM2169" s="218"/>
      <c r="MAN2169" s="218"/>
      <c r="MAO2169" s="218"/>
      <c r="MAP2169" s="218"/>
      <c r="MAQ2169" s="218"/>
      <c r="MAR2169" s="218"/>
      <c r="MAS2169" s="218"/>
      <c r="MAT2169" s="218"/>
      <c r="MAU2169" s="218"/>
      <c r="MAV2169" s="218"/>
      <c r="MAW2169" s="218"/>
      <c r="MAX2169" s="218"/>
      <c r="MAY2169" s="218"/>
      <c r="MAZ2169" s="218"/>
      <c r="MBA2169" s="218"/>
      <c r="MBB2169" s="218"/>
      <c r="MBC2169" s="218"/>
      <c r="MBD2169" s="218"/>
      <c r="MBE2169" s="218"/>
      <c r="MBF2169" s="218"/>
      <c r="MBG2169" s="218"/>
      <c r="MBH2169" s="218"/>
      <c r="MBI2169" s="218"/>
      <c r="MBJ2169" s="218"/>
      <c r="MBK2169" s="218"/>
      <c r="MBL2169" s="218"/>
      <c r="MBM2169" s="218"/>
      <c r="MBN2169" s="218"/>
      <c r="MBO2169" s="218"/>
      <c r="MBP2169" s="218"/>
      <c r="MBQ2169" s="218"/>
      <c r="MBR2169" s="218"/>
      <c r="MBS2169" s="218"/>
      <c r="MBT2169" s="218"/>
      <c r="MBU2169" s="218"/>
      <c r="MBV2169" s="218"/>
      <c r="MBW2169" s="218"/>
      <c r="MBX2169" s="218"/>
      <c r="MBY2169" s="218"/>
      <c r="MBZ2169" s="218"/>
      <c r="MCA2169" s="218"/>
      <c r="MCB2169" s="218"/>
      <c r="MCC2169" s="218"/>
      <c r="MCD2169" s="218"/>
      <c r="MCE2169" s="218"/>
      <c r="MCF2169" s="218"/>
      <c r="MCG2169" s="218"/>
      <c r="MCH2169" s="218"/>
      <c r="MCI2169" s="218"/>
      <c r="MCJ2169" s="218"/>
      <c r="MCK2169" s="218"/>
      <c r="MCL2169" s="218"/>
      <c r="MCM2169" s="218"/>
      <c r="MCN2169" s="218"/>
      <c r="MCO2169" s="218"/>
      <c r="MCP2169" s="218"/>
      <c r="MCQ2169" s="218"/>
      <c r="MCR2169" s="218"/>
      <c r="MCS2169" s="218"/>
      <c r="MCT2169" s="218"/>
      <c r="MCU2169" s="218"/>
      <c r="MCV2169" s="218"/>
      <c r="MCW2169" s="218"/>
      <c r="MCX2169" s="218"/>
      <c r="MCY2169" s="218"/>
      <c r="MCZ2169" s="218"/>
      <c r="MDA2169" s="218"/>
      <c r="MDB2169" s="218"/>
      <c r="MDC2169" s="218"/>
      <c r="MDD2169" s="218"/>
      <c r="MDE2169" s="218"/>
      <c r="MDF2169" s="218"/>
      <c r="MDG2169" s="218"/>
      <c r="MDH2169" s="218"/>
      <c r="MDI2169" s="218"/>
      <c r="MDJ2169" s="218"/>
      <c r="MDK2169" s="218"/>
      <c r="MDL2169" s="218"/>
      <c r="MDM2169" s="218"/>
      <c r="MDN2169" s="218"/>
      <c r="MDO2169" s="218"/>
      <c r="MDP2169" s="218"/>
      <c r="MDQ2169" s="218"/>
      <c r="MDR2169" s="218"/>
      <c r="MDS2169" s="218"/>
      <c r="MDT2169" s="218"/>
      <c r="MDU2169" s="218"/>
      <c r="MDV2169" s="218"/>
      <c r="MDW2169" s="218"/>
      <c r="MDX2169" s="218"/>
      <c r="MDY2169" s="218"/>
      <c r="MDZ2169" s="218"/>
      <c r="MEA2169" s="218"/>
      <c r="MEB2169" s="218"/>
      <c r="MEC2169" s="218"/>
      <c r="MED2169" s="218"/>
      <c r="MEE2169" s="218"/>
      <c r="MEF2169" s="218"/>
      <c r="MEG2169" s="218"/>
      <c r="MEH2169" s="218"/>
      <c r="MEI2169" s="218"/>
      <c r="MEJ2169" s="218"/>
      <c r="MEK2169" s="218"/>
      <c r="MEL2169" s="218"/>
      <c r="MEM2169" s="218"/>
      <c r="MEN2169" s="218"/>
      <c r="MEO2169" s="218"/>
      <c r="MEP2169" s="218"/>
      <c r="MEQ2169" s="218"/>
      <c r="MER2169" s="218"/>
      <c r="MES2169" s="218"/>
      <c r="MET2169" s="218"/>
      <c r="MEU2169" s="218"/>
      <c r="MEV2169" s="218"/>
      <c r="MEW2169" s="218"/>
      <c r="MEX2169" s="218"/>
      <c r="MEY2169" s="218"/>
      <c r="MEZ2169" s="218"/>
      <c r="MFA2169" s="218"/>
      <c r="MFB2169" s="218"/>
      <c r="MFC2169" s="218"/>
      <c r="MFD2169" s="218"/>
      <c r="MFE2169" s="218"/>
      <c r="MFF2169" s="218"/>
      <c r="MFG2169" s="218"/>
      <c r="MFH2169" s="218"/>
      <c r="MFI2169" s="218"/>
      <c r="MFJ2169" s="218"/>
      <c r="MFK2169" s="218"/>
      <c r="MFL2169" s="218"/>
      <c r="MFM2169" s="218"/>
      <c r="MFN2169" s="218"/>
      <c r="MFO2169" s="218"/>
      <c r="MFP2169" s="218"/>
      <c r="MFQ2169" s="218"/>
      <c r="MFR2169" s="218"/>
      <c r="MFS2169" s="218"/>
      <c r="MFT2169" s="218"/>
      <c r="MFU2169" s="218"/>
      <c r="MFV2169" s="218"/>
      <c r="MFW2169" s="218"/>
      <c r="MFX2169" s="218"/>
      <c r="MFY2169" s="218"/>
      <c r="MFZ2169" s="218"/>
      <c r="MGA2169" s="218"/>
      <c r="MGB2169" s="218"/>
      <c r="MGC2169" s="218"/>
      <c r="MGD2169" s="218"/>
      <c r="MGE2169" s="218"/>
      <c r="MGF2169" s="218"/>
      <c r="MGG2169" s="218"/>
      <c r="MGH2169" s="218"/>
      <c r="MGI2169" s="218"/>
      <c r="MGJ2169" s="218"/>
      <c r="MGK2169" s="218"/>
      <c r="MGL2169" s="218"/>
      <c r="MGM2169" s="218"/>
      <c r="MGN2169" s="218"/>
      <c r="MGO2169" s="218"/>
      <c r="MGP2169" s="218"/>
      <c r="MGQ2169" s="218"/>
      <c r="MGR2169" s="218"/>
      <c r="MGS2169" s="218"/>
      <c r="MGT2169" s="218"/>
      <c r="MGU2169" s="218"/>
      <c r="MGV2169" s="218"/>
      <c r="MGW2169" s="218"/>
      <c r="MGX2169" s="218"/>
      <c r="MGY2169" s="218"/>
      <c r="MGZ2169" s="218"/>
      <c r="MHA2169" s="218"/>
      <c r="MHB2169" s="218"/>
      <c r="MHC2169" s="218"/>
      <c r="MHD2169" s="218"/>
      <c r="MHE2169" s="218"/>
      <c r="MHF2169" s="218"/>
      <c r="MHG2169" s="218"/>
      <c r="MHH2169" s="218"/>
      <c r="MHI2169" s="218"/>
      <c r="MHJ2169" s="218"/>
      <c r="MHK2169" s="218"/>
      <c r="MHL2169" s="218"/>
      <c r="MHM2169" s="218"/>
      <c r="MHN2169" s="218"/>
      <c r="MHO2169" s="218"/>
      <c r="MHP2169" s="218"/>
      <c r="MHQ2169" s="218"/>
      <c r="MHR2169" s="218"/>
      <c r="MHS2169" s="218"/>
      <c r="MHT2169" s="218"/>
      <c r="MHU2169" s="218"/>
      <c r="MHV2169" s="218"/>
      <c r="MHW2169" s="218"/>
      <c r="MHX2169" s="218"/>
      <c r="MHY2169" s="218"/>
      <c r="MHZ2169" s="218"/>
      <c r="MIA2169" s="218"/>
      <c r="MIB2169" s="218"/>
      <c r="MIC2169" s="218"/>
      <c r="MID2169" s="218"/>
      <c r="MIE2169" s="218"/>
      <c r="MIF2169" s="218"/>
      <c r="MIG2169" s="218"/>
      <c r="MIH2169" s="218"/>
      <c r="MII2169" s="218"/>
      <c r="MIJ2169" s="218"/>
      <c r="MIK2169" s="218"/>
      <c r="MIL2169" s="218"/>
      <c r="MIM2169" s="218"/>
      <c r="MIN2169" s="218"/>
      <c r="MIO2169" s="218"/>
      <c r="MIP2169" s="218"/>
      <c r="MIQ2169" s="218"/>
      <c r="MIR2169" s="218"/>
      <c r="MIS2169" s="218"/>
      <c r="MIT2169" s="218"/>
      <c r="MIU2169" s="218"/>
      <c r="MIV2169" s="218"/>
      <c r="MIW2169" s="218"/>
      <c r="MIX2169" s="218"/>
      <c r="MIY2169" s="218"/>
      <c r="MIZ2169" s="218"/>
      <c r="MJA2169" s="218"/>
      <c r="MJB2169" s="218"/>
      <c r="MJC2169" s="218"/>
      <c r="MJD2169" s="218"/>
      <c r="MJE2169" s="218"/>
      <c r="MJF2169" s="218"/>
      <c r="MJG2169" s="218"/>
      <c r="MJH2169" s="218"/>
      <c r="MJI2169" s="218"/>
      <c r="MJJ2169" s="218"/>
      <c r="MJK2169" s="218"/>
      <c r="MJL2169" s="218"/>
      <c r="MJM2169" s="218"/>
      <c r="MJN2169" s="218"/>
      <c r="MJO2169" s="218"/>
      <c r="MJP2169" s="218"/>
      <c r="MJQ2169" s="218"/>
      <c r="MJR2169" s="218"/>
      <c r="MJS2169" s="218"/>
      <c r="MJT2169" s="218"/>
      <c r="MJU2169" s="218"/>
      <c r="MJV2169" s="218"/>
      <c r="MJW2169" s="218"/>
      <c r="MJX2169" s="218"/>
      <c r="MJY2169" s="218"/>
      <c r="MJZ2169" s="218"/>
      <c r="MKA2169" s="218"/>
      <c r="MKB2169" s="218"/>
      <c r="MKC2169" s="218"/>
      <c r="MKD2169" s="218"/>
      <c r="MKE2169" s="218"/>
      <c r="MKF2169" s="218"/>
      <c r="MKG2169" s="218"/>
      <c r="MKH2169" s="218"/>
      <c r="MKI2169" s="218"/>
      <c r="MKJ2169" s="218"/>
      <c r="MKK2169" s="218"/>
      <c r="MKL2169" s="218"/>
      <c r="MKM2169" s="218"/>
      <c r="MKN2169" s="218"/>
      <c r="MKO2169" s="218"/>
      <c r="MKP2169" s="218"/>
      <c r="MKQ2169" s="218"/>
      <c r="MKR2169" s="218"/>
      <c r="MKS2169" s="218"/>
      <c r="MKT2169" s="218"/>
      <c r="MKU2169" s="218"/>
      <c r="MKV2169" s="218"/>
      <c r="MKW2169" s="218"/>
      <c r="MKX2169" s="218"/>
      <c r="MKY2169" s="218"/>
      <c r="MKZ2169" s="218"/>
      <c r="MLA2169" s="218"/>
      <c r="MLB2169" s="218"/>
      <c r="MLC2169" s="218"/>
      <c r="MLD2169" s="218"/>
      <c r="MLE2169" s="218"/>
      <c r="MLF2169" s="218"/>
      <c r="MLG2169" s="218"/>
      <c r="MLH2169" s="218"/>
      <c r="MLI2169" s="218"/>
      <c r="MLJ2169" s="218"/>
      <c r="MLK2169" s="218"/>
      <c r="MLL2169" s="218"/>
      <c r="MLM2169" s="218"/>
      <c r="MLN2169" s="218"/>
      <c r="MLO2169" s="218"/>
      <c r="MLP2169" s="218"/>
      <c r="MLQ2169" s="218"/>
      <c r="MLR2169" s="218"/>
      <c r="MLS2169" s="218"/>
      <c r="MLT2169" s="218"/>
      <c r="MLU2169" s="218"/>
      <c r="MLV2169" s="218"/>
      <c r="MLW2169" s="218"/>
      <c r="MLX2169" s="218"/>
      <c r="MLY2169" s="218"/>
      <c r="MLZ2169" s="218"/>
      <c r="MMA2169" s="218"/>
      <c r="MMB2169" s="218"/>
      <c r="MMC2169" s="218"/>
      <c r="MMD2169" s="218"/>
      <c r="MME2169" s="218"/>
      <c r="MMF2169" s="218"/>
      <c r="MMG2169" s="218"/>
      <c r="MMH2169" s="218"/>
      <c r="MMI2169" s="218"/>
      <c r="MMJ2169" s="218"/>
      <c r="MMK2169" s="218"/>
      <c r="MML2169" s="218"/>
      <c r="MMM2169" s="218"/>
      <c r="MMN2169" s="218"/>
      <c r="MMO2169" s="218"/>
      <c r="MMP2169" s="218"/>
      <c r="MMQ2169" s="218"/>
      <c r="MMR2169" s="218"/>
      <c r="MMS2169" s="218"/>
      <c r="MMT2169" s="218"/>
      <c r="MMU2169" s="218"/>
      <c r="MMV2169" s="218"/>
      <c r="MMW2169" s="218"/>
      <c r="MMX2169" s="218"/>
      <c r="MMY2169" s="218"/>
      <c r="MMZ2169" s="218"/>
      <c r="MNA2169" s="218"/>
      <c r="MNB2169" s="218"/>
      <c r="MNC2169" s="218"/>
      <c r="MND2169" s="218"/>
      <c r="MNE2169" s="218"/>
      <c r="MNF2169" s="218"/>
      <c r="MNG2169" s="218"/>
      <c r="MNH2169" s="218"/>
      <c r="MNI2169" s="218"/>
      <c r="MNJ2169" s="218"/>
      <c r="MNK2169" s="218"/>
      <c r="MNL2169" s="218"/>
      <c r="MNM2169" s="218"/>
      <c r="MNN2169" s="218"/>
      <c r="MNO2169" s="218"/>
      <c r="MNP2169" s="218"/>
      <c r="MNQ2169" s="218"/>
      <c r="MNR2169" s="218"/>
      <c r="MNS2169" s="218"/>
      <c r="MNT2169" s="218"/>
      <c r="MNU2169" s="218"/>
      <c r="MNV2169" s="218"/>
      <c r="MNW2169" s="218"/>
      <c r="MNX2169" s="218"/>
      <c r="MNY2169" s="218"/>
      <c r="MNZ2169" s="218"/>
      <c r="MOA2169" s="218"/>
      <c r="MOB2169" s="218"/>
      <c r="MOC2169" s="218"/>
      <c r="MOD2169" s="218"/>
      <c r="MOE2169" s="218"/>
      <c r="MOF2169" s="218"/>
      <c r="MOG2169" s="218"/>
      <c r="MOH2169" s="218"/>
      <c r="MOI2169" s="218"/>
      <c r="MOJ2169" s="218"/>
      <c r="MOK2169" s="218"/>
      <c r="MOL2169" s="218"/>
      <c r="MOM2169" s="218"/>
      <c r="MON2169" s="218"/>
      <c r="MOO2169" s="218"/>
      <c r="MOP2169" s="218"/>
      <c r="MOQ2169" s="218"/>
      <c r="MOR2169" s="218"/>
      <c r="MOS2169" s="218"/>
      <c r="MOT2169" s="218"/>
      <c r="MOU2169" s="218"/>
      <c r="MOV2169" s="218"/>
      <c r="MOW2169" s="218"/>
      <c r="MOX2169" s="218"/>
      <c r="MOY2169" s="218"/>
      <c r="MOZ2169" s="218"/>
      <c r="MPA2169" s="218"/>
      <c r="MPB2169" s="218"/>
      <c r="MPC2169" s="218"/>
      <c r="MPD2169" s="218"/>
      <c r="MPE2169" s="218"/>
      <c r="MPF2169" s="218"/>
      <c r="MPG2169" s="218"/>
      <c r="MPH2169" s="218"/>
      <c r="MPI2169" s="218"/>
      <c r="MPJ2169" s="218"/>
      <c r="MPK2169" s="218"/>
      <c r="MPL2169" s="218"/>
      <c r="MPM2169" s="218"/>
      <c r="MPN2169" s="218"/>
      <c r="MPO2169" s="218"/>
      <c r="MPP2169" s="218"/>
      <c r="MPQ2169" s="218"/>
      <c r="MPR2169" s="218"/>
      <c r="MPS2169" s="218"/>
      <c r="MPT2169" s="218"/>
      <c r="MPU2169" s="218"/>
      <c r="MPV2169" s="218"/>
      <c r="MPW2169" s="218"/>
      <c r="MPX2169" s="218"/>
      <c r="MPY2169" s="218"/>
      <c r="MPZ2169" s="218"/>
      <c r="MQA2169" s="218"/>
      <c r="MQB2169" s="218"/>
      <c r="MQC2169" s="218"/>
      <c r="MQD2169" s="218"/>
      <c r="MQE2169" s="218"/>
      <c r="MQF2169" s="218"/>
      <c r="MQG2169" s="218"/>
      <c r="MQH2169" s="218"/>
      <c r="MQI2169" s="218"/>
      <c r="MQJ2169" s="218"/>
      <c r="MQK2169" s="218"/>
      <c r="MQL2169" s="218"/>
      <c r="MQM2169" s="218"/>
      <c r="MQN2169" s="218"/>
      <c r="MQO2169" s="218"/>
      <c r="MQP2169" s="218"/>
      <c r="MQQ2169" s="218"/>
      <c r="MQR2169" s="218"/>
      <c r="MQS2169" s="218"/>
      <c r="MQT2169" s="218"/>
      <c r="MQU2169" s="218"/>
      <c r="MQV2169" s="218"/>
      <c r="MQW2169" s="218"/>
      <c r="MQX2169" s="218"/>
      <c r="MQY2169" s="218"/>
      <c r="MQZ2169" s="218"/>
      <c r="MRA2169" s="218"/>
      <c r="MRB2169" s="218"/>
      <c r="MRC2169" s="218"/>
      <c r="MRD2169" s="218"/>
      <c r="MRE2169" s="218"/>
      <c r="MRF2169" s="218"/>
      <c r="MRG2169" s="218"/>
      <c r="MRH2169" s="218"/>
      <c r="MRI2169" s="218"/>
      <c r="MRJ2169" s="218"/>
      <c r="MRK2169" s="218"/>
      <c r="MRL2169" s="218"/>
      <c r="MRM2169" s="218"/>
      <c r="MRN2169" s="218"/>
      <c r="MRO2169" s="218"/>
      <c r="MRP2169" s="218"/>
      <c r="MRQ2169" s="218"/>
      <c r="MRR2169" s="218"/>
      <c r="MRS2169" s="218"/>
      <c r="MRT2169" s="218"/>
      <c r="MRU2169" s="218"/>
      <c r="MRV2169" s="218"/>
      <c r="MRW2169" s="218"/>
      <c r="MRX2169" s="218"/>
      <c r="MRY2169" s="218"/>
      <c r="MRZ2169" s="218"/>
      <c r="MSA2169" s="218"/>
      <c r="MSB2169" s="218"/>
      <c r="MSC2169" s="218"/>
      <c r="MSD2169" s="218"/>
      <c r="MSE2169" s="218"/>
      <c r="MSF2169" s="218"/>
      <c r="MSG2169" s="218"/>
      <c r="MSH2169" s="218"/>
      <c r="MSI2169" s="218"/>
      <c r="MSJ2169" s="218"/>
      <c r="MSK2169" s="218"/>
      <c r="MSL2169" s="218"/>
      <c r="MSM2169" s="218"/>
      <c r="MSN2169" s="218"/>
      <c r="MSO2169" s="218"/>
      <c r="MSP2169" s="218"/>
      <c r="MSQ2169" s="218"/>
      <c r="MSR2169" s="218"/>
      <c r="MSS2169" s="218"/>
      <c r="MST2169" s="218"/>
      <c r="MSU2169" s="218"/>
      <c r="MSV2169" s="218"/>
      <c r="MSW2169" s="218"/>
      <c r="MSX2169" s="218"/>
      <c r="MSY2169" s="218"/>
      <c r="MSZ2169" s="218"/>
      <c r="MTA2169" s="218"/>
      <c r="MTB2169" s="218"/>
      <c r="MTC2169" s="218"/>
      <c r="MTD2169" s="218"/>
      <c r="MTE2169" s="218"/>
      <c r="MTF2169" s="218"/>
      <c r="MTG2169" s="218"/>
      <c r="MTH2169" s="218"/>
      <c r="MTI2169" s="218"/>
      <c r="MTJ2169" s="218"/>
      <c r="MTK2169" s="218"/>
      <c r="MTL2169" s="218"/>
      <c r="MTM2169" s="218"/>
      <c r="MTN2169" s="218"/>
      <c r="MTO2169" s="218"/>
      <c r="MTP2169" s="218"/>
      <c r="MTQ2169" s="218"/>
      <c r="MTR2169" s="218"/>
      <c r="MTS2169" s="218"/>
      <c r="MTT2169" s="218"/>
      <c r="MTU2169" s="218"/>
      <c r="MTV2169" s="218"/>
      <c r="MTW2169" s="218"/>
      <c r="MTX2169" s="218"/>
      <c r="MTY2169" s="218"/>
      <c r="MTZ2169" s="218"/>
      <c r="MUA2169" s="218"/>
      <c r="MUB2169" s="218"/>
      <c r="MUC2169" s="218"/>
      <c r="MUD2169" s="218"/>
      <c r="MUE2169" s="218"/>
      <c r="MUF2169" s="218"/>
      <c r="MUG2169" s="218"/>
      <c r="MUH2169" s="218"/>
      <c r="MUI2169" s="218"/>
      <c r="MUJ2169" s="218"/>
      <c r="MUK2169" s="218"/>
      <c r="MUL2169" s="218"/>
      <c r="MUM2169" s="218"/>
      <c r="MUN2169" s="218"/>
      <c r="MUO2169" s="218"/>
      <c r="MUP2169" s="218"/>
      <c r="MUQ2169" s="218"/>
      <c r="MUR2169" s="218"/>
      <c r="MUS2169" s="218"/>
      <c r="MUT2169" s="218"/>
      <c r="MUU2169" s="218"/>
      <c r="MUV2169" s="218"/>
      <c r="MUW2169" s="218"/>
      <c r="MUX2169" s="218"/>
      <c r="MUY2169" s="218"/>
      <c r="MUZ2169" s="218"/>
      <c r="MVA2169" s="218"/>
      <c r="MVB2169" s="218"/>
      <c r="MVC2169" s="218"/>
      <c r="MVD2169" s="218"/>
      <c r="MVE2169" s="218"/>
      <c r="MVF2169" s="218"/>
      <c r="MVG2169" s="218"/>
      <c r="MVH2169" s="218"/>
      <c r="MVI2169" s="218"/>
      <c r="MVJ2169" s="218"/>
      <c r="MVK2169" s="218"/>
      <c r="MVL2169" s="218"/>
      <c r="MVM2169" s="218"/>
      <c r="MVN2169" s="218"/>
      <c r="MVO2169" s="218"/>
      <c r="MVP2169" s="218"/>
      <c r="MVQ2169" s="218"/>
      <c r="MVR2169" s="218"/>
      <c r="MVS2169" s="218"/>
      <c r="MVT2169" s="218"/>
      <c r="MVU2169" s="218"/>
      <c r="MVV2169" s="218"/>
      <c r="MVW2169" s="218"/>
      <c r="MVX2169" s="218"/>
      <c r="MVY2169" s="218"/>
      <c r="MVZ2169" s="218"/>
      <c r="MWA2169" s="218"/>
      <c r="MWB2169" s="218"/>
      <c r="MWC2169" s="218"/>
      <c r="MWD2169" s="218"/>
      <c r="MWE2169" s="218"/>
      <c r="MWF2169" s="218"/>
      <c r="MWG2169" s="218"/>
      <c r="MWH2169" s="218"/>
      <c r="MWI2169" s="218"/>
      <c r="MWJ2169" s="218"/>
      <c r="MWK2169" s="218"/>
      <c r="MWL2169" s="218"/>
      <c r="MWM2169" s="218"/>
      <c r="MWN2169" s="218"/>
      <c r="MWO2169" s="218"/>
      <c r="MWP2169" s="218"/>
      <c r="MWQ2169" s="218"/>
      <c r="MWR2169" s="218"/>
      <c r="MWS2169" s="218"/>
      <c r="MWT2169" s="218"/>
      <c r="MWU2169" s="218"/>
      <c r="MWV2169" s="218"/>
      <c r="MWW2169" s="218"/>
      <c r="MWX2169" s="218"/>
      <c r="MWY2169" s="218"/>
      <c r="MWZ2169" s="218"/>
      <c r="MXA2169" s="218"/>
      <c r="MXB2169" s="218"/>
      <c r="MXC2169" s="218"/>
      <c r="MXD2169" s="218"/>
      <c r="MXE2169" s="218"/>
      <c r="MXF2169" s="218"/>
      <c r="MXG2169" s="218"/>
      <c r="MXH2169" s="218"/>
      <c r="MXI2169" s="218"/>
      <c r="MXJ2169" s="218"/>
      <c r="MXK2169" s="218"/>
      <c r="MXL2169" s="218"/>
      <c r="MXM2169" s="218"/>
      <c r="MXN2169" s="218"/>
      <c r="MXO2169" s="218"/>
      <c r="MXP2169" s="218"/>
      <c r="MXQ2169" s="218"/>
      <c r="MXR2169" s="218"/>
      <c r="MXS2169" s="218"/>
      <c r="MXT2169" s="218"/>
      <c r="MXU2169" s="218"/>
      <c r="MXV2169" s="218"/>
      <c r="MXW2169" s="218"/>
      <c r="MXX2169" s="218"/>
      <c r="MXY2169" s="218"/>
      <c r="MXZ2169" s="218"/>
      <c r="MYA2169" s="218"/>
      <c r="MYB2169" s="218"/>
      <c r="MYC2169" s="218"/>
      <c r="MYD2169" s="218"/>
      <c r="MYE2169" s="218"/>
      <c r="MYF2169" s="218"/>
      <c r="MYG2169" s="218"/>
      <c r="MYH2169" s="218"/>
      <c r="MYI2169" s="218"/>
      <c r="MYJ2169" s="218"/>
      <c r="MYK2169" s="218"/>
      <c r="MYL2169" s="218"/>
      <c r="MYM2169" s="218"/>
      <c r="MYN2169" s="218"/>
      <c r="MYO2169" s="218"/>
      <c r="MYP2169" s="218"/>
      <c r="MYQ2169" s="218"/>
      <c r="MYR2169" s="218"/>
      <c r="MYS2169" s="218"/>
      <c r="MYT2169" s="218"/>
      <c r="MYU2169" s="218"/>
      <c r="MYV2169" s="218"/>
      <c r="MYW2169" s="218"/>
      <c r="MYX2169" s="218"/>
      <c r="MYY2169" s="218"/>
      <c r="MYZ2169" s="218"/>
      <c r="MZA2169" s="218"/>
      <c r="MZB2169" s="218"/>
      <c r="MZC2169" s="218"/>
      <c r="MZD2169" s="218"/>
      <c r="MZE2169" s="218"/>
      <c r="MZF2169" s="218"/>
      <c r="MZG2169" s="218"/>
      <c r="MZH2169" s="218"/>
      <c r="MZI2169" s="218"/>
      <c r="MZJ2169" s="218"/>
      <c r="MZK2169" s="218"/>
      <c r="MZL2169" s="218"/>
      <c r="MZM2169" s="218"/>
      <c r="MZN2169" s="218"/>
      <c r="MZO2169" s="218"/>
      <c r="MZP2169" s="218"/>
      <c r="MZQ2169" s="218"/>
      <c r="MZR2169" s="218"/>
      <c r="MZS2169" s="218"/>
      <c r="MZT2169" s="218"/>
      <c r="MZU2169" s="218"/>
      <c r="MZV2169" s="218"/>
      <c r="MZW2169" s="218"/>
      <c r="MZX2169" s="218"/>
      <c r="MZY2169" s="218"/>
      <c r="MZZ2169" s="218"/>
      <c r="NAA2169" s="218"/>
      <c r="NAB2169" s="218"/>
      <c r="NAC2169" s="218"/>
      <c r="NAD2169" s="218"/>
      <c r="NAE2169" s="218"/>
      <c r="NAF2169" s="218"/>
      <c r="NAG2169" s="218"/>
      <c r="NAH2169" s="218"/>
      <c r="NAI2169" s="218"/>
      <c r="NAJ2169" s="218"/>
      <c r="NAK2169" s="218"/>
      <c r="NAL2169" s="218"/>
      <c r="NAM2169" s="218"/>
      <c r="NAN2169" s="218"/>
      <c r="NAO2169" s="218"/>
      <c r="NAP2169" s="218"/>
      <c r="NAQ2169" s="218"/>
      <c r="NAR2169" s="218"/>
      <c r="NAS2169" s="218"/>
      <c r="NAT2169" s="218"/>
      <c r="NAU2169" s="218"/>
      <c r="NAV2169" s="218"/>
      <c r="NAW2169" s="218"/>
      <c r="NAX2169" s="218"/>
      <c r="NAY2169" s="218"/>
      <c r="NAZ2169" s="218"/>
      <c r="NBA2169" s="218"/>
      <c r="NBB2169" s="218"/>
      <c r="NBC2169" s="218"/>
      <c r="NBD2169" s="218"/>
      <c r="NBE2169" s="218"/>
      <c r="NBF2169" s="218"/>
      <c r="NBG2169" s="218"/>
      <c r="NBH2169" s="218"/>
      <c r="NBI2169" s="218"/>
      <c r="NBJ2169" s="218"/>
      <c r="NBK2169" s="218"/>
      <c r="NBL2169" s="218"/>
      <c r="NBM2169" s="218"/>
      <c r="NBN2169" s="218"/>
      <c r="NBO2169" s="218"/>
      <c r="NBP2169" s="218"/>
      <c r="NBQ2169" s="218"/>
      <c r="NBR2169" s="218"/>
      <c r="NBS2169" s="218"/>
      <c r="NBT2169" s="218"/>
      <c r="NBU2169" s="218"/>
      <c r="NBV2169" s="218"/>
      <c r="NBW2169" s="218"/>
      <c r="NBX2169" s="218"/>
      <c r="NBY2169" s="218"/>
      <c r="NBZ2169" s="218"/>
      <c r="NCA2169" s="218"/>
      <c r="NCB2169" s="218"/>
      <c r="NCC2169" s="218"/>
      <c r="NCD2169" s="218"/>
      <c r="NCE2169" s="218"/>
      <c r="NCF2169" s="218"/>
      <c r="NCG2169" s="218"/>
      <c r="NCH2169" s="218"/>
      <c r="NCI2169" s="218"/>
      <c r="NCJ2169" s="218"/>
      <c r="NCK2169" s="218"/>
      <c r="NCL2169" s="218"/>
      <c r="NCM2169" s="218"/>
      <c r="NCN2169" s="218"/>
      <c r="NCO2169" s="218"/>
      <c r="NCP2169" s="218"/>
      <c r="NCQ2169" s="218"/>
      <c r="NCR2169" s="218"/>
      <c r="NCS2169" s="218"/>
      <c r="NCT2169" s="218"/>
      <c r="NCU2169" s="218"/>
      <c r="NCV2169" s="218"/>
      <c r="NCW2169" s="218"/>
      <c r="NCX2169" s="218"/>
      <c r="NCY2169" s="218"/>
      <c r="NCZ2169" s="218"/>
      <c r="NDA2169" s="218"/>
      <c r="NDB2169" s="218"/>
      <c r="NDC2169" s="218"/>
      <c r="NDD2169" s="218"/>
      <c r="NDE2169" s="218"/>
      <c r="NDF2169" s="218"/>
      <c r="NDG2169" s="218"/>
      <c r="NDH2169" s="218"/>
      <c r="NDI2169" s="218"/>
      <c r="NDJ2169" s="218"/>
      <c r="NDK2169" s="218"/>
      <c r="NDL2169" s="218"/>
      <c r="NDM2169" s="218"/>
      <c r="NDN2169" s="218"/>
      <c r="NDO2169" s="218"/>
      <c r="NDP2169" s="218"/>
      <c r="NDQ2169" s="218"/>
      <c r="NDR2169" s="218"/>
      <c r="NDS2169" s="218"/>
      <c r="NDT2169" s="218"/>
      <c r="NDU2169" s="218"/>
      <c r="NDV2169" s="218"/>
      <c r="NDW2169" s="218"/>
      <c r="NDX2169" s="218"/>
      <c r="NDY2169" s="218"/>
      <c r="NDZ2169" s="218"/>
      <c r="NEA2169" s="218"/>
      <c r="NEB2169" s="218"/>
      <c r="NEC2169" s="218"/>
      <c r="NED2169" s="218"/>
      <c r="NEE2169" s="218"/>
      <c r="NEF2169" s="218"/>
      <c r="NEG2169" s="218"/>
      <c r="NEH2169" s="218"/>
      <c r="NEI2169" s="218"/>
      <c r="NEJ2169" s="218"/>
      <c r="NEK2169" s="218"/>
      <c r="NEL2169" s="218"/>
      <c r="NEM2169" s="218"/>
      <c r="NEN2169" s="218"/>
      <c r="NEO2169" s="218"/>
      <c r="NEP2169" s="218"/>
      <c r="NEQ2169" s="218"/>
      <c r="NER2169" s="218"/>
      <c r="NES2169" s="218"/>
      <c r="NET2169" s="218"/>
      <c r="NEU2169" s="218"/>
      <c r="NEV2169" s="218"/>
      <c r="NEW2169" s="218"/>
      <c r="NEX2169" s="218"/>
      <c r="NEY2169" s="218"/>
      <c r="NEZ2169" s="218"/>
      <c r="NFA2169" s="218"/>
      <c r="NFB2169" s="218"/>
      <c r="NFC2169" s="218"/>
      <c r="NFD2169" s="218"/>
      <c r="NFE2169" s="218"/>
      <c r="NFF2169" s="218"/>
      <c r="NFG2169" s="218"/>
      <c r="NFH2169" s="218"/>
      <c r="NFI2169" s="218"/>
      <c r="NFJ2169" s="218"/>
      <c r="NFK2169" s="218"/>
      <c r="NFL2169" s="218"/>
      <c r="NFM2169" s="218"/>
      <c r="NFN2169" s="218"/>
      <c r="NFO2169" s="218"/>
      <c r="NFP2169" s="218"/>
      <c r="NFQ2169" s="218"/>
      <c r="NFR2169" s="218"/>
      <c r="NFS2169" s="218"/>
      <c r="NFT2169" s="218"/>
      <c r="NFU2169" s="218"/>
      <c r="NFV2169" s="218"/>
      <c r="NFW2169" s="218"/>
      <c r="NFX2169" s="218"/>
      <c r="NFY2169" s="218"/>
      <c r="NFZ2169" s="218"/>
      <c r="NGA2169" s="218"/>
      <c r="NGB2169" s="218"/>
      <c r="NGC2169" s="218"/>
      <c r="NGD2169" s="218"/>
      <c r="NGE2169" s="218"/>
      <c r="NGF2169" s="218"/>
      <c r="NGG2169" s="218"/>
      <c r="NGH2169" s="218"/>
      <c r="NGI2169" s="218"/>
      <c r="NGJ2169" s="218"/>
      <c r="NGK2169" s="218"/>
      <c r="NGL2169" s="218"/>
      <c r="NGM2169" s="218"/>
      <c r="NGN2169" s="218"/>
      <c r="NGO2169" s="218"/>
      <c r="NGP2169" s="218"/>
      <c r="NGQ2169" s="218"/>
      <c r="NGR2169" s="218"/>
      <c r="NGS2169" s="218"/>
      <c r="NGT2169" s="218"/>
      <c r="NGU2169" s="218"/>
      <c r="NGV2169" s="218"/>
      <c r="NGW2169" s="218"/>
      <c r="NGX2169" s="218"/>
      <c r="NGY2169" s="218"/>
      <c r="NGZ2169" s="218"/>
      <c r="NHA2169" s="218"/>
      <c r="NHB2169" s="218"/>
      <c r="NHC2169" s="218"/>
      <c r="NHD2169" s="218"/>
      <c r="NHE2169" s="218"/>
      <c r="NHF2169" s="218"/>
      <c r="NHG2169" s="218"/>
      <c r="NHH2169" s="218"/>
      <c r="NHI2169" s="218"/>
      <c r="NHJ2169" s="218"/>
      <c r="NHK2169" s="218"/>
      <c r="NHL2169" s="218"/>
      <c r="NHM2169" s="218"/>
      <c r="NHN2169" s="218"/>
      <c r="NHO2169" s="218"/>
      <c r="NHP2169" s="218"/>
      <c r="NHQ2169" s="218"/>
      <c r="NHR2169" s="218"/>
      <c r="NHS2169" s="218"/>
      <c r="NHT2169" s="218"/>
      <c r="NHU2169" s="218"/>
      <c r="NHV2169" s="218"/>
      <c r="NHW2169" s="218"/>
      <c r="NHX2169" s="218"/>
      <c r="NHY2169" s="218"/>
      <c r="NHZ2169" s="218"/>
      <c r="NIA2169" s="218"/>
      <c r="NIB2169" s="218"/>
      <c r="NIC2169" s="218"/>
      <c r="NID2169" s="218"/>
      <c r="NIE2169" s="218"/>
      <c r="NIF2169" s="218"/>
      <c r="NIG2169" s="218"/>
      <c r="NIH2169" s="218"/>
      <c r="NII2169" s="218"/>
      <c r="NIJ2169" s="218"/>
      <c r="NIK2169" s="218"/>
      <c r="NIL2169" s="218"/>
      <c r="NIM2169" s="218"/>
      <c r="NIN2169" s="218"/>
      <c r="NIO2169" s="218"/>
      <c r="NIP2169" s="218"/>
      <c r="NIQ2169" s="218"/>
      <c r="NIR2169" s="218"/>
      <c r="NIS2169" s="218"/>
      <c r="NIT2169" s="218"/>
      <c r="NIU2169" s="218"/>
      <c r="NIV2169" s="218"/>
      <c r="NIW2169" s="218"/>
      <c r="NIX2169" s="218"/>
      <c r="NIY2169" s="218"/>
      <c r="NIZ2169" s="218"/>
      <c r="NJA2169" s="218"/>
      <c r="NJB2169" s="218"/>
      <c r="NJC2169" s="218"/>
      <c r="NJD2169" s="218"/>
      <c r="NJE2169" s="218"/>
      <c r="NJF2169" s="218"/>
      <c r="NJG2169" s="218"/>
      <c r="NJH2169" s="218"/>
      <c r="NJI2169" s="218"/>
      <c r="NJJ2169" s="218"/>
      <c r="NJK2169" s="218"/>
      <c r="NJL2169" s="218"/>
      <c r="NJM2169" s="218"/>
      <c r="NJN2169" s="218"/>
      <c r="NJO2169" s="218"/>
      <c r="NJP2169" s="218"/>
      <c r="NJQ2169" s="218"/>
      <c r="NJR2169" s="218"/>
      <c r="NJS2169" s="218"/>
      <c r="NJT2169" s="218"/>
      <c r="NJU2169" s="218"/>
      <c r="NJV2169" s="218"/>
      <c r="NJW2169" s="218"/>
      <c r="NJX2169" s="218"/>
      <c r="NJY2169" s="218"/>
      <c r="NJZ2169" s="218"/>
      <c r="NKA2169" s="218"/>
      <c r="NKB2169" s="218"/>
      <c r="NKC2169" s="218"/>
      <c r="NKD2169" s="218"/>
      <c r="NKE2169" s="218"/>
      <c r="NKF2169" s="218"/>
      <c r="NKG2169" s="218"/>
      <c r="NKH2169" s="218"/>
      <c r="NKI2169" s="218"/>
      <c r="NKJ2169" s="218"/>
      <c r="NKK2169" s="218"/>
      <c r="NKL2169" s="218"/>
      <c r="NKM2169" s="218"/>
      <c r="NKN2169" s="218"/>
      <c r="NKO2169" s="218"/>
      <c r="NKP2169" s="218"/>
      <c r="NKQ2169" s="218"/>
      <c r="NKR2169" s="218"/>
      <c r="NKS2169" s="218"/>
      <c r="NKT2169" s="218"/>
      <c r="NKU2169" s="218"/>
      <c r="NKV2169" s="218"/>
      <c r="NKW2169" s="218"/>
      <c r="NKX2169" s="218"/>
      <c r="NKY2169" s="218"/>
      <c r="NKZ2169" s="218"/>
      <c r="NLA2169" s="218"/>
      <c r="NLB2169" s="218"/>
      <c r="NLC2169" s="218"/>
      <c r="NLD2169" s="218"/>
      <c r="NLE2169" s="218"/>
      <c r="NLF2169" s="218"/>
      <c r="NLG2169" s="218"/>
      <c r="NLH2169" s="218"/>
      <c r="NLI2169" s="218"/>
      <c r="NLJ2169" s="218"/>
      <c r="NLK2169" s="218"/>
      <c r="NLL2169" s="218"/>
      <c r="NLM2169" s="218"/>
      <c r="NLN2169" s="218"/>
      <c r="NLO2169" s="218"/>
      <c r="NLP2169" s="218"/>
      <c r="NLQ2169" s="218"/>
      <c r="NLR2169" s="218"/>
      <c r="NLS2169" s="218"/>
      <c r="NLT2169" s="218"/>
      <c r="NLU2169" s="218"/>
      <c r="NLV2169" s="218"/>
      <c r="NLW2169" s="218"/>
      <c r="NLX2169" s="218"/>
      <c r="NLY2169" s="218"/>
      <c r="NLZ2169" s="218"/>
      <c r="NMA2169" s="218"/>
      <c r="NMB2169" s="218"/>
      <c r="NMC2169" s="218"/>
      <c r="NMD2169" s="218"/>
      <c r="NME2169" s="218"/>
      <c r="NMF2169" s="218"/>
      <c r="NMG2169" s="218"/>
      <c r="NMH2169" s="218"/>
      <c r="NMI2169" s="218"/>
      <c r="NMJ2169" s="218"/>
      <c r="NMK2169" s="218"/>
      <c r="NML2169" s="218"/>
      <c r="NMM2169" s="218"/>
      <c r="NMN2169" s="218"/>
      <c r="NMO2169" s="218"/>
      <c r="NMP2169" s="218"/>
      <c r="NMQ2169" s="218"/>
      <c r="NMR2169" s="218"/>
      <c r="NMS2169" s="218"/>
      <c r="NMT2169" s="218"/>
      <c r="NMU2169" s="218"/>
      <c r="NMV2169" s="218"/>
      <c r="NMW2169" s="218"/>
      <c r="NMX2169" s="218"/>
      <c r="NMY2169" s="218"/>
      <c r="NMZ2169" s="218"/>
      <c r="NNA2169" s="218"/>
      <c r="NNB2169" s="218"/>
      <c r="NNC2169" s="218"/>
      <c r="NND2169" s="218"/>
      <c r="NNE2169" s="218"/>
      <c r="NNF2169" s="218"/>
      <c r="NNG2169" s="218"/>
      <c r="NNH2169" s="218"/>
      <c r="NNI2169" s="218"/>
      <c r="NNJ2169" s="218"/>
      <c r="NNK2169" s="218"/>
      <c r="NNL2169" s="218"/>
      <c r="NNM2169" s="218"/>
      <c r="NNN2169" s="218"/>
      <c r="NNO2169" s="218"/>
      <c r="NNP2169" s="218"/>
      <c r="NNQ2169" s="218"/>
      <c r="NNR2169" s="218"/>
      <c r="NNS2169" s="218"/>
      <c r="NNT2169" s="218"/>
      <c r="NNU2169" s="218"/>
      <c r="NNV2169" s="218"/>
      <c r="NNW2169" s="218"/>
      <c r="NNX2169" s="218"/>
      <c r="NNY2169" s="218"/>
      <c r="NNZ2169" s="218"/>
      <c r="NOA2169" s="218"/>
      <c r="NOB2169" s="218"/>
      <c r="NOC2169" s="218"/>
      <c r="NOD2169" s="218"/>
      <c r="NOE2169" s="218"/>
      <c r="NOF2169" s="218"/>
      <c r="NOG2169" s="218"/>
      <c r="NOH2169" s="218"/>
      <c r="NOI2169" s="218"/>
      <c r="NOJ2169" s="218"/>
      <c r="NOK2169" s="218"/>
      <c r="NOL2169" s="218"/>
      <c r="NOM2169" s="218"/>
      <c r="NON2169" s="218"/>
      <c r="NOO2169" s="218"/>
      <c r="NOP2169" s="218"/>
      <c r="NOQ2169" s="218"/>
      <c r="NOR2169" s="218"/>
      <c r="NOS2169" s="218"/>
      <c r="NOT2169" s="218"/>
      <c r="NOU2169" s="218"/>
      <c r="NOV2169" s="218"/>
      <c r="NOW2169" s="218"/>
      <c r="NOX2169" s="218"/>
      <c r="NOY2169" s="218"/>
      <c r="NOZ2169" s="218"/>
      <c r="NPA2169" s="218"/>
      <c r="NPB2169" s="218"/>
      <c r="NPC2169" s="218"/>
      <c r="NPD2169" s="218"/>
      <c r="NPE2169" s="218"/>
      <c r="NPF2169" s="218"/>
      <c r="NPG2169" s="218"/>
      <c r="NPH2169" s="218"/>
      <c r="NPI2169" s="218"/>
      <c r="NPJ2169" s="218"/>
      <c r="NPK2169" s="218"/>
      <c r="NPL2169" s="218"/>
      <c r="NPM2169" s="218"/>
      <c r="NPN2169" s="218"/>
      <c r="NPO2169" s="218"/>
      <c r="NPP2169" s="218"/>
      <c r="NPQ2169" s="218"/>
      <c r="NPR2169" s="218"/>
      <c r="NPS2169" s="218"/>
      <c r="NPT2169" s="218"/>
      <c r="NPU2169" s="218"/>
      <c r="NPV2169" s="218"/>
      <c r="NPW2169" s="218"/>
      <c r="NPX2169" s="218"/>
      <c r="NPY2169" s="218"/>
      <c r="NPZ2169" s="218"/>
      <c r="NQA2169" s="218"/>
      <c r="NQB2169" s="218"/>
      <c r="NQC2169" s="218"/>
      <c r="NQD2169" s="218"/>
      <c r="NQE2169" s="218"/>
      <c r="NQF2169" s="218"/>
      <c r="NQG2169" s="218"/>
      <c r="NQH2169" s="218"/>
      <c r="NQI2169" s="218"/>
      <c r="NQJ2169" s="218"/>
      <c r="NQK2169" s="218"/>
      <c r="NQL2169" s="218"/>
      <c r="NQM2169" s="218"/>
      <c r="NQN2169" s="218"/>
      <c r="NQO2169" s="218"/>
      <c r="NQP2169" s="218"/>
      <c r="NQQ2169" s="218"/>
      <c r="NQR2169" s="218"/>
      <c r="NQS2169" s="218"/>
      <c r="NQT2169" s="218"/>
      <c r="NQU2169" s="218"/>
      <c r="NQV2169" s="218"/>
      <c r="NQW2169" s="218"/>
      <c r="NQX2169" s="218"/>
      <c r="NQY2169" s="218"/>
      <c r="NQZ2169" s="218"/>
      <c r="NRA2169" s="218"/>
      <c r="NRB2169" s="218"/>
      <c r="NRC2169" s="218"/>
      <c r="NRD2169" s="218"/>
      <c r="NRE2169" s="218"/>
      <c r="NRF2169" s="218"/>
      <c r="NRG2169" s="218"/>
      <c r="NRH2169" s="218"/>
      <c r="NRI2169" s="218"/>
      <c r="NRJ2169" s="218"/>
      <c r="NRK2169" s="218"/>
      <c r="NRL2169" s="218"/>
      <c r="NRM2169" s="218"/>
      <c r="NRN2169" s="218"/>
      <c r="NRO2169" s="218"/>
      <c r="NRP2169" s="218"/>
      <c r="NRQ2169" s="218"/>
      <c r="NRR2169" s="218"/>
      <c r="NRS2169" s="218"/>
      <c r="NRT2169" s="218"/>
      <c r="NRU2169" s="218"/>
      <c r="NRV2169" s="218"/>
      <c r="NRW2169" s="218"/>
      <c r="NRX2169" s="218"/>
      <c r="NRY2169" s="218"/>
      <c r="NRZ2169" s="218"/>
      <c r="NSA2169" s="218"/>
      <c r="NSB2169" s="218"/>
      <c r="NSC2169" s="218"/>
      <c r="NSD2169" s="218"/>
      <c r="NSE2169" s="218"/>
      <c r="NSF2169" s="218"/>
      <c r="NSG2169" s="218"/>
      <c r="NSH2169" s="218"/>
      <c r="NSI2169" s="218"/>
      <c r="NSJ2169" s="218"/>
      <c r="NSK2169" s="218"/>
      <c r="NSL2169" s="218"/>
      <c r="NSM2169" s="218"/>
      <c r="NSN2169" s="218"/>
      <c r="NSO2169" s="218"/>
      <c r="NSP2169" s="218"/>
      <c r="NSQ2169" s="218"/>
      <c r="NSR2169" s="218"/>
      <c r="NSS2169" s="218"/>
      <c r="NST2169" s="218"/>
      <c r="NSU2169" s="218"/>
      <c r="NSV2169" s="218"/>
      <c r="NSW2169" s="218"/>
      <c r="NSX2169" s="218"/>
      <c r="NSY2169" s="218"/>
      <c r="NSZ2169" s="218"/>
      <c r="NTA2169" s="218"/>
      <c r="NTB2169" s="218"/>
      <c r="NTC2169" s="218"/>
      <c r="NTD2169" s="218"/>
      <c r="NTE2169" s="218"/>
      <c r="NTF2169" s="218"/>
      <c r="NTG2169" s="218"/>
      <c r="NTH2169" s="218"/>
      <c r="NTI2169" s="218"/>
      <c r="NTJ2169" s="218"/>
      <c r="NTK2169" s="218"/>
      <c r="NTL2169" s="218"/>
      <c r="NTM2169" s="218"/>
      <c r="NTN2169" s="218"/>
      <c r="NTO2169" s="218"/>
      <c r="NTP2169" s="218"/>
      <c r="NTQ2169" s="218"/>
      <c r="NTR2169" s="218"/>
      <c r="NTS2169" s="218"/>
      <c r="NTT2169" s="218"/>
      <c r="NTU2169" s="218"/>
      <c r="NTV2169" s="218"/>
      <c r="NTW2169" s="218"/>
      <c r="NTX2169" s="218"/>
      <c r="NTY2169" s="218"/>
      <c r="NTZ2169" s="218"/>
      <c r="NUA2169" s="218"/>
      <c r="NUB2169" s="218"/>
      <c r="NUC2169" s="218"/>
      <c r="NUD2169" s="218"/>
      <c r="NUE2169" s="218"/>
      <c r="NUF2169" s="218"/>
      <c r="NUG2169" s="218"/>
      <c r="NUH2169" s="218"/>
      <c r="NUI2169" s="218"/>
      <c r="NUJ2169" s="218"/>
      <c r="NUK2169" s="218"/>
      <c r="NUL2169" s="218"/>
      <c r="NUM2169" s="218"/>
      <c r="NUN2169" s="218"/>
      <c r="NUO2169" s="218"/>
      <c r="NUP2169" s="218"/>
      <c r="NUQ2169" s="218"/>
      <c r="NUR2169" s="218"/>
      <c r="NUS2169" s="218"/>
      <c r="NUT2169" s="218"/>
      <c r="NUU2169" s="218"/>
      <c r="NUV2169" s="218"/>
      <c r="NUW2169" s="218"/>
      <c r="NUX2169" s="218"/>
      <c r="NUY2169" s="218"/>
      <c r="NUZ2169" s="218"/>
      <c r="NVA2169" s="218"/>
      <c r="NVB2169" s="218"/>
      <c r="NVC2169" s="218"/>
      <c r="NVD2169" s="218"/>
      <c r="NVE2169" s="218"/>
      <c r="NVF2169" s="218"/>
      <c r="NVG2169" s="218"/>
      <c r="NVH2169" s="218"/>
      <c r="NVI2169" s="218"/>
      <c r="NVJ2169" s="218"/>
      <c r="NVK2169" s="218"/>
      <c r="NVL2169" s="218"/>
      <c r="NVM2169" s="218"/>
      <c r="NVN2169" s="218"/>
      <c r="NVO2169" s="218"/>
      <c r="NVP2169" s="218"/>
      <c r="NVQ2169" s="218"/>
      <c r="NVR2169" s="218"/>
      <c r="NVS2169" s="218"/>
      <c r="NVT2169" s="218"/>
      <c r="NVU2169" s="218"/>
      <c r="NVV2169" s="218"/>
      <c r="NVW2169" s="218"/>
      <c r="NVX2169" s="218"/>
      <c r="NVY2169" s="218"/>
      <c r="NVZ2169" s="218"/>
      <c r="NWA2169" s="218"/>
      <c r="NWB2169" s="218"/>
      <c r="NWC2169" s="218"/>
      <c r="NWD2169" s="218"/>
      <c r="NWE2169" s="218"/>
      <c r="NWF2169" s="218"/>
      <c r="NWG2169" s="218"/>
      <c r="NWH2169" s="218"/>
      <c r="NWI2169" s="218"/>
      <c r="NWJ2169" s="218"/>
      <c r="NWK2169" s="218"/>
      <c r="NWL2169" s="218"/>
      <c r="NWM2169" s="218"/>
      <c r="NWN2169" s="218"/>
      <c r="NWO2169" s="218"/>
      <c r="NWP2169" s="218"/>
      <c r="NWQ2169" s="218"/>
      <c r="NWR2169" s="218"/>
      <c r="NWS2169" s="218"/>
      <c r="NWT2169" s="218"/>
      <c r="NWU2169" s="218"/>
      <c r="NWV2169" s="218"/>
      <c r="NWW2169" s="218"/>
      <c r="NWX2169" s="218"/>
      <c r="NWY2169" s="218"/>
      <c r="NWZ2169" s="218"/>
      <c r="NXA2169" s="218"/>
      <c r="NXB2169" s="218"/>
      <c r="NXC2169" s="218"/>
      <c r="NXD2169" s="218"/>
      <c r="NXE2169" s="218"/>
      <c r="NXF2169" s="218"/>
      <c r="NXG2169" s="218"/>
      <c r="NXH2169" s="218"/>
      <c r="NXI2169" s="218"/>
      <c r="NXJ2169" s="218"/>
      <c r="NXK2169" s="218"/>
      <c r="NXL2169" s="218"/>
      <c r="NXM2169" s="218"/>
      <c r="NXN2169" s="218"/>
      <c r="NXO2169" s="218"/>
      <c r="NXP2169" s="218"/>
      <c r="NXQ2169" s="218"/>
      <c r="NXR2169" s="218"/>
      <c r="NXS2169" s="218"/>
      <c r="NXT2169" s="218"/>
      <c r="NXU2169" s="218"/>
      <c r="NXV2169" s="218"/>
      <c r="NXW2169" s="218"/>
      <c r="NXX2169" s="218"/>
      <c r="NXY2169" s="218"/>
      <c r="NXZ2169" s="218"/>
      <c r="NYA2169" s="218"/>
      <c r="NYB2169" s="218"/>
      <c r="NYC2169" s="218"/>
      <c r="NYD2169" s="218"/>
      <c r="NYE2169" s="218"/>
      <c r="NYF2169" s="218"/>
      <c r="NYG2169" s="218"/>
      <c r="NYH2169" s="218"/>
      <c r="NYI2169" s="218"/>
      <c r="NYJ2169" s="218"/>
      <c r="NYK2169" s="218"/>
      <c r="NYL2169" s="218"/>
      <c r="NYM2169" s="218"/>
      <c r="NYN2169" s="218"/>
      <c r="NYO2169" s="218"/>
      <c r="NYP2169" s="218"/>
      <c r="NYQ2169" s="218"/>
      <c r="NYR2169" s="218"/>
      <c r="NYS2169" s="218"/>
      <c r="NYT2169" s="218"/>
      <c r="NYU2169" s="218"/>
      <c r="NYV2169" s="218"/>
      <c r="NYW2169" s="218"/>
      <c r="NYX2169" s="218"/>
      <c r="NYY2169" s="218"/>
      <c r="NYZ2169" s="218"/>
      <c r="NZA2169" s="218"/>
      <c r="NZB2169" s="218"/>
      <c r="NZC2169" s="218"/>
      <c r="NZD2169" s="218"/>
      <c r="NZE2169" s="218"/>
      <c r="NZF2169" s="218"/>
      <c r="NZG2169" s="218"/>
      <c r="NZH2169" s="218"/>
      <c r="NZI2169" s="218"/>
      <c r="NZJ2169" s="218"/>
      <c r="NZK2169" s="218"/>
      <c r="NZL2169" s="218"/>
      <c r="NZM2169" s="218"/>
      <c r="NZN2169" s="218"/>
      <c r="NZO2169" s="218"/>
      <c r="NZP2169" s="218"/>
      <c r="NZQ2169" s="218"/>
      <c r="NZR2169" s="218"/>
      <c r="NZS2169" s="218"/>
      <c r="NZT2169" s="218"/>
      <c r="NZU2169" s="218"/>
      <c r="NZV2169" s="218"/>
      <c r="NZW2169" s="218"/>
      <c r="NZX2169" s="218"/>
      <c r="NZY2169" s="218"/>
      <c r="NZZ2169" s="218"/>
      <c r="OAA2169" s="218"/>
      <c r="OAB2169" s="218"/>
      <c r="OAC2169" s="218"/>
      <c r="OAD2169" s="218"/>
      <c r="OAE2169" s="218"/>
      <c r="OAF2169" s="218"/>
      <c r="OAG2169" s="218"/>
      <c r="OAH2169" s="218"/>
      <c r="OAI2169" s="218"/>
      <c r="OAJ2169" s="218"/>
      <c r="OAK2169" s="218"/>
      <c r="OAL2169" s="218"/>
      <c r="OAM2169" s="218"/>
      <c r="OAN2169" s="218"/>
      <c r="OAO2169" s="218"/>
      <c r="OAP2169" s="218"/>
      <c r="OAQ2169" s="218"/>
      <c r="OAR2169" s="218"/>
      <c r="OAS2169" s="218"/>
      <c r="OAT2169" s="218"/>
      <c r="OAU2169" s="218"/>
      <c r="OAV2169" s="218"/>
      <c r="OAW2169" s="218"/>
      <c r="OAX2169" s="218"/>
      <c r="OAY2169" s="218"/>
      <c r="OAZ2169" s="218"/>
      <c r="OBA2169" s="218"/>
      <c r="OBB2169" s="218"/>
      <c r="OBC2169" s="218"/>
      <c r="OBD2169" s="218"/>
      <c r="OBE2169" s="218"/>
      <c r="OBF2169" s="218"/>
      <c r="OBG2169" s="218"/>
      <c r="OBH2169" s="218"/>
      <c r="OBI2169" s="218"/>
      <c r="OBJ2169" s="218"/>
      <c r="OBK2169" s="218"/>
      <c r="OBL2169" s="218"/>
      <c r="OBM2169" s="218"/>
      <c r="OBN2169" s="218"/>
      <c r="OBO2169" s="218"/>
      <c r="OBP2169" s="218"/>
      <c r="OBQ2169" s="218"/>
      <c r="OBR2169" s="218"/>
      <c r="OBS2169" s="218"/>
      <c r="OBT2169" s="218"/>
      <c r="OBU2169" s="218"/>
      <c r="OBV2169" s="218"/>
      <c r="OBW2169" s="218"/>
      <c r="OBX2169" s="218"/>
      <c r="OBY2169" s="218"/>
      <c r="OBZ2169" s="218"/>
      <c r="OCA2169" s="218"/>
      <c r="OCB2169" s="218"/>
      <c r="OCC2169" s="218"/>
      <c r="OCD2169" s="218"/>
      <c r="OCE2169" s="218"/>
      <c r="OCF2169" s="218"/>
      <c r="OCG2169" s="218"/>
      <c r="OCH2169" s="218"/>
      <c r="OCI2169" s="218"/>
      <c r="OCJ2169" s="218"/>
      <c r="OCK2169" s="218"/>
      <c r="OCL2169" s="218"/>
      <c r="OCM2169" s="218"/>
      <c r="OCN2169" s="218"/>
      <c r="OCO2169" s="218"/>
      <c r="OCP2169" s="218"/>
      <c r="OCQ2169" s="218"/>
      <c r="OCR2169" s="218"/>
      <c r="OCS2169" s="218"/>
      <c r="OCT2169" s="218"/>
      <c r="OCU2169" s="218"/>
      <c r="OCV2169" s="218"/>
      <c r="OCW2169" s="218"/>
      <c r="OCX2169" s="218"/>
      <c r="OCY2169" s="218"/>
      <c r="OCZ2169" s="218"/>
      <c r="ODA2169" s="218"/>
      <c r="ODB2169" s="218"/>
      <c r="ODC2169" s="218"/>
      <c r="ODD2169" s="218"/>
      <c r="ODE2169" s="218"/>
      <c r="ODF2169" s="218"/>
      <c r="ODG2169" s="218"/>
      <c r="ODH2169" s="218"/>
      <c r="ODI2169" s="218"/>
      <c r="ODJ2169" s="218"/>
      <c r="ODK2169" s="218"/>
      <c r="ODL2169" s="218"/>
      <c r="ODM2169" s="218"/>
      <c r="ODN2169" s="218"/>
      <c r="ODO2169" s="218"/>
      <c r="ODP2169" s="218"/>
      <c r="ODQ2169" s="218"/>
      <c r="ODR2169" s="218"/>
      <c r="ODS2169" s="218"/>
      <c r="ODT2169" s="218"/>
      <c r="ODU2169" s="218"/>
      <c r="ODV2169" s="218"/>
      <c r="ODW2169" s="218"/>
      <c r="ODX2169" s="218"/>
      <c r="ODY2169" s="218"/>
      <c r="ODZ2169" s="218"/>
      <c r="OEA2169" s="218"/>
      <c r="OEB2169" s="218"/>
      <c r="OEC2169" s="218"/>
      <c r="OED2169" s="218"/>
      <c r="OEE2169" s="218"/>
      <c r="OEF2169" s="218"/>
      <c r="OEG2169" s="218"/>
      <c r="OEH2169" s="218"/>
      <c r="OEI2169" s="218"/>
      <c r="OEJ2169" s="218"/>
      <c r="OEK2169" s="218"/>
      <c r="OEL2169" s="218"/>
      <c r="OEM2169" s="218"/>
      <c r="OEN2169" s="218"/>
      <c r="OEO2169" s="218"/>
      <c r="OEP2169" s="218"/>
      <c r="OEQ2169" s="218"/>
      <c r="OER2169" s="218"/>
      <c r="OES2169" s="218"/>
      <c r="OET2169" s="218"/>
      <c r="OEU2169" s="218"/>
      <c r="OEV2169" s="218"/>
      <c r="OEW2169" s="218"/>
      <c r="OEX2169" s="218"/>
      <c r="OEY2169" s="218"/>
      <c r="OEZ2169" s="218"/>
      <c r="OFA2169" s="218"/>
      <c r="OFB2169" s="218"/>
      <c r="OFC2169" s="218"/>
      <c r="OFD2169" s="218"/>
      <c r="OFE2169" s="218"/>
      <c r="OFF2169" s="218"/>
      <c r="OFG2169" s="218"/>
      <c r="OFH2169" s="218"/>
      <c r="OFI2169" s="218"/>
      <c r="OFJ2169" s="218"/>
      <c r="OFK2169" s="218"/>
      <c r="OFL2169" s="218"/>
      <c r="OFM2169" s="218"/>
      <c r="OFN2169" s="218"/>
      <c r="OFO2169" s="218"/>
      <c r="OFP2169" s="218"/>
      <c r="OFQ2169" s="218"/>
      <c r="OFR2169" s="218"/>
      <c r="OFS2169" s="218"/>
      <c r="OFT2169" s="218"/>
      <c r="OFU2169" s="218"/>
      <c r="OFV2169" s="218"/>
      <c r="OFW2169" s="218"/>
      <c r="OFX2169" s="218"/>
      <c r="OFY2169" s="218"/>
      <c r="OFZ2169" s="218"/>
      <c r="OGA2169" s="218"/>
      <c r="OGB2169" s="218"/>
      <c r="OGC2169" s="218"/>
      <c r="OGD2169" s="218"/>
      <c r="OGE2169" s="218"/>
      <c r="OGF2169" s="218"/>
      <c r="OGG2169" s="218"/>
      <c r="OGH2169" s="218"/>
      <c r="OGI2169" s="218"/>
      <c r="OGJ2169" s="218"/>
      <c r="OGK2169" s="218"/>
      <c r="OGL2169" s="218"/>
      <c r="OGM2169" s="218"/>
      <c r="OGN2169" s="218"/>
      <c r="OGO2169" s="218"/>
      <c r="OGP2169" s="218"/>
      <c r="OGQ2169" s="218"/>
      <c r="OGR2169" s="218"/>
      <c r="OGS2169" s="218"/>
      <c r="OGT2169" s="218"/>
      <c r="OGU2169" s="218"/>
      <c r="OGV2169" s="218"/>
      <c r="OGW2169" s="218"/>
      <c r="OGX2169" s="218"/>
      <c r="OGY2169" s="218"/>
      <c r="OGZ2169" s="218"/>
      <c r="OHA2169" s="218"/>
      <c r="OHB2169" s="218"/>
      <c r="OHC2169" s="218"/>
      <c r="OHD2169" s="218"/>
      <c r="OHE2169" s="218"/>
      <c r="OHF2169" s="218"/>
      <c r="OHG2169" s="218"/>
      <c r="OHH2169" s="218"/>
      <c r="OHI2169" s="218"/>
      <c r="OHJ2169" s="218"/>
      <c r="OHK2169" s="218"/>
      <c r="OHL2169" s="218"/>
      <c r="OHM2169" s="218"/>
      <c r="OHN2169" s="218"/>
      <c r="OHO2169" s="218"/>
      <c r="OHP2169" s="218"/>
      <c r="OHQ2169" s="218"/>
      <c r="OHR2169" s="218"/>
      <c r="OHS2169" s="218"/>
      <c r="OHT2169" s="218"/>
      <c r="OHU2169" s="218"/>
      <c r="OHV2169" s="218"/>
      <c r="OHW2169" s="218"/>
      <c r="OHX2169" s="218"/>
      <c r="OHY2169" s="218"/>
      <c r="OHZ2169" s="218"/>
      <c r="OIA2169" s="218"/>
      <c r="OIB2169" s="218"/>
      <c r="OIC2169" s="218"/>
      <c r="OID2169" s="218"/>
      <c r="OIE2169" s="218"/>
      <c r="OIF2169" s="218"/>
      <c r="OIG2169" s="218"/>
      <c r="OIH2169" s="218"/>
      <c r="OII2169" s="218"/>
      <c r="OIJ2169" s="218"/>
      <c r="OIK2169" s="218"/>
      <c r="OIL2169" s="218"/>
      <c r="OIM2169" s="218"/>
      <c r="OIN2169" s="218"/>
      <c r="OIO2169" s="218"/>
      <c r="OIP2169" s="218"/>
      <c r="OIQ2169" s="218"/>
      <c r="OIR2169" s="218"/>
      <c r="OIS2169" s="218"/>
      <c r="OIT2169" s="218"/>
      <c r="OIU2169" s="218"/>
      <c r="OIV2169" s="218"/>
      <c r="OIW2169" s="218"/>
      <c r="OIX2169" s="218"/>
      <c r="OIY2169" s="218"/>
      <c r="OIZ2169" s="218"/>
      <c r="OJA2169" s="218"/>
      <c r="OJB2169" s="218"/>
      <c r="OJC2169" s="218"/>
      <c r="OJD2169" s="218"/>
      <c r="OJE2169" s="218"/>
      <c r="OJF2169" s="218"/>
      <c r="OJG2169" s="218"/>
      <c r="OJH2169" s="218"/>
      <c r="OJI2169" s="218"/>
      <c r="OJJ2169" s="218"/>
      <c r="OJK2169" s="218"/>
      <c r="OJL2169" s="218"/>
      <c r="OJM2169" s="218"/>
      <c r="OJN2169" s="218"/>
      <c r="OJO2169" s="218"/>
      <c r="OJP2169" s="218"/>
      <c r="OJQ2169" s="218"/>
      <c r="OJR2169" s="218"/>
      <c r="OJS2169" s="218"/>
      <c r="OJT2169" s="218"/>
      <c r="OJU2169" s="218"/>
      <c r="OJV2169" s="218"/>
      <c r="OJW2169" s="218"/>
      <c r="OJX2169" s="218"/>
      <c r="OJY2169" s="218"/>
      <c r="OJZ2169" s="218"/>
      <c r="OKA2169" s="218"/>
      <c r="OKB2169" s="218"/>
      <c r="OKC2169" s="218"/>
      <c r="OKD2169" s="218"/>
      <c r="OKE2169" s="218"/>
      <c r="OKF2169" s="218"/>
      <c r="OKG2169" s="218"/>
      <c r="OKH2169" s="218"/>
      <c r="OKI2169" s="218"/>
      <c r="OKJ2169" s="218"/>
      <c r="OKK2169" s="218"/>
      <c r="OKL2169" s="218"/>
      <c r="OKM2169" s="218"/>
      <c r="OKN2169" s="218"/>
      <c r="OKO2169" s="218"/>
      <c r="OKP2169" s="218"/>
      <c r="OKQ2169" s="218"/>
      <c r="OKR2169" s="218"/>
      <c r="OKS2169" s="218"/>
      <c r="OKT2169" s="218"/>
      <c r="OKU2169" s="218"/>
      <c r="OKV2169" s="218"/>
      <c r="OKW2169" s="218"/>
      <c r="OKX2169" s="218"/>
      <c r="OKY2169" s="218"/>
      <c r="OKZ2169" s="218"/>
      <c r="OLA2169" s="218"/>
      <c r="OLB2169" s="218"/>
      <c r="OLC2169" s="218"/>
      <c r="OLD2169" s="218"/>
      <c r="OLE2169" s="218"/>
      <c r="OLF2169" s="218"/>
      <c r="OLG2169" s="218"/>
      <c r="OLH2169" s="218"/>
      <c r="OLI2169" s="218"/>
      <c r="OLJ2169" s="218"/>
      <c r="OLK2169" s="218"/>
      <c r="OLL2169" s="218"/>
      <c r="OLM2169" s="218"/>
      <c r="OLN2169" s="218"/>
      <c r="OLO2169" s="218"/>
      <c r="OLP2169" s="218"/>
      <c r="OLQ2169" s="218"/>
      <c r="OLR2169" s="218"/>
      <c r="OLS2169" s="218"/>
      <c r="OLT2169" s="218"/>
      <c r="OLU2169" s="218"/>
      <c r="OLV2169" s="218"/>
      <c r="OLW2169" s="218"/>
      <c r="OLX2169" s="218"/>
      <c r="OLY2169" s="218"/>
      <c r="OLZ2169" s="218"/>
      <c r="OMA2169" s="218"/>
      <c r="OMB2169" s="218"/>
      <c r="OMC2169" s="218"/>
      <c r="OMD2169" s="218"/>
      <c r="OME2169" s="218"/>
      <c r="OMF2169" s="218"/>
      <c r="OMG2169" s="218"/>
      <c r="OMH2169" s="218"/>
      <c r="OMI2169" s="218"/>
      <c r="OMJ2169" s="218"/>
      <c r="OMK2169" s="218"/>
      <c r="OML2169" s="218"/>
      <c r="OMM2169" s="218"/>
      <c r="OMN2169" s="218"/>
      <c r="OMO2169" s="218"/>
      <c r="OMP2169" s="218"/>
      <c r="OMQ2169" s="218"/>
      <c r="OMR2169" s="218"/>
      <c r="OMS2169" s="218"/>
      <c r="OMT2169" s="218"/>
      <c r="OMU2169" s="218"/>
      <c r="OMV2169" s="218"/>
      <c r="OMW2169" s="218"/>
      <c r="OMX2169" s="218"/>
      <c r="OMY2169" s="218"/>
      <c r="OMZ2169" s="218"/>
      <c r="ONA2169" s="218"/>
      <c r="ONB2169" s="218"/>
      <c r="ONC2169" s="218"/>
      <c r="OND2169" s="218"/>
      <c r="ONE2169" s="218"/>
      <c r="ONF2169" s="218"/>
      <c r="ONG2169" s="218"/>
      <c r="ONH2169" s="218"/>
      <c r="ONI2169" s="218"/>
      <c r="ONJ2169" s="218"/>
      <c r="ONK2169" s="218"/>
      <c r="ONL2169" s="218"/>
      <c r="ONM2169" s="218"/>
      <c r="ONN2169" s="218"/>
      <c r="ONO2169" s="218"/>
      <c r="ONP2169" s="218"/>
      <c r="ONQ2169" s="218"/>
      <c r="ONR2169" s="218"/>
      <c r="ONS2169" s="218"/>
      <c r="ONT2169" s="218"/>
      <c r="ONU2169" s="218"/>
      <c r="ONV2169" s="218"/>
      <c r="ONW2169" s="218"/>
      <c r="ONX2169" s="218"/>
      <c r="ONY2169" s="218"/>
      <c r="ONZ2169" s="218"/>
      <c r="OOA2169" s="218"/>
      <c r="OOB2169" s="218"/>
      <c r="OOC2169" s="218"/>
      <c r="OOD2169" s="218"/>
      <c r="OOE2169" s="218"/>
      <c r="OOF2169" s="218"/>
      <c r="OOG2169" s="218"/>
      <c r="OOH2169" s="218"/>
      <c r="OOI2169" s="218"/>
      <c r="OOJ2169" s="218"/>
      <c r="OOK2169" s="218"/>
      <c r="OOL2169" s="218"/>
      <c r="OOM2169" s="218"/>
      <c r="OON2169" s="218"/>
      <c r="OOO2169" s="218"/>
      <c r="OOP2169" s="218"/>
      <c r="OOQ2169" s="218"/>
      <c r="OOR2169" s="218"/>
      <c r="OOS2169" s="218"/>
      <c r="OOT2169" s="218"/>
      <c r="OOU2169" s="218"/>
      <c r="OOV2169" s="218"/>
      <c r="OOW2169" s="218"/>
      <c r="OOX2169" s="218"/>
      <c r="OOY2169" s="218"/>
      <c r="OOZ2169" s="218"/>
      <c r="OPA2169" s="218"/>
      <c r="OPB2169" s="218"/>
      <c r="OPC2169" s="218"/>
      <c r="OPD2169" s="218"/>
      <c r="OPE2169" s="218"/>
      <c r="OPF2169" s="218"/>
      <c r="OPG2169" s="218"/>
      <c r="OPH2169" s="218"/>
      <c r="OPI2169" s="218"/>
      <c r="OPJ2169" s="218"/>
      <c r="OPK2169" s="218"/>
      <c r="OPL2169" s="218"/>
      <c r="OPM2169" s="218"/>
      <c r="OPN2169" s="218"/>
      <c r="OPO2169" s="218"/>
      <c r="OPP2169" s="218"/>
      <c r="OPQ2169" s="218"/>
      <c r="OPR2169" s="218"/>
      <c r="OPS2169" s="218"/>
      <c r="OPT2169" s="218"/>
      <c r="OPU2169" s="218"/>
      <c r="OPV2169" s="218"/>
      <c r="OPW2169" s="218"/>
      <c r="OPX2169" s="218"/>
      <c r="OPY2169" s="218"/>
      <c r="OPZ2169" s="218"/>
      <c r="OQA2169" s="218"/>
      <c r="OQB2169" s="218"/>
      <c r="OQC2169" s="218"/>
      <c r="OQD2169" s="218"/>
      <c r="OQE2169" s="218"/>
      <c r="OQF2169" s="218"/>
      <c r="OQG2169" s="218"/>
      <c r="OQH2169" s="218"/>
      <c r="OQI2169" s="218"/>
      <c r="OQJ2169" s="218"/>
      <c r="OQK2169" s="218"/>
      <c r="OQL2169" s="218"/>
      <c r="OQM2169" s="218"/>
      <c r="OQN2169" s="218"/>
      <c r="OQO2169" s="218"/>
      <c r="OQP2169" s="218"/>
      <c r="OQQ2169" s="218"/>
      <c r="OQR2169" s="218"/>
      <c r="OQS2169" s="218"/>
      <c r="OQT2169" s="218"/>
      <c r="OQU2169" s="218"/>
      <c r="OQV2169" s="218"/>
      <c r="OQW2169" s="218"/>
      <c r="OQX2169" s="218"/>
      <c r="OQY2169" s="218"/>
      <c r="OQZ2169" s="218"/>
      <c r="ORA2169" s="218"/>
      <c r="ORB2169" s="218"/>
      <c r="ORC2169" s="218"/>
      <c r="ORD2169" s="218"/>
      <c r="ORE2169" s="218"/>
      <c r="ORF2169" s="218"/>
      <c r="ORG2169" s="218"/>
      <c r="ORH2169" s="218"/>
      <c r="ORI2169" s="218"/>
      <c r="ORJ2169" s="218"/>
      <c r="ORK2169" s="218"/>
      <c r="ORL2169" s="218"/>
      <c r="ORM2169" s="218"/>
      <c r="ORN2169" s="218"/>
      <c r="ORO2169" s="218"/>
      <c r="ORP2169" s="218"/>
      <c r="ORQ2169" s="218"/>
      <c r="ORR2169" s="218"/>
      <c r="ORS2169" s="218"/>
      <c r="ORT2169" s="218"/>
      <c r="ORU2169" s="218"/>
      <c r="ORV2169" s="218"/>
      <c r="ORW2169" s="218"/>
      <c r="ORX2169" s="218"/>
      <c r="ORY2169" s="218"/>
      <c r="ORZ2169" s="218"/>
      <c r="OSA2169" s="218"/>
      <c r="OSB2169" s="218"/>
      <c r="OSC2169" s="218"/>
      <c r="OSD2169" s="218"/>
      <c r="OSE2169" s="218"/>
      <c r="OSF2169" s="218"/>
      <c r="OSG2169" s="218"/>
      <c r="OSH2169" s="218"/>
      <c r="OSI2169" s="218"/>
      <c r="OSJ2169" s="218"/>
      <c r="OSK2169" s="218"/>
      <c r="OSL2169" s="218"/>
      <c r="OSM2169" s="218"/>
      <c r="OSN2169" s="218"/>
      <c r="OSO2169" s="218"/>
      <c r="OSP2169" s="218"/>
      <c r="OSQ2169" s="218"/>
      <c r="OSR2169" s="218"/>
      <c r="OSS2169" s="218"/>
      <c r="OST2169" s="218"/>
      <c r="OSU2169" s="218"/>
      <c r="OSV2169" s="218"/>
      <c r="OSW2169" s="218"/>
      <c r="OSX2169" s="218"/>
      <c r="OSY2169" s="218"/>
      <c r="OSZ2169" s="218"/>
      <c r="OTA2169" s="218"/>
      <c r="OTB2169" s="218"/>
      <c r="OTC2169" s="218"/>
      <c r="OTD2169" s="218"/>
      <c r="OTE2169" s="218"/>
      <c r="OTF2169" s="218"/>
      <c r="OTG2169" s="218"/>
      <c r="OTH2169" s="218"/>
      <c r="OTI2169" s="218"/>
      <c r="OTJ2169" s="218"/>
      <c r="OTK2169" s="218"/>
      <c r="OTL2169" s="218"/>
      <c r="OTM2169" s="218"/>
      <c r="OTN2169" s="218"/>
      <c r="OTO2169" s="218"/>
      <c r="OTP2169" s="218"/>
      <c r="OTQ2169" s="218"/>
      <c r="OTR2169" s="218"/>
      <c r="OTS2169" s="218"/>
      <c r="OTT2169" s="218"/>
      <c r="OTU2169" s="218"/>
      <c r="OTV2169" s="218"/>
      <c r="OTW2169" s="218"/>
      <c r="OTX2169" s="218"/>
      <c r="OTY2169" s="218"/>
      <c r="OTZ2169" s="218"/>
      <c r="OUA2169" s="218"/>
      <c r="OUB2169" s="218"/>
      <c r="OUC2169" s="218"/>
      <c r="OUD2169" s="218"/>
      <c r="OUE2169" s="218"/>
      <c r="OUF2169" s="218"/>
      <c r="OUG2169" s="218"/>
      <c r="OUH2169" s="218"/>
      <c r="OUI2169" s="218"/>
      <c r="OUJ2169" s="218"/>
      <c r="OUK2169" s="218"/>
      <c r="OUL2169" s="218"/>
      <c r="OUM2169" s="218"/>
      <c r="OUN2169" s="218"/>
      <c r="OUO2169" s="218"/>
      <c r="OUP2169" s="218"/>
      <c r="OUQ2169" s="218"/>
      <c r="OUR2169" s="218"/>
      <c r="OUS2169" s="218"/>
      <c r="OUT2169" s="218"/>
      <c r="OUU2169" s="218"/>
      <c r="OUV2169" s="218"/>
      <c r="OUW2169" s="218"/>
      <c r="OUX2169" s="218"/>
      <c r="OUY2169" s="218"/>
      <c r="OUZ2169" s="218"/>
      <c r="OVA2169" s="218"/>
      <c r="OVB2169" s="218"/>
      <c r="OVC2169" s="218"/>
      <c r="OVD2169" s="218"/>
      <c r="OVE2169" s="218"/>
      <c r="OVF2169" s="218"/>
      <c r="OVG2169" s="218"/>
      <c r="OVH2169" s="218"/>
      <c r="OVI2169" s="218"/>
      <c r="OVJ2169" s="218"/>
      <c r="OVK2169" s="218"/>
      <c r="OVL2169" s="218"/>
      <c r="OVM2169" s="218"/>
      <c r="OVN2169" s="218"/>
      <c r="OVO2169" s="218"/>
      <c r="OVP2169" s="218"/>
      <c r="OVQ2169" s="218"/>
      <c r="OVR2169" s="218"/>
      <c r="OVS2169" s="218"/>
      <c r="OVT2169" s="218"/>
      <c r="OVU2169" s="218"/>
      <c r="OVV2169" s="218"/>
      <c r="OVW2169" s="218"/>
      <c r="OVX2169" s="218"/>
      <c r="OVY2169" s="218"/>
      <c r="OVZ2169" s="218"/>
      <c r="OWA2169" s="218"/>
      <c r="OWB2169" s="218"/>
      <c r="OWC2169" s="218"/>
      <c r="OWD2169" s="218"/>
      <c r="OWE2169" s="218"/>
      <c r="OWF2169" s="218"/>
      <c r="OWG2169" s="218"/>
      <c r="OWH2169" s="218"/>
      <c r="OWI2169" s="218"/>
      <c r="OWJ2169" s="218"/>
      <c r="OWK2169" s="218"/>
      <c r="OWL2169" s="218"/>
      <c r="OWM2169" s="218"/>
      <c r="OWN2169" s="218"/>
      <c r="OWO2169" s="218"/>
      <c r="OWP2169" s="218"/>
      <c r="OWQ2169" s="218"/>
      <c r="OWR2169" s="218"/>
      <c r="OWS2169" s="218"/>
      <c r="OWT2169" s="218"/>
      <c r="OWU2169" s="218"/>
      <c r="OWV2169" s="218"/>
      <c r="OWW2169" s="218"/>
      <c r="OWX2169" s="218"/>
      <c r="OWY2169" s="218"/>
      <c r="OWZ2169" s="218"/>
      <c r="OXA2169" s="218"/>
      <c r="OXB2169" s="218"/>
      <c r="OXC2169" s="218"/>
      <c r="OXD2169" s="218"/>
      <c r="OXE2169" s="218"/>
      <c r="OXF2169" s="218"/>
      <c r="OXG2169" s="218"/>
      <c r="OXH2169" s="218"/>
      <c r="OXI2169" s="218"/>
      <c r="OXJ2169" s="218"/>
      <c r="OXK2169" s="218"/>
      <c r="OXL2169" s="218"/>
      <c r="OXM2169" s="218"/>
      <c r="OXN2169" s="218"/>
      <c r="OXO2169" s="218"/>
      <c r="OXP2169" s="218"/>
      <c r="OXQ2169" s="218"/>
      <c r="OXR2169" s="218"/>
      <c r="OXS2169" s="218"/>
      <c r="OXT2169" s="218"/>
      <c r="OXU2169" s="218"/>
      <c r="OXV2169" s="218"/>
      <c r="OXW2169" s="218"/>
      <c r="OXX2169" s="218"/>
      <c r="OXY2169" s="218"/>
      <c r="OXZ2169" s="218"/>
      <c r="OYA2169" s="218"/>
      <c r="OYB2169" s="218"/>
      <c r="OYC2169" s="218"/>
      <c r="OYD2169" s="218"/>
      <c r="OYE2169" s="218"/>
      <c r="OYF2169" s="218"/>
      <c r="OYG2169" s="218"/>
      <c r="OYH2169" s="218"/>
      <c r="OYI2169" s="218"/>
      <c r="OYJ2169" s="218"/>
      <c r="OYK2169" s="218"/>
      <c r="OYL2169" s="218"/>
      <c r="OYM2169" s="218"/>
      <c r="OYN2169" s="218"/>
      <c r="OYO2169" s="218"/>
      <c r="OYP2169" s="218"/>
      <c r="OYQ2169" s="218"/>
      <c r="OYR2169" s="218"/>
      <c r="OYS2169" s="218"/>
      <c r="OYT2169" s="218"/>
      <c r="OYU2169" s="218"/>
      <c r="OYV2169" s="218"/>
      <c r="OYW2169" s="218"/>
      <c r="OYX2169" s="218"/>
      <c r="OYY2169" s="218"/>
      <c r="OYZ2169" s="218"/>
      <c r="OZA2169" s="218"/>
      <c r="OZB2169" s="218"/>
      <c r="OZC2169" s="218"/>
      <c r="OZD2169" s="218"/>
      <c r="OZE2169" s="218"/>
      <c r="OZF2169" s="218"/>
      <c r="OZG2169" s="218"/>
      <c r="OZH2169" s="218"/>
      <c r="OZI2169" s="218"/>
      <c r="OZJ2169" s="218"/>
      <c r="OZK2169" s="218"/>
      <c r="OZL2169" s="218"/>
      <c r="OZM2169" s="218"/>
      <c r="OZN2169" s="218"/>
      <c r="OZO2169" s="218"/>
      <c r="OZP2169" s="218"/>
      <c r="OZQ2169" s="218"/>
      <c r="OZR2169" s="218"/>
      <c r="OZS2169" s="218"/>
      <c r="OZT2169" s="218"/>
      <c r="OZU2169" s="218"/>
      <c r="OZV2169" s="218"/>
      <c r="OZW2169" s="218"/>
      <c r="OZX2169" s="218"/>
      <c r="OZY2169" s="218"/>
      <c r="OZZ2169" s="218"/>
      <c r="PAA2169" s="218"/>
      <c r="PAB2169" s="218"/>
      <c r="PAC2169" s="218"/>
      <c r="PAD2169" s="218"/>
      <c r="PAE2169" s="218"/>
      <c r="PAF2169" s="218"/>
      <c r="PAG2169" s="218"/>
      <c r="PAH2169" s="218"/>
      <c r="PAI2169" s="218"/>
      <c r="PAJ2169" s="218"/>
      <c r="PAK2169" s="218"/>
      <c r="PAL2169" s="218"/>
      <c r="PAM2169" s="218"/>
      <c r="PAN2169" s="218"/>
      <c r="PAO2169" s="218"/>
      <c r="PAP2169" s="218"/>
      <c r="PAQ2169" s="218"/>
      <c r="PAR2169" s="218"/>
      <c r="PAS2169" s="218"/>
      <c r="PAT2169" s="218"/>
      <c r="PAU2169" s="218"/>
      <c r="PAV2169" s="218"/>
      <c r="PAW2169" s="218"/>
      <c r="PAX2169" s="218"/>
      <c r="PAY2169" s="218"/>
      <c r="PAZ2169" s="218"/>
      <c r="PBA2169" s="218"/>
      <c r="PBB2169" s="218"/>
      <c r="PBC2169" s="218"/>
      <c r="PBD2169" s="218"/>
      <c r="PBE2169" s="218"/>
      <c r="PBF2169" s="218"/>
      <c r="PBG2169" s="218"/>
      <c r="PBH2169" s="218"/>
      <c r="PBI2169" s="218"/>
      <c r="PBJ2169" s="218"/>
      <c r="PBK2169" s="218"/>
      <c r="PBL2169" s="218"/>
      <c r="PBM2169" s="218"/>
      <c r="PBN2169" s="218"/>
      <c r="PBO2169" s="218"/>
      <c r="PBP2169" s="218"/>
      <c r="PBQ2169" s="218"/>
      <c r="PBR2169" s="218"/>
      <c r="PBS2169" s="218"/>
      <c r="PBT2169" s="218"/>
      <c r="PBU2169" s="218"/>
      <c r="PBV2169" s="218"/>
      <c r="PBW2169" s="218"/>
      <c r="PBX2169" s="218"/>
      <c r="PBY2169" s="218"/>
      <c r="PBZ2169" s="218"/>
      <c r="PCA2169" s="218"/>
      <c r="PCB2169" s="218"/>
      <c r="PCC2169" s="218"/>
      <c r="PCD2169" s="218"/>
      <c r="PCE2169" s="218"/>
      <c r="PCF2169" s="218"/>
      <c r="PCG2169" s="218"/>
      <c r="PCH2169" s="218"/>
      <c r="PCI2169" s="218"/>
      <c r="PCJ2169" s="218"/>
      <c r="PCK2169" s="218"/>
      <c r="PCL2169" s="218"/>
      <c r="PCM2169" s="218"/>
      <c r="PCN2169" s="218"/>
      <c r="PCO2169" s="218"/>
      <c r="PCP2169" s="218"/>
      <c r="PCQ2169" s="218"/>
      <c r="PCR2169" s="218"/>
      <c r="PCS2169" s="218"/>
      <c r="PCT2169" s="218"/>
      <c r="PCU2169" s="218"/>
      <c r="PCV2169" s="218"/>
      <c r="PCW2169" s="218"/>
      <c r="PCX2169" s="218"/>
      <c r="PCY2169" s="218"/>
      <c r="PCZ2169" s="218"/>
      <c r="PDA2169" s="218"/>
      <c r="PDB2169" s="218"/>
      <c r="PDC2169" s="218"/>
      <c r="PDD2169" s="218"/>
      <c r="PDE2169" s="218"/>
      <c r="PDF2169" s="218"/>
      <c r="PDG2169" s="218"/>
      <c r="PDH2169" s="218"/>
      <c r="PDI2169" s="218"/>
      <c r="PDJ2169" s="218"/>
      <c r="PDK2169" s="218"/>
      <c r="PDL2169" s="218"/>
      <c r="PDM2169" s="218"/>
      <c r="PDN2169" s="218"/>
      <c r="PDO2169" s="218"/>
      <c r="PDP2169" s="218"/>
      <c r="PDQ2169" s="218"/>
      <c r="PDR2169" s="218"/>
      <c r="PDS2169" s="218"/>
      <c r="PDT2169" s="218"/>
      <c r="PDU2169" s="218"/>
      <c r="PDV2169" s="218"/>
      <c r="PDW2169" s="218"/>
      <c r="PDX2169" s="218"/>
      <c r="PDY2169" s="218"/>
      <c r="PDZ2169" s="218"/>
      <c r="PEA2169" s="218"/>
      <c r="PEB2169" s="218"/>
      <c r="PEC2169" s="218"/>
      <c r="PED2169" s="218"/>
      <c r="PEE2169" s="218"/>
      <c r="PEF2169" s="218"/>
      <c r="PEG2169" s="218"/>
      <c r="PEH2169" s="218"/>
      <c r="PEI2169" s="218"/>
      <c r="PEJ2169" s="218"/>
      <c r="PEK2169" s="218"/>
      <c r="PEL2169" s="218"/>
      <c r="PEM2169" s="218"/>
      <c r="PEN2169" s="218"/>
      <c r="PEO2169" s="218"/>
      <c r="PEP2169" s="218"/>
      <c r="PEQ2169" s="218"/>
      <c r="PER2169" s="218"/>
      <c r="PES2169" s="218"/>
      <c r="PET2169" s="218"/>
      <c r="PEU2169" s="218"/>
      <c r="PEV2169" s="218"/>
      <c r="PEW2169" s="218"/>
      <c r="PEX2169" s="218"/>
      <c r="PEY2169" s="218"/>
      <c r="PEZ2169" s="218"/>
      <c r="PFA2169" s="218"/>
      <c r="PFB2169" s="218"/>
      <c r="PFC2169" s="218"/>
      <c r="PFD2169" s="218"/>
      <c r="PFE2169" s="218"/>
      <c r="PFF2169" s="218"/>
      <c r="PFG2169" s="218"/>
      <c r="PFH2169" s="218"/>
      <c r="PFI2169" s="218"/>
      <c r="PFJ2169" s="218"/>
      <c r="PFK2169" s="218"/>
      <c r="PFL2169" s="218"/>
      <c r="PFM2169" s="218"/>
      <c r="PFN2169" s="218"/>
      <c r="PFO2169" s="218"/>
      <c r="PFP2169" s="218"/>
      <c r="PFQ2169" s="218"/>
      <c r="PFR2169" s="218"/>
      <c r="PFS2169" s="218"/>
      <c r="PFT2169" s="218"/>
      <c r="PFU2169" s="218"/>
      <c r="PFV2169" s="218"/>
      <c r="PFW2169" s="218"/>
      <c r="PFX2169" s="218"/>
      <c r="PFY2169" s="218"/>
      <c r="PFZ2169" s="218"/>
      <c r="PGA2169" s="218"/>
      <c r="PGB2169" s="218"/>
      <c r="PGC2169" s="218"/>
      <c r="PGD2169" s="218"/>
      <c r="PGE2169" s="218"/>
      <c r="PGF2169" s="218"/>
      <c r="PGG2169" s="218"/>
      <c r="PGH2169" s="218"/>
      <c r="PGI2169" s="218"/>
      <c r="PGJ2169" s="218"/>
      <c r="PGK2169" s="218"/>
      <c r="PGL2169" s="218"/>
      <c r="PGM2169" s="218"/>
      <c r="PGN2169" s="218"/>
      <c r="PGO2169" s="218"/>
      <c r="PGP2169" s="218"/>
      <c r="PGQ2169" s="218"/>
      <c r="PGR2169" s="218"/>
      <c r="PGS2169" s="218"/>
      <c r="PGT2169" s="218"/>
      <c r="PGU2169" s="218"/>
      <c r="PGV2169" s="218"/>
      <c r="PGW2169" s="218"/>
      <c r="PGX2169" s="218"/>
      <c r="PGY2169" s="218"/>
      <c r="PGZ2169" s="218"/>
      <c r="PHA2169" s="218"/>
      <c r="PHB2169" s="218"/>
      <c r="PHC2169" s="218"/>
      <c r="PHD2169" s="218"/>
      <c r="PHE2169" s="218"/>
      <c r="PHF2169" s="218"/>
      <c r="PHG2169" s="218"/>
      <c r="PHH2169" s="218"/>
      <c r="PHI2169" s="218"/>
      <c r="PHJ2169" s="218"/>
      <c r="PHK2169" s="218"/>
      <c r="PHL2169" s="218"/>
      <c r="PHM2169" s="218"/>
      <c r="PHN2169" s="218"/>
      <c r="PHO2169" s="218"/>
      <c r="PHP2169" s="218"/>
      <c r="PHQ2169" s="218"/>
      <c r="PHR2169" s="218"/>
      <c r="PHS2169" s="218"/>
      <c r="PHT2169" s="218"/>
      <c r="PHU2169" s="218"/>
      <c r="PHV2169" s="218"/>
      <c r="PHW2169" s="218"/>
      <c r="PHX2169" s="218"/>
      <c r="PHY2169" s="218"/>
      <c r="PHZ2169" s="218"/>
      <c r="PIA2169" s="218"/>
      <c r="PIB2169" s="218"/>
      <c r="PIC2169" s="218"/>
      <c r="PID2169" s="218"/>
      <c r="PIE2169" s="218"/>
      <c r="PIF2169" s="218"/>
      <c r="PIG2169" s="218"/>
      <c r="PIH2169" s="218"/>
      <c r="PII2169" s="218"/>
      <c r="PIJ2169" s="218"/>
      <c r="PIK2169" s="218"/>
      <c r="PIL2169" s="218"/>
      <c r="PIM2169" s="218"/>
      <c r="PIN2169" s="218"/>
      <c r="PIO2169" s="218"/>
      <c r="PIP2169" s="218"/>
      <c r="PIQ2169" s="218"/>
      <c r="PIR2169" s="218"/>
      <c r="PIS2169" s="218"/>
      <c r="PIT2169" s="218"/>
      <c r="PIU2169" s="218"/>
      <c r="PIV2169" s="218"/>
      <c r="PIW2169" s="218"/>
      <c r="PIX2169" s="218"/>
      <c r="PIY2169" s="218"/>
      <c r="PIZ2169" s="218"/>
      <c r="PJA2169" s="218"/>
      <c r="PJB2169" s="218"/>
      <c r="PJC2169" s="218"/>
      <c r="PJD2169" s="218"/>
      <c r="PJE2169" s="218"/>
      <c r="PJF2169" s="218"/>
      <c r="PJG2169" s="218"/>
      <c r="PJH2169" s="218"/>
      <c r="PJI2169" s="218"/>
      <c r="PJJ2169" s="218"/>
      <c r="PJK2169" s="218"/>
      <c r="PJL2169" s="218"/>
      <c r="PJM2169" s="218"/>
      <c r="PJN2169" s="218"/>
      <c r="PJO2169" s="218"/>
      <c r="PJP2169" s="218"/>
      <c r="PJQ2169" s="218"/>
      <c r="PJR2169" s="218"/>
      <c r="PJS2169" s="218"/>
      <c r="PJT2169" s="218"/>
      <c r="PJU2169" s="218"/>
      <c r="PJV2169" s="218"/>
      <c r="PJW2169" s="218"/>
      <c r="PJX2169" s="218"/>
      <c r="PJY2169" s="218"/>
      <c r="PJZ2169" s="218"/>
      <c r="PKA2169" s="218"/>
      <c r="PKB2169" s="218"/>
      <c r="PKC2169" s="218"/>
      <c r="PKD2169" s="218"/>
      <c r="PKE2169" s="218"/>
      <c r="PKF2169" s="218"/>
      <c r="PKG2169" s="218"/>
      <c r="PKH2169" s="218"/>
      <c r="PKI2169" s="218"/>
      <c r="PKJ2169" s="218"/>
      <c r="PKK2169" s="218"/>
      <c r="PKL2169" s="218"/>
      <c r="PKM2169" s="218"/>
      <c r="PKN2169" s="218"/>
      <c r="PKO2169" s="218"/>
      <c r="PKP2169" s="218"/>
      <c r="PKQ2169" s="218"/>
      <c r="PKR2169" s="218"/>
      <c r="PKS2169" s="218"/>
      <c r="PKT2169" s="218"/>
      <c r="PKU2169" s="218"/>
      <c r="PKV2169" s="218"/>
      <c r="PKW2169" s="218"/>
      <c r="PKX2169" s="218"/>
      <c r="PKY2169" s="218"/>
      <c r="PKZ2169" s="218"/>
      <c r="PLA2169" s="218"/>
      <c r="PLB2169" s="218"/>
      <c r="PLC2169" s="218"/>
      <c r="PLD2169" s="218"/>
      <c r="PLE2169" s="218"/>
      <c r="PLF2169" s="218"/>
      <c r="PLG2169" s="218"/>
      <c r="PLH2169" s="218"/>
      <c r="PLI2169" s="218"/>
      <c r="PLJ2169" s="218"/>
      <c r="PLK2169" s="218"/>
      <c r="PLL2169" s="218"/>
      <c r="PLM2169" s="218"/>
      <c r="PLN2169" s="218"/>
      <c r="PLO2169" s="218"/>
      <c r="PLP2169" s="218"/>
      <c r="PLQ2169" s="218"/>
      <c r="PLR2169" s="218"/>
      <c r="PLS2169" s="218"/>
      <c r="PLT2169" s="218"/>
      <c r="PLU2169" s="218"/>
      <c r="PLV2169" s="218"/>
      <c r="PLW2169" s="218"/>
      <c r="PLX2169" s="218"/>
      <c r="PLY2169" s="218"/>
      <c r="PLZ2169" s="218"/>
      <c r="PMA2169" s="218"/>
      <c r="PMB2169" s="218"/>
      <c r="PMC2169" s="218"/>
      <c r="PMD2169" s="218"/>
      <c r="PME2169" s="218"/>
      <c r="PMF2169" s="218"/>
      <c r="PMG2169" s="218"/>
      <c r="PMH2169" s="218"/>
      <c r="PMI2169" s="218"/>
      <c r="PMJ2169" s="218"/>
      <c r="PMK2169" s="218"/>
      <c r="PML2169" s="218"/>
      <c r="PMM2169" s="218"/>
      <c r="PMN2169" s="218"/>
      <c r="PMO2169" s="218"/>
      <c r="PMP2169" s="218"/>
      <c r="PMQ2169" s="218"/>
      <c r="PMR2169" s="218"/>
      <c r="PMS2169" s="218"/>
      <c r="PMT2169" s="218"/>
      <c r="PMU2169" s="218"/>
      <c r="PMV2169" s="218"/>
      <c r="PMW2169" s="218"/>
      <c r="PMX2169" s="218"/>
      <c r="PMY2169" s="218"/>
      <c r="PMZ2169" s="218"/>
      <c r="PNA2169" s="218"/>
      <c r="PNB2169" s="218"/>
      <c r="PNC2169" s="218"/>
      <c r="PND2169" s="218"/>
      <c r="PNE2169" s="218"/>
      <c r="PNF2169" s="218"/>
      <c r="PNG2169" s="218"/>
      <c r="PNH2169" s="218"/>
      <c r="PNI2169" s="218"/>
      <c r="PNJ2169" s="218"/>
      <c r="PNK2169" s="218"/>
      <c r="PNL2169" s="218"/>
      <c r="PNM2169" s="218"/>
      <c r="PNN2169" s="218"/>
      <c r="PNO2169" s="218"/>
      <c r="PNP2169" s="218"/>
      <c r="PNQ2169" s="218"/>
      <c r="PNR2169" s="218"/>
      <c r="PNS2169" s="218"/>
      <c r="PNT2169" s="218"/>
      <c r="PNU2169" s="218"/>
      <c r="PNV2169" s="218"/>
      <c r="PNW2169" s="218"/>
      <c r="PNX2169" s="218"/>
      <c r="PNY2169" s="218"/>
      <c r="PNZ2169" s="218"/>
      <c r="POA2169" s="218"/>
      <c r="POB2169" s="218"/>
      <c r="POC2169" s="218"/>
      <c r="POD2169" s="218"/>
      <c r="POE2169" s="218"/>
      <c r="POF2169" s="218"/>
      <c r="POG2169" s="218"/>
      <c r="POH2169" s="218"/>
      <c r="POI2169" s="218"/>
      <c r="POJ2169" s="218"/>
      <c r="POK2169" s="218"/>
      <c r="POL2169" s="218"/>
      <c r="POM2169" s="218"/>
      <c r="PON2169" s="218"/>
      <c r="POO2169" s="218"/>
      <c r="POP2169" s="218"/>
      <c r="POQ2169" s="218"/>
      <c r="POR2169" s="218"/>
      <c r="POS2169" s="218"/>
      <c r="POT2169" s="218"/>
      <c r="POU2169" s="218"/>
      <c r="POV2169" s="218"/>
      <c r="POW2169" s="218"/>
      <c r="POX2169" s="218"/>
      <c r="POY2169" s="218"/>
      <c r="POZ2169" s="218"/>
      <c r="PPA2169" s="218"/>
      <c r="PPB2169" s="218"/>
      <c r="PPC2169" s="218"/>
      <c r="PPD2169" s="218"/>
      <c r="PPE2169" s="218"/>
      <c r="PPF2169" s="218"/>
      <c r="PPG2169" s="218"/>
      <c r="PPH2169" s="218"/>
      <c r="PPI2169" s="218"/>
      <c r="PPJ2169" s="218"/>
      <c r="PPK2169" s="218"/>
      <c r="PPL2169" s="218"/>
      <c r="PPM2169" s="218"/>
      <c r="PPN2169" s="218"/>
      <c r="PPO2169" s="218"/>
      <c r="PPP2169" s="218"/>
      <c r="PPQ2169" s="218"/>
      <c r="PPR2169" s="218"/>
      <c r="PPS2169" s="218"/>
      <c r="PPT2169" s="218"/>
      <c r="PPU2169" s="218"/>
      <c r="PPV2169" s="218"/>
      <c r="PPW2169" s="218"/>
      <c r="PPX2169" s="218"/>
      <c r="PPY2169" s="218"/>
      <c r="PPZ2169" s="218"/>
      <c r="PQA2169" s="218"/>
      <c r="PQB2169" s="218"/>
      <c r="PQC2169" s="218"/>
      <c r="PQD2169" s="218"/>
      <c r="PQE2169" s="218"/>
      <c r="PQF2169" s="218"/>
      <c r="PQG2169" s="218"/>
      <c r="PQH2169" s="218"/>
      <c r="PQI2169" s="218"/>
      <c r="PQJ2169" s="218"/>
      <c r="PQK2169" s="218"/>
      <c r="PQL2169" s="218"/>
      <c r="PQM2169" s="218"/>
      <c r="PQN2169" s="218"/>
      <c r="PQO2169" s="218"/>
      <c r="PQP2169" s="218"/>
      <c r="PQQ2169" s="218"/>
      <c r="PQR2169" s="218"/>
      <c r="PQS2169" s="218"/>
      <c r="PQT2169" s="218"/>
      <c r="PQU2169" s="218"/>
      <c r="PQV2169" s="218"/>
      <c r="PQW2169" s="218"/>
      <c r="PQX2169" s="218"/>
      <c r="PQY2169" s="218"/>
      <c r="PQZ2169" s="218"/>
      <c r="PRA2169" s="218"/>
      <c r="PRB2169" s="218"/>
      <c r="PRC2169" s="218"/>
      <c r="PRD2169" s="218"/>
      <c r="PRE2169" s="218"/>
      <c r="PRF2169" s="218"/>
      <c r="PRG2169" s="218"/>
      <c r="PRH2169" s="218"/>
      <c r="PRI2169" s="218"/>
      <c r="PRJ2169" s="218"/>
      <c r="PRK2169" s="218"/>
      <c r="PRL2169" s="218"/>
      <c r="PRM2169" s="218"/>
      <c r="PRN2169" s="218"/>
      <c r="PRO2169" s="218"/>
      <c r="PRP2169" s="218"/>
      <c r="PRQ2169" s="218"/>
      <c r="PRR2169" s="218"/>
      <c r="PRS2169" s="218"/>
      <c r="PRT2169" s="218"/>
      <c r="PRU2169" s="218"/>
      <c r="PRV2169" s="218"/>
      <c r="PRW2169" s="218"/>
      <c r="PRX2169" s="218"/>
      <c r="PRY2169" s="218"/>
      <c r="PRZ2169" s="218"/>
      <c r="PSA2169" s="218"/>
      <c r="PSB2169" s="218"/>
      <c r="PSC2169" s="218"/>
      <c r="PSD2169" s="218"/>
      <c r="PSE2169" s="218"/>
      <c r="PSF2169" s="218"/>
      <c r="PSG2169" s="218"/>
      <c r="PSH2169" s="218"/>
      <c r="PSI2169" s="218"/>
      <c r="PSJ2169" s="218"/>
      <c r="PSK2169" s="218"/>
      <c r="PSL2169" s="218"/>
      <c r="PSM2169" s="218"/>
      <c r="PSN2169" s="218"/>
      <c r="PSO2169" s="218"/>
      <c r="PSP2169" s="218"/>
      <c r="PSQ2169" s="218"/>
      <c r="PSR2169" s="218"/>
      <c r="PSS2169" s="218"/>
      <c r="PST2169" s="218"/>
      <c r="PSU2169" s="218"/>
      <c r="PSV2169" s="218"/>
      <c r="PSW2169" s="218"/>
      <c r="PSX2169" s="218"/>
      <c r="PSY2169" s="218"/>
      <c r="PSZ2169" s="218"/>
      <c r="PTA2169" s="218"/>
      <c r="PTB2169" s="218"/>
      <c r="PTC2169" s="218"/>
      <c r="PTD2169" s="218"/>
      <c r="PTE2169" s="218"/>
      <c r="PTF2169" s="218"/>
      <c r="PTG2169" s="218"/>
      <c r="PTH2169" s="218"/>
      <c r="PTI2169" s="218"/>
      <c r="PTJ2169" s="218"/>
      <c r="PTK2169" s="218"/>
      <c r="PTL2169" s="218"/>
      <c r="PTM2169" s="218"/>
      <c r="PTN2169" s="218"/>
      <c r="PTO2169" s="218"/>
      <c r="PTP2169" s="218"/>
      <c r="PTQ2169" s="218"/>
      <c r="PTR2169" s="218"/>
      <c r="PTS2169" s="218"/>
      <c r="PTT2169" s="218"/>
      <c r="PTU2169" s="218"/>
      <c r="PTV2169" s="218"/>
      <c r="PTW2169" s="218"/>
      <c r="PTX2169" s="218"/>
      <c r="PTY2169" s="218"/>
      <c r="PTZ2169" s="218"/>
      <c r="PUA2169" s="218"/>
      <c r="PUB2169" s="218"/>
      <c r="PUC2169" s="218"/>
      <c r="PUD2169" s="218"/>
      <c r="PUE2169" s="218"/>
      <c r="PUF2169" s="218"/>
      <c r="PUG2169" s="218"/>
      <c r="PUH2169" s="218"/>
      <c r="PUI2169" s="218"/>
      <c r="PUJ2169" s="218"/>
      <c r="PUK2169" s="218"/>
      <c r="PUL2169" s="218"/>
      <c r="PUM2169" s="218"/>
      <c r="PUN2169" s="218"/>
      <c r="PUO2169" s="218"/>
      <c r="PUP2169" s="218"/>
      <c r="PUQ2169" s="218"/>
      <c r="PUR2169" s="218"/>
      <c r="PUS2169" s="218"/>
      <c r="PUT2169" s="218"/>
      <c r="PUU2169" s="218"/>
      <c r="PUV2169" s="218"/>
      <c r="PUW2169" s="218"/>
      <c r="PUX2169" s="218"/>
      <c r="PUY2169" s="218"/>
      <c r="PUZ2169" s="218"/>
      <c r="PVA2169" s="218"/>
      <c r="PVB2169" s="218"/>
      <c r="PVC2169" s="218"/>
      <c r="PVD2169" s="218"/>
      <c r="PVE2169" s="218"/>
      <c r="PVF2169" s="218"/>
      <c r="PVG2169" s="218"/>
      <c r="PVH2169" s="218"/>
      <c r="PVI2169" s="218"/>
      <c r="PVJ2169" s="218"/>
      <c r="PVK2169" s="218"/>
      <c r="PVL2169" s="218"/>
      <c r="PVM2169" s="218"/>
      <c r="PVN2169" s="218"/>
      <c r="PVO2169" s="218"/>
      <c r="PVP2169" s="218"/>
      <c r="PVQ2169" s="218"/>
      <c r="PVR2169" s="218"/>
      <c r="PVS2169" s="218"/>
      <c r="PVT2169" s="218"/>
      <c r="PVU2169" s="218"/>
      <c r="PVV2169" s="218"/>
      <c r="PVW2169" s="218"/>
      <c r="PVX2169" s="218"/>
      <c r="PVY2169" s="218"/>
      <c r="PVZ2169" s="218"/>
      <c r="PWA2169" s="218"/>
      <c r="PWB2169" s="218"/>
      <c r="PWC2169" s="218"/>
      <c r="PWD2169" s="218"/>
      <c r="PWE2169" s="218"/>
      <c r="PWF2169" s="218"/>
      <c r="PWG2169" s="218"/>
      <c r="PWH2169" s="218"/>
      <c r="PWI2169" s="218"/>
      <c r="PWJ2169" s="218"/>
      <c r="PWK2169" s="218"/>
      <c r="PWL2169" s="218"/>
      <c r="PWM2169" s="218"/>
      <c r="PWN2169" s="218"/>
      <c r="PWO2169" s="218"/>
      <c r="PWP2169" s="218"/>
      <c r="PWQ2169" s="218"/>
      <c r="PWR2169" s="218"/>
      <c r="PWS2169" s="218"/>
      <c r="PWT2169" s="218"/>
      <c r="PWU2169" s="218"/>
      <c r="PWV2169" s="218"/>
      <c r="PWW2169" s="218"/>
      <c r="PWX2169" s="218"/>
      <c r="PWY2169" s="218"/>
      <c r="PWZ2169" s="218"/>
      <c r="PXA2169" s="218"/>
      <c r="PXB2169" s="218"/>
      <c r="PXC2169" s="218"/>
      <c r="PXD2169" s="218"/>
      <c r="PXE2169" s="218"/>
      <c r="PXF2169" s="218"/>
      <c r="PXG2169" s="218"/>
      <c r="PXH2169" s="218"/>
      <c r="PXI2169" s="218"/>
      <c r="PXJ2169" s="218"/>
      <c r="PXK2169" s="218"/>
      <c r="PXL2169" s="218"/>
      <c r="PXM2169" s="218"/>
      <c r="PXN2169" s="218"/>
      <c r="PXO2169" s="218"/>
      <c r="PXP2169" s="218"/>
      <c r="PXQ2169" s="218"/>
      <c r="PXR2169" s="218"/>
      <c r="PXS2169" s="218"/>
      <c r="PXT2169" s="218"/>
      <c r="PXU2169" s="218"/>
      <c r="PXV2169" s="218"/>
      <c r="PXW2169" s="218"/>
      <c r="PXX2169" s="218"/>
      <c r="PXY2169" s="218"/>
      <c r="PXZ2169" s="218"/>
      <c r="PYA2169" s="218"/>
      <c r="PYB2169" s="218"/>
      <c r="PYC2169" s="218"/>
      <c r="PYD2169" s="218"/>
      <c r="PYE2169" s="218"/>
      <c r="PYF2169" s="218"/>
      <c r="PYG2169" s="218"/>
      <c r="PYH2169" s="218"/>
      <c r="PYI2169" s="218"/>
      <c r="PYJ2169" s="218"/>
      <c r="PYK2169" s="218"/>
      <c r="PYL2169" s="218"/>
      <c r="PYM2169" s="218"/>
      <c r="PYN2169" s="218"/>
      <c r="PYO2169" s="218"/>
      <c r="PYP2169" s="218"/>
      <c r="PYQ2169" s="218"/>
      <c r="PYR2169" s="218"/>
      <c r="PYS2169" s="218"/>
      <c r="PYT2169" s="218"/>
      <c r="PYU2169" s="218"/>
      <c r="PYV2169" s="218"/>
      <c r="PYW2169" s="218"/>
      <c r="PYX2169" s="218"/>
      <c r="PYY2169" s="218"/>
      <c r="PYZ2169" s="218"/>
      <c r="PZA2169" s="218"/>
      <c r="PZB2169" s="218"/>
      <c r="PZC2169" s="218"/>
      <c r="PZD2169" s="218"/>
      <c r="PZE2169" s="218"/>
      <c r="PZF2169" s="218"/>
      <c r="PZG2169" s="218"/>
      <c r="PZH2169" s="218"/>
      <c r="PZI2169" s="218"/>
      <c r="PZJ2169" s="218"/>
      <c r="PZK2169" s="218"/>
      <c r="PZL2169" s="218"/>
      <c r="PZM2169" s="218"/>
      <c r="PZN2169" s="218"/>
      <c r="PZO2169" s="218"/>
      <c r="PZP2169" s="218"/>
      <c r="PZQ2169" s="218"/>
      <c r="PZR2169" s="218"/>
      <c r="PZS2169" s="218"/>
      <c r="PZT2169" s="218"/>
      <c r="PZU2169" s="218"/>
      <c r="PZV2169" s="218"/>
      <c r="PZW2169" s="218"/>
      <c r="PZX2169" s="218"/>
      <c r="PZY2169" s="218"/>
      <c r="PZZ2169" s="218"/>
      <c r="QAA2169" s="218"/>
      <c r="QAB2169" s="218"/>
      <c r="QAC2169" s="218"/>
      <c r="QAD2169" s="218"/>
      <c r="QAE2169" s="218"/>
      <c r="QAF2169" s="218"/>
      <c r="QAG2169" s="218"/>
      <c r="QAH2169" s="218"/>
      <c r="QAI2169" s="218"/>
      <c r="QAJ2169" s="218"/>
      <c r="QAK2169" s="218"/>
      <c r="QAL2169" s="218"/>
      <c r="QAM2169" s="218"/>
      <c r="QAN2169" s="218"/>
      <c r="QAO2169" s="218"/>
      <c r="QAP2169" s="218"/>
      <c r="QAQ2169" s="218"/>
      <c r="QAR2169" s="218"/>
      <c r="QAS2169" s="218"/>
      <c r="QAT2169" s="218"/>
      <c r="QAU2169" s="218"/>
      <c r="QAV2169" s="218"/>
      <c r="QAW2169" s="218"/>
      <c r="QAX2169" s="218"/>
      <c r="QAY2169" s="218"/>
      <c r="QAZ2169" s="218"/>
      <c r="QBA2169" s="218"/>
      <c r="QBB2169" s="218"/>
      <c r="QBC2169" s="218"/>
      <c r="QBD2169" s="218"/>
      <c r="QBE2169" s="218"/>
      <c r="QBF2169" s="218"/>
      <c r="QBG2169" s="218"/>
      <c r="QBH2169" s="218"/>
      <c r="QBI2169" s="218"/>
      <c r="QBJ2169" s="218"/>
      <c r="QBK2169" s="218"/>
      <c r="QBL2169" s="218"/>
      <c r="QBM2169" s="218"/>
      <c r="QBN2169" s="218"/>
      <c r="QBO2169" s="218"/>
      <c r="QBP2169" s="218"/>
      <c r="QBQ2169" s="218"/>
      <c r="QBR2169" s="218"/>
      <c r="QBS2169" s="218"/>
      <c r="QBT2169" s="218"/>
      <c r="QBU2169" s="218"/>
      <c r="QBV2169" s="218"/>
      <c r="QBW2169" s="218"/>
      <c r="QBX2169" s="218"/>
      <c r="QBY2169" s="218"/>
      <c r="QBZ2169" s="218"/>
      <c r="QCA2169" s="218"/>
      <c r="QCB2169" s="218"/>
      <c r="QCC2169" s="218"/>
      <c r="QCD2169" s="218"/>
      <c r="QCE2169" s="218"/>
      <c r="QCF2169" s="218"/>
      <c r="QCG2169" s="218"/>
      <c r="QCH2169" s="218"/>
      <c r="QCI2169" s="218"/>
      <c r="QCJ2169" s="218"/>
      <c r="QCK2169" s="218"/>
      <c r="QCL2169" s="218"/>
      <c r="QCM2169" s="218"/>
      <c r="QCN2169" s="218"/>
      <c r="QCO2169" s="218"/>
      <c r="QCP2169" s="218"/>
      <c r="QCQ2169" s="218"/>
      <c r="QCR2169" s="218"/>
      <c r="QCS2169" s="218"/>
      <c r="QCT2169" s="218"/>
      <c r="QCU2169" s="218"/>
      <c r="QCV2169" s="218"/>
      <c r="QCW2169" s="218"/>
      <c r="QCX2169" s="218"/>
      <c r="QCY2169" s="218"/>
      <c r="QCZ2169" s="218"/>
      <c r="QDA2169" s="218"/>
      <c r="QDB2169" s="218"/>
      <c r="QDC2169" s="218"/>
      <c r="QDD2169" s="218"/>
      <c r="QDE2169" s="218"/>
      <c r="QDF2169" s="218"/>
      <c r="QDG2169" s="218"/>
      <c r="QDH2169" s="218"/>
      <c r="QDI2169" s="218"/>
      <c r="QDJ2169" s="218"/>
      <c r="QDK2169" s="218"/>
      <c r="QDL2169" s="218"/>
      <c r="QDM2169" s="218"/>
      <c r="QDN2169" s="218"/>
      <c r="QDO2169" s="218"/>
      <c r="QDP2169" s="218"/>
      <c r="QDQ2169" s="218"/>
      <c r="QDR2169" s="218"/>
      <c r="QDS2169" s="218"/>
      <c r="QDT2169" s="218"/>
      <c r="QDU2169" s="218"/>
      <c r="QDV2169" s="218"/>
      <c r="QDW2169" s="218"/>
      <c r="QDX2169" s="218"/>
      <c r="QDY2169" s="218"/>
      <c r="QDZ2169" s="218"/>
      <c r="QEA2169" s="218"/>
      <c r="QEB2169" s="218"/>
      <c r="QEC2169" s="218"/>
      <c r="QED2169" s="218"/>
      <c r="QEE2169" s="218"/>
      <c r="QEF2169" s="218"/>
      <c r="QEG2169" s="218"/>
      <c r="QEH2169" s="218"/>
      <c r="QEI2169" s="218"/>
      <c r="QEJ2169" s="218"/>
      <c r="QEK2169" s="218"/>
      <c r="QEL2169" s="218"/>
      <c r="QEM2169" s="218"/>
      <c r="QEN2169" s="218"/>
      <c r="QEO2169" s="218"/>
      <c r="QEP2169" s="218"/>
      <c r="QEQ2169" s="218"/>
      <c r="QER2169" s="218"/>
      <c r="QES2169" s="218"/>
      <c r="QET2169" s="218"/>
      <c r="QEU2169" s="218"/>
      <c r="QEV2169" s="218"/>
      <c r="QEW2169" s="218"/>
      <c r="QEX2169" s="218"/>
      <c r="QEY2169" s="218"/>
      <c r="QEZ2169" s="218"/>
      <c r="QFA2169" s="218"/>
      <c r="QFB2169" s="218"/>
      <c r="QFC2169" s="218"/>
      <c r="QFD2169" s="218"/>
      <c r="QFE2169" s="218"/>
      <c r="QFF2169" s="218"/>
      <c r="QFG2169" s="218"/>
      <c r="QFH2169" s="218"/>
      <c r="QFI2169" s="218"/>
      <c r="QFJ2169" s="218"/>
      <c r="QFK2169" s="218"/>
      <c r="QFL2169" s="218"/>
      <c r="QFM2169" s="218"/>
      <c r="QFN2169" s="218"/>
      <c r="QFO2169" s="218"/>
      <c r="QFP2169" s="218"/>
      <c r="QFQ2169" s="218"/>
      <c r="QFR2169" s="218"/>
      <c r="QFS2169" s="218"/>
      <c r="QFT2169" s="218"/>
      <c r="QFU2169" s="218"/>
      <c r="QFV2169" s="218"/>
      <c r="QFW2169" s="218"/>
      <c r="QFX2169" s="218"/>
      <c r="QFY2169" s="218"/>
      <c r="QFZ2169" s="218"/>
      <c r="QGA2169" s="218"/>
      <c r="QGB2169" s="218"/>
      <c r="QGC2169" s="218"/>
      <c r="QGD2169" s="218"/>
      <c r="QGE2169" s="218"/>
      <c r="QGF2169" s="218"/>
      <c r="QGG2169" s="218"/>
      <c r="QGH2169" s="218"/>
      <c r="QGI2169" s="218"/>
      <c r="QGJ2169" s="218"/>
      <c r="QGK2169" s="218"/>
      <c r="QGL2169" s="218"/>
      <c r="QGM2169" s="218"/>
      <c r="QGN2169" s="218"/>
      <c r="QGO2169" s="218"/>
      <c r="QGP2169" s="218"/>
      <c r="QGQ2169" s="218"/>
      <c r="QGR2169" s="218"/>
      <c r="QGS2169" s="218"/>
      <c r="QGT2169" s="218"/>
      <c r="QGU2169" s="218"/>
      <c r="QGV2169" s="218"/>
      <c r="QGW2169" s="218"/>
      <c r="QGX2169" s="218"/>
      <c r="QGY2169" s="218"/>
      <c r="QGZ2169" s="218"/>
      <c r="QHA2169" s="218"/>
      <c r="QHB2169" s="218"/>
      <c r="QHC2169" s="218"/>
      <c r="QHD2169" s="218"/>
      <c r="QHE2169" s="218"/>
      <c r="QHF2169" s="218"/>
      <c r="QHG2169" s="218"/>
      <c r="QHH2169" s="218"/>
      <c r="QHI2169" s="218"/>
      <c r="QHJ2169" s="218"/>
      <c r="QHK2169" s="218"/>
      <c r="QHL2169" s="218"/>
      <c r="QHM2169" s="218"/>
      <c r="QHN2169" s="218"/>
      <c r="QHO2169" s="218"/>
      <c r="QHP2169" s="218"/>
      <c r="QHQ2169" s="218"/>
      <c r="QHR2169" s="218"/>
      <c r="QHS2169" s="218"/>
      <c r="QHT2169" s="218"/>
      <c r="QHU2169" s="218"/>
      <c r="QHV2169" s="218"/>
      <c r="QHW2169" s="218"/>
      <c r="QHX2169" s="218"/>
      <c r="QHY2169" s="218"/>
      <c r="QHZ2169" s="218"/>
      <c r="QIA2169" s="218"/>
      <c r="QIB2169" s="218"/>
      <c r="QIC2169" s="218"/>
      <c r="QID2169" s="218"/>
      <c r="QIE2169" s="218"/>
      <c r="QIF2169" s="218"/>
      <c r="QIG2169" s="218"/>
      <c r="QIH2169" s="218"/>
      <c r="QII2169" s="218"/>
      <c r="QIJ2169" s="218"/>
      <c r="QIK2169" s="218"/>
      <c r="QIL2169" s="218"/>
      <c r="QIM2169" s="218"/>
      <c r="QIN2169" s="218"/>
      <c r="QIO2169" s="218"/>
      <c r="QIP2169" s="218"/>
      <c r="QIQ2169" s="218"/>
      <c r="QIR2169" s="218"/>
      <c r="QIS2169" s="218"/>
      <c r="QIT2169" s="218"/>
      <c r="QIU2169" s="218"/>
      <c r="QIV2169" s="218"/>
      <c r="QIW2169" s="218"/>
      <c r="QIX2169" s="218"/>
      <c r="QIY2169" s="218"/>
      <c r="QIZ2169" s="218"/>
      <c r="QJA2169" s="218"/>
      <c r="QJB2169" s="218"/>
      <c r="QJC2169" s="218"/>
      <c r="QJD2169" s="218"/>
      <c r="QJE2169" s="218"/>
      <c r="QJF2169" s="218"/>
      <c r="QJG2169" s="218"/>
      <c r="QJH2169" s="218"/>
      <c r="QJI2169" s="218"/>
      <c r="QJJ2169" s="218"/>
      <c r="QJK2169" s="218"/>
      <c r="QJL2169" s="218"/>
      <c r="QJM2169" s="218"/>
      <c r="QJN2169" s="218"/>
      <c r="QJO2169" s="218"/>
      <c r="QJP2169" s="218"/>
      <c r="QJQ2169" s="218"/>
      <c r="QJR2169" s="218"/>
      <c r="QJS2169" s="218"/>
      <c r="QJT2169" s="218"/>
      <c r="QJU2169" s="218"/>
      <c r="QJV2169" s="218"/>
      <c r="QJW2169" s="218"/>
      <c r="QJX2169" s="218"/>
      <c r="QJY2169" s="218"/>
      <c r="QJZ2169" s="218"/>
      <c r="QKA2169" s="218"/>
      <c r="QKB2169" s="218"/>
      <c r="QKC2169" s="218"/>
      <c r="QKD2169" s="218"/>
      <c r="QKE2169" s="218"/>
      <c r="QKF2169" s="218"/>
      <c r="QKG2169" s="218"/>
      <c r="QKH2169" s="218"/>
      <c r="QKI2169" s="218"/>
      <c r="QKJ2169" s="218"/>
      <c r="QKK2169" s="218"/>
      <c r="QKL2169" s="218"/>
      <c r="QKM2169" s="218"/>
      <c r="QKN2169" s="218"/>
      <c r="QKO2169" s="218"/>
      <c r="QKP2169" s="218"/>
      <c r="QKQ2169" s="218"/>
      <c r="QKR2169" s="218"/>
      <c r="QKS2169" s="218"/>
      <c r="QKT2169" s="218"/>
      <c r="QKU2169" s="218"/>
      <c r="QKV2169" s="218"/>
      <c r="QKW2169" s="218"/>
      <c r="QKX2169" s="218"/>
      <c r="QKY2169" s="218"/>
      <c r="QKZ2169" s="218"/>
      <c r="QLA2169" s="218"/>
      <c r="QLB2169" s="218"/>
      <c r="QLC2169" s="218"/>
      <c r="QLD2169" s="218"/>
      <c r="QLE2169" s="218"/>
      <c r="QLF2169" s="218"/>
      <c r="QLG2169" s="218"/>
      <c r="QLH2169" s="218"/>
      <c r="QLI2169" s="218"/>
      <c r="QLJ2169" s="218"/>
      <c r="QLK2169" s="218"/>
      <c r="QLL2169" s="218"/>
      <c r="QLM2169" s="218"/>
      <c r="QLN2169" s="218"/>
      <c r="QLO2169" s="218"/>
      <c r="QLP2169" s="218"/>
      <c r="QLQ2169" s="218"/>
      <c r="QLR2169" s="218"/>
      <c r="QLS2169" s="218"/>
      <c r="QLT2169" s="218"/>
      <c r="QLU2169" s="218"/>
      <c r="QLV2169" s="218"/>
      <c r="QLW2169" s="218"/>
      <c r="QLX2169" s="218"/>
      <c r="QLY2169" s="218"/>
      <c r="QLZ2169" s="218"/>
      <c r="QMA2169" s="218"/>
      <c r="QMB2169" s="218"/>
      <c r="QMC2169" s="218"/>
      <c r="QMD2169" s="218"/>
      <c r="QME2169" s="218"/>
      <c r="QMF2169" s="218"/>
      <c r="QMG2169" s="218"/>
      <c r="QMH2169" s="218"/>
      <c r="QMI2169" s="218"/>
      <c r="QMJ2169" s="218"/>
      <c r="QMK2169" s="218"/>
      <c r="QML2169" s="218"/>
      <c r="QMM2169" s="218"/>
      <c r="QMN2169" s="218"/>
      <c r="QMO2169" s="218"/>
      <c r="QMP2169" s="218"/>
      <c r="QMQ2169" s="218"/>
      <c r="QMR2169" s="218"/>
      <c r="QMS2169" s="218"/>
      <c r="QMT2169" s="218"/>
      <c r="QMU2169" s="218"/>
      <c r="QMV2169" s="218"/>
      <c r="QMW2169" s="218"/>
      <c r="QMX2169" s="218"/>
      <c r="QMY2169" s="218"/>
      <c r="QMZ2169" s="218"/>
      <c r="QNA2169" s="218"/>
      <c r="QNB2169" s="218"/>
      <c r="QNC2169" s="218"/>
      <c r="QND2169" s="218"/>
      <c r="QNE2169" s="218"/>
      <c r="QNF2169" s="218"/>
      <c r="QNG2169" s="218"/>
      <c r="QNH2169" s="218"/>
      <c r="QNI2169" s="218"/>
      <c r="QNJ2169" s="218"/>
      <c r="QNK2169" s="218"/>
      <c r="QNL2169" s="218"/>
      <c r="QNM2169" s="218"/>
      <c r="QNN2169" s="218"/>
      <c r="QNO2169" s="218"/>
      <c r="QNP2169" s="218"/>
      <c r="QNQ2169" s="218"/>
      <c r="QNR2169" s="218"/>
      <c r="QNS2169" s="218"/>
      <c r="QNT2169" s="218"/>
      <c r="QNU2169" s="218"/>
      <c r="QNV2169" s="218"/>
      <c r="QNW2169" s="218"/>
      <c r="QNX2169" s="218"/>
      <c r="QNY2169" s="218"/>
      <c r="QNZ2169" s="218"/>
      <c r="QOA2169" s="218"/>
      <c r="QOB2169" s="218"/>
      <c r="QOC2169" s="218"/>
      <c r="QOD2169" s="218"/>
      <c r="QOE2169" s="218"/>
      <c r="QOF2169" s="218"/>
      <c r="QOG2169" s="218"/>
      <c r="QOH2169" s="218"/>
      <c r="QOI2169" s="218"/>
      <c r="QOJ2169" s="218"/>
      <c r="QOK2169" s="218"/>
      <c r="QOL2169" s="218"/>
      <c r="QOM2169" s="218"/>
      <c r="QON2169" s="218"/>
      <c r="QOO2169" s="218"/>
      <c r="QOP2169" s="218"/>
      <c r="QOQ2169" s="218"/>
      <c r="QOR2169" s="218"/>
      <c r="QOS2169" s="218"/>
      <c r="QOT2169" s="218"/>
      <c r="QOU2169" s="218"/>
      <c r="QOV2169" s="218"/>
      <c r="QOW2169" s="218"/>
      <c r="QOX2169" s="218"/>
      <c r="QOY2169" s="218"/>
      <c r="QOZ2169" s="218"/>
      <c r="QPA2169" s="218"/>
      <c r="QPB2169" s="218"/>
      <c r="QPC2169" s="218"/>
      <c r="QPD2169" s="218"/>
      <c r="QPE2169" s="218"/>
      <c r="QPF2169" s="218"/>
      <c r="QPG2169" s="218"/>
      <c r="QPH2169" s="218"/>
      <c r="QPI2169" s="218"/>
      <c r="QPJ2169" s="218"/>
      <c r="QPK2169" s="218"/>
      <c r="QPL2169" s="218"/>
      <c r="QPM2169" s="218"/>
      <c r="QPN2169" s="218"/>
      <c r="QPO2169" s="218"/>
      <c r="QPP2169" s="218"/>
      <c r="QPQ2169" s="218"/>
      <c r="QPR2169" s="218"/>
      <c r="QPS2169" s="218"/>
      <c r="QPT2169" s="218"/>
      <c r="QPU2169" s="218"/>
      <c r="QPV2169" s="218"/>
      <c r="QPW2169" s="218"/>
      <c r="QPX2169" s="218"/>
      <c r="QPY2169" s="218"/>
      <c r="QPZ2169" s="218"/>
      <c r="QQA2169" s="218"/>
      <c r="QQB2169" s="218"/>
      <c r="QQC2169" s="218"/>
      <c r="QQD2169" s="218"/>
      <c r="QQE2169" s="218"/>
      <c r="QQF2169" s="218"/>
      <c r="QQG2169" s="218"/>
      <c r="QQH2169" s="218"/>
      <c r="QQI2169" s="218"/>
      <c r="QQJ2169" s="218"/>
      <c r="QQK2169" s="218"/>
      <c r="QQL2169" s="218"/>
      <c r="QQM2169" s="218"/>
      <c r="QQN2169" s="218"/>
      <c r="QQO2169" s="218"/>
      <c r="QQP2169" s="218"/>
      <c r="QQQ2169" s="218"/>
      <c r="QQR2169" s="218"/>
      <c r="QQS2169" s="218"/>
      <c r="QQT2169" s="218"/>
      <c r="QQU2169" s="218"/>
      <c r="QQV2169" s="218"/>
      <c r="QQW2169" s="218"/>
      <c r="QQX2169" s="218"/>
      <c r="QQY2169" s="218"/>
      <c r="QQZ2169" s="218"/>
      <c r="QRA2169" s="218"/>
      <c r="QRB2169" s="218"/>
      <c r="QRC2169" s="218"/>
      <c r="QRD2169" s="218"/>
      <c r="QRE2169" s="218"/>
      <c r="QRF2169" s="218"/>
      <c r="QRG2169" s="218"/>
      <c r="QRH2169" s="218"/>
      <c r="QRI2169" s="218"/>
      <c r="QRJ2169" s="218"/>
      <c r="QRK2169" s="218"/>
      <c r="QRL2169" s="218"/>
      <c r="QRM2169" s="218"/>
      <c r="QRN2169" s="218"/>
      <c r="QRO2169" s="218"/>
      <c r="QRP2169" s="218"/>
      <c r="QRQ2169" s="218"/>
      <c r="QRR2169" s="218"/>
      <c r="QRS2169" s="218"/>
      <c r="QRT2169" s="218"/>
      <c r="QRU2169" s="218"/>
      <c r="QRV2169" s="218"/>
      <c r="QRW2169" s="218"/>
      <c r="QRX2169" s="218"/>
      <c r="QRY2169" s="218"/>
      <c r="QRZ2169" s="218"/>
      <c r="QSA2169" s="218"/>
      <c r="QSB2169" s="218"/>
      <c r="QSC2169" s="218"/>
      <c r="QSD2169" s="218"/>
      <c r="QSE2169" s="218"/>
      <c r="QSF2169" s="218"/>
      <c r="QSG2169" s="218"/>
      <c r="QSH2169" s="218"/>
      <c r="QSI2169" s="218"/>
      <c r="QSJ2169" s="218"/>
      <c r="QSK2169" s="218"/>
      <c r="QSL2169" s="218"/>
      <c r="QSM2169" s="218"/>
      <c r="QSN2169" s="218"/>
      <c r="QSO2169" s="218"/>
      <c r="QSP2169" s="218"/>
      <c r="QSQ2169" s="218"/>
      <c r="QSR2169" s="218"/>
      <c r="QSS2169" s="218"/>
      <c r="QST2169" s="218"/>
      <c r="QSU2169" s="218"/>
      <c r="QSV2169" s="218"/>
      <c r="QSW2169" s="218"/>
      <c r="QSX2169" s="218"/>
      <c r="QSY2169" s="218"/>
      <c r="QSZ2169" s="218"/>
      <c r="QTA2169" s="218"/>
      <c r="QTB2169" s="218"/>
      <c r="QTC2169" s="218"/>
      <c r="QTD2169" s="218"/>
      <c r="QTE2169" s="218"/>
      <c r="QTF2169" s="218"/>
      <c r="QTG2169" s="218"/>
      <c r="QTH2169" s="218"/>
      <c r="QTI2169" s="218"/>
      <c r="QTJ2169" s="218"/>
      <c r="QTK2169" s="218"/>
      <c r="QTL2169" s="218"/>
      <c r="QTM2169" s="218"/>
      <c r="QTN2169" s="218"/>
      <c r="QTO2169" s="218"/>
      <c r="QTP2169" s="218"/>
      <c r="QTQ2169" s="218"/>
      <c r="QTR2169" s="218"/>
      <c r="QTS2169" s="218"/>
      <c r="QTT2169" s="218"/>
      <c r="QTU2169" s="218"/>
      <c r="QTV2169" s="218"/>
      <c r="QTW2169" s="218"/>
      <c r="QTX2169" s="218"/>
      <c r="QTY2169" s="218"/>
      <c r="QTZ2169" s="218"/>
      <c r="QUA2169" s="218"/>
      <c r="QUB2169" s="218"/>
      <c r="QUC2169" s="218"/>
      <c r="QUD2169" s="218"/>
      <c r="QUE2169" s="218"/>
      <c r="QUF2169" s="218"/>
      <c r="QUG2169" s="218"/>
      <c r="QUH2169" s="218"/>
      <c r="QUI2169" s="218"/>
      <c r="QUJ2169" s="218"/>
      <c r="QUK2169" s="218"/>
      <c r="QUL2169" s="218"/>
      <c r="QUM2169" s="218"/>
      <c r="QUN2169" s="218"/>
      <c r="QUO2169" s="218"/>
      <c r="QUP2169" s="218"/>
      <c r="QUQ2169" s="218"/>
      <c r="QUR2169" s="218"/>
      <c r="QUS2169" s="218"/>
      <c r="QUT2169" s="218"/>
      <c r="QUU2169" s="218"/>
      <c r="QUV2169" s="218"/>
      <c r="QUW2169" s="218"/>
      <c r="QUX2169" s="218"/>
      <c r="QUY2169" s="218"/>
      <c r="QUZ2169" s="218"/>
      <c r="QVA2169" s="218"/>
      <c r="QVB2169" s="218"/>
      <c r="QVC2169" s="218"/>
      <c r="QVD2169" s="218"/>
      <c r="QVE2169" s="218"/>
      <c r="QVF2169" s="218"/>
      <c r="QVG2169" s="218"/>
      <c r="QVH2169" s="218"/>
      <c r="QVI2169" s="218"/>
      <c r="QVJ2169" s="218"/>
      <c r="QVK2169" s="218"/>
      <c r="QVL2169" s="218"/>
      <c r="QVM2169" s="218"/>
      <c r="QVN2169" s="218"/>
      <c r="QVO2169" s="218"/>
      <c r="QVP2169" s="218"/>
      <c r="QVQ2169" s="218"/>
      <c r="QVR2169" s="218"/>
      <c r="QVS2169" s="218"/>
      <c r="QVT2169" s="218"/>
      <c r="QVU2169" s="218"/>
      <c r="QVV2169" s="218"/>
      <c r="QVW2169" s="218"/>
      <c r="QVX2169" s="218"/>
      <c r="QVY2169" s="218"/>
      <c r="QVZ2169" s="218"/>
      <c r="QWA2169" s="218"/>
      <c r="QWB2169" s="218"/>
      <c r="QWC2169" s="218"/>
      <c r="QWD2169" s="218"/>
      <c r="QWE2169" s="218"/>
      <c r="QWF2169" s="218"/>
      <c r="QWG2169" s="218"/>
      <c r="QWH2169" s="218"/>
      <c r="QWI2169" s="218"/>
      <c r="QWJ2169" s="218"/>
      <c r="QWK2169" s="218"/>
      <c r="QWL2169" s="218"/>
      <c r="QWM2169" s="218"/>
      <c r="QWN2169" s="218"/>
      <c r="QWO2169" s="218"/>
      <c r="QWP2169" s="218"/>
      <c r="QWQ2169" s="218"/>
      <c r="QWR2169" s="218"/>
      <c r="QWS2169" s="218"/>
      <c r="QWT2169" s="218"/>
      <c r="QWU2169" s="218"/>
      <c r="QWV2169" s="218"/>
      <c r="QWW2169" s="218"/>
      <c r="QWX2169" s="218"/>
      <c r="QWY2169" s="218"/>
      <c r="QWZ2169" s="218"/>
      <c r="QXA2169" s="218"/>
      <c r="QXB2169" s="218"/>
      <c r="QXC2169" s="218"/>
      <c r="QXD2169" s="218"/>
      <c r="QXE2169" s="218"/>
      <c r="QXF2169" s="218"/>
      <c r="QXG2169" s="218"/>
      <c r="QXH2169" s="218"/>
      <c r="QXI2169" s="218"/>
      <c r="QXJ2169" s="218"/>
      <c r="QXK2169" s="218"/>
      <c r="QXL2169" s="218"/>
      <c r="QXM2169" s="218"/>
      <c r="QXN2169" s="218"/>
      <c r="QXO2169" s="218"/>
      <c r="QXP2169" s="218"/>
      <c r="QXQ2169" s="218"/>
      <c r="QXR2169" s="218"/>
      <c r="QXS2169" s="218"/>
      <c r="QXT2169" s="218"/>
      <c r="QXU2169" s="218"/>
      <c r="QXV2169" s="218"/>
      <c r="QXW2169" s="218"/>
      <c r="QXX2169" s="218"/>
      <c r="QXY2169" s="218"/>
      <c r="QXZ2169" s="218"/>
      <c r="QYA2169" s="218"/>
      <c r="QYB2169" s="218"/>
      <c r="QYC2169" s="218"/>
      <c r="QYD2169" s="218"/>
      <c r="QYE2169" s="218"/>
      <c r="QYF2169" s="218"/>
      <c r="QYG2169" s="218"/>
      <c r="QYH2169" s="218"/>
      <c r="QYI2169" s="218"/>
      <c r="QYJ2169" s="218"/>
      <c r="QYK2169" s="218"/>
      <c r="QYL2169" s="218"/>
      <c r="QYM2169" s="218"/>
      <c r="QYN2169" s="218"/>
      <c r="QYO2169" s="218"/>
      <c r="QYP2169" s="218"/>
      <c r="QYQ2169" s="218"/>
      <c r="QYR2169" s="218"/>
      <c r="QYS2169" s="218"/>
      <c r="QYT2169" s="218"/>
      <c r="QYU2169" s="218"/>
      <c r="QYV2169" s="218"/>
      <c r="QYW2169" s="218"/>
      <c r="QYX2169" s="218"/>
      <c r="QYY2169" s="218"/>
      <c r="QYZ2169" s="218"/>
      <c r="QZA2169" s="218"/>
      <c r="QZB2169" s="218"/>
      <c r="QZC2169" s="218"/>
      <c r="QZD2169" s="218"/>
      <c r="QZE2169" s="218"/>
      <c r="QZF2169" s="218"/>
      <c r="QZG2169" s="218"/>
      <c r="QZH2169" s="218"/>
      <c r="QZI2169" s="218"/>
      <c r="QZJ2169" s="218"/>
      <c r="QZK2169" s="218"/>
      <c r="QZL2169" s="218"/>
      <c r="QZM2169" s="218"/>
      <c r="QZN2169" s="218"/>
      <c r="QZO2169" s="218"/>
      <c r="QZP2169" s="218"/>
      <c r="QZQ2169" s="218"/>
      <c r="QZR2169" s="218"/>
      <c r="QZS2169" s="218"/>
      <c r="QZT2169" s="218"/>
      <c r="QZU2169" s="218"/>
      <c r="QZV2169" s="218"/>
      <c r="QZW2169" s="218"/>
      <c r="QZX2169" s="218"/>
      <c r="QZY2169" s="218"/>
      <c r="QZZ2169" s="218"/>
      <c r="RAA2169" s="218"/>
      <c r="RAB2169" s="218"/>
      <c r="RAC2169" s="218"/>
      <c r="RAD2169" s="218"/>
      <c r="RAE2169" s="218"/>
      <c r="RAF2169" s="218"/>
      <c r="RAG2169" s="218"/>
      <c r="RAH2169" s="218"/>
      <c r="RAI2169" s="218"/>
      <c r="RAJ2169" s="218"/>
      <c r="RAK2169" s="218"/>
      <c r="RAL2169" s="218"/>
      <c r="RAM2169" s="218"/>
      <c r="RAN2169" s="218"/>
      <c r="RAO2169" s="218"/>
      <c r="RAP2169" s="218"/>
      <c r="RAQ2169" s="218"/>
      <c r="RAR2169" s="218"/>
      <c r="RAS2169" s="218"/>
      <c r="RAT2169" s="218"/>
      <c r="RAU2169" s="218"/>
      <c r="RAV2169" s="218"/>
      <c r="RAW2169" s="218"/>
      <c r="RAX2169" s="218"/>
      <c r="RAY2169" s="218"/>
      <c r="RAZ2169" s="218"/>
      <c r="RBA2169" s="218"/>
      <c r="RBB2169" s="218"/>
      <c r="RBC2169" s="218"/>
      <c r="RBD2169" s="218"/>
      <c r="RBE2169" s="218"/>
      <c r="RBF2169" s="218"/>
      <c r="RBG2169" s="218"/>
      <c r="RBH2169" s="218"/>
      <c r="RBI2169" s="218"/>
      <c r="RBJ2169" s="218"/>
      <c r="RBK2169" s="218"/>
      <c r="RBL2169" s="218"/>
      <c r="RBM2169" s="218"/>
      <c r="RBN2169" s="218"/>
      <c r="RBO2169" s="218"/>
      <c r="RBP2169" s="218"/>
      <c r="RBQ2169" s="218"/>
      <c r="RBR2169" s="218"/>
      <c r="RBS2169" s="218"/>
      <c r="RBT2169" s="218"/>
      <c r="RBU2169" s="218"/>
      <c r="RBV2169" s="218"/>
      <c r="RBW2169" s="218"/>
      <c r="RBX2169" s="218"/>
      <c r="RBY2169" s="218"/>
      <c r="RBZ2169" s="218"/>
      <c r="RCA2169" s="218"/>
      <c r="RCB2169" s="218"/>
      <c r="RCC2169" s="218"/>
      <c r="RCD2169" s="218"/>
      <c r="RCE2169" s="218"/>
      <c r="RCF2169" s="218"/>
      <c r="RCG2169" s="218"/>
      <c r="RCH2169" s="218"/>
      <c r="RCI2169" s="218"/>
      <c r="RCJ2169" s="218"/>
      <c r="RCK2169" s="218"/>
      <c r="RCL2169" s="218"/>
      <c r="RCM2169" s="218"/>
      <c r="RCN2169" s="218"/>
      <c r="RCO2169" s="218"/>
      <c r="RCP2169" s="218"/>
      <c r="RCQ2169" s="218"/>
      <c r="RCR2169" s="218"/>
      <c r="RCS2169" s="218"/>
      <c r="RCT2169" s="218"/>
      <c r="RCU2169" s="218"/>
      <c r="RCV2169" s="218"/>
      <c r="RCW2169" s="218"/>
      <c r="RCX2169" s="218"/>
      <c r="RCY2169" s="218"/>
      <c r="RCZ2169" s="218"/>
      <c r="RDA2169" s="218"/>
      <c r="RDB2169" s="218"/>
      <c r="RDC2169" s="218"/>
      <c r="RDD2169" s="218"/>
      <c r="RDE2169" s="218"/>
      <c r="RDF2169" s="218"/>
      <c r="RDG2169" s="218"/>
      <c r="RDH2169" s="218"/>
      <c r="RDI2169" s="218"/>
      <c r="RDJ2169" s="218"/>
      <c r="RDK2169" s="218"/>
      <c r="RDL2169" s="218"/>
      <c r="RDM2169" s="218"/>
      <c r="RDN2169" s="218"/>
      <c r="RDO2169" s="218"/>
      <c r="RDP2169" s="218"/>
      <c r="RDQ2169" s="218"/>
      <c r="RDR2169" s="218"/>
      <c r="RDS2169" s="218"/>
      <c r="RDT2169" s="218"/>
      <c r="RDU2169" s="218"/>
      <c r="RDV2169" s="218"/>
      <c r="RDW2169" s="218"/>
      <c r="RDX2169" s="218"/>
      <c r="RDY2169" s="218"/>
      <c r="RDZ2169" s="218"/>
      <c r="REA2169" s="218"/>
      <c r="REB2169" s="218"/>
      <c r="REC2169" s="218"/>
      <c r="RED2169" s="218"/>
      <c r="REE2169" s="218"/>
      <c r="REF2169" s="218"/>
      <c r="REG2169" s="218"/>
      <c r="REH2169" s="218"/>
      <c r="REI2169" s="218"/>
      <c r="REJ2169" s="218"/>
      <c r="REK2169" s="218"/>
      <c r="REL2169" s="218"/>
      <c r="REM2169" s="218"/>
      <c r="REN2169" s="218"/>
      <c r="REO2169" s="218"/>
      <c r="REP2169" s="218"/>
      <c r="REQ2169" s="218"/>
      <c r="RER2169" s="218"/>
      <c r="RES2169" s="218"/>
      <c r="RET2169" s="218"/>
      <c r="REU2169" s="218"/>
      <c r="REV2169" s="218"/>
      <c r="REW2169" s="218"/>
      <c r="REX2169" s="218"/>
      <c r="REY2169" s="218"/>
      <c r="REZ2169" s="218"/>
      <c r="RFA2169" s="218"/>
      <c r="RFB2169" s="218"/>
      <c r="RFC2169" s="218"/>
      <c r="RFD2169" s="218"/>
      <c r="RFE2169" s="218"/>
      <c r="RFF2169" s="218"/>
      <c r="RFG2169" s="218"/>
      <c r="RFH2169" s="218"/>
      <c r="RFI2169" s="218"/>
      <c r="RFJ2169" s="218"/>
      <c r="RFK2169" s="218"/>
      <c r="RFL2169" s="218"/>
      <c r="RFM2169" s="218"/>
      <c r="RFN2169" s="218"/>
      <c r="RFO2169" s="218"/>
      <c r="RFP2169" s="218"/>
      <c r="RFQ2169" s="218"/>
      <c r="RFR2169" s="218"/>
      <c r="RFS2169" s="218"/>
      <c r="RFT2169" s="218"/>
      <c r="RFU2169" s="218"/>
      <c r="RFV2169" s="218"/>
      <c r="RFW2169" s="218"/>
      <c r="RFX2169" s="218"/>
      <c r="RFY2169" s="218"/>
      <c r="RFZ2169" s="218"/>
      <c r="RGA2169" s="218"/>
      <c r="RGB2169" s="218"/>
      <c r="RGC2169" s="218"/>
      <c r="RGD2169" s="218"/>
      <c r="RGE2169" s="218"/>
      <c r="RGF2169" s="218"/>
      <c r="RGG2169" s="218"/>
      <c r="RGH2169" s="218"/>
      <c r="RGI2169" s="218"/>
      <c r="RGJ2169" s="218"/>
      <c r="RGK2169" s="218"/>
      <c r="RGL2169" s="218"/>
      <c r="RGM2169" s="218"/>
      <c r="RGN2169" s="218"/>
      <c r="RGO2169" s="218"/>
      <c r="RGP2169" s="218"/>
      <c r="RGQ2169" s="218"/>
      <c r="RGR2169" s="218"/>
      <c r="RGS2169" s="218"/>
      <c r="RGT2169" s="218"/>
      <c r="RGU2169" s="218"/>
      <c r="RGV2169" s="218"/>
      <c r="RGW2169" s="218"/>
      <c r="RGX2169" s="218"/>
      <c r="RGY2169" s="218"/>
      <c r="RGZ2169" s="218"/>
      <c r="RHA2169" s="218"/>
      <c r="RHB2169" s="218"/>
      <c r="RHC2169" s="218"/>
      <c r="RHD2169" s="218"/>
      <c r="RHE2169" s="218"/>
      <c r="RHF2169" s="218"/>
      <c r="RHG2169" s="218"/>
      <c r="RHH2169" s="218"/>
      <c r="RHI2169" s="218"/>
      <c r="RHJ2169" s="218"/>
      <c r="RHK2169" s="218"/>
      <c r="RHL2169" s="218"/>
      <c r="RHM2169" s="218"/>
      <c r="RHN2169" s="218"/>
      <c r="RHO2169" s="218"/>
      <c r="RHP2169" s="218"/>
      <c r="RHQ2169" s="218"/>
      <c r="RHR2169" s="218"/>
      <c r="RHS2169" s="218"/>
      <c r="RHT2169" s="218"/>
      <c r="RHU2169" s="218"/>
      <c r="RHV2169" s="218"/>
      <c r="RHW2169" s="218"/>
      <c r="RHX2169" s="218"/>
      <c r="RHY2169" s="218"/>
      <c r="RHZ2169" s="218"/>
      <c r="RIA2169" s="218"/>
      <c r="RIB2169" s="218"/>
      <c r="RIC2169" s="218"/>
      <c r="RID2169" s="218"/>
      <c r="RIE2169" s="218"/>
      <c r="RIF2169" s="218"/>
      <c r="RIG2169" s="218"/>
      <c r="RIH2169" s="218"/>
      <c r="RII2169" s="218"/>
      <c r="RIJ2169" s="218"/>
      <c r="RIK2169" s="218"/>
      <c r="RIL2169" s="218"/>
      <c r="RIM2169" s="218"/>
      <c r="RIN2169" s="218"/>
      <c r="RIO2169" s="218"/>
      <c r="RIP2169" s="218"/>
      <c r="RIQ2169" s="218"/>
      <c r="RIR2169" s="218"/>
      <c r="RIS2169" s="218"/>
      <c r="RIT2169" s="218"/>
      <c r="RIU2169" s="218"/>
      <c r="RIV2169" s="218"/>
      <c r="RIW2169" s="218"/>
      <c r="RIX2169" s="218"/>
      <c r="RIY2169" s="218"/>
      <c r="RIZ2169" s="218"/>
      <c r="RJA2169" s="218"/>
      <c r="RJB2169" s="218"/>
      <c r="RJC2169" s="218"/>
      <c r="RJD2169" s="218"/>
      <c r="RJE2169" s="218"/>
      <c r="RJF2169" s="218"/>
      <c r="RJG2169" s="218"/>
      <c r="RJH2169" s="218"/>
      <c r="RJI2169" s="218"/>
      <c r="RJJ2169" s="218"/>
      <c r="RJK2169" s="218"/>
      <c r="RJL2169" s="218"/>
      <c r="RJM2169" s="218"/>
      <c r="RJN2169" s="218"/>
      <c r="RJO2169" s="218"/>
      <c r="RJP2169" s="218"/>
      <c r="RJQ2169" s="218"/>
      <c r="RJR2169" s="218"/>
      <c r="RJS2169" s="218"/>
      <c r="RJT2169" s="218"/>
      <c r="RJU2169" s="218"/>
      <c r="RJV2169" s="218"/>
      <c r="RJW2169" s="218"/>
      <c r="RJX2169" s="218"/>
      <c r="RJY2169" s="218"/>
      <c r="RJZ2169" s="218"/>
      <c r="RKA2169" s="218"/>
      <c r="RKB2169" s="218"/>
      <c r="RKC2169" s="218"/>
      <c r="RKD2169" s="218"/>
      <c r="RKE2169" s="218"/>
      <c r="RKF2169" s="218"/>
      <c r="RKG2169" s="218"/>
      <c r="RKH2169" s="218"/>
      <c r="RKI2169" s="218"/>
      <c r="RKJ2169" s="218"/>
      <c r="RKK2169" s="218"/>
      <c r="RKL2169" s="218"/>
      <c r="RKM2169" s="218"/>
      <c r="RKN2169" s="218"/>
      <c r="RKO2169" s="218"/>
      <c r="RKP2169" s="218"/>
      <c r="RKQ2169" s="218"/>
      <c r="RKR2169" s="218"/>
      <c r="RKS2169" s="218"/>
      <c r="RKT2169" s="218"/>
      <c r="RKU2169" s="218"/>
      <c r="RKV2169" s="218"/>
      <c r="RKW2169" s="218"/>
      <c r="RKX2169" s="218"/>
      <c r="RKY2169" s="218"/>
      <c r="RKZ2169" s="218"/>
      <c r="RLA2169" s="218"/>
      <c r="RLB2169" s="218"/>
      <c r="RLC2169" s="218"/>
      <c r="RLD2169" s="218"/>
      <c r="RLE2169" s="218"/>
      <c r="RLF2169" s="218"/>
      <c r="RLG2169" s="218"/>
      <c r="RLH2169" s="218"/>
      <c r="RLI2169" s="218"/>
      <c r="RLJ2169" s="218"/>
      <c r="RLK2169" s="218"/>
      <c r="RLL2169" s="218"/>
      <c r="RLM2169" s="218"/>
      <c r="RLN2169" s="218"/>
      <c r="RLO2169" s="218"/>
      <c r="RLP2169" s="218"/>
      <c r="RLQ2169" s="218"/>
      <c r="RLR2169" s="218"/>
      <c r="RLS2169" s="218"/>
      <c r="RLT2169" s="218"/>
      <c r="RLU2169" s="218"/>
      <c r="RLV2169" s="218"/>
      <c r="RLW2169" s="218"/>
      <c r="RLX2169" s="218"/>
      <c r="RLY2169" s="218"/>
      <c r="RLZ2169" s="218"/>
      <c r="RMA2169" s="218"/>
      <c r="RMB2169" s="218"/>
      <c r="RMC2169" s="218"/>
      <c r="RMD2169" s="218"/>
      <c r="RME2169" s="218"/>
      <c r="RMF2169" s="218"/>
      <c r="RMG2169" s="218"/>
      <c r="RMH2169" s="218"/>
      <c r="RMI2169" s="218"/>
      <c r="RMJ2169" s="218"/>
      <c r="RMK2169" s="218"/>
      <c r="RML2169" s="218"/>
      <c r="RMM2169" s="218"/>
      <c r="RMN2169" s="218"/>
      <c r="RMO2169" s="218"/>
      <c r="RMP2169" s="218"/>
      <c r="RMQ2169" s="218"/>
      <c r="RMR2169" s="218"/>
      <c r="RMS2169" s="218"/>
      <c r="RMT2169" s="218"/>
      <c r="RMU2169" s="218"/>
      <c r="RMV2169" s="218"/>
      <c r="RMW2169" s="218"/>
      <c r="RMX2169" s="218"/>
      <c r="RMY2169" s="218"/>
      <c r="RMZ2169" s="218"/>
      <c r="RNA2169" s="218"/>
      <c r="RNB2169" s="218"/>
      <c r="RNC2169" s="218"/>
      <c r="RND2169" s="218"/>
      <c r="RNE2169" s="218"/>
      <c r="RNF2169" s="218"/>
      <c r="RNG2169" s="218"/>
      <c r="RNH2169" s="218"/>
      <c r="RNI2169" s="218"/>
      <c r="RNJ2169" s="218"/>
      <c r="RNK2169" s="218"/>
      <c r="RNL2169" s="218"/>
      <c r="RNM2169" s="218"/>
      <c r="RNN2169" s="218"/>
      <c r="RNO2169" s="218"/>
      <c r="RNP2169" s="218"/>
      <c r="RNQ2169" s="218"/>
      <c r="RNR2169" s="218"/>
      <c r="RNS2169" s="218"/>
      <c r="RNT2169" s="218"/>
      <c r="RNU2169" s="218"/>
      <c r="RNV2169" s="218"/>
      <c r="RNW2169" s="218"/>
      <c r="RNX2169" s="218"/>
      <c r="RNY2169" s="218"/>
      <c r="RNZ2169" s="218"/>
      <c r="ROA2169" s="218"/>
      <c r="ROB2169" s="218"/>
      <c r="ROC2169" s="218"/>
      <c r="ROD2169" s="218"/>
      <c r="ROE2169" s="218"/>
      <c r="ROF2169" s="218"/>
      <c r="ROG2169" s="218"/>
      <c r="ROH2169" s="218"/>
      <c r="ROI2169" s="218"/>
      <c r="ROJ2169" s="218"/>
      <c r="ROK2169" s="218"/>
      <c r="ROL2169" s="218"/>
      <c r="ROM2169" s="218"/>
      <c r="RON2169" s="218"/>
      <c r="ROO2169" s="218"/>
      <c r="ROP2169" s="218"/>
      <c r="ROQ2169" s="218"/>
      <c r="ROR2169" s="218"/>
      <c r="ROS2169" s="218"/>
      <c r="ROT2169" s="218"/>
      <c r="ROU2169" s="218"/>
      <c r="ROV2169" s="218"/>
      <c r="ROW2169" s="218"/>
      <c r="ROX2169" s="218"/>
      <c r="ROY2169" s="218"/>
      <c r="ROZ2169" s="218"/>
      <c r="RPA2169" s="218"/>
      <c r="RPB2169" s="218"/>
      <c r="RPC2169" s="218"/>
      <c r="RPD2169" s="218"/>
      <c r="RPE2169" s="218"/>
      <c r="RPF2169" s="218"/>
      <c r="RPG2169" s="218"/>
      <c r="RPH2169" s="218"/>
      <c r="RPI2169" s="218"/>
      <c r="RPJ2169" s="218"/>
      <c r="RPK2169" s="218"/>
      <c r="RPL2169" s="218"/>
      <c r="RPM2169" s="218"/>
      <c r="RPN2169" s="218"/>
      <c r="RPO2169" s="218"/>
      <c r="RPP2169" s="218"/>
      <c r="RPQ2169" s="218"/>
      <c r="RPR2169" s="218"/>
      <c r="RPS2169" s="218"/>
      <c r="RPT2169" s="218"/>
      <c r="RPU2169" s="218"/>
      <c r="RPV2169" s="218"/>
      <c r="RPW2169" s="218"/>
      <c r="RPX2169" s="218"/>
      <c r="RPY2169" s="218"/>
      <c r="RPZ2169" s="218"/>
      <c r="RQA2169" s="218"/>
      <c r="RQB2169" s="218"/>
      <c r="RQC2169" s="218"/>
      <c r="RQD2169" s="218"/>
      <c r="RQE2169" s="218"/>
      <c r="RQF2169" s="218"/>
      <c r="RQG2169" s="218"/>
      <c r="RQH2169" s="218"/>
      <c r="RQI2169" s="218"/>
      <c r="RQJ2169" s="218"/>
      <c r="RQK2169" s="218"/>
      <c r="RQL2169" s="218"/>
      <c r="RQM2169" s="218"/>
      <c r="RQN2169" s="218"/>
      <c r="RQO2169" s="218"/>
      <c r="RQP2169" s="218"/>
      <c r="RQQ2169" s="218"/>
      <c r="RQR2169" s="218"/>
      <c r="RQS2169" s="218"/>
      <c r="RQT2169" s="218"/>
      <c r="RQU2169" s="218"/>
      <c r="RQV2169" s="218"/>
      <c r="RQW2169" s="218"/>
      <c r="RQX2169" s="218"/>
      <c r="RQY2169" s="218"/>
      <c r="RQZ2169" s="218"/>
      <c r="RRA2169" s="218"/>
      <c r="RRB2169" s="218"/>
      <c r="RRC2169" s="218"/>
      <c r="RRD2169" s="218"/>
      <c r="RRE2169" s="218"/>
      <c r="RRF2169" s="218"/>
      <c r="RRG2169" s="218"/>
      <c r="RRH2169" s="218"/>
      <c r="RRI2169" s="218"/>
      <c r="RRJ2169" s="218"/>
      <c r="RRK2169" s="218"/>
      <c r="RRL2169" s="218"/>
      <c r="RRM2169" s="218"/>
      <c r="RRN2169" s="218"/>
      <c r="RRO2169" s="218"/>
      <c r="RRP2169" s="218"/>
      <c r="RRQ2169" s="218"/>
      <c r="RRR2169" s="218"/>
      <c r="RRS2169" s="218"/>
      <c r="RRT2169" s="218"/>
      <c r="RRU2169" s="218"/>
      <c r="RRV2169" s="218"/>
      <c r="RRW2169" s="218"/>
      <c r="RRX2169" s="218"/>
      <c r="RRY2169" s="218"/>
      <c r="RRZ2169" s="218"/>
      <c r="RSA2169" s="218"/>
      <c r="RSB2169" s="218"/>
      <c r="RSC2169" s="218"/>
      <c r="RSD2169" s="218"/>
      <c r="RSE2169" s="218"/>
      <c r="RSF2169" s="218"/>
      <c r="RSG2169" s="218"/>
      <c r="RSH2169" s="218"/>
      <c r="RSI2169" s="218"/>
      <c r="RSJ2169" s="218"/>
      <c r="RSK2169" s="218"/>
      <c r="RSL2169" s="218"/>
      <c r="RSM2169" s="218"/>
      <c r="RSN2169" s="218"/>
      <c r="RSO2169" s="218"/>
      <c r="RSP2169" s="218"/>
      <c r="RSQ2169" s="218"/>
      <c r="RSR2169" s="218"/>
      <c r="RSS2169" s="218"/>
      <c r="RST2169" s="218"/>
      <c r="RSU2169" s="218"/>
      <c r="RSV2169" s="218"/>
      <c r="RSW2169" s="218"/>
      <c r="RSX2169" s="218"/>
      <c r="RSY2169" s="218"/>
      <c r="RSZ2169" s="218"/>
      <c r="RTA2169" s="218"/>
      <c r="RTB2169" s="218"/>
      <c r="RTC2169" s="218"/>
      <c r="RTD2169" s="218"/>
      <c r="RTE2169" s="218"/>
      <c r="RTF2169" s="218"/>
      <c r="RTG2169" s="218"/>
      <c r="RTH2169" s="218"/>
      <c r="RTI2169" s="218"/>
      <c r="RTJ2169" s="218"/>
      <c r="RTK2169" s="218"/>
      <c r="RTL2169" s="218"/>
      <c r="RTM2169" s="218"/>
      <c r="RTN2169" s="218"/>
      <c r="RTO2169" s="218"/>
      <c r="RTP2169" s="218"/>
      <c r="RTQ2169" s="218"/>
      <c r="RTR2169" s="218"/>
      <c r="RTS2169" s="218"/>
      <c r="RTT2169" s="218"/>
      <c r="RTU2169" s="218"/>
      <c r="RTV2169" s="218"/>
      <c r="RTW2169" s="218"/>
      <c r="RTX2169" s="218"/>
      <c r="RTY2169" s="218"/>
      <c r="RTZ2169" s="218"/>
      <c r="RUA2169" s="218"/>
      <c r="RUB2169" s="218"/>
      <c r="RUC2169" s="218"/>
      <c r="RUD2169" s="218"/>
      <c r="RUE2169" s="218"/>
      <c r="RUF2169" s="218"/>
      <c r="RUG2169" s="218"/>
      <c r="RUH2169" s="218"/>
      <c r="RUI2169" s="218"/>
      <c r="RUJ2169" s="218"/>
      <c r="RUK2169" s="218"/>
      <c r="RUL2169" s="218"/>
      <c r="RUM2169" s="218"/>
      <c r="RUN2169" s="218"/>
      <c r="RUO2169" s="218"/>
      <c r="RUP2169" s="218"/>
      <c r="RUQ2169" s="218"/>
      <c r="RUR2169" s="218"/>
      <c r="RUS2169" s="218"/>
      <c r="RUT2169" s="218"/>
      <c r="RUU2169" s="218"/>
      <c r="RUV2169" s="218"/>
      <c r="RUW2169" s="218"/>
      <c r="RUX2169" s="218"/>
      <c r="RUY2169" s="218"/>
      <c r="RUZ2169" s="218"/>
      <c r="RVA2169" s="218"/>
      <c r="RVB2169" s="218"/>
      <c r="RVC2169" s="218"/>
      <c r="RVD2169" s="218"/>
      <c r="RVE2169" s="218"/>
      <c r="RVF2169" s="218"/>
      <c r="RVG2169" s="218"/>
      <c r="RVH2169" s="218"/>
      <c r="RVI2169" s="218"/>
      <c r="RVJ2169" s="218"/>
      <c r="RVK2169" s="218"/>
      <c r="RVL2169" s="218"/>
      <c r="RVM2169" s="218"/>
      <c r="RVN2169" s="218"/>
      <c r="RVO2169" s="218"/>
      <c r="RVP2169" s="218"/>
      <c r="RVQ2169" s="218"/>
      <c r="RVR2169" s="218"/>
      <c r="RVS2169" s="218"/>
      <c r="RVT2169" s="218"/>
      <c r="RVU2169" s="218"/>
      <c r="RVV2169" s="218"/>
      <c r="RVW2169" s="218"/>
      <c r="RVX2169" s="218"/>
      <c r="RVY2169" s="218"/>
      <c r="RVZ2169" s="218"/>
      <c r="RWA2169" s="218"/>
      <c r="RWB2169" s="218"/>
      <c r="RWC2169" s="218"/>
      <c r="RWD2169" s="218"/>
      <c r="RWE2169" s="218"/>
      <c r="RWF2169" s="218"/>
      <c r="RWG2169" s="218"/>
      <c r="RWH2169" s="218"/>
      <c r="RWI2169" s="218"/>
      <c r="RWJ2169" s="218"/>
      <c r="RWK2169" s="218"/>
      <c r="RWL2169" s="218"/>
      <c r="RWM2169" s="218"/>
      <c r="RWN2169" s="218"/>
      <c r="RWO2169" s="218"/>
      <c r="RWP2169" s="218"/>
      <c r="RWQ2169" s="218"/>
      <c r="RWR2169" s="218"/>
      <c r="RWS2169" s="218"/>
      <c r="RWT2169" s="218"/>
      <c r="RWU2169" s="218"/>
      <c r="RWV2169" s="218"/>
      <c r="RWW2169" s="218"/>
      <c r="RWX2169" s="218"/>
      <c r="RWY2169" s="218"/>
      <c r="RWZ2169" s="218"/>
      <c r="RXA2169" s="218"/>
      <c r="RXB2169" s="218"/>
      <c r="RXC2169" s="218"/>
      <c r="RXD2169" s="218"/>
      <c r="RXE2169" s="218"/>
      <c r="RXF2169" s="218"/>
      <c r="RXG2169" s="218"/>
      <c r="RXH2169" s="218"/>
      <c r="RXI2169" s="218"/>
      <c r="RXJ2169" s="218"/>
      <c r="RXK2169" s="218"/>
      <c r="RXL2169" s="218"/>
      <c r="RXM2169" s="218"/>
      <c r="RXN2169" s="218"/>
      <c r="RXO2169" s="218"/>
      <c r="RXP2169" s="218"/>
      <c r="RXQ2169" s="218"/>
      <c r="RXR2169" s="218"/>
      <c r="RXS2169" s="218"/>
      <c r="RXT2169" s="218"/>
      <c r="RXU2169" s="218"/>
      <c r="RXV2169" s="218"/>
      <c r="RXW2169" s="218"/>
      <c r="RXX2169" s="218"/>
      <c r="RXY2169" s="218"/>
      <c r="RXZ2169" s="218"/>
      <c r="RYA2169" s="218"/>
      <c r="RYB2169" s="218"/>
      <c r="RYC2169" s="218"/>
      <c r="RYD2169" s="218"/>
      <c r="RYE2169" s="218"/>
      <c r="RYF2169" s="218"/>
      <c r="RYG2169" s="218"/>
      <c r="RYH2169" s="218"/>
      <c r="RYI2169" s="218"/>
      <c r="RYJ2169" s="218"/>
      <c r="RYK2169" s="218"/>
      <c r="RYL2169" s="218"/>
      <c r="RYM2169" s="218"/>
      <c r="RYN2169" s="218"/>
      <c r="RYO2169" s="218"/>
      <c r="RYP2169" s="218"/>
      <c r="RYQ2169" s="218"/>
      <c r="RYR2169" s="218"/>
      <c r="RYS2169" s="218"/>
      <c r="RYT2169" s="218"/>
      <c r="RYU2169" s="218"/>
      <c r="RYV2169" s="218"/>
      <c r="RYW2169" s="218"/>
      <c r="RYX2169" s="218"/>
      <c r="RYY2169" s="218"/>
      <c r="RYZ2169" s="218"/>
      <c r="RZA2169" s="218"/>
      <c r="RZB2169" s="218"/>
      <c r="RZC2169" s="218"/>
      <c r="RZD2169" s="218"/>
      <c r="RZE2169" s="218"/>
      <c r="RZF2169" s="218"/>
      <c r="RZG2169" s="218"/>
      <c r="RZH2169" s="218"/>
      <c r="RZI2169" s="218"/>
      <c r="RZJ2169" s="218"/>
      <c r="RZK2169" s="218"/>
      <c r="RZL2169" s="218"/>
      <c r="RZM2169" s="218"/>
      <c r="RZN2169" s="218"/>
      <c r="RZO2169" s="218"/>
      <c r="RZP2169" s="218"/>
      <c r="RZQ2169" s="218"/>
      <c r="RZR2169" s="218"/>
      <c r="RZS2169" s="218"/>
      <c r="RZT2169" s="218"/>
      <c r="RZU2169" s="218"/>
      <c r="RZV2169" s="218"/>
      <c r="RZW2169" s="218"/>
      <c r="RZX2169" s="218"/>
      <c r="RZY2169" s="218"/>
      <c r="RZZ2169" s="218"/>
      <c r="SAA2169" s="218"/>
      <c r="SAB2169" s="218"/>
      <c r="SAC2169" s="218"/>
      <c r="SAD2169" s="218"/>
      <c r="SAE2169" s="218"/>
      <c r="SAF2169" s="218"/>
      <c r="SAG2169" s="218"/>
      <c r="SAH2169" s="218"/>
      <c r="SAI2169" s="218"/>
      <c r="SAJ2169" s="218"/>
      <c r="SAK2169" s="218"/>
      <c r="SAL2169" s="218"/>
      <c r="SAM2169" s="218"/>
      <c r="SAN2169" s="218"/>
      <c r="SAO2169" s="218"/>
      <c r="SAP2169" s="218"/>
      <c r="SAQ2169" s="218"/>
      <c r="SAR2169" s="218"/>
      <c r="SAS2169" s="218"/>
      <c r="SAT2169" s="218"/>
      <c r="SAU2169" s="218"/>
      <c r="SAV2169" s="218"/>
      <c r="SAW2169" s="218"/>
      <c r="SAX2169" s="218"/>
      <c r="SAY2169" s="218"/>
      <c r="SAZ2169" s="218"/>
      <c r="SBA2169" s="218"/>
      <c r="SBB2169" s="218"/>
      <c r="SBC2169" s="218"/>
      <c r="SBD2169" s="218"/>
      <c r="SBE2169" s="218"/>
      <c r="SBF2169" s="218"/>
      <c r="SBG2169" s="218"/>
      <c r="SBH2169" s="218"/>
      <c r="SBI2169" s="218"/>
      <c r="SBJ2169" s="218"/>
      <c r="SBK2169" s="218"/>
      <c r="SBL2169" s="218"/>
      <c r="SBM2169" s="218"/>
      <c r="SBN2169" s="218"/>
      <c r="SBO2169" s="218"/>
      <c r="SBP2169" s="218"/>
      <c r="SBQ2169" s="218"/>
      <c r="SBR2169" s="218"/>
      <c r="SBS2169" s="218"/>
      <c r="SBT2169" s="218"/>
      <c r="SBU2169" s="218"/>
      <c r="SBV2169" s="218"/>
      <c r="SBW2169" s="218"/>
      <c r="SBX2169" s="218"/>
      <c r="SBY2169" s="218"/>
      <c r="SBZ2169" s="218"/>
      <c r="SCA2169" s="218"/>
      <c r="SCB2169" s="218"/>
      <c r="SCC2169" s="218"/>
      <c r="SCD2169" s="218"/>
      <c r="SCE2169" s="218"/>
      <c r="SCF2169" s="218"/>
      <c r="SCG2169" s="218"/>
      <c r="SCH2169" s="218"/>
      <c r="SCI2169" s="218"/>
      <c r="SCJ2169" s="218"/>
      <c r="SCK2169" s="218"/>
      <c r="SCL2169" s="218"/>
      <c r="SCM2169" s="218"/>
      <c r="SCN2169" s="218"/>
      <c r="SCO2169" s="218"/>
      <c r="SCP2169" s="218"/>
      <c r="SCQ2169" s="218"/>
      <c r="SCR2169" s="218"/>
      <c r="SCS2169" s="218"/>
      <c r="SCT2169" s="218"/>
      <c r="SCU2169" s="218"/>
      <c r="SCV2169" s="218"/>
      <c r="SCW2169" s="218"/>
      <c r="SCX2169" s="218"/>
      <c r="SCY2169" s="218"/>
      <c r="SCZ2169" s="218"/>
      <c r="SDA2169" s="218"/>
      <c r="SDB2169" s="218"/>
      <c r="SDC2169" s="218"/>
      <c r="SDD2169" s="218"/>
      <c r="SDE2169" s="218"/>
      <c r="SDF2169" s="218"/>
      <c r="SDG2169" s="218"/>
      <c r="SDH2169" s="218"/>
      <c r="SDI2169" s="218"/>
      <c r="SDJ2169" s="218"/>
      <c r="SDK2169" s="218"/>
      <c r="SDL2169" s="218"/>
      <c r="SDM2169" s="218"/>
      <c r="SDN2169" s="218"/>
      <c r="SDO2169" s="218"/>
      <c r="SDP2169" s="218"/>
      <c r="SDQ2169" s="218"/>
      <c r="SDR2169" s="218"/>
      <c r="SDS2169" s="218"/>
      <c r="SDT2169" s="218"/>
      <c r="SDU2169" s="218"/>
      <c r="SDV2169" s="218"/>
      <c r="SDW2169" s="218"/>
      <c r="SDX2169" s="218"/>
      <c r="SDY2169" s="218"/>
      <c r="SDZ2169" s="218"/>
      <c r="SEA2169" s="218"/>
      <c r="SEB2169" s="218"/>
      <c r="SEC2169" s="218"/>
      <c r="SED2169" s="218"/>
      <c r="SEE2169" s="218"/>
      <c r="SEF2169" s="218"/>
      <c r="SEG2169" s="218"/>
      <c r="SEH2169" s="218"/>
      <c r="SEI2169" s="218"/>
      <c r="SEJ2169" s="218"/>
      <c r="SEK2169" s="218"/>
      <c r="SEL2169" s="218"/>
      <c r="SEM2169" s="218"/>
      <c r="SEN2169" s="218"/>
      <c r="SEO2169" s="218"/>
      <c r="SEP2169" s="218"/>
      <c r="SEQ2169" s="218"/>
      <c r="SER2169" s="218"/>
      <c r="SES2169" s="218"/>
      <c r="SET2169" s="218"/>
      <c r="SEU2169" s="218"/>
      <c r="SEV2169" s="218"/>
      <c r="SEW2169" s="218"/>
      <c r="SEX2169" s="218"/>
      <c r="SEY2169" s="218"/>
      <c r="SEZ2169" s="218"/>
      <c r="SFA2169" s="218"/>
      <c r="SFB2169" s="218"/>
      <c r="SFC2169" s="218"/>
      <c r="SFD2169" s="218"/>
      <c r="SFE2169" s="218"/>
      <c r="SFF2169" s="218"/>
      <c r="SFG2169" s="218"/>
      <c r="SFH2169" s="218"/>
      <c r="SFI2169" s="218"/>
      <c r="SFJ2169" s="218"/>
      <c r="SFK2169" s="218"/>
      <c r="SFL2169" s="218"/>
      <c r="SFM2169" s="218"/>
      <c r="SFN2169" s="218"/>
      <c r="SFO2169" s="218"/>
      <c r="SFP2169" s="218"/>
      <c r="SFQ2169" s="218"/>
      <c r="SFR2169" s="218"/>
      <c r="SFS2169" s="218"/>
      <c r="SFT2169" s="218"/>
      <c r="SFU2169" s="218"/>
      <c r="SFV2169" s="218"/>
      <c r="SFW2169" s="218"/>
      <c r="SFX2169" s="218"/>
      <c r="SFY2169" s="218"/>
      <c r="SFZ2169" s="218"/>
      <c r="SGA2169" s="218"/>
      <c r="SGB2169" s="218"/>
      <c r="SGC2169" s="218"/>
      <c r="SGD2169" s="218"/>
      <c r="SGE2169" s="218"/>
      <c r="SGF2169" s="218"/>
      <c r="SGG2169" s="218"/>
      <c r="SGH2169" s="218"/>
      <c r="SGI2169" s="218"/>
      <c r="SGJ2169" s="218"/>
      <c r="SGK2169" s="218"/>
      <c r="SGL2169" s="218"/>
      <c r="SGM2169" s="218"/>
      <c r="SGN2169" s="218"/>
      <c r="SGO2169" s="218"/>
      <c r="SGP2169" s="218"/>
      <c r="SGQ2169" s="218"/>
      <c r="SGR2169" s="218"/>
      <c r="SGS2169" s="218"/>
      <c r="SGT2169" s="218"/>
      <c r="SGU2169" s="218"/>
      <c r="SGV2169" s="218"/>
      <c r="SGW2169" s="218"/>
      <c r="SGX2169" s="218"/>
      <c r="SGY2169" s="218"/>
      <c r="SGZ2169" s="218"/>
      <c r="SHA2169" s="218"/>
      <c r="SHB2169" s="218"/>
      <c r="SHC2169" s="218"/>
      <c r="SHD2169" s="218"/>
      <c r="SHE2169" s="218"/>
      <c r="SHF2169" s="218"/>
      <c r="SHG2169" s="218"/>
      <c r="SHH2169" s="218"/>
      <c r="SHI2169" s="218"/>
      <c r="SHJ2169" s="218"/>
      <c r="SHK2169" s="218"/>
      <c r="SHL2169" s="218"/>
      <c r="SHM2169" s="218"/>
      <c r="SHN2169" s="218"/>
      <c r="SHO2169" s="218"/>
      <c r="SHP2169" s="218"/>
      <c r="SHQ2169" s="218"/>
      <c r="SHR2169" s="218"/>
      <c r="SHS2169" s="218"/>
      <c r="SHT2169" s="218"/>
      <c r="SHU2169" s="218"/>
      <c r="SHV2169" s="218"/>
      <c r="SHW2169" s="218"/>
      <c r="SHX2169" s="218"/>
      <c r="SHY2169" s="218"/>
      <c r="SHZ2169" s="218"/>
      <c r="SIA2169" s="218"/>
      <c r="SIB2169" s="218"/>
      <c r="SIC2169" s="218"/>
      <c r="SID2169" s="218"/>
      <c r="SIE2169" s="218"/>
      <c r="SIF2169" s="218"/>
      <c r="SIG2169" s="218"/>
      <c r="SIH2169" s="218"/>
      <c r="SII2169" s="218"/>
      <c r="SIJ2169" s="218"/>
      <c r="SIK2169" s="218"/>
      <c r="SIL2169" s="218"/>
      <c r="SIM2169" s="218"/>
      <c r="SIN2169" s="218"/>
      <c r="SIO2169" s="218"/>
      <c r="SIP2169" s="218"/>
      <c r="SIQ2169" s="218"/>
      <c r="SIR2169" s="218"/>
      <c r="SIS2169" s="218"/>
      <c r="SIT2169" s="218"/>
      <c r="SIU2169" s="218"/>
      <c r="SIV2169" s="218"/>
      <c r="SIW2169" s="218"/>
      <c r="SIX2169" s="218"/>
      <c r="SIY2169" s="218"/>
      <c r="SIZ2169" s="218"/>
      <c r="SJA2169" s="218"/>
      <c r="SJB2169" s="218"/>
      <c r="SJC2169" s="218"/>
      <c r="SJD2169" s="218"/>
      <c r="SJE2169" s="218"/>
      <c r="SJF2169" s="218"/>
      <c r="SJG2169" s="218"/>
      <c r="SJH2169" s="218"/>
      <c r="SJI2169" s="218"/>
      <c r="SJJ2169" s="218"/>
      <c r="SJK2169" s="218"/>
      <c r="SJL2169" s="218"/>
      <c r="SJM2169" s="218"/>
      <c r="SJN2169" s="218"/>
      <c r="SJO2169" s="218"/>
      <c r="SJP2169" s="218"/>
      <c r="SJQ2169" s="218"/>
      <c r="SJR2169" s="218"/>
      <c r="SJS2169" s="218"/>
      <c r="SJT2169" s="218"/>
      <c r="SJU2169" s="218"/>
      <c r="SJV2169" s="218"/>
      <c r="SJW2169" s="218"/>
      <c r="SJX2169" s="218"/>
      <c r="SJY2169" s="218"/>
      <c r="SJZ2169" s="218"/>
      <c r="SKA2169" s="218"/>
      <c r="SKB2169" s="218"/>
      <c r="SKC2169" s="218"/>
      <c r="SKD2169" s="218"/>
      <c r="SKE2169" s="218"/>
      <c r="SKF2169" s="218"/>
      <c r="SKG2169" s="218"/>
      <c r="SKH2169" s="218"/>
      <c r="SKI2169" s="218"/>
      <c r="SKJ2169" s="218"/>
      <c r="SKK2169" s="218"/>
      <c r="SKL2169" s="218"/>
      <c r="SKM2169" s="218"/>
      <c r="SKN2169" s="218"/>
      <c r="SKO2169" s="218"/>
      <c r="SKP2169" s="218"/>
      <c r="SKQ2169" s="218"/>
      <c r="SKR2169" s="218"/>
      <c r="SKS2169" s="218"/>
      <c r="SKT2169" s="218"/>
      <c r="SKU2169" s="218"/>
      <c r="SKV2169" s="218"/>
      <c r="SKW2169" s="218"/>
      <c r="SKX2169" s="218"/>
      <c r="SKY2169" s="218"/>
      <c r="SKZ2169" s="218"/>
      <c r="SLA2169" s="218"/>
      <c r="SLB2169" s="218"/>
      <c r="SLC2169" s="218"/>
      <c r="SLD2169" s="218"/>
      <c r="SLE2169" s="218"/>
      <c r="SLF2169" s="218"/>
      <c r="SLG2169" s="218"/>
      <c r="SLH2169" s="218"/>
      <c r="SLI2169" s="218"/>
      <c r="SLJ2169" s="218"/>
      <c r="SLK2169" s="218"/>
      <c r="SLL2169" s="218"/>
      <c r="SLM2169" s="218"/>
      <c r="SLN2169" s="218"/>
      <c r="SLO2169" s="218"/>
      <c r="SLP2169" s="218"/>
      <c r="SLQ2169" s="218"/>
      <c r="SLR2169" s="218"/>
      <c r="SLS2169" s="218"/>
      <c r="SLT2169" s="218"/>
      <c r="SLU2169" s="218"/>
      <c r="SLV2169" s="218"/>
      <c r="SLW2169" s="218"/>
      <c r="SLX2169" s="218"/>
      <c r="SLY2169" s="218"/>
      <c r="SLZ2169" s="218"/>
      <c r="SMA2169" s="218"/>
      <c r="SMB2169" s="218"/>
      <c r="SMC2169" s="218"/>
      <c r="SMD2169" s="218"/>
      <c r="SME2169" s="218"/>
      <c r="SMF2169" s="218"/>
      <c r="SMG2169" s="218"/>
      <c r="SMH2169" s="218"/>
      <c r="SMI2169" s="218"/>
      <c r="SMJ2169" s="218"/>
      <c r="SMK2169" s="218"/>
      <c r="SML2169" s="218"/>
      <c r="SMM2169" s="218"/>
      <c r="SMN2169" s="218"/>
      <c r="SMO2169" s="218"/>
      <c r="SMP2169" s="218"/>
      <c r="SMQ2169" s="218"/>
      <c r="SMR2169" s="218"/>
      <c r="SMS2169" s="218"/>
      <c r="SMT2169" s="218"/>
      <c r="SMU2169" s="218"/>
      <c r="SMV2169" s="218"/>
      <c r="SMW2169" s="218"/>
      <c r="SMX2169" s="218"/>
      <c r="SMY2169" s="218"/>
      <c r="SMZ2169" s="218"/>
      <c r="SNA2169" s="218"/>
      <c r="SNB2169" s="218"/>
      <c r="SNC2169" s="218"/>
      <c r="SND2169" s="218"/>
      <c r="SNE2169" s="218"/>
      <c r="SNF2169" s="218"/>
      <c r="SNG2169" s="218"/>
      <c r="SNH2169" s="218"/>
      <c r="SNI2169" s="218"/>
      <c r="SNJ2169" s="218"/>
      <c r="SNK2169" s="218"/>
      <c r="SNL2169" s="218"/>
      <c r="SNM2169" s="218"/>
      <c r="SNN2169" s="218"/>
      <c r="SNO2169" s="218"/>
      <c r="SNP2169" s="218"/>
      <c r="SNQ2169" s="218"/>
      <c r="SNR2169" s="218"/>
      <c r="SNS2169" s="218"/>
      <c r="SNT2169" s="218"/>
      <c r="SNU2169" s="218"/>
      <c r="SNV2169" s="218"/>
      <c r="SNW2169" s="218"/>
      <c r="SNX2169" s="218"/>
      <c r="SNY2169" s="218"/>
      <c r="SNZ2169" s="218"/>
      <c r="SOA2169" s="218"/>
      <c r="SOB2169" s="218"/>
      <c r="SOC2169" s="218"/>
      <c r="SOD2169" s="218"/>
      <c r="SOE2169" s="218"/>
      <c r="SOF2169" s="218"/>
      <c r="SOG2169" s="218"/>
      <c r="SOH2169" s="218"/>
      <c r="SOI2169" s="218"/>
      <c r="SOJ2169" s="218"/>
      <c r="SOK2169" s="218"/>
      <c r="SOL2169" s="218"/>
      <c r="SOM2169" s="218"/>
      <c r="SON2169" s="218"/>
      <c r="SOO2169" s="218"/>
      <c r="SOP2169" s="218"/>
      <c r="SOQ2169" s="218"/>
      <c r="SOR2169" s="218"/>
      <c r="SOS2169" s="218"/>
      <c r="SOT2169" s="218"/>
      <c r="SOU2169" s="218"/>
      <c r="SOV2169" s="218"/>
      <c r="SOW2169" s="218"/>
      <c r="SOX2169" s="218"/>
      <c r="SOY2169" s="218"/>
      <c r="SOZ2169" s="218"/>
      <c r="SPA2169" s="218"/>
      <c r="SPB2169" s="218"/>
      <c r="SPC2169" s="218"/>
      <c r="SPD2169" s="218"/>
      <c r="SPE2169" s="218"/>
      <c r="SPF2169" s="218"/>
      <c r="SPG2169" s="218"/>
      <c r="SPH2169" s="218"/>
      <c r="SPI2169" s="218"/>
      <c r="SPJ2169" s="218"/>
      <c r="SPK2169" s="218"/>
      <c r="SPL2169" s="218"/>
      <c r="SPM2169" s="218"/>
      <c r="SPN2169" s="218"/>
      <c r="SPO2169" s="218"/>
      <c r="SPP2169" s="218"/>
      <c r="SPQ2169" s="218"/>
      <c r="SPR2169" s="218"/>
      <c r="SPS2169" s="218"/>
      <c r="SPT2169" s="218"/>
      <c r="SPU2169" s="218"/>
      <c r="SPV2169" s="218"/>
      <c r="SPW2169" s="218"/>
      <c r="SPX2169" s="218"/>
      <c r="SPY2169" s="218"/>
      <c r="SPZ2169" s="218"/>
      <c r="SQA2169" s="218"/>
      <c r="SQB2169" s="218"/>
      <c r="SQC2169" s="218"/>
      <c r="SQD2169" s="218"/>
      <c r="SQE2169" s="218"/>
      <c r="SQF2169" s="218"/>
      <c r="SQG2169" s="218"/>
      <c r="SQH2169" s="218"/>
      <c r="SQI2169" s="218"/>
      <c r="SQJ2169" s="218"/>
      <c r="SQK2169" s="218"/>
      <c r="SQL2169" s="218"/>
      <c r="SQM2169" s="218"/>
      <c r="SQN2169" s="218"/>
      <c r="SQO2169" s="218"/>
      <c r="SQP2169" s="218"/>
      <c r="SQQ2169" s="218"/>
      <c r="SQR2169" s="218"/>
      <c r="SQS2169" s="218"/>
      <c r="SQT2169" s="218"/>
      <c r="SQU2169" s="218"/>
      <c r="SQV2169" s="218"/>
      <c r="SQW2169" s="218"/>
      <c r="SQX2169" s="218"/>
      <c r="SQY2169" s="218"/>
      <c r="SQZ2169" s="218"/>
      <c r="SRA2169" s="218"/>
      <c r="SRB2169" s="218"/>
      <c r="SRC2169" s="218"/>
      <c r="SRD2169" s="218"/>
      <c r="SRE2169" s="218"/>
      <c r="SRF2169" s="218"/>
      <c r="SRG2169" s="218"/>
      <c r="SRH2169" s="218"/>
      <c r="SRI2169" s="218"/>
      <c r="SRJ2169" s="218"/>
      <c r="SRK2169" s="218"/>
      <c r="SRL2169" s="218"/>
      <c r="SRM2169" s="218"/>
      <c r="SRN2169" s="218"/>
      <c r="SRO2169" s="218"/>
      <c r="SRP2169" s="218"/>
      <c r="SRQ2169" s="218"/>
      <c r="SRR2169" s="218"/>
      <c r="SRS2169" s="218"/>
      <c r="SRT2169" s="218"/>
      <c r="SRU2169" s="218"/>
      <c r="SRV2169" s="218"/>
      <c r="SRW2169" s="218"/>
      <c r="SRX2169" s="218"/>
      <c r="SRY2169" s="218"/>
      <c r="SRZ2169" s="218"/>
      <c r="SSA2169" s="218"/>
      <c r="SSB2169" s="218"/>
      <c r="SSC2169" s="218"/>
      <c r="SSD2169" s="218"/>
      <c r="SSE2169" s="218"/>
      <c r="SSF2169" s="218"/>
      <c r="SSG2169" s="218"/>
      <c r="SSH2169" s="218"/>
      <c r="SSI2169" s="218"/>
      <c r="SSJ2169" s="218"/>
      <c r="SSK2169" s="218"/>
      <c r="SSL2169" s="218"/>
      <c r="SSM2169" s="218"/>
      <c r="SSN2169" s="218"/>
      <c r="SSO2169" s="218"/>
      <c r="SSP2169" s="218"/>
      <c r="SSQ2169" s="218"/>
      <c r="SSR2169" s="218"/>
      <c r="SSS2169" s="218"/>
      <c r="SST2169" s="218"/>
      <c r="SSU2169" s="218"/>
      <c r="SSV2169" s="218"/>
      <c r="SSW2169" s="218"/>
      <c r="SSX2169" s="218"/>
      <c r="SSY2169" s="218"/>
      <c r="SSZ2169" s="218"/>
      <c r="STA2169" s="218"/>
      <c r="STB2169" s="218"/>
      <c r="STC2169" s="218"/>
      <c r="STD2169" s="218"/>
      <c r="STE2169" s="218"/>
      <c r="STF2169" s="218"/>
      <c r="STG2169" s="218"/>
      <c r="STH2169" s="218"/>
      <c r="STI2169" s="218"/>
      <c r="STJ2169" s="218"/>
      <c r="STK2169" s="218"/>
      <c r="STL2169" s="218"/>
      <c r="STM2169" s="218"/>
      <c r="STN2169" s="218"/>
      <c r="STO2169" s="218"/>
      <c r="STP2169" s="218"/>
      <c r="STQ2169" s="218"/>
      <c r="STR2169" s="218"/>
      <c r="STS2169" s="218"/>
      <c r="STT2169" s="218"/>
      <c r="STU2169" s="218"/>
      <c r="STV2169" s="218"/>
      <c r="STW2169" s="218"/>
      <c r="STX2169" s="218"/>
      <c r="STY2169" s="218"/>
      <c r="STZ2169" s="218"/>
      <c r="SUA2169" s="218"/>
      <c r="SUB2169" s="218"/>
      <c r="SUC2169" s="218"/>
      <c r="SUD2169" s="218"/>
      <c r="SUE2169" s="218"/>
      <c r="SUF2169" s="218"/>
      <c r="SUG2169" s="218"/>
      <c r="SUH2169" s="218"/>
      <c r="SUI2169" s="218"/>
      <c r="SUJ2169" s="218"/>
      <c r="SUK2169" s="218"/>
      <c r="SUL2169" s="218"/>
      <c r="SUM2169" s="218"/>
      <c r="SUN2169" s="218"/>
      <c r="SUO2169" s="218"/>
      <c r="SUP2169" s="218"/>
      <c r="SUQ2169" s="218"/>
      <c r="SUR2169" s="218"/>
      <c r="SUS2169" s="218"/>
      <c r="SUT2169" s="218"/>
      <c r="SUU2169" s="218"/>
      <c r="SUV2169" s="218"/>
      <c r="SUW2169" s="218"/>
      <c r="SUX2169" s="218"/>
      <c r="SUY2169" s="218"/>
      <c r="SUZ2169" s="218"/>
      <c r="SVA2169" s="218"/>
      <c r="SVB2169" s="218"/>
      <c r="SVC2169" s="218"/>
      <c r="SVD2169" s="218"/>
      <c r="SVE2169" s="218"/>
      <c r="SVF2169" s="218"/>
      <c r="SVG2169" s="218"/>
      <c r="SVH2169" s="218"/>
      <c r="SVI2169" s="218"/>
      <c r="SVJ2169" s="218"/>
      <c r="SVK2169" s="218"/>
      <c r="SVL2169" s="218"/>
      <c r="SVM2169" s="218"/>
      <c r="SVN2169" s="218"/>
      <c r="SVO2169" s="218"/>
      <c r="SVP2169" s="218"/>
      <c r="SVQ2169" s="218"/>
      <c r="SVR2169" s="218"/>
      <c r="SVS2169" s="218"/>
      <c r="SVT2169" s="218"/>
      <c r="SVU2169" s="218"/>
      <c r="SVV2169" s="218"/>
      <c r="SVW2169" s="218"/>
      <c r="SVX2169" s="218"/>
      <c r="SVY2169" s="218"/>
      <c r="SVZ2169" s="218"/>
      <c r="SWA2169" s="218"/>
      <c r="SWB2169" s="218"/>
      <c r="SWC2169" s="218"/>
      <c r="SWD2169" s="218"/>
      <c r="SWE2169" s="218"/>
      <c r="SWF2169" s="218"/>
      <c r="SWG2169" s="218"/>
      <c r="SWH2169" s="218"/>
      <c r="SWI2169" s="218"/>
      <c r="SWJ2169" s="218"/>
      <c r="SWK2169" s="218"/>
      <c r="SWL2169" s="218"/>
      <c r="SWM2169" s="218"/>
      <c r="SWN2169" s="218"/>
      <c r="SWO2169" s="218"/>
      <c r="SWP2169" s="218"/>
      <c r="SWQ2169" s="218"/>
      <c r="SWR2169" s="218"/>
      <c r="SWS2169" s="218"/>
      <c r="SWT2169" s="218"/>
      <c r="SWU2169" s="218"/>
      <c r="SWV2169" s="218"/>
      <c r="SWW2169" s="218"/>
      <c r="SWX2169" s="218"/>
      <c r="SWY2169" s="218"/>
      <c r="SWZ2169" s="218"/>
      <c r="SXA2169" s="218"/>
      <c r="SXB2169" s="218"/>
      <c r="SXC2169" s="218"/>
      <c r="SXD2169" s="218"/>
      <c r="SXE2169" s="218"/>
      <c r="SXF2169" s="218"/>
      <c r="SXG2169" s="218"/>
      <c r="SXH2169" s="218"/>
      <c r="SXI2169" s="218"/>
      <c r="SXJ2169" s="218"/>
      <c r="SXK2169" s="218"/>
      <c r="SXL2169" s="218"/>
      <c r="SXM2169" s="218"/>
      <c r="SXN2169" s="218"/>
      <c r="SXO2169" s="218"/>
      <c r="SXP2169" s="218"/>
      <c r="SXQ2169" s="218"/>
      <c r="SXR2169" s="218"/>
      <c r="SXS2169" s="218"/>
      <c r="SXT2169" s="218"/>
      <c r="SXU2169" s="218"/>
      <c r="SXV2169" s="218"/>
      <c r="SXW2169" s="218"/>
      <c r="SXX2169" s="218"/>
      <c r="SXY2169" s="218"/>
      <c r="SXZ2169" s="218"/>
      <c r="SYA2169" s="218"/>
      <c r="SYB2169" s="218"/>
      <c r="SYC2169" s="218"/>
      <c r="SYD2169" s="218"/>
      <c r="SYE2169" s="218"/>
      <c r="SYF2169" s="218"/>
      <c r="SYG2169" s="218"/>
      <c r="SYH2169" s="218"/>
      <c r="SYI2169" s="218"/>
      <c r="SYJ2169" s="218"/>
      <c r="SYK2169" s="218"/>
      <c r="SYL2169" s="218"/>
      <c r="SYM2169" s="218"/>
      <c r="SYN2169" s="218"/>
      <c r="SYO2169" s="218"/>
      <c r="SYP2169" s="218"/>
      <c r="SYQ2169" s="218"/>
      <c r="SYR2169" s="218"/>
      <c r="SYS2169" s="218"/>
      <c r="SYT2169" s="218"/>
      <c r="SYU2169" s="218"/>
      <c r="SYV2169" s="218"/>
      <c r="SYW2169" s="218"/>
      <c r="SYX2169" s="218"/>
      <c r="SYY2169" s="218"/>
      <c r="SYZ2169" s="218"/>
      <c r="SZA2169" s="218"/>
      <c r="SZB2169" s="218"/>
      <c r="SZC2169" s="218"/>
      <c r="SZD2169" s="218"/>
      <c r="SZE2169" s="218"/>
      <c r="SZF2169" s="218"/>
      <c r="SZG2169" s="218"/>
      <c r="SZH2169" s="218"/>
      <c r="SZI2169" s="218"/>
      <c r="SZJ2169" s="218"/>
      <c r="SZK2169" s="218"/>
      <c r="SZL2169" s="218"/>
      <c r="SZM2169" s="218"/>
      <c r="SZN2169" s="218"/>
      <c r="SZO2169" s="218"/>
      <c r="SZP2169" s="218"/>
      <c r="SZQ2169" s="218"/>
      <c r="SZR2169" s="218"/>
      <c r="SZS2169" s="218"/>
      <c r="SZT2169" s="218"/>
      <c r="SZU2169" s="218"/>
      <c r="SZV2169" s="218"/>
      <c r="SZW2169" s="218"/>
      <c r="SZX2169" s="218"/>
      <c r="SZY2169" s="218"/>
      <c r="SZZ2169" s="218"/>
      <c r="TAA2169" s="218"/>
      <c r="TAB2169" s="218"/>
      <c r="TAC2169" s="218"/>
      <c r="TAD2169" s="218"/>
      <c r="TAE2169" s="218"/>
      <c r="TAF2169" s="218"/>
      <c r="TAG2169" s="218"/>
      <c r="TAH2169" s="218"/>
      <c r="TAI2169" s="218"/>
      <c r="TAJ2169" s="218"/>
      <c r="TAK2169" s="218"/>
      <c r="TAL2169" s="218"/>
      <c r="TAM2169" s="218"/>
      <c r="TAN2169" s="218"/>
      <c r="TAO2169" s="218"/>
      <c r="TAP2169" s="218"/>
      <c r="TAQ2169" s="218"/>
      <c r="TAR2169" s="218"/>
      <c r="TAS2169" s="218"/>
      <c r="TAT2169" s="218"/>
      <c r="TAU2169" s="218"/>
      <c r="TAV2169" s="218"/>
      <c r="TAW2169" s="218"/>
      <c r="TAX2169" s="218"/>
      <c r="TAY2169" s="218"/>
      <c r="TAZ2169" s="218"/>
      <c r="TBA2169" s="218"/>
      <c r="TBB2169" s="218"/>
      <c r="TBC2169" s="218"/>
      <c r="TBD2169" s="218"/>
      <c r="TBE2169" s="218"/>
      <c r="TBF2169" s="218"/>
      <c r="TBG2169" s="218"/>
      <c r="TBH2169" s="218"/>
      <c r="TBI2169" s="218"/>
      <c r="TBJ2169" s="218"/>
      <c r="TBK2169" s="218"/>
      <c r="TBL2169" s="218"/>
      <c r="TBM2169" s="218"/>
      <c r="TBN2169" s="218"/>
      <c r="TBO2169" s="218"/>
      <c r="TBP2169" s="218"/>
      <c r="TBQ2169" s="218"/>
      <c r="TBR2169" s="218"/>
      <c r="TBS2169" s="218"/>
      <c r="TBT2169" s="218"/>
      <c r="TBU2169" s="218"/>
      <c r="TBV2169" s="218"/>
      <c r="TBW2169" s="218"/>
      <c r="TBX2169" s="218"/>
      <c r="TBY2169" s="218"/>
      <c r="TBZ2169" s="218"/>
      <c r="TCA2169" s="218"/>
      <c r="TCB2169" s="218"/>
      <c r="TCC2169" s="218"/>
      <c r="TCD2169" s="218"/>
      <c r="TCE2169" s="218"/>
      <c r="TCF2169" s="218"/>
      <c r="TCG2169" s="218"/>
      <c r="TCH2169" s="218"/>
      <c r="TCI2169" s="218"/>
      <c r="TCJ2169" s="218"/>
      <c r="TCK2169" s="218"/>
      <c r="TCL2169" s="218"/>
      <c r="TCM2169" s="218"/>
      <c r="TCN2169" s="218"/>
      <c r="TCO2169" s="218"/>
      <c r="TCP2169" s="218"/>
      <c r="TCQ2169" s="218"/>
      <c r="TCR2169" s="218"/>
      <c r="TCS2169" s="218"/>
      <c r="TCT2169" s="218"/>
      <c r="TCU2169" s="218"/>
      <c r="TCV2169" s="218"/>
      <c r="TCW2169" s="218"/>
      <c r="TCX2169" s="218"/>
      <c r="TCY2169" s="218"/>
      <c r="TCZ2169" s="218"/>
      <c r="TDA2169" s="218"/>
      <c r="TDB2169" s="218"/>
      <c r="TDC2169" s="218"/>
      <c r="TDD2169" s="218"/>
      <c r="TDE2169" s="218"/>
      <c r="TDF2169" s="218"/>
      <c r="TDG2169" s="218"/>
      <c r="TDH2169" s="218"/>
      <c r="TDI2169" s="218"/>
      <c r="TDJ2169" s="218"/>
      <c r="TDK2169" s="218"/>
      <c r="TDL2169" s="218"/>
      <c r="TDM2169" s="218"/>
      <c r="TDN2169" s="218"/>
      <c r="TDO2169" s="218"/>
      <c r="TDP2169" s="218"/>
      <c r="TDQ2169" s="218"/>
      <c r="TDR2169" s="218"/>
      <c r="TDS2169" s="218"/>
      <c r="TDT2169" s="218"/>
      <c r="TDU2169" s="218"/>
      <c r="TDV2169" s="218"/>
      <c r="TDW2169" s="218"/>
      <c r="TDX2169" s="218"/>
      <c r="TDY2169" s="218"/>
      <c r="TDZ2169" s="218"/>
      <c r="TEA2169" s="218"/>
      <c r="TEB2169" s="218"/>
      <c r="TEC2169" s="218"/>
      <c r="TED2169" s="218"/>
      <c r="TEE2169" s="218"/>
      <c r="TEF2169" s="218"/>
      <c r="TEG2169" s="218"/>
      <c r="TEH2169" s="218"/>
      <c r="TEI2169" s="218"/>
      <c r="TEJ2169" s="218"/>
      <c r="TEK2169" s="218"/>
      <c r="TEL2169" s="218"/>
      <c r="TEM2169" s="218"/>
      <c r="TEN2169" s="218"/>
      <c r="TEO2169" s="218"/>
      <c r="TEP2169" s="218"/>
      <c r="TEQ2169" s="218"/>
      <c r="TER2169" s="218"/>
      <c r="TES2169" s="218"/>
      <c r="TET2169" s="218"/>
      <c r="TEU2169" s="218"/>
      <c r="TEV2169" s="218"/>
      <c r="TEW2169" s="218"/>
      <c r="TEX2169" s="218"/>
      <c r="TEY2169" s="218"/>
      <c r="TEZ2169" s="218"/>
      <c r="TFA2169" s="218"/>
      <c r="TFB2169" s="218"/>
      <c r="TFC2169" s="218"/>
      <c r="TFD2169" s="218"/>
      <c r="TFE2169" s="218"/>
      <c r="TFF2169" s="218"/>
      <c r="TFG2169" s="218"/>
      <c r="TFH2169" s="218"/>
      <c r="TFI2169" s="218"/>
      <c r="TFJ2169" s="218"/>
      <c r="TFK2169" s="218"/>
      <c r="TFL2169" s="218"/>
      <c r="TFM2169" s="218"/>
      <c r="TFN2169" s="218"/>
      <c r="TFO2169" s="218"/>
      <c r="TFP2169" s="218"/>
      <c r="TFQ2169" s="218"/>
      <c r="TFR2169" s="218"/>
      <c r="TFS2169" s="218"/>
      <c r="TFT2169" s="218"/>
      <c r="TFU2169" s="218"/>
      <c r="TFV2169" s="218"/>
      <c r="TFW2169" s="218"/>
      <c r="TFX2169" s="218"/>
      <c r="TFY2169" s="218"/>
      <c r="TFZ2169" s="218"/>
      <c r="TGA2169" s="218"/>
      <c r="TGB2169" s="218"/>
      <c r="TGC2169" s="218"/>
      <c r="TGD2169" s="218"/>
      <c r="TGE2169" s="218"/>
      <c r="TGF2169" s="218"/>
      <c r="TGG2169" s="218"/>
      <c r="TGH2169" s="218"/>
      <c r="TGI2169" s="218"/>
      <c r="TGJ2169" s="218"/>
      <c r="TGK2169" s="218"/>
      <c r="TGL2169" s="218"/>
      <c r="TGM2169" s="218"/>
      <c r="TGN2169" s="218"/>
      <c r="TGO2169" s="218"/>
      <c r="TGP2169" s="218"/>
      <c r="TGQ2169" s="218"/>
      <c r="TGR2169" s="218"/>
      <c r="TGS2169" s="218"/>
      <c r="TGT2169" s="218"/>
      <c r="TGU2169" s="218"/>
      <c r="TGV2169" s="218"/>
      <c r="TGW2169" s="218"/>
      <c r="TGX2169" s="218"/>
      <c r="TGY2169" s="218"/>
      <c r="TGZ2169" s="218"/>
      <c r="THA2169" s="218"/>
      <c r="THB2169" s="218"/>
      <c r="THC2169" s="218"/>
      <c r="THD2169" s="218"/>
      <c r="THE2169" s="218"/>
      <c r="THF2169" s="218"/>
      <c r="THG2169" s="218"/>
      <c r="THH2169" s="218"/>
      <c r="THI2169" s="218"/>
      <c r="THJ2169" s="218"/>
      <c r="THK2169" s="218"/>
      <c r="THL2169" s="218"/>
      <c r="THM2169" s="218"/>
      <c r="THN2169" s="218"/>
      <c r="THO2169" s="218"/>
      <c r="THP2169" s="218"/>
      <c r="THQ2169" s="218"/>
      <c r="THR2169" s="218"/>
      <c r="THS2169" s="218"/>
      <c r="THT2169" s="218"/>
      <c r="THU2169" s="218"/>
      <c r="THV2169" s="218"/>
      <c r="THW2169" s="218"/>
      <c r="THX2169" s="218"/>
      <c r="THY2169" s="218"/>
      <c r="THZ2169" s="218"/>
      <c r="TIA2169" s="218"/>
      <c r="TIB2169" s="218"/>
      <c r="TIC2169" s="218"/>
      <c r="TID2169" s="218"/>
      <c r="TIE2169" s="218"/>
      <c r="TIF2169" s="218"/>
      <c r="TIG2169" s="218"/>
      <c r="TIH2169" s="218"/>
      <c r="TII2169" s="218"/>
      <c r="TIJ2169" s="218"/>
      <c r="TIK2169" s="218"/>
      <c r="TIL2169" s="218"/>
      <c r="TIM2169" s="218"/>
      <c r="TIN2169" s="218"/>
      <c r="TIO2169" s="218"/>
      <c r="TIP2169" s="218"/>
      <c r="TIQ2169" s="218"/>
      <c r="TIR2169" s="218"/>
      <c r="TIS2169" s="218"/>
      <c r="TIT2169" s="218"/>
      <c r="TIU2169" s="218"/>
      <c r="TIV2169" s="218"/>
      <c r="TIW2169" s="218"/>
      <c r="TIX2169" s="218"/>
      <c r="TIY2169" s="218"/>
      <c r="TIZ2169" s="218"/>
      <c r="TJA2169" s="218"/>
      <c r="TJB2169" s="218"/>
      <c r="TJC2169" s="218"/>
      <c r="TJD2169" s="218"/>
      <c r="TJE2169" s="218"/>
      <c r="TJF2169" s="218"/>
      <c r="TJG2169" s="218"/>
      <c r="TJH2169" s="218"/>
      <c r="TJI2169" s="218"/>
      <c r="TJJ2169" s="218"/>
      <c r="TJK2169" s="218"/>
      <c r="TJL2169" s="218"/>
      <c r="TJM2169" s="218"/>
      <c r="TJN2169" s="218"/>
      <c r="TJO2169" s="218"/>
      <c r="TJP2169" s="218"/>
      <c r="TJQ2169" s="218"/>
      <c r="TJR2169" s="218"/>
      <c r="TJS2169" s="218"/>
      <c r="TJT2169" s="218"/>
      <c r="TJU2169" s="218"/>
      <c r="TJV2169" s="218"/>
      <c r="TJW2169" s="218"/>
      <c r="TJX2169" s="218"/>
      <c r="TJY2169" s="218"/>
      <c r="TJZ2169" s="218"/>
      <c r="TKA2169" s="218"/>
      <c r="TKB2169" s="218"/>
      <c r="TKC2169" s="218"/>
      <c r="TKD2169" s="218"/>
      <c r="TKE2169" s="218"/>
      <c r="TKF2169" s="218"/>
      <c r="TKG2169" s="218"/>
      <c r="TKH2169" s="218"/>
      <c r="TKI2169" s="218"/>
      <c r="TKJ2169" s="218"/>
      <c r="TKK2169" s="218"/>
      <c r="TKL2169" s="218"/>
      <c r="TKM2169" s="218"/>
      <c r="TKN2169" s="218"/>
      <c r="TKO2169" s="218"/>
      <c r="TKP2169" s="218"/>
      <c r="TKQ2169" s="218"/>
      <c r="TKR2169" s="218"/>
      <c r="TKS2169" s="218"/>
      <c r="TKT2169" s="218"/>
      <c r="TKU2169" s="218"/>
      <c r="TKV2169" s="218"/>
      <c r="TKW2169" s="218"/>
      <c r="TKX2169" s="218"/>
      <c r="TKY2169" s="218"/>
      <c r="TKZ2169" s="218"/>
      <c r="TLA2169" s="218"/>
      <c r="TLB2169" s="218"/>
      <c r="TLC2169" s="218"/>
      <c r="TLD2169" s="218"/>
      <c r="TLE2169" s="218"/>
      <c r="TLF2169" s="218"/>
      <c r="TLG2169" s="218"/>
      <c r="TLH2169" s="218"/>
      <c r="TLI2169" s="218"/>
      <c r="TLJ2169" s="218"/>
      <c r="TLK2169" s="218"/>
      <c r="TLL2169" s="218"/>
      <c r="TLM2169" s="218"/>
      <c r="TLN2169" s="218"/>
      <c r="TLO2169" s="218"/>
      <c r="TLP2169" s="218"/>
      <c r="TLQ2169" s="218"/>
      <c r="TLR2169" s="218"/>
      <c r="TLS2169" s="218"/>
      <c r="TLT2169" s="218"/>
      <c r="TLU2169" s="218"/>
      <c r="TLV2169" s="218"/>
      <c r="TLW2169" s="218"/>
      <c r="TLX2169" s="218"/>
      <c r="TLY2169" s="218"/>
      <c r="TLZ2169" s="218"/>
      <c r="TMA2169" s="218"/>
      <c r="TMB2169" s="218"/>
      <c r="TMC2169" s="218"/>
      <c r="TMD2169" s="218"/>
      <c r="TME2169" s="218"/>
      <c r="TMF2169" s="218"/>
      <c r="TMG2169" s="218"/>
      <c r="TMH2169" s="218"/>
      <c r="TMI2169" s="218"/>
      <c r="TMJ2169" s="218"/>
      <c r="TMK2169" s="218"/>
      <c r="TML2169" s="218"/>
      <c r="TMM2169" s="218"/>
      <c r="TMN2169" s="218"/>
      <c r="TMO2169" s="218"/>
      <c r="TMP2169" s="218"/>
      <c r="TMQ2169" s="218"/>
      <c r="TMR2169" s="218"/>
      <c r="TMS2169" s="218"/>
      <c r="TMT2169" s="218"/>
      <c r="TMU2169" s="218"/>
      <c r="TMV2169" s="218"/>
      <c r="TMW2169" s="218"/>
      <c r="TMX2169" s="218"/>
      <c r="TMY2169" s="218"/>
      <c r="TMZ2169" s="218"/>
      <c r="TNA2169" s="218"/>
      <c r="TNB2169" s="218"/>
      <c r="TNC2169" s="218"/>
      <c r="TND2169" s="218"/>
      <c r="TNE2169" s="218"/>
      <c r="TNF2169" s="218"/>
      <c r="TNG2169" s="218"/>
      <c r="TNH2169" s="218"/>
      <c r="TNI2169" s="218"/>
      <c r="TNJ2169" s="218"/>
      <c r="TNK2169" s="218"/>
      <c r="TNL2169" s="218"/>
      <c r="TNM2169" s="218"/>
      <c r="TNN2169" s="218"/>
      <c r="TNO2169" s="218"/>
      <c r="TNP2169" s="218"/>
      <c r="TNQ2169" s="218"/>
      <c r="TNR2169" s="218"/>
      <c r="TNS2169" s="218"/>
      <c r="TNT2169" s="218"/>
      <c r="TNU2169" s="218"/>
      <c r="TNV2169" s="218"/>
      <c r="TNW2169" s="218"/>
      <c r="TNX2169" s="218"/>
      <c r="TNY2169" s="218"/>
      <c r="TNZ2169" s="218"/>
      <c r="TOA2169" s="218"/>
      <c r="TOB2169" s="218"/>
      <c r="TOC2169" s="218"/>
      <c r="TOD2169" s="218"/>
      <c r="TOE2169" s="218"/>
      <c r="TOF2169" s="218"/>
      <c r="TOG2169" s="218"/>
      <c r="TOH2169" s="218"/>
      <c r="TOI2169" s="218"/>
      <c r="TOJ2169" s="218"/>
      <c r="TOK2169" s="218"/>
      <c r="TOL2169" s="218"/>
      <c r="TOM2169" s="218"/>
      <c r="TON2169" s="218"/>
      <c r="TOO2169" s="218"/>
      <c r="TOP2169" s="218"/>
      <c r="TOQ2169" s="218"/>
      <c r="TOR2169" s="218"/>
      <c r="TOS2169" s="218"/>
      <c r="TOT2169" s="218"/>
      <c r="TOU2169" s="218"/>
      <c r="TOV2169" s="218"/>
      <c r="TOW2169" s="218"/>
      <c r="TOX2169" s="218"/>
      <c r="TOY2169" s="218"/>
      <c r="TOZ2169" s="218"/>
      <c r="TPA2169" s="218"/>
      <c r="TPB2169" s="218"/>
      <c r="TPC2169" s="218"/>
      <c r="TPD2169" s="218"/>
      <c r="TPE2169" s="218"/>
      <c r="TPF2169" s="218"/>
      <c r="TPG2169" s="218"/>
      <c r="TPH2169" s="218"/>
      <c r="TPI2169" s="218"/>
      <c r="TPJ2169" s="218"/>
      <c r="TPK2169" s="218"/>
      <c r="TPL2169" s="218"/>
      <c r="TPM2169" s="218"/>
      <c r="TPN2169" s="218"/>
      <c r="TPO2169" s="218"/>
      <c r="TPP2169" s="218"/>
      <c r="TPQ2169" s="218"/>
      <c r="TPR2169" s="218"/>
      <c r="TPS2169" s="218"/>
      <c r="TPT2169" s="218"/>
      <c r="TPU2169" s="218"/>
      <c r="TPV2169" s="218"/>
      <c r="TPW2169" s="218"/>
      <c r="TPX2169" s="218"/>
      <c r="TPY2169" s="218"/>
      <c r="TPZ2169" s="218"/>
      <c r="TQA2169" s="218"/>
      <c r="TQB2169" s="218"/>
      <c r="TQC2169" s="218"/>
      <c r="TQD2169" s="218"/>
      <c r="TQE2169" s="218"/>
      <c r="TQF2169" s="218"/>
      <c r="TQG2169" s="218"/>
      <c r="TQH2169" s="218"/>
      <c r="TQI2169" s="218"/>
      <c r="TQJ2169" s="218"/>
      <c r="TQK2169" s="218"/>
      <c r="TQL2169" s="218"/>
      <c r="TQM2169" s="218"/>
      <c r="TQN2169" s="218"/>
      <c r="TQO2169" s="218"/>
      <c r="TQP2169" s="218"/>
      <c r="TQQ2169" s="218"/>
      <c r="TQR2169" s="218"/>
      <c r="TQS2169" s="218"/>
      <c r="TQT2169" s="218"/>
      <c r="TQU2169" s="218"/>
      <c r="TQV2169" s="218"/>
      <c r="TQW2169" s="218"/>
      <c r="TQX2169" s="218"/>
      <c r="TQY2169" s="218"/>
      <c r="TQZ2169" s="218"/>
      <c r="TRA2169" s="218"/>
      <c r="TRB2169" s="218"/>
      <c r="TRC2169" s="218"/>
      <c r="TRD2169" s="218"/>
      <c r="TRE2169" s="218"/>
      <c r="TRF2169" s="218"/>
      <c r="TRG2169" s="218"/>
      <c r="TRH2169" s="218"/>
      <c r="TRI2169" s="218"/>
      <c r="TRJ2169" s="218"/>
      <c r="TRK2169" s="218"/>
      <c r="TRL2169" s="218"/>
      <c r="TRM2169" s="218"/>
      <c r="TRN2169" s="218"/>
      <c r="TRO2169" s="218"/>
      <c r="TRP2169" s="218"/>
      <c r="TRQ2169" s="218"/>
      <c r="TRR2169" s="218"/>
      <c r="TRS2169" s="218"/>
      <c r="TRT2169" s="218"/>
      <c r="TRU2169" s="218"/>
      <c r="TRV2169" s="218"/>
      <c r="TRW2169" s="218"/>
      <c r="TRX2169" s="218"/>
      <c r="TRY2169" s="218"/>
      <c r="TRZ2169" s="218"/>
      <c r="TSA2169" s="218"/>
      <c r="TSB2169" s="218"/>
      <c r="TSC2169" s="218"/>
      <c r="TSD2169" s="218"/>
      <c r="TSE2169" s="218"/>
      <c r="TSF2169" s="218"/>
      <c r="TSG2169" s="218"/>
      <c r="TSH2169" s="218"/>
      <c r="TSI2169" s="218"/>
      <c r="TSJ2169" s="218"/>
      <c r="TSK2169" s="218"/>
      <c r="TSL2169" s="218"/>
      <c r="TSM2169" s="218"/>
      <c r="TSN2169" s="218"/>
      <c r="TSO2169" s="218"/>
      <c r="TSP2169" s="218"/>
      <c r="TSQ2169" s="218"/>
      <c r="TSR2169" s="218"/>
      <c r="TSS2169" s="218"/>
      <c r="TST2169" s="218"/>
      <c r="TSU2169" s="218"/>
      <c r="TSV2169" s="218"/>
      <c r="TSW2169" s="218"/>
      <c r="TSX2169" s="218"/>
      <c r="TSY2169" s="218"/>
      <c r="TSZ2169" s="218"/>
      <c r="TTA2169" s="218"/>
      <c r="TTB2169" s="218"/>
      <c r="TTC2169" s="218"/>
      <c r="TTD2169" s="218"/>
      <c r="TTE2169" s="218"/>
      <c r="TTF2169" s="218"/>
      <c r="TTG2169" s="218"/>
      <c r="TTH2169" s="218"/>
      <c r="TTI2169" s="218"/>
      <c r="TTJ2169" s="218"/>
      <c r="TTK2169" s="218"/>
      <c r="TTL2169" s="218"/>
      <c r="TTM2169" s="218"/>
      <c r="TTN2169" s="218"/>
      <c r="TTO2169" s="218"/>
      <c r="TTP2169" s="218"/>
      <c r="TTQ2169" s="218"/>
      <c r="TTR2169" s="218"/>
      <c r="TTS2169" s="218"/>
      <c r="TTT2169" s="218"/>
      <c r="TTU2169" s="218"/>
      <c r="TTV2169" s="218"/>
      <c r="TTW2169" s="218"/>
      <c r="TTX2169" s="218"/>
      <c r="TTY2169" s="218"/>
      <c r="TTZ2169" s="218"/>
      <c r="TUA2169" s="218"/>
      <c r="TUB2169" s="218"/>
      <c r="TUC2169" s="218"/>
      <c r="TUD2169" s="218"/>
      <c r="TUE2169" s="218"/>
      <c r="TUF2169" s="218"/>
      <c r="TUG2169" s="218"/>
      <c r="TUH2169" s="218"/>
      <c r="TUI2169" s="218"/>
      <c r="TUJ2169" s="218"/>
      <c r="TUK2169" s="218"/>
      <c r="TUL2169" s="218"/>
      <c r="TUM2169" s="218"/>
      <c r="TUN2169" s="218"/>
      <c r="TUO2169" s="218"/>
      <c r="TUP2169" s="218"/>
      <c r="TUQ2169" s="218"/>
      <c r="TUR2169" s="218"/>
      <c r="TUS2169" s="218"/>
      <c r="TUT2169" s="218"/>
      <c r="TUU2169" s="218"/>
      <c r="TUV2169" s="218"/>
      <c r="TUW2169" s="218"/>
      <c r="TUX2169" s="218"/>
      <c r="TUY2169" s="218"/>
      <c r="TUZ2169" s="218"/>
      <c r="TVA2169" s="218"/>
      <c r="TVB2169" s="218"/>
      <c r="TVC2169" s="218"/>
      <c r="TVD2169" s="218"/>
      <c r="TVE2169" s="218"/>
      <c r="TVF2169" s="218"/>
      <c r="TVG2169" s="218"/>
      <c r="TVH2169" s="218"/>
      <c r="TVI2169" s="218"/>
      <c r="TVJ2169" s="218"/>
      <c r="TVK2169" s="218"/>
      <c r="TVL2169" s="218"/>
      <c r="TVM2169" s="218"/>
      <c r="TVN2169" s="218"/>
      <c r="TVO2169" s="218"/>
      <c r="TVP2169" s="218"/>
      <c r="TVQ2169" s="218"/>
      <c r="TVR2169" s="218"/>
      <c r="TVS2169" s="218"/>
      <c r="TVT2169" s="218"/>
      <c r="TVU2169" s="218"/>
      <c r="TVV2169" s="218"/>
      <c r="TVW2169" s="218"/>
      <c r="TVX2169" s="218"/>
      <c r="TVY2169" s="218"/>
      <c r="TVZ2169" s="218"/>
      <c r="TWA2169" s="218"/>
      <c r="TWB2169" s="218"/>
      <c r="TWC2169" s="218"/>
      <c r="TWD2169" s="218"/>
      <c r="TWE2169" s="218"/>
      <c r="TWF2169" s="218"/>
      <c r="TWG2169" s="218"/>
      <c r="TWH2169" s="218"/>
      <c r="TWI2169" s="218"/>
      <c r="TWJ2169" s="218"/>
      <c r="TWK2169" s="218"/>
      <c r="TWL2169" s="218"/>
      <c r="TWM2169" s="218"/>
      <c r="TWN2169" s="218"/>
      <c r="TWO2169" s="218"/>
      <c r="TWP2169" s="218"/>
      <c r="TWQ2169" s="218"/>
      <c r="TWR2169" s="218"/>
      <c r="TWS2169" s="218"/>
      <c r="TWT2169" s="218"/>
      <c r="TWU2169" s="218"/>
      <c r="TWV2169" s="218"/>
      <c r="TWW2169" s="218"/>
      <c r="TWX2169" s="218"/>
      <c r="TWY2169" s="218"/>
      <c r="TWZ2169" s="218"/>
      <c r="TXA2169" s="218"/>
      <c r="TXB2169" s="218"/>
      <c r="TXC2169" s="218"/>
      <c r="TXD2169" s="218"/>
      <c r="TXE2169" s="218"/>
      <c r="TXF2169" s="218"/>
      <c r="TXG2169" s="218"/>
      <c r="TXH2169" s="218"/>
      <c r="TXI2169" s="218"/>
      <c r="TXJ2169" s="218"/>
      <c r="TXK2169" s="218"/>
      <c r="TXL2169" s="218"/>
      <c r="TXM2169" s="218"/>
      <c r="TXN2169" s="218"/>
      <c r="TXO2169" s="218"/>
      <c r="TXP2169" s="218"/>
      <c r="TXQ2169" s="218"/>
      <c r="TXR2169" s="218"/>
      <c r="TXS2169" s="218"/>
      <c r="TXT2169" s="218"/>
      <c r="TXU2169" s="218"/>
      <c r="TXV2169" s="218"/>
      <c r="TXW2169" s="218"/>
      <c r="TXX2169" s="218"/>
      <c r="TXY2169" s="218"/>
      <c r="TXZ2169" s="218"/>
      <c r="TYA2169" s="218"/>
      <c r="TYB2169" s="218"/>
      <c r="TYC2169" s="218"/>
      <c r="TYD2169" s="218"/>
      <c r="TYE2169" s="218"/>
      <c r="TYF2169" s="218"/>
      <c r="TYG2169" s="218"/>
      <c r="TYH2169" s="218"/>
      <c r="TYI2169" s="218"/>
      <c r="TYJ2169" s="218"/>
      <c r="TYK2169" s="218"/>
      <c r="TYL2169" s="218"/>
      <c r="TYM2169" s="218"/>
      <c r="TYN2169" s="218"/>
      <c r="TYO2169" s="218"/>
      <c r="TYP2169" s="218"/>
      <c r="TYQ2169" s="218"/>
      <c r="TYR2169" s="218"/>
      <c r="TYS2169" s="218"/>
      <c r="TYT2169" s="218"/>
      <c r="TYU2169" s="218"/>
      <c r="TYV2169" s="218"/>
      <c r="TYW2169" s="218"/>
      <c r="TYX2169" s="218"/>
      <c r="TYY2169" s="218"/>
      <c r="TYZ2169" s="218"/>
      <c r="TZA2169" s="218"/>
      <c r="TZB2169" s="218"/>
      <c r="TZC2169" s="218"/>
      <c r="TZD2169" s="218"/>
      <c r="TZE2169" s="218"/>
      <c r="TZF2169" s="218"/>
      <c r="TZG2169" s="218"/>
      <c r="TZH2169" s="218"/>
      <c r="TZI2169" s="218"/>
      <c r="TZJ2169" s="218"/>
      <c r="TZK2169" s="218"/>
      <c r="TZL2169" s="218"/>
      <c r="TZM2169" s="218"/>
      <c r="TZN2169" s="218"/>
      <c r="TZO2169" s="218"/>
      <c r="TZP2169" s="218"/>
      <c r="TZQ2169" s="218"/>
      <c r="TZR2169" s="218"/>
      <c r="TZS2169" s="218"/>
      <c r="TZT2169" s="218"/>
      <c r="TZU2169" s="218"/>
      <c r="TZV2169" s="218"/>
      <c r="TZW2169" s="218"/>
      <c r="TZX2169" s="218"/>
      <c r="TZY2169" s="218"/>
      <c r="TZZ2169" s="218"/>
      <c r="UAA2169" s="218"/>
      <c r="UAB2169" s="218"/>
      <c r="UAC2169" s="218"/>
      <c r="UAD2169" s="218"/>
      <c r="UAE2169" s="218"/>
      <c r="UAF2169" s="218"/>
      <c r="UAG2169" s="218"/>
      <c r="UAH2169" s="218"/>
      <c r="UAI2169" s="218"/>
      <c r="UAJ2169" s="218"/>
      <c r="UAK2169" s="218"/>
      <c r="UAL2169" s="218"/>
      <c r="UAM2169" s="218"/>
      <c r="UAN2169" s="218"/>
      <c r="UAO2169" s="218"/>
      <c r="UAP2169" s="218"/>
      <c r="UAQ2169" s="218"/>
      <c r="UAR2169" s="218"/>
      <c r="UAS2169" s="218"/>
      <c r="UAT2169" s="218"/>
      <c r="UAU2169" s="218"/>
      <c r="UAV2169" s="218"/>
      <c r="UAW2169" s="218"/>
      <c r="UAX2169" s="218"/>
      <c r="UAY2169" s="218"/>
      <c r="UAZ2169" s="218"/>
      <c r="UBA2169" s="218"/>
      <c r="UBB2169" s="218"/>
      <c r="UBC2169" s="218"/>
      <c r="UBD2169" s="218"/>
      <c r="UBE2169" s="218"/>
      <c r="UBF2169" s="218"/>
      <c r="UBG2169" s="218"/>
      <c r="UBH2169" s="218"/>
      <c r="UBI2169" s="218"/>
      <c r="UBJ2169" s="218"/>
      <c r="UBK2169" s="218"/>
      <c r="UBL2169" s="218"/>
      <c r="UBM2169" s="218"/>
      <c r="UBN2169" s="218"/>
      <c r="UBO2169" s="218"/>
      <c r="UBP2169" s="218"/>
      <c r="UBQ2169" s="218"/>
      <c r="UBR2169" s="218"/>
      <c r="UBS2169" s="218"/>
      <c r="UBT2169" s="218"/>
      <c r="UBU2169" s="218"/>
      <c r="UBV2169" s="218"/>
      <c r="UBW2169" s="218"/>
      <c r="UBX2169" s="218"/>
      <c r="UBY2169" s="218"/>
      <c r="UBZ2169" s="218"/>
      <c r="UCA2169" s="218"/>
      <c r="UCB2169" s="218"/>
      <c r="UCC2169" s="218"/>
      <c r="UCD2169" s="218"/>
      <c r="UCE2169" s="218"/>
      <c r="UCF2169" s="218"/>
      <c r="UCG2169" s="218"/>
      <c r="UCH2169" s="218"/>
      <c r="UCI2169" s="218"/>
      <c r="UCJ2169" s="218"/>
      <c r="UCK2169" s="218"/>
      <c r="UCL2169" s="218"/>
      <c r="UCM2169" s="218"/>
      <c r="UCN2169" s="218"/>
      <c r="UCO2169" s="218"/>
      <c r="UCP2169" s="218"/>
      <c r="UCQ2169" s="218"/>
      <c r="UCR2169" s="218"/>
      <c r="UCS2169" s="218"/>
      <c r="UCT2169" s="218"/>
      <c r="UCU2169" s="218"/>
      <c r="UCV2169" s="218"/>
      <c r="UCW2169" s="218"/>
      <c r="UCX2169" s="218"/>
      <c r="UCY2169" s="218"/>
      <c r="UCZ2169" s="218"/>
      <c r="UDA2169" s="218"/>
      <c r="UDB2169" s="218"/>
      <c r="UDC2169" s="218"/>
      <c r="UDD2169" s="218"/>
      <c r="UDE2169" s="218"/>
      <c r="UDF2169" s="218"/>
      <c r="UDG2169" s="218"/>
      <c r="UDH2169" s="218"/>
      <c r="UDI2169" s="218"/>
      <c r="UDJ2169" s="218"/>
      <c r="UDK2169" s="218"/>
      <c r="UDL2169" s="218"/>
      <c r="UDM2169" s="218"/>
      <c r="UDN2169" s="218"/>
      <c r="UDO2169" s="218"/>
      <c r="UDP2169" s="218"/>
      <c r="UDQ2169" s="218"/>
      <c r="UDR2169" s="218"/>
      <c r="UDS2169" s="218"/>
      <c r="UDT2169" s="218"/>
      <c r="UDU2169" s="218"/>
      <c r="UDV2169" s="218"/>
      <c r="UDW2169" s="218"/>
      <c r="UDX2169" s="218"/>
      <c r="UDY2169" s="218"/>
      <c r="UDZ2169" s="218"/>
      <c r="UEA2169" s="218"/>
      <c r="UEB2169" s="218"/>
      <c r="UEC2169" s="218"/>
      <c r="UED2169" s="218"/>
      <c r="UEE2169" s="218"/>
      <c r="UEF2169" s="218"/>
      <c r="UEG2169" s="218"/>
      <c r="UEH2169" s="218"/>
      <c r="UEI2169" s="218"/>
      <c r="UEJ2169" s="218"/>
      <c r="UEK2169" s="218"/>
      <c r="UEL2169" s="218"/>
      <c r="UEM2169" s="218"/>
      <c r="UEN2169" s="218"/>
      <c r="UEO2169" s="218"/>
      <c r="UEP2169" s="218"/>
      <c r="UEQ2169" s="218"/>
      <c r="UER2169" s="218"/>
      <c r="UES2169" s="218"/>
      <c r="UET2169" s="218"/>
      <c r="UEU2169" s="218"/>
      <c r="UEV2169" s="218"/>
      <c r="UEW2169" s="218"/>
      <c r="UEX2169" s="218"/>
      <c r="UEY2169" s="218"/>
      <c r="UEZ2169" s="218"/>
      <c r="UFA2169" s="218"/>
      <c r="UFB2169" s="218"/>
      <c r="UFC2169" s="218"/>
      <c r="UFD2169" s="218"/>
      <c r="UFE2169" s="218"/>
      <c r="UFF2169" s="218"/>
      <c r="UFG2169" s="218"/>
      <c r="UFH2169" s="218"/>
      <c r="UFI2169" s="218"/>
      <c r="UFJ2169" s="218"/>
      <c r="UFK2169" s="218"/>
      <c r="UFL2169" s="218"/>
      <c r="UFM2169" s="218"/>
      <c r="UFN2169" s="218"/>
      <c r="UFO2169" s="218"/>
      <c r="UFP2169" s="218"/>
      <c r="UFQ2169" s="218"/>
      <c r="UFR2169" s="218"/>
      <c r="UFS2169" s="218"/>
      <c r="UFT2169" s="218"/>
      <c r="UFU2169" s="218"/>
      <c r="UFV2169" s="218"/>
      <c r="UFW2169" s="218"/>
      <c r="UFX2169" s="218"/>
      <c r="UFY2169" s="218"/>
      <c r="UFZ2169" s="218"/>
      <c r="UGA2169" s="218"/>
      <c r="UGB2169" s="218"/>
      <c r="UGC2169" s="218"/>
      <c r="UGD2169" s="218"/>
      <c r="UGE2169" s="218"/>
      <c r="UGF2169" s="218"/>
      <c r="UGG2169" s="218"/>
      <c r="UGH2169" s="218"/>
      <c r="UGI2169" s="218"/>
      <c r="UGJ2169" s="218"/>
      <c r="UGK2169" s="218"/>
      <c r="UGL2169" s="218"/>
      <c r="UGM2169" s="218"/>
      <c r="UGN2169" s="218"/>
      <c r="UGO2169" s="218"/>
      <c r="UGP2169" s="218"/>
      <c r="UGQ2169" s="218"/>
      <c r="UGR2169" s="218"/>
      <c r="UGS2169" s="218"/>
      <c r="UGT2169" s="218"/>
      <c r="UGU2169" s="218"/>
      <c r="UGV2169" s="218"/>
      <c r="UGW2169" s="218"/>
      <c r="UGX2169" s="218"/>
      <c r="UGY2169" s="218"/>
      <c r="UGZ2169" s="218"/>
      <c r="UHA2169" s="218"/>
      <c r="UHB2169" s="218"/>
      <c r="UHC2169" s="218"/>
      <c r="UHD2169" s="218"/>
      <c r="UHE2169" s="218"/>
      <c r="UHF2169" s="218"/>
      <c r="UHG2169" s="218"/>
      <c r="UHH2169" s="218"/>
      <c r="UHI2169" s="218"/>
      <c r="UHJ2169" s="218"/>
      <c r="UHK2169" s="218"/>
      <c r="UHL2169" s="218"/>
      <c r="UHM2169" s="218"/>
      <c r="UHN2169" s="218"/>
      <c r="UHO2169" s="218"/>
      <c r="UHP2169" s="218"/>
      <c r="UHQ2169" s="218"/>
      <c r="UHR2169" s="218"/>
      <c r="UHS2169" s="218"/>
      <c r="UHT2169" s="218"/>
      <c r="UHU2169" s="218"/>
      <c r="UHV2169" s="218"/>
      <c r="UHW2169" s="218"/>
      <c r="UHX2169" s="218"/>
      <c r="UHY2169" s="218"/>
      <c r="UHZ2169" s="218"/>
      <c r="UIA2169" s="218"/>
      <c r="UIB2169" s="218"/>
      <c r="UIC2169" s="218"/>
      <c r="UID2169" s="218"/>
      <c r="UIE2169" s="218"/>
      <c r="UIF2169" s="218"/>
      <c r="UIG2169" s="218"/>
      <c r="UIH2169" s="218"/>
      <c r="UII2169" s="218"/>
      <c r="UIJ2169" s="218"/>
      <c r="UIK2169" s="218"/>
      <c r="UIL2169" s="218"/>
      <c r="UIM2169" s="218"/>
      <c r="UIN2169" s="218"/>
      <c r="UIO2169" s="218"/>
      <c r="UIP2169" s="218"/>
      <c r="UIQ2169" s="218"/>
      <c r="UIR2169" s="218"/>
      <c r="UIS2169" s="218"/>
      <c r="UIT2169" s="218"/>
      <c r="UIU2169" s="218"/>
      <c r="UIV2169" s="218"/>
      <c r="UIW2169" s="218"/>
      <c r="UIX2169" s="218"/>
      <c r="UIY2169" s="218"/>
      <c r="UIZ2169" s="218"/>
      <c r="UJA2169" s="218"/>
      <c r="UJB2169" s="218"/>
      <c r="UJC2169" s="218"/>
      <c r="UJD2169" s="218"/>
      <c r="UJE2169" s="218"/>
      <c r="UJF2169" s="218"/>
      <c r="UJG2169" s="218"/>
      <c r="UJH2169" s="218"/>
      <c r="UJI2169" s="218"/>
      <c r="UJJ2169" s="218"/>
      <c r="UJK2169" s="218"/>
      <c r="UJL2169" s="218"/>
      <c r="UJM2169" s="218"/>
      <c r="UJN2169" s="218"/>
      <c r="UJO2169" s="218"/>
      <c r="UJP2169" s="218"/>
      <c r="UJQ2169" s="218"/>
      <c r="UJR2169" s="218"/>
      <c r="UJS2169" s="218"/>
      <c r="UJT2169" s="218"/>
      <c r="UJU2169" s="218"/>
      <c r="UJV2169" s="218"/>
      <c r="UJW2169" s="218"/>
      <c r="UJX2169" s="218"/>
      <c r="UJY2169" s="218"/>
      <c r="UJZ2169" s="218"/>
      <c r="UKA2169" s="218"/>
      <c r="UKB2169" s="218"/>
      <c r="UKC2169" s="218"/>
      <c r="UKD2169" s="218"/>
      <c r="UKE2169" s="218"/>
      <c r="UKF2169" s="218"/>
      <c r="UKG2169" s="218"/>
      <c r="UKH2169" s="218"/>
      <c r="UKI2169" s="218"/>
      <c r="UKJ2169" s="218"/>
      <c r="UKK2169" s="218"/>
      <c r="UKL2169" s="218"/>
      <c r="UKM2169" s="218"/>
      <c r="UKN2169" s="218"/>
      <c r="UKO2169" s="218"/>
      <c r="UKP2169" s="218"/>
      <c r="UKQ2169" s="218"/>
      <c r="UKR2169" s="218"/>
      <c r="UKS2169" s="218"/>
      <c r="UKT2169" s="218"/>
      <c r="UKU2169" s="218"/>
      <c r="UKV2169" s="218"/>
      <c r="UKW2169" s="218"/>
      <c r="UKX2169" s="218"/>
      <c r="UKY2169" s="218"/>
      <c r="UKZ2169" s="218"/>
      <c r="ULA2169" s="218"/>
      <c r="ULB2169" s="218"/>
      <c r="ULC2169" s="218"/>
      <c r="ULD2169" s="218"/>
      <c r="ULE2169" s="218"/>
      <c r="ULF2169" s="218"/>
      <c r="ULG2169" s="218"/>
      <c r="ULH2169" s="218"/>
      <c r="ULI2169" s="218"/>
      <c r="ULJ2169" s="218"/>
      <c r="ULK2169" s="218"/>
      <c r="ULL2169" s="218"/>
      <c r="ULM2169" s="218"/>
      <c r="ULN2169" s="218"/>
      <c r="ULO2169" s="218"/>
      <c r="ULP2169" s="218"/>
      <c r="ULQ2169" s="218"/>
      <c r="ULR2169" s="218"/>
      <c r="ULS2169" s="218"/>
      <c r="ULT2169" s="218"/>
      <c r="ULU2169" s="218"/>
      <c r="ULV2169" s="218"/>
      <c r="ULW2169" s="218"/>
      <c r="ULX2169" s="218"/>
      <c r="ULY2169" s="218"/>
      <c r="ULZ2169" s="218"/>
      <c r="UMA2169" s="218"/>
      <c r="UMB2169" s="218"/>
      <c r="UMC2169" s="218"/>
      <c r="UMD2169" s="218"/>
      <c r="UME2169" s="218"/>
      <c r="UMF2169" s="218"/>
      <c r="UMG2169" s="218"/>
      <c r="UMH2169" s="218"/>
      <c r="UMI2169" s="218"/>
      <c r="UMJ2169" s="218"/>
      <c r="UMK2169" s="218"/>
      <c r="UML2169" s="218"/>
      <c r="UMM2169" s="218"/>
      <c r="UMN2169" s="218"/>
      <c r="UMO2169" s="218"/>
      <c r="UMP2169" s="218"/>
      <c r="UMQ2169" s="218"/>
      <c r="UMR2169" s="218"/>
      <c r="UMS2169" s="218"/>
      <c r="UMT2169" s="218"/>
      <c r="UMU2169" s="218"/>
      <c r="UMV2169" s="218"/>
      <c r="UMW2169" s="218"/>
      <c r="UMX2169" s="218"/>
      <c r="UMY2169" s="218"/>
      <c r="UMZ2169" s="218"/>
      <c r="UNA2169" s="218"/>
      <c r="UNB2169" s="218"/>
      <c r="UNC2169" s="218"/>
      <c r="UND2169" s="218"/>
      <c r="UNE2169" s="218"/>
      <c r="UNF2169" s="218"/>
      <c r="UNG2169" s="218"/>
      <c r="UNH2169" s="218"/>
      <c r="UNI2169" s="218"/>
      <c r="UNJ2169" s="218"/>
      <c r="UNK2169" s="218"/>
      <c r="UNL2169" s="218"/>
      <c r="UNM2169" s="218"/>
      <c r="UNN2169" s="218"/>
      <c r="UNO2169" s="218"/>
      <c r="UNP2169" s="218"/>
      <c r="UNQ2169" s="218"/>
      <c r="UNR2169" s="218"/>
      <c r="UNS2169" s="218"/>
      <c r="UNT2169" s="218"/>
      <c r="UNU2169" s="218"/>
      <c r="UNV2169" s="218"/>
      <c r="UNW2169" s="218"/>
      <c r="UNX2169" s="218"/>
      <c r="UNY2169" s="218"/>
      <c r="UNZ2169" s="218"/>
      <c r="UOA2169" s="218"/>
      <c r="UOB2169" s="218"/>
      <c r="UOC2169" s="218"/>
      <c r="UOD2169" s="218"/>
      <c r="UOE2169" s="218"/>
      <c r="UOF2169" s="218"/>
      <c r="UOG2169" s="218"/>
      <c r="UOH2169" s="218"/>
      <c r="UOI2169" s="218"/>
      <c r="UOJ2169" s="218"/>
      <c r="UOK2169" s="218"/>
      <c r="UOL2169" s="218"/>
      <c r="UOM2169" s="218"/>
      <c r="UON2169" s="218"/>
      <c r="UOO2169" s="218"/>
      <c r="UOP2169" s="218"/>
      <c r="UOQ2169" s="218"/>
      <c r="UOR2169" s="218"/>
      <c r="UOS2169" s="218"/>
      <c r="UOT2169" s="218"/>
      <c r="UOU2169" s="218"/>
      <c r="UOV2169" s="218"/>
      <c r="UOW2169" s="218"/>
      <c r="UOX2169" s="218"/>
      <c r="UOY2169" s="218"/>
      <c r="UOZ2169" s="218"/>
      <c r="UPA2169" s="218"/>
      <c r="UPB2169" s="218"/>
      <c r="UPC2169" s="218"/>
      <c r="UPD2169" s="218"/>
      <c r="UPE2169" s="218"/>
      <c r="UPF2169" s="218"/>
      <c r="UPG2169" s="218"/>
      <c r="UPH2169" s="218"/>
      <c r="UPI2169" s="218"/>
      <c r="UPJ2169" s="218"/>
      <c r="UPK2169" s="218"/>
      <c r="UPL2169" s="218"/>
      <c r="UPM2169" s="218"/>
      <c r="UPN2169" s="218"/>
      <c r="UPO2169" s="218"/>
      <c r="UPP2169" s="218"/>
      <c r="UPQ2169" s="218"/>
      <c r="UPR2169" s="218"/>
      <c r="UPS2169" s="218"/>
      <c r="UPT2169" s="218"/>
      <c r="UPU2169" s="218"/>
      <c r="UPV2169" s="218"/>
      <c r="UPW2169" s="218"/>
      <c r="UPX2169" s="218"/>
      <c r="UPY2169" s="218"/>
      <c r="UPZ2169" s="218"/>
      <c r="UQA2169" s="218"/>
      <c r="UQB2169" s="218"/>
      <c r="UQC2169" s="218"/>
      <c r="UQD2169" s="218"/>
      <c r="UQE2169" s="218"/>
      <c r="UQF2169" s="218"/>
      <c r="UQG2169" s="218"/>
      <c r="UQH2169" s="218"/>
      <c r="UQI2169" s="218"/>
      <c r="UQJ2169" s="218"/>
      <c r="UQK2169" s="218"/>
      <c r="UQL2169" s="218"/>
      <c r="UQM2169" s="218"/>
      <c r="UQN2169" s="218"/>
      <c r="UQO2169" s="218"/>
      <c r="UQP2169" s="218"/>
      <c r="UQQ2169" s="218"/>
      <c r="UQR2169" s="218"/>
      <c r="UQS2169" s="218"/>
      <c r="UQT2169" s="218"/>
      <c r="UQU2169" s="218"/>
      <c r="UQV2169" s="218"/>
      <c r="UQW2169" s="218"/>
      <c r="UQX2169" s="218"/>
      <c r="UQY2169" s="218"/>
      <c r="UQZ2169" s="218"/>
      <c r="URA2169" s="218"/>
      <c r="URB2169" s="218"/>
      <c r="URC2169" s="218"/>
      <c r="URD2169" s="218"/>
      <c r="URE2169" s="218"/>
      <c r="URF2169" s="218"/>
      <c r="URG2169" s="218"/>
      <c r="URH2169" s="218"/>
      <c r="URI2169" s="218"/>
      <c r="URJ2169" s="218"/>
      <c r="URK2169" s="218"/>
      <c r="URL2169" s="218"/>
      <c r="URM2169" s="218"/>
      <c r="URN2169" s="218"/>
      <c r="URO2169" s="218"/>
      <c r="URP2169" s="218"/>
      <c r="URQ2169" s="218"/>
      <c r="URR2169" s="218"/>
      <c r="URS2169" s="218"/>
      <c r="URT2169" s="218"/>
      <c r="URU2169" s="218"/>
      <c r="URV2169" s="218"/>
      <c r="URW2169" s="218"/>
      <c r="URX2169" s="218"/>
      <c r="URY2169" s="218"/>
      <c r="URZ2169" s="218"/>
      <c r="USA2169" s="218"/>
      <c r="USB2169" s="218"/>
      <c r="USC2169" s="218"/>
      <c r="USD2169" s="218"/>
      <c r="USE2169" s="218"/>
      <c r="USF2169" s="218"/>
      <c r="USG2169" s="218"/>
      <c r="USH2169" s="218"/>
      <c r="USI2169" s="218"/>
      <c r="USJ2169" s="218"/>
      <c r="USK2169" s="218"/>
      <c r="USL2169" s="218"/>
      <c r="USM2169" s="218"/>
      <c r="USN2169" s="218"/>
      <c r="USO2169" s="218"/>
      <c r="USP2169" s="218"/>
      <c r="USQ2169" s="218"/>
      <c r="USR2169" s="218"/>
      <c r="USS2169" s="218"/>
      <c r="UST2169" s="218"/>
      <c r="USU2169" s="218"/>
      <c r="USV2169" s="218"/>
      <c r="USW2169" s="218"/>
      <c r="USX2169" s="218"/>
      <c r="USY2169" s="218"/>
      <c r="USZ2169" s="218"/>
      <c r="UTA2169" s="218"/>
      <c r="UTB2169" s="218"/>
      <c r="UTC2169" s="218"/>
      <c r="UTD2169" s="218"/>
      <c r="UTE2169" s="218"/>
      <c r="UTF2169" s="218"/>
      <c r="UTG2169" s="218"/>
      <c r="UTH2169" s="218"/>
      <c r="UTI2169" s="218"/>
      <c r="UTJ2169" s="218"/>
      <c r="UTK2169" s="218"/>
      <c r="UTL2169" s="218"/>
      <c r="UTM2169" s="218"/>
      <c r="UTN2169" s="218"/>
      <c r="UTO2169" s="218"/>
      <c r="UTP2169" s="218"/>
      <c r="UTQ2169" s="218"/>
      <c r="UTR2169" s="218"/>
      <c r="UTS2169" s="218"/>
      <c r="UTT2169" s="218"/>
      <c r="UTU2169" s="218"/>
      <c r="UTV2169" s="218"/>
      <c r="UTW2169" s="218"/>
      <c r="UTX2169" s="218"/>
      <c r="UTY2169" s="218"/>
      <c r="UTZ2169" s="218"/>
      <c r="UUA2169" s="218"/>
      <c r="UUB2169" s="218"/>
      <c r="UUC2169" s="218"/>
      <c r="UUD2169" s="218"/>
      <c r="UUE2169" s="218"/>
      <c r="UUF2169" s="218"/>
      <c r="UUG2169" s="218"/>
      <c r="UUH2169" s="218"/>
      <c r="UUI2169" s="218"/>
      <c r="UUJ2169" s="218"/>
      <c r="UUK2169" s="218"/>
      <c r="UUL2169" s="218"/>
      <c r="UUM2169" s="218"/>
      <c r="UUN2169" s="218"/>
      <c r="UUO2169" s="218"/>
      <c r="UUP2169" s="218"/>
      <c r="UUQ2169" s="218"/>
      <c r="UUR2169" s="218"/>
      <c r="UUS2169" s="218"/>
      <c r="UUT2169" s="218"/>
      <c r="UUU2169" s="218"/>
      <c r="UUV2169" s="218"/>
      <c r="UUW2169" s="218"/>
      <c r="UUX2169" s="218"/>
      <c r="UUY2169" s="218"/>
      <c r="UUZ2169" s="218"/>
      <c r="UVA2169" s="218"/>
      <c r="UVB2169" s="218"/>
      <c r="UVC2169" s="218"/>
      <c r="UVD2169" s="218"/>
      <c r="UVE2169" s="218"/>
      <c r="UVF2169" s="218"/>
      <c r="UVG2169" s="218"/>
      <c r="UVH2169" s="218"/>
      <c r="UVI2169" s="218"/>
      <c r="UVJ2169" s="218"/>
      <c r="UVK2169" s="218"/>
      <c r="UVL2169" s="218"/>
      <c r="UVM2169" s="218"/>
      <c r="UVN2169" s="218"/>
      <c r="UVO2169" s="218"/>
      <c r="UVP2169" s="218"/>
      <c r="UVQ2169" s="218"/>
      <c r="UVR2169" s="218"/>
      <c r="UVS2169" s="218"/>
      <c r="UVT2169" s="218"/>
      <c r="UVU2169" s="218"/>
      <c r="UVV2169" s="218"/>
      <c r="UVW2169" s="218"/>
      <c r="UVX2169" s="218"/>
      <c r="UVY2169" s="218"/>
      <c r="UVZ2169" s="218"/>
      <c r="UWA2169" s="218"/>
      <c r="UWB2169" s="218"/>
      <c r="UWC2169" s="218"/>
      <c r="UWD2169" s="218"/>
      <c r="UWE2169" s="218"/>
      <c r="UWF2169" s="218"/>
      <c r="UWG2169" s="218"/>
      <c r="UWH2169" s="218"/>
      <c r="UWI2169" s="218"/>
      <c r="UWJ2169" s="218"/>
      <c r="UWK2169" s="218"/>
      <c r="UWL2169" s="218"/>
      <c r="UWM2169" s="218"/>
      <c r="UWN2169" s="218"/>
      <c r="UWO2169" s="218"/>
      <c r="UWP2169" s="218"/>
      <c r="UWQ2169" s="218"/>
      <c r="UWR2169" s="218"/>
      <c r="UWS2169" s="218"/>
      <c r="UWT2169" s="218"/>
      <c r="UWU2169" s="218"/>
      <c r="UWV2169" s="218"/>
      <c r="UWW2169" s="218"/>
      <c r="UWX2169" s="218"/>
      <c r="UWY2169" s="218"/>
      <c r="UWZ2169" s="218"/>
      <c r="UXA2169" s="218"/>
      <c r="UXB2169" s="218"/>
      <c r="UXC2169" s="218"/>
      <c r="UXD2169" s="218"/>
      <c r="UXE2169" s="218"/>
      <c r="UXF2169" s="218"/>
      <c r="UXG2169" s="218"/>
      <c r="UXH2169" s="218"/>
      <c r="UXI2169" s="218"/>
      <c r="UXJ2169" s="218"/>
      <c r="UXK2169" s="218"/>
      <c r="UXL2169" s="218"/>
      <c r="UXM2169" s="218"/>
      <c r="UXN2169" s="218"/>
      <c r="UXO2169" s="218"/>
      <c r="UXP2169" s="218"/>
      <c r="UXQ2169" s="218"/>
      <c r="UXR2169" s="218"/>
      <c r="UXS2169" s="218"/>
      <c r="UXT2169" s="218"/>
      <c r="UXU2169" s="218"/>
      <c r="UXV2169" s="218"/>
      <c r="UXW2169" s="218"/>
      <c r="UXX2169" s="218"/>
      <c r="UXY2169" s="218"/>
      <c r="UXZ2169" s="218"/>
      <c r="UYA2169" s="218"/>
      <c r="UYB2169" s="218"/>
      <c r="UYC2169" s="218"/>
      <c r="UYD2169" s="218"/>
      <c r="UYE2169" s="218"/>
      <c r="UYF2169" s="218"/>
      <c r="UYG2169" s="218"/>
      <c r="UYH2169" s="218"/>
      <c r="UYI2169" s="218"/>
      <c r="UYJ2169" s="218"/>
      <c r="UYK2169" s="218"/>
      <c r="UYL2169" s="218"/>
      <c r="UYM2169" s="218"/>
      <c r="UYN2169" s="218"/>
      <c r="UYO2169" s="218"/>
      <c r="UYP2169" s="218"/>
      <c r="UYQ2169" s="218"/>
      <c r="UYR2169" s="218"/>
      <c r="UYS2169" s="218"/>
      <c r="UYT2169" s="218"/>
      <c r="UYU2169" s="218"/>
      <c r="UYV2169" s="218"/>
      <c r="UYW2169" s="218"/>
      <c r="UYX2169" s="218"/>
      <c r="UYY2169" s="218"/>
      <c r="UYZ2169" s="218"/>
      <c r="UZA2169" s="218"/>
      <c r="UZB2169" s="218"/>
      <c r="UZC2169" s="218"/>
      <c r="UZD2169" s="218"/>
      <c r="UZE2169" s="218"/>
      <c r="UZF2169" s="218"/>
      <c r="UZG2169" s="218"/>
      <c r="UZH2169" s="218"/>
      <c r="UZI2169" s="218"/>
      <c r="UZJ2169" s="218"/>
      <c r="UZK2169" s="218"/>
      <c r="UZL2169" s="218"/>
      <c r="UZM2169" s="218"/>
      <c r="UZN2169" s="218"/>
      <c r="UZO2169" s="218"/>
      <c r="UZP2169" s="218"/>
      <c r="UZQ2169" s="218"/>
      <c r="UZR2169" s="218"/>
      <c r="UZS2169" s="218"/>
      <c r="UZT2169" s="218"/>
      <c r="UZU2169" s="218"/>
      <c r="UZV2169" s="218"/>
      <c r="UZW2169" s="218"/>
      <c r="UZX2169" s="218"/>
      <c r="UZY2169" s="218"/>
      <c r="UZZ2169" s="218"/>
      <c r="VAA2169" s="218"/>
      <c r="VAB2169" s="218"/>
      <c r="VAC2169" s="218"/>
      <c r="VAD2169" s="218"/>
      <c r="VAE2169" s="218"/>
      <c r="VAF2169" s="218"/>
      <c r="VAG2169" s="218"/>
      <c r="VAH2169" s="218"/>
      <c r="VAI2169" s="218"/>
      <c r="VAJ2169" s="218"/>
      <c r="VAK2169" s="218"/>
      <c r="VAL2169" s="218"/>
      <c r="VAM2169" s="218"/>
      <c r="VAN2169" s="218"/>
      <c r="VAO2169" s="218"/>
      <c r="VAP2169" s="218"/>
      <c r="VAQ2169" s="218"/>
      <c r="VAR2169" s="218"/>
      <c r="VAS2169" s="218"/>
      <c r="VAT2169" s="218"/>
      <c r="VAU2169" s="218"/>
      <c r="VAV2169" s="218"/>
      <c r="VAW2169" s="218"/>
      <c r="VAX2169" s="218"/>
      <c r="VAY2169" s="218"/>
      <c r="VAZ2169" s="218"/>
      <c r="VBA2169" s="218"/>
      <c r="VBB2169" s="218"/>
      <c r="VBC2169" s="218"/>
      <c r="VBD2169" s="218"/>
      <c r="VBE2169" s="218"/>
      <c r="VBF2169" s="218"/>
      <c r="VBG2169" s="218"/>
      <c r="VBH2169" s="218"/>
      <c r="VBI2169" s="218"/>
      <c r="VBJ2169" s="218"/>
      <c r="VBK2169" s="218"/>
      <c r="VBL2169" s="218"/>
      <c r="VBM2169" s="218"/>
      <c r="VBN2169" s="218"/>
      <c r="VBO2169" s="218"/>
      <c r="VBP2169" s="218"/>
      <c r="VBQ2169" s="218"/>
      <c r="VBR2169" s="218"/>
      <c r="VBS2169" s="218"/>
      <c r="VBT2169" s="218"/>
      <c r="VBU2169" s="218"/>
      <c r="VBV2169" s="218"/>
      <c r="VBW2169" s="218"/>
      <c r="VBX2169" s="218"/>
      <c r="VBY2169" s="218"/>
      <c r="VBZ2169" s="218"/>
      <c r="VCA2169" s="218"/>
      <c r="VCB2169" s="218"/>
      <c r="VCC2169" s="218"/>
      <c r="VCD2169" s="218"/>
      <c r="VCE2169" s="218"/>
      <c r="VCF2169" s="218"/>
      <c r="VCG2169" s="218"/>
      <c r="VCH2169" s="218"/>
      <c r="VCI2169" s="218"/>
      <c r="VCJ2169" s="218"/>
      <c r="VCK2169" s="218"/>
      <c r="VCL2169" s="218"/>
      <c r="VCM2169" s="218"/>
      <c r="VCN2169" s="218"/>
      <c r="VCO2169" s="218"/>
      <c r="VCP2169" s="218"/>
      <c r="VCQ2169" s="218"/>
      <c r="VCR2169" s="218"/>
      <c r="VCS2169" s="218"/>
      <c r="VCT2169" s="218"/>
      <c r="VCU2169" s="218"/>
      <c r="VCV2169" s="218"/>
      <c r="VCW2169" s="218"/>
      <c r="VCX2169" s="218"/>
      <c r="VCY2169" s="218"/>
      <c r="VCZ2169" s="218"/>
      <c r="VDA2169" s="218"/>
      <c r="VDB2169" s="218"/>
      <c r="VDC2169" s="218"/>
      <c r="VDD2169" s="218"/>
      <c r="VDE2169" s="218"/>
      <c r="VDF2169" s="218"/>
      <c r="VDG2169" s="218"/>
      <c r="VDH2169" s="218"/>
      <c r="VDI2169" s="218"/>
      <c r="VDJ2169" s="218"/>
      <c r="VDK2169" s="218"/>
      <c r="VDL2169" s="218"/>
      <c r="VDM2169" s="218"/>
      <c r="VDN2169" s="218"/>
      <c r="VDO2169" s="218"/>
      <c r="VDP2169" s="218"/>
      <c r="VDQ2169" s="218"/>
      <c r="VDR2169" s="218"/>
      <c r="VDS2169" s="218"/>
      <c r="VDT2169" s="218"/>
      <c r="VDU2169" s="218"/>
      <c r="VDV2169" s="218"/>
      <c r="VDW2169" s="218"/>
      <c r="VDX2169" s="218"/>
      <c r="VDY2169" s="218"/>
      <c r="VDZ2169" s="218"/>
      <c r="VEA2169" s="218"/>
      <c r="VEB2169" s="218"/>
      <c r="VEC2169" s="218"/>
      <c r="VED2169" s="218"/>
      <c r="VEE2169" s="218"/>
      <c r="VEF2169" s="218"/>
      <c r="VEG2169" s="218"/>
      <c r="VEH2169" s="218"/>
      <c r="VEI2169" s="218"/>
      <c r="VEJ2169" s="218"/>
      <c r="VEK2169" s="218"/>
      <c r="VEL2169" s="218"/>
      <c r="VEM2169" s="218"/>
      <c r="VEN2169" s="218"/>
      <c r="VEO2169" s="218"/>
      <c r="VEP2169" s="218"/>
      <c r="VEQ2169" s="218"/>
      <c r="VER2169" s="218"/>
      <c r="VES2169" s="218"/>
      <c r="VET2169" s="218"/>
      <c r="VEU2169" s="218"/>
      <c r="VEV2169" s="218"/>
      <c r="VEW2169" s="218"/>
      <c r="VEX2169" s="218"/>
      <c r="VEY2169" s="218"/>
      <c r="VEZ2169" s="218"/>
      <c r="VFA2169" s="218"/>
      <c r="VFB2169" s="218"/>
      <c r="VFC2169" s="218"/>
      <c r="VFD2169" s="218"/>
      <c r="VFE2169" s="218"/>
      <c r="VFF2169" s="218"/>
      <c r="VFG2169" s="218"/>
      <c r="VFH2169" s="218"/>
      <c r="VFI2169" s="218"/>
      <c r="VFJ2169" s="218"/>
      <c r="VFK2169" s="218"/>
      <c r="VFL2169" s="218"/>
      <c r="VFM2169" s="218"/>
      <c r="VFN2169" s="218"/>
      <c r="VFO2169" s="218"/>
      <c r="VFP2169" s="218"/>
      <c r="VFQ2169" s="218"/>
      <c r="VFR2169" s="218"/>
      <c r="VFS2169" s="218"/>
      <c r="VFT2169" s="218"/>
      <c r="VFU2169" s="218"/>
      <c r="VFV2169" s="218"/>
      <c r="VFW2169" s="218"/>
      <c r="VFX2169" s="218"/>
      <c r="VFY2169" s="218"/>
      <c r="VFZ2169" s="218"/>
      <c r="VGA2169" s="218"/>
      <c r="VGB2169" s="218"/>
      <c r="VGC2169" s="218"/>
      <c r="VGD2169" s="218"/>
      <c r="VGE2169" s="218"/>
      <c r="VGF2169" s="218"/>
      <c r="VGG2169" s="218"/>
      <c r="VGH2169" s="218"/>
      <c r="VGI2169" s="218"/>
      <c r="VGJ2169" s="218"/>
      <c r="VGK2169" s="218"/>
      <c r="VGL2169" s="218"/>
      <c r="VGM2169" s="218"/>
      <c r="VGN2169" s="218"/>
      <c r="VGO2169" s="218"/>
      <c r="VGP2169" s="218"/>
      <c r="VGQ2169" s="218"/>
      <c r="VGR2169" s="218"/>
      <c r="VGS2169" s="218"/>
      <c r="VGT2169" s="218"/>
      <c r="VGU2169" s="218"/>
      <c r="VGV2169" s="218"/>
      <c r="VGW2169" s="218"/>
      <c r="VGX2169" s="218"/>
      <c r="VGY2169" s="218"/>
      <c r="VGZ2169" s="218"/>
      <c r="VHA2169" s="218"/>
      <c r="VHB2169" s="218"/>
      <c r="VHC2169" s="218"/>
      <c r="VHD2169" s="218"/>
      <c r="VHE2169" s="218"/>
      <c r="VHF2169" s="218"/>
      <c r="VHG2169" s="218"/>
      <c r="VHH2169" s="218"/>
      <c r="VHI2169" s="218"/>
      <c r="VHJ2169" s="218"/>
      <c r="VHK2169" s="218"/>
      <c r="VHL2169" s="218"/>
      <c r="VHM2169" s="218"/>
      <c r="VHN2169" s="218"/>
      <c r="VHO2169" s="218"/>
      <c r="VHP2169" s="218"/>
      <c r="VHQ2169" s="218"/>
      <c r="VHR2169" s="218"/>
      <c r="VHS2169" s="218"/>
      <c r="VHT2169" s="218"/>
      <c r="VHU2169" s="218"/>
      <c r="VHV2169" s="218"/>
      <c r="VHW2169" s="218"/>
      <c r="VHX2169" s="218"/>
      <c r="VHY2169" s="218"/>
      <c r="VHZ2169" s="218"/>
      <c r="VIA2169" s="218"/>
      <c r="VIB2169" s="218"/>
      <c r="VIC2169" s="218"/>
      <c r="VID2169" s="218"/>
      <c r="VIE2169" s="218"/>
      <c r="VIF2169" s="218"/>
      <c r="VIG2169" s="218"/>
      <c r="VIH2169" s="218"/>
      <c r="VII2169" s="218"/>
      <c r="VIJ2169" s="218"/>
      <c r="VIK2169" s="218"/>
      <c r="VIL2169" s="218"/>
      <c r="VIM2169" s="218"/>
      <c r="VIN2169" s="218"/>
      <c r="VIO2169" s="218"/>
      <c r="VIP2169" s="218"/>
      <c r="VIQ2169" s="218"/>
      <c r="VIR2169" s="218"/>
      <c r="VIS2169" s="218"/>
      <c r="VIT2169" s="218"/>
      <c r="VIU2169" s="218"/>
      <c r="VIV2169" s="218"/>
      <c r="VIW2169" s="218"/>
      <c r="VIX2169" s="218"/>
      <c r="VIY2169" s="218"/>
      <c r="VIZ2169" s="218"/>
      <c r="VJA2169" s="218"/>
      <c r="VJB2169" s="218"/>
      <c r="VJC2169" s="218"/>
      <c r="VJD2169" s="218"/>
      <c r="VJE2169" s="218"/>
      <c r="VJF2169" s="218"/>
      <c r="VJG2169" s="218"/>
      <c r="VJH2169" s="218"/>
      <c r="VJI2169" s="218"/>
      <c r="VJJ2169" s="218"/>
      <c r="VJK2169" s="218"/>
      <c r="VJL2169" s="218"/>
      <c r="VJM2169" s="218"/>
      <c r="VJN2169" s="218"/>
      <c r="VJO2169" s="218"/>
      <c r="VJP2169" s="218"/>
      <c r="VJQ2169" s="218"/>
      <c r="VJR2169" s="218"/>
      <c r="VJS2169" s="218"/>
      <c r="VJT2169" s="218"/>
      <c r="VJU2169" s="218"/>
      <c r="VJV2169" s="218"/>
      <c r="VJW2169" s="218"/>
      <c r="VJX2169" s="218"/>
      <c r="VJY2169" s="218"/>
      <c r="VJZ2169" s="218"/>
      <c r="VKA2169" s="218"/>
      <c r="VKB2169" s="218"/>
      <c r="VKC2169" s="218"/>
      <c r="VKD2169" s="218"/>
      <c r="VKE2169" s="218"/>
      <c r="VKF2169" s="218"/>
      <c r="VKG2169" s="218"/>
      <c r="VKH2169" s="218"/>
      <c r="VKI2169" s="218"/>
      <c r="VKJ2169" s="218"/>
      <c r="VKK2169" s="218"/>
      <c r="VKL2169" s="218"/>
      <c r="VKM2169" s="218"/>
      <c r="VKN2169" s="218"/>
      <c r="VKO2169" s="218"/>
      <c r="VKP2169" s="218"/>
      <c r="VKQ2169" s="218"/>
      <c r="VKR2169" s="218"/>
      <c r="VKS2169" s="218"/>
      <c r="VKT2169" s="218"/>
      <c r="VKU2169" s="218"/>
      <c r="VKV2169" s="218"/>
      <c r="VKW2169" s="218"/>
      <c r="VKX2169" s="218"/>
      <c r="VKY2169" s="218"/>
      <c r="VKZ2169" s="218"/>
      <c r="VLA2169" s="218"/>
      <c r="VLB2169" s="218"/>
      <c r="VLC2169" s="218"/>
      <c r="VLD2169" s="218"/>
      <c r="VLE2169" s="218"/>
      <c r="VLF2169" s="218"/>
      <c r="VLG2169" s="218"/>
      <c r="VLH2169" s="218"/>
      <c r="VLI2169" s="218"/>
      <c r="VLJ2169" s="218"/>
      <c r="VLK2169" s="218"/>
      <c r="VLL2169" s="218"/>
      <c r="VLM2169" s="218"/>
      <c r="VLN2169" s="218"/>
      <c r="VLO2169" s="218"/>
      <c r="VLP2169" s="218"/>
      <c r="VLQ2169" s="218"/>
      <c r="VLR2169" s="218"/>
      <c r="VLS2169" s="218"/>
      <c r="VLT2169" s="218"/>
      <c r="VLU2169" s="218"/>
      <c r="VLV2169" s="218"/>
      <c r="VLW2169" s="218"/>
      <c r="VLX2169" s="218"/>
      <c r="VLY2169" s="218"/>
      <c r="VLZ2169" s="218"/>
      <c r="VMA2169" s="218"/>
      <c r="VMB2169" s="218"/>
      <c r="VMC2169" s="218"/>
      <c r="VMD2169" s="218"/>
      <c r="VME2169" s="218"/>
      <c r="VMF2169" s="218"/>
      <c r="VMG2169" s="218"/>
      <c r="VMH2169" s="218"/>
      <c r="VMI2169" s="218"/>
      <c r="VMJ2169" s="218"/>
      <c r="VMK2169" s="218"/>
      <c r="VML2169" s="218"/>
      <c r="VMM2169" s="218"/>
      <c r="VMN2169" s="218"/>
      <c r="VMO2169" s="218"/>
      <c r="VMP2169" s="218"/>
      <c r="VMQ2169" s="218"/>
      <c r="VMR2169" s="218"/>
      <c r="VMS2169" s="218"/>
      <c r="VMT2169" s="218"/>
      <c r="VMU2169" s="218"/>
      <c r="VMV2169" s="218"/>
      <c r="VMW2169" s="218"/>
      <c r="VMX2169" s="218"/>
      <c r="VMY2169" s="218"/>
      <c r="VMZ2169" s="218"/>
      <c r="VNA2169" s="218"/>
      <c r="VNB2169" s="218"/>
      <c r="VNC2169" s="218"/>
      <c r="VND2169" s="218"/>
      <c r="VNE2169" s="218"/>
      <c r="VNF2169" s="218"/>
      <c r="VNG2169" s="218"/>
      <c r="VNH2169" s="218"/>
      <c r="VNI2169" s="218"/>
      <c r="VNJ2169" s="218"/>
      <c r="VNK2169" s="218"/>
      <c r="VNL2169" s="218"/>
      <c r="VNM2169" s="218"/>
      <c r="VNN2169" s="218"/>
      <c r="VNO2169" s="218"/>
      <c r="VNP2169" s="218"/>
      <c r="VNQ2169" s="218"/>
      <c r="VNR2169" s="218"/>
      <c r="VNS2169" s="218"/>
      <c r="VNT2169" s="218"/>
      <c r="VNU2169" s="218"/>
      <c r="VNV2169" s="218"/>
      <c r="VNW2169" s="218"/>
      <c r="VNX2169" s="218"/>
      <c r="VNY2169" s="218"/>
      <c r="VNZ2169" s="218"/>
      <c r="VOA2169" s="218"/>
      <c r="VOB2169" s="218"/>
      <c r="VOC2169" s="218"/>
      <c r="VOD2169" s="218"/>
      <c r="VOE2169" s="218"/>
      <c r="VOF2169" s="218"/>
      <c r="VOG2169" s="218"/>
      <c r="VOH2169" s="218"/>
      <c r="VOI2169" s="218"/>
      <c r="VOJ2169" s="218"/>
      <c r="VOK2169" s="218"/>
      <c r="VOL2169" s="218"/>
      <c r="VOM2169" s="218"/>
      <c r="VON2169" s="218"/>
      <c r="VOO2169" s="218"/>
      <c r="VOP2169" s="218"/>
      <c r="VOQ2169" s="218"/>
      <c r="VOR2169" s="218"/>
      <c r="VOS2169" s="218"/>
      <c r="VOT2169" s="218"/>
      <c r="VOU2169" s="218"/>
      <c r="VOV2169" s="218"/>
      <c r="VOW2169" s="218"/>
      <c r="VOX2169" s="218"/>
      <c r="VOY2169" s="218"/>
      <c r="VOZ2169" s="218"/>
      <c r="VPA2169" s="218"/>
      <c r="VPB2169" s="218"/>
      <c r="VPC2169" s="218"/>
      <c r="VPD2169" s="218"/>
      <c r="VPE2169" s="218"/>
      <c r="VPF2169" s="218"/>
      <c r="VPG2169" s="218"/>
      <c r="VPH2169" s="218"/>
      <c r="VPI2169" s="218"/>
      <c r="VPJ2169" s="218"/>
      <c r="VPK2169" s="218"/>
      <c r="VPL2169" s="218"/>
      <c r="VPM2169" s="218"/>
      <c r="VPN2169" s="218"/>
      <c r="VPO2169" s="218"/>
      <c r="VPP2169" s="218"/>
      <c r="VPQ2169" s="218"/>
      <c r="VPR2169" s="218"/>
      <c r="VPS2169" s="218"/>
      <c r="VPT2169" s="218"/>
      <c r="VPU2169" s="218"/>
      <c r="VPV2169" s="218"/>
      <c r="VPW2169" s="218"/>
      <c r="VPX2169" s="218"/>
      <c r="VPY2169" s="218"/>
      <c r="VPZ2169" s="218"/>
      <c r="VQA2169" s="218"/>
      <c r="VQB2169" s="218"/>
      <c r="VQC2169" s="218"/>
      <c r="VQD2169" s="218"/>
      <c r="VQE2169" s="218"/>
      <c r="VQF2169" s="218"/>
      <c r="VQG2169" s="218"/>
      <c r="VQH2169" s="218"/>
      <c r="VQI2169" s="218"/>
      <c r="VQJ2169" s="218"/>
      <c r="VQK2169" s="218"/>
      <c r="VQL2169" s="218"/>
      <c r="VQM2169" s="218"/>
      <c r="VQN2169" s="218"/>
      <c r="VQO2169" s="218"/>
      <c r="VQP2169" s="218"/>
      <c r="VQQ2169" s="218"/>
      <c r="VQR2169" s="218"/>
      <c r="VQS2169" s="218"/>
      <c r="VQT2169" s="218"/>
      <c r="VQU2169" s="218"/>
      <c r="VQV2169" s="218"/>
      <c r="VQW2169" s="218"/>
      <c r="VQX2169" s="218"/>
      <c r="VQY2169" s="218"/>
      <c r="VQZ2169" s="218"/>
      <c r="VRA2169" s="218"/>
      <c r="VRB2169" s="218"/>
      <c r="VRC2169" s="218"/>
      <c r="VRD2169" s="218"/>
      <c r="VRE2169" s="218"/>
      <c r="VRF2169" s="218"/>
      <c r="VRG2169" s="218"/>
      <c r="VRH2169" s="218"/>
      <c r="VRI2169" s="218"/>
      <c r="VRJ2169" s="218"/>
      <c r="VRK2169" s="218"/>
      <c r="VRL2169" s="218"/>
      <c r="VRM2169" s="218"/>
      <c r="VRN2169" s="218"/>
      <c r="VRO2169" s="218"/>
      <c r="VRP2169" s="218"/>
      <c r="VRQ2169" s="218"/>
      <c r="VRR2169" s="218"/>
      <c r="VRS2169" s="218"/>
      <c r="VRT2169" s="218"/>
      <c r="VRU2169" s="218"/>
      <c r="VRV2169" s="218"/>
      <c r="VRW2169" s="218"/>
      <c r="VRX2169" s="218"/>
      <c r="VRY2169" s="218"/>
      <c r="VRZ2169" s="218"/>
      <c r="VSA2169" s="218"/>
      <c r="VSB2169" s="218"/>
      <c r="VSC2169" s="218"/>
      <c r="VSD2169" s="218"/>
      <c r="VSE2169" s="218"/>
      <c r="VSF2169" s="218"/>
      <c r="VSG2169" s="218"/>
      <c r="VSH2169" s="218"/>
      <c r="VSI2169" s="218"/>
      <c r="VSJ2169" s="218"/>
      <c r="VSK2169" s="218"/>
      <c r="VSL2169" s="218"/>
      <c r="VSM2169" s="218"/>
      <c r="VSN2169" s="218"/>
      <c r="VSO2169" s="218"/>
      <c r="VSP2169" s="218"/>
      <c r="VSQ2169" s="218"/>
      <c r="VSR2169" s="218"/>
      <c r="VSS2169" s="218"/>
      <c r="VST2169" s="218"/>
      <c r="VSU2169" s="218"/>
      <c r="VSV2169" s="218"/>
      <c r="VSW2169" s="218"/>
      <c r="VSX2169" s="218"/>
      <c r="VSY2169" s="218"/>
      <c r="VSZ2169" s="218"/>
      <c r="VTA2169" s="218"/>
      <c r="VTB2169" s="218"/>
      <c r="VTC2169" s="218"/>
      <c r="VTD2169" s="218"/>
      <c r="VTE2169" s="218"/>
      <c r="VTF2169" s="218"/>
      <c r="VTG2169" s="218"/>
      <c r="VTH2169" s="218"/>
      <c r="VTI2169" s="218"/>
      <c r="VTJ2169" s="218"/>
      <c r="VTK2169" s="218"/>
      <c r="VTL2169" s="218"/>
      <c r="VTM2169" s="218"/>
      <c r="VTN2169" s="218"/>
      <c r="VTO2169" s="218"/>
      <c r="VTP2169" s="218"/>
      <c r="VTQ2169" s="218"/>
      <c r="VTR2169" s="218"/>
      <c r="VTS2169" s="218"/>
      <c r="VTT2169" s="218"/>
      <c r="VTU2169" s="218"/>
      <c r="VTV2169" s="218"/>
      <c r="VTW2169" s="218"/>
      <c r="VTX2169" s="218"/>
      <c r="VTY2169" s="218"/>
      <c r="VTZ2169" s="218"/>
      <c r="VUA2169" s="218"/>
      <c r="VUB2169" s="218"/>
      <c r="VUC2169" s="218"/>
      <c r="VUD2169" s="218"/>
      <c r="VUE2169" s="218"/>
      <c r="VUF2169" s="218"/>
      <c r="VUG2169" s="218"/>
      <c r="VUH2169" s="218"/>
      <c r="VUI2169" s="218"/>
      <c r="VUJ2169" s="218"/>
      <c r="VUK2169" s="218"/>
      <c r="VUL2169" s="218"/>
      <c r="VUM2169" s="218"/>
      <c r="VUN2169" s="218"/>
      <c r="VUO2169" s="218"/>
      <c r="VUP2169" s="218"/>
      <c r="VUQ2169" s="218"/>
      <c r="VUR2169" s="218"/>
      <c r="VUS2169" s="218"/>
      <c r="VUT2169" s="218"/>
      <c r="VUU2169" s="218"/>
      <c r="VUV2169" s="218"/>
      <c r="VUW2169" s="218"/>
      <c r="VUX2169" s="218"/>
      <c r="VUY2169" s="218"/>
      <c r="VUZ2169" s="218"/>
      <c r="VVA2169" s="218"/>
      <c r="VVB2169" s="218"/>
      <c r="VVC2169" s="218"/>
      <c r="VVD2169" s="218"/>
      <c r="VVE2169" s="218"/>
      <c r="VVF2169" s="218"/>
      <c r="VVG2169" s="218"/>
      <c r="VVH2169" s="218"/>
      <c r="VVI2169" s="218"/>
      <c r="VVJ2169" s="218"/>
      <c r="VVK2169" s="218"/>
      <c r="VVL2169" s="218"/>
      <c r="VVM2169" s="218"/>
      <c r="VVN2169" s="218"/>
      <c r="VVO2169" s="218"/>
      <c r="VVP2169" s="218"/>
      <c r="VVQ2169" s="218"/>
      <c r="VVR2169" s="218"/>
      <c r="VVS2169" s="218"/>
      <c r="VVT2169" s="218"/>
      <c r="VVU2169" s="218"/>
      <c r="VVV2169" s="218"/>
      <c r="VVW2169" s="218"/>
      <c r="VVX2169" s="218"/>
      <c r="VVY2169" s="218"/>
      <c r="VVZ2169" s="218"/>
      <c r="VWA2169" s="218"/>
      <c r="VWB2169" s="218"/>
      <c r="VWC2169" s="218"/>
      <c r="VWD2169" s="218"/>
      <c r="VWE2169" s="218"/>
      <c r="VWF2169" s="218"/>
      <c r="VWG2169" s="218"/>
      <c r="VWH2169" s="218"/>
      <c r="VWI2169" s="218"/>
      <c r="VWJ2169" s="218"/>
      <c r="VWK2169" s="218"/>
      <c r="VWL2169" s="218"/>
      <c r="VWM2169" s="218"/>
      <c r="VWN2169" s="218"/>
      <c r="VWO2169" s="218"/>
      <c r="VWP2169" s="218"/>
      <c r="VWQ2169" s="218"/>
      <c r="VWR2169" s="218"/>
      <c r="VWS2169" s="218"/>
      <c r="VWT2169" s="218"/>
      <c r="VWU2169" s="218"/>
      <c r="VWV2169" s="218"/>
      <c r="VWW2169" s="218"/>
      <c r="VWX2169" s="218"/>
      <c r="VWY2169" s="218"/>
      <c r="VWZ2169" s="218"/>
      <c r="VXA2169" s="218"/>
      <c r="VXB2169" s="218"/>
      <c r="VXC2169" s="218"/>
      <c r="VXD2169" s="218"/>
      <c r="VXE2169" s="218"/>
      <c r="VXF2169" s="218"/>
      <c r="VXG2169" s="218"/>
      <c r="VXH2169" s="218"/>
      <c r="VXI2169" s="218"/>
      <c r="VXJ2169" s="218"/>
      <c r="VXK2169" s="218"/>
      <c r="VXL2169" s="218"/>
      <c r="VXM2169" s="218"/>
      <c r="VXN2169" s="218"/>
      <c r="VXO2169" s="218"/>
      <c r="VXP2169" s="218"/>
      <c r="VXQ2169" s="218"/>
      <c r="VXR2169" s="218"/>
      <c r="VXS2169" s="218"/>
      <c r="VXT2169" s="218"/>
      <c r="VXU2169" s="218"/>
      <c r="VXV2169" s="218"/>
      <c r="VXW2169" s="218"/>
      <c r="VXX2169" s="218"/>
      <c r="VXY2169" s="218"/>
      <c r="VXZ2169" s="218"/>
      <c r="VYA2169" s="218"/>
      <c r="VYB2169" s="218"/>
      <c r="VYC2169" s="218"/>
      <c r="VYD2169" s="218"/>
      <c r="VYE2169" s="218"/>
      <c r="VYF2169" s="218"/>
      <c r="VYG2169" s="218"/>
      <c r="VYH2169" s="218"/>
      <c r="VYI2169" s="218"/>
      <c r="VYJ2169" s="218"/>
      <c r="VYK2169" s="218"/>
      <c r="VYL2169" s="218"/>
      <c r="VYM2169" s="218"/>
      <c r="VYN2169" s="218"/>
      <c r="VYO2169" s="218"/>
      <c r="VYP2169" s="218"/>
      <c r="VYQ2169" s="218"/>
      <c r="VYR2169" s="218"/>
      <c r="VYS2169" s="218"/>
      <c r="VYT2169" s="218"/>
      <c r="VYU2169" s="218"/>
      <c r="VYV2169" s="218"/>
      <c r="VYW2169" s="218"/>
      <c r="VYX2169" s="218"/>
      <c r="VYY2169" s="218"/>
      <c r="VYZ2169" s="218"/>
      <c r="VZA2169" s="218"/>
      <c r="VZB2169" s="218"/>
      <c r="VZC2169" s="218"/>
      <c r="VZD2169" s="218"/>
      <c r="VZE2169" s="218"/>
      <c r="VZF2169" s="218"/>
      <c r="VZG2169" s="218"/>
      <c r="VZH2169" s="218"/>
      <c r="VZI2169" s="218"/>
      <c r="VZJ2169" s="218"/>
      <c r="VZK2169" s="218"/>
      <c r="VZL2169" s="218"/>
      <c r="VZM2169" s="218"/>
      <c r="VZN2169" s="218"/>
      <c r="VZO2169" s="218"/>
      <c r="VZP2169" s="218"/>
      <c r="VZQ2169" s="218"/>
      <c r="VZR2169" s="218"/>
      <c r="VZS2169" s="218"/>
      <c r="VZT2169" s="218"/>
      <c r="VZU2169" s="218"/>
      <c r="VZV2169" s="218"/>
      <c r="VZW2169" s="218"/>
      <c r="VZX2169" s="218"/>
      <c r="VZY2169" s="218"/>
      <c r="VZZ2169" s="218"/>
      <c r="WAA2169" s="218"/>
      <c r="WAB2169" s="218"/>
      <c r="WAC2169" s="218"/>
      <c r="WAD2169" s="218"/>
      <c r="WAE2169" s="218"/>
      <c r="WAF2169" s="218"/>
      <c r="WAG2169" s="218"/>
      <c r="WAH2169" s="218"/>
      <c r="WAI2169" s="218"/>
      <c r="WAJ2169" s="218"/>
      <c r="WAK2169" s="218"/>
      <c r="WAL2169" s="218"/>
      <c r="WAM2169" s="218"/>
      <c r="WAN2169" s="218"/>
      <c r="WAO2169" s="218"/>
      <c r="WAP2169" s="218"/>
      <c r="WAQ2169" s="218"/>
      <c r="WAR2169" s="218"/>
      <c r="WAS2169" s="218"/>
      <c r="WAT2169" s="218"/>
      <c r="WAU2169" s="218"/>
      <c r="WAV2169" s="218"/>
      <c r="WAW2169" s="218"/>
      <c r="WAX2169" s="218"/>
      <c r="WAY2169" s="218"/>
      <c r="WAZ2169" s="218"/>
      <c r="WBA2169" s="218"/>
      <c r="WBB2169" s="218"/>
      <c r="WBC2169" s="218"/>
      <c r="WBD2169" s="218"/>
      <c r="WBE2169" s="218"/>
      <c r="WBF2169" s="218"/>
      <c r="WBG2169" s="218"/>
      <c r="WBH2169" s="218"/>
      <c r="WBI2169" s="218"/>
      <c r="WBJ2169" s="218"/>
      <c r="WBK2169" s="218"/>
      <c r="WBL2169" s="218"/>
      <c r="WBM2169" s="218"/>
      <c r="WBN2169" s="218"/>
      <c r="WBO2169" s="218"/>
      <c r="WBP2169" s="218"/>
      <c r="WBQ2169" s="218"/>
      <c r="WBR2169" s="218"/>
      <c r="WBS2169" s="218"/>
      <c r="WBT2169" s="218"/>
      <c r="WBU2169" s="218"/>
      <c r="WBV2169" s="218"/>
      <c r="WBW2169" s="218"/>
      <c r="WBX2169" s="218"/>
      <c r="WBY2169" s="218"/>
      <c r="WBZ2169" s="218"/>
      <c r="WCA2169" s="218"/>
      <c r="WCB2169" s="218"/>
      <c r="WCC2169" s="218"/>
      <c r="WCD2169" s="218"/>
      <c r="WCE2169" s="218"/>
      <c r="WCF2169" s="218"/>
      <c r="WCG2169" s="218"/>
      <c r="WCH2169" s="218"/>
      <c r="WCI2169" s="218"/>
      <c r="WCJ2169" s="218"/>
      <c r="WCK2169" s="218"/>
      <c r="WCL2169" s="218"/>
      <c r="WCM2169" s="218"/>
      <c r="WCN2169" s="218"/>
      <c r="WCO2169" s="218"/>
      <c r="WCP2169" s="218"/>
      <c r="WCQ2169" s="218"/>
      <c r="WCR2169" s="218"/>
      <c r="WCS2169" s="218"/>
      <c r="WCT2169" s="218"/>
      <c r="WCU2169" s="218"/>
      <c r="WCV2169" s="218"/>
      <c r="WCW2169" s="218"/>
      <c r="WCX2169" s="218"/>
      <c r="WCY2169" s="218"/>
      <c r="WCZ2169" s="218"/>
      <c r="WDA2169" s="218"/>
      <c r="WDB2169" s="218"/>
      <c r="WDC2169" s="218"/>
      <c r="WDD2169" s="218"/>
      <c r="WDE2169" s="218"/>
      <c r="WDF2169" s="218"/>
      <c r="WDG2169" s="218"/>
      <c r="WDH2169" s="218"/>
      <c r="WDI2169" s="218"/>
      <c r="WDJ2169" s="218"/>
      <c r="WDK2169" s="218"/>
      <c r="WDL2169" s="218"/>
      <c r="WDM2169" s="218"/>
      <c r="WDN2169" s="218"/>
      <c r="WDO2169" s="218"/>
      <c r="WDP2169" s="218"/>
      <c r="WDQ2169" s="218"/>
      <c r="WDR2169" s="218"/>
      <c r="WDS2169" s="218"/>
      <c r="WDT2169" s="218"/>
      <c r="WDU2169" s="218"/>
      <c r="WDV2169" s="218"/>
      <c r="WDW2169" s="218"/>
      <c r="WDX2169" s="218"/>
      <c r="WDY2169" s="218"/>
      <c r="WDZ2169" s="218"/>
      <c r="WEA2169" s="218"/>
      <c r="WEB2169" s="218"/>
      <c r="WEC2169" s="218"/>
      <c r="WED2169" s="218"/>
      <c r="WEE2169" s="218"/>
      <c r="WEF2169" s="218"/>
      <c r="WEG2169" s="218"/>
      <c r="WEH2169" s="218"/>
      <c r="WEI2169" s="218"/>
      <c r="WEJ2169" s="218"/>
      <c r="WEK2169" s="218"/>
      <c r="WEL2169" s="218"/>
      <c r="WEM2169" s="218"/>
      <c r="WEN2169" s="218"/>
      <c r="WEO2169" s="218"/>
      <c r="WEP2169" s="218"/>
      <c r="WEQ2169" s="218"/>
      <c r="WER2169" s="218"/>
      <c r="WES2169" s="218"/>
      <c r="WET2169" s="218"/>
      <c r="WEU2169" s="218"/>
      <c r="WEV2169" s="218"/>
      <c r="WEW2169" s="218"/>
      <c r="WEX2169" s="218"/>
      <c r="WEY2169" s="218"/>
      <c r="WEZ2169" s="218"/>
      <c r="WFA2169" s="218"/>
      <c r="WFB2169" s="218"/>
      <c r="WFC2169" s="218"/>
      <c r="WFD2169" s="218"/>
      <c r="WFE2169" s="218"/>
      <c r="WFF2169" s="218"/>
      <c r="WFG2169" s="218"/>
      <c r="WFH2169" s="218"/>
      <c r="WFI2169" s="218"/>
      <c r="WFJ2169" s="218"/>
      <c r="WFK2169" s="218"/>
      <c r="WFL2169" s="218"/>
      <c r="WFM2169" s="218"/>
      <c r="WFN2169" s="218"/>
      <c r="WFO2169" s="218"/>
      <c r="WFP2169" s="218"/>
      <c r="WFQ2169" s="218"/>
      <c r="WFR2169" s="218"/>
      <c r="WFS2169" s="218"/>
      <c r="WFT2169" s="218"/>
      <c r="WFU2169" s="218"/>
      <c r="WFV2169" s="218"/>
      <c r="WFW2169" s="218"/>
      <c r="WFX2169" s="218"/>
      <c r="WFY2169" s="218"/>
      <c r="WFZ2169" s="218"/>
      <c r="WGA2169" s="218"/>
      <c r="WGB2169" s="218"/>
      <c r="WGC2169" s="218"/>
      <c r="WGD2169" s="218"/>
      <c r="WGE2169" s="218"/>
      <c r="WGF2169" s="218"/>
      <c r="WGG2169" s="218"/>
      <c r="WGH2169" s="218"/>
      <c r="WGI2169" s="218"/>
      <c r="WGJ2169" s="218"/>
      <c r="WGK2169" s="218"/>
      <c r="WGL2169" s="218"/>
      <c r="WGM2169" s="218"/>
      <c r="WGN2169" s="218"/>
      <c r="WGO2169" s="218"/>
      <c r="WGP2169" s="218"/>
      <c r="WGQ2169" s="218"/>
      <c r="WGR2169" s="218"/>
      <c r="WGS2169" s="218"/>
      <c r="WGT2169" s="218"/>
      <c r="WGU2169" s="218"/>
      <c r="WGV2169" s="218"/>
      <c r="WGW2169" s="218"/>
      <c r="WGX2169" s="218"/>
      <c r="WGY2169" s="218"/>
      <c r="WGZ2169" s="218"/>
      <c r="WHA2169" s="218"/>
      <c r="WHB2169" s="218"/>
      <c r="WHC2169" s="218"/>
      <c r="WHD2169" s="218"/>
      <c r="WHE2169" s="218"/>
      <c r="WHF2169" s="218"/>
      <c r="WHG2169" s="218"/>
      <c r="WHH2169" s="218"/>
      <c r="WHI2169" s="218"/>
      <c r="WHJ2169" s="218"/>
      <c r="WHK2169" s="218"/>
      <c r="WHL2169" s="218"/>
      <c r="WHM2169" s="218"/>
      <c r="WHN2169" s="218"/>
      <c r="WHO2169" s="218"/>
      <c r="WHP2169" s="218"/>
      <c r="WHQ2169" s="218"/>
      <c r="WHR2169" s="218"/>
      <c r="WHS2169" s="218"/>
      <c r="WHT2169" s="218"/>
      <c r="WHU2169" s="218"/>
      <c r="WHV2169" s="218"/>
      <c r="WHW2169" s="218"/>
      <c r="WHX2169" s="218"/>
      <c r="WHY2169" s="218"/>
      <c r="WHZ2169" s="218"/>
      <c r="WIA2169" s="218"/>
      <c r="WIB2169" s="218"/>
      <c r="WIC2169" s="218"/>
      <c r="WID2169" s="218"/>
      <c r="WIE2169" s="218"/>
      <c r="WIF2169" s="218"/>
      <c r="WIG2169" s="218"/>
      <c r="WIH2169" s="218"/>
      <c r="WII2169" s="218"/>
      <c r="WIJ2169" s="218"/>
      <c r="WIK2169" s="218"/>
      <c r="WIL2169" s="218"/>
      <c r="WIM2169" s="218"/>
      <c r="WIN2169" s="218"/>
      <c r="WIO2169" s="218"/>
      <c r="WIP2169" s="218"/>
      <c r="WIQ2169" s="218"/>
      <c r="WIR2169" s="218"/>
      <c r="WIS2169" s="218"/>
      <c r="WIT2169" s="218"/>
      <c r="WIU2169" s="218"/>
      <c r="WIV2169" s="218"/>
      <c r="WIW2169" s="218"/>
      <c r="WIX2169" s="218"/>
      <c r="WIY2169" s="218"/>
      <c r="WIZ2169" s="218"/>
      <c r="WJA2169" s="218"/>
      <c r="WJB2169" s="218"/>
      <c r="WJC2169" s="218"/>
      <c r="WJD2169" s="218"/>
      <c r="WJE2169" s="218"/>
      <c r="WJF2169" s="218"/>
      <c r="WJG2169" s="218"/>
      <c r="WJH2169" s="218"/>
      <c r="WJI2169" s="218"/>
      <c r="WJJ2169" s="218"/>
      <c r="WJK2169" s="218"/>
      <c r="WJL2169" s="218"/>
      <c r="WJM2169" s="218"/>
      <c r="WJN2169" s="218"/>
      <c r="WJO2169" s="218"/>
      <c r="WJP2169" s="218"/>
      <c r="WJQ2169" s="218"/>
      <c r="WJR2169" s="218"/>
      <c r="WJS2169" s="218"/>
      <c r="WJT2169" s="218"/>
      <c r="WJU2169" s="218"/>
      <c r="WJV2169" s="218"/>
      <c r="WJW2169" s="218"/>
      <c r="WJX2169" s="218"/>
      <c r="WJY2169" s="218"/>
      <c r="WJZ2169" s="218"/>
      <c r="WKA2169" s="218"/>
      <c r="WKB2169" s="218"/>
      <c r="WKC2169" s="218"/>
      <c r="WKD2169" s="218"/>
      <c r="WKE2169" s="218"/>
      <c r="WKF2169" s="218"/>
      <c r="WKG2169" s="218"/>
      <c r="WKH2169" s="218"/>
      <c r="WKI2169" s="218"/>
      <c r="WKJ2169" s="218"/>
      <c r="WKK2169" s="218"/>
      <c r="WKL2169" s="218"/>
      <c r="WKM2169" s="218"/>
      <c r="WKN2169" s="218"/>
      <c r="WKO2169" s="218"/>
      <c r="WKP2169" s="218"/>
      <c r="WKQ2169" s="218"/>
      <c r="WKR2169" s="218"/>
      <c r="WKS2169" s="218"/>
      <c r="WKT2169" s="218"/>
      <c r="WKU2169" s="218"/>
      <c r="WKV2169" s="218"/>
      <c r="WKW2169" s="218"/>
      <c r="WKX2169" s="218"/>
      <c r="WKY2169" s="218"/>
      <c r="WKZ2169" s="218"/>
      <c r="WLA2169" s="218"/>
      <c r="WLB2169" s="218"/>
      <c r="WLC2169" s="218"/>
      <c r="WLD2169" s="218"/>
      <c r="WLE2169" s="218"/>
      <c r="WLF2169" s="218"/>
      <c r="WLG2169" s="218"/>
      <c r="WLH2169" s="218"/>
      <c r="WLI2169" s="218"/>
      <c r="WLJ2169" s="218"/>
      <c r="WLK2169" s="218"/>
      <c r="WLL2169" s="218"/>
      <c r="WLM2169" s="218"/>
      <c r="WLN2169" s="218"/>
      <c r="WLO2169" s="218"/>
      <c r="WLP2169" s="218"/>
      <c r="WLQ2169" s="218"/>
      <c r="WLR2169" s="218"/>
      <c r="WLS2169" s="218"/>
      <c r="WLT2169" s="218"/>
      <c r="WLU2169" s="218"/>
      <c r="WLV2169" s="218"/>
      <c r="WLW2169" s="218"/>
      <c r="WLX2169" s="218"/>
      <c r="WLY2169" s="218"/>
      <c r="WLZ2169" s="218"/>
      <c r="WMA2169" s="218"/>
      <c r="WMB2169" s="218"/>
      <c r="WMC2169" s="218"/>
      <c r="WMD2169" s="218"/>
      <c r="WME2169" s="218"/>
      <c r="WMF2169" s="218"/>
      <c r="WMG2169" s="218"/>
      <c r="WMH2169" s="218"/>
      <c r="WMI2169" s="218"/>
      <c r="WMJ2169" s="218"/>
      <c r="WMK2169" s="218"/>
      <c r="WML2169" s="218"/>
      <c r="WMM2169" s="218"/>
      <c r="WMN2169" s="218"/>
      <c r="WMO2169" s="218"/>
      <c r="WMP2169" s="218"/>
      <c r="WMQ2169" s="218"/>
      <c r="WMR2169" s="218"/>
      <c r="WMS2169" s="218"/>
      <c r="WMT2169" s="218"/>
      <c r="WMU2169" s="218"/>
      <c r="WMV2169" s="218"/>
      <c r="WMW2169" s="218"/>
      <c r="WMX2169" s="218"/>
      <c r="WMY2169" s="218"/>
      <c r="WMZ2169" s="218"/>
      <c r="WNA2169" s="218"/>
      <c r="WNB2169" s="218"/>
      <c r="WNC2169" s="218"/>
      <c r="WND2169" s="218"/>
      <c r="WNE2169" s="218"/>
      <c r="WNF2169" s="218"/>
      <c r="WNG2169" s="218"/>
      <c r="WNH2169" s="218"/>
      <c r="WNI2169" s="218"/>
      <c r="WNJ2169" s="218"/>
      <c r="WNK2169" s="218"/>
      <c r="WNL2169" s="218"/>
      <c r="WNM2169" s="218"/>
      <c r="WNN2169" s="218"/>
      <c r="WNO2169" s="218"/>
      <c r="WNP2169" s="218"/>
      <c r="WNQ2169" s="218"/>
      <c r="WNR2169" s="218"/>
      <c r="WNS2169" s="218"/>
      <c r="WNT2169" s="218"/>
      <c r="WNU2169" s="218"/>
      <c r="WNV2169" s="218"/>
      <c r="WNW2169" s="218"/>
      <c r="WNX2169" s="218"/>
      <c r="WNY2169" s="218"/>
      <c r="WNZ2169" s="218"/>
      <c r="WOA2169" s="218"/>
      <c r="WOB2169" s="218"/>
      <c r="WOC2169" s="218"/>
      <c r="WOD2169" s="218"/>
      <c r="WOE2169" s="218"/>
      <c r="WOF2169" s="218"/>
      <c r="WOG2169" s="218"/>
      <c r="WOH2169" s="218"/>
      <c r="WOI2169" s="218"/>
      <c r="WOJ2169" s="218"/>
      <c r="WOK2169" s="218"/>
      <c r="WOL2169" s="218"/>
      <c r="WOM2169" s="218"/>
      <c r="WON2169" s="218"/>
      <c r="WOO2169" s="218"/>
      <c r="WOP2169" s="218"/>
      <c r="WOQ2169" s="218"/>
      <c r="WOR2169" s="218"/>
      <c r="WOS2169" s="218"/>
      <c r="WOT2169" s="218"/>
      <c r="WOU2169" s="218"/>
      <c r="WOV2169" s="218"/>
      <c r="WOW2169" s="218"/>
      <c r="WOX2169" s="218"/>
      <c r="WOY2169" s="218"/>
      <c r="WOZ2169" s="218"/>
      <c r="WPA2169" s="218"/>
      <c r="WPB2169" s="218"/>
      <c r="WPC2169" s="218"/>
      <c r="WPD2169" s="218"/>
      <c r="WPE2169" s="218"/>
      <c r="WPF2169" s="218"/>
      <c r="WPG2169" s="218"/>
      <c r="WPH2169" s="218"/>
      <c r="WPI2169" s="218"/>
      <c r="WPJ2169" s="218"/>
      <c r="WPK2169" s="218"/>
      <c r="WPL2169" s="218"/>
      <c r="WPM2169" s="218"/>
      <c r="WPN2169" s="218"/>
      <c r="WPO2169" s="218"/>
      <c r="WPP2169" s="218"/>
      <c r="WPQ2169" s="218"/>
      <c r="WPR2169" s="218"/>
      <c r="WPS2169" s="218"/>
      <c r="WPT2169" s="218"/>
      <c r="WPU2169" s="218"/>
      <c r="WPV2169" s="218"/>
      <c r="WPW2169" s="218"/>
      <c r="WPX2169" s="218"/>
      <c r="WPY2169" s="218"/>
      <c r="WPZ2169" s="218"/>
      <c r="WQA2169" s="218"/>
      <c r="WQB2169" s="218"/>
      <c r="WQC2169" s="218"/>
      <c r="WQD2169" s="218"/>
      <c r="WQE2169" s="218"/>
      <c r="WQF2169" s="218"/>
      <c r="WQG2169" s="218"/>
      <c r="WQH2169" s="218"/>
      <c r="WQI2169" s="218"/>
      <c r="WQJ2169" s="218"/>
      <c r="WQK2169" s="218"/>
      <c r="WQL2169" s="218"/>
      <c r="WQM2169" s="218"/>
      <c r="WQN2169" s="218"/>
      <c r="WQO2169" s="218"/>
      <c r="WQP2169" s="218"/>
      <c r="WQQ2169" s="218"/>
      <c r="WQR2169" s="218"/>
      <c r="WQS2169" s="218"/>
      <c r="WQT2169" s="218"/>
      <c r="WQU2169" s="218"/>
      <c r="WQV2169" s="218"/>
      <c r="WQW2169" s="218"/>
      <c r="WQX2169" s="218"/>
      <c r="WQY2169" s="218"/>
      <c r="WQZ2169" s="218"/>
      <c r="WRA2169" s="218"/>
      <c r="WRB2169" s="218"/>
      <c r="WRC2169" s="218"/>
      <c r="WRD2169" s="218"/>
      <c r="WRE2169" s="218"/>
      <c r="WRF2169" s="218"/>
      <c r="WRG2169" s="218"/>
      <c r="WRH2169" s="218"/>
      <c r="WRI2169" s="218"/>
      <c r="WRJ2169" s="218"/>
      <c r="WRK2169" s="218"/>
      <c r="WRL2169" s="218"/>
      <c r="WRM2169" s="218"/>
      <c r="WRN2169" s="218"/>
      <c r="WRO2169" s="218"/>
      <c r="WRP2169" s="218"/>
      <c r="WRQ2169" s="218"/>
      <c r="WRR2169" s="218"/>
      <c r="WRS2169" s="218"/>
      <c r="WRT2169" s="218"/>
      <c r="WRU2169" s="218"/>
      <c r="WRV2169" s="218"/>
      <c r="WRW2169" s="218"/>
      <c r="WRX2169" s="218"/>
      <c r="WRY2169" s="218"/>
      <c r="WRZ2169" s="218"/>
      <c r="WSA2169" s="218"/>
      <c r="WSB2169" s="218"/>
      <c r="WSC2169" s="218"/>
      <c r="WSD2169" s="218"/>
      <c r="WSE2169" s="218"/>
      <c r="WSF2169" s="218"/>
      <c r="WSG2169" s="218"/>
      <c r="WSH2169" s="218"/>
      <c r="WSI2169" s="218"/>
      <c r="WSJ2169" s="218"/>
      <c r="WSK2169" s="218"/>
      <c r="WSL2169" s="218"/>
      <c r="WSM2169" s="218"/>
      <c r="WSN2169" s="218"/>
      <c r="WSO2169" s="218"/>
      <c r="WSP2169" s="218"/>
      <c r="WSQ2169" s="218"/>
      <c r="WSR2169" s="218"/>
      <c r="WSS2169" s="218"/>
      <c r="WST2169" s="218"/>
      <c r="WSU2169" s="218"/>
      <c r="WSV2169" s="218"/>
      <c r="WSW2169" s="218"/>
      <c r="WSX2169" s="218"/>
      <c r="WSY2169" s="218"/>
      <c r="WSZ2169" s="218"/>
      <c r="WTA2169" s="218"/>
      <c r="WTB2169" s="218"/>
      <c r="WTC2169" s="218"/>
      <c r="WTD2169" s="218"/>
      <c r="WTE2169" s="218"/>
      <c r="WTF2169" s="218"/>
      <c r="WTG2169" s="218"/>
      <c r="WTH2169" s="218"/>
      <c r="WTI2169" s="218"/>
      <c r="WTJ2169" s="218"/>
      <c r="WTK2169" s="218"/>
      <c r="WTL2169" s="218"/>
      <c r="WTM2169" s="218"/>
      <c r="WTN2169" s="218"/>
      <c r="WTO2169" s="218"/>
      <c r="WTP2169" s="218"/>
      <c r="WTQ2169" s="218"/>
      <c r="WTR2169" s="218"/>
      <c r="WTS2169" s="218"/>
      <c r="WTT2169" s="218"/>
      <c r="WTU2169" s="218"/>
      <c r="WTV2169" s="218"/>
      <c r="WTW2169" s="218"/>
      <c r="WTX2169" s="218"/>
      <c r="WTY2169" s="218"/>
      <c r="WTZ2169" s="218"/>
      <c r="WUA2169" s="218"/>
      <c r="WUB2169" s="218"/>
      <c r="WUC2169" s="218"/>
      <c r="WUD2169" s="218"/>
      <c r="WUE2169" s="218"/>
      <c r="WUF2169" s="218"/>
      <c r="WUG2169" s="218"/>
      <c r="WUH2169" s="218"/>
      <c r="WUI2169" s="218"/>
      <c r="WUJ2169" s="218"/>
      <c r="WUK2169" s="218"/>
      <c r="WUL2169" s="218"/>
      <c r="WUM2169" s="218"/>
      <c r="WUN2169" s="218"/>
      <c r="WUO2169" s="218"/>
      <c r="WUP2169" s="218"/>
      <c r="WUQ2169" s="218"/>
      <c r="WUR2169" s="218"/>
      <c r="WUS2169" s="218"/>
      <c r="WUT2169" s="218"/>
      <c r="WUU2169" s="218"/>
      <c r="WUV2169" s="218"/>
      <c r="WUW2169" s="218"/>
      <c r="WUX2169" s="218"/>
      <c r="WUY2169" s="218"/>
      <c r="WUZ2169" s="218"/>
      <c r="WVA2169" s="218"/>
      <c r="WVB2169" s="218"/>
      <c r="WVC2169" s="218"/>
      <c r="WVD2169" s="218"/>
      <c r="WVE2169" s="218"/>
      <c r="WVF2169" s="218"/>
      <c r="WVG2169" s="218"/>
      <c r="WVH2169" s="218"/>
      <c r="WVI2169" s="218"/>
      <c r="WVJ2169" s="218"/>
      <c r="WVK2169" s="218"/>
      <c r="WVL2169" s="218"/>
      <c r="WVM2169" s="218"/>
      <c r="WVN2169" s="218"/>
      <c r="WVO2169" s="218"/>
      <c r="WVP2169" s="218"/>
      <c r="WVQ2169" s="218"/>
      <c r="WVR2169" s="218"/>
      <c r="WVS2169" s="218"/>
      <c r="WVT2169" s="218"/>
      <c r="WVU2169" s="218"/>
      <c r="WVV2169" s="218"/>
      <c r="WVW2169" s="218"/>
      <c r="WVX2169" s="218"/>
      <c r="WVY2169" s="218"/>
      <c r="WVZ2169" s="218"/>
      <c r="WWA2169" s="218"/>
      <c r="WWB2169" s="218"/>
      <c r="WWC2169" s="218"/>
      <c r="WWD2169" s="218"/>
      <c r="WWE2169" s="218"/>
      <c r="WWF2169" s="218"/>
      <c r="WWG2169" s="218"/>
      <c r="WWH2169" s="218"/>
      <c r="WWI2169" s="218"/>
      <c r="WWJ2169" s="218"/>
      <c r="WWK2169" s="218"/>
      <c r="WWL2169" s="218"/>
      <c r="WWM2169" s="218"/>
      <c r="WWN2169" s="218"/>
      <c r="WWO2169" s="218"/>
      <c r="WWP2169" s="218"/>
      <c r="WWQ2169" s="218"/>
      <c r="WWR2169" s="218"/>
      <c r="WWS2169" s="218"/>
      <c r="WWT2169" s="218"/>
      <c r="WWU2169" s="218"/>
      <c r="WWV2169" s="218"/>
      <c r="WWW2169" s="218"/>
      <c r="WWX2169" s="218"/>
      <c r="WWY2169" s="218"/>
      <c r="WWZ2169" s="218"/>
      <c r="WXA2169" s="218"/>
      <c r="WXB2169" s="218"/>
      <c r="WXC2169" s="218"/>
      <c r="WXD2169" s="218"/>
      <c r="WXE2169" s="218"/>
      <c r="WXF2169" s="218"/>
      <c r="WXG2169" s="218"/>
      <c r="WXH2169" s="218"/>
      <c r="WXI2169" s="218"/>
      <c r="WXJ2169" s="218"/>
      <c r="WXK2169" s="218"/>
      <c r="WXL2169" s="218"/>
      <c r="WXM2169" s="218"/>
      <c r="WXN2169" s="218"/>
      <c r="WXO2169" s="218"/>
      <c r="WXP2169" s="218"/>
      <c r="WXQ2169" s="218"/>
      <c r="WXR2169" s="218"/>
      <c r="WXS2169" s="218"/>
      <c r="WXT2169" s="218"/>
      <c r="WXU2169" s="218"/>
      <c r="WXV2169" s="218"/>
      <c r="WXW2169" s="218"/>
      <c r="WXX2169" s="218"/>
      <c r="WXY2169" s="218"/>
      <c r="WXZ2169" s="218"/>
      <c r="WYA2169" s="218"/>
      <c r="WYB2169" s="218"/>
      <c r="WYC2169" s="218"/>
      <c r="WYD2169" s="218"/>
      <c r="WYE2169" s="218"/>
      <c r="WYF2169" s="218"/>
      <c r="WYG2169" s="218"/>
      <c r="WYH2169" s="218"/>
      <c r="WYI2169" s="218"/>
      <c r="WYJ2169" s="218"/>
      <c r="WYK2169" s="218"/>
      <c r="WYL2169" s="218"/>
      <c r="WYM2169" s="218"/>
      <c r="WYN2169" s="218"/>
      <c r="WYO2169" s="218"/>
      <c r="WYP2169" s="218"/>
      <c r="WYQ2169" s="218"/>
      <c r="WYR2169" s="218"/>
      <c r="WYS2169" s="218"/>
      <c r="WYT2169" s="218"/>
      <c r="WYU2169" s="218"/>
      <c r="WYV2169" s="218"/>
      <c r="WYW2169" s="218"/>
      <c r="WYX2169" s="218"/>
      <c r="WYY2169" s="218"/>
      <c r="WYZ2169" s="218"/>
      <c r="WZA2169" s="218"/>
      <c r="WZB2169" s="218"/>
      <c r="WZC2169" s="218"/>
      <c r="WZD2169" s="218"/>
      <c r="WZE2169" s="218"/>
      <c r="WZF2169" s="218"/>
      <c r="WZG2169" s="218"/>
      <c r="WZH2169" s="218"/>
      <c r="WZI2169" s="218"/>
      <c r="WZJ2169" s="218"/>
      <c r="WZK2169" s="218"/>
      <c r="WZL2169" s="218"/>
      <c r="WZM2169" s="218"/>
      <c r="WZN2169" s="218"/>
      <c r="WZO2169" s="218"/>
      <c r="WZP2169" s="218"/>
      <c r="WZQ2169" s="218"/>
      <c r="WZR2169" s="218"/>
      <c r="WZS2169" s="218"/>
      <c r="WZT2169" s="218"/>
      <c r="WZU2169" s="218"/>
      <c r="WZV2169" s="218"/>
      <c r="WZW2169" s="218"/>
      <c r="WZX2169" s="218"/>
      <c r="WZY2169" s="218"/>
      <c r="WZZ2169" s="218"/>
      <c r="XAA2169" s="218"/>
      <c r="XAB2169" s="218"/>
      <c r="XAC2169" s="218"/>
      <c r="XAD2169" s="218"/>
      <c r="XAE2169" s="218"/>
      <c r="XAF2169" s="218"/>
      <c r="XAG2169" s="218"/>
      <c r="XAH2169" s="218"/>
      <c r="XAI2169" s="218"/>
      <c r="XAJ2169" s="218"/>
      <c r="XAK2169" s="218"/>
      <c r="XAL2169" s="218"/>
      <c r="XAM2169" s="218"/>
      <c r="XAN2169" s="218"/>
      <c r="XAO2169" s="218"/>
      <c r="XAP2169" s="218"/>
      <c r="XAQ2169" s="218"/>
      <c r="XAR2169" s="218"/>
      <c r="XAS2169" s="218"/>
      <c r="XAT2169" s="218"/>
      <c r="XAU2169" s="218"/>
      <c r="XAV2169" s="218"/>
      <c r="XAW2169" s="218"/>
      <c r="XAX2169" s="218"/>
      <c r="XAY2169" s="218"/>
      <c r="XAZ2169" s="218"/>
      <c r="XBA2169" s="218"/>
      <c r="XBB2169" s="218"/>
      <c r="XBC2169" s="218"/>
      <c r="XBD2169" s="218"/>
      <c r="XBE2169" s="218"/>
      <c r="XBF2169" s="218"/>
      <c r="XBG2169" s="218"/>
      <c r="XBH2169" s="218"/>
      <c r="XBI2169" s="218"/>
      <c r="XBJ2169" s="218"/>
      <c r="XBK2169" s="218"/>
      <c r="XBL2169" s="218"/>
      <c r="XBM2169" s="218"/>
      <c r="XBN2169" s="218"/>
      <c r="XBO2169" s="218"/>
      <c r="XBP2169" s="218"/>
      <c r="XBQ2169" s="218"/>
      <c r="XBR2169" s="218"/>
      <c r="XBS2169" s="218"/>
      <c r="XBT2169" s="218"/>
      <c r="XBU2169" s="218"/>
      <c r="XBV2169" s="218"/>
      <c r="XBW2169" s="218"/>
      <c r="XBX2169" s="218"/>
      <c r="XBY2169" s="218"/>
      <c r="XBZ2169" s="218"/>
      <c r="XCA2169" s="218"/>
      <c r="XCB2169" s="218"/>
      <c r="XCC2169" s="218"/>
      <c r="XCD2169" s="218"/>
      <c r="XCE2169" s="218"/>
      <c r="XCF2169" s="218"/>
      <c r="XCG2169" s="218"/>
      <c r="XCH2169" s="218"/>
      <c r="XCI2169" s="218"/>
      <c r="XCJ2169" s="218"/>
      <c r="XCK2169" s="218"/>
      <c r="XCL2169" s="218"/>
      <c r="XCM2169" s="218"/>
      <c r="XCN2169" s="218"/>
      <c r="XCO2169" s="218"/>
      <c r="XCP2169" s="218"/>
      <c r="XCQ2169" s="218"/>
      <c r="XCR2169" s="218"/>
      <c r="XCS2169" s="218"/>
      <c r="XCT2169" s="218"/>
      <c r="XCU2169" s="218"/>
      <c r="XCV2169" s="218"/>
      <c r="XCW2169" s="218"/>
      <c r="XCX2169" s="218"/>
      <c r="XCY2169" s="218"/>
      <c r="XCZ2169" s="218"/>
      <c r="XDA2169" s="218"/>
      <c r="XDB2169" s="218"/>
      <c r="XDC2169" s="218"/>
      <c r="XDD2169" s="218"/>
      <c r="XDE2169" s="218"/>
      <c r="XDF2169" s="218"/>
      <c r="XDG2169" s="218"/>
      <c r="XDH2169" s="218"/>
      <c r="XDI2169" s="218"/>
      <c r="XDJ2169" s="218"/>
      <c r="XDK2169" s="218"/>
      <c r="XDL2169" s="218"/>
      <c r="XDM2169" s="218"/>
      <c r="XDN2169" s="218"/>
      <c r="XDO2169" s="218"/>
      <c r="XDP2169" s="218"/>
      <c r="XDQ2169" s="218"/>
      <c r="XDR2169" s="218"/>
      <c r="XDS2169" s="218"/>
      <c r="XDT2169" s="218"/>
      <c r="XDU2169" s="218"/>
      <c r="XDV2169" s="218"/>
      <c r="XDW2169" s="218"/>
      <c r="XDX2169" s="218"/>
      <c r="XDY2169" s="218"/>
      <c r="XDZ2169" s="218"/>
      <c r="XEA2169" s="218"/>
      <c r="XEB2169" s="218"/>
      <c r="XEC2169" s="218"/>
      <c r="XED2169" s="218"/>
      <c r="XEE2169" s="218"/>
      <c r="XEF2169" s="218"/>
      <c r="XEG2169" s="218"/>
      <c r="XEH2169" s="218"/>
      <c r="XEI2169" s="218"/>
      <c r="XEJ2169" s="218"/>
      <c r="XEK2169" s="218"/>
      <c r="XEL2169" s="218"/>
      <c r="XEM2169" s="218"/>
      <c r="XEN2169" s="218"/>
      <c r="XEO2169" s="218"/>
      <c r="XEP2169" s="218"/>
      <c r="XEQ2169" s="218"/>
      <c r="XER2169" s="218"/>
      <c r="XES2169" s="218"/>
      <c r="XET2169" s="218"/>
      <c r="XEU2169" s="218"/>
      <c r="XEV2169" s="218"/>
      <c r="XEW2169" s="218"/>
      <c r="XEX2169" s="218"/>
      <c r="XEY2169" s="218"/>
      <c r="XEZ2169" s="218"/>
      <c r="XFA2169" s="218"/>
      <c r="XFB2169" s="218"/>
      <c r="XFC2169" s="218"/>
      <c r="XFD2169" s="218"/>
    </row>
    <row r="2170" spans="1:16384" s="94" customFormat="1" ht="20.100000000000001" customHeight="1" x14ac:dyDescent="0.25">
      <c r="A2170" s="154"/>
      <c r="B2170" s="60" t="str">
        <f>"00.03.27.3.1.1.13.B."&amp;C2170&amp;D2164&amp;I2164</f>
        <v>00.03.27.3.1.1.13.B.427.2023</v>
      </c>
      <c r="C2170" s="20">
        <v>427</v>
      </c>
      <c r="D2170" s="72" t="s">
        <v>1085</v>
      </c>
      <c r="E2170" s="60" t="str">
        <f>'[1]2023'!$B$134</f>
        <v>kursi plastik</v>
      </c>
      <c r="F2170" s="19" t="s">
        <v>893</v>
      </c>
      <c r="G2170" s="311">
        <f>'[1]2023'!$D$134/12</f>
        <v>85000</v>
      </c>
      <c r="H2170" s="269" t="s">
        <v>1164</v>
      </c>
      <c r="I2170" s="73">
        <v>2023</v>
      </c>
      <c r="J2170" s="126" t="s">
        <v>1463</v>
      </c>
      <c r="K2170" s="126" t="s">
        <v>59</v>
      </c>
      <c r="L2170" s="126" t="s">
        <v>59</v>
      </c>
      <c r="M2170" s="60"/>
      <c r="N2170" s="10">
        <v>1</v>
      </c>
      <c r="O2170" s="15" t="s">
        <v>947</v>
      </c>
      <c r="P2170" s="28" t="s">
        <v>1445</v>
      </c>
      <c r="Q2170" s="73"/>
      <c r="R2170" s="60"/>
      <c r="S2170" s="60"/>
      <c r="T2170" s="218"/>
      <c r="U2170" s="218"/>
      <c r="V2170" s="218"/>
      <c r="W2170" s="218"/>
      <c r="X2170" s="218"/>
      <c r="Y2170" s="218"/>
      <c r="Z2170" s="218"/>
      <c r="AA2170" s="218"/>
      <c r="AB2170" s="218"/>
      <c r="AC2170" s="218"/>
      <c r="AD2170" s="218"/>
      <c r="AE2170" s="218"/>
      <c r="AF2170" s="218"/>
      <c r="AG2170" s="218"/>
      <c r="AH2170" s="218"/>
      <c r="AI2170" s="218"/>
      <c r="AJ2170" s="218"/>
      <c r="AK2170" s="218"/>
      <c r="AL2170" s="218"/>
      <c r="AM2170" s="218"/>
      <c r="AN2170" s="218"/>
      <c r="AO2170" s="218"/>
      <c r="AP2170" s="218"/>
      <c r="AQ2170" s="218"/>
      <c r="AR2170" s="218"/>
      <c r="AS2170" s="218"/>
      <c r="AT2170" s="218"/>
      <c r="AU2170" s="218"/>
      <c r="AV2170" s="218"/>
      <c r="AW2170" s="218"/>
      <c r="AX2170" s="218"/>
      <c r="AY2170" s="218"/>
      <c r="AZ2170" s="218"/>
      <c r="BA2170" s="218"/>
      <c r="BB2170" s="218"/>
      <c r="BC2170" s="218"/>
      <c r="BD2170" s="218"/>
      <c r="BE2170" s="218"/>
      <c r="BF2170" s="218"/>
      <c r="BG2170" s="218"/>
      <c r="BH2170" s="218"/>
      <c r="BI2170" s="218"/>
      <c r="BJ2170" s="218"/>
      <c r="BK2170" s="218"/>
      <c r="BL2170" s="218"/>
      <c r="BM2170" s="218"/>
      <c r="BN2170" s="218"/>
      <c r="BO2170" s="218"/>
      <c r="BP2170" s="218"/>
      <c r="BQ2170" s="218"/>
      <c r="BR2170" s="218"/>
      <c r="BS2170" s="218"/>
      <c r="BT2170" s="218"/>
      <c r="BU2170" s="218"/>
      <c r="BV2170" s="218"/>
      <c r="BW2170" s="218"/>
      <c r="BX2170" s="218"/>
      <c r="BY2170" s="218"/>
      <c r="BZ2170" s="218"/>
      <c r="CA2170" s="218"/>
      <c r="CB2170" s="218"/>
      <c r="CC2170" s="218"/>
      <c r="CD2170" s="218"/>
      <c r="CE2170" s="218"/>
      <c r="CF2170" s="218"/>
      <c r="CG2170" s="218"/>
      <c r="CH2170" s="218"/>
      <c r="CI2170" s="218"/>
      <c r="CJ2170" s="218"/>
      <c r="CK2170" s="218"/>
      <c r="CL2170" s="218"/>
      <c r="CM2170" s="218"/>
      <c r="CN2170" s="218"/>
      <c r="CO2170" s="218"/>
      <c r="CP2170" s="218"/>
      <c r="CQ2170" s="218"/>
      <c r="CR2170" s="218"/>
      <c r="CS2170" s="218"/>
      <c r="CT2170" s="218"/>
      <c r="CU2170" s="218"/>
      <c r="CV2170" s="218"/>
      <c r="CW2170" s="218"/>
      <c r="CX2170" s="218"/>
      <c r="CY2170" s="218"/>
      <c r="CZ2170" s="218"/>
      <c r="DA2170" s="218"/>
      <c r="DB2170" s="218"/>
      <c r="DC2170" s="218"/>
      <c r="DD2170" s="218"/>
      <c r="DE2170" s="218"/>
      <c r="DF2170" s="218"/>
      <c r="DG2170" s="218"/>
      <c r="DH2170" s="218"/>
      <c r="DI2170" s="218"/>
      <c r="DJ2170" s="218"/>
      <c r="DK2170" s="218"/>
      <c r="DL2170" s="218"/>
      <c r="DM2170" s="218"/>
      <c r="DN2170" s="218"/>
      <c r="DO2170" s="218"/>
      <c r="DP2170" s="218"/>
      <c r="DQ2170" s="218"/>
      <c r="DR2170" s="218"/>
      <c r="DS2170" s="218"/>
      <c r="DT2170" s="218"/>
      <c r="DU2170" s="218"/>
      <c r="DV2170" s="218"/>
      <c r="DW2170" s="218"/>
      <c r="DX2170" s="218"/>
      <c r="DY2170" s="218"/>
      <c r="DZ2170" s="218"/>
      <c r="EA2170" s="218"/>
      <c r="EB2170" s="218"/>
      <c r="EC2170" s="218"/>
      <c r="ED2170" s="218"/>
      <c r="EE2170" s="218"/>
      <c r="EF2170" s="218"/>
      <c r="EG2170" s="218"/>
      <c r="EH2170" s="218"/>
      <c r="EI2170" s="218"/>
      <c r="EJ2170" s="218"/>
      <c r="EK2170" s="218"/>
      <c r="EL2170" s="218"/>
      <c r="EM2170" s="218"/>
      <c r="EN2170" s="218"/>
      <c r="EO2170" s="218"/>
      <c r="EP2170" s="218"/>
      <c r="EQ2170" s="218"/>
      <c r="ER2170" s="218"/>
      <c r="ES2170" s="218"/>
      <c r="ET2170" s="218"/>
      <c r="EU2170" s="218"/>
      <c r="EV2170" s="218"/>
      <c r="EW2170" s="218"/>
      <c r="EX2170" s="218"/>
      <c r="EY2170" s="218"/>
      <c r="EZ2170" s="218"/>
      <c r="FA2170" s="218"/>
      <c r="FB2170" s="218"/>
      <c r="FC2170" s="218"/>
      <c r="FD2170" s="218"/>
      <c r="FE2170" s="218"/>
      <c r="FF2170" s="218"/>
      <c r="FG2170" s="218"/>
      <c r="FH2170" s="218"/>
      <c r="FI2170" s="218"/>
      <c r="FJ2170" s="218"/>
      <c r="FK2170" s="218"/>
      <c r="FL2170" s="218"/>
      <c r="FM2170" s="218"/>
      <c r="FN2170" s="218"/>
      <c r="FO2170" s="218"/>
      <c r="FP2170" s="218"/>
      <c r="FQ2170" s="218"/>
      <c r="FR2170" s="218"/>
      <c r="FS2170" s="218"/>
      <c r="FT2170" s="218"/>
      <c r="FU2170" s="218"/>
      <c r="FV2170" s="218"/>
      <c r="FW2170" s="218"/>
      <c r="FX2170" s="218"/>
      <c r="FY2170" s="218"/>
      <c r="FZ2170" s="218"/>
      <c r="GA2170" s="218"/>
      <c r="GB2170" s="218"/>
      <c r="GC2170" s="218"/>
      <c r="GD2170" s="218"/>
      <c r="GE2170" s="218"/>
      <c r="GF2170" s="218"/>
      <c r="GG2170" s="218"/>
      <c r="GH2170" s="218"/>
      <c r="GI2170" s="218"/>
      <c r="GJ2170" s="218"/>
      <c r="GK2170" s="218"/>
      <c r="GL2170" s="218"/>
      <c r="GM2170" s="218"/>
      <c r="GN2170" s="218"/>
      <c r="GO2170" s="218"/>
      <c r="GP2170" s="218"/>
      <c r="GQ2170" s="218"/>
      <c r="GR2170" s="218"/>
      <c r="GS2170" s="218"/>
      <c r="GT2170" s="218"/>
      <c r="GU2170" s="218"/>
      <c r="GV2170" s="218"/>
      <c r="GW2170" s="218"/>
      <c r="GX2170" s="218"/>
      <c r="GY2170" s="218"/>
      <c r="GZ2170" s="218"/>
      <c r="HA2170" s="218"/>
      <c r="HB2170" s="218"/>
      <c r="HC2170" s="218"/>
      <c r="HD2170" s="218"/>
      <c r="HE2170" s="218"/>
      <c r="HF2170" s="218"/>
      <c r="HG2170" s="218"/>
      <c r="HH2170" s="218"/>
      <c r="HI2170" s="218"/>
      <c r="HJ2170" s="218"/>
      <c r="HK2170" s="218"/>
      <c r="HL2170" s="218"/>
      <c r="HM2170" s="218"/>
      <c r="HN2170" s="218"/>
      <c r="HO2170" s="218"/>
      <c r="HP2170" s="218"/>
      <c r="HQ2170" s="218"/>
      <c r="HR2170" s="218"/>
      <c r="HS2170" s="218"/>
      <c r="HT2170" s="218"/>
      <c r="HU2170" s="218"/>
      <c r="HV2170" s="218"/>
      <c r="HW2170" s="218"/>
      <c r="HX2170" s="218"/>
      <c r="HY2170" s="218"/>
      <c r="HZ2170" s="218"/>
      <c r="IA2170" s="218"/>
      <c r="IB2170" s="218"/>
      <c r="IC2170" s="218"/>
      <c r="ID2170" s="218"/>
      <c r="IE2170" s="218"/>
      <c r="IF2170" s="218"/>
      <c r="IG2170" s="218"/>
      <c r="IH2170" s="218"/>
      <c r="II2170" s="218"/>
      <c r="IJ2170" s="218"/>
      <c r="IK2170" s="218"/>
      <c r="IL2170" s="218"/>
      <c r="IM2170" s="218"/>
      <c r="IN2170" s="218"/>
      <c r="IO2170" s="218"/>
      <c r="IP2170" s="218"/>
      <c r="IQ2170" s="218"/>
      <c r="IR2170" s="218"/>
      <c r="IS2170" s="218"/>
      <c r="IT2170" s="218"/>
      <c r="IU2170" s="218"/>
      <c r="IV2170" s="218"/>
      <c r="IW2170" s="218"/>
      <c r="IX2170" s="218"/>
      <c r="IY2170" s="218"/>
      <c r="IZ2170" s="218"/>
      <c r="JA2170" s="218"/>
      <c r="JB2170" s="218"/>
      <c r="JC2170" s="218"/>
      <c r="JD2170" s="218"/>
      <c r="JE2170" s="218"/>
      <c r="JF2170" s="218"/>
      <c r="JG2170" s="218"/>
      <c r="JH2170" s="218"/>
      <c r="JI2170" s="218"/>
      <c r="JJ2170" s="218"/>
      <c r="JK2170" s="218"/>
      <c r="JL2170" s="218"/>
      <c r="JM2170" s="218"/>
      <c r="JN2170" s="218"/>
      <c r="JO2170" s="218"/>
      <c r="JP2170" s="218"/>
      <c r="JQ2170" s="218"/>
      <c r="JR2170" s="218"/>
      <c r="JS2170" s="218"/>
      <c r="JT2170" s="218"/>
      <c r="JU2170" s="218"/>
      <c r="JV2170" s="218"/>
      <c r="JW2170" s="218"/>
      <c r="JX2170" s="218"/>
      <c r="JY2170" s="218"/>
      <c r="JZ2170" s="218"/>
      <c r="KA2170" s="218"/>
      <c r="KB2170" s="218"/>
      <c r="KC2170" s="218"/>
      <c r="KD2170" s="218"/>
      <c r="KE2170" s="218"/>
      <c r="KF2170" s="218"/>
      <c r="KG2170" s="218"/>
      <c r="KH2170" s="218"/>
      <c r="KI2170" s="218"/>
      <c r="KJ2170" s="218"/>
      <c r="KK2170" s="218"/>
      <c r="KL2170" s="218"/>
      <c r="KM2170" s="218"/>
      <c r="KN2170" s="218"/>
      <c r="KO2170" s="218"/>
      <c r="KP2170" s="218"/>
      <c r="KQ2170" s="218"/>
      <c r="KR2170" s="218"/>
      <c r="KS2170" s="218"/>
      <c r="KT2170" s="218"/>
      <c r="KU2170" s="218"/>
      <c r="KV2170" s="218"/>
      <c r="KW2170" s="218"/>
      <c r="KX2170" s="218"/>
      <c r="KY2170" s="218"/>
      <c r="KZ2170" s="218"/>
      <c r="LA2170" s="218"/>
      <c r="LB2170" s="218"/>
      <c r="LC2170" s="218"/>
      <c r="LD2170" s="218"/>
      <c r="LE2170" s="218"/>
      <c r="LF2170" s="218"/>
      <c r="LG2170" s="218"/>
      <c r="LH2170" s="218"/>
      <c r="LI2170" s="218"/>
      <c r="LJ2170" s="218"/>
      <c r="LK2170" s="218"/>
      <c r="LL2170" s="218"/>
      <c r="LM2170" s="218"/>
      <c r="LN2170" s="218"/>
      <c r="LO2170" s="218"/>
      <c r="LP2170" s="218"/>
      <c r="LQ2170" s="218"/>
      <c r="LR2170" s="218"/>
      <c r="LS2170" s="218"/>
      <c r="LT2170" s="218"/>
      <c r="LU2170" s="218"/>
      <c r="LV2170" s="218"/>
      <c r="LW2170" s="218"/>
      <c r="LX2170" s="218"/>
      <c r="LY2170" s="218"/>
      <c r="LZ2170" s="218"/>
      <c r="MA2170" s="218"/>
      <c r="MB2170" s="218"/>
      <c r="MC2170" s="218"/>
      <c r="MD2170" s="218"/>
      <c r="ME2170" s="218"/>
      <c r="MF2170" s="218"/>
      <c r="MG2170" s="218"/>
      <c r="MH2170" s="218"/>
      <c r="MI2170" s="218"/>
      <c r="MJ2170" s="218"/>
      <c r="MK2170" s="218"/>
      <c r="ML2170" s="218"/>
      <c r="MM2170" s="218"/>
      <c r="MN2170" s="218"/>
      <c r="MO2170" s="218"/>
      <c r="MP2170" s="218"/>
      <c r="MQ2170" s="218"/>
      <c r="MR2170" s="218"/>
      <c r="MS2170" s="218"/>
      <c r="MT2170" s="218"/>
      <c r="MU2170" s="218"/>
      <c r="MV2170" s="218"/>
      <c r="MW2170" s="218"/>
      <c r="MX2170" s="218"/>
      <c r="MY2170" s="218"/>
      <c r="MZ2170" s="218"/>
      <c r="NA2170" s="218"/>
      <c r="NB2170" s="218"/>
      <c r="NC2170" s="218"/>
      <c r="ND2170" s="218"/>
      <c r="NE2170" s="218"/>
      <c r="NF2170" s="218"/>
      <c r="NG2170" s="218"/>
      <c r="NH2170" s="218"/>
      <c r="NI2170" s="218"/>
      <c r="NJ2170" s="218"/>
      <c r="NK2170" s="218"/>
      <c r="NL2170" s="218"/>
      <c r="NM2170" s="218"/>
      <c r="NN2170" s="218"/>
      <c r="NO2170" s="218"/>
      <c r="NP2170" s="218"/>
      <c r="NQ2170" s="218"/>
      <c r="NR2170" s="218"/>
      <c r="NS2170" s="218"/>
      <c r="NT2170" s="218"/>
      <c r="NU2170" s="218"/>
      <c r="NV2170" s="218"/>
      <c r="NW2170" s="218"/>
      <c r="NX2170" s="218"/>
      <c r="NY2170" s="218"/>
      <c r="NZ2170" s="218"/>
      <c r="OA2170" s="218"/>
      <c r="OB2170" s="218"/>
      <c r="OC2170" s="218"/>
      <c r="OD2170" s="218"/>
      <c r="OE2170" s="218"/>
      <c r="OF2170" s="218"/>
      <c r="OG2170" s="218"/>
      <c r="OH2170" s="218"/>
      <c r="OI2170" s="218"/>
      <c r="OJ2170" s="218"/>
      <c r="OK2170" s="218"/>
      <c r="OL2170" s="218"/>
      <c r="OM2170" s="218"/>
      <c r="ON2170" s="218"/>
      <c r="OO2170" s="218"/>
      <c r="OP2170" s="218"/>
      <c r="OQ2170" s="218"/>
      <c r="OR2170" s="218"/>
      <c r="OS2170" s="218"/>
      <c r="OT2170" s="218"/>
      <c r="OU2170" s="218"/>
      <c r="OV2170" s="218"/>
      <c r="OW2170" s="218"/>
      <c r="OX2170" s="218"/>
      <c r="OY2170" s="218"/>
      <c r="OZ2170" s="218"/>
      <c r="PA2170" s="218"/>
      <c r="PB2170" s="218"/>
      <c r="PC2170" s="218"/>
      <c r="PD2170" s="218"/>
      <c r="PE2170" s="218"/>
      <c r="PF2170" s="218"/>
      <c r="PG2170" s="218"/>
      <c r="PH2170" s="218"/>
      <c r="PI2170" s="218"/>
      <c r="PJ2170" s="218"/>
      <c r="PK2170" s="218"/>
      <c r="PL2170" s="218"/>
      <c r="PM2170" s="218"/>
      <c r="PN2170" s="218"/>
      <c r="PO2170" s="218"/>
      <c r="PP2170" s="218"/>
      <c r="PQ2170" s="218"/>
      <c r="PR2170" s="218"/>
      <c r="PS2170" s="218"/>
      <c r="PT2170" s="218"/>
      <c r="PU2170" s="218"/>
      <c r="PV2170" s="218"/>
      <c r="PW2170" s="218"/>
      <c r="PX2170" s="218"/>
      <c r="PY2170" s="218"/>
      <c r="PZ2170" s="218"/>
      <c r="QA2170" s="218"/>
      <c r="QB2170" s="218"/>
      <c r="QC2170" s="218"/>
      <c r="QD2170" s="218"/>
      <c r="QE2170" s="218"/>
      <c r="QF2170" s="218"/>
      <c r="QG2170" s="218"/>
      <c r="QH2170" s="218"/>
      <c r="QI2170" s="218"/>
      <c r="QJ2170" s="218"/>
      <c r="QK2170" s="218"/>
      <c r="QL2170" s="218"/>
      <c r="QM2170" s="218"/>
      <c r="QN2170" s="218"/>
      <c r="QO2170" s="218"/>
      <c r="QP2170" s="218"/>
      <c r="QQ2170" s="218"/>
      <c r="QR2170" s="218"/>
      <c r="QS2170" s="218"/>
      <c r="QT2170" s="218"/>
      <c r="QU2170" s="218"/>
      <c r="QV2170" s="218"/>
      <c r="QW2170" s="218"/>
      <c r="QX2170" s="218"/>
      <c r="QY2170" s="218"/>
      <c r="QZ2170" s="218"/>
      <c r="RA2170" s="218"/>
      <c r="RB2170" s="218"/>
      <c r="RC2170" s="218"/>
      <c r="RD2170" s="218"/>
      <c r="RE2170" s="218"/>
      <c r="RF2170" s="218"/>
      <c r="RG2170" s="218"/>
      <c r="RH2170" s="218"/>
      <c r="RI2170" s="218"/>
      <c r="RJ2170" s="218"/>
      <c r="RK2170" s="218"/>
      <c r="RL2170" s="218"/>
      <c r="RM2170" s="218"/>
      <c r="RN2170" s="218"/>
      <c r="RO2170" s="218"/>
      <c r="RP2170" s="218"/>
      <c r="RQ2170" s="218"/>
      <c r="RR2170" s="218"/>
      <c r="RS2170" s="218"/>
      <c r="RT2170" s="218"/>
      <c r="RU2170" s="218"/>
      <c r="RV2170" s="218"/>
      <c r="RW2170" s="218"/>
      <c r="RX2170" s="218"/>
      <c r="RY2170" s="218"/>
      <c r="RZ2170" s="218"/>
      <c r="SA2170" s="218"/>
      <c r="SB2170" s="218"/>
      <c r="SC2170" s="218"/>
      <c r="SD2170" s="218"/>
      <c r="SE2170" s="218"/>
      <c r="SF2170" s="218"/>
      <c r="SG2170" s="218"/>
      <c r="SH2170" s="218"/>
      <c r="SI2170" s="218"/>
      <c r="SJ2170" s="218"/>
      <c r="SK2170" s="218"/>
      <c r="SL2170" s="218"/>
      <c r="SM2170" s="218"/>
      <c r="SN2170" s="218"/>
      <c r="SO2170" s="218"/>
      <c r="SP2170" s="218"/>
      <c r="SQ2170" s="218"/>
      <c r="SR2170" s="218"/>
      <c r="SS2170" s="218"/>
      <c r="ST2170" s="218"/>
      <c r="SU2170" s="218"/>
      <c r="SV2170" s="218"/>
      <c r="SW2170" s="218"/>
      <c r="SX2170" s="218"/>
      <c r="SY2170" s="218"/>
      <c r="SZ2170" s="218"/>
      <c r="TA2170" s="218"/>
      <c r="TB2170" s="218"/>
      <c r="TC2170" s="218"/>
      <c r="TD2170" s="218"/>
      <c r="TE2170" s="218"/>
      <c r="TF2170" s="218"/>
      <c r="TG2170" s="218"/>
      <c r="TH2170" s="218"/>
      <c r="TI2170" s="218"/>
      <c r="TJ2170" s="218"/>
      <c r="TK2170" s="218"/>
      <c r="TL2170" s="218"/>
      <c r="TM2170" s="218"/>
      <c r="TN2170" s="218"/>
      <c r="TO2170" s="218"/>
      <c r="TP2170" s="218"/>
      <c r="TQ2170" s="218"/>
      <c r="TR2170" s="218"/>
      <c r="TS2170" s="218"/>
      <c r="TT2170" s="218"/>
      <c r="TU2170" s="218"/>
      <c r="TV2170" s="218"/>
      <c r="TW2170" s="218"/>
      <c r="TX2170" s="218"/>
      <c r="TY2170" s="218"/>
      <c r="TZ2170" s="218"/>
      <c r="UA2170" s="218"/>
      <c r="UB2170" s="218"/>
      <c r="UC2170" s="218"/>
      <c r="UD2170" s="218"/>
      <c r="UE2170" s="218"/>
      <c r="UF2170" s="218"/>
      <c r="UG2170" s="218"/>
      <c r="UH2170" s="218"/>
      <c r="UI2170" s="218"/>
      <c r="UJ2170" s="218"/>
      <c r="UK2170" s="218"/>
      <c r="UL2170" s="218"/>
      <c r="UM2170" s="218"/>
      <c r="UN2170" s="218"/>
      <c r="UO2170" s="218"/>
      <c r="UP2170" s="218"/>
      <c r="UQ2170" s="218"/>
      <c r="UR2170" s="218"/>
      <c r="US2170" s="218"/>
      <c r="UT2170" s="218"/>
      <c r="UU2170" s="218"/>
      <c r="UV2170" s="218"/>
      <c r="UW2170" s="218"/>
      <c r="UX2170" s="218"/>
      <c r="UY2170" s="218"/>
      <c r="UZ2170" s="218"/>
      <c r="VA2170" s="218"/>
      <c r="VB2170" s="218"/>
      <c r="VC2170" s="218"/>
      <c r="VD2170" s="218"/>
      <c r="VE2170" s="218"/>
      <c r="VF2170" s="218"/>
      <c r="VG2170" s="218"/>
      <c r="VH2170" s="218"/>
      <c r="VI2170" s="218"/>
      <c r="VJ2170" s="218"/>
      <c r="VK2170" s="218"/>
      <c r="VL2170" s="218"/>
      <c r="VM2170" s="218"/>
      <c r="VN2170" s="218"/>
      <c r="VO2170" s="218"/>
      <c r="VP2170" s="218"/>
      <c r="VQ2170" s="218"/>
      <c r="VR2170" s="218"/>
      <c r="VS2170" s="218"/>
      <c r="VT2170" s="218"/>
      <c r="VU2170" s="218"/>
      <c r="VV2170" s="218"/>
      <c r="VW2170" s="218"/>
      <c r="VX2170" s="218"/>
      <c r="VY2170" s="218"/>
      <c r="VZ2170" s="218"/>
      <c r="WA2170" s="218"/>
      <c r="WB2170" s="218"/>
      <c r="WC2170" s="218"/>
      <c r="WD2170" s="218"/>
      <c r="WE2170" s="218"/>
      <c r="WF2170" s="218"/>
      <c r="WG2170" s="218"/>
      <c r="WH2170" s="218"/>
      <c r="WI2170" s="218"/>
      <c r="WJ2170" s="218"/>
      <c r="WK2170" s="218"/>
      <c r="WL2170" s="218"/>
      <c r="WM2170" s="218"/>
      <c r="WN2170" s="218"/>
      <c r="WO2170" s="218"/>
      <c r="WP2170" s="218"/>
      <c r="WQ2170" s="218"/>
      <c r="WR2170" s="218"/>
      <c r="WS2170" s="218"/>
      <c r="WT2170" s="218"/>
      <c r="WU2170" s="218"/>
      <c r="WV2170" s="218"/>
      <c r="WW2170" s="218"/>
      <c r="WX2170" s="218"/>
      <c r="WY2170" s="218"/>
      <c r="WZ2170" s="218"/>
      <c r="XA2170" s="218"/>
      <c r="XB2170" s="218"/>
      <c r="XC2170" s="218"/>
      <c r="XD2170" s="218"/>
      <c r="XE2170" s="218"/>
      <c r="XF2170" s="218"/>
      <c r="XG2170" s="218"/>
      <c r="XH2170" s="218"/>
      <c r="XI2170" s="218"/>
      <c r="XJ2170" s="218"/>
      <c r="XK2170" s="218"/>
      <c r="XL2170" s="218"/>
      <c r="XM2170" s="218"/>
      <c r="XN2170" s="218"/>
      <c r="XO2170" s="218"/>
      <c r="XP2170" s="218"/>
      <c r="XQ2170" s="218"/>
      <c r="XR2170" s="218"/>
      <c r="XS2170" s="218"/>
      <c r="XT2170" s="218"/>
      <c r="XU2170" s="218"/>
      <c r="XV2170" s="218"/>
      <c r="XW2170" s="218"/>
      <c r="XX2170" s="218"/>
      <c r="XY2170" s="218"/>
      <c r="XZ2170" s="218"/>
      <c r="YA2170" s="218"/>
      <c r="YB2170" s="218"/>
      <c r="YC2170" s="218"/>
      <c r="YD2170" s="218"/>
      <c r="YE2170" s="218"/>
      <c r="YF2170" s="218"/>
      <c r="YG2170" s="218"/>
      <c r="YH2170" s="218"/>
      <c r="YI2170" s="218"/>
      <c r="YJ2170" s="218"/>
      <c r="YK2170" s="218"/>
      <c r="YL2170" s="218"/>
      <c r="YM2170" s="218"/>
      <c r="YN2170" s="218"/>
      <c r="YO2170" s="218"/>
      <c r="YP2170" s="218"/>
      <c r="YQ2170" s="218"/>
      <c r="YR2170" s="218"/>
      <c r="YS2170" s="218"/>
      <c r="YT2170" s="218"/>
      <c r="YU2170" s="218"/>
      <c r="YV2170" s="218"/>
      <c r="YW2170" s="218"/>
      <c r="YX2170" s="218"/>
      <c r="YY2170" s="218"/>
      <c r="YZ2170" s="218"/>
      <c r="ZA2170" s="218"/>
      <c r="ZB2170" s="218"/>
      <c r="ZC2170" s="218"/>
      <c r="ZD2170" s="218"/>
      <c r="ZE2170" s="218"/>
      <c r="ZF2170" s="218"/>
      <c r="ZG2170" s="218"/>
      <c r="ZH2170" s="218"/>
      <c r="ZI2170" s="218"/>
      <c r="ZJ2170" s="218"/>
      <c r="ZK2170" s="218"/>
      <c r="ZL2170" s="218"/>
      <c r="ZM2170" s="218"/>
      <c r="ZN2170" s="218"/>
      <c r="ZO2170" s="218"/>
      <c r="ZP2170" s="218"/>
      <c r="ZQ2170" s="218"/>
      <c r="ZR2170" s="218"/>
      <c r="ZS2170" s="218"/>
      <c r="ZT2170" s="218"/>
      <c r="ZU2170" s="218"/>
      <c r="ZV2170" s="218"/>
      <c r="ZW2170" s="218"/>
      <c r="ZX2170" s="218"/>
      <c r="ZY2170" s="218"/>
      <c r="ZZ2170" s="218"/>
      <c r="AAA2170" s="218"/>
      <c r="AAB2170" s="218"/>
      <c r="AAC2170" s="218"/>
      <c r="AAD2170" s="218"/>
      <c r="AAE2170" s="218"/>
      <c r="AAF2170" s="218"/>
      <c r="AAG2170" s="218"/>
      <c r="AAH2170" s="218"/>
      <c r="AAI2170" s="218"/>
      <c r="AAJ2170" s="218"/>
      <c r="AAK2170" s="218"/>
      <c r="AAL2170" s="218"/>
      <c r="AAM2170" s="218"/>
      <c r="AAN2170" s="218"/>
      <c r="AAO2170" s="218"/>
      <c r="AAP2170" s="218"/>
      <c r="AAQ2170" s="218"/>
      <c r="AAR2170" s="218"/>
      <c r="AAS2170" s="218"/>
      <c r="AAT2170" s="218"/>
      <c r="AAU2170" s="218"/>
      <c r="AAV2170" s="218"/>
      <c r="AAW2170" s="218"/>
      <c r="AAX2170" s="218"/>
      <c r="AAY2170" s="218"/>
      <c r="AAZ2170" s="218"/>
      <c r="ABA2170" s="218"/>
      <c r="ABB2170" s="218"/>
      <c r="ABC2170" s="218"/>
      <c r="ABD2170" s="218"/>
      <c r="ABE2170" s="218"/>
      <c r="ABF2170" s="218"/>
      <c r="ABG2170" s="218"/>
      <c r="ABH2170" s="218"/>
      <c r="ABI2170" s="218"/>
      <c r="ABJ2170" s="218"/>
      <c r="ABK2170" s="218"/>
      <c r="ABL2170" s="218"/>
      <c r="ABM2170" s="218"/>
      <c r="ABN2170" s="218"/>
      <c r="ABO2170" s="218"/>
      <c r="ABP2170" s="218"/>
      <c r="ABQ2170" s="218"/>
      <c r="ABR2170" s="218"/>
      <c r="ABS2170" s="218"/>
      <c r="ABT2170" s="218"/>
      <c r="ABU2170" s="218"/>
      <c r="ABV2170" s="218"/>
      <c r="ABW2170" s="218"/>
      <c r="ABX2170" s="218"/>
      <c r="ABY2170" s="218"/>
      <c r="ABZ2170" s="218"/>
      <c r="ACA2170" s="218"/>
      <c r="ACB2170" s="218"/>
      <c r="ACC2170" s="218"/>
      <c r="ACD2170" s="218"/>
      <c r="ACE2170" s="218"/>
      <c r="ACF2170" s="218"/>
      <c r="ACG2170" s="218"/>
      <c r="ACH2170" s="218"/>
      <c r="ACI2170" s="218"/>
      <c r="ACJ2170" s="218"/>
      <c r="ACK2170" s="218"/>
      <c r="ACL2170" s="218"/>
      <c r="ACM2170" s="218"/>
      <c r="ACN2170" s="218"/>
      <c r="ACO2170" s="218"/>
      <c r="ACP2170" s="218"/>
      <c r="ACQ2170" s="218"/>
      <c r="ACR2170" s="218"/>
      <c r="ACS2170" s="218"/>
      <c r="ACT2170" s="218"/>
      <c r="ACU2170" s="218"/>
      <c r="ACV2170" s="218"/>
      <c r="ACW2170" s="218"/>
      <c r="ACX2170" s="218"/>
      <c r="ACY2170" s="218"/>
      <c r="ACZ2170" s="218"/>
      <c r="ADA2170" s="218"/>
      <c r="ADB2170" s="218"/>
      <c r="ADC2170" s="218"/>
      <c r="ADD2170" s="218"/>
      <c r="ADE2170" s="218"/>
      <c r="ADF2170" s="218"/>
      <c r="ADG2170" s="218"/>
      <c r="ADH2170" s="218"/>
      <c r="ADI2170" s="218"/>
      <c r="ADJ2170" s="218"/>
      <c r="ADK2170" s="218"/>
      <c r="ADL2170" s="218"/>
      <c r="ADM2170" s="218"/>
      <c r="ADN2170" s="218"/>
      <c r="ADO2170" s="218"/>
      <c r="ADP2170" s="218"/>
      <c r="ADQ2170" s="218"/>
      <c r="ADR2170" s="218"/>
      <c r="ADS2170" s="218"/>
      <c r="ADT2170" s="218"/>
      <c r="ADU2170" s="218"/>
      <c r="ADV2170" s="218"/>
      <c r="ADW2170" s="218"/>
      <c r="ADX2170" s="218"/>
      <c r="ADY2170" s="218"/>
      <c r="ADZ2170" s="218"/>
      <c r="AEA2170" s="218"/>
      <c r="AEB2170" s="218"/>
      <c r="AEC2170" s="218"/>
      <c r="AED2170" s="218"/>
      <c r="AEE2170" s="218"/>
      <c r="AEF2170" s="218"/>
      <c r="AEG2170" s="218"/>
      <c r="AEH2170" s="218"/>
      <c r="AEI2170" s="218"/>
      <c r="AEJ2170" s="218"/>
      <c r="AEK2170" s="218"/>
      <c r="AEL2170" s="218"/>
      <c r="AEM2170" s="218"/>
      <c r="AEN2170" s="218"/>
      <c r="AEO2170" s="218"/>
      <c r="AEP2170" s="218"/>
      <c r="AEQ2170" s="218"/>
      <c r="AER2170" s="218"/>
      <c r="AES2170" s="218"/>
      <c r="AET2170" s="218"/>
      <c r="AEU2170" s="218"/>
      <c r="AEV2170" s="218"/>
      <c r="AEW2170" s="218"/>
      <c r="AEX2170" s="218"/>
      <c r="AEY2170" s="218"/>
      <c r="AEZ2170" s="218"/>
      <c r="AFA2170" s="218"/>
      <c r="AFB2170" s="218"/>
      <c r="AFC2170" s="218"/>
      <c r="AFD2170" s="218"/>
      <c r="AFE2170" s="218"/>
      <c r="AFF2170" s="218"/>
      <c r="AFG2170" s="218"/>
      <c r="AFH2170" s="218"/>
      <c r="AFI2170" s="218"/>
      <c r="AFJ2170" s="218"/>
      <c r="AFK2170" s="218"/>
      <c r="AFL2170" s="218"/>
      <c r="AFM2170" s="218"/>
      <c r="AFN2170" s="218"/>
      <c r="AFO2170" s="218"/>
      <c r="AFP2170" s="218"/>
      <c r="AFQ2170" s="218"/>
      <c r="AFR2170" s="218"/>
      <c r="AFS2170" s="218"/>
      <c r="AFT2170" s="218"/>
      <c r="AFU2170" s="218"/>
      <c r="AFV2170" s="218"/>
      <c r="AFW2170" s="218"/>
      <c r="AFX2170" s="218"/>
      <c r="AFY2170" s="218"/>
      <c r="AFZ2170" s="218"/>
      <c r="AGA2170" s="218"/>
      <c r="AGB2170" s="218"/>
      <c r="AGC2170" s="218"/>
      <c r="AGD2170" s="218"/>
      <c r="AGE2170" s="218"/>
      <c r="AGF2170" s="218"/>
      <c r="AGG2170" s="218"/>
      <c r="AGH2170" s="218"/>
      <c r="AGI2170" s="218"/>
      <c r="AGJ2170" s="218"/>
      <c r="AGK2170" s="218"/>
      <c r="AGL2170" s="218"/>
      <c r="AGM2170" s="218"/>
      <c r="AGN2170" s="218"/>
      <c r="AGO2170" s="218"/>
      <c r="AGP2170" s="218"/>
      <c r="AGQ2170" s="218"/>
      <c r="AGR2170" s="218"/>
      <c r="AGS2170" s="218"/>
      <c r="AGT2170" s="218"/>
      <c r="AGU2170" s="218"/>
      <c r="AGV2170" s="218"/>
      <c r="AGW2170" s="218"/>
      <c r="AGX2170" s="218"/>
      <c r="AGY2170" s="218"/>
      <c r="AGZ2170" s="218"/>
      <c r="AHA2170" s="218"/>
      <c r="AHB2170" s="218"/>
      <c r="AHC2170" s="218"/>
      <c r="AHD2170" s="218"/>
      <c r="AHE2170" s="218"/>
      <c r="AHF2170" s="218"/>
      <c r="AHG2170" s="218"/>
      <c r="AHH2170" s="218"/>
      <c r="AHI2170" s="218"/>
      <c r="AHJ2170" s="218"/>
      <c r="AHK2170" s="218"/>
      <c r="AHL2170" s="218"/>
      <c r="AHM2170" s="218"/>
      <c r="AHN2170" s="218"/>
      <c r="AHO2170" s="218"/>
      <c r="AHP2170" s="218"/>
      <c r="AHQ2170" s="218"/>
      <c r="AHR2170" s="218"/>
      <c r="AHS2170" s="218"/>
      <c r="AHT2170" s="218"/>
      <c r="AHU2170" s="218"/>
      <c r="AHV2170" s="218"/>
      <c r="AHW2170" s="218"/>
      <c r="AHX2170" s="218"/>
      <c r="AHY2170" s="218"/>
      <c r="AHZ2170" s="218"/>
      <c r="AIA2170" s="218"/>
      <c r="AIB2170" s="218"/>
      <c r="AIC2170" s="218"/>
      <c r="AID2170" s="218"/>
      <c r="AIE2170" s="218"/>
      <c r="AIF2170" s="218"/>
      <c r="AIG2170" s="218"/>
      <c r="AIH2170" s="218"/>
      <c r="AII2170" s="218"/>
      <c r="AIJ2170" s="218"/>
      <c r="AIK2170" s="218"/>
      <c r="AIL2170" s="218"/>
      <c r="AIM2170" s="218"/>
      <c r="AIN2170" s="218"/>
      <c r="AIO2170" s="218"/>
      <c r="AIP2170" s="218"/>
      <c r="AIQ2170" s="218"/>
      <c r="AIR2170" s="218"/>
      <c r="AIS2170" s="218"/>
      <c r="AIT2170" s="218"/>
      <c r="AIU2170" s="218"/>
      <c r="AIV2170" s="218"/>
      <c r="AIW2170" s="218"/>
      <c r="AIX2170" s="218"/>
      <c r="AIY2170" s="218"/>
      <c r="AIZ2170" s="218"/>
      <c r="AJA2170" s="218"/>
      <c r="AJB2170" s="218"/>
      <c r="AJC2170" s="218"/>
      <c r="AJD2170" s="218"/>
      <c r="AJE2170" s="218"/>
      <c r="AJF2170" s="218"/>
      <c r="AJG2170" s="218"/>
      <c r="AJH2170" s="218"/>
      <c r="AJI2170" s="218"/>
      <c r="AJJ2170" s="218"/>
      <c r="AJK2170" s="218"/>
      <c r="AJL2170" s="218"/>
      <c r="AJM2170" s="218"/>
      <c r="AJN2170" s="218"/>
      <c r="AJO2170" s="218"/>
      <c r="AJP2170" s="218"/>
      <c r="AJQ2170" s="218"/>
      <c r="AJR2170" s="218"/>
      <c r="AJS2170" s="218"/>
      <c r="AJT2170" s="218"/>
      <c r="AJU2170" s="218"/>
      <c r="AJV2170" s="218"/>
      <c r="AJW2170" s="218"/>
      <c r="AJX2170" s="218"/>
      <c r="AJY2170" s="218"/>
      <c r="AJZ2170" s="218"/>
      <c r="AKA2170" s="218"/>
      <c r="AKB2170" s="218"/>
      <c r="AKC2170" s="218"/>
      <c r="AKD2170" s="218"/>
      <c r="AKE2170" s="218"/>
      <c r="AKF2170" s="218"/>
      <c r="AKG2170" s="218"/>
      <c r="AKH2170" s="218"/>
      <c r="AKI2170" s="218"/>
      <c r="AKJ2170" s="218"/>
      <c r="AKK2170" s="218"/>
      <c r="AKL2170" s="218"/>
      <c r="AKM2170" s="218"/>
      <c r="AKN2170" s="218"/>
      <c r="AKO2170" s="218"/>
      <c r="AKP2170" s="218"/>
      <c r="AKQ2170" s="218"/>
      <c r="AKR2170" s="218"/>
      <c r="AKS2170" s="218"/>
      <c r="AKT2170" s="218"/>
      <c r="AKU2170" s="218"/>
      <c r="AKV2170" s="218"/>
      <c r="AKW2170" s="218"/>
      <c r="AKX2170" s="218"/>
      <c r="AKY2170" s="218"/>
      <c r="AKZ2170" s="218"/>
      <c r="ALA2170" s="218"/>
      <c r="ALB2170" s="218"/>
      <c r="ALC2170" s="218"/>
      <c r="ALD2170" s="218"/>
      <c r="ALE2170" s="218"/>
      <c r="ALF2170" s="218"/>
      <c r="ALG2170" s="218"/>
      <c r="ALH2170" s="218"/>
      <c r="ALI2170" s="218"/>
      <c r="ALJ2170" s="218"/>
      <c r="ALK2170" s="218"/>
      <c r="ALL2170" s="218"/>
      <c r="ALM2170" s="218"/>
      <c r="ALN2170" s="218"/>
      <c r="ALO2170" s="218"/>
      <c r="ALP2170" s="218"/>
      <c r="ALQ2170" s="218"/>
      <c r="ALR2170" s="218"/>
      <c r="ALS2170" s="218"/>
      <c r="ALT2170" s="218"/>
      <c r="ALU2170" s="218"/>
      <c r="ALV2170" s="218"/>
      <c r="ALW2170" s="218"/>
      <c r="ALX2170" s="218"/>
      <c r="ALY2170" s="218"/>
      <c r="ALZ2170" s="218"/>
      <c r="AMA2170" s="218"/>
      <c r="AMB2170" s="218"/>
      <c r="AMC2170" s="218"/>
      <c r="AMD2170" s="218"/>
      <c r="AME2170" s="218"/>
      <c r="AMF2170" s="218"/>
      <c r="AMG2170" s="218"/>
      <c r="AMH2170" s="218"/>
      <c r="AMI2170" s="218"/>
      <c r="AMJ2170" s="218"/>
      <c r="AMK2170" s="218"/>
      <c r="AML2170" s="218"/>
      <c r="AMM2170" s="218"/>
      <c r="AMN2170" s="218"/>
      <c r="AMO2170" s="218"/>
      <c r="AMP2170" s="218"/>
      <c r="AMQ2170" s="218"/>
      <c r="AMR2170" s="218"/>
      <c r="AMS2170" s="218"/>
      <c r="AMT2170" s="218"/>
      <c r="AMU2170" s="218"/>
      <c r="AMV2170" s="218"/>
      <c r="AMW2170" s="218"/>
      <c r="AMX2170" s="218"/>
      <c r="AMY2170" s="218"/>
      <c r="AMZ2170" s="218"/>
      <c r="ANA2170" s="218"/>
      <c r="ANB2170" s="218"/>
      <c r="ANC2170" s="218"/>
      <c r="AND2170" s="218"/>
      <c r="ANE2170" s="218"/>
      <c r="ANF2170" s="218"/>
      <c r="ANG2170" s="218"/>
      <c r="ANH2170" s="218"/>
      <c r="ANI2170" s="218"/>
      <c r="ANJ2170" s="218"/>
      <c r="ANK2170" s="218"/>
      <c r="ANL2170" s="218"/>
      <c r="ANM2170" s="218"/>
      <c r="ANN2170" s="218"/>
      <c r="ANO2170" s="218"/>
      <c r="ANP2170" s="218"/>
      <c r="ANQ2170" s="218"/>
      <c r="ANR2170" s="218"/>
      <c r="ANS2170" s="218"/>
      <c r="ANT2170" s="218"/>
      <c r="ANU2170" s="218"/>
      <c r="ANV2170" s="218"/>
      <c r="ANW2170" s="218"/>
      <c r="ANX2170" s="218"/>
      <c r="ANY2170" s="218"/>
      <c r="ANZ2170" s="218"/>
      <c r="AOA2170" s="218"/>
      <c r="AOB2170" s="218"/>
      <c r="AOC2170" s="218"/>
      <c r="AOD2170" s="218"/>
      <c r="AOE2170" s="218"/>
      <c r="AOF2170" s="218"/>
      <c r="AOG2170" s="218"/>
      <c r="AOH2170" s="218"/>
      <c r="AOI2170" s="218"/>
      <c r="AOJ2170" s="218"/>
      <c r="AOK2170" s="218"/>
      <c r="AOL2170" s="218"/>
      <c r="AOM2170" s="218"/>
      <c r="AON2170" s="218"/>
      <c r="AOO2170" s="218"/>
      <c r="AOP2170" s="218"/>
      <c r="AOQ2170" s="218"/>
      <c r="AOR2170" s="218"/>
      <c r="AOS2170" s="218"/>
      <c r="AOT2170" s="218"/>
      <c r="AOU2170" s="218"/>
      <c r="AOV2170" s="218"/>
      <c r="AOW2170" s="218"/>
      <c r="AOX2170" s="218"/>
      <c r="AOY2170" s="218"/>
      <c r="AOZ2170" s="218"/>
      <c r="APA2170" s="218"/>
      <c r="APB2170" s="218"/>
      <c r="APC2170" s="218"/>
      <c r="APD2170" s="218"/>
      <c r="APE2170" s="218"/>
      <c r="APF2170" s="218"/>
      <c r="APG2170" s="218"/>
      <c r="APH2170" s="218"/>
      <c r="API2170" s="218"/>
      <c r="APJ2170" s="218"/>
      <c r="APK2170" s="218"/>
      <c r="APL2170" s="218"/>
      <c r="APM2170" s="218"/>
      <c r="APN2170" s="218"/>
      <c r="APO2170" s="218"/>
      <c r="APP2170" s="218"/>
      <c r="APQ2170" s="218"/>
      <c r="APR2170" s="218"/>
      <c r="APS2170" s="218"/>
      <c r="APT2170" s="218"/>
      <c r="APU2170" s="218"/>
      <c r="APV2170" s="218"/>
      <c r="APW2170" s="218"/>
      <c r="APX2170" s="218"/>
      <c r="APY2170" s="218"/>
      <c r="APZ2170" s="218"/>
      <c r="AQA2170" s="218"/>
      <c r="AQB2170" s="218"/>
      <c r="AQC2170" s="218"/>
      <c r="AQD2170" s="218"/>
      <c r="AQE2170" s="218"/>
      <c r="AQF2170" s="218"/>
      <c r="AQG2170" s="218"/>
      <c r="AQH2170" s="218"/>
      <c r="AQI2170" s="218"/>
      <c r="AQJ2170" s="218"/>
      <c r="AQK2170" s="218"/>
      <c r="AQL2170" s="218"/>
      <c r="AQM2170" s="218"/>
      <c r="AQN2170" s="218"/>
      <c r="AQO2170" s="218"/>
      <c r="AQP2170" s="218"/>
      <c r="AQQ2170" s="218"/>
      <c r="AQR2170" s="218"/>
      <c r="AQS2170" s="218"/>
      <c r="AQT2170" s="218"/>
      <c r="AQU2170" s="218"/>
      <c r="AQV2170" s="218"/>
      <c r="AQW2170" s="218"/>
      <c r="AQX2170" s="218"/>
      <c r="AQY2170" s="218"/>
      <c r="AQZ2170" s="218"/>
      <c r="ARA2170" s="218"/>
      <c r="ARB2170" s="218"/>
      <c r="ARC2170" s="218"/>
      <c r="ARD2170" s="218"/>
      <c r="ARE2170" s="218"/>
      <c r="ARF2170" s="218"/>
      <c r="ARG2170" s="218"/>
      <c r="ARH2170" s="218"/>
      <c r="ARI2170" s="218"/>
      <c r="ARJ2170" s="218"/>
      <c r="ARK2170" s="218"/>
      <c r="ARL2170" s="218"/>
      <c r="ARM2170" s="218"/>
      <c r="ARN2170" s="218"/>
      <c r="ARO2170" s="218"/>
      <c r="ARP2170" s="218"/>
      <c r="ARQ2170" s="218"/>
      <c r="ARR2170" s="218"/>
      <c r="ARS2170" s="218"/>
      <c r="ART2170" s="218"/>
      <c r="ARU2170" s="218"/>
      <c r="ARV2170" s="218"/>
      <c r="ARW2170" s="218"/>
      <c r="ARX2170" s="218"/>
      <c r="ARY2170" s="218"/>
      <c r="ARZ2170" s="218"/>
      <c r="ASA2170" s="218"/>
      <c r="ASB2170" s="218"/>
      <c r="ASC2170" s="218"/>
      <c r="ASD2170" s="218"/>
      <c r="ASE2170" s="218"/>
      <c r="ASF2170" s="218"/>
      <c r="ASG2170" s="218"/>
      <c r="ASH2170" s="218"/>
      <c r="ASI2170" s="218"/>
      <c r="ASJ2170" s="218"/>
      <c r="ASK2170" s="218"/>
      <c r="ASL2170" s="218"/>
      <c r="ASM2170" s="218"/>
      <c r="ASN2170" s="218"/>
      <c r="ASO2170" s="218"/>
      <c r="ASP2170" s="218"/>
      <c r="ASQ2170" s="218"/>
      <c r="ASR2170" s="218"/>
      <c r="ASS2170" s="218"/>
      <c r="AST2170" s="218"/>
      <c r="ASU2170" s="218"/>
      <c r="ASV2170" s="218"/>
      <c r="ASW2170" s="218"/>
      <c r="ASX2170" s="218"/>
      <c r="ASY2170" s="218"/>
      <c r="ASZ2170" s="218"/>
      <c r="ATA2170" s="218"/>
      <c r="ATB2170" s="218"/>
      <c r="ATC2170" s="218"/>
      <c r="ATD2170" s="218"/>
      <c r="ATE2170" s="218"/>
      <c r="ATF2170" s="218"/>
      <c r="ATG2170" s="218"/>
      <c r="ATH2170" s="218"/>
      <c r="ATI2170" s="218"/>
      <c r="ATJ2170" s="218"/>
      <c r="ATK2170" s="218"/>
      <c r="ATL2170" s="218"/>
      <c r="ATM2170" s="218"/>
      <c r="ATN2170" s="218"/>
      <c r="ATO2170" s="218"/>
      <c r="ATP2170" s="218"/>
      <c r="ATQ2170" s="218"/>
      <c r="ATR2170" s="218"/>
      <c r="ATS2170" s="218"/>
      <c r="ATT2170" s="218"/>
      <c r="ATU2170" s="218"/>
      <c r="ATV2170" s="218"/>
      <c r="ATW2170" s="218"/>
      <c r="ATX2170" s="218"/>
      <c r="ATY2170" s="218"/>
      <c r="ATZ2170" s="218"/>
      <c r="AUA2170" s="218"/>
      <c r="AUB2170" s="218"/>
      <c r="AUC2170" s="218"/>
      <c r="AUD2170" s="218"/>
      <c r="AUE2170" s="218"/>
      <c r="AUF2170" s="218"/>
      <c r="AUG2170" s="218"/>
      <c r="AUH2170" s="218"/>
      <c r="AUI2170" s="218"/>
      <c r="AUJ2170" s="218"/>
      <c r="AUK2170" s="218"/>
      <c r="AUL2170" s="218"/>
      <c r="AUM2170" s="218"/>
      <c r="AUN2170" s="218"/>
      <c r="AUO2170" s="218"/>
      <c r="AUP2170" s="218"/>
      <c r="AUQ2170" s="218"/>
      <c r="AUR2170" s="218"/>
      <c r="AUS2170" s="218"/>
      <c r="AUT2170" s="218"/>
      <c r="AUU2170" s="218"/>
      <c r="AUV2170" s="218"/>
      <c r="AUW2170" s="218"/>
      <c r="AUX2170" s="218"/>
      <c r="AUY2170" s="218"/>
      <c r="AUZ2170" s="218"/>
      <c r="AVA2170" s="218"/>
      <c r="AVB2170" s="218"/>
      <c r="AVC2170" s="218"/>
      <c r="AVD2170" s="218"/>
      <c r="AVE2170" s="218"/>
      <c r="AVF2170" s="218"/>
      <c r="AVG2170" s="218"/>
      <c r="AVH2170" s="218"/>
      <c r="AVI2170" s="218"/>
      <c r="AVJ2170" s="218"/>
      <c r="AVK2170" s="218"/>
      <c r="AVL2170" s="218"/>
      <c r="AVM2170" s="218"/>
      <c r="AVN2170" s="218"/>
      <c r="AVO2170" s="218"/>
      <c r="AVP2170" s="218"/>
      <c r="AVQ2170" s="218"/>
      <c r="AVR2170" s="218"/>
      <c r="AVS2170" s="218"/>
      <c r="AVT2170" s="218"/>
      <c r="AVU2170" s="218"/>
      <c r="AVV2170" s="218"/>
      <c r="AVW2170" s="218"/>
      <c r="AVX2170" s="218"/>
      <c r="AVY2170" s="218"/>
      <c r="AVZ2170" s="218"/>
      <c r="AWA2170" s="218"/>
      <c r="AWB2170" s="218"/>
      <c r="AWC2170" s="218"/>
      <c r="AWD2170" s="218"/>
      <c r="AWE2170" s="218"/>
      <c r="AWF2170" s="218"/>
      <c r="AWG2170" s="218"/>
      <c r="AWH2170" s="218"/>
      <c r="AWI2170" s="218"/>
      <c r="AWJ2170" s="218"/>
      <c r="AWK2170" s="218"/>
      <c r="AWL2170" s="218"/>
      <c r="AWM2170" s="218"/>
      <c r="AWN2170" s="218"/>
      <c r="AWO2170" s="218"/>
      <c r="AWP2170" s="218"/>
      <c r="AWQ2170" s="218"/>
      <c r="AWR2170" s="218"/>
      <c r="AWS2170" s="218"/>
      <c r="AWT2170" s="218"/>
      <c r="AWU2170" s="218"/>
      <c r="AWV2170" s="218"/>
      <c r="AWW2170" s="218"/>
      <c r="AWX2170" s="218"/>
      <c r="AWY2170" s="218"/>
      <c r="AWZ2170" s="218"/>
      <c r="AXA2170" s="218"/>
      <c r="AXB2170" s="218"/>
      <c r="AXC2170" s="218"/>
      <c r="AXD2170" s="218"/>
      <c r="AXE2170" s="218"/>
      <c r="AXF2170" s="218"/>
      <c r="AXG2170" s="218"/>
      <c r="AXH2170" s="218"/>
      <c r="AXI2170" s="218"/>
      <c r="AXJ2170" s="218"/>
      <c r="AXK2170" s="218"/>
      <c r="AXL2170" s="218"/>
      <c r="AXM2170" s="218"/>
      <c r="AXN2170" s="218"/>
      <c r="AXO2170" s="218"/>
      <c r="AXP2170" s="218"/>
      <c r="AXQ2170" s="218"/>
      <c r="AXR2170" s="218"/>
      <c r="AXS2170" s="218"/>
      <c r="AXT2170" s="218"/>
      <c r="AXU2170" s="218"/>
      <c r="AXV2170" s="218"/>
      <c r="AXW2170" s="218"/>
      <c r="AXX2170" s="218"/>
      <c r="AXY2170" s="218"/>
      <c r="AXZ2170" s="218"/>
      <c r="AYA2170" s="218"/>
      <c r="AYB2170" s="218"/>
      <c r="AYC2170" s="218"/>
      <c r="AYD2170" s="218"/>
      <c r="AYE2170" s="218"/>
      <c r="AYF2170" s="218"/>
      <c r="AYG2170" s="218"/>
      <c r="AYH2170" s="218"/>
      <c r="AYI2170" s="218"/>
      <c r="AYJ2170" s="218"/>
      <c r="AYK2170" s="218"/>
      <c r="AYL2170" s="218"/>
      <c r="AYM2170" s="218"/>
      <c r="AYN2170" s="218"/>
      <c r="AYO2170" s="218"/>
      <c r="AYP2170" s="218"/>
      <c r="AYQ2170" s="218"/>
      <c r="AYR2170" s="218"/>
      <c r="AYS2170" s="218"/>
      <c r="AYT2170" s="218"/>
      <c r="AYU2170" s="218"/>
      <c r="AYV2170" s="218"/>
      <c r="AYW2170" s="218"/>
      <c r="AYX2170" s="218"/>
      <c r="AYY2170" s="218"/>
      <c r="AYZ2170" s="218"/>
      <c r="AZA2170" s="218"/>
      <c r="AZB2170" s="218"/>
      <c r="AZC2170" s="218"/>
      <c r="AZD2170" s="218"/>
      <c r="AZE2170" s="218"/>
      <c r="AZF2170" s="218"/>
      <c r="AZG2170" s="218"/>
      <c r="AZH2170" s="218"/>
      <c r="AZI2170" s="218"/>
      <c r="AZJ2170" s="218"/>
      <c r="AZK2170" s="218"/>
      <c r="AZL2170" s="218"/>
      <c r="AZM2170" s="218"/>
      <c r="AZN2170" s="218"/>
      <c r="AZO2170" s="218"/>
      <c r="AZP2170" s="218"/>
      <c r="AZQ2170" s="218"/>
      <c r="AZR2170" s="218"/>
      <c r="AZS2170" s="218"/>
      <c r="AZT2170" s="218"/>
      <c r="AZU2170" s="218"/>
      <c r="AZV2170" s="218"/>
      <c r="AZW2170" s="218"/>
      <c r="AZX2170" s="218"/>
      <c r="AZY2170" s="218"/>
      <c r="AZZ2170" s="218"/>
      <c r="BAA2170" s="218"/>
      <c r="BAB2170" s="218"/>
      <c r="BAC2170" s="218"/>
      <c r="BAD2170" s="218"/>
      <c r="BAE2170" s="218"/>
      <c r="BAF2170" s="218"/>
      <c r="BAG2170" s="218"/>
      <c r="BAH2170" s="218"/>
      <c r="BAI2170" s="218"/>
      <c r="BAJ2170" s="218"/>
      <c r="BAK2170" s="218"/>
      <c r="BAL2170" s="218"/>
      <c r="BAM2170" s="218"/>
      <c r="BAN2170" s="218"/>
      <c r="BAO2170" s="218"/>
      <c r="BAP2170" s="218"/>
      <c r="BAQ2170" s="218"/>
      <c r="BAR2170" s="218"/>
      <c r="BAS2170" s="218"/>
      <c r="BAT2170" s="218"/>
      <c r="BAU2170" s="218"/>
      <c r="BAV2170" s="218"/>
      <c r="BAW2170" s="218"/>
      <c r="BAX2170" s="218"/>
      <c r="BAY2170" s="218"/>
      <c r="BAZ2170" s="218"/>
      <c r="BBA2170" s="218"/>
      <c r="BBB2170" s="218"/>
      <c r="BBC2170" s="218"/>
      <c r="BBD2170" s="218"/>
      <c r="BBE2170" s="218"/>
      <c r="BBF2170" s="218"/>
      <c r="BBG2170" s="218"/>
      <c r="BBH2170" s="218"/>
      <c r="BBI2170" s="218"/>
      <c r="BBJ2170" s="218"/>
      <c r="BBK2170" s="218"/>
      <c r="BBL2170" s="218"/>
      <c r="BBM2170" s="218"/>
      <c r="BBN2170" s="218"/>
      <c r="BBO2170" s="218"/>
      <c r="BBP2170" s="218"/>
      <c r="BBQ2170" s="218"/>
      <c r="BBR2170" s="218"/>
      <c r="BBS2170" s="218"/>
      <c r="BBT2170" s="218"/>
      <c r="BBU2170" s="218"/>
      <c r="BBV2170" s="218"/>
      <c r="BBW2170" s="218"/>
      <c r="BBX2170" s="218"/>
      <c r="BBY2170" s="218"/>
      <c r="BBZ2170" s="218"/>
      <c r="BCA2170" s="218"/>
      <c r="BCB2170" s="218"/>
      <c r="BCC2170" s="218"/>
      <c r="BCD2170" s="218"/>
      <c r="BCE2170" s="218"/>
      <c r="BCF2170" s="218"/>
      <c r="BCG2170" s="218"/>
      <c r="BCH2170" s="218"/>
      <c r="BCI2170" s="218"/>
      <c r="BCJ2170" s="218"/>
      <c r="BCK2170" s="218"/>
      <c r="BCL2170" s="218"/>
      <c r="BCM2170" s="218"/>
      <c r="BCN2170" s="218"/>
      <c r="BCO2170" s="218"/>
      <c r="BCP2170" s="218"/>
      <c r="BCQ2170" s="218"/>
      <c r="BCR2170" s="218"/>
      <c r="BCS2170" s="218"/>
      <c r="BCT2170" s="218"/>
      <c r="BCU2170" s="218"/>
      <c r="BCV2170" s="218"/>
      <c r="BCW2170" s="218"/>
      <c r="BCX2170" s="218"/>
      <c r="BCY2170" s="218"/>
      <c r="BCZ2170" s="218"/>
      <c r="BDA2170" s="218"/>
      <c r="BDB2170" s="218"/>
      <c r="BDC2170" s="218"/>
      <c r="BDD2170" s="218"/>
      <c r="BDE2170" s="218"/>
      <c r="BDF2170" s="218"/>
      <c r="BDG2170" s="218"/>
      <c r="BDH2170" s="218"/>
      <c r="BDI2170" s="218"/>
      <c r="BDJ2170" s="218"/>
      <c r="BDK2170" s="218"/>
      <c r="BDL2170" s="218"/>
      <c r="BDM2170" s="218"/>
      <c r="BDN2170" s="218"/>
      <c r="BDO2170" s="218"/>
      <c r="BDP2170" s="218"/>
      <c r="BDQ2170" s="218"/>
      <c r="BDR2170" s="218"/>
      <c r="BDS2170" s="218"/>
      <c r="BDT2170" s="218"/>
      <c r="BDU2170" s="218"/>
      <c r="BDV2170" s="218"/>
      <c r="BDW2170" s="218"/>
      <c r="BDX2170" s="218"/>
      <c r="BDY2170" s="218"/>
      <c r="BDZ2170" s="218"/>
      <c r="BEA2170" s="218"/>
      <c r="BEB2170" s="218"/>
      <c r="BEC2170" s="218"/>
      <c r="BED2170" s="218"/>
      <c r="BEE2170" s="218"/>
      <c r="BEF2170" s="218"/>
      <c r="BEG2170" s="218"/>
      <c r="BEH2170" s="218"/>
      <c r="BEI2170" s="218"/>
      <c r="BEJ2170" s="218"/>
      <c r="BEK2170" s="218"/>
      <c r="BEL2170" s="218"/>
      <c r="BEM2170" s="218"/>
      <c r="BEN2170" s="218"/>
      <c r="BEO2170" s="218"/>
      <c r="BEP2170" s="218"/>
      <c r="BEQ2170" s="218"/>
      <c r="BER2170" s="218"/>
      <c r="BES2170" s="218"/>
      <c r="BET2170" s="218"/>
      <c r="BEU2170" s="218"/>
      <c r="BEV2170" s="218"/>
      <c r="BEW2170" s="218"/>
      <c r="BEX2170" s="218"/>
      <c r="BEY2170" s="218"/>
      <c r="BEZ2170" s="218"/>
      <c r="BFA2170" s="218"/>
      <c r="BFB2170" s="218"/>
      <c r="BFC2170" s="218"/>
      <c r="BFD2170" s="218"/>
      <c r="BFE2170" s="218"/>
      <c r="BFF2170" s="218"/>
      <c r="BFG2170" s="218"/>
      <c r="BFH2170" s="218"/>
      <c r="BFI2170" s="218"/>
      <c r="BFJ2170" s="218"/>
      <c r="BFK2170" s="218"/>
      <c r="BFL2170" s="218"/>
      <c r="BFM2170" s="218"/>
      <c r="BFN2170" s="218"/>
      <c r="BFO2170" s="218"/>
      <c r="BFP2170" s="218"/>
      <c r="BFQ2170" s="218"/>
      <c r="BFR2170" s="218"/>
      <c r="BFS2170" s="218"/>
      <c r="BFT2170" s="218"/>
      <c r="BFU2170" s="218"/>
      <c r="BFV2170" s="218"/>
      <c r="BFW2170" s="218"/>
      <c r="BFX2170" s="218"/>
      <c r="BFY2170" s="218"/>
      <c r="BFZ2170" s="218"/>
      <c r="BGA2170" s="218"/>
      <c r="BGB2170" s="218"/>
      <c r="BGC2170" s="218"/>
      <c r="BGD2170" s="218"/>
      <c r="BGE2170" s="218"/>
      <c r="BGF2170" s="218"/>
      <c r="BGG2170" s="218"/>
      <c r="BGH2170" s="218"/>
      <c r="BGI2170" s="218"/>
      <c r="BGJ2170" s="218"/>
      <c r="BGK2170" s="218"/>
      <c r="BGL2170" s="218"/>
      <c r="BGM2170" s="218"/>
      <c r="BGN2170" s="218"/>
      <c r="BGO2170" s="218"/>
      <c r="BGP2170" s="218"/>
      <c r="BGQ2170" s="218"/>
      <c r="BGR2170" s="218"/>
      <c r="BGS2170" s="218"/>
      <c r="BGT2170" s="218"/>
      <c r="BGU2170" s="218"/>
      <c r="BGV2170" s="218"/>
      <c r="BGW2170" s="218"/>
      <c r="BGX2170" s="218"/>
      <c r="BGY2170" s="218"/>
      <c r="BGZ2170" s="218"/>
      <c r="BHA2170" s="218"/>
      <c r="BHB2170" s="218"/>
      <c r="BHC2170" s="218"/>
      <c r="BHD2170" s="218"/>
      <c r="BHE2170" s="218"/>
      <c r="BHF2170" s="218"/>
      <c r="BHG2170" s="218"/>
      <c r="BHH2170" s="218"/>
      <c r="BHI2170" s="218"/>
      <c r="BHJ2170" s="218"/>
      <c r="BHK2170" s="218"/>
      <c r="BHL2170" s="218"/>
      <c r="BHM2170" s="218"/>
      <c r="BHN2170" s="218"/>
      <c r="BHO2170" s="218"/>
      <c r="BHP2170" s="218"/>
      <c r="BHQ2170" s="218"/>
      <c r="BHR2170" s="218"/>
      <c r="BHS2170" s="218"/>
      <c r="BHT2170" s="218"/>
      <c r="BHU2170" s="218"/>
      <c r="BHV2170" s="218"/>
      <c r="BHW2170" s="218"/>
      <c r="BHX2170" s="218"/>
      <c r="BHY2170" s="218"/>
      <c r="BHZ2170" s="218"/>
      <c r="BIA2170" s="218"/>
      <c r="BIB2170" s="218"/>
      <c r="BIC2170" s="218"/>
      <c r="BID2170" s="218"/>
      <c r="BIE2170" s="218"/>
      <c r="BIF2170" s="218"/>
      <c r="BIG2170" s="218"/>
      <c r="BIH2170" s="218"/>
      <c r="BII2170" s="218"/>
      <c r="BIJ2170" s="218"/>
      <c r="BIK2170" s="218"/>
      <c r="BIL2170" s="218"/>
      <c r="BIM2170" s="218"/>
      <c r="BIN2170" s="218"/>
      <c r="BIO2170" s="218"/>
      <c r="BIP2170" s="218"/>
      <c r="BIQ2170" s="218"/>
      <c r="BIR2170" s="218"/>
      <c r="BIS2170" s="218"/>
      <c r="BIT2170" s="218"/>
      <c r="BIU2170" s="218"/>
      <c r="BIV2170" s="218"/>
      <c r="BIW2170" s="218"/>
      <c r="BIX2170" s="218"/>
      <c r="BIY2170" s="218"/>
      <c r="BIZ2170" s="218"/>
      <c r="BJA2170" s="218"/>
      <c r="BJB2170" s="218"/>
      <c r="BJC2170" s="218"/>
      <c r="BJD2170" s="218"/>
      <c r="BJE2170" s="218"/>
      <c r="BJF2170" s="218"/>
      <c r="BJG2170" s="218"/>
      <c r="BJH2170" s="218"/>
      <c r="BJI2170" s="218"/>
      <c r="BJJ2170" s="218"/>
      <c r="BJK2170" s="218"/>
      <c r="BJL2170" s="218"/>
      <c r="BJM2170" s="218"/>
      <c r="BJN2170" s="218"/>
      <c r="BJO2170" s="218"/>
      <c r="BJP2170" s="218"/>
      <c r="BJQ2170" s="218"/>
      <c r="BJR2170" s="218"/>
      <c r="BJS2170" s="218"/>
      <c r="BJT2170" s="218"/>
      <c r="BJU2170" s="218"/>
      <c r="BJV2170" s="218"/>
      <c r="BJW2170" s="218"/>
      <c r="BJX2170" s="218"/>
      <c r="BJY2170" s="218"/>
      <c r="BJZ2170" s="218"/>
      <c r="BKA2170" s="218"/>
      <c r="BKB2170" s="218"/>
      <c r="BKC2170" s="218"/>
      <c r="BKD2170" s="218"/>
      <c r="BKE2170" s="218"/>
      <c r="BKF2170" s="218"/>
      <c r="BKG2170" s="218"/>
      <c r="BKH2170" s="218"/>
      <c r="BKI2170" s="218"/>
      <c r="BKJ2170" s="218"/>
      <c r="BKK2170" s="218"/>
      <c r="BKL2170" s="218"/>
      <c r="BKM2170" s="218"/>
      <c r="BKN2170" s="218"/>
      <c r="BKO2170" s="218"/>
      <c r="BKP2170" s="218"/>
      <c r="BKQ2170" s="218"/>
      <c r="BKR2170" s="218"/>
      <c r="BKS2170" s="218"/>
      <c r="BKT2170" s="218"/>
      <c r="BKU2170" s="218"/>
      <c r="BKV2170" s="218"/>
      <c r="BKW2170" s="218"/>
      <c r="BKX2170" s="218"/>
      <c r="BKY2170" s="218"/>
      <c r="BKZ2170" s="218"/>
      <c r="BLA2170" s="218"/>
      <c r="BLB2170" s="218"/>
      <c r="BLC2170" s="218"/>
      <c r="BLD2170" s="218"/>
      <c r="BLE2170" s="218"/>
      <c r="BLF2170" s="218"/>
      <c r="BLG2170" s="218"/>
      <c r="BLH2170" s="218"/>
      <c r="BLI2170" s="218"/>
      <c r="BLJ2170" s="218"/>
      <c r="BLK2170" s="218"/>
      <c r="BLL2170" s="218"/>
      <c r="BLM2170" s="218"/>
      <c r="BLN2170" s="218"/>
      <c r="BLO2170" s="218"/>
      <c r="BLP2170" s="218"/>
      <c r="BLQ2170" s="218"/>
      <c r="BLR2170" s="218"/>
      <c r="BLS2170" s="218"/>
      <c r="BLT2170" s="218"/>
      <c r="BLU2170" s="218"/>
      <c r="BLV2170" s="218"/>
      <c r="BLW2170" s="218"/>
      <c r="BLX2170" s="218"/>
      <c r="BLY2170" s="218"/>
      <c r="BLZ2170" s="218"/>
      <c r="BMA2170" s="218"/>
      <c r="BMB2170" s="218"/>
      <c r="BMC2170" s="218"/>
      <c r="BMD2170" s="218"/>
      <c r="BME2170" s="218"/>
      <c r="BMF2170" s="218"/>
      <c r="BMG2170" s="218"/>
      <c r="BMH2170" s="218"/>
      <c r="BMI2170" s="218"/>
      <c r="BMJ2170" s="218"/>
      <c r="BMK2170" s="218"/>
      <c r="BML2170" s="218"/>
      <c r="BMM2170" s="218"/>
      <c r="BMN2170" s="218"/>
      <c r="BMO2170" s="218"/>
      <c r="BMP2170" s="218"/>
      <c r="BMQ2170" s="218"/>
      <c r="BMR2170" s="218"/>
      <c r="BMS2170" s="218"/>
      <c r="BMT2170" s="218"/>
      <c r="BMU2170" s="218"/>
      <c r="BMV2170" s="218"/>
      <c r="BMW2170" s="218"/>
      <c r="BMX2170" s="218"/>
      <c r="BMY2170" s="218"/>
      <c r="BMZ2170" s="218"/>
      <c r="BNA2170" s="218"/>
      <c r="BNB2170" s="218"/>
      <c r="BNC2170" s="218"/>
      <c r="BND2170" s="218"/>
      <c r="BNE2170" s="218"/>
      <c r="BNF2170" s="218"/>
      <c r="BNG2170" s="218"/>
      <c r="BNH2170" s="218"/>
      <c r="BNI2170" s="218"/>
      <c r="BNJ2170" s="218"/>
      <c r="BNK2170" s="218"/>
      <c r="BNL2170" s="218"/>
      <c r="BNM2170" s="218"/>
      <c r="BNN2170" s="218"/>
      <c r="BNO2170" s="218"/>
      <c r="BNP2170" s="218"/>
      <c r="BNQ2170" s="218"/>
      <c r="BNR2170" s="218"/>
      <c r="BNS2170" s="218"/>
      <c r="BNT2170" s="218"/>
      <c r="BNU2170" s="218"/>
      <c r="BNV2170" s="218"/>
      <c r="BNW2170" s="218"/>
      <c r="BNX2170" s="218"/>
      <c r="BNY2170" s="218"/>
      <c r="BNZ2170" s="218"/>
      <c r="BOA2170" s="218"/>
      <c r="BOB2170" s="218"/>
      <c r="BOC2170" s="218"/>
      <c r="BOD2170" s="218"/>
      <c r="BOE2170" s="218"/>
      <c r="BOF2170" s="218"/>
      <c r="BOG2170" s="218"/>
      <c r="BOH2170" s="218"/>
      <c r="BOI2170" s="218"/>
      <c r="BOJ2170" s="218"/>
      <c r="BOK2170" s="218"/>
      <c r="BOL2170" s="218"/>
      <c r="BOM2170" s="218"/>
      <c r="BON2170" s="218"/>
      <c r="BOO2170" s="218"/>
      <c r="BOP2170" s="218"/>
      <c r="BOQ2170" s="218"/>
      <c r="BOR2170" s="218"/>
      <c r="BOS2170" s="218"/>
      <c r="BOT2170" s="218"/>
      <c r="BOU2170" s="218"/>
      <c r="BOV2170" s="218"/>
      <c r="BOW2170" s="218"/>
      <c r="BOX2170" s="218"/>
      <c r="BOY2170" s="218"/>
      <c r="BOZ2170" s="218"/>
      <c r="BPA2170" s="218"/>
      <c r="BPB2170" s="218"/>
      <c r="BPC2170" s="218"/>
      <c r="BPD2170" s="218"/>
      <c r="BPE2170" s="218"/>
      <c r="BPF2170" s="218"/>
      <c r="BPG2170" s="218"/>
      <c r="BPH2170" s="218"/>
      <c r="BPI2170" s="218"/>
      <c r="BPJ2170" s="218"/>
      <c r="BPK2170" s="218"/>
      <c r="BPL2170" s="218"/>
      <c r="BPM2170" s="218"/>
      <c r="BPN2170" s="218"/>
      <c r="BPO2170" s="218"/>
      <c r="BPP2170" s="218"/>
      <c r="BPQ2170" s="218"/>
      <c r="BPR2170" s="218"/>
      <c r="BPS2170" s="218"/>
      <c r="BPT2170" s="218"/>
      <c r="BPU2170" s="218"/>
      <c r="BPV2170" s="218"/>
      <c r="BPW2170" s="218"/>
      <c r="BPX2170" s="218"/>
      <c r="BPY2170" s="218"/>
      <c r="BPZ2170" s="218"/>
      <c r="BQA2170" s="218"/>
      <c r="BQB2170" s="218"/>
      <c r="BQC2170" s="218"/>
      <c r="BQD2170" s="218"/>
      <c r="BQE2170" s="218"/>
      <c r="BQF2170" s="218"/>
      <c r="BQG2170" s="218"/>
      <c r="BQH2170" s="218"/>
      <c r="BQI2170" s="218"/>
      <c r="BQJ2170" s="218"/>
      <c r="BQK2170" s="218"/>
      <c r="BQL2170" s="218"/>
      <c r="BQM2170" s="218"/>
      <c r="BQN2170" s="218"/>
      <c r="BQO2170" s="218"/>
      <c r="BQP2170" s="218"/>
      <c r="BQQ2170" s="218"/>
      <c r="BQR2170" s="218"/>
      <c r="BQS2170" s="218"/>
      <c r="BQT2170" s="218"/>
      <c r="BQU2170" s="218"/>
      <c r="BQV2170" s="218"/>
      <c r="BQW2170" s="218"/>
      <c r="BQX2170" s="218"/>
      <c r="BQY2170" s="218"/>
      <c r="BQZ2170" s="218"/>
      <c r="BRA2170" s="218"/>
      <c r="BRB2170" s="218"/>
      <c r="BRC2170" s="218"/>
      <c r="BRD2170" s="218"/>
      <c r="BRE2170" s="218"/>
      <c r="BRF2170" s="218"/>
      <c r="BRG2170" s="218"/>
      <c r="BRH2170" s="218"/>
      <c r="BRI2170" s="218"/>
      <c r="BRJ2170" s="218"/>
      <c r="BRK2170" s="218"/>
      <c r="BRL2170" s="218"/>
      <c r="BRM2170" s="218"/>
      <c r="BRN2170" s="218"/>
      <c r="BRO2170" s="218"/>
      <c r="BRP2170" s="218"/>
      <c r="BRQ2170" s="218"/>
      <c r="BRR2170" s="218"/>
      <c r="BRS2170" s="218"/>
      <c r="BRT2170" s="218"/>
      <c r="BRU2170" s="218"/>
      <c r="BRV2170" s="218"/>
      <c r="BRW2170" s="218"/>
      <c r="BRX2170" s="218"/>
      <c r="BRY2170" s="218"/>
      <c r="BRZ2170" s="218"/>
      <c r="BSA2170" s="218"/>
      <c r="BSB2170" s="218"/>
      <c r="BSC2170" s="218"/>
      <c r="BSD2170" s="218"/>
      <c r="BSE2170" s="218"/>
      <c r="BSF2170" s="218"/>
      <c r="BSG2170" s="218"/>
      <c r="BSH2170" s="218"/>
      <c r="BSI2170" s="218"/>
      <c r="BSJ2170" s="218"/>
      <c r="BSK2170" s="218"/>
      <c r="BSL2170" s="218"/>
      <c r="BSM2170" s="218"/>
      <c r="BSN2170" s="218"/>
      <c r="BSO2170" s="218"/>
      <c r="BSP2170" s="218"/>
      <c r="BSQ2170" s="218"/>
      <c r="BSR2170" s="218"/>
      <c r="BSS2170" s="218"/>
      <c r="BST2170" s="218"/>
      <c r="BSU2170" s="218"/>
      <c r="BSV2170" s="218"/>
      <c r="BSW2170" s="218"/>
      <c r="BSX2170" s="218"/>
      <c r="BSY2170" s="218"/>
      <c r="BSZ2170" s="218"/>
      <c r="BTA2170" s="218"/>
      <c r="BTB2170" s="218"/>
      <c r="BTC2170" s="218"/>
      <c r="BTD2170" s="218"/>
      <c r="BTE2170" s="218"/>
      <c r="BTF2170" s="218"/>
      <c r="BTG2170" s="218"/>
      <c r="BTH2170" s="218"/>
      <c r="BTI2170" s="218"/>
      <c r="BTJ2170" s="218"/>
      <c r="BTK2170" s="218"/>
      <c r="BTL2170" s="218"/>
      <c r="BTM2170" s="218"/>
      <c r="BTN2170" s="218"/>
      <c r="BTO2170" s="218"/>
      <c r="BTP2170" s="218"/>
      <c r="BTQ2170" s="218"/>
      <c r="BTR2170" s="218"/>
      <c r="BTS2170" s="218"/>
      <c r="BTT2170" s="218"/>
      <c r="BTU2170" s="218"/>
      <c r="BTV2170" s="218"/>
      <c r="BTW2170" s="218"/>
      <c r="BTX2170" s="218"/>
      <c r="BTY2170" s="218"/>
      <c r="BTZ2170" s="218"/>
      <c r="BUA2170" s="218"/>
      <c r="BUB2170" s="218"/>
      <c r="BUC2170" s="218"/>
      <c r="BUD2170" s="218"/>
      <c r="BUE2170" s="218"/>
      <c r="BUF2170" s="218"/>
      <c r="BUG2170" s="218"/>
      <c r="BUH2170" s="218"/>
      <c r="BUI2170" s="218"/>
      <c r="BUJ2170" s="218"/>
      <c r="BUK2170" s="218"/>
      <c r="BUL2170" s="218"/>
      <c r="BUM2170" s="218"/>
      <c r="BUN2170" s="218"/>
      <c r="BUO2170" s="218"/>
      <c r="BUP2170" s="218"/>
      <c r="BUQ2170" s="218"/>
      <c r="BUR2170" s="218"/>
      <c r="BUS2170" s="218"/>
      <c r="BUT2170" s="218"/>
      <c r="BUU2170" s="218"/>
      <c r="BUV2170" s="218"/>
      <c r="BUW2170" s="218"/>
      <c r="BUX2170" s="218"/>
      <c r="BUY2170" s="218"/>
      <c r="BUZ2170" s="218"/>
      <c r="BVA2170" s="218"/>
      <c r="BVB2170" s="218"/>
      <c r="BVC2170" s="218"/>
      <c r="BVD2170" s="218"/>
      <c r="BVE2170" s="218"/>
      <c r="BVF2170" s="218"/>
      <c r="BVG2170" s="218"/>
      <c r="BVH2170" s="218"/>
      <c r="BVI2170" s="218"/>
      <c r="BVJ2170" s="218"/>
      <c r="BVK2170" s="218"/>
      <c r="BVL2170" s="218"/>
      <c r="BVM2170" s="218"/>
      <c r="BVN2170" s="218"/>
      <c r="BVO2170" s="218"/>
      <c r="BVP2170" s="218"/>
      <c r="BVQ2170" s="218"/>
      <c r="BVR2170" s="218"/>
      <c r="BVS2170" s="218"/>
      <c r="BVT2170" s="218"/>
      <c r="BVU2170" s="218"/>
      <c r="BVV2170" s="218"/>
      <c r="BVW2170" s="218"/>
      <c r="BVX2170" s="218"/>
      <c r="BVY2170" s="218"/>
      <c r="BVZ2170" s="218"/>
      <c r="BWA2170" s="218"/>
      <c r="BWB2170" s="218"/>
      <c r="BWC2170" s="218"/>
      <c r="BWD2170" s="218"/>
      <c r="BWE2170" s="218"/>
      <c r="BWF2170" s="218"/>
      <c r="BWG2170" s="218"/>
      <c r="BWH2170" s="218"/>
      <c r="BWI2170" s="218"/>
      <c r="BWJ2170" s="218"/>
      <c r="BWK2170" s="218"/>
      <c r="BWL2170" s="218"/>
      <c r="BWM2170" s="218"/>
      <c r="BWN2170" s="218"/>
      <c r="BWO2170" s="218"/>
      <c r="BWP2170" s="218"/>
      <c r="BWQ2170" s="218"/>
      <c r="BWR2170" s="218"/>
      <c r="BWS2170" s="218"/>
      <c r="BWT2170" s="218"/>
      <c r="BWU2170" s="218"/>
      <c r="BWV2170" s="218"/>
      <c r="BWW2170" s="218"/>
      <c r="BWX2170" s="218"/>
      <c r="BWY2170" s="218"/>
      <c r="BWZ2170" s="218"/>
      <c r="BXA2170" s="218"/>
      <c r="BXB2170" s="218"/>
      <c r="BXC2170" s="218"/>
      <c r="BXD2170" s="218"/>
      <c r="BXE2170" s="218"/>
      <c r="BXF2170" s="218"/>
      <c r="BXG2170" s="218"/>
      <c r="BXH2170" s="218"/>
      <c r="BXI2170" s="218"/>
      <c r="BXJ2170" s="218"/>
      <c r="BXK2170" s="218"/>
      <c r="BXL2170" s="218"/>
      <c r="BXM2170" s="218"/>
      <c r="BXN2170" s="218"/>
      <c r="BXO2170" s="218"/>
      <c r="BXP2170" s="218"/>
      <c r="BXQ2170" s="218"/>
      <c r="BXR2170" s="218"/>
      <c r="BXS2170" s="218"/>
      <c r="BXT2170" s="218"/>
      <c r="BXU2170" s="218"/>
      <c r="BXV2170" s="218"/>
      <c r="BXW2170" s="218"/>
      <c r="BXX2170" s="218"/>
      <c r="BXY2170" s="218"/>
      <c r="BXZ2170" s="218"/>
      <c r="BYA2170" s="218"/>
      <c r="BYB2170" s="218"/>
      <c r="BYC2170" s="218"/>
      <c r="BYD2170" s="218"/>
      <c r="BYE2170" s="218"/>
      <c r="BYF2170" s="218"/>
      <c r="BYG2170" s="218"/>
      <c r="BYH2170" s="218"/>
      <c r="BYI2170" s="218"/>
      <c r="BYJ2170" s="218"/>
      <c r="BYK2170" s="218"/>
      <c r="BYL2170" s="218"/>
      <c r="BYM2170" s="218"/>
      <c r="BYN2170" s="218"/>
      <c r="BYO2170" s="218"/>
      <c r="BYP2170" s="218"/>
      <c r="BYQ2170" s="218"/>
      <c r="BYR2170" s="218"/>
      <c r="BYS2170" s="218"/>
      <c r="BYT2170" s="218"/>
      <c r="BYU2170" s="218"/>
      <c r="BYV2170" s="218"/>
      <c r="BYW2170" s="218"/>
      <c r="BYX2170" s="218"/>
      <c r="BYY2170" s="218"/>
      <c r="BYZ2170" s="218"/>
      <c r="BZA2170" s="218"/>
      <c r="BZB2170" s="218"/>
      <c r="BZC2170" s="218"/>
      <c r="BZD2170" s="218"/>
      <c r="BZE2170" s="218"/>
      <c r="BZF2170" s="218"/>
      <c r="BZG2170" s="218"/>
      <c r="BZH2170" s="218"/>
      <c r="BZI2170" s="218"/>
      <c r="BZJ2170" s="218"/>
      <c r="BZK2170" s="218"/>
      <c r="BZL2170" s="218"/>
      <c r="BZM2170" s="218"/>
      <c r="BZN2170" s="218"/>
      <c r="BZO2170" s="218"/>
      <c r="BZP2170" s="218"/>
      <c r="BZQ2170" s="218"/>
      <c r="BZR2170" s="218"/>
      <c r="BZS2170" s="218"/>
      <c r="BZT2170" s="218"/>
      <c r="BZU2170" s="218"/>
      <c r="BZV2170" s="218"/>
      <c r="BZW2170" s="218"/>
      <c r="BZX2170" s="218"/>
      <c r="BZY2170" s="218"/>
      <c r="BZZ2170" s="218"/>
      <c r="CAA2170" s="218"/>
      <c r="CAB2170" s="218"/>
      <c r="CAC2170" s="218"/>
      <c r="CAD2170" s="218"/>
      <c r="CAE2170" s="218"/>
      <c r="CAF2170" s="218"/>
      <c r="CAG2170" s="218"/>
      <c r="CAH2170" s="218"/>
      <c r="CAI2170" s="218"/>
      <c r="CAJ2170" s="218"/>
      <c r="CAK2170" s="218"/>
      <c r="CAL2170" s="218"/>
      <c r="CAM2170" s="218"/>
      <c r="CAN2170" s="218"/>
      <c r="CAO2170" s="218"/>
      <c r="CAP2170" s="218"/>
      <c r="CAQ2170" s="218"/>
      <c r="CAR2170" s="218"/>
      <c r="CAS2170" s="218"/>
      <c r="CAT2170" s="218"/>
      <c r="CAU2170" s="218"/>
      <c r="CAV2170" s="218"/>
      <c r="CAW2170" s="218"/>
      <c r="CAX2170" s="218"/>
      <c r="CAY2170" s="218"/>
      <c r="CAZ2170" s="218"/>
      <c r="CBA2170" s="218"/>
      <c r="CBB2170" s="218"/>
      <c r="CBC2170" s="218"/>
      <c r="CBD2170" s="218"/>
      <c r="CBE2170" s="218"/>
      <c r="CBF2170" s="218"/>
      <c r="CBG2170" s="218"/>
      <c r="CBH2170" s="218"/>
      <c r="CBI2170" s="218"/>
      <c r="CBJ2170" s="218"/>
      <c r="CBK2170" s="218"/>
      <c r="CBL2170" s="218"/>
      <c r="CBM2170" s="218"/>
      <c r="CBN2170" s="218"/>
      <c r="CBO2170" s="218"/>
      <c r="CBP2170" s="218"/>
      <c r="CBQ2170" s="218"/>
      <c r="CBR2170" s="218"/>
      <c r="CBS2170" s="218"/>
      <c r="CBT2170" s="218"/>
      <c r="CBU2170" s="218"/>
      <c r="CBV2170" s="218"/>
      <c r="CBW2170" s="218"/>
      <c r="CBX2170" s="218"/>
      <c r="CBY2170" s="218"/>
      <c r="CBZ2170" s="218"/>
      <c r="CCA2170" s="218"/>
      <c r="CCB2170" s="218"/>
      <c r="CCC2170" s="218"/>
      <c r="CCD2170" s="218"/>
      <c r="CCE2170" s="218"/>
      <c r="CCF2170" s="218"/>
      <c r="CCG2170" s="218"/>
      <c r="CCH2170" s="218"/>
      <c r="CCI2170" s="218"/>
      <c r="CCJ2170" s="218"/>
      <c r="CCK2170" s="218"/>
      <c r="CCL2170" s="218"/>
      <c r="CCM2170" s="218"/>
      <c r="CCN2170" s="218"/>
      <c r="CCO2170" s="218"/>
      <c r="CCP2170" s="218"/>
      <c r="CCQ2170" s="218"/>
      <c r="CCR2170" s="218"/>
      <c r="CCS2170" s="218"/>
      <c r="CCT2170" s="218"/>
      <c r="CCU2170" s="218"/>
      <c r="CCV2170" s="218"/>
      <c r="CCW2170" s="218"/>
      <c r="CCX2170" s="218"/>
      <c r="CCY2170" s="218"/>
      <c r="CCZ2170" s="218"/>
      <c r="CDA2170" s="218"/>
      <c r="CDB2170" s="218"/>
      <c r="CDC2170" s="218"/>
      <c r="CDD2170" s="218"/>
      <c r="CDE2170" s="218"/>
      <c r="CDF2170" s="218"/>
      <c r="CDG2170" s="218"/>
      <c r="CDH2170" s="218"/>
      <c r="CDI2170" s="218"/>
      <c r="CDJ2170" s="218"/>
      <c r="CDK2170" s="218"/>
      <c r="CDL2170" s="218"/>
      <c r="CDM2170" s="218"/>
      <c r="CDN2170" s="218"/>
      <c r="CDO2170" s="218"/>
      <c r="CDP2170" s="218"/>
      <c r="CDQ2170" s="218"/>
      <c r="CDR2170" s="218"/>
      <c r="CDS2170" s="218"/>
      <c r="CDT2170" s="218"/>
      <c r="CDU2170" s="218"/>
      <c r="CDV2170" s="218"/>
      <c r="CDW2170" s="218"/>
      <c r="CDX2170" s="218"/>
      <c r="CDY2170" s="218"/>
      <c r="CDZ2170" s="218"/>
      <c r="CEA2170" s="218"/>
      <c r="CEB2170" s="218"/>
      <c r="CEC2170" s="218"/>
      <c r="CED2170" s="218"/>
      <c r="CEE2170" s="218"/>
      <c r="CEF2170" s="218"/>
      <c r="CEG2170" s="218"/>
      <c r="CEH2170" s="218"/>
      <c r="CEI2170" s="218"/>
      <c r="CEJ2170" s="218"/>
      <c r="CEK2170" s="218"/>
      <c r="CEL2170" s="218"/>
      <c r="CEM2170" s="218"/>
      <c r="CEN2170" s="218"/>
      <c r="CEO2170" s="218"/>
      <c r="CEP2170" s="218"/>
      <c r="CEQ2170" s="218"/>
      <c r="CER2170" s="218"/>
      <c r="CES2170" s="218"/>
      <c r="CET2170" s="218"/>
      <c r="CEU2170" s="218"/>
      <c r="CEV2170" s="218"/>
      <c r="CEW2170" s="218"/>
      <c r="CEX2170" s="218"/>
      <c r="CEY2170" s="218"/>
      <c r="CEZ2170" s="218"/>
      <c r="CFA2170" s="218"/>
      <c r="CFB2170" s="218"/>
      <c r="CFC2170" s="218"/>
      <c r="CFD2170" s="218"/>
      <c r="CFE2170" s="218"/>
      <c r="CFF2170" s="218"/>
      <c r="CFG2170" s="218"/>
      <c r="CFH2170" s="218"/>
      <c r="CFI2170" s="218"/>
      <c r="CFJ2170" s="218"/>
      <c r="CFK2170" s="218"/>
      <c r="CFL2170" s="218"/>
      <c r="CFM2170" s="218"/>
      <c r="CFN2170" s="218"/>
      <c r="CFO2170" s="218"/>
      <c r="CFP2170" s="218"/>
      <c r="CFQ2170" s="218"/>
      <c r="CFR2170" s="218"/>
      <c r="CFS2170" s="218"/>
      <c r="CFT2170" s="218"/>
      <c r="CFU2170" s="218"/>
      <c r="CFV2170" s="218"/>
      <c r="CFW2170" s="218"/>
      <c r="CFX2170" s="218"/>
      <c r="CFY2170" s="218"/>
      <c r="CFZ2170" s="218"/>
      <c r="CGA2170" s="218"/>
      <c r="CGB2170" s="218"/>
      <c r="CGC2170" s="218"/>
      <c r="CGD2170" s="218"/>
      <c r="CGE2170" s="218"/>
      <c r="CGF2170" s="218"/>
      <c r="CGG2170" s="218"/>
      <c r="CGH2170" s="218"/>
      <c r="CGI2170" s="218"/>
      <c r="CGJ2170" s="218"/>
      <c r="CGK2170" s="218"/>
      <c r="CGL2170" s="218"/>
      <c r="CGM2170" s="218"/>
      <c r="CGN2170" s="218"/>
      <c r="CGO2170" s="218"/>
      <c r="CGP2170" s="218"/>
      <c r="CGQ2170" s="218"/>
      <c r="CGR2170" s="218"/>
      <c r="CGS2170" s="218"/>
      <c r="CGT2170" s="218"/>
      <c r="CGU2170" s="218"/>
      <c r="CGV2170" s="218"/>
      <c r="CGW2170" s="218"/>
      <c r="CGX2170" s="218"/>
      <c r="CGY2170" s="218"/>
      <c r="CGZ2170" s="218"/>
      <c r="CHA2170" s="218"/>
      <c r="CHB2170" s="218"/>
      <c r="CHC2170" s="218"/>
      <c r="CHD2170" s="218"/>
      <c r="CHE2170" s="218"/>
      <c r="CHF2170" s="218"/>
      <c r="CHG2170" s="218"/>
      <c r="CHH2170" s="218"/>
      <c r="CHI2170" s="218"/>
      <c r="CHJ2170" s="218"/>
      <c r="CHK2170" s="218"/>
      <c r="CHL2170" s="218"/>
      <c r="CHM2170" s="218"/>
      <c r="CHN2170" s="218"/>
      <c r="CHO2170" s="218"/>
      <c r="CHP2170" s="218"/>
      <c r="CHQ2170" s="218"/>
      <c r="CHR2170" s="218"/>
      <c r="CHS2170" s="218"/>
      <c r="CHT2170" s="218"/>
      <c r="CHU2170" s="218"/>
      <c r="CHV2170" s="218"/>
      <c r="CHW2170" s="218"/>
      <c r="CHX2170" s="218"/>
      <c r="CHY2170" s="218"/>
      <c r="CHZ2170" s="218"/>
      <c r="CIA2170" s="218"/>
      <c r="CIB2170" s="218"/>
      <c r="CIC2170" s="218"/>
      <c r="CID2170" s="218"/>
      <c r="CIE2170" s="218"/>
      <c r="CIF2170" s="218"/>
      <c r="CIG2170" s="218"/>
      <c r="CIH2170" s="218"/>
      <c r="CII2170" s="218"/>
      <c r="CIJ2170" s="218"/>
      <c r="CIK2170" s="218"/>
      <c r="CIL2170" s="218"/>
      <c r="CIM2170" s="218"/>
      <c r="CIN2170" s="218"/>
      <c r="CIO2170" s="218"/>
      <c r="CIP2170" s="218"/>
      <c r="CIQ2170" s="218"/>
      <c r="CIR2170" s="218"/>
      <c r="CIS2170" s="218"/>
      <c r="CIT2170" s="218"/>
      <c r="CIU2170" s="218"/>
      <c r="CIV2170" s="218"/>
      <c r="CIW2170" s="218"/>
      <c r="CIX2170" s="218"/>
      <c r="CIY2170" s="218"/>
      <c r="CIZ2170" s="218"/>
      <c r="CJA2170" s="218"/>
      <c r="CJB2170" s="218"/>
      <c r="CJC2170" s="218"/>
      <c r="CJD2170" s="218"/>
      <c r="CJE2170" s="218"/>
      <c r="CJF2170" s="218"/>
      <c r="CJG2170" s="218"/>
      <c r="CJH2170" s="218"/>
      <c r="CJI2170" s="218"/>
      <c r="CJJ2170" s="218"/>
      <c r="CJK2170" s="218"/>
      <c r="CJL2170" s="218"/>
      <c r="CJM2170" s="218"/>
      <c r="CJN2170" s="218"/>
      <c r="CJO2170" s="218"/>
      <c r="CJP2170" s="218"/>
      <c r="CJQ2170" s="218"/>
      <c r="CJR2170" s="218"/>
      <c r="CJS2170" s="218"/>
      <c r="CJT2170" s="218"/>
      <c r="CJU2170" s="218"/>
      <c r="CJV2170" s="218"/>
      <c r="CJW2170" s="218"/>
      <c r="CJX2170" s="218"/>
      <c r="CJY2170" s="218"/>
      <c r="CJZ2170" s="218"/>
      <c r="CKA2170" s="218"/>
      <c r="CKB2170" s="218"/>
      <c r="CKC2170" s="218"/>
      <c r="CKD2170" s="218"/>
      <c r="CKE2170" s="218"/>
      <c r="CKF2170" s="218"/>
      <c r="CKG2170" s="218"/>
      <c r="CKH2170" s="218"/>
      <c r="CKI2170" s="218"/>
      <c r="CKJ2170" s="218"/>
      <c r="CKK2170" s="218"/>
      <c r="CKL2170" s="218"/>
      <c r="CKM2170" s="218"/>
      <c r="CKN2170" s="218"/>
      <c r="CKO2170" s="218"/>
      <c r="CKP2170" s="218"/>
      <c r="CKQ2170" s="218"/>
      <c r="CKR2170" s="218"/>
      <c r="CKS2170" s="218"/>
      <c r="CKT2170" s="218"/>
      <c r="CKU2170" s="218"/>
      <c r="CKV2170" s="218"/>
      <c r="CKW2170" s="218"/>
      <c r="CKX2170" s="218"/>
      <c r="CKY2170" s="218"/>
      <c r="CKZ2170" s="218"/>
      <c r="CLA2170" s="218"/>
      <c r="CLB2170" s="218"/>
      <c r="CLC2170" s="218"/>
      <c r="CLD2170" s="218"/>
      <c r="CLE2170" s="218"/>
      <c r="CLF2170" s="218"/>
      <c r="CLG2170" s="218"/>
      <c r="CLH2170" s="218"/>
      <c r="CLI2170" s="218"/>
      <c r="CLJ2170" s="218"/>
      <c r="CLK2170" s="218"/>
      <c r="CLL2170" s="218"/>
      <c r="CLM2170" s="218"/>
      <c r="CLN2170" s="218"/>
      <c r="CLO2170" s="218"/>
      <c r="CLP2170" s="218"/>
      <c r="CLQ2170" s="218"/>
      <c r="CLR2170" s="218"/>
      <c r="CLS2170" s="218"/>
      <c r="CLT2170" s="218"/>
      <c r="CLU2170" s="218"/>
      <c r="CLV2170" s="218"/>
      <c r="CLW2170" s="218"/>
      <c r="CLX2170" s="218"/>
      <c r="CLY2170" s="218"/>
      <c r="CLZ2170" s="218"/>
      <c r="CMA2170" s="218"/>
      <c r="CMB2170" s="218"/>
      <c r="CMC2170" s="218"/>
      <c r="CMD2170" s="218"/>
      <c r="CME2170" s="218"/>
      <c r="CMF2170" s="218"/>
      <c r="CMG2170" s="218"/>
      <c r="CMH2170" s="218"/>
      <c r="CMI2170" s="218"/>
      <c r="CMJ2170" s="218"/>
      <c r="CMK2170" s="218"/>
      <c r="CML2170" s="218"/>
      <c r="CMM2170" s="218"/>
      <c r="CMN2170" s="218"/>
      <c r="CMO2170" s="218"/>
      <c r="CMP2170" s="218"/>
      <c r="CMQ2170" s="218"/>
      <c r="CMR2170" s="218"/>
      <c r="CMS2170" s="218"/>
      <c r="CMT2170" s="218"/>
      <c r="CMU2170" s="218"/>
      <c r="CMV2170" s="218"/>
      <c r="CMW2170" s="218"/>
      <c r="CMX2170" s="218"/>
      <c r="CMY2170" s="218"/>
      <c r="CMZ2170" s="218"/>
      <c r="CNA2170" s="218"/>
      <c r="CNB2170" s="218"/>
      <c r="CNC2170" s="218"/>
      <c r="CND2170" s="218"/>
      <c r="CNE2170" s="218"/>
      <c r="CNF2170" s="218"/>
      <c r="CNG2170" s="218"/>
      <c r="CNH2170" s="218"/>
      <c r="CNI2170" s="218"/>
      <c r="CNJ2170" s="218"/>
      <c r="CNK2170" s="218"/>
      <c r="CNL2170" s="218"/>
      <c r="CNM2170" s="218"/>
      <c r="CNN2170" s="218"/>
      <c r="CNO2170" s="218"/>
      <c r="CNP2170" s="218"/>
      <c r="CNQ2170" s="218"/>
      <c r="CNR2170" s="218"/>
      <c r="CNS2170" s="218"/>
      <c r="CNT2170" s="218"/>
      <c r="CNU2170" s="218"/>
      <c r="CNV2170" s="218"/>
      <c r="CNW2170" s="218"/>
      <c r="CNX2170" s="218"/>
      <c r="CNY2170" s="218"/>
      <c r="CNZ2170" s="218"/>
      <c r="COA2170" s="218"/>
      <c r="COB2170" s="218"/>
      <c r="COC2170" s="218"/>
      <c r="COD2170" s="218"/>
      <c r="COE2170" s="218"/>
      <c r="COF2170" s="218"/>
      <c r="COG2170" s="218"/>
      <c r="COH2170" s="218"/>
      <c r="COI2170" s="218"/>
      <c r="COJ2170" s="218"/>
      <c r="COK2170" s="218"/>
      <c r="COL2170" s="218"/>
      <c r="COM2170" s="218"/>
      <c r="CON2170" s="218"/>
      <c r="COO2170" s="218"/>
      <c r="COP2170" s="218"/>
      <c r="COQ2170" s="218"/>
      <c r="COR2170" s="218"/>
      <c r="COS2170" s="218"/>
      <c r="COT2170" s="218"/>
      <c r="COU2170" s="218"/>
      <c r="COV2170" s="218"/>
      <c r="COW2170" s="218"/>
      <c r="COX2170" s="218"/>
      <c r="COY2170" s="218"/>
      <c r="COZ2170" s="218"/>
      <c r="CPA2170" s="218"/>
      <c r="CPB2170" s="218"/>
      <c r="CPC2170" s="218"/>
      <c r="CPD2170" s="218"/>
      <c r="CPE2170" s="218"/>
      <c r="CPF2170" s="218"/>
      <c r="CPG2170" s="218"/>
      <c r="CPH2170" s="218"/>
      <c r="CPI2170" s="218"/>
      <c r="CPJ2170" s="218"/>
      <c r="CPK2170" s="218"/>
      <c r="CPL2170" s="218"/>
      <c r="CPM2170" s="218"/>
      <c r="CPN2170" s="218"/>
      <c r="CPO2170" s="218"/>
      <c r="CPP2170" s="218"/>
      <c r="CPQ2170" s="218"/>
      <c r="CPR2170" s="218"/>
      <c r="CPS2170" s="218"/>
      <c r="CPT2170" s="218"/>
      <c r="CPU2170" s="218"/>
      <c r="CPV2170" s="218"/>
      <c r="CPW2170" s="218"/>
      <c r="CPX2170" s="218"/>
      <c r="CPY2170" s="218"/>
      <c r="CPZ2170" s="218"/>
      <c r="CQA2170" s="218"/>
      <c r="CQB2170" s="218"/>
      <c r="CQC2170" s="218"/>
      <c r="CQD2170" s="218"/>
      <c r="CQE2170" s="218"/>
      <c r="CQF2170" s="218"/>
      <c r="CQG2170" s="218"/>
      <c r="CQH2170" s="218"/>
      <c r="CQI2170" s="218"/>
      <c r="CQJ2170" s="218"/>
      <c r="CQK2170" s="218"/>
      <c r="CQL2170" s="218"/>
      <c r="CQM2170" s="218"/>
      <c r="CQN2170" s="218"/>
      <c r="CQO2170" s="218"/>
      <c r="CQP2170" s="218"/>
      <c r="CQQ2170" s="218"/>
      <c r="CQR2170" s="218"/>
      <c r="CQS2170" s="218"/>
      <c r="CQT2170" s="218"/>
      <c r="CQU2170" s="218"/>
      <c r="CQV2170" s="218"/>
      <c r="CQW2170" s="218"/>
      <c r="CQX2170" s="218"/>
      <c r="CQY2170" s="218"/>
      <c r="CQZ2170" s="218"/>
      <c r="CRA2170" s="218"/>
      <c r="CRB2170" s="218"/>
      <c r="CRC2170" s="218"/>
      <c r="CRD2170" s="218"/>
      <c r="CRE2170" s="218"/>
      <c r="CRF2170" s="218"/>
      <c r="CRG2170" s="218"/>
      <c r="CRH2170" s="218"/>
      <c r="CRI2170" s="218"/>
      <c r="CRJ2170" s="218"/>
      <c r="CRK2170" s="218"/>
      <c r="CRL2170" s="218"/>
      <c r="CRM2170" s="218"/>
      <c r="CRN2170" s="218"/>
      <c r="CRO2170" s="218"/>
      <c r="CRP2170" s="218"/>
      <c r="CRQ2170" s="218"/>
      <c r="CRR2170" s="218"/>
      <c r="CRS2170" s="218"/>
      <c r="CRT2170" s="218"/>
      <c r="CRU2170" s="218"/>
      <c r="CRV2170" s="218"/>
      <c r="CRW2170" s="218"/>
      <c r="CRX2170" s="218"/>
      <c r="CRY2170" s="218"/>
      <c r="CRZ2170" s="218"/>
      <c r="CSA2170" s="218"/>
      <c r="CSB2170" s="218"/>
      <c r="CSC2170" s="218"/>
      <c r="CSD2170" s="218"/>
      <c r="CSE2170" s="218"/>
      <c r="CSF2170" s="218"/>
      <c r="CSG2170" s="218"/>
      <c r="CSH2170" s="218"/>
      <c r="CSI2170" s="218"/>
      <c r="CSJ2170" s="218"/>
      <c r="CSK2170" s="218"/>
      <c r="CSL2170" s="218"/>
      <c r="CSM2170" s="218"/>
      <c r="CSN2170" s="218"/>
      <c r="CSO2170" s="218"/>
      <c r="CSP2170" s="218"/>
      <c r="CSQ2170" s="218"/>
      <c r="CSR2170" s="218"/>
      <c r="CSS2170" s="218"/>
      <c r="CST2170" s="218"/>
      <c r="CSU2170" s="218"/>
      <c r="CSV2170" s="218"/>
      <c r="CSW2170" s="218"/>
      <c r="CSX2170" s="218"/>
      <c r="CSY2170" s="218"/>
      <c r="CSZ2170" s="218"/>
      <c r="CTA2170" s="218"/>
      <c r="CTB2170" s="218"/>
      <c r="CTC2170" s="218"/>
      <c r="CTD2170" s="218"/>
      <c r="CTE2170" s="218"/>
      <c r="CTF2170" s="218"/>
      <c r="CTG2170" s="218"/>
      <c r="CTH2170" s="218"/>
      <c r="CTI2170" s="218"/>
      <c r="CTJ2170" s="218"/>
      <c r="CTK2170" s="218"/>
      <c r="CTL2170" s="218"/>
      <c r="CTM2170" s="218"/>
      <c r="CTN2170" s="218"/>
      <c r="CTO2170" s="218"/>
      <c r="CTP2170" s="218"/>
      <c r="CTQ2170" s="218"/>
      <c r="CTR2170" s="218"/>
      <c r="CTS2170" s="218"/>
      <c r="CTT2170" s="218"/>
      <c r="CTU2170" s="218"/>
      <c r="CTV2170" s="218"/>
      <c r="CTW2170" s="218"/>
      <c r="CTX2170" s="218"/>
      <c r="CTY2170" s="218"/>
      <c r="CTZ2170" s="218"/>
      <c r="CUA2170" s="218"/>
      <c r="CUB2170" s="218"/>
      <c r="CUC2170" s="218"/>
      <c r="CUD2170" s="218"/>
      <c r="CUE2170" s="218"/>
      <c r="CUF2170" s="218"/>
      <c r="CUG2170" s="218"/>
      <c r="CUH2170" s="218"/>
      <c r="CUI2170" s="218"/>
      <c r="CUJ2170" s="218"/>
      <c r="CUK2170" s="218"/>
      <c r="CUL2170" s="218"/>
      <c r="CUM2170" s="218"/>
      <c r="CUN2170" s="218"/>
      <c r="CUO2170" s="218"/>
      <c r="CUP2170" s="218"/>
      <c r="CUQ2170" s="218"/>
      <c r="CUR2170" s="218"/>
      <c r="CUS2170" s="218"/>
      <c r="CUT2170" s="218"/>
      <c r="CUU2170" s="218"/>
      <c r="CUV2170" s="218"/>
      <c r="CUW2170" s="218"/>
      <c r="CUX2170" s="218"/>
      <c r="CUY2170" s="218"/>
      <c r="CUZ2170" s="218"/>
      <c r="CVA2170" s="218"/>
      <c r="CVB2170" s="218"/>
      <c r="CVC2170" s="218"/>
      <c r="CVD2170" s="218"/>
      <c r="CVE2170" s="218"/>
      <c r="CVF2170" s="218"/>
      <c r="CVG2170" s="218"/>
      <c r="CVH2170" s="218"/>
      <c r="CVI2170" s="218"/>
      <c r="CVJ2170" s="218"/>
      <c r="CVK2170" s="218"/>
      <c r="CVL2170" s="218"/>
      <c r="CVM2170" s="218"/>
      <c r="CVN2170" s="218"/>
      <c r="CVO2170" s="218"/>
      <c r="CVP2170" s="218"/>
      <c r="CVQ2170" s="218"/>
      <c r="CVR2170" s="218"/>
      <c r="CVS2170" s="218"/>
      <c r="CVT2170" s="218"/>
      <c r="CVU2170" s="218"/>
      <c r="CVV2170" s="218"/>
      <c r="CVW2170" s="218"/>
      <c r="CVX2170" s="218"/>
      <c r="CVY2170" s="218"/>
      <c r="CVZ2170" s="218"/>
      <c r="CWA2170" s="218"/>
      <c r="CWB2170" s="218"/>
      <c r="CWC2170" s="218"/>
      <c r="CWD2170" s="218"/>
      <c r="CWE2170" s="218"/>
      <c r="CWF2170" s="218"/>
      <c r="CWG2170" s="218"/>
      <c r="CWH2170" s="218"/>
      <c r="CWI2170" s="218"/>
      <c r="CWJ2170" s="218"/>
      <c r="CWK2170" s="218"/>
      <c r="CWL2170" s="218"/>
      <c r="CWM2170" s="218"/>
      <c r="CWN2170" s="218"/>
      <c r="CWO2170" s="218"/>
      <c r="CWP2170" s="218"/>
      <c r="CWQ2170" s="218"/>
      <c r="CWR2170" s="218"/>
      <c r="CWS2170" s="218"/>
      <c r="CWT2170" s="218"/>
      <c r="CWU2170" s="218"/>
      <c r="CWV2170" s="218"/>
      <c r="CWW2170" s="218"/>
      <c r="CWX2170" s="218"/>
      <c r="CWY2170" s="218"/>
      <c r="CWZ2170" s="218"/>
      <c r="CXA2170" s="218"/>
      <c r="CXB2170" s="218"/>
      <c r="CXC2170" s="218"/>
      <c r="CXD2170" s="218"/>
      <c r="CXE2170" s="218"/>
      <c r="CXF2170" s="218"/>
      <c r="CXG2170" s="218"/>
      <c r="CXH2170" s="218"/>
      <c r="CXI2170" s="218"/>
      <c r="CXJ2170" s="218"/>
      <c r="CXK2170" s="218"/>
      <c r="CXL2170" s="218"/>
      <c r="CXM2170" s="218"/>
      <c r="CXN2170" s="218"/>
      <c r="CXO2170" s="218"/>
      <c r="CXP2170" s="218"/>
      <c r="CXQ2170" s="218"/>
      <c r="CXR2170" s="218"/>
      <c r="CXS2170" s="218"/>
      <c r="CXT2170" s="218"/>
      <c r="CXU2170" s="218"/>
      <c r="CXV2170" s="218"/>
      <c r="CXW2170" s="218"/>
      <c r="CXX2170" s="218"/>
      <c r="CXY2170" s="218"/>
      <c r="CXZ2170" s="218"/>
      <c r="CYA2170" s="218"/>
      <c r="CYB2170" s="218"/>
      <c r="CYC2170" s="218"/>
      <c r="CYD2170" s="218"/>
      <c r="CYE2170" s="218"/>
      <c r="CYF2170" s="218"/>
      <c r="CYG2170" s="218"/>
      <c r="CYH2170" s="218"/>
      <c r="CYI2170" s="218"/>
      <c r="CYJ2170" s="218"/>
      <c r="CYK2170" s="218"/>
      <c r="CYL2170" s="218"/>
      <c r="CYM2170" s="218"/>
      <c r="CYN2170" s="218"/>
      <c r="CYO2170" s="218"/>
      <c r="CYP2170" s="218"/>
      <c r="CYQ2170" s="218"/>
      <c r="CYR2170" s="218"/>
      <c r="CYS2170" s="218"/>
      <c r="CYT2170" s="218"/>
      <c r="CYU2170" s="218"/>
      <c r="CYV2170" s="218"/>
      <c r="CYW2170" s="218"/>
      <c r="CYX2170" s="218"/>
      <c r="CYY2170" s="218"/>
      <c r="CYZ2170" s="218"/>
      <c r="CZA2170" s="218"/>
      <c r="CZB2170" s="218"/>
      <c r="CZC2170" s="218"/>
      <c r="CZD2170" s="218"/>
      <c r="CZE2170" s="218"/>
      <c r="CZF2170" s="218"/>
      <c r="CZG2170" s="218"/>
      <c r="CZH2170" s="218"/>
      <c r="CZI2170" s="218"/>
      <c r="CZJ2170" s="218"/>
      <c r="CZK2170" s="218"/>
      <c r="CZL2170" s="218"/>
      <c r="CZM2170" s="218"/>
      <c r="CZN2170" s="218"/>
      <c r="CZO2170" s="218"/>
      <c r="CZP2170" s="218"/>
      <c r="CZQ2170" s="218"/>
      <c r="CZR2170" s="218"/>
      <c r="CZS2170" s="218"/>
      <c r="CZT2170" s="218"/>
      <c r="CZU2170" s="218"/>
      <c r="CZV2170" s="218"/>
      <c r="CZW2170" s="218"/>
      <c r="CZX2170" s="218"/>
      <c r="CZY2170" s="218"/>
      <c r="CZZ2170" s="218"/>
      <c r="DAA2170" s="218"/>
      <c r="DAB2170" s="218"/>
      <c r="DAC2170" s="218"/>
      <c r="DAD2170" s="218"/>
      <c r="DAE2170" s="218"/>
      <c r="DAF2170" s="218"/>
      <c r="DAG2170" s="218"/>
      <c r="DAH2170" s="218"/>
      <c r="DAI2170" s="218"/>
      <c r="DAJ2170" s="218"/>
      <c r="DAK2170" s="218"/>
      <c r="DAL2170" s="218"/>
      <c r="DAM2170" s="218"/>
      <c r="DAN2170" s="218"/>
      <c r="DAO2170" s="218"/>
      <c r="DAP2170" s="218"/>
      <c r="DAQ2170" s="218"/>
      <c r="DAR2170" s="218"/>
      <c r="DAS2170" s="218"/>
      <c r="DAT2170" s="218"/>
      <c r="DAU2170" s="218"/>
      <c r="DAV2170" s="218"/>
      <c r="DAW2170" s="218"/>
      <c r="DAX2170" s="218"/>
      <c r="DAY2170" s="218"/>
      <c r="DAZ2170" s="218"/>
      <c r="DBA2170" s="218"/>
      <c r="DBB2170" s="218"/>
      <c r="DBC2170" s="218"/>
      <c r="DBD2170" s="218"/>
      <c r="DBE2170" s="218"/>
      <c r="DBF2170" s="218"/>
      <c r="DBG2170" s="218"/>
      <c r="DBH2170" s="218"/>
      <c r="DBI2170" s="218"/>
      <c r="DBJ2170" s="218"/>
      <c r="DBK2170" s="218"/>
      <c r="DBL2170" s="218"/>
      <c r="DBM2170" s="218"/>
      <c r="DBN2170" s="218"/>
      <c r="DBO2170" s="218"/>
      <c r="DBP2170" s="218"/>
      <c r="DBQ2170" s="218"/>
      <c r="DBR2170" s="218"/>
      <c r="DBS2170" s="218"/>
      <c r="DBT2170" s="218"/>
      <c r="DBU2170" s="218"/>
      <c r="DBV2170" s="218"/>
      <c r="DBW2170" s="218"/>
      <c r="DBX2170" s="218"/>
      <c r="DBY2170" s="218"/>
      <c r="DBZ2170" s="218"/>
      <c r="DCA2170" s="218"/>
      <c r="DCB2170" s="218"/>
      <c r="DCC2170" s="218"/>
      <c r="DCD2170" s="218"/>
      <c r="DCE2170" s="218"/>
      <c r="DCF2170" s="218"/>
      <c r="DCG2170" s="218"/>
      <c r="DCH2170" s="218"/>
      <c r="DCI2170" s="218"/>
      <c r="DCJ2170" s="218"/>
      <c r="DCK2170" s="218"/>
      <c r="DCL2170" s="218"/>
      <c r="DCM2170" s="218"/>
      <c r="DCN2170" s="218"/>
      <c r="DCO2170" s="218"/>
      <c r="DCP2170" s="218"/>
      <c r="DCQ2170" s="218"/>
      <c r="DCR2170" s="218"/>
      <c r="DCS2170" s="218"/>
      <c r="DCT2170" s="218"/>
      <c r="DCU2170" s="218"/>
      <c r="DCV2170" s="218"/>
      <c r="DCW2170" s="218"/>
      <c r="DCX2170" s="218"/>
      <c r="DCY2170" s="218"/>
      <c r="DCZ2170" s="218"/>
      <c r="DDA2170" s="218"/>
      <c r="DDB2170" s="218"/>
      <c r="DDC2170" s="218"/>
      <c r="DDD2170" s="218"/>
      <c r="DDE2170" s="218"/>
      <c r="DDF2170" s="218"/>
      <c r="DDG2170" s="218"/>
      <c r="DDH2170" s="218"/>
      <c r="DDI2170" s="218"/>
      <c r="DDJ2170" s="218"/>
      <c r="DDK2170" s="218"/>
      <c r="DDL2170" s="218"/>
      <c r="DDM2170" s="218"/>
      <c r="DDN2170" s="218"/>
      <c r="DDO2170" s="218"/>
      <c r="DDP2170" s="218"/>
      <c r="DDQ2170" s="218"/>
      <c r="DDR2170" s="218"/>
      <c r="DDS2170" s="218"/>
      <c r="DDT2170" s="218"/>
      <c r="DDU2170" s="218"/>
      <c r="DDV2170" s="218"/>
      <c r="DDW2170" s="218"/>
      <c r="DDX2170" s="218"/>
      <c r="DDY2170" s="218"/>
      <c r="DDZ2170" s="218"/>
      <c r="DEA2170" s="218"/>
      <c r="DEB2170" s="218"/>
      <c r="DEC2170" s="218"/>
      <c r="DED2170" s="218"/>
      <c r="DEE2170" s="218"/>
      <c r="DEF2170" s="218"/>
      <c r="DEG2170" s="218"/>
      <c r="DEH2170" s="218"/>
      <c r="DEI2170" s="218"/>
      <c r="DEJ2170" s="218"/>
      <c r="DEK2170" s="218"/>
      <c r="DEL2170" s="218"/>
      <c r="DEM2170" s="218"/>
      <c r="DEN2170" s="218"/>
      <c r="DEO2170" s="218"/>
      <c r="DEP2170" s="218"/>
      <c r="DEQ2170" s="218"/>
      <c r="DER2170" s="218"/>
      <c r="DES2170" s="218"/>
      <c r="DET2170" s="218"/>
      <c r="DEU2170" s="218"/>
      <c r="DEV2170" s="218"/>
      <c r="DEW2170" s="218"/>
      <c r="DEX2170" s="218"/>
      <c r="DEY2170" s="218"/>
      <c r="DEZ2170" s="218"/>
      <c r="DFA2170" s="218"/>
      <c r="DFB2170" s="218"/>
      <c r="DFC2170" s="218"/>
      <c r="DFD2170" s="218"/>
      <c r="DFE2170" s="218"/>
      <c r="DFF2170" s="218"/>
      <c r="DFG2170" s="218"/>
      <c r="DFH2170" s="218"/>
      <c r="DFI2170" s="218"/>
      <c r="DFJ2170" s="218"/>
      <c r="DFK2170" s="218"/>
      <c r="DFL2170" s="218"/>
      <c r="DFM2170" s="218"/>
      <c r="DFN2170" s="218"/>
      <c r="DFO2170" s="218"/>
      <c r="DFP2170" s="218"/>
      <c r="DFQ2170" s="218"/>
      <c r="DFR2170" s="218"/>
      <c r="DFS2170" s="218"/>
      <c r="DFT2170" s="218"/>
      <c r="DFU2170" s="218"/>
      <c r="DFV2170" s="218"/>
      <c r="DFW2170" s="218"/>
      <c r="DFX2170" s="218"/>
      <c r="DFY2170" s="218"/>
      <c r="DFZ2170" s="218"/>
      <c r="DGA2170" s="218"/>
      <c r="DGB2170" s="218"/>
      <c r="DGC2170" s="218"/>
      <c r="DGD2170" s="218"/>
      <c r="DGE2170" s="218"/>
      <c r="DGF2170" s="218"/>
      <c r="DGG2170" s="218"/>
      <c r="DGH2170" s="218"/>
      <c r="DGI2170" s="218"/>
      <c r="DGJ2170" s="218"/>
      <c r="DGK2170" s="218"/>
      <c r="DGL2170" s="218"/>
      <c r="DGM2170" s="218"/>
      <c r="DGN2170" s="218"/>
      <c r="DGO2170" s="218"/>
      <c r="DGP2170" s="218"/>
      <c r="DGQ2170" s="218"/>
      <c r="DGR2170" s="218"/>
      <c r="DGS2170" s="218"/>
      <c r="DGT2170" s="218"/>
      <c r="DGU2170" s="218"/>
      <c r="DGV2170" s="218"/>
      <c r="DGW2170" s="218"/>
      <c r="DGX2170" s="218"/>
      <c r="DGY2170" s="218"/>
      <c r="DGZ2170" s="218"/>
      <c r="DHA2170" s="218"/>
      <c r="DHB2170" s="218"/>
      <c r="DHC2170" s="218"/>
      <c r="DHD2170" s="218"/>
      <c r="DHE2170" s="218"/>
      <c r="DHF2170" s="218"/>
      <c r="DHG2170" s="218"/>
      <c r="DHH2170" s="218"/>
      <c r="DHI2170" s="218"/>
      <c r="DHJ2170" s="218"/>
      <c r="DHK2170" s="218"/>
      <c r="DHL2170" s="218"/>
      <c r="DHM2170" s="218"/>
      <c r="DHN2170" s="218"/>
      <c r="DHO2170" s="218"/>
      <c r="DHP2170" s="218"/>
      <c r="DHQ2170" s="218"/>
      <c r="DHR2170" s="218"/>
      <c r="DHS2170" s="218"/>
      <c r="DHT2170" s="218"/>
      <c r="DHU2170" s="218"/>
      <c r="DHV2170" s="218"/>
      <c r="DHW2170" s="218"/>
      <c r="DHX2170" s="218"/>
      <c r="DHY2170" s="218"/>
      <c r="DHZ2170" s="218"/>
      <c r="DIA2170" s="218"/>
      <c r="DIB2170" s="218"/>
      <c r="DIC2170" s="218"/>
      <c r="DID2170" s="218"/>
      <c r="DIE2170" s="218"/>
      <c r="DIF2170" s="218"/>
      <c r="DIG2170" s="218"/>
      <c r="DIH2170" s="218"/>
      <c r="DII2170" s="218"/>
      <c r="DIJ2170" s="218"/>
      <c r="DIK2170" s="218"/>
      <c r="DIL2170" s="218"/>
      <c r="DIM2170" s="218"/>
      <c r="DIN2170" s="218"/>
      <c r="DIO2170" s="218"/>
      <c r="DIP2170" s="218"/>
      <c r="DIQ2170" s="218"/>
      <c r="DIR2170" s="218"/>
      <c r="DIS2170" s="218"/>
      <c r="DIT2170" s="218"/>
      <c r="DIU2170" s="218"/>
      <c r="DIV2170" s="218"/>
      <c r="DIW2170" s="218"/>
      <c r="DIX2170" s="218"/>
      <c r="DIY2170" s="218"/>
      <c r="DIZ2170" s="218"/>
      <c r="DJA2170" s="218"/>
      <c r="DJB2170" s="218"/>
      <c r="DJC2170" s="218"/>
      <c r="DJD2170" s="218"/>
      <c r="DJE2170" s="218"/>
      <c r="DJF2170" s="218"/>
      <c r="DJG2170" s="218"/>
      <c r="DJH2170" s="218"/>
      <c r="DJI2170" s="218"/>
      <c r="DJJ2170" s="218"/>
      <c r="DJK2170" s="218"/>
      <c r="DJL2170" s="218"/>
      <c r="DJM2170" s="218"/>
      <c r="DJN2170" s="218"/>
      <c r="DJO2170" s="218"/>
      <c r="DJP2170" s="218"/>
      <c r="DJQ2170" s="218"/>
      <c r="DJR2170" s="218"/>
      <c r="DJS2170" s="218"/>
      <c r="DJT2170" s="218"/>
      <c r="DJU2170" s="218"/>
      <c r="DJV2170" s="218"/>
      <c r="DJW2170" s="218"/>
      <c r="DJX2170" s="218"/>
      <c r="DJY2170" s="218"/>
      <c r="DJZ2170" s="218"/>
      <c r="DKA2170" s="218"/>
      <c r="DKB2170" s="218"/>
      <c r="DKC2170" s="218"/>
      <c r="DKD2170" s="218"/>
      <c r="DKE2170" s="218"/>
      <c r="DKF2170" s="218"/>
      <c r="DKG2170" s="218"/>
      <c r="DKH2170" s="218"/>
      <c r="DKI2170" s="218"/>
      <c r="DKJ2170" s="218"/>
      <c r="DKK2170" s="218"/>
      <c r="DKL2170" s="218"/>
      <c r="DKM2170" s="218"/>
      <c r="DKN2170" s="218"/>
      <c r="DKO2170" s="218"/>
      <c r="DKP2170" s="218"/>
      <c r="DKQ2170" s="218"/>
      <c r="DKR2170" s="218"/>
      <c r="DKS2170" s="218"/>
      <c r="DKT2170" s="218"/>
      <c r="DKU2170" s="218"/>
      <c r="DKV2170" s="218"/>
      <c r="DKW2170" s="218"/>
      <c r="DKX2170" s="218"/>
      <c r="DKY2170" s="218"/>
      <c r="DKZ2170" s="218"/>
      <c r="DLA2170" s="218"/>
      <c r="DLB2170" s="218"/>
      <c r="DLC2170" s="218"/>
      <c r="DLD2170" s="218"/>
      <c r="DLE2170" s="218"/>
      <c r="DLF2170" s="218"/>
      <c r="DLG2170" s="218"/>
      <c r="DLH2170" s="218"/>
      <c r="DLI2170" s="218"/>
      <c r="DLJ2170" s="218"/>
      <c r="DLK2170" s="218"/>
      <c r="DLL2170" s="218"/>
      <c r="DLM2170" s="218"/>
      <c r="DLN2170" s="218"/>
      <c r="DLO2170" s="218"/>
      <c r="DLP2170" s="218"/>
      <c r="DLQ2170" s="218"/>
      <c r="DLR2170" s="218"/>
      <c r="DLS2170" s="218"/>
      <c r="DLT2170" s="218"/>
      <c r="DLU2170" s="218"/>
      <c r="DLV2170" s="218"/>
      <c r="DLW2170" s="218"/>
      <c r="DLX2170" s="218"/>
      <c r="DLY2170" s="218"/>
      <c r="DLZ2170" s="218"/>
      <c r="DMA2170" s="218"/>
      <c r="DMB2170" s="218"/>
      <c r="DMC2170" s="218"/>
      <c r="DMD2170" s="218"/>
      <c r="DME2170" s="218"/>
      <c r="DMF2170" s="218"/>
      <c r="DMG2170" s="218"/>
      <c r="DMH2170" s="218"/>
      <c r="DMI2170" s="218"/>
      <c r="DMJ2170" s="218"/>
      <c r="DMK2170" s="218"/>
      <c r="DML2170" s="218"/>
      <c r="DMM2170" s="218"/>
      <c r="DMN2170" s="218"/>
      <c r="DMO2170" s="218"/>
      <c r="DMP2170" s="218"/>
      <c r="DMQ2170" s="218"/>
      <c r="DMR2170" s="218"/>
      <c r="DMS2170" s="218"/>
      <c r="DMT2170" s="218"/>
      <c r="DMU2170" s="218"/>
      <c r="DMV2170" s="218"/>
      <c r="DMW2170" s="218"/>
      <c r="DMX2170" s="218"/>
      <c r="DMY2170" s="218"/>
      <c r="DMZ2170" s="218"/>
      <c r="DNA2170" s="218"/>
      <c r="DNB2170" s="218"/>
      <c r="DNC2170" s="218"/>
      <c r="DND2170" s="218"/>
      <c r="DNE2170" s="218"/>
      <c r="DNF2170" s="218"/>
      <c r="DNG2170" s="218"/>
      <c r="DNH2170" s="218"/>
      <c r="DNI2170" s="218"/>
      <c r="DNJ2170" s="218"/>
      <c r="DNK2170" s="218"/>
      <c r="DNL2170" s="218"/>
      <c r="DNM2170" s="218"/>
      <c r="DNN2170" s="218"/>
      <c r="DNO2170" s="218"/>
      <c r="DNP2170" s="218"/>
      <c r="DNQ2170" s="218"/>
      <c r="DNR2170" s="218"/>
      <c r="DNS2170" s="218"/>
      <c r="DNT2170" s="218"/>
      <c r="DNU2170" s="218"/>
      <c r="DNV2170" s="218"/>
      <c r="DNW2170" s="218"/>
      <c r="DNX2170" s="218"/>
      <c r="DNY2170" s="218"/>
      <c r="DNZ2170" s="218"/>
      <c r="DOA2170" s="218"/>
      <c r="DOB2170" s="218"/>
      <c r="DOC2170" s="218"/>
      <c r="DOD2170" s="218"/>
      <c r="DOE2170" s="218"/>
      <c r="DOF2170" s="218"/>
      <c r="DOG2170" s="218"/>
      <c r="DOH2170" s="218"/>
      <c r="DOI2170" s="218"/>
      <c r="DOJ2170" s="218"/>
      <c r="DOK2170" s="218"/>
      <c r="DOL2170" s="218"/>
      <c r="DOM2170" s="218"/>
      <c r="DON2170" s="218"/>
      <c r="DOO2170" s="218"/>
      <c r="DOP2170" s="218"/>
      <c r="DOQ2170" s="218"/>
      <c r="DOR2170" s="218"/>
      <c r="DOS2170" s="218"/>
      <c r="DOT2170" s="218"/>
      <c r="DOU2170" s="218"/>
      <c r="DOV2170" s="218"/>
      <c r="DOW2170" s="218"/>
      <c r="DOX2170" s="218"/>
      <c r="DOY2170" s="218"/>
      <c r="DOZ2170" s="218"/>
      <c r="DPA2170" s="218"/>
      <c r="DPB2170" s="218"/>
      <c r="DPC2170" s="218"/>
      <c r="DPD2170" s="218"/>
      <c r="DPE2170" s="218"/>
      <c r="DPF2170" s="218"/>
      <c r="DPG2170" s="218"/>
      <c r="DPH2170" s="218"/>
      <c r="DPI2170" s="218"/>
      <c r="DPJ2170" s="218"/>
      <c r="DPK2170" s="218"/>
      <c r="DPL2170" s="218"/>
      <c r="DPM2170" s="218"/>
      <c r="DPN2170" s="218"/>
      <c r="DPO2170" s="218"/>
      <c r="DPP2170" s="218"/>
      <c r="DPQ2170" s="218"/>
      <c r="DPR2170" s="218"/>
      <c r="DPS2170" s="218"/>
      <c r="DPT2170" s="218"/>
      <c r="DPU2170" s="218"/>
      <c r="DPV2170" s="218"/>
      <c r="DPW2170" s="218"/>
      <c r="DPX2170" s="218"/>
      <c r="DPY2170" s="218"/>
      <c r="DPZ2170" s="218"/>
      <c r="DQA2170" s="218"/>
      <c r="DQB2170" s="218"/>
      <c r="DQC2170" s="218"/>
      <c r="DQD2170" s="218"/>
      <c r="DQE2170" s="218"/>
      <c r="DQF2170" s="218"/>
      <c r="DQG2170" s="218"/>
      <c r="DQH2170" s="218"/>
      <c r="DQI2170" s="218"/>
      <c r="DQJ2170" s="218"/>
      <c r="DQK2170" s="218"/>
      <c r="DQL2170" s="218"/>
      <c r="DQM2170" s="218"/>
      <c r="DQN2170" s="218"/>
      <c r="DQO2170" s="218"/>
      <c r="DQP2170" s="218"/>
      <c r="DQQ2170" s="218"/>
      <c r="DQR2170" s="218"/>
      <c r="DQS2170" s="218"/>
      <c r="DQT2170" s="218"/>
      <c r="DQU2170" s="218"/>
      <c r="DQV2170" s="218"/>
      <c r="DQW2170" s="218"/>
      <c r="DQX2170" s="218"/>
      <c r="DQY2170" s="218"/>
      <c r="DQZ2170" s="218"/>
      <c r="DRA2170" s="218"/>
      <c r="DRB2170" s="218"/>
      <c r="DRC2170" s="218"/>
      <c r="DRD2170" s="218"/>
      <c r="DRE2170" s="218"/>
      <c r="DRF2170" s="218"/>
      <c r="DRG2170" s="218"/>
      <c r="DRH2170" s="218"/>
      <c r="DRI2170" s="218"/>
      <c r="DRJ2170" s="218"/>
      <c r="DRK2170" s="218"/>
      <c r="DRL2170" s="218"/>
      <c r="DRM2170" s="218"/>
      <c r="DRN2170" s="218"/>
      <c r="DRO2170" s="218"/>
      <c r="DRP2170" s="218"/>
      <c r="DRQ2170" s="218"/>
      <c r="DRR2170" s="218"/>
      <c r="DRS2170" s="218"/>
      <c r="DRT2170" s="218"/>
      <c r="DRU2170" s="218"/>
      <c r="DRV2170" s="218"/>
      <c r="DRW2170" s="218"/>
      <c r="DRX2170" s="218"/>
      <c r="DRY2170" s="218"/>
      <c r="DRZ2170" s="218"/>
      <c r="DSA2170" s="218"/>
      <c r="DSB2170" s="218"/>
      <c r="DSC2170" s="218"/>
      <c r="DSD2170" s="218"/>
      <c r="DSE2170" s="218"/>
      <c r="DSF2170" s="218"/>
      <c r="DSG2170" s="218"/>
      <c r="DSH2170" s="218"/>
      <c r="DSI2170" s="218"/>
      <c r="DSJ2170" s="218"/>
      <c r="DSK2170" s="218"/>
      <c r="DSL2170" s="218"/>
      <c r="DSM2170" s="218"/>
      <c r="DSN2170" s="218"/>
      <c r="DSO2170" s="218"/>
      <c r="DSP2170" s="218"/>
      <c r="DSQ2170" s="218"/>
      <c r="DSR2170" s="218"/>
      <c r="DSS2170" s="218"/>
      <c r="DST2170" s="218"/>
      <c r="DSU2170" s="218"/>
      <c r="DSV2170" s="218"/>
      <c r="DSW2170" s="218"/>
      <c r="DSX2170" s="218"/>
      <c r="DSY2170" s="218"/>
      <c r="DSZ2170" s="218"/>
      <c r="DTA2170" s="218"/>
      <c r="DTB2170" s="218"/>
      <c r="DTC2170" s="218"/>
      <c r="DTD2170" s="218"/>
      <c r="DTE2170" s="218"/>
      <c r="DTF2170" s="218"/>
      <c r="DTG2170" s="218"/>
      <c r="DTH2170" s="218"/>
      <c r="DTI2170" s="218"/>
      <c r="DTJ2170" s="218"/>
      <c r="DTK2170" s="218"/>
      <c r="DTL2170" s="218"/>
      <c r="DTM2170" s="218"/>
      <c r="DTN2170" s="218"/>
      <c r="DTO2170" s="218"/>
      <c r="DTP2170" s="218"/>
      <c r="DTQ2170" s="218"/>
      <c r="DTR2170" s="218"/>
      <c r="DTS2170" s="218"/>
      <c r="DTT2170" s="218"/>
      <c r="DTU2170" s="218"/>
      <c r="DTV2170" s="218"/>
      <c r="DTW2170" s="218"/>
      <c r="DTX2170" s="218"/>
      <c r="DTY2170" s="218"/>
      <c r="DTZ2170" s="218"/>
      <c r="DUA2170" s="218"/>
      <c r="DUB2170" s="218"/>
      <c r="DUC2170" s="218"/>
      <c r="DUD2170" s="218"/>
      <c r="DUE2170" s="218"/>
      <c r="DUF2170" s="218"/>
      <c r="DUG2170" s="218"/>
      <c r="DUH2170" s="218"/>
      <c r="DUI2170" s="218"/>
      <c r="DUJ2170" s="218"/>
      <c r="DUK2170" s="218"/>
      <c r="DUL2170" s="218"/>
      <c r="DUM2170" s="218"/>
      <c r="DUN2170" s="218"/>
      <c r="DUO2170" s="218"/>
      <c r="DUP2170" s="218"/>
      <c r="DUQ2170" s="218"/>
      <c r="DUR2170" s="218"/>
      <c r="DUS2170" s="218"/>
      <c r="DUT2170" s="218"/>
      <c r="DUU2170" s="218"/>
      <c r="DUV2170" s="218"/>
      <c r="DUW2170" s="218"/>
      <c r="DUX2170" s="218"/>
      <c r="DUY2170" s="218"/>
      <c r="DUZ2170" s="218"/>
      <c r="DVA2170" s="218"/>
      <c r="DVB2170" s="218"/>
      <c r="DVC2170" s="218"/>
      <c r="DVD2170" s="218"/>
      <c r="DVE2170" s="218"/>
      <c r="DVF2170" s="218"/>
      <c r="DVG2170" s="218"/>
      <c r="DVH2170" s="218"/>
      <c r="DVI2170" s="218"/>
      <c r="DVJ2170" s="218"/>
      <c r="DVK2170" s="218"/>
      <c r="DVL2170" s="218"/>
      <c r="DVM2170" s="218"/>
      <c r="DVN2170" s="218"/>
      <c r="DVO2170" s="218"/>
      <c r="DVP2170" s="218"/>
      <c r="DVQ2170" s="218"/>
      <c r="DVR2170" s="218"/>
      <c r="DVS2170" s="218"/>
      <c r="DVT2170" s="218"/>
      <c r="DVU2170" s="218"/>
      <c r="DVV2170" s="218"/>
      <c r="DVW2170" s="218"/>
      <c r="DVX2170" s="218"/>
      <c r="DVY2170" s="218"/>
      <c r="DVZ2170" s="218"/>
      <c r="DWA2170" s="218"/>
      <c r="DWB2170" s="218"/>
      <c r="DWC2170" s="218"/>
      <c r="DWD2170" s="218"/>
      <c r="DWE2170" s="218"/>
      <c r="DWF2170" s="218"/>
      <c r="DWG2170" s="218"/>
      <c r="DWH2170" s="218"/>
      <c r="DWI2170" s="218"/>
      <c r="DWJ2170" s="218"/>
      <c r="DWK2170" s="218"/>
      <c r="DWL2170" s="218"/>
      <c r="DWM2170" s="218"/>
      <c r="DWN2170" s="218"/>
      <c r="DWO2170" s="218"/>
      <c r="DWP2170" s="218"/>
      <c r="DWQ2170" s="218"/>
      <c r="DWR2170" s="218"/>
      <c r="DWS2170" s="218"/>
      <c r="DWT2170" s="218"/>
      <c r="DWU2170" s="218"/>
      <c r="DWV2170" s="218"/>
      <c r="DWW2170" s="218"/>
      <c r="DWX2170" s="218"/>
      <c r="DWY2170" s="218"/>
      <c r="DWZ2170" s="218"/>
      <c r="DXA2170" s="218"/>
      <c r="DXB2170" s="218"/>
      <c r="DXC2170" s="218"/>
      <c r="DXD2170" s="218"/>
      <c r="DXE2170" s="218"/>
      <c r="DXF2170" s="218"/>
      <c r="DXG2170" s="218"/>
      <c r="DXH2170" s="218"/>
      <c r="DXI2170" s="218"/>
      <c r="DXJ2170" s="218"/>
      <c r="DXK2170" s="218"/>
      <c r="DXL2170" s="218"/>
      <c r="DXM2170" s="218"/>
      <c r="DXN2170" s="218"/>
      <c r="DXO2170" s="218"/>
      <c r="DXP2170" s="218"/>
      <c r="DXQ2170" s="218"/>
      <c r="DXR2170" s="218"/>
      <c r="DXS2170" s="218"/>
      <c r="DXT2170" s="218"/>
      <c r="DXU2170" s="218"/>
      <c r="DXV2170" s="218"/>
      <c r="DXW2170" s="218"/>
      <c r="DXX2170" s="218"/>
      <c r="DXY2170" s="218"/>
      <c r="DXZ2170" s="218"/>
      <c r="DYA2170" s="218"/>
      <c r="DYB2170" s="218"/>
      <c r="DYC2170" s="218"/>
      <c r="DYD2170" s="218"/>
      <c r="DYE2170" s="218"/>
      <c r="DYF2170" s="218"/>
      <c r="DYG2170" s="218"/>
      <c r="DYH2170" s="218"/>
      <c r="DYI2170" s="218"/>
      <c r="DYJ2170" s="218"/>
      <c r="DYK2170" s="218"/>
      <c r="DYL2170" s="218"/>
      <c r="DYM2170" s="218"/>
      <c r="DYN2170" s="218"/>
      <c r="DYO2170" s="218"/>
      <c r="DYP2170" s="218"/>
      <c r="DYQ2170" s="218"/>
      <c r="DYR2170" s="218"/>
      <c r="DYS2170" s="218"/>
      <c r="DYT2170" s="218"/>
      <c r="DYU2170" s="218"/>
      <c r="DYV2170" s="218"/>
      <c r="DYW2170" s="218"/>
      <c r="DYX2170" s="218"/>
      <c r="DYY2170" s="218"/>
      <c r="DYZ2170" s="218"/>
      <c r="DZA2170" s="218"/>
      <c r="DZB2170" s="218"/>
      <c r="DZC2170" s="218"/>
      <c r="DZD2170" s="218"/>
      <c r="DZE2170" s="218"/>
      <c r="DZF2170" s="218"/>
      <c r="DZG2170" s="218"/>
      <c r="DZH2170" s="218"/>
      <c r="DZI2170" s="218"/>
      <c r="DZJ2170" s="218"/>
      <c r="DZK2170" s="218"/>
      <c r="DZL2170" s="218"/>
      <c r="DZM2170" s="218"/>
      <c r="DZN2170" s="218"/>
      <c r="DZO2170" s="218"/>
      <c r="DZP2170" s="218"/>
      <c r="DZQ2170" s="218"/>
      <c r="DZR2170" s="218"/>
      <c r="DZS2170" s="218"/>
      <c r="DZT2170" s="218"/>
      <c r="DZU2170" s="218"/>
      <c r="DZV2170" s="218"/>
      <c r="DZW2170" s="218"/>
      <c r="DZX2170" s="218"/>
      <c r="DZY2170" s="218"/>
      <c r="DZZ2170" s="218"/>
      <c r="EAA2170" s="218"/>
      <c r="EAB2170" s="218"/>
      <c r="EAC2170" s="218"/>
      <c r="EAD2170" s="218"/>
      <c r="EAE2170" s="218"/>
      <c r="EAF2170" s="218"/>
      <c r="EAG2170" s="218"/>
      <c r="EAH2170" s="218"/>
      <c r="EAI2170" s="218"/>
      <c r="EAJ2170" s="218"/>
      <c r="EAK2170" s="218"/>
      <c r="EAL2170" s="218"/>
      <c r="EAM2170" s="218"/>
      <c r="EAN2170" s="218"/>
      <c r="EAO2170" s="218"/>
      <c r="EAP2170" s="218"/>
      <c r="EAQ2170" s="218"/>
      <c r="EAR2170" s="218"/>
      <c r="EAS2170" s="218"/>
      <c r="EAT2170" s="218"/>
      <c r="EAU2170" s="218"/>
      <c r="EAV2170" s="218"/>
      <c r="EAW2170" s="218"/>
      <c r="EAX2170" s="218"/>
      <c r="EAY2170" s="218"/>
      <c r="EAZ2170" s="218"/>
      <c r="EBA2170" s="218"/>
      <c r="EBB2170" s="218"/>
      <c r="EBC2170" s="218"/>
      <c r="EBD2170" s="218"/>
      <c r="EBE2170" s="218"/>
      <c r="EBF2170" s="218"/>
      <c r="EBG2170" s="218"/>
      <c r="EBH2170" s="218"/>
      <c r="EBI2170" s="218"/>
      <c r="EBJ2170" s="218"/>
      <c r="EBK2170" s="218"/>
      <c r="EBL2170" s="218"/>
      <c r="EBM2170" s="218"/>
      <c r="EBN2170" s="218"/>
      <c r="EBO2170" s="218"/>
      <c r="EBP2170" s="218"/>
      <c r="EBQ2170" s="218"/>
      <c r="EBR2170" s="218"/>
      <c r="EBS2170" s="218"/>
      <c r="EBT2170" s="218"/>
      <c r="EBU2170" s="218"/>
      <c r="EBV2170" s="218"/>
      <c r="EBW2170" s="218"/>
      <c r="EBX2170" s="218"/>
      <c r="EBY2170" s="218"/>
      <c r="EBZ2170" s="218"/>
      <c r="ECA2170" s="218"/>
      <c r="ECB2170" s="218"/>
      <c r="ECC2170" s="218"/>
      <c r="ECD2170" s="218"/>
      <c r="ECE2170" s="218"/>
      <c r="ECF2170" s="218"/>
      <c r="ECG2170" s="218"/>
      <c r="ECH2170" s="218"/>
      <c r="ECI2170" s="218"/>
      <c r="ECJ2170" s="218"/>
      <c r="ECK2170" s="218"/>
      <c r="ECL2170" s="218"/>
      <c r="ECM2170" s="218"/>
      <c r="ECN2170" s="218"/>
      <c r="ECO2170" s="218"/>
      <c r="ECP2170" s="218"/>
      <c r="ECQ2170" s="218"/>
      <c r="ECR2170" s="218"/>
      <c r="ECS2170" s="218"/>
      <c r="ECT2170" s="218"/>
      <c r="ECU2170" s="218"/>
      <c r="ECV2170" s="218"/>
      <c r="ECW2170" s="218"/>
      <c r="ECX2170" s="218"/>
      <c r="ECY2170" s="218"/>
      <c r="ECZ2170" s="218"/>
      <c r="EDA2170" s="218"/>
      <c r="EDB2170" s="218"/>
      <c r="EDC2170" s="218"/>
      <c r="EDD2170" s="218"/>
      <c r="EDE2170" s="218"/>
      <c r="EDF2170" s="218"/>
      <c r="EDG2170" s="218"/>
      <c r="EDH2170" s="218"/>
      <c r="EDI2170" s="218"/>
      <c r="EDJ2170" s="218"/>
      <c r="EDK2170" s="218"/>
      <c r="EDL2170" s="218"/>
      <c r="EDM2170" s="218"/>
      <c r="EDN2170" s="218"/>
      <c r="EDO2170" s="218"/>
      <c r="EDP2170" s="218"/>
      <c r="EDQ2170" s="218"/>
      <c r="EDR2170" s="218"/>
      <c r="EDS2170" s="218"/>
      <c r="EDT2170" s="218"/>
      <c r="EDU2170" s="218"/>
      <c r="EDV2170" s="218"/>
      <c r="EDW2170" s="218"/>
      <c r="EDX2170" s="218"/>
      <c r="EDY2170" s="218"/>
      <c r="EDZ2170" s="218"/>
      <c r="EEA2170" s="218"/>
      <c r="EEB2170" s="218"/>
      <c r="EEC2170" s="218"/>
      <c r="EED2170" s="218"/>
      <c r="EEE2170" s="218"/>
      <c r="EEF2170" s="218"/>
      <c r="EEG2170" s="218"/>
      <c r="EEH2170" s="218"/>
      <c r="EEI2170" s="218"/>
      <c r="EEJ2170" s="218"/>
      <c r="EEK2170" s="218"/>
      <c r="EEL2170" s="218"/>
      <c r="EEM2170" s="218"/>
      <c r="EEN2170" s="218"/>
      <c r="EEO2170" s="218"/>
      <c r="EEP2170" s="218"/>
      <c r="EEQ2170" s="218"/>
      <c r="EER2170" s="218"/>
      <c r="EES2170" s="218"/>
      <c r="EET2170" s="218"/>
      <c r="EEU2170" s="218"/>
      <c r="EEV2170" s="218"/>
      <c r="EEW2170" s="218"/>
      <c r="EEX2170" s="218"/>
      <c r="EEY2170" s="218"/>
      <c r="EEZ2170" s="218"/>
      <c r="EFA2170" s="218"/>
      <c r="EFB2170" s="218"/>
      <c r="EFC2170" s="218"/>
      <c r="EFD2170" s="218"/>
      <c r="EFE2170" s="218"/>
      <c r="EFF2170" s="218"/>
      <c r="EFG2170" s="218"/>
      <c r="EFH2170" s="218"/>
      <c r="EFI2170" s="218"/>
      <c r="EFJ2170" s="218"/>
      <c r="EFK2170" s="218"/>
      <c r="EFL2170" s="218"/>
      <c r="EFM2170" s="218"/>
      <c r="EFN2170" s="218"/>
      <c r="EFO2170" s="218"/>
      <c r="EFP2170" s="218"/>
      <c r="EFQ2170" s="218"/>
      <c r="EFR2170" s="218"/>
      <c r="EFS2170" s="218"/>
      <c r="EFT2170" s="218"/>
      <c r="EFU2170" s="218"/>
      <c r="EFV2170" s="218"/>
      <c r="EFW2170" s="218"/>
      <c r="EFX2170" s="218"/>
      <c r="EFY2170" s="218"/>
      <c r="EFZ2170" s="218"/>
      <c r="EGA2170" s="218"/>
      <c r="EGB2170" s="218"/>
      <c r="EGC2170" s="218"/>
      <c r="EGD2170" s="218"/>
      <c r="EGE2170" s="218"/>
      <c r="EGF2170" s="218"/>
      <c r="EGG2170" s="218"/>
      <c r="EGH2170" s="218"/>
      <c r="EGI2170" s="218"/>
      <c r="EGJ2170" s="218"/>
      <c r="EGK2170" s="218"/>
      <c r="EGL2170" s="218"/>
      <c r="EGM2170" s="218"/>
      <c r="EGN2170" s="218"/>
      <c r="EGO2170" s="218"/>
      <c r="EGP2170" s="218"/>
      <c r="EGQ2170" s="218"/>
      <c r="EGR2170" s="218"/>
      <c r="EGS2170" s="218"/>
      <c r="EGT2170" s="218"/>
      <c r="EGU2170" s="218"/>
      <c r="EGV2170" s="218"/>
      <c r="EGW2170" s="218"/>
      <c r="EGX2170" s="218"/>
      <c r="EGY2170" s="218"/>
      <c r="EGZ2170" s="218"/>
      <c r="EHA2170" s="218"/>
      <c r="EHB2170" s="218"/>
      <c r="EHC2170" s="218"/>
      <c r="EHD2170" s="218"/>
      <c r="EHE2170" s="218"/>
      <c r="EHF2170" s="218"/>
      <c r="EHG2170" s="218"/>
      <c r="EHH2170" s="218"/>
      <c r="EHI2170" s="218"/>
      <c r="EHJ2170" s="218"/>
      <c r="EHK2170" s="218"/>
      <c r="EHL2170" s="218"/>
      <c r="EHM2170" s="218"/>
      <c r="EHN2170" s="218"/>
      <c r="EHO2170" s="218"/>
      <c r="EHP2170" s="218"/>
      <c r="EHQ2170" s="218"/>
      <c r="EHR2170" s="218"/>
      <c r="EHS2170" s="218"/>
      <c r="EHT2170" s="218"/>
      <c r="EHU2170" s="218"/>
      <c r="EHV2170" s="218"/>
      <c r="EHW2170" s="218"/>
      <c r="EHX2170" s="218"/>
      <c r="EHY2170" s="218"/>
      <c r="EHZ2170" s="218"/>
      <c r="EIA2170" s="218"/>
      <c r="EIB2170" s="218"/>
      <c r="EIC2170" s="218"/>
      <c r="EID2170" s="218"/>
      <c r="EIE2170" s="218"/>
      <c r="EIF2170" s="218"/>
      <c r="EIG2170" s="218"/>
      <c r="EIH2170" s="218"/>
      <c r="EII2170" s="218"/>
      <c r="EIJ2170" s="218"/>
      <c r="EIK2170" s="218"/>
      <c r="EIL2170" s="218"/>
      <c r="EIM2170" s="218"/>
      <c r="EIN2170" s="218"/>
      <c r="EIO2170" s="218"/>
      <c r="EIP2170" s="218"/>
      <c r="EIQ2170" s="218"/>
      <c r="EIR2170" s="218"/>
      <c r="EIS2170" s="218"/>
      <c r="EIT2170" s="218"/>
      <c r="EIU2170" s="218"/>
      <c r="EIV2170" s="218"/>
      <c r="EIW2170" s="218"/>
      <c r="EIX2170" s="218"/>
      <c r="EIY2170" s="218"/>
      <c r="EIZ2170" s="218"/>
      <c r="EJA2170" s="218"/>
      <c r="EJB2170" s="218"/>
      <c r="EJC2170" s="218"/>
      <c r="EJD2170" s="218"/>
      <c r="EJE2170" s="218"/>
      <c r="EJF2170" s="218"/>
      <c r="EJG2170" s="218"/>
      <c r="EJH2170" s="218"/>
      <c r="EJI2170" s="218"/>
      <c r="EJJ2170" s="218"/>
      <c r="EJK2170" s="218"/>
      <c r="EJL2170" s="218"/>
      <c r="EJM2170" s="218"/>
      <c r="EJN2170" s="218"/>
      <c r="EJO2170" s="218"/>
      <c r="EJP2170" s="218"/>
      <c r="EJQ2170" s="218"/>
      <c r="EJR2170" s="218"/>
      <c r="EJS2170" s="218"/>
      <c r="EJT2170" s="218"/>
      <c r="EJU2170" s="218"/>
      <c r="EJV2170" s="218"/>
      <c r="EJW2170" s="218"/>
      <c r="EJX2170" s="218"/>
      <c r="EJY2170" s="218"/>
      <c r="EJZ2170" s="218"/>
      <c r="EKA2170" s="218"/>
      <c r="EKB2170" s="218"/>
      <c r="EKC2170" s="218"/>
      <c r="EKD2170" s="218"/>
      <c r="EKE2170" s="218"/>
      <c r="EKF2170" s="218"/>
      <c r="EKG2170" s="218"/>
      <c r="EKH2170" s="218"/>
      <c r="EKI2170" s="218"/>
      <c r="EKJ2170" s="218"/>
      <c r="EKK2170" s="218"/>
      <c r="EKL2170" s="218"/>
      <c r="EKM2170" s="218"/>
      <c r="EKN2170" s="218"/>
      <c r="EKO2170" s="218"/>
      <c r="EKP2170" s="218"/>
      <c r="EKQ2170" s="218"/>
      <c r="EKR2170" s="218"/>
      <c r="EKS2170" s="218"/>
      <c r="EKT2170" s="218"/>
      <c r="EKU2170" s="218"/>
      <c r="EKV2170" s="218"/>
      <c r="EKW2170" s="218"/>
      <c r="EKX2170" s="218"/>
      <c r="EKY2170" s="218"/>
      <c r="EKZ2170" s="218"/>
      <c r="ELA2170" s="218"/>
      <c r="ELB2170" s="218"/>
      <c r="ELC2170" s="218"/>
      <c r="ELD2170" s="218"/>
      <c r="ELE2170" s="218"/>
      <c r="ELF2170" s="218"/>
      <c r="ELG2170" s="218"/>
      <c r="ELH2170" s="218"/>
      <c r="ELI2170" s="218"/>
      <c r="ELJ2170" s="218"/>
      <c r="ELK2170" s="218"/>
      <c r="ELL2170" s="218"/>
      <c r="ELM2170" s="218"/>
      <c r="ELN2170" s="218"/>
      <c r="ELO2170" s="218"/>
      <c r="ELP2170" s="218"/>
      <c r="ELQ2170" s="218"/>
      <c r="ELR2170" s="218"/>
      <c r="ELS2170" s="218"/>
      <c r="ELT2170" s="218"/>
      <c r="ELU2170" s="218"/>
      <c r="ELV2170" s="218"/>
      <c r="ELW2170" s="218"/>
      <c r="ELX2170" s="218"/>
      <c r="ELY2170" s="218"/>
      <c r="ELZ2170" s="218"/>
      <c r="EMA2170" s="218"/>
      <c r="EMB2170" s="218"/>
      <c r="EMC2170" s="218"/>
      <c r="EMD2170" s="218"/>
      <c r="EME2170" s="218"/>
      <c r="EMF2170" s="218"/>
      <c r="EMG2170" s="218"/>
      <c r="EMH2170" s="218"/>
      <c r="EMI2170" s="218"/>
      <c r="EMJ2170" s="218"/>
      <c r="EMK2170" s="218"/>
      <c r="EML2170" s="218"/>
      <c r="EMM2170" s="218"/>
      <c r="EMN2170" s="218"/>
      <c r="EMO2170" s="218"/>
      <c r="EMP2170" s="218"/>
      <c r="EMQ2170" s="218"/>
      <c r="EMR2170" s="218"/>
      <c r="EMS2170" s="218"/>
      <c r="EMT2170" s="218"/>
      <c r="EMU2170" s="218"/>
      <c r="EMV2170" s="218"/>
      <c r="EMW2170" s="218"/>
      <c r="EMX2170" s="218"/>
      <c r="EMY2170" s="218"/>
      <c r="EMZ2170" s="218"/>
      <c r="ENA2170" s="218"/>
      <c r="ENB2170" s="218"/>
      <c r="ENC2170" s="218"/>
      <c r="END2170" s="218"/>
      <c r="ENE2170" s="218"/>
      <c r="ENF2170" s="218"/>
      <c r="ENG2170" s="218"/>
      <c r="ENH2170" s="218"/>
      <c r="ENI2170" s="218"/>
      <c r="ENJ2170" s="218"/>
      <c r="ENK2170" s="218"/>
      <c r="ENL2170" s="218"/>
      <c r="ENM2170" s="218"/>
      <c r="ENN2170" s="218"/>
      <c r="ENO2170" s="218"/>
      <c r="ENP2170" s="218"/>
      <c r="ENQ2170" s="218"/>
      <c r="ENR2170" s="218"/>
      <c r="ENS2170" s="218"/>
      <c r="ENT2170" s="218"/>
      <c r="ENU2170" s="218"/>
      <c r="ENV2170" s="218"/>
      <c r="ENW2170" s="218"/>
      <c r="ENX2170" s="218"/>
      <c r="ENY2170" s="218"/>
      <c r="ENZ2170" s="218"/>
      <c r="EOA2170" s="218"/>
      <c r="EOB2170" s="218"/>
      <c r="EOC2170" s="218"/>
      <c r="EOD2170" s="218"/>
      <c r="EOE2170" s="218"/>
      <c r="EOF2170" s="218"/>
      <c r="EOG2170" s="218"/>
      <c r="EOH2170" s="218"/>
      <c r="EOI2170" s="218"/>
      <c r="EOJ2170" s="218"/>
      <c r="EOK2170" s="218"/>
      <c r="EOL2170" s="218"/>
      <c r="EOM2170" s="218"/>
      <c r="EON2170" s="218"/>
      <c r="EOO2170" s="218"/>
      <c r="EOP2170" s="218"/>
      <c r="EOQ2170" s="218"/>
      <c r="EOR2170" s="218"/>
      <c r="EOS2170" s="218"/>
      <c r="EOT2170" s="218"/>
      <c r="EOU2170" s="218"/>
      <c r="EOV2170" s="218"/>
      <c r="EOW2170" s="218"/>
      <c r="EOX2170" s="218"/>
      <c r="EOY2170" s="218"/>
      <c r="EOZ2170" s="218"/>
      <c r="EPA2170" s="218"/>
      <c r="EPB2170" s="218"/>
      <c r="EPC2170" s="218"/>
      <c r="EPD2170" s="218"/>
      <c r="EPE2170" s="218"/>
      <c r="EPF2170" s="218"/>
      <c r="EPG2170" s="218"/>
      <c r="EPH2170" s="218"/>
      <c r="EPI2170" s="218"/>
      <c r="EPJ2170" s="218"/>
      <c r="EPK2170" s="218"/>
      <c r="EPL2170" s="218"/>
      <c r="EPM2170" s="218"/>
      <c r="EPN2170" s="218"/>
      <c r="EPO2170" s="218"/>
      <c r="EPP2170" s="218"/>
      <c r="EPQ2170" s="218"/>
      <c r="EPR2170" s="218"/>
      <c r="EPS2170" s="218"/>
      <c r="EPT2170" s="218"/>
      <c r="EPU2170" s="218"/>
      <c r="EPV2170" s="218"/>
      <c r="EPW2170" s="218"/>
      <c r="EPX2170" s="218"/>
      <c r="EPY2170" s="218"/>
      <c r="EPZ2170" s="218"/>
      <c r="EQA2170" s="218"/>
      <c r="EQB2170" s="218"/>
      <c r="EQC2170" s="218"/>
      <c r="EQD2170" s="218"/>
      <c r="EQE2170" s="218"/>
      <c r="EQF2170" s="218"/>
      <c r="EQG2170" s="218"/>
      <c r="EQH2170" s="218"/>
      <c r="EQI2170" s="218"/>
      <c r="EQJ2170" s="218"/>
      <c r="EQK2170" s="218"/>
      <c r="EQL2170" s="218"/>
      <c r="EQM2170" s="218"/>
      <c r="EQN2170" s="218"/>
      <c r="EQO2170" s="218"/>
      <c r="EQP2170" s="218"/>
      <c r="EQQ2170" s="218"/>
      <c r="EQR2170" s="218"/>
      <c r="EQS2170" s="218"/>
      <c r="EQT2170" s="218"/>
      <c r="EQU2170" s="218"/>
      <c r="EQV2170" s="218"/>
      <c r="EQW2170" s="218"/>
      <c r="EQX2170" s="218"/>
      <c r="EQY2170" s="218"/>
      <c r="EQZ2170" s="218"/>
      <c r="ERA2170" s="218"/>
      <c r="ERB2170" s="218"/>
      <c r="ERC2170" s="218"/>
      <c r="ERD2170" s="218"/>
      <c r="ERE2170" s="218"/>
      <c r="ERF2170" s="218"/>
      <c r="ERG2170" s="218"/>
      <c r="ERH2170" s="218"/>
      <c r="ERI2170" s="218"/>
      <c r="ERJ2170" s="218"/>
      <c r="ERK2170" s="218"/>
      <c r="ERL2170" s="218"/>
      <c r="ERM2170" s="218"/>
      <c r="ERN2170" s="218"/>
      <c r="ERO2170" s="218"/>
      <c r="ERP2170" s="218"/>
      <c r="ERQ2170" s="218"/>
      <c r="ERR2170" s="218"/>
      <c r="ERS2170" s="218"/>
      <c r="ERT2170" s="218"/>
      <c r="ERU2170" s="218"/>
      <c r="ERV2170" s="218"/>
      <c r="ERW2170" s="218"/>
      <c r="ERX2170" s="218"/>
      <c r="ERY2170" s="218"/>
      <c r="ERZ2170" s="218"/>
      <c r="ESA2170" s="218"/>
      <c r="ESB2170" s="218"/>
      <c r="ESC2170" s="218"/>
      <c r="ESD2170" s="218"/>
      <c r="ESE2170" s="218"/>
      <c r="ESF2170" s="218"/>
      <c r="ESG2170" s="218"/>
      <c r="ESH2170" s="218"/>
      <c r="ESI2170" s="218"/>
      <c r="ESJ2170" s="218"/>
      <c r="ESK2170" s="218"/>
      <c r="ESL2170" s="218"/>
      <c r="ESM2170" s="218"/>
      <c r="ESN2170" s="218"/>
      <c r="ESO2170" s="218"/>
      <c r="ESP2170" s="218"/>
      <c r="ESQ2170" s="218"/>
      <c r="ESR2170" s="218"/>
      <c r="ESS2170" s="218"/>
      <c r="EST2170" s="218"/>
      <c r="ESU2170" s="218"/>
      <c r="ESV2170" s="218"/>
      <c r="ESW2170" s="218"/>
      <c r="ESX2170" s="218"/>
      <c r="ESY2170" s="218"/>
      <c r="ESZ2170" s="218"/>
      <c r="ETA2170" s="218"/>
      <c r="ETB2170" s="218"/>
      <c r="ETC2170" s="218"/>
      <c r="ETD2170" s="218"/>
      <c r="ETE2170" s="218"/>
      <c r="ETF2170" s="218"/>
      <c r="ETG2170" s="218"/>
      <c r="ETH2170" s="218"/>
      <c r="ETI2170" s="218"/>
      <c r="ETJ2170" s="218"/>
      <c r="ETK2170" s="218"/>
      <c r="ETL2170" s="218"/>
      <c r="ETM2170" s="218"/>
      <c r="ETN2170" s="218"/>
      <c r="ETO2170" s="218"/>
      <c r="ETP2170" s="218"/>
      <c r="ETQ2170" s="218"/>
      <c r="ETR2170" s="218"/>
      <c r="ETS2170" s="218"/>
      <c r="ETT2170" s="218"/>
      <c r="ETU2170" s="218"/>
      <c r="ETV2170" s="218"/>
      <c r="ETW2170" s="218"/>
      <c r="ETX2170" s="218"/>
      <c r="ETY2170" s="218"/>
      <c r="ETZ2170" s="218"/>
      <c r="EUA2170" s="218"/>
      <c r="EUB2170" s="218"/>
      <c r="EUC2170" s="218"/>
      <c r="EUD2170" s="218"/>
      <c r="EUE2170" s="218"/>
      <c r="EUF2170" s="218"/>
      <c r="EUG2170" s="218"/>
      <c r="EUH2170" s="218"/>
      <c r="EUI2170" s="218"/>
      <c r="EUJ2170" s="218"/>
      <c r="EUK2170" s="218"/>
      <c r="EUL2170" s="218"/>
      <c r="EUM2170" s="218"/>
      <c r="EUN2170" s="218"/>
      <c r="EUO2170" s="218"/>
      <c r="EUP2170" s="218"/>
      <c r="EUQ2170" s="218"/>
      <c r="EUR2170" s="218"/>
      <c r="EUS2170" s="218"/>
      <c r="EUT2170" s="218"/>
      <c r="EUU2170" s="218"/>
      <c r="EUV2170" s="218"/>
      <c r="EUW2170" s="218"/>
      <c r="EUX2170" s="218"/>
      <c r="EUY2170" s="218"/>
      <c r="EUZ2170" s="218"/>
      <c r="EVA2170" s="218"/>
      <c r="EVB2170" s="218"/>
      <c r="EVC2170" s="218"/>
      <c r="EVD2170" s="218"/>
      <c r="EVE2170" s="218"/>
      <c r="EVF2170" s="218"/>
      <c r="EVG2170" s="218"/>
      <c r="EVH2170" s="218"/>
      <c r="EVI2170" s="218"/>
      <c r="EVJ2170" s="218"/>
      <c r="EVK2170" s="218"/>
      <c r="EVL2170" s="218"/>
      <c r="EVM2170" s="218"/>
      <c r="EVN2170" s="218"/>
      <c r="EVO2170" s="218"/>
      <c r="EVP2170" s="218"/>
      <c r="EVQ2170" s="218"/>
      <c r="EVR2170" s="218"/>
      <c r="EVS2170" s="218"/>
      <c r="EVT2170" s="218"/>
      <c r="EVU2170" s="218"/>
      <c r="EVV2170" s="218"/>
      <c r="EVW2170" s="218"/>
      <c r="EVX2170" s="218"/>
      <c r="EVY2170" s="218"/>
      <c r="EVZ2170" s="218"/>
      <c r="EWA2170" s="218"/>
      <c r="EWB2170" s="218"/>
      <c r="EWC2170" s="218"/>
      <c r="EWD2170" s="218"/>
      <c r="EWE2170" s="218"/>
      <c r="EWF2170" s="218"/>
      <c r="EWG2170" s="218"/>
      <c r="EWH2170" s="218"/>
      <c r="EWI2170" s="218"/>
      <c r="EWJ2170" s="218"/>
      <c r="EWK2170" s="218"/>
      <c r="EWL2170" s="218"/>
      <c r="EWM2170" s="218"/>
      <c r="EWN2170" s="218"/>
      <c r="EWO2170" s="218"/>
      <c r="EWP2170" s="218"/>
      <c r="EWQ2170" s="218"/>
      <c r="EWR2170" s="218"/>
      <c r="EWS2170" s="218"/>
      <c r="EWT2170" s="218"/>
      <c r="EWU2170" s="218"/>
      <c r="EWV2170" s="218"/>
      <c r="EWW2170" s="218"/>
      <c r="EWX2170" s="218"/>
      <c r="EWY2170" s="218"/>
      <c r="EWZ2170" s="218"/>
      <c r="EXA2170" s="218"/>
      <c r="EXB2170" s="218"/>
      <c r="EXC2170" s="218"/>
      <c r="EXD2170" s="218"/>
      <c r="EXE2170" s="218"/>
      <c r="EXF2170" s="218"/>
      <c r="EXG2170" s="218"/>
      <c r="EXH2170" s="218"/>
      <c r="EXI2170" s="218"/>
      <c r="EXJ2170" s="218"/>
      <c r="EXK2170" s="218"/>
      <c r="EXL2170" s="218"/>
      <c r="EXM2170" s="218"/>
      <c r="EXN2170" s="218"/>
      <c r="EXO2170" s="218"/>
      <c r="EXP2170" s="218"/>
      <c r="EXQ2170" s="218"/>
      <c r="EXR2170" s="218"/>
      <c r="EXS2170" s="218"/>
      <c r="EXT2170" s="218"/>
      <c r="EXU2170" s="218"/>
      <c r="EXV2170" s="218"/>
      <c r="EXW2170" s="218"/>
      <c r="EXX2170" s="218"/>
      <c r="EXY2170" s="218"/>
      <c r="EXZ2170" s="218"/>
      <c r="EYA2170" s="218"/>
      <c r="EYB2170" s="218"/>
      <c r="EYC2170" s="218"/>
      <c r="EYD2170" s="218"/>
      <c r="EYE2170" s="218"/>
      <c r="EYF2170" s="218"/>
      <c r="EYG2170" s="218"/>
      <c r="EYH2170" s="218"/>
      <c r="EYI2170" s="218"/>
      <c r="EYJ2170" s="218"/>
      <c r="EYK2170" s="218"/>
      <c r="EYL2170" s="218"/>
      <c r="EYM2170" s="218"/>
      <c r="EYN2170" s="218"/>
      <c r="EYO2170" s="218"/>
      <c r="EYP2170" s="218"/>
      <c r="EYQ2170" s="218"/>
      <c r="EYR2170" s="218"/>
      <c r="EYS2170" s="218"/>
      <c r="EYT2170" s="218"/>
      <c r="EYU2170" s="218"/>
      <c r="EYV2170" s="218"/>
      <c r="EYW2170" s="218"/>
      <c r="EYX2170" s="218"/>
      <c r="EYY2170" s="218"/>
      <c r="EYZ2170" s="218"/>
      <c r="EZA2170" s="218"/>
      <c r="EZB2170" s="218"/>
      <c r="EZC2170" s="218"/>
      <c r="EZD2170" s="218"/>
      <c r="EZE2170" s="218"/>
      <c r="EZF2170" s="218"/>
      <c r="EZG2170" s="218"/>
      <c r="EZH2170" s="218"/>
      <c r="EZI2170" s="218"/>
      <c r="EZJ2170" s="218"/>
      <c r="EZK2170" s="218"/>
      <c r="EZL2170" s="218"/>
      <c r="EZM2170" s="218"/>
      <c r="EZN2170" s="218"/>
      <c r="EZO2170" s="218"/>
      <c r="EZP2170" s="218"/>
      <c r="EZQ2170" s="218"/>
      <c r="EZR2170" s="218"/>
      <c r="EZS2170" s="218"/>
      <c r="EZT2170" s="218"/>
      <c r="EZU2170" s="218"/>
      <c r="EZV2170" s="218"/>
      <c r="EZW2170" s="218"/>
      <c r="EZX2170" s="218"/>
      <c r="EZY2170" s="218"/>
      <c r="EZZ2170" s="218"/>
      <c r="FAA2170" s="218"/>
      <c r="FAB2170" s="218"/>
      <c r="FAC2170" s="218"/>
      <c r="FAD2170" s="218"/>
      <c r="FAE2170" s="218"/>
      <c r="FAF2170" s="218"/>
      <c r="FAG2170" s="218"/>
      <c r="FAH2170" s="218"/>
      <c r="FAI2170" s="218"/>
      <c r="FAJ2170" s="218"/>
      <c r="FAK2170" s="218"/>
      <c r="FAL2170" s="218"/>
      <c r="FAM2170" s="218"/>
      <c r="FAN2170" s="218"/>
      <c r="FAO2170" s="218"/>
      <c r="FAP2170" s="218"/>
      <c r="FAQ2170" s="218"/>
      <c r="FAR2170" s="218"/>
      <c r="FAS2170" s="218"/>
      <c r="FAT2170" s="218"/>
      <c r="FAU2170" s="218"/>
      <c r="FAV2170" s="218"/>
      <c r="FAW2170" s="218"/>
      <c r="FAX2170" s="218"/>
      <c r="FAY2170" s="218"/>
      <c r="FAZ2170" s="218"/>
      <c r="FBA2170" s="218"/>
      <c r="FBB2170" s="218"/>
      <c r="FBC2170" s="218"/>
      <c r="FBD2170" s="218"/>
      <c r="FBE2170" s="218"/>
      <c r="FBF2170" s="218"/>
      <c r="FBG2170" s="218"/>
      <c r="FBH2170" s="218"/>
      <c r="FBI2170" s="218"/>
      <c r="FBJ2170" s="218"/>
      <c r="FBK2170" s="218"/>
      <c r="FBL2170" s="218"/>
      <c r="FBM2170" s="218"/>
      <c r="FBN2170" s="218"/>
      <c r="FBO2170" s="218"/>
      <c r="FBP2170" s="218"/>
      <c r="FBQ2170" s="218"/>
      <c r="FBR2170" s="218"/>
      <c r="FBS2170" s="218"/>
      <c r="FBT2170" s="218"/>
      <c r="FBU2170" s="218"/>
      <c r="FBV2170" s="218"/>
      <c r="FBW2170" s="218"/>
      <c r="FBX2170" s="218"/>
      <c r="FBY2170" s="218"/>
      <c r="FBZ2170" s="218"/>
      <c r="FCA2170" s="218"/>
      <c r="FCB2170" s="218"/>
      <c r="FCC2170" s="218"/>
      <c r="FCD2170" s="218"/>
      <c r="FCE2170" s="218"/>
      <c r="FCF2170" s="218"/>
      <c r="FCG2170" s="218"/>
      <c r="FCH2170" s="218"/>
      <c r="FCI2170" s="218"/>
      <c r="FCJ2170" s="218"/>
      <c r="FCK2170" s="218"/>
      <c r="FCL2170" s="218"/>
      <c r="FCM2170" s="218"/>
      <c r="FCN2170" s="218"/>
      <c r="FCO2170" s="218"/>
      <c r="FCP2170" s="218"/>
      <c r="FCQ2170" s="218"/>
      <c r="FCR2170" s="218"/>
      <c r="FCS2170" s="218"/>
      <c r="FCT2170" s="218"/>
      <c r="FCU2170" s="218"/>
      <c r="FCV2170" s="218"/>
      <c r="FCW2170" s="218"/>
      <c r="FCX2170" s="218"/>
      <c r="FCY2170" s="218"/>
      <c r="FCZ2170" s="218"/>
      <c r="FDA2170" s="218"/>
      <c r="FDB2170" s="218"/>
      <c r="FDC2170" s="218"/>
      <c r="FDD2170" s="218"/>
      <c r="FDE2170" s="218"/>
      <c r="FDF2170" s="218"/>
      <c r="FDG2170" s="218"/>
      <c r="FDH2170" s="218"/>
      <c r="FDI2170" s="218"/>
      <c r="FDJ2170" s="218"/>
      <c r="FDK2170" s="218"/>
      <c r="FDL2170" s="218"/>
      <c r="FDM2170" s="218"/>
      <c r="FDN2170" s="218"/>
      <c r="FDO2170" s="218"/>
      <c r="FDP2170" s="218"/>
      <c r="FDQ2170" s="218"/>
      <c r="FDR2170" s="218"/>
      <c r="FDS2170" s="218"/>
      <c r="FDT2170" s="218"/>
      <c r="FDU2170" s="218"/>
      <c r="FDV2170" s="218"/>
      <c r="FDW2170" s="218"/>
      <c r="FDX2170" s="218"/>
      <c r="FDY2170" s="218"/>
      <c r="FDZ2170" s="218"/>
      <c r="FEA2170" s="218"/>
      <c r="FEB2170" s="218"/>
      <c r="FEC2170" s="218"/>
      <c r="FED2170" s="218"/>
      <c r="FEE2170" s="218"/>
      <c r="FEF2170" s="218"/>
      <c r="FEG2170" s="218"/>
      <c r="FEH2170" s="218"/>
      <c r="FEI2170" s="218"/>
      <c r="FEJ2170" s="218"/>
      <c r="FEK2170" s="218"/>
      <c r="FEL2170" s="218"/>
      <c r="FEM2170" s="218"/>
      <c r="FEN2170" s="218"/>
      <c r="FEO2170" s="218"/>
      <c r="FEP2170" s="218"/>
      <c r="FEQ2170" s="218"/>
      <c r="FER2170" s="218"/>
      <c r="FES2170" s="218"/>
      <c r="FET2170" s="218"/>
      <c r="FEU2170" s="218"/>
      <c r="FEV2170" s="218"/>
      <c r="FEW2170" s="218"/>
      <c r="FEX2170" s="218"/>
      <c r="FEY2170" s="218"/>
      <c r="FEZ2170" s="218"/>
      <c r="FFA2170" s="218"/>
      <c r="FFB2170" s="218"/>
      <c r="FFC2170" s="218"/>
      <c r="FFD2170" s="218"/>
      <c r="FFE2170" s="218"/>
      <c r="FFF2170" s="218"/>
      <c r="FFG2170" s="218"/>
      <c r="FFH2170" s="218"/>
      <c r="FFI2170" s="218"/>
      <c r="FFJ2170" s="218"/>
      <c r="FFK2170" s="218"/>
      <c r="FFL2170" s="218"/>
      <c r="FFM2170" s="218"/>
      <c r="FFN2170" s="218"/>
      <c r="FFO2170" s="218"/>
      <c r="FFP2170" s="218"/>
      <c r="FFQ2170" s="218"/>
      <c r="FFR2170" s="218"/>
      <c r="FFS2170" s="218"/>
      <c r="FFT2170" s="218"/>
      <c r="FFU2170" s="218"/>
      <c r="FFV2170" s="218"/>
      <c r="FFW2170" s="218"/>
      <c r="FFX2170" s="218"/>
      <c r="FFY2170" s="218"/>
      <c r="FFZ2170" s="218"/>
      <c r="FGA2170" s="218"/>
      <c r="FGB2170" s="218"/>
      <c r="FGC2170" s="218"/>
      <c r="FGD2170" s="218"/>
      <c r="FGE2170" s="218"/>
      <c r="FGF2170" s="218"/>
      <c r="FGG2170" s="218"/>
      <c r="FGH2170" s="218"/>
      <c r="FGI2170" s="218"/>
      <c r="FGJ2170" s="218"/>
      <c r="FGK2170" s="218"/>
      <c r="FGL2170" s="218"/>
      <c r="FGM2170" s="218"/>
      <c r="FGN2170" s="218"/>
      <c r="FGO2170" s="218"/>
      <c r="FGP2170" s="218"/>
      <c r="FGQ2170" s="218"/>
      <c r="FGR2170" s="218"/>
      <c r="FGS2170" s="218"/>
      <c r="FGT2170" s="218"/>
      <c r="FGU2170" s="218"/>
      <c r="FGV2170" s="218"/>
      <c r="FGW2170" s="218"/>
      <c r="FGX2170" s="218"/>
      <c r="FGY2170" s="218"/>
      <c r="FGZ2170" s="218"/>
      <c r="FHA2170" s="218"/>
      <c r="FHB2170" s="218"/>
      <c r="FHC2170" s="218"/>
      <c r="FHD2170" s="218"/>
      <c r="FHE2170" s="218"/>
      <c r="FHF2170" s="218"/>
      <c r="FHG2170" s="218"/>
      <c r="FHH2170" s="218"/>
      <c r="FHI2170" s="218"/>
      <c r="FHJ2170" s="218"/>
      <c r="FHK2170" s="218"/>
      <c r="FHL2170" s="218"/>
      <c r="FHM2170" s="218"/>
      <c r="FHN2170" s="218"/>
      <c r="FHO2170" s="218"/>
      <c r="FHP2170" s="218"/>
      <c r="FHQ2170" s="218"/>
      <c r="FHR2170" s="218"/>
      <c r="FHS2170" s="218"/>
      <c r="FHT2170" s="218"/>
      <c r="FHU2170" s="218"/>
      <c r="FHV2170" s="218"/>
      <c r="FHW2170" s="218"/>
      <c r="FHX2170" s="218"/>
      <c r="FHY2170" s="218"/>
      <c r="FHZ2170" s="218"/>
      <c r="FIA2170" s="218"/>
      <c r="FIB2170" s="218"/>
      <c r="FIC2170" s="218"/>
      <c r="FID2170" s="218"/>
      <c r="FIE2170" s="218"/>
      <c r="FIF2170" s="218"/>
      <c r="FIG2170" s="218"/>
      <c r="FIH2170" s="218"/>
      <c r="FII2170" s="218"/>
      <c r="FIJ2170" s="218"/>
      <c r="FIK2170" s="218"/>
      <c r="FIL2170" s="218"/>
      <c r="FIM2170" s="218"/>
      <c r="FIN2170" s="218"/>
      <c r="FIO2170" s="218"/>
      <c r="FIP2170" s="218"/>
      <c r="FIQ2170" s="218"/>
      <c r="FIR2170" s="218"/>
      <c r="FIS2170" s="218"/>
      <c r="FIT2170" s="218"/>
      <c r="FIU2170" s="218"/>
      <c r="FIV2170" s="218"/>
      <c r="FIW2170" s="218"/>
      <c r="FIX2170" s="218"/>
      <c r="FIY2170" s="218"/>
      <c r="FIZ2170" s="218"/>
      <c r="FJA2170" s="218"/>
      <c r="FJB2170" s="218"/>
      <c r="FJC2170" s="218"/>
      <c r="FJD2170" s="218"/>
      <c r="FJE2170" s="218"/>
      <c r="FJF2170" s="218"/>
      <c r="FJG2170" s="218"/>
      <c r="FJH2170" s="218"/>
      <c r="FJI2170" s="218"/>
      <c r="FJJ2170" s="218"/>
      <c r="FJK2170" s="218"/>
      <c r="FJL2170" s="218"/>
      <c r="FJM2170" s="218"/>
      <c r="FJN2170" s="218"/>
      <c r="FJO2170" s="218"/>
      <c r="FJP2170" s="218"/>
      <c r="FJQ2170" s="218"/>
      <c r="FJR2170" s="218"/>
      <c r="FJS2170" s="218"/>
      <c r="FJT2170" s="218"/>
      <c r="FJU2170" s="218"/>
      <c r="FJV2170" s="218"/>
      <c r="FJW2170" s="218"/>
      <c r="FJX2170" s="218"/>
      <c r="FJY2170" s="218"/>
      <c r="FJZ2170" s="218"/>
      <c r="FKA2170" s="218"/>
      <c r="FKB2170" s="218"/>
      <c r="FKC2170" s="218"/>
      <c r="FKD2170" s="218"/>
      <c r="FKE2170" s="218"/>
      <c r="FKF2170" s="218"/>
      <c r="FKG2170" s="218"/>
      <c r="FKH2170" s="218"/>
      <c r="FKI2170" s="218"/>
      <c r="FKJ2170" s="218"/>
      <c r="FKK2170" s="218"/>
      <c r="FKL2170" s="218"/>
      <c r="FKM2170" s="218"/>
      <c r="FKN2170" s="218"/>
      <c r="FKO2170" s="218"/>
      <c r="FKP2170" s="218"/>
      <c r="FKQ2170" s="218"/>
      <c r="FKR2170" s="218"/>
      <c r="FKS2170" s="218"/>
      <c r="FKT2170" s="218"/>
      <c r="FKU2170" s="218"/>
      <c r="FKV2170" s="218"/>
      <c r="FKW2170" s="218"/>
      <c r="FKX2170" s="218"/>
      <c r="FKY2170" s="218"/>
      <c r="FKZ2170" s="218"/>
      <c r="FLA2170" s="218"/>
      <c r="FLB2170" s="218"/>
      <c r="FLC2170" s="218"/>
      <c r="FLD2170" s="218"/>
      <c r="FLE2170" s="218"/>
      <c r="FLF2170" s="218"/>
      <c r="FLG2170" s="218"/>
      <c r="FLH2170" s="218"/>
      <c r="FLI2170" s="218"/>
      <c r="FLJ2170" s="218"/>
      <c r="FLK2170" s="218"/>
      <c r="FLL2170" s="218"/>
      <c r="FLM2170" s="218"/>
      <c r="FLN2170" s="218"/>
      <c r="FLO2170" s="218"/>
      <c r="FLP2170" s="218"/>
      <c r="FLQ2170" s="218"/>
      <c r="FLR2170" s="218"/>
      <c r="FLS2170" s="218"/>
      <c r="FLT2170" s="218"/>
      <c r="FLU2170" s="218"/>
      <c r="FLV2170" s="218"/>
      <c r="FLW2170" s="218"/>
      <c r="FLX2170" s="218"/>
      <c r="FLY2170" s="218"/>
      <c r="FLZ2170" s="218"/>
      <c r="FMA2170" s="218"/>
      <c r="FMB2170" s="218"/>
      <c r="FMC2170" s="218"/>
      <c r="FMD2170" s="218"/>
      <c r="FME2170" s="218"/>
      <c r="FMF2170" s="218"/>
      <c r="FMG2170" s="218"/>
      <c r="FMH2170" s="218"/>
      <c r="FMI2170" s="218"/>
      <c r="FMJ2170" s="218"/>
      <c r="FMK2170" s="218"/>
      <c r="FML2170" s="218"/>
      <c r="FMM2170" s="218"/>
      <c r="FMN2170" s="218"/>
      <c r="FMO2170" s="218"/>
      <c r="FMP2170" s="218"/>
      <c r="FMQ2170" s="218"/>
      <c r="FMR2170" s="218"/>
      <c r="FMS2170" s="218"/>
      <c r="FMT2170" s="218"/>
      <c r="FMU2170" s="218"/>
      <c r="FMV2170" s="218"/>
      <c r="FMW2170" s="218"/>
      <c r="FMX2170" s="218"/>
      <c r="FMY2170" s="218"/>
      <c r="FMZ2170" s="218"/>
      <c r="FNA2170" s="218"/>
      <c r="FNB2170" s="218"/>
      <c r="FNC2170" s="218"/>
      <c r="FND2170" s="218"/>
      <c r="FNE2170" s="218"/>
      <c r="FNF2170" s="218"/>
      <c r="FNG2170" s="218"/>
      <c r="FNH2170" s="218"/>
      <c r="FNI2170" s="218"/>
      <c r="FNJ2170" s="218"/>
      <c r="FNK2170" s="218"/>
      <c r="FNL2170" s="218"/>
      <c r="FNM2170" s="218"/>
      <c r="FNN2170" s="218"/>
      <c r="FNO2170" s="218"/>
      <c r="FNP2170" s="218"/>
      <c r="FNQ2170" s="218"/>
      <c r="FNR2170" s="218"/>
      <c r="FNS2170" s="218"/>
      <c r="FNT2170" s="218"/>
      <c r="FNU2170" s="218"/>
      <c r="FNV2170" s="218"/>
      <c r="FNW2170" s="218"/>
      <c r="FNX2170" s="218"/>
      <c r="FNY2170" s="218"/>
      <c r="FNZ2170" s="218"/>
      <c r="FOA2170" s="218"/>
      <c r="FOB2170" s="218"/>
      <c r="FOC2170" s="218"/>
      <c r="FOD2170" s="218"/>
      <c r="FOE2170" s="218"/>
      <c r="FOF2170" s="218"/>
      <c r="FOG2170" s="218"/>
      <c r="FOH2170" s="218"/>
      <c r="FOI2170" s="218"/>
      <c r="FOJ2170" s="218"/>
      <c r="FOK2170" s="218"/>
      <c r="FOL2170" s="218"/>
      <c r="FOM2170" s="218"/>
      <c r="FON2170" s="218"/>
      <c r="FOO2170" s="218"/>
      <c r="FOP2170" s="218"/>
      <c r="FOQ2170" s="218"/>
      <c r="FOR2170" s="218"/>
      <c r="FOS2170" s="218"/>
      <c r="FOT2170" s="218"/>
      <c r="FOU2170" s="218"/>
      <c r="FOV2170" s="218"/>
      <c r="FOW2170" s="218"/>
      <c r="FOX2170" s="218"/>
      <c r="FOY2170" s="218"/>
      <c r="FOZ2170" s="218"/>
      <c r="FPA2170" s="218"/>
      <c r="FPB2170" s="218"/>
      <c r="FPC2170" s="218"/>
      <c r="FPD2170" s="218"/>
      <c r="FPE2170" s="218"/>
      <c r="FPF2170" s="218"/>
      <c r="FPG2170" s="218"/>
      <c r="FPH2170" s="218"/>
      <c r="FPI2170" s="218"/>
      <c r="FPJ2170" s="218"/>
      <c r="FPK2170" s="218"/>
      <c r="FPL2170" s="218"/>
      <c r="FPM2170" s="218"/>
      <c r="FPN2170" s="218"/>
      <c r="FPO2170" s="218"/>
      <c r="FPP2170" s="218"/>
      <c r="FPQ2170" s="218"/>
      <c r="FPR2170" s="218"/>
      <c r="FPS2170" s="218"/>
      <c r="FPT2170" s="218"/>
      <c r="FPU2170" s="218"/>
      <c r="FPV2170" s="218"/>
      <c r="FPW2170" s="218"/>
      <c r="FPX2170" s="218"/>
      <c r="FPY2170" s="218"/>
      <c r="FPZ2170" s="218"/>
      <c r="FQA2170" s="218"/>
      <c r="FQB2170" s="218"/>
      <c r="FQC2170" s="218"/>
      <c r="FQD2170" s="218"/>
      <c r="FQE2170" s="218"/>
      <c r="FQF2170" s="218"/>
      <c r="FQG2170" s="218"/>
      <c r="FQH2170" s="218"/>
      <c r="FQI2170" s="218"/>
      <c r="FQJ2170" s="218"/>
      <c r="FQK2170" s="218"/>
      <c r="FQL2170" s="218"/>
      <c r="FQM2170" s="218"/>
      <c r="FQN2170" s="218"/>
      <c r="FQO2170" s="218"/>
      <c r="FQP2170" s="218"/>
      <c r="FQQ2170" s="218"/>
      <c r="FQR2170" s="218"/>
      <c r="FQS2170" s="218"/>
      <c r="FQT2170" s="218"/>
      <c r="FQU2170" s="218"/>
      <c r="FQV2170" s="218"/>
      <c r="FQW2170" s="218"/>
      <c r="FQX2170" s="218"/>
      <c r="FQY2170" s="218"/>
      <c r="FQZ2170" s="218"/>
      <c r="FRA2170" s="218"/>
      <c r="FRB2170" s="218"/>
      <c r="FRC2170" s="218"/>
      <c r="FRD2170" s="218"/>
      <c r="FRE2170" s="218"/>
      <c r="FRF2170" s="218"/>
      <c r="FRG2170" s="218"/>
      <c r="FRH2170" s="218"/>
      <c r="FRI2170" s="218"/>
      <c r="FRJ2170" s="218"/>
      <c r="FRK2170" s="218"/>
      <c r="FRL2170" s="218"/>
      <c r="FRM2170" s="218"/>
      <c r="FRN2170" s="218"/>
      <c r="FRO2170" s="218"/>
      <c r="FRP2170" s="218"/>
      <c r="FRQ2170" s="218"/>
      <c r="FRR2170" s="218"/>
      <c r="FRS2170" s="218"/>
      <c r="FRT2170" s="218"/>
      <c r="FRU2170" s="218"/>
      <c r="FRV2170" s="218"/>
      <c r="FRW2170" s="218"/>
      <c r="FRX2170" s="218"/>
      <c r="FRY2170" s="218"/>
      <c r="FRZ2170" s="218"/>
      <c r="FSA2170" s="218"/>
      <c r="FSB2170" s="218"/>
      <c r="FSC2170" s="218"/>
      <c r="FSD2170" s="218"/>
      <c r="FSE2170" s="218"/>
      <c r="FSF2170" s="218"/>
      <c r="FSG2170" s="218"/>
      <c r="FSH2170" s="218"/>
      <c r="FSI2170" s="218"/>
      <c r="FSJ2170" s="218"/>
      <c r="FSK2170" s="218"/>
      <c r="FSL2170" s="218"/>
      <c r="FSM2170" s="218"/>
      <c r="FSN2170" s="218"/>
      <c r="FSO2170" s="218"/>
      <c r="FSP2170" s="218"/>
      <c r="FSQ2170" s="218"/>
      <c r="FSR2170" s="218"/>
      <c r="FSS2170" s="218"/>
      <c r="FST2170" s="218"/>
      <c r="FSU2170" s="218"/>
      <c r="FSV2170" s="218"/>
      <c r="FSW2170" s="218"/>
      <c r="FSX2170" s="218"/>
      <c r="FSY2170" s="218"/>
      <c r="FSZ2170" s="218"/>
      <c r="FTA2170" s="218"/>
      <c r="FTB2170" s="218"/>
      <c r="FTC2170" s="218"/>
      <c r="FTD2170" s="218"/>
      <c r="FTE2170" s="218"/>
      <c r="FTF2170" s="218"/>
      <c r="FTG2170" s="218"/>
      <c r="FTH2170" s="218"/>
      <c r="FTI2170" s="218"/>
      <c r="FTJ2170" s="218"/>
      <c r="FTK2170" s="218"/>
      <c r="FTL2170" s="218"/>
      <c r="FTM2170" s="218"/>
      <c r="FTN2170" s="218"/>
      <c r="FTO2170" s="218"/>
      <c r="FTP2170" s="218"/>
      <c r="FTQ2170" s="218"/>
      <c r="FTR2170" s="218"/>
      <c r="FTS2170" s="218"/>
      <c r="FTT2170" s="218"/>
      <c r="FTU2170" s="218"/>
      <c r="FTV2170" s="218"/>
      <c r="FTW2170" s="218"/>
      <c r="FTX2170" s="218"/>
      <c r="FTY2170" s="218"/>
      <c r="FTZ2170" s="218"/>
      <c r="FUA2170" s="218"/>
      <c r="FUB2170" s="218"/>
      <c r="FUC2170" s="218"/>
      <c r="FUD2170" s="218"/>
      <c r="FUE2170" s="218"/>
      <c r="FUF2170" s="218"/>
      <c r="FUG2170" s="218"/>
      <c r="FUH2170" s="218"/>
      <c r="FUI2170" s="218"/>
      <c r="FUJ2170" s="218"/>
      <c r="FUK2170" s="218"/>
      <c r="FUL2170" s="218"/>
      <c r="FUM2170" s="218"/>
      <c r="FUN2170" s="218"/>
      <c r="FUO2170" s="218"/>
      <c r="FUP2170" s="218"/>
      <c r="FUQ2170" s="218"/>
      <c r="FUR2170" s="218"/>
      <c r="FUS2170" s="218"/>
      <c r="FUT2170" s="218"/>
      <c r="FUU2170" s="218"/>
      <c r="FUV2170" s="218"/>
      <c r="FUW2170" s="218"/>
      <c r="FUX2170" s="218"/>
      <c r="FUY2170" s="218"/>
      <c r="FUZ2170" s="218"/>
      <c r="FVA2170" s="218"/>
      <c r="FVB2170" s="218"/>
      <c r="FVC2170" s="218"/>
      <c r="FVD2170" s="218"/>
      <c r="FVE2170" s="218"/>
      <c r="FVF2170" s="218"/>
      <c r="FVG2170" s="218"/>
      <c r="FVH2170" s="218"/>
      <c r="FVI2170" s="218"/>
      <c r="FVJ2170" s="218"/>
      <c r="FVK2170" s="218"/>
      <c r="FVL2170" s="218"/>
      <c r="FVM2170" s="218"/>
      <c r="FVN2170" s="218"/>
      <c r="FVO2170" s="218"/>
      <c r="FVP2170" s="218"/>
      <c r="FVQ2170" s="218"/>
      <c r="FVR2170" s="218"/>
      <c r="FVS2170" s="218"/>
      <c r="FVT2170" s="218"/>
      <c r="FVU2170" s="218"/>
      <c r="FVV2170" s="218"/>
      <c r="FVW2170" s="218"/>
      <c r="FVX2170" s="218"/>
      <c r="FVY2170" s="218"/>
      <c r="FVZ2170" s="218"/>
      <c r="FWA2170" s="218"/>
      <c r="FWB2170" s="218"/>
      <c r="FWC2170" s="218"/>
      <c r="FWD2170" s="218"/>
      <c r="FWE2170" s="218"/>
      <c r="FWF2170" s="218"/>
      <c r="FWG2170" s="218"/>
      <c r="FWH2170" s="218"/>
      <c r="FWI2170" s="218"/>
      <c r="FWJ2170" s="218"/>
      <c r="FWK2170" s="218"/>
      <c r="FWL2170" s="218"/>
      <c r="FWM2170" s="218"/>
      <c r="FWN2170" s="218"/>
      <c r="FWO2170" s="218"/>
      <c r="FWP2170" s="218"/>
      <c r="FWQ2170" s="218"/>
      <c r="FWR2170" s="218"/>
      <c r="FWS2170" s="218"/>
      <c r="FWT2170" s="218"/>
      <c r="FWU2170" s="218"/>
      <c r="FWV2170" s="218"/>
      <c r="FWW2170" s="218"/>
      <c r="FWX2170" s="218"/>
      <c r="FWY2170" s="218"/>
      <c r="FWZ2170" s="218"/>
      <c r="FXA2170" s="218"/>
      <c r="FXB2170" s="218"/>
      <c r="FXC2170" s="218"/>
      <c r="FXD2170" s="218"/>
      <c r="FXE2170" s="218"/>
      <c r="FXF2170" s="218"/>
      <c r="FXG2170" s="218"/>
      <c r="FXH2170" s="218"/>
      <c r="FXI2170" s="218"/>
      <c r="FXJ2170" s="218"/>
      <c r="FXK2170" s="218"/>
      <c r="FXL2170" s="218"/>
      <c r="FXM2170" s="218"/>
      <c r="FXN2170" s="218"/>
      <c r="FXO2170" s="218"/>
      <c r="FXP2170" s="218"/>
      <c r="FXQ2170" s="218"/>
      <c r="FXR2170" s="218"/>
      <c r="FXS2170" s="218"/>
      <c r="FXT2170" s="218"/>
      <c r="FXU2170" s="218"/>
      <c r="FXV2170" s="218"/>
      <c r="FXW2170" s="218"/>
      <c r="FXX2170" s="218"/>
      <c r="FXY2170" s="218"/>
      <c r="FXZ2170" s="218"/>
      <c r="FYA2170" s="218"/>
      <c r="FYB2170" s="218"/>
      <c r="FYC2170" s="218"/>
      <c r="FYD2170" s="218"/>
      <c r="FYE2170" s="218"/>
      <c r="FYF2170" s="218"/>
      <c r="FYG2170" s="218"/>
      <c r="FYH2170" s="218"/>
      <c r="FYI2170" s="218"/>
      <c r="FYJ2170" s="218"/>
      <c r="FYK2170" s="218"/>
      <c r="FYL2170" s="218"/>
      <c r="FYM2170" s="218"/>
      <c r="FYN2170" s="218"/>
      <c r="FYO2170" s="218"/>
      <c r="FYP2170" s="218"/>
      <c r="FYQ2170" s="218"/>
      <c r="FYR2170" s="218"/>
      <c r="FYS2170" s="218"/>
      <c r="FYT2170" s="218"/>
      <c r="FYU2170" s="218"/>
      <c r="FYV2170" s="218"/>
      <c r="FYW2170" s="218"/>
      <c r="FYX2170" s="218"/>
      <c r="FYY2170" s="218"/>
      <c r="FYZ2170" s="218"/>
      <c r="FZA2170" s="218"/>
      <c r="FZB2170" s="218"/>
      <c r="FZC2170" s="218"/>
      <c r="FZD2170" s="218"/>
      <c r="FZE2170" s="218"/>
      <c r="FZF2170" s="218"/>
      <c r="FZG2170" s="218"/>
      <c r="FZH2170" s="218"/>
      <c r="FZI2170" s="218"/>
      <c r="FZJ2170" s="218"/>
      <c r="FZK2170" s="218"/>
      <c r="FZL2170" s="218"/>
      <c r="FZM2170" s="218"/>
      <c r="FZN2170" s="218"/>
      <c r="FZO2170" s="218"/>
      <c r="FZP2170" s="218"/>
      <c r="FZQ2170" s="218"/>
      <c r="FZR2170" s="218"/>
      <c r="FZS2170" s="218"/>
      <c r="FZT2170" s="218"/>
      <c r="FZU2170" s="218"/>
      <c r="FZV2170" s="218"/>
      <c r="FZW2170" s="218"/>
      <c r="FZX2170" s="218"/>
      <c r="FZY2170" s="218"/>
      <c r="FZZ2170" s="218"/>
      <c r="GAA2170" s="218"/>
      <c r="GAB2170" s="218"/>
      <c r="GAC2170" s="218"/>
      <c r="GAD2170" s="218"/>
      <c r="GAE2170" s="218"/>
      <c r="GAF2170" s="218"/>
      <c r="GAG2170" s="218"/>
      <c r="GAH2170" s="218"/>
      <c r="GAI2170" s="218"/>
      <c r="GAJ2170" s="218"/>
      <c r="GAK2170" s="218"/>
      <c r="GAL2170" s="218"/>
      <c r="GAM2170" s="218"/>
      <c r="GAN2170" s="218"/>
      <c r="GAO2170" s="218"/>
      <c r="GAP2170" s="218"/>
      <c r="GAQ2170" s="218"/>
      <c r="GAR2170" s="218"/>
      <c r="GAS2170" s="218"/>
      <c r="GAT2170" s="218"/>
      <c r="GAU2170" s="218"/>
      <c r="GAV2170" s="218"/>
      <c r="GAW2170" s="218"/>
      <c r="GAX2170" s="218"/>
      <c r="GAY2170" s="218"/>
      <c r="GAZ2170" s="218"/>
      <c r="GBA2170" s="218"/>
      <c r="GBB2170" s="218"/>
      <c r="GBC2170" s="218"/>
      <c r="GBD2170" s="218"/>
      <c r="GBE2170" s="218"/>
      <c r="GBF2170" s="218"/>
      <c r="GBG2170" s="218"/>
      <c r="GBH2170" s="218"/>
      <c r="GBI2170" s="218"/>
      <c r="GBJ2170" s="218"/>
      <c r="GBK2170" s="218"/>
      <c r="GBL2170" s="218"/>
      <c r="GBM2170" s="218"/>
      <c r="GBN2170" s="218"/>
      <c r="GBO2170" s="218"/>
      <c r="GBP2170" s="218"/>
      <c r="GBQ2170" s="218"/>
      <c r="GBR2170" s="218"/>
      <c r="GBS2170" s="218"/>
      <c r="GBT2170" s="218"/>
      <c r="GBU2170" s="218"/>
      <c r="GBV2170" s="218"/>
      <c r="GBW2170" s="218"/>
      <c r="GBX2170" s="218"/>
      <c r="GBY2170" s="218"/>
      <c r="GBZ2170" s="218"/>
      <c r="GCA2170" s="218"/>
      <c r="GCB2170" s="218"/>
      <c r="GCC2170" s="218"/>
      <c r="GCD2170" s="218"/>
      <c r="GCE2170" s="218"/>
      <c r="GCF2170" s="218"/>
      <c r="GCG2170" s="218"/>
      <c r="GCH2170" s="218"/>
      <c r="GCI2170" s="218"/>
      <c r="GCJ2170" s="218"/>
      <c r="GCK2170" s="218"/>
      <c r="GCL2170" s="218"/>
      <c r="GCM2170" s="218"/>
      <c r="GCN2170" s="218"/>
      <c r="GCO2170" s="218"/>
      <c r="GCP2170" s="218"/>
      <c r="GCQ2170" s="218"/>
      <c r="GCR2170" s="218"/>
      <c r="GCS2170" s="218"/>
      <c r="GCT2170" s="218"/>
      <c r="GCU2170" s="218"/>
      <c r="GCV2170" s="218"/>
      <c r="GCW2170" s="218"/>
      <c r="GCX2170" s="218"/>
      <c r="GCY2170" s="218"/>
      <c r="GCZ2170" s="218"/>
      <c r="GDA2170" s="218"/>
      <c r="GDB2170" s="218"/>
      <c r="GDC2170" s="218"/>
      <c r="GDD2170" s="218"/>
      <c r="GDE2170" s="218"/>
      <c r="GDF2170" s="218"/>
      <c r="GDG2170" s="218"/>
      <c r="GDH2170" s="218"/>
      <c r="GDI2170" s="218"/>
      <c r="GDJ2170" s="218"/>
      <c r="GDK2170" s="218"/>
      <c r="GDL2170" s="218"/>
      <c r="GDM2170" s="218"/>
      <c r="GDN2170" s="218"/>
      <c r="GDO2170" s="218"/>
      <c r="GDP2170" s="218"/>
      <c r="GDQ2170" s="218"/>
      <c r="GDR2170" s="218"/>
      <c r="GDS2170" s="218"/>
      <c r="GDT2170" s="218"/>
      <c r="GDU2170" s="218"/>
      <c r="GDV2170" s="218"/>
      <c r="GDW2170" s="218"/>
      <c r="GDX2170" s="218"/>
      <c r="GDY2170" s="218"/>
      <c r="GDZ2170" s="218"/>
      <c r="GEA2170" s="218"/>
      <c r="GEB2170" s="218"/>
      <c r="GEC2170" s="218"/>
      <c r="GED2170" s="218"/>
      <c r="GEE2170" s="218"/>
      <c r="GEF2170" s="218"/>
      <c r="GEG2170" s="218"/>
      <c r="GEH2170" s="218"/>
      <c r="GEI2170" s="218"/>
      <c r="GEJ2170" s="218"/>
      <c r="GEK2170" s="218"/>
      <c r="GEL2170" s="218"/>
      <c r="GEM2170" s="218"/>
      <c r="GEN2170" s="218"/>
      <c r="GEO2170" s="218"/>
      <c r="GEP2170" s="218"/>
      <c r="GEQ2170" s="218"/>
      <c r="GER2170" s="218"/>
      <c r="GES2170" s="218"/>
      <c r="GET2170" s="218"/>
      <c r="GEU2170" s="218"/>
      <c r="GEV2170" s="218"/>
      <c r="GEW2170" s="218"/>
      <c r="GEX2170" s="218"/>
      <c r="GEY2170" s="218"/>
      <c r="GEZ2170" s="218"/>
      <c r="GFA2170" s="218"/>
      <c r="GFB2170" s="218"/>
      <c r="GFC2170" s="218"/>
      <c r="GFD2170" s="218"/>
      <c r="GFE2170" s="218"/>
      <c r="GFF2170" s="218"/>
      <c r="GFG2170" s="218"/>
      <c r="GFH2170" s="218"/>
      <c r="GFI2170" s="218"/>
      <c r="GFJ2170" s="218"/>
      <c r="GFK2170" s="218"/>
      <c r="GFL2170" s="218"/>
      <c r="GFM2170" s="218"/>
      <c r="GFN2170" s="218"/>
      <c r="GFO2170" s="218"/>
      <c r="GFP2170" s="218"/>
      <c r="GFQ2170" s="218"/>
      <c r="GFR2170" s="218"/>
      <c r="GFS2170" s="218"/>
      <c r="GFT2170" s="218"/>
      <c r="GFU2170" s="218"/>
      <c r="GFV2170" s="218"/>
      <c r="GFW2170" s="218"/>
      <c r="GFX2170" s="218"/>
      <c r="GFY2170" s="218"/>
      <c r="GFZ2170" s="218"/>
      <c r="GGA2170" s="218"/>
      <c r="GGB2170" s="218"/>
      <c r="GGC2170" s="218"/>
      <c r="GGD2170" s="218"/>
      <c r="GGE2170" s="218"/>
      <c r="GGF2170" s="218"/>
      <c r="GGG2170" s="218"/>
      <c r="GGH2170" s="218"/>
      <c r="GGI2170" s="218"/>
      <c r="GGJ2170" s="218"/>
      <c r="GGK2170" s="218"/>
      <c r="GGL2170" s="218"/>
      <c r="GGM2170" s="218"/>
      <c r="GGN2170" s="218"/>
      <c r="GGO2170" s="218"/>
      <c r="GGP2170" s="218"/>
      <c r="GGQ2170" s="218"/>
      <c r="GGR2170" s="218"/>
      <c r="GGS2170" s="218"/>
      <c r="GGT2170" s="218"/>
      <c r="GGU2170" s="218"/>
      <c r="GGV2170" s="218"/>
      <c r="GGW2170" s="218"/>
      <c r="GGX2170" s="218"/>
      <c r="GGY2170" s="218"/>
      <c r="GGZ2170" s="218"/>
      <c r="GHA2170" s="218"/>
      <c r="GHB2170" s="218"/>
      <c r="GHC2170" s="218"/>
      <c r="GHD2170" s="218"/>
      <c r="GHE2170" s="218"/>
      <c r="GHF2170" s="218"/>
      <c r="GHG2170" s="218"/>
      <c r="GHH2170" s="218"/>
      <c r="GHI2170" s="218"/>
      <c r="GHJ2170" s="218"/>
      <c r="GHK2170" s="218"/>
      <c r="GHL2170" s="218"/>
      <c r="GHM2170" s="218"/>
      <c r="GHN2170" s="218"/>
      <c r="GHO2170" s="218"/>
      <c r="GHP2170" s="218"/>
      <c r="GHQ2170" s="218"/>
      <c r="GHR2170" s="218"/>
      <c r="GHS2170" s="218"/>
      <c r="GHT2170" s="218"/>
      <c r="GHU2170" s="218"/>
      <c r="GHV2170" s="218"/>
      <c r="GHW2170" s="218"/>
      <c r="GHX2170" s="218"/>
      <c r="GHY2170" s="218"/>
      <c r="GHZ2170" s="218"/>
      <c r="GIA2170" s="218"/>
      <c r="GIB2170" s="218"/>
      <c r="GIC2170" s="218"/>
      <c r="GID2170" s="218"/>
      <c r="GIE2170" s="218"/>
      <c r="GIF2170" s="218"/>
      <c r="GIG2170" s="218"/>
      <c r="GIH2170" s="218"/>
      <c r="GII2170" s="218"/>
      <c r="GIJ2170" s="218"/>
      <c r="GIK2170" s="218"/>
      <c r="GIL2170" s="218"/>
      <c r="GIM2170" s="218"/>
      <c r="GIN2170" s="218"/>
      <c r="GIO2170" s="218"/>
      <c r="GIP2170" s="218"/>
      <c r="GIQ2170" s="218"/>
      <c r="GIR2170" s="218"/>
      <c r="GIS2170" s="218"/>
      <c r="GIT2170" s="218"/>
      <c r="GIU2170" s="218"/>
      <c r="GIV2170" s="218"/>
      <c r="GIW2170" s="218"/>
      <c r="GIX2170" s="218"/>
      <c r="GIY2170" s="218"/>
      <c r="GIZ2170" s="218"/>
      <c r="GJA2170" s="218"/>
      <c r="GJB2170" s="218"/>
      <c r="GJC2170" s="218"/>
      <c r="GJD2170" s="218"/>
      <c r="GJE2170" s="218"/>
      <c r="GJF2170" s="218"/>
      <c r="GJG2170" s="218"/>
      <c r="GJH2170" s="218"/>
      <c r="GJI2170" s="218"/>
      <c r="GJJ2170" s="218"/>
      <c r="GJK2170" s="218"/>
      <c r="GJL2170" s="218"/>
      <c r="GJM2170" s="218"/>
      <c r="GJN2170" s="218"/>
      <c r="GJO2170" s="218"/>
      <c r="GJP2170" s="218"/>
      <c r="GJQ2170" s="218"/>
      <c r="GJR2170" s="218"/>
      <c r="GJS2170" s="218"/>
      <c r="GJT2170" s="218"/>
      <c r="GJU2170" s="218"/>
      <c r="GJV2170" s="218"/>
      <c r="GJW2170" s="218"/>
      <c r="GJX2170" s="218"/>
      <c r="GJY2170" s="218"/>
      <c r="GJZ2170" s="218"/>
      <c r="GKA2170" s="218"/>
      <c r="GKB2170" s="218"/>
      <c r="GKC2170" s="218"/>
      <c r="GKD2170" s="218"/>
      <c r="GKE2170" s="218"/>
      <c r="GKF2170" s="218"/>
      <c r="GKG2170" s="218"/>
      <c r="GKH2170" s="218"/>
      <c r="GKI2170" s="218"/>
      <c r="GKJ2170" s="218"/>
      <c r="GKK2170" s="218"/>
      <c r="GKL2170" s="218"/>
      <c r="GKM2170" s="218"/>
      <c r="GKN2170" s="218"/>
      <c r="GKO2170" s="218"/>
      <c r="GKP2170" s="218"/>
      <c r="GKQ2170" s="218"/>
      <c r="GKR2170" s="218"/>
      <c r="GKS2170" s="218"/>
      <c r="GKT2170" s="218"/>
      <c r="GKU2170" s="218"/>
      <c r="GKV2170" s="218"/>
      <c r="GKW2170" s="218"/>
      <c r="GKX2170" s="218"/>
      <c r="GKY2170" s="218"/>
      <c r="GKZ2170" s="218"/>
      <c r="GLA2170" s="218"/>
      <c r="GLB2170" s="218"/>
      <c r="GLC2170" s="218"/>
      <c r="GLD2170" s="218"/>
      <c r="GLE2170" s="218"/>
      <c r="GLF2170" s="218"/>
      <c r="GLG2170" s="218"/>
      <c r="GLH2170" s="218"/>
      <c r="GLI2170" s="218"/>
      <c r="GLJ2170" s="218"/>
      <c r="GLK2170" s="218"/>
      <c r="GLL2170" s="218"/>
      <c r="GLM2170" s="218"/>
      <c r="GLN2170" s="218"/>
      <c r="GLO2170" s="218"/>
      <c r="GLP2170" s="218"/>
      <c r="GLQ2170" s="218"/>
      <c r="GLR2170" s="218"/>
      <c r="GLS2170" s="218"/>
      <c r="GLT2170" s="218"/>
      <c r="GLU2170" s="218"/>
      <c r="GLV2170" s="218"/>
      <c r="GLW2170" s="218"/>
      <c r="GLX2170" s="218"/>
      <c r="GLY2170" s="218"/>
      <c r="GLZ2170" s="218"/>
      <c r="GMA2170" s="218"/>
      <c r="GMB2170" s="218"/>
      <c r="GMC2170" s="218"/>
      <c r="GMD2170" s="218"/>
      <c r="GME2170" s="218"/>
      <c r="GMF2170" s="218"/>
      <c r="GMG2170" s="218"/>
      <c r="GMH2170" s="218"/>
      <c r="GMI2170" s="218"/>
      <c r="GMJ2170" s="218"/>
      <c r="GMK2170" s="218"/>
      <c r="GML2170" s="218"/>
      <c r="GMM2170" s="218"/>
      <c r="GMN2170" s="218"/>
      <c r="GMO2170" s="218"/>
      <c r="GMP2170" s="218"/>
      <c r="GMQ2170" s="218"/>
      <c r="GMR2170" s="218"/>
      <c r="GMS2170" s="218"/>
      <c r="GMT2170" s="218"/>
      <c r="GMU2170" s="218"/>
      <c r="GMV2170" s="218"/>
      <c r="GMW2170" s="218"/>
      <c r="GMX2170" s="218"/>
      <c r="GMY2170" s="218"/>
      <c r="GMZ2170" s="218"/>
      <c r="GNA2170" s="218"/>
      <c r="GNB2170" s="218"/>
      <c r="GNC2170" s="218"/>
      <c r="GND2170" s="218"/>
      <c r="GNE2170" s="218"/>
      <c r="GNF2170" s="218"/>
      <c r="GNG2170" s="218"/>
      <c r="GNH2170" s="218"/>
      <c r="GNI2170" s="218"/>
      <c r="GNJ2170" s="218"/>
      <c r="GNK2170" s="218"/>
      <c r="GNL2170" s="218"/>
      <c r="GNM2170" s="218"/>
      <c r="GNN2170" s="218"/>
      <c r="GNO2170" s="218"/>
      <c r="GNP2170" s="218"/>
      <c r="GNQ2170" s="218"/>
      <c r="GNR2170" s="218"/>
      <c r="GNS2170" s="218"/>
      <c r="GNT2170" s="218"/>
      <c r="GNU2170" s="218"/>
      <c r="GNV2170" s="218"/>
      <c r="GNW2170" s="218"/>
      <c r="GNX2170" s="218"/>
      <c r="GNY2170" s="218"/>
      <c r="GNZ2170" s="218"/>
      <c r="GOA2170" s="218"/>
      <c r="GOB2170" s="218"/>
      <c r="GOC2170" s="218"/>
      <c r="GOD2170" s="218"/>
      <c r="GOE2170" s="218"/>
      <c r="GOF2170" s="218"/>
      <c r="GOG2170" s="218"/>
      <c r="GOH2170" s="218"/>
      <c r="GOI2170" s="218"/>
      <c r="GOJ2170" s="218"/>
      <c r="GOK2170" s="218"/>
      <c r="GOL2170" s="218"/>
      <c r="GOM2170" s="218"/>
      <c r="GON2170" s="218"/>
      <c r="GOO2170" s="218"/>
      <c r="GOP2170" s="218"/>
      <c r="GOQ2170" s="218"/>
      <c r="GOR2170" s="218"/>
      <c r="GOS2170" s="218"/>
      <c r="GOT2170" s="218"/>
      <c r="GOU2170" s="218"/>
      <c r="GOV2170" s="218"/>
      <c r="GOW2170" s="218"/>
      <c r="GOX2170" s="218"/>
      <c r="GOY2170" s="218"/>
      <c r="GOZ2170" s="218"/>
      <c r="GPA2170" s="218"/>
      <c r="GPB2170" s="218"/>
      <c r="GPC2170" s="218"/>
      <c r="GPD2170" s="218"/>
      <c r="GPE2170" s="218"/>
      <c r="GPF2170" s="218"/>
      <c r="GPG2170" s="218"/>
      <c r="GPH2170" s="218"/>
      <c r="GPI2170" s="218"/>
      <c r="GPJ2170" s="218"/>
      <c r="GPK2170" s="218"/>
      <c r="GPL2170" s="218"/>
      <c r="GPM2170" s="218"/>
      <c r="GPN2170" s="218"/>
      <c r="GPO2170" s="218"/>
      <c r="GPP2170" s="218"/>
      <c r="GPQ2170" s="218"/>
      <c r="GPR2170" s="218"/>
      <c r="GPS2170" s="218"/>
      <c r="GPT2170" s="218"/>
      <c r="GPU2170" s="218"/>
      <c r="GPV2170" s="218"/>
      <c r="GPW2170" s="218"/>
      <c r="GPX2170" s="218"/>
      <c r="GPY2170" s="218"/>
      <c r="GPZ2170" s="218"/>
      <c r="GQA2170" s="218"/>
      <c r="GQB2170" s="218"/>
      <c r="GQC2170" s="218"/>
      <c r="GQD2170" s="218"/>
      <c r="GQE2170" s="218"/>
      <c r="GQF2170" s="218"/>
      <c r="GQG2170" s="218"/>
      <c r="GQH2170" s="218"/>
      <c r="GQI2170" s="218"/>
      <c r="GQJ2170" s="218"/>
      <c r="GQK2170" s="218"/>
      <c r="GQL2170" s="218"/>
      <c r="GQM2170" s="218"/>
      <c r="GQN2170" s="218"/>
      <c r="GQO2170" s="218"/>
      <c r="GQP2170" s="218"/>
      <c r="GQQ2170" s="218"/>
      <c r="GQR2170" s="218"/>
      <c r="GQS2170" s="218"/>
      <c r="GQT2170" s="218"/>
      <c r="GQU2170" s="218"/>
      <c r="GQV2170" s="218"/>
      <c r="GQW2170" s="218"/>
      <c r="GQX2170" s="218"/>
      <c r="GQY2170" s="218"/>
      <c r="GQZ2170" s="218"/>
      <c r="GRA2170" s="218"/>
      <c r="GRB2170" s="218"/>
      <c r="GRC2170" s="218"/>
      <c r="GRD2170" s="218"/>
      <c r="GRE2170" s="218"/>
      <c r="GRF2170" s="218"/>
      <c r="GRG2170" s="218"/>
      <c r="GRH2170" s="218"/>
      <c r="GRI2170" s="218"/>
      <c r="GRJ2170" s="218"/>
      <c r="GRK2170" s="218"/>
      <c r="GRL2170" s="218"/>
      <c r="GRM2170" s="218"/>
      <c r="GRN2170" s="218"/>
      <c r="GRO2170" s="218"/>
      <c r="GRP2170" s="218"/>
      <c r="GRQ2170" s="218"/>
      <c r="GRR2170" s="218"/>
      <c r="GRS2170" s="218"/>
      <c r="GRT2170" s="218"/>
      <c r="GRU2170" s="218"/>
      <c r="GRV2170" s="218"/>
      <c r="GRW2170" s="218"/>
      <c r="GRX2170" s="218"/>
      <c r="GRY2170" s="218"/>
      <c r="GRZ2170" s="218"/>
      <c r="GSA2170" s="218"/>
      <c r="GSB2170" s="218"/>
      <c r="GSC2170" s="218"/>
      <c r="GSD2170" s="218"/>
      <c r="GSE2170" s="218"/>
      <c r="GSF2170" s="218"/>
      <c r="GSG2170" s="218"/>
      <c r="GSH2170" s="218"/>
      <c r="GSI2170" s="218"/>
      <c r="GSJ2170" s="218"/>
      <c r="GSK2170" s="218"/>
      <c r="GSL2170" s="218"/>
      <c r="GSM2170" s="218"/>
      <c r="GSN2170" s="218"/>
      <c r="GSO2170" s="218"/>
      <c r="GSP2170" s="218"/>
      <c r="GSQ2170" s="218"/>
      <c r="GSR2170" s="218"/>
      <c r="GSS2170" s="218"/>
      <c r="GST2170" s="218"/>
      <c r="GSU2170" s="218"/>
      <c r="GSV2170" s="218"/>
      <c r="GSW2170" s="218"/>
      <c r="GSX2170" s="218"/>
      <c r="GSY2170" s="218"/>
      <c r="GSZ2170" s="218"/>
      <c r="GTA2170" s="218"/>
      <c r="GTB2170" s="218"/>
      <c r="GTC2170" s="218"/>
      <c r="GTD2170" s="218"/>
      <c r="GTE2170" s="218"/>
      <c r="GTF2170" s="218"/>
      <c r="GTG2170" s="218"/>
      <c r="GTH2170" s="218"/>
      <c r="GTI2170" s="218"/>
      <c r="GTJ2170" s="218"/>
      <c r="GTK2170" s="218"/>
      <c r="GTL2170" s="218"/>
      <c r="GTM2170" s="218"/>
      <c r="GTN2170" s="218"/>
      <c r="GTO2170" s="218"/>
      <c r="GTP2170" s="218"/>
      <c r="GTQ2170" s="218"/>
      <c r="GTR2170" s="218"/>
      <c r="GTS2170" s="218"/>
      <c r="GTT2170" s="218"/>
      <c r="GTU2170" s="218"/>
      <c r="GTV2170" s="218"/>
      <c r="GTW2170" s="218"/>
      <c r="GTX2170" s="218"/>
      <c r="GTY2170" s="218"/>
      <c r="GTZ2170" s="218"/>
      <c r="GUA2170" s="218"/>
      <c r="GUB2170" s="218"/>
      <c r="GUC2170" s="218"/>
      <c r="GUD2170" s="218"/>
      <c r="GUE2170" s="218"/>
      <c r="GUF2170" s="218"/>
      <c r="GUG2170" s="218"/>
      <c r="GUH2170" s="218"/>
      <c r="GUI2170" s="218"/>
      <c r="GUJ2170" s="218"/>
      <c r="GUK2170" s="218"/>
      <c r="GUL2170" s="218"/>
      <c r="GUM2170" s="218"/>
      <c r="GUN2170" s="218"/>
      <c r="GUO2170" s="218"/>
      <c r="GUP2170" s="218"/>
      <c r="GUQ2170" s="218"/>
      <c r="GUR2170" s="218"/>
      <c r="GUS2170" s="218"/>
      <c r="GUT2170" s="218"/>
      <c r="GUU2170" s="218"/>
      <c r="GUV2170" s="218"/>
      <c r="GUW2170" s="218"/>
      <c r="GUX2170" s="218"/>
      <c r="GUY2170" s="218"/>
      <c r="GUZ2170" s="218"/>
      <c r="GVA2170" s="218"/>
      <c r="GVB2170" s="218"/>
      <c r="GVC2170" s="218"/>
      <c r="GVD2170" s="218"/>
      <c r="GVE2170" s="218"/>
      <c r="GVF2170" s="218"/>
      <c r="GVG2170" s="218"/>
      <c r="GVH2170" s="218"/>
      <c r="GVI2170" s="218"/>
      <c r="GVJ2170" s="218"/>
      <c r="GVK2170" s="218"/>
      <c r="GVL2170" s="218"/>
      <c r="GVM2170" s="218"/>
      <c r="GVN2170" s="218"/>
      <c r="GVO2170" s="218"/>
      <c r="GVP2170" s="218"/>
      <c r="GVQ2170" s="218"/>
      <c r="GVR2170" s="218"/>
      <c r="GVS2170" s="218"/>
      <c r="GVT2170" s="218"/>
      <c r="GVU2170" s="218"/>
      <c r="GVV2170" s="218"/>
      <c r="GVW2170" s="218"/>
      <c r="GVX2170" s="218"/>
      <c r="GVY2170" s="218"/>
      <c r="GVZ2170" s="218"/>
      <c r="GWA2170" s="218"/>
      <c r="GWB2170" s="218"/>
      <c r="GWC2170" s="218"/>
      <c r="GWD2170" s="218"/>
      <c r="GWE2170" s="218"/>
      <c r="GWF2170" s="218"/>
      <c r="GWG2170" s="218"/>
      <c r="GWH2170" s="218"/>
      <c r="GWI2170" s="218"/>
      <c r="GWJ2170" s="218"/>
      <c r="GWK2170" s="218"/>
      <c r="GWL2170" s="218"/>
      <c r="GWM2170" s="218"/>
      <c r="GWN2170" s="218"/>
      <c r="GWO2170" s="218"/>
      <c r="GWP2170" s="218"/>
      <c r="GWQ2170" s="218"/>
      <c r="GWR2170" s="218"/>
      <c r="GWS2170" s="218"/>
      <c r="GWT2170" s="218"/>
      <c r="GWU2170" s="218"/>
      <c r="GWV2170" s="218"/>
      <c r="GWW2170" s="218"/>
      <c r="GWX2170" s="218"/>
      <c r="GWY2170" s="218"/>
      <c r="GWZ2170" s="218"/>
      <c r="GXA2170" s="218"/>
      <c r="GXB2170" s="218"/>
      <c r="GXC2170" s="218"/>
      <c r="GXD2170" s="218"/>
      <c r="GXE2170" s="218"/>
      <c r="GXF2170" s="218"/>
      <c r="GXG2170" s="218"/>
      <c r="GXH2170" s="218"/>
      <c r="GXI2170" s="218"/>
      <c r="GXJ2170" s="218"/>
      <c r="GXK2170" s="218"/>
      <c r="GXL2170" s="218"/>
      <c r="GXM2170" s="218"/>
      <c r="GXN2170" s="218"/>
      <c r="GXO2170" s="218"/>
      <c r="GXP2170" s="218"/>
      <c r="GXQ2170" s="218"/>
      <c r="GXR2170" s="218"/>
      <c r="GXS2170" s="218"/>
      <c r="GXT2170" s="218"/>
      <c r="GXU2170" s="218"/>
      <c r="GXV2170" s="218"/>
      <c r="GXW2170" s="218"/>
      <c r="GXX2170" s="218"/>
      <c r="GXY2170" s="218"/>
      <c r="GXZ2170" s="218"/>
      <c r="GYA2170" s="218"/>
      <c r="GYB2170" s="218"/>
      <c r="GYC2170" s="218"/>
      <c r="GYD2170" s="218"/>
      <c r="GYE2170" s="218"/>
      <c r="GYF2170" s="218"/>
      <c r="GYG2170" s="218"/>
      <c r="GYH2170" s="218"/>
      <c r="GYI2170" s="218"/>
      <c r="GYJ2170" s="218"/>
      <c r="GYK2170" s="218"/>
      <c r="GYL2170" s="218"/>
      <c r="GYM2170" s="218"/>
      <c r="GYN2170" s="218"/>
      <c r="GYO2170" s="218"/>
      <c r="GYP2170" s="218"/>
      <c r="GYQ2170" s="218"/>
      <c r="GYR2170" s="218"/>
      <c r="GYS2170" s="218"/>
      <c r="GYT2170" s="218"/>
      <c r="GYU2170" s="218"/>
      <c r="GYV2170" s="218"/>
      <c r="GYW2170" s="218"/>
      <c r="GYX2170" s="218"/>
      <c r="GYY2170" s="218"/>
      <c r="GYZ2170" s="218"/>
      <c r="GZA2170" s="218"/>
      <c r="GZB2170" s="218"/>
      <c r="GZC2170" s="218"/>
      <c r="GZD2170" s="218"/>
      <c r="GZE2170" s="218"/>
      <c r="GZF2170" s="218"/>
      <c r="GZG2170" s="218"/>
      <c r="GZH2170" s="218"/>
      <c r="GZI2170" s="218"/>
      <c r="GZJ2170" s="218"/>
      <c r="GZK2170" s="218"/>
      <c r="GZL2170" s="218"/>
      <c r="GZM2170" s="218"/>
      <c r="GZN2170" s="218"/>
      <c r="GZO2170" s="218"/>
      <c r="GZP2170" s="218"/>
      <c r="GZQ2170" s="218"/>
      <c r="GZR2170" s="218"/>
      <c r="GZS2170" s="218"/>
      <c r="GZT2170" s="218"/>
      <c r="GZU2170" s="218"/>
      <c r="GZV2170" s="218"/>
      <c r="GZW2170" s="218"/>
      <c r="GZX2170" s="218"/>
      <c r="GZY2170" s="218"/>
      <c r="GZZ2170" s="218"/>
      <c r="HAA2170" s="218"/>
      <c r="HAB2170" s="218"/>
      <c r="HAC2170" s="218"/>
      <c r="HAD2170" s="218"/>
      <c r="HAE2170" s="218"/>
      <c r="HAF2170" s="218"/>
      <c r="HAG2170" s="218"/>
      <c r="HAH2170" s="218"/>
      <c r="HAI2170" s="218"/>
      <c r="HAJ2170" s="218"/>
      <c r="HAK2170" s="218"/>
      <c r="HAL2170" s="218"/>
      <c r="HAM2170" s="218"/>
      <c r="HAN2170" s="218"/>
      <c r="HAO2170" s="218"/>
      <c r="HAP2170" s="218"/>
      <c r="HAQ2170" s="218"/>
      <c r="HAR2170" s="218"/>
      <c r="HAS2170" s="218"/>
      <c r="HAT2170" s="218"/>
      <c r="HAU2170" s="218"/>
      <c r="HAV2170" s="218"/>
      <c r="HAW2170" s="218"/>
      <c r="HAX2170" s="218"/>
      <c r="HAY2170" s="218"/>
      <c r="HAZ2170" s="218"/>
      <c r="HBA2170" s="218"/>
      <c r="HBB2170" s="218"/>
      <c r="HBC2170" s="218"/>
      <c r="HBD2170" s="218"/>
      <c r="HBE2170" s="218"/>
      <c r="HBF2170" s="218"/>
      <c r="HBG2170" s="218"/>
      <c r="HBH2170" s="218"/>
      <c r="HBI2170" s="218"/>
      <c r="HBJ2170" s="218"/>
      <c r="HBK2170" s="218"/>
      <c r="HBL2170" s="218"/>
      <c r="HBM2170" s="218"/>
      <c r="HBN2170" s="218"/>
      <c r="HBO2170" s="218"/>
      <c r="HBP2170" s="218"/>
      <c r="HBQ2170" s="218"/>
      <c r="HBR2170" s="218"/>
      <c r="HBS2170" s="218"/>
      <c r="HBT2170" s="218"/>
      <c r="HBU2170" s="218"/>
      <c r="HBV2170" s="218"/>
      <c r="HBW2170" s="218"/>
      <c r="HBX2170" s="218"/>
      <c r="HBY2170" s="218"/>
      <c r="HBZ2170" s="218"/>
      <c r="HCA2170" s="218"/>
      <c r="HCB2170" s="218"/>
      <c r="HCC2170" s="218"/>
      <c r="HCD2170" s="218"/>
      <c r="HCE2170" s="218"/>
      <c r="HCF2170" s="218"/>
      <c r="HCG2170" s="218"/>
      <c r="HCH2170" s="218"/>
      <c r="HCI2170" s="218"/>
      <c r="HCJ2170" s="218"/>
      <c r="HCK2170" s="218"/>
      <c r="HCL2170" s="218"/>
      <c r="HCM2170" s="218"/>
      <c r="HCN2170" s="218"/>
      <c r="HCO2170" s="218"/>
      <c r="HCP2170" s="218"/>
      <c r="HCQ2170" s="218"/>
      <c r="HCR2170" s="218"/>
      <c r="HCS2170" s="218"/>
      <c r="HCT2170" s="218"/>
      <c r="HCU2170" s="218"/>
      <c r="HCV2170" s="218"/>
      <c r="HCW2170" s="218"/>
      <c r="HCX2170" s="218"/>
      <c r="HCY2170" s="218"/>
      <c r="HCZ2170" s="218"/>
      <c r="HDA2170" s="218"/>
      <c r="HDB2170" s="218"/>
      <c r="HDC2170" s="218"/>
      <c r="HDD2170" s="218"/>
      <c r="HDE2170" s="218"/>
      <c r="HDF2170" s="218"/>
      <c r="HDG2170" s="218"/>
      <c r="HDH2170" s="218"/>
      <c r="HDI2170" s="218"/>
      <c r="HDJ2170" s="218"/>
      <c r="HDK2170" s="218"/>
      <c r="HDL2170" s="218"/>
      <c r="HDM2170" s="218"/>
      <c r="HDN2170" s="218"/>
      <c r="HDO2170" s="218"/>
      <c r="HDP2170" s="218"/>
      <c r="HDQ2170" s="218"/>
      <c r="HDR2170" s="218"/>
      <c r="HDS2170" s="218"/>
      <c r="HDT2170" s="218"/>
      <c r="HDU2170" s="218"/>
      <c r="HDV2170" s="218"/>
      <c r="HDW2170" s="218"/>
      <c r="HDX2170" s="218"/>
      <c r="HDY2170" s="218"/>
      <c r="HDZ2170" s="218"/>
      <c r="HEA2170" s="218"/>
      <c r="HEB2170" s="218"/>
      <c r="HEC2170" s="218"/>
      <c r="HED2170" s="218"/>
      <c r="HEE2170" s="218"/>
      <c r="HEF2170" s="218"/>
      <c r="HEG2170" s="218"/>
      <c r="HEH2170" s="218"/>
      <c r="HEI2170" s="218"/>
      <c r="HEJ2170" s="218"/>
      <c r="HEK2170" s="218"/>
      <c r="HEL2170" s="218"/>
      <c r="HEM2170" s="218"/>
      <c r="HEN2170" s="218"/>
      <c r="HEO2170" s="218"/>
      <c r="HEP2170" s="218"/>
      <c r="HEQ2170" s="218"/>
      <c r="HER2170" s="218"/>
      <c r="HES2170" s="218"/>
      <c r="HET2170" s="218"/>
      <c r="HEU2170" s="218"/>
      <c r="HEV2170" s="218"/>
      <c r="HEW2170" s="218"/>
      <c r="HEX2170" s="218"/>
      <c r="HEY2170" s="218"/>
      <c r="HEZ2170" s="218"/>
      <c r="HFA2170" s="218"/>
      <c r="HFB2170" s="218"/>
      <c r="HFC2170" s="218"/>
      <c r="HFD2170" s="218"/>
      <c r="HFE2170" s="218"/>
      <c r="HFF2170" s="218"/>
      <c r="HFG2170" s="218"/>
      <c r="HFH2170" s="218"/>
      <c r="HFI2170" s="218"/>
      <c r="HFJ2170" s="218"/>
      <c r="HFK2170" s="218"/>
      <c r="HFL2170" s="218"/>
      <c r="HFM2170" s="218"/>
      <c r="HFN2170" s="218"/>
      <c r="HFO2170" s="218"/>
      <c r="HFP2170" s="218"/>
      <c r="HFQ2170" s="218"/>
      <c r="HFR2170" s="218"/>
      <c r="HFS2170" s="218"/>
      <c r="HFT2170" s="218"/>
      <c r="HFU2170" s="218"/>
      <c r="HFV2170" s="218"/>
      <c r="HFW2170" s="218"/>
      <c r="HFX2170" s="218"/>
      <c r="HFY2170" s="218"/>
      <c r="HFZ2170" s="218"/>
      <c r="HGA2170" s="218"/>
      <c r="HGB2170" s="218"/>
      <c r="HGC2170" s="218"/>
      <c r="HGD2170" s="218"/>
      <c r="HGE2170" s="218"/>
      <c r="HGF2170" s="218"/>
      <c r="HGG2170" s="218"/>
      <c r="HGH2170" s="218"/>
      <c r="HGI2170" s="218"/>
      <c r="HGJ2170" s="218"/>
      <c r="HGK2170" s="218"/>
      <c r="HGL2170" s="218"/>
      <c r="HGM2170" s="218"/>
      <c r="HGN2170" s="218"/>
      <c r="HGO2170" s="218"/>
      <c r="HGP2170" s="218"/>
      <c r="HGQ2170" s="218"/>
      <c r="HGR2170" s="218"/>
      <c r="HGS2170" s="218"/>
      <c r="HGT2170" s="218"/>
      <c r="HGU2170" s="218"/>
      <c r="HGV2170" s="218"/>
      <c r="HGW2170" s="218"/>
      <c r="HGX2170" s="218"/>
      <c r="HGY2170" s="218"/>
      <c r="HGZ2170" s="218"/>
      <c r="HHA2170" s="218"/>
      <c r="HHB2170" s="218"/>
      <c r="HHC2170" s="218"/>
      <c r="HHD2170" s="218"/>
      <c r="HHE2170" s="218"/>
      <c r="HHF2170" s="218"/>
      <c r="HHG2170" s="218"/>
      <c r="HHH2170" s="218"/>
      <c r="HHI2170" s="218"/>
      <c r="HHJ2170" s="218"/>
      <c r="HHK2170" s="218"/>
      <c r="HHL2170" s="218"/>
      <c r="HHM2170" s="218"/>
      <c r="HHN2170" s="218"/>
      <c r="HHO2170" s="218"/>
      <c r="HHP2170" s="218"/>
      <c r="HHQ2170" s="218"/>
      <c r="HHR2170" s="218"/>
      <c r="HHS2170" s="218"/>
      <c r="HHT2170" s="218"/>
      <c r="HHU2170" s="218"/>
      <c r="HHV2170" s="218"/>
      <c r="HHW2170" s="218"/>
      <c r="HHX2170" s="218"/>
      <c r="HHY2170" s="218"/>
      <c r="HHZ2170" s="218"/>
      <c r="HIA2170" s="218"/>
      <c r="HIB2170" s="218"/>
      <c r="HIC2170" s="218"/>
      <c r="HID2170" s="218"/>
      <c r="HIE2170" s="218"/>
      <c r="HIF2170" s="218"/>
      <c r="HIG2170" s="218"/>
      <c r="HIH2170" s="218"/>
      <c r="HII2170" s="218"/>
      <c r="HIJ2170" s="218"/>
      <c r="HIK2170" s="218"/>
      <c r="HIL2170" s="218"/>
      <c r="HIM2170" s="218"/>
      <c r="HIN2170" s="218"/>
      <c r="HIO2170" s="218"/>
      <c r="HIP2170" s="218"/>
      <c r="HIQ2170" s="218"/>
      <c r="HIR2170" s="218"/>
      <c r="HIS2170" s="218"/>
      <c r="HIT2170" s="218"/>
      <c r="HIU2170" s="218"/>
      <c r="HIV2170" s="218"/>
      <c r="HIW2170" s="218"/>
      <c r="HIX2170" s="218"/>
      <c r="HIY2170" s="218"/>
      <c r="HIZ2170" s="218"/>
      <c r="HJA2170" s="218"/>
      <c r="HJB2170" s="218"/>
      <c r="HJC2170" s="218"/>
      <c r="HJD2170" s="218"/>
      <c r="HJE2170" s="218"/>
      <c r="HJF2170" s="218"/>
      <c r="HJG2170" s="218"/>
      <c r="HJH2170" s="218"/>
      <c r="HJI2170" s="218"/>
      <c r="HJJ2170" s="218"/>
      <c r="HJK2170" s="218"/>
      <c r="HJL2170" s="218"/>
      <c r="HJM2170" s="218"/>
      <c r="HJN2170" s="218"/>
      <c r="HJO2170" s="218"/>
      <c r="HJP2170" s="218"/>
      <c r="HJQ2170" s="218"/>
      <c r="HJR2170" s="218"/>
      <c r="HJS2170" s="218"/>
      <c r="HJT2170" s="218"/>
      <c r="HJU2170" s="218"/>
      <c r="HJV2170" s="218"/>
      <c r="HJW2170" s="218"/>
      <c r="HJX2170" s="218"/>
      <c r="HJY2170" s="218"/>
      <c r="HJZ2170" s="218"/>
      <c r="HKA2170" s="218"/>
      <c r="HKB2170" s="218"/>
      <c r="HKC2170" s="218"/>
      <c r="HKD2170" s="218"/>
      <c r="HKE2170" s="218"/>
      <c r="HKF2170" s="218"/>
      <c r="HKG2170" s="218"/>
      <c r="HKH2170" s="218"/>
      <c r="HKI2170" s="218"/>
      <c r="HKJ2170" s="218"/>
      <c r="HKK2170" s="218"/>
      <c r="HKL2170" s="218"/>
      <c r="HKM2170" s="218"/>
      <c r="HKN2170" s="218"/>
      <c r="HKO2170" s="218"/>
      <c r="HKP2170" s="218"/>
      <c r="HKQ2170" s="218"/>
      <c r="HKR2170" s="218"/>
      <c r="HKS2170" s="218"/>
      <c r="HKT2170" s="218"/>
      <c r="HKU2170" s="218"/>
      <c r="HKV2170" s="218"/>
      <c r="HKW2170" s="218"/>
      <c r="HKX2170" s="218"/>
      <c r="HKY2170" s="218"/>
      <c r="HKZ2170" s="218"/>
      <c r="HLA2170" s="218"/>
      <c r="HLB2170" s="218"/>
      <c r="HLC2170" s="218"/>
      <c r="HLD2170" s="218"/>
      <c r="HLE2170" s="218"/>
      <c r="HLF2170" s="218"/>
      <c r="HLG2170" s="218"/>
      <c r="HLH2170" s="218"/>
      <c r="HLI2170" s="218"/>
      <c r="HLJ2170" s="218"/>
      <c r="HLK2170" s="218"/>
      <c r="HLL2170" s="218"/>
      <c r="HLM2170" s="218"/>
      <c r="HLN2170" s="218"/>
      <c r="HLO2170" s="218"/>
      <c r="HLP2170" s="218"/>
      <c r="HLQ2170" s="218"/>
      <c r="HLR2170" s="218"/>
      <c r="HLS2170" s="218"/>
      <c r="HLT2170" s="218"/>
      <c r="HLU2170" s="218"/>
      <c r="HLV2170" s="218"/>
      <c r="HLW2170" s="218"/>
      <c r="HLX2170" s="218"/>
      <c r="HLY2170" s="218"/>
      <c r="HLZ2170" s="218"/>
      <c r="HMA2170" s="218"/>
      <c r="HMB2170" s="218"/>
      <c r="HMC2170" s="218"/>
      <c r="HMD2170" s="218"/>
      <c r="HME2170" s="218"/>
      <c r="HMF2170" s="218"/>
      <c r="HMG2170" s="218"/>
      <c r="HMH2170" s="218"/>
      <c r="HMI2170" s="218"/>
      <c r="HMJ2170" s="218"/>
      <c r="HMK2170" s="218"/>
      <c r="HML2170" s="218"/>
      <c r="HMM2170" s="218"/>
      <c r="HMN2170" s="218"/>
      <c r="HMO2170" s="218"/>
      <c r="HMP2170" s="218"/>
      <c r="HMQ2170" s="218"/>
      <c r="HMR2170" s="218"/>
      <c r="HMS2170" s="218"/>
      <c r="HMT2170" s="218"/>
      <c r="HMU2170" s="218"/>
      <c r="HMV2170" s="218"/>
      <c r="HMW2170" s="218"/>
      <c r="HMX2170" s="218"/>
      <c r="HMY2170" s="218"/>
      <c r="HMZ2170" s="218"/>
      <c r="HNA2170" s="218"/>
      <c r="HNB2170" s="218"/>
      <c r="HNC2170" s="218"/>
      <c r="HND2170" s="218"/>
      <c r="HNE2170" s="218"/>
      <c r="HNF2170" s="218"/>
      <c r="HNG2170" s="218"/>
      <c r="HNH2170" s="218"/>
      <c r="HNI2170" s="218"/>
      <c r="HNJ2170" s="218"/>
      <c r="HNK2170" s="218"/>
      <c r="HNL2170" s="218"/>
      <c r="HNM2170" s="218"/>
      <c r="HNN2170" s="218"/>
      <c r="HNO2170" s="218"/>
      <c r="HNP2170" s="218"/>
      <c r="HNQ2170" s="218"/>
      <c r="HNR2170" s="218"/>
      <c r="HNS2170" s="218"/>
      <c r="HNT2170" s="218"/>
      <c r="HNU2170" s="218"/>
      <c r="HNV2170" s="218"/>
      <c r="HNW2170" s="218"/>
      <c r="HNX2170" s="218"/>
      <c r="HNY2170" s="218"/>
      <c r="HNZ2170" s="218"/>
      <c r="HOA2170" s="218"/>
      <c r="HOB2170" s="218"/>
      <c r="HOC2170" s="218"/>
      <c r="HOD2170" s="218"/>
      <c r="HOE2170" s="218"/>
      <c r="HOF2170" s="218"/>
      <c r="HOG2170" s="218"/>
      <c r="HOH2170" s="218"/>
      <c r="HOI2170" s="218"/>
      <c r="HOJ2170" s="218"/>
      <c r="HOK2170" s="218"/>
      <c r="HOL2170" s="218"/>
      <c r="HOM2170" s="218"/>
      <c r="HON2170" s="218"/>
      <c r="HOO2170" s="218"/>
      <c r="HOP2170" s="218"/>
      <c r="HOQ2170" s="218"/>
      <c r="HOR2170" s="218"/>
      <c r="HOS2170" s="218"/>
      <c r="HOT2170" s="218"/>
      <c r="HOU2170" s="218"/>
      <c r="HOV2170" s="218"/>
      <c r="HOW2170" s="218"/>
      <c r="HOX2170" s="218"/>
      <c r="HOY2170" s="218"/>
      <c r="HOZ2170" s="218"/>
      <c r="HPA2170" s="218"/>
      <c r="HPB2170" s="218"/>
      <c r="HPC2170" s="218"/>
      <c r="HPD2170" s="218"/>
      <c r="HPE2170" s="218"/>
      <c r="HPF2170" s="218"/>
      <c r="HPG2170" s="218"/>
      <c r="HPH2170" s="218"/>
      <c r="HPI2170" s="218"/>
      <c r="HPJ2170" s="218"/>
      <c r="HPK2170" s="218"/>
      <c r="HPL2170" s="218"/>
      <c r="HPM2170" s="218"/>
      <c r="HPN2170" s="218"/>
      <c r="HPO2170" s="218"/>
      <c r="HPP2170" s="218"/>
      <c r="HPQ2170" s="218"/>
      <c r="HPR2170" s="218"/>
      <c r="HPS2170" s="218"/>
      <c r="HPT2170" s="218"/>
      <c r="HPU2170" s="218"/>
      <c r="HPV2170" s="218"/>
      <c r="HPW2170" s="218"/>
      <c r="HPX2170" s="218"/>
      <c r="HPY2170" s="218"/>
      <c r="HPZ2170" s="218"/>
      <c r="HQA2170" s="218"/>
      <c r="HQB2170" s="218"/>
      <c r="HQC2170" s="218"/>
      <c r="HQD2170" s="218"/>
      <c r="HQE2170" s="218"/>
      <c r="HQF2170" s="218"/>
      <c r="HQG2170" s="218"/>
      <c r="HQH2170" s="218"/>
      <c r="HQI2170" s="218"/>
      <c r="HQJ2170" s="218"/>
      <c r="HQK2170" s="218"/>
      <c r="HQL2170" s="218"/>
      <c r="HQM2170" s="218"/>
      <c r="HQN2170" s="218"/>
      <c r="HQO2170" s="218"/>
      <c r="HQP2170" s="218"/>
      <c r="HQQ2170" s="218"/>
      <c r="HQR2170" s="218"/>
      <c r="HQS2170" s="218"/>
      <c r="HQT2170" s="218"/>
      <c r="HQU2170" s="218"/>
      <c r="HQV2170" s="218"/>
      <c r="HQW2170" s="218"/>
      <c r="HQX2170" s="218"/>
      <c r="HQY2170" s="218"/>
      <c r="HQZ2170" s="218"/>
      <c r="HRA2170" s="218"/>
      <c r="HRB2170" s="218"/>
      <c r="HRC2170" s="218"/>
      <c r="HRD2170" s="218"/>
      <c r="HRE2170" s="218"/>
      <c r="HRF2170" s="218"/>
      <c r="HRG2170" s="218"/>
      <c r="HRH2170" s="218"/>
      <c r="HRI2170" s="218"/>
      <c r="HRJ2170" s="218"/>
      <c r="HRK2170" s="218"/>
      <c r="HRL2170" s="218"/>
      <c r="HRM2170" s="218"/>
      <c r="HRN2170" s="218"/>
      <c r="HRO2170" s="218"/>
      <c r="HRP2170" s="218"/>
      <c r="HRQ2170" s="218"/>
      <c r="HRR2170" s="218"/>
      <c r="HRS2170" s="218"/>
      <c r="HRT2170" s="218"/>
      <c r="HRU2170" s="218"/>
      <c r="HRV2170" s="218"/>
      <c r="HRW2170" s="218"/>
      <c r="HRX2170" s="218"/>
      <c r="HRY2170" s="218"/>
      <c r="HRZ2170" s="218"/>
      <c r="HSA2170" s="218"/>
      <c r="HSB2170" s="218"/>
      <c r="HSC2170" s="218"/>
      <c r="HSD2170" s="218"/>
      <c r="HSE2170" s="218"/>
      <c r="HSF2170" s="218"/>
      <c r="HSG2170" s="218"/>
      <c r="HSH2170" s="218"/>
      <c r="HSI2170" s="218"/>
      <c r="HSJ2170" s="218"/>
      <c r="HSK2170" s="218"/>
      <c r="HSL2170" s="218"/>
      <c r="HSM2170" s="218"/>
      <c r="HSN2170" s="218"/>
      <c r="HSO2170" s="218"/>
      <c r="HSP2170" s="218"/>
      <c r="HSQ2170" s="218"/>
      <c r="HSR2170" s="218"/>
      <c r="HSS2170" s="218"/>
      <c r="HST2170" s="218"/>
      <c r="HSU2170" s="218"/>
      <c r="HSV2170" s="218"/>
      <c r="HSW2170" s="218"/>
      <c r="HSX2170" s="218"/>
      <c r="HSY2170" s="218"/>
      <c r="HSZ2170" s="218"/>
      <c r="HTA2170" s="218"/>
      <c r="HTB2170" s="218"/>
      <c r="HTC2170" s="218"/>
      <c r="HTD2170" s="218"/>
      <c r="HTE2170" s="218"/>
      <c r="HTF2170" s="218"/>
      <c r="HTG2170" s="218"/>
      <c r="HTH2170" s="218"/>
      <c r="HTI2170" s="218"/>
      <c r="HTJ2170" s="218"/>
      <c r="HTK2170" s="218"/>
      <c r="HTL2170" s="218"/>
      <c r="HTM2170" s="218"/>
      <c r="HTN2170" s="218"/>
      <c r="HTO2170" s="218"/>
      <c r="HTP2170" s="218"/>
      <c r="HTQ2170" s="218"/>
      <c r="HTR2170" s="218"/>
      <c r="HTS2170" s="218"/>
      <c r="HTT2170" s="218"/>
      <c r="HTU2170" s="218"/>
      <c r="HTV2170" s="218"/>
      <c r="HTW2170" s="218"/>
      <c r="HTX2170" s="218"/>
      <c r="HTY2170" s="218"/>
      <c r="HTZ2170" s="218"/>
      <c r="HUA2170" s="218"/>
      <c r="HUB2170" s="218"/>
      <c r="HUC2170" s="218"/>
      <c r="HUD2170" s="218"/>
      <c r="HUE2170" s="218"/>
      <c r="HUF2170" s="218"/>
      <c r="HUG2170" s="218"/>
      <c r="HUH2170" s="218"/>
      <c r="HUI2170" s="218"/>
      <c r="HUJ2170" s="218"/>
      <c r="HUK2170" s="218"/>
      <c r="HUL2170" s="218"/>
      <c r="HUM2170" s="218"/>
      <c r="HUN2170" s="218"/>
      <c r="HUO2170" s="218"/>
      <c r="HUP2170" s="218"/>
      <c r="HUQ2170" s="218"/>
      <c r="HUR2170" s="218"/>
      <c r="HUS2170" s="218"/>
      <c r="HUT2170" s="218"/>
      <c r="HUU2170" s="218"/>
      <c r="HUV2170" s="218"/>
      <c r="HUW2170" s="218"/>
      <c r="HUX2170" s="218"/>
      <c r="HUY2170" s="218"/>
      <c r="HUZ2170" s="218"/>
      <c r="HVA2170" s="218"/>
      <c r="HVB2170" s="218"/>
      <c r="HVC2170" s="218"/>
      <c r="HVD2170" s="218"/>
      <c r="HVE2170" s="218"/>
      <c r="HVF2170" s="218"/>
      <c r="HVG2170" s="218"/>
      <c r="HVH2170" s="218"/>
      <c r="HVI2170" s="218"/>
      <c r="HVJ2170" s="218"/>
      <c r="HVK2170" s="218"/>
      <c r="HVL2170" s="218"/>
      <c r="HVM2170" s="218"/>
      <c r="HVN2170" s="218"/>
      <c r="HVO2170" s="218"/>
      <c r="HVP2170" s="218"/>
      <c r="HVQ2170" s="218"/>
      <c r="HVR2170" s="218"/>
      <c r="HVS2170" s="218"/>
      <c r="HVT2170" s="218"/>
      <c r="HVU2170" s="218"/>
      <c r="HVV2170" s="218"/>
      <c r="HVW2170" s="218"/>
      <c r="HVX2170" s="218"/>
      <c r="HVY2170" s="218"/>
      <c r="HVZ2170" s="218"/>
      <c r="HWA2170" s="218"/>
      <c r="HWB2170" s="218"/>
      <c r="HWC2170" s="218"/>
      <c r="HWD2170" s="218"/>
      <c r="HWE2170" s="218"/>
      <c r="HWF2170" s="218"/>
      <c r="HWG2170" s="218"/>
      <c r="HWH2170" s="218"/>
      <c r="HWI2170" s="218"/>
      <c r="HWJ2170" s="218"/>
      <c r="HWK2170" s="218"/>
      <c r="HWL2170" s="218"/>
      <c r="HWM2170" s="218"/>
      <c r="HWN2170" s="218"/>
      <c r="HWO2170" s="218"/>
      <c r="HWP2170" s="218"/>
      <c r="HWQ2170" s="218"/>
      <c r="HWR2170" s="218"/>
      <c r="HWS2170" s="218"/>
      <c r="HWT2170" s="218"/>
      <c r="HWU2170" s="218"/>
      <c r="HWV2170" s="218"/>
      <c r="HWW2170" s="218"/>
      <c r="HWX2170" s="218"/>
      <c r="HWY2170" s="218"/>
      <c r="HWZ2170" s="218"/>
      <c r="HXA2170" s="218"/>
      <c r="HXB2170" s="218"/>
      <c r="HXC2170" s="218"/>
      <c r="HXD2170" s="218"/>
      <c r="HXE2170" s="218"/>
      <c r="HXF2170" s="218"/>
      <c r="HXG2170" s="218"/>
      <c r="HXH2170" s="218"/>
      <c r="HXI2170" s="218"/>
      <c r="HXJ2170" s="218"/>
      <c r="HXK2170" s="218"/>
      <c r="HXL2170" s="218"/>
      <c r="HXM2170" s="218"/>
      <c r="HXN2170" s="218"/>
      <c r="HXO2170" s="218"/>
      <c r="HXP2170" s="218"/>
      <c r="HXQ2170" s="218"/>
      <c r="HXR2170" s="218"/>
      <c r="HXS2170" s="218"/>
      <c r="HXT2170" s="218"/>
      <c r="HXU2170" s="218"/>
      <c r="HXV2170" s="218"/>
      <c r="HXW2170" s="218"/>
      <c r="HXX2170" s="218"/>
      <c r="HXY2170" s="218"/>
      <c r="HXZ2170" s="218"/>
      <c r="HYA2170" s="218"/>
      <c r="HYB2170" s="218"/>
      <c r="HYC2170" s="218"/>
      <c r="HYD2170" s="218"/>
      <c r="HYE2170" s="218"/>
      <c r="HYF2170" s="218"/>
      <c r="HYG2170" s="218"/>
      <c r="HYH2170" s="218"/>
      <c r="HYI2170" s="218"/>
      <c r="HYJ2170" s="218"/>
      <c r="HYK2170" s="218"/>
      <c r="HYL2170" s="218"/>
      <c r="HYM2170" s="218"/>
      <c r="HYN2170" s="218"/>
      <c r="HYO2170" s="218"/>
      <c r="HYP2170" s="218"/>
      <c r="HYQ2170" s="218"/>
      <c r="HYR2170" s="218"/>
      <c r="HYS2170" s="218"/>
      <c r="HYT2170" s="218"/>
      <c r="HYU2170" s="218"/>
      <c r="HYV2170" s="218"/>
      <c r="HYW2170" s="218"/>
      <c r="HYX2170" s="218"/>
      <c r="HYY2170" s="218"/>
      <c r="HYZ2170" s="218"/>
      <c r="HZA2170" s="218"/>
      <c r="HZB2170" s="218"/>
      <c r="HZC2170" s="218"/>
      <c r="HZD2170" s="218"/>
      <c r="HZE2170" s="218"/>
      <c r="HZF2170" s="218"/>
      <c r="HZG2170" s="218"/>
      <c r="HZH2170" s="218"/>
      <c r="HZI2170" s="218"/>
      <c r="HZJ2170" s="218"/>
      <c r="HZK2170" s="218"/>
      <c r="HZL2170" s="218"/>
      <c r="HZM2170" s="218"/>
      <c r="HZN2170" s="218"/>
      <c r="HZO2170" s="218"/>
      <c r="HZP2170" s="218"/>
      <c r="HZQ2170" s="218"/>
      <c r="HZR2170" s="218"/>
      <c r="HZS2170" s="218"/>
      <c r="HZT2170" s="218"/>
      <c r="HZU2170" s="218"/>
      <c r="HZV2170" s="218"/>
      <c r="HZW2170" s="218"/>
      <c r="HZX2170" s="218"/>
      <c r="HZY2170" s="218"/>
      <c r="HZZ2170" s="218"/>
      <c r="IAA2170" s="218"/>
      <c r="IAB2170" s="218"/>
      <c r="IAC2170" s="218"/>
      <c r="IAD2170" s="218"/>
      <c r="IAE2170" s="218"/>
      <c r="IAF2170" s="218"/>
      <c r="IAG2170" s="218"/>
      <c r="IAH2170" s="218"/>
      <c r="IAI2170" s="218"/>
      <c r="IAJ2170" s="218"/>
      <c r="IAK2170" s="218"/>
      <c r="IAL2170" s="218"/>
      <c r="IAM2170" s="218"/>
      <c r="IAN2170" s="218"/>
      <c r="IAO2170" s="218"/>
      <c r="IAP2170" s="218"/>
      <c r="IAQ2170" s="218"/>
      <c r="IAR2170" s="218"/>
      <c r="IAS2170" s="218"/>
      <c r="IAT2170" s="218"/>
      <c r="IAU2170" s="218"/>
      <c r="IAV2170" s="218"/>
      <c r="IAW2170" s="218"/>
      <c r="IAX2170" s="218"/>
      <c r="IAY2170" s="218"/>
      <c r="IAZ2170" s="218"/>
      <c r="IBA2170" s="218"/>
      <c r="IBB2170" s="218"/>
      <c r="IBC2170" s="218"/>
      <c r="IBD2170" s="218"/>
      <c r="IBE2170" s="218"/>
      <c r="IBF2170" s="218"/>
      <c r="IBG2170" s="218"/>
      <c r="IBH2170" s="218"/>
      <c r="IBI2170" s="218"/>
      <c r="IBJ2170" s="218"/>
      <c r="IBK2170" s="218"/>
      <c r="IBL2170" s="218"/>
      <c r="IBM2170" s="218"/>
      <c r="IBN2170" s="218"/>
      <c r="IBO2170" s="218"/>
      <c r="IBP2170" s="218"/>
      <c r="IBQ2170" s="218"/>
      <c r="IBR2170" s="218"/>
      <c r="IBS2170" s="218"/>
      <c r="IBT2170" s="218"/>
      <c r="IBU2170" s="218"/>
      <c r="IBV2170" s="218"/>
      <c r="IBW2170" s="218"/>
      <c r="IBX2170" s="218"/>
      <c r="IBY2170" s="218"/>
      <c r="IBZ2170" s="218"/>
      <c r="ICA2170" s="218"/>
      <c r="ICB2170" s="218"/>
      <c r="ICC2170" s="218"/>
      <c r="ICD2170" s="218"/>
      <c r="ICE2170" s="218"/>
      <c r="ICF2170" s="218"/>
      <c r="ICG2170" s="218"/>
      <c r="ICH2170" s="218"/>
      <c r="ICI2170" s="218"/>
      <c r="ICJ2170" s="218"/>
      <c r="ICK2170" s="218"/>
      <c r="ICL2170" s="218"/>
      <c r="ICM2170" s="218"/>
      <c r="ICN2170" s="218"/>
      <c r="ICO2170" s="218"/>
      <c r="ICP2170" s="218"/>
      <c r="ICQ2170" s="218"/>
      <c r="ICR2170" s="218"/>
      <c r="ICS2170" s="218"/>
      <c r="ICT2170" s="218"/>
      <c r="ICU2170" s="218"/>
      <c r="ICV2170" s="218"/>
      <c r="ICW2170" s="218"/>
      <c r="ICX2170" s="218"/>
      <c r="ICY2170" s="218"/>
      <c r="ICZ2170" s="218"/>
      <c r="IDA2170" s="218"/>
      <c r="IDB2170" s="218"/>
      <c r="IDC2170" s="218"/>
      <c r="IDD2170" s="218"/>
      <c r="IDE2170" s="218"/>
      <c r="IDF2170" s="218"/>
      <c r="IDG2170" s="218"/>
      <c r="IDH2170" s="218"/>
      <c r="IDI2170" s="218"/>
      <c r="IDJ2170" s="218"/>
      <c r="IDK2170" s="218"/>
      <c r="IDL2170" s="218"/>
      <c r="IDM2170" s="218"/>
      <c r="IDN2170" s="218"/>
      <c r="IDO2170" s="218"/>
      <c r="IDP2170" s="218"/>
      <c r="IDQ2170" s="218"/>
      <c r="IDR2170" s="218"/>
      <c r="IDS2170" s="218"/>
      <c r="IDT2170" s="218"/>
      <c r="IDU2170" s="218"/>
      <c r="IDV2170" s="218"/>
      <c r="IDW2170" s="218"/>
      <c r="IDX2170" s="218"/>
      <c r="IDY2170" s="218"/>
      <c r="IDZ2170" s="218"/>
      <c r="IEA2170" s="218"/>
      <c r="IEB2170" s="218"/>
      <c r="IEC2170" s="218"/>
      <c r="IED2170" s="218"/>
      <c r="IEE2170" s="218"/>
      <c r="IEF2170" s="218"/>
      <c r="IEG2170" s="218"/>
      <c r="IEH2170" s="218"/>
      <c r="IEI2170" s="218"/>
      <c r="IEJ2170" s="218"/>
      <c r="IEK2170" s="218"/>
      <c r="IEL2170" s="218"/>
      <c r="IEM2170" s="218"/>
      <c r="IEN2170" s="218"/>
      <c r="IEO2170" s="218"/>
      <c r="IEP2170" s="218"/>
      <c r="IEQ2170" s="218"/>
      <c r="IER2170" s="218"/>
      <c r="IES2170" s="218"/>
      <c r="IET2170" s="218"/>
      <c r="IEU2170" s="218"/>
      <c r="IEV2170" s="218"/>
      <c r="IEW2170" s="218"/>
      <c r="IEX2170" s="218"/>
      <c r="IEY2170" s="218"/>
      <c r="IEZ2170" s="218"/>
      <c r="IFA2170" s="218"/>
      <c r="IFB2170" s="218"/>
      <c r="IFC2170" s="218"/>
      <c r="IFD2170" s="218"/>
      <c r="IFE2170" s="218"/>
      <c r="IFF2170" s="218"/>
      <c r="IFG2170" s="218"/>
      <c r="IFH2170" s="218"/>
      <c r="IFI2170" s="218"/>
      <c r="IFJ2170" s="218"/>
      <c r="IFK2170" s="218"/>
      <c r="IFL2170" s="218"/>
      <c r="IFM2170" s="218"/>
      <c r="IFN2170" s="218"/>
      <c r="IFO2170" s="218"/>
      <c r="IFP2170" s="218"/>
      <c r="IFQ2170" s="218"/>
      <c r="IFR2170" s="218"/>
      <c r="IFS2170" s="218"/>
      <c r="IFT2170" s="218"/>
      <c r="IFU2170" s="218"/>
      <c r="IFV2170" s="218"/>
      <c r="IFW2170" s="218"/>
      <c r="IFX2170" s="218"/>
      <c r="IFY2170" s="218"/>
      <c r="IFZ2170" s="218"/>
      <c r="IGA2170" s="218"/>
      <c r="IGB2170" s="218"/>
      <c r="IGC2170" s="218"/>
      <c r="IGD2170" s="218"/>
      <c r="IGE2170" s="218"/>
      <c r="IGF2170" s="218"/>
      <c r="IGG2170" s="218"/>
      <c r="IGH2170" s="218"/>
      <c r="IGI2170" s="218"/>
      <c r="IGJ2170" s="218"/>
      <c r="IGK2170" s="218"/>
      <c r="IGL2170" s="218"/>
      <c r="IGM2170" s="218"/>
      <c r="IGN2170" s="218"/>
      <c r="IGO2170" s="218"/>
      <c r="IGP2170" s="218"/>
      <c r="IGQ2170" s="218"/>
      <c r="IGR2170" s="218"/>
      <c r="IGS2170" s="218"/>
      <c r="IGT2170" s="218"/>
      <c r="IGU2170" s="218"/>
      <c r="IGV2170" s="218"/>
      <c r="IGW2170" s="218"/>
      <c r="IGX2170" s="218"/>
      <c r="IGY2170" s="218"/>
      <c r="IGZ2170" s="218"/>
      <c r="IHA2170" s="218"/>
      <c r="IHB2170" s="218"/>
      <c r="IHC2170" s="218"/>
      <c r="IHD2170" s="218"/>
      <c r="IHE2170" s="218"/>
      <c r="IHF2170" s="218"/>
      <c r="IHG2170" s="218"/>
      <c r="IHH2170" s="218"/>
      <c r="IHI2170" s="218"/>
      <c r="IHJ2170" s="218"/>
      <c r="IHK2170" s="218"/>
      <c r="IHL2170" s="218"/>
      <c r="IHM2170" s="218"/>
      <c r="IHN2170" s="218"/>
      <c r="IHO2170" s="218"/>
      <c r="IHP2170" s="218"/>
      <c r="IHQ2170" s="218"/>
      <c r="IHR2170" s="218"/>
      <c r="IHS2170" s="218"/>
      <c r="IHT2170" s="218"/>
      <c r="IHU2170" s="218"/>
      <c r="IHV2170" s="218"/>
      <c r="IHW2170" s="218"/>
      <c r="IHX2170" s="218"/>
      <c r="IHY2170" s="218"/>
      <c r="IHZ2170" s="218"/>
      <c r="IIA2170" s="218"/>
      <c r="IIB2170" s="218"/>
      <c r="IIC2170" s="218"/>
      <c r="IID2170" s="218"/>
      <c r="IIE2170" s="218"/>
      <c r="IIF2170" s="218"/>
      <c r="IIG2170" s="218"/>
      <c r="IIH2170" s="218"/>
      <c r="III2170" s="218"/>
      <c r="IIJ2170" s="218"/>
      <c r="IIK2170" s="218"/>
      <c r="IIL2170" s="218"/>
      <c r="IIM2170" s="218"/>
      <c r="IIN2170" s="218"/>
      <c r="IIO2170" s="218"/>
      <c r="IIP2170" s="218"/>
      <c r="IIQ2170" s="218"/>
      <c r="IIR2170" s="218"/>
      <c r="IIS2170" s="218"/>
      <c r="IIT2170" s="218"/>
      <c r="IIU2170" s="218"/>
      <c r="IIV2170" s="218"/>
      <c r="IIW2170" s="218"/>
      <c r="IIX2170" s="218"/>
      <c r="IIY2170" s="218"/>
      <c r="IIZ2170" s="218"/>
      <c r="IJA2170" s="218"/>
      <c r="IJB2170" s="218"/>
      <c r="IJC2170" s="218"/>
      <c r="IJD2170" s="218"/>
      <c r="IJE2170" s="218"/>
      <c r="IJF2170" s="218"/>
      <c r="IJG2170" s="218"/>
      <c r="IJH2170" s="218"/>
      <c r="IJI2170" s="218"/>
      <c r="IJJ2170" s="218"/>
      <c r="IJK2170" s="218"/>
      <c r="IJL2170" s="218"/>
      <c r="IJM2170" s="218"/>
      <c r="IJN2170" s="218"/>
      <c r="IJO2170" s="218"/>
      <c r="IJP2170" s="218"/>
      <c r="IJQ2170" s="218"/>
      <c r="IJR2170" s="218"/>
      <c r="IJS2170" s="218"/>
      <c r="IJT2170" s="218"/>
      <c r="IJU2170" s="218"/>
      <c r="IJV2170" s="218"/>
      <c r="IJW2170" s="218"/>
      <c r="IJX2170" s="218"/>
      <c r="IJY2170" s="218"/>
      <c r="IJZ2170" s="218"/>
      <c r="IKA2170" s="218"/>
      <c r="IKB2170" s="218"/>
      <c r="IKC2170" s="218"/>
      <c r="IKD2170" s="218"/>
      <c r="IKE2170" s="218"/>
      <c r="IKF2170" s="218"/>
      <c r="IKG2170" s="218"/>
      <c r="IKH2170" s="218"/>
      <c r="IKI2170" s="218"/>
      <c r="IKJ2170" s="218"/>
      <c r="IKK2170" s="218"/>
      <c r="IKL2170" s="218"/>
      <c r="IKM2170" s="218"/>
      <c r="IKN2170" s="218"/>
      <c r="IKO2170" s="218"/>
      <c r="IKP2170" s="218"/>
      <c r="IKQ2170" s="218"/>
      <c r="IKR2170" s="218"/>
      <c r="IKS2170" s="218"/>
      <c r="IKT2170" s="218"/>
      <c r="IKU2170" s="218"/>
      <c r="IKV2170" s="218"/>
      <c r="IKW2170" s="218"/>
      <c r="IKX2170" s="218"/>
      <c r="IKY2170" s="218"/>
      <c r="IKZ2170" s="218"/>
      <c r="ILA2170" s="218"/>
      <c r="ILB2170" s="218"/>
      <c r="ILC2170" s="218"/>
      <c r="ILD2170" s="218"/>
      <c r="ILE2170" s="218"/>
      <c r="ILF2170" s="218"/>
      <c r="ILG2170" s="218"/>
      <c r="ILH2170" s="218"/>
      <c r="ILI2170" s="218"/>
      <c r="ILJ2170" s="218"/>
      <c r="ILK2170" s="218"/>
      <c r="ILL2170" s="218"/>
      <c r="ILM2170" s="218"/>
      <c r="ILN2170" s="218"/>
      <c r="ILO2170" s="218"/>
      <c r="ILP2170" s="218"/>
      <c r="ILQ2170" s="218"/>
      <c r="ILR2170" s="218"/>
      <c r="ILS2170" s="218"/>
      <c r="ILT2170" s="218"/>
      <c r="ILU2170" s="218"/>
      <c r="ILV2170" s="218"/>
      <c r="ILW2170" s="218"/>
      <c r="ILX2170" s="218"/>
      <c r="ILY2170" s="218"/>
      <c r="ILZ2170" s="218"/>
      <c r="IMA2170" s="218"/>
      <c r="IMB2170" s="218"/>
      <c r="IMC2170" s="218"/>
      <c r="IMD2170" s="218"/>
      <c r="IME2170" s="218"/>
      <c r="IMF2170" s="218"/>
      <c r="IMG2170" s="218"/>
      <c r="IMH2170" s="218"/>
      <c r="IMI2170" s="218"/>
      <c r="IMJ2170" s="218"/>
      <c r="IMK2170" s="218"/>
      <c r="IML2170" s="218"/>
      <c r="IMM2170" s="218"/>
      <c r="IMN2170" s="218"/>
      <c r="IMO2170" s="218"/>
      <c r="IMP2170" s="218"/>
      <c r="IMQ2170" s="218"/>
      <c r="IMR2170" s="218"/>
      <c r="IMS2170" s="218"/>
      <c r="IMT2170" s="218"/>
      <c r="IMU2170" s="218"/>
      <c r="IMV2170" s="218"/>
      <c r="IMW2170" s="218"/>
      <c r="IMX2170" s="218"/>
      <c r="IMY2170" s="218"/>
      <c r="IMZ2170" s="218"/>
      <c r="INA2170" s="218"/>
      <c r="INB2170" s="218"/>
      <c r="INC2170" s="218"/>
      <c r="IND2170" s="218"/>
      <c r="INE2170" s="218"/>
      <c r="INF2170" s="218"/>
      <c r="ING2170" s="218"/>
      <c r="INH2170" s="218"/>
      <c r="INI2170" s="218"/>
      <c r="INJ2170" s="218"/>
      <c r="INK2170" s="218"/>
      <c r="INL2170" s="218"/>
      <c r="INM2170" s="218"/>
      <c r="INN2170" s="218"/>
      <c r="INO2170" s="218"/>
      <c r="INP2170" s="218"/>
      <c r="INQ2170" s="218"/>
      <c r="INR2170" s="218"/>
      <c r="INS2170" s="218"/>
      <c r="INT2170" s="218"/>
      <c r="INU2170" s="218"/>
      <c r="INV2170" s="218"/>
      <c r="INW2170" s="218"/>
      <c r="INX2170" s="218"/>
      <c r="INY2170" s="218"/>
      <c r="INZ2170" s="218"/>
      <c r="IOA2170" s="218"/>
      <c r="IOB2170" s="218"/>
      <c r="IOC2170" s="218"/>
      <c r="IOD2170" s="218"/>
      <c r="IOE2170" s="218"/>
      <c r="IOF2170" s="218"/>
      <c r="IOG2170" s="218"/>
      <c r="IOH2170" s="218"/>
      <c r="IOI2170" s="218"/>
      <c r="IOJ2170" s="218"/>
      <c r="IOK2170" s="218"/>
      <c r="IOL2170" s="218"/>
      <c r="IOM2170" s="218"/>
      <c r="ION2170" s="218"/>
      <c r="IOO2170" s="218"/>
      <c r="IOP2170" s="218"/>
      <c r="IOQ2170" s="218"/>
      <c r="IOR2170" s="218"/>
      <c r="IOS2170" s="218"/>
      <c r="IOT2170" s="218"/>
      <c r="IOU2170" s="218"/>
      <c r="IOV2170" s="218"/>
      <c r="IOW2170" s="218"/>
      <c r="IOX2170" s="218"/>
      <c r="IOY2170" s="218"/>
      <c r="IOZ2170" s="218"/>
      <c r="IPA2170" s="218"/>
      <c r="IPB2170" s="218"/>
      <c r="IPC2170" s="218"/>
      <c r="IPD2170" s="218"/>
      <c r="IPE2170" s="218"/>
      <c r="IPF2170" s="218"/>
      <c r="IPG2170" s="218"/>
      <c r="IPH2170" s="218"/>
      <c r="IPI2170" s="218"/>
      <c r="IPJ2170" s="218"/>
      <c r="IPK2170" s="218"/>
      <c r="IPL2170" s="218"/>
      <c r="IPM2170" s="218"/>
      <c r="IPN2170" s="218"/>
      <c r="IPO2170" s="218"/>
      <c r="IPP2170" s="218"/>
      <c r="IPQ2170" s="218"/>
      <c r="IPR2170" s="218"/>
      <c r="IPS2170" s="218"/>
      <c r="IPT2170" s="218"/>
      <c r="IPU2170" s="218"/>
      <c r="IPV2170" s="218"/>
      <c r="IPW2170" s="218"/>
      <c r="IPX2170" s="218"/>
      <c r="IPY2170" s="218"/>
      <c r="IPZ2170" s="218"/>
      <c r="IQA2170" s="218"/>
      <c r="IQB2170" s="218"/>
      <c r="IQC2170" s="218"/>
      <c r="IQD2170" s="218"/>
      <c r="IQE2170" s="218"/>
      <c r="IQF2170" s="218"/>
      <c r="IQG2170" s="218"/>
      <c r="IQH2170" s="218"/>
      <c r="IQI2170" s="218"/>
      <c r="IQJ2170" s="218"/>
      <c r="IQK2170" s="218"/>
      <c r="IQL2170" s="218"/>
      <c r="IQM2170" s="218"/>
      <c r="IQN2170" s="218"/>
      <c r="IQO2170" s="218"/>
      <c r="IQP2170" s="218"/>
      <c r="IQQ2170" s="218"/>
      <c r="IQR2170" s="218"/>
      <c r="IQS2170" s="218"/>
      <c r="IQT2170" s="218"/>
      <c r="IQU2170" s="218"/>
      <c r="IQV2170" s="218"/>
      <c r="IQW2170" s="218"/>
      <c r="IQX2170" s="218"/>
      <c r="IQY2170" s="218"/>
      <c r="IQZ2170" s="218"/>
      <c r="IRA2170" s="218"/>
      <c r="IRB2170" s="218"/>
      <c r="IRC2170" s="218"/>
      <c r="IRD2170" s="218"/>
      <c r="IRE2170" s="218"/>
      <c r="IRF2170" s="218"/>
      <c r="IRG2170" s="218"/>
      <c r="IRH2170" s="218"/>
      <c r="IRI2170" s="218"/>
      <c r="IRJ2170" s="218"/>
      <c r="IRK2170" s="218"/>
      <c r="IRL2170" s="218"/>
      <c r="IRM2170" s="218"/>
      <c r="IRN2170" s="218"/>
      <c r="IRO2170" s="218"/>
      <c r="IRP2170" s="218"/>
      <c r="IRQ2170" s="218"/>
      <c r="IRR2170" s="218"/>
      <c r="IRS2170" s="218"/>
      <c r="IRT2170" s="218"/>
      <c r="IRU2170" s="218"/>
      <c r="IRV2170" s="218"/>
      <c r="IRW2170" s="218"/>
      <c r="IRX2170" s="218"/>
      <c r="IRY2170" s="218"/>
      <c r="IRZ2170" s="218"/>
      <c r="ISA2170" s="218"/>
      <c r="ISB2170" s="218"/>
      <c r="ISC2170" s="218"/>
      <c r="ISD2170" s="218"/>
      <c r="ISE2170" s="218"/>
      <c r="ISF2170" s="218"/>
      <c r="ISG2170" s="218"/>
      <c r="ISH2170" s="218"/>
      <c r="ISI2170" s="218"/>
      <c r="ISJ2170" s="218"/>
      <c r="ISK2170" s="218"/>
      <c r="ISL2170" s="218"/>
      <c r="ISM2170" s="218"/>
      <c r="ISN2170" s="218"/>
      <c r="ISO2170" s="218"/>
      <c r="ISP2170" s="218"/>
      <c r="ISQ2170" s="218"/>
      <c r="ISR2170" s="218"/>
      <c r="ISS2170" s="218"/>
      <c r="IST2170" s="218"/>
      <c r="ISU2170" s="218"/>
      <c r="ISV2170" s="218"/>
      <c r="ISW2170" s="218"/>
      <c r="ISX2170" s="218"/>
      <c r="ISY2170" s="218"/>
      <c r="ISZ2170" s="218"/>
      <c r="ITA2170" s="218"/>
      <c r="ITB2170" s="218"/>
      <c r="ITC2170" s="218"/>
      <c r="ITD2170" s="218"/>
      <c r="ITE2170" s="218"/>
      <c r="ITF2170" s="218"/>
      <c r="ITG2170" s="218"/>
      <c r="ITH2170" s="218"/>
      <c r="ITI2170" s="218"/>
      <c r="ITJ2170" s="218"/>
      <c r="ITK2170" s="218"/>
      <c r="ITL2170" s="218"/>
      <c r="ITM2170" s="218"/>
      <c r="ITN2170" s="218"/>
      <c r="ITO2170" s="218"/>
      <c r="ITP2170" s="218"/>
      <c r="ITQ2170" s="218"/>
      <c r="ITR2170" s="218"/>
      <c r="ITS2170" s="218"/>
      <c r="ITT2170" s="218"/>
      <c r="ITU2170" s="218"/>
      <c r="ITV2170" s="218"/>
      <c r="ITW2170" s="218"/>
      <c r="ITX2170" s="218"/>
      <c r="ITY2170" s="218"/>
      <c r="ITZ2170" s="218"/>
      <c r="IUA2170" s="218"/>
      <c r="IUB2170" s="218"/>
      <c r="IUC2170" s="218"/>
      <c r="IUD2170" s="218"/>
      <c r="IUE2170" s="218"/>
      <c r="IUF2170" s="218"/>
      <c r="IUG2170" s="218"/>
      <c r="IUH2170" s="218"/>
      <c r="IUI2170" s="218"/>
      <c r="IUJ2170" s="218"/>
      <c r="IUK2170" s="218"/>
      <c r="IUL2170" s="218"/>
      <c r="IUM2170" s="218"/>
      <c r="IUN2170" s="218"/>
      <c r="IUO2170" s="218"/>
      <c r="IUP2170" s="218"/>
      <c r="IUQ2170" s="218"/>
      <c r="IUR2170" s="218"/>
      <c r="IUS2170" s="218"/>
      <c r="IUT2170" s="218"/>
      <c r="IUU2170" s="218"/>
      <c r="IUV2170" s="218"/>
      <c r="IUW2170" s="218"/>
      <c r="IUX2170" s="218"/>
      <c r="IUY2170" s="218"/>
      <c r="IUZ2170" s="218"/>
      <c r="IVA2170" s="218"/>
      <c r="IVB2170" s="218"/>
      <c r="IVC2170" s="218"/>
      <c r="IVD2170" s="218"/>
      <c r="IVE2170" s="218"/>
      <c r="IVF2170" s="218"/>
      <c r="IVG2170" s="218"/>
      <c r="IVH2170" s="218"/>
      <c r="IVI2170" s="218"/>
      <c r="IVJ2170" s="218"/>
      <c r="IVK2170" s="218"/>
      <c r="IVL2170" s="218"/>
      <c r="IVM2170" s="218"/>
      <c r="IVN2170" s="218"/>
      <c r="IVO2170" s="218"/>
      <c r="IVP2170" s="218"/>
      <c r="IVQ2170" s="218"/>
      <c r="IVR2170" s="218"/>
      <c r="IVS2170" s="218"/>
      <c r="IVT2170" s="218"/>
      <c r="IVU2170" s="218"/>
      <c r="IVV2170" s="218"/>
      <c r="IVW2170" s="218"/>
      <c r="IVX2170" s="218"/>
      <c r="IVY2170" s="218"/>
      <c r="IVZ2170" s="218"/>
      <c r="IWA2170" s="218"/>
      <c r="IWB2170" s="218"/>
      <c r="IWC2170" s="218"/>
      <c r="IWD2170" s="218"/>
      <c r="IWE2170" s="218"/>
      <c r="IWF2170" s="218"/>
      <c r="IWG2170" s="218"/>
      <c r="IWH2170" s="218"/>
      <c r="IWI2170" s="218"/>
      <c r="IWJ2170" s="218"/>
      <c r="IWK2170" s="218"/>
      <c r="IWL2170" s="218"/>
      <c r="IWM2170" s="218"/>
      <c r="IWN2170" s="218"/>
      <c r="IWO2170" s="218"/>
      <c r="IWP2170" s="218"/>
      <c r="IWQ2170" s="218"/>
      <c r="IWR2170" s="218"/>
      <c r="IWS2170" s="218"/>
      <c r="IWT2170" s="218"/>
      <c r="IWU2170" s="218"/>
      <c r="IWV2170" s="218"/>
      <c r="IWW2170" s="218"/>
      <c r="IWX2170" s="218"/>
      <c r="IWY2170" s="218"/>
      <c r="IWZ2170" s="218"/>
      <c r="IXA2170" s="218"/>
      <c r="IXB2170" s="218"/>
      <c r="IXC2170" s="218"/>
      <c r="IXD2170" s="218"/>
      <c r="IXE2170" s="218"/>
      <c r="IXF2170" s="218"/>
      <c r="IXG2170" s="218"/>
      <c r="IXH2170" s="218"/>
      <c r="IXI2170" s="218"/>
      <c r="IXJ2170" s="218"/>
      <c r="IXK2170" s="218"/>
      <c r="IXL2170" s="218"/>
      <c r="IXM2170" s="218"/>
      <c r="IXN2170" s="218"/>
      <c r="IXO2170" s="218"/>
      <c r="IXP2170" s="218"/>
      <c r="IXQ2170" s="218"/>
      <c r="IXR2170" s="218"/>
      <c r="IXS2170" s="218"/>
      <c r="IXT2170" s="218"/>
      <c r="IXU2170" s="218"/>
      <c r="IXV2170" s="218"/>
      <c r="IXW2170" s="218"/>
      <c r="IXX2170" s="218"/>
      <c r="IXY2170" s="218"/>
      <c r="IXZ2170" s="218"/>
      <c r="IYA2170" s="218"/>
      <c r="IYB2170" s="218"/>
      <c r="IYC2170" s="218"/>
      <c r="IYD2170" s="218"/>
      <c r="IYE2170" s="218"/>
      <c r="IYF2170" s="218"/>
      <c r="IYG2170" s="218"/>
      <c r="IYH2170" s="218"/>
      <c r="IYI2170" s="218"/>
      <c r="IYJ2170" s="218"/>
      <c r="IYK2170" s="218"/>
      <c r="IYL2170" s="218"/>
      <c r="IYM2170" s="218"/>
      <c r="IYN2170" s="218"/>
      <c r="IYO2170" s="218"/>
      <c r="IYP2170" s="218"/>
      <c r="IYQ2170" s="218"/>
      <c r="IYR2170" s="218"/>
      <c r="IYS2170" s="218"/>
      <c r="IYT2170" s="218"/>
      <c r="IYU2170" s="218"/>
      <c r="IYV2170" s="218"/>
      <c r="IYW2170" s="218"/>
      <c r="IYX2170" s="218"/>
      <c r="IYY2170" s="218"/>
      <c r="IYZ2170" s="218"/>
      <c r="IZA2170" s="218"/>
      <c r="IZB2170" s="218"/>
      <c r="IZC2170" s="218"/>
      <c r="IZD2170" s="218"/>
      <c r="IZE2170" s="218"/>
      <c r="IZF2170" s="218"/>
      <c r="IZG2170" s="218"/>
      <c r="IZH2170" s="218"/>
      <c r="IZI2170" s="218"/>
      <c r="IZJ2170" s="218"/>
      <c r="IZK2170" s="218"/>
      <c r="IZL2170" s="218"/>
      <c r="IZM2170" s="218"/>
      <c r="IZN2170" s="218"/>
      <c r="IZO2170" s="218"/>
      <c r="IZP2170" s="218"/>
      <c r="IZQ2170" s="218"/>
      <c r="IZR2170" s="218"/>
      <c r="IZS2170" s="218"/>
      <c r="IZT2170" s="218"/>
      <c r="IZU2170" s="218"/>
      <c r="IZV2170" s="218"/>
      <c r="IZW2170" s="218"/>
      <c r="IZX2170" s="218"/>
      <c r="IZY2170" s="218"/>
      <c r="IZZ2170" s="218"/>
      <c r="JAA2170" s="218"/>
      <c r="JAB2170" s="218"/>
      <c r="JAC2170" s="218"/>
      <c r="JAD2170" s="218"/>
      <c r="JAE2170" s="218"/>
      <c r="JAF2170" s="218"/>
      <c r="JAG2170" s="218"/>
      <c r="JAH2170" s="218"/>
      <c r="JAI2170" s="218"/>
      <c r="JAJ2170" s="218"/>
      <c r="JAK2170" s="218"/>
      <c r="JAL2170" s="218"/>
      <c r="JAM2170" s="218"/>
      <c r="JAN2170" s="218"/>
      <c r="JAO2170" s="218"/>
      <c r="JAP2170" s="218"/>
      <c r="JAQ2170" s="218"/>
      <c r="JAR2170" s="218"/>
      <c r="JAS2170" s="218"/>
      <c r="JAT2170" s="218"/>
      <c r="JAU2170" s="218"/>
      <c r="JAV2170" s="218"/>
      <c r="JAW2170" s="218"/>
      <c r="JAX2170" s="218"/>
      <c r="JAY2170" s="218"/>
      <c r="JAZ2170" s="218"/>
      <c r="JBA2170" s="218"/>
      <c r="JBB2170" s="218"/>
      <c r="JBC2170" s="218"/>
      <c r="JBD2170" s="218"/>
      <c r="JBE2170" s="218"/>
      <c r="JBF2170" s="218"/>
      <c r="JBG2170" s="218"/>
      <c r="JBH2170" s="218"/>
      <c r="JBI2170" s="218"/>
      <c r="JBJ2170" s="218"/>
      <c r="JBK2170" s="218"/>
      <c r="JBL2170" s="218"/>
      <c r="JBM2170" s="218"/>
      <c r="JBN2170" s="218"/>
      <c r="JBO2170" s="218"/>
      <c r="JBP2170" s="218"/>
      <c r="JBQ2170" s="218"/>
      <c r="JBR2170" s="218"/>
      <c r="JBS2170" s="218"/>
      <c r="JBT2170" s="218"/>
      <c r="JBU2170" s="218"/>
      <c r="JBV2170" s="218"/>
      <c r="JBW2170" s="218"/>
      <c r="JBX2170" s="218"/>
      <c r="JBY2170" s="218"/>
      <c r="JBZ2170" s="218"/>
      <c r="JCA2170" s="218"/>
      <c r="JCB2170" s="218"/>
      <c r="JCC2170" s="218"/>
      <c r="JCD2170" s="218"/>
      <c r="JCE2170" s="218"/>
      <c r="JCF2170" s="218"/>
      <c r="JCG2170" s="218"/>
      <c r="JCH2170" s="218"/>
      <c r="JCI2170" s="218"/>
      <c r="JCJ2170" s="218"/>
      <c r="JCK2170" s="218"/>
      <c r="JCL2170" s="218"/>
      <c r="JCM2170" s="218"/>
      <c r="JCN2170" s="218"/>
      <c r="JCO2170" s="218"/>
      <c r="JCP2170" s="218"/>
      <c r="JCQ2170" s="218"/>
      <c r="JCR2170" s="218"/>
      <c r="JCS2170" s="218"/>
      <c r="JCT2170" s="218"/>
      <c r="JCU2170" s="218"/>
      <c r="JCV2170" s="218"/>
      <c r="JCW2170" s="218"/>
      <c r="JCX2170" s="218"/>
      <c r="JCY2170" s="218"/>
      <c r="JCZ2170" s="218"/>
      <c r="JDA2170" s="218"/>
      <c r="JDB2170" s="218"/>
      <c r="JDC2170" s="218"/>
      <c r="JDD2170" s="218"/>
      <c r="JDE2170" s="218"/>
      <c r="JDF2170" s="218"/>
      <c r="JDG2170" s="218"/>
      <c r="JDH2170" s="218"/>
      <c r="JDI2170" s="218"/>
      <c r="JDJ2170" s="218"/>
      <c r="JDK2170" s="218"/>
      <c r="JDL2170" s="218"/>
      <c r="JDM2170" s="218"/>
      <c r="JDN2170" s="218"/>
      <c r="JDO2170" s="218"/>
      <c r="JDP2170" s="218"/>
      <c r="JDQ2170" s="218"/>
      <c r="JDR2170" s="218"/>
      <c r="JDS2170" s="218"/>
      <c r="JDT2170" s="218"/>
      <c r="JDU2170" s="218"/>
      <c r="JDV2170" s="218"/>
      <c r="JDW2170" s="218"/>
      <c r="JDX2170" s="218"/>
      <c r="JDY2170" s="218"/>
      <c r="JDZ2170" s="218"/>
      <c r="JEA2170" s="218"/>
      <c r="JEB2170" s="218"/>
      <c r="JEC2170" s="218"/>
      <c r="JED2170" s="218"/>
      <c r="JEE2170" s="218"/>
      <c r="JEF2170" s="218"/>
      <c r="JEG2170" s="218"/>
      <c r="JEH2170" s="218"/>
      <c r="JEI2170" s="218"/>
      <c r="JEJ2170" s="218"/>
      <c r="JEK2170" s="218"/>
      <c r="JEL2170" s="218"/>
      <c r="JEM2170" s="218"/>
      <c r="JEN2170" s="218"/>
      <c r="JEO2170" s="218"/>
      <c r="JEP2170" s="218"/>
      <c r="JEQ2170" s="218"/>
      <c r="JER2170" s="218"/>
      <c r="JES2170" s="218"/>
      <c r="JET2170" s="218"/>
      <c r="JEU2170" s="218"/>
      <c r="JEV2170" s="218"/>
      <c r="JEW2170" s="218"/>
      <c r="JEX2170" s="218"/>
      <c r="JEY2170" s="218"/>
      <c r="JEZ2170" s="218"/>
      <c r="JFA2170" s="218"/>
      <c r="JFB2170" s="218"/>
      <c r="JFC2170" s="218"/>
      <c r="JFD2170" s="218"/>
      <c r="JFE2170" s="218"/>
      <c r="JFF2170" s="218"/>
      <c r="JFG2170" s="218"/>
      <c r="JFH2170" s="218"/>
      <c r="JFI2170" s="218"/>
      <c r="JFJ2170" s="218"/>
      <c r="JFK2170" s="218"/>
      <c r="JFL2170" s="218"/>
      <c r="JFM2170" s="218"/>
      <c r="JFN2170" s="218"/>
      <c r="JFO2170" s="218"/>
      <c r="JFP2170" s="218"/>
      <c r="JFQ2170" s="218"/>
      <c r="JFR2170" s="218"/>
      <c r="JFS2170" s="218"/>
      <c r="JFT2170" s="218"/>
      <c r="JFU2170" s="218"/>
      <c r="JFV2170" s="218"/>
      <c r="JFW2170" s="218"/>
      <c r="JFX2170" s="218"/>
      <c r="JFY2170" s="218"/>
      <c r="JFZ2170" s="218"/>
      <c r="JGA2170" s="218"/>
      <c r="JGB2170" s="218"/>
      <c r="JGC2170" s="218"/>
      <c r="JGD2170" s="218"/>
      <c r="JGE2170" s="218"/>
      <c r="JGF2170" s="218"/>
      <c r="JGG2170" s="218"/>
      <c r="JGH2170" s="218"/>
      <c r="JGI2170" s="218"/>
      <c r="JGJ2170" s="218"/>
      <c r="JGK2170" s="218"/>
      <c r="JGL2170" s="218"/>
      <c r="JGM2170" s="218"/>
      <c r="JGN2170" s="218"/>
      <c r="JGO2170" s="218"/>
      <c r="JGP2170" s="218"/>
      <c r="JGQ2170" s="218"/>
      <c r="JGR2170" s="218"/>
      <c r="JGS2170" s="218"/>
      <c r="JGT2170" s="218"/>
      <c r="JGU2170" s="218"/>
      <c r="JGV2170" s="218"/>
      <c r="JGW2170" s="218"/>
      <c r="JGX2170" s="218"/>
      <c r="JGY2170" s="218"/>
      <c r="JGZ2170" s="218"/>
      <c r="JHA2170" s="218"/>
      <c r="JHB2170" s="218"/>
      <c r="JHC2170" s="218"/>
      <c r="JHD2170" s="218"/>
      <c r="JHE2170" s="218"/>
      <c r="JHF2170" s="218"/>
      <c r="JHG2170" s="218"/>
      <c r="JHH2170" s="218"/>
      <c r="JHI2170" s="218"/>
      <c r="JHJ2170" s="218"/>
      <c r="JHK2170" s="218"/>
      <c r="JHL2170" s="218"/>
      <c r="JHM2170" s="218"/>
      <c r="JHN2170" s="218"/>
      <c r="JHO2170" s="218"/>
      <c r="JHP2170" s="218"/>
      <c r="JHQ2170" s="218"/>
      <c r="JHR2170" s="218"/>
      <c r="JHS2170" s="218"/>
      <c r="JHT2170" s="218"/>
      <c r="JHU2170" s="218"/>
      <c r="JHV2170" s="218"/>
      <c r="JHW2170" s="218"/>
      <c r="JHX2170" s="218"/>
      <c r="JHY2170" s="218"/>
      <c r="JHZ2170" s="218"/>
      <c r="JIA2170" s="218"/>
      <c r="JIB2170" s="218"/>
      <c r="JIC2170" s="218"/>
      <c r="JID2170" s="218"/>
      <c r="JIE2170" s="218"/>
      <c r="JIF2170" s="218"/>
      <c r="JIG2170" s="218"/>
      <c r="JIH2170" s="218"/>
      <c r="JII2170" s="218"/>
      <c r="JIJ2170" s="218"/>
      <c r="JIK2170" s="218"/>
      <c r="JIL2170" s="218"/>
      <c r="JIM2170" s="218"/>
      <c r="JIN2170" s="218"/>
      <c r="JIO2170" s="218"/>
      <c r="JIP2170" s="218"/>
      <c r="JIQ2170" s="218"/>
      <c r="JIR2170" s="218"/>
      <c r="JIS2170" s="218"/>
      <c r="JIT2170" s="218"/>
      <c r="JIU2170" s="218"/>
      <c r="JIV2170" s="218"/>
      <c r="JIW2170" s="218"/>
      <c r="JIX2170" s="218"/>
      <c r="JIY2170" s="218"/>
      <c r="JIZ2170" s="218"/>
      <c r="JJA2170" s="218"/>
      <c r="JJB2170" s="218"/>
      <c r="JJC2170" s="218"/>
      <c r="JJD2170" s="218"/>
      <c r="JJE2170" s="218"/>
      <c r="JJF2170" s="218"/>
      <c r="JJG2170" s="218"/>
      <c r="JJH2170" s="218"/>
      <c r="JJI2170" s="218"/>
      <c r="JJJ2170" s="218"/>
      <c r="JJK2170" s="218"/>
      <c r="JJL2170" s="218"/>
      <c r="JJM2170" s="218"/>
      <c r="JJN2170" s="218"/>
      <c r="JJO2170" s="218"/>
      <c r="JJP2170" s="218"/>
      <c r="JJQ2170" s="218"/>
      <c r="JJR2170" s="218"/>
      <c r="JJS2170" s="218"/>
      <c r="JJT2170" s="218"/>
      <c r="JJU2170" s="218"/>
      <c r="JJV2170" s="218"/>
      <c r="JJW2170" s="218"/>
      <c r="JJX2170" s="218"/>
      <c r="JJY2170" s="218"/>
      <c r="JJZ2170" s="218"/>
      <c r="JKA2170" s="218"/>
      <c r="JKB2170" s="218"/>
      <c r="JKC2170" s="218"/>
      <c r="JKD2170" s="218"/>
      <c r="JKE2170" s="218"/>
      <c r="JKF2170" s="218"/>
      <c r="JKG2170" s="218"/>
      <c r="JKH2170" s="218"/>
      <c r="JKI2170" s="218"/>
      <c r="JKJ2170" s="218"/>
      <c r="JKK2170" s="218"/>
      <c r="JKL2170" s="218"/>
      <c r="JKM2170" s="218"/>
      <c r="JKN2170" s="218"/>
      <c r="JKO2170" s="218"/>
      <c r="JKP2170" s="218"/>
      <c r="JKQ2170" s="218"/>
      <c r="JKR2170" s="218"/>
      <c r="JKS2170" s="218"/>
      <c r="JKT2170" s="218"/>
      <c r="JKU2170" s="218"/>
      <c r="JKV2170" s="218"/>
      <c r="JKW2170" s="218"/>
      <c r="JKX2170" s="218"/>
      <c r="JKY2170" s="218"/>
      <c r="JKZ2170" s="218"/>
      <c r="JLA2170" s="218"/>
      <c r="JLB2170" s="218"/>
      <c r="JLC2170" s="218"/>
      <c r="JLD2170" s="218"/>
      <c r="JLE2170" s="218"/>
      <c r="JLF2170" s="218"/>
      <c r="JLG2170" s="218"/>
      <c r="JLH2170" s="218"/>
      <c r="JLI2170" s="218"/>
      <c r="JLJ2170" s="218"/>
      <c r="JLK2170" s="218"/>
      <c r="JLL2170" s="218"/>
      <c r="JLM2170" s="218"/>
      <c r="JLN2170" s="218"/>
      <c r="JLO2170" s="218"/>
      <c r="JLP2170" s="218"/>
      <c r="JLQ2170" s="218"/>
      <c r="JLR2170" s="218"/>
      <c r="JLS2170" s="218"/>
      <c r="JLT2170" s="218"/>
      <c r="JLU2170" s="218"/>
      <c r="JLV2170" s="218"/>
      <c r="JLW2170" s="218"/>
      <c r="JLX2170" s="218"/>
      <c r="JLY2170" s="218"/>
      <c r="JLZ2170" s="218"/>
      <c r="JMA2170" s="218"/>
      <c r="JMB2170" s="218"/>
      <c r="JMC2170" s="218"/>
      <c r="JMD2170" s="218"/>
      <c r="JME2170" s="218"/>
      <c r="JMF2170" s="218"/>
      <c r="JMG2170" s="218"/>
      <c r="JMH2170" s="218"/>
      <c r="JMI2170" s="218"/>
      <c r="JMJ2170" s="218"/>
      <c r="JMK2170" s="218"/>
      <c r="JML2170" s="218"/>
      <c r="JMM2170" s="218"/>
      <c r="JMN2170" s="218"/>
      <c r="JMO2170" s="218"/>
      <c r="JMP2170" s="218"/>
      <c r="JMQ2170" s="218"/>
      <c r="JMR2170" s="218"/>
      <c r="JMS2170" s="218"/>
      <c r="JMT2170" s="218"/>
      <c r="JMU2170" s="218"/>
      <c r="JMV2170" s="218"/>
      <c r="JMW2170" s="218"/>
      <c r="JMX2170" s="218"/>
      <c r="JMY2170" s="218"/>
      <c r="JMZ2170" s="218"/>
      <c r="JNA2170" s="218"/>
      <c r="JNB2170" s="218"/>
      <c r="JNC2170" s="218"/>
      <c r="JND2170" s="218"/>
      <c r="JNE2170" s="218"/>
      <c r="JNF2170" s="218"/>
      <c r="JNG2170" s="218"/>
      <c r="JNH2170" s="218"/>
      <c r="JNI2170" s="218"/>
      <c r="JNJ2170" s="218"/>
      <c r="JNK2170" s="218"/>
      <c r="JNL2170" s="218"/>
      <c r="JNM2170" s="218"/>
      <c r="JNN2170" s="218"/>
      <c r="JNO2170" s="218"/>
      <c r="JNP2170" s="218"/>
      <c r="JNQ2170" s="218"/>
      <c r="JNR2170" s="218"/>
      <c r="JNS2170" s="218"/>
      <c r="JNT2170" s="218"/>
      <c r="JNU2170" s="218"/>
      <c r="JNV2170" s="218"/>
      <c r="JNW2170" s="218"/>
      <c r="JNX2170" s="218"/>
      <c r="JNY2170" s="218"/>
      <c r="JNZ2170" s="218"/>
      <c r="JOA2170" s="218"/>
      <c r="JOB2170" s="218"/>
      <c r="JOC2170" s="218"/>
      <c r="JOD2170" s="218"/>
      <c r="JOE2170" s="218"/>
      <c r="JOF2170" s="218"/>
      <c r="JOG2170" s="218"/>
      <c r="JOH2170" s="218"/>
      <c r="JOI2170" s="218"/>
      <c r="JOJ2170" s="218"/>
      <c r="JOK2170" s="218"/>
      <c r="JOL2170" s="218"/>
      <c r="JOM2170" s="218"/>
      <c r="JON2170" s="218"/>
      <c r="JOO2170" s="218"/>
      <c r="JOP2170" s="218"/>
      <c r="JOQ2170" s="218"/>
      <c r="JOR2170" s="218"/>
      <c r="JOS2170" s="218"/>
      <c r="JOT2170" s="218"/>
      <c r="JOU2170" s="218"/>
      <c r="JOV2170" s="218"/>
      <c r="JOW2170" s="218"/>
      <c r="JOX2170" s="218"/>
      <c r="JOY2170" s="218"/>
      <c r="JOZ2170" s="218"/>
      <c r="JPA2170" s="218"/>
      <c r="JPB2170" s="218"/>
      <c r="JPC2170" s="218"/>
      <c r="JPD2170" s="218"/>
      <c r="JPE2170" s="218"/>
      <c r="JPF2170" s="218"/>
      <c r="JPG2170" s="218"/>
      <c r="JPH2170" s="218"/>
      <c r="JPI2170" s="218"/>
      <c r="JPJ2170" s="218"/>
      <c r="JPK2170" s="218"/>
      <c r="JPL2170" s="218"/>
      <c r="JPM2170" s="218"/>
      <c r="JPN2170" s="218"/>
      <c r="JPO2170" s="218"/>
      <c r="JPP2170" s="218"/>
      <c r="JPQ2170" s="218"/>
      <c r="JPR2170" s="218"/>
      <c r="JPS2170" s="218"/>
      <c r="JPT2170" s="218"/>
      <c r="JPU2170" s="218"/>
      <c r="JPV2170" s="218"/>
      <c r="JPW2170" s="218"/>
      <c r="JPX2170" s="218"/>
      <c r="JPY2170" s="218"/>
      <c r="JPZ2170" s="218"/>
      <c r="JQA2170" s="218"/>
      <c r="JQB2170" s="218"/>
      <c r="JQC2170" s="218"/>
      <c r="JQD2170" s="218"/>
      <c r="JQE2170" s="218"/>
      <c r="JQF2170" s="218"/>
      <c r="JQG2170" s="218"/>
      <c r="JQH2170" s="218"/>
      <c r="JQI2170" s="218"/>
      <c r="JQJ2170" s="218"/>
      <c r="JQK2170" s="218"/>
      <c r="JQL2170" s="218"/>
      <c r="JQM2170" s="218"/>
      <c r="JQN2170" s="218"/>
      <c r="JQO2170" s="218"/>
      <c r="JQP2170" s="218"/>
      <c r="JQQ2170" s="218"/>
      <c r="JQR2170" s="218"/>
      <c r="JQS2170" s="218"/>
      <c r="JQT2170" s="218"/>
      <c r="JQU2170" s="218"/>
      <c r="JQV2170" s="218"/>
      <c r="JQW2170" s="218"/>
      <c r="JQX2170" s="218"/>
      <c r="JQY2170" s="218"/>
      <c r="JQZ2170" s="218"/>
      <c r="JRA2170" s="218"/>
      <c r="JRB2170" s="218"/>
      <c r="JRC2170" s="218"/>
      <c r="JRD2170" s="218"/>
      <c r="JRE2170" s="218"/>
      <c r="JRF2170" s="218"/>
      <c r="JRG2170" s="218"/>
      <c r="JRH2170" s="218"/>
      <c r="JRI2170" s="218"/>
      <c r="JRJ2170" s="218"/>
      <c r="JRK2170" s="218"/>
      <c r="JRL2170" s="218"/>
      <c r="JRM2170" s="218"/>
      <c r="JRN2170" s="218"/>
      <c r="JRO2170" s="218"/>
      <c r="JRP2170" s="218"/>
      <c r="JRQ2170" s="218"/>
      <c r="JRR2170" s="218"/>
      <c r="JRS2170" s="218"/>
      <c r="JRT2170" s="218"/>
      <c r="JRU2170" s="218"/>
      <c r="JRV2170" s="218"/>
      <c r="JRW2170" s="218"/>
      <c r="JRX2170" s="218"/>
      <c r="JRY2170" s="218"/>
      <c r="JRZ2170" s="218"/>
      <c r="JSA2170" s="218"/>
      <c r="JSB2170" s="218"/>
      <c r="JSC2170" s="218"/>
      <c r="JSD2170" s="218"/>
      <c r="JSE2170" s="218"/>
      <c r="JSF2170" s="218"/>
      <c r="JSG2170" s="218"/>
      <c r="JSH2170" s="218"/>
      <c r="JSI2170" s="218"/>
      <c r="JSJ2170" s="218"/>
      <c r="JSK2170" s="218"/>
      <c r="JSL2170" s="218"/>
      <c r="JSM2170" s="218"/>
      <c r="JSN2170" s="218"/>
      <c r="JSO2170" s="218"/>
      <c r="JSP2170" s="218"/>
      <c r="JSQ2170" s="218"/>
      <c r="JSR2170" s="218"/>
      <c r="JSS2170" s="218"/>
      <c r="JST2170" s="218"/>
      <c r="JSU2170" s="218"/>
      <c r="JSV2170" s="218"/>
      <c r="JSW2170" s="218"/>
      <c r="JSX2170" s="218"/>
      <c r="JSY2170" s="218"/>
      <c r="JSZ2170" s="218"/>
      <c r="JTA2170" s="218"/>
      <c r="JTB2170" s="218"/>
      <c r="JTC2170" s="218"/>
      <c r="JTD2170" s="218"/>
      <c r="JTE2170" s="218"/>
      <c r="JTF2170" s="218"/>
      <c r="JTG2170" s="218"/>
      <c r="JTH2170" s="218"/>
      <c r="JTI2170" s="218"/>
      <c r="JTJ2170" s="218"/>
      <c r="JTK2170" s="218"/>
      <c r="JTL2170" s="218"/>
      <c r="JTM2170" s="218"/>
      <c r="JTN2170" s="218"/>
      <c r="JTO2170" s="218"/>
      <c r="JTP2170" s="218"/>
      <c r="JTQ2170" s="218"/>
      <c r="JTR2170" s="218"/>
      <c r="JTS2170" s="218"/>
      <c r="JTT2170" s="218"/>
      <c r="JTU2170" s="218"/>
      <c r="JTV2170" s="218"/>
      <c r="JTW2170" s="218"/>
      <c r="JTX2170" s="218"/>
      <c r="JTY2170" s="218"/>
      <c r="JTZ2170" s="218"/>
      <c r="JUA2170" s="218"/>
      <c r="JUB2170" s="218"/>
      <c r="JUC2170" s="218"/>
      <c r="JUD2170" s="218"/>
      <c r="JUE2170" s="218"/>
      <c r="JUF2170" s="218"/>
      <c r="JUG2170" s="218"/>
      <c r="JUH2170" s="218"/>
      <c r="JUI2170" s="218"/>
      <c r="JUJ2170" s="218"/>
      <c r="JUK2170" s="218"/>
      <c r="JUL2170" s="218"/>
      <c r="JUM2170" s="218"/>
      <c r="JUN2170" s="218"/>
      <c r="JUO2170" s="218"/>
      <c r="JUP2170" s="218"/>
      <c r="JUQ2170" s="218"/>
      <c r="JUR2170" s="218"/>
      <c r="JUS2170" s="218"/>
      <c r="JUT2170" s="218"/>
      <c r="JUU2170" s="218"/>
      <c r="JUV2170" s="218"/>
      <c r="JUW2170" s="218"/>
      <c r="JUX2170" s="218"/>
      <c r="JUY2170" s="218"/>
      <c r="JUZ2170" s="218"/>
      <c r="JVA2170" s="218"/>
      <c r="JVB2170" s="218"/>
      <c r="JVC2170" s="218"/>
      <c r="JVD2170" s="218"/>
      <c r="JVE2170" s="218"/>
      <c r="JVF2170" s="218"/>
      <c r="JVG2170" s="218"/>
      <c r="JVH2170" s="218"/>
      <c r="JVI2170" s="218"/>
      <c r="JVJ2170" s="218"/>
      <c r="JVK2170" s="218"/>
      <c r="JVL2170" s="218"/>
      <c r="JVM2170" s="218"/>
      <c r="JVN2170" s="218"/>
      <c r="JVO2170" s="218"/>
      <c r="JVP2170" s="218"/>
      <c r="JVQ2170" s="218"/>
      <c r="JVR2170" s="218"/>
      <c r="JVS2170" s="218"/>
      <c r="JVT2170" s="218"/>
      <c r="JVU2170" s="218"/>
      <c r="JVV2170" s="218"/>
      <c r="JVW2170" s="218"/>
      <c r="JVX2170" s="218"/>
      <c r="JVY2170" s="218"/>
      <c r="JVZ2170" s="218"/>
      <c r="JWA2170" s="218"/>
      <c r="JWB2170" s="218"/>
      <c r="JWC2170" s="218"/>
      <c r="JWD2170" s="218"/>
      <c r="JWE2170" s="218"/>
      <c r="JWF2170" s="218"/>
      <c r="JWG2170" s="218"/>
      <c r="JWH2170" s="218"/>
      <c r="JWI2170" s="218"/>
      <c r="JWJ2170" s="218"/>
      <c r="JWK2170" s="218"/>
      <c r="JWL2170" s="218"/>
      <c r="JWM2170" s="218"/>
      <c r="JWN2170" s="218"/>
      <c r="JWO2170" s="218"/>
      <c r="JWP2170" s="218"/>
      <c r="JWQ2170" s="218"/>
      <c r="JWR2170" s="218"/>
      <c r="JWS2170" s="218"/>
      <c r="JWT2170" s="218"/>
      <c r="JWU2170" s="218"/>
      <c r="JWV2170" s="218"/>
      <c r="JWW2170" s="218"/>
      <c r="JWX2170" s="218"/>
      <c r="JWY2170" s="218"/>
      <c r="JWZ2170" s="218"/>
      <c r="JXA2170" s="218"/>
      <c r="JXB2170" s="218"/>
      <c r="JXC2170" s="218"/>
      <c r="JXD2170" s="218"/>
      <c r="JXE2170" s="218"/>
      <c r="JXF2170" s="218"/>
      <c r="JXG2170" s="218"/>
      <c r="JXH2170" s="218"/>
      <c r="JXI2170" s="218"/>
      <c r="JXJ2170" s="218"/>
      <c r="JXK2170" s="218"/>
      <c r="JXL2170" s="218"/>
      <c r="JXM2170" s="218"/>
      <c r="JXN2170" s="218"/>
      <c r="JXO2170" s="218"/>
      <c r="JXP2170" s="218"/>
      <c r="JXQ2170" s="218"/>
      <c r="JXR2170" s="218"/>
      <c r="JXS2170" s="218"/>
      <c r="JXT2170" s="218"/>
      <c r="JXU2170" s="218"/>
      <c r="JXV2170" s="218"/>
      <c r="JXW2170" s="218"/>
      <c r="JXX2170" s="218"/>
      <c r="JXY2170" s="218"/>
      <c r="JXZ2170" s="218"/>
      <c r="JYA2170" s="218"/>
      <c r="JYB2170" s="218"/>
      <c r="JYC2170" s="218"/>
      <c r="JYD2170" s="218"/>
      <c r="JYE2170" s="218"/>
      <c r="JYF2170" s="218"/>
      <c r="JYG2170" s="218"/>
      <c r="JYH2170" s="218"/>
      <c r="JYI2170" s="218"/>
      <c r="JYJ2170" s="218"/>
      <c r="JYK2170" s="218"/>
      <c r="JYL2170" s="218"/>
      <c r="JYM2170" s="218"/>
      <c r="JYN2170" s="218"/>
      <c r="JYO2170" s="218"/>
      <c r="JYP2170" s="218"/>
      <c r="JYQ2170" s="218"/>
      <c r="JYR2170" s="218"/>
      <c r="JYS2170" s="218"/>
      <c r="JYT2170" s="218"/>
      <c r="JYU2170" s="218"/>
      <c r="JYV2170" s="218"/>
      <c r="JYW2170" s="218"/>
      <c r="JYX2170" s="218"/>
      <c r="JYY2170" s="218"/>
      <c r="JYZ2170" s="218"/>
      <c r="JZA2170" s="218"/>
      <c r="JZB2170" s="218"/>
      <c r="JZC2170" s="218"/>
      <c r="JZD2170" s="218"/>
      <c r="JZE2170" s="218"/>
      <c r="JZF2170" s="218"/>
      <c r="JZG2170" s="218"/>
      <c r="JZH2170" s="218"/>
      <c r="JZI2170" s="218"/>
      <c r="JZJ2170" s="218"/>
      <c r="JZK2170" s="218"/>
      <c r="JZL2170" s="218"/>
      <c r="JZM2170" s="218"/>
      <c r="JZN2170" s="218"/>
      <c r="JZO2170" s="218"/>
      <c r="JZP2170" s="218"/>
      <c r="JZQ2170" s="218"/>
      <c r="JZR2170" s="218"/>
      <c r="JZS2170" s="218"/>
      <c r="JZT2170" s="218"/>
      <c r="JZU2170" s="218"/>
      <c r="JZV2170" s="218"/>
      <c r="JZW2170" s="218"/>
      <c r="JZX2170" s="218"/>
      <c r="JZY2170" s="218"/>
      <c r="JZZ2170" s="218"/>
      <c r="KAA2170" s="218"/>
      <c r="KAB2170" s="218"/>
      <c r="KAC2170" s="218"/>
      <c r="KAD2170" s="218"/>
      <c r="KAE2170" s="218"/>
      <c r="KAF2170" s="218"/>
      <c r="KAG2170" s="218"/>
      <c r="KAH2170" s="218"/>
      <c r="KAI2170" s="218"/>
      <c r="KAJ2170" s="218"/>
      <c r="KAK2170" s="218"/>
      <c r="KAL2170" s="218"/>
      <c r="KAM2170" s="218"/>
      <c r="KAN2170" s="218"/>
      <c r="KAO2170" s="218"/>
      <c r="KAP2170" s="218"/>
      <c r="KAQ2170" s="218"/>
      <c r="KAR2170" s="218"/>
      <c r="KAS2170" s="218"/>
      <c r="KAT2170" s="218"/>
      <c r="KAU2170" s="218"/>
      <c r="KAV2170" s="218"/>
      <c r="KAW2170" s="218"/>
      <c r="KAX2170" s="218"/>
      <c r="KAY2170" s="218"/>
      <c r="KAZ2170" s="218"/>
      <c r="KBA2170" s="218"/>
      <c r="KBB2170" s="218"/>
      <c r="KBC2170" s="218"/>
      <c r="KBD2170" s="218"/>
      <c r="KBE2170" s="218"/>
      <c r="KBF2170" s="218"/>
      <c r="KBG2170" s="218"/>
      <c r="KBH2170" s="218"/>
      <c r="KBI2170" s="218"/>
      <c r="KBJ2170" s="218"/>
      <c r="KBK2170" s="218"/>
      <c r="KBL2170" s="218"/>
      <c r="KBM2170" s="218"/>
      <c r="KBN2170" s="218"/>
      <c r="KBO2170" s="218"/>
      <c r="KBP2170" s="218"/>
      <c r="KBQ2170" s="218"/>
      <c r="KBR2170" s="218"/>
      <c r="KBS2170" s="218"/>
      <c r="KBT2170" s="218"/>
      <c r="KBU2170" s="218"/>
      <c r="KBV2170" s="218"/>
      <c r="KBW2170" s="218"/>
      <c r="KBX2170" s="218"/>
      <c r="KBY2170" s="218"/>
      <c r="KBZ2170" s="218"/>
      <c r="KCA2170" s="218"/>
      <c r="KCB2170" s="218"/>
      <c r="KCC2170" s="218"/>
      <c r="KCD2170" s="218"/>
      <c r="KCE2170" s="218"/>
      <c r="KCF2170" s="218"/>
      <c r="KCG2170" s="218"/>
      <c r="KCH2170" s="218"/>
      <c r="KCI2170" s="218"/>
      <c r="KCJ2170" s="218"/>
      <c r="KCK2170" s="218"/>
      <c r="KCL2170" s="218"/>
      <c r="KCM2170" s="218"/>
      <c r="KCN2170" s="218"/>
      <c r="KCO2170" s="218"/>
      <c r="KCP2170" s="218"/>
      <c r="KCQ2170" s="218"/>
      <c r="KCR2170" s="218"/>
      <c r="KCS2170" s="218"/>
      <c r="KCT2170" s="218"/>
      <c r="KCU2170" s="218"/>
      <c r="KCV2170" s="218"/>
      <c r="KCW2170" s="218"/>
      <c r="KCX2170" s="218"/>
      <c r="KCY2170" s="218"/>
      <c r="KCZ2170" s="218"/>
      <c r="KDA2170" s="218"/>
      <c r="KDB2170" s="218"/>
      <c r="KDC2170" s="218"/>
      <c r="KDD2170" s="218"/>
      <c r="KDE2170" s="218"/>
      <c r="KDF2170" s="218"/>
      <c r="KDG2170" s="218"/>
      <c r="KDH2170" s="218"/>
      <c r="KDI2170" s="218"/>
      <c r="KDJ2170" s="218"/>
      <c r="KDK2170" s="218"/>
      <c r="KDL2170" s="218"/>
      <c r="KDM2170" s="218"/>
      <c r="KDN2170" s="218"/>
      <c r="KDO2170" s="218"/>
      <c r="KDP2170" s="218"/>
      <c r="KDQ2170" s="218"/>
      <c r="KDR2170" s="218"/>
      <c r="KDS2170" s="218"/>
      <c r="KDT2170" s="218"/>
      <c r="KDU2170" s="218"/>
      <c r="KDV2170" s="218"/>
      <c r="KDW2170" s="218"/>
      <c r="KDX2170" s="218"/>
      <c r="KDY2170" s="218"/>
      <c r="KDZ2170" s="218"/>
      <c r="KEA2170" s="218"/>
      <c r="KEB2170" s="218"/>
      <c r="KEC2170" s="218"/>
      <c r="KED2170" s="218"/>
      <c r="KEE2170" s="218"/>
      <c r="KEF2170" s="218"/>
      <c r="KEG2170" s="218"/>
      <c r="KEH2170" s="218"/>
      <c r="KEI2170" s="218"/>
      <c r="KEJ2170" s="218"/>
      <c r="KEK2170" s="218"/>
      <c r="KEL2170" s="218"/>
      <c r="KEM2170" s="218"/>
      <c r="KEN2170" s="218"/>
      <c r="KEO2170" s="218"/>
      <c r="KEP2170" s="218"/>
      <c r="KEQ2170" s="218"/>
      <c r="KER2170" s="218"/>
      <c r="KES2170" s="218"/>
      <c r="KET2170" s="218"/>
      <c r="KEU2170" s="218"/>
      <c r="KEV2170" s="218"/>
      <c r="KEW2170" s="218"/>
      <c r="KEX2170" s="218"/>
      <c r="KEY2170" s="218"/>
      <c r="KEZ2170" s="218"/>
      <c r="KFA2170" s="218"/>
      <c r="KFB2170" s="218"/>
      <c r="KFC2170" s="218"/>
      <c r="KFD2170" s="218"/>
      <c r="KFE2170" s="218"/>
      <c r="KFF2170" s="218"/>
      <c r="KFG2170" s="218"/>
      <c r="KFH2170" s="218"/>
      <c r="KFI2170" s="218"/>
      <c r="KFJ2170" s="218"/>
      <c r="KFK2170" s="218"/>
      <c r="KFL2170" s="218"/>
      <c r="KFM2170" s="218"/>
      <c r="KFN2170" s="218"/>
      <c r="KFO2170" s="218"/>
      <c r="KFP2170" s="218"/>
      <c r="KFQ2170" s="218"/>
      <c r="KFR2170" s="218"/>
      <c r="KFS2170" s="218"/>
      <c r="KFT2170" s="218"/>
      <c r="KFU2170" s="218"/>
      <c r="KFV2170" s="218"/>
      <c r="KFW2170" s="218"/>
      <c r="KFX2170" s="218"/>
      <c r="KFY2170" s="218"/>
      <c r="KFZ2170" s="218"/>
      <c r="KGA2170" s="218"/>
      <c r="KGB2170" s="218"/>
      <c r="KGC2170" s="218"/>
      <c r="KGD2170" s="218"/>
      <c r="KGE2170" s="218"/>
      <c r="KGF2170" s="218"/>
      <c r="KGG2170" s="218"/>
      <c r="KGH2170" s="218"/>
      <c r="KGI2170" s="218"/>
      <c r="KGJ2170" s="218"/>
      <c r="KGK2170" s="218"/>
      <c r="KGL2170" s="218"/>
      <c r="KGM2170" s="218"/>
      <c r="KGN2170" s="218"/>
      <c r="KGO2170" s="218"/>
      <c r="KGP2170" s="218"/>
      <c r="KGQ2170" s="218"/>
      <c r="KGR2170" s="218"/>
      <c r="KGS2170" s="218"/>
      <c r="KGT2170" s="218"/>
      <c r="KGU2170" s="218"/>
      <c r="KGV2170" s="218"/>
      <c r="KGW2170" s="218"/>
      <c r="KGX2170" s="218"/>
      <c r="KGY2170" s="218"/>
      <c r="KGZ2170" s="218"/>
      <c r="KHA2170" s="218"/>
      <c r="KHB2170" s="218"/>
      <c r="KHC2170" s="218"/>
      <c r="KHD2170" s="218"/>
      <c r="KHE2170" s="218"/>
      <c r="KHF2170" s="218"/>
      <c r="KHG2170" s="218"/>
      <c r="KHH2170" s="218"/>
      <c r="KHI2170" s="218"/>
      <c r="KHJ2170" s="218"/>
      <c r="KHK2170" s="218"/>
      <c r="KHL2170" s="218"/>
      <c r="KHM2170" s="218"/>
      <c r="KHN2170" s="218"/>
      <c r="KHO2170" s="218"/>
      <c r="KHP2170" s="218"/>
      <c r="KHQ2170" s="218"/>
      <c r="KHR2170" s="218"/>
      <c r="KHS2170" s="218"/>
      <c r="KHT2170" s="218"/>
      <c r="KHU2170" s="218"/>
      <c r="KHV2170" s="218"/>
      <c r="KHW2170" s="218"/>
      <c r="KHX2170" s="218"/>
      <c r="KHY2170" s="218"/>
      <c r="KHZ2170" s="218"/>
      <c r="KIA2170" s="218"/>
      <c r="KIB2170" s="218"/>
      <c r="KIC2170" s="218"/>
      <c r="KID2170" s="218"/>
      <c r="KIE2170" s="218"/>
      <c r="KIF2170" s="218"/>
      <c r="KIG2170" s="218"/>
      <c r="KIH2170" s="218"/>
      <c r="KII2170" s="218"/>
      <c r="KIJ2170" s="218"/>
      <c r="KIK2170" s="218"/>
      <c r="KIL2170" s="218"/>
      <c r="KIM2170" s="218"/>
      <c r="KIN2170" s="218"/>
      <c r="KIO2170" s="218"/>
      <c r="KIP2170" s="218"/>
      <c r="KIQ2170" s="218"/>
      <c r="KIR2170" s="218"/>
      <c r="KIS2170" s="218"/>
      <c r="KIT2170" s="218"/>
      <c r="KIU2170" s="218"/>
      <c r="KIV2170" s="218"/>
      <c r="KIW2170" s="218"/>
      <c r="KIX2170" s="218"/>
      <c r="KIY2170" s="218"/>
      <c r="KIZ2170" s="218"/>
      <c r="KJA2170" s="218"/>
      <c r="KJB2170" s="218"/>
      <c r="KJC2170" s="218"/>
      <c r="KJD2170" s="218"/>
      <c r="KJE2170" s="218"/>
      <c r="KJF2170" s="218"/>
      <c r="KJG2170" s="218"/>
      <c r="KJH2170" s="218"/>
      <c r="KJI2170" s="218"/>
      <c r="KJJ2170" s="218"/>
      <c r="KJK2170" s="218"/>
      <c r="KJL2170" s="218"/>
      <c r="KJM2170" s="218"/>
      <c r="KJN2170" s="218"/>
      <c r="KJO2170" s="218"/>
      <c r="KJP2170" s="218"/>
      <c r="KJQ2170" s="218"/>
      <c r="KJR2170" s="218"/>
      <c r="KJS2170" s="218"/>
      <c r="KJT2170" s="218"/>
      <c r="KJU2170" s="218"/>
      <c r="KJV2170" s="218"/>
      <c r="KJW2170" s="218"/>
      <c r="KJX2170" s="218"/>
      <c r="KJY2170" s="218"/>
      <c r="KJZ2170" s="218"/>
      <c r="KKA2170" s="218"/>
      <c r="KKB2170" s="218"/>
      <c r="KKC2170" s="218"/>
      <c r="KKD2170" s="218"/>
      <c r="KKE2170" s="218"/>
      <c r="KKF2170" s="218"/>
      <c r="KKG2170" s="218"/>
      <c r="KKH2170" s="218"/>
      <c r="KKI2170" s="218"/>
      <c r="KKJ2170" s="218"/>
      <c r="KKK2170" s="218"/>
      <c r="KKL2170" s="218"/>
      <c r="KKM2170" s="218"/>
      <c r="KKN2170" s="218"/>
      <c r="KKO2170" s="218"/>
      <c r="KKP2170" s="218"/>
      <c r="KKQ2170" s="218"/>
      <c r="KKR2170" s="218"/>
      <c r="KKS2170" s="218"/>
      <c r="KKT2170" s="218"/>
      <c r="KKU2170" s="218"/>
      <c r="KKV2170" s="218"/>
      <c r="KKW2170" s="218"/>
      <c r="KKX2170" s="218"/>
      <c r="KKY2170" s="218"/>
      <c r="KKZ2170" s="218"/>
      <c r="KLA2170" s="218"/>
      <c r="KLB2170" s="218"/>
      <c r="KLC2170" s="218"/>
      <c r="KLD2170" s="218"/>
      <c r="KLE2170" s="218"/>
      <c r="KLF2170" s="218"/>
      <c r="KLG2170" s="218"/>
      <c r="KLH2170" s="218"/>
      <c r="KLI2170" s="218"/>
      <c r="KLJ2170" s="218"/>
      <c r="KLK2170" s="218"/>
      <c r="KLL2170" s="218"/>
      <c r="KLM2170" s="218"/>
      <c r="KLN2170" s="218"/>
      <c r="KLO2170" s="218"/>
      <c r="KLP2170" s="218"/>
      <c r="KLQ2170" s="218"/>
      <c r="KLR2170" s="218"/>
      <c r="KLS2170" s="218"/>
      <c r="KLT2170" s="218"/>
      <c r="KLU2170" s="218"/>
      <c r="KLV2170" s="218"/>
      <c r="KLW2170" s="218"/>
      <c r="KLX2170" s="218"/>
      <c r="KLY2170" s="218"/>
      <c r="KLZ2170" s="218"/>
      <c r="KMA2170" s="218"/>
      <c r="KMB2170" s="218"/>
      <c r="KMC2170" s="218"/>
      <c r="KMD2170" s="218"/>
      <c r="KME2170" s="218"/>
      <c r="KMF2170" s="218"/>
      <c r="KMG2170" s="218"/>
      <c r="KMH2170" s="218"/>
      <c r="KMI2170" s="218"/>
      <c r="KMJ2170" s="218"/>
      <c r="KMK2170" s="218"/>
      <c r="KML2170" s="218"/>
      <c r="KMM2170" s="218"/>
      <c r="KMN2170" s="218"/>
      <c r="KMO2170" s="218"/>
      <c r="KMP2170" s="218"/>
      <c r="KMQ2170" s="218"/>
      <c r="KMR2170" s="218"/>
      <c r="KMS2170" s="218"/>
      <c r="KMT2170" s="218"/>
      <c r="KMU2170" s="218"/>
      <c r="KMV2170" s="218"/>
      <c r="KMW2170" s="218"/>
      <c r="KMX2170" s="218"/>
      <c r="KMY2170" s="218"/>
      <c r="KMZ2170" s="218"/>
      <c r="KNA2170" s="218"/>
      <c r="KNB2170" s="218"/>
      <c r="KNC2170" s="218"/>
      <c r="KND2170" s="218"/>
      <c r="KNE2170" s="218"/>
      <c r="KNF2170" s="218"/>
      <c r="KNG2170" s="218"/>
      <c r="KNH2170" s="218"/>
      <c r="KNI2170" s="218"/>
      <c r="KNJ2170" s="218"/>
      <c r="KNK2170" s="218"/>
      <c r="KNL2170" s="218"/>
      <c r="KNM2170" s="218"/>
      <c r="KNN2170" s="218"/>
      <c r="KNO2170" s="218"/>
      <c r="KNP2170" s="218"/>
      <c r="KNQ2170" s="218"/>
      <c r="KNR2170" s="218"/>
      <c r="KNS2170" s="218"/>
      <c r="KNT2170" s="218"/>
      <c r="KNU2170" s="218"/>
      <c r="KNV2170" s="218"/>
      <c r="KNW2170" s="218"/>
      <c r="KNX2170" s="218"/>
      <c r="KNY2170" s="218"/>
      <c r="KNZ2170" s="218"/>
      <c r="KOA2170" s="218"/>
      <c r="KOB2170" s="218"/>
      <c r="KOC2170" s="218"/>
      <c r="KOD2170" s="218"/>
      <c r="KOE2170" s="218"/>
      <c r="KOF2170" s="218"/>
      <c r="KOG2170" s="218"/>
      <c r="KOH2170" s="218"/>
      <c r="KOI2170" s="218"/>
      <c r="KOJ2170" s="218"/>
      <c r="KOK2170" s="218"/>
      <c r="KOL2170" s="218"/>
      <c r="KOM2170" s="218"/>
      <c r="KON2170" s="218"/>
      <c r="KOO2170" s="218"/>
      <c r="KOP2170" s="218"/>
      <c r="KOQ2170" s="218"/>
      <c r="KOR2170" s="218"/>
      <c r="KOS2170" s="218"/>
      <c r="KOT2170" s="218"/>
      <c r="KOU2170" s="218"/>
      <c r="KOV2170" s="218"/>
      <c r="KOW2170" s="218"/>
      <c r="KOX2170" s="218"/>
      <c r="KOY2170" s="218"/>
      <c r="KOZ2170" s="218"/>
      <c r="KPA2170" s="218"/>
      <c r="KPB2170" s="218"/>
      <c r="KPC2170" s="218"/>
      <c r="KPD2170" s="218"/>
      <c r="KPE2170" s="218"/>
      <c r="KPF2170" s="218"/>
      <c r="KPG2170" s="218"/>
      <c r="KPH2170" s="218"/>
      <c r="KPI2170" s="218"/>
      <c r="KPJ2170" s="218"/>
      <c r="KPK2170" s="218"/>
      <c r="KPL2170" s="218"/>
      <c r="KPM2170" s="218"/>
      <c r="KPN2170" s="218"/>
      <c r="KPO2170" s="218"/>
      <c r="KPP2170" s="218"/>
      <c r="KPQ2170" s="218"/>
      <c r="KPR2170" s="218"/>
      <c r="KPS2170" s="218"/>
      <c r="KPT2170" s="218"/>
      <c r="KPU2170" s="218"/>
      <c r="KPV2170" s="218"/>
      <c r="KPW2170" s="218"/>
      <c r="KPX2170" s="218"/>
      <c r="KPY2170" s="218"/>
      <c r="KPZ2170" s="218"/>
      <c r="KQA2170" s="218"/>
      <c r="KQB2170" s="218"/>
      <c r="KQC2170" s="218"/>
      <c r="KQD2170" s="218"/>
      <c r="KQE2170" s="218"/>
      <c r="KQF2170" s="218"/>
      <c r="KQG2170" s="218"/>
      <c r="KQH2170" s="218"/>
      <c r="KQI2170" s="218"/>
      <c r="KQJ2170" s="218"/>
      <c r="KQK2170" s="218"/>
      <c r="KQL2170" s="218"/>
      <c r="KQM2170" s="218"/>
      <c r="KQN2170" s="218"/>
      <c r="KQO2170" s="218"/>
      <c r="KQP2170" s="218"/>
      <c r="KQQ2170" s="218"/>
      <c r="KQR2170" s="218"/>
      <c r="KQS2170" s="218"/>
      <c r="KQT2170" s="218"/>
      <c r="KQU2170" s="218"/>
      <c r="KQV2170" s="218"/>
      <c r="KQW2170" s="218"/>
      <c r="KQX2170" s="218"/>
      <c r="KQY2170" s="218"/>
      <c r="KQZ2170" s="218"/>
      <c r="KRA2170" s="218"/>
      <c r="KRB2170" s="218"/>
      <c r="KRC2170" s="218"/>
      <c r="KRD2170" s="218"/>
      <c r="KRE2170" s="218"/>
      <c r="KRF2170" s="218"/>
      <c r="KRG2170" s="218"/>
      <c r="KRH2170" s="218"/>
      <c r="KRI2170" s="218"/>
      <c r="KRJ2170" s="218"/>
      <c r="KRK2170" s="218"/>
      <c r="KRL2170" s="218"/>
      <c r="KRM2170" s="218"/>
      <c r="KRN2170" s="218"/>
      <c r="KRO2170" s="218"/>
      <c r="KRP2170" s="218"/>
      <c r="KRQ2170" s="218"/>
      <c r="KRR2170" s="218"/>
      <c r="KRS2170" s="218"/>
      <c r="KRT2170" s="218"/>
      <c r="KRU2170" s="218"/>
      <c r="KRV2170" s="218"/>
      <c r="KRW2170" s="218"/>
      <c r="KRX2170" s="218"/>
      <c r="KRY2170" s="218"/>
      <c r="KRZ2170" s="218"/>
      <c r="KSA2170" s="218"/>
      <c r="KSB2170" s="218"/>
      <c r="KSC2170" s="218"/>
      <c r="KSD2170" s="218"/>
      <c r="KSE2170" s="218"/>
      <c r="KSF2170" s="218"/>
      <c r="KSG2170" s="218"/>
      <c r="KSH2170" s="218"/>
      <c r="KSI2170" s="218"/>
      <c r="KSJ2170" s="218"/>
      <c r="KSK2170" s="218"/>
      <c r="KSL2170" s="218"/>
      <c r="KSM2170" s="218"/>
      <c r="KSN2170" s="218"/>
      <c r="KSO2170" s="218"/>
      <c r="KSP2170" s="218"/>
      <c r="KSQ2170" s="218"/>
      <c r="KSR2170" s="218"/>
      <c r="KSS2170" s="218"/>
      <c r="KST2170" s="218"/>
      <c r="KSU2170" s="218"/>
      <c r="KSV2170" s="218"/>
      <c r="KSW2170" s="218"/>
      <c r="KSX2170" s="218"/>
      <c r="KSY2170" s="218"/>
      <c r="KSZ2170" s="218"/>
      <c r="KTA2170" s="218"/>
      <c r="KTB2170" s="218"/>
      <c r="KTC2170" s="218"/>
      <c r="KTD2170" s="218"/>
      <c r="KTE2170" s="218"/>
      <c r="KTF2170" s="218"/>
      <c r="KTG2170" s="218"/>
      <c r="KTH2170" s="218"/>
      <c r="KTI2170" s="218"/>
      <c r="KTJ2170" s="218"/>
      <c r="KTK2170" s="218"/>
      <c r="KTL2170" s="218"/>
      <c r="KTM2170" s="218"/>
      <c r="KTN2170" s="218"/>
      <c r="KTO2170" s="218"/>
      <c r="KTP2170" s="218"/>
      <c r="KTQ2170" s="218"/>
      <c r="KTR2170" s="218"/>
      <c r="KTS2170" s="218"/>
      <c r="KTT2170" s="218"/>
      <c r="KTU2170" s="218"/>
      <c r="KTV2170" s="218"/>
      <c r="KTW2170" s="218"/>
      <c r="KTX2170" s="218"/>
      <c r="KTY2170" s="218"/>
      <c r="KTZ2170" s="218"/>
      <c r="KUA2170" s="218"/>
      <c r="KUB2170" s="218"/>
      <c r="KUC2170" s="218"/>
      <c r="KUD2170" s="218"/>
      <c r="KUE2170" s="218"/>
      <c r="KUF2170" s="218"/>
      <c r="KUG2170" s="218"/>
      <c r="KUH2170" s="218"/>
      <c r="KUI2170" s="218"/>
      <c r="KUJ2170" s="218"/>
      <c r="KUK2170" s="218"/>
      <c r="KUL2170" s="218"/>
      <c r="KUM2170" s="218"/>
      <c r="KUN2170" s="218"/>
      <c r="KUO2170" s="218"/>
      <c r="KUP2170" s="218"/>
      <c r="KUQ2170" s="218"/>
      <c r="KUR2170" s="218"/>
      <c r="KUS2170" s="218"/>
      <c r="KUT2170" s="218"/>
      <c r="KUU2170" s="218"/>
      <c r="KUV2170" s="218"/>
      <c r="KUW2170" s="218"/>
      <c r="KUX2170" s="218"/>
      <c r="KUY2170" s="218"/>
      <c r="KUZ2170" s="218"/>
      <c r="KVA2170" s="218"/>
      <c r="KVB2170" s="218"/>
      <c r="KVC2170" s="218"/>
      <c r="KVD2170" s="218"/>
      <c r="KVE2170" s="218"/>
      <c r="KVF2170" s="218"/>
      <c r="KVG2170" s="218"/>
      <c r="KVH2170" s="218"/>
      <c r="KVI2170" s="218"/>
      <c r="KVJ2170" s="218"/>
      <c r="KVK2170" s="218"/>
      <c r="KVL2170" s="218"/>
      <c r="KVM2170" s="218"/>
      <c r="KVN2170" s="218"/>
      <c r="KVO2170" s="218"/>
      <c r="KVP2170" s="218"/>
      <c r="KVQ2170" s="218"/>
      <c r="KVR2170" s="218"/>
      <c r="KVS2170" s="218"/>
      <c r="KVT2170" s="218"/>
      <c r="KVU2170" s="218"/>
      <c r="KVV2170" s="218"/>
      <c r="KVW2170" s="218"/>
      <c r="KVX2170" s="218"/>
      <c r="KVY2170" s="218"/>
      <c r="KVZ2170" s="218"/>
      <c r="KWA2170" s="218"/>
      <c r="KWB2170" s="218"/>
      <c r="KWC2170" s="218"/>
      <c r="KWD2170" s="218"/>
      <c r="KWE2170" s="218"/>
      <c r="KWF2170" s="218"/>
      <c r="KWG2170" s="218"/>
      <c r="KWH2170" s="218"/>
      <c r="KWI2170" s="218"/>
      <c r="KWJ2170" s="218"/>
      <c r="KWK2170" s="218"/>
      <c r="KWL2170" s="218"/>
      <c r="KWM2170" s="218"/>
      <c r="KWN2170" s="218"/>
      <c r="KWO2170" s="218"/>
      <c r="KWP2170" s="218"/>
      <c r="KWQ2170" s="218"/>
      <c r="KWR2170" s="218"/>
      <c r="KWS2170" s="218"/>
      <c r="KWT2170" s="218"/>
      <c r="KWU2170" s="218"/>
      <c r="KWV2170" s="218"/>
      <c r="KWW2170" s="218"/>
      <c r="KWX2170" s="218"/>
      <c r="KWY2170" s="218"/>
      <c r="KWZ2170" s="218"/>
      <c r="KXA2170" s="218"/>
      <c r="KXB2170" s="218"/>
      <c r="KXC2170" s="218"/>
      <c r="KXD2170" s="218"/>
      <c r="KXE2170" s="218"/>
      <c r="KXF2170" s="218"/>
      <c r="KXG2170" s="218"/>
      <c r="KXH2170" s="218"/>
      <c r="KXI2170" s="218"/>
      <c r="KXJ2170" s="218"/>
      <c r="KXK2170" s="218"/>
      <c r="KXL2170" s="218"/>
      <c r="KXM2170" s="218"/>
      <c r="KXN2170" s="218"/>
      <c r="KXO2170" s="218"/>
      <c r="KXP2170" s="218"/>
      <c r="KXQ2170" s="218"/>
      <c r="KXR2170" s="218"/>
      <c r="KXS2170" s="218"/>
      <c r="KXT2170" s="218"/>
      <c r="KXU2170" s="218"/>
      <c r="KXV2170" s="218"/>
      <c r="KXW2170" s="218"/>
      <c r="KXX2170" s="218"/>
      <c r="KXY2170" s="218"/>
      <c r="KXZ2170" s="218"/>
      <c r="KYA2170" s="218"/>
      <c r="KYB2170" s="218"/>
      <c r="KYC2170" s="218"/>
      <c r="KYD2170" s="218"/>
      <c r="KYE2170" s="218"/>
      <c r="KYF2170" s="218"/>
      <c r="KYG2170" s="218"/>
      <c r="KYH2170" s="218"/>
      <c r="KYI2170" s="218"/>
      <c r="KYJ2170" s="218"/>
      <c r="KYK2170" s="218"/>
      <c r="KYL2170" s="218"/>
      <c r="KYM2170" s="218"/>
      <c r="KYN2170" s="218"/>
      <c r="KYO2170" s="218"/>
      <c r="KYP2170" s="218"/>
      <c r="KYQ2170" s="218"/>
      <c r="KYR2170" s="218"/>
      <c r="KYS2170" s="218"/>
      <c r="KYT2170" s="218"/>
      <c r="KYU2170" s="218"/>
      <c r="KYV2170" s="218"/>
      <c r="KYW2170" s="218"/>
      <c r="KYX2170" s="218"/>
      <c r="KYY2170" s="218"/>
      <c r="KYZ2170" s="218"/>
      <c r="KZA2170" s="218"/>
      <c r="KZB2170" s="218"/>
      <c r="KZC2170" s="218"/>
      <c r="KZD2170" s="218"/>
      <c r="KZE2170" s="218"/>
      <c r="KZF2170" s="218"/>
      <c r="KZG2170" s="218"/>
      <c r="KZH2170" s="218"/>
      <c r="KZI2170" s="218"/>
      <c r="KZJ2170" s="218"/>
      <c r="KZK2170" s="218"/>
      <c r="KZL2170" s="218"/>
      <c r="KZM2170" s="218"/>
      <c r="KZN2170" s="218"/>
      <c r="KZO2170" s="218"/>
      <c r="KZP2170" s="218"/>
      <c r="KZQ2170" s="218"/>
      <c r="KZR2170" s="218"/>
      <c r="KZS2170" s="218"/>
      <c r="KZT2170" s="218"/>
      <c r="KZU2170" s="218"/>
      <c r="KZV2170" s="218"/>
      <c r="KZW2170" s="218"/>
      <c r="KZX2170" s="218"/>
      <c r="KZY2170" s="218"/>
      <c r="KZZ2170" s="218"/>
      <c r="LAA2170" s="218"/>
      <c r="LAB2170" s="218"/>
      <c r="LAC2170" s="218"/>
      <c r="LAD2170" s="218"/>
      <c r="LAE2170" s="218"/>
      <c r="LAF2170" s="218"/>
      <c r="LAG2170" s="218"/>
      <c r="LAH2170" s="218"/>
      <c r="LAI2170" s="218"/>
      <c r="LAJ2170" s="218"/>
      <c r="LAK2170" s="218"/>
      <c r="LAL2170" s="218"/>
      <c r="LAM2170" s="218"/>
      <c r="LAN2170" s="218"/>
      <c r="LAO2170" s="218"/>
      <c r="LAP2170" s="218"/>
      <c r="LAQ2170" s="218"/>
      <c r="LAR2170" s="218"/>
      <c r="LAS2170" s="218"/>
      <c r="LAT2170" s="218"/>
      <c r="LAU2170" s="218"/>
      <c r="LAV2170" s="218"/>
      <c r="LAW2170" s="218"/>
      <c r="LAX2170" s="218"/>
      <c r="LAY2170" s="218"/>
      <c r="LAZ2170" s="218"/>
      <c r="LBA2170" s="218"/>
      <c r="LBB2170" s="218"/>
      <c r="LBC2170" s="218"/>
      <c r="LBD2170" s="218"/>
      <c r="LBE2170" s="218"/>
      <c r="LBF2170" s="218"/>
      <c r="LBG2170" s="218"/>
      <c r="LBH2170" s="218"/>
      <c r="LBI2170" s="218"/>
      <c r="LBJ2170" s="218"/>
      <c r="LBK2170" s="218"/>
      <c r="LBL2170" s="218"/>
      <c r="LBM2170" s="218"/>
      <c r="LBN2170" s="218"/>
      <c r="LBO2170" s="218"/>
      <c r="LBP2170" s="218"/>
      <c r="LBQ2170" s="218"/>
      <c r="LBR2170" s="218"/>
      <c r="LBS2170" s="218"/>
      <c r="LBT2170" s="218"/>
      <c r="LBU2170" s="218"/>
      <c r="LBV2170" s="218"/>
      <c r="LBW2170" s="218"/>
      <c r="LBX2170" s="218"/>
      <c r="LBY2170" s="218"/>
      <c r="LBZ2170" s="218"/>
      <c r="LCA2170" s="218"/>
      <c r="LCB2170" s="218"/>
      <c r="LCC2170" s="218"/>
      <c r="LCD2170" s="218"/>
      <c r="LCE2170" s="218"/>
      <c r="LCF2170" s="218"/>
      <c r="LCG2170" s="218"/>
      <c r="LCH2170" s="218"/>
      <c r="LCI2170" s="218"/>
      <c r="LCJ2170" s="218"/>
      <c r="LCK2170" s="218"/>
      <c r="LCL2170" s="218"/>
      <c r="LCM2170" s="218"/>
      <c r="LCN2170" s="218"/>
      <c r="LCO2170" s="218"/>
      <c r="LCP2170" s="218"/>
      <c r="LCQ2170" s="218"/>
      <c r="LCR2170" s="218"/>
      <c r="LCS2170" s="218"/>
      <c r="LCT2170" s="218"/>
      <c r="LCU2170" s="218"/>
      <c r="LCV2170" s="218"/>
      <c r="LCW2170" s="218"/>
      <c r="LCX2170" s="218"/>
      <c r="LCY2170" s="218"/>
      <c r="LCZ2170" s="218"/>
      <c r="LDA2170" s="218"/>
      <c r="LDB2170" s="218"/>
      <c r="LDC2170" s="218"/>
      <c r="LDD2170" s="218"/>
      <c r="LDE2170" s="218"/>
      <c r="LDF2170" s="218"/>
      <c r="LDG2170" s="218"/>
      <c r="LDH2170" s="218"/>
      <c r="LDI2170" s="218"/>
      <c r="LDJ2170" s="218"/>
      <c r="LDK2170" s="218"/>
      <c r="LDL2170" s="218"/>
      <c r="LDM2170" s="218"/>
      <c r="LDN2170" s="218"/>
      <c r="LDO2170" s="218"/>
      <c r="LDP2170" s="218"/>
      <c r="LDQ2170" s="218"/>
      <c r="LDR2170" s="218"/>
      <c r="LDS2170" s="218"/>
      <c r="LDT2170" s="218"/>
      <c r="LDU2170" s="218"/>
      <c r="LDV2170" s="218"/>
      <c r="LDW2170" s="218"/>
      <c r="LDX2170" s="218"/>
      <c r="LDY2170" s="218"/>
      <c r="LDZ2170" s="218"/>
      <c r="LEA2170" s="218"/>
      <c r="LEB2170" s="218"/>
      <c r="LEC2170" s="218"/>
      <c r="LED2170" s="218"/>
      <c r="LEE2170" s="218"/>
      <c r="LEF2170" s="218"/>
      <c r="LEG2170" s="218"/>
      <c r="LEH2170" s="218"/>
      <c r="LEI2170" s="218"/>
      <c r="LEJ2170" s="218"/>
      <c r="LEK2170" s="218"/>
      <c r="LEL2170" s="218"/>
      <c r="LEM2170" s="218"/>
      <c r="LEN2170" s="218"/>
      <c r="LEO2170" s="218"/>
      <c r="LEP2170" s="218"/>
      <c r="LEQ2170" s="218"/>
      <c r="LER2170" s="218"/>
      <c r="LES2170" s="218"/>
      <c r="LET2170" s="218"/>
      <c r="LEU2170" s="218"/>
      <c r="LEV2170" s="218"/>
      <c r="LEW2170" s="218"/>
      <c r="LEX2170" s="218"/>
      <c r="LEY2170" s="218"/>
      <c r="LEZ2170" s="218"/>
      <c r="LFA2170" s="218"/>
      <c r="LFB2170" s="218"/>
      <c r="LFC2170" s="218"/>
      <c r="LFD2170" s="218"/>
      <c r="LFE2170" s="218"/>
      <c r="LFF2170" s="218"/>
      <c r="LFG2170" s="218"/>
      <c r="LFH2170" s="218"/>
      <c r="LFI2170" s="218"/>
      <c r="LFJ2170" s="218"/>
      <c r="LFK2170" s="218"/>
      <c r="LFL2170" s="218"/>
      <c r="LFM2170" s="218"/>
      <c r="LFN2170" s="218"/>
      <c r="LFO2170" s="218"/>
      <c r="LFP2170" s="218"/>
      <c r="LFQ2170" s="218"/>
      <c r="LFR2170" s="218"/>
      <c r="LFS2170" s="218"/>
      <c r="LFT2170" s="218"/>
      <c r="LFU2170" s="218"/>
      <c r="LFV2170" s="218"/>
      <c r="LFW2170" s="218"/>
      <c r="LFX2170" s="218"/>
      <c r="LFY2170" s="218"/>
      <c r="LFZ2170" s="218"/>
      <c r="LGA2170" s="218"/>
      <c r="LGB2170" s="218"/>
      <c r="LGC2170" s="218"/>
      <c r="LGD2170" s="218"/>
      <c r="LGE2170" s="218"/>
      <c r="LGF2170" s="218"/>
      <c r="LGG2170" s="218"/>
      <c r="LGH2170" s="218"/>
      <c r="LGI2170" s="218"/>
      <c r="LGJ2170" s="218"/>
      <c r="LGK2170" s="218"/>
      <c r="LGL2170" s="218"/>
      <c r="LGM2170" s="218"/>
      <c r="LGN2170" s="218"/>
      <c r="LGO2170" s="218"/>
      <c r="LGP2170" s="218"/>
      <c r="LGQ2170" s="218"/>
      <c r="LGR2170" s="218"/>
      <c r="LGS2170" s="218"/>
      <c r="LGT2170" s="218"/>
      <c r="LGU2170" s="218"/>
      <c r="LGV2170" s="218"/>
      <c r="LGW2170" s="218"/>
      <c r="LGX2170" s="218"/>
      <c r="LGY2170" s="218"/>
      <c r="LGZ2170" s="218"/>
      <c r="LHA2170" s="218"/>
      <c r="LHB2170" s="218"/>
      <c r="LHC2170" s="218"/>
      <c r="LHD2170" s="218"/>
      <c r="LHE2170" s="218"/>
      <c r="LHF2170" s="218"/>
      <c r="LHG2170" s="218"/>
      <c r="LHH2170" s="218"/>
      <c r="LHI2170" s="218"/>
      <c r="LHJ2170" s="218"/>
      <c r="LHK2170" s="218"/>
      <c r="LHL2170" s="218"/>
      <c r="LHM2170" s="218"/>
      <c r="LHN2170" s="218"/>
      <c r="LHO2170" s="218"/>
      <c r="LHP2170" s="218"/>
      <c r="LHQ2170" s="218"/>
      <c r="LHR2170" s="218"/>
      <c r="LHS2170" s="218"/>
      <c r="LHT2170" s="218"/>
      <c r="LHU2170" s="218"/>
      <c r="LHV2170" s="218"/>
      <c r="LHW2170" s="218"/>
      <c r="LHX2170" s="218"/>
      <c r="LHY2170" s="218"/>
      <c r="LHZ2170" s="218"/>
      <c r="LIA2170" s="218"/>
      <c r="LIB2170" s="218"/>
      <c r="LIC2170" s="218"/>
      <c r="LID2170" s="218"/>
      <c r="LIE2170" s="218"/>
      <c r="LIF2170" s="218"/>
      <c r="LIG2170" s="218"/>
      <c r="LIH2170" s="218"/>
      <c r="LII2170" s="218"/>
      <c r="LIJ2170" s="218"/>
      <c r="LIK2170" s="218"/>
      <c r="LIL2170" s="218"/>
      <c r="LIM2170" s="218"/>
      <c r="LIN2170" s="218"/>
      <c r="LIO2170" s="218"/>
      <c r="LIP2170" s="218"/>
      <c r="LIQ2170" s="218"/>
      <c r="LIR2170" s="218"/>
      <c r="LIS2170" s="218"/>
      <c r="LIT2170" s="218"/>
      <c r="LIU2170" s="218"/>
      <c r="LIV2170" s="218"/>
      <c r="LIW2170" s="218"/>
      <c r="LIX2170" s="218"/>
      <c r="LIY2170" s="218"/>
      <c r="LIZ2170" s="218"/>
      <c r="LJA2170" s="218"/>
      <c r="LJB2170" s="218"/>
      <c r="LJC2170" s="218"/>
      <c r="LJD2170" s="218"/>
      <c r="LJE2170" s="218"/>
      <c r="LJF2170" s="218"/>
      <c r="LJG2170" s="218"/>
      <c r="LJH2170" s="218"/>
      <c r="LJI2170" s="218"/>
      <c r="LJJ2170" s="218"/>
      <c r="LJK2170" s="218"/>
      <c r="LJL2170" s="218"/>
      <c r="LJM2170" s="218"/>
      <c r="LJN2170" s="218"/>
      <c r="LJO2170" s="218"/>
      <c r="LJP2170" s="218"/>
      <c r="LJQ2170" s="218"/>
      <c r="LJR2170" s="218"/>
      <c r="LJS2170" s="218"/>
      <c r="LJT2170" s="218"/>
      <c r="LJU2170" s="218"/>
      <c r="LJV2170" s="218"/>
      <c r="LJW2170" s="218"/>
      <c r="LJX2170" s="218"/>
      <c r="LJY2170" s="218"/>
      <c r="LJZ2170" s="218"/>
      <c r="LKA2170" s="218"/>
      <c r="LKB2170" s="218"/>
      <c r="LKC2170" s="218"/>
      <c r="LKD2170" s="218"/>
      <c r="LKE2170" s="218"/>
      <c r="LKF2170" s="218"/>
      <c r="LKG2170" s="218"/>
      <c r="LKH2170" s="218"/>
      <c r="LKI2170" s="218"/>
      <c r="LKJ2170" s="218"/>
      <c r="LKK2170" s="218"/>
      <c r="LKL2170" s="218"/>
      <c r="LKM2170" s="218"/>
      <c r="LKN2170" s="218"/>
      <c r="LKO2170" s="218"/>
      <c r="LKP2170" s="218"/>
      <c r="LKQ2170" s="218"/>
      <c r="LKR2170" s="218"/>
      <c r="LKS2170" s="218"/>
      <c r="LKT2170" s="218"/>
      <c r="LKU2170" s="218"/>
      <c r="LKV2170" s="218"/>
      <c r="LKW2170" s="218"/>
      <c r="LKX2170" s="218"/>
      <c r="LKY2170" s="218"/>
      <c r="LKZ2170" s="218"/>
      <c r="LLA2170" s="218"/>
      <c r="LLB2170" s="218"/>
      <c r="LLC2170" s="218"/>
      <c r="LLD2170" s="218"/>
      <c r="LLE2170" s="218"/>
      <c r="LLF2170" s="218"/>
      <c r="LLG2170" s="218"/>
      <c r="LLH2170" s="218"/>
      <c r="LLI2170" s="218"/>
      <c r="LLJ2170" s="218"/>
      <c r="LLK2170" s="218"/>
      <c r="LLL2170" s="218"/>
      <c r="LLM2170" s="218"/>
      <c r="LLN2170" s="218"/>
      <c r="LLO2170" s="218"/>
      <c r="LLP2170" s="218"/>
      <c r="LLQ2170" s="218"/>
      <c r="LLR2170" s="218"/>
      <c r="LLS2170" s="218"/>
      <c r="LLT2170" s="218"/>
      <c r="LLU2170" s="218"/>
      <c r="LLV2170" s="218"/>
      <c r="LLW2170" s="218"/>
      <c r="LLX2170" s="218"/>
      <c r="LLY2170" s="218"/>
      <c r="LLZ2170" s="218"/>
      <c r="LMA2170" s="218"/>
      <c r="LMB2170" s="218"/>
      <c r="LMC2170" s="218"/>
      <c r="LMD2170" s="218"/>
      <c r="LME2170" s="218"/>
      <c r="LMF2170" s="218"/>
      <c r="LMG2170" s="218"/>
      <c r="LMH2170" s="218"/>
      <c r="LMI2170" s="218"/>
      <c r="LMJ2170" s="218"/>
      <c r="LMK2170" s="218"/>
      <c r="LML2170" s="218"/>
      <c r="LMM2170" s="218"/>
      <c r="LMN2170" s="218"/>
      <c r="LMO2170" s="218"/>
      <c r="LMP2170" s="218"/>
      <c r="LMQ2170" s="218"/>
      <c r="LMR2170" s="218"/>
      <c r="LMS2170" s="218"/>
      <c r="LMT2170" s="218"/>
      <c r="LMU2170" s="218"/>
      <c r="LMV2170" s="218"/>
      <c r="LMW2170" s="218"/>
      <c r="LMX2170" s="218"/>
      <c r="LMY2170" s="218"/>
      <c r="LMZ2170" s="218"/>
      <c r="LNA2170" s="218"/>
      <c r="LNB2170" s="218"/>
      <c r="LNC2170" s="218"/>
      <c r="LND2170" s="218"/>
      <c r="LNE2170" s="218"/>
      <c r="LNF2170" s="218"/>
      <c r="LNG2170" s="218"/>
      <c r="LNH2170" s="218"/>
      <c r="LNI2170" s="218"/>
      <c r="LNJ2170" s="218"/>
      <c r="LNK2170" s="218"/>
      <c r="LNL2170" s="218"/>
      <c r="LNM2170" s="218"/>
      <c r="LNN2170" s="218"/>
      <c r="LNO2170" s="218"/>
      <c r="LNP2170" s="218"/>
      <c r="LNQ2170" s="218"/>
      <c r="LNR2170" s="218"/>
      <c r="LNS2170" s="218"/>
      <c r="LNT2170" s="218"/>
      <c r="LNU2170" s="218"/>
      <c r="LNV2170" s="218"/>
      <c r="LNW2170" s="218"/>
      <c r="LNX2170" s="218"/>
      <c r="LNY2170" s="218"/>
      <c r="LNZ2170" s="218"/>
      <c r="LOA2170" s="218"/>
      <c r="LOB2170" s="218"/>
      <c r="LOC2170" s="218"/>
      <c r="LOD2170" s="218"/>
      <c r="LOE2170" s="218"/>
      <c r="LOF2170" s="218"/>
      <c r="LOG2170" s="218"/>
      <c r="LOH2170" s="218"/>
      <c r="LOI2170" s="218"/>
      <c r="LOJ2170" s="218"/>
      <c r="LOK2170" s="218"/>
      <c r="LOL2170" s="218"/>
      <c r="LOM2170" s="218"/>
      <c r="LON2170" s="218"/>
      <c r="LOO2170" s="218"/>
      <c r="LOP2170" s="218"/>
      <c r="LOQ2170" s="218"/>
      <c r="LOR2170" s="218"/>
      <c r="LOS2170" s="218"/>
      <c r="LOT2170" s="218"/>
      <c r="LOU2170" s="218"/>
      <c r="LOV2170" s="218"/>
      <c r="LOW2170" s="218"/>
      <c r="LOX2170" s="218"/>
      <c r="LOY2170" s="218"/>
      <c r="LOZ2170" s="218"/>
      <c r="LPA2170" s="218"/>
      <c r="LPB2170" s="218"/>
      <c r="LPC2170" s="218"/>
      <c r="LPD2170" s="218"/>
      <c r="LPE2170" s="218"/>
      <c r="LPF2170" s="218"/>
      <c r="LPG2170" s="218"/>
      <c r="LPH2170" s="218"/>
      <c r="LPI2170" s="218"/>
      <c r="LPJ2170" s="218"/>
      <c r="LPK2170" s="218"/>
      <c r="LPL2170" s="218"/>
      <c r="LPM2170" s="218"/>
      <c r="LPN2170" s="218"/>
      <c r="LPO2170" s="218"/>
      <c r="LPP2170" s="218"/>
      <c r="LPQ2170" s="218"/>
      <c r="LPR2170" s="218"/>
      <c r="LPS2170" s="218"/>
      <c r="LPT2170" s="218"/>
      <c r="LPU2170" s="218"/>
      <c r="LPV2170" s="218"/>
      <c r="LPW2170" s="218"/>
      <c r="LPX2170" s="218"/>
      <c r="LPY2170" s="218"/>
      <c r="LPZ2170" s="218"/>
      <c r="LQA2170" s="218"/>
      <c r="LQB2170" s="218"/>
      <c r="LQC2170" s="218"/>
      <c r="LQD2170" s="218"/>
      <c r="LQE2170" s="218"/>
      <c r="LQF2170" s="218"/>
      <c r="LQG2170" s="218"/>
      <c r="LQH2170" s="218"/>
      <c r="LQI2170" s="218"/>
      <c r="LQJ2170" s="218"/>
      <c r="LQK2170" s="218"/>
      <c r="LQL2170" s="218"/>
      <c r="LQM2170" s="218"/>
      <c r="LQN2170" s="218"/>
      <c r="LQO2170" s="218"/>
      <c r="LQP2170" s="218"/>
      <c r="LQQ2170" s="218"/>
      <c r="LQR2170" s="218"/>
      <c r="LQS2170" s="218"/>
      <c r="LQT2170" s="218"/>
      <c r="LQU2170" s="218"/>
      <c r="LQV2170" s="218"/>
      <c r="LQW2170" s="218"/>
      <c r="LQX2170" s="218"/>
      <c r="LQY2170" s="218"/>
      <c r="LQZ2170" s="218"/>
      <c r="LRA2170" s="218"/>
      <c r="LRB2170" s="218"/>
      <c r="LRC2170" s="218"/>
      <c r="LRD2170" s="218"/>
      <c r="LRE2170" s="218"/>
      <c r="LRF2170" s="218"/>
      <c r="LRG2170" s="218"/>
      <c r="LRH2170" s="218"/>
      <c r="LRI2170" s="218"/>
      <c r="LRJ2170" s="218"/>
      <c r="LRK2170" s="218"/>
      <c r="LRL2170" s="218"/>
      <c r="LRM2170" s="218"/>
      <c r="LRN2170" s="218"/>
      <c r="LRO2170" s="218"/>
      <c r="LRP2170" s="218"/>
      <c r="LRQ2170" s="218"/>
      <c r="LRR2170" s="218"/>
      <c r="LRS2170" s="218"/>
      <c r="LRT2170" s="218"/>
      <c r="LRU2170" s="218"/>
      <c r="LRV2170" s="218"/>
      <c r="LRW2170" s="218"/>
      <c r="LRX2170" s="218"/>
      <c r="LRY2170" s="218"/>
      <c r="LRZ2170" s="218"/>
      <c r="LSA2170" s="218"/>
      <c r="LSB2170" s="218"/>
      <c r="LSC2170" s="218"/>
      <c r="LSD2170" s="218"/>
      <c r="LSE2170" s="218"/>
      <c r="LSF2170" s="218"/>
      <c r="LSG2170" s="218"/>
      <c r="LSH2170" s="218"/>
      <c r="LSI2170" s="218"/>
      <c r="LSJ2170" s="218"/>
      <c r="LSK2170" s="218"/>
      <c r="LSL2170" s="218"/>
      <c r="LSM2170" s="218"/>
      <c r="LSN2170" s="218"/>
      <c r="LSO2170" s="218"/>
      <c r="LSP2170" s="218"/>
      <c r="LSQ2170" s="218"/>
      <c r="LSR2170" s="218"/>
      <c r="LSS2170" s="218"/>
      <c r="LST2170" s="218"/>
      <c r="LSU2170" s="218"/>
      <c r="LSV2170" s="218"/>
      <c r="LSW2170" s="218"/>
      <c r="LSX2170" s="218"/>
      <c r="LSY2170" s="218"/>
      <c r="LSZ2170" s="218"/>
      <c r="LTA2170" s="218"/>
      <c r="LTB2170" s="218"/>
      <c r="LTC2170" s="218"/>
      <c r="LTD2170" s="218"/>
      <c r="LTE2170" s="218"/>
      <c r="LTF2170" s="218"/>
      <c r="LTG2170" s="218"/>
      <c r="LTH2170" s="218"/>
      <c r="LTI2170" s="218"/>
      <c r="LTJ2170" s="218"/>
      <c r="LTK2170" s="218"/>
      <c r="LTL2170" s="218"/>
      <c r="LTM2170" s="218"/>
      <c r="LTN2170" s="218"/>
      <c r="LTO2170" s="218"/>
      <c r="LTP2170" s="218"/>
      <c r="LTQ2170" s="218"/>
      <c r="LTR2170" s="218"/>
      <c r="LTS2170" s="218"/>
      <c r="LTT2170" s="218"/>
      <c r="LTU2170" s="218"/>
      <c r="LTV2170" s="218"/>
      <c r="LTW2170" s="218"/>
      <c r="LTX2170" s="218"/>
      <c r="LTY2170" s="218"/>
      <c r="LTZ2170" s="218"/>
      <c r="LUA2170" s="218"/>
      <c r="LUB2170" s="218"/>
      <c r="LUC2170" s="218"/>
      <c r="LUD2170" s="218"/>
      <c r="LUE2170" s="218"/>
      <c r="LUF2170" s="218"/>
      <c r="LUG2170" s="218"/>
      <c r="LUH2170" s="218"/>
      <c r="LUI2170" s="218"/>
      <c r="LUJ2170" s="218"/>
      <c r="LUK2170" s="218"/>
      <c r="LUL2170" s="218"/>
      <c r="LUM2170" s="218"/>
      <c r="LUN2170" s="218"/>
      <c r="LUO2170" s="218"/>
      <c r="LUP2170" s="218"/>
      <c r="LUQ2170" s="218"/>
      <c r="LUR2170" s="218"/>
      <c r="LUS2170" s="218"/>
      <c r="LUT2170" s="218"/>
      <c r="LUU2170" s="218"/>
      <c r="LUV2170" s="218"/>
      <c r="LUW2170" s="218"/>
      <c r="LUX2170" s="218"/>
      <c r="LUY2170" s="218"/>
      <c r="LUZ2170" s="218"/>
      <c r="LVA2170" s="218"/>
      <c r="LVB2170" s="218"/>
      <c r="LVC2170" s="218"/>
      <c r="LVD2170" s="218"/>
      <c r="LVE2170" s="218"/>
      <c r="LVF2170" s="218"/>
      <c r="LVG2170" s="218"/>
      <c r="LVH2170" s="218"/>
      <c r="LVI2170" s="218"/>
      <c r="LVJ2170" s="218"/>
      <c r="LVK2170" s="218"/>
      <c r="LVL2170" s="218"/>
      <c r="LVM2170" s="218"/>
      <c r="LVN2170" s="218"/>
      <c r="LVO2170" s="218"/>
      <c r="LVP2170" s="218"/>
      <c r="LVQ2170" s="218"/>
      <c r="LVR2170" s="218"/>
      <c r="LVS2170" s="218"/>
      <c r="LVT2170" s="218"/>
      <c r="LVU2170" s="218"/>
      <c r="LVV2170" s="218"/>
      <c r="LVW2170" s="218"/>
      <c r="LVX2170" s="218"/>
      <c r="LVY2170" s="218"/>
      <c r="LVZ2170" s="218"/>
      <c r="LWA2170" s="218"/>
      <c r="LWB2170" s="218"/>
      <c r="LWC2170" s="218"/>
      <c r="LWD2170" s="218"/>
      <c r="LWE2170" s="218"/>
      <c r="LWF2170" s="218"/>
      <c r="LWG2170" s="218"/>
      <c r="LWH2170" s="218"/>
      <c r="LWI2170" s="218"/>
      <c r="LWJ2170" s="218"/>
      <c r="LWK2170" s="218"/>
      <c r="LWL2170" s="218"/>
      <c r="LWM2170" s="218"/>
      <c r="LWN2170" s="218"/>
      <c r="LWO2170" s="218"/>
      <c r="LWP2170" s="218"/>
      <c r="LWQ2170" s="218"/>
      <c r="LWR2170" s="218"/>
      <c r="LWS2170" s="218"/>
      <c r="LWT2170" s="218"/>
      <c r="LWU2170" s="218"/>
      <c r="LWV2170" s="218"/>
      <c r="LWW2170" s="218"/>
      <c r="LWX2170" s="218"/>
      <c r="LWY2170" s="218"/>
      <c r="LWZ2170" s="218"/>
      <c r="LXA2170" s="218"/>
      <c r="LXB2170" s="218"/>
      <c r="LXC2170" s="218"/>
      <c r="LXD2170" s="218"/>
      <c r="LXE2170" s="218"/>
      <c r="LXF2170" s="218"/>
      <c r="LXG2170" s="218"/>
      <c r="LXH2170" s="218"/>
      <c r="LXI2170" s="218"/>
      <c r="LXJ2170" s="218"/>
      <c r="LXK2170" s="218"/>
      <c r="LXL2170" s="218"/>
      <c r="LXM2170" s="218"/>
      <c r="LXN2170" s="218"/>
      <c r="LXO2170" s="218"/>
      <c r="LXP2170" s="218"/>
      <c r="LXQ2170" s="218"/>
      <c r="LXR2170" s="218"/>
      <c r="LXS2170" s="218"/>
      <c r="LXT2170" s="218"/>
      <c r="LXU2170" s="218"/>
      <c r="LXV2170" s="218"/>
      <c r="LXW2170" s="218"/>
      <c r="LXX2170" s="218"/>
      <c r="LXY2170" s="218"/>
      <c r="LXZ2170" s="218"/>
      <c r="LYA2170" s="218"/>
      <c r="LYB2170" s="218"/>
      <c r="LYC2170" s="218"/>
      <c r="LYD2170" s="218"/>
      <c r="LYE2170" s="218"/>
      <c r="LYF2170" s="218"/>
      <c r="LYG2170" s="218"/>
      <c r="LYH2170" s="218"/>
      <c r="LYI2170" s="218"/>
      <c r="LYJ2170" s="218"/>
      <c r="LYK2170" s="218"/>
      <c r="LYL2170" s="218"/>
      <c r="LYM2170" s="218"/>
      <c r="LYN2170" s="218"/>
      <c r="LYO2170" s="218"/>
      <c r="LYP2170" s="218"/>
      <c r="LYQ2170" s="218"/>
      <c r="LYR2170" s="218"/>
      <c r="LYS2170" s="218"/>
      <c r="LYT2170" s="218"/>
      <c r="LYU2170" s="218"/>
      <c r="LYV2170" s="218"/>
      <c r="LYW2170" s="218"/>
      <c r="LYX2170" s="218"/>
      <c r="LYY2170" s="218"/>
      <c r="LYZ2170" s="218"/>
      <c r="LZA2170" s="218"/>
      <c r="LZB2170" s="218"/>
      <c r="LZC2170" s="218"/>
      <c r="LZD2170" s="218"/>
      <c r="LZE2170" s="218"/>
      <c r="LZF2170" s="218"/>
      <c r="LZG2170" s="218"/>
      <c r="LZH2170" s="218"/>
      <c r="LZI2170" s="218"/>
      <c r="LZJ2170" s="218"/>
      <c r="LZK2170" s="218"/>
      <c r="LZL2170" s="218"/>
      <c r="LZM2170" s="218"/>
      <c r="LZN2170" s="218"/>
      <c r="LZO2170" s="218"/>
      <c r="LZP2170" s="218"/>
      <c r="LZQ2170" s="218"/>
      <c r="LZR2170" s="218"/>
      <c r="LZS2170" s="218"/>
      <c r="LZT2170" s="218"/>
      <c r="LZU2170" s="218"/>
      <c r="LZV2170" s="218"/>
      <c r="LZW2170" s="218"/>
      <c r="LZX2170" s="218"/>
      <c r="LZY2170" s="218"/>
      <c r="LZZ2170" s="218"/>
      <c r="MAA2170" s="218"/>
      <c r="MAB2170" s="218"/>
      <c r="MAC2170" s="218"/>
      <c r="MAD2170" s="218"/>
      <c r="MAE2170" s="218"/>
      <c r="MAF2170" s="218"/>
      <c r="MAG2170" s="218"/>
      <c r="MAH2170" s="218"/>
      <c r="MAI2170" s="218"/>
      <c r="MAJ2170" s="218"/>
      <c r="MAK2170" s="218"/>
      <c r="MAL2170" s="218"/>
      <c r="MAM2170" s="218"/>
      <c r="MAN2170" s="218"/>
      <c r="MAO2170" s="218"/>
      <c r="MAP2170" s="218"/>
      <c r="MAQ2170" s="218"/>
      <c r="MAR2170" s="218"/>
      <c r="MAS2170" s="218"/>
      <c r="MAT2170" s="218"/>
      <c r="MAU2170" s="218"/>
      <c r="MAV2170" s="218"/>
      <c r="MAW2170" s="218"/>
      <c r="MAX2170" s="218"/>
      <c r="MAY2170" s="218"/>
      <c r="MAZ2170" s="218"/>
      <c r="MBA2170" s="218"/>
      <c r="MBB2170" s="218"/>
      <c r="MBC2170" s="218"/>
      <c r="MBD2170" s="218"/>
      <c r="MBE2170" s="218"/>
      <c r="MBF2170" s="218"/>
      <c r="MBG2170" s="218"/>
      <c r="MBH2170" s="218"/>
      <c r="MBI2170" s="218"/>
      <c r="MBJ2170" s="218"/>
      <c r="MBK2170" s="218"/>
      <c r="MBL2170" s="218"/>
      <c r="MBM2170" s="218"/>
      <c r="MBN2170" s="218"/>
      <c r="MBO2170" s="218"/>
      <c r="MBP2170" s="218"/>
      <c r="MBQ2170" s="218"/>
      <c r="MBR2170" s="218"/>
      <c r="MBS2170" s="218"/>
      <c r="MBT2170" s="218"/>
      <c r="MBU2170" s="218"/>
      <c r="MBV2170" s="218"/>
      <c r="MBW2170" s="218"/>
      <c r="MBX2170" s="218"/>
      <c r="MBY2170" s="218"/>
      <c r="MBZ2170" s="218"/>
      <c r="MCA2170" s="218"/>
      <c r="MCB2170" s="218"/>
      <c r="MCC2170" s="218"/>
      <c r="MCD2170" s="218"/>
      <c r="MCE2170" s="218"/>
      <c r="MCF2170" s="218"/>
      <c r="MCG2170" s="218"/>
      <c r="MCH2170" s="218"/>
      <c r="MCI2170" s="218"/>
      <c r="MCJ2170" s="218"/>
      <c r="MCK2170" s="218"/>
      <c r="MCL2170" s="218"/>
      <c r="MCM2170" s="218"/>
      <c r="MCN2170" s="218"/>
      <c r="MCO2170" s="218"/>
      <c r="MCP2170" s="218"/>
      <c r="MCQ2170" s="218"/>
      <c r="MCR2170" s="218"/>
      <c r="MCS2170" s="218"/>
      <c r="MCT2170" s="218"/>
      <c r="MCU2170" s="218"/>
      <c r="MCV2170" s="218"/>
      <c r="MCW2170" s="218"/>
      <c r="MCX2170" s="218"/>
      <c r="MCY2170" s="218"/>
      <c r="MCZ2170" s="218"/>
      <c r="MDA2170" s="218"/>
      <c r="MDB2170" s="218"/>
      <c r="MDC2170" s="218"/>
      <c r="MDD2170" s="218"/>
      <c r="MDE2170" s="218"/>
      <c r="MDF2170" s="218"/>
      <c r="MDG2170" s="218"/>
      <c r="MDH2170" s="218"/>
      <c r="MDI2170" s="218"/>
      <c r="MDJ2170" s="218"/>
      <c r="MDK2170" s="218"/>
      <c r="MDL2170" s="218"/>
      <c r="MDM2170" s="218"/>
      <c r="MDN2170" s="218"/>
      <c r="MDO2170" s="218"/>
      <c r="MDP2170" s="218"/>
      <c r="MDQ2170" s="218"/>
      <c r="MDR2170" s="218"/>
      <c r="MDS2170" s="218"/>
      <c r="MDT2170" s="218"/>
      <c r="MDU2170" s="218"/>
      <c r="MDV2170" s="218"/>
      <c r="MDW2170" s="218"/>
      <c r="MDX2170" s="218"/>
      <c r="MDY2170" s="218"/>
      <c r="MDZ2170" s="218"/>
      <c r="MEA2170" s="218"/>
      <c r="MEB2170" s="218"/>
      <c r="MEC2170" s="218"/>
      <c r="MED2170" s="218"/>
      <c r="MEE2170" s="218"/>
      <c r="MEF2170" s="218"/>
      <c r="MEG2170" s="218"/>
      <c r="MEH2170" s="218"/>
      <c r="MEI2170" s="218"/>
      <c r="MEJ2170" s="218"/>
      <c r="MEK2170" s="218"/>
      <c r="MEL2170" s="218"/>
      <c r="MEM2170" s="218"/>
      <c r="MEN2170" s="218"/>
      <c r="MEO2170" s="218"/>
      <c r="MEP2170" s="218"/>
      <c r="MEQ2170" s="218"/>
      <c r="MER2170" s="218"/>
      <c r="MES2170" s="218"/>
      <c r="MET2170" s="218"/>
      <c r="MEU2170" s="218"/>
      <c r="MEV2170" s="218"/>
      <c r="MEW2170" s="218"/>
      <c r="MEX2170" s="218"/>
      <c r="MEY2170" s="218"/>
      <c r="MEZ2170" s="218"/>
      <c r="MFA2170" s="218"/>
      <c r="MFB2170" s="218"/>
      <c r="MFC2170" s="218"/>
      <c r="MFD2170" s="218"/>
      <c r="MFE2170" s="218"/>
      <c r="MFF2170" s="218"/>
      <c r="MFG2170" s="218"/>
      <c r="MFH2170" s="218"/>
      <c r="MFI2170" s="218"/>
      <c r="MFJ2170" s="218"/>
      <c r="MFK2170" s="218"/>
      <c r="MFL2170" s="218"/>
      <c r="MFM2170" s="218"/>
      <c r="MFN2170" s="218"/>
      <c r="MFO2170" s="218"/>
      <c r="MFP2170" s="218"/>
      <c r="MFQ2170" s="218"/>
      <c r="MFR2170" s="218"/>
      <c r="MFS2170" s="218"/>
      <c r="MFT2170" s="218"/>
      <c r="MFU2170" s="218"/>
      <c r="MFV2170" s="218"/>
      <c r="MFW2170" s="218"/>
      <c r="MFX2170" s="218"/>
      <c r="MFY2170" s="218"/>
      <c r="MFZ2170" s="218"/>
      <c r="MGA2170" s="218"/>
      <c r="MGB2170" s="218"/>
      <c r="MGC2170" s="218"/>
      <c r="MGD2170" s="218"/>
      <c r="MGE2170" s="218"/>
      <c r="MGF2170" s="218"/>
      <c r="MGG2170" s="218"/>
      <c r="MGH2170" s="218"/>
      <c r="MGI2170" s="218"/>
      <c r="MGJ2170" s="218"/>
      <c r="MGK2170" s="218"/>
      <c r="MGL2170" s="218"/>
      <c r="MGM2170" s="218"/>
      <c r="MGN2170" s="218"/>
      <c r="MGO2170" s="218"/>
      <c r="MGP2170" s="218"/>
      <c r="MGQ2170" s="218"/>
      <c r="MGR2170" s="218"/>
      <c r="MGS2170" s="218"/>
      <c r="MGT2170" s="218"/>
      <c r="MGU2170" s="218"/>
      <c r="MGV2170" s="218"/>
      <c r="MGW2170" s="218"/>
      <c r="MGX2170" s="218"/>
      <c r="MGY2170" s="218"/>
      <c r="MGZ2170" s="218"/>
      <c r="MHA2170" s="218"/>
      <c r="MHB2170" s="218"/>
      <c r="MHC2170" s="218"/>
      <c r="MHD2170" s="218"/>
      <c r="MHE2170" s="218"/>
      <c r="MHF2170" s="218"/>
      <c r="MHG2170" s="218"/>
      <c r="MHH2170" s="218"/>
      <c r="MHI2170" s="218"/>
      <c r="MHJ2170" s="218"/>
      <c r="MHK2170" s="218"/>
      <c r="MHL2170" s="218"/>
      <c r="MHM2170" s="218"/>
      <c r="MHN2170" s="218"/>
      <c r="MHO2170" s="218"/>
      <c r="MHP2170" s="218"/>
      <c r="MHQ2170" s="218"/>
      <c r="MHR2170" s="218"/>
      <c r="MHS2170" s="218"/>
      <c r="MHT2170" s="218"/>
      <c r="MHU2170" s="218"/>
      <c r="MHV2170" s="218"/>
      <c r="MHW2170" s="218"/>
      <c r="MHX2170" s="218"/>
      <c r="MHY2170" s="218"/>
      <c r="MHZ2170" s="218"/>
      <c r="MIA2170" s="218"/>
      <c r="MIB2170" s="218"/>
      <c r="MIC2170" s="218"/>
      <c r="MID2170" s="218"/>
      <c r="MIE2170" s="218"/>
      <c r="MIF2170" s="218"/>
      <c r="MIG2170" s="218"/>
      <c r="MIH2170" s="218"/>
      <c r="MII2170" s="218"/>
      <c r="MIJ2170" s="218"/>
      <c r="MIK2170" s="218"/>
      <c r="MIL2170" s="218"/>
      <c r="MIM2170" s="218"/>
      <c r="MIN2170" s="218"/>
      <c r="MIO2170" s="218"/>
      <c r="MIP2170" s="218"/>
      <c r="MIQ2170" s="218"/>
      <c r="MIR2170" s="218"/>
      <c r="MIS2170" s="218"/>
      <c r="MIT2170" s="218"/>
      <c r="MIU2170" s="218"/>
      <c r="MIV2170" s="218"/>
      <c r="MIW2170" s="218"/>
      <c r="MIX2170" s="218"/>
      <c r="MIY2170" s="218"/>
      <c r="MIZ2170" s="218"/>
      <c r="MJA2170" s="218"/>
      <c r="MJB2170" s="218"/>
      <c r="MJC2170" s="218"/>
      <c r="MJD2170" s="218"/>
      <c r="MJE2170" s="218"/>
      <c r="MJF2170" s="218"/>
      <c r="MJG2170" s="218"/>
      <c r="MJH2170" s="218"/>
      <c r="MJI2170" s="218"/>
      <c r="MJJ2170" s="218"/>
      <c r="MJK2170" s="218"/>
      <c r="MJL2170" s="218"/>
      <c r="MJM2170" s="218"/>
      <c r="MJN2170" s="218"/>
      <c r="MJO2170" s="218"/>
      <c r="MJP2170" s="218"/>
      <c r="MJQ2170" s="218"/>
      <c r="MJR2170" s="218"/>
      <c r="MJS2170" s="218"/>
      <c r="MJT2170" s="218"/>
      <c r="MJU2170" s="218"/>
      <c r="MJV2170" s="218"/>
      <c r="MJW2170" s="218"/>
      <c r="MJX2170" s="218"/>
      <c r="MJY2170" s="218"/>
      <c r="MJZ2170" s="218"/>
      <c r="MKA2170" s="218"/>
      <c r="MKB2170" s="218"/>
      <c r="MKC2170" s="218"/>
      <c r="MKD2170" s="218"/>
      <c r="MKE2170" s="218"/>
      <c r="MKF2170" s="218"/>
      <c r="MKG2170" s="218"/>
      <c r="MKH2170" s="218"/>
      <c r="MKI2170" s="218"/>
      <c r="MKJ2170" s="218"/>
      <c r="MKK2170" s="218"/>
      <c r="MKL2170" s="218"/>
      <c r="MKM2170" s="218"/>
      <c r="MKN2170" s="218"/>
      <c r="MKO2170" s="218"/>
      <c r="MKP2170" s="218"/>
      <c r="MKQ2170" s="218"/>
      <c r="MKR2170" s="218"/>
      <c r="MKS2170" s="218"/>
      <c r="MKT2170" s="218"/>
      <c r="MKU2170" s="218"/>
      <c r="MKV2170" s="218"/>
      <c r="MKW2170" s="218"/>
      <c r="MKX2170" s="218"/>
      <c r="MKY2170" s="218"/>
      <c r="MKZ2170" s="218"/>
      <c r="MLA2170" s="218"/>
      <c r="MLB2170" s="218"/>
      <c r="MLC2170" s="218"/>
      <c r="MLD2170" s="218"/>
      <c r="MLE2170" s="218"/>
      <c r="MLF2170" s="218"/>
      <c r="MLG2170" s="218"/>
      <c r="MLH2170" s="218"/>
      <c r="MLI2170" s="218"/>
      <c r="MLJ2170" s="218"/>
      <c r="MLK2170" s="218"/>
      <c r="MLL2170" s="218"/>
      <c r="MLM2170" s="218"/>
      <c r="MLN2170" s="218"/>
      <c r="MLO2170" s="218"/>
      <c r="MLP2170" s="218"/>
      <c r="MLQ2170" s="218"/>
      <c r="MLR2170" s="218"/>
      <c r="MLS2170" s="218"/>
      <c r="MLT2170" s="218"/>
      <c r="MLU2170" s="218"/>
      <c r="MLV2170" s="218"/>
      <c r="MLW2170" s="218"/>
      <c r="MLX2170" s="218"/>
      <c r="MLY2170" s="218"/>
      <c r="MLZ2170" s="218"/>
      <c r="MMA2170" s="218"/>
      <c r="MMB2170" s="218"/>
      <c r="MMC2170" s="218"/>
      <c r="MMD2170" s="218"/>
      <c r="MME2170" s="218"/>
      <c r="MMF2170" s="218"/>
      <c r="MMG2170" s="218"/>
      <c r="MMH2170" s="218"/>
      <c r="MMI2170" s="218"/>
      <c r="MMJ2170" s="218"/>
      <c r="MMK2170" s="218"/>
      <c r="MML2170" s="218"/>
      <c r="MMM2170" s="218"/>
      <c r="MMN2170" s="218"/>
      <c r="MMO2170" s="218"/>
      <c r="MMP2170" s="218"/>
      <c r="MMQ2170" s="218"/>
      <c r="MMR2170" s="218"/>
      <c r="MMS2170" s="218"/>
      <c r="MMT2170" s="218"/>
      <c r="MMU2170" s="218"/>
      <c r="MMV2170" s="218"/>
      <c r="MMW2170" s="218"/>
      <c r="MMX2170" s="218"/>
      <c r="MMY2170" s="218"/>
      <c r="MMZ2170" s="218"/>
      <c r="MNA2170" s="218"/>
      <c r="MNB2170" s="218"/>
      <c r="MNC2170" s="218"/>
      <c r="MND2170" s="218"/>
      <c r="MNE2170" s="218"/>
      <c r="MNF2170" s="218"/>
      <c r="MNG2170" s="218"/>
      <c r="MNH2170" s="218"/>
      <c r="MNI2170" s="218"/>
      <c r="MNJ2170" s="218"/>
      <c r="MNK2170" s="218"/>
      <c r="MNL2170" s="218"/>
      <c r="MNM2170" s="218"/>
      <c r="MNN2170" s="218"/>
      <c r="MNO2170" s="218"/>
      <c r="MNP2170" s="218"/>
      <c r="MNQ2170" s="218"/>
      <c r="MNR2170" s="218"/>
      <c r="MNS2170" s="218"/>
      <c r="MNT2170" s="218"/>
      <c r="MNU2170" s="218"/>
      <c r="MNV2170" s="218"/>
      <c r="MNW2170" s="218"/>
      <c r="MNX2170" s="218"/>
      <c r="MNY2170" s="218"/>
      <c r="MNZ2170" s="218"/>
      <c r="MOA2170" s="218"/>
      <c r="MOB2170" s="218"/>
      <c r="MOC2170" s="218"/>
      <c r="MOD2170" s="218"/>
      <c r="MOE2170" s="218"/>
      <c r="MOF2170" s="218"/>
      <c r="MOG2170" s="218"/>
      <c r="MOH2170" s="218"/>
      <c r="MOI2170" s="218"/>
      <c r="MOJ2170" s="218"/>
      <c r="MOK2170" s="218"/>
      <c r="MOL2170" s="218"/>
      <c r="MOM2170" s="218"/>
      <c r="MON2170" s="218"/>
      <c r="MOO2170" s="218"/>
      <c r="MOP2170" s="218"/>
      <c r="MOQ2170" s="218"/>
      <c r="MOR2170" s="218"/>
      <c r="MOS2170" s="218"/>
      <c r="MOT2170" s="218"/>
      <c r="MOU2170" s="218"/>
      <c r="MOV2170" s="218"/>
      <c r="MOW2170" s="218"/>
      <c r="MOX2170" s="218"/>
      <c r="MOY2170" s="218"/>
      <c r="MOZ2170" s="218"/>
      <c r="MPA2170" s="218"/>
      <c r="MPB2170" s="218"/>
      <c r="MPC2170" s="218"/>
      <c r="MPD2170" s="218"/>
      <c r="MPE2170" s="218"/>
      <c r="MPF2170" s="218"/>
      <c r="MPG2170" s="218"/>
      <c r="MPH2170" s="218"/>
      <c r="MPI2170" s="218"/>
      <c r="MPJ2170" s="218"/>
      <c r="MPK2170" s="218"/>
      <c r="MPL2170" s="218"/>
      <c r="MPM2170" s="218"/>
      <c r="MPN2170" s="218"/>
      <c r="MPO2170" s="218"/>
      <c r="MPP2170" s="218"/>
      <c r="MPQ2170" s="218"/>
      <c r="MPR2170" s="218"/>
      <c r="MPS2170" s="218"/>
      <c r="MPT2170" s="218"/>
      <c r="MPU2170" s="218"/>
      <c r="MPV2170" s="218"/>
      <c r="MPW2170" s="218"/>
      <c r="MPX2170" s="218"/>
      <c r="MPY2170" s="218"/>
      <c r="MPZ2170" s="218"/>
      <c r="MQA2170" s="218"/>
      <c r="MQB2170" s="218"/>
      <c r="MQC2170" s="218"/>
      <c r="MQD2170" s="218"/>
      <c r="MQE2170" s="218"/>
      <c r="MQF2170" s="218"/>
      <c r="MQG2170" s="218"/>
      <c r="MQH2170" s="218"/>
      <c r="MQI2170" s="218"/>
      <c r="MQJ2170" s="218"/>
      <c r="MQK2170" s="218"/>
      <c r="MQL2170" s="218"/>
      <c r="MQM2170" s="218"/>
      <c r="MQN2170" s="218"/>
      <c r="MQO2170" s="218"/>
      <c r="MQP2170" s="218"/>
      <c r="MQQ2170" s="218"/>
      <c r="MQR2170" s="218"/>
      <c r="MQS2170" s="218"/>
      <c r="MQT2170" s="218"/>
      <c r="MQU2170" s="218"/>
      <c r="MQV2170" s="218"/>
      <c r="MQW2170" s="218"/>
      <c r="MQX2170" s="218"/>
      <c r="MQY2170" s="218"/>
      <c r="MQZ2170" s="218"/>
      <c r="MRA2170" s="218"/>
      <c r="MRB2170" s="218"/>
      <c r="MRC2170" s="218"/>
      <c r="MRD2170" s="218"/>
      <c r="MRE2170" s="218"/>
      <c r="MRF2170" s="218"/>
      <c r="MRG2170" s="218"/>
      <c r="MRH2170" s="218"/>
      <c r="MRI2170" s="218"/>
      <c r="MRJ2170" s="218"/>
      <c r="MRK2170" s="218"/>
      <c r="MRL2170" s="218"/>
      <c r="MRM2170" s="218"/>
      <c r="MRN2170" s="218"/>
      <c r="MRO2170" s="218"/>
      <c r="MRP2170" s="218"/>
      <c r="MRQ2170" s="218"/>
      <c r="MRR2170" s="218"/>
      <c r="MRS2170" s="218"/>
      <c r="MRT2170" s="218"/>
      <c r="MRU2170" s="218"/>
      <c r="MRV2170" s="218"/>
      <c r="MRW2170" s="218"/>
      <c r="MRX2170" s="218"/>
      <c r="MRY2170" s="218"/>
      <c r="MRZ2170" s="218"/>
      <c r="MSA2170" s="218"/>
      <c r="MSB2170" s="218"/>
      <c r="MSC2170" s="218"/>
      <c r="MSD2170" s="218"/>
      <c r="MSE2170" s="218"/>
      <c r="MSF2170" s="218"/>
      <c r="MSG2170" s="218"/>
      <c r="MSH2170" s="218"/>
      <c r="MSI2170" s="218"/>
      <c r="MSJ2170" s="218"/>
      <c r="MSK2170" s="218"/>
      <c r="MSL2170" s="218"/>
      <c r="MSM2170" s="218"/>
      <c r="MSN2170" s="218"/>
      <c r="MSO2170" s="218"/>
      <c r="MSP2170" s="218"/>
      <c r="MSQ2170" s="218"/>
      <c r="MSR2170" s="218"/>
      <c r="MSS2170" s="218"/>
      <c r="MST2170" s="218"/>
      <c r="MSU2170" s="218"/>
      <c r="MSV2170" s="218"/>
      <c r="MSW2170" s="218"/>
      <c r="MSX2170" s="218"/>
      <c r="MSY2170" s="218"/>
      <c r="MSZ2170" s="218"/>
      <c r="MTA2170" s="218"/>
      <c r="MTB2170" s="218"/>
      <c r="MTC2170" s="218"/>
      <c r="MTD2170" s="218"/>
      <c r="MTE2170" s="218"/>
      <c r="MTF2170" s="218"/>
      <c r="MTG2170" s="218"/>
      <c r="MTH2170" s="218"/>
      <c r="MTI2170" s="218"/>
      <c r="MTJ2170" s="218"/>
      <c r="MTK2170" s="218"/>
      <c r="MTL2170" s="218"/>
      <c r="MTM2170" s="218"/>
      <c r="MTN2170" s="218"/>
      <c r="MTO2170" s="218"/>
      <c r="MTP2170" s="218"/>
      <c r="MTQ2170" s="218"/>
      <c r="MTR2170" s="218"/>
      <c r="MTS2170" s="218"/>
      <c r="MTT2170" s="218"/>
      <c r="MTU2170" s="218"/>
      <c r="MTV2170" s="218"/>
      <c r="MTW2170" s="218"/>
      <c r="MTX2170" s="218"/>
      <c r="MTY2170" s="218"/>
      <c r="MTZ2170" s="218"/>
      <c r="MUA2170" s="218"/>
      <c r="MUB2170" s="218"/>
      <c r="MUC2170" s="218"/>
      <c r="MUD2170" s="218"/>
      <c r="MUE2170" s="218"/>
      <c r="MUF2170" s="218"/>
      <c r="MUG2170" s="218"/>
      <c r="MUH2170" s="218"/>
      <c r="MUI2170" s="218"/>
      <c r="MUJ2170" s="218"/>
      <c r="MUK2170" s="218"/>
      <c r="MUL2170" s="218"/>
      <c r="MUM2170" s="218"/>
      <c r="MUN2170" s="218"/>
      <c r="MUO2170" s="218"/>
      <c r="MUP2170" s="218"/>
      <c r="MUQ2170" s="218"/>
      <c r="MUR2170" s="218"/>
      <c r="MUS2170" s="218"/>
      <c r="MUT2170" s="218"/>
      <c r="MUU2170" s="218"/>
      <c r="MUV2170" s="218"/>
      <c r="MUW2170" s="218"/>
      <c r="MUX2170" s="218"/>
      <c r="MUY2170" s="218"/>
      <c r="MUZ2170" s="218"/>
      <c r="MVA2170" s="218"/>
      <c r="MVB2170" s="218"/>
      <c r="MVC2170" s="218"/>
      <c r="MVD2170" s="218"/>
      <c r="MVE2170" s="218"/>
      <c r="MVF2170" s="218"/>
      <c r="MVG2170" s="218"/>
      <c r="MVH2170" s="218"/>
      <c r="MVI2170" s="218"/>
      <c r="MVJ2170" s="218"/>
      <c r="MVK2170" s="218"/>
      <c r="MVL2170" s="218"/>
      <c r="MVM2170" s="218"/>
      <c r="MVN2170" s="218"/>
      <c r="MVO2170" s="218"/>
      <c r="MVP2170" s="218"/>
      <c r="MVQ2170" s="218"/>
      <c r="MVR2170" s="218"/>
      <c r="MVS2170" s="218"/>
      <c r="MVT2170" s="218"/>
      <c r="MVU2170" s="218"/>
      <c r="MVV2170" s="218"/>
      <c r="MVW2170" s="218"/>
      <c r="MVX2170" s="218"/>
      <c r="MVY2170" s="218"/>
      <c r="MVZ2170" s="218"/>
      <c r="MWA2170" s="218"/>
      <c r="MWB2170" s="218"/>
      <c r="MWC2170" s="218"/>
      <c r="MWD2170" s="218"/>
      <c r="MWE2170" s="218"/>
      <c r="MWF2170" s="218"/>
      <c r="MWG2170" s="218"/>
      <c r="MWH2170" s="218"/>
      <c r="MWI2170" s="218"/>
      <c r="MWJ2170" s="218"/>
      <c r="MWK2170" s="218"/>
      <c r="MWL2170" s="218"/>
      <c r="MWM2170" s="218"/>
      <c r="MWN2170" s="218"/>
      <c r="MWO2170" s="218"/>
      <c r="MWP2170" s="218"/>
      <c r="MWQ2170" s="218"/>
      <c r="MWR2170" s="218"/>
      <c r="MWS2170" s="218"/>
      <c r="MWT2170" s="218"/>
      <c r="MWU2170" s="218"/>
      <c r="MWV2170" s="218"/>
      <c r="MWW2170" s="218"/>
      <c r="MWX2170" s="218"/>
      <c r="MWY2170" s="218"/>
      <c r="MWZ2170" s="218"/>
      <c r="MXA2170" s="218"/>
      <c r="MXB2170" s="218"/>
      <c r="MXC2170" s="218"/>
      <c r="MXD2170" s="218"/>
      <c r="MXE2170" s="218"/>
      <c r="MXF2170" s="218"/>
      <c r="MXG2170" s="218"/>
      <c r="MXH2170" s="218"/>
      <c r="MXI2170" s="218"/>
      <c r="MXJ2170" s="218"/>
      <c r="MXK2170" s="218"/>
      <c r="MXL2170" s="218"/>
      <c r="MXM2170" s="218"/>
      <c r="MXN2170" s="218"/>
      <c r="MXO2170" s="218"/>
      <c r="MXP2170" s="218"/>
      <c r="MXQ2170" s="218"/>
      <c r="MXR2170" s="218"/>
      <c r="MXS2170" s="218"/>
      <c r="MXT2170" s="218"/>
      <c r="MXU2170" s="218"/>
      <c r="MXV2170" s="218"/>
      <c r="MXW2170" s="218"/>
      <c r="MXX2170" s="218"/>
      <c r="MXY2170" s="218"/>
      <c r="MXZ2170" s="218"/>
      <c r="MYA2170" s="218"/>
      <c r="MYB2170" s="218"/>
      <c r="MYC2170" s="218"/>
      <c r="MYD2170" s="218"/>
      <c r="MYE2170" s="218"/>
      <c r="MYF2170" s="218"/>
      <c r="MYG2170" s="218"/>
      <c r="MYH2170" s="218"/>
      <c r="MYI2170" s="218"/>
      <c r="MYJ2170" s="218"/>
      <c r="MYK2170" s="218"/>
      <c r="MYL2170" s="218"/>
      <c r="MYM2170" s="218"/>
      <c r="MYN2170" s="218"/>
      <c r="MYO2170" s="218"/>
      <c r="MYP2170" s="218"/>
      <c r="MYQ2170" s="218"/>
      <c r="MYR2170" s="218"/>
      <c r="MYS2170" s="218"/>
      <c r="MYT2170" s="218"/>
      <c r="MYU2170" s="218"/>
      <c r="MYV2170" s="218"/>
      <c r="MYW2170" s="218"/>
      <c r="MYX2170" s="218"/>
      <c r="MYY2170" s="218"/>
      <c r="MYZ2170" s="218"/>
      <c r="MZA2170" s="218"/>
      <c r="MZB2170" s="218"/>
      <c r="MZC2170" s="218"/>
      <c r="MZD2170" s="218"/>
      <c r="MZE2170" s="218"/>
      <c r="MZF2170" s="218"/>
      <c r="MZG2170" s="218"/>
      <c r="MZH2170" s="218"/>
      <c r="MZI2170" s="218"/>
      <c r="MZJ2170" s="218"/>
      <c r="MZK2170" s="218"/>
      <c r="MZL2170" s="218"/>
      <c r="MZM2170" s="218"/>
      <c r="MZN2170" s="218"/>
      <c r="MZO2170" s="218"/>
      <c r="MZP2170" s="218"/>
      <c r="MZQ2170" s="218"/>
      <c r="MZR2170" s="218"/>
      <c r="MZS2170" s="218"/>
      <c r="MZT2170" s="218"/>
      <c r="MZU2170" s="218"/>
      <c r="MZV2170" s="218"/>
      <c r="MZW2170" s="218"/>
      <c r="MZX2170" s="218"/>
      <c r="MZY2170" s="218"/>
      <c r="MZZ2170" s="218"/>
      <c r="NAA2170" s="218"/>
      <c r="NAB2170" s="218"/>
      <c r="NAC2170" s="218"/>
      <c r="NAD2170" s="218"/>
      <c r="NAE2170" s="218"/>
      <c r="NAF2170" s="218"/>
      <c r="NAG2170" s="218"/>
      <c r="NAH2170" s="218"/>
      <c r="NAI2170" s="218"/>
      <c r="NAJ2170" s="218"/>
      <c r="NAK2170" s="218"/>
      <c r="NAL2170" s="218"/>
      <c r="NAM2170" s="218"/>
      <c r="NAN2170" s="218"/>
      <c r="NAO2170" s="218"/>
      <c r="NAP2170" s="218"/>
      <c r="NAQ2170" s="218"/>
      <c r="NAR2170" s="218"/>
      <c r="NAS2170" s="218"/>
      <c r="NAT2170" s="218"/>
      <c r="NAU2170" s="218"/>
      <c r="NAV2170" s="218"/>
      <c r="NAW2170" s="218"/>
      <c r="NAX2170" s="218"/>
      <c r="NAY2170" s="218"/>
      <c r="NAZ2170" s="218"/>
      <c r="NBA2170" s="218"/>
      <c r="NBB2170" s="218"/>
      <c r="NBC2170" s="218"/>
      <c r="NBD2170" s="218"/>
      <c r="NBE2170" s="218"/>
      <c r="NBF2170" s="218"/>
      <c r="NBG2170" s="218"/>
      <c r="NBH2170" s="218"/>
      <c r="NBI2170" s="218"/>
      <c r="NBJ2170" s="218"/>
      <c r="NBK2170" s="218"/>
      <c r="NBL2170" s="218"/>
      <c r="NBM2170" s="218"/>
      <c r="NBN2170" s="218"/>
      <c r="NBO2170" s="218"/>
      <c r="NBP2170" s="218"/>
      <c r="NBQ2170" s="218"/>
      <c r="NBR2170" s="218"/>
      <c r="NBS2170" s="218"/>
      <c r="NBT2170" s="218"/>
      <c r="NBU2170" s="218"/>
      <c r="NBV2170" s="218"/>
      <c r="NBW2170" s="218"/>
      <c r="NBX2170" s="218"/>
      <c r="NBY2170" s="218"/>
      <c r="NBZ2170" s="218"/>
      <c r="NCA2170" s="218"/>
      <c r="NCB2170" s="218"/>
      <c r="NCC2170" s="218"/>
      <c r="NCD2170" s="218"/>
      <c r="NCE2170" s="218"/>
      <c r="NCF2170" s="218"/>
      <c r="NCG2170" s="218"/>
      <c r="NCH2170" s="218"/>
      <c r="NCI2170" s="218"/>
      <c r="NCJ2170" s="218"/>
      <c r="NCK2170" s="218"/>
      <c r="NCL2170" s="218"/>
      <c r="NCM2170" s="218"/>
      <c r="NCN2170" s="218"/>
      <c r="NCO2170" s="218"/>
      <c r="NCP2170" s="218"/>
      <c r="NCQ2170" s="218"/>
      <c r="NCR2170" s="218"/>
      <c r="NCS2170" s="218"/>
      <c r="NCT2170" s="218"/>
      <c r="NCU2170" s="218"/>
      <c r="NCV2170" s="218"/>
      <c r="NCW2170" s="218"/>
      <c r="NCX2170" s="218"/>
      <c r="NCY2170" s="218"/>
      <c r="NCZ2170" s="218"/>
      <c r="NDA2170" s="218"/>
      <c r="NDB2170" s="218"/>
      <c r="NDC2170" s="218"/>
      <c r="NDD2170" s="218"/>
      <c r="NDE2170" s="218"/>
      <c r="NDF2170" s="218"/>
      <c r="NDG2170" s="218"/>
      <c r="NDH2170" s="218"/>
      <c r="NDI2170" s="218"/>
      <c r="NDJ2170" s="218"/>
      <c r="NDK2170" s="218"/>
      <c r="NDL2170" s="218"/>
      <c r="NDM2170" s="218"/>
      <c r="NDN2170" s="218"/>
      <c r="NDO2170" s="218"/>
      <c r="NDP2170" s="218"/>
      <c r="NDQ2170" s="218"/>
      <c r="NDR2170" s="218"/>
      <c r="NDS2170" s="218"/>
      <c r="NDT2170" s="218"/>
      <c r="NDU2170" s="218"/>
      <c r="NDV2170" s="218"/>
      <c r="NDW2170" s="218"/>
      <c r="NDX2170" s="218"/>
      <c r="NDY2170" s="218"/>
      <c r="NDZ2170" s="218"/>
      <c r="NEA2170" s="218"/>
      <c r="NEB2170" s="218"/>
      <c r="NEC2170" s="218"/>
      <c r="NED2170" s="218"/>
      <c r="NEE2170" s="218"/>
      <c r="NEF2170" s="218"/>
      <c r="NEG2170" s="218"/>
      <c r="NEH2170" s="218"/>
      <c r="NEI2170" s="218"/>
      <c r="NEJ2170" s="218"/>
      <c r="NEK2170" s="218"/>
      <c r="NEL2170" s="218"/>
      <c r="NEM2170" s="218"/>
      <c r="NEN2170" s="218"/>
      <c r="NEO2170" s="218"/>
      <c r="NEP2170" s="218"/>
      <c r="NEQ2170" s="218"/>
      <c r="NER2170" s="218"/>
      <c r="NES2170" s="218"/>
      <c r="NET2170" s="218"/>
      <c r="NEU2170" s="218"/>
      <c r="NEV2170" s="218"/>
      <c r="NEW2170" s="218"/>
      <c r="NEX2170" s="218"/>
      <c r="NEY2170" s="218"/>
      <c r="NEZ2170" s="218"/>
      <c r="NFA2170" s="218"/>
      <c r="NFB2170" s="218"/>
      <c r="NFC2170" s="218"/>
      <c r="NFD2170" s="218"/>
      <c r="NFE2170" s="218"/>
      <c r="NFF2170" s="218"/>
      <c r="NFG2170" s="218"/>
      <c r="NFH2170" s="218"/>
      <c r="NFI2170" s="218"/>
      <c r="NFJ2170" s="218"/>
      <c r="NFK2170" s="218"/>
      <c r="NFL2170" s="218"/>
      <c r="NFM2170" s="218"/>
      <c r="NFN2170" s="218"/>
      <c r="NFO2170" s="218"/>
      <c r="NFP2170" s="218"/>
      <c r="NFQ2170" s="218"/>
      <c r="NFR2170" s="218"/>
      <c r="NFS2170" s="218"/>
      <c r="NFT2170" s="218"/>
      <c r="NFU2170" s="218"/>
      <c r="NFV2170" s="218"/>
      <c r="NFW2170" s="218"/>
      <c r="NFX2170" s="218"/>
      <c r="NFY2170" s="218"/>
      <c r="NFZ2170" s="218"/>
      <c r="NGA2170" s="218"/>
      <c r="NGB2170" s="218"/>
      <c r="NGC2170" s="218"/>
      <c r="NGD2170" s="218"/>
      <c r="NGE2170" s="218"/>
      <c r="NGF2170" s="218"/>
      <c r="NGG2170" s="218"/>
      <c r="NGH2170" s="218"/>
      <c r="NGI2170" s="218"/>
      <c r="NGJ2170" s="218"/>
      <c r="NGK2170" s="218"/>
      <c r="NGL2170" s="218"/>
      <c r="NGM2170" s="218"/>
      <c r="NGN2170" s="218"/>
      <c r="NGO2170" s="218"/>
      <c r="NGP2170" s="218"/>
      <c r="NGQ2170" s="218"/>
      <c r="NGR2170" s="218"/>
      <c r="NGS2170" s="218"/>
      <c r="NGT2170" s="218"/>
      <c r="NGU2170" s="218"/>
      <c r="NGV2170" s="218"/>
      <c r="NGW2170" s="218"/>
      <c r="NGX2170" s="218"/>
      <c r="NGY2170" s="218"/>
      <c r="NGZ2170" s="218"/>
      <c r="NHA2170" s="218"/>
      <c r="NHB2170" s="218"/>
      <c r="NHC2170" s="218"/>
      <c r="NHD2170" s="218"/>
      <c r="NHE2170" s="218"/>
      <c r="NHF2170" s="218"/>
      <c r="NHG2170" s="218"/>
      <c r="NHH2170" s="218"/>
      <c r="NHI2170" s="218"/>
      <c r="NHJ2170" s="218"/>
      <c r="NHK2170" s="218"/>
      <c r="NHL2170" s="218"/>
      <c r="NHM2170" s="218"/>
      <c r="NHN2170" s="218"/>
      <c r="NHO2170" s="218"/>
      <c r="NHP2170" s="218"/>
      <c r="NHQ2170" s="218"/>
      <c r="NHR2170" s="218"/>
      <c r="NHS2170" s="218"/>
      <c r="NHT2170" s="218"/>
      <c r="NHU2170" s="218"/>
      <c r="NHV2170" s="218"/>
      <c r="NHW2170" s="218"/>
      <c r="NHX2170" s="218"/>
      <c r="NHY2170" s="218"/>
      <c r="NHZ2170" s="218"/>
      <c r="NIA2170" s="218"/>
      <c r="NIB2170" s="218"/>
      <c r="NIC2170" s="218"/>
      <c r="NID2170" s="218"/>
      <c r="NIE2170" s="218"/>
      <c r="NIF2170" s="218"/>
      <c r="NIG2170" s="218"/>
      <c r="NIH2170" s="218"/>
      <c r="NII2170" s="218"/>
      <c r="NIJ2170" s="218"/>
      <c r="NIK2170" s="218"/>
      <c r="NIL2170" s="218"/>
      <c r="NIM2170" s="218"/>
      <c r="NIN2170" s="218"/>
      <c r="NIO2170" s="218"/>
      <c r="NIP2170" s="218"/>
      <c r="NIQ2170" s="218"/>
      <c r="NIR2170" s="218"/>
      <c r="NIS2170" s="218"/>
      <c r="NIT2170" s="218"/>
      <c r="NIU2170" s="218"/>
      <c r="NIV2170" s="218"/>
      <c r="NIW2170" s="218"/>
      <c r="NIX2170" s="218"/>
      <c r="NIY2170" s="218"/>
      <c r="NIZ2170" s="218"/>
      <c r="NJA2170" s="218"/>
      <c r="NJB2170" s="218"/>
      <c r="NJC2170" s="218"/>
      <c r="NJD2170" s="218"/>
      <c r="NJE2170" s="218"/>
      <c r="NJF2170" s="218"/>
      <c r="NJG2170" s="218"/>
      <c r="NJH2170" s="218"/>
      <c r="NJI2170" s="218"/>
      <c r="NJJ2170" s="218"/>
      <c r="NJK2170" s="218"/>
      <c r="NJL2170" s="218"/>
      <c r="NJM2170" s="218"/>
      <c r="NJN2170" s="218"/>
      <c r="NJO2170" s="218"/>
      <c r="NJP2170" s="218"/>
      <c r="NJQ2170" s="218"/>
      <c r="NJR2170" s="218"/>
      <c r="NJS2170" s="218"/>
      <c r="NJT2170" s="218"/>
      <c r="NJU2170" s="218"/>
      <c r="NJV2170" s="218"/>
      <c r="NJW2170" s="218"/>
      <c r="NJX2170" s="218"/>
      <c r="NJY2170" s="218"/>
      <c r="NJZ2170" s="218"/>
      <c r="NKA2170" s="218"/>
      <c r="NKB2170" s="218"/>
      <c r="NKC2170" s="218"/>
      <c r="NKD2170" s="218"/>
      <c r="NKE2170" s="218"/>
      <c r="NKF2170" s="218"/>
      <c r="NKG2170" s="218"/>
      <c r="NKH2170" s="218"/>
      <c r="NKI2170" s="218"/>
      <c r="NKJ2170" s="218"/>
      <c r="NKK2170" s="218"/>
      <c r="NKL2170" s="218"/>
      <c r="NKM2170" s="218"/>
      <c r="NKN2170" s="218"/>
      <c r="NKO2170" s="218"/>
      <c r="NKP2170" s="218"/>
      <c r="NKQ2170" s="218"/>
      <c r="NKR2170" s="218"/>
      <c r="NKS2170" s="218"/>
      <c r="NKT2170" s="218"/>
      <c r="NKU2170" s="218"/>
      <c r="NKV2170" s="218"/>
      <c r="NKW2170" s="218"/>
      <c r="NKX2170" s="218"/>
      <c r="NKY2170" s="218"/>
      <c r="NKZ2170" s="218"/>
      <c r="NLA2170" s="218"/>
      <c r="NLB2170" s="218"/>
      <c r="NLC2170" s="218"/>
      <c r="NLD2170" s="218"/>
      <c r="NLE2170" s="218"/>
      <c r="NLF2170" s="218"/>
      <c r="NLG2170" s="218"/>
      <c r="NLH2170" s="218"/>
      <c r="NLI2170" s="218"/>
      <c r="NLJ2170" s="218"/>
      <c r="NLK2170" s="218"/>
      <c r="NLL2170" s="218"/>
      <c r="NLM2170" s="218"/>
      <c r="NLN2170" s="218"/>
      <c r="NLO2170" s="218"/>
      <c r="NLP2170" s="218"/>
      <c r="NLQ2170" s="218"/>
      <c r="NLR2170" s="218"/>
      <c r="NLS2170" s="218"/>
      <c r="NLT2170" s="218"/>
      <c r="NLU2170" s="218"/>
      <c r="NLV2170" s="218"/>
      <c r="NLW2170" s="218"/>
      <c r="NLX2170" s="218"/>
      <c r="NLY2170" s="218"/>
      <c r="NLZ2170" s="218"/>
      <c r="NMA2170" s="218"/>
      <c r="NMB2170" s="218"/>
      <c r="NMC2170" s="218"/>
      <c r="NMD2170" s="218"/>
      <c r="NME2170" s="218"/>
      <c r="NMF2170" s="218"/>
      <c r="NMG2170" s="218"/>
      <c r="NMH2170" s="218"/>
      <c r="NMI2170" s="218"/>
      <c r="NMJ2170" s="218"/>
      <c r="NMK2170" s="218"/>
      <c r="NML2170" s="218"/>
      <c r="NMM2170" s="218"/>
      <c r="NMN2170" s="218"/>
      <c r="NMO2170" s="218"/>
      <c r="NMP2170" s="218"/>
      <c r="NMQ2170" s="218"/>
      <c r="NMR2170" s="218"/>
      <c r="NMS2170" s="218"/>
      <c r="NMT2170" s="218"/>
      <c r="NMU2170" s="218"/>
      <c r="NMV2170" s="218"/>
      <c r="NMW2170" s="218"/>
      <c r="NMX2170" s="218"/>
      <c r="NMY2170" s="218"/>
      <c r="NMZ2170" s="218"/>
      <c r="NNA2170" s="218"/>
      <c r="NNB2170" s="218"/>
      <c r="NNC2170" s="218"/>
      <c r="NND2170" s="218"/>
      <c r="NNE2170" s="218"/>
      <c r="NNF2170" s="218"/>
      <c r="NNG2170" s="218"/>
      <c r="NNH2170" s="218"/>
      <c r="NNI2170" s="218"/>
      <c r="NNJ2170" s="218"/>
      <c r="NNK2170" s="218"/>
      <c r="NNL2170" s="218"/>
      <c r="NNM2170" s="218"/>
      <c r="NNN2170" s="218"/>
      <c r="NNO2170" s="218"/>
      <c r="NNP2170" s="218"/>
      <c r="NNQ2170" s="218"/>
      <c r="NNR2170" s="218"/>
      <c r="NNS2170" s="218"/>
      <c r="NNT2170" s="218"/>
      <c r="NNU2170" s="218"/>
      <c r="NNV2170" s="218"/>
      <c r="NNW2170" s="218"/>
      <c r="NNX2170" s="218"/>
      <c r="NNY2170" s="218"/>
      <c r="NNZ2170" s="218"/>
      <c r="NOA2170" s="218"/>
      <c r="NOB2170" s="218"/>
      <c r="NOC2170" s="218"/>
      <c r="NOD2170" s="218"/>
      <c r="NOE2170" s="218"/>
      <c r="NOF2170" s="218"/>
      <c r="NOG2170" s="218"/>
      <c r="NOH2170" s="218"/>
      <c r="NOI2170" s="218"/>
      <c r="NOJ2170" s="218"/>
      <c r="NOK2170" s="218"/>
      <c r="NOL2170" s="218"/>
      <c r="NOM2170" s="218"/>
      <c r="NON2170" s="218"/>
      <c r="NOO2170" s="218"/>
      <c r="NOP2170" s="218"/>
      <c r="NOQ2170" s="218"/>
      <c r="NOR2170" s="218"/>
      <c r="NOS2170" s="218"/>
      <c r="NOT2170" s="218"/>
      <c r="NOU2170" s="218"/>
      <c r="NOV2170" s="218"/>
      <c r="NOW2170" s="218"/>
      <c r="NOX2170" s="218"/>
      <c r="NOY2170" s="218"/>
      <c r="NOZ2170" s="218"/>
      <c r="NPA2170" s="218"/>
      <c r="NPB2170" s="218"/>
      <c r="NPC2170" s="218"/>
      <c r="NPD2170" s="218"/>
      <c r="NPE2170" s="218"/>
      <c r="NPF2170" s="218"/>
      <c r="NPG2170" s="218"/>
      <c r="NPH2170" s="218"/>
      <c r="NPI2170" s="218"/>
      <c r="NPJ2170" s="218"/>
      <c r="NPK2170" s="218"/>
      <c r="NPL2170" s="218"/>
      <c r="NPM2170" s="218"/>
      <c r="NPN2170" s="218"/>
      <c r="NPO2170" s="218"/>
      <c r="NPP2170" s="218"/>
      <c r="NPQ2170" s="218"/>
      <c r="NPR2170" s="218"/>
      <c r="NPS2170" s="218"/>
      <c r="NPT2170" s="218"/>
      <c r="NPU2170" s="218"/>
      <c r="NPV2170" s="218"/>
      <c r="NPW2170" s="218"/>
      <c r="NPX2170" s="218"/>
      <c r="NPY2170" s="218"/>
      <c r="NPZ2170" s="218"/>
      <c r="NQA2170" s="218"/>
      <c r="NQB2170" s="218"/>
      <c r="NQC2170" s="218"/>
      <c r="NQD2170" s="218"/>
      <c r="NQE2170" s="218"/>
      <c r="NQF2170" s="218"/>
      <c r="NQG2170" s="218"/>
      <c r="NQH2170" s="218"/>
      <c r="NQI2170" s="218"/>
      <c r="NQJ2170" s="218"/>
      <c r="NQK2170" s="218"/>
      <c r="NQL2170" s="218"/>
      <c r="NQM2170" s="218"/>
      <c r="NQN2170" s="218"/>
      <c r="NQO2170" s="218"/>
      <c r="NQP2170" s="218"/>
      <c r="NQQ2170" s="218"/>
      <c r="NQR2170" s="218"/>
      <c r="NQS2170" s="218"/>
      <c r="NQT2170" s="218"/>
      <c r="NQU2170" s="218"/>
      <c r="NQV2170" s="218"/>
      <c r="NQW2170" s="218"/>
      <c r="NQX2170" s="218"/>
      <c r="NQY2170" s="218"/>
      <c r="NQZ2170" s="218"/>
      <c r="NRA2170" s="218"/>
      <c r="NRB2170" s="218"/>
      <c r="NRC2170" s="218"/>
      <c r="NRD2170" s="218"/>
      <c r="NRE2170" s="218"/>
      <c r="NRF2170" s="218"/>
      <c r="NRG2170" s="218"/>
      <c r="NRH2170" s="218"/>
      <c r="NRI2170" s="218"/>
      <c r="NRJ2170" s="218"/>
      <c r="NRK2170" s="218"/>
      <c r="NRL2170" s="218"/>
      <c r="NRM2170" s="218"/>
      <c r="NRN2170" s="218"/>
      <c r="NRO2170" s="218"/>
      <c r="NRP2170" s="218"/>
      <c r="NRQ2170" s="218"/>
      <c r="NRR2170" s="218"/>
      <c r="NRS2170" s="218"/>
      <c r="NRT2170" s="218"/>
      <c r="NRU2170" s="218"/>
      <c r="NRV2170" s="218"/>
      <c r="NRW2170" s="218"/>
      <c r="NRX2170" s="218"/>
      <c r="NRY2170" s="218"/>
      <c r="NRZ2170" s="218"/>
      <c r="NSA2170" s="218"/>
      <c r="NSB2170" s="218"/>
      <c r="NSC2170" s="218"/>
      <c r="NSD2170" s="218"/>
      <c r="NSE2170" s="218"/>
      <c r="NSF2170" s="218"/>
      <c r="NSG2170" s="218"/>
      <c r="NSH2170" s="218"/>
      <c r="NSI2170" s="218"/>
      <c r="NSJ2170" s="218"/>
      <c r="NSK2170" s="218"/>
      <c r="NSL2170" s="218"/>
      <c r="NSM2170" s="218"/>
      <c r="NSN2170" s="218"/>
      <c r="NSO2170" s="218"/>
      <c r="NSP2170" s="218"/>
      <c r="NSQ2170" s="218"/>
      <c r="NSR2170" s="218"/>
      <c r="NSS2170" s="218"/>
      <c r="NST2170" s="218"/>
      <c r="NSU2170" s="218"/>
      <c r="NSV2170" s="218"/>
      <c r="NSW2170" s="218"/>
      <c r="NSX2170" s="218"/>
      <c r="NSY2170" s="218"/>
      <c r="NSZ2170" s="218"/>
      <c r="NTA2170" s="218"/>
      <c r="NTB2170" s="218"/>
      <c r="NTC2170" s="218"/>
      <c r="NTD2170" s="218"/>
      <c r="NTE2170" s="218"/>
      <c r="NTF2170" s="218"/>
      <c r="NTG2170" s="218"/>
      <c r="NTH2170" s="218"/>
      <c r="NTI2170" s="218"/>
      <c r="NTJ2170" s="218"/>
      <c r="NTK2170" s="218"/>
      <c r="NTL2170" s="218"/>
      <c r="NTM2170" s="218"/>
      <c r="NTN2170" s="218"/>
      <c r="NTO2170" s="218"/>
      <c r="NTP2170" s="218"/>
      <c r="NTQ2170" s="218"/>
      <c r="NTR2170" s="218"/>
      <c r="NTS2170" s="218"/>
      <c r="NTT2170" s="218"/>
      <c r="NTU2170" s="218"/>
      <c r="NTV2170" s="218"/>
      <c r="NTW2170" s="218"/>
      <c r="NTX2170" s="218"/>
      <c r="NTY2170" s="218"/>
      <c r="NTZ2170" s="218"/>
      <c r="NUA2170" s="218"/>
      <c r="NUB2170" s="218"/>
      <c r="NUC2170" s="218"/>
      <c r="NUD2170" s="218"/>
      <c r="NUE2170" s="218"/>
      <c r="NUF2170" s="218"/>
      <c r="NUG2170" s="218"/>
      <c r="NUH2170" s="218"/>
      <c r="NUI2170" s="218"/>
      <c r="NUJ2170" s="218"/>
      <c r="NUK2170" s="218"/>
      <c r="NUL2170" s="218"/>
      <c r="NUM2170" s="218"/>
      <c r="NUN2170" s="218"/>
      <c r="NUO2170" s="218"/>
      <c r="NUP2170" s="218"/>
      <c r="NUQ2170" s="218"/>
      <c r="NUR2170" s="218"/>
      <c r="NUS2170" s="218"/>
      <c r="NUT2170" s="218"/>
      <c r="NUU2170" s="218"/>
      <c r="NUV2170" s="218"/>
      <c r="NUW2170" s="218"/>
      <c r="NUX2170" s="218"/>
      <c r="NUY2170" s="218"/>
      <c r="NUZ2170" s="218"/>
      <c r="NVA2170" s="218"/>
      <c r="NVB2170" s="218"/>
      <c r="NVC2170" s="218"/>
      <c r="NVD2170" s="218"/>
      <c r="NVE2170" s="218"/>
      <c r="NVF2170" s="218"/>
      <c r="NVG2170" s="218"/>
      <c r="NVH2170" s="218"/>
      <c r="NVI2170" s="218"/>
      <c r="NVJ2170" s="218"/>
      <c r="NVK2170" s="218"/>
      <c r="NVL2170" s="218"/>
      <c r="NVM2170" s="218"/>
      <c r="NVN2170" s="218"/>
      <c r="NVO2170" s="218"/>
      <c r="NVP2170" s="218"/>
      <c r="NVQ2170" s="218"/>
      <c r="NVR2170" s="218"/>
      <c r="NVS2170" s="218"/>
      <c r="NVT2170" s="218"/>
      <c r="NVU2170" s="218"/>
      <c r="NVV2170" s="218"/>
      <c r="NVW2170" s="218"/>
      <c r="NVX2170" s="218"/>
      <c r="NVY2170" s="218"/>
      <c r="NVZ2170" s="218"/>
      <c r="NWA2170" s="218"/>
      <c r="NWB2170" s="218"/>
      <c r="NWC2170" s="218"/>
      <c r="NWD2170" s="218"/>
      <c r="NWE2170" s="218"/>
      <c r="NWF2170" s="218"/>
      <c r="NWG2170" s="218"/>
      <c r="NWH2170" s="218"/>
      <c r="NWI2170" s="218"/>
      <c r="NWJ2170" s="218"/>
      <c r="NWK2170" s="218"/>
      <c r="NWL2170" s="218"/>
      <c r="NWM2170" s="218"/>
      <c r="NWN2170" s="218"/>
      <c r="NWO2170" s="218"/>
      <c r="NWP2170" s="218"/>
      <c r="NWQ2170" s="218"/>
      <c r="NWR2170" s="218"/>
      <c r="NWS2170" s="218"/>
      <c r="NWT2170" s="218"/>
      <c r="NWU2170" s="218"/>
      <c r="NWV2170" s="218"/>
      <c r="NWW2170" s="218"/>
      <c r="NWX2170" s="218"/>
      <c r="NWY2170" s="218"/>
      <c r="NWZ2170" s="218"/>
      <c r="NXA2170" s="218"/>
      <c r="NXB2170" s="218"/>
      <c r="NXC2170" s="218"/>
      <c r="NXD2170" s="218"/>
      <c r="NXE2170" s="218"/>
      <c r="NXF2170" s="218"/>
      <c r="NXG2170" s="218"/>
      <c r="NXH2170" s="218"/>
      <c r="NXI2170" s="218"/>
      <c r="NXJ2170" s="218"/>
      <c r="NXK2170" s="218"/>
      <c r="NXL2170" s="218"/>
      <c r="NXM2170" s="218"/>
      <c r="NXN2170" s="218"/>
      <c r="NXO2170" s="218"/>
      <c r="NXP2170" s="218"/>
      <c r="NXQ2170" s="218"/>
      <c r="NXR2170" s="218"/>
      <c r="NXS2170" s="218"/>
      <c r="NXT2170" s="218"/>
      <c r="NXU2170" s="218"/>
      <c r="NXV2170" s="218"/>
      <c r="NXW2170" s="218"/>
      <c r="NXX2170" s="218"/>
      <c r="NXY2170" s="218"/>
      <c r="NXZ2170" s="218"/>
      <c r="NYA2170" s="218"/>
      <c r="NYB2170" s="218"/>
      <c r="NYC2170" s="218"/>
      <c r="NYD2170" s="218"/>
      <c r="NYE2170" s="218"/>
      <c r="NYF2170" s="218"/>
      <c r="NYG2170" s="218"/>
      <c r="NYH2170" s="218"/>
      <c r="NYI2170" s="218"/>
      <c r="NYJ2170" s="218"/>
      <c r="NYK2170" s="218"/>
      <c r="NYL2170" s="218"/>
      <c r="NYM2170" s="218"/>
      <c r="NYN2170" s="218"/>
      <c r="NYO2170" s="218"/>
      <c r="NYP2170" s="218"/>
      <c r="NYQ2170" s="218"/>
      <c r="NYR2170" s="218"/>
      <c r="NYS2170" s="218"/>
      <c r="NYT2170" s="218"/>
      <c r="NYU2170" s="218"/>
      <c r="NYV2170" s="218"/>
      <c r="NYW2170" s="218"/>
      <c r="NYX2170" s="218"/>
      <c r="NYY2170" s="218"/>
      <c r="NYZ2170" s="218"/>
      <c r="NZA2170" s="218"/>
      <c r="NZB2170" s="218"/>
      <c r="NZC2170" s="218"/>
      <c r="NZD2170" s="218"/>
      <c r="NZE2170" s="218"/>
      <c r="NZF2170" s="218"/>
      <c r="NZG2170" s="218"/>
      <c r="NZH2170" s="218"/>
      <c r="NZI2170" s="218"/>
      <c r="NZJ2170" s="218"/>
      <c r="NZK2170" s="218"/>
      <c r="NZL2170" s="218"/>
      <c r="NZM2170" s="218"/>
      <c r="NZN2170" s="218"/>
      <c r="NZO2170" s="218"/>
      <c r="NZP2170" s="218"/>
      <c r="NZQ2170" s="218"/>
      <c r="NZR2170" s="218"/>
      <c r="NZS2170" s="218"/>
      <c r="NZT2170" s="218"/>
      <c r="NZU2170" s="218"/>
      <c r="NZV2170" s="218"/>
      <c r="NZW2170" s="218"/>
      <c r="NZX2170" s="218"/>
      <c r="NZY2170" s="218"/>
      <c r="NZZ2170" s="218"/>
      <c r="OAA2170" s="218"/>
      <c r="OAB2170" s="218"/>
      <c r="OAC2170" s="218"/>
      <c r="OAD2170" s="218"/>
      <c r="OAE2170" s="218"/>
      <c r="OAF2170" s="218"/>
      <c r="OAG2170" s="218"/>
      <c r="OAH2170" s="218"/>
      <c r="OAI2170" s="218"/>
      <c r="OAJ2170" s="218"/>
      <c r="OAK2170" s="218"/>
      <c r="OAL2170" s="218"/>
      <c r="OAM2170" s="218"/>
      <c r="OAN2170" s="218"/>
      <c r="OAO2170" s="218"/>
      <c r="OAP2170" s="218"/>
      <c r="OAQ2170" s="218"/>
      <c r="OAR2170" s="218"/>
      <c r="OAS2170" s="218"/>
      <c r="OAT2170" s="218"/>
      <c r="OAU2170" s="218"/>
      <c r="OAV2170" s="218"/>
      <c r="OAW2170" s="218"/>
      <c r="OAX2170" s="218"/>
      <c r="OAY2170" s="218"/>
      <c r="OAZ2170" s="218"/>
      <c r="OBA2170" s="218"/>
      <c r="OBB2170" s="218"/>
      <c r="OBC2170" s="218"/>
      <c r="OBD2170" s="218"/>
      <c r="OBE2170" s="218"/>
      <c r="OBF2170" s="218"/>
      <c r="OBG2170" s="218"/>
      <c r="OBH2170" s="218"/>
      <c r="OBI2170" s="218"/>
      <c r="OBJ2170" s="218"/>
      <c r="OBK2170" s="218"/>
      <c r="OBL2170" s="218"/>
      <c r="OBM2170" s="218"/>
      <c r="OBN2170" s="218"/>
      <c r="OBO2170" s="218"/>
      <c r="OBP2170" s="218"/>
      <c r="OBQ2170" s="218"/>
      <c r="OBR2170" s="218"/>
      <c r="OBS2170" s="218"/>
      <c r="OBT2170" s="218"/>
      <c r="OBU2170" s="218"/>
      <c r="OBV2170" s="218"/>
      <c r="OBW2170" s="218"/>
      <c r="OBX2170" s="218"/>
      <c r="OBY2170" s="218"/>
      <c r="OBZ2170" s="218"/>
      <c r="OCA2170" s="218"/>
      <c r="OCB2170" s="218"/>
      <c r="OCC2170" s="218"/>
      <c r="OCD2170" s="218"/>
      <c r="OCE2170" s="218"/>
      <c r="OCF2170" s="218"/>
      <c r="OCG2170" s="218"/>
      <c r="OCH2170" s="218"/>
      <c r="OCI2170" s="218"/>
      <c r="OCJ2170" s="218"/>
      <c r="OCK2170" s="218"/>
      <c r="OCL2170" s="218"/>
      <c r="OCM2170" s="218"/>
      <c r="OCN2170" s="218"/>
      <c r="OCO2170" s="218"/>
      <c r="OCP2170" s="218"/>
      <c r="OCQ2170" s="218"/>
      <c r="OCR2170" s="218"/>
      <c r="OCS2170" s="218"/>
      <c r="OCT2170" s="218"/>
      <c r="OCU2170" s="218"/>
      <c r="OCV2170" s="218"/>
      <c r="OCW2170" s="218"/>
      <c r="OCX2170" s="218"/>
      <c r="OCY2170" s="218"/>
      <c r="OCZ2170" s="218"/>
      <c r="ODA2170" s="218"/>
      <c r="ODB2170" s="218"/>
      <c r="ODC2170" s="218"/>
      <c r="ODD2170" s="218"/>
      <c r="ODE2170" s="218"/>
      <c r="ODF2170" s="218"/>
      <c r="ODG2170" s="218"/>
      <c r="ODH2170" s="218"/>
      <c r="ODI2170" s="218"/>
      <c r="ODJ2170" s="218"/>
      <c r="ODK2170" s="218"/>
      <c r="ODL2170" s="218"/>
      <c r="ODM2170" s="218"/>
      <c r="ODN2170" s="218"/>
      <c r="ODO2170" s="218"/>
      <c r="ODP2170" s="218"/>
      <c r="ODQ2170" s="218"/>
      <c r="ODR2170" s="218"/>
      <c r="ODS2170" s="218"/>
      <c r="ODT2170" s="218"/>
      <c r="ODU2170" s="218"/>
      <c r="ODV2170" s="218"/>
      <c r="ODW2170" s="218"/>
      <c r="ODX2170" s="218"/>
      <c r="ODY2170" s="218"/>
      <c r="ODZ2170" s="218"/>
      <c r="OEA2170" s="218"/>
      <c r="OEB2170" s="218"/>
      <c r="OEC2170" s="218"/>
      <c r="OED2170" s="218"/>
      <c r="OEE2170" s="218"/>
      <c r="OEF2170" s="218"/>
      <c r="OEG2170" s="218"/>
      <c r="OEH2170" s="218"/>
      <c r="OEI2170" s="218"/>
      <c r="OEJ2170" s="218"/>
      <c r="OEK2170" s="218"/>
      <c r="OEL2170" s="218"/>
      <c r="OEM2170" s="218"/>
      <c r="OEN2170" s="218"/>
      <c r="OEO2170" s="218"/>
      <c r="OEP2170" s="218"/>
      <c r="OEQ2170" s="218"/>
      <c r="OER2170" s="218"/>
      <c r="OES2170" s="218"/>
      <c r="OET2170" s="218"/>
      <c r="OEU2170" s="218"/>
      <c r="OEV2170" s="218"/>
      <c r="OEW2170" s="218"/>
      <c r="OEX2170" s="218"/>
      <c r="OEY2170" s="218"/>
      <c r="OEZ2170" s="218"/>
      <c r="OFA2170" s="218"/>
      <c r="OFB2170" s="218"/>
      <c r="OFC2170" s="218"/>
      <c r="OFD2170" s="218"/>
      <c r="OFE2170" s="218"/>
      <c r="OFF2170" s="218"/>
      <c r="OFG2170" s="218"/>
      <c r="OFH2170" s="218"/>
      <c r="OFI2170" s="218"/>
      <c r="OFJ2170" s="218"/>
      <c r="OFK2170" s="218"/>
      <c r="OFL2170" s="218"/>
      <c r="OFM2170" s="218"/>
      <c r="OFN2170" s="218"/>
      <c r="OFO2170" s="218"/>
      <c r="OFP2170" s="218"/>
      <c r="OFQ2170" s="218"/>
      <c r="OFR2170" s="218"/>
      <c r="OFS2170" s="218"/>
      <c r="OFT2170" s="218"/>
      <c r="OFU2170" s="218"/>
      <c r="OFV2170" s="218"/>
      <c r="OFW2170" s="218"/>
      <c r="OFX2170" s="218"/>
      <c r="OFY2170" s="218"/>
      <c r="OFZ2170" s="218"/>
      <c r="OGA2170" s="218"/>
      <c r="OGB2170" s="218"/>
      <c r="OGC2170" s="218"/>
      <c r="OGD2170" s="218"/>
      <c r="OGE2170" s="218"/>
      <c r="OGF2170" s="218"/>
      <c r="OGG2170" s="218"/>
      <c r="OGH2170" s="218"/>
      <c r="OGI2170" s="218"/>
      <c r="OGJ2170" s="218"/>
      <c r="OGK2170" s="218"/>
      <c r="OGL2170" s="218"/>
      <c r="OGM2170" s="218"/>
      <c r="OGN2170" s="218"/>
      <c r="OGO2170" s="218"/>
      <c r="OGP2170" s="218"/>
      <c r="OGQ2170" s="218"/>
      <c r="OGR2170" s="218"/>
      <c r="OGS2170" s="218"/>
      <c r="OGT2170" s="218"/>
      <c r="OGU2170" s="218"/>
      <c r="OGV2170" s="218"/>
      <c r="OGW2170" s="218"/>
      <c r="OGX2170" s="218"/>
      <c r="OGY2170" s="218"/>
      <c r="OGZ2170" s="218"/>
      <c r="OHA2170" s="218"/>
      <c r="OHB2170" s="218"/>
      <c r="OHC2170" s="218"/>
      <c r="OHD2170" s="218"/>
      <c r="OHE2170" s="218"/>
      <c r="OHF2170" s="218"/>
      <c r="OHG2170" s="218"/>
      <c r="OHH2170" s="218"/>
      <c r="OHI2170" s="218"/>
      <c r="OHJ2170" s="218"/>
      <c r="OHK2170" s="218"/>
      <c r="OHL2170" s="218"/>
      <c r="OHM2170" s="218"/>
      <c r="OHN2170" s="218"/>
      <c r="OHO2170" s="218"/>
      <c r="OHP2170" s="218"/>
      <c r="OHQ2170" s="218"/>
      <c r="OHR2170" s="218"/>
      <c r="OHS2170" s="218"/>
      <c r="OHT2170" s="218"/>
      <c r="OHU2170" s="218"/>
      <c r="OHV2170" s="218"/>
      <c r="OHW2170" s="218"/>
      <c r="OHX2170" s="218"/>
      <c r="OHY2170" s="218"/>
      <c r="OHZ2170" s="218"/>
      <c r="OIA2170" s="218"/>
      <c r="OIB2170" s="218"/>
      <c r="OIC2170" s="218"/>
      <c r="OID2170" s="218"/>
      <c r="OIE2170" s="218"/>
      <c r="OIF2170" s="218"/>
      <c r="OIG2170" s="218"/>
      <c r="OIH2170" s="218"/>
      <c r="OII2170" s="218"/>
      <c r="OIJ2170" s="218"/>
      <c r="OIK2170" s="218"/>
      <c r="OIL2170" s="218"/>
      <c r="OIM2170" s="218"/>
      <c r="OIN2170" s="218"/>
      <c r="OIO2170" s="218"/>
      <c r="OIP2170" s="218"/>
      <c r="OIQ2170" s="218"/>
      <c r="OIR2170" s="218"/>
      <c r="OIS2170" s="218"/>
      <c r="OIT2170" s="218"/>
      <c r="OIU2170" s="218"/>
      <c r="OIV2170" s="218"/>
      <c r="OIW2170" s="218"/>
      <c r="OIX2170" s="218"/>
      <c r="OIY2170" s="218"/>
      <c r="OIZ2170" s="218"/>
      <c r="OJA2170" s="218"/>
      <c r="OJB2170" s="218"/>
      <c r="OJC2170" s="218"/>
      <c r="OJD2170" s="218"/>
      <c r="OJE2170" s="218"/>
      <c r="OJF2170" s="218"/>
      <c r="OJG2170" s="218"/>
      <c r="OJH2170" s="218"/>
      <c r="OJI2170" s="218"/>
      <c r="OJJ2170" s="218"/>
      <c r="OJK2170" s="218"/>
      <c r="OJL2170" s="218"/>
      <c r="OJM2170" s="218"/>
      <c r="OJN2170" s="218"/>
      <c r="OJO2170" s="218"/>
      <c r="OJP2170" s="218"/>
      <c r="OJQ2170" s="218"/>
      <c r="OJR2170" s="218"/>
      <c r="OJS2170" s="218"/>
      <c r="OJT2170" s="218"/>
      <c r="OJU2170" s="218"/>
      <c r="OJV2170" s="218"/>
      <c r="OJW2170" s="218"/>
      <c r="OJX2170" s="218"/>
      <c r="OJY2170" s="218"/>
      <c r="OJZ2170" s="218"/>
      <c r="OKA2170" s="218"/>
      <c r="OKB2170" s="218"/>
      <c r="OKC2170" s="218"/>
      <c r="OKD2170" s="218"/>
      <c r="OKE2170" s="218"/>
      <c r="OKF2170" s="218"/>
      <c r="OKG2170" s="218"/>
      <c r="OKH2170" s="218"/>
      <c r="OKI2170" s="218"/>
      <c r="OKJ2170" s="218"/>
      <c r="OKK2170" s="218"/>
      <c r="OKL2170" s="218"/>
      <c r="OKM2170" s="218"/>
      <c r="OKN2170" s="218"/>
      <c r="OKO2170" s="218"/>
      <c r="OKP2170" s="218"/>
      <c r="OKQ2170" s="218"/>
      <c r="OKR2170" s="218"/>
      <c r="OKS2170" s="218"/>
      <c r="OKT2170" s="218"/>
      <c r="OKU2170" s="218"/>
      <c r="OKV2170" s="218"/>
      <c r="OKW2170" s="218"/>
      <c r="OKX2170" s="218"/>
      <c r="OKY2170" s="218"/>
      <c r="OKZ2170" s="218"/>
      <c r="OLA2170" s="218"/>
      <c r="OLB2170" s="218"/>
      <c r="OLC2170" s="218"/>
      <c r="OLD2170" s="218"/>
      <c r="OLE2170" s="218"/>
      <c r="OLF2170" s="218"/>
      <c r="OLG2170" s="218"/>
      <c r="OLH2170" s="218"/>
      <c r="OLI2170" s="218"/>
      <c r="OLJ2170" s="218"/>
      <c r="OLK2170" s="218"/>
      <c r="OLL2170" s="218"/>
      <c r="OLM2170" s="218"/>
      <c r="OLN2170" s="218"/>
      <c r="OLO2170" s="218"/>
      <c r="OLP2170" s="218"/>
      <c r="OLQ2170" s="218"/>
      <c r="OLR2170" s="218"/>
      <c r="OLS2170" s="218"/>
      <c r="OLT2170" s="218"/>
      <c r="OLU2170" s="218"/>
      <c r="OLV2170" s="218"/>
      <c r="OLW2170" s="218"/>
      <c r="OLX2170" s="218"/>
      <c r="OLY2170" s="218"/>
      <c r="OLZ2170" s="218"/>
      <c r="OMA2170" s="218"/>
      <c r="OMB2170" s="218"/>
      <c r="OMC2170" s="218"/>
      <c r="OMD2170" s="218"/>
      <c r="OME2170" s="218"/>
      <c r="OMF2170" s="218"/>
      <c r="OMG2170" s="218"/>
      <c r="OMH2170" s="218"/>
      <c r="OMI2170" s="218"/>
      <c r="OMJ2170" s="218"/>
      <c r="OMK2170" s="218"/>
      <c r="OML2170" s="218"/>
      <c r="OMM2170" s="218"/>
      <c r="OMN2170" s="218"/>
      <c r="OMO2170" s="218"/>
      <c r="OMP2170" s="218"/>
      <c r="OMQ2170" s="218"/>
      <c r="OMR2170" s="218"/>
      <c r="OMS2170" s="218"/>
      <c r="OMT2170" s="218"/>
      <c r="OMU2170" s="218"/>
      <c r="OMV2170" s="218"/>
      <c r="OMW2170" s="218"/>
      <c r="OMX2170" s="218"/>
      <c r="OMY2170" s="218"/>
      <c r="OMZ2170" s="218"/>
      <c r="ONA2170" s="218"/>
      <c r="ONB2170" s="218"/>
      <c r="ONC2170" s="218"/>
      <c r="OND2170" s="218"/>
      <c r="ONE2170" s="218"/>
      <c r="ONF2170" s="218"/>
      <c r="ONG2170" s="218"/>
      <c r="ONH2170" s="218"/>
      <c r="ONI2170" s="218"/>
      <c r="ONJ2170" s="218"/>
      <c r="ONK2170" s="218"/>
      <c r="ONL2170" s="218"/>
      <c r="ONM2170" s="218"/>
      <c r="ONN2170" s="218"/>
      <c r="ONO2170" s="218"/>
      <c r="ONP2170" s="218"/>
      <c r="ONQ2170" s="218"/>
      <c r="ONR2170" s="218"/>
      <c r="ONS2170" s="218"/>
      <c r="ONT2170" s="218"/>
      <c r="ONU2170" s="218"/>
      <c r="ONV2170" s="218"/>
      <c r="ONW2170" s="218"/>
      <c r="ONX2170" s="218"/>
      <c r="ONY2170" s="218"/>
      <c r="ONZ2170" s="218"/>
      <c r="OOA2170" s="218"/>
      <c r="OOB2170" s="218"/>
      <c r="OOC2170" s="218"/>
      <c r="OOD2170" s="218"/>
      <c r="OOE2170" s="218"/>
      <c r="OOF2170" s="218"/>
      <c r="OOG2170" s="218"/>
      <c r="OOH2170" s="218"/>
      <c r="OOI2170" s="218"/>
      <c r="OOJ2170" s="218"/>
      <c r="OOK2170" s="218"/>
      <c r="OOL2170" s="218"/>
      <c r="OOM2170" s="218"/>
      <c r="OON2170" s="218"/>
      <c r="OOO2170" s="218"/>
      <c r="OOP2170" s="218"/>
      <c r="OOQ2170" s="218"/>
      <c r="OOR2170" s="218"/>
      <c r="OOS2170" s="218"/>
      <c r="OOT2170" s="218"/>
      <c r="OOU2170" s="218"/>
      <c r="OOV2170" s="218"/>
      <c r="OOW2170" s="218"/>
      <c r="OOX2170" s="218"/>
      <c r="OOY2170" s="218"/>
      <c r="OOZ2170" s="218"/>
      <c r="OPA2170" s="218"/>
      <c r="OPB2170" s="218"/>
      <c r="OPC2170" s="218"/>
      <c r="OPD2170" s="218"/>
      <c r="OPE2170" s="218"/>
      <c r="OPF2170" s="218"/>
      <c r="OPG2170" s="218"/>
      <c r="OPH2170" s="218"/>
      <c r="OPI2170" s="218"/>
      <c r="OPJ2170" s="218"/>
      <c r="OPK2170" s="218"/>
      <c r="OPL2170" s="218"/>
      <c r="OPM2170" s="218"/>
      <c r="OPN2170" s="218"/>
      <c r="OPO2170" s="218"/>
      <c r="OPP2170" s="218"/>
      <c r="OPQ2170" s="218"/>
      <c r="OPR2170" s="218"/>
      <c r="OPS2170" s="218"/>
      <c r="OPT2170" s="218"/>
      <c r="OPU2170" s="218"/>
      <c r="OPV2170" s="218"/>
      <c r="OPW2170" s="218"/>
      <c r="OPX2170" s="218"/>
      <c r="OPY2170" s="218"/>
      <c r="OPZ2170" s="218"/>
      <c r="OQA2170" s="218"/>
      <c r="OQB2170" s="218"/>
      <c r="OQC2170" s="218"/>
      <c r="OQD2170" s="218"/>
      <c r="OQE2170" s="218"/>
      <c r="OQF2170" s="218"/>
      <c r="OQG2170" s="218"/>
      <c r="OQH2170" s="218"/>
      <c r="OQI2170" s="218"/>
      <c r="OQJ2170" s="218"/>
      <c r="OQK2170" s="218"/>
      <c r="OQL2170" s="218"/>
      <c r="OQM2170" s="218"/>
      <c r="OQN2170" s="218"/>
      <c r="OQO2170" s="218"/>
      <c r="OQP2170" s="218"/>
      <c r="OQQ2170" s="218"/>
      <c r="OQR2170" s="218"/>
      <c r="OQS2170" s="218"/>
      <c r="OQT2170" s="218"/>
      <c r="OQU2170" s="218"/>
      <c r="OQV2170" s="218"/>
      <c r="OQW2170" s="218"/>
      <c r="OQX2170" s="218"/>
      <c r="OQY2170" s="218"/>
      <c r="OQZ2170" s="218"/>
      <c r="ORA2170" s="218"/>
      <c r="ORB2170" s="218"/>
      <c r="ORC2170" s="218"/>
      <c r="ORD2170" s="218"/>
      <c r="ORE2170" s="218"/>
      <c r="ORF2170" s="218"/>
      <c r="ORG2170" s="218"/>
      <c r="ORH2170" s="218"/>
      <c r="ORI2170" s="218"/>
      <c r="ORJ2170" s="218"/>
      <c r="ORK2170" s="218"/>
      <c r="ORL2170" s="218"/>
      <c r="ORM2170" s="218"/>
      <c r="ORN2170" s="218"/>
      <c r="ORO2170" s="218"/>
      <c r="ORP2170" s="218"/>
      <c r="ORQ2170" s="218"/>
      <c r="ORR2170" s="218"/>
      <c r="ORS2170" s="218"/>
      <c r="ORT2170" s="218"/>
      <c r="ORU2170" s="218"/>
      <c r="ORV2170" s="218"/>
      <c r="ORW2170" s="218"/>
      <c r="ORX2170" s="218"/>
      <c r="ORY2170" s="218"/>
      <c r="ORZ2170" s="218"/>
      <c r="OSA2170" s="218"/>
      <c r="OSB2170" s="218"/>
      <c r="OSC2170" s="218"/>
      <c r="OSD2170" s="218"/>
      <c r="OSE2170" s="218"/>
      <c r="OSF2170" s="218"/>
      <c r="OSG2170" s="218"/>
      <c r="OSH2170" s="218"/>
      <c r="OSI2170" s="218"/>
      <c r="OSJ2170" s="218"/>
      <c r="OSK2170" s="218"/>
      <c r="OSL2170" s="218"/>
      <c r="OSM2170" s="218"/>
      <c r="OSN2170" s="218"/>
      <c r="OSO2170" s="218"/>
      <c r="OSP2170" s="218"/>
      <c r="OSQ2170" s="218"/>
      <c r="OSR2170" s="218"/>
      <c r="OSS2170" s="218"/>
      <c r="OST2170" s="218"/>
      <c r="OSU2170" s="218"/>
      <c r="OSV2170" s="218"/>
      <c r="OSW2170" s="218"/>
      <c r="OSX2170" s="218"/>
      <c r="OSY2170" s="218"/>
      <c r="OSZ2170" s="218"/>
      <c r="OTA2170" s="218"/>
      <c r="OTB2170" s="218"/>
      <c r="OTC2170" s="218"/>
      <c r="OTD2170" s="218"/>
      <c r="OTE2170" s="218"/>
      <c r="OTF2170" s="218"/>
      <c r="OTG2170" s="218"/>
      <c r="OTH2170" s="218"/>
      <c r="OTI2170" s="218"/>
      <c r="OTJ2170" s="218"/>
      <c r="OTK2170" s="218"/>
      <c r="OTL2170" s="218"/>
      <c r="OTM2170" s="218"/>
      <c r="OTN2170" s="218"/>
      <c r="OTO2170" s="218"/>
      <c r="OTP2170" s="218"/>
      <c r="OTQ2170" s="218"/>
      <c r="OTR2170" s="218"/>
      <c r="OTS2170" s="218"/>
      <c r="OTT2170" s="218"/>
      <c r="OTU2170" s="218"/>
      <c r="OTV2170" s="218"/>
      <c r="OTW2170" s="218"/>
      <c r="OTX2170" s="218"/>
      <c r="OTY2170" s="218"/>
      <c r="OTZ2170" s="218"/>
      <c r="OUA2170" s="218"/>
      <c r="OUB2170" s="218"/>
      <c r="OUC2170" s="218"/>
      <c r="OUD2170" s="218"/>
      <c r="OUE2170" s="218"/>
      <c r="OUF2170" s="218"/>
      <c r="OUG2170" s="218"/>
      <c r="OUH2170" s="218"/>
      <c r="OUI2170" s="218"/>
      <c r="OUJ2170" s="218"/>
      <c r="OUK2170" s="218"/>
      <c r="OUL2170" s="218"/>
      <c r="OUM2170" s="218"/>
      <c r="OUN2170" s="218"/>
      <c r="OUO2170" s="218"/>
      <c r="OUP2170" s="218"/>
      <c r="OUQ2170" s="218"/>
      <c r="OUR2170" s="218"/>
      <c r="OUS2170" s="218"/>
      <c r="OUT2170" s="218"/>
      <c r="OUU2170" s="218"/>
      <c r="OUV2170" s="218"/>
      <c r="OUW2170" s="218"/>
      <c r="OUX2170" s="218"/>
      <c r="OUY2170" s="218"/>
      <c r="OUZ2170" s="218"/>
      <c r="OVA2170" s="218"/>
      <c r="OVB2170" s="218"/>
      <c r="OVC2170" s="218"/>
      <c r="OVD2170" s="218"/>
      <c r="OVE2170" s="218"/>
      <c r="OVF2170" s="218"/>
      <c r="OVG2170" s="218"/>
      <c r="OVH2170" s="218"/>
      <c r="OVI2170" s="218"/>
      <c r="OVJ2170" s="218"/>
      <c r="OVK2170" s="218"/>
      <c r="OVL2170" s="218"/>
      <c r="OVM2170" s="218"/>
      <c r="OVN2170" s="218"/>
      <c r="OVO2170" s="218"/>
      <c r="OVP2170" s="218"/>
      <c r="OVQ2170" s="218"/>
      <c r="OVR2170" s="218"/>
      <c r="OVS2170" s="218"/>
      <c r="OVT2170" s="218"/>
      <c r="OVU2170" s="218"/>
      <c r="OVV2170" s="218"/>
      <c r="OVW2170" s="218"/>
      <c r="OVX2170" s="218"/>
      <c r="OVY2170" s="218"/>
      <c r="OVZ2170" s="218"/>
      <c r="OWA2170" s="218"/>
      <c r="OWB2170" s="218"/>
      <c r="OWC2170" s="218"/>
      <c r="OWD2170" s="218"/>
      <c r="OWE2170" s="218"/>
      <c r="OWF2170" s="218"/>
      <c r="OWG2170" s="218"/>
      <c r="OWH2170" s="218"/>
      <c r="OWI2170" s="218"/>
      <c r="OWJ2170" s="218"/>
      <c r="OWK2170" s="218"/>
      <c r="OWL2170" s="218"/>
      <c r="OWM2170" s="218"/>
      <c r="OWN2170" s="218"/>
      <c r="OWO2170" s="218"/>
      <c r="OWP2170" s="218"/>
      <c r="OWQ2170" s="218"/>
      <c r="OWR2170" s="218"/>
      <c r="OWS2170" s="218"/>
      <c r="OWT2170" s="218"/>
      <c r="OWU2170" s="218"/>
      <c r="OWV2170" s="218"/>
      <c r="OWW2170" s="218"/>
      <c r="OWX2170" s="218"/>
      <c r="OWY2170" s="218"/>
      <c r="OWZ2170" s="218"/>
      <c r="OXA2170" s="218"/>
      <c r="OXB2170" s="218"/>
      <c r="OXC2170" s="218"/>
      <c r="OXD2170" s="218"/>
      <c r="OXE2170" s="218"/>
      <c r="OXF2170" s="218"/>
      <c r="OXG2170" s="218"/>
      <c r="OXH2170" s="218"/>
      <c r="OXI2170" s="218"/>
      <c r="OXJ2170" s="218"/>
      <c r="OXK2170" s="218"/>
      <c r="OXL2170" s="218"/>
      <c r="OXM2170" s="218"/>
      <c r="OXN2170" s="218"/>
      <c r="OXO2170" s="218"/>
      <c r="OXP2170" s="218"/>
      <c r="OXQ2170" s="218"/>
      <c r="OXR2170" s="218"/>
      <c r="OXS2170" s="218"/>
      <c r="OXT2170" s="218"/>
      <c r="OXU2170" s="218"/>
      <c r="OXV2170" s="218"/>
      <c r="OXW2170" s="218"/>
      <c r="OXX2170" s="218"/>
      <c r="OXY2170" s="218"/>
      <c r="OXZ2170" s="218"/>
      <c r="OYA2170" s="218"/>
      <c r="OYB2170" s="218"/>
      <c r="OYC2170" s="218"/>
      <c r="OYD2170" s="218"/>
      <c r="OYE2170" s="218"/>
      <c r="OYF2170" s="218"/>
      <c r="OYG2170" s="218"/>
      <c r="OYH2170" s="218"/>
      <c r="OYI2170" s="218"/>
      <c r="OYJ2170" s="218"/>
      <c r="OYK2170" s="218"/>
      <c r="OYL2170" s="218"/>
      <c r="OYM2170" s="218"/>
      <c r="OYN2170" s="218"/>
      <c r="OYO2170" s="218"/>
      <c r="OYP2170" s="218"/>
      <c r="OYQ2170" s="218"/>
      <c r="OYR2170" s="218"/>
      <c r="OYS2170" s="218"/>
      <c r="OYT2170" s="218"/>
      <c r="OYU2170" s="218"/>
      <c r="OYV2170" s="218"/>
      <c r="OYW2170" s="218"/>
      <c r="OYX2170" s="218"/>
      <c r="OYY2170" s="218"/>
      <c r="OYZ2170" s="218"/>
      <c r="OZA2170" s="218"/>
      <c r="OZB2170" s="218"/>
      <c r="OZC2170" s="218"/>
      <c r="OZD2170" s="218"/>
      <c r="OZE2170" s="218"/>
      <c r="OZF2170" s="218"/>
      <c r="OZG2170" s="218"/>
      <c r="OZH2170" s="218"/>
      <c r="OZI2170" s="218"/>
      <c r="OZJ2170" s="218"/>
      <c r="OZK2170" s="218"/>
      <c r="OZL2170" s="218"/>
      <c r="OZM2170" s="218"/>
      <c r="OZN2170" s="218"/>
      <c r="OZO2170" s="218"/>
      <c r="OZP2170" s="218"/>
      <c r="OZQ2170" s="218"/>
      <c r="OZR2170" s="218"/>
      <c r="OZS2170" s="218"/>
      <c r="OZT2170" s="218"/>
      <c r="OZU2170" s="218"/>
      <c r="OZV2170" s="218"/>
      <c r="OZW2170" s="218"/>
      <c r="OZX2170" s="218"/>
      <c r="OZY2170" s="218"/>
      <c r="OZZ2170" s="218"/>
      <c r="PAA2170" s="218"/>
      <c r="PAB2170" s="218"/>
      <c r="PAC2170" s="218"/>
      <c r="PAD2170" s="218"/>
      <c r="PAE2170" s="218"/>
      <c r="PAF2170" s="218"/>
      <c r="PAG2170" s="218"/>
      <c r="PAH2170" s="218"/>
      <c r="PAI2170" s="218"/>
      <c r="PAJ2170" s="218"/>
      <c r="PAK2170" s="218"/>
      <c r="PAL2170" s="218"/>
      <c r="PAM2170" s="218"/>
      <c r="PAN2170" s="218"/>
      <c r="PAO2170" s="218"/>
      <c r="PAP2170" s="218"/>
      <c r="PAQ2170" s="218"/>
      <c r="PAR2170" s="218"/>
      <c r="PAS2170" s="218"/>
      <c r="PAT2170" s="218"/>
      <c r="PAU2170" s="218"/>
      <c r="PAV2170" s="218"/>
      <c r="PAW2170" s="218"/>
      <c r="PAX2170" s="218"/>
      <c r="PAY2170" s="218"/>
      <c r="PAZ2170" s="218"/>
      <c r="PBA2170" s="218"/>
      <c r="PBB2170" s="218"/>
      <c r="PBC2170" s="218"/>
      <c r="PBD2170" s="218"/>
      <c r="PBE2170" s="218"/>
      <c r="PBF2170" s="218"/>
      <c r="PBG2170" s="218"/>
      <c r="PBH2170" s="218"/>
      <c r="PBI2170" s="218"/>
      <c r="PBJ2170" s="218"/>
      <c r="PBK2170" s="218"/>
      <c r="PBL2170" s="218"/>
      <c r="PBM2170" s="218"/>
      <c r="PBN2170" s="218"/>
      <c r="PBO2170" s="218"/>
      <c r="PBP2170" s="218"/>
      <c r="PBQ2170" s="218"/>
      <c r="PBR2170" s="218"/>
      <c r="PBS2170" s="218"/>
      <c r="PBT2170" s="218"/>
      <c r="PBU2170" s="218"/>
      <c r="PBV2170" s="218"/>
      <c r="PBW2170" s="218"/>
      <c r="PBX2170" s="218"/>
      <c r="PBY2170" s="218"/>
      <c r="PBZ2170" s="218"/>
      <c r="PCA2170" s="218"/>
      <c r="PCB2170" s="218"/>
      <c r="PCC2170" s="218"/>
      <c r="PCD2170" s="218"/>
      <c r="PCE2170" s="218"/>
      <c r="PCF2170" s="218"/>
      <c r="PCG2170" s="218"/>
      <c r="PCH2170" s="218"/>
      <c r="PCI2170" s="218"/>
      <c r="PCJ2170" s="218"/>
      <c r="PCK2170" s="218"/>
      <c r="PCL2170" s="218"/>
      <c r="PCM2170" s="218"/>
      <c r="PCN2170" s="218"/>
      <c r="PCO2170" s="218"/>
      <c r="PCP2170" s="218"/>
      <c r="PCQ2170" s="218"/>
      <c r="PCR2170" s="218"/>
      <c r="PCS2170" s="218"/>
      <c r="PCT2170" s="218"/>
      <c r="PCU2170" s="218"/>
      <c r="PCV2170" s="218"/>
      <c r="PCW2170" s="218"/>
      <c r="PCX2170" s="218"/>
      <c r="PCY2170" s="218"/>
      <c r="PCZ2170" s="218"/>
      <c r="PDA2170" s="218"/>
      <c r="PDB2170" s="218"/>
      <c r="PDC2170" s="218"/>
      <c r="PDD2170" s="218"/>
      <c r="PDE2170" s="218"/>
      <c r="PDF2170" s="218"/>
      <c r="PDG2170" s="218"/>
      <c r="PDH2170" s="218"/>
      <c r="PDI2170" s="218"/>
      <c r="PDJ2170" s="218"/>
      <c r="PDK2170" s="218"/>
      <c r="PDL2170" s="218"/>
      <c r="PDM2170" s="218"/>
      <c r="PDN2170" s="218"/>
      <c r="PDO2170" s="218"/>
      <c r="PDP2170" s="218"/>
      <c r="PDQ2170" s="218"/>
      <c r="PDR2170" s="218"/>
      <c r="PDS2170" s="218"/>
      <c r="PDT2170" s="218"/>
      <c r="PDU2170" s="218"/>
      <c r="PDV2170" s="218"/>
      <c r="PDW2170" s="218"/>
      <c r="PDX2170" s="218"/>
      <c r="PDY2170" s="218"/>
      <c r="PDZ2170" s="218"/>
      <c r="PEA2170" s="218"/>
      <c r="PEB2170" s="218"/>
      <c r="PEC2170" s="218"/>
      <c r="PED2170" s="218"/>
      <c r="PEE2170" s="218"/>
      <c r="PEF2170" s="218"/>
      <c r="PEG2170" s="218"/>
      <c r="PEH2170" s="218"/>
      <c r="PEI2170" s="218"/>
      <c r="PEJ2170" s="218"/>
      <c r="PEK2170" s="218"/>
      <c r="PEL2170" s="218"/>
      <c r="PEM2170" s="218"/>
      <c r="PEN2170" s="218"/>
      <c r="PEO2170" s="218"/>
      <c r="PEP2170" s="218"/>
      <c r="PEQ2170" s="218"/>
      <c r="PER2170" s="218"/>
      <c r="PES2170" s="218"/>
      <c r="PET2170" s="218"/>
      <c r="PEU2170" s="218"/>
      <c r="PEV2170" s="218"/>
      <c r="PEW2170" s="218"/>
      <c r="PEX2170" s="218"/>
      <c r="PEY2170" s="218"/>
      <c r="PEZ2170" s="218"/>
      <c r="PFA2170" s="218"/>
      <c r="PFB2170" s="218"/>
      <c r="PFC2170" s="218"/>
      <c r="PFD2170" s="218"/>
      <c r="PFE2170" s="218"/>
      <c r="PFF2170" s="218"/>
      <c r="PFG2170" s="218"/>
      <c r="PFH2170" s="218"/>
      <c r="PFI2170" s="218"/>
      <c r="PFJ2170" s="218"/>
      <c r="PFK2170" s="218"/>
      <c r="PFL2170" s="218"/>
      <c r="PFM2170" s="218"/>
      <c r="PFN2170" s="218"/>
      <c r="PFO2170" s="218"/>
      <c r="PFP2170" s="218"/>
      <c r="PFQ2170" s="218"/>
      <c r="PFR2170" s="218"/>
      <c r="PFS2170" s="218"/>
      <c r="PFT2170" s="218"/>
      <c r="PFU2170" s="218"/>
      <c r="PFV2170" s="218"/>
      <c r="PFW2170" s="218"/>
      <c r="PFX2170" s="218"/>
      <c r="PFY2170" s="218"/>
      <c r="PFZ2170" s="218"/>
      <c r="PGA2170" s="218"/>
      <c r="PGB2170" s="218"/>
      <c r="PGC2170" s="218"/>
      <c r="PGD2170" s="218"/>
      <c r="PGE2170" s="218"/>
      <c r="PGF2170" s="218"/>
      <c r="PGG2170" s="218"/>
      <c r="PGH2170" s="218"/>
      <c r="PGI2170" s="218"/>
      <c r="PGJ2170" s="218"/>
      <c r="PGK2170" s="218"/>
      <c r="PGL2170" s="218"/>
      <c r="PGM2170" s="218"/>
      <c r="PGN2170" s="218"/>
      <c r="PGO2170" s="218"/>
      <c r="PGP2170" s="218"/>
      <c r="PGQ2170" s="218"/>
      <c r="PGR2170" s="218"/>
      <c r="PGS2170" s="218"/>
      <c r="PGT2170" s="218"/>
      <c r="PGU2170" s="218"/>
      <c r="PGV2170" s="218"/>
      <c r="PGW2170" s="218"/>
      <c r="PGX2170" s="218"/>
      <c r="PGY2170" s="218"/>
      <c r="PGZ2170" s="218"/>
      <c r="PHA2170" s="218"/>
      <c r="PHB2170" s="218"/>
      <c r="PHC2170" s="218"/>
      <c r="PHD2170" s="218"/>
      <c r="PHE2170" s="218"/>
      <c r="PHF2170" s="218"/>
      <c r="PHG2170" s="218"/>
      <c r="PHH2170" s="218"/>
      <c r="PHI2170" s="218"/>
      <c r="PHJ2170" s="218"/>
      <c r="PHK2170" s="218"/>
      <c r="PHL2170" s="218"/>
      <c r="PHM2170" s="218"/>
      <c r="PHN2170" s="218"/>
      <c r="PHO2170" s="218"/>
      <c r="PHP2170" s="218"/>
      <c r="PHQ2170" s="218"/>
      <c r="PHR2170" s="218"/>
      <c r="PHS2170" s="218"/>
      <c r="PHT2170" s="218"/>
      <c r="PHU2170" s="218"/>
      <c r="PHV2170" s="218"/>
      <c r="PHW2170" s="218"/>
      <c r="PHX2170" s="218"/>
      <c r="PHY2170" s="218"/>
      <c r="PHZ2170" s="218"/>
      <c r="PIA2170" s="218"/>
      <c r="PIB2170" s="218"/>
      <c r="PIC2170" s="218"/>
      <c r="PID2170" s="218"/>
      <c r="PIE2170" s="218"/>
      <c r="PIF2170" s="218"/>
      <c r="PIG2170" s="218"/>
      <c r="PIH2170" s="218"/>
      <c r="PII2170" s="218"/>
      <c r="PIJ2170" s="218"/>
      <c r="PIK2170" s="218"/>
      <c r="PIL2170" s="218"/>
      <c r="PIM2170" s="218"/>
      <c r="PIN2170" s="218"/>
      <c r="PIO2170" s="218"/>
      <c r="PIP2170" s="218"/>
      <c r="PIQ2170" s="218"/>
      <c r="PIR2170" s="218"/>
      <c r="PIS2170" s="218"/>
      <c r="PIT2170" s="218"/>
      <c r="PIU2170" s="218"/>
      <c r="PIV2170" s="218"/>
      <c r="PIW2170" s="218"/>
      <c r="PIX2170" s="218"/>
      <c r="PIY2170" s="218"/>
      <c r="PIZ2170" s="218"/>
      <c r="PJA2170" s="218"/>
      <c r="PJB2170" s="218"/>
      <c r="PJC2170" s="218"/>
      <c r="PJD2170" s="218"/>
      <c r="PJE2170" s="218"/>
      <c r="PJF2170" s="218"/>
      <c r="PJG2170" s="218"/>
      <c r="PJH2170" s="218"/>
      <c r="PJI2170" s="218"/>
      <c r="PJJ2170" s="218"/>
      <c r="PJK2170" s="218"/>
      <c r="PJL2170" s="218"/>
      <c r="PJM2170" s="218"/>
      <c r="PJN2170" s="218"/>
      <c r="PJO2170" s="218"/>
      <c r="PJP2170" s="218"/>
      <c r="PJQ2170" s="218"/>
      <c r="PJR2170" s="218"/>
      <c r="PJS2170" s="218"/>
      <c r="PJT2170" s="218"/>
      <c r="PJU2170" s="218"/>
      <c r="PJV2170" s="218"/>
      <c r="PJW2170" s="218"/>
      <c r="PJX2170" s="218"/>
      <c r="PJY2170" s="218"/>
      <c r="PJZ2170" s="218"/>
      <c r="PKA2170" s="218"/>
      <c r="PKB2170" s="218"/>
      <c r="PKC2170" s="218"/>
      <c r="PKD2170" s="218"/>
      <c r="PKE2170" s="218"/>
      <c r="PKF2170" s="218"/>
      <c r="PKG2170" s="218"/>
      <c r="PKH2170" s="218"/>
      <c r="PKI2170" s="218"/>
      <c r="PKJ2170" s="218"/>
      <c r="PKK2170" s="218"/>
      <c r="PKL2170" s="218"/>
      <c r="PKM2170" s="218"/>
      <c r="PKN2170" s="218"/>
      <c r="PKO2170" s="218"/>
      <c r="PKP2170" s="218"/>
      <c r="PKQ2170" s="218"/>
      <c r="PKR2170" s="218"/>
      <c r="PKS2170" s="218"/>
      <c r="PKT2170" s="218"/>
      <c r="PKU2170" s="218"/>
      <c r="PKV2170" s="218"/>
      <c r="PKW2170" s="218"/>
      <c r="PKX2170" s="218"/>
      <c r="PKY2170" s="218"/>
      <c r="PKZ2170" s="218"/>
      <c r="PLA2170" s="218"/>
      <c r="PLB2170" s="218"/>
      <c r="PLC2170" s="218"/>
      <c r="PLD2170" s="218"/>
      <c r="PLE2170" s="218"/>
      <c r="PLF2170" s="218"/>
      <c r="PLG2170" s="218"/>
      <c r="PLH2170" s="218"/>
      <c r="PLI2170" s="218"/>
      <c r="PLJ2170" s="218"/>
      <c r="PLK2170" s="218"/>
      <c r="PLL2170" s="218"/>
      <c r="PLM2170" s="218"/>
      <c r="PLN2170" s="218"/>
      <c r="PLO2170" s="218"/>
      <c r="PLP2170" s="218"/>
      <c r="PLQ2170" s="218"/>
      <c r="PLR2170" s="218"/>
      <c r="PLS2170" s="218"/>
      <c r="PLT2170" s="218"/>
      <c r="PLU2170" s="218"/>
      <c r="PLV2170" s="218"/>
      <c r="PLW2170" s="218"/>
      <c r="PLX2170" s="218"/>
      <c r="PLY2170" s="218"/>
      <c r="PLZ2170" s="218"/>
      <c r="PMA2170" s="218"/>
      <c r="PMB2170" s="218"/>
      <c r="PMC2170" s="218"/>
      <c r="PMD2170" s="218"/>
      <c r="PME2170" s="218"/>
      <c r="PMF2170" s="218"/>
      <c r="PMG2170" s="218"/>
      <c r="PMH2170" s="218"/>
      <c r="PMI2170" s="218"/>
      <c r="PMJ2170" s="218"/>
      <c r="PMK2170" s="218"/>
      <c r="PML2170" s="218"/>
      <c r="PMM2170" s="218"/>
      <c r="PMN2170" s="218"/>
      <c r="PMO2170" s="218"/>
      <c r="PMP2170" s="218"/>
      <c r="PMQ2170" s="218"/>
      <c r="PMR2170" s="218"/>
      <c r="PMS2170" s="218"/>
      <c r="PMT2170" s="218"/>
      <c r="PMU2170" s="218"/>
      <c r="PMV2170" s="218"/>
      <c r="PMW2170" s="218"/>
      <c r="PMX2170" s="218"/>
      <c r="PMY2170" s="218"/>
      <c r="PMZ2170" s="218"/>
      <c r="PNA2170" s="218"/>
      <c r="PNB2170" s="218"/>
      <c r="PNC2170" s="218"/>
      <c r="PND2170" s="218"/>
      <c r="PNE2170" s="218"/>
      <c r="PNF2170" s="218"/>
      <c r="PNG2170" s="218"/>
      <c r="PNH2170" s="218"/>
      <c r="PNI2170" s="218"/>
      <c r="PNJ2170" s="218"/>
      <c r="PNK2170" s="218"/>
      <c r="PNL2170" s="218"/>
      <c r="PNM2170" s="218"/>
      <c r="PNN2170" s="218"/>
      <c r="PNO2170" s="218"/>
      <c r="PNP2170" s="218"/>
      <c r="PNQ2170" s="218"/>
      <c r="PNR2170" s="218"/>
      <c r="PNS2170" s="218"/>
      <c r="PNT2170" s="218"/>
      <c r="PNU2170" s="218"/>
      <c r="PNV2170" s="218"/>
      <c r="PNW2170" s="218"/>
      <c r="PNX2170" s="218"/>
      <c r="PNY2170" s="218"/>
      <c r="PNZ2170" s="218"/>
      <c r="POA2170" s="218"/>
      <c r="POB2170" s="218"/>
      <c r="POC2170" s="218"/>
      <c r="POD2170" s="218"/>
      <c r="POE2170" s="218"/>
      <c r="POF2170" s="218"/>
      <c r="POG2170" s="218"/>
      <c r="POH2170" s="218"/>
      <c r="POI2170" s="218"/>
      <c r="POJ2170" s="218"/>
      <c r="POK2170" s="218"/>
      <c r="POL2170" s="218"/>
      <c r="POM2170" s="218"/>
      <c r="PON2170" s="218"/>
      <c r="POO2170" s="218"/>
      <c r="POP2170" s="218"/>
      <c r="POQ2170" s="218"/>
      <c r="POR2170" s="218"/>
      <c r="POS2170" s="218"/>
      <c r="POT2170" s="218"/>
      <c r="POU2170" s="218"/>
      <c r="POV2170" s="218"/>
      <c r="POW2170" s="218"/>
      <c r="POX2170" s="218"/>
      <c r="POY2170" s="218"/>
      <c r="POZ2170" s="218"/>
      <c r="PPA2170" s="218"/>
      <c r="PPB2170" s="218"/>
      <c r="PPC2170" s="218"/>
      <c r="PPD2170" s="218"/>
      <c r="PPE2170" s="218"/>
      <c r="PPF2170" s="218"/>
      <c r="PPG2170" s="218"/>
      <c r="PPH2170" s="218"/>
      <c r="PPI2170" s="218"/>
      <c r="PPJ2170" s="218"/>
      <c r="PPK2170" s="218"/>
      <c r="PPL2170" s="218"/>
      <c r="PPM2170" s="218"/>
      <c r="PPN2170" s="218"/>
      <c r="PPO2170" s="218"/>
      <c r="PPP2170" s="218"/>
      <c r="PPQ2170" s="218"/>
      <c r="PPR2170" s="218"/>
      <c r="PPS2170" s="218"/>
      <c r="PPT2170" s="218"/>
      <c r="PPU2170" s="218"/>
      <c r="PPV2170" s="218"/>
      <c r="PPW2170" s="218"/>
      <c r="PPX2170" s="218"/>
      <c r="PPY2170" s="218"/>
      <c r="PPZ2170" s="218"/>
      <c r="PQA2170" s="218"/>
      <c r="PQB2170" s="218"/>
      <c r="PQC2170" s="218"/>
      <c r="PQD2170" s="218"/>
      <c r="PQE2170" s="218"/>
      <c r="PQF2170" s="218"/>
      <c r="PQG2170" s="218"/>
      <c r="PQH2170" s="218"/>
      <c r="PQI2170" s="218"/>
      <c r="PQJ2170" s="218"/>
      <c r="PQK2170" s="218"/>
      <c r="PQL2170" s="218"/>
      <c r="PQM2170" s="218"/>
      <c r="PQN2170" s="218"/>
      <c r="PQO2170" s="218"/>
      <c r="PQP2170" s="218"/>
      <c r="PQQ2170" s="218"/>
      <c r="PQR2170" s="218"/>
      <c r="PQS2170" s="218"/>
      <c r="PQT2170" s="218"/>
      <c r="PQU2170" s="218"/>
      <c r="PQV2170" s="218"/>
      <c r="PQW2170" s="218"/>
      <c r="PQX2170" s="218"/>
      <c r="PQY2170" s="218"/>
      <c r="PQZ2170" s="218"/>
      <c r="PRA2170" s="218"/>
      <c r="PRB2170" s="218"/>
      <c r="PRC2170" s="218"/>
      <c r="PRD2170" s="218"/>
      <c r="PRE2170" s="218"/>
      <c r="PRF2170" s="218"/>
      <c r="PRG2170" s="218"/>
      <c r="PRH2170" s="218"/>
      <c r="PRI2170" s="218"/>
      <c r="PRJ2170" s="218"/>
      <c r="PRK2170" s="218"/>
      <c r="PRL2170" s="218"/>
      <c r="PRM2170" s="218"/>
      <c r="PRN2170" s="218"/>
      <c r="PRO2170" s="218"/>
      <c r="PRP2170" s="218"/>
      <c r="PRQ2170" s="218"/>
      <c r="PRR2170" s="218"/>
      <c r="PRS2170" s="218"/>
      <c r="PRT2170" s="218"/>
      <c r="PRU2170" s="218"/>
      <c r="PRV2170" s="218"/>
      <c r="PRW2170" s="218"/>
      <c r="PRX2170" s="218"/>
      <c r="PRY2170" s="218"/>
      <c r="PRZ2170" s="218"/>
      <c r="PSA2170" s="218"/>
      <c r="PSB2170" s="218"/>
      <c r="PSC2170" s="218"/>
      <c r="PSD2170" s="218"/>
      <c r="PSE2170" s="218"/>
      <c r="PSF2170" s="218"/>
      <c r="PSG2170" s="218"/>
      <c r="PSH2170" s="218"/>
      <c r="PSI2170" s="218"/>
      <c r="PSJ2170" s="218"/>
      <c r="PSK2170" s="218"/>
      <c r="PSL2170" s="218"/>
      <c r="PSM2170" s="218"/>
      <c r="PSN2170" s="218"/>
      <c r="PSO2170" s="218"/>
      <c r="PSP2170" s="218"/>
      <c r="PSQ2170" s="218"/>
      <c r="PSR2170" s="218"/>
      <c r="PSS2170" s="218"/>
      <c r="PST2170" s="218"/>
      <c r="PSU2170" s="218"/>
      <c r="PSV2170" s="218"/>
      <c r="PSW2170" s="218"/>
      <c r="PSX2170" s="218"/>
      <c r="PSY2170" s="218"/>
      <c r="PSZ2170" s="218"/>
      <c r="PTA2170" s="218"/>
      <c r="PTB2170" s="218"/>
      <c r="PTC2170" s="218"/>
      <c r="PTD2170" s="218"/>
      <c r="PTE2170" s="218"/>
      <c r="PTF2170" s="218"/>
      <c r="PTG2170" s="218"/>
      <c r="PTH2170" s="218"/>
      <c r="PTI2170" s="218"/>
      <c r="PTJ2170" s="218"/>
      <c r="PTK2170" s="218"/>
      <c r="PTL2170" s="218"/>
      <c r="PTM2170" s="218"/>
      <c r="PTN2170" s="218"/>
      <c r="PTO2170" s="218"/>
      <c r="PTP2170" s="218"/>
      <c r="PTQ2170" s="218"/>
      <c r="PTR2170" s="218"/>
      <c r="PTS2170" s="218"/>
      <c r="PTT2170" s="218"/>
      <c r="PTU2170" s="218"/>
      <c r="PTV2170" s="218"/>
      <c r="PTW2170" s="218"/>
      <c r="PTX2170" s="218"/>
      <c r="PTY2170" s="218"/>
      <c r="PTZ2170" s="218"/>
      <c r="PUA2170" s="218"/>
      <c r="PUB2170" s="218"/>
      <c r="PUC2170" s="218"/>
      <c r="PUD2170" s="218"/>
      <c r="PUE2170" s="218"/>
      <c r="PUF2170" s="218"/>
      <c r="PUG2170" s="218"/>
      <c r="PUH2170" s="218"/>
      <c r="PUI2170" s="218"/>
      <c r="PUJ2170" s="218"/>
      <c r="PUK2170" s="218"/>
      <c r="PUL2170" s="218"/>
      <c r="PUM2170" s="218"/>
      <c r="PUN2170" s="218"/>
      <c r="PUO2170" s="218"/>
      <c r="PUP2170" s="218"/>
      <c r="PUQ2170" s="218"/>
      <c r="PUR2170" s="218"/>
      <c r="PUS2170" s="218"/>
      <c r="PUT2170" s="218"/>
      <c r="PUU2170" s="218"/>
      <c r="PUV2170" s="218"/>
      <c r="PUW2170" s="218"/>
      <c r="PUX2170" s="218"/>
      <c r="PUY2170" s="218"/>
      <c r="PUZ2170" s="218"/>
      <c r="PVA2170" s="218"/>
      <c r="PVB2170" s="218"/>
      <c r="PVC2170" s="218"/>
      <c r="PVD2170" s="218"/>
      <c r="PVE2170" s="218"/>
      <c r="PVF2170" s="218"/>
      <c r="PVG2170" s="218"/>
      <c r="PVH2170" s="218"/>
      <c r="PVI2170" s="218"/>
      <c r="PVJ2170" s="218"/>
      <c r="PVK2170" s="218"/>
      <c r="PVL2170" s="218"/>
      <c r="PVM2170" s="218"/>
      <c r="PVN2170" s="218"/>
      <c r="PVO2170" s="218"/>
      <c r="PVP2170" s="218"/>
      <c r="PVQ2170" s="218"/>
      <c r="PVR2170" s="218"/>
      <c r="PVS2170" s="218"/>
      <c r="PVT2170" s="218"/>
      <c r="PVU2170" s="218"/>
      <c r="PVV2170" s="218"/>
      <c r="PVW2170" s="218"/>
      <c r="PVX2170" s="218"/>
      <c r="PVY2170" s="218"/>
      <c r="PVZ2170" s="218"/>
      <c r="PWA2170" s="218"/>
      <c r="PWB2170" s="218"/>
      <c r="PWC2170" s="218"/>
      <c r="PWD2170" s="218"/>
      <c r="PWE2170" s="218"/>
      <c r="PWF2170" s="218"/>
      <c r="PWG2170" s="218"/>
      <c r="PWH2170" s="218"/>
      <c r="PWI2170" s="218"/>
      <c r="PWJ2170" s="218"/>
      <c r="PWK2170" s="218"/>
      <c r="PWL2170" s="218"/>
      <c r="PWM2170" s="218"/>
      <c r="PWN2170" s="218"/>
      <c r="PWO2170" s="218"/>
      <c r="PWP2170" s="218"/>
      <c r="PWQ2170" s="218"/>
      <c r="PWR2170" s="218"/>
      <c r="PWS2170" s="218"/>
      <c r="PWT2170" s="218"/>
      <c r="PWU2170" s="218"/>
      <c r="PWV2170" s="218"/>
      <c r="PWW2170" s="218"/>
      <c r="PWX2170" s="218"/>
      <c r="PWY2170" s="218"/>
      <c r="PWZ2170" s="218"/>
      <c r="PXA2170" s="218"/>
      <c r="PXB2170" s="218"/>
      <c r="PXC2170" s="218"/>
      <c r="PXD2170" s="218"/>
      <c r="PXE2170" s="218"/>
      <c r="PXF2170" s="218"/>
      <c r="PXG2170" s="218"/>
      <c r="PXH2170" s="218"/>
      <c r="PXI2170" s="218"/>
      <c r="PXJ2170" s="218"/>
      <c r="PXK2170" s="218"/>
      <c r="PXL2170" s="218"/>
      <c r="PXM2170" s="218"/>
      <c r="PXN2170" s="218"/>
      <c r="PXO2170" s="218"/>
      <c r="PXP2170" s="218"/>
      <c r="PXQ2170" s="218"/>
      <c r="PXR2170" s="218"/>
      <c r="PXS2170" s="218"/>
      <c r="PXT2170" s="218"/>
      <c r="PXU2170" s="218"/>
      <c r="PXV2170" s="218"/>
      <c r="PXW2170" s="218"/>
      <c r="PXX2170" s="218"/>
      <c r="PXY2170" s="218"/>
      <c r="PXZ2170" s="218"/>
      <c r="PYA2170" s="218"/>
      <c r="PYB2170" s="218"/>
      <c r="PYC2170" s="218"/>
      <c r="PYD2170" s="218"/>
      <c r="PYE2170" s="218"/>
      <c r="PYF2170" s="218"/>
      <c r="PYG2170" s="218"/>
      <c r="PYH2170" s="218"/>
      <c r="PYI2170" s="218"/>
      <c r="PYJ2170" s="218"/>
      <c r="PYK2170" s="218"/>
      <c r="PYL2170" s="218"/>
      <c r="PYM2170" s="218"/>
      <c r="PYN2170" s="218"/>
      <c r="PYO2170" s="218"/>
      <c r="PYP2170" s="218"/>
      <c r="PYQ2170" s="218"/>
      <c r="PYR2170" s="218"/>
      <c r="PYS2170" s="218"/>
      <c r="PYT2170" s="218"/>
      <c r="PYU2170" s="218"/>
      <c r="PYV2170" s="218"/>
      <c r="PYW2170" s="218"/>
      <c r="PYX2170" s="218"/>
      <c r="PYY2170" s="218"/>
      <c r="PYZ2170" s="218"/>
      <c r="PZA2170" s="218"/>
      <c r="PZB2170" s="218"/>
      <c r="PZC2170" s="218"/>
      <c r="PZD2170" s="218"/>
      <c r="PZE2170" s="218"/>
      <c r="PZF2170" s="218"/>
      <c r="PZG2170" s="218"/>
      <c r="PZH2170" s="218"/>
      <c r="PZI2170" s="218"/>
      <c r="PZJ2170" s="218"/>
      <c r="PZK2170" s="218"/>
      <c r="PZL2170" s="218"/>
      <c r="PZM2170" s="218"/>
      <c r="PZN2170" s="218"/>
      <c r="PZO2170" s="218"/>
      <c r="PZP2170" s="218"/>
      <c r="PZQ2170" s="218"/>
      <c r="PZR2170" s="218"/>
      <c r="PZS2170" s="218"/>
      <c r="PZT2170" s="218"/>
      <c r="PZU2170" s="218"/>
      <c r="PZV2170" s="218"/>
      <c r="PZW2170" s="218"/>
      <c r="PZX2170" s="218"/>
      <c r="PZY2170" s="218"/>
      <c r="PZZ2170" s="218"/>
      <c r="QAA2170" s="218"/>
      <c r="QAB2170" s="218"/>
      <c r="QAC2170" s="218"/>
      <c r="QAD2170" s="218"/>
      <c r="QAE2170" s="218"/>
      <c r="QAF2170" s="218"/>
      <c r="QAG2170" s="218"/>
      <c r="QAH2170" s="218"/>
      <c r="QAI2170" s="218"/>
      <c r="QAJ2170" s="218"/>
      <c r="QAK2170" s="218"/>
      <c r="QAL2170" s="218"/>
      <c r="QAM2170" s="218"/>
      <c r="QAN2170" s="218"/>
      <c r="QAO2170" s="218"/>
      <c r="QAP2170" s="218"/>
      <c r="QAQ2170" s="218"/>
      <c r="QAR2170" s="218"/>
      <c r="QAS2170" s="218"/>
      <c r="QAT2170" s="218"/>
      <c r="QAU2170" s="218"/>
      <c r="QAV2170" s="218"/>
      <c r="QAW2170" s="218"/>
      <c r="QAX2170" s="218"/>
      <c r="QAY2170" s="218"/>
      <c r="QAZ2170" s="218"/>
      <c r="QBA2170" s="218"/>
      <c r="QBB2170" s="218"/>
      <c r="QBC2170" s="218"/>
      <c r="QBD2170" s="218"/>
      <c r="QBE2170" s="218"/>
      <c r="QBF2170" s="218"/>
      <c r="QBG2170" s="218"/>
      <c r="QBH2170" s="218"/>
      <c r="QBI2170" s="218"/>
      <c r="QBJ2170" s="218"/>
      <c r="QBK2170" s="218"/>
      <c r="QBL2170" s="218"/>
      <c r="QBM2170" s="218"/>
      <c r="QBN2170" s="218"/>
      <c r="QBO2170" s="218"/>
      <c r="QBP2170" s="218"/>
      <c r="QBQ2170" s="218"/>
      <c r="QBR2170" s="218"/>
      <c r="QBS2170" s="218"/>
      <c r="QBT2170" s="218"/>
      <c r="QBU2170" s="218"/>
      <c r="QBV2170" s="218"/>
      <c r="QBW2170" s="218"/>
      <c r="QBX2170" s="218"/>
      <c r="QBY2170" s="218"/>
      <c r="QBZ2170" s="218"/>
      <c r="QCA2170" s="218"/>
      <c r="QCB2170" s="218"/>
      <c r="QCC2170" s="218"/>
      <c r="QCD2170" s="218"/>
      <c r="QCE2170" s="218"/>
      <c r="QCF2170" s="218"/>
      <c r="QCG2170" s="218"/>
      <c r="QCH2170" s="218"/>
      <c r="QCI2170" s="218"/>
      <c r="QCJ2170" s="218"/>
      <c r="QCK2170" s="218"/>
      <c r="QCL2170" s="218"/>
      <c r="QCM2170" s="218"/>
      <c r="QCN2170" s="218"/>
      <c r="QCO2170" s="218"/>
      <c r="QCP2170" s="218"/>
      <c r="QCQ2170" s="218"/>
      <c r="QCR2170" s="218"/>
      <c r="QCS2170" s="218"/>
      <c r="QCT2170" s="218"/>
      <c r="QCU2170" s="218"/>
      <c r="QCV2170" s="218"/>
      <c r="QCW2170" s="218"/>
      <c r="QCX2170" s="218"/>
      <c r="QCY2170" s="218"/>
      <c r="QCZ2170" s="218"/>
      <c r="QDA2170" s="218"/>
      <c r="QDB2170" s="218"/>
      <c r="QDC2170" s="218"/>
      <c r="QDD2170" s="218"/>
      <c r="QDE2170" s="218"/>
      <c r="QDF2170" s="218"/>
      <c r="QDG2170" s="218"/>
      <c r="QDH2170" s="218"/>
      <c r="QDI2170" s="218"/>
      <c r="QDJ2170" s="218"/>
      <c r="QDK2170" s="218"/>
      <c r="QDL2170" s="218"/>
      <c r="QDM2170" s="218"/>
      <c r="QDN2170" s="218"/>
      <c r="QDO2170" s="218"/>
      <c r="QDP2170" s="218"/>
      <c r="QDQ2170" s="218"/>
      <c r="QDR2170" s="218"/>
      <c r="QDS2170" s="218"/>
      <c r="QDT2170" s="218"/>
      <c r="QDU2170" s="218"/>
      <c r="QDV2170" s="218"/>
      <c r="QDW2170" s="218"/>
      <c r="QDX2170" s="218"/>
      <c r="QDY2170" s="218"/>
      <c r="QDZ2170" s="218"/>
      <c r="QEA2170" s="218"/>
      <c r="QEB2170" s="218"/>
      <c r="QEC2170" s="218"/>
      <c r="QED2170" s="218"/>
      <c r="QEE2170" s="218"/>
      <c r="QEF2170" s="218"/>
      <c r="QEG2170" s="218"/>
      <c r="QEH2170" s="218"/>
      <c r="QEI2170" s="218"/>
      <c r="QEJ2170" s="218"/>
      <c r="QEK2170" s="218"/>
      <c r="QEL2170" s="218"/>
      <c r="QEM2170" s="218"/>
      <c r="QEN2170" s="218"/>
      <c r="QEO2170" s="218"/>
      <c r="QEP2170" s="218"/>
      <c r="QEQ2170" s="218"/>
      <c r="QER2170" s="218"/>
      <c r="QES2170" s="218"/>
      <c r="QET2170" s="218"/>
      <c r="QEU2170" s="218"/>
      <c r="QEV2170" s="218"/>
      <c r="QEW2170" s="218"/>
      <c r="QEX2170" s="218"/>
      <c r="QEY2170" s="218"/>
      <c r="QEZ2170" s="218"/>
      <c r="QFA2170" s="218"/>
      <c r="QFB2170" s="218"/>
      <c r="QFC2170" s="218"/>
      <c r="QFD2170" s="218"/>
      <c r="QFE2170" s="218"/>
      <c r="QFF2170" s="218"/>
      <c r="QFG2170" s="218"/>
      <c r="QFH2170" s="218"/>
      <c r="QFI2170" s="218"/>
      <c r="QFJ2170" s="218"/>
      <c r="QFK2170" s="218"/>
      <c r="QFL2170" s="218"/>
      <c r="QFM2170" s="218"/>
      <c r="QFN2170" s="218"/>
      <c r="QFO2170" s="218"/>
      <c r="QFP2170" s="218"/>
      <c r="QFQ2170" s="218"/>
      <c r="QFR2170" s="218"/>
      <c r="QFS2170" s="218"/>
      <c r="QFT2170" s="218"/>
      <c r="QFU2170" s="218"/>
      <c r="QFV2170" s="218"/>
      <c r="QFW2170" s="218"/>
      <c r="QFX2170" s="218"/>
      <c r="QFY2170" s="218"/>
      <c r="QFZ2170" s="218"/>
      <c r="QGA2170" s="218"/>
      <c r="QGB2170" s="218"/>
      <c r="QGC2170" s="218"/>
      <c r="QGD2170" s="218"/>
      <c r="QGE2170" s="218"/>
      <c r="QGF2170" s="218"/>
      <c r="QGG2170" s="218"/>
      <c r="QGH2170" s="218"/>
      <c r="QGI2170" s="218"/>
      <c r="QGJ2170" s="218"/>
      <c r="QGK2170" s="218"/>
      <c r="QGL2170" s="218"/>
      <c r="QGM2170" s="218"/>
      <c r="QGN2170" s="218"/>
      <c r="QGO2170" s="218"/>
      <c r="QGP2170" s="218"/>
      <c r="QGQ2170" s="218"/>
      <c r="QGR2170" s="218"/>
      <c r="QGS2170" s="218"/>
      <c r="QGT2170" s="218"/>
      <c r="QGU2170" s="218"/>
      <c r="QGV2170" s="218"/>
      <c r="QGW2170" s="218"/>
      <c r="QGX2170" s="218"/>
      <c r="QGY2170" s="218"/>
      <c r="QGZ2170" s="218"/>
      <c r="QHA2170" s="218"/>
      <c r="QHB2170" s="218"/>
      <c r="QHC2170" s="218"/>
      <c r="QHD2170" s="218"/>
      <c r="QHE2170" s="218"/>
      <c r="QHF2170" s="218"/>
      <c r="QHG2170" s="218"/>
      <c r="QHH2170" s="218"/>
      <c r="QHI2170" s="218"/>
      <c r="QHJ2170" s="218"/>
      <c r="QHK2170" s="218"/>
      <c r="QHL2170" s="218"/>
      <c r="QHM2170" s="218"/>
      <c r="QHN2170" s="218"/>
      <c r="QHO2170" s="218"/>
      <c r="QHP2170" s="218"/>
      <c r="QHQ2170" s="218"/>
      <c r="QHR2170" s="218"/>
      <c r="QHS2170" s="218"/>
      <c r="QHT2170" s="218"/>
      <c r="QHU2170" s="218"/>
      <c r="QHV2170" s="218"/>
      <c r="QHW2170" s="218"/>
      <c r="QHX2170" s="218"/>
      <c r="QHY2170" s="218"/>
      <c r="QHZ2170" s="218"/>
      <c r="QIA2170" s="218"/>
      <c r="QIB2170" s="218"/>
      <c r="QIC2170" s="218"/>
      <c r="QID2170" s="218"/>
      <c r="QIE2170" s="218"/>
      <c r="QIF2170" s="218"/>
      <c r="QIG2170" s="218"/>
      <c r="QIH2170" s="218"/>
      <c r="QII2170" s="218"/>
      <c r="QIJ2170" s="218"/>
      <c r="QIK2170" s="218"/>
      <c r="QIL2170" s="218"/>
      <c r="QIM2170" s="218"/>
      <c r="QIN2170" s="218"/>
      <c r="QIO2170" s="218"/>
      <c r="QIP2170" s="218"/>
      <c r="QIQ2170" s="218"/>
      <c r="QIR2170" s="218"/>
      <c r="QIS2170" s="218"/>
      <c r="QIT2170" s="218"/>
      <c r="QIU2170" s="218"/>
      <c r="QIV2170" s="218"/>
      <c r="QIW2170" s="218"/>
      <c r="QIX2170" s="218"/>
      <c r="QIY2170" s="218"/>
      <c r="QIZ2170" s="218"/>
      <c r="QJA2170" s="218"/>
      <c r="QJB2170" s="218"/>
      <c r="QJC2170" s="218"/>
      <c r="QJD2170" s="218"/>
      <c r="QJE2170" s="218"/>
      <c r="QJF2170" s="218"/>
      <c r="QJG2170" s="218"/>
      <c r="QJH2170" s="218"/>
      <c r="QJI2170" s="218"/>
      <c r="QJJ2170" s="218"/>
      <c r="QJK2170" s="218"/>
      <c r="QJL2170" s="218"/>
      <c r="QJM2170" s="218"/>
      <c r="QJN2170" s="218"/>
      <c r="QJO2170" s="218"/>
      <c r="QJP2170" s="218"/>
      <c r="QJQ2170" s="218"/>
      <c r="QJR2170" s="218"/>
      <c r="QJS2170" s="218"/>
      <c r="QJT2170" s="218"/>
      <c r="QJU2170" s="218"/>
      <c r="QJV2170" s="218"/>
      <c r="QJW2170" s="218"/>
      <c r="QJX2170" s="218"/>
      <c r="QJY2170" s="218"/>
      <c r="QJZ2170" s="218"/>
      <c r="QKA2170" s="218"/>
      <c r="QKB2170" s="218"/>
      <c r="QKC2170" s="218"/>
      <c r="QKD2170" s="218"/>
      <c r="QKE2170" s="218"/>
      <c r="QKF2170" s="218"/>
      <c r="QKG2170" s="218"/>
      <c r="QKH2170" s="218"/>
      <c r="QKI2170" s="218"/>
      <c r="QKJ2170" s="218"/>
      <c r="QKK2170" s="218"/>
      <c r="QKL2170" s="218"/>
      <c r="QKM2170" s="218"/>
      <c r="QKN2170" s="218"/>
      <c r="QKO2170" s="218"/>
      <c r="QKP2170" s="218"/>
      <c r="QKQ2170" s="218"/>
      <c r="QKR2170" s="218"/>
      <c r="QKS2170" s="218"/>
      <c r="QKT2170" s="218"/>
      <c r="QKU2170" s="218"/>
      <c r="QKV2170" s="218"/>
      <c r="QKW2170" s="218"/>
      <c r="QKX2170" s="218"/>
      <c r="QKY2170" s="218"/>
      <c r="QKZ2170" s="218"/>
      <c r="QLA2170" s="218"/>
      <c r="QLB2170" s="218"/>
      <c r="QLC2170" s="218"/>
      <c r="QLD2170" s="218"/>
      <c r="QLE2170" s="218"/>
      <c r="QLF2170" s="218"/>
      <c r="QLG2170" s="218"/>
      <c r="QLH2170" s="218"/>
      <c r="QLI2170" s="218"/>
      <c r="QLJ2170" s="218"/>
      <c r="QLK2170" s="218"/>
      <c r="QLL2170" s="218"/>
      <c r="QLM2170" s="218"/>
      <c r="QLN2170" s="218"/>
      <c r="QLO2170" s="218"/>
      <c r="QLP2170" s="218"/>
      <c r="QLQ2170" s="218"/>
      <c r="QLR2170" s="218"/>
      <c r="QLS2170" s="218"/>
      <c r="QLT2170" s="218"/>
      <c r="QLU2170" s="218"/>
      <c r="QLV2170" s="218"/>
      <c r="QLW2170" s="218"/>
      <c r="QLX2170" s="218"/>
      <c r="QLY2170" s="218"/>
      <c r="QLZ2170" s="218"/>
      <c r="QMA2170" s="218"/>
      <c r="QMB2170" s="218"/>
      <c r="QMC2170" s="218"/>
      <c r="QMD2170" s="218"/>
      <c r="QME2170" s="218"/>
      <c r="QMF2170" s="218"/>
      <c r="QMG2170" s="218"/>
      <c r="QMH2170" s="218"/>
      <c r="QMI2170" s="218"/>
      <c r="QMJ2170" s="218"/>
      <c r="QMK2170" s="218"/>
      <c r="QML2170" s="218"/>
      <c r="QMM2170" s="218"/>
      <c r="QMN2170" s="218"/>
      <c r="QMO2170" s="218"/>
      <c r="QMP2170" s="218"/>
      <c r="QMQ2170" s="218"/>
      <c r="QMR2170" s="218"/>
      <c r="QMS2170" s="218"/>
      <c r="QMT2170" s="218"/>
      <c r="QMU2170" s="218"/>
      <c r="QMV2170" s="218"/>
      <c r="QMW2170" s="218"/>
      <c r="QMX2170" s="218"/>
      <c r="QMY2170" s="218"/>
      <c r="QMZ2170" s="218"/>
      <c r="QNA2170" s="218"/>
      <c r="QNB2170" s="218"/>
      <c r="QNC2170" s="218"/>
      <c r="QND2170" s="218"/>
      <c r="QNE2170" s="218"/>
      <c r="QNF2170" s="218"/>
      <c r="QNG2170" s="218"/>
      <c r="QNH2170" s="218"/>
      <c r="QNI2170" s="218"/>
      <c r="QNJ2170" s="218"/>
      <c r="QNK2170" s="218"/>
      <c r="QNL2170" s="218"/>
      <c r="QNM2170" s="218"/>
      <c r="QNN2170" s="218"/>
      <c r="QNO2170" s="218"/>
      <c r="QNP2170" s="218"/>
      <c r="QNQ2170" s="218"/>
      <c r="QNR2170" s="218"/>
      <c r="QNS2170" s="218"/>
      <c r="QNT2170" s="218"/>
      <c r="QNU2170" s="218"/>
      <c r="QNV2170" s="218"/>
      <c r="QNW2170" s="218"/>
      <c r="QNX2170" s="218"/>
      <c r="QNY2170" s="218"/>
      <c r="QNZ2170" s="218"/>
      <c r="QOA2170" s="218"/>
      <c r="QOB2170" s="218"/>
      <c r="QOC2170" s="218"/>
      <c r="QOD2170" s="218"/>
      <c r="QOE2170" s="218"/>
      <c r="QOF2170" s="218"/>
      <c r="QOG2170" s="218"/>
      <c r="QOH2170" s="218"/>
      <c r="QOI2170" s="218"/>
      <c r="QOJ2170" s="218"/>
      <c r="QOK2170" s="218"/>
      <c r="QOL2170" s="218"/>
      <c r="QOM2170" s="218"/>
      <c r="QON2170" s="218"/>
      <c r="QOO2170" s="218"/>
      <c r="QOP2170" s="218"/>
      <c r="QOQ2170" s="218"/>
      <c r="QOR2170" s="218"/>
      <c r="QOS2170" s="218"/>
      <c r="QOT2170" s="218"/>
      <c r="QOU2170" s="218"/>
      <c r="QOV2170" s="218"/>
      <c r="QOW2170" s="218"/>
      <c r="QOX2170" s="218"/>
      <c r="QOY2170" s="218"/>
      <c r="QOZ2170" s="218"/>
      <c r="QPA2170" s="218"/>
      <c r="QPB2170" s="218"/>
      <c r="QPC2170" s="218"/>
      <c r="QPD2170" s="218"/>
      <c r="QPE2170" s="218"/>
      <c r="QPF2170" s="218"/>
      <c r="QPG2170" s="218"/>
      <c r="QPH2170" s="218"/>
      <c r="QPI2170" s="218"/>
      <c r="QPJ2170" s="218"/>
      <c r="QPK2170" s="218"/>
      <c r="QPL2170" s="218"/>
      <c r="QPM2170" s="218"/>
      <c r="QPN2170" s="218"/>
      <c r="QPO2170" s="218"/>
      <c r="QPP2170" s="218"/>
      <c r="QPQ2170" s="218"/>
      <c r="QPR2170" s="218"/>
      <c r="QPS2170" s="218"/>
      <c r="QPT2170" s="218"/>
      <c r="QPU2170" s="218"/>
      <c r="QPV2170" s="218"/>
      <c r="QPW2170" s="218"/>
      <c r="QPX2170" s="218"/>
      <c r="QPY2170" s="218"/>
      <c r="QPZ2170" s="218"/>
      <c r="QQA2170" s="218"/>
      <c r="QQB2170" s="218"/>
      <c r="QQC2170" s="218"/>
      <c r="QQD2170" s="218"/>
      <c r="QQE2170" s="218"/>
      <c r="QQF2170" s="218"/>
      <c r="QQG2170" s="218"/>
      <c r="QQH2170" s="218"/>
      <c r="QQI2170" s="218"/>
      <c r="QQJ2170" s="218"/>
      <c r="QQK2170" s="218"/>
      <c r="QQL2170" s="218"/>
      <c r="QQM2170" s="218"/>
      <c r="QQN2170" s="218"/>
      <c r="QQO2170" s="218"/>
      <c r="QQP2170" s="218"/>
      <c r="QQQ2170" s="218"/>
      <c r="QQR2170" s="218"/>
      <c r="QQS2170" s="218"/>
      <c r="QQT2170" s="218"/>
      <c r="QQU2170" s="218"/>
      <c r="QQV2170" s="218"/>
      <c r="QQW2170" s="218"/>
      <c r="QQX2170" s="218"/>
      <c r="QQY2170" s="218"/>
      <c r="QQZ2170" s="218"/>
      <c r="QRA2170" s="218"/>
      <c r="QRB2170" s="218"/>
      <c r="QRC2170" s="218"/>
      <c r="QRD2170" s="218"/>
      <c r="QRE2170" s="218"/>
      <c r="QRF2170" s="218"/>
      <c r="QRG2170" s="218"/>
      <c r="QRH2170" s="218"/>
      <c r="QRI2170" s="218"/>
      <c r="QRJ2170" s="218"/>
      <c r="QRK2170" s="218"/>
      <c r="QRL2170" s="218"/>
      <c r="QRM2170" s="218"/>
      <c r="QRN2170" s="218"/>
      <c r="QRO2170" s="218"/>
      <c r="QRP2170" s="218"/>
      <c r="QRQ2170" s="218"/>
      <c r="QRR2170" s="218"/>
      <c r="QRS2170" s="218"/>
      <c r="QRT2170" s="218"/>
      <c r="QRU2170" s="218"/>
      <c r="QRV2170" s="218"/>
      <c r="QRW2170" s="218"/>
      <c r="QRX2170" s="218"/>
      <c r="QRY2170" s="218"/>
      <c r="QRZ2170" s="218"/>
      <c r="QSA2170" s="218"/>
      <c r="QSB2170" s="218"/>
      <c r="QSC2170" s="218"/>
      <c r="QSD2170" s="218"/>
      <c r="QSE2170" s="218"/>
      <c r="QSF2170" s="218"/>
      <c r="QSG2170" s="218"/>
      <c r="QSH2170" s="218"/>
      <c r="QSI2170" s="218"/>
      <c r="QSJ2170" s="218"/>
      <c r="QSK2170" s="218"/>
      <c r="QSL2170" s="218"/>
      <c r="QSM2170" s="218"/>
      <c r="QSN2170" s="218"/>
      <c r="QSO2170" s="218"/>
      <c r="QSP2170" s="218"/>
      <c r="QSQ2170" s="218"/>
      <c r="QSR2170" s="218"/>
      <c r="QSS2170" s="218"/>
      <c r="QST2170" s="218"/>
      <c r="QSU2170" s="218"/>
      <c r="QSV2170" s="218"/>
      <c r="QSW2170" s="218"/>
      <c r="QSX2170" s="218"/>
      <c r="QSY2170" s="218"/>
      <c r="QSZ2170" s="218"/>
      <c r="QTA2170" s="218"/>
      <c r="QTB2170" s="218"/>
      <c r="QTC2170" s="218"/>
      <c r="QTD2170" s="218"/>
      <c r="QTE2170" s="218"/>
      <c r="QTF2170" s="218"/>
      <c r="QTG2170" s="218"/>
      <c r="QTH2170" s="218"/>
      <c r="QTI2170" s="218"/>
      <c r="QTJ2170" s="218"/>
      <c r="QTK2170" s="218"/>
      <c r="QTL2170" s="218"/>
      <c r="QTM2170" s="218"/>
      <c r="QTN2170" s="218"/>
      <c r="QTO2170" s="218"/>
      <c r="QTP2170" s="218"/>
      <c r="QTQ2170" s="218"/>
      <c r="QTR2170" s="218"/>
      <c r="QTS2170" s="218"/>
      <c r="QTT2170" s="218"/>
      <c r="QTU2170" s="218"/>
      <c r="QTV2170" s="218"/>
      <c r="QTW2170" s="218"/>
      <c r="QTX2170" s="218"/>
      <c r="QTY2170" s="218"/>
      <c r="QTZ2170" s="218"/>
      <c r="QUA2170" s="218"/>
      <c r="QUB2170" s="218"/>
      <c r="QUC2170" s="218"/>
      <c r="QUD2170" s="218"/>
      <c r="QUE2170" s="218"/>
      <c r="QUF2170" s="218"/>
      <c r="QUG2170" s="218"/>
      <c r="QUH2170" s="218"/>
      <c r="QUI2170" s="218"/>
      <c r="QUJ2170" s="218"/>
      <c r="QUK2170" s="218"/>
      <c r="QUL2170" s="218"/>
      <c r="QUM2170" s="218"/>
      <c r="QUN2170" s="218"/>
      <c r="QUO2170" s="218"/>
      <c r="QUP2170" s="218"/>
      <c r="QUQ2170" s="218"/>
      <c r="QUR2170" s="218"/>
      <c r="QUS2170" s="218"/>
      <c r="QUT2170" s="218"/>
      <c r="QUU2170" s="218"/>
      <c r="QUV2170" s="218"/>
      <c r="QUW2170" s="218"/>
      <c r="QUX2170" s="218"/>
      <c r="QUY2170" s="218"/>
      <c r="QUZ2170" s="218"/>
      <c r="QVA2170" s="218"/>
      <c r="QVB2170" s="218"/>
      <c r="QVC2170" s="218"/>
      <c r="QVD2170" s="218"/>
      <c r="QVE2170" s="218"/>
      <c r="QVF2170" s="218"/>
      <c r="QVG2170" s="218"/>
      <c r="QVH2170" s="218"/>
      <c r="QVI2170" s="218"/>
      <c r="QVJ2170" s="218"/>
      <c r="QVK2170" s="218"/>
      <c r="QVL2170" s="218"/>
      <c r="QVM2170" s="218"/>
      <c r="QVN2170" s="218"/>
      <c r="QVO2170" s="218"/>
      <c r="QVP2170" s="218"/>
      <c r="QVQ2170" s="218"/>
      <c r="QVR2170" s="218"/>
      <c r="QVS2170" s="218"/>
      <c r="QVT2170" s="218"/>
      <c r="QVU2170" s="218"/>
      <c r="QVV2170" s="218"/>
      <c r="QVW2170" s="218"/>
      <c r="QVX2170" s="218"/>
      <c r="QVY2170" s="218"/>
      <c r="QVZ2170" s="218"/>
      <c r="QWA2170" s="218"/>
      <c r="QWB2170" s="218"/>
      <c r="QWC2170" s="218"/>
      <c r="QWD2170" s="218"/>
      <c r="QWE2170" s="218"/>
      <c r="QWF2170" s="218"/>
      <c r="QWG2170" s="218"/>
      <c r="QWH2170" s="218"/>
      <c r="QWI2170" s="218"/>
      <c r="QWJ2170" s="218"/>
      <c r="QWK2170" s="218"/>
      <c r="QWL2170" s="218"/>
      <c r="QWM2170" s="218"/>
      <c r="QWN2170" s="218"/>
      <c r="QWO2170" s="218"/>
      <c r="QWP2170" s="218"/>
      <c r="QWQ2170" s="218"/>
      <c r="QWR2170" s="218"/>
      <c r="QWS2170" s="218"/>
      <c r="QWT2170" s="218"/>
      <c r="QWU2170" s="218"/>
      <c r="QWV2170" s="218"/>
      <c r="QWW2170" s="218"/>
      <c r="QWX2170" s="218"/>
      <c r="QWY2170" s="218"/>
      <c r="QWZ2170" s="218"/>
      <c r="QXA2170" s="218"/>
      <c r="QXB2170" s="218"/>
      <c r="QXC2170" s="218"/>
      <c r="QXD2170" s="218"/>
      <c r="QXE2170" s="218"/>
      <c r="QXF2170" s="218"/>
      <c r="QXG2170" s="218"/>
      <c r="QXH2170" s="218"/>
      <c r="QXI2170" s="218"/>
      <c r="QXJ2170" s="218"/>
      <c r="QXK2170" s="218"/>
      <c r="QXL2170" s="218"/>
      <c r="QXM2170" s="218"/>
      <c r="QXN2170" s="218"/>
      <c r="QXO2170" s="218"/>
      <c r="QXP2170" s="218"/>
      <c r="QXQ2170" s="218"/>
      <c r="QXR2170" s="218"/>
      <c r="QXS2170" s="218"/>
      <c r="QXT2170" s="218"/>
      <c r="QXU2170" s="218"/>
      <c r="QXV2170" s="218"/>
      <c r="QXW2170" s="218"/>
      <c r="QXX2170" s="218"/>
      <c r="QXY2170" s="218"/>
      <c r="QXZ2170" s="218"/>
      <c r="QYA2170" s="218"/>
      <c r="QYB2170" s="218"/>
      <c r="QYC2170" s="218"/>
      <c r="QYD2170" s="218"/>
      <c r="QYE2170" s="218"/>
      <c r="QYF2170" s="218"/>
      <c r="QYG2170" s="218"/>
      <c r="QYH2170" s="218"/>
      <c r="QYI2170" s="218"/>
      <c r="QYJ2170" s="218"/>
      <c r="QYK2170" s="218"/>
      <c r="QYL2170" s="218"/>
      <c r="QYM2170" s="218"/>
      <c r="QYN2170" s="218"/>
      <c r="QYO2170" s="218"/>
      <c r="QYP2170" s="218"/>
      <c r="QYQ2170" s="218"/>
      <c r="QYR2170" s="218"/>
      <c r="QYS2170" s="218"/>
      <c r="QYT2170" s="218"/>
      <c r="QYU2170" s="218"/>
      <c r="QYV2170" s="218"/>
      <c r="QYW2170" s="218"/>
      <c r="QYX2170" s="218"/>
      <c r="QYY2170" s="218"/>
      <c r="QYZ2170" s="218"/>
      <c r="QZA2170" s="218"/>
      <c r="QZB2170" s="218"/>
      <c r="QZC2170" s="218"/>
      <c r="QZD2170" s="218"/>
      <c r="QZE2170" s="218"/>
      <c r="QZF2170" s="218"/>
      <c r="QZG2170" s="218"/>
      <c r="QZH2170" s="218"/>
      <c r="QZI2170" s="218"/>
      <c r="QZJ2170" s="218"/>
      <c r="QZK2170" s="218"/>
      <c r="QZL2170" s="218"/>
      <c r="QZM2170" s="218"/>
      <c r="QZN2170" s="218"/>
      <c r="QZO2170" s="218"/>
      <c r="QZP2170" s="218"/>
      <c r="QZQ2170" s="218"/>
      <c r="QZR2170" s="218"/>
      <c r="QZS2170" s="218"/>
      <c r="QZT2170" s="218"/>
      <c r="QZU2170" s="218"/>
      <c r="QZV2170" s="218"/>
      <c r="QZW2170" s="218"/>
      <c r="QZX2170" s="218"/>
      <c r="QZY2170" s="218"/>
      <c r="QZZ2170" s="218"/>
      <c r="RAA2170" s="218"/>
      <c r="RAB2170" s="218"/>
      <c r="RAC2170" s="218"/>
      <c r="RAD2170" s="218"/>
      <c r="RAE2170" s="218"/>
      <c r="RAF2170" s="218"/>
      <c r="RAG2170" s="218"/>
      <c r="RAH2170" s="218"/>
      <c r="RAI2170" s="218"/>
      <c r="RAJ2170" s="218"/>
      <c r="RAK2170" s="218"/>
      <c r="RAL2170" s="218"/>
      <c r="RAM2170" s="218"/>
      <c r="RAN2170" s="218"/>
      <c r="RAO2170" s="218"/>
      <c r="RAP2170" s="218"/>
      <c r="RAQ2170" s="218"/>
      <c r="RAR2170" s="218"/>
      <c r="RAS2170" s="218"/>
      <c r="RAT2170" s="218"/>
      <c r="RAU2170" s="218"/>
      <c r="RAV2170" s="218"/>
      <c r="RAW2170" s="218"/>
      <c r="RAX2170" s="218"/>
      <c r="RAY2170" s="218"/>
      <c r="RAZ2170" s="218"/>
      <c r="RBA2170" s="218"/>
      <c r="RBB2170" s="218"/>
      <c r="RBC2170" s="218"/>
      <c r="RBD2170" s="218"/>
      <c r="RBE2170" s="218"/>
      <c r="RBF2170" s="218"/>
      <c r="RBG2170" s="218"/>
      <c r="RBH2170" s="218"/>
      <c r="RBI2170" s="218"/>
      <c r="RBJ2170" s="218"/>
      <c r="RBK2170" s="218"/>
      <c r="RBL2170" s="218"/>
      <c r="RBM2170" s="218"/>
      <c r="RBN2170" s="218"/>
      <c r="RBO2170" s="218"/>
      <c r="RBP2170" s="218"/>
      <c r="RBQ2170" s="218"/>
      <c r="RBR2170" s="218"/>
      <c r="RBS2170" s="218"/>
      <c r="RBT2170" s="218"/>
      <c r="RBU2170" s="218"/>
      <c r="RBV2170" s="218"/>
      <c r="RBW2170" s="218"/>
      <c r="RBX2170" s="218"/>
      <c r="RBY2170" s="218"/>
      <c r="RBZ2170" s="218"/>
      <c r="RCA2170" s="218"/>
      <c r="RCB2170" s="218"/>
      <c r="RCC2170" s="218"/>
      <c r="RCD2170" s="218"/>
      <c r="RCE2170" s="218"/>
      <c r="RCF2170" s="218"/>
      <c r="RCG2170" s="218"/>
      <c r="RCH2170" s="218"/>
      <c r="RCI2170" s="218"/>
      <c r="RCJ2170" s="218"/>
      <c r="RCK2170" s="218"/>
      <c r="RCL2170" s="218"/>
      <c r="RCM2170" s="218"/>
      <c r="RCN2170" s="218"/>
      <c r="RCO2170" s="218"/>
      <c r="RCP2170" s="218"/>
      <c r="RCQ2170" s="218"/>
      <c r="RCR2170" s="218"/>
      <c r="RCS2170" s="218"/>
      <c r="RCT2170" s="218"/>
      <c r="RCU2170" s="218"/>
      <c r="RCV2170" s="218"/>
      <c r="RCW2170" s="218"/>
      <c r="RCX2170" s="218"/>
      <c r="RCY2170" s="218"/>
      <c r="RCZ2170" s="218"/>
      <c r="RDA2170" s="218"/>
      <c r="RDB2170" s="218"/>
      <c r="RDC2170" s="218"/>
      <c r="RDD2170" s="218"/>
      <c r="RDE2170" s="218"/>
      <c r="RDF2170" s="218"/>
      <c r="RDG2170" s="218"/>
      <c r="RDH2170" s="218"/>
      <c r="RDI2170" s="218"/>
      <c r="RDJ2170" s="218"/>
      <c r="RDK2170" s="218"/>
      <c r="RDL2170" s="218"/>
      <c r="RDM2170" s="218"/>
      <c r="RDN2170" s="218"/>
      <c r="RDO2170" s="218"/>
      <c r="RDP2170" s="218"/>
      <c r="RDQ2170" s="218"/>
      <c r="RDR2170" s="218"/>
      <c r="RDS2170" s="218"/>
      <c r="RDT2170" s="218"/>
      <c r="RDU2170" s="218"/>
      <c r="RDV2170" s="218"/>
      <c r="RDW2170" s="218"/>
      <c r="RDX2170" s="218"/>
      <c r="RDY2170" s="218"/>
      <c r="RDZ2170" s="218"/>
      <c r="REA2170" s="218"/>
      <c r="REB2170" s="218"/>
      <c r="REC2170" s="218"/>
      <c r="RED2170" s="218"/>
      <c r="REE2170" s="218"/>
      <c r="REF2170" s="218"/>
      <c r="REG2170" s="218"/>
      <c r="REH2170" s="218"/>
      <c r="REI2170" s="218"/>
      <c r="REJ2170" s="218"/>
      <c r="REK2170" s="218"/>
      <c r="REL2170" s="218"/>
      <c r="REM2170" s="218"/>
      <c r="REN2170" s="218"/>
      <c r="REO2170" s="218"/>
      <c r="REP2170" s="218"/>
      <c r="REQ2170" s="218"/>
      <c r="RER2170" s="218"/>
      <c r="RES2170" s="218"/>
      <c r="RET2170" s="218"/>
      <c r="REU2170" s="218"/>
      <c r="REV2170" s="218"/>
      <c r="REW2170" s="218"/>
      <c r="REX2170" s="218"/>
      <c r="REY2170" s="218"/>
      <c r="REZ2170" s="218"/>
      <c r="RFA2170" s="218"/>
      <c r="RFB2170" s="218"/>
      <c r="RFC2170" s="218"/>
      <c r="RFD2170" s="218"/>
      <c r="RFE2170" s="218"/>
      <c r="RFF2170" s="218"/>
      <c r="RFG2170" s="218"/>
      <c r="RFH2170" s="218"/>
      <c r="RFI2170" s="218"/>
      <c r="RFJ2170" s="218"/>
      <c r="RFK2170" s="218"/>
      <c r="RFL2170" s="218"/>
      <c r="RFM2170" s="218"/>
      <c r="RFN2170" s="218"/>
      <c r="RFO2170" s="218"/>
      <c r="RFP2170" s="218"/>
      <c r="RFQ2170" s="218"/>
      <c r="RFR2170" s="218"/>
      <c r="RFS2170" s="218"/>
      <c r="RFT2170" s="218"/>
      <c r="RFU2170" s="218"/>
      <c r="RFV2170" s="218"/>
      <c r="RFW2170" s="218"/>
      <c r="RFX2170" s="218"/>
      <c r="RFY2170" s="218"/>
      <c r="RFZ2170" s="218"/>
      <c r="RGA2170" s="218"/>
      <c r="RGB2170" s="218"/>
      <c r="RGC2170" s="218"/>
      <c r="RGD2170" s="218"/>
      <c r="RGE2170" s="218"/>
      <c r="RGF2170" s="218"/>
      <c r="RGG2170" s="218"/>
      <c r="RGH2170" s="218"/>
      <c r="RGI2170" s="218"/>
      <c r="RGJ2170" s="218"/>
      <c r="RGK2170" s="218"/>
      <c r="RGL2170" s="218"/>
      <c r="RGM2170" s="218"/>
      <c r="RGN2170" s="218"/>
      <c r="RGO2170" s="218"/>
      <c r="RGP2170" s="218"/>
      <c r="RGQ2170" s="218"/>
      <c r="RGR2170" s="218"/>
      <c r="RGS2170" s="218"/>
      <c r="RGT2170" s="218"/>
      <c r="RGU2170" s="218"/>
      <c r="RGV2170" s="218"/>
      <c r="RGW2170" s="218"/>
      <c r="RGX2170" s="218"/>
      <c r="RGY2170" s="218"/>
      <c r="RGZ2170" s="218"/>
      <c r="RHA2170" s="218"/>
      <c r="RHB2170" s="218"/>
      <c r="RHC2170" s="218"/>
      <c r="RHD2170" s="218"/>
      <c r="RHE2170" s="218"/>
      <c r="RHF2170" s="218"/>
      <c r="RHG2170" s="218"/>
      <c r="RHH2170" s="218"/>
      <c r="RHI2170" s="218"/>
      <c r="RHJ2170" s="218"/>
      <c r="RHK2170" s="218"/>
      <c r="RHL2170" s="218"/>
      <c r="RHM2170" s="218"/>
      <c r="RHN2170" s="218"/>
      <c r="RHO2170" s="218"/>
      <c r="RHP2170" s="218"/>
      <c r="RHQ2170" s="218"/>
      <c r="RHR2170" s="218"/>
      <c r="RHS2170" s="218"/>
      <c r="RHT2170" s="218"/>
      <c r="RHU2170" s="218"/>
      <c r="RHV2170" s="218"/>
      <c r="RHW2170" s="218"/>
      <c r="RHX2170" s="218"/>
      <c r="RHY2170" s="218"/>
      <c r="RHZ2170" s="218"/>
      <c r="RIA2170" s="218"/>
      <c r="RIB2170" s="218"/>
      <c r="RIC2170" s="218"/>
      <c r="RID2170" s="218"/>
      <c r="RIE2170" s="218"/>
      <c r="RIF2170" s="218"/>
      <c r="RIG2170" s="218"/>
      <c r="RIH2170" s="218"/>
      <c r="RII2170" s="218"/>
      <c r="RIJ2170" s="218"/>
      <c r="RIK2170" s="218"/>
      <c r="RIL2170" s="218"/>
      <c r="RIM2170" s="218"/>
      <c r="RIN2170" s="218"/>
      <c r="RIO2170" s="218"/>
      <c r="RIP2170" s="218"/>
      <c r="RIQ2170" s="218"/>
      <c r="RIR2170" s="218"/>
      <c r="RIS2170" s="218"/>
      <c r="RIT2170" s="218"/>
      <c r="RIU2170" s="218"/>
      <c r="RIV2170" s="218"/>
      <c r="RIW2170" s="218"/>
      <c r="RIX2170" s="218"/>
      <c r="RIY2170" s="218"/>
      <c r="RIZ2170" s="218"/>
      <c r="RJA2170" s="218"/>
      <c r="RJB2170" s="218"/>
      <c r="RJC2170" s="218"/>
      <c r="RJD2170" s="218"/>
      <c r="RJE2170" s="218"/>
      <c r="RJF2170" s="218"/>
      <c r="RJG2170" s="218"/>
      <c r="RJH2170" s="218"/>
      <c r="RJI2170" s="218"/>
      <c r="RJJ2170" s="218"/>
      <c r="RJK2170" s="218"/>
      <c r="RJL2170" s="218"/>
      <c r="RJM2170" s="218"/>
      <c r="RJN2170" s="218"/>
      <c r="RJO2170" s="218"/>
      <c r="RJP2170" s="218"/>
      <c r="RJQ2170" s="218"/>
      <c r="RJR2170" s="218"/>
      <c r="RJS2170" s="218"/>
      <c r="RJT2170" s="218"/>
      <c r="RJU2170" s="218"/>
      <c r="RJV2170" s="218"/>
      <c r="RJW2170" s="218"/>
      <c r="RJX2170" s="218"/>
      <c r="RJY2170" s="218"/>
      <c r="RJZ2170" s="218"/>
      <c r="RKA2170" s="218"/>
      <c r="RKB2170" s="218"/>
      <c r="RKC2170" s="218"/>
      <c r="RKD2170" s="218"/>
      <c r="RKE2170" s="218"/>
      <c r="RKF2170" s="218"/>
      <c r="RKG2170" s="218"/>
      <c r="RKH2170" s="218"/>
      <c r="RKI2170" s="218"/>
      <c r="RKJ2170" s="218"/>
      <c r="RKK2170" s="218"/>
      <c r="RKL2170" s="218"/>
      <c r="RKM2170" s="218"/>
      <c r="RKN2170" s="218"/>
      <c r="RKO2170" s="218"/>
      <c r="RKP2170" s="218"/>
      <c r="RKQ2170" s="218"/>
      <c r="RKR2170" s="218"/>
      <c r="RKS2170" s="218"/>
      <c r="RKT2170" s="218"/>
      <c r="RKU2170" s="218"/>
      <c r="RKV2170" s="218"/>
      <c r="RKW2170" s="218"/>
      <c r="RKX2170" s="218"/>
      <c r="RKY2170" s="218"/>
      <c r="RKZ2170" s="218"/>
      <c r="RLA2170" s="218"/>
      <c r="RLB2170" s="218"/>
      <c r="RLC2170" s="218"/>
      <c r="RLD2170" s="218"/>
      <c r="RLE2170" s="218"/>
      <c r="RLF2170" s="218"/>
      <c r="RLG2170" s="218"/>
      <c r="RLH2170" s="218"/>
      <c r="RLI2170" s="218"/>
      <c r="RLJ2170" s="218"/>
      <c r="RLK2170" s="218"/>
      <c r="RLL2170" s="218"/>
      <c r="RLM2170" s="218"/>
      <c r="RLN2170" s="218"/>
      <c r="RLO2170" s="218"/>
      <c r="RLP2170" s="218"/>
      <c r="RLQ2170" s="218"/>
      <c r="RLR2170" s="218"/>
      <c r="RLS2170" s="218"/>
      <c r="RLT2170" s="218"/>
      <c r="RLU2170" s="218"/>
      <c r="RLV2170" s="218"/>
      <c r="RLW2170" s="218"/>
      <c r="RLX2170" s="218"/>
      <c r="RLY2170" s="218"/>
      <c r="RLZ2170" s="218"/>
      <c r="RMA2170" s="218"/>
      <c r="RMB2170" s="218"/>
      <c r="RMC2170" s="218"/>
      <c r="RMD2170" s="218"/>
      <c r="RME2170" s="218"/>
      <c r="RMF2170" s="218"/>
      <c r="RMG2170" s="218"/>
      <c r="RMH2170" s="218"/>
      <c r="RMI2170" s="218"/>
      <c r="RMJ2170" s="218"/>
      <c r="RMK2170" s="218"/>
      <c r="RML2170" s="218"/>
      <c r="RMM2170" s="218"/>
      <c r="RMN2170" s="218"/>
      <c r="RMO2170" s="218"/>
      <c r="RMP2170" s="218"/>
      <c r="RMQ2170" s="218"/>
      <c r="RMR2170" s="218"/>
      <c r="RMS2170" s="218"/>
      <c r="RMT2170" s="218"/>
      <c r="RMU2170" s="218"/>
      <c r="RMV2170" s="218"/>
      <c r="RMW2170" s="218"/>
      <c r="RMX2170" s="218"/>
      <c r="RMY2170" s="218"/>
      <c r="RMZ2170" s="218"/>
      <c r="RNA2170" s="218"/>
      <c r="RNB2170" s="218"/>
      <c r="RNC2170" s="218"/>
      <c r="RND2170" s="218"/>
      <c r="RNE2170" s="218"/>
      <c r="RNF2170" s="218"/>
      <c r="RNG2170" s="218"/>
      <c r="RNH2170" s="218"/>
      <c r="RNI2170" s="218"/>
      <c r="RNJ2170" s="218"/>
      <c r="RNK2170" s="218"/>
      <c r="RNL2170" s="218"/>
      <c r="RNM2170" s="218"/>
      <c r="RNN2170" s="218"/>
      <c r="RNO2170" s="218"/>
      <c r="RNP2170" s="218"/>
      <c r="RNQ2170" s="218"/>
      <c r="RNR2170" s="218"/>
      <c r="RNS2170" s="218"/>
      <c r="RNT2170" s="218"/>
      <c r="RNU2170" s="218"/>
      <c r="RNV2170" s="218"/>
      <c r="RNW2170" s="218"/>
      <c r="RNX2170" s="218"/>
      <c r="RNY2170" s="218"/>
      <c r="RNZ2170" s="218"/>
      <c r="ROA2170" s="218"/>
      <c r="ROB2170" s="218"/>
      <c r="ROC2170" s="218"/>
      <c r="ROD2170" s="218"/>
      <c r="ROE2170" s="218"/>
      <c r="ROF2170" s="218"/>
      <c r="ROG2170" s="218"/>
      <c r="ROH2170" s="218"/>
      <c r="ROI2170" s="218"/>
      <c r="ROJ2170" s="218"/>
      <c r="ROK2170" s="218"/>
      <c r="ROL2170" s="218"/>
      <c r="ROM2170" s="218"/>
      <c r="RON2170" s="218"/>
      <c r="ROO2170" s="218"/>
      <c r="ROP2170" s="218"/>
      <c r="ROQ2170" s="218"/>
      <c r="ROR2170" s="218"/>
      <c r="ROS2170" s="218"/>
      <c r="ROT2170" s="218"/>
      <c r="ROU2170" s="218"/>
      <c r="ROV2170" s="218"/>
      <c r="ROW2170" s="218"/>
      <c r="ROX2170" s="218"/>
      <c r="ROY2170" s="218"/>
      <c r="ROZ2170" s="218"/>
      <c r="RPA2170" s="218"/>
      <c r="RPB2170" s="218"/>
      <c r="RPC2170" s="218"/>
      <c r="RPD2170" s="218"/>
      <c r="RPE2170" s="218"/>
      <c r="RPF2170" s="218"/>
      <c r="RPG2170" s="218"/>
      <c r="RPH2170" s="218"/>
      <c r="RPI2170" s="218"/>
      <c r="RPJ2170" s="218"/>
      <c r="RPK2170" s="218"/>
      <c r="RPL2170" s="218"/>
      <c r="RPM2170" s="218"/>
      <c r="RPN2170" s="218"/>
      <c r="RPO2170" s="218"/>
      <c r="RPP2170" s="218"/>
      <c r="RPQ2170" s="218"/>
      <c r="RPR2170" s="218"/>
      <c r="RPS2170" s="218"/>
      <c r="RPT2170" s="218"/>
      <c r="RPU2170" s="218"/>
      <c r="RPV2170" s="218"/>
      <c r="RPW2170" s="218"/>
      <c r="RPX2170" s="218"/>
      <c r="RPY2170" s="218"/>
      <c r="RPZ2170" s="218"/>
      <c r="RQA2170" s="218"/>
      <c r="RQB2170" s="218"/>
      <c r="RQC2170" s="218"/>
      <c r="RQD2170" s="218"/>
      <c r="RQE2170" s="218"/>
      <c r="RQF2170" s="218"/>
      <c r="RQG2170" s="218"/>
      <c r="RQH2170" s="218"/>
      <c r="RQI2170" s="218"/>
      <c r="RQJ2170" s="218"/>
      <c r="RQK2170" s="218"/>
      <c r="RQL2170" s="218"/>
      <c r="RQM2170" s="218"/>
      <c r="RQN2170" s="218"/>
      <c r="RQO2170" s="218"/>
      <c r="RQP2170" s="218"/>
      <c r="RQQ2170" s="218"/>
      <c r="RQR2170" s="218"/>
      <c r="RQS2170" s="218"/>
      <c r="RQT2170" s="218"/>
      <c r="RQU2170" s="218"/>
      <c r="RQV2170" s="218"/>
      <c r="RQW2170" s="218"/>
      <c r="RQX2170" s="218"/>
      <c r="RQY2170" s="218"/>
      <c r="RQZ2170" s="218"/>
      <c r="RRA2170" s="218"/>
      <c r="RRB2170" s="218"/>
      <c r="RRC2170" s="218"/>
      <c r="RRD2170" s="218"/>
      <c r="RRE2170" s="218"/>
      <c r="RRF2170" s="218"/>
      <c r="RRG2170" s="218"/>
      <c r="RRH2170" s="218"/>
      <c r="RRI2170" s="218"/>
      <c r="RRJ2170" s="218"/>
      <c r="RRK2170" s="218"/>
      <c r="RRL2170" s="218"/>
      <c r="RRM2170" s="218"/>
      <c r="RRN2170" s="218"/>
      <c r="RRO2170" s="218"/>
      <c r="RRP2170" s="218"/>
      <c r="RRQ2170" s="218"/>
      <c r="RRR2170" s="218"/>
      <c r="RRS2170" s="218"/>
      <c r="RRT2170" s="218"/>
      <c r="RRU2170" s="218"/>
      <c r="RRV2170" s="218"/>
      <c r="RRW2170" s="218"/>
      <c r="RRX2170" s="218"/>
      <c r="RRY2170" s="218"/>
      <c r="RRZ2170" s="218"/>
      <c r="RSA2170" s="218"/>
      <c r="RSB2170" s="218"/>
      <c r="RSC2170" s="218"/>
      <c r="RSD2170" s="218"/>
      <c r="RSE2170" s="218"/>
      <c r="RSF2170" s="218"/>
      <c r="RSG2170" s="218"/>
      <c r="RSH2170" s="218"/>
      <c r="RSI2170" s="218"/>
      <c r="RSJ2170" s="218"/>
      <c r="RSK2170" s="218"/>
      <c r="RSL2170" s="218"/>
      <c r="RSM2170" s="218"/>
      <c r="RSN2170" s="218"/>
      <c r="RSO2170" s="218"/>
      <c r="RSP2170" s="218"/>
      <c r="RSQ2170" s="218"/>
      <c r="RSR2170" s="218"/>
      <c r="RSS2170" s="218"/>
      <c r="RST2170" s="218"/>
      <c r="RSU2170" s="218"/>
      <c r="RSV2170" s="218"/>
      <c r="RSW2170" s="218"/>
      <c r="RSX2170" s="218"/>
      <c r="RSY2170" s="218"/>
      <c r="RSZ2170" s="218"/>
      <c r="RTA2170" s="218"/>
      <c r="RTB2170" s="218"/>
      <c r="RTC2170" s="218"/>
      <c r="RTD2170" s="218"/>
      <c r="RTE2170" s="218"/>
      <c r="RTF2170" s="218"/>
      <c r="RTG2170" s="218"/>
      <c r="RTH2170" s="218"/>
      <c r="RTI2170" s="218"/>
      <c r="RTJ2170" s="218"/>
      <c r="RTK2170" s="218"/>
      <c r="RTL2170" s="218"/>
      <c r="RTM2170" s="218"/>
      <c r="RTN2170" s="218"/>
      <c r="RTO2170" s="218"/>
      <c r="RTP2170" s="218"/>
      <c r="RTQ2170" s="218"/>
      <c r="RTR2170" s="218"/>
      <c r="RTS2170" s="218"/>
      <c r="RTT2170" s="218"/>
      <c r="RTU2170" s="218"/>
      <c r="RTV2170" s="218"/>
      <c r="RTW2170" s="218"/>
      <c r="RTX2170" s="218"/>
      <c r="RTY2170" s="218"/>
      <c r="RTZ2170" s="218"/>
      <c r="RUA2170" s="218"/>
      <c r="RUB2170" s="218"/>
      <c r="RUC2170" s="218"/>
      <c r="RUD2170" s="218"/>
      <c r="RUE2170" s="218"/>
      <c r="RUF2170" s="218"/>
      <c r="RUG2170" s="218"/>
      <c r="RUH2170" s="218"/>
      <c r="RUI2170" s="218"/>
      <c r="RUJ2170" s="218"/>
      <c r="RUK2170" s="218"/>
      <c r="RUL2170" s="218"/>
      <c r="RUM2170" s="218"/>
      <c r="RUN2170" s="218"/>
      <c r="RUO2170" s="218"/>
      <c r="RUP2170" s="218"/>
      <c r="RUQ2170" s="218"/>
      <c r="RUR2170" s="218"/>
      <c r="RUS2170" s="218"/>
      <c r="RUT2170" s="218"/>
      <c r="RUU2170" s="218"/>
      <c r="RUV2170" s="218"/>
      <c r="RUW2170" s="218"/>
      <c r="RUX2170" s="218"/>
      <c r="RUY2170" s="218"/>
      <c r="RUZ2170" s="218"/>
      <c r="RVA2170" s="218"/>
      <c r="RVB2170" s="218"/>
      <c r="RVC2170" s="218"/>
      <c r="RVD2170" s="218"/>
      <c r="RVE2170" s="218"/>
      <c r="RVF2170" s="218"/>
      <c r="RVG2170" s="218"/>
      <c r="RVH2170" s="218"/>
      <c r="RVI2170" s="218"/>
      <c r="RVJ2170" s="218"/>
      <c r="RVK2170" s="218"/>
      <c r="RVL2170" s="218"/>
      <c r="RVM2170" s="218"/>
      <c r="RVN2170" s="218"/>
      <c r="RVO2170" s="218"/>
      <c r="RVP2170" s="218"/>
      <c r="RVQ2170" s="218"/>
      <c r="RVR2170" s="218"/>
      <c r="RVS2170" s="218"/>
      <c r="RVT2170" s="218"/>
      <c r="RVU2170" s="218"/>
      <c r="RVV2170" s="218"/>
      <c r="RVW2170" s="218"/>
      <c r="RVX2170" s="218"/>
      <c r="RVY2170" s="218"/>
      <c r="RVZ2170" s="218"/>
      <c r="RWA2170" s="218"/>
      <c r="RWB2170" s="218"/>
      <c r="RWC2170" s="218"/>
      <c r="RWD2170" s="218"/>
      <c r="RWE2170" s="218"/>
      <c r="RWF2170" s="218"/>
      <c r="RWG2170" s="218"/>
      <c r="RWH2170" s="218"/>
      <c r="RWI2170" s="218"/>
      <c r="RWJ2170" s="218"/>
      <c r="RWK2170" s="218"/>
      <c r="RWL2170" s="218"/>
      <c r="RWM2170" s="218"/>
      <c r="RWN2170" s="218"/>
      <c r="RWO2170" s="218"/>
      <c r="RWP2170" s="218"/>
      <c r="RWQ2170" s="218"/>
      <c r="RWR2170" s="218"/>
      <c r="RWS2170" s="218"/>
      <c r="RWT2170" s="218"/>
      <c r="RWU2170" s="218"/>
      <c r="RWV2170" s="218"/>
      <c r="RWW2170" s="218"/>
      <c r="RWX2170" s="218"/>
      <c r="RWY2170" s="218"/>
      <c r="RWZ2170" s="218"/>
      <c r="RXA2170" s="218"/>
      <c r="RXB2170" s="218"/>
      <c r="RXC2170" s="218"/>
      <c r="RXD2170" s="218"/>
      <c r="RXE2170" s="218"/>
      <c r="RXF2170" s="218"/>
      <c r="RXG2170" s="218"/>
      <c r="RXH2170" s="218"/>
      <c r="RXI2170" s="218"/>
      <c r="RXJ2170" s="218"/>
      <c r="RXK2170" s="218"/>
      <c r="RXL2170" s="218"/>
      <c r="RXM2170" s="218"/>
      <c r="RXN2170" s="218"/>
      <c r="RXO2170" s="218"/>
      <c r="RXP2170" s="218"/>
      <c r="RXQ2170" s="218"/>
      <c r="RXR2170" s="218"/>
      <c r="RXS2170" s="218"/>
      <c r="RXT2170" s="218"/>
      <c r="RXU2170" s="218"/>
      <c r="RXV2170" s="218"/>
      <c r="RXW2170" s="218"/>
      <c r="RXX2170" s="218"/>
      <c r="RXY2170" s="218"/>
      <c r="RXZ2170" s="218"/>
      <c r="RYA2170" s="218"/>
      <c r="RYB2170" s="218"/>
      <c r="RYC2170" s="218"/>
      <c r="RYD2170" s="218"/>
      <c r="RYE2170" s="218"/>
      <c r="RYF2170" s="218"/>
      <c r="RYG2170" s="218"/>
      <c r="RYH2170" s="218"/>
      <c r="RYI2170" s="218"/>
      <c r="RYJ2170" s="218"/>
      <c r="RYK2170" s="218"/>
      <c r="RYL2170" s="218"/>
      <c r="RYM2170" s="218"/>
      <c r="RYN2170" s="218"/>
      <c r="RYO2170" s="218"/>
      <c r="RYP2170" s="218"/>
      <c r="RYQ2170" s="218"/>
      <c r="RYR2170" s="218"/>
      <c r="RYS2170" s="218"/>
      <c r="RYT2170" s="218"/>
      <c r="RYU2170" s="218"/>
      <c r="RYV2170" s="218"/>
      <c r="RYW2170" s="218"/>
      <c r="RYX2170" s="218"/>
      <c r="RYY2170" s="218"/>
      <c r="RYZ2170" s="218"/>
      <c r="RZA2170" s="218"/>
      <c r="RZB2170" s="218"/>
      <c r="RZC2170" s="218"/>
      <c r="RZD2170" s="218"/>
      <c r="RZE2170" s="218"/>
      <c r="RZF2170" s="218"/>
      <c r="RZG2170" s="218"/>
      <c r="RZH2170" s="218"/>
      <c r="RZI2170" s="218"/>
      <c r="RZJ2170" s="218"/>
      <c r="RZK2170" s="218"/>
      <c r="RZL2170" s="218"/>
      <c r="RZM2170" s="218"/>
      <c r="RZN2170" s="218"/>
      <c r="RZO2170" s="218"/>
      <c r="RZP2170" s="218"/>
      <c r="RZQ2170" s="218"/>
      <c r="RZR2170" s="218"/>
      <c r="RZS2170" s="218"/>
      <c r="RZT2170" s="218"/>
      <c r="RZU2170" s="218"/>
      <c r="RZV2170" s="218"/>
      <c r="RZW2170" s="218"/>
      <c r="RZX2170" s="218"/>
      <c r="RZY2170" s="218"/>
      <c r="RZZ2170" s="218"/>
      <c r="SAA2170" s="218"/>
      <c r="SAB2170" s="218"/>
      <c r="SAC2170" s="218"/>
      <c r="SAD2170" s="218"/>
      <c r="SAE2170" s="218"/>
      <c r="SAF2170" s="218"/>
      <c r="SAG2170" s="218"/>
      <c r="SAH2170" s="218"/>
      <c r="SAI2170" s="218"/>
      <c r="SAJ2170" s="218"/>
      <c r="SAK2170" s="218"/>
      <c r="SAL2170" s="218"/>
      <c r="SAM2170" s="218"/>
      <c r="SAN2170" s="218"/>
      <c r="SAO2170" s="218"/>
      <c r="SAP2170" s="218"/>
      <c r="SAQ2170" s="218"/>
      <c r="SAR2170" s="218"/>
      <c r="SAS2170" s="218"/>
      <c r="SAT2170" s="218"/>
      <c r="SAU2170" s="218"/>
      <c r="SAV2170" s="218"/>
      <c r="SAW2170" s="218"/>
      <c r="SAX2170" s="218"/>
      <c r="SAY2170" s="218"/>
      <c r="SAZ2170" s="218"/>
      <c r="SBA2170" s="218"/>
      <c r="SBB2170" s="218"/>
      <c r="SBC2170" s="218"/>
      <c r="SBD2170" s="218"/>
      <c r="SBE2170" s="218"/>
      <c r="SBF2170" s="218"/>
      <c r="SBG2170" s="218"/>
      <c r="SBH2170" s="218"/>
      <c r="SBI2170" s="218"/>
      <c r="SBJ2170" s="218"/>
      <c r="SBK2170" s="218"/>
      <c r="SBL2170" s="218"/>
      <c r="SBM2170" s="218"/>
      <c r="SBN2170" s="218"/>
      <c r="SBO2170" s="218"/>
      <c r="SBP2170" s="218"/>
      <c r="SBQ2170" s="218"/>
      <c r="SBR2170" s="218"/>
      <c r="SBS2170" s="218"/>
      <c r="SBT2170" s="218"/>
      <c r="SBU2170" s="218"/>
      <c r="SBV2170" s="218"/>
      <c r="SBW2170" s="218"/>
      <c r="SBX2170" s="218"/>
      <c r="SBY2170" s="218"/>
      <c r="SBZ2170" s="218"/>
      <c r="SCA2170" s="218"/>
      <c r="SCB2170" s="218"/>
      <c r="SCC2170" s="218"/>
      <c r="SCD2170" s="218"/>
      <c r="SCE2170" s="218"/>
      <c r="SCF2170" s="218"/>
      <c r="SCG2170" s="218"/>
      <c r="SCH2170" s="218"/>
      <c r="SCI2170" s="218"/>
      <c r="SCJ2170" s="218"/>
      <c r="SCK2170" s="218"/>
      <c r="SCL2170" s="218"/>
      <c r="SCM2170" s="218"/>
      <c r="SCN2170" s="218"/>
      <c r="SCO2170" s="218"/>
      <c r="SCP2170" s="218"/>
      <c r="SCQ2170" s="218"/>
      <c r="SCR2170" s="218"/>
      <c r="SCS2170" s="218"/>
      <c r="SCT2170" s="218"/>
      <c r="SCU2170" s="218"/>
      <c r="SCV2170" s="218"/>
      <c r="SCW2170" s="218"/>
      <c r="SCX2170" s="218"/>
      <c r="SCY2170" s="218"/>
      <c r="SCZ2170" s="218"/>
      <c r="SDA2170" s="218"/>
      <c r="SDB2170" s="218"/>
      <c r="SDC2170" s="218"/>
      <c r="SDD2170" s="218"/>
      <c r="SDE2170" s="218"/>
      <c r="SDF2170" s="218"/>
      <c r="SDG2170" s="218"/>
      <c r="SDH2170" s="218"/>
      <c r="SDI2170" s="218"/>
      <c r="SDJ2170" s="218"/>
      <c r="SDK2170" s="218"/>
      <c r="SDL2170" s="218"/>
      <c r="SDM2170" s="218"/>
      <c r="SDN2170" s="218"/>
      <c r="SDO2170" s="218"/>
      <c r="SDP2170" s="218"/>
      <c r="SDQ2170" s="218"/>
      <c r="SDR2170" s="218"/>
      <c r="SDS2170" s="218"/>
      <c r="SDT2170" s="218"/>
      <c r="SDU2170" s="218"/>
      <c r="SDV2170" s="218"/>
      <c r="SDW2170" s="218"/>
      <c r="SDX2170" s="218"/>
      <c r="SDY2170" s="218"/>
      <c r="SDZ2170" s="218"/>
      <c r="SEA2170" s="218"/>
      <c r="SEB2170" s="218"/>
      <c r="SEC2170" s="218"/>
      <c r="SED2170" s="218"/>
      <c r="SEE2170" s="218"/>
      <c r="SEF2170" s="218"/>
      <c r="SEG2170" s="218"/>
      <c r="SEH2170" s="218"/>
      <c r="SEI2170" s="218"/>
      <c r="SEJ2170" s="218"/>
      <c r="SEK2170" s="218"/>
      <c r="SEL2170" s="218"/>
      <c r="SEM2170" s="218"/>
      <c r="SEN2170" s="218"/>
      <c r="SEO2170" s="218"/>
      <c r="SEP2170" s="218"/>
      <c r="SEQ2170" s="218"/>
      <c r="SER2170" s="218"/>
      <c r="SES2170" s="218"/>
      <c r="SET2170" s="218"/>
      <c r="SEU2170" s="218"/>
      <c r="SEV2170" s="218"/>
      <c r="SEW2170" s="218"/>
      <c r="SEX2170" s="218"/>
      <c r="SEY2170" s="218"/>
      <c r="SEZ2170" s="218"/>
      <c r="SFA2170" s="218"/>
      <c r="SFB2170" s="218"/>
      <c r="SFC2170" s="218"/>
      <c r="SFD2170" s="218"/>
      <c r="SFE2170" s="218"/>
      <c r="SFF2170" s="218"/>
      <c r="SFG2170" s="218"/>
      <c r="SFH2170" s="218"/>
      <c r="SFI2170" s="218"/>
      <c r="SFJ2170" s="218"/>
      <c r="SFK2170" s="218"/>
      <c r="SFL2170" s="218"/>
      <c r="SFM2170" s="218"/>
      <c r="SFN2170" s="218"/>
      <c r="SFO2170" s="218"/>
      <c r="SFP2170" s="218"/>
      <c r="SFQ2170" s="218"/>
      <c r="SFR2170" s="218"/>
      <c r="SFS2170" s="218"/>
      <c r="SFT2170" s="218"/>
      <c r="SFU2170" s="218"/>
      <c r="SFV2170" s="218"/>
      <c r="SFW2170" s="218"/>
      <c r="SFX2170" s="218"/>
      <c r="SFY2170" s="218"/>
      <c r="SFZ2170" s="218"/>
      <c r="SGA2170" s="218"/>
      <c r="SGB2170" s="218"/>
      <c r="SGC2170" s="218"/>
      <c r="SGD2170" s="218"/>
      <c r="SGE2170" s="218"/>
      <c r="SGF2170" s="218"/>
      <c r="SGG2170" s="218"/>
      <c r="SGH2170" s="218"/>
      <c r="SGI2170" s="218"/>
      <c r="SGJ2170" s="218"/>
      <c r="SGK2170" s="218"/>
      <c r="SGL2170" s="218"/>
      <c r="SGM2170" s="218"/>
      <c r="SGN2170" s="218"/>
      <c r="SGO2170" s="218"/>
      <c r="SGP2170" s="218"/>
      <c r="SGQ2170" s="218"/>
      <c r="SGR2170" s="218"/>
      <c r="SGS2170" s="218"/>
      <c r="SGT2170" s="218"/>
      <c r="SGU2170" s="218"/>
      <c r="SGV2170" s="218"/>
      <c r="SGW2170" s="218"/>
      <c r="SGX2170" s="218"/>
      <c r="SGY2170" s="218"/>
      <c r="SGZ2170" s="218"/>
      <c r="SHA2170" s="218"/>
      <c r="SHB2170" s="218"/>
      <c r="SHC2170" s="218"/>
      <c r="SHD2170" s="218"/>
      <c r="SHE2170" s="218"/>
      <c r="SHF2170" s="218"/>
      <c r="SHG2170" s="218"/>
      <c r="SHH2170" s="218"/>
      <c r="SHI2170" s="218"/>
      <c r="SHJ2170" s="218"/>
      <c r="SHK2170" s="218"/>
      <c r="SHL2170" s="218"/>
      <c r="SHM2170" s="218"/>
      <c r="SHN2170" s="218"/>
      <c r="SHO2170" s="218"/>
      <c r="SHP2170" s="218"/>
      <c r="SHQ2170" s="218"/>
      <c r="SHR2170" s="218"/>
      <c r="SHS2170" s="218"/>
      <c r="SHT2170" s="218"/>
      <c r="SHU2170" s="218"/>
      <c r="SHV2170" s="218"/>
      <c r="SHW2170" s="218"/>
      <c r="SHX2170" s="218"/>
      <c r="SHY2170" s="218"/>
      <c r="SHZ2170" s="218"/>
      <c r="SIA2170" s="218"/>
      <c r="SIB2170" s="218"/>
      <c r="SIC2170" s="218"/>
      <c r="SID2170" s="218"/>
      <c r="SIE2170" s="218"/>
      <c r="SIF2170" s="218"/>
      <c r="SIG2170" s="218"/>
      <c r="SIH2170" s="218"/>
      <c r="SII2170" s="218"/>
      <c r="SIJ2170" s="218"/>
      <c r="SIK2170" s="218"/>
      <c r="SIL2170" s="218"/>
      <c r="SIM2170" s="218"/>
      <c r="SIN2170" s="218"/>
      <c r="SIO2170" s="218"/>
      <c r="SIP2170" s="218"/>
      <c r="SIQ2170" s="218"/>
      <c r="SIR2170" s="218"/>
      <c r="SIS2170" s="218"/>
      <c r="SIT2170" s="218"/>
      <c r="SIU2170" s="218"/>
      <c r="SIV2170" s="218"/>
      <c r="SIW2170" s="218"/>
      <c r="SIX2170" s="218"/>
      <c r="SIY2170" s="218"/>
      <c r="SIZ2170" s="218"/>
      <c r="SJA2170" s="218"/>
      <c r="SJB2170" s="218"/>
      <c r="SJC2170" s="218"/>
      <c r="SJD2170" s="218"/>
      <c r="SJE2170" s="218"/>
      <c r="SJF2170" s="218"/>
      <c r="SJG2170" s="218"/>
      <c r="SJH2170" s="218"/>
      <c r="SJI2170" s="218"/>
      <c r="SJJ2170" s="218"/>
      <c r="SJK2170" s="218"/>
      <c r="SJL2170" s="218"/>
      <c r="SJM2170" s="218"/>
      <c r="SJN2170" s="218"/>
      <c r="SJO2170" s="218"/>
      <c r="SJP2170" s="218"/>
      <c r="SJQ2170" s="218"/>
      <c r="SJR2170" s="218"/>
      <c r="SJS2170" s="218"/>
      <c r="SJT2170" s="218"/>
      <c r="SJU2170" s="218"/>
      <c r="SJV2170" s="218"/>
      <c r="SJW2170" s="218"/>
      <c r="SJX2170" s="218"/>
      <c r="SJY2170" s="218"/>
      <c r="SJZ2170" s="218"/>
      <c r="SKA2170" s="218"/>
      <c r="SKB2170" s="218"/>
      <c r="SKC2170" s="218"/>
      <c r="SKD2170" s="218"/>
      <c r="SKE2170" s="218"/>
      <c r="SKF2170" s="218"/>
      <c r="SKG2170" s="218"/>
      <c r="SKH2170" s="218"/>
      <c r="SKI2170" s="218"/>
      <c r="SKJ2170" s="218"/>
      <c r="SKK2170" s="218"/>
      <c r="SKL2170" s="218"/>
      <c r="SKM2170" s="218"/>
      <c r="SKN2170" s="218"/>
      <c r="SKO2170" s="218"/>
      <c r="SKP2170" s="218"/>
      <c r="SKQ2170" s="218"/>
      <c r="SKR2170" s="218"/>
      <c r="SKS2170" s="218"/>
      <c r="SKT2170" s="218"/>
      <c r="SKU2170" s="218"/>
      <c r="SKV2170" s="218"/>
      <c r="SKW2170" s="218"/>
      <c r="SKX2170" s="218"/>
      <c r="SKY2170" s="218"/>
      <c r="SKZ2170" s="218"/>
      <c r="SLA2170" s="218"/>
      <c r="SLB2170" s="218"/>
      <c r="SLC2170" s="218"/>
      <c r="SLD2170" s="218"/>
      <c r="SLE2170" s="218"/>
      <c r="SLF2170" s="218"/>
      <c r="SLG2170" s="218"/>
      <c r="SLH2170" s="218"/>
      <c r="SLI2170" s="218"/>
      <c r="SLJ2170" s="218"/>
      <c r="SLK2170" s="218"/>
      <c r="SLL2170" s="218"/>
      <c r="SLM2170" s="218"/>
      <c r="SLN2170" s="218"/>
      <c r="SLO2170" s="218"/>
      <c r="SLP2170" s="218"/>
      <c r="SLQ2170" s="218"/>
      <c r="SLR2170" s="218"/>
      <c r="SLS2170" s="218"/>
      <c r="SLT2170" s="218"/>
      <c r="SLU2170" s="218"/>
      <c r="SLV2170" s="218"/>
      <c r="SLW2170" s="218"/>
      <c r="SLX2170" s="218"/>
      <c r="SLY2170" s="218"/>
      <c r="SLZ2170" s="218"/>
      <c r="SMA2170" s="218"/>
      <c r="SMB2170" s="218"/>
      <c r="SMC2170" s="218"/>
      <c r="SMD2170" s="218"/>
      <c r="SME2170" s="218"/>
      <c r="SMF2170" s="218"/>
      <c r="SMG2170" s="218"/>
      <c r="SMH2170" s="218"/>
      <c r="SMI2170" s="218"/>
      <c r="SMJ2170" s="218"/>
      <c r="SMK2170" s="218"/>
      <c r="SML2170" s="218"/>
      <c r="SMM2170" s="218"/>
      <c r="SMN2170" s="218"/>
      <c r="SMO2170" s="218"/>
      <c r="SMP2170" s="218"/>
      <c r="SMQ2170" s="218"/>
      <c r="SMR2170" s="218"/>
      <c r="SMS2170" s="218"/>
      <c r="SMT2170" s="218"/>
      <c r="SMU2170" s="218"/>
      <c r="SMV2170" s="218"/>
      <c r="SMW2170" s="218"/>
      <c r="SMX2170" s="218"/>
      <c r="SMY2170" s="218"/>
      <c r="SMZ2170" s="218"/>
      <c r="SNA2170" s="218"/>
      <c r="SNB2170" s="218"/>
      <c r="SNC2170" s="218"/>
      <c r="SND2170" s="218"/>
      <c r="SNE2170" s="218"/>
      <c r="SNF2170" s="218"/>
      <c r="SNG2170" s="218"/>
      <c r="SNH2170" s="218"/>
      <c r="SNI2170" s="218"/>
      <c r="SNJ2170" s="218"/>
      <c r="SNK2170" s="218"/>
      <c r="SNL2170" s="218"/>
      <c r="SNM2170" s="218"/>
      <c r="SNN2170" s="218"/>
      <c r="SNO2170" s="218"/>
      <c r="SNP2170" s="218"/>
      <c r="SNQ2170" s="218"/>
      <c r="SNR2170" s="218"/>
      <c r="SNS2170" s="218"/>
      <c r="SNT2170" s="218"/>
      <c r="SNU2170" s="218"/>
      <c r="SNV2170" s="218"/>
      <c r="SNW2170" s="218"/>
      <c r="SNX2170" s="218"/>
      <c r="SNY2170" s="218"/>
      <c r="SNZ2170" s="218"/>
      <c r="SOA2170" s="218"/>
      <c r="SOB2170" s="218"/>
      <c r="SOC2170" s="218"/>
      <c r="SOD2170" s="218"/>
      <c r="SOE2170" s="218"/>
      <c r="SOF2170" s="218"/>
      <c r="SOG2170" s="218"/>
      <c r="SOH2170" s="218"/>
      <c r="SOI2170" s="218"/>
      <c r="SOJ2170" s="218"/>
      <c r="SOK2170" s="218"/>
      <c r="SOL2170" s="218"/>
      <c r="SOM2170" s="218"/>
      <c r="SON2170" s="218"/>
      <c r="SOO2170" s="218"/>
      <c r="SOP2170" s="218"/>
      <c r="SOQ2170" s="218"/>
      <c r="SOR2170" s="218"/>
      <c r="SOS2170" s="218"/>
      <c r="SOT2170" s="218"/>
      <c r="SOU2170" s="218"/>
      <c r="SOV2170" s="218"/>
      <c r="SOW2170" s="218"/>
      <c r="SOX2170" s="218"/>
      <c r="SOY2170" s="218"/>
      <c r="SOZ2170" s="218"/>
      <c r="SPA2170" s="218"/>
      <c r="SPB2170" s="218"/>
      <c r="SPC2170" s="218"/>
      <c r="SPD2170" s="218"/>
      <c r="SPE2170" s="218"/>
      <c r="SPF2170" s="218"/>
      <c r="SPG2170" s="218"/>
      <c r="SPH2170" s="218"/>
      <c r="SPI2170" s="218"/>
      <c r="SPJ2170" s="218"/>
      <c r="SPK2170" s="218"/>
      <c r="SPL2170" s="218"/>
      <c r="SPM2170" s="218"/>
      <c r="SPN2170" s="218"/>
      <c r="SPO2170" s="218"/>
      <c r="SPP2170" s="218"/>
      <c r="SPQ2170" s="218"/>
      <c r="SPR2170" s="218"/>
      <c r="SPS2170" s="218"/>
      <c r="SPT2170" s="218"/>
      <c r="SPU2170" s="218"/>
      <c r="SPV2170" s="218"/>
      <c r="SPW2170" s="218"/>
      <c r="SPX2170" s="218"/>
      <c r="SPY2170" s="218"/>
      <c r="SPZ2170" s="218"/>
      <c r="SQA2170" s="218"/>
      <c r="SQB2170" s="218"/>
      <c r="SQC2170" s="218"/>
      <c r="SQD2170" s="218"/>
      <c r="SQE2170" s="218"/>
      <c r="SQF2170" s="218"/>
      <c r="SQG2170" s="218"/>
      <c r="SQH2170" s="218"/>
      <c r="SQI2170" s="218"/>
      <c r="SQJ2170" s="218"/>
      <c r="SQK2170" s="218"/>
      <c r="SQL2170" s="218"/>
      <c r="SQM2170" s="218"/>
      <c r="SQN2170" s="218"/>
      <c r="SQO2170" s="218"/>
      <c r="SQP2170" s="218"/>
      <c r="SQQ2170" s="218"/>
      <c r="SQR2170" s="218"/>
      <c r="SQS2170" s="218"/>
      <c r="SQT2170" s="218"/>
      <c r="SQU2170" s="218"/>
      <c r="SQV2170" s="218"/>
      <c r="SQW2170" s="218"/>
      <c r="SQX2170" s="218"/>
      <c r="SQY2170" s="218"/>
      <c r="SQZ2170" s="218"/>
      <c r="SRA2170" s="218"/>
      <c r="SRB2170" s="218"/>
      <c r="SRC2170" s="218"/>
      <c r="SRD2170" s="218"/>
      <c r="SRE2170" s="218"/>
      <c r="SRF2170" s="218"/>
      <c r="SRG2170" s="218"/>
      <c r="SRH2170" s="218"/>
      <c r="SRI2170" s="218"/>
      <c r="SRJ2170" s="218"/>
      <c r="SRK2170" s="218"/>
      <c r="SRL2170" s="218"/>
      <c r="SRM2170" s="218"/>
      <c r="SRN2170" s="218"/>
      <c r="SRO2170" s="218"/>
      <c r="SRP2170" s="218"/>
      <c r="SRQ2170" s="218"/>
      <c r="SRR2170" s="218"/>
      <c r="SRS2170" s="218"/>
      <c r="SRT2170" s="218"/>
      <c r="SRU2170" s="218"/>
      <c r="SRV2170" s="218"/>
      <c r="SRW2170" s="218"/>
      <c r="SRX2170" s="218"/>
      <c r="SRY2170" s="218"/>
      <c r="SRZ2170" s="218"/>
      <c r="SSA2170" s="218"/>
      <c r="SSB2170" s="218"/>
      <c r="SSC2170" s="218"/>
      <c r="SSD2170" s="218"/>
      <c r="SSE2170" s="218"/>
      <c r="SSF2170" s="218"/>
      <c r="SSG2170" s="218"/>
      <c r="SSH2170" s="218"/>
      <c r="SSI2170" s="218"/>
      <c r="SSJ2170" s="218"/>
      <c r="SSK2170" s="218"/>
      <c r="SSL2170" s="218"/>
      <c r="SSM2170" s="218"/>
      <c r="SSN2170" s="218"/>
      <c r="SSO2170" s="218"/>
      <c r="SSP2170" s="218"/>
      <c r="SSQ2170" s="218"/>
      <c r="SSR2170" s="218"/>
      <c r="SSS2170" s="218"/>
      <c r="SST2170" s="218"/>
      <c r="SSU2170" s="218"/>
      <c r="SSV2170" s="218"/>
      <c r="SSW2170" s="218"/>
      <c r="SSX2170" s="218"/>
      <c r="SSY2170" s="218"/>
      <c r="SSZ2170" s="218"/>
      <c r="STA2170" s="218"/>
      <c r="STB2170" s="218"/>
      <c r="STC2170" s="218"/>
      <c r="STD2170" s="218"/>
      <c r="STE2170" s="218"/>
      <c r="STF2170" s="218"/>
      <c r="STG2170" s="218"/>
      <c r="STH2170" s="218"/>
      <c r="STI2170" s="218"/>
      <c r="STJ2170" s="218"/>
      <c r="STK2170" s="218"/>
      <c r="STL2170" s="218"/>
      <c r="STM2170" s="218"/>
      <c r="STN2170" s="218"/>
      <c r="STO2170" s="218"/>
      <c r="STP2170" s="218"/>
      <c r="STQ2170" s="218"/>
      <c r="STR2170" s="218"/>
      <c r="STS2170" s="218"/>
      <c r="STT2170" s="218"/>
      <c r="STU2170" s="218"/>
      <c r="STV2170" s="218"/>
      <c r="STW2170" s="218"/>
      <c r="STX2170" s="218"/>
      <c r="STY2170" s="218"/>
      <c r="STZ2170" s="218"/>
      <c r="SUA2170" s="218"/>
      <c r="SUB2170" s="218"/>
      <c r="SUC2170" s="218"/>
      <c r="SUD2170" s="218"/>
      <c r="SUE2170" s="218"/>
      <c r="SUF2170" s="218"/>
      <c r="SUG2170" s="218"/>
      <c r="SUH2170" s="218"/>
      <c r="SUI2170" s="218"/>
      <c r="SUJ2170" s="218"/>
      <c r="SUK2170" s="218"/>
      <c r="SUL2170" s="218"/>
      <c r="SUM2170" s="218"/>
      <c r="SUN2170" s="218"/>
      <c r="SUO2170" s="218"/>
      <c r="SUP2170" s="218"/>
      <c r="SUQ2170" s="218"/>
      <c r="SUR2170" s="218"/>
      <c r="SUS2170" s="218"/>
      <c r="SUT2170" s="218"/>
      <c r="SUU2170" s="218"/>
      <c r="SUV2170" s="218"/>
      <c r="SUW2170" s="218"/>
      <c r="SUX2170" s="218"/>
      <c r="SUY2170" s="218"/>
      <c r="SUZ2170" s="218"/>
      <c r="SVA2170" s="218"/>
      <c r="SVB2170" s="218"/>
      <c r="SVC2170" s="218"/>
      <c r="SVD2170" s="218"/>
      <c r="SVE2170" s="218"/>
      <c r="SVF2170" s="218"/>
      <c r="SVG2170" s="218"/>
      <c r="SVH2170" s="218"/>
      <c r="SVI2170" s="218"/>
      <c r="SVJ2170" s="218"/>
      <c r="SVK2170" s="218"/>
      <c r="SVL2170" s="218"/>
      <c r="SVM2170" s="218"/>
      <c r="SVN2170" s="218"/>
      <c r="SVO2170" s="218"/>
      <c r="SVP2170" s="218"/>
      <c r="SVQ2170" s="218"/>
      <c r="SVR2170" s="218"/>
      <c r="SVS2170" s="218"/>
      <c r="SVT2170" s="218"/>
      <c r="SVU2170" s="218"/>
      <c r="SVV2170" s="218"/>
      <c r="SVW2170" s="218"/>
      <c r="SVX2170" s="218"/>
      <c r="SVY2170" s="218"/>
      <c r="SVZ2170" s="218"/>
      <c r="SWA2170" s="218"/>
      <c r="SWB2170" s="218"/>
      <c r="SWC2170" s="218"/>
      <c r="SWD2170" s="218"/>
      <c r="SWE2170" s="218"/>
      <c r="SWF2170" s="218"/>
      <c r="SWG2170" s="218"/>
      <c r="SWH2170" s="218"/>
      <c r="SWI2170" s="218"/>
      <c r="SWJ2170" s="218"/>
      <c r="SWK2170" s="218"/>
      <c r="SWL2170" s="218"/>
      <c r="SWM2170" s="218"/>
      <c r="SWN2170" s="218"/>
      <c r="SWO2170" s="218"/>
      <c r="SWP2170" s="218"/>
      <c r="SWQ2170" s="218"/>
      <c r="SWR2170" s="218"/>
      <c r="SWS2170" s="218"/>
      <c r="SWT2170" s="218"/>
      <c r="SWU2170" s="218"/>
      <c r="SWV2170" s="218"/>
      <c r="SWW2170" s="218"/>
      <c r="SWX2170" s="218"/>
      <c r="SWY2170" s="218"/>
      <c r="SWZ2170" s="218"/>
      <c r="SXA2170" s="218"/>
      <c r="SXB2170" s="218"/>
      <c r="SXC2170" s="218"/>
      <c r="SXD2170" s="218"/>
      <c r="SXE2170" s="218"/>
      <c r="SXF2170" s="218"/>
      <c r="SXG2170" s="218"/>
      <c r="SXH2170" s="218"/>
      <c r="SXI2170" s="218"/>
      <c r="SXJ2170" s="218"/>
      <c r="SXK2170" s="218"/>
      <c r="SXL2170" s="218"/>
      <c r="SXM2170" s="218"/>
      <c r="SXN2170" s="218"/>
      <c r="SXO2170" s="218"/>
      <c r="SXP2170" s="218"/>
      <c r="SXQ2170" s="218"/>
      <c r="SXR2170" s="218"/>
      <c r="SXS2170" s="218"/>
      <c r="SXT2170" s="218"/>
      <c r="SXU2170" s="218"/>
      <c r="SXV2170" s="218"/>
      <c r="SXW2170" s="218"/>
      <c r="SXX2170" s="218"/>
      <c r="SXY2170" s="218"/>
      <c r="SXZ2170" s="218"/>
      <c r="SYA2170" s="218"/>
      <c r="SYB2170" s="218"/>
      <c r="SYC2170" s="218"/>
      <c r="SYD2170" s="218"/>
      <c r="SYE2170" s="218"/>
      <c r="SYF2170" s="218"/>
      <c r="SYG2170" s="218"/>
      <c r="SYH2170" s="218"/>
      <c r="SYI2170" s="218"/>
      <c r="SYJ2170" s="218"/>
      <c r="SYK2170" s="218"/>
      <c r="SYL2170" s="218"/>
      <c r="SYM2170" s="218"/>
      <c r="SYN2170" s="218"/>
      <c r="SYO2170" s="218"/>
      <c r="SYP2170" s="218"/>
      <c r="SYQ2170" s="218"/>
      <c r="SYR2170" s="218"/>
      <c r="SYS2170" s="218"/>
      <c r="SYT2170" s="218"/>
      <c r="SYU2170" s="218"/>
      <c r="SYV2170" s="218"/>
      <c r="SYW2170" s="218"/>
      <c r="SYX2170" s="218"/>
      <c r="SYY2170" s="218"/>
      <c r="SYZ2170" s="218"/>
      <c r="SZA2170" s="218"/>
      <c r="SZB2170" s="218"/>
      <c r="SZC2170" s="218"/>
      <c r="SZD2170" s="218"/>
      <c r="SZE2170" s="218"/>
      <c r="SZF2170" s="218"/>
      <c r="SZG2170" s="218"/>
      <c r="SZH2170" s="218"/>
      <c r="SZI2170" s="218"/>
      <c r="SZJ2170" s="218"/>
      <c r="SZK2170" s="218"/>
      <c r="SZL2170" s="218"/>
      <c r="SZM2170" s="218"/>
      <c r="SZN2170" s="218"/>
      <c r="SZO2170" s="218"/>
      <c r="SZP2170" s="218"/>
      <c r="SZQ2170" s="218"/>
      <c r="SZR2170" s="218"/>
      <c r="SZS2170" s="218"/>
      <c r="SZT2170" s="218"/>
      <c r="SZU2170" s="218"/>
      <c r="SZV2170" s="218"/>
      <c r="SZW2170" s="218"/>
      <c r="SZX2170" s="218"/>
      <c r="SZY2170" s="218"/>
      <c r="SZZ2170" s="218"/>
      <c r="TAA2170" s="218"/>
      <c r="TAB2170" s="218"/>
      <c r="TAC2170" s="218"/>
      <c r="TAD2170" s="218"/>
      <c r="TAE2170" s="218"/>
      <c r="TAF2170" s="218"/>
      <c r="TAG2170" s="218"/>
      <c r="TAH2170" s="218"/>
      <c r="TAI2170" s="218"/>
      <c r="TAJ2170" s="218"/>
      <c r="TAK2170" s="218"/>
      <c r="TAL2170" s="218"/>
      <c r="TAM2170" s="218"/>
      <c r="TAN2170" s="218"/>
      <c r="TAO2170" s="218"/>
      <c r="TAP2170" s="218"/>
      <c r="TAQ2170" s="218"/>
      <c r="TAR2170" s="218"/>
      <c r="TAS2170" s="218"/>
      <c r="TAT2170" s="218"/>
      <c r="TAU2170" s="218"/>
      <c r="TAV2170" s="218"/>
      <c r="TAW2170" s="218"/>
      <c r="TAX2170" s="218"/>
      <c r="TAY2170" s="218"/>
      <c r="TAZ2170" s="218"/>
      <c r="TBA2170" s="218"/>
      <c r="TBB2170" s="218"/>
      <c r="TBC2170" s="218"/>
      <c r="TBD2170" s="218"/>
      <c r="TBE2170" s="218"/>
      <c r="TBF2170" s="218"/>
      <c r="TBG2170" s="218"/>
      <c r="TBH2170" s="218"/>
      <c r="TBI2170" s="218"/>
      <c r="TBJ2170" s="218"/>
      <c r="TBK2170" s="218"/>
      <c r="TBL2170" s="218"/>
      <c r="TBM2170" s="218"/>
      <c r="TBN2170" s="218"/>
      <c r="TBO2170" s="218"/>
      <c r="TBP2170" s="218"/>
      <c r="TBQ2170" s="218"/>
      <c r="TBR2170" s="218"/>
      <c r="TBS2170" s="218"/>
      <c r="TBT2170" s="218"/>
      <c r="TBU2170" s="218"/>
      <c r="TBV2170" s="218"/>
      <c r="TBW2170" s="218"/>
      <c r="TBX2170" s="218"/>
      <c r="TBY2170" s="218"/>
      <c r="TBZ2170" s="218"/>
      <c r="TCA2170" s="218"/>
      <c r="TCB2170" s="218"/>
      <c r="TCC2170" s="218"/>
      <c r="TCD2170" s="218"/>
      <c r="TCE2170" s="218"/>
      <c r="TCF2170" s="218"/>
      <c r="TCG2170" s="218"/>
      <c r="TCH2170" s="218"/>
      <c r="TCI2170" s="218"/>
      <c r="TCJ2170" s="218"/>
      <c r="TCK2170" s="218"/>
      <c r="TCL2170" s="218"/>
      <c r="TCM2170" s="218"/>
      <c r="TCN2170" s="218"/>
      <c r="TCO2170" s="218"/>
      <c r="TCP2170" s="218"/>
      <c r="TCQ2170" s="218"/>
      <c r="TCR2170" s="218"/>
      <c r="TCS2170" s="218"/>
      <c r="TCT2170" s="218"/>
      <c r="TCU2170" s="218"/>
      <c r="TCV2170" s="218"/>
      <c r="TCW2170" s="218"/>
      <c r="TCX2170" s="218"/>
      <c r="TCY2170" s="218"/>
      <c r="TCZ2170" s="218"/>
      <c r="TDA2170" s="218"/>
      <c r="TDB2170" s="218"/>
      <c r="TDC2170" s="218"/>
      <c r="TDD2170" s="218"/>
      <c r="TDE2170" s="218"/>
      <c r="TDF2170" s="218"/>
      <c r="TDG2170" s="218"/>
      <c r="TDH2170" s="218"/>
      <c r="TDI2170" s="218"/>
      <c r="TDJ2170" s="218"/>
      <c r="TDK2170" s="218"/>
      <c r="TDL2170" s="218"/>
      <c r="TDM2170" s="218"/>
      <c r="TDN2170" s="218"/>
      <c r="TDO2170" s="218"/>
      <c r="TDP2170" s="218"/>
      <c r="TDQ2170" s="218"/>
      <c r="TDR2170" s="218"/>
      <c r="TDS2170" s="218"/>
      <c r="TDT2170" s="218"/>
      <c r="TDU2170" s="218"/>
      <c r="TDV2170" s="218"/>
      <c r="TDW2170" s="218"/>
      <c r="TDX2170" s="218"/>
      <c r="TDY2170" s="218"/>
      <c r="TDZ2170" s="218"/>
      <c r="TEA2170" s="218"/>
      <c r="TEB2170" s="218"/>
      <c r="TEC2170" s="218"/>
      <c r="TED2170" s="218"/>
      <c r="TEE2170" s="218"/>
      <c r="TEF2170" s="218"/>
      <c r="TEG2170" s="218"/>
      <c r="TEH2170" s="218"/>
      <c r="TEI2170" s="218"/>
      <c r="TEJ2170" s="218"/>
      <c r="TEK2170" s="218"/>
      <c r="TEL2170" s="218"/>
      <c r="TEM2170" s="218"/>
      <c r="TEN2170" s="218"/>
      <c r="TEO2170" s="218"/>
      <c r="TEP2170" s="218"/>
      <c r="TEQ2170" s="218"/>
      <c r="TER2170" s="218"/>
      <c r="TES2170" s="218"/>
      <c r="TET2170" s="218"/>
      <c r="TEU2170" s="218"/>
      <c r="TEV2170" s="218"/>
      <c r="TEW2170" s="218"/>
      <c r="TEX2170" s="218"/>
      <c r="TEY2170" s="218"/>
      <c r="TEZ2170" s="218"/>
      <c r="TFA2170" s="218"/>
      <c r="TFB2170" s="218"/>
      <c r="TFC2170" s="218"/>
      <c r="TFD2170" s="218"/>
      <c r="TFE2170" s="218"/>
      <c r="TFF2170" s="218"/>
      <c r="TFG2170" s="218"/>
      <c r="TFH2170" s="218"/>
      <c r="TFI2170" s="218"/>
      <c r="TFJ2170" s="218"/>
      <c r="TFK2170" s="218"/>
      <c r="TFL2170" s="218"/>
      <c r="TFM2170" s="218"/>
      <c r="TFN2170" s="218"/>
      <c r="TFO2170" s="218"/>
      <c r="TFP2170" s="218"/>
      <c r="TFQ2170" s="218"/>
      <c r="TFR2170" s="218"/>
      <c r="TFS2170" s="218"/>
      <c r="TFT2170" s="218"/>
      <c r="TFU2170" s="218"/>
      <c r="TFV2170" s="218"/>
      <c r="TFW2170" s="218"/>
      <c r="TFX2170" s="218"/>
      <c r="TFY2170" s="218"/>
      <c r="TFZ2170" s="218"/>
      <c r="TGA2170" s="218"/>
      <c r="TGB2170" s="218"/>
      <c r="TGC2170" s="218"/>
      <c r="TGD2170" s="218"/>
      <c r="TGE2170" s="218"/>
      <c r="TGF2170" s="218"/>
      <c r="TGG2170" s="218"/>
      <c r="TGH2170" s="218"/>
      <c r="TGI2170" s="218"/>
      <c r="TGJ2170" s="218"/>
      <c r="TGK2170" s="218"/>
      <c r="TGL2170" s="218"/>
      <c r="TGM2170" s="218"/>
      <c r="TGN2170" s="218"/>
      <c r="TGO2170" s="218"/>
      <c r="TGP2170" s="218"/>
      <c r="TGQ2170" s="218"/>
      <c r="TGR2170" s="218"/>
      <c r="TGS2170" s="218"/>
      <c r="TGT2170" s="218"/>
      <c r="TGU2170" s="218"/>
      <c r="TGV2170" s="218"/>
      <c r="TGW2170" s="218"/>
      <c r="TGX2170" s="218"/>
      <c r="TGY2170" s="218"/>
      <c r="TGZ2170" s="218"/>
      <c r="THA2170" s="218"/>
      <c r="THB2170" s="218"/>
      <c r="THC2170" s="218"/>
      <c r="THD2170" s="218"/>
      <c r="THE2170" s="218"/>
      <c r="THF2170" s="218"/>
      <c r="THG2170" s="218"/>
      <c r="THH2170" s="218"/>
      <c r="THI2170" s="218"/>
      <c r="THJ2170" s="218"/>
      <c r="THK2170" s="218"/>
      <c r="THL2170" s="218"/>
      <c r="THM2170" s="218"/>
      <c r="THN2170" s="218"/>
      <c r="THO2170" s="218"/>
      <c r="THP2170" s="218"/>
      <c r="THQ2170" s="218"/>
      <c r="THR2170" s="218"/>
      <c r="THS2170" s="218"/>
      <c r="THT2170" s="218"/>
      <c r="THU2170" s="218"/>
      <c r="THV2170" s="218"/>
      <c r="THW2170" s="218"/>
      <c r="THX2170" s="218"/>
      <c r="THY2170" s="218"/>
      <c r="THZ2170" s="218"/>
      <c r="TIA2170" s="218"/>
      <c r="TIB2170" s="218"/>
      <c r="TIC2170" s="218"/>
      <c r="TID2170" s="218"/>
      <c r="TIE2170" s="218"/>
      <c r="TIF2170" s="218"/>
      <c r="TIG2170" s="218"/>
      <c r="TIH2170" s="218"/>
      <c r="TII2170" s="218"/>
      <c r="TIJ2170" s="218"/>
      <c r="TIK2170" s="218"/>
      <c r="TIL2170" s="218"/>
      <c r="TIM2170" s="218"/>
      <c r="TIN2170" s="218"/>
      <c r="TIO2170" s="218"/>
      <c r="TIP2170" s="218"/>
      <c r="TIQ2170" s="218"/>
      <c r="TIR2170" s="218"/>
      <c r="TIS2170" s="218"/>
      <c r="TIT2170" s="218"/>
      <c r="TIU2170" s="218"/>
      <c r="TIV2170" s="218"/>
      <c r="TIW2170" s="218"/>
      <c r="TIX2170" s="218"/>
      <c r="TIY2170" s="218"/>
      <c r="TIZ2170" s="218"/>
      <c r="TJA2170" s="218"/>
      <c r="TJB2170" s="218"/>
      <c r="TJC2170" s="218"/>
      <c r="TJD2170" s="218"/>
      <c r="TJE2170" s="218"/>
      <c r="TJF2170" s="218"/>
      <c r="TJG2170" s="218"/>
      <c r="TJH2170" s="218"/>
      <c r="TJI2170" s="218"/>
      <c r="TJJ2170" s="218"/>
      <c r="TJK2170" s="218"/>
      <c r="TJL2170" s="218"/>
      <c r="TJM2170" s="218"/>
      <c r="TJN2170" s="218"/>
      <c r="TJO2170" s="218"/>
      <c r="TJP2170" s="218"/>
      <c r="TJQ2170" s="218"/>
      <c r="TJR2170" s="218"/>
      <c r="TJS2170" s="218"/>
      <c r="TJT2170" s="218"/>
      <c r="TJU2170" s="218"/>
      <c r="TJV2170" s="218"/>
      <c r="TJW2170" s="218"/>
      <c r="TJX2170" s="218"/>
      <c r="TJY2170" s="218"/>
      <c r="TJZ2170" s="218"/>
      <c r="TKA2170" s="218"/>
      <c r="TKB2170" s="218"/>
      <c r="TKC2170" s="218"/>
      <c r="TKD2170" s="218"/>
      <c r="TKE2170" s="218"/>
      <c r="TKF2170" s="218"/>
      <c r="TKG2170" s="218"/>
      <c r="TKH2170" s="218"/>
      <c r="TKI2170" s="218"/>
      <c r="TKJ2170" s="218"/>
      <c r="TKK2170" s="218"/>
      <c r="TKL2170" s="218"/>
      <c r="TKM2170" s="218"/>
      <c r="TKN2170" s="218"/>
      <c r="TKO2170" s="218"/>
      <c r="TKP2170" s="218"/>
      <c r="TKQ2170" s="218"/>
      <c r="TKR2170" s="218"/>
      <c r="TKS2170" s="218"/>
      <c r="TKT2170" s="218"/>
      <c r="TKU2170" s="218"/>
      <c r="TKV2170" s="218"/>
      <c r="TKW2170" s="218"/>
      <c r="TKX2170" s="218"/>
      <c r="TKY2170" s="218"/>
      <c r="TKZ2170" s="218"/>
      <c r="TLA2170" s="218"/>
      <c r="TLB2170" s="218"/>
      <c r="TLC2170" s="218"/>
      <c r="TLD2170" s="218"/>
      <c r="TLE2170" s="218"/>
      <c r="TLF2170" s="218"/>
      <c r="TLG2170" s="218"/>
      <c r="TLH2170" s="218"/>
      <c r="TLI2170" s="218"/>
      <c r="TLJ2170" s="218"/>
      <c r="TLK2170" s="218"/>
      <c r="TLL2170" s="218"/>
      <c r="TLM2170" s="218"/>
      <c r="TLN2170" s="218"/>
      <c r="TLO2170" s="218"/>
      <c r="TLP2170" s="218"/>
      <c r="TLQ2170" s="218"/>
      <c r="TLR2170" s="218"/>
      <c r="TLS2170" s="218"/>
      <c r="TLT2170" s="218"/>
      <c r="TLU2170" s="218"/>
      <c r="TLV2170" s="218"/>
      <c r="TLW2170" s="218"/>
      <c r="TLX2170" s="218"/>
      <c r="TLY2170" s="218"/>
      <c r="TLZ2170" s="218"/>
      <c r="TMA2170" s="218"/>
      <c r="TMB2170" s="218"/>
      <c r="TMC2170" s="218"/>
      <c r="TMD2170" s="218"/>
      <c r="TME2170" s="218"/>
      <c r="TMF2170" s="218"/>
      <c r="TMG2170" s="218"/>
      <c r="TMH2170" s="218"/>
      <c r="TMI2170" s="218"/>
      <c r="TMJ2170" s="218"/>
      <c r="TMK2170" s="218"/>
      <c r="TML2170" s="218"/>
      <c r="TMM2170" s="218"/>
      <c r="TMN2170" s="218"/>
      <c r="TMO2170" s="218"/>
      <c r="TMP2170" s="218"/>
      <c r="TMQ2170" s="218"/>
      <c r="TMR2170" s="218"/>
      <c r="TMS2170" s="218"/>
      <c r="TMT2170" s="218"/>
      <c r="TMU2170" s="218"/>
      <c r="TMV2170" s="218"/>
      <c r="TMW2170" s="218"/>
      <c r="TMX2170" s="218"/>
      <c r="TMY2170" s="218"/>
      <c r="TMZ2170" s="218"/>
      <c r="TNA2170" s="218"/>
      <c r="TNB2170" s="218"/>
      <c r="TNC2170" s="218"/>
      <c r="TND2170" s="218"/>
      <c r="TNE2170" s="218"/>
      <c r="TNF2170" s="218"/>
      <c r="TNG2170" s="218"/>
      <c r="TNH2170" s="218"/>
      <c r="TNI2170" s="218"/>
      <c r="TNJ2170" s="218"/>
      <c r="TNK2170" s="218"/>
      <c r="TNL2170" s="218"/>
      <c r="TNM2170" s="218"/>
      <c r="TNN2170" s="218"/>
      <c r="TNO2170" s="218"/>
      <c r="TNP2170" s="218"/>
      <c r="TNQ2170" s="218"/>
      <c r="TNR2170" s="218"/>
      <c r="TNS2170" s="218"/>
      <c r="TNT2170" s="218"/>
      <c r="TNU2170" s="218"/>
      <c r="TNV2170" s="218"/>
      <c r="TNW2170" s="218"/>
      <c r="TNX2170" s="218"/>
      <c r="TNY2170" s="218"/>
      <c r="TNZ2170" s="218"/>
      <c r="TOA2170" s="218"/>
      <c r="TOB2170" s="218"/>
      <c r="TOC2170" s="218"/>
      <c r="TOD2170" s="218"/>
      <c r="TOE2170" s="218"/>
      <c r="TOF2170" s="218"/>
      <c r="TOG2170" s="218"/>
      <c r="TOH2170" s="218"/>
      <c r="TOI2170" s="218"/>
      <c r="TOJ2170" s="218"/>
      <c r="TOK2170" s="218"/>
      <c r="TOL2170" s="218"/>
      <c r="TOM2170" s="218"/>
      <c r="TON2170" s="218"/>
      <c r="TOO2170" s="218"/>
      <c r="TOP2170" s="218"/>
      <c r="TOQ2170" s="218"/>
      <c r="TOR2170" s="218"/>
      <c r="TOS2170" s="218"/>
      <c r="TOT2170" s="218"/>
      <c r="TOU2170" s="218"/>
      <c r="TOV2170" s="218"/>
      <c r="TOW2170" s="218"/>
      <c r="TOX2170" s="218"/>
      <c r="TOY2170" s="218"/>
      <c r="TOZ2170" s="218"/>
      <c r="TPA2170" s="218"/>
      <c r="TPB2170" s="218"/>
      <c r="TPC2170" s="218"/>
      <c r="TPD2170" s="218"/>
      <c r="TPE2170" s="218"/>
      <c r="TPF2170" s="218"/>
      <c r="TPG2170" s="218"/>
      <c r="TPH2170" s="218"/>
      <c r="TPI2170" s="218"/>
      <c r="TPJ2170" s="218"/>
      <c r="TPK2170" s="218"/>
      <c r="TPL2170" s="218"/>
      <c r="TPM2170" s="218"/>
      <c r="TPN2170" s="218"/>
      <c r="TPO2170" s="218"/>
      <c r="TPP2170" s="218"/>
      <c r="TPQ2170" s="218"/>
      <c r="TPR2170" s="218"/>
      <c r="TPS2170" s="218"/>
      <c r="TPT2170" s="218"/>
      <c r="TPU2170" s="218"/>
      <c r="TPV2170" s="218"/>
      <c r="TPW2170" s="218"/>
      <c r="TPX2170" s="218"/>
      <c r="TPY2170" s="218"/>
      <c r="TPZ2170" s="218"/>
      <c r="TQA2170" s="218"/>
      <c r="TQB2170" s="218"/>
      <c r="TQC2170" s="218"/>
      <c r="TQD2170" s="218"/>
      <c r="TQE2170" s="218"/>
      <c r="TQF2170" s="218"/>
      <c r="TQG2170" s="218"/>
      <c r="TQH2170" s="218"/>
      <c r="TQI2170" s="218"/>
      <c r="TQJ2170" s="218"/>
      <c r="TQK2170" s="218"/>
      <c r="TQL2170" s="218"/>
      <c r="TQM2170" s="218"/>
      <c r="TQN2170" s="218"/>
      <c r="TQO2170" s="218"/>
      <c r="TQP2170" s="218"/>
      <c r="TQQ2170" s="218"/>
      <c r="TQR2170" s="218"/>
      <c r="TQS2170" s="218"/>
      <c r="TQT2170" s="218"/>
      <c r="TQU2170" s="218"/>
      <c r="TQV2170" s="218"/>
      <c r="TQW2170" s="218"/>
      <c r="TQX2170" s="218"/>
      <c r="TQY2170" s="218"/>
      <c r="TQZ2170" s="218"/>
      <c r="TRA2170" s="218"/>
      <c r="TRB2170" s="218"/>
      <c r="TRC2170" s="218"/>
      <c r="TRD2170" s="218"/>
      <c r="TRE2170" s="218"/>
      <c r="TRF2170" s="218"/>
      <c r="TRG2170" s="218"/>
      <c r="TRH2170" s="218"/>
      <c r="TRI2170" s="218"/>
      <c r="TRJ2170" s="218"/>
      <c r="TRK2170" s="218"/>
      <c r="TRL2170" s="218"/>
      <c r="TRM2170" s="218"/>
      <c r="TRN2170" s="218"/>
      <c r="TRO2170" s="218"/>
      <c r="TRP2170" s="218"/>
      <c r="TRQ2170" s="218"/>
      <c r="TRR2170" s="218"/>
      <c r="TRS2170" s="218"/>
      <c r="TRT2170" s="218"/>
      <c r="TRU2170" s="218"/>
      <c r="TRV2170" s="218"/>
      <c r="TRW2170" s="218"/>
      <c r="TRX2170" s="218"/>
      <c r="TRY2170" s="218"/>
      <c r="TRZ2170" s="218"/>
      <c r="TSA2170" s="218"/>
      <c r="TSB2170" s="218"/>
      <c r="TSC2170" s="218"/>
      <c r="TSD2170" s="218"/>
      <c r="TSE2170" s="218"/>
      <c r="TSF2170" s="218"/>
      <c r="TSG2170" s="218"/>
      <c r="TSH2170" s="218"/>
      <c r="TSI2170" s="218"/>
      <c r="TSJ2170" s="218"/>
      <c r="TSK2170" s="218"/>
      <c r="TSL2170" s="218"/>
      <c r="TSM2170" s="218"/>
      <c r="TSN2170" s="218"/>
      <c r="TSO2170" s="218"/>
      <c r="TSP2170" s="218"/>
      <c r="TSQ2170" s="218"/>
      <c r="TSR2170" s="218"/>
      <c r="TSS2170" s="218"/>
      <c r="TST2170" s="218"/>
      <c r="TSU2170" s="218"/>
      <c r="TSV2170" s="218"/>
      <c r="TSW2170" s="218"/>
      <c r="TSX2170" s="218"/>
      <c r="TSY2170" s="218"/>
      <c r="TSZ2170" s="218"/>
      <c r="TTA2170" s="218"/>
      <c r="TTB2170" s="218"/>
      <c r="TTC2170" s="218"/>
      <c r="TTD2170" s="218"/>
      <c r="TTE2170" s="218"/>
      <c r="TTF2170" s="218"/>
      <c r="TTG2170" s="218"/>
      <c r="TTH2170" s="218"/>
      <c r="TTI2170" s="218"/>
      <c r="TTJ2170" s="218"/>
      <c r="TTK2170" s="218"/>
      <c r="TTL2170" s="218"/>
      <c r="TTM2170" s="218"/>
      <c r="TTN2170" s="218"/>
      <c r="TTO2170" s="218"/>
      <c r="TTP2170" s="218"/>
      <c r="TTQ2170" s="218"/>
      <c r="TTR2170" s="218"/>
      <c r="TTS2170" s="218"/>
      <c r="TTT2170" s="218"/>
      <c r="TTU2170" s="218"/>
      <c r="TTV2170" s="218"/>
      <c r="TTW2170" s="218"/>
      <c r="TTX2170" s="218"/>
      <c r="TTY2170" s="218"/>
      <c r="TTZ2170" s="218"/>
      <c r="TUA2170" s="218"/>
      <c r="TUB2170" s="218"/>
      <c r="TUC2170" s="218"/>
      <c r="TUD2170" s="218"/>
      <c r="TUE2170" s="218"/>
      <c r="TUF2170" s="218"/>
      <c r="TUG2170" s="218"/>
      <c r="TUH2170" s="218"/>
      <c r="TUI2170" s="218"/>
      <c r="TUJ2170" s="218"/>
      <c r="TUK2170" s="218"/>
      <c r="TUL2170" s="218"/>
      <c r="TUM2170" s="218"/>
      <c r="TUN2170" s="218"/>
      <c r="TUO2170" s="218"/>
      <c r="TUP2170" s="218"/>
      <c r="TUQ2170" s="218"/>
      <c r="TUR2170" s="218"/>
      <c r="TUS2170" s="218"/>
      <c r="TUT2170" s="218"/>
      <c r="TUU2170" s="218"/>
      <c r="TUV2170" s="218"/>
      <c r="TUW2170" s="218"/>
      <c r="TUX2170" s="218"/>
      <c r="TUY2170" s="218"/>
      <c r="TUZ2170" s="218"/>
      <c r="TVA2170" s="218"/>
      <c r="TVB2170" s="218"/>
      <c r="TVC2170" s="218"/>
      <c r="TVD2170" s="218"/>
      <c r="TVE2170" s="218"/>
      <c r="TVF2170" s="218"/>
      <c r="TVG2170" s="218"/>
      <c r="TVH2170" s="218"/>
      <c r="TVI2170" s="218"/>
      <c r="TVJ2170" s="218"/>
      <c r="TVK2170" s="218"/>
      <c r="TVL2170" s="218"/>
      <c r="TVM2170" s="218"/>
      <c r="TVN2170" s="218"/>
      <c r="TVO2170" s="218"/>
      <c r="TVP2170" s="218"/>
      <c r="TVQ2170" s="218"/>
      <c r="TVR2170" s="218"/>
      <c r="TVS2170" s="218"/>
      <c r="TVT2170" s="218"/>
      <c r="TVU2170" s="218"/>
      <c r="TVV2170" s="218"/>
      <c r="TVW2170" s="218"/>
      <c r="TVX2170" s="218"/>
      <c r="TVY2170" s="218"/>
      <c r="TVZ2170" s="218"/>
      <c r="TWA2170" s="218"/>
      <c r="TWB2170" s="218"/>
      <c r="TWC2170" s="218"/>
      <c r="TWD2170" s="218"/>
      <c r="TWE2170" s="218"/>
      <c r="TWF2170" s="218"/>
      <c r="TWG2170" s="218"/>
      <c r="TWH2170" s="218"/>
      <c r="TWI2170" s="218"/>
      <c r="TWJ2170" s="218"/>
      <c r="TWK2170" s="218"/>
      <c r="TWL2170" s="218"/>
      <c r="TWM2170" s="218"/>
      <c r="TWN2170" s="218"/>
      <c r="TWO2170" s="218"/>
      <c r="TWP2170" s="218"/>
      <c r="TWQ2170" s="218"/>
      <c r="TWR2170" s="218"/>
      <c r="TWS2170" s="218"/>
      <c r="TWT2170" s="218"/>
      <c r="TWU2170" s="218"/>
      <c r="TWV2170" s="218"/>
      <c r="TWW2170" s="218"/>
      <c r="TWX2170" s="218"/>
      <c r="TWY2170" s="218"/>
      <c r="TWZ2170" s="218"/>
      <c r="TXA2170" s="218"/>
      <c r="TXB2170" s="218"/>
      <c r="TXC2170" s="218"/>
      <c r="TXD2170" s="218"/>
      <c r="TXE2170" s="218"/>
      <c r="TXF2170" s="218"/>
      <c r="TXG2170" s="218"/>
      <c r="TXH2170" s="218"/>
      <c r="TXI2170" s="218"/>
      <c r="TXJ2170" s="218"/>
      <c r="TXK2170" s="218"/>
      <c r="TXL2170" s="218"/>
      <c r="TXM2170" s="218"/>
      <c r="TXN2170" s="218"/>
      <c r="TXO2170" s="218"/>
      <c r="TXP2170" s="218"/>
      <c r="TXQ2170" s="218"/>
      <c r="TXR2170" s="218"/>
      <c r="TXS2170" s="218"/>
      <c r="TXT2170" s="218"/>
      <c r="TXU2170" s="218"/>
      <c r="TXV2170" s="218"/>
      <c r="TXW2170" s="218"/>
      <c r="TXX2170" s="218"/>
      <c r="TXY2170" s="218"/>
      <c r="TXZ2170" s="218"/>
      <c r="TYA2170" s="218"/>
      <c r="TYB2170" s="218"/>
      <c r="TYC2170" s="218"/>
      <c r="TYD2170" s="218"/>
      <c r="TYE2170" s="218"/>
      <c r="TYF2170" s="218"/>
      <c r="TYG2170" s="218"/>
      <c r="TYH2170" s="218"/>
      <c r="TYI2170" s="218"/>
      <c r="TYJ2170" s="218"/>
      <c r="TYK2170" s="218"/>
      <c r="TYL2170" s="218"/>
      <c r="TYM2170" s="218"/>
      <c r="TYN2170" s="218"/>
      <c r="TYO2170" s="218"/>
      <c r="TYP2170" s="218"/>
      <c r="TYQ2170" s="218"/>
      <c r="TYR2170" s="218"/>
      <c r="TYS2170" s="218"/>
      <c r="TYT2170" s="218"/>
      <c r="TYU2170" s="218"/>
      <c r="TYV2170" s="218"/>
      <c r="TYW2170" s="218"/>
      <c r="TYX2170" s="218"/>
      <c r="TYY2170" s="218"/>
      <c r="TYZ2170" s="218"/>
      <c r="TZA2170" s="218"/>
      <c r="TZB2170" s="218"/>
      <c r="TZC2170" s="218"/>
      <c r="TZD2170" s="218"/>
      <c r="TZE2170" s="218"/>
      <c r="TZF2170" s="218"/>
      <c r="TZG2170" s="218"/>
      <c r="TZH2170" s="218"/>
      <c r="TZI2170" s="218"/>
      <c r="TZJ2170" s="218"/>
      <c r="TZK2170" s="218"/>
      <c r="TZL2170" s="218"/>
      <c r="TZM2170" s="218"/>
      <c r="TZN2170" s="218"/>
      <c r="TZO2170" s="218"/>
      <c r="TZP2170" s="218"/>
      <c r="TZQ2170" s="218"/>
      <c r="TZR2170" s="218"/>
      <c r="TZS2170" s="218"/>
      <c r="TZT2170" s="218"/>
      <c r="TZU2170" s="218"/>
      <c r="TZV2170" s="218"/>
      <c r="TZW2170" s="218"/>
      <c r="TZX2170" s="218"/>
      <c r="TZY2170" s="218"/>
      <c r="TZZ2170" s="218"/>
      <c r="UAA2170" s="218"/>
      <c r="UAB2170" s="218"/>
      <c r="UAC2170" s="218"/>
      <c r="UAD2170" s="218"/>
      <c r="UAE2170" s="218"/>
      <c r="UAF2170" s="218"/>
      <c r="UAG2170" s="218"/>
      <c r="UAH2170" s="218"/>
      <c r="UAI2170" s="218"/>
      <c r="UAJ2170" s="218"/>
      <c r="UAK2170" s="218"/>
      <c r="UAL2170" s="218"/>
      <c r="UAM2170" s="218"/>
      <c r="UAN2170" s="218"/>
      <c r="UAO2170" s="218"/>
      <c r="UAP2170" s="218"/>
      <c r="UAQ2170" s="218"/>
      <c r="UAR2170" s="218"/>
      <c r="UAS2170" s="218"/>
      <c r="UAT2170" s="218"/>
      <c r="UAU2170" s="218"/>
      <c r="UAV2170" s="218"/>
      <c r="UAW2170" s="218"/>
      <c r="UAX2170" s="218"/>
      <c r="UAY2170" s="218"/>
      <c r="UAZ2170" s="218"/>
      <c r="UBA2170" s="218"/>
      <c r="UBB2170" s="218"/>
      <c r="UBC2170" s="218"/>
      <c r="UBD2170" s="218"/>
      <c r="UBE2170" s="218"/>
      <c r="UBF2170" s="218"/>
      <c r="UBG2170" s="218"/>
      <c r="UBH2170" s="218"/>
      <c r="UBI2170" s="218"/>
      <c r="UBJ2170" s="218"/>
      <c r="UBK2170" s="218"/>
      <c r="UBL2170" s="218"/>
      <c r="UBM2170" s="218"/>
      <c r="UBN2170" s="218"/>
      <c r="UBO2170" s="218"/>
      <c r="UBP2170" s="218"/>
      <c r="UBQ2170" s="218"/>
      <c r="UBR2170" s="218"/>
      <c r="UBS2170" s="218"/>
      <c r="UBT2170" s="218"/>
      <c r="UBU2170" s="218"/>
      <c r="UBV2170" s="218"/>
      <c r="UBW2170" s="218"/>
      <c r="UBX2170" s="218"/>
      <c r="UBY2170" s="218"/>
      <c r="UBZ2170" s="218"/>
      <c r="UCA2170" s="218"/>
      <c r="UCB2170" s="218"/>
      <c r="UCC2170" s="218"/>
      <c r="UCD2170" s="218"/>
      <c r="UCE2170" s="218"/>
      <c r="UCF2170" s="218"/>
      <c r="UCG2170" s="218"/>
      <c r="UCH2170" s="218"/>
      <c r="UCI2170" s="218"/>
      <c r="UCJ2170" s="218"/>
      <c r="UCK2170" s="218"/>
      <c r="UCL2170" s="218"/>
      <c r="UCM2170" s="218"/>
      <c r="UCN2170" s="218"/>
      <c r="UCO2170" s="218"/>
      <c r="UCP2170" s="218"/>
      <c r="UCQ2170" s="218"/>
      <c r="UCR2170" s="218"/>
      <c r="UCS2170" s="218"/>
      <c r="UCT2170" s="218"/>
      <c r="UCU2170" s="218"/>
      <c r="UCV2170" s="218"/>
      <c r="UCW2170" s="218"/>
      <c r="UCX2170" s="218"/>
      <c r="UCY2170" s="218"/>
      <c r="UCZ2170" s="218"/>
      <c r="UDA2170" s="218"/>
      <c r="UDB2170" s="218"/>
      <c r="UDC2170" s="218"/>
      <c r="UDD2170" s="218"/>
      <c r="UDE2170" s="218"/>
      <c r="UDF2170" s="218"/>
      <c r="UDG2170" s="218"/>
      <c r="UDH2170" s="218"/>
      <c r="UDI2170" s="218"/>
      <c r="UDJ2170" s="218"/>
      <c r="UDK2170" s="218"/>
      <c r="UDL2170" s="218"/>
      <c r="UDM2170" s="218"/>
      <c r="UDN2170" s="218"/>
      <c r="UDO2170" s="218"/>
      <c r="UDP2170" s="218"/>
      <c r="UDQ2170" s="218"/>
      <c r="UDR2170" s="218"/>
      <c r="UDS2170" s="218"/>
      <c r="UDT2170" s="218"/>
      <c r="UDU2170" s="218"/>
      <c r="UDV2170" s="218"/>
      <c r="UDW2170" s="218"/>
      <c r="UDX2170" s="218"/>
      <c r="UDY2170" s="218"/>
      <c r="UDZ2170" s="218"/>
      <c r="UEA2170" s="218"/>
      <c r="UEB2170" s="218"/>
      <c r="UEC2170" s="218"/>
      <c r="UED2170" s="218"/>
      <c r="UEE2170" s="218"/>
      <c r="UEF2170" s="218"/>
      <c r="UEG2170" s="218"/>
      <c r="UEH2170" s="218"/>
      <c r="UEI2170" s="218"/>
      <c r="UEJ2170" s="218"/>
      <c r="UEK2170" s="218"/>
      <c r="UEL2170" s="218"/>
      <c r="UEM2170" s="218"/>
      <c r="UEN2170" s="218"/>
      <c r="UEO2170" s="218"/>
      <c r="UEP2170" s="218"/>
      <c r="UEQ2170" s="218"/>
      <c r="UER2170" s="218"/>
      <c r="UES2170" s="218"/>
      <c r="UET2170" s="218"/>
      <c r="UEU2170" s="218"/>
      <c r="UEV2170" s="218"/>
      <c r="UEW2170" s="218"/>
      <c r="UEX2170" s="218"/>
      <c r="UEY2170" s="218"/>
      <c r="UEZ2170" s="218"/>
      <c r="UFA2170" s="218"/>
      <c r="UFB2170" s="218"/>
      <c r="UFC2170" s="218"/>
      <c r="UFD2170" s="218"/>
      <c r="UFE2170" s="218"/>
      <c r="UFF2170" s="218"/>
      <c r="UFG2170" s="218"/>
      <c r="UFH2170" s="218"/>
      <c r="UFI2170" s="218"/>
      <c r="UFJ2170" s="218"/>
      <c r="UFK2170" s="218"/>
      <c r="UFL2170" s="218"/>
      <c r="UFM2170" s="218"/>
      <c r="UFN2170" s="218"/>
      <c r="UFO2170" s="218"/>
      <c r="UFP2170" s="218"/>
      <c r="UFQ2170" s="218"/>
      <c r="UFR2170" s="218"/>
      <c r="UFS2170" s="218"/>
      <c r="UFT2170" s="218"/>
      <c r="UFU2170" s="218"/>
      <c r="UFV2170" s="218"/>
      <c r="UFW2170" s="218"/>
      <c r="UFX2170" s="218"/>
      <c r="UFY2170" s="218"/>
      <c r="UFZ2170" s="218"/>
      <c r="UGA2170" s="218"/>
      <c r="UGB2170" s="218"/>
      <c r="UGC2170" s="218"/>
      <c r="UGD2170" s="218"/>
      <c r="UGE2170" s="218"/>
      <c r="UGF2170" s="218"/>
      <c r="UGG2170" s="218"/>
      <c r="UGH2170" s="218"/>
      <c r="UGI2170" s="218"/>
      <c r="UGJ2170" s="218"/>
      <c r="UGK2170" s="218"/>
      <c r="UGL2170" s="218"/>
      <c r="UGM2170" s="218"/>
      <c r="UGN2170" s="218"/>
      <c r="UGO2170" s="218"/>
      <c r="UGP2170" s="218"/>
      <c r="UGQ2170" s="218"/>
      <c r="UGR2170" s="218"/>
      <c r="UGS2170" s="218"/>
      <c r="UGT2170" s="218"/>
      <c r="UGU2170" s="218"/>
      <c r="UGV2170" s="218"/>
      <c r="UGW2170" s="218"/>
      <c r="UGX2170" s="218"/>
      <c r="UGY2170" s="218"/>
      <c r="UGZ2170" s="218"/>
      <c r="UHA2170" s="218"/>
      <c r="UHB2170" s="218"/>
      <c r="UHC2170" s="218"/>
      <c r="UHD2170" s="218"/>
      <c r="UHE2170" s="218"/>
      <c r="UHF2170" s="218"/>
      <c r="UHG2170" s="218"/>
      <c r="UHH2170" s="218"/>
      <c r="UHI2170" s="218"/>
      <c r="UHJ2170" s="218"/>
      <c r="UHK2170" s="218"/>
      <c r="UHL2170" s="218"/>
      <c r="UHM2170" s="218"/>
      <c r="UHN2170" s="218"/>
      <c r="UHO2170" s="218"/>
      <c r="UHP2170" s="218"/>
      <c r="UHQ2170" s="218"/>
      <c r="UHR2170" s="218"/>
      <c r="UHS2170" s="218"/>
      <c r="UHT2170" s="218"/>
      <c r="UHU2170" s="218"/>
      <c r="UHV2170" s="218"/>
      <c r="UHW2170" s="218"/>
      <c r="UHX2170" s="218"/>
      <c r="UHY2170" s="218"/>
      <c r="UHZ2170" s="218"/>
      <c r="UIA2170" s="218"/>
      <c r="UIB2170" s="218"/>
      <c r="UIC2170" s="218"/>
      <c r="UID2170" s="218"/>
      <c r="UIE2170" s="218"/>
      <c r="UIF2170" s="218"/>
      <c r="UIG2170" s="218"/>
      <c r="UIH2170" s="218"/>
      <c r="UII2170" s="218"/>
      <c r="UIJ2170" s="218"/>
      <c r="UIK2170" s="218"/>
      <c r="UIL2170" s="218"/>
      <c r="UIM2170" s="218"/>
      <c r="UIN2170" s="218"/>
      <c r="UIO2170" s="218"/>
      <c r="UIP2170" s="218"/>
      <c r="UIQ2170" s="218"/>
      <c r="UIR2170" s="218"/>
      <c r="UIS2170" s="218"/>
      <c r="UIT2170" s="218"/>
      <c r="UIU2170" s="218"/>
      <c r="UIV2170" s="218"/>
      <c r="UIW2170" s="218"/>
      <c r="UIX2170" s="218"/>
      <c r="UIY2170" s="218"/>
      <c r="UIZ2170" s="218"/>
      <c r="UJA2170" s="218"/>
      <c r="UJB2170" s="218"/>
      <c r="UJC2170" s="218"/>
      <c r="UJD2170" s="218"/>
      <c r="UJE2170" s="218"/>
      <c r="UJF2170" s="218"/>
      <c r="UJG2170" s="218"/>
      <c r="UJH2170" s="218"/>
      <c r="UJI2170" s="218"/>
      <c r="UJJ2170" s="218"/>
      <c r="UJK2170" s="218"/>
      <c r="UJL2170" s="218"/>
      <c r="UJM2170" s="218"/>
      <c r="UJN2170" s="218"/>
      <c r="UJO2170" s="218"/>
      <c r="UJP2170" s="218"/>
      <c r="UJQ2170" s="218"/>
      <c r="UJR2170" s="218"/>
      <c r="UJS2170" s="218"/>
      <c r="UJT2170" s="218"/>
      <c r="UJU2170" s="218"/>
      <c r="UJV2170" s="218"/>
      <c r="UJW2170" s="218"/>
      <c r="UJX2170" s="218"/>
      <c r="UJY2170" s="218"/>
      <c r="UJZ2170" s="218"/>
      <c r="UKA2170" s="218"/>
      <c r="UKB2170" s="218"/>
      <c r="UKC2170" s="218"/>
      <c r="UKD2170" s="218"/>
      <c r="UKE2170" s="218"/>
      <c r="UKF2170" s="218"/>
      <c r="UKG2170" s="218"/>
      <c r="UKH2170" s="218"/>
      <c r="UKI2170" s="218"/>
      <c r="UKJ2170" s="218"/>
      <c r="UKK2170" s="218"/>
      <c r="UKL2170" s="218"/>
      <c r="UKM2170" s="218"/>
      <c r="UKN2170" s="218"/>
      <c r="UKO2170" s="218"/>
      <c r="UKP2170" s="218"/>
      <c r="UKQ2170" s="218"/>
      <c r="UKR2170" s="218"/>
      <c r="UKS2170" s="218"/>
      <c r="UKT2170" s="218"/>
      <c r="UKU2170" s="218"/>
      <c r="UKV2170" s="218"/>
      <c r="UKW2170" s="218"/>
      <c r="UKX2170" s="218"/>
      <c r="UKY2170" s="218"/>
      <c r="UKZ2170" s="218"/>
      <c r="ULA2170" s="218"/>
      <c r="ULB2170" s="218"/>
      <c r="ULC2170" s="218"/>
      <c r="ULD2170" s="218"/>
      <c r="ULE2170" s="218"/>
      <c r="ULF2170" s="218"/>
      <c r="ULG2170" s="218"/>
      <c r="ULH2170" s="218"/>
      <c r="ULI2170" s="218"/>
      <c r="ULJ2170" s="218"/>
      <c r="ULK2170" s="218"/>
      <c r="ULL2170" s="218"/>
      <c r="ULM2170" s="218"/>
      <c r="ULN2170" s="218"/>
      <c r="ULO2170" s="218"/>
      <c r="ULP2170" s="218"/>
      <c r="ULQ2170" s="218"/>
      <c r="ULR2170" s="218"/>
      <c r="ULS2170" s="218"/>
      <c r="ULT2170" s="218"/>
      <c r="ULU2170" s="218"/>
      <c r="ULV2170" s="218"/>
      <c r="ULW2170" s="218"/>
      <c r="ULX2170" s="218"/>
      <c r="ULY2170" s="218"/>
      <c r="ULZ2170" s="218"/>
      <c r="UMA2170" s="218"/>
      <c r="UMB2170" s="218"/>
      <c r="UMC2170" s="218"/>
      <c r="UMD2170" s="218"/>
      <c r="UME2170" s="218"/>
      <c r="UMF2170" s="218"/>
      <c r="UMG2170" s="218"/>
      <c r="UMH2170" s="218"/>
      <c r="UMI2170" s="218"/>
      <c r="UMJ2170" s="218"/>
      <c r="UMK2170" s="218"/>
      <c r="UML2170" s="218"/>
      <c r="UMM2170" s="218"/>
      <c r="UMN2170" s="218"/>
      <c r="UMO2170" s="218"/>
      <c r="UMP2170" s="218"/>
      <c r="UMQ2170" s="218"/>
      <c r="UMR2170" s="218"/>
      <c r="UMS2170" s="218"/>
      <c r="UMT2170" s="218"/>
      <c r="UMU2170" s="218"/>
      <c r="UMV2170" s="218"/>
      <c r="UMW2170" s="218"/>
      <c r="UMX2170" s="218"/>
      <c r="UMY2170" s="218"/>
      <c r="UMZ2170" s="218"/>
      <c r="UNA2170" s="218"/>
      <c r="UNB2170" s="218"/>
      <c r="UNC2170" s="218"/>
      <c r="UND2170" s="218"/>
      <c r="UNE2170" s="218"/>
      <c r="UNF2170" s="218"/>
      <c r="UNG2170" s="218"/>
      <c r="UNH2170" s="218"/>
      <c r="UNI2170" s="218"/>
      <c r="UNJ2170" s="218"/>
      <c r="UNK2170" s="218"/>
      <c r="UNL2170" s="218"/>
      <c r="UNM2170" s="218"/>
      <c r="UNN2170" s="218"/>
      <c r="UNO2170" s="218"/>
      <c r="UNP2170" s="218"/>
      <c r="UNQ2170" s="218"/>
      <c r="UNR2170" s="218"/>
      <c r="UNS2170" s="218"/>
      <c r="UNT2170" s="218"/>
      <c r="UNU2170" s="218"/>
      <c r="UNV2170" s="218"/>
      <c r="UNW2170" s="218"/>
      <c r="UNX2170" s="218"/>
      <c r="UNY2170" s="218"/>
      <c r="UNZ2170" s="218"/>
      <c r="UOA2170" s="218"/>
      <c r="UOB2170" s="218"/>
      <c r="UOC2170" s="218"/>
      <c r="UOD2170" s="218"/>
      <c r="UOE2170" s="218"/>
      <c r="UOF2170" s="218"/>
      <c r="UOG2170" s="218"/>
      <c r="UOH2170" s="218"/>
      <c r="UOI2170" s="218"/>
      <c r="UOJ2170" s="218"/>
      <c r="UOK2170" s="218"/>
      <c r="UOL2170" s="218"/>
      <c r="UOM2170" s="218"/>
      <c r="UON2170" s="218"/>
      <c r="UOO2170" s="218"/>
      <c r="UOP2170" s="218"/>
      <c r="UOQ2170" s="218"/>
      <c r="UOR2170" s="218"/>
      <c r="UOS2170" s="218"/>
      <c r="UOT2170" s="218"/>
      <c r="UOU2170" s="218"/>
      <c r="UOV2170" s="218"/>
      <c r="UOW2170" s="218"/>
      <c r="UOX2170" s="218"/>
      <c r="UOY2170" s="218"/>
      <c r="UOZ2170" s="218"/>
      <c r="UPA2170" s="218"/>
      <c r="UPB2170" s="218"/>
      <c r="UPC2170" s="218"/>
      <c r="UPD2170" s="218"/>
      <c r="UPE2170" s="218"/>
      <c r="UPF2170" s="218"/>
      <c r="UPG2170" s="218"/>
      <c r="UPH2170" s="218"/>
      <c r="UPI2170" s="218"/>
      <c r="UPJ2170" s="218"/>
      <c r="UPK2170" s="218"/>
      <c r="UPL2170" s="218"/>
      <c r="UPM2170" s="218"/>
      <c r="UPN2170" s="218"/>
      <c r="UPO2170" s="218"/>
      <c r="UPP2170" s="218"/>
      <c r="UPQ2170" s="218"/>
      <c r="UPR2170" s="218"/>
      <c r="UPS2170" s="218"/>
      <c r="UPT2170" s="218"/>
      <c r="UPU2170" s="218"/>
      <c r="UPV2170" s="218"/>
      <c r="UPW2170" s="218"/>
      <c r="UPX2170" s="218"/>
      <c r="UPY2170" s="218"/>
      <c r="UPZ2170" s="218"/>
      <c r="UQA2170" s="218"/>
      <c r="UQB2170" s="218"/>
      <c r="UQC2170" s="218"/>
      <c r="UQD2170" s="218"/>
      <c r="UQE2170" s="218"/>
      <c r="UQF2170" s="218"/>
      <c r="UQG2170" s="218"/>
      <c r="UQH2170" s="218"/>
      <c r="UQI2170" s="218"/>
      <c r="UQJ2170" s="218"/>
      <c r="UQK2170" s="218"/>
      <c r="UQL2170" s="218"/>
      <c r="UQM2170" s="218"/>
      <c r="UQN2170" s="218"/>
      <c r="UQO2170" s="218"/>
      <c r="UQP2170" s="218"/>
      <c r="UQQ2170" s="218"/>
      <c r="UQR2170" s="218"/>
      <c r="UQS2170" s="218"/>
      <c r="UQT2170" s="218"/>
      <c r="UQU2170" s="218"/>
      <c r="UQV2170" s="218"/>
      <c r="UQW2170" s="218"/>
      <c r="UQX2170" s="218"/>
      <c r="UQY2170" s="218"/>
      <c r="UQZ2170" s="218"/>
      <c r="URA2170" s="218"/>
      <c r="URB2170" s="218"/>
      <c r="URC2170" s="218"/>
      <c r="URD2170" s="218"/>
      <c r="URE2170" s="218"/>
      <c r="URF2170" s="218"/>
      <c r="URG2170" s="218"/>
      <c r="URH2170" s="218"/>
      <c r="URI2170" s="218"/>
      <c r="URJ2170" s="218"/>
      <c r="URK2170" s="218"/>
      <c r="URL2170" s="218"/>
      <c r="URM2170" s="218"/>
      <c r="URN2170" s="218"/>
      <c r="URO2170" s="218"/>
      <c r="URP2170" s="218"/>
      <c r="URQ2170" s="218"/>
      <c r="URR2170" s="218"/>
      <c r="URS2170" s="218"/>
      <c r="URT2170" s="218"/>
      <c r="URU2170" s="218"/>
      <c r="URV2170" s="218"/>
      <c r="URW2170" s="218"/>
      <c r="URX2170" s="218"/>
      <c r="URY2170" s="218"/>
      <c r="URZ2170" s="218"/>
      <c r="USA2170" s="218"/>
      <c r="USB2170" s="218"/>
      <c r="USC2170" s="218"/>
      <c r="USD2170" s="218"/>
      <c r="USE2170" s="218"/>
      <c r="USF2170" s="218"/>
      <c r="USG2170" s="218"/>
      <c r="USH2170" s="218"/>
      <c r="USI2170" s="218"/>
      <c r="USJ2170" s="218"/>
      <c r="USK2170" s="218"/>
      <c r="USL2170" s="218"/>
      <c r="USM2170" s="218"/>
      <c r="USN2170" s="218"/>
      <c r="USO2170" s="218"/>
      <c r="USP2170" s="218"/>
      <c r="USQ2170" s="218"/>
      <c r="USR2170" s="218"/>
      <c r="USS2170" s="218"/>
      <c r="UST2170" s="218"/>
      <c r="USU2170" s="218"/>
      <c r="USV2170" s="218"/>
      <c r="USW2170" s="218"/>
      <c r="USX2170" s="218"/>
      <c r="USY2170" s="218"/>
      <c r="USZ2170" s="218"/>
      <c r="UTA2170" s="218"/>
      <c r="UTB2170" s="218"/>
      <c r="UTC2170" s="218"/>
      <c r="UTD2170" s="218"/>
      <c r="UTE2170" s="218"/>
      <c r="UTF2170" s="218"/>
      <c r="UTG2170" s="218"/>
      <c r="UTH2170" s="218"/>
      <c r="UTI2170" s="218"/>
      <c r="UTJ2170" s="218"/>
      <c r="UTK2170" s="218"/>
      <c r="UTL2170" s="218"/>
      <c r="UTM2170" s="218"/>
      <c r="UTN2170" s="218"/>
      <c r="UTO2170" s="218"/>
      <c r="UTP2170" s="218"/>
      <c r="UTQ2170" s="218"/>
      <c r="UTR2170" s="218"/>
      <c r="UTS2170" s="218"/>
      <c r="UTT2170" s="218"/>
      <c r="UTU2170" s="218"/>
      <c r="UTV2170" s="218"/>
      <c r="UTW2170" s="218"/>
      <c r="UTX2170" s="218"/>
      <c r="UTY2170" s="218"/>
      <c r="UTZ2170" s="218"/>
      <c r="UUA2170" s="218"/>
      <c r="UUB2170" s="218"/>
      <c r="UUC2170" s="218"/>
      <c r="UUD2170" s="218"/>
      <c r="UUE2170" s="218"/>
      <c r="UUF2170" s="218"/>
      <c r="UUG2170" s="218"/>
      <c r="UUH2170" s="218"/>
      <c r="UUI2170" s="218"/>
      <c r="UUJ2170" s="218"/>
      <c r="UUK2170" s="218"/>
      <c r="UUL2170" s="218"/>
      <c r="UUM2170" s="218"/>
      <c r="UUN2170" s="218"/>
      <c r="UUO2170" s="218"/>
      <c r="UUP2170" s="218"/>
      <c r="UUQ2170" s="218"/>
      <c r="UUR2170" s="218"/>
      <c r="UUS2170" s="218"/>
      <c r="UUT2170" s="218"/>
      <c r="UUU2170" s="218"/>
      <c r="UUV2170" s="218"/>
      <c r="UUW2170" s="218"/>
      <c r="UUX2170" s="218"/>
      <c r="UUY2170" s="218"/>
      <c r="UUZ2170" s="218"/>
      <c r="UVA2170" s="218"/>
      <c r="UVB2170" s="218"/>
      <c r="UVC2170" s="218"/>
      <c r="UVD2170" s="218"/>
      <c r="UVE2170" s="218"/>
      <c r="UVF2170" s="218"/>
      <c r="UVG2170" s="218"/>
      <c r="UVH2170" s="218"/>
      <c r="UVI2170" s="218"/>
      <c r="UVJ2170" s="218"/>
      <c r="UVK2170" s="218"/>
      <c r="UVL2170" s="218"/>
      <c r="UVM2170" s="218"/>
      <c r="UVN2170" s="218"/>
      <c r="UVO2170" s="218"/>
      <c r="UVP2170" s="218"/>
      <c r="UVQ2170" s="218"/>
      <c r="UVR2170" s="218"/>
      <c r="UVS2170" s="218"/>
      <c r="UVT2170" s="218"/>
      <c r="UVU2170" s="218"/>
      <c r="UVV2170" s="218"/>
      <c r="UVW2170" s="218"/>
      <c r="UVX2170" s="218"/>
      <c r="UVY2170" s="218"/>
      <c r="UVZ2170" s="218"/>
      <c r="UWA2170" s="218"/>
      <c r="UWB2170" s="218"/>
      <c r="UWC2170" s="218"/>
      <c r="UWD2170" s="218"/>
      <c r="UWE2170" s="218"/>
      <c r="UWF2170" s="218"/>
      <c r="UWG2170" s="218"/>
      <c r="UWH2170" s="218"/>
      <c r="UWI2170" s="218"/>
      <c r="UWJ2170" s="218"/>
      <c r="UWK2170" s="218"/>
      <c r="UWL2170" s="218"/>
      <c r="UWM2170" s="218"/>
      <c r="UWN2170" s="218"/>
      <c r="UWO2170" s="218"/>
      <c r="UWP2170" s="218"/>
      <c r="UWQ2170" s="218"/>
      <c r="UWR2170" s="218"/>
      <c r="UWS2170" s="218"/>
      <c r="UWT2170" s="218"/>
      <c r="UWU2170" s="218"/>
      <c r="UWV2170" s="218"/>
      <c r="UWW2170" s="218"/>
      <c r="UWX2170" s="218"/>
      <c r="UWY2170" s="218"/>
      <c r="UWZ2170" s="218"/>
      <c r="UXA2170" s="218"/>
      <c r="UXB2170" s="218"/>
      <c r="UXC2170" s="218"/>
      <c r="UXD2170" s="218"/>
      <c r="UXE2170" s="218"/>
      <c r="UXF2170" s="218"/>
      <c r="UXG2170" s="218"/>
      <c r="UXH2170" s="218"/>
      <c r="UXI2170" s="218"/>
      <c r="UXJ2170" s="218"/>
      <c r="UXK2170" s="218"/>
      <c r="UXL2170" s="218"/>
      <c r="UXM2170" s="218"/>
      <c r="UXN2170" s="218"/>
      <c r="UXO2170" s="218"/>
      <c r="UXP2170" s="218"/>
      <c r="UXQ2170" s="218"/>
      <c r="UXR2170" s="218"/>
      <c r="UXS2170" s="218"/>
      <c r="UXT2170" s="218"/>
      <c r="UXU2170" s="218"/>
      <c r="UXV2170" s="218"/>
      <c r="UXW2170" s="218"/>
      <c r="UXX2170" s="218"/>
      <c r="UXY2170" s="218"/>
      <c r="UXZ2170" s="218"/>
      <c r="UYA2170" s="218"/>
      <c r="UYB2170" s="218"/>
      <c r="UYC2170" s="218"/>
      <c r="UYD2170" s="218"/>
      <c r="UYE2170" s="218"/>
      <c r="UYF2170" s="218"/>
      <c r="UYG2170" s="218"/>
      <c r="UYH2170" s="218"/>
      <c r="UYI2170" s="218"/>
      <c r="UYJ2170" s="218"/>
      <c r="UYK2170" s="218"/>
      <c r="UYL2170" s="218"/>
      <c r="UYM2170" s="218"/>
      <c r="UYN2170" s="218"/>
      <c r="UYO2170" s="218"/>
      <c r="UYP2170" s="218"/>
      <c r="UYQ2170" s="218"/>
      <c r="UYR2170" s="218"/>
      <c r="UYS2170" s="218"/>
      <c r="UYT2170" s="218"/>
      <c r="UYU2170" s="218"/>
      <c r="UYV2170" s="218"/>
      <c r="UYW2170" s="218"/>
      <c r="UYX2170" s="218"/>
      <c r="UYY2170" s="218"/>
      <c r="UYZ2170" s="218"/>
      <c r="UZA2170" s="218"/>
      <c r="UZB2170" s="218"/>
      <c r="UZC2170" s="218"/>
      <c r="UZD2170" s="218"/>
      <c r="UZE2170" s="218"/>
      <c r="UZF2170" s="218"/>
      <c r="UZG2170" s="218"/>
      <c r="UZH2170" s="218"/>
      <c r="UZI2170" s="218"/>
      <c r="UZJ2170" s="218"/>
      <c r="UZK2170" s="218"/>
      <c r="UZL2170" s="218"/>
      <c r="UZM2170" s="218"/>
      <c r="UZN2170" s="218"/>
      <c r="UZO2170" s="218"/>
      <c r="UZP2170" s="218"/>
      <c r="UZQ2170" s="218"/>
      <c r="UZR2170" s="218"/>
      <c r="UZS2170" s="218"/>
      <c r="UZT2170" s="218"/>
      <c r="UZU2170" s="218"/>
      <c r="UZV2170" s="218"/>
      <c r="UZW2170" s="218"/>
      <c r="UZX2170" s="218"/>
      <c r="UZY2170" s="218"/>
      <c r="UZZ2170" s="218"/>
      <c r="VAA2170" s="218"/>
      <c r="VAB2170" s="218"/>
      <c r="VAC2170" s="218"/>
      <c r="VAD2170" s="218"/>
      <c r="VAE2170" s="218"/>
      <c r="VAF2170" s="218"/>
      <c r="VAG2170" s="218"/>
      <c r="VAH2170" s="218"/>
      <c r="VAI2170" s="218"/>
      <c r="VAJ2170" s="218"/>
      <c r="VAK2170" s="218"/>
      <c r="VAL2170" s="218"/>
      <c r="VAM2170" s="218"/>
      <c r="VAN2170" s="218"/>
      <c r="VAO2170" s="218"/>
      <c r="VAP2170" s="218"/>
      <c r="VAQ2170" s="218"/>
      <c r="VAR2170" s="218"/>
      <c r="VAS2170" s="218"/>
      <c r="VAT2170" s="218"/>
      <c r="VAU2170" s="218"/>
      <c r="VAV2170" s="218"/>
      <c r="VAW2170" s="218"/>
      <c r="VAX2170" s="218"/>
      <c r="VAY2170" s="218"/>
      <c r="VAZ2170" s="218"/>
      <c r="VBA2170" s="218"/>
      <c r="VBB2170" s="218"/>
      <c r="VBC2170" s="218"/>
      <c r="VBD2170" s="218"/>
      <c r="VBE2170" s="218"/>
      <c r="VBF2170" s="218"/>
      <c r="VBG2170" s="218"/>
      <c r="VBH2170" s="218"/>
      <c r="VBI2170" s="218"/>
      <c r="VBJ2170" s="218"/>
      <c r="VBK2170" s="218"/>
      <c r="VBL2170" s="218"/>
      <c r="VBM2170" s="218"/>
      <c r="VBN2170" s="218"/>
      <c r="VBO2170" s="218"/>
      <c r="VBP2170" s="218"/>
      <c r="VBQ2170" s="218"/>
      <c r="VBR2170" s="218"/>
      <c r="VBS2170" s="218"/>
      <c r="VBT2170" s="218"/>
      <c r="VBU2170" s="218"/>
      <c r="VBV2170" s="218"/>
      <c r="VBW2170" s="218"/>
      <c r="VBX2170" s="218"/>
      <c r="VBY2170" s="218"/>
      <c r="VBZ2170" s="218"/>
      <c r="VCA2170" s="218"/>
      <c r="VCB2170" s="218"/>
      <c r="VCC2170" s="218"/>
      <c r="VCD2170" s="218"/>
      <c r="VCE2170" s="218"/>
      <c r="VCF2170" s="218"/>
      <c r="VCG2170" s="218"/>
      <c r="VCH2170" s="218"/>
      <c r="VCI2170" s="218"/>
      <c r="VCJ2170" s="218"/>
      <c r="VCK2170" s="218"/>
      <c r="VCL2170" s="218"/>
      <c r="VCM2170" s="218"/>
      <c r="VCN2170" s="218"/>
      <c r="VCO2170" s="218"/>
      <c r="VCP2170" s="218"/>
      <c r="VCQ2170" s="218"/>
      <c r="VCR2170" s="218"/>
      <c r="VCS2170" s="218"/>
      <c r="VCT2170" s="218"/>
      <c r="VCU2170" s="218"/>
      <c r="VCV2170" s="218"/>
      <c r="VCW2170" s="218"/>
      <c r="VCX2170" s="218"/>
      <c r="VCY2170" s="218"/>
      <c r="VCZ2170" s="218"/>
      <c r="VDA2170" s="218"/>
      <c r="VDB2170" s="218"/>
      <c r="VDC2170" s="218"/>
      <c r="VDD2170" s="218"/>
      <c r="VDE2170" s="218"/>
      <c r="VDF2170" s="218"/>
      <c r="VDG2170" s="218"/>
      <c r="VDH2170" s="218"/>
      <c r="VDI2170" s="218"/>
      <c r="VDJ2170" s="218"/>
      <c r="VDK2170" s="218"/>
      <c r="VDL2170" s="218"/>
      <c r="VDM2170" s="218"/>
      <c r="VDN2170" s="218"/>
      <c r="VDO2170" s="218"/>
      <c r="VDP2170" s="218"/>
      <c r="VDQ2170" s="218"/>
      <c r="VDR2170" s="218"/>
      <c r="VDS2170" s="218"/>
      <c r="VDT2170" s="218"/>
      <c r="VDU2170" s="218"/>
      <c r="VDV2170" s="218"/>
      <c r="VDW2170" s="218"/>
      <c r="VDX2170" s="218"/>
      <c r="VDY2170" s="218"/>
      <c r="VDZ2170" s="218"/>
      <c r="VEA2170" s="218"/>
      <c r="VEB2170" s="218"/>
      <c r="VEC2170" s="218"/>
      <c r="VED2170" s="218"/>
      <c r="VEE2170" s="218"/>
      <c r="VEF2170" s="218"/>
      <c r="VEG2170" s="218"/>
      <c r="VEH2170" s="218"/>
      <c r="VEI2170" s="218"/>
      <c r="VEJ2170" s="218"/>
      <c r="VEK2170" s="218"/>
      <c r="VEL2170" s="218"/>
      <c r="VEM2170" s="218"/>
      <c r="VEN2170" s="218"/>
      <c r="VEO2170" s="218"/>
      <c r="VEP2170" s="218"/>
      <c r="VEQ2170" s="218"/>
      <c r="VER2170" s="218"/>
      <c r="VES2170" s="218"/>
      <c r="VET2170" s="218"/>
      <c r="VEU2170" s="218"/>
      <c r="VEV2170" s="218"/>
      <c r="VEW2170" s="218"/>
      <c r="VEX2170" s="218"/>
      <c r="VEY2170" s="218"/>
      <c r="VEZ2170" s="218"/>
      <c r="VFA2170" s="218"/>
      <c r="VFB2170" s="218"/>
      <c r="VFC2170" s="218"/>
      <c r="VFD2170" s="218"/>
      <c r="VFE2170" s="218"/>
      <c r="VFF2170" s="218"/>
      <c r="VFG2170" s="218"/>
      <c r="VFH2170" s="218"/>
      <c r="VFI2170" s="218"/>
      <c r="VFJ2170" s="218"/>
      <c r="VFK2170" s="218"/>
      <c r="VFL2170" s="218"/>
      <c r="VFM2170" s="218"/>
      <c r="VFN2170" s="218"/>
      <c r="VFO2170" s="218"/>
      <c r="VFP2170" s="218"/>
      <c r="VFQ2170" s="218"/>
      <c r="VFR2170" s="218"/>
      <c r="VFS2170" s="218"/>
      <c r="VFT2170" s="218"/>
      <c r="VFU2170" s="218"/>
      <c r="VFV2170" s="218"/>
      <c r="VFW2170" s="218"/>
      <c r="VFX2170" s="218"/>
      <c r="VFY2170" s="218"/>
      <c r="VFZ2170" s="218"/>
      <c r="VGA2170" s="218"/>
      <c r="VGB2170" s="218"/>
      <c r="VGC2170" s="218"/>
      <c r="VGD2170" s="218"/>
      <c r="VGE2170" s="218"/>
      <c r="VGF2170" s="218"/>
      <c r="VGG2170" s="218"/>
      <c r="VGH2170" s="218"/>
      <c r="VGI2170" s="218"/>
      <c r="VGJ2170" s="218"/>
      <c r="VGK2170" s="218"/>
      <c r="VGL2170" s="218"/>
      <c r="VGM2170" s="218"/>
      <c r="VGN2170" s="218"/>
      <c r="VGO2170" s="218"/>
      <c r="VGP2170" s="218"/>
      <c r="VGQ2170" s="218"/>
      <c r="VGR2170" s="218"/>
      <c r="VGS2170" s="218"/>
      <c r="VGT2170" s="218"/>
      <c r="VGU2170" s="218"/>
      <c r="VGV2170" s="218"/>
      <c r="VGW2170" s="218"/>
      <c r="VGX2170" s="218"/>
      <c r="VGY2170" s="218"/>
      <c r="VGZ2170" s="218"/>
      <c r="VHA2170" s="218"/>
      <c r="VHB2170" s="218"/>
      <c r="VHC2170" s="218"/>
      <c r="VHD2170" s="218"/>
      <c r="VHE2170" s="218"/>
      <c r="VHF2170" s="218"/>
      <c r="VHG2170" s="218"/>
      <c r="VHH2170" s="218"/>
      <c r="VHI2170" s="218"/>
      <c r="VHJ2170" s="218"/>
      <c r="VHK2170" s="218"/>
      <c r="VHL2170" s="218"/>
      <c r="VHM2170" s="218"/>
      <c r="VHN2170" s="218"/>
      <c r="VHO2170" s="218"/>
      <c r="VHP2170" s="218"/>
      <c r="VHQ2170" s="218"/>
      <c r="VHR2170" s="218"/>
      <c r="VHS2170" s="218"/>
      <c r="VHT2170" s="218"/>
      <c r="VHU2170" s="218"/>
      <c r="VHV2170" s="218"/>
      <c r="VHW2170" s="218"/>
      <c r="VHX2170" s="218"/>
      <c r="VHY2170" s="218"/>
      <c r="VHZ2170" s="218"/>
      <c r="VIA2170" s="218"/>
      <c r="VIB2170" s="218"/>
      <c r="VIC2170" s="218"/>
      <c r="VID2170" s="218"/>
      <c r="VIE2170" s="218"/>
      <c r="VIF2170" s="218"/>
      <c r="VIG2170" s="218"/>
      <c r="VIH2170" s="218"/>
      <c r="VII2170" s="218"/>
      <c r="VIJ2170" s="218"/>
      <c r="VIK2170" s="218"/>
      <c r="VIL2170" s="218"/>
      <c r="VIM2170" s="218"/>
      <c r="VIN2170" s="218"/>
      <c r="VIO2170" s="218"/>
      <c r="VIP2170" s="218"/>
      <c r="VIQ2170" s="218"/>
      <c r="VIR2170" s="218"/>
      <c r="VIS2170" s="218"/>
      <c r="VIT2170" s="218"/>
      <c r="VIU2170" s="218"/>
      <c r="VIV2170" s="218"/>
      <c r="VIW2170" s="218"/>
      <c r="VIX2170" s="218"/>
      <c r="VIY2170" s="218"/>
      <c r="VIZ2170" s="218"/>
      <c r="VJA2170" s="218"/>
      <c r="VJB2170" s="218"/>
      <c r="VJC2170" s="218"/>
      <c r="VJD2170" s="218"/>
      <c r="VJE2170" s="218"/>
      <c r="VJF2170" s="218"/>
      <c r="VJG2170" s="218"/>
      <c r="VJH2170" s="218"/>
      <c r="VJI2170" s="218"/>
      <c r="VJJ2170" s="218"/>
      <c r="VJK2170" s="218"/>
      <c r="VJL2170" s="218"/>
      <c r="VJM2170" s="218"/>
      <c r="VJN2170" s="218"/>
      <c r="VJO2170" s="218"/>
      <c r="VJP2170" s="218"/>
      <c r="VJQ2170" s="218"/>
      <c r="VJR2170" s="218"/>
      <c r="VJS2170" s="218"/>
      <c r="VJT2170" s="218"/>
      <c r="VJU2170" s="218"/>
      <c r="VJV2170" s="218"/>
      <c r="VJW2170" s="218"/>
      <c r="VJX2170" s="218"/>
      <c r="VJY2170" s="218"/>
      <c r="VJZ2170" s="218"/>
      <c r="VKA2170" s="218"/>
      <c r="VKB2170" s="218"/>
      <c r="VKC2170" s="218"/>
      <c r="VKD2170" s="218"/>
      <c r="VKE2170" s="218"/>
      <c r="VKF2170" s="218"/>
      <c r="VKG2170" s="218"/>
      <c r="VKH2170" s="218"/>
      <c r="VKI2170" s="218"/>
      <c r="VKJ2170" s="218"/>
      <c r="VKK2170" s="218"/>
      <c r="VKL2170" s="218"/>
      <c r="VKM2170" s="218"/>
      <c r="VKN2170" s="218"/>
      <c r="VKO2170" s="218"/>
      <c r="VKP2170" s="218"/>
      <c r="VKQ2170" s="218"/>
      <c r="VKR2170" s="218"/>
      <c r="VKS2170" s="218"/>
      <c r="VKT2170" s="218"/>
      <c r="VKU2170" s="218"/>
      <c r="VKV2170" s="218"/>
      <c r="VKW2170" s="218"/>
      <c r="VKX2170" s="218"/>
      <c r="VKY2170" s="218"/>
      <c r="VKZ2170" s="218"/>
      <c r="VLA2170" s="218"/>
      <c r="VLB2170" s="218"/>
      <c r="VLC2170" s="218"/>
      <c r="VLD2170" s="218"/>
      <c r="VLE2170" s="218"/>
      <c r="VLF2170" s="218"/>
      <c r="VLG2170" s="218"/>
      <c r="VLH2170" s="218"/>
      <c r="VLI2170" s="218"/>
      <c r="VLJ2170" s="218"/>
      <c r="VLK2170" s="218"/>
      <c r="VLL2170" s="218"/>
      <c r="VLM2170" s="218"/>
      <c r="VLN2170" s="218"/>
      <c r="VLO2170" s="218"/>
      <c r="VLP2170" s="218"/>
      <c r="VLQ2170" s="218"/>
      <c r="VLR2170" s="218"/>
      <c r="VLS2170" s="218"/>
      <c r="VLT2170" s="218"/>
      <c r="VLU2170" s="218"/>
      <c r="VLV2170" s="218"/>
      <c r="VLW2170" s="218"/>
      <c r="VLX2170" s="218"/>
      <c r="VLY2170" s="218"/>
      <c r="VLZ2170" s="218"/>
      <c r="VMA2170" s="218"/>
      <c r="VMB2170" s="218"/>
      <c r="VMC2170" s="218"/>
      <c r="VMD2170" s="218"/>
      <c r="VME2170" s="218"/>
      <c r="VMF2170" s="218"/>
      <c r="VMG2170" s="218"/>
      <c r="VMH2170" s="218"/>
      <c r="VMI2170" s="218"/>
      <c r="VMJ2170" s="218"/>
      <c r="VMK2170" s="218"/>
      <c r="VML2170" s="218"/>
      <c r="VMM2170" s="218"/>
      <c r="VMN2170" s="218"/>
      <c r="VMO2170" s="218"/>
      <c r="VMP2170" s="218"/>
      <c r="VMQ2170" s="218"/>
      <c r="VMR2170" s="218"/>
      <c r="VMS2170" s="218"/>
      <c r="VMT2170" s="218"/>
      <c r="VMU2170" s="218"/>
      <c r="VMV2170" s="218"/>
      <c r="VMW2170" s="218"/>
      <c r="VMX2170" s="218"/>
      <c r="VMY2170" s="218"/>
      <c r="VMZ2170" s="218"/>
      <c r="VNA2170" s="218"/>
      <c r="VNB2170" s="218"/>
      <c r="VNC2170" s="218"/>
      <c r="VND2170" s="218"/>
      <c r="VNE2170" s="218"/>
      <c r="VNF2170" s="218"/>
      <c r="VNG2170" s="218"/>
      <c r="VNH2170" s="218"/>
      <c r="VNI2170" s="218"/>
      <c r="VNJ2170" s="218"/>
      <c r="VNK2170" s="218"/>
      <c r="VNL2170" s="218"/>
      <c r="VNM2170" s="218"/>
      <c r="VNN2170" s="218"/>
      <c r="VNO2170" s="218"/>
      <c r="VNP2170" s="218"/>
      <c r="VNQ2170" s="218"/>
      <c r="VNR2170" s="218"/>
      <c r="VNS2170" s="218"/>
      <c r="VNT2170" s="218"/>
      <c r="VNU2170" s="218"/>
      <c r="VNV2170" s="218"/>
      <c r="VNW2170" s="218"/>
      <c r="VNX2170" s="218"/>
      <c r="VNY2170" s="218"/>
      <c r="VNZ2170" s="218"/>
      <c r="VOA2170" s="218"/>
      <c r="VOB2170" s="218"/>
      <c r="VOC2170" s="218"/>
      <c r="VOD2170" s="218"/>
      <c r="VOE2170" s="218"/>
      <c r="VOF2170" s="218"/>
      <c r="VOG2170" s="218"/>
      <c r="VOH2170" s="218"/>
      <c r="VOI2170" s="218"/>
      <c r="VOJ2170" s="218"/>
      <c r="VOK2170" s="218"/>
      <c r="VOL2170" s="218"/>
      <c r="VOM2170" s="218"/>
      <c r="VON2170" s="218"/>
      <c r="VOO2170" s="218"/>
      <c r="VOP2170" s="218"/>
      <c r="VOQ2170" s="218"/>
      <c r="VOR2170" s="218"/>
      <c r="VOS2170" s="218"/>
      <c r="VOT2170" s="218"/>
      <c r="VOU2170" s="218"/>
      <c r="VOV2170" s="218"/>
      <c r="VOW2170" s="218"/>
      <c r="VOX2170" s="218"/>
      <c r="VOY2170" s="218"/>
      <c r="VOZ2170" s="218"/>
      <c r="VPA2170" s="218"/>
      <c r="VPB2170" s="218"/>
      <c r="VPC2170" s="218"/>
      <c r="VPD2170" s="218"/>
      <c r="VPE2170" s="218"/>
      <c r="VPF2170" s="218"/>
      <c r="VPG2170" s="218"/>
      <c r="VPH2170" s="218"/>
      <c r="VPI2170" s="218"/>
      <c r="VPJ2170" s="218"/>
      <c r="VPK2170" s="218"/>
      <c r="VPL2170" s="218"/>
      <c r="VPM2170" s="218"/>
      <c r="VPN2170" s="218"/>
      <c r="VPO2170" s="218"/>
      <c r="VPP2170" s="218"/>
      <c r="VPQ2170" s="218"/>
      <c r="VPR2170" s="218"/>
      <c r="VPS2170" s="218"/>
      <c r="VPT2170" s="218"/>
      <c r="VPU2170" s="218"/>
      <c r="VPV2170" s="218"/>
      <c r="VPW2170" s="218"/>
      <c r="VPX2170" s="218"/>
      <c r="VPY2170" s="218"/>
      <c r="VPZ2170" s="218"/>
      <c r="VQA2170" s="218"/>
      <c r="VQB2170" s="218"/>
      <c r="VQC2170" s="218"/>
      <c r="VQD2170" s="218"/>
      <c r="VQE2170" s="218"/>
      <c r="VQF2170" s="218"/>
      <c r="VQG2170" s="218"/>
      <c r="VQH2170" s="218"/>
      <c r="VQI2170" s="218"/>
      <c r="VQJ2170" s="218"/>
      <c r="VQK2170" s="218"/>
      <c r="VQL2170" s="218"/>
      <c r="VQM2170" s="218"/>
      <c r="VQN2170" s="218"/>
      <c r="VQO2170" s="218"/>
      <c r="VQP2170" s="218"/>
      <c r="VQQ2170" s="218"/>
      <c r="VQR2170" s="218"/>
      <c r="VQS2170" s="218"/>
      <c r="VQT2170" s="218"/>
      <c r="VQU2170" s="218"/>
      <c r="VQV2170" s="218"/>
      <c r="VQW2170" s="218"/>
      <c r="VQX2170" s="218"/>
      <c r="VQY2170" s="218"/>
      <c r="VQZ2170" s="218"/>
      <c r="VRA2170" s="218"/>
      <c r="VRB2170" s="218"/>
      <c r="VRC2170" s="218"/>
      <c r="VRD2170" s="218"/>
      <c r="VRE2170" s="218"/>
      <c r="VRF2170" s="218"/>
      <c r="VRG2170" s="218"/>
      <c r="VRH2170" s="218"/>
      <c r="VRI2170" s="218"/>
      <c r="VRJ2170" s="218"/>
      <c r="VRK2170" s="218"/>
      <c r="VRL2170" s="218"/>
      <c r="VRM2170" s="218"/>
      <c r="VRN2170" s="218"/>
      <c r="VRO2170" s="218"/>
      <c r="VRP2170" s="218"/>
      <c r="VRQ2170" s="218"/>
      <c r="VRR2170" s="218"/>
      <c r="VRS2170" s="218"/>
      <c r="VRT2170" s="218"/>
      <c r="VRU2170" s="218"/>
      <c r="VRV2170" s="218"/>
      <c r="VRW2170" s="218"/>
      <c r="VRX2170" s="218"/>
      <c r="VRY2170" s="218"/>
      <c r="VRZ2170" s="218"/>
      <c r="VSA2170" s="218"/>
      <c r="VSB2170" s="218"/>
      <c r="VSC2170" s="218"/>
      <c r="VSD2170" s="218"/>
      <c r="VSE2170" s="218"/>
      <c r="VSF2170" s="218"/>
      <c r="VSG2170" s="218"/>
      <c r="VSH2170" s="218"/>
      <c r="VSI2170" s="218"/>
      <c r="VSJ2170" s="218"/>
      <c r="VSK2170" s="218"/>
      <c r="VSL2170" s="218"/>
      <c r="VSM2170" s="218"/>
      <c r="VSN2170" s="218"/>
      <c r="VSO2170" s="218"/>
      <c r="VSP2170" s="218"/>
      <c r="VSQ2170" s="218"/>
      <c r="VSR2170" s="218"/>
      <c r="VSS2170" s="218"/>
      <c r="VST2170" s="218"/>
      <c r="VSU2170" s="218"/>
      <c r="VSV2170" s="218"/>
      <c r="VSW2170" s="218"/>
      <c r="VSX2170" s="218"/>
      <c r="VSY2170" s="218"/>
      <c r="VSZ2170" s="218"/>
      <c r="VTA2170" s="218"/>
      <c r="VTB2170" s="218"/>
      <c r="VTC2170" s="218"/>
      <c r="VTD2170" s="218"/>
      <c r="VTE2170" s="218"/>
      <c r="VTF2170" s="218"/>
      <c r="VTG2170" s="218"/>
      <c r="VTH2170" s="218"/>
      <c r="VTI2170" s="218"/>
      <c r="VTJ2170" s="218"/>
      <c r="VTK2170" s="218"/>
      <c r="VTL2170" s="218"/>
      <c r="VTM2170" s="218"/>
      <c r="VTN2170" s="218"/>
      <c r="VTO2170" s="218"/>
      <c r="VTP2170" s="218"/>
      <c r="VTQ2170" s="218"/>
      <c r="VTR2170" s="218"/>
      <c r="VTS2170" s="218"/>
      <c r="VTT2170" s="218"/>
      <c r="VTU2170" s="218"/>
      <c r="VTV2170" s="218"/>
      <c r="VTW2170" s="218"/>
      <c r="VTX2170" s="218"/>
      <c r="VTY2170" s="218"/>
      <c r="VTZ2170" s="218"/>
      <c r="VUA2170" s="218"/>
      <c r="VUB2170" s="218"/>
      <c r="VUC2170" s="218"/>
      <c r="VUD2170" s="218"/>
      <c r="VUE2170" s="218"/>
      <c r="VUF2170" s="218"/>
      <c r="VUG2170" s="218"/>
      <c r="VUH2170" s="218"/>
      <c r="VUI2170" s="218"/>
      <c r="VUJ2170" s="218"/>
      <c r="VUK2170" s="218"/>
      <c r="VUL2170" s="218"/>
      <c r="VUM2170" s="218"/>
      <c r="VUN2170" s="218"/>
      <c r="VUO2170" s="218"/>
      <c r="VUP2170" s="218"/>
      <c r="VUQ2170" s="218"/>
      <c r="VUR2170" s="218"/>
      <c r="VUS2170" s="218"/>
      <c r="VUT2170" s="218"/>
      <c r="VUU2170" s="218"/>
      <c r="VUV2170" s="218"/>
      <c r="VUW2170" s="218"/>
      <c r="VUX2170" s="218"/>
      <c r="VUY2170" s="218"/>
      <c r="VUZ2170" s="218"/>
      <c r="VVA2170" s="218"/>
      <c r="VVB2170" s="218"/>
      <c r="VVC2170" s="218"/>
      <c r="VVD2170" s="218"/>
      <c r="VVE2170" s="218"/>
      <c r="VVF2170" s="218"/>
      <c r="VVG2170" s="218"/>
      <c r="VVH2170" s="218"/>
      <c r="VVI2170" s="218"/>
      <c r="VVJ2170" s="218"/>
      <c r="VVK2170" s="218"/>
      <c r="VVL2170" s="218"/>
      <c r="VVM2170" s="218"/>
      <c r="VVN2170" s="218"/>
      <c r="VVO2170" s="218"/>
      <c r="VVP2170" s="218"/>
      <c r="VVQ2170" s="218"/>
      <c r="VVR2170" s="218"/>
      <c r="VVS2170" s="218"/>
      <c r="VVT2170" s="218"/>
      <c r="VVU2170" s="218"/>
      <c r="VVV2170" s="218"/>
      <c r="VVW2170" s="218"/>
      <c r="VVX2170" s="218"/>
      <c r="VVY2170" s="218"/>
      <c r="VVZ2170" s="218"/>
      <c r="VWA2170" s="218"/>
      <c r="VWB2170" s="218"/>
      <c r="VWC2170" s="218"/>
      <c r="VWD2170" s="218"/>
      <c r="VWE2170" s="218"/>
      <c r="VWF2170" s="218"/>
      <c r="VWG2170" s="218"/>
      <c r="VWH2170" s="218"/>
      <c r="VWI2170" s="218"/>
      <c r="VWJ2170" s="218"/>
      <c r="VWK2170" s="218"/>
      <c r="VWL2170" s="218"/>
      <c r="VWM2170" s="218"/>
      <c r="VWN2170" s="218"/>
      <c r="VWO2170" s="218"/>
      <c r="VWP2170" s="218"/>
      <c r="VWQ2170" s="218"/>
      <c r="VWR2170" s="218"/>
      <c r="VWS2170" s="218"/>
      <c r="VWT2170" s="218"/>
      <c r="VWU2170" s="218"/>
      <c r="VWV2170" s="218"/>
      <c r="VWW2170" s="218"/>
      <c r="VWX2170" s="218"/>
      <c r="VWY2170" s="218"/>
      <c r="VWZ2170" s="218"/>
      <c r="VXA2170" s="218"/>
      <c r="VXB2170" s="218"/>
      <c r="VXC2170" s="218"/>
      <c r="VXD2170" s="218"/>
      <c r="VXE2170" s="218"/>
      <c r="VXF2170" s="218"/>
      <c r="VXG2170" s="218"/>
      <c r="VXH2170" s="218"/>
      <c r="VXI2170" s="218"/>
      <c r="VXJ2170" s="218"/>
      <c r="VXK2170" s="218"/>
      <c r="VXL2170" s="218"/>
      <c r="VXM2170" s="218"/>
      <c r="VXN2170" s="218"/>
      <c r="VXO2170" s="218"/>
      <c r="VXP2170" s="218"/>
      <c r="VXQ2170" s="218"/>
      <c r="VXR2170" s="218"/>
      <c r="VXS2170" s="218"/>
      <c r="VXT2170" s="218"/>
      <c r="VXU2170" s="218"/>
      <c r="VXV2170" s="218"/>
      <c r="VXW2170" s="218"/>
      <c r="VXX2170" s="218"/>
      <c r="VXY2170" s="218"/>
      <c r="VXZ2170" s="218"/>
      <c r="VYA2170" s="218"/>
      <c r="VYB2170" s="218"/>
      <c r="VYC2170" s="218"/>
      <c r="VYD2170" s="218"/>
      <c r="VYE2170" s="218"/>
      <c r="VYF2170" s="218"/>
      <c r="VYG2170" s="218"/>
      <c r="VYH2170" s="218"/>
      <c r="VYI2170" s="218"/>
      <c r="VYJ2170" s="218"/>
      <c r="VYK2170" s="218"/>
      <c r="VYL2170" s="218"/>
      <c r="VYM2170" s="218"/>
      <c r="VYN2170" s="218"/>
      <c r="VYO2170" s="218"/>
      <c r="VYP2170" s="218"/>
      <c r="VYQ2170" s="218"/>
      <c r="VYR2170" s="218"/>
      <c r="VYS2170" s="218"/>
      <c r="VYT2170" s="218"/>
      <c r="VYU2170" s="218"/>
      <c r="VYV2170" s="218"/>
      <c r="VYW2170" s="218"/>
      <c r="VYX2170" s="218"/>
      <c r="VYY2170" s="218"/>
      <c r="VYZ2170" s="218"/>
      <c r="VZA2170" s="218"/>
      <c r="VZB2170" s="218"/>
      <c r="VZC2170" s="218"/>
      <c r="VZD2170" s="218"/>
      <c r="VZE2170" s="218"/>
      <c r="VZF2170" s="218"/>
      <c r="VZG2170" s="218"/>
      <c r="VZH2170" s="218"/>
      <c r="VZI2170" s="218"/>
      <c r="VZJ2170" s="218"/>
      <c r="VZK2170" s="218"/>
      <c r="VZL2170" s="218"/>
      <c r="VZM2170" s="218"/>
      <c r="VZN2170" s="218"/>
      <c r="VZO2170" s="218"/>
      <c r="VZP2170" s="218"/>
      <c r="VZQ2170" s="218"/>
      <c r="VZR2170" s="218"/>
      <c r="VZS2170" s="218"/>
      <c r="VZT2170" s="218"/>
      <c r="VZU2170" s="218"/>
      <c r="VZV2170" s="218"/>
      <c r="VZW2170" s="218"/>
      <c r="VZX2170" s="218"/>
      <c r="VZY2170" s="218"/>
      <c r="VZZ2170" s="218"/>
      <c r="WAA2170" s="218"/>
      <c r="WAB2170" s="218"/>
      <c r="WAC2170" s="218"/>
      <c r="WAD2170" s="218"/>
      <c r="WAE2170" s="218"/>
      <c r="WAF2170" s="218"/>
      <c r="WAG2170" s="218"/>
      <c r="WAH2170" s="218"/>
      <c r="WAI2170" s="218"/>
      <c r="WAJ2170" s="218"/>
      <c r="WAK2170" s="218"/>
      <c r="WAL2170" s="218"/>
      <c r="WAM2170" s="218"/>
      <c r="WAN2170" s="218"/>
      <c r="WAO2170" s="218"/>
      <c r="WAP2170" s="218"/>
      <c r="WAQ2170" s="218"/>
      <c r="WAR2170" s="218"/>
      <c r="WAS2170" s="218"/>
      <c r="WAT2170" s="218"/>
      <c r="WAU2170" s="218"/>
      <c r="WAV2170" s="218"/>
      <c r="WAW2170" s="218"/>
      <c r="WAX2170" s="218"/>
      <c r="WAY2170" s="218"/>
      <c r="WAZ2170" s="218"/>
      <c r="WBA2170" s="218"/>
      <c r="WBB2170" s="218"/>
      <c r="WBC2170" s="218"/>
      <c r="WBD2170" s="218"/>
      <c r="WBE2170" s="218"/>
      <c r="WBF2170" s="218"/>
      <c r="WBG2170" s="218"/>
      <c r="WBH2170" s="218"/>
      <c r="WBI2170" s="218"/>
      <c r="WBJ2170" s="218"/>
      <c r="WBK2170" s="218"/>
      <c r="WBL2170" s="218"/>
      <c r="WBM2170" s="218"/>
      <c r="WBN2170" s="218"/>
      <c r="WBO2170" s="218"/>
      <c r="WBP2170" s="218"/>
      <c r="WBQ2170" s="218"/>
      <c r="WBR2170" s="218"/>
      <c r="WBS2170" s="218"/>
      <c r="WBT2170" s="218"/>
      <c r="WBU2170" s="218"/>
      <c r="WBV2170" s="218"/>
      <c r="WBW2170" s="218"/>
      <c r="WBX2170" s="218"/>
      <c r="WBY2170" s="218"/>
      <c r="WBZ2170" s="218"/>
      <c r="WCA2170" s="218"/>
      <c r="WCB2170" s="218"/>
      <c r="WCC2170" s="218"/>
      <c r="WCD2170" s="218"/>
      <c r="WCE2170" s="218"/>
      <c r="WCF2170" s="218"/>
      <c r="WCG2170" s="218"/>
      <c r="WCH2170" s="218"/>
      <c r="WCI2170" s="218"/>
      <c r="WCJ2170" s="218"/>
      <c r="WCK2170" s="218"/>
      <c r="WCL2170" s="218"/>
      <c r="WCM2170" s="218"/>
      <c r="WCN2170" s="218"/>
      <c r="WCO2170" s="218"/>
      <c r="WCP2170" s="218"/>
      <c r="WCQ2170" s="218"/>
      <c r="WCR2170" s="218"/>
      <c r="WCS2170" s="218"/>
      <c r="WCT2170" s="218"/>
      <c r="WCU2170" s="218"/>
      <c r="WCV2170" s="218"/>
      <c r="WCW2170" s="218"/>
      <c r="WCX2170" s="218"/>
      <c r="WCY2170" s="218"/>
      <c r="WCZ2170" s="218"/>
      <c r="WDA2170" s="218"/>
      <c r="WDB2170" s="218"/>
      <c r="WDC2170" s="218"/>
      <c r="WDD2170" s="218"/>
      <c r="WDE2170" s="218"/>
      <c r="WDF2170" s="218"/>
      <c r="WDG2170" s="218"/>
      <c r="WDH2170" s="218"/>
      <c r="WDI2170" s="218"/>
      <c r="WDJ2170" s="218"/>
      <c r="WDK2170" s="218"/>
      <c r="WDL2170" s="218"/>
      <c r="WDM2170" s="218"/>
      <c r="WDN2170" s="218"/>
      <c r="WDO2170" s="218"/>
      <c r="WDP2170" s="218"/>
      <c r="WDQ2170" s="218"/>
      <c r="WDR2170" s="218"/>
      <c r="WDS2170" s="218"/>
      <c r="WDT2170" s="218"/>
      <c r="WDU2170" s="218"/>
      <c r="WDV2170" s="218"/>
      <c r="WDW2170" s="218"/>
      <c r="WDX2170" s="218"/>
      <c r="WDY2170" s="218"/>
      <c r="WDZ2170" s="218"/>
      <c r="WEA2170" s="218"/>
      <c r="WEB2170" s="218"/>
      <c r="WEC2170" s="218"/>
      <c r="WED2170" s="218"/>
      <c r="WEE2170" s="218"/>
      <c r="WEF2170" s="218"/>
      <c r="WEG2170" s="218"/>
      <c r="WEH2170" s="218"/>
      <c r="WEI2170" s="218"/>
      <c r="WEJ2170" s="218"/>
      <c r="WEK2170" s="218"/>
      <c r="WEL2170" s="218"/>
      <c r="WEM2170" s="218"/>
      <c r="WEN2170" s="218"/>
      <c r="WEO2170" s="218"/>
      <c r="WEP2170" s="218"/>
      <c r="WEQ2170" s="218"/>
      <c r="WER2170" s="218"/>
      <c r="WES2170" s="218"/>
      <c r="WET2170" s="218"/>
      <c r="WEU2170" s="218"/>
      <c r="WEV2170" s="218"/>
      <c r="WEW2170" s="218"/>
      <c r="WEX2170" s="218"/>
      <c r="WEY2170" s="218"/>
      <c r="WEZ2170" s="218"/>
      <c r="WFA2170" s="218"/>
      <c r="WFB2170" s="218"/>
      <c r="WFC2170" s="218"/>
      <c r="WFD2170" s="218"/>
      <c r="WFE2170" s="218"/>
      <c r="WFF2170" s="218"/>
      <c r="WFG2170" s="218"/>
      <c r="WFH2170" s="218"/>
      <c r="WFI2170" s="218"/>
      <c r="WFJ2170" s="218"/>
      <c r="WFK2170" s="218"/>
      <c r="WFL2170" s="218"/>
      <c r="WFM2170" s="218"/>
      <c r="WFN2170" s="218"/>
      <c r="WFO2170" s="218"/>
      <c r="WFP2170" s="218"/>
      <c r="WFQ2170" s="218"/>
      <c r="WFR2170" s="218"/>
      <c r="WFS2170" s="218"/>
      <c r="WFT2170" s="218"/>
      <c r="WFU2170" s="218"/>
      <c r="WFV2170" s="218"/>
      <c r="WFW2170" s="218"/>
      <c r="WFX2170" s="218"/>
      <c r="WFY2170" s="218"/>
      <c r="WFZ2170" s="218"/>
      <c r="WGA2170" s="218"/>
      <c r="WGB2170" s="218"/>
      <c r="WGC2170" s="218"/>
      <c r="WGD2170" s="218"/>
      <c r="WGE2170" s="218"/>
      <c r="WGF2170" s="218"/>
      <c r="WGG2170" s="218"/>
      <c r="WGH2170" s="218"/>
      <c r="WGI2170" s="218"/>
      <c r="WGJ2170" s="218"/>
      <c r="WGK2170" s="218"/>
      <c r="WGL2170" s="218"/>
      <c r="WGM2170" s="218"/>
      <c r="WGN2170" s="218"/>
      <c r="WGO2170" s="218"/>
      <c r="WGP2170" s="218"/>
      <c r="WGQ2170" s="218"/>
      <c r="WGR2170" s="218"/>
      <c r="WGS2170" s="218"/>
      <c r="WGT2170" s="218"/>
      <c r="WGU2170" s="218"/>
      <c r="WGV2170" s="218"/>
      <c r="WGW2170" s="218"/>
      <c r="WGX2170" s="218"/>
      <c r="WGY2170" s="218"/>
      <c r="WGZ2170" s="218"/>
      <c r="WHA2170" s="218"/>
      <c r="WHB2170" s="218"/>
      <c r="WHC2170" s="218"/>
      <c r="WHD2170" s="218"/>
      <c r="WHE2170" s="218"/>
      <c r="WHF2170" s="218"/>
      <c r="WHG2170" s="218"/>
      <c r="WHH2170" s="218"/>
      <c r="WHI2170" s="218"/>
      <c r="WHJ2170" s="218"/>
      <c r="WHK2170" s="218"/>
      <c r="WHL2170" s="218"/>
      <c r="WHM2170" s="218"/>
      <c r="WHN2170" s="218"/>
      <c r="WHO2170" s="218"/>
      <c r="WHP2170" s="218"/>
      <c r="WHQ2170" s="218"/>
      <c r="WHR2170" s="218"/>
      <c r="WHS2170" s="218"/>
      <c r="WHT2170" s="218"/>
      <c r="WHU2170" s="218"/>
      <c r="WHV2170" s="218"/>
      <c r="WHW2170" s="218"/>
      <c r="WHX2170" s="218"/>
      <c r="WHY2170" s="218"/>
      <c r="WHZ2170" s="218"/>
      <c r="WIA2170" s="218"/>
      <c r="WIB2170" s="218"/>
      <c r="WIC2170" s="218"/>
      <c r="WID2170" s="218"/>
      <c r="WIE2170" s="218"/>
      <c r="WIF2170" s="218"/>
      <c r="WIG2170" s="218"/>
      <c r="WIH2170" s="218"/>
      <c r="WII2170" s="218"/>
      <c r="WIJ2170" s="218"/>
      <c r="WIK2170" s="218"/>
      <c r="WIL2170" s="218"/>
      <c r="WIM2170" s="218"/>
      <c r="WIN2170" s="218"/>
      <c r="WIO2170" s="218"/>
      <c r="WIP2170" s="218"/>
      <c r="WIQ2170" s="218"/>
      <c r="WIR2170" s="218"/>
      <c r="WIS2170" s="218"/>
      <c r="WIT2170" s="218"/>
      <c r="WIU2170" s="218"/>
      <c r="WIV2170" s="218"/>
      <c r="WIW2170" s="218"/>
      <c r="WIX2170" s="218"/>
      <c r="WIY2170" s="218"/>
      <c r="WIZ2170" s="218"/>
      <c r="WJA2170" s="218"/>
      <c r="WJB2170" s="218"/>
      <c r="WJC2170" s="218"/>
      <c r="WJD2170" s="218"/>
      <c r="WJE2170" s="218"/>
      <c r="WJF2170" s="218"/>
      <c r="WJG2170" s="218"/>
      <c r="WJH2170" s="218"/>
      <c r="WJI2170" s="218"/>
      <c r="WJJ2170" s="218"/>
      <c r="WJK2170" s="218"/>
      <c r="WJL2170" s="218"/>
      <c r="WJM2170" s="218"/>
      <c r="WJN2170" s="218"/>
      <c r="WJO2170" s="218"/>
      <c r="WJP2170" s="218"/>
      <c r="WJQ2170" s="218"/>
      <c r="WJR2170" s="218"/>
      <c r="WJS2170" s="218"/>
      <c r="WJT2170" s="218"/>
      <c r="WJU2170" s="218"/>
      <c r="WJV2170" s="218"/>
      <c r="WJW2170" s="218"/>
      <c r="WJX2170" s="218"/>
      <c r="WJY2170" s="218"/>
      <c r="WJZ2170" s="218"/>
      <c r="WKA2170" s="218"/>
      <c r="WKB2170" s="218"/>
      <c r="WKC2170" s="218"/>
      <c r="WKD2170" s="218"/>
      <c r="WKE2170" s="218"/>
      <c r="WKF2170" s="218"/>
      <c r="WKG2170" s="218"/>
      <c r="WKH2170" s="218"/>
      <c r="WKI2170" s="218"/>
      <c r="WKJ2170" s="218"/>
      <c r="WKK2170" s="218"/>
      <c r="WKL2170" s="218"/>
      <c r="WKM2170" s="218"/>
      <c r="WKN2170" s="218"/>
      <c r="WKO2170" s="218"/>
      <c r="WKP2170" s="218"/>
      <c r="WKQ2170" s="218"/>
      <c r="WKR2170" s="218"/>
      <c r="WKS2170" s="218"/>
      <c r="WKT2170" s="218"/>
      <c r="WKU2170" s="218"/>
      <c r="WKV2170" s="218"/>
      <c r="WKW2170" s="218"/>
      <c r="WKX2170" s="218"/>
      <c r="WKY2170" s="218"/>
      <c r="WKZ2170" s="218"/>
      <c r="WLA2170" s="218"/>
      <c r="WLB2170" s="218"/>
      <c r="WLC2170" s="218"/>
      <c r="WLD2170" s="218"/>
      <c r="WLE2170" s="218"/>
      <c r="WLF2170" s="218"/>
      <c r="WLG2170" s="218"/>
      <c r="WLH2170" s="218"/>
      <c r="WLI2170" s="218"/>
      <c r="WLJ2170" s="218"/>
      <c r="WLK2170" s="218"/>
      <c r="WLL2170" s="218"/>
      <c r="WLM2170" s="218"/>
      <c r="WLN2170" s="218"/>
      <c r="WLO2170" s="218"/>
      <c r="WLP2170" s="218"/>
      <c r="WLQ2170" s="218"/>
      <c r="WLR2170" s="218"/>
      <c r="WLS2170" s="218"/>
      <c r="WLT2170" s="218"/>
      <c r="WLU2170" s="218"/>
      <c r="WLV2170" s="218"/>
      <c r="WLW2170" s="218"/>
      <c r="WLX2170" s="218"/>
      <c r="WLY2170" s="218"/>
      <c r="WLZ2170" s="218"/>
      <c r="WMA2170" s="218"/>
      <c r="WMB2170" s="218"/>
      <c r="WMC2170" s="218"/>
      <c r="WMD2170" s="218"/>
      <c r="WME2170" s="218"/>
      <c r="WMF2170" s="218"/>
      <c r="WMG2170" s="218"/>
      <c r="WMH2170" s="218"/>
      <c r="WMI2170" s="218"/>
      <c r="WMJ2170" s="218"/>
      <c r="WMK2170" s="218"/>
      <c r="WML2170" s="218"/>
      <c r="WMM2170" s="218"/>
      <c r="WMN2170" s="218"/>
      <c r="WMO2170" s="218"/>
      <c r="WMP2170" s="218"/>
      <c r="WMQ2170" s="218"/>
      <c r="WMR2170" s="218"/>
      <c r="WMS2170" s="218"/>
      <c r="WMT2170" s="218"/>
      <c r="WMU2170" s="218"/>
      <c r="WMV2170" s="218"/>
      <c r="WMW2170" s="218"/>
      <c r="WMX2170" s="218"/>
      <c r="WMY2170" s="218"/>
      <c r="WMZ2170" s="218"/>
      <c r="WNA2170" s="218"/>
      <c r="WNB2170" s="218"/>
      <c r="WNC2170" s="218"/>
      <c r="WND2170" s="218"/>
      <c r="WNE2170" s="218"/>
      <c r="WNF2170" s="218"/>
      <c r="WNG2170" s="218"/>
      <c r="WNH2170" s="218"/>
      <c r="WNI2170" s="218"/>
      <c r="WNJ2170" s="218"/>
      <c r="WNK2170" s="218"/>
      <c r="WNL2170" s="218"/>
      <c r="WNM2170" s="218"/>
      <c r="WNN2170" s="218"/>
      <c r="WNO2170" s="218"/>
      <c r="WNP2170" s="218"/>
      <c r="WNQ2170" s="218"/>
      <c r="WNR2170" s="218"/>
      <c r="WNS2170" s="218"/>
      <c r="WNT2170" s="218"/>
      <c r="WNU2170" s="218"/>
      <c r="WNV2170" s="218"/>
      <c r="WNW2170" s="218"/>
      <c r="WNX2170" s="218"/>
      <c r="WNY2170" s="218"/>
      <c r="WNZ2170" s="218"/>
      <c r="WOA2170" s="218"/>
      <c r="WOB2170" s="218"/>
      <c r="WOC2170" s="218"/>
      <c r="WOD2170" s="218"/>
      <c r="WOE2170" s="218"/>
      <c r="WOF2170" s="218"/>
      <c r="WOG2170" s="218"/>
      <c r="WOH2170" s="218"/>
      <c r="WOI2170" s="218"/>
      <c r="WOJ2170" s="218"/>
      <c r="WOK2170" s="218"/>
      <c r="WOL2170" s="218"/>
      <c r="WOM2170" s="218"/>
      <c r="WON2170" s="218"/>
      <c r="WOO2170" s="218"/>
      <c r="WOP2170" s="218"/>
      <c r="WOQ2170" s="218"/>
      <c r="WOR2170" s="218"/>
      <c r="WOS2170" s="218"/>
      <c r="WOT2170" s="218"/>
      <c r="WOU2170" s="218"/>
      <c r="WOV2170" s="218"/>
      <c r="WOW2170" s="218"/>
      <c r="WOX2170" s="218"/>
      <c r="WOY2170" s="218"/>
      <c r="WOZ2170" s="218"/>
      <c r="WPA2170" s="218"/>
      <c r="WPB2170" s="218"/>
      <c r="WPC2170" s="218"/>
      <c r="WPD2170" s="218"/>
      <c r="WPE2170" s="218"/>
      <c r="WPF2170" s="218"/>
      <c r="WPG2170" s="218"/>
      <c r="WPH2170" s="218"/>
      <c r="WPI2170" s="218"/>
      <c r="WPJ2170" s="218"/>
      <c r="WPK2170" s="218"/>
      <c r="WPL2170" s="218"/>
      <c r="WPM2170" s="218"/>
      <c r="WPN2170" s="218"/>
      <c r="WPO2170" s="218"/>
      <c r="WPP2170" s="218"/>
      <c r="WPQ2170" s="218"/>
      <c r="WPR2170" s="218"/>
      <c r="WPS2170" s="218"/>
      <c r="WPT2170" s="218"/>
      <c r="WPU2170" s="218"/>
      <c r="WPV2170" s="218"/>
      <c r="WPW2170" s="218"/>
      <c r="WPX2170" s="218"/>
      <c r="WPY2170" s="218"/>
      <c r="WPZ2170" s="218"/>
      <c r="WQA2170" s="218"/>
      <c r="WQB2170" s="218"/>
      <c r="WQC2170" s="218"/>
      <c r="WQD2170" s="218"/>
      <c r="WQE2170" s="218"/>
      <c r="WQF2170" s="218"/>
      <c r="WQG2170" s="218"/>
      <c r="WQH2170" s="218"/>
      <c r="WQI2170" s="218"/>
      <c r="WQJ2170" s="218"/>
      <c r="WQK2170" s="218"/>
      <c r="WQL2170" s="218"/>
      <c r="WQM2170" s="218"/>
      <c r="WQN2170" s="218"/>
      <c r="WQO2170" s="218"/>
      <c r="WQP2170" s="218"/>
      <c r="WQQ2170" s="218"/>
      <c r="WQR2170" s="218"/>
      <c r="WQS2170" s="218"/>
      <c r="WQT2170" s="218"/>
      <c r="WQU2170" s="218"/>
      <c r="WQV2170" s="218"/>
      <c r="WQW2170" s="218"/>
      <c r="WQX2170" s="218"/>
      <c r="WQY2170" s="218"/>
      <c r="WQZ2170" s="218"/>
      <c r="WRA2170" s="218"/>
      <c r="WRB2170" s="218"/>
      <c r="WRC2170" s="218"/>
      <c r="WRD2170" s="218"/>
      <c r="WRE2170" s="218"/>
      <c r="WRF2170" s="218"/>
      <c r="WRG2170" s="218"/>
      <c r="WRH2170" s="218"/>
      <c r="WRI2170" s="218"/>
      <c r="WRJ2170" s="218"/>
      <c r="WRK2170" s="218"/>
      <c r="WRL2170" s="218"/>
      <c r="WRM2170" s="218"/>
      <c r="WRN2170" s="218"/>
      <c r="WRO2170" s="218"/>
      <c r="WRP2170" s="218"/>
      <c r="WRQ2170" s="218"/>
      <c r="WRR2170" s="218"/>
      <c r="WRS2170" s="218"/>
      <c r="WRT2170" s="218"/>
      <c r="WRU2170" s="218"/>
      <c r="WRV2170" s="218"/>
      <c r="WRW2170" s="218"/>
      <c r="WRX2170" s="218"/>
      <c r="WRY2170" s="218"/>
      <c r="WRZ2170" s="218"/>
      <c r="WSA2170" s="218"/>
      <c r="WSB2170" s="218"/>
      <c r="WSC2170" s="218"/>
      <c r="WSD2170" s="218"/>
      <c r="WSE2170" s="218"/>
      <c r="WSF2170" s="218"/>
      <c r="WSG2170" s="218"/>
      <c r="WSH2170" s="218"/>
      <c r="WSI2170" s="218"/>
      <c r="WSJ2170" s="218"/>
      <c r="WSK2170" s="218"/>
      <c r="WSL2170" s="218"/>
      <c r="WSM2170" s="218"/>
      <c r="WSN2170" s="218"/>
      <c r="WSO2170" s="218"/>
      <c r="WSP2170" s="218"/>
      <c r="WSQ2170" s="218"/>
      <c r="WSR2170" s="218"/>
      <c r="WSS2170" s="218"/>
      <c r="WST2170" s="218"/>
      <c r="WSU2170" s="218"/>
      <c r="WSV2170" s="218"/>
      <c r="WSW2170" s="218"/>
      <c r="WSX2170" s="218"/>
      <c r="WSY2170" s="218"/>
      <c r="WSZ2170" s="218"/>
      <c r="WTA2170" s="218"/>
      <c r="WTB2170" s="218"/>
      <c r="WTC2170" s="218"/>
      <c r="WTD2170" s="218"/>
      <c r="WTE2170" s="218"/>
      <c r="WTF2170" s="218"/>
      <c r="WTG2170" s="218"/>
      <c r="WTH2170" s="218"/>
      <c r="WTI2170" s="218"/>
      <c r="WTJ2170" s="218"/>
      <c r="WTK2170" s="218"/>
      <c r="WTL2170" s="218"/>
      <c r="WTM2170" s="218"/>
      <c r="WTN2170" s="218"/>
      <c r="WTO2170" s="218"/>
      <c r="WTP2170" s="218"/>
      <c r="WTQ2170" s="218"/>
      <c r="WTR2170" s="218"/>
      <c r="WTS2170" s="218"/>
      <c r="WTT2170" s="218"/>
      <c r="WTU2170" s="218"/>
      <c r="WTV2170" s="218"/>
      <c r="WTW2170" s="218"/>
      <c r="WTX2170" s="218"/>
      <c r="WTY2170" s="218"/>
      <c r="WTZ2170" s="218"/>
      <c r="WUA2170" s="218"/>
      <c r="WUB2170" s="218"/>
      <c r="WUC2170" s="218"/>
      <c r="WUD2170" s="218"/>
      <c r="WUE2170" s="218"/>
      <c r="WUF2170" s="218"/>
      <c r="WUG2170" s="218"/>
      <c r="WUH2170" s="218"/>
      <c r="WUI2170" s="218"/>
      <c r="WUJ2170" s="218"/>
      <c r="WUK2170" s="218"/>
      <c r="WUL2170" s="218"/>
      <c r="WUM2170" s="218"/>
      <c r="WUN2170" s="218"/>
      <c r="WUO2170" s="218"/>
      <c r="WUP2170" s="218"/>
      <c r="WUQ2170" s="218"/>
      <c r="WUR2170" s="218"/>
      <c r="WUS2170" s="218"/>
      <c r="WUT2170" s="218"/>
      <c r="WUU2170" s="218"/>
      <c r="WUV2170" s="218"/>
      <c r="WUW2170" s="218"/>
      <c r="WUX2170" s="218"/>
      <c r="WUY2170" s="218"/>
      <c r="WUZ2170" s="218"/>
      <c r="WVA2170" s="218"/>
      <c r="WVB2170" s="218"/>
      <c r="WVC2170" s="218"/>
      <c r="WVD2170" s="218"/>
      <c r="WVE2170" s="218"/>
      <c r="WVF2170" s="218"/>
      <c r="WVG2170" s="218"/>
      <c r="WVH2170" s="218"/>
      <c r="WVI2170" s="218"/>
      <c r="WVJ2170" s="218"/>
      <c r="WVK2170" s="218"/>
      <c r="WVL2170" s="218"/>
      <c r="WVM2170" s="218"/>
      <c r="WVN2170" s="218"/>
      <c r="WVO2170" s="218"/>
      <c r="WVP2170" s="218"/>
      <c r="WVQ2170" s="218"/>
      <c r="WVR2170" s="218"/>
      <c r="WVS2170" s="218"/>
      <c r="WVT2170" s="218"/>
      <c r="WVU2170" s="218"/>
      <c r="WVV2170" s="218"/>
      <c r="WVW2170" s="218"/>
      <c r="WVX2170" s="218"/>
      <c r="WVY2170" s="218"/>
      <c r="WVZ2170" s="218"/>
      <c r="WWA2170" s="218"/>
      <c r="WWB2170" s="218"/>
      <c r="WWC2170" s="218"/>
      <c r="WWD2170" s="218"/>
      <c r="WWE2170" s="218"/>
      <c r="WWF2170" s="218"/>
      <c r="WWG2170" s="218"/>
      <c r="WWH2170" s="218"/>
      <c r="WWI2170" s="218"/>
      <c r="WWJ2170" s="218"/>
      <c r="WWK2170" s="218"/>
      <c r="WWL2170" s="218"/>
      <c r="WWM2170" s="218"/>
      <c r="WWN2170" s="218"/>
      <c r="WWO2170" s="218"/>
      <c r="WWP2170" s="218"/>
      <c r="WWQ2170" s="218"/>
      <c r="WWR2170" s="218"/>
      <c r="WWS2170" s="218"/>
      <c r="WWT2170" s="218"/>
      <c r="WWU2170" s="218"/>
      <c r="WWV2170" s="218"/>
      <c r="WWW2170" s="218"/>
      <c r="WWX2170" s="218"/>
      <c r="WWY2170" s="218"/>
      <c r="WWZ2170" s="218"/>
      <c r="WXA2170" s="218"/>
      <c r="WXB2170" s="218"/>
      <c r="WXC2170" s="218"/>
      <c r="WXD2170" s="218"/>
      <c r="WXE2170" s="218"/>
      <c r="WXF2170" s="218"/>
      <c r="WXG2170" s="218"/>
      <c r="WXH2170" s="218"/>
      <c r="WXI2170" s="218"/>
      <c r="WXJ2170" s="218"/>
      <c r="WXK2170" s="218"/>
      <c r="WXL2170" s="218"/>
      <c r="WXM2170" s="218"/>
      <c r="WXN2170" s="218"/>
      <c r="WXO2170" s="218"/>
      <c r="WXP2170" s="218"/>
      <c r="WXQ2170" s="218"/>
      <c r="WXR2170" s="218"/>
      <c r="WXS2170" s="218"/>
      <c r="WXT2170" s="218"/>
      <c r="WXU2170" s="218"/>
      <c r="WXV2170" s="218"/>
      <c r="WXW2170" s="218"/>
      <c r="WXX2170" s="218"/>
      <c r="WXY2170" s="218"/>
      <c r="WXZ2170" s="218"/>
      <c r="WYA2170" s="218"/>
      <c r="WYB2170" s="218"/>
      <c r="WYC2170" s="218"/>
      <c r="WYD2170" s="218"/>
      <c r="WYE2170" s="218"/>
      <c r="WYF2170" s="218"/>
      <c r="WYG2170" s="218"/>
      <c r="WYH2170" s="218"/>
      <c r="WYI2170" s="218"/>
      <c r="WYJ2170" s="218"/>
      <c r="WYK2170" s="218"/>
      <c r="WYL2170" s="218"/>
      <c r="WYM2170" s="218"/>
      <c r="WYN2170" s="218"/>
      <c r="WYO2170" s="218"/>
      <c r="WYP2170" s="218"/>
      <c r="WYQ2170" s="218"/>
      <c r="WYR2170" s="218"/>
      <c r="WYS2170" s="218"/>
      <c r="WYT2170" s="218"/>
      <c r="WYU2170" s="218"/>
      <c r="WYV2170" s="218"/>
      <c r="WYW2170" s="218"/>
      <c r="WYX2170" s="218"/>
      <c r="WYY2170" s="218"/>
      <c r="WYZ2170" s="218"/>
      <c r="WZA2170" s="218"/>
      <c r="WZB2170" s="218"/>
      <c r="WZC2170" s="218"/>
      <c r="WZD2170" s="218"/>
      <c r="WZE2170" s="218"/>
      <c r="WZF2170" s="218"/>
      <c r="WZG2170" s="218"/>
      <c r="WZH2170" s="218"/>
      <c r="WZI2170" s="218"/>
      <c r="WZJ2170" s="218"/>
      <c r="WZK2170" s="218"/>
      <c r="WZL2170" s="218"/>
      <c r="WZM2170" s="218"/>
      <c r="WZN2170" s="218"/>
      <c r="WZO2170" s="218"/>
      <c r="WZP2170" s="218"/>
      <c r="WZQ2170" s="218"/>
      <c r="WZR2170" s="218"/>
      <c r="WZS2170" s="218"/>
      <c r="WZT2170" s="218"/>
      <c r="WZU2170" s="218"/>
      <c r="WZV2170" s="218"/>
      <c r="WZW2170" s="218"/>
      <c r="WZX2170" s="218"/>
      <c r="WZY2170" s="218"/>
      <c r="WZZ2170" s="218"/>
      <c r="XAA2170" s="218"/>
      <c r="XAB2170" s="218"/>
      <c r="XAC2170" s="218"/>
      <c r="XAD2170" s="218"/>
      <c r="XAE2170" s="218"/>
      <c r="XAF2170" s="218"/>
      <c r="XAG2170" s="218"/>
      <c r="XAH2170" s="218"/>
      <c r="XAI2170" s="218"/>
      <c r="XAJ2170" s="218"/>
      <c r="XAK2170" s="218"/>
      <c r="XAL2170" s="218"/>
      <c r="XAM2170" s="218"/>
      <c r="XAN2170" s="218"/>
      <c r="XAO2170" s="218"/>
      <c r="XAP2170" s="218"/>
      <c r="XAQ2170" s="218"/>
      <c r="XAR2170" s="218"/>
      <c r="XAS2170" s="218"/>
      <c r="XAT2170" s="218"/>
      <c r="XAU2170" s="218"/>
      <c r="XAV2170" s="218"/>
      <c r="XAW2170" s="218"/>
      <c r="XAX2170" s="218"/>
      <c r="XAY2170" s="218"/>
      <c r="XAZ2170" s="218"/>
      <c r="XBA2170" s="218"/>
      <c r="XBB2170" s="218"/>
      <c r="XBC2170" s="218"/>
      <c r="XBD2170" s="218"/>
      <c r="XBE2170" s="218"/>
      <c r="XBF2170" s="218"/>
      <c r="XBG2170" s="218"/>
      <c r="XBH2170" s="218"/>
      <c r="XBI2170" s="218"/>
      <c r="XBJ2170" s="218"/>
      <c r="XBK2170" s="218"/>
      <c r="XBL2170" s="218"/>
      <c r="XBM2170" s="218"/>
      <c r="XBN2170" s="218"/>
      <c r="XBO2170" s="218"/>
      <c r="XBP2170" s="218"/>
      <c r="XBQ2170" s="218"/>
      <c r="XBR2170" s="218"/>
      <c r="XBS2170" s="218"/>
      <c r="XBT2170" s="218"/>
      <c r="XBU2170" s="218"/>
      <c r="XBV2170" s="218"/>
      <c r="XBW2170" s="218"/>
      <c r="XBX2170" s="218"/>
      <c r="XBY2170" s="218"/>
      <c r="XBZ2170" s="218"/>
      <c r="XCA2170" s="218"/>
      <c r="XCB2170" s="218"/>
      <c r="XCC2170" s="218"/>
      <c r="XCD2170" s="218"/>
      <c r="XCE2170" s="218"/>
      <c r="XCF2170" s="218"/>
      <c r="XCG2170" s="218"/>
      <c r="XCH2170" s="218"/>
      <c r="XCI2170" s="218"/>
      <c r="XCJ2170" s="218"/>
      <c r="XCK2170" s="218"/>
      <c r="XCL2170" s="218"/>
      <c r="XCM2170" s="218"/>
      <c r="XCN2170" s="218"/>
      <c r="XCO2170" s="218"/>
      <c r="XCP2170" s="218"/>
      <c r="XCQ2170" s="218"/>
      <c r="XCR2170" s="218"/>
      <c r="XCS2170" s="218"/>
      <c r="XCT2170" s="218"/>
      <c r="XCU2170" s="218"/>
      <c r="XCV2170" s="218"/>
      <c r="XCW2170" s="218"/>
      <c r="XCX2170" s="218"/>
      <c r="XCY2170" s="218"/>
      <c r="XCZ2170" s="218"/>
      <c r="XDA2170" s="218"/>
      <c r="XDB2170" s="218"/>
      <c r="XDC2170" s="218"/>
      <c r="XDD2170" s="218"/>
      <c r="XDE2170" s="218"/>
      <c r="XDF2170" s="218"/>
      <c r="XDG2170" s="218"/>
      <c r="XDH2170" s="218"/>
      <c r="XDI2170" s="218"/>
      <c r="XDJ2170" s="218"/>
      <c r="XDK2170" s="218"/>
      <c r="XDL2170" s="218"/>
      <c r="XDM2170" s="218"/>
      <c r="XDN2170" s="218"/>
      <c r="XDO2170" s="218"/>
      <c r="XDP2170" s="218"/>
      <c r="XDQ2170" s="218"/>
      <c r="XDR2170" s="218"/>
      <c r="XDS2170" s="218"/>
      <c r="XDT2170" s="218"/>
      <c r="XDU2170" s="218"/>
      <c r="XDV2170" s="218"/>
      <c r="XDW2170" s="218"/>
      <c r="XDX2170" s="218"/>
      <c r="XDY2170" s="218"/>
      <c r="XDZ2170" s="218"/>
      <c r="XEA2170" s="218"/>
      <c r="XEB2170" s="218"/>
      <c r="XEC2170" s="218"/>
      <c r="XED2170" s="218"/>
      <c r="XEE2170" s="218"/>
      <c r="XEF2170" s="218"/>
      <c r="XEG2170" s="218"/>
      <c r="XEH2170" s="218"/>
      <c r="XEI2170" s="218"/>
      <c r="XEJ2170" s="218"/>
      <c r="XEK2170" s="218"/>
      <c r="XEL2170" s="218"/>
      <c r="XEM2170" s="218"/>
      <c r="XEN2170" s="218"/>
      <c r="XEO2170" s="218"/>
      <c r="XEP2170" s="218"/>
      <c r="XEQ2170" s="218"/>
      <c r="XER2170" s="218"/>
      <c r="XES2170" s="218"/>
      <c r="XET2170" s="218"/>
      <c r="XEU2170" s="218"/>
      <c r="XEV2170" s="218"/>
      <c r="XEW2170" s="218"/>
      <c r="XEX2170" s="218"/>
      <c r="XEY2170" s="218"/>
      <c r="XEZ2170" s="218"/>
      <c r="XFA2170" s="218"/>
      <c r="XFB2170" s="218"/>
      <c r="XFC2170" s="218"/>
      <c r="XFD2170" s="218"/>
    </row>
    <row r="2171" spans="1:16384" s="94" customFormat="1" ht="20.100000000000001" customHeight="1" x14ac:dyDescent="0.25">
      <c r="A2171" s="154"/>
      <c r="B2171" s="60" t="str">
        <f>"00.03.27.3.1.1.17.B."&amp;C2171&amp;D2171&amp;I2164</f>
        <v>00.03.27.3.1.1.17.B.428.2023</v>
      </c>
      <c r="C2171" s="20">
        <v>428</v>
      </c>
      <c r="D2171" s="72" t="s">
        <v>1085</v>
      </c>
      <c r="E2171" s="60" t="str">
        <f>'[1]2023'!$B$134</f>
        <v>kursi plastik</v>
      </c>
      <c r="F2171" s="19" t="s">
        <v>893</v>
      </c>
      <c r="G2171" s="311">
        <f>'[1]2023'!$D$134/12</f>
        <v>85000</v>
      </c>
      <c r="H2171" s="269" t="s">
        <v>1164</v>
      </c>
      <c r="I2171" s="73">
        <v>2023</v>
      </c>
      <c r="J2171" s="126" t="s">
        <v>1463</v>
      </c>
      <c r="K2171" s="126" t="s">
        <v>59</v>
      </c>
      <c r="L2171" s="126" t="s">
        <v>59</v>
      </c>
      <c r="M2171" s="60"/>
      <c r="N2171" s="10">
        <v>1</v>
      </c>
      <c r="O2171" s="15" t="s">
        <v>947</v>
      </c>
      <c r="P2171" s="60" t="s">
        <v>1451</v>
      </c>
      <c r="Q2171" s="73"/>
      <c r="R2171" s="60"/>
      <c r="S2171" s="60"/>
      <c r="T2171" s="218"/>
      <c r="U2171" s="218"/>
      <c r="V2171" s="218"/>
      <c r="W2171" s="218"/>
      <c r="X2171" s="218"/>
      <c r="Y2171" s="218"/>
      <c r="Z2171" s="218"/>
      <c r="AA2171" s="218"/>
      <c r="AB2171" s="218"/>
      <c r="AC2171" s="218"/>
      <c r="AD2171" s="218"/>
      <c r="AE2171" s="218"/>
      <c r="AF2171" s="218"/>
      <c r="AG2171" s="218"/>
      <c r="AH2171" s="218"/>
      <c r="AI2171" s="218"/>
      <c r="AJ2171" s="218"/>
      <c r="AK2171" s="218"/>
      <c r="AL2171" s="218"/>
      <c r="AM2171" s="218"/>
      <c r="AN2171" s="218"/>
      <c r="AO2171" s="218"/>
      <c r="AP2171" s="218"/>
      <c r="AQ2171" s="218"/>
      <c r="AR2171" s="218"/>
      <c r="AS2171" s="218"/>
      <c r="AT2171" s="218"/>
      <c r="AU2171" s="218"/>
      <c r="AV2171" s="218"/>
      <c r="AW2171" s="218"/>
      <c r="AX2171" s="218"/>
      <c r="AY2171" s="218"/>
      <c r="AZ2171" s="218"/>
      <c r="BA2171" s="218"/>
      <c r="BB2171" s="218"/>
      <c r="BC2171" s="218"/>
      <c r="BD2171" s="218"/>
      <c r="BE2171" s="218"/>
      <c r="BF2171" s="218"/>
      <c r="BG2171" s="218"/>
      <c r="BH2171" s="218"/>
      <c r="BI2171" s="218"/>
      <c r="BJ2171" s="218"/>
      <c r="BK2171" s="218"/>
      <c r="BL2171" s="218"/>
      <c r="BM2171" s="218"/>
      <c r="BN2171" s="218"/>
      <c r="BO2171" s="218"/>
      <c r="BP2171" s="218"/>
      <c r="BQ2171" s="218"/>
      <c r="BR2171" s="218"/>
      <c r="BS2171" s="218"/>
      <c r="BT2171" s="218"/>
      <c r="BU2171" s="218"/>
      <c r="BV2171" s="218"/>
      <c r="BW2171" s="218"/>
      <c r="BX2171" s="218"/>
      <c r="BY2171" s="218"/>
      <c r="BZ2171" s="218"/>
      <c r="CA2171" s="218"/>
      <c r="CB2171" s="218"/>
      <c r="CC2171" s="218"/>
      <c r="CD2171" s="218"/>
      <c r="CE2171" s="218"/>
      <c r="CF2171" s="218"/>
      <c r="CG2171" s="218"/>
      <c r="CH2171" s="218"/>
      <c r="CI2171" s="218"/>
      <c r="CJ2171" s="218"/>
      <c r="CK2171" s="218"/>
      <c r="CL2171" s="218"/>
      <c r="CM2171" s="218"/>
      <c r="CN2171" s="218"/>
      <c r="CO2171" s="218"/>
      <c r="CP2171" s="218"/>
      <c r="CQ2171" s="218"/>
      <c r="CR2171" s="218"/>
      <c r="CS2171" s="218"/>
      <c r="CT2171" s="218"/>
      <c r="CU2171" s="218"/>
      <c r="CV2171" s="218"/>
      <c r="CW2171" s="218"/>
      <c r="CX2171" s="218"/>
      <c r="CY2171" s="218"/>
      <c r="CZ2171" s="218"/>
      <c r="DA2171" s="218"/>
      <c r="DB2171" s="218"/>
      <c r="DC2171" s="218"/>
      <c r="DD2171" s="218"/>
      <c r="DE2171" s="218"/>
      <c r="DF2171" s="218"/>
      <c r="DG2171" s="218"/>
      <c r="DH2171" s="218"/>
      <c r="DI2171" s="218"/>
      <c r="DJ2171" s="218"/>
      <c r="DK2171" s="218"/>
      <c r="DL2171" s="218"/>
      <c r="DM2171" s="218"/>
      <c r="DN2171" s="218"/>
      <c r="DO2171" s="218"/>
      <c r="DP2171" s="218"/>
      <c r="DQ2171" s="218"/>
      <c r="DR2171" s="218"/>
      <c r="DS2171" s="218"/>
      <c r="DT2171" s="218"/>
      <c r="DU2171" s="218"/>
      <c r="DV2171" s="218"/>
      <c r="DW2171" s="218"/>
      <c r="DX2171" s="218"/>
      <c r="DY2171" s="218"/>
      <c r="DZ2171" s="218"/>
      <c r="EA2171" s="218"/>
      <c r="EB2171" s="218"/>
      <c r="EC2171" s="218"/>
      <c r="ED2171" s="218"/>
      <c r="EE2171" s="218"/>
      <c r="EF2171" s="218"/>
      <c r="EG2171" s="218"/>
      <c r="EH2171" s="218"/>
      <c r="EI2171" s="218"/>
      <c r="EJ2171" s="218"/>
      <c r="EK2171" s="218"/>
      <c r="EL2171" s="218"/>
      <c r="EM2171" s="218"/>
      <c r="EN2171" s="218"/>
      <c r="EO2171" s="218"/>
      <c r="EP2171" s="218"/>
      <c r="EQ2171" s="218"/>
      <c r="ER2171" s="218"/>
      <c r="ES2171" s="218"/>
      <c r="ET2171" s="218"/>
      <c r="EU2171" s="218"/>
      <c r="EV2171" s="218"/>
      <c r="EW2171" s="218"/>
      <c r="EX2171" s="218"/>
      <c r="EY2171" s="218"/>
      <c r="EZ2171" s="218"/>
      <c r="FA2171" s="218"/>
      <c r="FB2171" s="218"/>
      <c r="FC2171" s="218"/>
      <c r="FD2171" s="218"/>
      <c r="FE2171" s="218"/>
      <c r="FF2171" s="218"/>
      <c r="FG2171" s="218"/>
      <c r="FH2171" s="218"/>
      <c r="FI2171" s="218"/>
      <c r="FJ2171" s="218"/>
      <c r="FK2171" s="218"/>
      <c r="FL2171" s="218"/>
      <c r="FM2171" s="218"/>
      <c r="FN2171" s="218"/>
      <c r="FO2171" s="218"/>
      <c r="FP2171" s="218"/>
      <c r="FQ2171" s="218"/>
      <c r="FR2171" s="218"/>
      <c r="FS2171" s="218"/>
      <c r="FT2171" s="218"/>
      <c r="FU2171" s="218"/>
      <c r="FV2171" s="218"/>
      <c r="FW2171" s="218"/>
      <c r="FX2171" s="218"/>
      <c r="FY2171" s="218"/>
      <c r="FZ2171" s="218"/>
      <c r="GA2171" s="218"/>
      <c r="GB2171" s="218"/>
      <c r="GC2171" s="218"/>
      <c r="GD2171" s="218"/>
      <c r="GE2171" s="218"/>
      <c r="GF2171" s="218"/>
      <c r="GG2171" s="218"/>
      <c r="GH2171" s="218"/>
      <c r="GI2171" s="218"/>
      <c r="GJ2171" s="218"/>
      <c r="GK2171" s="218"/>
      <c r="GL2171" s="218"/>
      <c r="GM2171" s="218"/>
      <c r="GN2171" s="218"/>
      <c r="GO2171" s="218"/>
      <c r="GP2171" s="218"/>
      <c r="GQ2171" s="218"/>
      <c r="GR2171" s="218"/>
      <c r="GS2171" s="218"/>
      <c r="GT2171" s="218"/>
      <c r="GU2171" s="218"/>
      <c r="GV2171" s="218"/>
      <c r="GW2171" s="218"/>
      <c r="GX2171" s="218"/>
      <c r="GY2171" s="218"/>
      <c r="GZ2171" s="218"/>
      <c r="HA2171" s="218"/>
      <c r="HB2171" s="218"/>
      <c r="HC2171" s="218"/>
      <c r="HD2171" s="218"/>
      <c r="HE2171" s="218"/>
      <c r="HF2171" s="218"/>
      <c r="HG2171" s="218"/>
      <c r="HH2171" s="218"/>
      <c r="HI2171" s="218"/>
      <c r="HJ2171" s="218"/>
      <c r="HK2171" s="218"/>
      <c r="HL2171" s="218"/>
      <c r="HM2171" s="218"/>
      <c r="HN2171" s="218"/>
      <c r="HO2171" s="218"/>
      <c r="HP2171" s="218"/>
      <c r="HQ2171" s="218"/>
      <c r="HR2171" s="218"/>
      <c r="HS2171" s="218"/>
      <c r="HT2171" s="218"/>
      <c r="HU2171" s="218"/>
      <c r="HV2171" s="218"/>
      <c r="HW2171" s="218"/>
      <c r="HX2171" s="218"/>
      <c r="HY2171" s="218"/>
      <c r="HZ2171" s="218"/>
      <c r="IA2171" s="218"/>
      <c r="IB2171" s="218"/>
      <c r="IC2171" s="218"/>
      <c r="ID2171" s="218"/>
      <c r="IE2171" s="218"/>
      <c r="IF2171" s="218"/>
      <c r="IG2171" s="218"/>
      <c r="IH2171" s="218"/>
      <c r="II2171" s="218"/>
      <c r="IJ2171" s="218"/>
      <c r="IK2171" s="218"/>
      <c r="IL2171" s="218"/>
      <c r="IM2171" s="218"/>
      <c r="IN2171" s="218"/>
      <c r="IO2171" s="218"/>
      <c r="IP2171" s="218"/>
      <c r="IQ2171" s="218"/>
      <c r="IR2171" s="218"/>
      <c r="IS2171" s="218"/>
      <c r="IT2171" s="218"/>
      <c r="IU2171" s="218"/>
      <c r="IV2171" s="218"/>
      <c r="IW2171" s="218"/>
      <c r="IX2171" s="218"/>
      <c r="IY2171" s="218"/>
      <c r="IZ2171" s="218"/>
      <c r="JA2171" s="218"/>
      <c r="JB2171" s="218"/>
      <c r="JC2171" s="218"/>
      <c r="JD2171" s="218"/>
      <c r="JE2171" s="218"/>
      <c r="JF2171" s="218"/>
      <c r="JG2171" s="218"/>
      <c r="JH2171" s="218"/>
      <c r="JI2171" s="218"/>
      <c r="JJ2171" s="218"/>
      <c r="JK2171" s="218"/>
      <c r="JL2171" s="218"/>
      <c r="JM2171" s="218"/>
      <c r="JN2171" s="218"/>
      <c r="JO2171" s="218"/>
      <c r="JP2171" s="218"/>
      <c r="JQ2171" s="218"/>
      <c r="JR2171" s="218"/>
      <c r="JS2171" s="218"/>
      <c r="JT2171" s="218"/>
      <c r="JU2171" s="218"/>
      <c r="JV2171" s="218"/>
      <c r="JW2171" s="218"/>
      <c r="JX2171" s="218"/>
      <c r="JY2171" s="218"/>
      <c r="JZ2171" s="218"/>
      <c r="KA2171" s="218"/>
      <c r="KB2171" s="218"/>
      <c r="KC2171" s="218"/>
      <c r="KD2171" s="218"/>
      <c r="KE2171" s="218"/>
      <c r="KF2171" s="218"/>
      <c r="KG2171" s="218"/>
      <c r="KH2171" s="218"/>
      <c r="KI2171" s="218"/>
      <c r="KJ2171" s="218"/>
      <c r="KK2171" s="218"/>
      <c r="KL2171" s="218"/>
      <c r="KM2171" s="218"/>
      <c r="KN2171" s="218"/>
      <c r="KO2171" s="218"/>
      <c r="KP2171" s="218"/>
      <c r="KQ2171" s="218"/>
      <c r="KR2171" s="218"/>
      <c r="KS2171" s="218"/>
      <c r="KT2171" s="218"/>
      <c r="KU2171" s="218"/>
      <c r="KV2171" s="218"/>
      <c r="KW2171" s="218"/>
      <c r="KX2171" s="218"/>
      <c r="KY2171" s="218"/>
      <c r="KZ2171" s="218"/>
      <c r="LA2171" s="218"/>
      <c r="LB2171" s="218"/>
      <c r="LC2171" s="218"/>
      <c r="LD2171" s="218"/>
      <c r="LE2171" s="218"/>
      <c r="LF2171" s="218"/>
      <c r="LG2171" s="218"/>
      <c r="LH2171" s="218"/>
      <c r="LI2171" s="218"/>
      <c r="LJ2171" s="218"/>
      <c r="LK2171" s="218"/>
      <c r="LL2171" s="218"/>
      <c r="LM2171" s="218"/>
      <c r="LN2171" s="218"/>
      <c r="LO2171" s="218"/>
      <c r="LP2171" s="218"/>
      <c r="LQ2171" s="218"/>
      <c r="LR2171" s="218"/>
      <c r="LS2171" s="218"/>
      <c r="LT2171" s="218"/>
      <c r="LU2171" s="218"/>
      <c r="LV2171" s="218"/>
      <c r="LW2171" s="218"/>
      <c r="LX2171" s="218"/>
      <c r="LY2171" s="218"/>
      <c r="LZ2171" s="218"/>
      <c r="MA2171" s="218"/>
      <c r="MB2171" s="218"/>
      <c r="MC2171" s="218"/>
      <c r="MD2171" s="218"/>
      <c r="ME2171" s="218"/>
      <c r="MF2171" s="218"/>
      <c r="MG2171" s="218"/>
      <c r="MH2171" s="218"/>
      <c r="MI2171" s="218"/>
      <c r="MJ2171" s="218"/>
      <c r="MK2171" s="218"/>
      <c r="ML2171" s="218"/>
      <c r="MM2171" s="218"/>
      <c r="MN2171" s="218"/>
      <c r="MO2171" s="218"/>
      <c r="MP2171" s="218"/>
      <c r="MQ2171" s="218"/>
      <c r="MR2171" s="218"/>
      <c r="MS2171" s="218"/>
      <c r="MT2171" s="218"/>
      <c r="MU2171" s="218"/>
      <c r="MV2171" s="218"/>
      <c r="MW2171" s="218"/>
      <c r="MX2171" s="218"/>
      <c r="MY2171" s="218"/>
      <c r="MZ2171" s="218"/>
      <c r="NA2171" s="218"/>
      <c r="NB2171" s="218"/>
      <c r="NC2171" s="218"/>
      <c r="ND2171" s="218"/>
      <c r="NE2171" s="218"/>
      <c r="NF2171" s="218"/>
      <c r="NG2171" s="218"/>
      <c r="NH2171" s="218"/>
      <c r="NI2171" s="218"/>
      <c r="NJ2171" s="218"/>
      <c r="NK2171" s="218"/>
      <c r="NL2171" s="218"/>
      <c r="NM2171" s="218"/>
      <c r="NN2171" s="218"/>
      <c r="NO2171" s="218"/>
      <c r="NP2171" s="218"/>
      <c r="NQ2171" s="218"/>
      <c r="NR2171" s="218"/>
      <c r="NS2171" s="218"/>
      <c r="NT2171" s="218"/>
      <c r="NU2171" s="218"/>
      <c r="NV2171" s="218"/>
      <c r="NW2171" s="218"/>
      <c r="NX2171" s="218"/>
      <c r="NY2171" s="218"/>
      <c r="NZ2171" s="218"/>
      <c r="OA2171" s="218"/>
      <c r="OB2171" s="218"/>
      <c r="OC2171" s="218"/>
      <c r="OD2171" s="218"/>
      <c r="OE2171" s="218"/>
      <c r="OF2171" s="218"/>
      <c r="OG2171" s="218"/>
      <c r="OH2171" s="218"/>
      <c r="OI2171" s="218"/>
      <c r="OJ2171" s="218"/>
      <c r="OK2171" s="218"/>
      <c r="OL2171" s="218"/>
      <c r="OM2171" s="218"/>
      <c r="ON2171" s="218"/>
      <c r="OO2171" s="218"/>
      <c r="OP2171" s="218"/>
      <c r="OQ2171" s="218"/>
      <c r="OR2171" s="218"/>
      <c r="OS2171" s="218"/>
      <c r="OT2171" s="218"/>
      <c r="OU2171" s="218"/>
      <c r="OV2171" s="218"/>
      <c r="OW2171" s="218"/>
      <c r="OX2171" s="218"/>
      <c r="OY2171" s="218"/>
      <c r="OZ2171" s="218"/>
      <c r="PA2171" s="218"/>
      <c r="PB2171" s="218"/>
      <c r="PC2171" s="218"/>
      <c r="PD2171" s="218"/>
      <c r="PE2171" s="218"/>
      <c r="PF2171" s="218"/>
      <c r="PG2171" s="218"/>
      <c r="PH2171" s="218"/>
      <c r="PI2171" s="218"/>
      <c r="PJ2171" s="218"/>
      <c r="PK2171" s="218"/>
      <c r="PL2171" s="218"/>
      <c r="PM2171" s="218"/>
      <c r="PN2171" s="218"/>
      <c r="PO2171" s="218"/>
      <c r="PP2171" s="218"/>
      <c r="PQ2171" s="218"/>
      <c r="PR2171" s="218"/>
      <c r="PS2171" s="218"/>
      <c r="PT2171" s="218"/>
      <c r="PU2171" s="218"/>
      <c r="PV2171" s="218"/>
      <c r="PW2171" s="218"/>
      <c r="PX2171" s="218"/>
      <c r="PY2171" s="218"/>
      <c r="PZ2171" s="218"/>
      <c r="QA2171" s="218"/>
      <c r="QB2171" s="218"/>
      <c r="QC2171" s="218"/>
      <c r="QD2171" s="218"/>
      <c r="QE2171" s="218"/>
      <c r="QF2171" s="218"/>
      <c r="QG2171" s="218"/>
      <c r="QH2171" s="218"/>
      <c r="QI2171" s="218"/>
      <c r="QJ2171" s="218"/>
      <c r="QK2171" s="218"/>
      <c r="QL2171" s="218"/>
      <c r="QM2171" s="218"/>
      <c r="QN2171" s="218"/>
      <c r="QO2171" s="218"/>
      <c r="QP2171" s="218"/>
      <c r="QQ2171" s="218"/>
      <c r="QR2171" s="218"/>
      <c r="QS2171" s="218"/>
      <c r="QT2171" s="218"/>
      <c r="QU2171" s="218"/>
      <c r="QV2171" s="218"/>
      <c r="QW2171" s="218"/>
      <c r="QX2171" s="218"/>
      <c r="QY2171" s="218"/>
      <c r="QZ2171" s="218"/>
      <c r="RA2171" s="218"/>
      <c r="RB2171" s="218"/>
      <c r="RC2171" s="218"/>
      <c r="RD2171" s="218"/>
      <c r="RE2171" s="218"/>
      <c r="RF2171" s="218"/>
      <c r="RG2171" s="218"/>
      <c r="RH2171" s="218"/>
      <c r="RI2171" s="218"/>
      <c r="RJ2171" s="218"/>
      <c r="RK2171" s="218"/>
      <c r="RL2171" s="218"/>
      <c r="RM2171" s="218"/>
      <c r="RN2171" s="218"/>
      <c r="RO2171" s="218"/>
      <c r="RP2171" s="218"/>
      <c r="RQ2171" s="218"/>
      <c r="RR2171" s="218"/>
      <c r="RS2171" s="218"/>
      <c r="RT2171" s="218"/>
      <c r="RU2171" s="218"/>
      <c r="RV2171" s="218"/>
      <c r="RW2171" s="218"/>
      <c r="RX2171" s="218"/>
      <c r="RY2171" s="218"/>
      <c r="RZ2171" s="218"/>
      <c r="SA2171" s="218"/>
      <c r="SB2171" s="218"/>
      <c r="SC2171" s="218"/>
      <c r="SD2171" s="218"/>
      <c r="SE2171" s="218"/>
      <c r="SF2171" s="218"/>
      <c r="SG2171" s="218"/>
      <c r="SH2171" s="218"/>
      <c r="SI2171" s="218"/>
      <c r="SJ2171" s="218"/>
      <c r="SK2171" s="218"/>
      <c r="SL2171" s="218"/>
      <c r="SM2171" s="218"/>
      <c r="SN2171" s="218"/>
      <c r="SO2171" s="218"/>
      <c r="SP2171" s="218"/>
      <c r="SQ2171" s="218"/>
      <c r="SR2171" s="218"/>
      <c r="SS2171" s="218"/>
      <c r="ST2171" s="218"/>
      <c r="SU2171" s="218"/>
      <c r="SV2171" s="218"/>
      <c r="SW2171" s="218"/>
      <c r="SX2171" s="218"/>
      <c r="SY2171" s="218"/>
      <c r="SZ2171" s="218"/>
      <c r="TA2171" s="218"/>
      <c r="TB2171" s="218"/>
      <c r="TC2171" s="218"/>
      <c r="TD2171" s="218"/>
      <c r="TE2171" s="218"/>
      <c r="TF2171" s="218"/>
      <c r="TG2171" s="218"/>
      <c r="TH2171" s="218"/>
      <c r="TI2171" s="218"/>
      <c r="TJ2171" s="218"/>
      <c r="TK2171" s="218"/>
      <c r="TL2171" s="218"/>
      <c r="TM2171" s="218"/>
      <c r="TN2171" s="218"/>
      <c r="TO2171" s="218"/>
      <c r="TP2171" s="218"/>
      <c r="TQ2171" s="218"/>
      <c r="TR2171" s="218"/>
      <c r="TS2171" s="218"/>
      <c r="TT2171" s="218"/>
      <c r="TU2171" s="218"/>
      <c r="TV2171" s="218"/>
      <c r="TW2171" s="218"/>
      <c r="TX2171" s="218"/>
      <c r="TY2171" s="218"/>
      <c r="TZ2171" s="218"/>
      <c r="UA2171" s="218"/>
      <c r="UB2171" s="218"/>
      <c r="UC2171" s="218"/>
      <c r="UD2171" s="218"/>
      <c r="UE2171" s="218"/>
      <c r="UF2171" s="218"/>
      <c r="UG2171" s="218"/>
      <c r="UH2171" s="218"/>
      <c r="UI2171" s="218"/>
      <c r="UJ2171" s="218"/>
      <c r="UK2171" s="218"/>
      <c r="UL2171" s="218"/>
      <c r="UM2171" s="218"/>
      <c r="UN2171" s="218"/>
      <c r="UO2171" s="218"/>
      <c r="UP2171" s="218"/>
      <c r="UQ2171" s="218"/>
      <c r="UR2171" s="218"/>
      <c r="US2171" s="218"/>
      <c r="UT2171" s="218"/>
      <c r="UU2171" s="218"/>
      <c r="UV2171" s="218"/>
      <c r="UW2171" s="218"/>
      <c r="UX2171" s="218"/>
      <c r="UY2171" s="218"/>
      <c r="UZ2171" s="218"/>
      <c r="VA2171" s="218"/>
      <c r="VB2171" s="218"/>
      <c r="VC2171" s="218"/>
      <c r="VD2171" s="218"/>
      <c r="VE2171" s="218"/>
      <c r="VF2171" s="218"/>
      <c r="VG2171" s="218"/>
      <c r="VH2171" s="218"/>
      <c r="VI2171" s="218"/>
      <c r="VJ2171" s="218"/>
      <c r="VK2171" s="218"/>
      <c r="VL2171" s="218"/>
      <c r="VM2171" s="218"/>
      <c r="VN2171" s="218"/>
      <c r="VO2171" s="218"/>
      <c r="VP2171" s="218"/>
      <c r="VQ2171" s="218"/>
      <c r="VR2171" s="218"/>
      <c r="VS2171" s="218"/>
      <c r="VT2171" s="218"/>
      <c r="VU2171" s="218"/>
      <c r="VV2171" s="218"/>
      <c r="VW2171" s="218"/>
      <c r="VX2171" s="218"/>
      <c r="VY2171" s="218"/>
      <c r="VZ2171" s="218"/>
      <c r="WA2171" s="218"/>
      <c r="WB2171" s="218"/>
      <c r="WC2171" s="218"/>
      <c r="WD2171" s="218"/>
      <c r="WE2171" s="218"/>
      <c r="WF2171" s="218"/>
      <c r="WG2171" s="218"/>
      <c r="WH2171" s="218"/>
      <c r="WI2171" s="218"/>
      <c r="WJ2171" s="218"/>
      <c r="WK2171" s="218"/>
      <c r="WL2171" s="218"/>
      <c r="WM2171" s="218"/>
      <c r="WN2171" s="218"/>
      <c r="WO2171" s="218"/>
      <c r="WP2171" s="218"/>
      <c r="WQ2171" s="218"/>
      <c r="WR2171" s="218"/>
      <c r="WS2171" s="218"/>
      <c r="WT2171" s="218"/>
      <c r="WU2171" s="218"/>
      <c r="WV2171" s="218"/>
      <c r="WW2171" s="218"/>
      <c r="WX2171" s="218"/>
      <c r="WY2171" s="218"/>
      <c r="WZ2171" s="218"/>
      <c r="XA2171" s="218"/>
      <c r="XB2171" s="218"/>
      <c r="XC2171" s="218"/>
      <c r="XD2171" s="218"/>
      <c r="XE2171" s="218"/>
      <c r="XF2171" s="218"/>
      <c r="XG2171" s="218"/>
      <c r="XH2171" s="218"/>
      <c r="XI2171" s="218"/>
      <c r="XJ2171" s="218"/>
      <c r="XK2171" s="218"/>
      <c r="XL2171" s="218"/>
      <c r="XM2171" s="218"/>
      <c r="XN2171" s="218"/>
      <c r="XO2171" s="218"/>
      <c r="XP2171" s="218"/>
      <c r="XQ2171" s="218"/>
      <c r="XR2171" s="218"/>
      <c r="XS2171" s="218"/>
      <c r="XT2171" s="218"/>
      <c r="XU2171" s="218"/>
      <c r="XV2171" s="218"/>
      <c r="XW2171" s="218"/>
      <c r="XX2171" s="218"/>
      <c r="XY2171" s="218"/>
      <c r="XZ2171" s="218"/>
      <c r="YA2171" s="218"/>
      <c r="YB2171" s="218"/>
      <c r="YC2171" s="218"/>
      <c r="YD2171" s="218"/>
      <c r="YE2171" s="218"/>
      <c r="YF2171" s="218"/>
      <c r="YG2171" s="218"/>
      <c r="YH2171" s="218"/>
      <c r="YI2171" s="218"/>
      <c r="YJ2171" s="218"/>
      <c r="YK2171" s="218"/>
      <c r="YL2171" s="218"/>
      <c r="YM2171" s="218"/>
      <c r="YN2171" s="218"/>
      <c r="YO2171" s="218"/>
      <c r="YP2171" s="218"/>
      <c r="YQ2171" s="218"/>
      <c r="YR2171" s="218"/>
      <c r="YS2171" s="218"/>
      <c r="YT2171" s="218"/>
      <c r="YU2171" s="218"/>
      <c r="YV2171" s="218"/>
      <c r="YW2171" s="218"/>
      <c r="YX2171" s="218"/>
      <c r="YY2171" s="218"/>
      <c r="YZ2171" s="218"/>
      <c r="ZA2171" s="218"/>
      <c r="ZB2171" s="218"/>
      <c r="ZC2171" s="218"/>
      <c r="ZD2171" s="218"/>
      <c r="ZE2171" s="218"/>
      <c r="ZF2171" s="218"/>
      <c r="ZG2171" s="218"/>
      <c r="ZH2171" s="218"/>
      <c r="ZI2171" s="218"/>
      <c r="ZJ2171" s="218"/>
      <c r="ZK2171" s="218"/>
      <c r="ZL2171" s="218"/>
      <c r="ZM2171" s="218"/>
      <c r="ZN2171" s="218"/>
      <c r="ZO2171" s="218"/>
      <c r="ZP2171" s="218"/>
      <c r="ZQ2171" s="218"/>
      <c r="ZR2171" s="218"/>
      <c r="ZS2171" s="218"/>
      <c r="ZT2171" s="218"/>
      <c r="ZU2171" s="218"/>
      <c r="ZV2171" s="218"/>
      <c r="ZW2171" s="218"/>
      <c r="ZX2171" s="218"/>
      <c r="ZY2171" s="218"/>
      <c r="ZZ2171" s="218"/>
      <c r="AAA2171" s="218"/>
      <c r="AAB2171" s="218"/>
      <c r="AAC2171" s="218"/>
      <c r="AAD2171" s="218"/>
      <c r="AAE2171" s="218"/>
      <c r="AAF2171" s="218"/>
      <c r="AAG2171" s="218"/>
      <c r="AAH2171" s="218"/>
      <c r="AAI2171" s="218"/>
      <c r="AAJ2171" s="218"/>
      <c r="AAK2171" s="218"/>
      <c r="AAL2171" s="218"/>
      <c r="AAM2171" s="218"/>
      <c r="AAN2171" s="218"/>
      <c r="AAO2171" s="218"/>
      <c r="AAP2171" s="218"/>
      <c r="AAQ2171" s="218"/>
      <c r="AAR2171" s="218"/>
      <c r="AAS2171" s="218"/>
      <c r="AAT2171" s="218"/>
      <c r="AAU2171" s="218"/>
      <c r="AAV2171" s="218"/>
      <c r="AAW2171" s="218"/>
      <c r="AAX2171" s="218"/>
      <c r="AAY2171" s="218"/>
      <c r="AAZ2171" s="218"/>
      <c r="ABA2171" s="218"/>
      <c r="ABB2171" s="218"/>
      <c r="ABC2171" s="218"/>
      <c r="ABD2171" s="218"/>
      <c r="ABE2171" s="218"/>
      <c r="ABF2171" s="218"/>
      <c r="ABG2171" s="218"/>
      <c r="ABH2171" s="218"/>
      <c r="ABI2171" s="218"/>
      <c r="ABJ2171" s="218"/>
      <c r="ABK2171" s="218"/>
      <c r="ABL2171" s="218"/>
      <c r="ABM2171" s="218"/>
      <c r="ABN2171" s="218"/>
      <c r="ABO2171" s="218"/>
      <c r="ABP2171" s="218"/>
      <c r="ABQ2171" s="218"/>
      <c r="ABR2171" s="218"/>
      <c r="ABS2171" s="218"/>
      <c r="ABT2171" s="218"/>
      <c r="ABU2171" s="218"/>
      <c r="ABV2171" s="218"/>
      <c r="ABW2171" s="218"/>
      <c r="ABX2171" s="218"/>
      <c r="ABY2171" s="218"/>
      <c r="ABZ2171" s="218"/>
      <c r="ACA2171" s="218"/>
      <c r="ACB2171" s="218"/>
      <c r="ACC2171" s="218"/>
      <c r="ACD2171" s="218"/>
      <c r="ACE2171" s="218"/>
      <c r="ACF2171" s="218"/>
      <c r="ACG2171" s="218"/>
      <c r="ACH2171" s="218"/>
      <c r="ACI2171" s="218"/>
      <c r="ACJ2171" s="218"/>
      <c r="ACK2171" s="218"/>
      <c r="ACL2171" s="218"/>
      <c r="ACM2171" s="218"/>
      <c r="ACN2171" s="218"/>
      <c r="ACO2171" s="218"/>
      <c r="ACP2171" s="218"/>
      <c r="ACQ2171" s="218"/>
      <c r="ACR2171" s="218"/>
      <c r="ACS2171" s="218"/>
      <c r="ACT2171" s="218"/>
      <c r="ACU2171" s="218"/>
      <c r="ACV2171" s="218"/>
      <c r="ACW2171" s="218"/>
      <c r="ACX2171" s="218"/>
      <c r="ACY2171" s="218"/>
      <c r="ACZ2171" s="218"/>
      <c r="ADA2171" s="218"/>
      <c r="ADB2171" s="218"/>
      <c r="ADC2171" s="218"/>
      <c r="ADD2171" s="218"/>
      <c r="ADE2171" s="218"/>
      <c r="ADF2171" s="218"/>
      <c r="ADG2171" s="218"/>
      <c r="ADH2171" s="218"/>
      <c r="ADI2171" s="218"/>
      <c r="ADJ2171" s="218"/>
      <c r="ADK2171" s="218"/>
      <c r="ADL2171" s="218"/>
      <c r="ADM2171" s="218"/>
      <c r="ADN2171" s="218"/>
      <c r="ADO2171" s="218"/>
      <c r="ADP2171" s="218"/>
      <c r="ADQ2171" s="218"/>
      <c r="ADR2171" s="218"/>
      <c r="ADS2171" s="218"/>
      <c r="ADT2171" s="218"/>
      <c r="ADU2171" s="218"/>
      <c r="ADV2171" s="218"/>
      <c r="ADW2171" s="218"/>
      <c r="ADX2171" s="218"/>
      <c r="ADY2171" s="218"/>
      <c r="ADZ2171" s="218"/>
      <c r="AEA2171" s="218"/>
      <c r="AEB2171" s="218"/>
      <c r="AEC2171" s="218"/>
      <c r="AED2171" s="218"/>
      <c r="AEE2171" s="218"/>
      <c r="AEF2171" s="218"/>
      <c r="AEG2171" s="218"/>
      <c r="AEH2171" s="218"/>
      <c r="AEI2171" s="218"/>
      <c r="AEJ2171" s="218"/>
      <c r="AEK2171" s="218"/>
      <c r="AEL2171" s="218"/>
      <c r="AEM2171" s="218"/>
      <c r="AEN2171" s="218"/>
      <c r="AEO2171" s="218"/>
      <c r="AEP2171" s="218"/>
      <c r="AEQ2171" s="218"/>
      <c r="AER2171" s="218"/>
      <c r="AES2171" s="218"/>
      <c r="AET2171" s="218"/>
      <c r="AEU2171" s="218"/>
      <c r="AEV2171" s="218"/>
      <c r="AEW2171" s="218"/>
      <c r="AEX2171" s="218"/>
      <c r="AEY2171" s="218"/>
      <c r="AEZ2171" s="218"/>
      <c r="AFA2171" s="218"/>
      <c r="AFB2171" s="218"/>
      <c r="AFC2171" s="218"/>
      <c r="AFD2171" s="218"/>
      <c r="AFE2171" s="218"/>
      <c r="AFF2171" s="218"/>
      <c r="AFG2171" s="218"/>
      <c r="AFH2171" s="218"/>
      <c r="AFI2171" s="218"/>
      <c r="AFJ2171" s="218"/>
      <c r="AFK2171" s="218"/>
      <c r="AFL2171" s="218"/>
      <c r="AFM2171" s="218"/>
      <c r="AFN2171" s="218"/>
      <c r="AFO2171" s="218"/>
      <c r="AFP2171" s="218"/>
      <c r="AFQ2171" s="218"/>
      <c r="AFR2171" s="218"/>
      <c r="AFS2171" s="218"/>
      <c r="AFT2171" s="218"/>
      <c r="AFU2171" s="218"/>
      <c r="AFV2171" s="218"/>
      <c r="AFW2171" s="218"/>
      <c r="AFX2171" s="218"/>
      <c r="AFY2171" s="218"/>
      <c r="AFZ2171" s="218"/>
      <c r="AGA2171" s="218"/>
      <c r="AGB2171" s="218"/>
      <c r="AGC2171" s="218"/>
      <c r="AGD2171" s="218"/>
      <c r="AGE2171" s="218"/>
      <c r="AGF2171" s="218"/>
      <c r="AGG2171" s="218"/>
      <c r="AGH2171" s="218"/>
      <c r="AGI2171" s="218"/>
      <c r="AGJ2171" s="218"/>
      <c r="AGK2171" s="218"/>
      <c r="AGL2171" s="218"/>
      <c r="AGM2171" s="218"/>
      <c r="AGN2171" s="218"/>
      <c r="AGO2171" s="218"/>
      <c r="AGP2171" s="218"/>
      <c r="AGQ2171" s="218"/>
      <c r="AGR2171" s="218"/>
      <c r="AGS2171" s="218"/>
      <c r="AGT2171" s="218"/>
      <c r="AGU2171" s="218"/>
      <c r="AGV2171" s="218"/>
      <c r="AGW2171" s="218"/>
      <c r="AGX2171" s="218"/>
      <c r="AGY2171" s="218"/>
      <c r="AGZ2171" s="218"/>
      <c r="AHA2171" s="218"/>
      <c r="AHB2171" s="218"/>
      <c r="AHC2171" s="218"/>
      <c r="AHD2171" s="218"/>
      <c r="AHE2171" s="218"/>
      <c r="AHF2171" s="218"/>
      <c r="AHG2171" s="218"/>
      <c r="AHH2171" s="218"/>
      <c r="AHI2171" s="218"/>
      <c r="AHJ2171" s="218"/>
      <c r="AHK2171" s="218"/>
      <c r="AHL2171" s="218"/>
      <c r="AHM2171" s="218"/>
      <c r="AHN2171" s="218"/>
      <c r="AHO2171" s="218"/>
      <c r="AHP2171" s="218"/>
      <c r="AHQ2171" s="218"/>
      <c r="AHR2171" s="218"/>
      <c r="AHS2171" s="218"/>
      <c r="AHT2171" s="218"/>
      <c r="AHU2171" s="218"/>
      <c r="AHV2171" s="218"/>
      <c r="AHW2171" s="218"/>
      <c r="AHX2171" s="218"/>
      <c r="AHY2171" s="218"/>
      <c r="AHZ2171" s="218"/>
      <c r="AIA2171" s="218"/>
      <c r="AIB2171" s="218"/>
      <c r="AIC2171" s="218"/>
      <c r="AID2171" s="218"/>
      <c r="AIE2171" s="218"/>
      <c r="AIF2171" s="218"/>
      <c r="AIG2171" s="218"/>
      <c r="AIH2171" s="218"/>
      <c r="AII2171" s="218"/>
      <c r="AIJ2171" s="218"/>
      <c r="AIK2171" s="218"/>
      <c r="AIL2171" s="218"/>
      <c r="AIM2171" s="218"/>
      <c r="AIN2171" s="218"/>
      <c r="AIO2171" s="218"/>
      <c r="AIP2171" s="218"/>
      <c r="AIQ2171" s="218"/>
      <c r="AIR2171" s="218"/>
      <c r="AIS2171" s="218"/>
      <c r="AIT2171" s="218"/>
      <c r="AIU2171" s="218"/>
      <c r="AIV2171" s="218"/>
      <c r="AIW2171" s="218"/>
      <c r="AIX2171" s="218"/>
      <c r="AIY2171" s="218"/>
      <c r="AIZ2171" s="218"/>
      <c r="AJA2171" s="218"/>
      <c r="AJB2171" s="218"/>
      <c r="AJC2171" s="218"/>
      <c r="AJD2171" s="218"/>
      <c r="AJE2171" s="218"/>
      <c r="AJF2171" s="218"/>
      <c r="AJG2171" s="218"/>
      <c r="AJH2171" s="218"/>
      <c r="AJI2171" s="218"/>
      <c r="AJJ2171" s="218"/>
      <c r="AJK2171" s="218"/>
      <c r="AJL2171" s="218"/>
      <c r="AJM2171" s="218"/>
      <c r="AJN2171" s="218"/>
      <c r="AJO2171" s="218"/>
      <c r="AJP2171" s="218"/>
      <c r="AJQ2171" s="218"/>
      <c r="AJR2171" s="218"/>
      <c r="AJS2171" s="218"/>
      <c r="AJT2171" s="218"/>
      <c r="AJU2171" s="218"/>
      <c r="AJV2171" s="218"/>
      <c r="AJW2171" s="218"/>
      <c r="AJX2171" s="218"/>
      <c r="AJY2171" s="218"/>
      <c r="AJZ2171" s="218"/>
      <c r="AKA2171" s="218"/>
      <c r="AKB2171" s="218"/>
      <c r="AKC2171" s="218"/>
      <c r="AKD2171" s="218"/>
      <c r="AKE2171" s="218"/>
      <c r="AKF2171" s="218"/>
      <c r="AKG2171" s="218"/>
      <c r="AKH2171" s="218"/>
      <c r="AKI2171" s="218"/>
      <c r="AKJ2171" s="218"/>
      <c r="AKK2171" s="218"/>
      <c r="AKL2171" s="218"/>
      <c r="AKM2171" s="218"/>
      <c r="AKN2171" s="218"/>
      <c r="AKO2171" s="218"/>
      <c r="AKP2171" s="218"/>
      <c r="AKQ2171" s="218"/>
      <c r="AKR2171" s="218"/>
      <c r="AKS2171" s="218"/>
      <c r="AKT2171" s="218"/>
      <c r="AKU2171" s="218"/>
      <c r="AKV2171" s="218"/>
      <c r="AKW2171" s="218"/>
      <c r="AKX2171" s="218"/>
      <c r="AKY2171" s="218"/>
      <c r="AKZ2171" s="218"/>
      <c r="ALA2171" s="218"/>
      <c r="ALB2171" s="218"/>
      <c r="ALC2171" s="218"/>
      <c r="ALD2171" s="218"/>
      <c r="ALE2171" s="218"/>
      <c r="ALF2171" s="218"/>
      <c r="ALG2171" s="218"/>
      <c r="ALH2171" s="218"/>
      <c r="ALI2171" s="218"/>
      <c r="ALJ2171" s="218"/>
      <c r="ALK2171" s="218"/>
      <c r="ALL2171" s="218"/>
      <c r="ALM2171" s="218"/>
      <c r="ALN2171" s="218"/>
      <c r="ALO2171" s="218"/>
      <c r="ALP2171" s="218"/>
      <c r="ALQ2171" s="218"/>
      <c r="ALR2171" s="218"/>
      <c r="ALS2171" s="218"/>
      <c r="ALT2171" s="218"/>
      <c r="ALU2171" s="218"/>
      <c r="ALV2171" s="218"/>
      <c r="ALW2171" s="218"/>
      <c r="ALX2171" s="218"/>
      <c r="ALY2171" s="218"/>
      <c r="ALZ2171" s="218"/>
      <c r="AMA2171" s="218"/>
      <c r="AMB2171" s="218"/>
      <c r="AMC2171" s="218"/>
      <c r="AMD2171" s="218"/>
      <c r="AME2171" s="218"/>
      <c r="AMF2171" s="218"/>
      <c r="AMG2171" s="218"/>
      <c r="AMH2171" s="218"/>
      <c r="AMI2171" s="218"/>
      <c r="AMJ2171" s="218"/>
      <c r="AMK2171" s="218"/>
      <c r="AML2171" s="218"/>
      <c r="AMM2171" s="218"/>
      <c r="AMN2171" s="218"/>
      <c r="AMO2171" s="218"/>
      <c r="AMP2171" s="218"/>
      <c r="AMQ2171" s="218"/>
      <c r="AMR2171" s="218"/>
      <c r="AMS2171" s="218"/>
      <c r="AMT2171" s="218"/>
      <c r="AMU2171" s="218"/>
      <c r="AMV2171" s="218"/>
      <c r="AMW2171" s="218"/>
      <c r="AMX2171" s="218"/>
      <c r="AMY2171" s="218"/>
      <c r="AMZ2171" s="218"/>
      <c r="ANA2171" s="218"/>
      <c r="ANB2171" s="218"/>
      <c r="ANC2171" s="218"/>
      <c r="AND2171" s="218"/>
      <c r="ANE2171" s="218"/>
      <c r="ANF2171" s="218"/>
      <c r="ANG2171" s="218"/>
      <c r="ANH2171" s="218"/>
      <c r="ANI2171" s="218"/>
      <c r="ANJ2171" s="218"/>
      <c r="ANK2171" s="218"/>
      <c r="ANL2171" s="218"/>
      <c r="ANM2171" s="218"/>
      <c r="ANN2171" s="218"/>
      <c r="ANO2171" s="218"/>
      <c r="ANP2171" s="218"/>
      <c r="ANQ2171" s="218"/>
      <c r="ANR2171" s="218"/>
      <c r="ANS2171" s="218"/>
      <c r="ANT2171" s="218"/>
      <c r="ANU2171" s="218"/>
      <c r="ANV2171" s="218"/>
      <c r="ANW2171" s="218"/>
      <c r="ANX2171" s="218"/>
      <c r="ANY2171" s="218"/>
      <c r="ANZ2171" s="218"/>
      <c r="AOA2171" s="218"/>
      <c r="AOB2171" s="218"/>
      <c r="AOC2171" s="218"/>
      <c r="AOD2171" s="218"/>
      <c r="AOE2171" s="218"/>
      <c r="AOF2171" s="218"/>
      <c r="AOG2171" s="218"/>
      <c r="AOH2171" s="218"/>
      <c r="AOI2171" s="218"/>
      <c r="AOJ2171" s="218"/>
      <c r="AOK2171" s="218"/>
      <c r="AOL2171" s="218"/>
      <c r="AOM2171" s="218"/>
      <c r="AON2171" s="218"/>
      <c r="AOO2171" s="218"/>
      <c r="AOP2171" s="218"/>
      <c r="AOQ2171" s="218"/>
      <c r="AOR2171" s="218"/>
      <c r="AOS2171" s="218"/>
      <c r="AOT2171" s="218"/>
      <c r="AOU2171" s="218"/>
      <c r="AOV2171" s="218"/>
      <c r="AOW2171" s="218"/>
      <c r="AOX2171" s="218"/>
      <c r="AOY2171" s="218"/>
      <c r="AOZ2171" s="218"/>
      <c r="APA2171" s="218"/>
      <c r="APB2171" s="218"/>
      <c r="APC2171" s="218"/>
      <c r="APD2171" s="218"/>
      <c r="APE2171" s="218"/>
      <c r="APF2171" s="218"/>
      <c r="APG2171" s="218"/>
      <c r="APH2171" s="218"/>
      <c r="API2171" s="218"/>
      <c r="APJ2171" s="218"/>
      <c r="APK2171" s="218"/>
      <c r="APL2171" s="218"/>
      <c r="APM2171" s="218"/>
      <c r="APN2171" s="218"/>
      <c r="APO2171" s="218"/>
      <c r="APP2171" s="218"/>
      <c r="APQ2171" s="218"/>
      <c r="APR2171" s="218"/>
      <c r="APS2171" s="218"/>
      <c r="APT2171" s="218"/>
      <c r="APU2171" s="218"/>
      <c r="APV2171" s="218"/>
      <c r="APW2171" s="218"/>
      <c r="APX2171" s="218"/>
      <c r="APY2171" s="218"/>
      <c r="APZ2171" s="218"/>
      <c r="AQA2171" s="218"/>
      <c r="AQB2171" s="218"/>
      <c r="AQC2171" s="218"/>
      <c r="AQD2171" s="218"/>
      <c r="AQE2171" s="218"/>
      <c r="AQF2171" s="218"/>
      <c r="AQG2171" s="218"/>
      <c r="AQH2171" s="218"/>
      <c r="AQI2171" s="218"/>
      <c r="AQJ2171" s="218"/>
      <c r="AQK2171" s="218"/>
      <c r="AQL2171" s="218"/>
      <c r="AQM2171" s="218"/>
      <c r="AQN2171" s="218"/>
      <c r="AQO2171" s="218"/>
      <c r="AQP2171" s="218"/>
      <c r="AQQ2171" s="218"/>
      <c r="AQR2171" s="218"/>
      <c r="AQS2171" s="218"/>
      <c r="AQT2171" s="218"/>
      <c r="AQU2171" s="218"/>
      <c r="AQV2171" s="218"/>
      <c r="AQW2171" s="218"/>
      <c r="AQX2171" s="218"/>
      <c r="AQY2171" s="218"/>
      <c r="AQZ2171" s="218"/>
      <c r="ARA2171" s="218"/>
      <c r="ARB2171" s="218"/>
      <c r="ARC2171" s="218"/>
      <c r="ARD2171" s="218"/>
      <c r="ARE2171" s="218"/>
      <c r="ARF2171" s="218"/>
      <c r="ARG2171" s="218"/>
      <c r="ARH2171" s="218"/>
      <c r="ARI2171" s="218"/>
      <c r="ARJ2171" s="218"/>
      <c r="ARK2171" s="218"/>
      <c r="ARL2171" s="218"/>
      <c r="ARM2171" s="218"/>
      <c r="ARN2171" s="218"/>
      <c r="ARO2171" s="218"/>
      <c r="ARP2171" s="218"/>
      <c r="ARQ2171" s="218"/>
      <c r="ARR2171" s="218"/>
      <c r="ARS2171" s="218"/>
      <c r="ART2171" s="218"/>
      <c r="ARU2171" s="218"/>
      <c r="ARV2171" s="218"/>
      <c r="ARW2171" s="218"/>
      <c r="ARX2171" s="218"/>
      <c r="ARY2171" s="218"/>
      <c r="ARZ2171" s="218"/>
      <c r="ASA2171" s="218"/>
      <c r="ASB2171" s="218"/>
      <c r="ASC2171" s="218"/>
      <c r="ASD2171" s="218"/>
      <c r="ASE2171" s="218"/>
      <c r="ASF2171" s="218"/>
      <c r="ASG2171" s="218"/>
      <c r="ASH2171" s="218"/>
      <c r="ASI2171" s="218"/>
      <c r="ASJ2171" s="218"/>
      <c r="ASK2171" s="218"/>
      <c r="ASL2171" s="218"/>
      <c r="ASM2171" s="218"/>
      <c r="ASN2171" s="218"/>
      <c r="ASO2171" s="218"/>
      <c r="ASP2171" s="218"/>
      <c r="ASQ2171" s="218"/>
      <c r="ASR2171" s="218"/>
      <c r="ASS2171" s="218"/>
      <c r="AST2171" s="218"/>
      <c r="ASU2171" s="218"/>
      <c r="ASV2171" s="218"/>
      <c r="ASW2171" s="218"/>
      <c r="ASX2171" s="218"/>
      <c r="ASY2171" s="218"/>
      <c r="ASZ2171" s="218"/>
      <c r="ATA2171" s="218"/>
      <c r="ATB2171" s="218"/>
      <c r="ATC2171" s="218"/>
      <c r="ATD2171" s="218"/>
      <c r="ATE2171" s="218"/>
      <c r="ATF2171" s="218"/>
      <c r="ATG2171" s="218"/>
      <c r="ATH2171" s="218"/>
      <c r="ATI2171" s="218"/>
      <c r="ATJ2171" s="218"/>
      <c r="ATK2171" s="218"/>
      <c r="ATL2171" s="218"/>
      <c r="ATM2171" s="218"/>
      <c r="ATN2171" s="218"/>
      <c r="ATO2171" s="218"/>
      <c r="ATP2171" s="218"/>
      <c r="ATQ2171" s="218"/>
      <c r="ATR2171" s="218"/>
      <c r="ATS2171" s="218"/>
      <c r="ATT2171" s="218"/>
      <c r="ATU2171" s="218"/>
      <c r="ATV2171" s="218"/>
      <c r="ATW2171" s="218"/>
      <c r="ATX2171" s="218"/>
      <c r="ATY2171" s="218"/>
      <c r="ATZ2171" s="218"/>
      <c r="AUA2171" s="218"/>
      <c r="AUB2171" s="218"/>
      <c r="AUC2171" s="218"/>
      <c r="AUD2171" s="218"/>
      <c r="AUE2171" s="218"/>
      <c r="AUF2171" s="218"/>
      <c r="AUG2171" s="218"/>
      <c r="AUH2171" s="218"/>
      <c r="AUI2171" s="218"/>
      <c r="AUJ2171" s="218"/>
      <c r="AUK2171" s="218"/>
      <c r="AUL2171" s="218"/>
      <c r="AUM2171" s="218"/>
      <c r="AUN2171" s="218"/>
      <c r="AUO2171" s="218"/>
      <c r="AUP2171" s="218"/>
      <c r="AUQ2171" s="218"/>
      <c r="AUR2171" s="218"/>
      <c r="AUS2171" s="218"/>
      <c r="AUT2171" s="218"/>
      <c r="AUU2171" s="218"/>
      <c r="AUV2171" s="218"/>
      <c r="AUW2171" s="218"/>
      <c r="AUX2171" s="218"/>
      <c r="AUY2171" s="218"/>
      <c r="AUZ2171" s="218"/>
      <c r="AVA2171" s="218"/>
      <c r="AVB2171" s="218"/>
      <c r="AVC2171" s="218"/>
      <c r="AVD2171" s="218"/>
      <c r="AVE2171" s="218"/>
      <c r="AVF2171" s="218"/>
      <c r="AVG2171" s="218"/>
      <c r="AVH2171" s="218"/>
      <c r="AVI2171" s="218"/>
      <c r="AVJ2171" s="218"/>
      <c r="AVK2171" s="218"/>
      <c r="AVL2171" s="218"/>
      <c r="AVM2171" s="218"/>
      <c r="AVN2171" s="218"/>
      <c r="AVO2171" s="218"/>
      <c r="AVP2171" s="218"/>
      <c r="AVQ2171" s="218"/>
      <c r="AVR2171" s="218"/>
      <c r="AVS2171" s="218"/>
      <c r="AVT2171" s="218"/>
      <c r="AVU2171" s="218"/>
      <c r="AVV2171" s="218"/>
      <c r="AVW2171" s="218"/>
      <c r="AVX2171" s="218"/>
      <c r="AVY2171" s="218"/>
      <c r="AVZ2171" s="218"/>
      <c r="AWA2171" s="218"/>
      <c r="AWB2171" s="218"/>
      <c r="AWC2171" s="218"/>
      <c r="AWD2171" s="218"/>
      <c r="AWE2171" s="218"/>
      <c r="AWF2171" s="218"/>
      <c r="AWG2171" s="218"/>
      <c r="AWH2171" s="218"/>
      <c r="AWI2171" s="218"/>
      <c r="AWJ2171" s="218"/>
      <c r="AWK2171" s="218"/>
      <c r="AWL2171" s="218"/>
      <c r="AWM2171" s="218"/>
      <c r="AWN2171" s="218"/>
      <c r="AWO2171" s="218"/>
      <c r="AWP2171" s="218"/>
      <c r="AWQ2171" s="218"/>
      <c r="AWR2171" s="218"/>
      <c r="AWS2171" s="218"/>
      <c r="AWT2171" s="218"/>
      <c r="AWU2171" s="218"/>
      <c r="AWV2171" s="218"/>
      <c r="AWW2171" s="218"/>
      <c r="AWX2171" s="218"/>
      <c r="AWY2171" s="218"/>
      <c r="AWZ2171" s="218"/>
      <c r="AXA2171" s="218"/>
      <c r="AXB2171" s="218"/>
      <c r="AXC2171" s="218"/>
      <c r="AXD2171" s="218"/>
      <c r="AXE2171" s="218"/>
      <c r="AXF2171" s="218"/>
      <c r="AXG2171" s="218"/>
      <c r="AXH2171" s="218"/>
      <c r="AXI2171" s="218"/>
      <c r="AXJ2171" s="218"/>
      <c r="AXK2171" s="218"/>
      <c r="AXL2171" s="218"/>
      <c r="AXM2171" s="218"/>
      <c r="AXN2171" s="218"/>
      <c r="AXO2171" s="218"/>
      <c r="AXP2171" s="218"/>
      <c r="AXQ2171" s="218"/>
      <c r="AXR2171" s="218"/>
      <c r="AXS2171" s="218"/>
      <c r="AXT2171" s="218"/>
      <c r="AXU2171" s="218"/>
      <c r="AXV2171" s="218"/>
      <c r="AXW2171" s="218"/>
      <c r="AXX2171" s="218"/>
      <c r="AXY2171" s="218"/>
      <c r="AXZ2171" s="218"/>
      <c r="AYA2171" s="218"/>
      <c r="AYB2171" s="218"/>
      <c r="AYC2171" s="218"/>
      <c r="AYD2171" s="218"/>
      <c r="AYE2171" s="218"/>
      <c r="AYF2171" s="218"/>
      <c r="AYG2171" s="218"/>
      <c r="AYH2171" s="218"/>
      <c r="AYI2171" s="218"/>
      <c r="AYJ2171" s="218"/>
      <c r="AYK2171" s="218"/>
      <c r="AYL2171" s="218"/>
      <c r="AYM2171" s="218"/>
      <c r="AYN2171" s="218"/>
      <c r="AYO2171" s="218"/>
      <c r="AYP2171" s="218"/>
      <c r="AYQ2171" s="218"/>
      <c r="AYR2171" s="218"/>
      <c r="AYS2171" s="218"/>
      <c r="AYT2171" s="218"/>
      <c r="AYU2171" s="218"/>
      <c r="AYV2171" s="218"/>
      <c r="AYW2171" s="218"/>
      <c r="AYX2171" s="218"/>
      <c r="AYY2171" s="218"/>
      <c r="AYZ2171" s="218"/>
      <c r="AZA2171" s="218"/>
      <c r="AZB2171" s="218"/>
      <c r="AZC2171" s="218"/>
      <c r="AZD2171" s="218"/>
      <c r="AZE2171" s="218"/>
      <c r="AZF2171" s="218"/>
      <c r="AZG2171" s="218"/>
      <c r="AZH2171" s="218"/>
      <c r="AZI2171" s="218"/>
      <c r="AZJ2171" s="218"/>
      <c r="AZK2171" s="218"/>
      <c r="AZL2171" s="218"/>
      <c r="AZM2171" s="218"/>
      <c r="AZN2171" s="218"/>
      <c r="AZO2171" s="218"/>
      <c r="AZP2171" s="218"/>
      <c r="AZQ2171" s="218"/>
      <c r="AZR2171" s="218"/>
      <c r="AZS2171" s="218"/>
      <c r="AZT2171" s="218"/>
      <c r="AZU2171" s="218"/>
      <c r="AZV2171" s="218"/>
      <c r="AZW2171" s="218"/>
      <c r="AZX2171" s="218"/>
      <c r="AZY2171" s="218"/>
      <c r="AZZ2171" s="218"/>
      <c r="BAA2171" s="218"/>
      <c r="BAB2171" s="218"/>
      <c r="BAC2171" s="218"/>
      <c r="BAD2171" s="218"/>
      <c r="BAE2171" s="218"/>
      <c r="BAF2171" s="218"/>
      <c r="BAG2171" s="218"/>
      <c r="BAH2171" s="218"/>
      <c r="BAI2171" s="218"/>
      <c r="BAJ2171" s="218"/>
      <c r="BAK2171" s="218"/>
      <c r="BAL2171" s="218"/>
      <c r="BAM2171" s="218"/>
      <c r="BAN2171" s="218"/>
      <c r="BAO2171" s="218"/>
      <c r="BAP2171" s="218"/>
      <c r="BAQ2171" s="218"/>
      <c r="BAR2171" s="218"/>
      <c r="BAS2171" s="218"/>
      <c r="BAT2171" s="218"/>
      <c r="BAU2171" s="218"/>
      <c r="BAV2171" s="218"/>
      <c r="BAW2171" s="218"/>
      <c r="BAX2171" s="218"/>
      <c r="BAY2171" s="218"/>
      <c r="BAZ2171" s="218"/>
      <c r="BBA2171" s="218"/>
      <c r="BBB2171" s="218"/>
      <c r="BBC2171" s="218"/>
      <c r="BBD2171" s="218"/>
      <c r="BBE2171" s="218"/>
      <c r="BBF2171" s="218"/>
      <c r="BBG2171" s="218"/>
      <c r="BBH2171" s="218"/>
      <c r="BBI2171" s="218"/>
      <c r="BBJ2171" s="218"/>
      <c r="BBK2171" s="218"/>
      <c r="BBL2171" s="218"/>
      <c r="BBM2171" s="218"/>
      <c r="BBN2171" s="218"/>
      <c r="BBO2171" s="218"/>
      <c r="BBP2171" s="218"/>
      <c r="BBQ2171" s="218"/>
      <c r="BBR2171" s="218"/>
      <c r="BBS2171" s="218"/>
      <c r="BBT2171" s="218"/>
      <c r="BBU2171" s="218"/>
      <c r="BBV2171" s="218"/>
      <c r="BBW2171" s="218"/>
      <c r="BBX2171" s="218"/>
      <c r="BBY2171" s="218"/>
      <c r="BBZ2171" s="218"/>
      <c r="BCA2171" s="218"/>
      <c r="BCB2171" s="218"/>
      <c r="BCC2171" s="218"/>
      <c r="BCD2171" s="218"/>
      <c r="BCE2171" s="218"/>
      <c r="BCF2171" s="218"/>
      <c r="BCG2171" s="218"/>
      <c r="BCH2171" s="218"/>
      <c r="BCI2171" s="218"/>
      <c r="BCJ2171" s="218"/>
      <c r="BCK2171" s="218"/>
      <c r="BCL2171" s="218"/>
      <c r="BCM2171" s="218"/>
      <c r="BCN2171" s="218"/>
      <c r="BCO2171" s="218"/>
      <c r="BCP2171" s="218"/>
      <c r="BCQ2171" s="218"/>
      <c r="BCR2171" s="218"/>
      <c r="BCS2171" s="218"/>
      <c r="BCT2171" s="218"/>
      <c r="BCU2171" s="218"/>
      <c r="BCV2171" s="218"/>
      <c r="BCW2171" s="218"/>
      <c r="BCX2171" s="218"/>
      <c r="BCY2171" s="218"/>
      <c r="BCZ2171" s="218"/>
      <c r="BDA2171" s="218"/>
      <c r="BDB2171" s="218"/>
      <c r="BDC2171" s="218"/>
      <c r="BDD2171" s="218"/>
      <c r="BDE2171" s="218"/>
      <c r="BDF2171" s="218"/>
      <c r="BDG2171" s="218"/>
      <c r="BDH2171" s="218"/>
      <c r="BDI2171" s="218"/>
      <c r="BDJ2171" s="218"/>
      <c r="BDK2171" s="218"/>
      <c r="BDL2171" s="218"/>
      <c r="BDM2171" s="218"/>
      <c r="BDN2171" s="218"/>
      <c r="BDO2171" s="218"/>
      <c r="BDP2171" s="218"/>
      <c r="BDQ2171" s="218"/>
      <c r="BDR2171" s="218"/>
      <c r="BDS2171" s="218"/>
      <c r="BDT2171" s="218"/>
      <c r="BDU2171" s="218"/>
      <c r="BDV2171" s="218"/>
      <c r="BDW2171" s="218"/>
      <c r="BDX2171" s="218"/>
      <c r="BDY2171" s="218"/>
      <c r="BDZ2171" s="218"/>
      <c r="BEA2171" s="218"/>
      <c r="BEB2171" s="218"/>
      <c r="BEC2171" s="218"/>
      <c r="BED2171" s="218"/>
      <c r="BEE2171" s="218"/>
      <c r="BEF2171" s="218"/>
      <c r="BEG2171" s="218"/>
      <c r="BEH2171" s="218"/>
      <c r="BEI2171" s="218"/>
      <c r="BEJ2171" s="218"/>
      <c r="BEK2171" s="218"/>
      <c r="BEL2171" s="218"/>
      <c r="BEM2171" s="218"/>
      <c r="BEN2171" s="218"/>
      <c r="BEO2171" s="218"/>
      <c r="BEP2171" s="218"/>
      <c r="BEQ2171" s="218"/>
      <c r="BER2171" s="218"/>
      <c r="BES2171" s="218"/>
      <c r="BET2171" s="218"/>
      <c r="BEU2171" s="218"/>
      <c r="BEV2171" s="218"/>
      <c r="BEW2171" s="218"/>
      <c r="BEX2171" s="218"/>
      <c r="BEY2171" s="218"/>
      <c r="BEZ2171" s="218"/>
      <c r="BFA2171" s="218"/>
      <c r="BFB2171" s="218"/>
      <c r="BFC2171" s="218"/>
      <c r="BFD2171" s="218"/>
      <c r="BFE2171" s="218"/>
      <c r="BFF2171" s="218"/>
      <c r="BFG2171" s="218"/>
      <c r="BFH2171" s="218"/>
      <c r="BFI2171" s="218"/>
      <c r="BFJ2171" s="218"/>
      <c r="BFK2171" s="218"/>
      <c r="BFL2171" s="218"/>
      <c r="BFM2171" s="218"/>
      <c r="BFN2171" s="218"/>
      <c r="BFO2171" s="218"/>
      <c r="BFP2171" s="218"/>
      <c r="BFQ2171" s="218"/>
      <c r="BFR2171" s="218"/>
      <c r="BFS2171" s="218"/>
      <c r="BFT2171" s="218"/>
      <c r="BFU2171" s="218"/>
      <c r="BFV2171" s="218"/>
      <c r="BFW2171" s="218"/>
      <c r="BFX2171" s="218"/>
      <c r="BFY2171" s="218"/>
      <c r="BFZ2171" s="218"/>
      <c r="BGA2171" s="218"/>
      <c r="BGB2171" s="218"/>
      <c r="BGC2171" s="218"/>
      <c r="BGD2171" s="218"/>
      <c r="BGE2171" s="218"/>
      <c r="BGF2171" s="218"/>
      <c r="BGG2171" s="218"/>
      <c r="BGH2171" s="218"/>
      <c r="BGI2171" s="218"/>
      <c r="BGJ2171" s="218"/>
      <c r="BGK2171" s="218"/>
      <c r="BGL2171" s="218"/>
      <c r="BGM2171" s="218"/>
      <c r="BGN2171" s="218"/>
      <c r="BGO2171" s="218"/>
      <c r="BGP2171" s="218"/>
      <c r="BGQ2171" s="218"/>
      <c r="BGR2171" s="218"/>
      <c r="BGS2171" s="218"/>
      <c r="BGT2171" s="218"/>
      <c r="BGU2171" s="218"/>
      <c r="BGV2171" s="218"/>
      <c r="BGW2171" s="218"/>
      <c r="BGX2171" s="218"/>
      <c r="BGY2171" s="218"/>
      <c r="BGZ2171" s="218"/>
      <c r="BHA2171" s="218"/>
      <c r="BHB2171" s="218"/>
      <c r="BHC2171" s="218"/>
      <c r="BHD2171" s="218"/>
      <c r="BHE2171" s="218"/>
      <c r="BHF2171" s="218"/>
      <c r="BHG2171" s="218"/>
      <c r="BHH2171" s="218"/>
      <c r="BHI2171" s="218"/>
      <c r="BHJ2171" s="218"/>
      <c r="BHK2171" s="218"/>
      <c r="BHL2171" s="218"/>
      <c r="BHM2171" s="218"/>
      <c r="BHN2171" s="218"/>
      <c r="BHO2171" s="218"/>
      <c r="BHP2171" s="218"/>
      <c r="BHQ2171" s="218"/>
      <c r="BHR2171" s="218"/>
      <c r="BHS2171" s="218"/>
      <c r="BHT2171" s="218"/>
      <c r="BHU2171" s="218"/>
      <c r="BHV2171" s="218"/>
      <c r="BHW2171" s="218"/>
      <c r="BHX2171" s="218"/>
      <c r="BHY2171" s="218"/>
      <c r="BHZ2171" s="218"/>
      <c r="BIA2171" s="218"/>
      <c r="BIB2171" s="218"/>
      <c r="BIC2171" s="218"/>
      <c r="BID2171" s="218"/>
      <c r="BIE2171" s="218"/>
      <c r="BIF2171" s="218"/>
      <c r="BIG2171" s="218"/>
      <c r="BIH2171" s="218"/>
      <c r="BII2171" s="218"/>
      <c r="BIJ2171" s="218"/>
      <c r="BIK2171" s="218"/>
      <c r="BIL2171" s="218"/>
      <c r="BIM2171" s="218"/>
      <c r="BIN2171" s="218"/>
      <c r="BIO2171" s="218"/>
      <c r="BIP2171" s="218"/>
      <c r="BIQ2171" s="218"/>
      <c r="BIR2171" s="218"/>
      <c r="BIS2171" s="218"/>
      <c r="BIT2171" s="218"/>
      <c r="BIU2171" s="218"/>
      <c r="BIV2171" s="218"/>
      <c r="BIW2171" s="218"/>
      <c r="BIX2171" s="218"/>
      <c r="BIY2171" s="218"/>
      <c r="BIZ2171" s="218"/>
      <c r="BJA2171" s="218"/>
      <c r="BJB2171" s="218"/>
      <c r="BJC2171" s="218"/>
      <c r="BJD2171" s="218"/>
      <c r="BJE2171" s="218"/>
      <c r="BJF2171" s="218"/>
      <c r="BJG2171" s="218"/>
      <c r="BJH2171" s="218"/>
      <c r="BJI2171" s="218"/>
      <c r="BJJ2171" s="218"/>
      <c r="BJK2171" s="218"/>
      <c r="BJL2171" s="218"/>
      <c r="BJM2171" s="218"/>
      <c r="BJN2171" s="218"/>
      <c r="BJO2171" s="218"/>
      <c r="BJP2171" s="218"/>
      <c r="BJQ2171" s="218"/>
      <c r="BJR2171" s="218"/>
      <c r="BJS2171" s="218"/>
      <c r="BJT2171" s="218"/>
      <c r="BJU2171" s="218"/>
      <c r="BJV2171" s="218"/>
      <c r="BJW2171" s="218"/>
      <c r="BJX2171" s="218"/>
      <c r="BJY2171" s="218"/>
      <c r="BJZ2171" s="218"/>
      <c r="BKA2171" s="218"/>
      <c r="BKB2171" s="218"/>
      <c r="BKC2171" s="218"/>
      <c r="BKD2171" s="218"/>
      <c r="BKE2171" s="218"/>
      <c r="BKF2171" s="218"/>
      <c r="BKG2171" s="218"/>
      <c r="BKH2171" s="218"/>
      <c r="BKI2171" s="218"/>
      <c r="BKJ2171" s="218"/>
      <c r="BKK2171" s="218"/>
      <c r="BKL2171" s="218"/>
      <c r="BKM2171" s="218"/>
      <c r="BKN2171" s="218"/>
      <c r="BKO2171" s="218"/>
      <c r="BKP2171" s="218"/>
      <c r="BKQ2171" s="218"/>
      <c r="BKR2171" s="218"/>
      <c r="BKS2171" s="218"/>
      <c r="BKT2171" s="218"/>
      <c r="BKU2171" s="218"/>
      <c r="BKV2171" s="218"/>
      <c r="BKW2171" s="218"/>
      <c r="BKX2171" s="218"/>
      <c r="BKY2171" s="218"/>
      <c r="BKZ2171" s="218"/>
      <c r="BLA2171" s="218"/>
      <c r="BLB2171" s="218"/>
      <c r="BLC2171" s="218"/>
      <c r="BLD2171" s="218"/>
      <c r="BLE2171" s="218"/>
      <c r="BLF2171" s="218"/>
      <c r="BLG2171" s="218"/>
      <c r="BLH2171" s="218"/>
      <c r="BLI2171" s="218"/>
      <c r="BLJ2171" s="218"/>
      <c r="BLK2171" s="218"/>
      <c r="BLL2171" s="218"/>
      <c r="BLM2171" s="218"/>
      <c r="BLN2171" s="218"/>
      <c r="BLO2171" s="218"/>
      <c r="BLP2171" s="218"/>
      <c r="BLQ2171" s="218"/>
      <c r="BLR2171" s="218"/>
      <c r="BLS2171" s="218"/>
      <c r="BLT2171" s="218"/>
      <c r="BLU2171" s="218"/>
      <c r="BLV2171" s="218"/>
      <c r="BLW2171" s="218"/>
      <c r="BLX2171" s="218"/>
      <c r="BLY2171" s="218"/>
      <c r="BLZ2171" s="218"/>
      <c r="BMA2171" s="218"/>
      <c r="BMB2171" s="218"/>
      <c r="BMC2171" s="218"/>
      <c r="BMD2171" s="218"/>
      <c r="BME2171" s="218"/>
      <c r="BMF2171" s="218"/>
      <c r="BMG2171" s="218"/>
      <c r="BMH2171" s="218"/>
      <c r="BMI2171" s="218"/>
      <c r="BMJ2171" s="218"/>
      <c r="BMK2171" s="218"/>
      <c r="BML2171" s="218"/>
      <c r="BMM2171" s="218"/>
      <c r="BMN2171" s="218"/>
      <c r="BMO2171" s="218"/>
      <c r="BMP2171" s="218"/>
      <c r="BMQ2171" s="218"/>
      <c r="BMR2171" s="218"/>
      <c r="BMS2171" s="218"/>
      <c r="BMT2171" s="218"/>
      <c r="BMU2171" s="218"/>
      <c r="BMV2171" s="218"/>
      <c r="BMW2171" s="218"/>
      <c r="BMX2171" s="218"/>
      <c r="BMY2171" s="218"/>
      <c r="BMZ2171" s="218"/>
      <c r="BNA2171" s="218"/>
      <c r="BNB2171" s="218"/>
      <c r="BNC2171" s="218"/>
      <c r="BND2171" s="218"/>
      <c r="BNE2171" s="218"/>
      <c r="BNF2171" s="218"/>
      <c r="BNG2171" s="218"/>
      <c r="BNH2171" s="218"/>
      <c r="BNI2171" s="218"/>
      <c r="BNJ2171" s="218"/>
      <c r="BNK2171" s="218"/>
      <c r="BNL2171" s="218"/>
      <c r="BNM2171" s="218"/>
      <c r="BNN2171" s="218"/>
      <c r="BNO2171" s="218"/>
      <c r="BNP2171" s="218"/>
      <c r="BNQ2171" s="218"/>
      <c r="BNR2171" s="218"/>
      <c r="BNS2171" s="218"/>
      <c r="BNT2171" s="218"/>
      <c r="BNU2171" s="218"/>
      <c r="BNV2171" s="218"/>
      <c r="BNW2171" s="218"/>
      <c r="BNX2171" s="218"/>
      <c r="BNY2171" s="218"/>
      <c r="BNZ2171" s="218"/>
      <c r="BOA2171" s="218"/>
      <c r="BOB2171" s="218"/>
      <c r="BOC2171" s="218"/>
      <c r="BOD2171" s="218"/>
      <c r="BOE2171" s="218"/>
      <c r="BOF2171" s="218"/>
      <c r="BOG2171" s="218"/>
      <c r="BOH2171" s="218"/>
      <c r="BOI2171" s="218"/>
      <c r="BOJ2171" s="218"/>
      <c r="BOK2171" s="218"/>
      <c r="BOL2171" s="218"/>
      <c r="BOM2171" s="218"/>
      <c r="BON2171" s="218"/>
      <c r="BOO2171" s="218"/>
      <c r="BOP2171" s="218"/>
      <c r="BOQ2171" s="218"/>
      <c r="BOR2171" s="218"/>
      <c r="BOS2171" s="218"/>
      <c r="BOT2171" s="218"/>
      <c r="BOU2171" s="218"/>
      <c r="BOV2171" s="218"/>
      <c r="BOW2171" s="218"/>
      <c r="BOX2171" s="218"/>
      <c r="BOY2171" s="218"/>
      <c r="BOZ2171" s="218"/>
      <c r="BPA2171" s="218"/>
      <c r="BPB2171" s="218"/>
      <c r="BPC2171" s="218"/>
      <c r="BPD2171" s="218"/>
      <c r="BPE2171" s="218"/>
      <c r="BPF2171" s="218"/>
      <c r="BPG2171" s="218"/>
      <c r="BPH2171" s="218"/>
      <c r="BPI2171" s="218"/>
      <c r="BPJ2171" s="218"/>
      <c r="BPK2171" s="218"/>
      <c r="BPL2171" s="218"/>
      <c r="BPM2171" s="218"/>
      <c r="BPN2171" s="218"/>
      <c r="BPO2171" s="218"/>
      <c r="BPP2171" s="218"/>
      <c r="BPQ2171" s="218"/>
      <c r="BPR2171" s="218"/>
      <c r="BPS2171" s="218"/>
      <c r="BPT2171" s="218"/>
      <c r="BPU2171" s="218"/>
      <c r="BPV2171" s="218"/>
      <c r="BPW2171" s="218"/>
      <c r="BPX2171" s="218"/>
      <c r="BPY2171" s="218"/>
      <c r="BPZ2171" s="218"/>
      <c r="BQA2171" s="218"/>
      <c r="BQB2171" s="218"/>
      <c r="BQC2171" s="218"/>
      <c r="BQD2171" s="218"/>
      <c r="BQE2171" s="218"/>
      <c r="BQF2171" s="218"/>
      <c r="BQG2171" s="218"/>
      <c r="BQH2171" s="218"/>
      <c r="BQI2171" s="218"/>
      <c r="BQJ2171" s="218"/>
      <c r="BQK2171" s="218"/>
      <c r="BQL2171" s="218"/>
      <c r="BQM2171" s="218"/>
      <c r="BQN2171" s="218"/>
      <c r="BQO2171" s="218"/>
      <c r="BQP2171" s="218"/>
      <c r="BQQ2171" s="218"/>
      <c r="BQR2171" s="218"/>
      <c r="BQS2171" s="218"/>
      <c r="BQT2171" s="218"/>
      <c r="BQU2171" s="218"/>
      <c r="BQV2171" s="218"/>
      <c r="BQW2171" s="218"/>
      <c r="BQX2171" s="218"/>
      <c r="BQY2171" s="218"/>
      <c r="BQZ2171" s="218"/>
      <c r="BRA2171" s="218"/>
      <c r="BRB2171" s="218"/>
      <c r="BRC2171" s="218"/>
      <c r="BRD2171" s="218"/>
      <c r="BRE2171" s="218"/>
      <c r="BRF2171" s="218"/>
      <c r="BRG2171" s="218"/>
      <c r="BRH2171" s="218"/>
      <c r="BRI2171" s="218"/>
      <c r="BRJ2171" s="218"/>
      <c r="BRK2171" s="218"/>
      <c r="BRL2171" s="218"/>
      <c r="BRM2171" s="218"/>
      <c r="BRN2171" s="218"/>
      <c r="BRO2171" s="218"/>
      <c r="BRP2171" s="218"/>
      <c r="BRQ2171" s="218"/>
      <c r="BRR2171" s="218"/>
      <c r="BRS2171" s="218"/>
      <c r="BRT2171" s="218"/>
      <c r="BRU2171" s="218"/>
      <c r="BRV2171" s="218"/>
      <c r="BRW2171" s="218"/>
      <c r="BRX2171" s="218"/>
      <c r="BRY2171" s="218"/>
      <c r="BRZ2171" s="218"/>
      <c r="BSA2171" s="218"/>
      <c r="BSB2171" s="218"/>
      <c r="BSC2171" s="218"/>
      <c r="BSD2171" s="218"/>
      <c r="BSE2171" s="218"/>
      <c r="BSF2171" s="218"/>
      <c r="BSG2171" s="218"/>
      <c r="BSH2171" s="218"/>
      <c r="BSI2171" s="218"/>
      <c r="BSJ2171" s="218"/>
      <c r="BSK2171" s="218"/>
      <c r="BSL2171" s="218"/>
      <c r="BSM2171" s="218"/>
      <c r="BSN2171" s="218"/>
      <c r="BSO2171" s="218"/>
      <c r="BSP2171" s="218"/>
      <c r="BSQ2171" s="218"/>
      <c r="BSR2171" s="218"/>
      <c r="BSS2171" s="218"/>
      <c r="BST2171" s="218"/>
      <c r="BSU2171" s="218"/>
      <c r="BSV2171" s="218"/>
      <c r="BSW2171" s="218"/>
      <c r="BSX2171" s="218"/>
      <c r="BSY2171" s="218"/>
      <c r="BSZ2171" s="218"/>
      <c r="BTA2171" s="218"/>
      <c r="BTB2171" s="218"/>
      <c r="BTC2171" s="218"/>
      <c r="BTD2171" s="218"/>
      <c r="BTE2171" s="218"/>
      <c r="BTF2171" s="218"/>
      <c r="BTG2171" s="218"/>
      <c r="BTH2171" s="218"/>
      <c r="BTI2171" s="218"/>
      <c r="BTJ2171" s="218"/>
      <c r="BTK2171" s="218"/>
      <c r="BTL2171" s="218"/>
      <c r="BTM2171" s="218"/>
      <c r="BTN2171" s="218"/>
      <c r="BTO2171" s="218"/>
      <c r="BTP2171" s="218"/>
      <c r="BTQ2171" s="218"/>
      <c r="BTR2171" s="218"/>
      <c r="BTS2171" s="218"/>
      <c r="BTT2171" s="218"/>
      <c r="BTU2171" s="218"/>
      <c r="BTV2171" s="218"/>
      <c r="BTW2171" s="218"/>
      <c r="BTX2171" s="218"/>
      <c r="BTY2171" s="218"/>
      <c r="BTZ2171" s="218"/>
      <c r="BUA2171" s="218"/>
      <c r="BUB2171" s="218"/>
      <c r="BUC2171" s="218"/>
      <c r="BUD2171" s="218"/>
      <c r="BUE2171" s="218"/>
      <c r="BUF2171" s="218"/>
      <c r="BUG2171" s="218"/>
      <c r="BUH2171" s="218"/>
      <c r="BUI2171" s="218"/>
      <c r="BUJ2171" s="218"/>
      <c r="BUK2171" s="218"/>
      <c r="BUL2171" s="218"/>
      <c r="BUM2171" s="218"/>
      <c r="BUN2171" s="218"/>
      <c r="BUO2171" s="218"/>
      <c r="BUP2171" s="218"/>
      <c r="BUQ2171" s="218"/>
      <c r="BUR2171" s="218"/>
      <c r="BUS2171" s="218"/>
      <c r="BUT2171" s="218"/>
      <c r="BUU2171" s="218"/>
      <c r="BUV2171" s="218"/>
      <c r="BUW2171" s="218"/>
      <c r="BUX2171" s="218"/>
      <c r="BUY2171" s="218"/>
      <c r="BUZ2171" s="218"/>
      <c r="BVA2171" s="218"/>
      <c r="BVB2171" s="218"/>
      <c r="BVC2171" s="218"/>
      <c r="BVD2171" s="218"/>
      <c r="BVE2171" s="218"/>
      <c r="BVF2171" s="218"/>
      <c r="BVG2171" s="218"/>
      <c r="BVH2171" s="218"/>
      <c r="BVI2171" s="218"/>
      <c r="BVJ2171" s="218"/>
      <c r="BVK2171" s="218"/>
      <c r="BVL2171" s="218"/>
      <c r="BVM2171" s="218"/>
      <c r="BVN2171" s="218"/>
      <c r="BVO2171" s="218"/>
      <c r="BVP2171" s="218"/>
      <c r="BVQ2171" s="218"/>
      <c r="BVR2171" s="218"/>
      <c r="BVS2171" s="218"/>
      <c r="BVT2171" s="218"/>
      <c r="BVU2171" s="218"/>
      <c r="BVV2171" s="218"/>
      <c r="BVW2171" s="218"/>
      <c r="BVX2171" s="218"/>
      <c r="BVY2171" s="218"/>
      <c r="BVZ2171" s="218"/>
      <c r="BWA2171" s="218"/>
      <c r="BWB2171" s="218"/>
      <c r="BWC2171" s="218"/>
      <c r="BWD2171" s="218"/>
      <c r="BWE2171" s="218"/>
      <c r="BWF2171" s="218"/>
      <c r="BWG2171" s="218"/>
      <c r="BWH2171" s="218"/>
      <c r="BWI2171" s="218"/>
      <c r="BWJ2171" s="218"/>
      <c r="BWK2171" s="218"/>
      <c r="BWL2171" s="218"/>
      <c r="BWM2171" s="218"/>
      <c r="BWN2171" s="218"/>
      <c r="BWO2171" s="218"/>
      <c r="BWP2171" s="218"/>
      <c r="BWQ2171" s="218"/>
      <c r="BWR2171" s="218"/>
      <c r="BWS2171" s="218"/>
      <c r="BWT2171" s="218"/>
      <c r="BWU2171" s="218"/>
      <c r="BWV2171" s="218"/>
      <c r="BWW2171" s="218"/>
      <c r="BWX2171" s="218"/>
      <c r="BWY2171" s="218"/>
      <c r="BWZ2171" s="218"/>
      <c r="BXA2171" s="218"/>
      <c r="BXB2171" s="218"/>
      <c r="BXC2171" s="218"/>
      <c r="BXD2171" s="218"/>
      <c r="BXE2171" s="218"/>
      <c r="BXF2171" s="218"/>
      <c r="BXG2171" s="218"/>
      <c r="BXH2171" s="218"/>
      <c r="BXI2171" s="218"/>
      <c r="BXJ2171" s="218"/>
      <c r="BXK2171" s="218"/>
      <c r="BXL2171" s="218"/>
      <c r="BXM2171" s="218"/>
      <c r="BXN2171" s="218"/>
      <c r="BXO2171" s="218"/>
      <c r="BXP2171" s="218"/>
      <c r="BXQ2171" s="218"/>
      <c r="BXR2171" s="218"/>
      <c r="BXS2171" s="218"/>
      <c r="BXT2171" s="218"/>
      <c r="BXU2171" s="218"/>
      <c r="BXV2171" s="218"/>
      <c r="BXW2171" s="218"/>
      <c r="BXX2171" s="218"/>
      <c r="BXY2171" s="218"/>
      <c r="BXZ2171" s="218"/>
      <c r="BYA2171" s="218"/>
      <c r="BYB2171" s="218"/>
      <c r="BYC2171" s="218"/>
      <c r="BYD2171" s="218"/>
      <c r="BYE2171" s="218"/>
      <c r="BYF2171" s="218"/>
      <c r="BYG2171" s="218"/>
      <c r="BYH2171" s="218"/>
      <c r="BYI2171" s="218"/>
      <c r="BYJ2171" s="218"/>
      <c r="BYK2171" s="218"/>
      <c r="BYL2171" s="218"/>
      <c r="BYM2171" s="218"/>
      <c r="BYN2171" s="218"/>
      <c r="BYO2171" s="218"/>
      <c r="BYP2171" s="218"/>
      <c r="BYQ2171" s="218"/>
      <c r="BYR2171" s="218"/>
      <c r="BYS2171" s="218"/>
      <c r="BYT2171" s="218"/>
      <c r="BYU2171" s="218"/>
      <c r="BYV2171" s="218"/>
      <c r="BYW2171" s="218"/>
      <c r="BYX2171" s="218"/>
      <c r="BYY2171" s="218"/>
      <c r="BYZ2171" s="218"/>
      <c r="BZA2171" s="218"/>
      <c r="BZB2171" s="218"/>
      <c r="BZC2171" s="218"/>
      <c r="BZD2171" s="218"/>
      <c r="BZE2171" s="218"/>
      <c r="BZF2171" s="218"/>
      <c r="BZG2171" s="218"/>
      <c r="BZH2171" s="218"/>
      <c r="BZI2171" s="218"/>
      <c r="BZJ2171" s="218"/>
      <c r="BZK2171" s="218"/>
      <c r="BZL2171" s="218"/>
      <c r="BZM2171" s="218"/>
      <c r="BZN2171" s="218"/>
      <c r="BZO2171" s="218"/>
      <c r="BZP2171" s="218"/>
      <c r="BZQ2171" s="218"/>
      <c r="BZR2171" s="218"/>
      <c r="BZS2171" s="218"/>
      <c r="BZT2171" s="218"/>
      <c r="BZU2171" s="218"/>
      <c r="BZV2171" s="218"/>
      <c r="BZW2171" s="218"/>
      <c r="BZX2171" s="218"/>
      <c r="BZY2171" s="218"/>
      <c r="BZZ2171" s="218"/>
      <c r="CAA2171" s="218"/>
      <c r="CAB2171" s="218"/>
      <c r="CAC2171" s="218"/>
      <c r="CAD2171" s="218"/>
      <c r="CAE2171" s="218"/>
      <c r="CAF2171" s="218"/>
      <c r="CAG2171" s="218"/>
      <c r="CAH2171" s="218"/>
      <c r="CAI2171" s="218"/>
      <c r="CAJ2171" s="218"/>
      <c r="CAK2171" s="218"/>
      <c r="CAL2171" s="218"/>
      <c r="CAM2171" s="218"/>
      <c r="CAN2171" s="218"/>
      <c r="CAO2171" s="218"/>
      <c r="CAP2171" s="218"/>
      <c r="CAQ2171" s="218"/>
      <c r="CAR2171" s="218"/>
      <c r="CAS2171" s="218"/>
      <c r="CAT2171" s="218"/>
      <c r="CAU2171" s="218"/>
      <c r="CAV2171" s="218"/>
      <c r="CAW2171" s="218"/>
      <c r="CAX2171" s="218"/>
      <c r="CAY2171" s="218"/>
      <c r="CAZ2171" s="218"/>
      <c r="CBA2171" s="218"/>
      <c r="CBB2171" s="218"/>
      <c r="CBC2171" s="218"/>
      <c r="CBD2171" s="218"/>
      <c r="CBE2171" s="218"/>
      <c r="CBF2171" s="218"/>
      <c r="CBG2171" s="218"/>
      <c r="CBH2171" s="218"/>
      <c r="CBI2171" s="218"/>
      <c r="CBJ2171" s="218"/>
      <c r="CBK2171" s="218"/>
      <c r="CBL2171" s="218"/>
      <c r="CBM2171" s="218"/>
      <c r="CBN2171" s="218"/>
      <c r="CBO2171" s="218"/>
      <c r="CBP2171" s="218"/>
      <c r="CBQ2171" s="218"/>
      <c r="CBR2171" s="218"/>
      <c r="CBS2171" s="218"/>
      <c r="CBT2171" s="218"/>
      <c r="CBU2171" s="218"/>
      <c r="CBV2171" s="218"/>
      <c r="CBW2171" s="218"/>
      <c r="CBX2171" s="218"/>
      <c r="CBY2171" s="218"/>
      <c r="CBZ2171" s="218"/>
      <c r="CCA2171" s="218"/>
      <c r="CCB2171" s="218"/>
      <c r="CCC2171" s="218"/>
      <c r="CCD2171" s="218"/>
      <c r="CCE2171" s="218"/>
      <c r="CCF2171" s="218"/>
      <c r="CCG2171" s="218"/>
      <c r="CCH2171" s="218"/>
      <c r="CCI2171" s="218"/>
      <c r="CCJ2171" s="218"/>
      <c r="CCK2171" s="218"/>
      <c r="CCL2171" s="218"/>
      <c r="CCM2171" s="218"/>
      <c r="CCN2171" s="218"/>
      <c r="CCO2171" s="218"/>
      <c r="CCP2171" s="218"/>
      <c r="CCQ2171" s="218"/>
      <c r="CCR2171" s="218"/>
      <c r="CCS2171" s="218"/>
      <c r="CCT2171" s="218"/>
      <c r="CCU2171" s="218"/>
      <c r="CCV2171" s="218"/>
      <c r="CCW2171" s="218"/>
      <c r="CCX2171" s="218"/>
      <c r="CCY2171" s="218"/>
      <c r="CCZ2171" s="218"/>
      <c r="CDA2171" s="218"/>
      <c r="CDB2171" s="218"/>
      <c r="CDC2171" s="218"/>
      <c r="CDD2171" s="218"/>
      <c r="CDE2171" s="218"/>
      <c r="CDF2171" s="218"/>
      <c r="CDG2171" s="218"/>
      <c r="CDH2171" s="218"/>
      <c r="CDI2171" s="218"/>
      <c r="CDJ2171" s="218"/>
      <c r="CDK2171" s="218"/>
      <c r="CDL2171" s="218"/>
      <c r="CDM2171" s="218"/>
      <c r="CDN2171" s="218"/>
      <c r="CDO2171" s="218"/>
      <c r="CDP2171" s="218"/>
      <c r="CDQ2171" s="218"/>
      <c r="CDR2171" s="218"/>
      <c r="CDS2171" s="218"/>
      <c r="CDT2171" s="218"/>
      <c r="CDU2171" s="218"/>
      <c r="CDV2171" s="218"/>
      <c r="CDW2171" s="218"/>
      <c r="CDX2171" s="218"/>
      <c r="CDY2171" s="218"/>
      <c r="CDZ2171" s="218"/>
      <c r="CEA2171" s="218"/>
      <c r="CEB2171" s="218"/>
      <c r="CEC2171" s="218"/>
      <c r="CED2171" s="218"/>
      <c r="CEE2171" s="218"/>
      <c r="CEF2171" s="218"/>
      <c r="CEG2171" s="218"/>
      <c r="CEH2171" s="218"/>
      <c r="CEI2171" s="218"/>
      <c r="CEJ2171" s="218"/>
      <c r="CEK2171" s="218"/>
      <c r="CEL2171" s="218"/>
      <c r="CEM2171" s="218"/>
      <c r="CEN2171" s="218"/>
      <c r="CEO2171" s="218"/>
      <c r="CEP2171" s="218"/>
      <c r="CEQ2171" s="218"/>
      <c r="CER2171" s="218"/>
      <c r="CES2171" s="218"/>
      <c r="CET2171" s="218"/>
      <c r="CEU2171" s="218"/>
      <c r="CEV2171" s="218"/>
      <c r="CEW2171" s="218"/>
      <c r="CEX2171" s="218"/>
      <c r="CEY2171" s="218"/>
      <c r="CEZ2171" s="218"/>
      <c r="CFA2171" s="218"/>
      <c r="CFB2171" s="218"/>
      <c r="CFC2171" s="218"/>
      <c r="CFD2171" s="218"/>
      <c r="CFE2171" s="218"/>
      <c r="CFF2171" s="218"/>
      <c r="CFG2171" s="218"/>
      <c r="CFH2171" s="218"/>
      <c r="CFI2171" s="218"/>
      <c r="CFJ2171" s="218"/>
      <c r="CFK2171" s="218"/>
      <c r="CFL2171" s="218"/>
      <c r="CFM2171" s="218"/>
      <c r="CFN2171" s="218"/>
      <c r="CFO2171" s="218"/>
      <c r="CFP2171" s="218"/>
      <c r="CFQ2171" s="218"/>
      <c r="CFR2171" s="218"/>
      <c r="CFS2171" s="218"/>
      <c r="CFT2171" s="218"/>
      <c r="CFU2171" s="218"/>
      <c r="CFV2171" s="218"/>
      <c r="CFW2171" s="218"/>
      <c r="CFX2171" s="218"/>
      <c r="CFY2171" s="218"/>
      <c r="CFZ2171" s="218"/>
      <c r="CGA2171" s="218"/>
      <c r="CGB2171" s="218"/>
      <c r="CGC2171" s="218"/>
      <c r="CGD2171" s="218"/>
      <c r="CGE2171" s="218"/>
      <c r="CGF2171" s="218"/>
      <c r="CGG2171" s="218"/>
      <c r="CGH2171" s="218"/>
      <c r="CGI2171" s="218"/>
      <c r="CGJ2171" s="218"/>
      <c r="CGK2171" s="218"/>
      <c r="CGL2171" s="218"/>
      <c r="CGM2171" s="218"/>
      <c r="CGN2171" s="218"/>
      <c r="CGO2171" s="218"/>
      <c r="CGP2171" s="218"/>
      <c r="CGQ2171" s="218"/>
      <c r="CGR2171" s="218"/>
      <c r="CGS2171" s="218"/>
      <c r="CGT2171" s="218"/>
      <c r="CGU2171" s="218"/>
      <c r="CGV2171" s="218"/>
      <c r="CGW2171" s="218"/>
      <c r="CGX2171" s="218"/>
      <c r="CGY2171" s="218"/>
      <c r="CGZ2171" s="218"/>
      <c r="CHA2171" s="218"/>
      <c r="CHB2171" s="218"/>
      <c r="CHC2171" s="218"/>
      <c r="CHD2171" s="218"/>
      <c r="CHE2171" s="218"/>
      <c r="CHF2171" s="218"/>
      <c r="CHG2171" s="218"/>
      <c r="CHH2171" s="218"/>
      <c r="CHI2171" s="218"/>
      <c r="CHJ2171" s="218"/>
      <c r="CHK2171" s="218"/>
      <c r="CHL2171" s="218"/>
      <c r="CHM2171" s="218"/>
      <c r="CHN2171" s="218"/>
      <c r="CHO2171" s="218"/>
      <c r="CHP2171" s="218"/>
      <c r="CHQ2171" s="218"/>
      <c r="CHR2171" s="218"/>
      <c r="CHS2171" s="218"/>
      <c r="CHT2171" s="218"/>
      <c r="CHU2171" s="218"/>
      <c r="CHV2171" s="218"/>
      <c r="CHW2171" s="218"/>
      <c r="CHX2171" s="218"/>
      <c r="CHY2171" s="218"/>
      <c r="CHZ2171" s="218"/>
      <c r="CIA2171" s="218"/>
      <c r="CIB2171" s="218"/>
      <c r="CIC2171" s="218"/>
      <c r="CID2171" s="218"/>
      <c r="CIE2171" s="218"/>
      <c r="CIF2171" s="218"/>
      <c r="CIG2171" s="218"/>
      <c r="CIH2171" s="218"/>
      <c r="CII2171" s="218"/>
      <c r="CIJ2171" s="218"/>
      <c r="CIK2171" s="218"/>
      <c r="CIL2171" s="218"/>
      <c r="CIM2171" s="218"/>
      <c r="CIN2171" s="218"/>
      <c r="CIO2171" s="218"/>
      <c r="CIP2171" s="218"/>
      <c r="CIQ2171" s="218"/>
      <c r="CIR2171" s="218"/>
      <c r="CIS2171" s="218"/>
      <c r="CIT2171" s="218"/>
      <c r="CIU2171" s="218"/>
      <c r="CIV2171" s="218"/>
      <c r="CIW2171" s="218"/>
      <c r="CIX2171" s="218"/>
      <c r="CIY2171" s="218"/>
      <c r="CIZ2171" s="218"/>
      <c r="CJA2171" s="218"/>
      <c r="CJB2171" s="218"/>
      <c r="CJC2171" s="218"/>
      <c r="CJD2171" s="218"/>
      <c r="CJE2171" s="218"/>
      <c r="CJF2171" s="218"/>
      <c r="CJG2171" s="218"/>
      <c r="CJH2171" s="218"/>
      <c r="CJI2171" s="218"/>
      <c r="CJJ2171" s="218"/>
      <c r="CJK2171" s="218"/>
      <c r="CJL2171" s="218"/>
      <c r="CJM2171" s="218"/>
      <c r="CJN2171" s="218"/>
      <c r="CJO2171" s="218"/>
      <c r="CJP2171" s="218"/>
      <c r="CJQ2171" s="218"/>
      <c r="CJR2171" s="218"/>
      <c r="CJS2171" s="218"/>
      <c r="CJT2171" s="218"/>
      <c r="CJU2171" s="218"/>
      <c r="CJV2171" s="218"/>
      <c r="CJW2171" s="218"/>
      <c r="CJX2171" s="218"/>
      <c r="CJY2171" s="218"/>
      <c r="CJZ2171" s="218"/>
      <c r="CKA2171" s="218"/>
      <c r="CKB2171" s="218"/>
      <c r="CKC2171" s="218"/>
      <c r="CKD2171" s="218"/>
      <c r="CKE2171" s="218"/>
      <c r="CKF2171" s="218"/>
      <c r="CKG2171" s="218"/>
      <c r="CKH2171" s="218"/>
      <c r="CKI2171" s="218"/>
      <c r="CKJ2171" s="218"/>
      <c r="CKK2171" s="218"/>
      <c r="CKL2171" s="218"/>
      <c r="CKM2171" s="218"/>
      <c r="CKN2171" s="218"/>
      <c r="CKO2171" s="218"/>
      <c r="CKP2171" s="218"/>
      <c r="CKQ2171" s="218"/>
      <c r="CKR2171" s="218"/>
      <c r="CKS2171" s="218"/>
      <c r="CKT2171" s="218"/>
      <c r="CKU2171" s="218"/>
      <c r="CKV2171" s="218"/>
      <c r="CKW2171" s="218"/>
      <c r="CKX2171" s="218"/>
      <c r="CKY2171" s="218"/>
      <c r="CKZ2171" s="218"/>
      <c r="CLA2171" s="218"/>
      <c r="CLB2171" s="218"/>
      <c r="CLC2171" s="218"/>
      <c r="CLD2171" s="218"/>
      <c r="CLE2171" s="218"/>
      <c r="CLF2171" s="218"/>
      <c r="CLG2171" s="218"/>
      <c r="CLH2171" s="218"/>
      <c r="CLI2171" s="218"/>
      <c r="CLJ2171" s="218"/>
      <c r="CLK2171" s="218"/>
      <c r="CLL2171" s="218"/>
      <c r="CLM2171" s="218"/>
      <c r="CLN2171" s="218"/>
      <c r="CLO2171" s="218"/>
      <c r="CLP2171" s="218"/>
      <c r="CLQ2171" s="218"/>
      <c r="CLR2171" s="218"/>
      <c r="CLS2171" s="218"/>
      <c r="CLT2171" s="218"/>
      <c r="CLU2171" s="218"/>
      <c r="CLV2171" s="218"/>
      <c r="CLW2171" s="218"/>
      <c r="CLX2171" s="218"/>
      <c r="CLY2171" s="218"/>
      <c r="CLZ2171" s="218"/>
      <c r="CMA2171" s="218"/>
      <c r="CMB2171" s="218"/>
      <c r="CMC2171" s="218"/>
      <c r="CMD2171" s="218"/>
      <c r="CME2171" s="218"/>
      <c r="CMF2171" s="218"/>
      <c r="CMG2171" s="218"/>
      <c r="CMH2171" s="218"/>
      <c r="CMI2171" s="218"/>
      <c r="CMJ2171" s="218"/>
      <c r="CMK2171" s="218"/>
      <c r="CML2171" s="218"/>
      <c r="CMM2171" s="218"/>
      <c r="CMN2171" s="218"/>
      <c r="CMO2171" s="218"/>
      <c r="CMP2171" s="218"/>
      <c r="CMQ2171" s="218"/>
      <c r="CMR2171" s="218"/>
      <c r="CMS2171" s="218"/>
      <c r="CMT2171" s="218"/>
      <c r="CMU2171" s="218"/>
      <c r="CMV2171" s="218"/>
      <c r="CMW2171" s="218"/>
      <c r="CMX2171" s="218"/>
      <c r="CMY2171" s="218"/>
      <c r="CMZ2171" s="218"/>
      <c r="CNA2171" s="218"/>
      <c r="CNB2171" s="218"/>
      <c r="CNC2171" s="218"/>
      <c r="CND2171" s="218"/>
      <c r="CNE2171" s="218"/>
      <c r="CNF2171" s="218"/>
      <c r="CNG2171" s="218"/>
      <c r="CNH2171" s="218"/>
      <c r="CNI2171" s="218"/>
      <c r="CNJ2171" s="218"/>
      <c r="CNK2171" s="218"/>
      <c r="CNL2171" s="218"/>
      <c r="CNM2171" s="218"/>
      <c r="CNN2171" s="218"/>
      <c r="CNO2171" s="218"/>
      <c r="CNP2171" s="218"/>
      <c r="CNQ2171" s="218"/>
      <c r="CNR2171" s="218"/>
      <c r="CNS2171" s="218"/>
      <c r="CNT2171" s="218"/>
      <c r="CNU2171" s="218"/>
      <c r="CNV2171" s="218"/>
      <c r="CNW2171" s="218"/>
      <c r="CNX2171" s="218"/>
      <c r="CNY2171" s="218"/>
      <c r="CNZ2171" s="218"/>
      <c r="COA2171" s="218"/>
      <c r="COB2171" s="218"/>
      <c r="COC2171" s="218"/>
      <c r="COD2171" s="218"/>
      <c r="COE2171" s="218"/>
      <c r="COF2171" s="218"/>
      <c r="COG2171" s="218"/>
      <c r="COH2171" s="218"/>
      <c r="COI2171" s="218"/>
      <c r="COJ2171" s="218"/>
      <c r="COK2171" s="218"/>
      <c r="COL2171" s="218"/>
      <c r="COM2171" s="218"/>
      <c r="CON2171" s="218"/>
      <c r="COO2171" s="218"/>
      <c r="COP2171" s="218"/>
      <c r="COQ2171" s="218"/>
      <c r="COR2171" s="218"/>
      <c r="COS2171" s="218"/>
      <c r="COT2171" s="218"/>
      <c r="COU2171" s="218"/>
      <c r="COV2171" s="218"/>
      <c r="COW2171" s="218"/>
      <c r="COX2171" s="218"/>
      <c r="COY2171" s="218"/>
      <c r="COZ2171" s="218"/>
      <c r="CPA2171" s="218"/>
      <c r="CPB2171" s="218"/>
      <c r="CPC2171" s="218"/>
      <c r="CPD2171" s="218"/>
      <c r="CPE2171" s="218"/>
      <c r="CPF2171" s="218"/>
      <c r="CPG2171" s="218"/>
      <c r="CPH2171" s="218"/>
      <c r="CPI2171" s="218"/>
      <c r="CPJ2171" s="218"/>
      <c r="CPK2171" s="218"/>
      <c r="CPL2171" s="218"/>
      <c r="CPM2171" s="218"/>
      <c r="CPN2171" s="218"/>
      <c r="CPO2171" s="218"/>
      <c r="CPP2171" s="218"/>
      <c r="CPQ2171" s="218"/>
      <c r="CPR2171" s="218"/>
      <c r="CPS2171" s="218"/>
      <c r="CPT2171" s="218"/>
      <c r="CPU2171" s="218"/>
      <c r="CPV2171" s="218"/>
      <c r="CPW2171" s="218"/>
      <c r="CPX2171" s="218"/>
      <c r="CPY2171" s="218"/>
      <c r="CPZ2171" s="218"/>
      <c r="CQA2171" s="218"/>
      <c r="CQB2171" s="218"/>
      <c r="CQC2171" s="218"/>
      <c r="CQD2171" s="218"/>
      <c r="CQE2171" s="218"/>
      <c r="CQF2171" s="218"/>
      <c r="CQG2171" s="218"/>
      <c r="CQH2171" s="218"/>
      <c r="CQI2171" s="218"/>
      <c r="CQJ2171" s="218"/>
      <c r="CQK2171" s="218"/>
      <c r="CQL2171" s="218"/>
      <c r="CQM2171" s="218"/>
      <c r="CQN2171" s="218"/>
      <c r="CQO2171" s="218"/>
      <c r="CQP2171" s="218"/>
      <c r="CQQ2171" s="218"/>
      <c r="CQR2171" s="218"/>
      <c r="CQS2171" s="218"/>
      <c r="CQT2171" s="218"/>
      <c r="CQU2171" s="218"/>
      <c r="CQV2171" s="218"/>
      <c r="CQW2171" s="218"/>
      <c r="CQX2171" s="218"/>
      <c r="CQY2171" s="218"/>
      <c r="CQZ2171" s="218"/>
      <c r="CRA2171" s="218"/>
      <c r="CRB2171" s="218"/>
      <c r="CRC2171" s="218"/>
      <c r="CRD2171" s="218"/>
      <c r="CRE2171" s="218"/>
      <c r="CRF2171" s="218"/>
      <c r="CRG2171" s="218"/>
      <c r="CRH2171" s="218"/>
      <c r="CRI2171" s="218"/>
      <c r="CRJ2171" s="218"/>
      <c r="CRK2171" s="218"/>
      <c r="CRL2171" s="218"/>
      <c r="CRM2171" s="218"/>
      <c r="CRN2171" s="218"/>
      <c r="CRO2171" s="218"/>
      <c r="CRP2171" s="218"/>
      <c r="CRQ2171" s="218"/>
      <c r="CRR2171" s="218"/>
      <c r="CRS2171" s="218"/>
      <c r="CRT2171" s="218"/>
      <c r="CRU2171" s="218"/>
      <c r="CRV2171" s="218"/>
      <c r="CRW2171" s="218"/>
      <c r="CRX2171" s="218"/>
      <c r="CRY2171" s="218"/>
      <c r="CRZ2171" s="218"/>
      <c r="CSA2171" s="218"/>
      <c r="CSB2171" s="218"/>
      <c r="CSC2171" s="218"/>
      <c r="CSD2171" s="218"/>
      <c r="CSE2171" s="218"/>
      <c r="CSF2171" s="218"/>
      <c r="CSG2171" s="218"/>
      <c r="CSH2171" s="218"/>
      <c r="CSI2171" s="218"/>
      <c r="CSJ2171" s="218"/>
      <c r="CSK2171" s="218"/>
      <c r="CSL2171" s="218"/>
      <c r="CSM2171" s="218"/>
      <c r="CSN2171" s="218"/>
      <c r="CSO2171" s="218"/>
      <c r="CSP2171" s="218"/>
      <c r="CSQ2171" s="218"/>
      <c r="CSR2171" s="218"/>
      <c r="CSS2171" s="218"/>
      <c r="CST2171" s="218"/>
      <c r="CSU2171" s="218"/>
      <c r="CSV2171" s="218"/>
      <c r="CSW2171" s="218"/>
      <c r="CSX2171" s="218"/>
      <c r="CSY2171" s="218"/>
      <c r="CSZ2171" s="218"/>
      <c r="CTA2171" s="218"/>
      <c r="CTB2171" s="218"/>
      <c r="CTC2171" s="218"/>
      <c r="CTD2171" s="218"/>
      <c r="CTE2171" s="218"/>
      <c r="CTF2171" s="218"/>
      <c r="CTG2171" s="218"/>
      <c r="CTH2171" s="218"/>
      <c r="CTI2171" s="218"/>
      <c r="CTJ2171" s="218"/>
      <c r="CTK2171" s="218"/>
      <c r="CTL2171" s="218"/>
      <c r="CTM2171" s="218"/>
      <c r="CTN2171" s="218"/>
      <c r="CTO2171" s="218"/>
      <c r="CTP2171" s="218"/>
      <c r="CTQ2171" s="218"/>
      <c r="CTR2171" s="218"/>
      <c r="CTS2171" s="218"/>
      <c r="CTT2171" s="218"/>
      <c r="CTU2171" s="218"/>
      <c r="CTV2171" s="218"/>
      <c r="CTW2171" s="218"/>
      <c r="CTX2171" s="218"/>
      <c r="CTY2171" s="218"/>
      <c r="CTZ2171" s="218"/>
      <c r="CUA2171" s="218"/>
      <c r="CUB2171" s="218"/>
      <c r="CUC2171" s="218"/>
      <c r="CUD2171" s="218"/>
      <c r="CUE2171" s="218"/>
      <c r="CUF2171" s="218"/>
      <c r="CUG2171" s="218"/>
      <c r="CUH2171" s="218"/>
      <c r="CUI2171" s="218"/>
      <c r="CUJ2171" s="218"/>
      <c r="CUK2171" s="218"/>
      <c r="CUL2171" s="218"/>
      <c r="CUM2171" s="218"/>
      <c r="CUN2171" s="218"/>
      <c r="CUO2171" s="218"/>
      <c r="CUP2171" s="218"/>
      <c r="CUQ2171" s="218"/>
      <c r="CUR2171" s="218"/>
      <c r="CUS2171" s="218"/>
      <c r="CUT2171" s="218"/>
      <c r="CUU2171" s="218"/>
      <c r="CUV2171" s="218"/>
      <c r="CUW2171" s="218"/>
      <c r="CUX2171" s="218"/>
      <c r="CUY2171" s="218"/>
      <c r="CUZ2171" s="218"/>
      <c r="CVA2171" s="218"/>
      <c r="CVB2171" s="218"/>
      <c r="CVC2171" s="218"/>
      <c r="CVD2171" s="218"/>
      <c r="CVE2171" s="218"/>
      <c r="CVF2171" s="218"/>
      <c r="CVG2171" s="218"/>
      <c r="CVH2171" s="218"/>
      <c r="CVI2171" s="218"/>
      <c r="CVJ2171" s="218"/>
      <c r="CVK2171" s="218"/>
      <c r="CVL2171" s="218"/>
      <c r="CVM2171" s="218"/>
      <c r="CVN2171" s="218"/>
      <c r="CVO2171" s="218"/>
      <c r="CVP2171" s="218"/>
      <c r="CVQ2171" s="218"/>
      <c r="CVR2171" s="218"/>
      <c r="CVS2171" s="218"/>
      <c r="CVT2171" s="218"/>
      <c r="CVU2171" s="218"/>
      <c r="CVV2171" s="218"/>
      <c r="CVW2171" s="218"/>
      <c r="CVX2171" s="218"/>
      <c r="CVY2171" s="218"/>
      <c r="CVZ2171" s="218"/>
      <c r="CWA2171" s="218"/>
      <c r="CWB2171" s="218"/>
      <c r="CWC2171" s="218"/>
      <c r="CWD2171" s="218"/>
      <c r="CWE2171" s="218"/>
      <c r="CWF2171" s="218"/>
      <c r="CWG2171" s="218"/>
      <c r="CWH2171" s="218"/>
      <c r="CWI2171" s="218"/>
      <c r="CWJ2171" s="218"/>
      <c r="CWK2171" s="218"/>
      <c r="CWL2171" s="218"/>
      <c r="CWM2171" s="218"/>
      <c r="CWN2171" s="218"/>
      <c r="CWO2171" s="218"/>
      <c r="CWP2171" s="218"/>
      <c r="CWQ2171" s="218"/>
      <c r="CWR2171" s="218"/>
      <c r="CWS2171" s="218"/>
      <c r="CWT2171" s="218"/>
      <c r="CWU2171" s="218"/>
      <c r="CWV2171" s="218"/>
      <c r="CWW2171" s="218"/>
      <c r="CWX2171" s="218"/>
      <c r="CWY2171" s="218"/>
      <c r="CWZ2171" s="218"/>
      <c r="CXA2171" s="218"/>
      <c r="CXB2171" s="218"/>
      <c r="CXC2171" s="218"/>
      <c r="CXD2171" s="218"/>
      <c r="CXE2171" s="218"/>
      <c r="CXF2171" s="218"/>
      <c r="CXG2171" s="218"/>
      <c r="CXH2171" s="218"/>
      <c r="CXI2171" s="218"/>
      <c r="CXJ2171" s="218"/>
      <c r="CXK2171" s="218"/>
      <c r="CXL2171" s="218"/>
      <c r="CXM2171" s="218"/>
      <c r="CXN2171" s="218"/>
      <c r="CXO2171" s="218"/>
      <c r="CXP2171" s="218"/>
      <c r="CXQ2171" s="218"/>
      <c r="CXR2171" s="218"/>
      <c r="CXS2171" s="218"/>
      <c r="CXT2171" s="218"/>
      <c r="CXU2171" s="218"/>
      <c r="CXV2171" s="218"/>
      <c r="CXW2171" s="218"/>
      <c r="CXX2171" s="218"/>
      <c r="CXY2171" s="218"/>
      <c r="CXZ2171" s="218"/>
      <c r="CYA2171" s="218"/>
      <c r="CYB2171" s="218"/>
      <c r="CYC2171" s="218"/>
      <c r="CYD2171" s="218"/>
      <c r="CYE2171" s="218"/>
      <c r="CYF2171" s="218"/>
      <c r="CYG2171" s="218"/>
      <c r="CYH2171" s="218"/>
      <c r="CYI2171" s="218"/>
      <c r="CYJ2171" s="218"/>
      <c r="CYK2171" s="218"/>
      <c r="CYL2171" s="218"/>
      <c r="CYM2171" s="218"/>
      <c r="CYN2171" s="218"/>
      <c r="CYO2171" s="218"/>
      <c r="CYP2171" s="218"/>
      <c r="CYQ2171" s="218"/>
      <c r="CYR2171" s="218"/>
      <c r="CYS2171" s="218"/>
      <c r="CYT2171" s="218"/>
      <c r="CYU2171" s="218"/>
      <c r="CYV2171" s="218"/>
      <c r="CYW2171" s="218"/>
      <c r="CYX2171" s="218"/>
      <c r="CYY2171" s="218"/>
      <c r="CYZ2171" s="218"/>
      <c r="CZA2171" s="218"/>
      <c r="CZB2171" s="218"/>
      <c r="CZC2171" s="218"/>
      <c r="CZD2171" s="218"/>
      <c r="CZE2171" s="218"/>
      <c r="CZF2171" s="218"/>
      <c r="CZG2171" s="218"/>
      <c r="CZH2171" s="218"/>
      <c r="CZI2171" s="218"/>
      <c r="CZJ2171" s="218"/>
      <c r="CZK2171" s="218"/>
      <c r="CZL2171" s="218"/>
      <c r="CZM2171" s="218"/>
      <c r="CZN2171" s="218"/>
      <c r="CZO2171" s="218"/>
      <c r="CZP2171" s="218"/>
      <c r="CZQ2171" s="218"/>
      <c r="CZR2171" s="218"/>
      <c r="CZS2171" s="218"/>
      <c r="CZT2171" s="218"/>
      <c r="CZU2171" s="218"/>
      <c r="CZV2171" s="218"/>
      <c r="CZW2171" s="218"/>
      <c r="CZX2171" s="218"/>
      <c r="CZY2171" s="218"/>
      <c r="CZZ2171" s="218"/>
      <c r="DAA2171" s="218"/>
      <c r="DAB2171" s="218"/>
      <c r="DAC2171" s="218"/>
      <c r="DAD2171" s="218"/>
      <c r="DAE2171" s="218"/>
      <c r="DAF2171" s="218"/>
      <c r="DAG2171" s="218"/>
      <c r="DAH2171" s="218"/>
      <c r="DAI2171" s="218"/>
      <c r="DAJ2171" s="218"/>
      <c r="DAK2171" s="218"/>
      <c r="DAL2171" s="218"/>
      <c r="DAM2171" s="218"/>
      <c r="DAN2171" s="218"/>
      <c r="DAO2171" s="218"/>
      <c r="DAP2171" s="218"/>
      <c r="DAQ2171" s="218"/>
      <c r="DAR2171" s="218"/>
      <c r="DAS2171" s="218"/>
      <c r="DAT2171" s="218"/>
      <c r="DAU2171" s="218"/>
      <c r="DAV2171" s="218"/>
      <c r="DAW2171" s="218"/>
      <c r="DAX2171" s="218"/>
      <c r="DAY2171" s="218"/>
      <c r="DAZ2171" s="218"/>
      <c r="DBA2171" s="218"/>
      <c r="DBB2171" s="218"/>
      <c r="DBC2171" s="218"/>
      <c r="DBD2171" s="218"/>
      <c r="DBE2171" s="218"/>
      <c r="DBF2171" s="218"/>
      <c r="DBG2171" s="218"/>
      <c r="DBH2171" s="218"/>
      <c r="DBI2171" s="218"/>
      <c r="DBJ2171" s="218"/>
      <c r="DBK2171" s="218"/>
      <c r="DBL2171" s="218"/>
      <c r="DBM2171" s="218"/>
      <c r="DBN2171" s="218"/>
      <c r="DBO2171" s="218"/>
      <c r="DBP2171" s="218"/>
      <c r="DBQ2171" s="218"/>
      <c r="DBR2171" s="218"/>
      <c r="DBS2171" s="218"/>
      <c r="DBT2171" s="218"/>
      <c r="DBU2171" s="218"/>
      <c r="DBV2171" s="218"/>
      <c r="DBW2171" s="218"/>
      <c r="DBX2171" s="218"/>
      <c r="DBY2171" s="218"/>
      <c r="DBZ2171" s="218"/>
      <c r="DCA2171" s="218"/>
      <c r="DCB2171" s="218"/>
      <c r="DCC2171" s="218"/>
      <c r="DCD2171" s="218"/>
      <c r="DCE2171" s="218"/>
      <c r="DCF2171" s="218"/>
      <c r="DCG2171" s="218"/>
      <c r="DCH2171" s="218"/>
      <c r="DCI2171" s="218"/>
      <c r="DCJ2171" s="218"/>
      <c r="DCK2171" s="218"/>
      <c r="DCL2171" s="218"/>
      <c r="DCM2171" s="218"/>
      <c r="DCN2171" s="218"/>
      <c r="DCO2171" s="218"/>
      <c r="DCP2171" s="218"/>
      <c r="DCQ2171" s="218"/>
      <c r="DCR2171" s="218"/>
      <c r="DCS2171" s="218"/>
      <c r="DCT2171" s="218"/>
      <c r="DCU2171" s="218"/>
      <c r="DCV2171" s="218"/>
      <c r="DCW2171" s="218"/>
      <c r="DCX2171" s="218"/>
      <c r="DCY2171" s="218"/>
      <c r="DCZ2171" s="218"/>
      <c r="DDA2171" s="218"/>
      <c r="DDB2171" s="218"/>
      <c r="DDC2171" s="218"/>
      <c r="DDD2171" s="218"/>
      <c r="DDE2171" s="218"/>
      <c r="DDF2171" s="218"/>
      <c r="DDG2171" s="218"/>
      <c r="DDH2171" s="218"/>
      <c r="DDI2171" s="218"/>
      <c r="DDJ2171" s="218"/>
      <c r="DDK2171" s="218"/>
      <c r="DDL2171" s="218"/>
      <c r="DDM2171" s="218"/>
      <c r="DDN2171" s="218"/>
      <c r="DDO2171" s="218"/>
      <c r="DDP2171" s="218"/>
      <c r="DDQ2171" s="218"/>
      <c r="DDR2171" s="218"/>
      <c r="DDS2171" s="218"/>
      <c r="DDT2171" s="218"/>
      <c r="DDU2171" s="218"/>
      <c r="DDV2171" s="218"/>
      <c r="DDW2171" s="218"/>
      <c r="DDX2171" s="218"/>
      <c r="DDY2171" s="218"/>
      <c r="DDZ2171" s="218"/>
      <c r="DEA2171" s="218"/>
      <c r="DEB2171" s="218"/>
      <c r="DEC2171" s="218"/>
      <c r="DED2171" s="218"/>
      <c r="DEE2171" s="218"/>
      <c r="DEF2171" s="218"/>
      <c r="DEG2171" s="218"/>
      <c r="DEH2171" s="218"/>
      <c r="DEI2171" s="218"/>
      <c r="DEJ2171" s="218"/>
      <c r="DEK2171" s="218"/>
      <c r="DEL2171" s="218"/>
      <c r="DEM2171" s="218"/>
      <c r="DEN2171" s="218"/>
      <c r="DEO2171" s="218"/>
      <c r="DEP2171" s="218"/>
      <c r="DEQ2171" s="218"/>
      <c r="DER2171" s="218"/>
      <c r="DES2171" s="218"/>
      <c r="DET2171" s="218"/>
      <c r="DEU2171" s="218"/>
      <c r="DEV2171" s="218"/>
      <c r="DEW2171" s="218"/>
      <c r="DEX2171" s="218"/>
      <c r="DEY2171" s="218"/>
      <c r="DEZ2171" s="218"/>
      <c r="DFA2171" s="218"/>
      <c r="DFB2171" s="218"/>
      <c r="DFC2171" s="218"/>
      <c r="DFD2171" s="218"/>
      <c r="DFE2171" s="218"/>
      <c r="DFF2171" s="218"/>
      <c r="DFG2171" s="218"/>
      <c r="DFH2171" s="218"/>
      <c r="DFI2171" s="218"/>
      <c r="DFJ2171" s="218"/>
      <c r="DFK2171" s="218"/>
      <c r="DFL2171" s="218"/>
      <c r="DFM2171" s="218"/>
      <c r="DFN2171" s="218"/>
      <c r="DFO2171" s="218"/>
      <c r="DFP2171" s="218"/>
      <c r="DFQ2171" s="218"/>
      <c r="DFR2171" s="218"/>
      <c r="DFS2171" s="218"/>
      <c r="DFT2171" s="218"/>
      <c r="DFU2171" s="218"/>
      <c r="DFV2171" s="218"/>
      <c r="DFW2171" s="218"/>
      <c r="DFX2171" s="218"/>
      <c r="DFY2171" s="218"/>
      <c r="DFZ2171" s="218"/>
      <c r="DGA2171" s="218"/>
      <c r="DGB2171" s="218"/>
      <c r="DGC2171" s="218"/>
      <c r="DGD2171" s="218"/>
      <c r="DGE2171" s="218"/>
      <c r="DGF2171" s="218"/>
      <c r="DGG2171" s="218"/>
      <c r="DGH2171" s="218"/>
      <c r="DGI2171" s="218"/>
      <c r="DGJ2171" s="218"/>
      <c r="DGK2171" s="218"/>
      <c r="DGL2171" s="218"/>
      <c r="DGM2171" s="218"/>
      <c r="DGN2171" s="218"/>
      <c r="DGO2171" s="218"/>
      <c r="DGP2171" s="218"/>
      <c r="DGQ2171" s="218"/>
      <c r="DGR2171" s="218"/>
      <c r="DGS2171" s="218"/>
      <c r="DGT2171" s="218"/>
      <c r="DGU2171" s="218"/>
      <c r="DGV2171" s="218"/>
      <c r="DGW2171" s="218"/>
      <c r="DGX2171" s="218"/>
      <c r="DGY2171" s="218"/>
      <c r="DGZ2171" s="218"/>
      <c r="DHA2171" s="218"/>
      <c r="DHB2171" s="218"/>
      <c r="DHC2171" s="218"/>
      <c r="DHD2171" s="218"/>
      <c r="DHE2171" s="218"/>
      <c r="DHF2171" s="218"/>
      <c r="DHG2171" s="218"/>
      <c r="DHH2171" s="218"/>
      <c r="DHI2171" s="218"/>
      <c r="DHJ2171" s="218"/>
      <c r="DHK2171" s="218"/>
      <c r="DHL2171" s="218"/>
      <c r="DHM2171" s="218"/>
      <c r="DHN2171" s="218"/>
      <c r="DHO2171" s="218"/>
      <c r="DHP2171" s="218"/>
      <c r="DHQ2171" s="218"/>
      <c r="DHR2171" s="218"/>
      <c r="DHS2171" s="218"/>
      <c r="DHT2171" s="218"/>
      <c r="DHU2171" s="218"/>
      <c r="DHV2171" s="218"/>
      <c r="DHW2171" s="218"/>
      <c r="DHX2171" s="218"/>
      <c r="DHY2171" s="218"/>
      <c r="DHZ2171" s="218"/>
      <c r="DIA2171" s="218"/>
      <c r="DIB2171" s="218"/>
      <c r="DIC2171" s="218"/>
      <c r="DID2171" s="218"/>
      <c r="DIE2171" s="218"/>
      <c r="DIF2171" s="218"/>
      <c r="DIG2171" s="218"/>
      <c r="DIH2171" s="218"/>
      <c r="DII2171" s="218"/>
      <c r="DIJ2171" s="218"/>
      <c r="DIK2171" s="218"/>
      <c r="DIL2171" s="218"/>
      <c r="DIM2171" s="218"/>
      <c r="DIN2171" s="218"/>
      <c r="DIO2171" s="218"/>
      <c r="DIP2171" s="218"/>
      <c r="DIQ2171" s="218"/>
      <c r="DIR2171" s="218"/>
      <c r="DIS2171" s="218"/>
      <c r="DIT2171" s="218"/>
      <c r="DIU2171" s="218"/>
      <c r="DIV2171" s="218"/>
      <c r="DIW2171" s="218"/>
      <c r="DIX2171" s="218"/>
      <c r="DIY2171" s="218"/>
      <c r="DIZ2171" s="218"/>
      <c r="DJA2171" s="218"/>
      <c r="DJB2171" s="218"/>
      <c r="DJC2171" s="218"/>
      <c r="DJD2171" s="218"/>
      <c r="DJE2171" s="218"/>
      <c r="DJF2171" s="218"/>
      <c r="DJG2171" s="218"/>
      <c r="DJH2171" s="218"/>
      <c r="DJI2171" s="218"/>
      <c r="DJJ2171" s="218"/>
      <c r="DJK2171" s="218"/>
      <c r="DJL2171" s="218"/>
      <c r="DJM2171" s="218"/>
      <c r="DJN2171" s="218"/>
      <c r="DJO2171" s="218"/>
      <c r="DJP2171" s="218"/>
      <c r="DJQ2171" s="218"/>
      <c r="DJR2171" s="218"/>
      <c r="DJS2171" s="218"/>
      <c r="DJT2171" s="218"/>
      <c r="DJU2171" s="218"/>
      <c r="DJV2171" s="218"/>
      <c r="DJW2171" s="218"/>
      <c r="DJX2171" s="218"/>
      <c r="DJY2171" s="218"/>
      <c r="DJZ2171" s="218"/>
      <c r="DKA2171" s="218"/>
      <c r="DKB2171" s="218"/>
      <c r="DKC2171" s="218"/>
      <c r="DKD2171" s="218"/>
      <c r="DKE2171" s="218"/>
      <c r="DKF2171" s="218"/>
      <c r="DKG2171" s="218"/>
      <c r="DKH2171" s="218"/>
      <c r="DKI2171" s="218"/>
      <c r="DKJ2171" s="218"/>
      <c r="DKK2171" s="218"/>
      <c r="DKL2171" s="218"/>
      <c r="DKM2171" s="218"/>
      <c r="DKN2171" s="218"/>
      <c r="DKO2171" s="218"/>
      <c r="DKP2171" s="218"/>
      <c r="DKQ2171" s="218"/>
      <c r="DKR2171" s="218"/>
      <c r="DKS2171" s="218"/>
      <c r="DKT2171" s="218"/>
      <c r="DKU2171" s="218"/>
      <c r="DKV2171" s="218"/>
      <c r="DKW2171" s="218"/>
      <c r="DKX2171" s="218"/>
      <c r="DKY2171" s="218"/>
      <c r="DKZ2171" s="218"/>
      <c r="DLA2171" s="218"/>
      <c r="DLB2171" s="218"/>
      <c r="DLC2171" s="218"/>
      <c r="DLD2171" s="218"/>
      <c r="DLE2171" s="218"/>
      <c r="DLF2171" s="218"/>
      <c r="DLG2171" s="218"/>
      <c r="DLH2171" s="218"/>
      <c r="DLI2171" s="218"/>
      <c r="DLJ2171" s="218"/>
      <c r="DLK2171" s="218"/>
      <c r="DLL2171" s="218"/>
      <c r="DLM2171" s="218"/>
      <c r="DLN2171" s="218"/>
      <c r="DLO2171" s="218"/>
      <c r="DLP2171" s="218"/>
      <c r="DLQ2171" s="218"/>
      <c r="DLR2171" s="218"/>
      <c r="DLS2171" s="218"/>
      <c r="DLT2171" s="218"/>
      <c r="DLU2171" s="218"/>
      <c r="DLV2171" s="218"/>
      <c r="DLW2171" s="218"/>
      <c r="DLX2171" s="218"/>
      <c r="DLY2171" s="218"/>
      <c r="DLZ2171" s="218"/>
      <c r="DMA2171" s="218"/>
      <c r="DMB2171" s="218"/>
      <c r="DMC2171" s="218"/>
      <c r="DMD2171" s="218"/>
      <c r="DME2171" s="218"/>
      <c r="DMF2171" s="218"/>
      <c r="DMG2171" s="218"/>
      <c r="DMH2171" s="218"/>
      <c r="DMI2171" s="218"/>
      <c r="DMJ2171" s="218"/>
      <c r="DMK2171" s="218"/>
      <c r="DML2171" s="218"/>
      <c r="DMM2171" s="218"/>
      <c r="DMN2171" s="218"/>
      <c r="DMO2171" s="218"/>
      <c r="DMP2171" s="218"/>
      <c r="DMQ2171" s="218"/>
      <c r="DMR2171" s="218"/>
      <c r="DMS2171" s="218"/>
      <c r="DMT2171" s="218"/>
      <c r="DMU2171" s="218"/>
      <c r="DMV2171" s="218"/>
      <c r="DMW2171" s="218"/>
      <c r="DMX2171" s="218"/>
      <c r="DMY2171" s="218"/>
      <c r="DMZ2171" s="218"/>
      <c r="DNA2171" s="218"/>
      <c r="DNB2171" s="218"/>
      <c r="DNC2171" s="218"/>
      <c r="DND2171" s="218"/>
      <c r="DNE2171" s="218"/>
      <c r="DNF2171" s="218"/>
      <c r="DNG2171" s="218"/>
      <c r="DNH2171" s="218"/>
      <c r="DNI2171" s="218"/>
      <c r="DNJ2171" s="218"/>
      <c r="DNK2171" s="218"/>
      <c r="DNL2171" s="218"/>
      <c r="DNM2171" s="218"/>
      <c r="DNN2171" s="218"/>
      <c r="DNO2171" s="218"/>
      <c r="DNP2171" s="218"/>
      <c r="DNQ2171" s="218"/>
      <c r="DNR2171" s="218"/>
      <c r="DNS2171" s="218"/>
      <c r="DNT2171" s="218"/>
      <c r="DNU2171" s="218"/>
      <c r="DNV2171" s="218"/>
      <c r="DNW2171" s="218"/>
      <c r="DNX2171" s="218"/>
      <c r="DNY2171" s="218"/>
      <c r="DNZ2171" s="218"/>
      <c r="DOA2171" s="218"/>
      <c r="DOB2171" s="218"/>
      <c r="DOC2171" s="218"/>
      <c r="DOD2171" s="218"/>
      <c r="DOE2171" s="218"/>
      <c r="DOF2171" s="218"/>
      <c r="DOG2171" s="218"/>
      <c r="DOH2171" s="218"/>
      <c r="DOI2171" s="218"/>
      <c r="DOJ2171" s="218"/>
      <c r="DOK2171" s="218"/>
      <c r="DOL2171" s="218"/>
      <c r="DOM2171" s="218"/>
      <c r="DON2171" s="218"/>
      <c r="DOO2171" s="218"/>
      <c r="DOP2171" s="218"/>
      <c r="DOQ2171" s="218"/>
      <c r="DOR2171" s="218"/>
      <c r="DOS2171" s="218"/>
      <c r="DOT2171" s="218"/>
      <c r="DOU2171" s="218"/>
      <c r="DOV2171" s="218"/>
      <c r="DOW2171" s="218"/>
      <c r="DOX2171" s="218"/>
      <c r="DOY2171" s="218"/>
      <c r="DOZ2171" s="218"/>
      <c r="DPA2171" s="218"/>
      <c r="DPB2171" s="218"/>
      <c r="DPC2171" s="218"/>
      <c r="DPD2171" s="218"/>
      <c r="DPE2171" s="218"/>
      <c r="DPF2171" s="218"/>
      <c r="DPG2171" s="218"/>
      <c r="DPH2171" s="218"/>
      <c r="DPI2171" s="218"/>
      <c r="DPJ2171" s="218"/>
      <c r="DPK2171" s="218"/>
      <c r="DPL2171" s="218"/>
      <c r="DPM2171" s="218"/>
      <c r="DPN2171" s="218"/>
      <c r="DPO2171" s="218"/>
      <c r="DPP2171" s="218"/>
      <c r="DPQ2171" s="218"/>
      <c r="DPR2171" s="218"/>
      <c r="DPS2171" s="218"/>
      <c r="DPT2171" s="218"/>
      <c r="DPU2171" s="218"/>
      <c r="DPV2171" s="218"/>
      <c r="DPW2171" s="218"/>
      <c r="DPX2171" s="218"/>
      <c r="DPY2171" s="218"/>
      <c r="DPZ2171" s="218"/>
      <c r="DQA2171" s="218"/>
      <c r="DQB2171" s="218"/>
      <c r="DQC2171" s="218"/>
      <c r="DQD2171" s="218"/>
      <c r="DQE2171" s="218"/>
      <c r="DQF2171" s="218"/>
      <c r="DQG2171" s="218"/>
      <c r="DQH2171" s="218"/>
      <c r="DQI2171" s="218"/>
      <c r="DQJ2171" s="218"/>
      <c r="DQK2171" s="218"/>
      <c r="DQL2171" s="218"/>
      <c r="DQM2171" s="218"/>
      <c r="DQN2171" s="218"/>
      <c r="DQO2171" s="218"/>
      <c r="DQP2171" s="218"/>
      <c r="DQQ2171" s="218"/>
      <c r="DQR2171" s="218"/>
      <c r="DQS2171" s="218"/>
      <c r="DQT2171" s="218"/>
      <c r="DQU2171" s="218"/>
      <c r="DQV2171" s="218"/>
      <c r="DQW2171" s="218"/>
      <c r="DQX2171" s="218"/>
      <c r="DQY2171" s="218"/>
      <c r="DQZ2171" s="218"/>
      <c r="DRA2171" s="218"/>
      <c r="DRB2171" s="218"/>
      <c r="DRC2171" s="218"/>
      <c r="DRD2171" s="218"/>
      <c r="DRE2171" s="218"/>
      <c r="DRF2171" s="218"/>
      <c r="DRG2171" s="218"/>
      <c r="DRH2171" s="218"/>
      <c r="DRI2171" s="218"/>
      <c r="DRJ2171" s="218"/>
      <c r="DRK2171" s="218"/>
      <c r="DRL2171" s="218"/>
      <c r="DRM2171" s="218"/>
      <c r="DRN2171" s="218"/>
      <c r="DRO2171" s="218"/>
      <c r="DRP2171" s="218"/>
      <c r="DRQ2171" s="218"/>
      <c r="DRR2171" s="218"/>
      <c r="DRS2171" s="218"/>
      <c r="DRT2171" s="218"/>
      <c r="DRU2171" s="218"/>
      <c r="DRV2171" s="218"/>
      <c r="DRW2171" s="218"/>
      <c r="DRX2171" s="218"/>
      <c r="DRY2171" s="218"/>
      <c r="DRZ2171" s="218"/>
      <c r="DSA2171" s="218"/>
      <c r="DSB2171" s="218"/>
      <c r="DSC2171" s="218"/>
      <c r="DSD2171" s="218"/>
      <c r="DSE2171" s="218"/>
      <c r="DSF2171" s="218"/>
      <c r="DSG2171" s="218"/>
      <c r="DSH2171" s="218"/>
      <c r="DSI2171" s="218"/>
      <c r="DSJ2171" s="218"/>
      <c r="DSK2171" s="218"/>
      <c r="DSL2171" s="218"/>
      <c r="DSM2171" s="218"/>
      <c r="DSN2171" s="218"/>
      <c r="DSO2171" s="218"/>
      <c r="DSP2171" s="218"/>
      <c r="DSQ2171" s="218"/>
      <c r="DSR2171" s="218"/>
      <c r="DSS2171" s="218"/>
      <c r="DST2171" s="218"/>
      <c r="DSU2171" s="218"/>
      <c r="DSV2171" s="218"/>
      <c r="DSW2171" s="218"/>
      <c r="DSX2171" s="218"/>
      <c r="DSY2171" s="218"/>
      <c r="DSZ2171" s="218"/>
      <c r="DTA2171" s="218"/>
      <c r="DTB2171" s="218"/>
      <c r="DTC2171" s="218"/>
      <c r="DTD2171" s="218"/>
      <c r="DTE2171" s="218"/>
      <c r="DTF2171" s="218"/>
      <c r="DTG2171" s="218"/>
      <c r="DTH2171" s="218"/>
      <c r="DTI2171" s="218"/>
      <c r="DTJ2171" s="218"/>
      <c r="DTK2171" s="218"/>
      <c r="DTL2171" s="218"/>
      <c r="DTM2171" s="218"/>
      <c r="DTN2171" s="218"/>
      <c r="DTO2171" s="218"/>
      <c r="DTP2171" s="218"/>
      <c r="DTQ2171" s="218"/>
      <c r="DTR2171" s="218"/>
      <c r="DTS2171" s="218"/>
      <c r="DTT2171" s="218"/>
      <c r="DTU2171" s="218"/>
      <c r="DTV2171" s="218"/>
      <c r="DTW2171" s="218"/>
      <c r="DTX2171" s="218"/>
      <c r="DTY2171" s="218"/>
      <c r="DTZ2171" s="218"/>
      <c r="DUA2171" s="218"/>
      <c r="DUB2171" s="218"/>
      <c r="DUC2171" s="218"/>
      <c r="DUD2171" s="218"/>
      <c r="DUE2171" s="218"/>
      <c r="DUF2171" s="218"/>
      <c r="DUG2171" s="218"/>
      <c r="DUH2171" s="218"/>
      <c r="DUI2171" s="218"/>
      <c r="DUJ2171" s="218"/>
      <c r="DUK2171" s="218"/>
      <c r="DUL2171" s="218"/>
      <c r="DUM2171" s="218"/>
      <c r="DUN2171" s="218"/>
      <c r="DUO2171" s="218"/>
      <c r="DUP2171" s="218"/>
      <c r="DUQ2171" s="218"/>
      <c r="DUR2171" s="218"/>
      <c r="DUS2171" s="218"/>
      <c r="DUT2171" s="218"/>
      <c r="DUU2171" s="218"/>
      <c r="DUV2171" s="218"/>
      <c r="DUW2171" s="218"/>
      <c r="DUX2171" s="218"/>
      <c r="DUY2171" s="218"/>
      <c r="DUZ2171" s="218"/>
      <c r="DVA2171" s="218"/>
      <c r="DVB2171" s="218"/>
      <c r="DVC2171" s="218"/>
      <c r="DVD2171" s="218"/>
      <c r="DVE2171" s="218"/>
      <c r="DVF2171" s="218"/>
      <c r="DVG2171" s="218"/>
      <c r="DVH2171" s="218"/>
      <c r="DVI2171" s="218"/>
      <c r="DVJ2171" s="218"/>
      <c r="DVK2171" s="218"/>
      <c r="DVL2171" s="218"/>
      <c r="DVM2171" s="218"/>
      <c r="DVN2171" s="218"/>
      <c r="DVO2171" s="218"/>
      <c r="DVP2171" s="218"/>
      <c r="DVQ2171" s="218"/>
      <c r="DVR2171" s="218"/>
      <c r="DVS2171" s="218"/>
      <c r="DVT2171" s="218"/>
      <c r="DVU2171" s="218"/>
      <c r="DVV2171" s="218"/>
      <c r="DVW2171" s="218"/>
      <c r="DVX2171" s="218"/>
      <c r="DVY2171" s="218"/>
      <c r="DVZ2171" s="218"/>
      <c r="DWA2171" s="218"/>
      <c r="DWB2171" s="218"/>
      <c r="DWC2171" s="218"/>
      <c r="DWD2171" s="218"/>
      <c r="DWE2171" s="218"/>
      <c r="DWF2171" s="218"/>
      <c r="DWG2171" s="218"/>
      <c r="DWH2171" s="218"/>
      <c r="DWI2171" s="218"/>
      <c r="DWJ2171" s="218"/>
      <c r="DWK2171" s="218"/>
      <c r="DWL2171" s="218"/>
      <c r="DWM2171" s="218"/>
      <c r="DWN2171" s="218"/>
      <c r="DWO2171" s="218"/>
      <c r="DWP2171" s="218"/>
      <c r="DWQ2171" s="218"/>
      <c r="DWR2171" s="218"/>
      <c r="DWS2171" s="218"/>
      <c r="DWT2171" s="218"/>
      <c r="DWU2171" s="218"/>
      <c r="DWV2171" s="218"/>
      <c r="DWW2171" s="218"/>
      <c r="DWX2171" s="218"/>
      <c r="DWY2171" s="218"/>
      <c r="DWZ2171" s="218"/>
      <c r="DXA2171" s="218"/>
      <c r="DXB2171" s="218"/>
      <c r="DXC2171" s="218"/>
      <c r="DXD2171" s="218"/>
      <c r="DXE2171" s="218"/>
      <c r="DXF2171" s="218"/>
      <c r="DXG2171" s="218"/>
      <c r="DXH2171" s="218"/>
      <c r="DXI2171" s="218"/>
      <c r="DXJ2171" s="218"/>
      <c r="DXK2171" s="218"/>
      <c r="DXL2171" s="218"/>
      <c r="DXM2171" s="218"/>
      <c r="DXN2171" s="218"/>
      <c r="DXO2171" s="218"/>
      <c r="DXP2171" s="218"/>
      <c r="DXQ2171" s="218"/>
      <c r="DXR2171" s="218"/>
      <c r="DXS2171" s="218"/>
      <c r="DXT2171" s="218"/>
      <c r="DXU2171" s="218"/>
      <c r="DXV2171" s="218"/>
      <c r="DXW2171" s="218"/>
      <c r="DXX2171" s="218"/>
      <c r="DXY2171" s="218"/>
      <c r="DXZ2171" s="218"/>
      <c r="DYA2171" s="218"/>
      <c r="DYB2171" s="218"/>
      <c r="DYC2171" s="218"/>
      <c r="DYD2171" s="218"/>
      <c r="DYE2171" s="218"/>
      <c r="DYF2171" s="218"/>
      <c r="DYG2171" s="218"/>
      <c r="DYH2171" s="218"/>
      <c r="DYI2171" s="218"/>
      <c r="DYJ2171" s="218"/>
      <c r="DYK2171" s="218"/>
      <c r="DYL2171" s="218"/>
      <c r="DYM2171" s="218"/>
      <c r="DYN2171" s="218"/>
      <c r="DYO2171" s="218"/>
      <c r="DYP2171" s="218"/>
      <c r="DYQ2171" s="218"/>
      <c r="DYR2171" s="218"/>
      <c r="DYS2171" s="218"/>
      <c r="DYT2171" s="218"/>
      <c r="DYU2171" s="218"/>
      <c r="DYV2171" s="218"/>
      <c r="DYW2171" s="218"/>
      <c r="DYX2171" s="218"/>
      <c r="DYY2171" s="218"/>
      <c r="DYZ2171" s="218"/>
      <c r="DZA2171" s="218"/>
      <c r="DZB2171" s="218"/>
      <c r="DZC2171" s="218"/>
      <c r="DZD2171" s="218"/>
      <c r="DZE2171" s="218"/>
      <c r="DZF2171" s="218"/>
      <c r="DZG2171" s="218"/>
      <c r="DZH2171" s="218"/>
      <c r="DZI2171" s="218"/>
      <c r="DZJ2171" s="218"/>
      <c r="DZK2171" s="218"/>
      <c r="DZL2171" s="218"/>
      <c r="DZM2171" s="218"/>
      <c r="DZN2171" s="218"/>
      <c r="DZO2171" s="218"/>
      <c r="DZP2171" s="218"/>
      <c r="DZQ2171" s="218"/>
      <c r="DZR2171" s="218"/>
      <c r="DZS2171" s="218"/>
      <c r="DZT2171" s="218"/>
      <c r="DZU2171" s="218"/>
      <c r="DZV2171" s="218"/>
      <c r="DZW2171" s="218"/>
      <c r="DZX2171" s="218"/>
      <c r="DZY2171" s="218"/>
      <c r="DZZ2171" s="218"/>
      <c r="EAA2171" s="218"/>
      <c r="EAB2171" s="218"/>
      <c r="EAC2171" s="218"/>
      <c r="EAD2171" s="218"/>
      <c r="EAE2171" s="218"/>
      <c r="EAF2171" s="218"/>
      <c r="EAG2171" s="218"/>
      <c r="EAH2171" s="218"/>
      <c r="EAI2171" s="218"/>
      <c r="EAJ2171" s="218"/>
      <c r="EAK2171" s="218"/>
      <c r="EAL2171" s="218"/>
      <c r="EAM2171" s="218"/>
      <c r="EAN2171" s="218"/>
      <c r="EAO2171" s="218"/>
      <c r="EAP2171" s="218"/>
      <c r="EAQ2171" s="218"/>
      <c r="EAR2171" s="218"/>
      <c r="EAS2171" s="218"/>
      <c r="EAT2171" s="218"/>
      <c r="EAU2171" s="218"/>
      <c r="EAV2171" s="218"/>
      <c r="EAW2171" s="218"/>
      <c r="EAX2171" s="218"/>
      <c r="EAY2171" s="218"/>
      <c r="EAZ2171" s="218"/>
      <c r="EBA2171" s="218"/>
      <c r="EBB2171" s="218"/>
      <c r="EBC2171" s="218"/>
      <c r="EBD2171" s="218"/>
      <c r="EBE2171" s="218"/>
      <c r="EBF2171" s="218"/>
      <c r="EBG2171" s="218"/>
      <c r="EBH2171" s="218"/>
      <c r="EBI2171" s="218"/>
      <c r="EBJ2171" s="218"/>
      <c r="EBK2171" s="218"/>
      <c r="EBL2171" s="218"/>
      <c r="EBM2171" s="218"/>
      <c r="EBN2171" s="218"/>
      <c r="EBO2171" s="218"/>
      <c r="EBP2171" s="218"/>
      <c r="EBQ2171" s="218"/>
      <c r="EBR2171" s="218"/>
      <c r="EBS2171" s="218"/>
      <c r="EBT2171" s="218"/>
      <c r="EBU2171" s="218"/>
      <c r="EBV2171" s="218"/>
      <c r="EBW2171" s="218"/>
      <c r="EBX2171" s="218"/>
      <c r="EBY2171" s="218"/>
      <c r="EBZ2171" s="218"/>
      <c r="ECA2171" s="218"/>
      <c r="ECB2171" s="218"/>
      <c r="ECC2171" s="218"/>
      <c r="ECD2171" s="218"/>
      <c r="ECE2171" s="218"/>
      <c r="ECF2171" s="218"/>
      <c r="ECG2171" s="218"/>
      <c r="ECH2171" s="218"/>
      <c r="ECI2171" s="218"/>
      <c r="ECJ2171" s="218"/>
      <c r="ECK2171" s="218"/>
      <c r="ECL2171" s="218"/>
      <c r="ECM2171" s="218"/>
      <c r="ECN2171" s="218"/>
      <c r="ECO2171" s="218"/>
      <c r="ECP2171" s="218"/>
      <c r="ECQ2171" s="218"/>
      <c r="ECR2171" s="218"/>
      <c r="ECS2171" s="218"/>
      <c r="ECT2171" s="218"/>
      <c r="ECU2171" s="218"/>
      <c r="ECV2171" s="218"/>
      <c r="ECW2171" s="218"/>
      <c r="ECX2171" s="218"/>
      <c r="ECY2171" s="218"/>
      <c r="ECZ2171" s="218"/>
      <c r="EDA2171" s="218"/>
      <c r="EDB2171" s="218"/>
      <c r="EDC2171" s="218"/>
      <c r="EDD2171" s="218"/>
      <c r="EDE2171" s="218"/>
      <c r="EDF2171" s="218"/>
      <c r="EDG2171" s="218"/>
      <c r="EDH2171" s="218"/>
      <c r="EDI2171" s="218"/>
      <c r="EDJ2171" s="218"/>
      <c r="EDK2171" s="218"/>
      <c r="EDL2171" s="218"/>
      <c r="EDM2171" s="218"/>
      <c r="EDN2171" s="218"/>
      <c r="EDO2171" s="218"/>
      <c r="EDP2171" s="218"/>
      <c r="EDQ2171" s="218"/>
      <c r="EDR2171" s="218"/>
      <c r="EDS2171" s="218"/>
      <c r="EDT2171" s="218"/>
      <c r="EDU2171" s="218"/>
      <c r="EDV2171" s="218"/>
      <c r="EDW2171" s="218"/>
      <c r="EDX2171" s="218"/>
      <c r="EDY2171" s="218"/>
      <c r="EDZ2171" s="218"/>
      <c r="EEA2171" s="218"/>
      <c r="EEB2171" s="218"/>
      <c r="EEC2171" s="218"/>
      <c r="EED2171" s="218"/>
      <c r="EEE2171" s="218"/>
      <c r="EEF2171" s="218"/>
      <c r="EEG2171" s="218"/>
      <c r="EEH2171" s="218"/>
      <c r="EEI2171" s="218"/>
      <c r="EEJ2171" s="218"/>
      <c r="EEK2171" s="218"/>
      <c r="EEL2171" s="218"/>
      <c r="EEM2171" s="218"/>
      <c r="EEN2171" s="218"/>
      <c r="EEO2171" s="218"/>
      <c r="EEP2171" s="218"/>
      <c r="EEQ2171" s="218"/>
      <c r="EER2171" s="218"/>
      <c r="EES2171" s="218"/>
      <c r="EET2171" s="218"/>
      <c r="EEU2171" s="218"/>
      <c r="EEV2171" s="218"/>
      <c r="EEW2171" s="218"/>
      <c r="EEX2171" s="218"/>
      <c r="EEY2171" s="218"/>
      <c r="EEZ2171" s="218"/>
      <c r="EFA2171" s="218"/>
      <c r="EFB2171" s="218"/>
      <c r="EFC2171" s="218"/>
      <c r="EFD2171" s="218"/>
      <c r="EFE2171" s="218"/>
      <c r="EFF2171" s="218"/>
      <c r="EFG2171" s="218"/>
      <c r="EFH2171" s="218"/>
      <c r="EFI2171" s="218"/>
      <c r="EFJ2171" s="218"/>
      <c r="EFK2171" s="218"/>
      <c r="EFL2171" s="218"/>
      <c r="EFM2171" s="218"/>
      <c r="EFN2171" s="218"/>
      <c r="EFO2171" s="218"/>
      <c r="EFP2171" s="218"/>
      <c r="EFQ2171" s="218"/>
      <c r="EFR2171" s="218"/>
      <c r="EFS2171" s="218"/>
      <c r="EFT2171" s="218"/>
      <c r="EFU2171" s="218"/>
      <c r="EFV2171" s="218"/>
      <c r="EFW2171" s="218"/>
      <c r="EFX2171" s="218"/>
      <c r="EFY2171" s="218"/>
      <c r="EFZ2171" s="218"/>
      <c r="EGA2171" s="218"/>
      <c r="EGB2171" s="218"/>
      <c r="EGC2171" s="218"/>
      <c r="EGD2171" s="218"/>
      <c r="EGE2171" s="218"/>
      <c r="EGF2171" s="218"/>
      <c r="EGG2171" s="218"/>
      <c r="EGH2171" s="218"/>
      <c r="EGI2171" s="218"/>
      <c r="EGJ2171" s="218"/>
      <c r="EGK2171" s="218"/>
      <c r="EGL2171" s="218"/>
      <c r="EGM2171" s="218"/>
      <c r="EGN2171" s="218"/>
      <c r="EGO2171" s="218"/>
      <c r="EGP2171" s="218"/>
      <c r="EGQ2171" s="218"/>
      <c r="EGR2171" s="218"/>
      <c r="EGS2171" s="218"/>
      <c r="EGT2171" s="218"/>
      <c r="EGU2171" s="218"/>
      <c r="EGV2171" s="218"/>
      <c r="EGW2171" s="218"/>
      <c r="EGX2171" s="218"/>
      <c r="EGY2171" s="218"/>
      <c r="EGZ2171" s="218"/>
      <c r="EHA2171" s="218"/>
      <c r="EHB2171" s="218"/>
      <c r="EHC2171" s="218"/>
      <c r="EHD2171" s="218"/>
      <c r="EHE2171" s="218"/>
      <c r="EHF2171" s="218"/>
      <c r="EHG2171" s="218"/>
      <c r="EHH2171" s="218"/>
      <c r="EHI2171" s="218"/>
      <c r="EHJ2171" s="218"/>
      <c r="EHK2171" s="218"/>
      <c r="EHL2171" s="218"/>
      <c r="EHM2171" s="218"/>
      <c r="EHN2171" s="218"/>
      <c r="EHO2171" s="218"/>
      <c r="EHP2171" s="218"/>
      <c r="EHQ2171" s="218"/>
      <c r="EHR2171" s="218"/>
      <c r="EHS2171" s="218"/>
      <c r="EHT2171" s="218"/>
      <c r="EHU2171" s="218"/>
      <c r="EHV2171" s="218"/>
      <c r="EHW2171" s="218"/>
      <c r="EHX2171" s="218"/>
      <c r="EHY2171" s="218"/>
      <c r="EHZ2171" s="218"/>
      <c r="EIA2171" s="218"/>
      <c r="EIB2171" s="218"/>
      <c r="EIC2171" s="218"/>
      <c r="EID2171" s="218"/>
      <c r="EIE2171" s="218"/>
      <c r="EIF2171" s="218"/>
      <c r="EIG2171" s="218"/>
      <c r="EIH2171" s="218"/>
      <c r="EII2171" s="218"/>
      <c r="EIJ2171" s="218"/>
      <c r="EIK2171" s="218"/>
      <c r="EIL2171" s="218"/>
      <c r="EIM2171" s="218"/>
      <c r="EIN2171" s="218"/>
      <c r="EIO2171" s="218"/>
      <c r="EIP2171" s="218"/>
      <c r="EIQ2171" s="218"/>
      <c r="EIR2171" s="218"/>
      <c r="EIS2171" s="218"/>
      <c r="EIT2171" s="218"/>
      <c r="EIU2171" s="218"/>
      <c r="EIV2171" s="218"/>
      <c r="EIW2171" s="218"/>
      <c r="EIX2171" s="218"/>
      <c r="EIY2171" s="218"/>
      <c r="EIZ2171" s="218"/>
      <c r="EJA2171" s="218"/>
      <c r="EJB2171" s="218"/>
      <c r="EJC2171" s="218"/>
      <c r="EJD2171" s="218"/>
      <c r="EJE2171" s="218"/>
      <c r="EJF2171" s="218"/>
      <c r="EJG2171" s="218"/>
      <c r="EJH2171" s="218"/>
      <c r="EJI2171" s="218"/>
      <c r="EJJ2171" s="218"/>
      <c r="EJK2171" s="218"/>
      <c r="EJL2171" s="218"/>
      <c r="EJM2171" s="218"/>
      <c r="EJN2171" s="218"/>
      <c r="EJO2171" s="218"/>
      <c r="EJP2171" s="218"/>
      <c r="EJQ2171" s="218"/>
      <c r="EJR2171" s="218"/>
      <c r="EJS2171" s="218"/>
      <c r="EJT2171" s="218"/>
      <c r="EJU2171" s="218"/>
      <c r="EJV2171" s="218"/>
      <c r="EJW2171" s="218"/>
      <c r="EJX2171" s="218"/>
      <c r="EJY2171" s="218"/>
      <c r="EJZ2171" s="218"/>
      <c r="EKA2171" s="218"/>
      <c r="EKB2171" s="218"/>
      <c r="EKC2171" s="218"/>
      <c r="EKD2171" s="218"/>
      <c r="EKE2171" s="218"/>
      <c r="EKF2171" s="218"/>
      <c r="EKG2171" s="218"/>
      <c r="EKH2171" s="218"/>
      <c r="EKI2171" s="218"/>
      <c r="EKJ2171" s="218"/>
      <c r="EKK2171" s="218"/>
      <c r="EKL2171" s="218"/>
      <c r="EKM2171" s="218"/>
      <c r="EKN2171" s="218"/>
      <c r="EKO2171" s="218"/>
      <c r="EKP2171" s="218"/>
      <c r="EKQ2171" s="218"/>
      <c r="EKR2171" s="218"/>
      <c r="EKS2171" s="218"/>
      <c r="EKT2171" s="218"/>
      <c r="EKU2171" s="218"/>
      <c r="EKV2171" s="218"/>
      <c r="EKW2171" s="218"/>
      <c r="EKX2171" s="218"/>
      <c r="EKY2171" s="218"/>
      <c r="EKZ2171" s="218"/>
      <c r="ELA2171" s="218"/>
      <c r="ELB2171" s="218"/>
      <c r="ELC2171" s="218"/>
      <c r="ELD2171" s="218"/>
      <c r="ELE2171" s="218"/>
      <c r="ELF2171" s="218"/>
      <c r="ELG2171" s="218"/>
      <c r="ELH2171" s="218"/>
      <c r="ELI2171" s="218"/>
      <c r="ELJ2171" s="218"/>
      <c r="ELK2171" s="218"/>
      <c r="ELL2171" s="218"/>
      <c r="ELM2171" s="218"/>
      <c r="ELN2171" s="218"/>
      <c r="ELO2171" s="218"/>
      <c r="ELP2171" s="218"/>
      <c r="ELQ2171" s="218"/>
      <c r="ELR2171" s="218"/>
      <c r="ELS2171" s="218"/>
      <c r="ELT2171" s="218"/>
      <c r="ELU2171" s="218"/>
      <c r="ELV2171" s="218"/>
      <c r="ELW2171" s="218"/>
      <c r="ELX2171" s="218"/>
      <c r="ELY2171" s="218"/>
      <c r="ELZ2171" s="218"/>
      <c r="EMA2171" s="218"/>
      <c r="EMB2171" s="218"/>
      <c r="EMC2171" s="218"/>
      <c r="EMD2171" s="218"/>
      <c r="EME2171" s="218"/>
      <c r="EMF2171" s="218"/>
      <c r="EMG2171" s="218"/>
      <c r="EMH2171" s="218"/>
      <c r="EMI2171" s="218"/>
      <c r="EMJ2171" s="218"/>
      <c r="EMK2171" s="218"/>
      <c r="EML2171" s="218"/>
      <c r="EMM2171" s="218"/>
      <c r="EMN2171" s="218"/>
      <c r="EMO2171" s="218"/>
      <c r="EMP2171" s="218"/>
      <c r="EMQ2171" s="218"/>
      <c r="EMR2171" s="218"/>
      <c r="EMS2171" s="218"/>
      <c r="EMT2171" s="218"/>
      <c r="EMU2171" s="218"/>
      <c r="EMV2171" s="218"/>
      <c r="EMW2171" s="218"/>
      <c r="EMX2171" s="218"/>
      <c r="EMY2171" s="218"/>
      <c r="EMZ2171" s="218"/>
      <c r="ENA2171" s="218"/>
      <c r="ENB2171" s="218"/>
      <c r="ENC2171" s="218"/>
      <c r="END2171" s="218"/>
      <c r="ENE2171" s="218"/>
      <c r="ENF2171" s="218"/>
      <c r="ENG2171" s="218"/>
      <c r="ENH2171" s="218"/>
      <c r="ENI2171" s="218"/>
      <c r="ENJ2171" s="218"/>
      <c r="ENK2171" s="218"/>
      <c r="ENL2171" s="218"/>
      <c r="ENM2171" s="218"/>
      <c r="ENN2171" s="218"/>
      <c r="ENO2171" s="218"/>
      <c r="ENP2171" s="218"/>
      <c r="ENQ2171" s="218"/>
      <c r="ENR2171" s="218"/>
      <c r="ENS2171" s="218"/>
      <c r="ENT2171" s="218"/>
      <c r="ENU2171" s="218"/>
      <c r="ENV2171" s="218"/>
      <c r="ENW2171" s="218"/>
      <c r="ENX2171" s="218"/>
      <c r="ENY2171" s="218"/>
      <c r="ENZ2171" s="218"/>
      <c r="EOA2171" s="218"/>
      <c r="EOB2171" s="218"/>
      <c r="EOC2171" s="218"/>
      <c r="EOD2171" s="218"/>
      <c r="EOE2171" s="218"/>
      <c r="EOF2171" s="218"/>
      <c r="EOG2171" s="218"/>
      <c r="EOH2171" s="218"/>
      <c r="EOI2171" s="218"/>
      <c r="EOJ2171" s="218"/>
      <c r="EOK2171" s="218"/>
      <c r="EOL2171" s="218"/>
      <c r="EOM2171" s="218"/>
      <c r="EON2171" s="218"/>
      <c r="EOO2171" s="218"/>
      <c r="EOP2171" s="218"/>
      <c r="EOQ2171" s="218"/>
      <c r="EOR2171" s="218"/>
      <c r="EOS2171" s="218"/>
      <c r="EOT2171" s="218"/>
      <c r="EOU2171" s="218"/>
      <c r="EOV2171" s="218"/>
      <c r="EOW2171" s="218"/>
      <c r="EOX2171" s="218"/>
      <c r="EOY2171" s="218"/>
      <c r="EOZ2171" s="218"/>
      <c r="EPA2171" s="218"/>
      <c r="EPB2171" s="218"/>
      <c r="EPC2171" s="218"/>
      <c r="EPD2171" s="218"/>
      <c r="EPE2171" s="218"/>
      <c r="EPF2171" s="218"/>
      <c r="EPG2171" s="218"/>
      <c r="EPH2171" s="218"/>
      <c r="EPI2171" s="218"/>
      <c r="EPJ2171" s="218"/>
      <c r="EPK2171" s="218"/>
      <c r="EPL2171" s="218"/>
      <c r="EPM2171" s="218"/>
      <c r="EPN2171" s="218"/>
      <c r="EPO2171" s="218"/>
      <c r="EPP2171" s="218"/>
      <c r="EPQ2171" s="218"/>
      <c r="EPR2171" s="218"/>
      <c r="EPS2171" s="218"/>
      <c r="EPT2171" s="218"/>
      <c r="EPU2171" s="218"/>
      <c r="EPV2171" s="218"/>
      <c r="EPW2171" s="218"/>
      <c r="EPX2171" s="218"/>
      <c r="EPY2171" s="218"/>
      <c r="EPZ2171" s="218"/>
      <c r="EQA2171" s="218"/>
      <c r="EQB2171" s="218"/>
      <c r="EQC2171" s="218"/>
      <c r="EQD2171" s="218"/>
      <c r="EQE2171" s="218"/>
      <c r="EQF2171" s="218"/>
      <c r="EQG2171" s="218"/>
      <c r="EQH2171" s="218"/>
      <c r="EQI2171" s="218"/>
      <c r="EQJ2171" s="218"/>
      <c r="EQK2171" s="218"/>
      <c r="EQL2171" s="218"/>
      <c r="EQM2171" s="218"/>
      <c r="EQN2171" s="218"/>
      <c r="EQO2171" s="218"/>
      <c r="EQP2171" s="218"/>
      <c r="EQQ2171" s="218"/>
      <c r="EQR2171" s="218"/>
      <c r="EQS2171" s="218"/>
      <c r="EQT2171" s="218"/>
      <c r="EQU2171" s="218"/>
      <c r="EQV2171" s="218"/>
      <c r="EQW2171" s="218"/>
      <c r="EQX2171" s="218"/>
      <c r="EQY2171" s="218"/>
      <c r="EQZ2171" s="218"/>
      <c r="ERA2171" s="218"/>
      <c r="ERB2171" s="218"/>
      <c r="ERC2171" s="218"/>
      <c r="ERD2171" s="218"/>
      <c r="ERE2171" s="218"/>
      <c r="ERF2171" s="218"/>
      <c r="ERG2171" s="218"/>
      <c r="ERH2171" s="218"/>
      <c r="ERI2171" s="218"/>
      <c r="ERJ2171" s="218"/>
      <c r="ERK2171" s="218"/>
      <c r="ERL2171" s="218"/>
      <c r="ERM2171" s="218"/>
      <c r="ERN2171" s="218"/>
      <c r="ERO2171" s="218"/>
      <c r="ERP2171" s="218"/>
      <c r="ERQ2171" s="218"/>
      <c r="ERR2171" s="218"/>
      <c r="ERS2171" s="218"/>
      <c r="ERT2171" s="218"/>
      <c r="ERU2171" s="218"/>
      <c r="ERV2171" s="218"/>
      <c r="ERW2171" s="218"/>
      <c r="ERX2171" s="218"/>
      <c r="ERY2171" s="218"/>
      <c r="ERZ2171" s="218"/>
      <c r="ESA2171" s="218"/>
      <c r="ESB2171" s="218"/>
      <c r="ESC2171" s="218"/>
      <c r="ESD2171" s="218"/>
      <c r="ESE2171" s="218"/>
      <c r="ESF2171" s="218"/>
      <c r="ESG2171" s="218"/>
      <c r="ESH2171" s="218"/>
      <c r="ESI2171" s="218"/>
      <c r="ESJ2171" s="218"/>
      <c r="ESK2171" s="218"/>
      <c r="ESL2171" s="218"/>
      <c r="ESM2171" s="218"/>
      <c r="ESN2171" s="218"/>
      <c r="ESO2171" s="218"/>
      <c r="ESP2171" s="218"/>
      <c r="ESQ2171" s="218"/>
      <c r="ESR2171" s="218"/>
      <c r="ESS2171" s="218"/>
      <c r="EST2171" s="218"/>
      <c r="ESU2171" s="218"/>
      <c r="ESV2171" s="218"/>
      <c r="ESW2171" s="218"/>
      <c r="ESX2171" s="218"/>
      <c r="ESY2171" s="218"/>
      <c r="ESZ2171" s="218"/>
      <c r="ETA2171" s="218"/>
      <c r="ETB2171" s="218"/>
      <c r="ETC2171" s="218"/>
      <c r="ETD2171" s="218"/>
      <c r="ETE2171" s="218"/>
      <c r="ETF2171" s="218"/>
      <c r="ETG2171" s="218"/>
      <c r="ETH2171" s="218"/>
      <c r="ETI2171" s="218"/>
      <c r="ETJ2171" s="218"/>
      <c r="ETK2171" s="218"/>
      <c r="ETL2171" s="218"/>
      <c r="ETM2171" s="218"/>
      <c r="ETN2171" s="218"/>
      <c r="ETO2171" s="218"/>
      <c r="ETP2171" s="218"/>
      <c r="ETQ2171" s="218"/>
      <c r="ETR2171" s="218"/>
      <c r="ETS2171" s="218"/>
      <c r="ETT2171" s="218"/>
      <c r="ETU2171" s="218"/>
      <c r="ETV2171" s="218"/>
      <c r="ETW2171" s="218"/>
      <c r="ETX2171" s="218"/>
      <c r="ETY2171" s="218"/>
      <c r="ETZ2171" s="218"/>
      <c r="EUA2171" s="218"/>
      <c r="EUB2171" s="218"/>
      <c r="EUC2171" s="218"/>
      <c r="EUD2171" s="218"/>
      <c r="EUE2171" s="218"/>
      <c r="EUF2171" s="218"/>
      <c r="EUG2171" s="218"/>
      <c r="EUH2171" s="218"/>
      <c r="EUI2171" s="218"/>
      <c r="EUJ2171" s="218"/>
      <c r="EUK2171" s="218"/>
      <c r="EUL2171" s="218"/>
      <c r="EUM2171" s="218"/>
      <c r="EUN2171" s="218"/>
      <c r="EUO2171" s="218"/>
      <c r="EUP2171" s="218"/>
      <c r="EUQ2171" s="218"/>
      <c r="EUR2171" s="218"/>
      <c r="EUS2171" s="218"/>
      <c r="EUT2171" s="218"/>
      <c r="EUU2171" s="218"/>
      <c r="EUV2171" s="218"/>
      <c r="EUW2171" s="218"/>
      <c r="EUX2171" s="218"/>
      <c r="EUY2171" s="218"/>
      <c r="EUZ2171" s="218"/>
      <c r="EVA2171" s="218"/>
      <c r="EVB2171" s="218"/>
      <c r="EVC2171" s="218"/>
      <c r="EVD2171" s="218"/>
      <c r="EVE2171" s="218"/>
      <c r="EVF2171" s="218"/>
      <c r="EVG2171" s="218"/>
      <c r="EVH2171" s="218"/>
      <c r="EVI2171" s="218"/>
      <c r="EVJ2171" s="218"/>
      <c r="EVK2171" s="218"/>
      <c r="EVL2171" s="218"/>
      <c r="EVM2171" s="218"/>
      <c r="EVN2171" s="218"/>
      <c r="EVO2171" s="218"/>
      <c r="EVP2171" s="218"/>
      <c r="EVQ2171" s="218"/>
      <c r="EVR2171" s="218"/>
      <c r="EVS2171" s="218"/>
      <c r="EVT2171" s="218"/>
      <c r="EVU2171" s="218"/>
      <c r="EVV2171" s="218"/>
      <c r="EVW2171" s="218"/>
      <c r="EVX2171" s="218"/>
      <c r="EVY2171" s="218"/>
      <c r="EVZ2171" s="218"/>
      <c r="EWA2171" s="218"/>
      <c r="EWB2171" s="218"/>
      <c r="EWC2171" s="218"/>
      <c r="EWD2171" s="218"/>
      <c r="EWE2171" s="218"/>
      <c r="EWF2171" s="218"/>
      <c r="EWG2171" s="218"/>
      <c r="EWH2171" s="218"/>
      <c r="EWI2171" s="218"/>
      <c r="EWJ2171" s="218"/>
      <c r="EWK2171" s="218"/>
      <c r="EWL2171" s="218"/>
      <c r="EWM2171" s="218"/>
      <c r="EWN2171" s="218"/>
      <c r="EWO2171" s="218"/>
      <c r="EWP2171" s="218"/>
      <c r="EWQ2171" s="218"/>
      <c r="EWR2171" s="218"/>
      <c r="EWS2171" s="218"/>
      <c r="EWT2171" s="218"/>
      <c r="EWU2171" s="218"/>
      <c r="EWV2171" s="218"/>
      <c r="EWW2171" s="218"/>
      <c r="EWX2171" s="218"/>
      <c r="EWY2171" s="218"/>
      <c r="EWZ2171" s="218"/>
      <c r="EXA2171" s="218"/>
      <c r="EXB2171" s="218"/>
      <c r="EXC2171" s="218"/>
      <c r="EXD2171" s="218"/>
      <c r="EXE2171" s="218"/>
      <c r="EXF2171" s="218"/>
      <c r="EXG2171" s="218"/>
      <c r="EXH2171" s="218"/>
      <c r="EXI2171" s="218"/>
      <c r="EXJ2171" s="218"/>
      <c r="EXK2171" s="218"/>
      <c r="EXL2171" s="218"/>
      <c r="EXM2171" s="218"/>
      <c r="EXN2171" s="218"/>
      <c r="EXO2171" s="218"/>
      <c r="EXP2171" s="218"/>
      <c r="EXQ2171" s="218"/>
      <c r="EXR2171" s="218"/>
      <c r="EXS2171" s="218"/>
      <c r="EXT2171" s="218"/>
      <c r="EXU2171" s="218"/>
      <c r="EXV2171" s="218"/>
      <c r="EXW2171" s="218"/>
      <c r="EXX2171" s="218"/>
      <c r="EXY2171" s="218"/>
      <c r="EXZ2171" s="218"/>
      <c r="EYA2171" s="218"/>
      <c r="EYB2171" s="218"/>
      <c r="EYC2171" s="218"/>
      <c r="EYD2171" s="218"/>
      <c r="EYE2171" s="218"/>
      <c r="EYF2171" s="218"/>
      <c r="EYG2171" s="218"/>
      <c r="EYH2171" s="218"/>
      <c r="EYI2171" s="218"/>
      <c r="EYJ2171" s="218"/>
      <c r="EYK2171" s="218"/>
      <c r="EYL2171" s="218"/>
      <c r="EYM2171" s="218"/>
      <c r="EYN2171" s="218"/>
      <c r="EYO2171" s="218"/>
      <c r="EYP2171" s="218"/>
      <c r="EYQ2171" s="218"/>
      <c r="EYR2171" s="218"/>
      <c r="EYS2171" s="218"/>
      <c r="EYT2171" s="218"/>
      <c r="EYU2171" s="218"/>
      <c r="EYV2171" s="218"/>
      <c r="EYW2171" s="218"/>
      <c r="EYX2171" s="218"/>
      <c r="EYY2171" s="218"/>
      <c r="EYZ2171" s="218"/>
      <c r="EZA2171" s="218"/>
      <c r="EZB2171" s="218"/>
      <c r="EZC2171" s="218"/>
      <c r="EZD2171" s="218"/>
      <c r="EZE2171" s="218"/>
      <c r="EZF2171" s="218"/>
      <c r="EZG2171" s="218"/>
      <c r="EZH2171" s="218"/>
      <c r="EZI2171" s="218"/>
      <c r="EZJ2171" s="218"/>
      <c r="EZK2171" s="218"/>
      <c r="EZL2171" s="218"/>
      <c r="EZM2171" s="218"/>
      <c r="EZN2171" s="218"/>
      <c r="EZO2171" s="218"/>
      <c r="EZP2171" s="218"/>
      <c r="EZQ2171" s="218"/>
      <c r="EZR2171" s="218"/>
      <c r="EZS2171" s="218"/>
      <c r="EZT2171" s="218"/>
      <c r="EZU2171" s="218"/>
      <c r="EZV2171" s="218"/>
      <c r="EZW2171" s="218"/>
      <c r="EZX2171" s="218"/>
      <c r="EZY2171" s="218"/>
      <c r="EZZ2171" s="218"/>
      <c r="FAA2171" s="218"/>
      <c r="FAB2171" s="218"/>
      <c r="FAC2171" s="218"/>
      <c r="FAD2171" s="218"/>
      <c r="FAE2171" s="218"/>
      <c r="FAF2171" s="218"/>
      <c r="FAG2171" s="218"/>
      <c r="FAH2171" s="218"/>
      <c r="FAI2171" s="218"/>
      <c r="FAJ2171" s="218"/>
      <c r="FAK2171" s="218"/>
      <c r="FAL2171" s="218"/>
      <c r="FAM2171" s="218"/>
      <c r="FAN2171" s="218"/>
      <c r="FAO2171" s="218"/>
      <c r="FAP2171" s="218"/>
      <c r="FAQ2171" s="218"/>
      <c r="FAR2171" s="218"/>
      <c r="FAS2171" s="218"/>
      <c r="FAT2171" s="218"/>
      <c r="FAU2171" s="218"/>
      <c r="FAV2171" s="218"/>
      <c r="FAW2171" s="218"/>
      <c r="FAX2171" s="218"/>
      <c r="FAY2171" s="218"/>
      <c r="FAZ2171" s="218"/>
      <c r="FBA2171" s="218"/>
      <c r="FBB2171" s="218"/>
      <c r="FBC2171" s="218"/>
      <c r="FBD2171" s="218"/>
      <c r="FBE2171" s="218"/>
      <c r="FBF2171" s="218"/>
      <c r="FBG2171" s="218"/>
      <c r="FBH2171" s="218"/>
      <c r="FBI2171" s="218"/>
      <c r="FBJ2171" s="218"/>
      <c r="FBK2171" s="218"/>
      <c r="FBL2171" s="218"/>
      <c r="FBM2171" s="218"/>
      <c r="FBN2171" s="218"/>
      <c r="FBO2171" s="218"/>
      <c r="FBP2171" s="218"/>
      <c r="FBQ2171" s="218"/>
      <c r="FBR2171" s="218"/>
      <c r="FBS2171" s="218"/>
      <c r="FBT2171" s="218"/>
      <c r="FBU2171" s="218"/>
      <c r="FBV2171" s="218"/>
      <c r="FBW2171" s="218"/>
      <c r="FBX2171" s="218"/>
      <c r="FBY2171" s="218"/>
      <c r="FBZ2171" s="218"/>
      <c r="FCA2171" s="218"/>
      <c r="FCB2171" s="218"/>
      <c r="FCC2171" s="218"/>
      <c r="FCD2171" s="218"/>
      <c r="FCE2171" s="218"/>
      <c r="FCF2171" s="218"/>
      <c r="FCG2171" s="218"/>
      <c r="FCH2171" s="218"/>
      <c r="FCI2171" s="218"/>
      <c r="FCJ2171" s="218"/>
      <c r="FCK2171" s="218"/>
      <c r="FCL2171" s="218"/>
      <c r="FCM2171" s="218"/>
      <c r="FCN2171" s="218"/>
      <c r="FCO2171" s="218"/>
      <c r="FCP2171" s="218"/>
      <c r="FCQ2171" s="218"/>
      <c r="FCR2171" s="218"/>
      <c r="FCS2171" s="218"/>
      <c r="FCT2171" s="218"/>
      <c r="FCU2171" s="218"/>
      <c r="FCV2171" s="218"/>
      <c r="FCW2171" s="218"/>
      <c r="FCX2171" s="218"/>
      <c r="FCY2171" s="218"/>
      <c r="FCZ2171" s="218"/>
      <c r="FDA2171" s="218"/>
      <c r="FDB2171" s="218"/>
      <c r="FDC2171" s="218"/>
      <c r="FDD2171" s="218"/>
      <c r="FDE2171" s="218"/>
      <c r="FDF2171" s="218"/>
      <c r="FDG2171" s="218"/>
      <c r="FDH2171" s="218"/>
      <c r="FDI2171" s="218"/>
      <c r="FDJ2171" s="218"/>
      <c r="FDK2171" s="218"/>
      <c r="FDL2171" s="218"/>
      <c r="FDM2171" s="218"/>
      <c r="FDN2171" s="218"/>
      <c r="FDO2171" s="218"/>
      <c r="FDP2171" s="218"/>
      <c r="FDQ2171" s="218"/>
      <c r="FDR2171" s="218"/>
      <c r="FDS2171" s="218"/>
      <c r="FDT2171" s="218"/>
      <c r="FDU2171" s="218"/>
      <c r="FDV2171" s="218"/>
      <c r="FDW2171" s="218"/>
      <c r="FDX2171" s="218"/>
      <c r="FDY2171" s="218"/>
      <c r="FDZ2171" s="218"/>
      <c r="FEA2171" s="218"/>
      <c r="FEB2171" s="218"/>
      <c r="FEC2171" s="218"/>
      <c r="FED2171" s="218"/>
      <c r="FEE2171" s="218"/>
      <c r="FEF2171" s="218"/>
      <c r="FEG2171" s="218"/>
      <c r="FEH2171" s="218"/>
      <c r="FEI2171" s="218"/>
      <c r="FEJ2171" s="218"/>
      <c r="FEK2171" s="218"/>
      <c r="FEL2171" s="218"/>
      <c r="FEM2171" s="218"/>
      <c r="FEN2171" s="218"/>
      <c r="FEO2171" s="218"/>
      <c r="FEP2171" s="218"/>
      <c r="FEQ2171" s="218"/>
      <c r="FER2171" s="218"/>
      <c r="FES2171" s="218"/>
      <c r="FET2171" s="218"/>
      <c r="FEU2171" s="218"/>
      <c r="FEV2171" s="218"/>
      <c r="FEW2171" s="218"/>
      <c r="FEX2171" s="218"/>
      <c r="FEY2171" s="218"/>
      <c r="FEZ2171" s="218"/>
      <c r="FFA2171" s="218"/>
      <c r="FFB2171" s="218"/>
      <c r="FFC2171" s="218"/>
      <c r="FFD2171" s="218"/>
      <c r="FFE2171" s="218"/>
      <c r="FFF2171" s="218"/>
      <c r="FFG2171" s="218"/>
      <c r="FFH2171" s="218"/>
      <c r="FFI2171" s="218"/>
      <c r="FFJ2171" s="218"/>
      <c r="FFK2171" s="218"/>
      <c r="FFL2171" s="218"/>
      <c r="FFM2171" s="218"/>
      <c r="FFN2171" s="218"/>
      <c r="FFO2171" s="218"/>
      <c r="FFP2171" s="218"/>
      <c r="FFQ2171" s="218"/>
      <c r="FFR2171" s="218"/>
      <c r="FFS2171" s="218"/>
      <c r="FFT2171" s="218"/>
      <c r="FFU2171" s="218"/>
      <c r="FFV2171" s="218"/>
      <c r="FFW2171" s="218"/>
      <c r="FFX2171" s="218"/>
      <c r="FFY2171" s="218"/>
      <c r="FFZ2171" s="218"/>
      <c r="FGA2171" s="218"/>
      <c r="FGB2171" s="218"/>
      <c r="FGC2171" s="218"/>
      <c r="FGD2171" s="218"/>
      <c r="FGE2171" s="218"/>
      <c r="FGF2171" s="218"/>
      <c r="FGG2171" s="218"/>
      <c r="FGH2171" s="218"/>
      <c r="FGI2171" s="218"/>
      <c r="FGJ2171" s="218"/>
      <c r="FGK2171" s="218"/>
      <c r="FGL2171" s="218"/>
      <c r="FGM2171" s="218"/>
      <c r="FGN2171" s="218"/>
      <c r="FGO2171" s="218"/>
      <c r="FGP2171" s="218"/>
      <c r="FGQ2171" s="218"/>
      <c r="FGR2171" s="218"/>
      <c r="FGS2171" s="218"/>
      <c r="FGT2171" s="218"/>
      <c r="FGU2171" s="218"/>
      <c r="FGV2171" s="218"/>
      <c r="FGW2171" s="218"/>
      <c r="FGX2171" s="218"/>
      <c r="FGY2171" s="218"/>
      <c r="FGZ2171" s="218"/>
      <c r="FHA2171" s="218"/>
      <c r="FHB2171" s="218"/>
      <c r="FHC2171" s="218"/>
      <c r="FHD2171" s="218"/>
      <c r="FHE2171" s="218"/>
      <c r="FHF2171" s="218"/>
      <c r="FHG2171" s="218"/>
      <c r="FHH2171" s="218"/>
      <c r="FHI2171" s="218"/>
      <c r="FHJ2171" s="218"/>
      <c r="FHK2171" s="218"/>
      <c r="FHL2171" s="218"/>
      <c r="FHM2171" s="218"/>
      <c r="FHN2171" s="218"/>
      <c r="FHO2171" s="218"/>
      <c r="FHP2171" s="218"/>
      <c r="FHQ2171" s="218"/>
      <c r="FHR2171" s="218"/>
      <c r="FHS2171" s="218"/>
      <c r="FHT2171" s="218"/>
      <c r="FHU2171" s="218"/>
      <c r="FHV2171" s="218"/>
      <c r="FHW2171" s="218"/>
      <c r="FHX2171" s="218"/>
      <c r="FHY2171" s="218"/>
      <c r="FHZ2171" s="218"/>
      <c r="FIA2171" s="218"/>
      <c r="FIB2171" s="218"/>
      <c r="FIC2171" s="218"/>
      <c r="FID2171" s="218"/>
      <c r="FIE2171" s="218"/>
      <c r="FIF2171" s="218"/>
      <c r="FIG2171" s="218"/>
      <c r="FIH2171" s="218"/>
      <c r="FII2171" s="218"/>
      <c r="FIJ2171" s="218"/>
      <c r="FIK2171" s="218"/>
      <c r="FIL2171" s="218"/>
      <c r="FIM2171" s="218"/>
      <c r="FIN2171" s="218"/>
      <c r="FIO2171" s="218"/>
      <c r="FIP2171" s="218"/>
      <c r="FIQ2171" s="218"/>
      <c r="FIR2171" s="218"/>
      <c r="FIS2171" s="218"/>
      <c r="FIT2171" s="218"/>
      <c r="FIU2171" s="218"/>
      <c r="FIV2171" s="218"/>
      <c r="FIW2171" s="218"/>
      <c r="FIX2171" s="218"/>
      <c r="FIY2171" s="218"/>
      <c r="FIZ2171" s="218"/>
      <c r="FJA2171" s="218"/>
      <c r="FJB2171" s="218"/>
      <c r="FJC2171" s="218"/>
      <c r="FJD2171" s="218"/>
      <c r="FJE2171" s="218"/>
      <c r="FJF2171" s="218"/>
      <c r="FJG2171" s="218"/>
      <c r="FJH2171" s="218"/>
      <c r="FJI2171" s="218"/>
      <c r="FJJ2171" s="218"/>
      <c r="FJK2171" s="218"/>
      <c r="FJL2171" s="218"/>
      <c r="FJM2171" s="218"/>
      <c r="FJN2171" s="218"/>
      <c r="FJO2171" s="218"/>
      <c r="FJP2171" s="218"/>
      <c r="FJQ2171" s="218"/>
      <c r="FJR2171" s="218"/>
      <c r="FJS2171" s="218"/>
      <c r="FJT2171" s="218"/>
      <c r="FJU2171" s="218"/>
      <c r="FJV2171" s="218"/>
      <c r="FJW2171" s="218"/>
      <c r="FJX2171" s="218"/>
      <c r="FJY2171" s="218"/>
      <c r="FJZ2171" s="218"/>
      <c r="FKA2171" s="218"/>
      <c r="FKB2171" s="218"/>
      <c r="FKC2171" s="218"/>
      <c r="FKD2171" s="218"/>
      <c r="FKE2171" s="218"/>
      <c r="FKF2171" s="218"/>
      <c r="FKG2171" s="218"/>
      <c r="FKH2171" s="218"/>
      <c r="FKI2171" s="218"/>
      <c r="FKJ2171" s="218"/>
      <c r="FKK2171" s="218"/>
      <c r="FKL2171" s="218"/>
      <c r="FKM2171" s="218"/>
      <c r="FKN2171" s="218"/>
      <c r="FKO2171" s="218"/>
      <c r="FKP2171" s="218"/>
      <c r="FKQ2171" s="218"/>
      <c r="FKR2171" s="218"/>
      <c r="FKS2171" s="218"/>
      <c r="FKT2171" s="218"/>
      <c r="FKU2171" s="218"/>
      <c r="FKV2171" s="218"/>
      <c r="FKW2171" s="218"/>
      <c r="FKX2171" s="218"/>
      <c r="FKY2171" s="218"/>
      <c r="FKZ2171" s="218"/>
      <c r="FLA2171" s="218"/>
      <c r="FLB2171" s="218"/>
      <c r="FLC2171" s="218"/>
      <c r="FLD2171" s="218"/>
      <c r="FLE2171" s="218"/>
      <c r="FLF2171" s="218"/>
      <c r="FLG2171" s="218"/>
      <c r="FLH2171" s="218"/>
      <c r="FLI2171" s="218"/>
      <c r="FLJ2171" s="218"/>
      <c r="FLK2171" s="218"/>
      <c r="FLL2171" s="218"/>
      <c r="FLM2171" s="218"/>
      <c r="FLN2171" s="218"/>
      <c r="FLO2171" s="218"/>
      <c r="FLP2171" s="218"/>
      <c r="FLQ2171" s="218"/>
      <c r="FLR2171" s="218"/>
      <c r="FLS2171" s="218"/>
      <c r="FLT2171" s="218"/>
      <c r="FLU2171" s="218"/>
      <c r="FLV2171" s="218"/>
      <c r="FLW2171" s="218"/>
      <c r="FLX2171" s="218"/>
      <c r="FLY2171" s="218"/>
      <c r="FLZ2171" s="218"/>
      <c r="FMA2171" s="218"/>
      <c r="FMB2171" s="218"/>
      <c r="FMC2171" s="218"/>
      <c r="FMD2171" s="218"/>
      <c r="FME2171" s="218"/>
      <c r="FMF2171" s="218"/>
      <c r="FMG2171" s="218"/>
      <c r="FMH2171" s="218"/>
      <c r="FMI2171" s="218"/>
      <c r="FMJ2171" s="218"/>
      <c r="FMK2171" s="218"/>
      <c r="FML2171" s="218"/>
      <c r="FMM2171" s="218"/>
      <c r="FMN2171" s="218"/>
      <c r="FMO2171" s="218"/>
      <c r="FMP2171" s="218"/>
      <c r="FMQ2171" s="218"/>
      <c r="FMR2171" s="218"/>
      <c r="FMS2171" s="218"/>
      <c r="FMT2171" s="218"/>
      <c r="FMU2171" s="218"/>
      <c r="FMV2171" s="218"/>
      <c r="FMW2171" s="218"/>
      <c r="FMX2171" s="218"/>
      <c r="FMY2171" s="218"/>
      <c r="FMZ2171" s="218"/>
      <c r="FNA2171" s="218"/>
      <c r="FNB2171" s="218"/>
      <c r="FNC2171" s="218"/>
      <c r="FND2171" s="218"/>
      <c r="FNE2171" s="218"/>
      <c r="FNF2171" s="218"/>
      <c r="FNG2171" s="218"/>
      <c r="FNH2171" s="218"/>
      <c r="FNI2171" s="218"/>
      <c r="FNJ2171" s="218"/>
      <c r="FNK2171" s="218"/>
      <c r="FNL2171" s="218"/>
      <c r="FNM2171" s="218"/>
      <c r="FNN2171" s="218"/>
      <c r="FNO2171" s="218"/>
      <c r="FNP2171" s="218"/>
      <c r="FNQ2171" s="218"/>
      <c r="FNR2171" s="218"/>
      <c r="FNS2171" s="218"/>
      <c r="FNT2171" s="218"/>
      <c r="FNU2171" s="218"/>
      <c r="FNV2171" s="218"/>
      <c r="FNW2171" s="218"/>
      <c r="FNX2171" s="218"/>
      <c r="FNY2171" s="218"/>
      <c r="FNZ2171" s="218"/>
      <c r="FOA2171" s="218"/>
      <c r="FOB2171" s="218"/>
      <c r="FOC2171" s="218"/>
      <c r="FOD2171" s="218"/>
      <c r="FOE2171" s="218"/>
      <c r="FOF2171" s="218"/>
      <c r="FOG2171" s="218"/>
      <c r="FOH2171" s="218"/>
      <c r="FOI2171" s="218"/>
      <c r="FOJ2171" s="218"/>
      <c r="FOK2171" s="218"/>
      <c r="FOL2171" s="218"/>
      <c r="FOM2171" s="218"/>
      <c r="FON2171" s="218"/>
      <c r="FOO2171" s="218"/>
      <c r="FOP2171" s="218"/>
      <c r="FOQ2171" s="218"/>
      <c r="FOR2171" s="218"/>
      <c r="FOS2171" s="218"/>
      <c r="FOT2171" s="218"/>
      <c r="FOU2171" s="218"/>
      <c r="FOV2171" s="218"/>
      <c r="FOW2171" s="218"/>
      <c r="FOX2171" s="218"/>
      <c r="FOY2171" s="218"/>
      <c r="FOZ2171" s="218"/>
      <c r="FPA2171" s="218"/>
      <c r="FPB2171" s="218"/>
      <c r="FPC2171" s="218"/>
      <c r="FPD2171" s="218"/>
      <c r="FPE2171" s="218"/>
      <c r="FPF2171" s="218"/>
      <c r="FPG2171" s="218"/>
      <c r="FPH2171" s="218"/>
      <c r="FPI2171" s="218"/>
      <c r="FPJ2171" s="218"/>
      <c r="FPK2171" s="218"/>
      <c r="FPL2171" s="218"/>
      <c r="FPM2171" s="218"/>
      <c r="FPN2171" s="218"/>
      <c r="FPO2171" s="218"/>
      <c r="FPP2171" s="218"/>
      <c r="FPQ2171" s="218"/>
      <c r="FPR2171" s="218"/>
      <c r="FPS2171" s="218"/>
      <c r="FPT2171" s="218"/>
      <c r="FPU2171" s="218"/>
      <c r="FPV2171" s="218"/>
      <c r="FPW2171" s="218"/>
      <c r="FPX2171" s="218"/>
      <c r="FPY2171" s="218"/>
      <c r="FPZ2171" s="218"/>
      <c r="FQA2171" s="218"/>
      <c r="FQB2171" s="218"/>
      <c r="FQC2171" s="218"/>
      <c r="FQD2171" s="218"/>
      <c r="FQE2171" s="218"/>
      <c r="FQF2171" s="218"/>
      <c r="FQG2171" s="218"/>
      <c r="FQH2171" s="218"/>
      <c r="FQI2171" s="218"/>
      <c r="FQJ2171" s="218"/>
      <c r="FQK2171" s="218"/>
      <c r="FQL2171" s="218"/>
      <c r="FQM2171" s="218"/>
      <c r="FQN2171" s="218"/>
      <c r="FQO2171" s="218"/>
      <c r="FQP2171" s="218"/>
      <c r="FQQ2171" s="218"/>
      <c r="FQR2171" s="218"/>
      <c r="FQS2171" s="218"/>
      <c r="FQT2171" s="218"/>
      <c r="FQU2171" s="218"/>
      <c r="FQV2171" s="218"/>
      <c r="FQW2171" s="218"/>
      <c r="FQX2171" s="218"/>
      <c r="FQY2171" s="218"/>
      <c r="FQZ2171" s="218"/>
      <c r="FRA2171" s="218"/>
      <c r="FRB2171" s="218"/>
      <c r="FRC2171" s="218"/>
      <c r="FRD2171" s="218"/>
      <c r="FRE2171" s="218"/>
      <c r="FRF2171" s="218"/>
      <c r="FRG2171" s="218"/>
      <c r="FRH2171" s="218"/>
      <c r="FRI2171" s="218"/>
      <c r="FRJ2171" s="218"/>
      <c r="FRK2171" s="218"/>
      <c r="FRL2171" s="218"/>
      <c r="FRM2171" s="218"/>
      <c r="FRN2171" s="218"/>
      <c r="FRO2171" s="218"/>
      <c r="FRP2171" s="218"/>
      <c r="FRQ2171" s="218"/>
      <c r="FRR2171" s="218"/>
      <c r="FRS2171" s="218"/>
      <c r="FRT2171" s="218"/>
      <c r="FRU2171" s="218"/>
      <c r="FRV2171" s="218"/>
      <c r="FRW2171" s="218"/>
      <c r="FRX2171" s="218"/>
      <c r="FRY2171" s="218"/>
      <c r="FRZ2171" s="218"/>
      <c r="FSA2171" s="218"/>
      <c r="FSB2171" s="218"/>
      <c r="FSC2171" s="218"/>
      <c r="FSD2171" s="218"/>
      <c r="FSE2171" s="218"/>
      <c r="FSF2171" s="218"/>
      <c r="FSG2171" s="218"/>
      <c r="FSH2171" s="218"/>
      <c r="FSI2171" s="218"/>
      <c r="FSJ2171" s="218"/>
      <c r="FSK2171" s="218"/>
      <c r="FSL2171" s="218"/>
      <c r="FSM2171" s="218"/>
      <c r="FSN2171" s="218"/>
      <c r="FSO2171" s="218"/>
      <c r="FSP2171" s="218"/>
      <c r="FSQ2171" s="218"/>
      <c r="FSR2171" s="218"/>
      <c r="FSS2171" s="218"/>
      <c r="FST2171" s="218"/>
      <c r="FSU2171" s="218"/>
      <c r="FSV2171" s="218"/>
      <c r="FSW2171" s="218"/>
      <c r="FSX2171" s="218"/>
      <c r="FSY2171" s="218"/>
      <c r="FSZ2171" s="218"/>
      <c r="FTA2171" s="218"/>
      <c r="FTB2171" s="218"/>
      <c r="FTC2171" s="218"/>
      <c r="FTD2171" s="218"/>
      <c r="FTE2171" s="218"/>
      <c r="FTF2171" s="218"/>
      <c r="FTG2171" s="218"/>
      <c r="FTH2171" s="218"/>
      <c r="FTI2171" s="218"/>
      <c r="FTJ2171" s="218"/>
      <c r="FTK2171" s="218"/>
      <c r="FTL2171" s="218"/>
      <c r="FTM2171" s="218"/>
      <c r="FTN2171" s="218"/>
      <c r="FTO2171" s="218"/>
      <c r="FTP2171" s="218"/>
      <c r="FTQ2171" s="218"/>
      <c r="FTR2171" s="218"/>
      <c r="FTS2171" s="218"/>
      <c r="FTT2171" s="218"/>
      <c r="FTU2171" s="218"/>
      <c r="FTV2171" s="218"/>
      <c r="FTW2171" s="218"/>
      <c r="FTX2171" s="218"/>
      <c r="FTY2171" s="218"/>
      <c r="FTZ2171" s="218"/>
      <c r="FUA2171" s="218"/>
      <c r="FUB2171" s="218"/>
      <c r="FUC2171" s="218"/>
      <c r="FUD2171" s="218"/>
      <c r="FUE2171" s="218"/>
      <c r="FUF2171" s="218"/>
      <c r="FUG2171" s="218"/>
      <c r="FUH2171" s="218"/>
      <c r="FUI2171" s="218"/>
      <c r="FUJ2171" s="218"/>
      <c r="FUK2171" s="218"/>
      <c r="FUL2171" s="218"/>
      <c r="FUM2171" s="218"/>
      <c r="FUN2171" s="218"/>
      <c r="FUO2171" s="218"/>
      <c r="FUP2171" s="218"/>
      <c r="FUQ2171" s="218"/>
      <c r="FUR2171" s="218"/>
      <c r="FUS2171" s="218"/>
      <c r="FUT2171" s="218"/>
      <c r="FUU2171" s="218"/>
      <c r="FUV2171" s="218"/>
      <c r="FUW2171" s="218"/>
      <c r="FUX2171" s="218"/>
      <c r="FUY2171" s="218"/>
      <c r="FUZ2171" s="218"/>
      <c r="FVA2171" s="218"/>
      <c r="FVB2171" s="218"/>
      <c r="FVC2171" s="218"/>
      <c r="FVD2171" s="218"/>
      <c r="FVE2171" s="218"/>
      <c r="FVF2171" s="218"/>
      <c r="FVG2171" s="218"/>
      <c r="FVH2171" s="218"/>
      <c r="FVI2171" s="218"/>
      <c r="FVJ2171" s="218"/>
      <c r="FVK2171" s="218"/>
      <c r="FVL2171" s="218"/>
      <c r="FVM2171" s="218"/>
      <c r="FVN2171" s="218"/>
      <c r="FVO2171" s="218"/>
      <c r="FVP2171" s="218"/>
      <c r="FVQ2171" s="218"/>
      <c r="FVR2171" s="218"/>
      <c r="FVS2171" s="218"/>
      <c r="FVT2171" s="218"/>
      <c r="FVU2171" s="218"/>
      <c r="FVV2171" s="218"/>
      <c r="FVW2171" s="218"/>
      <c r="FVX2171" s="218"/>
      <c r="FVY2171" s="218"/>
      <c r="FVZ2171" s="218"/>
      <c r="FWA2171" s="218"/>
      <c r="FWB2171" s="218"/>
      <c r="FWC2171" s="218"/>
      <c r="FWD2171" s="218"/>
      <c r="FWE2171" s="218"/>
      <c r="FWF2171" s="218"/>
      <c r="FWG2171" s="218"/>
      <c r="FWH2171" s="218"/>
      <c r="FWI2171" s="218"/>
      <c r="FWJ2171" s="218"/>
      <c r="FWK2171" s="218"/>
      <c r="FWL2171" s="218"/>
      <c r="FWM2171" s="218"/>
      <c r="FWN2171" s="218"/>
      <c r="FWO2171" s="218"/>
      <c r="FWP2171" s="218"/>
      <c r="FWQ2171" s="218"/>
      <c r="FWR2171" s="218"/>
      <c r="FWS2171" s="218"/>
      <c r="FWT2171" s="218"/>
      <c r="FWU2171" s="218"/>
      <c r="FWV2171" s="218"/>
      <c r="FWW2171" s="218"/>
      <c r="FWX2171" s="218"/>
      <c r="FWY2171" s="218"/>
      <c r="FWZ2171" s="218"/>
      <c r="FXA2171" s="218"/>
      <c r="FXB2171" s="218"/>
      <c r="FXC2171" s="218"/>
      <c r="FXD2171" s="218"/>
      <c r="FXE2171" s="218"/>
      <c r="FXF2171" s="218"/>
      <c r="FXG2171" s="218"/>
      <c r="FXH2171" s="218"/>
      <c r="FXI2171" s="218"/>
      <c r="FXJ2171" s="218"/>
      <c r="FXK2171" s="218"/>
      <c r="FXL2171" s="218"/>
      <c r="FXM2171" s="218"/>
      <c r="FXN2171" s="218"/>
      <c r="FXO2171" s="218"/>
      <c r="FXP2171" s="218"/>
      <c r="FXQ2171" s="218"/>
      <c r="FXR2171" s="218"/>
      <c r="FXS2171" s="218"/>
      <c r="FXT2171" s="218"/>
      <c r="FXU2171" s="218"/>
      <c r="FXV2171" s="218"/>
      <c r="FXW2171" s="218"/>
      <c r="FXX2171" s="218"/>
      <c r="FXY2171" s="218"/>
      <c r="FXZ2171" s="218"/>
      <c r="FYA2171" s="218"/>
      <c r="FYB2171" s="218"/>
      <c r="FYC2171" s="218"/>
      <c r="FYD2171" s="218"/>
      <c r="FYE2171" s="218"/>
      <c r="FYF2171" s="218"/>
      <c r="FYG2171" s="218"/>
      <c r="FYH2171" s="218"/>
      <c r="FYI2171" s="218"/>
      <c r="FYJ2171" s="218"/>
      <c r="FYK2171" s="218"/>
      <c r="FYL2171" s="218"/>
      <c r="FYM2171" s="218"/>
      <c r="FYN2171" s="218"/>
      <c r="FYO2171" s="218"/>
      <c r="FYP2171" s="218"/>
      <c r="FYQ2171" s="218"/>
      <c r="FYR2171" s="218"/>
      <c r="FYS2171" s="218"/>
      <c r="FYT2171" s="218"/>
      <c r="FYU2171" s="218"/>
      <c r="FYV2171" s="218"/>
      <c r="FYW2171" s="218"/>
      <c r="FYX2171" s="218"/>
      <c r="FYY2171" s="218"/>
      <c r="FYZ2171" s="218"/>
      <c r="FZA2171" s="218"/>
      <c r="FZB2171" s="218"/>
      <c r="FZC2171" s="218"/>
      <c r="FZD2171" s="218"/>
      <c r="FZE2171" s="218"/>
      <c r="FZF2171" s="218"/>
      <c r="FZG2171" s="218"/>
      <c r="FZH2171" s="218"/>
      <c r="FZI2171" s="218"/>
      <c r="FZJ2171" s="218"/>
      <c r="FZK2171" s="218"/>
      <c r="FZL2171" s="218"/>
      <c r="FZM2171" s="218"/>
      <c r="FZN2171" s="218"/>
      <c r="FZO2171" s="218"/>
      <c r="FZP2171" s="218"/>
      <c r="FZQ2171" s="218"/>
      <c r="FZR2171" s="218"/>
      <c r="FZS2171" s="218"/>
      <c r="FZT2171" s="218"/>
      <c r="FZU2171" s="218"/>
      <c r="FZV2171" s="218"/>
      <c r="FZW2171" s="218"/>
      <c r="FZX2171" s="218"/>
      <c r="FZY2171" s="218"/>
      <c r="FZZ2171" s="218"/>
      <c r="GAA2171" s="218"/>
      <c r="GAB2171" s="218"/>
      <c r="GAC2171" s="218"/>
      <c r="GAD2171" s="218"/>
      <c r="GAE2171" s="218"/>
      <c r="GAF2171" s="218"/>
      <c r="GAG2171" s="218"/>
      <c r="GAH2171" s="218"/>
      <c r="GAI2171" s="218"/>
      <c r="GAJ2171" s="218"/>
      <c r="GAK2171" s="218"/>
      <c r="GAL2171" s="218"/>
      <c r="GAM2171" s="218"/>
      <c r="GAN2171" s="218"/>
      <c r="GAO2171" s="218"/>
      <c r="GAP2171" s="218"/>
      <c r="GAQ2171" s="218"/>
      <c r="GAR2171" s="218"/>
      <c r="GAS2171" s="218"/>
      <c r="GAT2171" s="218"/>
      <c r="GAU2171" s="218"/>
      <c r="GAV2171" s="218"/>
      <c r="GAW2171" s="218"/>
      <c r="GAX2171" s="218"/>
      <c r="GAY2171" s="218"/>
      <c r="GAZ2171" s="218"/>
      <c r="GBA2171" s="218"/>
      <c r="GBB2171" s="218"/>
      <c r="GBC2171" s="218"/>
      <c r="GBD2171" s="218"/>
      <c r="GBE2171" s="218"/>
      <c r="GBF2171" s="218"/>
      <c r="GBG2171" s="218"/>
      <c r="GBH2171" s="218"/>
      <c r="GBI2171" s="218"/>
      <c r="GBJ2171" s="218"/>
      <c r="GBK2171" s="218"/>
      <c r="GBL2171" s="218"/>
      <c r="GBM2171" s="218"/>
      <c r="GBN2171" s="218"/>
      <c r="GBO2171" s="218"/>
      <c r="GBP2171" s="218"/>
      <c r="GBQ2171" s="218"/>
      <c r="GBR2171" s="218"/>
      <c r="GBS2171" s="218"/>
      <c r="GBT2171" s="218"/>
      <c r="GBU2171" s="218"/>
      <c r="GBV2171" s="218"/>
      <c r="GBW2171" s="218"/>
      <c r="GBX2171" s="218"/>
      <c r="GBY2171" s="218"/>
      <c r="GBZ2171" s="218"/>
      <c r="GCA2171" s="218"/>
      <c r="GCB2171" s="218"/>
      <c r="GCC2171" s="218"/>
      <c r="GCD2171" s="218"/>
      <c r="GCE2171" s="218"/>
      <c r="GCF2171" s="218"/>
      <c r="GCG2171" s="218"/>
      <c r="GCH2171" s="218"/>
      <c r="GCI2171" s="218"/>
      <c r="GCJ2171" s="218"/>
      <c r="GCK2171" s="218"/>
      <c r="GCL2171" s="218"/>
      <c r="GCM2171" s="218"/>
      <c r="GCN2171" s="218"/>
      <c r="GCO2171" s="218"/>
      <c r="GCP2171" s="218"/>
      <c r="GCQ2171" s="218"/>
      <c r="GCR2171" s="218"/>
      <c r="GCS2171" s="218"/>
      <c r="GCT2171" s="218"/>
      <c r="GCU2171" s="218"/>
      <c r="GCV2171" s="218"/>
      <c r="GCW2171" s="218"/>
      <c r="GCX2171" s="218"/>
      <c r="GCY2171" s="218"/>
      <c r="GCZ2171" s="218"/>
      <c r="GDA2171" s="218"/>
      <c r="GDB2171" s="218"/>
      <c r="GDC2171" s="218"/>
      <c r="GDD2171" s="218"/>
      <c r="GDE2171" s="218"/>
      <c r="GDF2171" s="218"/>
      <c r="GDG2171" s="218"/>
      <c r="GDH2171" s="218"/>
      <c r="GDI2171" s="218"/>
      <c r="GDJ2171" s="218"/>
      <c r="GDK2171" s="218"/>
      <c r="GDL2171" s="218"/>
      <c r="GDM2171" s="218"/>
      <c r="GDN2171" s="218"/>
      <c r="GDO2171" s="218"/>
      <c r="GDP2171" s="218"/>
      <c r="GDQ2171" s="218"/>
      <c r="GDR2171" s="218"/>
      <c r="GDS2171" s="218"/>
      <c r="GDT2171" s="218"/>
      <c r="GDU2171" s="218"/>
      <c r="GDV2171" s="218"/>
      <c r="GDW2171" s="218"/>
      <c r="GDX2171" s="218"/>
      <c r="GDY2171" s="218"/>
      <c r="GDZ2171" s="218"/>
      <c r="GEA2171" s="218"/>
      <c r="GEB2171" s="218"/>
      <c r="GEC2171" s="218"/>
      <c r="GED2171" s="218"/>
      <c r="GEE2171" s="218"/>
      <c r="GEF2171" s="218"/>
      <c r="GEG2171" s="218"/>
      <c r="GEH2171" s="218"/>
      <c r="GEI2171" s="218"/>
      <c r="GEJ2171" s="218"/>
      <c r="GEK2171" s="218"/>
      <c r="GEL2171" s="218"/>
      <c r="GEM2171" s="218"/>
      <c r="GEN2171" s="218"/>
      <c r="GEO2171" s="218"/>
      <c r="GEP2171" s="218"/>
      <c r="GEQ2171" s="218"/>
      <c r="GER2171" s="218"/>
      <c r="GES2171" s="218"/>
      <c r="GET2171" s="218"/>
      <c r="GEU2171" s="218"/>
      <c r="GEV2171" s="218"/>
      <c r="GEW2171" s="218"/>
      <c r="GEX2171" s="218"/>
      <c r="GEY2171" s="218"/>
      <c r="GEZ2171" s="218"/>
      <c r="GFA2171" s="218"/>
      <c r="GFB2171" s="218"/>
      <c r="GFC2171" s="218"/>
      <c r="GFD2171" s="218"/>
      <c r="GFE2171" s="218"/>
      <c r="GFF2171" s="218"/>
      <c r="GFG2171" s="218"/>
      <c r="GFH2171" s="218"/>
      <c r="GFI2171" s="218"/>
      <c r="GFJ2171" s="218"/>
      <c r="GFK2171" s="218"/>
      <c r="GFL2171" s="218"/>
      <c r="GFM2171" s="218"/>
      <c r="GFN2171" s="218"/>
      <c r="GFO2171" s="218"/>
      <c r="GFP2171" s="218"/>
      <c r="GFQ2171" s="218"/>
      <c r="GFR2171" s="218"/>
      <c r="GFS2171" s="218"/>
      <c r="GFT2171" s="218"/>
      <c r="GFU2171" s="218"/>
      <c r="GFV2171" s="218"/>
      <c r="GFW2171" s="218"/>
      <c r="GFX2171" s="218"/>
      <c r="GFY2171" s="218"/>
      <c r="GFZ2171" s="218"/>
      <c r="GGA2171" s="218"/>
      <c r="GGB2171" s="218"/>
      <c r="GGC2171" s="218"/>
      <c r="GGD2171" s="218"/>
      <c r="GGE2171" s="218"/>
      <c r="GGF2171" s="218"/>
      <c r="GGG2171" s="218"/>
      <c r="GGH2171" s="218"/>
      <c r="GGI2171" s="218"/>
      <c r="GGJ2171" s="218"/>
      <c r="GGK2171" s="218"/>
      <c r="GGL2171" s="218"/>
      <c r="GGM2171" s="218"/>
      <c r="GGN2171" s="218"/>
      <c r="GGO2171" s="218"/>
      <c r="GGP2171" s="218"/>
      <c r="GGQ2171" s="218"/>
      <c r="GGR2171" s="218"/>
      <c r="GGS2171" s="218"/>
      <c r="GGT2171" s="218"/>
      <c r="GGU2171" s="218"/>
      <c r="GGV2171" s="218"/>
      <c r="GGW2171" s="218"/>
      <c r="GGX2171" s="218"/>
      <c r="GGY2171" s="218"/>
      <c r="GGZ2171" s="218"/>
      <c r="GHA2171" s="218"/>
      <c r="GHB2171" s="218"/>
      <c r="GHC2171" s="218"/>
      <c r="GHD2171" s="218"/>
      <c r="GHE2171" s="218"/>
      <c r="GHF2171" s="218"/>
      <c r="GHG2171" s="218"/>
      <c r="GHH2171" s="218"/>
      <c r="GHI2171" s="218"/>
      <c r="GHJ2171" s="218"/>
      <c r="GHK2171" s="218"/>
      <c r="GHL2171" s="218"/>
      <c r="GHM2171" s="218"/>
      <c r="GHN2171" s="218"/>
      <c r="GHO2171" s="218"/>
      <c r="GHP2171" s="218"/>
      <c r="GHQ2171" s="218"/>
      <c r="GHR2171" s="218"/>
      <c r="GHS2171" s="218"/>
      <c r="GHT2171" s="218"/>
      <c r="GHU2171" s="218"/>
      <c r="GHV2171" s="218"/>
      <c r="GHW2171" s="218"/>
      <c r="GHX2171" s="218"/>
      <c r="GHY2171" s="218"/>
      <c r="GHZ2171" s="218"/>
      <c r="GIA2171" s="218"/>
      <c r="GIB2171" s="218"/>
      <c r="GIC2171" s="218"/>
      <c r="GID2171" s="218"/>
      <c r="GIE2171" s="218"/>
      <c r="GIF2171" s="218"/>
      <c r="GIG2171" s="218"/>
      <c r="GIH2171" s="218"/>
      <c r="GII2171" s="218"/>
      <c r="GIJ2171" s="218"/>
      <c r="GIK2171" s="218"/>
      <c r="GIL2171" s="218"/>
      <c r="GIM2171" s="218"/>
      <c r="GIN2171" s="218"/>
      <c r="GIO2171" s="218"/>
      <c r="GIP2171" s="218"/>
      <c r="GIQ2171" s="218"/>
      <c r="GIR2171" s="218"/>
      <c r="GIS2171" s="218"/>
      <c r="GIT2171" s="218"/>
      <c r="GIU2171" s="218"/>
      <c r="GIV2171" s="218"/>
      <c r="GIW2171" s="218"/>
      <c r="GIX2171" s="218"/>
      <c r="GIY2171" s="218"/>
      <c r="GIZ2171" s="218"/>
      <c r="GJA2171" s="218"/>
      <c r="GJB2171" s="218"/>
      <c r="GJC2171" s="218"/>
      <c r="GJD2171" s="218"/>
      <c r="GJE2171" s="218"/>
      <c r="GJF2171" s="218"/>
      <c r="GJG2171" s="218"/>
      <c r="GJH2171" s="218"/>
      <c r="GJI2171" s="218"/>
      <c r="GJJ2171" s="218"/>
      <c r="GJK2171" s="218"/>
      <c r="GJL2171" s="218"/>
      <c r="GJM2171" s="218"/>
      <c r="GJN2171" s="218"/>
      <c r="GJO2171" s="218"/>
      <c r="GJP2171" s="218"/>
      <c r="GJQ2171" s="218"/>
      <c r="GJR2171" s="218"/>
      <c r="GJS2171" s="218"/>
      <c r="GJT2171" s="218"/>
      <c r="GJU2171" s="218"/>
      <c r="GJV2171" s="218"/>
      <c r="GJW2171" s="218"/>
      <c r="GJX2171" s="218"/>
      <c r="GJY2171" s="218"/>
      <c r="GJZ2171" s="218"/>
      <c r="GKA2171" s="218"/>
      <c r="GKB2171" s="218"/>
      <c r="GKC2171" s="218"/>
      <c r="GKD2171" s="218"/>
      <c r="GKE2171" s="218"/>
      <c r="GKF2171" s="218"/>
      <c r="GKG2171" s="218"/>
      <c r="GKH2171" s="218"/>
      <c r="GKI2171" s="218"/>
      <c r="GKJ2171" s="218"/>
      <c r="GKK2171" s="218"/>
      <c r="GKL2171" s="218"/>
      <c r="GKM2171" s="218"/>
      <c r="GKN2171" s="218"/>
      <c r="GKO2171" s="218"/>
      <c r="GKP2171" s="218"/>
      <c r="GKQ2171" s="218"/>
      <c r="GKR2171" s="218"/>
      <c r="GKS2171" s="218"/>
      <c r="GKT2171" s="218"/>
      <c r="GKU2171" s="218"/>
      <c r="GKV2171" s="218"/>
      <c r="GKW2171" s="218"/>
      <c r="GKX2171" s="218"/>
      <c r="GKY2171" s="218"/>
      <c r="GKZ2171" s="218"/>
      <c r="GLA2171" s="218"/>
      <c r="GLB2171" s="218"/>
      <c r="GLC2171" s="218"/>
      <c r="GLD2171" s="218"/>
      <c r="GLE2171" s="218"/>
      <c r="GLF2171" s="218"/>
      <c r="GLG2171" s="218"/>
      <c r="GLH2171" s="218"/>
      <c r="GLI2171" s="218"/>
      <c r="GLJ2171" s="218"/>
      <c r="GLK2171" s="218"/>
      <c r="GLL2171" s="218"/>
      <c r="GLM2171" s="218"/>
      <c r="GLN2171" s="218"/>
      <c r="GLO2171" s="218"/>
      <c r="GLP2171" s="218"/>
      <c r="GLQ2171" s="218"/>
      <c r="GLR2171" s="218"/>
      <c r="GLS2171" s="218"/>
      <c r="GLT2171" s="218"/>
      <c r="GLU2171" s="218"/>
      <c r="GLV2171" s="218"/>
      <c r="GLW2171" s="218"/>
      <c r="GLX2171" s="218"/>
      <c r="GLY2171" s="218"/>
      <c r="GLZ2171" s="218"/>
      <c r="GMA2171" s="218"/>
      <c r="GMB2171" s="218"/>
      <c r="GMC2171" s="218"/>
      <c r="GMD2171" s="218"/>
      <c r="GME2171" s="218"/>
      <c r="GMF2171" s="218"/>
      <c r="GMG2171" s="218"/>
      <c r="GMH2171" s="218"/>
      <c r="GMI2171" s="218"/>
      <c r="GMJ2171" s="218"/>
      <c r="GMK2171" s="218"/>
      <c r="GML2171" s="218"/>
      <c r="GMM2171" s="218"/>
      <c r="GMN2171" s="218"/>
      <c r="GMO2171" s="218"/>
      <c r="GMP2171" s="218"/>
      <c r="GMQ2171" s="218"/>
      <c r="GMR2171" s="218"/>
      <c r="GMS2171" s="218"/>
      <c r="GMT2171" s="218"/>
      <c r="GMU2171" s="218"/>
      <c r="GMV2171" s="218"/>
      <c r="GMW2171" s="218"/>
      <c r="GMX2171" s="218"/>
      <c r="GMY2171" s="218"/>
      <c r="GMZ2171" s="218"/>
      <c r="GNA2171" s="218"/>
      <c r="GNB2171" s="218"/>
      <c r="GNC2171" s="218"/>
      <c r="GND2171" s="218"/>
      <c r="GNE2171" s="218"/>
      <c r="GNF2171" s="218"/>
      <c r="GNG2171" s="218"/>
      <c r="GNH2171" s="218"/>
      <c r="GNI2171" s="218"/>
      <c r="GNJ2171" s="218"/>
      <c r="GNK2171" s="218"/>
      <c r="GNL2171" s="218"/>
      <c r="GNM2171" s="218"/>
      <c r="GNN2171" s="218"/>
      <c r="GNO2171" s="218"/>
      <c r="GNP2171" s="218"/>
      <c r="GNQ2171" s="218"/>
      <c r="GNR2171" s="218"/>
      <c r="GNS2171" s="218"/>
      <c r="GNT2171" s="218"/>
      <c r="GNU2171" s="218"/>
      <c r="GNV2171" s="218"/>
      <c r="GNW2171" s="218"/>
      <c r="GNX2171" s="218"/>
      <c r="GNY2171" s="218"/>
      <c r="GNZ2171" s="218"/>
      <c r="GOA2171" s="218"/>
      <c r="GOB2171" s="218"/>
      <c r="GOC2171" s="218"/>
      <c r="GOD2171" s="218"/>
      <c r="GOE2171" s="218"/>
      <c r="GOF2171" s="218"/>
      <c r="GOG2171" s="218"/>
      <c r="GOH2171" s="218"/>
      <c r="GOI2171" s="218"/>
      <c r="GOJ2171" s="218"/>
      <c r="GOK2171" s="218"/>
      <c r="GOL2171" s="218"/>
      <c r="GOM2171" s="218"/>
      <c r="GON2171" s="218"/>
      <c r="GOO2171" s="218"/>
      <c r="GOP2171" s="218"/>
      <c r="GOQ2171" s="218"/>
      <c r="GOR2171" s="218"/>
      <c r="GOS2171" s="218"/>
      <c r="GOT2171" s="218"/>
      <c r="GOU2171" s="218"/>
      <c r="GOV2171" s="218"/>
      <c r="GOW2171" s="218"/>
      <c r="GOX2171" s="218"/>
      <c r="GOY2171" s="218"/>
      <c r="GOZ2171" s="218"/>
      <c r="GPA2171" s="218"/>
      <c r="GPB2171" s="218"/>
      <c r="GPC2171" s="218"/>
      <c r="GPD2171" s="218"/>
      <c r="GPE2171" s="218"/>
      <c r="GPF2171" s="218"/>
      <c r="GPG2171" s="218"/>
      <c r="GPH2171" s="218"/>
      <c r="GPI2171" s="218"/>
      <c r="GPJ2171" s="218"/>
      <c r="GPK2171" s="218"/>
      <c r="GPL2171" s="218"/>
      <c r="GPM2171" s="218"/>
      <c r="GPN2171" s="218"/>
      <c r="GPO2171" s="218"/>
      <c r="GPP2171" s="218"/>
      <c r="GPQ2171" s="218"/>
      <c r="GPR2171" s="218"/>
      <c r="GPS2171" s="218"/>
      <c r="GPT2171" s="218"/>
      <c r="GPU2171" s="218"/>
      <c r="GPV2171" s="218"/>
      <c r="GPW2171" s="218"/>
      <c r="GPX2171" s="218"/>
      <c r="GPY2171" s="218"/>
      <c r="GPZ2171" s="218"/>
      <c r="GQA2171" s="218"/>
      <c r="GQB2171" s="218"/>
      <c r="GQC2171" s="218"/>
      <c r="GQD2171" s="218"/>
      <c r="GQE2171" s="218"/>
      <c r="GQF2171" s="218"/>
      <c r="GQG2171" s="218"/>
      <c r="GQH2171" s="218"/>
      <c r="GQI2171" s="218"/>
      <c r="GQJ2171" s="218"/>
      <c r="GQK2171" s="218"/>
      <c r="GQL2171" s="218"/>
      <c r="GQM2171" s="218"/>
      <c r="GQN2171" s="218"/>
      <c r="GQO2171" s="218"/>
      <c r="GQP2171" s="218"/>
      <c r="GQQ2171" s="218"/>
      <c r="GQR2171" s="218"/>
      <c r="GQS2171" s="218"/>
      <c r="GQT2171" s="218"/>
      <c r="GQU2171" s="218"/>
      <c r="GQV2171" s="218"/>
      <c r="GQW2171" s="218"/>
      <c r="GQX2171" s="218"/>
      <c r="GQY2171" s="218"/>
      <c r="GQZ2171" s="218"/>
      <c r="GRA2171" s="218"/>
      <c r="GRB2171" s="218"/>
      <c r="GRC2171" s="218"/>
      <c r="GRD2171" s="218"/>
      <c r="GRE2171" s="218"/>
      <c r="GRF2171" s="218"/>
      <c r="GRG2171" s="218"/>
      <c r="GRH2171" s="218"/>
      <c r="GRI2171" s="218"/>
      <c r="GRJ2171" s="218"/>
      <c r="GRK2171" s="218"/>
      <c r="GRL2171" s="218"/>
      <c r="GRM2171" s="218"/>
      <c r="GRN2171" s="218"/>
      <c r="GRO2171" s="218"/>
      <c r="GRP2171" s="218"/>
      <c r="GRQ2171" s="218"/>
      <c r="GRR2171" s="218"/>
      <c r="GRS2171" s="218"/>
      <c r="GRT2171" s="218"/>
      <c r="GRU2171" s="218"/>
      <c r="GRV2171" s="218"/>
      <c r="GRW2171" s="218"/>
      <c r="GRX2171" s="218"/>
      <c r="GRY2171" s="218"/>
      <c r="GRZ2171" s="218"/>
      <c r="GSA2171" s="218"/>
      <c r="GSB2171" s="218"/>
      <c r="GSC2171" s="218"/>
      <c r="GSD2171" s="218"/>
      <c r="GSE2171" s="218"/>
      <c r="GSF2171" s="218"/>
      <c r="GSG2171" s="218"/>
      <c r="GSH2171" s="218"/>
      <c r="GSI2171" s="218"/>
      <c r="GSJ2171" s="218"/>
      <c r="GSK2171" s="218"/>
      <c r="GSL2171" s="218"/>
      <c r="GSM2171" s="218"/>
      <c r="GSN2171" s="218"/>
      <c r="GSO2171" s="218"/>
      <c r="GSP2171" s="218"/>
      <c r="GSQ2171" s="218"/>
      <c r="GSR2171" s="218"/>
      <c r="GSS2171" s="218"/>
      <c r="GST2171" s="218"/>
      <c r="GSU2171" s="218"/>
      <c r="GSV2171" s="218"/>
      <c r="GSW2171" s="218"/>
      <c r="GSX2171" s="218"/>
      <c r="GSY2171" s="218"/>
      <c r="GSZ2171" s="218"/>
      <c r="GTA2171" s="218"/>
      <c r="GTB2171" s="218"/>
      <c r="GTC2171" s="218"/>
      <c r="GTD2171" s="218"/>
      <c r="GTE2171" s="218"/>
      <c r="GTF2171" s="218"/>
      <c r="GTG2171" s="218"/>
      <c r="GTH2171" s="218"/>
      <c r="GTI2171" s="218"/>
      <c r="GTJ2171" s="218"/>
      <c r="GTK2171" s="218"/>
      <c r="GTL2171" s="218"/>
      <c r="GTM2171" s="218"/>
      <c r="GTN2171" s="218"/>
      <c r="GTO2171" s="218"/>
      <c r="GTP2171" s="218"/>
      <c r="GTQ2171" s="218"/>
      <c r="GTR2171" s="218"/>
      <c r="GTS2171" s="218"/>
      <c r="GTT2171" s="218"/>
      <c r="GTU2171" s="218"/>
      <c r="GTV2171" s="218"/>
      <c r="GTW2171" s="218"/>
      <c r="GTX2171" s="218"/>
      <c r="GTY2171" s="218"/>
      <c r="GTZ2171" s="218"/>
      <c r="GUA2171" s="218"/>
      <c r="GUB2171" s="218"/>
      <c r="GUC2171" s="218"/>
      <c r="GUD2171" s="218"/>
      <c r="GUE2171" s="218"/>
      <c r="GUF2171" s="218"/>
      <c r="GUG2171" s="218"/>
      <c r="GUH2171" s="218"/>
      <c r="GUI2171" s="218"/>
      <c r="GUJ2171" s="218"/>
      <c r="GUK2171" s="218"/>
      <c r="GUL2171" s="218"/>
      <c r="GUM2171" s="218"/>
      <c r="GUN2171" s="218"/>
      <c r="GUO2171" s="218"/>
      <c r="GUP2171" s="218"/>
      <c r="GUQ2171" s="218"/>
      <c r="GUR2171" s="218"/>
      <c r="GUS2171" s="218"/>
      <c r="GUT2171" s="218"/>
      <c r="GUU2171" s="218"/>
      <c r="GUV2171" s="218"/>
      <c r="GUW2171" s="218"/>
      <c r="GUX2171" s="218"/>
      <c r="GUY2171" s="218"/>
      <c r="GUZ2171" s="218"/>
      <c r="GVA2171" s="218"/>
      <c r="GVB2171" s="218"/>
      <c r="GVC2171" s="218"/>
      <c r="GVD2171" s="218"/>
      <c r="GVE2171" s="218"/>
      <c r="GVF2171" s="218"/>
      <c r="GVG2171" s="218"/>
      <c r="GVH2171" s="218"/>
      <c r="GVI2171" s="218"/>
      <c r="GVJ2171" s="218"/>
      <c r="GVK2171" s="218"/>
      <c r="GVL2171" s="218"/>
      <c r="GVM2171" s="218"/>
      <c r="GVN2171" s="218"/>
      <c r="GVO2171" s="218"/>
      <c r="GVP2171" s="218"/>
      <c r="GVQ2171" s="218"/>
      <c r="GVR2171" s="218"/>
      <c r="GVS2171" s="218"/>
      <c r="GVT2171" s="218"/>
      <c r="GVU2171" s="218"/>
      <c r="GVV2171" s="218"/>
      <c r="GVW2171" s="218"/>
      <c r="GVX2171" s="218"/>
      <c r="GVY2171" s="218"/>
      <c r="GVZ2171" s="218"/>
      <c r="GWA2171" s="218"/>
      <c r="GWB2171" s="218"/>
      <c r="GWC2171" s="218"/>
      <c r="GWD2171" s="218"/>
      <c r="GWE2171" s="218"/>
      <c r="GWF2171" s="218"/>
      <c r="GWG2171" s="218"/>
      <c r="GWH2171" s="218"/>
      <c r="GWI2171" s="218"/>
      <c r="GWJ2171" s="218"/>
      <c r="GWK2171" s="218"/>
      <c r="GWL2171" s="218"/>
      <c r="GWM2171" s="218"/>
      <c r="GWN2171" s="218"/>
      <c r="GWO2171" s="218"/>
      <c r="GWP2171" s="218"/>
      <c r="GWQ2171" s="218"/>
      <c r="GWR2171" s="218"/>
      <c r="GWS2171" s="218"/>
      <c r="GWT2171" s="218"/>
      <c r="GWU2171" s="218"/>
      <c r="GWV2171" s="218"/>
      <c r="GWW2171" s="218"/>
      <c r="GWX2171" s="218"/>
      <c r="GWY2171" s="218"/>
      <c r="GWZ2171" s="218"/>
      <c r="GXA2171" s="218"/>
      <c r="GXB2171" s="218"/>
      <c r="GXC2171" s="218"/>
      <c r="GXD2171" s="218"/>
      <c r="GXE2171" s="218"/>
      <c r="GXF2171" s="218"/>
      <c r="GXG2171" s="218"/>
      <c r="GXH2171" s="218"/>
      <c r="GXI2171" s="218"/>
      <c r="GXJ2171" s="218"/>
      <c r="GXK2171" s="218"/>
      <c r="GXL2171" s="218"/>
      <c r="GXM2171" s="218"/>
      <c r="GXN2171" s="218"/>
      <c r="GXO2171" s="218"/>
      <c r="GXP2171" s="218"/>
      <c r="GXQ2171" s="218"/>
      <c r="GXR2171" s="218"/>
      <c r="GXS2171" s="218"/>
      <c r="GXT2171" s="218"/>
      <c r="GXU2171" s="218"/>
      <c r="GXV2171" s="218"/>
      <c r="GXW2171" s="218"/>
      <c r="GXX2171" s="218"/>
      <c r="GXY2171" s="218"/>
      <c r="GXZ2171" s="218"/>
      <c r="GYA2171" s="218"/>
      <c r="GYB2171" s="218"/>
      <c r="GYC2171" s="218"/>
      <c r="GYD2171" s="218"/>
      <c r="GYE2171" s="218"/>
      <c r="GYF2171" s="218"/>
      <c r="GYG2171" s="218"/>
      <c r="GYH2171" s="218"/>
      <c r="GYI2171" s="218"/>
      <c r="GYJ2171" s="218"/>
      <c r="GYK2171" s="218"/>
      <c r="GYL2171" s="218"/>
      <c r="GYM2171" s="218"/>
      <c r="GYN2171" s="218"/>
      <c r="GYO2171" s="218"/>
      <c r="GYP2171" s="218"/>
      <c r="GYQ2171" s="218"/>
      <c r="GYR2171" s="218"/>
      <c r="GYS2171" s="218"/>
      <c r="GYT2171" s="218"/>
      <c r="GYU2171" s="218"/>
      <c r="GYV2171" s="218"/>
      <c r="GYW2171" s="218"/>
      <c r="GYX2171" s="218"/>
      <c r="GYY2171" s="218"/>
      <c r="GYZ2171" s="218"/>
      <c r="GZA2171" s="218"/>
      <c r="GZB2171" s="218"/>
      <c r="GZC2171" s="218"/>
      <c r="GZD2171" s="218"/>
      <c r="GZE2171" s="218"/>
      <c r="GZF2171" s="218"/>
      <c r="GZG2171" s="218"/>
      <c r="GZH2171" s="218"/>
      <c r="GZI2171" s="218"/>
      <c r="GZJ2171" s="218"/>
      <c r="GZK2171" s="218"/>
      <c r="GZL2171" s="218"/>
      <c r="GZM2171" s="218"/>
      <c r="GZN2171" s="218"/>
      <c r="GZO2171" s="218"/>
      <c r="GZP2171" s="218"/>
      <c r="GZQ2171" s="218"/>
      <c r="GZR2171" s="218"/>
      <c r="GZS2171" s="218"/>
      <c r="GZT2171" s="218"/>
      <c r="GZU2171" s="218"/>
      <c r="GZV2171" s="218"/>
      <c r="GZW2171" s="218"/>
      <c r="GZX2171" s="218"/>
      <c r="GZY2171" s="218"/>
      <c r="GZZ2171" s="218"/>
      <c r="HAA2171" s="218"/>
      <c r="HAB2171" s="218"/>
      <c r="HAC2171" s="218"/>
      <c r="HAD2171" s="218"/>
      <c r="HAE2171" s="218"/>
      <c r="HAF2171" s="218"/>
      <c r="HAG2171" s="218"/>
      <c r="HAH2171" s="218"/>
      <c r="HAI2171" s="218"/>
      <c r="HAJ2171" s="218"/>
      <c r="HAK2171" s="218"/>
      <c r="HAL2171" s="218"/>
      <c r="HAM2171" s="218"/>
      <c r="HAN2171" s="218"/>
      <c r="HAO2171" s="218"/>
      <c r="HAP2171" s="218"/>
      <c r="HAQ2171" s="218"/>
      <c r="HAR2171" s="218"/>
      <c r="HAS2171" s="218"/>
      <c r="HAT2171" s="218"/>
      <c r="HAU2171" s="218"/>
      <c r="HAV2171" s="218"/>
      <c r="HAW2171" s="218"/>
      <c r="HAX2171" s="218"/>
      <c r="HAY2171" s="218"/>
      <c r="HAZ2171" s="218"/>
      <c r="HBA2171" s="218"/>
      <c r="HBB2171" s="218"/>
      <c r="HBC2171" s="218"/>
      <c r="HBD2171" s="218"/>
      <c r="HBE2171" s="218"/>
      <c r="HBF2171" s="218"/>
      <c r="HBG2171" s="218"/>
      <c r="HBH2171" s="218"/>
      <c r="HBI2171" s="218"/>
      <c r="HBJ2171" s="218"/>
      <c r="HBK2171" s="218"/>
      <c r="HBL2171" s="218"/>
      <c r="HBM2171" s="218"/>
      <c r="HBN2171" s="218"/>
      <c r="HBO2171" s="218"/>
      <c r="HBP2171" s="218"/>
      <c r="HBQ2171" s="218"/>
      <c r="HBR2171" s="218"/>
      <c r="HBS2171" s="218"/>
      <c r="HBT2171" s="218"/>
      <c r="HBU2171" s="218"/>
      <c r="HBV2171" s="218"/>
      <c r="HBW2171" s="218"/>
      <c r="HBX2171" s="218"/>
      <c r="HBY2171" s="218"/>
      <c r="HBZ2171" s="218"/>
      <c r="HCA2171" s="218"/>
      <c r="HCB2171" s="218"/>
      <c r="HCC2171" s="218"/>
      <c r="HCD2171" s="218"/>
      <c r="HCE2171" s="218"/>
      <c r="HCF2171" s="218"/>
      <c r="HCG2171" s="218"/>
      <c r="HCH2171" s="218"/>
      <c r="HCI2171" s="218"/>
      <c r="HCJ2171" s="218"/>
      <c r="HCK2171" s="218"/>
      <c r="HCL2171" s="218"/>
      <c r="HCM2171" s="218"/>
      <c r="HCN2171" s="218"/>
      <c r="HCO2171" s="218"/>
      <c r="HCP2171" s="218"/>
      <c r="HCQ2171" s="218"/>
      <c r="HCR2171" s="218"/>
      <c r="HCS2171" s="218"/>
      <c r="HCT2171" s="218"/>
      <c r="HCU2171" s="218"/>
      <c r="HCV2171" s="218"/>
      <c r="HCW2171" s="218"/>
      <c r="HCX2171" s="218"/>
      <c r="HCY2171" s="218"/>
      <c r="HCZ2171" s="218"/>
      <c r="HDA2171" s="218"/>
      <c r="HDB2171" s="218"/>
      <c r="HDC2171" s="218"/>
      <c r="HDD2171" s="218"/>
      <c r="HDE2171" s="218"/>
      <c r="HDF2171" s="218"/>
      <c r="HDG2171" s="218"/>
      <c r="HDH2171" s="218"/>
      <c r="HDI2171" s="218"/>
      <c r="HDJ2171" s="218"/>
      <c r="HDK2171" s="218"/>
      <c r="HDL2171" s="218"/>
      <c r="HDM2171" s="218"/>
      <c r="HDN2171" s="218"/>
      <c r="HDO2171" s="218"/>
      <c r="HDP2171" s="218"/>
      <c r="HDQ2171" s="218"/>
      <c r="HDR2171" s="218"/>
      <c r="HDS2171" s="218"/>
      <c r="HDT2171" s="218"/>
      <c r="HDU2171" s="218"/>
      <c r="HDV2171" s="218"/>
      <c r="HDW2171" s="218"/>
      <c r="HDX2171" s="218"/>
      <c r="HDY2171" s="218"/>
      <c r="HDZ2171" s="218"/>
      <c r="HEA2171" s="218"/>
      <c r="HEB2171" s="218"/>
      <c r="HEC2171" s="218"/>
      <c r="HED2171" s="218"/>
      <c r="HEE2171" s="218"/>
      <c r="HEF2171" s="218"/>
      <c r="HEG2171" s="218"/>
      <c r="HEH2171" s="218"/>
      <c r="HEI2171" s="218"/>
      <c r="HEJ2171" s="218"/>
      <c r="HEK2171" s="218"/>
      <c r="HEL2171" s="218"/>
      <c r="HEM2171" s="218"/>
      <c r="HEN2171" s="218"/>
      <c r="HEO2171" s="218"/>
      <c r="HEP2171" s="218"/>
      <c r="HEQ2171" s="218"/>
      <c r="HER2171" s="218"/>
      <c r="HES2171" s="218"/>
      <c r="HET2171" s="218"/>
      <c r="HEU2171" s="218"/>
      <c r="HEV2171" s="218"/>
      <c r="HEW2171" s="218"/>
      <c r="HEX2171" s="218"/>
      <c r="HEY2171" s="218"/>
      <c r="HEZ2171" s="218"/>
      <c r="HFA2171" s="218"/>
      <c r="HFB2171" s="218"/>
      <c r="HFC2171" s="218"/>
      <c r="HFD2171" s="218"/>
      <c r="HFE2171" s="218"/>
      <c r="HFF2171" s="218"/>
      <c r="HFG2171" s="218"/>
      <c r="HFH2171" s="218"/>
      <c r="HFI2171" s="218"/>
      <c r="HFJ2171" s="218"/>
      <c r="HFK2171" s="218"/>
      <c r="HFL2171" s="218"/>
      <c r="HFM2171" s="218"/>
      <c r="HFN2171" s="218"/>
      <c r="HFO2171" s="218"/>
      <c r="HFP2171" s="218"/>
      <c r="HFQ2171" s="218"/>
      <c r="HFR2171" s="218"/>
      <c r="HFS2171" s="218"/>
      <c r="HFT2171" s="218"/>
      <c r="HFU2171" s="218"/>
      <c r="HFV2171" s="218"/>
      <c r="HFW2171" s="218"/>
      <c r="HFX2171" s="218"/>
      <c r="HFY2171" s="218"/>
      <c r="HFZ2171" s="218"/>
      <c r="HGA2171" s="218"/>
      <c r="HGB2171" s="218"/>
      <c r="HGC2171" s="218"/>
      <c r="HGD2171" s="218"/>
      <c r="HGE2171" s="218"/>
      <c r="HGF2171" s="218"/>
      <c r="HGG2171" s="218"/>
      <c r="HGH2171" s="218"/>
      <c r="HGI2171" s="218"/>
      <c r="HGJ2171" s="218"/>
      <c r="HGK2171" s="218"/>
      <c r="HGL2171" s="218"/>
      <c r="HGM2171" s="218"/>
      <c r="HGN2171" s="218"/>
      <c r="HGO2171" s="218"/>
      <c r="HGP2171" s="218"/>
      <c r="HGQ2171" s="218"/>
      <c r="HGR2171" s="218"/>
      <c r="HGS2171" s="218"/>
      <c r="HGT2171" s="218"/>
      <c r="HGU2171" s="218"/>
      <c r="HGV2171" s="218"/>
      <c r="HGW2171" s="218"/>
      <c r="HGX2171" s="218"/>
      <c r="HGY2171" s="218"/>
      <c r="HGZ2171" s="218"/>
      <c r="HHA2171" s="218"/>
      <c r="HHB2171" s="218"/>
      <c r="HHC2171" s="218"/>
      <c r="HHD2171" s="218"/>
      <c r="HHE2171" s="218"/>
      <c r="HHF2171" s="218"/>
      <c r="HHG2171" s="218"/>
      <c r="HHH2171" s="218"/>
      <c r="HHI2171" s="218"/>
      <c r="HHJ2171" s="218"/>
      <c r="HHK2171" s="218"/>
      <c r="HHL2171" s="218"/>
      <c r="HHM2171" s="218"/>
      <c r="HHN2171" s="218"/>
      <c r="HHO2171" s="218"/>
      <c r="HHP2171" s="218"/>
      <c r="HHQ2171" s="218"/>
      <c r="HHR2171" s="218"/>
      <c r="HHS2171" s="218"/>
      <c r="HHT2171" s="218"/>
      <c r="HHU2171" s="218"/>
      <c r="HHV2171" s="218"/>
      <c r="HHW2171" s="218"/>
      <c r="HHX2171" s="218"/>
      <c r="HHY2171" s="218"/>
      <c r="HHZ2171" s="218"/>
      <c r="HIA2171" s="218"/>
      <c r="HIB2171" s="218"/>
      <c r="HIC2171" s="218"/>
      <c r="HID2171" s="218"/>
      <c r="HIE2171" s="218"/>
      <c r="HIF2171" s="218"/>
      <c r="HIG2171" s="218"/>
      <c r="HIH2171" s="218"/>
      <c r="HII2171" s="218"/>
      <c r="HIJ2171" s="218"/>
      <c r="HIK2171" s="218"/>
      <c r="HIL2171" s="218"/>
      <c r="HIM2171" s="218"/>
      <c r="HIN2171" s="218"/>
      <c r="HIO2171" s="218"/>
      <c r="HIP2171" s="218"/>
      <c r="HIQ2171" s="218"/>
      <c r="HIR2171" s="218"/>
      <c r="HIS2171" s="218"/>
      <c r="HIT2171" s="218"/>
      <c r="HIU2171" s="218"/>
      <c r="HIV2171" s="218"/>
      <c r="HIW2171" s="218"/>
      <c r="HIX2171" s="218"/>
      <c r="HIY2171" s="218"/>
      <c r="HIZ2171" s="218"/>
      <c r="HJA2171" s="218"/>
      <c r="HJB2171" s="218"/>
      <c r="HJC2171" s="218"/>
      <c r="HJD2171" s="218"/>
      <c r="HJE2171" s="218"/>
      <c r="HJF2171" s="218"/>
      <c r="HJG2171" s="218"/>
      <c r="HJH2171" s="218"/>
      <c r="HJI2171" s="218"/>
      <c r="HJJ2171" s="218"/>
      <c r="HJK2171" s="218"/>
      <c r="HJL2171" s="218"/>
      <c r="HJM2171" s="218"/>
      <c r="HJN2171" s="218"/>
      <c r="HJO2171" s="218"/>
      <c r="HJP2171" s="218"/>
      <c r="HJQ2171" s="218"/>
      <c r="HJR2171" s="218"/>
      <c r="HJS2171" s="218"/>
      <c r="HJT2171" s="218"/>
      <c r="HJU2171" s="218"/>
      <c r="HJV2171" s="218"/>
      <c r="HJW2171" s="218"/>
      <c r="HJX2171" s="218"/>
      <c r="HJY2171" s="218"/>
      <c r="HJZ2171" s="218"/>
      <c r="HKA2171" s="218"/>
      <c r="HKB2171" s="218"/>
      <c r="HKC2171" s="218"/>
      <c r="HKD2171" s="218"/>
      <c r="HKE2171" s="218"/>
      <c r="HKF2171" s="218"/>
      <c r="HKG2171" s="218"/>
      <c r="HKH2171" s="218"/>
      <c r="HKI2171" s="218"/>
      <c r="HKJ2171" s="218"/>
      <c r="HKK2171" s="218"/>
      <c r="HKL2171" s="218"/>
      <c r="HKM2171" s="218"/>
      <c r="HKN2171" s="218"/>
      <c r="HKO2171" s="218"/>
      <c r="HKP2171" s="218"/>
      <c r="HKQ2171" s="218"/>
      <c r="HKR2171" s="218"/>
      <c r="HKS2171" s="218"/>
      <c r="HKT2171" s="218"/>
      <c r="HKU2171" s="218"/>
      <c r="HKV2171" s="218"/>
      <c r="HKW2171" s="218"/>
      <c r="HKX2171" s="218"/>
      <c r="HKY2171" s="218"/>
      <c r="HKZ2171" s="218"/>
      <c r="HLA2171" s="218"/>
      <c r="HLB2171" s="218"/>
      <c r="HLC2171" s="218"/>
      <c r="HLD2171" s="218"/>
      <c r="HLE2171" s="218"/>
      <c r="HLF2171" s="218"/>
      <c r="HLG2171" s="218"/>
      <c r="HLH2171" s="218"/>
      <c r="HLI2171" s="218"/>
      <c r="HLJ2171" s="218"/>
      <c r="HLK2171" s="218"/>
      <c r="HLL2171" s="218"/>
      <c r="HLM2171" s="218"/>
      <c r="HLN2171" s="218"/>
      <c r="HLO2171" s="218"/>
      <c r="HLP2171" s="218"/>
      <c r="HLQ2171" s="218"/>
      <c r="HLR2171" s="218"/>
      <c r="HLS2171" s="218"/>
      <c r="HLT2171" s="218"/>
      <c r="HLU2171" s="218"/>
      <c r="HLV2171" s="218"/>
      <c r="HLW2171" s="218"/>
      <c r="HLX2171" s="218"/>
      <c r="HLY2171" s="218"/>
      <c r="HLZ2171" s="218"/>
      <c r="HMA2171" s="218"/>
      <c r="HMB2171" s="218"/>
      <c r="HMC2171" s="218"/>
      <c r="HMD2171" s="218"/>
      <c r="HME2171" s="218"/>
      <c r="HMF2171" s="218"/>
      <c r="HMG2171" s="218"/>
      <c r="HMH2171" s="218"/>
      <c r="HMI2171" s="218"/>
      <c r="HMJ2171" s="218"/>
      <c r="HMK2171" s="218"/>
      <c r="HML2171" s="218"/>
      <c r="HMM2171" s="218"/>
      <c r="HMN2171" s="218"/>
      <c r="HMO2171" s="218"/>
      <c r="HMP2171" s="218"/>
      <c r="HMQ2171" s="218"/>
      <c r="HMR2171" s="218"/>
      <c r="HMS2171" s="218"/>
      <c r="HMT2171" s="218"/>
      <c r="HMU2171" s="218"/>
      <c r="HMV2171" s="218"/>
      <c r="HMW2171" s="218"/>
      <c r="HMX2171" s="218"/>
      <c r="HMY2171" s="218"/>
      <c r="HMZ2171" s="218"/>
      <c r="HNA2171" s="218"/>
      <c r="HNB2171" s="218"/>
      <c r="HNC2171" s="218"/>
      <c r="HND2171" s="218"/>
      <c r="HNE2171" s="218"/>
      <c r="HNF2171" s="218"/>
      <c r="HNG2171" s="218"/>
      <c r="HNH2171" s="218"/>
      <c r="HNI2171" s="218"/>
      <c r="HNJ2171" s="218"/>
      <c r="HNK2171" s="218"/>
      <c r="HNL2171" s="218"/>
      <c r="HNM2171" s="218"/>
      <c r="HNN2171" s="218"/>
      <c r="HNO2171" s="218"/>
      <c r="HNP2171" s="218"/>
      <c r="HNQ2171" s="218"/>
      <c r="HNR2171" s="218"/>
      <c r="HNS2171" s="218"/>
      <c r="HNT2171" s="218"/>
      <c r="HNU2171" s="218"/>
      <c r="HNV2171" s="218"/>
      <c r="HNW2171" s="218"/>
      <c r="HNX2171" s="218"/>
      <c r="HNY2171" s="218"/>
      <c r="HNZ2171" s="218"/>
      <c r="HOA2171" s="218"/>
      <c r="HOB2171" s="218"/>
      <c r="HOC2171" s="218"/>
      <c r="HOD2171" s="218"/>
      <c r="HOE2171" s="218"/>
      <c r="HOF2171" s="218"/>
      <c r="HOG2171" s="218"/>
      <c r="HOH2171" s="218"/>
      <c r="HOI2171" s="218"/>
      <c r="HOJ2171" s="218"/>
      <c r="HOK2171" s="218"/>
      <c r="HOL2171" s="218"/>
      <c r="HOM2171" s="218"/>
      <c r="HON2171" s="218"/>
      <c r="HOO2171" s="218"/>
      <c r="HOP2171" s="218"/>
      <c r="HOQ2171" s="218"/>
      <c r="HOR2171" s="218"/>
      <c r="HOS2171" s="218"/>
      <c r="HOT2171" s="218"/>
      <c r="HOU2171" s="218"/>
      <c r="HOV2171" s="218"/>
      <c r="HOW2171" s="218"/>
      <c r="HOX2171" s="218"/>
      <c r="HOY2171" s="218"/>
      <c r="HOZ2171" s="218"/>
      <c r="HPA2171" s="218"/>
      <c r="HPB2171" s="218"/>
      <c r="HPC2171" s="218"/>
      <c r="HPD2171" s="218"/>
      <c r="HPE2171" s="218"/>
      <c r="HPF2171" s="218"/>
      <c r="HPG2171" s="218"/>
      <c r="HPH2171" s="218"/>
      <c r="HPI2171" s="218"/>
      <c r="HPJ2171" s="218"/>
      <c r="HPK2171" s="218"/>
      <c r="HPL2171" s="218"/>
      <c r="HPM2171" s="218"/>
      <c r="HPN2171" s="218"/>
      <c r="HPO2171" s="218"/>
      <c r="HPP2171" s="218"/>
      <c r="HPQ2171" s="218"/>
      <c r="HPR2171" s="218"/>
      <c r="HPS2171" s="218"/>
      <c r="HPT2171" s="218"/>
      <c r="HPU2171" s="218"/>
      <c r="HPV2171" s="218"/>
      <c r="HPW2171" s="218"/>
      <c r="HPX2171" s="218"/>
      <c r="HPY2171" s="218"/>
      <c r="HPZ2171" s="218"/>
      <c r="HQA2171" s="218"/>
      <c r="HQB2171" s="218"/>
      <c r="HQC2171" s="218"/>
      <c r="HQD2171" s="218"/>
      <c r="HQE2171" s="218"/>
      <c r="HQF2171" s="218"/>
      <c r="HQG2171" s="218"/>
      <c r="HQH2171" s="218"/>
      <c r="HQI2171" s="218"/>
      <c r="HQJ2171" s="218"/>
      <c r="HQK2171" s="218"/>
      <c r="HQL2171" s="218"/>
      <c r="HQM2171" s="218"/>
      <c r="HQN2171" s="218"/>
      <c r="HQO2171" s="218"/>
      <c r="HQP2171" s="218"/>
      <c r="HQQ2171" s="218"/>
      <c r="HQR2171" s="218"/>
      <c r="HQS2171" s="218"/>
      <c r="HQT2171" s="218"/>
      <c r="HQU2171" s="218"/>
      <c r="HQV2171" s="218"/>
      <c r="HQW2171" s="218"/>
      <c r="HQX2171" s="218"/>
      <c r="HQY2171" s="218"/>
      <c r="HQZ2171" s="218"/>
      <c r="HRA2171" s="218"/>
      <c r="HRB2171" s="218"/>
      <c r="HRC2171" s="218"/>
      <c r="HRD2171" s="218"/>
      <c r="HRE2171" s="218"/>
      <c r="HRF2171" s="218"/>
      <c r="HRG2171" s="218"/>
      <c r="HRH2171" s="218"/>
      <c r="HRI2171" s="218"/>
      <c r="HRJ2171" s="218"/>
      <c r="HRK2171" s="218"/>
      <c r="HRL2171" s="218"/>
      <c r="HRM2171" s="218"/>
      <c r="HRN2171" s="218"/>
      <c r="HRO2171" s="218"/>
      <c r="HRP2171" s="218"/>
      <c r="HRQ2171" s="218"/>
      <c r="HRR2171" s="218"/>
      <c r="HRS2171" s="218"/>
      <c r="HRT2171" s="218"/>
      <c r="HRU2171" s="218"/>
      <c r="HRV2171" s="218"/>
      <c r="HRW2171" s="218"/>
      <c r="HRX2171" s="218"/>
      <c r="HRY2171" s="218"/>
      <c r="HRZ2171" s="218"/>
      <c r="HSA2171" s="218"/>
      <c r="HSB2171" s="218"/>
      <c r="HSC2171" s="218"/>
      <c r="HSD2171" s="218"/>
      <c r="HSE2171" s="218"/>
      <c r="HSF2171" s="218"/>
      <c r="HSG2171" s="218"/>
      <c r="HSH2171" s="218"/>
      <c r="HSI2171" s="218"/>
      <c r="HSJ2171" s="218"/>
      <c r="HSK2171" s="218"/>
      <c r="HSL2171" s="218"/>
      <c r="HSM2171" s="218"/>
      <c r="HSN2171" s="218"/>
      <c r="HSO2171" s="218"/>
      <c r="HSP2171" s="218"/>
      <c r="HSQ2171" s="218"/>
      <c r="HSR2171" s="218"/>
      <c r="HSS2171" s="218"/>
      <c r="HST2171" s="218"/>
      <c r="HSU2171" s="218"/>
      <c r="HSV2171" s="218"/>
      <c r="HSW2171" s="218"/>
      <c r="HSX2171" s="218"/>
      <c r="HSY2171" s="218"/>
      <c r="HSZ2171" s="218"/>
      <c r="HTA2171" s="218"/>
      <c r="HTB2171" s="218"/>
      <c r="HTC2171" s="218"/>
      <c r="HTD2171" s="218"/>
      <c r="HTE2171" s="218"/>
      <c r="HTF2171" s="218"/>
      <c r="HTG2171" s="218"/>
      <c r="HTH2171" s="218"/>
      <c r="HTI2171" s="218"/>
      <c r="HTJ2171" s="218"/>
      <c r="HTK2171" s="218"/>
      <c r="HTL2171" s="218"/>
      <c r="HTM2171" s="218"/>
      <c r="HTN2171" s="218"/>
      <c r="HTO2171" s="218"/>
      <c r="HTP2171" s="218"/>
      <c r="HTQ2171" s="218"/>
      <c r="HTR2171" s="218"/>
      <c r="HTS2171" s="218"/>
      <c r="HTT2171" s="218"/>
      <c r="HTU2171" s="218"/>
      <c r="HTV2171" s="218"/>
      <c r="HTW2171" s="218"/>
      <c r="HTX2171" s="218"/>
      <c r="HTY2171" s="218"/>
      <c r="HTZ2171" s="218"/>
      <c r="HUA2171" s="218"/>
      <c r="HUB2171" s="218"/>
      <c r="HUC2171" s="218"/>
      <c r="HUD2171" s="218"/>
      <c r="HUE2171" s="218"/>
      <c r="HUF2171" s="218"/>
      <c r="HUG2171" s="218"/>
      <c r="HUH2171" s="218"/>
      <c r="HUI2171" s="218"/>
      <c r="HUJ2171" s="218"/>
      <c r="HUK2171" s="218"/>
      <c r="HUL2171" s="218"/>
      <c r="HUM2171" s="218"/>
      <c r="HUN2171" s="218"/>
      <c r="HUO2171" s="218"/>
      <c r="HUP2171" s="218"/>
      <c r="HUQ2171" s="218"/>
      <c r="HUR2171" s="218"/>
      <c r="HUS2171" s="218"/>
      <c r="HUT2171" s="218"/>
      <c r="HUU2171" s="218"/>
      <c r="HUV2171" s="218"/>
      <c r="HUW2171" s="218"/>
      <c r="HUX2171" s="218"/>
      <c r="HUY2171" s="218"/>
      <c r="HUZ2171" s="218"/>
      <c r="HVA2171" s="218"/>
      <c r="HVB2171" s="218"/>
      <c r="HVC2171" s="218"/>
      <c r="HVD2171" s="218"/>
      <c r="HVE2171" s="218"/>
      <c r="HVF2171" s="218"/>
      <c r="HVG2171" s="218"/>
      <c r="HVH2171" s="218"/>
      <c r="HVI2171" s="218"/>
      <c r="HVJ2171" s="218"/>
      <c r="HVK2171" s="218"/>
      <c r="HVL2171" s="218"/>
      <c r="HVM2171" s="218"/>
      <c r="HVN2171" s="218"/>
      <c r="HVO2171" s="218"/>
      <c r="HVP2171" s="218"/>
      <c r="HVQ2171" s="218"/>
      <c r="HVR2171" s="218"/>
      <c r="HVS2171" s="218"/>
      <c r="HVT2171" s="218"/>
      <c r="HVU2171" s="218"/>
      <c r="HVV2171" s="218"/>
      <c r="HVW2171" s="218"/>
      <c r="HVX2171" s="218"/>
      <c r="HVY2171" s="218"/>
      <c r="HVZ2171" s="218"/>
      <c r="HWA2171" s="218"/>
      <c r="HWB2171" s="218"/>
      <c r="HWC2171" s="218"/>
      <c r="HWD2171" s="218"/>
      <c r="HWE2171" s="218"/>
      <c r="HWF2171" s="218"/>
      <c r="HWG2171" s="218"/>
      <c r="HWH2171" s="218"/>
      <c r="HWI2171" s="218"/>
      <c r="HWJ2171" s="218"/>
      <c r="HWK2171" s="218"/>
      <c r="HWL2171" s="218"/>
      <c r="HWM2171" s="218"/>
      <c r="HWN2171" s="218"/>
      <c r="HWO2171" s="218"/>
      <c r="HWP2171" s="218"/>
      <c r="HWQ2171" s="218"/>
      <c r="HWR2171" s="218"/>
      <c r="HWS2171" s="218"/>
      <c r="HWT2171" s="218"/>
      <c r="HWU2171" s="218"/>
      <c r="HWV2171" s="218"/>
      <c r="HWW2171" s="218"/>
      <c r="HWX2171" s="218"/>
      <c r="HWY2171" s="218"/>
      <c r="HWZ2171" s="218"/>
      <c r="HXA2171" s="218"/>
      <c r="HXB2171" s="218"/>
      <c r="HXC2171" s="218"/>
      <c r="HXD2171" s="218"/>
      <c r="HXE2171" s="218"/>
      <c r="HXF2171" s="218"/>
      <c r="HXG2171" s="218"/>
      <c r="HXH2171" s="218"/>
      <c r="HXI2171" s="218"/>
      <c r="HXJ2171" s="218"/>
      <c r="HXK2171" s="218"/>
      <c r="HXL2171" s="218"/>
      <c r="HXM2171" s="218"/>
      <c r="HXN2171" s="218"/>
      <c r="HXO2171" s="218"/>
      <c r="HXP2171" s="218"/>
      <c r="HXQ2171" s="218"/>
      <c r="HXR2171" s="218"/>
      <c r="HXS2171" s="218"/>
      <c r="HXT2171" s="218"/>
      <c r="HXU2171" s="218"/>
      <c r="HXV2171" s="218"/>
      <c r="HXW2171" s="218"/>
      <c r="HXX2171" s="218"/>
      <c r="HXY2171" s="218"/>
      <c r="HXZ2171" s="218"/>
      <c r="HYA2171" s="218"/>
      <c r="HYB2171" s="218"/>
      <c r="HYC2171" s="218"/>
      <c r="HYD2171" s="218"/>
      <c r="HYE2171" s="218"/>
      <c r="HYF2171" s="218"/>
      <c r="HYG2171" s="218"/>
      <c r="HYH2171" s="218"/>
      <c r="HYI2171" s="218"/>
      <c r="HYJ2171" s="218"/>
      <c r="HYK2171" s="218"/>
      <c r="HYL2171" s="218"/>
      <c r="HYM2171" s="218"/>
      <c r="HYN2171" s="218"/>
      <c r="HYO2171" s="218"/>
      <c r="HYP2171" s="218"/>
      <c r="HYQ2171" s="218"/>
      <c r="HYR2171" s="218"/>
      <c r="HYS2171" s="218"/>
      <c r="HYT2171" s="218"/>
      <c r="HYU2171" s="218"/>
      <c r="HYV2171" s="218"/>
      <c r="HYW2171" s="218"/>
      <c r="HYX2171" s="218"/>
      <c r="HYY2171" s="218"/>
      <c r="HYZ2171" s="218"/>
      <c r="HZA2171" s="218"/>
      <c r="HZB2171" s="218"/>
      <c r="HZC2171" s="218"/>
      <c r="HZD2171" s="218"/>
      <c r="HZE2171" s="218"/>
      <c r="HZF2171" s="218"/>
      <c r="HZG2171" s="218"/>
      <c r="HZH2171" s="218"/>
      <c r="HZI2171" s="218"/>
      <c r="HZJ2171" s="218"/>
      <c r="HZK2171" s="218"/>
      <c r="HZL2171" s="218"/>
      <c r="HZM2171" s="218"/>
      <c r="HZN2171" s="218"/>
      <c r="HZO2171" s="218"/>
      <c r="HZP2171" s="218"/>
      <c r="HZQ2171" s="218"/>
      <c r="HZR2171" s="218"/>
      <c r="HZS2171" s="218"/>
      <c r="HZT2171" s="218"/>
      <c r="HZU2171" s="218"/>
      <c r="HZV2171" s="218"/>
      <c r="HZW2171" s="218"/>
      <c r="HZX2171" s="218"/>
      <c r="HZY2171" s="218"/>
      <c r="HZZ2171" s="218"/>
      <c r="IAA2171" s="218"/>
      <c r="IAB2171" s="218"/>
      <c r="IAC2171" s="218"/>
      <c r="IAD2171" s="218"/>
      <c r="IAE2171" s="218"/>
      <c r="IAF2171" s="218"/>
      <c r="IAG2171" s="218"/>
      <c r="IAH2171" s="218"/>
      <c r="IAI2171" s="218"/>
      <c r="IAJ2171" s="218"/>
      <c r="IAK2171" s="218"/>
      <c r="IAL2171" s="218"/>
      <c r="IAM2171" s="218"/>
      <c r="IAN2171" s="218"/>
      <c r="IAO2171" s="218"/>
      <c r="IAP2171" s="218"/>
      <c r="IAQ2171" s="218"/>
      <c r="IAR2171" s="218"/>
      <c r="IAS2171" s="218"/>
      <c r="IAT2171" s="218"/>
      <c r="IAU2171" s="218"/>
      <c r="IAV2171" s="218"/>
      <c r="IAW2171" s="218"/>
      <c r="IAX2171" s="218"/>
      <c r="IAY2171" s="218"/>
      <c r="IAZ2171" s="218"/>
      <c r="IBA2171" s="218"/>
      <c r="IBB2171" s="218"/>
      <c r="IBC2171" s="218"/>
      <c r="IBD2171" s="218"/>
      <c r="IBE2171" s="218"/>
      <c r="IBF2171" s="218"/>
      <c r="IBG2171" s="218"/>
      <c r="IBH2171" s="218"/>
      <c r="IBI2171" s="218"/>
      <c r="IBJ2171" s="218"/>
      <c r="IBK2171" s="218"/>
      <c r="IBL2171" s="218"/>
      <c r="IBM2171" s="218"/>
      <c r="IBN2171" s="218"/>
      <c r="IBO2171" s="218"/>
      <c r="IBP2171" s="218"/>
      <c r="IBQ2171" s="218"/>
      <c r="IBR2171" s="218"/>
      <c r="IBS2171" s="218"/>
      <c r="IBT2171" s="218"/>
      <c r="IBU2171" s="218"/>
      <c r="IBV2171" s="218"/>
      <c r="IBW2171" s="218"/>
      <c r="IBX2171" s="218"/>
      <c r="IBY2171" s="218"/>
      <c r="IBZ2171" s="218"/>
      <c r="ICA2171" s="218"/>
      <c r="ICB2171" s="218"/>
      <c r="ICC2171" s="218"/>
      <c r="ICD2171" s="218"/>
      <c r="ICE2171" s="218"/>
      <c r="ICF2171" s="218"/>
      <c r="ICG2171" s="218"/>
      <c r="ICH2171" s="218"/>
      <c r="ICI2171" s="218"/>
      <c r="ICJ2171" s="218"/>
      <c r="ICK2171" s="218"/>
      <c r="ICL2171" s="218"/>
      <c r="ICM2171" s="218"/>
      <c r="ICN2171" s="218"/>
      <c r="ICO2171" s="218"/>
      <c r="ICP2171" s="218"/>
      <c r="ICQ2171" s="218"/>
      <c r="ICR2171" s="218"/>
      <c r="ICS2171" s="218"/>
      <c r="ICT2171" s="218"/>
      <c r="ICU2171" s="218"/>
      <c r="ICV2171" s="218"/>
      <c r="ICW2171" s="218"/>
      <c r="ICX2171" s="218"/>
      <c r="ICY2171" s="218"/>
      <c r="ICZ2171" s="218"/>
      <c r="IDA2171" s="218"/>
      <c r="IDB2171" s="218"/>
      <c r="IDC2171" s="218"/>
      <c r="IDD2171" s="218"/>
      <c r="IDE2171" s="218"/>
      <c r="IDF2171" s="218"/>
      <c r="IDG2171" s="218"/>
      <c r="IDH2171" s="218"/>
      <c r="IDI2171" s="218"/>
      <c r="IDJ2171" s="218"/>
      <c r="IDK2171" s="218"/>
      <c r="IDL2171" s="218"/>
      <c r="IDM2171" s="218"/>
      <c r="IDN2171" s="218"/>
      <c r="IDO2171" s="218"/>
      <c r="IDP2171" s="218"/>
      <c r="IDQ2171" s="218"/>
      <c r="IDR2171" s="218"/>
      <c r="IDS2171" s="218"/>
      <c r="IDT2171" s="218"/>
      <c r="IDU2171" s="218"/>
      <c r="IDV2171" s="218"/>
      <c r="IDW2171" s="218"/>
      <c r="IDX2171" s="218"/>
      <c r="IDY2171" s="218"/>
      <c r="IDZ2171" s="218"/>
      <c r="IEA2171" s="218"/>
      <c r="IEB2171" s="218"/>
      <c r="IEC2171" s="218"/>
      <c r="IED2171" s="218"/>
      <c r="IEE2171" s="218"/>
      <c r="IEF2171" s="218"/>
      <c r="IEG2171" s="218"/>
      <c r="IEH2171" s="218"/>
      <c r="IEI2171" s="218"/>
      <c r="IEJ2171" s="218"/>
      <c r="IEK2171" s="218"/>
      <c r="IEL2171" s="218"/>
      <c r="IEM2171" s="218"/>
      <c r="IEN2171" s="218"/>
      <c r="IEO2171" s="218"/>
      <c r="IEP2171" s="218"/>
      <c r="IEQ2171" s="218"/>
      <c r="IER2171" s="218"/>
      <c r="IES2171" s="218"/>
      <c r="IET2171" s="218"/>
      <c r="IEU2171" s="218"/>
      <c r="IEV2171" s="218"/>
      <c r="IEW2171" s="218"/>
      <c r="IEX2171" s="218"/>
      <c r="IEY2171" s="218"/>
      <c r="IEZ2171" s="218"/>
      <c r="IFA2171" s="218"/>
      <c r="IFB2171" s="218"/>
      <c r="IFC2171" s="218"/>
      <c r="IFD2171" s="218"/>
      <c r="IFE2171" s="218"/>
      <c r="IFF2171" s="218"/>
      <c r="IFG2171" s="218"/>
      <c r="IFH2171" s="218"/>
      <c r="IFI2171" s="218"/>
      <c r="IFJ2171" s="218"/>
      <c r="IFK2171" s="218"/>
      <c r="IFL2171" s="218"/>
      <c r="IFM2171" s="218"/>
      <c r="IFN2171" s="218"/>
      <c r="IFO2171" s="218"/>
      <c r="IFP2171" s="218"/>
      <c r="IFQ2171" s="218"/>
      <c r="IFR2171" s="218"/>
      <c r="IFS2171" s="218"/>
      <c r="IFT2171" s="218"/>
      <c r="IFU2171" s="218"/>
      <c r="IFV2171" s="218"/>
      <c r="IFW2171" s="218"/>
      <c r="IFX2171" s="218"/>
      <c r="IFY2171" s="218"/>
      <c r="IFZ2171" s="218"/>
      <c r="IGA2171" s="218"/>
      <c r="IGB2171" s="218"/>
      <c r="IGC2171" s="218"/>
      <c r="IGD2171" s="218"/>
      <c r="IGE2171" s="218"/>
      <c r="IGF2171" s="218"/>
      <c r="IGG2171" s="218"/>
      <c r="IGH2171" s="218"/>
      <c r="IGI2171" s="218"/>
      <c r="IGJ2171" s="218"/>
      <c r="IGK2171" s="218"/>
      <c r="IGL2171" s="218"/>
      <c r="IGM2171" s="218"/>
      <c r="IGN2171" s="218"/>
      <c r="IGO2171" s="218"/>
      <c r="IGP2171" s="218"/>
      <c r="IGQ2171" s="218"/>
      <c r="IGR2171" s="218"/>
      <c r="IGS2171" s="218"/>
      <c r="IGT2171" s="218"/>
      <c r="IGU2171" s="218"/>
      <c r="IGV2171" s="218"/>
      <c r="IGW2171" s="218"/>
      <c r="IGX2171" s="218"/>
      <c r="IGY2171" s="218"/>
      <c r="IGZ2171" s="218"/>
      <c r="IHA2171" s="218"/>
      <c r="IHB2171" s="218"/>
      <c r="IHC2171" s="218"/>
      <c r="IHD2171" s="218"/>
      <c r="IHE2171" s="218"/>
      <c r="IHF2171" s="218"/>
      <c r="IHG2171" s="218"/>
      <c r="IHH2171" s="218"/>
      <c r="IHI2171" s="218"/>
      <c r="IHJ2171" s="218"/>
      <c r="IHK2171" s="218"/>
      <c r="IHL2171" s="218"/>
      <c r="IHM2171" s="218"/>
      <c r="IHN2171" s="218"/>
      <c r="IHO2171" s="218"/>
      <c r="IHP2171" s="218"/>
      <c r="IHQ2171" s="218"/>
      <c r="IHR2171" s="218"/>
      <c r="IHS2171" s="218"/>
      <c r="IHT2171" s="218"/>
      <c r="IHU2171" s="218"/>
      <c r="IHV2171" s="218"/>
      <c r="IHW2171" s="218"/>
      <c r="IHX2171" s="218"/>
      <c r="IHY2171" s="218"/>
      <c r="IHZ2171" s="218"/>
      <c r="IIA2171" s="218"/>
      <c r="IIB2171" s="218"/>
      <c r="IIC2171" s="218"/>
      <c r="IID2171" s="218"/>
      <c r="IIE2171" s="218"/>
      <c r="IIF2171" s="218"/>
      <c r="IIG2171" s="218"/>
      <c r="IIH2171" s="218"/>
      <c r="III2171" s="218"/>
      <c r="IIJ2171" s="218"/>
      <c r="IIK2171" s="218"/>
      <c r="IIL2171" s="218"/>
      <c r="IIM2171" s="218"/>
      <c r="IIN2171" s="218"/>
      <c r="IIO2171" s="218"/>
      <c r="IIP2171" s="218"/>
      <c r="IIQ2171" s="218"/>
      <c r="IIR2171" s="218"/>
      <c r="IIS2171" s="218"/>
      <c r="IIT2171" s="218"/>
      <c r="IIU2171" s="218"/>
      <c r="IIV2171" s="218"/>
      <c r="IIW2171" s="218"/>
      <c r="IIX2171" s="218"/>
      <c r="IIY2171" s="218"/>
      <c r="IIZ2171" s="218"/>
      <c r="IJA2171" s="218"/>
      <c r="IJB2171" s="218"/>
      <c r="IJC2171" s="218"/>
      <c r="IJD2171" s="218"/>
      <c r="IJE2171" s="218"/>
      <c r="IJF2171" s="218"/>
      <c r="IJG2171" s="218"/>
      <c r="IJH2171" s="218"/>
      <c r="IJI2171" s="218"/>
      <c r="IJJ2171" s="218"/>
      <c r="IJK2171" s="218"/>
      <c r="IJL2171" s="218"/>
      <c r="IJM2171" s="218"/>
      <c r="IJN2171" s="218"/>
      <c r="IJO2171" s="218"/>
      <c r="IJP2171" s="218"/>
      <c r="IJQ2171" s="218"/>
      <c r="IJR2171" s="218"/>
      <c r="IJS2171" s="218"/>
      <c r="IJT2171" s="218"/>
      <c r="IJU2171" s="218"/>
      <c r="IJV2171" s="218"/>
      <c r="IJW2171" s="218"/>
      <c r="IJX2171" s="218"/>
      <c r="IJY2171" s="218"/>
      <c r="IJZ2171" s="218"/>
      <c r="IKA2171" s="218"/>
      <c r="IKB2171" s="218"/>
      <c r="IKC2171" s="218"/>
      <c r="IKD2171" s="218"/>
      <c r="IKE2171" s="218"/>
      <c r="IKF2171" s="218"/>
      <c r="IKG2171" s="218"/>
      <c r="IKH2171" s="218"/>
      <c r="IKI2171" s="218"/>
      <c r="IKJ2171" s="218"/>
      <c r="IKK2171" s="218"/>
      <c r="IKL2171" s="218"/>
      <c r="IKM2171" s="218"/>
      <c r="IKN2171" s="218"/>
      <c r="IKO2171" s="218"/>
      <c r="IKP2171" s="218"/>
      <c r="IKQ2171" s="218"/>
      <c r="IKR2171" s="218"/>
      <c r="IKS2171" s="218"/>
      <c r="IKT2171" s="218"/>
      <c r="IKU2171" s="218"/>
      <c r="IKV2171" s="218"/>
      <c r="IKW2171" s="218"/>
      <c r="IKX2171" s="218"/>
      <c r="IKY2171" s="218"/>
      <c r="IKZ2171" s="218"/>
      <c r="ILA2171" s="218"/>
      <c r="ILB2171" s="218"/>
      <c r="ILC2171" s="218"/>
      <c r="ILD2171" s="218"/>
      <c r="ILE2171" s="218"/>
      <c r="ILF2171" s="218"/>
      <c r="ILG2171" s="218"/>
      <c r="ILH2171" s="218"/>
      <c r="ILI2171" s="218"/>
      <c r="ILJ2171" s="218"/>
      <c r="ILK2171" s="218"/>
      <c r="ILL2171" s="218"/>
      <c r="ILM2171" s="218"/>
      <c r="ILN2171" s="218"/>
      <c r="ILO2171" s="218"/>
      <c r="ILP2171" s="218"/>
      <c r="ILQ2171" s="218"/>
      <c r="ILR2171" s="218"/>
      <c r="ILS2171" s="218"/>
      <c r="ILT2171" s="218"/>
      <c r="ILU2171" s="218"/>
      <c r="ILV2171" s="218"/>
      <c r="ILW2171" s="218"/>
      <c r="ILX2171" s="218"/>
      <c r="ILY2171" s="218"/>
      <c r="ILZ2171" s="218"/>
      <c r="IMA2171" s="218"/>
      <c r="IMB2171" s="218"/>
      <c r="IMC2171" s="218"/>
      <c r="IMD2171" s="218"/>
      <c r="IME2171" s="218"/>
      <c r="IMF2171" s="218"/>
      <c r="IMG2171" s="218"/>
      <c r="IMH2171" s="218"/>
      <c r="IMI2171" s="218"/>
      <c r="IMJ2171" s="218"/>
      <c r="IMK2171" s="218"/>
      <c r="IML2171" s="218"/>
      <c r="IMM2171" s="218"/>
      <c r="IMN2171" s="218"/>
      <c r="IMO2171" s="218"/>
      <c r="IMP2171" s="218"/>
      <c r="IMQ2171" s="218"/>
      <c r="IMR2171" s="218"/>
      <c r="IMS2171" s="218"/>
      <c r="IMT2171" s="218"/>
      <c r="IMU2171" s="218"/>
      <c r="IMV2171" s="218"/>
      <c r="IMW2171" s="218"/>
      <c r="IMX2171" s="218"/>
      <c r="IMY2171" s="218"/>
      <c r="IMZ2171" s="218"/>
      <c r="INA2171" s="218"/>
      <c r="INB2171" s="218"/>
      <c r="INC2171" s="218"/>
      <c r="IND2171" s="218"/>
      <c r="INE2171" s="218"/>
      <c r="INF2171" s="218"/>
      <c r="ING2171" s="218"/>
      <c r="INH2171" s="218"/>
      <c r="INI2171" s="218"/>
      <c r="INJ2171" s="218"/>
      <c r="INK2171" s="218"/>
      <c r="INL2171" s="218"/>
      <c r="INM2171" s="218"/>
      <c r="INN2171" s="218"/>
      <c r="INO2171" s="218"/>
      <c r="INP2171" s="218"/>
      <c r="INQ2171" s="218"/>
      <c r="INR2171" s="218"/>
      <c r="INS2171" s="218"/>
      <c r="INT2171" s="218"/>
      <c r="INU2171" s="218"/>
      <c r="INV2171" s="218"/>
      <c r="INW2171" s="218"/>
      <c r="INX2171" s="218"/>
      <c r="INY2171" s="218"/>
      <c r="INZ2171" s="218"/>
      <c r="IOA2171" s="218"/>
      <c r="IOB2171" s="218"/>
      <c r="IOC2171" s="218"/>
      <c r="IOD2171" s="218"/>
      <c r="IOE2171" s="218"/>
      <c r="IOF2171" s="218"/>
      <c r="IOG2171" s="218"/>
      <c r="IOH2171" s="218"/>
      <c r="IOI2171" s="218"/>
      <c r="IOJ2171" s="218"/>
      <c r="IOK2171" s="218"/>
      <c r="IOL2171" s="218"/>
      <c r="IOM2171" s="218"/>
      <c r="ION2171" s="218"/>
      <c r="IOO2171" s="218"/>
      <c r="IOP2171" s="218"/>
      <c r="IOQ2171" s="218"/>
      <c r="IOR2171" s="218"/>
      <c r="IOS2171" s="218"/>
      <c r="IOT2171" s="218"/>
      <c r="IOU2171" s="218"/>
      <c r="IOV2171" s="218"/>
      <c r="IOW2171" s="218"/>
      <c r="IOX2171" s="218"/>
      <c r="IOY2171" s="218"/>
      <c r="IOZ2171" s="218"/>
      <c r="IPA2171" s="218"/>
      <c r="IPB2171" s="218"/>
      <c r="IPC2171" s="218"/>
      <c r="IPD2171" s="218"/>
      <c r="IPE2171" s="218"/>
      <c r="IPF2171" s="218"/>
      <c r="IPG2171" s="218"/>
      <c r="IPH2171" s="218"/>
      <c r="IPI2171" s="218"/>
      <c r="IPJ2171" s="218"/>
      <c r="IPK2171" s="218"/>
      <c r="IPL2171" s="218"/>
      <c r="IPM2171" s="218"/>
      <c r="IPN2171" s="218"/>
      <c r="IPO2171" s="218"/>
      <c r="IPP2171" s="218"/>
      <c r="IPQ2171" s="218"/>
      <c r="IPR2171" s="218"/>
      <c r="IPS2171" s="218"/>
      <c r="IPT2171" s="218"/>
      <c r="IPU2171" s="218"/>
      <c r="IPV2171" s="218"/>
      <c r="IPW2171" s="218"/>
      <c r="IPX2171" s="218"/>
      <c r="IPY2171" s="218"/>
      <c r="IPZ2171" s="218"/>
      <c r="IQA2171" s="218"/>
      <c r="IQB2171" s="218"/>
      <c r="IQC2171" s="218"/>
      <c r="IQD2171" s="218"/>
      <c r="IQE2171" s="218"/>
      <c r="IQF2171" s="218"/>
      <c r="IQG2171" s="218"/>
      <c r="IQH2171" s="218"/>
      <c r="IQI2171" s="218"/>
      <c r="IQJ2171" s="218"/>
      <c r="IQK2171" s="218"/>
      <c r="IQL2171" s="218"/>
      <c r="IQM2171" s="218"/>
      <c r="IQN2171" s="218"/>
      <c r="IQO2171" s="218"/>
      <c r="IQP2171" s="218"/>
      <c r="IQQ2171" s="218"/>
      <c r="IQR2171" s="218"/>
      <c r="IQS2171" s="218"/>
      <c r="IQT2171" s="218"/>
      <c r="IQU2171" s="218"/>
      <c r="IQV2171" s="218"/>
      <c r="IQW2171" s="218"/>
      <c r="IQX2171" s="218"/>
      <c r="IQY2171" s="218"/>
      <c r="IQZ2171" s="218"/>
      <c r="IRA2171" s="218"/>
      <c r="IRB2171" s="218"/>
      <c r="IRC2171" s="218"/>
      <c r="IRD2171" s="218"/>
      <c r="IRE2171" s="218"/>
      <c r="IRF2171" s="218"/>
      <c r="IRG2171" s="218"/>
      <c r="IRH2171" s="218"/>
      <c r="IRI2171" s="218"/>
      <c r="IRJ2171" s="218"/>
      <c r="IRK2171" s="218"/>
      <c r="IRL2171" s="218"/>
      <c r="IRM2171" s="218"/>
      <c r="IRN2171" s="218"/>
      <c r="IRO2171" s="218"/>
      <c r="IRP2171" s="218"/>
      <c r="IRQ2171" s="218"/>
      <c r="IRR2171" s="218"/>
      <c r="IRS2171" s="218"/>
      <c r="IRT2171" s="218"/>
      <c r="IRU2171" s="218"/>
      <c r="IRV2171" s="218"/>
      <c r="IRW2171" s="218"/>
      <c r="IRX2171" s="218"/>
      <c r="IRY2171" s="218"/>
      <c r="IRZ2171" s="218"/>
      <c r="ISA2171" s="218"/>
      <c r="ISB2171" s="218"/>
      <c r="ISC2171" s="218"/>
      <c r="ISD2171" s="218"/>
      <c r="ISE2171" s="218"/>
      <c r="ISF2171" s="218"/>
      <c r="ISG2171" s="218"/>
      <c r="ISH2171" s="218"/>
      <c r="ISI2171" s="218"/>
      <c r="ISJ2171" s="218"/>
      <c r="ISK2171" s="218"/>
      <c r="ISL2171" s="218"/>
      <c r="ISM2171" s="218"/>
      <c r="ISN2171" s="218"/>
      <c r="ISO2171" s="218"/>
      <c r="ISP2171" s="218"/>
      <c r="ISQ2171" s="218"/>
      <c r="ISR2171" s="218"/>
      <c r="ISS2171" s="218"/>
      <c r="IST2171" s="218"/>
      <c r="ISU2171" s="218"/>
      <c r="ISV2171" s="218"/>
      <c r="ISW2171" s="218"/>
      <c r="ISX2171" s="218"/>
      <c r="ISY2171" s="218"/>
      <c r="ISZ2171" s="218"/>
      <c r="ITA2171" s="218"/>
      <c r="ITB2171" s="218"/>
      <c r="ITC2171" s="218"/>
      <c r="ITD2171" s="218"/>
      <c r="ITE2171" s="218"/>
      <c r="ITF2171" s="218"/>
      <c r="ITG2171" s="218"/>
      <c r="ITH2171" s="218"/>
      <c r="ITI2171" s="218"/>
      <c r="ITJ2171" s="218"/>
      <c r="ITK2171" s="218"/>
      <c r="ITL2171" s="218"/>
      <c r="ITM2171" s="218"/>
      <c r="ITN2171" s="218"/>
      <c r="ITO2171" s="218"/>
      <c r="ITP2171" s="218"/>
      <c r="ITQ2171" s="218"/>
      <c r="ITR2171" s="218"/>
      <c r="ITS2171" s="218"/>
      <c r="ITT2171" s="218"/>
      <c r="ITU2171" s="218"/>
      <c r="ITV2171" s="218"/>
      <c r="ITW2171" s="218"/>
      <c r="ITX2171" s="218"/>
      <c r="ITY2171" s="218"/>
      <c r="ITZ2171" s="218"/>
      <c r="IUA2171" s="218"/>
      <c r="IUB2171" s="218"/>
      <c r="IUC2171" s="218"/>
      <c r="IUD2171" s="218"/>
      <c r="IUE2171" s="218"/>
      <c r="IUF2171" s="218"/>
      <c r="IUG2171" s="218"/>
      <c r="IUH2171" s="218"/>
      <c r="IUI2171" s="218"/>
      <c r="IUJ2171" s="218"/>
      <c r="IUK2171" s="218"/>
      <c r="IUL2171" s="218"/>
      <c r="IUM2171" s="218"/>
      <c r="IUN2171" s="218"/>
      <c r="IUO2171" s="218"/>
      <c r="IUP2171" s="218"/>
      <c r="IUQ2171" s="218"/>
      <c r="IUR2171" s="218"/>
      <c r="IUS2171" s="218"/>
      <c r="IUT2171" s="218"/>
      <c r="IUU2171" s="218"/>
      <c r="IUV2171" s="218"/>
      <c r="IUW2171" s="218"/>
      <c r="IUX2171" s="218"/>
      <c r="IUY2171" s="218"/>
      <c r="IUZ2171" s="218"/>
      <c r="IVA2171" s="218"/>
      <c r="IVB2171" s="218"/>
      <c r="IVC2171" s="218"/>
      <c r="IVD2171" s="218"/>
      <c r="IVE2171" s="218"/>
      <c r="IVF2171" s="218"/>
      <c r="IVG2171" s="218"/>
      <c r="IVH2171" s="218"/>
      <c r="IVI2171" s="218"/>
      <c r="IVJ2171" s="218"/>
      <c r="IVK2171" s="218"/>
      <c r="IVL2171" s="218"/>
      <c r="IVM2171" s="218"/>
      <c r="IVN2171" s="218"/>
      <c r="IVO2171" s="218"/>
      <c r="IVP2171" s="218"/>
      <c r="IVQ2171" s="218"/>
      <c r="IVR2171" s="218"/>
      <c r="IVS2171" s="218"/>
      <c r="IVT2171" s="218"/>
      <c r="IVU2171" s="218"/>
      <c r="IVV2171" s="218"/>
      <c r="IVW2171" s="218"/>
      <c r="IVX2171" s="218"/>
      <c r="IVY2171" s="218"/>
      <c r="IVZ2171" s="218"/>
      <c r="IWA2171" s="218"/>
      <c r="IWB2171" s="218"/>
      <c r="IWC2171" s="218"/>
      <c r="IWD2171" s="218"/>
      <c r="IWE2171" s="218"/>
      <c r="IWF2171" s="218"/>
      <c r="IWG2171" s="218"/>
      <c r="IWH2171" s="218"/>
      <c r="IWI2171" s="218"/>
      <c r="IWJ2171" s="218"/>
      <c r="IWK2171" s="218"/>
      <c r="IWL2171" s="218"/>
      <c r="IWM2171" s="218"/>
      <c r="IWN2171" s="218"/>
      <c r="IWO2171" s="218"/>
      <c r="IWP2171" s="218"/>
      <c r="IWQ2171" s="218"/>
      <c r="IWR2171" s="218"/>
      <c r="IWS2171" s="218"/>
      <c r="IWT2171" s="218"/>
      <c r="IWU2171" s="218"/>
      <c r="IWV2171" s="218"/>
      <c r="IWW2171" s="218"/>
      <c r="IWX2171" s="218"/>
      <c r="IWY2171" s="218"/>
      <c r="IWZ2171" s="218"/>
      <c r="IXA2171" s="218"/>
      <c r="IXB2171" s="218"/>
      <c r="IXC2171" s="218"/>
      <c r="IXD2171" s="218"/>
      <c r="IXE2171" s="218"/>
      <c r="IXF2171" s="218"/>
      <c r="IXG2171" s="218"/>
      <c r="IXH2171" s="218"/>
      <c r="IXI2171" s="218"/>
      <c r="IXJ2171" s="218"/>
      <c r="IXK2171" s="218"/>
      <c r="IXL2171" s="218"/>
      <c r="IXM2171" s="218"/>
      <c r="IXN2171" s="218"/>
      <c r="IXO2171" s="218"/>
      <c r="IXP2171" s="218"/>
      <c r="IXQ2171" s="218"/>
      <c r="IXR2171" s="218"/>
      <c r="IXS2171" s="218"/>
      <c r="IXT2171" s="218"/>
      <c r="IXU2171" s="218"/>
      <c r="IXV2171" s="218"/>
      <c r="IXW2171" s="218"/>
      <c r="IXX2171" s="218"/>
      <c r="IXY2171" s="218"/>
      <c r="IXZ2171" s="218"/>
      <c r="IYA2171" s="218"/>
      <c r="IYB2171" s="218"/>
      <c r="IYC2171" s="218"/>
      <c r="IYD2171" s="218"/>
      <c r="IYE2171" s="218"/>
      <c r="IYF2171" s="218"/>
      <c r="IYG2171" s="218"/>
      <c r="IYH2171" s="218"/>
      <c r="IYI2171" s="218"/>
      <c r="IYJ2171" s="218"/>
      <c r="IYK2171" s="218"/>
      <c r="IYL2171" s="218"/>
      <c r="IYM2171" s="218"/>
      <c r="IYN2171" s="218"/>
      <c r="IYO2171" s="218"/>
      <c r="IYP2171" s="218"/>
      <c r="IYQ2171" s="218"/>
      <c r="IYR2171" s="218"/>
      <c r="IYS2171" s="218"/>
      <c r="IYT2171" s="218"/>
      <c r="IYU2171" s="218"/>
      <c r="IYV2171" s="218"/>
      <c r="IYW2171" s="218"/>
      <c r="IYX2171" s="218"/>
      <c r="IYY2171" s="218"/>
      <c r="IYZ2171" s="218"/>
      <c r="IZA2171" s="218"/>
      <c r="IZB2171" s="218"/>
      <c r="IZC2171" s="218"/>
      <c r="IZD2171" s="218"/>
      <c r="IZE2171" s="218"/>
      <c r="IZF2171" s="218"/>
      <c r="IZG2171" s="218"/>
      <c r="IZH2171" s="218"/>
      <c r="IZI2171" s="218"/>
      <c r="IZJ2171" s="218"/>
      <c r="IZK2171" s="218"/>
      <c r="IZL2171" s="218"/>
      <c r="IZM2171" s="218"/>
      <c r="IZN2171" s="218"/>
      <c r="IZO2171" s="218"/>
      <c r="IZP2171" s="218"/>
      <c r="IZQ2171" s="218"/>
      <c r="IZR2171" s="218"/>
      <c r="IZS2171" s="218"/>
      <c r="IZT2171" s="218"/>
      <c r="IZU2171" s="218"/>
      <c r="IZV2171" s="218"/>
      <c r="IZW2171" s="218"/>
      <c r="IZX2171" s="218"/>
      <c r="IZY2171" s="218"/>
      <c r="IZZ2171" s="218"/>
      <c r="JAA2171" s="218"/>
      <c r="JAB2171" s="218"/>
      <c r="JAC2171" s="218"/>
      <c r="JAD2171" s="218"/>
      <c r="JAE2171" s="218"/>
      <c r="JAF2171" s="218"/>
      <c r="JAG2171" s="218"/>
      <c r="JAH2171" s="218"/>
      <c r="JAI2171" s="218"/>
      <c r="JAJ2171" s="218"/>
      <c r="JAK2171" s="218"/>
      <c r="JAL2171" s="218"/>
      <c r="JAM2171" s="218"/>
      <c r="JAN2171" s="218"/>
      <c r="JAO2171" s="218"/>
      <c r="JAP2171" s="218"/>
      <c r="JAQ2171" s="218"/>
      <c r="JAR2171" s="218"/>
      <c r="JAS2171" s="218"/>
      <c r="JAT2171" s="218"/>
      <c r="JAU2171" s="218"/>
      <c r="JAV2171" s="218"/>
      <c r="JAW2171" s="218"/>
      <c r="JAX2171" s="218"/>
      <c r="JAY2171" s="218"/>
      <c r="JAZ2171" s="218"/>
      <c r="JBA2171" s="218"/>
      <c r="JBB2171" s="218"/>
      <c r="JBC2171" s="218"/>
      <c r="JBD2171" s="218"/>
      <c r="JBE2171" s="218"/>
      <c r="JBF2171" s="218"/>
      <c r="JBG2171" s="218"/>
      <c r="JBH2171" s="218"/>
      <c r="JBI2171" s="218"/>
      <c r="JBJ2171" s="218"/>
      <c r="JBK2171" s="218"/>
      <c r="JBL2171" s="218"/>
      <c r="JBM2171" s="218"/>
      <c r="JBN2171" s="218"/>
      <c r="JBO2171" s="218"/>
      <c r="JBP2171" s="218"/>
      <c r="JBQ2171" s="218"/>
      <c r="JBR2171" s="218"/>
      <c r="JBS2171" s="218"/>
      <c r="JBT2171" s="218"/>
      <c r="JBU2171" s="218"/>
      <c r="JBV2171" s="218"/>
      <c r="JBW2171" s="218"/>
      <c r="JBX2171" s="218"/>
      <c r="JBY2171" s="218"/>
      <c r="JBZ2171" s="218"/>
      <c r="JCA2171" s="218"/>
      <c r="JCB2171" s="218"/>
      <c r="JCC2171" s="218"/>
      <c r="JCD2171" s="218"/>
      <c r="JCE2171" s="218"/>
      <c r="JCF2171" s="218"/>
      <c r="JCG2171" s="218"/>
      <c r="JCH2171" s="218"/>
      <c r="JCI2171" s="218"/>
      <c r="JCJ2171" s="218"/>
      <c r="JCK2171" s="218"/>
      <c r="JCL2171" s="218"/>
      <c r="JCM2171" s="218"/>
      <c r="JCN2171" s="218"/>
      <c r="JCO2171" s="218"/>
      <c r="JCP2171" s="218"/>
      <c r="JCQ2171" s="218"/>
      <c r="JCR2171" s="218"/>
      <c r="JCS2171" s="218"/>
      <c r="JCT2171" s="218"/>
      <c r="JCU2171" s="218"/>
      <c r="JCV2171" s="218"/>
      <c r="JCW2171" s="218"/>
      <c r="JCX2171" s="218"/>
      <c r="JCY2171" s="218"/>
      <c r="JCZ2171" s="218"/>
      <c r="JDA2171" s="218"/>
      <c r="JDB2171" s="218"/>
      <c r="JDC2171" s="218"/>
      <c r="JDD2171" s="218"/>
      <c r="JDE2171" s="218"/>
      <c r="JDF2171" s="218"/>
      <c r="JDG2171" s="218"/>
      <c r="JDH2171" s="218"/>
      <c r="JDI2171" s="218"/>
      <c r="JDJ2171" s="218"/>
      <c r="JDK2171" s="218"/>
      <c r="JDL2171" s="218"/>
      <c r="JDM2171" s="218"/>
      <c r="JDN2171" s="218"/>
      <c r="JDO2171" s="218"/>
      <c r="JDP2171" s="218"/>
      <c r="JDQ2171" s="218"/>
      <c r="JDR2171" s="218"/>
      <c r="JDS2171" s="218"/>
      <c r="JDT2171" s="218"/>
      <c r="JDU2171" s="218"/>
      <c r="JDV2171" s="218"/>
      <c r="JDW2171" s="218"/>
      <c r="JDX2171" s="218"/>
      <c r="JDY2171" s="218"/>
      <c r="JDZ2171" s="218"/>
      <c r="JEA2171" s="218"/>
      <c r="JEB2171" s="218"/>
      <c r="JEC2171" s="218"/>
      <c r="JED2171" s="218"/>
      <c r="JEE2171" s="218"/>
      <c r="JEF2171" s="218"/>
      <c r="JEG2171" s="218"/>
      <c r="JEH2171" s="218"/>
      <c r="JEI2171" s="218"/>
      <c r="JEJ2171" s="218"/>
      <c r="JEK2171" s="218"/>
      <c r="JEL2171" s="218"/>
      <c r="JEM2171" s="218"/>
      <c r="JEN2171" s="218"/>
      <c r="JEO2171" s="218"/>
      <c r="JEP2171" s="218"/>
      <c r="JEQ2171" s="218"/>
      <c r="JER2171" s="218"/>
      <c r="JES2171" s="218"/>
      <c r="JET2171" s="218"/>
      <c r="JEU2171" s="218"/>
      <c r="JEV2171" s="218"/>
      <c r="JEW2171" s="218"/>
      <c r="JEX2171" s="218"/>
      <c r="JEY2171" s="218"/>
      <c r="JEZ2171" s="218"/>
      <c r="JFA2171" s="218"/>
      <c r="JFB2171" s="218"/>
      <c r="JFC2171" s="218"/>
      <c r="JFD2171" s="218"/>
      <c r="JFE2171" s="218"/>
      <c r="JFF2171" s="218"/>
      <c r="JFG2171" s="218"/>
      <c r="JFH2171" s="218"/>
      <c r="JFI2171" s="218"/>
      <c r="JFJ2171" s="218"/>
      <c r="JFK2171" s="218"/>
      <c r="JFL2171" s="218"/>
      <c r="JFM2171" s="218"/>
      <c r="JFN2171" s="218"/>
      <c r="JFO2171" s="218"/>
      <c r="JFP2171" s="218"/>
      <c r="JFQ2171" s="218"/>
      <c r="JFR2171" s="218"/>
      <c r="JFS2171" s="218"/>
      <c r="JFT2171" s="218"/>
      <c r="JFU2171" s="218"/>
      <c r="JFV2171" s="218"/>
      <c r="JFW2171" s="218"/>
      <c r="JFX2171" s="218"/>
      <c r="JFY2171" s="218"/>
      <c r="JFZ2171" s="218"/>
      <c r="JGA2171" s="218"/>
      <c r="JGB2171" s="218"/>
      <c r="JGC2171" s="218"/>
      <c r="JGD2171" s="218"/>
      <c r="JGE2171" s="218"/>
      <c r="JGF2171" s="218"/>
      <c r="JGG2171" s="218"/>
      <c r="JGH2171" s="218"/>
      <c r="JGI2171" s="218"/>
      <c r="JGJ2171" s="218"/>
      <c r="JGK2171" s="218"/>
      <c r="JGL2171" s="218"/>
      <c r="JGM2171" s="218"/>
      <c r="JGN2171" s="218"/>
      <c r="JGO2171" s="218"/>
      <c r="JGP2171" s="218"/>
      <c r="JGQ2171" s="218"/>
      <c r="JGR2171" s="218"/>
      <c r="JGS2171" s="218"/>
      <c r="JGT2171" s="218"/>
      <c r="JGU2171" s="218"/>
      <c r="JGV2171" s="218"/>
      <c r="JGW2171" s="218"/>
      <c r="JGX2171" s="218"/>
      <c r="JGY2171" s="218"/>
      <c r="JGZ2171" s="218"/>
      <c r="JHA2171" s="218"/>
      <c r="JHB2171" s="218"/>
      <c r="JHC2171" s="218"/>
      <c r="JHD2171" s="218"/>
      <c r="JHE2171" s="218"/>
      <c r="JHF2171" s="218"/>
      <c r="JHG2171" s="218"/>
      <c r="JHH2171" s="218"/>
      <c r="JHI2171" s="218"/>
      <c r="JHJ2171" s="218"/>
      <c r="JHK2171" s="218"/>
      <c r="JHL2171" s="218"/>
      <c r="JHM2171" s="218"/>
      <c r="JHN2171" s="218"/>
      <c r="JHO2171" s="218"/>
      <c r="JHP2171" s="218"/>
      <c r="JHQ2171" s="218"/>
      <c r="JHR2171" s="218"/>
      <c r="JHS2171" s="218"/>
      <c r="JHT2171" s="218"/>
      <c r="JHU2171" s="218"/>
      <c r="JHV2171" s="218"/>
      <c r="JHW2171" s="218"/>
      <c r="JHX2171" s="218"/>
      <c r="JHY2171" s="218"/>
      <c r="JHZ2171" s="218"/>
      <c r="JIA2171" s="218"/>
      <c r="JIB2171" s="218"/>
      <c r="JIC2171" s="218"/>
      <c r="JID2171" s="218"/>
      <c r="JIE2171" s="218"/>
      <c r="JIF2171" s="218"/>
      <c r="JIG2171" s="218"/>
      <c r="JIH2171" s="218"/>
      <c r="JII2171" s="218"/>
      <c r="JIJ2171" s="218"/>
      <c r="JIK2171" s="218"/>
      <c r="JIL2171" s="218"/>
      <c r="JIM2171" s="218"/>
      <c r="JIN2171" s="218"/>
      <c r="JIO2171" s="218"/>
      <c r="JIP2171" s="218"/>
      <c r="JIQ2171" s="218"/>
      <c r="JIR2171" s="218"/>
      <c r="JIS2171" s="218"/>
      <c r="JIT2171" s="218"/>
      <c r="JIU2171" s="218"/>
      <c r="JIV2171" s="218"/>
      <c r="JIW2171" s="218"/>
      <c r="JIX2171" s="218"/>
      <c r="JIY2171" s="218"/>
      <c r="JIZ2171" s="218"/>
      <c r="JJA2171" s="218"/>
      <c r="JJB2171" s="218"/>
      <c r="JJC2171" s="218"/>
      <c r="JJD2171" s="218"/>
      <c r="JJE2171" s="218"/>
      <c r="JJF2171" s="218"/>
      <c r="JJG2171" s="218"/>
      <c r="JJH2171" s="218"/>
      <c r="JJI2171" s="218"/>
      <c r="JJJ2171" s="218"/>
      <c r="JJK2171" s="218"/>
      <c r="JJL2171" s="218"/>
      <c r="JJM2171" s="218"/>
      <c r="JJN2171" s="218"/>
      <c r="JJO2171" s="218"/>
      <c r="JJP2171" s="218"/>
      <c r="JJQ2171" s="218"/>
      <c r="JJR2171" s="218"/>
      <c r="JJS2171" s="218"/>
      <c r="JJT2171" s="218"/>
      <c r="JJU2171" s="218"/>
      <c r="JJV2171" s="218"/>
      <c r="JJW2171" s="218"/>
      <c r="JJX2171" s="218"/>
      <c r="JJY2171" s="218"/>
      <c r="JJZ2171" s="218"/>
      <c r="JKA2171" s="218"/>
      <c r="JKB2171" s="218"/>
      <c r="JKC2171" s="218"/>
      <c r="JKD2171" s="218"/>
      <c r="JKE2171" s="218"/>
      <c r="JKF2171" s="218"/>
      <c r="JKG2171" s="218"/>
      <c r="JKH2171" s="218"/>
      <c r="JKI2171" s="218"/>
      <c r="JKJ2171" s="218"/>
      <c r="JKK2171" s="218"/>
      <c r="JKL2171" s="218"/>
      <c r="JKM2171" s="218"/>
      <c r="JKN2171" s="218"/>
      <c r="JKO2171" s="218"/>
      <c r="JKP2171" s="218"/>
      <c r="JKQ2171" s="218"/>
      <c r="JKR2171" s="218"/>
      <c r="JKS2171" s="218"/>
      <c r="JKT2171" s="218"/>
      <c r="JKU2171" s="218"/>
      <c r="JKV2171" s="218"/>
      <c r="JKW2171" s="218"/>
      <c r="JKX2171" s="218"/>
      <c r="JKY2171" s="218"/>
      <c r="JKZ2171" s="218"/>
      <c r="JLA2171" s="218"/>
      <c r="JLB2171" s="218"/>
      <c r="JLC2171" s="218"/>
      <c r="JLD2171" s="218"/>
      <c r="JLE2171" s="218"/>
      <c r="JLF2171" s="218"/>
      <c r="JLG2171" s="218"/>
      <c r="JLH2171" s="218"/>
      <c r="JLI2171" s="218"/>
      <c r="JLJ2171" s="218"/>
      <c r="JLK2171" s="218"/>
      <c r="JLL2171" s="218"/>
      <c r="JLM2171" s="218"/>
      <c r="JLN2171" s="218"/>
      <c r="JLO2171" s="218"/>
      <c r="JLP2171" s="218"/>
      <c r="JLQ2171" s="218"/>
      <c r="JLR2171" s="218"/>
      <c r="JLS2171" s="218"/>
      <c r="JLT2171" s="218"/>
      <c r="JLU2171" s="218"/>
      <c r="JLV2171" s="218"/>
      <c r="JLW2171" s="218"/>
      <c r="JLX2171" s="218"/>
      <c r="JLY2171" s="218"/>
      <c r="JLZ2171" s="218"/>
      <c r="JMA2171" s="218"/>
      <c r="JMB2171" s="218"/>
      <c r="JMC2171" s="218"/>
      <c r="JMD2171" s="218"/>
      <c r="JME2171" s="218"/>
      <c r="JMF2171" s="218"/>
      <c r="JMG2171" s="218"/>
      <c r="JMH2171" s="218"/>
      <c r="JMI2171" s="218"/>
      <c r="JMJ2171" s="218"/>
      <c r="JMK2171" s="218"/>
      <c r="JML2171" s="218"/>
      <c r="JMM2171" s="218"/>
      <c r="JMN2171" s="218"/>
      <c r="JMO2171" s="218"/>
      <c r="JMP2171" s="218"/>
      <c r="JMQ2171" s="218"/>
      <c r="JMR2171" s="218"/>
      <c r="JMS2171" s="218"/>
      <c r="JMT2171" s="218"/>
      <c r="JMU2171" s="218"/>
      <c r="JMV2171" s="218"/>
      <c r="JMW2171" s="218"/>
      <c r="JMX2171" s="218"/>
      <c r="JMY2171" s="218"/>
      <c r="JMZ2171" s="218"/>
      <c r="JNA2171" s="218"/>
      <c r="JNB2171" s="218"/>
      <c r="JNC2171" s="218"/>
      <c r="JND2171" s="218"/>
      <c r="JNE2171" s="218"/>
      <c r="JNF2171" s="218"/>
      <c r="JNG2171" s="218"/>
      <c r="JNH2171" s="218"/>
      <c r="JNI2171" s="218"/>
      <c r="JNJ2171" s="218"/>
      <c r="JNK2171" s="218"/>
      <c r="JNL2171" s="218"/>
      <c r="JNM2171" s="218"/>
      <c r="JNN2171" s="218"/>
      <c r="JNO2171" s="218"/>
      <c r="JNP2171" s="218"/>
      <c r="JNQ2171" s="218"/>
      <c r="JNR2171" s="218"/>
      <c r="JNS2171" s="218"/>
      <c r="JNT2171" s="218"/>
      <c r="JNU2171" s="218"/>
      <c r="JNV2171" s="218"/>
      <c r="JNW2171" s="218"/>
      <c r="JNX2171" s="218"/>
      <c r="JNY2171" s="218"/>
      <c r="JNZ2171" s="218"/>
      <c r="JOA2171" s="218"/>
      <c r="JOB2171" s="218"/>
      <c r="JOC2171" s="218"/>
      <c r="JOD2171" s="218"/>
      <c r="JOE2171" s="218"/>
      <c r="JOF2171" s="218"/>
      <c r="JOG2171" s="218"/>
      <c r="JOH2171" s="218"/>
      <c r="JOI2171" s="218"/>
      <c r="JOJ2171" s="218"/>
      <c r="JOK2171" s="218"/>
      <c r="JOL2171" s="218"/>
      <c r="JOM2171" s="218"/>
      <c r="JON2171" s="218"/>
      <c r="JOO2171" s="218"/>
      <c r="JOP2171" s="218"/>
      <c r="JOQ2171" s="218"/>
      <c r="JOR2171" s="218"/>
      <c r="JOS2171" s="218"/>
      <c r="JOT2171" s="218"/>
      <c r="JOU2171" s="218"/>
      <c r="JOV2171" s="218"/>
      <c r="JOW2171" s="218"/>
      <c r="JOX2171" s="218"/>
      <c r="JOY2171" s="218"/>
      <c r="JOZ2171" s="218"/>
      <c r="JPA2171" s="218"/>
      <c r="JPB2171" s="218"/>
      <c r="JPC2171" s="218"/>
      <c r="JPD2171" s="218"/>
      <c r="JPE2171" s="218"/>
      <c r="JPF2171" s="218"/>
      <c r="JPG2171" s="218"/>
      <c r="JPH2171" s="218"/>
      <c r="JPI2171" s="218"/>
      <c r="JPJ2171" s="218"/>
      <c r="JPK2171" s="218"/>
      <c r="JPL2171" s="218"/>
      <c r="JPM2171" s="218"/>
      <c r="JPN2171" s="218"/>
      <c r="JPO2171" s="218"/>
      <c r="JPP2171" s="218"/>
      <c r="JPQ2171" s="218"/>
      <c r="JPR2171" s="218"/>
      <c r="JPS2171" s="218"/>
      <c r="JPT2171" s="218"/>
      <c r="JPU2171" s="218"/>
      <c r="JPV2171" s="218"/>
      <c r="JPW2171" s="218"/>
      <c r="JPX2171" s="218"/>
      <c r="JPY2171" s="218"/>
      <c r="JPZ2171" s="218"/>
      <c r="JQA2171" s="218"/>
      <c r="JQB2171" s="218"/>
      <c r="JQC2171" s="218"/>
      <c r="JQD2171" s="218"/>
      <c r="JQE2171" s="218"/>
      <c r="JQF2171" s="218"/>
      <c r="JQG2171" s="218"/>
      <c r="JQH2171" s="218"/>
      <c r="JQI2171" s="218"/>
      <c r="JQJ2171" s="218"/>
      <c r="JQK2171" s="218"/>
      <c r="JQL2171" s="218"/>
      <c r="JQM2171" s="218"/>
      <c r="JQN2171" s="218"/>
      <c r="JQO2171" s="218"/>
      <c r="JQP2171" s="218"/>
      <c r="JQQ2171" s="218"/>
      <c r="JQR2171" s="218"/>
      <c r="JQS2171" s="218"/>
      <c r="JQT2171" s="218"/>
      <c r="JQU2171" s="218"/>
      <c r="JQV2171" s="218"/>
      <c r="JQW2171" s="218"/>
      <c r="JQX2171" s="218"/>
      <c r="JQY2171" s="218"/>
      <c r="JQZ2171" s="218"/>
      <c r="JRA2171" s="218"/>
      <c r="JRB2171" s="218"/>
      <c r="JRC2171" s="218"/>
      <c r="JRD2171" s="218"/>
      <c r="JRE2171" s="218"/>
      <c r="JRF2171" s="218"/>
      <c r="JRG2171" s="218"/>
      <c r="JRH2171" s="218"/>
      <c r="JRI2171" s="218"/>
      <c r="JRJ2171" s="218"/>
      <c r="JRK2171" s="218"/>
      <c r="JRL2171" s="218"/>
      <c r="JRM2171" s="218"/>
      <c r="JRN2171" s="218"/>
      <c r="JRO2171" s="218"/>
      <c r="JRP2171" s="218"/>
      <c r="JRQ2171" s="218"/>
      <c r="JRR2171" s="218"/>
      <c r="JRS2171" s="218"/>
      <c r="JRT2171" s="218"/>
      <c r="JRU2171" s="218"/>
      <c r="JRV2171" s="218"/>
      <c r="JRW2171" s="218"/>
      <c r="JRX2171" s="218"/>
      <c r="JRY2171" s="218"/>
      <c r="JRZ2171" s="218"/>
      <c r="JSA2171" s="218"/>
      <c r="JSB2171" s="218"/>
      <c r="JSC2171" s="218"/>
      <c r="JSD2171" s="218"/>
      <c r="JSE2171" s="218"/>
      <c r="JSF2171" s="218"/>
      <c r="JSG2171" s="218"/>
      <c r="JSH2171" s="218"/>
      <c r="JSI2171" s="218"/>
      <c r="JSJ2171" s="218"/>
      <c r="JSK2171" s="218"/>
      <c r="JSL2171" s="218"/>
      <c r="JSM2171" s="218"/>
      <c r="JSN2171" s="218"/>
      <c r="JSO2171" s="218"/>
      <c r="JSP2171" s="218"/>
      <c r="JSQ2171" s="218"/>
      <c r="JSR2171" s="218"/>
      <c r="JSS2171" s="218"/>
      <c r="JST2171" s="218"/>
      <c r="JSU2171" s="218"/>
      <c r="JSV2171" s="218"/>
      <c r="JSW2171" s="218"/>
      <c r="JSX2171" s="218"/>
      <c r="JSY2171" s="218"/>
      <c r="JSZ2171" s="218"/>
      <c r="JTA2171" s="218"/>
      <c r="JTB2171" s="218"/>
      <c r="JTC2171" s="218"/>
      <c r="JTD2171" s="218"/>
      <c r="JTE2171" s="218"/>
      <c r="JTF2171" s="218"/>
      <c r="JTG2171" s="218"/>
      <c r="JTH2171" s="218"/>
      <c r="JTI2171" s="218"/>
      <c r="JTJ2171" s="218"/>
      <c r="JTK2171" s="218"/>
      <c r="JTL2171" s="218"/>
      <c r="JTM2171" s="218"/>
      <c r="JTN2171" s="218"/>
      <c r="JTO2171" s="218"/>
      <c r="JTP2171" s="218"/>
      <c r="JTQ2171" s="218"/>
      <c r="JTR2171" s="218"/>
      <c r="JTS2171" s="218"/>
      <c r="JTT2171" s="218"/>
      <c r="JTU2171" s="218"/>
      <c r="JTV2171" s="218"/>
      <c r="JTW2171" s="218"/>
      <c r="JTX2171" s="218"/>
      <c r="JTY2171" s="218"/>
      <c r="JTZ2171" s="218"/>
      <c r="JUA2171" s="218"/>
      <c r="JUB2171" s="218"/>
      <c r="JUC2171" s="218"/>
      <c r="JUD2171" s="218"/>
      <c r="JUE2171" s="218"/>
      <c r="JUF2171" s="218"/>
      <c r="JUG2171" s="218"/>
      <c r="JUH2171" s="218"/>
      <c r="JUI2171" s="218"/>
      <c r="JUJ2171" s="218"/>
      <c r="JUK2171" s="218"/>
      <c r="JUL2171" s="218"/>
      <c r="JUM2171" s="218"/>
      <c r="JUN2171" s="218"/>
      <c r="JUO2171" s="218"/>
      <c r="JUP2171" s="218"/>
      <c r="JUQ2171" s="218"/>
      <c r="JUR2171" s="218"/>
      <c r="JUS2171" s="218"/>
      <c r="JUT2171" s="218"/>
      <c r="JUU2171" s="218"/>
      <c r="JUV2171" s="218"/>
      <c r="JUW2171" s="218"/>
      <c r="JUX2171" s="218"/>
      <c r="JUY2171" s="218"/>
      <c r="JUZ2171" s="218"/>
      <c r="JVA2171" s="218"/>
      <c r="JVB2171" s="218"/>
      <c r="JVC2171" s="218"/>
      <c r="JVD2171" s="218"/>
      <c r="JVE2171" s="218"/>
      <c r="JVF2171" s="218"/>
      <c r="JVG2171" s="218"/>
      <c r="JVH2171" s="218"/>
      <c r="JVI2171" s="218"/>
      <c r="JVJ2171" s="218"/>
      <c r="JVK2171" s="218"/>
      <c r="JVL2171" s="218"/>
      <c r="JVM2171" s="218"/>
      <c r="JVN2171" s="218"/>
      <c r="JVO2171" s="218"/>
      <c r="JVP2171" s="218"/>
      <c r="JVQ2171" s="218"/>
      <c r="JVR2171" s="218"/>
      <c r="JVS2171" s="218"/>
      <c r="JVT2171" s="218"/>
      <c r="JVU2171" s="218"/>
      <c r="JVV2171" s="218"/>
      <c r="JVW2171" s="218"/>
      <c r="JVX2171" s="218"/>
      <c r="JVY2171" s="218"/>
      <c r="JVZ2171" s="218"/>
      <c r="JWA2171" s="218"/>
      <c r="JWB2171" s="218"/>
      <c r="JWC2171" s="218"/>
      <c r="JWD2171" s="218"/>
      <c r="JWE2171" s="218"/>
      <c r="JWF2171" s="218"/>
      <c r="JWG2171" s="218"/>
      <c r="JWH2171" s="218"/>
      <c r="JWI2171" s="218"/>
      <c r="JWJ2171" s="218"/>
      <c r="JWK2171" s="218"/>
      <c r="JWL2171" s="218"/>
      <c r="JWM2171" s="218"/>
      <c r="JWN2171" s="218"/>
      <c r="JWO2171" s="218"/>
      <c r="JWP2171" s="218"/>
      <c r="JWQ2171" s="218"/>
      <c r="JWR2171" s="218"/>
      <c r="JWS2171" s="218"/>
      <c r="JWT2171" s="218"/>
      <c r="JWU2171" s="218"/>
      <c r="JWV2171" s="218"/>
      <c r="JWW2171" s="218"/>
      <c r="JWX2171" s="218"/>
      <c r="JWY2171" s="218"/>
      <c r="JWZ2171" s="218"/>
      <c r="JXA2171" s="218"/>
      <c r="JXB2171" s="218"/>
      <c r="JXC2171" s="218"/>
      <c r="JXD2171" s="218"/>
      <c r="JXE2171" s="218"/>
      <c r="JXF2171" s="218"/>
      <c r="JXG2171" s="218"/>
      <c r="JXH2171" s="218"/>
      <c r="JXI2171" s="218"/>
      <c r="JXJ2171" s="218"/>
      <c r="JXK2171" s="218"/>
      <c r="JXL2171" s="218"/>
      <c r="JXM2171" s="218"/>
      <c r="JXN2171" s="218"/>
      <c r="JXO2171" s="218"/>
      <c r="JXP2171" s="218"/>
      <c r="JXQ2171" s="218"/>
      <c r="JXR2171" s="218"/>
      <c r="JXS2171" s="218"/>
      <c r="JXT2171" s="218"/>
      <c r="JXU2171" s="218"/>
      <c r="JXV2171" s="218"/>
      <c r="JXW2171" s="218"/>
      <c r="JXX2171" s="218"/>
      <c r="JXY2171" s="218"/>
      <c r="JXZ2171" s="218"/>
      <c r="JYA2171" s="218"/>
      <c r="JYB2171" s="218"/>
      <c r="JYC2171" s="218"/>
      <c r="JYD2171" s="218"/>
      <c r="JYE2171" s="218"/>
      <c r="JYF2171" s="218"/>
      <c r="JYG2171" s="218"/>
      <c r="JYH2171" s="218"/>
      <c r="JYI2171" s="218"/>
      <c r="JYJ2171" s="218"/>
      <c r="JYK2171" s="218"/>
      <c r="JYL2171" s="218"/>
      <c r="JYM2171" s="218"/>
      <c r="JYN2171" s="218"/>
      <c r="JYO2171" s="218"/>
      <c r="JYP2171" s="218"/>
      <c r="JYQ2171" s="218"/>
      <c r="JYR2171" s="218"/>
      <c r="JYS2171" s="218"/>
      <c r="JYT2171" s="218"/>
      <c r="JYU2171" s="218"/>
      <c r="JYV2171" s="218"/>
      <c r="JYW2171" s="218"/>
      <c r="JYX2171" s="218"/>
      <c r="JYY2171" s="218"/>
      <c r="JYZ2171" s="218"/>
      <c r="JZA2171" s="218"/>
      <c r="JZB2171" s="218"/>
      <c r="JZC2171" s="218"/>
      <c r="JZD2171" s="218"/>
      <c r="JZE2171" s="218"/>
      <c r="JZF2171" s="218"/>
      <c r="JZG2171" s="218"/>
      <c r="JZH2171" s="218"/>
      <c r="JZI2171" s="218"/>
      <c r="JZJ2171" s="218"/>
      <c r="JZK2171" s="218"/>
      <c r="JZL2171" s="218"/>
      <c r="JZM2171" s="218"/>
      <c r="JZN2171" s="218"/>
      <c r="JZO2171" s="218"/>
      <c r="JZP2171" s="218"/>
      <c r="JZQ2171" s="218"/>
      <c r="JZR2171" s="218"/>
      <c r="JZS2171" s="218"/>
      <c r="JZT2171" s="218"/>
      <c r="JZU2171" s="218"/>
      <c r="JZV2171" s="218"/>
      <c r="JZW2171" s="218"/>
      <c r="JZX2171" s="218"/>
      <c r="JZY2171" s="218"/>
      <c r="JZZ2171" s="218"/>
      <c r="KAA2171" s="218"/>
      <c r="KAB2171" s="218"/>
      <c r="KAC2171" s="218"/>
      <c r="KAD2171" s="218"/>
      <c r="KAE2171" s="218"/>
      <c r="KAF2171" s="218"/>
      <c r="KAG2171" s="218"/>
      <c r="KAH2171" s="218"/>
      <c r="KAI2171" s="218"/>
      <c r="KAJ2171" s="218"/>
      <c r="KAK2171" s="218"/>
      <c r="KAL2171" s="218"/>
      <c r="KAM2171" s="218"/>
      <c r="KAN2171" s="218"/>
      <c r="KAO2171" s="218"/>
      <c r="KAP2171" s="218"/>
      <c r="KAQ2171" s="218"/>
      <c r="KAR2171" s="218"/>
      <c r="KAS2171" s="218"/>
      <c r="KAT2171" s="218"/>
      <c r="KAU2171" s="218"/>
      <c r="KAV2171" s="218"/>
      <c r="KAW2171" s="218"/>
      <c r="KAX2171" s="218"/>
      <c r="KAY2171" s="218"/>
      <c r="KAZ2171" s="218"/>
      <c r="KBA2171" s="218"/>
      <c r="KBB2171" s="218"/>
      <c r="KBC2171" s="218"/>
      <c r="KBD2171" s="218"/>
      <c r="KBE2171" s="218"/>
      <c r="KBF2171" s="218"/>
      <c r="KBG2171" s="218"/>
      <c r="KBH2171" s="218"/>
      <c r="KBI2171" s="218"/>
      <c r="KBJ2171" s="218"/>
      <c r="KBK2171" s="218"/>
      <c r="KBL2171" s="218"/>
      <c r="KBM2171" s="218"/>
      <c r="KBN2171" s="218"/>
      <c r="KBO2171" s="218"/>
      <c r="KBP2171" s="218"/>
      <c r="KBQ2171" s="218"/>
      <c r="KBR2171" s="218"/>
      <c r="KBS2171" s="218"/>
      <c r="KBT2171" s="218"/>
      <c r="KBU2171" s="218"/>
      <c r="KBV2171" s="218"/>
      <c r="KBW2171" s="218"/>
      <c r="KBX2171" s="218"/>
      <c r="KBY2171" s="218"/>
      <c r="KBZ2171" s="218"/>
      <c r="KCA2171" s="218"/>
      <c r="KCB2171" s="218"/>
      <c r="KCC2171" s="218"/>
      <c r="KCD2171" s="218"/>
      <c r="KCE2171" s="218"/>
      <c r="KCF2171" s="218"/>
      <c r="KCG2171" s="218"/>
      <c r="KCH2171" s="218"/>
      <c r="KCI2171" s="218"/>
      <c r="KCJ2171" s="218"/>
      <c r="KCK2171" s="218"/>
      <c r="KCL2171" s="218"/>
      <c r="KCM2171" s="218"/>
      <c r="KCN2171" s="218"/>
      <c r="KCO2171" s="218"/>
      <c r="KCP2171" s="218"/>
      <c r="KCQ2171" s="218"/>
      <c r="KCR2171" s="218"/>
      <c r="KCS2171" s="218"/>
      <c r="KCT2171" s="218"/>
      <c r="KCU2171" s="218"/>
      <c r="KCV2171" s="218"/>
      <c r="KCW2171" s="218"/>
      <c r="KCX2171" s="218"/>
      <c r="KCY2171" s="218"/>
      <c r="KCZ2171" s="218"/>
      <c r="KDA2171" s="218"/>
      <c r="KDB2171" s="218"/>
      <c r="KDC2171" s="218"/>
      <c r="KDD2171" s="218"/>
      <c r="KDE2171" s="218"/>
      <c r="KDF2171" s="218"/>
      <c r="KDG2171" s="218"/>
      <c r="KDH2171" s="218"/>
      <c r="KDI2171" s="218"/>
      <c r="KDJ2171" s="218"/>
      <c r="KDK2171" s="218"/>
      <c r="KDL2171" s="218"/>
      <c r="KDM2171" s="218"/>
      <c r="KDN2171" s="218"/>
      <c r="KDO2171" s="218"/>
      <c r="KDP2171" s="218"/>
      <c r="KDQ2171" s="218"/>
      <c r="KDR2171" s="218"/>
      <c r="KDS2171" s="218"/>
      <c r="KDT2171" s="218"/>
      <c r="KDU2171" s="218"/>
      <c r="KDV2171" s="218"/>
      <c r="KDW2171" s="218"/>
      <c r="KDX2171" s="218"/>
      <c r="KDY2171" s="218"/>
      <c r="KDZ2171" s="218"/>
      <c r="KEA2171" s="218"/>
      <c r="KEB2171" s="218"/>
      <c r="KEC2171" s="218"/>
      <c r="KED2171" s="218"/>
      <c r="KEE2171" s="218"/>
      <c r="KEF2171" s="218"/>
      <c r="KEG2171" s="218"/>
      <c r="KEH2171" s="218"/>
      <c r="KEI2171" s="218"/>
      <c r="KEJ2171" s="218"/>
      <c r="KEK2171" s="218"/>
      <c r="KEL2171" s="218"/>
      <c r="KEM2171" s="218"/>
      <c r="KEN2171" s="218"/>
      <c r="KEO2171" s="218"/>
      <c r="KEP2171" s="218"/>
      <c r="KEQ2171" s="218"/>
      <c r="KER2171" s="218"/>
      <c r="KES2171" s="218"/>
      <c r="KET2171" s="218"/>
      <c r="KEU2171" s="218"/>
      <c r="KEV2171" s="218"/>
      <c r="KEW2171" s="218"/>
      <c r="KEX2171" s="218"/>
      <c r="KEY2171" s="218"/>
      <c r="KEZ2171" s="218"/>
      <c r="KFA2171" s="218"/>
      <c r="KFB2171" s="218"/>
      <c r="KFC2171" s="218"/>
      <c r="KFD2171" s="218"/>
      <c r="KFE2171" s="218"/>
      <c r="KFF2171" s="218"/>
      <c r="KFG2171" s="218"/>
      <c r="KFH2171" s="218"/>
      <c r="KFI2171" s="218"/>
      <c r="KFJ2171" s="218"/>
      <c r="KFK2171" s="218"/>
      <c r="KFL2171" s="218"/>
      <c r="KFM2171" s="218"/>
      <c r="KFN2171" s="218"/>
      <c r="KFO2171" s="218"/>
      <c r="KFP2171" s="218"/>
      <c r="KFQ2171" s="218"/>
      <c r="KFR2171" s="218"/>
      <c r="KFS2171" s="218"/>
      <c r="KFT2171" s="218"/>
      <c r="KFU2171" s="218"/>
      <c r="KFV2171" s="218"/>
      <c r="KFW2171" s="218"/>
      <c r="KFX2171" s="218"/>
      <c r="KFY2171" s="218"/>
      <c r="KFZ2171" s="218"/>
      <c r="KGA2171" s="218"/>
      <c r="KGB2171" s="218"/>
      <c r="KGC2171" s="218"/>
      <c r="KGD2171" s="218"/>
      <c r="KGE2171" s="218"/>
      <c r="KGF2171" s="218"/>
      <c r="KGG2171" s="218"/>
      <c r="KGH2171" s="218"/>
      <c r="KGI2171" s="218"/>
      <c r="KGJ2171" s="218"/>
      <c r="KGK2171" s="218"/>
      <c r="KGL2171" s="218"/>
      <c r="KGM2171" s="218"/>
      <c r="KGN2171" s="218"/>
      <c r="KGO2171" s="218"/>
      <c r="KGP2171" s="218"/>
      <c r="KGQ2171" s="218"/>
      <c r="KGR2171" s="218"/>
      <c r="KGS2171" s="218"/>
      <c r="KGT2171" s="218"/>
      <c r="KGU2171" s="218"/>
      <c r="KGV2171" s="218"/>
      <c r="KGW2171" s="218"/>
      <c r="KGX2171" s="218"/>
      <c r="KGY2171" s="218"/>
      <c r="KGZ2171" s="218"/>
      <c r="KHA2171" s="218"/>
      <c r="KHB2171" s="218"/>
      <c r="KHC2171" s="218"/>
      <c r="KHD2171" s="218"/>
      <c r="KHE2171" s="218"/>
      <c r="KHF2171" s="218"/>
      <c r="KHG2171" s="218"/>
      <c r="KHH2171" s="218"/>
      <c r="KHI2171" s="218"/>
      <c r="KHJ2171" s="218"/>
      <c r="KHK2171" s="218"/>
      <c r="KHL2171" s="218"/>
      <c r="KHM2171" s="218"/>
      <c r="KHN2171" s="218"/>
      <c r="KHO2171" s="218"/>
      <c r="KHP2171" s="218"/>
      <c r="KHQ2171" s="218"/>
      <c r="KHR2171" s="218"/>
      <c r="KHS2171" s="218"/>
      <c r="KHT2171" s="218"/>
      <c r="KHU2171" s="218"/>
      <c r="KHV2171" s="218"/>
      <c r="KHW2171" s="218"/>
      <c r="KHX2171" s="218"/>
      <c r="KHY2171" s="218"/>
      <c r="KHZ2171" s="218"/>
      <c r="KIA2171" s="218"/>
      <c r="KIB2171" s="218"/>
      <c r="KIC2171" s="218"/>
      <c r="KID2171" s="218"/>
      <c r="KIE2171" s="218"/>
      <c r="KIF2171" s="218"/>
      <c r="KIG2171" s="218"/>
      <c r="KIH2171" s="218"/>
      <c r="KII2171" s="218"/>
      <c r="KIJ2171" s="218"/>
      <c r="KIK2171" s="218"/>
      <c r="KIL2171" s="218"/>
      <c r="KIM2171" s="218"/>
      <c r="KIN2171" s="218"/>
      <c r="KIO2171" s="218"/>
      <c r="KIP2171" s="218"/>
      <c r="KIQ2171" s="218"/>
      <c r="KIR2171" s="218"/>
      <c r="KIS2171" s="218"/>
      <c r="KIT2171" s="218"/>
      <c r="KIU2171" s="218"/>
      <c r="KIV2171" s="218"/>
      <c r="KIW2171" s="218"/>
      <c r="KIX2171" s="218"/>
      <c r="KIY2171" s="218"/>
      <c r="KIZ2171" s="218"/>
      <c r="KJA2171" s="218"/>
      <c r="KJB2171" s="218"/>
      <c r="KJC2171" s="218"/>
      <c r="KJD2171" s="218"/>
      <c r="KJE2171" s="218"/>
      <c r="KJF2171" s="218"/>
      <c r="KJG2171" s="218"/>
      <c r="KJH2171" s="218"/>
      <c r="KJI2171" s="218"/>
      <c r="KJJ2171" s="218"/>
      <c r="KJK2171" s="218"/>
      <c r="KJL2171" s="218"/>
      <c r="KJM2171" s="218"/>
      <c r="KJN2171" s="218"/>
      <c r="KJO2171" s="218"/>
      <c r="KJP2171" s="218"/>
      <c r="KJQ2171" s="218"/>
      <c r="KJR2171" s="218"/>
      <c r="KJS2171" s="218"/>
      <c r="KJT2171" s="218"/>
      <c r="KJU2171" s="218"/>
      <c r="KJV2171" s="218"/>
      <c r="KJW2171" s="218"/>
      <c r="KJX2171" s="218"/>
      <c r="KJY2171" s="218"/>
      <c r="KJZ2171" s="218"/>
      <c r="KKA2171" s="218"/>
      <c r="KKB2171" s="218"/>
      <c r="KKC2171" s="218"/>
      <c r="KKD2171" s="218"/>
      <c r="KKE2171" s="218"/>
      <c r="KKF2171" s="218"/>
      <c r="KKG2171" s="218"/>
      <c r="KKH2171" s="218"/>
      <c r="KKI2171" s="218"/>
      <c r="KKJ2171" s="218"/>
      <c r="KKK2171" s="218"/>
      <c r="KKL2171" s="218"/>
      <c r="KKM2171" s="218"/>
      <c r="KKN2171" s="218"/>
      <c r="KKO2171" s="218"/>
      <c r="KKP2171" s="218"/>
      <c r="KKQ2171" s="218"/>
      <c r="KKR2171" s="218"/>
      <c r="KKS2171" s="218"/>
      <c r="KKT2171" s="218"/>
      <c r="KKU2171" s="218"/>
      <c r="KKV2171" s="218"/>
      <c r="KKW2171" s="218"/>
      <c r="KKX2171" s="218"/>
      <c r="KKY2171" s="218"/>
      <c r="KKZ2171" s="218"/>
      <c r="KLA2171" s="218"/>
      <c r="KLB2171" s="218"/>
      <c r="KLC2171" s="218"/>
      <c r="KLD2171" s="218"/>
      <c r="KLE2171" s="218"/>
      <c r="KLF2171" s="218"/>
      <c r="KLG2171" s="218"/>
      <c r="KLH2171" s="218"/>
      <c r="KLI2171" s="218"/>
      <c r="KLJ2171" s="218"/>
      <c r="KLK2171" s="218"/>
      <c r="KLL2171" s="218"/>
      <c r="KLM2171" s="218"/>
      <c r="KLN2171" s="218"/>
      <c r="KLO2171" s="218"/>
      <c r="KLP2171" s="218"/>
      <c r="KLQ2171" s="218"/>
      <c r="KLR2171" s="218"/>
      <c r="KLS2171" s="218"/>
      <c r="KLT2171" s="218"/>
      <c r="KLU2171" s="218"/>
      <c r="KLV2171" s="218"/>
      <c r="KLW2171" s="218"/>
      <c r="KLX2171" s="218"/>
      <c r="KLY2171" s="218"/>
      <c r="KLZ2171" s="218"/>
      <c r="KMA2171" s="218"/>
      <c r="KMB2171" s="218"/>
      <c r="KMC2171" s="218"/>
      <c r="KMD2171" s="218"/>
      <c r="KME2171" s="218"/>
      <c r="KMF2171" s="218"/>
      <c r="KMG2171" s="218"/>
      <c r="KMH2171" s="218"/>
      <c r="KMI2171" s="218"/>
      <c r="KMJ2171" s="218"/>
      <c r="KMK2171" s="218"/>
      <c r="KML2171" s="218"/>
      <c r="KMM2171" s="218"/>
      <c r="KMN2171" s="218"/>
      <c r="KMO2171" s="218"/>
      <c r="KMP2171" s="218"/>
      <c r="KMQ2171" s="218"/>
      <c r="KMR2171" s="218"/>
      <c r="KMS2171" s="218"/>
      <c r="KMT2171" s="218"/>
      <c r="KMU2171" s="218"/>
      <c r="KMV2171" s="218"/>
      <c r="KMW2171" s="218"/>
      <c r="KMX2171" s="218"/>
      <c r="KMY2171" s="218"/>
      <c r="KMZ2171" s="218"/>
      <c r="KNA2171" s="218"/>
      <c r="KNB2171" s="218"/>
      <c r="KNC2171" s="218"/>
      <c r="KND2171" s="218"/>
      <c r="KNE2171" s="218"/>
      <c r="KNF2171" s="218"/>
      <c r="KNG2171" s="218"/>
      <c r="KNH2171" s="218"/>
      <c r="KNI2171" s="218"/>
      <c r="KNJ2171" s="218"/>
      <c r="KNK2171" s="218"/>
      <c r="KNL2171" s="218"/>
      <c r="KNM2171" s="218"/>
      <c r="KNN2171" s="218"/>
      <c r="KNO2171" s="218"/>
      <c r="KNP2171" s="218"/>
      <c r="KNQ2171" s="218"/>
      <c r="KNR2171" s="218"/>
      <c r="KNS2171" s="218"/>
      <c r="KNT2171" s="218"/>
      <c r="KNU2171" s="218"/>
      <c r="KNV2171" s="218"/>
      <c r="KNW2171" s="218"/>
      <c r="KNX2171" s="218"/>
      <c r="KNY2171" s="218"/>
      <c r="KNZ2171" s="218"/>
      <c r="KOA2171" s="218"/>
      <c r="KOB2171" s="218"/>
      <c r="KOC2171" s="218"/>
      <c r="KOD2171" s="218"/>
      <c r="KOE2171" s="218"/>
      <c r="KOF2171" s="218"/>
      <c r="KOG2171" s="218"/>
      <c r="KOH2171" s="218"/>
      <c r="KOI2171" s="218"/>
      <c r="KOJ2171" s="218"/>
      <c r="KOK2171" s="218"/>
      <c r="KOL2171" s="218"/>
      <c r="KOM2171" s="218"/>
      <c r="KON2171" s="218"/>
      <c r="KOO2171" s="218"/>
      <c r="KOP2171" s="218"/>
      <c r="KOQ2171" s="218"/>
      <c r="KOR2171" s="218"/>
      <c r="KOS2171" s="218"/>
      <c r="KOT2171" s="218"/>
      <c r="KOU2171" s="218"/>
      <c r="KOV2171" s="218"/>
      <c r="KOW2171" s="218"/>
      <c r="KOX2171" s="218"/>
      <c r="KOY2171" s="218"/>
      <c r="KOZ2171" s="218"/>
      <c r="KPA2171" s="218"/>
      <c r="KPB2171" s="218"/>
      <c r="KPC2171" s="218"/>
      <c r="KPD2171" s="218"/>
      <c r="KPE2171" s="218"/>
      <c r="KPF2171" s="218"/>
      <c r="KPG2171" s="218"/>
      <c r="KPH2171" s="218"/>
      <c r="KPI2171" s="218"/>
      <c r="KPJ2171" s="218"/>
      <c r="KPK2171" s="218"/>
      <c r="KPL2171" s="218"/>
      <c r="KPM2171" s="218"/>
      <c r="KPN2171" s="218"/>
      <c r="KPO2171" s="218"/>
      <c r="KPP2171" s="218"/>
      <c r="KPQ2171" s="218"/>
      <c r="KPR2171" s="218"/>
      <c r="KPS2171" s="218"/>
      <c r="KPT2171" s="218"/>
      <c r="KPU2171" s="218"/>
      <c r="KPV2171" s="218"/>
      <c r="KPW2171" s="218"/>
      <c r="KPX2171" s="218"/>
      <c r="KPY2171" s="218"/>
      <c r="KPZ2171" s="218"/>
      <c r="KQA2171" s="218"/>
      <c r="KQB2171" s="218"/>
      <c r="KQC2171" s="218"/>
      <c r="KQD2171" s="218"/>
      <c r="KQE2171" s="218"/>
      <c r="KQF2171" s="218"/>
      <c r="KQG2171" s="218"/>
      <c r="KQH2171" s="218"/>
      <c r="KQI2171" s="218"/>
      <c r="KQJ2171" s="218"/>
      <c r="KQK2171" s="218"/>
      <c r="KQL2171" s="218"/>
      <c r="KQM2171" s="218"/>
      <c r="KQN2171" s="218"/>
      <c r="KQO2171" s="218"/>
      <c r="KQP2171" s="218"/>
      <c r="KQQ2171" s="218"/>
      <c r="KQR2171" s="218"/>
      <c r="KQS2171" s="218"/>
      <c r="KQT2171" s="218"/>
      <c r="KQU2171" s="218"/>
      <c r="KQV2171" s="218"/>
      <c r="KQW2171" s="218"/>
      <c r="KQX2171" s="218"/>
      <c r="KQY2171" s="218"/>
      <c r="KQZ2171" s="218"/>
      <c r="KRA2171" s="218"/>
      <c r="KRB2171" s="218"/>
      <c r="KRC2171" s="218"/>
      <c r="KRD2171" s="218"/>
      <c r="KRE2171" s="218"/>
      <c r="KRF2171" s="218"/>
      <c r="KRG2171" s="218"/>
      <c r="KRH2171" s="218"/>
      <c r="KRI2171" s="218"/>
      <c r="KRJ2171" s="218"/>
      <c r="KRK2171" s="218"/>
      <c r="KRL2171" s="218"/>
      <c r="KRM2171" s="218"/>
      <c r="KRN2171" s="218"/>
      <c r="KRO2171" s="218"/>
      <c r="KRP2171" s="218"/>
      <c r="KRQ2171" s="218"/>
      <c r="KRR2171" s="218"/>
      <c r="KRS2171" s="218"/>
      <c r="KRT2171" s="218"/>
      <c r="KRU2171" s="218"/>
      <c r="KRV2171" s="218"/>
      <c r="KRW2171" s="218"/>
      <c r="KRX2171" s="218"/>
      <c r="KRY2171" s="218"/>
      <c r="KRZ2171" s="218"/>
      <c r="KSA2171" s="218"/>
      <c r="KSB2171" s="218"/>
      <c r="KSC2171" s="218"/>
      <c r="KSD2171" s="218"/>
      <c r="KSE2171" s="218"/>
      <c r="KSF2171" s="218"/>
      <c r="KSG2171" s="218"/>
      <c r="KSH2171" s="218"/>
      <c r="KSI2171" s="218"/>
      <c r="KSJ2171" s="218"/>
      <c r="KSK2171" s="218"/>
      <c r="KSL2171" s="218"/>
      <c r="KSM2171" s="218"/>
      <c r="KSN2171" s="218"/>
      <c r="KSO2171" s="218"/>
      <c r="KSP2171" s="218"/>
      <c r="KSQ2171" s="218"/>
      <c r="KSR2171" s="218"/>
      <c r="KSS2171" s="218"/>
      <c r="KST2171" s="218"/>
      <c r="KSU2171" s="218"/>
      <c r="KSV2171" s="218"/>
      <c r="KSW2171" s="218"/>
      <c r="KSX2171" s="218"/>
      <c r="KSY2171" s="218"/>
      <c r="KSZ2171" s="218"/>
      <c r="KTA2171" s="218"/>
      <c r="KTB2171" s="218"/>
      <c r="KTC2171" s="218"/>
      <c r="KTD2171" s="218"/>
      <c r="KTE2171" s="218"/>
      <c r="KTF2171" s="218"/>
      <c r="KTG2171" s="218"/>
      <c r="KTH2171" s="218"/>
      <c r="KTI2171" s="218"/>
      <c r="KTJ2171" s="218"/>
      <c r="KTK2171" s="218"/>
      <c r="KTL2171" s="218"/>
      <c r="KTM2171" s="218"/>
      <c r="KTN2171" s="218"/>
      <c r="KTO2171" s="218"/>
      <c r="KTP2171" s="218"/>
      <c r="KTQ2171" s="218"/>
      <c r="KTR2171" s="218"/>
      <c r="KTS2171" s="218"/>
      <c r="KTT2171" s="218"/>
      <c r="KTU2171" s="218"/>
      <c r="KTV2171" s="218"/>
      <c r="KTW2171" s="218"/>
      <c r="KTX2171" s="218"/>
      <c r="KTY2171" s="218"/>
      <c r="KTZ2171" s="218"/>
      <c r="KUA2171" s="218"/>
      <c r="KUB2171" s="218"/>
      <c r="KUC2171" s="218"/>
      <c r="KUD2171" s="218"/>
      <c r="KUE2171" s="218"/>
      <c r="KUF2171" s="218"/>
      <c r="KUG2171" s="218"/>
      <c r="KUH2171" s="218"/>
      <c r="KUI2171" s="218"/>
      <c r="KUJ2171" s="218"/>
      <c r="KUK2171" s="218"/>
      <c r="KUL2171" s="218"/>
      <c r="KUM2171" s="218"/>
      <c r="KUN2171" s="218"/>
      <c r="KUO2171" s="218"/>
      <c r="KUP2171" s="218"/>
      <c r="KUQ2171" s="218"/>
      <c r="KUR2171" s="218"/>
      <c r="KUS2171" s="218"/>
      <c r="KUT2171" s="218"/>
      <c r="KUU2171" s="218"/>
      <c r="KUV2171" s="218"/>
      <c r="KUW2171" s="218"/>
      <c r="KUX2171" s="218"/>
      <c r="KUY2171" s="218"/>
      <c r="KUZ2171" s="218"/>
      <c r="KVA2171" s="218"/>
      <c r="KVB2171" s="218"/>
      <c r="KVC2171" s="218"/>
      <c r="KVD2171" s="218"/>
      <c r="KVE2171" s="218"/>
      <c r="KVF2171" s="218"/>
      <c r="KVG2171" s="218"/>
      <c r="KVH2171" s="218"/>
      <c r="KVI2171" s="218"/>
      <c r="KVJ2171" s="218"/>
      <c r="KVK2171" s="218"/>
      <c r="KVL2171" s="218"/>
      <c r="KVM2171" s="218"/>
      <c r="KVN2171" s="218"/>
      <c r="KVO2171" s="218"/>
      <c r="KVP2171" s="218"/>
      <c r="KVQ2171" s="218"/>
      <c r="KVR2171" s="218"/>
      <c r="KVS2171" s="218"/>
      <c r="KVT2171" s="218"/>
      <c r="KVU2171" s="218"/>
      <c r="KVV2171" s="218"/>
      <c r="KVW2171" s="218"/>
      <c r="KVX2171" s="218"/>
      <c r="KVY2171" s="218"/>
      <c r="KVZ2171" s="218"/>
      <c r="KWA2171" s="218"/>
      <c r="KWB2171" s="218"/>
      <c r="KWC2171" s="218"/>
      <c r="KWD2171" s="218"/>
      <c r="KWE2171" s="218"/>
      <c r="KWF2171" s="218"/>
      <c r="KWG2171" s="218"/>
      <c r="KWH2171" s="218"/>
      <c r="KWI2171" s="218"/>
      <c r="KWJ2171" s="218"/>
      <c r="KWK2171" s="218"/>
      <c r="KWL2171" s="218"/>
      <c r="KWM2171" s="218"/>
      <c r="KWN2171" s="218"/>
      <c r="KWO2171" s="218"/>
      <c r="KWP2171" s="218"/>
      <c r="KWQ2171" s="218"/>
      <c r="KWR2171" s="218"/>
      <c r="KWS2171" s="218"/>
      <c r="KWT2171" s="218"/>
      <c r="KWU2171" s="218"/>
      <c r="KWV2171" s="218"/>
      <c r="KWW2171" s="218"/>
      <c r="KWX2171" s="218"/>
      <c r="KWY2171" s="218"/>
      <c r="KWZ2171" s="218"/>
      <c r="KXA2171" s="218"/>
      <c r="KXB2171" s="218"/>
      <c r="KXC2171" s="218"/>
      <c r="KXD2171" s="218"/>
      <c r="KXE2171" s="218"/>
      <c r="KXF2171" s="218"/>
      <c r="KXG2171" s="218"/>
      <c r="KXH2171" s="218"/>
      <c r="KXI2171" s="218"/>
      <c r="KXJ2171" s="218"/>
      <c r="KXK2171" s="218"/>
      <c r="KXL2171" s="218"/>
      <c r="KXM2171" s="218"/>
      <c r="KXN2171" s="218"/>
      <c r="KXO2171" s="218"/>
      <c r="KXP2171" s="218"/>
      <c r="KXQ2171" s="218"/>
      <c r="KXR2171" s="218"/>
      <c r="KXS2171" s="218"/>
      <c r="KXT2171" s="218"/>
      <c r="KXU2171" s="218"/>
      <c r="KXV2171" s="218"/>
      <c r="KXW2171" s="218"/>
      <c r="KXX2171" s="218"/>
      <c r="KXY2171" s="218"/>
      <c r="KXZ2171" s="218"/>
      <c r="KYA2171" s="218"/>
      <c r="KYB2171" s="218"/>
      <c r="KYC2171" s="218"/>
      <c r="KYD2171" s="218"/>
      <c r="KYE2171" s="218"/>
      <c r="KYF2171" s="218"/>
      <c r="KYG2171" s="218"/>
      <c r="KYH2171" s="218"/>
      <c r="KYI2171" s="218"/>
      <c r="KYJ2171" s="218"/>
      <c r="KYK2171" s="218"/>
      <c r="KYL2171" s="218"/>
      <c r="KYM2171" s="218"/>
      <c r="KYN2171" s="218"/>
      <c r="KYO2171" s="218"/>
      <c r="KYP2171" s="218"/>
      <c r="KYQ2171" s="218"/>
      <c r="KYR2171" s="218"/>
      <c r="KYS2171" s="218"/>
      <c r="KYT2171" s="218"/>
      <c r="KYU2171" s="218"/>
      <c r="KYV2171" s="218"/>
      <c r="KYW2171" s="218"/>
      <c r="KYX2171" s="218"/>
      <c r="KYY2171" s="218"/>
      <c r="KYZ2171" s="218"/>
      <c r="KZA2171" s="218"/>
      <c r="KZB2171" s="218"/>
      <c r="KZC2171" s="218"/>
      <c r="KZD2171" s="218"/>
      <c r="KZE2171" s="218"/>
      <c r="KZF2171" s="218"/>
      <c r="KZG2171" s="218"/>
      <c r="KZH2171" s="218"/>
      <c r="KZI2171" s="218"/>
      <c r="KZJ2171" s="218"/>
      <c r="KZK2171" s="218"/>
      <c r="KZL2171" s="218"/>
      <c r="KZM2171" s="218"/>
      <c r="KZN2171" s="218"/>
      <c r="KZO2171" s="218"/>
      <c r="KZP2171" s="218"/>
      <c r="KZQ2171" s="218"/>
      <c r="KZR2171" s="218"/>
      <c r="KZS2171" s="218"/>
      <c r="KZT2171" s="218"/>
      <c r="KZU2171" s="218"/>
      <c r="KZV2171" s="218"/>
      <c r="KZW2171" s="218"/>
      <c r="KZX2171" s="218"/>
      <c r="KZY2171" s="218"/>
      <c r="KZZ2171" s="218"/>
      <c r="LAA2171" s="218"/>
      <c r="LAB2171" s="218"/>
      <c r="LAC2171" s="218"/>
      <c r="LAD2171" s="218"/>
      <c r="LAE2171" s="218"/>
      <c r="LAF2171" s="218"/>
      <c r="LAG2171" s="218"/>
      <c r="LAH2171" s="218"/>
      <c r="LAI2171" s="218"/>
      <c r="LAJ2171" s="218"/>
      <c r="LAK2171" s="218"/>
      <c r="LAL2171" s="218"/>
      <c r="LAM2171" s="218"/>
      <c r="LAN2171" s="218"/>
      <c r="LAO2171" s="218"/>
      <c r="LAP2171" s="218"/>
      <c r="LAQ2171" s="218"/>
      <c r="LAR2171" s="218"/>
      <c r="LAS2171" s="218"/>
      <c r="LAT2171" s="218"/>
      <c r="LAU2171" s="218"/>
      <c r="LAV2171" s="218"/>
      <c r="LAW2171" s="218"/>
      <c r="LAX2171" s="218"/>
      <c r="LAY2171" s="218"/>
      <c r="LAZ2171" s="218"/>
      <c r="LBA2171" s="218"/>
      <c r="LBB2171" s="218"/>
      <c r="LBC2171" s="218"/>
      <c r="LBD2171" s="218"/>
      <c r="LBE2171" s="218"/>
      <c r="LBF2171" s="218"/>
      <c r="LBG2171" s="218"/>
      <c r="LBH2171" s="218"/>
      <c r="LBI2171" s="218"/>
      <c r="LBJ2171" s="218"/>
      <c r="LBK2171" s="218"/>
      <c r="LBL2171" s="218"/>
      <c r="LBM2171" s="218"/>
      <c r="LBN2171" s="218"/>
      <c r="LBO2171" s="218"/>
      <c r="LBP2171" s="218"/>
      <c r="LBQ2171" s="218"/>
      <c r="LBR2171" s="218"/>
      <c r="LBS2171" s="218"/>
      <c r="LBT2171" s="218"/>
      <c r="LBU2171" s="218"/>
      <c r="LBV2171" s="218"/>
      <c r="LBW2171" s="218"/>
      <c r="LBX2171" s="218"/>
      <c r="LBY2171" s="218"/>
      <c r="LBZ2171" s="218"/>
      <c r="LCA2171" s="218"/>
      <c r="LCB2171" s="218"/>
      <c r="LCC2171" s="218"/>
      <c r="LCD2171" s="218"/>
      <c r="LCE2171" s="218"/>
      <c r="LCF2171" s="218"/>
      <c r="LCG2171" s="218"/>
      <c r="LCH2171" s="218"/>
      <c r="LCI2171" s="218"/>
      <c r="LCJ2171" s="218"/>
      <c r="LCK2171" s="218"/>
      <c r="LCL2171" s="218"/>
      <c r="LCM2171" s="218"/>
      <c r="LCN2171" s="218"/>
      <c r="LCO2171" s="218"/>
      <c r="LCP2171" s="218"/>
      <c r="LCQ2171" s="218"/>
      <c r="LCR2171" s="218"/>
      <c r="LCS2171" s="218"/>
      <c r="LCT2171" s="218"/>
      <c r="LCU2171" s="218"/>
      <c r="LCV2171" s="218"/>
      <c r="LCW2171" s="218"/>
      <c r="LCX2171" s="218"/>
      <c r="LCY2171" s="218"/>
      <c r="LCZ2171" s="218"/>
      <c r="LDA2171" s="218"/>
      <c r="LDB2171" s="218"/>
      <c r="LDC2171" s="218"/>
      <c r="LDD2171" s="218"/>
      <c r="LDE2171" s="218"/>
      <c r="LDF2171" s="218"/>
      <c r="LDG2171" s="218"/>
      <c r="LDH2171" s="218"/>
      <c r="LDI2171" s="218"/>
      <c r="LDJ2171" s="218"/>
      <c r="LDK2171" s="218"/>
      <c r="LDL2171" s="218"/>
      <c r="LDM2171" s="218"/>
      <c r="LDN2171" s="218"/>
      <c r="LDO2171" s="218"/>
      <c r="LDP2171" s="218"/>
      <c r="LDQ2171" s="218"/>
      <c r="LDR2171" s="218"/>
      <c r="LDS2171" s="218"/>
      <c r="LDT2171" s="218"/>
      <c r="LDU2171" s="218"/>
      <c r="LDV2171" s="218"/>
      <c r="LDW2171" s="218"/>
      <c r="LDX2171" s="218"/>
      <c r="LDY2171" s="218"/>
      <c r="LDZ2171" s="218"/>
      <c r="LEA2171" s="218"/>
      <c r="LEB2171" s="218"/>
      <c r="LEC2171" s="218"/>
      <c r="LED2171" s="218"/>
      <c r="LEE2171" s="218"/>
      <c r="LEF2171" s="218"/>
      <c r="LEG2171" s="218"/>
      <c r="LEH2171" s="218"/>
      <c r="LEI2171" s="218"/>
      <c r="LEJ2171" s="218"/>
      <c r="LEK2171" s="218"/>
      <c r="LEL2171" s="218"/>
      <c r="LEM2171" s="218"/>
      <c r="LEN2171" s="218"/>
      <c r="LEO2171" s="218"/>
      <c r="LEP2171" s="218"/>
      <c r="LEQ2171" s="218"/>
      <c r="LER2171" s="218"/>
      <c r="LES2171" s="218"/>
      <c r="LET2171" s="218"/>
      <c r="LEU2171" s="218"/>
      <c r="LEV2171" s="218"/>
      <c r="LEW2171" s="218"/>
      <c r="LEX2171" s="218"/>
      <c r="LEY2171" s="218"/>
      <c r="LEZ2171" s="218"/>
      <c r="LFA2171" s="218"/>
      <c r="LFB2171" s="218"/>
      <c r="LFC2171" s="218"/>
      <c r="LFD2171" s="218"/>
      <c r="LFE2171" s="218"/>
      <c r="LFF2171" s="218"/>
      <c r="LFG2171" s="218"/>
      <c r="LFH2171" s="218"/>
      <c r="LFI2171" s="218"/>
      <c r="LFJ2171" s="218"/>
      <c r="LFK2171" s="218"/>
      <c r="LFL2171" s="218"/>
      <c r="LFM2171" s="218"/>
      <c r="LFN2171" s="218"/>
      <c r="LFO2171" s="218"/>
      <c r="LFP2171" s="218"/>
      <c r="LFQ2171" s="218"/>
      <c r="LFR2171" s="218"/>
      <c r="LFS2171" s="218"/>
      <c r="LFT2171" s="218"/>
      <c r="LFU2171" s="218"/>
      <c r="LFV2171" s="218"/>
      <c r="LFW2171" s="218"/>
      <c r="LFX2171" s="218"/>
      <c r="LFY2171" s="218"/>
      <c r="LFZ2171" s="218"/>
      <c r="LGA2171" s="218"/>
      <c r="LGB2171" s="218"/>
      <c r="LGC2171" s="218"/>
      <c r="LGD2171" s="218"/>
      <c r="LGE2171" s="218"/>
      <c r="LGF2171" s="218"/>
      <c r="LGG2171" s="218"/>
      <c r="LGH2171" s="218"/>
      <c r="LGI2171" s="218"/>
      <c r="LGJ2171" s="218"/>
      <c r="LGK2171" s="218"/>
      <c r="LGL2171" s="218"/>
      <c r="LGM2171" s="218"/>
      <c r="LGN2171" s="218"/>
      <c r="LGO2171" s="218"/>
      <c r="LGP2171" s="218"/>
      <c r="LGQ2171" s="218"/>
      <c r="LGR2171" s="218"/>
      <c r="LGS2171" s="218"/>
      <c r="LGT2171" s="218"/>
      <c r="LGU2171" s="218"/>
      <c r="LGV2171" s="218"/>
      <c r="LGW2171" s="218"/>
      <c r="LGX2171" s="218"/>
      <c r="LGY2171" s="218"/>
      <c r="LGZ2171" s="218"/>
      <c r="LHA2171" s="218"/>
      <c r="LHB2171" s="218"/>
      <c r="LHC2171" s="218"/>
      <c r="LHD2171" s="218"/>
      <c r="LHE2171" s="218"/>
      <c r="LHF2171" s="218"/>
      <c r="LHG2171" s="218"/>
      <c r="LHH2171" s="218"/>
      <c r="LHI2171" s="218"/>
      <c r="LHJ2171" s="218"/>
      <c r="LHK2171" s="218"/>
      <c r="LHL2171" s="218"/>
      <c r="LHM2171" s="218"/>
      <c r="LHN2171" s="218"/>
      <c r="LHO2171" s="218"/>
      <c r="LHP2171" s="218"/>
      <c r="LHQ2171" s="218"/>
      <c r="LHR2171" s="218"/>
      <c r="LHS2171" s="218"/>
      <c r="LHT2171" s="218"/>
      <c r="LHU2171" s="218"/>
      <c r="LHV2171" s="218"/>
      <c r="LHW2171" s="218"/>
      <c r="LHX2171" s="218"/>
      <c r="LHY2171" s="218"/>
      <c r="LHZ2171" s="218"/>
      <c r="LIA2171" s="218"/>
      <c r="LIB2171" s="218"/>
      <c r="LIC2171" s="218"/>
      <c r="LID2171" s="218"/>
      <c r="LIE2171" s="218"/>
      <c r="LIF2171" s="218"/>
      <c r="LIG2171" s="218"/>
      <c r="LIH2171" s="218"/>
      <c r="LII2171" s="218"/>
      <c r="LIJ2171" s="218"/>
      <c r="LIK2171" s="218"/>
      <c r="LIL2171" s="218"/>
      <c r="LIM2171" s="218"/>
      <c r="LIN2171" s="218"/>
      <c r="LIO2171" s="218"/>
      <c r="LIP2171" s="218"/>
      <c r="LIQ2171" s="218"/>
      <c r="LIR2171" s="218"/>
      <c r="LIS2171" s="218"/>
      <c r="LIT2171" s="218"/>
      <c r="LIU2171" s="218"/>
      <c r="LIV2171" s="218"/>
      <c r="LIW2171" s="218"/>
      <c r="LIX2171" s="218"/>
      <c r="LIY2171" s="218"/>
      <c r="LIZ2171" s="218"/>
      <c r="LJA2171" s="218"/>
      <c r="LJB2171" s="218"/>
      <c r="LJC2171" s="218"/>
      <c r="LJD2171" s="218"/>
      <c r="LJE2171" s="218"/>
      <c r="LJF2171" s="218"/>
      <c r="LJG2171" s="218"/>
      <c r="LJH2171" s="218"/>
      <c r="LJI2171" s="218"/>
      <c r="LJJ2171" s="218"/>
      <c r="LJK2171" s="218"/>
      <c r="LJL2171" s="218"/>
      <c r="LJM2171" s="218"/>
      <c r="LJN2171" s="218"/>
      <c r="LJO2171" s="218"/>
      <c r="LJP2171" s="218"/>
      <c r="LJQ2171" s="218"/>
      <c r="LJR2171" s="218"/>
      <c r="LJS2171" s="218"/>
      <c r="LJT2171" s="218"/>
      <c r="LJU2171" s="218"/>
      <c r="LJV2171" s="218"/>
      <c r="LJW2171" s="218"/>
      <c r="LJX2171" s="218"/>
      <c r="LJY2171" s="218"/>
      <c r="LJZ2171" s="218"/>
      <c r="LKA2171" s="218"/>
      <c r="LKB2171" s="218"/>
      <c r="LKC2171" s="218"/>
      <c r="LKD2171" s="218"/>
      <c r="LKE2171" s="218"/>
      <c r="LKF2171" s="218"/>
      <c r="LKG2171" s="218"/>
      <c r="LKH2171" s="218"/>
      <c r="LKI2171" s="218"/>
      <c r="LKJ2171" s="218"/>
      <c r="LKK2171" s="218"/>
      <c r="LKL2171" s="218"/>
      <c r="LKM2171" s="218"/>
      <c r="LKN2171" s="218"/>
      <c r="LKO2171" s="218"/>
      <c r="LKP2171" s="218"/>
      <c r="LKQ2171" s="218"/>
      <c r="LKR2171" s="218"/>
      <c r="LKS2171" s="218"/>
      <c r="LKT2171" s="218"/>
      <c r="LKU2171" s="218"/>
      <c r="LKV2171" s="218"/>
      <c r="LKW2171" s="218"/>
      <c r="LKX2171" s="218"/>
      <c r="LKY2171" s="218"/>
      <c r="LKZ2171" s="218"/>
      <c r="LLA2171" s="218"/>
      <c r="LLB2171" s="218"/>
      <c r="LLC2171" s="218"/>
      <c r="LLD2171" s="218"/>
      <c r="LLE2171" s="218"/>
      <c r="LLF2171" s="218"/>
      <c r="LLG2171" s="218"/>
      <c r="LLH2171" s="218"/>
      <c r="LLI2171" s="218"/>
      <c r="LLJ2171" s="218"/>
      <c r="LLK2171" s="218"/>
      <c r="LLL2171" s="218"/>
      <c r="LLM2171" s="218"/>
      <c r="LLN2171" s="218"/>
      <c r="LLO2171" s="218"/>
      <c r="LLP2171" s="218"/>
      <c r="LLQ2171" s="218"/>
      <c r="LLR2171" s="218"/>
      <c r="LLS2171" s="218"/>
      <c r="LLT2171" s="218"/>
      <c r="LLU2171" s="218"/>
      <c r="LLV2171" s="218"/>
      <c r="LLW2171" s="218"/>
      <c r="LLX2171" s="218"/>
      <c r="LLY2171" s="218"/>
      <c r="LLZ2171" s="218"/>
      <c r="LMA2171" s="218"/>
      <c r="LMB2171" s="218"/>
      <c r="LMC2171" s="218"/>
      <c r="LMD2171" s="218"/>
      <c r="LME2171" s="218"/>
      <c r="LMF2171" s="218"/>
      <c r="LMG2171" s="218"/>
      <c r="LMH2171" s="218"/>
      <c r="LMI2171" s="218"/>
      <c r="LMJ2171" s="218"/>
      <c r="LMK2171" s="218"/>
      <c r="LML2171" s="218"/>
      <c r="LMM2171" s="218"/>
      <c r="LMN2171" s="218"/>
      <c r="LMO2171" s="218"/>
      <c r="LMP2171" s="218"/>
      <c r="LMQ2171" s="218"/>
      <c r="LMR2171" s="218"/>
      <c r="LMS2171" s="218"/>
      <c r="LMT2171" s="218"/>
      <c r="LMU2171" s="218"/>
      <c r="LMV2171" s="218"/>
      <c r="LMW2171" s="218"/>
      <c r="LMX2171" s="218"/>
      <c r="LMY2171" s="218"/>
      <c r="LMZ2171" s="218"/>
      <c r="LNA2171" s="218"/>
      <c r="LNB2171" s="218"/>
      <c r="LNC2171" s="218"/>
      <c r="LND2171" s="218"/>
      <c r="LNE2171" s="218"/>
      <c r="LNF2171" s="218"/>
      <c r="LNG2171" s="218"/>
      <c r="LNH2171" s="218"/>
      <c r="LNI2171" s="218"/>
      <c r="LNJ2171" s="218"/>
      <c r="LNK2171" s="218"/>
      <c r="LNL2171" s="218"/>
      <c r="LNM2171" s="218"/>
      <c r="LNN2171" s="218"/>
      <c r="LNO2171" s="218"/>
      <c r="LNP2171" s="218"/>
      <c r="LNQ2171" s="218"/>
      <c r="LNR2171" s="218"/>
      <c r="LNS2171" s="218"/>
      <c r="LNT2171" s="218"/>
      <c r="LNU2171" s="218"/>
      <c r="LNV2171" s="218"/>
      <c r="LNW2171" s="218"/>
      <c r="LNX2171" s="218"/>
      <c r="LNY2171" s="218"/>
      <c r="LNZ2171" s="218"/>
      <c r="LOA2171" s="218"/>
      <c r="LOB2171" s="218"/>
      <c r="LOC2171" s="218"/>
      <c r="LOD2171" s="218"/>
      <c r="LOE2171" s="218"/>
      <c r="LOF2171" s="218"/>
      <c r="LOG2171" s="218"/>
      <c r="LOH2171" s="218"/>
      <c r="LOI2171" s="218"/>
      <c r="LOJ2171" s="218"/>
      <c r="LOK2171" s="218"/>
      <c r="LOL2171" s="218"/>
      <c r="LOM2171" s="218"/>
      <c r="LON2171" s="218"/>
      <c r="LOO2171" s="218"/>
      <c r="LOP2171" s="218"/>
      <c r="LOQ2171" s="218"/>
      <c r="LOR2171" s="218"/>
      <c r="LOS2171" s="218"/>
      <c r="LOT2171" s="218"/>
      <c r="LOU2171" s="218"/>
      <c r="LOV2171" s="218"/>
      <c r="LOW2171" s="218"/>
      <c r="LOX2171" s="218"/>
      <c r="LOY2171" s="218"/>
      <c r="LOZ2171" s="218"/>
      <c r="LPA2171" s="218"/>
      <c r="LPB2171" s="218"/>
      <c r="LPC2171" s="218"/>
      <c r="LPD2171" s="218"/>
      <c r="LPE2171" s="218"/>
      <c r="LPF2171" s="218"/>
      <c r="LPG2171" s="218"/>
      <c r="LPH2171" s="218"/>
      <c r="LPI2171" s="218"/>
      <c r="LPJ2171" s="218"/>
      <c r="LPK2171" s="218"/>
      <c r="LPL2171" s="218"/>
      <c r="LPM2171" s="218"/>
      <c r="LPN2171" s="218"/>
      <c r="LPO2171" s="218"/>
      <c r="LPP2171" s="218"/>
      <c r="LPQ2171" s="218"/>
      <c r="LPR2171" s="218"/>
      <c r="LPS2171" s="218"/>
      <c r="LPT2171" s="218"/>
      <c r="LPU2171" s="218"/>
      <c r="LPV2171" s="218"/>
      <c r="LPW2171" s="218"/>
      <c r="LPX2171" s="218"/>
      <c r="LPY2171" s="218"/>
      <c r="LPZ2171" s="218"/>
      <c r="LQA2171" s="218"/>
      <c r="LQB2171" s="218"/>
      <c r="LQC2171" s="218"/>
      <c r="LQD2171" s="218"/>
      <c r="LQE2171" s="218"/>
      <c r="LQF2171" s="218"/>
      <c r="LQG2171" s="218"/>
      <c r="LQH2171" s="218"/>
      <c r="LQI2171" s="218"/>
      <c r="LQJ2171" s="218"/>
      <c r="LQK2171" s="218"/>
      <c r="LQL2171" s="218"/>
      <c r="LQM2171" s="218"/>
      <c r="LQN2171" s="218"/>
      <c r="LQO2171" s="218"/>
      <c r="LQP2171" s="218"/>
      <c r="LQQ2171" s="218"/>
      <c r="LQR2171" s="218"/>
      <c r="LQS2171" s="218"/>
      <c r="LQT2171" s="218"/>
      <c r="LQU2171" s="218"/>
      <c r="LQV2171" s="218"/>
      <c r="LQW2171" s="218"/>
      <c r="LQX2171" s="218"/>
      <c r="LQY2171" s="218"/>
      <c r="LQZ2171" s="218"/>
      <c r="LRA2171" s="218"/>
      <c r="LRB2171" s="218"/>
      <c r="LRC2171" s="218"/>
      <c r="LRD2171" s="218"/>
      <c r="LRE2171" s="218"/>
      <c r="LRF2171" s="218"/>
      <c r="LRG2171" s="218"/>
      <c r="LRH2171" s="218"/>
      <c r="LRI2171" s="218"/>
      <c r="LRJ2171" s="218"/>
      <c r="LRK2171" s="218"/>
      <c r="LRL2171" s="218"/>
      <c r="LRM2171" s="218"/>
      <c r="LRN2171" s="218"/>
      <c r="LRO2171" s="218"/>
      <c r="LRP2171" s="218"/>
      <c r="LRQ2171" s="218"/>
      <c r="LRR2171" s="218"/>
      <c r="LRS2171" s="218"/>
      <c r="LRT2171" s="218"/>
      <c r="LRU2171" s="218"/>
      <c r="LRV2171" s="218"/>
      <c r="LRW2171" s="218"/>
      <c r="LRX2171" s="218"/>
      <c r="LRY2171" s="218"/>
      <c r="LRZ2171" s="218"/>
      <c r="LSA2171" s="218"/>
      <c r="LSB2171" s="218"/>
      <c r="LSC2171" s="218"/>
      <c r="LSD2171" s="218"/>
      <c r="LSE2171" s="218"/>
      <c r="LSF2171" s="218"/>
      <c r="LSG2171" s="218"/>
      <c r="LSH2171" s="218"/>
      <c r="LSI2171" s="218"/>
      <c r="LSJ2171" s="218"/>
      <c r="LSK2171" s="218"/>
      <c r="LSL2171" s="218"/>
      <c r="LSM2171" s="218"/>
      <c r="LSN2171" s="218"/>
      <c r="LSO2171" s="218"/>
      <c r="LSP2171" s="218"/>
      <c r="LSQ2171" s="218"/>
      <c r="LSR2171" s="218"/>
      <c r="LSS2171" s="218"/>
      <c r="LST2171" s="218"/>
      <c r="LSU2171" s="218"/>
      <c r="LSV2171" s="218"/>
      <c r="LSW2171" s="218"/>
      <c r="LSX2171" s="218"/>
      <c r="LSY2171" s="218"/>
      <c r="LSZ2171" s="218"/>
      <c r="LTA2171" s="218"/>
      <c r="LTB2171" s="218"/>
      <c r="LTC2171" s="218"/>
      <c r="LTD2171" s="218"/>
      <c r="LTE2171" s="218"/>
      <c r="LTF2171" s="218"/>
      <c r="LTG2171" s="218"/>
      <c r="LTH2171" s="218"/>
      <c r="LTI2171" s="218"/>
      <c r="LTJ2171" s="218"/>
      <c r="LTK2171" s="218"/>
      <c r="LTL2171" s="218"/>
      <c r="LTM2171" s="218"/>
      <c r="LTN2171" s="218"/>
      <c r="LTO2171" s="218"/>
      <c r="LTP2171" s="218"/>
      <c r="LTQ2171" s="218"/>
      <c r="LTR2171" s="218"/>
      <c r="LTS2171" s="218"/>
      <c r="LTT2171" s="218"/>
      <c r="LTU2171" s="218"/>
      <c r="LTV2171" s="218"/>
      <c r="LTW2171" s="218"/>
      <c r="LTX2171" s="218"/>
      <c r="LTY2171" s="218"/>
      <c r="LTZ2171" s="218"/>
      <c r="LUA2171" s="218"/>
      <c r="LUB2171" s="218"/>
      <c r="LUC2171" s="218"/>
      <c r="LUD2171" s="218"/>
      <c r="LUE2171" s="218"/>
      <c r="LUF2171" s="218"/>
      <c r="LUG2171" s="218"/>
      <c r="LUH2171" s="218"/>
      <c r="LUI2171" s="218"/>
      <c r="LUJ2171" s="218"/>
      <c r="LUK2171" s="218"/>
      <c r="LUL2171" s="218"/>
      <c r="LUM2171" s="218"/>
      <c r="LUN2171" s="218"/>
      <c r="LUO2171" s="218"/>
      <c r="LUP2171" s="218"/>
      <c r="LUQ2171" s="218"/>
      <c r="LUR2171" s="218"/>
      <c r="LUS2171" s="218"/>
      <c r="LUT2171" s="218"/>
      <c r="LUU2171" s="218"/>
      <c r="LUV2171" s="218"/>
      <c r="LUW2171" s="218"/>
      <c r="LUX2171" s="218"/>
      <c r="LUY2171" s="218"/>
      <c r="LUZ2171" s="218"/>
      <c r="LVA2171" s="218"/>
      <c r="LVB2171" s="218"/>
      <c r="LVC2171" s="218"/>
      <c r="LVD2171" s="218"/>
      <c r="LVE2171" s="218"/>
      <c r="LVF2171" s="218"/>
      <c r="LVG2171" s="218"/>
      <c r="LVH2171" s="218"/>
      <c r="LVI2171" s="218"/>
      <c r="LVJ2171" s="218"/>
      <c r="LVK2171" s="218"/>
      <c r="LVL2171" s="218"/>
      <c r="LVM2171" s="218"/>
      <c r="LVN2171" s="218"/>
      <c r="LVO2171" s="218"/>
      <c r="LVP2171" s="218"/>
      <c r="LVQ2171" s="218"/>
      <c r="LVR2171" s="218"/>
      <c r="LVS2171" s="218"/>
      <c r="LVT2171" s="218"/>
      <c r="LVU2171" s="218"/>
      <c r="LVV2171" s="218"/>
      <c r="LVW2171" s="218"/>
      <c r="LVX2171" s="218"/>
      <c r="LVY2171" s="218"/>
      <c r="LVZ2171" s="218"/>
      <c r="LWA2171" s="218"/>
      <c r="LWB2171" s="218"/>
      <c r="LWC2171" s="218"/>
      <c r="LWD2171" s="218"/>
      <c r="LWE2171" s="218"/>
      <c r="LWF2171" s="218"/>
      <c r="LWG2171" s="218"/>
      <c r="LWH2171" s="218"/>
      <c r="LWI2171" s="218"/>
      <c r="LWJ2171" s="218"/>
      <c r="LWK2171" s="218"/>
      <c r="LWL2171" s="218"/>
      <c r="LWM2171" s="218"/>
      <c r="LWN2171" s="218"/>
      <c r="LWO2171" s="218"/>
      <c r="LWP2171" s="218"/>
      <c r="LWQ2171" s="218"/>
      <c r="LWR2171" s="218"/>
      <c r="LWS2171" s="218"/>
      <c r="LWT2171" s="218"/>
      <c r="LWU2171" s="218"/>
      <c r="LWV2171" s="218"/>
      <c r="LWW2171" s="218"/>
      <c r="LWX2171" s="218"/>
      <c r="LWY2171" s="218"/>
      <c r="LWZ2171" s="218"/>
      <c r="LXA2171" s="218"/>
      <c r="LXB2171" s="218"/>
      <c r="LXC2171" s="218"/>
      <c r="LXD2171" s="218"/>
      <c r="LXE2171" s="218"/>
      <c r="LXF2171" s="218"/>
      <c r="LXG2171" s="218"/>
      <c r="LXH2171" s="218"/>
      <c r="LXI2171" s="218"/>
      <c r="LXJ2171" s="218"/>
      <c r="LXK2171" s="218"/>
      <c r="LXL2171" s="218"/>
      <c r="LXM2171" s="218"/>
      <c r="LXN2171" s="218"/>
      <c r="LXO2171" s="218"/>
      <c r="LXP2171" s="218"/>
      <c r="LXQ2171" s="218"/>
      <c r="LXR2171" s="218"/>
      <c r="LXS2171" s="218"/>
      <c r="LXT2171" s="218"/>
      <c r="LXU2171" s="218"/>
      <c r="LXV2171" s="218"/>
      <c r="LXW2171" s="218"/>
      <c r="LXX2171" s="218"/>
      <c r="LXY2171" s="218"/>
      <c r="LXZ2171" s="218"/>
      <c r="LYA2171" s="218"/>
      <c r="LYB2171" s="218"/>
      <c r="LYC2171" s="218"/>
      <c r="LYD2171" s="218"/>
      <c r="LYE2171" s="218"/>
      <c r="LYF2171" s="218"/>
      <c r="LYG2171" s="218"/>
      <c r="LYH2171" s="218"/>
      <c r="LYI2171" s="218"/>
      <c r="LYJ2171" s="218"/>
      <c r="LYK2171" s="218"/>
      <c r="LYL2171" s="218"/>
      <c r="LYM2171" s="218"/>
      <c r="LYN2171" s="218"/>
      <c r="LYO2171" s="218"/>
      <c r="LYP2171" s="218"/>
      <c r="LYQ2171" s="218"/>
      <c r="LYR2171" s="218"/>
      <c r="LYS2171" s="218"/>
      <c r="LYT2171" s="218"/>
      <c r="LYU2171" s="218"/>
      <c r="LYV2171" s="218"/>
      <c r="LYW2171" s="218"/>
      <c r="LYX2171" s="218"/>
      <c r="LYY2171" s="218"/>
      <c r="LYZ2171" s="218"/>
      <c r="LZA2171" s="218"/>
      <c r="LZB2171" s="218"/>
      <c r="LZC2171" s="218"/>
      <c r="LZD2171" s="218"/>
      <c r="LZE2171" s="218"/>
      <c r="LZF2171" s="218"/>
      <c r="LZG2171" s="218"/>
      <c r="LZH2171" s="218"/>
      <c r="LZI2171" s="218"/>
      <c r="LZJ2171" s="218"/>
      <c r="LZK2171" s="218"/>
      <c r="LZL2171" s="218"/>
      <c r="LZM2171" s="218"/>
      <c r="LZN2171" s="218"/>
      <c r="LZO2171" s="218"/>
      <c r="LZP2171" s="218"/>
      <c r="LZQ2171" s="218"/>
      <c r="LZR2171" s="218"/>
      <c r="LZS2171" s="218"/>
      <c r="LZT2171" s="218"/>
      <c r="LZU2171" s="218"/>
      <c r="LZV2171" s="218"/>
      <c r="LZW2171" s="218"/>
      <c r="LZX2171" s="218"/>
      <c r="LZY2171" s="218"/>
      <c r="LZZ2171" s="218"/>
      <c r="MAA2171" s="218"/>
      <c r="MAB2171" s="218"/>
      <c r="MAC2171" s="218"/>
      <c r="MAD2171" s="218"/>
      <c r="MAE2171" s="218"/>
      <c r="MAF2171" s="218"/>
      <c r="MAG2171" s="218"/>
      <c r="MAH2171" s="218"/>
      <c r="MAI2171" s="218"/>
      <c r="MAJ2171" s="218"/>
      <c r="MAK2171" s="218"/>
      <c r="MAL2171" s="218"/>
      <c r="MAM2171" s="218"/>
      <c r="MAN2171" s="218"/>
      <c r="MAO2171" s="218"/>
      <c r="MAP2171" s="218"/>
      <c r="MAQ2171" s="218"/>
      <c r="MAR2171" s="218"/>
      <c r="MAS2171" s="218"/>
      <c r="MAT2171" s="218"/>
      <c r="MAU2171" s="218"/>
      <c r="MAV2171" s="218"/>
      <c r="MAW2171" s="218"/>
      <c r="MAX2171" s="218"/>
      <c r="MAY2171" s="218"/>
      <c r="MAZ2171" s="218"/>
      <c r="MBA2171" s="218"/>
      <c r="MBB2171" s="218"/>
      <c r="MBC2171" s="218"/>
      <c r="MBD2171" s="218"/>
      <c r="MBE2171" s="218"/>
      <c r="MBF2171" s="218"/>
      <c r="MBG2171" s="218"/>
      <c r="MBH2171" s="218"/>
      <c r="MBI2171" s="218"/>
      <c r="MBJ2171" s="218"/>
      <c r="MBK2171" s="218"/>
      <c r="MBL2171" s="218"/>
      <c r="MBM2171" s="218"/>
      <c r="MBN2171" s="218"/>
      <c r="MBO2171" s="218"/>
      <c r="MBP2171" s="218"/>
      <c r="MBQ2171" s="218"/>
      <c r="MBR2171" s="218"/>
      <c r="MBS2171" s="218"/>
      <c r="MBT2171" s="218"/>
      <c r="MBU2171" s="218"/>
      <c r="MBV2171" s="218"/>
      <c r="MBW2171" s="218"/>
      <c r="MBX2171" s="218"/>
      <c r="MBY2171" s="218"/>
      <c r="MBZ2171" s="218"/>
      <c r="MCA2171" s="218"/>
      <c r="MCB2171" s="218"/>
      <c r="MCC2171" s="218"/>
      <c r="MCD2171" s="218"/>
      <c r="MCE2171" s="218"/>
      <c r="MCF2171" s="218"/>
      <c r="MCG2171" s="218"/>
      <c r="MCH2171" s="218"/>
      <c r="MCI2171" s="218"/>
      <c r="MCJ2171" s="218"/>
      <c r="MCK2171" s="218"/>
      <c r="MCL2171" s="218"/>
      <c r="MCM2171" s="218"/>
      <c r="MCN2171" s="218"/>
      <c r="MCO2171" s="218"/>
      <c r="MCP2171" s="218"/>
      <c r="MCQ2171" s="218"/>
      <c r="MCR2171" s="218"/>
      <c r="MCS2171" s="218"/>
      <c r="MCT2171" s="218"/>
      <c r="MCU2171" s="218"/>
      <c r="MCV2171" s="218"/>
      <c r="MCW2171" s="218"/>
      <c r="MCX2171" s="218"/>
      <c r="MCY2171" s="218"/>
      <c r="MCZ2171" s="218"/>
      <c r="MDA2171" s="218"/>
      <c r="MDB2171" s="218"/>
      <c r="MDC2171" s="218"/>
      <c r="MDD2171" s="218"/>
      <c r="MDE2171" s="218"/>
      <c r="MDF2171" s="218"/>
      <c r="MDG2171" s="218"/>
      <c r="MDH2171" s="218"/>
      <c r="MDI2171" s="218"/>
      <c r="MDJ2171" s="218"/>
      <c r="MDK2171" s="218"/>
      <c r="MDL2171" s="218"/>
      <c r="MDM2171" s="218"/>
      <c r="MDN2171" s="218"/>
      <c r="MDO2171" s="218"/>
      <c r="MDP2171" s="218"/>
      <c r="MDQ2171" s="218"/>
      <c r="MDR2171" s="218"/>
      <c r="MDS2171" s="218"/>
      <c r="MDT2171" s="218"/>
      <c r="MDU2171" s="218"/>
      <c r="MDV2171" s="218"/>
      <c r="MDW2171" s="218"/>
      <c r="MDX2171" s="218"/>
      <c r="MDY2171" s="218"/>
      <c r="MDZ2171" s="218"/>
      <c r="MEA2171" s="218"/>
      <c r="MEB2171" s="218"/>
      <c r="MEC2171" s="218"/>
      <c r="MED2171" s="218"/>
      <c r="MEE2171" s="218"/>
      <c r="MEF2171" s="218"/>
      <c r="MEG2171" s="218"/>
      <c r="MEH2171" s="218"/>
      <c r="MEI2171" s="218"/>
      <c r="MEJ2171" s="218"/>
      <c r="MEK2171" s="218"/>
      <c r="MEL2171" s="218"/>
      <c r="MEM2171" s="218"/>
      <c r="MEN2171" s="218"/>
      <c r="MEO2171" s="218"/>
      <c r="MEP2171" s="218"/>
      <c r="MEQ2171" s="218"/>
      <c r="MER2171" s="218"/>
      <c r="MES2171" s="218"/>
      <c r="MET2171" s="218"/>
      <c r="MEU2171" s="218"/>
      <c r="MEV2171" s="218"/>
      <c r="MEW2171" s="218"/>
      <c r="MEX2171" s="218"/>
      <c r="MEY2171" s="218"/>
      <c r="MEZ2171" s="218"/>
      <c r="MFA2171" s="218"/>
      <c r="MFB2171" s="218"/>
      <c r="MFC2171" s="218"/>
      <c r="MFD2171" s="218"/>
      <c r="MFE2171" s="218"/>
      <c r="MFF2171" s="218"/>
      <c r="MFG2171" s="218"/>
      <c r="MFH2171" s="218"/>
      <c r="MFI2171" s="218"/>
      <c r="MFJ2171" s="218"/>
      <c r="MFK2171" s="218"/>
      <c r="MFL2171" s="218"/>
      <c r="MFM2171" s="218"/>
      <c r="MFN2171" s="218"/>
      <c r="MFO2171" s="218"/>
      <c r="MFP2171" s="218"/>
      <c r="MFQ2171" s="218"/>
      <c r="MFR2171" s="218"/>
      <c r="MFS2171" s="218"/>
      <c r="MFT2171" s="218"/>
      <c r="MFU2171" s="218"/>
      <c r="MFV2171" s="218"/>
      <c r="MFW2171" s="218"/>
      <c r="MFX2171" s="218"/>
      <c r="MFY2171" s="218"/>
      <c r="MFZ2171" s="218"/>
      <c r="MGA2171" s="218"/>
      <c r="MGB2171" s="218"/>
      <c r="MGC2171" s="218"/>
      <c r="MGD2171" s="218"/>
      <c r="MGE2171" s="218"/>
      <c r="MGF2171" s="218"/>
      <c r="MGG2171" s="218"/>
      <c r="MGH2171" s="218"/>
      <c r="MGI2171" s="218"/>
      <c r="MGJ2171" s="218"/>
      <c r="MGK2171" s="218"/>
      <c r="MGL2171" s="218"/>
      <c r="MGM2171" s="218"/>
      <c r="MGN2171" s="218"/>
      <c r="MGO2171" s="218"/>
      <c r="MGP2171" s="218"/>
      <c r="MGQ2171" s="218"/>
      <c r="MGR2171" s="218"/>
      <c r="MGS2171" s="218"/>
      <c r="MGT2171" s="218"/>
      <c r="MGU2171" s="218"/>
      <c r="MGV2171" s="218"/>
      <c r="MGW2171" s="218"/>
      <c r="MGX2171" s="218"/>
      <c r="MGY2171" s="218"/>
      <c r="MGZ2171" s="218"/>
      <c r="MHA2171" s="218"/>
      <c r="MHB2171" s="218"/>
      <c r="MHC2171" s="218"/>
      <c r="MHD2171" s="218"/>
      <c r="MHE2171" s="218"/>
      <c r="MHF2171" s="218"/>
      <c r="MHG2171" s="218"/>
      <c r="MHH2171" s="218"/>
      <c r="MHI2171" s="218"/>
      <c r="MHJ2171" s="218"/>
      <c r="MHK2171" s="218"/>
      <c r="MHL2171" s="218"/>
      <c r="MHM2171" s="218"/>
      <c r="MHN2171" s="218"/>
      <c r="MHO2171" s="218"/>
      <c r="MHP2171" s="218"/>
      <c r="MHQ2171" s="218"/>
      <c r="MHR2171" s="218"/>
      <c r="MHS2171" s="218"/>
      <c r="MHT2171" s="218"/>
      <c r="MHU2171" s="218"/>
      <c r="MHV2171" s="218"/>
      <c r="MHW2171" s="218"/>
      <c r="MHX2171" s="218"/>
      <c r="MHY2171" s="218"/>
      <c r="MHZ2171" s="218"/>
      <c r="MIA2171" s="218"/>
      <c r="MIB2171" s="218"/>
      <c r="MIC2171" s="218"/>
      <c r="MID2171" s="218"/>
      <c r="MIE2171" s="218"/>
      <c r="MIF2171" s="218"/>
      <c r="MIG2171" s="218"/>
      <c r="MIH2171" s="218"/>
      <c r="MII2171" s="218"/>
      <c r="MIJ2171" s="218"/>
      <c r="MIK2171" s="218"/>
      <c r="MIL2171" s="218"/>
      <c r="MIM2171" s="218"/>
      <c r="MIN2171" s="218"/>
      <c r="MIO2171" s="218"/>
      <c r="MIP2171" s="218"/>
      <c r="MIQ2171" s="218"/>
      <c r="MIR2171" s="218"/>
      <c r="MIS2171" s="218"/>
      <c r="MIT2171" s="218"/>
      <c r="MIU2171" s="218"/>
      <c r="MIV2171" s="218"/>
      <c r="MIW2171" s="218"/>
      <c r="MIX2171" s="218"/>
      <c r="MIY2171" s="218"/>
      <c r="MIZ2171" s="218"/>
      <c r="MJA2171" s="218"/>
      <c r="MJB2171" s="218"/>
      <c r="MJC2171" s="218"/>
      <c r="MJD2171" s="218"/>
      <c r="MJE2171" s="218"/>
      <c r="MJF2171" s="218"/>
      <c r="MJG2171" s="218"/>
      <c r="MJH2171" s="218"/>
      <c r="MJI2171" s="218"/>
      <c r="MJJ2171" s="218"/>
      <c r="MJK2171" s="218"/>
      <c r="MJL2171" s="218"/>
      <c r="MJM2171" s="218"/>
      <c r="MJN2171" s="218"/>
      <c r="MJO2171" s="218"/>
      <c r="MJP2171" s="218"/>
      <c r="MJQ2171" s="218"/>
      <c r="MJR2171" s="218"/>
      <c r="MJS2171" s="218"/>
      <c r="MJT2171" s="218"/>
      <c r="MJU2171" s="218"/>
      <c r="MJV2171" s="218"/>
      <c r="MJW2171" s="218"/>
      <c r="MJX2171" s="218"/>
      <c r="MJY2171" s="218"/>
      <c r="MJZ2171" s="218"/>
      <c r="MKA2171" s="218"/>
      <c r="MKB2171" s="218"/>
      <c r="MKC2171" s="218"/>
      <c r="MKD2171" s="218"/>
      <c r="MKE2171" s="218"/>
      <c r="MKF2171" s="218"/>
      <c r="MKG2171" s="218"/>
      <c r="MKH2171" s="218"/>
      <c r="MKI2171" s="218"/>
      <c r="MKJ2171" s="218"/>
      <c r="MKK2171" s="218"/>
      <c r="MKL2171" s="218"/>
      <c r="MKM2171" s="218"/>
      <c r="MKN2171" s="218"/>
      <c r="MKO2171" s="218"/>
      <c r="MKP2171" s="218"/>
      <c r="MKQ2171" s="218"/>
      <c r="MKR2171" s="218"/>
      <c r="MKS2171" s="218"/>
      <c r="MKT2171" s="218"/>
      <c r="MKU2171" s="218"/>
      <c r="MKV2171" s="218"/>
      <c r="MKW2171" s="218"/>
      <c r="MKX2171" s="218"/>
      <c r="MKY2171" s="218"/>
      <c r="MKZ2171" s="218"/>
      <c r="MLA2171" s="218"/>
      <c r="MLB2171" s="218"/>
      <c r="MLC2171" s="218"/>
      <c r="MLD2171" s="218"/>
      <c r="MLE2171" s="218"/>
      <c r="MLF2171" s="218"/>
      <c r="MLG2171" s="218"/>
      <c r="MLH2171" s="218"/>
      <c r="MLI2171" s="218"/>
      <c r="MLJ2171" s="218"/>
      <c r="MLK2171" s="218"/>
      <c r="MLL2171" s="218"/>
      <c r="MLM2171" s="218"/>
      <c r="MLN2171" s="218"/>
      <c r="MLO2171" s="218"/>
      <c r="MLP2171" s="218"/>
      <c r="MLQ2171" s="218"/>
      <c r="MLR2171" s="218"/>
      <c r="MLS2171" s="218"/>
      <c r="MLT2171" s="218"/>
      <c r="MLU2171" s="218"/>
      <c r="MLV2171" s="218"/>
      <c r="MLW2171" s="218"/>
      <c r="MLX2171" s="218"/>
      <c r="MLY2171" s="218"/>
      <c r="MLZ2171" s="218"/>
      <c r="MMA2171" s="218"/>
      <c r="MMB2171" s="218"/>
      <c r="MMC2171" s="218"/>
      <c r="MMD2171" s="218"/>
      <c r="MME2171" s="218"/>
      <c r="MMF2171" s="218"/>
      <c r="MMG2171" s="218"/>
      <c r="MMH2171" s="218"/>
      <c r="MMI2171" s="218"/>
      <c r="MMJ2171" s="218"/>
      <c r="MMK2171" s="218"/>
      <c r="MML2171" s="218"/>
      <c r="MMM2171" s="218"/>
      <c r="MMN2171" s="218"/>
      <c r="MMO2171" s="218"/>
      <c r="MMP2171" s="218"/>
      <c r="MMQ2171" s="218"/>
      <c r="MMR2171" s="218"/>
      <c r="MMS2171" s="218"/>
      <c r="MMT2171" s="218"/>
      <c r="MMU2171" s="218"/>
      <c r="MMV2171" s="218"/>
      <c r="MMW2171" s="218"/>
      <c r="MMX2171" s="218"/>
      <c r="MMY2171" s="218"/>
      <c r="MMZ2171" s="218"/>
      <c r="MNA2171" s="218"/>
      <c r="MNB2171" s="218"/>
      <c r="MNC2171" s="218"/>
      <c r="MND2171" s="218"/>
      <c r="MNE2171" s="218"/>
      <c r="MNF2171" s="218"/>
      <c r="MNG2171" s="218"/>
      <c r="MNH2171" s="218"/>
      <c r="MNI2171" s="218"/>
      <c r="MNJ2171" s="218"/>
      <c r="MNK2171" s="218"/>
      <c r="MNL2171" s="218"/>
      <c r="MNM2171" s="218"/>
      <c r="MNN2171" s="218"/>
      <c r="MNO2171" s="218"/>
      <c r="MNP2171" s="218"/>
      <c r="MNQ2171" s="218"/>
      <c r="MNR2171" s="218"/>
      <c r="MNS2171" s="218"/>
      <c r="MNT2171" s="218"/>
      <c r="MNU2171" s="218"/>
      <c r="MNV2171" s="218"/>
      <c r="MNW2171" s="218"/>
      <c r="MNX2171" s="218"/>
      <c r="MNY2171" s="218"/>
      <c r="MNZ2171" s="218"/>
      <c r="MOA2171" s="218"/>
      <c r="MOB2171" s="218"/>
      <c r="MOC2171" s="218"/>
      <c r="MOD2171" s="218"/>
      <c r="MOE2171" s="218"/>
      <c r="MOF2171" s="218"/>
      <c r="MOG2171" s="218"/>
      <c r="MOH2171" s="218"/>
      <c r="MOI2171" s="218"/>
      <c r="MOJ2171" s="218"/>
      <c r="MOK2171" s="218"/>
      <c r="MOL2171" s="218"/>
      <c r="MOM2171" s="218"/>
      <c r="MON2171" s="218"/>
      <c r="MOO2171" s="218"/>
      <c r="MOP2171" s="218"/>
      <c r="MOQ2171" s="218"/>
      <c r="MOR2171" s="218"/>
      <c r="MOS2171" s="218"/>
      <c r="MOT2171" s="218"/>
      <c r="MOU2171" s="218"/>
      <c r="MOV2171" s="218"/>
      <c r="MOW2171" s="218"/>
      <c r="MOX2171" s="218"/>
      <c r="MOY2171" s="218"/>
      <c r="MOZ2171" s="218"/>
      <c r="MPA2171" s="218"/>
      <c r="MPB2171" s="218"/>
      <c r="MPC2171" s="218"/>
      <c r="MPD2171" s="218"/>
      <c r="MPE2171" s="218"/>
      <c r="MPF2171" s="218"/>
      <c r="MPG2171" s="218"/>
      <c r="MPH2171" s="218"/>
      <c r="MPI2171" s="218"/>
      <c r="MPJ2171" s="218"/>
      <c r="MPK2171" s="218"/>
      <c r="MPL2171" s="218"/>
      <c r="MPM2171" s="218"/>
      <c r="MPN2171" s="218"/>
      <c r="MPO2171" s="218"/>
      <c r="MPP2171" s="218"/>
      <c r="MPQ2171" s="218"/>
      <c r="MPR2171" s="218"/>
      <c r="MPS2171" s="218"/>
      <c r="MPT2171" s="218"/>
      <c r="MPU2171" s="218"/>
      <c r="MPV2171" s="218"/>
      <c r="MPW2171" s="218"/>
      <c r="MPX2171" s="218"/>
      <c r="MPY2171" s="218"/>
      <c r="MPZ2171" s="218"/>
      <c r="MQA2171" s="218"/>
      <c r="MQB2171" s="218"/>
      <c r="MQC2171" s="218"/>
      <c r="MQD2171" s="218"/>
      <c r="MQE2171" s="218"/>
      <c r="MQF2171" s="218"/>
      <c r="MQG2171" s="218"/>
      <c r="MQH2171" s="218"/>
      <c r="MQI2171" s="218"/>
      <c r="MQJ2171" s="218"/>
      <c r="MQK2171" s="218"/>
      <c r="MQL2171" s="218"/>
      <c r="MQM2171" s="218"/>
      <c r="MQN2171" s="218"/>
      <c r="MQO2171" s="218"/>
      <c r="MQP2171" s="218"/>
      <c r="MQQ2171" s="218"/>
      <c r="MQR2171" s="218"/>
      <c r="MQS2171" s="218"/>
      <c r="MQT2171" s="218"/>
      <c r="MQU2171" s="218"/>
      <c r="MQV2171" s="218"/>
      <c r="MQW2171" s="218"/>
      <c r="MQX2171" s="218"/>
      <c r="MQY2171" s="218"/>
      <c r="MQZ2171" s="218"/>
      <c r="MRA2171" s="218"/>
      <c r="MRB2171" s="218"/>
      <c r="MRC2171" s="218"/>
      <c r="MRD2171" s="218"/>
      <c r="MRE2171" s="218"/>
      <c r="MRF2171" s="218"/>
      <c r="MRG2171" s="218"/>
      <c r="MRH2171" s="218"/>
      <c r="MRI2171" s="218"/>
      <c r="MRJ2171" s="218"/>
      <c r="MRK2171" s="218"/>
      <c r="MRL2171" s="218"/>
      <c r="MRM2171" s="218"/>
      <c r="MRN2171" s="218"/>
      <c r="MRO2171" s="218"/>
      <c r="MRP2171" s="218"/>
      <c r="MRQ2171" s="218"/>
      <c r="MRR2171" s="218"/>
      <c r="MRS2171" s="218"/>
      <c r="MRT2171" s="218"/>
      <c r="MRU2171" s="218"/>
      <c r="MRV2171" s="218"/>
      <c r="MRW2171" s="218"/>
      <c r="MRX2171" s="218"/>
      <c r="MRY2171" s="218"/>
      <c r="MRZ2171" s="218"/>
      <c r="MSA2171" s="218"/>
      <c r="MSB2171" s="218"/>
      <c r="MSC2171" s="218"/>
      <c r="MSD2171" s="218"/>
      <c r="MSE2171" s="218"/>
      <c r="MSF2171" s="218"/>
      <c r="MSG2171" s="218"/>
      <c r="MSH2171" s="218"/>
      <c r="MSI2171" s="218"/>
      <c r="MSJ2171" s="218"/>
      <c r="MSK2171" s="218"/>
      <c r="MSL2171" s="218"/>
      <c r="MSM2171" s="218"/>
      <c r="MSN2171" s="218"/>
      <c r="MSO2171" s="218"/>
      <c r="MSP2171" s="218"/>
      <c r="MSQ2171" s="218"/>
      <c r="MSR2171" s="218"/>
      <c r="MSS2171" s="218"/>
      <c r="MST2171" s="218"/>
      <c r="MSU2171" s="218"/>
      <c r="MSV2171" s="218"/>
      <c r="MSW2171" s="218"/>
      <c r="MSX2171" s="218"/>
      <c r="MSY2171" s="218"/>
      <c r="MSZ2171" s="218"/>
      <c r="MTA2171" s="218"/>
      <c r="MTB2171" s="218"/>
      <c r="MTC2171" s="218"/>
      <c r="MTD2171" s="218"/>
      <c r="MTE2171" s="218"/>
      <c r="MTF2171" s="218"/>
      <c r="MTG2171" s="218"/>
      <c r="MTH2171" s="218"/>
      <c r="MTI2171" s="218"/>
      <c r="MTJ2171" s="218"/>
      <c r="MTK2171" s="218"/>
      <c r="MTL2171" s="218"/>
      <c r="MTM2171" s="218"/>
      <c r="MTN2171" s="218"/>
      <c r="MTO2171" s="218"/>
      <c r="MTP2171" s="218"/>
      <c r="MTQ2171" s="218"/>
      <c r="MTR2171" s="218"/>
      <c r="MTS2171" s="218"/>
      <c r="MTT2171" s="218"/>
      <c r="MTU2171" s="218"/>
      <c r="MTV2171" s="218"/>
      <c r="MTW2171" s="218"/>
      <c r="MTX2171" s="218"/>
      <c r="MTY2171" s="218"/>
      <c r="MTZ2171" s="218"/>
      <c r="MUA2171" s="218"/>
      <c r="MUB2171" s="218"/>
      <c r="MUC2171" s="218"/>
      <c r="MUD2171" s="218"/>
      <c r="MUE2171" s="218"/>
      <c r="MUF2171" s="218"/>
      <c r="MUG2171" s="218"/>
      <c r="MUH2171" s="218"/>
      <c r="MUI2171" s="218"/>
      <c r="MUJ2171" s="218"/>
      <c r="MUK2171" s="218"/>
      <c r="MUL2171" s="218"/>
      <c r="MUM2171" s="218"/>
      <c r="MUN2171" s="218"/>
      <c r="MUO2171" s="218"/>
      <c r="MUP2171" s="218"/>
      <c r="MUQ2171" s="218"/>
      <c r="MUR2171" s="218"/>
      <c r="MUS2171" s="218"/>
      <c r="MUT2171" s="218"/>
      <c r="MUU2171" s="218"/>
      <c r="MUV2171" s="218"/>
      <c r="MUW2171" s="218"/>
      <c r="MUX2171" s="218"/>
      <c r="MUY2171" s="218"/>
      <c r="MUZ2171" s="218"/>
      <c r="MVA2171" s="218"/>
      <c r="MVB2171" s="218"/>
      <c r="MVC2171" s="218"/>
      <c r="MVD2171" s="218"/>
      <c r="MVE2171" s="218"/>
      <c r="MVF2171" s="218"/>
      <c r="MVG2171" s="218"/>
      <c r="MVH2171" s="218"/>
      <c r="MVI2171" s="218"/>
      <c r="MVJ2171" s="218"/>
      <c r="MVK2171" s="218"/>
      <c r="MVL2171" s="218"/>
      <c r="MVM2171" s="218"/>
      <c r="MVN2171" s="218"/>
      <c r="MVO2171" s="218"/>
      <c r="MVP2171" s="218"/>
      <c r="MVQ2171" s="218"/>
      <c r="MVR2171" s="218"/>
      <c r="MVS2171" s="218"/>
      <c r="MVT2171" s="218"/>
      <c r="MVU2171" s="218"/>
      <c r="MVV2171" s="218"/>
      <c r="MVW2171" s="218"/>
      <c r="MVX2171" s="218"/>
      <c r="MVY2171" s="218"/>
      <c r="MVZ2171" s="218"/>
      <c r="MWA2171" s="218"/>
      <c r="MWB2171" s="218"/>
      <c r="MWC2171" s="218"/>
      <c r="MWD2171" s="218"/>
      <c r="MWE2171" s="218"/>
      <c r="MWF2171" s="218"/>
      <c r="MWG2171" s="218"/>
      <c r="MWH2171" s="218"/>
      <c r="MWI2171" s="218"/>
      <c r="MWJ2171" s="218"/>
      <c r="MWK2171" s="218"/>
      <c r="MWL2171" s="218"/>
      <c r="MWM2171" s="218"/>
      <c r="MWN2171" s="218"/>
      <c r="MWO2171" s="218"/>
      <c r="MWP2171" s="218"/>
      <c r="MWQ2171" s="218"/>
      <c r="MWR2171" s="218"/>
      <c r="MWS2171" s="218"/>
      <c r="MWT2171" s="218"/>
      <c r="MWU2171" s="218"/>
      <c r="MWV2171" s="218"/>
      <c r="MWW2171" s="218"/>
      <c r="MWX2171" s="218"/>
      <c r="MWY2171" s="218"/>
      <c r="MWZ2171" s="218"/>
      <c r="MXA2171" s="218"/>
      <c r="MXB2171" s="218"/>
      <c r="MXC2171" s="218"/>
      <c r="MXD2171" s="218"/>
      <c r="MXE2171" s="218"/>
      <c r="MXF2171" s="218"/>
      <c r="MXG2171" s="218"/>
      <c r="MXH2171" s="218"/>
      <c r="MXI2171" s="218"/>
      <c r="MXJ2171" s="218"/>
      <c r="MXK2171" s="218"/>
      <c r="MXL2171" s="218"/>
      <c r="MXM2171" s="218"/>
      <c r="MXN2171" s="218"/>
      <c r="MXO2171" s="218"/>
      <c r="MXP2171" s="218"/>
      <c r="MXQ2171" s="218"/>
      <c r="MXR2171" s="218"/>
      <c r="MXS2171" s="218"/>
      <c r="MXT2171" s="218"/>
      <c r="MXU2171" s="218"/>
      <c r="MXV2171" s="218"/>
      <c r="MXW2171" s="218"/>
      <c r="MXX2171" s="218"/>
      <c r="MXY2171" s="218"/>
      <c r="MXZ2171" s="218"/>
      <c r="MYA2171" s="218"/>
      <c r="MYB2171" s="218"/>
      <c r="MYC2171" s="218"/>
      <c r="MYD2171" s="218"/>
      <c r="MYE2171" s="218"/>
      <c r="MYF2171" s="218"/>
      <c r="MYG2171" s="218"/>
      <c r="MYH2171" s="218"/>
      <c r="MYI2171" s="218"/>
      <c r="MYJ2171" s="218"/>
      <c r="MYK2171" s="218"/>
      <c r="MYL2171" s="218"/>
      <c r="MYM2171" s="218"/>
      <c r="MYN2171" s="218"/>
      <c r="MYO2171" s="218"/>
      <c r="MYP2171" s="218"/>
      <c r="MYQ2171" s="218"/>
      <c r="MYR2171" s="218"/>
      <c r="MYS2171" s="218"/>
      <c r="MYT2171" s="218"/>
      <c r="MYU2171" s="218"/>
      <c r="MYV2171" s="218"/>
      <c r="MYW2171" s="218"/>
      <c r="MYX2171" s="218"/>
      <c r="MYY2171" s="218"/>
      <c r="MYZ2171" s="218"/>
      <c r="MZA2171" s="218"/>
      <c r="MZB2171" s="218"/>
      <c r="MZC2171" s="218"/>
      <c r="MZD2171" s="218"/>
      <c r="MZE2171" s="218"/>
      <c r="MZF2171" s="218"/>
      <c r="MZG2171" s="218"/>
      <c r="MZH2171" s="218"/>
      <c r="MZI2171" s="218"/>
      <c r="MZJ2171" s="218"/>
      <c r="MZK2171" s="218"/>
      <c r="MZL2171" s="218"/>
      <c r="MZM2171" s="218"/>
      <c r="MZN2171" s="218"/>
      <c r="MZO2171" s="218"/>
      <c r="MZP2171" s="218"/>
      <c r="MZQ2171" s="218"/>
      <c r="MZR2171" s="218"/>
      <c r="MZS2171" s="218"/>
      <c r="MZT2171" s="218"/>
      <c r="MZU2171" s="218"/>
      <c r="MZV2171" s="218"/>
      <c r="MZW2171" s="218"/>
      <c r="MZX2171" s="218"/>
      <c r="MZY2171" s="218"/>
      <c r="MZZ2171" s="218"/>
      <c r="NAA2171" s="218"/>
      <c r="NAB2171" s="218"/>
      <c r="NAC2171" s="218"/>
      <c r="NAD2171" s="218"/>
      <c r="NAE2171" s="218"/>
      <c r="NAF2171" s="218"/>
      <c r="NAG2171" s="218"/>
      <c r="NAH2171" s="218"/>
      <c r="NAI2171" s="218"/>
      <c r="NAJ2171" s="218"/>
      <c r="NAK2171" s="218"/>
      <c r="NAL2171" s="218"/>
      <c r="NAM2171" s="218"/>
      <c r="NAN2171" s="218"/>
      <c r="NAO2171" s="218"/>
      <c r="NAP2171" s="218"/>
      <c r="NAQ2171" s="218"/>
      <c r="NAR2171" s="218"/>
      <c r="NAS2171" s="218"/>
      <c r="NAT2171" s="218"/>
      <c r="NAU2171" s="218"/>
      <c r="NAV2171" s="218"/>
      <c r="NAW2171" s="218"/>
      <c r="NAX2171" s="218"/>
      <c r="NAY2171" s="218"/>
      <c r="NAZ2171" s="218"/>
      <c r="NBA2171" s="218"/>
      <c r="NBB2171" s="218"/>
      <c r="NBC2171" s="218"/>
      <c r="NBD2171" s="218"/>
      <c r="NBE2171" s="218"/>
      <c r="NBF2171" s="218"/>
      <c r="NBG2171" s="218"/>
      <c r="NBH2171" s="218"/>
      <c r="NBI2171" s="218"/>
      <c r="NBJ2171" s="218"/>
      <c r="NBK2171" s="218"/>
      <c r="NBL2171" s="218"/>
      <c r="NBM2171" s="218"/>
      <c r="NBN2171" s="218"/>
      <c r="NBO2171" s="218"/>
      <c r="NBP2171" s="218"/>
      <c r="NBQ2171" s="218"/>
      <c r="NBR2171" s="218"/>
      <c r="NBS2171" s="218"/>
      <c r="NBT2171" s="218"/>
      <c r="NBU2171" s="218"/>
      <c r="NBV2171" s="218"/>
      <c r="NBW2171" s="218"/>
      <c r="NBX2171" s="218"/>
      <c r="NBY2171" s="218"/>
      <c r="NBZ2171" s="218"/>
      <c r="NCA2171" s="218"/>
      <c r="NCB2171" s="218"/>
      <c r="NCC2171" s="218"/>
      <c r="NCD2171" s="218"/>
      <c r="NCE2171" s="218"/>
      <c r="NCF2171" s="218"/>
      <c r="NCG2171" s="218"/>
      <c r="NCH2171" s="218"/>
      <c r="NCI2171" s="218"/>
      <c r="NCJ2171" s="218"/>
      <c r="NCK2171" s="218"/>
      <c r="NCL2171" s="218"/>
      <c r="NCM2171" s="218"/>
      <c r="NCN2171" s="218"/>
      <c r="NCO2171" s="218"/>
      <c r="NCP2171" s="218"/>
      <c r="NCQ2171" s="218"/>
      <c r="NCR2171" s="218"/>
      <c r="NCS2171" s="218"/>
      <c r="NCT2171" s="218"/>
      <c r="NCU2171" s="218"/>
      <c r="NCV2171" s="218"/>
      <c r="NCW2171" s="218"/>
      <c r="NCX2171" s="218"/>
      <c r="NCY2171" s="218"/>
      <c r="NCZ2171" s="218"/>
      <c r="NDA2171" s="218"/>
      <c r="NDB2171" s="218"/>
      <c r="NDC2171" s="218"/>
      <c r="NDD2171" s="218"/>
      <c r="NDE2171" s="218"/>
      <c r="NDF2171" s="218"/>
      <c r="NDG2171" s="218"/>
      <c r="NDH2171" s="218"/>
      <c r="NDI2171" s="218"/>
      <c r="NDJ2171" s="218"/>
      <c r="NDK2171" s="218"/>
      <c r="NDL2171" s="218"/>
      <c r="NDM2171" s="218"/>
      <c r="NDN2171" s="218"/>
      <c r="NDO2171" s="218"/>
      <c r="NDP2171" s="218"/>
      <c r="NDQ2171" s="218"/>
      <c r="NDR2171" s="218"/>
      <c r="NDS2171" s="218"/>
      <c r="NDT2171" s="218"/>
      <c r="NDU2171" s="218"/>
      <c r="NDV2171" s="218"/>
      <c r="NDW2171" s="218"/>
      <c r="NDX2171" s="218"/>
      <c r="NDY2171" s="218"/>
      <c r="NDZ2171" s="218"/>
      <c r="NEA2171" s="218"/>
      <c r="NEB2171" s="218"/>
      <c r="NEC2171" s="218"/>
      <c r="NED2171" s="218"/>
      <c r="NEE2171" s="218"/>
      <c r="NEF2171" s="218"/>
      <c r="NEG2171" s="218"/>
      <c r="NEH2171" s="218"/>
      <c r="NEI2171" s="218"/>
      <c r="NEJ2171" s="218"/>
      <c r="NEK2171" s="218"/>
      <c r="NEL2171" s="218"/>
      <c r="NEM2171" s="218"/>
      <c r="NEN2171" s="218"/>
      <c r="NEO2171" s="218"/>
      <c r="NEP2171" s="218"/>
      <c r="NEQ2171" s="218"/>
      <c r="NER2171" s="218"/>
      <c r="NES2171" s="218"/>
      <c r="NET2171" s="218"/>
      <c r="NEU2171" s="218"/>
      <c r="NEV2171" s="218"/>
      <c r="NEW2171" s="218"/>
      <c r="NEX2171" s="218"/>
      <c r="NEY2171" s="218"/>
      <c r="NEZ2171" s="218"/>
      <c r="NFA2171" s="218"/>
      <c r="NFB2171" s="218"/>
      <c r="NFC2171" s="218"/>
      <c r="NFD2171" s="218"/>
      <c r="NFE2171" s="218"/>
      <c r="NFF2171" s="218"/>
      <c r="NFG2171" s="218"/>
      <c r="NFH2171" s="218"/>
      <c r="NFI2171" s="218"/>
      <c r="NFJ2171" s="218"/>
      <c r="NFK2171" s="218"/>
      <c r="NFL2171" s="218"/>
      <c r="NFM2171" s="218"/>
      <c r="NFN2171" s="218"/>
      <c r="NFO2171" s="218"/>
      <c r="NFP2171" s="218"/>
      <c r="NFQ2171" s="218"/>
      <c r="NFR2171" s="218"/>
      <c r="NFS2171" s="218"/>
      <c r="NFT2171" s="218"/>
      <c r="NFU2171" s="218"/>
      <c r="NFV2171" s="218"/>
      <c r="NFW2171" s="218"/>
      <c r="NFX2171" s="218"/>
      <c r="NFY2171" s="218"/>
      <c r="NFZ2171" s="218"/>
      <c r="NGA2171" s="218"/>
      <c r="NGB2171" s="218"/>
      <c r="NGC2171" s="218"/>
      <c r="NGD2171" s="218"/>
      <c r="NGE2171" s="218"/>
      <c r="NGF2171" s="218"/>
      <c r="NGG2171" s="218"/>
      <c r="NGH2171" s="218"/>
      <c r="NGI2171" s="218"/>
      <c r="NGJ2171" s="218"/>
      <c r="NGK2171" s="218"/>
      <c r="NGL2171" s="218"/>
      <c r="NGM2171" s="218"/>
      <c r="NGN2171" s="218"/>
      <c r="NGO2171" s="218"/>
      <c r="NGP2171" s="218"/>
      <c r="NGQ2171" s="218"/>
      <c r="NGR2171" s="218"/>
      <c r="NGS2171" s="218"/>
      <c r="NGT2171" s="218"/>
      <c r="NGU2171" s="218"/>
      <c r="NGV2171" s="218"/>
      <c r="NGW2171" s="218"/>
      <c r="NGX2171" s="218"/>
      <c r="NGY2171" s="218"/>
      <c r="NGZ2171" s="218"/>
      <c r="NHA2171" s="218"/>
      <c r="NHB2171" s="218"/>
      <c r="NHC2171" s="218"/>
      <c r="NHD2171" s="218"/>
      <c r="NHE2171" s="218"/>
      <c r="NHF2171" s="218"/>
      <c r="NHG2171" s="218"/>
      <c r="NHH2171" s="218"/>
      <c r="NHI2171" s="218"/>
      <c r="NHJ2171" s="218"/>
      <c r="NHK2171" s="218"/>
      <c r="NHL2171" s="218"/>
      <c r="NHM2171" s="218"/>
      <c r="NHN2171" s="218"/>
      <c r="NHO2171" s="218"/>
      <c r="NHP2171" s="218"/>
      <c r="NHQ2171" s="218"/>
      <c r="NHR2171" s="218"/>
      <c r="NHS2171" s="218"/>
      <c r="NHT2171" s="218"/>
      <c r="NHU2171" s="218"/>
      <c r="NHV2171" s="218"/>
      <c r="NHW2171" s="218"/>
      <c r="NHX2171" s="218"/>
      <c r="NHY2171" s="218"/>
      <c r="NHZ2171" s="218"/>
      <c r="NIA2171" s="218"/>
      <c r="NIB2171" s="218"/>
      <c r="NIC2171" s="218"/>
      <c r="NID2171" s="218"/>
      <c r="NIE2171" s="218"/>
      <c r="NIF2171" s="218"/>
      <c r="NIG2171" s="218"/>
      <c r="NIH2171" s="218"/>
      <c r="NII2171" s="218"/>
      <c r="NIJ2171" s="218"/>
      <c r="NIK2171" s="218"/>
      <c r="NIL2171" s="218"/>
      <c r="NIM2171" s="218"/>
      <c r="NIN2171" s="218"/>
      <c r="NIO2171" s="218"/>
      <c r="NIP2171" s="218"/>
      <c r="NIQ2171" s="218"/>
      <c r="NIR2171" s="218"/>
      <c r="NIS2171" s="218"/>
      <c r="NIT2171" s="218"/>
      <c r="NIU2171" s="218"/>
      <c r="NIV2171" s="218"/>
      <c r="NIW2171" s="218"/>
      <c r="NIX2171" s="218"/>
      <c r="NIY2171" s="218"/>
      <c r="NIZ2171" s="218"/>
      <c r="NJA2171" s="218"/>
      <c r="NJB2171" s="218"/>
      <c r="NJC2171" s="218"/>
      <c r="NJD2171" s="218"/>
      <c r="NJE2171" s="218"/>
      <c r="NJF2171" s="218"/>
      <c r="NJG2171" s="218"/>
      <c r="NJH2171" s="218"/>
      <c r="NJI2171" s="218"/>
      <c r="NJJ2171" s="218"/>
      <c r="NJK2171" s="218"/>
      <c r="NJL2171" s="218"/>
      <c r="NJM2171" s="218"/>
      <c r="NJN2171" s="218"/>
      <c r="NJO2171" s="218"/>
      <c r="NJP2171" s="218"/>
      <c r="NJQ2171" s="218"/>
      <c r="NJR2171" s="218"/>
      <c r="NJS2171" s="218"/>
      <c r="NJT2171" s="218"/>
      <c r="NJU2171" s="218"/>
      <c r="NJV2171" s="218"/>
      <c r="NJW2171" s="218"/>
      <c r="NJX2171" s="218"/>
      <c r="NJY2171" s="218"/>
      <c r="NJZ2171" s="218"/>
      <c r="NKA2171" s="218"/>
      <c r="NKB2171" s="218"/>
      <c r="NKC2171" s="218"/>
      <c r="NKD2171" s="218"/>
      <c r="NKE2171" s="218"/>
      <c r="NKF2171" s="218"/>
      <c r="NKG2171" s="218"/>
      <c r="NKH2171" s="218"/>
      <c r="NKI2171" s="218"/>
      <c r="NKJ2171" s="218"/>
      <c r="NKK2171" s="218"/>
      <c r="NKL2171" s="218"/>
      <c r="NKM2171" s="218"/>
      <c r="NKN2171" s="218"/>
      <c r="NKO2171" s="218"/>
      <c r="NKP2171" s="218"/>
      <c r="NKQ2171" s="218"/>
      <c r="NKR2171" s="218"/>
      <c r="NKS2171" s="218"/>
      <c r="NKT2171" s="218"/>
      <c r="NKU2171" s="218"/>
      <c r="NKV2171" s="218"/>
      <c r="NKW2171" s="218"/>
      <c r="NKX2171" s="218"/>
      <c r="NKY2171" s="218"/>
      <c r="NKZ2171" s="218"/>
      <c r="NLA2171" s="218"/>
      <c r="NLB2171" s="218"/>
      <c r="NLC2171" s="218"/>
      <c r="NLD2171" s="218"/>
      <c r="NLE2171" s="218"/>
      <c r="NLF2171" s="218"/>
      <c r="NLG2171" s="218"/>
      <c r="NLH2171" s="218"/>
      <c r="NLI2171" s="218"/>
      <c r="NLJ2171" s="218"/>
      <c r="NLK2171" s="218"/>
      <c r="NLL2171" s="218"/>
      <c r="NLM2171" s="218"/>
      <c r="NLN2171" s="218"/>
      <c r="NLO2171" s="218"/>
      <c r="NLP2171" s="218"/>
      <c r="NLQ2171" s="218"/>
      <c r="NLR2171" s="218"/>
      <c r="NLS2171" s="218"/>
      <c r="NLT2171" s="218"/>
      <c r="NLU2171" s="218"/>
      <c r="NLV2171" s="218"/>
      <c r="NLW2171" s="218"/>
      <c r="NLX2171" s="218"/>
      <c r="NLY2171" s="218"/>
      <c r="NLZ2171" s="218"/>
      <c r="NMA2171" s="218"/>
      <c r="NMB2171" s="218"/>
      <c r="NMC2171" s="218"/>
      <c r="NMD2171" s="218"/>
      <c r="NME2171" s="218"/>
      <c r="NMF2171" s="218"/>
      <c r="NMG2171" s="218"/>
      <c r="NMH2171" s="218"/>
      <c r="NMI2171" s="218"/>
      <c r="NMJ2171" s="218"/>
      <c r="NMK2171" s="218"/>
      <c r="NML2171" s="218"/>
      <c r="NMM2171" s="218"/>
      <c r="NMN2171" s="218"/>
      <c r="NMO2171" s="218"/>
      <c r="NMP2171" s="218"/>
      <c r="NMQ2171" s="218"/>
      <c r="NMR2171" s="218"/>
      <c r="NMS2171" s="218"/>
      <c r="NMT2171" s="218"/>
      <c r="NMU2171" s="218"/>
      <c r="NMV2171" s="218"/>
      <c r="NMW2171" s="218"/>
      <c r="NMX2171" s="218"/>
      <c r="NMY2171" s="218"/>
      <c r="NMZ2171" s="218"/>
      <c r="NNA2171" s="218"/>
      <c r="NNB2171" s="218"/>
      <c r="NNC2171" s="218"/>
      <c r="NND2171" s="218"/>
      <c r="NNE2171" s="218"/>
      <c r="NNF2171" s="218"/>
      <c r="NNG2171" s="218"/>
      <c r="NNH2171" s="218"/>
      <c r="NNI2171" s="218"/>
      <c r="NNJ2171" s="218"/>
      <c r="NNK2171" s="218"/>
      <c r="NNL2171" s="218"/>
      <c r="NNM2171" s="218"/>
      <c r="NNN2171" s="218"/>
      <c r="NNO2171" s="218"/>
      <c r="NNP2171" s="218"/>
      <c r="NNQ2171" s="218"/>
      <c r="NNR2171" s="218"/>
      <c r="NNS2171" s="218"/>
      <c r="NNT2171" s="218"/>
      <c r="NNU2171" s="218"/>
      <c r="NNV2171" s="218"/>
      <c r="NNW2171" s="218"/>
      <c r="NNX2171" s="218"/>
      <c r="NNY2171" s="218"/>
      <c r="NNZ2171" s="218"/>
      <c r="NOA2171" s="218"/>
      <c r="NOB2171" s="218"/>
      <c r="NOC2171" s="218"/>
      <c r="NOD2171" s="218"/>
      <c r="NOE2171" s="218"/>
      <c r="NOF2171" s="218"/>
      <c r="NOG2171" s="218"/>
      <c r="NOH2171" s="218"/>
      <c r="NOI2171" s="218"/>
      <c r="NOJ2171" s="218"/>
      <c r="NOK2171" s="218"/>
      <c r="NOL2171" s="218"/>
      <c r="NOM2171" s="218"/>
      <c r="NON2171" s="218"/>
      <c r="NOO2171" s="218"/>
      <c r="NOP2171" s="218"/>
      <c r="NOQ2171" s="218"/>
      <c r="NOR2171" s="218"/>
      <c r="NOS2171" s="218"/>
      <c r="NOT2171" s="218"/>
      <c r="NOU2171" s="218"/>
      <c r="NOV2171" s="218"/>
      <c r="NOW2171" s="218"/>
      <c r="NOX2171" s="218"/>
      <c r="NOY2171" s="218"/>
      <c r="NOZ2171" s="218"/>
      <c r="NPA2171" s="218"/>
      <c r="NPB2171" s="218"/>
      <c r="NPC2171" s="218"/>
      <c r="NPD2171" s="218"/>
      <c r="NPE2171" s="218"/>
      <c r="NPF2171" s="218"/>
      <c r="NPG2171" s="218"/>
      <c r="NPH2171" s="218"/>
      <c r="NPI2171" s="218"/>
      <c r="NPJ2171" s="218"/>
      <c r="NPK2171" s="218"/>
      <c r="NPL2171" s="218"/>
      <c r="NPM2171" s="218"/>
      <c r="NPN2171" s="218"/>
      <c r="NPO2171" s="218"/>
      <c r="NPP2171" s="218"/>
      <c r="NPQ2171" s="218"/>
      <c r="NPR2171" s="218"/>
      <c r="NPS2171" s="218"/>
      <c r="NPT2171" s="218"/>
      <c r="NPU2171" s="218"/>
      <c r="NPV2171" s="218"/>
      <c r="NPW2171" s="218"/>
      <c r="NPX2171" s="218"/>
      <c r="NPY2171" s="218"/>
      <c r="NPZ2171" s="218"/>
      <c r="NQA2171" s="218"/>
      <c r="NQB2171" s="218"/>
      <c r="NQC2171" s="218"/>
      <c r="NQD2171" s="218"/>
      <c r="NQE2171" s="218"/>
      <c r="NQF2171" s="218"/>
      <c r="NQG2171" s="218"/>
      <c r="NQH2171" s="218"/>
      <c r="NQI2171" s="218"/>
      <c r="NQJ2171" s="218"/>
      <c r="NQK2171" s="218"/>
      <c r="NQL2171" s="218"/>
      <c r="NQM2171" s="218"/>
      <c r="NQN2171" s="218"/>
      <c r="NQO2171" s="218"/>
      <c r="NQP2171" s="218"/>
      <c r="NQQ2171" s="218"/>
      <c r="NQR2171" s="218"/>
      <c r="NQS2171" s="218"/>
      <c r="NQT2171" s="218"/>
      <c r="NQU2171" s="218"/>
      <c r="NQV2171" s="218"/>
      <c r="NQW2171" s="218"/>
      <c r="NQX2171" s="218"/>
      <c r="NQY2171" s="218"/>
      <c r="NQZ2171" s="218"/>
      <c r="NRA2171" s="218"/>
      <c r="NRB2171" s="218"/>
      <c r="NRC2171" s="218"/>
      <c r="NRD2171" s="218"/>
      <c r="NRE2171" s="218"/>
      <c r="NRF2171" s="218"/>
      <c r="NRG2171" s="218"/>
      <c r="NRH2171" s="218"/>
      <c r="NRI2171" s="218"/>
      <c r="NRJ2171" s="218"/>
      <c r="NRK2171" s="218"/>
      <c r="NRL2171" s="218"/>
      <c r="NRM2171" s="218"/>
      <c r="NRN2171" s="218"/>
      <c r="NRO2171" s="218"/>
      <c r="NRP2171" s="218"/>
      <c r="NRQ2171" s="218"/>
      <c r="NRR2171" s="218"/>
      <c r="NRS2171" s="218"/>
      <c r="NRT2171" s="218"/>
      <c r="NRU2171" s="218"/>
      <c r="NRV2171" s="218"/>
      <c r="NRW2171" s="218"/>
      <c r="NRX2171" s="218"/>
      <c r="NRY2171" s="218"/>
      <c r="NRZ2171" s="218"/>
      <c r="NSA2171" s="218"/>
      <c r="NSB2171" s="218"/>
      <c r="NSC2171" s="218"/>
      <c r="NSD2171" s="218"/>
      <c r="NSE2171" s="218"/>
      <c r="NSF2171" s="218"/>
      <c r="NSG2171" s="218"/>
      <c r="NSH2171" s="218"/>
      <c r="NSI2171" s="218"/>
      <c r="NSJ2171" s="218"/>
      <c r="NSK2171" s="218"/>
      <c r="NSL2171" s="218"/>
      <c r="NSM2171" s="218"/>
      <c r="NSN2171" s="218"/>
      <c r="NSO2171" s="218"/>
      <c r="NSP2171" s="218"/>
      <c r="NSQ2171" s="218"/>
      <c r="NSR2171" s="218"/>
      <c r="NSS2171" s="218"/>
      <c r="NST2171" s="218"/>
      <c r="NSU2171" s="218"/>
      <c r="NSV2171" s="218"/>
      <c r="NSW2171" s="218"/>
      <c r="NSX2171" s="218"/>
      <c r="NSY2171" s="218"/>
      <c r="NSZ2171" s="218"/>
      <c r="NTA2171" s="218"/>
      <c r="NTB2171" s="218"/>
      <c r="NTC2171" s="218"/>
      <c r="NTD2171" s="218"/>
      <c r="NTE2171" s="218"/>
      <c r="NTF2171" s="218"/>
      <c r="NTG2171" s="218"/>
      <c r="NTH2171" s="218"/>
      <c r="NTI2171" s="218"/>
      <c r="NTJ2171" s="218"/>
      <c r="NTK2171" s="218"/>
      <c r="NTL2171" s="218"/>
      <c r="NTM2171" s="218"/>
      <c r="NTN2171" s="218"/>
      <c r="NTO2171" s="218"/>
      <c r="NTP2171" s="218"/>
      <c r="NTQ2171" s="218"/>
      <c r="NTR2171" s="218"/>
      <c r="NTS2171" s="218"/>
      <c r="NTT2171" s="218"/>
      <c r="NTU2171" s="218"/>
      <c r="NTV2171" s="218"/>
      <c r="NTW2171" s="218"/>
      <c r="NTX2171" s="218"/>
      <c r="NTY2171" s="218"/>
      <c r="NTZ2171" s="218"/>
      <c r="NUA2171" s="218"/>
      <c r="NUB2171" s="218"/>
      <c r="NUC2171" s="218"/>
      <c r="NUD2171" s="218"/>
      <c r="NUE2171" s="218"/>
      <c r="NUF2171" s="218"/>
      <c r="NUG2171" s="218"/>
      <c r="NUH2171" s="218"/>
      <c r="NUI2171" s="218"/>
      <c r="NUJ2171" s="218"/>
      <c r="NUK2171" s="218"/>
      <c r="NUL2171" s="218"/>
      <c r="NUM2171" s="218"/>
      <c r="NUN2171" s="218"/>
      <c r="NUO2171" s="218"/>
      <c r="NUP2171" s="218"/>
      <c r="NUQ2171" s="218"/>
      <c r="NUR2171" s="218"/>
      <c r="NUS2171" s="218"/>
      <c r="NUT2171" s="218"/>
      <c r="NUU2171" s="218"/>
      <c r="NUV2171" s="218"/>
      <c r="NUW2171" s="218"/>
      <c r="NUX2171" s="218"/>
      <c r="NUY2171" s="218"/>
      <c r="NUZ2171" s="218"/>
      <c r="NVA2171" s="218"/>
      <c r="NVB2171" s="218"/>
      <c r="NVC2171" s="218"/>
      <c r="NVD2171" s="218"/>
      <c r="NVE2171" s="218"/>
      <c r="NVF2171" s="218"/>
      <c r="NVG2171" s="218"/>
      <c r="NVH2171" s="218"/>
      <c r="NVI2171" s="218"/>
      <c r="NVJ2171" s="218"/>
      <c r="NVK2171" s="218"/>
      <c r="NVL2171" s="218"/>
      <c r="NVM2171" s="218"/>
      <c r="NVN2171" s="218"/>
      <c r="NVO2171" s="218"/>
      <c r="NVP2171" s="218"/>
      <c r="NVQ2171" s="218"/>
      <c r="NVR2171" s="218"/>
      <c r="NVS2171" s="218"/>
      <c r="NVT2171" s="218"/>
      <c r="NVU2171" s="218"/>
      <c r="NVV2171" s="218"/>
      <c r="NVW2171" s="218"/>
      <c r="NVX2171" s="218"/>
      <c r="NVY2171" s="218"/>
      <c r="NVZ2171" s="218"/>
      <c r="NWA2171" s="218"/>
      <c r="NWB2171" s="218"/>
      <c r="NWC2171" s="218"/>
      <c r="NWD2171" s="218"/>
      <c r="NWE2171" s="218"/>
      <c r="NWF2171" s="218"/>
      <c r="NWG2171" s="218"/>
      <c r="NWH2171" s="218"/>
      <c r="NWI2171" s="218"/>
      <c r="NWJ2171" s="218"/>
      <c r="NWK2171" s="218"/>
      <c r="NWL2171" s="218"/>
      <c r="NWM2171" s="218"/>
      <c r="NWN2171" s="218"/>
      <c r="NWO2171" s="218"/>
      <c r="NWP2171" s="218"/>
      <c r="NWQ2171" s="218"/>
      <c r="NWR2171" s="218"/>
      <c r="NWS2171" s="218"/>
      <c r="NWT2171" s="218"/>
      <c r="NWU2171" s="218"/>
      <c r="NWV2171" s="218"/>
      <c r="NWW2171" s="218"/>
      <c r="NWX2171" s="218"/>
      <c r="NWY2171" s="218"/>
      <c r="NWZ2171" s="218"/>
      <c r="NXA2171" s="218"/>
      <c r="NXB2171" s="218"/>
      <c r="NXC2171" s="218"/>
      <c r="NXD2171" s="218"/>
      <c r="NXE2171" s="218"/>
      <c r="NXF2171" s="218"/>
      <c r="NXG2171" s="218"/>
      <c r="NXH2171" s="218"/>
      <c r="NXI2171" s="218"/>
      <c r="NXJ2171" s="218"/>
      <c r="NXK2171" s="218"/>
      <c r="NXL2171" s="218"/>
      <c r="NXM2171" s="218"/>
      <c r="NXN2171" s="218"/>
      <c r="NXO2171" s="218"/>
      <c r="NXP2171" s="218"/>
      <c r="NXQ2171" s="218"/>
      <c r="NXR2171" s="218"/>
      <c r="NXS2171" s="218"/>
      <c r="NXT2171" s="218"/>
      <c r="NXU2171" s="218"/>
      <c r="NXV2171" s="218"/>
      <c r="NXW2171" s="218"/>
      <c r="NXX2171" s="218"/>
      <c r="NXY2171" s="218"/>
      <c r="NXZ2171" s="218"/>
      <c r="NYA2171" s="218"/>
      <c r="NYB2171" s="218"/>
      <c r="NYC2171" s="218"/>
      <c r="NYD2171" s="218"/>
      <c r="NYE2171" s="218"/>
      <c r="NYF2171" s="218"/>
      <c r="NYG2171" s="218"/>
      <c r="NYH2171" s="218"/>
      <c r="NYI2171" s="218"/>
      <c r="NYJ2171" s="218"/>
      <c r="NYK2171" s="218"/>
      <c r="NYL2171" s="218"/>
      <c r="NYM2171" s="218"/>
      <c r="NYN2171" s="218"/>
      <c r="NYO2171" s="218"/>
      <c r="NYP2171" s="218"/>
      <c r="NYQ2171" s="218"/>
      <c r="NYR2171" s="218"/>
      <c r="NYS2171" s="218"/>
      <c r="NYT2171" s="218"/>
      <c r="NYU2171" s="218"/>
      <c r="NYV2171" s="218"/>
      <c r="NYW2171" s="218"/>
      <c r="NYX2171" s="218"/>
      <c r="NYY2171" s="218"/>
      <c r="NYZ2171" s="218"/>
      <c r="NZA2171" s="218"/>
      <c r="NZB2171" s="218"/>
      <c r="NZC2171" s="218"/>
      <c r="NZD2171" s="218"/>
      <c r="NZE2171" s="218"/>
      <c r="NZF2171" s="218"/>
      <c r="NZG2171" s="218"/>
      <c r="NZH2171" s="218"/>
      <c r="NZI2171" s="218"/>
      <c r="NZJ2171" s="218"/>
      <c r="NZK2171" s="218"/>
      <c r="NZL2171" s="218"/>
      <c r="NZM2171" s="218"/>
      <c r="NZN2171" s="218"/>
      <c r="NZO2171" s="218"/>
      <c r="NZP2171" s="218"/>
      <c r="NZQ2171" s="218"/>
      <c r="NZR2171" s="218"/>
      <c r="NZS2171" s="218"/>
      <c r="NZT2171" s="218"/>
      <c r="NZU2171" s="218"/>
      <c r="NZV2171" s="218"/>
      <c r="NZW2171" s="218"/>
      <c r="NZX2171" s="218"/>
      <c r="NZY2171" s="218"/>
      <c r="NZZ2171" s="218"/>
      <c r="OAA2171" s="218"/>
      <c r="OAB2171" s="218"/>
      <c r="OAC2171" s="218"/>
      <c r="OAD2171" s="218"/>
      <c r="OAE2171" s="218"/>
      <c r="OAF2171" s="218"/>
      <c r="OAG2171" s="218"/>
      <c r="OAH2171" s="218"/>
      <c r="OAI2171" s="218"/>
      <c r="OAJ2171" s="218"/>
      <c r="OAK2171" s="218"/>
      <c r="OAL2171" s="218"/>
      <c r="OAM2171" s="218"/>
      <c r="OAN2171" s="218"/>
      <c r="OAO2171" s="218"/>
      <c r="OAP2171" s="218"/>
      <c r="OAQ2171" s="218"/>
      <c r="OAR2171" s="218"/>
      <c r="OAS2171" s="218"/>
      <c r="OAT2171" s="218"/>
      <c r="OAU2171" s="218"/>
      <c r="OAV2171" s="218"/>
      <c r="OAW2171" s="218"/>
      <c r="OAX2171" s="218"/>
      <c r="OAY2171" s="218"/>
      <c r="OAZ2171" s="218"/>
      <c r="OBA2171" s="218"/>
      <c r="OBB2171" s="218"/>
      <c r="OBC2171" s="218"/>
      <c r="OBD2171" s="218"/>
      <c r="OBE2171" s="218"/>
      <c r="OBF2171" s="218"/>
      <c r="OBG2171" s="218"/>
      <c r="OBH2171" s="218"/>
      <c r="OBI2171" s="218"/>
      <c r="OBJ2171" s="218"/>
      <c r="OBK2171" s="218"/>
      <c r="OBL2171" s="218"/>
      <c r="OBM2171" s="218"/>
      <c r="OBN2171" s="218"/>
      <c r="OBO2171" s="218"/>
      <c r="OBP2171" s="218"/>
      <c r="OBQ2171" s="218"/>
      <c r="OBR2171" s="218"/>
      <c r="OBS2171" s="218"/>
      <c r="OBT2171" s="218"/>
      <c r="OBU2171" s="218"/>
      <c r="OBV2171" s="218"/>
      <c r="OBW2171" s="218"/>
      <c r="OBX2171" s="218"/>
      <c r="OBY2171" s="218"/>
      <c r="OBZ2171" s="218"/>
      <c r="OCA2171" s="218"/>
      <c r="OCB2171" s="218"/>
      <c r="OCC2171" s="218"/>
      <c r="OCD2171" s="218"/>
      <c r="OCE2171" s="218"/>
      <c r="OCF2171" s="218"/>
      <c r="OCG2171" s="218"/>
      <c r="OCH2171" s="218"/>
      <c r="OCI2171" s="218"/>
      <c r="OCJ2171" s="218"/>
      <c r="OCK2171" s="218"/>
      <c r="OCL2171" s="218"/>
      <c r="OCM2171" s="218"/>
      <c r="OCN2171" s="218"/>
      <c r="OCO2171" s="218"/>
      <c r="OCP2171" s="218"/>
      <c r="OCQ2171" s="218"/>
      <c r="OCR2171" s="218"/>
      <c r="OCS2171" s="218"/>
      <c r="OCT2171" s="218"/>
      <c r="OCU2171" s="218"/>
      <c r="OCV2171" s="218"/>
      <c r="OCW2171" s="218"/>
      <c r="OCX2171" s="218"/>
      <c r="OCY2171" s="218"/>
      <c r="OCZ2171" s="218"/>
      <c r="ODA2171" s="218"/>
      <c r="ODB2171" s="218"/>
      <c r="ODC2171" s="218"/>
      <c r="ODD2171" s="218"/>
      <c r="ODE2171" s="218"/>
      <c r="ODF2171" s="218"/>
      <c r="ODG2171" s="218"/>
      <c r="ODH2171" s="218"/>
      <c r="ODI2171" s="218"/>
      <c r="ODJ2171" s="218"/>
      <c r="ODK2171" s="218"/>
      <c r="ODL2171" s="218"/>
      <c r="ODM2171" s="218"/>
      <c r="ODN2171" s="218"/>
      <c r="ODO2171" s="218"/>
      <c r="ODP2171" s="218"/>
      <c r="ODQ2171" s="218"/>
      <c r="ODR2171" s="218"/>
      <c r="ODS2171" s="218"/>
      <c r="ODT2171" s="218"/>
      <c r="ODU2171" s="218"/>
      <c r="ODV2171" s="218"/>
      <c r="ODW2171" s="218"/>
      <c r="ODX2171" s="218"/>
      <c r="ODY2171" s="218"/>
      <c r="ODZ2171" s="218"/>
      <c r="OEA2171" s="218"/>
      <c r="OEB2171" s="218"/>
      <c r="OEC2171" s="218"/>
      <c r="OED2171" s="218"/>
      <c r="OEE2171" s="218"/>
      <c r="OEF2171" s="218"/>
      <c r="OEG2171" s="218"/>
      <c r="OEH2171" s="218"/>
      <c r="OEI2171" s="218"/>
      <c r="OEJ2171" s="218"/>
      <c r="OEK2171" s="218"/>
      <c r="OEL2171" s="218"/>
      <c r="OEM2171" s="218"/>
      <c r="OEN2171" s="218"/>
      <c r="OEO2171" s="218"/>
      <c r="OEP2171" s="218"/>
      <c r="OEQ2171" s="218"/>
      <c r="OER2171" s="218"/>
      <c r="OES2171" s="218"/>
      <c r="OET2171" s="218"/>
      <c r="OEU2171" s="218"/>
      <c r="OEV2171" s="218"/>
      <c r="OEW2171" s="218"/>
      <c r="OEX2171" s="218"/>
      <c r="OEY2171" s="218"/>
      <c r="OEZ2171" s="218"/>
      <c r="OFA2171" s="218"/>
      <c r="OFB2171" s="218"/>
      <c r="OFC2171" s="218"/>
      <c r="OFD2171" s="218"/>
      <c r="OFE2171" s="218"/>
      <c r="OFF2171" s="218"/>
      <c r="OFG2171" s="218"/>
      <c r="OFH2171" s="218"/>
      <c r="OFI2171" s="218"/>
      <c r="OFJ2171" s="218"/>
      <c r="OFK2171" s="218"/>
      <c r="OFL2171" s="218"/>
      <c r="OFM2171" s="218"/>
      <c r="OFN2171" s="218"/>
      <c r="OFO2171" s="218"/>
      <c r="OFP2171" s="218"/>
      <c r="OFQ2171" s="218"/>
      <c r="OFR2171" s="218"/>
      <c r="OFS2171" s="218"/>
      <c r="OFT2171" s="218"/>
      <c r="OFU2171" s="218"/>
      <c r="OFV2171" s="218"/>
      <c r="OFW2171" s="218"/>
      <c r="OFX2171" s="218"/>
      <c r="OFY2171" s="218"/>
      <c r="OFZ2171" s="218"/>
      <c r="OGA2171" s="218"/>
      <c r="OGB2171" s="218"/>
      <c r="OGC2171" s="218"/>
      <c r="OGD2171" s="218"/>
      <c r="OGE2171" s="218"/>
      <c r="OGF2171" s="218"/>
      <c r="OGG2171" s="218"/>
      <c r="OGH2171" s="218"/>
      <c r="OGI2171" s="218"/>
      <c r="OGJ2171" s="218"/>
      <c r="OGK2171" s="218"/>
      <c r="OGL2171" s="218"/>
      <c r="OGM2171" s="218"/>
      <c r="OGN2171" s="218"/>
      <c r="OGO2171" s="218"/>
      <c r="OGP2171" s="218"/>
      <c r="OGQ2171" s="218"/>
      <c r="OGR2171" s="218"/>
      <c r="OGS2171" s="218"/>
      <c r="OGT2171" s="218"/>
      <c r="OGU2171" s="218"/>
      <c r="OGV2171" s="218"/>
      <c r="OGW2171" s="218"/>
      <c r="OGX2171" s="218"/>
      <c r="OGY2171" s="218"/>
      <c r="OGZ2171" s="218"/>
      <c r="OHA2171" s="218"/>
      <c r="OHB2171" s="218"/>
      <c r="OHC2171" s="218"/>
      <c r="OHD2171" s="218"/>
      <c r="OHE2171" s="218"/>
      <c r="OHF2171" s="218"/>
      <c r="OHG2171" s="218"/>
      <c r="OHH2171" s="218"/>
      <c r="OHI2171" s="218"/>
      <c r="OHJ2171" s="218"/>
      <c r="OHK2171" s="218"/>
      <c r="OHL2171" s="218"/>
      <c r="OHM2171" s="218"/>
      <c r="OHN2171" s="218"/>
      <c r="OHO2171" s="218"/>
      <c r="OHP2171" s="218"/>
      <c r="OHQ2171" s="218"/>
      <c r="OHR2171" s="218"/>
      <c r="OHS2171" s="218"/>
      <c r="OHT2171" s="218"/>
      <c r="OHU2171" s="218"/>
      <c r="OHV2171" s="218"/>
      <c r="OHW2171" s="218"/>
      <c r="OHX2171" s="218"/>
      <c r="OHY2171" s="218"/>
      <c r="OHZ2171" s="218"/>
      <c r="OIA2171" s="218"/>
      <c r="OIB2171" s="218"/>
      <c r="OIC2171" s="218"/>
      <c r="OID2171" s="218"/>
      <c r="OIE2171" s="218"/>
      <c r="OIF2171" s="218"/>
      <c r="OIG2171" s="218"/>
      <c r="OIH2171" s="218"/>
      <c r="OII2171" s="218"/>
      <c r="OIJ2171" s="218"/>
      <c r="OIK2171" s="218"/>
      <c r="OIL2171" s="218"/>
      <c r="OIM2171" s="218"/>
      <c r="OIN2171" s="218"/>
      <c r="OIO2171" s="218"/>
      <c r="OIP2171" s="218"/>
      <c r="OIQ2171" s="218"/>
      <c r="OIR2171" s="218"/>
      <c r="OIS2171" s="218"/>
      <c r="OIT2171" s="218"/>
      <c r="OIU2171" s="218"/>
      <c r="OIV2171" s="218"/>
      <c r="OIW2171" s="218"/>
      <c r="OIX2171" s="218"/>
      <c r="OIY2171" s="218"/>
      <c r="OIZ2171" s="218"/>
      <c r="OJA2171" s="218"/>
      <c r="OJB2171" s="218"/>
      <c r="OJC2171" s="218"/>
      <c r="OJD2171" s="218"/>
      <c r="OJE2171" s="218"/>
      <c r="OJF2171" s="218"/>
      <c r="OJG2171" s="218"/>
      <c r="OJH2171" s="218"/>
      <c r="OJI2171" s="218"/>
      <c r="OJJ2171" s="218"/>
      <c r="OJK2171" s="218"/>
      <c r="OJL2171" s="218"/>
      <c r="OJM2171" s="218"/>
      <c r="OJN2171" s="218"/>
      <c r="OJO2171" s="218"/>
      <c r="OJP2171" s="218"/>
      <c r="OJQ2171" s="218"/>
      <c r="OJR2171" s="218"/>
      <c r="OJS2171" s="218"/>
      <c r="OJT2171" s="218"/>
      <c r="OJU2171" s="218"/>
      <c r="OJV2171" s="218"/>
      <c r="OJW2171" s="218"/>
      <c r="OJX2171" s="218"/>
      <c r="OJY2171" s="218"/>
      <c r="OJZ2171" s="218"/>
      <c r="OKA2171" s="218"/>
      <c r="OKB2171" s="218"/>
      <c r="OKC2171" s="218"/>
      <c r="OKD2171" s="218"/>
      <c r="OKE2171" s="218"/>
      <c r="OKF2171" s="218"/>
      <c r="OKG2171" s="218"/>
      <c r="OKH2171" s="218"/>
      <c r="OKI2171" s="218"/>
      <c r="OKJ2171" s="218"/>
      <c r="OKK2171" s="218"/>
      <c r="OKL2171" s="218"/>
      <c r="OKM2171" s="218"/>
      <c r="OKN2171" s="218"/>
      <c r="OKO2171" s="218"/>
      <c r="OKP2171" s="218"/>
      <c r="OKQ2171" s="218"/>
      <c r="OKR2171" s="218"/>
      <c r="OKS2171" s="218"/>
      <c r="OKT2171" s="218"/>
      <c r="OKU2171" s="218"/>
      <c r="OKV2171" s="218"/>
      <c r="OKW2171" s="218"/>
      <c r="OKX2171" s="218"/>
      <c r="OKY2171" s="218"/>
      <c r="OKZ2171" s="218"/>
      <c r="OLA2171" s="218"/>
      <c r="OLB2171" s="218"/>
      <c r="OLC2171" s="218"/>
      <c r="OLD2171" s="218"/>
      <c r="OLE2171" s="218"/>
      <c r="OLF2171" s="218"/>
      <c r="OLG2171" s="218"/>
      <c r="OLH2171" s="218"/>
      <c r="OLI2171" s="218"/>
      <c r="OLJ2171" s="218"/>
      <c r="OLK2171" s="218"/>
      <c r="OLL2171" s="218"/>
      <c r="OLM2171" s="218"/>
      <c r="OLN2171" s="218"/>
      <c r="OLO2171" s="218"/>
      <c r="OLP2171" s="218"/>
      <c r="OLQ2171" s="218"/>
      <c r="OLR2171" s="218"/>
      <c r="OLS2171" s="218"/>
      <c r="OLT2171" s="218"/>
      <c r="OLU2171" s="218"/>
      <c r="OLV2171" s="218"/>
      <c r="OLW2171" s="218"/>
      <c r="OLX2171" s="218"/>
      <c r="OLY2171" s="218"/>
      <c r="OLZ2171" s="218"/>
      <c r="OMA2171" s="218"/>
      <c r="OMB2171" s="218"/>
      <c r="OMC2171" s="218"/>
      <c r="OMD2171" s="218"/>
      <c r="OME2171" s="218"/>
      <c r="OMF2171" s="218"/>
      <c r="OMG2171" s="218"/>
      <c r="OMH2171" s="218"/>
      <c r="OMI2171" s="218"/>
      <c r="OMJ2171" s="218"/>
      <c r="OMK2171" s="218"/>
      <c r="OML2171" s="218"/>
      <c r="OMM2171" s="218"/>
      <c r="OMN2171" s="218"/>
      <c r="OMO2171" s="218"/>
      <c r="OMP2171" s="218"/>
      <c r="OMQ2171" s="218"/>
      <c r="OMR2171" s="218"/>
      <c r="OMS2171" s="218"/>
      <c r="OMT2171" s="218"/>
      <c r="OMU2171" s="218"/>
      <c r="OMV2171" s="218"/>
      <c r="OMW2171" s="218"/>
      <c r="OMX2171" s="218"/>
      <c r="OMY2171" s="218"/>
      <c r="OMZ2171" s="218"/>
      <c r="ONA2171" s="218"/>
      <c r="ONB2171" s="218"/>
      <c r="ONC2171" s="218"/>
      <c r="OND2171" s="218"/>
      <c r="ONE2171" s="218"/>
      <c r="ONF2171" s="218"/>
      <c r="ONG2171" s="218"/>
      <c r="ONH2171" s="218"/>
      <c r="ONI2171" s="218"/>
      <c r="ONJ2171" s="218"/>
      <c r="ONK2171" s="218"/>
      <c r="ONL2171" s="218"/>
      <c r="ONM2171" s="218"/>
      <c r="ONN2171" s="218"/>
      <c r="ONO2171" s="218"/>
      <c r="ONP2171" s="218"/>
      <c r="ONQ2171" s="218"/>
      <c r="ONR2171" s="218"/>
      <c r="ONS2171" s="218"/>
      <c r="ONT2171" s="218"/>
      <c r="ONU2171" s="218"/>
      <c r="ONV2171" s="218"/>
      <c r="ONW2171" s="218"/>
      <c r="ONX2171" s="218"/>
      <c r="ONY2171" s="218"/>
      <c r="ONZ2171" s="218"/>
      <c r="OOA2171" s="218"/>
      <c r="OOB2171" s="218"/>
      <c r="OOC2171" s="218"/>
      <c r="OOD2171" s="218"/>
      <c r="OOE2171" s="218"/>
      <c r="OOF2171" s="218"/>
      <c r="OOG2171" s="218"/>
      <c r="OOH2171" s="218"/>
      <c r="OOI2171" s="218"/>
      <c r="OOJ2171" s="218"/>
      <c r="OOK2171" s="218"/>
      <c r="OOL2171" s="218"/>
      <c r="OOM2171" s="218"/>
      <c r="OON2171" s="218"/>
      <c r="OOO2171" s="218"/>
      <c r="OOP2171" s="218"/>
      <c r="OOQ2171" s="218"/>
      <c r="OOR2171" s="218"/>
      <c r="OOS2171" s="218"/>
      <c r="OOT2171" s="218"/>
      <c r="OOU2171" s="218"/>
      <c r="OOV2171" s="218"/>
      <c r="OOW2171" s="218"/>
      <c r="OOX2171" s="218"/>
      <c r="OOY2171" s="218"/>
      <c r="OOZ2171" s="218"/>
      <c r="OPA2171" s="218"/>
      <c r="OPB2171" s="218"/>
      <c r="OPC2171" s="218"/>
      <c r="OPD2171" s="218"/>
      <c r="OPE2171" s="218"/>
      <c r="OPF2171" s="218"/>
      <c r="OPG2171" s="218"/>
      <c r="OPH2171" s="218"/>
      <c r="OPI2171" s="218"/>
      <c r="OPJ2171" s="218"/>
      <c r="OPK2171" s="218"/>
      <c r="OPL2171" s="218"/>
      <c r="OPM2171" s="218"/>
      <c r="OPN2171" s="218"/>
      <c r="OPO2171" s="218"/>
      <c r="OPP2171" s="218"/>
      <c r="OPQ2171" s="218"/>
      <c r="OPR2171" s="218"/>
      <c r="OPS2171" s="218"/>
      <c r="OPT2171" s="218"/>
      <c r="OPU2171" s="218"/>
      <c r="OPV2171" s="218"/>
      <c r="OPW2171" s="218"/>
      <c r="OPX2171" s="218"/>
      <c r="OPY2171" s="218"/>
      <c r="OPZ2171" s="218"/>
      <c r="OQA2171" s="218"/>
      <c r="OQB2171" s="218"/>
      <c r="OQC2171" s="218"/>
      <c r="OQD2171" s="218"/>
      <c r="OQE2171" s="218"/>
      <c r="OQF2171" s="218"/>
      <c r="OQG2171" s="218"/>
      <c r="OQH2171" s="218"/>
      <c r="OQI2171" s="218"/>
      <c r="OQJ2171" s="218"/>
      <c r="OQK2171" s="218"/>
      <c r="OQL2171" s="218"/>
      <c r="OQM2171" s="218"/>
      <c r="OQN2171" s="218"/>
      <c r="OQO2171" s="218"/>
      <c r="OQP2171" s="218"/>
      <c r="OQQ2171" s="218"/>
      <c r="OQR2171" s="218"/>
      <c r="OQS2171" s="218"/>
      <c r="OQT2171" s="218"/>
      <c r="OQU2171" s="218"/>
      <c r="OQV2171" s="218"/>
      <c r="OQW2171" s="218"/>
      <c r="OQX2171" s="218"/>
      <c r="OQY2171" s="218"/>
      <c r="OQZ2171" s="218"/>
      <c r="ORA2171" s="218"/>
      <c r="ORB2171" s="218"/>
      <c r="ORC2171" s="218"/>
      <c r="ORD2171" s="218"/>
      <c r="ORE2171" s="218"/>
      <c r="ORF2171" s="218"/>
      <c r="ORG2171" s="218"/>
      <c r="ORH2171" s="218"/>
      <c r="ORI2171" s="218"/>
      <c r="ORJ2171" s="218"/>
      <c r="ORK2171" s="218"/>
      <c r="ORL2171" s="218"/>
      <c r="ORM2171" s="218"/>
      <c r="ORN2171" s="218"/>
      <c r="ORO2171" s="218"/>
      <c r="ORP2171" s="218"/>
      <c r="ORQ2171" s="218"/>
      <c r="ORR2171" s="218"/>
      <c r="ORS2171" s="218"/>
      <c r="ORT2171" s="218"/>
      <c r="ORU2171" s="218"/>
      <c r="ORV2171" s="218"/>
      <c r="ORW2171" s="218"/>
      <c r="ORX2171" s="218"/>
      <c r="ORY2171" s="218"/>
      <c r="ORZ2171" s="218"/>
      <c r="OSA2171" s="218"/>
      <c r="OSB2171" s="218"/>
      <c r="OSC2171" s="218"/>
      <c r="OSD2171" s="218"/>
      <c r="OSE2171" s="218"/>
      <c r="OSF2171" s="218"/>
      <c r="OSG2171" s="218"/>
      <c r="OSH2171" s="218"/>
      <c r="OSI2171" s="218"/>
      <c r="OSJ2171" s="218"/>
      <c r="OSK2171" s="218"/>
      <c r="OSL2171" s="218"/>
      <c r="OSM2171" s="218"/>
      <c r="OSN2171" s="218"/>
      <c r="OSO2171" s="218"/>
      <c r="OSP2171" s="218"/>
      <c r="OSQ2171" s="218"/>
      <c r="OSR2171" s="218"/>
      <c r="OSS2171" s="218"/>
      <c r="OST2171" s="218"/>
      <c r="OSU2171" s="218"/>
      <c r="OSV2171" s="218"/>
      <c r="OSW2171" s="218"/>
      <c r="OSX2171" s="218"/>
      <c r="OSY2171" s="218"/>
      <c r="OSZ2171" s="218"/>
      <c r="OTA2171" s="218"/>
      <c r="OTB2171" s="218"/>
      <c r="OTC2171" s="218"/>
      <c r="OTD2171" s="218"/>
      <c r="OTE2171" s="218"/>
      <c r="OTF2171" s="218"/>
      <c r="OTG2171" s="218"/>
      <c r="OTH2171" s="218"/>
      <c r="OTI2171" s="218"/>
      <c r="OTJ2171" s="218"/>
      <c r="OTK2171" s="218"/>
      <c r="OTL2171" s="218"/>
      <c r="OTM2171" s="218"/>
      <c r="OTN2171" s="218"/>
      <c r="OTO2171" s="218"/>
      <c r="OTP2171" s="218"/>
      <c r="OTQ2171" s="218"/>
      <c r="OTR2171" s="218"/>
      <c r="OTS2171" s="218"/>
      <c r="OTT2171" s="218"/>
      <c r="OTU2171" s="218"/>
      <c r="OTV2171" s="218"/>
      <c r="OTW2171" s="218"/>
      <c r="OTX2171" s="218"/>
      <c r="OTY2171" s="218"/>
      <c r="OTZ2171" s="218"/>
      <c r="OUA2171" s="218"/>
      <c r="OUB2171" s="218"/>
      <c r="OUC2171" s="218"/>
      <c r="OUD2171" s="218"/>
      <c r="OUE2171" s="218"/>
      <c r="OUF2171" s="218"/>
      <c r="OUG2171" s="218"/>
      <c r="OUH2171" s="218"/>
      <c r="OUI2171" s="218"/>
      <c r="OUJ2171" s="218"/>
      <c r="OUK2171" s="218"/>
      <c r="OUL2171" s="218"/>
      <c r="OUM2171" s="218"/>
      <c r="OUN2171" s="218"/>
      <c r="OUO2171" s="218"/>
      <c r="OUP2171" s="218"/>
      <c r="OUQ2171" s="218"/>
      <c r="OUR2171" s="218"/>
      <c r="OUS2171" s="218"/>
      <c r="OUT2171" s="218"/>
      <c r="OUU2171" s="218"/>
      <c r="OUV2171" s="218"/>
      <c r="OUW2171" s="218"/>
      <c r="OUX2171" s="218"/>
      <c r="OUY2171" s="218"/>
      <c r="OUZ2171" s="218"/>
      <c r="OVA2171" s="218"/>
      <c r="OVB2171" s="218"/>
      <c r="OVC2171" s="218"/>
      <c r="OVD2171" s="218"/>
      <c r="OVE2171" s="218"/>
      <c r="OVF2171" s="218"/>
      <c r="OVG2171" s="218"/>
      <c r="OVH2171" s="218"/>
      <c r="OVI2171" s="218"/>
      <c r="OVJ2171" s="218"/>
      <c r="OVK2171" s="218"/>
      <c r="OVL2171" s="218"/>
      <c r="OVM2171" s="218"/>
      <c r="OVN2171" s="218"/>
      <c r="OVO2171" s="218"/>
      <c r="OVP2171" s="218"/>
      <c r="OVQ2171" s="218"/>
      <c r="OVR2171" s="218"/>
      <c r="OVS2171" s="218"/>
      <c r="OVT2171" s="218"/>
      <c r="OVU2171" s="218"/>
      <c r="OVV2171" s="218"/>
      <c r="OVW2171" s="218"/>
      <c r="OVX2171" s="218"/>
      <c r="OVY2171" s="218"/>
      <c r="OVZ2171" s="218"/>
      <c r="OWA2171" s="218"/>
      <c r="OWB2171" s="218"/>
      <c r="OWC2171" s="218"/>
      <c r="OWD2171" s="218"/>
      <c r="OWE2171" s="218"/>
      <c r="OWF2171" s="218"/>
      <c r="OWG2171" s="218"/>
      <c r="OWH2171" s="218"/>
      <c r="OWI2171" s="218"/>
      <c r="OWJ2171" s="218"/>
      <c r="OWK2171" s="218"/>
      <c r="OWL2171" s="218"/>
      <c r="OWM2171" s="218"/>
      <c r="OWN2171" s="218"/>
      <c r="OWO2171" s="218"/>
      <c r="OWP2171" s="218"/>
      <c r="OWQ2171" s="218"/>
      <c r="OWR2171" s="218"/>
      <c r="OWS2171" s="218"/>
      <c r="OWT2171" s="218"/>
      <c r="OWU2171" s="218"/>
      <c r="OWV2171" s="218"/>
      <c r="OWW2171" s="218"/>
      <c r="OWX2171" s="218"/>
      <c r="OWY2171" s="218"/>
      <c r="OWZ2171" s="218"/>
      <c r="OXA2171" s="218"/>
      <c r="OXB2171" s="218"/>
      <c r="OXC2171" s="218"/>
      <c r="OXD2171" s="218"/>
      <c r="OXE2171" s="218"/>
      <c r="OXF2171" s="218"/>
      <c r="OXG2171" s="218"/>
      <c r="OXH2171" s="218"/>
      <c r="OXI2171" s="218"/>
      <c r="OXJ2171" s="218"/>
      <c r="OXK2171" s="218"/>
      <c r="OXL2171" s="218"/>
      <c r="OXM2171" s="218"/>
      <c r="OXN2171" s="218"/>
      <c r="OXO2171" s="218"/>
      <c r="OXP2171" s="218"/>
      <c r="OXQ2171" s="218"/>
      <c r="OXR2171" s="218"/>
      <c r="OXS2171" s="218"/>
      <c r="OXT2171" s="218"/>
      <c r="OXU2171" s="218"/>
      <c r="OXV2171" s="218"/>
      <c r="OXW2171" s="218"/>
      <c r="OXX2171" s="218"/>
      <c r="OXY2171" s="218"/>
      <c r="OXZ2171" s="218"/>
      <c r="OYA2171" s="218"/>
      <c r="OYB2171" s="218"/>
      <c r="OYC2171" s="218"/>
      <c r="OYD2171" s="218"/>
      <c r="OYE2171" s="218"/>
      <c r="OYF2171" s="218"/>
      <c r="OYG2171" s="218"/>
      <c r="OYH2171" s="218"/>
      <c r="OYI2171" s="218"/>
      <c r="OYJ2171" s="218"/>
      <c r="OYK2171" s="218"/>
      <c r="OYL2171" s="218"/>
      <c r="OYM2171" s="218"/>
      <c r="OYN2171" s="218"/>
      <c r="OYO2171" s="218"/>
      <c r="OYP2171" s="218"/>
      <c r="OYQ2171" s="218"/>
      <c r="OYR2171" s="218"/>
      <c r="OYS2171" s="218"/>
      <c r="OYT2171" s="218"/>
      <c r="OYU2171" s="218"/>
      <c r="OYV2171" s="218"/>
      <c r="OYW2171" s="218"/>
      <c r="OYX2171" s="218"/>
      <c r="OYY2171" s="218"/>
      <c r="OYZ2171" s="218"/>
      <c r="OZA2171" s="218"/>
      <c r="OZB2171" s="218"/>
      <c r="OZC2171" s="218"/>
      <c r="OZD2171" s="218"/>
      <c r="OZE2171" s="218"/>
      <c r="OZF2171" s="218"/>
      <c r="OZG2171" s="218"/>
      <c r="OZH2171" s="218"/>
      <c r="OZI2171" s="218"/>
      <c r="OZJ2171" s="218"/>
      <c r="OZK2171" s="218"/>
      <c r="OZL2171" s="218"/>
      <c r="OZM2171" s="218"/>
      <c r="OZN2171" s="218"/>
      <c r="OZO2171" s="218"/>
      <c r="OZP2171" s="218"/>
      <c r="OZQ2171" s="218"/>
      <c r="OZR2171" s="218"/>
      <c r="OZS2171" s="218"/>
      <c r="OZT2171" s="218"/>
      <c r="OZU2171" s="218"/>
      <c r="OZV2171" s="218"/>
      <c r="OZW2171" s="218"/>
      <c r="OZX2171" s="218"/>
      <c r="OZY2171" s="218"/>
      <c r="OZZ2171" s="218"/>
      <c r="PAA2171" s="218"/>
      <c r="PAB2171" s="218"/>
      <c r="PAC2171" s="218"/>
      <c r="PAD2171" s="218"/>
      <c r="PAE2171" s="218"/>
      <c r="PAF2171" s="218"/>
      <c r="PAG2171" s="218"/>
      <c r="PAH2171" s="218"/>
      <c r="PAI2171" s="218"/>
      <c r="PAJ2171" s="218"/>
      <c r="PAK2171" s="218"/>
      <c r="PAL2171" s="218"/>
      <c r="PAM2171" s="218"/>
      <c r="PAN2171" s="218"/>
      <c r="PAO2171" s="218"/>
      <c r="PAP2171" s="218"/>
      <c r="PAQ2171" s="218"/>
      <c r="PAR2171" s="218"/>
      <c r="PAS2171" s="218"/>
      <c r="PAT2171" s="218"/>
      <c r="PAU2171" s="218"/>
      <c r="PAV2171" s="218"/>
      <c r="PAW2171" s="218"/>
      <c r="PAX2171" s="218"/>
      <c r="PAY2171" s="218"/>
      <c r="PAZ2171" s="218"/>
      <c r="PBA2171" s="218"/>
      <c r="PBB2171" s="218"/>
      <c r="PBC2171" s="218"/>
      <c r="PBD2171" s="218"/>
      <c r="PBE2171" s="218"/>
      <c r="PBF2171" s="218"/>
      <c r="PBG2171" s="218"/>
      <c r="PBH2171" s="218"/>
      <c r="PBI2171" s="218"/>
      <c r="PBJ2171" s="218"/>
      <c r="PBK2171" s="218"/>
      <c r="PBL2171" s="218"/>
      <c r="PBM2171" s="218"/>
      <c r="PBN2171" s="218"/>
      <c r="PBO2171" s="218"/>
      <c r="PBP2171" s="218"/>
      <c r="PBQ2171" s="218"/>
      <c r="PBR2171" s="218"/>
      <c r="PBS2171" s="218"/>
      <c r="PBT2171" s="218"/>
      <c r="PBU2171" s="218"/>
      <c r="PBV2171" s="218"/>
      <c r="PBW2171" s="218"/>
      <c r="PBX2171" s="218"/>
      <c r="PBY2171" s="218"/>
      <c r="PBZ2171" s="218"/>
      <c r="PCA2171" s="218"/>
      <c r="PCB2171" s="218"/>
      <c r="PCC2171" s="218"/>
      <c r="PCD2171" s="218"/>
      <c r="PCE2171" s="218"/>
      <c r="PCF2171" s="218"/>
      <c r="PCG2171" s="218"/>
      <c r="PCH2171" s="218"/>
      <c r="PCI2171" s="218"/>
      <c r="PCJ2171" s="218"/>
      <c r="PCK2171" s="218"/>
      <c r="PCL2171" s="218"/>
      <c r="PCM2171" s="218"/>
      <c r="PCN2171" s="218"/>
      <c r="PCO2171" s="218"/>
      <c r="PCP2171" s="218"/>
      <c r="PCQ2171" s="218"/>
      <c r="PCR2171" s="218"/>
      <c r="PCS2171" s="218"/>
      <c r="PCT2171" s="218"/>
      <c r="PCU2171" s="218"/>
      <c r="PCV2171" s="218"/>
      <c r="PCW2171" s="218"/>
      <c r="PCX2171" s="218"/>
      <c r="PCY2171" s="218"/>
      <c r="PCZ2171" s="218"/>
      <c r="PDA2171" s="218"/>
      <c r="PDB2171" s="218"/>
      <c r="PDC2171" s="218"/>
      <c r="PDD2171" s="218"/>
      <c r="PDE2171" s="218"/>
      <c r="PDF2171" s="218"/>
      <c r="PDG2171" s="218"/>
      <c r="PDH2171" s="218"/>
      <c r="PDI2171" s="218"/>
      <c r="PDJ2171" s="218"/>
      <c r="PDK2171" s="218"/>
      <c r="PDL2171" s="218"/>
      <c r="PDM2171" s="218"/>
      <c r="PDN2171" s="218"/>
      <c r="PDO2171" s="218"/>
      <c r="PDP2171" s="218"/>
      <c r="PDQ2171" s="218"/>
      <c r="PDR2171" s="218"/>
      <c r="PDS2171" s="218"/>
      <c r="PDT2171" s="218"/>
      <c r="PDU2171" s="218"/>
      <c r="PDV2171" s="218"/>
      <c r="PDW2171" s="218"/>
      <c r="PDX2171" s="218"/>
      <c r="PDY2171" s="218"/>
      <c r="PDZ2171" s="218"/>
      <c r="PEA2171" s="218"/>
      <c r="PEB2171" s="218"/>
      <c r="PEC2171" s="218"/>
      <c r="PED2171" s="218"/>
      <c r="PEE2171" s="218"/>
      <c r="PEF2171" s="218"/>
      <c r="PEG2171" s="218"/>
      <c r="PEH2171" s="218"/>
      <c r="PEI2171" s="218"/>
      <c r="PEJ2171" s="218"/>
      <c r="PEK2171" s="218"/>
      <c r="PEL2171" s="218"/>
      <c r="PEM2171" s="218"/>
      <c r="PEN2171" s="218"/>
      <c r="PEO2171" s="218"/>
      <c r="PEP2171" s="218"/>
      <c r="PEQ2171" s="218"/>
      <c r="PER2171" s="218"/>
      <c r="PES2171" s="218"/>
      <c r="PET2171" s="218"/>
      <c r="PEU2171" s="218"/>
      <c r="PEV2171" s="218"/>
      <c r="PEW2171" s="218"/>
      <c r="PEX2171" s="218"/>
      <c r="PEY2171" s="218"/>
      <c r="PEZ2171" s="218"/>
      <c r="PFA2171" s="218"/>
      <c r="PFB2171" s="218"/>
      <c r="PFC2171" s="218"/>
      <c r="PFD2171" s="218"/>
      <c r="PFE2171" s="218"/>
      <c r="PFF2171" s="218"/>
      <c r="PFG2171" s="218"/>
      <c r="PFH2171" s="218"/>
      <c r="PFI2171" s="218"/>
      <c r="PFJ2171" s="218"/>
      <c r="PFK2171" s="218"/>
      <c r="PFL2171" s="218"/>
      <c r="PFM2171" s="218"/>
      <c r="PFN2171" s="218"/>
      <c r="PFO2171" s="218"/>
      <c r="PFP2171" s="218"/>
      <c r="PFQ2171" s="218"/>
      <c r="PFR2171" s="218"/>
      <c r="PFS2171" s="218"/>
      <c r="PFT2171" s="218"/>
      <c r="PFU2171" s="218"/>
      <c r="PFV2171" s="218"/>
      <c r="PFW2171" s="218"/>
      <c r="PFX2171" s="218"/>
      <c r="PFY2171" s="218"/>
      <c r="PFZ2171" s="218"/>
      <c r="PGA2171" s="218"/>
      <c r="PGB2171" s="218"/>
      <c r="PGC2171" s="218"/>
      <c r="PGD2171" s="218"/>
      <c r="PGE2171" s="218"/>
      <c r="PGF2171" s="218"/>
      <c r="PGG2171" s="218"/>
      <c r="PGH2171" s="218"/>
      <c r="PGI2171" s="218"/>
      <c r="PGJ2171" s="218"/>
      <c r="PGK2171" s="218"/>
      <c r="PGL2171" s="218"/>
      <c r="PGM2171" s="218"/>
      <c r="PGN2171" s="218"/>
      <c r="PGO2171" s="218"/>
      <c r="PGP2171" s="218"/>
      <c r="PGQ2171" s="218"/>
      <c r="PGR2171" s="218"/>
      <c r="PGS2171" s="218"/>
      <c r="PGT2171" s="218"/>
      <c r="PGU2171" s="218"/>
      <c r="PGV2171" s="218"/>
      <c r="PGW2171" s="218"/>
      <c r="PGX2171" s="218"/>
      <c r="PGY2171" s="218"/>
      <c r="PGZ2171" s="218"/>
      <c r="PHA2171" s="218"/>
      <c r="PHB2171" s="218"/>
      <c r="PHC2171" s="218"/>
      <c r="PHD2171" s="218"/>
      <c r="PHE2171" s="218"/>
      <c r="PHF2171" s="218"/>
      <c r="PHG2171" s="218"/>
      <c r="PHH2171" s="218"/>
      <c r="PHI2171" s="218"/>
      <c r="PHJ2171" s="218"/>
      <c r="PHK2171" s="218"/>
      <c r="PHL2171" s="218"/>
      <c r="PHM2171" s="218"/>
      <c r="PHN2171" s="218"/>
      <c r="PHO2171" s="218"/>
      <c r="PHP2171" s="218"/>
      <c r="PHQ2171" s="218"/>
      <c r="PHR2171" s="218"/>
      <c r="PHS2171" s="218"/>
      <c r="PHT2171" s="218"/>
      <c r="PHU2171" s="218"/>
      <c r="PHV2171" s="218"/>
      <c r="PHW2171" s="218"/>
      <c r="PHX2171" s="218"/>
      <c r="PHY2171" s="218"/>
      <c r="PHZ2171" s="218"/>
      <c r="PIA2171" s="218"/>
      <c r="PIB2171" s="218"/>
      <c r="PIC2171" s="218"/>
      <c r="PID2171" s="218"/>
      <c r="PIE2171" s="218"/>
      <c r="PIF2171" s="218"/>
      <c r="PIG2171" s="218"/>
      <c r="PIH2171" s="218"/>
      <c r="PII2171" s="218"/>
      <c r="PIJ2171" s="218"/>
      <c r="PIK2171" s="218"/>
      <c r="PIL2171" s="218"/>
      <c r="PIM2171" s="218"/>
      <c r="PIN2171" s="218"/>
      <c r="PIO2171" s="218"/>
      <c r="PIP2171" s="218"/>
      <c r="PIQ2171" s="218"/>
      <c r="PIR2171" s="218"/>
      <c r="PIS2171" s="218"/>
      <c r="PIT2171" s="218"/>
      <c r="PIU2171" s="218"/>
      <c r="PIV2171" s="218"/>
      <c r="PIW2171" s="218"/>
      <c r="PIX2171" s="218"/>
      <c r="PIY2171" s="218"/>
      <c r="PIZ2171" s="218"/>
      <c r="PJA2171" s="218"/>
      <c r="PJB2171" s="218"/>
      <c r="PJC2171" s="218"/>
      <c r="PJD2171" s="218"/>
      <c r="PJE2171" s="218"/>
      <c r="PJF2171" s="218"/>
      <c r="PJG2171" s="218"/>
      <c r="PJH2171" s="218"/>
      <c r="PJI2171" s="218"/>
      <c r="PJJ2171" s="218"/>
      <c r="PJK2171" s="218"/>
      <c r="PJL2171" s="218"/>
      <c r="PJM2171" s="218"/>
      <c r="PJN2171" s="218"/>
      <c r="PJO2171" s="218"/>
      <c r="PJP2171" s="218"/>
      <c r="PJQ2171" s="218"/>
      <c r="PJR2171" s="218"/>
      <c r="PJS2171" s="218"/>
      <c r="PJT2171" s="218"/>
      <c r="PJU2171" s="218"/>
      <c r="PJV2171" s="218"/>
      <c r="PJW2171" s="218"/>
      <c r="PJX2171" s="218"/>
      <c r="PJY2171" s="218"/>
      <c r="PJZ2171" s="218"/>
      <c r="PKA2171" s="218"/>
      <c r="PKB2171" s="218"/>
      <c r="PKC2171" s="218"/>
      <c r="PKD2171" s="218"/>
      <c r="PKE2171" s="218"/>
      <c r="PKF2171" s="218"/>
      <c r="PKG2171" s="218"/>
      <c r="PKH2171" s="218"/>
      <c r="PKI2171" s="218"/>
      <c r="PKJ2171" s="218"/>
      <c r="PKK2171" s="218"/>
      <c r="PKL2171" s="218"/>
      <c r="PKM2171" s="218"/>
      <c r="PKN2171" s="218"/>
      <c r="PKO2171" s="218"/>
      <c r="PKP2171" s="218"/>
      <c r="PKQ2171" s="218"/>
      <c r="PKR2171" s="218"/>
      <c r="PKS2171" s="218"/>
      <c r="PKT2171" s="218"/>
      <c r="PKU2171" s="218"/>
      <c r="PKV2171" s="218"/>
      <c r="PKW2171" s="218"/>
      <c r="PKX2171" s="218"/>
      <c r="PKY2171" s="218"/>
      <c r="PKZ2171" s="218"/>
      <c r="PLA2171" s="218"/>
      <c r="PLB2171" s="218"/>
      <c r="PLC2171" s="218"/>
      <c r="PLD2171" s="218"/>
      <c r="PLE2171" s="218"/>
      <c r="PLF2171" s="218"/>
      <c r="PLG2171" s="218"/>
      <c r="PLH2171" s="218"/>
      <c r="PLI2171" s="218"/>
      <c r="PLJ2171" s="218"/>
      <c r="PLK2171" s="218"/>
      <c r="PLL2171" s="218"/>
      <c r="PLM2171" s="218"/>
      <c r="PLN2171" s="218"/>
      <c r="PLO2171" s="218"/>
      <c r="PLP2171" s="218"/>
      <c r="PLQ2171" s="218"/>
      <c r="PLR2171" s="218"/>
      <c r="PLS2171" s="218"/>
      <c r="PLT2171" s="218"/>
      <c r="PLU2171" s="218"/>
      <c r="PLV2171" s="218"/>
      <c r="PLW2171" s="218"/>
      <c r="PLX2171" s="218"/>
      <c r="PLY2171" s="218"/>
      <c r="PLZ2171" s="218"/>
      <c r="PMA2171" s="218"/>
      <c r="PMB2171" s="218"/>
      <c r="PMC2171" s="218"/>
      <c r="PMD2171" s="218"/>
      <c r="PME2171" s="218"/>
      <c r="PMF2171" s="218"/>
      <c r="PMG2171" s="218"/>
      <c r="PMH2171" s="218"/>
      <c r="PMI2171" s="218"/>
      <c r="PMJ2171" s="218"/>
      <c r="PMK2171" s="218"/>
      <c r="PML2171" s="218"/>
      <c r="PMM2171" s="218"/>
      <c r="PMN2171" s="218"/>
      <c r="PMO2171" s="218"/>
      <c r="PMP2171" s="218"/>
      <c r="PMQ2171" s="218"/>
      <c r="PMR2171" s="218"/>
      <c r="PMS2171" s="218"/>
      <c r="PMT2171" s="218"/>
      <c r="PMU2171" s="218"/>
      <c r="PMV2171" s="218"/>
      <c r="PMW2171" s="218"/>
      <c r="PMX2171" s="218"/>
      <c r="PMY2171" s="218"/>
      <c r="PMZ2171" s="218"/>
      <c r="PNA2171" s="218"/>
      <c r="PNB2171" s="218"/>
      <c r="PNC2171" s="218"/>
      <c r="PND2171" s="218"/>
      <c r="PNE2171" s="218"/>
      <c r="PNF2171" s="218"/>
      <c r="PNG2171" s="218"/>
      <c r="PNH2171" s="218"/>
      <c r="PNI2171" s="218"/>
      <c r="PNJ2171" s="218"/>
      <c r="PNK2171" s="218"/>
      <c r="PNL2171" s="218"/>
      <c r="PNM2171" s="218"/>
      <c r="PNN2171" s="218"/>
      <c r="PNO2171" s="218"/>
      <c r="PNP2171" s="218"/>
      <c r="PNQ2171" s="218"/>
      <c r="PNR2171" s="218"/>
      <c r="PNS2171" s="218"/>
      <c r="PNT2171" s="218"/>
      <c r="PNU2171" s="218"/>
      <c r="PNV2171" s="218"/>
      <c r="PNW2171" s="218"/>
      <c r="PNX2171" s="218"/>
      <c r="PNY2171" s="218"/>
      <c r="PNZ2171" s="218"/>
      <c r="POA2171" s="218"/>
      <c r="POB2171" s="218"/>
      <c r="POC2171" s="218"/>
      <c r="POD2171" s="218"/>
      <c r="POE2171" s="218"/>
      <c r="POF2171" s="218"/>
      <c r="POG2171" s="218"/>
      <c r="POH2171" s="218"/>
      <c r="POI2171" s="218"/>
      <c r="POJ2171" s="218"/>
      <c r="POK2171" s="218"/>
      <c r="POL2171" s="218"/>
      <c r="POM2171" s="218"/>
      <c r="PON2171" s="218"/>
      <c r="POO2171" s="218"/>
      <c r="POP2171" s="218"/>
      <c r="POQ2171" s="218"/>
      <c r="POR2171" s="218"/>
      <c r="POS2171" s="218"/>
      <c r="POT2171" s="218"/>
      <c r="POU2171" s="218"/>
      <c r="POV2171" s="218"/>
      <c r="POW2171" s="218"/>
      <c r="POX2171" s="218"/>
      <c r="POY2171" s="218"/>
      <c r="POZ2171" s="218"/>
      <c r="PPA2171" s="218"/>
      <c r="PPB2171" s="218"/>
      <c r="PPC2171" s="218"/>
      <c r="PPD2171" s="218"/>
      <c r="PPE2171" s="218"/>
      <c r="PPF2171" s="218"/>
      <c r="PPG2171" s="218"/>
      <c r="PPH2171" s="218"/>
      <c r="PPI2171" s="218"/>
      <c r="PPJ2171" s="218"/>
      <c r="PPK2171" s="218"/>
      <c r="PPL2171" s="218"/>
      <c r="PPM2171" s="218"/>
      <c r="PPN2171" s="218"/>
      <c r="PPO2171" s="218"/>
      <c r="PPP2171" s="218"/>
      <c r="PPQ2171" s="218"/>
      <c r="PPR2171" s="218"/>
      <c r="PPS2171" s="218"/>
      <c r="PPT2171" s="218"/>
      <c r="PPU2171" s="218"/>
      <c r="PPV2171" s="218"/>
      <c r="PPW2171" s="218"/>
      <c r="PPX2171" s="218"/>
      <c r="PPY2171" s="218"/>
      <c r="PPZ2171" s="218"/>
      <c r="PQA2171" s="218"/>
      <c r="PQB2171" s="218"/>
      <c r="PQC2171" s="218"/>
      <c r="PQD2171" s="218"/>
      <c r="PQE2171" s="218"/>
      <c r="PQF2171" s="218"/>
      <c r="PQG2171" s="218"/>
      <c r="PQH2171" s="218"/>
      <c r="PQI2171" s="218"/>
      <c r="PQJ2171" s="218"/>
      <c r="PQK2171" s="218"/>
      <c r="PQL2171" s="218"/>
      <c r="PQM2171" s="218"/>
      <c r="PQN2171" s="218"/>
      <c r="PQO2171" s="218"/>
      <c r="PQP2171" s="218"/>
      <c r="PQQ2171" s="218"/>
      <c r="PQR2171" s="218"/>
      <c r="PQS2171" s="218"/>
      <c r="PQT2171" s="218"/>
      <c r="PQU2171" s="218"/>
      <c r="PQV2171" s="218"/>
      <c r="PQW2171" s="218"/>
      <c r="PQX2171" s="218"/>
      <c r="PQY2171" s="218"/>
      <c r="PQZ2171" s="218"/>
      <c r="PRA2171" s="218"/>
      <c r="PRB2171" s="218"/>
      <c r="PRC2171" s="218"/>
      <c r="PRD2171" s="218"/>
      <c r="PRE2171" s="218"/>
      <c r="PRF2171" s="218"/>
      <c r="PRG2171" s="218"/>
      <c r="PRH2171" s="218"/>
      <c r="PRI2171" s="218"/>
      <c r="PRJ2171" s="218"/>
      <c r="PRK2171" s="218"/>
      <c r="PRL2171" s="218"/>
      <c r="PRM2171" s="218"/>
      <c r="PRN2171" s="218"/>
      <c r="PRO2171" s="218"/>
      <c r="PRP2171" s="218"/>
      <c r="PRQ2171" s="218"/>
      <c r="PRR2171" s="218"/>
      <c r="PRS2171" s="218"/>
      <c r="PRT2171" s="218"/>
      <c r="PRU2171" s="218"/>
      <c r="PRV2171" s="218"/>
      <c r="PRW2171" s="218"/>
      <c r="PRX2171" s="218"/>
      <c r="PRY2171" s="218"/>
      <c r="PRZ2171" s="218"/>
      <c r="PSA2171" s="218"/>
      <c r="PSB2171" s="218"/>
      <c r="PSC2171" s="218"/>
      <c r="PSD2171" s="218"/>
      <c r="PSE2171" s="218"/>
      <c r="PSF2171" s="218"/>
      <c r="PSG2171" s="218"/>
      <c r="PSH2171" s="218"/>
      <c r="PSI2171" s="218"/>
      <c r="PSJ2171" s="218"/>
      <c r="PSK2171" s="218"/>
      <c r="PSL2171" s="218"/>
      <c r="PSM2171" s="218"/>
      <c r="PSN2171" s="218"/>
      <c r="PSO2171" s="218"/>
      <c r="PSP2171" s="218"/>
      <c r="PSQ2171" s="218"/>
      <c r="PSR2171" s="218"/>
      <c r="PSS2171" s="218"/>
      <c r="PST2171" s="218"/>
      <c r="PSU2171" s="218"/>
      <c r="PSV2171" s="218"/>
      <c r="PSW2171" s="218"/>
      <c r="PSX2171" s="218"/>
      <c r="PSY2171" s="218"/>
      <c r="PSZ2171" s="218"/>
      <c r="PTA2171" s="218"/>
      <c r="PTB2171" s="218"/>
      <c r="PTC2171" s="218"/>
      <c r="PTD2171" s="218"/>
      <c r="PTE2171" s="218"/>
      <c r="PTF2171" s="218"/>
      <c r="PTG2171" s="218"/>
      <c r="PTH2171" s="218"/>
      <c r="PTI2171" s="218"/>
      <c r="PTJ2171" s="218"/>
      <c r="PTK2171" s="218"/>
      <c r="PTL2171" s="218"/>
      <c r="PTM2171" s="218"/>
      <c r="PTN2171" s="218"/>
      <c r="PTO2171" s="218"/>
      <c r="PTP2171" s="218"/>
      <c r="PTQ2171" s="218"/>
      <c r="PTR2171" s="218"/>
      <c r="PTS2171" s="218"/>
      <c r="PTT2171" s="218"/>
      <c r="PTU2171" s="218"/>
      <c r="PTV2171" s="218"/>
      <c r="PTW2171" s="218"/>
      <c r="PTX2171" s="218"/>
      <c r="PTY2171" s="218"/>
      <c r="PTZ2171" s="218"/>
      <c r="PUA2171" s="218"/>
      <c r="PUB2171" s="218"/>
      <c r="PUC2171" s="218"/>
      <c r="PUD2171" s="218"/>
      <c r="PUE2171" s="218"/>
      <c r="PUF2171" s="218"/>
      <c r="PUG2171" s="218"/>
      <c r="PUH2171" s="218"/>
      <c r="PUI2171" s="218"/>
      <c r="PUJ2171" s="218"/>
      <c r="PUK2171" s="218"/>
      <c r="PUL2171" s="218"/>
      <c r="PUM2171" s="218"/>
      <c r="PUN2171" s="218"/>
      <c r="PUO2171" s="218"/>
      <c r="PUP2171" s="218"/>
      <c r="PUQ2171" s="218"/>
      <c r="PUR2171" s="218"/>
      <c r="PUS2171" s="218"/>
      <c r="PUT2171" s="218"/>
      <c r="PUU2171" s="218"/>
      <c r="PUV2171" s="218"/>
      <c r="PUW2171" s="218"/>
      <c r="PUX2171" s="218"/>
      <c r="PUY2171" s="218"/>
      <c r="PUZ2171" s="218"/>
      <c r="PVA2171" s="218"/>
      <c r="PVB2171" s="218"/>
      <c r="PVC2171" s="218"/>
      <c r="PVD2171" s="218"/>
      <c r="PVE2171" s="218"/>
      <c r="PVF2171" s="218"/>
      <c r="PVG2171" s="218"/>
      <c r="PVH2171" s="218"/>
      <c r="PVI2171" s="218"/>
      <c r="PVJ2171" s="218"/>
      <c r="PVK2171" s="218"/>
      <c r="PVL2171" s="218"/>
      <c r="PVM2171" s="218"/>
      <c r="PVN2171" s="218"/>
      <c r="PVO2171" s="218"/>
      <c r="PVP2171" s="218"/>
      <c r="PVQ2171" s="218"/>
      <c r="PVR2171" s="218"/>
      <c r="PVS2171" s="218"/>
      <c r="PVT2171" s="218"/>
      <c r="PVU2171" s="218"/>
      <c r="PVV2171" s="218"/>
      <c r="PVW2171" s="218"/>
      <c r="PVX2171" s="218"/>
      <c r="PVY2171" s="218"/>
      <c r="PVZ2171" s="218"/>
      <c r="PWA2171" s="218"/>
      <c r="PWB2171" s="218"/>
      <c r="PWC2171" s="218"/>
      <c r="PWD2171" s="218"/>
      <c r="PWE2171" s="218"/>
      <c r="PWF2171" s="218"/>
      <c r="PWG2171" s="218"/>
      <c r="PWH2171" s="218"/>
      <c r="PWI2171" s="218"/>
      <c r="PWJ2171" s="218"/>
      <c r="PWK2171" s="218"/>
      <c r="PWL2171" s="218"/>
      <c r="PWM2171" s="218"/>
      <c r="PWN2171" s="218"/>
      <c r="PWO2171" s="218"/>
      <c r="PWP2171" s="218"/>
      <c r="PWQ2171" s="218"/>
      <c r="PWR2171" s="218"/>
      <c r="PWS2171" s="218"/>
      <c r="PWT2171" s="218"/>
      <c r="PWU2171" s="218"/>
      <c r="PWV2171" s="218"/>
      <c r="PWW2171" s="218"/>
      <c r="PWX2171" s="218"/>
      <c r="PWY2171" s="218"/>
      <c r="PWZ2171" s="218"/>
      <c r="PXA2171" s="218"/>
      <c r="PXB2171" s="218"/>
      <c r="PXC2171" s="218"/>
      <c r="PXD2171" s="218"/>
      <c r="PXE2171" s="218"/>
      <c r="PXF2171" s="218"/>
      <c r="PXG2171" s="218"/>
      <c r="PXH2171" s="218"/>
      <c r="PXI2171" s="218"/>
      <c r="PXJ2171" s="218"/>
      <c r="PXK2171" s="218"/>
      <c r="PXL2171" s="218"/>
      <c r="PXM2171" s="218"/>
      <c r="PXN2171" s="218"/>
      <c r="PXO2171" s="218"/>
      <c r="PXP2171" s="218"/>
      <c r="PXQ2171" s="218"/>
      <c r="PXR2171" s="218"/>
      <c r="PXS2171" s="218"/>
      <c r="PXT2171" s="218"/>
      <c r="PXU2171" s="218"/>
      <c r="PXV2171" s="218"/>
      <c r="PXW2171" s="218"/>
      <c r="PXX2171" s="218"/>
      <c r="PXY2171" s="218"/>
      <c r="PXZ2171" s="218"/>
      <c r="PYA2171" s="218"/>
      <c r="PYB2171" s="218"/>
      <c r="PYC2171" s="218"/>
      <c r="PYD2171" s="218"/>
      <c r="PYE2171" s="218"/>
      <c r="PYF2171" s="218"/>
      <c r="PYG2171" s="218"/>
      <c r="PYH2171" s="218"/>
      <c r="PYI2171" s="218"/>
      <c r="PYJ2171" s="218"/>
      <c r="PYK2171" s="218"/>
      <c r="PYL2171" s="218"/>
      <c r="PYM2171" s="218"/>
      <c r="PYN2171" s="218"/>
      <c r="PYO2171" s="218"/>
      <c r="PYP2171" s="218"/>
      <c r="PYQ2171" s="218"/>
      <c r="PYR2171" s="218"/>
      <c r="PYS2171" s="218"/>
      <c r="PYT2171" s="218"/>
      <c r="PYU2171" s="218"/>
      <c r="PYV2171" s="218"/>
      <c r="PYW2171" s="218"/>
      <c r="PYX2171" s="218"/>
      <c r="PYY2171" s="218"/>
      <c r="PYZ2171" s="218"/>
      <c r="PZA2171" s="218"/>
      <c r="PZB2171" s="218"/>
      <c r="PZC2171" s="218"/>
      <c r="PZD2171" s="218"/>
      <c r="PZE2171" s="218"/>
      <c r="PZF2171" s="218"/>
      <c r="PZG2171" s="218"/>
      <c r="PZH2171" s="218"/>
      <c r="PZI2171" s="218"/>
      <c r="PZJ2171" s="218"/>
      <c r="PZK2171" s="218"/>
      <c r="PZL2171" s="218"/>
      <c r="PZM2171" s="218"/>
      <c r="PZN2171" s="218"/>
      <c r="PZO2171" s="218"/>
      <c r="PZP2171" s="218"/>
      <c r="PZQ2171" s="218"/>
      <c r="PZR2171" s="218"/>
      <c r="PZS2171" s="218"/>
      <c r="PZT2171" s="218"/>
      <c r="PZU2171" s="218"/>
      <c r="PZV2171" s="218"/>
      <c r="PZW2171" s="218"/>
      <c r="PZX2171" s="218"/>
      <c r="PZY2171" s="218"/>
      <c r="PZZ2171" s="218"/>
      <c r="QAA2171" s="218"/>
      <c r="QAB2171" s="218"/>
      <c r="QAC2171" s="218"/>
      <c r="QAD2171" s="218"/>
      <c r="QAE2171" s="218"/>
      <c r="QAF2171" s="218"/>
      <c r="QAG2171" s="218"/>
      <c r="QAH2171" s="218"/>
      <c r="QAI2171" s="218"/>
      <c r="QAJ2171" s="218"/>
      <c r="QAK2171" s="218"/>
      <c r="QAL2171" s="218"/>
      <c r="QAM2171" s="218"/>
      <c r="QAN2171" s="218"/>
      <c r="QAO2171" s="218"/>
      <c r="QAP2171" s="218"/>
      <c r="QAQ2171" s="218"/>
      <c r="QAR2171" s="218"/>
      <c r="QAS2171" s="218"/>
      <c r="QAT2171" s="218"/>
      <c r="QAU2171" s="218"/>
      <c r="QAV2171" s="218"/>
      <c r="QAW2171" s="218"/>
      <c r="QAX2171" s="218"/>
      <c r="QAY2171" s="218"/>
      <c r="QAZ2171" s="218"/>
      <c r="QBA2171" s="218"/>
      <c r="QBB2171" s="218"/>
      <c r="QBC2171" s="218"/>
      <c r="QBD2171" s="218"/>
      <c r="QBE2171" s="218"/>
      <c r="QBF2171" s="218"/>
      <c r="QBG2171" s="218"/>
      <c r="QBH2171" s="218"/>
      <c r="QBI2171" s="218"/>
      <c r="QBJ2171" s="218"/>
      <c r="QBK2171" s="218"/>
      <c r="QBL2171" s="218"/>
      <c r="QBM2171" s="218"/>
      <c r="QBN2171" s="218"/>
      <c r="QBO2171" s="218"/>
      <c r="QBP2171" s="218"/>
      <c r="QBQ2171" s="218"/>
      <c r="QBR2171" s="218"/>
      <c r="QBS2171" s="218"/>
      <c r="QBT2171" s="218"/>
      <c r="QBU2171" s="218"/>
      <c r="QBV2171" s="218"/>
      <c r="QBW2171" s="218"/>
      <c r="QBX2171" s="218"/>
      <c r="QBY2171" s="218"/>
      <c r="QBZ2171" s="218"/>
      <c r="QCA2171" s="218"/>
      <c r="QCB2171" s="218"/>
      <c r="QCC2171" s="218"/>
      <c r="QCD2171" s="218"/>
      <c r="QCE2171" s="218"/>
      <c r="QCF2171" s="218"/>
      <c r="QCG2171" s="218"/>
      <c r="QCH2171" s="218"/>
      <c r="QCI2171" s="218"/>
      <c r="QCJ2171" s="218"/>
      <c r="QCK2171" s="218"/>
      <c r="QCL2171" s="218"/>
      <c r="QCM2171" s="218"/>
      <c r="QCN2171" s="218"/>
      <c r="QCO2171" s="218"/>
      <c r="QCP2171" s="218"/>
      <c r="QCQ2171" s="218"/>
      <c r="QCR2171" s="218"/>
      <c r="QCS2171" s="218"/>
      <c r="QCT2171" s="218"/>
      <c r="QCU2171" s="218"/>
      <c r="QCV2171" s="218"/>
      <c r="QCW2171" s="218"/>
      <c r="QCX2171" s="218"/>
      <c r="QCY2171" s="218"/>
      <c r="QCZ2171" s="218"/>
      <c r="QDA2171" s="218"/>
      <c r="QDB2171" s="218"/>
      <c r="QDC2171" s="218"/>
      <c r="QDD2171" s="218"/>
      <c r="QDE2171" s="218"/>
      <c r="QDF2171" s="218"/>
      <c r="QDG2171" s="218"/>
      <c r="QDH2171" s="218"/>
      <c r="QDI2171" s="218"/>
      <c r="QDJ2171" s="218"/>
      <c r="QDK2171" s="218"/>
      <c r="QDL2171" s="218"/>
      <c r="QDM2171" s="218"/>
      <c r="QDN2171" s="218"/>
      <c r="QDO2171" s="218"/>
      <c r="QDP2171" s="218"/>
      <c r="QDQ2171" s="218"/>
      <c r="QDR2171" s="218"/>
      <c r="QDS2171" s="218"/>
      <c r="QDT2171" s="218"/>
      <c r="QDU2171" s="218"/>
      <c r="QDV2171" s="218"/>
      <c r="QDW2171" s="218"/>
      <c r="QDX2171" s="218"/>
      <c r="QDY2171" s="218"/>
      <c r="QDZ2171" s="218"/>
      <c r="QEA2171" s="218"/>
      <c r="QEB2171" s="218"/>
      <c r="QEC2171" s="218"/>
      <c r="QED2171" s="218"/>
      <c r="QEE2171" s="218"/>
      <c r="QEF2171" s="218"/>
      <c r="QEG2171" s="218"/>
      <c r="QEH2171" s="218"/>
      <c r="QEI2171" s="218"/>
      <c r="QEJ2171" s="218"/>
      <c r="QEK2171" s="218"/>
      <c r="QEL2171" s="218"/>
      <c r="QEM2171" s="218"/>
      <c r="QEN2171" s="218"/>
      <c r="QEO2171" s="218"/>
      <c r="QEP2171" s="218"/>
      <c r="QEQ2171" s="218"/>
      <c r="QER2171" s="218"/>
      <c r="QES2171" s="218"/>
      <c r="QET2171" s="218"/>
      <c r="QEU2171" s="218"/>
      <c r="QEV2171" s="218"/>
      <c r="QEW2171" s="218"/>
      <c r="QEX2171" s="218"/>
      <c r="QEY2171" s="218"/>
      <c r="QEZ2171" s="218"/>
      <c r="QFA2171" s="218"/>
      <c r="QFB2171" s="218"/>
      <c r="QFC2171" s="218"/>
      <c r="QFD2171" s="218"/>
      <c r="QFE2171" s="218"/>
      <c r="QFF2171" s="218"/>
      <c r="QFG2171" s="218"/>
      <c r="QFH2171" s="218"/>
      <c r="QFI2171" s="218"/>
      <c r="QFJ2171" s="218"/>
      <c r="QFK2171" s="218"/>
      <c r="QFL2171" s="218"/>
      <c r="QFM2171" s="218"/>
      <c r="QFN2171" s="218"/>
      <c r="QFO2171" s="218"/>
      <c r="QFP2171" s="218"/>
      <c r="QFQ2171" s="218"/>
      <c r="QFR2171" s="218"/>
      <c r="QFS2171" s="218"/>
      <c r="QFT2171" s="218"/>
      <c r="QFU2171" s="218"/>
      <c r="QFV2171" s="218"/>
      <c r="QFW2171" s="218"/>
      <c r="QFX2171" s="218"/>
      <c r="QFY2171" s="218"/>
      <c r="QFZ2171" s="218"/>
      <c r="QGA2171" s="218"/>
      <c r="QGB2171" s="218"/>
      <c r="QGC2171" s="218"/>
      <c r="QGD2171" s="218"/>
      <c r="QGE2171" s="218"/>
      <c r="QGF2171" s="218"/>
      <c r="QGG2171" s="218"/>
      <c r="QGH2171" s="218"/>
      <c r="QGI2171" s="218"/>
      <c r="QGJ2171" s="218"/>
      <c r="QGK2171" s="218"/>
      <c r="QGL2171" s="218"/>
      <c r="QGM2171" s="218"/>
      <c r="QGN2171" s="218"/>
      <c r="QGO2171" s="218"/>
      <c r="QGP2171" s="218"/>
      <c r="QGQ2171" s="218"/>
      <c r="QGR2171" s="218"/>
      <c r="QGS2171" s="218"/>
      <c r="QGT2171" s="218"/>
      <c r="QGU2171" s="218"/>
      <c r="QGV2171" s="218"/>
      <c r="QGW2171" s="218"/>
      <c r="QGX2171" s="218"/>
      <c r="QGY2171" s="218"/>
      <c r="QGZ2171" s="218"/>
      <c r="QHA2171" s="218"/>
      <c r="QHB2171" s="218"/>
      <c r="QHC2171" s="218"/>
      <c r="QHD2171" s="218"/>
      <c r="QHE2171" s="218"/>
      <c r="QHF2171" s="218"/>
      <c r="QHG2171" s="218"/>
      <c r="QHH2171" s="218"/>
      <c r="QHI2171" s="218"/>
      <c r="QHJ2171" s="218"/>
      <c r="QHK2171" s="218"/>
      <c r="QHL2171" s="218"/>
      <c r="QHM2171" s="218"/>
      <c r="QHN2171" s="218"/>
      <c r="QHO2171" s="218"/>
      <c r="QHP2171" s="218"/>
      <c r="QHQ2171" s="218"/>
      <c r="QHR2171" s="218"/>
      <c r="QHS2171" s="218"/>
      <c r="QHT2171" s="218"/>
      <c r="QHU2171" s="218"/>
      <c r="QHV2171" s="218"/>
      <c r="QHW2171" s="218"/>
      <c r="QHX2171" s="218"/>
      <c r="QHY2171" s="218"/>
      <c r="QHZ2171" s="218"/>
      <c r="QIA2171" s="218"/>
      <c r="QIB2171" s="218"/>
      <c r="QIC2171" s="218"/>
      <c r="QID2171" s="218"/>
      <c r="QIE2171" s="218"/>
      <c r="QIF2171" s="218"/>
      <c r="QIG2171" s="218"/>
      <c r="QIH2171" s="218"/>
      <c r="QII2171" s="218"/>
      <c r="QIJ2171" s="218"/>
      <c r="QIK2171" s="218"/>
      <c r="QIL2171" s="218"/>
      <c r="QIM2171" s="218"/>
      <c r="QIN2171" s="218"/>
      <c r="QIO2171" s="218"/>
      <c r="QIP2171" s="218"/>
      <c r="QIQ2171" s="218"/>
      <c r="QIR2171" s="218"/>
      <c r="QIS2171" s="218"/>
      <c r="QIT2171" s="218"/>
      <c r="QIU2171" s="218"/>
      <c r="QIV2171" s="218"/>
      <c r="QIW2171" s="218"/>
      <c r="QIX2171" s="218"/>
      <c r="QIY2171" s="218"/>
      <c r="QIZ2171" s="218"/>
      <c r="QJA2171" s="218"/>
      <c r="QJB2171" s="218"/>
      <c r="QJC2171" s="218"/>
      <c r="QJD2171" s="218"/>
      <c r="QJE2171" s="218"/>
      <c r="QJF2171" s="218"/>
      <c r="QJG2171" s="218"/>
      <c r="QJH2171" s="218"/>
      <c r="QJI2171" s="218"/>
      <c r="QJJ2171" s="218"/>
      <c r="QJK2171" s="218"/>
      <c r="QJL2171" s="218"/>
      <c r="QJM2171" s="218"/>
      <c r="QJN2171" s="218"/>
      <c r="QJO2171" s="218"/>
      <c r="QJP2171" s="218"/>
      <c r="QJQ2171" s="218"/>
      <c r="QJR2171" s="218"/>
      <c r="QJS2171" s="218"/>
      <c r="QJT2171" s="218"/>
      <c r="QJU2171" s="218"/>
      <c r="QJV2171" s="218"/>
      <c r="QJW2171" s="218"/>
      <c r="QJX2171" s="218"/>
      <c r="QJY2171" s="218"/>
      <c r="QJZ2171" s="218"/>
      <c r="QKA2171" s="218"/>
      <c r="QKB2171" s="218"/>
      <c r="QKC2171" s="218"/>
      <c r="QKD2171" s="218"/>
      <c r="QKE2171" s="218"/>
      <c r="QKF2171" s="218"/>
      <c r="QKG2171" s="218"/>
      <c r="QKH2171" s="218"/>
      <c r="QKI2171" s="218"/>
      <c r="QKJ2171" s="218"/>
      <c r="QKK2171" s="218"/>
      <c r="QKL2171" s="218"/>
      <c r="QKM2171" s="218"/>
      <c r="QKN2171" s="218"/>
      <c r="QKO2171" s="218"/>
      <c r="QKP2171" s="218"/>
      <c r="QKQ2171" s="218"/>
      <c r="QKR2171" s="218"/>
      <c r="QKS2171" s="218"/>
      <c r="QKT2171" s="218"/>
      <c r="QKU2171" s="218"/>
      <c r="QKV2171" s="218"/>
      <c r="QKW2171" s="218"/>
      <c r="QKX2171" s="218"/>
      <c r="QKY2171" s="218"/>
      <c r="QKZ2171" s="218"/>
      <c r="QLA2171" s="218"/>
      <c r="QLB2171" s="218"/>
      <c r="QLC2171" s="218"/>
      <c r="QLD2171" s="218"/>
      <c r="QLE2171" s="218"/>
      <c r="QLF2171" s="218"/>
      <c r="QLG2171" s="218"/>
      <c r="QLH2171" s="218"/>
      <c r="QLI2171" s="218"/>
      <c r="QLJ2171" s="218"/>
      <c r="QLK2171" s="218"/>
      <c r="QLL2171" s="218"/>
      <c r="QLM2171" s="218"/>
      <c r="QLN2171" s="218"/>
      <c r="QLO2171" s="218"/>
      <c r="QLP2171" s="218"/>
      <c r="QLQ2171" s="218"/>
      <c r="QLR2171" s="218"/>
      <c r="QLS2171" s="218"/>
      <c r="QLT2171" s="218"/>
      <c r="QLU2171" s="218"/>
      <c r="QLV2171" s="218"/>
      <c r="QLW2171" s="218"/>
      <c r="QLX2171" s="218"/>
      <c r="QLY2171" s="218"/>
      <c r="QLZ2171" s="218"/>
      <c r="QMA2171" s="218"/>
      <c r="QMB2171" s="218"/>
      <c r="QMC2171" s="218"/>
      <c r="QMD2171" s="218"/>
      <c r="QME2171" s="218"/>
      <c r="QMF2171" s="218"/>
      <c r="QMG2171" s="218"/>
      <c r="QMH2171" s="218"/>
      <c r="QMI2171" s="218"/>
      <c r="QMJ2171" s="218"/>
      <c r="QMK2171" s="218"/>
      <c r="QML2171" s="218"/>
      <c r="QMM2171" s="218"/>
      <c r="QMN2171" s="218"/>
      <c r="QMO2171" s="218"/>
      <c r="QMP2171" s="218"/>
      <c r="QMQ2171" s="218"/>
      <c r="QMR2171" s="218"/>
      <c r="QMS2171" s="218"/>
      <c r="QMT2171" s="218"/>
      <c r="QMU2171" s="218"/>
      <c r="QMV2171" s="218"/>
      <c r="QMW2171" s="218"/>
      <c r="QMX2171" s="218"/>
      <c r="QMY2171" s="218"/>
      <c r="QMZ2171" s="218"/>
      <c r="QNA2171" s="218"/>
      <c r="QNB2171" s="218"/>
      <c r="QNC2171" s="218"/>
      <c r="QND2171" s="218"/>
      <c r="QNE2171" s="218"/>
      <c r="QNF2171" s="218"/>
      <c r="QNG2171" s="218"/>
      <c r="QNH2171" s="218"/>
      <c r="QNI2171" s="218"/>
      <c r="QNJ2171" s="218"/>
      <c r="QNK2171" s="218"/>
      <c r="QNL2171" s="218"/>
      <c r="QNM2171" s="218"/>
      <c r="QNN2171" s="218"/>
      <c r="QNO2171" s="218"/>
      <c r="QNP2171" s="218"/>
      <c r="QNQ2171" s="218"/>
      <c r="QNR2171" s="218"/>
      <c r="QNS2171" s="218"/>
      <c r="QNT2171" s="218"/>
      <c r="QNU2171" s="218"/>
      <c r="QNV2171" s="218"/>
      <c r="QNW2171" s="218"/>
      <c r="QNX2171" s="218"/>
      <c r="QNY2171" s="218"/>
      <c r="QNZ2171" s="218"/>
      <c r="QOA2171" s="218"/>
      <c r="QOB2171" s="218"/>
      <c r="QOC2171" s="218"/>
      <c r="QOD2171" s="218"/>
      <c r="QOE2171" s="218"/>
      <c r="QOF2171" s="218"/>
      <c r="QOG2171" s="218"/>
      <c r="QOH2171" s="218"/>
      <c r="QOI2171" s="218"/>
      <c r="QOJ2171" s="218"/>
      <c r="QOK2171" s="218"/>
      <c r="QOL2171" s="218"/>
      <c r="QOM2171" s="218"/>
      <c r="QON2171" s="218"/>
      <c r="QOO2171" s="218"/>
      <c r="QOP2171" s="218"/>
      <c r="QOQ2171" s="218"/>
      <c r="QOR2171" s="218"/>
      <c r="QOS2171" s="218"/>
      <c r="QOT2171" s="218"/>
      <c r="QOU2171" s="218"/>
      <c r="QOV2171" s="218"/>
      <c r="QOW2171" s="218"/>
      <c r="QOX2171" s="218"/>
      <c r="QOY2171" s="218"/>
      <c r="QOZ2171" s="218"/>
      <c r="QPA2171" s="218"/>
      <c r="QPB2171" s="218"/>
      <c r="QPC2171" s="218"/>
      <c r="QPD2171" s="218"/>
      <c r="QPE2171" s="218"/>
      <c r="QPF2171" s="218"/>
      <c r="QPG2171" s="218"/>
      <c r="QPH2171" s="218"/>
      <c r="QPI2171" s="218"/>
      <c r="QPJ2171" s="218"/>
      <c r="QPK2171" s="218"/>
      <c r="QPL2171" s="218"/>
      <c r="QPM2171" s="218"/>
      <c r="QPN2171" s="218"/>
      <c r="QPO2171" s="218"/>
      <c r="QPP2171" s="218"/>
      <c r="QPQ2171" s="218"/>
      <c r="QPR2171" s="218"/>
      <c r="QPS2171" s="218"/>
      <c r="QPT2171" s="218"/>
      <c r="QPU2171" s="218"/>
      <c r="QPV2171" s="218"/>
      <c r="QPW2171" s="218"/>
      <c r="QPX2171" s="218"/>
      <c r="QPY2171" s="218"/>
      <c r="QPZ2171" s="218"/>
      <c r="QQA2171" s="218"/>
      <c r="QQB2171" s="218"/>
      <c r="QQC2171" s="218"/>
      <c r="QQD2171" s="218"/>
      <c r="QQE2171" s="218"/>
      <c r="QQF2171" s="218"/>
      <c r="QQG2171" s="218"/>
      <c r="QQH2171" s="218"/>
      <c r="QQI2171" s="218"/>
      <c r="QQJ2171" s="218"/>
      <c r="QQK2171" s="218"/>
      <c r="QQL2171" s="218"/>
      <c r="QQM2171" s="218"/>
      <c r="QQN2171" s="218"/>
      <c r="QQO2171" s="218"/>
      <c r="QQP2171" s="218"/>
      <c r="QQQ2171" s="218"/>
      <c r="QQR2171" s="218"/>
      <c r="QQS2171" s="218"/>
      <c r="QQT2171" s="218"/>
      <c r="QQU2171" s="218"/>
      <c r="QQV2171" s="218"/>
      <c r="QQW2171" s="218"/>
      <c r="QQX2171" s="218"/>
      <c r="QQY2171" s="218"/>
      <c r="QQZ2171" s="218"/>
      <c r="QRA2171" s="218"/>
      <c r="QRB2171" s="218"/>
      <c r="QRC2171" s="218"/>
      <c r="QRD2171" s="218"/>
      <c r="QRE2171" s="218"/>
      <c r="QRF2171" s="218"/>
      <c r="QRG2171" s="218"/>
      <c r="QRH2171" s="218"/>
      <c r="QRI2171" s="218"/>
      <c r="QRJ2171" s="218"/>
      <c r="QRK2171" s="218"/>
      <c r="QRL2171" s="218"/>
      <c r="QRM2171" s="218"/>
      <c r="QRN2171" s="218"/>
      <c r="QRO2171" s="218"/>
      <c r="QRP2171" s="218"/>
      <c r="QRQ2171" s="218"/>
      <c r="QRR2171" s="218"/>
      <c r="QRS2171" s="218"/>
      <c r="QRT2171" s="218"/>
      <c r="QRU2171" s="218"/>
      <c r="QRV2171" s="218"/>
      <c r="QRW2171" s="218"/>
      <c r="QRX2171" s="218"/>
      <c r="QRY2171" s="218"/>
      <c r="QRZ2171" s="218"/>
      <c r="QSA2171" s="218"/>
      <c r="QSB2171" s="218"/>
      <c r="QSC2171" s="218"/>
      <c r="QSD2171" s="218"/>
      <c r="QSE2171" s="218"/>
      <c r="QSF2171" s="218"/>
      <c r="QSG2171" s="218"/>
      <c r="QSH2171" s="218"/>
      <c r="QSI2171" s="218"/>
      <c r="QSJ2171" s="218"/>
      <c r="QSK2171" s="218"/>
      <c r="QSL2171" s="218"/>
      <c r="QSM2171" s="218"/>
      <c r="QSN2171" s="218"/>
      <c r="QSO2171" s="218"/>
      <c r="QSP2171" s="218"/>
      <c r="QSQ2171" s="218"/>
      <c r="QSR2171" s="218"/>
      <c r="QSS2171" s="218"/>
      <c r="QST2171" s="218"/>
      <c r="QSU2171" s="218"/>
      <c r="QSV2171" s="218"/>
      <c r="QSW2171" s="218"/>
      <c r="QSX2171" s="218"/>
      <c r="QSY2171" s="218"/>
      <c r="QSZ2171" s="218"/>
      <c r="QTA2171" s="218"/>
      <c r="QTB2171" s="218"/>
      <c r="QTC2171" s="218"/>
      <c r="QTD2171" s="218"/>
      <c r="QTE2171" s="218"/>
      <c r="QTF2171" s="218"/>
      <c r="QTG2171" s="218"/>
      <c r="QTH2171" s="218"/>
      <c r="QTI2171" s="218"/>
      <c r="QTJ2171" s="218"/>
      <c r="QTK2171" s="218"/>
      <c r="QTL2171" s="218"/>
      <c r="QTM2171" s="218"/>
      <c r="QTN2171" s="218"/>
      <c r="QTO2171" s="218"/>
      <c r="QTP2171" s="218"/>
      <c r="QTQ2171" s="218"/>
      <c r="QTR2171" s="218"/>
      <c r="QTS2171" s="218"/>
      <c r="QTT2171" s="218"/>
      <c r="QTU2171" s="218"/>
      <c r="QTV2171" s="218"/>
      <c r="QTW2171" s="218"/>
      <c r="QTX2171" s="218"/>
      <c r="QTY2171" s="218"/>
      <c r="QTZ2171" s="218"/>
      <c r="QUA2171" s="218"/>
      <c r="QUB2171" s="218"/>
      <c r="QUC2171" s="218"/>
      <c r="QUD2171" s="218"/>
      <c r="QUE2171" s="218"/>
      <c r="QUF2171" s="218"/>
      <c r="QUG2171" s="218"/>
      <c r="QUH2171" s="218"/>
      <c r="QUI2171" s="218"/>
      <c r="QUJ2171" s="218"/>
      <c r="QUK2171" s="218"/>
      <c r="QUL2171" s="218"/>
      <c r="QUM2171" s="218"/>
      <c r="QUN2171" s="218"/>
      <c r="QUO2171" s="218"/>
      <c r="QUP2171" s="218"/>
      <c r="QUQ2171" s="218"/>
      <c r="QUR2171" s="218"/>
      <c r="QUS2171" s="218"/>
      <c r="QUT2171" s="218"/>
      <c r="QUU2171" s="218"/>
      <c r="QUV2171" s="218"/>
      <c r="QUW2171" s="218"/>
      <c r="QUX2171" s="218"/>
      <c r="QUY2171" s="218"/>
      <c r="QUZ2171" s="218"/>
      <c r="QVA2171" s="218"/>
      <c r="QVB2171" s="218"/>
      <c r="QVC2171" s="218"/>
      <c r="QVD2171" s="218"/>
      <c r="QVE2171" s="218"/>
      <c r="QVF2171" s="218"/>
      <c r="QVG2171" s="218"/>
      <c r="QVH2171" s="218"/>
      <c r="QVI2171" s="218"/>
      <c r="QVJ2171" s="218"/>
      <c r="QVK2171" s="218"/>
      <c r="QVL2171" s="218"/>
      <c r="QVM2171" s="218"/>
      <c r="QVN2171" s="218"/>
      <c r="QVO2171" s="218"/>
      <c r="QVP2171" s="218"/>
      <c r="QVQ2171" s="218"/>
      <c r="QVR2171" s="218"/>
      <c r="QVS2171" s="218"/>
      <c r="QVT2171" s="218"/>
      <c r="QVU2171" s="218"/>
      <c r="QVV2171" s="218"/>
      <c r="QVW2171" s="218"/>
      <c r="QVX2171" s="218"/>
      <c r="QVY2171" s="218"/>
      <c r="QVZ2171" s="218"/>
      <c r="QWA2171" s="218"/>
      <c r="QWB2171" s="218"/>
      <c r="QWC2171" s="218"/>
      <c r="QWD2171" s="218"/>
      <c r="QWE2171" s="218"/>
      <c r="QWF2171" s="218"/>
      <c r="QWG2171" s="218"/>
      <c r="QWH2171" s="218"/>
      <c r="QWI2171" s="218"/>
      <c r="QWJ2171" s="218"/>
      <c r="QWK2171" s="218"/>
      <c r="QWL2171" s="218"/>
      <c r="QWM2171" s="218"/>
      <c r="QWN2171" s="218"/>
      <c r="QWO2171" s="218"/>
      <c r="QWP2171" s="218"/>
      <c r="QWQ2171" s="218"/>
      <c r="QWR2171" s="218"/>
      <c r="QWS2171" s="218"/>
      <c r="QWT2171" s="218"/>
      <c r="QWU2171" s="218"/>
      <c r="QWV2171" s="218"/>
      <c r="QWW2171" s="218"/>
      <c r="QWX2171" s="218"/>
      <c r="QWY2171" s="218"/>
      <c r="QWZ2171" s="218"/>
      <c r="QXA2171" s="218"/>
      <c r="QXB2171" s="218"/>
      <c r="QXC2171" s="218"/>
      <c r="QXD2171" s="218"/>
      <c r="QXE2171" s="218"/>
      <c r="QXF2171" s="218"/>
      <c r="QXG2171" s="218"/>
      <c r="QXH2171" s="218"/>
      <c r="QXI2171" s="218"/>
      <c r="QXJ2171" s="218"/>
      <c r="QXK2171" s="218"/>
      <c r="QXL2171" s="218"/>
      <c r="QXM2171" s="218"/>
      <c r="QXN2171" s="218"/>
      <c r="QXO2171" s="218"/>
      <c r="QXP2171" s="218"/>
      <c r="QXQ2171" s="218"/>
      <c r="QXR2171" s="218"/>
      <c r="QXS2171" s="218"/>
      <c r="QXT2171" s="218"/>
      <c r="QXU2171" s="218"/>
      <c r="QXV2171" s="218"/>
      <c r="QXW2171" s="218"/>
      <c r="QXX2171" s="218"/>
      <c r="QXY2171" s="218"/>
      <c r="QXZ2171" s="218"/>
      <c r="QYA2171" s="218"/>
      <c r="QYB2171" s="218"/>
      <c r="QYC2171" s="218"/>
      <c r="QYD2171" s="218"/>
      <c r="QYE2171" s="218"/>
      <c r="QYF2171" s="218"/>
      <c r="QYG2171" s="218"/>
      <c r="QYH2171" s="218"/>
      <c r="QYI2171" s="218"/>
      <c r="QYJ2171" s="218"/>
      <c r="QYK2171" s="218"/>
      <c r="QYL2171" s="218"/>
      <c r="QYM2171" s="218"/>
      <c r="QYN2171" s="218"/>
      <c r="QYO2171" s="218"/>
      <c r="QYP2171" s="218"/>
      <c r="QYQ2171" s="218"/>
      <c r="QYR2171" s="218"/>
      <c r="QYS2171" s="218"/>
      <c r="QYT2171" s="218"/>
      <c r="QYU2171" s="218"/>
      <c r="QYV2171" s="218"/>
      <c r="QYW2171" s="218"/>
      <c r="QYX2171" s="218"/>
      <c r="QYY2171" s="218"/>
      <c r="QYZ2171" s="218"/>
      <c r="QZA2171" s="218"/>
      <c r="QZB2171" s="218"/>
      <c r="QZC2171" s="218"/>
      <c r="QZD2171" s="218"/>
      <c r="QZE2171" s="218"/>
      <c r="QZF2171" s="218"/>
      <c r="QZG2171" s="218"/>
      <c r="QZH2171" s="218"/>
      <c r="QZI2171" s="218"/>
      <c r="QZJ2171" s="218"/>
      <c r="QZK2171" s="218"/>
      <c r="QZL2171" s="218"/>
      <c r="QZM2171" s="218"/>
      <c r="QZN2171" s="218"/>
      <c r="QZO2171" s="218"/>
      <c r="QZP2171" s="218"/>
      <c r="QZQ2171" s="218"/>
      <c r="QZR2171" s="218"/>
      <c r="QZS2171" s="218"/>
      <c r="QZT2171" s="218"/>
      <c r="QZU2171" s="218"/>
      <c r="QZV2171" s="218"/>
      <c r="QZW2171" s="218"/>
      <c r="QZX2171" s="218"/>
      <c r="QZY2171" s="218"/>
      <c r="QZZ2171" s="218"/>
      <c r="RAA2171" s="218"/>
      <c r="RAB2171" s="218"/>
      <c r="RAC2171" s="218"/>
      <c r="RAD2171" s="218"/>
      <c r="RAE2171" s="218"/>
      <c r="RAF2171" s="218"/>
      <c r="RAG2171" s="218"/>
      <c r="RAH2171" s="218"/>
      <c r="RAI2171" s="218"/>
      <c r="RAJ2171" s="218"/>
      <c r="RAK2171" s="218"/>
      <c r="RAL2171" s="218"/>
      <c r="RAM2171" s="218"/>
      <c r="RAN2171" s="218"/>
      <c r="RAO2171" s="218"/>
      <c r="RAP2171" s="218"/>
      <c r="RAQ2171" s="218"/>
      <c r="RAR2171" s="218"/>
      <c r="RAS2171" s="218"/>
      <c r="RAT2171" s="218"/>
      <c r="RAU2171" s="218"/>
      <c r="RAV2171" s="218"/>
      <c r="RAW2171" s="218"/>
      <c r="RAX2171" s="218"/>
      <c r="RAY2171" s="218"/>
      <c r="RAZ2171" s="218"/>
      <c r="RBA2171" s="218"/>
      <c r="RBB2171" s="218"/>
      <c r="RBC2171" s="218"/>
      <c r="RBD2171" s="218"/>
      <c r="RBE2171" s="218"/>
      <c r="RBF2171" s="218"/>
      <c r="RBG2171" s="218"/>
      <c r="RBH2171" s="218"/>
      <c r="RBI2171" s="218"/>
      <c r="RBJ2171" s="218"/>
      <c r="RBK2171" s="218"/>
      <c r="RBL2171" s="218"/>
      <c r="RBM2171" s="218"/>
      <c r="RBN2171" s="218"/>
      <c r="RBO2171" s="218"/>
      <c r="RBP2171" s="218"/>
      <c r="RBQ2171" s="218"/>
      <c r="RBR2171" s="218"/>
      <c r="RBS2171" s="218"/>
      <c r="RBT2171" s="218"/>
      <c r="RBU2171" s="218"/>
      <c r="RBV2171" s="218"/>
      <c r="RBW2171" s="218"/>
      <c r="RBX2171" s="218"/>
      <c r="RBY2171" s="218"/>
      <c r="RBZ2171" s="218"/>
      <c r="RCA2171" s="218"/>
      <c r="RCB2171" s="218"/>
      <c r="RCC2171" s="218"/>
      <c r="RCD2171" s="218"/>
      <c r="RCE2171" s="218"/>
      <c r="RCF2171" s="218"/>
      <c r="RCG2171" s="218"/>
      <c r="RCH2171" s="218"/>
      <c r="RCI2171" s="218"/>
      <c r="RCJ2171" s="218"/>
      <c r="RCK2171" s="218"/>
      <c r="RCL2171" s="218"/>
      <c r="RCM2171" s="218"/>
      <c r="RCN2171" s="218"/>
      <c r="RCO2171" s="218"/>
      <c r="RCP2171" s="218"/>
      <c r="RCQ2171" s="218"/>
      <c r="RCR2171" s="218"/>
      <c r="RCS2171" s="218"/>
      <c r="RCT2171" s="218"/>
      <c r="RCU2171" s="218"/>
      <c r="RCV2171" s="218"/>
      <c r="RCW2171" s="218"/>
      <c r="RCX2171" s="218"/>
      <c r="RCY2171" s="218"/>
      <c r="RCZ2171" s="218"/>
      <c r="RDA2171" s="218"/>
      <c r="RDB2171" s="218"/>
      <c r="RDC2171" s="218"/>
      <c r="RDD2171" s="218"/>
      <c r="RDE2171" s="218"/>
      <c r="RDF2171" s="218"/>
      <c r="RDG2171" s="218"/>
      <c r="RDH2171" s="218"/>
      <c r="RDI2171" s="218"/>
      <c r="RDJ2171" s="218"/>
      <c r="RDK2171" s="218"/>
      <c r="RDL2171" s="218"/>
      <c r="RDM2171" s="218"/>
      <c r="RDN2171" s="218"/>
      <c r="RDO2171" s="218"/>
      <c r="RDP2171" s="218"/>
      <c r="RDQ2171" s="218"/>
      <c r="RDR2171" s="218"/>
      <c r="RDS2171" s="218"/>
      <c r="RDT2171" s="218"/>
      <c r="RDU2171" s="218"/>
      <c r="RDV2171" s="218"/>
      <c r="RDW2171" s="218"/>
      <c r="RDX2171" s="218"/>
      <c r="RDY2171" s="218"/>
      <c r="RDZ2171" s="218"/>
      <c r="REA2171" s="218"/>
      <c r="REB2171" s="218"/>
      <c r="REC2171" s="218"/>
      <c r="RED2171" s="218"/>
      <c r="REE2171" s="218"/>
      <c r="REF2171" s="218"/>
      <c r="REG2171" s="218"/>
      <c r="REH2171" s="218"/>
      <c r="REI2171" s="218"/>
      <c r="REJ2171" s="218"/>
      <c r="REK2171" s="218"/>
      <c r="REL2171" s="218"/>
      <c r="REM2171" s="218"/>
      <c r="REN2171" s="218"/>
      <c r="REO2171" s="218"/>
      <c r="REP2171" s="218"/>
      <c r="REQ2171" s="218"/>
      <c r="RER2171" s="218"/>
      <c r="RES2171" s="218"/>
      <c r="RET2171" s="218"/>
      <c r="REU2171" s="218"/>
      <c r="REV2171" s="218"/>
      <c r="REW2171" s="218"/>
      <c r="REX2171" s="218"/>
      <c r="REY2171" s="218"/>
      <c r="REZ2171" s="218"/>
      <c r="RFA2171" s="218"/>
      <c r="RFB2171" s="218"/>
      <c r="RFC2171" s="218"/>
      <c r="RFD2171" s="218"/>
      <c r="RFE2171" s="218"/>
      <c r="RFF2171" s="218"/>
      <c r="RFG2171" s="218"/>
      <c r="RFH2171" s="218"/>
      <c r="RFI2171" s="218"/>
      <c r="RFJ2171" s="218"/>
      <c r="RFK2171" s="218"/>
      <c r="RFL2171" s="218"/>
      <c r="RFM2171" s="218"/>
      <c r="RFN2171" s="218"/>
      <c r="RFO2171" s="218"/>
      <c r="RFP2171" s="218"/>
      <c r="RFQ2171" s="218"/>
      <c r="RFR2171" s="218"/>
      <c r="RFS2171" s="218"/>
      <c r="RFT2171" s="218"/>
      <c r="RFU2171" s="218"/>
      <c r="RFV2171" s="218"/>
      <c r="RFW2171" s="218"/>
      <c r="RFX2171" s="218"/>
      <c r="RFY2171" s="218"/>
      <c r="RFZ2171" s="218"/>
      <c r="RGA2171" s="218"/>
      <c r="RGB2171" s="218"/>
      <c r="RGC2171" s="218"/>
      <c r="RGD2171" s="218"/>
      <c r="RGE2171" s="218"/>
      <c r="RGF2171" s="218"/>
      <c r="RGG2171" s="218"/>
      <c r="RGH2171" s="218"/>
      <c r="RGI2171" s="218"/>
      <c r="RGJ2171" s="218"/>
      <c r="RGK2171" s="218"/>
      <c r="RGL2171" s="218"/>
      <c r="RGM2171" s="218"/>
      <c r="RGN2171" s="218"/>
      <c r="RGO2171" s="218"/>
      <c r="RGP2171" s="218"/>
      <c r="RGQ2171" s="218"/>
      <c r="RGR2171" s="218"/>
      <c r="RGS2171" s="218"/>
      <c r="RGT2171" s="218"/>
      <c r="RGU2171" s="218"/>
      <c r="RGV2171" s="218"/>
      <c r="RGW2171" s="218"/>
      <c r="RGX2171" s="218"/>
      <c r="RGY2171" s="218"/>
      <c r="RGZ2171" s="218"/>
      <c r="RHA2171" s="218"/>
      <c r="RHB2171" s="218"/>
      <c r="RHC2171" s="218"/>
      <c r="RHD2171" s="218"/>
      <c r="RHE2171" s="218"/>
      <c r="RHF2171" s="218"/>
      <c r="RHG2171" s="218"/>
      <c r="RHH2171" s="218"/>
      <c r="RHI2171" s="218"/>
      <c r="RHJ2171" s="218"/>
      <c r="RHK2171" s="218"/>
      <c r="RHL2171" s="218"/>
      <c r="RHM2171" s="218"/>
      <c r="RHN2171" s="218"/>
      <c r="RHO2171" s="218"/>
      <c r="RHP2171" s="218"/>
      <c r="RHQ2171" s="218"/>
      <c r="RHR2171" s="218"/>
      <c r="RHS2171" s="218"/>
      <c r="RHT2171" s="218"/>
      <c r="RHU2171" s="218"/>
      <c r="RHV2171" s="218"/>
      <c r="RHW2171" s="218"/>
      <c r="RHX2171" s="218"/>
      <c r="RHY2171" s="218"/>
      <c r="RHZ2171" s="218"/>
      <c r="RIA2171" s="218"/>
      <c r="RIB2171" s="218"/>
      <c r="RIC2171" s="218"/>
      <c r="RID2171" s="218"/>
      <c r="RIE2171" s="218"/>
      <c r="RIF2171" s="218"/>
      <c r="RIG2171" s="218"/>
      <c r="RIH2171" s="218"/>
      <c r="RII2171" s="218"/>
      <c r="RIJ2171" s="218"/>
      <c r="RIK2171" s="218"/>
      <c r="RIL2171" s="218"/>
      <c r="RIM2171" s="218"/>
      <c r="RIN2171" s="218"/>
      <c r="RIO2171" s="218"/>
      <c r="RIP2171" s="218"/>
      <c r="RIQ2171" s="218"/>
      <c r="RIR2171" s="218"/>
      <c r="RIS2171" s="218"/>
      <c r="RIT2171" s="218"/>
      <c r="RIU2171" s="218"/>
      <c r="RIV2171" s="218"/>
      <c r="RIW2171" s="218"/>
      <c r="RIX2171" s="218"/>
      <c r="RIY2171" s="218"/>
      <c r="RIZ2171" s="218"/>
      <c r="RJA2171" s="218"/>
      <c r="RJB2171" s="218"/>
      <c r="RJC2171" s="218"/>
      <c r="RJD2171" s="218"/>
      <c r="RJE2171" s="218"/>
      <c r="RJF2171" s="218"/>
      <c r="RJG2171" s="218"/>
      <c r="RJH2171" s="218"/>
      <c r="RJI2171" s="218"/>
      <c r="RJJ2171" s="218"/>
      <c r="RJK2171" s="218"/>
      <c r="RJL2171" s="218"/>
      <c r="RJM2171" s="218"/>
      <c r="RJN2171" s="218"/>
      <c r="RJO2171" s="218"/>
      <c r="RJP2171" s="218"/>
      <c r="RJQ2171" s="218"/>
      <c r="RJR2171" s="218"/>
      <c r="RJS2171" s="218"/>
      <c r="RJT2171" s="218"/>
      <c r="RJU2171" s="218"/>
      <c r="RJV2171" s="218"/>
      <c r="RJW2171" s="218"/>
      <c r="RJX2171" s="218"/>
      <c r="RJY2171" s="218"/>
      <c r="RJZ2171" s="218"/>
      <c r="RKA2171" s="218"/>
      <c r="RKB2171" s="218"/>
      <c r="RKC2171" s="218"/>
      <c r="RKD2171" s="218"/>
      <c r="RKE2171" s="218"/>
      <c r="RKF2171" s="218"/>
      <c r="RKG2171" s="218"/>
      <c r="RKH2171" s="218"/>
      <c r="RKI2171" s="218"/>
      <c r="RKJ2171" s="218"/>
      <c r="RKK2171" s="218"/>
      <c r="RKL2171" s="218"/>
      <c r="RKM2171" s="218"/>
      <c r="RKN2171" s="218"/>
      <c r="RKO2171" s="218"/>
      <c r="RKP2171" s="218"/>
      <c r="RKQ2171" s="218"/>
      <c r="RKR2171" s="218"/>
      <c r="RKS2171" s="218"/>
      <c r="RKT2171" s="218"/>
      <c r="RKU2171" s="218"/>
      <c r="RKV2171" s="218"/>
      <c r="RKW2171" s="218"/>
      <c r="RKX2171" s="218"/>
      <c r="RKY2171" s="218"/>
      <c r="RKZ2171" s="218"/>
      <c r="RLA2171" s="218"/>
      <c r="RLB2171" s="218"/>
      <c r="RLC2171" s="218"/>
      <c r="RLD2171" s="218"/>
      <c r="RLE2171" s="218"/>
      <c r="RLF2171" s="218"/>
      <c r="RLG2171" s="218"/>
      <c r="RLH2171" s="218"/>
      <c r="RLI2171" s="218"/>
      <c r="RLJ2171" s="218"/>
      <c r="RLK2171" s="218"/>
      <c r="RLL2171" s="218"/>
      <c r="RLM2171" s="218"/>
      <c r="RLN2171" s="218"/>
      <c r="RLO2171" s="218"/>
      <c r="RLP2171" s="218"/>
      <c r="RLQ2171" s="218"/>
      <c r="RLR2171" s="218"/>
      <c r="RLS2171" s="218"/>
      <c r="RLT2171" s="218"/>
      <c r="RLU2171" s="218"/>
      <c r="RLV2171" s="218"/>
      <c r="RLW2171" s="218"/>
      <c r="RLX2171" s="218"/>
      <c r="RLY2171" s="218"/>
      <c r="RLZ2171" s="218"/>
      <c r="RMA2171" s="218"/>
      <c r="RMB2171" s="218"/>
      <c r="RMC2171" s="218"/>
      <c r="RMD2171" s="218"/>
      <c r="RME2171" s="218"/>
      <c r="RMF2171" s="218"/>
      <c r="RMG2171" s="218"/>
      <c r="RMH2171" s="218"/>
      <c r="RMI2171" s="218"/>
      <c r="RMJ2171" s="218"/>
      <c r="RMK2171" s="218"/>
      <c r="RML2171" s="218"/>
      <c r="RMM2171" s="218"/>
      <c r="RMN2171" s="218"/>
      <c r="RMO2171" s="218"/>
      <c r="RMP2171" s="218"/>
      <c r="RMQ2171" s="218"/>
      <c r="RMR2171" s="218"/>
      <c r="RMS2171" s="218"/>
      <c r="RMT2171" s="218"/>
      <c r="RMU2171" s="218"/>
      <c r="RMV2171" s="218"/>
      <c r="RMW2171" s="218"/>
      <c r="RMX2171" s="218"/>
      <c r="RMY2171" s="218"/>
      <c r="RMZ2171" s="218"/>
      <c r="RNA2171" s="218"/>
      <c r="RNB2171" s="218"/>
      <c r="RNC2171" s="218"/>
      <c r="RND2171" s="218"/>
      <c r="RNE2171" s="218"/>
      <c r="RNF2171" s="218"/>
      <c r="RNG2171" s="218"/>
      <c r="RNH2171" s="218"/>
      <c r="RNI2171" s="218"/>
      <c r="RNJ2171" s="218"/>
      <c r="RNK2171" s="218"/>
      <c r="RNL2171" s="218"/>
      <c r="RNM2171" s="218"/>
      <c r="RNN2171" s="218"/>
      <c r="RNO2171" s="218"/>
      <c r="RNP2171" s="218"/>
      <c r="RNQ2171" s="218"/>
      <c r="RNR2171" s="218"/>
      <c r="RNS2171" s="218"/>
      <c r="RNT2171" s="218"/>
      <c r="RNU2171" s="218"/>
      <c r="RNV2171" s="218"/>
      <c r="RNW2171" s="218"/>
      <c r="RNX2171" s="218"/>
      <c r="RNY2171" s="218"/>
      <c r="RNZ2171" s="218"/>
      <c r="ROA2171" s="218"/>
      <c r="ROB2171" s="218"/>
      <c r="ROC2171" s="218"/>
      <c r="ROD2171" s="218"/>
      <c r="ROE2171" s="218"/>
      <c r="ROF2171" s="218"/>
      <c r="ROG2171" s="218"/>
      <c r="ROH2171" s="218"/>
      <c r="ROI2171" s="218"/>
      <c r="ROJ2171" s="218"/>
      <c r="ROK2171" s="218"/>
      <c r="ROL2171" s="218"/>
      <c r="ROM2171" s="218"/>
      <c r="RON2171" s="218"/>
      <c r="ROO2171" s="218"/>
      <c r="ROP2171" s="218"/>
      <c r="ROQ2171" s="218"/>
      <c r="ROR2171" s="218"/>
      <c r="ROS2171" s="218"/>
      <c r="ROT2171" s="218"/>
      <c r="ROU2171" s="218"/>
      <c r="ROV2171" s="218"/>
      <c r="ROW2171" s="218"/>
      <c r="ROX2171" s="218"/>
      <c r="ROY2171" s="218"/>
      <c r="ROZ2171" s="218"/>
      <c r="RPA2171" s="218"/>
      <c r="RPB2171" s="218"/>
      <c r="RPC2171" s="218"/>
      <c r="RPD2171" s="218"/>
      <c r="RPE2171" s="218"/>
      <c r="RPF2171" s="218"/>
      <c r="RPG2171" s="218"/>
      <c r="RPH2171" s="218"/>
      <c r="RPI2171" s="218"/>
      <c r="RPJ2171" s="218"/>
      <c r="RPK2171" s="218"/>
      <c r="RPL2171" s="218"/>
      <c r="RPM2171" s="218"/>
      <c r="RPN2171" s="218"/>
      <c r="RPO2171" s="218"/>
      <c r="RPP2171" s="218"/>
      <c r="RPQ2171" s="218"/>
      <c r="RPR2171" s="218"/>
      <c r="RPS2171" s="218"/>
      <c r="RPT2171" s="218"/>
      <c r="RPU2171" s="218"/>
      <c r="RPV2171" s="218"/>
      <c r="RPW2171" s="218"/>
      <c r="RPX2171" s="218"/>
      <c r="RPY2171" s="218"/>
      <c r="RPZ2171" s="218"/>
      <c r="RQA2171" s="218"/>
      <c r="RQB2171" s="218"/>
      <c r="RQC2171" s="218"/>
      <c r="RQD2171" s="218"/>
      <c r="RQE2171" s="218"/>
      <c r="RQF2171" s="218"/>
      <c r="RQG2171" s="218"/>
      <c r="RQH2171" s="218"/>
      <c r="RQI2171" s="218"/>
      <c r="RQJ2171" s="218"/>
      <c r="RQK2171" s="218"/>
      <c r="RQL2171" s="218"/>
      <c r="RQM2171" s="218"/>
      <c r="RQN2171" s="218"/>
      <c r="RQO2171" s="218"/>
      <c r="RQP2171" s="218"/>
      <c r="RQQ2171" s="218"/>
      <c r="RQR2171" s="218"/>
      <c r="RQS2171" s="218"/>
      <c r="RQT2171" s="218"/>
      <c r="RQU2171" s="218"/>
      <c r="RQV2171" s="218"/>
      <c r="RQW2171" s="218"/>
      <c r="RQX2171" s="218"/>
      <c r="RQY2171" s="218"/>
      <c r="RQZ2171" s="218"/>
      <c r="RRA2171" s="218"/>
      <c r="RRB2171" s="218"/>
      <c r="RRC2171" s="218"/>
      <c r="RRD2171" s="218"/>
      <c r="RRE2171" s="218"/>
      <c r="RRF2171" s="218"/>
      <c r="RRG2171" s="218"/>
      <c r="RRH2171" s="218"/>
      <c r="RRI2171" s="218"/>
      <c r="RRJ2171" s="218"/>
      <c r="RRK2171" s="218"/>
      <c r="RRL2171" s="218"/>
      <c r="RRM2171" s="218"/>
      <c r="RRN2171" s="218"/>
      <c r="RRO2171" s="218"/>
      <c r="RRP2171" s="218"/>
      <c r="RRQ2171" s="218"/>
      <c r="RRR2171" s="218"/>
      <c r="RRS2171" s="218"/>
      <c r="RRT2171" s="218"/>
      <c r="RRU2171" s="218"/>
      <c r="RRV2171" s="218"/>
      <c r="RRW2171" s="218"/>
      <c r="RRX2171" s="218"/>
      <c r="RRY2171" s="218"/>
      <c r="RRZ2171" s="218"/>
      <c r="RSA2171" s="218"/>
      <c r="RSB2171" s="218"/>
      <c r="RSC2171" s="218"/>
      <c r="RSD2171" s="218"/>
      <c r="RSE2171" s="218"/>
      <c r="RSF2171" s="218"/>
      <c r="RSG2171" s="218"/>
      <c r="RSH2171" s="218"/>
      <c r="RSI2171" s="218"/>
      <c r="RSJ2171" s="218"/>
      <c r="RSK2171" s="218"/>
      <c r="RSL2171" s="218"/>
      <c r="RSM2171" s="218"/>
      <c r="RSN2171" s="218"/>
      <c r="RSO2171" s="218"/>
      <c r="RSP2171" s="218"/>
      <c r="RSQ2171" s="218"/>
      <c r="RSR2171" s="218"/>
      <c r="RSS2171" s="218"/>
      <c r="RST2171" s="218"/>
      <c r="RSU2171" s="218"/>
      <c r="RSV2171" s="218"/>
      <c r="RSW2171" s="218"/>
      <c r="RSX2171" s="218"/>
      <c r="RSY2171" s="218"/>
      <c r="RSZ2171" s="218"/>
      <c r="RTA2171" s="218"/>
      <c r="RTB2171" s="218"/>
      <c r="RTC2171" s="218"/>
      <c r="RTD2171" s="218"/>
      <c r="RTE2171" s="218"/>
      <c r="RTF2171" s="218"/>
      <c r="RTG2171" s="218"/>
      <c r="RTH2171" s="218"/>
      <c r="RTI2171" s="218"/>
      <c r="RTJ2171" s="218"/>
      <c r="RTK2171" s="218"/>
      <c r="RTL2171" s="218"/>
      <c r="RTM2171" s="218"/>
      <c r="RTN2171" s="218"/>
      <c r="RTO2171" s="218"/>
      <c r="RTP2171" s="218"/>
      <c r="RTQ2171" s="218"/>
      <c r="RTR2171" s="218"/>
      <c r="RTS2171" s="218"/>
      <c r="RTT2171" s="218"/>
      <c r="RTU2171" s="218"/>
      <c r="RTV2171" s="218"/>
      <c r="RTW2171" s="218"/>
      <c r="RTX2171" s="218"/>
      <c r="RTY2171" s="218"/>
      <c r="RTZ2171" s="218"/>
      <c r="RUA2171" s="218"/>
      <c r="RUB2171" s="218"/>
      <c r="RUC2171" s="218"/>
      <c r="RUD2171" s="218"/>
      <c r="RUE2171" s="218"/>
      <c r="RUF2171" s="218"/>
      <c r="RUG2171" s="218"/>
      <c r="RUH2171" s="218"/>
      <c r="RUI2171" s="218"/>
      <c r="RUJ2171" s="218"/>
      <c r="RUK2171" s="218"/>
      <c r="RUL2171" s="218"/>
      <c r="RUM2171" s="218"/>
      <c r="RUN2171" s="218"/>
      <c r="RUO2171" s="218"/>
      <c r="RUP2171" s="218"/>
      <c r="RUQ2171" s="218"/>
      <c r="RUR2171" s="218"/>
      <c r="RUS2171" s="218"/>
      <c r="RUT2171" s="218"/>
      <c r="RUU2171" s="218"/>
      <c r="RUV2171" s="218"/>
      <c r="RUW2171" s="218"/>
      <c r="RUX2171" s="218"/>
      <c r="RUY2171" s="218"/>
      <c r="RUZ2171" s="218"/>
      <c r="RVA2171" s="218"/>
      <c r="RVB2171" s="218"/>
      <c r="RVC2171" s="218"/>
      <c r="RVD2171" s="218"/>
      <c r="RVE2171" s="218"/>
      <c r="RVF2171" s="218"/>
      <c r="RVG2171" s="218"/>
      <c r="RVH2171" s="218"/>
      <c r="RVI2171" s="218"/>
      <c r="RVJ2171" s="218"/>
      <c r="RVK2171" s="218"/>
      <c r="RVL2171" s="218"/>
      <c r="RVM2171" s="218"/>
      <c r="RVN2171" s="218"/>
      <c r="RVO2171" s="218"/>
      <c r="RVP2171" s="218"/>
      <c r="RVQ2171" s="218"/>
      <c r="RVR2171" s="218"/>
      <c r="RVS2171" s="218"/>
      <c r="RVT2171" s="218"/>
      <c r="RVU2171" s="218"/>
      <c r="RVV2171" s="218"/>
      <c r="RVW2171" s="218"/>
      <c r="RVX2171" s="218"/>
      <c r="RVY2171" s="218"/>
      <c r="RVZ2171" s="218"/>
      <c r="RWA2171" s="218"/>
      <c r="RWB2171" s="218"/>
      <c r="RWC2171" s="218"/>
      <c r="RWD2171" s="218"/>
      <c r="RWE2171" s="218"/>
      <c r="RWF2171" s="218"/>
      <c r="RWG2171" s="218"/>
      <c r="RWH2171" s="218"/>
      <c r="RWI2171" s="218"/>
      <c r="RWJ2171" s="218"/>
      <c r="RWK2171" s="218"/>
      <c r="RWL2171" s="218"/>
      <c r="RWM2171" s="218"/>
      <c r="RWN2171" s="218"/>
      <c r="RWO2171" s="218"/>
      <c r="RWP2171" s="218"/>
      <c r="RWQ2171" s="218"/>
      <c r="RWR2171" s="218"/>
      <c r="RWS2171" s="218"/>
      <c r="RWT2171" s="218"/>
      <c r="RWU2171" s="218"/>
      <c r="RWV2171" s="218"/>
      <c r="RWW2171" s="218"/>
      <c r="RWX2171" s="218"/>
      <c r="RWY2171" s="218"/>
      <c r="RWZ2171" s="218"/>
      <c r="RXA2171" s="218"/>
      <c r="RXB2171" s="218"/>
      <c r="RXC2171" s="218"/>
      <c r="RXD2171" s="218"/>
      <c r="RXE2171" s="218"/>
      <c r="RXF2171" s="218"/>
      <c r="RXG2171" s="218"/>
      <c r="RXH2171" s="218"/>
      <c r="RXI2171" s="218"/>
      <c r="RXJ2171" s="218"/>
      <c r="RXK2171" s="218"/>
      <c r="RXL2171" s="218"/>
      <c r="RXM2171" s="218"/>
      <c r="RXN2171" s="218"/>
      <c r="RXO2171" s="218"/>
      <c r="RXP2171" s="218"/>
      <c r="RXQ2171" s="218"/>
      <c r="RXR2171" s="218"/>
      <c r="RXS2171" s="218"/>
      <c r="RXT2171" s="218"/>
      <c r="RXU2171" s="218"/>
      <c r="RXV2171" s="218"/>
      <c r="RXW2171" s="218"/>
      <c r="RXX2171" s="218"/>
      <c r="RXY2171" s="218"/>
      <c r="RXZ2171" s="218"/>
      <c r="RYA2171" s="218"/>
      <c r="RYB2171" s="218"/>
      <c r="RYC2171" s="218"/>
      <c r="RYD2171" s="218"/>
      <c r="RYE2171" s="218"/>
      <c r="RYF2171" s="218"/>
      <c r="RYG2171" s="218"/>
      <c r="RYH2171" s="218"/>
      <c r="RYI2171" s="218"/>
      <c r="RYJ2171" s="218"/>
      <c r="RYK2171" s="218"/>
      <c r="RYL2171" s="218"/>
      <c r="RYM2171" s="218"/>
      <c r="RYN2171" s="218"/>
      <c r="RYO2171" s="218"/>
      <c r="RYP2171" s="218"/>
      <c r="RYQ2171" s="218"/>
      <c r="RYR2171" s="218"/>
      <c r="RYS2171" s="218"/>
      <c r="RYT2171" s="218"/>
      <c r="RYU2171" s="218"/>
      <c r="RYV2171" s="218"/>
      <c r="RYW2171" s="218"/>
      <c r="RYX2171" s="218"/>
      <c r="RYY2171" s="218"/>
      <c r="RYZ2171" s="218"/>
      <c r="RZA2171" s="218"/>
      <c r="RZB2171" s="218"/>
      <c r="RZC2171" s="218"/>
      <c r="RZD2171" s="218"/>
      <c r="RZE2171" s="218"/>
      <c r="RZF2171" s="218"/>
      <c r="RZG2171" s="218"/>
      <c r="RZH2171" s="218"/>
      <c r="RZI2171" s="218"/>
      <c r="RZJ2171" s="218"/>
      <c r="RZK2171" s="218"/>
      <c r="RZL2171" s="218"/>
      <c r="RZM2171" s="218"/>
      <c r="RZN2171" s="218"/>
      <c r="RZO2171" s="218"/>
      <c r="RZP2171" s="218"/>
      <c r="RZQ2171" s="218"/>
      <c r="RZR2171" s="218"/>
      <c r="RZS2171" s="218"/>
      <c r="RZT2171" s="218"/>
      <c r="RZU2171" s="218"/>
      <c r="RZV2171" s="218"/>
      <c r="RZW2171" s="218"/>
      <c r="RZX2171" s="218"/>
      <c r="RZY2171" s="218"/>
      <c r="RZZ2171" s="218"/>
      <c r="SAA2171" s="218"/>
      <c r="SAB2171" s="218"/>
      <c r="SAC2171" s="218"/>
      <c r="SAD2171" s="218"/>
      <c r="SAE2171" s="218"/>
      <c r="SAF2171" s="218"/>
      <c r="SAG2171" s="218"/>
      <c r="SAH2171" s="218"/>
      <c r="SAI2171" s="218"/>
      <c r="SAJ2171" s="218"/>
      <c r="SAK2171" s="218"/>
      <c r="SAL2171" s="218"/>
      <c r="SAM2171" s="218"/>
      <c r="SAN2171" s="218"/>
      <c r="SAO2171" s="218"/>
      <c r="SAP2171" s="218"/>
      <c r="SAQ2171" s="218"/>
      <c r="SAR2171" s="218"/>
      <c r="SAS2171" s="218"/>
      <c r="SAT2171" s="218"/>
      <c r="SAU2171" s="218"/>
      <c r="SAV2171" s="218"/>
      <c r="SAW2171" s="218"/>
      <c r="SAX2171" s="218"/>
      <c r="SAY2171" s="218"/>
      <c r="SAZ2171" s="218"/>
      <c r="SBA2171" s="218"/>
      <c r="SBB2171" s="218"/>
      <c r="SBC2171" s="218"/>
      <c r="SBD2171" s="218"/>
      <c r="SBE2171" s="218"/>
      <c r="SBF2171" s="218"/>
      <c r="SBG2171" s="218"/>
      <c r="SBH2171" s="218"/>
      <c r="SBI2171" s="218"/>
      <c r="SBJ2171" s="218"/>
      <c r="SBK2171" s="218"/>
      <c r="SBL2171" s="218"/>
      <c r="SBM2171" s="218"/>
      <c r="SBN2171" s="218"/>
      <c r="SBO2171" s="218"/>
      <c r="SBP2171" s="218"/>
      <c r="SBQ2171" s="218"/>
      <c r="SBR2171" s="218"/>
      <c r="SBS2171" s="218"/>
      <c r="SBT2171" s="218"/>
      <c r="SBU2171" s="218"/>
      <c r="SBV2171" s="218"/>
      <c r="SBW2171" s="218"/>
      <c r="SBX2171" s="218"/>
      <c r="SBY2171" s="218"/>
      <c r="SBZ2171" s="218"/>
      <c r="SCA2171" s="218"/>
      <c r="SCB2171" s="218"/>
      <c r="SCC2171" s="218"/>
      <c r="SCD2171" s="218"/>
      <c r="SCE2171" s="218"/>
      <c r="SCF2171" s="218"/>
      <c r="SCG2171" s="218"/>
      <c r="SCH2171" s="218"/>
      <c r="SCI2171" s="218"/>
      <c r="SCJ2171" s="218"/>
      <c r="SCK2171" s="218"/>
      <c r="SCL2171" s="218"/>
      <c r="SCM2171" s="218"/>
      <c r="SCN2171" s="218"/>
      <c r="SCO2171" s="218"/>
      <c r="SCP2171" s="218"/>
      <c r="SCQ2171" s="218"/>
      <c r="SCR2171" s="218"/>
      <c r="SCS2171" s="218"/>
      <c r="SCT2171" s="218"/>
      <c r="SCU2171" s="218"/>
      <c r="SCV2171" s="218"/>
      <c r="SCW2171" s="218"/>
      <c r="SCX2171" s="218"/>
      <c r="SCY2171" s="218"/>
      <c r="SCZ2171" s="218"/>
      <c r="SDA2171" s="218"/>
      <c r="SDB2171" s="218"/>
      <c r="SDC2171" s="218"/>
      <c r="SDD2171" s="218"/>
      <c r="SDE2171" s="218"/>
      <c r="SDF2171" s="218"/>
      <c r="SDG2171" s="218"/>
      <c r="SDH2171" s="218"/>
      <c r="SDI2171" s="218"/>
      <c r="SDJ2171" s="218"/>
      <c r="SDK2171" s="218"/>
      <c r="SDL2171" s="218"/>
      <c r="SDM2171" s="218"/>
      <c r="SDN2171" s="218"/>
      <c r="SDO2171" s="218"/>
      <c r="SDP2171" s="218"/>
      <c r="SDQ2171" s="218"/>
      <c r="SDR2171" s="218"/>
      <c r="SDS2171" s="218"/>
      <c r="SDT2171" s="218"/>
      <c r="SDU2171" s="218"/>
      <c r="SDV2171" s="218"/>
      <c r="SDW2171" s="218"/>
      <c r="SDX2171" s="218"/>
      <c r="SDY2171" s="218"/>
      <c r="SDZ2171" s="218"/>
      <c r="SEA2171" s="218"/>
      <c r="SEB2171" s="218"/>
      <c r="SEC2171" s="218"/>
      <c r="SED2171" s="218"/>
      <c r="SEE2171" s="218"/>
      <c r="SEF2171" s="218"/>
      <c r="SEG2171" s="218"/>
      <c r="SEH2171" s="218"/>
      <c r="SEI2171" s="218"/>
      <c r="SEJ2171" s="218"/>
      <c r="SEK2171" s="218"/>
      <c r="SEL2171" s="218"/>
      <c r="SEM2171" s="218"/>
      <c r="SEN2171" s="218"/>
      <c r="SEO2171" s="218"/>
      <c r="SEP2171" s="218"/>
      <c r="SEQ2171" s="218"/>
      <c r="SER2171" s="218"/>
      <c r="SES2171" s="218"/>
      <c r="SET2171" s="218"/>
      <c r="SEU2171" s="218"/>
      <c r="SEV2171" s="218"/>
      <c r="SEW2171" s="218"/>
      <c r="SEX2171" s="218"/>
      <c r="SEY2171" s="218"/>
      <c r="SEZ2171" s="218"/>
      <c r="SFA2171" s="218"/>
      <c r="SFB2171" s="218"/>
      <c r="SFC2171" s="218"/>
      <c r="SFD2171" s="218"/>
      <c r="SFE2171" s="218"/>
      <c r="SFF2171" s="218"/>
      <c r="SFG2171" s="218"/>
      <c r="SFH2171" s="218"/>
      <c r="SFI2171" s="218"/>
      <c r="SFJ2171" s="218"/>
      <c r="SFK2171" s="218"/>
      <c r="SFL2171" s="218"/>
      <c r="SFM2171" s="218"/>
      <c r="SFN2171" s="218"/>
      <c r="SFO2171" s="218"/>
      <c r="SFP2171" s="218"/>
      <c r="SFQ2171" s="218"/>
      <c r="SFR2171" s="218"/>
      <c r="SFS2171" s="218"/>
      <c r="SFT2171" s="218"/>
      <c r="SFU2171" s="218"/>
      <c r="SFV2171" s="218"/>
      <c r="SFW2171" s="218"/>
      <c r="SFX2171" s="218"/>
      <c r="SFY2171" s="218"/>
      <c r="SFZ2171" s="218"/>
      <c r="SGA2171" s="218"/>
      <c r="SGB2171" s="218"/>
      <c r="SGC2171" s="218"/>
      <c r="SGD2171" s="218"/>
      <c r="SGE2171" s="218"/>
      <c r="SGF2171" s="218"/>
      <c r="SGG2171" s="218"/>
      <c r="SGH2171" s="218"/>
      <c r="SGI2171" s="218"/>
      <c r="SGJ2171" s="218"/>
      <c r="SGK2171" s="218"/>
      <c r="SGL2171" s="218"/>
      <c r="SGM2171" s="218"/>
      <c r="SGN2171" s="218"/>
      <c r="SGO2171" s="218"/>
      <c r="SGP2171" s="218"/>
      <c r="SGQ2171" s="218"/>
      <c r="SGR2171" s="218"/>
      <c r="SGS2171" s="218"/>
      <c r="SGT2171" s="218"/>
      <c r="SGU2171" s="218"/>
      <c r="SGV2171" s="218"/>
      <c r="SGW2171" s="218"/>
      <c r="SGX2171" s="218"/>
      <c r="SGY2171" s="218"/>
      <c r="SGZ2171" s="218"/>
      <c r="SHA2171" s="218"/>
      <c r="SHB2171" s="218"/>
      <c r="SHC2171" s="218"/>
      <c r="SHD2171" s="218"/>
      <c r="SHE2171" s="218"/>
      <c r="SHF2171" s="218"/>
      <c r="SHG2171" s="218"/>
      <c r="SHH2171" s="218"/>
      <c r="SHI2171" s="218"/>
      <c r="SHJ2171" s="218"/>
      <c r="SHK2171" s="218"/>
      <c r="SHL2171" s="218"/>
      <c r="SHM2171" s="218"/>
      <c r="SHN2171" s="218"/>
      <c r="SHO2171" s="218"/>
      <c r="SHP2171" s="218"/>
      <c r="SHQ2171" s="218"/>
      <c r="SHR2171" s="218"/>
      <c r="SHS2171" s="218"/>
      <c r="SHT2171" s="218"/>
      <c r="SHU2171" s="218"/>
      <c r="SHV2171" s="218"/>
      <c r="SHW2171" s="218"/>
      <c r="SHX2171" s="218"/>
      <c r="SHY2171" s="218"/>
      <c r="SHZ2171" s="218"/>
      <c r="SIA2171" s="218"/>
      <c r="SIB2171" s="218"/>
      <c r="SIC2171" s="218"/>
      <c r="SID2171" s="218"/>
      <c r="SIE2171" s="218"/>
      <c r="SIF2171" s="218"/>
      <c r="SIG2171" s="218"/>
      <c r="SIH2171" s="218"/>
      <c r="SII2171" s="218"/>
      <c r="SIJ2171" s="218"/>
      <c r="SIK2171" s="218"/>
      <c r="SIL2171" s="218"/>
      <c r="SIM2171" s="218"/>
      <c r="SIN2171" s="218"/>
      <c r="SIO2171" s="218"/>
      <c r="SIP2171" s="218"/>
      <c r="SIQ2171" s="218"/>
      <c r="SIR2171" s="218"/>
      <c r="SIS2171" s="218"/>
      <c r="SIT2171" s="218"/>
      <c r="SIU2171" s="218"/>
      <c r="SIV2171" s="218"/>
      <c r="SIW2171" s="218"/>
      <c r="SIX2171" s="218"/>
      <c r="SIY2171" s="218"/>
      <c r="SIZ2171" s="218"/>
      <c r="SJA2171" s="218"/>
      <c r="SJB2171" s="218"/>
      <c r="SJC2171" s="218"/>
      <c r="SJD2171" s="218"/>
      <c r="SJE2171" s="218"/>
      <c r="SJF2171" s="218"/>
      <c r="SJG2171" s="218"/>
      <c r="SJH2171" s="218"/>
      <c r="SJI2171" s="218"/>
      <c r="SJJ2171" s="218"/>
      <c r="SJK2171" s="218"/>
      <c r="SJL2171" s="218"/>
      <c r="SJM2171" s="218"/>
      <c r="SJN2171" s="218"/>
      <c r="SJO2171" s="218"/>
      <c r="SJP2171" s="218"/>
      <c r="SJQ2171" s="218"/>
      <c r="SJR2171" s="218"/>
      <c r="SJS2171" s="218"/>
      <c r="SJT2171" s="218"/>
      <c r="SJU2171" s="218"/>
      <c r="SJV2171" s="218"/>
      <c r="SJW2171" s="218"/>
      <c r="SJX2171" s="218"/>
      <c r="SJY2171" s="218"/>
      <c r="SJZ2171" s="218"/>
      <c r="SKA2171" s="218"/>
      <c r="SKB2171" s="218"/>
      <c r="SKC2171" s="218"/>
      <c r="SKD2171" s="218"/>
      <c r="SKE2171" s="218"/>
      <c r="SKF2171" s="218"/>
      <c r="SKG2171" s="218"/>
      <c r="SKH2171" s="218"/>
      <c r="SKI2171" s="218"/>
      <c r="SKJ2171" s="218"/>
      <c r="SKK2171" s="218"/>
      <c r="SKL2171" s="218"/>
      <c r="SKM2171" s="218"/>
      <c r="SKN2171" s="218"/>
      <c r="SKO2171" s="218"/>
      <c r="SKP2171" s="218"/>
      <c r="SKQ2171" s="218"/>
      <c r="SKR2171" s="218"/>
      <c r="SKS2171" s="218"/>
      <c r="SKT2171" s="218"/>
      <c r="SKU2171" s="218"/>
      <c r="SKV2171" s="218"/>
      <c r="SKW2171" s="218"/>
      <c r="SKX2171" s="218"/>
      <c r="SKY2171" s="218"/>
      <c r="SKZ2171" s="218"/>
      <c r="SLA2171" s="218"/>
      <c r="SLB2171" s="218"/>
      <c r="SLC2171" s="218"/>
      <c r="SLD2171" s="218"/>
      <c r="SLE2171" s="218"/>
      <c r="SLF2171" s="218"/>
      <c r="SLG2171" s="218"/>
      <c r="SLH2171" s="218"/>
      <c r="SLI2171" s="218"/>
      <c r="SLJ2171" s="218"/>
      <c r="SLK2171" s="218"/>
      <c r="SLL2171" s="218"/>
      <c r="SLM2171" s="218"/>
      <c r="SLN2171" s="218"/>
      <c r="SLO2171" s="218"/>
      <c r="SLP2171" s="218"/>
      <c r="SLQ2171" s="218"/>
      <c r="SLR2171" s="218"/>
      <c r="SLS2171" s="218"/>
      <c r="SLT2171" s="218"/>
      <c r="SLU2171" s="218"/>
      <c r="SLV2171" s="218"/>
      <c r="SLW2171" s="218"/>
      <c r="SLX2171" s="218"/>
      <c r="SLY2171" s="218"/>
      <c r="SLZ2171" s="218"/>
      <c r="SMA2171" s="218"/>
      <c r="SMB2171" s="218"/>
      <c r="SMC2171" s="218"/>
      <c r="SMD2171" s="218"/>
      <c r="SME2171" s="218"/>
      <c r="SMF2171" s="218"/>
      <c r="SMG2171" s="218"/>
      <c r="SMH2171" s="218"/>
      <c r="SMI2171" s="218"/>
      <c r="SMJ2171" s="218"/>
      <c r="SMK2171" s="218"/>
      <c r="SML2171" s="218"/>
      <c r="SMM2171" s="218"/>
      <c r="SMN2171" s="218"/>
      <c r="SMO2171" s="218"/>
      <c r="SMP2171" s="218"/>
      <c r="SMQ2171" s="218"/>
      <c r="SMR2171" s="218"/>
      <c r="SMS2171" s="218"/>
      <c r="SMT2171" s="218"/>
      <c r="SMU2171" s="218"/>
      <c r="SMV2171" s="218"/>
      <c r="SMW2171" s="218"/>
      <c r="SMX2171" s="218"/>
      <c r="SMY2171" s="218"/>
      <c r="SMZ2171" s="218"/>
      <c r="SNA2171" s="218"/>
      <c r="SNB2171" s="218"/>
      <c r="SNC2171" s="218"/>
      <c r="SND2171" s="218"/>
      <c r="SNE2171" s="218"/>
      <c r="SNF2171" s="218"/>
      <c r="SNG2171" s="218"/>
      <c r="SNH2171" s="218"/>
      <c r="SNI2171" s="218"/>
      <c r="SNJ2171" s="218"/>
      <c r="SNK2171" s="218"/>
      <c r="SNL2171" s="218"/>
      <c r="SNM2171" s="218"/>
      <c r="SNN2171" s="218"/>
      <c r="SNO2171" s="218"/>
      <c r="SNP2171" s="218"/>
      <c r="SNQ2171" s="218"/>
      <c r="SNR2171" s="218"/>
      <c r="SNS2171" s="218"/>
      <c r="SNT2171" s="218"/>
      <c r="SNU2171" s="218"/>
      <c r="SNV2171" s="218"/>
      <c r="SNW2171" s="218"/>
      <c r="SNX2171" s="218"/>
      <c r="SNY2171" s="218"/>
      <c r="SNZ2171" s="218"/>
      <c r="SOA2171" s="218"/>
      <c r="SOB2171" s="218"/>
      <c r="SOC2171" s="218"/>
      <c r="SOD2171" s="218"/>
      <c r="SOE2171" s="218"/>
      <c r="SOF2171" s="218"/>
      <c r="SOG2171" s="218"/>
      <c r="SOH2171" s="218"/>
      <c r="SOI2171" s="218"/>
      <c r="SOJ2171" s="218"/>
      <c r="SOK2171" s="218"/>
      <c r="SOL2171" s="218"/>
      <c r="SOM2171" s="218"/>
      <c r="SON2171" s="218"/>
      <c r="SOO2171" s="218"/>
      <c r="SOP2171" s="218"/>
      <c r="SOQ2171" s="218"/>
      <c r="SOR2171" s="218"/>
      <c r="SOS2171" s="218"/>
      <c r="SOT2171" s="218"/>
      <c r="SOU2171" s="218"/>
      <c r="SOV2171" s="218"/>
      <c r="SOW2171" s="218"/>
      <c r="SOX2171" s="218"/>
      <c r="SOY2171" s="218"/>
      <c r="SOZ2171" s="218"/>
      <c r="SPA2171" s="218"/>
      <c r="SPB2171" s="218"/>
      <c r="SPC2171" s="218"/>
      <c r="SPD2171" s="218"/>
      <c r="SPE2171" s="218"/>
      <c r="SPF2171" s="218"/>
      <c r="SPG2171" s="218"/>
      <c r="SPH2171" s="218"/>
      <c r="SPI2171" s="218"/>
      <c r="SPJ2171" s="218"/>
      <c r="SPK2171" s="218"/>
      <c r="SPL2171" s="218"/>
      <c r="SPM2171" s="218"/>
      <c r="SPN2171" s="218"/>
      <c r="SPO2171" s="218"/>
      <c r="SPP2171" s="218"/>
      <c r="SPQ2171" s="218"/>
      <c r="SPR2171" s="218"/>
      <c r="SPS2171" s="218"/>
      <c r="SPT2171" s="218"/>
      <c r="SPU2171" s="218"/>
      <c r="SPV2171" s="218"/>
      <c r="SPW2171" s="218"/>
      <c r="SPX2171" s="218"/>
      <c r="SPY2171" s="218"/>
      <c r="SPZ2171" s="218"/>
      <c r="SQA2171" s="218"/>
      <c r="SQB2171" s="218"/>
      <c r="SQC2171" s="218"/>
      <c r="SQD2171" s="218"/>
      <c r="SQE2171" s="218"/>
      <c r="SQF2171" s="218"/>
      <c r="SQG2171" s="218"/>
      <c r="SQH2171" s="218"/>
      <c r="SQI2171" s="218"/>
      <c r="SQJ2171" s="218"/>
      <c r="SQK2171" s="218"/>
      <c r="SQL2171" s="218"/>
      <c r="SQM2171" s="218"/>
      <c r="SQN2171" s="218"/>
      <c r="SQO2171" s="218"/>
      <c r="SQP2171" s="218"/>
      <c r="SQQ2171" s="218"/>
      <c r="SQR2171" s="218"/>
      <c r="SQS2171" s="218"/>
      <c r="SQT2171" s="218"/>
      <c r="SQU2171" s="218"/>
      <c r="SQV2171" s="218"/>
      <c r="SQW2171" s="218"/>
      <c r="SQX2171" s="218"/>
      <c r="SQY2171" s="218"/>
      <c r="SQZ2171" s="218"/>
      <c r="SRA2171" s="218"/>
      <c r="SRB2171" s="218"/>
      <c r="SRC2171" s="218"/>
      <c r="SRD2171" s="218"/>
      <c r="SRE2171" s="218"/>
      <c r="SRF2171" s="218"/>
      <c r="SRG2171" s="218"/>
      <c r="SRH2171" s="218"/>
      <c r="SRI2171" s="218"/>
      <c r="SRJ2171" s="218"/>
      <c r="SRK2171" s="218"/>
      <c r="SRL2171" s="218"/>
      <c r="SRM2171" s="218"/>
      <c r="SRN2171" s="218"/>
      <c r="SRO2171" s="218"/>
      <c r="SRP2171" s="218"/>
      <c r="SRQ2171" s="218"/>
      <c r="SRR2171" s="218"/>
      <c r="SRS2171" s="218"/>
      <c r="SRT2171" s="218"/>
      <c r="SRU2171" s="218"/>
      <c r="SRV2171" s="218"/>
      <c r="SRW2171" s="218"/>
      <c r="SRX2171" s="218"/>
      <c r="SRY2171" s="218"/>
      <c r="SRZ2171" s="218"/>
      <c r="SSA2171" s="218"/>
      <c r="SSB2171" s="218"/>
      <c r="SSC2171" s="218"/>
      <c r="SSD2171" s="218"/>
      <c r="SSE2171" s="218"/>
      <c r="SSF2171" s="218"/>
      <c r="SSG2171" s="218"/>
      <c r="SSH2171" s="218"/>
      <c r="SSI2171" s="218"/>
      <c r="SSJ2171" s="218"/>
      <c r="SSK2171" s="218"/>
      <c r="SSL2171" s="218"/>
      <c r="SSM2171" s="218"/>
      <c r="SSN2171" s="218"/>
      <c r="SSO2171" s="218"/>
      <c r="SSP2171" s="218"/>
      <c r="SSQ2171" s="218"/>
      <c r="SSR2171" s="218"/>
      <c r="SSS2171" s="218"/>
      <c r="SST2171" s="218"/>
      <c r="SSU2171" s="218"/>
      <c r="SSV2171" s="218"/>
      <c r="SSW2171" s="218"/>
      <c r="SSX2171" s="218"/>
      <c r="SSY2171" s="218"/>
      <c r="SSZ2171" s="218"/>
      <c r="STA2171" s="218"/>
      <c r="STB2171" s="218"/>
      <c r="STC2171" s="218"/>
      <c r="STD2171" s="218"/>
      <c r="STE2171" s="218"/>
      <c r="STF2171" s="218"/>
      <c r="STG2171" s="218"/>
      <c r="STH2171" s="218"/>
      <c r="STI2171" s="218"/>
      <c r="STJ2171" s="218"/>
      <c r="STK2171" s="218"/>
      <c r="STL2171" s="218"/>
      <c r="STM2171" s="218"/>
      <c r="STN2171" s="218"/>
      <c r="STO2171" s="218"/>
      <c r="STP2171" s="218"/>
      <c r="STQ2171" s="218"/>
      <c r="STR2171" s="218"/>
      <c r="STS2171" s="218"/>
      <c r="STT2171" s="218"/>
      <c r="STU2171" s="218"/>
      <c r="STV2171" s="218"/>
      <c r="STW2171" s="218"/>
      <c r="STX2171" s="218"/>
      <c r="STY2171" s="218"/>
      <c r="STZ2171" s="218"/>
      <c r="SUA2171" s="218"/>
      <c r="SUB2171" s="218"/>
      <c r="SUC2171" s="218"/>
      <c r="SUD2171" s="218"/>
      <c r="SUE2171" s="218"/>
      <c r="SUF2171" s="218"/>
      <c r="SUG2171" s="218"/>
      <c r="SUH2171" s="218"/>
      <c r="SUI2171" s="218"/>
      <c r="SUJ2171" s="218"/>
      <c r="SUK2171" s="218"/>
      <c r="SUL2171" s="218"/>
      <c r="SUM2171" s="218"/>
      <c r="SUN2171" s="218"/>
      <c r="SUO2171" s="218"/>
      <c r="SUP2171" s="218"/>
      <c r="SUQ2171" s="218"/>
      <c r="SUR2171" s="218"/>
      <c r="SUS2171" s="218"/>
      <c r="SUT2171" s="218"/>
      <c r="SUU2171" s="218"/>
      <c r="SUV2171" s="218"/>
      <c r="SUW2171" s="218"/>
      <c r="SUX2171" s="218"/>
      <c r="SUY2171" s="218"/>
      <c r="SUZ2171" s="218"/>
      <c r="SVA2171" s="218"/>
      <c r="SVB2171" s="218"/>
      <c r="SVC2171" s="218"/>
      <c r="SVD2171" s="218"/>
      <c r="SVE2171" s="218"/>
      <c r="SVF2171" s="218"/>
      <c r="SVG2171" s="218"/>
      <c r="SVH2171" s="218"/>
      <c r="SVI2171" s="218"/>
      <c r="SVJ2171" s="218"/>
      <c r="SVK2171" s="218"/>
      <c r="SVL2171" s="218"/>
      <c r="SVM2171" s="218"/>
      <c r="SVN2171" s="218"/>
      <c r="SVO2171" s="218"/>
      <c r="SVP2171" s="218"/>
      <c r="SVQ2171" s="218"/>
      <c r="SVR2171" s="218"/>
      <c r="SVS2171" s="218"/>
      <c r="SVT2171" s="218"/>
      <c r="SVU2171" s="218"/>
      <c r="SVV2171" s="218"/>
      <c r="SVW2171" s="218"/>
      <c r="SVX2171" s="218"/>
      <c r="SVY2171" s="218"/>
      <c r="SVZ2171" s="218"/>
      <c r="SWA2171" s="218"/>
      <c r="SWB2171" s="218"/>
      <c r="SWC2171" s="218"/>
      <c r="SWD2171" s="218"/>
      <c r="SWE2171" s="218"/>
      <c r="SWF2171" s="218"/>
      <c r="SWG2171" s="218"/>
      <c r="SWH2171" s="218"/>
      <c r="SWI2171" s="218"/>
      <c r="SWJ2171" s="218"/>
      <c r="SWK2171" s="218"/>
      <c r="SWL2171" s="218"/>
      <c r="SWM2171" s="218"/>
      <c r="SWN2171" s="218"/>
      <c r="SWO2171" s="218"/>
      <c r="SWP2171" s="218"/>
      <c r="SWQ2171" s="218"/>
      <c r="SWR2171" s="218"/>
      <c r="SWS2171" s="218"/>
      <c r="SWT2171" s="218"/>
      <c r="SWU2171" s="218"/>
      <c r="SWV2171" s="218"/>
      <c r="SWW2171" s="218"/>
      <c r="SWX2171" s="218"/>
      <c r="SWY2171" s="218"/>
      <c r="SWZ2171" s="218"/>
      <c r="SXA2171" s="218"/>
      <c r="SXB2171" s="218"/>
      <c r="SXC2171" s="218"/>
      <c r="SXD2171" s="218"/>
      <c r="SXE2171" s="218"/>
      <c r="SXF2171" s="218"/>
      <c r="SXG2171" s="218"/>
      <c r="SXH2171" s="218"/>
      <c r="SXI2171" s="218"/>
      <c r="SXJ2171" s="218"/>
      <c r="SXK2171" s="218"/>
      <c r="SXL2171" s="218"/>
      <c r="SXM2171" s="218"/>
      <c r="SXN2171" s="218"/>
      <c r="SXO2171" s="218"/>
      <c r="SXP2171" s="218"/>
      <c r="SXQ2171" s="218"/>
      <c r="SXR2171" s="218"/>
      <c r="SXS2171" s="218"/>
      <c r="SXT2171" s="218"/>
      <c r="SXU2171" s="218"/>
      <c r="SXV2171" s="218"/>
      <c r="SXW2171" s="218"/>
      <c r="SXX2171" s="218"/>
      <c r="SXY2171" s="218"/>
      <c r="SXZ2171" s="218"/>
      <c r="SYA2171" s="218"/>
      <c r="SYB2171" s="218"/>
      <c r="SYC2171" s="218"/>
      <c r="SYD2171" s="218"/>
      <c r="SYE2171" s="218"/>
      <c r="SYF2171" s="218"/>
      <c r="SYG2171" s="218"/>
      <c r="SYH2171" s="218"/>
      <c r="SYI2171" s="218"/>
      <c r="SYJ2171" s="218"/>
      <c r="SYK2171" s="218"/>
      <c r="SYL2171" s="218"/>
      <c r="SYM2171" s="218"/>
      <c r="SYN2171" s="218"/>
      <c r="SYO2171" s="218"/>
      <c r="SYP2171" s="218"/>
      <c r="SYQ2171" s="218"/>
      <c r="SYR2171" s="218"/>
      <c r="SYS2171" s="218"/>
      <c r="SYT2171" s="218"/>
      <c r="SYU2171" s="218"/>
      <c r="SYV2171" s="218"/>
      <c r="SYW2171" s="218"/>
      <c r="SYX2171" s="218"/>
      <c r="SYY2171" s="218"/>
      <c r="SYZ2171" s="218"/>
      <c r="SZA2171" s="218"/>
      <c r="SZB2171" s="218"/>
      <c r="SZC2171" s="218"/>
      <c r="SZD2171" s="218"/>
      <c r="SZE2171" s="218"/>
      <c r="SZF2171" s="218"/>
      <c r="SZG2171" s="218"/>
      <c r="SZH2171" s="218"/>
      <c r="SZI2171" s="218"/>
      <c r="SZJ2171" s="218"/>
      <c r="SZK2171" s="218"/>
      <c r="SZL2171" s="218"/>
      <c r="SZM2171" s="218"/>
      <c r="SZN2171" s="218"/>
      <c r="SZO2171" s="218"/>
      <c r="SZP2171" s="218"/>
      <c r="SZQ2171" s="218"/>
      <c r="SZR2171" s="218"/>
      <c r="SZS2171" s="218"/>
      <c r="SZT2171" s="218"/>
      <c r="SZU2171" s="218"/>
      <c r="SZV2171" s="218"/>
      <c r="SZW2171" s="218"/>
      <c r="SZX2171" s="218"/>
      <c r="SZY2171" s="218"/>
      <c r="SZZ2171" s="218"/>
      <c r="TAA2171" s="218"/>
      <c r="TAB2171" s="218"/>
      <c r="TAC2171" s="218"/>
      <c r="TAD2171" s="218"/>
      <c r="TAE2171" s="218"/>
      <c r="TAF2171" s="218"/>
      <c r="TAG2171" s="218"/>
      <c r="TAH2171" s="218"/>
      <c r="TAI2171" s="218"/>
      <c r="TAJ2171" s="218"/>
      <c r="TAK2171" s="218"/>
      <c r="TAL2171" s="218"/>
      <c r="TAM2171" s="218"/>
      <c r="TAN2171" s="218"/>
      <c r="TAO2171" s="218"/>
      <c r="TAP2171" s="218"/>
      <c r="TAQ2171" s="218"/>
      <c r="TAR2171" s="218"/>
      <c r="TAS2171" s="218"/>
      <c r="TAT2171" s="218"/>
      <c r="TAU2171" s="218"/>
      <c r="TAV2171" s="218"/>
      <c r="TAW2171" s="218"/>
      <c r="TAX2171" s="218"/>
      <c r="TAY2171" s="218"/>
      <c r="TAZ2171" s="218"/>
      <c r="TBA2171" s="218"/>
      <c r="TBB2171" s="218"/>
      <c r="TBC2171" s="218"/>
      <c r="TBD2171" s="218"/>
      <c r="TBE2171" s="218"/>
      <c r="TBF2171" s="218"/>
      <c r="TBG2171" s="218"/>
      <c r="TBH2171" s="218"/>
      <c r="TBI2171" s="218"/>
      <c r="TBJ2171" s="218"/>
      <c r="TBK2171" s="218"/>
      <c r="TBL2171" s="218"/>
      <c r="TBM2171" s="218"/>
      <c r="TBN2171" s="218"/>
      <c r="TBO2171" s="218"/>
      <c r="TBP2171" s="218"/>
      <c r="TBQ2171" s="218"/>
      <c r="TBR2171" s="218"/>
      <c r="TBS2171" s="218"/>
      <c r="TBT2171" s="218"/>
      <c r="TBU2171" s="218"/>
      <c r="TBV2171" s="218"/>
      <c r="TBW2171" s="218"/>
      <c r="TBX2171" s="218"/>
      <c r="TBY2171" s="218"/>
      <c r="TBZ2171" s="218"/>
      <c r="TCA2171" s="218"/>
      <c r="TCB2171" s="218"/>
      <c r="TCC2171" s="218"/>
      <c r="TCD2171" s="218"/>
      <c r="TCE2171" s="218"/>
      <c r="TCF2171" s="218"/>
      <c r="TCG2171" s="218"/>
      <c r="TCH2171" s="218"/>
      <c r="TCI2171" s="218"/>
      <c r="TCJ2171" s="218"/>
      <c r="TCK2171" s="218"/>
      <c r="TCL2171" s="218"/>
      <c r="TCM2171" s="218"/>
      <c r="TCN2171" s="218"/>
      <c r="TCO2171" s="218"/>
      <c r="TCP2171" s="218"/>
      <c r="TCQ2171" s="218"/>
      <c r="TCR2171" s="218"/>
      <c r="TCS2171" s="218"/>
      <c r="TCT2171" s="218"/>
      <c r="TCU2171" s="218"/>
      <c r="TCV2171" s="218"/>
      <c r="TCW2171" s="218"/>
      <c r="TCX2171" s="218"/>
      <c r="TCY2171" s="218"/>
      <c r="TCZ2171" s="218"/>
      <c r="TDA2171" s="218"/>
      <c r="TDB2171" s="218"/>
      <c r="TDC2171" s="218"/>
      <c r="TDD2171" s="218"/>
      <c r="TDE2171" s="218"/>
      <c r="TDF2171" s="218"/>
      <c r="TDG2171" s="218"/>
      <c r="TDH2171" s="218"/>
      <c r="TDI2171" s="218"/>
      <c r="TDJ2171" s="218"/>
      <c r="TDK2171" s="218"/>
      <c r="TDL2171" s="218"/>
      <c r="TDM2171" s="218"/>
      <c r="TDN2171" s="218"/>
      <c r="TDO2171" s="218"/>
      <c r="TDP2171" s="218"/>
      <c r="TDQ2171" s="218"/>
      <c r="TDR2171" s="218"/>
      <c r="TDS2171" s="218"/>
      <c r="TDT2171" s="218"/>
      <c r="TDU2171" s="218"/>
      <c r="TDV2171" s="218"/>
      <c r="TDW2171" s="218"/>
      <c r="TDX2171" s="218"/>
      <c r="TDY2171" s="218"/>
      <c r="TDZ2171" s="218"/>
      <c r="TEA2171" s="218"/>
      <c r="TEB2171" s="218"/>
      <c r="TEC2171" s="218"/>
      <c r="TED2171" s="218"/>
      <c r="TEE2171" s="218"/>
      <c r="TEF2171" s="218"/>
      <c r="TEG2171" s="218"/>
      <c r="TEH2171" s="218"/>
      <c r="TEI2171" s="218"/>
      <c r="TEJ2171" s="218"/>
      <c r="TEK2171" s="218"/>
      <c r="TEL2171" s="218"/>
      <c r="TEM2171" s="218"/>
      <c r="TEN2171" s="218"/>
      <c r="TEO2171" s="218"/>
      <c r="TEP2171" s="218"/>
      <c r="TEQ2171" s="218"/>
      <c r="TER2171" s="218"/>
      <c r="TES2171" s="218"/>
      <c r="TET2171" s="218"/>
      <c r="TEU2171" s="218"/>
      <c r="TEV2171" s="218"/>
      <c r="TEW2171" s="218"/>
      <c r="TEX2171" s="218"/>
      <c r="TEY2171" s="218"/>
      <c r="TEZ2171" s="218"/>
      <c r="TFA2171" s="218"/>
      <c r="TFB2171" s="218"/>
      <c r="TFC2171" s="218"/>
      <c r="TFD2171" s="218"/>
      <c r="TFE2171" s="218"/>
      <c r="TFF2171" s="218"/>
      <c r="TFG2171" s="218"/>
      <c r="TFH2171" s="218"/>
      <c r="TFI2171" s="218"/>
      <c r="TFJ2171" s="218"/>
      <c r="TFK2171" s="218"/>
      <c r="TFL2171" s="218"/>
      <c r="TFM2171" s="218"/>
      <c r="TFN2171" s="218"/>
      <c r="TFO2171" s="218"/>
      <c r="TFP2171" s="218"/>
      <c r="TFQ2171" s="218"/>
      <c r="TFR2171" s="218"/>
      <c r="TFS2171" s="218"/>
      <c r="TFT2171" s="218"/>
      <c r="TFU2171" s="218"/>
      <c r="TFV2171" s="218"/>
      <c r="TFW2171" s="218"/>
      <c r="TFX2171" s="218"/>
      <c r="TFY2171" s="218"/>
      <c r="TFZ2171" s="218"/>
      <c r="TGA2171" s="218"/>
      <c r="TGB2171" s="218"/>
      <c r="TGC2171" s="218"/>
      <c r="TGD2171" s="218"/>
      <c r="TGE2171" s="218"/>
      <c r="TGF2171" s="218"/>
      <c r="TGG2171" s="218"/>
      <c r="TGH2171" s="218"/>
      <c r="TGI2171" s="218"/>
      <c r="TGJ2171" s="218"/>
      <c r="TGK2171" s="218"/>
      <c r="TGL2171" s="218"/>
      <c r="TGM2171" s="218"/>
      <c r="TGN2171" s="218"/>
      <c r="TGO2171" s="218"/>
      <c r="TGP2171" s="218"/>
      <c r="TGQ2171" s="218"/>
      <c r="TGR2171" s="218"/>
      <c r="TGS2171" s="218"/>
      <c r="TGT2171" s="218"/>
      <c r="TGU2171" s="218"/>
      <c r="TGV2171" s="218"/>
      <c r="TGW2171" s="218"/>
      <c r="TGX2171" s="218"/>
      <c r="TGY2171" s="218"/>
      <c r="TGZ2171" s="218"/>
      <c r="THA2171" s="218"/>
      <c r="THB2171" s="218"/>
      <c r="THC2171" s="218"/>
      <c r="THD2171" s="218"/>
      <c r="THE2171" s="218"/>
      <c r="THF2171" s="218"/>
      <c r="THG2171" s="218"/>
      <c r="THH2171" s="218"/>
      <c r="THI2171" s="218"/>
      <c r="THJ2171" s="218"/>
      <c r="THK2171" s="218"/>
      <c r="THL2171" s="218"/>
      <c r="THM2171" s="218"/>
      <c r="THN2171" s="218"/>
      <c r="THO2171" s="218"/>
      <c r="THP2171" s="218"/>
      <c r="THQ2171" s="218"/>
      <c r="THR2171" s="218"/>
      <c r="THS2171" s="218"/>
      <c r="THT2171" s="218"/>
      <c r="THU2171" s="218"/>
      <c r="THV2171" s="218"/>
      <c r="THW2171" s="218"/>
      <c r="THX2171" s="218"/>
      <c r="THY2171" s="218"/>
      <c r="THZ2171" s="218"/>
      <c r="TIA2171" s="218"/>
      <c r="TIB2171" s="218"/>
      <c r="TIC2171" s="218"/>
      <c r="TID2171" s="218"/>
      <c r="TIE2171" s="218"/>
      <c r="TIF2171" s="218"/>
      <c r="TIG2171" s="218"/>
      <c r="TIH2171" s="218"/>
      <c r="TII2171" s="218"/>
      <c r="TIJ2171" s="218"/>
      <c r="TIK2171" s="218"/>
      <c r="TIL2171" s="218"/>
      <c r="TIM2171" s="218"/>
      <c r="TIN2171" s="218"/>
      <c r="TIO2171" s="218"/>
      <c r="TIP2171" s="218"/>
      <c r="TIQ2171" s="218"/>
      <c r="TIR2171" s="218"/>
      <c r="TIS2171" s="218"/>
      <c r="TIT2171" s="218"/>
      <c r="TIU2171" s="218"/>
      <c r="TIV2171" s="218"/>
      <c r="TIW2171" s="218"/>
      <c r="TIX2171" s="218"/>
      <c r="TIY2171" s="218"/>
      <c r="TIZ2171" s="218"/>
      <c r="TJA2171" s="218"/>
      <c r="TJB2171" s="218"/>
      <c r="TJC2171" s="218"/>
      <c r="TJD2171" s="218"/>
      <c r="TJE2171" s="218"/>
      <c r="TJF2171" s="218"/>
      <c r="TJG2171" s="218"/>
      <c r="TJH2171" s="218"/>
      <c r="TJI2171" s="218"/>
      <c r="TJJ2171" s="218"/>
      <c r="TJK2171" s="218"/>
      <c r="TJL2171" s="218"/>
      <c r="TJM2171" s="218"/>
      <c r="TJN2171" s="218"/>
      <c r="TJO2171" s="218"/>
      <c r="TJP2171" s="218"/>
      <c r="TJQ2171" s="218"/>
      <c r="TJR2171" s="218"/>
      <c r="TJS2171" s="218"/>
      <c r="TJT2171" s="218"/>
      <c r="TJU2171" s="218"/>
      <c r="TJV2171" s="218"/>
      <c r="TJW2171" s="218"/>
      <c r="TJX2171" s="218"/>
      <c r="TJY2171" s="218"/>
      <c r="TJZ2171" s="218"/>
      <c r="TKA2171" s="218"/>
      <c r="TKB2171" s="218"/>
      <c r="TKC2171" s="218"/>
      <c r="TKD2171" s="218"/>
      <c r="TKE2171" s="218"/>
      <c r="TKF2171" s="218"/>
      <c r="TKG2171" s="218"/>
      <c r="TKH2171" s="218"/>
      <c r="TKI2171" s="218"/>
      <c r="TKJ2171" s="218"/>
      <c r="TKK2171" s="218"/>
      <c r="TKL2171" s="218"/>
      <c r="TKM2171" s="218"/>
      <c r="TKN2171" s="218"/>
      <c r="TKO2171" s="218"/>
      <c r="TKP2171" s="218"/>
      <c r="TKQ2171" s="218"/>
      <c r="TKR2171" s="218"/>
      <c r="TKS2171" s="218"/>
      <c r="TKT2171" s="218"/>
      <c r="TKU2171" s="218"/>
      <c r="TKV2171" s="218"/>
      <c r="TKW2171" s="218"/>
      <c r="TKX2171" s="218"/>
      <c r="TKY2171" s="218"/>
      <c r="TKZ2171" s="218"/>
      <c r="TLA2171" s="218"/>
      <c r="TLB2171" s="218"/>
      <c r="TLC2171" s="218"/>
      <c r="TLD2171" s="218"/>
      <c r="TLE2171" s="218"/>
      <c r="TLF2171" s="218"/>
      <c r="TLG2171" s="218"/>
      <c r="TLH2171" s="218"/>
      <c r="TLI2171" s="218"/>
      <c r="TLJ2171" s="218"/>
      <c r="TLK2171" s="218"/>
      <c r="TLL2171" s="218"/>
      <c r="TLM2171" s="218"/>
      <c r="TLN2171" s="218"/>
      <c r="TLO2171" s="218"/>
      <c r="TLP2171" s="218"/>
      <c r="TLQ2171" s="218"/>
      <c r="TLR2171" s="218"/>
      <c r="TLS2171" s="218"/>
      <c r="TLT2171" s="218"/>
      <c r="TLU2171" s="218"/>
      <c r="TLV2171" s="218"/>
      <c r="TLW2171" s="218"/>
      <c r="TLX2171" s="218"/>
      <c r="TLY2171" s="218"/>
      <c r="TLZ2171" s="218"/>
      <c r="TMA2171" s="218"/>
      <c r="TMB2171" s="218"/>
      <c r="TMC2171" s="218"/>
      <c r="TMD2171" s="218"/>
      <c r="TME2171" s="218"/>
      <c r="TMF2171" s="218"/>
      <c r="TMG2171" s="218"/>
      <c r="TMH2171" s="218"/>
      <c r="TMI2171" s="218"/>
      <c r="TMJ2171" s="218"/>
      <c r="TMK2171" s="218"/>
      <c r="TML2171" s="218"/>
      <c r="TMM2171" s="218"/>
      <c r="TMN2171" s="218"/>
      <c r="TMO2171" s="218"/>
      <c r="TMP2171" s="218"/>
      <c r="TMQ2171" s="218"/>
      <c r="TMR2171" s="218"/>
      <c r="TMS2171" s="218"/>
      <c r="TMT2171" s="218"/>
      <c r="TMU2171" s="218"/>
      <c r="TMV2171" s="218"/>
      <c r="TMW2171" s="218"/>
      <c r="TMX2171" s="218"/>
      <c r="TMY2171" s="218"/>
      <c r="TMZ2171" s="218"/>
      <c r="TNA2171" s="218"/>
      <c r="TNB2171" s="218"/>
      <c r="TNC2171" s="218"/>
      <c r="TND2171" s="218"/>
      <c r="TNE2171" s="218"/>
      <c r="TNF2171" s="218"/>
      <c r="TNG2171" s="218"/>
      <c r="TNH2171" s="218"/>
      <c r="TNI2171" s="218"/>
      <c r="TNJ2171" s="218"/>
      <c r="TNK2171" s="218"/>
      <c r="TNL2171" s="218"/>
      <c r="TNM2171" s="218"/>
      <c r="TNN2171" s="218"/>
      <c r="TNO2171" s="218"/>
      <c r="TNP2171" s="218"/>
      <c r="TNQ2171" s="218"/>
      <c r="TNR2171" s="218"/>
      <c r="TNS2171" s="218"/>
      <c r="TNT2171" s="218"/>
      <c r="TNU2171" s="218"/>
      <c r="TNV2171" s="218"/>
      <c r="TNW2171" s="218"/>
      <c r="TNX2171" s="218"/>
      <c r="TNY2171" s="218"/>
      <c r="TNZ2171" s="218"/>
      <c r="TOA2171" s="218"/>
      <c r="TOB2171" s="218"/>
      <c r="TOC2171" s="218"/>
      <c r="TOD2171" s="218"/>
      <c r="TOE2171" s="218"/>
      <c r="TOF2171" s="218"/>
      <c r="TOG2171" s="218"/>
      <c r="TOH2171" s="218"/>
      <c r="TOI2171" s="218"/>
      <c r="TOJ2171" s="218"/>
      <c r="TOK2171" s="218"/>
      <c r="TOL2171" s="218"/>
      <c r="TOM2171" s="218"/>
      <c r="TON2171" s="218"/>
      <c r="TOO2171" s="218"/>
      <c r="TOP2171" s="218"/>
      <c r="TOQ2171" s="218"/>
      <c r="TOR2171" s="218"/>
      <c r="TOS2171" s="218"/>
      <c r="TOT2171" s="218"/>
      <c r="TOU2171" s="218"/>
      <c r="TOV2171" s="218"/>
      <c r="TOW2171" s="218"/>
      <c r="TOX2171" s="218"/>
      <c r="TOY2171" s="218"/>
      <c r="TOZ2171" s="218"/>
      <c r="TPA2171" s="218"/>
      <c r="TPB2171" s="218"/>
      <c r="TPC2171" s="218"/>
      <c r="TPD2171" s="218"/>
      <c r="TPE2171" s="218"/>
      <c r="TPF2171" s="218"/>
      <c r="TPG2171" s="218"/>
      <c r="TPH2171" s="218"/>
      <c r="TPI2171" s="218"/>
      <c r="TPJ2171" s="218"/>
      <c r="TPK2171" s="218"/>
      <c r="TPL2171" s="218"/>
      <c r="TPM2171" s="218"/>
      <c r="TPN2171" s="218"/>
      <c r="TPO2171" s="218"/>
      <c r="TPP2171" s="218"/>
      <c r="TPQ2171" s="218"/>
      <c r="TPR2171" s="218"/>
      <c r="TPS2171" s="218"/>
      <c r="TPT2171" s="218"/>
      <c r="TPU2171" s="218"/>
      <c r="TPV2171" s="218"/>
      <c r="TPW2171" s="218"/>
      <c r="TPX2171" s="218"/>
      <c r="TPY2171" s="218"/>
      <c r="TPZ2171" s="218"/>
      <c r="TQA2171" s="218"/>
      <c r="TQB2171" s="218"/>
      <c r="TQC2171" s="218"/>
      <c r="TQD2171" s="218"/>
      <c r="TQE2171" s="218"/>
      <c r="TQF2171" s="218"/>
      <c r="TQG2171" s="218"/>
      <c r="TQH2171" s="218"/>
      <c r="TQI2171" s="218"/>
      <c r="TQJ2171" s="218"/>
      <c r="TQK2171" s="218"/>
      <c r="TQL2171" s="218"/>
      <c r="TQM2171" s="218"/>
      <c r="TQN2171" s="218"/>
      <c r="TQO2171" s="218"/>
      <c r="TQP2171" s="218"/>
      <c r="TQQ2171" s="218"/>
      <c r="TQR2171" s="218"/>
      <c r="TQS2171" s="218"/>
      <c r="TQT2171" s="218"/>
      <c r="TQU2171" s="218"/>
      <c r="TQV2171" s="218"/>
      <c r="TQW2171" s="218"/>
      <c r="TQX2171" s="218"/>
      <c r="TQY2171" s="218"/>
      <c r="TQZ2171" s="218"/>
      <c r="TRA2171" s="218"/>
      <c r="TRB2171" s="218"/>
      <c r="TRC2171" s="218"/>
      <c r="TRD2171" s="218"/>
      <c r="TRE2171" s="218"/>
      <c r="TRF2171" s="218"/>
      <c r="TRG2171" s="218"/>
      <c r="TRH2171" s="218"/>
      <c r="TRI2171" s="218"/>
      <c r="TRJ2171" s="218"/>
      <c r="TRK2171" s="218"/>
      <c r="TRL2171" s="218"/>
      <c r="TRM2171" s="218"/>
      <c r="TRN2171" s="218"/>
      <c r="TRO2171" s="218"/>
      <c r="TRP2171" s="218"/>
      <c r="TRQ2171" s="218"/>
      <c r="TRR2171" s="218"/>
      <c r="TRS2171" s="218"/>
      <c r="TRT2171" s="218"/>
      <c r="TRU2171" s="218"/>
      <c r="TRV2171" s="218"/>
      <c r="TRW2171" s="218"/>
      <c r="TRX2171" s="218"/>
      <c r="TRY2171" s="218"/>
      <c r="TRZ2171" s="218"/>
      <c r="TSA2171" s="218"/>
      <c r="TSB2171" s="218"/>
      <c r="TSC2171" s="218"/>
      <c r="TSD2171" s="218"/>
      <c r="TSE2171" s="218"/>
      <c r="TSF2171" s="218"/>
      <c r="TSG2171" s="218"/>
      <c r="TSH2171" s="218"/>
      <c r="TSI2171" s="218"/>
      <c r="TSJ2171" s="218"/>
      <c r="TSK2171" s="218"/>
      <c r="TSL2171" s="218"/>
      <c r="TSM2171" s="218"/>
      <c r="TSN2171" s="218"/>
      <c r="TSO2171" s="218"/>
      <c r="TSP2171" s="218"/>
      <c r="TSQ2171" s="218"/>
      <c r="TSR2171" s="218"/>
      <c r="TSS2171" s="218"/>
      <c r="TST2171" s="218"/>
      <c r="TSU2171" s="218"/>
      <c r="TSV2171" s="218"/>
      <c r="TSW2171" s="218"/>
      <c r="TSX2171" s="218"/>
      <c r="TSY2171" s="218"/>
      <c r="TSZ2171" s="218"/>
      <c r="TTA2171" s="218"/>
      <c r="TTB2171" s="218"/>
      <c r="TTC2171" s="218"/>
      <c r="TTD2171" s="218"/>
      <c r="TTE2171" s="218"/>
      <c r="TTF2171" s="218"/>
      <c r="TTG2171" s="218"/>
      <c r="TTH2171" s="218"/>
      <c r="TTI2171" s="218"/>
      <c r="TTJ2171" s="218"/>
      <c r="TTK2171" s="218"/>
      <c r="TTL2171" s="218"/>
      <c r="TTM2171" s="218"/>
      <c r="TTN2171" s="218"/>
      <c r="TTO2171" s="218"/>
      <c r="TTP2171" s="218"/>
      <c r="TTQ2171" s="218"/>
      <c r="TTR2171" s="218"/>
      <c r="TTS2171" s="218"/>
      <c r="TTT2171" s="218"/>
      <c r="TTU2171" s="218"/>
      <c r="TTV2171" s="218"/>
      <c r="TTW2171" s="218"/>
      <c r="TTX2171" s="218"/>
      <c r="TTY2171" s="218"/>
      <c r="TTZ2171" s="218"/>
      <c r="TUA2171" s="218"/>
      <c r="TUB2171" s="218"/>
      <c r="TUC2171" s="218"/>
      <c r="TUD2171" s="218"/>
      <c r="TUE2171" s="218"/>
      <c r="TUF2171" s="218"/>
      <c r="TUG2171" s="218"/>
      <c r="TUH2171" s="218"/>
      <c r="TUI2171" s="218"/>
      <c r="TUJ2171" s="218"/>
      <c r="TUK2171" s="218"/>
      <c r="TUL2171" s="218"/>
      <c r="TUM2171" s="218"/>
      <c r="TUN2171" s="218"/>
      <c r="TUO2171" s="218"/>
      <c r="TUP2171" s="218"/>
      <c r="TUQ2171" s="218"/>
      <c r="TUR2171" s="218"/>
      <c r="TUS2171" s="218"/>
      <c r="TUT2171" s="218"/>
      <c r="TUU2171" s="218"/>
      <c r="TUV2171" s="218"/>
      <c r="TUW2171" s="218"/>
      <c r="TUX2171" s="218"/>
      <c r="TUY2171" s="218"/>
      <c r="TUZ2171" s="218"/>
      <c r="TVA2171" s="218"/>
      <c r="TVB2171" s="218"/>
      <c r="TVC2171" s="218"/>
      <c r="TVD2171" s="218"/>
      <c r="TVE2171" s="218"/>
      <c r="TVF2171" s="218"/>
      <c r="TVG2171" s="218"/>
      <c r="TVH2171" s="218"/>
      <c r="TVI2171" s="218"/>
      <c r="TVJ2171" s="218"/>
      <c r="TVK2171" s="218"/>
      <c r="TVL2171" s="218"/>
      <c r="TVM2171" s="218"/>
      <c r="TVN2171" s="218"/>
      <c r="TVO2171" s="218"/>
      <c r="TVP2171" s="218"/>
      <c r="TVQ2171" s="218"/>
      <c r="TVR2171" s="218"/>
      <c r="TVS2171" s="218"/>
      <c r="TVT2171" s="218"/>
      <c r="TVU2171" s="218"/>
      <c r="TVV2171" s="218"/>
      <c r="TVW2171" s="218"/>
      <c r="TVX2171" s="218"/>
      <c r="TVY2171" s="218"/>
      <c r="TVZ2171" s="218"/>
      <c r="TWA2171" s="218"/>
      <c r="TWB2171" s="218"/>
      <c r="TWC2171" s="218"/>
      <c r="TWD2171" s="218"/>
      <c r="TWE2171" s="218"/>
      <c r="TWF2171" s="218"/>
      <c r="TWG2171" s="218"/>
      <c r="TWH2171" s="218"/>
      <c r="TWI2171" s="218"/>
      <c r="TWJ2171" s="218"/>
      <c r="TWK2171" s="218"/>
      <c r="TWL2171" s="218"/>
      <c r="TWM2171" s="218"/>
      <c r="TWN2171" s="218"/>
      <c r="TWO2171" s="218"/>
      <c r="TWP2171" s="218"/>
      <c r="TWQ2171" s="218"/>
      <c r="TWR2171" s="218"/>
      <c r="TWS2171" s="218"/>
      <c r="TWT2171" s="218"/>
      <c r="TWU2171" s="218"/>
      <c r="TWV2171" s="218"/>
      <c r="TWW2171" s="218"/>
      <c r="TWX2171" s="218"/>
      <c r="TWY2171" s="218"/>
      <c r="TWZ2171" s="218"/>
      <c r="TXA2171" s="218"/>
      <c r="TXB2171" s="218"/>
      <c r="TXC2171" s="218"/>
      <c r="TXD2171" s="218"/>
      <c r="TXE2171" s="218"/>
      <c r="TXF2171" s="218"/>
      <c r="TXG2171" s="218"/>
      <c r="TXH2171" s="218"/>
      <c r="TXI2171" s="218"/>
      <c r="TXJ2171" s="218"/>
      <c r="TXK2171" s="218"/>
      <c r="TXL2171" s="218"/>
      <c r="TXM2171" s="218"/>
      <c r="TXN2171" s="218"/>
      <c r="TXO2171" s="218"/>
      <c r="TXP2171" s="218"/>
      <c r="TXQ2171" s="218"/>
      <c r="TXR2171" s="218"/>
      <c r="TXS2171" s="218"/>
      <c r="TXT2171" s="218"/>
      <c r="TXU2171" s="218"/>
      <c r="TXV2171" s="218"/>
      <c r="TXW2171" s="218"/>
      <c r="TXX2171" s="218"/>
      <c r="TXY2171" s="218"/>
      <c r="TXZ2171" s="218"/>
      <c r="TYA2171" s="218"/>
      <c r="TYB2171" s="218"/>
      <c r="TYC2171" s="218"/>
      <c r="TYD2171" s="218"/>
      <c r="TYE2171" s="218"/>
      <c r="TYF2171" s="218"/>
      <c r="TYG2171" s="218"/>
      <c r="TYH2171" s="218"/>
      <c r="TYI2171" s="218"/>
      <c r="TYJ2171" s="218"/>
      <c r="TYK2171" s="218"/>
      <c r="TYL2171" s="218"/>
      <c r="TYM2171" s="218"/>
      <c r="TYN2171" s="218"/>
      <c r="TYO2171" s="218"/>
      <c r="TYP2171" s="218"/>
      <c r="TYQ2171" s="218"/>
      <c r="TYR2171" s="218"/>
      <c r="TYS2171" s="218"/>
      <c r="TYT2171" s="218"/>
      <c r="TYU2171" s="218"/>
      <c r="TYV2171" s="218"/>
      <c r="TYW2171" s="218"/>
      <c r="TYX2171" s="218"/>
      <c r="TYY2171" s="218"/>
      <c r="TYZ2171" s="218"/>
      <c r="TZA2171" s="218"/>
      <c r="TZB2171" s="218"/>
      <c r="TZC2171" s="218"/>
      <c r="TZD2171" s="218"/>
      <c r="TZE2171" s="218"/>
      <c r="TZF2171" s="218"/>
      <c r="TZG2171" s="218"/>
      <c r="TZH2171" s="218"/>
      <c r="TZI2171" s="218"/>
      <c r="TZJ2171" s="218"/>
      <c r="TZK2171" s="218"/>
      <c r="TZL2171" s="218"/>
      <c r="TZM2171" s="218"/>
      <c r="TZN2171" s="218"/>
      <c r="TZO2171" s="218"/>
      <c r="TZP2171" s="218"/>
      <c r="TZQ2171" s="218"/>
      <c r="TZR2171" s="218"/>
      <c r="TZS2171" s="218"/>
      <c r="TZT2171" s="218"/>
      <c r="TZU2171" s="218"/>
      <c r="TZV2171" s="218"/>
      <c r="TZW2171" s="218"/>
      <c r="TZX2171" s="218"/>
      <c r="TZY2171" s="218"/>
      <c r="TZZ2171" s="218"/>
      <c r="UAA2171" s="218"/>
      <c r="UAB2171" s="218"/>
      <c r="UAC2171" s="218"/>
      <c r="UAD2171" s="218"/>
      <c r="UAE2171" s="218"/>
      <c r="UAF2171" s="218"/>
      <c r="UAG2171" s="218"/>
      <c r="UAH2171" s="218"/>
      <c r="UAI2171" s="218"/>
      <c r="UAJ2171" s="218"/>
      <c r="UAK2171" s="218"/>
      <c r="UAL2171" s="218"/>
      <c r="UAM2171" s="218"/>
      <c r="UAN2171" s="218"/>
      <c r="UAO2171" s="218"/>
      <c r="UAP2171" s="218"/>
      <c r="UAQ2171" s="218"/>
      <c r="UAR2171" s="218"/>
      <c r="UAS2171" s="218"/>
      <c r="UAT2171" s="218"/>
      <c r="UAU2171" s="218"/>
      <c r="UAV2171" s="218"/>
      <c r="UAW2171" s="218"/>
      <c r="UAX2171" s="218"/>
      <c r="UAY2171" s="218"/>
      <c r="UAZ2171" s="218"/>
      <c r="UBA2171" s="218"/>
      <c r="UBB2171" s="218"/>
      <c r="UBC2171" s="218"/>
      <c r="UBD2171" s="218"/>
      <c r="UBE2171" s="218"/>
      <c r="UBF2171" s="218"/>
      <c r="UBG2171" s="218"/>
      <c r="UBH2171" s="218"/>
      <c r="UBI2171" s="218"/>
      <c r="UBJ2171" s="218"/>
      <c r="UBK2171" s="218"/>
      <c r="UBL2171" s="218"/>
      <c r="UBM2171" s="218"/>
      <c r="UBN2171" s="218"/>
      <c r="UBO2171" s="218"/>
      <c r="UBP2171" s="218"/>
      <c r="UBQ2171" s="218"/>
      <c r="UBR2171" s="218"/>
      <c r="UBS2171" s="218"/>
      <c r="UBT2171" s="218"/>
      <c r="UBU2171" s="218"/>
      <c r="UBV2171" s="218"/>
      <c r="UBW2171" s="218"/>
      <c r="UBX2171" s="218"/>
      <c r="UBY2171" s="218"/>
      <c r="UBZ2171" s="218"/>
      <c r="UCA2171" s="218"/>
      <c r="UCB2171" s="218"/>
      <c r="UCC2171" s="218"/>
      <c r="UCD2171" s="218"/>
      <c r="UCE2171" s="218"/>
      <c r="UCF2171" s="218"/>
      <c r="UCG2171" s="218"/>
      <c r="UCH2171" s="218"/>
      <c r="UCI2171" s="218"/>
      <c r="UCJ2171" s="218"/>
      <c r="UCK2171" s="218"/>
      <c r="UCL2171" s="218"/>
      <c r="UCM2171" s="218"/>
      <c r="UCN2171" s="218"/>
      <c r="UCO2171" s="218"/>
      <c r="UCP2171" s="218"/>
      <c r="UCQ2171" s="218"/>
      <c r="UCR2171" s="218"/>
      <c r="UCS2171" s="218"/>
      <c r="UCT2171" s="218"/>
      <c r="UCU2171" s="218"/>
      <c r="UCV2171" s="218"/>
      <c r="UCW2171" s="218"/>
      <c r="UCX2171" s="218"/>
      <c r="UCY2171" s="218"/>
      <c r="UCZ2171" s="218"/>
      <c r="UDA2171" s="218"/>
      <c r="UDB2171" s="218"/>
      <c r="UDC2171" s="218"/>
      <c r="UDD2171" s="218"/>
      <c r="UDE2171" s="218"/>
      <c r="UDF2171" s="218"/>
      <c r="UDG2171" s="218"/>
      <c r="UDH2171" s="218"/>
      <c r="UDI2171" s="218"/>
      <c r="UDJ2171" s="218"/>
      <c r="UDK2171" s="218"/>
      <c r="UDL2171" s="218"/>
      <c r="UDM2171" s="218"/>
      <c r="UDN2171" s="218"/>
      <c r="UDO2171" s="218"/>
      <c r="UDP2171" s="218"/>
      <c r="UDQ2171" s="218"/>
      <c r="UDR2171" s="218"/>
      <c r="UDS2171" s="218"/>
      <c r="UDT2171" s="218"/>
      <c r="UDU2171" s="218"/>
      <c r="UDV2171" s="218"/>
      <c r="UDW2171" s="218"/>
      <c r="UDX2171" s="218"/>
      <c r="UDY2171" s="218"/>
      <c r="UDZ2171" s="218"/>
      <c r="UEA2171" s="218"/>
      <c r="UEB2171" s="218"/>
      <c r="UEC2171" s="218"/>
      <c r="UED2171" s="218"/>
      <c r="UEE2171" s="218"/>
      <c r="UEF2171" s="218"/>
      <c r="UEG2171" s="218"/>
      <c r="UEH2171" s="218"/>
      <c r="UEI2171" s="218"/>
      <c r="UEJ2171" s="218"/>
      <c r="UEK2171" s="218"/>
      <c r="UEL2171" s="218"/>
      <c r="UEM2171" s="218"/>
      <c r="UEN2171" s="218"/>
      <c r="UEO2171" s="218"/>
      <c r="UEP2171" s="218"/>
      <c r="UEQ2171" s="218"/>
      <c r="UER2171" s="218"/>
      <c r="UES2171" s="218"/>
      <c r="UET2171" s="218"/>
      <c r="UEU2171" s="218"/>
      <c r="UEV2171" s="218"/>
      <c r="UEW2171" s="218"/>
      <c r="UEX2171" s="218"/>
      <c r="UEY2171" s="218"/>
      <c r="UEZ2171" s="218"/>
      <c r="UFA2171" s="218"/>
      <c r="UFB2171" s="218"/>
      <c r="UFC2171" s="218"/>
      <c r="UFD2171" s="218"/>
      <c r="UFE2171" s="218"/>
      <c r="UFF2171" s="218"/>
      <c r="UFG2171" s="218"/>
      <c r="UFH2171" s="218"/>
      <c r="UFI2171" s="218"/>
      <c r="UFJ2171" s="218"/>
      <c r="UFK2171" s="218"/>
      <c r="UFL2171" s="218"/>
      <c r="UFM2171" s="218"/>
      <c r="UFN2171" s="218"/>
      <c r="UFO2171" s="218"/>
      <c r="UFP2171" s="218"/>
      <c r="UFQ2171" s="218"/>
      <c r="UFR2171" s="218"/>
      <c r="UFS2171" s="218"/>
      <c r="UFT2171" s="218"/>
      <c r="UFU2171" s="218"/>
      <c r="UFV2171" s="218"/>
      <c r="UFW2171" s="218"/>
      <c r="UFX2171" s="218"/>
      <c r="UFY2171" s="218"/>
      <c r="UFZ2171" s="218"/>
      <c r="UGA2171" s="218"/>
      <c r="UGB2171" s="218"/>
      <c r="UGC2171" s="218"/>
      <c r="UGD2171" s="218"/>
      <c r="UGE2171" s="218"/>
      <c r="UGF2171" s="218"/>
      <c r="UGG2171" s="218"/>
      <c r="UGH2171" s="218"/>
      <c r="UGI2171" s="218"/>
      <c r="UGJ2171" s="218"/>
      <c r="UGK2171" s="218"/>
      <c r="UGL2171" s="218"/>
      <c r="UGM2171" s="218"/>
      <c r="UGN2171" s="218"/>
      <c r="UGO2171" s="218"/>
      <c r="UGP2171" s="218"/>
      <c r="UGQ2171" s="218"/>
      <c r="UGR2171" s="218"/>
      <c r="UGS2171" s="218"/>
      <c r="UGT2171" s="218"/>
      <c r="UGU2171" s="218"/>
      <c r="UGV2171" s="218"/>
      <c r="UGW2171" s="218"/>
      <c r="UGX2171" s="218"/>
      <c r="UGY2171" s="218"/>
      <c r="UGZ2171" s="218"/>
      <c r="UHA2171" s="218"/>
      <c r="UHB2171" s="218"/>
      <c r="UHC2171" s="218"/>
      <c r="UHD2171" s="218"/>
      <c r="UHE2171" s="218"/>
      <c r="UHF2171" s="218"/>
      <c r="UHG2171" s="218"/>
      <c r="UHH2171" s="218"/>
      <c r="UHI2171" s="218"/>
      <c r="UHJ2171" s="218"/>
      <c r="UHK2171" s="218"/>
      <c r="UHL2171" s="218"/>
      <c r="UHM2171" s="218"/>
      <c r="UHN2171" s="218"/>
      <c r="UHO2171" s="218"/>
      <c r="UHP2171" s="218"/>
      <c r="UHQ2171" s="218"/>
      <c r="UHR2171" s="218"/>
      <c r="UHS2171" s="218"/>
      <c r="UHT2171" s="218"/>
      <c r="UHU2171" s="218"/>
      <c r="UHV2171" s="218"/>
      <c r="UHW2171" s="218"/>
      <c r="UHX2171" s="218"/>
      <c r="UHY2171" s="218"/>
      <c r="UHZ2171" s="218"/>
      <c r="UIA2171" s="218"/>
      <c r="UIB2171" s="218"/>
      <c r="UIC2171" s="218"/>
      <c r="UID2171" s="218"/>
      <c r="UIE2171" s="218"/>
      <c r="UIF2171" s="218"/>
      <c r="UIG2171" s="218"/>
      <c r="UIH2171" s="218"/>
      <c r="UII2171" s="218"/>
      <c r="UIJ2171" s="218"/>
      <c r="UIK2171" s="218"/>
      <c r="UIL2171" s="218"/>
      <c r="UIM2171" s="218"/>
      <c r="UIN2171" s="218"/>
      <c r="UIO2171" s="218"/>
      <c r="UIP2171" s="218"/>
      <c r="UIQ2171" s="218"/>
      <c r="UIR2171" s="218"/>
      <c r="UIS2171" s="218"/>
      <c r="UIT2171" s="218"/>
      <c r="UIU2171" s="218"/>
      <c r="UIV2171" s="218"/>
      <c r="UIW2171" s="218"/>
      <c r="UIX2171" s="218"/>
      <c r="UIY2171" s="218"/>
      <c r="UIZ2171" s="218"/>
      <c r="UJA2171" s="218"/>
      <c r="UJB2171" s="218"/>
      <c r="UJC2171" s="218"/>
      <c r="UJD2171" s="218"/>
      <c r="UJE2171" s="218"/>
      <c r="UJF2171" s="218"/>
      <c r="UJG2171" s="218"/>
      <c r="UJH2171" s="218"/>
      <c r="UJI2171" s="218"/>
      <c r="UJJ2171" s="218"/>
      <c r="UJK2171" s="218"/>
      <c r="UJL2171" s="218"/>
      <c r="UJM2171" s="218"/>
      <c r="UJN2171" s="218"/>
      <c r="UJO2171" s="218"/>
      <c r="UJP2171" s="218"/>
      <c r="UJQ2171" s="218"/>
      <c r="UJR2171" s="218"/>
      <c r="UJS2171" s="218"/>
      <c r="UJT2171" s="218"/>
      <c r="UJU2171" s="218"/>
      <c r="UJV2171" s="218"/>
      <c r="UJW2171" s="218"/>
      <c r="UJX2171" s="218"/>
      <c r="UJY2171" s="218"/>
      <c r="UJZ2171" s="218"/>
      <c r="UKA2171" s="218"/>
      <c r="UKB2171" s="218"/>
      <c r="UKC2171" s="218"/>
      <c r="UKD2171" s="218"/>
      <c r="UKE2171" s="218"/>
      <c r="UKF2171" s="218"/>
      <c r="UKG2171" s="218"/>
      <c r="UKH2171" s="218"/>
      <c r="UKI2171" s="218"/>
      <c r="UKJ2171" s="218"/>
      <c r="UKK2171" s="218"/>
      <c r="UKL2171" s="218"/>
      <c r="UKM2171" s="218"/>
      <c r="UKN2171" s="218"/>
      <c r="UKO2171" s="218"/>
      <c r="UKP2171" s="218"/>
      <c r="UKQ2171" s="218"/>
      <c r="UKR2171" s="218"/>
      <c r="UKS2171" s="218"/>
      <c r="UKT2171" s="218"/>
      <c r="UKU2171" s="218"/>
      <c r="UKV2171" s="218"/>
      <c r="UKW2171" s="218"/>
      <c r="UKX2171" s="218"/>
      <c r="UKY2171" s="218"/>
      <c r="UKZ2171" s="218"/>
      <c r="ULA2171" s="218"/>
      <c r="ULB2171" s="218"/>
      <c r="ULC2171" s="218"/>
      <c r="ULD2171" s="218"/>
      <c r="ULE2171" s="218"/>
      <c r="ULF2171" s="218"/>
      <c r="ULG2171" s="218"/>
      <c r="ULH2171" s="218"/>
      <c r="ULI2171" s="218"/>
      <c r="ULJ2171" s="218"/>
      <c r="ULK2171" s="218"/>
      <c r="ULL2171" s="218"/>
      <c r="ULM2171" s="218"/>
      <c r="ULN2171" s="218"/>
      <c r="ULO2171" s="218"/>
      <c r="ULP2171" s="218"/>
      <c r="ULQ2171" s="218"/>
      <c r="ULR2171" s="218"/>
      <c r="ULS2171" s="218"/>
      <c r="ULT2171" s="218"/>
      <c r="ULU2171" s="218"/>
      <c r="ULV2171" s="218"/>
      <c r="ULW2171" s="218"/>
      <c r="ULX2171" s="218"/>
      <c r="ULY2171" s="218"/>
      <c r="ULZ2171" s="218"/>
      <c r="UMA2171" s="218"/>
      <c r="UMB2171" s="218"/>
      <c r="UMC2171" s="218"/>
      <c r="UMD2171" s="218"/>
      <c r="UME2171" s="218"/>
      <c r="UMF2171" s="218"/>
      <c r="UMG2171" s="218"/>
      <c r="UMH2171" s="218"/>
      <c r="UMI2171" s="218"/>
      <c r="UMJ2171" s="218"/>
      <c r="UMK2171" s="218"/>
      <c r="UML2171" s="218"/>
      <c r="UMM2171" s="218"/>
      <c r="UMN2171" s="218"/>
      <c r="UMO2171" s="218"/>
      <c r="UMP2171" s="218"/>
      <c r="UMQ2171" s="218"/>
      <c r="UMR2171" s="218"/>
      <c r="UMS2171" s="218"/>
      <c r="UMT2171" s="218"/>
      <c r="UMU2171" s="218"/>
      <c r="UMV2171" s="218"/>
      <c r="UMW2171" s="218"/>
      <c r="UMX2171" s="218"/>
      <c r="UMY2171" s="218"/>
      <c r="UMZ2171" s="218"/>
      <c r="UNA2171" s="218"/>
      <c r="UNB2171" s="218"/>
      <c r="UNC2171" s="218"/>
      <c r="UND2171" s="218"/>
      <c r="UNE2171" s="218"/>
      <c r="UNF2171" s="218"/>
      <c r="UNG2171" s="218"/>
      <c r="UNH2171" s="218"/>
      <c r="UNI2171" s="218"/>
      <c r="UNJ2171" s="218"/>
      <c r="UNK2171" s="218"/>
      <c r="UNL2171" s="218"/>
      <c r="UNM2171" s="218"/>
      <c r="UNN2171" s="218"/>
      <c r="UNO2171" s="218"/>
      <c r="UNP2171" s="218"/>
      <c r="UNQ2171" s="218"/>
      <c r="UNR2171" s="218"/>
      <c r="UNS2171" s="218"/>
      <c r="UNT2171" s="218"/>
      <c r="UNU2171" s="218"/>
      <c r="UNV2171" s="218"/>
      <c r="UNW2171" s="218"/>
      <c r="UNX2171" s="218"/>
      <c r="UNY2171" s="218"/>
      <c r="UNZ2171" s="218"/>
      <c r="UOA2171" s="218"/>
      <c r="UOB2171" s="218"/>
      <c r="UOC2171" s="218"/>
      <c r="UOD2171" s="218"/>
      <c r="UOE2171" s="218"/>
      <c r="UOF2171" s="218"/>
      <c r="UOG2171" s="218"/>
      <c r="UOH2171" s="218"/>
      <c r="UOI2171" s="218"/>
      <c r="UOJ2171" s="218"/>
      <c r="UOK2171" s="218"/>
      <c r="UOL2171" s="218"/>
      <c r="UOM2171" s="218"/>
      <c r="UON2171" s="218"/>
      <c r="UOO2171" s="218"/>
      <c r="UOP2171" s="218"/>
      <c r="UOQ2171" s="218"/>
      <c r="UOR2171" s="218"/>
      <c r="UOS2171" s="218"/>
      <c r="UOT2171" s="218"/>
      <c r="UOU2171" s="218"/>
      <c r="UOV2171" s="218"/>
      <c r="UOW2171" s="218"/>
      <c r="UOX2171" s="218"/>
      <c r="UOY2171" s="218"/>
      <c r="UOZ2171" s="218"/>
      <c r="UPA2171" s="218"/>
      <c r="UPB2171" s="218"/>
      <c r="UPC2171" s="218"/>
      <c r="UPD2171" s="218"/>
      <c r="UPE2171" s="218"/>
      <c r="UPF2171" s="218"/>
      <c r="UPG2171" s="218"/>
      <c r="UPH2171" s="218"/>
      <c r="UPI2171" s="218"/>
      <c r="UPJ2171" s="218"/>
      <c r="UPK2171" s="218"/>
      <c r="UPL2171" s="218"/>
      <c r="UPM2171" s="218"/>
      <c r="UPN2171" s="218"/>
      <c r="UPO2171" s="218"/>
      <c r="UPP2171" s="218"/>
      <c r="UPQ2171" s="218"/>
      <c r="UPR2171" s="218"/>
      <c r="UPS2171" s="218"/>
      <c r="UPT2171" s="218"/>
      <c r="UPU2171" s="218"/>
      <c r="UPV2171" s="218"/>
      <c r="UPW2171" s="218"/>
      <c r="UPX2171" s="218"/>
      <c r="UPY2171" s="218"/>
      <c r="UPZ2171" s="218"/>
      <c r="UQA2171" s="218"/>
      <c r="UQB2171" s="218"/>
      <c r="UQC2171" s="218"/>
      <c r="UQD2171" s="218"/>
      <c r="UQE2171" s="218"/>
      <c r="UQF2171" s="218"/>
      <c r="UQG2171" s="218"/>
      <c r="UQH2171" s="218"/>
      <c r="UQI2171" s="218"/>
      <c r="UQJ2171" s="218"/>
      <c r="UQK2171" s="218"/>
      <c r="UQL2171" s="218"/>
      <c r="UQM2171" s="218"/>
      <c r="UQN2171" s="218"/>
      <c r="UQO2171" s="218"/>
      <c r="UQP2171" s="218"/>
      <c r="UQQ2171" s="218"/>
      <c r="UQR2171" s="218"/>
      <c r="UQS2171" s="218"/>
      <c r="UQT2171" s="218"/>
      <c r="UQU2171" s="218"/>
      <c r="UQV2171" s="218"/>
      <c r="UQW2171" s="218"/>
      <c r="UQX2171" s="218"/>
      <c r="UQY2171" s="218"/>
      <c r="UQZ2171" s="218"/>
      <c r="URA2171" s="218"/>
      <c r="URB2171" s="218"/>
      <c r="URC2171" s="218"/>
      <c r="URD2171" s="218"/>
      <c r="URE2171" s="218"/>
      <c r="URF2171" s="218"/>
      <c r="URG2171" s="218"/>
      <c r="URH2171" s="218"/>
      <c r="URI2171" s="218"/>
      <c r="URJ2171" s="218"/>
      <c r="URK2171" s="218"/>
      <c r="URL2171" s="218"/>
      <c r="URM2171" s="218"/>
      <c r="URN2171" s="218"/>
      <c r="URO2171" s="218"/>
      <c r="URP2171" s="218"/>
      <c r="URQ2171" s="218"/>
      <c r="URR2171" s="218"/>
      <c r="URS2171" s="218"/>
      <c r="URT2171" s="218"/>
      <c r="URU2171" s="218"/>
      <c r="URV2171" s="218"/>
      <c r="URW2171" s="218"/>
      <c r="URX2171" s="218"/>
      <c r="URY2171" s="218"/>
      <c r="URZ2171" s="218"/>
      <c r="USA2171" s="218"/>
      <c r="USB2171" s="218"/>
      <c r="USC2171" s="218"/>
      <c r="USD2171" s="218"/>
      <c r="USE2171" s="218"/>
      <c r="USF2171" s="218"/>
      <c r="USG2171" s="218"/>
      <c r="USH2171" s="218"/>
      <c r="USI2171" s="218"/>
      <c r="USJ2171" s="218"/>
      <c r="USK2171" s="218"/>
      <c r="USL2171" s="218"/>
      <c r="USM2171" s="218"/>
      <c r="USN2171" s="218"/>
      <c r="USO2171" s="218"/>
      <c r="USP2171" s="218"/>
      <c r="USQ2171" s="218"/>
      <c r="USR2171" s="218"/>
      <c r="USS2171" s="218"/>
      <c r="UST2171" s="218"/>
      <c r="USU2171" s="218"/>
      <c r="USV2171" s="218"/>
      <c r="USW2171" s="218"/>
      <c r="USX2171" s="218"/>
      <c r="USY2171" s="218"/>
      <c r="USZ2171" s="218"/>
      <c r="UTA2171" s="218"/>
      <c r="UTB2171" s="218"/>
      <c r="UTC2171" s="218"/>
      <c r="UTD2171" s="218"/>
      <c r="UTE2171" s="218"/>
      <c r="UTF2171" s="218"/>
      <c r="UTG2171" s="218"/>
      <c r="UTH2171" s="218"/>
      <c r="UTI2171" s="218"/>
      <c r="UTJ2171" s="218"/>
      <c r="UTK2171" s="218"/>
      <c r="UTL2171" s="218"/>
      <c r="UTM2171" s="218"/>
      <c r="UTN2171" s="218"/>
      <c r="UTO2171" s="218"/>
      <c r="UTP2171" s="218"/>
      <c r="UTQ2171" s="218"/>
      <c r="UTR2171" s="218"/>
      <c r="UTS2171" s="218"/>
      <c r="UTT2171" s="218"/>
      <c r="UTU2171" s="218"/>
      <c r="UTV2171" s="218"/>
      <c r="UTW2171" s="218"/>
      <c r="UTX2171" s="218"/>
      <c r="UTY2171" s="218"/>
      <c r="UTZ2171" s="218"/>
      <c r="UUA2171" s="218"/>
      <c r="UUB2171" s="218"/>
      <c r="UUC2171" s="218"/>
      <c r="UUD2171" s="218"/>
      <c r="UUE2171" s="218"/>
      <c r="UUF2171" s="218"/>
      <c r="UUG2171" s="218"/>
      <c r="UUH2171" s="218"/>
      <c r="UUI2171" s="218"/>
      <c r="UUJ2171" s="218"/>
      <c r="UUK2171" s="218"/>
      <c r="UUL2171" s="218"/>
      <c r="UUM2171" s="218"/>
      <c r="UUN2171" s="218"/>
      <c r="UUO2171" s="218"/>
      <c r="UUP2171" s="218"/>
      <c r="UUQ2171" s="218"/>
      <c r="UUR2171" s="218"/>
      <c r="UUS2171" s="218"/>
      <c r="UUT2171" s="218"/>
      <c r="UUU2171" s="218"/>
      <c r="UUV2171" s="218"/>
      <c r="UUW2171" s="218"/>
      <c r="UUX2171" s="218"/>
      <c r="UUY2171" s="218"/>
      <c r="UUZ2171" s="218"/>
      <c r="UVA2171" s="218"/>
      <c r="UVB2171" s="218"/>
      <c r="UVC2171" s="218"/>
      <c r="UVD2171" s="218"/>
      <c r="UVE2171" s="218"/>
      <c r="UVF2171" s="218"/>
      <c r="UVG2171" s="218"/>
      <c r="UVH2171" s="218"/>
      <c r="UVI2171" s="218"/>
      <c r="UVJ2171" s="218"/>
      <c r="UVK2171" s="218"/>
      <c r="UVL2171" s="218"/>
      <c r="UVM2171" s="218"/>
      <c r="UVN2171" s="218"/>
      <c r="UVO2171" s="218"/>
      <c r="UVP2171" s="218"/>
      <c r="UVQ2171" s="218"/>
      <c r="UVR2171" s="218"/>
      <c r="UVS2171" s="218"/>
      <c r="UVT2171" s="218"/>
      <c r="UVU2171" s="218"/>
      <c r="UVV2171" s="218"/>
      <c r="UVW2171" s="218"/>
      <c r="UVX2171" s="218"/>
      <c r="UVY2171" s="218"/>
      <c r="UVZ2171" s="218"/>
      <c r="UWA2171" s="218"/>
      <c r="UWB2171" s="218"/>
      <c r="UWC2171" s="218"/>
      <c r="UWD2171" s="218"/>
      <c r="UWE2171" s="218"/>
      <c r="UWF2171" s="218"/>
      <c r="UWG2171" s="218"/>
      <c r="UWH2171" s="218"/>
      <c r="UWI2171" s="218"/>
      <c r="UWJ2171" s="218"/>
      <c r="UWK2171" s="218"/>
      <c r="UWL2171" s="218"/>
      <c r="UWM2171" s="218"/>
      <c r="UWN2171" s="218"/>
      <c r="UWO2171" s="218"/>
      <c r="UWP2171" s="218"/>
      <c r="UWQ2171" s="218"/>
      <c r="UWR2171" s="218"/>
      <c r="UWS2171" s="218"/>
      <c r="UWT2171" s="218"/>
      <c r="UWU2171" s="218"/>
      <c r="UWV2171" s="218"/>
      <c r="UWW2171" s="218"/>
      <c r="UWX2171" s="218"/>
      <c r="UWY2171" s="218"/>
      <c r="UWZ2171" s="218"/>
      <c r="UXA2171" s="218"/>
      <c r="UXB2171" s="218"/>
      <c r="UXC2171" s="218"/>
      <c r="UXD2171" s="218"/>
      <c r="UXE2171" s="218"/>
      <c r="UXF2171" s="218"/>
      <c r="UXG2171" s="218"/>
      <c r="UXH2171" s="218"/>
      <c r="UXI2171" s="218"/>
      <c r="UXJ2171" s="218"/>
      <c r="UXK2171" s="218"/>
      <c r="UXL2171" s="218"/>
      <c r="UXM2171" s="218"/>
      <c r="UXN2171" s="218"/>
      <c r="UXO2171" s="218"/>
      <c r="UXP2171" s="218"/>
      <c r="UXQ2171" s="218"/>
      <c r="UXR2171" s="218"/>
      <c r="UXS2171" s="218"/>
      <c r="UXT2171" s="218"/>
      <c r="UXU2171" s="218"/>
      <c r="UXV2171" s="218"/>
      <c r="UXW2171" s="218"/>
      <c r="UXX2171" s="218"/>
      <c r="UXY2171" s="218"/>
      <c r="UXZ2171" s="218"/>
      <c r="UYA2171" s="218"/>
      <c r="UYB2171" s="218"/>
      <c r="UYC2171" s="218"/>
      <c r="UYD2171" s="218"/>
      <c r="UYE2171" s="218"/>
      <c r="UYF2171" s="218"/>
      <c r="UYG2171" s="218"/>
      <c r="UYH2171" s="218"/>
      <c r="UYI2171" s="218"/>
      <c r="UYJ2171" s="218"/>
      <c r="UYK2171" s="218"/>
      <c r="UYL2171" s="218"/>
      <c r="UYM2171" s="218"/>
      <c r="UYN2171" s="218"/>
      <c r="UYO2171" s="218"/>
      <c r="UYP2171" s="218"/>
      <c r="UYQ2171" s="218"/>
      <c r="UYR2171" s="218"/>
      <c r="UYS2171" s="218"/>
      <c r="UYT2171" s="218"/>
      <c r="UYU2171" s="218"/>
      <c r="UYV2171" s="218"/>
      <c r="UYW2171" s="218"/>
      <c r="UYX2171" s="218"/>
      <c r="UYY2171" s="218"/>
      <c r="UYZ2171" s="218"/>
      <c r="UZA2171" s="218"/>
      <c r="UZB2171" s="218"/>
      <c r="UZC2171" s="218"/>
      <c r="UZD2171" s="218"/>
      <c r="UZE2171" s="218"/>
      <c r="UZF2171" s="218"/>
      <c r="UZG2171" s="218"/>
      <c r="UZH2171" s="218"/>
      <c r="UZI2171" s="218"/>
      <c r="UZJ2171" s="218"/>
      <c r="UZK2171" s="218"/>
      <c r="UZL2171" s="218"/>
      <c r="UZM2171" s="218"/>
      <c r="UZN2171" s="218"/>
      <c r="UZO2171" s="218"/>
      <c r="UZP2171" s="218"/>
      <c r="UZQ2171" s="218"/>
      <c r="UZR2171" s="218"/>
      <c r="UZS2171" s="218"/>
      <c r="UZT2171" s="218"/>
      <c r="UZU2171" s="218"/>
      <c r="UZV2171" s="218"/>
      <c r="UZW2171" s="218"/>
      <c r="UZX2171" s="218"/>
      <c r="UZY2171" s="218"/>
      <c r="UZZ2171" s="218"/>
      <c r="VAA2171" s="218"/>
      <c r="VAB2171" s="218"/>
      <c r="VAC2171" s="218"/>
      <c r="VAD2171" s="218"/>
      <c r="VAE2171" s="218"/>
      <c r="VAF2171" s="218"/>
      <c r="VAG2171" s="218"/>
      <c r="VAH2171" s="218"/>
      <c r="VAI2171" s="218"/>
      <c r="VAJ2171" s="218"/>
      <c r="VAK2171" s="218"/>
      <c r="VAL2171" s="218"/>
      <c r="VAM2171" s="218"/>
      <c r="VAN2171" s="218"/>
      <c r="VAO2171" s="218"/>
      <c r="VAP2171" s="218"/>
      <c r="VAQ2171" s="218"/>
      <c r="VAR2171" s="218"/>
      <c r="VAS2171" s="218"/>
      <c r="VAT2171" s="218"/>
      <c r="VAU2171" s="218"/>
      <c r="VAV2171" s="218"/>
      <c r="VAW2171" s="218"/>
      <c r="VAX2171" s="218"/>
      <c r="VAY2171" s="218"/>
      <c r="VAZ2171" s="218"/>
      <c r="VBA2171" s="218"/>
      <c r="VBB2171" s="218"/>
      <c r="VBC2171" s="218"/>
      <c r="VBD2171" s="218"/>
      <c r="VBE2171" s="218"/>
      <c r="VBF2171" s="218"/>
      <c r="VBG2171" s="218"/>
      <c r="VBH2171" s="218"/>
      <c r="VBI2171" s="218"/>
      <c r="VBJ2171" s="218"/>
      <c r="VBK2171" s="218"/>
      <c r="VBL2171" s="218"/>
      <c r="VBM2171" s="218"/>
      <c r="VBN2171" s="218"/>
      <c r="VBO2171" s="218"/>
      <c r="VBP2171" s="218"/>
      <c r="VBQ2171" s="218"/>
      <c r="VBR2171" s="218"/>
      <c r="VBS2171" s="218"/>
      <c r="VBT2171" s="218"/>
      <c r="VBU2171" s="218"/>
      <c r="VBV2171" s="218"/>
      <c r="VBW2171" s="218"/>
      <c r="VBX2171" s="218"/>
      <c r="VBY2171" s="218"/>
      <c r="VBZ2171" s="218"/>
      <c r="VCA2171" s="218"/>
      <c r="VCB2171" s="218"/>
      <c r="VCC2171" s="218"/>
      <c r="VCD2171" s="218"/>
      <c r="VCE2171" s="218"/>
      <c r="VCF2171" s="218"/>
      <c r="VCG2171" s="218"/>
      <c r="VCH2171" s="218"/>
      <c r="VCI2171" s="218"/>
      <c r="VCJ2171" s="218"/>
      <c r="VCK2171" s="218"/>
      <c r="VCL2171" s="218"/>
      <c r="VCM2171" s="218"/>
      <c r="VCN2171" s="218"/>
      <c r="VCO2171" s="218"/>
      <c r="VCP2171" s="218"/>
      <c r="VCQ2171" s="218"/>
      <c r="VCR2171" s="218"/>
      <c r="VCS2171" s="218"/>
      <c r="VCT2171" s="218"/>
      <c r="VCU2171" s="218"/>
      <c r="VCV2171" s="218"/>
      <c r="VCW2171" s="218"/>
      <c r="VCX2171" s="218"/>
      <c r="VCY2171" s="218"/>
      <c r="VCZ2171" s="218"/>
      <c r="VDA2171" s="218"/>
      <c r="VDB2171" s="218"/>
      <c r="VDC2171" s="218"/>
      <c r="VDD2171" s="218"/>
      <c r="VDE2171" s="218"/>
      <c r="VDF2171" s="218"/>
      <c r="VDG2171" s="218"/>
      <c r="VDH2171" s="218"/>
      <c r="VDI2171" s="218"/>
      <c r="VDJ2171" s="218"/>
      <c r="VDK2171" s="218"/>
      <c r="VDL2171" s="218"/>
      <c r="VDM2171" s="218"/>
      <c r="VDN2171" s="218"/>
      <c r="VDO2171" s="218"/>
      <c r="VDP2171" s="218"/>
      <c r="VDQ2171" s="218"/>
      <c r="VDR2171" s="218"/>
      <c r="VDS2171" s="218"/>
      <c r="VDT2171" s="218"/>
      <c r="VDU2171" s="218"/>
      <c r="VDV2171" s="218"/>
      <c r="VDW2171" s="218"/>
      <c r="VDX2171" s="218"/>
      <c r="VDY2171" s="218"/>
      <c r="VDZ2171" s="218"/>
      <c r="VEA2171" s="218"/>
      <c r="VEB2171" s="218"/>
      <c r="VEC2171" s="218"/>
      <c r="VED2171" s="218"/>
      <c r="VEE2171" s="218"/>
      <c r="VEF2171" s="218"/>
      <c r="VEG2171" s="218"/>
      <c r="VEH2171" s="218"/>
      <c r="VEI2171" s="218"/>
      <c r="VEJ2171" s="218"/>
      <c r="VEK2171" s="218"/>
      <c r="VEL2171" s="218"/>
      <c r="VEM2171" s="218"/>
      <c r="VEN2171" s="218"/>
      <c r="VEO2171" s="218"/>
      <c r="VEP2171" s="218"/>
      <c r="VEQ2171" s="218"/>
      <c r="VER2171" s="218"/>
      <c r="VES2171" s="218"/>
      <c r="VET2171" s="218"/>
      <c r="VEU2171" s="218"/>
      <c r="VEV2171" s="218"/>
      <c r="VEW2171" s="218"/>
      <c r="VEX2171" s="218"/>
      <c r="VEY2171" s="218"/>
      <c r="VEZ2171" s="218"/>
      <c r="VFA2171" s="218"/>
      <c r="VFB2171" s="218"/>
      <c r="VFC2171" s="218"/>
      <c r="VFD2171" s="218"/>
      <c r="VFE2171" s="218"/>
      <c r="VFF2171" s="218"/>
      <c r="VFG2171" s="218"/>
      <c r="VFH2171" s="218"/>
      <c r="VFI2171" s="218"/>
      <c r="VFJ2171" s="218"/>
      <c r="VFK2171" s="218"/>
      <c r="VFL2171" s="218"/>
      <c r="VFM2171" s="218"/>
      <c r="VFN2171" s="218"/>
      <c r="VFO2171" s="218"/>
      <c r="VFP2171" s="218"/>
      <c r="VFQ2171" s="218"/>
      <c r="VFR2171" s="218"/>
      <c r="VFS2171" s="218"/>
      <c r="VFT2171" s="218"/>
      <c r="VFU2171" s="218"/>
      <c r="VFV2171" s="218"/>
      <c r="VFW2171" s="218"/>
      <c r="VFX2171" s="218"/>
      <c r="VFY2171" s="218"/>
      <c r="VFZ2171" s="218"/>
      <c r="VGA2171" s="218"/>
      <c r="VGB2171" s="218"/>
      <c r="VGC2171" s="218"/>
      <c r="VGD2171" s="218"/>
      <c r="VGE2171" s="218"/>
      <c r="VGF2171" s="218"/>
      <c r="VGG2171" s="218"/>
      <c r="VGH2171" s="218"/>
      <c r="VGI2171" s="218"/>
      <c r="VGJ2171" s="218"/>
      <c r="VGK2171" s="218"/>
      <c r="VGL2171" s="218"/>
      <c r="VGM2171" s="218"/>
      <c r="VGN2171" s="218"/>
      <c r="VGO2171" s="218"/>
      <c r="VGP2171" s="218"/>
      <c r="VGQ2171" s="218"/>
      <c r="VGR2171" s="218"/>
      <c r="VGS2171" s="218"/>
      <c r="VGT2171" s="218"/>
      <c r="VGU2171" s="218"/>
      <c r="VGV2171" s="218"/>
      <c r="VGW2171" s="218"/>
      <c r="VGX2171" s="218"/>
      <c r="VGY2171" s="218"/>
      <c r="VGZ2171" s="218"/>
      <c r="VHA2171" s="218"/>
      <c r="VHB2171" s="218"/>
      <c r="VHC2171" s="218"/>
      <c r="VHD2171" s="218"/>
      <c r="VHE2171" s="218"/>
      <c r="VHF2171" s="218"/>
      <c r="VHG2171" s="218"/>
      <c r="VHH2171" s="218"/>
      <c r="VHI2171" s="218"/>
      <c r="VHJ2171" s="218"/>
      <c r="VHK2171" s="218"/>
      <c r="VHL2171" s="218"/>
      <c r="VHM2171" s="218"/>
      <c r="VHN2171" s="218"/>
      <c r="VHO2171" s="218"/>
      <c r="VHP2171" s="218"/>
      <c r="VHQ2171" s="218"/>
      <c r="VHR2171" s="218"/>
      <c r="VHS2171" s="218"/>
      <c r="VHT2171" s="218"/>
      <c r="VHU2171" s="218"/>
      <c r="VHV2171" s="218"/>
      <c r="VHW2171" s="218"/>
      <c r="VHX2171" s="218"/>
      <c r="VHY2171" s="218"/>
      <c r="VHZ2171" s="218"/>
      <c r="VIA2171" s="218"/>
      <c r="VIB2171" s="218"/>
      <c r="VIC2171" s="218"/>
      <c r="VID2171" s="218"/>
      <c r="VIE2171" s="218"/>
      <c r="VIF2171" s="218"/>
      <c r="VIG2171" s="218"/>
      <c r="VIH2171" s="218"/>
      <c r="VII2171" s="218"/>
      <c r="VIJ2171" s="218"/>
      <c r="VIK2171" s="218"/>
      <c r="VIL2171" s="218"/>
      <c r="VIM2171" s="218"/>
      <c r="VIN2171" s="218"/>
      <c r="VIO2171" s="218"/>
      <c r="VIP2171" s="218"/>
      <c r="VIQ2171" s="218"/>
      <c r="VIR2171" s="218"/>
      <c r="VIS2171" s="218"/>
      <c r="VIT2171" s="218"/>
      <c r="VIU2171" s="218"/>
      <c r="VIV2171" s="218"/>
      <c r="VIW2171" s="218"/>
      <c r="VIX2171" s="218"/>
      <c r="VIY2171" s="218"/>
      <c r="VIZ2171" s="218"/>
      <c r="VJA2171" s="218"/>
      <c r="VJB2171" s="218"/>
      <c r="VJC2171" s="218"/>
      <c r="VJD2171" s="218"/>
      <c r="VJE2171" s="218"/>
      <c r="VJF2171" s="218"/>
      <c r="VJG2171" s="218"/>
      <c r="VJH2171" s="218"/>
      <c r="VJI2171" s="218"/>
      <c r="VJJ2171" s="218"/>
      <c r="VJK2171" s="218"/>
      <c r="VJL2171" s="218"/>
      <c r="VJM2171" s="218"/>
      <c r="VJN2171" s="218"/>
      <c r="VJO2171" s="218"/>
      <c r="VJP2171" s="218"/>
      <c r="VJQ2171" s="218"/>
      <c r="VJR2171" s="218"/>
      <c r="VJS2171" s="218"/>
      <c r="VJT2171" s="218"/>
      <c r="VJU2171" s="218"/>
      <c r="VJV2171" s="218"/>
      <c r="VJW2171" s="218"/>
      <c r="VJX2171" s="218"/>
      <c r="VJY2171" s="218"/>
      <c r="VJZ2171" s="218"/>
      <c r="VKA2171" s="218"/>
      <c r="VKB2171" s="218"/>
      <c r="VKC2171" s="218"/>
      <c r="VKD2171" s="218"/>
      <c r="VKE2171" s="218"/>
      <c r="VKF2171" s="218"/>
      <c r="VKG2171" s="218"/>
      <c r="VKH2171" s="218"/>
      <c r="VKI2171" s="218"/>
      <c r="VKJ2171" s="218"/>
      <c r="VKK2171" s="218"/>
      <c r="VKL2171" s="218"/>
      <c r="VKM2171" s="218"/>
      <c r="VKN2171" s="218"/>
      <c r="VKO2171" s="218"/>
      <c r="VKP2171" s="218"/>
      <c r="VKQ2171" s="218"/>
      <c r="VKR2171" s="218"/>
      <c r="VKS2171" s="218"/>
      <c r="VKT2171" s="218"/>
      <c r="VKU2171" s="218"/>
      <c r="VKV2171" s="218"/>
      <c r="VKW2171" s="218"/>
      <c r="VKX2171" s="218"/>
      <c r="VKY2171" s="218"/>
      <c r="VKZ2171" s="218"/>
      <c r="VLA2171" s="218"/>
      <c r="VLB2171" s="218"/>
      <c r="VLC2171" s="218"/>
      <c r="VLD2171" s="218"/>
      <c r="VLE2171" s="218"/>
      <c r="VLF2171" s="218"/>
      <c r="VLG2171" s="218"/>
      <c r="VLH2171" s="218"/>
      <c r="VLI2171" s="218"/>
      <c r="VLJ2171" s="218"/>
      <c r="VLK2171" s="218"/>
      <c r="VLL2171" s="218"/>
      <c r="VLM2171" s="218"/>
      <c r="VLN2171" s="218"/>
      <c r="VLO2171" s="218"/>
      <c r="VLP2171" s="218"/>
      <c r="VLQ2171" s="218"/>
      <c r="VLR2171" s="218"/>
      <c r="VLS2171" s="218"/>
      <c r="VLT2171" s="218"/>
      <c r="VLU2171" s="218"/>
      <c r="VLV2171" s="218"/>
      <c r="VLW2171" s="218"/>
      <c r="VLX2171" s="218"/>
      <c r="VLY2171" s="218"/>
      <c r="VLZ2171" s="218"/>
      <c r="VMA2171" s="218"/>
      <c r="VMB2171" s="218"/>
      <c r="VMC2171" s="218"/>
      <c r="VMD2171" s="218"/>
      <c r="VME2171" s="218"/>
      <c r="VMF2171" s="218"/>
      <c r="VMG2171" s="218"/>
      <c r="VMH2171" s="218"/>
      <c r="VMI2171" s="218"/>
      <c r="VMJ2171" s="218"/>
      <c r="VMK2171" s="218"/>
      <c r="VML2171" s="218"/>
      <c r="VMM2171" s="218"/>
      <c r="VMN2171" s="218"/>
      <c r="VMO2171" s="218"/>
      <c r="VMP2171" s="218"/>
      <c r="VMQ2171" s="218"/>
      <c r="VMR2171" s="218"/>
      <c r="VMS2171" s="218"/>
      <c r="VMT2171" s="218"/>
      <c r="VMU2171" s="218"/>
      <c r="VMV2171" s="218"/>
      <c r="VMW2171" s="218"/>
      <c r="VMX2171" s="218"/>
      <c r="VMY2171" s="218"/>
      <c r="VMZ2171" s="218"/>
      <c r="VNA2171" s="218"/>
      <c r="VNB2171" s="218"/>
      <c r="VNC2171" s="218"/>
      <c r="VND2171" s="218"/>
      <c r="VNE2171" s="218"/>
      <c r="VNF2171" s="218"/>
      <c r="VNG2171" s="218"/>
      <c r="VNH2171" s="218"/>
      <c r="VNI2171" s="218"/>
      <c r="VNJ2171" s="218"/>
      <c r="VNK2171" s="218"/>
      <c r="VNL2171" s="218"/>
      <c r="VNM2171" s="218"/>
      <c r="VNN2171" s="218"/>
      <c r="VNO2171" s="218"/>
      <c r="VNP2171" s="218"/>
      <c r="VNQ2171" s="218"/>
      <c r="VNR2171" s="218"/>
      <c r="VNS2171" s="218"/>
      <c r="VNT2171" s="218"/>
      <c r="VNU2171" s="218"/>
      <c r="VNV2171" s="218"/>
      <c r="VNW2171" s="218"/>
      <c r="VNX2171" s="218"/>
      <c r="VNY2171" s="218"/>
      <c r="VNZ2171" s="218"/>
      <c r="VOA2171" s="218"/>
      <c r="VOB2171" s="218"/>
      <c r="VOC2171" s="218"/>
      <c r="VOD2171" s="218"/>
      <c r="VOE2171" s="218"/>
      <c r="VOF2171" s="218"/>
      <c r="VOG2171" s="218"/>
      <c r="VOH2171" s="218"/>
      <c r="VOI2171" s="218"/>
      <c r="VOJ2171" s="218"/>
      <c r="VOK2171" s="218"/>
      <c r="VOL2171" s="218"/>
      <c r="VOM2171" s="218"/>
      <c r="VON2171" s="218"/>
      <c r="VOO2171" s="218"/>
      <c r="VOP2171" s="218"/>
      <c r="VOQ2171" s="218"/>
      <c r="VOR2171" s="218"/>
      <c r="VOS2171" s="218"/>
      <c r="VOT2171" s="218"/>
      <c r="VOU2171" s="218"/>
      <c r="VOV2171" s="218"/>
      <c r="VOW2171" s="218"/>
      <c r="VOX2171" s="218"/>
      <c r="VOY2171" s="218"/>
      <c r="VOZ2171" s="218"/>
      <c r="VPA2171" s="218"/>
      <c r="VPB2171" s="218"/>
      <c r="VPC2171" s="218"/>
      <c r="VPD2171" s="218"/>
      <c r="VPE2171" s="218"/>
      <c r="VPF2171" s="218"/>
      <c r="VPG2171" s="218"/>
      <c r="VPH2171" s="218"/>
      <c r="VPI2171" s="218"/>
      <c r="VPJ2171" s="218"/>
      <c r="VPK2171" s="218"/>
      <c r="VPL2171" s="218"/>
      <c r="VPM2171" s="218"/>
      <c r="VPN2171" s="218"/>
      <c r="VPO2171" s="218"/>
      <c r="VPP2171" s="218"/>
      <c r="VPQ2171" s="218"/>
      <c r="VPR2171" s="218"/>
      <c r="VPS2171" s="218"/>
      <c r="VPT2171" s="218"/>
      <c r="VPU2171" s="218"/>
      <c r="VPV2171" s="218"/>
      <c r="VPW2171" s="218"/>
      <c r="VPX2171" s="218"/>
      <c r="VPY2171" s="218"/>
      <c r="VPZ2171" s="218"/>
      <c r="VQA2171" s="218"/>
      <c r="VQB2171" s="218"/>
      <c r="VQC2171" s="218"/>
      <c r="VQD2171" s="218"/>
      <c r="VQE2171" s="218"/>
      <c r="VQF2171" s="218"/>
      <c r="VQG2171" s="218"/>
      <c r="VQH2171" s="218"/>
      <c r="VQI2171" s="218"/>
      <c r="VQJ2171" s="218"/>
      <c r="VQK2171" s="218"/>
      <c r="VQL2171" s="218"/>
      <c r="VQM2171" s="218"/>
      <c r="VQN2171" s="218"/>
      <c r="VQO2171" s="218"/>
      <c r="VQP2171" s="218"/>
      <c r="VQQ2171" s="218"/>
      <c r="VQR2171" s="218"/>
      <c r="VQS2171" s="218"/>
      <c r="VQT2171" s="218"/>
      <c r="VQU2171" s="218"/>
      <c r="VQV2171" s="218"/>
      <c r="VQW2171" s="218"/>
      <c r="VQX2171" s="218"/>
      <c r="VQY2171" s="218"/>
      <c r="VQZ2171" s="218"/>
      <c r="VRA2171" s="218"/>
      <c r="VRB2171" s="218"/>
      <c r="VRC2171" s="218"/>
      <c r="VRD2171" s="218"/>
      <c r="VRE2171" s="218"/>
      <c r="VRF2171" s="218"/>
      <c r="VRG2171" s="218"/>
      <c r="VRH2171" s="218"/>
      <c r="VRI2171" s="218"/>
      <c r="VRJ2171" s="218"/>
      <c r="VRK2171" s="218"/>
      <c r="VRL2171" s="218"/>
      <c r="VRM2171" s="218"/>
      <c r="VRN2171" s="218"/>
      <c r="VRO2171" s="218"/>
      <c r="VRP2171" s="218"/>
      <c r="VRQ2171" s="218"/>
      <c r="VRR2171" s="218"/>
      <c r="VRS2171" s="218"/>
      <c r="VRT2171" s="218"/>
      <c r="VRU2171" s="218"/>
      <c r="VRV2171" s="218"/>
      <c r="VRW2171" s="218"/>
      <c r="VRX2171" s="218"/>
      <c r="VRY2171" s="218"/>
      <c r="VRZ2171" s="218"/>
      <c r="VSA2171" s="218"/>
      <c r="VSB2171" s="218"/>
      <c r="VSC2171" s="218"/>
      <c r="VSD2171" s="218"/>
      <c r="VSE2171" s="218"/>
      <c r="VSF2171" s="218"/>
      <c r="VSG2171" s="218"/>
      <c r="VSH2171" s="218"/>
      <c r="VSI2171" s="218"/>
      <c r="VSJ2171" s="218"/>
      <c r="VSK2171" s="218"/>
      <c r="VSL2171" s="218"/>
      <c r="VSM2171" s="218"/>
      <c r="VSN2171" s="218"/>
      <c r="VSO2171" s="218"/>
      <c r="VSP2171" s="218"/>
      <c r="VSQ2171" s="218"/>
      <c r="VSR2171" s="218"/>
      <c r="VSS2171" s="218"/>
      <c r="VST2171" s="218"/>
      <c r="VSU2171" s="218"/>
      <c r="VSV2171" s="218"/>
      <c r="VSW2171" s="218"/>
      <c r="VSX2171" s="218"/>
      <c r="VSY2171" s="218"/>
      <c r="VSZ2171" s="218"/>
      <c r="VTA2171" s="218"/>
      <c r="VTB2171" s="218"/>
      <c r="VTC2171" s="218"/>
      <c r="VTD2171" s="218"/>
      <c r="VTE2171" s="218"/>
      <c r="VTF2171" s="218"/>
      <c r="VTG2171" s="218"/>
      <c r="VTH2171" s="218"/>
      <c r="VTI2171" s="218"/>
      <c r="VTJ2171" s="218"/>
      <c r="VTK2171" s="218"/>
      <c r="VTL2171" s="218"/>
      <c r="VTM2171" s="218"/>
      <c r="VTN2171" s="218"/>
      <c r="VTO2171" s="218"/>
      <c r="VTP2171" s="218"/>
      <c r="VTQ2171" s="218"/>
      <c r="VTR2171" s="218"/>
      <c r="VTS2171" s="218"/>
      <c r="VTT2171" s="218"/>
      <c r="VTU2171" s="218"/>
      <c r="VTV2171" s="218"/>
      <c r="VTW2171" s="218"/>
      <c r="VTX2171" s="218"/>
      <c r="VTY2171" s="218"/>
      <c r="VTZ2171" s="218"/>
      <c r="VUA2171" s="218"/>
      <c r="VUB2171" s="218"/>
      <c r="VUC2171" s="218"/>
      <c r="VUD2171" s="218"/>
      <c r="VUE2171" s="218"/>
      <c r="VUF2171" s="218"/>
      <c r="VUG2171" s="218"/>
      <c r="VUH2171" s="218"/>
      <c r="VUI2171" s="218"/>
      <c r="VUJ2171" s="218"/>
      <c r="VUK2171" s="218"/>
      <c r="VUL2171" s="218"/>
      <c r="VUM2171" s="218"/>
      <c r="VUN2171" s="218"/>
      <c r="VUO2171" s="218"/>
      <c r="VUP2171" s="218"/>
      <c r="VUQ2171" s="218"/>
      <c r="VUR2171" s="218"/>
      <c r="VUS2171" s="218"/>
      <c r="VUT2171" s="218"/>
      <c r="VUU2171" s="218"/>
      <c r="VUV2171" s="218"/>
      <c r="VUW2171" s="218"/>
      <c r="VUX2171" s="218"/>
      <c r="VUY2171" s="218"/>
      <c r="VUZ2171" s="218"/>
      <c r="VVA2171" s="218"/>
      <c r="VVB2171" s="218"/>
      <c r="VVC2171" s="218"/>
      <c r="VVD2171" s="218"/>
      <c r="VVE2171" s="218"/>
      <c r="VVF2171" s="218"/>
      <c r="VVG2171" s="218"/>
      <c r="VVH2171" s="218"/>
      <c r="VVI2171" s="218"/>
      <c r="VVJ2171" s="218"/>
      <c r="VVK2171" s="218"/>
      <c r="VVL2171" s="218"/>
      <c r="VVM2171" s="218"/>
      <c r="VVN2171" s="218"/>
      <c r="VVO2171" s="218"/>
      <c r="VVP2171" s="218"/>
      <c r="VVQ2171" s="218"/>
      <c r="VVR2171" s="218"/>
      <c r="VVS2171" s="218"/>
      <c r="VVT2171" s="218"/>
      <c r="VVU2171" s="218"/>
      <c r="VVV2171" s="218"/>
      <c r="VVW2171" s="218"/>
      <c r="VVX2171" s="218"/>
      <c r="VVY2171" s="218"/>
      <c r="VVZ2171" s="218"/>
      <c r="VWA2171" s="218"/>
      <c r="VWB2171" s="218"/>
      <c r="VWC2171" s="218"/>
      <c r="VWD2171" s="218"/>
      <c r="VWE2171" s="218"/>
      <c r="VWF2171" s="218"/>
      <c r="VWG2171" s="218"/>
      <c r="VWH2171" s="218"/>
      <c r="VWI2171" s="218"/>
      <c r="VWJ2171" s="218"/>
      <c r="VWK2171" s="218"/>
      <c r="VWL2171" s="218"/>
      <c r="VWM2171" s="218"/>
      <c r="VWN2171" s="218"/>
      <c r="VWO2171" s="218"/>
      <c r="VWP2171" s="218"/>
      <c r="VWQ2171" s="218"/>
      <c r="VWR2171" s="218"/>
      <c r="VWS2171" s="218"/>
      <c r="VWT2171" s="218"/>
      <c r="VWU2171" s="218"/>
      <c r="VWV2171" s="218"/>
      <c r="VWW2171" s="218"/>
      <c r="VWX2171" s="218"/>
      <c r="VWY2171" s="218"/>
      <c r="VWZ2171" s="218"/>
      <c r="VXA2171" s="218"/>
      <c r="VXB2171" s="218"/>
      <c r="VXC2171" s="218"/>
      <c r="VXD2171" s="218"/>
      <c r="VXE2171" s="218"/>
      <c r="VXF2171" s="218"/>
      <c r="VXG2171" s="218"/>
      <c r="VXH2171" s="218"/>
      <c r="VXI2171" s="218"/>
      <c r="VXJ2171" s="218"/>
      <c r="VXK2171" s="218"/>
      <c r="VXL2171" s="218"/>
      <c r="VXM2171" s="218"/>
      <c r="VXN2171" s="218"/>
      <c r="VXO2171" s="218"/>
      <c r="VXP2171" s="218"/>
      <c r="VXQ2171" s="218"/>
      <c r="VXR2171" s="218"/>
      <c r="VXS2171" s="218"/>
      <c r="VXT2171" s="218"/>
      <c r="VXU2171" s="218"/>
      <c r="VXV2171" s="218"/>
      <c r="VXW2171" s="218"/>
      <c r="VXX2171" s="218"/>
      <c r="VXY2171" s="218"/>
      <c r="VXZ2171" s="218"/>
      <c r="VYA2171" s="218"/>
      <c r="VYB2171" s="218"/>
      <c r="VYC2171" s="218"/>
      <c r="VYD2171" s="218"/>
      <c r="VYE2171" s="218"/>
      <c r="VYF2171" s="218"/>
      <c r="VYG2171" s="218"/>
      <c r="VYH2171" s="218"/>
      <c r="VYI2171" s="218"/>
      <c r="VYJ2171" s="218"/>
      <c r="VYK2171" s="218"/>
      <c r="VYL2171" s="218"/>
      <c r="VYM2171" s="218"/>
      <c r="VYN2171" s="218"/>
      <c r="VYO2171" s="218"/>
      <c r="VYP2171" s="218"/>
      <c r="VYQ2171" s="218"/>
      <c r="VYR2171" s="218"/>
      <c r="VYS2171" s="218"/>
      <c r="VYT2171" s="218"/>
      <c r="VYU2171" s="218"/>
      <c r="VYV2171" s="218"/>
      <c r="VYW2171" s="218"/>
      <c r="VYX2171" s="218"/>
      <c r="VYY2171" s="218"/>
      <c r="VYZ2171" s="218"/>
      <c r="VZA2171" s="218"/>
      <c r="VZB2171" s="218"/>
      <c r="VZC2171" s="218"/>
      <c r="VZD2171" s="218"/>
      <c r="VZE2171" s="218"/>
      <c r="VZF2171" s="218"/>
      <c r="VZG2171" s="218"/>
      <c r="VZH2171" s="218"/>
      <c r="VZI2171" s="218"/>
      <c r="VZJ2171" s="218"/>
      <c r="VZK2171" s="218"/>
      <c r="VZL2171" s="218"/>
      <c r="VZM2171" s="218"/>
      <c r="VZN2171" s="218"/>
      <c r="VZO2171" s="218"/>
      <c r="VZP2171" s="218"/>
      <c r="VZQ2171" s="218"/>
      <c r="VZR2171" s="218"/>
      <c r="VZS2171" s="218"/>
      <c r="VZT2171" s="218"/>
      <c r="VZU2171" s="218"/>
      <c r="VZV2171" s="218"/>
      <c r="VZW2171" s="218"/>
      <c r="VZX2171" s="218"/>
      <c r="VZY2171" s="218"/>
      <c r="VZZ2171" s="218"/>
      <c r="WAA2171" s="218"/>
      <c r="WAB2171" s="218"/>
      <c r="WAC2171" s="218"/>
      <c r="WAD2171" s="218"/>
      <c r="WAE2171" s="218"/>
      <c r="WAF2171" s="218"/>
      <c r="WAG2171" s="218"/>
      <c r="WAH2171" s="218"/>
      <c r="WAI2171" s="218"/>
      <c r="WAJ2171" s="218"/>
      <c r="WAK2171" s="218"/>
      <c r="WAL2171" s="218"/>
      <c r="WAM2171" s="218"/>
      <c r="WAN2171" s="218"/>
      <c r="WAO2171" s="218"/>
      <c r="WAP2171" s="218"/>
      <c r="WAQ2171" s="218"/>
      <c r="WAR2171" s="218"/>
      <c r="WAS2171" s="218"/>
      <c r="WAT2171" s="218"/>
      <c r="WAU2171" s="218"/>
      <c r="WAV2171" s="218"/>
      <c r="WAW2171" s="218"/>
      <c r="WAX2171" s="218"/>
      <c r="WAY2171" s="218"/>
      <c r="WAZ2171" s="218"/>
      <c r="WBA2171" s="218"/>
      <c r="WBB2171" s="218"/>
      <c r="WBC2171" s="218"/>
      <c r="WBD2171" s="218"/>
      <c r="WBE2171" s="218"/>
      <c r="WBF2171" s="218"/>
      <c r="WBG2171" s="218"/>
      <c r="WBH2171" s="218"/>
      <c r="WBI2171" s="218"/>
      <c r="WBJ2171" s="218"/>
      <c r="WBK2171" s="218"/>
      <c r="WBL2171" s="218"/>
      <c r="WBM2171" s="218"/>
      <c r="WBN2171" s="218"/>
      <c r="WBO2171" s="218"/>
      <c r="WBP2171" s="218"/>
      <c r="WBQ2171" s="218"/>
      <c r="WBR2171" s="218"/>
      <c r="WBS2171" s="218"/>
      <c r="WBT2171" s="218"/>
      <c r="WBU2171" s="218"/>
      <c r="WBV2171" s="218"/>
      <c r="WBW2171" s="218"/>
      <c r="WBX2171" s="218"/>
      <c r="WBY2171" s="218"/>
      <c r="WBZ2171" s="218"/>
      <c r="WCA2171" s="218"/>
      <c r="WCB2171" s="218"/>
      <c r="WCC2171" s="218"/>
      <c r="WCD2171" s="218"/>
      <c r="WCE2171" s="218"/>
      <c r="WCF2171" s="218"/>
      <c r="WCG2171" s="218"/>
      <c r="WCH2171" s="218"/>
      <c r="WCI2171" s="218"/>
      <c r="WCJ2171" s="218"/>
      <c r="WCK2171" s="218"/>
      <c r="WCL2171" s="218"/>
      <c r="WCM2171" s="218"/>
      <c r="WCN2171" s="218"/>
      <c r="WCO2171" s="218"/>
      <c r="WCP2171" s="218"/>
      <c r="WCQ2171" s="218"/>
      <c r="WCR2171" s="218"/>
      <c r="WCS2171" s="218"/>
      <c r="WCT2171" s="218"/>
      <c r="WCU2171" s="218"/>
      <c r="WCV2171" s="218"/>
      <c r="WCW2171" s="218"/>
      <c r="WCX2171" s="218"/>
      <c r="WCY2171" s="218"/>
      <c r="WCZ2171" s="218"/>
      <c r="WDA2171" s="218"/>
      <c r="WDB2171" s="218"/>
      <c r="WDC2171" s="218"/>
      <c r="WDD2171" s="218"/>
      <c r="WDE2171" s="218"/>
      <c r="WDF2171" s="218"/>
      <c r="WDG2171" s="218"/>
      <c r="WDH2171" s="218"/>
      <c r="WDI2171" s="218"/>
      <c r="WDJ2171" s="218"/>
      <c r="WDK2171" s="218"/>
      <c r="WDL2171" s="218"/>
      <c r="WDM2171" s="218"/>
      <c r="WDN2171" s="218"/>
      <c r="WDO2171" s="218"/>
      <c r="WDP2171" s="218"/>
      <c r="WDQ2171" s="218"/>
      <c r="WDR2171" s="218"/>
      <c r="WDS2171" s="218"/>
      <c r="WDT2171" s="218"/>
      <c r="WDU2171" s="218"/>
      <c r="WDV2171" s="218"/>
      <c r="WDW2171" s="218"/>
      <c r="WDX2171" s="218"/>
      <c r="WDY2171" s="218"/>
      <c r="WDZ2171" s="218"/>
      <c r="WEA2171" s="218"/>
      <c r="WEB2171" s="218"/>
      <c r="WEC2171" s="218"/>
      <c r="WED2171" s="218"/>
      <c r="WEE2171" s="218"/>
      <c r="WEF2171" s="218"/>
      <c r="WEG2171" s="218"/>
      <c r="WEH2171" s="218"/>
      <c r="WEI2171" s="218"/>
      <c r="WEJ2171" s="218"/>
      <c r="WEK2171" s="218"/>
      <c r="WEL2171" s="218"/>
      <c r="WEM2171" s="218"/>
      <c r="WEN2171" s="218"/>
      <c r="WEO2171" s="218"/>
      <c r="WEP2171" s="218"/>
      <c r="WEQ2171" s="218"/>
      <c r="WER2171" s="218"/>
      <c r="WES2171" s="218"/>
      <c r="WET2171" s="218"/>
      <c r="WEU2171" s="218"/>
      <c r="WEV2171" s="218"/>
      <c r="WEW2171" s="218"/>
      <c r="WEX2171" s="218"/>
      <c r="WEY2171" s="218"/>
      <c r="WEZ2171" s="218"/>
      <c r="WFA2171" s="218"/>
      <c r="WFB2171" s="218"/>
      <c r="WFC2171" s="218"/>
      <c r="WFD2171" s="218"/>
      <c r="WFE2171" s="218"/>
      <c r="WFF2171" s="218"/>
      <c r="WFG2171" s="218"/>
      <c r="WFH2171" s="218"/>
      <c r="WFI2171" s="218"/>
      <c r="WFJ2171" s="218"/>
      <c r="WFK2171" s="218"/>
      <c r="WFL2171" s="218"/>
      <c r="WFM2171" s="218"/>
      <c r="WFN2171" s="218"/>
      <c r="WFO2171" s="218"/>
      <c r="WFP2171" s="218"/>
      <c r="WFQ2171" s="218"/>
      <c r="WFR2171" s="218"/>
      <c r="WFS2171" s="218"/>
      <c r="WFT2171" s="218"/>
      <c r="WFU2171" s="218"/>
      <c r="WFV2171" s="218"/>
      <c r="WFW2171" s="218"/>
      <c r="WFX2171" s="218"/>
      <c r="WFY2171" s="218"/>
      <c r="WFZ2171" s="218"/>
      <c r="WGA2171" s="218"/>
      <c r="WGB2171" s="218"/>
      <c r="WGC2171" s="218"/>
      <c r="WGD2171" s="218"/>
      <c r="WGE2171" s="218"/>
      <c r="WGF2171" s="218"/>
      <c r="WGG2171" s="218"/>
      <c r="WGH2171" s="218"/>
      <c r="WGI2171" s="218"/>
      <c r="WGJ2171" s="218"/>
      <c r="WGK2171" s="218"/>
      <c r="WGL2171" s="218"/>
      <c r="WGM2171" s="218"/>
      <c r="WGN2171" s="218"/>
      <c r="WGO2171" s="218"/>
      <c r="WGP2171" s="218"/>
      <c r="WGQ2171" s="218"/>
      <c r="WGR2171" s="218"/>
      <c r="WGS2171" s="218"/>
      <c r="WGT2171" s="218"/>
      <c r="WGU2171" s="218"/>
      <c r="WGV2171" s="218"/>
      <c r="WGW2171" s="218"/>
      <c r="WGX2171" s="218"/>
      <c r="WGY2171" s="218"/>
      <c r="WGZ2171" s="218"/>
      <c r="WHA2171" s="218"/>
      <c r="WHB2171" s="218"/>
      <c r="WHC2171" s="218"/>
      <c r="WHD2171" s="218"/>
      <c r="WHE2171" s="218"/>
      <c r="WHF2171" s="218"/>
      <c r="WHG2171" s="218"/>
      <c r="WHH2171" s="218"/>
      <c r="WHI2171" s="218"/>
      <c r="WHJ2171" s="218"/>
      <c r="WHK2171" s="218"/>
      <c r="WHL2171" s="218"/>
      <c r="WHM2171" s="218"/>
      <c r="WHN2171" s="218"/>
      <c r="WHO2171" s="218"/>
      <c r="WHP2171" s="218"/>
      <c r="WHQ2171" s="218"/>
      <c r="WHR2171" s="218"/>
      <c r="WHS2171" s="218"/>
      <c r="WHT2171" s="218"/>
      <c r="WHU2171" s="218"/>
      <c r="WHV2171" s="218"/>
      <c r="WHW2171" s="218"/>
      <c r="WHX2171" s="218"/>
      <c r="WHY2171" s="218"/>
      <c r="WHZ2171" s="218"/>
      <c r="WIA2171" s="218"/>
      <c r="WIB2171" s="218"/>
      <c r="WIC2171" s="218"/>
      <c r="WID2171" s="218"/>
      <c r="WIE2171" s="218"/>
      <c r="WIF2171" s="218"/>
      <c r="WIG2171" s="218"/>
      <c r="WIH2171" s="218"/>
      <c r="WII2171" s="218"/>
      <c r="WIJ2171" s="218"/>
      <c r="WIK2171" s="218"/>
      <c r="WIL2171" s="218"/>
      <c r="WIM2171" s="218"/>
      <c r="WIN2171" s="218"/>
      <c r="WIO2171" s="218"/>
      <c r="WIP2171" s="218"/>
      <c r="WIQ2171" s="218"/>
      <c r="WIR2171" s="218"/>
      <c r="WIS2171" s="218"/>
      <c r="WIT2171" s="218"/>
      <c r="WIU2171" s="218"/>
      <c r="WIV2171" s="218"/>
      <c r="WIW2171" s="218"/>
      <c r="WIX2171" s="218"/>
      <c r="WIY2171" s="218"/>
      <c r="WIZ2171" s="218"/>
      <c r="WJA2171" s="218"/>
      <c r="WJB2171" s="218"/>
      <c r="WJC2171" s="218"/>
      <c r="WJD2171" s="218"/>
      <c r="WJE2171" s="218"/>
      <c r="WJF2171" s="218"/>
      <c r="WJG2171" s="218"/>
      <c r="WJH2171" s="218"/>
      <c r="WJI2171" s="218"/>
      <c r="WJJ2171" s="218"/>
      <c r="WJK2171" s="218"/>
      <c r="WJL2171" s="218"/>
      <c r="WJM2171" s="218"/>
      <c r="WJN2171" s="218"/>
      <c r="WJO2171" s="218"/>
      <c r="WJP2171" s="218"/>
      <c r="WJQ2171" s="218"/>
      <c r="WJR2171" s="218"/>
      <c r="WJS2171" s="218"/>
      <c r="WJT2171" s="218"/>
      <c r="WJU2171" s="218"/>
      <c r="WJV2171" s="218"/>
      <c r="WJW2171" s="218"/>
      <c r="WJX2171" s="218"/>
      <c r="WJY2171" s="218"/>
      <c r="WJZ2171" s="218"/>
      <c r="WKA2171" s="218"/>
      <c r="WKB2171" s="218"/>
      <c r="WKC2171" s="218"/>
      <c r="WKD2171" s="218"/>
      <c r="WKE2171" s="218"/>
      <c r="WKF2171" s="218"/>
      <c r="WKG2171" s="218"/>
      <c r="WKH2171" s="218"/>
      <c r="WKI2171" s="218"/>
      <c r="WKJ2171" s="218"/>
      <c r="WKK2171" s="218"/>
      <c r="WKL2171" s="218"/>
      <c r="WKM2171" s="218"/>
      <c r="WKN2171" s="218"/>
      <c r="WKO2171" s="218"/>
      <c r="WKP2171" s="218"/>
      <c r="WKQ2171" s="218"/>
      <c r="WKR2171" s="218"/>
      <c r="WKS2171" s="218"/>
      <c r="WKT2171" s="218"/>
      <c r="WKU2171" s="218"/>
      <c r="WKV2171" s="218"/>
      <c r="WKW2171" s="218"/>
      <c r="WKX2171" s="218"/>
      <c r="WKY2171" s="218"/>
      <c r="WKZ2171" s="218"/>
      <c r="WLA2171" s="218"/>
      <c r="WLB2171" s="218"/>
      <c r="WLC2171" s="218"/>
      <c r="WLD2171" s="218"/>
      <c r="WLE2171" s="218"/>
      <c r="WLF2171" s="218"/>
      <c r="WLG2171" s="218"/>
      <c r="WLH2171" s="218"/>
      <c r="WLI2171" s="218"/>
      <c r="WLJ2171" s="218"/>
      <c r="WLK2171" s="218"/>
      <c r="WLL2171" s="218"/>
      <c r="WLM2171" s="218"/>
      <c r="WLN2171" s="218"/>
      <c r="WLO2171" s="218"/>
      <c r="WLP2171" s="218"/>
      <c r="WLQ2171" s="218"/>
      <c r="WLR2171" s="218"/>
      <c r="WLS2171" s="218"/>
      <c r="WLT2171" s="218"/>
      <c r="WLU2171" s="218"/>
      <c r="WLV2171" s="218"/>
      <c r="WLW2171" s="218"/>
      <c r="WLX2171" s="218"/>
      <c r="WLY2171" s="218"/>
      <c r="WLZ2171" s="218"/>
      <c r="WMA2171" s="218"/>
      <c r="WMB2171" s="218"/>
      <c r="WMC2171" s="218"/>
      <c r="WMD2171" s="218"/>
      <c r="WME2171" s="218"/>
      <c r="WMF2171" s="218"/>
      <c r="WMG2171" s="218"/>
      <c r="WMH2171" s="218"/>
      <c r="WMI2171" s="218"/>
      <c r="WMJ2171" s="218"/>
      <c r="WMK2171" s="218"/>
      <c r="WML2171" s="218"/>
      <c r="WMM2171" s="218"/>
      <c r="WMN2171" s="218"/>
      <c r="WMO2171" s="218"/>
      <c r="WMP2171" s="218"/>
      <c r="WMQ2171" s="218"/>
      <c r="WMR2171" s="218"/>
      <c r="WMS2171" s="218"/>
      <c r="WMT2171" s="218"/>
      <c r="WMU2171" s="218"/>
      <c r="WMV2171" s="218"/>
      <c r="WMW2171" s="218"/>
      <c r="WMX2171" s="218"/>
      <c r="WMY2171" s="218"/>
      <c r="WMZ2171" s="218"/>
      <c r="WNA2171" s="218"/>
      <c r="WNB2171" s="218"/>
      <c r="WNC2171" s="218"/>
      <c r="WND2171" s="218"/>
      <c r="WNE2171" s="218"/>
      <c r="WNF2171" s="218"/>
      <c r="WNG2171" s="218"/>
      <c r="WNH2171" s="218"/>
      <c r="WNI2171" s="218"/>
      <c r="WNJ2171" s="218"/>
      <c r="WNK2171" s="218"/>
      <c r="WNL2171" s="218"/>
      <c r="WNM2171" s="218"/>
      <c r="WNN2171" s="218"/>
      <c r="WNO2171" s="218"/>
      <c r="WNP2171" s="218"/>
      <c r="WNQ2171" s="218"/>
      <c r="WNR2171" s="218"/>
      <c r="WNS2171" s="218"/>
      <c r="WNT2171" s="218"/>
      <c r="WNU2171" s="218"/>
      <c r="WNV2171" s="218"/>
      <c r="WNW2171" s="218"/>
      <c r="WNX2171" s="218"/>
      <c r="WNY2171" s="218"/>
      <c r="WNZ2171" s="218"/>
      <c r="WOA2171" s="218"/>
      <c r="WOB2171" s="218"/>
      <c r="WOC2171" s="218"/>
      <c r="WOD2171" s="218"/>
      <c r="WOE2171" s="218"/>
      <c r="WOF2171" s="218"/>
      <c r="WOG2171" s="218"/>
      <c r="WOH2171" s="218"/>
      <c r="WOI2171" s="218"/>
      <c r="WOJ2171" s="218"/>
      <c r="WOK2171" s="218"/>
      <c r="WOL2171" s="218"/>
      <c r="WOM2171" s="218"/>
      <c r="WON2171" s="218"/>
      <c r="WOO2171" s="218"/>
      <c r="WOP2171" s="218"/>
      <c r="WOQ2171" s="218"/>
      <c r="WOR2171" s="218"/>
      <c r="WOS2171" s="218"/>
      <c r="WOT2171" s="218"/>
      <c r="WOU2171" s="218"/>
      <c r="WOV2171" s="218"/>
      <c r="WOW2171" s="218"/>
      <c r="WOX2171" s="218"/>
      <c r="WOY2171" s="218"/>
      <c r="WOZ2171" s="218"/>
      <c r="WPA2171" s="218"/>
      <c r="WPB2171" s="218"/>
      <c r="WPC2171" s="218"/>
      <c r="WPD2171" s="218"/>
      <c r="WPE2171" s="218"/>
      <c r="WPF2171" s="218"/>
      <c r="WPG2171" s="218"/>
      <c r="WPH2171" s="218"/>
      <c r="WPI2171" s="218"/>
      <c r="WPJ2171" s="218"/>
      <c r="WPK2171" s="218"/>
      <c r="WPL2171" s="218"/>
      <c r="WPM2171" s="218"/>
      <c r="WPN2171" s="218"/>
      <c r="WPO2171" s="218"/>
      <c r="WPP2171" s="218"/>
      <c r="WPQ2171" s="218"/>
      <c r="WPR2171" s="218"/>
      <c r="WPS2171" s="218"/>
      <c r="WPT2171" s="218"/>
      <c r="WPU2171" s="218"/>
      <c r="WPV2171" s="218"/>
      <c r="WPW2171" s="218"/>
      <c r="WPX2171" s="218"/>
      <c r="WPY2171" s="218"/>
      <c r="WPZ2171" s="218"/>
      <c r="WQA2171" s="218"/>
      <c r="WQB2171" s="218"/>
      <c r="WQC2171" s="218"/>
      <c r="WQD2171" s="218"/>
      <c r="WQE2171" s="218"/>
      <c r="WQF2171" s="218"/>
      <c r="WQG2171" s="218"/>
      <c r="WQH2171" s="218"/>
      <c r="WQI2171" s="218"/>
      <c r="WQJ2171" s="218"/>
      <c r="WQK2171" s="218"/>
      <c r="WQL2171" s="218"/>
      <c r="WQM2171" s="218"/>
      <c r="WQN2171" s="218"/>
      <c r="WQO2171" s="218"/>
      <c r="WQP2171" s="218"/>
      <c r="WQQ2171" s="218"/>
      <c r="WQR2171" s="218"/>
      <c r="WQS2171" s="218"/>
      <c r="WQT2171" s="218"/>
      <c r="WQU2171" s="218"/>
      <c r="WQV2171" s="218"/>
      <c r="WQW2171" s="218"/>
      <c r="WQX2171" s="218"/>
      <c r="WQY2171" s="218"/>
      <c r="WQZ2171" s="218"/>
      <c r="WRA2171" s="218"/>
      <c r="WRB2171" s="218"/>
      <c r="WRC2171" s="218"/>
      <c r="WRD2171" s="218"/>
      <c r="WRE2171" s="218"/>
      <c r="WRF2171" s="218"/>
      <c r="WRG2171" s="218"/>
      <c r="WRH2171" s="218"/>
      <c r="WRI2171" s="218"/>
      <c r="WRJ2171" s="218"/>
      <c r="WRK2171" s="218"/>
      <c r="WRL2171" s="218"/>
      <c r="WRM2171" s="218"/>
      <c r="WRN2171" s="218"/>
      <c r="WRO2171" s="218"/>
      <c r="WRP2171" s="218"/>
      <c r="WRQ2171" s="218"/>
      <c r="WRR2171" s="218"/>
      <c r="WRS2171" s="218"/>
      <c r="WRT2171" s="218"/>
      <c r="WRU2171" s="218"/>
      <c r="WRV2171" s="218"/>
      <c r="WRW2171" s="218"/>
      <c r="WRX2171" s="218"/>
      <c r="WRY2171" s="218"/>
      <c r="WRZ2171" s="218"/>
      <c r="WSA2171" s="218"/>
      <c r="WSB2171" s="218"/>
      <c r="WSC2171" s="218"/>
      <c r="WSD2171" s="218"/>
      <c r="WSE2171" s="218"/>
      <c r="WSF2171" s="218"/>
      <c r="WSG2171" s="218"/>
      <c r="WSH2171" s="218"/>
      <c r="WSI2171" s="218"/>
      <c r="WSJ2171" s="218"/>
      <c r="WSK2171" s="218"/>
      <c r="WSL2171" s="218"/>
      <c r="WSM2171" s="218"/>
      <c r="WSN2171" s="218"/>
      <c r="WSO2171" s="218"/>
      <c r="WSP2171" s="218"/>
      <c r="WSQ2171" s="218"/>
      <c r="WSR2171" s="218"/>
      <c r="WSS2171" s="218"/>
      <c r="WST2171" s="218"/>
      <c r="WSU2171" s="218"/>
      <c r="WSV2171" s="218"/>
      <c r="WSW2171" s="218"/>
      <c r="WSX2171" s="218"/>
      <c r="WSY2171" s="218"/>
      <c r="WSZ2171" s="218"/>
      <c r="WTA2171" s="218"/>
      <c r="WTB2171" s="218"/>
      <c r="WTC2171" s="218"/>
      <c r="WTD2171" s="218"/>
      <c r="WTE2171" s="218"/>
      <c r="WTF2171" s="218"/>
      <c r="WTG2171" s="218"/>
      <c r="WTH2171" s="218"/>
      <c r="WTI2171" s="218"/>
      <c r="WTJ2171" s="218"/>
      <c r="WTK2171" s="218"/>
      <c r="WTL2171" s="218"/>
      <c r="WTM2171" s="218"/>
      <c r="WTN2171" s="218"/>
      <c r="WTO2171" s="218"/>
      <c r="WTP2171" s="218"/>
      <c r="WTQ2171" s="218"/>
      <c r="WTR2171" s="218"/>
      <c r="WTS2171" s="218"/>
      <c r="WTT2171" s="218"/>
      <c r="WTU2171" s="218"/>
      <c r="WTV2171" s="218"/>
      <c r="WTW2171" s="218"/>
      <c r="WTX2171" s="218"/>
      <c r="WTY2171" s="218"/>
      <c r="WTZ2171" s="218"/>
      <c r="WUA2171" s="218"/>
      <c r="WUB2171" s="218"/>
      <c r="WUC2171" s="218"/>
      <c r="WUD2171" s="218"/>
      <c r="WUE2171" s="218"/>
      <c r="WUF2171" s="218"/>
      <c r="WUG2171" s="218"/>
      <c r="WUH2171" s="218"/>
      <c r="WUI2171" s="218"/>
      <c r="WUJ2171" s="218"/>
      <c r="WUK2171" s="218"/>
      <c r="WUL2171" s="218"/>
      <c r="WUM2171" s="218"/>
      <c r="WUN2171" s="218"/>
      <c r="WUO2171" s="218"/>
      <c r="WUP2171" s="218"/>
      <c r="WUQ2171" s="218"/>
      <c r="WUR2171" s="218"/>
      <c r="WUS2171" s="218"/>
      <c r="WUT2171" s="218"/>
      <c r="WUU2171" s="218"/>
      <c r="WUV2171" s="218"/>
      <c r="WUW2171" s="218"/>
      <c r="WUX2171" s="218"/>
      <c r="WUY2171" s="218"/>
      <c r="WUZ2171" s="218"/>
      <c r="WVA2171" s="218"/>
      <c r="WVB2171" s="218"/>
      <c r="WVC2171" s="218"/>
      <c r="WVD2171" s="218"/>
      <c r="WVE2171" s="218"/>
      <c r="WVF2171" s="218"/>
      <c r="WVG2171" s="218"/>
      <c r="WVH2171" s="218"/>
      <c r="WVI2171" s="218"/>
      <c r="WVJ2171" s="218"/>
      <c r="WVK2171" s="218"/>
      <c r="WVL2171" s="218"/>
      <c r="WVM2171" s="218"/>
      <c r="WVN2171" s="218"/>
      <c r="WVO2171" s="218"/>
      <c r="WVP2171" s="218"/>
      <c r="WVQ2171" s="218"/>
      <c r="WVR2171" s="218"/>
      <c r="WVS2171" s="218"/>
      <c r="WVT2171" s="218"/>
      <c r="WVU2171" s="218"/>
      <c r="WVV2171" s="218"/>
      <c r="WVW2171" s="218"/>
      <c r="WVX2171" s="218"/>
      <c r="WVY2171" s="218"/>
      <c r="WVZ2171" s="218"/>
      <c r="WWA2171" s="218"/>
      <c r="WWB2171" s="218"/>
      <c r="WWC2171" s="218"/>
      <c r="WWD2171" s="218"/>
      <c r="WWE2171" s="218"/>
      <c r="WWF2171" s="218"/>
      <c r="WWG2171" s="218"/>
      <c r="WWH2171" s="218"/>
      <c r="WWI2171" s="218"/>
      <c r="WWJ2171" s="218"/>
      <c r="WWK2171" s="218"/>
      <c r="WWL2171" s="218"/>
      <c r="WWM2171" s="218"/>
      <c r="WWN2171" s="218"/>
      <c r="WWO2171" s="218"/>
      <c r="WWP2171" s="218"/>
      <c r="WWQ2171" s="218"/>
      <c r="WWR2171" s="218"/>
      <c r="WWS2171" s="218"/>
      <c r="WWT2171" s="218"/>
      <c r="WWU2171" s="218"/>
      <c r="WWV2171" s="218"/>
      <c r="WWW2171" s="218"/>
      <c r="WWX2171" s="218"/>
      <c r="WWY2171" s="218"/>
      <c r="WWZ2171" s="218"/>
      <c r="WXA2171" s="218"/>
      <c r="WXB2171" s="218"/>
      <c r="WXC2171" s="218"/>
      <c r="WXD2171" s="218"/>
      <c r="WXE2171" s="218"/>
      <c r="WXF2171" s="218"/>
      <c r="WXG2171" s="218"/>
      <c r="WXH2171" s="218"/>
      <c r="WXI2171" s="218"/>
      <c r="WXJ2171" s="218"/>
      <c r="WXK2171" s="218"/>
      <c r="WXL2171" s="218"/>
      <c r="WXM2171" s="218"/>
      <c r="WXN2171" s="218"/>
      <c r="WXO2171" s="218"/>
      <c r="WXP2171" s="218"/>
      <c r="WXQ2171" s="218"/>
      <c r="WXR2171" s="218"/>
      <c r="WXS2171" s="218"/>
      <c r="WXT2171" s="218"/>
      <c r="WXU2171" s="218"/>
      <c r="WXV2171" s="218"/>
      <c r="WXW2171" s="218"/>
      <c r="WXX2171" s="218"/>
      <c r="WXY2171" s="218"/>
      <c r="WXZ2171" s="218"/>
      <c r="WYA2171" s="218"/>
      <c r="WYB2171" s="218"/>
      <c r="WYC2171" s="218"/>
      <c r="WYD2171" s="218"/>
      <c r="WYE2171" s="218"/>
      <c r="WYF2171" s="218"/>
      <c r="WYG2171" s="218"/>
      <c r="WYH2171" s="218"/>
      <c r="WYI2171" s="218"/>
      <c r="WYJ2171" s="218"/>
      <c r="WYK2171" s="218"/>
      <c r="WYL2171" s="218"/>
      <c r="WYM2171" s="218"/>
      <c r="WYN2171" s="218"/>
      <c r="WYO2171" s="218"/>
      <c r="WYP2171" s="218"/>
      <c r="WYQ2171" s="218"/>
      <c r="WYR2171" s="218"/>
      <c r="WYS2171" s="218"/>
      <c r="WYT2171" s="218"/>
      <c r="WYU2171" s="218"/>
      <c r="WYV2171" s="218"/>
      <c r="WYW2171" s="218"/>
      <c r="WYX2171" s="218"/>
      <c r="WYY2171" s="218"/>
      <c r="WYZ2171" s="218"/>
      <c r="WZA2171" s="218"/>
      <c r="WZB2171" s="218"/>
      <c r="WZC2171" s="218"/>
      <c r="WZD2171" s="218"/>
      <c r="WZE2171" s="218"/>
      <c r="WZF2171" s="218"/>
      <c r="WZG2171" s="218"/>
      <c r="WZH2171" s="218"/>
      <c r="WZI2171" s="218"/>
      <c r="WZJ2171" s="218"/>
      <c r="WZK2171" s="218"/>
      <c r="WZL2171" s="218"/>
      <c r="WZM2171" s="218"/>
      <c r="WZN2171" s="218"/>
      <c r="WZO2171" s="218"/>
      <c r="WZP2171" s="218"/>
      <c r="WZQ2171" s="218"/>
      <c r="WZR2171" s="218"/>
      <c r="WZS2171" s="218"/>
      <c r="WZT2171" s="218"/>
      <c r="WZU2171" s="218"/>
      <c r="WZV2171" s="218"/>
      <c r="WZW2171" s="218"/>
      <c r="WZX2171" s="218"/>
      <c r="WZY2171" s="218"/>
      <c r="WZZ2171" s="218"/>
      <c r="XAA2171" s="218"/>
      <c r="XAB2171" s="218"/>
      <c r="XAC2171" s="218"/>
      <c r="XAD2171" s="218"/>
      <c r="XAE2171" s="218"/>
      <c r="XAF2171" s="218"/>
      <c r="XAG2171" s="218"/>
      <c r="XAH2171" s="218"/>
      <c r="XAI2171" s="218"/>
      <c r="XAJ2171" s="218"/>
      <c r="XAK2171" s="218"/>
      <c r="XAL2171" s="218"/>
      <c r="XAM2171" s="218"/>
      <c r="XAN2171" s="218"/>
      <c r="XAO2171" s="218"/>
      <c r="XAP2171" s="218"/>
      <c r="XAQ2171" s="218"/>
      <c r="XAR2171" s="218"/>
      <c r="XAS2171" s="218"/>
      <c r="XAT2171" s="218"/>
      <c r="XAU2171" s="218"/>
      <c r="XAV2171" s="218"/>
      <c r="XAW2171" s="218"/>
      <c r="XAX2171" s="218"/>
      <c r="XAY2171" s="218"/>
      <c r="XAZ2171" s="218"/>
      <c r="XBA2171" s="218"/>
      <c r="XBB2171" s="218"/>
      <c r="XBC2171" s="218"/>
      <c r="XBD2171" s="218"/>
      <c r="XBE2171" s="218"/>
      <c r="XBF2171" s="218"/>
      <c r="XBG2171" s="218"/>
      <c r="XBH2171" s="218"/>
      <c r="XBI2171" s="218"/>
      <c r="XBJ2171" s="218"/>
      <c r="XBK2171" s="218"/>
      <c r="XBL2171" s="218"/>
      <c r="XBM2171" s="218"/>
      <c r="XBN2171" s="218"/>
      <c r="XBO2171" s="218"/>
      <c r="XBP2171" s="218"/>
      <c r="XBQ2171" s="218"/>
      <c r="XBR2171" s="218"/>
      <c r="XBS2171" s="218"/>
      <c r="XBT2171" s="218"/>
      <c r="XBU2171" s="218"/>
      <c r="XBV2171" s="218"/>
      <c r="XBW2171" s="218"/>
      <c r="XBX2171" s="218"/>
      <c r="XBY2171" s="218"/>
      <c r="XBZ2171" s="218"/>
      <c r="XCA2171" s="218"/>
      <c r="XCB2171" s="218"/>
      <c r="XCC2171" s="218"/>
      <c r="XCD2171" s="218"/>
      <c r="XCE2171" s="218"/>
      <c r="XCF2171" s="218"/>
      <c r="XCG2171" s="218"/>
      <c r="XCH2171" s="218"/>
      <c r="XCI2171" s="218"/>
      <c r="XCJ2171" s="218"/>
      <c r="XCK2171" s="218"/>
      <c r="XCL2171" s="218"/>
      <c r="XCM2171" s="218"/>
      <c r="XCN2171" s="218"/>
      <c r="XCO2171" s="218"/>
      <c r="XCP2171" s="218"/>
      <c r="XCQ2171" s="218"/>
      <c r="XCR2171" s="218"/>
      <c r="XCS2171" s="218"/>
      <c r="XCT2171" s="218"/>
      <c r="XCU2171" s="218"/>
      <c r="XCV2171" s="218"/>
      <c r="XCW2171" s="218"/>
      <c r="XCX2171" s="218"/>
      <c r="XCY2171" s="218"/>
      <c r="XCZ2171" s="218"/>
      <c r="XDA2171" s="218"/>
      <c r="XDB2171" s="218"/>
      <c r="XDC2171" s="218"/>
      <c r="XDD2171" s="218"/>
      <c r="XDE2171" s="218"/>
      <c r="XDF2171" s="218"/>
      <c r="XDG2171" s="218"/>
      <c r="XDH2171" s="218"/>
      <c r="XDI2171" s="218"/>
      <c r="XDJ2171" s="218"/>
      <c r="XDK2171" s="218"/>
      <c r="XDL2171" s="218"/>
      <c r="XDM2171" s="218"/>
      <c r="XDN2171" s="218"/>
      <c r="XDO2171" s="218"/>
      <c r="XDP2171" s="218"/>
      <c r="XDQ2171" s="218"/>
      <c r="XDR2171" s="218"/>
      <c r="XDS2171" s="218"/>
      <c r="XDT2171" s="218"/>
      <c r="XDU2171" s="218"/>
      <c r="XDV2171" s="218"/>
      <c r="XDW2171" s="218"/>
      <c r="XDX2171" s="218"/>
      <c r="XDY2171" s="218"/>
      <c r="XDZ2171" s="218"/>
      <c r="XEA2171" s="218"/>
      <c r="XEB2171" s="218"/>
      <c r="XEC2171" s="218"/>
      <c r="XED2171" s="218"/>
      <c r="XEE2171" s="218"/>
      <c r="XEF2171" s="218"/>
      <c r="XEG2171" s="218"/>
      <c r="XEH2171" s="218"/>
      <c r="XEI2171" s="218"/>
      <c r="XEJ2171" s="218"/>
      <c r="XEK2171" s="218"/>
      <c r="XEL2171" s="218"/>
      <c r="XEM2171" s="218"/>
      <c r="XEN2171" s="218"/>
      <c r="XEO2171" s="218"/>
      <c r="XEP2171" s="218"/>
      <c r="XEQ2171" s="218"/>
      <c r="XER2171" s="218"/>
      <c r="XES2171" s="218"/>
      <c r="XET2171" s="218"/>
      <c r="XEU2171" s="218"/>
      <c r="XEV2171" s="218"/>
      <c r="XEW2171" s="218"/>
      <c r="XEX2171" s="218"/>
      <c r="XEY2171" s="218"/>
      <c r="XEZ2171" s="218"/>
      <c r="XFA2171" s="218"/>
      <c r="XFB2171" s="218"/>
      <c r="XFC2171" s="218"/>
      <c r="XFD2171" s="218"/>
    </row>
    <row r="2172" spans="1:16384" s="94" customFormat="1" ht="20.100000000000001" customHeight="1" x14ac:dyDescent="0.25">
      <c r="A2172" s="154"/>
      <c r="B2172" s="60" t="str">
        <f t="shared" ref="B2172:B2173" si="127">"00.03.27.3.1.1.17.B."&amp;C2172&amp;D2172&amp;I2165</f>
        <v>00.03.27.3.1.1.17.B.429.2023</v>
      </c>
      <c r="C2172" s="20">
        <v>429</v>
      </c>
      <c r="D2172" s="72" t="s">
        <v>1085</v>
      </c>
      <c r="E2172" s="60" t="str">
        <f>'[1]2023'!$B$134</f>
        <v>kursi plastik</v>
      </c>
      <c r="F2172" s="19" t="s">
        <v>893</v>
      </c>
      <c r="G2172" s="311">
        <f>'[1]2023'!$D$134/12</f>
        <v>85000</v>
      </c>
      <c r="H2172" s="269" t="s">
        <v>1164</v>
      </c>
      <c r="I2172" s="73">
        <v>2023</v>
      </c>
      <c r="J2172" s="126" t="s">
        <v>1463</v>
      </c>
      <c r="K2172" s="126" t="s">
        <v>59</v>
      </c>
      <c r="L2172" s="126" t="s">
        <v>59</v>
      </c>
      <c r="M2172" s="60"/>
      <c r="N2172" s="10">
        <v>1</v>
      </c>
      <c r="O2172" s="15" t="s">
        <v>947</v>
      </c>
      <c r="P2172" s="60" t="s">
        <v>1451</v>
      </c>
      <c r="Q2172" s="73"/>
      <c r="R2172" s="60"/>
      <c r="S2172" s="60"/>
      <c r="T2172" s="218"/>
      <c r="U2172" s="218"/>
      <c r="V2172" s="218"/>
      <c r="W2172" s="218"/>
      <c r="X2172" s="218"/>
      <c r="Y2172" s="218"/>
      <c r="Z2172" s="218"/>
      <c r="AA2172" s="218"/>
      <c r="AB2172" s="218"/>
      <c r="AC2172" s="218"/>
      <c r="AD2172" s="218"/>
      <c r="AE2172" s="218"/>
      <c r="AF2172" s="218"/>
      <c r="AG2172" s="218"/>
      <c r="AH2172" s="218"/>
      <c r="AI2172" s="218"/>
      <c r="AJ2172" s="218"/>
      <c r="AK2172" s="218"/>
      <c r="AL2172" s="218"/>
      <c r="AM2172" s="218"/>
      <c r="AN2172" s="218"/>
      <c r="AO2172" s="218"/>
      <c r="AP2172" s="218"/>
      <c r="AQ2172" s="218"/>
      <c r="AR2172" s="218"/>
      <c r="AS2172" s="218"/>
      <c r="AT2172" s="218"/>
      <c r="AU2172" s="218"/>
      <c r="AV2172" s="218"/>
      <c r="AW2172" s="218"/>
      <c r="AX2172" s="218"/>
      <c r="AY2172" s="218"/>
      <c r="AZ2172" s="218"/>
      <c r="BA2172" s="218"/>
      <c r="BB2172" s="218"/>
      <c r="BC2172" s="218"/>
      <c r="BD2172" s="218"/>
      <c r="BE2172" s="218"/>
      <c r="BF2172" s="218"/>
      <c r="BG2172" s="218"/>
      <c r="BH2172" s="218"/>
      <c r="BI2172" s="218"/>
      <c r="BJ2172" s="218"/>
      <c r="BK2172" s="218"/>
      <c r="BL2172" s="218"/>
      <c r="BM2172" s="218"/>
      <c r="BN2172" s="218"/>
      <c r="BO2172" s="218"/>
      <c r="BP2172" s="218"/>
      <c r="BQ2172" s="218"/>
      <c r="BR2172" s="218"/>
      <c r="BS2172" s="218"/>
      <c r="BT2172" s="218"/>
      <c r="BU2172" s="218"/>
      <c r="BV2172" s="218"/>
      <c r="BW2172" s="218"/>
      <c r="BX2172" s="218"/>
      <c r="BY2172" s="218"/>
      <c r="BZ2172" s="218"/>
      <c r="CA2172" s="218"/>
      <c r="CB2172" s="218"/>
      <c r="CC2172" s="218"/>
      <c r="CD2172" s="218"/>
      <c r="CE2172" s="218"/>
      <c r="CF2172" s="218"/>
      <c r="CG2172" s="218"/>
      <c r="CH2172" s="218"/>
      <c r="CI2172" s="218"/>
      <c r="CJ2172" s="218"/>
      <c r="CK2172" s="218"/>
      <c r="CL2172" s="218"/>
      <c r="CM2172" s="218"/>
      <c r="CN2172" s="218"/>
      <c r="CO2172" s="218"/>
      <c r="CP2172" s="218"/>
      <c r="CQ2172" s="218"/>
      <c r="CR2172" s="218"/>
      <c r="CS2172" s="218"/>
      <c r="CT2172" s="218"/>
      <c r="CU2172" s="218"/>
      <c r="CV2172" s="218"/>
      <c r="CW2172" s="218"/>
      <c r="CX2172" s="218"/>
      <c r="CY2172" s="218"/>
      <c r="CZ2172" s="218"/>
      <c r="DA2172" s="218"/>
      <c r="DB2172" s="218"/>
      <c r="DC2172" s="218"/>
      <c r="DD2172" s="218"/>
      <c r="DE2172" s="218"/>
      <c r="DF2172" s="218"/>
      <c r="DG2172" s="218"/>
      <c r="DH2172" s="218"/>
      <c r="DI2172" s="218"/>
      <c r="DJ2172" s="218"/>
      <c r="DK2172" s="218"/>
      <c r="DL2172" s="218"/>
      <c r="DM2172" s="218"/>
      <c r="DN2172" s="218"/>
      <c r="DO2172" s="218"/>
      <c r="DP2172" s="218"/>
      <c r="DQ2172" s="218"/>
      <c r="DR2172" s="218"/>
      <c r="DS2172" s="218"/>
      <c r="DT2172" s="218"/>
      <c r="DU2172" s="218"/>
      <c r="DV2172" s="218"/>
      <c r="DW2172" s="218"/>
      <c r="DX2172" s="218"/>
      <c r="DY2172" s="218"/>
      <c r="DZ2172" s="218"/>
      <c r="EA2172" s="218"/>
      <c r="EB2172" s="218"/>
      <c r="EC2172" s="218"/>
      <c r="ED2172" s="218"/>
      <c r="EE2172" s="218"/>
      <c r="EF2172" s="218"/>
      <c r="EG2172" s="218"/>
      <c r="EH2172" s="218"/>
      <c r="EI2172" s="218"/>
      <c r="EJ2172" s="218"/>
      <c r="EK2172" s="218"/>
      <c r="EL2172" s="218"/>
      <c r="EM2172" s="218"/>
      <c r="EN2172" s="218"/>
      <c r="EO2172" s="218"/>
      <c r="EP2172" s="218"/>
      <c r="EQ2172" s="218"/>
      <c r="ER2172" s="218"/>
      <c r="ES2172" s="218"/>
      <c r="ET2172" s="218"/>
      <c r="EU2172" s="218"/>
      <c r="EV2172" s="218"/>
      <c r="EW2172" s="218"/>
      <c r="EX2172" s="218"/>
      <c r="EY2172" s="218"/>
      <c r="EZ2172" s="218"/>
      <c r="FA2172" s="218"/>
      <c r="FB2172" s="218"/>
      <c r="FC2172" s="218"/>
      <c r="FD2172" s="218"/>
      <c r="FE2172" s="218"/>
      <c r="FF2172" s="218"/>
      <c r="FG2172" s="218"/>
      <c r="FH2172" s="218"/>
      <c r="FI2172" s="218"/>
      <c r="FJ2172" s="218"/>
      <c r="FK2172" s="218"/>
      <c r="FL2172" s="218"/>
      <c r="FM2172" s="218"/>
      <c r="FN2172" s="218"/>
      <c r="FO2172" s="218"/>
      <c r="FP2172" s="218"/>
      <c r="FQ2172" s="218"/>
      <c r="FR2172" s="218"/>
      <c r="FS2172" s="218"/>
      <c r="FT2172" s="218"/>
      <c r="FU2172" s="218"/>
      <c r="FV2172" s="218"/>
      <c r="FW2172" s="218"/>
      <c r="FX2172" s="218"/>
      <c r="FY2172" s="218"/>
      <c r="FZ2172" s="218"/>
      <c r="GA2172" s="218"/>
      <c r="GB2172" s="218"/>
      <c r="GC2172" s="218"/>
      <c r="GD2172" s="218"/>
      <c r="GE2172" s="218"/>
      <c r="GF2172" s="218"/>
      <c r="GG2172" s="218"/>
      <c r="GH2172" s="218"/>
      <c r="GI2172" s="218"/>
      <c r="GJ2172" s="218"/>
      <c r="GK2172" s="218"/>
      <c r="GL2172" s="218"/>
      <c r="GM2172" s="218"/>
      <c r="GN2172" s="218"/>
      <c r="GO2172" s="218"/>
      <c r="GP2172" s="218"/>
      <c r="GQ2172" s="218"/>
      <c r="GR2172" s="218"/>
      <c r="GS2172" s="218"/>
      <c r="GT2172" s="218"/>
      <c r="GU2172" s="218"/>
      <c r="GV2172" s="218"/>
      <c r="GW2172" s="218"/>
      <c r="GX2172" s="218"/>
      <c r="GY2172" s="218"/>
      <c r="GZ2172" s="218"/>
      <c r="HA2172" s="218"/>
      <c r="HB2172" s="218"/>
      <c r="HC2172" s="218"/>
      <c r="HD2172" s="218"/>
      <c r="HE2172" s="218"/>
      <c r="HF2172" s="218"/>
      <c r="HG2172" s="218"/>
      <c r="HH2172" s="218"/>
      <c r="HI2172" s="218"/>
      <c r="HJ2172" s="218"/>
      <c r="HK2172" s="218"/>
      <c r="HL2172" s="218"/>
      <c r="HM2172" s="218"/>
      <c r="HN2172" s="218"/>
      <c r="HO2172" s="218"/>
      <c r="HP2172" s="218"/>
      <c r="HQ2172" s="218"/>
      <c r="HR2172" s="218"/>
      <c r="HS2172" s="218"/>
      <c r="HT2172" s="218"/>
      <c r="HU2172" s="218"/>
      <c r="HV2172" s="218"/>
      <c r="HW2172" s="218"/>
      <c r="HX2172" s="218"/>
      <c r="HY2172" s="218"/>
      <c r="HZ2172" s="218"/>
      <c r="IA2172" s="218"/>
      <c r="IB2172" s="218"/>
      <c r="IC2172" s="218"/>
      <c r="ID2172" s="218"/>
      <c r="IE2172" s="218"/>
      <c r="IF2172" s="218"/>
      <c r="IG2172" s="218"/>
      <c r="IH2172" s="218"/>
      <c r="II2172" s="218"/>
      <c r="IJ2172" s="218"/>
      <c r="IK2172" s="218"/>
      <c r="IL2172" s="218"/>
      <c r="IM2172" s="218"/>
      <c r="IN2172" s="218"/>
      <c r="IO2172" s="218"/>
      <c r="IP2172" s="218"/>
      <c r="IQ2172" s="218"/>
      <c r="IR2172" s="218"/>
      <c r="IS2172" s="218"/>
      <c r="IT2172" s="218"/>
      <c r="IU2172" s="218"/>
      <c r="IV2172" s="218"/>
      <c r="IW2172" s="218"/>
      <c r="IX2172" s="218"/>
      <c r="IY2172" s="218"/>
      <c r="IZ2172" s="218"/>
      <c r="JA2172" s="218"/>
      <c r="JB2172" s="218"/>
      <c r="JC2172" s="218"/>
      <c r="JD2172" s="218"/>
      <c r="JE2172" s="218"/>
      <c r="JF2172" s="218"/>
      <c r="JG2172" s="218"/>
      <c r="JH2172" s="218"/>
      <c r="JI2172" s="218"/>
      <c r="JJ2172" s="218"/>
      <c r="JK2172" s="218"/>
      <c r="JL2172" s="218"/>
      <c r="JM2172" s="218"/>
      <c r="JN2172" s="218"/>
      <c r="JO2172" s="218"/>
      <c r="JP2172" s="218"/>
      <c r="JQ2172" s="218"/>
      <c r="JR2172" s="218"/>
      <c r="JS2172" s="218"/>
      <c r="JT2172" s="218"/>
      <c r="JU2172" s="218"/>
      <c r="JV2172" s="218"/>
      <c r="JW2172" s="218"/>
      <c r="JX2172" s="218"/>
      <c r="JY2172" s="218"/>
      <c r="JZ2172" s="218"/>
      <c r="KA2172" s="218"/>
      <c r="KB2172" s="218"/>
      <c r="KC2172" s="218"/>
      <c r="KD2172" s="218"/>
      <c r="KE2172" s="218"/>
      <c r="KF2172" s="218"/>
      <c r="KG2172" s="218"/>
      <c r="KH2172" s="218"/>
      <c r="KI2172" s="218"/>
      <c r="KJ2172" s="218"/>
      <c r="KK2172" s="218"/>
      <c r="KL2172" s="218"/>
      <c r="KM2172" s="218"/>
      <c r="KN2172" s="218"/>
      <c r="KO2172" s="218"/>
      <c r="KP2172" s="218"/>
      <c r="KQ2172" s="218"/>
      <c r="KR2172" s="218"/>
      <c r="KS2172" s="218"/>
      <c r="KT2172" s="218"/>
      <c r="KU2172" s="218"/>
      <c r="KV2172" s="218"/>
      <c r="KW2172" s="218"/>
      <c r="KX2172" s="218"/>
      <c r="KY2172" s="218"/>
      <c r="KZ2172" s="218"/>
      <c r="LA2172" s="218"/>
      <c r="LB2172" s="218"/>
      <c r="LC2172" s="218"/>
      <c r="LD2172" s="218"/>
      <c r="LE2172" s="218"/>
      <c r="LF2172" s="218"/>
      <c r="LG2172" s="218"/>
      <c r="LH2172" s="218"/>
      <c r="LI2172" s="218"/>
      <c r="LJ2172" s="218"/>
      <c r="LK2172" s="218"/>
      <c r="LL2172" s="218"/>
      <c r="LM2172" s="218"/>
      <c r="LN2172" s="218"/>
      <c r="LO2172" s="218"/>
      <c r="LP2172" s="218"/>
      <c r="LQ2172" s="218"/>
      <c r="LR2172" s="218"/>
      <c r="LS2172" s="218"/>
      <c r="LT2172" s="218"/>
      <c r="LU2172" s="218"/>
      <c r="LV2172" s="218"/>
      <c r="LW2172" s="218"/>
      <c r="LX2172" s="218"/>
      <c r="LY2172" s="218"/>
      <c r="LZ2172" s="218"/>
      <c r="MA2172" s="218"/>
      <c r="MB2172" s="218"/>
      <c r="MC2172" s="218"/>
      <c r="MD2172" s="218"/>
      <c r="ME2172" s="218"/>
      <c r="MF2172" s="218"/>
      <c r="MG2172" s="218"/>
      <c r="MH2172" s="218"/>
      <c r="MI2172" s="218"/>
      <c r="MJ2172" s="218"/>
      <c r="MK2172" s="218"/>
      <c r="ML2172" s="218"/>
      <c r="MM2172" s="218"/>
      <c r="MN2172" s="218"/>
      <c r="MO2172" s="218"/>
      <c r="MP2172" s="218"/>
      <c r="MQ2172" s="218"/>
      <c r="MR2172" s="218"/>
      <c r="MS2172" s="218"/>
      <c r="MT2172" s="218"/>
      <c r="MU2172" s="218"/>
      <c r="MV2172" s="218"/>
      <c r="MW2172" s="218"/>
      <c r="MX2172" s="218"/>
      <c r="MY2172" s="218"/>
      <c r="MZ2172" s="218"/>
      <c r="NA2172" s="218"/>
      <c r="NB2172" s="218"/>
      <c r="NC2172" s="218"/>
      <c r="ND2172" s="218"/>
      <c r="NE2172" s="218"/>
      <c r="NF2172" s="218"/>
      <c r="NG2172" s="218"/>
      <c r="NH2172" s="218"/>
      <c r="NI2172" s="218"/>
      <c r="NJ2172" s="218"/>
      <c r="NK2172" s="218"/>
      <c r="NL2172" s="218"/>
      <c r="NM2172" s="218"/>
      <c r="NN2172" s="218"/>
      <c r="NO2172" s="218"/>
      <c r="NP2172" s="218"/>
      <c r="NQ2172" s="218"/>
      <c r="NR2172" s="218"/>
      <c r="NS2172" s="218"/>
      <c r="NT2172" s="218"/>
      <c r="NU2172" s="218"/>
      <c r="NV2172" s="218"/>
      <c r="NW2172" s="218"/>
      <c r="NX2172" s="218"/>
      <c r="NY2172" s="218"/>
      <c r="NZ2172" s="218"/>
      <c r="OA2172" s="218"/>
      <c r="OB2172" s="218"/>
      <c r="OC2172" s="218"/>
      <c r="OD2172" s="218"/>
      <c r="OE2172" s="218"/>
      <c r="OF2172" s="218"/>
      <c r="OG2172" s="218"/>
      <c r="OH2172" s="218"/>
      <c r="OI2172" s="218"/>
      <c r="OJ2172" s="218"/>
      <c r="OK2172" s="218"/>
      <c r="OL2172" s="218"/>
      <c r="OM2172" s="218"/>
      <c r="ON2172" s="218"/>
      <c r="OO2172" s="218"/>
      <c r="OP2172" s="218"/>
      <c r="OQ2172" s="218"/>
      <c r="OR2172" s="218"/>
      <c r="OS2172" s="218"/>
      <c r="OT2172" s="218"/>
      <c r="OU2172" s="218"/>
      <c r="OV2172" s="218"/>
      <c r="OW2172" s="218"/>
      <c r="OX2172" s="218"/>
      <c r="OY2172" s="218"/>
      <c r="OZ2172" s="218"/>
      <c r="PA2172" s="218"/>
      <c r="PB2172" s="218"/>
      <c r="PC2172" s="218"/>
      <c r="PD2172" s="218"/>
      <c r="PE2172" s="218"/>
      <c r="PF2172" s="218"/>
      <c r="PG2172" s="218"/>
      <c r="PH2172" s="218"/>
      <c r="PI2172" s="218"/>
      <c r="PJ2172" s="218"/>
      <c r="PK2172" s="218"/>
      <c r="PL2172" s="218"/>
      <c r="PM2172" s="218"/>
      <c r="PN2172" s="218"/>
      <c r="PO2172" s="218"/>
      <c r="PP2172" s="218"/>
      <c r="PQ2172" s="218"/>
      <c r="PR2172" s="218"/>
      <c r="PS2172" s="218"/>
      <c r="PT2172" s="218"/>
      <c r="PU2172" s="218"/>
      <c r="PV2172" s="218"/>
      <c r="PW2172" s="218"/>
      <c r="PX2172" s="218"/>
      <c r="PY2172" s="218"/>
      <c r="PZ2172" s="218"/>
      <c r="QA2172" s="218"/>
      <c r="QB2172" s="218"/>
      <c r="QC2172" s="218"/>
      <c r="QD2172" s="218"/>
      <c r="QE2172" s="218"/>
      <c r="QF2172" s="218"/>
      <c r="QG2172" s="218"/>
      <c r="QH2172" s="218"/>
      <c r="QI2172" s="218"/>
      <c r="QJ2172" s="218"/>
      <c r="QK2172" s="218"/>
      <c r="QL2172" s="218"/>
      <c r="QM2172" s="218"/>
      <c r="QN2172" s="218"/>
      <c r="QO2172" s="218"/>
      <c r="QP2172" s="218"/>
      <c r="QQ2172" s="218"/>
      <c r="QR2172" s="218"/>
      <c r="QS2172" s="218"/>
      <c r="QT2172" s="218"/>
      <c r="QU2172" s="218"/>
      <c r="QV2172" s="218"/>
      <c r="QW2172" s="218"/>
      <c r="QX2172" s="218"/>
      <c r="QY2172" s="218"/>
      <c r="QZ2172" s="218"/>
      <c r="RA2172" s="218"/>
      <c r="RB2172" s="218"/>
      <c r="RC2172" s="218"/>
      <c r="RD2172" s="218"/>
      <c r="RE2172" s="218"/>
      <c r="RF2172" s="218"/>
      <c r="RG2172" s="218"/>
      <c r="RH2172" s="218"/>
      <c r="RI2172" s="218"/>
      <c r="RJ2172" s="218"/>
      <c r="RK2172" s="218"/>
      <c r="RL2172" s="218"/>
      <c r="RM2172" s="218"/>
      <c r="RN2172" s="218"/>
      <c r="RO2172" s="218"/>
      <c r="RP2172" s="218"/>
      <c r="RQ2172" s="218"/>
      <c r="RR2172" s="218"/>
      <c r="RS2172" s="218"/>
      <c r="RT2172" s="218"/>
      <c r="RU2172" s="218"/>
      <c r="RV2172" s="218"/>
      <c r="RW2172" s="218"/>
      <c r="RX2172" s="218"/>
      <c r="RY2172" s="218"/>
      <c r="RZ2172" s="218"/>
      <c r="SA2172" s="218"/>
      <c r="SB2172" s="218"/>
      <c r="SC2172" s="218"/>
      <c r="SD2172" s="218"/>
      <c r="SE2172" s="218"/>
      <c r="SF2172" s="218"/>
      <c r="SG2172" s="218"/>
      <c r="SH2172" s="218"/>
      <c r="SI2172" s="218"/>
      <c r="SJ2172" s="218"/>
      <c r="SK2172" s="218"/>
      <c r="SL2172" s="218"/>
      <c r="SM2172" s="218"/>
      <c r="SN2172" s="218"/>
      <c r="SO2172" s="218"/>
      <c r="SP2172" s="218"/>
      <c r="SQ2172" s="218"/>
      <c r="SR2172" s="218"/>
      <c r="SS2172" s="218"/>
      <c r="ST2172" s="218"/>
      <c r="SU2172" s="218"/>
      <c r="SV2172" s="218"/>
      <c r="SW2172" s="218"/>
      <c r="SX2172" s="218"/>
      <c r="SY2172" s="218"/>
      <c r="SZ2172" s="218"/>
      <c r="TA2172" s="218"/>
      <c r="TB2172" s="218"/>
      <c r="TC2172" s="218"/>
      <c r="TD2172" s="218"/>
      <c r="TE2172" s="218"/>
      <c r="TF2172" s="218"/>
      <c r="TG2172" s="218"/>
      <c r="TH2172" s="218"/>
      <c r="TI2172" s="218"/>
      <c r="TJ2172" s="218"/>
      <c r="TK2172" s="218"/>
      <c r="TL2172" s="218"/>
      <c r="TM2172" s="218"/>
      <c r="TN2172" s="218"/>
      <c r="TO2172" s="218"/>
      <c r="TP2172" s="218"/>
      <c r="TQ2172" s="218"/>
      <c r="TR2172" s="218"/>
      <c r="TS2172" s="218"/>
      <c r="TT2172" s="218"/>
      <c r="TU2172" s="218"/>
      <c r="TV2172" s="218"/>
      <c r="TW2172" s="218"/>
      <c r="TX2172" s="218"/>
      <c r="TY2172" s="218"/>
      <c r="TZ2172" s="218"/>
      <c r="UA2172" s="218"/>
      <c r="UB2172" s="218"/>
      <c r="UC2172" s="218"/>
      <c r="UD2172" s="218"/>
      <c r="UE2172" s="218"/>
      <c r="UF2172" s="218"/>
      <c r="UG2172" s="218"/>
      <c r="UH2172" s="218"/>
      <c r="UI2172" s="218"/>
      <c r="UJ2172" s="218"/>
      <c r="UK2172" s="218"/>
      <c r="UL2172" s="218"/>
      <c r="UM2172" s="218"/>
      <c r="UN2172" s="218"/>
      <c r="UO2172" s="218"/>
      <c r="UP2172" s="218"/>
      <c r="UQ2172" s="218"/>
      <c r="UR2172" s="218"/>
      <c r="US2172" s="218"/>
      <c r="UT2172" s="218"/>
      <c r="UU2172" s="218"/>
      <c r="UV2172" s="218"/>
      <c r="UW2172" s="218"/>
      <c r="UX2172" s="218"/>
      <c r="UY2172" s="218"/>
      <c r="UZ2172" s="218"/>
      <c r="VA2172" s="218"/>
      <c r="VB2172" s="218"/>
      <c r="VC2172" s="218"/>
      <c r="VD2172" s="218"/>
      <c r="VE2172" s="218"/>
      <c r="VF2172" s="218"/>
      <c r="VG2172" s="218"/>
      <c r="VH2172" s="218"/>
      <c r="VI2172" s="218"/>
      <c r="VJ2172" s="218"/>
      <c r="VK2172" s="218"/>
      <c r="VL2172" s="218"/>
      <c r="VM2172" s="218"/>
      <c r="VN2172" s="218"/>
      <c r="VO2172" s="218"/>
      <c r="VP2172" s="218"/>
      <c r="VQ2172" s="218"/>
      <c r="VR2172" s="218"/>
      <c r="VS2172" s="218"/>
      <c r="VT2172" s="218"/>
      <c r="VU2172" s="218"/>
      <c r="VV2172" s="218"/>
      <c r="VW2172" s="218"/>
      <c r="VX2172" s="218"/>
      <c r="VY2172" s="218"/>
      <c r="VZ2172" s="218"/>
      <c r="WA2172" s="218"/>
      <c r="WB2172" s="218"/>
      <c r="WC2172" s="218"/>
      <c r="WD2172" s="218"/>
      <c r="WE2172" s="218"/>
      <c r="WF2172" s="218"/>
      <c r="WG2172" s="218"/>
      <c r="WH2172" s="218"/>
      <c r="WI2172" s="218"/>
      <c r="WJ2172" s="218"/>
      <c r="WK2172" s="218"/>
      <c r="WL2172" s="218"/>
      <c r="WM2172" s="218"/>
      <c r="WN2172" s="218"/>
      <c r="WO2172" s="218"/>
      <c r="WP2172" s="218"/>
      <c r="WQ2172" s="218"/>
      <c r="WR2172" s="218"/>
      <c r="WS2172" s="218"/>
      <c r="WT2172" s="218"/>
      <c r="WU2172" s="218"/>
      <c r="WV2172" s="218"/>
      <c r="WW2172" s="218"/>
      <c r="WX2172" s="218"/>
      <c r="WY2172" s="218"/>
      <c r="WZ2172" s="218"/>
      <c r="XA2172" s="218"/>
      <c r="XB2172" s="218"/>
      <c r="XC2172" s="218"/>
      <c r="XD2172" s="218"/>
      <c r="XE2172" s="218"/>
      <c r="XF2172" s="218"/>
      <c r="XG2172" s="218"/>
      <c r="XH2172" s="218"/>
      <c r="XI2172" s="218"/>
      <c r="XJ2172" s="218"/>
      <c r="XK2172" s="218"/>
      <c r="XL2172" s="218"/>
      <c r="XM2172" s="218"/>
      <c r="XN2172" s="218"/>
      <c r="XO2172" s="218"/>
      <c r="XP2172" s="218"/>
      <c r="XQ2172" s="218"/>
      <c r="XR2172" s="218"/>
      <c r="XS2172" s="218"/>
      <c r="XT2172" s="218"/>
      <c r="XU2172" s="218"/>
      <c r="XV2172" s="218"/>
      <c r="XW2172" s="218"/>
      <c r="XX2172" s="218"/>
      <c r="XY2172" s="218"/>
      <c r="XZ2172" s="218"/>
      <c r="YA2172" s="218"/>
      <c r="YB2172" s="218"/>
      <c r="YC2172" s="218"/>
      <c r="YD2172" s="218"/>
      <c r="YE2172" s="218"/>
      <c r="YF2172" s="218"/>
      <c r="YG2172" s="218"/>
      <c r="YH2172" s="218"/>
      <c r="YI2172" s="218"/>
      <c r="YJ2172" s="218"/>
      <c r="YK2172" s="218"/>
      <c r="YL2172" s="218"/>
      <c r="YM2172" s="218"/>
      <c r="YN2172" s="218"/>
      <c r="YO2172" s="218"/>
      <c r="YP2172" s="218"/>
      <c r="YQ2172" s="218"/>
      <c r="YR2172" s="218"/>
      <c r="YS2172" s="218"/>
      <c r="YT2172" s="218"/>
      <c r="YU2172" s="218"/>
      <c r="YV2172" s="218"/>
      <c r="YW2172" s="218"/>
      <c r="YX2172" s="218"/>
      <c r="YY2172" s="218"/>
      <c r="YZ2172" s="218"/>
      <c r="ZA2172" s="218"/>
      <c r="ZB2172" s="218"/>
      <c r="ZC2172" s="218"/>
      <c r="ZD2172" s="218"/>
      <c r="ZE2172" s="218"/>
      <c r="ZF2172" s="218"/>
      <c r="ZG2172" s="218"/>
      <c r="ZH2172" s="218"/>
      <c r="ZI2172" s="218"/>
      <c r="ZJ2172" s="218"/>
      <c r="ZK2172" s="218"/>
      <c r="ZL2172" s="218"/>
      <c r="ZM2172" s="218"/>
      <c r="ZN2172" s="218"/>
      <c r="ZO2172" s="218"/>
      <c r="ZP2172" s="218"/>
      <c r="ZQ2172" s="218"/>
      <c r="ZR2172" s="218"/>
      <c r="ZS2172" s="218"/>
      <c r="ZT2172" s="218"/>
      <c r="ZU2172" s="218"/>
      <c r="ZV2172" s="218"/>
      <c r="ZW2172" s="218"/>
      <c r="ZX2172" s="218"/>
      <c r="ZY2172" s="218"/>
      <c r="ZZ2172" s="218"/>
      <c r="AAA2172" s="218"/>
      <c r="AAB2172" s="218"/>
      <c r="AAC2172" s="218"/>
      <c r="AAD2172" s="218"/>
      <c r="AAE2172" s="218"/>
      <c r="AAF2172" s="218"/>
      <c r="AAG2172" s="218"/>
      <c r="AAH2172" s="218"/>
      <c r="AAI2172" s="218"/>
      <c r="AAJ2172" s="218"/>
      <c r="AAK2172" s="218"/>
      <c r="AAL2172" s="218"/>
      <c r="AAM2172" s="218"/>
      <c r="AAN2172" s="218"/>
      <c r="AAO2172" s="218"/>
      <c r="AAP2172" s="218"/>
      <c r="AAQ2172" s="218"/>
      <c r="AAR2172" s="218"/>
      <c r="AAS2172" s="218"/>
      <c r="AAT2172" s="218"/>
      <c r="AAU2172" s="218"/>
      <c r="AAV2172" s="218"/>
      <c r="AAW2172" s="218"/>
      <c r="AAX2172" s="218"/>
      <c r="AAY2172" s="218"/>
      <c r="AAZ2172" s="218"/>
      <c r="ABA2172" s="218"/>
      <c r="ABB2172" s="218"/>
      <c r="ABC2172" s="218"/>
      <c r="ABD2172" s="218"/>
      <c r="ABE2172" s="218"/>
      <c r="ABF2172" s="218"/>
      <c r="ABG2172" s="218"/>
      <c r="ABH2172" s="218"/>
      <c r="ABI2172" s="218"/>
      <c r="ABJ2172" s="218"/>
      <c r="ABK2172" s="218"/>
      <c r="ABL2172" s="218"/>
      <c r="ABM2172" s="218"/>
      <c r="ABN2172" s="218"/>
      <c r="ABO2172" s="218"/>
      <c r="ABP2172" s="218"/>
      <c r="ABQ2172" s="218"/>
      <c r="ABR2172" s="218"/>
      <c r="ABS2172" s="218"/>
      <c r="ABT2172" s="218"/>
      <c r="ABU2172" s="218"/>
      <c r="ABV2172" s="218"/>
      <c r="ABW2172" s="218"/>
      <c r="ABX2172" s="218"/>
      <c r="ABY2172" s="218"/>
      <c r="ABZ2172" s="218"/>
      <c r="ACA2172" s="218"/>
      <c r="ACB2172" s="218"/>
      <c r="ACC2172" s="218"/>
      <c r="ACD2172" s="218"/>
      <c r="ACE2172" s="218"/>
      <c r="ACF2172" s="218"/>
      <c r="ACG2172" s="218"/>
      <c r="ACH2172" s="218"/>
      <c r="ACI2172" s="218"/>
      <c r="ACJ2172" s="218"/>
      <c r="ACK2172" s="218"/>
      <c r="ACL2172" s="218"/>
      <c r="ACM2172" s="218"/>
      <c r="ACN2172" s="218"/>
      <c r="ACO2172" s="218"/>
      <c r="ACP2172" s="218"/>
      <c r="ACQ2172" s="218"/>
      <c r="ACR2172" s="218"/>
      <c r="ACS2172" s="218"/>
      <c r="ACT2172" s="218"/>
      <c r="ACU2172" s="218"/>
      <c r="ACV2172" s="218"/>
      <c r="ACW2172" s="218"/>
      <c r="ACX2172" s="218"/>
      <c r="ACY2172" s="218"/>
      <c r="ACZ2172" s="218"/>
      <c r="ADA2172" s="218"/>
      <c r="ADB2172" s="218"/>
      <c r="ADC2172" s="218"/>
      <c r="ADD2172" s="218"/>
      <c r="ADE2172" s="218"/>
      <c r="ADF2172" s="218"/>
      <c r="ADG2172" s="218"/>
      <c r="ADH2172" s="218"/>
      <c r="ADI2172" s="218"/>
      <c r="ADJ2172" s="218"/>
      <c r="ADK2172" s="218"/>
      <c r="ADL2172" s="218"/>
      <c r="ADM2172" s="218"/>
      <c r="ADN2172" s="218"/>
      <c r="ADO2172" s="218"/>
      <c r="ADP2172" s="218"/>
      <c r="ADQ2172" s="218"/>
      <c r="ADR2172" s="218"/>
      <c r="ADS2172" s="218"/>
      <c r="ADT2172" s="218"/>
      <c r="ADU2172" s="218"/>
      <c r="ADV2172" s="218"/>
      <c r="ADW2172" s="218"/>
      <c r="ADX2172" s="218"/>
      <c r="ADY2172" s="218"/>
      <c r="ADZ2172" s="218"/>
      <c r="AEA2172" s="218"/>
      <c r="AEB2172" s="218"/>
      <c r="AEC2172" s="218"/>
      <c r="AED2172" s="218"/>
      <c r="AEE2172" s="218"/>
      <c r="AEF2172" s="218"/>
      <c r="AEG2172" s="218"/>
      <c r="AEH2172" s="218"/>
      <c r="AEI2172" s="218"/>
      <c r="AEJ2172" s="218"/>
      <c r="AEK2172" s="218"/>
      <c r="AEL2172" s="218"/>
      <c r="AEM2172" s="218"/>
      <c r="AEN2172" s="218"/>
      <c r="AEO2172" s="218"/>
      <c r="AEP2172" s="218"/>
      <c r="AEQ2172" s="218"/>
      <c r="AER2172" s="218"/>
      <c r="AES2172" s="218"/>
      <c r="AET2172" s="218"/>
      <c r="AEU2172" s="218"/>
      <c r="AEV2172" s="218"/>
      <c r="AEW2172" s="218"/>
      <c r="AEX2172" s="218"/>
      <c r="AEY2172" s="218"/>
      <c r="AEZ2172" s="218"/>
      <c r="AFA2172" s="218"/>
      <c r="AFB2172" s="218"/>
      <c r="AFC2172" s="218"/>
      <c r="AFD2172" s="218"/>
      <c r="AFE2172" s="218"/>
      <c r="AFF2172" s="218"/>
      <c r="AFG2172" s="218"/>
      <c r="AFH2172" s="218"/>
      <c r="AFI2172" s="218"/>
      <c r="AFJ2172" s="218"/>
      <c r="AFK2172" s="218"/>
      <c r="AFL2172" s="218"/>
      <c r="AFM2172" s="218"/>
      <c r="AFN2172" s="218"/>
      <c r="AFO2172" s="218"/>
      <c r="AFP2172" s="218"/>
      <c r="AFQ2172" s="218"/>
      <c r="AFR2172" s="218"/>
      <c r="AFS2172" s="218"/>
      <c r="AFT2172" s="218"/>
      <c r="AFU2172" s="218"/>
      <c r="AFV2172" s="218"/>
      <c r="AFW2172" s="218"/>
      <c r="AFX2172" s="218"/>
      <c r="AFY2172" s="218"/>
      <c r="AFZ2172" s="218"/>
      <c r="AGA2172" s="218"/>
      <c r="AGB2172" s="218"/>
      <c r="AGC2172" s="218"/>
      <c r="AGD2172" s="218"/>
      <c r="AGE2172" s="218"/>
      <c r="AGF2172" s="218"/>
      <c r="AGG2172" s="218"/>
      <c r="AGH2172" s="218"/>
      <c r="AGI2172" s="218"/>
      <c r="AGJ2172" s="218"/>
      <c r="AGK2172" s="218"/>
      <c r="AGL2172" s="218"/>
      <c r="AGM2172" s="218"/>
      <c r="AGN2172" s="218"/>
      <c r="AGO2172" s="218"/>
      <c r="AGP2172" s="218"/>
      <c r="AGQ2172" s="218"/>
      <c r="AGR2172" s="218"/>
      <c r="AGS2172" s="218"/>
      <c r="AGT2172" s="218"/>
      <c r="AGU2172" s="218"/>
      <c r="AGV2172" s="218"/>
      <c r="AGW2172" s="218"/>
      <c r="AGX2172" s="218"/>
      <c r="AGY2172" s="218"/>
      <c r="AGZ2172" s="218"/>
      <c r="AHA2172" s="218"/>
      <c r="AHB2172" s="218"/>
      <c r="AHC2172" s="218"/>
      <c r="AHD2172" s="218"/>
      <c r="AHE2172" s="218"/>
      <c r="AHF2172" s="218"/>
      <c r="AHG2172" s="218"/>
      <c r="AHH2172" s="218"/>
      <c r="AHI2172" s="218"/>
      <c r="AHJ2172" s="218"/>
      <c r="AHK2172" s="218"/>
      <c r="AHL2172" s="218"/>
      <c r="AHM2172" s="218"/>
      <c r="AHN2172" s="218"/>
      <c r="AHO2172" s="218"/>
      <c r="AHP2172" s="218"/>
      <c r="AHQ2172" s="218"/>
      <c r="AHR2172" s="218"/>
      <c r="AHS2172" s="218"/>
      <c r="AHT2172" s="218"/>
      <c r="AHU2172" s="218"/>
      <c r="AHV2172" s="218"/>
      <c r="AHW2172" s="218"/>
      <c r="AHX2172" s="218"/>
      <c r="AHY2172" s="218"/>
      <c r="AHZ2172" s="218"/>
      <c r="AIA2172" s="218"/>
      <c r="AIB2172" s="218"/>
      <c r="AIC2172" s="218"/>
      <c r="AID2172" s="218"/>
      <c r="AIE2172" s="218"/>
      <c r="AIF2172" s="218"/>
      <c r="AIG2172" s="218"/>
      <c r="AIH2172" s="218"/>
      <c r="AII2172" s="218"/>
      <c r="AIJ2172" s="218"/>
      <c r="AIK2172" s="218"/>
      <c r="AIL2172" s="218"/>
      <c r="AIM2172" s="218"/>
      <c r="AIN2172" s="218"/>
      <c r="AIO2172" s="218"/>
      <c r="AIP2172" s="218"/>
      <c r="AIQ2172" s="218"/>
      <c r="AIR2172" s="218"/>
      <c r="AIS2172" s="218"/>
      <c r="AIT2172" s="218"/>
      <c r="AIU2172" s="218"/>
      <c r="AIV2172" s="218"/>
      <c r="AIW2172" s="218"/>
      <c r="AIX2172" s="218"/>
      <c r="AIY2172" s="218"/>
      <c r="AIZ2172" s="218"/>
      <c r="AJA2172" s="218"/>
      <c r="AJB2172" s="218"/>
      <c r="AJC2172" s="218"/>
      <c r="AJD2172" s="218"/>
      <c r="AJE2172" s="218"/>
      <c r="AJF2172" s="218"/>
      <c r="AJG2172" s="218"/>
      <c r="AJH2172" s="218"/>
      <c r="AJI2172" s="218"/>
      <c r="AJJ2172" s="218"/>
      <c r="AJK2172" s="218"/>
      <c r="AJL2172" s="218"/>
      <c r="AJM2172" s="218"/>
      <c r="AJN2172" s="218"/>
      <c r="AJO2172" s="218"/>
      <c r="AJP2172" s="218"/>
      <c r="AJQ2172" s="218"/>
      <c r="AJR2172" s="218"/>
      <c r="AJS2172" s="218"/>
      <c r="AJT2172" s="218"/>
      <c r="AJU2172" s="218"/>
      <c r="AJV2172" s="218"/>
      <c r="AJW2172" s="218"/>
      <c r="AJX2172" s="218"/>
      <c r="AJY2172" s="218"/>
      <c r="AJZ2172" s="218"/>
      <c r="AKA2172" s="218"/>
      <c r="AKB2172" s="218"/>
      <c r="AKC2172" s="218"/>
      <c r="AKD2172" s="218"/>
      <c r="AKE2172" s="218"/>
      <c r="AKF2172" s="218"/>
      <c r="AKG2172" s="218"/>
      <c r="AKH2172" s="218"/>
      <c r="AKI2172" s="218"/>
      <c r="AKJ2172" s="218"/>
      <c r="AKK2172" s="218"/>
      <c r="AKL2172" s="218"/>
      <c r="AKM2172" s="218"/>
      <c r="AKN2172" s="218"/>
      <c r="AKO2172" s="218"/>
      <c r="AKP2172" s="218"/>
      <c r="AKQ2172" s="218"/>
      <c r="AKR2172" s="218"/>
      <c r="AKS2172" s="218"/>
      <c r="AKT2172" s="218"/>
      <c r="AKU2172" s="218"/>
      <c r="AKV2172" s="218"/>
      <c r="AKW2172" s="218"/>
      <c r="AKX2172" s="218"/>
      <c r="AKY2172" s="218"/>
      <c r="AKZ2172" s="218"/>
      <c r="ALA2172" s="218"/>
      <c r="ALB2172" s="218"/>
      <c r="ALC2172" s="218"/>
      <c r="ALD2172" s="218"/>
      <c r="ALE2172" s="218"/>
      <c r="ALF2172" s="218"/>
      <c r="ALG2172" s="218"/>
      <c r="ALH2172" s="218"/>
      <c r="ALI2172" s="218"/>
      <c r="ALJ2172" s="218"/>
      <c r="ALK2172" s="218"/>
      <c r="ALL2172" s="218"/>
      <c r="ALM2172" s="218"/>
      <c r="ALN2172" s="218"/>
      <c r="ALO2172" s="218"/>
      <c r="ALP2172" s="218"/>
      <c r="ALQ2172" s="218"/>
      <c r="ALR2172" s="218"/>
      <c r="ALS2172" s="218"/>
      <c r="ALT2172" s="218"/>
      <c r="ALU2172" s="218"/>
      <c r="ALV2172" s="218"/>
      <c r="ALW2172" s="218"/>
      <c r="ALX2172" s="218"/>
      <c r="ALY2172" s="218"/>
      <c r="ALZ2172" s="218"/>
      <c r="AMA2172" s="218"/>
      <c r="AMB2172" s="218"/>
      <c r="AMC2172" s="218"/>
      <c r="AMD2172" s="218"/>
      <c r="AME2172" s="218"/>
      <c r="AMF2172" s="218"/>
      <c r="AMG2172" s="218"/>
      <c r="AMH2172" s="218"/>
      <c r="AMI2172" s="218"/>
      <c r="AMJ2172" s="218"/>
      <c r="AMK2172" s="218"/>
      <c r="AML2172" s="218"/>
      <c r="AMM2172" s="218"/>
      <c r="AMN2172" s="218"/>
      <c r="AMO2172" s="218"/>
      <c r="AMP2172" s="218"/>
      <c r="AMQ2172" s="218"/>
      <c r="AMR2172" s="218"/>
      <c r="AMS2172" s="218"/>
      <c r="AMT2172" s="218"/>
      <c r="AMU2172" s="218"/>
      <c r="AMV2172" s="218"/>
      <c r="AMW2172" s="218"/>
      <c r="AMX2172" s="218"/>
      <c r="AMY2172" s="218"/>
      <c r="AMZ2172" s="218"/>
      <c r="ANA2172" s="218"/>
      <c r="ANB2172" s="218"/>
      <c r="ANC2172" s="218"/>
      <c r="AND2172" s="218"/>
      <c r="ANE2172" s="218"/>
      <c r="ANF2172" s="218"/>
      <c r="ANG2172" s="218"/>
      <c r="ANH2172" s="218"/>
      <c r="ANI2172" s="218"/>
      <c r="ANJ2172" s="218"/>
      <c r="ANK2172" s="218"/>
      <c r="ANL2172" s="218"/>
      <c r="ANM2172" s="218"/>
      <c r="ANN2172" s="218"/>
      <c r="ANO2172" s="218"/>
      <c r="ANP2172" s="218"/>
      <c r="ANQ2172" s="218"/>
      <c r="ANR2172" s="218"/>
      <c r="ANS2172" s="218"/>
      <c r="ANT2172" s="218"/>
      <c r="ANU2172" s="218"/>
      <c r="ANV2172" s="218"/>
      <c r="ANW2172" s="218"/>
      <c r="ANX2172" s="218"/>
      <c r="ANY2172" s="218"/>
      <c r="ANZ2172" s="218"/>
      <c r="AOA2172" s="218"/>
      <c r="AOB2172" s="218"/>
      <c r="AOC2172" s="218"/>
      <c r="AOD2172" s="218"/>
      <c r="AOE2172" s="218"/>
      <c r="AOF2172" s="218"/>
      <c r="AOG2172" s="218"/>
      <c r="AOH2172" s="218"/>
      <c r="AOI2172" s="218"/>
      <c r="AOJ2172" s="218"/>
      <c r="AOK2172" s="218"/>
      <c r="AOL2172" s="218"/>
      <c r="AOM2172" s="218"/>
      <c r="AON2172" s="218"/>
      <c r="AOO2172" s="218"/>
      <c r="AOP2172" s="218"/>
      <c r="AOQ2172" s="218"/>
      <c r="AOR2172" s="218"/>
      <c r="AOS2172" s="218"/>
      <c r="AOT2172" s="218"/>
      <c r="AOU2172" s="218"/>
      <c r="AOV2172" s="218"/>
      <c r="AOW2172" s="218"/>
      <c r="AOX2172" s="218"/>
      <c r="AOY2172" s="218"/>
      <c r="AOZ2172" s="218"/>
      <c r="APA2172" s="218"/>
      <c r="APB2172" s="218"/>
      <c r="APC2172" s="218"/>
      <c r="APD2172" s="218"/>
      <c r="APE2172" s="218"/>
      <c r="APF2172" s="218"/>
      <c r="APG2172" s="218"/>
      <c r="APH2172" s="218"/>
      <c r="API2172" s="218"/>
      <c r="APJ2172" s="218"/>
      <c r="APK2172" s="218"/>
      <c r="APL2172" s="218"/>
      <c r="APM2172" s="218"/>
      <c r="APN2172" s="218"/>
      <c r="APO2172" s="218"/>
      <c r="APP2172" s="218"/>
      <c r="APQ2172" s="218"/>
      <c r="APR2172" s="218"/>
      <c r="APS2172" s="218"/>
      <c r="APT2172" s="218"/>
      <c r="APU2172" s="218"/>
      <c r="APV2172" s="218"/>
      <c r="APW2172" s="218"/>
      <c r="APX2172" s="218"/>
      <c r="APY2172" s="218"/>
      <c r="APZ2172" s="218"/>
      <c r="AQA2172" s="218"/>
      <c r="AQB2172" s="218"/>
      <c r="AQC2172" s="218"/>
      <c r="AQD2172" s="218"/>
      <c r="AQE2172" s="218"/>
      <c r="AQF2172" s="218"/>
      <c r="AQG2172" s="218"/>
      <c r="AQH2172" s="218"/>
      <c r="AQI2172" s="218"/>
      <c r="AQJ2172" s="218"/>
      <c r="AQK2172" s="218"/>
      <c r="AQL2172" s="218"/>
      <c r="AQM2172" s="218"/>
      <c r="AQN2172" s="218"/>
      <c r="AQO2172" s="218"/>
      <c r="AQP2172" s="218"/>
      <c r="AQQ2172" s="218"/>
      <c r="AQR2172" s="218"/>
      <c r="AQS2172" s="218"/>
      <c r="AQT2172" s="218"/>
      <c r="AQU2172" s="218"/>
      <c r="AQV2172" s="218"/>
      <c r="AQW2172" s="218"/>
      <c r="AQX2172" s="218"/>
      <c r="AQY2172" s="218"/>
      <c r="AQZ2172" s="218"/>
      <c r="ARA2172" s="218"/>
      <c r="ARB2172" s="218"/>
      <c r="ARC2172" s="218"/>
      <c r="ARD2172" s="218"/>
      <c r="ARE2172" s="218"/>
      <c r="ARF2172" s="218"/>
      <c r="ARG2172" s="218"/>
      <c r="ARH2172" s="218"/>
      <c r="ARI2172" s="218"/>
      <c r="ARJ2172" s="218"/>
      <c r="ARK2172" s="218"/>
      <c r="ARL2172" s="218"/>
      <c r="ARM2172" s="218"/>
      <c r="ARN2172" s="218"/>
      <c r="ARO2172" s="218"/>
      <c r="ARP2172" s="218"/>
      <c r="ARQ2172" s="218"/>
      <c r="ARR2172" s="218"/>
      <c r="ARS2172" s="218"/>
      <c r="ART2172" s="218"/>
      <c r="ARU2172" s="218"/>
      <c r="ARV2172" s="218"/>
      <c r="ARW2172" s="218"/>
      <c r="ARX2172" s="218"/>
      <c r="ARY2172" s="218"/>
      <c r="ARZ2172" s="218"/>
      <c r="ASA2172" s="218"/>
      <c r="ASB2172" s="218"/>
      <c r="ASC2172" s="218"/>
      <c r="ASD2172" s="218"/>
      <c r="ASE2172" s="218"/>
      <c r="ASF2172" s="218"/>
      <c r="ASG2172" s="218"/>
      <c r="ASH2172" s="218"/>
      <c r="ASI2172" s="218"/>
      <c r="ASJ2172" s="218"/>
      <c r="ASK2172" s="218"/>
      <c r="ASL2172" s="218"/>
      <c r="ASM2172" s="218"/>
      <c r="ASN2172" s="218"/>
      <c r="ASO2172" s="218"/>
      <c r="ASP2172" s="218"/>
      <c r="ASQ2172" s="218"/>
      <c r="ASR2172" s="218"/>
      <c r="ASS2172" s="218"/>
      <c r="AST2172" s="218"/>
      <c r="ASU2172" s="218"/>
      <c r="ASV2172" s="218"/>
      <c r="ASW2172" s="218"/>
      <c r="ASX2172" s="218"/>
      <c r="ASY2172" s="218"/>
      <c r="ASZ2172" s="218"/>
      <c r="ATA2172" s="218"/>
      <c r="ATB2172" s="218"/>
      <c r="ATC2172" s="218"/>
      <c r="ATD2172" s="218"/>
      <c r="ATE2172" s="218"/>
      <c r="ATF2172" s="218"/>
      <c r="ATG2172" s="218"/>
      <c r="ATH2172" s="218"/>
      <c r="ATI2172" s="218"/>
      <c r="ATJ2172" s="218"/>
      <c r="ATK2172" s="218"/>
      <c r="ATL2172" s="218"/>
      <c r="ATM2172" s="218"/>
      <c r="ATN2172" s="218"/>
      <c r="ATO2172" s="218"/>
      <c r="ATP2172" s="218"/>
      <c r="ATQ2172" s="218"/>
      <c r="ATR2172" s="218"/>
      <c r="ATS2172" s="218"/>
      <c r="ATT2172" s="218"/>
      <c r="ATU2172" s="218"/>
      <c r="ATV2172" s="218"/>
      <c r="ATW2172" s="218"/>
      <c r="ATX2172" s="218"/>
      <c r="ATY2172" s="218"/>
      <c r="ATZ2172" s="218"/>
      <c r="AUA2172" s="218"/>
      <c r="AUB2172" s="218"/>
      <c r="AUC2172" s="218"/>
      <c r="AUD2172" s="218"/>
      <c r="AUE2172" s="218"/>
      <c r="AUF2172" s="218"/>
      <c r="AUG2172" s="218"/>
      <c r="AUH2172" s="218"/>
      <c r="AUI2172" s="218"/>
      <c r="AUJ2172" s="218"/>
      <c r="AUK2172" s="218"/>
      <c r="AUL2172" s="218"/>
      <c r="AUM2172" s="218"/>
      <c r="AUN2172" s="218"/>
      <c r="AUO2172" s="218"/>
      <c r="AUP2172" s="218"/>
      <c r="AUQ2172" s="218"/>
      <c r="AUR2172" s="218"/>
      <c r="AUS2172" s="218"/>
      <c r="AUT2172" s="218"/>
      <c r="AUU2172" s="218"/>
      <c r="AUV2172" s="218"/>
      <c r="AUW2172" s="218"/>
      <c r="AUX2172" s="218"/>
      <c r="AUY2172" s="218"/>
      <c r="AUZ2172" s="218"/>
      <c r="AVA2172" s="218"/>
      <c r="AVB2172" s="218"/>
      <c r="AVC2172" s="218"/>
      <c r="AVD2172" s="218"/>
      <c r="AVE2172" s="218"/>
      <c r="AVF2172" s="218"/>
      <c r="AVG2172" s="218"/>
      <c r="AVH2172" s="218"/>
      <c r="AVI2172" s="218"/>
      <c r="AVJ2172" s="218"/>
      <c r="AVK2172" s="218"/>
      <c r="AVL2172" s="218"/>
      <c r="AVM2172" s="218"/>
      <c r="AVN2172" s="218"/>
      <c r="AVO2172" s="218"/>
      <c r="AVP2172" s="218"/>
      <c r="AVQ2172" s="218"/>
      <c r="AVR2172" s="218"/>
      <c r="AVS2172" s="218"/>
      <c r="AVT2172" s="218"/>
      <c r="AVU2172" s="218"/>
      <c r="AVV2172" s="218"/>
      <c r="AVW2172" s="218"/>
      <c r="AVX2172" s="218"/>
      <c r="AVY2172" s="218"/>
      <c r="AVZ2172" s="218"/>
      <c r="AWA2172" s="218"/>
      <c r="AWB2172" s="218"/>
      <c r="AWC2172" s="218"/>
      <c r="AWD2172" s="218"/>
      <c r="AWE2172" s="218"/>
      <c r="AWF2172" s="218"/>
      <c r="AWG2172" s="218"/>
      <c r="AWH2172" s="218"/>
      <c r="AWI2172" s="218"/>
      <c r="AWJ2172" s="218"/>
      <c r="AWK2172" s="218"/>
      <c r="AWL2172" s="218"/>
      <c r="AWM2172" s="218"/>
      <c r="AWN2172" s="218"/>
      <c r="AWO2172" s="218"/>
      <c r="AWP2172" s="218"/>
      <c r="AWQ2172" s="218"/>
      <c r="AWR2172" s="218"/>
      <c r="AWS2172" s="218"/>
      <c r="AWT2172" s="218"/>
      <c r="AWU2172" s="218"/>
      <c r="AWV2172" s="218"/>
      <c r="AWW2172" s="218"/>
      <c r="AWX2172" s="218"/>
      <c r="AWY2172" s="218"/>
      <c r="AWZ2172" s="218"/>
      <c r="AXA2172" s="218"/>
      <c r="AXB2172" s="218"/>
      <c r="AXC2172" s="218"/>
      <c r="AXD2172" s="218"/>
      <c r="AXE2172" s="218"/>
      <c r="AXF2172" s="218"/>
      <c r="AXG2172" s="218"/>
      <c r="AXH2172" s="218"/>
      <c r="AXI2172" s="218"/>
      <c r="AXJ2172" s="218"/>
      <c r="AXK2172" s="218"/>
      <c r="AXL2172" s="218"/>
      <c r="AXM2172" s="218"/>
      <c r="AXN2172" s="218"/>
      <c r="AXO2172" s="218"/>
      <c r="AXP2172" s="218"/>
      <c r="AXQ2172" s="218"/>
      <c r="AXR2172" s="218"/>
      <c r="AXS2172" s="218"/>
      <c r="AXT2172" s="218"/>
      <c r="AXU2172" s="218"/>
      <c r="AXV2172" s="218"/>
      <c r="AXW2172" s="218"/>
      <c r="AXX2172" s="218"/>
      <c r="AXY2172" s="218"/>
      <c r="AXZ2172" s="218"/>
      <c r="AYA2172" s="218"/>
      <c r="AYB2172" s="218"/>
      <c r="AYC2172" s="218"/>
      <c r="AYD2172" s="218"/>
      <c r="AYE2172" s="218"/>
      <c r="AYF2172" s="218"/>
      <c r="AYG2172" s="218"/>
      <c r="AYH2172" s="218"/>
      <c r="AYI2172" s="218"/>
      <c r="AYJ2172" s="218"/>
      <c r="AYK2172" s="218"/>
      <c r="AYL2172" s="218"/>
      <c r="AYM2172" s="218"/>
      <c r="AYN2172" s="218"/>
      <c r="AYO2172" s="218"/>
      <c r="AYP2172" s="218"/>
      <c r="AYQ2172" s="218"/>
      <c r="AYR2172" s="218"/>
      <c r="AYS2172" s="218"/>
      <c r="AYT2172" s="218"/>
      <c r="AYU2172" s="218"/>
      <c r="AYV2172" s="218"/>
      <c r="AYW2172" s="218"/>
      <c r="AYX2172" s="218"/>
      <c r="AYY2172" s="218"/>
      <c r="AYZ2172" s="218"/>
      <c r="AZA2172" s="218"/>
      <c r="AZB2172" s="218"/>
      <c r="AZC2172" s="218"/>
      <c r="AZD2172" s="218"/>
      <c r="AZE2172" s="218"/>
      <c r="AZF2172" s="218"/>
      <c r="AZG2172" s="218"/>
      <c r="AZH2172" s="218"/>
      <c r="AZI2172" s="218"/>
      <c r="AZJ2172" s="218"/>
      <c r="AZK2172" s="218"/>
      <c r="AZL2172" s="218"/>
      <c r="AZM2172" s="218"/>
      <c r="AZN2172" s="218"/>
      <c r="AZO2172" s="218"/>
      <c r="AZP2172" s="218"/>
      <c r="AZQ2172" s="218"/>
      <c r="AZR2172" s="218"/>
      <c r="AZS2172" s="218"/>
      <c r="AZT2172" s="218"/>
      <c r="AZU2172" s="218"/>
      <c r="AZV2172" s="218"/>
      <c r="AZW2172" s="218"/>
      <c r="AZX2172" s="218"/>
      <c r="AZY2172" s="218"/>
      <c r="AZZ2172" s="218"/>
      <c r="BAA2172" s="218"/>
      <c r="BAB2172" s="218"/>
      <c r="BAC2172" s="218"/>
      <c r="BAD2172" s="218"/>
      <c r="BAE2172" s="218"/>
      <c r="BAF2172" s="218"/>
      <c r="BAG2172" s="218"/>
      <c r="BAH2172" s="218"/>
      <c r="BAI2172" s="218"/>
      <c r="BAJ2172" s="218"/>
      <c r="BAK2172" s="218"/>
      <c r="BAL2172" s="218"/>
      <c r="BAM2172" s="218"/>
      <c r="BAN2172" s="218"/>
      <c r="BAO2172" s="218"/>
      <c r="BAP2172" s="218"/>
      <c r="BAQ2172" s="218"/>
      <c r="BAR2172" s="218"/>
      <c r="BAS2172" s="218"/>
      <c r="BAT2172" s="218"/>
      <c r="BAU2172" s="218"/>
      <c r="BAV2172" s="218"/>
      <c r="BAW2172" s="218"/>
      <c r="BAX2172" s="218"/>
      <c r="BAY2172" s="218"/>
      <c r="BAZ2172" s="218"/>
      <c r="BBA2172" s="218"/>
      <c r="BBB2172" s="218"/>
      <c r="BBC2172" s="218"/>
      <c r="BBD2172" s="218"/>
      <c r="BBE2172" s="218"/>
      <c r="BBF2172" s="218"/>
      <c r="BBG2172" s="218"/>
      <c r="BBH2172" s="218"/>
      <c r="BBI2172" s="218"/>
      <c r="BBJ2172" s="218"/>
      <c r="BBK2172" s="218"/>
      <c r="BBL2172" s="218"/>
      <c r="BBM2172" s="218"/>
      <c r="BBN2172" s="218"/>
      <c r="BBO2172" s="218"/>
      <c r="BBP2172" s="218"/>
      <c r="BBQ2172" s="218"/>
      <c r="BBR2172" s="218"/>
      <c r="BBS2172" s="218"/>
      <c r="BBT2172" s="218"/>
      <c r="BBU2172" s="218"/>
      <c r="BBV2172" s="218"/>
      <c r="BBW2172" s="218"/>
      <c r="BBX2172" s="218"/>
      <c r="BBY2172" s="218"/>
      <c r="BBZ2172" s="218"/>
      <c r="BCA2172" s="218"/>
      <c r="BCB2172" s="218"/>
      <c r="BCC2172" s="218"/>
      <c r="BCD2172" s="218"/>
      <c r="BCE2172" s="218"/>
      <c r="BCF2172" s="218"/>
      <c r="BCG2172" s="218"/>
      <c r="BCH2172" s="218"/>
      <c r="BCI2172" s="218"/>
      <c r="BCJ2172" s="218"/>
      <c r="BCK2172" s="218"/>
      <c r="BCL2172" s="218"/>
      <c r="BCM2172" s="218"/>
      <c r="BCN2172" s="218"/>
      <c r="BCO2172" s="218"/>
      <c r="BCP2172" s="218"/>
      <c r="BCQ2172" s="218"/>
      <c r="BCR2172" s="218"/>
      <c r="BCS2172" s="218"/>
      <c r="BCT2172" s="218"/>
      <c r="BCU2172" s="218"/>
      <c r="BCV2172" s="218"/>
      <c r="BCW2172" s="218"/>
      <c r="BCX2172" s="218"/>
      <c r="BCY2172" s="218"/>
      <c r="BCZ2172" s="218"/>
      <c r="BDA2172" s="218"/>
      <c r="BDB2172" s="218"/>
      <c r="BDC2172" s="218"/>
      <c r="BDD2172" s="218"/>
      <c r="BDE2172" s="218"/>
      <c r="BDF2172" s="218"/>
      <c r="BDG2172" s="218"/>
      <c r="BDH2172" s="218"/>
      <c r="BDI2172" s="218"/>
      <c r="BDJ2172" s="218"/>
      <c r="BDK2172" s="218"/>
      <c r="BDL2172" s="218"/>
      <c r="BDM2172" s="218"/>
      <c r="BDN2172" s="218"/>
      <c r="BDO2172" s="218"/>
      <c r="BDP2172" s="218"/>
      <c r="BDQ2172" s="218"/>
      <c r="BDR2172" s="218"/>
      <c r="BDS2172" s="218"/>
      <c r="BDT2172" s="218"/>
      <c r="BDU2172" s="218"/>
      <c r="BDV2172" s="218"/>
      <c r="BDW2172" s="218"/>
      <c r="BDX2172" s="218"/>
      <c r="BDY2172" s="218"/>
      <c r="BDZ2172" s="218"/>
      <c r="BEA2172" s="218"/>
      <c r="BEB2172" s="218"/>
      <c r="BEC2172" s="218"/>
      <c r="BED2172" s="218"/>
      <c r="BEE2172" s="218"/>
      <c r="BEF2172" s="218"/>
      <c r="BEG2172" s="218"/>
      <c r="BEH2172" s="218"/>
      <c r="BEI2172" s="218"/>
      <c r="BEJ2172" s="218"/>
      <c r="BEK2172" s="218"/>
      <c r="BEL2172" s="218"/>
      <c r="BEM2172" s="218"/>
      <c r="BEN2172" s="218"/>
      <c r="BEO2172" s="218"/>
      <c r="BEP2172" s="218"/>
      <c r="BEQ2172" s="218"/>
      <c r="BER2172" s="218"/>
      <c r="BES2172" s="218"/>
      <c r="BET2172" s="218"/>
      <c r="BEU2172" s="218"/>
      <c r="BEV2172" s="218"/>
      <c r="BEW2172" s="218"/>
      <c r="BEX2172" s="218"/>
      <c r="BEY2172" s="218"/>
      <c r="BEZ2172" s="218"/>
      <c r="BFA2172" s="218"/>
      <c r="BFB2172" s="218"/>
      <c r="BFC2172" s="218"/>
      <c r="BFD2172" s="218"/>
      <c r="BFE2172" s="218"/>
      <c r="BFF2172" s="218"/>
      <c r="BFG2172" s="218"/>
      <c r="BFH2172" s="218"/>
      <c r="BFI2172" s="218"/>
      <c r="BFJ2172" s="218"/>
      <c r="BFK2172" s="218"/>
      <c r="BFL2172" s="218"/>
      <c r="BFM2172" s="218"/>
      <c r="BFN2172" s="218"/>
      <c r="BFO2172" s="218"/>
      <c r="BFP2172" s="218"/>
      <c r="BFQ2172" s="218"/>
      <c r="BFR2172" s="218"/>
      <c r="BFS2172" s="218"/>
      <c r="BFT2172" s="218"/>
      <c r="BFU2172" s="218"/>
      <c r="BFV2172" s="218"/>
      <c r="BFW2172" s="218"/>
      <c r="BFX2172" s="218"/>
      <c r="BFY2172" s="218"/>
      <c r="BFZ2172" s="218"/>
      <c r="BGA2172" s="218"/>
      <c r="BGB2172" s="218"/>
      <c r="BGC2172" s="218"/>
      <c r="BGD2172" s="218"/>
      <c r="BGE2172" s="218"/>
      <c r="BGF2172" s="218"/>
      <c r="BGG2172" s="218"/>
      <c r="BGH2172" s="218"/>
      <c r="BGI2172" s="218"/>
      <c r="BGJ2172" s="218"/>
      <c r="BGK2172" s="218"/>
      <c r="BGL2172" s="218"/>
      <c r="BGM2172" s="218"/>
      <c r="BGN2172" s="218"/>
      <c r="BGO2172" s="218"/>
      <c r="BGP2172" s="218"/>
      <c r="BGQ2172" s="218"/>
      <c r="BGR2172" s="218"/>
      <c r="BGS2172" s="218"/>
      <c r="BGT2172" s="218"/>
      <c r="BGU2172" s="218"/>
      <c r="BGV2172" s="218"/>
      <c r="BGW2172" s="218"/>
      <c r="BGX2172" s="218"/>
      <c r="BGY2172" s="218"/>
      <c r="BGZ2172" s="218"/>
      <c r="BHA2172" s="218"/>
      <c r="BHB2172" s="218"/>
      <c r="BHC2172" s="218"/>
      <c r="BHD2172" s="218"/>
      <c r="BHE2172" s="218"/>
      <c r="BHF2172" s="218"/>
      <c r="BHG2172" s="218"/>
      <c r="BHH2172" s="218"/>
      <c r="BHI2172" s="218"/>
      <c r="BHJ2172" s="218"/>
      <c r="BHK2172" s="218"/>
      <c r="BHL2172" s="218"/>
      <c r="BHM2172" s="218"/>
      <c r="BHN2172" s="218"/>
      <c r="BHO2172" s="218"/>
      <c r="BHP2172" s="218"/>
      <c r="BHQ2172" s="218"/>
      <c r="BHR2172" s="218"/>
      <c r="BHS2172" s="218"/>
      <c r="BHT2172" s="218"/>
      <c r="BHU2172" s="218"/>
      <c r="BHV2172" s="218"/>
      <c r="BHW2172" s="218"/>
      <c r="BHX2172" s="218"/>
      <c r="BHY2172" s="218"/>
      <c r="BHZ2172" s="218"/>
      <c r="BIA2172" s="218"/>
      <c r="BIB2172" s="218"/>
      <c r="BIC2172" s="218"/>
      <c r="BID2172" s="218"/>
      <c r="BIE2172" s="218"/>
      <c r="BIF2172" s="218"/>
      <c r="BIG2172" s="218"/>
      <c r="BIH2172" s="218"/>
      <c r="BII2172" s="218"/>
      <c r="BIJ2172" s="218"/>
      <c r="BIK2172" s="218"/>
      <c r="BIL2172" s="218"/>
      <c r="BIM2172" s="218"/>
      <c r="BIN2172" s="218"/>
      <c r="BIO2172" s="218"/>
      <c r="BIP2172" s="218"/>
      <c r="BIQ2172" s="218"/>
      <c r="BIR2172" s="218"/>
      <c r="BIS2172" s="218"/>
      <c r="BIT2172" s="218"/>
      <c r="BIU2172" s="218"/>
      <c r="BIV2172" s="218"/>
      <c r="BIW2172" s="218"/>
      <c r="BIX2172" s="218"/>
      <c r="BIY2172" s="218"/>
      <c r="BIZ2172" s="218"/>
      <c r="BJA2172" s="218"/>
      <c r="BJB2172" s="218"/>
      <c r="BJC2172" s="218"/>
      <c r="BJD2172" s="218"/>
      <c r="BJE2172" s="218"/>
      <c r="BJF2172" s="218"/>
      <c r="BJG2172" s="218"/>
      <c r="BJH2172" s="218"/>
      <c r="BJI2172" s="218"/>
      <c r="BJJ2172" s="218"/>
      <c r="BJK2172" s="218"/>
      <c r="BJL2172" s="218"/>
      <c r="BJM2172" s="218"/>
      <c r="BJN2172" s="218"/>
      <c r="BJO2172" s="218"/>
      <c r="BJP2172" s="218"/>
      <c r="BJQ2172" s="218"/>
      <c r="BJR2172" s="218"/>
      <c r="BJS2172" s="218"/>
      <c r="BJT2172" s="218"/>
      <c r="BJU2172" s="218"/>
      <c r="BJV2172" s="218"/>
      <c r="BJW2172" s="218"/>
      <c r="BJX2172" s="218"/>
      <c r="BJY2172" s="218"/>
      <c r="BJZ2172" s="218"/>
      <c r="BKA2172" s="218"/>
      <c r="BKB2172" s="218"/>
      <c r="BKC2172" s="218"/>
      <c r="BKD2172" s="218"/>
      <c r="BKE2172" s="218"/>
      <c r="BKF2172" s="218"/>
      <c r="BKG2172" s="218"/>
      <c r="BKH2172" s="218"/>
      <c r="BKI2172" s="218"/>
      <c r="BKJ2172" s="218"/>
      <c r="BKK2172" s="218"/>
      <c r="BKL2172" s="218"/>
      <c r="BKM2172" s="218"/>
      <c r="BKN2172" s="218"/>
      <c r="BKO2172" s="218"/>
      <c r="BKP2172" s="218"/>
      <c r="BKQ2172" s="218"/>
      <c r="BKR2172" s="218"/>
      <c r="BKS2172" s="218"/>
      <c r="BKT2172" s="218"/>
      <c r="BKU2172" s="218"/>
      <c r="BKV2172" s="218"/>
      <c r="BKW2172" s="218"/>
      <c r="BKX2172" s="218"/>
      <c r="BKY2172" s="218"/>
      <c r="BKZ2172" s="218"/>
      <c r="BLA2172" s="218"/>
      <c r="BLB2172" s="218"/>
      <c r="BLC2172" s="218"/>
      <c r="BLD2172" s="218"/>
      <c r="BLE2172" s="218"/>
      <c r="BLF2172" s="218"/>
      <c r="BLG2172" s="218"/>
      <c r="BLH2172" s="218"/>
      <c r="BLI2172" s="218"/>
      <c r="BLJ2172" s="218"/>
      <c r="BLK2172" s="218"/>
      <c r="BLL2172" s="218"/>
      <c r="BLM2172" s="218"/>
      <c r="BLN2172" s="218"/>
      <c r="BLO2172" s="218"/>
      <c r="BLP2172" s="218"/>
      <c r="BLQ2172" s="218"/>
      <c r="BLR2172" s="218"/>
      <c r="BLS2172" s="218"/>
      <c r="BLT2172" s="218"/>
      <c r="BLU2172" s="218"/>
      <c r="BLV2172" s="218"/>
      <c r="BLW2172" s="218"/>
      <c r="BLX2172" s="218"/>
      <c r="BLY2172" s="218"/>
      <c r="BLZ2172" s="218"/>
      <c r="BMA2172" s="218"/>
      <c r="BMB2172" s="218"/>
      <c r="BMC2172" s="218"/>
      <c r="BMD2172" s="218"/>
      <c r="BME2172" s="218"/>
      <c r="BMF2172" s="218"/>
      <c r="BMG2172" s="218"/>
      <c r="BMH2172" s="218"/>
      <c r="BMI2172" s="218"/>
      <c r="BMJ2172" s="218"/>
      <c r="BMK2172" s="218"/>
      <c r="BML2172" s="218"/>
      <c r="BMM2172" s="218"/>
      <c r="BMN2172" s="218"/>
      <c r="BMO2172" s="218"/>
      <c r="BMP2172" s="218"/>
      <c r="BMQ2172" s="218"/>
      <c r="BMR2172" s="218"/>
      <c r="BMS2172" s="218"/>
      <c r="BMT2172" s="218"/>
      <c r="BMU2172" s="218"/>
      <c r="BMV2172" s="218"/>
      <c r="BMW2172" s="218"/>
      <c r="BMX2172" s="218"/>
      <c r="BMY2172" s="218"/>
      <c r="BMZ2172" s="218"/>
      <c r="BNA2172" s="218"/>
      <c r="BNB2172" s="218"/>
      <c r="BNC2172" s="218"/>
      <c r="BND2172" s="218"/>
      <c r="BNE2172" s="218"/>
      <c r="BNF2172" s="218"/>
      <c r="BNG2172" s="218"/>
      <c r="BNH2172" s="218"/>
      <c r="BNI2172" s="218"/>
      <c r="BNJ2172" s="218"/>
      <c r="BNK2172" s="218"/>
      <c r="BNL2172" s="218"/>
      <c r="BNM2172" s="218"/>
      <c r="BNN2172" s="218"/>
      <c r="BNO2172" s="218"/>
      <c r="BNP2172" s="218"/>
      <c r="BNQ2172" s="218"/>
      <c r="BNR2172" s="218"/>
      <c r="BNS2172" s="218"/>
      <c r="BNT2172" s="218"/>
      <c r="BNU2172" s="218"/>
      <c r="BNV2172" s="218"/>
      <c r="BNW2172" s="218"/>
      <c r="BNX2172" s="218"/>
      <c r="BNY2172" s="218"/>
      <c r="BNZ2172" s="218"/>
      <c r="BOA2172" s="218"/>
      <c r="BOB2172" s="218"/>
      <c r="BOC2172" s="218"/>
      <c r="BOD2172" s="218"/>
      <c r="BOE2172" s="218"/>
      <c r="BOF2172" s="218"/>
      <c r="BOG2172" s="218"/>
      <c r="BOH2172" s="218"/>
      <c r="BOI2172" s="218"/>
      <c r="BOJ2172" s="218"/>
      <c r="BOK2172" s="218"/>
      <c r="BOL2172" s="218"/>
      <c r="BOM2172" s="218"/>
      <c r="BON2172" s="218"/>
      <c r="BOO2172" s="218"/>
      <c r="BOP2172" s="218"/>
      <c r="BOQ2172" s="218"/>
      <c r="BOR2172" s="218"/>
      <c r="BOS2172" s="218"/>
      <c r="BOT2172" s="218"/>
      <c r="BOU2172" s="218"/>
      <c r="BOV2172" s="218"/>
      <c r="BOW2172" s="218"/>
      <c r="BOX2172" s="218"/>
      <c r="BOY2172" s="218"/>
      <c r="BOZ2172" s="218"/>
      <c r="BPA2172" s="218"/>
      <c r="BPB2172" s="218"/>
      <c r="BPC2172" s="218"/>
      <c r="BPD2172" s="218"/>
      <c r="BPE2172" s="218"/>
      <c r="BPF2172" s="218"/>
      <c r="BPG2172" s="218"/>
      <c r="BPH2172" s="218"/>
      <c r="BPI2172" s="218"/>
      <c r="BPJ2172" s="218"/>
      <c r="BPK2172" s="218"/>
      <c r="BPL2172" s="218"/>
      <c r="BPM2172" s="218"/>
      <c r="BPN2172" s="218"/>
      <c r="BPO2172" s="218"/>
      <c r="BPP2172" s="218"/>
      <c r="BPQ2172" s="218"/>
      <c r="BPR2172" s="218"/>
      <c r="BPS2172" s="218"/>
      <c r="BPT2172" s="218"/>
      <c r="BPU2172" s="218"/>
      <c r="BPV2172" s="218"/>
      <c r="BPW2172" s="218"/>
      <c r="BPX2172" s="218"/>
      <c r="BPY2172" s="218"/>
      <c r="BPZ2172" s="218"/>
      <c r="BQA2172" s="218"/>
      <c r="BQB2172" s="218"/>
      <c r="BQC2172" s="218"/>
      <c r="BQD2172" s="218"/>
      <c r="BQE2172" s="218"/>
      <c r="BQF2172" s="218"/>
      <c r="BQG2172" s="218"/>
      <c r="BQH2172" s="218"/>
      <c r="BQI2172" s="218"/>
      <c r="BQJ2172" s="218"/>
      <c r="BQK2172" s="218"/>
      <c r="BQL2172" s="218"/>
      <c r="BQM2172" s="218"/>
      <c r="BQN2172" s="218"/>
      <c r="BQO2172" s="218"/>
      <c r="BQP2172" s="218"/>
      <c r="BQQ2172" s="218"/>
      <c r="BQR2172" s="218"/>
      <c r="BQS2172" s="218"/>
      <c r="BQT2172" s="218"/>
      <c r="BQU2172" s="218"/>
      <c r="BQV2172" s="218"/>
      <c r="BQW2172" s="218"/>
      <c r="BQX2172" s="218"/>
      <c r="BQY2172" s="218"/>
      <c r="BQZ2172" s="218"/>
      <c r="BRA2172" s="218"/>
      <c r="BRB2172" s="218"/>
      <c r="BRC2172" s="218"/>
      <c r="BRD2172" s="218"/>
      <c r="BRE2172" s="218"/>
      <c r="BRF2172" s="218"/>
      <c r="BRG2172" s="218"/>
      <c r="BRH2172" s="218"/>
      <c r="BRI2172" s="218"/>
      <c r="BRJ2172" s="218"/>
      <c r="BRK2172" s="218"/>
      <c r="BRL2172" s="218"/>
      <c r="BRM2172" s="218"/>
      <c r="BRN2172" s="218"/>
      <c r="BRO2172" s="218"/>
      <c r="BRP2172" s="218"/>
      <c r="BRQ2172" s="218"/>
      <c r="BRR2172" s="218"/>
      <c r="BRS2172" s="218"/>
      <c r="BRT2172" s="218"/>
      <c r="BRU2172" s="218"/>
      <c r="BRV2172" s="218"/>
      <c r="BRW2172" s="218"/>
      <c r="BRX2172" s="218"/>
      <c r="BRY2172" s="218"/>
      <c r="BRZ2172" s="218"/>
      <c r="BSA2172" s="218"/>
      <c r="BSB2172" s="218"/>
      <c r="BSC2172" s="218"/>
      <c r="BSD2172" s="218"/>
      <c r="BSE2172" s="218"/>
      <c r="BSF2172" s="218"/>
      <c r="BSG2172" s="218"/>
      <c r="BSH2172" s="218"/>
      <c r="BSI2172" s="218"/>
      <c r="BSJ2172" s="218"/>
      <c r="BSK2172" s="218"/>
      <c r="BSL2172" s="218"/>
      <c r="BSM2172" s="218"/>
      <c r="BSN2172" s="218"/>
      <c r="BSO2172" s="218"/>
      <c r="BSP2172" s="218"/>
      <c r="BSQ2172" s="218"/>
      <c r="BSR2172" s="218"/>
      <c r="BSS2172" s="218"/>
      <c r="BST2172" s="218"/>
      <c r="BSU2172" s="218"/>
      <c r="BSV2172" s="218"/>
      <c r="BSW2172" s="218"/>
      <c r="BSX2172" s="218"/>
      <c r="BSY2172" s="218"/>
      <c r="BSZ2172" s="218"/>
      <c r="BTA2172" s="218"/>
      <c r="BTB2172" s="218"/>
      <c r="BTC2172" s="218"/>
      <c r="BTD2172" s="218"/>
      <c r="BTE2172" s="218"/>
      <c r="BTF2172" s="218"/>
      <c r="BTG2172" s="218"/>
      <c r="BTH2172" s="218"/>
      <c r="BTI2172" s="218"/>
      <c r="BTJ2172" s="218"/>
      <c r="BTK2172" s="218"/>
      <c r="BTL2172" s="218"/>
      <c r="BTM2172" s="218"/>
      <c r="BTN2172" s="218"/>
      <c r="BTO2172" s="218"/>
      <c r="BTP2172" s="218"/>
      <c r="BTQ2172" s="218"/>
      <c r="BTR2172" s="218"/>
      <c r="BTS2172" s="218"/>
      <c r="BTT2172" s="218"/>
      <c r="BTU2172" s="218"/>
      <c r="BTV2172" s="218"/>
      <c r="BTW2172" s="218"/>
      <c r="BTX2172" s="218"/>
      <c r="BTY2172" s="218"/>
      <c r="BTZ2172" s="218"/>
      <c r="BUA2172" s="218"/>
      <c r="BUB2172" s="218"/>
      <c r="BUC2172" s="218"/>
      <c r="BUD2172" s="218"/>
      <c r="BUE2172" s="218"/>
      <c r="BUF2172" s="218"/>
      <c r="BUG2172" s="218"/>
      <c r="BUH2172" s="218"/>
      <c r="BUI2172" s="218"/>
      <c r="BUJ2172" s="218"/>
      <c r="BUK2172" s="218"/>
      <c r="BUL2172" s="218"/>
      <c r="BUM2172" s="218"/>
      <c r="BUN2172" s="218"/>
      <c r="BUO2172" s="218"/>
      <c r="BUP2172" s="218"/>
      <c r="BUQ2172" s="218"/>
      <c r="BUR2172" s="218"/>
      <c r="BUS2172" s="218"/>
      <c r="BUT2172" s="218"/>
      <c r="BUU2172" s="218"/>
      <c r="BUV2172" s="218"/>
      <c r="BUW2172" s="218"/>
      <c r="BUX2172" s="218"/>
      <c r="BUY2172" s="218"/>
      <c r="BUZ2172" s="218"/>
      <c r="BVA2172" s="218"/>
      <c r="BVB2172" s="218"/>
      <c r="BVC2172" s="218"/>
      <c r="BVD2172" s="218"/>
      <c r="BVE2172" s="218"/>
      <c r="BVF2172" s="218"/>
      <c r="BVG2172" s="218"/>
      <c r="BVH2172" s="218"/>
      <c r="BVI2172" s="218"/>
      <c r="BVJ2172" s="218"/>
      <c r="BVK2172" s="218"/>
      <c r="BVL2172" s="218"/>
      <c r="BVM2172" s="218"/>
      <c r="BVN2172" s="218"/>
      <c r="BVO2172" s="218"/>
      <c r="BVP2172" s="218"/>
      <c r="BVQ2172" s="218"/>
      <c r="BVR2172" s="218"/>
      <c r="BVS2172" s="218"/>
      <c r="BVT2172" s="218"/>
      <c r="BVU2172" s="218"/>
      <c r="BVV2172" s="218"/>
      <c r="BVW2172" s="218"/>
      <c r="BVX2172" s="218"/>
      <c r="BVY2172" s="218"/>
      <c r="BVZ2172" s="218"/>
      <c r="BWA2172" s="218"/>
      <c r="BWB2172" s="218"/>
      <c r="BWC2172" s="218"/>
      <c r="BWD2172" s="218"/>
      <c r="BWE2172" s="218"/>
      <c r="BWF2172" s="218"/>
      <c r="BWG2172" s="218"/>
      <c r="BWH2172" s="218"/>
      <c r="BWI2172" s="218"/>
      <c r="BWJ2172" s="218"/>
      <c r="BWK2172" s="218"/>
      <c r="BWL2172" s="218"/>
      <c r="BWM2172" s="218"/>
      <c r="BWN2172" s="218"/>
      <c r="BWO2172" s="218"/>
      <c r="BWP2172" s="218"/>
      <c r="BWQ2172" s="218"/>
      <c r="BWR2172" s="218"/>
      <c r="BWS2172" s="218"/>
      <c r="BWT2172" s="218"/>
      <c r="BWU2172" s="218"/>
      <c r="BWV2172" s="218"/>
      <c r="BWW2172" s="218"/>
      <c r="BWX2172" s="218"/>
      <c r="BWY2172" s="218"/>
      <c r="BWZ2172" s="218"/>
      <c r="BXA2172" s="218"/>
      <c r="BXB2172" s="218"/>
      <c r="BXC2172" s="218"/>
      <c r="BXD2172" s="218"/>
      <c r="BXE2172" s="218"/>
      <c r="BXF2172" s="218"/>
      <c r="BXG2172" s="218"/>
      <c r="BXH2172" s="218"/>
      <c r="BXI2172" s="218"/>
      <c r="BXJ2172" s="218"/>
      <c r="BXK2172" s="218"/>
      <c r="BXL2172" s="218"/>
      <c r="BXM2172" s="218"/>
      <c r="BXN2172" s="218"/>
      <c r="BXO2172" s="218"/>
      <c r="BXP2172" s="218"/>
      <c r="BXQ2172" s="218"/>
      <c r="BXR2172" s="218"/>
      <c r="BXS2172" s="218"/>
      <c r="BXT2172" s="218"/>
      <c r="BXU2172" s="218"/>
      <c r="BXV2172" s="218"/>
      <c r="BXW2172" s="218"/>
      <c r="BXX2172" s="218"/>
      <c r="BXY2172" s="218"/>
      <c r="BXZ2172" s="218"/>
      <c r="BYA2172" s="218"/>
      <c r="BYB2172" s="218"/>
      <c r="BYC2172" s="218"/>
      <c r="BYD2172" s="218"/>
      <c r="BYE2172" s="218"/>
      <c r="BYF2172" s="218"/>
      <c r="BYG2172" s="218"/>
      <c r="BYH2172" s="218"/>
      <c r="BYI2172" s="218"/>
      <c r="BYJ2172" s="218"/>
      <c r="BYK2172" s="218"/>
      <c r="BYL2172" s="218"/>
      <c r="BYM2172" s="218"/>
      <c r="BYN2172" s="218"/>
      <c r="BYO2172" s="218"/>
      <c r="BYP2172" s="218"/>
      <c r="BYQ2172" s="218"/>
      <c r="BYR2172" s="218"/>
      <c r="BYS2172" s="218"/>
      <c r="BYT2172" s="218"/>
      <c r="BYU2172" s="218"/>
      <c r="BYV2172" s="218"/>
      <c r="BYW2172" s="218"/>
      <c r="BYX2172" s="218"/>
      <c r="BYY2172" s="218"/>
      <c r="BYZ2172" s="218"/>
      <c r="BZA2172" s="218"/>
      <c r="BZB2172" s="218"/>
      <c r="BZC2172" s="218"/>
      <c r="BZD2172" s="218"/>
      <c r="BZE2172" s="218"/>
      <c r="BZF2172" s="218"/>
      <c r="BZG2172" s="218"/>
      <c r="BZH2172" s="218"/>
      <c r="BZI2172" s="218"/>
      <c r="BZJ2172" s="218"/>
      <c r="BZK2172" s="218"/>
      <c r="BZL2172" s="218"/>
      <c r="BZM2172" s="218"/>
      <c r="BZN2172" s="218"/>
      <c r="BZO2172" s="218"/>
      <c r="BZP2172" s="218"/>
      <c r="BZQ2172" s="218"/>
      <c r="BZR2172" s="218"/>
      <c r="BZS2172" s="218"/>
      <c r="BZT2172" s="218"/>
      <c r="BZU2172" s="218"/>
      <c r="BZV2172" s="218"/>
      <c r="BZW2172" s="218"/>
      <c r="BZX2172" s="218"/>
      <c r="BZY2172" s="218"/>
      <c r="BZZ2172" s="218"/>
      <c r="CAA2172" s="218"/>
      <c r="CAB2172" s="218"/>
      <c r="CAC2172" s="218"/>
      <c r="CAD2172" s="218"/>
      <c r="CAE2172" s="218"/>
      <c r="CAF2172" s="218"/>
      <c r="CAG2172" s="218"/>
      <c r="CAH2172" s="218"/>
      <c r="CAI2172" s="218"/>
      <c r="CAJ2172" s="218"/>
      <c r="CAK2172" s="218"/>
      <c r="CAL2172" s="218"/>
      <c r="CAM2172" s="218"/>
      <c r="CAN2172" s="218"/>
      <c r="CAO2172" s="218"/>
      <c r="CAP2172" s="218"/>
      <c r="CAQ2172" s="218"/>
      <c r="CAR2172" s="218"/>
      <c r="CAS2172" s="218"/>
      <c r="CAT2172" s="218"/>
      <c r="CAU2172" s="218"/>
      <c r="CAV2172" s="218"/>
      <c r="CAW2172" s="218"/>
      <c r="CAX2172" s="218"/>
      <c r="CAY2172" s="218"/>
      <c r="CAZ2172" s="218"/>
      <c r="CBA2172" s="218"/>
      <c r="CBB2172" s="218"/>
      <c r="CBC2172" s="218"/>
      <c r="CBD2172" s="218"/>
      <c r="CBE2172" s="218"/>
      <c r="CBF2172" s="218"/>
      <c r="CBG2172" s="218"/>
      <c r="CBH2172" s="218"/>
      <c r="CBI2172" s="218"/>
      <c r="CBJ2172" s="218"/>
      <c r="CBK2172" s="218"/>
      <c r="CBL2172" s="218"/>
      <c r="CBM2172" s="218"/>
      <c r="CBN2172" s="218"/>
      <c r="CBO2172" s="218"/>
      <c r="CBP2172" s="218"/>
      <c r="CBQ2172" s="218"/>
      <c r="CBR2172" s="218"/>
      <c r="CBS2172" s="218"/>
      <c r="CBT2172" s="218"/>
      <c r="CBU2172" s="218"/>
      <c r="CBV2172" s="218"/>
      <c r="CBW2172" s="218"/>
      <c r="CBX2172" s="218"/>
      <c r="CBY2172" s="218"/>
      <c r="CBZ2172" s="218"/>
      <c r="CCA2172" s="218"/>
      <c r="CCB2172" s="218"/>
      <c r="CCC2172" s="218"/>
      <c r="CCD2172" s="218"/>
      <c r="CCE2172" s="218"/>
      <c r="CCF2172" s="218"/>
      <c r="CCG2172" s="218"/>
      <c r="CCH2172" s="218"/>
      <c r="CCI2172" s="218"/>
      <c r="CCJ2172" s="218"/>
      <c r="CCK2172" s="218"/>
      <c r="CCL2172" s="218"/>
      <c r="CCM2172" s="218"/>
      <c r="CCN2172" s="218"/>
      <c r="CCO2172" s="218"/>
      <c r="CCP2172" s="218"/>
      <c r="CCQ2172" s="218"/>
      <c r="CCR2172" s="218"/>
      <c r="CCS2172" s="218"/>
      <c r="CCT2172" s="218"/>
      <c r="CCU2172" s="218"/>
      <c r="CCV2172" s="218"/>
      <c r="CCW2172" s="218"/>
      <c r="CCX2172" s="218"/>
      <c r="CCY2172" s="218"/>
      <c r="CCZ2172" s="218"/>
      <c r="CDA2172" s="218"/>
      <c r="CDB2172" s="218"/>
      <c r="CDC2172" s="218"/>
      <c r="CDD2172" s="218"/>
      <c r="CDE2172" s="218"/>
      <c r="CDF2172" s="218"/>
      <c r="CDG2172" s="218"/>
      <c r="CDH2172" s="218"/>
      <c r="CDI2172" s="218"/>
      <c r="CDJ2172" s="218"/>
      <c r="CDK2172" s="218"/>
      <c r="CDL2172" s="218"/>
      <c r="CDM2172" s="218"/>
      <c r="CDN2172" s="218"/>
      <c r="CDO2172" s="218"/>
      <c r="CDP2172" s="218"/>
      <c r="CDQ2172" s="218"/>
      <c r="CDR2172" s="218"/>
      <c r="CDS2172" s="218"/>
      <c r="CDT2172" s="218"/>
      <c r="CDU2172" s="218"/>
      <c r="CDV2172" s="218"/>
      <c r="CDW2172" s="218"/>
      <c r="CDX2172" s="218"/>
      <c r="CDY2172" s="218"/>
      <c r="CDZ2172" s="218"/>
      <c r="CEA2172" s="218"/>
      <c r="CEB2172" s="218"/>
      <c r="CEC2172" s="218"/>
      <c r="CED2172" s="218"/>
      <c r="CEE2172" s="218"/>
      <c r="CEF2172" s="218"/>
      <c r="CEG2172" s="218"/>
      <c r="CEH2172" s="218"/>
      <c r="CEI2172" s="218"/>
      <c r="CEJ2172" s="218"/>
      <c r="CEK2172" s="218"/>
      <c r="CEL2172" s="218"/>
      <c r="CEM2172" s="218"/>
      <c r="CEN2172" s="218"/>
      <c r="CEO2172" s="218"/>
      <c r="CEP2172" s="218"/>
      <c r="CEQ2172" s="218"/>
      <c r="CER2172" s="218"/>
      <c r="CES2172" s="218"/>
      <c r="CET2172" s="218"/>
      <c r="CEU2172" s="218"/>
      <c r="CEV2172" s="218"/>
      <c r="CEW2172" s="218"/>
      <c r="CEX2172" s="218"/>
      <c r="CEY2172" s="218"/>
      <c r="CEZ2172" s="218"/>
      <c r="CFA2172" s="218"/>
      <c r="CFB2172" s="218"/>
      <c r="CFC2172" s="218"/>
      <c r="CFD2172" s="218"/>
      <c r="CFE2172" s="218"/>
      <c r="CFF2172" s="218"/>
      <c r="CFG2172" s="218"/>
      <c r="CFH2172" s="218"/>
      <c r="CFI2172" s="218"/>
      <c r="CFJ2172" s="218"/>
      <c r="CFK2172" s="218"/>
      <c r="CFL2172" s="218"/>
      <c r="CFM2172" s="218"/>
      <c r="CFN2172" s="218"/>
      <c r="CFO2172" s="218"/>
      <c r="CFP2172" s="218"/>
      <c r="CFQ2172" s="218"/>
      <c r="CFR2172" s="218"/>
      <c r="CFS2172" s="218"/>
      <c r="CFT2172" s="218"/>
      <c r="CFU2172" s="218"/>
      <c r="CFV2172" s="218"/>
      <c r="CFW2172" s="218"/>
      <c r="CFX2172" s="218"/>
      <c r="CFY2172" s="218"/>
      <c r="CFZ2172" s="218"/>
      <c r="CGA2172" s="218"/>
      <c r="CGB2172" s="218"/>
      <c r="CGC2172" s="218"/>
      <c r="CGD2172" s="218"/>
      <c r="CGE2172" s="218"/>
      <c r="CGF2172" s="218"/>
      <c r="CGG2172" s="218"/>
      <c r="CGH2172" s="218"/>
      <c r="CGI2172" s="218"/>
      <c r="CGJ2172" s="218"/>
      <c r="CGK2172" s="218"/>
      <c r="CGL2172" s="218"/>
      <c r="CGM2172" s="218"/>
      <c r="CGN2172" s="218"/>
      <c r="CGO2172" s="218"/>
      <c r="CGP2172" s="218"/>
      <c r="CGQ2172" s="218"/>
      <c r="CGR2172" s="218"/>
      <c r="CGS2172" s="218"/>
      <c r="CGT2172" s="218"/>
      <c r="CGU2172" s="218"/>
      <c r="CGV2172" s="218"/>
      <c r="CGW2172" s="218"/>
      <c r="CGX2172" s="218"/>
      <c r="CGY2172" s="218"/>
      <c r="CGZ2172" s="218"/>
      <c r="CHA2172" s="218"/>
      <c r="CHB2172" s="218"/>
      <c r="CHC2172" s="218"/>
      <c r="CHD2172" s="218"/>
      <c r="CHE2172" s="218"/>
      <c r="CHF2172" s="218"/>
      <c r="CHG2172" s="218"/>
      <c r="CHH2172" s="218"/>
      <c r="CHI2172" s="218"/>
      <c r="CHJ2172" s="218"/>
      <c r="CHK2172" s="218"/>
      <c r="CHL2172" s="218"/>
      <c r="CHM2172" s="218"/>
      <c r="CHN2172" s="218"/>
      <c r="CHO2172" s="218"/>
      <c r="CHP2172" s="218"/>
      <c r="CHQ2172" s="218"/>
      <c r="CHR2172" s="218"/>
      <c r="CHS2172" s="218"/>
      <c r="CHT2172" s="218"/>
      <c r="CHU2172" s="218"/>
      <c r="CHV2172" s="218"/>
      <c r="CHW2172" s="218"/>
      <c r="CHX2172" s="218"/>
      <c r="CHY2172" s="218"/>
      <c r="CHZ2172" s="218"/>
      <c r="CIA2172" s="218"/>
      <c r="CIB2172" s="218"/>
      <c r="CIC2172" s="218"/>
      <c r="CID2172" s="218"/>
      <c r="CIE2172" s="218"/>
      <c r="CIF2172" s="218"/>
      <c r="CIG2172" s="218"/>
      <c r="CIH2172" s="218"/>
      <c r="CII2172" s="218"/>
      <c r="CIJ2172" s="218"/>
      <c r="CIK2172" s="218"/>
      <c r="CIL2172" s="218"/>
      <c r="CIM2172" s="218"/>
      <c r="CIN2172" s="218"/>
      <c r="CIO2172" s="218"/>
      <c r="CIP2172" s="218"/>
      <c r="CIQ2172" s="218"/>
      <c r="CIR2172" s="218"/>
      <c r="CIS2172" s="218"/>
      <c r="CIT2172" s="218"/>
      <c r="CIU2172" s="218"/>
      <c r="CIV2172" s="218"/>
      <c r="CIW2172" s="218"/>
      <c r="CIX2172" s="218"/>
      <c r="CIY2172" s="218"/>
      <c r="CIZ2172" s="218"/>
      <c r="CJA2172" s="218"/>
      <c r="CJB2172" s="218"/>
      <c r="CJC2172" s="218"/>
      <c r="CJD2172" s="218"/>
      <c r="CJE2172" s="218"/>
      <c r="CJF2172" s="218"/>
      <c r="CJG2172" s="218"/>
      <c r="CJH2172" s="218"/>
      <c r="CJI2172" s="218"/>
      <c r="CJJ2172" s="218"/>
      <c r="CJK2172" s="218"/>
      <c r="CJL2172" s="218"/>
      <c r="CJM2172" s="218"/>
      <c r="CJN2172" s="218"/>
      <c r="CJO2172" s="218"/>
      <c r="CJP2172" s="218"/>
      <c r="CJQ2172" s="218"/>
      <c r="CJR2172" s="218"/>
      <c r="CJS2172" s="218"/>
      <c r="CJT2172" s="218"/>
      <c r="CJU2172" s="218"/>
      <c r="CJV2172" s="218"/>
      <c r="CJW2172" s="218"/>
      <c r="CJX2172" s="218"/>
      <c r="CJY2172" s="218"/>
      <c r="CJZ2172" s="218"/>
      <c r="CKA2172" s="218"/>
      <c r="CKB2172" s="218"/>
      <c r="CKC2172" s="218"/>
      <c r="CKD2172" s="218"/>
      <c r="CKE2172" s="218"/>
      <c r="CKF2172" s="218"/>
      <c r="CKG2172" s="218"/>
      <c r="CKH2172" s="218"/>
      <c r="CKI2172" s="218"/>
      <c r="CKJ2172" s="218"/>
      <c r="CKK2172" s="218"/>
      <c r="CKL2172" s="218"/>
      <c r="CKM2172" s="218"/>
      <c r="CKN2172" s="218"/>
      <c r="CKO2172" s="218"/>
      <c r="CKP2172" s="218"/>
      <c r="CKQ2172" s="218"/>
      <c r="CKR2172" s="218"/>
      <c r="CKS2172" s="218"/>
      <c r="CKT2172" s="218"/>
      <c r="CKU2172" s="218"/>
      <c r="CKV2172" s="218"/>
      <c r="CKW2172" s="218"/>
      <c r="CKX2172" s="218"/>
      <c r="CKY2172" s="218"/>
      <c r="CKZ2172" s="218"/>
      <c r="CLA2172" s="218"/>
      <c r="CLB2172" s="218"/>
      <c r="CLC2172" s="218"/>
      <c r="CLD2172" s="218"/>
      <c r="CLE2172" s="218"/>
      <c r="CLF2172" s="218"/>
      <c r="CLG2172" s="218"/>
      <c r="CLH2172" s="218"/>
      <c r="CLI2172" s="218"/>
      <c r="CLJ2172" s="218"/>
      <c r="CLK2172" s="218"/>
      <c r="CLL2172" s="218"/>
      <c r="CLM2172" s="218"/>
      <c r="CLN2172" s="218"/>
      <c r="CLO2172" s="218"/>
      <c r="CLP2172" s="218"/>
      <c r="CLQ2172" s="218"/>
      <c r="CLR2172" s="218"/>
      <c r="CLS2172" s="218"/>
      <c r="CLT2172" s="218"/>
      <c r="CLU2172" s="218"/>
      <c r="CLV2172" s="218"/>
      <c r="CLW2172" s="218"/>
      <c r="CLX2172" s="218"/>
      <c r="CLY2172" s="218"/>
      <c r="CLZ2172" s="218"/>
      <c r="CMA2172" s="218"/>
      <c r="CMB2172" s="218"/>
      <c r="CMC2172" s="218"/>
      <c r="CMD2172" s="218"/>
      <c r="CME2172" s="218"/>
      <c r="CMF2172" s="218"/>
      <c r="CMG2172" s="218"/>
      <c r="CMH2172" s="218"/>
      <c r="CMI2172" s="218"/>
      <c r="CMJ2172" s="218"/>
      <c r="CMK2172" s="218"/>
      <c r="CML2172" s="218"/>
      <c r="CMM2172" s="218"/>
      <c r="CMN2172" s="218"/>
      <c r="CMO2172" s="218"/>
      <c r="CMP2172" s="218"/>
      <c r="CMQ2172" s="218"/>
      <c r="CMR2172" s="218"/>
      <c r="CMS2172" s="218"/>
      <c r="CMT2172" s="218"/>
      <c r="CMU2172" s="218"/>
      <c r="CMV2172" s="218"/>
      <c r="CMW2172" s="218"/>
      <c r="CMX2172" s="218"/>
      <c r="CMY2172" s="218"/>
      <c r="CMZ2172" s="218"/>
      <c r="CNA2172" s="218"/>
      <c r="CNB2172" s="218"/>
      <c r="CNC2172" s="218"/>
      <c r="CND2172" s="218"/>
      <c r="CNE2172" s="218"/>
      <c r="CNF2172" s="218"/>
      <c r="CNG2172" s="218"/>
      <c r="CNH2172" s="218"/>
      <c r="CNI2172" s="218"/>
      <c r="CNJ2172" s="218"/>
      <c r="CNK2172" s="218"/>
      <c r="CNL2172" s="218"/>
      <c r="CNM2172" s="218"/>
      <c r="CNN2172" s="218"/>
      <c r="CNO2172" s="218"/>
      <c r="CNP2172" s="218"/>
      <c r="CNQ2172" s="218"/>
      <c r="CNR2172" s="218"/>
      <c r="CNS2172" s="218"/>
      <c r="CNT2172" s="218"/>
      <c r="CNU2172" s="218"/>
      <c r="CNV2172" s="218"/>
      <c r="CNW2172" s="218"/>
      <c r="CNX2172" s="218"/>
      <c r="CNY2172" s="218"/>
      <c r="CNZ2172" s="218"/>
      <c r="COA2172" s="218"/>
      <c r="COB2172" s="218"/>
      <c r="COC2172" s="218"/>
      <c r="COD2172" s="218"/>
      <c r="COE2172" s="218"/>
      <c r="COF2172" s="218"/>
      <c r="COG2172" s="218"/>
      <c r="COH2172" s="218"/>
      <c r="COI2172" s="218"/>
      <c r="COJ2172" s="218"/>
      <c r="COK2172" s="218"/>
      <c r="COL2172" s="218"/>
      <c r="COM2172" s="218"/>
      <c r="CON2172" s="218"/>
      <c r="COO2172" s="218"/>
      <c r="COP2172" s="218"/>
      <c r="COQ2172" s="218"/>
      <c r="COR2172" s="218"/>
      <c r="COS2172" s="218"/>
      <c r="COT2172" s="218"/>
      <c r="COU2172" s="218"/>
      <c r="COV2172" s="218"/>
      <c r="COW2172" s="218"/>
      <c r="COX2172" s="218"/>
      <c r="COY2172" s="218"/>
      <c r="COZ2172" s="218"/>
      <c r="CPA2172" s="218"/>
      <c r="CPB2172" s="218"/>
      <c r="CPC2172" s="218"/>
      <c r="CPD2172" s="218"/>
      <c r="CPE2172" s="218"/>
      <c r="CPF2172" s="218"/>
      <c r="CPG2172" s="218"/>
      <c r="CPH2172" s="218"/>
      <c r="CPI2172" s="218"/>
      <c r="CPJ2172" s="218"/>
      <c r="CPK2172" s="218"/>
      <c r="CPL2172" s="218"/>
      <c r="CPM2172" s="218"/>
      <c r="CPN2172" s="218"/>
      <c r="CPO2172" s="218"/>
      <c r="CPP2172" s="218"/>
      <c r="CPQ2172" s="218"/>
      <c r="CPR2172" s="218"/>
      <c r="CPS2172" s="218"/>
      <c r="CPT2172" s="218"/>
      <c r="CPU2172" s="218"/>
      <c r="CPV2172" s="218"/>
      <c r="CPW2172" s="218"/>
      <c r="CPX2172" s="218"/>
      <c r="CPY2172" s="218"/>
      <c r="CPZ2172" s="218"/>
      <c r="CQA2172" s="218"/>
      <c r="CQB2172" s="218"/>
      <c r="CQC2172" s="218"/>
      <c r="CQD2172" s="218"/>
      <c r="CQE2172" s="218"/>
      <c r="CQF2172" s="218"/>
      <c r="CQG2172" s="218"/>
      <c r="CQH2172" s="218"/>
      <c r="CQI2172" s="218"/>
      <c r="CQJ2172" s="218"/>
      <c r="CQK2172" s="218"/>
      <c r="CQL2172" s="218"/>
      <c r="CQM2172" s="218"/>
      <c r="CQN2172" s="218"/>
      <c r="CQO2172" s="218"/>
      <c r="CQP2172" s="218"/>
      <c r="CQQ2172" s="218"/>
      <c r="CQR2172" s="218"/>
      <c r="CQS2172" s="218"/>
      <c r="CQT2172" s="218"/>
      <c r="CQU2172" s="218"/>
      <c r="CQV2172" s="218"/>
      <c r="CQW2172" s="218"/>
      <c r="CQX2172" s="218"/>
      <c r="CQY2172" s="218"/>
      <c r="CQZ2172" s="218"/>
      <c r="CRA2172" s="218"/>
      <c r="CRB2172" s="218"/>
      <c r="CRC2172" s="218"/>
      <c r="CRD2172" s="218"/>
      <c r="CRE2172" s="218"/>
      <c r="CRF2172" s="218"/>
      <c r="CRG2172" s="218"/>
      <c r="CRH2172" s="218"/>
      <c r="CRI2172" s="218"/>
      <c r="CRJ2172" s="218"/>
      <c r="CRK2172" s="218"/>
      <c r="CRL2172" s="218"/>
      <c r="CRM2172" s="218"/>
      <c r="CRN2172" s="218"/>
      <c r="CRO2172" s="218"/>
      <c r="CRP2172" s="218"/>
      <c r="CRQ2172" s="218"/>
      <c r="CRR2172" s="218"/>
      <c r="CRS2172" s="218"/>
      <c r="CRT2172" s="218"/>
      <c r="CRU2172" s="218"/>
      <c r="CRV2172" s="218"/>
      <c r="CRW2172" s="218"/>
      <c r="CRX2172" s="218"/>
      <c r="CRY2172" s="218"/>
      <c r="CRZ2172" s="218"/>
      <c r="CSA2172" s="218"/>
      <c r="CSB2172" s="218"/>
      <c r="CSC2172" s="218"/>
      <c r="CSD2172" s="218"/>
      <c r="CSE2172" s="218"/>
      <c r="CSF2172" s="218"/>
      <c r="CSG2172" s="218"/>
      <c r="CSH2172" s="218"/>
      <c r="CSI2172" s="218"/>
      <c r="CSJ2172" s="218"/>
      <c r="CSK2172" s="218"/>
      <c r="CSL2172" s="218"/>
      <c r="CSM2172" s="218"/>
      <c r="CSN2172" s="218"/>
      <c r="CSO2172" s="218"/>
      <c r="CSP2172" s="218"/>
      <c r="CSQ2172" s="218"/>
      <c r="CSR2172" s="218"/>
      <c r="CSS2172" s="218"/>
      <c r="CST2172" s="218"/>
      <c r="CSU2172" s="218"/>
      <c r="CSV2172" s="218"/>
      <c r="CSW2172" s="218"/>
      <c r="CSX2172" s="218"/>
      <c r="CSY2172" s="218"/>
      <c r="CSZ2172" s="218"/>
      <c r="CTA2172" s="218"/>
      <c r="CTB2172" s="218"/>
      <c r="CTC2172" s="218"/>
      <c r="CTD2172" s="218"/>
      <c r="CTE2172" s="218"/>
      <c r="CTF2172" s="218"/>
      <c r="CTG2172" s="218"/>
      <c r="CTH2172" s="218"/>
      <c r="CTI2172" s="218"/>
      <c r="CTJ2172" s="218"/>
      <c r="CTK2172" s="218"/>
      <c r="CTL2172" s="218"/>
      <c r="CTM2172" s="218"/>
      <c r="CTN2172" s="218"/>
      <c r="CTO2172" s="218"/>
      <c r="CTP2172" s="218"/>
      <c r="CTQ2172" s="218"/>
      <c r="CTR2172" s="218"/>
      <c r="CTS2172" s="218"/>
      <c r="CTT2172" s="218"/>
      <c r="CTU2172" s="218"/>
      <c r="CTV2172" s="218"/>
      <c r="CTW2172" s="218"/>
      <c r="CTX2172" s="218"/>
      <c r="CTY2172" s="218"/>
      <c r="CTZ2172" s="218"/>
      <c r="CUA2172" s="218"/>
      <c r="CUB2172" s="218"/>
      <c r="CUC2172" s="218"/>
      <c r="CUD2172" s="218"/>
      <c r="CUE2172" s="218"/>
      <c r="CUF2172" s="218"/>
      <c r="CUG2172" s="218"/>
      <c r="CUH2172" s="218"/>
      <c r="CUI2172" s="218"/>
      <c r="CUJ2172" s="218"/>
      <c r="CUK2172" s="218"/>
      <c r="CUL2172" s="218"/>
      <c r="CUM2172" s="218"/>
      <c r="CUN2172" s="218"/>
      <c r="CUO2172" s="218"/>
      <c r="CUP2172" s="218"/>
      <c r="CUQ2172" s="218"/>
      <c r="CUR2172" s="218"/>
      <c r="CUS2172" s="218"/>
      <c r="CUT2172" s="218"/>
      <c r="CUU2172" s="218"/>
      <c r="CUV2172" s="218"/>
      <c r="CUW2172" s="218"/>
      <c r="CUX2172" s="218"/>
      <c r="CUY2172" s="218"/>
      <c r="CUZ2172" s="218"/>
      <c r="CVA2172" s="218"/>
      <c r="CVB2172" s="218"/>
      <c r="CVC2172" s="218"/>
      <c r="CVD2172" s="218"/>
      <c r="CVE2172" s="218"/>
      <c r="CVF2172" s="218"/>
      <c r="CVG2172" s="218"/>
      <c r="CVH2172" s="218"/>
      <c r="CVI2172" s="218"/>
      <c r="CVJ2172" s="218"/>
      <c r="CVK2172" s="218"/>
      <c r="CVL2172" s="218"/>
      <c r="CVM2172" s="218"/>
      <c r="CVN2172" s="218"/>
      <c r="CVO2172" s="218"/>
      <c r="CVP2172" s="218"/>
      <c r="CVQ2172" s="218"/>
      <c r="CVR2172" s="218"/>
      <c r="CVS2172" s="218"/>
      <c r="CVT2172" s="218"/>
      <c r="CVU2172" s="218"/>
      <c r="CVV2172" s="218"/>
      <c r="CVW2172" s="218"/>
      <c r="CVX2172" s="218"/>
      <c r="CVY2172" s="218"/>
      <c r="CVZ2172" s="218"/>
      <c r="CWA2172" s="218"/>
      <c r="CWB2172" s="218"/>
      <c r="CWC2172" s="218"/>
      <c r="CWD2172" s="218"/>
      <c r="CWE2172" s="218"/>
      <c r="CWF2172" s="218"/>
      <c r="CWG2172" s="218"/>
      <c r="CWH2172" s="218"/>
      <c r="CWI2172" s="218"/>
      <c r="CWJ2172" s="218"/>
      <c r="CWK2172" s="218"/>
      <c r="CWL2172" s="218"/>
      <c r="CWM2172" s="218"/>
      <c r="CWN2172" s="218"/>
      <c r="CWO2172" s="218"/>
      <c r="CWP2172" s="218"/>
      <c r="CWQ2172" s="218"/>
      <c r="CWR2172" s="218"/>
      <c r="CWS2172" s="218"/>
      <c r="CWT2172" s="218"/>
      <c r="CWU2172" s="218"/>
      <c r="CWV2172" s="218"/>
      <c r="CWW2172" s="218"/>
      <c r="CWX2172" s="218"/>
      <c r="CWY2172" s="218"/>
      <c r="CWZ2172" s="218"/>
      <c r="CXA2172" s="218"/>
      <c r="CXB2172" s="218"/>
      <c r="CXC2172" s="218"/>
      <c r="CXD2172" s="218"/>
      <c r="CXE2172" s="218"/>
      <c r="CXF2172" s="218"/>
      <c r="CXG2172" s="218"/>
      <c r="CXH2172" s="218"/>
      <c r="CXI2172" s="218"/>
      <c r="CXJ2172" s="218"/>
      <c r="CXK2172" s="218"/>
      <c r="CXL2172" s="218"/>
      <c r="CXM2172" s="218"/>
      <c r="CXN2172" s="218"/>
      <c r="CXO2172" s="218"/>
      <c r="CXP2172" s="218"/>
      <c r="CXQ2172" s="218"/>
      <c r="CXR2172" s="218"/>
      <c r="CXS2172" s="218"/>
      <c r="CXT2172" s="218"/>
      <c r="CXU2172" s="218"/>
      <c r="CXV2172" s="218"/>
      <c r="CXW2172" s="218"/>
      <c r="CXX2172" s="218"/>
      <c r="CXY2172" s="218"/>
      <c r="CXZ2172" s="218"/>
      <c r="CYA2172" s="218"/>
      <c r="CYB2172" s="218"/>
      <c r="CYC2172" s="218"/>
      <c r="CYD2172" s="218"/>
      <c r="CYE2172" s="218"/>
      <c r="CYF2172" s="218"/>
      <c r="CYG2172" s="218"/>
      <c r="CYH2172" s="218"/>
      <c r="CYI2172" s="218"/>
      <c r="CYJ2172" s="218"/>
      <c r="CYK2172" s="218"/>
      <c r="CYL2172" s="218"/>
      <c r="CYM2172" s="218"/>
      <c r="CYN2172" s="218"/>
      <c r="CYO2172" s="218"/>
      <c r="CYP2172" s="218"/>
      <c r="CYQ2172" s="218"/>
      <c r="CYR2172" s="218"/>
      <c r="CYS2172" s="218"/>
      <c r="CYT2172" s="218"/>
      <c r="CYU2172" s="218"/>
      <c r="CYV2172" s="218"/>
      <c r="CYW2172" s="218"/>
      <c r="CYX2172" s="218"/>
      <c r="CYY2172" s="218"/>
      <c r="CYZ2172" s="218"/>
      <c r="CZA2172" s="218"/>
      <c r="CZB2172" s="218"/>
      <c r="CZC2172" s="218"/>
      <c r="CZD2172" s="218"/>
      <c r="CZE2172" s="218"/>
      <c r="CZF2172" s="218"/>
      <c r="CZG2172" s="218"/>
      <c r="CZH2172" s="218"/>
      <c r="CZI2172" s="218"/>
      <c r="CZJ2172" s="218"/>
      <c r="CZK2172" s="218"/>
      <c r="CZL2172" s="218"/>
      <c r="CZM2172" s="218"/>
      <c r="CZN2172" s="218"/>
      <c r="CZO2172" s="218"/>
      <c r="CZP2172" s="218"/>
      <c r="CZQ2172" s="218"/>
      <c r="CZR2172" s="218"/>
      <c r="CZS2172" s="218"/>
      <c r="CZT2172" s="218"/>
      <c r="CZU2172" s="218"/>
      <c r="CZV2172" s="218"/>
      <c r="CZW2172" s="218"/>
      <c r="CZX2172" s="218"/>
      <c r="CZY2172" s="218"/>
      <c r="CZZ2172" s="218"/>
      <c r="DAA2172" s="218"/>
      <c r="DAB2172" s="218"/>
      <c r="DAC2172" s="218"/>
      <c r="DAD2172" s="218"/>
      <c r="DAE2172" s="218"/>
      <c r="DAF2172" s="218"/>
      <c r="DAG2172" s="218"/>
      <c r="DAH2172" s="218"/>
      <c r="DAI2172" s="218"/>
      <c r="DAJ2172" s="218"/>
      <c r="DAK2172" s="218"/>
      <c r="DAL2172" s="218"/>
      <c r="DAM2172" s="218"/>
      <c r="DAN2172" s="218"/>
      <c r="DAO2172" s="218"/>
      <c r="DAP2172" s="218"/>
      <c r="DAQ2172" s="218"/>
      <c r="DAR2172" s="218"/>
      <c r="DAS2172" s="218"/>
      <c r="DAT2172" s="218"/>
      <c r="DAU2172" s="218"/>
      <c r="DAV2172" s="218"/>
      <c r="DAW2172" s="218"/>
      <c r="DAX2172" s="218"/>
      <c r="DAY2172" s="218"/>
      <c r="DAZ2172" s="218"/>
      <c r="DBA2172" s="218"/>
      <c r="DBB2172" s="218"/>
      <c r="DBC2172" s="218"/>
      <c r="DBD2172" s="218"/>
      <c r="DBE2172" s="218"/>
      <c r="DBF2172" s="218"/>
      <c r="DBG2172" s="218"/>
      <c r="DBH2172" s="218"/>
      <c r="DBI2172" s="218"/>
      <c r="DBJ2172" s="218"/>
      <c r="DBK2172" s="218"/>
      <c r="DBL2172" s="218"/>
      <c r="DBM2172" s="218"/>
      <c r="DBN2172" s="218"/>
      <c r="DBO2172" s="218"/>
      <c r="DBP2172" s="218"/>
      <c r="DBQ2172" s="218"/>
      <c r="DBR2172" s="218"/>
      <c r="DBS2172" s="218"/>
      <c r="DBT2172" s="218"/>
      <c r="DBU2172" s="218"/>
      <c r="DBV2172" s="218"/>
      <c r="DBW2172" s="218"/>
      <c r="DBX2172" s="218"/>
      <c r="DBY2172" s="218"/>
      <c r="DBZ2172" s="218"/>
      <c r="DCA2172" s="218"/>
      <c r="DCB2172" s="218"/>
      <c r="DCC2172" s="218"/>
      <c r="DCD2172" s="218"/>
      <c r="DCE2172" s="218"/>
      <c r="DCF2172" s="218"/>
      <c r="DCG2172" s="218"/>
      <c r="DCH2172" s="218"/>
      <c r="DCI2172" s="218"/>
      <c r="DCJ2172" s="218"/>
      <c r="DCK2172" s="218"/>
      <c r="DCL2172" s="218"/>
      <c r="DCM2172" s="218"/>
      <c r="DCN2172" s="218"/>
      <c r="DCO2172" s="218"/>
      <c r="DCP2172" s="218"/>
      <c r="DCQ2172" s="218"/>
      <c r="DCR2172" s="218"/>
      <c r="DCS2172" s="218"/>
      <c r="DCT2172" s="218"/>
      <c r="DCU2172" s="218"/>
      <c r="DCV2172" s="218"/>
      <c r="DCW2172" s="218"/>
      <c r="DCX2172" s="218"/>
      <c r="DCY2172" s="218"/>
      <c r="DCZ2172" s="218"/>
      <c r="DDA2172" s="218"/>
      <c r="DDB2172" s="218"/>
      <c r="DDC2172" s="218"/>
      <c r="DDD2172" s="218"/>
      <c r="DDE2172" s="218"/>
      <c r="DDF2172" s="218"/>
      <c r="DDG2172" s="218"/>
      <c r="DDH2172" s="218"/>
      <c r="DDI2172" s="218"/>
      <c r="DDJ2172" s="218"/>
      <c r="DDK2172" s="218"/>
      <c r="DDL2172" s="218"/>
      <c r="DDM2172" s="218"/>
      <c r="DDN2172" s="218"/>
      <c r="DDO2172" s="218"/>
      <c r="DDP2172" s="218"/>
      <c r="DDQ2172" s="218"/>
      <c r="DDR2172" s="218"/>
      <c r="DDS2172" s="218"/>
      <c r="DDT2172" s="218"/>
      <c r="DDU2172" s="218"/>
      <c r="DDV2172" s="218"/>
      <c r="DDW2172" s="218"/>
      <c r="DDX2172" s="218"/>
      <c r="DDY2172" s="218"/>
      <c r="DDZ2172" s="218"/>
      <c r="DEA2172" s="218"/>
      <c r="DEB2172" s="218"/>
      <c r="DEC2172" s="218"/>
      <c r="DED2172" s="218"/>
      <c r="DEE2172" s="218"/>
      <c r="DEF2172" s="218"/>
      <c r="DEG2172" s="218"/>
      <c r="DEH2172" s="218"/>
      <c r="DEI2172" s="218"/>
      <c r="DEJ2172" s="218"/>
      <c r="DEK2172" s="218"/>
      <c r="DEL2172" s="218"/>
      <c r="DEM2172" s="218"/>
      <c r="DEN2172" s="218"/>
      <c r="DEO2172" s="218"/>
      <c r="DEP2172" s="218"/>
      <c r="DEQ2172" s="218"/>
      <c r="DER2172" s="218"/>
      <c r="DES2172" s="218"/>
      <c r="DET2172" s="218"/>
      <c r="DEU2172" s="218"/>
      <c r="DEV2172" s="218"/>
      <c r="DEW2172" s="218"/>
      <c r="DEX2172" s="218"/>
      <c r="DEY2172" s="218"/>
      <c r="DEZ2172" s="218"/>
      <c r="DFA2172" s="218"/>
      <c r="DFB2172" s="218"/>
      <c r="DFC2172" s="218"/>
      <c r="DFD2172" s="218"/>
      <c r="DFE2172" s="218"/>
      <c r="DFF2172" s="218"/>
      <c r="DFG2172" s="218"/>
      <c r="DFH2172" s="218"/>
      <c r="DFI2172" s="218"/>
      <c r="DFJ2172" s="218"/>
      <c r="DFK2172" s="218"/>
      <c r="DFL2172" s="218"/>
      <c r="DFM2172" s="218"/>
      <c r="DFN2172" s="218"/>
      <c r="DFO2172" s="218"/>
      <c r="DFP2172" s="218"/>
      <c r="DFQ2172" s="218"/>
      <c r="DFR2172" s="218"/>
      <c r="DFS2172" s="218"/>
      <c r="DFT2172" s="218"/>
      <c r="DFU2172" s="218"/>
      <c r="DFV2172" s="218"/>
      <c r="DFW2172" s="218"/>
      <c r="DFX2172" s="218"/>
      <c r="DFY2172" s="218"/>
      <c r="DFZ2172" s="218"/>
      <c r="DGA2172" s="218"/>
      <c r="DGB2172" s="218"/>
      <c r="DGC2172" s="218"/>
      <c r="DGD2172" s="218"/>
      <c r="DGE2172" s="218"/>
      <c r="DGF2172" s="218"/>
      <c r="DGG2172" s="218"/>
      <c r="DGH2172" s="218"/>
      <c r="DGI2172" s="218"/>
      <c r="DGJ2172" s="218"/>
      <c r="DGK2172" s="218"/>
      <c r="DGL2172" s="218"/>
      <c r="DGM2172" s="218"/>
      <c r="DGN2172" s="218"/>
      <c r="DGO2172" s="218"/>
      <c r="DGP2172" s="218"/>
      <c r="DGQ2172" s="218"/>
      <c r="DGR2172" s="218"/>
      <c r="DGS2172" s="218"/>
      <c r="DGT2172" s="218"/>
      <c r="DGU2172" s="218"/>
      <c r="DGV2172" s="218"/>
      <c r="DGW2172" s="218"/>
      <c r="DGX2172" s="218"/>
      <c r="DGY2172" s="218"/>
      <c r="DGZ2172" s="218"/>
      <c r="DHA2172" s="218"/>
      <c r="DHB2172" s="218"/>
      <c r="DHC2172" s="218"/>
      <c r="DHD2172" s="218"/>
      <c r="DHE2172" s="218"/>
      <c r="DHF2172" s="218"/>
      <c r="DHG2172" s="218"/>
      <c r="DHH2172" s="218"/>
      <c r="DHI2172" s="218"/>
      <c r="DHJ2172" s="218"/>
      <c r="DHK2172" s="218"/>
      <c r="DHL2172" s="218"/>
      <c r="DHM2172" s="218"/>
      <c r="DHN2172" s="218"/>
      <c r="DHO2172" s="218"/>
      <c r="DHP2172" s="218"/>
      <c r="DHQ2172" s="218"/>
      <c r="DHR2172" s="218"/>
      <c r="DHS2172" s="218"/>
      <c r="DHT2172" s="218"/>
      <c r="DHU2172" s="218"/>
      <c r="DHV2172" s="218"/>
      <c r="DHW2172" s="218"/>
      <c r="DHX2172" s="218"/>
      <c r="DHY2172" s="218"/>
      <c r="DHZ2172" s="218"/>
      <c r="DIA2172" s="218"/>
      <c r="DIB2172" s="218"/>
      <c r="DIC2172" s="218"/>
      <c r="DID2172" s="218"/>
      <c r="DIE2172" s="218"/>
      <c r="DIF2172" s="218"/>
      <c r="DIG2172" s="218"/>
      <c r="DIH2172" s="218"/>
      <c r="DII2172" s="218"/>
      <c r="DIJ2172" s="218"/>
      <c r="DIK2172" s="218"/>
      <c r="DIL2172" s="218"/>
      <c r="DIM2172" s="218"/>
      <c r="DIN2172" s="218"/>
      <c r="DIO2172" s="218"/>
      <c r="DIP2172" s="218"/>
      <c r="DIQ2172" s="218"/>
      <c r="DIR2172" s="218"/>
      <c r="DIS2172" s="218"/>
      <c r="DIT2172" s="218"/>
      <c r="DIU2172" s="218"/>
      <c r="DIV2172" s="218"/>
      <c r="DIW2172" s="218"/>
      <c r="DIX2172" s="218"/>
      <c r="DIY2172" s="218"/>
      <c r="DIZ2172" s="218"/>
      <c r="DJA2172" s="218"/>
      <c r="DJB2172" s="218"/>
      <c r="DJC2172" s="218"/>
      <c r="DJD2172" s="218"/>
      <c r="DJE2172" s="218"/>
      <c r="DJF2172" s="218"/>
      <c r="DJG2172" s="218"/>
      <c r="DJH2172" s="218"/>
      <c r="DJI2172" s="218"/>
      <c r="DJJ2172" s="218"/>
      <c r="DJK2172" s="218"/>
      <c r="DJL2172" s="218"/>
      <c r="DJM2172" s="218"/>
      <c r="DJN2172" s="218"/>
      <c r="DJO2172" s="218"/>
      <c r="DJP2172" s="218"/>
      <c r="DJQ2172" s="218"/>
      <c r="DJR2172" s="218"/>
      <c r="DJS2172" s="218"/>
      <c r="DJT2172" s="218"/>
      <c r="DJU2172" s="218"/>
      <c r="DJV2172" s="218"/>
      <c r="DJW2172" s="218"/>
      <c r="DJX2172" s="218"/>
      <c r="DJY2172" s="218"/>
      <c r="DJZ2172" s="218"/>
      <c r="DKA2172" s="218"/>
      <c r="DKB2172" s="218"/>
      <c r="DKC2172" s="218"/>
      <c r="DKD2172" s="218"/>
      <c r="DKE2172" s="218"/>
      <c r="DKF2172" s="218"/>
      <c r="DKG2172" s="218"/>
      <c r="DKH2172" s="218"/>
      <c r="DKI2172" s="218"/>
      <c r="DKJ2172" s="218"/>
      <c r="DKK2172" s="218"/>
      <c r="DKL2172" s="218"/>
      <c r="DKM2172" s="218"/>
      <c r="DKN2172" s="218"/>
      <c r="DKO2172" s="218"/>
      <c r="DKP2172" s="218"/>
      <c r="DKQ2172" s="218"/>
      <c r="DKR2172" s="218"/>
      <c r="DKS2172" s="218"/>
      <c r="DKT2172" s="218"/>
      <c r="DKU2172" s="218"/>
      <c r="DKV2172" s="218"/>
      <c r="DKW2172" s="218"/>
      <c r="DKX2172" s="218"/>
      <c r="DKY2172" s="218"/>
      <c r="DKZ2172" s="218"/>
      <c r="DLA2172" s="218"/>
      <c r="DLB2172" s="218"/>
      <c r="DLC2172" s="218"/>
      <c r="DLD2172" s="218"/>
      <c r="DLE2172" s="218"/>
      <c r="DLF2172" s="218"/>
      <c r="DLG2172" s="218"/>
      <c r="DLH2172" s="218"/>
      <c r="DLI2172" s="218"/>
      <c r="DLJ2172" s="218"/>
      <c r="DLK2172" s="218"/>
      <c r="DLL2172" s="218"/>
      <c r="DLM2172" s="218"/>
      <c r="DLN2172" s="218"/>
      <c r="DLO2172" s="218"/>
      <c r="DLP2172" s="218"/>
      <c r="DLQ2172" s="218"/>
      <c r="DLR2172" s="218"/>
      <c r="DLS2172" s="218"/>
      <c r="DLT2172" s="218"/>
      <c r="DLU2172" s="218"/>
      <c r="DLV2172" s="218"/>
      <c r="DLW2172" s="218"/>
      <c r="DLX2172" s="218"/>
      <c r="DLY2172" s="218"/>
      <c r="DLZ2172" s="218"/>
      <c r="DMA2172" s="218"/>
      <c r="DMB2172" s="218"/>
      <c r="DMC2172" s="218"/>
      <c r="DMD2172" s="218"/>
      <c r="DME2172" s="218"/>
      <c r="DMF2172" s="218"/>
      <c r="DMG2172" s="218"/>
      <c r="DMH2172" s="218"/>
      <c r="DMI2172" s="218"/>
      <c r="DMJ2172" s="218"/>
      <c r="DMK2172" s="218"/>
      <c r="DML2172" s="218"/>
      <c r="DMM2172" s="218"/>
      <c r="DMN2172" s="218"/>
      <c r="DMO2172" s="218"/>
      <c r="DMP2172" s="218"/>
      <c r="DMQ2172" s="218"/>
      <c r="DMR2172" s="218"/>
      <c r="DMS2172" s="218"/>
      <c r="DMT2172" s="218"/>
      <c r="DMU2172" s="218"/>
      <c r="DMV2172" s="218"/>
      <c r="DMW2172" s="218"/>
      <c r="DMX2172" s="218"/>
      <c r="DMY2172" s="218"/>
      <c r="DMZ2172" s="218"/>
      <c r="DNA2172" s="218"/>
      <c r="DNB2172" s="218"/>
      <c r="DNC2172" s="218"/>
      <c r="DND2172" s="218"/>
      <c r="DNE2172" s="218"/>
      <c r="DNF2172" s="218"/>
      <c r="DNG2172" s="218"/>
      <c r="DNH2172" s="218"/>
      <c r="DNI2172" s="218"/>
      <c r="DNJ2172" s="218"/>
      <c r="DNK2172" s="218"/>
      <c r="DNL2172" s="218"/>
      <c r="DNM2172" s="218"/>
      <c r="DNN2172" s="218"/>
      <c r="DNO2172" s="218"/>
      <c r="DNP2172" s="218"/>
      <c r="DNQ2172" s="218"/>
      <c r="DNR2172" s="218"/>
      <c r="DNS2172" s="218"/>
      <c r="DNT2172" s="218"/>
      <c r="DNU2172" s="218"/>
      <c r="DNV2172" s="218"/>
      <c r="DNW2172" s="218"/>
      <c r="DNX2172" s="218"/>
      <c r="DNY2172" s="218"/>
      <c r="DNZ2172" s="218"/>
      <c r="DOA2172" s="218"/>
      <c r="DOB2172" s="218"/>
      <c r="DOC2172" s="218"/>
      <c r="DOD2172" s="218"/>
      <c r="DOE2172" s="218"/>
      <c r="DOF2172" s="218"/>
      <c r="DOG2172" s="218"/>
      <c r="DOH2172" s="218"/>
      <c r="DOI2172" s="218"/>
      <c r="DOJ2172" s="218"/>
      <c r="DOK2172" s="218"/>
      <c r="DOL2172" s="218"/>
      <c r="DOM2172" s="218"/>
      <c r="DON2172" s="218"/>
      <c r="DOO2172" s="218"/>
      <c r="DOP2172" s="218"/>
      <c r="DOQ2172" s="218"/>
      <c r="DOR2172" s="218"/>
      <c r="DOS2172" s="218"/>
      <c r="DOT2172" s="218"/>
      <c r="DOU2172" s="218"/>
      <c r="DOV2172" s="218"/>
      <c r="DOW2172" s="218"/>
      <c r="DOX2172" s="218"/>
      <c r="DOY2172" s="218"/>
      <c r="DOZ2172" s="218"/>
      <c r="DPA2172" s="218"/>
      <c r="DPB2172" s="218"/>
      <c r="DPC2172" s="218"/>
      <c r="DPD2172" s="218"/>
      <c r="DPE2172" s="218"/>
      <c r="DPF2172" s="218"/>
      <c r="DPG2172" s="218"/>
      <c r="DPH2172" s="218"/>
      <c r="DPI2172" s="218"/>
      <c r="DPJ2172" s="218"/>
      <c r="DPK2172" s="218"/>
      <c r="DPL2172" s="218"/>
      <c r="DPM2172" s="218"/>
      <c r="DPN2172" s="218"/>
      <c r="DPO2172" s="218"/>
      <c r="DPP2172" s="218"/>
      <c r="DPQ2172" s="218"/>
      <c r="DPR2172" s="218"/>
      <c r="DPS2172" s="218"/>
      <c r="DPT2172" s="218"/>
      <c r="DPU2172" s="218"/>
      <c r="DPV2172" s="218"/>
      <c r="DPW2172" s="218"/>
      <c r="DPX2172" s="218"/>
      <c r="DPY2172" s="218"/>
      <c r="DPZ2172" s="218"/>
      <c r="DQA2172" s="218"/>
      <c r="DQB2172" s="218"/>
      <c r="DQC2172" s="218"/>
      <c r="DQD2172" s="218"/>
      <c r="DQE2172" s="218"/>
      <c r="DQF2172" s="218"/>
      <c r="DQG2172" s="218"/>
      <c r="DQH2172" s="218"/>
      <c r="DQI2172" s="218"/>
      <c r="DQJ2172" s="218"/>
      <c r="DQK2172" s="218"/>
      <c r="DQL2172" s="218"/>
      <c r="DQM2172" s="218"/>
      <c r="DQN2172" s="218"/>
      <c r="DQO2172" s="218"/>
      <c r="DQP2172" s="218"/>
      <c r="DQQ2172" s="218"/>
      <c r="DQR2172" s="218"/>
      <c r="DQS2172" s="218"/>
      <c r="DQT2172" s="218"/>
      <c r="DQU2172" s="218"/>
      <c r="DQV2172" s="218"/>
      <c r="DQW2172" s="218"/>
      <c r="DQX2172" s="218"/>
      <c r="DQY2172" s="218"/>
      <c r="DQZ2172" s="218"/>
      <c r="DRA2172" s="218"/>
      <c r="DRB2172" s="218"/>
      <c r="DRC2172" s="218"/>
      <c r="DRD2172" s="218"/>
      <c r="DRE2172" s="218"/>
      <c r="DRF2172" s="218"/>
      <c r="DRG2172" s="218"/>
      <c r="DRH2172" s="218"/>
      <c r="DRI2172" s="218"/>
      <c r="DRJ2172" s="218"/>
      <c r="DRK2172" s="218"/>
      <c r="DRL2172" s="218"/>
      <c r="DRM2172" s="218"/>
      <c r="DRN2172" s="218"/>
      <c r="DRO2172" s="218"/>
      <c r="DRP2172" s="218"/>
      <c r="DRQ2172" s="218"/>
      <c r="DRR2172" s="218"/>
      <c r="DRS2172" s="218"/>
      <c r="DRT2172" s="218"/>
      <c r="DRU2172" s="218"/>
      <c r="DRV2172" s="218"/>
      <c r="DRW2172" s="218"/>
      <c r="DRX2172" s="218"/>
      <c r="DRY2172" s="218"/>
      <c r="DRZ2172" s="218"/>
      <c r="DSA2172" s="218"/>
      <c r="DSB2172" s="218"/>
      <c r="DSC2172" s="218"/>
      <c r="DSD2172" s="218"/>
      <c r="DSE2172" s="218"/>
      <c r="DSF2172" s="218"/>
      <c r="DSG2172" s="218"/>
      <c r="DSH2172" s="218"/>
      <c r="DSI2172" s="218"/>
      <c r="DSJ2172" s="218"/>
      <c r="DSK2172" s="218"/>
      <c r="DSL2172" s="218"/>
      <c r="DSM2172" s="218"/>
      <c r="DSN2172" s="218"/>
      <c r="DSO2172" s="218"/>
      <c r="DSP2172" s="218"/>
      <c r="DSQ2172" s="218"/>
      <c r="DSR2172" s="218"/>
      <c r="DSS2172" s="218"/>
      <c r="DST2172" s="218"/>
      <c r="DSU2172" s="218"/>
      <c r="DSV2172" s="218"/>
      <c r="DSW2172" s="218"/>
      <c r="DSX2172" s="218"/>
      <c r="DSY2172" s="218"/>
      <c r="DSZ2172" s="218"/>
      <c r="DTA2172" s="218"/>
      <c r="DTB2172" s="218"/>
      <c r="DTC2172" s="218"/>
      <c r="DTD2172" s="218"/>
      <c r="DTE2172" s="218"/>
      <c r="DTF2172" s="218"/>
      <c r="DTG2172" s="218"/>
      <c r="DTH2172" s="218"/>
      <c r="DTI2172" s="218"/>
      <c r="DTJ2172" s="218"/>
      <c r="DTK2172" s="218"/>
      <c r="DTL2172" s="218"/>
      <c r="DTM2172" s="218"/>
      <c r="DTN2172" s="218"/>
      <c r="DTO2172" s="218"/>
      <c r="DTP2172" s="218"/>
      <c r="DTQ2172" s="218"/>
      <c r="DTR2172" s="218"/>
      <c r="DTS2172" s="218"/>
      <c r="DTT2172" s="218"/>
      <c r="DTU2172" s="218"/>
      <c r="DTV2172" s="218"/>
      <c r="DTW2172" s="218"/>
      <c r="DTX2172" s="218"/>
      <c r="DTY2172" s="218"/>
      <c r="DTZ2172" s="218"/>
      <c r="DUA2172" s="218"/>
      <c r="DUB2172" s="218"/>
      <c r="DUC2172" s="218"/>
      <c r="DUD2172" s="218"/>
      <c r="DUE2172" s="218"/>
      <c r="DUF2172" s="218"/>
      <c r="DUG2172" s="218"/>
      <c r="DUH2172" s="218"/>
      <c r="DUI2172" s="218"/>
      <c r="DUJ2172" s="218"/>
      <c r="DUK2172" s="218"/>
      <c r="DUL2172" s="218"/>
      <c r="DUM2172" s="218"/>
      <c r="DUN2172" s="218"/>
      <c r="DUO2172" s="218"/>
      <c r="DUP2172" s="218"/>
      <c r="DUQ2172" s="218"/>
      <c r="DUR2172" s="218"/>
      <c r="DUS2172" s="218"/>
      <c r="DUT2172" s="218"/>
      <c r="DUU2172" s="218"/>
      <c r="DUV2172" s="218"/>
      <c r="DUW2172" s="218"/>
      <c r="DUX2172" s="218"/>
      <c r="DUY2172" s="218"/>
      <c r="DUZ2172" s="218"/>
      <c r="DVA2172" s="218"/>
      <c r="DVB2172" s="218"/>
      <c r="DVC2172" s="218"/>
      <c r="DVD2172" s="218"/>
      <c r="DVE2172" s="218"/>
      <c r="DVF2172" s="218"/>
      <c r="DVG2172" s="218"/>
      <c r="DVH2172" s="218"/>
      <c r="DVI2172" s="218"/>
      <c r="DVJ2172" s="218"/>
      <c r="DVK2172" s="218"/>
      <c r="DVL2172" s="218"/>
      <c r="DVM2172" s="218"/>
      <c r="DVN2172" s="218"/>
      <c r="DVO2172" s="218"/>
      <c r="DVP2172" s="218"/>
      <c r="DVQ2172" s="218"/>
      <c r="DVR2172" s="218"/>
      <c r="DVS2172" s="218"/>
      <c r="DVT2172" s="218"/>
      <c r="DVU2172" s="218"/>
      <c r="DVV2172" s="218"/>
      <c r="DVW2172" s="218"/>
      <c r="DVX2172" s="218"/>
      <c r="DVY2172" s="218"/>
      <c r="DVZ2172" s="218"/>
      <c r="DWA2172" s="218"/>
      <c r="DWB2172" s="218"/>
      <c r="DWC2172" s="218"/>
      <c r="DWD2172" s="218"/>
      <c r="DWE2172" s="218"/>
      <c r="DWF2172" s="218"/>
      <c r="DWG2172" s="218"/>
      <c r="DWH2172" s="218"/>
      <c r="DWI2172" s="218"/>
      <c r="DWJ2172" s="218"/>
      <c r="DWK2172" s="218"/>
      <c r="DWL2172" s="218"/>
      <c r="DWM2172" s="218"/>
      <c r="DWN2172" s="218"/>
      <c r="DWO2172" s="218"/>
      <c r="DWP2172" s="218"/>
      <c r="DWQ2172" s="218"/>
      <c r="DWR2172" s="218"/>
      <c r="DWS2172" s="218"/>
      <c r="DWT2172" s="218"/>
      <c r="DWU2172" s="218"/>
      <c r="DWV2172" s="218"/>
      <c r="DWW2172" s="218"/>
      <c r="DWX2172" s="218"/>
      <c r="DWY2172" s="218"/>
      <c r="DWZ2172" s="218"/>
      <c r="DXA2172" s="218"/>
      <c r="DXB2172" s="218"/>
      <c r="DXC2172" s="218"/>
      <c r="DXD2172" s="218"/>
      <c r="DXE2172" s="218"/>
      <c r="DXF2172" s="218"/>
      <c r="DXG2172" s="218"/>
      <c r="DXH2172" s="218"/>
      <c r="DXI2172" s="218"/>
      <c r="DXJ2172" s="218"/>
      <c r="DXK2172" s="218"/>
      <c r="DXL2172" s="218"/>
      <c r="DXM2172" s="218"/>
      <c r="DXN2172" s="218"/>
      <c r="DXO2172" s="218"/>
      <c r="DXP2172" s="218"/>
      <c r="DXQ2172" s="218"/>
      <c r="DXR2172" s="218"/>
      <c r="DXS2172" s="218"/>
      <c r="DXT2172" s="218"/>
      <c r="DXU2172" s="218"/>
      <c r="DXV2172" s="218"/>
      <c r="DXW2172" s="218"/>
      <c r="DXX2172" s="218"/>
      <c r="DXY2172" s="218"/>
      <c r="DXZ2172" s="218"/>
      <c r="DYA2172" s="218"/>
      <c r="DYB2172" s="218"/>
      <c r="DYC2172" s="218"/>
      <c r="DYD2172" s="218"/>
      <c r="DYE2172" s="218"/>
      <c r="DYF2172" s="218"/>
      <c r="DYG2172" s="218"/>
      <c r="DYH2172" s="218"/>
      <c r="DYI2172" s="218"/>
      <c r="DYJ2172" s="218"/>
      <c r="DYK2172" s="218"/>
      <c r="DYL2172" s="218"/>
      <c r="DYM2172" s="218"/>
      <c r="DYN2172" s="218"/>
      <c r="DYO2172" s="218"/>
      <c r="DYP2172" s="218"/>
      <c r="DYQ2172" s="218"/>
      <c r="DYR2172" s="218"/>
      <c r="DYS2172" s="218"/>
      <c r="DYT2172" s="218"/>
      <c r="DYU2172" s="218"/>
      <c r="DYV2172" s="218"/>
      <c r="DYW2172" s="218"/>
      <c r="DYX2172" s="218"/>
      <c r="DYY2172" s="218"/>
      <c r="DYZ2172" s="218"/>
      <c r="DZA2172" s="218"/>
      <c r="DZB2172" s="218"/>
      <c r="DZC2172" s="218"/>
      <c r="DZD2172" s="218"/>
      <c r="DZE2172" s="218"/>
      <c r="DZF2172" s="218"/>
      <c r="DZG2172" s="218"/>
      <c r="DZH2172" s="218"/>
      <c r="DZI2172" s="218"/>
      <c r="DZJ2172" s="218"/>
      <c r="DZK2172" s="218"/>
      <c r="DZL2172" s="218"/>
      <c r="DZM2172" s="218"/>
      <c r="DZN2172" s="218"/>
      <c r="DZO2172" s="218"/>
      <c r="DZP2172" s="218"/>
      <c r="DZQ2172" s="218"/>
      <c r="DZR2172" s="218"/>
      <c r="DZS2172" s="218"/>
      <c r="DZT2172" s="218"/>
      <c r="DZU2172" s="218"/>
      <c r="DZV2172" s="218"/>
      <c r="DZW2172" s="218"/>
      <c r="DZX2172" s="218"/>
      <c r="DZY2172" s="218"/>
      <c r="DZZ2172" s="218"/>
      <c r="EAA2172" s="218"/>
      <c r="EAB2172" s="218"/>
      <c r="EAC2172" s="218"/>
      <c r="EAD2172" s="218"/>
      <c r="EAE2172" s="218"/>
      <c r="EAF2172" s="218"/>
      <c r="EAG2172" s="218"/>
      <c r="EAH2172" s="218"/>
      <c r="EAI2172" s="218"/>
      <c r="EAJ2172" s="218"/>
      <c r="EAK2172" s="218"/>
      <c r="EAL2172" s="218"/>
      <c r="EAM2172" s="218"/>
      <c r="EAN2172" s="218"/>
      <c r="EAO2172" s="218"/>
      <c r="EAP2172" s="218"/>
      <c r="EAQ2172" s="218"/>
      <c r="EAR2172" s="218"/>
      <c r="EAS2172" s="218"/>
      <c r="EAT2172" s="218"/>
      <c r="EAU2172" s="218"/>
      <c r="EAV2172" s="218"/>
      <c r="EAW2172" s="218"/>
      <c r="EAX2172" s="218"/>
      <c r="EAY2172" s="218"/>
      <c r="EAZ2172" s="218"/>
      <c r="EBA2172" s="218"/>
      <c r="EBB2172" s="218"/>
      <c r="EBC2172" s="218"/>
      <c r="EBD2172" s="218"/>
      <c r="EBE2172" s="218"/>
      <c r="EBF2172" s="218"/>
      <c r="EBG2172" s="218"/>
      <c r="EBH2172" s="218"/>
      <c r="EBI2172" s="218"/>
      <c r="EBJ2172" s="218"/>
      <c r="EBK2172" s="218"/>
      <c r="EBL2172" s="218"/>
      <c r="EBM2172" s="218"/>
      <c r="EBN2172" s="218"/>
      <c r="EBO2172" s="218"/>
      <c r="EBP2172" s="218"/>
      <c r="EBQ2172" s="218"/>
      <c r="EBR2172" s="218"/>
      <c r="EBS2172" s="218"/>
      <c r="EBT2172" s="218"/>
      <c r="EBU2172" s="218"/>
      <c r="EBV2172" s="218"/>
      <c r="EBW2172" s="218"/>
      <c r="EBX2172" s="218"/>
      <c r="EBY2172" s="218"/>
      <c r="EBZ2172" s="218"/>
      <c r="ECA2172" s="218"/>
      <c r="ECB2172" s="218"/>
      <c r="ECC2172" s="218"/>
      <c r="ECD2172" s="218"/>
      <c r="ECE2172" s="218"/>
      <c r="ECF2172" s="218"/>
      <c r="ECG2172" s="218"/>
      <c r="ECH2172" s="218"/>
      <c r="ECI2172" s="218"/>
      <c r="ECJ2172" s="218"/>
      <c r="ECK2172" s="218"/>
      <c r="ECL2172" s="218"/>
      <c r="ECM2172" s="218"/>
      <c r="ECN2172" s="218"/>
      <c r="ECO2172" s="218"/>
      <c r="ECP2172" s="218"/>
      <c r="ECQ2172" s="218"/>
      <c r="ECR2172" s="218"/>
      <c r="ECS2172" s="218"/>
      <c r="ECT2172" s="218"/>
      <c r="ECU2172" s="218"/>
      <c r="ECV2172" s="218"/>
      <c r="ECW2172" s="218"/>
      <c r="ECX2172" s="218"/>
      <c r="ECY2172" s="218"/>
      <c r="ECZ2172" s="218"/>
      <c r="EDA2172" s="218"/>
      <c r="EDB2172" s="218"/>
      <c r="EDC2172" s="218"/>
      <c r="EDD2172" s="218"/>
      <c r="EDE2172" s="218"/>
      <c r="EDF2172" s="218"/>
      <c r="EDG2172" s="218"/>
      <c r="EDH2172" s="218"/>
      <c r="EDI2172" s="218"/>
      <c r="EDJ2172" s="218"/>
      <c r="EDK2172" s="218"/>
      <c r="EDL2172" s="218"/>
      <c r="EDM2172" s="218"/>
      <c r="EDN2172" s="218"/>
      <c r="EDO2172" s="218"/>
      <c r="EDP2172" s="218"/>
      <c r="EDQ2172" s="218"/>
      <c r="EDR2172" s="218"/>
      <c r="EDS2172" s="218"/>
      <c r="EDT2172" s="218"/>
      <c r="EDU2172" s="218"/>
      <c r="EDV2172" s="218"/>
      <c r="EDW2172" s="218"/>
      <c r="EDX2172" s="218"/>
      <c r="EDY2172" s="218"/>
      <c r="EDZ2172" s="218"/>
      <c r="EEA2172" s="218"/>
      <c r="EEB2172" s="218"/>
      <c r="EEC2172" s="218"/>
      <c r="EED2172" s="218"/>
      <c r="EEE2172" s="218"/>
      <c r="EEF2172" s="218"/>
      <c r="EEG2172" s="218"/>
      <c r="EEH2172" s="218"/>
      <c r="EEI2172" s="218"/>
      <c r="EEJ2172" s="218"/>
      <c r="EEK2172" s="218"/>
      <c r="EEL2172" s="218"/>
      <c r="EEM2172" s="218"/>
      <c r="EEN2172" s="218"/>
      <c r="EEO2172" s="218"/>
      <c r="EEP2172" s="218"/>
      <c r="EEQ2172" s="218"/>
      <c r="EER2172" s="218"/>
      <c r="EES2172" s="218"/>
      <c r="EET2172" s="218"/>
      <c r="EEU2172" s="218"/>
      <c r="EEV2172" s="218"/>
      <c r="EEW2172" s="218"/>
      <c r="EEX2172" s="218"/>
      <c r="EEY2172" s="218"/>
      <c r="EEZ2172" s="218"/>
      <c r="EFA2172" s="218"/>
      <c r="EFB2172" s="218"/>
      <c r="EFC2172" s="218"/>
      <c r="EFD2172" s="218"/>
      <c r="EFE2172" s="218"/>
      <c r="EFF2172" s="218"/>
      <c r="EFG2172" s="218"/>
      <c r="EFH2172" s="218"/>
      <c r="EFI2172" s="218"/>
      <c r="EFJ2172" s="218"/>
      <c r="EFK2172" s="218"/>
      <c r="EFL2172" s="218"/>
      <c r="EFM2172" s="218"/>
      <c r="EFN2172" s="218"/>
      <c r="EFO2172" s="218"/>
      <c r="EFP2172" s="218"/>
      <c r="EFQ2172" s="218"/>
      <c r="EFR2172" s="218"/>
      <c r="EFS2172" s="218"/>
      <c r="EFT2172" s="218"/>
      <c r="EFU2172" s="218"/>
      <c r="EFV2172" s="218"/>
      <c r="EFW2172" s="218"/>
      <c r="EFX2172" s="218"/>
      <c r="EFY2172" s="218"/>
      <c r="EFZ2172" s="218"/>
      <c r="EGA2172" s="218"/>
      <c r="EGB2172" s="218"/>
      <c r="EGC2172" s="218"/>
      <c r="EGD2172" s="218"/>
      <c r="EGE2172" s="218"/>
      <c r="EGF2172" s="218"/>
      <c r="EGG2172" s="218"/>
      <c r="EGH2172" s="218"/>
      <c r="EGI2172" s="218"/>
      <c r="EGJ2172" s="218"/>
      <c r="EGK2172" s="218"/>
      <c r="EGL2172" s="218"/>
      <c r="EGM2172" s="218"/>
      <c r="EGN2172" s="218"/>
      <c r="EGO2172" s="218"/>
      <c r="EGP2172" s="218"/>
      <c r="EGQ2172" s="218"/>
      <c r="EGR2172" s="218"/>
      <c r="EGS2172" s="218"/>
      <c r="EGT2172" s="218"/>
      <c r="EGU2172" s="218"/>
      <c r="EGV2172" s="218"/>
      <c r="EGW2172" s="218"/>
      <c r="EGX2172" s="218"/>
      <c r="EGY2172" s="218"/>
      <c r="EGZ2172" s="218"/>
      <c r="EHA2172" s="218"/>
      <c r="EHB2172" s="218"/>
      <c r="EHC2172" s="218"/>
      <c r="EHD2172" s="218"/>
      <c r="EHE2172" s="218"/>
      <c r="EHF2172" s="218"/>
      <c r="EHG2172" s="218"/>
      <c r="EHH2172" s="218"/>
      <c r="EHI2172" s="218"/>
      <c r="EHJ2172" s="218"/>
      <c r="EHK2172" s="218"/>
      <c r="EHL2172" s="218"/>
      <c r="EHM2172" s="218"/>
      <c r="EHN2172" s="218"/>
      <c r="EHO2172" s="218"/>
      <c r="EHP2172" s="218"/>
      <c r="EHQ2172" s="218"/>
      <c r="EHR2172" s="218"/>
      <c r="EHS2172" s="218"/>
      <c r="EHT2172" s="218"/>
      <c r="EHU2172" s="218"/>
      <c r="EHV2172" s="218"/>
      <c r="EHW2172" s="218"/>
      <c r="EHX2172" s="218"/>
      <c r="EHY2172" s="218"/>
      <c r="EHZ2172" s="218"/>
      <c r="EIA2172" s="218"/>
      <c r="EIB2172" s="218"/>
      <c r="EIC2172" s="218"/>
      <c r="EID2172" s="218"/>
      <c r="EIE2172" s="218"/>
      <c r="EIF2172" s="218"/>
      <c r="EIG2172" s="218"/>
      <c r="EIH2172" s="218"/>
      <c r="EII2172" s="218"/>
      <c r="EIJ2172" s="218"/>
      <c r="EIK2172" s="218"/>
      <c r="EIL2172" s="218"/>
      <c r="EIM2172" s="218"/>
      <c r="EIN2172" s="218"/>
      <c r="EIO2172" s="218"/>
      <c r="EIP2172" s="218"/>
      <c r="EIQ2172" s="218"/>
      <c r="EIR2172" s="218"/>
      <c r="EIS2172" s="218"/>
      <c r="EIT2172" s="218"/>
      <c r="EIU2172" s="218"/>
      <c r="EIV2172" s="218"/>
      <c r="EIW2172" s="218"/>
      <c r="EIX2172" s="218"/>
      <c r="EIY2172" s="218"/>
      <c r="EIZ2172" s="218"/>
      <c r="EJA2172" s="218"/>
      <c r="EJB2172" s="218"/>
      <c r="EJC2172" s="218"/>
      <c r="EJD2172" s="218"/>
      <c r="EJE2172" s="218"/>
      <c r="EJF2172" s="218"/>
      <c r="EJG2172" s="218"/>
      <c r="EJH2172" s="218"/>
      <c r="EJI2172" s="218"/>
      <c r="EJJ2172" s="218"/>
      <c r="EJK2172" s="218"/>
      <c r="EJL2172" s="218"/>
      <c r="EJM2172" s="218"/>
      <c r="EJN2172" s="218"/>
      <c r="EJO2172" s="218"/>
      <c r="EJP2172" s="218"/>
      <c r="EJQ2172" s="218"/>
      <c r="EJR2172" s="218"/>
      <c r="EJS2172" s="218"/>
      <c r="EJT2172" s="218"/>
      <c r="EJU2172" s="218"/>
      <c r="EJV2172" s="218"/>
      <c r="EJW2172" s="218"/>
      <c r="EJX2172" s="218"/>
      <c r="EJY2172" s="218"/>
      <c r="EJZ2172" s="218"/>
      <c r="EKA2172" s="218"/>
      <c r="EKB2172" s="218"/>
      <c r="EKC2172" s="218"/>
      <c r="EKD2172" s="218"/>
      <c r="EKE2172" s="218"/>
      <c r="EKF2172" s="218"/>
      <c r="EKG2172" s="218"/>
      <c r="EKH2172" s="218"/>
      <c r="EKI2172" s="218"/>
      <c r="EKJ2172" s="218"/>
      <c r="EKK2172" s="218"/>
      <c r="EKL2172" s="218"/>
      <c r="EKM2172" s="218"/>
      <c r="EKN2172" s="218"/>
      <c r="EKO2172" s="218"/>
      <c r="EKP2172" s="218"/>
      <c r="EKQ2172" s="218"/>
      <c r="EKR2172" s="218"/>
      <c r="EKS2172" s="218"/>
      <c r="EKT2172" s="218"/>
      <c r="EKU2172" s="218"/>
      <c r="EKV2172" s="218"/>
      <c r="EKW2172" s="218"/>
      <c r="EKX2172" s="218"/>
      <c r="EKY2172" s="218"/>
      <c r="EKZ2172" s="218"/>
      <c r="ELA2172" s="218"/>
      <c r="ELB2172" s="218"/>
      <c r="ELC2172" s="218"/>
      <c r="ELD2172" s="218"/>
      <c r="ELE2172" s="218"/>
      <c r="ELF2172" s="218"/>
      <c r="ELG2172" s="218"/>
      <c r="ELH2172" s="218"/>
      <c r="ELI2172" s="218"/>
      <c r="ELJ2172" s="218"/>
      <c r="ELK2172" s="218"/>
      <c r="ELL2172" s="218"/>
      <c r="ELM2172" s="218"/>
      <c r="ELN2172" s="218"/>
      <c r="ELO2172" s="218"/>
      <c r="ELP2172" s="218"/>
      <c r="ELQ2172" s="218"/>
      <c r="ELR2172" s="218"/>
      <c r="ELS2172" s="218"/>
      <c r="ELT2172" s="218"/>
      <c r="ELU2172" s="218"/>
      <c r="ELV2172" s="218"/>
      <c r="ELW2172" s="218"/>
      <c r="ELX2172" s="218"/>
      <c r="ELY2172" s="218"/>
      <c r="ELZ2172" s="218"/>
      <c r="EMA2172" s="218"/>
      <c r="EMB2172" s="218"/>
      <c r="EMC2172" s="218"/>
      <c r="EMD2172" s="218"/>
      <c r="EME2172" s="218"/>
      <c r="EMF2172" s="218"/>
      <c r="EMG2172" s="218"/>
      <c r="EMH2172" s="218"/>
      <c r="EMI2172" s="218"/>
      <c r="EMJ2172" s="218"/>
      <c r="EMK2172" s="218"/>
      <c r="EML2172" s="218"/>
      <c r="EMM2172" s="218"/>
      <c r="EMN2172" s="218"/>
      <c r="EMO2172" s="218"/>
      <c r="EMP2172" s="218"/>
      <c r="EMQ2172" s="218"/>
      <c r="EMR2172" s="218"/>
      <c r="EMS2172" s="218"/>
      <c r="EMT2172" s="218"/>
      <c r="EMU2172" s="218"/>
      <c r="EMV2172" s="218"/>
      <c r="EMW2172" s="218"/>
      <c r="EMX2172" s="218"/>
      <c r="EMY2172" s="218"/>
      <c r="EMZ2172" s="218"/>
      <c r="ENA2172" s="218"/>
      <c r="ENB2172" s="218"/>
      <c r="ENC2172" s="218"/>
      <c r="END2172" s="218"/>
      <c r="ENE2172" s="218"/>
      <c r="ENF2172" s="218"/>
      <c r="ENG2172" s="218"/>
      <c r="ENH2172" s="218"/>
      <c r="ENI2172" s="218"/>
      <c r="ENJ2172" s="218"/>
      <c r="ENK2172" s="218"/>
      <c r="ENL2172" s="218"/>
      <c r="ENM2172" s="218"/>
      <c r="ENN2172" s="218"/>
      <c r="ENO2172" s="218"/>
      <c r="ENP2172" s="218"/>
      <c r="ENQ2172" s="218"/>
      <c r="ENR2172" s="218"/>
      <c r="ENS2172" s="218"/>
      <c r="ENT2172" s="218"/>
      <c r="ENU2172" s="218"/>
      <c r="ENV2172" s="218"/>
      <c r="ENW2172" s="218"/>
      <c r="ENX2172" s="218"/>
      <c r="ENY2172" s="218"/>
      <c r="ENZ2172" s="218"/>
      <c r="EOA2172" s="218"/>
      <c r="EOB2172" s="218"/>
      <c r="EOC2172" s="218"/>
      <c r="EOD2172" s="218"/>
      <c r="EOE2172" s="218"/>
      <c r="EOF2172" s="218"/>
      <c r="EOG2172" s="218"/>
      <c r="EOH2172" s="218"/>
      <c r="EOI2172" s="218"/>
      <c r="EOJ2172" s="218"/>
      <c r="EOK2172" s="218"/>
      <c r="EOL2172" s="218"/>
      <c r="EOM2172" s="218"/>
      <c r="EON2172" s="218"/>
      <c r="EOO2172" s="218"/>
      <c r="EOP2172" s="218"/>
      <c r="EOQ2172" s="218"/>
      <c r="EOR2172" s="218"/>
      <c r="EOS2172" s="218"/>
      <c r="EOT2172" s="218"/>
      <c r="EOU2172" s="218"/>
      <c r="EOV2172" s="218"/>
      <c r="EOW2172" s="218"/>
      <c r="EOX2172" s="218"/>
      <c r="EOY2172" s="218"/>
      <c r="EOZ2172" s="218"/>
      <c r="EPA2172" s="218"/>
      <c r="EPB2172" s="218"/>
      <c r="EPC2172" s="218"/>
      <c r="EPD2172" s="218"/>
      <c r="EPE2172" s="218"/>
      <c r="EPF2172" s="218"/>
      <c r="EPG2172" s="218"/>
      <c r="EPH2172" s="218"/>
      <c r="EPI2172" s="218"/>
      <c r="EPJ2172" s="218"/>
      <c r="EPK2172" s="218"/>
      <c r="EPL2172" s="218"/>
      <c r="EPM2172" s="218"/>
      <c r="EPN2172" s="218"/>
      <c r="EPO2172" s="218"/>
      <c r="EPP2172" s="218"/>
      <c r="EPQ2172" s="218"/>
      <c r="EPR2172" s="218"/>
      <c r="EPS2172" s="218"/>
      <c r="EPT2172" s="218"/>
      <c r="EPU2172" s="218"/>
      <c r="EPV2172" s="218"/>
      <c r="EPW2172" s="218"/>
      <c r="EPX2172" s="218"/>
      <c r="EPY2172" s="218"/>
      <c r="EPZ2172" s="218"/>
      <c r="EQA2172" s="218"/>
      <c r="EQB2172" s="218"/>
      <c r="EQC2172" s="218"/>
      <c r="EQD2172" s="218"/>
      <c r="EQE2172" s="218"/>
      <c r="EQF2172" s="218"/>
      <c r="EQG2172" s="218"/>
      <c r="EQH2172" s="218"/>
      <c r="EQI2172" s="218"/>
      <c r="EQJ2172" s="218"/>
      <c r="EQK2172" s="218"/>
      <c r="EQL2172" s="218"/>
      <c r="EQM2172" s="218"/>
      <c r="EQN2172" s="218"/>
      <c r="EQO2172" s="218"/>
      <c r="EQP2172" s="218"/>
      <c r="EQQ2172" s="218"/>
      <c r="EQR2172" s="218"/>
      <c r="EQS2172" s="218"/>
      <c r="EQT2172" s="218"/>
      <c r="EQU2172" s="218"/>
      <c r="EQV2172" s="218"/>
      <c r="EQW2172" s="218"/>
      <c r="EQX2172" s="218"/>
      <c r="EQY2172" s="218"/>
      <c r="EQZ2172" s="218"/>
      <c r="ERA2172" s="218"/>
      <c r="ERB2172" s="218"/>
      <c r="ERC2172" s="218"/>
      <c r="ERD2172" s="218"/>
      <c r="ERE2172" s="218"/>
      <c r="ERF2172" s="218"/>
      <c r="ERG2172" s="218"/>
      <c r="ERH2172" s="218"/>
      <c r="ERI2172" s="218"/>
      <c r="ERJ2172" s="218"/>
      <c r="ERK2172" s="218"/>
      <c r="ERL2172" s="218"/>
      <c r="ERM2172" s="218"/>
      <c r="ERN2172" s="218"/>
      <c r="ERO2172" s="218"/>
      <c r="ERP2172" s="218"/>
      <c r="ERQ2172" s="218"/>
      <c r="ERR2172" s="218"/>
      <c r="ERS2172" s="218"/>
      <c r="ERT2172" s="218"/>
      <c r="ERU2172" s="218"/>
      <c r="ERV2172" s="218"/>
      <c r="ERW2172" s="218"/>
      <c r="ERX2172" s="218"/>
      <c r="ERY2172" s="218"/>
      <c r="ERZ2172" s="218"/>
      <c r="ESA2172" s="218"/>
      <c r="ESB2172" s="218"/>
      <c r="ESC2172" s="218"/>
      <c r="ESD2172" s="218"/>
      <c r="ESE2172" s="218"/>
      <c r="ESF2172" s="218"/>
      <c r="ESG2172" s="218"/>
      <c r="ESH2172" s="218"/>
      <c r="ESI2172" s="218"/>
      <c r="ESJ2172" s="218"/>
      <c r="ESK2172" s="218"/>
      <c r="ESL2172" s="218"/>
      <c r="ESM2172" s="218"/>
      <c r="ESN2172" s="218"/>
      <c r="ESO2172" s="218"/>
      <c r="ESP2172" s="218"/>
      <c r="ESQ2172" s="218"/>
      <c r="ESR2172" s="218"/>
      <c r="ESS2172" s="218"/>
      <c r="EST2172" s="218"/>
      <c r="ESU2172" s="218"/>
      <c r="ESV2172" s="218"/>
      <c r="ESW2172" s="218"/>
      <c r="ESX2172" s="218"/>
      <c r="ESY2172" s="218"/>
      <c r="ESZ2172" s="218"/>
      <c r="ETA2172" s="218"/>
      <c r="ETB2172" s="218"/>
      <c r="ETC2172" s="218"/>
      <c r="ETD2172" s="218"/>
      <c r="ETE2172" s="218"/>
      <c r="ETF2172" s="218"/>
      <c r="ETG2172" s="218"/>
      <c r="ETH2172" s="218"/>
      <c r="ETI2172" s="218"/>
      <c r="ETJ2172" s="218"/>
      <c r="ETK2172" s="218"/>
      <c r="ETL2172" s="218"/>
      <c r="ETM2172" s="218"/>
      <c r="ETN2172" s="218"/>
      <c r="ETO2172" s="218"/>
      <c r="ETP2172" s="218"/>
      <c r="ETQ2172" s="218"/>
      <c r="ETR2172" s="218"/>
      <c r="ETS2172" s="218"/>
      <c r="ETT2172" s="218"/>
      <c r="ETU2172" s="218"/>
      <c r="ETV2172" s="218"/>
      <c r="ETW2172" s="218"/>
      <c r="ETX2172" s="218"/>
      <c r="ETY2172" s="218"/>
      <c r="ETZ2172" s="218"/>
      <c r="EUA2172" s="218"/>
      <c r="EUB2172" s="218"/>
      <c r="EUC2172" s="218"/>
      <c r="EUD2172" s="218"/>
      <c r="EUE2172" s="218"/>
      <c r="EUF2172" s="218"/>
      <c r="EUG2172" s="218"/>
      <c r="EUH2172" s="218"/>
      <c r="EUI2172" s="218"/>
      <c r="EUJ2172" s="218"/>
      <c r="EUK2172" s="218"/>
      <c r="EUL2172" s="218"/>
      <c r="EUM2172" s="218"/>
      <c r="EUN2172" s="218"/>
      <c r="EUO2172" s="218"/>
      <c r="EUP2172" s="218"/>
      <c r="EUQ2172" s="218"/>
      <c r="EUR2172" s="218"/>
      <c r="EUS2172" s="218"/>
      <c r="EUT2172" s="218"/>
      <c r="EUU2172" s="218"/>
      <c r="EUV2172" s="218"/>
      <c r="EUW2172" s="218"/>
      <c r="EUX2172" s="218"/>
      <c r="EUY2172" s="218"/>
      <c r="EUZ2172" s="218"/>
      <c r="EVA2172" s="218"/>
      <c r="EVB2172" s="218"/>
      <c r="EVC2172" s="218"/>
      <c r="EVD2172" s="218"/>
      <c r="EVE2172" s="218"/>
      <c r="EVF2172" s="218"/>
      <c r="EVG2172" s="218"/>
      <c r="EVH2172" s="218"/>
      <c r="EVI2172" s="218"/>
      <c r="EVJ2172" s="218"/>
      <c r="EVK2172" s="218"/>
      <c r="EVL2172" s="218"/>
      <c r="EVM2172" s="218"/>
      <c r="EVN2172" s="218"/>
      <c r="EVO2172" s="218"/>
      <c r="EVP2172" s="218"/>
      <c r="EVQ2172" s="218"/>
      <c r="EVR2172" s="218"/>
      <c r="EVS2172" s="218"/>
      <c r="EVT2172" s="218"/>
      <c r="EVU2172" s="218"/>
      <c r="EVV2172" s="218"/>
      <c r="EVW2172" s="218"/>
      <c r="EVX2172" s="218"/>
      <c r="EVY2172" s="218"/>
      <c r="EVZ2172" s="218"/>
      <c r="EWA2172" s="218"/>
      <c r="EWB2172" s="218"/>
      <c r="EWC2172" s="218"/>
      <c r="EWD2172" s="218"/>
      <c r="EWE2172" s="218"/>
      <c r="EWF2172" s="218"/>
      <c r="EWG2172" s="218"/>
      <c r="EWH2172" s="218"/>
      <c r="EWI2172" s="218"/>
      <c r="EWJ2172" s="218"/>
      <c r="EWK2172" s="218"/>
      <c r="EWL2172" s="218"/>
      <c r="EWM2172" s="218"/>
      <c r="EWN2172" s="218"/>
      <c r="EWO2172" s="218"/>
      <c r="EWP2172" s="218"/>
      <c r="EWQ2172" s="218"/>
      <c r="EWR2172" s="218"/>
      <c r="EWS2172" s="218"/>
      <c r="EWT2172" s="218"/>
      <c r="EWU2172" s="218"/>
      <c r="EWV2172" s="218"/>
      <c r="EWW2172" s="218"/>
      <c r="EWX2172" s="218"/>
      <c r="EWY2172" s="218"/>
      <c r="EWZ2172" s="218"/>
      <c r="EXA2172" s="218"/>
      <c r="EXB2172" s="218"/>
      <c r="EXC2172" s="218"/>
      <c r="EXD2172" s="218"/>
      <c r="EXE2172" s="218"/>
      <c r="EXF2172" s="218"/>
      <c r="EXG2172" s="218"/>
      <c r="EXH2172" s="218"/>
      <c r="EXI2172" s="218"/>
      <c r="EXJ2172" s="218"/>
      <c r="EXK2172" s="218"/>
      <c r="EXL2172" s="218"/>
      <c r="EXM2172" s="218"/>
      <c r="EXN2172" s="218"/>
      <c r="EXO2172" s="218"/>
      <c r="EXP2172" s="218"/>
      <c r="EXQ2172" s="218"/>
      <c r="EXR2172" s="218"/>
      <c r="EXS2172" s="218"/>
      <c r="EXT2172" s="218"/>
      <c r="EXU2172" s="218"/>
      <c r="EXV2172" s="218"/>
      <c r="EXW2172" s="218"/>
      <c r="EXX2172" s="218"/>
      <c r="EXY2172" s="218"/>
      <c r="EXZ2172" s="218"/>
      <c r="EYA2172" s="218"/>
      <c r="EYB2172" s="218"/>
      <c r="EYC2172" s="218"/>
      <c r="EYD2172" s="218"/>
      <c r="EYE2172" s="218"/>
      <c r="EYF2172" s="218"/>
      <c r="EYG2172" s="218"/>
      <c r="EYH2172" s="218"/>
      <c r="EYI2172" s="218"/>
      <c r="EYJ2172" s="218"/>
      <c r="EYK2172" s="218"/>
      <c r="EYL2172" s="218"/>
      <c r="EYM2172" s="218"/>
      <c r="EYN2172" s="218"/>
      <c r="EYO2172" s="218"/>
      <c r="EYP2172" s="218"/>
      <c r="EYQ2172" s="218"/>
      <c r="EYR2172" s="218"/>
      <c r="EYS2172" s="218"/>
      <c r="EYT2172" s="218"/>
      <c r="EYU2172" s="218"/>
      <c r="EYV2172" s="218"/>
      <c r="EYW2172" s="218"/>
      <c r="EYX2172" s="218"/>
      <c r="EYY2172" s="218"/>
      <c r="EYZ2172" s="218"/>
      <c r="EZA2172" s="218"/>
      <c r="EZB2172" s="218"/>
      <c r="EZC2172" s="218"/>
      <c r="EZD2172" s="218"/>
      <c r="EZE2172" s="218"/>
      <c r="EZF2172" s="218"/>
      <c r="EZG2172" s="218"/>
      <c r="EZH2172" s="218"/>
      <c r="EZI2172" s="218"/>
      <c r="EZJ2172" s="218"/>
      <c r="EZK2172" s="218"/>
      <c r="EZL2172" s="218"/>
      <c r="EZM2172" s="218"/>
      <c r="EZN2172" s="218"/>
      <c r="EZO2172" s="218"/>
      <c r="EZP2172" s="218"/>
      <c r="EZQ2172" s="218"/>
      <c r="EZR2172" s="218"/>
      <c r="EZS2172" s="218"/>
      <c r="EZT2172" s="218"/>
      <c r="EZU2172" s="218"/>
      <c r="EZV2172" s="218"/>
      <c r="EZW2172" s="218"/>
      <c r="EZX2172" s="218"/>
      <c r="EZY2172" s="218"/>
      <c r="EZZ2172" s="218"/>
      <c r="FAA2172" s="218"/>
      <c r="FAB2172" s="218"/>
      <c r="FAC2172" s="218"/>
      <c r="FAD2172" s="218"/>
      <c r="FAE2172" s="218"/>
      <c r="FAF2172" s="218"/>
      <c r="FAG2172" s="218"/>
      <c r="FAH2172" s="218"/>
      <c r="FAI2172" s="218"/>
      <c r="FAJ2172" s="218"/>
      <c r="FAK2172" s="218"/>
      <c r="FAL2172" s="218"/>
      <c r="FAM2172" s="218"/>
      <c r="FAN2172" s="218"/>
      <c r="FAO2172" s="218"/>
      <c r="FAP2172" s="218"/>
      <c r="FAQ2172" s="218"/>
      <c r="FAR2172" s="218"/>
      <c r="FAS2172" s="218"/>
      <c r="FAT2172" s="218"/>
      <c r="FAU2172" s="218"/>
      <c r="FAV2172" s="218"/>
      <c r="FAW2172" s="218"/>
      <c r="FAX2172" s="218"/>
      <c r="FAY2172" s="218"/>
      <c r="FAZ2172" s="218"/>
      <c r="FBA2172" s="218"/>
      <c r="FBB2172" s="218"/>
      <c r="FBC2172" s="218"/>
      <c r="FBD2172" s="218"/>
      <c r="FBE2172" s="218"/>
      <c r="FBF2172" s="218"/>
      <c r="FBG2172" s="218"/>
      <c r="FBH2172" s="218"/>
      <c r="FBI2172" s="218"/>
      <c r="FBJ2172" s="218"/>
      <c r="FBK2172" s="218"/>
      <c r="FBL2172" s="218"/>
      <c r="FBM2172" s="218"/>
      <c r="FBN2172" s="218"/>
      <c r="FBO2172" s="218"/>
      <c r="FBP2172" s="218"/>
      <c r="FBQ2172" s="218"/>
      <c r="FBR2172" s="218"/>
      <c r="FBS2172" s="218"/>
      <c r="FBT2172" s="218"/>
      <c r="FBU2172" s="218"/>
      <c r="FBV2172" s="218"/>
      <c r="FBW2172" s="218"/>
      <c r="FBX2172" s="218"/>
      <c r="FBY2172" s="218"/>
      <c r="FBZ2172" s="218"/>
      <c r="FCA2172" s="218"/>
      <c r="FCB2172" s="218"/>
      <c r="FCC2172" s="218"/>
      <c r="FCD2172" s="218"/>
      <c r="FCE2172" s="218"/>
      <c r="FCF2172" s="218"/>
      <c r="FCG2172" s="218"/>
      <c r="FCH2172" s="218"/>
      <c r="FCI2172" s="218"/>
      <c r="FCJ2172" s="218"/>
      <c r="FCK2172" s="218"/>
      <c r="FCL2172" s="218"/>
      <c r="FCM2172" s="218"/>
      <c r="FCN2172" s="218"/>
      <c r="FCO2172" s="218"/>
      <c r="FCP2172" s="218"/>
      <c r="FCQ2172" s="218"/>
      <c r="FCR2172" s="218"/>
      <c r="FCS2172" s="218"/>
      <c r="FCT2172" s="218"/>
      <c r="FCU2172" s="218"/>
      <c r="FCV2172" s="218"/>
      <c r="FCW2172" s="218"/>
      <c r="FCX2172" s="218"/>
      <c r="FCY2172" s="218"/>
      <c r="FCZ2172" s="218"/>
      <c r="FDA2172" s="218"/>
      <c r="FDB2172" s="218"/>
      <c r="FDC2172" s="218"/>
      <c r="FDD2172" s="218"/>
      <c r="FDE2172" s="218"/>
      <c r="FDF2172" s="218"/>
      <c r="FDG2172" s="218"/>
      <c r="FDH2172" s="218"/>
      <c r="FDI2172" s="218"/>
      <c r="FDJ2172" s="218"/>
      <c r="FDK2172" s="218"/>
      <c r="FDL2172" s="218"/>
      <c r="FDM2172" s="218"/>
      <c r="FDN2172" s="218"/>
      <c r="FDO2172" s="218"/>
      <c r="FDP2172" s="218"/>
      <c r="FDQ2172" s="218"/>
      <c r="FDR2172" s="218"/>
      <c r="FDS2172" s="218"/>
      <c r="FDT2172" s="218"/>
      <c r="FDU2172" s="218"/>
      <c r="FDV2172" s="218"/>
      <c r="FDW2172" s="218"/>
      <c r="FDX2172" s="218"/>
      <c r="FDY2172" s="218"/>
      <c r="FDZ2172" s="218"/>
      <c r="FEA2172" s="218"/>
      <c r="FEB2172" s="218"/>
      <c r="FEC2172" s="218"/>
      <c r="FED2172" s="218"/>
      <c r="FEE2172" s="218"/>
      <c r="FEF2172" s="218"/>
      <c r="FEG2172" s="218"/>
      <c r="FEH2172" s="218"/>
      <c r="FEI2172" s="218"/>
      <c r="FEJ2172" s="218"/>
      <c r="FEK2172" s="218"/>
      <c r="FEL2172" s="218"/>
      <c r="FEM2172" s="218"/>
      <c r="FEN2172" s="218"/>
      <c r="FEO2172" s="218"/>
      <c r="FEP2172" s="218"/>
      <c r="FEQ2172" s="218"/>
      <c r="FER2172" s="218"/>
      <c r="FES2172" s="218"/>
      <c r="FET2172" s="218"/>
      <c r="FEU2172" s="218"/>
      <c r="FEV2172" s="218"/>
      <c r="FEW2172" s="218"/>
      <c r="FEX2172" s="218"/>
      <c r="FEY2172" s="218"/>
      <c r="FEZ2172" s="218"/>
      <c r="FFA2172" s="218"/>
      <c r="FFB2172" s="218"/>
      <c r="FFC2172" s="218"/>
      <c r="FFD2172" s="218"/>
      <c r="FFE2172" s="218"/>
      <c r="FFF2172" s="218"/>
      <c r="FFG2172" s="218"/>
      <c r="FFH2172" s="218"/>
      <c r="FFI2172" s="218"/>
      <c r="FFJ2172" s="218"/>
      <c r="FFK2172" s="218"/>
      <c r="FFL2172" s="218"/>
      <c r="FFM2172" s="218"/>
      <c r="FFN2172" s="218"/>
      <c r="FFO2172" s="218"/>
      <c r="FFP2172" s="218"/>
      <c r="FFQ2172" s="218"/>
      <c r="FFR2172" s="218"/>
      <c r="FFS2172" s="218"/>
      <c r="FFT2172" s="218"/>
      <c r="FFU2172" s="218"/>
      <c r="FFV2172" s="218"/>
      <c r="FFW2172" s="218"/>
      <c r="FFX2172" s="218"/>
      <c r="FFY2172" s="218"/>
      <c r="FFZ2172" s="218"/>
      <c r="FGA2172" s="218"/>
      <c r="FGB2172" s="218"/>
      <c r="FGC2172" s="218"/>
      <c r="FGD2172" s="218"/>
      <c r="FGE2172" s="218"/>
      <c r="FGF2172" s="218"/>
      <c r="FGG2172" s="218"/>
      <c r="FGH2172" s="218"/>
      <c r="FGI2172" s="218"/>
      <c r="FGJ2172" s="218"/>
      <c r="FGK2172" s="218"/>
      <c r="FGL2172" s="218"/>
      <c r="FGM2172" s="218"/>
      <c r="FGN2172" s="218"/>
      <c r="FGO2172" s="218"/>
      <c r="FGP2172" s="218"/>
      <c r="FGQ2172" s="218"/>
      <c r="FGR2172" s="218"/>
      <c r="FGS2172" s="218"/>
      <c r="FGT2172" s="218"/>
      <c r="FGU2172" s="218"/>
      <c r="FGV2172" s="218"/>
      <c r="FGW2172" s="218"/>
      <c r="FGX2172" s="218"/>
      <c r="FGY2172" s="218"/>
      <c r="FGZ2172" s="218"/>
      <c r="FHA2172" s="218"/>
      <c r="FHB2172" s="218"/>
      <c r="FHC2172" s="218"/>
      <c r="FHD2172" s="218"/>
      <c r="FHE2172" s="218"/>
      <c r="FHF2172" s="218"/>
      <c r="FHG2172" s="218"/>
      <c r="FHH2172" s="218"/>
      <c r="FHI2172" s="218"/>
      <c r="FHJ2172" s="218"/>
      <c r="FHK2172" s="218"/>
      <c r="FHL2172" s="218"/>
      <c r="FHM2172" s="218"/>
      <c r="FHN2172" s="218"/>
      <c r="FHO2172" s="218"/>
      <c r="FHP2172" s="218"/>
      <c r="FHQ2172" s="218"/>
      <c r="FHR2172" s="218"/>
      <c r="FHS2172" s="218"/>
      <c r="FHT2172" s="218"/>
      <c r="FHU2172" s="218"/>
      <c r="FHV2172" s="218"/>
      <c r="FHW2172" s="218"/>
      <c r="FHX2172" s="218"/>
      <c r="FHY2172" s="218"/>
      <c r="FHZ2172" s="218"/>
      <c r="FIA2172" s="218"/>
      <c r="FIB2172" s="218"/>
      <c r="FIC2172" s="218"/>
      <c r="FID2172" s="218"/>
      <c r="FIE2172" s="218"/>
      <c r="FIF2172" s="218"/>
      <c r="FIG2172" s="218"/>
      <c r="FIH2172" s="218"/>
      <c r="FII2172" s="218"/>
      <c r="FIJ2172" s="218"/>
      <c r="FIK2172" s="218"/>
      <c r="FIL2172" s="218"/>
      <c r="FIM2172" s="218"/>
      <c r="FIN2172" s="218"/>
      <c r="FIO2172" s="218"/>
      <c r="FIP2172" s="218"/>
      <c r="FIQ2172" s="218"/>
      <c r="FIR2172" s="218"/>
      <c r="FIS2172" s="218"/>
      <c r="FIT2172" s="218"/>
      <c r="FIU2172" s="218"/>
      <c r="FIV2172" s="218"/>
      <c r="FIW2172" s="218"/>
      <c r="FIX2172" s="218"/>
      <c r="FIY2172" s="218"/>
      <c r="FIZ2172" s="218"/>
      <c r="FJA2172" s="218"/>
      <c r="FJB2172" s="218"/>
      <c r="FJC2172" s="218"/>
      <c r="FJD2172" s="218"/>
      <c r="FJE2172" s="218"/>
      <c r="FJF2172" s="218"/>
      <c r="FJG2172" s="218"/>
      <c r="FJH2172" s="218"/>
      <c r="FJI2172" s="218"/>
      <c r="FJJ2172" s="218"/>
      <c r="FJK2172" s="218"/>
      <c r="FJL2172" s="218"/>
      <c r="FJM2172" s="218"/>
      <c r="FJN2172" s="218"/>
      <c r="FJO2172" s="218"/>
      <c r="FJP2172" s="218"/>
      <c r="FJQ2172" s="218"/>
      <c r="FJR2172" s="218"/>
      <c r="FJS2172" s="218"/>
      <c r="FJT2172" s="218"/>
      <c r="FJU2172" s="218"/>
      <c r="FJV2172" s="218"/>
      <c r="FJW2172" s="218"/>
      <c r="FJX2172" s="218"/>
      <c r="FJY2172" s="218"/>
      <c r="FJZ2172" s="218"/>
      <c r="FKA2172" s="218"/>
      <c r="FKB2172" s="218"/>
      <c r="FKC2172" s="218"/>
      <c r="FKD2172" s="218"/>
      <c r="FKE2172" s="218"/>
      <c r="FKF2172" s="218"/>
      <c r="FKG2172" s="218"/>
      <c r="FKH2172" s="218"/>
      <c r="FKI2172" s="218"/>
      <c r="FKJ2172" s="218"/>
      <c r="FKK2172" s="218"/>
      <c r="FKL2172" s="218"/>
      <c r="FKM2172" s="218"/>
      <c r="FKN2172" s="218"/>
      <c r="FKO2172" s="218"/>
      <c r="FKP2172" s="218"/>
      <c r="FKQ2172" s="218"/>
      <c r="FKR2172" s="218"/>
      <c r="FKS2172" s="218"/>
      <c r="FKT2172" s="218"/>
      <c r="FKU2172" s="218"/>
      <c r="FKV2172" s="218"/>
      <c r="FKW2172" s="218"/>
      <c r="FKX2172" s="218"/>
      <c r="FKY2172" s="218"/>
      <c r="FKZ2172" s="218"/>
      <c r="FLA2172" s="218"/>
      <c r="FLB2172" s="218"/>
      <c r="FLC2172" s="218"/>
      <c r="FLD2172" s="218"/>
      <c r="FLE2172" s="218"/>
      <c r="FLF2172" s="218"/>
      <c r="FLG2172" s="218"/>
      <c r="FLH2172" s="218"/>
      <c r="FLI2172" s="218"/>
      <c r="FLJ2172" s="218"/>
      <c r="FLK2172" s="218"/>
      <c r="FLL2172" s="218"/>
      <c r="FLM2172" s="218"/>
      <c r="FLN2172" s="218"/>
      <c r="FLO2172" s="218"/>
      <c r="FLP2172" s="218"/>
      <c r="FLQ2172" s="218"/>
      <c r="FLR2172" s="218"/>
      <c r="FLS2172" s="218"/>
      <c r="FLT2172" s="218"/>
      <c r="FLU2172" s="218"/>
      <c r="FLV2172" s="218"/>
      <c r="FLW2172" s="218"/>
      <c r="FLX2172" s="218"/>
      <c r="FLY2172" s="218"/>
      <c r="FLZ2172" s="218"/>
      <c r="FMA2172" s="218"/>
      <c r="FMB2172" s="218"/>
      <c r="FMC2172" s="218"/>
      <c r="FMD2172" s="218"/>
      <c r="FME2172" s="218"/>
      <c r="FMF2172" s="218"/>
      <c r="FMG2172" s="218"/>
      <c r="FMH2172" s="218"/>
      <c r="FMI2172" s="218"/>
      <c r="FMJ2172" s="218"/>
      <c r="FMK2172" s="218"/>
      <c r="FML2172" s="218"/>
      <c r="FMM2172" s="218"/>
      <c r="FMN2172" s="218"/>
      <c r="FMO2172" s="218"/>
      <c r="FMP2172" s="218"/>
      <c r="FMQ2172" s="218"/>
      <c r="FMR2172" s="218"/>
      <c r="FMS2172" s="218"/>
      <c r="FMT2172" s="218"/>
      <c r="FMU2172" s="218"/>
      <c r="FMV2172" s="218"/>
      <c r="FMW2172" s="218"/>
      <c r="FMX2172" s="218"/>
      <c r="FMY2172" s="218"/>
      <c r="FMZ2172" s="218"/>
      <c r="FNA2172" s="218"/>
      <c r="FNB2172" s="218"/>
      <c r="FNC2172" s="218"/>
      <c r="FND2172" s="218"/>
      <c r="FNE2172" s="218"/>
      <c r="FNF2172" s="218"/>
      <c r="FNG2172" s="218"/>
      <c r="FNH2172" s="218"/>
      <c r="FNI2172" s="218"/>
      <c r="FNJ2172" s="218"/>
      <c r="FNK2172" s="218"/>
      <c r="FNL2172" s="218"/>
      <c r="FNM2172" s="218"/>
      <c r="FNN2172" s="218"/>
      <c r="FNO2172" s="218"/>
      <c r="FNP2172" s="218"/>
      <c r="FNQ2172" s="218"/>
      <c r="FNR2172" s="218"/>
      <c r="FNS2172" s="218"/>
      <c r="FNT2172" s="218"/>
      <c r="FNU2172" s="218"/>
      <c r="FNV2172" s="218"/>
      <c r="FNW2172" s="218"/>
      <c r="FNX2172" s="218"/>
      <c r="FNY2172" s="218"/>
      <c r="FNZ2172" s="218"/>
      <c r="FOA2172" s="218"/>
      <c r="FOB2172" s="218"/>
      <c r="FOC2172" s="218"/>
      <c r="FOD2172" s="218"/>
      <c r="FOE2172" s="218"/>
      <c r="FOF2172" s="218"/>
      <c r="FOG2172" s="218"/>
      <c r="FOH2172" s="218"/>
      <c r="FOI2172" s="218"/>
      <c r="FOJ2172" s="218"/>
      <c r="FOK2172" s="218"/>
      <c r="FOL2172" s="218"/>
      <c r="FOM2172" s="218"/>
      <c r="FON2172" s="218"/>
      <c r="FOO2172" s="218"/>
      <c r="FOP2172" s="218"/>
      <c r="FOQ2172" s="218"/>
      <c r="FOR2172" s="218"/>
      <c r="FOS2172" s="218"/>
      <c r="FOT2172" s="218"/>
      <c r="FOU2172" s="218"/>
      <c r="FOV2172" s="218"/>
      <c r="FOW2172" s="218"/>
      <c r="FOX2172" s="218"/>
      <c r="FOY2172" s="218"/>
      <c r="FOZ2172" s="218"/>
      <c r="FPA2172" s="218"/>
      <c r="FPB2172" s="218"/>
      <c r="FPC2172" s="218"/>
      <c r="FPD2172" s="218"/>
      <c r="FPE2172" s="218"/>
      <c r="FPF2172" s="218"/>
      <c r="FPG2172" s="218"/>
      <c r="FPH2172" s="218"/>
      <c r="FPI2172" s="218"/>
      <c r="FPJ2172" s="218"/>
      <c r="FPK2172" s="218"/>
      <c r="FPL2172" s="218"/>
      <c r="FPM2172" s="218"/>
      <c r="FPN2172" s="218"/>
      <c r="FPO2172" s="218"/>
      <c r="FPP2172" s="218"/>
      <c r="FPQ2172" s="218"/>
      <c r="FPR2172" s="218"/>
      <c r="FPS2172" s="218"/>
      <c r="FPT2172" s="218"/>
      <c r="FPU2172" s="218"/>
      <c r="FPV2172" s="218"/>
      <c r="FPW2172" s="218"/>
      <c r="FPX2172" s="218"/>
      <c r="FPY2172" s="218"/>
      <c r="FPZ2172" s="218"/>
      <c r="FQA2172" s="218"/>
      <c r="FQB2172" s="218"/>
      <c r="FQC2172" s="218"/>
      <c r="FQD2172" s="218"/>
      <c r="FQE2172" s="218"/>
      <c r="FQF2172" s="218"/>
      <c r="FQG2172" s="218"/>
      <c r="FQH2172" s="218"/>
      <c r="FQI2172" s="218"/>
      <c r="FQJ2172" s="218"/>
      <c r="FQK2172" s="218"/>
      <c r="FQL2172" s="218"/>
      <c r="FQM2172" s="218"/>
      <c r="FQN2172" s="218"/>
      <c r="FQO2172" s="218"/>
      <c r="FQP2172" s="218"/>
      <c r="FQQ2172" s="218"/>
      <c r="FQR2172" s="218"/>
      <c r="FQS2172" s="218"/>
      <c r="FQT2172" s="218"/>
      <c r="FQU2172" s="218"/>
      <c r="FQV2172" s="218"/>
      <c r="FQW2172" s="218"/>
      <c r="FQX2172" s="218"/>
      <c r="FQY2172" s="218"/>
      <c r="FQZ2172" s="218"/>
      <c r="FRA2172" s="218"/>
      <c r="FRB2172" s="218"/>
      <c r="FRC2172" s="218"/>
      <c r="FRD2172" s="218"/>
      <c r="FRE2172" s="218"/>
      <c r="FRF2172" s="218"/>
      <c r="FRG2172" s="218"/>
      <c r="FRH2172" s="218"/>
      <c r="FRI2172" s="218"/>
      <c r="FRJ2172" s="218"/>
      <c r="FRK2172" s="218"/>
      <c r="FRL2172" s="218"/>
      <c r="FRM2172" s="218"/>
      <c r="FRN2172" s="218"/>
      <c r="FRO2172" s="218"/>
      <c r="FRP2172" s="218"/>
      <c r="FRQ2172" s="218"/>
      <c r="FRR2172" s="218"/>
      <c r="FRS2172" s="218"/>
      <c r="FRT2172" s="218"/>
      <c r="FRU2172" s="218"/>
      <c r="FRV2172" s="218"/>
      <c r="FRW2172" s="218"/>
      <c r="FRX2172" s="218"/>
      <c r="FRY2172" s="218"/>
      <c r="FRZ2172" s="218"/>
      <c r="FSA2172" s="218"/>
      <c r="FSB2172" s="218"/>
      <c r="FSC2172" s="218"/>
      <c r="FSD2172" s="218"/>
      <c r="FSE2172" s="218"/>
      <c r="FSF2172" s="218"/>
      <c r="FSG2172" s="218"/>
      <c r="FSH2172" s="218"/>
      <c r="FSI2172" s="218"/>
      <c r="FSJ2172" s="218"/>
      <c r="FSK2172" s="218"/>
      <c r="FSL2172" s="218"/>
      <c r="FSM2172" s="218"/>
      <c r="FSN2172" s="218"/>
      <c r="FSO2172" s="218"/>
      <c r="FSP2172" s="218"/>
      <c r="FSQ2172" s="218"/>
      <c r="FSR2172" s="218"/>
      <c r="FSS2172" s="218"/>
      <c r="FST2172" s="218"/>
      <c r="FSU2172" s="218"/>
      <c r="FSV2172" s="218"/>
      <c r="FSW2172" s="218"/>
      <c r="FSX2172" s="218"/>
      <c r="FSY2172" s="218"/>
      <c r="FSZ2172" s="218"/>
      <c r="FTA2172" s="218"/>
      <c r="FTB2172" s="218"/>
      <c r="FTC2172" s="218"/>
      <c r="FTD2172" s="218"/>
      <c r="FTE2172" s="218"/>
      <c r="FTF2172" s="218"/>
      <c r="FTG2172" s="218"/>
      <c r="FTH2172" s="218"/>
      <c r="FTI2172" s="218"/>
      <c r="FTJ2172" s="218"/>
      <c r="FTK2172" s="218"/>
      <c r="FTL2172" s="218"/>
      <c r="FTM2172" s="218"/>
      <c r="FTN2172" s="218"/>
      <c r="FTO2172" s="218"/>
      <c r="FTP2172" s="218"/>
      <c r="FTQ2172" s="218"/>
      <c r="FTR2172" s="218"/>
      <c r="FTS2172" s="218"/>
      <c r="FTT2172" s="218"/>
      <c r="FTU2172" s="218"/>
      <c r="FTV2172" s="218"/>
      <c r="FTW2172" s="218"/>
      <c r="FTX2172" s="218"/>
      <c r="FTY2172" s="218"/>
      <c r="FTZ2172" s="218"/>
      <c r="FUA2172" s="218"/>
      <c r="FUB2172" s="218"/>
      <c r="FUC2172" s="218"/>
      <c r="FUD2172" s="218"/>
      <c r="FUE2172" s="218"/>
      <c r="FUF2172" s="218"/>
      <c r="FUG2172" s="218"/>
      <c r="FUH2172" s="218"/>
      <c r="FUI2172" s="218"/>
      <c r="FUJ2172" s="218"/>
      <c r="FUK2172" s="218"/>
      <c r="FUL2172" s="218"/>
      <c r="FUM2172" s="218"/>
      <c r="FUN2172" s="218"/>
      <c r="FUO2172" s="218"/>
      <c r="FUP2172" s="218"/>
      <c r="FUQ2172" s="218"/>
      <c r="FUR2172" s="218"/>
      <c r="FUS2172" s="218"/>
      <c r="FUT2172" s="218"/>
      <c r="FUU2172" s="218"/>
      <c r="FUV2172" s="218"/>
      <c r="FUW2172" s="218"/>
      <c r="FUX2172" s="218"/>
      <c r="FUY2172" s="218"/>
      <c r="FUZ2172" s="218"/>
      <c r="FVA2172" s="218"/>
      <c r="FVB2172" s="218"/>
      <c r="FVC2172" s="218"/>
      <c r="FVD2172" s="218"/>
      <c r="FVE2172" s="218"/>
      <c r="FVF2172" s="218"/>
      <c r="FVG2172" s="218"/>
      <c r="FVH2172" s="218"/>
      <c r="FVI2172" s="218"/>
      <c r="FVJ2172" s="218"/>
      <c r="FVK2172" s="218"/>
      <c r="FVL2172" s="218"/>
      <c r="FVM2172" s="218"/>
      <c r="FVN2172" s="218"/>
      <c r="FVO2172" s="218"/>
      <c r="FVP2172" s="218"/>
      <c r="FVQ2172" s="218"/>
      <c r="FVR2172" s="218"/>
      <c r="FVS2172" s="218"/>
      <c r="FVT2172" s="218"/>
      <c r="FVU2172" s="218"/>
      <c r="FVV2172" s="218"/>
      <c r="FVW2172" s="218"/>
      <c r="FVX2172" s="218"/>
      <c r="FVY2172" s="218"/>
      <c r="FVZ2172" s="218"/>
      <c r="FWA2172" s="218"/>
      <c r="FWB2172" s="218"/>
      <c r="FWC2172" s="218"/>
      <c r="FWD2172" s="218"/>
      <c r="FWE2172" s="218"/>
      <c r="FWF2172" s="218"/>
      <c r="FWG2172" s="218"/>
      <c r="FWH2172" s="218"/>
      <c r="FWI2172" s="218"/>
      <c r="FWJ2172" s="218"/>
      <c r="FWK2172" s="218"/>
      <c r="FWL2172" s="218"/>
      <c r="FWM2172" s="218"/>
      <c r="FWN2172" s="218"/>
      <c r="FWO2172" s="218"/>
      <c r="FWP2172" s="218"/>
      <c r="FWQ2172" s="218"/>
      <c r="FWR2172" s="218"/>
      <c r="FWS2172" s="218"/>
      <c r="FWT2172" s="218"/>
      <c r="FWU2172" s="218"/>
      <c r="FWV2172" s="218"/>
      <c r="FWW2172" s="218"/>
      <c r="FWX2172" s="218"/>
      <c r="FWY2172" s="218"/>
      <c r="FWZ2172" s="218"/>
      <c r="FXA2172" s="218"/>
      <c r="FXB2172" s="218"/>
      <c r="FXC2172" s="218"/>
      <c r="FXD2172" s="218"/>
      <c r="FXE2172" s="218"/>
      <c r="FXF2172" s="218"/>
      <c r="FXG2172" s="218"/>
      <c r="FXH2172" s="218"/>
      <c r="FXI2172" s="218"/>
      <c r="FXJ2172" s="218"/>
      <c r="FXK2172" s="218"/>
      <c r="FXL2172" s="218"/>
      <c r="FXM2172" s="218"/>
      <c r="FXN2172" s="218"/>
      <c r="FXO2172" s="218"/>
      <c r="FXP2172" s="218"/>
      <c r="FXQ2172" s="218"/>
      <c r="FXR2172" s="218"/>
      <c r="FXS2172" s="218"/>
      <c r="FXT2172" s="218"/>
      <c r="FXU2172" s="218"/>
      <c r="FXV2172" s="218"/>
      <c r="FXW2172" s="218"/>
      <c r="FXX2172" s="218"/>
      <c r="FXY2172" s="218"/>
      <c r="FXZ2172" s="218"/>
      <c r="FYA2172" s="218"/>
      <c r="FYB2172" s="218"/>
      <c r="FYC2172" s="218"/>
      <c r="FYD2172" s="218"/>
      <c r="FYE2172" s="218"/>
      <c r="FYF2172" s="218"/>
      <c r="FYG2172" s="218"/>
      <c r="FYH2172" s="218"/>
      <c r="FYI2172" s="218"/>
      <c r="FYJ2172" s="218"/>
      <c r="FYK2172" s="218"/>
      <c r="FYL2172" s="218"/>
      <c r="FYM2172" s="218"/>
      <c r="FYN2172" s="218"/>
      <c r="FYO2172" s="218"/>
      <c r="FYP2172" s="218"/>
      <c r="FYQ2172" s="218"/>
      <c r="FYR2172" s="218"/>
      <c r="FYS2172" s="218"/>
      <c r="FYT2172" s="218"/>
      <c r="FYU2172" s="218"/>
      <c r="FYV2172" s="218"/>
      <c r="FYW2172" s="218"/>
      <c r="FYX2172" s="218"/>
      <c r="FYY2172" s="218"/>
      <c r="FYZ2172" s="218"/>
      <c r="FZA2172" s="218"/>
      <c r="FZB2172" s="218"/>
      <c r="FZC2172" s="218"/>
      <c r="FZD2172" s="218"/>
      <c r="FZE2172" s="218"/>
      <c r="FZF2172" s="218"/>
      <c r="FZG2172" s="218"/>
      <c r="FZH2172" s="218"/>
      <c r="FZI2172" s="218"/>
      <c r="FZJ2172" s="218"/>
      <c r="FZK2172" s="218"/>
      <c r="FZL2172" s="218"/>
      <c r="FZM2172" s="218"/>
      <c r="FZN2172" s="218"/>
      <c r="FZO2172" s="218"/>
      <c r="FZP2172" s="218"/>
      <c r="FZQ2172" s="218"/>
      <c r="FZR2172" s="218"/>
      <c r="FZS2172" s="218"/>
      <c r="FZT2172" s="218"/>
      <c r="FZU2172" s="218"/>
      <c r="FZV2172" s="218"/>
      <c r="FZW2172" s="218"/>
      <c r="FZX2172" s="218"/>
      <c r="FZY2172" s="218"/>
      <c r="FZZ2172" s="218"/>
      <c r="GAA2172" s="218"/>
      <c r="GAB2172" s="218"/>
      <c r="GAC2172" s="218"/>
      <c r="GAD2172" s="218"/>
      <c r="GAE2172" s="218"/>
      <c r="GAF2172" s="218"/>
      <c r="GAG2172" s="218"/>
      <c r="GAH2172" s="218"/>
      <c r="GAI2172" s="218"/>
      <c r="GAJ2172" s="218"/>
      <c r="GAK2172" s="218"/>
      <c r="GAL2172" s="218"/>
      <c r="GAM2172" s="218"/>
      <c r="GAN2172" s="218"/>
      <c r="GAO2172" s="218"/>
      <c r="GAP2172" s="218"/>
      <c r="GAQ2172" s="218"/>
      <c r="GAR2172" s="218"/>
      <c r="GAS2172" s="218"/>
      <c r="GAT2172" s="218"/>
      <c r="GAU2172" s="218"/>
      <c r="GAV2172" s="218"/>
      <c r="GAW2172" s="218"/>
      <c r="GAX2172" s="218"/>
      <c r="GAY2172" s="218"/>
      <c r="GAZ2172" s="218"/>
      <c r="GBA2172" s="218"/>
      <c r="GBB2172" s="218"/>
      <c r="GBC2172" s="218"/>
      <c r="GBD2172" s="218"/>
      <c r="GBE2172" s="218"/>
      <c r="GBF2172" s="218"/>
      <c r="GBG2172" s="218"/>
      <c r="GBH2172" s="218"/>
      <c r="GBI2172" s="218"/>
      <c r="GBJ2172" s="218"/>
      <c r="GBK2172" s="218"/>
      <c r="GBL2172" s="218"/>
      <c r="GBM2172" s="218"/>
      <c r="GBN2172" s="218"/>
      <c r="GBO2172" s="218"/>
      <c r="GBP2172" s="218"/>
      <c r="GBQ2172" s="218"/>
      <c r="GBR2172" s="218"/>
      <c r="GBS2172" s="218"/>
      <c r="GBT2172" s="218"/>
      <c r="GBU2172" s="218"/>
      <c r="GBV2172" s="218"/>
      <c r="GBW2172" s="218"/>
      <c r="GBX2172" s="218"/>
      <c r="GBY2172" s="218"/>
      <c r="GBZ2172" s="218"/>
      <c r="GCA2172" s="218"/>
      <c r="GCB2172" s="218"/>
      <c r="GCC2172" s="218"/>
      <c r="GCD2172" s="218"/>
      <c r="GCE2172" s="218"/>
      <c r="GCF2172" s="218"/>
      <c r="GCG2172" s="218"/>
      <c r="GCH2172" s="218"/>
      <c r="GCI2172" s="218"/>
      <c r="GCJ2172" s="218"/>
      <c r="GCK2172" s="218"/>
      <c r="GCL2172" s="218"/>
      <c r="GCM2172" s="218"/>
      <c r="GCN2172" s="218"/>
      <c r="GCO2172" s="218"/>
      <c r="GCP2172" s="218"/>
      <c r="GCQ2172" s="218"/>
      <c r="GCR2172" s="218"/>
      <c r="GCS2172" s="218"/>
      <c r="GCT2172" s="218"/>
      <c r="GCU2172" s="218"/>
      <c r="GCV2172" s="218"/>
      <c r="GCW2172" s="218"/>
      <c r="GCX2172" s="218"/>
      <c r="GCY2172" s="218"/>
      <c r="GCZ2172" s="218"/>
      <c r="GDA2172" s="218"/>
      <c r="GDB2172" s="218"/>
      <c r="GDC2172" s="218"/>
      <c r="GDD2172" s="218"/>
      <c r="GDE2172" s="218"/>
      <c r="GDF2172" s="218"/>
      <c r="GDG2172" s="218"/>
      <c r="GDH2172" s="218"/>
      <c r="GDI2172" s="218"/>
      <c r="GDJ2172" s="218"/>
      <c r="GDK2172" s="218"/>
      <c r="GDL2172" s="218"/>
      <c r="GDM2172" s="218"/>
      <c r="GDN2172" s="218"/>
      <c r="GDO2172" s="218"/>
      <c r="GDP2172" s="218"/>
      <c r="GDQ2172" s="218"/>
      <c r="GDR2172" s="218"/>
      <c r="GDS2172" s="218"/>
      <c r="GDT2172" s="218"/>
      <c r="GDU2172" s="218"/>
      <c r="GDV2172" s="218"/>
      <c r="GDW2172" s="218"/>
      <c r="GDX2172" s="218"/>
      <c r="GDY2172" s="218"/>
      <c r="GDZ2172" s="218"/>
      <c r="GEA2172" s="218"/>
      <c r="GEB2172" s="218"/>
      <c r="GEC2172" s="218"/>
      <c r="GED2172" s="218"/>
      <c r="GEE2172" s="218"/>
      <c r="GEF2172" s="218"/>
      <c r="GEG2172" s="218"/>
      <c r="GEH2172" s="218"/>
      <c r="GEI2172" s="218"/>
      <c r="GEJ2172" s="218"/>
      <c r="GEK2172" s="218"/>
      <c r="GEL2172" s="218"/>
      <c r="GEM2172" s="218"/>
      <c r="GEN2172" s="218"/>
      <c r="GEO2172" s="218"/>
      <c r="GEP2172" s="218"/>
      <c r="GEQ2172" s="218"/>
      <c r="GER2172" s="218"/>
      <c r="GES2172" s="218"/>
      <c r="GET2172" s="218"/>
      <c r="GEU2172" s="218"/>
      <c r="GEV2172" s="218"/>
      <c r="GEW2172" s="218"/>
      <c r="GEX2172" s="218"/>
      <c r="GEY2172" s="218"/>
      <c r="GEZ2172" s="218"/>
      <c r="GFA2172" s="218"/>
      <c r="GFB2172" s="218"/>
      <c r="GFC2172" s="218"/>
      <c r="GFD2172" s="218"/>
      <c r="GFE2172" s="218"/>
      <c r="GFF2172" s="218"/>
      <c r="GFG2172" s="218"/>
      <c r="GFH2172" s="218"/>
      <c r="GFI2172" s="218"/>
      <c r="GFJ2172" s="218"/>
      <c r="GFK2172" s="218"/>
      <c r="GFL2172" s="218"/>
      <c r="GFM2172" s="218"/>
      <c r="GFN2172" s="218"/>
      <c r="GFO2172" s="218"/>
      <c r="GFP2172" s="218"/>
      <c r="GFQ2172" s="218"/>
      <c r="GFR2172" s="218"/>
      <c r="GFS2172" s="218"/>
      <c r="GFT2172" s="218"/>
      <c r="GFU2172" s="218"/>
      <c r="GFV2172" s="218"/>
      <c r="GFW2172" s="218"/>
      <c r="GFX2172" s="218"/>
      <c r="GFY2172" s="218"/>
      <c r="GFZ2172" s="218"/>
      <c r="GGA2172" s="218"/>
      <c r="GGB2172" s="218"/>
      <c r="GGC2172" s="218"/>
      <c r="GGD2172" s="218"/>
      <c r="GGE2172" s="218"/>
      <c r="GGF2172" s="218"/>
      <c r="GGG2172" s="218"/>
      <c r="GGH2172" s="218"/>
      <c r="GGI2172" s="218"/>
      <c r="GGJ2172" s="218"/>
      <c r="GGK2172" s="218"/>
      <c r="GGL2172" s="218"/>
      <c r="GGM2172" s="218"/>
      <c r="GGN2172" s="218"/>
      <c r="GGO2172" s="218"/>
      <c r="GGP2172" s="218"/>
      <c r="GGQ2172" s="218"/>
      <c r="GGR2172" s="218"/>
      <c r="GGS2172" s="218"/>
      <c r="GGT2172" s="218"/>
      <c r="GGU2172" s="218"/>
      <c r="GGV2172" s="218"/>
      <c r="GGW2172" s="218"/>
      <c r="GGX2172" s="218"/>
      <c r="GGY2172" s="218"/>
      <c r="GGZ2172" s="218"/>
      <c r="GHA2172" s="218"/>
      <c r="GHB2172" s="218"/>
      <c r="GHC2172" s="218"/>
      <c r="GHD2172" s="218"/>
      <c r="GHE2172" s="218"/>
      <c r="GHF2172" s="218"/>
      <c r="GHG2172" s="218"/>
      <c r="GHH2172" s="218"/>
      <c r="GHI2172" s="218"/>
      <c r="GHJ2172" s="218"/>
      <c r="GHK2172" s="218"/>
      <c r="GHL2172" s="218"/>
      <c r="GHM2172" s="218"/>
      <c r="GHN2172" s="218"/>
      <c r="GHO2172" s="218"/>
      <c r="GHP2172" s="218"/>
      <c r="GHQ2172" s="218"/>
      <c r="GHR2172" s="218"/>
      <c r="GHS2172" s="218"/>
      <c r="GHT2172" s="218"/>
      <c r="GHU2172" s="218"/>
      <c r="GHV2172" s="218"/>
      <c r="GHW2172" s="218"/>
      <c r="GHX2172" s="218"/>
      <c r="GHY2172" s="218"/>
      <c r="GHZ2172" s="218"/>
      <c r="GIA2172" s="218"/>
      <c r="GIB2172" s="218"/>
      <c r="GIC2172" s="218"/>
      <c r="GID2172" s="218"/>
      <c r="GIE2172" s="218"/>
      <c r="GIF2172" s="218"/>
      <c r="GIG2172" s="218"/>
      <c r="GIH2172" s="218"/>
      <c r="GII2172" s="218"/>
      <c r="GIJ2172" s="218"/>
      <c r="GIK2172" s="218"/>
      <c r="GIL2172" s="218"/>
      <c r="GIM2172" s="218"/>
      <c r="GIN2172" s="218"/>
      <c r="GIO2172" s="218"/>
      <c r="GIP2172" s="218"/>
      <c r="GIQ2172" s="218"/>
      <c r="GIR2172" s="218"/>
      <c r="GIS2172" s="218"/>
      <c r="GIT2172" s="218"/>
      <c r="GIU2172" s="218"/>
      <c r="GIV2172" s="218"/>
      <c r="GIW2172" s="218"/>
      <c r="GIX2172" s="218"/>
      <c r="GIY2172" s="218"/>
      <c r="GIZ2172" s="218"/>
      <c r="GJA2172" s="218"/>
      <c r="GJB2172" s="218"/>
      <c r="GJC2172" s="218"/>
      <c r="GJD2172" s="218"/>
      <c r="GJE2172" s="218"/>
      <c r="GJF2172" s="218"/>
      <c r="GJG2172" s="218"/>
      <c r="GJH2172" s="218"/>
      <c r="GJI2172" s="218"/>
      <c r="GJJ2172" s="218"/>
      <c r="GJK2172" s="218"/>
      <c r="GJL2172" s="218"/>
      <c r="GJM2172" s="218"/>
      <c r="GJN2172" s="218"/>
      <c r="GJO2172" s="218"/>
      <c r="GJP2172" s="218"/>
      <c r="GJQ2172" s="218"/>
      <c r="GJR2172" s="218"/>
      <c r="GJS2172" s="218"/>
      <c r="GJT2172" s="218"/>
      <c r="GJU2172" s="218"/>
      <c r="GJV2172" s="218"/>
      <c r="GJW2172" s="218"/>
      <c r="GJX2172" s="218"/>
      <c r="GJY2172" s="218"/>
      <c r="GJZ2172" s="218"/>
      <c r="GKA2172" s="218"/>
      <c r="GKB2172" s="218"/>
      <c r="GKC2172" s="218"/>
      <c r="GKD2172" s="218"/>
      <c r="GKE2172" s="218"/>
      <c r="GKF2172" s="218"/>
      <c r="GKG2172" s="218"/>
      <c r="GKH2172" s="218"/>
      <c r="GKI2172" s="218"/>
      <c r="GKJ2172" s="218"/>
      <c r="GKK2172" s="218"/>
      <c r="GKL2172" s="218"/>
      <c r="GKM2172" s="218"/>
      <c r="GKN2172" s="218"/>
      <c r="GKO2172" s="218"/>
      <c r="GKP2172" s="218"/>
      <c r="GKQ2172" s="218"/>
      <c r="GKR2172" s="218"/>
      <c r="GKS2172" s="218"/>
      <c r="GKT2172" s="218"/>
      <c r="GKU2172" s="218"/>
      <c r="GKV2172" s="218"/>
      <c r="GKW2172" s="218"/>
      <c r="GKX2172" s="218"/>
      <c r="GKY2172" s="218"/>
      <c r="GKZ2172" s="218"/>
      <c r="GLA2172" s="218"/>
      <c r="GLB2172" s="218"/>
      <c r="GLC2172" s="218"/>
      <c r="GLD2172" s="218"/>
      <c r="GLE2172" s="218"/>
      <c r="GLF2172" s="218"/>
      <c r="GLG2172" s="218"/>
      <c r="GLH2172" s="218"/>
      <c r="GLI2172" s="218"/>
      <c r="GLJ2172" s="218"/>
      <c r="GLK2172" s="218"/>
      <c r="GLL2172" s="218"/>
      <c r="GLM2172" s="218"/>
      <c r="GLN2172" s="218"/>
      <c r="GLO2172" s="218"/>
      <c r="GLP2172" s="218"/>
      <c r="GLQ2172" s="218"/>
      <c r="GLR2172" s="218"/>
      <c r="GLS2172" s="218"/>
      <c r="GLT2172" s="218"/>
      <c r="GLU2172" s="218"/>
      <c r="GLV2172" s="218"/>
      <c r="GLW2172" s="218"/>
      <c r="GLX2172" s="218"/>
      <c r="GLY2172" s="218"/>
      <c r="GLZ2172" s="218"/>
      <c r="GMA2172" s="218"/>
      <c r="GMB2172" s="218"/>
      <c r="GMC2172" s="218"/>
      <c r="GMD2172" s="218"/>
      <c r="GME2172" s="218"/>
      <c r="GMF2172" s="218"/>
      <c r="GMG2172" s="218"/>
      <c r="GMH2172" s="218"/>
      <c r="GMI2172" s="218"/>
      <c r="GMJ2172" s="218"/>
      <c r="GMK2172" s="218"/>
      <c r="GML2172" s="218"/>
      <c r="GMM2172" s="218"/>
      <c r="GMN2172" s="218"/>
      <c r="GMO2172" s="218"/>
      <c r="GMP2172" s="218"/>
      <c r="GMQ2172" s="218"/>
      <c r="GMR2172" s="218"/>
      <c r="GMS2172" s="218"/>
      <c r="GMT2172" s="218"/>
      <c r="GMU2172" s="218"/>
      <c r="GMV2172" s="218"/>
      <c r="GMW2172" s="218"/>
      <c r="GMX2172" s="218"/>
      <c r="GMY2172" s="218"/>
      <c r="GMZ2172" s="218"/>
      <c r="GNA2172" s="218"/>
      <c r="GNB2172" s="218"/>
      <c r="GNC2172" s="218"/>
      <c r="GND2172" s="218"/>
      <c r="GNE2172" s="218"/>
      <c r="GNF2172" s="218"/>
      <c r="GNG2172" s="218"/>
      <c r="GNH2172" s="218"/>
      <c r="GNI2172" s="218"/>
      <c r="GNJ2172" s="218"/>
      <c r="GNK2172" s="218"/>
      <c r="GNL2172" s="218"/>
      <c r="GNM2172" s="218"/>
      <c r="GNN2172" s="218"/>
      <c r="GNO2172" s="218"/>
      <c r="GNP2172" s="218"/>
      <c r="GNQ2172" s="218"/>
      <c r="GNR2172" s="218"/>
      <c r="GNS2172" s="218"/>
      <c r="GNT2172" s="218"/>
      <c r="GNU2172" s="218"/>
      <c r="GNV2172" s="218"/>
      <c r="GNW2172" s="218"/>
      <c r="GNX2172" s="218"/>
      <c r="GNY2172" s="218"/>
      <c r="GNZ2172" s="218"/>
      <c r="GOA2172" s="218"/>
      <c r="GOB2172" s="218"/>
      <c r="GOC2172" s="218"/>
      <c r="GOD2172" s="218"/>
      <c r="GOE2172" s="218"/>
      <c r="GOF2172" s="218"/>
      <c r="GOG2172" s="218"/>
      <c r="GOH2172" s="218"/>
      <c r="GOI2172" s="218"/>
      <c r="GOJ2172" s="218"/>
      <c r="GOK2172" s="218"/>
      <c r="GOL2172" s="218"/>
      <c r="GOM2172" s="218"/>
      <c r="GON2172" s="218"/>
      <c r="GOO2172" s="218"/>
      <c r="GOP2172" s="218"/>
      <c r="GOQ2172" s="218"/>
      <c r="GOR2172" s="218"/>
      <c r="GOS2172" s="218"/>
      <c r="GOT2172" s="218"/>
      <c r="GOU2172" s="218"/>
      <c r="GOV2172" s="218"/>
      <c r="GOW2172" s="218"/>
      <c r="GOX2172" s="218"/>
      <c r="GOY2172" s="218"/>
      <c r="GOZ2172" s="218"/>
      <c r="GPA2172" s="218"/>
      <c r="GPB2172" s="218"/>
      <c r="GPC2172" s="218"/>
      <c r="GPD2172" s="218"/>
      <c r="GPE2172" s="218"/>
      <c r="GPF2172" s="218"/>
      <c r="GPG2172" s="218"/>
      <c r="GPH2172" s="218"/>
      <c r="GPI2172" s="218"/>
      <c r="GPJ2172" s="218"/>
      <c r="GPK2172" s="218"/>
      <c r="GPL2172" s="218"/>
      <c r="GPM2172" s="218"/>
      <c r="GPN2172" s="218"/>
      <c r="GPO2172" s="218"/>
      <c r="GPP2172" s="218"/>
      <c r="GPQ2172" s="218"/>
      <c r="GPR2172" s="218"/>
      <c r="GPS2172" s="218"/>
      <c r="GPT2172" s="218"/>
      <c r="GPU2172" s="218"/>
      <c r="GPV2172" s="218"/>
      <c r="GPW2172" s="218"/>
      <c r="GPX2172" s="218"/>
      <c r="GPY2172" s="218"/>
      <c r="GPZ2172" s="218"/>
      <c r="GQA2172" s="218"/>
      <c r="GQB2172" s="218"/>
      <c r="GQC2172" s="218"/>
      <c r="GQD2172" s="218"/>
      <c r="GQE2172" s="218"/>
      <c r="GQF2172" s="218"/>
      <c r="GQG2172" s="218"/>
      <c r="GQH2172" s="218"/>
      <c r="GQI2172" s="218"/>
      <c r="GQJ2172" s="218"/>
      <c r="GQK2172" s="218"/>
      <c r="GQL2172" s="218"/>
      <c r="GQM2172" s="218"/>
      <c r="GQN2172" s="218"/>
      <c r="GQO2172" s="218"/>
      <c r="GQP2172" s="218"/>
      <c r="GQQ2172" s="218"/>
      <c r="GQR2172" s="218"/>
      <c r="GQS2172" s="218"/>
      <c r="GQT2172" s="218"/>
      <c r="GQU2172" s="218"/>
      <c r="GQV2172" s="218"/>
      <c r="GQW2172" s="218"/>
      <c r="GQX2172" s="218"/>
      <c r="GQY2172" s="218"/>
      <c r="GQZ2172" s="218"/>
      <c r="GRA2172" s="218"/>
      <c r="GRB2172" s="218"/>
      <c r="GRC2172" s="218"/>
      <c r="GRD2172" s="218"/>
      <c r="GRE2172" s="218"/>
      <c r="GRF2172" s="218"/>
      <c r="GRG2172" s="218"/>
      <c r="GRH2172" s="218"/>
      <c r="GRI2172" s="218"/>
      <c r="GRJ2172" s="218"/>
      <c r="GRK2172" s="218"/>
      <c r="GRL2172" s="218"/>
      <c r="GRM2172" s="218"/>
      <c r="GRN2172" s="218"/>
      <c r="GRO2172" s="218"/>
      <c r="GRP2172" s="218"/>
      <c r="GRQ2172" s="218"/>
      <c r="GRR2172" s="218"/>
      <c r="GRS2172" s="218"/>
      <c r="GRT2172" s="218"/>
      <c r="GRU2172" s="218"/>
      <c r="GRV2172" s="218"/>
      <c r="GRW2172" s="218"/>
      <c r="GRX2172" s="218"/>
      <c r="GRY2172" s="218"/>
      <c r="GRZ2172" s="218"/>
      <c r="GSA2172" s="218"/>
      <c r="GSB2172" s="218"/>
      <c r="GSC2172" s="218"/>
      <c r="GSD2172" s="218"/>
      <c r="GSE2172" s="218"/>
      <c r="GSF2172" s="218"/>
      <c r="GSG2172" s="218"/>
      <c r="GSH2172" s="218"/>
      <c r="GSI2172" s="218"/>
      <c r="GSJ2172" s="218"/>
      <c r="GSK2172" s="218"/>
      <c r="GSL2172" s="218"/>
      <c r="GSM2172" s="218"/>
      <c r="GSN2172" s="218"/>
      <c r="GSO2172" s="218"/>
      <c r="GSP2172" s="218"/>
      <c r="GSQ2172" s="218"/>
      <c r="GSR2172" s="218"/>
      <c r="GSS2172" s="218"/>
      <c r="GST2172" s="218"/>
      <c r="GSU2172" s="218"/>
      <c r="GSV2172" s="218"/>
      <c r="GSW2172" s="218"/>
      <c r="GSX2172" s="218"/>
      <c r="GSY2172" s="218"/>
      <c r="GSZ2172" s="218"/>
      <c r="GTA2172" s="218"/>
      <c r="GTB2172" s="218"/>
      <c r="GTC2172" s="218"/>
      <c r="GTD2172" s="218"/>
      <c r="GTE2172" s="218"/>
      <c r="GTF2172" s="218"/>
      <c r="GTG2172" s="218"/>
      <c r="GTH2172" s="218"/>
      <c r="GTI2172" s="218"/>
      <c r="GTJ2172" s="218"/>
      <c r="GTK2172" s="218"/>
      <c r="GTL2172" s="218"/>
      <c r="GTM2172" s="218"/>
      <c r="GTN2172" s="218"/>
      <c r="GTO2172" s="218"/>
      <c r="GTP2172" s="218"/>
      <c r="GTQ2172" s="218"/>
      <c r="GTR2172" s="218"/>
      <c r="GTS2172" s="218"/>
      <c r="GTT2172" s="218"/>
      <c r="GTU2172" s="218"/>
      <c r="GTV2172" s="218"/>
      <c r="GTW2172" s="218"/>
      <c r="GTX2172" s="218"/>
      <c r="GTY2172" s="218"/>
      <c r="GTZ2172" s="218"/>
      <c r="GUA2172" s="218"/>
      <c r="GUB2172" s="218"/>
      <c r="GUC2172" s="218"/>
      <c r="GUD2172" s="218"/>
      <c r="GUE2172" s="218"/>
      <c r="GUF2172" s="218"/>
      <c r="GUG2172" s="218"/>
      <c r="GUH2172" s="218"/>
      <c r="GUI2172" s="218"/>
      <c r="GUJ2172" s="218"/>
      <c r="GUK2172" s="218"/>
      <c r="GUL2172" s="218"/>
      <c r="GUM2172" s="218"/>
      <c r="GUN2172" s="218"/>
      <c r="GUO2172" s="218"/>
      <c r="GUP2172" s="218"/>
      <c r="GUQ2172" s="218"/>
      <c r="GUR2172" s="218"/>
      <c r="GUS2172" s="218"/>
      <c r="GUT2172" s="218"/>
      <c r="GUU2172" s="218"/>
      <c r="GUV2172" s="218"/>
      <c r="GUW2172" s="218"/>
      <c r="GUX2172" s="218"/>
      <c r="GUY2172" s="218"/>
      <c r="GUZ2172" s="218"/>
      <c r="GVA2172" s="218"/>
      <c r="GVB2172" s="218"/>
      <c r="GVC2172" s="218"/>
      <c r="GVD2172" s="218"/>
      <c r="GVE2172" s="218"/>
      <c r="GVF2172" s="218"/>
      <c r="GVG2172" s="218"/>
      <c r="GVH2172" s="218"/>
      <c r="GVI2172" s="218"/>
      <c r="GVJ2172" s="218"/>
      <c r="GVK2172" s="218"/>
      <c r="GVL2172" s="218"/>
      <c r="GVM2172" s="218"/>
      <c r="GVN2172" s="218"/>
      <c r="GVO2172" s="218"/>
      <c r="GVP2172" s="218"/>
      <c r="GVQ2172" s="218"/>
      <c r="GVR2172" s="218"/>
      <c r="GVS2172" s="218"/>
      <c r="GVT2172" s="218"/>
      <c r="GVU2172" s="218"/>
      <c r="GVV2172" s="218"/>
      <c r="GVW2172" s="218"/>
      <c r="GVX2172" s="218"/>
      <c r="GVY2172" s="218"/>
      <c r="GVZ2172" s="218"/>
      <c r="GWA2172" s="218"/>
      <c r="GWB2172" s="218"/>
      <c r="GWC2172" s="218"/>
      <c r="GWD2172" s="218"/>
      <c r="GWE2172" s="218"/>
      <c r="GWF2172" s="218"/>
      <c r="GWG2172" s="218"/>
      <c r="GWH2172" s="218"/>
      <c r="GWI2172" s="218"/>
      <c r="GWJ2172" s="218"/>
      <c r="GWK2172" s="218"/>
      <c r="GWL2172" s="218"/>
      <c r="GWM2172" s="218"/>
      <c r="GWN2172" s="218"/>
      <c r="GWO2172" s="218"/>
      <c r="GWP2172" s="218"/>
      <c r="GWQ2172" s="218"/>
      <c r="GWR2172" s="218"/>
      <c r="GWS2172" s="218"/>
      <c r="GWT2172" s="218"/>
      <c r="GWU2172" s="218"/>
      <c r="GWV2172" s="218"/>
      <c r="GWW2172" s="218"/>
      <c r="GWX2172" s="218"/>
      <c r="GWY2172" s="218"/>
      <c r="GWZ2172" s="218"/>
      <c r="GXA2172" s="218"/>
      <c r="GXB2172" s="218"/>
      <c r="GXC2172" s="218"/>
      <c r="GXD2172" s="218"/>
      <c r="GXE2172" s="218"/>
      <c r="GXF2172" s="218"/>
      <c r="GXG2172" s="218"/>
      <c r="GXH2172" s="218"/>
      <c r="GXI2172" s="218"/>
      <c r="GXJ2172" s="218"/>
      <c r="GXK2172" s="218"/>
      <c r="GXL2172" s="218"/>
      <c r="GXM2172" s="218"/>
      <c r="GXN2172" s="218"/>
      <c r="GXO2172" s="218"/>
      <c r="GXP2172" s="218"/>
      <c r="GXQ2172" s="218"/>
      <c r="GXR2172" s="218"/>
      <c r="GXS2172" s="218"/>
      <c r="GXT2172" s="218"/>
      <c r="GXU2172" s="218"/>
      <c r="GXV2172" s="218"/>
      <c r="GXW2172" s="218"/>
      <c r="GXX2172" s="218"/>
      <c r="GXY2172" s="218"/>
      <c r="GXZ2172" s="218"/>
      <c r="GYA2172" s="218"/>
      <c r="GYB2172" s="218"/>
      <c r="GYC2172" s="218"/>
      <c r="GYD2172" s="218"/>
      <c r="GYE2172" s="218"/>
      <c r="GYF2172" s="218"/>
      <c r="GYG2172" s="218"/>
      <c r="GYH2172" s="218"/>
      <c r="GYI2172" s="218"/>
      <c r="GYJ2172" s="218"/>
      <c r="GYK2172" s="218"/>
      <c r="GYL2172" s="218"/>
      <c r="GYM2172" s="218"/>
      <c r="GYN2172" s="218"/>
      <c r="GYO2172" s="218"/>
      <c r="GYP2172" s="218"/>
      <c r="GYQ2172" s="218"/>
      <c r="GYR2172" s="218"/>
      <c r="GYS2172" s="218"/>
      <c r="GYT2172" s="218"/>
      <c r="GYU2172" s="218"/>
      <c r="GYV2172" s="218"/>
      <c r="GYW2172" s="218"/>
      <c r="GYX2172" s="218"/>
      <c r="GYY2172" s="218"/>
      <c r="GYZ2172" s="218"/>
      <c r="GZA2172" s="218"/>
      <c r="GZB2172" s="218"/>
      <c r="GZC2172" s="218"/>
      <c r="GZD2172" s="218"/>
      <c r="GZE2172" s="218"/>
      <c r="GZF2172" s="218"/>
      <c r="GZG2172" s="218"/>
      <c r="GZH2172" s="218"/>
      <c r="GZI2172" s="218"/>
      <c r="GZJ2172" s="218"/>
      <c r="GZK2172" s="218"/>
      <c r="GZL2172" s="218"/>
      <c r="GZM2172" s="218"/>
      <c r="GZN2172" s="218"/>
      <c r="GZO2172" s="218"/>
      <c r="GZP2172" s="218"/>
      <c r="GZQ2172" s="218"/>
      <c r="GZR2172" s="218"/>
      <c r="GZS2172" s="218"/>
      <c r="GZT2172" s="218"/>
      <c r="GZU2172" s="218"/>
      <c r="GZV2172" s="218"/>
      <c r="GZW2172" s="218"/>
      <c r="GZX2172" s="218"/>
      <c r="GZY2172" s="218"/>
      <c r="GZZ2172" s="218"/>
      <c r="HAA2172" s="218"/>
      <c r="HAB2172" s="218"/>
      <c r="HAC2172" s="218"/>
      <c r="HAD2172" s="218"/>
      <c r="HAE2172" s="218"/>
      <c r="HAF2172" s="218"/>
      <c r="HAG2172" s="218"/>
      <c r="HAH2172" s="218"/>
      <c r="HAI2172" s="218"/>
      <c r="HAJ2172" s="218"/>
      <c r="HAK2172" s="218"/>
      <c r="HAL2172" s="218"/>
      <c r="HAM2172" s="218"/>
      <c r="HAN2172" s="218"/>
      <c r="HAO2172" s="218"/>
      <c r="HAP2172" s="218"/>
      <c r="HAQ2172" s="218"/>
      <c r="HAR2172" s="218"/>
      <c r="HAS2172" s="218"/>
      <c r="HAT2172" s="218"/>
      <c r="HAU2172" s="218"/>
      <c r="HAV2172" s="218"/>
      <c r="HAW2172" s="218"/>
      <c r="HAX2172" s="218"/>
      <c r="HAY2172" s="218"/>
      <c r="HAZ2172" s="218"/>
      <c r="HBA2172" s="218"/>
      <c r="HBB2172" s="218"/>
      <c r="HBC2172" s="218"/>
      <c r="HBD2172" s="218"/>
      <c r="HBE2172" s="218"/>
      <c r="HBF2172" s="218"/>
      <c r="HBG2172" s="218"/>
      <c r="HBH2172" s="218"/>
      <c r="HBI2172" s="218"/>
      <c r="HBJ2172" s="218"/>
      <c r="HBK2172" s="218"/>
      <c r="HBL2172" s="218"/>
      <c r="HBM2172" s="218"/>
      <c r="HBN2172" s="218"/>
      <c r="HBO2172" s="218"/>
      <c r="HBP2172" s="218"/>
      <c r="HBQ2172" s="218"/>
      <c r="HBR2172" s="218"/>
      <c r="HBS2172" s="218"/>
      <c r="HBT2172" s="218"/>
      <c r="HBU2172" s="218"/>
      <c r="HBV2172" s="218"/>
      <c r="HBW2172" s="218"/>
      <c r="HBX2172" s="218"/>
      <c r="HBY2172" s="218"/>
      <c r="HBZ2172" s="218"/>
      <c r="HCA2172" s="218"/>
      <c r="HCB2172" s="218"/>
      <c r="HCC2172" s="218"/>
      <c r="HCD2172" s="218"/>
      <c r="HCE2172" s="218"/>
      <c r="HCF2172" s="218"/>
      <c r="HCG2172" s="218"/>
      <c r="HCH2172" s="218"/>
      <c r="HCI2172" s="218"/>
      <c r="HCJ2172" s="218"/>
      <c r="HCK2172" s="218"/>
      <c r="HCL2172" s="218"/>
      <c r="HCM2172" s="218"/>
      <c r="HCN2172" s="218"/>
      <c r="HCO2172" s="218"/>
      <c r="HCP2172" s="218"/>
      <c r="HCQ2172" s="218"/>
      <c r="HCR2172" s="218"/>
      <c r="HCS2172" s="218"/>
      <c r="HCT2172" s="218"/>
      <c r="HCU2172" s="218"/>
      <c r="HCV2172" s="218"/>
      <c r="HCW2172" s="218"/>
      <c r="HCX2172" s="218"/>
      <c r="HCY2172" s="218"/>
      <c r="HCZ2172" s="218"/>
      <c r="HDA2172" s="218"/>
      <c r="HDB2172" s="218"/>
      <c r="HDC2172" s="218"/>
      <c r="HDD2172" s="218"/>
      <c r="HDE2172" s="218"/>
      <c r="HDF2172" s="218"/>
      <c r="HDG2172" s="218"/>
      <c r="HDH2172" s="218"/>
      <c r="HDI2172" s="218"/>
      <c r="HDJ2172" s="218"/>
      <c r="HDK2172" s="218"/>
      <c r="HDL2172" s="218"/>
      <c r="HDM2172" s="218"/>
      <c r="HDN2172" s="218"/>
      <c r="HDO2172" s="218"/>
      <c r="HDP2172" s="218"/>
      <c r="HDQ2172" s="218"/>
      <c r="HDR2172" s="218"/>
      <c r="HDS2172" s="218"/>
      <c r="HDT2172" s="218"/>
      <c r="HDU2172" s="218"/>
      <c r="HDV2172" s="218"/>
      <c r="HDW2172" s="218"/>
      <c r="HDX2172" s="218"/>
      <c r="HDY2172" s="218"/>
      <c r="HDZ2172" s="218"/>
      <c r="HEA2172" s="218"/>
      <c r="HEB2172" s="218"/>
      <c r="HEC2172" s="218"/>
      <c r="HED2172" s="218"/>
      <c r="HEE2172" s="218"/>
      <c r="HEF2172" s="218"/>
      <c r="HEG2172" s="218"/>
      <c r="HEH2172" s="218"/>
      <c r="HEI2172" s="218"/>
      <c r="HEJ2172" s="218"/>
      <c r="HEK2172" s="218"/>
      <c r="HEL2172" s="218"/>
      <c r="HEM2172" s="218"/>
      <c r="HEN2172" s="218"/>
      <c r="HEO2172" s="218"/>
      <c r="HEP2172" s="218"/>
      <c r="HEQ2172" s="218"/>
      <c r="HER2172" s="218"/>
      <c r="HES2172" s="218"/>
      <c r="HET2172" s="218"/>
      <c r="HEU2172" s="218"/>
      <c r="HEV2172" s="218"/>
      <c r="HEW2172" s="218"/>
      <c r="HEX2172" s="218"/>
      <c r="HEY2172" s="218"/>
      <c r="HEZ2172" s="218"/>
      <c r="HFA2172" s="218"/>
      <c r="HFB2172" s="218"/>
      <c r="HFC2172" s="218"/>
      <c r="HFD2172" s="218"/>
      <c r="HFE2172" s="218"/>
      <c r="HFF2172" s="218"/>
      <c r="HFG2172" s="218"/>
      <c r="HFH2172" s="218"/>
      <c r="HFI2172" s="218"/>
      <c r="HFJ2172" s="218"/>
      <c r="HFK2172" s="218"/>
      <c r="HFL2172" s="218"/>
      <c r="HFM2172" s="218"/>
      <c r="HFN2172" s="218"/>
      <c r="HFO2172" s="218"/>
      <c r="HFP2172" s="218"/>
      <c r="HFQ2172" s="218"/>
      <c r="HFR2172" s="218"/>
      <c r="HFS2172" s="218"/>
      <c r="HFT2172" s="218"/>
      <c r="HFU2172" s="218"/>
      <c r="HFV2172" s="218"/>
      <c r="HFW2172" s="218"/>
      <c r="HFX2172" s="218"/>
      <c r="HFY2172" s="218"/>
      <c r="HFZ2172" s="218"/>
      <c r="HGA2172" s="218"/>
      <c r="HGB2172" s="218"/>
      <c r="HGC2172" s="218"/>
      <c r="HGD2172" s="218"/>
      <c r="HGE2172" s="218"/>
      <c r="HGF2172" s="218"/>
      <c r="HGG2172" s="218"/>
      <c r="HGH2172" s="218"/>
      <c r="HGI2172" s="218"/>
      <c r="HGJ2172" s="218"/>
      <c r="HGK2172" s="218"/>
      <c r="HGL2172" s="218"/>
      <c r="HGM2172" s="218"/>
      <c r="HGN2172" s="218"/>
      <c r="HGO2172" s="218"/>
      <c r="HGP2172" s="218"/>
      <c r="HGQ2172" s="218"/>
      <c r="HGR2172" s="218"/>
      <c r="HGS2172" s="218"/>
      <c r="HGT2172" s="218"/>
      <c r="HGU2172" s="218"/>
      <c r="HGV2172" s="218"/>
      <c r="HGW2172" s="218"/>
      <c r="HGX2172" s="218"/>
      <c r="HGY2172" s="218"/>
      <c r="HGZ2172" s="218"/>
      <c r="HHA2172" s="218"/>
      <c r="HHB2172" s="218"/>
      <c r="HHC2172" s="218"/>
      <c r="HHD2172" s="218"/>
      <c r="HHE2172" s="218"/>
      <c r="HHF2172" s="218"/>
      <c r="HHG2172" s="218"/>
      <c r="HHH2172" s="218"/>
      <c r="HHI2172" s="218"/>
      <c r="HHJ2172" s="218"/>
      <c r="HHK2172" s="218"/>
      <c r="HHL2172" s="218"/>
      <c r="HHM2172" s="218"/>
      <c r="HHN2172" s="218"/>
      <c r="HHO2172" s="218"/>
      <c r="HHP2172" s="218"/>
      <c r="HHQ2172" s="218"/>
      <c r="HHR2172" s="218"/>
      <c r="HHS2172" s="218"/>
      <c r="HHT2172" s="218"/>
      <c r="HHU2172" s="218"/>
      <c r="HHV2172" s="218"/>
      <c r="HHW2172" s="218"/>
      <c r="HHX2172" s="218"/>
      <c r="HHY2172" s="218"/>
      <c r="HHZ2172" s="218"/>
      <c r="HIA2172" s="218"/>
      <c r="HIB2172" s="218"/>
      <c r="HIC2172" s="218"/>
      <c r="HID2172" s="218"/>
      <c r="HIE2172" s="218"/>
      <c r="HIF2172" s="218"/>
      <c r="HIG2172" s="218"/>
      <c r="HIH2172" s="218"/>
      <c r="HII2172" s="218"/>
      <c r="HIJ2172" s="218"/>
      <c r="HIK2172" s="218"/>
      <c r="HIL2172" s="218"/>
      <c r="HIM2172" s="218"/>
      <c r="HIN2172" s="218"/>
      <c r="HIO2172" s="218"/>
      <c r="HIP2172" s="218"/>
      <c r="HIQ2172" s="218"/>
      <c r="HIR2172" s="218"/>
      <c r="HIS2172" s="218"/>
      <c r="HIT2172" s="218"/>
      <c r="HIU2172" s="218"/>
      <c r="HIV2172" s="218"/>
      <c r="HIW2172" s="218"/>
      <c r="HIX2172" s="218"/>
      <c r="HIY2172" s="218"/>
      <c r="HIZ2172" s="218"/>
      <c r="HJA2172" s="218"/>
      <c r="HJB2172" s="218"/>
      <c r="HJC2172" s="218"/>
      <c r="HJD2172" s="218"/>
      <c r="HJE2172" s="218"/>
      <c r="HJF2172" s="218"/>
      <c r="HJG2172" s="218"/>
      <c r="HJH2172" s="218"/>
      <c r="HJI2172" s="218"/>
      <c r="HJJ2172" s="218"/>
      <c r="HJK2172" s="218"/>
      <c r="HJL2172" s="218"/>
      <c r="HJM2172" s="218"/>
      <c r="HJN2172" s="218"/>
      <c r="HJO2172" s="218"/>
      <c r="HJP2172" s="218"/>
      <c r="HJQ2172" s="218"/>
      <c r="HJR2172" s="218"/>
      <c r="HJS2172" s="218"/>
      <c r="HJT2172" s="218"/>
      <c r="HJU2172" s="218"/>
      <c r="HJV2172" s="218"/>
      <c r="HJW2172" s="218"/>
      <c r="HJX2172" s="218"/>
      <c r="HJY2172" s="218"/>
      <c r="HJZ2172" s="218"/>
      <c r="HKA2172" s="218"/>
      <c r="HKB2172" s="218"/>
      <c r="HKC2172" s="218"/>
      <c r="HKD2172" s="218"/>
      <c r="HKE2172" s="218"/>
      <c r="HKF2172" s="218"/>
      <c r="HKG2172" s="218"/>
      <c r="HKH2172" s="218"/>
      <c r="HKI2172" s="218"/>
      <c r="HKJ2172" s="218"/>
      <c r="HKK2172" s="218"/>
      <c r="HKL2172" s="218"/>
      <c r="HKM2172" s="218"/>
      <c r="HKN2172" s="218"/>
      <c r="HKO2172" s="218"/>
      <c r="HKP2172" s="218"/>
      <c r="HKQ2172" s="218"/>
      <c r="HKR2172" s="218"/>
      <c r="HKS2172" s="218"/>
      <c r="HKT2172" s="218"/>
      <c r="HKU2172" s="218"/>
      <c r="HKV2172" s="218"/>
      <c r="HKW2172" s="218"/>
      <c r="HKX2172" s="218"/>
      <c r="HKY2172" s="218"/>
      <c r="HKZ2172" s="218"/>
      <c r="HLA2172" s="218"/>
      <c r="HLB2172" s="218"/>
      <c r="HLC2172" s="218"/>
      <c r="HLD2172" s="218"/>
      <c r="HLE2172" s="218"/>
      <c r="HLF2172" s="218"/>
      <c r="HLG2172" s="218"/>
      <c r="HLH2172" s="218"/>
      <c r="HLI2172" s="218"/>
      <c r="HLJ2172" s="218"/>
      <c r="HLK2172" s="218"/>
      <c r="HLL2172" s="218"/>
      <c r="HLM2172" s="218"/>
      <c r="HLN2172" s="218"/>
      <c r="HLO2172" s="218"/>
      <c r="HLP2172" s="218"/>
      <c r="HLQ2172" s="218"/>
      <c r="HLR2172" s="218"/>
      <c r="HLS2172" s="218"/>
      <c r="HLT2172" s="218"/>
      <c r="HLU2172" s="218"/>
      <c r="HLV2172" s="218"/>
      <c r="HLW2172" s="218"/>
      <c r="HLX2172" s="218"/>
      <c r="HLY2172" s="218"/>
      <c r="HLZ2172" s="218"/>
      <c r="HMA2172" s="218"/>
      <c r="HMB2172" s="218"/>
      <c r="HMC2172" s="218"/>
      <c r="HMD2172" s="218"/>
      <c r="HME2172" s="218"/>
      <c r="HMF2172" s="218"/>
      <c r="HMG2172" s="218"/>
      <c r="HMH2172" s="218"/>
      <c r="HMI2172" s="218"/>
      <c r="HMJ2172" s="218"/>
      <c r="HMK2172" s="218"/>
      <c r="HML2172" s="218"/>
      <c r="HMM2172" s="218"/>
      <c r="HMN2172" s="218"/>
      <c r="HMO2172" s="218"/>
      <c r="HMP2172" s="218"/>
      <c r="HMQ2172" s="218"/>
      <c r="HMR2172" s="218"/>
      <c r="HMS2172" s="218"/>
      <c r="HMT2172" s="218"/>
      <c r="HMU2172" s="218"/>
      <c r="HMV2172" s="218"/>
      <c r="HMW2172" s="218"/>
      <c r="HMX2172" s="218"/>
      <c r="HMY2172" s="218"/>
      <c r="HMZ2172" s="218"/>
      <c r="HNA2172" s="218"/>
      <c r="HNB2172" s="218"/>
      <c r="HNC2172" s="218"/>
      <c r="HND2172" s="218"/>
      <c r="HNE2172" s="218"/>
      <c r="HNF2172" s="218"/>
      <c r="HNG2172" s="218"/>
      <c r="HNH2172" s="218"/>
      <c r="HNI2172" s="218"/>
      <c r="HNJ2172" s="218"/>
      <c r="HNK2172" s="218"/>
      <c r="HNL2172" s="218"/>
      <c r="HNM2172" s="218"/>
      <c r="HNN2172" s="218"/>
      <c r="HNO2172" s="218"/>
      <c r="HNP2172" s="218"/>
      <c r="HNQ2172" s="218"/>
      <c r="HNR2172" s="218"/>
      <c r="HNS2172" s="218"/>
      <c r="HNT2172" s="218"/>
      <c r="HNU2172" s="218"/>
      <c r="HNV2172" s="218"/>
      <c r="HNW2172" s="218"/>
      <c r="HNX2172" s="218"/>
      <c r="HNY2172" s="218"/>
      <c r="HNZ2172" s="218"/>
      <c r="HOA2172" s="218"/>
      <c r="HOB2172" s="218"/>
      <c r="HOC2172" s="218"/>
      <c r="HOD2172" s="218"/>
      <c r="HOE2172" s="218"/>
      <c r="HOF2172" s="218"/>
      <c r="HOG2172" s="218"/>
      <c r="HOH2172" s="218"/>
      <c r="HOI2172" s="218"/>
      <c r="HOJ2172" s="218"/>
      <c r="HOK2172" s="218"/>
      <c r="HOL2172" s="218"/>
      <c r="HOM2172" s="218"/>
      <c r="HON2172" s="218"/>
      <c r="HOO2172" s="218"/>
      <c r="HOP2172" s="218"/>
      <c r="HOQ2172" s="218"/>
      <c r="HOR2172" s="218"/>
      <c r="HOS2172" s="218"/>
      <c r="HOT2172" s="218"/>
      <c r="HOU2172" s="218"/>
      <c r="HOV2172" s="218"/>
      <c r="HOW2172" s="218"/>
      <c r="HOX2172" s="218"/>
      <c r="HOY2172" s="218"/>
      <c r="HOZ2172" s="218"/>
      <c r="HPA2172" s="218"/>
      <c r="HPB2172" s="218"/>
      <c r="HPC2172" s="218"/>
      <c r="HPD2172" s="218"/>
      <c r="HPE2172" s="218"/>
      <c r="HPF2172" s="218"/>
      <c r="HPG2172" s="218"/>
      <c r="HPH2172" s="218"/>
      <c r="HPI2172" s="218"/>
      <c r="HPJ2172" s="218"/>
      <c r="HPK2172" s="218"/>
      <c r="HPL2172" s="218"/>
      <c r="HPM2172" s="218"/>
      <c r="HPN2172" s="218"/>
      <c r="HPO2172" s="218"/>
      <c r="HPP2172" s="218"/>
      <c r="HPQ2172" s="218"/>
      <c r="HPR2172" s="218"/>
      <c r="HPS2172" s="218"/>
      <c r="HPT2172" s="218"/>
      <c r="HPU2172" s="218"/>
      <c r="HPV2172" s="218"/>
      <c r="HPW2172" s="218"/>
      <c r="HPX2172" s="218"/>
      <c r="HPY2172" s="218"/>
      <c r="HPZ2172" s="218"/>
      <c r="HQA2172" s="218"/>
      <c r="HQB2172" s="218"/>
      <c r="HQC2172" s="218"/>
      <c r="HQD2172" s="218"/>
      <c r="HQE2172" s="218"/>
      <c r="HQF2172" s="218"/>
      <c r="HQG2172" s="218"/>
      <c r="HQH2172" s="218"/>
      <c r="HQI2172" s="218"/>
      <c r="HQJ2172" s="218"/>
      <c r="HQK2172" s="218"/>
      <c r="HQL2172" s="218"/>
      <c r="HQM2172" s="218"/>
      <c r="HQN2172" s="218"/>
      <c r="HQO2172" s="218"/>
      <c r="HQP2172" s="218"/>
      <c r="HQQ2172" s="218"/>
      <c r="HQR2172" s="218"/>
      <c r="HQS2172" s="218"/>
      <c r="HQT2172" s="218"/>
      <c r="HQU2172" s="218"/>
      <c r="HQV2172" s="218"/>
      <c r="HQW2172" s="218"/>
      <c r="HQX2172" s="218"/>
      <c r="HQY2172" s="218"/>
      <c r="HQZ2172" s="218"/>
      <c r="HRA2172" s="218"/>
      <c r="HRB2172" s="218"/>
      <c r="HRC2172" s="218"/>
      <c r="HRD2172" s="218"/>
      <c r="HRE2172" s="218"/>
      <c r="HRF2172" s="218"/>
      <c r="HRG2172" s="218"/>
      <c r="HRH2172" s="218"/>
      <c r="HRI2172" s="218"/>
      <c r="HRJ2172" s="218"/>
      <c r="HRK2172" s="218"/>
      <c r="HRL2172" s="218"/>
      <c r="HRM2172" s="218"/>
      <c r="HRN2172" s="218"/>
      <c r="HRO2172" s="218"/>
      <c r="HRP2172" s="218"/>
      <c r="HRQ2172" s="218"/>
      <c r="HRR2172" s="218"/>
      <c r="HRS2172" s="218"/>
      <c r="HRT2172" s="218"/>
      <c r="HRU2172" s="218"/>
      <c r="HRV2172" s="218"/>
      <c r="HRW2172" s="218"/>
      <c r="HRX2172" s="218"/>
      <c r="HRY2172" s="218"/>
      <c r="HRZ2172" s="218"/>
      <c r="HSA2172" s="218"/>
      <c r="HSB2172" s="218"/>
      <c r="HSC2172" s="218"/>
      <c r="HSD2172" s="218"/>
      <c r="HSE2172" s="218"/>
      <c r="HSF2172" s="218"/>
      <c r="HSG2172" s="218"/>
      <c r="HSH2172" s="218"/>
      <c r="HSI2172" s="218"/>
      <c r="HSJ2172" s="218"/>
      <c r="HSK2172" s="218"/>
      <c r="HSL2172" s="218"/>
      <c r="HSM2172" s="218"/>
      <c r="HSN2172" s="218"/>
      <c r="HSO2172" s="218"/>
      <c r="HSP2172" s="218"/>
      <c r="HSQ2172" s="218"/>
      <c r="HSR2172" s="218"/>
      <c r="HSS2172" s="218"/>
      <c r="HST2172" s="218"/>
      <c r="HSU2172" s="218"/>
      <c r="HSV2172" s="218"/>
      <c r="HSW2172" s="218"/>
      <c r="HSX2172" s="218"/>
      <c r="HSY2172" s="218"/>
      <c r="HSZ2172" s="218"/>
      <c r="HTA2172" s="218"/>
      <c r="HTB2172" s="218"/>
      <c r="HTC2172" s="218"/>
      <c r="HTD2172" s="218"/>
      <c r="HTE2172" s="218"/>
      <c r="HTF2172" s="218"/>
      <c r="HTG2172" s="218"/>
      <c r="HTH2172" s="218"/>
      <c r="HTI2172" s="218"/>
      <c r="HTJ2172" s="218"/>
      <c r="HTK2172" s="218"/>
      <c r="HTL2172" s="218"/>
      <c r="HTM2172" s="218"/>
      <c r="HTN2172" s="218"/>
      <c r="HTO2172" s="218"/>
      <c r="HTP2172" s="218"/>
      <c r="HTQ2172" s="218"/>
      <c r="HTR2172" s="218"/>
      <c r="HTS2172" s="218"/>
      <c r="HTT2172" s="218"/>
      <c r="HTU2172" s="218"/>
      <c r="HTV2172" s="218"/>
      <c r="HTW2172" s="218"/>
      <c r="HTX2172" s="218"/>
      <c r="HTY2172" s="218"/>
      <c r="HTZ2172" s="218"/>
      <c r="HUA2172" s="218"/>
      <c r="HUB2172" s="218"/>
      <c r="HUC2172" s="218"/>
      <c r="HUD2172" s="218"/>
      <c r="HUE2172" s="218"/>
      <c r="HUF2172" s="218"/>
      <c r="HUG2172" s="218"/>
      <c r="HUH2172" s="218"/>
      <c r="HUI2172" s="218"/>
      <c r="HUJ2172" s="218"/>
      <c r="HUK2172" s="218"/>
      <c r="HUL2172" s="218"/>
      <c r="HUM2172" s="218"/>
      <c r="HUN2172" s="218"/>
      <c r="HUO2172" s="218"/>
      <c r="HUP2172" s="218"/>
      <c r="HUQ2172" s="218"/>
      <c r="HUR2172" s="218"/>
      <c r="HUS2172" s="218"/>
      <c r="HUT2172" s="218"/>
      <c r="HUU2172" s="218"/>
      <c r="HUV2172" s="218"/>
      <c r="HUW2172" s="218"/>
      <c r="HUX2172" s="218"/>
      <c r="HUY2172" s="218"/>
      <c r="HUZ2172" s="218"/>
      <c r="HVA2172" s="218"/>
      <c r="HVB2172" s="218"/>
      <c r="HVC2172" s="218"/>
      <c r="HVD2172" s="218"/>
      <c r="HVE2172" s="218"/>
      <c r="HVF2172" s="218"/>
      <c r="HVG2172" s="218"/>
      <c r="HVH2172" s="218"/>
      <c r="HVI2172" s="218"/>
      <c r="HVJ2172" s="218"/>
      <c r="HVK2172" s="218"/>
      <c r="HVL2172" s="218"/>
      <c r="HVM2172" s="218"/>
      <c r="HVN2172" s="218"/>
      <c r="HVO2172" s="218"/>
      <c r="HVP2172" s="218"/>
      <c r="HVQ2172" s="218"/>
      <c r="HVR2172" s="218"/>
      <c r="HVS2172" s="218"/>
      <c r="HVT2172" s="218"/>
      <c r="HVU2172" s="218"/>
      <c r="HVV2172" s="218"/>
      <c r="HVW2172" s="218"/>
      <c r="HVX2172" s="218"/>
      <c r="HVY2172" s="218"/>
      <c r="HVZ2172" s="218"/>
      <c r="HWA2172" s="218"/>
      <c r="HWB2172" s="218"/>
      <c r="HWC2172" s="218"/>
      <c r="HWD2172" s="218"/>
      <c r="HWE2172" s="218"/>
      <c r="HWF2172" s="218"/>
      <c r="HWG2172" s="218"/>
      <c r="HWH2172" s="218"/>
      <c r="HWI2172" s="218"/>
      <c r="HWJ2172" s="218"/>
      <c r="HWK2172" s="218"/>
      <c r="HWL2172" s="218"/>
      <c r="HWM2172" s="218"/>
      <c r="HWN2172" s="218"/>
      <c r="HWO2172" s="218"/>
      <c r="HWP2172" s="218"/>
      <c r="HWQ2172" s="218"/>
      <c r="HWR2172" s="218"/>
      <c r="HWS2172" s="218"/>
      <c r="HWT2172" s="218"/>
      <c r="HWU2172" s="218"/>
      <c r="HWV2172" s="218"/>
      <c r="HWW2172" s="218"/>
      <c r="HWX2172" s="218"/>
      <c r="HWY2172" s="218"/>
      <c r="HWZ2172" s="218"/>
      <c r="HXA2172" s="218"/>
      <c r="HXB2172" s="218"/>
      <c r="HXC2172" s="218"/>
      <c r="HXD2172" s="218"/>
      <c r="HXE2172" s="218"/>
      <c r="HXF2172" s="218"/>
      <c r="HXG2172" s="218"/>
      <c r="HXH2172" s="218"/>
      <c r="HXI2172" s="218"/>
      <c r="HXJ2172" s="218"/>
      <c r="HXK2172" s="218"/>
      <c r="HXL2172" s="218"/>
      <c r="HXM2172" s="218"/>
      <c r="HXN2172" s="218"/>
      <c r="HXO2172" s="218"/>
      <c r="HXP2172" s="218"/>
      <c r="HXQ2172" s="218"/>
      <c r="HXR2172" s="218"/>
      <c r="HXS2172" s="218"/>
      <c r="HXT2172" s="218"/>
      <c r="HXU2172" s="218"/>
      <c r="HXV2172" s="218"/>
      <c r="HXW2172" s="218"/>
      <c r="HXX2172" s="218"/>
      <c r="HXY2172" s="218"/>
      <c r="HXZ2172" s="218"/>
      <c r="HYA2172" s="218"/>
      <c r="HYB2172" s="218"/>
      <c r="HYC2172" s="218"/>
      <c r="HYD2172" s="218"/>
      <c r="HYE2172" s="218"/>
      <c r="HYF2172" s="218"/>
      <c r="HYG2172" s="218"/>
      <c r="HYH2172" s="218"/>
      <c r="HYI2172" s="218"/>
      <c r="HYJ2172" s="218"/>
      <c r="HYK2172" s="218"/>
      <c r="HYL2172" s="218"/>
      <c r="HYM2172" s="218"/>
      <c r="HYN2172" s="218"/>
      <c r="HYO2172" s="218"/>
      <c r="HYP2172" s="218"/>
      <c r="HYQ2172" s="218"/>
      <c r="HYR2172" s="218"/>
      <c r="HYS2172" s="218"/>
      <c r="HYT2172" s="218"/>
      <c r="HYU2172" s="218"/>
      <c r="HYV2172" s="218"/>
      <c r="HYW2172" s="218"/>
      <c r="HYX2172" s="218"/>
      <c r="HYY2172" s="218"/>
      <c r="HYZ2172" s="218"/>
      <c r="HZA2172" s="218"/>
      <c r="HZB2172" s="218"/>
      <c r="HZC2172" s="218"/>
      <c r="HZD2172" s="218"/>
      <c r="HZE2172" s="218"/>
      <c r="HZF2172" s="218"/>
      <c r="HZG2172" s="218"/>
      <c r="HZH2172" s="218"/>
      <c r="HZI2172" s="218"/>
      <c r="HZJ2172" s="218"/>
      <c r="HZK2172" s="218"/>
      <c r="HZL2172" s="218"/>
      <c r="HZM2172" s="218"/>
      <c r="HZN2172" s="218"/>
      <c r="HZO2172" s="218"/>
      <c r="HZP2172" s="218"/>
      <c r="HZQ2172" s="218"/>
      <c r="HZR2172" s="218"/>
      <c r="HZS2172" s="218"/>
      <c r="HZT2172" s="218"/>
      <c r="HZU2172" s="218"/>
      <c r="HZV2172" s="218"/>
      <c r="HZW2172" s="218"/>
      <c r="HZX2172" s="218"/>
      <c r="HZY2172" s="218"/>
      <c r="HZZ2172" s="218"/>
      <c r="IAA2172" s="218"/>
      <c r="IAB2172" s="218"/>
      <c r="IAC2172" s="218"/>
      <c r="IAD2172" s="218"/>
      <c r="IAE2172" s="218"/>
      <c r="IAF2172" s="218"/>
      <c r="IAG2172" s="218"/>
      <c r="IAH2172" s="218"/>
      <c r="IAI2172" s="218"/>
      <c r="IAJ2172" s="218"/>
      <c r="IAK2172" s="218"/>
      <c r="IAL2172" s="218"/>
      <c r="IAM2172" s="218"/>
      <c r="IAN2172" s="218"/>
      <c r="IAO2172" s="218"/>
      <c r="IAP2172" s="218"/>
      <c r="IAQ2172" s="218"/>
      <c r="IAR2172" s="218"/>
      <c r="IAS2172" s="218"/>
      <c r="IAT2172" s="218"/>
      <c r="IAU2172" s="218"/>
      <c r="IAV2172" s="218"/>
      <c r="IAW2172" s="218"/>
      <c r="IAX2172" s="218"/>
      <c r="IAY2172" s="218"/>
      <c r="IAZ2172" s="218"/>
      <c r="IBA2172" s="218"/>
      <c r="IBB2172" s="218"/>
      <c r="IBC2172" s="218"/>
      <c r="IBD2172" s="218"/>
      <c r="IBE2172" s="218"/>
      <c r="IBF2172" s="218"/>
      <c r="IBG2172" s="218"/>
      <c r="IBH2172" s="218"/>
      <c r="IBI2172" s="218"/>
      <c r="IBJ2172" s="218"/>
      <c r="IBK2172" s="218"/>
      <c r="IBL2172" s="218"/>
      <c r="IBM2172" s="218"/>
      <c r="IBN2172" s="218"/>
      <c r="IBO2172" s="218"/>
      <c r="IBP2172" s="218"/>
      <c r="IBQ2172" s="218"/>
      <c r="IBR2172" s="218"/>
      <c r="IBS2172" s="218"/>
      <c r="IBT2172" s="218"/>
      <c r="IBU2172" s="218"/>
      <c r="IBV2172" s="218"/>
      <c r="IBW2172" s="218"/>
      <c r="IBX2172" s="218"/>
      <c r="IBY2172" s="218"/>
      <c r="IBZ2172" s="218"/>
      <c r="ICA2172" s="218"/>
      <c r="ICB2172" s="218"/>
      <c r="ICC2172" s="218"/>
      <c r="ICD2172" s="218"/>
      <c r="ICE2172" s="218"/>
      <c r="ICF2172" s="218"/>
      <c r="ICG2172" s="218"/>
      <c r="ICH2172" s="218"/>
      <c r="ICI2172" s="218"/>
      <c r="ICJ2172" s="218"/>
      <c r="ICK2172" s="218"/>
      <c r="ICL2172" s="218"/>
      <c r="ICM2172" s="218"/>
      <c r="ICN2172" s="218"/>
      <c r="ICO2172" s="218"/>
      <c r="ICP2172" s="218"/>
      <c r="ICQ2172" s="218"/>
      <c r="ICR2172" s="218"/>
      <c r="ICS2172" s="218"/>
      <c r="ICT2172" s="218"/>
      <c r="ICU2172" s="218"/>
      <c r="ICV2172" s="218"/>
      <c r="ICW2172" s="218"/>
      <c r="ICX2172" s="218"/>
      <c r="ICY2172" s="218"/>
      <c r="ICZ2172" s="218"/>
      <c r="IDA2172" s="218"/>
      <c r="IDB2172" s="218"/>
      <c r="IDC2172" s="218"/>
      <c r="IDD2172" s="218"/>
      <c r="IDE2172" s="218"/>
      <c r="IDF2172" s="218"/>
      <c r="IDG2172" s="218"/>
      <c r="IDH2172" s="218"/>
      <c r="IDI2172" s="218"/>
      <c r="IDJ2172" s="218"/>
      <c r="IDK2172" s="218"/>
      <c r="IDL2172" s="218"/>
      <c r="IDM2172" s="218"/>
      <c r="IDN2172" s="218"/>
      <c r="IDO2172" s="218"/>
      <c r="IDP2172" s="218"/>
      <c r="IDQ2172" s="218"/>
      <c r="IDR2172" s="218"/>
      <c r="IDS2172" s="218"/>
      <c r="IDT2172" s="218"/>
      <c r="IDU2172" s="218"/>
      <c r="IDV2172" s="218"/>
      <c r="IDW2172" s="218"/>
      <c r="IDX2172" s="218"/>
      <c r="IDY2172" s="218"/>
      <c r="IDZ2172" s="218"/>
      <c r="IEA2172" s="218"/>
      <c r="IEB2172" s="218"/>
      <c r="IEC2172" s="218"/>
      <c r="IED2172" s="218"/>
      <c r="IEE2172" s="218"/>
      <c r="IEF2172" s="218"/>
      <c r="IEG2172" s="218"/>
      <c r="IEH2172" s="218"/>
      <c r="IEI2172" s="218"/>
      <c r="IEJ2172" s="218"/>
      <c r="IEK2172" s="218"/>
      <c r="IEL2172" s="218"/>
      <c r="IEM2172" s="218"/>
      <c r="IEN2172" s="218"/>
      <c r="IEO2172" s="218"/>
      <c r="IEP2172" s="218"/>
      <c r="IEQ2172" s="218"/>
      <c r="IER2172" s="218"/>
      <c r="IES2172" s="218"/>
      <c r="IET2172" s="218"/>
      <c r="IEU2172" s="218"/>
      <c r="IEV2172" s="218"/>
      <c r="IEW2172" s="218"/>
      <c r="IEX2172" s="218"/>
      <c r="IEY2172" s="218"/>
      <c r="IEZ2172" s="218"/>
      <c r="IFA2172" s="218"/>
      <c r="IFB2172" s="218"/>
      <c r="IFC2172" s="218"/>
      <c r="IFD2172" s="218"/>
      <c r="IFE2172" s="218"/>
      <c r="IFF2172" s="218"/>
      <c r="IFG2172" s="218"/>
      <c r="IFH2172" s="218"/>
      <c r="IFI2172" s="218"/>
      <c r="IFJ2172" s="218"/>
      <c r="IFK2172" s="218"/>
      <c r="IFL2172" s="218"/>
      <c r="IFM2172" s="218"/>
      <c r="IFN2172" s="218"/>
      <c r="IFO2172" s="218"/>
      <c r="IFP2172" s="218"/>
      <c r="IFQ2172" s="218"/>
      <c r="IFR2172" s="218"/>
      <c r="IFS2172" s="218"/>
      <c r="IFT2172" s="218"/>
      <c r="IFU2172" s="218"/>
      <c r="IFV2172" s="218"/>
      <c r="IFW2172" s="218"/>
      <c r="IFX2172" s="218"/>
      <c r="IFY2172" s="218"/>
      <c r="IFZ2172" s="218"/>
      <c r="IGA2172" s="218"/>
      <c r="IGB2172" s="218"/>
      <c r="IGC2172" s="218"/>
      <c r="IGD2172" s="218"/>
      <c r="IGE2172" s="218"/>
      <c r="IGF2172" s="218"/>
      <c r="IGG2172" s="218"/>
      <c r="IGH2172" s="218"/>
      <c r="IGI2172" s="218"/>
      <c r="IGJ2172" s="218"/>
      <c r="IGK2172" s="218"/>
      <c r="IGL2172" s="218"/>
      <c r="IGM2172" s="218"/>
      <c r="IGN2172" s="218"/>
      <c r="IGO2172" s="218"/>
      <c r="IGP2172" s="218"/>
      <c r="IGQ2172" s="218"/>
      <c r="IGR2172" s="218"/>
      <c r="IGS2172" s="218"/>
      <c r="IGT2172" s="218"/>
      <c r="IGU2172" s="218"/>
      <c r="IGV2172" s="218"/>
      <c r="IGW2172" s="218"/>
      <c r="IGX2172" s="218"/>
      <c r="IGY2172" s="218"/>
      <c r="IGZ2172" s="218"/>
      <c r="IHA2172" s="218"/>
      <c r="IHB2172" s="218"/>
      <c r="IHC2172" s="218"/>
      <c r="IHD2172" s="218"/>
      <c r="IHE2172" s="218"/>
      <c r="IHF2172" s="218"/>
      <c r="IHG2172" s="218"/>
      <c r="IHH2172" s="218"/>
      <c r="IHI2172" s="218"/>
      <c r="IHJ2172" s="218"/>
      <c r="IHK2172" s="218"/>
      <c r="IHL2172" s="218"/>
      <c r="IHM2172" s="218"/>
      <c r="IHN2172" s="218"/>
      <c r="IHO2172" s="218"/>
      <c r="IHP2172" s="218"/>
      <c r="IHQ2172" s="218"/>
      <c r="IHR2172" s="218"/>
      <c r="IHS2172" s="218"/>
      <c r="IHT2172" s="218"/>
      <c r="IHU2172" s="218"/>
      <c r="IHV2172" s="218"/>
      <c r="IHW2172" s="218"/>
      <c r="IHX2172" s="218"/>
      <c r="IHY2172" s="218"/>
      <c r="IHZ2172" s="218"/>
      <c r="IIA2172" s="218"/>
      <c r="IIB2172" s="218"/>
      <c r="IIC2172" s="218"/>
      <c r="IID2172" s="218"/>
      <c r="IIE2172" s="218"/>
      <c r="IIF2172" s="218"/>
      <c r="IIG2172" s="218"/>
      <c r="IIH2172" s="218"/>
      <c r="III2172" s="218"/>
      <c r="IIJ2172" s="218"/>
      <c r="IIK2172" s="218"/>
      <c r="IIL2172" s="218"/>
      <c r="IIM2172" s="218"/>
      <c r="IIN2172" s="218"/>
      <c r="IIO2172" s="218"/>
      <c r="IIP2172" s="218"/>
      <c r="IIQ2172" s="218"/>
      <c r="IIR2172" s="218"/>
      <c r="IIS2172" s="218"/>
      <c r="IIT2172" s="218"/>
      <c r="IIU2172" s="218"/>
      <c r="IIV2172" s="218"/>
      <c r="IIW2172" s="218"/>
      <c r="IIX2172" s="218"/>
      <c r="IIY2172" s="218"/>
      <c r="IIZ2172" s="218"/>
      <c r="IJA2172" s="218"/>
      <c r="IJB2172" s="218"/>
      <c r="IJC2172" s="218"/>
      <c r="IJD2172" s="218"/>
      <c r="IJE2172" s="218"/>
      <c r="IJF2172" s="218"/>
      <c r="IJG2172" s="218"/>
      <c r="IJH2172" s="218"/>
      <c r="IJI2172" s="218"/>
      <c r="IJJ2172" s="218"/>
      <c r="IJK2172" s="218"/>
      <c r="IJL2172" s="218"/>
      <c r="IJM2172" s="218"/>
      <c r="IJN2172" s="218"/>
      <c r="IJO2172" s="218"/>
      <c r="IJP2172" s="218"/>
      <c r="IJQ2172" s="218"/>
      <c r="IJR2172" s="218"/>
      <c r="IJS2172" s="218"/>
      <c r="IJT2172" s="218"/>
      <c r="IJU2172" s="218"/>
      <c r="IJV2172" s="218"/>
      <c r="IJW2172" s="218"/>
      <c r="IJX2172" s="218"/>
      <c r="IJY2172" s="218"/>
      <c r="IJZ2172" s="218"/>
      <c r="IKA2172" s="218"/>
      <c r="IKB2172" s="218"/>
      <c r="IKC2172" s="218"/>
      <c r="IKD2172" s="218"/>
      <c r="IKE2172" s="218"/>
      <c r="IKF2172" s="218"/>
      <c r="IKG2172" s="218"/>
      <c r="IKH2172" s="218"/>
      <c r="IKI2172" s="218"/>
      <c r="IKJ2172" s="218"/>
      <c r="IKK2172" s="218"/>
      <c r="IKL2172" s="218"/>
      <c r="IKM2172" s="218"/>
      <c r="IKN2172" s="218"/>
      <c r="IKO2172" s="218"/>
      <c r="IKP2172" s="218"/>
      <c r="IKQ2172" s="218"/>
      <c r="IKR2172" s="218"/>
      <c r="IKS2172" s="218"/>
      <c r="IKT2172" s="218"/>
      <c r="IKU2172" s="218"/>
      <c r="IKV2172" s="218"/>
      <c r="IKW2172" s="218"/>
      <c r="IKX2172" s="218"/>
      <c r="IKY2172" s="218"/>
      <c r="IKZ2172" s="218"/>
      <c r="ILA2172" s="218"/>
      <c r="ILB2172" s="218"/>
      <c r="ILC2172" s="218"/>
      <c r="ILD2172" s="218"/>
      <c r="ILE2172" s="218"/>
      <c r="ILF2172" s="218"/>
      <c r="ILG2172" s="218"/>
      <c r="ILH2172" s="218"/>
      <c r="ILI2172" s="218"/>
      <c r="ILJ2172" s="218"/>
      <c r="ILK2172" s="218"/>
      <c r="ILL2172" s="218"/>
      <c r="ILM2172" s="218"/>
      <c r="ILN2172" s="218"/>
      <c r="ILO2172" s="218"/>
      <c r="ILP2172" s="218"/>
      <c r="ILQ2172" s="218"/>
      <c r="ILR2172" s="218"/>
      <c r="ILS2172" s="218"/>
      <c r="ILT2172" s="218"/>
      <c r="ILU2172" s="218"/>
      <c r="ILV2172" s="218"/>
      <c r="ILW2172" s="218"/>
      <c r="ILX2172" s="218"/>
      <c r="ILY2172" s="218"/>
      <c r="ILZ2172" s="218"/>
      <c r="IMA2172" s="218"/>
      <c r="IMB2172" s="218"/>
      <c r="IMC2172" s="218"/>
      <c r="IMD2172" s="218"/>
      <c r="IME2172" s="218"/>
      <c r="IMF2172" s="218"/>
      <c r="IMG2172" s="218"/>
      <c r="IMH2172" s="218"/>
      <c r="IMI2172" s="218"/>
      <c r="IMJ2172" s="218"/>
      <c r="IMK2172" s="218"/>
      <c r="IML2172" s="218"/>
      <c r="IMM2172" s="218"/>
      <c r="IMN2172" s="218"/>
      <c r="IMO2172" s="218"/>
      <c r="IMP2172" s="218"/>
      <c r="IMQ2172" s="218"/>
      <c r="IMR2172" s="218"/>
      <c r="IMS2172" s="218"/>
      <c r="IMT2172" s="218"/>
      <c r="IMU2172" s="218"/>
      <c r="IMV2172" s="218"/>
      <c r="IMW2172" s="218"/>
      <c r="IMX2172" s="218"/>
      <c r="IMY2172" s="218"/>
      <c r="IMZ2172" s="218"/>
      <c r="INA2172" s="218"/>
      <c r="INB2172" s="218"/>
      <c r="INC2172" s="218"/>
      <c r="IND2172" s="218"/>
      <c r="INE2172" s="218"/>
      <c r="INF2172" s="218"/>
      <c r="ING2172" s="218"/>
      <c r="INH2172" s="218"/>
      <c r="INI2172" s="218"/>
      <c r="INJ2172" s="218"/>
      <c r="INK2172" s="218"/>
      <c r="INL2172" s="218"/>
      <c r="INM2172" s="218"/>
      <c r="INN2172" s="218"/>
      <c r="INO2172" s="218"/>
      <c r="INP2172" s="218"/>
      <c r="INQ2172" s="218"/>
      <c r="INR2172" s="218"/>
      <c r="INS2172" s="218"/>
      <c r="INT2172" s="218"/>
      <c r="INU2172" s="218"/>
      <c r="INV2172" s="218"/>
      <c r="INW2172" s="218"/>
      <c r="INX2172" s="218"/>
      <c r="INY2172" s="218"/>
      <c r="INZ2172" s="218"/>
      <c r="IOA2172" s="218"/>
      <c r="IOB2172" s="218"/>
      <c r="IOC2172" s="218"/>
      <c r="IOD2172" s="218"/>
      <c r="IOE2172" s="218"/>
      <c r="IOF2172" s="218"/>
      <c r="IOG2172" s="218"/>
      <c r="IOH2172" s="218"/>
      <c r="IOI2172" s="218"/>
      <c r="IOJ2172" s="218"/>
      <c r="IOK2172" s="218"/>
      <c r="IOL2172" s="218"/>
      <c r="IOM2172" s="218"/>
      <c r="ION2172" s="218"/>
      <c r="IOO2172" s="218"/>
      <c r="IOP2172" s="218"/>
      <c r="IOQ2172" s="218"/>
      <c r="IOR2172" s="218"/>
      <c r="IOS2172" s="218"/>
      <c r="IOT2172" s="218"/>
      <c r="IOU2172" s="218"/>
      <c r="IOV2172" s="218"/>
      <c r="IOW2172" s="218"/>
      <c r="IOX2172" s="218"/>
      <c r="IOY2172" s="218"/>
      <c r="IOZ2172" s="218"/>
      <c r="IPA2172" s="218"/>
      <c r="IPB2172" s="218"/>
      <c r="IPC2172" s="218"/>
      <c r="IPD2172" s="218"/>
      <c r="IPE2172" s="218"/>
      <c r="IPF2172" s="218"/>
      <c r="IPG2172" s="218"/>
      <c r="IPH2172" s="218"/>
      <c r="IPI2172" s="218"/>
      <c r="IPJ2172" s="218"/>
      <c r="IPK2172" s="218"/>
      <c r="IPL2172" s="218"/>
      <c r="IPM2172" s="218"/>
      <c r="IPN2172" s="218"/>
      <c r="IPO2172" s="218"/>
      <c r="IPP2172" s="218"/>
      <c r="IPQ2172" s="218"/>
      <c r="IPR2172" s="218"/>
      <c r="IPS2172" s="218"/>
      <c r="IPT2172" s="218"/>
      <c r="IPU2172" s="218"/>
      <c r="IPV2172" s="218"/>
      <c r="IPW2172" s="218"/>
      <c r="IPX2172" s="218"/>
      <c r="IPY2172" s="218"/>
      <c r="IPZ2172" s="218"/>
      <c r="IQA2172" s="218"/>
      <c r="IQB2172" s="218"/>
      <c r="IQC2172" s="218"/>
      <c r="IQD2172" s="218"/>
      <c r="IQE2172" s="218"/>
      <c r="IQF2172" s="218"/>
      <c r="IQG2172" s="218"/>
      <c r="IQH2172" s="218"/>
      <c r="IQI2172" s="218"/>
      <c r="IQJ2172" s="218"/>
      <c r="IQK2172" s="218"/>
      <c r="IQL2172" s="218"/>
      <c r="IQM2172" s="218"/>
      <c r="IQN2172" s="218"/>
      <c r="IQO2172" s="218"/>
      <c r="IQP2172" s="218"/>
      <c r="IQQ2172" s="218"/>
      <c r="IQR2172" s="218"/>
      <c r="IQS2172" s="218"/>
      <c r="IQT2172" s="218"/>
      <c r="IQU2172" s="218"/>
      <c r="IQV2172" s="218"/>
      <c r="IQW2172" s="218"/>
      <c r="IQX2172" s="218"/>
      <c r="IQY2172" s="218"/>
      <c r="IQZ2172" s="218"/>
      <c r="IRA2172" s="218"/>
      <c r="IRB2172" s="218"/>
      <c r="IRC2172" s="218"/>
      <c r="IRD2172" s="218"/>
      <c r="IRE2172" s="218"/>
      <c r="IRF2172" s="218"/>
      <c r="IRG2172" s="218"/>
      <c r="IRH2172" s="218"/>
      <c r="IRI2172" s="218"/>
      <c r="IRJ2172" s="218"/>
      <c r="IRK2172" s="218"/>
      <c r="IRL2172" s="218"/>
      <c r="IRM2172" s="218"/>
      <c r="IRN2172" s="218"/>
      <c r="IRO2172" s="218"/>
      <c r="IRP2172" s="218"/>
      <c r="IRQ2172" s="218"/>
      <c r="IRR2172" s="218"/>
      <c r="IRS2172" s="218"/>
      <c r="IRT2172" s="218"/>
      <c r="IRU2172" s="218"/>
      <c r="IRV2172" s="218"/>
      <c r="IRW2172" s="218"/>
      <c r="IRX2172" s="218"/>
      <c r="IRY2172" s="218"/>
      <c r="IRZ2172" s="218"/>
      <c r="ISA2172" s="218"/>
      <c r="ISB2172" s="218"/>
      <c r="ISC2172" s="218"/>
      <c r="ISD2172" s="218"/>
      <c r="ISE2172" s="218"/>
      <c r="ISF2172" s="218"/>
      <c r="ISG2172" s="218"/>
      <c r="ISH2172" s="218"/>
      <c r="ISI2172" s="218"/>
      <c r="ISJ2172" s="218"/>
      <c r="ISK2172" s="218"/>
      <c r="ISL2172" s="218"/>
      <c r="ISM2172" s="218"/>
      <c r="ISN2172" s="218"/>
      <c r="ISO2172" s="218"/>
      <c r="ISP2172" s="218"/>
      <c r="ISQ2172" s="218"/>
      <c r="ISR2172" s="218"/>
      <c r="ISS2172" s="218"/>
      <c r="IST2172" s="218"/>
      <c r="ISU2172" s="218"/>
      <c r="ISV2172" s="218"/>
      <c r="ISW2172" s="218"/>
      <c r="ISX2172" s="218"/>
      <c r="ISY2172" s="218"/>
      <c r="ISZ2172" s="218"/>
      <c r="ITA2172" s="218"/>
      <c r="ITB2172" s="218"/>
      <c r="ITC2172" s="218"/>
      <c r="ITD2172" s="218"/>
      <c r="ITE2172" s="218"/>
      <c r="ITF2172" s="218"/>
      <c r="ITG2172" s="218"/>
      <c r="ITH2172" s="218"/>
      <c r="ITI2172" s="218"/>
      <c r="ITJ2172" s="218"/>
      <c r="ITK2172" s="218"/>
      <c r="ITL2172" s="218"/>
      <c r="ITM2172" s="218"/>
      <c r="ITN2172" s="218"/>
      <c r="ITO2172" s="218"/>
      <c r="ITP2172" s="218"/>
      <c r="ITQ2172" s="218"/>
      <c r="ITR2172" s="218"/>
      <c r="ITS2172" s="218"/>
      <c r="ITT2172" s="218"/>
      <c r="ITU2172" s="218"/>
      <c r="ITV2172" s="218"/>
      <c r="ITW2172" s="218"/>
      <c r="ITX2172" s="218"/>
      <c r="ITY2172" s="218"/>
      <c r="ITZ2172" s="218"/>
      <c r="IUA2172" s="218"/>
      <c r="IUB2172" s="218"/>
      <c r="IUC2172" s="218"/>
      <c r="IUD2172" s="218"/>
      <c r="IUE2172" s="218"/>
      <c r="IUF2172" s="218"/>
      <c r="IUG2172" s="218"/>
      <c r="IUH2172" s="218"/>
      <c r="IUI2172" s="218"/>
      <c r="IUJ2172" s="218"/>
      <c r="IUK2172" s="218"/>
      <c r="IUL2172" s="218"/>
      <c r="IUM2172" s="218"/>
      <c r="IUN2172" s="218"/>
      <c r="IUO2172" s="218"/>
      <c r="IUP2172" s="218"/>
      <c r="IUQ2172" s="218"/>
      <c r="IUR2172" s="218"/>
      <c r="IUS2172" s="218"/>
      <c r="IUT2172" s="218"/>
      <c r="IUU2172" s="218"/>
      <c r="IUV2172" s="218"/>
      <c r="IUW2172" s="218"/>
      <c r="IUX2172" s="218"/>
      <c r="IUY2172" s="218"/>
      <c r="IUZ2172" s="218"/>
      <c r="IVA2172" s="218"/>
      <c r="IVB2172" s="218"/>
      <c r="IVC2172" s="218"/>
      <c r="IVD2172" s="218"/>
      <c r="IVE2172" s="218"/>
      <c r="IVF2172" s="218"/>
      <c r="IVG2172" s="218"/>
      <c r="IVH2172" s="218"/>
      <c r="IVI2172" s="218"/>
      <c r="IVJ2172" s="218"/>
      <c r="IVK2172" s="218"/>
      <c r="IVL2172" s="218"/>
      <c r="IVM2172" s="218"/>
      <c r="IVN2172" s="218"/>
      <c r="IVO2172" s="218"/>
      <c r="IVP2172" s="218"/>
      <c r="IVQ2172" s="218"/>
      <c r="IVR2172" s="218"/>
      <c r="IVS2172" s="218"/>
      <c r="IVT2172" s="218"/>
      <c r="IVU2172" s="218"/>
      <c r="IVV2172" s="218"/>
      <c r="IVW2172" s="218"/>
      <c r="IVX2172" s="218"/>
      <c r="IVY2172" s="218"/>
      <c r="IVZ2172" s="218"/>
      <c r="IWA2172" s="218"/>
      <c r="IWB2172" s="218"/>
      <c r="IWC2172" s="218"/>
      <c r="IWD2172" s="218"/>
      <c r="IWE2172" s="218"/>
      <c r="IWF2172" s="218"/>
      <c r="IWG2172" s="218"/>
      <c r="IWH2172" s="218"/>
      <c r="IWI2172" s="218"/>
      <c r="IWJ2172" s="218"/>
      <c r="IWK2172" s="218"/>
      <c r="IWL2172" s="218"/>
      <c r="IWM2172" s="218"/>
      <c r="IWN2172" s="218"/>
      <c r="IWO2172" s="218"/>
      <c r="IWP2172" s="218"/>
      <c r="IWQ2172" s="218"/>
      <c r="IWR2172" s="218"/>
      <c r="IWS2172" s="218"/>
      <c r="IWT2172" s="218"/>
      <c r="IWU2172" s="218"/>
      <c r="IWV2172" s="218"/>
      <c r="IWW2172" s="218"/>
      <c r="IWX2172" s="218"/>
      <c r="IWY2172" s="218"/>
      <c r="IWZ2172" s="218"/>
      <c r="IXA2172" s="218"/>
      <c r="IXB2172" s="218"/>
      <c r="IXC2172" s="218"/>
      <c r="IXD2172" s="218"/>
      <c r="IXE2172" s="218"/>
      <c r="IXF2172" s="218"/>
      <c r="IXG2172" s="218"/>
      <c r="IXH2172" s="218"/>
      <c r="IXI2172" s="218"/>
      <c r="IXJ2172" s="218"/>
      <c r="IXK2172" s="218"/>
      <c r="IXL2172" s="218"/>
      <c r="IXM2172" s="218"/>
      <c r="IXN2172" s="218"/>
      <c r="IXO2172" s="218"/>
      <c r="IXP2172" s="218"/>
      <c r="IXQ2172" s="218"/>
      <c r="IXR2172" s="218"/>
      <c r="IXS2172" s="218"/>
      <c r="IXT2172" s="218"/>
      <c r="IXU2172" s="218"/>
      <c r="IXV2172" s="218"/>
      <c r="IXW2172" s="218"/>
      <c r="IXX2172" s="218"/>
      <c r="IXY2172" s="218"/>
      <c r="IXZ2172" s="218"/>
      <c r="IYA2172" s="218"/>
      <c r="IYB2172" s="218"/>
      <c r="IYC2172" s="218"/>
      <c r="IYD2172" s="218"/>
      <c r="IYE2172" s="218"/>
      <c r="IYF2172" s="218"/>
      <c r="IYG2172" s="218"/>
      <c r="IYH2172" s="218"/>
      <c r="IYI2172" s="218"/>
      <c r="IYJ2172" s="218"/>
      <c r="IYK2172" s="218"/>
      <c r="IYL2172" s="218"/>
      <c r="IYM2172" s="218"/>
      <c r="IYN2172" s="218"/>
      <c r="IYO2172" s="218"/>
      <c r="IYP2172" s="218"/>
      <c r="IYQ2172" s="218"/>
      <c r="IYR2172" s="218"/>
      <c r="IYS2172" s="218"/>
      <c r="IYT2172" s="218"/>
      <c r="IYU2172" s="218"/>
      <c r="IYV2172" s="218"/>
      <c r="IYW2172" s="218"/>
      <c r="IYX2172" s="218"/>
      <c r="IYY2172" s="218"/>
      <c r="IYZ2172" s="218"/>
      <c r="IZA2172" s="218"/>
      <c r="IZB2172" s="218"/>
      <c r="IZC2172" s="218"/>
      <c r="IZD2172" s="218"/>
      <c r="IZE2172" s="218"/>
      <c r="IZF2172" s="218"/>
      <c r="IZG2172" s="218"/>
      <c r="IZH2172" s="218"/>
      <c r="IZI2172" s="218"/>
      <c r="IZJ2172" s="218"/>
      <c r="IZK2172" s="218"/>
      <c r="IZL2172" s="218"/>
      <c r="IZM2172" s="218"/>
      <c r="IZN2172" s="218"/>
      <c r="IZO2172" s="218"/>
      <c r="IZP2172" s="218"/>
      <c r="IZQ2172" s="218"/>
      <c r="IZR2172" s="218"/>
      <c r="IZS2172" s="218"/>
      <c r="IZT2172" s="218"/>
      <c r="IZU2172" s="218"/>
      <c r="IZV2172" s="218"/>
      <c r="IZW2172" s="218"/>
      <c r="IZX2172" s="218"/>
      <c r="IZY2172" s="218"/>
      <c r="IZZ2172" s="218"/>
      <c r="JAA2172" s="218"/>
      <c r="JAB2172" s="218"/>
      <c r="JAC2172" s="218"/>
      <c r="JAD2172" s="218"/>
      <c r="JAE2172" s="218"/>
      <c r="JAF2172" s="218"/>
      <c r="JAG2172" s="218"/>
      <c r="JAH2172" s="218"/>
      <c r="JAI2172" s="218"/>
      <c r="JAJ2172" s="218"/>
      <c r="JAK2172" s="218"/>
      <c r="JAL2172" s="218"/>
      <c r="JAM2172" s="218"/>
      <c r="JAN2172" s="218"/>
      <c r="JAO2172" s="218"/>
      <c r="JAP2172" s="218"/>
      <c r="JAQ2172" s="218"/>
      <c r="JAR2172" s="218"/>
      <c r="JAS2172" s="218"/>
      <c r="JAT2172" s="218"/>
      <c r="JAU2172" s="218"/>
      <c r="JAV2172" s="218"/>
      <c r="JAW2172" s="218"/>
      <c r="JAX2172" s="218"/>
      <c r="JAY2172" s="218"/>
      <c r="JAZ2172" s="218"/>
      <c r="JBA2172" s="218"/>
      <c r="JBB2172" s="218"/>
      <c r="JBC2172" s="218"/>
      <c r="JBD2172" s="218"/>
      <c r="JBE2172" s="218"/>
      <c r="JBF2172" s="218"/>
      <c r="JBG2172" s="218"/>
      <c r="JBH2172" s="218"/>
      <c r="JBI2172" s="218"/>
      <c r="JBJ2172" s="218"/>
      <c r="JBK2172" s="218"/>
      <c r="JBL2172" s="218"/>
      <c r="JBM2172" s="218"/>
      <c r="JBN2172" s="218"/>
      <c r="JBO2172" s="218"/>
      <c r="JBP2172" s="218"/>
      <c r="JBQ2172" s="218"/>
      <c r="JBR2172" s="218"/>
      <c r="JBS2172" s="218"/>
      <c r="JBT2172" s="218"/>
      <c r="JBU2172" s="218"/>
      <c r="JBV2172" s="218"/>
      <c r="JBW2172" s="218"/>
      <c r="JBX2172" s="218"/>
      <c r="JBY2172" s="218"/>
      <c r="JBZ2172" s="218"/>
      <c r="JCA2172" s="218"/>
      <c r="JCB2172" s="218"/>
      <c r="JCC2172" s="218"/>
      <c r="JCD2172" s="218"/>
      <c r="JCE2172" s="218"/>
      <c r="JCF2172" s="218"/>
      <c r="JCG2172" s="218"/>
      <c r="JCH2172" s="218"/>
      <c r="JCI2172" s="218"/>
      <c r="JCJ2172" s="218"/>
      <c r="JCK2172" s="218"/>
      <c r="JCL2172" s="218"/>
      <c r="JCM2172" s="218"/>
      <c r="JCN2172" s="218"/>
      <c r="JCO2172" s="218"/>
      <c r="JCP2172" s="218"/>
      <c r="JCQ2172" s="218"/>
      <c r="JCR2172" s="218"/>
      <c r="JCS2172" s="218"/>
      <c r="JCT2172" s="218"/>
      <c r="JCU2172" s="218"/>
      <c r="JCV2172" s="218"/>
      <c r="JCW2172" s="218"/>
      <c r="JCX2172" s="218"/>
      <c r="JCY2172" s="218"/>
      <c r="JCZ2172" s="218"/>
      <c r="JDA2172" s="218"/>
      <c r="JDB2172" s="218"/>
      <c r="JDC2172" s="218"/>
      <c r="JDD2172" s="218"/>
      <c r="JDE2172" s="218"/>
      <c r="JDF2172" s="218"/>
      <c r="JDG2172" s="218"/>
      <c r="JDH2172" s="218"/>
      <c r="JDI2172" s="218"/>
      <c r="JDJ2172" s="218"/>
      <c r="JDK2172" s="218"/>
      <c r="JDL2172" s="218"/>
      <c r="JDM2172" s="218"/>
      <c r="JDN2172" s="218"/>
      <c r="JDO2172" s="218"/>
      <c r="JDP2172" s="218"/>
      <c r="JDQ2172" s="218"/>
      <c r="JDR2172" s="218"/>
      <c r="JDS2172" s="218"/>
      <c r="JDT2172" s="218"/>
      <c r="JDU2172" s="218"/>
      <c r="JDV2172" s="218"/>
      <c r="JDW2172" s="218"/>
      <c r="JDX2172" s="218"/>
      <c r="JDY2172" s="218"/>
      <c r="JDZ2172" s="218"/>
      <c r="JEA2172" s="218"/>
      <c r="JEB2172" s="218"/>
      <c r="JEC2172" s="218"/>
      <c r="JED2172" s="218"/>
      <c r="JEE2172" s="218"/>
      <c r="JEF2172" s="218"/>
      <c r="JEG2172" s="218"/>
      <c r="JEH2172" s="218"/>
      <c r="JEI2172" s="218"/>
      <c r="JEJ2172" s="218"/>
      <c r="JEK2172" s="218"/>
      <c r="JEL2172" s="218"/>
      <c r="JEM2172" s="218"/>
      <c r="JEN2172" s="218"/>
      <c r="JEO2172" s="218"/>
      <c r="JEP2172" s="218"/>
      <c r="JEQ2172" s="218"/>
      <c r="JER2172" s="218"/>
      <c r="JES2172" s="218"/>
      <c r="JET2172" s="218"/>
      <c r="JEU2172" s="218"/>
      <c r="JEV2172" s="218"/>
      <c r="JEW2172" s="218"/>
      <c r="JEX2172" s="218"/>
      <c r="JEY2172" s="218"/>
      <c r="JEZ2172" s="218"/>
      <c r="JFA2172" s="218"/>
      <c r="JFB2172" s="218"/>
      <c r="JFC2172" s="218"/>
      <c r="JFD2172" s="218"/>
      <c r="JFE2172" s="218"/>
      <c r="JFF2172" s="218"/>
      <c r="JFG2172" s="218"/>
      <c r="JFH2172" s="218"/>
      <c r="JFI2172" s="218"/>
      <c r="JFJ2172" s="218"/>
      <c r="JFK2172" s="218"/>
      <c r="JFL2172" s="218"/>
      <c r="JFM2172" s="218"/>
      <c r="JFN2172" s="218"/>
      <c r="JFO2172" s="218"/>
      <c r="JFP2172" s="218"/>
      <c r="JFQ2172" s="218"/>
      <c r="JFR2172" s="218"/>
      <c r="JFS2172" s="218"/>
      <c r="JFT2172" s="218"/>
      <c r="JFU2172" s="218"/>
      <c r="JFV2172" s="218"/>
      <c r="JFW2172" s="218"/>
      <c r="JFX2172" s="218"/>
      <c r="JFY2172" s="218"/>
      <c r="JFZ2172" s="218"/>
      <c r="JGA2172" s="218"/>
      <c r="JGB2172" s="218"/>
      <c r="JGC2172" s="218"/>
      <c r="JGD2172" s="218"/>
      <c r="JGE2172" s="218"/>
      <c r="JGF2172" s="218"/>
      <c r="JGG2172" s="218"/>
      <c r="JGH2172" s="218"/>
      <c r="JGI2172" s="218"/>
      <c r="JGJ2172" s="218"/>
      <c r="JGK2172" s="218"/>
      <c r="JGL2172" s="218"/>
      <c r="JGM2172" s="218"/>
      <c r="JGN2172" s="218"/>
      <c r="JGO2172" s="218"/>
      <c r="JGP2172" s="218"/>
      <c r="JGQ2172" s="218"/>
      <c r="JGR2172" s="218"/>
      <c r="JGS2172" s="218"/>
      <c r="JGT2172" s="218"/>
      <c r="JGU2172" s="218"/>
      <c r="JGV2172" s="218"/>
      <c r="JGW2172" s="218"/>
      <c r="JGX2172" s="218"/>
      <c r="JGY2172" s="218"/>
      <c r="JGZ2172" s="218"/>
      <c r="JHA2172" s="218"/>
      <c r="JHB2172" s="218"/>
      <c r="JHC2172" s="218"/>
      <c r="JHD2172" s="218"/>
      <c r="JHE2172" s="218"/>
      <c r="JHF2172" s="218"/>
      <c r="JHG2172" s="218"/>
      <c r="JHH2172" s="218"/>
      <c r="JHI2172" s="218"/>
      <c r="JHJ2172" s="218"/>
      <c r="JHK2172" s="218"/>
      <c r="JHL2172" s="218"/>
      <c r="JHM2172" s="218"/>
      <c r="JHN2172" s="218"/>
      <c r="JHO2172" s="218"/>
      <c r="JHP2172" s="218"/>
      <c r="JHQ2172" s="218"/>
      <c r="JHR2172" s="218"/>
      <c r="JHS2172" s="218"/>
      <c r="JHT2172" s="218"/>
      <c r="JHU2172" s="218"/>
      <c r="JHV2172" s="218"/>
      <c r="JHW2172" s="218"/>
      <c r="JHX2172" s="218"/>
      <c r="JHY2172" s="218"/>
      <c r="JHZ2172" s="218"/>
      <c r="JIA2172" s="218"/>
      <c r="JIB2172" s="218"/>
      <c r="JIC2172" s="218"/>
      <c r="JID2172" s="218"/>
      <c r="JIE2172" s="218"/>
      <c r="JIF2172" s="218"/>
      <c r="JIG2172" s="218"/>
      <c r="JIH2172" s="218"/>
      <c r="JII2172" s="218"/>
      <c r="JIJ2172" s="218"/>
      <c r="JIK2172" s="218"/>
      <c r="JIL2172" s="218"/>
      <c r="JIM2172" s="218"/>
      <c r="JIN2172" s="218"/>
      <c r="JIO2172" s="218"/>
      <c r="JIP2172" s="218"/>
      <c r="JIQ2172" s="218"/>
      <c r="JIR2172" s="218"/>
      <c r="JIS2172" s="218"/>
      <c r="JIT2172" s="218"/>
      <c r="JIU2172" s="218"/>
      <c r="JIV2172" s="218"/>
      <c r="JIW2172" s="218"/>
      <c r="JIX2172" s="218"/>
      <c r="JIY2172" s="218"/>
      <c r="JIZ2172" s="218"/>
      <c r="JJA2172" s="218"/>
      <c r="JJB2172" s="218"/>
      <c r="JJC2172" s="218"/>
      <c r="JJD2172" s="218"/>
      <c r="JJE2172" s="218"/>
      <c r="JJF2172" s="218"/>
      <c r="JJG2172" s="218"/>
      <c r="JJH2172" s="218"/>
      <c r="JJI2172" s="218"/>
      <c r="JJJ2172" s="218"/>
      <c r="JJK2172" s="218"/>
      <c r="JJL2172" s="218"/>
      <c r="JJM2172" s="218"/>
      <c r="JJN2172" s="218"/>
      <c r="JJO2172" s="218"/>
      <c r="JJP2172" s="218"/>
      <c r="JJQ2172" s="218"/>
      <c r="JJR2172" s="218"/>
      <c r="JJS2172" s="218"/>
      <c r="JJT2172" s="218"/>
      <c r="JJU2172" s="218"/>
      <c r="JJV2172" s="218"/>
      <c r="JJW2172" s="218"/>
      <c r="JJX2172" s="218"/>
      <c r="JJY2172" s="218"/>
      <c r="JJZ2172" s="218"/>
      <c r="JKA2172" s="218"/>
      <c r="JKB2172" s="218"/>
      <c r="JKC2172" s="218"/>
      <c r="JKD2172" s="218"/>
      <c r="JKE2172" s="218"/>
      <c r="JKF2172" s="218"/>
      <c r="JKG2172" s="218"/>
      <c r="JKH2172" s="218"/>
      <c r="JKI2172" s="218"/>
      <c r="JKJ2172" s="218"/>
      <c r="JKK2172" s="218"/>
      <c r="JKL2172" s="218"/>
      <c r="JKM2172" s="218"/>
      <c r="JKN2172" s="218"/>
      <c r="JKO2172" s="218"/>
      <c r="JKP2172" s="218"/>
      <c r="JKQ2172" s="218"/>
      <c r="JKR2172" s="218"/>
      <c r="JKS2172" s="218"/>
      <c r="JKT2172" s="218"/>
      <c r="JKU2172" s="218"/>
      <c r="JKV2172" s="218"/>
      <c r="JKW2172" s="218"/>
      <c r="JKX2172" s="218"/>
      <c r="JKY2172" s="218"/>
      <c r="JKZ2172" s="218"/>
      <c r="JLA2172" s="218"/>
      <c r="JLB2172" s="218"/>
      <c r="JLC2172" s="218"/>
      <c r="JLD2172" s="218"/>
      <c r="JLE2172" s="218"/>
      <c r="JLF2172" s="218"/>
      <c r="JLG2172" s="218"/>
      <c r="JLH2172" s="218"/>
      <c r="JLI2172" s="218"/>
      <c r="JLJ2172" s="218"/>
      <c r="JLK2172" s="218"/>
      <c r="JLL2172" s="218"/>
      <c r="JLM2172" s="218"/>
      <c r="JLN2172" s="218"/>
      <c r="JLO2172" s="218"/>
      <c r="JLP2172" s="218"/>
      <c r="JLQ2172" s="218"/>
      <c r="JLR2172" s="218"/>
      <c r="JLS2172" s="218"/>
      <c r="JLT2172" s="218"/>
      <c r="JLU2172" s="218"/>
      <c r="JLV2172" s="218"/>
      <c r="JLW2172" s="218"/>
      <c r="JLX2172" s="218"/>
      <c r="JLY2172" s="218"/>
      <c r="JLZ2172" s="218"/>
      <c r="JMA2172" s="218"/>
      <c r="JMB2172" s="218"/>
      <c r="JMC2172" s="218"/>
      <c r="JMD2172" s="218"/>
      <c r="JME2172" s="218"/>
      <c r="JMF2172" s="218"/>
      <c r="JMG2172" s="218"/>
      <c r="JMH2172" s="218"/>
      <c r="JMI2172" s="218"/>
      <c r="JMJ2172" s="218"/>
      <c r="JMK2172" s="218"/>
      <c r="JML2172" s="218"/>
      <c r="JMM2172" s="218"/>
      <c r="JMN2172" s="218"/>
      <c r="JMO2172" s="218"/>
      <c r="JMP2172" s="218"/>
      <c r="JMQ2172" s="218"/>
      <c r="JMR2172" s="218"/>
      <c r="JMS2172" s="218"/>
      <c r="JMT2172" s="218"/>
      <c r="JMU2172" s="218"/>
      <c r="JMV2172" s="218"/>
      <c r="JMW2172" s="218"/>
      <c r="JMX2172" s="218"/>
      <c r="JMY2172" s="218"/>
      <c r="JMZ2172" s="218"/>
      <c r="JNA2172" s="218"/>
      <c r="JNB2172" s="218"/>
      <c r="JNC2172" s="218"/>
      <c r="JND2172" s="218"/>
      <c r="JNE2172" s="218"/>
      <c r="JNF2172" s="218"/>
      <c r="JNG2172" s="218"/>
      <c r="JNH2172" s="218"/>
      <c r="JNI2172" s="218"/>
      <c r="JNJ2172" s="218"/>
      <c r="JNK2172" s="218"/>
      <c r="JNL2172" s="218"/>
      <c r="JNM2172" s="218"/>
      <c r="JNN2172" s="218"/>
      <c r="JNO2172" s="218"/>
      <c r="JNP2172" s="218"/>
      <c r="JNQ2172" s="218"/>
      <c r="JNR2172" s="218"/>
      <c r="JNS2172" s="218"/>
      <c r="JNT2172" s="218"/>
      <c r="JNU2172" s="218"/>
      <c r="JNV2172" s="218"/>
      <c r="JNW2172" s="218"/>
      <c r="JNX2172" s="218"/>
      <c r="JNY2172" s="218"/>
      <c r="JNZ2172" s="218"/>
      <c r="JOA2172" s="218"/>
      <c r="JOB2172" s="218"/>
      <c r="JOC2172" s="218"/>
      <c r="JOD2172" s="218"/>
      <c r="JOE2172" s="218"/>
      <c r="JOF2172" s="218"/>
      <c r="JOG2172" s="218"/>
      <c r="JOH2172" s="218"/>
      <c r="JOI2172" s="218"/>
      <c r="JOJ2172" s="218"/>
      <c r="JOK2172" s="218"/>
      <c r="JOL2172" s="218"/>
      <c r="JOM2172" s="218"/>
      <c r="JON2172" s="218"/>
      <c r="JOO2172" s="218"/>
      <c r="JOP2172" s="218"/>
      <c r="JOQ2172" s="218"/>
      <c r="JOR2172" s="218"/>
      <c r="JOS2172" s="218"/>
      <c r="JOT2172" s="218"/>
      <c r="JOU2172" s="218"/>
      <c r="JOV2172" s="218"/>
      <c r="JOW2172" s="218"/>
      <c r="JOX2172" s="218"/>
      <c r="JOY2172" s="218"/>
      <c r="JOZ2172" s="218"/>
      <c r="JPA2172" s="218"/>
      <c r="JPB2172" s="218"/>
      <c r="JPC2172" s="218"/>
      <c r="JPD2172" s="218"/>
      <c r="JPE2172" s="218"/>
      <c r="JPF2172" s="218"/>
      <c r="JPG2172" s="218"/>
      <c r="JPH2172" s="218"/>
      <c r="JPI2172" s="218"/>
      <c r="JPJ2172" s="218"/>
      <c r="JPK2172" s="218"/>
      <c r="JPL2172" s="218"/>
      <c r="JPM2172" s="218"/>
      <c r="JPN2172" s="218"/>
      <c r="JPO2172" s="218"/>
      <c r="JPP2172" s="218"/>
      <c r="JPQ2172" s="218"/>
      <c r="JPR2172" s="218"/>
      <c r="JPS2172" s="218"/>
      <c r="JPT2172" s="218"/>
      <c r="JPU2172" s="218"/>
      <c r="JPV2172" s="218"/>
      <c r="JPW2172" s="218"/>
      <c r="JPX2172" s="218"/>
      <c r="JPY2172" s="218"/>
      <c r="JPZ2172" s="218"/>
      <c r="JQA2172" s="218"/>
      <c r="JQB2172" s="218"/>
      <c r="JQC2172" s="218"/>
      <c r="JQD2172" s="218"/>
      <c r="JQE2172" s="218"/>
      <c r="JQF2172" s="218"/>
      <c r="JQG2172" s="218"/>
      <c r="JQH2172" s="218"/>
      <c r="JQI2172" s="218"/>
      <c r="JQJ2172" s="218"/>
      <c r="JQK2172" s="218"/>
      <c r="JQL2172" s="218"/>
      <c r="JQM2172" s="218"/>
      <c r="JQN2172" s="218"/>
      <c r="JQO2172" s="218"/>
      <c r="JQP2172" s="218"/>
      <c r="JQQ2172" s="218"/>
      <c r="JQR2172" s="218"/>
      <c r="JQS2172" s="218"/>
      <c r="JQT2172" s="218"/>
      <c r="JQU2172" s="218"/>
      <c r="JQV2172" s="218"/>
      <c r="JQW2172" s="218"/>
      <c r="JQX2172" s="218"/>
      <c r="JQY2172" s="218"/>
      <c r="JQZ2172" s="218"/>
      <c r="JRA2172" s="218"/>
      <c r="JRB2172" s="218"/>
      <c r="JRC2172" s="218"/>
      <c r="JRD2172" s="218"/>
      <c r="JRE2172" s="218"/>
      <c r="JRF2172" s="218"/>
      <c r="JRG2172" s="218"/>
      <c r="JRH2172" s="218"/>
      <c r="JRI2172" s="218"/>
      <c r="JRJ2172" s="218"/>
      <c r="JRK2172" s="218"/>
      <c r="JRL2172" s="218"/>
      <c r="JRM2172" s="218"/>
      <c r="JRN2172" s="218"/>
      <c r="JRO2172" s="218"/>
      <c r="JRP2172" s="218"/>
      <c r="JRQ2172" s="218"/>
      <c r="JRR2172" s="218"/>
      <c r="JRS2172" s="218"/>
      <c r="JRT2172" s="218"/>
      <c r="JRU2172" s="218"/>
      <c r="JRV2172" s="218"/>
      <c r="JRW2172" s="218"/>
      <c r="JRX2172" s="218"/>
      <c r="JRY2172" s="218"/>
      <c r="JRZ2172" s="218"/>
      <c r="JSA2172" s="218"/>
      <c r="JSB2172" s="218"/>
      <c r="JSC2172" s="218"/>
      <c r="JSD2172" s="218"/>
      <c r="JSE2172" s="218"/>
      <c r="JSF2172" s="218"/>
      <c r="JSG2172" s="218"/>
      <c r="JSH2172" s="218"/>
      <c r="JSI2172" s="218"/>
      <c r="JSJ2172" s="218"/>
      <c r="JSK2172" s="218"/>
      <c r="JSL2172" s="218"/>
      <c r="JSM2172" s="218"/>
      <c r="JSN2172" s="218"/>
      <c r="JSO2172" s="218"/>
      <c r="JSP2172" s="218"/>
      <c r="JSQ2172" s="218"/>
      <c r="JSR2172" s="218"/>
      <c r="JSS2172" s="218"/>
      <c r="JST2172" s="218"/>
      <c r="JSU2172" s="218"/>
      <c r="JSV2172" s="218"/>
      <c r="JSW2172" s="218"/>
      <c r="JSX2172" s="218"/>
      <c r="JSY2172" s="218"/>
      <c r="JSZ2172" s="218"/>
      <c r="JTA2172" s="218"/>
      <c r="JTB2172" s="218"/>
      <c r="JTC2172" s="218"/>
      <c r="JTD2172" s="218"/>
      <c r="JTE2172" s="218"/>
      <c r="JTF2172" s="218"/>
      <c r="JTG2172" s="218"/>
      <c r="JTH2172" s="218"/>
      <c r="JTI2172" s="218"/>
      <c r="JTJ2172" s="218"/>
      <c r="JTK2172" s="218"/>
      <c r="JTL2172" s="218"/>
      <c r="JTM2172" s="218"/>
      <c r="JTN2172" s="218"/>
      <c r="JTO2172" s="218"/>
      <c r="JTP2172" s="218"/>
      <c r="JTQ2172" s="218"/>
      <c r="JTR2172" s="218"/>
      <c r="JTS2172" s="218"/>
      <c r="JTT2172" s="218"/>
      <c r="JTU2172" s="218"/>
      <c r="JTV2172" s="218"/>
      <c r="JTW2172" s="218"/>
      <c r="JTX2172" s="218"/>
      <c r="JTY2172" s="218"/>
      <c r="JTZ2172" s="218"/>
      <c r="JUA2172" s="218"/>
      <c r="JUB2172" s="218"/>
      <c r="JUC2172" s="218"/>
      <c r="JUD2172" s="218"/>
      <c r="JUE2172" s="218"/>
      <c r="JUF2172" s="218"/>
      <c r="JUG2172" s="218"/>
      <c r="JUH2172" s="218"/>
      <c r="JUI2172" s="218"/>
      <c r="JUJ2172" s="218"/>
      <c r="JUK2172" s="218"/>
      <c r="JUL2172" s="218"/>
      <c r="JUM2172" s="218"/>
      <c r="JUN2172" s="218"/>
      <c r="JUO2172" s="218"/>
      <c r="JUP2172" s="218"/>
      <c r="JUQ2172" s="218"/>
      <c r="JUR2172" s="218"/>
      <c r="JUS2172" s="218"/>
      <c r="JUT2172" s="218"/>
      <c r="JUU2172" s="218"/>
      <c r="JUV2172" s="218"/>
      <c r="JUW2172" s="218"/>
      <c r="JUX2172" s="218"/>
      <c r="JUY2172" s="218"/>
      <c r="JUZ2172" s="218"/>
      <c r="JVA2172" s="218"/>
      <c r="JVB2172" s="218"/>
      <c r="JVC2172" s="218"/>
      <c r="JVD2172" s="218"/>
      <c r="JVE2172" s="218"/>
      <c r="JVF2172" s="218"/>
      <c r="JVG2172" s="218"/>
      <c r="JVH2172" s="218"/>
      <c r="JVI2172" s="218"/>
      <c r="JVJ2172" s="218"/>
      <c r="JVK2172" s="218"/>
      <c r="JVL2172" s="218"/>
      <c r="JVM2172" s="218"/>
      <c r="JVN2172" s="218"/>
      <c r="JVO2172" s="218"/>
      <c r="JVP2172" s="218"/>
      <c r="JVQ2172" s="218"/>
      <c r="JVR2172" s="218"/>
      <c r="JVS2172" s="218"/>
      <c r="JVT2172" s="218"/>
      <c r="JVU2172" s="218"/>
      <c r="JVV2172" s="218"/>
      <c r="JVW2172" s="218"/>
      <c r="JVX2172" s="218"/>
      <c r="JVY2172" s="218"/>
      <c r="JVZ2172" s="218"/>
      <c r="JWA2172" s="218"/>
      <c r="JWB2172" s="218"/>
      <c r="JWC2172" s="218"/>
      <c r="JWD2172" s="218"/>
      <c r="JWE2172" s="218"/>
      <c r="JWF2172" s="218"/>
      <c r="JWG2172" s="218"/>
      <c r="JWH2172" s="218"/>
      <c r="JWI2172" s="218"/>
      <c r="JWJ2172" s="218"/>
      <c r="JWK2172" s="218"/>
      <c r="JWL2172" s="218"/>
      <c r="JWM2172" s="218"/>
      <c r="JWN2172" s="218"/>
      <c r="JWO2172" s="218"/>
      <c r="JWP2172" s="218"/>
      <c r="JWQ2172" s="218"/>
      <c r="JWR2172" s="218"/>
      <c r="JWS2172" s="218"/>
      <c r="JWT2172" s="218"/>
      <c r="JWU2172" s="218"/>
      <c r="JWV2172" s="218"/>
      <c r="JWW2172" s="218"/>
      <c r="JWX2172" s="218"/>
      <c r="JWY2172" s="218"/>
      <c r="JWZ2172" s="218"/>
      <c r="JXA2172" s="218"/>
      <c r="JXB2172" s="218"/>
      <c r="JXC2172" s="218"/>
      <c r="JXD2172" s="218"/>
      <c r="JXE2172" s="218"/>
      <c r="JXF2172" s="218"/>
      <c r="JXG2172" s="218"/>
      <c r="JXH2172" s="218"/>
      <c r="JXI2172" s="218"/>
      <c r="JXJ2172" s="218"/>
      <c r="JXK2172" s="218"/>
      <c r="JXL2172" s="218"/>
      <c r="JXM2172" s="218"/>
      <c r="JXN2172" s="218"/>
      <c r="JXO2172" s="218"/>
      <c r="JXP2172" s="218"/>
      <c r="JXQ2172" s="218"/>
      <c r="JXR2172" s="218"/>
      <c r="JXS2172" s="218"/>
      <c r="JXT2172" s="218"/>
      <c r="JXU2172" s="218"/>
      <c r="JXV2172" s="218"/>
      <c r="JXW2172" s="218"/>
      <c r="JXX2172" s="218"/>
      <c r="JXY2172" s="218"/>
      <c r="JXZ2172" s="218"/>
      <c r="JYA2172" s="218"/>
      <c r="JYB2172" s="218"/>
      <c r="JYC2172" s="218"/>
      <c r="JYD2172" s="218"/>
      <c r="JYE2172" s="218"/>
      <c r="JYF2172" s="218"/>
      <c r="JYG2172" s="218"/>
      <c r="JYH2172" s="218"/>
      <c r="JYI2172" s="218"/>
      <c r="JYJ2172" s="218"/>
      <c r="JYK2172" s="218"/>
      <c r="JYL2172" s="218"/>
      <c r="JYM2172" s="218"/>
      <c r="JYN2172" s="218"/>
      <c r="JYO2172" s="218"/>
      <c r="JYP2172" s="218"/>
      <c r="JYQ2172" s="218"/>
      <c r="JYR2172" s="218"/>
      <c r="JYS2172" s="218"/>
      <c r="JYT2172" s="218"/>
      <c r="JYU2172" s="218"/>
      <c r="JYV2172" s="218"/>
      <c r="JYW2172" s="218"/>
      <c r="JYX2172" s="218"/>
      <c r="JYY2172" s="218"/>
      <c r="JYZ2172" s="218"/>
      <c r="JZA2172" s="218"/>
      <c r="JZB2172" s="218"/>
      <c r="JZC2172" s="218"/>
      <c r="JZD2172" s="218"/>
      <c r="JZE2172" s="218"/>
      <c r="JZF2172" s="218"/>
      <c r="JZG2172" s="218"/>
      <c r="JZH2172" s="218"/>
      <c r="JZI2172" s="218"/>
      <c r="JZJ2172" s="218"/>
      <c r="JZK2172" s="218"/>
      <c r="JZL2172" s="218"/>
      <c r="JZM2172" s="218"/>
      <c r="JZN2172" s="218"/>
      <c r="JZO2172" s="218"/>
      <c r="JZP2172" s="218"/>
      <c r="JZQ2172" s="218"/>
      <c r="JZR2172" s="218"/>
      <c r="JZS2172" s="218"/>
      <c r="JZT2172" s="218"/>
      <c r="JZU2172" s="218"/>
      <c r="JZV2172" s="218"/>
      <c r="JZW2172" s="218"/>
      <c r="JZX2172" s="218"/>
      <c r="JZY2172" s="218"/>
      <c r="JZZ2172" s="218"/>
      <c r="KAA2172" s="218"/>
      <c r="KAB2172" s="218"/>
      <c r="KAC2172" s="218"/>
      <c r="KAD2172" s="218"/>
      <c r="KAE2172" s="218"/>
      <c r="KAF2172" s="218"/>
      <c r="KAG2172" s="218"/>
      <c r="KAH2172" s="218"/>
      <c r="KAI2172" s="218"/>
      <c r="KAJ2172" s="218"/>
      <c r="KAK2172" s="218"/>
      <c r="KAL2172" s="218"/>
      <c r="KAM2172" s="218"/>
      <c r="KAN2172" s="218"/>
      <c r="KAO2172" s="218"/>
      <c r="KAP2172" s="218"/>
      <c r="KAQ2172" s="218"/>
      <c r="KAR2172" s="218"/>
      <c r="KAS2172" s="218"/>
      <c r="KAT2172" s="218"/>
      <c r="KAU2172" s="218"/>
      <c r="KAV2172" s="218"/>
      <c r="KAW2172" s="218"/>
      <c r="KAX2172" s="218"/>
      <c r="KAY2172" s="218"/>
      <c r="KAZ2172" s="218"/>
      <c r="KBA2172" s="218"/>
      <c r="KBB2172" s="218"/>
      <c r="KBC2172" s="218"/>
      <c r="KBD2172" s="218"/>
      <c r="KBE2172" s="218"/>
      <c r="KBF2172" s="218"/>
      <c r="KBG2172" s="218"/>
      <c r="KBH2172" s="218"/>
      <c r="KBI2172" s="218"/>
      <c r="KBJ2172" s="218"/>
      <c r="KBK2172" s="218"/>
      <c r="KBL2172" s="218"/>
      <c r="KBM2172" s="218"/>
      <c r="KBN2172" s="218"/>
      <c r="KBO2172" s="218"/>
      <c r="KBP2172" s="218"/>
      <c r="KBQ2172" s="218"/>
      <c r="KBR2172" s="218"/>
      <c r="KBS2172" s="218"/>
      <c r="KBT2172" s="218"/>
      <c r="KBU2172" s="218"/>
      <c r="KBV2172" s="218"/>
      <c r="KBW2172" s="218"/>
      <c r="KBX2172" s="218"/>
      <c r="KBY2172" s="218"/>
      <c r="KBZ2172" s="218"/>
      <c r="KCA2172" s="218"/>
      <c r="KCB2172" s="218"/>
      <c r="KCC2172" s="218"/>
      <c r="KCD2172" s="218"/>
      <c r="KCE2172" s="218"/>
      <c r="KCF2172" s="218"/>
      <c r="KCG2172" s="218"/>
      <c r="KCH2172" s="218"/>
      <c r="KCI2172" s="218"/>
      <c r="KCJ2172" s="218"/>
      <c r="KCK2172" s="218"/>
      <c r="KCL2172" s="218"/>
      <c r="KCM2172" s="218"/>
      <c r="KCN2172" s="218"/>
      <c r="KCO2172" s="218"/>
      <c r="KCP2172" s="218"/>
      <c r="KCQ2172" s="218"/>
      <c r="KCR2172" s="218"/>
      <c r="KCS2172" s="218"/>
      <c r="KCT2172" s="218"/>
      <c r="KCU2172" s="218"/>
      <c r="KCV2172" s="218"/>
      <c r="KCW2172" s="218"/>
      <c r="KCX2172" s="218"/>
      <c r="KCY2172" s="218"/>
      <c r="KCZ2172" s="218"/>
      <c r="KDA2172" s="218"/>
      <c r="KDB2172" s="218"/>
      <c r="KDC2172" s="218"/>
      <c r="KDD2172" s="218"/>
      <c r="KDE2172" s="218"/>
      <c r="KDF2172" s="218"/>
      <c r="KDG2172" s="218"/>
      <c r="KDH2172" s="218"/>
      <c r="KDI2172" s="218"/>
      <c r="KDJ2172" s="218"/>
      <c r="KDK2172" s="218"/>
      <c r="KDL2172" s="218"/>
      <c r="KDM2172" s="218"/>
      <c r="KDN2172" s="218"/>
      <c r="KDO2172" s="218"/>
      <c r="KDP2172" s="218"/>
      <c r="KDQ2172" s="218"/>
      <c r="KDR2172" s="218"/>
      <c r="KDS2172" s="218"/>
      <c r="KDT2172" s="218"/>
      <c r="KDU2172" s="218"/>
      <c r="KDV2172" s="218"/>
      <c r="KDW2172" s="218"/>
      <c r="KDX2172" s="218"/>
      <c r="KDY2172" s="218"/>
      <c r="KDZ2172" s="218"/>
      <c r="KEA2172" s="218"/>
      <c r="KEB2172" s="218"/>
      <c r="KEC2172" s="218"/>
      <c r="KED2172" s="218"/>
      <c r="KEE2172" s="218"/>
      <c r="KEF2172" s="218"/>
      <c r="KEG2172" s="218"/>
      <c r="KEH2172" s="218"/>
      <c r="KEI2172" s="218"/>
      <c r="KEJ2172" s="218"/>
      <c r="KEK2172" s="218"/>
      <c r="KEL2172" s="218"/>
      <c r="KEM2172" s="218"/>
      <c r="KEN2172" s="218"/>
      <c r="KEO2172" s="218"/>
      <c r="KEP2172" s="218"/>
      <c r="KEQ2172" s="218"/>
      <c r="KER2172" s="218"/>
      <c r="KES2172" s="218"/>
      <c r="KET2172" s="218"/>
      <c r="KEU2172" s="218"/>
      <c r="KEV2172" s="218"/>
      <c r="KEW2172" s="218"/>
      <c r="KEX2172" s="218"/>
      <c r="KEY2172" s="218"/>
      <c r="KEZ2172" s="218"/>
      <c r="KFA2172" s="218"/>
      <c r="KFB2172" s="218"/>
      <c r="KFC2172" s="218"/>
      <c r="KFD2172" s="218"/>
      <c r="KFE2172" s="218"/>
      <c r="KFF2172" s="218"/>
      <c r="KFG2172" s="218"/>
      <c r="KFH2172" s="218"/>
      <c r="KFI2172" s="218"/>
      <c r="KFJ2172" s="218"/>
      <c r="KFK2172" s="218"/>
      <c r="KFL2172" s="218"/>
      <c r="KFM2172" s="218"/>
      <c r="KFN2172" s="218"/>
      <c r="KFO2172" s="218"/>
      <c r="KFP2172" s="218"/>
      <c r="KFQ2172" s="218"/>
      <c r="KFR2172" s="218"/>
      <c r="KFS2172" s="218"/>
      <c r="KFT2172" s="218"/>
      <c r="KFU2172" s="218"/>
      <c r="KFV2172" s="218"/>
      <c r="KFW2172" s="218"/>
      <c r="KFX2172" s="218"/>
      <c r="KFY2172" s="218"/>
      <c r="KFZ2172" s="218"/>
      <c r="KGA2172" s="218"/>
      <c r="KGB2172" s="218"/>
      <c r="KGC2172" s="218"/>
      <c r="KGD2172" s="218"/>
      <c r="KGE2172" s="218"/>
      <c r="KGF2172" s="218"/>
      <c r="KGG2172" s="218"/>
      <c r="KGH2172" s="218"/>
      <c r="KGI2172" s="218"/>
      <c r="KGJ2172" s="218"/>
      <c r="KGK2172" s="218"/>
      <c r="KGL2172" s="218"/>
      <c r="KGM2172" s="218"/>
      <c r="KGN2172" s="218"/>
      <c r="KGO2172" s="218"/>
      <c r="KGP2172" s="218"/>
      <c r="KGQ2172" s="218"/>
      <c r="KGR2172" s="218"/>
      <c r="KGS2172" s="218"/>
      <c r="KGT2172" s="218"/>
      <c r="KGU2172" s="218"/>
      <c r="KGV2172" s="218"/>
      <c r="KGW2172" s="218"/>
      <c r="KGX2172" s="218"/>
      <c r="KGY2172" s="218"/>
      <c r="KGZ2172" s="218"/>
      <c r="KHA2172" s="218"/>
      <c r="KHB2172" s="218"/>
      <c r="KHC2172" s="218"/>
      <c r="KHD2172" s="218"/>
      <c r="KHE2172" s="218"/>
      <c r="KHF2172" s="218"/>
      <c r="KHG2172" s="218"/>
      <c r="KHH2172" s="218"/>
      <c r="KHI2172" s="218"/>
      <c r="KHJ2172" s="218"/>
      <c r="KHK2172" s="218"/>
      <c r="KHL2172" s="218"/>
      <c r="KHM2172" s="218"/>
      <c r="KHN2172" s="218"/>
      <c r="KHO2172" s="218"/>
      <c r="KHP2172" s="218"/>
      <c r="KHQ2172" s="218"/>
      <c r="KHR2172" s="218"/>
      <c r="KHS2172" s="218"/>
      <c r="KHT2172" s="218"/>
      <c r="KHU2172" s="218"/>
      <c r="KHV2172" s="218"/>
      <c r="KHW2172" s="218"/>
      <c r="KHX2172" s="218"/>
      <c r="KHY2172" s="218"/>
      <c r="KHZ2172" s="218"/>
      <c r="KIA2172" s="218"/>
      <c r="KIB2172" s="218"/>
      <c r="KIC2172" s="218"/>
      <c r="KID2172" s="218"/>
      <c r="KIE2172" s="218"/>
      <c r="KIF2172" s="218"/>
      <c r="KIG2172" s="218"/>
      <c r="KIH2172" s="218"/>
      <c r="KII2172" s="218"/>
      <c r="KIJ2172" s="218"/>
      <c r="KIK2172" s="218"/>
      <c r="KIL2172" s="218"/>
      <c r="KIM2172" s="218"/>
      <c r="KIN2172" s="218"/>
      <c r="KIO2172" s="218"/>
      <c r="KIP2172" s="218"/>
      <c r="KIQ2172" s="218"/>
      <c r="KIR2172" s="218"/>
      <c r="KIS2172" s="218"/>
      <c r="KIT2172" s="218"/>
      <c r="KIU2172" s="218"/>
      <c r="KIV2172" s="218"/>
      <c r="KIW2172" s="218"/>
      <c r="KIX2172" s="218"/>
      <c r="KIY2172" s="218"/>
      <c r="KIZ2172" s="218"/>
      <c r="KJA2172" s="218"/>
      <c r="KJB2172" s="218"/>
      <c r="KJC2172" s="218"/>
      <c r="KJD2172" s="218"/>
      <c r="KJE2172" s="218"/>
      <c r="KJF2172" s="218"/>
      <c r="KJG2172" s="218"/>
      <c r="KJH2172" s="218"/>
      <c r="KJI2172" s="218"/>
      <c r="KJJ2172" s="218"/>
      <c r="KJK2172" s="218"/>
      <c r="KJL2172" s="218"/>
      <c r="KJM2172" s="218"/>
      <c r="KJN2172" s="218"/>
      <c r="KJO2172" s="218"/>
      <c r="KJP2172" s="218"/>
      <c r="KJQ2172" s="218"/>
      <c r="KJR2172" s="218"/>
      <c r="KJS2172" s="218"/>
      <c r="KJT2172" s="218"/>
      <c r="KJU2172" s="218"/>
      <c r="KJV2172" s="218"/>
      <c r="KJW2172" s="218"/>
      <c r="KJX2172" s="218"/>
      <c r="KJY2172" s="218"/>
      <c r="KJZ2172" s="218"/>
      <c r="KKA2172" s="218"/>
      <c r="KKB2172" s="218"/>
      <c r="KKC2172" s="218"/>
      <c r="KKD2172" s="218"/>
      <c r="KKE2172" s="218"/>
      <c r="KKF2172" s="218"/>
      <c r="KKG2172" s="218"/>
      <c r="KKH2172" s="218"/>
      <c r="KKI2172" s="218"/>
      <c r="KKJ2172" s="218"/>
      <c r="KKK2172" s="218"/>
      <c r="KKL2172" s="218"/>
      <c r="KKM2172" s="218"/>
      <c r="KKN2172" s="218"/>
      <c r="KKO2172" s="218"/>
      <c r="KKP2172" s="218"/>
      <c r="KKQ2172" s="218"/>
      <c r="KKR2172" s="218"/>
      <c r="KKS2172" s="218"/>
      <c r="KKT2172" s="218"/>
      <c r="KKU2172" s="218"/>
      <c r="KKV2172" s="218"/>
      <c r="KKW2172" s="218"/>
      <c r="KKX2172" s="218"/>
      <c r="KKY2172" s="218"/>
      <c r="KKZ2172" s="218"/>
      <c r="KLA2172" s="218"/>
      <c r="KLB2172" s="218"/>
      <c r="KLC2172" s="218"/>
      <c r="KLD2172" s="218"/>
      <c r="KLE2172" s="218"/>
      <c r="KLF2172" s="218"/>
      <c r="KLG2172" s="218"/>
      <c r="KLH2172" s="218"/>
      <c r="KLI2172" s="218"/>
      <c r="KLJ2172" s="218"/>
      <c r="KLK2172" s="218"/>
      <c r="KLL2172" s="218"/>
      <c r="KLM2172" s="218"/>
      <c r="KLN2172" s="218"/>
      <c r="KLO2172" s="218"/>
      <c r="KLP2172" s="218"/>
      <c r="KLQ2172" s="218"/>
      <c r="KLR2172" s="218"/>
      <c r="KLS2172" s="218"/>
      <c r="KLT2172" s="218"/>
      <c r="KLU2172" s="218"/>
      <c r="KLV2172" s="218"/>
      <c r="KLW2172" s="218"/>
      <c r="KLX2172" s="218"/>
      <c r="KLY2172" s="218"/>
      <c r="KLZ2172" s="218"/>
      <c r="KMA2172" s="218"/>
      <c r="KMB2172" s="218"/>
      <c r="KMC2172" s="218"/>
      <c r="KMD2172" s="218"/>
      <c r="KME2172" s="218"/>
      <c r="KMF2172" s="218"/>
      <c r="KMG2172" s="218"/>
      <c r="KMH2172" s="218"/>
      <c r="KMI2172" s="218"/>
      <c r="KMJ2172" s="218"/>
      <c r="KMK2172" s="218"/>
      <c r="KML2172" s="218"/>
      <c r="KMM2172" s="218"/>
      <c r="KMN2172" s="218"/>
      <c r="KMO2172" s="218"/>
      <c r="KMP2172" s="218"/>
      <c r="KMQ2172" s="218"/>
      <c r="KMR2172" s="218"/>
      <c r="KMS2172" s="218"/>
      <c r="KMT2172" s="218"/>
      <c r="KMU2172" s="218"/>
      <c r="KMV2172" s="218"/>
      <c r="KMW2172" s="218"/>
      <c r="KMX2172" s="218"/>
      <c r="KMY2172" s="218"/>
      <c r="KMZ2172" s="218"/>
      <c r="KNA2172" s="218"/>
      <c r="KNB2172" s="218"/>
      <c r="KNC2172" s="218"/>
      <c r="KND2172" s="218"/>
      <c r="KNE2172" s="218"/>
      <c r="KNF2172" s="218"/>
      <c r="KNG2172" s="218"/>
      <c r="KNH2172" s="218"/>
      <c r="KNI2172" s="218"/>
      <c r="KNJ2172" s="218"/>
      <c r="KNK2172" s="218"/>
      <c r="KNL2172" s="218"/>
      <c r="KNM2172" s="218"/>
      <c r="KNN2172" s="218"/>
      <c r="KNO2172" s="218"/>
      <c r="KNP2172" s="218"/>
      <c r="KNQ2172" s="218"/>
      <c r="KNR2172" s="218"/>
      <c r="KNS2172" s="218"/>
      <c r="KNT2172" s="218"/>
      <c r="KNU2172" s="218"/>
      <c r="KNV2172" s="218"/>
      <c r="KNW2172" s="218"/>
      <c r="KNX2172" s="218"/>
      <c r="KNY2172" s="218"/>
      <c r="KNZ2172" s="218"/>
      <c r="KOA2172" s="218"/>
      <c r="KOB2172" s="218"/>
      <c r="KOC2172" s="218"/>
      <c r="KOD2172" s="218"/>
      <c r="KOE2172" s="218"/>
      <c r="KOF2172" s="218"/>
      <c r="KOG2172" s="218"/>
      <c r="KOH2172" s="218"/>
      <c r="KOI2172" s="218"/>
      <c r="KOJ2172" s="218"/>
      <c r="KOK2172" s="218"/>
      <c r="KOL2172" s="218"/>
      <c r="KOM2172" s="218"/>
      <c r="KON2172" s="218"/>
      <c r="KOO2172" s="218"/>
      <c r="KOP2172" s="218"/>
      <c r="KOQ2172" s="218"/>
      <c r="KOR2172" s="218"/>
      <c r="KOS2172" s="218"/>
      <c r="KOT2172" s="218"/>
      <c r="KOU2172" s="218"/>
      <c r="KOV2172" s="218"/>
      <c r="KOW2172" s="218"/>
      <c r="KOX2172" s="218"/>
      <c r="KOY2172" s="218"/>
      <c r="KOZ2172" s="218"/>
      <c r="KPA2172" s="218"/>
      <c r="KPB2172" s="218"/>
      <c r="KPC2172" s="218"/>
      <c r="KPD2172" s="218"/>
      <c r="KPE2172" s="218"/>
      <c r="KPF2172" s="218"/>
      <c r="KPG2172" s="218"/>
      <c r="KPH2172" s="218"/>
      <c r="KPI2172" s="218"/>
      <c r="KPJ2172" s="218"/>
      <c r="KPK2172" s="218"/>
      <c r="KPL2172" s="218"/>
      <c r="KPM2172" s="218"/>
      <c r="KPN2172" s="218"/>
      <c r="KPO2172" s="218"/>
      <c r="KPP2172" s="218"/>
      <c r="KPQ2172" s="218"/>
      <c r="KPR2172" s="218"/>
      <c r="KPS2172" s="218"/>
      <c r="KPT2172" s="218"/>
      <c r="KPU2172" s="218"/>
      <c r="KPV2172" s="218"/>
      <c r="KPW2172" s="218"/>
      <c r="KPX2172" s="218"/>
      <c r="KPY2172" s="218"/>
      <c r="KPZ2172" s="218"/>
      <c r="KQA2172" s="218"/>
      <c r="KQB2172" s="218"/>
      <c r="KQC2172" s="218"/>
      <c r="KQD2172" s="218"/>
      <c r="KQE2172" s="218"/>
      <c r="KQF2172" s="218"/>
      <c r="KQG2172" s="218"/>
      <c r="KQH2172" s="218"/>
      <c r="KQI2172" s="218"/>
      <c r="KQJ2172" s="218"/>
      <c r="KQK2172" s="218"/>
      <c r="KQL2172" s="218"/>
      <c r="KQM2172" s="218"/>
      <c r="KQN2172" s="218"/>
      <c r="KQO2172" s="218"/>
      <c r="KQP2172" s="218"/>
      <c r="KQQ2172" s="218"/>
      <c r="KQR2172" s="218"/>
      <c r="KQS2172" s="218"/>
      <c r="KQT2172" s="218"/>
      <c r="KQU2172" s="218"/>
      <c r="KQV2172" s="218"/>
      <c r="KQW2172" s="218"/>
      <c r="KQX2172" s="218"/>
      <c r="KQY2172" s="218"/>
      <c r="KQZ2172" s="218"/>
      <c r="KRA2172" s="218"/>
      <c r="KRB2172" s="218"/>
      <c r="KRC2172" s="218"/>
      <c r="KRD2172" s="218"/>
      <c r="KRE2172" s="218"/>
      <c r="KRF2172" s="218"/>
      <c r="KRG2172" s="218"/>
      <c r="KRH2172" s="218"/>
      <c r="KRI2172" s="218"/>
      <c r="KRJ2172" s="218"/>
      <c r="KRK2172" s="218"/>
      <c r="KRL2172" s="218"/>
      <c r="KRM2172" s="218"/>
      <c r="KRN2172" s="218"/>
      <c r="KRO2172" s="218"/>
      <c r="KRP2172" s="218"/>
      <c r="KRQ2172" s="218"/>
      <c r="KRR2172" s="218"/>
      <c r="KRS2172" s="218"/>
      <c r="KRT2172" s="218"/>
      <c r="KRU2172" s="218"/>
      <c r="KRV2172" s="218"/>
      <c r="KRW2172" s="218"/>
      <c r="KRX2172" s="218"/>
      <c r="KRY2172" s="218"/>
      <c r="KRZ2172" s="218"/>
      <c r="KSA2172" s="218"/>
      <c r="KSB2172" s="218"/>
      <c r="KSC2172" s="218"/>
      <c r="KSD2172" s="218"/>
      <c r="KSE2172" s="218"/>
      <c r="KSF2172" s="218"/>
      <c r="KSG2172" s="218"/>
      <c r="KSH2172" s="218"/>
      <c r="KSI2172" s="218"/>
      <c r="KSJ2172" s="218"/>
      <c r="KSK2172" s="218"/>
      <c r="KSL2172" s="218"/>
      <c r="KSM2172" s="218"/>
      <c r="KSN2172" s="218"/>
      <c r="KSO2172" s="218"/>
      <c r="KSP2172" s="218"/>
      <c r="KSQ2172" s="218"/>
      <c r="KSR2172" s="218"/>
      <c r="KSS2172" s="218"/>
      <c r="KST2172" s="218"/>
      <c r="KSU2172" s="218"/>
      <c r="KSV2172" s="218"/>
      <c r="KSW2172" s="218"/>
      <c r="KSX2172" s="218"/>
      <c r="KSY2172" s="218"/>
      <c r="KSZ2172" s="218"/>
      <c r="KTA2172" s="218"/>
      <c r="KTB2172" s="218"/>
      <c r="KTC2172" s="218"/>
      <c r="KTD2172" s="218"/>
      <c r="KTE2172" s="218"/>
      <c r="KTF2172" s="218"/>
      <c r="KTG2172" s="218"/>
      <c r="KTH2172" s="218"/>
      <c r="KTI2172" s="218"/>
      <c r="KTJ2172" s="218"/>
      <c r="KTK2172" s="218"/>
      <c r="KTL2172" s="218"/>
      <c r="KTM2172" s="218"/>
      <c r="KTN2172" s="218"/>
      <c r="KTO2172" s="218"/>
      <c r="KTP2172" s="218"/>
      <c r="KTQ2172" s="218"/>
      <c r="KTR2172" s="218"/>
      <c r="KTS2172" s="218"/>
      <c r="KTT2172" s="218"/>
      <c r="KTU2172" s="218"/>
      <c r="KTV2172" s="218"/>
      <c r="KTW2172" s="218"/>
      <c r="KTX2172" s="218"/>
      <c r="KTY2172" s="218"/>
      <c r="KTZ2172" s="218"/>
      <c r="KUA2172" s="218"/>
      <c r="KUB2172" s="218"/>
      <c r="KUC2172" s="218"/>
      <c r="KUD2172" s="218"/>
      <c r="KUE2172" s="218"/>
      <c r="KUF2172" s="218"/>
      <c r="KUG2172" s="218"/>
      <c r="KUH2172" s="218"/>
      <c r="KUI2172" s="218"/>
      <c r="KUJ2172" s="218"/>
      <c r="KUK2172" s="218"/>
      <c r="KUL2172" s="218"/>
      <c r="KUM2172" s="218"/>
      <c r="KUN2172" s="218"/>
      <c r="KUO2172" s="218"/>
      <c r="KUP2172" s="218"/>
      <c r="KUQ2172" s="218"/>
      <c r="KUR2172" s="218"/>
      <c r="KUS2172" s="218"/>
      <c r="KUT2172" s="218"/>
      <c r="KUU2172" s="218"/>
      <c r="KUV2172" s="218"/>
      <c r="KUW2172" s="218"/>
      <c r="KUX2172" s="218"/>
      <c r="KUY2172" s="218"/>
      <c r="KUZ2172" s="218"/>
      <c r="KVA2172" s="218"/>
      <c r="KVB2172" s="218"/>
      <c r="KVC2172" s="218"/>
      <c r="KVD2172" s="218"/>
      <c r="KVE2172" s="218"/>
      <c r="KVF2172" s="218"/>
      <c r="KVG2172" s="218"/>
      <c r="KVH2172" s="218"/>
      <c r="KVI2172" s="218"/>
      <c r="KVJ2172" s="218"/>
      <c r="KVK2172" s="218"/>
      <c r="KVL2172" s="218"/>
      <c r="KVM2172" s="218"/>
      <c r="KVN2172" s="218"/>
      <c r="KVO2172" s="218"/>
      <c r="KVP2172" s="218"/>
      <c r="KVQ2172" s="218"/>
      <c r="KVR2172" s="218"/>
      <c r="KVS2172" s="218"/>
      <c r="KVT2172" s="218"/>
      <c r="KVU2172" s="218"/>
      <c r="KVV2172" s="218"/>
      <c r="KVW2172" s="218"/>
      <c r="KVX2172" s="218"/>
      <c r="KVY2172" s="218"/>
      <c r="KVZ2172" s="218"/>
      <c r="KWA2172" s="218"/>
      <c r="KWB2172" s="218"/>
      <c r="KWC2172" s="218"/>
      <c r="KWD2172" s="218"/>
      <c r="KWE2172" s="218"/>
      <c r="KWF2172" s="218"/>
      <c r="KWG2172" s="218"/>
      <c r="KWH2172" s="218"/>
      <c r="KWI2172" s="218"/>
      <c r="KWJ2172" s="218"/>
      <c r="KWK2172" s="218"/>
      <c r="KWL2172" s="218"/>
      <c r="KWM2172" s="218"/>
      <c r="KWN2172" s="218"/>
      <c r="KWO2172" s="218"/>
      <c r="KWP2172" s="218"/>
      <c r="KWQ2172" s="218"/>
      <c r="KWR2172" s="218"/>
      <c r="KWS2172" s="218"/>
      <c r="KWT2172" s="218"/>
      <c r="KWU2172" s="218"/>
      <c r="KWV2172" s="218"/>
      <c r="KWW2172" s="218"/>
      <c r="KWX2172" s="218"/>
      <c r="KWY2172" s="218"/>
      <c r="KWZ2172" s="218"/>
      <c r="KXA2172" s="218"/>
      <c r="KXB2172" s="218"/>
      <c r="KXC2172" s="218"/>
      <c r="KXD2172" s="218"/>
      <c r="KXE2172" s="218"/>
      <c r="KXF2172" s="218"/>
      <c r="KXG2172" s="218"/>
      <c r="KXH2172" s="218"/>
      <c r="KXI2172" s="218"/>
      <c r="KXJ2172" s="218"/>
      <c r="KXK2172" s="218"/>
      <c r="KXL2172" s="218"/>
      <c r="KXM2172" s="218"/>
      <c r="KXN2172" s="218"/>
      <c r="KXO2172" s="218"/>
      <c r="KXP2172" s="218"/>
      <c r="KXQ2172" s="218"/>
      <c r="KXR2172" s="218"/>
      <c r="KXS2172" s="218"/>
      <c r="KXT2172" s="218"/>
      <c r="KXU2172" s="218"/>
      <c r="KXV2172" s="218"/>
      <c r="KXW2172" s="218"/>
      <c r="KXX2172" s="218"/>
      <c r="KXY2172" s="218"/>
      <c r="KXZ2172" s="218"/>
      <c r="KYA2172" s="218"/>
      <c r="KYB2172" s="218"/>
      <c r="KYC2172" s="218"/>
      <c r="KYD2172" s="218"/>
      <c r="KYE2172" s="218"/>
      <c r="KYF2172" s="218"/>
      <c r="KYG2172" s="218"/>
      <c r="KYH2172" s="218"/>
      <c r="KYI2172" s="218"/>
      <c r="KYJ2172" s="218"/>
      <c r="KYK2172" s="218"/>
      <c r="KYL2172" s="218"/>
      <c r="KYM2172" s="218"/>
      <c r="KYN2172" s="218"/>
      <c r="KYO2172" s="218"/>
      <c r="KYP2172" s="218"/>
      <c r="KYQ2172" s="218"/>
      <c r="KYR2172" s="218"/>
      <c r="KYS2172" s="218"/>
      <c r="KYT2172" s="218"/>
      <c r="KYU2172" s="218"/>
      <c r="KYV2172" s="218"/>
      <c r="KYW2172" s="218"/>
      <c r="KYX2172" s="218"/>
      <c r="KYY2172" s="218"/>
      <c r="KYZ2172" s="218"/>
      <c r="KZA2172" s="218"/>
      <c r="KZB2172" s="218"/>
      <c r="KZC2172" s="218"/>
      <c r="KZD2172" s="218"/>
      <c r="KZE2172" s="218"/>
      <c r="KZF2172" s="218"/>
      <c r="KZG2172" s="218"/>
      <c r="KZH2172" s="218"/>
      <c r="KZI2172" s="218"/>
      <c r="KZJ2172" s="218"/>
      <c r="KZK2172" s="218"/>
      <c r="KZL2172" s="218"/>
      <c r="KZM2172" s="218"/>
      <c r="KZN2172" s="218"/>
      <c r="KZO2172" s="218"/>
      <c r="KZP2172" s="218"/>
      <c r="KZQ2172" s="218"/>
      <c r="KZR2172" s="218"/>
      <c r="KZS2172" s="218"/>
      <c r="KZT2172" s="218"/>
      <c r="KZU2172" s="218"/>
      <c r="KZV2172" s="218"/>
      <c r="KZW2172" s="218"/>
      <c r="KZX2172" s="218"/>
      <c r="KZY2172" s="218"/>
      <c r="KZZ2172" s="218"/>
      <c r="LAA2172" s="218"/>
      <c r="LAB2172" s="218"/>
      <c r="LAC2172" s="218"/>
      <c r="LAD2172" s="218"/>
      <c r="LAE2172" s="218"/>
      <c r="LAF2172" s="218"/>
      <c r="LAG2172" s="218"/>
      <c r="LAH2172" s="218"/>
      <c r="LAI2172" s="218"/>
      <c r="LAJ2172" s="218"/>
      <c r="LAK2172" s="218"/>
      <c r="LAL2172" s="218"/>
      <c r="LAM2172" s="218"/>
      <c r="LAN2172" s="218"/>
      <c r="LAO2172" s="218"/>
      <c r="LAP2172" s="218"/>
      <c r="LAQ2172" s="218"/>
      <c r="LAR2172" s="218"/>
      <c r="LAS2172" s="218"/>
      <c r="LAT2172" s="218"/>
      <c r="LAU2172" s="218"/>
      <c r="LAV2172" s="218"/>
      <c r="LAW2172" s="218"/>
      <c r="LAX2172" s="218"/>
      <c r="LAY2172" s="218"/>
      <c r="LAZ2172" s="218"/>
      <c r="LBA2172" s="218"/>
      <c r="LBB2172" s="218"/>
      <c r="LBC2172" s="218"/>
      <c r="LBD2172" s="218"/>
      <c r="LBE2172" s="218"/>
      <c r="LBF2172" s="218"/>
      <c r="LBG2172" s="218"/>
      <c r="LBH2172" s="218"/>
      <c r="LBI2172" s="218"/>
      <c r="LBJ2172" s="218"/>
      <c r="LBK2172" s="218"/>
      <c r="LBL2172" s="218"/>
      <c r="LBM2172" s="218"/>
      <c r="LBN2172" s="218"/>
      <c r="LBO2172" s="218"/>
      <c r="LBP2172" s="218"/>
      <c r="LBQ2172" s="218"/>
      <c r="LBR2172" s="218"/>
      <c r="LBS2172" s="218"/>
      <c r="LBT2172" s="218"/>
      <c r="LBU2172" s="218"/>
      <c r="LBV2172" s="218"/>
      <c r="LBW2172" s="218"/>
      <c r="LBX2172" s="218"/>
      <c r="LBY2172" s="218"/>
      <c r="LBZ2172" s="218"/>
      <c r="LCA2172" s="218"/>
      <c r="LCB2172" s="218"/>
      <c r="LCC2172" s="218"/>
      <c r="LCD2172" s="218"/>
      <c r="LCE2172" s="218"/>
      <c r="LCF2172" s="218"/>
      <c r="LCG2172" s="218"/>
      <c r="LCH2172" s="218"/>
      <c r="LCI2172" s="218"/>
      <c r="LCJ2172" s="218"/>
      <c r="LCK2172" s="218"/>
      <c r="LCL2172" s="218"/>
      <c r="LCM2172" s="218"/>
      <c r="LCN2172" s="218"/>
      <c r="LCO2172" s="218"/>
      <c r="LCP2172" s="218"/>
      <c r="LCQ2172" s="218"/>
      <c r="LCR2172" s="218"/>
      <c r="LCS2172" s="218"/>
      <c r="LCT2172" s="218"/>
      <c r="LCU2172" s="218"/>
      <c r="LCV2172" s="218"/>
      <c r="LCW2172" s="218"/>
      <c r="LCX2172" s="218"/>
      <c r="LCY2172" s="218"/>
      <c r="LCZ2172" s="218"/>
      <c r="LDA2172" s="218"/>
      <c r="LDB2172" s="218"/>
      <c r="LDC2172" s="218"/>
      <c r="LDD2172" s="218"/>
      <c r="LDE2172" s="218"/>
      <c r="LDF2172" s="218"/>
      <c r="LDG2172" s="218"/>
      <c r="LDH2172" s="218"/>
      <c r="LDI2172" s="218"/>
      <c r="LDJ2172" s="218"/>
      <c r="LDK2172" s="218"/>
      <c r="LDL2172" s="218"/>
      <c r="LDM2172" s="218"/>
      <c r="LDN2172" s="218"/>
      <c r="LDO2172" s="218"/>
      <c r="LDP2172" s="218"/>
      <c r="LDQ2172" s="218"/>
      <c r="LDR2172" s="218"/>
      <c r="LDS2172" s="218"/>
      <c r="LDT2172" s="218"/>
      <c r="LDU2172" s="218"/>
      <c r="LDV2172" s="218"/>
      <c r="LDW2172" s="218"/>
      <c r="LDX2172" s="218"/>
      <c r="LDY2172" s="218"/>
      <c r="LDZ2172" s="218"/>
      <c r="LEA2172" s="218"/>
      <c r="LEB2172" s="218"/>
      <c r="LEC2172" s="218"/>
      <c r="LED2172" s="218"/>
      <c r="LEE2172" s="218"/>
      <c r="LEF2172" s="218"/>
      <c r="LEG2172" s="218"/>
      <c r="LEH2172" s="218"/>
      <c r="LEI2172" s="218"/>
      <c r="LEJ2172" s="218"/>
      <c r="LEK2172" s="218"/>
      <c r="LEL2172" s="218"/>
      <c r="LEM2172" s="218"/>
      <c r="LEN2172" s="218"/>
      <c r="LEO2172" s="218"/>
      <c r="LEP2172" s="218"/>
      <c r="LEQ2172" s="218"/>
      <c r="LER2172" s="218"/>
      <c r="LES2172" s="218"/>
      <c r="LET2172" s="218"/>
      <c r="LEU2172" s="218"/>
      <c r="LEV2172" s="218"/>
      <c r="LEW2172" s="218"/>
      <c r="LEX2172" s="218"/>
      <c r="LEY2172" s="218"/>
      <c r="LEZ2172" s="218"/>
      <c r="LFA2172" s="218"/>
      <c r="LFB2172" s="218"/>
      <c r="LFC2172" s="218"/>
      <c r="LFD2172" s="218"/>
      <c r="LFE2172" s="218"/>
      <c r="LFF2172" s="218"/>
      <c r="LFG2172" s="218"/>
      <c r="LFH2172" s="218"/>
      <c r="LFI2172" s="218"/>
      <c r="LFJ2172" s="218"/>
      <c r="LFK2172" s="218"/>
      <c r="LFL2172" s="218"/>
      <c r="LFM2172" s="218"/>
      <c r="LFN2172" s="218"/>
      <c r="LFO2172" s="218"/>
      <c r="LFP2172" s="218"/>
      <c r="LFQ2172" s="218"/>
      <c r="LFR2172" s="218"/>
      <c r="LFS2172" s="218"/>
      <c r="LFT2172" s="218"/>
      <c r="LFU2172" s="218"/>
      <c r="LFV2172" s="218"/>
      <c r="LFW2172" s="218"/>
      <c r="LFX2172" s="218"/>
      <c r="LFY2172" s="218"/>
      <c r="LFZ2172" s="218"/>
      <c r="LGA2172" s="218"/>
      <c r="LGB2172" s="218"/>
      <c r="LGC2172" s="218"/>
      <c r="LGD2172" s="218"/>
      <c r="LGE2172" s="218"/>
      <c r="LGF2172" s="218"/>
      <c r="LGG2172" s="218"/>
      <c r="LGH2172" s="218"/>
      <c r="LGI2172" s="218"/>
      <c r="LGJ2172" s="218"/>
      <c r="LGK2172" s="218"/>
      <c r="LGL2172" s="218"/>
      <c r="LGM2172" s="218"/>
      <c r="LGN2172" s="218"/>
      <c r="LGO2172" s="218"/>
      <c r="LGP2172" s="218"/>
      <c r="LGQ2172" s="218"/>
      <c r="LGR2172" s="218"/>
      <c r="LGS2172" s="218"/>
      <c r="LGT2172" s="218"/>
      <c r="LGU2172" s="218"/>
      <c r="LGV2172" s="218"/>
      <c r="LGW2172" s="218"/>
      <c r="LGX2172" s="218"/>
      <c r="LGY2172" s="218"/>
      <c r="LGZ2172" s="218"/>
      <c r="LHA2172" s="218"/>
      <c r="LHB2172" s="218"/>
      <c r="LHC2172" s="218"/>
      <c r="LHD2172" s="218"/>
      <c r="LHE2172" s="218"/>
      <c r="LHF2172" s="218"/>
      <c r="LHG2172" s="218"/>
      <c r="LHH2172" s="218"/>
      <c r="LHI2172" s="218"/>
      <c r="LHJ2172" s="218"/>
      <c r="LHK2172" s="218"/>
      <c r="LHL2172" s="218"/>
      <c r="LHM2172" s="218"/>
      <c r="LHN2172" s="218"/>
      <c r="LHO2172" s="218"/>
      <c r="LHP2172" s="218"/>
      <c r="LHQ2172" s="218"/>
      <c r="LHR2172" s="218"/>
      <c r="LHS2172" s="218"/>
      <c r="LHT2172" s="218"/>
      <c r="LHU2172" s="218"/>
      <c r="LHV2172" s="218"/>
      <c r="LHW2172" s="218"/>
      <c r="LHX2172" s="218"/>
      <c r="LHY2172" s="218"/>
      <c r="LHZ2172" s="218"/>
      <c r="LIA2172" s="218"/>
      <c r="LIB2172" s="218"/>
      <c r="LIC2172" s="218"/>
      <c r="LID2172" s="218"/>
      <c r="LIE2172" s="218"/>
      <c r="LIF2172" s="218"/>
      <c r="LIG2172" s="218"/>
      <c r="LIH2172" s="218"/>
      <c r="LII2172" s="218"/>
      <c r="LIJ2172" s="218"/>
      <c r="LIK2172" s="218"/>
      <c r="LIL2172" s="218"/>
      <c r="LIM2172" s="218"/>
      <c r="LIN2172" s="218"/>
      <c r="LIO2172" s="218"/>
      <c r="LIP2172" s="218"/>
      <c r="LIQ2172" s="218"/>
      <c r="LIR2172" s="218"/>
      <c r="LIS2172" s="218"/>
      <c r="LIT2172" s="218"/>
      <c r="LIU2172" s="218"/>
      <c r="LIV2172" s="218"/>
      <c r="LIW2172" s="218"/>
      <c r="LIX2172" s="218"/>
      <c r="LIY2172" s="218"/>
      <c r="LIZ2172" s="218"/>
      <c r="LJA2172" s="218"/>
      <c r="LJB2172" s="218"/>
      <c r="LJC2172" s="218"/>
      <c r="LJD2172" s="218"/>
      <c r="LJE2172" s="218"/>
      <c r="LJF2172" s="218"/>
      <c r="LJG2172" s="218"/>
      <c r="LJH2172" s="218"/>
      <c r="LJI2172" s="218"/>
      <c r="LJJ2172" s="218"/>
      <c r="LJK2172" s="218"/>
      <c r="LJL2172" s="218"/>
      <c r="LJM2172" s="218"/>
      <c r="LJN2172" s="218"/>
      <c r="LJO2172" s="218"/>
      <c r="LJP2172" s="218"/>
      <c r="LJQ2172" s="218"/>
      <c r="LJR2172" s="218"/>
      <c r="LJS2172" s="218"/>
      <c r="LJT2172" s="218"/>
      <c r="LJU2172" s="218"/>
      <c r="LJV2172" s="218"/>
      <c r="LJW2172" s="218"/>
      <c r="LJX2172" s="218"/>
      <c r="LJY2172" s="218"/>
      <c r="LJZ2172" s="218"/>
      <c r="LKA2172" s="218"/>
      <c r="LKB2172" s="218"/>
      <c r="LKC2172" s="218"/>
      <c r="LKD2172" s="218"/>
      <c r="LKE2172" s="218"/>
      <c r="LKF2172" s="218"/>
      <c r="LKG2172" s="218"/>
      <c r="LKH2172" s="218"/>
      <c r="LKI2172" s="218"/>
      <c r="LKJ2172" s="218"/>
      <c r="LKK2172" s="218"/>
      <c r="LKL2172" s="218"/>
      <c r="LKM2172" s="218"/>
      <c r="LKN2172" s="218"/>
      <c r="LKO2172" s="218"/>
      <c r="LKP2172" s="218"/>
      <c r="LKQ2172" s="218"/>
      <c r="LKR2172" s="218"/>
      <c r="LKS2172" s="218"/>
      <c r="LKT2172" s="218"/>
      <c r="LKU2172" s="218"/>
      <c r="LKV2172" s="218"/>
      <c r="LKW2172" s="218"/>
      <c r="LKX2172" s="218"/>
      <c r="LKY2172" s="218"/>
      <c r="LKZ2172" s="218"/>
      <c r="LLA2172" s="218"/>
      <c r="LLB2172" s="218"/>
      <c r="LLC2172" s="218"/>
      <c r="LLD2172" s="218"/>
      <c r="LLE2172" s="218"/>
      <c r="LLF2172" s="218"/>
      <c r="LLG2172" s="218"/>
      <c r="LLH2172" s="218"/>
      <c r="LLI2172" s="218"/>
      <c r="LLJ2172" s="218"/>
      <c r="LLK2172" s="218"/>
      <c r="LLL2172" s="218"/>
      <c r="LLM2172" s="218"/>
      <c r="LLN2172" s="218"/>
      <c r="LLO2172" s="218"/>
      <c r="LLP2172" s="218"/>
      <c r="LLQ2172" s="218"/>
      <c r="LLR2172" s="218"/>
      <c r="LLS2172" s="218"/>
      <c r="LLT2172" s="218"/>
      <c r="LLU2172" s="218"/>
      <c r="LLV2172" s="218"/>
      <c r="LLW2172" s="218"/>
      <c r="LLX2172" s="218"/>
      <c r="LLY2172" s="218"/>
      <c r="LLZ2172" s="218"/>
      <c r="LMA2172" s="218"/>
      <c r="LMB2172" s="218"/>
      <c r="LMC2172" s="218"/>
      <c r="LMD2172" s="218"/>
      <c r="LME2172" s="218"/>
      <c r="LMF2172" s="218"/>
      <c r="LMG2172" s="218"/>
      <c r="LMH2172" s="218"/>
      <c r="LMI2172" s="218"/>
      <c r="LMJ2172" s="218"/>
      <c r="LMK2172" s="218"/>
      <c r="LML2172" s="218"/>
      <c r="LMM2172" s="218"/>
      <c r="LMN2172" s="218"/>
      <c r="LMO2172" s="218"/>
      <c r="LMP2172" s="218"/>
      <c r="LMQ2172" s="218"/>
      <c r="LMR2172" s="218"/>
      <c r="LMS2172" s="218"/>
      <c r="LMT2172" s="218"/>
      <c r="LMU2172" s="218"/>
      <c r="LMV2172" s="218"/>
      <c r="LMW2172" s="218"/>
      <c r="LMX2172" s="218"/>
      <c r="LMY2172" s="218"/>
      <c r="LMZ2172" s="218"/>
      <c r="LNA2172" s="218"/>
      <c r="LNB2172" s="218"/>
      <c r="LNC2172" s="218"/>
      <c r="LND2172" s="218"/>
      <c r="LNE2172" s="218"/>
      <c r="LNF2172" s="218"/>
      <c r="LNG2172" s="218"/>
      <c r="LNH2172" s="218"/>
      <c r="LNI2172" s="218"/>
      <c r="LNJ2172" s="218"/>
      <c r="LNK2172" s="218"/>
      <c r="LNL2172" s="218"/>
      <c r="LNM2172" s="218"/>
      <c r="LNN2172" s="218"/>
      <c r="LNO2172" s="218"/>
      <c r="LNP2172" s="218"/>
      <c r="LNQ2172" s="218"/>
      <c r="LNR2172" s="218"/>
      <c r="LNS2172" s="218"/>
      <c r="LNT2172" s="218"/>
      <c r="LNU2172" s="218"/>
      <c r="LNV2172" s="218"/>
      <c r="LNW2172" s="218"/>
      <c r="LNX2172" s="218"/>
      <c r="LNY2172" s="218"/>
      <c r="LNZ2172" s="218"/>
      <c r="LOA2172" s="218"/>
      <c r="LOB2172" s="218"/>
      <c r="LOC2172" s="218"/>
      <c r="LOD2172" s="218"/>
      <c r="LOE2172" s="218"/>
      <c r="LOF2172" s="218"/>
      <c r="LOG2172" s="218"/>
      <c r="LOH2172" s="218"/>
      <c r="LOI2172" s="218"/>
      <c r="LOJ2172" s="218"/>
      <c r="LOK2172" s="218"/>
      <c r="LOL2172" s="218"/>
      <c r="LOM2172" s="218"/>
      <c r="LON2172" s="218"/>
      <c r="LOO2172" s="218"/>
      <c r="LOP2172" s="218"/>
      <c r="LOQ2172" s="218"/>
      <c r="LOR2172" s="218"/>
      <c r="LOS2172" s="218"/>
      <c r="LOT2172" s="218"/>
      <c r="LOU2172" s="218"/>
      <c r="LOV2172" s="218"/>
      <c r="LOW2172" s="218"/>
      <c r="LOX2172" s="218"/>
      <c r="LOY2172" s="218"/>
      <c r="LOZ2172" s="218"/>
      <c r="LPA2172" s="218"/>
      <c r="LPB2172" s="218"/>
      <c r="LPC2172" s="218"/>
      <c r="LPD2172" s="218"/>
      <c r="LPE2172" s="218"/>
      <c r="LPF2172" s="218"/>
      <c r="LPG2172" s="218"/>
      <c r="LPH2172" s="218"/>
      <c r="LPI2172" s="218"/>
      <c r="LPJ2172" s="218"/>
      <c r="LPK2172" s="218"/>
      <c r="LPL2172" s="218"/>
      <c r="LPM2172" s="218"/>
      <c r="LPN2172" s="218"/>
      <c r="LPO2172" s="218"/>
      <c r="LPP2172" s="218"/>
      <c r="LPQ2172" s="218"/>
      <c r="LPR2172" s="218"/>
      <c r="LPS2172" s="218"/>
      <c r="LPT2172" s="218"/>
      <c r="LPU2172" s="218"/>
      <c r="LPV2172" s="218"/>
      <c r="LPW2172" s="218"/>
      <c r="LPX2172" s="218"/>
      <c r="LPY2172" s="218"/>
      <c r="LPZ2172" s="218"/>
      <c r="LQA2172" s="218"/>
      <c r="LQB2172" s="218"/>
      <c r="LQC2172" s="218"/>
      <c r="LQD2172" s="218"/>
      <c r="LQE2172" s="218"/>
      <c r="LQF2172" s="218"/>
      <c r="LQG2172" s="218"/>
      <c r="LQH2172" s="218"/>
      <c r="LQI2172" s="218"/>
      <c r="LQJ2172" s="218"/>
      <c r="LQK2172" s="218"/>
      <c r="LQL2172" s="218"/>
      <c r="LQM2172" s="218"/>
      <c r="LQN2172" s="218"/>
      <c r="LQO2172" s="218"/>
      <c r="LQP2172" s="218"/>
      <c r="LQQ2172" s="218"/>
      <c r="LQR2172" s="218"/>
      <c r="LQS2172" s="218"/>
      <c r="LQT2172" s="218"/>
      <c r="LQU2172" s="218"/>
      <c r="LQV2172" s="218"/>
      <c r="LQW2172" s="218"/>
      <c r="LQX2172" s="218"/>
      <c r="LQY2172" s="218"/>
      <c r="LQZ2172" s="218"/>
      <c r="LRA2172" s="218"/>
      <c r="LRB2172" s="218"/>
      <c r="LRC2172" s="218"/>
      <c r="LRD2172" s="218"/>
      <c r="LRE2172" s="218"/>
      <c r="LRF2172" s="218"/>
      <c r="LRG2172" s="218"/>
      <c r="LRH2172" s="218"/>
      <c r="LRI2172" s="218"/>
      <c r="LRJ2172" s="218"/>
      <c r="LRK2172" s="218"/>
      <c r="LRL2172" s="218"/>
      <c r="LRM2172" s="218"/>
      <c r="LRN2172" s="218"/>
      <c r="LRO2172" s="218"/>
      <c r="LRP2172" s="218"/>
      <c r="LRQ2172" s="218"/>
      <c r="LRR2172" s="218"/>
      <c r="LRS2172" s="218"/>
      <c r="LRT2172" s="218"/>
      <c r="LRU2172" s="218"/>
      <c r="LRV2172" s="218"/>
      <c r="LRW2172" s="218"/>
      <c r="LRX2172" s="218"/>
      <c r="LRY2172" s="218"/>
      <c r="LRZ2172" s="218"/>
      <c r="LSA2172" s="218"/>
      <c r="LSB2172" s="218"/>
      <c r="LSC2172" s="218"/>
      <c r="LSD2172" s="218"/>
      <c r="LSE2172" s="218"/>
      <c r="LSF2172" s="218"/>
      <c r="LSG2172" s="218"/>
      <c r="LSH2172" s="218"/>
      <c r="LSI2172" s="218"/>
      <c r="LSJ2172" s="218"/>
      <c r="LSK2172" s="218"/>
      <c r="LSL2172" s="218"/>
      <c r="LSM2172" s="218"/>
      <c r="LSN2172" s="218"/>
      <c r="LSO2172" s="218"/>
      <c r="LSP2172" s="218"/>
      <c r="LSQ2172" s="218"/>
      <c r="LSR2172" s="218"/>
      <c r="LSS2172" s="218"/>
      <c r="LST2172" s="218"/>
      <c r="LSU2172" s="218"/>
      <c r="LSV2172" s="218"/>
      <c r="LSW2172" s="218"/>
      <c r="LSX2172" s="218"/>
      <c r="LSY2172" s="218"/>
      <c r="LSZ2172" s="218"/>
      <c r="LTA2172" s="218"/>
      <c r="LTB2172" s="218"/>
      <c r="LTC2172" s="218"/>
      <c r="LTD2172" s="218"/>
      <c r="LTE2172" s="218"/>
      <c r="LTF2172" s="218"/>
      <c r="LTG2172" s="218"/>
      <c r="LTH2172" s="218"/>
      <c r="LTI2172" s="218"/>
      <c r="LTJ2172" s="218"/>
      <c r="LTK2172" s="218"/>
      <c r="LTL2172" s="218"/>
      <c r="LTM2172" s="218"/>
      <c r="LTN2172" s="218"/>
      <c r="LTO2172" s="218"/>
      <c r="LTP2172" s="218"/>
      <c r="LTQ2172" s="218"/>
      <c r="LTR2172" s="218"/>
      <c r="LTS2172" s="218"/>
      <c r="LTT2172" s="218"/>
      <c r="LTU2172" s="218"/>
      <c r="LTV2172" s="218"/>
      <c r="LTW2172" s="218"/>
      <c r="LTX2172" s="218"/>
      <c r="LTY2172" s="218"/>
      <c r="LTZ2172" s="218"/>
      <c r="LUA2172" s="218"/>
      <c r="LUB2172" s="218"/>
      <c r="LUC2172" s="218"/>
      <c r="LUD2172" s="218"/>
      <c r="LUE2172" s="218"/>
      <c r="LUF2172" s="218"/>
      <c r="LUG2172" s="218"/>
      <c r="LUH2172" s="218"/>
      <c r="LUI2172" s="218"/>
      <c r="LUJ2172" s="218"/>
      <c r="LUK2172" s="218"/>
      <c r="LUL2172" s="218"/>
      <c r="LUM2172" s="218"/>
      <c r="LUN2172" s="218"/>
      <c r="LUO2172" s="218"/>
      <c r="LUP2172" s="218"/>
      <c r="LUQ2172" s="218"/>
      <c r="LUR2172" s="218"/>
      <c r="LUS2172" s="218"/>
      <c r="LUT2172" s="218"/>
      <c r="LUU2172" s="218"/>
      <c r="LUV2172" s="218"/>
      <c r="LUW2172" s="218"/>
      <c r="LUX2172" s="218"/>
      <c r="LUY2172" s="218"/>
      <c r="LUZ2172" s="218"/>
      <c r="LVA2172" s="218"/>
      <c r="LVB2172" s="218"/>
      <c r="LVC2172" s="218"/>
      <c r="LVD2172" s="218"/>
      <c r="LVE2172" s="218"/>
      <c r="LVF2172" s="218"/>
      <c r="LVG2172" s="218"/>
      <c r="LVH2172" s="218"/>
      <c r="LVI2172" s="218"/>
      <c r="LVJ2172" s="218"/>
      <c r="LVK2172" s="218"/>
      <c r="LVL2172" s="218"/>
      <c r="LVM2172" s="218"/>
      <c r="LVN2172" s="218"/>
      <c r="LVO2172" s="218"/>
      <c r="LVP2172" s="218"/>
      <c r="LVQ2172" s="218"/>
      <c r="LVR2172" s="218"/>
      <c r="LVS2172" s="218"/>
      <c r="LVT2172" s="218"/>
      <c r="LVU2172" s="218"/>
      <c r="LVV2172" s="218"/>
      <c r="LVW2172" s="218"/>
      <c r="LVX2172" s="218"/>
      <c r="LVY2172" s="218"/>
      <c r="LVZ2172" s="218"/>
      <c r="LWA2172" s="218"/>
      <c r="LWB2172" s="218"/>
      <c r="LWC2172" s="218"/>
      <c r="LWD2172" s="218"/>
      <c r="LWE2172" s="218"/>
      <c r="LWF2172" s="218"/>
      <c r="LWG2172" s="218"/>
      <c r="LWH2172" s="218"/>
      <c r="LWI2172" s="218"/>
      <c r="LWJ2172" s="218"/>
      <c r="LWK2172" s="218"/>
      <c r="LWL2172" s="218"/>
      <c r="LWM2172" s="218"/>
      <c r="LWN2172" s="218"/>
      <c r="LWO2172" s="218"/>
      <c r="LWP2172" s="218"/>
      <c r="LWQ2172" s="218"/>
      <c r="LWR2172" s="218"/>
      <c r="LWS2172" s="218"/>
      <c r="LWT2172" s="218"/>
      <c r="LWU2172" s="218"/>
      <c r="LWV2172" s="218"/>
      <c r="LWW2172" s="218"/>
      <c r="LWX2172" s="218"/>
      <c r="LWY2172" s="218"/>
      <c r="LWZ2172" s="218"/>
      <c r="LXA2172" s="218"/>
      <c r="LXB2172" s="218"/>
      <c r="LXC2172" s="218"/>
      <c r="LXD2172" s="218"/>
      <c r="LXE2172" s="218"/>
      <c r="LXF2172" s="218"/>
      <c r="LXG2172" s="218"/>
      <c r="LXH2172" s="218"/>
      <c r="LXI2172" s="218"/>
      <c r="LXJ2172" s="218"/>
      <c r="LXK2172" s="218"/>
      <c r="LXL2172" s="218"/>
      <c r="LXM2172" s="218"/>
      <c r="LXN2172" s="218"/>
      <c r="LXO2172" s="218"/>
      <c r="LXP2172" s="218"/>
      <c r="LXQ2172" s="218"/>
      <c r="LXR2172" s="218"/>
      <c r="LXS2172" s="218"/>
      <c r="LXT2172" s="218"/>
      <c r="LXU2172" s="218"/>
      <c r="LXV2172" s="218"/>
      <c r="LXW2172" s="218"/>
      <c r="LXX2172" s="218"/>
      <c r="LXY2172" s="218"/>
      <c r="LXZ2172" s="218"/>
      <c r="LYA2172" s="218"/>
      <c r="LYB2172" s="218"/>
      <c r="LYC2172" s="218"/>
      <c r="LYD2172" s="218"/>
      <c r="LYE2172" s="218"/>
      <c r="LYF2172" s="218"/>
      <c r="LYG2172" s="218"/>
      <c r="LYH2172" s="218"/>
      <c r="LYI2172" s="218"/>
      <c r="LYJ2172" s="218"/>
      <c r="LYK2172" s="218"/>
      <c r="LYL2172" s="218"/>
      <c r="LYM2172" s="218"/>
      <c r="LYN2172" s="218"/>
      <c r="LYO2172" s="218"/>
      <c r="LYP2172" s="218"/>
      <c r="LYQ2172" s="218"/>
      <c r="LYR2172" s="218"/>
      <c r="LYS2172" s="218"/>
      <c r="LYT2172" s="218"/>
      <c r="LYU2172" s="218"/>
      <c r="LYV2172" s="218"/>
      <c r="LYW2172" s="218"/>
      <c r="LYX2172" s="218"/>
      <c r="LYY2172" s="218"/>
      <c r="LYZ2172" s="218"/>
      <c r="LZA2172" s="218"/>
      <c r="LZB2172" s="218"/>
      <c r="LZC2172" s="218"/>
      <c r="LZD2172" s="218"/>
      <c r="LZE2172" s="218"/>
      <c r="LZF2172" s="218"/>
      <c r="LZG2172" s="218"/>
      <c r="LZH2172" s="218"/>
      <c r="LZI2172" s="218"/>
      <c r="LZJ2172" s="218"/>
      <c r="LZK2172" s="218"/>
      <c r="LZL2172" s="218"/>
      <c r="LZM2172" s="218"/>
      <c r="LZN2172" s="218"/>
      <c r="LZO2172" s="218"/>
      <c r="LZP2172" s="218"/>
      <c r="LZQ2172" s="218"/>
      <c r="LZR2172" s="218"/>
      <c r="LZS2172" s="218"/>
      <c r="LZT2172" s="218"/>
      <c r="LZU2172" s="218"/>
      <c r="LZV2172" s="218"/>
      <c r="LZW2172" s="218"/>
      <c r="LZX2172" s="218"/>
      <c r="LZY2172" s="218"/>
      <c r="LZZ2172" s="218"/>
      <c r="MAA2172" s="218"/>
      <c r="MAB2172" s="218"/>
      <c r="MAC2172" s="218"/>
      <c r="MAD2172" s="218"/>
      <c r="MAE2172" s="218"/>
      <c r="MAF2172" s="218"/>
      <c r="MAG2172" s="218"/>
      <c r="MAH2172" s="218"/>
      <c r="MAI2172" s="218"/>
      <c r="MAJ2172" s="218"/>
      <c r="MAK2172" s="218"/>
      <c r="MAL2172" s="218"/>
      <c r="MAM2172" s="218"/>
      <c r="MAN2172" s="218"/>
      <c r="MAO2172" s="218"/>
      <c r="MAP2172" s="218"/>
      <c r="MAQ2172" s="218"/>
      <c r="MAR2172" s="218"/>
      <c r="MAS2172" s="218"/>
      <c r="MAT2172" s="218"/>
      <c r="MAU2172" s="218"/>
      <c r="MAV2172" s="218"/>
      <c r="MAW2172" s="218"/>
      <c r="MAX2172" s="218"/>
      <c r="MAY2172" s="218"/>
      <c r="MAZ2172" s="218"/>
      <c r="MBA2172" s="218"/>
      <c r="MBB2172" s="218"/>
      <c r="MBC2172" s="218"/>
      <c r="MBD2172" s="218"/>
      <c r="MBE2172" s="218"/>
      <c r="MBF2172" s="218"/>
      <c r="MBG2172" s="218"/>
      <c r="MBH2172" s="218"/>
      <c r="MBI2172" s="218"/>
      <c r="MBJ2172" s="218"/>
      <c r="MBK2172" s="218"/>
      <c r="MBL2172" s="218"/>
      <c r="MBM2172" s="218"/>
      <c r="MBN2172" s="218"/>
      <c r="MBO2172" s="218"/>
      <c r="MBP2172" s="218"/>
      <c r="MBQ2172" s="218"/>
      <c r="MBR2172" s="218"/>
      <c r="MBS2172" s="218"/>
      <c r="MBT2172" s="218"/>
      <c r="MBU2172" s="218"/>
      <c r="MBV2172" s="218"/>
      <c r="MBW2172" s="218"/>
      <c r="MBX2172" s="218"/>
      <c r="MBY2172" s="218"/>
      <c r="MBZ2172" s="218"/>
      <c r="MCA2172" s="218"/>
      <c r="MCB2172" s="218"/>
      <c r="MCC2172" s="218"/>
      <c r="MCD2172" s="218"/>
      <c r="MCE2172" s="218"/>
      <c r="MCF2172" s="218"/>
      <c r="MCG2172" s="218"/>
      <c r="MCH2172" s="218"/>
      <c r="MCI2172" s="218"/>
      <c r="MCJ2172" s="218"/>
      <c r="MCK2172" s="218"/>
      <c r="MCL2172" s="218"/>
      <c r="MCM2172" s="218"/>
      <c r="MCN2172" s="218"/>
      <c r="MCO2172" s="218"/>
      <c r="MCP2172" s="218"/>
      <c r="MCQ2172" s="218"/>
      <c r="MCR2172" s="218"/>
      <c r="MCS2172" s="218"/>
      <c r="MCT2172" s="218"/>
      <c r="MCU2172" s="218"/>
      <c r="MCV2172" s="218"/>
      <c r="MCW2172" s="218"/>
      <c r="MCX2172" s="218"/>
      <c r="MCY2172" s="218"/>
      <c r="MCZ2172" s="218"/>
      <c r="MDA2172" s="218"/>
      <c r="MDB2172" s="218"/>
      <c r="MDC2172" s="218"/>
      <c r="MDD2172" s="218"/>
      <c r="MDE2172" s="218"/>
      <c r="MDF2172" s="218"/>
      <c r="MDG2172" s="218"/>
      <c r="MDH2172" s="218"/>
      <c r="MDI2172" s="218"/>
      <c r="MDJ2172" s="218"/>
      <c r="MDK2172" s="218"/>
      <c r="MDL2172" s="218"/>
      <c r="MDM2172" s="218"/>
      <c r="MDN2172" s="218"/>
      <c r="MDO2172" s="218"/>
      <c r="MDP2172" s="218"/>
      <c r="MDQ2172" s="218"/>
      <c r="MDR2172" s="218"/>
      <c r="MDS2172" s="218"/>
      <c r="MDT2172" s="218"/>
      <c r="MDU2172" s="218"/>
      <c r="MDV2172" s="218"/>
      <c r="MDW2172" s="218"/>
      <c r="MDX2172" s="218"/>
      <c r="MDY2172" s="218"/>
      <c r="MDZ2172" s="218"/>
      <c r="MEA2172" s="218"/>
      <c r="MEB2172" s="218"/>
      <c r="MEC2172" s="218"/>
      <c r="MED2172" s="218"/>
      <c r="MEE2172" s="218"/>
      <c r="MEF2172" s="218"/>
      <c r="MEG2172" s="218"/>
      <c r="MEH2172" s="218"/>
      <c r="MEI2172" s="218"/>
      <c r="MEJ2172" s="218"/>
      <c r="MEK2172" s="218"/>
      <c r="MEL2172" s="218"/>
      <c r="MEM2172" s="218"/>
      <c r="MEN2172" s="218"/>
      <c r="MEO2172" s="218"/>
      <c r="MEP2172" s="218"/>
      <c r="MEQ2172" s="218"/>
      <c r="MER2172" s="218"/>
      <c r="MES2172" s="218"/>
      <c r="MET2172" s="218"/>
      <c r="MEU2172" s="218"/>
      <c r="MEV2172" s="218"/>
      <c r="MEW2172" s="218"/>
      <c r="MEX2172" s="218"/>
      <c r="MEY2172" s="218"/>
      <c r="MEZ2172" s="218"/>
      <c r="MFA2172" s="218"/>
      <c r="MFB2172" s="218"/>
      <c r="MFC2172" s="218"/>
      <c r="MFD2172" s="218"/>
      <c r="MFE2172" s="218"/>
      <c r="MFF2172" s="218"/>
      <c r="MFG2172" s="218"/>
      <c r="MFH2172" s="218"/>
      <c r="MFI2172" s="218"/>
      <c r="MFJ2172" s="218"/>
      <c r="MFK2172" s="218"/>
      <c r="MFL2172" s="218"/>
      <c r="MFM2172" s="218"/>
      <c r="MFN2172" s="218"/>
      <c r="MFO2172" s="218"/>
      <c r="MFP2172" s="218"/>
      <c r="MFQ2172" s="218"/>
      <c r="MFR2172" s="218"/>
      <c r="MFS2172" s="218"/>
      <c r="MFT2172" s="218"/>
      <c r="MFU2172" s="218"/>
      <c r="MFV2172" s="218"/>
      <c r="MFW2172" s="218"/>
      <c r="MFX2172" s="218"/>
      <c r="MFY2172" s="218"/>
      <c r="MFZ2172" s="218"/>
      <c r="MGA2172" s="218"/>
      <c r="MGB2172" s="218"/>
      <c r="MGC2172" s="218"/>
      <c r="MGD2172" s="218"/>
      <c r="MGE2172" s="218"/>
      <c r="MGF2172" s="218"/>
      <c r="MGG2172" s="218"/>
      <c r="MGH2172" s="218"/>
      <c r="MGI2172" s="218"/>
      <c r="MGJ2172" s="218"/>
      <c r="MGK2172" s="218"/>
      <c r="MGL2172" s="218"/>
      <c r="MGM2172" s="218"/>
      <c r="MGN2172" s="218"/>
      <c r="MGO2172" s="218"/>
      <c r="MGP2172" s="218"/>
      <c r="MGQ2172" s="218"/>
      <c r="MGR2172" s="218"/>
      <c r="MGS2172" s="218"/>
      <c r="MGT2172" s="218"/>
      <c r="MGU2172" s="218"/>
      <c r="MGV2172" s="218"/>
      <c r="MGW2172" s="218"/>
      <c r="MGX2172" s="218"/>
      <c r="MGY2172" s="218"/>
      <c r="MGZ2172" s="218"/>
      <c r="MHA2172" s="218"/>
      <c r="MHB2172" s="218"/>
      <c r="MHC2172" s="218"/>
      <c r="MHD2172" s="218"/>
      <c r="MHE2172" s="218"/>
      <c r="MHF2172" s="218"/>
      <c r="MHG2172" s="218"/>
      <c r="MHH2172" s="218"/>
      <c r="MHI2172" s="218"/>
      <c r="MHJ2172" s="218"/>
      <c r="MHK2172" s="218"/>
      <c r="MHL2172" s="218"/>
      <c r="MHM2172" s="218"/>
      <c r="MHN2172" s="218"/>
      <c r="MHO2172" s="218"/>
      <c r="MHP2172" s="218"/>
      <c r="MHQ2172" s="218"/>
      <c r="MHR2172" s="218"/>
      <c r="MHS2172" s="218"/>
      <c r="MHT2172" s="218"/>
      <c r="MHU2172" s="218"/>
      <c r="MHV2172" s="218"/>
      <c r="MHW2172" s="218"/>
      <c r="MHX2172" s="218"/>
      <c r="MHY2172" s="218"/>
      <c r="MHZ2172" s="218"/>
      <c r="MIA2172" s="218"/>
      <c r="MIB2172" s="218"/>
      <c r="MIC2172" s="218"/>
      <c r="MID2172" s="218"/>
      <c r="MIE2172" s="218"/>
      <c r="MIF2172" s="218"/>
      <c r="MIG2172" s="218"/>
      <c r="MIH2172" s="218"/>
      <c r="MII2172" s="218"/>
      <c r="MIJ2172" s="218"/>
      <c r="MIK2172" s="218"/>
      <c r="MIL2172" s="218"/>
      <c r="MIM2172" s="218"/>
      <c r="MIN2172" s="218"/>
      <c r="MIO2172" s="218"/>
      <c r="MIP2172" s="218"/>
      <c r="MIQ2172" s="218"/>
      <c r="MIR2172" s="218"/>
      <c r="MIS2172" s="218"/>
      <c r="MIT2172" s="218"/>
      <c r="MIU2172" s="218"/>
      <c r="MIV2172" s="218"/>
      <c r="MIW2172" s="218"/>
      <c r="MIX2172" s="218"/>
      <c r="MIY2172" s="218"/>
      <c r="MIZ2172" s="218"/>
      <c r="MJA2172" s="218"/>
      <c r="MJB2172" s="218"/>
      <c r="MJC2172" s="218"/>
      <c r="MJD2172" s="218"/>
      <c r="MJE2172" s="218"/>
      <c r="MJF2172" s="218"/>
      <c r="MJG2172" s="218"/>
      <c r="MJH2172" s="218"/>
      <c r="MJI2172" s="218"/>
      <c r="MJJ2172" s="218"/>
      <c r="MJK2172" s="218"/>
      <c r="MJL2172" s="218"/>
      <c r="MJM2172" s="218"/>
      <c r="MJN2172" s="218"/>
      <c r="MJO2172" s="218"/>
      <c r="MJP2172" s="218"/>
      <c r="MJQ2172" s="218"/>
      <c r="MJR2172" s="218"/>
      <c r="MJS2172" s="218"/>
      <c r="MJT2172" s="218"/>
      <c r="MJU2172" s="218"/>
      <c r="MJV2172" s="218"/>
      <c r="MJW2172" s="218"/>
      <c r="MJX2172" s="218"/>
      <c r="MJY2172" s="218"/>
      <c r="MJZ2172" s="218"/>
      <c r="MKA2172" s="218"/>
      <c r="MKB2172" s="218"/>
      <c r="MKC2172" s="218"/>
      <c r="MKD2172" s="218"/>
      <c r="MKE2172" s="218"/>
      <c r="MKF2172" s="218"/>
      <c r="MKG2172" s="218"/>
      <c r="MKH2172" s="218"/>
      <c r="MKI2172" s="218"/>
      <c r="MKJ2172" s="218"/>
      <c r="MKK2172" s="218"/>
      <c r="MKL2172" s="218"/>
      <c r="MKM2172" s="218"/>
      <c r="MKN2172" s="218"/>
      <c r="MKO2172" s="218"/>
      <c r="MKP2172" s="218"/>
      <c r="MKQ2172" s="218"/>
      <c r="MKR2172" s="218"/>
      <c r="MKS2172" s="218"/>
      <c r="MKT2172" s="218"/>
      <c r="MKU2172" s="218"/>
      <c r="MKV2172" s="218"/>
      <c r="MKW2172" s="218"/>
      <c r="MKX2172" s="218"/>
      <c r="MKY2172" s="218"/>
      <c r="MKZ2172" s="218"/>
      <c r="MLA2172" s="218"/>
      <c r="MLB2172" s="218"/>
      <c r="MLC2172" s="218"/>
      <c r="MLD2172" s="218"/>
      <c r="MLE2172" s="218"/>
      <c r="MLF2172" s="218"/>
      <c r="MLG2172" s="218"/>
      <c r="MLH2172" s="218"/>
      <c r="MLI2172" s="218"/>
      <c r="MLJ2172" s="218"/>
      <c r="MLK2172" s="218"/>
      <c r="MLL2172" s="218"/>
      <c r="MLM2172" s="218"/>
      <c r="MLN2172" s="218"/>
      <c r="MLO2172" s="218"/>
      <c r="MLP2172" s="218"/>
      <c r="MLQ2172" s="218"/>
      <c r="MLR2172" s="218"/>
      <c r="MLS2172" s="218"/>
      <c r="MLT2172" s="218"/>
      <c r="MLU2172" s="218"/>
      <c r="MLV2172" s="218"/>
      <c r="MLW2172" s="218"/>
      <c r="MLX2172" s="218"/>
      <c r="MLY2172" s="218"/>
      <c r="MLZ2172" s="218"/>
      <c r="MMA2172" s="218"/>
      <c r="MMB2172" s="218"/>
      <c r="MMC2172" s="218"/>
      <c r="MMD2172" s="218"/>
      <c r="MME2172" s="218"/>
      <c r="MMF2172" s="218"/>
      <c r="MMG2172" s="218"/>
      <c r="MMH2172" s="218"/>
      <c r="MMI2172" s="218"/>
      <c r="MMJ2172" s="218"/>
      <c r="MMK2172" s="218"/>
      <c r="MML2172" s="218"/>
      <c r="MMM2172" s="218"/>
      <c r="MMN2172" s="218"/>
      <c r="MMO2172" s="218"/>
      <c r="MMP2172" s="218"/>
      <c r="MMQ2172" s="218"/>
      <c r="MMR2172" s="218"/>
      <c r="MMS2172" s="218"/>
      <c r="MMT2172" s="218"/>
      <c r="MMU2172" s="218"/>
      <c r="MMV2172" s="218"/>
      <c r="MMW2172" s="218"/>
      <c r="MMX2172" s="218"/>
      <c r="MMY2172" s="218"/>
      <c r="MMZ2172" s="218"/>
      <c r="MNA2172" s="218"/>
      <c r="MNB2172" s="218"/>
      <c r="MNC2172" s="218"/>
      <c r="MND2172" s="218"/>
      <c r="MNE2172" s="218"/>
      <c r="MNF2172" s="218"/>
      <c r="MNG2172" s="218"/>
      <c r="MNH2172" s="218"/>
      <c r="MNI2172" s="218"/>
      <c r="MNJ2172" s="218"/>
      <c r="MNK2172" s="218"/>
      <c r="MNL2172" s="218"/>
      <c r="MNM2172" s="218"/>
      <c r="MNN2172" s="218"/>
      <c r="MNO2172" s="218"/>
      <c r="MNP2172" s="218"/>
      <c r="MNQ2172" s="218"/>
      <c r="MNR2172" s="218"/>
      <c r="MNS2172" s="218"/>
      <c r="MNT2172" s="218"/>
      <c r="MNU2172" s="218"/>
      <c r="MNV2172" s="218"/>
      <c r="MNW2172" s="218"/>
      <c r="MNX2172" s="218"/>
      <c r="MNY2172" s="218"/>
      <c r="MNZ2172" s="218"/>
      <c r="MOA2172" s="218"/>
      <c r="MOB2172" s="218"/>
      <c r="MOC2172" s="218"/>
      <c r="MOD2172" s="218"/>
      <c r="MOE2172" s="218"/>
      <c r="MOF2172" s="218"/>
      <c r="MOG2172" s="218"/>
      <c r="MOH2172" s="218"/>
      <c r="MOI2172" s="218"/>
      <c r="MOJ2172" s="218"/>
      <c r="MOK2172" s="218"/>
      <c r="MOL2172" s="218"/>
      <c r="MOM2172" s="218"/>
      <c r="MON2172" s="218"/>
      <c r="MOO2172" s="218"/>
      <c r="MOP2172" s="218"/>
      <c r="MOQ2172" s="218"/>
      <c r="MOR2172" s="218"/>
      <c r="MOS2172" s="218"/>
      <c r="MOT2172" s="218"/>
      <c r="MOU2172" s="218"/>
      <c r="MOV2172" s="218"/>
      <c r="MOW2172" s="218"/>
      <c r="MOX2172" s="218"/>
      <c r="MOY2172" s="218"/>
      <c r="MOZ2172" s="218"/>
      <c r="MPA2172" s="218"/>
      <c r="MPB2172" s="218"/>
      <c r="MPC2172" s="218"/>
      <c r="MPD2172" s="218"/>
      <c r="MPE2172" s="218"/>
      <c r="MPF2172" s="218"/>
      <c r="MPG2172" s="218"/>
      <c r="MPH2172" s="218"/>
      <c r="MPI2172" s="218"/>
      <c r="MPJ2172" s="218"/>
      <c r="MPK2172" s="218"/>
      <c r="MPL2172" s="218"/>
      <c r="MPM2172" s="218"/>
      <c r="MPN2172" s="218"/>
      <c r="MPO2172" s="218"/>
      <c r="MPP2172" s="218"/>
      <c r="MPQ2172" s="218"/>
      <c r="MPR2172" s="218"/>
      <c r="MPS2172" s="218"/>
      <c r="MPT2172" s="218"/>
      <c r="MPU2172" s="218"/>
      <c r="MPV2172" s="218"/>
      <c r="MPW2172" s="218"/>
      <c r="MPX2172" s="218"/>
      <c r="MPY2172" s="218"/>
      <c r="MPZ2172" s="218"/>
      <c r="MQA2172" s="218"/>
      <c r="MQB2172" s="218"/>
      <c r="MQC2172" s="218"/>
      <c r="MQD2172" s="218"/>
      <c r="MQE2172" s="218"/>
      <c r="MQF2172" s="218"/>
      <c r="MQG2172" s="218"/>
      <c r="MQH2172" s="218"/>
      <c r="MQI2172" s="218"/>
      <c r="MQJ2172" s="218"/>
      <c r="MQK2172" s="218"/>
      <c r="MQL2172" s="218"/>
      <c r="MQM2172" s="218"/>
      <c r="MQN2172" s="218"/>
      <c r="MQO2172" s="218"/>
      <c r="MQP2172" s="218"/>
      <c r="MQQ2172" s="218"/>
      <c r="MQR2172" s="218"/>
      <c r="MQS2172" s="218"/>
      <c r="MQT2172" s="218"/>
      <c r="MQU2172" s="218"/>
      <c r="MQV2172" s="218"/>
      <c r="MQW2172" s="218"/>
      <c r="MQX2172" s="218"/>
      <c r="MQY2172" s="218"/>
      <c r="MQZ2172" s="218"/>
      <c r="MRA2172" s="218"/>
      <c r="MRB2172" s="218"/>
      <c r="MRC2172" s="218"/>
      <c r="MRD2172" s="218"/>
      <c r="MRE2172" s="218"/>
      <c r="MRF2172" s="218"/>
      <c r="MRG2172" s="218"/>
      <c r="MRH2172" s="218"/>
      <c r="MRI2172" s="218"/>
      <c r="MRJ2172" s="218"/>
      <c r="MRK2172" s="218"/>
      <c r="MRL2172" s="218"/>
      <c r="MRM2172" s="218"/>
      <c r="MRN2172" s="218"/>
      <c r="MRO2172" s="218"/>
      <c r="MRP2172" s="218"/>
      <c r="MRQ2172" s="218"/>
      <c r="MRR2172" s="218"/>
      <c r="MRS2172" s="218"/>
      <c r="MRT2172" s="218"/>
      <c r="MRU2172" s="218"/>
      <c r="MRV2172" s="218"/>
      <c r="MRW2172" s="218"/>
      <c r="MRX2172" s="218"/>
      <c r="MRY2172" s="218"/>
      <c r="MRZ2172" s="218"/>
      <c r="MSA2172" s="218"/>
      <c r="MSB2172" s="218"/>
      <c r="MSC2172" s="218"/>
      <c r="MSD2172" s="218"/>
      <c r="MSE2172" s="218"/>
      <c r="MSF2172" s="218"/>
      <c r="MSG2172" s="218"/>
      <c r="MSH2172" s="218"/>
      <c r="MSI2172" s="218"/>
      <c r="MSJ2172" s="218"/>
      <c r="MSK2172" s="218"/>
      <c r="MSL2172" s="218"/>
      <c r="MSM2172" s="218"/>
      <c r="MSN2172" s="218"/>
      <c r="MSO2172" s="218"/>
      <c r="MSP2172" s="218"/>
      <c r="MSQ2172" s="218"/>
      <c r="MSR2172" s="218"/>
      <c r="MSS2172" s="218"/>
      <c r="MST2172" s="218"/>
      <c r="MSU2172" s="218"/>
      <c r="MSV2172" s="218"/>
      <c r="MSW2172" s="218"/>
      <c r="MSX2172" s="218"/>
      <c r="MSY2172" s="218"/>
      <c r="MSZ2172" s="218"/>
      <c r="MTA2172" s="218"/>
      <c r="MTB2172" s="218"/>
      <c r="MTC2172" s="218"/>
      <c r="MTD2172" s="218"/>
      <c r="MTE2172" s="218"/>
      <c r="MTF2172" s="218"/>
      <c r="MTG2172" s="218"/>
      <c r="MTH2172" s="218"/>
      <c r="MTI2172" s="218"/>
      <c r="MTJ2172" s="218"/>
      <c r="MTK2172" s="218"/>
      <c r="MTL2172" s="218"/>
      <c r="MTM2172" s="218"/>
      <c r="MTN2172" s="218"/>
      <c r="MTO2172" s="218"/>
      <c r="MTP2172" s="218"/>
      <c r="MTQ2172" s="218"/>
      <c r="MTR2172" s="218"/>
      <c r="MTS2172" s="218"/>
      <c r="MTT2172" s="218"/>
      <c r="MTU2172" s="218"/>
      <c r="MTV2172" s="218"/>
      <c r="MTW2172" s="218"/>
      <c r="MTX2172" s="218"/>
      <c r="MTY2172" s="218"/>
      <c r="MTZ2172" s="218"/>
      <c r="MUA2172" s="218"/>
      <c r="MUB2172" s="218"/>
      <c r="MUC2172" s="218"/>
      <c r="MUD2172" s="218"/>
      <c r="MUE2172" s="218"/>
      <c r="MUF2172" s="218"/>
      <c r="MUG2172" s="218"/>
      <c r="MUH2172" s="218"/>
      <c r="MUI2172" s="218"/>
      <c r="MUJ2172" s="218"/>
      <c r="MUK2172" s="218"/>
      <c r="MUL2172" s="218"/>
      <c r="MUM2172" s="218"/>
      <c r="MUN2172" s="218"/>
      <c r="MUO2172" s="218"/>
      <c r="MUP2172" s="218"/>
      <c r="MUQ2172" s="218"/>
      <c r="MUR2172" s="218"/>
      <c r="MUS2172" s="218"/>
      <c r="MUT2172" s="218"/>
      <c r="MUU2172" s="218"/>
      <c r="MUV2172" s="218"/>
      <c r="MUW2172" s="218"/>
      <c r="MUX2172" s="218"/>
      <c r="MUY2172" s="218"/>
      <c r="MUZ2172" s="218"/>
      <c r="MVA2172" s="218"/>
      <c r="MVB2172" s="218"/>
      <c r="MVC2172" s="218"/>
      <c r="MVD2172" s="218"/>
      <c r="MVE2172" s="218"/>
      <c r="MVF2172" s="218"/>
      <c r="MVG2172" s="218"/>
      <c r="MVH2172" s="218"/>
      <c r="MVI2172" s="218"/>
      <c r="MVJ2172" s="218"/>
      <c r="MVK2172" s="218"/>
      <c r="MVL2172" s="218"/>
      <c r="MVM2172" s="218"/>
      <c r="MVN2172" s="218"/>
      <c r="MVO2172" s="218"/>
      <c r="MVP2172" s="218"/>
      <c r="MVQ2172" s="218"/>
      <c r="MVR2172" s="218"/>
      <c r="MVS2172" s="218"/>
      <c r="MVT2172" s="218"/>
      <c r="MVU2172" s="218"/>
      <c r="MVV2172" s="218"/>
      <c r="MVW2172" s="218"/>
      <c r="MVX2172" s="218"/>
      <c r="MVY2172" s="218"/>
      <c r="MVZ2172" s="218"/>
      <c r="MWA2172" s="218"/>
      <c r="MWB2172" s="218"/>
      <c r="MWC2172" s="218"/>
      <c r="MWD2172" s="218"/>
      <c r="MWE2172" s="218"/>
      <c r="MWF2172" s="218"/>
      <c r="MWG2172" s="218"/>
      <c r="MWH2172" s="218"/>
      <c r="MWI2172" s="218"/>
      <c r="MWJ2172" s="218"/>
      <c r="MWK2172" s="218"/>
      <c r="MWL2172" s="218"/>
      <c r="MWM2172" s="218"/>
      <c r="MWN2172" s="218"/>
      <c r="MWO2172" s="218"/>
      <c r="MWP2172" s="218"/>
      <c r="MWQ2172" s="218"/>
      <c r="MWR2172" s="218"/>
      <c r="MWS2172" s="218"/>
      <c r="MWT2172" s="218"/>
      <c r="MWU2172" s="218"/>
      <c r="MWV2172" s="218"/>
      <c r="MWW2172" s="218"/>
      <c r="MWX2172" s="218"/>
      <c r="MWY2172" s="218"/>
      <c r="MWZ2172" s="218"/>
      <c r="MXA2172" s="218"/>
      <c r="MXB2172" s="218"/>
      <c r="MXC2172" s="218"/>
      <c r="MXD2172" s="218"/>
      <c r="MXE2172" s="218"/>
      <c r="MXF2172" s="218"/>
      <c r="MXG2172" s="218"/>
      <c r="MXH2172" s="218"/>
      <c r="MXI2172" s="218"/>
      <c r="MXJ2172" s="218"/>
      <c r="MXK2172" s="218"/>
      <c r="MXL2172" s="218"/>
      <c r="MXM2172" s="218"/>
      <c r="MXN2172" s="218"/>
      <c r="MXO2172" s="218"/>
      <c r="MXP2172" s="218"/>
      <c r="MXQ2172" s="218"/>
      <c r="MXR2172" s="218"/>
      <c r="MXS2172" s="218"/>
      <c r="MXT2172" s="218"/>
      <c r="MXU2172" s="218"/>
      <c r="MXV2172" s="218"/>
      <c r="MXW2172" s="218"/>
      <c r="MXX2172" s="218"/>
      <c r="MXY2172" s="218"/>
      <c r="MXZ2172" s="218"/>
      <c r="MYA2172" s="218"/>
      <c r="MYB2172" s="218"/>
      <c r="MYC2172" s="218"/>
      <c r="MYD2172" s="218"/>
      <c r="MYE2172" s="218"/>
      <c r="MYF2172" s="218"/>
      <c r="MYG2172" s="218"/>
      <c r="MYH2172" s="218"/>
      <c r="MYI2172" s="218"/>
      <c r="MYJ2172" s="218"/>
      <c r="MYK2172" s="218"/>
      <c r="MYL2172" s="218"/>
      <c r="MYM2172" s="218"/>
      <c r="MYN2172" s="218"/>
      <c r="MYO2172" s="218"/>
      <c r="MYP2172" s="218"/>
      <c r="MYQ2172" s="218"/>
      <c r="MYR2172" s="218"/>
      <c r="MYS2172" s="218"/>
      <c r="MYT2172" s="218"/>
      <c r="MYU2172" s="218"/>
      <c r="MYV2172" s="218"/>
      <c r="MYW2172" s="218"/>
      <c r="MYX2172" s="218"/>
      <c r="MYY2172" s="218"/>
      <c r="MYZ2172" s="218"/>
      <c r="MZA2172" s="218"/>
      <c r="MZB2172" s="218"/>
      <c r="MZC2172" s="218"/>
      <c r="MZD2172" s="218"/>
      <c r="MZE2172" s="218"/>
      <c r="MZF2172" s="218"/>
      <c r="MZG2172" s="218"/>
      <c r="MZH2172" s="218"/>
      <c r="MZI2172" s="218"/>
      <c r="MZJ2172" s="218"/>
      <c r="MZK2172" s="218"/>
      <c r="MZL2172" s="218"/>
      <c r="MZM2172" s="218"/>
      <c r="MZN2172" s="218"/>
      <c r="MZO2172" s="218"/>
      <c r="MZP2172" s="218"/>
      <c r="MZQ2172" s="218"/>
      <c r="MZR2172" s="218"/>
      <c r="MZS2172" s="218"/>
      <c r="MZT2172" s="218"/>
      <c r="MZU2172" s="218"/>
      <c r="MZV2172" s="218"/>
      <c r="MZW2172" s="218"/>
      <c r="MZX2172" s="218"/>
      <c r="MZY2172" s="218"/>
      <c r="MZZ2172" s="218"/>
      <c r="NAA2172" s="218"/>
      <c r="NAB2172" s="218"/>
      <c r="NAC2172" s="218"/>
      <c r="NAD2172" s="218"/>
      <c r="NAE2172" s="218"/>
      <c r="NAF2172" s="218"/>
      <c r="NAG2172" s="218"/>
      <c r="NAH2172" s="218"/>
      <c r="NAI2172" s="218"/>
      <c r="NAJ2172" s="218"/>
      <c r="NAK2172" s="218"/>
      <c r="NAL2172" s="218"/>
      <c r="NAM2172" s="218"/>
      <c r="NAN2172" s="218"/>
      <c r="NAO2172" s="218"/>
      <c r="NAP2172" s="218"/>
      <c r="NAQ2172" s="218"/>
      <c r="NAR2172" s="218"/>
      <c r="NAS2172" s="218"/>
      <c r="NAT2172" s="218"/>
      <c r="NAU2172" s="218"/>
      <c r="NAV2172" s="218"/>
      <c r="NAW2172" s="218"/>
      <c r="NAX2172" s="218"/>
      <c r="NAY2172" s="218"/>
      <c r="NAZ2172" s="218"/>
      <c r="NBA2172" s="218"/>
      <c r="NBB2172" s="218"/>
      <c r="NBC2172" s="218"/>
      <c r="NBD2172" s="218"/>
      <c r="NBE2172" s="218"/>
      <c r="NBF2172" s="218"/>
      <c r="NBG2172" s="218"/>
      <c r="NBH2172" s="218"/>
      <c r="NBI2172" s="218"/>
      <c r="NBJ2172" s="218"/>
      <c r="NBK2172" s="218"/>
      <c r="NBL2172" s="218"/>
      <c r="NBM2172" s="218"/>
      <c r="NBN2172" s="218"/>
      <c r="NBO2172" s="218"/>
      <c r="NBP2172" s="218"/>
      <c r="NBQ2172" s="218"/>
      <c r="NBR2172" s="218"/>
      <c r="NBS2172" s="218"/>
      <c r="NBT2172" s="218"/>
      <c r="NBU2172" s="218"/>
      <c r="NBV2172" s="218"/>
      <c r="NBW2172" s="218"/>
      <c r="NBX2172" s="218"/>
      <c r="NBY2172" s="218"/>
      <c r="NBZ2172" s="218"/>
      <c r="NCA2172" s="218"/>
      <c r="NCB2172" s="218"/>
      <c r="NCC2172" s="218"/>
      <c r="NCD2172" s="218"/>
      <c r="NCE2172" s="218"/>
      <c r="NCF2172" s="218"/>
      <c r="NCG2172" s="218"/>
      <c r="NCH2172" s="218"/>
      <c r="NCI2172" s="218"/>
      <c r="NCJ2172" s="218"/>
      <c r="NCK2172" s="218"/>
      <c r="NCL2172" s="218"/>
      <c r="NCM2172" s="218"/>
      <c r="NCN2172" s="218"/>
      <c r="NCO2172" s="218"/>
      <c r="NCP2172" s="218"/>
      <c r="NCQ2172" s="218"/>
      <c r="NCR2172" s="218"/>
      <c r="NCS2172" s="218"/>
      <c r="NCT2172" s="218"/>
      <c r="NCU2172" s="218"/>
      <c r="NCV2172" s="218"/>
      <c r="NCW2172" s="218"/>
      <c r="NCX2172" s="218"/>
      <c r="NCY2172" s="218"/>
      <c r="NCZ2172" s="218"/>
      <c r="NDA2172" s="218"/>
      <c r="NDB2172" s="218"/>
      <c r="NDC2172" s="218"/>
      <c r="NDD2172" s="218"/>
      <c r="NDE2172" s="218"/>
      <c r="NDF2172" s="218"/>
      <c r="NDG2172" s="218"/>
      <c r="NDH2172" s="218"/>
      <c r="NDI2172" s="218"/>
      <c r="NDJ2172" s="218"/>
      <c r="NDK2172" s="218"/>
      <c r="NDL2172" s="218"/>
      <c r="NDM2172" s="218"/>
      <c r="NDN2172" s="218"/>
      <c r="NDO2172" s="218"/>
      <c r="NDP2172" s="218"/>
      <c r="NDQ2172" s="218"/>
      <c r="NDR2172" s="218"/>
      <c r="NDS2172" s="218"/>
      <c r="NDT2172" s="218"/>
      <c r="NDU2172" s="218"/>
      <c r="NDV2172" s="218"/>
      <c r="NDW2172" s="218"/>
      <c r="NDX2172" s="218"/>
      <c r="NDY2172" s="218"/>
      <c r="NDZ2172" s="218"/>
      <c r="NEA2172" s="218"/>
      <c r="NEB2172" s="218"/>
      <c r="NEC2172" s="218"/>
      <c r="NED2172" s="218"/>
      <c r="NEE2172" s="218"/>
      <c r="NEF2172" s="218"/>
      <c r="NEG2172" s="218"/>
      <c r="NEH2172" s="218"/>
      <c r="NEI2172" s="218"/>
      <c r="NEJ2172" s="218"/>
      <c r="NEK2172" s="218"/>
      <c r="NEL2172" s="218"/>
      <c r="NEM2172" s="218"/>
      <c r="NEN2172" s="218"/>
      <c r="NEO2172" s="218"/>
      <c r="NEP2172" s="218"/>
      <c r="NEQ2172" s="218"/>
      <c r="NER2172" s="218"/>
      <c r="NES2172" s="218"/>
      <c r="NET2172" s="218"/>
      <c r="NEU2172" s="218"/>
      <c r="NEV2172" s="218"/>
      <c r="NEW2172" s="218"/>
      <c r="NEX2172" s="218"/>
      <c r="NEY2172" s="218"/>
      <c r="NEZ2172" s="218"/>
      <c r="NFA2172" s="218"/>
      <c r="NFB2172" s="218"/>
      <c r="NFC2172" s="218"/>
      <c r="NFD2172" s="218"/>
      <c r="NFE2172" s="218"/>
      <c r="NFF2172" s="218"/>
      <c r="NFG2172" s="218"/>
      <c r="NFH2172" s="218"/>
      <c r="NFI2172" s="218"/>
      <c r="NFJ2172" s="218"/>
      <c r="NFK2172" s="218"/>
      <c r="NFL2172" s="218"/>
      <c r="NFM2172" s="218"/>
      <c r="NFN2172" s="218"/>
      <c r="NFO2172" s="218"/>
      <c r="NFP2172" s="218"/>
      <c r="NFQ2172" s="218"/>
      <c r="NFR2172" s="218"/>
      <c r="NFS2172" s="218"/>
      <c r="NFT2172" s="218"/>
      <c r="NFU2172" s="218"/>
      <c r="NFV2172" s="218"/>
      <c r="NFW2172" s="218"/>
      <c r="NFX2172" s="218"/>
      <c r="NFY2172" s="218"/>
      <c r="NFZ2172" s="218"/>
      <c r="NGA2172" s="218"/>
      <c r="NGB2172" s="218"/>
      <c r="NGC2172" s="218"/>
      <c r="NGD2172" s="218"/>
      <c r="NGE2172" s="218"/>
      <c r="NGF2172" s="218"/>
      <c r="NGG2172" s="218"/>
      <c r="NGH2172" s="218"/>
      <c r="NGI2172" s="218"/>
      <c r="NGJ2172" s="218"/>
      <c r="NGK2172" s="218"/>
      <c r="NGL2172" s="218"/>
      <c r="NGM2172" s="218"/>
      <c r="NGN2172" s="218"/>
      <c r="NGO2172" s="218"/>
      <c r="NGP2172" s="218"/>
      <c r="NGQ2172" s="218"/>
      <c r="NGR2172" s="218"/>
      <c r="NGS2172" s="218"/>
      <c r="NGT2172" s="218"/>
      <c r="NGU2172" s="218"/>
      <c r="NGV2172" s="218"/>
      <c r="NGW2172" s="218"/>
      <c r="NGX2172" s="218"/>
      <c r="NGY2172" s="218"/>
      <c r="NGZ2172" s="218"/>
      <c r="NHA2172" s="218"/>
      <c r="NHB2172" s="218"/>
      <c r="NHC2172" s="218"/>
      <c r="NHD2172" s="218"/>
      <c r="NHE2172" s="218"/>
      <c r="NHF2172" s="218"/>
      <c r="NHG2172" s="218"/>
      <c r="NHH2172" s="218"/>
      <c r="NHI2172" s="218"/>
      <c r="NHJ2172" s="218"/>
      <c r="NHK2172" s="218"/>
      <c r="NHL2172" s="218"/>
      <c r="NHM2172" s="218"/>
      <c r="NHN2172" s="218"/>
      <c r="NHO2172" s="218"/>
      <c r="NHP2172" s="218"/>
      <c r="NHQ2172" s="218"/>
      <c r="NHR2172" s="218"/>
      <c r="NHS2172" s="218"/>
      <c r="NHT2172" s="218"/>
      <c r="NHU2172" s="218"/>
      <c r="NHV2172" s="218"/>
      <c r="NHW2172" s="218"/>
      <c r="NHX2172" s="218"/>
      <c r="NHY2172" s="218"/>
      <c r="NHZ2172" s="218"/>
      <c r="NIA2172" s="218"/>
      <c r="NIB2172" s="218"/>
      <c r="NIC2172" s="218"/>
      <c r="NID2172" s="218"/>
      <c r="NIE2172" s="218"/>
      <c r="NIF2172" s="218"/>
      <c r="NIG2172" s="218"/>
      <c r="NIH2172" s="218"/>
      <c r="NII2172" s="218"/>
      <c r="NIJ2172" s="218"/>
      <c r="NIK2172" s="218"/>
      <c r="NIL2172" s="218"/>
      <c r="NIM2172" s="218"/>
      <c r="NIN2172" s="218"/>
      <c r="NIO2172" s="218"/>
      <c r="NIP2172" s="218"/>
      <c r="NIQ2172" s="218"/>
      <c r="NIR2172" s="218"/>
      <c r="NIS2172" s="218"/>
      <c r="NIT2172" s="218"/>
      <c r="NIU2172" s="218"/>
      <c r="NIV2172" s="218"/>
      <c r="NIW2172" s="218"/>
      <c r="NIX2172" s="218"/>
      <c r="NIY2172" s="218"/>
      <c r="NIZ2172" s="218"/>
      <c r="NJA2172" s="218"/>
      <c r="NJB2172" s="218"/>
      <c r="NJC2172" s="218"/>
      <c r="NJD2172" s="218"/>
      <c r="NJE2172" s="218"/>
      <c r="NJF2172" s="218"/>
      <c r="NJG2172" s="218"/>
      <c r="NJH2172" s="218"/>
      <c r="NJI2172" s="218"/>
      <c r="NJJ2172" s="218"/>
      <c r="NJK2172" s="218"/>
      <c r="NJL2172" s="218"/>
      <c r="NJM2172" s="218"/>
      <c r="NJN2172" s="218"/>
      <c r="NJO2172" s="218"/>
      <c r="NJP2172" s="218"/>
      <c r="NJQ2172" s="218"/>
      <c r="NJR2172" s="218"/>
      <c r="NJS2172" s="218"/>
      <c r="NJT2172" s="218"/>
      <c r="NJU2172" s="218"/>
      <c r="NJV2172" s="218"/>
      <c r="NJW2172" s="218"/>
      <c r="NJX2172" s="218"/>
      <c r="NJY2172" s="218"/>
      <c r="NJZ2172" s="218"/>
      <c r="NKA2172" s="218"/>
      <c r="NKB2172" s="218"/>
      <c r="NKC2172" s="218"/>
      <c r="NKD2172" s="218"/>
      <c r="NKE2172" s="218"/>
      <c r="NKF2172" s="218"/>
      <c r="NKG2172" s="218"/>
      <c r="NKH2172" s="218"/>
      <c r="NKI2172" s="218"/>
      <c r="NKJ2172" s="218"/>
      <c r="NKK2172" s="218"/>
      <c r="NKL2172" s="218"/>
      <c r="NKM2172" s="218"/>
      <c r="NKN2172" s="218"/>
      <c r="NKO2172" s="218"/>
      <c r="NKP2172" s="218"/>
      <c r="NKQ2172" s="218"/>
      <c r="NKR2172" s="218"/>
      <c r="NKS2172" s="218"/>
      <c r="NKT2172" s="218"/>
      <c r="NKU2172" s="218"/>
      <c r="NKV2172" s="218"/>
      <c r="NKW2172" s="218"/>
      <c r="NKX2172" s="218"/>
      <c r="NKY2172" s="218"/>
      <c r="NKZ2172" s="218"/>
      <c r="NLA2172" s="218"/>
      <c r="NLB2172" s="218"/>
      <c r="NLC2172" s="218"/>
      <c r="NLD2172" s="218"/>
      <c r="NLE2172" s="218"/>
      <c r="NLF2172" s="218"/>
      <c r="NLG2172" s="218"/>
      <c r="NLH2172" s="218"/>
      <c r="NLI2172" s="218"/>
      <c r="NLJ2172" s="218"/>
      <c r="NLK2172" s="218"/>
      <c r="NLL2172" s="218"/>
      <c r="NLM2172" s="218"/>
      <c r="NLN2172" s="218"/>
      <c r="NLO2172" s="218"/>
      <c r="NLP2172" s="218"/>
      <c r="NLQ2172" s="218"/>
      <c r="NLR2172" s="218"/>
      <c r="NLS2172" s="218"/>
      <c r="NLT2172" s="218"/>
      <c r="NLU2172" s="218"/>
      <c r="NLV2172" s="218"/>
      <c r="NLW2172" s="218"/>
      <c r="NLX2172" s="218"/>
      <c r="NLY2172" s="218"/>
      <c r="NLZ2172" s="218"/>
      <c r="NMA2172" s="218"/>
      <c r="NMB2172" s="218"/>
      <c r="NMC2172" s="218"/>
      <c r="NMD2172" s="218"/>
      <c r="NME2172" s="218"/>
      <c r="NMF2172" s="218"/>
      <c r="NMG2172" s="218"/>
      <c r="NMH2172" s="218"/>
      <c r="NMI2172" s="218"/>
      <c r="NMJ2172" s="218"/>
      <c r="NMK2172" s="218"/>
      <c r="NML2172" s="218"/>
      <c r="NMM2172" s="218"/>
      <c r="NMN2172" s="218"/>
      <c r="NMO2172" s="218"/>
      <c r="NMP2172" s="218"/>
      <c r="NMQ2172" s="218"/>
      <c r="NMR2172" s="218"/>
      <c r="NMS2172" s="218"/>
      <c r="NMT2172" s="218"/>
      <c r="NMU2172" s="218"/>
      <c r="NMV2172" s="218"/>
      <c r="NMW2172" s="218"/>
      <c r="NMX2172" s="218"/>
      <c r="NMY2172" s="218"/>
      <c r="NMZ2172" s="218"/>
      <c r="NNA2172" s="218"/>
      <c r="NNB2172" s="218"/>
      <c r="NNC2172" s="218"/>
      <c r="NND2172" s="218"/>
      <c r="NNE2172" s="218"/>
      <c r="NNF2172" s="218"/>
      <c r="NNG2172" s="218"/>
      <c r="NNH2172" s="218"/>
      <c r="NNI2172" s="218"/>
      <c r="NNJ2172" s="218"/>
      <c r="NNK2172" s="218"/>
      <c r="NNL2172" s="218"/>
      <c r="NNM2172" s="218"/>
      <c r="NNN2172" s="218"/>
      <c r="NNO2172" s="218"/>
      <c r="NNP2172" s="218"/>
      <c r="NNQ2172" s="218"/>
      <c r="NNR2172" s="218"/>
      <c r="NNS2172" s="218"/>
      <c r="NNT2172" s="218"/>
      <c r="NNU2172" s="218"/>
      <c r="NNV2172" s="218"/>
      <c r="NNW2172" s="218"/>
      <c r="NNX2172" s="218"/>
      <c r="NNY2172" s="218"/>
      <c r="NNZ2172" s="218"/>
      <c r="NOA2172" s="218"/>
      <c r="NOB2172" s="218"/>
      <c r="NOC2172" s="218"/>
      <c r="NOD2172" s="218"/>
      <c r="NOE2172" s="218"/>
      <c r="NOF2172" s="218"/>
      <c r="NOG2172" s="218"/>
      <c r="NOH2172" s="218"/>
      <c r="NOI2172" s="218"/>
      <c r="NOJ2172" s="218"/>
      <c r="NOK2172" s="218"/>
      <c r="NOL2172" s="218"/>
      <c r="NOM2172" s="218"/>
      <c r="NON2172" s="218"/>
      <c r="NOO2172" s="218"/>
      <c r="NOP2172" s="218"/>
      <c r="NOQ2172" s="218"/>
      <c r="NOR2172" s="218"/>
      <c r="NOS2172" s="218"/>
      <c r="NOT2172" s="218"/>
      <c r="NOU2172" s="218"/>
      <c r="NOV2172" s="218"/>
      <c r="NOW2172" s="218"/>
      <c r="NOX2172" s="218"/>
      <c r="NOY2172" s="218"/>
      <c r="NOZ2172" s="218"/>
      <c r="NPA2172" s="218"/>
      <c r="NPB2172" s="218"/>
      <c r="NPC2172" s="218"/>
      <c r="NPD2172" s="218"/>
      <c r="NPE2172" s="218"/>
      <c r="NPF2172" s="218"/>
      <c r="NPG2172" s="218"/>
      <c r="NPH2172" s="218"/>
      <c r="NPI2172" s="218"/>
      <c r="NPJ2172" s="218"/>
      <c r="NPK2172" s="218"/>
      <c r="NPL2172" s="218"/>
      <c r="NPM2172" s="218"/>
      <c r="NPN2172" s="218"/>
      <c r="NPO2172" s="218"/>
      <c r="NPP2172" s="218"/>
      <c r="NPQ2172" s="218"/>
      <c r="NPR2172" s="218"/>
      <c r="NPS2172" s="218"/>
      <c r="NPT2172" s="218"/>
      <c r="NPU2172" s="218"/>
      <c r="NPV2172" s="218"/>
      <c r="NPW2172" s="218"/>
      <c r="NPX2172" s="218"/>
      <c r="NPY2172" s="218"/>
      <c r="NPZ2172" s="218"/>
      <c r="NQA2172" s="218"/>
      <c r="NQB2172" s="218"/>
      <c r="NQC2172" s="218"/>
      <c r="NQD2172" s="218"/>
      <c r="NQE2172" s="218"/>
      <c r="NQF2172" s="218"/>
      <c r="NQG2172" s="218"/>
      <c r="NQH2172" s="218"/>
      <c r="NQI2172" s="218"/>
      <c r="NQJ2172" s="218"/>
      <c r="NQK2172" s="218"/>
      <c r="NQL2172" s="218"/>
      <c r="NQM2172" s="218"/>
      <c r="NQN2172" s="218"/>
      <c r="NQO2172" s="218"/>
      <c r="NQP2172" s="218"/>
      <c r="NQQ2172" s="218"/>
      <c r="NQR2172" s="218"/>
      <c r="NQS2172" s="218"/>
      <c r="NQT2172" s="218"/>
      <c r="NQU2172" s="218"/>
      <c r="NQV2172" s="218"/>
      <c r="NQW2172" s="218"/>
      <c r="NQX2172" s="218"/>
      <c r="NQY2172" s="218"/>
      <c r="NQZ2172" s="218"/>
      <c r="NRA2172" s="218"/>
      <c r="NRB2172" s="218"/>
      <c r="NRC2172" s="218"/>
      <c r="NRD2172" s="218"/>
      <c r="NRE2172" s="218"/>
      <c r="NRF2172" s="218"/>
      <c r="NRG2172" s="218"/>
      <c r="NRH2172" s="218"/>
      <c r="NRI2172" s="218"/>
      <c r="NRJ2172" s="218"/>
      <c r="NRK2172" s="218"/>
      <c r="NRL2172" s="218"/>
      <c r="NRM2172" s="218"/>
      <c r="NRN2172" s="218"/>
      <c r="NRO2172" s="218"/>
      <c r="NRP2172" s="218"/>
      <c r="NRQ2172" s="218"/>
      <c r="NRR2172" s="218"/>
      <c r="NRS2172" s="218"/>
      <c r="NRT2172" s="218"/>
      <c r="NRU2172" s="218"/>
      <c r="NRV2172" s="218"/>
      <c r="NRW2172" s="218"/>
      <c r="NRX2172" s="218"/>
      <c r="NRY2172" s="218"/>
      <c r="NRZ2172" s="218"/>
      <c r="NSA2172" s="218"/>
      <c r="NSB2172" s="218"/>
      <c r="NSC2172" s="218"/>
      <c r="NSD2172" s="218"/>
      <c r="NSE2172" s="218"/>
      <c r="NSF2172" s="218"/>
      <c r="NSG2172" s="218"/>
      <c r="NSH2172" s="218"/>
      <c r="NSI2172" s="218"/>
      <c r="NSJ2172" s="218"/>
      <c r="NSK2172" s="218"/>
      <c r="NSL2172" s="218"/>
      <c r="NSM2172" s="218"/>
      <c r="NSN2172" s="218"/>
      <c r="NSO2172" s="218"/>
      <c r="NSP2172" s="218"/>
      <c r="NSQ2172" s="218"/>
      <c r="NSR2172" s="218"/>
      <c r="NSS2172" s="218"/>
      <c r="NST2172" s="218"/>
      <c r="NSU2172" s="218"/>
      <c r="NSV2172" s="218"/>
      <c r="NSW2172" s="218"/>
      <c r="NSX2172" s="218"/>
      <c r="NSY2172" s="218"/>
      <c r="NSZ2172" s="218"/>
      <c r="NTA2172" s="218"/>
      <c r="NTB2172" s="218"/>
      <c r="NTC2172" s="218"/>
      <c r="NTD2172" s="218"/>
      <c r="NTE2172" s="218"/>
      <c r="NTF2172" s="218"/>
      <c r="NTG2172" s="218"/>
      <c r="NTH2172" s="218"/>
      <c r="NTI2172" s="218"/>
      <c r="NTJ2172" s="218"/>
      <c r="NTK2172" s="218"/>
      <c r="NTL2172" s="218"/>
      <c r="NTM2172" s="218"/>
      <c r="NTN2172" s="218"/>
      <c r="NTO2172" s="218"/>
      <c r="NTP2172" s="218"/>
      <c r="NTQ2172" s="218"/>
      <c r="NTR2172" s="218"/>
      <c r="NTS2172" s="218"/>
      <c r="NTT2172" s="218"/>
      <c r="NTU2172" s="218"/>
      <c r="NTV2172" s="218"/>
      <c r="NTW2172" s="218"/>
      <c r="NTX2172" s="218"/>
      <c r="NTY2172" s="218"/>
      <c r="NTZ2172" s="218"/>
      <c r="NUA2172" s="218"/>
      <c r="NUB2172" s="218"/>
      <c r="NUC2172" s="218"/>
      <c r="NUD2172" s="218"/>
      <c r="NUE2172" s="218"/>
      <c r="NUF2172" s="218"/>
      <c r="NUG2172" s="218"/>
      <c r="NUH2172" s="218"/>
      <c r="NUI2172" s="218"/>
      <c r="NUJ2172" s="218"/>
      <c r="NUK2172" s="218"/>
      <c r="NUL2172" s="218"/>
      <c r="NUM2172" s="218"/>
      <c r="NUN2172" s="218"/>
      <c r="NUO2172" s="218"/>
      <c r="NUP2172" s="218"/>
      <c r="NUQ2172" s="218"/>
      <c r="NUR2172" s="218"/>
      <c r="NUS2172" s="218"/>
      <c r="NUT2172" s="218"/>
      <c r="NUU2172" s="218"/>
      <c r="NUV2172" s="218"/>
      <c r="NUW2172" s="218"/>
      <c r="NUX2172" s="218"/>
      <c r="NUY2172" s="218"/>
      <c r="NUZ2172" s="218"/>
      <c r="NVA2172" s="218"/>
      <c r="NVB2172" s="218"/>
      <c r="NVC2172" s="218"/>
      <c r="NVD2172" s="218"/>
      <c r="NVE2172" s="218"/>
      <c r="NVF2172" s="218"/>
      <c r="NVG2172" s="218"/>
      <c r="NVH2172" s="218"/>
      <c r="NVI2172" s="218"/>
      <c r="NVJ2172" s="218"/>
      <c r="NVK2172" s="218"/>
      <c r="NVL2172" s="218"/>
      <c r="NVM2172" s="218"/>
      <c r="NVN2172" s="218"/>
      <c r="NVO2172" s="218"/>
      <c r="NVP2172" s="218"/>
      <c r="NVQ2172" s="218"/>
      <c r="NVR2172" s="218"/>
      <c r="NVS2172" s="218"/>
      <c r="NVT2172" s="218"/>
      <c r="NVU2172" s="218"/>
      <c r="NVV2172" s="218"/>
      <c r="NVW2172" s="218"/>
      <c r="NVX2172" s="218"/>
      <c r="NVY2172" s="218"/>
      <c r="NVZ2172" s="218"/>
      <c r="NWA2172" s="218"/>
      <c r="NWB2172" s="218"/>
      <c r="NWC2172" s="218"/>
      <c r="NWD2172" s="218"/>
      <c r="NWE2172" s="218"/>
      <c r="NWF2172" s="218"/>
      <c r="NWG2172" s="218"/>
      <c r="NWH2172" s="218"/>
      <c r="NWI2172" s="218"/>
      <c r="NWJ2172" s="218"/>
      <c r="NWK2172" s="218"/>
      <c r="NWL2172" s="218"/>
      <c r="NWM2172" s="218"/>
      <c r="NWN2172" s="218"/>
      <c r="NWO2172" s="218"/>
      <c r="NWP2172" s="218"/>
      <c r="NWQ2172" s="218"/>
      <c r="NWR2172" s="218"/>
      <c r="NWS2172" s="218"/>
      <c r="NWT2172" s="218"/>
      <c r="NWU2172" s="218"/>
      <c r="NWV2172" s="218"/>
      <c r="NWW2172" s="218"/>
      <c r="NWX2172" s="218"/>
      <c r="NWY2172" s="218"/>
      <c r="NWZ2172" s="218"/>
      <c r="NXA2172" s="218"/>
      <c r="NXB2172" s="218"/>
      <c r="NXC2172" s="218"/>
      <c r="NXD2172" s="218"/>
      <c r="NXE2172" s="218"/>
      <c r="NXF2172" s="218"/>
      <c r="NXG2172" s="218"/>
      <c r="NXH2172" s="218"/>
      <c r="NXI2172" s="218"/>
      <c r="NXJ2172" s="218"/>
      <c r="NXK2172" s="218"/>
      <c r="NXL2172" s="218"/>
      <c r="NXM2172" s="218"/>
      <c r="NXN2172" s="218"/>
      <c r="NXO2172" s="218"/>
      <c r="NXP2172" s="218"/>
      <c r="NXQ2172" s="218"/>
      <c r="NXR2172" s="218"/>
      <c r="NXS2172" s="218"/>
      <c r="NXT2172" s="218"/>
      <c r="NXU2172" s="218"/>
      <c r="NXV2172" s="218"/>
      <c r="NXW2172" s="218"/>
      <c r="NXX2172" s="218"/>
      <c r="NXY2172" s="218"/>
      <c r="NXZ2172" s="218"/>
      <c r="NYA2172" s="218"/>
      <c r="NYB2172" s="218"/>
      <c r="NYC2172" s="218"/>
      <c r="NYD2172" s="218"/>
      <c r="NYE2172" s="218"/>
      <c r="NYF2172" s="218"/>
      <c r="NYG2172" s="218"/>
      <c r="NYH2172" s="218"/>
      <c r="NYI2172" s="218"/>
      <c r="NYJ2172" s="218"/>
      <c r="NYK2172" s="218"/>
      <c r="NYL2172" s="218"/>
      <c r="NYM2172" s="218"/>
      <c r="NYN2172" s="218"/>
      <c r="NYO2172" s="218"/>
      <c r="NYP2172" s="218"/>
      <c r="NYQ2172" s="218"/>
      <c r="NYR2172" s="218"/>
      <c r="NYS2172" s="218"/>
      <c r="NYT2172" s="218"/>
      <c r="NYU2172" s="218"/>
      <c r="NYV2172" s="218"/>
      <c r="NYW2172" s="218"/>
      <c r="NYX2172" s="218"/>
      <c r="NYY2172" s="218"/>
      <c r="NYZ2172" s="218"/>
      <c r="NZA2172" s="218"/>
      <c r="NZB2172" s="218"/>
      <c r="NZC2172" s="218"/>
      <c r="NZD2172" s="218"/>
      <c r="NZE2172" s="218"/>
      <c r="NZF2172" s="218"/>
      <c r="NZG2172" s="218"/>
      <c r="NZH2172" s="218"/>
      <c r="NZI2172" s="218"/>
      <c r="NZJ2172" s="218"/>
      <c r="NZK2172" s="218"/>
      <c r="NZL2172" s="218"/>
      <c r="NZM2172" s="218"/>
      <c r="NZN2172" s="218"/>
      <c r="NZO2172" s="218"/>
      <c r="NZP2172" s="218"/>
      <c r="NZQ2172" s="218"/>
      <c r="NZR2172" s="218"/>
      <c r="NZS2172" s="218"/>
      <c r="NZT2172" s="218"/>
      <c r="NZU2172" s="218"/>
      <c r="NZV2172" s="218"/>
      <c r="NZW2172" s="218"/>
      <c r="NZX2172" s="218"/>
      <c r="NZY2172" s="218"/>
      <c r="NZZ2172" s="218"/>
      <c r="OAA2172" s="218"/>
      <c r="OAB2172" s="218"/>
      <c r="OAC2172" s="218"/>
      <c r="OAD2172" s="218"/>
      <c r="OAE2172" s="218"/>
      <c r="OAF2172" s="218"/>
      <c r="OAG2172" s="218"/>
      <c r="OAH2172" s="218"/>
      <c r="OAI2172" s="218"/>
      <c r="OAJ2172" s="218"/>
      <c r="OAK2172" s="218"/>
      <c r="OAL2172" s="218"/>
      <c r="OAM2172" s="218"/>
      <c r="OAN2172" s="218"/>
      <c r="OAO2172" s="218"/>
      <c r="OAP2172" s="218"/>
      <c r="OAQ2172" s="218"/>
      <c r="OAR2172" s="218"/>
      <c r="OAS2172" s="218"/>
      <c r="OAT2172" s="218"/>
      <c r="OAU2172" s="218"/>
      <c r="OAV2172" s="218"/>
      <c r="OAW2172" s="218"/>
      <c r="OAX2172" s="218"/>
      <c r="OAY2172" s="218"/>
      <c r="OAZ2172" s="218"/>
      <c r="OBA2172" s="218"/>
      <c r="OBB2172" s="218"/>
      <c r="OBC2172" s="218"/>
      <c r="OBD2172" s="218"/>
      <c r="OBE2172" s="218"/>
      <c r="OBF2172" s="218"/>
      <c r="OBG2172" s="218"/>
      <c r="OBH2172" s="218"/>
      <c r="OBI2172" s="218"/>
      <c r="OBJ2172" s="218"/>
      <c r="OBK2172" s="218"/>
      <c r="OBL2172" s="218"/>
      <c r="OBM2172" s="218"/>
      <c r="OBN2172" s="218"/>
      <c r="OBO2172" s="218"/>
      <c r="OBP2172" s="218"/>
      <c r="OBQ2172" s="218"/>
      <c r="OBR2172" s="218"/>
      <c r="OBS2172" s="218"/>
      <c r="OBT2172" s="218"/>
      <c r="OBU2172" s="218"/>
      <c r="OBV2172" s="218"/>
      <c r="OBW2172" s="218"/>
      <c r="OBX2172" s="218"/>
      <c r="OBY2172" s="218"/>
      <c r="OBZ2172" s="218"/>
      <c r="OCA2172" s="218"/>
      <c r="OCB2172" s="218"/>
      <c r="OCC2172" s="218"/>
      <c r="OCD2172" s="218"/>
      <c r="OCE2172" s="218"/>
      <c r="OCF2172" s="218"/>
      <c r="OCG2172" s="218"/>
      <c r="OCH2172" s="218"/>
      <c r="OCI2172" s="218"/>
      <c r="OCJ2172" s="218"/>
      <c r="OCK2172" s="218"/>
      <c r="OCL2172" s="218"/>
      <c r="OCM2172" s="218"/>
      <c r="OCN2172" s="218"/>
      <c r="OCO2172" s="218"/>
      <c r="OCP2172" s="218"/>
      <c r="OCQ2172" s="218"/>
      <c r="OCR2172" s="218"/>
      <c r="OCS2172" s="218"/>
      <c r="OCT2172" s="218"/>
      <c r="OCU2172" s="218"/>
      <c r="OCV2172" s="218"/>
      <c r="OCW2172" s="218"/>
      <c r="OCX2172" s="218"/>
      <c r="OCY2172" s="218"/>
      <c r="OCZ2172" s="218"/>
      <c r="ODA2172" s="218"/>
      <c r="ODB2172" s="218"/>
      <c r="ODC2172" s="218"/>
      <c r="ODD2172" s="218"/>
      <c r="ODE2172" s="218"/>
      <c r="ODF2172" s="218"/>
      <c r="ODG2172" s="218"/>
      <c r="ODH2172" s="218"/>
      <c r="ODI2172" s="218"/>
      <c r="ODJ2172" s="218"/>
      <c r="ODK2172" s="218"/>
      <c r="ODL2172" s="218"/>
      <c r="ODM2172" s="218"/>
      <c r="ODN2172" s="218"/>
      <c r="ODO2172" s="218"/>
      <c r="ODP2172" s="218"/>
      <c r="ODQ2172" s="218"/>
      <c r="ODR2172" s="218"/>
      <c r="ODS2172" s="218"/>
      <c r="ODT2172" s="218"/>
      <c r="ODU2172" s="218"/>
      <c r="ODV2172" s="218"/>
      <c r="ODW2172" s="218"/>
      <c r="ODX2172" s="218"/>
      <c r="ODY2172" s="218"/>
      <c r="ODZ2172" s="218"/>
      <c r="OEA2172" s="218"/>
      <c r="OEB2172" s="218"/>
      <c r="OEC2172" s="218"/>
      <c r="OED2172" s="218"/>
      <c r="OEE2172" s="218"/>
      <c r="OEF2172" s="218"/>
      <c r="OEG2172" s="218"/>
      <c r="OEH2172" s="218"/>
      <c r="OEI2172" s="218"/>
      <c r="OEJ2172" s="218"/>
      <c r="OEK2172" s="218"/>
      <c r="OEL2172" s="218"/>
      <c r="OEM2172" s="218"/>
      <c r="OEN2172" s="218"/>
      <c r="OEO2172" s="218"/>
      <c r="OEP2172" s="218"/>
      <c r="OEQ2172" s="218"/>
      <c r="OER2172" s="218"/>
      <c r="OES2172" s="218"/>
      <c r="OET2172" s="218"/>
      <c r="OEU2172" s="218"/>
      <c r="OEV2172" s="218"/>
      <c r="OEW2172" s="218"/>
      <c r="OEX2172" s="218"/>
      <c r="OEY2172" s="218"/>
      <c r="OEZ2172" s="218"/>
      <c r="OFA2172" s="218"/>
      <c r="OFB2172" s="218"/>
      <c r="OFC2172" s="218"/>
      <c r="OFD2172" s="218"/>
      <c r="OFE2172" s="218"/>
      <c r="OFF2172" s="218"/>
      <c r="OFG2172" s="218"/>
      <c r="OFH2172" s="218"/>
      <c r="OFI2172" s="218"/>
      <c r="OFJ2172" s="218"/>
      <c r="OFK2172" s="218"/>
      <c r="OFL2172" s="218"/>
      <c r="OFM2172" s="218"/>
      <c r="OFN2172" s="218"/>
      <c r="OFO2172" s="218"/>
      <c r="OFP2172" s="218"/>
      <c r="OFQ2172" s="218"/>
      <c r="OFR2172" s="218"/>
      <c r="OFS2172" s="218"/>
      <c r="OFT2172" s="218"/>
      <c r="OFU2172" s="218"/>
      <c r="OFV2172" s="218"/>
      <c r="OFW2172" s="218"/>
      <c r="OFX2172" s="218"/>
      <c r="OFY2172" s="218"/>
      <c r="OFZ2172" s="218"/>
      <c r="OGA2172" s="218"/>
      <c r="OGB2172" s="218"/>
      <c r="OGC2172" s="218"/>
      <c r="OGD2172" s="218"/>
      <c r="OGE2172" s="218"/>
      <c r="OGF2172" s="218"/>
      <c r="OGG2172" s="218"/>
      <c r="OGH2172" s="218"/>
      <c r="OGI2172" s="218"/>
      <c r="OGJ2172" s="218"/>
      <c r="OGK2172" s="218"/>
      <c r="OGL2172" s="218"/>
      <c r="OGM2172" s="218"/>
      <c r="OGN2172" s="218"/>
      <c r="OGO2172" s="218"/>
      <c r="OGP2172" s="218"/>
      <c r="OGQ2172" s="218"/>
      <c r="OGR2172" s="218"/>
      <c r="OGS2172" s="218"/>
      <c r="OGT2172" s="218"/>
      <c r="OGU2172" s="218"/>
      <c r="OGV2172" s="218"/>
      <c r="OGW2172" s="218"/>
      <c r="OGX2172" s="218"/>
      <c r="OGY2172" s="218"/>
      <c r="OGZ2172" s="218"/>
      <c r="OHA2172" s="218"/>
      <c r="OHB2172" s="218"/>
      <c r="OHC2172" s="218"/>
      <c r="OHD2172" s="218"/>
      <c r="OHE2172" s="218"/>
      <c r="OHF2172" s="218"/>
      <c r="OHG2172" s="218"/>
      <c r="OHH2172" s="218"/>
      <c r="OHI2172" s="218"/>
      <c r="OHJ2172" s="218"/>
      <c r="OHK2172" s="218"/>
      <c r="OHL2172" s="218"/>
      <c r="OHM2172" s="218"/>
      <c r="OHN2172" s="218"/>
      <c r="OHO2172" s="218"/>
      <c r="OHP2172" s="218"/>
      <c r="OHQ2172" s="218"/>
      <c r="OHR2172" s="218"/>
      <c r="OHS2172" s="218"/>
      <c r="OHT2172" s="218"/>
      <c r="OHU2172" s="218"/>
      <c r="OHV2172" s="218"/>
      <c r="OHW2172" s="218"/>
      <c r="OHX2172" s="218"/>
      <c r="OHY2172" s="218"/>
      <c r="OHZ2172" s="218"/>
      <c r="OIA2172" s="218"/>
      <c r="OIB2172" s="218"/>
      <c r="OIC2172" s="218"/>
      <c r="OID2172" s="218"/>
      <c r="OIE2172" s="218"/>
      <c r="OIF2172" s="218"/>
      <c r="OIG2172" s="218"/>
      <c r="OIH2172" s="218"/>
      <c r="OII2172" s="218"/>
      <c r="OIJ2172" s="218"/>
      <c r="OIK2172" s="218"/>
      <c r="OIL2172" s="218"/>
      <c r="OIM2172" s="218"/>
      <c r="OIN2172" s="218"/>
      <c r="OIO2172" s="218"/>
      <c r="OIP2172" s="218"/>
      <c r="OIQ2172" s="218"/>
      <c r="OIR2172" s="218"/>
      <c r="OIS2172" s="218"/>
      <c r="OIT2172" s="218"/>
      <c r="OIU2172" s="218"/>
      <c r="OIV2172" s="218"/>
      <c r="OIW2172" s="218"/>
      <c r="OIX2172" s="218"/>
      <c r="OIY2172" s="218"/>
      <c r="OIZ2172" s="218"/>
      <c r="OJA2172" s="218"/>
      <c r="OJB2172" s="218"/>
      <c r="OJC2172" s="218"/>
      <c r="OJD2172" s="218"/>
      <c r="OJE2172" s="218"/>
      <c r="OJF2172" s="218"/>
      <c r="OJG2172" s="218"/>
      <c r="OJH2172" s="218"/>
      <c r="OJI2172" s="218"/>
      <c r="OJJ2172" s="218"/>
      <c r="OJK2172" s="218"/>
      <c r="OJL2172" s="218"/>
      <c r="OJM2172" s="218"/>
      <c r="OJN2172" s="218"/>
      <c r="OJO2172" s="218"/>
      <c r="OJP2172" s="218"/>
      <c r="OJQ2172" s="218"/>
      <c r="OJR2172" s="218"/>
      <c r="OJS2172" s="218"/>
      <c r="OJT2172" s="218"/>
      <c r="OJU2172" s="218"/>
      <c r="OJV2172" s="218"/>
      <c r="OJW2172" s="218"/>
      <c r="OJX2172" s="218"/>
      <c r="OJY2172" s="218"/>
      <c r="OJZ2172" s="218"/>
      <c r="OKA2172" s="218"/>
      <c r="OKB2172" s="218"/>
      <c r="OKC2172" s="218"/>
      <c r="OKD2172" s="218"/>
      <c r="OKE2172" s="218"/>
      <c r="OKF2172" s="218"/>
      <c r="OKG2172" s="218"/>
      <c r="OKH2172" s="218"/>
      <c r="OKI2172" s="218"/>
      <c r="OKJ2172" s="218"/>
      <c r="OKK2172" s="218"/>
      <c r="OKL2172" s="218"/>
      <c r="OKM2172" s="218"/>
      <c r="OKN2172" s="218"/>
      <c r="OKO2172" s="218"/>
      <c r="OKP2172" s="218"/>
      <c r="OKQ2172" s="218"/>
      <c r="OKR2172" s="218"/>
      <c r="OKS2172" s="218"/>
      <c r="OKT2172" s="218"/>
      <c r="OKU2172" s="218"/>
      <c r="OKV2172" s="218"/>
      <c r="OKW2172" s="218"/>
      <c r="OKX2172" s="218"/>
      <c r="OKY2172" s="218"/>
      <c r="OKZ2172" s="218"/>
      <c r="OLA2172" s="218"/>
      <c r="OLB2172" s="218"/>
      <c r="OLC2172" s="218"/>
      <c r="OLD2172" s="218"/>
      <c r="OLE2172" s="218"/>
      <c r="OLF2172" s="218"/>
      <c r="OLG2172" s="218"/>
      <c r="OLH2172" s="218"/>
      <c r="OLI2172" s="218"/>
      <c r="OLJ2172" s="218"/>
      <c r="OLK2172" s="218"/>
      <c r="OLL2172" s="218"/>
      <c r="OLM2172" s="218"/>
      <c r="OLN2172" s="218"/>
      <c r="OLO2172" s="218"/>
      <c r="OLP2172" s="218"/>
      <c r="OLQ2172" s="218"/>
      <c r="OLR2172" s="218"/>
      <c r="OLS2172" s="218"/>
      <c r="OLT2172" s="218"/>
      <c r="OLU2172" s="218"/>
      <c r="OLV2172" s="218"/>
      <c r="OLW2172" s="218"/>
      <c r="OLX2172" s="218"/>
      <c r="OLY2172" s="218"/>
      <c r="OLZ2172" s="218"/>
      <c r="OMA2172" s="218"/>
      <c r="OMB2172" s="218"/>
      <c r="OMC2172" s="218"/>
      <c r="OMD2172" s="218"/>
      <c r="OME2172" s="218"/>
      <c r="OMF2172" s="218"/>
      <c r="OMG2172" s="218"/>
      <c r="OMH2172" s="218"/>
      <c r="OMI2172" s="218"/>
      <c r="OMJ2172" s="218"/>
      <c r="OMK2172" s="218"/>
      <c r="OML2172" s="218"/>
      <c r="OMM2172" s="218"/>
      <c r="OMN2172" s="218"/>
      <c r="OMO2172" s="218"/>
      <c r="OMP2172" s="218"/>
      <c r="OMQ2172" s="218"/>
      <c r="OMR2172" s="218"/>
      <c r="OMS2172" s="218"/>
      <c r="OMT2172" s="218"/>
      <c r="OMU2172" s="218"/>
      <c r="OMV2172" s="218"/>
      <c r="OMW2172" s="218"/>
      <c r="OMX2172" s="218"/>
      <c r="OMY2172" s="218"/>
      <c r="OMZ2172" s="218"/>
      <c r="ONA2172" s="218"/>
      <c r="ONB2172" s="218"/>
      <c r="ONC2172" s="218"/>
      <c r="OND2172" s="218"/>
      <c r="ONE2172" s="218"/>
      <c r="ONF2172" s="218"/>
      <c r="ONG2172" s="218"/>
      <c r="ONH2172" s="218"/>
      <c r="ONI2172" s="218"/>
      <c r="ONJ2172" s="218"/>
      <c r="ONK2172" s="218"/>
      <c r="ONL2172" s="218"/>
      <c r="ONM2172" s="218"/>
      <c r="ONN2172" s="218"/>
      <c r="ONO2172" s="218"/>
      <c r="ONP2172" s="218"/>
      <c r="ONQ2172" s="218"/>
      <c r="ONR2172" s="218"/>
      <c r="ONS2172" s="218"/>
      <c r="ONT2172" s="218"/>
      <c r="ONU2172" s="218"/>
      <c r="ONV2172" s="218"/>
      <c r="ONW2172" s="218"/>
      <c r="ONX2172" s="218"/>
      <c r="ONY2172" s="218"/>
      <c r="ONZ2172" s="218"/>
      <c r="OOA2172" s="218"/>
      <c r="OOB2172" s="218"/>
      <c r="OOC2172" s="218"/>
      <c r="OOD2172" s="218"/>
      <c r="OOE2172" s="218"/>
      <c r="OOF2172" s="218"/>
      <c r="OOG2172" s="218"/>
      <c r="OOH2172" s="218"/>
      <c r="OOI2172" s="218"/>
      <c r="OOJ2172" s="218"/>
      <c r="OOK2172" s="218"/>
      <c r="OOL2172" s="218"/>
      <c r="OOM2172" s="218"/>
      <c r="OON2172" s="218"/>
      <c r="OOO2172" s="218"/>
      <c r="OOP2172" s="218"/>
      <c r="OOQ2172" s="218"/>
      <c r="OOR2172" s="218"/>
      <c r="OOS2172" s="218"/>
      <c r="OOT2172" s="218"/>
      <c r="OOU2172" s="218"/>
      <c r="OOV2172" s="218"/>
      <c r="OOW2172" s="218"/>
      <c r="OOX2172" s="218"/>
      <c r="OOY2172" s="218"/>
      <c r="OOZ2172" s="218"/>
      <c r="OPA2172" s="218"/>
      <c r="OPB2172" s="218"/>
      <c r="OPC2172" s="218"/>
      <c r="OPD2172" s="218"/>
      <c r="OPE2172" s="218"/>
      <c r="OPF2172" s="218"/>
      <c r="OPG2172" s="218"/>
      <c r="OPH2172" s="218"/>
      <c r="OPI2172" s="218"/>
      <c r="OPJ2172" s="218"/>
      <c r="OPK2172" s="218"/>
      <c r="OPL2172" s="218"/>
      <c r="OPM2172" s="218"/>
      <c r="OPN2172" s="218"/>
      <c r="OPO2172" s="218"/>
      <c r="OPP2172" s="218"/>
      <c r="OPQ2172" s="218"/>
      <c r="OPR2172" s="218"/>
      <c r="OPS2172" s="218"/>
      <c r="OPT2172" s="218"/>
      <c r="OPU2172" s="218"/>
      <c r="OPV2172" s="218"/>
      <c r="OPW2172" s="218"/>
      <c r="OPX2172" s="218"/>
      <c r="OPY2172" s="218"/>
      <c r="OPZ2172" s="218"/>
      <c r="OQA2172" s="218"/>
      <c r="OQB2172" s="218"/>
      <c r="OQC2172" s="218"/>
      <c r="OQD2172" s="218"/>
      <c r="OQE2172" s="218"/>
      <c r="OQF2172" s="218"/>
      <c r="OQG2172" s="218"/>
      <c r="OQH2172" s="218"/>
      <c r="OQI2172" s="218"/>
      <c r="OQJ2172" s="218"/>
      <c r="OQK2172" s="218"/>
      <c r="OQL2172" s="218"/>
      <c r="OQM2172" s="218"/>
      <c r="OQN2172" s="218"/>
      <c r="OQO2172" s="218"/>
      <c r="OQP2172" s="218"/>
      <c r="OQQ2172" s="218"/>
      <c r="OQR2172" s="218"/>
      <c r="OQS2172" s="218"/>
      <c r="OQT2172" s="218"/>
      <c r="OQU2172" s="218"/>
      <c r="OQV2172" s="218"/>
      <c r="OQW2172" s="218"/>
      <c r="OQX2172" s="218"/>
      <c r="OQY2172" s="218"/>
      <c r="OQZ2172" s="218"/>
      <c r="ORA2172" s="218"/>
      <c r="ORB2172" s="218"/>
      <c r="ORC2172" s="218"/>
      <c r="ORD2172" s="218"/>
      <c r="ORE2172" s="218"/>
      <c r="ORF2172" s="218"/>
      <c r="ORG2172" s="218"/>
      <c r="ORH2172" s="218"/>
      <c r="ORI2172" s="218"/>
      <c r="ORJ2172" s="218"/>
      <c r="ORK2172" s="218"/>
      <c r="ORL2172" s="218"/>
      <c r="ORM2172" s="218"/>
      <c r="ORN2172" s="218"/>
      <c r="ORO2172" s="218"/>
      <c r="ORP2172" s="218"/>
      <c r="ORQ2172" s="218"/>
      <c r="ORR2172" s="218"/>
      <c r="ORS2172" s="218"/>
      <c r="ORT2172" s="218"/>
      <c r="ORU2172" s="218"/>
      <c r="ORV2172" s="218"/>
      <c r="ORW2172" s="218"/>
      <c r="ORX2172" s="218"/>
      <c r="ORY2172" s="218"/>
      <c r="ORZ2172" s="218"/>
      <c r="OSA2172" s="218"/>
      <c r="OSB2172" s="218"/>
      <c r="OSC2172" s="218"/>
      <c r="OSD2172" s="218"/>
      <c r="OSE2172" s="218"/>
      <c r="OSF2172" s="218"/>
      <c r="OSG2172" s="218"/>
      <c r="OSH2172" s="218"/>
      <c r="OSI2172" s="218"/>
      <c r="OSJ2172" s="218"/>
      <c r="OSK2172" s="218"/>
      <c r="OSL2172" s="218"/>
      <c r="OSM2172" s="218"/>
      <c r="OSN2172" s="218"/>
      <c r="OSO2172" s="218"/>
      <c r="OSP2172" s="218"/>
      <c r="OSQ2172" s="218"/>
      <c r="OSR2172" s="218"/>
      <c r="OSS2172" s="218"/>
      <c r="OST2172" s="218"/>
      <c r="OSU2172" s="218"/>
      <c r="OSV2172" s="218"/>
      <c r="OSW2172" s="218"/>
      <c r="OSX2172" s="218"/>
      <c r="OSY2172" s="218"/>
      <c r="OSZ2172" s="218"/>
      <c r="OTA2172" s="218"/>
      <c r="OTB2172" s="218"/>
      <c r="OTC2172" s="218"/>
      <c r="OTD2172" s="218"/>
      <c r="OTE2172" s="218"/>
      <c r="OTF2172" s="218"/>
      <c r="OTG2172" s="218"/>
      <c r="OTH2172" s="218"/>
      <c r="OTI2172" s="218"/>
      <c r="OTJ2172" s="218"/>
      <c r="OTK2172" s="218"/>
      <c r="OTL2172" s="218"/>
      <c r="OTM2172" s="218"/>
      <c r="OTN2172" s="218"/>
      <c r="OTO2172" s="218"/>
      <c r="OTP2172" s="218"/>
      <c r="OTQ2172" s="218"/>
      <c r="OTR2172" s="218"/>
      <c r="OTS2172" s="218"/>
      <c r="OTT2172" s="218"/>
      <c r="OTU2172" s="218"/>
      <c r="OTV2172" s="218"/>
      <c r="OTW2172" s="218"/>
      <c r="OTX2172" s="218"/>
      <c r="OTY2172" s="218"/>
      <c r="OTZ2172" s="218"/>
      <c r="OUA2172" s="218"/>
      <c r="OUB2172" s="218"/>
      <c r="OUC2172" s="218"/>
      <c r="OUD2172" s="218"/>
      <c r="OUE2172" s="218"/>
      <c r="OUF2172" s="218"/>
      <c r="OUG2172" s="218"/>
      <c r="OUH2172" s="218"/>
      <c r="OUI2172" s="218"/>
      <c r="OUJ2172" s="218"/>
      <c r="OUK2172" s="218"/>
      <c r="OUL2172" s="218"/>
      <c r="OUM2172" s="218"/>
      <c r="OUN2172" s="218"/>
      <c r="OUO2172" s="218"/>
      <c r="OUP2172" s="218"/>
      <c r="OUQ2172" s="218"/>
      <c r="OUR2172" s="218"/>
      <c r="OUS2172" s="218"/>
      <c r="OUT2172" s="218"/>
      <c r="OUU2172" s="218"/>
      <c r="OUV2172" s="218"/>
      <c r="OUW2172" s="218"/>
      <c r="OUX2172" s="218"/>
      <c r="OUY2172" s="218"/>
      <c r="OUZ2172" s="218"/>
      <c r="OVA2172" s="218"/>
      <c r="OVB2172" s="218"/>
      <c r="OVC2172" s="218"/>
      <c r="OVD2172" s="218"/>
      <c r="OVE2172" s="218"/>
      <c r="OVF2172" s="218"/>
      <c r="OVG2172" s="218"/>
      <c r="OVH2172" s="218"/>
      <c r="OVI2172" s="218"/>
      <c r="OVJ2172" s="218"/>
      <c r="OVK2172" s="218"/>
      <c r="OVL2172" s="218"/>
      <c r="OVM2172" s="218"/>
      <c r="OVN2172" s="218"/>
      <c r="OVO2172" s="218"/>
      <c r="OVP2172" s="218"/>
      <c r="OVQ2172" s="218"/>
      <c r="OVR2172" s="218"/>
      <c r="OVS2172" s="218"/>
      <c r="OVT2172" s="218"/>
      <c r="OVU2172" s="218"/>
      <c r="OVV2172" s="218"/>
      <c r="OVW2172" s="218"/>
      <c r="OVX2172" s="218"/>
      <c r="OVY2172" s="218"/>
      <c r="OVZ2172" s="218"/>
      <c r="OWA2172" s="218"/>
      <c r="OWB2172" s="218"/>
      <c r="OWC2172" s="218"/>
      <c r="OWD2172" s="218"/>
      <c r="OWE2172" s="218"/>
      <c r="OWF2172" s="218"/>
      <c r="OWG2172" s="218"/>
      <c r="OWH2172" s="218"/>
      <c r="OWI2172" s="218"/>
      <c r="OWJ2172" s="218"/>
      <c r="OWK2172" s="218"/>
      <c r="OWL2172" s="218"/>
      <c r="OWM2172" s="218"/>
      <c r="OWN2172" s="218"/>
      <c r="OWO2172" s="218"/>
      <c r="OWP2172" s="218"/>
      <c r="OWQ2172" s="218"/>
      <c r="OWR2172" s="218"/>
      <c r="OWS2172" s="218"/>
      <c r="OWT2172" s="218"/>
      <c r="OWU2172" s="218"/>
      <c r="OWV2172" s="218"/>
      <c r="OWW2172" s="218"/>
      <c r="OWX2172" s="218"/>
      <c r="OWY2172" s="218"/>
      <c r="OWZ2172" s="218"/>
      <c r="OXA2172" s="218"/>
      <c r="OXB2172" s="218"/>
      <c r="OXC2172" s="218"/>
      <c r="OXD2172" s="218"/>
      <c r="OXE2172" s="218"/>
      <c r="OXF2172" s="218"/>
      <c r="OXG2172" s="218"/>
      <c r="OXH2172" s="218"/>
      <c r="OXI2172" s="218"/>
      <c r="OXJ2172" s="218"/>
      <c r="OXK2172" s="218"/>
      <c r="OXL2172" s="218"/>
      <c r="OXM2172" s="218"/>
      <c r="OXN2172" s="218"/>
      <c r="OXO2172" s="218"/>
      <c r="OXP2172" s="218"/>
      <c r="OXQ2172" s="218"/>
      <c r="OXR2172" s="218"/>
      <c r="OXS2172" s="218"/>
      <c r="OXT2172" s="218"/>
      <c r="OXU2172" s="218"/>
      <c r="OXV2172" s="218"/>
      <c r="OXW2172" s="218"/>
      <c r="OXX2172" s="218"/>
      <c r="OXY2172" s="218"/>
      <c r="OXZ2172" s="218"/>
      <c r="OYA2172" s="218"/>
      <c r="OYB2172" s="218"/>
      <c r="OYC2172" s="218"/>
      <c r="OYD2172" s="218"/>
      <c r="OYE2172" s="218"/>
      <c r="OYF2172" s="218"/>
      <c r="OYG2172" s="218"/>
      <c r="OYH2172" s="218"/>
      <c r="OYI2172" s="218"/>
      <c r="OYJ2172" s="218"/>
      <c r="OYK2172" s="218"/>
      <c r="OYL2172" s="218"/>
      <c r="OYM2172" s="218"/>
      <c r="OYN2172" s="218"/>
      <c r="OYO2172" s="218"/>
      <c r="OYP2172" s="218"/>
      <c r="OYQ2172" s="218"/>
      <c r="OYR2172" s="218"/>
      <c r="OYS2172" s="218"/>
      <c r="OYT2172" s="218"/>
      <c r="OYU2172" s="218"/>
      <c r="OYV2172" s="218"/>
      <c r="OYW2172" s="218"/>
      <c r="OYX2172" s="218"/>
      <c r="OYY2172" s="218"/>
      <c r="OYZ2172" s="218"/>
      <c r="OZA2172" s="218"/>
      <c r="OZB2172" s="218"/>
      <c r="OZC2172" s="218"/>
      <c r="OZD2172" s="218"/>
      <c r="OZE2172" s="218"/>
      <c r="OZF2172" s="218"/>
      <c r="OZG2172" s="218"/>
      <c r="OZH2172" s="218"/>
      <c r="OZI2172" s="218"/>
      <c r="OZJ2172" s="218"/>
      <c r="OZK2172" s="218"/>
      <c r="OZL2172" s="218"/>
      <c r="OZM2172" s="218"/>
      <c r="OZN2172" s="218"/>
      <c r="OZO2172" s="218"/>
      <c r="OZP2172" s="218"/>
      <c r="OZQ2172" s="218"/>
      <c r="OZR2172" s="218"/>
      <c r="OZS2172" s="218"/>
      <c r="OZT2172" s="218"/>
      <c r="OZU2172" s="218"/>
      <c r="OZV2172" s="218"/>
      <c r="OZW2172" s="218"/>
      <c r="OZX2172" s="218"/>
      <c r="OZY2172" s="218"/>
      <c r="OZZ2172" s="218"/>
      <c r="PAA2172" s="218"/>
      <c r="PAB2172" s="218"/>
      <c r="PAC2172" s="218"/>
      <c r="PAD2172" s="218"/>
      <c r="PAE2172" s="218"/>
      <c r="PAF2172" s="218"/>
      <c r="PAG2172" s="218"/>
      <c r="PAH2172" s="218"/>
      <c r="PAI2172" s="218"/>
      <c r="PAJ2172" s="218"/>
      <c r="PAK2172" s="218"/>
      <c r="PAL2172" s="218"/>
      <c r="PAM2172" s="218"/>
      <c r="PAN2172" s="218"/>
      <c r="PAO2172" s="218"/>
      <c r="PAP2172" s="218"/>
      <c r="PAQ2172" s="218"/>
      <c r="PAR2172" s="218"/>
      <c r="PAS2172" s="218"/>
      <c r="PAT2172" s="218"/>
      <c r="PAU2172" s="218"/>
      <c r="PAV2172" s="218"/>
      <c r="PAW2172" s="218"/>
      <c r="PAX2172" s="218"/>
      <c r="PAY2172" s="218"/>
      <c r="PAZ2172" s="218"/>
      <c r="PBA2172" s="218"/>
      <c r="PBB2172" s="218"/>
      <c r="PBC2172" s="218"/>
      <c r="PBD2172" s="218"/>
      <c r="PBE2172" s="218"/>
      <c r="PBF2172" s="218"/>
      <c r="PBG2172" s="218"/>
      <c r="PBH2172" s="218"/>
      <c r="PBI2172" s="218"/>
      <c r="PBJ2172" s="218"/>
      <c r="PBK2172" s="218"/>
      <c r="PBL2172" s="218"/>
      <c r="PBM2172" s="218"/>
      <c r="PBN2172" s="218"/>
      <c r="PBO2172" s="218"/>
      <c r="PBP2172" s="218"/>
      <c r="PBQ2172" s="218"/>
      <c r="PBR2172" s="218"/>
      <c r="PBS2172" s="218"/>
      <c r="PBT2172" s="218"/>
      <c r="PBU2172" s="218"/>
      <c r="PBV2172" s="218"/>
      <c r="PBW2172" s="218"/>
      <c r="PBX2172" s="218"/>
      <c r="PBY2172" s="218"/>
      <c r="PBZ2172" s="218"/>
      <c r="PCA2172" s="218"/>
      <c r="PCB2172" s="218"/>
      <c r="PCC2172" s="218"/>
      <c r="PCD2172" s="218"/>
      <c r="PCE2172" s="218"/>
      <c r="PCF2172" s="218"/>
      <c r="PCG2172" s="218"/>
      <c r="PCH2172" s="218"/>
      <c r="PCI2172" s="218"/>
      <c r="PCJ2172" s="218"/>
      <c r="PCK2172" s="218"/>
      <c r="PCL2172" s="218"/>
      <c r="PCM2172" s="218"/>
      <c r="PCN2172" s="218"/>
      <c r="PCO2172" s="218"/>
      <c r="PCP2172" s="218"/>
      <c r="PCQ2172" s="218"/>
      <c r="PCR2172" s="218"/>
      <c r="PCS2172" s="218"/>
      <c r="PCT2172" s="218"/>
      <c r="PCU2172" s="218"/>
      <c r="PCV2172" s="218"/>
      <c r="PCW2172" s="218"/>
      <c r="PCX2172" s="218"/>
      <c r="PCY2172" s="218"/>
      <c r="PCZ2172" s="218"/>
      <c r="PDA2172" s="218"/>
      <c r="PDB2172" s="218"/>
      <c r="PDC2172" s="218"/>
      <c r="PDD2172" s="218"/>
      <c r="PDE2172" s="218"/>
      <c r="PDF2172" s="218"/>
      <c r="PDG2172" s="218"/>
      <c r="PDH2172" s="218"/>
      <c r="PDI2172" s="218"/>
      <c r="PDJ2172" s="218"/>
      <c r="PDK2172" s="218"/>
      <c r="PDL2172" s="218"/>
      <c r="PDM2172" s="218"/>
      <c r="PDN2172" s="218"/>
      <c r="PDO2172" s="218"/>
      <c r="PDP2172" s="218"/>
      <c r="PDQ2172" s="218"/>
      <c r="PDR2172" s="218"/>
      <c r="PDS2172" s="218"/>
      <c r="PDT2172" s="218"/>
      <c r="PDU2172" s="218"/>
      <c r="PDV2172" s="218"/>
      <c r="PDW2172" s="218"/>
      <c r="PDX2172" s="218"/>
      <c r="PDY2172" s="218"/>
      <c r="PDZ2172" s="218"/>
      <c r="PEA2172" s="218"/>
      <c r="PEB2172" s="218"/>
      <c r="PEC2172" s="218"/>
      <c r="PED2172" s="218"/>
      <c r="PEE2172" s="218"/>
      <c r="PEF2172" s="218"/>
      <c r="PEG2172" s="218"/>
      <c r="PEH2172" s="218"/>
      <c r="PEI2172" s="218"/>
      <c r="PEJ2172" s="218"/>
      <c r="PEK2172" s="218"/>
      <c r="PEL2172" s="218"/>
      <c r="PEM2172" s="218"/>
      <c r="PEN2172" s="218"/>
      <c r="PEO2172" s="218"/>
      <c r="PEP2172" s="218"/>
      <c r="PEQ2172" s="218"/>
      <c r="PER2172" s="218"/>
      <c r="PES2172" s="218"/>
      <c r="PET2172" s="218"/>
      <c r="PEU2172" s="218"/>
      <c r="PEV2172" s="218"/>
      <c r="PEW2172" s="218"/>
      <c r="PEX2172" s="218"/>
      <c r="PEY2172" s="218"/>
      <c r="PEZ2172" s="218"/>
      <c r="PFA2172" s="218"/>
      <c r="PFB2172" s="218"/>
      <c r="PFC2172" s="218"/>
      <c r="PFD2172" s="218"/>
      <c r="PFE2172" s="218"/>
      <c r="PFF2172" s="218"/>
      <c r="PFG2172" s="218"/>
      <c r="PFH2172" s="218"/>
      <c r="PFI2172" s="218"/>
      <c r="PFJ2172" s="218"/>
      <c r="PFK2172" s="218"/>
      <c r="PFL2172" s="218"/>
      <c r="PFM2172" s="218"/>
      <c r="PFN2172" s="218"/>
      <c r="PFO2172" s="218"/>
      <c r="PFP2172" s="218"/>
      <c r="PFQ2172" s="218"/>
      <c r="PFR2172" s="218"/>
      <c r="PFS2172" s="218"/>
      <c r="PFT2172" s="218"/>
      <c r="PFU2172" s="218"/>
      <c r="PFV2172" s="218"/>
      <c r="PFW2172" s="218"/>
      <c r="PFX2172" s="218"/>
      <c r="PFY2172" s="218"/>
      <c r="PFZ2172" s="218"/>
      <c r="PGA2172" s="218"/>
      <c r="PGB2172" s="218"/>
      <c r="PGC2172" s="218"/>
      <c r="PGD2172" s="218"/>
      <c r="PGE2172" s="218"/>
      <c r="PGF2172" s="218"/>
      <c r="PGG2172" s="218"/>
      <c r="PGH2172" s="218"/>
      <c r="PGI2172" s="218"/>
      <c r="PGJ2172" s="218"/>
      <c r="PGK2172" s="218"/>
      <c r="PGL2172" s="218"/>
      <c r="PGM2172" s="218"/>
      <c r="PGN2172" s="218"/>
      <c r="PGO2172" s="218"/>
      <c r="PGP2172" s="218"/>
      <c r="PGQ2172" s="218"/>
      <c r="PGR2172" s="218"/>
      <c r="PGS2172" s="218"/>
      <c r="PGT2172" s="218"/>
      <c r="PGU2172" s="218"/>
      <c r="PGV2172" s="218"/>
      <c r="PGW2172" s="218"/>
      <c r="PGX2172" s="218"/>
      <c r="PGY2172" s="218"/>
      <c r="PGZ2172" s="218"/>
      <c r="PHA2172" s="218"/>
      <c r="PHB2172" s="218"/>
      <c r="PHC2172" s="218"/>
      <c r="PHD2172" s="218"/>
      <c r="PHE2172" s="218"/>
      <c r="PHF2172" s="218"/>
      <c r="PHG2172" s="218"/>
      <c r="PHH2172" s="218"/>
      <c r="PHI2172" s="218"/>
      <c r="PHJ2172" s="218"/>
      <c r="PHK2172" s="218"/>
      <c r="PHL2172" s="218"/>
      <c r="PHM2172" s="218"/>
      <c r="PHN2172" s="218"/>
      <c r="PHO2172" s="218"/>
      <c r="PHP2172" s="218"/>
      <c r="PHQ2172" s="218"/>
      <c r="PHR2172" s="218"/>
      <c r="PHS2172" s="218"/>
      <c r="PHT2172" s="218"/>
      <c r="PHU2172" s="218"/>
      <c r="PHV2172" s="218"/>
      <c r="PHW2172" s="218"/>
      <c r="PHX2172" s="218"/>
      <c r="PHY2172" s="218"/>
      <c r="PHZ2172" s="218"/>
      <c r="PIA2172" s="218"/>
      <c r="PIB2172" s="218"/>
      <c r="PIC2172" s="218"/>
      <c r="PID2172" s="218"/>
      <c r="PIE2172" s="218"/>
      <c r="PIF2172" s="218"/>
      <c r="PIG2172" s="218"/>
      <c r="PIH2172" s="218"/>
      <c r="PII2172" s="218"/>
      <c r="PIJ2172" s="218"/>
      <c r="PIK2172" s="218"/>
      <c r="PIL2172" s="218"/>
      <c r="PIM2172" s="218"/>
      <c r="PIN2172" s="218"/>
      <c r="PIO2172" s="218"/>
      <c r="PIP2172" s="218"/>
      <c r="PIQ2172" s="218"/>
      <c r="PIR2172" s="218"/>
      <c r="PIS2172" s="218"/>
      <c r="PIT2172" s="218"/>
      <c r="PIU2172" s="218"/>
      <c r="PIV2172" s="218"/>
      <c r="PIW2172" s="218"/>
      <c r="PIX2172" s="218"/>
      <c r="PIY2172" s="218"/>
      <c r="PIZ2172" s="218"/>
      <c r="PJA2172" s="218"/>
      <c r="PJB2172" s="218"/>
      <c r="PJC2172" s="218"/>
      <c r="PJD2172" s="218"/>
      <c r="PJE2172" s="218"/>
      <c r="PJF2172" s="218"/>
      <c r="PJG2172" s="218"/>
      <c r="PJH2172" s="218"/>
      <c r="PJI2172" s="218"/>
      <c r="PJJ2172" s="218"/>
      <c r="PJK2172" s="218"/>
      <c r="PJL2172" s="218"/>
      <c r="PJM2172" s="218"/>
      <c r="PJN2172" s="218"/>
      <c r="PJO2172" s="218"/>
      <c r="PJP2172" s="218"/>
      <c r="PJQ2172" s="218"/>
      <c r="PJR2172" s="218"/>
      <c r="PJS2172" s="218"/>
      <c r="PJT2172" s="218"/>
      <c r="PJU2172" s="218"/>
      <c r="PJV2172" s="218"/>
      <c r="PJW2172" s="218"/>
      <c r="PJX2172" s="218"/>
      <c r="PJY2172" s="218"/>
      <c r="PJZ2172" s="218"/>
      <c r="PKA2172" s="218"/>
      <c r="PKB2172" s="218"/>
      <c r="PKC2172" s="218"/>
      <c r="PKD2172" s="218"/>
      <c r="PKE2172" s="218"/>
      <c r="PKF2172" s="218"/>
      <c r="PKG2172" s="218"/>
      <c r="PKH2172" s="218"/>
      <c r="PKI2172" s="218"/>
      <c r="PKJ2172" s="218"/>
      <c r="PKK2172" s="218"/>
      <c r="PKL2172" s="218"/>
      <c r="PKM2172" s="218"/>
      <c r="PKN2172" s="218"/>
      <c r="PKO2172" s="218"/>
      <c r="PKP2172" s="218"/>
      <c r="PKQ2172" s="218"/>
      <c r="PKR2172" s="218"/>
      <c r="PKS2172" s="218"/>
      <c r="PKT2172" s="218"/>
      <c r="PKU2172" s="218"/>
      <c r="PKV2172" s="218"/>
      <c r="PKW2172" s="218"/>
      <c r="PKX2172" s="218"/>
      <c r="PKY2172" s="218"/>
      <c r="PKZ2172" s="218"/>
      <c r="PLA2172" s="218"/>
      <c r="PLB2172" s="218"/>
      <c r="PLC2172" s="218"/>
      <c r="PLD2172" s="218"/>
      <c r="PLE2172" s="218"/>
      <c r="PLF2172" s="218"/>
      <c r="PLG2172" s="218"/>
      <c r="PLH2172" s="218"/>
      <c r="PLI2172" s="218"/>
      <c r="PLJ2172" s="218"/>
      <c r="PLK2172" s="218"/>
      <c r="PLL2172" s="218"/>
      <c r="PLM2172" s="218"/>
      <c r="PLN2172" s="218"/>
      <c r="PLO2172" s="218"/>
      <c r="PLP2172" s="218"/>
      <c r="PLQ2172" s="218"/>
      <c r="PLR2172" s="218"/>
      <c r="PLS2172" s="218"/>
      <c r="PLT2172" s="218"/>
      <c r="PLU2172" s="218"/>
      <c r="PLV2172" s="218"/>
      <c r="PLW2172" s="218"/>
      <c r="PLX2172" s="218"/>
      <c r="PLY2172" s="218"/>
      <c r="PLZ2172" s="218"/>
      <c r="PMA2172" s="218"/>
      <c r="PMB2172" s="218"/>
      <c r="PMC2172" s="218"/>
      <c r="PMD2172" s="218"/>
      <c r="PME2172" s="218"/>
      <c r="PMF2172" s="218"/>
      <c r="PMG2172" s="218"/>
      <c r="PMH2172" s="218"/>
      <c r="PMI2172" s="218"/>
      <c r="PMJ2172" s="218"/>
      <c r="PMK2172" s="218"/>
      <c r="PML2172" s="218"/>
      <c r="PMM2172" s="218"/>
      <c r="PMN2172" s="218"/>
      <c r="PMO2172" s="218"/>
      <c r="PMP2172" s="218"/>
      <c r="PMQ2172" s="218"/>
      <c r="PMR2172" s="218"/>
      <c r="PMS2172" s="218"/>
      <c r="PMT2172" s="218"/>
      <c r="PMU2172" s="218"/>
      <c r="PMV2172" s="218"/>
      <c r="PMW2172" s="218"/>
      <c r="PMX2172" s="218"/>
      <c r="PMY2172" s="218"/>
      <c r="PMZ2172" s="218"/>
      <c r="PNA2172" s="218"/>
      <c r="PNB2172" s="218"/>
      <c r="PNC2172" s="218"/>
      <c r="PND2172" s="218"/>
      <c r="PNE2172" s="218"/>
      <c r="PNF2172" s="218"/>
      <c r="PNG2172" s="218"/>
      <c r="PNH2172" s="218"/>
      <c r="PNI2172" s="218"/>
      <c r="PNJ2172" s="218"/>
      <c r="PNK2172" s="218"/>
      <c r="PNL2172" s="218"/>
      <c r="PNM2172" s="218"/>
      <c r="PNN2172" s="218"/>
      <c r="PNO2172" s="218"/>
      <c r="PNP2172" s="218"/>
      <c r="PNQ2172" s="218"/>
      <c r="PNR2172" s="218"/>
      <c r="PNS2172" s="218"/>
      <c r="PNT2172" s="218"/>
      <c r="PNU2172" s="218"/>
      <c r="PNV2172" s="218"/>
      <c r="PNW2172" s="218"/>
      <c r="PNX2172" s="218"/>
      <c r="PNY2172" s="218"/>
      <c r="PNZ2172" s="218"/>
      <c r="POA2172" s="218"/>
      <c r="POB2172" s="218"/>
      <c r="POC2172" s="218"/>
      <c r="POD2172" s="218"/>
      <c r="POE2172" s="218"/>
      <c r="POF2172" s="218"/>
      <c r="POG2172" s="218"/>
      <c r="POH2172" s="218"/>
      <c r="POI2172" s="218"/>
      <c r="POJ2172" s="218"/>
      <c r="POK2172" s="218"/>
      <c r="POL2172" s="218"/>
      <c r="POM2172" s="218"/>
      <c r="PON2172" s="218"/>
      <c r="POO2172" s="218"/>
      <c r="POP2172" s="218"/>
      <c r="POQ2172" s="218"/>
      <c r="POR2172" s="218"/>
      <c r="POS2172" s="218"/>
      <c r="POT2172" s="218"/>
      <c r="POU2172" s="218"/>
      <c r="POV2172" s="218"/>
      <c r="POW2172" s="218"/>
      <c r="POX2172" s="218"/>
      <c r="POY2172" s="218"/>
      <c r="POZ2172" s="218"/>
      <c r="PPA2172" s="218"/>
      <c r="PPB2172" s="218"/>
      <c r="PPC2172" s="218"/>
      <c r="PPD2172" s="218"/>
      <c r="PPE2172" s="218"/>
      <c r="PPF2172" s="218"/>
      <c r="PPG2172" s="218"/>
      <c r="PPH2172" s="218"/>
      <c r="PPI2172" s="218"/>
      <c r="PPJ2172" s="218"/>
      <c r="PPK2172" s="218"/>
      <c r="PPL2172" s="218"/>
      <c r="PPM2172" s="218"/>
      <c r="PPN2172" s="218"/>
      <c r="PPO2172" s="218"/>
      <c r="PPP2172" s="218"/>
      <c r="PPQ2172" s="218"/>
      <c r="PPR2172" s="218"/>
      <c r="PPS2172" s="218"/>
      <c r="PPT2172" s="218"/>
      <c r="PPU2172" s="218"/>
      <c r="PPV2172" s="218"/>
      <c r="PPW2172" s="218"/>
      <c r="PPX2172" s="218"/>
      <c r="PPY2172" s="218"/>
      <c r="PPZ2172" s="218"/>
      <c r="PQA2172" s="218"/>
      <c r="PQB2172" s="218"/>
      <c r="PQC2172" s="218"/>
      <c r="PQD2172" s="218"/>
      <c r="PQE2172" s="218"/>
      <c r="PQF2172" s="218"/>
      <c r="PQG2172" s="218"/>
      <c r="PQH2172" s="218"/>
      <c r="PQI2172" s="218"/>
      <c r="PQJ2172" s="218"/>
      <c r="PQK2172" s="218"/>
      <c r="PQL2172" s="218"/>
      <c r="PQM2172" s="218"/>
      <c r="PQN2172" s="218"/>
      <c r="PQO2172" s="218"/>
      <c r="PQP2172" s="218"/>
      <c r="PQQ2172" s="218"/>
      <c r="PQR2172" s="218"/>
      <c r="PQS2172" s="218"/>
      <c r="PQT2172" s="218"/>
      <c r="PQU2172" s="218"/>
      <c r="PQV2172" s="218"/>
      <c r="PQW2172" s="218"/>
      <c r="PQX2172" s="218"/>
      <c r="PQY2172" s="218"/>
      <c r="PQZ2172" s="218"/>
      <c r="PRA2172" s="218"/>
      <c r="PRB2172" s="218"/>
      <c r="PRC2172" s="218"/>
      <c r="PRD2172" s="218"/>
      <c r="PRE2172" s="218"/>
      <c r="PRF2172" s="218"/>
      <c r="PRG2172" s="218"/>
      <c r="PRH2172" s="218"/>
      <c r="PRI2172" s="218"/>
      <c r="PRJ2172" s="218"/>
      <c r="PRK2172" s="218"/>
      <c r="PRL2172" s="218"/>
      <c r="PRM2172" s="218"/>
      <c r="PRN2172" s="218"/>
      <c r="PRO2172" s="218"/>
      <c r="PRP2172" s="218"/>
      <c r="PRQ2172" s="218"/>
      <c r="PRR2172" s="218"/>
      <c r="PRS2172" s="218"/>
      <c r="PRT2172" s="218"/>
      <c r="PRU2172" s="218"/>
      <c r="PRV2172" s="218"/>
      <c r="PRW2172" s="218"/>
      <c r="PRX2172" s="218"/>
      <c r="PRY2172" s="218"/>
      <c r="PRZ2172" s="218"/>
      <c r="PSA2172" s="218"/>
      <c r="PSB2172" s="218"/>
      <c r="PSC2172" s="218"/>
      <c r="PSD2172" s="218"/>
      <c r="PSE2172" s="218"/>
      <c r="PSF2172" s="218"/>
      <c r="PSG2172" s="218"/>
      <c r="PSH2172" s="218"/>
      <c r="PSI2172" s="218"/>
      <c r="PSJ2172" s="218"/>
      <c r="PSK2172" s="218"/>
      <c r="PSL2172" s="218"/>
      <c r="PSM2172" s="218"/>
      <c r="PSN2172" s="218"/>
      <c r="PSO2172" s="218"/>
      <c r="PSP2172" s="218"/>
      <c r="PSQ2172" s="218"/>
      <c r="PSR2172" s="218"/>
      <c r="PSS2172" s="218"/>
      <c r="PST2172" s="218"/>
      <c r="PSU2172" s="218"/>
      <c r="PSV2172" s="218"/>
      <c r="PSW2172" s="218"/>
      <c r="PSX2172" s="218"/>
      <c r="PSY2172" s="218"/>
      <c r="PSZ2172" s="218"/>
      <c r="PTA2172" s="218"/>
      <c r="PTB2172" s="218"/>
      <c r="PTC2172" s="218"/>
      <c r="PTD2172" s="218"/>
      <c r="PTE2172" s="218"/>
      <c r="PTF2172" s="218"/>
      <c r="PTG2172" s="218"/>
      <c r="PTH2172" s="218"/>
      <c r="PTI2172" s="218"/>
      <c r="PTJ2172" s="218"/>
      <c r="PTK2172" s="218"/>
      <c r="PTL2172" s="218"/>
      <c r="PTM2172" s="218"/>
      <c r="PTN2172" s="218"/>
      <c r="PTO2172" s="218"/>
      <c r="PTP2172" s="218"/>
      <c r="PTQ2172" s="218"/>
      <c r="PTR2172" s="218"/>
      <c r="PTS2172" s="218"/>
      <c r="PTT2172" s="218"/>
      <c r="PTU2172" s="218"/>
      <c r="PTV2172" s="218"/>
      <c r="PTW2172" s="218"/>
      <c r="PTX2172" s="218"/>
      <c r="PTY2172" s="218"/>
      <c r="PTZ2172" s="218"/>
      <c r="PUA2172" s="218"/>
      <c r="PUB2172" s="218"/>
      <c r="PUC2172" s="218"/>
      <c r="PUD2172" s="218"/>
      <c r="PUE2172" s="218"/>
      <c r="PUF2172" s="218"/>
      <c r="PUG2172" s="218"/>
      <c r="PUH2172" s="218"/>
      <c r="PUI2172" s="218"/>
      <c r="PUJ2172" s="218"/>
      <c r="PUK2172" s="218"/>
      <c r="PUL2172" s="218"/>
      <c r="PUM2172" s="218"/>
      <c r="PUN2172" s="218"/>
      <c r="PUO2172" s="218"/>
      <c r="PUP2172" s="218"/>
      <c r="PUQ2172" s="218"/>
      <c r="PUR2172" s="218"/>
      <c r="PUS2172" s="218"/>
      <c r="PUT2172" s="218"/>
      <c r="PUU2172" s="218"/>
      <c r="PUV2172" s="218"/>
      <c r="PUW2172" s="218"/>
      <c r="PUX2172" s="218"/>
      <c r="PUY2172" s="218"/>
      <c r="PUZ2172" s="218"/>
      <c r="PVA2172" s="218"/>
      <c r="PVB2172" s="218"/>
      <c r="PVC2172" s="218"/>
      <c r="PVD2172" s="218"/>
      <c r="PVE2172" s="218"/>
      <c r="PVF2172" s="218"/>
      <c r="PVG2172" s="218"/>
      <c r="PVH2172" s="218"/>
      <c r="PVI2172" s="218"/>
      <c r="PVJ2172" s="218"/>
      <c r="PVK2172" s="218"/>
      <c r="PVL2172" s="218"/>
      <c r="PVM2172" s="218"/>
      <c r="PVN2172" s="218"/>
      <c r="PVO2172" s="218"/>
      <c r="PVP2172" s="218"/>
      <c r="PVQ2172" s="218"/>
      <c r="PVR2172" s="218"/>
      <c r="PVS2172" s="218"/>
      <c r="PVT2172" s="218"/>
      <c r="PVU2172" s="218"/>
      <c r="PVV2172" s="218"/>
      <c r="PVW2172" s="218"/>
      <c r="PVX2172" s="218"/>
      <c r="PVY2172" s="218"/>
      <c r="PVZ2172" s="218"/>
      <c r="PWA2172" s="218"/>
      <c r="PWB2172" s="218"/>
      <c r="PWC2172" s="218"/>
      <c r="PWD2172" s="218"/>
      <c r="PWE2172" s="218"/>
      <c r="PWF2172" s="218"/>
      <c r="PWG2172" s="218"/>
      <c r="PWH2172" s="218"/>
      <c r="PWI2172" s="218"/>
      <c r="PWJ2172" s="218"/>
      <c r="PWK2172" s="218"/>
      <c r="PWL2172" s="218"/>
      <c r="PWM2172" s="218"/>
      <c r="PWN2172" s="218"/>
      <c r="PWO2172" s="218"/>
      <c r="PWP2172" s="218"/>
      <c r="PWQ2172" s="218"/>
      <c r="PWR2172" s="218"/>
      <c r="PWS2172" s="218"/>
      <c r="PWT2172" s="218"/>
      <c r="PWU2172" s="218"/>
      <c r="PWV2172" s="218"/>
      <c r="PWW2172" s="218"/>
      <c r="PWX2172" s="218"/>
      <c r="PWY2172" s="218"/>
      <c r="PWZ2172" s="218"/>
      <c r="PXA2172" s="218"/>
      <c r="PXB2172" s="218"/>
      <c r="PXC2172" s="218"/>
      <c r="PXD2172" s="218"/>
      <c r="PXE2172" s="218"/>
      <c r="PXF2172" s="218"/>
      <c r="PXG2172" s="218"/>
      <c r="PXH2172" s="218"/>
      <c r="PXI2172" s="218"/>
      <c r="PXJ2172" s="218"/>
      <c r="PXK2172" s="218"/>
      <c r="PXL2172" s="218"/>
      <c r="PXM2172" s="218"/>
      <c r="PXN2172" s="218"/>
      <c r="PXO2172" s="218"/>
      <c r="PXP2172" s="218"/>
      <c r="PXQ2172" s="218"/>
      <c r="PXR2172" s="218"/>
      <c r="PXS2172" s="218"/>
      <c r="PXT2172" s="218"/>
      <c r="PXU2172" s="218"/>
      <c r="PXV2172" s="218"/>
      <c r="PXW2172" s="218"/>
      <c r="PXX2172" s="218"/>
      <c r="PXY2172" s="218"/>
      <c r="PXZ2172" s="218"/>
      <c r="PYA2172" s="218"/>
      <c r="PYB2172" s="218"/>
      <c r="PYC2172" s="218"/>
      <c r="PYD2172" s="218"/>
      <c r="PYE2172" s="218"/>
      <c r="PYF2172" s="218"/>
      <c r="PYG2172" s="218"/>
      <c r="PYH2172" s="218"/>
      <c r="PYI2172" s="218"/>
      <c r="PYJ2172" s="218"/>
      <c r="PYK2172" s="218"/>
      <c r="PYL2172" s="218"/>
      <c r="PYM2172" s="218"/>
      <c r="PYN2172" s="218"/>
      <c r="PYO2172" s="218"/>
      <c r="PYP2172" s="218"/>
      <c r="PYQ2172" s="218"/>
      <c r="PYR2172" s="218"/>
      <c r="PYS2172" s="218"/>
      <c r="PYT2172" s="218"/>
      <c r="PYU2172" s="218"/>
      <c r="PYV2172" s="218"/>
      <c r="PYW2172" s="218"/>
      <c r="PYX2172" s="218"/>
      <c r="PYY2172" s="218"/>
      <c r="PYZ2172" s="218"/>
      <c r="PZA2172" s="218"/>
      <c r="PZB2172" s="218"/>
      <c r="PZC2172" s="218"/>
      <c r="PZD2172" s="218"/>
      <c r="PZE2172" s="218"/>
      <c r="PZF2172" s="218"/>
      <c r="PZG2172" s="218"/>
      <c r="PZH2172" s="218"/>
      <c r="PZI2172" s="218"/>
      <c r="PZJ2172" s="218"/>
      <c r="PZK2172" s="218"/>
      <c r="PZL2172" s="218"/>
      <c r="PZM2172" s="218"/>
      <c r="PZN2172" s="218"/>
      <c r="PZO2172" s="218"/>
      <c r="PZP2172" s="218"/>
      <c r="PZQ2172" s="218"/>
      <c r="PZR2172" s="218"/>
      <c r="PZS2172" s="218"/>
      <c r="PZT2172" s="218"/>
      <c r="PZU2172" s="218"/>
      <c r="PZV2172" s="218"/>
      <c r="PZW2172" s="218"/>
      <c r="PZX2172" s="218"/>
      <c r="PZY2172" s="218"/>
      <c r="PZZ2172" s="218"/>
      <c r="QAA2172" s="218"/>
      <c r="QAB2172" s="218"/>
      <c r="QAC2172" s="218"/>
      <c r="QAD2172" s="218"/>
      <c r="QAE2172" s="218"/>
      <c r="QAF2172" s="218"/>
      <c r="QAG2172" s="218"/>
      <c r="QAH2172" s="218"/>
      <c r="QAI2172" s="218"/>
      <c r="QAJ2172" s="218"/>
      <c r="QAK2172" s="218"/>
      <c r="QAL2172" s="218"/>
      <c r="QAM2172" s="218"/>
      <c r="QAN2172" s="218"/>
      <c r="QAO2172" s="218"/>
      <c r="QAP2172" s="218"/>
      <c r="QAQ2172" s="218"/>
      <c r="QAR2172" s="218"/>
      <c r="QAS2172" s="218"/>
      <c r="QAT2172" s="218"/>
      <c r="QAU2172" s="218"/>
      <c r="QAV2172" s="218"/>
      <c r="QAW2172" s="218"/>
      <c r="QAX2172" s="218"/>
      <c r="QAY2172" s="218"/>
      <c r="QAZ2172" s="218"/>
      <c r="QBA2172" s="218"/>
      <c r="QBB2172" s="218"/>
      <c r="QBC2172" s="218"/>
      <c r="QBD2172" s="218"/>
      <c r="QBE2172" s="218"/>
      <c r="QBF2172" s="218"/>
      <c r="QBG2172" s="218"/>
      <c r="QBH2172" s="218"/>
      <c r="QBI2172" s="218"/>
      <c r="QBJ2172" s="218"/>
      <c r="QBK2172" s="218"/>
      <c r="QBL2172" s="218"/>
      <c r="QBM2172" s="218"/>
      <c r="QBN2172" s="218"/>
      <c r="QBO2172" s="218"/>
      <c r="QBP2172" s="218"/>
      <c r="QBQ2172" s="218"/>
      <c r="QBR2172" s="218"/>
      <c r="QBS2172" s="218"/>
      <c r="QBT2172" s="218"/>
      <c r="QBU2172" s="218"/>
      <c r="QBV2172" s="218"/>
      <c r="QBW2172" s="218"/>
      <c r="QBX2172" s="218"/>
      <c r="QBY2172" s="218"/>
      <c r="QBZ2172" s="218"/>
      <c r="QCA2172" s="218"/>
      <c r="QCB2172" s="218"/>
      <c r="QCC2172" s="218"/>
      <c r="QCD2172" s="218"/>
      <c r="QCE2172" s="218"/>
      <c r="QCF2172" s="218"/>
      <c r="QCG2172" s="218"/>
      <c r="QCH2172" s="218"/>
      <c r="QCI2172" s="218"/>
      <c r="QCJ2172" s="218"/>
      <c r="QCK2172" s="218"/>
      <c r="QCL2172" s="218"/>
      <c r="QCM2172" s="218"/>
      <c r="QCN2172" s="218"/>
      <c r="QCO2172" s="218"/>
      <c r="QCP2172" s="218"/>
      <c r="QCQ2172" s="218"/>
      <c r="QCR2172" s="218"/>
      <c r="QCS2172" s="218"/>
      <c r="QCT2172" s="218"/>
      <c r="QCU2172" s="218"/>
      <c r="QCV2172" s="218"/>
      <c r="QCW2172" s="218"/>
      <c r="QCX2172" s="218"/>
      <c r="QCY2172" s="218"/>
      <c r="QCZ2172" s="218"/>
      <c r="QDA2172" s="218"/>
      <c r="QDB2172" s="218"/>
      <c r="QDC2172" s="218"/>
      <c r="QDD2172" s="218"/>
      <c r="QDE2172" s="218"/>
      <c r="QDF2172" s="218"/>
      <c r="QDG2172" s="218"/>
      <c r="QDH2172" s="218"/>
      <c r="QDI2172" s="218"/>
      <c r="QDJ2172" s="218"/>
      <c r="QDK2172" s="218"/>
      <c r="QDL2172" s="218"/>
      <c r="QDM2172" s="218"/>
      <c r="QDN2172" s="218"/>
      <c r="QDO2172" s="218"/>
      <c r="QDP2172" s="218"/>
      <c r="QDQ2172" s="218"/>
      <c r="QDR2172" s="218"/>
      <c r="QDS2172" s="218"/>
      <c r="QDT2172" s="218"/>
      <c r="QDU2172" s="218"/>
      <c r="QDV2172" s="218"/>
      <c r="QDW2172" s="218"/>
      <c r="QDX2172" s="218"/>
      <c r="QDY2172" s="218"/>
      <c r="QDZ2172" s="218"/>
      <c r="QEA2172" s="218"/>
      <c r="QEB2172" s="218"/>
      <c r="QEC2172" s="218"/>
      <c r="QED2172" s="218"/>
      <c r="QEE2172" s="218"/>
      <c r="QEF2172" s="218"/>
      <c r="QEG2172" s="218"/>
      <c r="QEH2172" s="218"/>
      <c r="QEI2172" s="218"/>
      <c r="QEJ2172" s="218"/>
      <c r="QEK2172" s="218"/>
      <c r="QEL2172" s="218"/>
      <c r="QEM2172" s="218"/>
      <c r="QEN2172" s="218"/>
      <c r="QEO2172" s="218"/>
      <c r="QEP2172" s="218"/>
      <c r="QEQ2172" s="218"/>
      <c r="QER2172" s="218"/>
      <c r="QES2172" s="218"/>
      <c r="QET2172" s="218"/>
      <c r="QEU2172" s="218"/>
      <c r="QEV2172" s="218"/>
      <c r="QEW2172" s="218"/>
      <c r="QEX2172" s="218"/>
      <c r="QEY2172" s="218"/>
      <c r="QEZ2172" s="218"/>
      <c r="QFA2172" s="218"/>
      <c r="QFB2172" s="218"/>
      <c r="QFC2172" s="218"/>
      <c r="QFD2172" s="218"/>
      <c r="QFE2172" s="218"/>
      <c r="QFF2172" s="218"/>
      <c r="QFG2172" s="218"/>
      <c r="QFH2172" s="218"/>
      <c r="QFI2172" s="218"/>
      <c r="QFJ2172" s="218"/>
      <c r="QFK2172" s="218"/>
      <c r="QFL2172" s="218"/>
      <c r="QFM2172" s="218"/>
      <c r="QFN2172" s="218"/>
      <c r="QFO2172" s="218"/>
      <c r="QFP2172" s="218"/>
      <c r="QFQ2172" s="218"/>
      <c r="QFR2172" s="218"/>
      <c r="QFS2172" s="218"/>
      <c r="QFT2172" s="218"/>
      <c r="QFU2172" s="218"/>
      <c r="QFV2172" s="218"/>
      <c r="QFW2172" s="218"/>
      <c r="QFX2172" s="218"/>
      <c r="QFY2172" s="218"/>
      <c r="QFZ2172" s="218"/>
      <c r="QGA2172" s="218"/>
      <c r="QGB2172" s="218"/>
      <c r="QGC2172" s="218"/>
      <c r="QGD2172" s="218"/>
      <c r="QGE2172" s="218"/>
      <c r="QGF2172" s="218"/>
      <c r="QGG2172" s="218"/>
      <c r="QGH2172" s="218"/>
      <c r="QGI2172" s="218"/>
      <c r="QGJ2172" s="218"/>
      <c r="QGK2172" s="218"/>
      <c r="QGL2172" s="218"/>
      <c r="QGM2172" s="218"/>
      <c r="QGN2172" s="218"/>
      <c r="QGO2172" s="218"/>
      <c r="QGP2172" s="218"/>
      <c r="QGQ2172" s="218"/>
      <c r="QGR2172" s="218"/>
      <c r="QGS2172" s="218"/>
      <c r="QGT2172" s="218"/>
      <c r="QGU2172" s="218"/>
      <c r="QGV2172" s="218"/>
      <c r="QGW2172" s="218"/>
      <c r="QGX2172" s="218"/>
      <c r="QGY2172" s="218"/>
      <c r="QGZ2172" s="218"/>
      <c r="QHA2172" s="218"/>
      <c r="QHB2172" s="218"/>
      <c r="QHC2172" s="218"/>
      <c r="QHD2172" s="218"/>
      <c r="QHE2172" s="218"/>
      <c r="QHF2172" s="218"/>
      <c r="QHG2172" s="218"/>
      <c r="QHH2172" s="218"/>
      <c r="QHI2172" s="218"/>
      <c r="QHJ2172" s="218"/>
      <c r="QHK2172" s="218"/>
      <c r="QHL2172" s="218"/>
      <c r="QHM2172" s="218"/>
      <c r="QHN2172" s="218"/>
      <c r="QHO2172" s="218"/>
      <c r="QHP2172" s="218"/>
      <c r="QHQ2172" s="218"/>
      <c r="QHR2172" s="218"/>
      <c r="QHS2172" s="218"/>
      <c r="QHT2172" s="218"/>
      <c r="QHU2172" s="218"/>
      <c r="QHV2172" s="218"/>
      <c r="QHW2172" s="218"/>
      <c r="QHX2172" s="218"/>
      <c r="QHY2172" s="218"/>
      <c r="QHZ2172" s="218"/>
      <c r="QIA2172" s="218"/>
      <c r="QIB2172" s="218"/>
      <c r="QIC2172" s="218"/>
      <c r="QID2172" s="218"/>
      <c r="QIE2172" s="218"/>
      <c r="QIF2172" s="218"/>
      <c r="QIG2172" s="218"/>
      <c r="QIH2172" s="218"/>
      <c r="QII2172" s="218"/>
      <c r="QIJ2172" s="218"/>
      <c r="QIK2172" s="218"/>
      <c r="QIL2172" s="218"/>
      <c r="QIM2172" s="218"/>
      <c r="QIN2172" s="218"/>
      <c r="QIO2172" s="218"/>
      <c r="QIP2172" s="218"/>
      <c r="QIQ2172" s="218"/>
      <c r="QIR2172" s="218"/>
      <c r="QIS2172" s="218"/>
      <c r="QIT2172" s="218"/>
      <c r="QIU2172" s="218"/>
      <c r="QIV2172" s="218"/>
      <c r="QIW2172" s="218"/>
      <c r="QIX2172" s="218"/>
      <c r="QIY2172" s="218"/>
      <c r="QIZ2172" s="218"/>
      <c r="QJA2172" s="218"/>
      <c r="QJB2172" s="218"/>
      <c r="QJC2172" s="218"/>
      <c r="QJD2172" s="218"/>
      <c r="QJE2172" s="218"/>
      <c r="QJF2172" s="218"/>
      <c r="QJG2172" s="218"/>
      <c r="QJH2172" s="218"/>
      <c r="QJI2172" s="218"/>
      <c r="QJJ2172" s="218"/>
      <c r="QJK2172" s="218"/>
      <c r="QJL2172" s="218"/>
      <c r="QJM2172" s="218"/>
      <c r="QJN2172" s="218"/>
      <c r="QJO2172" s="218"/>
      <c r="QJP2172" s="218"/>
      <c r="QJQ2172" s="218"/>
      <c r="QJR2172" s="218"/>
      <c r="QJS2172" s="218"/>
      <c r="QJT2172" s="218"/>
      <c r="QJU2172" s="218"/>
      <c r="QJV2172" s="218"/>
      <c r="QJW2172" s="218"/>
      <c r="QJX2172" s="218"/>
      <c r="QJY2172" s="218"/>
      <c r="QJZ2172" s="218"/>
      <c r="QKA2172" s="218"/>
      <c r="QKB2172" s="218"/>
      <c r="QKC2172" s="218"/>
      <c r="QKD2172" s="218"/>
      <c r="QKE2172" s="218"/>
      <c r="QKF2172" s="218"/>
      <c r="QKG2172" s="218"/>
      <c r="QKH2172" s="218"/>
      <c r="QKI2172" s="218"/>
      <c r="QKJ2172" s="218"/>
      <c r="QKK2172" s="218"/>
      <c r="QKL2172" s="218"/>
      <c r="QKM2172" s="218"/>
      <c r="QKN2172" s="218"/>
      <c r="QKO2172" s="218"/>
      <c r="QKP2172" s="218"/>
      <c r="QKQ2172" s="218"/>
      <c r="QKR2172" s="218"/>
      <c r="QKS2172" s="218"/>
      <c r="QKT2172" s="218"/>
      <c r="QKU2172" s="218"/>
      <c r="QKV2172" s="218"/>
      <c r="QKW2172" s="218"/>
      <c r="QKX2172" s="218"/>
      <c r="QKY2172" s="218"/>
      <c r="QKZ2172" s="218"/>
      <c r="QLA2172" s="218"/>
      <c r="QLB2172" s="218"/>
      <c r="QLC2172" s="218"/>
      <c r="QLD2172" s="218"/>
      <c r="QLE2172" s="218"/>
      <c r="QLF2172" s="218"/>
      <c r="QLG2172" s="218"/>
      <c r="QLH2172" s="218"/>
      <c r="QLI2172" s="218"/>
      <c r="QLJ2172" s="218"/>
      <c r="QLK2172" s="218"/>
      <c r="QLL2172" s="218"/>
      <c r="QLM2172" s="218"/>
      <c r="QLN2172" s="218"/>
      <c r="QLO2172" s="218"/>
      <c r="QLP2172" s="218"/>
      <c r="QLQ2172" s="218"/>
      <c r="QLR2172" s="218"/>
      <c r="QLS2172" s="218"/>
      <c r="QLT2172" s="218"/>
      <c r="QLU2172" s="218"/>
      <c r="QLV2172" s="218"/>
      <c r="QLW2172" s="218"/>
      <c r="QLX2172" s="218"/>
      <c r="QLY2172" s="218"/>
      <c r="QLZ2172" s="218"/>
      <c r="QMA2172" s="218"/>
      <c r="QMB2172" s="218"/>
      <c r="QMC2172" s="218"/>
      <c r="QMD2172" s="218"/>
      <c r="QME2172" s="218"/>
      <c r="QMF2172" s="218"/>
      <c r="QMG2172" s="218"/>
      <c r="QMH2172" s="218"/>
      <c r="QMI2172" s="218"/>
      <c r="QMJ2172" s="218"/>
      <c r="QMK2172" s="218"/>
      <c r="QML2172" s="218"/>
      <c r="QMM2172" s="218"/>
      <c r="QMN2172" s="218"/>
      <c r="QMO2172" s="218"/>
      <c r="QMP2172" s="218"/>
      <c r="QMQ2172" s="218"/>
      <c r="QMR2172" s="218"/>
      <c r="QMS2172" s="218"/>
      <c r="QMT2172" s="218"/>
      <c r="QMU2172" s="218"/>
      <c r="QMV2172" s="218"/>
      <c r="QMW2172" s="218"/>
      <c r="QMX2172" s="218"/>
      <c r="QMY2172" s="218"/>
      <c r="QMZ2172" s="218"/>
      <c r="QNA2172" s="218"/>
      <c r="QNB2172" s="218"/>
      <c r="QNC2172" s="218"/>
      <c r="QND2172" s="218"/>
      <c r="QNE2172" s="218"/>
      <c r="QNF2172" s="218"/>
      <c r="QNG2172" s="218"/>
      <c r="QNH2172" s="218"/>
      <c r="QNI2172" s="218"/>
      <c r="QNJ2172" s="218"/>
      <c r="QNK2172" s="218"/>
      <c r="QNL2172" s="218"/>
      <c r="QNM2172" s="218"/>
      <c r="QNN2172" s="218"/>
      <c r="QNO2172" s="218"/>
      <c r="QNP2172" s="218"/>
      <c r="QNQ2172" s="218"/>
      <c r="QNR2172" s="218"/>
      <c r="QNS2172" s="218"/>
      <c r="QNT2172" s="218"/>
      <c r="QNU2172" s="218"/>
      <c r="QNV2172" s="218"/>
      <c r="QNW2172" s="218"/>
      <c r="QNX2172" s="218"/>
      <c r="QNY2172" s="218"/>
      <c r="QNZ2172" s="218"/>
      <c r="QOA2172" s="218"/>
      <c r="QOB2172" s="218"/>
      <c r="QOC2172" s="218"/>
      <c r="QOD2172" s="218"/>
      <c r="QOE2172" s="218"/>
      <c r="QOF2172" s="218"/>
      <c r="QOG2172" s="218"/>
      <c r="QOH2172" s="218"/>
      <c r="QOI2172" s="218"/>
      <c r="QOJ2172" s="218"/>
      <c r="QOK2172" s="218"/>
      <c r="QOL2172" s="218"/>
      <c r="QOM2172" s="218"/>
      <c r="QON2172" s="218"/>
      <c r="QOO2172" s="218"/>
      <c r="QOP2172" s="218"/>
      <c r="QOQ2172" s="218"/>
      <c r="QOR2172" s="218"/>
      <c r="QOS2172" s="218"/>
      <c r="QOT2172" s="218"/>
      <c r="QOU2172" s="218"/>
      <c r="QOV2172" s="218"/>
      <c r="QOW2172" s="218"/>
      <c r="QOX2172" s="218"/>
      <c r="QOY2172" s="218"/>
      <c r="QOZ2172" s="218"/>
      <c r="QPA2172" s="218"/>
      <c r="QPB2172" s="218"/>
      <c r="QPC2172" s="218"/>
      <c r="QPD2172" s="218"/>
      <c r="QPE2172" s="218"/>
      <c r="QPF2172" s="218"/>
      <c r="QPG2172" s="218"/>
      <c r="QPH2172" s="218"/>
      <c r="QPI2172" s="218"/>
      <c r="QPJ2172" s="218"/>
      <c r="QPK2172" s="218"/>
      <c r="QPL2172" s="218"/>
      <c r="QPM2172" s="218"/>
      <c r="QPN2172" s="218"/>
      <c r="QPO2172" s="218"/>
      <c r="QPP2172" s="218"/>
      <c r="QPQ2172" s="218"/>
      <c r="QPR2172" s="218"/>
      <c r="QPS2172" s="218"/>
      <c r="QPT2172" s="218"/>
      <c r="QPU2172" s="218"/>
      <c r="QPV2172" s="218"/>
      <c r="QPW2172" s="218"/>
      <c r="QPX2172" s="218"/>
      <c r="QPY2172" s="218"/>
      <c r="QPZ2172" s="218"/>
      <c r="QQA2172" s="218"/>
      <c r="QQB2172" s="218"/>
      <c r="QQC2172" s="218"/>
      <c r="QQD2172" s="218"/>
      <c r="QQE2172" s="218"/>
      <c r="QQF2172" s="218"/>
      <c r="QQG2172" s="218"/>
      <c r="QQH2172" s="218"/>
      <c r="QQI2172" s="218"/>
      <c r="QQJ2172" s="218"/>
      <c r="QQK2172" s="218"/>
      <c r="QQL2172" s="218"/>
      <c r="QQM2172" s="218"/>
      <c r="QQN2172" s="218"/>
      <c r="QQO2172" s="218"/>
      <c r="QQP2172" s="218"/>
      <c r="QQQ2172" s="218"/>
      <c r="QQR2172" s="218"/>
      <c r="QQS2172" s="218"/>
      <c r="QQT2172" s="218"/>
      <c r="QQU2172" s="218"/>
      <c r="QQV2172" s="218"/>
      <c r="QQW2172" s="218"/>
      <c r="QQX2172" s="218"/>
      <c r="QQY2172" s="218"/>
      <c r="QQZ2172" s="218"/>
      <c r="QRA2172" s="218"/>
      <c r="QRB2172" s="218"/>
      <c r="QRC2172" s="218"/>
      <c r="QRD2172" s="218"/>
      <c r="QRE2172" s="218"/>
      <c r="QRF2172" s="218"/>
      <c r="QRG2172" s="218"/>
      <c r="QRH2172" s="218"/>
      <c r="QRI2172" s="218"/>
      <c r="QRJ2172" s="218"/>
      <c r="QRK2172" s="218"/>
      <c r="QRL2172" s="218"/>
      <c r="QRM2172" s="218"/>
      <c r="QRN2172" s="218"/>
      <c r="QRO2172" s="218"/>
      <c r="QRP2172" s="218"/>
      <c r="QRQ2172" s="218"/>
      <c r="QRR2172" s="218"/>
      <c r="QRS2172" s="218"/>
      <c r="QRT2172" s="218"/>
      <c r="QRU2172" s="218"/>
      <c r="QRV2172" s="218"/>
      <c r="QRW2172" s="218"/>
      <c r="QRX2172" s="218"/>
      <c r="QRY2172" s="218"/>
      <c r="QRZ2172" s="218"/>
      <c r="QSA2172" s="218"/>
      <c r="QSB2172" s="218"/>
      <c r="QSC2172" s="218"/>
      <c r="QSD2172" s="218"/>
      <c r="QSE2172" s="218"/>
      <c r="QSF2172" s="218"/>
      <c r="QSG2172" s="218"/>
      <c r="QSH2172" s="218"/>
      <c r="QSI2172" s="218"/>
      <c r="QSJ2172" s="218"/>
      <c r="QSK2172" s="218"/>
      <c r="QSL2172" s="218"/>
      <c r="QSM2172" s="218"/>
      <c r="QSN2172" s="218"/>
      <c r="QSO2172" s="218"/>
      <c r="QSP2172" s="218"/>
      <c r="QSQ2172" s="218"/>
      <c r="QSR2172" s="218"/>
      <c r="QSS2172" s="218"/>
      <c r="QST2172" s="218"/>
      <c r="QSU2172" s="218"/>
      <c r="QSV2172" s="218"/>
      <c r="QSW2172" s="218"/>
      <c r="QSX2172" s="218"/>
      <c r="QSY2172" s="218"/>
      <c r="QSZ2172" s="218"/>
      <c r="QTA2172" s="218"/>
      <c r="QTB2172" s="218"/>
      <c r="QTC2172" s="218"/>
      <c r="QTD2172" s="218"/>
      <c r="QTE2172" s="218"/>
      <c r="QTF2172" s="218"/>
      <c r="QTG2172" s="218"/>
      <c r="QTH2172" s="218"/>
      <c r="QTI2172" s="218"/>
      <c r="QTJ2172" s="218"/>
      <c r="QTK2172" s="218"/>
      <c r="QTL2172" s="218"/>
      <c r="QTM2172" s="218"/>
      <c r="QTN2172" s="218"/>
      <c r="QTO2172" s="218"/>
      <c r="QTP2172" s="218"/>
      <c r="QTQ2172" s="218"/>
      <c r="QTR2172" s="218"/>
      <c r="QTS2172" s="218"/>
      <c r="QTT2172" s="218"/>
      <c r="QTU2172" s="218"/>
      <c r="QTV2172" s="218"/>
      <c r="QTW2172" s="218"/>
      <c r="QTX2172" s="218"/>
      <c r="QTY2172" s="218"/>
      <c r="QTZ2172" s="218"/>
      <c r="QUA2172" s="218"/>
      <c r="QUB2172" s="218"/>
      <c r="QUC2172" s="218"/>
      <c r="QUD2172" s="218"/>
      <c r="QUE2172" s="218"/>
      <c r="QUF2172" s="218"/>
      <c r="QUG2172" s="218"/>
      <c r="QUH2172" s="218"/>
      <c r="QUI2172" s="218"/>
      <c r="QUJ2172" s="218"/>
      <c r="QUK2172" s="218"/>
      <c r="QUL2172" s="218"/>
      <c r="QUM2172" s="218"/>
      <c r="QUN2172" s="218"/>
      <c r="QUO2172" s="218"/>
      <c r="QUP2172" s="218"/>
      <c r="QUQ2172" s="218"/>
      <c r="QUR2172" s="218"/>
      <c r="QUS2172" s="218"/>
      <c r="QUT2172" s="218"/>
      <c r="QUU2172" s="218"/>
      <c r="QUV2172" s="218"/>
      <c r="QUW2172" s="218"/>
      <c r="QUX2172" s="218"/>
      <c r="QUY2172" s="218"/>
      <c r="QUZ2172" s="218"/>
      <c r="QVA2172" s="218"/>
      <c r="QVB2172" s="218"/>
      <c r="QVC2172" s="218"/>
      <c r="QVD2172" s="218"/>
      <c r="QVE2172" s="218"/>
      <c r="QVF2172" s="218"/>
      <c r="QVG2172" s="218"/>
      <c r="QVH2172" s="218"/>
      <c r="QVI2172" s="218"/>
      <c r="QVJ2172" s="218"/>
      <c r="QVK2172" s="218"/>
      <c r="QVL2172" s="218"/>
      <c r="QVM2172" s="218"/>
      <c r="QVN2172" s="218"/>
      <c r="QVO2172" s="218"/>
      <c r="QVP2172" s="218"/>
      <c r="QVQ2172" s="218"/>
      <c r="QVR2172" s="218"/>
      <c r="QVS2172" s="218"/>
      <c r="QVT2172" s="218"/>
      <c r="QVU2172" s="218"/>
      <c r="QVV2172" s="218"/>
      <c r="QVW2172" s="218"/>
      <c r="QVX2172" s="218"/>
      <c r="QVY2172" s="218"/>
      <c r="QVZ2172" s="218"/>
      <c r="QWA2172" s="218"/>
      <c r="QWB2172" s="218"/>
      <c r="QWC2172" s="218"/>
      <c r="QWD2172" s="218"/>
      <c r="QWE2172" s="218"/>
      <c r="QWF2172" s="218"/>
      <c r="QWG2172" s="218"/>
      <c r="QWH2172" s="218"/>
      <c r="QWI2172" s="218"/>
      <c r="QWJ2172" s="218"/>
      <c r="QWK2172" s="218"/>
      <c r="QWL2172" s="218"/>
      <c r="QWM2172" s="218"/>
      <c r="QWN2172" s="218"/>
      <c r="QWO2172" s="218"/>
      <c r="QWP2172" s="218"/>
      <c r="QWQ2172" s="218"/>
      <c r="QWR2172" s="218"/>
      <c r="QWS2172" s="218"/>
      <c r="QWT2172" s="218"/>
      <c r="QWU2172" s="218"/>
      <c r="QWV2172" s="218"/>
      <c r="QWW2172" s="218"/>
      <c r="QWX2172" s="218"/>
      <c r="QWY2172" s="218"/>
      <c r="QWZ2172" s="218"/>
      <c r="QXA2172" s="218"/>
      <c r="QXB2172" s="218"/>
      <c r="QXC2172" s="218"/>
      <c r="QXD2172" s="218"/>
      <c r="QXE2172" s="218"/>
      <c r="QXF2172" s="218"/>
      <c r="QXG2172" s="218"/>
      <c r="QXH2172" s="218"/>
      <c r="QXI2172" s="218"/>
      <c r="QXJ2172" s="218"/>
      <c r="QXK2172" s="218"/>
      <c r="QXL2172" s="218"/>
      <c r="QXM2172" s="218"/>
      <c r="QXN2172" s="218"/>
      <c r="QXO2172" s="218"/>
      <c r="QXP2172" s="218"/>
      <c r="QXQ2172" s="218"/>
      <c r="QXR2172" s="218"/>
      <c r="QXS2172" s="218"/>
      <c r="QXT2172" s="218"/>
      <c r="QXU2172" s="218"/>
      <c r="QXV2172" s="218"/>
      <c r="QXW2172" s="218"/>
      <c r="QXX2172" s="218"/>
      <c r="QXY2172" s="218"/>
      <c r="QXZ2172" s="218"/>
      <c r="QYA2172" s="218"/>
      <c r="QYB2172" s="218"/>
      <c r="QYC2172" s="218"/>
      <c r="QYD2172" s="218"/>
      <c r="QYE2172" s="218"/>
      <c r="QYF2172" s="218"/>
      <c r="QYG2172" s="218"/>
      <c r="QYH2172" s="218"/>
      <c r="QYI2172" s="218"/>
      <c r="QYJ2172" s="218"/>
      <c r="QYK2172" s="218"/>
      <c r="QYL2172" s="218"/>
      <c r="QYM2172" s="218"/>
      <c r="QYN2172" s="218"/>
      <c r="QYO2172" s="218"/>
      <c r="QYP2172" s="218"/>
      <c r="QYQ2172" s="218"/>
      <c r="QYR2172" s="218"/>
      <c r="QYS2172" s="218"/>
      <c r="QYT2172" s="218"/>
      <c r="QYU2172" s="218"/>
      <c r="QYV2172" s="218"/>
      <c r="QYW2172" s="218"/>
      <c r="QYX2172" s="218"/>
      <c r="QYY2172" s="218"/>
      <c r="QYZ2172" s="218"/>
      <c r="QZA2172" s="218"/>
      <c r="QZB2172" s="218"/>
      <c r="QZC2172" s="218"/>
      <c r="QZD2172" s="218"/>
      <c r="QZE2172" s="218"/>
      <c r="QZF2172" s="218"/>
      <c r="QZG2172" s="218"/>
      <c r="QZH2172" s="218"/>
      <c r="QZI2172" s="218"/>
      <c r="QZJ2172" s="218"/>
      <c r="QZK2172" s="218"/>
      <c r="QZL2172" s="218"/>
      <c r="QZM2172" s="218"/>
      <c r="QZN2172" s="218"/>
      <c r="QZO2172" s="218"/>
      <c r="QZP2172" s="218"/>
      <c r="QZQ2172" s="218"/>
      <c r="QZR2172" s="218"/>
      <c r="QZS2172" s="218"/>
      <c r="QZT2172" s="218"/>
      <c r="QZU2172" s="218"/>
      <c r="QZV2172" s="218"/>
      <c r="QZW2172" s="218"/>
      <c r="QZX2172" s="218"/>
      <c r="QZY2172" s="218"/>
      <c r="QZZ2172" s="218"/>
      <c r="RAA2172" s="218"/>
      <c r="RAB2172" s="218"/>
      <c r="RAC2172" s="218"/>
      <c r="RAD2172" s="218"/>
      <c r="RAE2172" s="218"/>
      <c r="RAF2172" s="218"/>
      <c r="RAG2172" s="218"/>
      <c r="RAH2172" s="218"/>
      <c r="RAI2172" s="218"/>
      <c r="RAJ2172" s="218"/>
      <c r="RAK2172" s="218"/>
      <c r="RAL2172" s="218"/>
      <c r="RAM2172" s="218"/>
      <c r="RAN2172" s="218"/>
      <c r="RAO2172" s="218"/>
      <c r="RAP2172" s="218"/>
      <c r="RAQ2172" s="218"/>
      <c r="RAR2172" s="218"/>
      <c r="RAS2172" s="218"/>
      <c r="RAT2172" s="218"/>
      <c r="RAU2172" s="218"/>
      <c r="RAV2172" s="218"/>
      <c r="RAW2172" s="218"/>
      <c r="RAX2172" s="218"/>
      <c r="RAY2172" s="218"/>
      <c r="RAZ2172" s="218"/>
      <c r="RBA2172" s="218"/>
      <c r="RBB2172" s="218"/>
      <c r="RBC2172" s="218"/>
      <c r="RBD2172" s="218"/>
      <c r="RBE2172" s="218"/>
      <c r="RBF2172" s="218"/>
      <c r="RBG2172" s="218"/>
      <c r="RBH2172" s="218"/>
      <c r="RBI2172" s="218"/>
      <c r="RBJ2172" s="218"/>
      <c r="RBK2172" s="218"/>
      <c r="RBL2172" s="218"/>
      <c r="RBM2172" s="218"/>
      <c r="RBN2172" s="218"/>
      <c r="RBO2172" s="218"/>
      <c r="RBP2172" s="218"/>
      <c r="RBQ2172" s="218"/>
      <c r="RBR2172" s="218"/>
      <c r="RBS2172" s="218"/>
      <c r="RBT2172" s="218"/>
      <c r="RBU2172" s="218"/>
      <c r="RBV2172" s="218"/>
      <c r="RBW2172" s="218"/>
      <c r="RBX2172" s="218"/>
      <c r="RBY2172" s="218"/>
      <c r="RBZ2172" s="218"/>
      <c r="RCA2172" s="218"/>
      <c r="RCB2172" s="218"/>
      <c r="RCC2172" s="218"/>
      <c r="RCD2172" s="218"/>
      <c r="RCE2172" s="218"/>
      <c r="RCF2172" s="218"/>
      <c r="RCG2172" s="218"/>
      <c r="RCH2172" s="218"/>
      <c r="RCI2172" s="218"/>
      <c r="RCJ2172" s="218"/>
      <c r="RCK2172" s="218"/>
      <c r="RCL2172" s="218"/>
      <c r="RCM2172" s="218"/>
      <c r="RCN2172" s="218"/>
      <c r="RCO2172" s="218"/>
      <c r="RCP2172" s="218"/>
      <c r="RCQ2172" s="218"/>
      <c r="RCR2172" s="218"/>
      <c r="RCS2172" s="218"/>
      <c r="RCT2172" s="218"/>
      <c r="RCU2172" s="218"/>
      <c r="RCV2172" s="218"/>
      <c r="RCW2172" s="218"/>
      <c r="RCX2172" s="218"/>
      <c r="RCY2172" s="218"/>
      <c r="RCZ2172" s="218"/>
      <c r="RDA2172" s="218"/>
      <c r="RDB2172" s="218"/>
      <c r="RDC2172" s="218"/>
      <c r="RDD2172" s="218"/>
      <c r="RDE2172" s="218"/>
      <c r="RDF2172" s="218"/>
      <c r="RDG2172" s="218"/>
      <c r="RDH2172" s="218"/>
      <c r="RDI2172" s="218"/>
      <c r="RDJ2172" s="218"/>
      <c r="RDK2172" s="218"/>
      <c r="RDL2172" s="218"/>
      <c r="RDM2172" s="218"/>
      <c r="RDN2172" s="218"/>
      <c r="RDO2172" s="218"/>
      <c r="RDP2172" s="218"/>
      <c r="RDQ2172" s="218"/>
      <c r="RDR2172" s="218"/>
      <c r="RDS2172" s="218"/>
      <c r="RDT2172" s="218"/>
      <c r="RDU2172" s="218"/>
      <c r="RDV2172" s="218"/>
      <c r="RDW2172" s="218"/>
      <c r="RDX2172" s="218"/>
      <c r="RDY2172" s="218"/>
      <c r="RDZ2172" s="218"/>
      <c r="REA2172" s="218"/>
      <c r="REB2172" s="218"/>
      <c r="REC2172" s="218"/>
      <c r="RED2172" s="218"/>
      <c r="REE2172" s="218"/>
      <c r="REF2172" s="218"/>
      <c r="REG2172" s="218"/>
      <c r="REH2172" s="218"/>
      <c r="REI2172" s="218"/>
      <c r="REJ2172" s="218"/>
      <c r="REK2172" s="218"/>
      <c r="REL2172" s="218"/>
      <c r="REM2172" s="218"/>
      <c r="REN2172" s="218"/>
      <c r="REO2172" s="218"/>
      <c r="REP2172" s="218"/>
      <c r="REQ2172" s="218"/>
      <c r="RER2172" s="218"/>
      <c r="RES2172" s="218"/>
      <c r="RET2172" s="218"/>
      <c r="REU2172" s="218"/>
      <c r="REV2172" s="218"/>
      <c r="REW2172" s="218"/>
      <c r="REX2172" s="218"/>
      <c r="REY2172" s="218"/>
      <c r="REZ2172" s="218"/>
      <c r="RFA2172" s="218"/>
      <c r="RFB2172" s="218"/>
      <c r="RFC2172" s="218"/>
      <c r="RFD2172" s="218"/>
      <c r="RFE2172" s="218"/>
      <c r="RFF2172" s="218"/>
      <c r="RFG2172" s="218"/>
      <c r="RFH2172" s="218"/>
      <c r="RFI2172" s="218"/>
      <c r="RFJ2172" s="218"/>
      <c r="RFK2172" s="218"/>
      <c r="RFL2172" s="218"/>
      <c r="RFM2172" s="218"/>
      <c r="RFN2172" s="218"/>
      <c r="RFO2172" s="218"/>
      <c r="RFP2172" s="218"/>
      <c r="RFQ2172" s="218"/>
      <c r="RFR2172" s="218"/>
      <c r="RFS2172" s="218"/>
      <c r="RFT2172" s="218"/>
      <c r="RFU2172" s="218"/>
      <c r="RFV2172" s="218"/>
      <c r="RFW2172" s="218"/>
      <c r="RFX2172" s="218"/>
      <c r="RFY2172" s="218"/>
      <c r="RFZ2172" s="218"/>
      <c r="RGA2172" s="218"/>
      <c r="RGB2172" s="218"/>
      <c r="RGC2172" s="218"/>
      <c r="RGD2172" s="218"/>
      <c r="RGE2172" s="218"/>
      <c r="RGF2172" s="218"/>
      <c r="RGG2172" s="218"/>
      <c r="RGH2172" s="218"/>
      <c r="RGI2172" s="218"/>
      <c r="RGJ2172" s="218"/>
      <c r="RGK2172" s="218"/>
      <c r="RGL2172" s="218"/>
      <c r="RGM2172" s="218"/>
      <c r="RGN2172" s="218"/>
      <c r="RGO2172" s="218"/>
      <c r="RGP2172" s="218"/>
      <c r="RGQ2172" s="218"/>
      <c r="RGR2172" s="218"/>
      <c r="RGS2172" s="218"/>
      <c r="RGT2172" s="218"/>
      <c r="RGU2172" s="218"/>
      <c r="RGV2172" s="218"/>
      <c r="RGW2172" s="218"/>
      <c r="RGX2172" s="218"/>
      <c r="RGY2172" s="218"/>
      <c r="RGZ2172" s="218"/>
      <c r="RHA2172" s="218"/>
      <c r="RHB2172" s="218"/>
      <c r="RHC2172" s="218"/>
      <c r="RHD2172" s="218"/>
      <c r="RHE2172" s="218"/>
      <c r="RHF2172" s="218"/>
      <c r="RHG2172" s="218"/>
      <c r="RHH2172" s="218"/>
      <c r="RHI2172" s="218"/>
      <c r="RHJ2172" s="218"/>
      <c r="RHK2172" s="218"/>
      <c r="RHL2172" s="218"/>
      <c r="RHM2172" s="218"/>
      <c r="RHN2172" s="218"/>
      <c r="RHO2172" s="218"/>
      <c r="RHP2172" s="218"/>
      <c r="RHQ2172" s="218"/>
      <c r="RHR2172" s="218"/>
      <c r="RHS2172" s="218"/>
      <c r="RHT2172" s="218"/>
      <c r="RHU2172" s="218"/>
      <c r="RHV2172" s="218"/>
      <c r="RHW2172" s="218"/>
      <c r="RHX2172" s="218"/>
      <c r="RHY2172" s="218"/>
      <c r="RHZ2172" s="218"/>
      <c r="RIA2172" s="218"/>
      <c r="RIB2172" s="218"/>
      <c r="RIC2172" s="218"/>
      <c r="RID2172" s="218"/>
      <c r="RIE2172" s="218"/>
      <c r="RIF2172" s="218"/>
      <c r="RIG2172" s="218"/>
      <c r="RIH2172" s="218"/>
      <c r="RII2172" s="218"/>
      <c r="RIJ2172" s="218"/>
      <c r="RIK2172" s="218"/>
      <c r="RIL2172" s="218"/>
      <c r="RIM2172" s="218"/>
      <c r="RIN2172" s="218"/>
      <c r="RIO2172" s="218"/>
      <c r="RIP2172" s="218"/>
      <c r="RIQ2172" s="218"/>
      <c r="RIR2172" s="218"/>
      <c r="RIS2172" s="218"/>
      <c r="RIT2172" s="218"/>
      <c r="RIU2172" s="218"/>
      <c r="RIV2172" s="218"/>
      <c r="RIW2172" s="218"/>
      <c r="RIX2172" s="218"/>
      <c r="RIY2172" s="218"/>
      <c r="RIZ2172" s="218"/>
      <c r="RJA2172" s="218"/>
      <c r="RJB2172" s="218"/>
      <c r="RJC2172" s="218"/>
      <c r="RJD2172" s="218"/>
      <c r="RJE2172" s="218"/>
      <c r="RJF2172" s="218"/>
      <c r="RJG2172" s="218"/>
      <c r="RJH2172" s="218"/>
      <c r="RJI2172" s="218"/>
      <c r="RJJ2172" s="218"/>
      <c r="RJK2172" s="218"/>
      <c r="RJL2172" s="218"/>
      <c r="RJM2172" s="218"/>
      <c r="RJN2172" s="218"/>
      <c r="RJO2172" s="218"/>
      <c r="RJP2172" s="218"/>
      <c r="RJQ2172" s="218"/>
      <c r="RJR2172" s="218"/>
      <c r="RJS2172" s="218"/>
      <c r="RJT2172" s="218"/>
      <c r="RJU2172" s="218"/>
      <c r="RJV2172" s="218"/>
      <c r="RJW2172" s="218"/>
      <c r="RJX2172" s="218"/>
      <c r="RJY2172" s="218"/>
      <c r="RJZ2172" s="218"/>
      <c r="RKA2172" s="218"/>
      <c r="RKB2172" s="218"/>
      <c r="RKC2172" s="218"/>
      <c r="RKD2172" s="218"/>
      <c r="RKE2172" s="218"/>
      <c r="RKF2172" s="218"/>
      <c r="RKG2172" s="218"/>
      <c r="RKH2172" s="218"/>
      <c r="RKI2172" s="218"/>
      <c r="RKJ2172" s="218"/>
      <c r="RKK2172" s="218"/>
      <c r="RKL2172" s="218"/>
      <c r="RKM2172" s="218"/>
      <c r="RKN2172" s="218"/>
      <c r="RKO2172" s="218"/>
      <c r="RKP2172" s="218"/>
      <c r="RKQ2172" s="218"/>
      <c r="RKR2172" s="218"/>
      <c r="RKS2172" s="218"/>
      <c r="RKT2172" s="218"/>
      <c r="RKU2172" s="218"/>
      <c r="RKV2172" s="218"/>
      <c r="RKW2172" s="218"/>
      <c r="RKX2172" s="218"/>
      <c r="RKY2172" s="218"/>
      <c r="RKZ2172" s="218"/>
      <c r="RLA2172" s="218"/>
      <c r="RLB2172" s="218"/>
      <c r="RLC2172" s="218"/>
      <c r="RLD2172" s="218"/>
      <c r="RLE2172" s="218"/>
      <c r="RLF2172" s="218"/>
      <c r="RLG2172" s="218"/>
      <c r="RLH2172" s="218"/>
      <c r="RLI2172" s="218"/>
      <c r="RLJ2172" s="218"/>
      <c r="RLK2172" s="218"/>
      <c r="RLL2172" s="218"/>
      <c r="RLM2172" s="218"/>
      <c r="RLN2172" s="218"/>
      <c r="RLO2172" s="218"/>
      <c r="RLP2172" s="218"/>
      <c r="RLQ2172" s="218"/>
      <c r="RLR2172" s="218"/>
      <c r="RLS2172" s="218"/>
      <c r="RLT2172" s="218"/>
      <c r="RLU2172" s="218"/>
      <c r="RLV2172" s="218"/>
      <c r="RLW2172" s="218"/>
      <c r="RLX2172" s="218"/>
      <c r="RLY2172" s="218"/>
      <c r="RLZ2172" s="218"/>
      <c r="RMA2172" s="218"/>
      <c r="RMB2172" s="218"/>
      <c r="RMC2172" s="218"/>
      <c r="RMD2172" s="218"/>
      <c r="RME2172" s="218"/>
      <c r="RMF2172" s="218"/>
      <c r="RMG2172" s="218"/>
      <c r="RMH2172" s="218"/>
      <c r="RMI2172" s="218"/>
      <c r="RMJ2172" s="218"/>
      <c r="RMK2172" s="218"/>
      <c r="RML2172" s="218"/>
      <c r="RMM2172" s="218"/>
      <c r="RMN2172" s="218"/>
      <c r="RMO2172" s="218"/>
      <c r="RMP2172" s="218"/>
      <c r="RMQ2172" s="218"/>
      <c r="RMR2172" s="218"/>
      <c r="RMS2172" s="218"/>
      <c r="RMT2172" s="218"/>
      <c r="RMU2172" s="218"/>
      <c r="RMV2172" s="218"/>
      <c r="RMW2172" s="218"/>
      <c r="RMX2172" s="218"/>
      <c r="RMY2172" s="218"/>
      <c r="RMZ2172" s="218"/>
      <c r="RNA2172" s="218"/>
      <c r="RNB2172" s="218"/>
      <c r="RNC2172" s="218"/>
      <c r="RND2172" s="218"/>
      <c r="RNE2172" s="218"/>
      <c r="RNF2172" s="218"/>
      <c r="RNG2172" s="218"/>
      <c r="RNH2172" s="218"/>
      <c r="RNI2172" s="218"/>
      <c r="RNJ2172" s="218"/>
      <c r="RNK2172" s="218"/>
      <c r="RNL2172" s="218"/>
      <c r="RNM2172" s="218"/>
      <c r="RNN2172" s="218"/>
      <c r="RNO2172" s="218"/>
      <c r="RNP2172" s="218"/>
      <c r="RNQ2172" s="218"/>
      <c r="RNR2172" s="218"/>
      <c r="RNS2172" s="218"/>
      <c r="RNT2172" s="218"/>
      <c r="RNU2172" s="218"/>
      <c r="RNV2172" s="218"/>
      <c r="RNW2172" s="218"/>
      <c r="RNX2172" s="218"/>
      <c r="RNY2172" s="218"/>
      <c r="RNZ2172" s="218"/>
      <c r="ROA2172" s="218"/>
      <c r="ROB2172" s="218"/>
      <c r="ROC2172" s="218"/>
      <c r="ROD2172" s="218"/>
      <c r="ROE2172" s="218"/>
      <c r="ROF2172" s="218"/>
      <c r="ROG2172" s="218"/>
      <c r="ROH2172" s="218"/>
      <c r="ROI2172" s="218"/>
      <c r="ROJ2172" s="218"/>
      <c r="ROK2172" s="218"/>
      <c r="ROL2172" s="218"/>
      <c r="ROM2172" s="218"/>
      <c r="RON2172" s="218"/>
      <c r="ROO2172" s="218"/>
      <c r="ROP2172" s="218"/>
      <c r="ROQ2172" s="218"/>
      <c r="ROR2172" s="218"/>
      <c r="ROS2172" s="218"/>
      <c r="ROT2172" s="218"/>
      <c r="ROU2172" s="218"/>
      <c r="ROV2172" s="218"/>
      <c r="ROW2172" s="218"/>
      <c r="ROX2172" s="218"/>
      <c r="ROY2172" s="218"/>
      <c r="ROZ2172" s="218"/>
      <c r="RPA2172" s="218"/>
      <c r="RPB2172" s="218"/>
      <c r="RPC2172" s="218"/>
      <c r="RPD2172" s="218"/>
      <c r="RPE2172" s="218"/>
      <c r="RPF2172" s="218"/>
      <c r="RPG2172" s="218"/>
      <c r="RPH2172" s="218"/>
      <c r="RPI2172" s="218"/>
      <c r="RPJ2172" s="218"/>
      <c r="RPK2172" s="218"/>
      <c r="RPL2172" s="218"/>
      <c r="RPM2172" s="218"/>
      <c r="RPN2172" s="218"/>
      <c r="RPO2172" s="218"/>
      <c r="RPP2172" s="218"/>
      <c r="RPQ2172" s="218"/>
      <c r="RPR2172" s="218"/>
      <c r="RPS2172" s="218"/>
      <c r="RPT2172" s="218"/>
      <c r="RPU2172" s="218"/>
      <c r="RPV2172" s="218"/>
      <c r="RPW2172" s="218"/>
      <c r="RPX2172" s="218"/>
      <c r="RPY2172" s="218"/>
      <c r="RPZ2172" s="218"/>
      <c r="RQA2172" s="218"/>
      <c r="RQB2172" s="218"/>
      <c r="RQC2172" s="218"/>
      <c r="RQD2172" s="218"/>
      <c r="RQE2172" s="218"/>
      <c r="RQF2172" s="218"/>
      <c r="RQG2172" s="218"/>
      <c r="RQH2172" s="218"/>
      <c r="RQI2172" s="218"/>
      <c r="RQJ2172" s="218"/>
      <c r="RQK2172" s="218"/>
      <c r="RQL2172" s="218"/>
      <c r="RQM2172" s="218"/>
      <c r="RQN2172" s="218"/>
      <c r="RQO2172" s="218"/>
      <c r="RQP2172" s="218"/>
      <c r="RQQ2172" s="218"/>
      <c r="RQR2172" s="218"/>
      <c r="RQS2172" s="218"/>
      <c r="RQT2172" s="218"/>
      <c r="RQU2172" s="218"/>
      <c r="RQV2172" s="218"/>
      <c r="RQW2172" s="218"/>
      <c r="RQX2172" s="218"/>
      <c r="RQY2172" s="218"/>
      <c r="RQZ2172" s="218"/>
      <c r="RRA2172" s="218"/>
      <c r="RRB2172" s="218"/>
      <c r="RRC2172" s="218"/>
      <c r="RRD2172" s="218"/>
      <c r="RRE2172" s="218"/>
      <c r="RRF2172" s="218"/>
      <c r="RRG2172" s="218"/>
      <c r="RRH2172" s="218"/>
      <c r="RRI2172" s="218"/>
      <c r="RRJ2172" s="218"/>
      <c r="RRK2172" s="218"/>
      <c r="RRL2172" s="218"/>
      <c r="RRM2172" s="218"/>
      <c r="RRN2172" s="218"/>
      <c r="RRO2172" s="218"/>
      <c r="RRP2172" s="218"/>
      <c r="RRQ2172" s="218"/>
      <c r="RRR2172" s="218"/>
      <c r="RRS2172" s="218"/>
      <c r="RRT2172" s="218"/>
      <c r="RRU2172" s="218"/>
      <c r="RRV2172" s="218"/>
      <c r="RRW2172" s="218"/>
      <c r="RRX2172" s="218"/>
      <c r="RRY2172" s="218"/>
      <c r="RRZ2172" s="218"/>
      <c r="RSA2172" s="218"/>
      <c r="RSB2172" s="218"/>
      <c r="RSC2172" s="218"/>
      <c r="RSD2172" s="218"/>
      <c r="RSE2172" s="218"/>
      <c r="RSF2172" s="218"/>
      <c r="RSG2172" s="218"/>
      <c r="RSH2172" s="218"/>
      <c r="RSI2172" s="218"/>
      <c r="RSJ2172" s="218"/>
      <c r="RSK2172" s="218"/>
      <c r="RSL2172" s="218"/>
      <c r="RSM2172" s="218"/>
      <c r="RSN2172" s="218"/>
      <c r="RSO2172" s="218"/>
      <c r="RSP2172" s="218"/>
      <c r="RSQ2172" s="218"/>
      <c r="RSR2172" s="218"/>
      <c r="RSS2172" s="218"/>
      <c r="RST2172" s="218"/>
      <c r="RSU2172" s="218"/>
      <c r="RSV2172" s="218"/>
      <c r="RSW2172" s="218"/>
      <c r="RSX2172" s="218"/>
      <c r="RSY2172" s="218"/>
      <c r="RSZ2172" s="218"/>
      <c r="RTA2172" s="218"/>
      <c r="RTB2172" s="218"/>
      <c r="RTC2172" s="218"/>
      <c r="RTD2172" s="218"/>
      <c r="RTE2172" s="218"/>
      <c r="RTF2172" s="218"/>
      <c r="RTG2172" s="218"/>
      <c r="RTH2172" s="218"/>
      <c r="RTI2172" s="218"/>
      <c r="RTJ2172" s="218"/>
      <c r="RTK2172" s="218"/>
      <c r="RTL2172" s="218"/>
      <c r="RTM2172" s="218"/>
      <c r="RTN2172" s="218"/>
      <c r="RTO2172" s="218"/>
      <c r="RTP2172" s="218"/>
      <c r="RTQ2172" s="218"/>
      <c r="RTR2172" s="218"/>
      <c r="RTS2172" s="218"/>
      <c r="RTT2172" s="218"/>
      <c r="RTU2172" s="218"/>
      <c r="RTV2172" s="218"/>
      <c r="RTW2172" s="218"/>
      <c r="RTX2172" s="218"/>
      <c r="RTY2172" s="218"/>
      <c r="RTZ2172" s="218"/>
      <c r="RUA2172" s="218"/>
      <c r="RUB2172" s="218"/>
      <c r="RUC2172" s="218"/>
      <c r="RUD2172" s="218"/>
      <c r="RUE2172" s="218"/>
      <c r="RUF2172" s="218"/>
      <c r="RUG2172" s="218"/>
      <c r="RUH2172" s="218"/>
      <c r="RUI2172" s="218"/>
      <c r="RUJ2172" s="218"/>
      <c r="RUK2172" s="218"/>
      <c r="RUL2172" s="218"/>
      <c r="RUM2172" s="218"/>
      <c r="RUN2172" s="218"/>
      <c r="RUO2172" s="218"/>
      <c r="RUP2172" s="218"/>
      <c r="RUQ2172" s="218"/>
      <c r="RUR2172" s="218"/>
      <c r="RUS2172" s="218"/>
      <c r="RUT2172" s="218"/>
      <c r="RUU2172" s="218"/>
      <c r="RUV2172" s="218"/>
      <c r="RUW2172" s="218"/>
      <c r="RUX2172" s="218"/>
      <c r="RUY2172" s="218"/>
      <c r="RUZ2172" s="218"/>
      <c r="RVA2172" s="218"/>
      <c r="RVB2172" s="218"/>
      <c r="RVC2172" s="218"/>
      <c r="RVD2172" s="218"/>
      <c r="RVE2172" s="218"/>
      <c r="RVF2172" s="218"/>
      <c r="RVG2172" s="218"/>
      <c r="RVH2172" s="218"/>
      <c r="RVI2172" s="218"/>
      <c r="RVJ2172" s="218"/>
      <c r="RVK2172" s="218"/>
      <c r="RVL2172" s="218"/>
      <c r="RVM2172" s="218"/>
      <c r="RVN2172" s="218"/>
      <c r="RVO2172" s="218"/>
      <c r="RVP2172" s="218"/>
      <c r="RVQ2172" s="218"/>
      <c r="RVR2172" s="218"/>
      <c r="RVS2172" s="218"/>
      <c r="RVT2172" s="218"/>
      <c r="RVU2172" s="218"/>
      <c r="RVV2172" s="218"/>
      <c r="RVW2172" s="218"/>
      <c r="RVX2172" s="218"/>
      <c r="RVY2172" s="218"/>
      <c r="RVZ2172" s="218"/>
      <c r="RWA2172" s="218"/>
      <c r="RWB2172" s="218"/>
      <c r="RWC2172" s="218"/>
      <c r="RWD2172" s="218"/>
      <c r="RWE2172" s="218"/>
      <c r="RWF2172" s="218"/>
      <c r="RWG2172" s="218"/>
      <c r="RWH2172" s="218"/>
      <c r="RWI2172" s="218"/>
      <c r="RWJ2172" s="218"/>
      <c r="RWK2172" s="218"/>
      <c r="RWL2172" s="218"/>
      <c r="RWM2172" s="218"/>
      <c r="RWN2172" s="218"/>
      <c r="RWO2172" s="218"/>
      <c r="RWP2172" s="218"/>
      <c r="RWQ2172" s="218"/>
      <c r="RWR2172" s="218"/>
      <c r="RWS2172" s="218"/>
      <c r="RWT2172" s="218"/>
      <c r="RWU2172" s="218"/>
      <c r="RWV2172" s="218"/>
      <c r="RWW2172" s="218"/>
      <c r="RWX2172" s="218"/>
      <c r="RWY2172" s="218"/>
      <c r="RWZ2172" s="218"/>
      <c r="RXA2172" s="218"/>
      <c r="RXB2172" s="218"/>
      <c r="RXC2172" s="218"/>
      <c r="RXD2172" s="218"/>
      <c r="RXE2172" s="218"/>
      <c r="RXF2172" s="218"/>
      <c r="RXG2172" s="218"/>
      <c r="RXH2172" s="218"/>
      <c r="RXI2172" s="218"/>
      <c r="RXJ2172" s="218"/>
      <c r="RXK2172" s="218"/>
      <c r="RXL2172" s="218"/>
      <c r="RXM2172" s="218"/>
      <c r="RXN2172" s="218"/>
      <c r="RXO2172" s="218"/>
      <c r="RXP2172" s="218"/>
      <c r="RXQ2172" s="218"/>
      <c r="RXR2172" s="218"/>
      <c r="RXS2172" s="218"/>
      <c r="RXT2172" s="218"/>
      <c r="RXU2172" s="218"/>
      <c r="RXV2172" s="218"/>
      <c r="RXW2172" s="218"/>
      <c r="RXX2172" s="218"/>
      <c r="RXY2172" s="218"/>
      <c r="RXZ2172" s="218"/>
      <c r="RYA2172" s="218"/>
      <c r="RYB2172" s="218"/>
      <c r="RYC2172" s="218"/>
      <c r="RYD2172" s="218"/>
      <c r="RYE2172" s="218"/>
      <c r="RYF2172" s="218"/>
      <c r="RYG2172" s="218"/>
      <c r="RYH2172" s="218"/>
      <c r="RYI2172" s="218"/>
      <c r="RYJ2172" s="218"/>
      <c r="RYK2172" s="218"/>
      <c r="RYL2172" s="218"/>
      <c r="RYM2172" s="218"/>
      <c r="RYN2172" s="218"/>
      <c r="RYO2172" s="218"/>
      <c r="RYP2172" s="218"/>
      <c r="RYQ2172" s="218"/>
      <c r="RYR2172" s="218"/>
      <c r="RYS2172" s="218"/>
      <c r="RYT2172" s="218"/>
      <c r="RYU2172" s="218"/>
      <c r="RYV2172" s="218"/>
      <c r="RYW2172" s="218"/>
      <c r="RYX2172" s="218"/>
      <c r="RYY2172" s="218"/>
      <c r="RYZ2172" s="218"/>
      <c r="RZA2172" s="218"/>
      <c r="RZB2172" s="218"/>
      <c r="RZC2172" s="218"/>
      <c r="RZD2172" s="218"/>
      <c r="RZE2172" s="218"/>
      <c r="RZF2172" s="218"/>
      <c r="RZG2172" s="218"/>
      <c r="RZH2172" s="218"/>
      <c r="RZI2172" s="218"/>
      <c r="RZJ2172" s="218"/>
      <c r="RZK2172" s="218"/>
      <c r="RZL2172" s="218"/>
      <c r="RZM2172" s="218"/>
      <c r="RZN2172" s="218"/>
      <c r="RZO2172" s="218"/>
      <c r="RZP2172" s="218"/>
      <c r="RZQ2172" s="218"/>
      <c r="RZR2172" s="218"/>
      <c r="RZS2172" s="218"/>
      <c r="RZT2172" s="218"/>
      <c r="RZU2172" s="218"/>
      <c r="RZV2172" s="218"/>
      <c r="RZW2172" s="218"/>
      <c r="RZX2172" s="218"/>
      <c r="RZY2172" s="218"/>
      <c r="RZZ2172" s="218"/>
      <c r="SAA2172" s="218"/>
      <c r="SAB2172" s="218"/>
      <c r="SAC2172" s="218"/>
      <c r="SAD2172" s="218"/>
      <c r="SAE2172" s="218"/>
      <c r="SAF2172" s="218"/>
      <c r="SAG2172" s="218"/>
      <c r="SAH2172" s="218"/>
      <c r="SAI2172" s="218"/>
      <c r="SAJ2172" s="218"/>
      <c r="SAK2172" s="218"/>
      <c r="SAL2172" s="218"/>
      <c r="SAM2172" s="218"/>
      <c r="SAN2172" s="218"/>
      <c r="SAO2172" s="218"/>
      <c r="SAP2172" s="218"/>
      <c r="SAQ2172" s="218"/>
      <c r="SAR2172" s="218"/>
      <c r="SAS2172" s="218"/>
      <c r="SAT2172" s="218"/>
      <c r="SAU2172" s="218"/>
      <c r="SAV2172" s="218"/>
      <c r="SAW2172" s="218"/>
      <c r="SAX2172" s="218"/>
      <c r="SAY2172" s="218"/>
      <c r="SAZ2172" s="218"/>
      <c r="SBA2172" s="218"/>
      <c r="SBB2172" s="218"/>
      <c r="SBC2172" s="218"/>
      <c r="SBD2172" s="218"/>
      <c r="SBE2172" s="218"/>
      <c r="SBF2172" s="218"/>
      <c r="SBG2172" s="218"/>
      <c r="SBH2172" s="218"/>
      <c r="SBI2172" s="218"/>
      <c r="SBJ2172" s="218"/>
      <c r="SBK2172" s="218"/>
      <c r="SBL2172" s="218"/>
      <c r="SBM2172" s="218"/>
      <c r="SBN2172" s="218"/>
      <c r="SBO2172" s="218"/>
      <c r="SBP2172" s="218"/>
      <c r="SBQ2172" s="218"/>
      <c r="SBR2172" s="218"/>
      <c r="SBS2172" s="218"/>
      <c r="SBT2172" s="218"/>
      <c r="SBU2172" s="218"/>
      <c r="SBV2172" s="218"/>
      <c r="SBW2172" s="218"/>
      <c r="SBX2172" s="218"/>
      <c r="SBY2172" s="218"/>
      <c r="SBZ2172" s="218"/>
      <c r="SCA2172" s="218"/>
      <c r="SCB2172" s="218"/>
      <c r="SCC2172" s="218"/>
      <c r="SCD2172" s="218"/>
      <c r="SCE2172" s="218"/>
      <c r="SCF2172" s="218"/>
      <c r="SCG2172" s="218"/>
      <c r="SCH2172" s="218"/>
      <c r="SCI2172" s="218"/>
      <c r="SCJ2172" s="218"/>
      <c r="SCK2172" s="218"/>
      <c r="SCL2172" s="218"/>
      <c r="SCM2172" s="218"/>
      <c r="SCN2172" s="218"/>
      <c r="SCO2172" s="218"/>
      <c r="SCP2172" s="218"/>
      <c r="SCQ2172" s="218"/>
      <c r="SCR2172" s="218"/>
      <c r="SCS2172" s="218"/>
      <c r="SCT2172" s="218"/>
      <c r="SCU2172" s="218"/>
      <c r="SCV2172" s="218"/>
      <c r="SCW2172" s="218"/>
      <c r="SCX2172" s="218"/>
      <c r="SCY2172" s="218"/>
      <c r="SCZ2172" s="218"/>
      <c r="SDA2172" s="218"/>
      <c r="SDB2172" s="218"/>
      <c r="SDC2172" s="218"/>
      <c r="SDD2172" s="218"/>
      <c r="SDE2172" s="218"/>
      <c r="SDF2172" s="218"/>
      <c r="SDG2172" s="218"/>
      <c r="SDH2172" s="218"/>
      <c r="SDI2172" s="218"/>
      <c r="SDJ2172" s="218"/>
      <c r="SDK2172" s="218"/>
      <c r="SDL2172" s="218"/>
      <c r="SDM2172" s="218"/>
      <c r="SDN2172" s="218"/>
      <c r="SDO2172" s="218"/>
      <c r="SDP2172" s="218"/>
      <c r="SDQ2172" s="218"/>
      <c r="SDR2172" s="218"/>
      <c r="SDS2172" s="218"/>
      <c r="SDT2172" s="218"/>
      <c r="SDU2172" s="218"/>
      <c r="SDV2172" s="218"/>
      <c r="SDW2172" s="218"/>
      <c r="SDX2172" s="218"/>
      <c r="SDY2172" s="218"/>
      <c r="SDZ2172" s="218"/>
      <c r="SEA2172" s="218"/>
      <c r="SEB2172" s="218"/>
      <c r="SEC2172" s="218"/>
      <c r="SED2172" s="218"/>
      <c r="SEE2172" s="218"/>
      <c r="SEF2172" s="218"/>
      <c r="SEG2172" s="218"/>
      <c r="SEH2172" s="218"/>
      <c r="SEI2172" s="218"/>
      <c r="SEJ2172" s="218"/>
      <c r="SEK2172" s="218"/>
      <c r="SEL2172" s="218"/>
      <c r="SEM2172" s="218"/>
      <c r="SEN2172" s="218"/>
      <c r="SEO2172" s="218"/>
      <c r="SEP2172" s="218"/>
      <c r="SEQ2172" s="218"/>
      <c r="SER2172" s="218"/>
      <c r="SES2172" s="218"/>
      <c r="SET2172" s="218"/>
      <c r="SEU2172" s="218"/>
      <c r="SEV2172" s="218"/>
      <c r="SEW2172" s="218"/>
      <c r="SEX2172" s="218"/>
      <c r="SEY2172" s="218"/>
      <c r="SEZ2172" s="218"/>
      <c r="SFA2172" s="218"/>
      <c r="SFB2172" s="218"/>
      <c r="SFC2172" s="218"/>
      <c r="SFD2172" s="218"/>
      <c r="SFE2172" s="218"/>
      <c r="SFF2172" s="218"/>
      <c r="SFG2172" s="218"/>
      <c r="SFH2172" s="218"/>
      <c r="SFI2172" s="218"/>
      <c r="SFJ2172" s="218"/>
      <c r="SFK2172" s="218"/>
      <c r="SFL2172" s="218"/>
      <c r="SFM2172" s="218"/>
      <c r="SFN2172" s="218"/>
      <c r="SFO2172" s="218"/>
      <c r="SFP2172" s="218"/>
      <c r="SFQ2172" s="218"/>
      <c r="SFR2172" s="218"/>
      <c r="SFS2172" s="218"/>
      <c r="SFT2172" s="218"/>
      <c r="SFU2172" s="218"/>
      <c r="SFV2172" s="218"/>
      <c r="SFW2172" s="218"/>
      <c r="SFX2172" s="218"/>
      <c r="SFY2172" s="218"/>
      <c r="SFZ2172" s="218"/>
      <c r="SGA2172" s="218"/>
      <c r="SGB2172" s="218"/>
      <c r="SGC2172" s="218"/>
      <c r="SGD2172" s="218"/>
      <c r="SGE2172" s="218"/>
      <c r="SGF2172" s="218"/>
      <c r="SGG2172" s="218"/>
      <c r="SGH2172" s="218"/>
      <c r="SGI2172" s="218"/>
      <c r="SGJ2172" s="218"/>
      <c r="SGK2172" s="218"/>
      <c r="SGL2172" s="218"/>
      <c r="SGM2172" s="218"/>
      <c r="SGN2172" s="218"/>
      <c r="SGO2172" s="218"/>
      <c r="SGP2172" s="218"/>
      <c r="SGQ2172" s="218"/>
      <c r="SGR2172" s="218"/>
      <c r="SGS2172" s="218"/>
      <c r="SGT2172" s="218"/>
      <c r="SGU2172" s="218"/>
      <c r="SGV2172" s="218"/>
      <c r="SGW2172" s="218"/>
      <c r="SGX2172" s="218"/>
      <c r="SGY2172" s="218"/>
      <c r="SGZ2172" s="218"/>
      <c r="SHA2172" s="218"/>
      <c r="SHB2172" s="218"/>
      <c r="SHC2172" s="218"/>
      <c r="SHD2172" s="218"/>
      <c r="SHE2172" s="218"/>
      <c r="SHF2172" s="218"/>
      <c r="SHG2172" s="218"/>
      <c r="SHH2172" s="218"/>
      <c r="SHI2172" s="218"/>
      <c r="SHJ2172" s="218"/>
      <c r="SHK2172" s="218"/>
      <c r="SHL2172" s="218"/>
      <c r="SHM2172" s="218"/>
      <c r="SHN2172" s="218"/>
      <c r="SHO2172" s="218"/>
      <c r="SHP2172" s="218"/>
      <c r="SHQ2172" s="218"/>
      <c r="SHR2172" s="218"/>
      <c r="SHS2172" s="218"/>
      <c r="SHT2172" s="218"/>
      <c r="SHU2172" s="218"/>
      <c r="SHV2172" s="218"/>
      <c r="SHW2172" s="218"/>
      <c r="SHX2172" s="218"/>
      <c r="SHY2172" s="218"/>
      <c r="SHZ2172" s="218"/>
      <c r="SIA2172" s="218"/>
      <c r="SIB2172" s="218"/>
      <c r="SIC2172" s="218"/>
      <c r="SID2172" s="218"/>
      <c r="SIE2172" s="218"/>
      <c r="SIF2172" s="218"/>
      <c r="SIG2172" s="218"/>
      <c r="SIH2172" s="218"/>
      <c r="SII2172" s="218"/>
      <c r="SIJ2172" s="218"/>
      <c r="SIK2172" s="218"/>
      <c r="SIL2172" s="218"/>
      <c r="SIM2172" s="218"/>
      <c r="SIN2172" s="218"/>
      <c r="SIO2172" s="218"/>
      <c r="SIP2172" s="218"/>
      <c r="SIQ2172" s="218"/>
      <c r="SIR2172" s="218"/>
      <c r="SIS2172" s="218"/>
      <c r="SIT2172" s="218"/>
      <c r="SIU2172" s="218"/>
      <c r="SIV2172" s="218"/>
      <c r="SIW2172" s="218"/>
      <c r="SIX2172" s="218"/>
      <c r="SIY2172" s="218"/>
      <c r="SIZ2172" s="218"/>
      <c r="SJA2172" s="218"/>
      <c r="SJB2172" s="218"/>
      <c r="SJC2172" s="218"/>
      <c r="SJD2172" s="218"/>
      <c r="SJE2172" s="218"/>
      <c r="SJF2172" s="218"/>
      <c r="SJG2172" s="218"/>
      <c r="SJH2172" s="218"/>
      <c r="SJI2172" s="218"/>
      <c r="SJJ2172" s="218"/>
      <c r="SJK2172" s="218"/>
      <c r="SJL2172" s="218"/>
      <c r="SJM2172" s="218"/>
      <c r="SJN2172" s="218"/>
      <c r="SJO2172" s="218"/>
      <c r="SJP2172" s="218"/>
      <c r="SJQ2172" s="218"/>
      <c r="SJR2172" s="218"/>
      <c r="SJS2172" s="218"/>
      <c r="SJT2172" s="218"/>
      <c r="SJU2172" s="218"/>
      <c r="SJV2172" s="218"/>
      <c r="SJW2172" s="218"/>
      <c r="SJX2172" s="218"/>
      <c r="SJY2172" s="218"/>
      <c r="SJZ2172" s="218"/>
      <c r="SKA2172" s="218"/>
      <c r="SKB2172" s="218"/>
      <c r="SKC2172" s="218"/>
      <c r="SKD2172" s="218"/>
      <c r="SKE2172" s="218"/>
      <c r="SKF2172" s="218"/>
      <c r="SKG2172" s="218"/>
      <c r="SKH2172" s="218"/>
      <c r="SKI2172" s="218"/>
      <c r="SKJ2172" s="218"/>
      <c r="SKK2172" s="218"/>
      <c r="SKL2172" s="218"/>
      <c r="SKM2172" s="218"/>
      <c r="SKN2172" s="218"/>
      <c r="SKO2172" s="218"/>
      <c r="SKP2172" s="218"/>
      <c r="SKQ2172" s="218"/>
      <c r="SKR2172" s="218"/>
      <c r="SKS2172" s="218"/>
      <c r="SKT2172" s="218"/>
      <c r="SKU2172" s="218"/>
      <c r="SKV2172" s="218"/>
      <c r="SKW2172" s="218"/>
      <c r="SKX2172" s="218"/>
      <c r="SKY2172" s="218"/>
      <c r="SKZ2172" s="218"/>
      <c r="SLA2172" s="218"/>
      <c r="SLB2172" s="218"/>
      <c r="SLC2172" s="218"/>
      <c r="SLD2172" s="218"/>
      <c r="SLE2172" s="218"/>
      <c r="SLF2172" s="218"/>
      <c r="SLG2172" s="218"/>
      <c r="SLH2172" s="218"/>
      <c r="SLI2172" s="218"/>
      <c r="SLJ2172" s="218"/>
      <c r="SLK2172" s="218"/>
      <c r="SLL2172" s="218"/>
      <c r="SLM2172" s="218"/>
      <c r="SLN2172" s="218"/>
      <c r="SLO2172" s="218"/>
      <c r="SLP2172" s="218"/>
      <c r="SLQ2172" s="218"/>
      <c r="SLR2172" s="218"/>
      <c r="SLS2172" s="218"/>
      <c r="SLT2172" s="218"/>
      <c r="SLU2172" s="218"/>
      <c r="SLV2172" s="218"/>
      <c r="SLW2172" s="218"/>
      <c r="SLX2172" s="218"/>
      <c r="SLY2172" s="218"/>
      <c r="SLZ2172" s="218"/>
      <c r="SMA2172" s="218"/>
      <c r="SMB2172" s="218"/>
      <c r="SMC2172" s="218"/>
      <c r="SMD2172" s="218"/>
      <c r="SME2172" s="218"/>
      <c r="SMF2172" s="218"/>
      <c r="SMG2172" s="218"/>
      <c r="SMH2172" s="218"/>
      <c r="SMI2172" s="218"/>
      <c r="SMJ2172" s="218"/>
      <c r="SMK2172" s="218"/>
      <c r="SML2172" s="218"/>
      <c r="SMM2172" s="218"/>
      <c r="SMN2172" s="218"/>
      <c r="SMO2172" s="218"/>
      <c r="SMP2172" s="218"/>
      <c r="SMQ2172" s="218"/>
      <c r="SMR2172" s="218"/>
      <c r="SMS2172" s="218"/>
      <c r="SMT2172" s="218"/>
      <c r="SMU2172" s="218"/>
      <c r="SMV2172" s="218"/>
      <c r="SMW2172" s="218"/>
      <c r="SMX2172" s="218"/>
      <c r="SMY2172" s="218"/>
      <c r="SMZ2172" s="218"/>
      <c r="SNA2172" s="218"/>
      <c r="SNB2172" s="218"/>
      <c r="SNC2172" s="218"/>
      <c r="SND2172" s="218"/>
      <c r="SNE2172" s="218"/>
      <c r="SNF2172" s="218"/>
      <c r="SNG2172" s="218"/>
      <c r="SNH2172" s="218"/>
      <c r="SNI2172" s="218"/>
      <c r="SNJ2172" s="218"/>
      <c r="SNK2172" s="218"/>
      <c r="SNL2172" s="218"/>
      <c r="SNM2172" s="218"/>
      <c r="SNN2172" s="218"/>
      <c r="SNO2172" s="218"/>
      <c r="SNP2172" s="218"/>
      <c r="SNQ2172" s="218"/>
      <c r="SNR2172" s="218"/>
      <c r="SNS2172" s="218"/>
      <c r="SNT2172" s="218"/>
      <c r="SNU2172" s="218"/>
      <c r="SNV2172" s="218"/>
      <c r="SNW2172" s="218"/>
      <c r="SNX2172" s="218"/>
      <c r="SNY2172" s="218"/>
      <c r="SNZ2172" s="218"/>
      <c r="SOA2172" s="218"/>
      <c r="SOB2172" s="218"/>
      <c r="SOC2172" s="218"/>
      <c r="SOD2172" s="218"/>
      <c r="SOE2172" s="218"/>
      <c r="SOF2172" s="218"/>
      <c r="SOG2172" s="218"/>
      <c r="SOH2172" s="218"/>
      <c r="SOI2172" s="218"/>
      <c r="SOJ2172" s="218"/>
      <c r="SOK2172" s="218"/>
      <c r="SOL2172" s="218"/>
      <c r="SOM2172" s="218"/>
      <c r="SON2172" s="218"/>
      <c r="SOO2172" s="218"/>
      <c r="SOP2172" s="218"/>
      <c r="SOQ2172" s="218"/>
      <c r="SOR2172" s="218"/>
      <c r="SOS2172" s="218"/>
      <c r="SOT2172" s="218"/>
      <c r="SOU2172" s="218"/>
      <c r="SOV2172" s="218"/>
      <c r="SOW2172" s="218"/>
      <c r="SOX2172" s="218"/>
      <c r="SOY2172" s="218"/>
      <c r="SOZ2172" s="218"/>
      <c r="SPA2172" s="218"/>
      <c r="SPB2172" s="218"/>
      <c r="SPC2172" s="218"/>
      <c r="SPD2172" s="218"/>
      <c r="SPE2172" s="218"/>
      <c r="SPF2172" s="218"/>
      <c r="SPG2172" s="218"/>
      <c r="SPH2172" s="218"/>
      <c r="SPI2172" s="218"/>
      <c r="SPJ2172" s="218"/>
      <c r="SPK2172" s="218"/>
      <c r="SPL2172" s="218"/>
      <c r="SPM2172" s="218"/>
      <c r="SPN2172" s="218"/>
      <c r="SPO2172" s="218"/>
      <c r="SPP2172" s="218"/>
      <c r="SPQ2172" s="218"/>
      <c r="SPR2172" s="218"/>
      <c r="SPS2172" s="218"/>
      <c r="SPT2172" s="218"/>
      <c r="SPU2172" s="218"/>
      <c r="SPV2172" s="218"/>
      <c r="SPW2172" s="218"/>
      <c r="SPX2172" s="218"/>
      <c r="SPY2172" s="218"/>
      <c r="SPZ2172" s="218"/>
      <c r="SQA2172" s="218"/>
      <c r="SQB2172" s="218"/>
      <c r="SQC2172" s="218"/>
      <c r="SQD2172" s="218"/>
      <c r="SQE2172" s="218"/>
      <c r="SQF2172" s="218"/>
      <c r="SQG2172" s="218"/>
      <c r="SQH2172" s="218"/>
      <c r="SQI2172" s="218"/>
      <c r="SQJ2172" s="218"/>
      <c r="SQK2172" s="218"/>
      <c r="SQL2172" s="218"/>
      <c r="SQM2172" s="218"/>
      <c r="SQN2172" s="218"/>
      <c r="SQO2172" s="218"/>
      <c r="SQP2172" s="218"/>
      <c r="SQQ2172" s="218"/>
      <c r="SQR2172" s="218"/>
      <c r="SQS2172" s="218"/>
      <c r="SQT2172" s="218"/>
      <c r="SQU2172" s="218"/>
      <c r="SQV2172" s="218"/>
      <c r="SQW2172" s="218"/>
      <c r="SQX2172" s="218"/>
      <c r="SQY2172" s="218"/>
      <c r="SQZ2172" s="218"/>
      <c r="SRA2172" s="218"/>
      <c r="SRB2172" s="218"/>
      <c r="SRC2172" s="218"/>
      <c r="SRD2172" s="218"/>
      <c r="SRE2172" s="218"/>
      <c r="SRF2172" s="218"/>
      <c r="SRG2172" s="218"/>
      <c r="SRH2172" s="218"/>
      <c r="SRI2172" s="218"/>
      <c r="SRJ2172" s="218"/>
      <c r="SRK2172" s="218"/>
      <c r="SRL2172" s="218"/>
      <c r="SRM2172" s="218"/>
      <c r="SRN2172" s="218"/>
      <c r="SRO2172" s="218"/>
      <c r="SRP2172" s="218"/>
      <c r="SRQ2172" s="218"/>
      <c r="SRR2172" s="218"/>
      <c r="SRS2172" s="218"/>
      <c r="SRT2172" s="218"/>
      <c r="SRU2172" s="218"/>
      <c r="SRV2172" s="218"/>
      <c r="SRW2172" s="218"/>
      <c r="SRX2172" s="218"/>
      <c r="SRY2172" s="218"/>
      <c r="SRZ2172" s="218"/>
      <c r="SSA2172" s="218"/>
      <c r="SSB2172" s="218"/>
      <c r="SSC2172" s="218"/>
      <c r="SSD2172" s="218"/>
      <c r="SSE2172" s="218"/>
      <c r="SSF2172" s="218"/>
      <c r="SSG2172" s="218"/>
      <c r="SSH2172" s="218"/>
      <c r="SSI2172" s="218"/>
      <c r="SSJ2172" s="218"/>
      <c r="SSK2172" s="218"/>
      <c r="SSL2172" s="218"/>
      <c r="SSM2172" s="218"/>
      <c r="SSN2172" s="218"/>
      <c r="SSO2172" s="218"/>
      <c r="SSP2172" s="218"/>
      <c r="SSQ2172" s="218"/>
      <c r="SSR2172" s="218"/>
      <c r="SSS2172" s="218"/>
      <c r="SST2172" s="218"/>
      <c r="SSU2172" s="218"/>
      <c r="SSV2172" s="218"/>
      <c r="SSW2172" s="218"/>
      <c r="SSX2172" s="218"/>
      <c r="SSY2172" s="218"/>
      <c r="SSZ2172" s="218"/>
      <c r="STA2172" s="218"/>
      <c r="STB2172" s="218"/>
      <c r="STC2172" s="218"/>
      <c r="STD2172" s="218"/>
      <c r="STE2172" s="218"/>
      <c r="STF2172" s="218"/>
      <c r="STG2172" s="218"/>
      <c r="STH2172" s="218"/>
      <c r="STI2172" s="218"/>
      <c r="STJ2172" s="218"/>
      <c r="STK2172" s="218"/>
      <c r="STL2172" s="218"/>
      <c r="STM2172" s="218"/>
      <c r="STN2172" s="218"/>
      <c r="STO2172" s="218"/>
      <c r="STP2172" s="218"/>
      <c r="STQ2172" s="218"/>
      <c r="STR2172" s="218"/>
      <c r="STS2172" s="218"/>
      <c r="STT2172" s="218"/>
      <c r="STU2172" s="218"/>
      <c r="STV2172" s="218"/>
      <c r="STW2172" s="218"/>
      <c r="STX2172" s="218"/>
      <c r="STY2172" s="218"/>
      <c r="STZ2172" s="218"/>
      <c r="SUA2172" s="218"/>
      <c r="SUB2172" s="218"/>
      <c r="SUC2172" s="218"/>
      <c r="SUD2172" s="218"/>
      <c r="SUE2172" s="218"/>
      <c r="SUF2172" s="218"/>
      <c r="SUG2172" s="218"/>
      <c r="SUH2172" s="218"/>
      <c r="SUI2172" s="218"/>
      <c r="SUJ2172" s="218"/>
      <c r="SUK2172" s="218"/>
      <c r="SUL2172" s="218"/>
      <c r="SUM2172" s="218"/>
      <c r="SUN2172" s="218"/>
      <c r="SUO2172" s="218"/>
      <c r="SUP2172" s="218"/>
      <c r="SUQ2172" s="218"/>
      <c r="SUR2172" s="218"/>
      <c r="SUS2172" s="218"/>
      <c r="SUT2172" s="218"/>
      <c r="SUU2172" s="218"/>
      <c r="SUV2172" s="218"/>
      <c r="SUW2172" s="218"/>
      <c r="SUX2172" s="218"/>
      <c r="SUY2172" s="218"/>
      <c r="SUZ2172" s="218"/>
      <c r="SVA2172" s="218"/>
      <c r="SVB2172" s="218"/>
      <c r="SVC2172" s="218"/>
      <c r="SVD2172" s="218"/>
      <c r="SVE2172" s="218"/>
      <c r="SVF2172" s="218"/>
      <c r="SVG2172" s="218"/>
      <c r="SVH2172" s="218"/>
      <c r="SVI2172" s="218"/>
      <c r="SVJ2172" s="218"/>
      <c r="SVK2172" s="218"/>
      <c r="SVL2172" s="218"/>
      <c r="SVM2172" s="218"/>
      <c r="SVN2172" s="218"/>
      <c r="SVO2172" s="218"/>
      <c r="SVP2172" s="218"/>
      <c r="SVQ2172" s="218"/>
      <c r="SVR2172" s="218"/>
      <c r="SVS2172" s="218"/>
      <c r="SVT2172" s="218"/>
      <c r="SVU2172" s="218"/>
      <c r="SVV2172" s="218"/>
      <c r="SVW2172" s="218"/>
      <c r="SVX2172" s="218"/>
      <c r="SVY2172" s="218"/>
      <c r="SVZ2172" s="218"/>
      <c r="SWA2172" s="218"/>
      <c r="SWB2172" s="218"/>
      <c r="SWC2172" s="218"/>
      <c r="SWD2172" s="218"/>
      <c r="SWE2172" s="218"/>
      <c r="SWF2172" s="218"/>
      <c r="SWG2172" s="218"/>
      <c r="SWH2172" s="218"/>
      <c r="SWI2172" s="218"/>
      <c r="SWJ2172" s="218"/>
      <c r="SWK2172" s="218"/>
      <c r="SWL2172" s="218"/>
      <c r="SWM2172" s="218"/>
      <c r="SWN2172" s="218"/>
      <c r="SWO2172" s="218"/>
      <c r="SWP2172" s="218"/>
      <c r="SWQ2172" s="218"/>
      <c r="SWR2172" s="218"/>
      <c r="SWS2172" s="218"/>
      <c r="SWT2172" s="218"/>
      <c r="SWU2172" s="218"/>
      <c r="SWV2172" s="218"/>
      <c r="SWW2172" s="218"/>
      <c r="SWX2172" s="218"/>
      <c r="SWY2172" s="218"/>
      <c r="SWZ2172" s="218"/>
      <c r="SXA2172" s="218"/>
      <c r="SXB2172" s="218"/>
      <c r="SXC2172" s="218"/>
      <c r="SXD2172" s="218"/>
      <c r="SXE2172" s="218"/>
      <c r="SXF2172" s="218"/>
      <c r="SXG2172" s="218"/>
      <c r="SXH2172" s="218"/>
      <c r="SXI2172" s="218"/>
      <c r="SXJ2172" s="218"/>
      <c r="SXK2172" s="218"/>
      <c r="SXL2172" s="218"/>
      <c r="SXM2172" s="218"/>
      <c r="SXN2172" s="218"/>
      <c r="SXO2172" s="218"/>
      <c r="SXP2172" s="218"/>
      <c r="SXQ2172" s="218"/>
      <c r="SXR2172" s="218"/>
      <c r="SXS2172" s="218"/>
      <c r="SXT2172" s="218"/>
      <c r="SXU2172" s="218"/>
      <c r="SXV2172" s="218"/>
      <c r="SXW2172" s="218"/>
      <c r="SXX2172" s="218"/>
      <c r="SXY2172" s="218"/>
      <c r="SXZ2172" s="218"/>
      <c r="SYA2172" s="218"/>
      <c r="SYB2172" s="218"/>
      <c r="SYC2172" s="218"/>
      <c r="SYD2172" s="218"/>
      <c r="SYE2172" s="218"/>
      <c r="SYF2172" s="218"/>
      <c r="SYG2172" s="218"/>
      <c r="SYH2172" s="218"/>
      <c r="SYI2172" s="218"/>
      <c r="SYJ2172" s="218"/>
      <c r="SYK2172" s="218"/>
      <c r="SYL2172" s="218"/>
      <c r="SYM2172" s="218"/>
      <c r="SYN2172" s="218"/>
      <c r="SYO2172" s="218"/>
      <c r="SYP2172" s="218"/>
      <c r="SYQ2172" s="218"/>
      <c r="SYR2172" s="218"/>
      <c r="SYS2172" s="218"/>
      <c r="SYT2172" s="218"/>
      <c r="SYU2172" s="218"/>
      <c r="SYV2172" s="218"/>
      <c r="SYW2172" s="218"/>
      <c r="SYX2172" s="218"/>
      <c r="SYY2172" s="218"/>
      <c r="SYZ2172" s="218"/>
      <c r="SZA2172" s="218"/>
      <c r="SZB2172" s="218"/>
      <c r="SZC2172" s="218"/>
      <c r="SZD2172" s="218"/>
      <c r="SZE2172" s="218"/>
      <c r="SZF2172" s="218"/>
      <c r="SZG2172" s="218"/>
      <c r="SZH2172" s="218"/>
      <c r="SZI2172" s="218"/>
      <c r="SZJ2172" s="218"/>
      <c r="SZK2172" s="218"/>
      <c r="SZL2172" s="218"/>
      <c r="SZM2172" s="218"/>
      <c r="SZN2172" s="218"/>
      <c r="SZO2172" s="218"/>
      <c r="SZP2172" s="218"/>
      <c r="SZQ2172" s="218"/>
      <c r="SZR2172" s="218"/>
      <c r="SZS2172" s="218"/>
      <c r="SZT2172" s="218"/>
      <c r="SZU2172" s="218"/>
      <c r="SZV2172" s="218"/>
      <c r="SZW2172" s="218"/>
      <c r="SZX2172" s="218"/>
      <c r="SZY2172" s="218"/>
      <c r="SZZ2172" s="218"/>
      <c r="TAA2172" s="218"/>
      <c r="TAB2172" s="218"/>
      <c r="TAC2172" s="218"/>
      <c r="TAD2172" s="218"/>
      <c r="TAE2172" s="218"/>
      <c r="TAF2172" s="218"/>
      <c r="TAG2172" s="218"/>
      <c r="TAH2172" s="218"/>
      <c r="TAI2172" s="218"/>
      <c r="TAJ2172" s="218"/>
      <c r="TAK2172" s="218"/>
      <c r="TAL2172" s="218"/>
      <c r="TAM2172" s="218"/>
      <c r="TAN2172" s="218"/>
      <c r="TAO2172" s="218"/>
      <c r="TAP2172" s="218"/>
      <c r="TAQ2172" s="218"/>
      <c r="TAR2172" s="218"/>
      <c r="TAS2172" s="218"/>
      <c r="TAT2172" s="218"/>
      <c r="TAU2172" s="218"/>
      <c r="TAV2172" s="218"/>
      <c r="TAW2172" s="218"/>
      <c r="TAX2172" s="218"/>
      <c r="TAY2172" s="218"/>
      <c r="TAZ2172" s="218"/>
      <c r="TBA2172" s="218"/>
      <c r="TBB2172" s="218"/>
      <c r="TBC2172" s="218"/>
      <c r="TBD2172" s="218"/>
      <c r="TBE2172" s="218"/>
      <c r="TBF2172" s="218"/>
      <c r="TBG2172" s="218"/>
      <c r="TBH2172" s="218"/>
      <c r="TBI2172" s="218"/>
      <c r="TBJ2172" s="218"/>
      <c r="TBK2172" s="218"/>
      <c r="TBL2172" s="218"/>
      <c r="TBM2172" s="218"/>
      <c r="TBN2172" s="218"/>
      <c r="TBO2172" s="218"/>
      <c r="TBP2172" s="218"/>
      <c r="TBQ2172" s="218"/>
      <c r="TBR2172" s="218"/>
      <c r="TBS2172" s="218"/>
      <c r="TBT2172" s="218"/>
      <c r="TBU2172" s="218"/>
      <c r="TBV2172" s="218"/>
      <c r="TBW2172" s="218"/>
      <c r="TBX2172" s="218"/>
      <c r="TBY2172" s="218"/>
      <c r="TBZ2172" s="218"/>
      <c r="TCA2172" s="218"/>
      <c r="TCB2172" s="218"/>
      <c r="TCC2172" s="218"/>
      <c r="TCD2172" s="218"/>
      <c r="TCE2172" s="218"/>
      <c r="TCF2172" s="218"/>
      <c r="TCG2172" s="218"/>
      <c r="TCH2172" s="218"/>
      <c r="TCI2172" s="218"/>
      <c r="TCJ2172" s="218"/>
      <c r="TCK2172" s="218"/>
      <c r="TCL2172" s="218"/>
      <c r="TCM2172" s="218"/>
      <c r="TCN2172" s="218"/>
      <c r="TCO2172" s="218"/>
      <c r="TCP2172" s="218"/>
      <c r="TCQ2172" s="218"/>
      <c r="TCR2172" s="218"/>
      <c r="TCS2172" s="218"/>
      <c r="TCT2172" s="218"/>
      <c r="TCU2172" s="218"/>
      <c r="TCV2172" s="218"/>
      <c r="TCW2172" s="218"/>
      <c r="TCX2172" s="218"/>
      <c r="TCY2172" s="218"/>
      <c r="TCZ2172" s="218"/>
      <c r="TDA2172" s="218"/>
      <c r="TDB2172" s="218"/>
      <c r="TDC2172" s="218"/>
      <c r="TDD2172" s="218"/>
      <c r="TDE2172" s="218"/>
      <c r="TDF2172" s="218"/>
      <c r="TDG2172" s="218"/>
      <c r="TDH2172" s="218"/>
      <c r="TDI2172" s="218"/>
      <c r="TDJ2172" s="218"/>
      <c r="TDK2172" s="218"/>
      <c r="TDL2172" s="218"/>
      <c r="TDM2172" s="218"/>
      <c r="TDN2172" s="218"/>
      <c r="TDO2172" s="218"/>
      <c r="TDP2172" s="218"/>
      <c r="TDQ2172" s="218"/>
      <c r="TDR2172" s="218"/>
      <c r="TDS2172" s="218"/>
      <c r="TDT2172" s="218"/>
      <c r="TDU2172" s="218"/>
      <c r="TDV2172" s="218"/>
      <c r="TDW2172" s="218"/>
      <c r="TDX2172" s="218"/>
      <c r="TDY2172" s="218"/>
      <c r="TDZ2172" s="218"/>
      <c r="TEA2172" s="218"/>
      <c r="TEB2172" s="218"/>
      <c r="TEC2172" s="218"/>
      <c r="TED2172" s="218"/>
      <c r="TEE2172" s="218"/>
      <c r="TEF2172" s="218"/>
      <c r="TEG2172" s="218"/>
      <c r="TEH2172" s="218"/>
      <c r="TEI2172" s="218"/>
      <c r="TEJ2172" s="218"/>
      <c r="TEK2172" s="218"/>
      <c r="TEL2172" s="218"/>
      <c r="TEM2172" s="218"/>
      <c r="TEN2172" s="218"/>
      <c r="TEO2172" s="218"/>
      <c r="TEP2172" s="218"/>
      <c r="TEQ2172" s="218"/>
      <c r="TER2172" s="218"/>
      <c r="TES2172" s="218"/>
      <c r="TET2172" s="218"/>
      <c r="TEU2172" s="218"/>
      <c r="TEV2172" s="218"/>
      <c r="TEW2172" s="218"/>
      <c r="TEX2172" s="218"/>
      <c r="TEY2172" s="218"/>
      <c r="TEZ2172" s="218"/>
      <c r="TFA2172" s="218"/>
      <c r="TFB2172" s="218"/>
      <c r="TFC2172" s="218"/>
      <c r="TFD2172" s="218"/>
      <c r="TFE2172" s="218"/>
      <c r="TFF2172" s="218"/>
      <c r="TFG2172" s="218"/>
      <c r="TFH2172" s="218"/>
      <c r="TFI2172" s="218"/>
      <c r="TFJ2172" s="218"/>
      <c r="TFK2172" s="218"/>
      <c r="TFL2172" s="218"/>
      <c r="TFM2172" s="218"/>
      <c r="TFN2172" s="218"/>
      <c r="TFO2172" s="218"/>
      <c r="TFP2172" s="218"/>
      <c r="TFQ2172" s="218"/>
      <c r="TFR2172" s="218"/>
      <c r="TFS2172" s="218"/>
      <c r="TFT2172" s="218"/>
      <c r="TFU2172" s="218"/>
      <c r="TFV2172" s="218"/>
      <c r="TFW2172" s="218"/>
      <c r="TFX2172" s="218"/>
      <c r="TFY2172" s="218"/>
      <c r="TFZ2172" s="218"/>
      <c r="TGA2172" s="218"/>
      <c r="TGB2172" s="218"/>
      <c r="TGC2172" s="218"/>
      <c r="TGD2172" s="218"/>
      <c r="TGE2172" s="218"/>
      <c r="TGF2172" s="218"/>
      <c r="TGG2172" s="218"/>
      <c r="TGH2172" s="218"/>
      <c r="TGI2172" s="218"/>
      <c r="TGJ2172" s="218"/>
      <c r="TGK2172" s="218"/>
      <c r="TGL2172" s="218"/>
      <c r="TGM2172" s="218"/>
      <c r="TGN2172" s="218"/>
      <c r="TGO2172" s="218"/>
      <c r="TGP2172" s="218"/>
      <c r="TGQ2172" s="218"/>
      <c r="TGR2172" s="218"/>
      <c r="TGS2172" s="218"/>
      <c r="TGT2172" s="218"/>
      <c r="TGU2172" s="218"/>
      <c r="TGV2172" s="218"/>
      <c r="TGW2172" s="218"/>
      <c r="TGX2172" s="218"/>
      <c r="TGY2172" s="218"/>
      <c r="TGZ2172" s="218"/>
      <c r="THA2172" s="218"/>
      <c r="THB2172" s="218"/>
      <c r="THC2172" s="218"/>
      <c r="THD2172" s="218"/>
      <c r="THE2172" s="218"/>
      <c r="THF2172" s="218"/>
      <c r="THG2172" s="218"/>
      <c r="THH2172" s="218"/>
      <c r="THI2172" s="218"/>
      <c r="THJ2172" s="218"/>
      <c r="THK2172" s="218"/>
      <c r="THL2172" s="218"/>
      <c r="THM2172" s="218"/>
      <c r="THN2172" s="218"/>
      <c r="THO2172" s="218"/>
      <c r="THP2172" s="218"/>
      <c r="THQ2172" s="218"/>
      <c r="THR2172" s="218"/>
      <c r="THS2172" s="218"/>
      <c r="THT2172" s="218"/>
      <c r="THU2172" s="218"/>
      <c r="THV2172" s="218"/>
      <c r="THW2172" s="218"/>
      <c r="THX2172" s="218"/>
      <c r="THY2172" s="218"/>
      <c r="THZ2172" s="218"/>
      <c r="TIA2172" s="218"/>
      <c r="TIB2172" s="218"/>
      <c r="TIC2172" s="218"/>
      <c r="TID2172" s="218"/>
      <c r="TIE2172" s="218"/>
      <c r="TIF2172" s="218"/>
      <c r="TIG2172" s="218"/>
      <c r="TIH2172" s="218"/>
      <c r="TII2172" s="218"/>
      <c r="TIJ2172" s="218"/>
      <c r="TIK2172" s="218"/>
      <c r="TIL2172" s="218"/>
      <c r="TIM2172" s="218"/>
      <c r="TIN2172" s="218"/>
      <c r="TIO2172" s="218"/>
      <c r="TIP2172" s="218"/>
      <c r="TIQ2172" s="218"/>
      <c r="TIR2172" s="218"/>
      <c r="TIS2172" s="218"/>
      <c r="TIT2172" s="218"/>
      <c r="TIU2172" s="218"/>
      <c r="TIV2172" s="218"/>
      <c r="TIW2172" s="218"/>
      <c r="TIX2172" s="218"/>
      <c r="TIY2172" s="218"/>
      <c r="TIZ2172" s="218"/>
      <c r="TJA2172" s="218"/>
      <c r="TJB2172" s="218"/>
      <c r="TJC2172" s="218"/>
      <c r="TJD2172" s="218"/>
      <c r="TJE2172" s="218"/>
      <c r="TJF2172" s="218"/>
      <c r="TJG2172" s="218"/>
      <c r="TJH2172" s="218"/>
      <c r="TJI2172" s="218"/>
      <c r="TJJ2172" s="218"/>
      <c r="TJK2172" s="218"/>
      <c r="TJL2172" s="218"/>
      <c r="TJM2172" s="218"/>
      <c r="TJN2172" s="218"/>
      <c r="TJO2172" s="218"/>
      <c r="TJP2172" s="218"/>
      <c r="TJQ2172" s="218"/>
      <c r="TJR2172" s="218"/>
      <c r="TJS2172" s="218"/>
      <c r="TJT2172" s="218"/>
      <c r="TJU2172" s="218"/>
      <c r="TJV2172" s="218"/>
      <c r="TJW2172" s="218"/>
      <c r="TJX2172" s="218"/>
      <c r="TJY2172" s="218"/>
      <c r="TJZ2172" s="218"/>
      <c r="TKA2172" s="218"/>
      <c r="TKB2172" s="218"/>
      <c r="TKC2172" s="218"/>
      <c r="TKD2172" s="218"/>
      <c r="TKE2172" s="218"/>
      <c r="TKF2172" s="218"/>
      <c r="TKG2172" s="218"/>
      <c r="TKH2172" s="218"/>
      <c r="TKI2172" s="218"/>
      <c r="TKJ2172" s="218"/>
      <c r="TKK2172" s="218"/>
      <c r="TKL2172" s="218"/>
      <c r="TKM2172" s="218"/>
      <c r="TKN2172" s="218"/>
      <c r="TKO2172" s="218"/>
      <c r="TKP2172" s="218"/>
      <c r="TKQ2172" s="218"/>
      <c r="TKR2172" s="218"/>
      <c r="TKS2172" s="218"/>
      <c r="TKT2172" s="218"/>
      <c r="TKU2172" s="218"/>
      <c r="TKV2172" s="218"/>
      <c r="TKW2172" s="218"/>
      <c r="TKX2172" s="218"/>
      <c r="TKY2172" s="218"/>
      <c r="TKZ2172" s="218"/>
      <c r="TLA2172" s="218"/>
      <c r="TLB2172" s="218"/>
      <c r="TLC2172" s="218"/>
      <c r="TLD2172" s="218"/>
      <c r="TLE2172" s="218"/>
      <c r="TLF2172" s="218"/>
      <c r="TLG2172" s="218"/>
      <c r="TLH2172" s="218"/>
      <c r="TLI2172" s="218"/>
      <c r="TLJ2172" s="218"/>
      <c r="TLK2172" s="218"/>
      <c r="TLL2172" s="218"/>
      <c r="TLM2172" s="218"/>
      <c r="TLN2172" s="218"/>
      <c r="TLO2172" s="218"/>
      <c r="TLP2172" s="218"/>
      <c r="TLQ2172" s="218"/>
      <c r="TLR2172" s="218"/>
      <c r="TLS2172" s="218"/>
      <c r="TLT2172" s="218"/>
      <c r="TLU2172" s="218"/>
      <c r="TLV2172" s="218"/>
      <c r="TLW2172" s="218"/>
      <c r="TLX2172" s="218"/>
      <c r="TLY2172" s="218"/>
      <c r="TLZ2172" s="218"/>
      <c r="TMA2172" s="218"/>
      <c r="TMB2172" s="218"/>
      <c r="TMC2172" s="218"/>
      <c r="TMD2172" s="218"/>
      <c r="TME2172" s="218"/>
      <c r="TMF2172" s="218"/>
      <c r="TMG2172" s="218"/>
      <c r="TMH2172" s="218"/>
      <c r="TMI2172" s="218"/>
      <c r="TMJ2172" s="218"/>
      <c r="TMK2172" s="218"/>
      <c r="TML2172" s="218"/>
      <c r="TMM2172" s="218"/>
      <c r="TMN2172" s="218"/>
      <c r="TMO2172" s="218"/>
      <c r="TMP2172" s="218"/>
      <c r="TMQ2172" s="218"/>
      <c r="TMR2172" s="218"/>
      <c r="TMS2172" s="218"/>
      <c r="TMT2172" s="218"/>
      <c r="TMU2172" s="218"/>
      <c r="TMV2172" s="218"/>
      <c r="TMW2172" s="218"/>
      <c r="TMX2172" s="218"/>
      <c r="TMY2172" s="218"/>
      <c r="TMZ2172" s="218"/>
      <c r="TNA2172" s="218"/>
      <c r="TNB2172" s="218"/>
      <c r="TNC2172" s="218"/>
      <c r="TND2172" s="218"/>
      <c r="TNE2172" s="218"/>
      <c r="TNF2172" s="218"/>
      <c r="TNG2172" s="218"/>
      <c r="TNH2172" s="218"/>
      <c r="TNI2172" s="218"/>
      <c r="TNJ2172" s="218"/>
      <c r="TNK2172" s="218"/>
      <c r="TNL2172" s="218"/>
      <c r="TNM2172" s="218"/>
      <c r="TNN2172" s="218"/>
      <c r="TNO2172" s="218"/>
      <c r="TNP2172" s="218"/>
      <c r="TNQ2172" s="218"/>
      <c r="TNR2172" s="218"/>
      <c r="TNS2172" s="218"/>
      <c r="TNT2172" s="218"/>
      <c r="TNU2172" s="218"/>
      <c r="TNV2172" s="218"/>
      <c r="TNW2172" s="218"/>
      <c r="TNX2172" s="218"/>
      <c r="TNY2172" s="218"/>
      <c r="TNZ2172" s="218"/>
      <c r="TOA2172" s="218"/>
      <c r="TOB2172" s="218"/>
      <c r="TOC2172" s="218"/>
      <c r="TOD2172" s="218"/>
      <c r="TOE2172" s="218"/>
      <c r="TOF2172" s="218"/>
      <c r="TOG2172" s="218"/>
      <c r="TOH2172" s="218"/>
      <c r="TOI2172" s="218"/>
      <c r="TOJ2172" s="218"/>
      <c r="TOK2172" s="218"/>
      <c r="TOL2172" s="218"/>
      <c r="TOM2172" s="218"/>
      <c r="TON2172" s="218"/>
      <c r="TOO2172" s="218"/>
      <c r="TOP2172" s="218"/>
      <c r="TOQ2172" s="218"/>
      <c r="TOR2172" s="218"/>
      <c r="TOS2172" s="218"/>
      <c r="TOT2172" s="218"/>
      <c r="TOU2172" s="218"/>
      <c r="TOV2172" s="218"/>
      <c r="TOW2172" s="218"/>
      <c r="TOX2172" s="218"/>
      <c r="TOY2172" s="218"/>
      <c r="TOZ2172" s="218"/>
      <c r="TPA2172" s="218"/>
      <c r="TPB2172" s="218"/>
      <c r="TPC2172" s="218"/>
      <c r="TPD2172" s="218"/>
      <c r="TPE2172" s="218"/>
      <c r="TPF2172" s="218"/>
      <c r="TPG2172" s="218"/>
      <c r="TPH2172" s="218"/>
      <c r="TPI2172" s="218"/>
      <c r="TPJ2172" s="218"/>
      <c r="TPK2172" s="218"/>
      <c r="TPL2172" s="218"/>
      <c r="TPM2172" s="218"/>
      <c r="TPN2172" s="218"/>
      <c r="TPO2172" s="218"/>
      <c r="TPP2172" s="218"/>
      <c r="TPQ2172" s="218"/>
      <c r="TPR2172" s="218"/>
      <c r="TPS2172" s="218"/>
      <c r="TPT2172" s="218"/>
      <c r="TPU2172" s="218"/>
      <c r="TPV2172" s="218"/>
      <c r="TPW2172" s="218"/>
      <c r="TPX2172" s="218"/>
      <c r="TPY2172" s="218"/>
      <c r="TPZ2172" s="218"/>
      <c r="TQA2172" s="218"/>
      <c r="TQB2172" s="218"/>
      <c r="TQC2172" s="218"/>
      <c r="TQD2172" s="218"/>
      <c r="TQE2172" s="218"/>
      <c r="TQF2172" s="218"/>
      <c r="TQG2172" s="218"/>
      <c r="TQH2172" s="218"/>
      <c r="TQI2172" s="218"/>
      <c r="TQJ2172" s="218"/>
      <c r="TQK2172" s="218"/>
      <c r="TQL2172" s="218"/>
      <c r="TQM2172" s="218"/>
      <c r="TQN2172" s="218"/>
      <c r="TQO2172" s="218"/>
      <c r="TQP2172" s="218"/>
      <c r="TQQ2172" s="218"/>
      <c r="TQR2172" s="218"/>
      <c r="TQS2172" s="218"/>
      <c r="TQT2172" s="218"/>
      <c r="TQU2172" s="218"/>
      <c r="TQV2172" s="218"/>
      <c r="TQW2172" s="218"/>
      <c r="TQX2172" s="218"/>
      <c r="TQY2172" s="218"/>
      <c r="TQZ2172" s="218"/>
      <c r="TRA2172" s="218"/>
      <c r="TRB2172" s="218"/>
      <c r="TRC2172" s="218"/>
      <c r="TRD2172" s="218"/>
      <c r="TRE2172" s="218"/>
      <c r="TRF2172" s="218"/>
      <c r="TRG2172" s="218"/>
      <c r="TRH2172" s="218"/>
      <c r="TRI2172" s="218"/>
      <c r="TRJ2172" s="218"/>
      <c r="TRK2172" s="218"/>
      <c r="TRL2172" s="218"/>
      <c r="TRM2172" s="218"/>
      <c r="TRN2172" s="218"/>
      <c r="TRO2172" s="218"/>
      <c r="TRP2172" s="218"/>
      <c r="TRQ2172" s="218"/>
      <c r="TRR2172" s="218"/>
      <c r="TRS2172" s="218"/>
      <c r="TRT2172" s="218"/>
      <c r="TRU2172" s="218"/>
      <c r="TRV2172" s="218"/>
      <c r="TRW2172" s="218"/>
      <c r="TRX2172" s="218"/>
      <c r="TRY2172" s="218"/>
      <c r="TRZ2172" s="218"/>
      <c r="TSA2172" s="218"/>
      <c r="TSB2172" s="218"/>
      <c r="TSC2172" s="218"/>
      <c r="TSD2172" s="218"/>
      <c r="TSE2172" s="218"/>
      <c r="TSF2172" s="218"/>
      <c r="TSG2172" s="218"/>
      <c r="TSH2172" s="218"/>
      <c r="TSI2172" s="218"/>
      <c r="TSJ2172" s="218"/>
      <c r="TSK2172" s="218"/>
      <c r="TSL2172" s="218"/>
      <c r="TSM2172" s="218"/>
      <c r="TSN2172" s="218"/>
      <c r="TSO2172" s="218"/>
      <c r="TSP2172" s="218"/>
      <c r="TSQ2172" s="218"/>
      <c r="TSR2172" s="218"/>
      <c r="TSS2172" s="218"/>
      <c r="TST2172" s="218"/>
      <c r="TSU2172" s="218"/>
      <c r="TSV2172" s="218"/>
      <c r="TSW2172" s="218"/>
      <c r="TSX2172" s="218"/>
      <c r="TSY2172" s="218"/>
      <c r="TSZ2172" s="218"/>
      <c r="TTA2172" s="218"/>
      <c r="TTB2172" s="218"/>
      <c r="TTC2172" s="218"/>
      <c r="TTD2172" s="218"/>
      <c r="TTE2172" s="218"/>
      <c r="TTF2172" s="218"/>
      <c r="TTG2172" s="218"/>
      <c r="TTH2172" s="218"/>
      <c r="TTI2172" s="218"/>
      <c r="TTJ2172" s="218"/>
      <c r="TTK2172" s="218"/>
      <c r="TTL2172" s="218"/>
      <c r="TTM2172" s="218"/>
      <c r="TTN2172" s="218"/>
      <c r="TTO2172" s="218"/>
      <c r="TTP2172" s="218"/>
      <c r="TTQ2172" s="218"/>
      <c r="TTR2172" s="218"/>
      <c r="TTS2172" s="218"/>
      <c r="TTT2172" s="218"/>
      <c r="TTU2172" s="218"/>
      <c r="TTV2172" s="218"/>
      <c r="TTW2172" s="218"/>
      <c r="TTX2172" s="218"/>
      <c r="TTY2172" s="218"/>
      <c r="TTZ2172" s="218"/>
      <c r="TUA2172" s="218"/>
      <c r="TUB2172" s="218"/>
      <c r="TUC2172" s="218"/>
      <c r="TUD2172" s="218"/>
      <c r="TUE2172" s="218"/>
      <c r="TUF2172" s="218"/>
      <c r="TUG2172" s="218"/>
      <c r="TUH2172" s="218"/>
      <c r="TUI2172" s="218"/>
      <c r="TUJ2172" s="218"/>
      <c r="TUK2172" s="218"/>
      <c r="TUL2172" s="218"/>
      <c r="TUM2172" s="218"/>
      <c r="TUN2172" s="218"/>
      <c r="TUO2172" s="218"/>
      <c r="TUP2172" s="218"/>
      <c r="TUQ2172" s="218"/>
      <c r="TUR2172" s="218"/>
      <c r="TUS2172" s="218"/>
      <c r="TUT2172" s="218"/>
      <c r="TUU2172" s="218"/>
      <c r="TUV2172" s="218"/>
      <c r="TUW2172" s="218"/>
      <c r="TUX2172" s="218"/>
      <c r="TUY2172" s="218"/>
      <c r="TUZ2172" s="218"/>
      <c r="TVA2172" s="218"/>
      <c r="TVB2172" s="218"/>
      <c r="TVC2172" s="218"/>
      <c r="TVD2172" s="218"/>
      <c r="TVE2172" s="218"/>
      <c r="TVF2172" s="218"/>
      <c r="TVG2172" s="218"/>
      <c r="TVH2172" s="218"/>
      <c r="TVI2172" s="218"/>
      <c r="TVJ2172" s="218"/>
      <c r="TVK2172" s="218"/>
      <c r="TVL2172" s="218"/>
      <c r="TVM2172" s="218"/>
      <c r="TVN2172" s="218"/>
      <c r="TVO2172" s="218"/>
      <c r="TVP2172" s="218"/>
      <c r="TVQ2172" s="218"/>
      <c r="TVR2172" s="218"/>
      <c r="TVS2172" s="218"/>
      <c r="TVT2172" s="218"/>
      <c r="TVU2172" s="218"/>
      <c r="TVV2172" s="218"/>
      <c r="TVW2172" s="218"/>
      <c r="TVX2172" s="218"/>
      <c r="TVY2172" s="218"/>
      <c r="TVZ2172" s="218"/>
      <c r="TWA2172" s="218"/>
      <c r="TWB2172" s="218"/>
      <c r="TWC2172" s="218"/>
      <c r="TWD2172" s="218"/>
      <c r="TWE2172" s="218"/>
      <c r="TWF2172" s="218"/>
      <c r="TWG2172" s="218"/>
      <c r="TWH2172" s="218"/>
      <c r="TWI2172" s="218"/>
      <c r="TWJ2172" s="218"/>
      <c r="TWK2172" s="218"/>
      <c r="TWL2172" s="218"/>
      <c r="TWM2172" s="218"/>
      <c r="TWN2172" s="218"/>
      <c r="TWO2172" s="218"/>
      <c r="TWP2172" s="218"/>
      <c r="TWQ2172" s="218"/>
      <c r="TWR2172" s="218"/>
      <c r="TWS2172" s="218"/>
      <c r="TWT2172" s="218"/>
      <c r="TWU2172" s="218"/>
      <c r="TWV2172" s="218"/>
      <c r="TWW2172" s="218"/>
      <c r="TWX2172" s="218"/>
      <c r="TWY2172" s="218"/>
      <c r="TWZ2172" s="218"/>
      <c r="TXA2172" s="218"/>
      <c r="TXB2172" s="218"/>
      <c r="TXC2172" s="218"/>
      <c r="TXD2172" s="218"/>
      <c r="TXE2172" s="218"/>
      <c r="TXF2172" s="218"/>
      <c r="TXG2172" s="218"/>
      <c r="TXH2172" s="218"/>
      <c r="TXI2172" s="218"/>
      <c r="TXJ2172" s="218"/>
      <c r="TXK2172" s="218"/>
      <c r="TXL2172" s="218"/>
      <c r="TXM2172" s="218"/>
      <c r="TXN2172" s="218"/>
      <c r="TXO2172" s="218"/>
      <c r="TXP2172" s="218"/>
      <c r="TXQ2172" s="218"/>
      <c r="TXR2172" s="218"/>
      <c r="TXS2172" s="218"/>
      <c r="TXT2172" s="218"/>
      <c r="TXU2172" s="218"/>
      <c r="TXV2172" s="218"/>
      <c r="TXW2172" s="218"/>
      <c r="TXX2172" s="218"/>
      <c r="TXY2172" s="218"/>
      <c r="TXZ2172" s="218"/>
      <c r="TYA2172" s="218"/>
      <c r="TYB2172" s="218"/>
      <c r="TYC2172" s="218"/>
      <c r="TYD2172" s="218"/>
      <c r="TYE2172" s="218"/>
      <c r="TYF2172" s="218"/>
      <c r="TYG2172" s="218"/>
      <c r="TYH2172" s="218"/>
      <c r="TYI2172" s="218"/>
      <c r="TYJ2172" s="218"/>
      <c r="TYK2172" s="218"/>
      <c r="TYL2172" s="218"/>
      <c r="TYM2172" s="218"/>
      <c r="TYN2172" s="218"/>
      <c r="TYO2172" s="218"/>
      <c r="TYP2172" s="218"/>
      <c r="TYQ2172" s="218"/>
      <c r="TYR2172" s="218"/>
      <c r="TYS2172" s="218"/>
      <c r="TYT2172" s="218"/>
      <c r="TYU2172" s="218"/>
      <c r="TYV2172" s="218"/>
      <c r="TYW2172" s="218"/>
      <c r="TYX2172" s="218"/>
      <c r="TYY2172" s="218"/>
      <c r="TYZ2172" s="218"/>
      <c r="TZA2172" s="218"/>
      <c r="TZB2172" s="218"/>
      <c r="TZC2172" s="218"/>
      <c r="TZD2172" s="218"/>
      <c r="TZE2172" s="218"/>
      <c r="TZF2172" s="218"/>
      <c r="TZG2172" s="218"/>
      <c r="TZH2172" s="218"/>
      <c r="TZI2172" s="218"/>
      <c r="TZJ2172" s="218"/>
      <c r="TZK2172" s="218"/>
      <c r="TZL2172" s="218"/>
      <c r="TZM2172" s="218"/>
      <c r="TZN2172" s="218"/>
      <c r="TZO2172" s="218"/>
      <c r="TZP2172" s="218"/>
      <c r="TZQ2172" s="218"/>
      <c r="TZR2172" s="218"/>
      <c r="TZS2172" s="218"/>
      <c r="TZT2172" s="218"/>
      <c r="TZU2172" s="218"/>
      <c r="TZV2172" s="218"/>
      <c r="TZW2172" s="218"/>
      <c r="TZX2172" s="218"/>
      <c r="TZY2172" s="218"/>
      <c r="TZZ2172" s="218"/>
      <c r="UAA2172" s="218"/>
      <c r="UAB2172" s="218"/>
      <c r="UAC2172" s="218"/>
      <c r="UAD2172" s="218"/>
      <c r="UAE2172" s="218"/>
      <c r="UAF2172" s="218"/>
      <c r="UAG2172" s="218"/>
      <c r="UAH2172" s="218"/>
      <c r="UAI2172" s="218"/>
      <c r="UAJ2172" s="218"/>
      <c r="UAK2172" s="218"/>
      <c r="UAL2172" s="218"/>
      <c r="UAM2172" s="218"/>
      <c r="UAN2172" s="218"/>
      <c r="UAO2172" s="218"/>
      <c r="UAP2172" s="218"/>
      <c r="UAQ2172" s="218"/>
      <c r="UAR2172" s="218"/>
      <c r="UAS2172" s="218"/>
      <c r="UAT2172" s="218"/>
      <c r="UAU2172" s="218"/>
      <c r="UAV2172" s="218"/>
      <c r="UAW2172" s="218"/>
      <c r="UAX2172" s="218"/>
      <c r="UAY2172" s="218"/>
      <c r="UAZ2172" s="218"/>
      <c r="UBA2172" s="218"/>
      <c r="UBB2172" s="218"/>
      <c r="UBC2172" s="218"/>
      <c r="UBD2172" s="218"/>
      <c r="UBE2172" s="218"/>
      <c r="UBF2172" s="218"/>
      <c r="UBG2172" s="218"/>
      <c r="UBH2172" s="218"/>
      <c r="UBI2172" s="218"/>
      <c r="UBJ2172" s="218"/>
      <c r="UBK2172" s="218"/>
      <c r="UBL2172" s="218"/>
      <c r="UBM2172" s="218"/>
      <c r="UBN2172" s="218"/>
      <c r="UBO2172" s="218"/>
      <c r="UBP2172" s="218"/>
      <c r="UBQ2172" s="218"/>
      <c r="UBR2172" s="218"/>
      <c r="UBS2172" s="218"/>
      <c r="UBT2172" s="218"/>
      <c r="UBU2172" s="218"/>
      <c r="UBV2172" s="218"/>
      <c r="UBW2172" s="218"/>
      <c r="UBX2172" s="218"/>
      <c r="UBY2172" s="218"/>
      <c r="UBZ2172" s="218"/>
      <c r="UCA2172" s="218"/>
      <c r="UCB2172" s="218"/>
      <c r="UCC2172" s="218"/>
      <c r="UCD2172" s="218"/>
      <c r="UCE2172" s="218"/>
      <c r="UCF2172" s="218"/>
      <c r="UCG2172" s="218"/>
      <c r="UCH2172" s="218"/>
      <c r="UCI2172" s="218"/>
      <c r="UCJ2172" s="218"/>
      <c r="UCK2172" s="218"/>
      <c r="UCL2172" s="218"/>
      <c r="UCM2172" s="218"/>
      <c r="UCN2172" s="218"/>
      <c r="UCO2172" s="218"/>
      <c r="UCP2172" s="218"/>
      <c r="UCQ2172" s="218"/>
      <c r="UCR2172" s="218"/>
      <c r="UCS2172" s="218"/>
      <c r="UCT2172" s="218"/>
      <c r="UCU2172" s="218"/>
      <c r="UCV2172" s="218"/>
      <c r="UCW2172" s="218"/>
      <c r="UCX2172" s="218"/>
      <c r="UCY2172" s="218"/>
      <c r="UCZ2172" s="218"/>
      <c r="UDA2172" s="218"/>
      <c r="UDB2172" s="218"/>
      <c r="UDC2172" s="218"/>
      <c r="UDD2172" s="218"/>
      <c r="UDE2172" s="218"/>
      <c r="UDF2172" s="218"/>
      <c r="UDG2172" s="218"/>
      <c r="UDH2172" s="218"/>
      <c r="UDI2172" s="218"/>
      <c r="UDJ2172" s="218"/>
      <c r="UDK2172" s="218"/>
      <c r="UDL2172" s="218"/>
      <c r="UDM2172" s="218"/>
      <c r="UDN2172" s="218"/>
      <c r="UDO2172" s="218"/>
      <c r="UDP2172" s="218"/>
      <c r="UDQ2172" s="218"/>
      <c r="UDR2172" s="218"/>
      <c r="UDS2172" s="218"/>
      <c r="UDT2172" s="218"/>
      <c r="UDU2172" s="218"/>
      <c r="UDV2172" s="218"/>
      <c r="UDW2172" s="218"/>
      <c r="UDX2172" s="218"/>
      <c r="UDY2172" s="218"/>
      <c r="UDZ2172" s="218"/>
      <c r="UEA2172" s="218"/>
      <c r="UEB2172" s="218"/>
      <c r="UEC2172" s="218"/>
      <c r="UED2172" s="218"/>
      <c r="UEE2172" s="218"/>
      <c r="UEF2172" s="218"/>
      <c r="UEG2172" s="218"/>
      <c r="UEH2172" s="218"/>
      <c r="UEI2172" s="218"/>
      <c r="UEJ2172" s="218"/>
      <c r="UEK2172" s="218"/>
      <c r="UEL2172" s="218"/>
      <c r="UEM2172" s="218"/>
      <c r="UEN2172" s="218"/>
      <c r="UEO2172" s="218"/>
      <c r="UEP2172" s="218"/>
      <c r="UEQ2172" s="218"/>
      <c r="UER2172" s="218"/>
      <c r="UES2172" s="218"/>
      <c r="UET2172" s="218"/>
      <c r="UEU2172" s="218"/>
      <c r="UEV2172" s="218"/>
      <c r="UEW2172" s="218"/>
      <c r="UEX2172" s="218"/>
      <c r="UEY2172" s="218"/>
      <c r="UEZ2172" s="218"/>
      <c r="UFA2172" s="218"/>
      <c r="UFB2172" s="218"/>
      <c r="UFC2172" s="218"/>
      <c r="UFD2172" s="218"/>
      <c r="UFE2172" s="218"/>
      <c r="UFF2172" s="218"/>
      <c r="UFG2172" s="218"/>
      <c r="UFH2172" s="218"/>
      <c r="UFI2172" s="218"/>
      <c r="UFJ2172" s="218"/>
      <c r="UFK2172" s="218"/>
      <c r="UFL2172" s="218"/>
      <c r="UFM2172" s="218"/>
      <c r="UFN2172" s="218"/>
      <c r="UFO2172" s="218"/>
      <c r="UFP2172" s="218"/>
      <c r="UFQ2172" s="218"/>
      <c r="UFR2172" s="218"/>
      <c r="UFS2172" s="218"/>
      <c r="UFT2172" s="218"/>
      <c r="UFU2172" s="218"/>
      <c r="UFV2172" s="218"/>
      <c r="UFW2172" s="218"/>
      <c r="UFX2172" s="218"/>
      <c r="UFY2172" s="218"/>
      <c r="UFZ2172" s="218"/>
      <c r="UGA2172" s="218"/>
      <c r="UGB2172" s="218"/>
      <c r="UGC2172" s="218"/>
      <c r="UGD2172" s="218"/>
      <c r="UGE2172" s="218"/>
      <c r="UGF2172" s="218"/>
      <c r="UGG2172" s="218"/>
      <c r="UGH2172" s="218"/>
      <c r="UGI2172" s="218"/>
      <c r="UGJ2172" s="218"/>
      <c r="UGK2172" s="218"/>
      <c r="UGL2172" s="218"/>
      <c r="UGM2172" s="218"/>
      <c r="UGN2172" s="218"/>
      <c r="UGO2172" s="218"/>
      <c r="UGP2172" s="218"/>
      <c r="UGQ2172" s="218"/>
      <c r="UGR2172" s="218"/>
      <c r="UGS2172" s="218"/>
      <c r="UGT2172" s="218"/>
      <c r="UGU2172" s="218"/>
      <c r="UGV2172" s="218"/>
      <c r="UGW2172" s="218"/>
      <c r="UGX2172" s="218"/>
      <c r="UGY2172" s="218"/>
      <c r="UGZ2172" s="218"/>
      <c r="UHA2172" s="218"/>
      <c r="UHB2172" s="218"/>
      <c r="UHC2172" s="218"/>
      <c r="UHD2172" s="218"/>
      <c r="UHE2172" s="218"/>
      <c r="UHF2172" s="218"/>
      <c r="UHG2172" s="218"/>
      <c r="UHH2172" s="218"/>
      <c r="UHI2172" s="218"/>
      <c r="UHJ2172" s="218"/>
      <c r="UHK2172" s="218"/>
      <c r="UHL2172" s="218"/>
      <c r="UHM2172" s="218"/>
      <c r="UHN2172" s="218"/>
      <c r="UHO2172" s="218"/>
      <c r="UHP2172" s="218"/>
      <c r="UHQ2172" s="218"/>
      <c r="UHR2172" s="218"/>
      <c r="UHS2172" s="218"/>
      <c r="UHT2172" s="218"/>
      <c r="UHU2172" s="218"/>
      <c r="UHV2172" s="218"/>
      <c r="UHW2172" s="218"/>
      <c r="UHX2172" s="218"/>
      <c r="UHY2172" s="218"/>
      <c r="UHZ2172" s="218"/>
      <c r="UIA2172" s="218"/>
      <c r="UIB2172" s="218"/>
      <c r="UIC2172" s="218"/>
      <c r="UID2172" s="218"/>
      <c r="UIE2172" s="218"/>
      <c r="UIF2172" s="218"/>
      <c r="UIG2172" s="218"/>
      <c r="UIH2172" s="218"/>
      <c r="UII2172" s="218"/>
      <c r="UIJ2172" s="218"/>
      <c r="UIK2172" s="218"/>
      <c r="UIL2172" s="218"/>
      <c r="UIM2172" s="218"/>
      <c r="UIN2172" s="218"/>
      <c r="UIO2172" s="218"/>
      <c r="UIP2172" s="218"/>
      <c r="UIQ2172" s="218"/>
      <c r="UIR2172" s="218"/>
      <c r="UIS2172" s="218"/>
      <c r="UIT2172" s="218"/>
      <c r="UIU2172" s="218"/>
      <c r="UIV2172" s="218"/>
      <c r="UIW2172" s="218"/>
      <c r="UIX2172" s="218"/>
      <c r="UIY2172" s="218"/>
      <c r="UIZ2172" s="218"/>
      <c r="UJA2172" s="218"/>
      <c r="UJB2172" s="218"/>
      <c r="UJC2172" s="218"/>
      <c r="UJD2172" s="218"/>
      <c r="UJE2172" s="218"/>
      <c r="UJF2172" s="218"/>
      <c r="UJG2172" s="218"/>
      <c r="UJH2172" s="218"/>
      <c r="UJI2172" s="218"/>
      <c r="UJJ2172" s="218"/>
      <c r="UJK2172" s="218"/>
      <c r="UJL2172" s="218"/>
      <c r="UJM2172" s="218"/>
      <c r="UJN2172" s="218"/>
      <c r="UJO2172" s="218"/>
      <c r="UJP2172" s="218"/>
      <c r="UJQ2172" s="218"/>
      <c r="UJR2172" s="218"/>
      <c r="UJS2172" s="218"/>
      <c r="UJT2172" s="218"/>
      <c r="UJU2172" s="218"/>
      <c r="UJV2172" s="218"/>
      <c r="UJW2172" s="218"/>
      <c r="UJX2172" s="218"/>
      <c r="UJY2172" s="218"/>
      <c r="UJZ2172" s="218"/>
      <c r="UKA2172" s="218"/>
      <c r="UKB2172" s="218"/>
      <c r="UKC2172" s="218"/>
      <c r="UKD2172" s="218"/>
      <c r="UKE2172" s="218"/>
      <c r="UKF2172" s="218"/>
      <c r="UKG2172" s="218"/>
      <c r="UKH2172" s="218"/>
      <c r="UKI2172" s="218"/>
      <c r="UKJ2172" s="218"/>
      <c r="UKK2172" s="218"/>
      <c r="UKL2172" s="218"/>
      <c r="UKM2172" s="218"/>
      <c r="UKN2172" s="218"/>
      <c r="UKO2172" s="218"/>
      <c r="UKP2172" s="218"/>
      <c r="UKQ2172" s="218"/>
      <c r="UKR2172" s="218"/>
      <c r="UKS2172" s="218"/>
      <c r="UKT2172" s="218"/>
      <c r="UKU2172" s="218"/>
      <c r="UKV2172" s="218"/>
      <c r="UKW2172" s="218"/>
      <c r="UKX2172" s="218"/>
      <c r="UKY2172" s="218"/>
      <c r="UKZ2172" s="218"/>
      <c r="ULA2172" s="218"/>
      <c r="ULB2172" s="218"/>
      <c r="ULC2172" s="218"/>
      <c r="ULD2172" s="218"/>
      <c r="ULE2172" s="218"/>
      <c r="ULF2172" s="218"/>
      <c r="ULG2172" s="218"/>
      <c r="ULH2172" s="218"/>
      <c r="ULI2172" s="218"/>
      <c r="ULJ2172" s="218"/>
      <c r="ULK2172" s="218"/>
      <c r="ULL2172" s="218"/>
      <c r="ULM2172" s="218"/>
      <c r="ULN2172" s="218"/>
      <c r="ULO2172" s="218"/>
      <c r="ULP2172" s="218"/>
      <c r="ULQ2172" s="218"/>
      <c r="ULR2172" s="218"/>
      <c r="ULS2172" s="218"/>
      <c r="ULT2172" s="218"/>
      <c r="ULU2172" s="218"/>
      <c r="ULV2172" s="218"/>
      <c r="ULW2172" s="218"/>
      <c r="ULX2172" s="218"/>
      <c r="ULY2172" s="218"/>
      <c r="ULZ2172" s="218"/>
      <c r="UMA2172" s="218"/>
      <c r="UMB2172" s="218"/>
      <c r="UMC2172" s="218"/>
      <c r="UMD2172" s="218"/>
      <c r="UME2172" s="218"/>
      <c r="UMF2172" s="218"/>
      <c r="UMG2172" s="218"/>
      <c r="UMH2172" s="218"/>
      <c r="UMI2172" s="218"/>
      <c r="UMJ2172" s="218"/>
      <c r="UMK2172" s="218"/>
      <c r="UML2172" s="218"/>
      <c r="UMM2172" s="218"/>
      <c r="UMN2172" s="218"/>
      <c r="UMO2172" s="218"/>
      <c r="UMP2172" s="218"/>
      <c r="UMQ2172" s="218"/>
      <c r="UMR2172" s="218"/>
      <c r="UMS2172" s="218"/>
      <c r="UMT2172" s="218"/>
      <c r="UMU2172" s="218"/>
      <c r="UMV2172" s="218"/>
      <c r="UMW2172" s="218"/>
      <c r="UMX2172" s="218"/>
      <c r="UMY2172" s="218"/>
      <c r="UMZ2172" s="218"/>
      <c r="UNA2172" s="218"/>
      <c r="UNB2172" s="218"/>
      <c r="UNC2172" s="218"/>
      <c r="UND2172" s="218"/>
      <c r="UNE2172" s="218"/>
      <c r="UNF2172" s="218"/>
      <c r="UNG2172" s="218"/>
      <c r="UNH2172" s="218"/>
      <c r="UNI2172" s="218"/>
      <c r="UNJ2172" s="218"/>
      <c r="UNK2172" s="218"/>
      <c r="UNL2172" s="218"/>
      <c r="UNM2172" s="218"/>
      <c r="UNN2172" s="218"/>
      <c r="UNO2172" s="218"/>
      <c r="UNP2172" s="218"/>
      <c r="UNQ2172" s="218"/>
      <c r="UNR2172" s="218"/>
      <c r="UNS2172" s="218"/>
      <c r="UNT2172" s="218"/>
      <c r="UNU2172" s="218"/>
      <c r="UNV2172" s="218"/>
      <c r="UNW2172" s="218"/>
      <c r="UNX2172" s="218"/>
      <c r="UNY2172" s="218"/>
      <c r="UNZ2172" s="218"/>
      <c r="UOA2172" s="218"/>
      <c r="UOB2172" s="218"/>
      <c r="UOC2172" s="218"/>
      <c r="UOD2172" s="218"/>
      <c r="UOE2172" s="218"/>
      <c r="UOF2172" s="218"/>
      <c r="UOG2172" s="218"/>
      <c r="UOH2172" s="218"/>
      <c r="UOI2172" s="218"/>
      <c r="UOJ2172" s="218"/>
      <c r="UOK2172" s="218"/>
      <c r="UOL2172" s="218"/>
      <c r="UOM2172" s="218"/>
      <c r="UON2172" s="218"/>
      <c r="UOO2172" s="218"/>
      <c r="UOP2172" s="218"/>
      <c r="UOQ2172" s="218"/>
      <c r="UOR2172" s="218"/>
      <c r="UOS2172" s="218"/>
      <c r="UOT2172" s="218"/>
      <c r="UOU2172" s="218"/>
      <c r="UOV2172" s="218"/>
      <c r="UOW2172" s="218"/>
      <c r="UOX2172" s="218"/>
      <c r="UOY2172" s="218"/>
      <c r="UOZ2172" s="218"/>
      <c r="UPA2172" s="218"/>
      <c r="UPB2172" s="218"/>
      <c r="UPC2172" s="218"/>
      <c r="UPD2172" s="218"/>
      <c r="UPE2172" s="218"/>
      <c r="UPF2172" s="218"/>
      <c r="UPG2172" s="218"/>
      <c r="UPH2172" s="218"/>
      <c r="UPI2172" s="218"/>
      <c r="UPJ2172" s="218"/>
      <c r="UPK2172" s="218"/>
      <c r="UPL2172" s="218"/>
      <c r="UPM2172" s="218"/>
      <c r="UPN2172" s="218"/>
      <c r="UPO2172" s="218"/>
      <c r="UPP2172" s="218"/>
      <c r="UPQ2172" s="218"/>
      <c r="UPR2172" s="218"/>
      <c r="UPS2172" s="218"/>
      <c r="UPT2172" s="218"/>
      <c r="UPU2172" s="218"/>
      <c r="UPV2172" s="218"/>
      <c r="UPW2172" s="218"/>
      <c r="UPX2172" s="218"/>
      <c r="UPY2172" s="218"/>
      <c r="UPZ2172" s="218"/>
      <c r="UQA2172" s="218"/>
      <c r="UQB2172" s="218"/>
      <c r="UQC2172" s="218"/>
      <c r="UQD2172" s="218"/>
      <c r="UQE2172" s="218"/>
      <c r="UQF2172" s="218"/>
      <c r="UQG2172" s="218"/>
      <c r="UQH2172" s="218"/>
      <c r="UQI2172" s="218"/>
      <c r="UQJ2172" s="218"/>
      <c r="UQK2172" s="218"/>
      <c r="UQL2172" s="218"/>
      <c r="UQM2172" s="218"/>
      <c r="UQN2172" s="218"/>
      <c r="UQO2172" s="218"/>
      <c r="UQP2172" s="218"/>
      <c r="UQQ2172" s="218"/>
      <c r="UQR2172" s="218"/>
      <c r="UQS2172" s="218"/>
      <c r="UQT2172" s="218"/>
      <c r="UQU2172" s="218"/>
      <c r="UQV2172" s="218"/>
      <c r="UQW2172" s="218"/>
      <c r="UQX2172" s="218"/>
      <c r="UQY2172" s="218"/>
      <c r="UQZ2172" s="218"/>
      <c r="URA2172" s="218"/>
      <c r="URB2172" s="218"/>
      <c r="URC2172" s="218"/>
      <c r="URD2172" s="218"/>
      <c r="URE2172" s="218"/>
      <c r="URF2172" s="218"/>
      <c r="URG2172" s="218"/>
      <c r="URH2172" s="218"/>
      <c r="URI2172" s="218"/>
      <c r="URJ2172" s="218"/>
      <c r="URK2172" s="218"/>
      <c r="URL2172" s="218"/>
      <c r="URM2172" s="218"/>
      <c r="URN2172" s="218"/>
      <c r="URO2172" s="218"/>
      <c r="URP2172" s="218"/>
      <c r="URQ2172" s="218"/>
      <c r="URR2172" s="218"/>
      <c r="URS2172" s="218"/>
      <c r="URT2172" s="218"/>
      <c r="URU2172" s="218"/>
      <c r="URV2172" s="218"/>
      <c r="URW2172" s="218"/>
      <c r="URX2172" s="218"/>
      <c r="URY2172" s="218"/>
      <c r="URZ2172" s="218"/>
      <c r="USA2172" s="218"/>
      <c r="USB2172" s="218"/>
      <c r="USC2172" s="218"/>
      <c r="USD2172" s="218"/>
      <c r="USE2172" s="218"/>
      <c r="USF2172" s="218"/>
      <c r="USG2172" s="218"/>
      <c r="USH2172" s="218"/>
      <c r="USI2172" s="218"/>
      <c r="USJ2172" s="218"/>
      <c r="USK2172" s="218"/>
      <c r="USL2172" s="218"/>
      <c r="USM2172" s="218"/>
      <c r="USN2172" s="218"/>
      <c r="USO2172" s="218"/>
      <c r="USP2172" s="218"/>
      <c r="USQ2172" s="218"/>
      <c r="USR2172" s="218"/>
      <c r="USS2172" s="218"/>
      <c r="UST2172" s="218"/>
      <c r="USU2172" s="218"/>
      <c r="USV2172" s="218"/>
      <c r="USW2172" s="218"/>
      <c r="USX2172" s="218"/>
      <c r="USY2172" s="218"/>
      <c r="USZ2172" s="218"/>
      <c r="UTA2172" s="218"/>
      <c r="UTB2172" s="218"/>
      <c r="UTC2172" s="218"/>
      <c r="UTD2172" s="218"/>
      <c r="UTE2172" s="218"/>
      <c r="UTF2172" s="218"/>
      <c r="UTG2172" s="218"/>
      <c r="UTH2172" s="218"/>
      <c r="UTI2172" s="218"/>
      <c r="UTJ2172" s="218"/>
      <c r="UTK2172" s="218"/>
      <c r="UTL2172" s="218"/>
      <c r="UTM2172" s="218"/>
      <c r="UTN2172" s="218"/>
      <c r="UTO2172" s="218"/>
      <c r="UTP2172" s="218"/>
      <c r="UTQ2172" s="218"/>
      <c r="UTR2172" s="218"/>
      <c r="UTS2172" s="218"/>
      <c r="UTT2172" s="218"/>
      <c r="UTU2172" s="218"/>
      <c r="UTV2172" s="218"/>
      <c r="UTW2172" s="218"/>
      <c r="UTX2172" s="218"/>
      <c r="UTY2172" s="218"/>
      <c r="UTZ2172" s="218"/>
      <c r="UUA2172" s="218"/>
      <c r="UUB2172" s="218"/>
      <c r="UUC2172" s="218"/>
      <c r="UUD2172" s="218"/>
      <c r="UUE2172" s="218"/>
      <c r="UUF2172" s="218"/>
      <c r="UUG2172" s="218"/>
      <c r="UUH2172" s="218"/>
      <c r="UUI2172" s="218"/>
      <c r="UUJ2172" s="218"/>
      <c r="UUK2172" s="218"/>
      <c r="UUL2172" s="218"/>
      <c r="UUM2172" s="218"/>
      <c r="UUN2172" s="218"/>
      <c r="UUO2172" s="218"/>
      <c r="UUP2172" s="218"/>
      <c r="UUQ2172" s="218"/>
      <c r="UUR2172" s="218"/>
      <c r="UUS2172" s="218"/>
      <c r="UUT2172" s="218"/>
      <c r="UUU2172" s="218"/>
      <c r="UUV2172" s="218"/>
      <c r="UUW2172" s="218"/>
      <c r="UUX2172" s="218"/>
      <c r="UUY2172" s="218"/>
      <c r="UUZ2172" s="218"/>
      <c r="UVA2172" s="218"/>
      <c r="UVB2172" s="218"/>
      <c r="UVC2172" s="218"/>
      <c r="UVD2172" s="218"/>
      <c r="UVE2172" s="218"/>
      <c r="UVF2172" s="218"/>
      <c r="UVG2172" s="218"/>
      <c r="UVH2172" s="218"/>
      <c r="UVI2172" s="218"/>
      <c r="UVJ2172" s="218"/>
      <c r="UVK2172" s="218"/>
      <c r="UVL2172" s="218"/>
      <c r="UVM2172" s="218"/>
      <c r="UVN2172" s="218"/>
      <c r="UVO2172" s="218"/>
      <c r="UVP2172" s="218"/>
      <c r="UVQ2172" s="218"/>
      <c r="UVR2172" s="218"/>
      <c r="UVS2172" s="218"/>
      <c r="UVT2172" s="218"/>
      <c r="UVU2172" s="218"/>
      <c r="UVV2172" s="218"/>
      <c r="UVW2172" s="218"/>
      <c r="UVX2172" s="218"/>
      <c r="UVY2172" s="218"/>
      <c r="UVZ2172" s="218"/>
      <c r="UWA2172" s="218"/>
      <c r="UWB2172" s="218"/>
      <c r="UWC2172" s="218"/>
      <c r="UWD2172" s="218"/>
      <c r="UWE2172" s="218"/>
      <c r="UWF2172" s="218"/>
      <c r="UWG2172" s="218"/>
      <c r="UWH2172" s="218"/>
      <c r="UWI2172" s="218"/>
      <c r="UWJ2172" s="218"/>
      <c r="UWK2172" s="218"/>
      <c r="UWL2172" s="218"/>
      <c r="UWM2172" s="218"/>
      <c r="UWN2172" s="218"/>
      <c r="UWO2172" s="218"/>
      <c r="UWP2172" s="218"/>
      <c r="UWQ2172" s="218"/>
      <c r="UWR2172" s="218"/>
      <c r="UWS2172" s="218"/>
      <c r="UWT2172" s="218"/>
      <c r="UWU2172" s="218"/>
      <c r="UWV2172" s="218"/>
      <c r="UWW2172" s="218"/>
      <c r="UWX2172" s="218"/>
      <c r="UWY2172" s="218"/>
      <c r="UWZ2172" s="218"/>
      <c r="UXA2172" s="218"/>
      <c r="UXB2172" s="218"/>
      <c r="UXC2172" s="218"/>
      <c r="UXD2172" s="218"/>
      <c r="UXE2172" s="218"/>
      <c r="UXF2172" s="218"/>
      <c r="UXG2172" s="218"/>
      <c r="UXH2172" s="218"/>
      <c r="UXI2172" s="218"/>
      <c r="UXJ2172" s="218"/>
      <c r="UXK2172" s="218"/>
      <c r="UXL2172" s="218"/>
      <c r="UXM2172" s="218"/>
      <c r="UXN2172" s="218"/>
      <c r="UXO2172" s="218"/>
      <c r="UXP2172" s="218"/>
      <c r="UXQ2172" s="218"/>
      <c r="UXR2172" s="218"/>
      <c r="UXS2172" s="218"/>
      <c r="UXT2172" s="218"/>
      <c r="UXU2172" s="218"/>
      <c r="UXV2172" s="218"/>
      <c r="UXW2172" s="218"/>
      <c r="UXX2172" s="218"/>
      <c r="UXY2172" s="218"/>
      <c r="UXZ2172" s="218"/>
      <c r="UYA2172" s="218"/>
      <c r="UYB2172" s="218"/>
      <c r="UYC2172" s="218"/>
      <c r="UYD2172" s="218"/>
      <c r="UYE2172" s="218"/>
      <c r="UYF2172" s="218"/>
      <c r="UYG2172" s="218"/>
      <c r="UYH2172" s="218"/>
      <c r="UYI2172" s="218"/>
      <c r="UYJ2172" s="218"/>
      <c r="UYK2172" s="218"/>
      <c r="UYL2172" s="218"/>
      <c r="UYM2172" s="218"/>
      <c r="UYN2172" s="218"/>
      <c r="UYO2172" s="218"/>
      <c r="UYP2172" s="218"/>
      <c r="UYQ2172" s="218"/>
      <c r="UYR2172" s="218"/>
      <c r="UYS2172" s="218"/>
      <c r="UYT2172" s="218"/>
      <c r="UYU2172" s="218"/>
      <c r="UYV2172" s="218"/>
      <c r="UYW2172" s="218"/>
      <c r="UYX2172" s="218"/>
      <c r="UYY2172" s="218"/>
      <c r="UYZ2172" s="218"/>
      <c r="UZA2172" s="218"/>
      <c r="UZB2172" s="218"/>
      <c r="UZC2172" s="218"/>
      <c r="UZD2172" s="218"/>
      <c r="UZE2172" s="218"/>
      <c r="UZF2172" s="218"/>
      <c r="UZG2172" s="218"/>
      <c r="UZH2172" s="218"/>
      <c r="UZI2172" s="218"/>
      <c r="UZJ2172" s="218"/>
      <c r="UZK2172" s="218"/>
      <c r="UZL2172" s="218"/>
      <c r="UZM2172" s="218"/>
      <c r="UZN2172" s="218"/>
      <c r="UZO2172" s="218"/>
      <c r="UZP2172" s="218"/>
      <c r="UZQ2172" s="218"/>
      <c r="UZR2172" s="218"/>
      <c r="UZS2172" s="218"/>
      <c r="UZT2172" s="218"/>
      <c r="UZU2172" s="218"/>
      <c r="UZV2172" s="218"/>
      <c r="UZW2172" s="218"/>
      <c r="UZX2172" s="218"/>
      <c r="UZY2172" s="218"/>
      <c r="UZZ2172" s="218"/>
      <c r="VAA2172" s="218"/>
      <c r="VAB2172" s="218"/>
      <c r="VAC2172" s="218"/>
      <c r="VAD2172" s="218"/>
      <c r="VAE2172" s="218"/>
      <c r="VAF2172" s="218"/>
      <c r="VAG2172" s="218"/>
      <c r="VAH2172" s="218"/>
      <c r="VAI2172" s="218"/>
      <c r="VAJ2172" s="218"/>
      <c r="VAK2172" s="218"/>
      <c r="VAL2172" s="218"/>
      <c r="VAM2172" s="218"/>
      <c r="VAN2172" s="218"/>
      <c r="VAO2172" s="218"/>
      <c r="VAP2172" s="218"/>
      <c r="VAQ2172" s="218"/>
      <c r="VAR2172" s="218"/>
      <c r="VAS2172" s="218"/>
      <c r="VAT2172" s="218"/>
      <c r="VAU2172" s="218"/>
      <c r="VAV2172" s="218"/>
      <c r="VAW2172" s="218"/>
      <c r="VAX2172" s="218"/>
      <c r="VAY2172" s="218"/>
      <c r="VAZ2172" s="218"/>
      <c r="VBA2172" s="218"/>
      <c r="VBB2172" s="218"/>
      <c r="VBC2172" s="218"/>
      <c r="VBD2172" s="218"/>
      <c r="VBE2172" s="218"/>
      <c r="VBF2172" s="218"/>
      <c r="VBG2172" s="218"/>
      <c r="VBH2172" s="218"/>
      <c r="VBI2172" s="218"/>
      <c r="VBJ2172" s="218"/>
      <c r="VBK2172" s="218"/>
      <c r="VBL2172" s="218"/>
      <c r="VBM2172" s="218"/>
      <c r="VBN2172" s="218"/>
      <c r="VBO2172" s="218"/>
      <c r="VBP2172" s="218"/>
      <c r="VBQ2172" s="218"/>
      <c r="VBR2172" s="218"/>
      <c r="VBS2172" s="218"/>
      <c r="VBT2172" s="218"/>
      <c r="VBU2172" s="218"/>
      <c r="VBV2172" s="218"/>
      <c r="VBW2172" s="218"/>
      <c r="VBX2172" s="218"/>
      <c r="VBY2172" s="218"/>
      <c r="VBZ2172" s="218"/>
      <c r="VCA2172" s="218"/>
      <c r="VCB2172" s="218"/>
      <c r="VCC2172" s="218"/>
      <c r="VCD2172" s="218"/>
      <c r="VCE2172" s="218"/>
      <c r="VCF2172" s="218"/>
      <c r="VCG2172" s="218"/>
      <c r="VCH2172" s="218"/>
      <c r="VCI2172" s="218"/>
      <c r="VCJ2172" s="218"/>
      <c r="VCK2172" s="218"/>
      <c r="VCL2172" s="218"/>
      <c r="VCM2172" s="218"/>
      <c r="VCN2172" s="218"/>
      <c r="VCO2172" s="218"/>
      <c r="VCP2172" s="218"/>
      <c r="VCQ2172" s="218"/>
      <c r="VCR2172" s="218"/>
      <c r="VCS2172" s="218"/>
      <c r="VCT2172" s="218"/>
      <c r="VCU2172" s="218"/>
      <c r="VCV2172" s="218"/>
      <c r="VCW2172" s="218"/>
      <c r="VCX2172" s="218"/>
      <c r="VCY2172" s="218"/>
      <c r="VCZ2172" s="218"/>
      <c r="VDA2172" s="218"/>
      <c r="VDB2172" s="218"/>
      <c r="VDC2172" s="218"/>
      <c r="VDD2172" s="218"/>
      <c r="VDE2172" s="218"/>
      <c r="VDF2172" s="218"/>
      <c r="VDG2172" s="218"/>
      <c r="VDH2172" s="218"/>
      <c r="VDI2172" s="218"/>
      <c r="VDJ2172" s="218"/>
      <c r="VDK2172" s="218"/>
      <c r="VDL2172" s="218"/>
      <c r="VDM2172" s="218"/>
      <c r="VDN2172" s="218"/>
      <c r="VDO2172" s="218"/>
      <c r="VDP2172" s="218"/>
      <c r="VDQ2172" s="218"/>
      <c r="VDR2172" s="218"/>
      <c r="VDS2172" s="218"/>
      <c r="VDT2172" s="218"/>
      <c r="VDU2172" s="218"/>
      <c r="VDV2172" s="218"/>
      <c r="VDW2172" s="218"/>
      <c r="VDX2172" s="218"/>
      <c r="VDY2172" s="218"/>
      <c r="VDZ2172" s="218"/>
      <c r="VEA2172" s="218"/>
      <c r="VEB2172" s="218"/>
      <c r="VEC2172" s="218"/>
      <c r="VED2172" s="218"/>
      <c r="VEE2172" s="218"/>
      <c r="VEF2172" s="218"/>
      <c r="VEG2172" s="218"/>
      <c r="VEH2172" s="218"/>
      <c r="VEI2172" s="218"/>
      <c r="VEJ2172" s="218"/>
      <c r="VEK2172" s="218"/>
      <c r="VEL2172" s="218"/>
      <c r="VEM2172" s="218"/>
      <c r="VEN2172" s="218"/>
      <c r="VEO2172" s="218"/>
      <c r="VEP2172" s="218"/>
      <c r="VEQ2172" s="218"/>
      <c r="VER2172" s="218"/>
      <c r="VES2172" s="218"/>
      <c r="VET2172" s="218"/>
      <c r="VEU2172" s="218"/>
      <c r="VEV2172" s="218"/>
      <c r="VEW2172" s="218"/>
      <c r="VEX2172" s="218"/>
      <c r="VEY2172" s="218"/>
      <c r="VEZ2172" s="218"/>
      <c r="VFA2172" s="218"/>
      <c r="VFB2172" s="218"/>
      <c r="VFC2172" s="218"/>
      <c r="VFD2172" s="218"/>
      <c r="VFE2172" s="218"/>
      <c r="VFF2172" s="218"/>
      <c r="VFG2172" s="218"/>
      <c r="VFH2172" s="218"/>
      <c r="VFI2172" s="218"/>
      <c r="VFJ2172" s="218"/>
      <c r="VFK2172" s="218"/>
      <c r="VFL2172" s="218"/>
      <c r="VFM2172" s="218"/>
      <c r="VFN2172" s="218"/>
      <c r="VFO2172" s="218"/>
      <c r="VFP2172" s="218"/>
      <c r="VFQ2172" s="218"/>
      <c r="VFR2172" s="218"/>
      <c r="VFS2172" s="218"/>
      <c r="VFT2172" s="218"/>
      <c r="VFU2172" s="218"/>
      <c r="VFV2172" s="218"/>
      <c r="VFW2172" s="218"/>
      <c r="VFX2172" s="218"/>
      <c r="VFY2172" s="218"/>
      <c r="VFZ2172" s="218"/>
      <c r="VGA2172" s="218"/>
      <c r="VGB2172" s="218"/>
      <c r="VGC2172" s="218"/>
      <c r="VGD2172" s="218"/>
      <c r="VGE2172" s="218"/>
      <c r="VGF2172" s="218"/>
      <c r="VGG2172" s="218"/>
      <c r="VGH2172" s="218"/>
      <c r="VGI2172" s="218"/>
      <c r="VGJ2172" s="218"/>
      <c r="VGK2172" s="218"/>
      <c r="VGL2172" s="218"/>
      <c r="VGM2172" s="218"/>
      <c r="VGN2172" s="218"/>
      <c r="VGO2172" s="218"/>
      <c r="VGP2172" s="218"/>
      <c r="VGQ2172" s="218"/>
      <c r="VGR2172" s="218"/>
      <c r="VGS2172" s="218"/>
      <c r="VGT2172" s="218"/>
      <c r="VGU2172" s="218"/>
      <c r="VGV2172" s="218"/>
      <c r="VGW2172" s="218"/>
      <c r="VGX2172" s="218"/>
      <c r="VGY2172" s="218"/>
      <c r="VGZ2172" s="218"/>
      <c r="VHA2172" s="218"/>
      <c r="VHB2172" s="218"/>
      <c r="VHC2172" s="218"/>
      <c r="VHD2172" s="218"/>
      <c r="VHE2172" s="218"/>
      <c r="VHF2172" s="218"/>
      <c r="VHG2172" s="218"/>
      <c r="VHH2172" s="218"/>
      <c r="VHI2172" s="218"/>
      <c r="VHJ2172" s="218"/>
      <c r="VHK2172" s="218"/>
      <c r="VHL2172" s="218"/>
      <c r="VHM2172" s="218"/>
      <c r="VHN2172" s="218"/>
      <c r="VHO2172" s="218"/>
      <c r="VHP2172" s="218"/>
      <c r="VHQ2172" s="218"/>
      <c r="VHR2172" s="218"/>
      <c r="VHS2172" s="218"/>
      <c r="VHT2172" s="218"/>
      <c r="VHU2172" s="218"/>
      <c r="VHV2172" s="218"/>
      <c r="VHW2172" s="218"/>
      <c r="VHX2172" s="218"/>
      <c r="VHY2172" s="218"/>
      <c r="VHZ2172" s="218"/>
      <c r="VIA2172" s="218"/>
      <c r="VIB2172" s="218"/>
      <c r="VIC2172" s="218"/>
      <c r="VID2172" s="218"/>
      <c r="VIE2172" s="218"/>
      <c r="VIF2172" s="218"/>
      <c r="VIG2172" s="218"/>
      <c r="VIH2172" s="218"/>
      <c r="VII2172" s="218"/>
      <c r="VIJ2172" s="218"/>
      <c r="VIK2172" s="218"/>
      <c r="VIL2172" s="218"/>
      <c r="VIM2172" s="218"/>
      <c r="VIN2172" s="218"/>
      <c r="VIO2172" s="218"/>
      <c r="VIP2172" s="218"/>
      <c r="VIQ2172" s="218"/>
      <c r="VIR2172" s="218"/>
      <c r="VIS2172" s="218"/>
      <c r="VIT2172" s="218"/>
      <c r="VIU2172" s="218"/>
      <c r="VIV2172" s="218"/>
      <c r="VIW2172" s="218"/>
      <c r="VIX2172" s="218"/>
      <c r="VIY2172" s="218"/>
      <c r="VIZ2172" s="218"/>
      <c r="VJA2172" s="218"/>
      <c r="VJB2172" s="218"/>
      <c r="VJC2172" s="218"/>
      <c r="VJD2172" s="218"/>
      <c r="VJE2172" s="218"/>
      <c r="VJF2172" s="218"/>
      <c r="VJG2172" s="218"/>
      <c r="VJH2172" s="218"/>
      <c r="VJI2172" s="218"/>
      <c r="VJJ2172" s="218"/>
      <c r="VJK2172" s="218"/>
      <c r="VJL2172" s="218"/>
      <c r="VJM2172" s="218"/>
      <c r="VJN2172" s="218"/>
      <c r="VJO2172" s="218"/>
      <c r="VJP2172" s="218"/>
      <c r="VJQ2172" s="218"/>
      <c r="VJR2172" s="218"/>
      <c r="VJS2172" s="218"/>
      <c r="VJT2172" s="218"/>
      <c r="VJU2172" s="218"/>
      <c r="VJV2172" s="218"/>
      <c r="VJW2172" s="218"/>
      <c r="VJX2172" s="218"/>
      <c r="VJY2172" s="218"/>
      <c r="VJZ2172" s="218"/>
      <c r="VKA2172" s="218"/>
      <c r="VKB2172" s="218"/>
      <c r="VKC2172" s="218"/>
      <c r="VKD2172" s="218"/>
      <c r="VKE2172" s="218"/>
      <c r="VKF2172" s="218"/>
      <c r="VKG2172" s="218"/>
      <c r="VKH2172" s="218"/>
      <c r="VKI2172" s="218"/>
      <c r="VKJ2172" s="218"/>
      <c r="VKK2172" s="218"/>
      <c r="VKL2172" s="218"/>
      <c r="VKM2172" s="218"/>
      <c r="VKN2172" s="218"/>
      <c r="VKO2172" s="218"/>
      <c r="VKP2172" s="218"/>
      <c r="VKQ2172" s="218"/>
      <c r="VKR2172" s="218"/>
      <c r="VKS2172" s="218"/>
      <c r="VKT2172" s="218"/>
      <c r="VKU2172" s="218"/>
      <c r="VKV2172" s="218"/>
      <c r="VKW2172" s="218"/>
      <c r="VKX2172" s="218"/>
      <c r="VKY2172" s="218"/>
      <c r="VKZ2172" s="218"/>
      <c r="VLA2172" s="218"/>
      <c r="VLB2172" s="218"/>
      <c r="VLC2172" s="218"/>
      <c r="VLD2172" s="218"/>
      <c r="VLE2172" s="218"/>
      <c r="VLF2172" s="218"/>
      <c r="VLG2172" s="218"/>
      <c r="VLH2172" s="218"/>
      <c r="VLI2172" s="218"/>
      <c r="VLJ2172" s="218"/>
      <c r="VLK2172" s="218"/>
      <c r="VLL2172" s="218"/>
      <c r="VLM2172" s="218"/>
      <c r="VLN2172" s="218"/>
      <c r="VLO2172" s="218"/>
      <c r="VLP2172" s="218"/>
      <c r="VLQ2172" s="218"/>
      <c r="VLR2172" s="218"/>
      <c r="VLS2172" s="218"/>
      <c r="VLT2172" s="218"/>
      <c r="VLU2172" s="218"/>
      <c r="VLV2172" s="218"/>
      <c r="VLW2172" s="218"/>
      <c r="VLX2172" s="218"/>
      <c r="VLY2172" s="218"/>
      <c r="VLZ2172" s="218"/>
      <c r="VMA2172" s="218"/>
      <c r="VMB2172" s="218"/>
      <c r="VMC2172" s="218"/>
      <c r="VMD2172" s="218"/>
      <c r="VME2172" s="218"/>
      <c r="VMF2172" s="218"/>
      <c r="VMG2172" s="218"/>
      <c r="VMH2172" s="218"/>
      <c r="VMI2172" s="218"/>
      <c r="VMJ2172" s="218"/>
      <c r="VMK2172" s="218"/>
      <c r="VML2172" s="218"/>
      <c r="VMM2172" s="218"/>
      <c r="VMN2172" s="218"/>
      <c r="VMO2172" s="218"/>
      <c r="VMP2172" s="218"/>
      <c r="VMQ2172" s="218"/>
      <c r="VMR2172" s="218"/>
      <c r="VMS2172" s="218"/>
      <c r="VMT2172" s="218"/>
      <c r="VMU2172" s="218"/>
      <c r="VMV2172" s="218"/>
      <c r="VMW2172" s="218"/>
      <c r="VMX2172" s="218"/>
      <c r="VMY2172" s="218"/>
      <c r="VMZ2172" s="218"/>
      <c r="VNA2172" s="218"/>
      <c r="VNB2172" s="218"/>
      <c r="VNC2172" s="218"/>
      <c r="VND2172" s="218"/>
      <c r="VNE2172" s="218"/>
      <c r="VNF2172" s="218"/>
      <c r="VNG2172" s="218"/>
      <c r="VNH2172" s="218"/>
      <c r="VNI2172" s="218"/>
      <c r="VNJ2172" s="218"/>
      <c r="VNK2172" s="218"/>
      <c r="VNL2172" s="218"/>
      <c r="VNM2172" s="218"/>
      <c r="VNN2172" s="218"/>
      <c r="VNO2172" s="218"/>
      <c r="VNP2172" s="218"/>
      <c r="VNQ2172" s="218"/>
      <c r="VNR2172" s="218"/>
      <c r="VNS2172" s="218"/>
      <c r="VNT2172" s="218"/>
      <c r="VNU2172" s="218"/>
      <c r="VNV2172" s="218"/>
      <c r="VNW2172" s="218"/>
      <c r="VNX2172" s="218"/>
      <c r="VNY2172" s="218"/>
      <c r="VNZ2172" s="218"/>
      <c r="VOA2172" s="218"/>
      <c r="VOB2172" s="218"/>
      <c r="VOC2172" s="218"/>
      <c r="VOD2172" s="218"/>
      <c r="VOE2172" s="218"/>
      <c r="VOF2172" s="218"/>
      <c r="VOG2172" s="218"/>
      <c r="VOH2172" s="218"/>
      <c r="VOI2172" s="218"/>
      <c r="VOJ2172" s="218"/>
      <c r="VOK2172" s="218"/>
      <c r="VOL2172" s="218"/>
      <c r="VOM2172" s="218"/>
      <c r="VON2172" s="218"/>
      <c r="VOO2172" s="218"/>
      <c r="VOP2172" s="218"/>
      <c r="VOQ2172" s="218"/>
      <c r="VOR2172" s="218"/>
      <c r="VOS2172" s="218"/>
      <c r="VOT2172" s="218"/>
      <c r="VOU2172" s="218"/>
      <c r="VOV2172" s="218"/>
      <c r="VOW2172" s="218"/>
      <c r="VOX2172" s="218"/>
      <c r="VOY2172" s="218"/>
      <c r="VOZ2172" s="218"/>
      <c r="VPA2172" s="218"/>
      <c r="VPB2172" s="218"/>
      <c r="VPC2172" s="218"/>
      <c r="VPD2172" s="218"/>
      <c r="VPE2172" s="218"/>
      <c r="VPF2172" s="218"/>
      <c r="VPG2172" s="218"/>
      <c r="VPH2172" s="218"/>
      <c r="VPI2172" s="218"/>
      <c r="VPJ2172" s="218"/>
      <c r="VPK2172" s="218"/>
      <c r="VPL2172" s="218"/>
      <c r="VPM2172" s="218"/>
      <c r="VPN2172" s="218"/>
      <c r="VPO2172" s="218"/>
      <c r="VPP2172" s="218"/>
      <c r="VPQ2172" s="218"/>
      <c r="VPR2172" s="218"/>
      <c r="VPS2172" s="218"/>
      <c r="VPT2172" s="218"/>
      <c r="VPU2172" s="218"/>
      <c r="VPV2172" s="218"/>
      <c r="VPW2172" s="218"/>
      <c r="VPX2172" s="218"/>
      <c r="VPY2172" s="218"/>
      <c r="VPZ2172" s="218"/>
      <c r="VQA2172" s="218"/>
      <c r="VQB2172" s="218"/>
      <c r="VQC2172" s="218"/>
      <c r="VQD2172" s="218"/>
      <c r="VQE2172" s="218"/>
      <c r="VQF2172" s="218"/>
      <c r="VQG2172" s="218"/>
      <c r="VQH2172" s="218"/>
      <c r="VQI2172" s="218"/>
      <c r="VQJ2172" s="218"/>
      <c r="VQK2172" s="218"/>
      <c r="VQL2172" s="218"/>
      <c r="VQM2172" s="218"/>
      <c r="VQN2172" s="218"/>
      <c r="VQO2172" s="218"/>
      <c r="VQP2172" s="218"/>
      <c r="VQQ2172" s="218"/>
      <c r="VQR2172" s="218"/>
      <c r="VQS2172" s="218"/>
      <c r="VQT2172" s="218"/>
      <c r="VQU2172" s="218"/>
      <c r="VQV2172" s="218"/>
      <c r="VQW2172" s="218"/>
      <c r="VQX2172" s="218"/>
      <c r="VQY2172" s="218"/>
      <c r="VQZ2172" s="218"/>
      <c r="VRA2172" s="218"/>
      <c r="VRB2172" s="218"/>
      <c r="VRC2172" s="218"/>
      <c r="VRD2172" s="218"/>
      <c r="VRE2172" s="218"/>
      <c r="VRF2172" s="218"/>
      <c r="VRG2172" s="218"/>
      <c r="VRH2172" s="218"/>
      <c r="VRI2172" s="218"/>
      <c r="VRJ2172" s="218"/>
      <c r="VRK2172" s="218"/>
      <c r="VRL2172" s="218"/>
      <c r="VRM2172" s="218"/>
      <c r="VRN2172" s="218"/>
      <c r="VRO2172" s="218"/>
      <c r="VRP2172" s="218"/>
      <c r="VRQ2172" s="218"/>
      <c r="VRR2172" s="218"/>
      <c r="VRS2172" s="218"/>
      <c r="VRT2172" s="218"/>
      <c r="VRU2172" s="218"/>
      <c r="VRV2172" s="218"/>
      <c r="VRW2172" s="218"/>
      <c r="VRX2172" s="218"/>
      <c r="VRY2172" s="218"/>
      <c r="VRZ2172" s="218"/>
      <c r="VSA2172" s="218"/>
      <c r="VSB2172" s="218"/>
      <c r="VSC2172" s="218"/>
      <c r="VSD2172" s="218"/>
      <c r="VSE2172" s="218"/>
      <c r="VSF2172" s="218"/>
      <c r="VSG2172" s="218"/>
      <c r="VSH2172" s="218"/>
      <c r="VSI2172" s="218"/>
      <c r="VSJ2172" s="218"/>
      <c r="VSK2172" s="218"/>
      <c r="VSL2172" s="218"/>
      <c r="VSM2172" s="218"/>
      <c r="VSN2172" s="218"/>
      <c r="VSO2172" s="218"/>
      <c r="VSP2172" s="218"/>
      <c r="VSQ2172" s="218"/>
      <c r="VSR2172" s="218"/>
      <c r="VSS2172" s="218"/>
      <c r="VST2172" s="218"/>
      <c r="VSU2172" s="218"/>
      <c r="VSV2172" s="218"/>
      <c r="VSW2172" s="218"/>
      <c r="VSX2172" s="218"/>
      <c r="VSY2172" s="218"/>
      <c r="VSZ2172" s="218"/>
      <c r="VTA2172" s="218"/>
      <c r="VTB2172" s="218"/>
      <c r="VTC2172" s="218"/>
      <c r="VTD2172" s="218"/>
      <c r="VTE2172" s="218"/>
      <c r="VTF2172" s="218"/>
      <c r="VTG2172" s="218"/>
      <c r="VTH2172" s="218"/>
      <c r="VTI2172" s="218"/>
      <c r="VTJ2172" s="218"/>
      <c r="VTK2172" s="218"/>
      <c r="VTL2172" s="218"/>
      <c r="VTM2172" s="218"/>
      <c r="VTN2172" s="218"/>
      <c r="VTO2172" s="218"/>
      <c r="VTP2172" s="218"/>
      <c r="VTQ2172" s="218"/>
      <c r="VTR2172" s="218"/>
      <c r="VTS2172" s="218"/>
      <c r="VTT2172" s="218"/>
      <c r="VTU2172" s="218"/>
      <c r="VTV2172" s="218"/>
      <c r="VTW2172" s="218"/>
      <c r="VTX2172" s="218"/>
      <c r="VTY2172" s="218"/>
      <c r="VTZ2172" s="218"/>
      <c r="VUA2172" s="218"/>
      <c r="VUB2172" s="218"/>
      <c r="VUC2172" s="218"/>
      <c r="VUD2172" s="218"/>
      <c r="VUE2172" s="218"/>
      <c r="VUF2172" s="218"/>
      <c r="VUG2172" s="218"/>
      <c r="VUH2172" s="218"/>
      <c r="VUI2172" s="218"/>
      <c r="VUJ2172" s="218"/>
      <c r="VUK2172" s="218"/>
      <c r="VUL2172" s="218"/>
      <c r="VUM2172" s="218"/>
      <c r="VUN2172" s="218"/>
      <c r="VUO2172" s="218"/>
      <c r="VUP2172" s="218"/>
      <c r="VUQ2172" s="218"/>
      <c r="VUR2172" s="218"/>
      <c r="VUS2172" s="218"/>
      <c r="VUT2172" s="218"/>
      <c r="VUU2172" s="218"/>
      <c r="VUV2172" s="218"/>
      <c r="VUW2172" s="218"/>
      <c r="VUX2172" s="218"/>
      <c r="VUY2172" s="218"/>
      <c r="VUZ2172" s="218"/>
      <c r="VVA2172" s="218"/>
      <c r="VVB2172" s="218"/>
      <c r="VVC2172" s="218"/>
      <c r="VVD2172" s="218"/>
      <c r="VVE2172" s="218"/>
      <c r="VVF2172" s="218"/>
      <c r="VVG2172" s="218"/>
      <c r="VVH2172" s="218"/>
      <c r="VVI2172" s="218"/>
      <c r="VVJ2172" s="218"/>
      <c r="VVK2172" s="218"/>
      <c r="VVL2172" s="218"/>
      <c r="VVM2172" s="218"/>
      <c r="VVN2172" s="218"/>
      <c r="VVO2172" s="218"/>
      <c r="VVP2172" s="218"/>
      <c r="VVQ2172" s="218"/>
      <c r="VVR2172" s="218"/>
      <c r="VVS2172" s="218"/>
      <c r="VVT2172" s="218"/>
      <c r="VVU2172" s="218"/>
      <c r="VVV2172" s="218"/>
      <c r="VVW2172" s="218"/>
      <c r="VVX2172" s="218"/>
      <c r="VVY2172" s="218"/>
      <c r="VVZ2172" s="218"/>
      <c r="VWA2172" s="218"/>
      <c r="VWB2172" s="218"/>
      <c r="VWC2172" s="218"/>
      <c r="VWD2172" s="218"/>
      <c r="VWE2172" s="218"/>
      <c r="VWF2172" s="218"/>
      <c r="VWG2172" s="218"/>
      <c r="VWH2172" s="218"/>
      <c r="VWI2172" s="218"/>
      <c r="VWJ2172" s="218"/>
      <c r="VWK2172" s="218"/>
      <c r="VWL2172" s="218"/>
      <c r="VWM2172" s="218"/>
      <c r="VWN2172" s="218"/>
      <c r="VWO2172" s="218"/>
      <c r="VWP2172" s="218"/>
      <c r="VWQ2172" s="218"/>
      <c r="VWR2172" s="218"/>
      <c r="VWS2172" s="218"/>
      <c r="VWT2172" s="218"/>
      <c r="VWU2172" s="218"/>
      <c r="VWV2172" s="218"/>
      <c r="VWW2172" s="218"/>
      <c r="VWX2172" s="218"/>
      <c r="VWY2172" s="218"/>
      <c r="VWZ2172" s="218"/>
      <c r="VXA2172" s="218"/>
      <c r="VXB2172" s="218"/>
      <c r="VXC2172" s="218"/>
      <c r="VXD2172" s="218"/>
      <c r="VXE2172" s="218"/>
      <c r="VXF2172" s="218"/>
      <c r="VXG2172" s="218"/>
      <c r="VXH2172" s="218"/>
      <c r="VXI2172" s="218"/>
      <c r="VXJ2172" s="218"/>
      <c r="VXK2172" s="218"/>
      <c r="VXL2172" s="218"/>
      <c r="VXM2172" s="218"/>
      <c r="VXN2172" s="218"/>
      <c r="VXO2172" s="218"/>
      <c r="VXP2172" s="218"/>
      <c r="VXQ2172" s="218"/>
      <c r="VXR2172" s="218"/>
      <c r="VXS2172" s="218"/>
      <c r="VXT2172" s="218"/>
      <c r="VXU2172" s="218"/>
      <c r="VXV2172" s="218"/>
      <c r="VXW2172" s="218"/>
      <c r="VXX2172" s="218"/>
      <c r="VXY2172" s="218"/>
      <c r="VXZ2172" s="218"/>
      <c r="VYA2172" s="218"/>
      <c r="VYB2172" s="218"/>
      <c r="VYC2172" s="218"/>
      <c r="VYD2172" s="218"/>
      <c r="VYE2172" s="218"/>
      <c r="VYF2172" s="218"/>
      <c r="VYG2172" s="218"/>
      <c r="VYH2172" s="218"/>
      <c r="VYI2172" s="218"/>
      <c r="VYJ2172" s="218"/>
      <c r="VYK2172" s="218"/>
      <c r="VYL2172" s="218"/>
      <c r="VYM2172" s="218"/>
      <c r="VYN2172" s="218"/>
      <c r="VYO2172" s="218"/>
      <c r="VYP2172" s="218"/>
      <c r="VYQ2172" s="218"/>
      <c r="VYR2172" s="218"/>
      <c r="VYS2172" s="218"/>
      <c r="VYT2172" s="218"/>
      <c r="VYU2172" s="218"/>
      <c r="VYV2172" s="218"/>
      <c r="VYW2172" s="218"/>
      <c r="VYX2172" s="218"/>
      <c r="VYY2172" s="218"/>
      <c r="VYZ2172" s="218"/>
      <c r="VZA2172" s="218"/>
      <c r="VZB2172" s="218"/>
      <c r="VZC2172" s="218"/>
      <c r="VZD2172" s="218"/>
      <c r="VZE2172" s="218"/>
      <c r="VZF2172" s="218"/>
      <c r="VZG2172" s="218"/>
      <c r="VZH2172" s="218"/>
      <c r="VZI2172" s="218"/>
      <c r="VZJ2172" s="218"/>
      <c r="VZK2172" s="218"/>
      <c r="VZL2172" s="218"/>
      <c r="VZM2172" s="218"/>
      <c r="VZN2172" s="218"/>
      <c r="VZO2172" s="218"/>
      <c r="VZP2172" s="218"/>
      <c r="VZQ2172" s="218"/>
      <c r="VZR2172" s="218"/>
      <c r="VZS2172" s="218"/>
      <c r="VZT2172" s="218"/>
      <c r="VZU2172" s="218"/>
      <c r="VZV2172" s="218"/>
      <c r="VZW2172" s="218"/>
      <c r="VZX2172" s="218"/>
      <c r="VZY2172" s="218"/>
      <c r="VZZ2172" s="218"/>
      <c r="WAA2172" s="218"/>
      <c r="WAB2172" s="218"/>
      <c r="WAC2172" s="218"/>
      <c r="WAD2172" s="218"/>
      <c r="WAE2172" s="218"/>
      <c r="WAF2172" s="218"/>
      <c r="WAG2172" s="218"/>
      <c r="WAH2172" s="218"/>
      <c r="WAI2172" s="218"/>
      <c r="WAJ2172" s="218"/>
      <c r="WAK2172" s="218"/>
      <c r="WAL2172" s="218"/>
      <c r="WAM2172" s="218"/>
      <c r="WAN2172" s="218"/>
      <c r="WAO2172" s="218"/>
      <c r="WAP2172" s="218"/>
      <c r="WAQ2172" s="218"/>
      <c r="WAR2172" s="218"/>
      <c r="WAS2172" s="218"/>
      <c r="WAT2172" s="218"/>
      <c r="WAU2172" s="218"/>
      <c r="WAV2172" s="218"/>
      <c r="WAW2172" s="218"/>
      <c r="WAX2172" s="218"/>
      <c r="WAY2172" s="218"/>
      <c r="WAZ2172" s="218"/>
      <c r="WBA2172" s="218"/>
      <c r="WBB2172" s="218"/>
      <c r="WBC2172" s="218"/>
      <c r="WBD2172" s="218"/>
      <c r="WBE2172" s="218"/>
      <c r="WBF2172" s="218"/>
      <c r="WBG2172" s="218"/>
      <c r="WBH2172" s="218"/>
      <c r="WBI2172" s="218"/>
      <c r="WBJ2172" s="218"/>
      <c r="WBK2172" s="218"/>
      <c r="WBL2172" s="218"/>
      <c r="WBM2172" s="218"/>
      <c r="WBN2172" s="218"/>
      <c r="WBO2172" s="218"/>
      <c r="WBP2172" s="218"/>
      <c r="WBQ2172" s="218"/>
      <c r="WBR2172" s="218"/>
      <c r="WBS2172" s="218"/>
      <c r="WBT2172" s="218"/>
      <c r="WBU2172" s="218"/>
      <c r="WBV2172" s="218"/>
      <c r="WBW2172" s="218"/>
      <c r="WBX2172" s="218"/>
      <c r="WBY2172" s="218"/>
      <c r="WBZ2172" s="218"/>
      <c r="WCA2172" s="218"/>
      <c r="WCB2172" s="218"/>
      <c r="WCC2172" s="218"/>
      <c r="WCD2172" s="218"/>
      <c r="WCE2172" s="218"/>
      <c r="WCF2172" s="218"/>
      <c r="WCG2172" s="218"/>
      <c r="WCH2172" s="218"/>
      <c r="WCI2172" s="218"/>
      <c r="WCJ2172" s="218"/>
      <c r="WCK2172" s="218"/>
      <c r="WCL2172" s="218"/>
      <c r="WCM2172" s="218"/>
      <c r="WCN2172" s="218"/>
      <c r="WCO2172" s="218"/>
      <c r="WCP2172" s="218"/>
      <c r="WCQ2172" s="218"/>
      <c r="WCR2172" s="218"/>
      <c r="WCS2172" s="218"/>
      <c r="WCT2172" s="218"/>
      <c r="WCU2172" s="218"/>
      <c r="WCV2172" s="218"/>
      <c r="WCW2172" s="218"/>
      <c r="WCX2172" s="218"/>
      <c r="WCY2172" s="218"/>
      <c r="WCZ2172" s="218"/>
      <c r="WDA2172" s="218"/>
      <c r="WDB2172" s="218"/>
      <c r="WDC2172" s="218"/>
      <c r="WDD2172" s="218"/>
      <c r="WDE2172" s="218"/>
      <c r="WDF2172" s="218"/>
      <c r="WDG2172" s="218"/>
      <c r="WDH2172" s="218"/>
      <c r="WDI2172" s="218"/>
      <c r="WDJ2172" s="218"/>
      <c r="WDK2172" s="218"/>
      <c r="WDL2172" s="218"/>
      <c r="WDM2172" s="218"/>
      <c r="WDN2172" s="218"/>
      <c r="WDO2172" s="218"/>
      <c r="WDP2172" s="218"/>
      <c r="WDQ2172" s="218"/>
      <c r="WDR2172" s="218"/>
      <c r="WDS2172" s="218"/>
      <c r="WDT2172" s="218"/>
      <c r="WDU2172" s="218"/>
      <c r="WDV2172" s="218"/>
      <c r="WDW2172" s="218"/>
      <c r="WDX2172" s="218"/>
      <c r="WDY2172" s="218"/>
      <c r="WDZ2172" s="218"/>
      <c r="WEA2172" s="218"/>
      <c r="WEB2172" s="218"/>
      <c r="WEC2172" s="218"/>
      <c r="WED2172" s="218"/>
      <c r="WEE2172" s="218"/>
      <c r="WEF2172" s="218"/>
      <c r="WEG2172" s="218"/>
      <c r="WEH2172" s="218"/>
      <c r="WEI2172" s="218"/>
      <c r="WEJ2172" s="218"/>
      <c r="WEK2172" s="218"/>
      <c r="WEL2172" s="218"/>
      <c r="WEM2172" s="218"/>
      <c r="WEN2172" s="218"/>
      <c r="WEO2172" s="218"/>
      <c r="WEP2172" s="218"/>
      <c r="WEQ2172" s="218"/>
      <c r="WER2172" s="218"/>
      <c r="WES2172" s="218"/>
      <c r="WET2172" s="218"/>
      <c r="WEU2172" s="218"/>
      <c r="WEV2172" s="218"/>
      <c r="WEW2172" s="218"/>
      <c r="WEX2172" s="218"/>
      <c r="WEY2172" s="218"/>
      <c r="WEZ2172" s="218"/>
      <c r="WFA2172" s="218"/>
      <c r="WFB2172" s="218"/>
      <c r="WFC2172" s="218"/>
      <c r="WFD2172" s="218"/>
      <c r="WFE2172" s="218"/>
      <c r="WFF2172" s="218"/>
      <c r="WFG2172" s="218"/>
      <c r="WFH2172" s="218"/>
      <c r="WFI2172" s="218"/>
      <c r="WFJ2172" s="218"/>
      <c r="WFK2172" s="218"/>
      <c r="WFL2172" s="218"/>
      <c r="WFM2172" s="218"/>
      <c r="WFN2172" s="218"/>
      <c r="WFO2172" s="218"/>
      <c r="WFP2172" s="218"/>
      <c r="WFQ2172" s="218"/>
      <c r="WFR2172" s="218"/>
      <c r="WFS2172" s="218"/>
      <c r="WFT2172" s="218"/>
      <c r="WFU2172" s="218"/>
      <c r="WFV2172" s="218"/>
      <c r="WFW2172" s="218"/>
      <c r="WFX2172" s="218"/>
      <c r="WFY2172" s="218"/>
      <c r="WFZ2172" s="218"/>
      <c r="WGA2172" s="218"/>
      <c r="WGB2172" s="218"/>
      <c r="WGC2172" s="218"/>
      <c r="WGD2172" s="218"/>
      <c r="WGE2172" s="218"/>
      <c r="WGF2172" s="218"/>
      <c r="WGG2172" s="218"/>
      <c r="WGH2172" s="218"/>
      <c r="WGI2172" s="218"/>
      <c r="WGJ2172" s="218"/>
      <c r="WGK2172" s="218"/>
      <c r="WGL2172" s="218"/>
      <c r="WGM2172" s="218"/>
      <c r="WGN2172" s="218"/>
      <c r="WGO2172" s="218"/>
      <c r="WGP2172" s="218"/>
      <c r="WGQ2172" s="218"/>
      <c r="WGR2172" s="218"/>
      <c r="WGS2172" s="218"/>
      <c r="WGT2172" s="218"/>
      <c r="WGU2172" s="218"/>
      <c r="WGV2172" s="218"/>
      <c r="WGW2172" s="218"/>
      <c r="WGX2172" s="218"/>
      <c r="WGY2172" s="218"/>
      <c r="WGZ2172" s="218"/>
      <c r="WHA2172" s="218"/>
      <c r="WHB2172" s="218"/>
      <c r="WHC2172" s="218"/>
      <c r="WHD2172" s="218"/>
      <c r="WHE2172" s="218"/>
      <c r="WHF2172" s="218"/>
      <c r="WHG2172" s="218"/>
      <c r="WHH2172" s="218"/>
      <c r="WHI2172" s="218"/>
      <c r="WHJ2172" s="218"/>
      <c r="WHK2172" s="218"/>
      <c r="WHL2172" s="218"/>
      <c r="WHM2172" s="218"/>
      <c r="WHN2172" s="218"/>
      <c r="WHO2172" s="218"/>
      <c r="WHP2172" s="218"/>
      <c r="WHQ2172" s="218"/>
      <c r="WHR2172" s="218"/>
      <c r="WHS2172" s="218"/>
      <c r="WHT2172" s="218"/>
      <c r="WHU2172" s="218"/>
      <c r="WHV2172" s="218"/>
      <c r="WHW2172" s="218"/>
      <c r="WHX2172" s="218"/>
      <c r="WHY2172" s="218"/>
      <c r="WHZ2172" s="218"/>
      <c r="WIA2172" s="218"/>
      <c r="WIB2172" s="218"/>
      <c r="WIC2172" s="218"/>
      <c r="WID2172" s="218"/>
      <c r="WIE2172" s="218"/>
      <c r="WIF2172" s="218"/>
      <c r="WIG2172" s="218"/>
      <c r="WIH2172" s="218"/>
      <c r="WII2172" s="218"/>
      <c r="WIJ2172" s="218"/>
      <c r="WIK2172" s="218"/>
      <c r="WIL2172" s="218"/>
      <c r="WIM2172" s="218"/>
      <c r="WIN2172" s="218"/>
      <c r="WIO2172" s="218"/>
      <c r="WIP2172" s="218"/>
      <c r="WIQ2172" s="218"/>
      <c r="WIR2172" s="218"/>
      <c r="WIS2172" s="218"/>
      <c r="WIT2172" s="218"/>
      <c r="WIU2172" s="218"/>
      <c r="WIV2172" s="218"/>
      <c r="WIW2172" s="218"/>
      <c r="WIX2172" s="218"/>
      <c r="WIY2172" s="218"/>
      <c r="WIZ2172" s="218"/>
      <c r="WJA2172" s="218"/>
      <c r="WJB2172" s="218"/>
      <c r="WJC2172" s="218"/>
      <c r="WJD2172" s="218"/>
      <c r="WJE2172" s="218"/>
      <c r="WJF2172" s="218"/>
      <c r="WJG2172" s="218"/>
      <c r="WJH2172" s="218"/>
      <c r="WJI2172" s="218"/>
      <c r="WJJ2172" s="218"/>
      <c r="WJK2172" s="218"/>
      <c r="WJL2172" s="218"/>
      <c r="WJM2172" s="218"/>
      <c r="WJN2172" s="218"/>
      <c r="WJO2172" s="218"/>
      <c r="WJP2172" s="218"/>
      <c r="WJQ2172" s="218"/>
      <c r="WJR2172" s="218"/>
      <c r="WJS2172" s="218"/>
      <c r="WJT2172" s="218"/>
      <c r="WJU2172" s="218"/>
      <c r="WJV2172" s="218"/>
      <c r="WJW2172" s="218"/>
      <c r="WJX2172" s="218"/>
      <c r="WJY2172" s="218"/>
      <c r="WJZ2172" s="218"/>
      <c r="WKA2172" s="218"/>
      <c r="WKB2172" s="218"/>
      <c r="WKC2172" s="218"/>
      <c r="WKD2172" s="218"/>
      <c r="WKE2172" s="218"/>
      <c r="WKF2172" s="218"/>
      <c r="WKG2172" s="218"/>
      <c r="WKH2172" s="218"/>
      <c r="WKI2172" s="218"/>
      <c r="WKJ2172" s="218"/>
      <c r="WKK2172" s="218"/>
      <c r="WKL2172" s="218"/>
      <c r="WKM2172" s="218"/>
      <c r="WKN2172" s="218"/>
      <c r="WKO2172" s="218"/>
      <c r="WKP2172" s="218"/>
      <c r="WKQ2172" s="218"/>
      <c r="WKR2172" s="218"/>
      <c r="WKS2172" s="218"/>
      <c r="WKT2172" s="218"/>
      <c r="WKU2172" s="218"/>
      <c r="WKV2172" s="218"/>
      <c r="WKW2172" s="218"/>
      <c r="WKX2172" s="218"/>
      <c r="WKY2172" s="218"/>
      <c r="WKZ2172" s="218"/>
      <c r="WLA2172" s="218"/>
      <c r="WLB2172" s="218"/>
      <c r="WLC2172" s="218"/>
      <c r="WLD2172" s="218"/>
      <c r="WLE2172" s="218"/>
      <c r="WLF2172" s="218"/>
      <c r="WLG2172" s="218"/>
      <c r="WLH2172" s="218"/>
      <c r="WLI2172" s="218"/>
      <c r="WLJ2172" s="218"/>
      <c r="WLK2172" s="218"/>
      <c r="WLL2172" s="218"/>
      <c r="WLM2172" s="218"/>
      <c r="WLN2172" s="218"/>
      <c r="WLO2172" s="218"/>
      <c r="WLP2172" s="218"/>
      <c r="WLQ2172" s="218"/>
      <c r="WLR2172" s="218"/>
      <c r="WLS2172" s="218"/>
      <c r="WLT2172" s="218"/>
      <c r="WLU2172" s="218"/>
      <c r="WLV2172" s="218"/>
      <c r="WLW2172" s="218"/>
      <c r="WLX2172" s="218"/>
      <c r="WLY2172" s="218"/>
      <c r="WLZ2172" s="218"/>
      <c r="WMA2172" s="218"/>
      <c r="WMB2172" s="218"/>
      <c r="WMC2172" s="218"/>
      <c r="WMD2172" s="218"/>
      <c r="WME2172" s="218"/>
      <c r="WMF2172" s="218"/>
      <c r="WMG2172" s="218"/>
      <c r="WMH2172" s="218"/>
      <c r="WMI2172" s="218"/>
      <c r="WMJ2172" s="218"/>
      <c r="WMK2172" s="218"/>
      <c r="WML2172" s="218"/>
      <c r="WMM2172" s="218"/>
      <c r="WMN2172" s="218"/>
      <c r="WMO2172" s="218"/>
      <c r="WMP2172" s="218"/>
      <c r="WMQ2172" s="218"/>
      <c r="WMR2172" s="218"/>
      <c r="WMS2172" s="218"/>
      <c r="WMT2172" s="218"/>
      <c r="WMU2172" s="218"/>
      <c r="WMV2172" s="218"/>
      <c r="WMW2172" s="218"/>
      <c r="WMX2172" s="218"/>
      <c r="WMY2172" s="218"/>
      <c r="WMZ2172" s="218"/>
      <c r="WNA2172" s="218"/>
      <c r="WNB2172" s="218"/>
      <c r="WNC2172" s="218"/>
      <c r="WND2172" s="218"/>
      <c r="WNE2172" s="218"/>
      <c r="WNF2172" s="218"/>
      <c r="WNG2172" s="218"/>
      <c r="WNH2172" s="218"/>
      <c r="WNI2172" s="218"/>
      <c r="WNJ2172" s="218"/>
      <c r="WNK2172" s="218"/>
      <c r="WNL2172" s="218"/>
      <c r="WNM2172" s="218"/>
      <c r="WNN2172" s="218"/>
      <c r="WNO2172" s="218"/>
      <c r="WNP2172" s="218"/>
      <c r="WNQ2172" s="218"/>
      <c r="WNR2172" s="218"/>
      <c r="WNS2172" s="218"/>
      <c r="WNT2172" s="218"/>
      <c r="WNU2172" s="218"/>
      <c r="WNV2172" s="218"/>
      <c r="WNW2172" s="218"/>
      <c r="WNX2172" s="218"/>
      <c r="WNY2172" s="218"/>
      <c r="WNZ2172" s="218"/>
      <c r="WOA2172" s="218"/>
      <c r="WOB2172" s="218"/>
      <c r="WOC2172" s="218"/>
      <c r="WOD2172" s="218"/>
      <c r="WOE2172" s="218"/>
      <c r="WOF2172" s="218"/>
      <c r="WOG2172" s="218"/>
      <c r="WOH2172" s="218"/>
      <c r="WOI2172" s="218"/>
      <c r="WOJ2172" s="218"/>
      <c r="WOK2172" s="218"/>
      <c r="WOL2172" s="218"/>
      <c r="WOM2172" s="218"/>
      <c r="WON2172" s="218"/>
      <c r="WOO2172" s="218"/>
      <c r="WOP2172" s="218"/>
      <c r="WOQ2172" s="218"/>
      <c r="WOR2172" s="218"/>
      <c r="WOS2172" s="218"/>
      <c r="WOT2172" s="218"/>
      <c r="WOU2172" s="218"/>
      <c r="WOV2172" s="218"/>
      <c r="WOW2172" s="218"/>
      <c r="WOX2172" s="218"/>
      <c r="WOY2172" s="218"/>
      <c r="WOZ2172" s="218"/>
      <c r="WPA2172" s="218"/>
      <c r="WPB2172" s="218"/>
      <c r="WPC2172" s="218"/>
      <c r="WPD2172" s="218"/>
      <c r="WPE2172" s="218"/>
      <c r="WPF2172" s="218"/>
      <c r="WPG2172" s="218"/>
      <c r="WPH2172" s="218"/>
      <c r="WPI2172" s="218"/>
      <c r="WPJ2172" s="218"/>
      <c r="WPK2172" s="218"/>
      <c r="WPL2172" s="218"/>
      <c r="WPM2172" s="218"/>
      <c r="WPN2172" s="218"/>
      <c r="WPO2172" s="218"/>
      <c r="WPP2172" s="218"/>
      <c r="WPQ2172" s="218"/>
      <c r="WPR2172" s="218"/>
      <c r="WPS2172" s="218"/>
      <c r="WPT2172" s="218"/>
      <c r="WPU2172" s="218"/>
      <c r="WPV2172" s="218"/>
      <c r="WPW2172" s="218"/>
      <c r="WPX2172" s="218"/>
      <c r="WPY2172" s="218"/>
      <c r="WPZ2172" s="218"/>
      <c r="WQA2172" s="218"/>
      <c r="WQB2172" s="218"/>
      <c r="WQC2172" s="218"/>
      <c r="WQD2172" s="218"/>
      <c r="WQE2172" s="218"/>
      <c r="WQF2172" s="218"/>
      <c r="WQG2172" s="218"/>
      <c r="WQH2172" s="218"/>
      <c r="WQI2172" s="218"/>
      <c r="WQJ2172" s="218"/>
      <c r="WQK2172" s="218"/>
      <c r="WQL2172" s="218"/>
      <c r="WQM2172" s="218"/>
      <c r="WQN2172" s="218"/>
      <c r="WQO2172" s="218"/>
      <c r="WQP2172" s="218"/>
      <c r="WQQ2172" s="218"/>
      <c r="WQR2172" s="218"/>
      <c r="WQS2172" s="218"/>
      <c r="WQT2172" s="218"/>
      <c r="WQU2172" s="218"/>
      <c r="WQV2172" s="218"/>
      <c r="WQW2172" s="218"/>
      <c r="WQX2172" s="218"/>
      <c r="WQY2172" s="218"/>
      <c r="WQZ2172" s="218"/>
      <c r="WRA2172" s="218"/>
      <c r="WRB2172" s="218"/>
      <c r="WRC2172" s="218"/>
      <c r="WRD2172" s="218"/>
      <c r="WRE2172" s="218"/>
      <c r="WRF2172" s="218"/>
      <c r="WRG2172" s="218"/>
      <c r="WRH2172" s="218"/>
      <c r="WRI2172" s="218"/>
      <c r="WRJ2172" s="218"/>
      <c r="WRK2172" s="218"/>
      <c r="WRL2172" s="218"/>
      <c r="WRM2172" s="218"/>
      <c r="WRN2172" s="218"/>
      <c r="WRO2172" s="218"/>
      <c r="WRP2172" s="218"/>
      <c r="WRQ2172" s="218"/>
      <c r="WRR2172" s="218"/>
      <c r="WRS2172" s="218"/>
      <c r="WRT2172" s="218"/>
      <c r="WRU2172" s="218"/>
      <c r="WRV2172" s="218"/>
      <c r="WRW2172" s="218"/>
      <c r="WRX2172" s="218"/>
      <c r="WRY2172" s="218"/>
      <c r="WRZ2172" s="218"/>
      <c r="WSA2172" s="218"/>
      <c r="WSB2172" s="218"/>
      <c r="WSC2172" s="218"/>
      <c r="WSD2172" s="218"/>
      <c r="WSE2172" s="218"/>
      <c r="WSF2172" s="218"/>
      <c r="WSG2172" s="218"/>
      <c r="WSH2172" s="218"/>
      <c r="WSI2172" s="218"/>
      <c r="WSJ2172" s="218"/>
      <c r="WSK2172" s="218"/>
      <c r="WSL2172" s="218"/>
      <c r="WSM2172" s="218"/>
      <c r="WSN2172" s="218"/>
      <c r="WSO2172" s="218"/>
      <c r="WSP2172" s="218"/>
      <c r="WSQ2172" s="218"/>
      <c r="WSR2172" s="218"/>
      <c r="WSS2172" s="218"/>
      <c r="WST2172" s="218"/>
      <c r="WSU2172" s="218"/>
      <c r="WSV2172" s="218"/>
      <c r="WSW2172" s="218"/>
      <c r="WSX2172" s="218"/>
      <c r="WSY2172" s="218"/>
      <c r="WSZ2172" s="218"/>
      <c r="WTA2172" s="218"/>
      <c r="WTB2172" s="218"/>
      <c r="WTC2172" s="218"/>
      <c r="WTD2172" s="218"/>
      <c r="WTE2172" s="218"/>
      <c r="WTF2172" s="218"/>
      <c r="WTG2172" s="218"/>
      <c r="WTH2172" s="218"/>
      <c r="WTI2172" s="218"/>
      <c r="WTJ2172" s="218"/>
      <c r="WTK2172" s="218"/>
      <c r="WTL2172" s="218"/>
      <c r="WTM2172" s="218"/>
      <c r="WTN2172" s="218"/>
      <c r="WTO2172" s="218"/>
      <c r="WTP2172" s="218"/>
      <c r="WTQ2172" s="218"/>
      <c r="WTR2172" s="218"/>
      <c r="WTS2172" s="218"/>
      <c r="WTT2172" s="218"/>
      <c r="WTU2172" s="218"/>
      <c r="WTV2172" s="218"/>
      <c r="WTW2172" s="218"/>
      <c r="WTX2172" s="218"/>
      <c r="WTY2172" s="218"/>
      <c r="WTZ2172" s="218"/>
      <c r="WUA2172" s="218"/>
      <c r="WUB2172" s="218"/>
      <c r="WUC2172" s="218"/>
      <c r="WUD2172" s="218"/>
      <c r="WUE2172" s="218"/>
      <c r="WUF2172" s="218"/>
      <c r="WUG2172" s="218"/>
      <c r="WUH2172" s="218"/>
      <c r="WUI2172" s="218"/>
      <c r="WUJ2172" s="218"/>
      <c r="WUK2172" s="218"/>
      <c r="WUL2172" s="218"/>
      <c r="WUM2172" s="218"/>
      <c r="WUN2172" s="218"/>
      <c r="WUO2172" s="218"/>
      <c r="WUP2172" s="218"/>
      <c r="WUQ2172" s="218"/>
      <c r="WUR2172" s="218"/>
      <c r="WUS2172" s="218"/>
      <c r="WUT2172" s="218"/>
      <c r="WUU2172" s="218"/>
      <c r="WUV2172" s="218"/>
      <c r="WUW2172" s="218"/>
      <c r="WUX2172" s="218"/>
      <c r="WUY2172" s="218"/>
      <c r="WUZ2172" s="218"/>
      <c r="WVA2172" s="218"/>
      <c r="WVB2172" s="218"/>
      <c r="WVC2172" s="218"/>
      <c r="WVD2172" s="218"/>
      <c r="WVE2172" s="218"/>
      <c r="WVF2172" s="218"/>
      <c r="WVG2172" s="218"/>
      <c r="WVH2172" s="218"/>
      <c r="WVI2172" s="218"/>
      <c r="WVJ2172" s="218"/>
      <c r="WVK2172" s="218"/>
      <c r="WVL2172" s="218"/>
      <c r="WVM2172" s="218"/>
      <c r="WVN2172" s="218"/>
      <c r="WVO2172" s="218"/>
      <c r="WVP2172" s="218"/>
      <c r="WVQ2172" s="218"/>
      <c r="WVR2172" s="218"/>
      <c r="WVS2172" s="218"/>
      <c r="WVT2172" s="218"/>
      <c r="WVU2172" s="218"/>
      <c r="WVV2172" s="218"/>
      <c r="WVW2172" s="218"/>
      <c r="WVX2172" s="218"/>
      <c r="WVY2172" s="218"/>
      <c r="WVZ2172" s="218"/>
      <c r="WWA2172" s="218"/>
      <c r="WWB2172" s="218"/>
      <c r="WWC2172" s="218"/>
      <c r="WWD2172" s="218"/>
      <c r="WWE2172" s="218"/>
      <c r="WWF2172" s="218"/>
      <c r="WWG2172" s="218"/>
      <c r="WWH2172" s="218"/>
      <c r="WWI2172" s="218"/>
      <c r="WWJ2172" s="218"/>
      <c r="WWK2172" s="218"/>
      <c r="WWL2172" s="218"/>
      <c r="WWM2172" s="218"/>
      <c r="WWN2172" s="218"/>
      <c r="WWO2172" s="218"/>
      <c r="WWP2172" s="218"/>
      <c r="WWQ2172" s="218"/>
      <c r="WWR2172" s="218"/>
      <c r="WWS2172" s="218"/>
      <c r="WWT2172" s="218"/>
      <c r="WWU2172" s="218"/>
      <c r="WWV2172" s="218"/>
      <c r="WWW2172" s="218"/>
      <c r="WWX2172" s="218"/>
      <c r="WWY2172" s="218"/>
      <c r="WWZ2172" s="218"/>
      <c r="WXA2172" s="218"/>
      <c r="WXB2172" s="218"/>
      <c r="WXC2172" s="218"/>
      <c r="WXD2172" s="218"/>
      <c r="WXE2172" s="218"/>
      <c r="WXF2172" s="218"/>
      <c r="WXG2172" s="218"/>
      <c r="WXH2172" s="218"/>
      <c r="WXI2172" s="218"/>
      <c r="WXJ2172" s="218"/>
      <c r="WXK2172" s="218"/>
      <c r="WXL2172" s="218"/>
      <c r="WXM2172" s="218"/>
      <c r="WXN2172" s="218"/>
      <c r="WXO2172" s="218"/>
      <c r="WXP2172" s="218"/>
      <c r="WXQ2172" s="218"/>
      <c r="WXR2172" s="218"/>
      <c r="WXS2172" s="218"/>
      <c r="WXT2172" s="218"/>
      <c r="WXU2172" s="218"/>
      <c r="WXV2172" s="218"/>
      <c r="WXW2172" s="218"/>
      <c r="WXX2172" s="218"/>
      <c r="WXY2172" s="218"/>
      <c r="WXZ2172" s="218"/>
      <c r="WYA2172" s="218"/>
      <c r="WYB2172" s="218"/>
      <c r="WYC2172" s="218"/>
      <c r="WYD2172" s="218"/>
      <c r="WYE2172" s="218"/>
      <c r="WYF2172" s="218"/>
      <c r="WYG2172" s="218"/>
      <c r="WYH2172" s="218"/>
      <c r="WYI2172" s="218"/>
      <c r="WYJ2172" s="218"/>
      <c r="WYK2172" s="218"/>
      <c r="WYL2172" s="218"/>
      <c r="WYM2172" s="218"/>
      <c r="WYN2172" s="218"/>
      <c r="WYO2172" s="218"/>
      <c r="WYP2172" s="218"/>
      <c r="WYQ2172" s="218"/>
      <c r="WYR2172" s="218"/>
      <c r="WYS2172" s="218"/>
      <c r="WYT2172" s="218"/>
      <c r="WYU2172" s="218"/>
      <c r="WYV2172" s="218"/>
      <c r="WYW2172" s="218"/>
      <c r="WYX2172" s="218"/>
      <c r="WYY2172" s="218"/>
      <c r="WYZ2172" s="218"/>
      <c r="WZA2172" s="218"/>
      <c r="WZB2172" s="218"/>
      <c r="WZC2172" s="218"/>
      <c r="WZD2172" s="218"/>
      <c r="WZE2172" s="218"/>
      <c r="WZF2172" s="218"/>
      <c r="WZG2172" s="218"/>
      <c r="WZH2172" s="218"/>
      <c r="WZI2172" s="218"/>
      <c r="WZJ2172" s="218"/>
      <c r="WZK2172" s="218"/>
      <c r="WZL2172" s="218"/>
      <c r="WZM2172" s="218"/>
      <c r="WZN2172" s="218"/>
      <c r="WZO2172" s="218"/>
      <c r="WZP2172" s="218"/>
      <c r="WZQ2172" s="218"/>
      <c r="WZR2172" s="218"/>
      <c r="WZS2172" s="218"/>
      <c r="WZT2172" s="218"/>
      <c r="WZU2172" s="218"/>
      <c r="WZV2172" s="218"/>
      <c r="WZW2172" s="218"/>
      <c r="WZX2172" s="218"/>
      <c r="WZY2172" s="218"/>
      <c r="WZZ2172" s="218"/>
      <c r="XAA2172" s="218"/>
      <c r="XAB2172" s="218"/>
      <c r="XAC2172" s="218"/>
      <c r="XAD2172" s="218"/>
      <c r="XAE2172" s="218"/>
      <c r="XAF2172" s="218"/>
      <c r="XAG2172" s="218"/>
      <c r="XAH2172" s="218"/>
      <c r="XAI2172" s="218"/>
      <c r="XAJ2172" s="218"/>
      <c r="XAK2172" s="218"/>
      <c r="XAL2172" s="218"/>
      <c r="XAM2172" s="218"/>
      <c r="XAN2172" s="218"/>
      <c r="XAO2172" s="218"/>
      <c r="XAP2172" s="218"/>
      <c r="XAQ2172" s="218"/>
      <c r="XAR2172" s="218"/>
      <c r="XAS2172" s="218"/>
      <c r="XAT2172" s="218"/>
      <c r="XAU2172" s="218"/>
      <c r="XAV2172" s="218"/>
      <c r="XAW2172" s="218"/>
      <c r="XAX2172" s="218"/>
      <c r="XAY2172" s="218"/>
      <c r="XAZ2172" s="218"/>
      <c r="XBA2172" s="218"/>
      <c r="XBB2172" s="218"/>
      <c r="XBC2172" s="218"/>
      <c r="XBD2172" s="218"/>
      <c r="XBE2172" s="218"/>
      <c r="XBF2172" s="218"/>
      <c r="XBG2172" s="218"/>
      <c r="XBH2172" s="218"/>
      <c r="XBI2172" s="218"/>
      <c r="XBJ2172" s="218"/>
      <c r="XBK2172" s="218"/>
      <c r="XBL2172" s="218"/>
      <c r="XBM2172" s="218"/>
      <c r="XBN2172" s="218"/>
      <c r="XBO2172" s="218"/>
      <c r="XBP2172" s="218"/>
      <c r="XBQ2172" s="218"/>
      <c r="XBR2172" s="218"/>
      <c r="XBS2172" s="218"/>
      <c r="XBT2172" s="218"/>
      <c r="XBU2172" s="218"/>
      <c r="XBV2172" s="218"/>
      <c r="XBW2172" s="218"/>
      <c r="XBX2172" s="218"/>
      <c r="XBY2172" s="218"/>
      <c r="XBZ2172" s="218"/>
      <c r="XCA2172" s="218"/>
      <c r="XCB2172" s="218"/>
      <c r="XCC2172" s="218"/>
      <c r="XCD2172" s="218"/>
      <c r="XCE2172" s="218"/>
      <c r="XCF2172" s="218"/>
      <c r="XCG2172" s="218"/>
      <c r="XCH2172" s="218"/>
      <c r="XCI2172" s="218"/>
      <c r="XCJ2172" s="218"/>
      <c r="XCK2172" s="218"/>
      <c r="XCL2172" s="218"/>
      <c r="XCM2172" s="218"/>
      <c r="XCN2172" s="218"/>
      <c r="XCO2172" s="218"/>
      <c r="XCP2172" s="218"/>
      <c r="XCQ2172" s="218"/>
      <c r="XCR2172" s="218"/>
      <c r="XCS2172" s="218"/>
      <c r="XCT2172" s="218"/>
      <c r="XCU2172" s="218"/>
      <c r="XCV2172" s="218"/>
      <c r="XCW2172" s="218"/>
      <c r="XCX2172" s="218"/>
      <c r="XCY2172" s="218"/>
      <c r="XCZ2172" s="218"/>
      <c r="XDA2172" s="218"/>
      <c r="XDB2172" s="218"/>
      <c r="XDC2172" s="218"/>
      <c r="XDD2172" s="218"/>
      <c r="XDE2172" s="218"/>
      <c r="XDF2172" s="218"/>
      <c r="XDG2172" s="218"/>
      <c r="XDH2172" s="218"/>
      <c r="XDI2172" s="218"/>
      <c r="XDJ2172" s="218"/>
      <c r="XDK2172" s="218"/>
      <c r="XDL2172" s="218"/>
      <c r="XDM2172" s="218"/>
      <c r="XDN2172" s="218"/>
      <c r="XDO2172" s="218"/>
      <c r="XDP2172" s="218"/>
      <c r="XDQ2172" s="218"/>
      <c r="XDR2172" s="218"/>
      <c r="XDS2172" s="218"/>
      <c r="XDT2172" s="218"/>
      <c r="XDU2172" s="218"/>
      <c r="XDV2172" s="218"/>
      <c r="XDW2172" s="218"/>
      <c r="XDX2172" s="218"/>
      <c r="XDY2172" s="218"/>
      <c r="XDZ2172" s="218"/>
      <c r="XEA2172" s="218"/>
      <c r="XEB2172" s="218"/>
      <c r="XEC2172" s="218"/>
      <c r="XED2172" s="218"/>
      <c r="XEE2172" s="218"/>
      <c r="XEF2172" s="218"/>
      <c r="XEG2172" s="218"/>
      <c r="XEH2172" s="218"/>
      <c r="XEI2172" s="218"/>
      <c r="XEJ2172" s="218"/>
      <c r="XEK2172" s="218"/>
      <c r="XEL2172" s="218"/>
      <c r="XEM2172" s="218"/>
      <c r="XEN2172" s="218"/>
      <c r="XEO2172" s="218"/>
      <c r="XEP2172" s="218"/>
      <c r="XEQ2172" s="218"/>
      <c r="XER2172" s="218"/>
      <c r="XES2172" s="218"/>
      <c r="XET2172" s="218"/>
      <c r="XEU2172" s="218"/>
      <c r="XEV2172" s="218"/>
      <c r="XEW2172" s="218"/>
      <c r="XEX2172" s="218"/>
      <c r="XEY2172" s="218"/>
      <c r="XEZ2172" s="218"/>
      <c r="XFA2172" s="218"/>
      <c r="XFB2172" s="218"/>
      <c r="XFC2172" s="218"/>
      <c r="XFD2172" s="218"/>
    </row>
    <row r="2173" spans="1:16384" s="94" customFormat="1" ht="20.100000000000001" customHeight="1" x14ac:dyDescent="0.25">
      <c r="A2173" s="154"/>
      <c r="B2173" s="60" t="str">
        <f t="shared" si="127"/>
        <v>00.03.27.3.1.1.17.B.430.2023</v>
      </c>
      <c r="C2173" s="20">
        <v>430</v>
      </c>
      <c r="D2173" s="72" t="s">
        <v>1085</v>
      </c>
      <c r="E2173" s="60" t="s">
        <v>409</v>
      </c>
      <c r="F2173" s="19" t="s">
        <v>893</v>
      </c>
      <c r="G2173" s="311">
        <v>850000</v>
      </c>
      <c r="H2173" s="269" t="s">
        <v>1164</v>
      </c>
      <c r="I2173" s="73">
        <v>2023</v>
      </c>
      <c r="J2173" s="126" t="s">
        <v>410</v>
      </c>
      <c r="K2173" s="126" t="s">
        <v>59</v>
      </c>
      <c r="L2173" s="126" t="s">
        <v>59</v>
      </c>
      <c r="M2173" s="60"/>
      <c r="N2173" s="10">
        <v>1</v>
      </c>
      <c r="O2173" s="15" t="s">
        <v>947</v>
      </c>
      <c r="P2173" s="60" t="s">
        <v>1451</v>
      </c>
      <c r="Q2173" s="73"/>
      <c r="R2173" s="60"/>
      <c r="S2173" s="60"/>
      <c r="T2173" s="218"/>
      <c r="U2173" s="218"/>
      <c r="V2173" s="218"/>
      <c r="W2173" s="218"/>
      <c r="X2173" s="218"/>
      <c r="Y2173" s="218"/>
      <c r="Z2173" s="218"/>
      <c r="AA2173" s="218"/>
      <c r="AB2173" s="218"/>
      <c r="AC2173" s="218"/>
      <c r="AD2173" s="218"/>
      <c r="AE2173" s="218"/>
      <c r="AF2173" s="218"/>
      <c r="AG2173" s="218"/>
      <c r="AH2173" s="218"/>
      <c r="AI2173" s="218"/>
      <c r="AJ2173" s="218"/>
      <c r="AK2173" s="218"/>
      <c r="AL2173" s="218"/>
      <c r="AM2173" s="218"/>
      <c r="AN2173" s="218"/>
      <c r="AO2173" s="218"/>
      <c r="AP2173" s="218"/>
      <c r="AQ2173" s="218"/>
      <c r="AR2173" s="218"/>
      <c r="AS2173" s="218"/>
      <c r="AT2173" s="218"/>
      <c r="AU2173" s="218"/>
      <c r="AV2173" s="218"/>
      <c r="AW2173" s="218"/>
      <c r="AX2173" s="218"/>
      <c r="AY2173" s="218"/>
      <c r="AZ2173" s="218"/>
      <c r="BA2173" s="218"/>
      <c r="BB2173" s="218"/>
      <c r="BC2173" s="218"/>
      <c r="BD2173" s="218"/>
      <c r="BE2173" s="218"/>
      <c r="BF2173" s="218"/>
      <c r="BG2173" s="218"/>
      <c r="BH2173" s="218"/>
      <c r="BI2173" s="218"/>
      <c r="BJ2173" s="218"/>
      <c r="BK2173" s="218"/>
      <c r="BL2173" s="218"/>
      <c r="BM2173" s="218"/>
      <c r="BN2173" s="218"/>
      <c r="BO2173" s="218"/>
      <c r="BP2173" s="218"/>
      <c r="BQ2173" s="218"/>
      <c r="BR2173" s="218"/>
      <c r="BS2173" s="218"/>
      <c r="BT2173" s="218"/>
      <c r="BU2173" s="218"/>
      <c r="BV2173" s="218"/>
      <c r="BW2173" s="218"/>
      <c r="BX2173" s="218"/>
      <c r="BY2173" s="218"/>
      <c r="BZ2173" s="218"/>
      <c r="CA2173" s="218"/>
      <c r="CB2173" s="218"/>
      <c r="CC2173" s="218"/>
      <c r="CD2173" s="218"/>
      <c r="CE2173" s="218"/>
      <c r="CF2173" s="218"/>
      <c r="CG2173" s="218"/>
      <c r="CH2173" s="218"/>
      <c r="CI2173" s="218"/>
      <c r="CJ2173" s="218"/>
      <c r="CK2173" s="218"/>
      <c r="CL2173" s="218"/>
      <c r="CM2173" s="218"/>
      <c r="CN2173" s="218"/>
      <c r="CO2173" s="218"/>
      <c r="CP2173" s="218"/>
      <c r="CQ2173" s="218"/>
      <c r="CR2173" s="218"/>
      <c r="CS2173" s="218"/>
      <c r="CT2173" s="218"/>
      <c r="CU2173" s="218"/>
      <c r="CV2173" s="218"/>
      <c r="CW2173" s="218"/>
      <c r="CX2173" s="218"/>
      <c r="CY2173" s="218"/>
      <c r="CZ2173" s="218"/>
      <c r="DA2173" s="218"/>
      <c r="DB2173" s="218"/>
      <c r="DC2173" s="218"/>
      <c r="DD2173" s="218"/>
      <c r="DE2173" s="218"/>
      <c r="DF2173" s="218"/>
      <c r="DG2173" s="218"/>
      <c r="DH2173" s="218"/>
      <c r="DI2173" s="218"/>
      <c r="DJ2173" s="218"/>
      <c r="DK2173" s="218"/>
      <c r="DL2173" s="218"/>
      <c r="DM2173" s="218"/>
      <c r="DN2173" s="218"/>
      <c r="DO2173" s="218"/>
      <c r="DP2173" s="218"/>
      <c r="DQ2173" s="218"/>
      <c r="DR2173" s="218"/>
      <c r="DS2173" s="218"/>
      <c r="DT2173" s="218"/>
      <c r="DU2173" s="218"/>
      <c r="DV2173" s="218"/>
      <c r="DW2173" s="218"/>
      <c r="DX2173" s="218"/>
      <c r="DY2173" s="218"/>
      <c r="DZ2173" s="218"/>
      <c r="EA2173" s="218"/>
      <c r="EB2173" s="218"/>
      <c r="EC2173" s="218"/>
      <c r="ED2173" s="218"/>
      <c r="EE2173" s="218"/>
      <c r="EF2173" s="218"/>
      <c r="EG2173" s="218"/>
      <c r="EH2173" s="218"/>
      <c r="EI2173" s="218"/>
      <c r="EJ2173" s="218"/>
      <c r="EK2173" s="218"/>
      <c r="EL2173" s="218"/>
      <c r="EM2173" s="218"/>
      <c r="EN2173" s="218"/>
      <c r="EO2173" s="218"/>
      <c r="EP2173" s="218"/>
      <c r="EQ2173" s="218"/>
      <c r="ER2173" s="218"/>
      <c r="ES2173" s="218"/>
      <c r="ET2173" s="218"/>
      <c r="EU2173" s="218"/>
      <c r="EV2173" s="218"/>
      <c r="EW2173" s="218"/>
      <c r="EX2173" s="218"/>
      <c r="EY2173" s="218"/>
      <c r="EZ2173" s="218"/>
      <c r="FA2173" s="218"/>
      <c r="FB2173" s="218"/>
      <c r="FC2173" s="218"/>
      <c r="FD2173" s="218"/>
      <c r="FE2173" s="218"/>
      <c r="FF2173" s="218"/>
      <c r="FG2173" s="218"/>
      <c r="FH2173" s="218"/>
      <c r="FI2173" s="218"/>
      <c r="FJ2173" s="218"/>
      <c r="FK2173" s="218"/>
      <c r="FL2173" s="218"/>
      <c r="FM2173" s="218"/>
      <c r="FN2173" s="218"/>
      <c r="FO2173" s="218"/>
      <c r="FP2173" s="218"/>
      <c r="FQ2173" s="218"/>
      <c r="FR2173" s="218"/>
      <c r="FS2173" s="218"/>
      <c r="FT2173" s="218"/>
      <c r="FU2173" s="218"/>
      <c r="FV2173" s="218"/>
      <c r="FW2173" s="218"/>
      <c r="FX2173" s="218"/>
      <c r="FY2173" s="218"/>
      <c r="FZ2173" s="218"/>
      <c r="GA2173" s="218"/>
      <c r="GB2173" s="218"/>
      <c r="GC2173" s="218"/>
      <c r="GD2173" s="218"/>
      <c r="GE2173" s="218"/>
      <c r="GF2173" s="218"/>
      <c r="GG2173" s="218"/>
      <c r="GH2173" s="218"/>
      <c r="GI2173" s="218"/>
      <c r="GJ2173" s="218"/>
      <c r="GK2173" s="218"/>
      <c r="GL2173" s="218"/>
      <c r="GM2173" s="218"/>
      <c r="GN2173" s="218"/>
      <c r="GO2173" s="218"/>
      <c r="GP2173" s="218"/>
      <c r="GQ2173" s="218"/>
      <c r="GR2173" s="218"/>
      <c r="GS2173" s="218"/>
      <c r="GT2173" s="218"/>
      <c r="GU2173" s="218"/>
      <c r="GV2173" s="218"/>
      <c r="GW2173" s="218"/>
      <c r="GX2173" s="218"/>
      <c r="GY2173" s="218"/>
      <c r="GZ2173" s="218"/>
      <c r="HA2173" s="218"/>
      <c r="HB2173" s="218"/>
      <c r="HC2173" s="218"/>
      <c r="HD2173" s="218"/>
      <c r="HE2173" s="218"/>
      <c r="HF2173" s="218"/>
      <c r="HG2173" s="218"/>
      <c r="HH2173" s="218"/>
      <c r="HI2173" s="218"/>
      <c r="HJ2173" s="218"/>
      <c r="HK2173" s="218"/>
      <c r="HL2173" s="218"/>
      <c r="HM2173" s="218"/>
      <c r="HN2173" s="218"/>
      <c r="HO2173" s="218"/>
      <c r="HP2173" s="218"/>
      <c r="HQ2173" s="218"/>
      <c r="HR2173" s="218"/>
      <c r="HS2173" s="218"/>
      <c r="HT2173" s="218"/>
      <c r="HU2173" s="218"/>
      <c r="HV2173" s="218"/>
      <c r="HW2173" s="218"/>
      <c r="HX2173" s="218"/>
      <c r="HY2173" s="218"/>
      <c r="HZ2173" s="218"/>
      <c r="IA2173" s="218"/>
      <c r="IB2173" s="218"/>
      <c r="IC2173" s="218"/>
      <c r="ID2173" s="218"/>
      <c r="IE2173" s="218"/>
      <c r="IF2173" s="218"/>
      <c r="IG2173" s="218"/>
      <c r="IH2173" s="218"/>
      <c r="II2173" s="218"/>
      <c r="IJ2173" s="218"/>
      <c r="IK2173" s="218"/>
      <c r="IL2173" s="218"/>
      <c r="IM2173" s="218"/>
      <c r="IN2173" s="218"/>
      <c r="IO2173" s="218"/>
      <c r="IP2173" s="218"/>
      <c r="IQ2173" s="218"/>
      <c r="IR2173" s="218"/>
      <c r="IS2173" s="218"/>
      <c r="IT2173" s="218"/>
      <c r="IU2173" s="218"/>
      <c r="IV2173" s="218"/>
      <c r="IW2173" s="218"/>
      <c r="IX2173" s="218"/>
      <c r="IY2173" s="218"/>
      <c r="IZ2173" s="218"/>
      <c r="JA2173" s="218"/>
      <c r="JB2173" s="218"/>
      <c r="JC2173" s="218"/>
      <c r="JD2173" s="218"/>
      <c r="JE2173" s="218"/>
      <c r="JF2173" s="218"/>
      <c r="JG2173" s="218"/>
      <c r="JH2173" s="218"/>
      <c r="JI2173" s="218"/>
      <c r="JJ2173" s="218"/>
      <c r="JK2173" s="218"/>
      <c r="JL2173" s="218"/>
      <c r="JM2173" s="218"/>
      <c r="JN2173" s="218"/>
      <c r="JO2173" s="218"/>
      <c r="JP2173" s="218"/>
      <c r="JQ2173" s="218"/>
      <c r="JR2173" s="218"/>
      <c r="JS2173" s="218"/>
      <c r="JT2173" s="218"/>
      <c r="JU2173" s="218"/>
      <c r="JV2173" s="218"/>
      <c r="JW2173" s="218"/>
      <c r="JX2173" s="218"/>
      <c r="JY2173" s="218"/>
      <c r="JZ2173" s="218"/>
      <c r="KA2173" s="218"/>
      <c r="KB2173" s="218"/>
      <c r="KC2173" s="218"/>
      <c r="KD2173" s="218"/>
      <c r="KE2173" s="218"/>
      <c r="KF2173" s="218"/>
      <c r="KG2173" s="218"/>
      <c r="KH2173" s="218"/>
      <c r="KI2173" s="218"/>
      <c r="KJ2173" s="218"/>
      <c r="KK2173" s="218"/>
      <c r="KL2173" s="218"/>
      <c r="KM2173" s="218"/>
      <c r="KN2173" s="218"/>
      <c r="KO2173" s="218"/>
      <c r="KP2173" s="218"/>
      <c r="KQ2173" s="218"/>
      <c r="KR2173" s="218"/>
      <c r="KS2173" s="218"/>
      <c r="KT2173" s="218"/>
      <c r="KU2173" s="218"/>
      <c r="KV2173" s="218"/>
      <c r="KW2173" s="218"/>
      <c r="KX2173" s="218"/>
      <c r="KY2173" s="218"/>
      <c r="KZ2173" s="218"/>
      <c r="LA2173" s="218"/>
      <c r="LB2173" s="218"/>
      <c r="LC2173" s="218"/>
      <c r="LD2173" s="218"/>
      <c r="LE2173" s="218"/>
      <c r="LF2173" s="218"/>
      <c r="LG2173" s="218"/>
      <c r="LH2173" s="218"/>
      <c r="LI2173" s="218"/>
      <c r="LJ2173" s="218"/>
      <c r="LK2173" s="218"/>
      <c r="LL2173" s="218"/>
      <c r="LM2173" s="218"/>
      <c r="LN2173" s="218"/>
      <c r="LO2173" s="218"/>
      <c r="LP2173" s="218"/>
      <c r="LQ2173" s="218"/>
      <c r="LR2173" s="218"/>
      <c r="LS2173" s="218"/>
      <c r="LT2173" s="218"/>
      <c r="LU2173" s="218"/>
      <c r="LV2173" s="218"/>
      <c r="LW2173" s="218"/>
      <c r="LX2173" s="218"/>
      <c r="LY2173" s="218"/>
      <c r="LZ2173" s="218"/>
      <c r="MA2173" s="218"/>
      <c r="MB2173" s="218"/>
      <c r="MC2173" s="218"/>
      <c r="MD2173" s="218"/>
      <c r="ME2173" s="218"/>
      <c r="MF2173" s="218"/>
      <c r="MG2173" s="218"/>
      <c r="MH2173" s="218"/>
      <c r="MI2173" s="218"/>
      <c r="MJ2173" s="218"/>
      <c r="MK2173" s="218"/>
      <c r="ML2173" s="218"/>
      <c r="MM2173" s="218"/>
      <c r="MN2173" s="218"/>
      <c r="MO2173" s="218"/>
      <c r="MP2173" s="218"/>
      <c r="MQ2173" s="218"/>
      <c r="MR2173" s="218"/>
      <c r="MS2173" s="218"/>
      <c r="MT2173" s="218"/>
      <c r="MU2173" s="218"/>
      <c r="MV2173" s="218"/>
      <c r="MW2173" s="218"/>
      <c r="MX2173" s="218"/>
      <c r="MY2173" s="218"/>
      <c r="MZ2173" s="218"/>
      <c r="NA2173" s="218"/>
      <c r="NB2173" s="218"/>
      <c r="NC2173" s="218"/>
      <c r="ND2173" s="218"/>
      <c r="NE2173" s="218"/>
      <c r="NF2173" s="218"/>
      <c r="NG2173" s="218"/>
      <c r="NH2173" s="218"/>
      <c r="NI2173" s="218"/>
      <c r="NJ2173" s="218"/>
      <c r="NK2173" s="218"/>
      <c r="NL2173" s="218"/>
      <c r="NM2173" s="218"/>
      <c r="NN2173" s="218"/>
      <c r="NO2173" s="218"/>
      <c r="NP2173" s="218"/>
      <c r="NQ2173" s="218"/>
      <c r="NR2173" s="218"/>
      <c r="NS2173" s="218"/>
      <c r="NT2173" s="218"/>
      <c r="NU2173" s="218"/>
      <c r="NV2173" s="218"/>
      <c r="NW2173" s="218"/>
      <c r="NX2173" s="218"/>
      <c r="NY2173" s="218"/>
      <c r="NZ2173" s="218"/>
      <c r="OA2173" s="218"/>
      <c r="OB2173" s="218"/>
      <c r="OC2173" s="218"/>
      <c r="OD2173" s="218"/>
      <c r="OE2173" s="218"/>
      <c r="OF2173" s="218"/>
      <c r="OG2173" s="218"/>
      <c r="OH2173" s="218"/>
      <c r="OI2173" s="218"/>
      <c r="OJ2173" s="218"/>
      <c r="OK2173" s="218"/>
      <c r="OL2173" s="218"/>
      <c r="OM2173" s="218"/>
      <c r="ON2173" s="218"/>
      <c r="OO2173" s="218"/>
      <c r="OP2173" s="218"/>
      <c r="OQ2173" s="218"/>
      <c r="OR2173" s="218"/>
      <c r="OS2173" s="218"/>
      <c r="OT2173" s="218"/>
      <c r="OU2173" s="218"/>
      <c r="OV2173" s="218"/>
      <c r="OW2173" s="218"/>
      <c r="OX2173" s="218"/>
      <c r="OY2173" s="218"/>
      <c r="OZ2173" s="218"/>
      <c r="PA2173" s="218"/>
      <c r="PB2173" s="218"/>
      <c r="PC2173" s="218"/>
      <c r="PD2173" s="218"/>
      <c r="PE2173" s="218"/>
      <c r="PF2173" s="218"/>
      <c r="PG2173" s="218"/>
      <c r="PH2173" s="218"/>
      <c r="PI2173" s="218"/>
      <c r="PJ2173" s="218"/>
      <c r="PK2173" s="218"/>
      <c r="PL2173" s="218"/>
      <c r="PM2173" s="218"/>
      <c r="PN2173" s="218"/>
      <c r="PO2173" s="218"/>
      <c r="PP2173" s="218"/>
      <c r="PQ2173" s="218"/>
      <c r="PR2173" s="218"/>
      <c r="PS2173" s="218"/>
      <c r="PT2173" s="218"/>
      <c r="PU2173" s="218"/>
      <c r="PV2173" s="218"/>
      <c r="PW2173" s="218"/>
      <c r="PX2173" s="218"/>
      <c r="PY2173" s="218"/>
      <c r="PZ2173" s="218"/>
      <c r="QA2173" s="218"/>
      <c r="QB2173" s="218"/>
      <c r="QC2173" s="218"/>
      <c r="QD2173" s="218"/>
      <c r="QE2173" s="218"/>
      <c r="QF2173" s="218"/>
      <c r="QG2173" s="218"/>
      <c r="QH2173" s="218"/>
      <c r="QI2173" s="218"/>
      <c r="QJ2173" s="218"/>
      <c r="QK2173" s="218"/>
      <c r="QL2173" s="218"/>
      <c r="QM2173" s="218"/>
      <c r="QN2173" s="218"/>
      <c r="QO2173" s="218"/>
      <c r="QP2173" s="218"/>
      <c r="QQ2173" s="218"/>
      <c r="QR2173" s="218"/>
      <c r="QS2173" s="218"/>
      <c r="QT2173" s="218"/>
      <c r="QU2173" s="218"/>
      <c r="QV2173" s="218"/>
      <c r="QW2173" s="218"/>
      <c r="QX2173" s="218"/>
      <c r="QY2173" s="218"/>
      <c r="QZ2173" s="218"/>
      <c r="RA2173" s="218"/>
      <c r="RB2173" s="218"/>
      <c r="RC2173" s="218"/>
      <c r="RD2173" s="218"/>
      <c r="RE2173" s="218"/>
      <c r="RF2173" s="218"/>
      <c r="RG2173" s="218"/>
      <c r="RH2173" s="218"/>
      <c r="RI2173" s="218"/>
      <c r="RJ2173" s="218"/>
      <c r="RK2173" s="218"/>
      <c r="RL2173" s="218"/>
      <c r="RM2173" s="218"/>
      <c r="RN2173" s="218"/>
      <c r="RO2173" s="218"/>
      <c r="RP2173" s="218"/>
      <c r="RQ2173" s="218"/>
      <c r="RR2173" s="218"/>
      <c r="RS2173" s="218"/>
      <c r="RT2173" s="218"/>
      <c r="RU2173" s="218"/>
      <c r="RV2173" s="218"/>
      <c r="RW2173" s="218"/>
      <c r="RX2173" s="218"/>
      <c r="RY2173" s="218"/>
      <c r="RZ2173" s="218"/>
      <c r="SA2173" s="218"/>
      <c r="SB2173" s="218"/>
      <c r="SC2173" s="218"/>
      <c r="SD2173" s="218"/>
      <c r="SE2173" s="218"/>
      <c r="SF2173" s="218"/>
      <c r="SG2173" s="218"/>
      <c r="SH2173" s="218"/>
      <c r="SI2173" s="218"/>
      <c r="SJ2173" s="218"/>
      <c r="SK2173" s="218"/>
      <c r="SL2173" s="218"/>
      <c r="SM2173" s="218"/>
      <c r="SN2173" s="218"/>
      <c r="SO2173" s="218"/>
      <c r="SP2173" s="218"/>
      <c r="SQ2173" s="218"/>
      <c r="SR2173" s="218"/>
      <c r="SS2173" s="218"/>
      <c r="ST2173" s="218"/>
      <c r="SU2173" s="218"/>
      <c r="SV2173" s="218"/>
      <c r="SW2173" s="218"/>
      <c r="SX2173" s="218"/>
      <c r="SY2173" s="218"/>
      <c r="SZ2173" s="218"/>
      <c r="TA2173" s="218"/>
      <c r="TB2173" s="218"/>
      <c r="TC2173" s="218"/>
      <c r="TD2173" s="218"/>
      <c r="TE2173" s="218"/>
      <c r="TF2173" s="218"/>
      <c r="TG2173" s="218"/>
      <c r="TH2173" s="218"/>
      <c r="TI2173" s="218"/>
      <c r="TJ2173" s="218"/>
      <c r="TK2173" s="218"/>
      <c r="TL2173" s="218"/>
      <c r="TM2173" s="218"/>
      <c r="TN2173" s="218"/>
      <c r="TO2173" s="218"/>
      <c r="TP2173" s="218"/>
      <c r="TQ2173" s="218"/>
      <c r="TR2173" s="218"/>
      <c r="TS2173" s="218"/>
      <c r="TT2173" s="218"/>
      <c r="TU2173" s="218"/>
      <c r="TV2173" s="218"/>
      <c r="TW2173" s="218"/>
      <c r="TX2173" s="218"/>
      <c r="TY2173" s="218"/>
      <c r="TZ2173" s="218"/>
      <c r="UA2173" s="218"/>
      <c r="UB2173" s="218"/>
      <c r="UC2173" s="218"/>
      <c r="UD2173" s="218"/>
      <c r="UE2173" s="218"/>
      <c r="UF2173" s="218"/>
      <c r="UG2173" s="218"/>
      <c r="UH2173" s="218"/>
      <c r="UI2173" s="218"/>
      <c r="UJ2173" s="218"/>
      <c r="UK2173" s="218"/>
      <c r="UL2173" s="218"/>
      <c r="UM2173" s="218"/>
      <c r="UN2173" s="218"/>
      <c r="UO2173" s="218"/>
      <c r="UP2173" s="218"/>
      <c r="UQ2173" s="218"/>
      <c r="UR2173" s="218"/>
      <c r="US2173" s="218"/>
      <c r="UT2173" s="218"/>
      <c r="UU2173" s="218"/>
      <c r="UV2173" s="218"/>
      <c r="UW2173" s="218"/>
      <c r="UX2173" s="218"/>
      <c r="UY2173" s="218"/>
      <c r="UZ2173" s="218"/>
      <c r="VA2173" s="218"/>
      <c r="VB2173" s="218"/>
      <c r="VC2173" s="218"/>
      <c r="VD2173" s="218"/>
      <c r="VE2173" s="218"/>
      <c r="VF2173" s="218"/>
      <c r="VG2173" s="218"/>
      <c r="VH2173" s="218"/>
      <c r="VI2173" s="218"/>
      <c r="VJ2173" s="218"/>
      <c r="VK2173" s="218"/>
      <c r="VL2173" s="218"/>
      <c r="VM2173" s="218"/>
      <c r="VN2173" s="218"/>
      <c r="VO2173" s="218"/>
      <c r="VP2173" s="218"/>
      <c r="VQ2173" s="218"/>
      <c r="VR2173" s="218"/>
      <c r="VS2173" s="218"/>
      <c r="VT2173" s="218"/>
      <c r="VU2173" s="218"/>
      <c r="VV2173" s="218"/>
      <c r="VW2173" s="218"/>
      <c r="VX2173" s="218"/>
      <c r="VY2173" s="218"/>
      <c r="VZ2173" s="218"/>
      <c r="WA2173" s="218"/>
      <c r="WB2173" s="218"/>
      <c r="WC2173" s="218"/>
      <c r="WD2173" s="218"/>
      <c r="WE2173" s="218"/>
      <c r="WF2173" s="218"/>
      <c r="WG2173" s="218"/>
      <c r="WH2173" s="218"/>
      <c r="WI2173" s="218"/>
      <c r="WJ2173" s="218"/>
      <c r="WK2173" s="218"/>
      <c r="WL2173" s="218"/>
      <c r="WM2173" s="218"/>
      <c r="WN2173" s="218"/>
      <c r="WO2173" s="218"/>
      <c r="WP2173" s="218"/>
      <c r="WQ2173" s="218"/>
      <c r="WR2173" s="218"/>
      <c r="WS2173" s="218"/>
      <c r="WT2173" s="218"/>
      <c r="WU2173" s="218"/>
      <c r="WV2173" s="218"/>
      <c r="WW2173" s="218"/>
      <c r="WX2173" s="218"/>
      <c r="WY2173" s="218"/>
      <c r="WZ2173" s="218"/>
      <c r="XA2173" s="218"/>
      <c r="XB2173" s="218"/>
      <c r="XC2173" s="218"/>
      <c r="XD2173" s="218"/>
      <c r="XE2173" s="218"/>
      <c r="XF2173" s="218"/>
      <c r="XG2173" s="218"/>
      <c r="XH2173" s="218"/>
      <c r="XI2173" s="218"/>
      <c r="XJ2173" s="218"/>
      <c r="XK2173" s="218"/>
      <c r="XL2173" s="218"/>
      <c r="XM2173" s="218"/>
      <c r="XN2173" s="218"/>
      <c r="XO2173" s="218"/>
      <c r="XP2173" s="218"/>
      <c r="XQ2173" s="218"/>
      <c r="XR2173" s="218"/>
      <c r="XS2173" s="218"/>
      <c r="XT2173" s="218"/>
      <c r="XU2173" s="218"/>
      <c r="XV2173" s="218"/>
      <c r="XW2173" s="218"/>
      <c r="XX2173" s="218"/>
      <c r="XY2173" s="218"/>
      <c r="XZ2173" s="218"/>
      <c r="YA2173" s="218"/>
      <c r="YB2173" s="218"/>
      <c r="YC2173" s="218"/>
      <c r="YD2173" s="218"/>
      <c r="YE2173" s="218"/>
      <c r="YF2173" s="218"/>
      <c r="YG2173" s="218"/>
      <c r="YH2173" s="218"/>
      <c r="YI2173" s="218"/>
      <c r="YJ2173" s="218"/>
      <c r="YK2173" s="218"/>
      <c r="YL2173" s="218"/>
      <c r="YM2173" s="218"/>
      <c r="YN2173" s="218"/>
      <c r="YO2173" s="218"/>
      <c r="YP2173" s="218"/>
      <c r="YQ2173" s="218"/>
      <c r="YR2173" s="218"/>
      <c r="YS2173" s="218"/>
      <c r="YT2173" s="218"/>
      <c r="YU2173" s="218"/>
      <c r="YV2173" s="218"/>
      <c r="YW2173" s="218"/>
      <c r="YX2173" s="218"/>
      <c r="YY2173" s="218"/>
      <c r="YZ2173" s="218"/>
      <c r="ZA2173" s="218"/>
      <c r="ZB2173" s="218"/>
      <c r="ZC2173" s="218"/>
      <c r="ZD2173" s="218"/>
      <c r="ZE2173" s="218"/>
      <c r="ZF2173" s="218"/>
      <c r="ZG2173" s="218"/>
      <c r="ZH2173" s="218"/>
      <c r="ZI2173" s="218"/>
      <c r="ZJ2173" s="218"/>
      <c r="ZK2173" s="218"/>
      <c r="ZL2173" s="218"/>
      <c r="ZM2173" s="218"/>
      <c r="ZN2173" s="218"/>
      <c r="ZO2173" s="218"/>
      <c r="ZP2173" s="218"/>
      <c r="ZQ2173" s="218"/>
      <c r="ZR2173" s="218"/>
      <c r="ZS2173" s="218"/>
      <c r="ZT2173" s="218"/>
      <c r="ZU2173" s="218"/>
      <c r="ZV2173" s="218"/>
      <c r="ZW2173" s="218"/>
      <c r="ZX2173" s="218"/>
      <c r="ZY2173" s="218"/>
      <c r="ZZ2173" s="218"/>
      <c r="AAA2173" s="218"/>
      <c r="AAB2173" s="218"/>
      <c r="AAC2173" s="218"/>
      <c r="AAD2173" s="218"/>
      <c r="AAE2173" s="218"/>
      <c r="AAF2173" s="218"/>
      <c r="AAG2173" s="218"/>
      <c r="AAH2173" s="218"/>
      <c r="AAI2173" s="218"/>
      <c r="AAJ2173" s="218"/>
      <c r="AAK2173" s="218"/>
      <c r="AAL2173" s="218"/>
      <c r="AAM2173" s="218"/>
      <c r="AAN2173" s="218"/>
      <c r="AAO2173" s="218"/>
      <c r="AAP2173" s="218"/>
      <c r="AAQ2173" s="218"/>
      <c r="AAR2173" s="218"/>
      <c r="AAS2173" s="218"/>
      <c r="AAT2173" s="218"/>
      <c r="AAU2173" s="218"/>
      <c r="AAV2173" s="218"/>
      <c r="AAW2173" s="218"/>
      <c r="AAX2173" s="218"/>
      <c r="AAY2173" s="218"/>
      <c r="AAZ2173" s="218"/>
      <c r="ABA2173" s="218"/>
      <c r="ABB2173" s="218"/>
      <c r="ABC2173" s="218"/>
      <c r="ABD2173" s="218"/>
      <c r="ABE2173" s="218"/>
      <c r="ABF2173" s="218"/>
      <c r="ABG2173" s="218"/>
      <c r="ABH2173" s="218"/>
      <c r="ABI2173" s="218"/>
      <c r="ABJ2173" s="218"/>
      <c r="ABK2173" s="218"/>
      <c r="ABL2173" s="218"/>
      <c r="ABM2173" s="218"/>
      <c r="ABN2173" s="218"/>
      <c r="ABO2173" s="218"/>
      <c r="ABP2173" s="218"/>
      <c r="ABQ2173" s="218"/>
      <c r="ABR2173" s="218"/>
      <c r="ABS2173" s="218"/>
      <c r="ABT2173" s="218"/>
      <c r="ABU2173" s="218"/>
      <c r="ABV2173" s="218"/>
      <c r="ABW2173" s="218"/>
      <c r="ABX2173" s="218"/>
      <c r="ABY2173" s="218"/>
      <c r="ABZ2173" s="218"/>
      <c r="ACA2173" s="218"/>
      <c r="ACB2173" s="218"/>
      <c r="ACC2173" s="218"/>
      <c r="ACD2173" s="218"/>
      <c r="ACE2173" s="218"/>
      <c r="ACF2173" s="218"/>
      <c r="ACG2173" s="218"/>
      <c r="ACH2173" s="218"/>
      <c r="ACI2173" s="218"/>
      <c r="ACJ2173" s="218"/>
      <c r="ACK2173" s="218"/>
      <c r="ACL2173" s="218"/>
      <c r="ACM2173" s="218"/>
      <c r="ACN2173" s="218"/>
      <c r="ACO2173" s="218"/>
      <c r="ACP2173" s="218"/>
      <c r="ACQ2173" s="218"/>
      <c r="ACR2173" s="218"/>
      <c r="ACS2173" s="218"/>
      <c r="ACT2173" s="218"/>
      <c r="ACU2173" s="218"/>
      <c r="ACV2173" s="218"/>
      <c r="ACW2173" s="218"/>
      <c r="ACX2173" s="218"/>
      <c r="ACY2173" s="218"/>
      <c r="ACZ2173" s="218"/>
      <c r="ADA2173" s="218"/>
      <c r="ADB2173" s="218"/>
      <c r="ADC2173" s="218"/>
      <c r="ADD2173" s="218"/>
      <c r="ADE2173" s="218"/>
      <c r="ADF2173" s="218"/>
      <c r="ADG2173" s="218"/>
      <c r="ADH2173" s="218"/>
      <c r="ADI2173" s="218"/>
      <c r="ADJ2173" s="218"/>
      <c r="ADK2173" s="218"/>
      <c r="ADL2173" s="218"/>
      <c r="ADM2173" s="218"/>
      <c r="ADN2173" s="218"/>
      <c r="ADO2173" s="218"/>
      <c r="ADP2173" s="218"/>
      <c r="ADQ2173" s="218"/>
      <c r="ADR2173" s="218"/>
      <c r="ADS2173" s="218"/>
      <c r="ADT2173" s="218"/>
      <c r="ADU2173" s="218"/>
      <c r="ADV2173" s="218"/>
      <c r="ADW2173" s="218"/>
      <c r="ADX2173" s="218"/>
      <c r="ADY2173" s="218"/>
      <c r="ADZ2173" s="218"/>
      <c r="AEA2173" s="218"/>
      <c r="AEB2173" s="218"/>
      <c r="AEC2173" s="218"/>
      <c r="AED2173" s="218"/>
      <c r="AEE2173" s="218"/>
      <c r="AEF2173" s="218"/>
      <c r="AEG2173" s="218"/>
      <c r="AEH2173" s="218"/>
      <c r="AEI2173" s="218"/>
      <c r="AEJ2173" s="218"/>
      <c r="AEK2173" s="218"/>
      <c r="AEL2173" s="218"/>
      <c r="AEM2173" s="218"/>
      <c r="AEN2173" s="218"/>
      <c r="AEO2173" s="218"/>
      <c r="AEP2173" s="218"/>
      <c r="AEQ2173" s="218"/>
      <c r="AER2173" s="218"/>
      <c r="AES2173" s="218"/>
      <c r="AET2173" s="218"/>
      <c r="AEU2173" s="218"/>
      <c r="AEV2173" s="218"/>
      <c r="AEW2173" s="218"/>
      <c r="AEX2173" s="218"/>
      <c r="AEY2173" s="218"/>
      <c r="AEZ2173" s="218"/>
      <c r="AFA2173" s="218"/>
      <c r="AFB2173" s="218"/>
      <c r="AFC2173" s="218"/>
      <c r="AFD2173" s="218"/>
      <c r="AFE2173" s="218"/>
      <c r="AFF2173" s="218"/>
      <c r="AFG2173" s="218"/>
      <c r="AFH2173" s="218"/>
      <c r="AFI2173" s="218"/>
      <c r="AFJ2173" s="218"/>
      <c r="AFK2173" s="218"/>
      <c r="AFL2173" s="218"/>
      <c r="AFM2173" s="218"/>
      <c r="AFN2173" s="218"/>
      <c r="AFO2173" s="218"/>
      <c r="AFP2173" s="218"/>
      <c r="AFQ2173" s="218"/>
      <c r="AFR2173" s="218"/>
      <c r="AFS2173" s="218"/>
      <c r="AFT2173" s="218"/>
      <c r="AFU2173" s="218"/>
      <c r="AFV2173" s="218"/>
      <c r="AFW2173" s="218"/>
      <c r="AFX2173" s="218"/>
      <c r="AFY2173" s="218"/>
      <c r="AFZ2173" s="218"/>
      <c r="AGA2173" s="218"/>
      <c r="AGB2173" s="218"/>
      <c r="AGC2173" s="218"/>
      <c r="AGD2173" s="218"/>
      <c r="AGE2173" s="218"/>
      <c r="AGF2173" s="218"/>
      <c r="AGG2173" s="218"/>
      <c r="AGH2173" s="218"/>
      <c r="AGI2173" s="218"/>
      <c r="AGJ2173" s="218"/>
      <c r="AGK2173" s="218"/>
      <c r="AGL2173" s="218"/>
      <c r="AGM2173" s="218"/>
      <c r="AGN2173" s="218"/>
      <c r="AGO2173" s="218"/>
      <c r="AGP2173" s="218"/>
      <c r="AGQ2173" s="218"/>
      <c r="AGR2173" s="218"/>
      <c r="AGS2173" s="218"/>
      <c r="AGT2173" s="218"/>
      <c r="AGU2173" s="218"/>
      <c r="AGV2173" s="218"/>
      <c r="AGW2173" s="218"/>
      <c r="AGX2173" s="218"/>
      <c r="AGY2173" s="218"/>
      <c r="AGZ2173" s="218"/>
      <c r="AHA2173" s="218"/>
      <c r="AHB2173" s="218"/>
      <c r="AHC2173" s="218"/>
      <c r="AHD2173" s="218"/>
      <c r="AHE2173" s="218"/>
      <c r="AHF2173" s="218"/>
      <c r="AHG2173" s="218"/>
      <c r="AHH2173" s="218"/>
      <c r="AHI2173" s="218"/>
      <c r="AHJ2173" s="218"/>
      <c r="AHK2173" s="218"/>
      <c r="AHL2173" s="218"/>
      <c r="AHM2173" s="218"/>
      <c r="AHN2173" s="218"/>
      <c r="AHO2173" s="218"/>
      <c r="AHP2173" s="218"/>
      <c r="AHQ2173" s="218"/>
      <c r="AHR2173" s="218"/>
      <c r="AHS2173" s="218"/>
      <c r="AHT2173" s="218"/>
      <c r="AHU2173" s="218"/>
      <c r="AHV2173" s="218"/>
      <c r="AHW2173" s="218"/>
      <c r="AHX2173" s="218"/>
      <c r="AHY2173" s="218"/>
      <c r="AHZ2173" s="218"/>
      <c r="AIA2173" s="218"/>
      <c r="AIB2173" s="218"/>
      <c r="AIC2173" s="218"/>
      <c r="AID2173" s="218"/>
      <c r="AIE2173" s="218"/>
      <c r="AIF2173" s="218"/>
      <c r="AIG2173" s="218"/>
      <c r="AIH2173" s="218"/>
      <c r="AII2173" s="218"/>
      <c r="AIJ2173" s="218"/>
      <c r="AIK2173" s="218"/>
      <c r="AIL2173" s="218"/>
      <c r="AIM2173" s="218"/>
      <c r="AIN2173" s="218"/>
      <c r="AIO2173" s="218"/>
      <c r="AIP2173" s="218"/>
      <c r="AIQ2173" s="218"/>
      <c r="AIR2173" s="218"/>
      <c r="AIS2173" s="218"/>
      <c r="AIT2173" s="218"/>
      <c r="AIU2173" s="218"/>
      <c r="AIV2173" s="218"/>
      <c r="AIW2173" s="218"/>
      <c r="AIX2173" s="218"/>
      <c r="AIY2173" s="218"/>
      <c r="AIZ2173" s="218"/>
      <c r="AJA2173" s="218"/>
      <c r="AJB2173" s="218"/>
      <c r="AJC2173" s="218"/>
      <c r="AJD2173" s="218"/>
      <c r="AJE2173" s="218"/>
      <c r="AJF2173" s="218"/>
      <c r="AJG2173" s="218"/>
      <c r="AJH2173" s="218"/>
      <c r="AJI2173" s="218"/>
      <c r="AJJ2173" s="218"/>
      <c r="AJK2173" s="218"/>
      <c r="AJL2173" s="218"/>
      <c r="AJM2173" s="218"/>
      <c r="AJN2173" s="218"/>
      <c r="AJO2173" s="218"/>
      <c r="AJP2173" s="218"/>
      <c r="AJQ2173" s="218"/>
      <c r="AJR2173" s="218"/>
      <c r="AJS2173" s="218"/>
      <c r="AJT2173" s="218"/>
      <c r="AJU2173" s="218"/>
      <c r="AJV2173" s="218"/>
      <c r="AJW2173" s="218"/>
      <c r="AJX2173" s="218"/>
      <c r="AJY2173" s="218"/>
      <c r="AJZ2173" s="218"/>
      <c r="AKA2173" s="218"/>
      <c r="AKB2173" s="218"/>
      <c r="AKC2173" s="218"/>
      <c r="AKD2173" s="218"/>
      <c r="AKE2173" s="218"/>
      <c r="AKF2173" s="218"/>
      <c r="AKG2173" s="218"/>
      <c r="AKH2173" s="218"/>
      <c r="AKI2173" s="218"/>
      <c r="AKJ2173" s="218"/>
      <c r="AKK2173" s="218"/>
      <c r="AKL2173" s="218"/>
      <c r="AKM2173" s="218"/>
      <c r="AKN2173" s="218"/>
      <c r="AKO2173" s="218"/>
      <c r="AKP2173" s="218"/>
      <c r="AKQ2173" s="218"/>
      <c r="AKR2173" s="218"/>
      <c r="AKS2173" s="218"/>
      <c r="AKT2173" s="218"/>
      <c r="AKU2173" s="218"/>
      <c r="AKV2173" s="218"/>
      <c r="AKW2173" s="218"/>
      <c r="AKX2173" s="218"/>
      <c r="AKY2173" s="218"/>
      <c r="AKZ2173" s="218"/>
      <c r="ALA2173" s="218"/>
      <c r="ALB2173" s="218"/>
      <c r="ALC2173" s="218"/>
      <c r="ALD2173" s="218"/>
      <c r="ALE2173" s="218"/>
      <c r="ALF2173" s="218"/>
      <c r="ALG2173" s="218"/>
      <c r="ALH2173" s="218"/>
      <c r="ALI2173" s="218"/>
      <c r="ALJ2173" s="218"/>
      <c r="ALK2173" s="218"/>
      <c r="ALL2173" s="218"/>
      <c r="ALM2173" s="218"/>
      <c r="ALN2173" s="218"/>
      <c r="ALO2173" s="218"/>
      <c r="ALP2173" s="218"/>
      <c r="ALQ2173" s="218"/>
      <c r="ALR2173" s="218"/>
      <c r="ALS2173" s="218"/>
      <c r="ALT2173" s="218"/>
      <c r="ALU2173" s="218"/>
      <c r="ALV2173" s="218"/>
      <c r="ALW2173" s="218"/>
      <c r="ALX2173" s="218"/>
      <c r="ALY2173" s="218"/>
      <c r="ALZ2173" s="218"/>
      <c r="AMA2173" s="218"/>
      <c r="AMB2173" s="218"/>
      <c r="AMC2173" s="218"/>
      <c r="AMD2173" s="218"/>
      <c r="AME2173" s="218"/>
      <c r="AMF2173" s="218"/>
      <c r="AMG2173" s="218"/>
      <c r="AMH2173" s="218"/>
      <c r="AMI2173" s="218"/>
      <c r="AMJ2173" s="218"/>
      <c r="AMK2173" s="218"/>
      <c r="AML2173" s="218"/>
      <c r="AMM2173" s="218"/>
      <c r="AMN2173" s="218"/>
      <c r="AMO2173" s="218"/>
      <c r="AMP2173" s="218"/>
      <c r="AMQ2173" s="218"/>
      <c r="AMR2173" s="218"/>
      <c r="AMS2173" s="218"/>
      <c r="AMT2173" s="218"/>
      <c r="AMU2173" s="218"/>
      <c r="AMV2173" s="218"/>
      <c r="AMW2173" s="218"/>
      <c r="AMX2173" s="218"/>
      <c r="AMY2173" s="218"/>
      <c r="AMZ2173" s="218"/>
      <c r="ANA2173" s="218"/>
      <c r="ANB2173" s="218"/>
      <c r="ANC2173" s="218"/>
      <c r="AND2173" s="218"/>
      <c r="ANE2173" s="218"/>
      <c r="ANF2173" s="218"/>
      <c r="ANG2173" s="218"/>
      <c r="ANH2173" s="218"/>
      <c r="ANI2173" s="218"/>
      <c r="ANJ2173" s="218"/>
      <c r="ANK2173" s="218"/>
      <c r="ANL2173" s="218"/>
      <c r="ANM2173" s="218"/>
      <c r="ANN2173" s="218"/>
      <c r="ANO2173" s="218"/>
      <c r="ANP2173" s="218"/>
      <c r="ANQ2173" s="218"/>
      <c r="ANR2173" s="218"/>
      <c r="ANS2173" s="218"/>
      <c r="ANT2173" s="218"/>
      <c r="ANU2173" s="218"/>
      <c r="ANV2173" s="218"/>
      <c r="ANW2173" s="218"/>
      <c r="ANX2173" s="218"/>
      <c r="ANY2173" s="218"/>
      <c r="ANZ2173" s="218"/>
      <c r="AOA2173" s="218"/>
      <c r="AOB2173" s="218"/>
      <c r="AOC2173" s="218"/>
      <c r="AOD2173" s="218"/>
      <c r="AOE2173" s="218"/>
      <c r="AOF2173" s="218"/>
      <c r="AOG2173" s="218"/>
      <c r="AOH2173" s="218"/>
      <c r="AOI2173" s="218"/>
      <c r="AOJ2173" s="218"/>
      <c r="AOK2173" s="218"/>
      <c r="AOL2173" s="218"/>
      <c r="AOM2173" s="218"/>
      <c r="AON2173" s="218"/>
      <c r="AOO2173" s="218"/>
      <c r="AOP2173" s="218"/>
      <c r="AOQ2173" s="218"/>
      <c r="AOR2173" s="218"/>
      <c r="AOS2173" s="218"/>
      <c r="AOT2173" s="218"/>
      <c r="AOU2173" s="218"/>
      <c r="AOV2173" s="218"/>
      <c r="AOW2173" s="218"/>
      <c r="AOX2173" s="218"/>
      <c r="AOY2173" s="218"/>
      <c r="AOZ2173" s="218"/>
      <c r="APA2173" s="218"/>
      <c r="APB2173" s="218"/>
      <c r="APC2173" s="218"/>
      <c r="APD2173" s="218"/>
      <c r="APE2173" s="218"/>
      <c r="APF2173" s="218"/>
      <c r="APG2173" s="218"/>
      <c r="APH2173" s="218"/>
      <c r="API2173" s="218"/>
      <c r="APJ2173" s="218"/>
      <c r="APK2173" s="218"/>
      <c r="APL2173" s="218"/>
      <c r="APM2173" s="218"/>
      <c r="APN2173" s="218"/>
      <c r="APO2173" s="218"/>
      <c r="APP2173" s="218"/>
      <c r="APQ2173" s="218"/>
      <c r="APR2173" s="218"/>
      <c r="APS2173" s="218"/>
      <c r="APT2173" s="218"/>
      <c r="APU2173" s="218"/>
      <c r="APV2173" s="218"/>
      <c r="APW2173" s="218"/>
      <c r="APX2173" s="218"/>
      <c r="APY2173" s="218"/>
      <c r="APZ2173" s="218"/>
      <c r="AQA2173" s="218"/>
      <c r="AQB2173" s="218"/>
      <c r="AQC2173" s="218"/>
      <c r="AQD2173" s="218"/>
      <c r="AQE2173" s="218"/>
      <c r="AQF2173" s="218"/>
      <c r="AQG2173" s="218"/>
      <c r="AQH2173" s="218"/>
      <c r="AQI2173" s="218"/>
      <c r="AQJ2173" s="218"/>
      <c r="AQK2173" s="218"/>
      <c r="AQL2173" s="218"/>
      <c r="AQM2173" s="218"/>
      <c r="AQN2173" s="218"/>
      <c r="AQO2173" s="218"/>
      <c r="AQP2173" s="218"/>
      <c r="AQQ2173" s="218"/>
      <c r="AQR2173" s="218"/>
      <c r="AQS2173" s="218"/>
      <c r="AQT2173" s="218"/>
      <c r="AQU2173" s="218"/>
      <c r="AQV2173" s="218"/>
      <c r="AQW2173" s="218"/>
      <c r="AQX2173" s="218"/>
      <c r="AQY2173" s="218"/>
      <c r="AQZ2173" s="218"/>
      <c r="ARA2173" s="218"/>
      <c r="ARB2173" s="218"/>
      <c r="ARC2173" s="218"/>
      <c r="ARD2173" s="218"/>
      <c r="ARE2173" s="218"/>
      <c r="ARF2173" s="218"/>
      <c r="ARG2173" s="218"/>
      <c r="ARH2173" s="218"/>
      <c r="ARI2173" s="218"/>
      <c r="ARJ2173" s="218"/>
      <c r="ARK2173" s="218"/>
      <c r="ARL2173" s="218"/>
      <c r="ARM2173" s="218"/>
      <c r="ARN2173" s="218"/>
      <c r="ARO2173" s="218"/>
      <c r="ARP2173" s="218"/>
      <c r="ARQ2173" s="218"/>
      <c r="ARR2173" s="218"/>
      <c r="ARS2173" s="218"/>
      <c r="ART2173" s="218"/>
      <c r="ARU2173" s="218"/>
      <c r="ARV2173" s="218"/>
      <c r="ARW2173" s="218"/>
      <c r="ARX2173" s="218"/>
      <c r="ARY2173" s="218"/>
      <c r="ARZ2173" s="218"/>
      <c r="ASA2173" s="218"/>
      <c r="ASB2173" s="218"/>
      <c r="ASC2173" s="218"/>
      <c r="ASD2173" s="218"/>
      <c r="ASE2173" s="218"/>
      <c r="ASF2173" s="218"/>
      <c r="ASG2173" s="218"/>
      <c r="ASH2173" s="218"/>
      <c r="ASI2173" s="218"/>
      <c r="ASJ2173" s="218"/>
      <c r="ASK2173" s="218"/>
      <c r="ASL2173" s="218"/>
      <c r="ASM2173" s="218"/>
      <c r="ASN2173" s="218"/>
      <c r="ASO2173" s="218"/>
      <c r="ASP2173" s="218"/>
      <c r="ASQ2173" s="218"/>
      <c r="ASR2173" s="218"/>
      <c r="ASS2173" s="218"/>
      <c r="AST2173" s="218"/>
      <c r="ASU2173" s="218"/>
      <c r="ASV2173" s="218"/>
      <c r="ASW2173" s="218"/>
      <c r="ASX2173" s="218"/>
      <c r="ASY2173" s="218"/>
      <c r="ASZ2173" s="218"/>
      <c r="ATA2173" s="218"/>
      <c r="ATB2173" s="218"/>
      <c r="ATC2173" s="218"/>
      <c r="ATD2173" s="218"/>
      <c r="ATE2173" s="218"/>
      <c r="ATF2173" s="218"/>
      <c r="ATG2173" s="218"/>
      <c r="ATH2173" s="218"/>
      <c r="ATI2173" s="218"/>
      <c r="ATJ2173" s="218"/>
      <c r="ATK2173" s="218"/>
      <c r="ATL2173" s="218"/>
      <c r="ATM2173" s="218"/>
      <c r="ATN2173" s="218"/>
      <c r="ATO2173" s="218"/>
      <c r="ATP2173" s="218"/>
      <c r="ATQ2173" s="218"/>
      <c r="ATR2173" s="218"/>
      <c r="ATS2173" s="218"/>
      <c r="ATT2173" s="218"/>
      <c r="ATU2173" s="218"/>
      <c r="ATV2173" s="218"/>
      <c r="ATW2173" s="218"/>
      <c r="ATX2173" s="218"/>
      <c r="ATY2173" s="218"/>
      <c r="ATZ2173" s="218"/>
      <c r="AUA2173" s="218"/>
      <c r="AUB2173" s="218"/>
      <c r="AUC2173" s="218"/>
      <c r="AUD2173" s="218"/>
      <c r="AUE2173" s="218"/>
      <c r="AUF2173" s="218"/>
      <c r="AUG2173" s="218"/>
      <c r="AUH2173" s="218"/>
      <c r="AUI2173" s="218"/>
      <c r="AUJ2173" s="218"/>
      <c r="AUK2173" s="218"/>
      <c r="AUL2173" s="218"/>
      <c r="AUM2173" s="218"/>
      <c r="AUN2173" s="218"/>
      <c r="AUO2173" s="218"/>
      <c r="AUP2173" s="218"/>
      <c r="AUQ2173" s="218"/>
      <c r="AUR2173" s="218"/>
      <c r="AUS2173" s="218"/>
      <c r="AUT2173" s="218"/>
      <c r="AUU2173" s="218"/>
      <c r="AUV2173" s="218"/>
      <c r="AUW2173" s="218"/>
      <c r="AUX2173" s="218"/>
      <c r="AUY2173" s="218"/>
      <c r="AUZ2173" s="218"/>
      <c r="AVA2173" s="218"/>
      <c r="AVB2173" s="218"/>
      <c r="AVC2173" s="218"/>
      <c r="AVD2173" s="218"/>
      <c r="AVE2173" s="218"/>
      <c r="AVF2173" s="218"/>
      <c r="AVG2173" s="218"/>
      <c r="AVH2173" s="218"/>
      <c r="AVI2173" s="218"/>
      <c r="AVJ2173" s="218"/>
      <c r="AVK2173" s="218"/>
      <c r="AVL2173" s="218"/>
      <c r="AVM2173" s="218"/>
      <c r="AVN2173" s="218"/>
      <c r="AVO2173" s="218"/>
      <c r="AVP2173" s="218"/>
      <c r="AVQ2173" s="218"/>
      <c r="AVR2173" s="218"/>
      <c r="AVS2173" s="218"/>
      <c r="AVT2173" s="218"/>
      <c r="AVU2173" s="218"/>
      <c r="AVV2173" s="218"/>
      <c r="AVW2173" s="218"/>
      <c r="AVX2173" s="218"/>
      <c r="AVY2173" s="218"/>
      <c r="AVZ2173" s="218"/>
      <c r="AWA2173" s="218"/>
      <c r="AWB2173" s="218"/>
      <c r="AWC2173" s="218"/>
      <c r="AWD2173" s="218"/>
      <c r="AWE2173" s="218"/>
      <c r="AWF2173" s="218"/>
      <c r="AWG2173" s="218"/>
      <c r="AWH2173" s="218"/>
      <c r="AWI2173" s="218"/>
      <c r="AWJ2173" s="218"/>
      <c r="AWK2173" s="218"/>
      <c r="AWL2173" s="218"/>
      <c r="AWM2173" s="218"/>
      <c r="AWN2173" s="218"/>
      <c r="AWO2173" s="218"/>
      <c r="AWP2173" s="218"/>
      <c r="AWQ2173" s="218"/>
      <c r="AWR2173" s="218"/>
      <c r="AWS2173" s="218"/>
      <c r="AWT2173" s="218"/>
      <c r="AWU2173" s="218"/>
      <c r="AWV2173" s="218"/>
      <c r="AWW2173" s="218"/>
      <c r="AWX2173" s="218"/>
      <c r="AWY2173" s="218"/>
      <c r="AWZ2173" s="218"/>
      <c r="AXA2173" s="218"/>
      <c r="AXB2173" s="218"/>
      <c r="AXC2173" s="218"/>
      <c r="AXD2173" s="218"/>
      <c r="AXE2173" s="218"/>
      <c r="AXF2173" s="218"/>
      <c r="AXG2173" s="218"/>
      <c r="AXH2173" s="218"/>
      <c r="AXI2173" s="218"/>
      <c r="AXJ2173" s="218"/>
      <c r="AXK2173" s="218"/>
      <c r="AXL2173" s="218"/>
      <c r="AXM2173" s="218"/>
      <c r="AXN2173" s="218"/>
      <c r="AXO2173" s="218"/>
      <c r="AXP2173" s="218"/>
      <c r="AXQ2173" s="218"/>
      <c r="AXR2173" s="218"/>
      <c r="AXS2173" s="218"/>
      <c r="AXT2173" s="218"/>
      <c r="AXU2173" s="218"/>
      <c r="AXV2173" s="218"/>
      <c r="AXW2173" s="218"/>
      <c r="AXX2173" s="218"/>
      <c r="AXY2173" s="218"/>
      <c r="AXZ2173" s="218"/>
      <c r="AYA2173" s="218"/>
      <c r="AYB2173" s="218"/>
      <c r="AYC2173" s="218"/>
      <c r="AYD2173" s="218"/>
      <c r="AYE2173" s="218"/>
      <c r="AYF2173" s="218"/>
      <c r="AYG2173" s="218"/>
      <c r="AYH2173" s="218"/>
      <c r="AYI2173" s="218"/>
      <c r="AYJ2173" s="218"/>
      <c r="AYK2173" s="218"/>
      <c r="AYL2173" s="218"/>
      <c r="AYM2173" s="218"/>
      <c r="AYN2173" s="218"/>
      <c r="AYO2173" s="218"/>
      <c r="AYP2173" s="218"/>
      <c r="AYQ2173" s="218"/>
      <c r="AYR2173" s="218"/>
      <c r="AYS2173" s="218"/>
      <c r="AYT2173" s="218"/>
      <c r="AYU2173" s="218"/>
      <c r="AYV2173" s="218"/>
      <c r="AYW2173" s="218"/>
      <c r="AYX2173" s="218"/>
      <c r="AYY2173" s="218"/>
      <c r="AYZ2173" s="218"/>
      <c r="AZA2173" s="218"/>
      <c r="AZB2173" s="218"/>
      <c r="AZC2173" s="218"/>
      <c r="AZD2173" s="218"/>
      <c r="AZE2173" s="218"/>
      <c r="AZF2173" s="218"/>
      <c r="AZG2173" s="218"/>
      <c r="AZH2173" s="218"/>
      <c r="AZI2173" s="218"/>
      <c r="AZJ2173" s="218"/>
      <c r="AZK2173" s="218"/>
      <c r="AZL2173" s="218"/>
      <c r="AZM2173" s="218"/>
      <c r="AZN2173" s="218"/>
      <c r="AZO2173" s="218"/>
      <c r="AZP2173" s="218"/>
      <c r="AZQ2173" s="218"/>
      <c r="AZR2173" s="218"/>
      <c r="AZS2173" s="218"/>
      <c r="AZT2173" s="218"/>
      <c r="AZU2173" s="218"/>
      <c r="AZV2173" s="218"/>
      <c r="AZW2173" s="218"/>
      <c r="AZX2173" s="218"/>
      <c r="AZY2173" s="218"/>
      <c r="AZZ2173" s="218"/>
      <c r="BAA2173" s="218"/>
      <c r="BAB2173" s="218"/>
      <c r="BAC2173" s="218"/>
      <c r="BAD2173" s="218"/>
      <c r="BAE2173" s="218"/>
      <c r="BAF2173" s="218"/>
      <c r="BAG2173" s="218"/>
      <c r="BAH2173" s="218"/>
      <c r="BAI2173" s="218"/>
      <c r="BAJ2173" s="218"/>
      <c r="BAK2173" s="218"/>
      <c r="BAL2173" s="218"/>
      <c r="BAM2173" s="218"/>
      <c r="BAN2173" s="218"/>
      <c r="BAO2173" s="218"/>
      <c r="BAP2173" s="218"/>
      <c r="BAQ2173" s="218"/>
      <c r="BAR2173" s="218"/>
      <c r="BAS2173" s="218"/>
      <c r="BAT2173" s="218"/>
      <c r="BAU2173" s="218"/>
      <c r="BAV2173" s="218"/>
      <c r="BAW2173" s="218"/>
      <c r="BAX2173" s="218"/>
      <c r="BAY2173" s="218"/>
      <c r="BAZ2173" s="218"/>
      <c r="BBA2173" s="218"/>
      <c r="BBB2173" s="218"/>
      <c r="BBC2173" s="218"/>
      <c r="BBD2173" s="218"/>
      <c r="BBE2173" s="218"/>
      <c r="BBF2173" s="218"/>
      <c r="BBG2173" s="218"/>
      <c r="BBH2173" s="218"/>
      <c r="BBI2173" s="218"/>
      <c r="BBJ2173" s="218"/>
      <c r="BBK2173" s="218"/>
      <c r="BBL2173" s="218"/>
      <c r="BBM2173" s="218"/>
      <c r="BBN2173" s="218"/>
      <c r="BBO2173" s="218"/>
      <c r="BBP2173" s="218"/>
      <c r="BBQ2173" s="218"/>
      <c r="BBR2173" s="218"/>
      <c r="BBS2173" s="218"/>
      <c r="BBT2173" s="218"/>
      <c r="BBU2173" s="218"/>
      <c r="BBV2173" s="218"/>
      <c r="BBW2173" s="218"/>
      <c r="BBX2173" s="218"/>
      <c r="BBY2173" s="218"/>
      <c r="BBZ2173" s="218"/>
      <c r="BCA2173" s="218"/>
      <c r="BCB2173" s="218"/>
      <c r="BCC2173" s="218"/>
      <c r="BCD2173" s="218"/>
      <c r="BCE2173" s="218"/>
      <c r="BCF2173" s="218"/>
      <c r="BCG2173" s="218"/>
      <c r="BCH2173" s="218"/>
      <c r="BCI2173" s="218"/>
      <c r="BCJ2173" s="218"/>
      <c r="BCK2173" s="218"/>
      <c r="BCL2173" s="218"/>
      <c r="BCM2173" s="218"/>
      <c r="BCN2173" s="218"/>
      <c r="BCO2173" s="218"/>
      <c r="BCP2173" s="218"/>
      <c r="BCQ2173" s="218"/>
      <c r="BCR2173" s="218"/>
      <c r="BCS2173" s="218"/>
      <c r="BCT2173" s="218"/>
      <c r="BCU2173" s="218"/>
      <c r="BCV2173" s="218"/>
      <c r="BCW2173" s="218"/>
      <c r="BCX2173" s="218"/>
      <c r="BCY2173" s="218"/>
      <c r="BCZ2173" s="218"/>
      <c r="BDA2173" s="218"/>
      <c r="BDB2173" s="218"/>
      <c r="BDC2173" s="218"/>
      <c r="BDD2173" s="218"/>
      <c r="BDE2173" s="218"/>
      <c r="BDF2173" s="218"/>
      <c r="BDG2173" s="218"/>
      <c r="BDH2173" s="218"/>
      <c r="BDI2173" s="218"/>
      <c r="BDJ2173" s="218"/>
      <c r="BDK2173" s="218"/>
      <c r="BDL2173" s="218"/>
      <c r="BDM2173" s="218"/>
      <c r="BDN2173" s="218"/>
      <c r="BDO2173" s="218"/>
      <c r="BDP2173" s="218"/>
      <c r="BDQ2173" s="218"/>
      <c r="BDR2173" s="218"/>
      <c r="BDS2173" s="218"/>
      <c r="BDT2173" s="218"/>
      <c r="BDU2173" s="218"/>
      <c r="BDV2173" s="218"/>
      <c r="BDW2173" s="218"/>
      <c r="BDX2173" s="218"/>
      <c r="BDY2173" s="218"/>
      <c r="BDZ2173" s="218"/>
      <c r="BEA2173" s="218"/>
      <c r="BEB2173" s="218"/>
      <c r="BEC2173" s="218"/>
      <c r="BED2173" s="218"/>
      <c r="BEE2173" s="218"/>
      <c r="BEF2173" s="218"/>
      <c r="BEG2173" s="218"/>
      <c r="BEH2173" s="218"/>
      <c r="BEI2173" s="218"/>
      <c r="BEJ2173" s="218"/>
      <c r="BEK2173" s="218"/>
      <c r="BEL2173" s="218"/>
      <c r="BEM2173" s="218"/>
      <c r="BEN2173" s="218"/>
      <c r="BEO2173" s="218"/>
      <c r="BEP2173" s="218"/>
      <c r="BEQ2173" s="218"/>
      <c r="BER2173" s="218"/>
      <c r="BES2173" s="218"/>
      <c r="BET2173" s="218"/>
      <c r="BEU2173" s="218"/>
      <c r="BEV2173" s="218"/>
      <c r="BEW2173" s="218"/>
      <c r="BEX2173" s="218"/>
      <c r="BEY2173" s="218"/>
      <c r="BEZ2173" s="218"/>
      <c r="BFA2173" s="218"/>
      <c r="BFB2173" s="218"/>
      <c r="BFC2173" s="218"/>
      <c r="BFD2173" s="218"/>
      <c r="BFE2173" s="218"/>
      <c r="BFF2173" s="218"/>
      <c r="BFG2173" s="218"/>
      <c r="BFH2173" s="218"/>
      <c r="BFI2173" s="218"/>
      <c r="BFJ2173" s="218"/>
      <c r="BFK2173" s="218"/>
      <c r="BFL2173" s="218"/>
      <c r="BFM2173" s="218"/>
      <c r="BFN2173" s="218"/>
      <c r="BFO2173" s="218"/>
      <c r="BFP2173" s="218"/>
      <c r="BFQ2173" s="218"/>
      <c r="BFR2173" s="218"/>
      <c r="BFS2173" s="218"/>
      <c r="BFT2173" s="218"/>
      <c r="BFU2173" s="218"/>
      <c r="BFV2173" s="218"/>
      <c r="BFW2173" s="218"/>
      <c r="BFX2173" s="218"/>
      <c r="BFY2173" s="218"/>
      <c r="BFZ2173" s="218"/>
      <c r="BGA2173" s="218"/>
      <c r="BGB2173" s="218"/>
      <c r="BGC2173" s="218"/>
      <c r="BGD2173" s="218"/>
      <c r="BGE2173" s="218"/>
      <c r="BGF2173" s="218"/>
      <c r="BGG2173" s="218"/>
      <c r="BGH2173" s="218"/>
      <c r="BGI2173" s="218"/>
      <c r="BGJ2173" s="218"/>
      <c r="BGK2173" s="218"/>
      <c r="BGL2173" s="218"/>
      <c r="BGM2173" s="218"/>
      <c r="BGN2173" s="218"/>
      <c r="BGO2173" s="218"/>
      <c r="BGP2173" s="218"/>
      <c r="BGQ2173" s="218"/>
      <c r="BGR2173" s="218"/>
      <c r="BGS2173" s="218"/>
      <c r="BGT2173" s="218"/>
      <c r="BGU2173" s="218"/>
      <c r="BGV2173" s="218"/>
      <c r="BGW2173" s="218"/>
      <c r="BGX2173" s="218"/>
      <c r="BGY2173" s="218"/>
      <c r="BGZ2173" s="218"/>
      <c r="BHA2173" s="218"/>
      <c r="BHB2173" s="218"/>
      <c r="BHC2173" s="218"/>
      <c r="BHD2173" s="218"/>
      <c r="BHE2173" s="218"/>
      <c r="BHF2173" s="218"/>
      <c r="BHG2173" s="218"/>
      <c r="BHH2173" s="218"/>
      <c r="BHI2173" s="218"/>
      <c r="BHJ2173" s="218"/>
      <c r="BHK2173" s="218"/>
      <c r="BHL2173" s="218"/>
      <c r="BHM2173" s="218"/>
      <c r="BHN2173" s="218"/>
      <c r="BHO2173" s="218"/>
      <c r="BHP2173" s="218"/>
      <c r="BHQ2173" s="218"/>
      <c r="BHR2173" s="218"/>
      <c r="BHS2173" s="218"/>
      <c r="BHT2173" s="218"/>
      <c r="BHU2173" s="218"/>
      <c r="BHV2173" s="218"/>
      <c r="BHW2173" s="218"/>
      <c r="BHX2173" s="218"/>
      <c r="BHY2173" s="218"/>
      <c r="BHZ2173" s="218"/>
      <c r="BIA2173" s="218"/>
      <c r="BIB2173" s="218"/>
      <c r="BIC2173" s="218"/>
      <c r="BID2173" s="218"/>
      <c r="BIE2173" s="218"/>
      <c r="BIF2173" s="218"/>
      <c r="BIG2173" s="218"/>
      <c r="BIH2173" s="218"/>
      <c r="BII2173" s="218"/>
      <c r="BIJ2173" s="218"/>
      <c r="BIK2173" s="218"/>
      <c r="BIL2173" s="218"/>
      <c r="BIM2173" s="218"/>
      <c r="BIN2173" s="218"/>
      <c r="BIO2173" s="218"/>
      <c r="BIP2173" s="218"/>
      <c r="BIQ2173" s="218"/>
      <c r="BIR2173" s="218"/>
      <c r="BIS2173" s="218"/>
      <c r="BIT2173" s="218"/>
      <c r="BIU2173" s="218"/>
      <c r="BIV2173" s="218"/>
      <c r="BIW2173" s="218"/>
      <c r="BIX2173" s="218"/>
      <c r="BIY2173" s="218"/>
      <c r="BIZ2173" s="218"/>
      <c r="BJA2173" s="218"/>
      <c r="BJB2173" s="218"/>
      <c r="BJC2173" s="218"/>
      <c r="BJD2173" s="218"/>
      <c r="BJE2173" s="218"/>
      <c r="BJF2173" s="218"/>
      <c r="BJG2173" s="218"/>
      <c r="BJH2173" s="218"/>
      <c r="BJI2173" s="218"/>
      <c r="BJJ2173" s="218"/>
      <c r="BJK2173" s="218"/>
      <c r="BJL2173" s="218"/>
      <c r="BJM2173" s="218"/>
      <c r="BJN2173" s="218"/>
      <c r="BJO2173" s="218"/>
      <c r="BJP2173" s="218"/>
      <c r="BJQ2173" s="218"/>
      <c r="BJR2173" s="218"/>
      <c r="BJS2173" s="218"/>
      <c r="BJT2173" s="218"/>
      <c r="BJU2173" s="218"/>
      <c r="BJV2173" s="218"/>
      <c r="BJW2173" s="218"/>
      <c r="BJX2173" s="218"/>
      <c r="BJY2173" s="218"/>
      <c r="BJZ2173" s="218"/>
      <c r="BKA2173" s="218"/>
      <c r="BKB2173" s="218"/>
      <c r="BKC2173" s="218"/>
      <c r="BKD2173" s="218"/>
      <c r="BKE2173" s="218"/>
      <c r="BKF2173" s="218"/>
      <c r="BKG2173" s="218"/>
      <c r="BKH2173" s="218"/>
      <c r="BKI2173" s="218"/>
      <c r="BKJ2173" s="218"/>
      <c r="BKK2173" s="218"/>
      <c r="BKL2173" s="218"/>
      <c r="BKM2173" s="218"/>
      <c r="BKN2173" s="218"/>
      <c r="BKO2173" s="218"/>
      <c r="BKP2173" s="218"/>
      <c r="BKQ2173" s="218"/>
      <c r="BKR2173" s="218"/>
      <c r="BKS2173" s="218"/>
      <c r="BKT2173" s="218"/>
      <c r="BKU2173" s="218"/>
      <c r="BKV2173" s="218"/>
      <c r="BKW2173" s="218"/>
      <c r="BKX2173" s="218"/>
      <c r="BKY2173" s="218"/>
      <c r="BKZ2173" s="218"/>
      <c r="BLA2173" s="218"/>
      <c r="BLB2173" s="218"/>
      <c r="BLC2173" s="218"/>
      <c r="BLD2173" s="218"/>
      <c r="BLE2173" s="218"/>
      <c r="BLF2173" s="218"/>
      <c r="BLG2173" s="218"/>
      <c r="BLH2173" s="218"/>
      <c r="BLI2173" s="218"/>
      <c r="BLJ2173" s="218"/>
      <c r="BLK2173" s="218"/>
      <c r="BLL2173" s="218"/>
      <c r="BLM2173" s="218"/>
      <c r="BLN2173" s="218"/>
      <c r="BLO2173" s="218"/>
      <c r="BLP2173" s="218"/>
      <c r="BLQ2173" s="218"/>
      <c r="BLR2173" s="218"/>
      <c r="BLS2173" s="218"/>
      <c r="BLT2173" s="218"/>
      <c r="BLU2173" s="218"/>
      <c r="BLV2173" s="218"/>
      <c r="BLW2173" s="218"/>
      <c r="BLX2173" s="218"/>
      <c r="BLY2173" s="218"/>
      <c r="BLZ2173" s="218"/>
      <c r="BMA2173" s="218"/>
      <c r="BMB2173" s="218"/>
      <c r="BMC2173" s="218"/>
      <c r="BMD2173" s="218"/>
      <c r="BME2173" s="218"/>
      <c r="BMF2173" s="218"/>
      <c r="BMG2173" s="218"/>
      <c r="BMH2173" s="218"/>
      <c r="BMI2173" s="218"/>
      <c r="BMJ2173" s="218"/>
      <c r="BMK2173" s="218"/>
      <c r="BML2173" s="218"/>
      <c r="BMM2173" s="218"/>
      <c r="BMN2173" s="218"/>
      <c r="BMO2173" s="218"/>
      <c r="BMP2173" s="218"/>
      <c r="BMQ2173" s="218"/>
      <c r="BMR2173" s="218"/>
      <c r="BMS2173" s="218"/>
      <c r="BMT2173" s="218"/>
      <c r="BMU2173" s="218"/>
      <c r="BMV2173" s="218"/>
      <c r="BMW2173" s="218"/>
      <c r="BMX2173" s="218"/>
      <c r="BMY2173" s="218"/>
      <c r="BMZ2173" s="218"/>
      <c r="BNA2173" s="218"/>
      <c r="BNB2173" s="218"/>
      <c r="BNC2173" s="218"/>
      <c r="BND2173" s="218"/>
      <c r="BNE2173" s="218"/>
      <c r="BNF2173" s="218"/>
      <c r="BNG2173" s="218"/>
      <c r="BNH2173" s="218"/>
      <c r="BNI2173" s="218"/>
      <c r="BNJ2173" s="218"/>
      <c r="BNK2173" s="218"/>
      <c r="BNL2173" s="218"/>
      <c r="BNM2173" s="218"/>
      <c r="BNN2173" s="218"/>
      <c r="BNO2173" s="218"/>
      <c r="BNP2173" s="218"/>
      <c r="BNQ2173" s="218"/>
      <c r="BNR2173" s="218"/>
      <c r="BNS2173" s="218"/>
      <c r="BNT2173" s="218"/>
      <c r="BNU2173" s="218"/>
      <c r="BNV2173" s="218"/>
      <c r="BNW2173" s="218"/>
      <c r="BNX2173" s="218"/>
      <c r="BNY2173" s="218"/>
      <c r="BNZ2173" s="218"/>
      <c r="BOA2173" s="218"/>
      <c r="BOB2173" s="218"/>
      <c r="BOC2173" s="218"/>
      <c r="BOD2173" s="218"/>
      <c r="BOE2173" s="218"/>
      <c r="BOF2173" s="218"/>
      <c r="BOG2173" s="218"/>
      <c r="BOH2173" s="218"/>
      <c r="BOI2173" s="218"/>
      <c r="BOJ2173" s="218"/>
      <c r="BOK2173" s="218"/>
      <c r="BOL2173" s="218"/>
      <c r="BOM2173" s="218"/>
      <c r="BON2173" s="218"/>
      <c r="BOO2173" s="218"/>
      <c r="BOP2173" s="218"/>
      <c r="BOQ2173" s="218"/>
      <c r="BOR2173" s="218"/>
      <c r="BOS2173" s="218"/>
      <c r="BOT2173" s="218"/>
      <c r="BOU2173" s="218"/>
      <c r="BOV2173" s="218"/>
      <c r="BOW2173" s="218"/>
      <c r="BOX2173" s="218"/>
      <c r="BOY2173" s="218"/>
      <c r="BOZ2173" s="218"/>
      <c r="BPA2173" s="218"/>
      <c r="BPB2173" s="218"/>
      <c r="BPC2173" s="218"/>
      <c r="BPD2173" s="218"/>
      <c r="BPE2173" s="218"/>
      <c r="BPF2173" s="218"/>
      <c r="BPG2173" s="218"/>
      <c r="BPH2173" s="218"/>
      <c r="BPI2173" s="218"/>
      <c r="BPJ2173" s="218"/>
      <c r="BPK2173" s="218"/>
      <c r="BPL2173" s="218"/>
      <c r="BPM2173" s="218"/>
      <c r="BPN2173" s="218"/>
      <c r="BPO2173" s="218"/>
      <c r="BPP2173" s="218"/>
      <c r="BPQ2173" s="218"/>
      <c r="BPR2173" s="218"/>
      <c r="BPS2173" s="218"/>
      <c r="BPT2173" s="218"/>
      <c r="BPU2173" s="218"/>
      <c r="BPV2173" s="218"/>
      <c r="BPW2173" s="218"/>
      <c r="BPX2173" s="218"/>
      <c r="BPY2173" s="218"/>
      <c r="BPZ2173" s="218"/>
      <c r="BQA2173" s="218"/>
      <c r="BQB2173" s="218"/>
      <c r="BQC2173" s="218"/>
      <c r="BQD2173" s="218"/>
      <c r="BQE2173" s="218"/>
      <c r="BQF2173" s="218"/>
      <c r="BQG2173" s="218"/>
      <c r="BQH2173" s="218"/>
      <c r="BQI2173" s="218"/>
      <c r="BQJ2173" s="218"/>
      <c r="BQK2173" s="218"/>
      <c r="BQL2173" s="218"/>
      <c r="BQM2173" s="218"/>
      <c r="BQN2173" s="218"/>
      <c r="BQO2173" s="218"/>
      <c r="BQP2173" s="218"/>
      <c r="BQQ2173" s="218"/>
      <c r="BQR2173" s="218"/>
      <c r="BQS2173" s="218"/>
      <c r="BQT2173" s="218"/>
      <c r="BQU2173" s="218"/>
      <c r="BQV2173" s="218"/>
      <c r="BQW2173" s="218"/>
      <c r="BQX2173" s="218"/>
      <c r="BQY2173" s="218"/>
      <c r="BQZ2173" s="218"/>
      <c r="BRA2173" s="218"/>
      <c r="BRB2173" s="218"/>
      <c r="BRC2173" s="218"/>
      <c r="BRD2173" s="218"/>
      <c r="BRE2173" s="218"/>
      <c r="BRF2173" s="218"/>
      <c r="BRG2173" s="218"/>
      <c r="BRH2173" s="218"/>
      <c r="BRI2173" s="218"/>
      <c r="BRJ2173" s="218"/>
      <c r="BRK2173" s="218"/>
      <c r="BRL2173" s="218"/>
      <c r="BRM2173" s="218"/>
      <c r="BRN2173" s="218"/>
      <c r="BRO2173" s="218"/>
      <c r="BRP2173" s="218"/>
      <c r="BRQ2173" s="218"/>
      <c r="BRR2173" s="218"/>
      <c r="BRS2173" s="218"/>
      <c r="BRT2173" s="218"/>
      <c r="BRU2173" s="218"/>
      <c r="BRV2173" s="218"/>
      <c r="BRW2173" s="218"/>
      <c r="BRX2173" s="218"/>
      <c r="BRY2173" s="218"/>
      <c r="BRZ2173" s="218"/>
      <c r="BSA2173" s="218"/>
      <c r="BSB2173" s="218"/>
      <c r="BSC2173" s="218"/>
      <c r="BSD2173" s="218"/>
      <c r="BSE2173" s="218"/>
      <c r="BSF2173" s="218"/>
      <c r="BSG2173" s="218"/>
      <c r="BSH2173" s="218"/>
      <c r="BSI2173" s="218"/>
      <c r="BSJ2173" s="218"/>
      <c r="BSK2173" s="218"/>
      <c r="BSL2173" s="218"/>
      <c r="BSM2173" s="218"/>
      <c r="BSN2173" s="218"/>
      <c r="BSO2173" s="218"/>
      <c r="BSP2173" s="218"/>
      <c r="BSQ2173" s="218"/>
      <c r="BSR2173" s="218"/>
      <c r="BSS2173" s="218"/>
      <c r="BST2173" s="218"/>
      <c r="BSU2173" s="218"/>
      <c r="BSV2173" s="218"/>
      <c r="BSW2173" s="218"/>
      <c r="BSX2173" s="218"/>
      <c r="BSY2173" s="218"/>
      <c r="BSZ2173" s="218"/>
      <c r="BTA2173" s="218"/>
      <c r="BTB2173" s="218"/>
      <c r="BTC2173" s="218"/>
      <c r="BTD2173" s="218"/>
      <c r="BTE2173" s="218"/>
      <c r="BTF2173" s="218"/>
      <c r="BTG2173" s="218"/>
      <c r="BTH2173" s="218"/>
      <c r="BTI2173" s="218"/>
      <c r="BTJ2173" s="218"/>
      <c r="BTK2173" s="218"/>
      <c r="BTL2173" s="218"/>
      <c r="BTM2173" s="218"/>
      <c r="BTN2173" s="218"/>
      <c r="BTO2173" s="218"/>
      <c r="BTP2173" s="218"/>
      <c r="BTQ2173" s="218"/>
      <c r="BTR2173" s="218"/>
      <c r="BTS2173" s="218"/>
      <c r="BTT2173" s="218"/>
      <c r="BTU2173" s="218"/>
      <c r="BTV2173" s="218"/>
      <c r="BTW2173" s="218"/>
      <c r="BTX2173" s="218"/>
      <c r="BTY2173" s="218"/>
      <c r="BTZ2173" s="218"/>
      <c r="BUA2173" s="218"/>
      <c r="BUB2173" s="218"/>
      <c r="BUC2173" s="218"/>
      <c r="BUD2173" s="218"/>
      <c r="BUE2173" s="218"/>
      <c r="BUF2173" s="218"/>
      <c r="BUG2173" s="218"/>
      <c r="BUH2173" s="218"/>
      <c r="BUI2173" s="218"/>
      <c r="BUJ2173" s="218"/>
      <c r="BUK2173" s="218"/>
      <c r="BUL2173" s="218"/>
      <c r="BUM2173" s="218"/>
      <c r="BUN2173" s="218"/>
      <c r="BUO2173" s="218"/>
      <c r="BUP2173" s="218"/>
      <c r="BUQ2173" s="218"/>
      <c r="BUR2173" s="218"/>
      <c r="BUS2173" s="218"/>
      <c r="BUT2173" s="218"/>
      <c r="BUU2173" s="218"/>
      <c r="BUV2173" s="218"/>
      <c r="BUW2173" s="218"/>
      <c r="BUX2173" s="218"/>
      <c r="BUY2173" s="218"/>
      <c r="BUZ2173" s="218"/>
      <c r="BVA2173" s="218"/>
      <c r="BVB2173" s="218"/>
      <c r="BVC2173" s="218"/>
      <c r="BVD2173" s="218"/>
      <c r="BVE2173" s="218"/>
      <c r="BVF2173" s="218"/>
      <c r="BVG2173" s="218"/>
      <c r="BVH2173" s="218"/>
      <c r="BVI2173" s="218"/>
      <c r="BVJ2173" s="218"/>
      <c r="BVK2173" s="218"/>
      <c r="BVL2173" s="218"/>
      <c r="BVM2173" s="218"/>
      <c r="BVN2173" s="218"/>
      <c r="BVO2173" s="218"/>
      <c r="BVP2173" s="218"/>
      <c r="BVQ2173" s="218"/>
      <c r="BVR2173" s="218"/>
      <c r="BVS2173" s="218"/>
      <c r="BVT2173" s="218"/>
      <c r="BVU2173" s="218"/>
      <c r="BVV2173" s="218"/>
      <c r="BVW2173" s="218"/>
      <c r="BVX2173" s="218"/>
      <c r="BVY2173" s="218"/>
      <c r="BVZ2173" s="218"/>
      <c r="BWA2173" s="218"/>
      <c r="BWB2173" s="218"/>
      <c r="BWC2173" s="218"/>
      <c r="BWD2173" s="218"/>
      <c r="BWE2173" s="218"/>
      <c r="BWF2173" s="218"/>
      <c r="BWG2173" s="218"/>
      <c r="BWH2173" s="218"/>
      <c r="BWI2173" s="218"/>
      <c r="BWJ2173" s="218"/>
      <c r="BWK2173" s="218"/>
      <c r="BWL2173" s="218"/>
      <c r="BWM2173" s="218"/>
      <c r="BWN2173" s="218"/>
      <c r="BWO2173" s="218"/>
      <c r="BWP2173" s="218"/>
      <c r="BWQ2173" s="218"/>
      <c r="BWR2173" s="218"/>
      <c r="BWS2173" s="218"/>
      <c r="BWT2173" s="218"/>
      <c r="BWU2173" s="218"/>
      <c r="BWV2173" s="218"/>
      <c r="BWW2173" s="218"/>
      <c r="BWX2173" s="218"/>
      <c r="BWY2173" s="218"/>
      <c r="BWZ2173" s="218"/>
      <c r="BXA2173" s="218"/>
      <c r="BXB2173" s="218"/>
      <c r="BXC2173" s="218"/>
      <c r="BXD2173" s="218"/>
      <c r="BXE2173" s="218"/>
      <c r="BXF2173" s="218"/>
      <c r="BXG2173" s="218"/>
      <c r="BXH2173" s="218"/>
      <c r="BXI2173" s="218"/>
      <c r="BXJ2173" s="218"/>
      <c r="BXK2173" s="218"/>
      <c r="BXL2173" s="218"/>
      <c r="BXM2173" s="218"/>
      <c r="BXN2173" s="218"/>
      <c r="BXO2173" s="218"/>
      <c r="BXP2173" s="218"/>
      <c r="BXQ2173" s="218"/>
      <c r="BXR2173" s="218"/>
      <c r="BXS2173" s="218"/>
      <c r="BXT2173" s="218"/>
      <c r="BXU2173" s="218"/>
      <c r="BXV2173" s="218"/>
      <c r="BXW2173" s="218"/>
      <c r="BXX2173" s="218"/>
      <c r="BXY2173" s="218"/>
      <c r="BXZ2173" s="218"/>
      <c r="BYA2173" s="218"/>
      <c r="BYB2173" s="218"/>
      <c r="BYC2173" s="218"/>
      <c r="BYD2173" s="218"/>
      <c r="BYE2173" s="218"/>
      <c r="BYF2173" s="218"/>
      <c r="BYG2173" s="218"/>
      <c r="BYH2173" s="218"/>
      <c r="BYI2173" s="218"/>
      <c r="BYJ2173" s="218"/>
      <c r="BYK2173" s="218"/>
      <c r="BYL2173" s="218"/>
      <c r="BYM2173" s="218"/>
      <c r="BYN2173" s="218"/>
      <c r="BYO2173" s="218"/>
      <c r="BYP2173" s="218"/>
      <c r="BYQ2173" s="218"/>
      <c r="BYR2173" s="218"/>
      <c r="BYS2173" s="218"/>
      <c r="BYT2173" s="218"/>
      <c r="BYU2173" s="218"/>
      <c r="BYV2173" s="218"/>
      <c r="BYW2173" s="218"/>
      <c r="BYX2173" s="218"/>
      <c r="BYY2173" s="218"/>
      <c r="BYZ2173" s="218"/>
      <c r="BZA2173" s="218"/>
      <c r="BZB2173" s="218"/>
      <c r="BZC2173" s="218"/>
      <c r="BZD2173" s="218"/>
      <c r="BZE2173" s="218"/>
      <c r="BZF2173" s="218"/>
      <c r="BZG2173" s="218"/>
      <c r="BZH2173" s="218"/>
      <c r="BZI2173" s="218"/>
      <c r="BZJ2173" s="218"/>
      <c r="BZK2173" s="218"/>
      <c r="BZL2173" s="218"/>
      <c r="BZM2173" s="218"/>
      <c r="BZN2173" s="218"/>
      <c r="BZO2173" s="218"/>
      <c r="BZP2173" s="218"/>
      <c r="BZQ2173" s="218"/>
      <c r="BZR2173" s="218"/>
      <c r="BZS2173" s="218"/>
      <c r="BZT2173" s="218"/>
      <c r="BZU2173" s="218"/>
      <c r="BZV2173" s="218"/>
      <c r="BZW2173" s="218"/>
      <c r="BZX2173" s="218"/>
      <c r="BZY2173" s="218"/>
      <c r="BZZ2173" s="218"/>
      <c r="CAA2173" s="218"/>
      <c r="CAB2173" s="218"/>
      <c r="CAC2173" s="218"/>
      <c r="CAD2173" s="218"/>
      <c r="CAE2173" s="218"/>
      <c r="CAF2173" s="218"/>
      <c r="CAG2173" s="218"/>
      <c r="CAH2173" s="218"/>
      <c r="CAI2173" s="218"/>
      <c r="CAJ2173" s="218"/>
      <c r="CAK2173" s="218"/>
      <c r="CAL2173" s="218"/>
      <c r="CAM2173" s="218"/>
      <c r="CAN2173" s="218"/>
      <c r="CAO2173" s="218"/>
      <c r="CAP2173" s="218"/>
      <c r="CAQ2173" s="218"/>
      <c r="CAR2173" s="218"/>
      <c r="CAS2173" s="218"/>
      <c r="CAT2173" s="218"/>
      <c r="CAU2173" s="218"/>
      <c r="CAV2173" s="218"/>
      <c r="CAW2173" s="218"/>
      <c r="CAX2173" s="218"/>
      <c r="CAY2173" s="218"/>
      <c r="CAZ2173" s="218"/>
      <c r="CBA2173" s="218"/>
      <c r="CBB2173" s="218"/>
      <c r="CBC2173" s="218"/>
      <c r="CBD2173" s="218"/>
      <c r="CBE2173" s="218"/>
      <c r="CBF2173" s="218"/>
      <c r="CBG2173" s="218"/>
      <c r="CBH2173" s="218"/>
      <c r="CBI2173" s="218"/>
      <c r="CBJ2173" s="218"/>
      <c r="CBK2173" s="218"/>
      <c r="CBL2173" s="218"/>
      <c r="CBM2173" s="218"/>
      <c r="CBN2173" s="218"/>
      <c r="CBO2173" s="218"/>
      <c r="CBP2173" s="218"/>
      <c r="CBQ2173" s="218"/>
      <c r="CBR2173" s="218"/>
      <c r="CBS2173" s="218"/>
      <c r="CBT2173" s="218"/>
      <c r="CBU2173" s="218"/>
      <c r="CBV2173" s="218"/>
      <c r="CBW2173" s="218"/>
      <c r="CBX2173" s="218"/>
      <c r="CBY2173" s="218"/>
      <c r="CBZ2173" s="218"/>
      <c r="CCA2173" s="218"/>
      <c r="CCB2173" s="218"/>
      <c r="CCC2173" s="218"/>
      <c r="CCD2173" s="218"/>
      <c r="CCE2173" s="218"/>
      <c r="CCF2173" s="218"/>
      <c r="CCG2173" s="218"/>
      <c r="CCH2173" s="218"/>
      <c r="CCI2173" s="218"/>
      <c r="CCJ2173" s="218"/>
      <c r="CCK2173" s="218"/>
      <c r="CCL2173" s="218"/>
      <c r="CCM2173" s="218"/>
      <c r="CCN2173" s="218"/>
      <c r="CCO2173" s="218"/>
      <c r="CCP2173" s="218"/>
      <c r="CCQ2173" s="218"/>
      <c r="CCR2173" s="218"/>
      <c r="CCS2173" s="218"/>
      <c r="CCT2173" s="218"/>
      <c r="CCU2173" s="218"/>
      <c r="CCV2173" s="218"/>
      <c r="CCW2173" s="218"/>
      <c r="CCX2173" s="218"/>
      <c r="CCY2173" s="218"/>
      <c r="CCZ2173" s="218"/>
      <c r="CDA2173" s="218"/>
      <c r="CDB2173" s="218"/>
      <c r="CDC2173" s="218"/>
      <c r="CDD2173" s="218"/>
      <c r="CDE2173" s="218"/>
      <c r="CDF2173" s="218"/>
      <c r="CDG2173" s="218"/>
      <c r="CDH2173" s="218"/>
      <c r="CDI2173" s="218"/>
      <c r="CDJ2173" s="218"/>
      <c r="CDK2173" s="218"/>
      <c r="CDL2173" s="218"/>
      <c r="CDM2173" s="218"/>
      <c r="CDN2173" s="218"/>
      <c r="CDO2173" s="218"/>
      <c r="CDP2173" s="218"/>
      <c r="CDQ2173" s="218"/>
      <c r="CDR2173" s="218"/>
      <c r="CDS2173" s="218"/>
      <c r="CDT2173" s="218"/>
      <c r="CDU2173" s="218"/>
      <c r="CDV2173" s="218"/>
      <c r="CDW2173" s="218"/>
      <c r="CDX2173" s="218"/>
      <c r="CDY2173" s="218"/>
      <c r="CDZ2173" s="218"/>
      <c r="CEA2173" s="218"/>
      <c r="CEB2173" s="218"/>
      <c r="CEC2173" s="218"/>
      <c r="CED2173" s="218"/>
      <c r="CEE2173" s="218"/>
      <c r="CEF2173" s="218"/>
      <c r="CEG2173" s="218"/>
      <c r="CEH2173" s="218"/>
      <c r="CEI2173" s="218"/>
      <c r="CEJ2173" s="218"/>
      <c r="CEK2173" s="218"/>
      <c r="CEL2173" s="218"/>
      <c r="CEM2173" s="218"/>
      <c r="CEN2173" s="218"/>
      <c r="CEO2173" s="218"/>
      <c r="CEP2173" s="218"/>
      <c r="CEQ2173" s="218"/>
      <c r="CER2173" s="218"/>
      <c r="CES2173" s="218"/>
      <c r="CET2173" s="218"/>
      <c r="CEU2173" s="218"/>
      <c r="CEV2173" s="218"/>
      <c r="CEW2173" s="218"/>
      <c r="CEX2173" s="218"/>
      <c r="CEY2173" s="218"/>
      <c r="CEZ2173" s="218"/>
      <c r="CFA2173" s="218"/>
      <c r="CFB2173" s="218"/>
      <c r="CFC2173" s="218"/>
      <c r="CFD2173" s="218"/>
      <c r="CFE2173" s="218"/>
      <c r="CFF2173" s="218"/>
      <c r="CFG2173" s="218"/>
      <c r="CFH2173" s="218"/>
      <c r="CFI2173" s="218"/>
      <c r="CFJ2173" s="218"/>
      <c r="CFK2173" s="218"/>
      <c r="CFL2173" s="218"/>
      <c r="CFM2173" s="218"/>
      <c r="CFN2173" s="218"/>
      <c r="CFO2173" s="218"/>
      <c r="CFP2173" s="218"/>
      <c r="CFQ2173" s="218"/>
      <c r="CFR2173" s="218"/>
      <c r="CFS2173" s="218"/>
      <c r="CFT2173" s="218"/>
      <c r="CFU2173" s="218"/>
      <c r="CFV2173" s="218"/>
      <c r="CFW2173" s="218"/>
      <c r="CFX2173" s="218"/>
      <c r="CFY2173" s="218"/>
      <c r="CFZ2173" s="218"/>
      <c r="CGA2173" s="218"/>
      <c r="CGB2173" s="218"/>
      <c r="CGC2173" s="218"/>
      <c r="CGD2173" s="218"/>
      <c r="CGE2173" s="218"/>
      <c r="CGF2173" s="218"/>
      <c r="CGG2173" s="218"/>
      <c r="CGH2173" s="218"/>
      <c r="CGI2173" s="218"/>
      <c r="CGJ2173" s="218"/>
      <c r="CGK2173" s="218"/>
      <c r="CGL2173" s="218"/>
      <c r="CGM2173" s="218"/>
      <c r="CGN2173" s="218"/>
      <c r="CGO2173" s="218"/>
      <c r="CGP2173" s="218"/>
      <c r="CGQ2173" s="218"/>
      <c r="CGR2173" s="218"/>
      <c r="CGS2173" s="218"/>
      <c r="CGT2173" s="218"/>
      <c r="CGU2173" s="218"/>
      <c r="CGV2173" s="218"/>
      <c r="CGW2173" s="218"/>
      <c r="CGX2173" s="218"/>
      <c r="CGY2173" s="218"/>
      <c r="CGZ2173" s="218"/>
      <c r="CHA2173" s="218"/>
      <c r="CHB2173" s="218"/>
      <c r="CHC2173" s="218"/>
      <c r="CHD2173" s="218"/>
      <c r="CHE2173" s="218"/>
      <c r="CHF2173" s="218"/>
      <c r="CHG2173" s="218"/>
      <c r="CHH2173" s="218"/>
      <c r="CHI2173" s="218"/>
      <c r="CHJ2173" s="218"/>
      <c r="CHK2173" s="218"/>
      <c r="CHL2173" s="218"/>
      <c r="CHM2173" s="218"/>
      <c r="CHN2173" s="218"/>
      <c r="CHO2173" s="218"/>
      <c r="CHP2173" s="218"/>
      <c r="CHQ2173" s="218"/>
      <c r="CHR2173" s="218"/>
      <c r="CHS2173" s="218"/>
      <c r="CHT2173" s="218"/>
      <c r="CHU2173" s="218"/>
      <c r="CHV2173" s="218"/>
      <c r="CHW2173" s="218"/>
      <c r="CHX2173" s="218"/>
      <c r="CHY2173" s="218"/>
      <c r="CHZ2173" s="218"/>
      <c r="CIA2173" s="218"/>
      <c r="CIB2173" s="218"/>
      <c r="CIC2173" s="218"/>
      <c r="CID2173" s="218"/>
      <c r="CIE2173" s="218"/>
      <c r="CIF2173" s="218"/>
      <c r="CIG2173" s="218"/>
      <c r="CIH2173" s="218"/>
      <c r="CII2173" s="218"/>
      <c r="CIJ2173" s="218"/>
      <c r="CIK2173" s="218"/>
      <c r="CIL2173" s="218"/>
      <c r="CIM2173" s="218"/>
      <c r="CIN2173" s="218"/>
      <c r="CIO2173" s="218"/>
      <c r="CIP2173" s="218"/>
      <c r="CIQ2173" s="218"/>
      <c r="CIR2173" s="218"/>
      <c r="CIS2173" s="218"/>
      <c r="CIT2173" s="218"/>
      <c r="CIU2173" s="218"/>
      <c r="CIV2173" s="218"/>
      <c r="CIW2173" s="218"/>
      <c r="CIX2173" s="218"/>
      <c r="CIY2173" s="218"/>
      <c r="CIZ2173" s="218"/>
      <c r="CJA2173" s="218"/>
      <c r="CJB2173" s="218"/>
      <c r="CJC2173" s="218"/>
      <c r="CJD2173" s="218"/>
      <c r="CJE2173" s="218"/>
      <c r="CJF2173" s="218"/>
      <c r="CJG2173" s="218"/>
      <c r="CJH2173" s="218"/>
      <c r="CJI2173" s="218"/>
      <c r="CJJ2173" s="218"/>
      <c r="CJK2173" s="218"/>
      <c r="CJL2173" s="218"/>
      <c r="CJM2173" s="218"/>
      <c r="CJN2173" s="218"/>
      <c r="CJO2173" s="218"/>
      <c r="CJP2173" s="218"/>
      <c r="CJQ2173" s="218"/>
      <c r="CJR2173" s="218"/>
      <c r="CJS2173" s="218"/>
      <c r="CJT2173" s="218"/>
      <c r="CJU2173" s="218"/>
      <c r="CJV2173" s="218"/>
      <c r="CJW2173" s="218"/>
      <c r="CJX2173" s="218"/>
      <c r="CJY2173" s="218"/>
      <c r="CJZ2173" s="218"/>
      <c r="CKA2173" s="218"/>
      <c r="CKB2173" s="218"/>
      <c r="CKC2173" s="218"/>
      <c r="CKD2173" s="218"/>
      <c r="CKE2173" s="218"/>
      <c r="CKF2173" s="218"/>
      <c r="CKG2173" s="218"/>
      <c r="CKH2173" s="218"/>
      <c r="CKI2173" s="218"/>
      <c r="CKJ2173" s="218"/>
      <c r="CKK2173" s="218"/>
      <c r="CKL2173" s="218"/>
      <c r="CKM2173" s="218"/>
      <c r="CKN2173" s="218"/>
      <c r="CKO2173" s="218"/>
      <c r="CKP2173" s="218"/>
      <c r="CKQ2173" s="218"/>
      <c r="CKR2173" s="218"/>
      <c r="CKS2173" s="218"/>
      <c r="CKT2173" s="218"/>
      <c r="CKU2173" s="218"/>
      <c r="CKV2173" s="218"/>
      <c r="CKW2173" s="218"/>
      <c r="CKX2173" s="218"/>
      <c r="CKY2173" s="218"/>
      <c r="CKZ2173" s="218"/>
      <c r="CLA2173" s="218"/>
      <c r="CLB2173" s="218"/>
      <c r="CLC2173" s="218"/>
      <c r="CLD2173" s="218"/>
      <c r="CLE2173" s="218"/>
      <c r="CLF2173" s="218"/>
      <c r="CLG2173" s="218"/>
      <c r="CLH2173" s="218"/>
      <c r="CLI2173" s="218"/>
      <c r="CLJ2173" s="218"/>
      <c r="CLK2173" s="218"/>
      <c r="CLL2173" s="218"/>
      <c r="CLM2173" s="218"/>
      <c r="CLN2173" s="218"/>
      <c r="CLO2173" s="218"/>
      <c r="CLP2173" s="218"/>
      <c r="CLQ2173" s="218"/>
      <c r="CLR2173" s="218"/>
      <c r="CLS2173" s="218"/>
      <c r="CLT2173" s="218"/>
      <c r="CLU2173" s="218"/>
      <c r="CLV2173" s="218"/>
      <c r="CLW2173" s="218"/>
      <c r="CLX2173" s="218"/>
      <c r="CLY2173" s="218"/>
      <c r="CLZ2173" s="218"/>
      <c r="CMA2173" s="218"/>
      <c r="CMB2173" s="218"/>
      <c r="CMC2173" s="218"/>
      <c r="CMD2173" s="218"/>
      <c r="CME2173" s="218"/>
      <c r="CMF2173" s="218"/>
      <c r="CMG2173" s="218"/>
      <c r="CMH2173" s="218"/>
      <c r="CMI2173" s="218"/>
      <c r="CMJ2173" s="218"/>
      <c r="CMK2173" s="218"/>
      <c r="CML2173" s="218"/>
      <c r="CMM2173" s="218"/>
      <c r="CMN2173" s="218"/>
      <c r="CMO2173" s="218"/>
      <c r="CMP2173" s="218"/>
      <c r="CMQ2173" s="218"/>
      <c r="CMR2173" s="218"/>
      <c r="CMS2173" s="218"/>
      <c r="CMT2173" s="218"/>
      <c r="CMU2173" s="218"/>
      <c r="CMV2173" s="218"/>
      <c r="CMW2173" s="218"/>
      <c r="CMX2173" s="218"/>
      <c r="CMY2173" s="218"/>
      <c r="CMZ2173" s="218"/>
      <c r="CNA2173" s="218"/>
      <c r="CNB2173" s="218"/>
      <c r="CNC2173" s="218"/>
      <c r="CND2173" s="218"/>
      <c r="CNE2173" s="218"/>
      <c r="CNF2173" s="218"/>
      <c r="CNG2173" s="218"/>
      <c r="CNH2173" s="218"/>
      <c r="CNI2173" s="218"/>
      <c r="CNJ2173" s="218"/>
      <c r="CNK2173" s="218"/>
      <c r="CNL2173" s="218"/>
      <c r="CNM2173" s="218"/>
      <c r="CNN2173" s="218"/>
      <c r="CNO2173" s="218"/>
      <c r="CNP2173" s="218"/>
      <c r="CNQ2173" s="218"/>
      <c r="CNR2173" s="218"/>
      <c r="CNS2173" s="218"/>
      <c r="CNT2173" s="218"/>
      <c r="CNU2173" s="218"/>
      <c r="CNV2173" s="218"/>
      <c r="CNW2173" s="218"/>
      <c r="CNX2173" s="218"/>
      <c r="CNY2173" s="218"/>
      <c r="CNZ2173" s="218"/>
      <c r="COA2173" s="218"/>
      <c r="COB2173" s="218"/>
      <c r="COC2173" s="218"/>
      <c r="COD2173" s="218"/>
      <c r="COE2173" s="218"/>
      <c r="COF2173" s="218"/>
      <c r="COG2173" s="218"/>
      <c r="COH2173" s="218"/>
      <c r="COI2173" s="218"/>
      <c r="COJ2173" s="218"/>
      <c r="COK2173" s="218"/>
      <c r="COL2173" s="218"/>
      <c r="COM2173" s="218"/>
      <c r="CON2173" s="218"/>
      <c r="COO2173" s="218"/>
      <c r="COP2173" s="218"/>
      <c r="COQ2173" s="218"/>
      <c r="COR2173" s="218"/>
      <c r="COS2173" s="218"/>
      <c r="COT2173" s="218"/>
      <c r="COU2173" s="218"/>
      <c r="COV2173" s="218"/>
      <c r="COW2173" s="218"/>
      <c r="COX2173" s="218"/>
      <c r="COY2173" s="218"/>
      <c r="COZ2173" s="218"/>
      <c r="CPA2173" s="218"/>
      <c r="CPB2173" s="218"/>
      <c r="CPC2173" s="218"/>
      <c r="CPD2173" s="218"/>
      <c r="CPE2173" s="218"/>
      <c r="CPF2173" s="218"/>
      <c r="CPG2173" s="218"/>
      <c r="CPH2173" s="218"/>
      <c r="CPI2173" s="218"/>
      <c r="CPJ2173" s="218"/>
      <c r="CPK2173" s="218"/>
      <c r="CPL2173" s="218"/>
      <c r="CPM2173" s="218"/>
      <c r="CPN2173" s="218"/>
      <c r="CPO2173" s="218"/>
      <c r="CPP2173" s="218"/>
      <c r="CPQ2173" s="218"/>
      <c r="CPR2173" s="218"/>
      <c r="CPS2173" s="218"/>
      <c r="CPT2173" s="218"/>
      <c r="CPU2173" s="218"/>
      <c r="CPV2173" s="218"/>
      <c r="CPW2173" s="218"/>
      <c r="CPX2173" s="218"/>
      <c r="CPY2173" s="218"/>
      <c r="CPZ2173" s="218"/>
      <c r="CQA2173" s="218"/>
      <c r="CQB2173" s="218"/>
      <c r="CQC2173" s="218"/>
      <c r="CQD2173" s="218"/>
      <c r="CQE2173" s="218"/>
      <c r="CQF2173" s="218"/>
      <c r="CQG2173" s="218"/>
      <c r="CQH2173" s="218"/>
      <c r="CQI2173" s="218"/>
      <c r="CQJ2173" s="218"/>
      <c r="CQK2173" s="218"/>
      <c r="CQL2173" s="218"/>
      <c r="CQM2173" s="218"/>
      <c r="CQN2173" s="218"/>
      <c r="CQO2173" s="218"/>
      <c r="CQP2173" s="218"/>
      <c r="CQQ2173" s="218"/>
      <c r="CQR2173" s="218"/>
      <c r="CQS2173" s="218"/>
      <c r="CQT2173" s="218"/>
      <c r="CQU2173" s="218"/>
      <c r="CQV2173" s="218"/>
      <c r="CQW2173" s="218"/>
      <c r="CQX2173" s="218"/>
      <c r="CQY2173" s="218"/>
      <c r="CQZ2173" s="218"/>
      <c r="CRA2173" s="218"/>
      <c r="CRB2173" s="218"/>
      <c r="CRC2173" s="218"/>
      <c r="CRD2173" s="218"/>
      <c r="CRE2173" s="218"/>
      <c r="CRF2173" s="218"/>
      <c r="CRG2173" s="218"/>
      <c r="CRH2173" s="218"/>
      <c r="CRI2173" s="218"/>
      <c r="CRJ2173" s="218"/>
      <c r="CRK2173" s="218"/>
      <c r="CRL2173" s="218"/>
      <c r="CRM2173" s="218"/>
      <c r="CRN2173" s="218"/>
      <c r="CRO2173" s="218"/>
      <c r="CRP2173" s="218"/>
      <c r="CRQ2173" s="218"/>
      <c r="CRR2173" s="218"/>
      <c r="CRS2173" s="218"/>
      <c r="CRT2173" s="218"/>
      <c r="CRU2173" s="218"/>
      <c r="CRV2173" s="218"/>
      <c r="CRW2173" s="218"/>
      <c r="CRX2173" s="218"/>
      <c r="CRY2173" s="218"/>
      <c r="CRZ2173" s="218"/>
      <c r="CSA2173" s="218"/>
      <c r="CSB2173" s="218"/>
      <c r="CSC2173" s="218"/>
      <c r="CSD2173" s="218"/>
      <c r="CSE2173" s="218"/>
      <c r="CSF2173" s="218"/>
      <c r="CSG2173" s="218"/>
      <c r="CSH2173" s="218"/>
      <c r="CSI2173" s="218"/>
      <c r="CSJ2173" s="218"/>
      <c r="CSK2173" s="218"/>
      <c r="CSL2173" s="218"/>
      <c r="CSM2173" s="218"/>
      <c r="CSN2173" s="218"/>
      <c r="CSO2173" s="218"/>
      <c r="CSP2173" s="218"/>
      <c r="CSQ2173" s="218"/>
      <c r="CSR2173" s="218"/>
      <c r="CSS2173" s="218"/>
      <c r="CST2173" s="218"/>
      <c r="CSU2173" s="218"/>
      <c r="CSV2173" s="218"/>
      <c r="CSW2173" s="218"/>
      <c r="CSX2173" s="218"/>
      <c r="CSY2173" s="218"/>
      <c r="CSZ2173" s="218"/>
      <c r="CTA2173" s="218"/>
      <c r="CTB2173" s="218"/>
      <c r="CTC2173" s="218"/>
      <c r="CTD2173" s="218"/>
      <c r="CTE2173" s="218"/>
      <c r="CTF2173" s="218"/>
      <c r="CTG2173" s="218"/>
      <c r="CTH2173" s="218"/>
      <c r="CTI2173" s="218"/>
      <c r="CTJ2173" s="218"/>
      <c r="CTK2173" s="218"/>
      <c r="CTL2173" s="218"/>
      <c r="CTM2173" s="218"/>
      <c r="CTN2173" s="218"/>
      <c r="CTO2173" s="218"/>
      <c r="CTP2173" s="218"/>
      <c r="CTQ2173" s="218"/>
      <c r="CTR2173" s="218"/>
      <c r="CTS2173" s="218"/>
      <c r="CTT2173" s="218"/>
      <c r="CTU2173" s="218"/>
      <c r="CTV2173" s="218"/>
      <c r="CTW2173" s="218"/>
      <c r="CTX2173" s="218"/>
      <c r="CTY2173" s="218"/>
      <c r="CTZ2173" s="218"/>
      <c r="CUA2173" s="218"/>
      <c r="CUB2173" s="218"/>
      <c r="CUC2173" s="218"/>
      <c r="CUD2173" s="218"/>
      <c r="CUE2173" s="218"/>
      <c r="CUF2173" s="218"/>
      <c r="CUG2173" s="218"/>
      <c r="CUH2173" s="218"/>
      <c r="CUI2173" s="218"/>
      <c r="CUJ2173" s="218"/>
      <c r="CUK2173" s="218"/>
      <c r="CUL2173" s="218"/>
      <c r="CUM2173" s="218"/>
      <c r="CUN2173" s="218"/>
      <c r="CUO2173" s="218"/>
      <c r="CUP2173" s="218"/>
      <c r="CUQ2173" s="218"/>
      <c r="CUR2173" s="218"/>
      <c r="CUS2173" s="218"/>
      <c r="CUT2173" s="218"/>
      <c r="CUU2173" s="218"/>
      <c r="CUV2173" s="218"/>
      <c r="CUW2173" s="218"/>
      <c r="CUX2173" s="218"/>
      <c r="CUY2173" s="218"/>
      <c r="CUZ2173" s="218"/>
      <c r="CVA2173" s="218"/>
      <c r="CVB2173" s="218"/>
      <c r="CVC2173" s="218"/>
      <c r="CVD2173" s="218"/>
      <c r="CVE2173" s="218"/>
      <c r="CVF2173" s="218"/>
      <c r="CVG2173" s="218"/>
      <c r="CVH2173" s="218"/>
      <c r="CVI2173" s="218"/>
      <c r="CVJ2173" s="218"/>
      <c r="CVK2173" s="218"/>
      <c r="CVL2173" s="218"/>
      <c r="CVM2173" s="218"/>
      <c r="CVN2173" s="218"/>
      <c r="CVO2173" s="218"/>
      <c r="CVP2173" s="218"/>
      <c r="CVQ2173" s="218"/>
      <c r="CVR2173" s="218"/>
      <c r="CVS2173" s="218"/>
      <c r="CVT2173" s="218"/>
      <c r="CVU2173" s="218"/>
      <c r="CVV2173" s="218"/>
      <c r="CVW2173" s="218"/>
      <c r="CVX2173" s="218"/>
      <c r="CVY2173" s="218"/>
      <c r="CVZ2173" s="218"/>
      <c r="CWA2173" s="218"/>
      <c r="CWB2173" s="218"/>
      <c r="CWC2173" s="218"/>
      <c r="CWD2173" s="218"/>
      <c r="CWE2173" s="218"/>
      <c r="CWF2173" s="218"/>
      <c r="CWG2173" s="218"/>
      <c r="CWH2173" s="218"/>
      <c r="CWI2173" s="218"/>
      <c r="CWJ2173" s="218"/>
      <c r="CWK2173" s="218"/>
      <c r="CWL2173" s="218"/>
      <c r="CWM2173" s="218"/>
      <c r="CWN2173" s="218"/>
      <c r="CWO2173" s="218"/>
      <c r="CWP2173" s="218"/>
      <c r="CWQ2173" s="218"/>
      <c r="CWR2173" s="218"/>
      <c r="CWS2173" s="218"/>
      <c r="CWT2173" s="218"/>
      <c r="CWU2173" s="218"/>
      <c r="CWV2173" s="218"/>
      <c r="CWW2173" s="218"/>
      <c r="CWX2173" s="218"/>
      <c r="CWY2173" s="218"/>
      <c r="CWZ2173" s="218"/>
      <c r="CXA2173" s="218"/>
      <c r="CXB2173" s="218"/>
      <c r="CXC2173" s="218"/>
      <c r="CXD2173" s="218"/>
      <c r="CXE2173" s="218"/>
      <c r="CXF2173" s="218"/>
      <c r="CXG2173" s="218"/>
      <c r="CXH2173" s="218"/>
      <c r="CXI2173" s="218"/>
      <c r="CXJ2173" s="218"/>
      <c r="CXK2173" s="218"/>
      <c r="CXL2173" s="218"/>
      <c r="CXM2173" s="218"/>
      <c r="CXN2173" s="218"/>
      <c r="CXO2173" s="218"/>
      <c r="CXP2173" s="218"/>
      <c r="CXQ2173" s="218"/>
      <c r="CXR2173" s="218"/>
      <c r="CXS2173" s="218"/>
      <c r="CXT2173" s="218"/>
      <c r="CXU2173" s="218"/>
      <c r="CXV2173" s="218"/>
      <c r="CXW2173" s="218"/>
      <c r="CXX2173" s="218"/>
      <c r="CXY2173" s="218"/>
      <c r="CXZ2173" s="218"/>
      <c r="CYA2173" s="218"/>
      <c r="CYB2173" s="218"/>
      <c r="CYC2173" s="218"/>
      <c r="CYD2173" s="218"/>
      <c r="CYE2173" s="218"/>
      <c r="CYF2173" s="218"/>
      <c r="CYG2173" s="218"/>
      <c r="CYH2173" s="218"/>
      <c r="CYI2173" s="218"/>
      <c r="CYJ2173" s="218"/>
      <c r="CYK2173" s="218"/>
      <c r="CYL2173" s="218"/>
      <c r="CYM2173" s="218"/>
      <c r="CYN2173" s="218"/>
      <c r="CYO2173" s="218"/>
      <c r="CYP2173" s="218"/>
      <c r="CYQ2173" s="218"/>
      <c r="CYR2173" s="218"/>
      <c r="CYS2173" s="218"/>
      <c r="CYT2173" s="218"/>
      <c r="CYU2173" s="218"/>
      <c r="CYV2173" s="218"/>
      <c r="CYW2173" s="218"/>
      <c r="CYX2173" s="218"/>
      <c r="CYY2173" s="218"/>
      <c r="CYZ2173" s="218"/>
      <c r="CZA2173" s="218"/>
      <c r="CZB2173" s="218"/>
      <c r="CZC2173" s="218"/>
      <c r="CZD2173" s="218"/>
      <c r="CZE2173" s="218"/>
      <c r="CZF2173" s="218"/>
      <c r="CZG2173" s="218"/>
      <c r="CZH2173" s="218"/>
      <c r="CZI2173" s="218"/>
      <c r="CZJ2173" s="218"/>
      <c r="CZK2173" s="218"/>
      <c r="CZL2173" s="218"/>
      <c r="CZM2173" s="218"/>
      <c r="CZN2173" s="218"/>
      <c r="CZO2173" s="218"/>
      <c r="CZP2173" s="218"/>
      <c r="CZQ2173" s="218"/>
      <c r="CZR2173" s="218"/>
      <c r="CZS2173" s="218"/>
      <c r="CZT2173" s="218"/>
      <c r="CZU2173" s="218"/>
      <c r="CZV2173" s="218"/>
      <c r="CZW2173" s="218"/>
      <c r="CZX2173" s="218"/>
      <c r="CZY2173" s="218"/>
      <c r="CZZ2173" s="218"/>
      <c r="DAA2173" s="218"/>
      <c r="DAB2173" s="218"/>
      <c r="DAC2173" s="218"/>
      <c r="DAD2173" s="218"/>
      <c r="DAE2173" s="218"/>
      <c r="DAF2173" s="218"/>
      <c r="DAG2173" s="218"/>
      <c r="DAH2173" s="218"/>
      <c r="DAI2173" s="218"/>
      <c r="DAJ2173" s="218"/>
      <c r="DAK2173" s="218"/>
      <c r="DAL2173" s="218"/>
      <c r="DAM2173" s="218"/>
      <c r="DAN2173" s="218"/>
      <c r="DAO2173" s="218"/>
      <c r="DAP2173" s="218"/>
      <c r="DAQ2173" s="218"/>
      <c r="DAR2173" s="218"/>
      <c r="DAS2173" s="218"/>
      <c r="DAT2173" s="218"/>
      <c r="DAU2173" s="218"/>
      <c r="DAV2173" s="218"/>
      <c r="DAW2173" s="218"/>
      <c r="DAX2173" s="218"/>
      <c r="DAY2173" s="218"/>
      <c r="DAZ2173" s="218"/>
      <c r="DBA2173" s="218"/>
      <c r="DBB2173" s="218"/>
      <c r="DBC2173" s="218"/>
      <c r="DBD2173" s="218"/>
      <c r="DBE2173" s="218"/>
      <c r="DBF2173" s="218"/>
      <c r="DBG2173" s="218"/>
      <c r="DBH2173" s="218"/>
      <c r="DBI2173" s="218"/>
      <c r="DBJ2173" s="218"/>
      <c r="DBK2173" s="218"/>
      <c r="DBL2173" s="218"/>
      <c r="DBM2173" s="218"/>
      <c r="DBN2173" s="218"/>
      <c r="DBO2173" s="218"/>
      <c r="DBP2173" s="218"/>
      <c r="DBQ2173" s="218"/>
      <c r="DBR2173" s="218"/>
      <c r="DBS2173" s="218"/>
      <c r="DBT2173" s="218"/>
      <c r="DBU2173" s="218"/>
      <c r="DBV2173" s="218"/>
      <c r="DBW2173" s="218"/>
      <c r="DBX2173" s="218"/>
      <c r="DBY2173" s="218"/>
      <c r="DBZ2173" s="218"/>
      <c r="DCA2173" s="218"/>
      <c r="DCB2173" s="218"/>
      <c r="DCC2173" s="218"/>
      <c r="DCD2173" s="218"/>
      <c r="DCE2173" s="218"/>
      <c r="DCF2173" s="218"/>
      <c r="DCG2173" s="218"/>
      <c r="DCH2173" s="218"/>
      <c r="DCI2173" s="218"/>
      <c r="DCJ2173" s="218"/>
      <c r="DCK2173" s="218"/>
      <c r="DCL2173" s="218"/>
      <c r="DCM2173" s="218"/>
      <c r="DCN2173" s="218"/>
      <c r="DCO2173" s="218"/>
      <c r="DCP2173" s="218"/>
      <c r="DCQ2173" s="218"/>
      <c r="DCR2173" s="218"/>
      <c r="DCS2173" s="218"/>
      <c r="DCT2173" s="218"/>
      <c r="DCU2173" s="218"/>
      <c r="DCV2173" s="218"/>
      <c r="DCW2173" s="218"/>
      <c r="DCX2173" s="218"/>
      <c r="DCY2173" s="218"/>
      <c r="DCZ2173" s="218"/>
      <c r="DDA2173" s="218"/>
      <c r="DDB2173" s="218"/>
      <c r="DDC2173" s="218"/>
      <c r="DDD2173" s="218"/>
      <c r="DDE2173" s="218"/>
      <c r="DDF2173" s="218"/>
      <c r="DDG2173" s="218"/>
      <c r="DDH2173" s="218"/>
      <c r="DDI2173" s="218"/>
      <c r="DDJ2173" s="218"/>
      <c r="DDK2173" s="218"/>
      <c r="DDL2173" s="218"/>
      <c r="DDM2173" s="218"/>
      <c r="DDN2173" s="218"/>
      <c r="DDO2173" s="218"/>
      <c r="DDP2173" s="218"/>
      <c r="DDQ2173" s="218"/>
      <c r="DDR2173" s="218"/>
      <c r="DDS2173" s="218"/>
      <c r="DDT2173" s="218"/>
      <c r="DDU2173" s="218"/>
      <c r="DDV2173" s="218"/>
      <c r="DDW2173" s="218"/>
      <c r="DDX2173" s="218"/>
      <c r="DDY2173" s="218"/>
      <c r="DDZ2173" s="218"/>
      <c r="DEA2173" s="218"/>
      <c r="DEB2173" s="218"/>
      <c r="DEC2173" s="218"/>
      <c r="DED2173" s="218"/>
      <c r="DEE2173" s="218"/>
      <c r="DEF2173" s="218"/>
      <c r="DEG2173" s="218"/>
      <c r="DEH2173" s="218"/>
      <c r="DEI2173" s="218"/>
      <c r="DEJ2173" s="218"/>
      <c r="DEK2173" s="218"/>
      <c r="DEL2173" s="218"/>
      <c r="DEM2173" s="218"/>
      <c r="DEN2173" s="218"/>
      <c r="DEO2173" s="218"/>
      <c r="DEP2173" s="218"/>
      <c r="DEQ2173" s="218"/>
      <c r="DER2173" s="218"/>
      <c r="DES2173" s="218"/>
      <c r="DET2173" s="218"/>
      <c r="DEU2173" s="218"/>
      <c r="DEV2173" s="218"/>
      <c r="DEW2173" s="218"/>
      <c r="DEX2173" s="218"/>
      <c r="DEY2173" s="218"/>
      <c r="DEZ2173" s="218"/>
      <c r="DFA2173" s="218"/>
      <c r="DFB2173" s="218"/>
      <c r="DFC2173" s="218"/>
      <c r="DFD2173" s="218"/>
      <c r="DFE2173" s="218"/>
      <c r="DFF2173" s="218"/>
      <c r="DFG2173" s="218"/>
      <c r="DFH2173" s="218"/>
      <c r="DFI2173" s="218"/>
      <c r="DFJ2173" s="218"/>
      <c r="DFK2173" s="218"/>
      <c r="DFL2173" s="218"/>
      <c r="DFM2173" s="218"/>
      <c r="DFN2173" s="218"/>
      <c r="DFO2173" s="218"/>
      <c r="DFP2173" s="218"/>
      <c r="DFQ2173" s="218"/>
      <c r="DFR2173" s="218"/>
      <c r="DFS2173" s="218"/>
      <c r="DFT2173" s="218"/>
      <c r="DFU2173" s="218"/>
      <c r="DFV2173" s="218"/>
      <c r="DFW2173" s="218"/>
      <c r="DFX2173" s="218"/>
      <c r="DFY2173" s="218"/>
      <c r="DFZ2173" s="218"/>
      <c r="DGA2173" s="218"/>
      <c r="DGB2173" s="218"/>
      <c r="DGC2173" s="218"/>
      <c r="DGD2173" s="218"/>
      <c r="DGE2173" s="218"/>
      <c r="DGF2173" s="218"/>
      <c r="DGG2173" s="218"/>
      <c r="DGH2173" s="218"/>
      <c r="DGI2173" s="218"/>
      <c r="DGJ2173" s="218"/>
      <c r="DGK2173" s="218"/>
      <c r="DGL2173" s="218"/>
      <c r="DGM2173" s="218"/>
      <c r="DGN2173" s="218"/>
      <c r="DGO2173" s="218"/>
      <c r="DGP2173" s="218"/>
      <c r="DGQ2173" s="218"/>
      <c r="DGR2173" s="218"/>
      <c r="DGS2173" s="218"/>
      <c r="DGT2173" s="218"/>
      <c r="DGU2173" s="218"/>
      <c r="DGV2173" s="218"/>
      <c r="DGW2173" s="218"/>
      <c r="DGX2173" s="218"/>
      <c r="DGY2173" s="218"/>
      <c r="DGZ2173" s="218"/>
      <c r="DHA2173" s="218"/>
      <c r="DHB2173" s="218"/>
      <c r="DHC2173" s="218"/>
      <c r="DHD2173" s="218"/>
      <c r="DHE2173" s="218"/>
      <c r="DHF2173" s="218"/>
      <c r="DHG2173" s="218"/>
      <c r="DHH2173" s="218"/>
      <c r="DHI2173" s="218"/>
      <c r="DHJ2173" s="218"/>
      <c r="DHK2173" s="218"/>
      <c r="DHL2173" s="218"/>
      <c r="DHM2173" s="218"/>
      <c r="DHN2173" s="218"/>
      <c r="DHO2173" s="218"/>
      <c r="DHP2173" s="218"/>
      <c r="DHQ2173" s="218"/>
      <c r="DHR2173" s="218"/>
      <c r="DHS2173" s="218"/>
      <c r="DHT2173" s="218"/>
      <c r="DHU2173" s="218"/>
      <c r="DHV2173" s="218"/>
      <c r="DHW2173" s="218"/>
      <c r="DHX2173" s="218"/>
      <c r="DHY2173" s="218"/>
      <c r="DHZ2173" s="218"/>
      <c r="DIA2173" s="218"/>
      <c r="DIB2173" s="218"/>
      <c r="DIC2173" s="218"/>
      <c r="DID2173" s="218"/>
      <c r="DIE2173" s="218"/>
      <c r="DIF2173" s="218"/>
      <c r="DIG2173" s="218"/>
      <c r="DIH2173" s="218"/>
      <c r="DII2173" s="218"/>
      <c r="DIJ2173" s="218"/>
      <c r="DIK2173" s="218"/>
      <c r="DIL2173" s="218"/>
      <c r="DIM2173" s="218"/>
      <c r="DIN2173" s="218"/>
      <c r="DIO2173" s="218"/>
      <c r="DIP2173" s="218"/>
      <c r="DIQ2173" s="218"/>
      <c r="DIR2173" s="218"/>
      <c r="DIS2173" s="218"/>
      <c r="DIT2173" s="218"/>
      <c r="DIU2173" s="218"/>
      <c r="DIV2173" s="218"/>
      <c r="DIW2173" s="218"/>
      <c r="DIX2173" s="218"/>
      <c r="DIY2173" s="218"/>
      <c r="DIZ2173" s="218"/>
      <c r="DJA2173" s="218"/>
      <c r="DJB2173" s="218"/>
      <c r="DJC2173" s="218"/>
      <c r="DJD2173" s="218"/>
      <c r="DJE2173" s="218"/>
      <c r="DJF2173" s="218"/>
      <c r="DJG2173" s="218"/>
      <c r="DJH2173" s="218"/>
      <c r="DJI2173" s="218"/>
      <c r="DJJ2173" s="218"/>
      <c r="DJK2173" s="218"/>
      <c r="DJL2173" s="218"/>
      <c r="DJM2173" s="218"/>
      <c r="DJN2173" s="218"/>
      <c r="DJO2173" s="218"/>
      <c r="DJP2173" s="218"/>
      <c r="DJQ2173" s="218"/>
      <c r="DJR2173" s="218"/>
      <c r="DJS2173" s="218"/>
      <c r="DJT2173" s="218"/>
      <c r="DJU2173" s="218"/>
      <c r="DJV2173" s="218"/>
      <c r="DJW2173" s="218"/>
      <c r="DJX2173" s="218"/>
      <c r="DJY2173" s="218"/>
      <c r="DJZ2173" s="218"/>
      <c r="DKA2173" s="218"/>
      <c r="DKB2173" s="218"/>
      <c r="DKC2173" s="218"/>
      <c r="DKD2173" s="218"/>
      <c r="DKE2173" s="218"/>
      <c r="DKF2173" s="218"/>
      <c r="DKG2173" s="218"/>
      <c r="DKH2173" s="218"/>
      <c r="DKI2173" s="218"/>
      <c r="DKJ2173" s="218"/>
      <c r="DKK2173" s="218"/>
      <c r="DKL2173" s="218"/>
      <c r="DKM2173" s="218"/>
      <c r="DKN2173" s="218"/>
      <c r="DKO2173" s="218"/>
      <c r="DKP2173" s="218"/>
      <c r="DKQ2173" s="218"/>
      <c r="DKR2173" s="218"/>
      <c r="DKS2173" s="218"/>
      <c r="DKT2173" s="218"/>
      <c r="DKU2173" s="218"/>
      <c r="DKV2173" s="218"/>
      <c r="DKW2173" s="218"/>
      <c r="DKX2173" s="218"/>
      <c r="DKY2173" s="218"/>
      <c r="DKZ2173" s="218"/>
      <c r="DLA2173" s="218"/>
      <c r="DLB2173" s="218"/>
      <c r="DLC2173" s="218"/>
      <c r="DLD2173" s="218"/>
      <c r="DLE2173" s="218"/>
      <c r="DLF2173" s="218"/>
      <c r="DLG2173" s="218"/>
      <c r="DLH2173" s="218"/>
      <c r="DLI2173" s="218"/>
      <c r="DLJ2173" s="218"/>
      <c r="DLK2173" s="218"/>
      <c r="DLL2173" s="218"/>
      <c r="DLM2173" s="218"/>
      <c r="DLN2173" s="218"/>
      <c r="DLO2173" s="218"/>
      <c r="DLP2173" s="218"/>
      <c r="DLQ2173" s="218"/>
      <c r="DLR2173" s="218"/>
      <c r="DLS2173" s="218"/>
      <c r="DLT2173" s="218"/>
      <c r="DLU2173" s="218"/>
      <c r="DLV2173" s="218"/>
      <c r="DLW2173" s="218"/>
      <c r="DLX2173" s="218"/>
      <c r="DLY2173" s="218"/>
      <c r="DLZ2173" s="218"/>
      <c r="DMA2173" s="218"/>
      <c r="DMB2173" s="218"/>
      <c r="DMC2173" s="218"/>
      <c r="DMD2173" s="218"/>
      <c r="DME2173" s="218"/>
      <c r="DMF2173" s="218"/>
      <c r="DMG2173" s="218"/>
      <c r="DMH2173" s="218"/>
      <c r="DMI2173" s="218"/>
      <c r="DMJ2173" s="218"/>
      <c r="DMK2173" s="218"/>
      <c r="DML2173" s="218"/>
      <c r="DMM2173" s="218"/>
      <c r="DMN2173" s="218"/>
      <c r="DMO2173" s="218"/>
      <c r="DMP2173" s="218"/>
      <c r="DMQ2173" s="218"/>
      <c r="DMR2173" s="218"/>
      <c r="DMS2173" s="218"/>
      <c r="DMT2173" s="218"/>
      <c r="DMU2173" s="218"/>
      <c r="DMV2173" s="218"/>
      <c r="DMW2173" s="218"/>
      <c r="DMX2173" s="218"/>
      <c r="DMY2173" s="218"/>
      <c r="DMZ2173" s="218"/>
      <c r="DNA2173" s="218"/>
      <c r="DNB2173" s="218"/>
      <c r="DNC2173" s="218"/>
      <c r="DND2173" s="218"/>
      <c r="DNE2173" s="218"/>
      <c r="DNF2173" s="218"/>
      <c r="DNG2173" s="218"/>
      <c r="DNH2173" s="218"/>
      <c r="DNI2173" s="218"/>
      <c r="DNJ2173" s="218"/>
      <c r="DNK2173" s="218"/>
      <c r="DNL2173" s="218"/>
      <c r="DNM2173" s="218"/>
      <c r="DNN2173" s="218"/>
      <c r="DNO2173" s="218"/>
      <c r="DNP2173" s="218"/>
      <c r="DNQ2173" s="218"/>
      <c r="DNR2173" s="218"/>
      <c r="DNS2173" s="218"/>
      <c r="DNT2173" s="218"/>
      <c r="DNU2173" s="218"/>
      <c r="DNV2173" s="218"/>
      <c r="DNW2173" s="218"/>
      <c r="DNX2173" s="218"/>
      <c r="DNY2173" s="218"/>
      <c r="DNZ2173" s="218"/>
      <c r="DOA2173" s="218"/>
      <c r="DOB2173" s="218"/>
      <c r="DOC2173" s="218"/>
      <c r="DOD2173" s="218"/>
      <c r="DOE2173" s="218"/>
      <c r="DOF2173" s="218"/>
      <c r="DOG2173" s="218"/>
      <c r="DOH2173" s="218"/>
      <c r="DOI2173" s="218"/>
      <c r="DOJ2173" s="218"/>
      <c r="DOK2173" s="218"/>
      <c r="DOL2173" s="218"/>
      <c r="DOM2173" s="218"/>
      <c r="DON2173" s="218"/>
      <c r="DOO2173" s="218"/>
      <c r="DOP2173" s="218"/>
      <c r="DOQ2173" s="218"/>
      <c r="DOR2173" s="218"/>
      <c r="DOS2173" s="218"/>
      <c r="DOT2173" s="218"/>
      <c r="DOU2173" s="218"/>
      <c r="DOV2173" s="218"/>
      <c r="DOW2173" s="218"/>
      <c r="DOX2173" s="218"/>
      <c r="DOY2173" s="218"/>
      <c r="DOZ2173" s="218"/>
      <c r="DPA2173" s="218"/>
      <c r="DPB2173" s="218"/>
      <c r="DPC2173" s="218"/>
      <c r="DPD2173" s="218"/>
      <c r="DPE2173" s="218"/>
      <c r="DPF2173" s="218"/>
      <c r="DPG2173" s="218"/>
      <c r="DPH2173" s="218"/>
      <c r="DPI2173" s="218"/>
      <c r="DPJ2173" s="218"/>
      <c r="DPK2173" s="218"/>
      <c r="DPL2173" s="218"/>
      <c r="DPM2173" s="218"/>
      <c r="DPN2173" s="218"/>
      <c r="DPO2173" s="218"/>
      <c r="DPP2173" s="218"/>
      <c r="DPQ2173" s="218"/>
      <c r="DPR2173" s="218"/>
      <c r="DPS2173" s="218"/>
      <c r="DPT2173" s="218"/>
      <c r="DPU2173" s="218"/>
      <c r="DPV2173" s="218"/>
      <c r="DPW2173" s="218"/>
      <c r="DPX2173" s="218"/>
      <c r="DPY2173" s="218"/>
      <c r="DPZ2173" s="218"/>
      <c r="DQA2173" s="218"/>
      <c r="DQB2173" s="218"/>
      <c r="DQC2173" s="218"/>
      <c r="DQD2173" s="218"/>
      <c r="DQE2173" s="218"/>
      <c r="DQF2173" s="218"/>
      <c r="DQG2173" s="218"/>
      <c r="DQH2173" s="218"/>
      <c r="DQI2173" s="218"/>
      <c r="DQJ2173" s="218"/>
      <c r="DQK2173" s="218"/>
      <c r="DQL2173" s="218"/>
      <c r="DQM2173" s="218"/>
      <c r="DQN2173" s="218"/>
      <c r="DQO2173" s="218"/>
      <c r="DQP2173" s="218"/>
      <c r="DQQ2173" s="218"/>
      <c r="DQR2173" s="218"/>
      <c r="DQS2173" s="218"/>
      <c r="DQT2173" s="218"/>
      <c r="DQU2173" s="218"/>
      <c r="DQV2173" s="218"/>
      <c r="DQW2173" s="218"/>
      <c r="DQX2173" s="218"/>
      <c r="DQY2173" s="218"/>
      <c r="DQZ2173" s="218"/>
      <c r="DRA2173" s="218"/>
      <c r="DRB2173" s="218"/>
      <c r="DRC2173" s="218"/>
      <c r="DRD2173" s="218"/>
      <c r="DRE2173" s="218"/>
      <c r="DRF2173" s="218"/>
      <c r="DRG2173" s="218"/>
      <c r="DRH2173" s="218"/>
      <c r="DRI2173" s="218"/>
      <c r="DRJ2173" s="218"/>
      <c r="DRK2173" s="218"/>
      <c r="DRL2173" s="218"/>
      <c r="DRM2173" s="218"/>
      <c r="DRN2173" s="218"/>
      <c r="DRO2173" s="218"/>
      <c r="DRP2173" s="218"/>
      <c r="DRQ2173" s="218"/>
      <c r="DRR2173" s="218"/>
      <c r="DRS2173" s="218"/>
      <c r="DRT2173" s="218"/>
      <c r="DRU2173" s="218"/>
      <c r="DRV2173" s="218"/>
      <c r="DRW2173" s="218"/>
      <c r="DRX2173" s="218"/>
      <c r="DRY2173" s="218"/>
      <c r="DRZ2173" s="218"/>
      <c r="DSA2173" s="218"/>
      <c r="DSB2173" s="218"/>
      <c r="DSC2173" s="218"/>
      <c r="DSD2173" s="218"/>
      <c r="DSE2173" s="218"/>
      <c r="DSF2173" s="218"/>
      <c r="DSG2173" s="218"/>
      <c r="DSH2173" s="218"/>
      <c r="DSI2173" s="218"/>
      <c r="DSJ2173" s="218"/>
      <c r="DSK2173" s="218"/>
      <c r="DSL2173" s="218"/>
      <c r="DSM2173" s="218"/>
      <c r="DSN2173" s="218"/>
      <c r="DSO2173" s="218"/>
      <c r="DSP2173" s="218"/>
      <c r="DSQ2173" s="218"/>
      <c r="DSR2173" s="218"/>
      <c r="DSS2173" s="218"/>
      <c r="DST2173" s="218"/>
      <c r="DSU2173" s="218"/>
      <c r="DSV2173" s="218"/>
      <c r="DSW2173" s="218"/>
      <c r="DSX2173" s="218"/>
      <c r="DSY2173" s="218"/>
      <c r="DSZ2173" s="218"/>
      <c r="DTA2173" s="218"/>
      <c r="DTB2173" s="218"/>
      <c r="DTC2173" s="218"/>
      <c r="DTD2173" s="218"/>
      <c r="DTE2173" s="218"/>
      <c r="DTF2173" s="218"/>
      <c r="DTG2173" s="218"/>
      <c r="DTH2173" s="218"/>
      <c r="DTI2173" s="218"/>
      <c r="DTJ2173" s="218"/>
      <c r="DTK2173" s="218"/>
      <c r="DTL2173" s="218"/>
      <c r="DTM2173" s="218"/>
      <c r="DTN2173" s="218"/>
      <c r="DTO2173" s="218"/>
      <c r="DTP2173" s="218"/>
      <c r="DTQ2173" s="218"/>
      <c r="DTR2173" s="218"/>
      <c r="DTS2173" s="218"/>
      <c r="DTT2173" s="218"/>
      <c r="DTU2173" s="218"/>
      <c r="DTV2173" s="218"/>
      <c r="DTW2173" s="218"/>
      <c r="DTX2173" s="218"/>
      <c r="DTY2173" s="218"/>
      <c r="DTZ2173" s="218"/>
      <c r="DUA2173" s="218"/>
      <c r="DUB2173" s="218"/>
      <c r="DUC2173" s="218"/>
      <c r="DUD2173" s="218"/>
      <c r="DUE2173" s="218"/>
      <c r="DUF2173" s="218"/>
      <c r="DUG2173" s="218"/>
      <c r="DUH2173" s="218"/>
      <c r="DUI2173" s="218"/>
      <c r="DUJ2173" s="218"/>
      <c r="DUK2173" s="218"/>
      <c r="DUL2173" s="218"/>
      <c r="DUM2173" s="218"/>
      <c r="DUN2173" s="218"/>
      <c r="DUO2173" s="218"/>
      <c r="DUP2173" s="218"/>
      <c r="DUQ2173" s="218"/>
      <c r="DUR2173" s="218"/>
      <c r="DUS2173" s="218"/>
      <c r="DUT2173" s="218"/>
      <c r="DUU2173" s="218"/>
      <c r="DUV2173" s="218"/>
      <c r="DUW2173" s="218"/>
      <c r="DUX2173" s="218"/>
      <c r="DUY2173" s="218"/>
      <c r="DUZ2173" s="218"/>
      <c r="DVA2173" s="218"/>
      <c r="DVB2173" s="218"/>
      <c r="DVC2173" s="218"/>
      <c r="DVD2173" s="218"/>
      <c r="DVE2173" s="218"/>
      <c r="DVF2173" s="218"/>
      <c r="DVG2173" s="218"/>
      <c r="DVH2173" s="218"/>
      <c r="DVI2173" s="218"/>
      <c r="DVJ2173" s="218"/>
      <c r="DVK2173" s="218"/>
      <c r="DVL2173" s="218"/>
      <c r="DVM2173" s="218"/>
      <c r="DVN2173" s="218"/>
      <c r="DVO2173" s="218"/>
      <c r="DVP2173" s="218"/>
      <c r="DVQ2173" s="218"/>
      <c r="DVR2173" s="218"/>
      <c r="DVS2173" s="218"/>
      <c r="DVT2173" s="218"/>
      <c r="DVU2173" s="218"/>
      <c r="DVV2173" s="218"/>
      <c r="DVW2173" s="218"/>
      <c r="DVX2173" s="218"/>
      <c r="DVY2173" s="218"/>
      <c r="DVZ2173" s="218"/>
      <c r="DWA2173" s="218"/>
      <c r="DWB2173" s="218"/>
      <c r="DWC2173" s="218"/>
      <c r="DWD2173" s="218"/>
      <c r="DWE2173" s="218"/>
      <c r="DWF2173" s="218"/>
      <c r="DWG2173" s="218"/>
      <c r="DWH2173" s="218"/>
      <c r="DWI2173" s="218"/>
      <c r="DWJ2173" s="218"/>
      <c r="DWK2173" s="218"/>
      <c r="DWL2173" s="218"/>
      <c r="DWM2173" s="218"/>
      <c r="DWN2173" s="218"/>
      <c r="DWO2173" s="218"/>
      <c r="DWP2173" s="218"/>
      <c r="DWQ2173" s="218"/>
      <c r="DWR2173" s="218"/>
      <c r="DWS2173" s="218"/>
      <c r="DWT2173" s="218"/>
      <c r="DWU2173" s="218"/>
      <c r="DWV2173" s="218"/>
      <c r="DWW2173" s="218"/>
      <c r="DWX2173" s="218"/>
      <c r="DWY2173" s="218"/>
      <c r="DWZ2173" s="218"/>
      <c r="DXA2173" s="218"/>
      <c r="DXB2173" s="218"/>
      <c r="DXC2173" s="218"/>
      <c r="DXD2173" s="218"/>
      <c r="DXE2173" s="218"/>
      <c r="DXF2173" s="218"/>
      <c r="DXG2173" s="218"/>
      <c r="DXH2173" s="218"/>
      <c r="DXI2173" s="218"/>
      <c r="DXJ2173" s="218"/>
      <c r="DXK2173" s="218"/>
      <c r="DXL2173" s="218"/>
      <c r="DXM2173" s="218"/>
      <c r="DXN2173" s="218"/>
      <c r="DXO2173" s="218"/>
      <c r="DXP2173" s="218"/>
      <c r="DXQ2173" s="218"/>
      <c r="DXR2173" s="218"/>
      <c r="DXS2173" s="218"/>
      <c r="DXT2173" s="218"/>
      <c r="DXU2173" s="218"/>
      <c r="DXV2173" s="218"/>
      <c r="DXW2173" s="218"/>
      <c r="DXX2173" s="218"/>
      <c r="DXY2173" s="218"/>
      <c r="DXZ2173" s="218"/>
      <c r="DYA2173" s="218"/>
      <c r="DYB2173" s="218"/>
      <c r="DYC2173" s="218"/>
      <c r="DYD2173" s="218"/>
      <c r="DYE2173" s="218"/>
      <c r="DYF2173" s="218"/>
      <c r="DYG2173" s="218"/>
      <c r="DYH2173" s="218"/>
      <c r="DYI2173" s="218"/>
      <c r="DYJ2173" s="218"/>
      <c r="DYK2173" s="218"/>
      <c r="DYL2173" s="218"/>
      <c r="DYM2173" s="218"/>
      <c r="DYN2173" s="218"/>
      <c r="DYO2173" s="218"/>
      <c r="DYP2173" s="218"/>
      <c r="DYQ2173" s="218"/>
      <c r="DYR2173" s="218"/>
      <c r="DYS2173" s="218"/>
      <c r="DYT2173" s="218"/>
      <c r="DYU2173" s="218"/>
      <c r="DYV2173" s="218"/>
      <c r="DYW2173" s="218"/>
      <c r="DYX2173" s="218"/>
      <c r="DYY2173" s="218"/>
      <c r="DYZ2173" s="218"/>
      <c r="DZA2173" s="218"/>
      <c r="DZB2173" s="218"/>
      <c r="DZC2173" s="218"/>
      <c r="DZD2173" s="218"/>
      <c r="DZE2173" s="218"/>
      <c r="DZF2173" s="218"/>
      <c r="DZG2173" s="218"/>
      <c r="DZH2173" s="218"/>
      <c r="DZI2173" s="218"/>
      <c r="DZJ2173" s="218"/>
      <c r="DZK2173" s="218"/>
      <c r="DZL2173" s="218"/>
      <c r="DZM2173" s="218"/>
      <c r="DZN2173" s="218"/>
      <c r="DZO2173" s="218"/>
      <c r="DZP2173" s="218"/>
      <c r="DZQ2173" s="218"/>
      <c r="DZR2173" s="218"/>
      <c r="DZS2173" s="218"/>
      <c r="DZT2173" s="218"/>
      <c r="DZU2173" s="218"/>
      <c r="DZV2173" s="218"/>
      <c r="DZW2173" s="218"/>
      <c r="DZX2173" s="218"/>
      <c r="DZY2173" s="218"/>
      <c r="DZZ2173" s="218"/>
      <c r="EAA2173" s="218"/>
      <c r="EAB2173" s="218"/>
      <c r="EAC2173" s="218"/>
      <c r="EAD2173" s="218"/>
      <c r="EAE2173" s="218"/>
      <c r="EAF2173" s="218"/>
      <c r="EAG2173" s="218"/>
      <c r="EAH2173" s="218"/>
      <c r="EAI2173" s="218"/>
      <c r="EAJ2173" s="218"/>
      <c r="EAK2173" s="218"/>
      <c r="EAL2173" s="218"/>
      <c r="EAM2173" s="218"/>
      <c r="EAN2173" s="218"/>
      <c r="EAO2173" s="218"/>
      <c r="EAP2173" s="218"/>
      <c r="EAQ2173" s="218"/>
      <c r="EAR2173" s="218"/>
      <c r="EAS2173" s="218"/>
      <c r="EAT2173" s="218"/>
      <c r="EAU2173" s="218"/>
      <c r="EAV2173" s="218"/>
      <c r="EAW2173" s="218"/>
      <c r="EAX2173" s="218"/>
      <c r="EAY2173" s="218"/>
      <c r="EAZ2173" s="218"/>
      <c r="EBA2173" s="218"/>
      <c r="EBB2173" s="218"/>
      <c r="EBC2173" s="218"/>
      <c r="EBD2173" s="218"/>
      <c r="EBE2173" s="218"/>
      <c r="EBF2173" s="218"/>
      <c r="EBG2173" s="218"/>
      <c r="EBH2173" s="218"/>
      <c r="EBI2173" s="218"/>
      <c r="EBJ2173" s="218"/>
      <c r="EBK2173" s="218"/>
      <c r="EBL2173" s="218"/>
      <c r="EBM2173" s="218"/>
      <c r="EBN2173" s="218"/>
      <c r="EBO2173" s="218"/>
      <c r="EBP2173" s="218"/>
      <c r="EBQ2173" s="218"/>
      <c r="EBR2173" s="218"/>
      <c r="EBS2173" s="218"/>
      <c r="EBT2173" s="218"/>
      <c r="EBU2173" s="218"/>
      <c r="EBV2173" s="218"/>
      <c r="EBW2173" s="218"/>
      <c r="EBX2173" s="218"/>
      <c r="EBY2173" s="218"/>
      <c r="EBZ2173" s="218"/>
      <c r="ECA2173" s="218"/>
      <c r="ECB2173" s="218"/>
      <c r="ECC2173" s="218"/>
      <c r="ECD2173" s="218"/>
      <c r="ECE2173" s="218"/>
      <c r="ECF2173" s="218"/>
      <c r="ECG2173" s="218"/>
      <c r="ECH2173" s="218"/>
      <c r="ECI2173" s="218"/>
      <c r="ECJ2173" s="218"/>
      <c r="ECK2173" s="218"/>
      <c r="ECL2173" s="218"/>
      <c r="ECM2173" s="218"/>
      <c r="ECN2173" s="218"/>
      <c r="ECO2173" s="218"/>
      <c r="ECP2173" s="218"/>
      <c r="ECQ2173" s="218"/>
      <c r="ECR2173" s="218"/>
      <c r="ECS2173" s="218"/>
      <c r="ECT2173" s="218"/>
      <c r="ECU2173" s="218"/>
      <c r="ECV2173" s="218"/>
      <c r="ECW2173" s="218"/>
      <c r="ECX2173" s="218"/>
      <c r="ECY2173" s="218"/>
      <c r="ECZ2173" s="218"/>
      <c r="EDA2173" s="218"/>
      <c r="EDB2173" s="218"/>
      <c r="EDC2173" s="218"/>
      <c r="EDD2173" s="218"/>
      <c r="EDE2173" s="218"/>
      <c r="EDF2173" s="218"/>
      <c r="EDG2173" s="218"/>
      <c r="EDH2173" s="218"/>
      <c r="EDI2173" s="218"/>
      <c r="EDJ2173" s="218"/>
      <c r="EDK2173" s="218"/>
      <c r="EDL2173" s="218"/>
      <c r="EDM2173" s="218"/>
      <c r="EDN2173" s="218"/>
      <c r="EDO2173" s="218"/>
      <c r="EDP2173" s="218"/>
      <c r="EDQ2173" s="218"/>
      <c r="EDR2173" s="218"/>
      <c r="EDS2173" s="218"/>
      <c r="EDT2173" s="218"/>
      <c r="EDU2173" s="218"/>
      <c r="EDV2173" s="218"/>
      <c r="EDW2173" s="218"/>
      <c r="EDX2173" s="218"/>
      <c r="EDY2173" s="218"/>
      <c r="EDZ2173" s="218"/>
      <c r="EEA2173" s="218"/>
      <c r="EEB2173" s="218"/>
      <c r="EEC2173" s="218"/>
      <c r="EED2173" s="218"/>
      <c r="EEE2173" s="218"/>
      <c r="EEF2173" s="218"/>
      <c r="EEG2173" s="218"/>
      <c r="EEH2173" s="218"/>
      <c r="EEI2173" s="218"/>
      <c r="EEJ2173" s="218"/>
      <c r="EEK2173" s="218"/>
      <c r="EEL2173" s="218"/>
      <c r="EEM2173" s="218"/>
      <c r="EEN2173" s="218"/>
      <c r="EEO2173" s="218"/>
      <c r="EEP2173" s="218"/>
      <c r="EEQ2173" s="218"/>
      <c r="EER2173" s="218"/>
      <c r="EES2173" s="218"/>
      <c r="EET2173" s="218"/>
      <c r="EEU2173" s="218"/>
      <c r="EEV2173" s="218"/>
      <c r="EEW2173" s="218"/>
      <c r="EEX2173" s="218"/>
      <c r="EEY2173" s="218"/>
      <c r="EEZ2173" s="218"/>
      <c r="EFA2173" s="218"/>
      <c r="EFB2173" s="218"/>
      <c r="EFC2173" s="218"/>
      <c r="EFD2173" s="218"/>
      <c r="EFE2173" s="218"/>
      <c r="EFF2173" s="218"/>
      <c r="EFG2173" s="218"/>
      <c r="EFH2173" s="218"/>
      <c r="EFI2173" s="218"/>
      <c r="EFJ2173" s="218"/>
      <c r="EFK2173" s="218"/>
      <c r="EFL2173" s="218"/>
      <c r="EFM2173" s="218"/>
      <c r="EFN2173" s="218"/>
      <c r="EFO2173" s="218"/>
      <c r="EFP2173" s="218"/>
      <c r="EFQ2173" s="218"/>
      <c r="EFR2173" s="218"/>
      <c r="EFS2173" s="218"/>
      <c r="EFT2173" s="218"/>
      <c r="EFU2173" s="218"/>
      <c r="EFV2173" s="218"/>
      <c r="EFW2173" s="218"/>
      <c r="EFX2173" s="218"/>
      <c r="EFY2173" s="218"/>
      <c r="EFZ2173" s="218"/>
      <c r="EGA2173" s="218"/>
      <c r="EGB2173" s="218"/>
      <c r="EGC2173" s="218"/>
      <c r="EGD2173" s="218"/>
      <c r="EGE2173" s="218"/>
      <c r="EGF2173" s="218"/>
      <c r="EGG2173" s="218"/>
      <c r="EGH2173" s="218"/>
      <c r="EGI2173" s="218"/>
      <c r="EGJ2173" s="218"/>
      <c r="EGK2173" s="218"/>
      <c r="EGL2173" s="218"/>
      <c r="EGM2173" s="218"/>
      <c r="EGN2173" s="218"/>
      <c r="EGO2173" s="218"/>
      <c r="EGP2173" s="218"/>
      <c r="EGQ2173" s="218"/>
      <c r="EGR2173" s="218"/>
      <c r="EGS2173" s="218"/>
      <c r="EGT2173" s="218"/>
      <c r="EGU2173" s="218"/>
      <c r="EGV2173" s="218"/>
      <c r="EGW2173" s="218"/>
      <c r="EGX2173" s="218"/>
      <c r="EGY2173" s="218"/>
      <c r="EGZ2173" s="218"/>
      <c r="EHA2173" s="218"/>
      <c r="EHB2173" s="218"/>
      <c r="EHC2173" s="218"/>
      <c r="EHD2173" s="218"/>
      <c r="EHE2173" s="218"/>
      <c r="EHF2173" s="218"/>
      <c r="EHG2173" s="218"/>
      <c r="EHH2173" s="218"/>
      <c r="EHI2173" s="218"/>
      <c r="EHJ2173" s="218"/>
      <c r="EHK2173" s="218"/>
      <c r="EHL2173" s="218"/>
      <c r="EHM2173" s="218"/>
      <c r="EHN2173" s="218"/>
      <c r="EHO2173" s="218"/>
      <c r="EHP2173" s="218"/>
      <c r="EHQ2173" s="218"/>
      <c r="EHR2173" s="218"/>
      <c r="EHS2173" s="218"/>
      <c r="EHT2173" s="218"/>
      <c r="EHU2173" s="218"/>
      <c r="EHV2173" s="218"/>
      <c r="EHW2173" s="218"/>
      <c r="EHX2173" s="218"/>
      <c r="EHY2173" s="218"/>
      <c r="EHZ2173" s="218"/>
      <c r="EIA2173" s="218"/>
      <c r="EIB2173" s="218"/>
      <c r="EIC2173" s="218"/>
      <c r="EID2173" s="218"/>
      <c r="EIE2173" s="218"/>
      <c r="EIF2173" s="218"/>
      <c r="EIG2173" s="218"/>
      <c r="EIH2173" s="218"/>
      <c r="EII2173" s="218"/>
      <c r="EIJ2173" s="218"/>
      <c r="EIK2173" s="218"/>
      <c r="EIL2173" s="218"/>
      <c r="EIM2173" s="218"/>
      <c r="EIN2173" s="218"/>
      <c r="EIO2173" s="218"/>
      <c r="EIP2173" s="218"/>
      <c r="EIQ2173" s="218"/>
      <c r="EIR2173" s="218"/>
      <c r="EIS2173" s="218"/>
      <c r="EIT2173" s="218"/>
      <c r="EIU2173" s="218"/>
      <c r="EIV2173" s="218"/>
      <c r="EIW2173" s="218"/>
      <c r="EIX2173" s="218"/>
      <c r="EIY2173" s="218"/>
      <c r="EIZ2173" s="218"/>
      <c r="EJA2173" s="218"/>
      <c r="EJB2173" s="218"/>
      <c r="EJC2173" s="218"/>
      <c r="EJD2173" s="218"/>
      <c r="EJE2173" s="218"/>
      <c r="EJF2173" s="218"/>
      <c r="EJG2173" s="218"/>
      <c r="EJH2173" s="218"/>
      <c r="EJI2173" s="218"/>
      <c r="EJJ2173" s="218"/>
      <c r="EJK2173" s="218"/>
      <c r="EJL2173" s="218"/>
      <c r="EJM2173" s="218"/>
      <c r="EJN2173" s="218"/>
      <c r="EJO2173" s="218"/>
      <c r="EJP2173" s="218"/>
      <c r="EJQ2173" s="218"/>
      <c r="EJR2173" s="218"/>
      <c r="EJS2173" s="218"/>
      <c r="EJT2173" s="218"/>
      <c r="EJU2173" s="218"/>
      <c r="EJV2173" s="218"/>
      <c r="EJW2173" s="218"/>
      <c r="EJX2173" s="218"/>
      <c r="EJY2173" s="218"/>
      <c r="EJZ2173" s="218"/>
      <c r="EKA2173" s="218"/>
      <c r="EKB2173" s="218"/>
      <c r="EKC2173" s="218"/>
      <c r="EKD2173" s="218"/>
      <c r="EKE2173" s="218"/>
      <c r="EKF2173" s="218"/>
      <c r="EKG2173" s="218"/>
      <c r="EKH2173" s="218"/>
      <c r="EKI2173" s="218"/>
      <c r="EKJ2173" s="218"/>
      <c r="EKK2173" s="218"/>
      <c r="EKL2173" s="218"/>
      <c r="EKM2173" s="218"/>
      <c r="EKN2173" s="218"/>
      <c r="EKO2173" s="218"/>
      <c r="EKP2173" s="218"/>
      <c r="EKQ2173" s="218"/>
      <c r="EKR2173" s="218"/>
      <c r="EKS2173" s="218"/>
      <c r="EKT2173" s="218"/>
      <c r="EKU2173" s="218"/>
      <c r="EKV2173" s="218"/>
      <c r="EKW2173" s="218"/>
      <c r="EKX2173" s="218"/>
      <c r="EKY2173" s="218"/>
      <c r="EKZ2173" s="218"/>
      <c r="ELA2173" s="218"/>
      <c r="ELB2173" s="218"/>
      <c r="ELC2173" s="218"/>
      <c r="ELD2173" s="218"/>
      <c r="ELE2173" s="218"/>
      <c r="ELF2173" s="218"/>
      <c r="ELG2173" s="218"/>
      <c r="ELH2173" s="218"/>
      <c r="ELI2173" s="218"/>
      <c r="ELJ2173" s="218"/>
      <c r="ELK2173" s="218"/>
      <c r="ELL2173" s="218"/>
      <c r="ELM2173" s="218"/>
      <c r="ELN2173" s="218"/>
      <c r="ELO2173" s="218"/>
      <c r="ELP2173" s="218"/>
      <c r="ELQ2173" s="218"/>
      <c r="ELR2173" s="218"/>
      <c r="ELS2173" s="218"/>
      <c r="ELT2173" s="218"/>
      <c r="ELU2173" s="218"/>
      <c r="ELV2173" s="218"/>
      <c r="ELW2173" s="218"/>
      <c r="ELX2173" s="218"/>
      <c r="ELY2173" s="218"/>
      <c r="ELZ2173" s="218"/>
      <c r="EMA2173" s="218"/>
      <c r="EMB2173" s="218"/>
      <c r="EMC2173" s="218"/>
      <c r="EMD2173" s="218"/>
      <c r="EME2173" s="218"/>
      <c r="EMF2173" s="218"/>
      <c r="EMG2173" s="218"/>
      <c r="EMH2173" s="218"/>
      <c r="EMI2173" s="218"/>
      <c r="EMJ2173" s="218"/>
      <c r="EMK2173" s="218"/>
      <c r="EML2173" s="218"/>
      <c r="EMM2173" s="218"/>
      <c r="EMN2173" s="218"/>
      <c r="EMO2173" s="218"/>
      <c r="EMP2173" s="218"/>
      <c r="EMQ2173" s="218"/>
      <c r="EMR2173" s="218"/>
      <c r="EMS2173" s="218"/>
      <c r="EMT2173" s="218"/>
      <c r="EMU2173" s="218"/>
      <c r="EMV2173" s="218"/>
      <c r="EMW2173" s="218"/>
      <c r="EMX2173" s="218"/>
      <c r="EMY2173" s="218"/>
      <c r="EMZ2173" s="218"/>
      <c r="ENA2173" s="218"/>
      <c r="ENB2173" s="218"/>
      <c r="ENC2173" s="218"/>
      <c r="END2173" s="218"/>
      <c r="ENE2173" s="218"/>
      <c r="ENF2173" s="218"/>
      <c r="ENG2173" s="218"/>
      <c r="ENH2173" s="218"/>
      <c r="ENI2173" s="218"/>
      <c r="ENJ2173" s="218"/>
      <c r="ENK2173" s="218"/>
      <c r="ENL2173" s="218"/>
      <c r="ENM2173" s="218"/>
      <c r="ENN2173" s="218"/>
      <c r="ENO2173" s="218"/>
      <c r="ENP2173" s="218"/>
      <c r="ENQ2173" s="218"/>
      <c r="ENR2173" s="218"/>
      <c r="ENS2173" s="218"/>
      <c r="ENT2173" s="218"/>
      <c r="ENU2173" s="218"/>
      <c r="ENV2173" s="218"/>
      <c r="ENW2173" s="218"/>
      <c r="ENX2173" s="218"/>
      <c r="ENY2173" s="218"/>
      <c r="ENZ2173" s="218"/>
      <c r="EOA2173" s="218"/>
      <c r="EOB2173" s="218"/>
      <c r="EOC2173" s="218"/>
      <c r="EOD2173" s="218"/>
      <c r="EOE2173" s="218"/>
      <c r="EOF2173" s="218"/>
      <c r="EOG2173" s="218"/>
      <c r="EOH2173" s="218"/>
      <c r="EOI2173" s="218"/>
      <c r="EOJ2173" s="218"/>
      <c r="EOK2173" s="218"/>
      <c r="EOL2173" s="218"/>
      <c r="EOM2173" s="218"/>
      <c r="EON2173" s="218"/>
      <c r="EOO2173" s="218"/>
      <c r="EOP2173" s="218"/>
      <c r="EOQ2173" s="218"/>
      <c r="EOR2173" s="218"/>
      <c r="EOS2173" s="218"/>
      <c r="EOT2173" s="218"/>
      <c r="EOU2173" s="218"/>
      <c r="EOV2173" s="218"/>
      <c r="EOW2173" s="218"/>
      <c r="EOX2173" s="218"/>
      <c r="EOY2173" s="218"/>
      <c r="EOZ2173" s="218"/>
      <c r="EPA2173" s="218"/>
      <c r="EPB2173" s="218"/>
      <c r="EPC2173" s="218"/>
      <c r="EPD2173" s="218"/>
      <c r="EPE2173" s="218"/>
      <c r="EPF2173" s="218"/>
      <c r="EPG2173" s="218"/>
      <c r="EPH2173" s="218"/>
      <c r="EPI2173" s="218"/>
      <c r="EPJ2173" s="218"/>
      <c r="EPK2173" s="218"/>
      <c r="EPL2173" s="218"/>
      <c r="EPM2173" s="218"/>
      <c r="EPN2173" s="218"/>
      <c r="EPO2173" s="218"/>
      <c r="EPP2173" s="218"/>
      <c r="EPQ2173" s="218"/>
      <c r="EPR2173" s="218"/>
      <c r="EPS2173" s="218"/>
      <c r="EPT2173" s="218"/>
      <c r="EPU2173" s="218"/>
      <c r="EPV2173" s="218"/>
      <c r="EPW2173" s="218"/>
      <c r="EPX2173" s="218"/>
      <c r="EPY2173" s="218"/>
      <c r="EPZ2173" s="218"/>
      <c r="EQA2173" s="218"/>
      <c r="EQB2173" s="218"/>
      <c r="EQC2173" s="218"/>
      <c r="EQD2173" s="218"/>
      <c r="EQE2173" s="218"/>
      <c r="EQF2173" s="218"/>
      <c r="EQG2173" s="218"/>
      <c r="EQH2173" s="218"/>
      <c r="EQI2173" s="218"/>
      <c r="EQJ2173" s="218"/>
      <c r="EQK2173" s="218"/>
      <c r="EQL2173" s="218"/>
      <c r="EQM2173" s="218"/>
      <c r="EQN2173" s="218"/>
      <c r="EQO2173" s="218"/>
      <c r="EQP2173" s="218"/>
      <c r="EQQ2173" s="218"/>
      <c r="EQR2173" s="218"/>
      <c r="EQS2173" s="218"/>
      <c r="EQT2173" s="218"/>
      <c r="EQU2173" s="218"/>
      <c r="EQV2173" s="218"/>
      <c r="EQW2173" s="218"/>
      <c r="EQX2173" s="218"/>
      <c r="EQY2173" s="218"/>
      <c r="EQZ2173" s="218"/>
      <c r="ERA2173" s="218"/>
      <c r="ERB2173" s="218"/>
      <c r="ERC2173" s="218"/>
      <c r="ERD2173" s="218"/>
      <c r="ERE2173" s="218"/>
      <c r="ERF2173" s="218"/>
      <c r="ERG2173" s="218"/>
      <c r="ERH2173" s="218"/>
      <c r="ERI2173" s="218"/>
      <c r="ERJ2173" s="218"/>
      <c r="ERK2173" s="218"/>
      <c r="ERL2173" s="218"/>
      <c r="ERM2173" s="218"/>
      <c r="ERN2173" s="218"/>
      <c r="ERO2173" s="218"/>
      <c r="ERP2173" s="218"/>
      <c r="ERQ2173" s="218"/>
      <c r="ERR2173" s="218"/>
      <c r="ERS2173" s="218"/>
      <c r="ERT2173" s="218"/>
      <c r="ERU2173" s="218"/>
      <c r="ERV2173" s="218"/>
      <c r="ERW2173" s="218"/>
      <c r="ERX2173" s="218"/>
      <c r="ERY2173" s="218"/>
      <c r="ERZ2173" s="218"/>
      <c r="ESA2173" s="218"/>
      <c r="ESB2173" s="218"/>
      <c r="ESC2173" s="218"/>
      <c r="ESD2173" s="218"/>
      <c r="ESE2173" s="218"/>
      <c r="ESF2173" s="218"/>
      <c r="ESG2173" s="218"/>
      <c r="ESH2173" s="218"/>
      <c r="ESI2173" s="218"/>
      <c r="ESJ2173" s="218"/>
      <c r="ESK2173" s="218"/>
      <c r="ESL2173" s="218"/>
      <c r="ESM2173" s="218"/>
      <c r="ESN2173" s="218"/>
      <c r="ESO2173" s="218"/>
      <c r="ESP2173" s="218"/>
      <c r="ESQ2173" s="218"/>
      <c r="ESR2173" s="218"/>
      <c r="ESS2173" s="218"/>
      <c r="EST2173" s="218"/>
      <c r="ESU2173" s="218"/>
      <c r="ESV2173" s="218"/>
      <c r="ESW2173" s="218"/>
      <c r="ESX2173" s="218"/>
      <c r="ESY2173" s="218"/>
      <c r="ESZ2173" s="218"/>
      <c r="ETA2173" s="218"/>
      <c r="ETB2173" s="218"/>
      <c r="ETC2173" s="218"/>
      <c r="ETD2173" s="218"/>
      <c r="ETE2173" s="218"/>
      <c r="ETF2173" s="218"/>
      <c r="ETG2173" s="218"/>
      <c r="ETH2173" s="218"/>
      <c r="ETI2173" s="218"/>
      <c r="ETJ2173" s="218"/>
      <c r="ETK2173" s="218"/>
      <c r="ETL2173" s="218"/>
      <c r="ETM2173" s="218"/>
      <c r="ETN2173" s="218"/>
      <c r="ETO2173" s="218"/>
      <c r="ETP2173" s="218"/>
      <c r="ETQ2173" s="218"/>
      <c r="ETR2173" s="218"/>
      <c r="ETS2173" s="218"/>
      <c r="ETT2173" s="218"/>
      <c r="ETU2173" s="218"/>
      <c r="ETV2173" s="218"/>
      <c r="ETW2173" s="218"/>
      <c r="ETX2173" s="218"/>
      <c r="ETY2173" s="218"/>
      <c r="ETZ2173" s="218"/>
      <c r="EUA2173" s="218"/>
      <c r="EUB2173" s="218"/>
      <c r="EUC2173" s="218"/>
      <c r="EUD2173" s="218"/>
      <c r="EUE2173" s="218"/>
      <c r="EUF2173" s="218"/>
      <c r="EUG2173" s="218"/>
      <c r="EUH2173" s="218"/>
      <c r="EUI2173" s="218"/>
      <c r="EUJ2173" s="218"/>
      <c r="EUK2173" s="218"/>
      <c r="EUL2173" s="218"/>
      <c r="EUM2173" s="218"/>
      <c r="EUN2173" s="218"/>
      <c r="EUO2173" s="218"/>
      <c r="EUP2173" s="218"/>
      <c r="EUQ2173" s="218"/>
      <c r="EUR2173" s="218"/>
      <c r="EUS2173" s="218"/>
      <c r="EUT2173" s="218"/>
      <c r="EUU2173" s="218"/>
      <c r="EUV2173" s="218"/>
      <c r="EUW2173" s="218"/>
      <c r="EUX2173" s="218"/>
      <c r="EUY2173" s="218"/>
      <c r="EUZ2173" s="218"/>
      <c r="EVA2173" s="218"/>
      <c r="EVB2173" s="218"/>
      <c r="EVC2173" s="218"/>
      <c r="EVD2173" s="218"/>
      <c r="EVE2173" s="218"/>
      <c r="EVF2173" s="218"/>
      <c r="EVG2173" s="218"/>
      <c r="EVH2173" s="218"/>
      <c r="EVI2173" s="218"/>
      <c r="EVJ2173" s="218"/>
      <c r="EVK2173" s="218"/>
      <c r="EVL2173" s="218"/>
      <c r="EVM2173" s="218"/>
      <c r="EVN2173" s="218"/>
      <c r="EVO2173" s="218"/>
      <c r="EVP2173" s="218"/>
      <c r="EVQ2173" s="218"/>
      <c r="EVR2173" s="218"/>
      <c r="EVS2173" s="218"/>
      <c r="EVT2173" s="218"/>
      <c r="EVU2173" s="218"/>
      <c r="EVV2173" s="218"/>
      <c r="EVW2173" s="218"/>
      <c r="EVX2173" s="218"/>
      <c r="EVY2173" s="218"/>
      <c r="EVZ2173" s="218"/>
      <c r="EWA2173" s="218"/>
      <c r="EWB2173" s="218"/>
      <c r="EWC2173" s="218"/>
      <c r="EWD2173" s="218"/>
      <c r="EWE2173" s="218"/>
      <c r="EWF2173" s="218"/>
      <c r="EWG2173" s="218"/>
      <c r="EWH2173" s="218"/>
      <c r="EWI2173" s="218"/>
      <c r="EWJ2173" s="218"/>
      <c r="EWK2173" s="218"/>
      <c r="EWL2173" s="218"/>
      <c r="EWM2173" s="218"/>
      <c r="EWN2173" s="218"/>
      <c r="EWO2173" s="218"/>
      <c r="EWP2173" s="218"/>
      <c r="EWQ2173" s="218"/>
      <c r="EWR2173" s="218"/>
      <c r="EWS2173" s="218"/>
      <c r="EWT2173" s="218"/>
      <c r="EWU2173" s="218"/>
      <c r="EWV2173" s="218"/>
      <c r="EWW2173" s="218"/>
      <c r="EWX2173" s="218"/>
      <c r="EWY2173" s="218"/>
      <c r="EWZ2173" s="218"/>
      <c r="EXA2173" s="218"/>
      <c r="EXB2173" s="218"/>
      <c r="EXC2173" s="218"/>
      <c r="EXD2173" s="218"/>
      <c r="EXE2173" s="218"/>
      <c r="EXF2173" s="218"/>
      <c r="EXG2173" s="218"/>
      <c r="EXH2173" s="218"/>
      <c r="EXI2173" s="218"/>
      <c r="EXJ2173" s="218"/>
      <c r="EXK2173" s="218"/>
      <c r="EXL2173" s="218"/>
      <c r="EXM2173" s="218"/>
      <c r="EXN2173" s="218"/>
      <c r="EXO2173" s="218"/>
      <c r="EXP2173" s="218"/>
      <c r="EXQ2173" s="218"/>
      <c r="EXR2173" s="218"/>
      <c r="EXS2173" s="218"/>
      <c r="EXT2173" s="218"/>
      <c r="EXU2173" s="218"/>
      <c r="EXV2173" s="218"/>
      <c r="EXW2173" s="218"/>
      <c r="EXX2173" s="218"/>
      <c r="EXY2173" s="218"/>
      <c r="EXZ2173" s="218"/>
      <c r="EYA2173" s="218"/>
      <c r="EYB2173" s="218"/>
      <c r="EYC2173" s="218"/>
      <c r="EYD2173" s="218"/>
      <c r="EYE2173" s="218"/>
      <c r="EYF2173" s="218"/>
      <c r="EYG2173" s="218"/>
      <c r="EYH2173" s="218"/>
      <c r="EYI2173" s="218"/>
      <c r="EYJ2173" s="218"/>
      <c r="EYK2173" s="218"/>
      <c r="EYL2173" s="218"/>
      <c r="EYM2173" s="218"/>
      <c r="EYN2173" s="218"/>
      <c r="EYO2173" s="218"/>
      <c r="EYP2173" s="218"/>
      <c r="EYQ2173" s="218"/>
      <c r="EYR2173" s="218"/>
      <c r="EYS2173" s="218"/>
      <c r="EYT2173" s="218"/>
      <c r="EYU2173" s="218"/>
      <c r="EYV2173" s="218"/>
      <c r="EYW2173" s="218"/>
      <c r="EYX2173" s="218"/>
      <c r="EYY2173" s="218"/>
      <c r="EYZ2173" s="218"/>
      <c r="EZA2173" s="218"/>
      <c r="EZB2173" s="218"/>
      <c r="EZC2173" s="218"/>
      <c r="EZD2173" s="218"/>
      <c r="EZE2173" s="218"/>
      <c r="EZF2173" s="218"/>
      <c r="EZG2173" s="218"/>
      <c r="EZH2173" s="218"/>
      <c r="EZI2173" s="218"/>
      <c r="EZJ2173" s="218"/>
      <c r="EZK2173" s="218"/>
      <c r="EZL2173" s="218"/>
      <c r="EZM2173" s="218"/>
      <c r="EZN2173" s="218"/>
      <c r="EZO2173" s="218"/>
      <c r="EZP2173" s="218"/>
      <c r="EZQ2173" s="218"/>
      <c r="EZR2173" s="218"/>
      <c r="EZS2173" s="218"/>
      <c r="EZT2173" s="218"/>
      <c r="EZU2173" s="218"/>
      <c r="EZV2173" s="218"/>
      <c r="EZW2173" s="218"/>
      <c r="EZX2173" s="218"/>
      <c r="EZY2173" s="218"/>
      <c r="EZZ2173" s="218"/>
      <c r="FAA2173" s="218"/>
      <c r="FAB2173" s="218"/>
      <c r="FAC2173" s="218"/>
      <c r="FAD2173" s="218"/>
      <c r="FAE2173" s="218"/>
      <c r="FAF2173" s="218"/>
      <c r="FAG2173" s="218"/>
      <c r="FAH2173" s="218"/>
      <c r="FAI2173" s="218"/>
      <c r="FAJ2173" s="218"/>
      <c r="FAK2173" s="218"/>
      <c r="FAL2173" s="218"/>
      <c r="FAM2173" s="218"/>
      <c r="FAN2173" s="218"/>
      <c r="FAO2173" s="218"/>
      <c r="FAP2173" s="218"/>
      <c r="FAQ2173" s="218"/>
      <c r="FAR2173" s="218"/>
      <c r="FAS2173" s="218"/>
      <c r="FAT2173" s="218"/>
      <c r="FAU2173" s="218"/>
      <c r="FAV2173" s="218"/>
      <c r="FAW2173" s="218"/>
      <c r="FAX2173" s="218"/>
      <c r="FAY2173" s="218"/>
      <c r="FAZ2173" s="218"/>
      <c r="FBA2173" s="218"/>
      <c r="FBB2173" s="218"/>
      <c r="FBC2173" s="218"/>
      <c r="FBD2173" s="218"/>
      <c r="FBE2173" s="218"/>
      <c r="FBF2173" s="218"/>
      <c r="FBG2173" s="218"/>
      <c r="FBH2173" s="218"/>
      <c r="FBI2173" s="218"/>
      <c r="FBJ2173" s="218"/>
      <c r="FBK2173" s="218"/>
      <c r="FBL2173" s="218"/>
      <c r="FBM2173" s="218"/>
      <c r="FBN2173" s="218"/>
      <c r="FBO2173" s="218"/>
      <c r="FBP2173" s="218"/>
      <c r="FBQ2173" s="218"/>
      <c r="FBR2173" s="218"/>
      <c r="FBS2173" s="218"/>
      <c r="FBT2173" s="218"/>
      <c r="FBU2173" s="218"/>
      <c r="FBV2173" s="218"/>
      <c r="FBW2173" s="218"/>
      <c r="FBX2173" s="218"/>
      <c r="FBY2173" s="218"/>
      <c r="FBZ2173" s="218"/>
      <c r="FCA2173" s="218"/>
      <c r="FCB2173" s="218"/>
      <c r="FCC2173" s="218"/>
      <c r="FCD2173" s="218"/>
      <c r="FCE2173" s="218"/>
      <c r="FCF2173" s="218"/>
      <c r="FCG2173" s="218"/>
      <c r="FCH2173" s="218"/>
      <c r="FCI2173" s="218"/>
      <c r="FCJ2173" s="218"/>
      <c r="FCK2173" s="218"/>
      <c r="FCL2173" s="218"/>
      <c r="FCM2173" s="218"/>
      <c r="FCN2173" s="218"/>
      <c r="FCO2173" s="218"/>
      <c r="FCP2173" s="218"/>
      <c r="FCQ2173" s="218"/>
      <c r="FCR2173" s="218"/>
      <c r="FCS2173" s="218"/>
      <c r="FCT2173" s="218"/>
      <c r="FCU2173" s="218"/>
      <c r="FCV2173" s="218"/>
      <c r="FCW2173" s="218"/>
      <c r="FCX2173" s="218"/>
      <c r="FCY2173" s="218"/>
      <c r="FCZ2173" s="218"/>
      <c r="FDA2173" s="218"/>
      <c r="FDB2173" s="218"/>
      <c r="FDC2173" s="218"/>
      <c r="FDD2173" s="218"/>
      <c r="FDE2173" s="218"/>
      <c r="FDF2173" s="218"/>
      <c r="FDG2173" s="218"/>
      <c r="FDH2173" s="218"/>
      <c r="FDI2173" s="218"/>
      <c r="FDJ2173" s="218"/>
      <c r="FDK2173" s="218"/>
      <c r="FDL2173" s="218"/>
      <c r="FDM2173" s="218"/>
      <c r="FDN2173" s="218"/>
      <c r="FDO2173" s="218"/>
      <c r="FDP2173" s="218"/>
      <c r="FDQ2173" s="218"/>
      <c r="FDR2173" s="218"/>
      <c r="FDS2173" s="218"/>
      <c r="FDT2173" s="218"/>
      <c r="FDU2173" s="218"/>
      <c r="FDV2173" s="218"/>
      <c r="FDW2173" s="218"/>
      <c r="FDX2173" s="218"/>
      <c r="FDY2173" s="218"/>
      <c r="FDZ2173" s="218"/>
      <c r="FEA2173" s="218"/>
      <c r="FEB2173" s="218"/>
      <c r="FEC2173" s="218"/>
      <c r="FED2173" s="218"/>
      <c r="FEE2173" s="218"/>
      <c r="FEF2173" s="218"/>
      <c r="FEG2173" s="218"/>
      <c r="FEH2173" s="218"/>
      <c r="FEI2173" s="218"/>
      <c r="FEJ2173" s="218"/>
      <c r="FEK2173" s="218"/>
      <c r="FEL2173" s="218"/>
      <c r="FEM2173" s="218"/>
      <c r="FEN2173" s="218"/>
      <c r="FEO2173" s="218"/>
      <c r="FEP2173" s="218"/>
      <c r="FEQ2173" s="218"/>
      <c r="FER2173" s="218"/>
      <c r="FES2173" s="218"/>
      <c r="FET2173" s="218"/>
      <c r="FEU2173" s="218"/>
      <c r="FEV2173" s="218"/>
      <c r="FEW2173" s="218"/>
      <c r="FEX2173" s="218"/>
      <c r="FEY2173" s="218"/>
      <c r="FEZ2173" s="218"/>
      <c r="FFA2173" s="218"/>
      <c r="FFB2173" s="218"/>
      <c r="FFC2173" s="218"/>
      <c r="FFD2173" s="218"/>
      <c r="FFE2173" s="218"/>
      <c r="FFF2173" s="218"/>
      <c r="FFG2173" s="218"/>
      <c r="FFH2173" s="218"/>
      <c r="FFI2173" s="218"/>
      <c r="FFJ2173" s="218"/>
      <c r="FFK2173" s="218"/>
      <c r="FFL2173" s="218"/>
      <c r="FFM2173" s="218"/>
      <c r="FFN2173" s="218"/>
      <c r="FFO2173" s="218"/>
      <c r="FFP2173" s="218"/>
      <c r="FFQ2173" s="218"/>
      <c r="FFR2173" s="218"/>
      <c r="FFS2173" s="218"/>
      <c r="FFT2173" s="218"/>
      <c r="FFU2173" s="218"/>
      <c r="FFV2173" s="218"/>
      <c r="FFW2173" s="218"/>
      <c r="FFX2173" s="218"/>
      <c r="FFY2173" s="218"/>
      <c r="FFZ2173" s="218"/>
      <c r="FGA2173" s="218"/>
      <c r="FGB2173" s="218"/>
      <c r="FGC2173" s="218"/>
      <c r="FGD2173" s="218"/>
      <c r="FGE2173" s="218"/>
      <c r="FGF2173" s="218"/>
      <c r="FGG2173" s="218"/>
      <c r="FGH2173" s="218"/>
      <c r="FGI2173" s="218"/>
      <c r="FGJ2173" s="218"/>
      <c r="FGK2173" s="218"/>
      <c r="FGL2173" s="218"/>
      <c r="FGM2173" s="218"/>
      <c r="FGN2173" s="218"/>
      <c r="FGO2173" s="218"/>
      <c r="FGP2173" s="218"/>
      <c r="FGQ2173" s="218"/>
      <c r="FGR2173" s="218"/>
      <c r="FGS2173" s="218"/>
      <c r="FGT2173" s="218"/>
      <c r="FGU2173" s="218"/>
      <c r="FGV2173" s="218"/>
      <c r="FGW2173" s="218"/>
      <c r="FGX2173" s="218"/>
      <c r="FGY2173" s="218"/>
      <c r="FGZ2173" s="218"/>
      <c r="FHA2173" s="218"/>
      <c r="FHB2173" s="218"/>
      <c r="FHC2173" s="218"/>
      <c r="FHD2173" s="218"/>
      <c r="FHE2173" s="218"/>
      <c r="FHF2173" s="218"/>
      <c r="FHG2173" s="218"/>
      <c r="FHH2173" s="218"/>
      <c r="FHI2173" s="218"/>
      <c r="FHJ2173" s="218"/>
      <c r="FHK2173" s="218"/>
      <c r="FHL2173" s="218"/>
      <c r="FHM2173" s="218"/>
      <c r="FHN2173" s="218"/>
      <c r="FHO2173" s="218"/>
      <c r="FHP2173" s="218"/>
      <c r="FHQ2173" s="218"/>
      <c r="FHR2173" s="218"/>
      <c r="FHS2173" s="218"/>
      <c r="FHT2173" s="218"/>
      <c r="FHU2173" s="218"/>
      <c r="FHV2173" s="218"/>
      <c r="FHW2173" s="218"/>
      <c r="FHX2173" s="218"/>
      <c r="FHY2173" s="218"/>
      <c r="FHZ2173" s="218"/>
      <c r="FIA2173" s="218"/>
      <c r="FIB2173" s="218"/>
      <c r="FIC2173" s="218"/>
      <c r="FID2173" s="218"/>
      <c r="FIE2173" s="218"/>
      <c r="FIF2173" s="218"/>
      <c r="FIG2173" s="218"/>
      <c r="FIH2173" s="218"/>
      <c r="FII2173" s="218"/>
      <c r="FIJ2173" s="218"/>
      <c r="FIK2173" s="218"/>
      <c r="FIL2173" s="218"/>
      <c r="FIM2173" s="218"/>
      <c r="FIN2173" s="218"/>
      <c r="FIO2173" s="218"/>
      <c r="FIP2173" s="218"/>
      <c r="FIQ2173" s="218"/>
      <c r="FIR2173" s="218"/>
      <c r="FIS2173" s="218"/>
      <c r="FIT2173" s="218"/>
      <c r="FIU2173" s="218"/>
      <c r="FIV2173" s="218"/>
      <c r="FIW2173" s="218"/>
      <c r="FIX2173" s="218"/>
      <c r="FIY2173" s="218"/>
      <c r="FIZ2173" s="218"/>
      <c r="FJA2173" s="218"/>
      <c r="FJB2173" s="218"/>
      <c r="FJC2173" s="218"/>
      <c r="FJD2173" s="218"/>
      <c r="FJE2173" s="218"/>
      <c r="FJF2173" s="218"/>
      <c r="FJG2173" s="218"/>
      <c r="FJH2173" s="218"/>
      <c r="FJI2173" s="218"/>
      <c r="FJJ2173" s="218"/>
      <c r="FJK2173" s="218"/>
      <c r="FJL2173" s="218"/>
      <c r="FJM2173" s="218"/>
      <c r="FJN2173" s="218"/>
      <c r="FJO2173" s="218"/>
      <c r="FJP2173" s="218"/>
      <c r="FJQ2173" s="218"/>
      <c r="FJR2173" s="218"/>
      <c r="FJS2173" s="218"/>
      <c r="FJT2173" s="218"/>
      <c r="FJU2173" s="218"/>
      <c r="FJV2173" s="218"/>
      <c r="FJW2173" s="218"/>
      <c r="FJX2173" s="218"/>
      <c r="FJY2173" s="218"/>
      <c r="FJZ2173" s="218"/>
      <c r="FKA2173" s="218"/>
      <c r="FKB2173" s="218"/>
      <c r="FKC2173" s="218"/>
      <c r="FKD2173" s="218"/>
      <c r="FKE2173" s="218"/>
      <c r="FKF2173" s="218"/>
      <c r="FKG2173" s="218"/>
      <c r="FKH2173" s="218"/>
      <c r="FKI2173" s="218"/>
      <c r="FKJ2173" s="218"/>
      <c r="FKK2173" s="218"/>
      <c r="FKL2173" s="218"/>
      <c r="FKM2173" s="218"/>
      <c r="FKN2173" s="218"/>
      <c r="FKO2173" s="218"/>
      <c r="FKP2173" s="218"/>
      <c r="FKQ2173" s="218"/>
      <c r="FKR2173" s="218"/>
      <c r="FKS2173" s="218"/>
      <c r="FKT2173" s="218"/>
      <c r="FKU2173" s="218"/>
      <c r="FKV2173" s="218"/>
      <c r="FKW2173" s="218"/>
      <c r="FKX2173" s="218"/>
      <c r="FKY2173" s="218"/>
      <c r="FKZ2173" s="218"/>
      <c r="FLA2173" s="218"/>
      <c r="FLB2173" s="218"/>
      <c r="FLC2173" s="218"/>
      <c r="FLD2173" s="218"/>
      <c r="FLE2173" s="218"/>
      <c r="FLF2173" s="218"/>
      <c r="FLG2173" s="218"/>
      <c r="FLH2173" s="218"/>
      <c r="FLI2173" s="218"/>
      <c r="FLJ2173" s="218"/>
      <c r="FLK2173" s="218"/>
      <c r="FLL2173" s="218"/>
      <c r="FLM2173" s="218"/>
      <c r="FLN2173" s="218"/>
      <c r="FLO2173" s="218"/>
      <c r="FLP2173" s="218"/>
      <c r="FLQ2173" s="218"/>
      <c r="FLR2173" s="218"/>
      <c r="FLS2173" s="218"/>
      <c r="FLT2173" s="218"/>
      <c r="FLU2173" s="218"/>
      <c r="FLV2173" s="218"/>
      <c r="FLW2173" s="218"/>
      <c r="FLX2173" s="218"/>
      <c r="FLY2173" s="218"/>
      <c r="FLZ2173" s="218"/>
      <c r="FMA2173" s="218"/>
      <c r="FMB2173" s="218"/>
      <c r="FMC2173" s="218"/>
      <c r="FMD2173" s="218"/>
      <c r="FME2173" s="218"/>
      <c r="FMF2173" s="218"/>
      <c r="FMG2173" s="218"/>
      <c r="FMH2173" s="218"/>
      <c r="FMI2173" s="218"/>
      <c r="FMJ2173" s="218"/>
      <c r="FMK2173" s="218"/>
      <c r="FML2173" s="218"/>
      <c r="FMM2173" s="218"/>
      <c r="FMN2173" s="218"/>
      <c r="FMO2173" s="218"/>
      <c r="FMP2173" s="218"/>
      <c r="FMQ2173" s="218"/>
      <c r="FMR2173" s="218"/>
      <c r="FMS2173" s="218"/>
      <c r="FMT2173" s="218"/>
      <c r="FMU2173" s="218"/>
      <c r="FMV2173" s="218"/>
      <c r="FMW2173" s="218"/>
      <c r="FMX2173" s="218"/>
      <c r="FMY2173" s="218"/>
      <c r="FMZ2173" s="218"/>
      <c r="FNA2173" s="218"/>
      <c r="FNB2173" s="218"/>
      <c r="FNC2173" s="218"/>
      <c r="FND2173" s="218"/>
      <c r="FNE2173" s="218"/>
      <c r="FNF2173" s="218"/>
      <c r="FNG2173" s="218"/>
      <c r="FNH2173" s="218"/>
      <c r="FNI2173" s="218"/>
      <c r="FNJ2173" s="218"/>
      <c r="FNK2173" s="218"/>
      <c r="FNL2173" s="218"/>
      <c r="FNM2173" s="218"/>
      <c r="FNN2173" s="218"/>
      <c r="FNO2173" s="218"/>
      <c r="FNP2173" s="218"/>
      <c r="FNQ2173" s="218"/>
      <c r="FNR2173" s="218"/>
      <c r="FNS2173" s="218"/>
      <c r="FNT2173" s="218"/>
      <c r="FNU2173" s="218"/>
      <c r="FNV2173" s="218"/>
      <c r="FNW2173" s="218"/>
      <c r="FNX2173" s="218"/>
      <c r="FNY2173" s="218"/>
      <c r="FNZ2173" s="218"/>
      <c r="FOA2173" s="218"/>
      <c r="FOB2173" s="218"/>
      <c r="FOC2173" s="218"/>
      <c r="FOD2173" s="218"/>
      <c r="FOE2173" s="218"/>
      <c r="FOF2173" s="218"/>
      <c r="FOG2173" s="218"/>
      <c r="FOH2173" s="218"/>
      <c r="FOI2173" s="218"/>
      <c r="FOJ2173" s="218"/>
      <c r="FOK2173" s="218"/>
      <c r="FOL2173" s="218"/>
      <c r="FOM2173" s="218"/>
      <c r="FON2173" s="218"/>
      <c r="FOO2173" s="218"/>
      <c r="FOP2173" s="218"/>
      <c r="FOQ2173" s="218"/>
      <c r="FOR2173" s="218"/>
      <c r="FOS2173" s="218"/>
      <c r="FOT2173" s="218"/>
      <c r="FOU2173" s="218"/>
      <c r="FOV2173" s="218"/>
      <c r="FOW2173" s="218"/>
      <c r="FOX2173" s="218"/>
      <c r="FOY2173" s="218"/>
      <c r="FOZ2173" s="218"/>
      <c r="FPA2173" s="218"/>
      <c r="FPB2173" s="218"/>
      <c r="FPC2173" s="218"/>
      <c r="FPD2173" s="218"/>
      <c r="FPE2173" s="218"/>
      <c r="FPF2173" s="218"/>
      <c r="FPG2173" s="218"/>
      <c r="FPH2173" s="218"/>
      <c r="FPI2173" s="218"/>
      <c r="FPJ2173" s="218"/>
      <c r="FPK2173" s="218"/>
      <c r="FPL2173" s="218"/>
      <c r="FPM2173" s="218"/>
      <c r="FPN2173" s="218"/>
      <c r="FPO2173" s="218"/>
      <c r="FPP2173" s="218"/>
      <c r="FPQ2173" s="218"/>
      <c r="FPR2173" s="218"/>
      <c r="FPS2173" s="218"/>
      <c r="FPT2173" s="218"/>
      <c r="FPU2173" s="218"/>
      <c r="FPV2173" s="218"/>
      <c r="FPW2173" s="218"/>
      <c r="FPX2173" s="218"/>
      <c r="FPY2173" s="218"/>
      <c r="FPZ2173" s="218"/>
      <c r="FQA2173" s="218"/>
      <c r="FQB2173" s="218"/>
      <c r="FQC2173" s="218"/>
      <c r="FQD2173" s="218"/>
      <c r="FQE2173" s="218"/>
      <c r="FQF2173" s="218"/>
      <c r="FQG2173" s="218"/>
      <c r="FQH2173" s="218"/>
      <c r="FQI2173" s="218"/>
      <c r="FQJ2173" s="218"/>
      <c r="FQK2173" s="218"/>
      <c r="FQL2173" s="218"/>
      <c r="FQM2173" s="218"/>
      <c r="FQN2173" s="218"/>
      <c r="FQO2173" s="218"/>
      <c r="FQP2173" s="218"/>
      <c r="FQQ2173" s="218"/>
      <c r="FQR2173" s="218"/>
      <c r="FQS2173" s="218"/>
      <c r="FQT2173" s="218"/>
      <c r="FQU2173" s="218"/>
      <c r="FQV2173" s="218"/>
      <c r="FQW2173" s="218"/>
      <c r="FQX2173" s="218"/>
      <c r="FQY2173" s="218"/>
      <c r="FQZ2173" s="218"/>
      <c r="FRA2173" s="218"/>
      <c r="FRB2173" s="218"/>
      <c r="FRC2173" s="218"/>
      <c r="FRD2173" s="218"/>
      <c r="FRE2173" s="218"/>
      <c r="FRF2173" s="218"/>
      <c r="FRG2173" s="218"/>
      <c r="FRH2173" s="218"/>
      <c r="FRI2173" s="218"/>
      <c r="FRJ2173" s="218"/>
      <c r="FRK2173" s="218"/>
      <c r="FRL2173" s="218"/>
      <c r="FRM2173" s="218"/>
      <c r="FRN2173" s="218"/>
      <c r="FRO2173" s="218"/>
      <c r="FRP2173" s="218"/>
      <c r="FRQ2173" s="218"/>
      <c r="FRR2173" s="218"/>
      <c r="FRS2173" s="218"/>
      <c r="FRT2173" s="218"/>
      <c r="FRU2173" s="218"/>
      <c r="FRV2173" s="218"/>
      <c r="FRW2173" s="218"/>
      <c r="FRX2173" s="218"/>
      <c r="FRY2173" s="218"/>
      <c r="FRZ2173" s="218"/>
      <c r="FSA2173" s="218"/>
      <c r="FSB2173" s="218"/>
      <c r="FSC2173" s="218"/>
      <c r="FSD2173" s="218"/>
      <c r="FSE2173" s="218"/>
      <c r="FSF2173" s="218"/>
      <c r="FSG2173" s="218"/>
      <c r="FSH2173" s="218"/>
      <c r="FSI2173" s="218"/>
      <c r="FSJ2173" s="218"/>
      <c r="FSK2173" s="218"/>
      <c r="FSL2173" s="218"/>
      <c r="FSM2173" s="218"/>
      <c r="FSN2173" s="218"/>
      <c r="FSO2173" s="218"/>
      <c r="FSP2173" s="218"/>
      <c r="FSQ2173" s="218"/>
      <c r="FSR2173" s="218"/>
      <c r="FSS2173" s="218"/>
      <c r="FST2173" s="218"/>
      <c r="FSU2173" s="218"/>
      <c r="FSV2173" s="218"/>
      <c r="FSW2173" s="218"/>
      <c r="FSX2173" s="218"/>
      <c r="FSY2173" s="218"/>
      <c r="FSZ2173" s="218"/>
      <c r="FTA2173" s="218"/>
      <c r="FTB2173" s="218"/>
      <c r="FTC2173" s="218"/>
      <c r="FTD2173" s="218"/>
      <c r="FTE2173" s="218"/>
      <c r="FTF2173" s="218"/>
      <c r="FTG2173" s="218"/>
      <c r="FTH2173" s="218"/>
      <c r="FTI2173" s="218"/>
      <c r="FTJ2173" s="218"/>
      <c r="FTK2173" s="218"/>
      <c r="FTL2173" s="218"/>
      <c r="FTM2173" s="218"/>
      <c r="FTN2173" s="218"/>
      <c r="FTO2173" s="218"/>
      <c r="FTP2173" s="218"/>
      <c r="FTQ2173" s="218"/>
      <c r="FTR2173" s="218"/>
      <c r="FTS2173" s="218"/>
      <c r="FTT2173" s="218"/>
      <c r="FTU2173" s="218"/>
      <c r="FTV2173" s="218"/>
      <c r="FTW2173" s="218"/>
      <c r="FTX2173" s="218"/>
      <c r="FTY2173" s="218"/>
      <c r="FTZ2173" s="218"/>
      <c r="FUA2173" s="218"/>
      <c r="FUB2173" s="218"/>
      <c r="FUC2173" s="218"/>
      <c r="FUD2173" s="218"/>
      <c r="FUE2173" s="218"/>
      <c r="FUF2173" s="218"/>
      <c r="FUG2173" s="218"/>
      <c r="FUH2173" s="218"/>
      <c r="FUI2173" s="218"/>
      <c r="FUJ2173" s="218"/>
      <c r="FUK2173" s="218"/>
      <c r="FUL2173" s="218"/>
      <c r="FUM2173" s="218"/>
      <c r="FUN2173" s="218"/>
      <c r="FUO2173" s="218"/>
      <c r="FUP2173" s="218"/>
      <c r="FUQ2173" s="218"/>
      <c r="FUR2173" s="218"/>
      <c r="FUS2173" s="218"/>
      <c r="FUT2173" s="218"/>
      <c r="FUU2173" s="218"/>
      <c r="FUV2173" s="218"/>
      <c r="FUW2173" s="218"/>
      <c r="FUX2173" s="218"/>
      <c r="FUY2173" s="218"/>
      <c r="FUZ2173" s="218"/>
      <c r="FVA2173" s="218"/>
      <c r="FVB2173" s="218"/>
      <c r="FVC2173" s="218"/>
      <c r="FVD2173" s="218"/>
      <c r="FVE2173" s="218"/>
      <c r="FVF2173" s="218"/>
      <c r="FVG2173" s="218"/>
      <c r="FVH2173" s="218"/>
      <c r="FVI2173" s="218"/>
      <c r="FVJ2173" s="218"/>
      <c r="FVK2173" s="218"/>
      <c r="FVL2173" s="218"/>
      <c r="FVM2173" s="218"/>
      <c r="FVN2173" s="218"/>
      <c r="FVO2173" s="218"/>
      <c r="FVP2173" s="218"/>
      <c r="FVQ2173" s="218"/>
      <c r="FVR2173" s="218"/>
      <c r="FVS2173" s="218"/>
      <c r="FVT2173" s="218"/>
      <c r="FVU2173" s="218"/>
      <c r="FVV2173" s="218"/>
      <c r="FVW2173" s="218"/>
      <c r="FVX2173" s="218"/>
      <c r="FVY2173" s="218"/>
      <c r="FVZ2173" s="218"/>
      <c r="FWA2173" s="218"/>
      <c r="FWB2173" s="218"/>
      <c r="FWC2173" s="218"/>
      <c r="FWD2173" s="218"/>
      <c r="FWE2173" s="218"/>
      <c r="FWF2173" s="218"/>
      <c r="FWG2173" s="218"/>
      <c r="FWH2173" s="218"/>
      <c r="FWI2173" s="218"/>
      <c r="FWJ2173" s="218"/>
      <c r="FWK2173" s="218"/>
      <c r="FWL2173" s="218"/>
      <c r="FWM2173" s="218"/>
      <c r="FWN2173" s="218"/>
      <c r="FWO2173" s="218"/>
      <c r="FWP2173" s="218"/>
      <c r="FWQ2173" s="218"/>
      <c r="FWR2173" s="218"/>
      <c r="FWS2173" s="218"/>
      <c r="FWT2173" s="218"/>
      <c r="FWU2173" s="218"/>
      <c r="FWV2173" s="218"/>
      <c r="FWW2173" s="218"/>
      <c r="FWX2173" s="218"/>
      <c r="FWY2173" s="218"/>
      <c r="FWZ2173" s="218"/>
      <c r="FXA2173" s="218"/>
      <c r="FXB2173" s="218"/>
      <c r="FXC2173" s="218"/>
      <c r="FXD2173" s="218"/>
      <c r="FXE2173" s="218"/>
      <c r="FXF2173" s="218"/>
      <c r="FXG2173" s="218"/>
      <c r="FXH2173" s="218"/>
      <c r="FXI2173" s="218"/>
      <c r="FXJ2173" s="218"/>
      <c r="FXK2173" s="218"/>
      <c r="FXL2173" s="218"/>
      <c r="FXM2173" s="218"/>
      <c r="FXN2173" s="218"/>
      <c r="FXO2173" s="218"/>
      <c r="FXP2173" s="218"/>
      <c r="FXQ2173" s="218"/>
      <c r="FXR2173" s="218"/>
      <c r="FXS2173" s="218"/>
      <c r="FXT2173" s="218"/>
      <c r="FXU2173" s="218"/>
      <c r="FXV2173" s="218"/>
      <c r="FXW2173" s="218"/>
      <c r="FXX2173" s="218"/>
      <c r="FXY2173" s="218"/>
      <c r="FXZ2173" s="218"/>
      <c r="FYA2173" s="218"/>
      <c r="FYB2173" s="218"/>
      <c r="FYC2173" s="218"/>
      <c r="FYD2173" s="218"/>
      <c r="FYE2173" s="218"/>
      <c r="FYF2173" s="218"/>
      <c r="FYG2173" s="218"/>
      <c r="FYH2173" s="218"/>
      <c r="FYI2173" s="218"/>
      <c r="FYJ2173" s="218"/>
      <c r="FYK2173" s="218"/>
      <c r="FYL2173" s="218"/>
      <c r="FYM2173" s="218"/>
      <c r="FYN2173" s="218"/>
      <c r="FYO2173" s="218"/>
      <c r="FYP2173" s="218"/>
      <c r="FYQ2173" s="218"/>
      <c r="FYR2173" s="218"/>
      <c r="FYS2173" s="218"/>
      <c r="FYT2173" s="218"/>
      <c r="FYU2173" s="218"/>
      <c r="FYV2173" s="218"/>
      <c r="FYW2173" s="218"/>
      <c r="FYX2173" s="218"/>
      <c r="FYY2173" s="218"/>
      <c r="FYZ2173" s="218"/>
      <c r="FZA2173" s="218"/>
      <c r="FZB2173" s="218"/>
      <c r="FZC2173" s="218"/>
      <c r="FZD2173" s="218"/>
      <c r="FZE2173" s="218"/>
      <c r="FZF2173" s="218"/>
      <c r="FZG2173" s="218"/>
      <c r="FZH2173" s="218"/>
      <c r="FZI2173" s="218"/>
      <c r="FZJ2173" s="218"/>
      <c r="FZK2173" s="218"/>
      <c r="FZL2173" s="218"/>
      <c r="FZM2173" s="218"/>
      <c r="FZN2173" s="218"/>
      <c r="FZO2173" s="218"/>
      <c r="FZP2173" s="218"/>
      <c r="FZQ2173" s="218"/>
      <c r="FZR2173" s="218"/>
      <c r="FZS2173" s="218"/>
      <c r="FZT2173" s="218"/>
      <c r="FZU2173" s="218"/>
      <c r="FZV2173" s="218"/>
      <c r="FZW2173" s="218"/>
      <c r="FZX2173" s="218"/>
      <c r="FZY2173" s="218"/>
      <c r="FZZ2173" s="218"/>
      <c r="GAA2173" s="218"/>
      <c r="GAB2173" s="218"/>
      <c r="GAC2173" s="218"/>
      <c r="GAD2173" s="218"/>
      <c r="GAE2173" s="218"/>
      <c r="GAF2173" s="218"/>
      <c r="GAG2173" s="218"/>
      <c r="GAH2173" s="218"/>
      <c r="GAI2173" s="218"/>
      <c r="GAJ2173" s="218"/>
      <c r="GAK2173" s="218"/>
      <c r="GAL2173" s="218"/>
      <c r="GAM2173" s="218"/>
      <c r="GAN2173" s="218"/>
      <c r="GAO2173" s="218"/>
      <c r="GAP2173" s="218"/>
      <c r="GAQ2173" s="218"/>
      <c r="GAR2173" s="218"/>
      <c r="GAS2173" s="218"/>
      <c r="GAT2173" s="218"/>
      <c r="GAU2173" s="218"/>
      <c r="GAV2173" s="218"/>
      <c r="GAW2173" s="218"/>
      <c r="GAX2173" s="218"/>
      <c r="GAY2173" s="218"/>
      <c r="GAZ2173" s="218"/>
      <c r="GBA2173" s="218"/>
      <c r="GBB2173" s="218"/>
      <c r="GBC2173" s="218"/>
      <c r="GBD2173" s="218"/>
      <c r="GBE2173" s="218"/>
      <c r="GBF2173" s="218"/>
      <c r="GBG2173" s="218"/>
      <c r="GBH2173" s="218"/>
      <c r="GBI2173" s="218"/>
      <c r="GBJ2173" s="218"/>
      <c r="GBK2173" s="218"/>
      <c r="GBL2173" s="218"/>
      <c r="GBM2173" s="218"/>
      <c r="GBN2173" s="218"/>
      <c r="GBO2173" s="218"/>
      <c r="GBP2173" s="218"/>
      <c r="GBQ2173" s="218"/>
      <c r="GBR2173" s="218"/>
      <c r="GBS2173" s="218"/>
      <c r="GBT2173" s="218"/>
      <c r="GBU2173" s="218"/>
      <c r="GBV2173" s="218"/>
      <c r="GBW2173" s="218"/>
      <c r="GBX2173" s="218"/>
      <c r="GBY2173" s="218"/>
      <c r="GBZ2173" s="218"/>
      <c r="GCA2173" s="218"/>
      <c r="GCB2173" s="218"/>
      <c r="GCC2173" s="218"/>
      <c r="GCD2173" s="218"/>
      <c r="GCE2173" s="218"/>
      <c r="GCF2173" s="218"/>
      <c r="GCG2173" s="218"/>
      <c r="GCH2173" s="218"/>
      <c r="GCI2173" s="218"/>
      <c r="GCJ2173" s="218"/>
      <c r="GCK2173" s="218"/>
      <c r="GCL2173" s="218"/>
      <c r="GCM2173" s="218"/>
      <c r="GCN2173" s="218"/>
      <c r="GCO2173" s="218"/>
      <c r="GCP2173" s="218"/>
      <c r="GCQ2173" s="218"/>
      <c r="GCR2173" s="218"/>
      <c r="GCS2173" s="218"/>
      <c r="GCT2173" s="218"/>
      <c r="GCU2173" s="218"/>
      <c r="GCV2173" s="218"/>
      <c r="GCW2173" s="218"/>
      <c r="GCX2173" s="218"/>
      <c r="GCY2173" s="218"/>
      <c r="GCZ2173" s="218"/>
      <c r="GDA2173" s="218"/>
      <c r="GDB2173" s="218"/>
      <c r="GDC2173" s="218"/>
      <c r="GDD2173" s="218"/>
      <c r="GDE2173" s="218"/>
      <c r="GDF2173" s="218"/>
      <c r="GDG2173" s="218"/>
      <c r="GDH2173" s="218"/>
      <c r="GDI2173" s="218"/>
      <c r="GDJ2173" s="218"/>
      <c r="GDK2173" s="218"/>
      <c r="GDL2173" s="218"/>
      <c r="GDM2173" s="218"/>
      <c r="GDN2173" s="218"/>
      <c r="GDO2173" s="218"/>
      <c r="GDP2173" s="218"/>
      <c r="GDQ2173" s="218"/>
      <c r="GDR2173" s="218"/>
      <c r="GDS2173" s="218"/>
      <c r="GDT2173" s="218"/>
      <c r="GDU2173" s="218"/>
      <c r="GDV2173" s="218"/>
      <c r="GDW2173" s="218"/>
      <c r="GDX2173" s="218"/>
      <c r="GDY2173" s="218"/>
      <c r="GDZ2173" s="218"/>
      <c r="GEA2173" s="218"/>
      <c r="GEB2173" s="218"/>
      <c r="GEC2173" s="218"/>
      <c r="GED2173" s="218"/>
      <c r="GEE2173" s="218"/>
      <c r="GEF2173" s="218"/>
      <c r="GEG2173" s="218"/>
      <c r="GEH2173" s="218"/>
      <c r="GEI2173" s="218"/>
      <c r="GEJ2173" s="218"/>
      <c r="GEK2173" s="218"/>
      <c r="GEL2173" s="218"/>
      <c r="GEM2173" s="218"/>
      <c r="GEN2173" s="218"/>
      <c r="GEO2173" s="218"/>
      <c r="GEP2173" s="218"/>
      <c r="GEQ2173" s="218"/>
      <c r="GER2173" s="218"/>
      <c r="GES2173" s="218"/>
      <c r="GET2173" s="218"/>
      <c r="GEU2173" s="218"/>
      <c r="GEV2173" s="218"/>
      <c r="GEW2173" s="218"/>
      <c r="GEX2173" s="218"/>
      <c r="GEY2173" s="218"/>
      <c r="GEZ2173" s="218"/>
      <c r="GFA2173" s="218"/>
      <c r="GFB2173" s="218"/>
      <c r="GFC2173" s="218"/>
      <c r="GFD2173" s="218"/>
      <c r="GFE2173" s="218"/>
      <c r="GFF2173" s="218"/>
      <c r="GFG2173" s="218"/>
      <c r="GFH2173" s="218"/>
      <c r="GFI2173" s="218"/>
      <c r="GFJ2173" s="218"/>
      <c r="GFK2173" s="218"/>
      <c r="GFL2173" s="218"/>
      <c r="GFM2173" s="218"/>
      <c r="GFN2173" s="218"/>
      <c r="GFO2173" s="218"/>
      <c r="GFP2173" s="218"/>
      <c r="GFQ2173" s="218"/>
      <c r="GFR2173" s="218"/>
      <c r="GFS2173" s="218"/>
      <c r="GFT2173" s="218"/>
      <c r="GFU2173" s="218"/>
      <c r="GFV2173" s="218"/>
      <c r="GFW2173" s="218"/>
      <c r="GFX2173" s="218"/>
      <c r="GFY2173" s="218"/>
      <c r="GFZ2173" s="218"/>
      <c r="GGA2173" s="218"/>
      <c r="GGB2173" s="218"/>
      <c r="GGC2173" s="218"/>
      <c r="GGD2173" s="218"/>
      <c r="GGE2173" s="218"/>
      <c r="GGF2173" s="218"/>
      <c r="GGG2173" s="218"/>
      <c r="GGH2173" s="218"/>
      <c r="GGI2173" s="218"/>
      <c r="GGJ2173" s="218"/>
      <c r="GGK2173" s="218"/>
      <c r="GGL2173" s="218"/>
      <c r="GGM2173" s="218"/>
      <c r="GGN2173" s="218"/>
      <c r="GGO2173" s="218"/>
      <c r="GGP2173" s="218"/>
      <c r="GGQ2173" s="218"/>
      <c r="GGR2173" s="218"/>
      <c r="GGS2173" s="218"/>
      <c r="GGT2173" s="218"/>
      <c r="GGU2173" s="218"/>
      <c r="GGV2173" s="218"/>
      <c r="GGW2173" s="218"/>
      <c r="GGX2173" s="218"/>
      <c r="GGY2173" s="218"/>
      <c r="GGZ2173" s="218"/>
      <c r="GHA2173" s="218"/>
      <c r="GHB2173" s="218"/>
      <c r="GHC2173" s="218"/>
      <c r="GHD2173" s="218"/>
      <c r="GHE2173" s="218"/>
      <c r="GHF2173" s="218"/>
      <c r="GHG2173" s="218"/>
      <c r="GHH2173" s="218"/>
      <c r="GHI2173" s="218"/>
      <c r="GHJ2173" s="218"/>
      <c r="GHK2173" s="218"/>
      <c r="GHL2173" s="218"/>
      <c r="GHM2173" s="218"/>
      <c r="GHN2173" s="218"/>
      <c r="GHO2173" s="218"/>
      <c r="GHP2173" s="218"/>
      <c r="GHQ2173" s="218"/>
      <c r="GHR2173" s="218"/>
      <c r="GHS2173" s="218"/>
      <c r="GHT2173" s="218"/>
      <c r="GHU2173" s="218"/>
      <c r="GHV2173" s="218"/>
      <c r="GHW2173" s="218"/>
      <c r="GHX2173" s="218"/>
      <c r="GHY2173" s="218"/>
      <c r="GHZ2173" s="218"/>
      <c r="GIA2173" s="218"/>
      <c r="GIB2173" s="218"/>
      <c r="GIC2173" s="218"/>
      <c r="GID2173" s="218"/>
      <c r="GIE2173" s="218"/>
      <c r="GIF2173" s="218"/>
      <c r="GIG2173" s="218"/>
      <c r="GIH2173" s="218"/>
      <c r="GII2173" s="218"/>
      <c r="GIJ2173" s="218"/>
      <c r="GIK2173" s="218"/>
      <c r="GIL2173" s="218"/>
      <c r="GIM2173" s="218"/>
      <c r="GIN2173" s="218"/>
      <c r="GIO2173" s="218"/>
      <c r="GIP2173" s="218"/>
      <c r="GIQ2173" s="218"/>
      <c r="GIR2173" s="218"/>
      <c r="GIS2173" s="218"/>
      <c r="GIT2173" s="218"/>
      <c r="GIU2173" s="218"/>
      <c r="GIV2173" s="218"/>
      <c r="GIW2173" s="218"/>
      <c r="GIX2173" s="218"/>
      <c r="GIY2173" s="218"/>
      <c r="GIZ2173" s="218"/>
      <c r="GJA2173" s="218"/>
      <c r="GJB2173" s="218"/>
      <c r="GJC2173" s="218"/>
      <c r="GJD2173" s="218"/>
      <c r="GJE2173" s="218"/>
      <c r="GJF2173" s="218"/>
      <c r="GJG2173" s="218"/>
      <c r="GJH2173" s="218"/>
      <c r="GJI2173" s="218"/>
      <c r="GJJ2173" s="218"/>
      <c r="GJK2173" s="218"/>
      <c r="GJL2173" s="218"/>
      <c r="GJM2173" s="218"/>
      <c r="GJN2173" s="218"/>
      <c r="GJO2173" s="218"/>
      <c r="GJP2173" s="218"/>
      <c r="GJQ2173" s="218"/>
      <c r="GJR2173" s="218"/>
      <c r="GJS2173" s="218"/>
      <c r="GJT2173" s="218"/>
      <c r="GJU2173" s="218"/>
      <c r="GJV2173" s="218"/>
      <c r="GJW2173" s="218"/>
      <c r="GJX2173" s="218"/>
      <c r="GJY2173" s="218"/>
      <c r="GJZ2173" s="218"/>
      <c r="GKA2173" s="218"/>
      <c r="GKB2173" s="218"/>
      <c r="GKC2173" s="218"/>
      <c r="GKD2173" s="218"/>
      <c r="GKE2173" s="218"/>
      <c r="GKF2173" s="218"/>
      <c r="GKG2173" s="218"/>
      <c r="GKH2173" s="218"/>
      <c r="GKI2173" s="218"/>
      <c r="GKJ2173" s="218"/>
      <c r="GKK2173" s="218"/>
      <c r="GKL2173" s="218"/>
      <c r="GKM2173" s="218"/>
      <c r="GKN2173" s="218"/>
      <c r="GKO2173" s="218"/>
      <c r="GKP2173" s="218"/>
      <c r="GKQ2173" s="218"/>
      <c r="GKR2173" s="218"/>
      <c r="GKS2173" s="218"/>
      <c r="GKT2173" s="218"/>
      <c r="GKU2173" s="218"/>
      <c r="GKV2173" s="218"/>
      <c r="GKW2173" s="218"/>
      <c r="GKX2173" s="218"/>
      <c r="GKY2173" s="218"/>
      <c r="GKZ2173" s="218"/>
      <c r="GLA2173" s="218"/>
      <c r="GLB2173" s="218"/>
      <c r="GLC2173" s="218"/>
      <c r="GLD2173" s="218"/>
      <c r="GLE2173" s="218"/>
      <c r="GLF2173" s="218"/>
      <c r="GLG2173" s="218"/>
      <c r="GLH2173" s="218"/>
      <c r="GLI2173" s="218"/>
      <c r="GLJ2173" s="218"/>
      <c r="GLK2173" s="218"/>
      <c r="GLL2173" s="218"/>
      <c r="GLM2173" s="218"/>
      <c r="GLN2173" s="218"/>
      <c r="GLO2173" s="218"/>
      <c r="GLP2173" s="218"/>
      <c r="GLQ2173" s="218"/>
      <c r="GLR2173" s="218"/>
      <c r="GLS2173" s="218"/>
      <c r="GLT2173" s="218"/>
      <c r="GLU2173" s="218"/>
      <c r="GLV2173" s="218"/>
      <c r="GLW2173" s="218"/>
      <c r="GLX2173" s="218"/>
      <c r="GLY2173" s="218"/>
      <c r="GLZ2173" s="218"/>
      <c r="GMA2173" s="218"/>
      <c r="GMB2173" s="218"/>
      <c r="GMC2173" s="218"/>
      <c r="GMD2173" s="218"/>
      <c r="GME2173" s="218"/>
      <c r="GMF2173" s="218"/>
      <c r="GMG2173" s="218"/>
      <c r="GMH2173" s="218"/>
      <c r="GMI2173" s="218"/>
      <c r="GMJ2173" s="218"/>
      <c r="GMK2173" s="218"/>
      <c r="GML2173" s="218"/>
      <c r="GMM2173" s="218"/>
      <c r="GMN2173" s="218"/>
      <c r="GMO2173" s="218"/>
      <c r="GMP2173" s="218"/>
      <c r="GMQ2173" s="218"/>
      <c r="GMR2173" s="218"/>
      <c r="GMS2173" s="218"/>
      <c r="GMT2173" s="218"/>
      <c r="GMU2173" s="218"/>
      <c r="GMV2173" s="218"/>
      <c r="GMW2173" s="218"/>
      <c r="GMX2173" s="218"/>
      <c r="GMY2173" s="218"/>
      <c r="GMZ2173" s="218"/>
      <c r="GNA2173" s="218"/>
      <c r="GNB2173" s="218"/>
      <c r="GNC2173" s="218"/>
      <c r="GND2173" s="218"/>
      <c r="GNE2173" s="218"/>
      <c r="GNF2173" s="218"/>
      <c r="GNG2173" s="218"/>
      <c r="GNH2173" s="218"/>
      <c r="GNI2173" s="218"/>
      <c r="GNJ2173" s="218"/>
      <c r="GNK2173" s="218"/>
      <c r="GNL2173" s="218"/>
      <c r="GNM2173" s="218"/>
      <c r="GNN2173" s="218"/>
      <c r="GNO2173" s="218"/>
      <c r="GNP2173" s="218"/>
      <c r="GNQ2173" s="218"/>
      <c r="GNR2173" s="218"/>
      <c r="GNS2173" s="218"/>
      <c r="GNT2173" s="218"/>
      <c r="GNU2173" s="218"/>
      <c r="GNV2173" s="218"/>
      <c r="GNW2173" s="218"/>
      <c r="GNX2173" s="218"/>
      <c r="GNY2173" s="218"/>
      <c r="GNZ2173" s="218"/>
      <c r="GOA2173" s="218"/>
      <c r="GOB2173" s="218"/>
      <c r="GOC2173" s="218"/>
      <c r="GOD2173" s="218"/>
      <c r="GOE2173" s="218"/>
      <c r="GOF2173" s="218"/>
      <c r="GOG2173" s="218"/>
      <c r="GOH2173" s="218"/>
      <c r="GOI2173" s="218"/>
      <c r="GOJ2173" s="218"/>
      <c r="GOK2173" s="218"/>
      <c r="GOL2173" s="218"/>
      <c r="GOM2173" s="218"/>
      <c r="GON2173" s="218"/>
      <c r="GOO2173" s="218"/>
      <c r="GOP2173" s="218"/>
      <c r="GOQ2173" s="218"/>
      <c r="GOR2173" s="218"/>
      <c r="GOS2173" s="218"/>
      <c r="GOT2173" s="218"/>
      <c r="GOU2173" s="218"/>
      <c r="GOV2173" s="218"/>
      <c r="GOW2173" s="218"/>
      <c r="GOX2173" s="218"/>
      <c r="GOY2173" s="218"/>
      <c r="GOZ2173" s="218"/>
      <c r="GPA2173" s="218"/>
      <c r="GPB2173" s="218"/>
      <c r="GPC2173" s="218"/>
      <c r="GPD2173" s="218"/>
      <c r="GPE2173" s="218"/>
      <c r="GPF2173" s="218"/>
      <c r="GPG2173" s="218"/>
      <c r="GPH2173" s="218"/>
      <c r="GPI2173" s="218"/>
      <c r="GPJ2173" s="218"/>
      <c r="GPK2173" s="218"/>
      <c r="GPL2173" s="218"/>
      <c r="GPM2173" s="218"/>
      <c r="GPN2173" s="218"/>
      <c r="GPO2173" s="218"/>
      <c r="GPP2173" s="218"/>
      <c r="GPQ2173" s="218"/>
      <c r="GPR2173" s="218"/>
      <c r="GPS2173" s="218"/>
      <c r="GPT2173" s="218"/>
      <c r="GPU2173" s="218"/>
      <c r="GPV2173" s="218"/>
      <c r="GPW2173" s="218"/>
      <c r="GPX2173" s="218"/>
      <c r="GPY2173" s="218"/>
      <c r="GPZ2173" s="218"/>
      <c r="GQA2173" s="218"/>
      <c r="GQB2173" s="218"/>
      <c r="GQC2173" s="218"/>
      <c r="GQD2173" s="218"/>
      <c r="GQE2173" s="218"/>
      <c r="GQF2173" s="218"/>
      <c r="GQG2173" s="218"/>
      <c r="GQH2173" s="218"/>
      <c r="GQI2173" s="218"/>
      <c r="GQJ2173" s="218"/>
      <c r="GQK2173" s="218"/>
      <c r="GQL2173" s="218"/>
      <c r="GQM2173" s="218"/>
      <c r="GQN2173" s="218"/>
      <c r="GQO2173" s="218"/>
      <c r="GQP2173" s="218"/>
      <c r="GQQ2173" s="218"/>
      <c r="GQR2173" s="218"/>
      <c r="GQS2173" s="218"/>
      <c r="GQT2173" s="218"/>
      <c r="GQU2173" s="218"/>
      <c r="GQV2173" s="218"/>
      <c r="GQW2173" s="218"/>
      <c r="GQX2173" s="218"/>
      <c r="GQY2173" s="218"/>
      <c r="GQZ2173" s="218"/>
      <c r="GRA2173" s="218"/>
      <c r="GRB2173" s="218"/>
      <c r="GRC2173" s="218"/>
      <c r="GRD2173" s="218"/>
      <c r="GRE2173" s="218"/>
      <c r="GRF2173" s="218"/>
      <c r="GRG2173" s="218"/>
      <c r="GRH2173" s="218"/>
      <c r="GRI2173" s="218"/>
      <c r="GRJ2173" s="218"/>
      <c r="GRK2173" s="218"/>
      <c r="GRL2173" s="218"/>
      <c r="GRM2173" s="218"/>
      <c r="GRN2173" s="218"/>
      <c r="GRO2173" s="218"/>
      <c r="GRP2173" s="218"/>
      <c r="GRQ2173" s="218"/>
      <c r="GRR2173" s="218"/>
      <c r="GRS2173" s="218"/>
      <c r="GRT2173" s="218"/>
      <c r="GRU2173" s="218"/>
      <c r="GRV2173" s="218"/>
      <c r="GRW2173" s="218"/>
      <c r="GRX2173" s="218"/>
      <c r="GRY2173" s="218"/>
      <c r="GRZ2173" s="218"/>
      <c r="GSA2173" s="218"/>
      <c r="GSB2173" s="218"/>
      <c r="GSC2173" s="218"/>
      <c r="GSD2173" s="218"/>
      <c r="GSE2173" s="218"/>
      <c r="GSF2173" s="218"/>
      <c r="GSG2173" s="218"/>
      <c r="GSH2173" s="218"/>
      <c r="GSI2173" s="218"/>
      <c r="GSJ2173" s="218"/>
      <c r="GSK2173" s="218"/>
      <c r="GSL2173" s="218"/>
      <c r="GSM2173" s="218"/>
      <c r="GSN2173" s="218"/>
      <c r="GSO2173" s="218"/>
      <c r="GSP2173" s="218"/>
      <c r="GSQ2173" s="218"/>
      <c r="GSR2173" s="218"/>
      <c r="GSS2173" s="218"/>
      <c r="GST2173" s="218"/>
      <c r="GSU2173" s="218"/>
      <c r="GSV2173" s="218"/>
      <c r="GSW2173" s="218"/>
      <c r="GSX2173" s="218"/>
      <c r="GSY2173" s="218"/>
      <c r="GSZ2173" s="218"/>
      <c r="GTA2173" s="218"/>
      <c r="GTB2173" s="218"/>
      <c r="GTC2173" s="218"/>
      <c r="GTD2173" s="218"/>
      <c r="GTE2173" s="218"/>
      <c r="GTF2173" s="218"/>
      <c r="GTG2173" s="218"/>
      <c r="GTH2173" s="218"/>
      <c r="GTI2173" s="218"/>
      <c r="GTJ2173" s="218"/>
      <c r="GTK2173" s="218"/>
      <c r="GTL2173" s="218"/>
      <c r="GTM2173" s="218"/>
      <c r="GTN2173" s="218"/>
      <c r="GTO2173" s="218"/>
      <c r="GTP2173" s="218"/>
      <c r="GTQ2173" s="218"/>
      <c r="GTR2173" s="218"/>
      <c r="GTS2173" s="218"/>
      <c r="GTT2173" s="218"/>
      <c r="GTU2173" s="218"/>
      <c r="GTV2173" s="218"/>
      <c r="GTW2173" s="218"/>
      <c r="GTX2173" s="218"/>
      <c r="GTY2173" s="218"/>
      <c r="GTZ2173" s="218"/>
      <c r="GUA2173" s="218"/>
      <c r="GUB2173" s="218"/>
      <c r="GUC2173" s="218"/>
      <c r="GUD2173" s="218"/>
      <c r="GUE2173" s="218"/>
      <c r="GUF2173" s="218"/>
      <c r="GUG2173" s="218"/>
      <c r="GUH2173" s="218"/>
      <c r="GUI2173" s="218"/>
      <c r="GUJ2173" s="218"/>
      <c r="GUK2173" s="218"/>
      <c r="GUL2173" s="218"/>
      <c r="GUM2173" s="218"/>
      <c r="GUN2173" s="218"/>
      <c r="GUO2173" s="218"/>
      <c r="GUP2173" s="218"/>
      <c r="GUQ2173" s="218"/>
      <c r="GUR2173" s="218"/>
      <c r="GUS2173" s="218"/>
      <c r="GUT2173" s="218"/>
      <c r="GUU2173" s="218"/>
      <c r="GUV2173" s="218"/>
      <c r="GUW2173" s="218"/>
      <c r="GUX2173" s="218"/>
      <c r="GUY2173" s="218"/>
      <c r="GUZ2173" s="218"/>
      <c r="GVA2173" s="218"/>
      <c r="GVB2173" s="218"/>
      <c r="GVC2173" s="218"/>
      <c r="GVD2173" s="218"/>
      <c r="GVE2173" s="218"/>
      <c r="GVF2173" s="218"/>
      <c r="GVG2173" s="218"/>
      <c r="GVH2173" s="218"/>
      <c r="GVI2173" s="218"/>
      <c r="GVJ2173" s="218"/>
      <c r="GVK2173" s="218"/>
      <c r="GVL2173" s="218"/>
      <c r="GVM2173" s="218"/>
      <c r="GVN2173" s="218"/>
      <c r="GVO2173" s="218"/>
      <c r="GVP2173" s="218"/>
      <c r="GVQ2173" s="218"/>
      <c r="GVR2173" s="218"/>
      <c r="GVS2173" s="218"/>
      <c r="GVT2173" s="218"/>
      <c r="GVU2173" s="218"/>
      <c r="GVV2173" s="218"/>
      <c r="GVW2173" s="218"/>
      <c r="GVX2173" s="218"/>
      <c r="GVY2173" s="218"/>
      <c r="GVZ2173" s="218"/>
      <c r="GWA2173" s="218"/>
      <c r="GWB2173" s="218"/>
      <c r="GWC2173" s="218"/>
      <c r="GWD2173" s="218"/>
      <c r="GWE2173" s="218"/>
      <c r="GWF2173" s="218"/>
      <c r="GWG2173" s="218"/>
      <c r="GWH2173" s="218"/>
      <c r="GWI2173" s="218"/>
      <c r="GWJ2173" s="218"/>
      <c r="GWK2173" s="218"/>
      <c r="GWL2173" s="218"/>
      <c r="GWM2173" s="218"/>
      <c r="GWN2173" s="218"/>
      <c r="GWO2173" s="218"/>
      <c r="GWP2173" s="218"/>
      <c r="GWQ2173" s="218"/>
      <c r="GWR2173" s="218"/>
      <c r="GWS2173" s="218"/>
      <c r="GWT2173" s="218"/>
      <c r="GWU2173" s="218"/>
      <c r="GWV2173" s="218"/>
      <c r="GWW2173" s="218"/>
      <c r="GWX2173" s="218"/>
      <c r="GWY2173" s="218"/>
      <c r="GWZ2173" s="218"/>
      <c r="GXA2173" s="218"/>
      <c r="GXB2173" s="218"/>
      <c r="GXC2173" s="218"/>
      <c r="GXD2173" s="218"/>
      <c r="GXE2173" s="218"/>
      <c r="GXF2173" s="218"/>
      <c r="GXG2173" s="218"/>
      <c r="GXH2173" s="218"/>
      <c r="GXI2173" s="218"/>
      <c r="GXJ2173" s="218"/>
      <c r="GXK2173" s="218"/>
      <c r="GXL2173" s="218"/>
      <c r="GXM2173" s="218"/>
      <c r="GXN2173" s="218"/>
      <c r="GXO2173" s="218"/>
      <c r="GXP2173" s="218"/>
      <c r="GXQ2173" s="218"/>
      <c r="GXR2173" s="218"/>
      <c r="GXS2173" s="218"/>
      <c r="GXT2173" s="218"/>
      <c r="GXU2173" s="218"/>
      <c r="GXV2173" s="218"/>
      <c r="GXW2173" s="218"/>
      <c r="GXX2173" s="218"/>
      <c r="GXY2173" s="218"/>
      <c r="GXZ2173" s="218"/>
      <c r="GYA2173" s="218"/>
      <c r="GYB2173" s="218"/>
      <c r="GYC2173" s="218"/>
      <c r="GYD2173" s="218"/>
      <c r="GYE2173" s="218"/>
      <c r="GYF2173" s="218"/>
      <c r="GYG2173" s="218"/>
      <c r="GYH2173" s="218"/>
      <c r="GYI2173" s="218"/>
      <c r="GYJ2173" s="218"/>
      <c r="GYK2173" s="218"/>
      <c r="GYL2173" s="218"/>
      <c r="GYM2173" s="218"/>
      <c r="GYN2173" s="218"/>
      <c r="GYO2173" s="218"/>
      <c r="GYP2173" s="218"/>
      <c r="GYQ2173" s="218"/>
      <c r="GYR2173" s="218"/>
      <c r="GYS2173" s="218"/>
      <c r="GYT2173" s="218"/>
      <c r="GYU2173" s="218"/>
      <c r="GYV2173" s="218"/>
      <c r="GYW2173" s="218"/>
      <c r="GYX2173" s="218"/>
      <c r="GYY2173" s="218"/>
      <c r="GYZ2173" s="218"/>
      <c r="GZA2173" s="218"/>
      <c r="GZB2173" s="218"/>
      <c r="GZC2173" s="218"/>
      <c r="GZD2173" s="218"/>
      <c r="GZE2173" s="218"/>
      <c r="GZF2173" s="218"/>
      <c r="GZG2173" s="218"/>
      <c r="GZH2173" s="218"/>
      <c r="GZI2173" s="218"/>
      <c r="GZJ2173" s="218"/>
      <c r="GZK2173" s="218"/>
      <c r="GZL2173" s="218"/>
      <c r="GZM2173" s="218"/>
      <c r="GZN2173" s="218"/>
      <c r="GZO2173" s="218"/>
      <c r="GZP2173" s="218"/>
      <c r="GZQ2173" s="218"/>
      <c r="GZR2173" s="218"/>
      <c r="GZS2173" s="218"/>
      <c r="GZT2173" s="218"/>
      <c r="GZU2173" s="218"/>
      <c r="GZV2173" s="218"/>
      <c r="GZW2173" s="218"/>
      <c r="GZX2173" s="218"/>
      <c r="GZY2173" s="218"/>
      <c r="GZZ2173" s="218"/>
      <c r="HAA2173" s="218"/>
      <c r="HAB2173" s="218"/>
      <c r="HAC2173" s="218"/>
      <c r="HAD2173" s="218"/>
      <c r="HAE2173" s="218"/>
      <c r="HAF2173" s="218"/>
      <c r="HAG2173" s="218"/>
      <c r="HAH2173" s="218"/>
      <c r="HAI2173" s="218"/>
      <c r="HAJ2173" s="218"/>
      <c r="HAK2173" s="218"/>
      <c r="HAL2173" s="218"/>
      <c r="HAM2173" s="218"/>
      <c r="HAN2173" s="218"/>
      <c r="HAO2173" s="218"/>
      <c r="HAP2173" s="218"/>
      <c r="HAQ2173" s="218"/>
      <c r="HAR2173" s="218"/>
      <c r="HAS2173" s="218"/>
      <c r="HAT2173" s="218"/>
      <c r="HAU2173" s="218"/>
      <c r="HAV2173" s="218"/>
      <c r="HAW2173" s="218"/>
      <c r="HAX2173" s="218"/>
      <c r="HAY2173" s="218"/>
      <c r="HAZ2173" s="218"/>
      <c r="HBA2173" s="218"/>
      <c r="HBB2173" s="218"/>
      <c r="HBC2173" s="218"/>
      <c r="HBD2173" s="218"/>
      <c r="HBE2173" s="218"/>
      <c r="HBF2173" s="218"/>
      <c r="HBG2173" s="218"/>
      <c r="HBH2173" s="218"/>
      <c r="HBI2173" s="218"/>
      <c r="HBJ2173" s="218"/>
      <c r="HBK2173" s="218"/>
      <c r="HBL2173" s="218"/>
      <c r="HBM2173" s="218"/>
      <c r="HBN2173" s="218"/>
      <c r="HBO2173" s="218"/>
      <c r="HBP2173" s="218"/>
      <c r="HBQ2173" s="218"/>
      <c r="HBR2173" s="218"/>
      <c r="HBS2173" s="218"/>
      <c r="HBT2173" s="218"/>
      <c r="HBU2173" s="218"/>
      <c r="HBV2173" s="218"/>
      <c r="HBW2173" s="218"/>
      <c r="HBX2173" s="218"/>
      <c r="HBY2173" s="218"/>
      <c r="HBZ2173" s="218"/>
      <c r="HCA2173" s="218"/>
      <c r="HCB2173" s="218"/>
      <c r="HCC2173" s="218"/>
      <c r="HCD2173" s="218"/>
      <c r="HCE2173" s="218"/>
      <c r="HCF2173" s="218"/>
      <c r="HCG2173" s="218"/>
      <c r="HCH2173" s="218"/>
      <c r="HCI2173" s="218"/>
      <c r="HCJ2173" s="218"/>
      <c r="HCK2173" s="218"/>
      <c r="HCL2173" s="218"/>
      <c r="HCM2173" s="218"/>
      <c r="HCN2173" s="218"/>
      <c r="HCO2173" s="218"/>
      <c r="HCP2173" s="218"/>
      <c r="HCQ2173" s="218"/>
      <c r="HCR2173" s="218"/>
      <c r="HCS2173" s="218"/>
      <c r="HCT2173" s="218"/>
      <c r="HCU2173" s="218"/>
      <c r="HCV2173" s="218"/>
      <c r="HCW2173" s="218"/>
      <c r="HCX2173" s="218"/>
      <c r="HCY2173" s="218"/>
      <c r="HCZ2173" s="218"/>
      <c r="HDA2173" s="218"/>
      <c r="HDB2173" s="218"/>
      <c r="HDC2173" s="218"/>
      <c r="HDD2173" s="218"/>
      <c r="HDE2173" s="218"/>
      <c r="HDF2173" s="218"/>
      <c r="HDG2173" s="218"/>
      <c r="HDH2173" s="218"/>
      <c r="HDI2173" s="218"/>
      <c r="HDJ2173" s="218"/>
      <c r="HDK2173" s="218"/>
      <c r="HDL2173" s="218"/>
      <c r="HDM2173" s="218"/>
      <c r="HDN2173" s="218"/>
      <c r="HDO2173" s="218"/>
      <c r="HDP2173" s="218"/>
      <c r="HDQ2173" s="218"/>
      <c r="HDR2173" s="218"/>
      <c r="HDS2173" s="218"/>
      <c r="HDT2173" s="218"/>
      <c r="HDU2173" s="218"/>
      <c r="HDV2173" s="218"/>
      <c r="HDW2173" s="218"/>
      <c r="HDX2173" s="218"/>
      <c r="HDY2173" s="218"/>
      <c r="HDZ2173" s="218"/>
      <c r="HEA2173" s="218"/>
      <c r="HEB2173" s="218"/>
      <c r="HEC2173" s="218"/>
      <c r="HED2173" s="218"/>
      <c r="HEE2173" s="218"/>
      <c r="HEF2173" s="218"/>
      <c r="HEG2173" s="218"/>
      <c r="HEH2173" s="218"/>
      <c r="HEI2173" s="218"/>
      <c r="HEJ2173" s="218"/>
      <c r="HEK2173" s="218"/>
      <c r="HEL2173" s="218"/>
      <c r="HEM2173" s="218"/>
      <c r="HEN2173" s="218"/>
      <c r="HEO2173" s="218"/>
      <c r="HEP2173" s="218"/>
      <c r="HEQ2173" s="218"/>
      <c r="HER2173" s="218"/>
      <c r="HES2173" s="218"/>
      <c r="HET2173" s="218"/>
      <c r="HEU2173" s="218"/>
      <c r="HEV2173" s="218"/>
      <c r="HEW2173" s="218"/>
      <c r="HEX2173" s="218"/>
      <c r="HEY2173" s="218"/>
      <c r="HEZ2173" s="218"/>
      <c r="HFA2173" s="218"/>
      <c r="HFB2173" s="218"/>
      <c r="HFC2173" s="218"/>
      <c r="HFD2173" s="218"/>
      <c r="HFE2173" s="218"/>
      <c r="HFF2173" s="218"/>
      <c r="HFG2173" s="218"/>
      <c r="HFH2173" s="218"/>
      <c r="HFI2173" s="218"/>
      <c r="HFJ2173" s="218"/>
      <c r="HFK2173" s="218"/>
      <c r="HFL2173" s="218"/>
      <c r="HFM2173" s="218"/>
      <c r="HFN2173" s="218"/>
      <c r="HFO2173" s="218"/>
      <c r="HFP2173" s="218"/>
      <c r="HFQ2173" s="218"/>
      <c r="HFR2173" s="218"/>
      <c r="HFS2173" s="218"/>
      <c r="HFT2173" s="218"/>
      <c r="HFU2173" s="218"/>
      <c r="HFV2173" s="218"/>
      <c r="HFW2173" s="218"/>
      <c r="HFX2173" s="218"/>
      <c r="HFY2173" s="218"/>
      <c r="HFZ2173" s="218"/>
      <c r="HGA2173" s="218"/>
      <c r="HGB2173" s="218"/>
      <c r="HGC2173" s="218"/>
      <c r="HGD2173" s="218"/>
      <c r="HGE2173" s="218"/>
      <c r="HGF2173" s="218"/>
      <c r="HGG2173" s="218"/>
      <c r="HGH2173" s="218"/>
      <c r="HGI2173" s="218"/>
      <c r="HGJ2173" s="218"/>
      <c r="HGK2173" s="218"/>
      <c r="HGL2173" s="218"/>
      <c r="HGM2173" s="218"/>
      <c r="HGN2173" s="218"/>
      <c r="HGO2173" s="218"/>
      <c r="HGP2173" s="218"/>
      <c r="HGQ2173" s="218"/>
      <c r="HGR2173" s="218"/>
      <c r="HGS2173" s="218"/>
      <c r="HGT2173" s="218"/>
      <c r="HGU2173" s="218"/>
      <c r="HGV2173" s="218"/>
      <c r="HGW2173" s="218"/>
      <c r="HGX2173" s="218"/>
      <c r="HGY2173" s="218"/>
      <c r="HGZ2173" s="218"/>
      <c r="HHA2173" s="218"/>
      <c r="HHB2173" s="218"/>
      <c r="HHC2173" s="218"/>
      <c r="HHD2173" s="218"/>
      <c r="HHE2173" s="218"/>
      <c r="HHF2173" s="218"/>
      <c r="HHG2173" s="218"/>
      <c r="HHH2173" s="218"/>
      <c r="HHI2173" s="218"/>
      <c r="HHJ2173" s="218"/>
      <c r="HHK2173" s="218"/>
      <c r="HHL2173" s="218"/>
      <c r="HHM2173" s="218"/>
      <c r="HHN2173" s="218"/>
      <c r="HHO2173" s="218"/>
      <c r="HHP2173" s="218"/>
      <c r="HHQ2173" s="218"/>
      <c r="HHR2173" s="218"/>
      <c r="HHS2173" s="218"/>
      <c r="HHT2173" s="218"/>
      <c r="HHU2173" s="218"/>
      <c r="HHV2173" s="218"/>
      <c r="HHW2173" s="218"/>
      <c r="HHX2173" s="218"/>
      <c r="HHY2173" s="218"/>
      <c r="HHZ2173" s="218"/>
      <c r="HIA2173" s="218"/>
      <c r="HIB2173" s="218"/>
      <c r="HIC2173" s="218"/>
      <c r="HID2173" s="218"/>
      <c r="HIE2173" s="218"/>
      <c r="HIF2173" s="218"/>
      <c r="HIG2173" s="218"/>
      <c r="HIH2173" s="218"/>
      <c r="HII2173" s="218"/>
      <c r="HIJ2173" s="218"/>
      <c r="HIK2173" s="218"/>
      <c r="HIL2173" s="218"/>
      <c r="HIM2173" s="218"/>
      <c r="HIN2173" s="218"/>
      <c r="HIO2173" s="218"/>
      <c r="HIP2173" s="218"/>
      <c r="HIQ2173" s="218"/>
      <c r="HIR2173" s="218"/>
      <c r="HIS2173" s="218"/>
      <c r="HIT2173" s="218"/>
      <c r="HIU2173" s="218"/>
      <c r="HIV2173" s="218"/>
      <c r="HIW2173" s="218"/>
      <c r="HIX2173" s="218"/>
      <c r="HIY2173" s="218"/>
      <c r="HIZ2173" s="218"/>
      <c r="HJA2173" s="218"/>
      <c r="HJB2173" s="218"/>
      <c r="HJC2173" s="218"/>
      <c r="HJD2173" s="218"/>
      <c r="HJE2173" s="218"/>
      <c r="HJF2173" s="218"/>
      <c r="HJG2173" s="218"/>
      <c r="HJH2173" s="218"/>
      <c r="HJI2173" s="218"/>
      <c r="HJJ2173" s="218"/>
      <c r="HJK2173" s="218"/>
      <c r="HJL2173" s="218"/>
      <c r="HJM2173" s="218"/>
      <c r="HJN2173" s="218"/>
      <c r="HJO2173" s="218"/>
      <c r="HJP2173" s="218"/>
      <c r="HJQ2173" s="218"/>
      <c r="HJR2173" s="218"/>
      <c r="HJS2173" s="218"/>
      <c r="HJT2173" s="218"/>
      <c r="HJU2173" s="218"/>
      <c r="HJV2173" s="218"/>
      <c r="HJW2173" s="218"/>
      <c r="HJX2173" s="218"/>
      <c r="HJY2173" s="218"/>
      <c r="HJZ2173" s="218"/>
      <c r="HKA2173" s="218"/>
      <c r="HKB2173" s="218"/>
      <c r="HKC2173" s="218"/>
      <c r="HKD2173" s="218"/>
      <c r="HKE2173" s="218"/>
      <c r="HKF2173" s="218"/>
      <c r="HKG2173" s="218"/>
      <c r="HKH2173" s="218"/>
      <c r="HKI2173" s="218"/>
      <c r="HKJ2173" s="218"/>
      <c r="HKK2173" s="218"/>
      <c r="HKL2173" s="218"/>
      <c r="HKM2173" s="218"/>
      <c r="HKN2173" s="218"/>
      <c r="HKO2173" s="218"/>
      <c r="HKP2173" s="218"/>
      <c r="HKQ2173" s="218"/>
      <c r="HKR2173" s="218"/>
      <c r="HKS2173" s="218"/>
      <c r="HKT2173" s="218"/>
      <c r="HKU2173" s="218"/>
      <c r="HKV2173" s="218"/>
      <c r="HKW2173" s="218"/>
      <c r="HKX2173" s="218"/>
      <c r="HKY2173" s="218"/>
      <c r="HKZ2173" s="218"/>
      <c r="HLA2173" s="218"/>
      <c r="HLB2173" s="218"/>
      <c r="HLC2173" s="218"/>
      <c r="HLD2173" s="218"/>
      <c r="HLE2173" s="218"/>
      <c r="HLF2173" s="218"/>
      <c r="HLG2173" s="218"/>
      <c r="HLH2173" s="218"/>
      <c r="HLI2173" s="218"/>
      <c r="HLJ2173" s="218"/>
      <c r="HLK2173" s="218"/>
      <c r="HLL2173" s="218"/>
      <c r="HLM2173" s="218"/>
      <c r="HLN2173" s="218"/>
      <c r="HLO2173" s="218"/>
      <c r="HLP2173" s="218"/>
      <c r="HLQ2173" s="218"/>
      <c r="HLR2173" s="218"/>
      <c r="HLS2173" s="218"/>
      <c r="HLT2173" s="218"/>
      <c r="HLU2173" s="218"/>
      <c r="HLV2173" s="218"/>
      <c r="HLW2173" s="218"/>
      <c r="HLX2173" s="218"/>
      <c r="HLY2173" s="218"/>
      <c r="HLZ2173" s="218"/>
      <c r="HMA2173" s="218"/>
      <c r="HMB2173" s="218"/>
      <c r="HMC2173" s="218"/>
      <c r="HMD2173" s="218"/>
      <c r="HME2173" s="218"/>
      <c r="HMF2173" s="218"/>
      <c r="HMG2173" s="218"/>
      <c r="HMH2173" s="218"/>
      <c r="HMI2173" s="218"/>
      <c r="HMJ2173" s="218"/>
      <c r="HMK2173" s="218"/>
      <c r="HML2173" s="218"/>
      <c r="HMM2173" s="218"/>
      <c r="HMN2173" s="218"/>
      <c r="HMO2173" s="218"/>
      <c r="HMP2173" s="218"/>
      <c r="HMQ2173" s="218"/>
      <c r="HMR2173" s="218"/>
      <c r="HMS2173" s="218"/>
      <c r="HMT2173" s="218"/>
      <c r="HMU2173" s="218"/>
      <c r="HMV2173" s="218"/>
      <c r="HMW2173" s="218"/>
      <c r="HMX2173" s="218"/>
      <c r="HMY2173" s="218"/>
      <c r="HMZ2173" s="218"/>
      <c r="HNA2173" s="218"/>
      <c r="HNB2173" s="218"/>
      <c r="HNC2173" s="218"/>
      <c r="HND2173" s="218"/>
      <c r="HNE2173" s="218"/>
      <c r="HNF2173" s="218"/>
      <c r="HNG2173" s="218"/>
      <c r="HNH2173" s="218"/>
      <c r="HNI2173" s="218"/>
      <c r="HNJ2173" s="218"/>
      <c r="HNK2173" s="218"/>
      <c r="HNL2173" s="218"/>
      <c r="HNM2173" s="218"/>
      <c r="HNN2173" s="218"/>
      <c r="HNO2173" s="218"/>
      <c r="HNP2173" s="218"/>
      <c r="HNQ2173" s="218"/>
      <c r="HNR2173" s="218"/>
      <c r="HNS2173" s="218"/>
      <c r="HNT2173" s="218"/>
      <c r="HNU2173" s="218"/>
      <c r="HNV2173" s="218"/>
      <c r="HNW2173" s="218"/>
      <c r="HNX2173" s="218"/>
      <c r="HNY2173" s="218"/>
      <c r="HNZ2173" s="218"/>
      <c r="HOA2173" s="218"/>
      <c r="HOB2173" s="218"/>
      <c r="HOC2173" s="218"/>
      <c r="HOD2173" s="218"/>
      <c r="HOE2173" s="218"/>
      <c r="HOF2173" s="218"/>
      <c r="HOG2173" s="218"/>
      <c r="HOH2173" s="218"/>
      <c r="HOI2173" s="218"/>
      <c r="HOJ2173" s="218"/>
      <c r="HOK2173" s="218"/>
      <c r="HOL2173" s="218"/>
      <c r="HOM2173" s="218"/>
      <c r="HON2173" s="218"/>
      <c r="HOO2173" s="218"/>
      <c r="HOP2173" s="218"/>
      <c r="HOQ2173" s="218"/>
      <c r="HOR2173" s="218"/>
      <c r="HOS2173" s="218"/>
      <c r="HOT2173" s="218"/>
      <c r="HOU2173" s="218"/>
      <c r="HOV2173" s="218"/>
      <c r="HOW2173" s="218"/>
      <c r="HOX2173" s="218"/>
      <c r="HOY2173" s="218"/>
      <c r="HOZ2173" s="218"/>
      <c r="HPA2173" s="218"/>
      <c r="HPB2173" s="218"/>
      <c r="HPC2173" s="218"/>
      <c r="HPD2173" s="218"/>
      <c r="HPE2173" s="218"/>
      <c r="HPF2173" s="218"/>
      <c r="HPG2173" s="218"/>
      <c r="HPH2173" s="218"/>
      <c r="HPI2173" s="218"/>
      <c r="HPJ2173" s="218"/>
      <c r="HPK2173" s="218"/>
      <c r="HPL2173" s="218"/>
      <c r="HPM2173" s="218"/>
      <c r="HPN2173" s="218"/>
      <c r="HPO2173" s="218"/>
      <c r="HPP2173" s="218"/>
      <c r="HPQ2173" s="218"/>
      <c r="HPR2173" s="218"/>
      <c r="HPS2173" s="218"/>
      <c r="HPT2173" s="218"/>
      <c r="HPU2173" s="218"/>
      <c r="HPV2173" s="218"/>
      <c r="HPW2173" s="218"/>
      <c r="HPX2173" s="218"/>
      <c r="HPY2173" s="218"/>
      <c r="HPZ2173" s="218"/>
      <c r="HQA2173" s="218"/>
      <c r="HQB2173" s="218"/>
      <c r="HQC2173" s="218"/>
      <c r="HQD2173" s="218"/>
      <c r="HQE2173" s="218"/>
      <c r="HQF2173" s="218"/>
      <c r="HQG2173" s="218"/>
      <c r="HQH2173" s="218"/>
      <c r="HQI2173" s="218"/>
      <c r="HQJ2173" s="218"/>
      <c r="HQK2173" s="218"/>
      <c r="HQL2173" s="218"/>
      <c r="HQM2173" s="218"/>
      <c r="HQN2173" s="218"/>
      <c r="HQO2173" s="218"/>
      <c r="HQP2173" s="218"/>
      <c r="HQQ2173" s="218"/>
      <c r="HQR2173" s="218"/>
      <c r="HQS2173" s="218"/>
      <c r="HQT2173" s="218"/>
      <c r="HQU2173" s="218"/>
      <c r="HQV2173" s="218"/>
      <c r="HQW2173" s="218"/>
      <c r="HQX2173" s="218"/>
      <c r="HQY2173" s="218"/>
      <c r="HQZ2173" s="218"/>
      <c r="HRA2173" s="218"/>
      <c r="HRB2173" s="218"/>
      <c r="HRC2173" s="218"/>
      <c r="HRD2173" s="218"/>
      <c r="HRE2173" s="218"/>
      <c r="HRF2173" s="218"/>
      <c r="HRG2173" s="218"/>
      <c r="HRH2173" s="218"/>
      <c r="HRI2173" s="218"/>
      <c r="HRJ2173" s="218"/>
      <c r="HRK2173" s="218"/>
      <c r="HRL2173" s="218"/>
      <c r="HRM2173" s="218"/>
      <c r="HRN2173" s="218"/>
      <c r="HRO2173" s="218"/>
      <c r="HRP2173" s="218"/>
      <c r="HRQ2173" s="218"/>
      <c r="HRR2173" s="218"/>
      <c r="HRS2173" s="218"/>
      <c r="HRT2173" s="218"/>
      <c r="HRU2173" s="218"/>
      <c r="HRV2173" s="218"/>
      <c r="HRW2173" s="218"/>
      <c r="HRX2173" s="218"/>
      <c r="HRY2173" s="218"/>
      <c r="HRZ2173" s="218"/>
      <c r="HSA2173" s="218"/>
      <c r="HSB2173" s="218"/>
      <c r="HSC2173" s="218"/>
      <c r="HSD2173" s="218"/>
      <c r="HSE2173" s="218"/>
      <c r="HSF2173" s="218"/>
      <c r="HSG2173" s="218"/>
      <c r="HSH2173" s="218"/>
      <c r="HSI2173" s="218"/>
      <c r="HSJ2173" s="218"/>
      <c r="HSK2173" s="218"/>
      <c r="HSL2173" s="218"/>
      <c r="HSM2173" s="218"/>
      <c r="HSN2173" s="218"/>
      <c r="HSO2173" s="218"/>
      <c r="HSP2173" s="218"/>
      <c r="HSQ2173" s="218"/>
      <c r="HSR2173" s="218"/>
      <c r="HSS2173" s="218"/>
      <c r="HST2173" s="218"/>
      <c r="HSU2173" s="218"/>
      <c r="HSV2173" s="218"/>
      <c r="HSW2173" s="218"/>
      <c r="HSX2173" s="218"/>
      <c r="HSY2173" s="218"/>
      <c r="HSZ2173" s="218"/>
      <c r="HTA2173" s="218"/>
      <c r="HTB2173" s="218"/>
      <c r="HTC2173" s="218"/>
      <c r="HTD2173" s="218"/>
      <c r="HTE2173" s="218"/>
      <c r="HTF2173" s="218"/>
      <c r="HTG2173" s="218"/>
      <c r="HTH2173" s="218"/>
      <c r="HTI2173" s="218"/>
      <c r="HTJ2173" s="218"/>
      <c r="HTK2173" s="218"/>
      <c r="HTL2173" s="218"/>
      <c r="HTM2173" s="218"/>
      <c r="HTN2173" s="218"/>
      <c r="HTO2173" s="218"/>
      <c r="HTP2173" s="218"/>
      <c r="HTQ2173" s="218"/>
      <c r="HTR2173" s="218"/>
      <c r="HTS2173" s="218"/>
      <c r="HTT2173" s="218"/>
      <c r="HTU2173" s="218"/>
      <c r="HTV2173" s="218"/>
      <c r="HTW2173" s="218"/>
      <c r="HTX2173" s="218"/>
      <c r="HTY2173" s="218"/>
      <c r="HTZ2173" s="218"/>
      <c r="HUA2173" s="218"/>
      <c r="HUB2173" s="218"/>
      <c r="HUC2173" s="218"/>
      <c r="HUD2173" s="218"/>
      <c r="HUE2173" s="218"/>
      <c r="HUF2173" s="218"/>
      <c r="HUG2173" s="218"/>
      <c r="HUH2173" s="218"/>
      <c r="HUI2173" s="218"/>
      <c r="HUJ2173" s="218"/>
      <c r="HUK2173" s="218"/>
      <c r="HUL2173" s="218"/>
      <c r="HUM2173" s="218"/>
      <c r="HUN2173" s="218"/>
      <c r="HUO2173" s="218"/>
      <c r="HUP2173" s="218"/>
      <c r="HUQ2173" s="218"/>
      <c r="HUR2173" s="218"/>
      <c r="HUS2173" s="218"/>
      <c r="HUT2173" s="218"/>
      <c r="HUU2173" s="218"/>
      <c r="HUV2173" s="218"/>
      <c r="HUW2173" s="218"/>
      <c r="HUX2173" s="218"/>
      <c r="HUY2173" s="218"/>
      <c r="HUZ2173" s="218"/>
      <c r="HVA2173" s="218"/>
      <c r="HVB2173" s="218"/>
      <c r="HVC2173" s="218"/>
      <c r="HVD2173" s="218"/>
      <c r="HVE2173" s="218"/>
      <c r="HVF2173" s="218"/>
      <c r="HVG2173" s="218"/>
      <c r="HVH2173" s="218"/>
      <c r="HVI2173" s="218"/>
      <c r="HVJ2173" s="218"/>
      <c r="HVK2173" s="218"/>
      <c r="HVL2173" s="218"/>
      <c r="HVM2173" s="218"/>
      <c r="HVN2173" s="218"/>
      <c r="HVO2173" s="218"/>
      <c r="HVP2173" s="218"/>
      <c r="HVQ2173" s="218"/>
      <c r="HVR2173" s="218"/>
      <c r="HVS2173" s="218"/>
      <c r="HVT2173" s="218"/>
      <c r="HVU2173" s="218"/>
      <c r="HVV2173" s="218"/>
      <c r="HVW2173" s="218"/>
      <c r="HVX2173" s="218"/>
      <c r="HVY2173" s="218"/>
      <c r="HVZ2173" s="218"/>
      <c r="HWA2173" s="218"/>
      <c r="HWB2173" s="218"/>
      <c r="HWC2173" s="218"/>
      <c r="HWD2173" s="218"/>
      <c r="HWE2173" s="218"/>
      <c r="HWF2173" s="218"/>
      <c r="HWG2173" s="218"/>
      <c r="HWH2173" s="218"/>
      <c r="HWI2173" s="218"/>
      <c r="HWJ2173" s="218"/>
      <c r="HWK2173" s="218"/>
      <c r="HWL2173" s="218"/>
      <c r="HWM2173" s="218"/>
      <c r="HWN2173" s="218"/>
      <c r="HWO2173" s="218"/>
      <c r="HWP2173" s="218"/>
      <c r="HWQ2173" s="218"/>
      <c r="HWR2173" s="218"/>
      <c r="HWS2173" s="218"/>
      <c r="HWT2173" s="218"/>
      <c r="HWU2173" s="218"/>
      <c r="HWV2173" s="218"/>
      <c r="HWW2173" s="218"/>
      <c r="HWX2173" s="218"/>
      <c r="HWY2173" s="218"/>
      <c r="HWZ2173" s="218"/>
      <c r="HXA2173" s="218"/>
      <c r="HXB2173" s="218"/>
      <c r="HXC2173" s="218"/>
      <c r="HXD2173" s="218"/>
      <c r="HXE2173" s="218"/>
      <c r="HXF2173" s="218"/>
      <c r="HXG2173" s="218"/>
      <c r="HXH2173" s="218"/>
      <c r="HXI2173" s="218"/>
      <c r="HXJ2173" s="218"/>
      <c r="HXK2173" s="218"/>
      <c r="HXL2173" s="218"/>
      <c r="HXM2173" s="218"/>
      <c r="HXN2173" s="218"/>
      <c r="HXO2173" s="218"/>
      <c r="HXP2173" s="218"/>
      <c r="HXQ2173" s="218"/>
      <c r="HXR2173" s="218"/>
      <c r="HXS2173" s="218"/>
      <c r="HXT2173" s="218"/>
      <c r="HXU2173" s="218"/>
      <c r="HXV2173" s="218"/>
      <c r="HXW2173" s="218"/>
      <c r="HXX2173" s="218"/>
      <c r="HXY2173" s="218"/>
      <c r="HXZ2173" s="218"/>
      <c r="HYA2173" s="218"/>
      <c r="HYB2173" s="218"/>
      <c r="HYC2173" s="218"/>
      <c r="HYD2173" s="218"/>
      <c r="HYE2173" s="218"/>
      <c r="HYF2173" s="218"/>
      <c r="HYG2173" s="218"/>
      <c r="HYH2173" s="218"/>
      <c r="HYI2173" s="218"/>
      <c r="HYJ2173" s="218"/>
      <c r="HYK2173" s="218"/>
      <c r="HYL2173" s="218"/>
      <c r="HYM2173" s="218"/>
      <c r="HYN2173" s="218"/>
      <c r="HYO2173" s="218"/>
      <c r="HYP2173" s="218"/>
      <c r="HYQ2173" s="218"/>
      <c r="HYR2173" s="218"/>
      <c r="HYS2173" s="218"/>
      <c r="HYT2173" s="218"/>
      <c r="HYU2173" s="218"/>
      <c r="HYV2173" s="218"/>
      <c r="HYW2173" s="218"/>
      <c r="HYX2173" s="218"/>
      <c r="HYY2173" s="218"/>
      <c r="HYZ2173" s="218"/>
      <c r="HZA2173" s="218"/>
      <c r="HZB2173" s="218"/>
      <c r="HZC2173" s="218"/>
      <c r="HZD2173" s="218"/>
      <c r="HZE2173" s="218"/>
      <c r="HZF2173" s="218"/>
      <c r="HZG2173" s="218"/>
      <c r="HZH2173" s="218"/>
      <c r="HZI2173" s="218"/>
      <c r="HZJ2173" s="218"/>
      <c r="HZK2173" s="218"/>
      <c r="HZL2173" s="218"/>
      <c r="HZM2173" s="218"/>
      <c r="HZN2173" s="218"/>
      <c r="HZO2173" s="218"/>
      <c r="HZP2173" s="218"/>
      <c r="HZQ2173" s="218"/>
      <c r="HZR2173" s="218"/>
      <c r="HZS2173" s="218"/>
      <c r="HZT2173" s="218"/>
      <c r="HZU2173" s="218"/>
      <c r="HZV2173" s="218"/>
      <c r="HZW2173" s="218"/>
      <c r="HZX2173" s="218"/>
      <c r="HZY2173" s="218"/>
      <c r="HZZ2173" s="218"/>
      <c r="IAA2173" s="218"/>
      <c r="IAB2173" s="218"/>
      <c r="IAC2173" s="218"/>
      <c r="IAD2173" s="218"/>
      <c r="IAE2173" s="218"/>
      <c r="IAF2173" s="218"/>
      <c r="IAG2173" s="218"/>
      <c r="IAH2173" s="218"/>
      <c r="IAI2173" s="218"/>
      <c r="IAJ2173" s="218"/>
      <c r="IAK2173" s="218"/>
      <c r="IAL2173" s="218"/>
      <c r="IAM2173" s="218"/>
      <c r="IAN2173" s="218"/>
      <c r="IAO2173" s="218"/>
      <c r="IAP2173" s="218"/>
      <c r="IAQ2173" s="218"/>
      <c r="IAR2173" s="218"/>
      <c r="IAS2173" s="218"/>
      <c r="IAT2173" s="218"/>
      <c r="IAU2173" s="218"/>
      <c r="IAV2173" s="218"/>
      <c r="IAW2173" s="218"/>
      <c r="IAX2173" s="218"/>
      <c r="IAY2173" s="218"/>
      <c r="IAZ2173" s="218"/>
      <c r="IBA2173" s="218"/>
      <c r="IBB2173" s="218"/>
      <c r="IBC2173" s="218"/>
      <c r="IBD2173" s="218"/>
      <c r="IBE2173" s="218"/>
      <c r="IBF2173" s="218"/>
      <c r="IBG2173" s="218"/>
      <c r="IBH2173" s="218"/>
      <c r="IBI2173" s="218"/>
      <c r="IBJ2173" s="218"/>
      <c r="IBK2173" s="218"/>
      <c r="IBL2173" s="218"/>
      <c r="IBM2173" s="218"/>
      <c r="IBN2173" s="218"/>
      <c r="IBO2173" s="218"/>
      <c r="IBP2173" s="218"/>
      <c r="IBQ2173" s="218"/>
      <c r="IBR2173" s="218"/>
      <c r="IBS2173" s="218"/>
      <c r="IBT2173" s="218"/>
      <c r="IBU2173" s="218"/>
      <c r="IBV2173" s="218"/>
      <c r="IBW2173" s="218"/>
      <c r="IBX2173" s="218"/>
      <c r="IBY2173" s="218"/>
      <c r="IBZ2173" s="218"/>
      <c r="ICA2173" s="218"/>
      <c r="ICB2173" s="218"/>
      <c r="ICC2173" s="218"/>
      <c r="ICD2173" s="218"/>
      <c r="ICE2173" s="218"/>
      <c r="ICF2173" s="218"/>
      <c r="ICG2173" s="218"/>
      <c r="ICH2173" s="218"/>
      <c r="ICI2173" s="218"/>
      <c r="ICJ2173" s="218"/>
      <c r="ICK2173" s="218"/>
      <c r="ICL2173" s="218"/>
      <c r="ICM2173" s="218"/>
      <c r="ICN2173" s="218"/>
      <c r="ICO2173" s="218"/>
      <c r="ICP2173" s="218"/>
      <c r="ICQ2173" s="218"/>
      <c r="ICR2173" s="218"/>
      <c r="ICS2173" s="218"/>
      <c r="ICT2173" s="218"/>
      <c r="ICU2173" s="218"/>
      <c r="ICV2173" s="218"/>
      <c r="ICW2173" s="218"/>
      <c r="ICX2173" s="218"/>
      <c r="ICY2173" s="218"/>
      <c r="ICZ2173" s="218"/>
      <c r="IDA2173" s="218"/>
      <c r="IDB2173" s="218"/>
      <c r="IDC2173" s="218"/>
      <c r="IDD2173" s="218"/>
      <c r="IDE2173" s="218"/>
      <c r="IDF2173" s="218"/>
      <c r="IDG2173" s="218"/>
      <c r="IDH2173" s="218"/>
      <c r="IDI2173" s="218"/>
      <c r="IDJ2173" s="218"/>
      <c r="IDK2173" s="218"/>
      <c r="IDL2173" s="218"/>
      <c r="IDM2173" s="218"/>
      <c r="IDN2173" s="218"/>
      <c r="IDO2173" s="218"/>
      <c r="IDP2173" s="218"/>
      <c r="IDQ2173" s="218"/>
      <c r="IDR2173" s="218"/>
      <c r="IDS2173" s="218"/>
      <c r="IDT2173" s="218"/>
      <c r="IDU2173" s="218"/>
      <c r="IDV2173" s="218"/>
      <c r="IDW2173" s="218"/>
      <c r="IDX2173" s="218"/>
      <c r="IDY2173" s="218"/>
      <c r="IDZ2173" s="218"/>
      <c r="IEA2173" s="218"/>
      <c r="IEB2173" s="218"/>
      <c r="IEC2173" s="218"/>
      <c r="IED2173" s="218"/>
      <c r="IEE2173" s="218"/>
      <c r="IEF2173" s="218"/>
      <c r="IEG2173" s="218"/>
      <c r="IEH2173" s="218"/>
      <c r="IEI2173" s="218"/>
      <c r="IEJ2173" s="218"/>
      <c r="IEK2173" s="218"/>
      <c r="IEL2173" s="218"/>
      <c r="IEM2173" s="218"/>
      <c r="IEN2173" s="218"/>
      <c r="IEO2173" s="218"/>
      <c r="IEP2173" s="218"/>
      <c r="IEQ2173" s="218"/>
      <c r="IER2173" s="218"/>
      <c r="IES2173" s="218"/>
      <c r="IET2173" s="218"/>
      <c r="IEU2173" s="218"/>
      <c r="IEV2173" s="218"/>
      <c r="IEW2173" s="218"/>
      <c r="IEX2173" s="218"/>
      <c r="IEY2173" s="218"/>
      <c r="IEZ2173" s="218"/>
      <c r="IFA2173" s="218"/>
      <c r="IFB2173" s="218"/>
      <c r="IFC2173" s="218"/>
      <c r="IFD2173" s="218"/>
      <c r="IFE2173" s="218"/>
      <c r="IFF2173" s="218"/>
      <c r="IFG2173" s="218"/>
      <c r="IFH2173" s="218"/>
      <c r="IFI2173" s="218"/>
      <c r="IFJ2173" s="218"/>
      <c r="IFK2173" s="218"/>
      <c r="IFL2173" s="218"/>
      <c r="IFM2173" s="218"/>
      <c r="IFN2173" s="218"/>
      <c r="IFO2173" s="218"/>
      <c r="IFP2173" s="218"/>
      <c r="IFQ2173" s="218"/>
      <c r="IFR2173" s="218"/>
      <c r="IFS2173" s="218"/>
      <c r="IFT2173" s="218"/>
      <c r="IFU2173" s="218"/>
      <c r="IFV2173" s="218"/>
      <c r="IFW2173" s="218"/>
      <c r="IFX2173" s="218"/>
      <c r="IFY2173" s="218"/>
      <c r="IFZ2173" s="218"/>
      <c r="IGA2173" s="218"/>
      <c r="IGB2173" s="218"/>
      <c r="IGC2173" s="218"/>
      <c r="IGD2173" s="218"/>
      <c r="IGE2173" s="218"/>
      <c r="IGF2173" s="218"/>
      <c r="IGG2173" s="218"/>
      <c r="IGH2173" s="218"/>
      <c r="IGI2173" s="218"/>
      <c r="IGJ2173" s="218"/>
      <c r="IGK2173" s="218"/>
      <c r="IGL2173" s="218"/>
      <c r="IGM2173" s="218"/>
      <c r="IGN2173" s="218"/>
      <c r="IGO2173" s="218"/>
      <c r="IGP2173" s="218"/>
      <c r="IGQ2173" s="218"/>
      <c r="IGR2173" s="218"/>
      <c r="IGS2173" s="218"/>
      <c r="IGT2173" s="218"/>
      <c r="IGU2173" s="218"/>
      <c r="IGV2173" s="218"/>
      <c r="IGW2173" s="218"/>
      <c r="IGX2173" s="218"/>
      <c r="IGY2173" s="218"/>
      <c r="IGZ2173" s="218"/>
      <c r="IHA2173" s="218"/>
      <c r="IHB2173" s="218"/>
      <c r="IHC2173" s="218"/>
      <c r="IHD2173" s="218"/>
      <c r="IHE2173" s="218"/>
      <c r="IHF2173" s="218"/>
      <c r="IHG2173" s="218"/>
      <c r="IHH2173" s="218"/>
      <c r="IHI2173" s="218"/>
      <c r="IHJ2173" s="218"/>
      <c r="IHK2173" s="218"/>
      <c r="IHL2173" s="218"/>
      <c r="IHM2173" s="218"/>
      <c r="IHN2173" s="218"/>
      <c r="IHO2173" s="218"/>
      <c r="IHP2173" s="218"/>
      <c r="IHQ2173" s="218"/>
      <c r="IHR2173" s="218"/>
      <c r="IHS2173" s="218"/>
      <c r="IHT2173" s="218"/>
      <c r="IHU2173" s="218"/>
      <c r="IHV2173" s="218"/>
      <c r="IHW2173" s="218"/>
      <c r="IHX2173" s="218"/>
      <c r="IHY2173" s="218"/>
      <c r="IHZ2173" s="218"/>
      <c r="IIA2173" s="218"/>
      <c r="IIB2173" s="218"/>
      <c r="IIC2173" s="218"/>
      <c r="IID2173" s="218"/>
      <c r="IIE2173" s="218"/>
      <c r="IIF2173" s="218"/>
      <c r="IIG2173" s="218"/>
      <c r="IIH2173" s="218"/>
      <c r="III2173" s="218"/>
      <c r="IIJ2173" s="218"/>
      <c r="IIK2173" s="218"/>
      <c r="IIL2173" s="218"/>
      <c r="IIM2173" s="218"/>
      <c r="IIN2173" s="218"/>
      <c r="IIO2173" s="218"/>
      <c r="IIP2173" s="218"/>
      <c r="IIQ2173" s="218"/>
      <c r="IIR2173" s="218"/>
      <c r="IIS2173" s="218"/>
      <c r="IIT2173" s="218"/>
      <c r="IIU2173" s="218"/>
      <c r="IIV2173" s="218"/>
      <c r="IIW2173" s="218"/>
      <c r="IIX2173" s="218"/>
      <c r="IIY2173" s="218"/>
      <c r="IIZ2173" s="218"/>
      <c r="IJA2173" s="218"/>
      <c r="IJB2173" s="218"/>
      <c r="IJC2173" s="218"/>
      <c r="IJD2173" s="218"/>
      <c r="IJE2173" s="218"/>
      <c r="IJF2173" s="218"/>
      <c r="IJG2173" s="218"/>
      <c r="IJH2173" s="218"/>
      <c r="IJI2173" s="218"/>
      <c r="IJJ2173" s="218"/>
      <c r="IJK2173" s="218"/>
      <c r="IJL2173" s="218"/>
      <c r="IJM2173" s="218"/>
      <c r="IJN2173" s="218"/>
      <c r="IJO2173" s="218"/>
      <c r="IJP2173" s="218"/>
      <c r="IJQ2173" s="218"/>
      <c r="IJR2173" s="218"/>
      <c r="IJS2173" s="218"/>
      <c r="IJT2173" s="218"/>
      <c r="IJU2173" s="218"/>
      <c r="IJV2173" s="218"/>
      <c r="IJW2173" s="218"/>
      <c r="IJX2173" s="218"/>
      <c r="IJY2173" s="218"/>
      <c r="IJZ2173" s="218"/>
      <c r="IKA2173" s="218"/>
      <c r="IKB2173" s="218"/>
      <c r="IKC2173" s="218"/>
      <c r="IKD2173" s="218"/>
      <c r="IKE2173" s="218"/>
      <c r="IKF2173" s="218"/>
      <c r="IKG2173" s="218"/>
      <c r="IKH2173" s="218"/>
      <c r="IKI2173" s="218"/>
      <c r="IKJ2173" s="218"/>
      <c r="IKK2173" s="218"/>
      <c r="IKL2173" s="218"/>
      <c r="IKM2173" s="218"/>
      <c r="IKN2173" s="218"/>
      <c r="IKO2173" s="218"/>
      <c r="IKP2173" s="218"/>
      <c r="IKQ2173" s="218"/>
      <c r="IKR2173" s="218"/>
      <c r="IKS2173" s="218"/>
      <c r="IKT2173" s="218"/>
      <c r="IKU2173" s="218"/>
      <c r="IKV2173" s="218"/>
      <c r="IKW2173" s="218"/>
      <c r="IKX2173" s="218"/>
      <c r="IKY2173" s="218"/>
      <c r="IKZ2173" s="218"/>
      <c r="ILA2173" s="218"/>
      <c r="ILB2173" s="218"/>
      <c r="ILC2173" s="218"/>
      <c r="ILD2173" s="218"/>
      <c r="ILE2173" s="218"/>
      <c r="ILF2173" s="218"/>
      <c r="ILG2173" s="218"/>
      <c r="ILH2173" s="218"/>
      <c r="ILI2173" s="218"/>
      <c r="ILJ2173" s="218"/>
      <c r="ILK2173" s="218"/>
      <c r="ILL2173" s="218"/>
      <c r="ILM2173" s="218"/>
      <c r="ILN2173" s="218"/>
      <c r="ILO2173" s="218"/>
      <c r="ILP2173" s="218"/>
      <c r="ILQ2173" s="218"/>
      <c r="ILR2173" s="218"/>
      <c r="ILS2173" s="218"/>
      <c r="ILT2173" s="218"/>
      <c r="ILU2173" s="218"/>
      <c r="ILV2173" s="218"/>
      <c r="ILW2173" s="218"/>
      <c r="ILX2173" s="218"/>
      <c r="ILY2173" s="218"/>
      <c r="ILZ2173" s="218"/>
      <c r="IMA2173" s="218"/>
      <c r="IMB2173" s="218"/>
      <c r="IMC2173" s="218"/>
      <c r="IMD2173" s="218"/>
      <c r="IME2173" s="218"/>
      <c r="IMF2173" s="218"/>
      <c r="IMG2173" s="218"/>
      <c r="IMH2173" s="218"/>
      <c r="IMI2173" s="218"/>
      <c r="IMJ2173" s="218"/>
      <c r="IMK2173" s="218"/>
      <c r="IML2173" s="218"/>
      <c r="IMM2173" s="218"/>
      <c r="IMN2173" s="218"/>
      <c r="IMO2173" s="218"/>
      <c r="IMP2173" s="218"/>
      <c r="IMQ2173" s="218"/>
      <c r="IMR2173" s="218"/>
      <c r="IMS2173" s="218"/>
      <c r="IMT2173" s="218"/>
      <c r="IMU2173" s="218"/>
      <c r="IMV2173" s="218"/>
      <c r="IMW2173" s="218"/>
      <c r="IMX2173" s="218"/>
      <c r="IMY2173" s="218"/>
      <c r="IMZ2173" s="218"/>
      <c r="INA2173" s="218"/>
      <c r="INB2173" s="218"/>
      <c r="INC2173" s="218"/>
      <c r="IND2173" s="218"/>
      <c r="INE2173" s="218"/>
      <c r="INF2173" s="218"/>
      <c r="ING2173" s="218"/>
      <c r="INH2173" s="218"/>
      <c r="INI2173" s="218"/>
      <c r="INJ2173" s="218"/>
      <c r="INK2173" s="218"/>
      <c r="INL2173" s="218"/>
      <c r="INM2173" s="218"/>
      <c r="INN2173" s="218"/>
      <c r="INO2173" s="218"/>
      <c r="INP2173" s="218"/>
      <c r="INQ2173" s="218"/>
      <c r="INR2173" s="218"/>
      <c r="INS2173" s="218"/>
      <c r="INT2173" s="218"/>
      <c r="INU2173" s="218"/>
      <c r="INV2173" s="218"/>
      <c r="INW2173" s="218"/>
      <c r="INX2173" s="218"/>
      <c r="INY2173" s="218"/>
      <c r="INZ2173" s="218"/>
      <c r="IOA2173" s="218"/>
      <c r="IOB2173" s="218"/>
      <c r="IOC2173" s="218"/>
      <c r="IOD2173" s="218"/>
      <c r="IOE2173" s="218"/>
      <c r="IOF2173" s="218"/>
      <c r="IOG2173" s="218"/>
      <c r="IOH2173" s="218"/>
      <c r="IOI2173" s="218"/>
      <c r="IOJ2173" s="218"/>
      <c r="IOK2173" s="218"/>
      <c r="IOL2173" s="218"/>
      <c r="IOM2173" s="218"/>
      <c r="ION2173" s="218"/>
      <c r="IOO2173" s="218"/>
      <c r="IOP2173" s="218"/>
      <c r="IOQ2173" s="218"/>
      <c r="IOR2173" s="218"/>
      <c r="IOS2173" s="218"/>
      <c r="IOT2173" s="218"/>
      <c r="IOU2173" s="218"/>
      <c r="IOV2173" s="218"/>
      <c r="IOW2173" s="218"/>
      <c r="IOX2173" s="218"/>
      <c r="IOY2173" s="218"/>
      <c r="IOZ2173" s="218"/>
      <c r="IPA2173" s="218"/>
      <c r="IPB2173" s="218"/>
      <c r="IPC2173" s="218"/>
      <c r="IPD2173" s="218"/>
      <c r="IPE2173" s="218"/>
      <c r="IPF2173" s="218"/>
      <c r="IPG2173" s="218"/>
      <c r="IPH2173" s="218"/>
      <c r="IPI2173" s="218"/>
      <c r="IPJ2173" s="218"/>
      <c r="IPK2173" s="218"/>
      <c r="IPL2173" s="218"/>
      <c r="IPM2173" s="218"/>
      <c r="IPN2173" s="218"/>
      <c r="IPO2173" s="218"/>
      <c r="IPP2173" s="218"/>
      <c r="IPQ2173" s="218"/>
      <c r="IPR2173" s="218"/>
      <c r="IPS2173" s="218"/>
      <c r="IPT2173" s="218"/>
      <c r="IPU2173" s="218"/>
      <c r="IPV2173" s="218"/>
      <c r="IPW2173" s="218"/>
      <c r="IPX2173" s="218"/>
      <c r="IPY2173" s="218"/>
      <c r="IPZ2173" s="218"/>
      <c r="IQA2173" s="218"/>
      <c r="IQB2173" s="218"/>
      <c r="IQC2173" s="218"/>
      <c r="IQD2173" s="218"/>
      <c r="IQE2173" s="218"/>
      <c r="IQF2173" s="218"/>
      <c r="IQG2173" s="218"/>
      <c r="IQH2173" s="218"/>
      <c r="IQI2173" s="218"/>
      <c r="IQJ2173" s="218"/>
      <c r="IQK2173" s="218"/>
      <c r="IQL2173" s="218"/>
      <c r="IQM2173" s="218"/>
      <c r="IQN2173" s="218"/>
      <c r="IQO2173" s="218"/>
      <c r="IQP2173" s="218"/>
      <c r="IQQ2173" s="218"/>
      <c r="IQR2173" s="218"/>
      <c r="IQS2173" s="218"/>
      <c r="IQT2173" s="218"/>
      <c r="IQU2173" s="218"/>
      <c r="IQV2173" s="218"/>
      <c r="IQW2173" s="218"/>
      <c r="IQX2173" s="218"/>
      <c r="IQY2173" s="218"/>
      <c r="IQZ2173" s="218"/>
      <c r="IRA2173" s="218"/>
      <c r="IRB2173" s="218"/>
      <c r="IRC2173" s="218"/>
      <c r="IRD2173" s="218"/>
      <c r="IRE2173" s="218"/>
      <c r="IRF2173" s="218"/>
      <c r="IRG2173" s="218"/>
      <c r="IRH2173" s="218"/>
      <c r="IRI2173" s="218"/>
      <c r="IRJ2173" s="218"/>
      <c r="IRK2173" s="218"/>
      <c r="IRL2173" s="218"/>
      <c r="IRM2173" s="218"/>
      <c r="IRN2173" s="218"/>
      <c r="IRO2173" s="218"/>
      <c r="IRP2173" s="218"/>
      <c r="IRQ2173" s="218"/>
      <c r="IRR2173" s="218"/>
      <c r="IRS2173" s="218"/>
      <c r="IRT2173" s="218"/>
      <c r="IRU2173" s="218"/>
      <c r="IRV2173" s="218"/>
      <c r="IRW2173" s="218"/>
      <c r="IRX2173" s="218"/>
      <c r="IRY2173" s="218"/>
      <c r="IRZ2173" s="218"/>
      <c r="ISA2173" s="218"/>
      <c r="ISB2173" s="218"/>
      <c r="ISC2173" s="218"/>
      <c r="ISD2173" s="218"/>
      <c r="ISE2173" s="218"/>
      <c r="ISF2173" s="218"/>
      <c r="ISG2173" s="218"/>
      <c r="ISH2173" s="218"/>
      <c r="ISI2173" s="218"/>
      <c r="ISJ2173" s="218"/>
      <c r="ISK2173" s="218"/>
      <c r="ISL2173" s="218"/>
      <c r="ISM2173" s="218"/>
      <c r="ISN2173" s="218"/>
      <c r="ISO2173" s="218"/>
      <c r="ISP2173" s="218"/>
      <c r="ISQ2173" s="218"/>
      <c r="ISR2173" s="218"/>
      <c r="ISS2173" s="218"/>
      <c r="IST2173" s="218"/>
      <c r="ISU2173" s="218"/>
      <c r="ISV2173" s="218"/>
      <c r="ISW2173" s="218"/>
      <c r="ISX2173" s="218"/>
      <c r="ISY2173" s="218"/>
      <c r="ISZ2173" s="218"/>
      <c r="ITA2173" s="218"/>
      <c r="ITB2173" s="218"/>
      <c r="ITC2173" s="218"/>
      <c r="ITD2173" s="218"/>
      <c r="ITE2173" s="218"/>
      <c r="ITF2173" s="218"/>
      <c r="ITG2173" s="218"/>
      <c r="ITH2173" s="218"/>
      <c r="ITI2173" s="218"/>
      <c r="ITJ2173" s="218"/>
      <c r="ITK2173" s="218"/>
      <c r="ITL2173" s="218"/>
      <c r="ITM2173" s="218"/>
      <c r="ITN2173" s="218"/>
      <c r="ITO2173" s="218"/>
      <c r="ITP2173" s="218"/>
      <c r="ITQ2173" s="218"/>
      <c r="ITR2173" s="218"/>
      <c r="ITS2173" s="218"/>
      <c r="ITT2173" s="218"/>
      <c r="ITU2173" s="218"/>
      <c r="ITV2173" s="218"/>
      <c r="ITW2173" s="218"/>
      <c r="ITX2173" s="218"/>
      <c r="ITY2173" s="218"/>
      <c r="ITZ2173" s="218"/>
      <c r="IUA2173" s="218"/>
      <c r="IUB2173" s="218"/>
      <c r="IUC2173" s="218"/>
      <c r="IUD2173" s="218"/>
      <c r="IUE2173" s="218"/>
      <c r="IUF2173" s="218"/>
      <c r="IUG2173" s="218"/>
      <c r="IUH2173" s="218"/>
      <c r="IUI2173" s="218"/>
      <c r="IUJ2173" s="218"/>
      <c r="IUK2173" s="218"/>
      <c r="IUL2173" s="218"/>
      <c r="IUM2173" s="218"/>
      <c r="IUN2173" s="218"/>
      <c r="IUO2173" s="218"/>
      <c r="IUP2173" s="218"/>
      <c r="IUQ2173" s="218"/>
      <c r="IUR2173" s="218"/>
      <c r="IUS2173" s="218"/>
      <c r="IUT2173" s="218"/>
      <c r="IUU2173" s="218"/>
      <c r="IUV2173" s="218"/>
      <c r="IUW2173" s="218"/>
      <c r="IUX2173" s="218"/>
      <c r="IUY2173" s="218"/>
      <c r="IUZ2173" s="218"/>
      <c r="IVA2173" s="218"/>
      <c r="IVB2173" s="218"/>
      <c r="IVC2173" s="218"/>
      <c r="IVD2173" s="218"/>
      <c r="IVE2173" s="218"/>
      <c r="IVF2173" s="218"/>
      <c r="IVG2173" s="218"/>
      <c r="IVH2173" s="218"/>
      <c r="IVI2173" s="218"/>
      <c r="IVJ2173" s="218"/>
      <c r="IVK2173" s="218"/>
      <c r="IVL2173" s="218"/>
      <c r="IVM2173" s="218"/>
      <c r="IVN2173" s="218"/>
      <c r="IVO2173" s="218"/>
      <c r="IVP2173" s="218"/>
      <c r="IVQ2173" s="218"/>
      <c r="IVR2173" s="218"/>
      <c r="IVS2173" s="218"/>
      <c r="IVT2173" s="218"/>
      <c r="IVU2173" s="218"/>
      <c r="IVV2173" s="218"/>
      <c r="IVW2173" s="218"/>
      <c r="IVX2173" s="218"/>
      <c r="IVY2173" s="218"/>
      <c r="IVZ2173" s="218"/>
      <c r="IWA2173" s="218"/>
      <c r="IWB2173" s="218"/>
      <c r="IWC2173" s="218"/>
      <c r="IWD2173" s="218"/>
      <c r="IWE2173" s="218"/>
      <c r="IWF2173" s="218"/>
      <c r="IWG2173" s="218"/>
      <c r="IWH2173" s="218"/>
      <c r="IWI2173" s="218"/>
      <c r="IWJ2173" s="218"/>
      <c r="IWK2173" s="218"/>
      <c r="IWL2173" s="218"/>
      <c r="IWM2173" s="218"/>
      <c r="IWN2173" s="218"/>
      <c r="IWO2173" s="218"/>
      <c r="IWP2173" s="218"/>
      <c r="IWQ2173" s="218"/>
      <c r="IWR2173" s="218"/>
      <c r="IWS2173" s="218"/>
      <c r="IWT2173" s="218"/>
      <c r="IWU2173" s="218"/>
      <c r="IWV2173" s="218"/>
      <c r="IWW2173" s="218"/>
      <c r="IWX2173" s="218"/>
      <c r="IWY2173" s="218"/>
      <c r="IWZ2173" s="218"/>
      <c r="IXA2173" s="218"/>
      <c r="IXB2173" s="218"/>
      <c r="IXC2173" s="218"/>
      <c r="IXD2173" s="218"/>
      <c r="IXE2173" s="218"/>
      <c r="IXF2173" s="218"/>
      <c r="IXG2173" s="218"/>
      <c r="IXH2173" s="218"/>
      <c r="IXI2173" s="218"/>
      <c r="IXJ2173" s="218"/>
      <c r="IXK2173" s="218"/>
      <c r="IXL2173" s="218"/>
      <c r="IXM2173" s="218"/>
      <c r="IXN2173" s="218"/>
      <c r="IXO2173" s="218"/>
      <c r="IXP2173" s="218"/>
      <c r="IXQ2173" s="218"/>
      <c r="IXR2173" s="218"/>
      <c r="IXS2173" s="218"/>
      <c r="IXT2173" s="218"/>
      <c r="IXU2173" s="218"/>
      <c r="IXV2173" s="218"/>
      <c r="IXW2173" s="218"/>
      <c r="IXX2173" s="218"/>
      <c r="IXY2173" s="218"/>
      <c r="IXZ2173" s="218"/>
      <c r="IYA2173" s="218"/>
      <c r="IYB2173" s="218"/>
      <c r="IYC2173" s="218"/>
      <c r="IYD2173" s="218"/>
      <c r="IYE2173" s="218"/>
      <c r="IYF2173" s="218"/>
      <c r="IYG2173" s="218"/>
      <c r="IYH2173" s="218"/>
      <c r="IYI2173" s="218"/>
      <c r="IYJ2173" s="218"/>
      <c r="IYK2173" s="218"/>
      <c r="IYL2173" s="218"/>
      <c r="IYM2173" s="218"/>
      <c r="IYN2173" s="218"/>
      <c r="IYO2173" s="218"/>
      <c r="IYP2173" s="218"/>
      <c r="IYQ2173" s="218"/>
      <c r="IYR2173" s="218"/>
      <c r="IYS2173" s="218"/>
      <c r="IYT2173" s="218"/>
      <c r="IYU2173" s="218"/>
      <c r="IYV2173" s="218"/>
      <c r="IYW2173" s="218"/>
      <c r="IYX2173" s="218"/>
      <c r="IYY2173" s="218"/>
      <c r="IYZ2173" s="218"/>
      <c r="IZA2173" s="218"/>
      <c r="IZB2173" s="218"/>
      <c r="IZC2173" s="218"/>
      <c r="IZD2173" s="218"/>
      <c r="IZE2173" s="218"/>
      <c r="IZF2173" s="218"/>
      <c r="IZG2173" s="218"/>
      <c r="IZH2173" s="218"/>
      <c r="IZI2173" s="218"/>
      <c r="IZJ2173" s="218"/>
      <c r="IZK2173" s="218"/>
      <c r="IZL2173" s="218"/>
      <c r="IZM2173" s="218"/>
      <c r="IZN2173" s="218"/>
      <c r="IZO2173" s="218"/>
      <c r="IZP2173" s="218"/>
      <c r="IZQ2173" s="218"/>
      <c r="IZR2173" s="218"/>
      <c r="IZS2173" s="218"/>
      <c r="IZT2173" s="218"/>
      <c r="IZU2173" s="218"/>
      <c r="IZV2173" s="218"/>
      <c r="IZW2173" s="218"/>
      <c r="IZX2173" s="218"/>
      <c r="IZY2173" s="218"/>
      <c r="IZZ2173" s="218"/>
      <c r="JAA2173" s="218"/>
      <c r="JAB2173" s="218"/>
      <c r="JAC2173" s="218"/>
      <c r="JAD2173" s="218"/>
      <c r="JAE2173" s="218"/>
      <c r="JAF2173" s="218"/>
      <c r="JAG2173" s="218"/>
      <c r="JAH2173" s="218"/>
      <c r="JAI2173" s="218"/>
      <c r="JAJ2173" s="218"/>
      <c r="JAK2173" s="218"/>
      <c r="JAL2173" s="218"/>
      <c r="JAM2173" s="218"/>
      <c r="JAN2173" s="218"/>
      <c r="JAO2173" s="218"/>
      <c r="JAP2173" s="218"/>
      <c r="JAQ2173" s="218"/>
      <c r="JAR2173" s="218"/>
      <c r="JAS2173" s="218"/>
      <c r="JAT2173" s="218"/>
      <c r="JAU2173" s="218"/>
      <c r="JAV2173" s="218"/>
      <c r="JAW2173" s="218"/>
      <c r="JAX2173" s="218"/>
      <c r="JAY2173" s="218"/>
      <c r="JAZ2173" s="218"/>
      <c r="JBA2173" s="218"/>
      <c r="JBB2173" s="218"/>
      <c r="JBC2173" s="218"/>
      <c r="JBD2173" s="218"/>
      <c r="JBE2173" s="218"/>
      <c r="JBF2173" s="218"/>
      <c r="JBG2173" s="218"/>
      <c r="JBH2173" s="218"/>
      <c r="JBI2173" s="218"/>
      <c r="JBJ2173" s="218"/>
      <c r="JBK2173" s="218"/>
      <c r="JBL2173" s="218"/>
      <c r="JBM2173" s="218"/>
      <c r="JBN2173" s="218"/>
      <c r="JBO2173" s="218"/>
      <c r="JBP2173" s="218"/>
      <c r="JBQ2173" s="218"/>
      <c r="JBR2173" s="218"/>
      <c r="JBS2173" s="218"/>
      <c r="JBT2173" s="218"/>
      <c r="JBU2173" s="218"/>
      <c r="JBV2173" s="218"/>
      <c r="JBW2173" s="218"/>
      <c r="JBX2173" s="218"/>
      <c r="JBY2173" s="218"/>
      <c r="JBZ2173" s="218"/>
      <c r="JCA2173" s="218"/>
      <c r="JCB2173" s="218"/>
      <c r="JCC2173" s="218"/>
      <c r="JCD2173" s="218"/>
      <c r="JCE2173" s="218"/>
      <c r="JCF2173" s="218"/>
      <c r="JCG2173" s="218"/>
      <c r="JCH2173" s="218"/>
      <c r="JCI2173" s="218"/>
      <c r="JCJ2173" s="218"/>
      <c r="JCK2173" s="218"/>
      <c r="JCL2173" s="218"/>
      <c r="JCM2173" s="218"/>
      <c r="JCN2173" s="218"/>
      <c r="JCO2173" s="218"/>
      <c r="JCP2173" s="218"/>
      <c r="JCQ2173" s="218"/>
      <c r="JCR2173" s="218"/>
      <c r="JCS2173" s="218"/>
      <c r="JCT2173" s="218"/>
      <c r="JCU2173" s="218"/>
      <c r="JCV2173" s="218"/>
      <c r="JCW2173" s="218"/>
      <c r="JCX2173" s="218"/>
      <c r="JCY2173" s="218"/>
      <c r="JCZ2173" s="218"/>
      <c r="JDA2173" s="218"/>
      <c r="JDB2173" s="218"/>
      <c r="JDC2173" s="218"/>
      <c r="JDD2173" s="218"/>
      <c r="JDE2173" s="218"/>
      <c r="JDF2173" s="218"/>
      <c r="JDG2173" s="218"/>
      <c r="JDH2173" s="218"/>
      <c r="JDI2173" s="218"/>
      <c r="JDJ2173" s="218"/>
      <c r="JDK2173" s="218"/>
      <c r="JDL2173" s="218"/>
      <c r="JDM2173" s="218"/>
      <c r="JDN2173" s="218"/>
      <c r="JDO2173" s="218"/>
      <c r="JDP2173" s="218"/>
      <c r="JDQ2173" s="218"/>
      <c r="JDR2173" s="218"/>
      <c r="JDS2173" s="218"/>
      <c r="JDT2173" s="218"/>
      <c r="JDU2173" s="218"/>
      <c r="JDV2173" s="218"/>
      <c r="JDW2173" s="218"/>
      <c r="JDX2173" s="218"/>
      <c r="JDY2173" s="218"/>
      <c r="JDZ2173" s="218"/>
      <c r="JEA2173" s="218"/>
      <c r="JEB2173" s="218"/>
      <c r="JEC2173" s="218"/>
      <c r="JED2173" s="218"/>
      <c r="JEE2173" s="218"/>
      <c r="JEF2173" s="218"/>
      <c r="JEG2173" s="218"/>
      <c r="JEH2173" s="218"/>
      <c r="JEI2173" s="218"/>
      <c r="JEJ2173" s="218"/>
      <c r="JEK2173" s="218"/>
      <c r="JEL2173" s="218"/>
      <c r="JEM2173" s="218"/>
      <c r="JEN2173" s="218"/>
      <c r="JEO2173" s="218"/>
      <c r="JEP2173" s="218"/>
      <c r="JEQ2173" s="218"/>
      <c r="JER2173" s="218"/>
      <c r="JES2173" s="218"/>
      <c r="JET2173" s="218"/>
      <c r="JEU2173" s="218"/>
      <c r="JEV2173" s="218"/>
      <c r="JEW2173" s="218"/>
      <c r="JEX2173" s="218"/>
      <c r="JEY2173" s="218"/>
      <c r="JEZ2173" s="218"/>
      <c r="JFA2173" s="218"/>
      <c r="JFB2173" s="218"/>
      <c r="JFC2173" s="218"/>
      <c r="JFD2173" s="218"/>
      <c r="JFE2173" s="218"/>
      <c r="JFF2173" s="218"/>
      <c r="JFG2173" s="218"/>
      <c r="JFH2173" s="218"/>
      <c r="JFI2173" s="218"/>
      <c r="JFJ2173" s="218"/>
      <c r="JFK2173" s="218"/>
      <c r="JFL2173" s="218"/>
      <c r="JFM2173" s="218"/>
      <c r="JFN2173" s="218"/>
      <c r="JFO2173" s="218"/>
      <c r="JFP2173" s="218"/>
      <c r="JFQ2173" s="218"/>
      <c r="JFR2173" s="218"/>
      <c r="JFS2173" s="218"/>
      <c r="JFT2173" s="218"/>
      <c r="JFU2173" s="218"/>
      <c r="JFV2173" s="218"/>
      <c r="JFW2173" s="218"/>
      <c r="JFX2173" s="218"/>
      <c r="JFY2173" s="218"/>
      <c r="JFZ2173" s="218"/>
      <c r="JGA2173" s="218"/>
      <c r="JGB2173" s="218"/>
      <c r="JGC2173" s="218"/>
      <c r="JGD2173" s="218"/>
      <c r="JGE2173" s="218"/>
      <c r="JGF2173" s="218"/>
      <c r="JGG2173" s="218"/>
      <c r="JGH2173" s="218"/>
      <c r="JGI2173" s="218"/>
      <c r="JGJ2173" s="218"/>
      <c r="JGK2173" s="218"/>
      <c r="JGL2173" s="218"/>
      <c r="JGM2173" s="218"/>
      <c r="JGN2173" s="218"/>
      <c r="JGO2173" s="218"/>
      <c r="JGP2173" s="218"/>
      <c r="JGQ2173" s="218"/>
      <c r="JGR2173" s="218"/>
      <c r="JGS2173" s="218"/>
      <c r="JGT2173" s="218"/>
      <c r="JGU2173" s="218"/>
      <c r="JGV2173" s="218"/>
      <c r="JGW2173" s="218"/>
      <c r="JGX2173" s="218"/>
      <c r="JGY2173" s="218"/>
      <c r="JGZ2173" s="218"/>
      <c r="JHA2173" s="218"/>
      <c r="JHB2173" s="218"/>
      <c r="JHC2173" s="218"/>
      <c r="JHD2173" s="218"/>
      <c r="JHE2173" s="218"/>
      <c r="JHF2173" s="218"/>
      <c r="JHG2173" s="218"/>
      <c r="JHH2173" s="218"/>
      <c r="JHI2173" s="218"/>
      <c r="JHJ2173" s="218"/>
      <c r="JHK2173" s="218"/>
      <c r="JHL2173" s="218"/>
      <c r="JHM2173" s="218"/>
      <c r="JHN2173" s="218"/>
      <c r="JHO2173" s="218"/>
      <c r="JHP2173" s="218"/>
      <c r="JHQ2173" s="218"/>
      <c r="JHR2173" s="218"/>
      <c r="JHS2173" s="218"/>
      <c r="JHT2173" s="218"/>
      <c r="JHU2173" s="218"/>
      <c r="JHV2173" s="218"/>
      <c r="JHW2173" s="218"/>
      <c r="JHX2173" s="218"/>
      <c r="JHY2173" s="218"/>
      <c r="JHZ2173" s="218"/>
      <c r="JIA2173" s="218"/>
      <c r="JIB2173" s="218"/>
      <c r="JIC2173" s="218"/>
      <c r="JID2173" s="218"/>
      <c r="JIE2173" s="218"/>
      <c r="JIF2173" s="218"/>
      <c r="JIG2173" s="218"/>
      <c r="JIH2173" s="218"/>
      <c r="JII2173" s="218"/>
      <c r="JIJ2173" s="218"/>
      <c r="JIK2173" s="218"/>
      <c r="JIL2173" s="218"/>
      <c r="JIM2173" s="218"/>
      <c r="JIN2173" s="218"/>
      <c r="JIO2173" s="218"/>
      <c r="JIP2173" s="218"/>
      <c r="JIQ2173" s="218"/>
      <c r="JIR2173" s="218"/>
      <c r="JIS2173" s="218"/>
      <c r="JIT2173" s="218"/>
      <c r="JIU2173" s="218"/>
      <c r="JIV2173" s="218"/>
      <c r="JIW2173" s="218"/>
      <c r="JIX2173" s="218"/>
      <c r="JIY2173" s="218"/>
      <c r="JIZ2173" s="218"/>
      <c r="JJA2173" s="218"/>
      <c r="JJB2173" s="218"/>
      <c r="JJC2173" s="218"/>
      <c r="JJD2173" s="218"/>
      <c r="JJE2173" s="218"/>
      <c r="JJF2173" s="218"/>
      <c r="JJG2173" s="218"/>
      <c r="JJH2173" s="218"/>
      <c r="JJI2173" s="218"/>
      <c r="JJJ2173" s="218"/>
      <c r="JJK2173" s="218"/>
      <c r="JJL2173" s="218"/>
      <c r="JJM2173" s="218"/>
      <c r="JJN2173" s="218"/>
      <c r="JJO2173" s="218"/>
      <c r="JJP2173" s="218"/>
      <c r="JJQ2173" s="218"/>
      <c r="JJR2173" s="218"/>
      <c r="JJS2173" s="218"/>
      <c r="JJT2173" s="218"/>
      <c r="JJU2173" s="218"/>
      <c r="JJV2173" s="218"/>
      <c r="JJW2173" s="218"/>
      <c r="JJX2173" s="218"/>
      <c r="JJY2173" s="218"/>
      <c r="JJZ2173" s="218"/>
      <c r="JKA2173" s="218"/>
      <c r="JKB2173" s="218"/>
      <c r="JKC2173" s="218"/>
      <c r="JKD2173" s="218"/>
      <c r="JKE2173" s="218"/>
      <c r="JKF2173" s="218"/>
      <c r="JKG2173" s="218"/>
      <c r="JKH2173" s="218"/>
      <c r="JKI2173" s="218"/>
      <c r="JKJ2173" s="218"/>
      <c r="JKK2173" s="218"/>
      <c r="JKL2173" s="218"/>
      <c r="JKM2173" s="218"/>
      <c r="JKN2173" s="218"/>
      <c r="JKO2173" s="218"/>
      <c r="JKP2173" s="218"/>
      <c r="JKQ2173" s="218"/>
      <c r="JKR2173" s="218"/>
      <c r="JKS2173" s="218"/>
      <c r="JKT2173" s="218"/>
      <c r="JKU2173" s="218"/>
      <c r="JKV2173" s="218"/>
      <c r="JKW2173" s="218"/>
      <c r="JKX2173" s="218"/>
      <c r="JKY2173" s="218"/>
      <c r="JKZ2173" s="218"/>
      <c r="JLA2173" s="218"/>
      <c r="JLB2173" s="218"/>
      <c r="JLC2173" s="218"/>
      <c r="JLD2173" s="218"/>
      <c r="JLE2173" s="218"/>
      <c r="JLF2173" s="218"/>
      <c r="JLG2173" s="218"/>
      <c r="JLH2173" s="218"/>
      <c r="JLI2173" s="218"/>
      <c r="JLJ2173" s="218"/>
      <c r="JLK2173" s="218"/>
      <c r="JLL2173" s="218"/>
      <c r="JLM2173" s="218"/>
      <c r="JLN2173" s="218"/>
      <c r="JLO2173" s="218"/>
      <c r="JLP2173" s="218"/>
      <c r="JLQ2173" s="218"/>
      <c r="JLR2173" s="218"/>
      <c r="JLS2173" s="218"/>
      <c r="JLT2173" s="218"/>
      <c r="JLU2173" s="218"/>
      <c r="JLV2173" s="218"/>
      <c r="JLW2173" s="218"/>
      <c r="JLX2173" s="218"/>
      <c r="JLY2173" s="218"/>
      <c r="JLZ2173" s="218"/>
      <c r="JMA2173" s="218"/>
      <c r="JMB2173" s="218"/>
      <c r="JMC2173" s="218"/>
      <c r="JMD2173" s="218"/>
      <c r="JME2173" s="218"/>
      <c r="JMF2173" s="218"/>
      <c r="JMG2173" s="218"/>
      <c r="JMH2173" s="218"/>
      <c r="JMI2173" s="218"/>
      <c r="JMJ2173" s="218"/>
      <c r="JMK2173" s="218"/>
      <c r="JML2173" s="218"/>
      <c r="JMM2173" s="218"/>
      <c r="JMN2173" s="218"/>
      <c r="JMO2173" s="218"/>
      <c r="JMP2173" s="218"/>
      <c r="JMQ2173" s="218"/>
      <c r="JMR2173" s="218"/>
      <c r="JMS2173" s="218"/>
      <c r="JMT2173" s="218"/>
      <c r="JMU2173" s="218"/>
      <c r="JMV2173" s="218"/>
      <c r="JMW2173" s="218"/>
      <c r="JMX2173" s="218"/>
      <c r="JMY2173" s="218"/>
      <c r="JMZ2173" s="218"/>
      <c r="JNA2173" s="218"/>
      <c r="JNB2173" s="218"/>
      <c r="JNC2173" s="218"/>
      <c r="JND2173" s="218"/>
      <c r="JNE2173" s="218"/>
      <c r="JNF2173" s="218"/>
      <c r="JNG2173" s="218"/>
      <c r="JNH2173" s="218"/>
      <c r="JNI2173" s="218"/>
      <c r="JNJ2173" s="218"/>
      <c r="JNK2173" s="218"/>
      <c r="JNL2173" s="218"/>
      <c r="JNM2173" s="218"/>
      <c r="JNN2173" s="218"/>
      <c r="JNO2173" s="218"/>
      <c r="JNP2173" s="218"/>
      <c r="JNQ2173" s="218"/>
      <c r="JNR2173" s="218"/>
      <c r="JNS2173" s="218"/>
      <c r="JNT2173" s="218"/>
      <c r="JNU2173" s="218"/>
      <c r="JNV2173" s="218"/>
      <c r="JNW2173" s="218"/>
      <c r="JNX2173" s="218"/>
      <c r="JNY2173" s="218"/>
      <c r="JNZ2173" s="218"/>
      <c r="JOA2173" s="218"/>
      <c r="JOB2173" s="218"/>
      <c r="JOC2173" s="218"/>
      <c r="JOD2173" s="218"/>
      <c r="JOE2173" s="218"/>
      <c r="JOF2173" s="218"/>
      <c r="JOG2173" s="218"/>
      <c r="JOH2173" s="218"/>
      <c r="JOI2173" s="218"/>
      <c r="JOJ2173" s="218"/>
      <c r="JOK2173" s="218"/>
      <c r="JOL2173" s="218"/>
      <c r="JOM2173" s="218"/>
      <c r="JON2173" s="218"/>
      <c r="JOO2173" s="218"/>
      <c r="JOP2173" s="218"/>
      <c r="JOQ2173" s="218"/>
      <c r="JOR2173" s="218"/>
      <c r="JOS2173" s="218"/>
      <c r="JOT2173" s="218"/>
      <c r="JOU2173" s="218"/>
      <c r="JOV2173" s="218"/>
      <c r="JOW2173" s="218"/>
      <c r="JOX2173" s="218"/>
      <c r="JOY2173" s="218"/>
      <c r="JOZ2173" s="218"/>
      <c r="JPA2173" s="218"/>
      <c r="JPB2173" s="218"/>
      <c r="JPC2173" s="218"/>
      <c r="JPD2173" s="218"/>
      <c r="JPE2173" s="218"/>
      <c r="JPF2173" s="218"/>
      <c r="JPG2173" s="218"/>
      <c r="JPH2173" s="218"/>
      <c r="JPI2173" s="218"/>
      <c r="JPJ2173" s="218"/>
      <c r="JPK2173" s="218"/>
      <c r="JPL2173" s="218"/>
      <c r="JPM2173" s="218"/>
      <c r="JPN2173" s="218"/>
      <c r="JPO2173" s="218"/>
      <c r="JPP2173" s="218"/>
      <c r="JPQ2173" s="218"/>
      <c r="JPR2173" s="218"/>
      <c r="JPS2173" s="218"/>
      <c r="JPT2173" s="218"/>
      <c r="JPU2173" s="218"/>
      <c r="JPV2173" s="218"/>
      <c r="JPW2173" s="218"/>
      <c r="JPX2173" s="218"/>
      <c r="JPY2173" s="218"/>
      <c r="JPZ2173" s="218"/>
      <c r="JQA2173" s="218"/>
      <c r="JQB2173" s="218"/>
      <c r="JQC2173" s="218"/>
      <c r="JQD2173" s="218"/>
      <c r="JQE2173" s="218"/>
      <c r="JQF2173" s="218"/>
      <c r="JQG2173" s="218"/>
      <c r="JQH2173" s="218"/>
      <c r="JQI2173" s="218"/>
      <c r="JQJ2173" s="218"/>
      <c r="JQK2173" s="218"/>
      <c r="JQL2173" s="218"/>
      <c r="JQM2173" s="218"/>
      <c r="JQN2173" s="218"/>
      <c r="JQO2173" s="218"/>
      <c r="JQP2173" s="218"/>
      <c r="JQQ2173" s="218"/>
      <c r="JQR2173" s="218"/>
      <c r="JQS2173" s="218"/>
      <c r="JQT2173" s="218"/>
      <c r="JQU2173" s="218"/>
      <c r="JQV2173" s="218"/>
      <c r="JQW2173" s="218"/>
      <c r="JQX2173" s="218"/>
      <c r="JQY2173" s="218"/>
      <c r="JQZ2173" s="218"/>
      <c r="JRA2173" s="218"/>
      <c r="JRB2173" s="218"/>
      <c r="JRC2173" s="218"/>
      <c r="JRD2173" s="218"/>
      <c r="JRE2173" s="218"/>
      <c r="JRF2173" s="218"/>
      <c r="JRG2173" s="218"/>
      <c r="JRH2173" s="218"/>
      <c r="JRI2173" s="218"/>
      <c r="JRJ2173" s="218"/>
      <c r="JRK2173" s="218"/>
      <c r="JRL2173" s="218"/>
      <c r="JRM2173" s="218"/>
      <c r="JRN2173" s="218"/>
      <c r="JRO2173" s="218"/>
      <c r="JRP2173" s="218"/>
      <c r="JRQ2173" s="218"/>
      <c r="JRR2173" s="218"/>
      <c r="JRS2173" s="218"/>
      <c r="JRT2173" s="218"/>
      <c r="JRU2173" s="218"/>
      <c r="JRV2173" s="218"/>
      <c r="JRW2173" s="218"/>
      <c r="JRX2173" s="218"/>
      <c r="JRY2173" s="218"/>
      <c r="JRZ2173" s="218"/>
      <c r="JSA2173" s="218"/>
      <c r="JSB2173" s="218"/>
      <c r="JSC2173" s="218"/>
      <c r="JSD2173" s="218"/>
      <c r="JSE2173" s="218"/>
      <c r="JSF2173" s="218"/>
      <c r="JSG2173" s="218"/>
      <c r="JSH2173" s="218"/>
      <c r="JSI2173" s="218"/>
      <c r="JSJ2173" s="218"/>
      <c r="JSK2173" s="218"/>
      <c r="JSL2173" s="218"/>
      <c r="JSM2173" s="218"/>
      <c r="JSN2173" s="218"/>
      <c r="JSO2173" s="218"/>
      <c r="JSP2173" s="218"/>
      <c r="JSQ2173" s="218"/>
      <c r="JSR2173" s="218"/>
      <c r="JSS2173" s="218"/>
      <c r="JST2173" s="218"/>
      <c r="JSU2173" s="218"/>
      <c r="JSV2173" s="218"/>
      <c r="JSW2173" s="218"/>
      <c r="JSX2173" s="218"/>
      <c r="JSY2173" s="218"/>
      <c r="JSZ2173" s="218"/>
      <c r="JTA2173" s="218"/>
      <c r="JTB2173" s="218"/>
      <c r="JTC2173" s="218"/>
      <c r="JTD2173" s="218"/>
      <c r="JTE2173" s="218"/>
      <c r="JTF2173" s="218"/>
      <c r="JTG2173" s="218"/>
      <c r="JTH2173" s="218"/>
      <c r="JTI2173" s="218"/>
      <c r="JTJ2173" s="218"/>
      <c r="JTK2173" s="218"/>
      <c r="JTL2173" s="218"/>
      <c r="JTM2173" s="218"/>
      <c r="JTN2173" s="218"/>
      <c r="JTO2173" s="218"/>
      <c r="JTP2173" s="218"/>
      <c r="JTQ2173" s="218"/>
      <c r="JTR2173" s="218"/>
      <c r="JTS2173" s="218"/>
      <c r="JTT2173" s="218"/>
      <c r="JTU2173" s="218"/>
      <c r="JTV2173" s="218"/>
      <c r="JTW2173" s="218"/>
      <c r="JTX2173" s="218"/>
      <c r="JTY2173" s="218"/>
      <c r="JTZ2173" s="218"/>
      <c r="JUA2173" s="218"/>
      <c r="JUB2173" s="218"/>
      <c r="JUC2173" s="218"/>
      <c r="JUD2173" s="218"/>
      <c r="JUE2173" s="218"/>
      <c r="JUF2173" s="218"/>
      <c r="JUG2173" s="218"/>
      <c r="JUH2173" s="218"/>
      <c r="JUI2173" s="218"/>
      <c r="JUJ2173" s="218"/>
      <c r="JUK2173" s="218"/>
      <c r="JUL2173" s="218"/>
      <c r="JUM2173" s="218"/>
      <c r="JUN2173" s="218"/>
      <c r="JUO2173" s="218"/>
      <c r="JUP2173" s="218"/>
      <c r="JUQ2173" s="218"/>
      <c r="JUR2173" s="218"/>
      <c r="JUS2173" s="218"/>
      <c r="JUT2173" s="218"/>
      <c r="JUU2173" s="218"/>
      <c r="JUV2173" s="218"/>
      <c r="JUW2173" s="218"/>
      <c r="JUX2173" s="218"/>
      <c r="JUY2173" s="218"/>
      <c r="JUZ2173" s="218"/>
      <c r="JVA2173" s="218"/>
      <c r="JVB2173" s="218"/>
      <c r="JVC2173" s="218"/>
      <c r="JVD2173" s="218"/>
      <c r="JVE2173" s="218"/>
      <c r="JVF2173" s="218"/>
      <c r="JVG2173" s="218"/>
      <c r="JVH2173" s="218"/>
      <c r="JVI2173" s="218"/>
      <c r="JVJ2173" s="218"/>
      <c r="JVK2173" s="218"/>
      <c r="JVL2173" s="218"/>
      <c r="JVM2173" s="218"/>
      <c r="JVN2173" s="218"/>
      <c r="JVO2173" s="218"/>
      <c r="JVP2173" s="218"/>
      <c r="JVQ2173" s="218"/>
      <c r="JVR2173" s="218"/>
      <c r="JVS2173" s="218"/>
      <c r="JVT2173" s="218"/>
      <c r="JVU2173" s="218"/>
      <c r="JVV2173" s="218"/>
      <c r="JVW2173" s="218"/>
      <c r="JVX2173" s="218"/>
      <c r="JVY2173" s="218"/>
      <c r="JVZ2173" s="218"/>
      <c r="JWA2173" s="218"/>
      <c r="JWB2173" s="218"/>
      <c r="JWC2173" s="218"/>
      <c r="JWD2173" s="218"/>
      <c r="JWE2173" s="218"/>
      <c r="JWF2173" s="218"/>
      <c r="JWG2173" s="218"/>
      <c r="JWH2173" s="218"/>
      <c r="JWI2173" s="218"/>
      <c r="JWJ2173" s="218"/>
      <c r="JWK2173" s="218"/>
      <c r="JWL2173" s="218"/>
      <c r="JWM2173" s="218"/>
      <c r="JWN2173" s="218"/>
      <c r="JWO2173" s="218"/>
      <c r="JWP2173" s="218"/>
      <c r="JWQ2173" s="218"/>
      <c r="JWR2173" s="218"/>
      <c r="JWS2173" s="218"/>
      <c r="JWT2173" s="218"/>
      <c r="JWU2173" s="218"/>
      <c r="JWV2173" s="218"/>
      <c r="JWW2173" s="218"/>
      <c r="JWX2173" s="218"/>
      <c r="JWY2173" s="218"/>
      <c r="JWZ2173" s="218"/>
      <c r="JXA2173" s="218"/>
      <c r="JXB2173" s="218"/>
      <c r="JXC2173" s="218"/>
      <c r="JXD2173" s="218"/>
      <c r="JXE2173" s="218"/>
      <c r="JXF2173" s="218"/>
      <c r="JXG2173" s="218"/>
      <c r="JXH2173" s="218"/>
      <c r="JXI2173" s="218"/>
      <c r="JXJ2173" s="218"/>
      <c r="JXK2173" s="218"/>
      <c r="JXL2173" s="218"/>
      <c r="JXM2173" s="218"/>
      <c r="JXN2173" s="218"/>
      <c r="JXO2173" s="218"/>
      <c r="JXP2173" s="218"/>
      <c r="JXQ2173" s="218"/>
      <c r="JXR2173" s="218"/>
      <c r="JXS2173" s="218"/>
      <c r="JXT2173" s="218"/>
      <c r="JXU2173" s="218"/>
      <c r="JXV2173" s="218"/>
      <c r="JXW2173" s="218"/>
      <c r="JXX2173" s="218"/>
      <c r="JXY2173" s="218"/>
      <c r="JXZ2173" s="218"/>
      <c r="JYA2173" s="218"/>
      <c r="JYB2173" s="218"/>
      <c r="JYC2173" s="218"/>
      <c r="JYD2173" s="218"/>
      <c r="JYE2173" s="218"/>
      <c r="JYF2173" s="218"/>
      <c r="JYG2173" s="218"/>
      <c r="JYH2173" s="218"/>
      <c r="JYI2173" s="218"/>
      <c r="JYJ2173" s="218"/>
      <c r="JYK2173" s="218"/>
      <c r="JYL2173" s="218"/>
      <c r="JYM2173" s="218"/>
      <c r="JYN2173" s="218"/>
      <c r="JYO2173" s="218"/>
      <c r="JYP2173" s="218"/>
      <c r="JYQ2173" s="218"/>
      <c r="JYR2173" s="218"/>
      <c r="JYS2173" s="218"/>
      <c r="JYT2173" s="218"/>
      <c r="JYU2173" s="218"/>
      <c r="JYV2173" s="218"/>
      <c r="JYW2173" s="218"/>
      <c r="JYX2173" s="218"/>
      <c r="JYY2173" s="218"/>
      <c r="JYZ2173" s="218"/>
      <c r="JZA2173" s="218"/>
      <c r="JZB2173" s="218"/>
      <c r="JZC2173" s="218"/>
      <c r="JZD2173" s="218"/>
      <c r="JZE2173" s="218"/>
      <c r="JZF2173" s="218"/>
      <c r="JZG2173" s="218"/>
      <c r="JZH2173" s="218"/>
      <c r="JZI2173" s="218"/>
      <c r="JZJ2173" s="218"/>
      <c r="JZK2173" s="218"/>
      <c r="JZL2173" s="218"/>
      <c r="JZM2173" s="218"/>
      <c r="JZN2173" s="218"/>
      <c r="JZO2173" s="218"/>
      <c r="JZP2173" s="218"/>
      <c r="JZQ2173" s="218"/>
      <c r="JZR2173" s="218"/>
      <c r="JZS2173" s="218"/>
      <c r="JZT2173" s="218"/>
      <c r="JZU2173" s="218"/>
      <c r="JZV2173" s="218"/>
      <c r="JZW2173" s="218"/>
      <c r="JZX2173" s="218"/>
      <c r="JZY2173" s="218"/>
      <c r="JZZ2173" s="218"/>
      <c r="KAA2173" s="218"/>
      <c r="KAB2173" s="218"/>
      <c r="KAC2173" s="218"/>
      <c r="KAD2173" s="218"/>
      <c r="KAE2173" s="218"/>
      <c r="KAF2173" s="218"/>
      <c r="KAG2173" s="218"/>
      <c r="KAH2173" s="218"/>
      <c r="KAI2173" s="218"/>
      <c r="KAJ2173" s="218"/>
      <c r="KAK2173" s="218"/>
      <c r="KAL2173" s="218"/>
      <c r="KAM2173" s="218"/>
      <c r="KAN2173" s="218"/>
      <c r="KAO2173" s="218"/>
      <c r="KAP2173" s="218"/>
      <c r="KAQ2173" s="218"/>
      <c r="KAR2173" s="218"/>
      <c r="KAS2173" s="218"/>
      <c r="KAT2173" s="218"/>
      <c r="KAU2173" s="218"/>
      <c r="KAV2173" s="218"/>
      <c r="KAW2173" s="218"/>
      <c r="KAX2173" s="218"/>
      <c r="KAY2173" s="218"/>
      <c r="KAZ2173" s="218"/>
      <c r="KBA2173" s="218"/>
      <c r="KBB2173" s="218"/>
      <c r="KBC2173" s="218"/>
      <c r="KBD2173" s="218"/>
      <c r="KBE2173" s="218"/>
      <c r="KBF2173" s="218"/>
      <c r="KBG2173" s="218"/>
      <c r="KBH2173" s="218"/>
      <c r="KBI2173" s="218"/>
      <c r="KBJ2173" s="218"/>
      <c r="KBK2173" s="218"/>
      <c r="KBL2173" s="218"/>
      <c r="KBM2173" s="218"/>
      <c r="KBN2173" s="218"/>
      <c r="KBO2173" s="218"/>
      <c r="KBP2173" s="218"/>
      <c r="KBQ2173" s="218"/>
      <c r="KBR2173" s="218"/>
      <c r="KBS2173" s="218"/>
      <c r="KBT2173" s="218"/>
      <c r="KBU2173" s="218"/>
      <c r="KBV2173" s="218"/>
      <c r="KBW2173" s="218"/>
      <c r="KBX2173" s="218"/>
      <c r="KBY2173" s="218"/>
      <c r="KBZ2173" s="218"/>
      <c r="KCA2173" s="218"/>
      <c r="KCB2173" s="218"/>
      <c r="KCC2173" s="218"/>
      <c r="KCD2173" s="218"/>
      <c r="KCE2173" s="218"/>
      <c r="KCF2173" s="218"/>
      <c r="KCG2173" s="218"/>
      <c r="KCH2173" s="218"/>
      <c r="KCI2173" s="218"/>
      <c r="KCJ2173" s="218"/>
      <c r="KCK2173" s="218"/>
      <c r="KCL2173" s="218"/>
      <c r="KCM2173" s="218"/>
      <c r="KCN2173" s="218"/>
      <c r="KCO2173" s="218"/>
      <c r="KCP2173" s="218"/>
      <c r="KCQ2173" s="218"/>
      <c r="KCR2173" s="218"/>
      <c r="KCS2173" s="218"/>
      <c r="KCT2173" s="218"/>
      <c r="KCU2173" s="218"/>
      <c r="KCV2173" s="218"/>
      <c r="KCW2173" s="218"/>
      <c r="KCX2173" s="218"/>
      <c r="KCY2173" s="218"/>
      <c r="KCZ2173" s="218"/>
      <c r="KDA2173" s="218"/>
      <c r="KDB2173" s="218"/>
      <c r="KDC2173" s="218"/>
      <c r="KDD2173" s="218"/>
      <c r="KDE2173" s="218"/>
      <c r="KDF2173" s="218"/>
      <c r="KDG2173" s="218"/>
      <c r="KDH2173" s="218"/>
      <c r="KDI2173" s="218"/>
      <c r="KDJ2173" s="218"/>
      <c r="KDK2173" s="218"/>
      <c r="KDL2173" s="218"/>
      <c r="KDM2173" s="218"/>
      <c r="KDN2173" s="218"/>
      <c r="KDO2173" s="218"/>
      <c r="KDP2173" s="218"/>
      <c r="KDQ2173" s="218"/>
      <c r="KDR2173" s="218"/>
      <c r="KDS2173" s="218"/>
      <c r="KDT2173" s="218"/>
      <c r="KDU2173" s="218"/>
      <c r="KDV2173" s="218"/>
      <c r="KDW2173" s="218"/>
      <c r="KDX2173" s="218"/>
      <c r="KDY2173" s="218"/>
      <c r="KDZ2173" s="218"/>
      <c r="KEA2173" s="218"/>
      <c r="KEB2173" s="218"/>
      <c r="KEC2173" s="218"/>
      <c r="KED2173" s="218"/>
      <c r="KEE2173" s="218"/>
      <c r="KEF2173" s="218"/>
      <c r="KEG2173" s="218"/>
      <c r="KEH2173" s="218"/>
      <c r="KEI2173" s="218"/>
      <c r="KEJ2173" s="218"/>
      <c r="KEK2173" s="218"/>
      <c r="KEL2173" s="218"/>
      <c r="KEM2173" s="218"/>
      <c r="KEN2173" s="218"/>
      <c r="KEO2173" s="218"/>
      <c r="KEP2173" s="218"/>
      <c r="KEQ2173" s="218"/>
      <c r="KER2173" s="218"/>
      <c r="KES2173" s="218"/>
      <c r="KET2173" s="218"/>
      <c r="KEU2173" s="218"/>
      <c r="KEV2173" s="218"/>
      <c r="KEW2173" s="218"/>
      <c r="KEX2173" s="218"/>
      <c r="KEY2173" s="218"/>
      <c r="KEZ2173" s="218"/>
      <c r="KFA2173" s="218"/>
      <c r="KFB2173" s="218"/>
      <c r="KFC2173" s="218"/>
      <c r="KFD2173" s="218"/>
      <c r="KFE2173" s="218"/>
      <c r="KFF2173" s="218"/>
      <c r="KFG2173" s="218"/>
      <c r="KFH2173" s="218"/>
      <c r="KFI2173" s="218"/>
      <c r="KFJ2173" s="218"/>
      <c r="KFK2173" s="218"/>
      <c r="KFL2173" s="218"/>
      <c r="KFM2173" s="218"/>
      <c r="KFN2173" s="218"/>
      <c r="KFO2173" s="218"/>
      <c r="KFP2173" s="218"/>
      <c r="KFQ2173" s="218"/>
      <c r="KFR2173" s="218"/>
      <c r="KFS2173" s="218"/>
      <c r="KFT2173" s="218"/>
      <c r="KFU2173" s="218"/>
      <c r="KFV2173" s="218"/>
      <c r="KFW2173" s="218"/>
      <c r="KFX2173" s="218"/>
      <c r="KFY2173" s="218"/>
      <c r="KFZ2173" s="218"/>
      <c r="KGA2173" s="218"/>
      <c r="KGB2173" s="218"/>
      <c r="KGC2173" s="218"/>
      <c r="KGD2173" s="218"/>
      <c r="KGE2173" s="218"/>
      <c r="KGF2173" s="218"/>
      <c r="KGG2173" s="218"/>
      <c r="KGH2173" s="218"/>
      <c r="KGI2173" s="218"/>
      <c r="KGJ2173" s="218"/>
      <c r="KGK2173" s="218"/>
      <c r="KGL2173" s="218"/>
      <c r="KGM2173" s="218"/>
      <c r="KGN2173" s="218"/>
      <c r="KGO2173" s="218"/>
      <c r="KGP2173" s="218"/>
      <c r="KGQ2173" s="218"/>
      <c r="KGR2173" s="218"/>
      <c r="KGS2173" s="218"/>
      <c r="KGT2173" s="218"/>
      <c r="KGU2173" s="218"/>
      <c r="KGV2173" s="218"/>
      <c r="KGW2173" s="218"/>
      <c r="KGX2173" s="218"/>
      <c r="KGY2173" s="218"/>
      <c r="KGZ2173" s="218"/>
      <c r="KHA2173" s="218"/>
      <c r="KHB2173" s="218"/>
      <c r="KHC2173" s="218"/>
      <c r="KHD2173" s="218"/>
      <c r="KHE2173" s="218"/>
      <c r="KHF2173" s="218"/>
      <c r="KHG2173" s="218"/>
      <c r="KHH2173" s="218"/>
      <c r="KHI2173" s="218"/>
      <c r="KHJ2173" s="218"/>
      <c r="KHK2173" s="218"/>
      <c r="KHL2173" s="218"/>
      <c r="KHM2173" s="218"/>
      <c r="KHN2173" s="218"/>
      <c r="KHO2173" s="218"/>
      <c r="KHP2173" s="218"/>
      <c r="KHQ2173" s="218"/>
      <c r="KHR2173" s="218"/>
      <c r="KHS2173" s="218"/>
      <c r="KHT2173" s="218"/>
      <c r="KHU2173" s="218"/>
      <c r="KHV2173" s="218"/>
      <c r="KHW2173" s="218"/>
      <c r="KHX2173" s="218"/>
      <c r="KHY2173" s="218"/>
      <c r="KHZ2173" s="218"/>
      <c r="KIA2173" s="218"/>
      <c r="KIB2173" s="218"/>
      <c r="KIC2173" s="218"/>
      <c r="KID2173" s="218"/>
      <c r="KIE2173" s="218"/>
      <c r="KIF2173" s="218"/>
      <c r="KIG2173" s="218"/>
      <c r="KIH2173" s="218"/>
      <c r="KII2173" s="218"/>
      <c r="KIJ2173" s="218"/>
      <c r="KIK2173" s="218"/>
      <c r="KIL2173" s="218"/>
      <c r="KIM2173" s="218"/>
      <c r="KIN2173" s="218"/>
      <c r="KIO2173" s="218"/>
      <c r="KIP2173" s="218"/>
      <c r="KIQ2173" s="218"/>
      <c r="KIR2173" s="218"/>
      <c r="KIS2173" s="218"/>
      <c r="KIT2173" s="218"/>
      <c r="KIU2173" s="218"/>
      <c r="KIV2173" s="218"/>
      <c r="KIW2173" s="218"/>
      <c r="KIX2173" s="218"/>
      <c r="KIY2173" s="218"/>
      <c r="KIZ2173" s="218"/>
      <c r="KJA2173" s="218"/>
      <c r="KJB2173" s="218"/>
      <c r="KJC2173" s="218"/>
      <c r="KJD2173" s="218"/>
      <c r="KJE2173" s="218"/>
      <c r="KJF2173" s="218"/>
      <c r="KJG2173" s="218"/>
      <c r="KJH2173" s="218"/>
      <c r="KJI2173" s="218"/>
      <c r="KJJ2173" s="218"/>
      <c r="KJK2173" s="218"/>
      <c r="KJL2173" s="218"/>
      <c r="KJM2173" s="218"/>
      <c r="KJN2173" s="218"/>
      <c r="KJO2173" s="218"/>
      <c r="KJP2173" s="218"/>
      <c r="KJQ2173" s="218"/>
      <c r="KJR2173" s="218"/>
      <c r="KJS2173" s="218"/>
      <c r="KJT2173" s="218"/>
      <c r="KJU2173" s="218"/>
      <c r="KJV2173" s="218"/>
      <c r="KJW2173" s="218"/>
      <c r="KJX2173" s="218"/>
      <c r="KJY2173" s="218"/>
      <c r="KJZ2173" s="218"/>
      <c r="KKA2173" s="218"/>
      <c r="KKB2173" s="218"/>
      <c r="KKC2173" s="218"/>
      <c r="KKD2173" s="218"/>
      <c r="KKE2173" s="218"/>
      <c r="KKF2173" s="218"/>
      <c r="KKG2173" s="218"/>
      <c r="KKH2173" s="218"/>
      <c r="KKI2173" s="218"/>
      <c r="KKJ2173" s="218"/>
      <c r="KKK2173" s="218"/>
      <c r="KKL2173" s="218"/>
      <c r="KKM2173" s="218"/>
      <c r="KKN2173" s="218"/>
      <c r="KKO2173" s="218"/>
      <c r="KKP2173" s="218"/>
      <c r="KKQ2173" s="218"/>
      <c r="KKR2173" s="218"/>
      <c r="KKS2173" s="218"/>
      <c r="KKT2173" s="218"/>
      <c r="KKU2173" s="218"/>
      <c r="KKV2173" s="218"/>
      <c r="KKW2173" s="218"/>
      <c r="KKX2173" s="218"/>
      <c r="KKY2173" s="218"/>
      <c r="KKZ2173" s="218"/>
      <c r="KLA2173" s="218"/>
      <c r="KLB2173" s="218"/>
      <c r="KLC2173" s="218"/>
      <c r="KLD2173" s="218"/>
      <c r="KLE2173" s="218"/>
      <c r="KLF2173" s="218"/>
      <c r="KLG2173" s="218"/>
      <c r="KLH2173" s="218"/>
      <c r="KLI2173" s="218"/>
      <c r="KLJ2173" s="218"/>
      <c r="KLK2173" s="218"/>
      <c r="KLL2173" s="218"/>
      <c r="KLM2173" s="218"/>
      <c r="KLN2173" s="218"/>
      <c r="KLO2173" s="218"/>
      <c r="KLP2173" s="218"/>
      <c r="KLQ2173" s="218"/>
      <c r="KLR2173" s="218"/>
      <c r="KLS2173" s="218"/>
      <c r="KLT2173" s="218"/>
      <c r="KLU2173" s="218"/>
      <c r="KLV2173" s="218"/>
      <c r="KLW2173" s="218"/>
      <c r="KLX2173" s="218"/>
      <c r="KLY2173" s="218"/>
      <c r="KLZ2173" s="218"/>
      <c r="KMA2173" s="218"/>
      <c r="KMB2173" s="218"/>
      <c r="KMC2173" s="218"/>
      <c r="KMD2173" s="218"/>
      <c r="KME2173" s="218"/>
      <c r="KMF2173" s="218"/>
      <c r="KMG2173" s="218"/>
      <c r="KMH2173" s="218"/>
      <c r="KMI2173" s="218"/>
      <c r="KMJ2173" s="218"/>
      <c r="KMK2173" s="218"/>
      <c r="KML2173" s="218"/>
      <c r="KMM2173" s="218"/>
      <c r="KMN2173" s="218"/>
      <c r="KMO2173" s="218"/>
      <c r="KMP2173" s="218"/>
      <c r="KMQ2173" s="218"/>
      <c r="KMR2173" s="218"/>
      <c r="KMS2173" s="218"/>
      <c r="KMT2173" s="218"/>
      <c r="KMU2173" s="218"/>
      <c r="KMV2173" s="218"/>
      <c r="KMW2173" s="218"/>
      <c r="KMX2173" s="218"/>
      <c r="KMY2173" s="218"/>
      <c r="KMZ2173" s="218"/>
      <c r="KNA2173" s="218"/>
      <c r="KNB2173" s="218"/>
      <c r="KNC2173" s="218"/>
      <c r="KND2173" s="218"/>
      <c r="KNE2173" s="218"/>
      <c r="KNF2173" s="218"/>
      <c r="KNG2173" s="218"/>
      <c r="KNH2173" s="218"/>
      <c r="KNI2173" s="218"/>
      <c r="KNJ2173" s="218"/>
      <c r="KNK2173" s="218"/>
      <c r="KNL2173" s="218"/>
      <c r="KNM2173" s="218"/>
      <c r="KNN2173" s="218"/>
      <c r="KNO2173" s="218"/>
      <c r="KNP2173" s="218"/>
      <c r="KNQ2173" s="218"/>
      <c r="KNR2173" s="218"/>
      <c r="KNS2173" s="218"/>
      <c r="KNT2173" s="218"/>
      <c r="KNU2173" s="218"/>
      <c r="KNV2173" s="218"/>
      <c r="KNW2173" s="218"/>
      <c r="KNX2173" s="218"/>
      <c r="KNY2173" s="218"/>
      <c r="KNZ2173" s="218"/>
      <c r="KOA2173" s="218"/>
      <c r="KOB2173" s="218"/>
      <c r="KOC2173" s="218"/>
      <c r="KOD2173" s="218"/>
      <c r="KOE2173" s="218"/>
      <c r="KOF2173" s="218"/>
      <c r="KOG2173" s="218"/>
      <c r="KOH2173" s="218"/>
      <c r="KOI2173" s="218"/>
      <c r="KOJ2173" s="218"/>
      <c r="KOK2173" s="218"/>
      <c r="KOL2173" s="218"/>
      <c r="KOM2173" s="218"/>
      <c r="KON2173" s="218"/>
      <c r="KOO2173" s="218"/>
      <c r="KOP2173" s="218"/>
      <c r="KOQ2173" s="218"/>
      <c r="KOR2173" s="218"/>
      <c r="KOS2173" s="218"/>
      <c r="KOT2173" s="218"/>
      <c r="KOU2173" s="218"/>
      <c r="KOV2173" s="218"/>
      <c r="KOW2173" s="218"/>
      <c r="KOX2173" s="218"/>
      <c r="KOY2173" s="218"/>
      <c r="KOZ2173" s="218"/>
      <c r="KPA2173" s="218"/>
      <c r="KPB2173" s="218"/>
      <c r="KPC2173" s="218"/>
      <c r="KPD2173" s="218"/>
      <c r="KPE2173" s="218"/>
      <c r="KPF2173" s="218"/>
      <c r="KPG2173" s="218"/>
      <c r="KPH2173" s="218"/>
      <c r="KPI2173" s="218"/>
      <c r="KPJ2173" s="218"/>
      <c r="KPK2173" s="218"/>
      <c r="KPL2173" s="218"/>
      <c r="KPM2173" s="218"/>
      <c r="KPN2173" s="218"/>
      <c r="KPO2173" s="218"/>
      <c r="KPP2173" s="218"/>
      <c r="KPQ2173" s="218"/>
      <c r="KPR2173" s="218"/>
      <c r="KPS2173" s="218"/>
      <c r="KPT2173" s="218"/>
      <c r="KPU2173" s="218"/>
      <c r="KPV2173" s="218"/>
      <c r="KPW2173" s="218"/>
      <c r="KPX2173" s="218"/>
      <c r="KPY2173" s="218"/>
      <c r="KPZ2173" s="218"/>
      <c r="KQA2173" s="218"/>
      <c r="KQB2173" s="218"/>
      <c r="KQC2173" s="218"/>
      <c r="KQD2173" s="218"/>
      <c r="KQE2173" s="218"/>
      <c r="KQF2173" s="218"/>
      <c r="KQG2173" s="218"/>
      <c r="KQH2173" s="218"/>
      <c r="KQI2173" s="218"/>
      <c r="KQJ2173" s="218"/>
      <c r="KQK2173" s="218"/>
      <c r="KQL2173" s="218"/>
      <c r="KQM2173" s="218"/>
      <c r="KQN2173" s="218"/>
      <c r="KQO2173" s="218"/>
      <c r="KQP2173" s="218"/>
      <c r="KQQ2173" s="218"/>
      <c r="KQR2173" s="218"/>
      <c r="KQS2173" s="218"/>
      <c r="KQT2173" s="218"/>
      <c r="KQU2173" s="218"/>
      <c r="KQV2173" s="218"/>
      <c r="KQW2173" s="218"/>
      <c r="KQX2173" s="218"/>
      <c r="KQY2173" s="218"/>
      <c r="KQZ2173" s="218"/>
      <c r="KRA2173" s="218"/>
      <c r="KRB2173" s="218"/>
      <c r="KRC2173" s="218"/>
      <c r="KRD2173" s="218"/>
      <c r="KRE2173" s="218"/>
      <c r="KRF2173" s="218"/>
      <c r="KRG2173" s="218"/>
      <c r="KRH2173" s="218"/>
      <c r="KRI2173" s="218"/>
      <c r="KRJ2173" s="218"/>
      <c r="KRK2173" s="218"/>
      <c r="KRL2173" s="218"/>
      <c r="KRM2173" s="218"/>
      <c r="KRN2173" s="218"/>
      <c r="KRO2173" s="218"/>
      <c r="KRP2173" s="218"/>
      <c r="KRQ2173" s="218"/>
      <c r="KRR2173" s="218"/>
      <c r="KRS2173" s="218"/>
      <c r="KRT2173" s="218"/>
      <c r="KRU2173" s="218"/>
      <c r="KRV2173" s="218"/>
      <c r="KRW2173" s="218"/>
      <c r="KRX2173" s="218"/>
      <c r="KRY2173" s="218"/>
      <c r="KRZ2173" s="218"/>
      <c r="KSA2173" s="218"/>
      <c r="KSB2173" s="218"/>
      <c r="KSC2173" s="218"/>
      <c r="KSD2173" s="218"/>
      <c r="KSE2173" s="218"/>
      <c r="KSF2173" s="218"/>
      <c r="KSG2173" s="218"/>
      <c r="KSH2173" s="218"/>
      <c r="KSI2173" s="218"/>
      <c r="KSJ2173" s="218"/>
      <c r="KSK2173" s="218"/>
      <c r="KSL2173" s="218"/>
      <c r="KSM2173" s="218"/>
      <c r="KSN2173" s="218"/>
      <c r="KSO2173" s="218"/>
      <c r="KSP2173" s="218"/>
      <c r="KSQ2173" s="218"/>
      <c r="KSR2173" s="218"/>
      <c r="KSS2173" s="218"/>
      <c r="KST2173" s="218"/>
      <c r="KSU2173" s="218"/>
      <c r="KSV2173" s="218"/>
      <c r="KSW2173" s="218"/>
      <c r="KSX2173" s="218"/>
      <c r="KSY2173" s="218"/>
      <c r="KSZ2173" s="218"/>
      <c r="KTA2173" s="218"/>
      <c r="KTB2173" s="218"/>
      <c r="KTC2173" s="218"/>
      <c r="KTD2173" s="218"/>
      <c r="KTE2173" s="218"/>
      <c r="KTF2173" s="218"/>
      <c r="KTG2173" s="218"/>
      <c r="KTH2173" s="218"/>
      <c r="KTI2173" s="218"/>
      <c r="KTJ2173" s="218"/>
      <c r="KTK2173" s="218"/>
      <c r="KTL2173" s="218"/>
      <c r="KTM2173" s="218"/>
      <c r="KTN2173" s="218"/>
      <c r="KTO2173" s="218"/>
      <c r="KTP2173" s="218"/>
      <c r="KTQ2173" s="218"/>
      <c r="KTR2173" s="218"/>
      <c r="KTS2173" s="218"/>
      <c r="KTT2173" s="218"/>
      <c r="KTU2173" s="218"/>
      <c r="KTV2173" s="218"/>
      <c r="KTW2173" s="218"/>
      <c r="KTX2173" s="218"/>
      <c r="KTY2173" s="218"/>
      <c r="KTZ2173" s="218"/>
      <c r="KUA2173" s="218"/>
      <c r="KUB2173" s="218"/>
      <c r="KUC2173" s="218"/>
      <c r="KUD2173" s="218"/>
      <c r="KUE2173" s="218"/>
      <c r="KUF2173" s="218"/>
      <c r="KUG2173" s="218"/>
      <c r="KUH2173" s="218"/>
      <c r="KUI2173" s="218"/>
      <c r="KUJ2173" s="218"/>
      <c r="KUK2173" s="218"/>
      <c r="KUL2173" s="218"/>
      <c r="KUM2173" s="218"/>
      <c r="KUN2173" s="218"/>
      <c r="KUO2173" s="218"/>
      <c r="KUP2173" s="218"/>
      <c r="KUQ2173" s="218"/>
      <c r="KUR2173" s="218"/>
      <c r="KUS2173" s="218"/>
      <c r="KUT2173" s="218"/>
      <c r="KUU2173" s="218"/>
      <c r="KUV2173" s="218"/>
      <c r="KUW2173" s="218"/>
      <c r="KUX2173" s="218"/>
      <c r="KUY2173" s="218"/>
      <c r="KUZ2173" s="218"/>
      <c r="KVA2173" s="218"/>
      <c r="KVB2173" s="218"/>
      <c r="KVC2173" s="218"/>
      <c r="KVD2173" s="218"/>
      <c r="KVE2173" s="218"/>
      <c r="KVF2173" s="218"/>
      <c r="KVG2173" s="218"/>
      <c r="KVH2173" s="218"/>
      <c r="KVI2173" s="218"/>
      <c r="KVJ2173" s="218"/>
      <c r="KVK2173" s="218"/>
      <c r="KVL2173" s="218"/>
      <c r="KVM2173" s="218"/>
      <c r="KVN2173" s="218"/>
      <c r="KVO2173" s="218"/>
      <c r="KVP2173" s="218"/>
      <c r="KVQ2173" s="218"/>
      <c r="KVR2173" s="218"/>
      <c r="KVS2173" s="218"/>
      <c r="KVT2173" s="218"/>
      <c r="KVU2173" s="218"/>
      <c r="KVV2173" s="218"/>
      <c r="KVW2173" s="218"/>
      <c r="KVX2173" s="218"/>
      <c r="KVY2173" s="218"/>
      <c r="KVZ2173" s="218"/>
      <c r="KWA2173" s="218"/>
      <c r="KWB2173" s="218"/>
      <c r="KWC2173" s="218"/>
      <c r="KWD2173" s="218"/>
      <c r="KWE2173" s="218"/>
      <c r="KWF2173" s="218"/>
      <c r="KWG2173" s="218"/>
      <c r="KWH2173" s="218"/>
      <c r="KWI2173" s="218"/>
      <c r="KWJ2173" s="218"/>
      <c r="KWK2173" s="218"/>
      <c r="KWL2173" s="218"/>
      <c r="KWM2173" s="218"/>
      <c r="KWN2173" s="218"/>
      <c r="KWO2173" s="218"/>
      <c r="KWP2173" s="218"/>
      <c r="KWQ2173" s="218"/>
      <c r="KWR2173" s="218"/>
      <c r="KWS2173" s="218"/>
      <c r="KWT2173" s="218"/>
      <c r="KWU2173" s="218"/>
      <c r="KWV2173" s="218"/>
      <c r="KWW2173" s="218"/>
      <c r="KWX2173" s="218"/>
      <c r="KWY2173" s="218"/>
      <c r="KWZ2173" s="218"/>
      <c r="KXA2173" s="218"/>
      <c r="KXB2173" s="218"/>
      <c r="KXC2173" s="218"/>
      <c r="KXD2173" s="218"/>
      <c r="KXE2173" s="218"/>
      <c r="KXF2173" s="218"/>
      <c r="KXG2173" s="218"/>
      <c r="KXH2173" s="218"/>
      <c r="KXI2173" s="218"/>
      <c r="KXJ2173" s="218"/>
      <c r="KXK2173" s="218"/>
      <c r="KXL2173" s="218"/>
      <c r="KXM2173" s="218"/>
      <c r="KXN2173" s="218"/>
      <c r="KXO2173" s="218"/>
      <c r="KXP2173" s="218"/>
      <c r="KXQ2173" s="218"/>
      <c r="KXR2173" s="218"/>
      <c r="KXS2173" s="218"/>
      <c r="KXT2173" s="218"/>
      <c r="KXU2173" s="218"/>
      <c r="KXV2173" s="218"/>
      <c r="KXW2173" s="218"/>
      <c r="KXX2173" s="218"/>
      <c r="KXY2173" s="218"/>
      <c r="KXZ2173" s="218"/>
      <c r="KYA2173" s="218"/>
      <c r="KYB2173" s="218"/>
      <c r="KYC2173" s="218"/>
      <c r="KYD2173" s="218"/>
      <c r="KYE2173" s="218"/>
      <c r="KYF2173" s="218"/>
      <c r="KYG2173" s="218"/>
      <c r="KYH2173" s="218"/>
      <c r="KYI2173" s="218"/>
      <c r="KYJ2173" s="218"/>
      <c r="KYK2173" s="218"/>
      <c r="KYL2173" s="218"/>
      <c r="KYM2173" s="218"/>
      <c r="KYN2173" s="218"/>
      <c r="KYO2173" s="218"/>
      <c r="KYP2173" s="218"/>
      <c r="KYQ2173" s="218"/>
      <c r="KYR2173" s="218"/>
      <c r="KYS2173" s="218"/>
      <c r="KYT2173" s="218"/>
      <c r="KYU2173" s="218"/>
      <c r="KYV2173" s="218"/>
      <c r="KYW2173" s="218"/>
      <c r="KYX2173" s="218"/>
      <c r="KYY2173" s="218"/>
      <c r="KYZ2173" s="218"/>
      <c r="KZA2173" s="218"/>
      <c r="KZB2173" s="218"/>
      <c r="KZC2173" s="218"/>
      <c r="KZD2173" s="218"/>
      <c r="KZE2173" s="218"/>
      <c r="KZF2173" s="218"/>
      <c r="KZG2173" s="218"/>
      <c r="KZH2173" s="218"/>
      <c r="KZI2173" s="218"/>
      <c r="KZJ2173" s="218"/>
      <c r="KZK2173" s="218"/>
      <c r="KZL2173" s="218"/>
      <c r="KZM2173" s="218"/>
      <c r="KZN2173" s="218"/>
      <c r="KZO2173" s="218"/>
      <c r="KZP2173" s="218"/>
      <c r="KZQ2173" s="218"/>
      <c r="KZR2173" s="218"/>
      <c r="KZS2173" s="218"/>
      <c r="KZT2173" s="218"/>
      <c r="KZU2173" s="218"/>
      <c r="KZV2173" s="218"/>
      <c r="KZW2173" s="218"/>
      <c r="KZX2173" s="218"/>
      <c r="KZY2173" s="218"/>
      <c r="KZZ2173" s="218"/>
      <c r="LAA2173" s="218"/>
      <c r="LAB2173" s="218"/>
      <c r="LAC2173" s="218"/>
      <c r="LAD2173" s="218"/>
      <c r="LAE2173" s="218"/>
      <c r="LAF2173" s="218"/>
      <c r="LAG2173" s="218"/>
      <c r="LAH2173" s="218"/>
      <c r="LAI2173" s="218"/>
      <c r="LAJ2173" s="218"/>
      <c r="LAK2173" s="218"/>
      <c r="LAL2173" s="218"/>
      <c r="LAM2173" s="218"/>
      <c r="LAN2173" s="218"/>
      <c r="LAO2173" s="218"/>
      <c r="LAP2173" s="218"/>
      <c r="LAQ2173" s="218"/>
      <c r="LAR2173" s="218"/>
      <c r="LAS2173" s="218"/>
      <c r="LAT2173" s="218"/>
      <c r="LAU2173" s="218"/>
      <c r="LAV2173" s="218"/>
      <c r="LAW2173" s="218"/>
      <c r="LAX2173" s="218"/>
      <c r="LAY2173" s="218"/>
      <c r="LAZ2173" s="218"/>
      <c r="LBA2173" s="218"/>
      <c r="LBB2173" s="218"/>
      <c r="LBC2173" s="218"/>
      <c r="LBD2173" s="218"/>
      <c r="LBE2173" s="218"/>
      <c r="LBF2173" s="218"/>
      <c r="LBG2173" s="218"/>
      <c r="LBH2173" s="218"/>
      <c r="LBI2173" s="218"/>
      <c r="LBJ2173" s="218"/>
      <c r="LBK2173" s="218"/>
      <c r="LBL2173" s="218"/>
      <c r="LBM2173" s="218"/>
      <c r="LBN2173" s="218"/>
      <c r="LBO2173" s="218"/>
      <c r="LBP2173" s="218"/>
      <c r="LBQ2173" s="218"/>
      <c r="LBR2173" s="218"/>
      <c r="LBS2173" s="218"/>
      <c r="LBT2173" s="218"/>
      <c r="LBU2173" s="218"/>
      <c r="LBV2173" s="218"/>
      <c r="LBW2173" s="218"/>
      <c r="LBX2173" s="218"/>
      <c r="LBY2173" s="218"/>
      <c r="LBZ2173" s="218"/>
      <c r="LCA2173" s="218"/>
      <c r="LCB2173" s="218"/>
      <c r="LCC2173" s="218"/>
      <c r="LCD2173" s="218"/>
      <c r="LCE2173" s="218"/>
      <c r="LCF2173" s="218"/>
      <c r="LCG2173" s="218"/>
      <c r="LCH2173" s="218"/>
      <c r="LCI2173" s="218"/>
      <c r="LCJ2173" s="218"/>
      <c r="LCK2173" s="218"/>
      <c r="LCL2173" s="218"/>
      <c r="LCM2173" s="218"/>
      <c r="LCN2173" s="218"/>
      <c r="LCO2173" s="218"/>
      <c r="LCP2173" s="218"/>
      <c r="LCQ2173" s="218"/>
      <c r="LCR2173" s="218"/>
      <c r="LCS2173" s="218"/>
      <c r="LCT2173" s="218"/>
      <c r="LCU2173" s="218"/>
      <c r="LCV2173" s="218"/>
      <c r="LCW2173" s="218"/>
      <c r="LCX2173" s="218"/>
      <c r="LCY2173" s="218"/>
      <c r="LCZ2173" s="218"/>
      <c r="LDA2173" s="218"/>
      <c r="LDB2173" s="218"/>
      <c r="LDC2173" s="218"/>
      <c r="LDD2173" s="218"/>
      <c r="LDE2173" s="218"/>
      <c r="LDF2173" s="218"/>
      <c r="LDG2173" s="218"/>
      <c r="LDH2173" s="218"/>
      <c r="LDI2173" s="218"/>
      <c r="LDJ2173" s="218"/>
      <c r="LDK2173" s="218"/>
      <c r="LDL2173" s="218"/>
      <c r="LDM2173" s="218"/>
      <c r="LDN2173" s="218"/>
      <c r="LDO2173" s="218"/>
      <c r="LDP2173" s="218"/>
      <c r="LDQ2173" s="218"/>
      <c r="LDR2173" s="218"/>
      <c r="LDS2173" s="218"/>
      <c r="LDT2173" s="218"/>
      <c r="LDU2173" s="218"/>
      <c r="LDV2173" s="218"/>
      <c r="LDW2173" s="218"/>
      <c r="LDX2173" s="218"/>
      <c r="LDY2173" s="218"/>
      <c r="LDZ2173" s="218"/>
      <c r="LEA2173" s="218"/>
      <c r="LEB2173" s="218"/>
      <c r="LEC2173" s="218"/>
      <c r="LED2173" s="218"/>
      <c r="LEE2173" s="218"/>
      <c r="LEF2173" s="218"/>
      <c r="LEG2173" s="218"/>
      <c r="LEH2173" s="218"/>
      <c r="LEI2173" s="218"/>
      <c r="LEJ2173" s="218"/>
      <c r="LEK2173" s="218"/>
      <c r="LEL2173" s="218"/>
      <c r="LEM2173" s="218"/>
      <c r="LEN2173" s="218"/>
      <c r="LEO2173" s="218"/>
      <c r="LEP2173" s="218"/>
      <c r="LEQ2173" s="218"/>
      <c r="LER2173" s="218"/>
      <c r="LES2173" s="218"/>
      <c r="LET2173" s="218"/>
      <c r="LEU2173" s="218"/>
      <c r="LEV2173" s="218"/>
      <c r="LEW2173" s="218"/>
      <c r="LEX2173" s="218"/>
      <c r="LEY2173" s="218"/>
      <c r="LEZ2173" s="218"/>
      <c r="LFA2173" s="218"/>
      <c r="LFB2173" s="218"/>
      <c r="LFC2173" s="218"/>
      <c r="LFD2173" s="218"/>
      <c r="LFE2173" s="218"/>
      <c r="LFF2173" s="218"/>
      <c r="LFG2173" s="218"/>
      <c r="LFH2173" s="218"/>
      <c r="LFI2173" s="218"/>
      <c r="LFJ2173" s="218"/>
      <c r="LFK2173" s="218"/>
      <c r="LFL2173" s="218"/>
      <c r="LFM2173" s="218"/>
      <c r="LFN2173" s="218"/>
      <c r="LFO2173" s="218"/>
      <c r="LFP2173" s="218"/>
      <c r="LFQ2173" s="218"/>
      <c r="LFR2173" s="218"/>
      <c r="LFS2173" s="218"/>
      <c r="LFT2173" s="218"/>
      <c r="LFU2173" s="218"/>
      <c r="LFV2173" s="218"/>
      <c r="LFW2173" s="218"/>
      <c r="LFX2173" s="218"/>
      <c r="LFY2173" s="218"/>
      <c r="LFZ2173" s="218"/>
      <c r="LGA2173" s="218"/>
      <c r="LGB2173" s="218"/>
      <c r="LGC2173" s="218"/>
      <c r="LGD2173" s="218"/>
      <c r="LGE2173" s="218"/>
      <c r="LGF2173" s="218"/>
      <c r="LGG2173" s="218"/>
      <c r="LGH2173" s="218"/>
      <c r="LGI2173" s="218"/>
      <c r="LGJ2173" s="218"/>
      <c r="LGK2173" s="218"/>
      <c r="LGL2173" s="218"/>
      <c r="LGM2173" s="218"/>
      <c r="LGN2173" s="218"/>
      <c r="LGO2173" s="218"/>
      <c r="LGP2173" s="218"/>
      <c r="LGQ2173" s="218"/>
      <c r="LGR2173" s="218"/>
      <c r="LGS2173" s="218"/>
      <c r="LGT2173" s="218"/>
      <c r="LGU2173" s="218"/>
      <c r="LGV2173" s="218"/>
      <c r="LGW2173" s="218"/>
      <c r="LGX2173" s="218"/>
      <c r="LGY2173" s="218"/>
      <c r="LGZ2173" s="218"/>
      <c r="LHA2173" s="218"/>
      <c r="LHB2173" s="218"/>
      <c r="LHC2173" s="218"/>
      <c r="LHD2173" s="218"/>
      <c r="LHE2173" s="218"/>
      <c r="LHF2173" s="218"/>
      <c r="LHG2173" s="218"/>
      <c r="LHH2173" s="218"/>
      <c r="LHI2173" s="218"/>
      <c r="LHJ2173" s="218"/>
      <c r="LHK2173" s="218"/>
      <c r="LHL2173" s="218"/>
      <c r="LHM2173" s="218"/>
      <c r="LHN2173" s="218"/>
      <c r="LHO2173" s="218"/>
      <c r="LHP2173" s="218"/>
      <c r="LHQ2173" s="218"/>
      <c r="LHR2173" s="218"/>
      <c r="LHS2173" s="218"/>
      <c r="LHT2173" s="218"/>
      <c r="LHU2173" s="218"/>
      <c r="LHV2173" s="218"/>
      <c r="LHW2173" s="218"/>
      <c r="LHX2173" s="218"/>
      <c r="LHY2173" s="218"/>
      <c r="LHZ2173" s="218"/>
      <c r="LIA2173" s="218"/>
      <c r="LIB2173" s="218"/>
      <c r="LIC2173" s="218"/>
      <c r="LID2173" s="218"/>
      <c r="LIE2173" s="218"/>
      <c r="LIF2173" s="218"/>
      <c r="LIG2173" s="218"/>
      <c r="LIH2173" s="218"/>
      <c r="LII2173" s="218"/>
      <c r="LIJ2173" s="218"/>
      <c r="LIK2173" s="218"/>
      <c r="LIL2173" s="218"/>
      <c r="LIM2173" s="218"/>
      <c r="LIN2173" s="218"/>
      <c r="LIO2173" s="218"/>
      <c r="LIP2173" s="218"/>
      <c r="LIQ2173" s="218"/>
      <c r="LIR2173" s="218"/>
      <c r="LIS2173" s="218"/>
      <c r="LIT2173" s="218"/>
      <c r="LIU2173" s="218"/>
      <c r="LIV2173" s="218"/>
      <c r="LIW2173" s="218"/>
      <c r="LIX2173" s="218"/>
      <c r="LIY2173" s="218"/>
      <c r="LIZ2173" s="218"/>
      <c r="LJA2173" s="218"/>
      <c r="LJB2173" s="218"/>
      <c r="LJC2173" s="218"/>
      <c r="LJD2173" s="218"/>
      <c r="LJE2173" s="218"/>
      <c r="LJF2173" s="218"/>
      <c r="LJG2173" s="218"/>
      <c r="LJH2173" s="218"/>
      <c r="LJI2173" s="218"/>
      <c r="LJJ2173" s="218"/>
      <c r="LJK2173" s="218"/>
      <c r="LJL2173" s="218"/>
      <c r="LJM2173" s="218"/>
      <c r="LJN2173" s="218"/>
      <c r="LJO2173" s="218"/>
      <c r="LJP2173" s="218"/>
      <c r="LJQ2173" s="218"/>
      <c r="LJR2173" s="218"/>
      <c r="LJS2173" s="218"/>
      <c r="LJT2173" s="218"/>
      <c r="LJU2173" s="218"/>
      <c r="LJV2173" s="218"/>
      <c r="LJW2173" s="218"/>
      <c r="LJX2173" s="218"/>
      <c r="LJY2173" s="218"/>
      <c r="LJZ2173" s="218"/>
      <c r="LKA2173" s="218"/>
      <c r="LKB2173" s="218"/>
      <c r="LKC2173" s="218"/>
      <c r="LKD2173" s="218"/>
      <c r="LKE2173" s="218"/>
      <c r="LKF2173" s="218"/>
      <c r="LKG2173" s="218"/>
      <c r="LKH2173" s="218"/>
      <c r="LKI2173" s="218"/>
      <c r="LKJ2173" s="218"/>
      <c r="LKK2173" s="218"/>
      <c r="LKL2173" s="218"/>
      <c r="LKM2173" s="218"/>
      <c r="LKN2173" s="218"/>
      <c r="LKO2173" s="218"/>
      <c r="LKP2173" s="218"/>
      <c r="LKQ2173" s="218"/>
      <c r="LKR2173" s="218"/>
      <c r="LKS2173" s="218"/>
      <c r="LKT2173" s="218"/>
      <c r="LKU2173" s="218"/>
      <c r="LKV2173" s="218"/>
      <c r="LKW2173" s="218"/>
      <c r="LKX2173" s="218"/>
      <c r="LKY2173" s="218"/>
      <c r="LKZ2173" s="218"/>
      <c r="LLA2173" s="218"/>
      <c r="LLB2173" s="218"/>
      <c r="LLC2173" s="218"/>
      <c r="LLD2173" s="218"/>
      <c r="LLE2173" s="218"/>
      <c r="LLF2173" s="218"/>
      <c r="LLG2173" s="218"/>
      <c r="LLH2173" s="218"/>
      <c r="LLI2173" s="218"/>
      <c r="LLJ2173" s="218"/>
      <c r="LLK2173" s="218"/>
      <c r="LLL2173" s="218"/>
      <c r="LLM2173" s="218"/>
      <c r="LLN2173" s="218"/>
      <c r="LLO2173" s="218"/>
      <c r="LLP2173" s="218"/>
      <c r="LLQ2173" s="218"/>
      <c r="LLR2173" s="218"/>
      <c r="LLS2173" s="218"/>
      <c r="LLT2173" s="218"/>
      <c r="LLU2173" s="218"/>
      <c r="LLV2173" s="218"/>
      <c r="LLW2173" s="218"/>
      <c r="LLX2173" s="218"/>
      <c r="LLY2173" s="218"/>
      <c r="LLZ2173" s="218"/>
      <c r="LMA2173" s="218"/>
      <c r="LMB2173" s="218"/>
      <c r="LMC2173" s="218"/>
      <c r="LMD2173" s="218"/>
      <c r="LME2173" s="218"/>
      <c r="LMF2173" s="218"/>
      <c r="LMG2173" s="218"/>
      <c r="LMH2173" s="218"/>
      <c r="LMI2173" s="218"/>
      <c r="LMJ2173" s="218"/>
      <c r="LMK2173" s="218"/>
      <c r="LML2173" s="218"/>
      <c r="LMM2173" s="218"/>
      <c r="LMN2173" s="218"/>
      <c r="LMO2173" s="218"/>
      <c r="LMP2173" s="218"/>
      <c r="LMQ2173" s="218"/>
      <c r="LMR2173" s="218"/>
      <c r="LMS2173" s="218"/>
      <c r="LMT2173" s="218"/>
      <c r="LMU2173" s="218"/>
      <c r="LMV2173" s="218"/>
      <c r="LMW2173" s="218"/>
      <c r="LMX2173" s="218"/>
      <c r="LMY2173" s="218"/>
      <c r="LMZ2173" s="218"/>
      <c r="LNA2173" s="218"/>
      <c r="LNB2173" s="218"/>
      <c r="LNC2173" s="218"/>
      <c r="LND2173" s="218"/>
      <c r="LNE2173" s="218"/>
      <c r="LNF2173" s="218"/>
      <c r="LNG2173" s="218"/>
      <c r="LNH2173" s="218"/>
      <c r="LNI2173" s="218"/>
      <c r="LNJ2173" s="218"/>
      <c r="LNK2173" s="218"/>
      <c r="LNL2173" s="218"/>
      <c r="LNM2173" s="218"/>
      <c r="LNN2173" s="218"/>
      <c r="LNO2173" s="218"/>
      <c r="LNP2173" s="218"/>
      <c r="LNQ2173" s="218"/>
      <c r="LNR2173" s="218"/>
      <c r="LNS2173" s="218"/>
      <c r="LNT2173" s="218"/>
      <c r="LNU2173" s="218"/>
      <c r="LNV2173" s="218"/>
      <c r="LNW2173" s="218"/>
      <c r="LNX2173" s="218"/>
      <c r="LNY2173" s="218"/>
      <c r="LNZ2173" s="218"/>
      <c r="LOA2173" s="218"/>
      <c r="LOB2173" s="218"/>
      <c r="LOC2173" s="218"/>
      <c r="LOD2173" s="218"/>
      <c r="LOE2173" s="218"/>
      <c r="LOF2173" s="218"/>
      <c r="LOG2173" s="218"/>
      <c r="LOH2173" s="218"/>
      <c r="LOI2173" s="218"/>
      <c r="LOJ2173" s="218"/>
      <c r="LOK2173" s="218"/>
      <c r="LOL2173" s="218"/>
      <c r="LOM2173" s="218"/>
      <c r="LON2173" s="218"/>
      <c r="LOO2173" s="218"/>
      <c r="LOP2173" s="218"/>
      <c r="LOQ2173" s="218"/>
      <c r="LOR2173" s="218"/>
      <c r="LOS2173" s="218"/>
      <c r="LOT2173" s="218"/>
      <c r="LOU2173" s="218"/>
      <c r="LOV2173" s="218"/>
      <c r="LOW2173" s="218"/>
      <c r="LOX2173" s="218"/>
      <c r="LOY2173" s="218"/>
      <c r="LOZ2173" s="218"/>
      <c r="LPA2173" s="218"/>
      <c r="LPB2173" s="218"/>
      <c r="LPC2173" s="218"/>
      <c r="LPD2173" s="218"/>
      <c r="LPE2173" s="218"/>
      <c r="LPF2173" s="218"/>
      <c r="LPG2173" s="218"/>
      <c r="LPH2173" s="218"/>
      <c r="LPI2173" s="218"/>
      <c r="LPJ2173" s="218"/>
      <c r="LPK2173" s="218"/>
      <c r="LPL2173" s="218"/>
      <c r="LPM2173" s="218"/>
      <c r="LPN2173" s="218"/>
      <c r="LPO2173" s="218"/>
      <c r="LPP2173" s="218"/>
      <c r="LPQ2173" s="218"/>
      <c r="LPR2173" s="218"/>
      <c r="LPS2173" s="218"/>
      <c r="LPT2173" s="218"/>
      <c r="LPU2173" s="218"/>
      <c r="LPV2173" s="218"/>
      <c r="LPW2173" s="218"/>
      <c r="LPX2173" s="218"/>
      <c r="LPY2173" s="218"/>
      <c r="LPZ2173" s="218"/>
      <c r="LQA2173" s="218"/>
      <c r="LQB2173" s="218"/>
      <c r="LQC2173" s="218"/>
      <c r="LQD2173" s="218"/>
      <c r="LQE2173" s="218"/>
      <c r="LQF2173" s="218"/>
      <c r="LQG2173" s="218"/>
      <c r="LQH2173" s="218"/>
      <c r="LQI2173" s="218"/>
      <c r="LQJ2173" s="218"/>
      <c r="LQK2173" s="218"/>
      <c r="LQL2173" s="218"/>
      <c r="LQM2173" s="218"/>
      <c r="LQN2173" s="218"/>
      <c r="LQO2173" s="218"/>
      <c r="LQP2173" s="218"/>
      <c r="LQQ2173" s="218"/>
      <c r="LQR2173" s="218"/>
      <c r="LQS2173" s="218"/>
      <c r="LQT2173" s="218"/>
      <c r="LQU2173" s="218"/>
      <c r="LQV2173" s="218"/>
      <c r="LQW2173" s="218"/>
      <c r="LQX2173" s="218"/>
      <c r="LQY2173" s="218"/>
      <c r="LQZ2173" s="218"/>
      <c r="LRA2173" s="218"/>
      <c r="LRB2173" s="218"/>
      <c r="LRC2173" s="218"/>
      <c r="LRD2173" s="218"/>
      <c r="LRE2173" s="218"/>
      <c r="LRF2173" s="218"/>
      <c r="LRG2173" s="218"/>
      <c r="LRH2173" s="218"/>
      <c r="LRI2173" s="218"/>
      <c r="LRJ2173" s="218"/>
      <c r="LRK2173" s="218"/>
      <c r="LRL2173" s="218"/>
      <c r="LRM2173" s="218"/>
      <c r="LRN2173" s="218"/>
      <c r="LRO2173" s="218"/>
      <c r="LRP2173" s="218"/>
      <c r="LRQ2173" s="218"/>
      <c r="LRR2173" s="218"/>
      <c r="LRS2173" s="218"/>
      <c r="LRT2173" s="218"/>
      <c r="LRU2173" s="218"/>
      <c r="LRV2173" s="218"/>
      <c r="LRW2173" s="218"/>
      <c r="LRX2173" s="218"/>
      <c r="LRY2173" s="218"/>
      <c r="LRZ2173" s="218"/>
      <c r="LSA2173" s="218"/>
      <c r="LSB2173" s="218"/>
      <c r="LSC2173" s="218"/>
      <c r="LSD2173" s="218"/>
      <c r="LSE2173" s="218"/>
      <c r="LSF2173" s="218"/>
      <c r="LSG2173" s="218"/>
      <c r="LSH2173" s="218"/>
      <c r="LSI2173" s="218"/>
      <c r="LSJ2173" s="218"/>
      <c r="LSK2173" s="218"/>
      <c r="LSL2173" s="218"/>
      <c r="LSM2173" s="218"/>
      <c r="LSN2173" s="218"/>
      <c r="LSO2173" s="218"/>
      <c r="LSP2173" s="218"/>
      <c r="LSQ2173" s="218"/>
      <c r="LSR2173" s="218"/>
      <c r="LSS2173" s="218"/>
      <c r="LST2173" s="218"/>
      <c r="LSU2173" s="218"/>
      <c r="LSV2173" s="218"/>
      <c r="LSW2173" s="218"/>
      <c r="LSX2173" s="218"/>
      <c r="LSY2173" s="218"/>
      <c r="LSZ2173" s="218"/>
      <c r="LTA2173" s="218"/>
      <c r="LTB2173" s="218"/>
      <c r="LTC2173" s="218"/>
      <c r="LTD2173" s="218"/>
      <c r="LTE2173" s="218"/>
      <c r="LTF2173" s="218"/>
      <c r="LTG2173" s="218"/>
      <c r="LTH2173" s="218"/>
      <c r="LTI2173" s="218"/>
      <c r="LTJ2173" s="218"/>
      <c r="LTK2173" s="218"/>
      <c r="LTL2173" s="218"/>
      <c r="LTM2173" s="218"/>
      <c r="LTN2173" s="218"/>
      <c r="LTO2173" s="218"/>
      <c r="LTP2173" s="218"/>
      <c r="LTQ2173" s="218"/>
      <c r="LTR2173" s="218"/>
      <c r="LTS2173" s="218"/>
      <c r="LTT2173" s="218"/>
      <c r="LTU2173" s="218"/>
      <c r="LTV2173" s="218"/>
      <c r="LTW2173" s="218"/>
      <c r="LTX2173" s="218"/>
      <c r="LTY2173" s="218"/>
      <c r="LTZ2173" s="218"/>
      <c r="LUA2173" s="218"/>
      <c r="LUB2173" s="218"/>
      <c r="LUC2173" s="218"/>
      <c r="LUD2173" s="218"/>
      <c r="LUE2173" s="218"/>
      <c r="LUF2173" s="218"/>
      <c r="LUG2173" s="218"/>
      <c r="LUH2173" s="218"/>
      <c r="LUI2173" s="218"/>
      <c r="LUJ2173" s="218"/>
      <c r="LUK2173" s="218"/>
      <c r="LUL2173" s="218"/>
      <c r="LUM2173" s="218"/>
      <c r="LUN2173" s="218"/>
      <c r="LUO2173" s="218"/>
      <c r="LUP2173" s="218"/>
      <c r="LUQ2173" s="218"/>
      <c r="LUR2173" s="218"/>
      <c r="LUS2173" s="218"/>
      <c r="LUT2173" s="218"/>
      <c r="LUU2173" s="218"/>
      <c r="LUV2173" s="218"/>
      <c r="LUW2173" s="218"/>
      <c r="LUX2173" s="218"/>
      <c r="LUY2173" s="218"/>
      <c r="LUZ2173" s="218"/>
      <c r="LVA2173" s="218"/>
      <c r="LVB2173" s="218"/>
      <c r="LVC2173" s="218"/>
      <c r="LVD2173" s="218"/>
      <c r="LVE2173" s="218"/>
      <c r="LVF2173" s="218"/>
      <c r="LVG2173" s="218"/>
      <c r="LVH2173" s="218"/>
      <c r="LVI2173" s="218"/>
      <c r="LVJ2173" s="218"/>
      <c r="LVK2173" s="218"/>
      <c r="LVL2173" s="218"/>
      <c r="LVM2173" s="218"/>
      <c r="LVN2173" s="218"/>
      <c r="LVO2173" s="218"/>
      <c r="LVP2173" s="218"/>
      <c r="LVQ2173" s="218"/>
      <c r="LVR2173" s="218"/>
      <c r="LVS2173" s="218"/>
      <c r="LVT2173" s="218"/>
      <c r="LVU2173" s="218"/>
      <c r="LVV2173" s="218"/>
      <c r="LVW2173" s="218"/>
      <c r="LVX2173" s="218"/>
      <c r="LVY2173" s="218"/>
      <c r="LVZ2173" s="218"/>
      <c r="LWA2173" s="218"/>
      <c r="LWB2173" s="218"/>
      <c r="LWC2173" s="218"/>
      <c r="LWD2173" s="218"/>
      <c r="LWE2173" s="218"/>
      <c r="LWF2173" s="218"/>
      <c r="LWG2173" s="218"/>
      <c r="LWH2173" s="218"/>
      <c r="LWI2173" s="218"/>
      <c r="LWJ2173" s="218"/>
      <c r="LWK2173" s="218"/>
      <c r="LWL2173" s="218"/>
      <c r="LWM2173" s="218"/>
      <c r="LWN2173" s="218"/>
      <c r="LWO2173" s="218"/>
      <c r="LWP2173" s="218"/>
      <c r="LWQ2173" s="218"/>
      <c r="LWR2173" s="218"/>
      <c r="LWS2173" s="218"/>
      <c r="LWT2173" s="218"/>
      <c r="LWU2173" s="218"/>
      <c r="LWV2173" s="218"/>
      <c r="LWW2173" s="218"/>
      <c r="LWX2173" s="218"/>
      <c r="LWY2173" s="218"/>
      <c r="LWZ2173" s="218"/>
      <c r="LXA2173" s="218"/>
      <c r="LXB2173" s="218"/>
      <c r="LXC2173" s="218"/>
      <c r="LXD2173" s="218"/>
      <c r="LXE2173" s="218"/>
      <c r="LXF2173" s="218"/>
      <c r="LXG2173" s="218"/>
      <c r="LXH2173" s="218"/>
      <c r="LXI2173" s="218"/>
      <c r="LXJ2173" s="218"/>
      <c r="LXK2173" s="218"/>
      <c r="LXL2173" s="218"/>
      <c r="LXM2173" s="218"/>
      <c r="LXN2173" s="218"/>
      <c r="LXO2173" s="218"/>
      <c r="LXP2173" s="218"/>
      <c r="LXQ2173" s="218"/>
      <c r="LXR2173" s="218"/>
      <c r="LXS2173" s="218"/>
      <c r="LXT2173" s="218"/>
      <c r="LXU2173" s="218"/>
      <c r="LXV2173" s="218"/>
      <c r="LXW2173" s="218"/>
      <c r="LXX2173" s="218"/>
      <c r="LXY2173" s="218"/>
      <c r="LXZ2173" s="218"/>
      <c r="LYA2173" s="218"/>
      <c r="LYB2173" s="218"/>
      <c r="LYC2173" s="218"/>
      <c r="LYD2173" s="218"/>
      <c r="LYE2173" s="218"/>
      <c r="LYF2173" s="218"/>
      <c r="LYG2173" s="218"/>
      <c r="LYH2173" s="218"/>
      <c r="LYI2173" s="218"/>
      <c r="LYJ2173" s="218"/>
      <c r="LYK2173" s="218"/>
      <c r="LYL2173" s="218"/>
      <c r="LYM2173" s="218"/>
      <c r="LYN2173" s="218"/>
      <c r="LYO2173" s="218"/>
      <c r="LYP2173" s="218"/>
      <c r="LYQ2173" s="218"/>
      <c r="LYR2173" s="218"/>
      <c r="LYS2173" s="218"/>
      <c r="LYT2173" s="218"/>
      <c r="LYU2173" s="218"/>
      <c r="LYV2173" s="218"/>
      <c r="LYW2173" s="218"/>
      <c r="LYX2173" s="218"/>
      <c r="LYY2173" s="218"/>
      <c r="LYZ2173" s="218"/>
      <c r="LZA2173" s="218"/>
      <c r="LZB2173" s="218"/>
      <c r="LZC2173" s="218"/>
      <c r="LZD2173" s="218"/>
      <c r="LZE2173" s="218"/>
      <c r="LZF2173" s="218"/>
      <c r="LZG2173" s="218"/>
      <c r="LZH2173" s="218"/>
      <c r="LZI2173" s="218"/>
      <c r="LZJ2173" s="218"/>
      <c r="LZK2173" s="218"/>
      <c r="LZL2173" s="218"/>
      <c r="LZM2173" s="218"/>
      <c r="LZN2173" s="218"/>
      <c r="LZO2173" s="218"/>
      <c r="LZP2173" s="218"/>
      <c r="LZQ2173" s="218"/>
      <c r="LZR2173" s="218"/>
      <c r="LZS2173" s="218"/>
      <c r="LZT2173" s="218"/>
      <c r="LZU2173" s="218"/>
      <c r="LZV2173" s="218"/>
      <c r="LZW2173" s="218"/>
      <c r="LZX2173" s="218"/>
      <c r="LZY2173" s="218"/>
      <c r="LZZ2173" s="218"/>
      <c r="MAA2173" s="218"/>
      <c r="MAB2173" s="218"/>
      <c r="MAC2173" s="218"/>
      <c r="MAD2173" s="218"/>
      <c r="MAE2173" s="218"/>
      <c r="MAF2173" s="218"/>
      <c r="MAG2173" s="218"/>
      <c r="MAH2173" s="218"/>
      <c r="MAI2173" s="218"/>
      <c r="MAJ2173" s="218"/>
      <c r="MAK2173" s="218"/>
      <c r="MAL2173" s="218"/>
      <c r="MAM2173" s="218"/>
      <c r="MAN2173" s="218"/>
      <c r="MAO2173" s="218"/>
      <c r="MAP2173" s="218"/>
      <c r="MAQ2173" s="218"/>
      <c r="MAR2173" s="218"/>
      <c r="MAS2173" s="218"/>
      <c r="MAT2173" s="218"/>
      <c r="MAU2173" s="218"/>
      <c r="MAV2173" s="218"/>
      <c r="MAW2173" s="218"/>
      <c r="MAX2173" s="218"/>
      <c r="MAY2173" s="218"/>
      <c r="MAZ2173" s="218"/>
      <c r="MBA2173" s="218"/>
      <c r="MBB2173" s="218"/>
      <c r="MBC2173" s="218"/>
      <c r="MBD2173" s="218"/>
      <c r="MBE2173" s="218"/>
      <c r="MBF2173" s="218"/>
      <c r="MBG2173" s="218"/>
      <c r="MBH2173" s="218"/>
      <c r="MBI2173" s="218"/>
      <c r="MBJ2173" s="218"/>
      <c r="MBK2173" s="218"/>
      <c r="MBL2173" s="218"/>
      <c r="MBM2173" s="218"/>
      <c r="MBN2173" s="218"/>
      <c r="MBO2173" s="218"/>
      <c r="MBP2173" s="218"/>
      <c r="MBQ2173" s="218"/>
      <c r="MBR2173" s="218"/>
      <c r="MBS2173" s="218"/>
      <c r="MBT2173" s="218"/>
      <c r="MBU2173" s="218"/>
      <c r="MBV2173" s="218"/>
      <c r="MBW2173" s="218"/>
      <c r="MBX2173" s="218"/>
      <c r="MBY2173" s="218"/>
      <c r="MBZ2173" s="218"/>
      <c r="MCA2173" s="218"/>
      <c r="MCB2173" s="218"/>
      <c r="MCC2173" s="218"/>
      <c r="MCD2173" s="218"/>
      <c r="MCE2173" s="218"/>
      <c r="MCF2173" s="218"/>
      <c r="MCG2173" s="218"/>
      <c r="MCH2173" s="218"/>
      <c r="MCI2173" s="218"/>
      <c r="MCJ2173" s="218"/>
      <c r="MCK2173" s="218"/>
      <c r="MCL2173" s="218"/>
      <c r="MCM2173" s="218"/>
      <c r="MCN2173" s="218"/>
      <c r="MCO2173" s="218"/>
      <c r="MCP2173" s="218"/>
      <c r="MCQ2173" s="218"/>
      <c r="MCR2173" s="218"/>
      <c r="MCS2173" s="218"/>
      <c r="MCT2173" s="218"/>
      <c r="MCU2173" s="218"/>
      <c r="MCV2173" s="218"/>
      <c r="MCW2173" s="218"/>
      <c r="MCX2173" s="218"/>
      <c r="MCY2173" s="218"/>
      <c r="MCZ2173" s="218"/>
      <c r="MDA2173" s="218"/>
      <c r="MDB2173" s="218"/>
      <c r="MDC2173" s="218"/>
      <c r="MDD2173" s="218"/>
      <c r="MDE2173" s="218"/>
      <c r="MDF2173" s="218"/>
      <c r="MDG2173" s="218"/>
      <c r="MDH2173" s="218"/>
      <c r="MDI2173" s="218"/>
      <c r="MDJ2173" s="218"/>
      <c r="MDK2173" s="218"/>
      <c r="MDL2173" s="218"/>
      <c r="MDM2173" s="218"/>
      <c r="MDN2173" s="218"/>
      <c r="MDO2173" s="218"/>
      <c r="MDP2173" s="218"/>
      <c r="MDQ2173" s="218"/>
      <c r="MDR2173" s="218"/>
      <c r="MDS2173" s="218"/>
      <c r="MDT2173" s="218"/>
      <c r="MDU2173" s="218"/>
      <c r="MDV2173" s="218"/>
      <c r="MDW2173" s="218"/>
      <c r="MDX2173" s="218"/>
      <c r="MDY2173" s="218"/>
      <c r="MDZ2173" s="218"/>
      <c r="MEA2173" s="218"/>
      <c r="MEB2173" s="218"/>
      <c r="MEC2173" s="218"/>
      <c r="MED2173" s="218"/>
      <c r="MEE2173" s="218"/>
      <c r="MEF2173" s="218"/>
      <c r="MEG2173" s="218"/>
      <c r="MEH2173" s="218"/>
      <c r="MEI2173" s="218"/>
      <c r="MEJ2173" s="218"/>
      <c r="MEK2173" s="218"/>
      <c r="MEL2173" s="218"/>
      <c r="MEM2173" s="218"/>
      <c r="MEN2173" s="218"/>
      <c r="MEO2173" s="218"/>
      <c r="MEP2173" s="218"/>
      <c r="MEQ2173" s="218"/>
      <c r="MER2173" s="218"/>
      <c r="MES2173" s="218"/>
      <c r="MET2173" s="218"/>
      <c r="MEU2173" s="218"/>
      <c r="MEV2173" s="218"/>
      <c r="MEW2173" s="218"/>
      <c r="MEX2173" s="218"/>
      <c r="MEY2173" s="218"/>
      <c r="MEZ2173" s="218"/>
      <c r="MFA2173" s="218"/>
      <c r="MFB2173" s="218"/>
      <c r="MFC2173" s="218"/>
      <c r="MFD2173" s="218"/>
      <c r="MFE2173" s="218"/>
      <c r="MFF2173" s="218"/>
      <c r="MFG2173" s="218"/>
      <c r="MFH2173" s="218"/>
      <c r="MFI2173" s="218"/>
      <c r="MFJ2173" s="218"/>
      <c r="MFK2173" s="218"/>
      <c r="MFL2173" s="218"/>
      <c r="MFM2173" s="218"/>
      <c r="MFN2173" s="218"/>
      <c r="MFO2173" s="218"/>
      <c r="MFP2173" s="218"/>
      <c r="MFQ2173" s="218"/>
      <c r="MFR2173" s="218"/>
      <c r="MFS2173" s="218"/>
      <c r="MFT2173" s="218"/>
      <c r="MFU2173" s="218"/>
      <c r="MFV2173" s="218"/>
      <c r="MFW2173" s="218"/>
      <c r="MFX2173" s="218"/>
      <c r="MFY2173" s="218"/>
      <c r="MFZ2173" s="218"/>
      <c r="MGA2173" s="218"/>
      <c r="MGB2173" s="218"/>
      <c r="MGC2173" s="218"/>
      <c r="MGD2173" s="218"/>
      <c r="MGE2173" s="218"/>
      <c r="MGF2173" s="218"/>
      <c r="MGG2173" s="218"/>
      <c r="MGH2173" s="218"/>
      <c r="MGI2173" s="218"/>
      <c r="MGJ2173" s="218"/>
      <c r="MGK2173" s="218"/>
      <c r="MGL2173" s="218"/>
      <c r="MGM2173" s="218"/>
      <c r="MGN2173" s="218"/>
      <c r="MGO2173" s="218"/>
      <c r="MGP2173" s="218"/>
      <c r="MGQ2173" s="218"/>
      <c r="MGR2173" s="218"/>
      <c r="MGS2173" s="218"/>
      <c r="MGT2173" s="218"/>
      <c r="MGU2173" s="218"/>
      <c r="MGV2173" s="218"/>
      <c r="MGW2173" s="218"/>
      <c r="MGX2173" s="218"/>
      <c r="MGY2173" s="218"/>
      <c r="MGZ2173" s="218"/>
      <c r="MHA2173" s="218"/>
      <c r="MHB2173" s="218"/>
      <c r="MHC2173" s="218"/>
      <c r="MHD2173" s="218"/>
      <c r="MHE2173" s="218"/>
      <c r="MHF2173" s="218"/>
      <c r="MHG2173" s="218"/>
      <c r="MHH2173" s="218"/>
      <c r="MHI2173" s="218"/>
      <c r="MHJ2173" s="218"/>
      <c r="MHK2173" s="218"/>
      <c r="MHL2173" s="218"/>
      <c r="MHM2173" s="218"/>
      <c r="MHN2173" s="218"/>
      <c r="MHO2173" s="218"/>
      <c r="MHP2173" s="218"/>
      <c r="MHQ2173" s="218"/>
      <c r="MHR2173" s="218"/>
      <c r="MHS2173" s="218"/>
      <c r="MHT2173" s="218"/>
      <c r="MHU2173" s="218"/>
      <c r="MHV2173" s="218"/>
      <c r="MHW2173" s="218"/>
      <c r="MHX2173" s="218"/>
      <c r="MHY2173" s="218"/>
      <c r="MHZ2173" s="218"/>
      <c r="MIA2173" s="218"/>
      <c r="MIB2173" s="218"/>
      <c r="MIC2173" s="218"/>
      <c r="MID2173" s="218"/>
      <c r="MIE2173" s="218"/>
      <c r="MIF2173" s="218"/>
      <c r="MIG2173" s="218"/>
      <c r="MIH2173" s="218"/>
      <c r="MII2173" s="218"/>
      <c r="MIJ2173" s="218"/>
      <c r="MIK2173" s="218"/>
      <c r="MIL2173" s="218"/>
      <c r="MIM2173" s="218"/>
      <c r="MIN2173" s="218"/>
      <c r="MIO2173" s="218"/>
      <c r="MIP2173" s="218"/>
      <c r="MIQ2173" s="218"/>
      <c r="MIR2173" s="218"/>
      <c r="MIS2173" s="218"/>
      <c r="MIT2173" s="218"/>
      <c r="MIU2173" s="218"/>
      <c r="MIV2173" s="218"/>
      <c r="MIW2173" s="218"/>
      <c r="MIX2173" s="218"/>
      <c r="MIY2173" s="218"/>
      <c r="MIZ2173" s="218"/>
      <c r="MJA2173" s="218"/>
      <c r="MJB2173" s="218"/>
      <c r="MJC2173" s="218"/>
      <c r="MJD2173" s="218"/>
      <c r="MJE2173" s="218"/>
      <c r="MJF2173" s="218"/>
      <c r="MJG2173" s="218"/>
      <c r="MJH2173" s="218"/>
      <c r="MJI2173" s="218"/>
      <c r="MJJ2173" s="218"/>
      <c r="MJK2173" s="218"/>
      <c r="MJL2173" s="218"/>
      <c r="MJM2173" s="218"/>
      <c r="MJN2173" s="218"/>
      <c r="MJO2173" s="218"/>
      <c r="MJP2173" s="218"/>
      <c r="MJQ2173" s="218"/>
      <c r="MJR2173" s="218"/>
      <c r="MJS2173" s="218"/>
      <c r="MJT2173" s="218"/>
      <c r="MJU2173" s="218"/>
      <c r="MJV2173" s="218"/>
      <c r="MJW2173" s="218"/>
      <c r="MJX2173" s="218"/>
      <c r="MJY2173" s="218"/>
      <c r="MJZ2173" s="218"/>
      <c r="MKA2173" s="218"/>
      <c r="MKB2173" s="218"/>
      <c r="MKC2173" s="218"/>
      <c r="MKD2173" s="218"/>
      <c r="MKE2173" s="218"/>
      <c r="MKF2173" s="218"/>
      <c r="MKG2173" s="218"/>
      <c r="MKH2173" s="218"/>
      <c r="MKI2173" s="218"/>
      <c r="MKJ2173" s="218"/>
      <c r="MKK2173" s="218"/>
      <c r="MKL2173" s="218"/>
      <c r="MKM2173" s="218"/>
      <c r="MKN2173" s="218"/>
      <c r="MKO2173" s="218"/>
      <c r="MKP2173" s="218"/>
      <c r="MKQ2173" s="218"/>
      <c r="MKR2173" s="218"/>
      <c r="MKS2173" s="218"/>
      <c r="MKT2173" s="218"/>
      <c r="MKU2173" s="218"/>
      <c r="MKV2173" s="218"/>
      <c r="MKW2173" s="218"/>
      <c r="MKX2173" s="218"/>
      <c r="MKY2173" s="218"/>
      <c r="MKZ2173" s="218"/>
      <c r="MLA2173" s="218"/>
      <c r="MLB2173" s="218"/>
      <c r="MLC2173" s="218"/>
      <c r="MLD2173" s="218"/>
      <c r="MLE2173" s="218"/>
      <c r="MLF2173" s="218"/>
      <c r="MLG2173" s="218"/>
      <c r="MLH2173" s="218"/>
      <c r="MLI2173" s="218"/>
      <c r="MLJ2173" s="218"/>
      <c r="MLK2173" s="218"/>
      <c r="MLL2173" s="218"/>
      <c r="MLM2173" s="218"/>
      <c r="MLN2173" s="218"/>
      <c r="MLO2173" s="218"/>
      <c r="MLP2173" s="218"/>
      <c r="MLQ2173" s="218"/>
      <c r="MLR2173" s="218"/>
      <c r="MLS2173" s="218"/>
      <c r="MLT2173" s="218"/>
      <c r="MLU2173" s="218"/>
      <c r="MLV2173" s="218"/>
      <c r="MLW2173" s="218"/>
      <c r="MLX2173" s="218"/>
      <c r="MLY2173" s="218"/>
      <c r="MLZ2173" s="218"/>
      <c r="MMA2173" s="218"/>
      <c r="MMB2173" s="218"/>
      <c r="MMC2173" s="218"/>
      <c r="MMD2173" s="218"/>
      <c r="MME2173" s="218"/>
      <c r="MMF2173" s="218"/>
      <c r="MMG2173" s="218"/>
      <c r="MMH2173" s="218"/>
      <c r="MMI2173" s="218"/>
      <c r="MMJ2173" s="218"/>
      <c r="MMK2173" s="218"/>
      <c r="MML2173" s="218"/>
      <c r="MMM2173" s="218"/>
      <c r="MMN2173" s="218"/>
      <c r="MMO2173" s="218"/>
      <c r="MMP2173" s="218"/>
      <c r="MMQ2173" s="218"/>
      <c r="MMR2173" s="218"/>
      <c r="MMS2173" s="218"/>
      <c r="MMT2173" s="218"/>
      <c r="MMU2173" s="218"/>
      <c r="MMV2173" s="218"/>
      <c r="MMW2173" s="218"/>
      <c r="MMX2173" s="218"/>
      <c r="MMY2173" s="218"/>
      <c r="MMZ2173" s="218"/>
      <c r="MNA2173" s="218"/>
      <c r="MNB2173" s="218"/>
      <c r="MNC2173" s="218"/>
      <c r="MND2173" s="218"/>
      <c r="MNE2173" s="218"/>
      <c r="MNF2173" s="218"/>
      <c r="MNG2173" s="218"/>
      <c r="MNH2173" s="218"/>
      <c r="MNI2173" s="218"/>
      <c r="MNJ2173" s="218"/>
      <c r="MNK2173" s="218"/>
      <c r="MNL2173" s="218"/>
      <c r="MNM2173" s="218"/>
      <c r="MNN2173" s="218"/>
      <c r="MNO2173" s="218"/>
      <c r="MNP2173" s="218"/>
      <c r="MNQ2173" s="218"/>
      <c r="MNR2173" s="218"/>
      <c r="MNS2173" s="218"/>
      <c r="MNT2173" s="218"/>
      <c r="MNU2173" s="218"/>
      <c r="MNV2173" s="218"/>
      <c r="MNW2173" s="218"/>
      <c r="MNX2173" s="218"/>
      <c r="MNY2173" s="218"/>
      <c r="MNZ2173" s="218"/>
      <c r="MOA2173" s="218"/>
      <c r="MOB2173" s="218"/>
      <c r="MOC2173" s="218"/>
      <c r="MOD2173" s="218"/>
      <c r="MOE2173" s="218"/>
      <c r="MOF2173" s="218"/>
      <c r="MOG2173" s="218"/>
      <c r="MOH2173" s="218"/>
      <c r="MOI2173" s="218"/>
      <c r="MOJ2173" s="218"/>
      <c r="MOK2173" s="218"/>
      <c r="MOL2173" s="218"/>
      <c r="MOM2173" s="218"/>
      <c r="MON2173" s="218"/>
      <c r="MOO2173" s="218"/>
      <c r="MOP2173" s="218"/>
      <c r="MOQ2173" s="218"/>
      <c r="MOR2173" s="218"/>
      <c r="MOS2173" s="218"/>
      <c r="MOT2173" s="218"/>
      <c r="MOU2173" s="218"/>
      <c r="MOV2173" s="218"/>
      <c r="MOW2173" s="218"/>
      <c r="MOX2173" s="218"/>
      <c r="MOY2173" s="218"/>
      <c r="MOZ2173" s="218"/>
      <c r="MPA2173" s="218"/>
      <c r="MPB2173" s="218"/>
      <c r="MPC2173" s="218"/>
      <c r="MPD2173" s="218"/>
      <c r="MPE2173" s="218"/>
      <c r="MPF2173" s="218"/>
      <c r="MPG2173" s="218"/>
      <c r="MPH2173" s="218"/>
      <c r="MPI2173" s="218"/>
      <c r="MPJ2173" s="218"/>
      <c r="MPK2173" s="218"/>
      <c r="MPL2173" s="218"/>
      <c r="MPM2173" s="218"/>
      <c r="MPN2173" s="218"/>
      <c r="MPO2173" s="218"/>
      <c r="MPP2173" s="218"/>
      <c r="MPQ2173" s="218"/>
      <c r="MPR2173" s="218"/>
      <c r="MPS2173" s="218"/>
      <c r="MPT2173" s="218"/>
      <c r="MPU2173" s="218"/>
      <c r="MPV2173" s="218"/>
      <c r="MPW2173" s="218"/>
      <c r="MPX2173" s="218"/>
      <c r="MPY2173" s="218"/>
      <c r="MPZ2173" s="218"/>
      <c r="MQA2173" s="218"/>
      <c r="MQB2173" s="218"/>
      <c r="MQC2173" s="218"/>
      <c r="MQD2173" s="218"/>
      <c r="MQE2173" s="218"/>
      <c r="MQF2173" s="218"/>
      <c r="MQG2173" s="218"/>
      <c r="MQH2173" s="218"/>
      <c r="MQI2173" s="218"/>
      <c r="MQJ2173" s="218"/>
      <c r="MQK2173" s="218"/>
      <c r="MQL2173" s="218"/>
      <c r="MQM2173" s="218"/>
      <c r="MQN2173" s="218"/>
      <c r="MQO2173" s="218"/>
      <c r="MQP2173" s="218"/>
      <c r="MQQ2173" s="218"/>
      <c r="MQR2173" s="218"/>
      <c r="MQS2173" s="218"/>
      <c r="MQT2173" s="218"/>
      <c r="MQU2173" s="218"/>
      <c r="MQV2173" s="218"/>
      <c r="MQW2173" s="218"/>
      <c r="MQX2173" s="218"/>
      <c r="MQY2173" s="218"/>
      <c r="MQZ2173" s="218"/>
      <c r="MRA2173" s="218"/>
      <c r="MRB2173" s="218"/>
      <c r="MRC2173" s="218"/>
      <c r="MRD2173" s="218"/>
      <c r="MRE2173" s="218"/>
      <c r="MRF2173" s="218"/>
      <c r="MRG2173" s="218"/>
      <c r="MRH2173" s="218"/>
      <c r="MRI2173" s="218"/>
      <c r="MRJ2173" s="218"/>
      <c r="MRK2173" s="218"/>
      <c r="MRL2173" s="218"/>
      <c r="MRM2173" s="218"/>
      <c r="MRN2173" s="218"/>
      <c r="MRO2173" s="218"/>
      <c r="MRP2173" s="218"/>
      <c r="MRQ2173" s="218"/>
      <c r="MRR2173" s="218"/>
      <c r="MRS2173" s="218"/>
      <c r="MRT2173" s="218"/>
      <c r="MRU2173" s="218"/>
      <c r="MRV2173" s="218"/>
      <c r="MRW2173" s="218"/>
      <c r="MRX2173" s="218"/>
      <c r="MRY2173" s="218"/>
      <c r="MRZ2173" s="218"/>
      <c r="MSA2173" s="218"/>
      <c r="MSB2173" s="218"/>
      <c r="MSC2173" s="218"/>
      <c r="MSD2173" s="218"/>
      <c r="MSE2173" s="218"/>
      <c r="MSF2173" s="218"/>
      <c r="MSG2173" s="218"/>
      <c r="MSH2173" s="218"/>
      <c r="MSI2173" s="218"/>
      <c r="MSJ2173" s="218"/>
      <c r="MSK2173" s="218"/>
      <c r="MSL2173" s="218"/>
      <c r="MSM2173" s="218"/>
      <c r="MSN2173" s="218"/>
      <c r="MSO2173" s="218"/>
      <c r="MSP2173" s="218"/>
      <c r="MSQ2173" s="218"/>
      <c r="MSR2173" s="218"/>
      <c r="MSS2173" s="218"/>
      <c r="MST2173" s="218"/>
      <c r="MSU2173" s="218"/>
      <c r="MSV2173" s="218"/>
      <c r="MSW2173" s="218"/>
      <c r="MSX2173" s="218"/>
      <c r="MSY2173" s="218"/>
      <c r="MSZ2173" s="218"/>
      <c r="MTA2173" s="218"/>
      <c r="MTB2173" s="218"/>
      <c r="MTC2173" s="218"/>
      <c r="MTD2173" s="218"/>
      <c r="MTE2173" s="218"/>
      <c r="MTF2173" s="218"/>
      <c r="MTG2173" s="218"/>
      <c r="MTH2173" s="218"/>
      <c r="MTI2173" s="218"/>
      <c r="MTJ2173" s="218"/>
      <c r="MTK2173" s="218"/>
      <c r="MTL2173" s="218"/>
      <c r="MTM2173" s="218"/>
      <c r="MTN2173" s="218"/>
      <c r="MTO2173" s="218"/>
      <c r="MTP2173" s="218"/>
      <c r="MTQ2173" s="218"/>
      <c r="MTR2173" s="218"/>
      <c r="MTS2173" s="218"/>
      <c r="MTT2173" s="218"/>
      <c r="MTU2173" s="218"/>
      <c r="MTV2173" s="218"/>
      <c r="MTW2173" s="218"/>
      <c r="MTX2173" s="218"/>
      <c r="MTY2173" s="218"/>
      <c r="MTZ2173" s="218"/>
      <c r="MUA2173" s="218"/>
      <c r="MUB2173" s="218"/>
      <c r="MUC2173" s="218"/>
      <c r="MUD2173" s="218"/>
      <c r="MUE2173" s="218"/>
      <c r="MUF2173" s="218"/>
      <c r="MUG2173" s="218"/>
      <c r="MUH2173" s="218"/>
      <c r="MUI2173" s="218"/>
      <c r="MUJ2173" s="218"/>
      <c r="MUK2173" s="218"/>
      <c r="MUL2173" s="218"/>
      <c r="MUM2173" s="218"/>
      <c r="MUN2173" s="218"/>
      <c r="MUO2173" s="218"/>
      <c r="MUP2173" s="218"/>
      <c r="MUQ2173" s="218"/>
      <c r="MUR2173" s="218"/>
      <c r="MUS2173" s="218"/>
      <c r="MUT2173" s="218"/>
      <c r="MUU2173" s="218"/>
      <c r="MUV2173" s="218"/>
      <c r="MUW2173" s="218"/>
      <c r="MUX2173" s="218"/>
      <c r="MUY2173" s="218"/>
      <c r="MUZ2173" s="218"/>
      <c r="MVA2173" s="218"/>
      <c r="MVB2173" s="218"/>
      <c r="MVC2173" s="218"/>
      <c r="MVD2173" s="218"/>
      <c r="MVE2173" s="218"/>
      <c r="MVF2173" s="218"/>
      <c r="MVG2173" s="218"/>
      <c r="MVH2173" s="218"/>
      <c r="MVI2173" s="218"/>
      <c r="MVJ2173" s="218"/>
      <c r="MVK2173" s="218"/>
      <c r="MVL2173" s="218"/>
      <c r="MVM2173" s="218"/>
      <c r="MVN2173" s="218"/>
      <c r="MVO2173" s="218"/>
      <c r="MVP2173" s="218"/>
      <c r="MVQ2173" s="218"/>
      <c r="MVR2173" s="218"/>
      <c r="MVS2173" s="218"/>
      <c r="MVT2173" s="218"/>
      <c r="MVU2173" s="218"/>
      <c r="MVV2173" s="218"/>
      <c r="MVW2173" s="218"/>
      <c r="MVX2173" s="218"/>
      <c r="MVY2173" s="218"/>
      <c r="MVZ2173" s="218"/>
      <c r="MWA2173" s="218"/>
      <c r="MWB2173" s="218"/>
      <c r="MWC2173" s="218"/>
      <c r="MWD2173" s="218"/>
      <c r="MWE2173" s="218"/>
      <c r="MWF2173" s="218"/>
      <c r="MWG2173" s="218"/>
      <c r="MWH2173" s="218"/>
      <c r="MWI2173" s="218"/>
      <c r="MWJ2173" s="218"/>
      <c r="MWK2173" s="218"/>
      <c r="MWL2173" s="218"/>
      <c r="MWM2173" s="218"/>
      <c r="MWN2173" s="218"/>
      <c r="MWO2173" s="218"/>
      <c r="MWP2173" s="218"/>
      <c r="MWQ2173" s="218"/>
      <c r="MWR2173" s="218"/>
      <c r="MWS2173" s="218"/>
      <c r="MWT2173" s="218"/>
      <c r="MWU2173" s="218"/>
      <c r="MWV2173" s="218"/>
      <c r="MWW2173" s="218"/>
      <c r="MWX2173" s="218"/>
      <c r="MWY2173" s="218"/>
      <c r="MWZ2173" s="218"/>
      <c r="MXA2173" s="218"/>
      <c r="MXB2173" s="218"/>
      <c r="MXC2173" s="218"/>
      <c r="MXD2173" s="218"/>
      <c r="MXE2173" s="218"/>
      <c r="MXF2173" s="218"/>
      <c r="MXG2173" s="218"/>
      <c r="MXH2173" s="218"/>
      <c r="MXI2173" s="218"/>
      <c r="MXJ2173" s="218"/>
      <c r="MXK2173" s="218"/>
      <c r="MXL2173" s="218"/>
      <c r="MXM2173" s="218"/>
      <c r="MXN2173" s="218"/>
      <c r="MXO2173" s="218"/>
      <c r="MXP2173" s="218"/>
      <c r="MXQ2173" s="218"/>
      <c r="MXR2173" s="218"/>
      <c r="MXS2173" s="218"/>
      <c r="MXT2173" s="218"/>
      <c r="MXU2173" s="218"/>
      <c r="MXV2173" s="218"/>
      <c r="MXW2173" s="218"/>
      <c r="MXX2173" s="218"/>
      <c r="MXY2173" s="218"/>
      <c r="MXZ2173" s="218"/>
      <c r="MYA2173" s="218"/>
      <c r="MYB2173" s="218"/>
      <c r="MYC2173" s="218"/>
      <c r="MYD2173" s="218"/>
      <c r="MYE2173" s="218"/>
      <c r="MYF2173" s="218"/>
      <c r="MYG2173" s="218"/>
      <c r="MYH2173" s="218"/>
      <c r="MYI2173" s="218"/>
      <c r="MYJ2173" s="218"/>
      <c r="MYK2173" s="218"/>
      <c r="MYL2173" s="218"/>
      <c r="MYM2173" s="218"/>
      <c r="MYN2173" s="218"/>
      <c r="MYO2173" s="218"/>
      <c r="MYP2173" s="218"/>
      <c r="MYQ2173" s="218"/>
      <c r="MYR2173" s="218"/>
      <c r="MYS2173" s="218"/>
      <c r="MYT2173" s="218"/>
      <c r="MYU2173" s="218"/>
      <c r="MYV2173" s="218"/>
      <c r="MYW2173" s="218"/>
      <c r="MYX2173" s="218"/>
      <c r="MYY2173" s="218"/>
      <c r="MYZ2173" s="218"/>
      <c r="MZA2173" s="218"/>
      <c r="MZB2173" s="218"/>
      <c r="MZC2173" s="218"/>
      <c r="MZD2173" s="218"/>
      <c r="MZE2173" s="218"/>
      <c r="MZF2173" s="218"/>
      <c r="MZG2173" s="218"/>
      <c r="MZH2173" s="218"/>
      <c r="MZI2173" s="218"/>
      <c r="MZJ2173" s="218"/>
      <c r="MZK2173" s="218"/>
      <c r="MZL2173" s="218"/>
      <c r="MZM2173" s="218"/>
      <c r="MZN2173" s="218"/>
      <c r="MZO2173" s="218"/>
      <c r="MZP2173" s="218"/>
      <c r="MZQ2173" s="218"/>
      <c r="MZR2173" s="218"/>
      <c r="MZS2173" s="218"/>
      <c r="MZT2173" s="218"/>
      <c r="MZU2173" s="218"/>
      <c r="MZV2173" s="218"/>
      <c r="MZW2173" s="218"/>
      <c r="MZX2173" s="218"/>
      <c r="MZY2173" s="218"/>
      <c r="MZZ2173" s="218"/>
      <c r="NAA2173" s="218"/>
      <c r="NAB2173" s="218"/>
      <c r="NAC2173" s="218"/>
      <c r="NAD2173" s="218"/>
      <c r="NAE2173" s="218"/>
      <c r="NAF2173" s="218"/>
      <c r="NAG2173" s="218"/>
      <c r="NAH2173" s="218"/>
      <c r="NAI2173" s="218"/>
      <c r="NAJ2173" s="218"/>
      <c r="NAK2173" s="218"/>
      <c r="NAL2173" s="218"/>
      <c r="NAM2173" s="218"/>
      <c r="NAN2173" s="218"/>
      <c r="NAO2173" s="218"/>
      <c r="NAP2173" s="218"/>
      <c r="NAQ2173" s="218"/>
      <c r="NAR2173" s="218"/>
      <c r="NAS2173" s="218"/>
      <c r="NAT2173" s="218"/>
      <c r="NAU2173" s="218"/>
      <c r="NAV2173" s="218"/>
      <c r="NAW2173" s="218"/>
      <c r="NAX2173" s="218"/>
      <c r="NAY2173" s="218"/>
      <c r="NAZ2173" s="218"/>
      <c r="NBA2173" s="218"/>
      <c r="NBB2173" s="218"/>
      <c r="NBC2173" s="218"/>
      <c r="NBD2173" s="218"/>
      <c r="NBE2173" s="218"/>
      <c r="NBF2173" s="218"/>
      <c r="NBG2173" s="218"/>
      <c r="NBH2173" s="218"/>
      <c r="NBI2173" s="218"/>
      <c r="NBJ2173" s="218"/>
      <c r="NBK2173" s="218"/>
      <c r="NBL2173" s="218"/>
      <c r="NBM2173" s="218"/>
      <c r="NBN2173" s="218"/>
      <c r="NBO2173" s="218"/>
      <c r="NBP2173" s="218"/>
      <c r="NBQ2173" s="218"/>
      <c r="NBR2173" s="218"/>
      <c r="NBS2173" s="218"/>
      <c r="NBT2173" s="218"/>
      <c r="NBU2173" s="218"/>
      <c r="NBV2173" s="218"/>
      <c r="NBW2173" s="218"/>
      <c r="NBX2173" s="218"/>
      <c r="NBY2173" s="218"/>
      <c r="NBZ2173" s="218"/>
      <c r="NCA2173" s="218"/>
      <c r="NCB2173" s="218"/>
      <c r="NCC2173" s="218"/>
      <c r="NCD2173" s="218"/>
      <c r="NCE2173" s="218"/>
      <c r="NCF2173" s="218"/>
      <c r="NCG2173" s="218"/>
      <c r="NCH2173" s="218"/>
      <c r="NCI2173" s="218"/>
      <c r="NCJ2173" s="218"/>
      <c r="NCK2173" s="218"/>
      <c r="NCL2173" s="218"/>
      <c r="NCM2173" s="218"/>
      <c r="NCN2173" s="218"/>
      <c r="NCO2173" s="218"/>
      <c r="NCP2173" s="218"/>
      <c r="NCQ2173" s="218"/>
      <c r="NCR2173" s="218"/>
      <c r="NCS2173" s="218"/>
      <c r="NCT2173" s="218"/>
      <c r="NCU2173" s="218"/>
      <c r="NCV2173" s="218"/>
      <c r="NCW2173" s="218"/>
      <c r="NCX2173" s="218"/>
      <c r="NCY2173" s="218"/>
      <c r="NCZ2173" s="218"/>
      <c r="NDA2173" s="218"/>
      <c r="NDB2173" s="218"/>
      <c r="NDC2173" s="218"/>
      <c r="NDD2173" s="218"/>
      <c r="NDE2173" s="218"/>
      <c r="NDF2173" s="218"/>
      <c r="NDG2173" s="218"/>
      <c r="NDH2173" s="218"/>
      <c r="NDI2173" s="218"/>
      <c r="NDJ2173" s="218"/>
      <c r="NDK2173" s="218"/>
      <c r="NDL2173" s="218"/>
      <c r="NDM2173" s="218"/>
      <c r="NDN2173" s="218"/>
      <c r="NDO2173" s="218"/>
      <c r="NDP2173" s="218"/>
      <c r="NDQ2173" s="218"/>
      <c r="NDR2173" s="218"/>
      <c r="NDS2173" s="218"/>
      <c r="NDT2173" s="218"/>
      <c r="NDU2173" s="218"/>
      <c r="NDV2173" s="218"/>
      <c r="NDW2173" s="218"/>
      <c r="NDX2173" s="218"/>
      <c r="NDY2173" s="218"/>
      <c r="NDZ2173" s="218"/>
      <c r="NEA2173" s="218"/>
      <c r="NEB2173" s="218"/>
      <c r="NEC2173" s="218"/>
      <c r="NED2173" s="218"/>
      <c r="NEE2173" s="218"/>
      <c r="NEF2173" s="218"/>
      <c r="NEG2173" s="218"/>
      <c r="NEH2173" s="218"/>
      <c r="NEI2173" s="218"/>
      <c r="NEJ2173" s="218"/>
      <c r="NEK2173" s="218"/>
      <c r="NEL2173" s="218"/>
      <c r="NEM2173" s="218"/>
      <c r="NEN2173" s="218"/>
      <c r="NEO2173" s="218"/>
      <c r="NEP2173" s="218"/>
      <c r="NEQ2173" s="218"/>
      <c r="NER2173" s="218"/>
      <c r="NES2173" s="218"/>
      <c r="NET2173" s="218"/>
      <c r="NEU2173" s="218"/>
      <c r="NEV2173" s="218"/>
      <c r="NEW2173" s="218"/>
      <c r="NEX2173" s="218"/>
      <c r="NEY2173" s="218"/>
      <c r="NEZ2173" s="218"/>
      <c r="NFA2173" s="218"/>
      <c r="NFB2173" s="218"/>
      <c r="NFC2173" s="218"/>
      <c r="NFD2173" s="218"/>
      <c r="NFE2173" s="218"/>
      <c r="NFF2173" s="218"/>
      <c r="NFG2173" s="218"/>
      <c r="NFH2173" s="218"/>
      <c r="NFI2173" s="218"/>
      <c r="NFJ2173" s="218"/>
      <c r="NFK2173" s="218"/>
      <c r="NFL2173" s="218"/>
      <c r="NFM2173" s="218"/>
      <c r="NFN2173" s="218"/>
      <c r="NFO2173" s="218"/>
      <c r="NFP2173" s="218"/>
      <c r="NFQ2173" s="218"/>
      <c r="NFR2173" s="218"/>
      <c r="NFS2173" s="218"/>
      <c r="NFT2173" s="218"/>
      <c r="NFU2173" s="218"/>
      <c r="NFV2173" s="218"/>
      <c r="NFW2173" s="218"/>
      <c r="NFX2173" s="218"/>
      <c r="NFY2173" s="218"/>
      <c r="NFZ2173" s="218"/>
      <c r="NGA2173" s="218"/>
      <c r="NGB2173" s="218"/>
      <c r="NGC2173" s="218"/>
      <c r="NGD2173" s="218"/>
      <c r="NGE2173" s="218"/>
      <c r="NGF2173" s="218"/>
      <c r="NGG2173" s="218"/>
      <c r="NGH2173" s="218"/>
      <c r="NGI2173" s="218"/>
      <c r="NGJ2173" s="218"/>
      <c r="NGK2173" s="218"/>
      <c r="NGL2173" s="218"/>
      <c r="NGM2173" s="218"/>
      <c r="NGN2173" s="218"/>
      <c r="NGO2173" s="218"/>
      <c r="NGP2173" s="218"/>
      <c r="NGQ2173" s="218"/>
      <c r="NGR2173" s="218"/>
      <c r="NGS2173" s="218"/>
      <c r="NGT2173" s="218"/>
      <c r="NGU2173" s="218"/>
      <c r="NGV2173" s="218"/>
      <c r="NGW2173" s="218"/>
      <c r="NGX2173" s="218"/>
      <c r="NGY2173" s="218"/>
      <c r="NGZ2173" s="218"/>
      <c r="NHA2173" s="218"/>
      <c r="NHB2173" s="218"/>
      <c r="NHC2173" s="218"/>
      <c r="NHD2173" s="218"/>
      <c r="NHE2173" s="218"/>
      <c r="NHF2173" s="218"/>
      <c r="NHG2173" s="218"/>
      <c r="NHH2173" s="218"/>
      <c r="NHI2173" s="218"/>
      <c r="NHJ2173" s="218"/>
      <c r="NHK2173" s="218"/>
      <c r="NHL2173" s="218"/>
      <c r="NHM2173" s="218"/>
      <c r="NHN2173" s="218"/>
      <c r="NHO2173" s="218"/>
      <c r="NHP2173" s="218"/>
      <c r="NHQ2173" s="218"/>
      <c r="NHR2173" s="218"/>
      <c r="NHS2173" s="218"/>
      <c r="NHT2173" s="218"/>
      <c r="NHU2173" s="218"/>
      <c r="NHV2173" s="218"/>
      <c r="NHW2173" s="218"/>
      <c r="NHX2173" s="218"/>
      <c r="NHY2173" s="218"/>
      <c r="NHZ2173" s="218"/>
      <c r="NIA2173" s="218"/>
      <c r="NIB2173" s="218"/>
      <c r="NIC2173" s="218"/>
      <c r="NID2173" s="218"/>
      <c r="NIE2173" s="218"/>
      <c r="NIF2173" s="218"/>
      <c r="NIG2173" s="218"/>
      <c r="NIH2173" s="218"/>
      <c r="NII2173" s="218"/>
      <c r="NIJ2173" s="218"/>
      <c r="NIK2173" s="218"/>
      <c r="NIL2173" s="218"/>
      <c r="NIM2173" s="218"/>
      <c r="NIN2173" s="218"/>
      <c r="NIO2173" s="218"/>
      <c r="NIP2173" s="218"/>
      <c r="NIQ2173" s="218"/>
      <c r="NIR2173" s="218"/>
      <c r="NIS2173" s="218"/>
      <c r="NIT2173" s="218"/>
      <c r="NIU2173" s="218"/>
      <c r="NIV2173" s="218"/>
      <c r="NIW2173" s="218"/>
      <c r="NIX2173" s="218"/>
      <c r="NIY2173" s="218"/>
      <c r="NIZ2173" s="218"/>
      <c r="NJA2173" s="218"/>
      <c r="NJB2173" s="218"/>
      <c r="NJC2173" s="218"/>
      <c r="NJD2173" s="218"/>
      <c r="NJE2173" s="218"/>
      <c r="NJF2173" s="218"/>
      <c r="NJG2173" s="218"/>
      <c r="NJH2173" s="218"/>
      <c r="NJI2173" s="218"/>
      <c r="NJJ2173" s="218"/>
      <c r="NJK2173" s="218"/>
      <c r="NJL2173" s="218"/>
      <c r="NJM2173" s="218"/>
      <c r="NJN2173" s="218"/>
      <c r="NJO2173" s="218"/>
      <c r="NJP2173" s="218"/>
      <c r="NJQ2173" s="218"/>
      <c r="NJR2173" s="218"/>
      <c r="NJS2173" s="218"/>
      <c r="NJT2173" s="218"/>
      <c r="NJU2173" s="218"/>
      <c r="NJV2173" s="218"/>
      <c r="NJW2173" s="218"/>
      <c r="NJX2173" s="218"/>
      <c r="NJY2173" s="218"/>
      <c r="NJZ2173" s="218"/>
      <c r="NKA2173" s="218"/>
      <c r="NKB2173" s="218"/>
      <c r="NKC2173" s="218"/>
      <c r="NKD2173" s="218"/>
      <c r="NKE2173" s="218"/>
      <c r="NKF2173" s="218"/>
      <c r="NKG2173" s="218"/>
      <c r="NKH2173" s="218"/>
      <c r="NKI2173" s="218"/>
      <c r="NKJ2173" s="218"/>
      <c r="NKK2173" s="218"/>
      <c r="NKL2173" s="218"/>
      <c r="NKM2173" s="218"/>
      <c r="NKN2173" s="218"/>
      <c r="NKO2173" s="218"/>
      <c r="NKP2173" s="218"/>
      <c r="NKQ2173" s="218"/>
      <c r="NKR2173" s="218"/>
      <c r="NKS2173" s="218"/>
      <c r="NKT2173" s="218"/>
      <c r="NKU2173" s="218"/>
      <c r="NKV2173" s="218"/>
      <c r="NKW2173" s="218"/>
      <c r="NKX2173" s="218"/>
      <c r="NKY2173" s="218"/>
      <c r="NKZ2173" s="218"/>
      <c r="NLA2173" s="218"/>
      <c r="NLB2173" s="218"/>
      <c r="NLC2173" s="218"/>
      <c r="NLD2173" s="218"/>
      <c r="NLE2173" s="218"/>
      <c r="NLF2173" s="218"/>
      <c r="NLG2173" s="218"/>
      <c r="NLH2173" s="218"/>
      <c r="NLI2173" s="218"/>
      <c r="NLJ2173" s="218"/>
      <c r="NLK2173" s="218"/>
      <c r="NLL2173" s="218"/>
      <c r="NLM2173" s="218"/>
      <c r="NLN2173" s="218"/>
      <c r="NLO2173" s="218"/>
      <c r="NLP2173" s="218"/>
      <c r="NLQ2173" s="218"/>
      <c r="NLR2173" s="218"/>
      <c r="NLS2173" s="218"/>
      <c r="NLT2173" s="218"/>
      <c r="NLU2173" s="218"/>
      <c r="NLV2173" s="218"/>
      <c r="NLW2173" s="218"/>
      <c r="NLX2173" s="218"/>
      <c r="NLY2173" s="218"/>
      <c r="NLZ2173" s="218"/>
      <c r="NMA2173" s="218"/>
      <c r="NMB2173" s="218"/>
      <c r="NMC2173" s="218"/>
      <c r="NMD2173" s="218"/>
      <c r="NME2173" s="218"/>
      <c r="NMF2173" s="218"/>
      <c r="NMG2173" s="218"/>
      <c r="NMH2173" s="218"/>
      <c r="NMI2173" s="218"/>
      <c r="NMJ2173" s="218"/>
      <c r="NMK2173" s="218"/>
      <c r="NML2173" s="218"/>
      <c r="NMM2173" s="218"/>
      <c r="NMN2173" s="218"/>
      <c r="NMO2173" s="218"/>
      <c r="NMP2173" s="218"/>
      <c r="NMQ2173" s="218"/>
      <c r="NMR2173" s="218"/>
      <c r="NMS2173" s="218"/>
      <c r="NMT2173" s="218"/>
      <c r="NMU2173" s="218"/>
      <c r="NMV2173" s="218"/>
      <c r="NMW2173" s="218"/>
      <c r="NMX2173" s="218"/>
      <c r="NMY2173" s="218"/>
      <c r="NMZ2173" s="218"/>
      <c r="NNA2173" s="218"/>
      <c r="NNB2173" s="218"/>
      <c r="NNC2173" s="218"/>
      <c r="NND2173" s="218"/>
      <c r="NNE2173" s="218"/>
      <c r="NNF2173" s="218"/>
      <c r="NNG2173" s="218"/>
      <c r="NNH2173" s="218"/>
      <c r="NNI2173" s="218"/>
      <c r="NNJ2173" s="218"/>
      <c r="NNK2173" s="218"/>
      <c r="NNL2173" s="218"/>
      <c r="NNM2173" s="218"/>
      <c r="NNN2173" s="218"/>
      <c r="NNO2173" s="218"/>
      <c r="NNP2173" s="218"/>
      <c r="NNQ2173" s="218"/>
      <c r="NNR2173" s="218"/>
      <c r="NNS2173" s="218"/>
      <c r="NNT2173" s="218"/>
      <c r="NNU2173" s="218"/>
      <c r="NNV2173" s="218"/>
      <c r="NNW2173" s="218"/>
      <c r="NNX2173" s="218"/>
      <c r="NNY2173" s="218"/>
      <c r="NNZ2173" s="218"/>
      <c r="NOA2173" s="218"/>
      <c r="NOB2173" s="218"/>
      <c r="NOC2173" s="218"/>
      <c r="NOD2173" s="218"/>
      <c r="NOE2173" s="218"/>
      <c r="NOF2173" s="218"/>
      <c r="NOG2173" s="218"/>
      <c r="NOH2173" s="218"/>
      <c r="NOI2173" s="218"/>
      <c r="NOJ2173" s="218"/>
      <c r="NOK2173" s="218"/>
      <c r="NOL2173" s="218"/>
      <c r="NOM2173" s="218"/>
      <c r="NON2173" s="218"/>
      <c r="NOO2173" s="218"/>
      <c r="NOP2173" s="218"/>
      <c r="NOQ2173" s="218"/>
      <c r="NOR2173" s="218"/>
      <c r="NOS2173" s="218"/>
      <c r="NOT2173" s="218"/>
      <c r="NOU2173" s="218"/>
      <c r="NOV2173" s="218"/>
      <c r="NOW2173" s="218"/>
      <c r="NOX2173" s="218"/>
      <c r="NOY2173" s="218"/>
      <c r="NOZ2173" s="218"/>
      <c r="NPA2173" s="218"/>
      <c r="NPB2173" s="218"/>
      <c r="NPC2173" s="218"/>
      <c r="NPD2173" s="218"/>
      <c r="NPE2173" s="218"/>
      <c r="NPF2173" s="218"/>
      <c r="NPG2173" s="218"/>
      <c r="NPH2173" s="218"/>
      <c r="NPI2173" s="218"/>
      <c r="NPJ2173" s="218"/>
      <c r="NPK2173" s="218"/>
      <c r="NPL2173" s="218"/>
      <c r="NPM2173" s="218"/>
      <c r="NPN2173" s="218"/>
      <c r="NPO2173" s="218"/>
      <c r="NPP2173" s="218"/>
      <c r="NPQ2173" s="218"/>
      <c r="NPR2173" s="218"/>
      <c r="NPS2173" s="218"/>
      <c r="NPT2173" s="218"/>
      <c r="NPU2173" s="218"/>
      <c r="NPV2173" s="218"/>
      <c r="NPW2173" s="218"/>
      <c r="NPX2173" s="218"/>
      <c r="NPY2173" s="218"/>
      <c r="NPZ2173" s="218"/>
      <c r="NQA2173" s="218"/>
      <c r="NQB2173" s="218"/>
      <c r="NQC2173" s="218"/>
      <c r="NQD2173" s="218"/>
      <c r="NQE2173" s="218"/>
      <c r="NQF2173" s="218"/>
      <c r="NQG2173" s="218"/>
      <c r="NQH2173" s="218"/>
      <c r="NQI2173" s="218"/>
      <c r="NQJ2173" s="218"/>
      <c r="NQK2173" s="218"/>
      <c r="NQL2173" s="218"/>
      <c r="NQM2173" s="218"/>
      <c r="NQN2173" s="218"/>
      <c r="NQO2173" s="218"/>
      <c r="NQP2173" s="218"/>
      <c r="NQQ2173" s="218"/>
      <c r="NQR2173" s="218"/>
      <c r="NQS2173" s="218"/>
      <c r="NQT2173" s="218"/>
      <c r="NQU2173" s="218"/>
      <c r="NQV2173" s="218"/>
      <c r="NQW2173" s="218"/>
      <c r="NQX2173" s="218"/>
      <c r="NQY2173" s="218"/>
      <c r="NQZ2173" s="218"/>
      <c r="NRA2173" s="218"/>
      <c r="NRB2173" s="218"/>
      <c r="NRC2173" s="218"/>
      <c r="NRD2173" s="218"/>
      <c r="NRE2173" s="218"/>
      <c r="NRF2173" s="218"/>
      <c r="NRG2173" s="218"/>
      <c r="NRH2173" s="218"/>
      <c r="NRI2173" s="218"/>
      <c r="NRJ2173" s="218"/>
      <c r="NRK2173" s="218"/>
      <c r="NRL2173" s="218"/>
      <c r="NRM2173" s="218"/>
      <c r="NRN2173" s="218"/>
      <c r="NRO2173" s="218"/>
      <c r="NRP2173" s="218"/>
      <c r="NRQ2173" s="218"/>
      <c r="NRR2173" s="218"/>
      <c r="NRS2173" s="218"/>
      <c r="NRT2173" s="218"/>
      <c r="NRU2173" s="218"/>
      <c r="NRV2173" s="218"/>
      <c r="NRW2173" s="218"/>
      <c r="NRX2173" s="218"/>
      <c r="NRY2173" s="218"/>
      <c r="NRZ2173" s="218"/>
      <c r="NSA2173" s="218"/>
      <c r="NSB2173" s="218"/>
      <c r="NSC2173" s="218"/>
      <c r="NSD2173" s="218"/>
      <c r="NSE2173" s="218"/>
      <c r="NSF2173" s="218"/>
      <c r="NSG2173" s="218"/>
      <c r="NSH2173" s="218"/>
      <c r="NSI2173" s="218"/>
      <c r="NSJ2173" s="218"/>
      <c r="NSK2173" s="218"/>
      <c r="NSL2173" s="218"/>
      <c r="NSM2173" s="218"/>
      <c r="NSN2173" s="218"/>
      <c r="NSO2173" s="218"/>
      <c r="NSP2173" s="218"/>
      <c r="NSQ2173" s="218"/>
      <c r="NSR2173" s="218"/>
      <c r="NSS2173" s="218"/>
      <c r="NST2173" s="218"/>
      <c r="NSU2173" s="218"/>
      <c r="NSV2173" s="218"/>
      <c r="NSW2173" s="218"/>
      <c r="NSX2173" s="218"/>
      <c r="NSY2173" s="218"/>
      <c r="NSZ2173" s="218"/>
      <c r="NTA2173" s="218"/>
      <c r="NTB2173" s="218"/>
      <c r="NTC2173" s="218"/>
      <c r="NTD2173" s="218"/>
      <c r="NTE2173" s="218"/>
      <c r="NTF2173" s="218"/>
      <c r="NTG2173" s="218"/>
      <c r="NTH2173" s="218"/>
      <c r="NTI2173" s="218"/>
      <c r="NTJ2173" s="218"/>
      <c r="NTK2173" s="218"/>
      <c r="NTL2173" s="218"/>
      <c r="NTM2173" s="218"/>
      <c r="NTN2173" s="218"/>
      <c r="NTO2173" s="218"/>
      <c r="NTP2173" s="218"/>
      <c r="NTQ2173" s="218"/>
      <c r="NTR2173" s="218"/>
      <c r="NTS2173" s="218"/>
      <c r="NTT2173" s="218"/>
      <c r="NTU2173" s="218"/>
      <c r="NTV2173" s="218"/>
      <c r="NTW2173" s="218"/>
      <c r="NTX2173" s="218"/>
      <c r="NTY2173" s="218"/>
      <c r="NTZ2173" s="218"/>
      <c r="NUA2173" s="218"/>
      <c r="NUB2173" s="218"/>
      <c r="NUC2173" s="218"/>
      <c r="NUD2173" s="218"/>
      <c r="NUE2173" s="218"/>
      <c r="NUF2173" s="218"/>
      <c r="NUG2173" s="218"/>
      <c r="NUH2173" s="218"/>
      <c r="NUI2173" s="218"/>
      <c r="NUJ2173" s="218"/>
      <c r="NUK2173" s="218"/>
      <c r="NUL2173" s="218"/>
      <c r="NUM2173" s="218"/>
      <c r="NUN2173" s="218"/>
      <c r="NUO2173" s="218"/>
      <c r="NUP2173" s="218"/>
      <c r="NUQ2173" s="218"/>
      <c r="NUR2173" s="218"/>
      <c r="NUS2173" s="218"/>
      <c r="NUT2173" s="218"/>
      <c r="NUU2173" s="218"/>
      <c r="NUV2173" s="218"/>
      <c r="NUW2173" s="218"/>
      <c r="NUX2173" s="218"/>
      <c r="NUY2173" s="218"/>
      <c r="NUZ2173" s="218"/>
      <c r="NVA2173" s="218"/>
      <c r="NVB2173" s="218"/>
      <c r="NVC2173" s="218"/>
      <c r="NVD2173" s="218"/>
      <c r="NVE2173" s="218"/>
      <c r="NVF2173" s="218"/>
      <c r="NVG2173" s="218"/>
      <c r="NVH2173" s="218"/>
      <c r="NVI2173" s="218"/>
      <c r="NVJ2173" s="218"/>
      <c r="NVK2173" s="218"/>
      <c r="NVL2173" s="218"/>
      <c r="NVM2173" s="218"/>
      <c r="NVN2173" s="218"/>
      <c r="NVO2173" s="218"/>
      <c r="NVP2173" s="218"/>
      <c r="NVQ2173" s="218"/>
      <c r="NVR2173" s="218"/>
      <c r="NVS2173" s="218"/>
      <c r="NVT2173" s="218"/>
      <c r="NVU2173" s="218"/>
      <c r="NVV2173" s="218"/>
      <c r="NVW2173" s="218"/>
      <c r="NVX2173" s="218"/>
      <c r="NVY2173" s="218"/>
      <c r="NVZ2173" s="218"/>
      <c r="NWA2173" s="218"/>
      <c r="NWB2173" s="218"/>
      <c r="NWC2173" s="218"/>
      <c r="NWD2173" s="218"/>
      <c r="NWE2173" s="218"/>
      <c r="NWF2173" s="218"/>
      <c r="NWG2173" s="218"/>
      <c r="NWH2173" s="218"/>
      <c r="NWI2173" s="218"/>
      <c r="NWJ2173" s="218"/>
      <c r="NWK2173" s="218"/>
      <c r="NWL2173" s="218"/>
      <c r="NWM2173" s="218"/>
      <c r="NWN2173" s="218"/>
      <c r="NWO2173" s="218"/>
      <c r="NWP2173" s="218"/>
      <c r="NWQ2173" s="218"/>
      <c r="NWR2173" s="218"/>
      <c r="NWS2173" s="218"/>
      <c r="NWT2173" s="218"/>
      <c r="NWU2173" s="218"/>
      <c r="NWV2173" s="218"/>
      <c r="NWW2173" s="218"/>
      <c r="NWX2173" s="218"/>
      <c r="NWY2173" s="218"/>
      <c r="NWZ2173" s="218"/>
      <c r="NXA2173" s="218"/>
      <c r="NXB2173" s="218"/>
      <c r="NXC2173" s="218"/>
      <c r="NXD2173" s="218"/>
      <c r="NXE2173" s="218"/>
      <c r="NXF2173" s="218"/>
      <c r="NXG2173" s="218"/>
      <c r="NXH2173" s="218"/>
      <c r="NXI2173" s="218"/>
      <c r="NXJ2173" s="218"/>
      <c r="NXK2173" s="218"/>
      <c r="NXL2173" s="218"/>
      <c r="NXM2173" s="218"/>
      <c r="NXN2173" s="218"/>
      <c r="NXO2173" s="218"/>
      <c r="NXP2173" s="218"/>
      <c r="NXQ2173" s="218"/>
      <c r="NXR2173" s="218"/>
      <c r="NXS2173" s="218"/>
      <c r="NXT2173" s="218"/>
      <c r="NXU2173" s="218"/>
      <c r="NXV2173" s="218"/>
      <c r="NXW2173" s="218"/>
      <c r="NXX2173" s="218"/>
      <c r="NXY2173" s="218"/>
      <c r="NXZ2173" s="218"/>
      <c r="NYA2173" s="218"/>
      <c r="NYB2173" s="218"/>
      <c r="NYC2173" s="218"/>
      <c r="NYD2173" s="218"/>
      <c r="NYE2173" s="218"/>
      <c r="NYF2173" s="218"/>
      <c r="NYG2173" s="218"/>
      <c r="NYH2173" s="218"/>
      <c r="NYI2173" s="218"/>
      <c r="NYJ2173" s="218"/>
      <c r="NYK2173" s="218"/>
      <c r="NYL2173" s="218"/>
      <c r="NYM2173" s="218"/>
      <c r="NYN2173" s="218"/>
      <c r="NYO2173" s="218"/>
      <c r="NYP2173" s="218"/>
      <c r="NYQ2173" s="218"/>
      <c r="NYR2173" s="218"/>
      <c r="NYS2173" s="218"/>
      <c r="NYT2173" s="218"/>
      <c r="NYU2173" s="218"/>
      <c r="NYV2173" s="218"/>
      <c r="NYW2173" s="218"/>
      <c r="NYX2173" s="218"/>
      <c r="NYY2173" s="218"/>
      <c r="NYZ2173" s="218"/>
      <c r="NZA2173" s="218"/>
      <c r="NZB2173" s="218"/>
      <c r="NZC2173" s="218"/>
      <c r="NZD2173" s="218"/>
      <c r="NZE2173" s="218"/>
      <c r="NZF2173" s="218"/>
      <c r="NZG2173" s="218"/>
      <c r="NZH2173" s="218"/>
      <c r="NZI2173" s="218"/>
      <c r="NZJ2173" s="218"/>
      <c r="NZK2173" s="218"/>
      <c r="NZL2173" s="218"/>
      <c r="NZM2173" s="218"/>
      <c r="NZN2173" s="218"/>
      <c r="NZO2173" s="218"/>
      <c r="NZP2173" s="218"/>
      <c r="NZQ2173" s="218"/>
      <c r="NZR2173" s="218"/>
      <c r="NZS2173" s="218"/>
      <c r="NZT2173" s="218"/>
      <c r="NZU2173" s="218"/>
      <c r="NZV2173" s="218"/>
      <c r="NZW2173" s="218"/>
      <c r="NZX2173" s="218"/>
      <c r="NZY2173" s="218"/>
      <c r="NZZ2173" s="218"/>
      <c r="OAA2173" s="218"/>
      <c r="OAB2173" s="218"/>
      <c r="OAC2173" s="218"/>
      <c r="OAD2173" s="218"/>
      <c r="OAE2173" s="218"/>
      <c r="OAF2173" s="218"/>
      <c r="OAG2173" s="218"/>
      <c r="OAH2173" s="218"/>
      <c r="OAI2173" s="218"/>
      <c r="OAJ2173" s="218"/>
      <c r="OAK2173" s="218"/>
      <c r="OAL2173" s="218"/>
      <c r="OAM2173" s="218"/>
      <c r="OAN2173" s="218"/>
      <c r="OAO2173" s="218"/>
      <c r="OAP2173" s="218"/>
      <c r="OAQ2173" s="218"/>
      <c r="OAR2173" s="218"/>
      <c r="OAS2173" s="218"/>
      <c r="OAT2173" s="218"/>
      <c r="OAU2173" s="218"/>
      <c r="OAV2173" s="218"/>
      <c r="OAW2173" s="218"/>
      <c r="OAX2173" s="218"/>
      <c r="OAY2173" s="218"/>
      <c r="OAZ2173" s="218"/>
      <c r="OBA2173" s="218"/>
      <c r="OBB2173" s="218"/>
      <c r="OBC2173" s="218"/>
      <c r="OBD2173" s="218"/>
      <c r="OBE2173" s="218"/>
      <c r="OBF2173" s="218"/>
      <c r="OBG2173" s="218"/>
      <c r="OBH2173" s="218"/>
      <c r="OBI2173" s="218"/>
      <c r="OBJ2173" s="218"/>
      <c r="OBK2173" s="218"/>
      <c r="OBL2173" s="218"/>
      <c r="OBM2173" s="218"/>
      <c r="OBN2173" s="218"/>
      <c r="OBO2173" s="218"/>
      <c r="OBP2173" s="218"/>
      <c r="OBQ2173" s="218"/>
      <c r="OBR2173" s="218"/>
      <c r="OBS2173" s="218"/>
      <c r="OBT2173" s="218"/>
      <c r="OBU2173" s="218"/>
      <c r="OBV2173" s="218"/>
      <c r="OBW2173" s="218"/>
      <c r="OBX2173" s="218"/>
      <c r="OBY2173" s="218"/>
      <c r="OBZ2173" s="218"/>
      <c r="OCA2173" s="218"/>
      <c r="OCB2173" s="218"/>
      <c r="OCC2173" s="218"/>
      <c r="OCD2173" s="218"/>
      <c r="OCE2173" s="218"/>
      <c r="OCF2173" s="218"/>
      <c r="OCG2173" s="218"/>
      <c r="OCH2173" s="218"/>
      <c r="OCI2173" s="218"/>
      <c r="OCJ2173" s="218"/>
      <c r="OCK2173" s="218"/>
      <c r="OCL2173" s="218"/>
      <c r="OCM2173" s="218"/>
      <c r="OCN2173" s="218"/>
      <c r="OCO2173" s="218"/>
      <c r="OCP2173" s="218"/>
      <c r="OCQ2173" s="218"/>
      <c r="OCR2173" s="218"/>
      <c r="OCS2173" s="218"/>
      <c r="OCT2173" s="218"/>
      <c r="OCU2173" s="218"/>
      <c r="OCV2173" s="218"/>
      <c r="OCW2173" s="218"/>
      <c r="OCX2173" s="218"/>
      <c r="OCY2173" s="218"/>
      <c r="OCZ2173" s="218"/>
      <c r="ODA2173" s="218"/>
      <c r="ODB2173" s="218"/>
      <c r="ODC2173" s="218"/>
      <c r="ODD2173" s="218"/>
      <c r="ODE2173" s="218"/>
      <c r="ODF2173" s="218"/>
      <c r="ODG2173" s="218"/>
      <c r="ODH2173" s="218"/>
      <c r="ODI2173" s="218"/>
      <c r="ODJ2173" s="218"/>
      <c r="ODK2173" s="218"/>
      <c r="ODL2173" s="218"/>
      <c r="ODM2173" s="218"/>
      <c r="ODN2173" s="218"/>
      <c r="ODO2173" s="218"/>
      <c r="ODP2173" s="218"/>
      <c r="ODQ2173" s="218"/>
      <c r="ODR2173" s="218"/>
      <c r="ODS2173" s="218"/>
      <c r="ODT2173" s="218"/>
      <c r="ODU2173" s="218"/>
      <c r="ODV2173" s="218"/>
      <c r="ODW2173" s="218"/>
      <c r="ODX2173" s="218"/>
      <c r="ODY2173" s="218"/>
      <c r="ODZ2173" s="218"/>
      <c r="OEA2173" s="218"/>
      <c r="OEB2173" s="218"/>
      <c r="OEC2173" s="218"/>
      <c r="OED2173" s="218"/>
      <c r="OEE2173" s="218"/>
      <c r="OEF2173" s="218"/>
      <c r="OEG2173" s="218"/>
      <c r="OEH2173" s="218"/>
      <c r="OEI2173" s="218"/>
      <c r="OEJ2173" s="218"/>
      <c r="OEK2173" s="218"/>
      <c r="OEL2173" s="218"/>
      <c r="OEM2173" s="218"/>
      <c r="OEN2173" s="218"/>
      <c r="OEO2173" s="218"/>
      <c r="OEP2173" s="218"/>
      <c r="OEQ2173" s="218"/>
      <c r="OER2173" s="218"/>
      <c r="OES2173" s="218"/>
      <c r="OET2173" s="218"/>
      <c r="OEU2173" s="218"/>
      <c r="OEV2173" s="218"/>
      <c r="OEW2173" s="218"/>
      <c r="OEX2173" s="218"/>
      <c r="OEY2173" s="218"/>
      <c r="OEZ2173" s="218"/>
      <c r="OFA2173" s="218"/>
      <c r="OFB2173" s="218"/>
      <c r="OFC2173" s="218"/>
      <c r="OFD2173" s="218"/>
      <c r="OFE2173" s="218"/>
      <c r="OFF2173" s="218"/>
      <c r="OFG2173" s="218"/>
      <c r="OFH2173" s="218"/>
      <c r="OFI2173" s="218"/>
      <c r="OFJ2173" s="218"/>
      <c r="OFK2173" s="218"/>
      <c r="OFL2173" s="218"/>
      <c r="OFM2173" s="218"/>
      <c r="OFN2173" s="218"/>
      <c r="OFO2173" s="218"/>
      <c r="OFP2173" s="218"/>
      <c r="OFQ2173" s="218"/>
      <c r="OFR2173" s="218"/>
      <c r="OFS2173" s="218"/>
      <c r="OFT2173" s="218"/>
      <c r="OFU2173" s="218"/>
      <c r="OFV2173" s="218"/>
      <c r="OFW2173" s="218"/>
      <c r="OFX2173" s="218"/>
      <c r="OFY2173" s="218"/>
      <c r="OFZ2173" s="218"/>
      <c r="OGA2173" s="218"/>
      <c r="OGB2173" s="218"/>
      <c r="OGC2173" s="218"/>
      <c r="OGD2173" s="218"/>
      <c r="OGE2173" s="218"/>
      <c r="OGF2173" s="218"/>
      <c r="OGG2173" s="218"/>
      <c r="OGH2173" s="218"/>
      <c r="OGI2173" s="218"/>
      <c r="OGJ2173" s="218"/>
      <c r="OGK2173" s="218"/>
      <c r="OGL2173" s="218"/>
      <c r="OGM2173" s="218"/>
      <c r="OGN2173" s="218"/>
      <c r="OGO2173" s="218"/>
      <c r="OGP2173" s="218"/>
      <c r="OGQ2173" s="218"/>
      <c r="OGR2173" s="218"/>
      <c r="OGS2173" s="218"/>
      <c r="OGT2173" s="218"/>
      <c r="OGU2173" s="218"/>
      <c r="OGV2173" s="218"/>
      <c r="OGW2173" s="218"/>
      <c r="OGX2173" s="218"/>
      <c r="OGY2173" s="218"/>
      <c r="OGZ2173" s="218"/>
      <c r="OHA2173" s="218"/>
      <c r="OHB2173" s="218"/>
      <c r="OHC2173" s="218"/>
      <c r="OHD2173" s="218"/>
      <c r="OHE2173" s="218"/>
      <c r="OHF2173" s="218"/>
      <c r="OHG2173" s="218"/>
      <c r="OHH2173" s="218"/>
      <c r="OHI2173" s="218"/>
      <c r="OHJ2173" s="218"/>
      <c r="OHK2173" s="218"/>
      <c r="OHL2173" s="218"/>
      <c r="OHM2173" s="218"/>
      <c r="OHN2173" s="218"/>
      <c r="OHO2173" s="218"/>
      <c r="OHP2173" s="218"/>
      <c r="OHQ2173" s="218"/>
      <c r="OHR2173" s="218"/>
      <c r="OHS2173" s="218"/>
      <c r="OHT2173" s="218"/>
      <c r="OHU2173" s="218"/>
      <c r="OHV2173" s="218"/>
      <c r="OHW2173" s="218"/>
      <c r="OHX2173" s="218"/>
      <c r="OHY2173" s="218"/>
      <c r="OHZ2173" s="218"/>
      <c r="OIA2173" s="218"/>
      <c r="OIB2173" s="218"/>
      <c r="OIC2173" s="218"/>
      <c r="OID2173" s="218"/>
      <c r="OIE2173" s="218"/>
      <c r="OIF2173" s="218"/>
      <c r="OIG2173" s="218"/>
      <c r="OIH2173" s="218"/>
      <c r="OII2173" s="218"/>
      <c r="OIJ2173" s="218"/>
      <c r="OIK2173" s="218"/>
      <c r="OIL2173" s="218"/>
      <c r="OIM2173" s="218"/>
      <c r="OIN2173" s="218"/>
      <c r="OIO2173" s="218"/>
      <c r="OIP2173" s="218"/>
      <c r="OIQ2173" s="218"/>
      <c r="OIR2173" s="218"/>
      <c r="OIS2173" s="218"/>
      <c r="OIT2173" s="218"/>
      <c r="OIU2173" s="218"/>
      <c r="OIV2173" s="218"/>
      <c r="OIW2173" s="218"/>
      <c r="OIX2173" s="218"/>
      <c r="OIY2173" s="218"/>
      <c r="OIZ2173" s="218"/>
      <c r="OJA2173" s="218"/>
      <c r="OJB2173" s="218"/>
      <c r="OJC2173" s="218"/>
      <c r="OJD2173" s="218"/>
      <c r="OJE2173" s="218"/>
      <c r="OJF2173" s="218"/>
      <c r="OJG2173" s="218"/>
      <c r="OJH2173" s="218"/>
      <c r="OJI2173" s="218"/>
      <c r="OJJ2173" s="218"/>
      <c r="OJK2173" s="218"/>
      <c r="OJL2173" s="218"/>
      <c r="OJM2173" s="218"/>
      <c r="OJN2173" s="218"/>
      <c r="OJO2173" s="218"/>
      <c r="OJP2173" s="218"/>
      <c r="OJQ2173" s="218"/>
      <c r="OJR2173" s="218"/>
      <c r="OJS2173" s="218"/>
      <c r="OJT2173" s="218"/>
      <c r="OJU2173" s="218"/>
      <c r="OJV2173" s="218"/>
      <c r="OJW2173" s="218"/>
      <c r="OJX2173" s="218"/>
      <c r="OJY2173" s="218"/>
      <c r="OJZ2173" s="218"/>
      <c r="OKA2173" s="218"/>
      <c r="OKB2173" s="218"/>
      <c r="OKC2173" s="218"/>
      <c r="OKD2173" s="218"/>
      <c r="OKE2173" s="218"/>
      <c r="OKF2173" s="218"/>
      <c r="OKG2173" s="218"/>
      <c r="OKH2173" s="218"/>
      <c r="OKI2173" s="218"/>
      <c r="OKJ2173" s="218"/>
      <c r="OKK2173" s="218"/>
      <c r="OKL2173" s="218"/>
      <c r="OKM2173" s="218"/>
      <c r="OKN2173" s="218"/>
      <c r="OKO2173" s="218"/>
      <c r="OKP2173" s="218"/>
      <c r="OKQ2173" s="218"/>
      <c r="OKR2173" s="218"/>
      <c r="OKS2173" s="218"/>
      <c r="OKT2173" s="218"/>
      <c r="OKU2173" s="218"/>
      <c r="OKV2173" s="218"/>
      <c r="OKW2173" s="218"/>
      <c r="OKX2173" s="218"/>
      <c r="OKY2173" s="218"/>
      <c r="OKZ2173" s="218"/>
      <c r="OLA2173" s="218"/>
      <c r="OLB2173" s="218"/>
      <c r="OLC2173" s="218"/>
      <c r="OLD2173" s="218"/>
      <c r="OLE2173" s="218"/>
      <c r="OLF2173" s="218"/>
      <c r="OLG2173" s="218"/>
      <c r="OLH2173" s="218"/>
      <c r="OLI2173" s="218"/>
      <c r="OLJ2173" s="218"/>
      <c r="OLK2173" s="218"/>
      <c r="OLL2173" s="218"/>
      <c r="OLM2173" s="218"/>
      <c r="OLN2173" s="218"/>
      <c r="OLO2173" s="218"/>
      <c r="OLP2173" s="218"/>
      <c r="OLQ2173" s="218"/>
      <c r="OLR2173" s="218"/>
      <c r="OLS2173" s="218"/>
      <c r="OLT2173" s="218"/>
      <c r="OLU2173" s="218"/>
      <c r="OLV2173" s="218"/>
      <c r="OLW2173" s="218"/>
      <c r="OLX2173" s="218"/>
      <c r="OLY2173" s="218"/>
      <c r="OLZ2173" s="218"/>
      <c r="OMA2173" s="218"/>
      <c r="OMB2173" s="218"/>
      <c r="OMC2173" s="218"/>
      <c r="OMD2173" s="218"/>
      <c r="OME2173" s="218"/>
      <c r="OMF2173" s="218"/>
      <c r="OMG2173" s="218"/>
      <c r="OMH2173" s="218"/>
      <c r="OMI2173" s="218"/>
      <c r="OMJ2173" s="218"/>
      <c r="OMK2173" s="218"/>
      <c r="OML2173" s="218"/>
      <c r="OMM2173" s="218"/>
      <c r="OMN2173" s="218"/>
      <c r="OMO2173" s="218"/>
      <c r="OMP2173" s="218"/>
      <c r="OMQ2173" s="218"/>
      <c r="OMR2173" s="218"/>
      <c r="OMS2173" s="218"/>
      <c r="OMT2173" s="218"/>
      <c r="OMU2173" s="218"/>
      <c r="OMV2173" s="218"/>
      <c r="OMW2173" s="218"/>
      <c r="OMX2173" s="218"/>
      <c r="OMY2173" s="218"/>
      <c r="OMZ2173" s="218"/>
      <c r="ONA2173" s="218"/>
      <c r="ONB2173" s="218"/>
      <c r="ONC2173" s="218"/>
      <c r="OND2173" s="218"/>
      <c r="ONE2173" s="218"/>
      <c r="ONF2173" s="218"/>
      <c r="ONG2173" s="218"/>
      <c r="ONH2173" s="218"/>
      <c r="ONI2173" s="218"/>
      <c r="ONJ2173" s="218"/>
      <c r="ONK2173" s="218"/>
      <c r="ONL2173" s="218"/>
      <c r="ONM2173" s="218"/>
      <c r="ONN2173" s="218"/>
      <c r="ONO2173" s="218"/>
      <c r="ONP2173" s="218"/>
      <c r="ONQ2173" s="218"/>
      <c r="ONR2173" s="218"/>
      <c r="ONS2173" s="218"/>
      <c r="ONT2173" s="218"/>
      <c r="ONU2173" s="218"/>
      <c r="ONV2173" s="218"/>
      <c r="ONW2173" s="218"/>
      <c r="ONX2173" s="218"/>
      <c r="ONY2173" s="218"/>
      <c r="ONZ2173" s="218"/>
      <c r="OOA2173" s="218"/>
      <c r="OOB2173" s="218"/>
      <c r="OOC2173" s="218"/>
      <c r="OOD2173" s="218"/>
      <c r="OOE2173" s="218"/>
      <c r="OOF2173" s="218"/>
      <c r="OOG2173" s="218"/>
      <c r="OOH2173" s="218"/>
      <c r="OOI2173" s="218"/>
      <c r="OOJ2173" s="218"/>
      <c r="OOK2173" s="218"/>
      <c r="OOL2173" s="218"/>
      <c r="OOM2173" s="218"/>
      <c r="OON2173" s="218"/>
      <c r="OOO2173" s="218"/>
      <c r="OOP2173" s="218"/>
      <c r="OOQ2173" s="218"/>
      <c r="OOR2173" s="218"/>
      <c r="OOS2173" s="218"/>
      <c r="OOT2173" s="218"/>
      <c r="OOU2173" s="218"/>
      <c r="OOV2173" s="218"/>
      <c r="OOW2173" s="218"/>
      <c r="OOX2173" s="218"/>
      <c r="OOY2173" s="218"/>
      <c r="OOZ2173" s="218"/>
      <c r="OPA2173" s="218"/>
      <c r="OPB2173" s="218"/>
      <c r="OPC2173" s="218"/>
      <c r="OPD2173" s="218"/>
      <c r="OPE2173" s="218"/>
      <c r="OPF2173" s="218"/>
      <c r="OPG2173" s="218"/>
      <c r="OPH2173" s="218"/>
      <c r="OPI2173" s="218"/>
      <c r="OPJ2173" s="218"/>
      <c r="OPK2173" s="218"/>
      <c r="OPL2173" s="218"/>
      <c r="OPM2173" s="218"/>
      <c r="OPN2173" s="218"/>
      <c r="OPO2173" s="218"/>
      <c r="OPP2173" s="218"/>
      <c r="OPQ2173" s="218"/>
      <c r="OPR2173" s="218"/>
      <c r="OPS2173" s="218"/>
      <c r="OPT2173" s="218"/>
      <c r="OPU2173" s="218"/>
      <c r="OPV2173" s="218"/>
      <c r="OPW2173" s="218"/>
      <c r="OPX2173" s="218"/>
      <c r="OPY2173" s="218"/>
      <c r="OPZ2173" s="218"/>
      <c r="OQA2173" s="218"/>
      <c r="OQB2173" s="218"/>
      <c r="OQC2173" s="218"/>
      <c r="OQD2173" s="218"/>
      <c r="OQE2173" s="218"/>
      <c r="OQF2173" s="218"/>
      <c r="OQG2173" s="218"/>
      <c r="OQH2173" s="218"/>
      <c r="OQI2173" s="218"/>
      <c r="OQJ2173" s="218"/>
      <c r="OQK2173" s="218"/>
      <c r="OQL2173" s="218"/>
      <c r="OQM2173" s="218"/>
      <c r="OQN2173" s="218"/>
      <c r="OQO2173" s="218"/>
      <c r="OQP2173" s="218"/>
      <c r="OQQ2173" s="218"/>
      <c r="OQR2173" s="218"/>
      <c r="OQS2173" s="218"/>
      <c r="OQT2173" s="218"/>
      <c r="OQU2173" s="218"/>
      <c r="OQV2173" s="218"/>
      <c r="OQW2173" s="218"/>
      <c r="OQX2173" s="218"/>
      <c r="OQY2173" s="218"/>
      <c r="OQZ2173" s="218"/>
      <c r="ORA2173" s="218"/>
      <c r="ORB2173" s="218"/>
      <c r="ORC2173" s="218"/>
      <c r="ORD2173" s="218"/>
      <c r="ORE2173" s="218"/>
      <c r="ORF2173" s="218"/>
      <c r="ORG2173" s="218"/>
      <c r="ORH2173" s="218"/>
      <c r="ORI2173" s="218"/>
      <c r="ORJ2173" s="218"/>
      <c r="ORK2173" s="218"/>
      <c r="ORL2173" s="218"/>
      <c r="ORM2173" s="218"/>
      <c r="ORN2173" s="218"/>
      <c r="ORO2173" s="218"/>
      <c r="ORP2173" s="218"/>
      <c r="ORQ2173" s="218"/>
      <c r="ORR2173" s="218"/>
      <c r="ORS2173" s="218"/>
      <c r="ORT2173" s="218"/>
      <c r="ORU2173" s="218"/>
      <c r="ORV2173" s="218"/>
      <c r="ORW2173" s="218"/>
      <c r="ORX2173" s="218"/>
      <c r="ORY2173" s="218"/>
      <c r="ORZ2173" s="218"/>
      <c r="OSA2173" s="218"/>
      <c r="OSB2173" s="218"/>
      <c r="OSC2173" s="218"/>
      <c r="OSD2173" s="218"/>
      <c r="OSE2173" s="218"/>
      <c r="OSF2173" s="218"/>
      <c r="OSG2173" s="218"/>
      <c r="OSH2173" s="218"/>
      <c r="OSI2173" s="218"/>
      <c r="OSJ2173" s="218"/>
      <c r="OSK2173" s="218"/>
      <c r="OSL2173" s="218"/>
      <c r="OSM2173" s="218"/>
      <c r="OSN2173" s="218"/>
      <c r="OSO2173" s="218"/>
      <c r="OSP2173" s="218"/>
      <c r="OSQ2173" s="218"/>
      <c r="OSR2173" s="218"/>
      <c r="OSS2173" s="218"/>
      <c r="OST2173" s="218"/>
      <c r="OSU2173" s="218"/>
      <c r="OSV2173" s="218"/>
      <c r="OSW2173" s="218"/>
      <c r="OSX2173" s="218"/>
      <c r="OSY2173" s="218"/>
      <c r="OSZ2173" s="218"/>
      <c r="OTA2173" s="218"/>
      <c r="OTB2173" s="218"/>
      <c r="OTC2173" s="218"/>
      <c r="OTD2173" s="218"/>
      <c r="OTE2173" s="218"/>
      <c r="OTF2173" s="218"/>
      <c r="OTG2173" s="218"/>
      <c r="OTH2173" s="218"/>
      <c r="OTI2173" s="218"/>
      <c r="OTJ2173" s="218"/>
      <c r="OTK2173" s="218"/>
      <c r="OTL2173" s="218"/>
      <c r="OTM2173" s="218"/>
      <c r="OTN2173" s="218"/>
      <c r="OTO2173" s="218"/>
      <c r="OTP2173" s="218"/>
      <c r="OTQ2173" s="218"/>
      <c r="OTR2173" s="218"/>
      <c r="OTS2173" s="218"/>
      <c r="OTT2173" s="218"/>
      <c r="OTU2173" s="218"/>
      <c r="OTV2173" s="218"/>
      <c r="OTW2173" s="218"/>
      <c r="OTX2173" s="218"/>
      <c r="OTY2173" s="218"/>
      <c r="OTZ2173" s="218"/>
      <c r="OUA2173" s="218"/>
      <c r="OUB2173" s="218"/>
      <c r="OUC2173" s="218"/>
      <c r="OUD2173" s="218"/>
      <c r="OUE2173" s="218"/>
      <c r="OUF2173" s="218"/>
      <c r="OUG2173" s="218"/>
      <c r="OUH2173" s="218"/>
      <c r="OUI2173" s="218"/>
      <c r="OUJ2173" s="218"/>
      <c r="OUK2173" s="218"/>
      <c r="OUL2173" s="218"/>
      <c r="OUM2173" s="218"/>
      <c r="OUN2173" s="218"/>
      <c r="OUO2173" s="218"/>
      <c r="OUP2173" s="218"/>
      <c r="OUQ2173" s="218"/>
      <c r="OUR2173" s="218"/>
      <c r="OUS2173" s="218"/>
      <c r="OUT2173" s="218"/>
      <c r="OUU2173" s="218"/>
      <c r="OUV2173" s="218"/>
      <c r="OUW2173" s="218"/>
      <c r="OUX2173" s="218"/>
      <c r="OUY2173" s="218"/>
      <c r="OUZ2173" s="218"/>
      <c r="OVA2173" s="218"/>
      <c r="OVB2173" s="218"/>
      <c r="OVC2173" s="218"/>
      <c r="OVD2173" s="218"/>
      <c r="OVE2173" s="218"/>
      <c r="OVF2173" s="218"/>
      <c r="OVG2173" s="218"/>
      <c r="OVH2173" s="218"/>
      <c r="OVI2173" s="218"/>
      <c r="OVJ2173" s="218"/>
      <c r="OVK2173" s="218"/>
      <c r="OVL2173" s="218"/>
      <c r="OVM2173" s="218"/>
      <c r="OVN2173" s="218"/>
      <c r="OVO2173" s="218"/>
      <c r="OVP2173" s="218"/>
      <c r="OVQ2173" s="218"/>
      <c r="OVR2173" s="218"/>
      <c r="OVS2173" s="218"/>
      <c r="OVT2173" s="218"/>
      <c r="OVU2173" s="218"/>
      <c r="OVV2173" s="218"/>
      <c r="OVW2173" s="218"/>
      <c r="OVX2173" s="218"/>
      <c r="OVY2173" s="218"/>
      <c r="OVZ2173" s="218"/>
      <c r="OWA2173" s="218"/>
      <c r="OWB2173" s="218"/>
      <c r="OWC2173" s="218"/>
      <c r="OWD2173" s="218"/>
      <c r="OWE2173" s="218"/>
      <c r="OWF2173" s="218"/>
      <c r="OWG2173" s="218"/>
      <c r="OWH2173" s="218"/>
      <c r="OWI2173" s="218"/>
      <c r="OWJ2173" s="218"/>
      <c r="OWK2173" s="218"/>
      <c r="OWL2173" s="218"/>
      <c r="OWM2173" s="218"/>
      <c r="OWN2173" s="218"/>
      <c r="OWO2173" s="218"/>
      <c r="OWP2173" s="218"/>
      <c r="OWQ2173" s="218"/>
      <c r="OWR2173" s="218"/>
      <c r="OWS2173" s="218"/>
      <c r="OWT2173" s="218"/>
      <c r="OWU2173" s="218"/>
      <c r="OWV2173" s="218"/>
      <c r="OWW2173" s="218"/>
      <c r="OWX2173" s="218"/>
      <c r="OWY2173" s="218"/>
      <c r="OWZ2173" s="218"/>
      <c r="OXA2173" s="218"/>
      <c r="OXB2173" s="218"/>
      <c r="OXC2173" s="218"/>
      <c r="OXD2173" s="218"/>
      <c r="OXE2173" s="218"/>
      <c r="OXF2173" s="218"/>
      <c r="OXG2173" s="218"/>
      <c r="OXH2173" s="218"/>
      <c r="OXI2173" s="218"/>
      <c r="OXJ2173" s="218"/>
      <c r="OXK2173" s="218"/>
      <c r="OXL2173" s="218"/>
      <c r="OXM2173" s="218"/>
      <c r="OXN2173" s="218"/>
      <c r="OXO2173" s="218"/>
      <c r="OXP2173" s="218"/>
      <c r="OXQ2173" s="218"/>
      <c r="OXR2173" s="218"/>
      <c r="OXS2173" s="218"/>
      <c r="OXT2173" s="218"/>
      <c r="OXU2173" s="218"/>
      <c r="OXV2173" s="218"/>
      <c r="OXW2173" s="218"/>
      <c r="OXX2173" s="218"/>
      <c r="OXY2173" s="218"/>
      <c r="OXZ2173" s="218"/>
      <c r="OYA2173" s="218"/>
      <c r="OYB2173" s="218"/>
      <c r="OYC2173" s="218"/>
      <c r="OYD2173" s="218"/>
      <c r="OYE2173" s="218"/>
      <c r="OYF2173" s="218"/>
      <c r="OYG2173" s="218"/>
      <c r="OYH2173" s="218"/>
      <c r="OYI2173" s="218"/>
      <c r="OYJ2173" s="218"/>
      <c r="OYK2173" s="218"/>
      <c r="OYL2173" s="218"/>
      <c r="OYM2173" s="218"/>
      <c r="OYN2173" s="218"/>
      <c r="OYO2173" s="218"/>
      <c r="OYP2173" s="218"/>
      <c r="OYQ2173" s="218"/>
      <c r="OYR2173" s="218"/>
      <c r="OYS2173" s="218"/>
      <c r="OYT2173" s="218"/>
      <c r="OYU2173" s="218"/>
      <c r="OYV2173" s="218"/>
      <c r="OYW2173" s="218"/>
      <c r="OYX2173" s="218"/>
      <c r="OYY2173" s="218"/>
      <c r="OYZ2173" s="218"/>
      <c r="OZA2173" s="218"/>
      <c r="OZB2173" s="218"/>
      <c r="OZC2173" s="218"/>
      <c r="OZD2173" s="218"/>
      <c r="OZE2173" s="218"/>
      <c r="OZF2173" s="218"/>
      <c r="OZG2173" s="218"/>
      <c r="OZH2173" s="218"/>
      <c r="OZI2173" s="218"/>
      <c r="OZJ2173" s="218"/>
      <c r="OZK2173" s="218"/>
      <c r="OZL2173" s="218"/>
      <c r="OZM2173" s="218"/>
      <c r="OZN2173" s="218"/>
      <c r="OZO2173" s="218"/>
      <c r="OZP2173" s="218"/>
      <c r="OZQ2173" s="218"/>
      <c r="OZR2173" s="218"/>
      <c r="OZS2173" s="218"/>
      <c r="OZT2173" s="218"/>
      <c r="OZU2173" s="218"/>
      <c r="OZV2173" s="218"/>
      <c r="OZW2173" s="218"/>
      <c r="OZX2173" s="218"/>
      <c r="OZY2173" s="218"/>
      <c r="OZZ2173" s="218"/>
      <c r="PAA2173" s="218"/>
      <c r="PAB2173" s="218"/>
      <c r="PAC2173" s="218"/>
      <c r="PAD2173" s="218"/>
      <c r="PAE2173" s="218"/>
      <c r="PAF2173" s="218"/>
      <c r="PAG2173" s="218"/>
      <c r="PAH2173" s="218"/>
      <c r="PAI2173" s="218"/>
      <c r="PAJ2173" s="218"/>
      <c r="PAK2173" s="218"/>
      <c r="PAL2173" s="218"/>
      <c r="PAM2173" s="218"/>
      <c r="PAN2173" s="218"/>
      <c r="PAO2173" s="218"/>
      <c r="PAP2173" s="218"/>
      <c r="PAQ2173" s="218"/>
      <c r="PAR2173" s="218"/>
      <c r="PAS2173" s="218"/>
      <c r="PAT2173" s="218"/>
      <c r="PAU2173" s="218"/>
      <c r="PAV2173" s="218"/>
      <c r="PAW2173" s="218"/>
      <c r="PAX2173" s="218"/>
      <c r="PAY2173" s="218"/>
      <c r="PAZ2173" s="218"/>
      <c r="PBA2173" s="218"/>
      <c r="PBB2173" s="218"/>
      <c r="PBC2173" s="218"/>
      <c r="PBD2173" s="218"/>
      <c r="PBE2173" s="218"/>
      <c r="PBF2173" s="218"/>
      <c r="PBG2173" s="218"/>
      <c r="PBH2173" s="218"/>
      <c r="PBI2173" s="218"/>
      <c r="PBJ2173" s="218"/>
      <c r="PBK2173" s="218"/>
      <c r="PBL2173" s="218"/>
      <c r="PBM2173" s="218"/>
      <c r="PBN2173" s="218"/>
      <c r="PBO2173" s="218"/>
      <c r="PBP2173" s="218"/>
      <c r="PBQ2173" s="218"/>
      <c r="PBR2173" s="218"/>
      <c r="PBS2173" s="218"/>
      <c r="PBT2173" s="218"/>
      <c r="PBU2173" s="218"/>
      <c r="PBV2173" s="218"/>
      <c r="PBW2173" s="218"/>
      <c r="PBX2173" s="218"/>
      <c r="PBY2173" s="218"/>
      <c r="PBZ2173" s="218"/>
      <c r="PCA2173" s="218"/>
      <c r="PCB2173" s="218"/>
      <c r="PCC2173" s="218"/>
      <c r="PCD2173" s="218"/>
      <c r="PCE2173" s="218"/>
      <c r="PCF2173" s="218"/>
      <c r="PCG2173" s="218"/>
      <c r="PCH2173" s="218"/>
      <c r="PCI2173" s="218"/>
      <c r="PCJ2173" s="218"/>
      <c r="PCK2173" s="218"/>
      <c r="PCL2173" s="218"/>
      <c r="PCM2173" s="218"/>
      <c r="PCN2173" s="218"/>
      <c r="PCO2173" s="218"/>
      <c r="PCP2173" s="218"/>
      <c r="PCQ2173" s="218"/>
      <c r="PCR2173" s="218"/>
      <c r="PCS2173" s="218"/>
      <c r="PCT2173" s="218"/>
      <c r="PCU2173" s="218"/>
      <c r="PCV2173" s="218"/>
      <c r="PCW2173" s="218"/>
      <c r="PCX2173" s="218"/>
      <c r="PCY2173" s="218"/>
      <c r="PCZ2173" s="218"/>
      <c r="PDA2173" s="218"/>
      <c r="PDB2173" s="218"/>
      <c r="PDC2173" s="218"/>
      <c r="PDD2173" s="218"/>
      <c r="PDE2173" s="218"/>
      <c r="PDF2173" s="218"/>
      <c r="PDG2173" s="218"/>
      <c r="PDH2173" s="218"/>
      <c r="PDI2173" s="218"/>
      <c r="PDJ2173" s="218"/>
      <c r="PDK2173" s="218"/>
      <c r="PDL2173" s="218"/>
      <c r="PDM2173" s="218"/>
      <c r="PDN2173" s="218"/>
      <c r="PDO2173" s="218"/>
      <c r="PDP2173" s="218"/>
      <c r="PDQ2173" s="218"/>
      <c r="PDR2173" s="218"/>
      <c r="PDS2173" s="218"/>
      <c r="PDT2173" s="218"/>
      <c r="PDU2173" s="218"/>
      <c r="PDV2173" s="218"/>
      <c r="PDW2173" s="218"/>
      <c r="PDX2173" s="218"/>
      <c r="PDY2173" s="218"/>
      <c r="PDZ2173" s="218"/>
      <c r="PEA2173" s="218"/>
      <c r="PEB2173" s="218"/>
      <c r="PEC2173" s="218"/>
      <c r="PED2173" s="218"/>
      <c r="PEE2173" s="218"/>
      <c r="PEF2173" s="218"/>
      <c r="PEG2173" s="218"/>
      <c r="PEH2173" s="218"/>
      <c r="PEI2173" s="218"/>
      <c r="PEJ2173" s="218"/>
      <c r="PEK2173" s="218"/>
      <c r="PEL2173" s="218"/>
      <c r="PEM2173" s="218"/>
      <c r="PEN2173" s="218"/>
      <c r="PEO2173" s="218"/>
      <c r="PEP2173" s="218"/>
      <c r="PEQ2173" s="218"/>
      <c r="PER2173" s="218"/>
      <c r="PES2173" s="218"/>
      <c r="PET2173" s="218"/>
      <c r="PEU2173" s="218"/>
      <c r="PEV2173" s="218"/>
      <c r="PEW2173" s="218"/>
      <c r="PEX2173" s="218"/>
      <c r="PEY2173" s="218"/>
      <c r="PEZ2173" s="218"/>
      <c r="PFA2173" s="218"/>
      <c r="PFB2173" s="218"/>
      <c r="PFC2173" s="218"/>
      <c r="PFD2173" s="218"/>
      <c r="PFE2173" s="218"/>
      <c r="PFF2173" s="218"/>
      <c r="PFG2173" s="218"/>
      <c r="PFH2173" s="218"/>
      <c r="PFI2173" s="218"/>
      <c r="PFJ2173" s="218"/>
      <c r="PFK2173" s="218"/>
      <c r="PFL2173" s="218"/>
      <c r="PFM2173" s="218"/>
      <c r="PFN2173" s="218"/>
      <c r="PFO2173" s="218"/>
      <c r="PFP2173" s="218"/>
      <c r="PFQ2173" s="218"/>
      <c r="PFR2173" s="218"/>
      <c r="PFS2173" s="218"/>
      <c r="PFT2173" s="218"/>
      <c r="PFU2173" s="218"/>
      <c r="PFV2173" s="218"/>
      <c r="PFW2173" s="218"/>
      <c r="PFX2173" s="218"/>
      <c r="PFY2173" s="218"/>
      <c r="PFZ2173" s="218"/>
      <c r="PGA2173" s="218"/>
      <c r="PGB2173" s="218"/>
      <c r="PGC2173" s="218"/>
      <c r="PGD2173" s="218"/>
      <c r="PGE2173" s="218"/>
      <c r="PGF2173" s="218"/>
      <c r="PGG2173" s="218"/>
      <c r="PGH2173" s="218"/>
      <c r="PGI2173" s="218"/>
      <c r="PGJ2173" s="218"/>
      <c r="PGK2173" s="218"/>
      <c r="PGL2173" s="218"/>
      <c r="PGM2173" s="218"/>
      <c r="PGN2173" s="218"/>
      <c r="PGO2173" s="218"/>
      <c r="PGP2173" s="218"/>
      <c r="PGQ2173" s="218"/>
      <c r="PGR2173" s="218"/>
      <c r="PGS2173" s="218"/>
      <c r="PGT2173" s="218"/>
      <c r="PGU2173" s="218"/>
      <c r="PGV2173" s="218"/>
      <c r="PGW2173" s="218"/>
      <c r="PGX2173" s="218"/>
      <c r="PGY2173" s="218"/>
      <c r="PGZ2173" s="218"/>
      <c r="PHA2173" s="218"/>
      <c r="PHB2173" s="218"/>
      <c r="PHC2173" s="218"/>
      <c r="PHD2173" s="218"/>
      <c r="PHE2173" s="218"/>
      <c r="PHF2173" s="218"/>
      <c r="PHG2173" s="218"/>
      <c r="PHH2173" s="218"/>
      <c r="PHI2173" s="218"/>
      <c r="PHJ2173" s="218"/>
      <c r="PHK2173" s="218"/>
      <c r="PHL2173" s="218"/>
      <c r="PHM2173" s="218"/>
      <c r="PHN2173" s="218"/>
      <c r="PHO2173" s="218"/>
      <c r="PHP2173" s="218"/>
      <c r="PHQ2173" s="218"/>
      <c r="PHR2173" s="218"/>
      <c r="PHS2173" s="218"/>
      <c r="PHT2173" s="218"/>
      <c r="PHU2173" s="218"/>
      <c r="PHV2173" s="218"/>
      <c r="PHW2173" s="218"/>
      <c r="PHX2173" s="218"/>
      <c r="PHY2173" s="218"/>
      <c r="PHZ2173" s="218"/>
      <c r="PIA2173" s="218"/>
      <c r="PIB2173" s="218"/>
      <c r="PIC2173" s="218"/>
      <c r="PID2173" s="218"/>
      <c r="PIE2173" s="218"/>
      <c r="PIF2173" s="218"/>
      <c r="PIG2173" s="218"/>
      <c r="PIH2173" s="218"/>
      <c r="PII2173" s="218"/>
      <c r="PIJ2173" s="218"/>
      <c r="PIK2173" s="218"/>
      <c r="PIL2173" s="218"/>
      <c r="PIM2173" s="218"/>
      <c r="PIN2173" s="218"/>
      <c r="PIO2173" s="218"/>
      <c r="PIP2173" s="218"/>
      <c r="PIQ2173" s="218"/>
      <c r="PIR2173" s="218"/>
      <c r="PIS2173" s="218"/>
      <c r="PIT2173" s="218"/>
      <c r="PIU2173" s="218"/>
      <c r="PIV2173" s="218"/>
      <c r="PIW2173" s="218"/>
      <c r="PIX2173" s="218"/>
      <c r="PIY2173" s="218"/>
      <c r="PIZ2173" s="218"/>
      <c r="PJA2173" s="218"/>
      <c r="PJB2173" s="218"/>
      <c r="PJC2173" s="218"/>
      <c r="PJD2173" s="218"/>
      <c r="PJE2173" s="218"/>
      <c r="PJF2173" s="218"/>
      <c r="PJG2173" s="218"/>
      <c r="PJH2173" s="218"/>
      <c r="PJI2173" s="218"/>
      <c r="PJJ2173" s="218"/>
      <c r="PJK2173" s="218"/>
      <c r="PJL2173" s="218"/>
      <c r="PJM2173" s="218"/>
      <c r="PJN2173" s="218"/>
      <c r="PJO2173" s="218"/>
      <c r="PJP2173" s="218"/>
      <c r="PJQ2173" s="218"/>
      <c r="PJR2173" s="218"/>
      <c r="PJS2173" s="218"/>
      <c r="PJT2173" s="218"/>
      <c r="PJU2173" s="218"/>
      <c r="PJV2173" s="218"/>
      <c r="PJW2173" s="218"/>
      <c r="PJX2173" s="218"/>
      <c r="PJY2173" s="218"/>
      <c r="PJZ2173" s="218"/>
      <c r="PKA2173" s="218"/>
      <c r="PKB2173" s="218"/>
      <c r="PKC2173" s="218"/>
      <c r="PKD2173" s="218"/>
      <c r="PKE2173" s="218"/>
      <c r="PKF2173" s="218"/>
      <c r="PKG2173" s="218"/>
      <c r="PKH2173" s="218"/>
      <c r="PKI2173" s="218"/>
      <c r="PKJ2173" s="218"/>
      <c r="PKK2173" s="218"/>
      <c r="PKL2173" s="218"/>
      <c r="PKM2173" s="218"/>
      <c r="PKN2173" s="218"/>
      <c r="PKO2173" s="218"/>
      <c r="PKP2173" s="218"/>
      <c r="PKQ2173" s="218"/>
      <c r="PKR2173" s="218"/>
      <c r="PKS2173" s="218"/>
      <c r="PKT2173" s="218"/>
      <c r="PKU2173" s="218"/>
      <c r="PKV2173" s="218"/>
      <c r="PKW2173" s="218"/>
      <c r="PKX2173" s="218"/>
      <c r="PKY2173" s="218"/>
      <c r="PKZ2173" s="218"/>
      <c r="PLA2173" s="218"/>
      <c r="PLB2173" s="218"/>
      <c r="PLC2173" s="218"/>
      <c r="PLD2173" s="218"/>
      <c r="PLE2173" s="218"/>
      <c r="PLF2173" s="218"/>
      <c r="PLG2173" s="218"/>
      <c r="PLH2173" s="218"/>
      <c r="PLI2173" s="218"/>
      <c r="PLJ2173" s="218"/>
      <c r="PLK2173" s="218"/>
      <c r="PLL2173" s="218"/>
      <c r="PLM2173" s="218"/>
      <c r="PLN2173" s="218"/>
      <c r="PLO2173" s="218"/>
      <c r="PLP2173" s="218"/>
      <c r="PLQ2173" s="218"/>
      <c r="PLR2173" s="218"/>
      <c r="PLS2173" s="218"/>
      <c r="PLT2173" s="218"/>
      <c r="PLU2173" s="218"/>
      <c r="PLV2173" s="218"/>
      <c r="PLW2173" s="218"/>
      <c r="PLX2173" s="218"/>
      <c r="PLY2173" s="218"/>
      <c r="PLZ2173" s="218"/>
      <c r="PMA2173" s="218"/>
      <c r="PMB2173" s="218"/>
      <c r="PMC2173" s="218"/>
      <c r="PMD2173" s="218"/>
      <c r="PME2173" s="218"/>
      <c r="PMF2173" s="218"/>
      <c r="PMG2173" s="218"/>
      <c r="PMH2173" s="218"/>
      <c r="PMI2173" s="218"/>
      <c r="PMJ2173" s="218"/>
      <c r="PMK2173" s="218"/>
      <c r="PML2173" s="218"/>
      <c r="PMM2173" s="218"/>
      <c r="PMN2173" s="218"/>
      <c r="PMO2173" s="218"/>
      <c r="PMP2173" s="218"/>
      <c r="PMQ2173" s="218"/>
      <c r="PMR2173" s="218"/>
      <c r="PMS2173" s="218"/>
      <c r="PMT2173" s="218"/>
      <c r="PMU2173" s="218"/>
      <c r="PMV2173" s="218"/>
      <c r="PMW2173" s="218"/>
      <c r="PMX2173" s="218"/>
      <c r="PMY2173" s="218"/>
      <c r="PMZ2173" s="218"/>
      <c r="PNA2173" s="218"/>
      <c r="PNB2173" s="218"/>
      <c r="PNC2173" s="218"/>
      <c r="PND2173" s="218"/>
      <c r="PNE2173" s="218"/>
      <c r="PNF2173" s="218"/>
      <c r="PNG2173" s="218"/>
      <c r="PNH2173" s="218"/>
      <c r="PNI2173" s="218"/>
      <c r="PNJ2173" s="218"/>
      <c r="PNK2173" s="218"/>
      <c r="PNL2173" s="218"/>
      <c r="PNM2173" s="218"/>
      <c r="PNN2173" s="218"/>
      <c r="PNO2173" s="218"/>
      <c r="PNP2173" s="218"/>
      <c r="PNQ2173" s="218"/>
      <c r="PNR2173" s="218"/>
      <c r="PNS2173" s="218"/>
      <c r="PNT2173" s="218"/>
      <c r="PNU2173" s="218"/>
      <c r="PNV2173" s="218"/>
      <c r="PNW2173" s="218"/>
      <c r="PNX2173" s="218"/>
      <c r="PNY2173" s="218"/>
      <c r="PNZ2173" s="218"/>
      <c r="POA2173" s="218"/>
      <c r="POB2173" s="218"/>
      <c r="POC2173" s="218"/>
      <c r="POD2173" s="218"/>
      <c r="POE2173" s="218"/>
      <c r="POF2173" s="218"/>
      <c r="POG2173" s="218"/>
      <c r="POH2173" s="218"/>
      <c r="POI2173" s="218"/>
      <c r="POJ2173" s="218"/>
      <c r="POK2173" s="218"/>
      <c r="POL2173" s="218"/>
      <c r="POM2173" s="218"/>
      <c r="PON2173" s="218"/>
      <c r="POO2173" s="218"/>
      <c r="POP2173" s="218"/>
      <c r="POQ2173" s="218"/>
      <c r="POR2173" s="218"/>
      <c r="POS2173" s="218"/>
      <c r="POT2173" s="218"/>
      <c r="POU2173" s="218"/>
      <c r="POV2173" s="218"/>
      <c r="POW2173" s="218"/>
      <c r="POX2173" s="218"/>
      <c r="POY2173" s="218"/>
      <c r="POZ2173" s="218"/>
      <c r="PPA2173" s="218"/>
      <c r="PPB2173" s="218"/>
      <c r="PPC2173" s="218"/>
      <c r="PPD2173" s="218"/>
      <c r="PPE2173" s="218"/>
      <c r="PPF2173" s="218"/>
      <c r="PPG2173" s="218"/>
      <c r="PPH2173" s="218"/>
      <c r="PPI2173" s="218"/>
      <c r="PPJ2173" s="218"/>
      <c r="PPK2173" s="218"/>
      <c r="PPL2173" s="218"/>
      <c r="PPM2173" s="218"/>
      <c r="PPN2173" s="218"/>
      <c r="PPO2173" s="218"/>
      <c r="PPP2173" s="218"/>
      <c r="PPQ2173" s="218"/>
      <c r="PPR2173" s="218"/>
      <c r="PPS2173" s="218"/>
      <c r="PPT2173" s="218"/>
      <c r="PPU2173" s="218"/>
      <c r="PPV2173" s="218"/>
      <c r="PPW2173" s="218"/>
      <c r="PPX2173" s="218"/>
      <c r="PPY2173" s="218"/>
      <c r="PPZ2173" s="218"/>
      <c r="PQA2173" s="218"/>
      <c r="PQB2173" s="218"/>
      <c r="PQC2173" s="218"/>
      <c r="PQD2173" s="218"/>
      <c r="PQE2173" s="218"/>
      <c r="PQF2173" s="218"/>
      <c r="PQG2173" s="218"/>
      <c r="PQH2173" s="218"/>
      <c r="PQI2173" s="218"/>
      <c r="PQJ2173" s="218"/>
      <c r="PQK2173" s="218"/>
      <c r="PQL2173" s="218"/>
      <c r="PQM2173" s="218"/>
      <c r="PQN2173" s="218"/>
      <c r="PQO2173" s="218"/>
      <c r="PQP2173" s="218"/>
      <c r="PQQ2173" s="218"/>
      <c r="PQR2173" s="218"/>
      <c r="PQS2173" s="218"/>
      <c r="PQT2173" s="218"/>
      <c r="PQU2173" s="218"/>
      <c r="PQV2173" s="218"/>
      <c r="PQW2173" s="218"/>
      <c r="PQX2173" s="218"/>
      <c r="PQY2173" s="218"/>
      <c r="PQZ2173" s="218"/>
      <c r="PRA2173" s="218"/>
      <c r="PRB2173" s="218"/>
      <c r="PRC2173" s="218"/>
      <c r="PRD2173" s="218"/>
      <c r="PRE2173" s="218"/>
      <c r="PRF2173" s="218"/>
      <c r="PRG2173" s="218"/>
      <c r="PRH2173" s="218"/>
      <c r="PRI2173" s="218"/>
      <c r="PRJ2173" s="218"/>
      <c r="PRK2173" s="218"/>
      <c r="PRL2173" s="218"/>
      <c r="PRM2173" s="218"/>
      <c r="PRN2173" s="218"/>
      <c r="PRO2173" s="218"/>
      <c r="PRP2173" s="218"/>
      <c r="PRQ2173" s="218"/>
      <c r="PRR2173" s="218"/>
      <c r="PRS2173" s="218"/>
      <c r="PRT2173" s="218"/>
      <c r="PRU2173" s="218"/>
      <c r="PRV2173" s="218"/>
      <c r="PRW2173" s="218"/>
      <c r="PRX2173" s="218"/>
      <c r="PRY2173" s="218"/>
      <c r="PRZ2173" s="218"/>
      <c r="PSA2173" s="218"/>
      <c r="PSB2173" s="218"/>
      <c r="PSC2173" s="218"/>
      <c r="PSD2173" s="218"/>
      <c r="PSE2173" s="218"/>
      <c r="PSF2173" s="218"/>
      <c r="PSG2173" s="218"/>
      <c r="PSH2173" s="218"/>
      <c r="PSI2173" s="218"/>
      <c r="PSJ2173" s="218"/>
      <c r="PSK2173" s="218"/>
      <c r="PSL2173" s="218"/>
      <c r="PSM2173" s="218"/>
      <c r="PSN2173" s="218"/>
      <c r="PSO2173" s="218"/>
      <c r="PSP2173" s="218"/>
      <c r="PSQ2173" s="218"/>
      <c r="PSR2173" s="218"/>
      <c r="PSS2173" s="218"/>
      <c r="PST2173" s="218"/>
      <c r="PSU2173" s="218"/>
      <c r="PSV2173" s="218"/>
      <c r="PSW2173" s="218"/>
      <c r="PSX2173" s="218"/>
      <c r="PSY2173" s="218"/>
      <c r="PSZ2173" s="218"/>
      <c r="PTA2173" s="218"/>
      <c r="PTB2173" s="218"/>
      <c r="PTC2173" s="218"/>
      <c r="PTD2173" s="218"/>
      <c r="PTE2173" s="218"/>
      <c r="PTF2173" s="218"/>
      <c r="PTG2173" s="218"/>
      <c r="PTH2173" s="218"/>
      <c r="PTI2173" s="218"/>
      <c r="PTJ2173" s="218"/>
      <c r="PTK2173" s="218"/>
      <c r="PTL2173" s="218"/>
      <c r="PTM2173" s="218"/>
      <c r="PTN2173" s="218"/>
      <c r="PTO2173" s="218"/>
      <c r="PTP2173" s="218"/>
      <c r="PTQ2173" s="218"/>
      <c r="PTR2173" s="218"/>
      <c r="PTS2173" s="218"/>
      <c r="PTT2173" s="218"/>
      <c r="PTU2173" s="218"/>
      <c r="PTV2173" s="218"/>
      <c r="PTW2173" s="218"/>
      <c r="PTX2173" s="218"/>
      <c r="PTY2173" s="218"/>
      <c r="PTZ2173" s="218"/>
      <c r="PUA2173" s="218"/>
      <c r="PUB2173" s="218"/>
      <c r="PUC2173" s="218"/>
      <c r="PUD2173" s="218"/>
      <c r="PUE2173" s="218"/>
      <c r="PUF2173" s="218"/>
      <c r="PUG2173" s="218"/>
      <c r="PUH2173" s="218"/>
      <c r="PUI2173" s="218"/>
      <c r="PUJ2173" s="218"/>
      <c r="PUK2173" s="218"/>
      <c r="PUL2173" s="218"/>
      <c r="PUM2173" s="218"/>
      <c r="PUN2173" s="218"/>
      <c r="PUO2173" s="218"/>
      <c r="PUP2173" s="218"/>
      <c r="PUQ2173" s="218"/>
      <c r="PUR2173" s="218"/>
      <c r="PUS2173" s="218"/>
      <c r="PUT2173" s="218"/>
      <c r="PUU2173" s="218"/>
      <c r="PUV2173" s="218"/>
      <c r="PUW2173" s="218"/>
      <c r="PUX2173" s="218"/>
      <c r="PUY2173" s="218"/>
      <c r="PUZ2173" s="218"/>
      <c r="PVA2173" s="218"/>
      <c r="PVB2173" s="218"/>
      <c r="PVC2173" s="218"/>
      <c r="PVD2173" s="218"/>
      <c r="PVE2173" s="218"/>
      <c r="PVF2173" s="218"/>
      <c r="PVG2173" s="218"/>
      <c r="PVH2173" s="218"/>
      <c r="PVI2173" s="218"/>
      <c r="PVJ2173" s="218"/>
      <c r="PVK2173" s="218"/>
      <c r="PVL2173" s="218"/>
      <c r="PVM2173" s="218"/>
      <c r="PVN2173" s="218"/>
      <c r="PVO2173" s="218"/>
      <c r="PVP2173" s="218"/>
      <c r="PVQ2173" s="218"/>
      <c r="PVR2173" s="218"/>
      <c r="PVS2173" s="218"/>
      <c r="PVT2173" s="218"/>
      <c r="PVU2173" s="218"/>
      <c r="PVV2173" s="218"/>
      <c r="PVW2173" s="218"/>
      <c r="PVX2173" s="218"/>
      <c r="PVY2173" s="218"/>
      <c r="PVZ2173" s="218"/>
      <c r="PWA2173" s="218"/>
      <c r="PWB2173" s="218"/>
      <c r="PWC2173" s="218"/>
      <c r="PWD2173" s="218"/>
      <c r="PWE2173" s="218"/>
      <c r="PWF2173" s="218"/>
      <c r="PWG2173" s="218"/>
      <c r="PWH2173" s="218"/>
      <c r="PWI2173" s="218"/>
      <c r="PWJ2173" s="218"/>
      <c r="PWK2173" s="218"/>
      <c r="PWL2173" s="218"/>
      <c r="PWM2173" s="218"/>
      <c r="PWN2173" s="218"/>
      <c r="PWO2173" s="218"/>
      <c r="PWP2173" s="218"/>
      <c r="PWQ2173" s="218"/>
      <c r="PWR2173" s="218"/>
      <c r="PWS2173" s="218"/>
      <c r="PWT2173" s="218"/>
      <c r="PWU2173" s="218"/>
      <c r="PWV2173" s="218"/>
      <c r="PWW2173" s="218"/>
      <c r="PWX2173" s="218"/>
      <c r="PWY2173" s="218"/>
      <c r="PWZ2173" s="218"/>
      <c r="PXA2173" s="218"/>
      <c r="PXB2173" s="218"/>
      <c r="PXC2173" s="218"/>
      <c r="PXD2173" s="218"/>
      <c r="PXE2173" s="218"/>
      <c r="PXF2173" s="218"/>
      <c r="PXG2173" s="218"/>
      <c r="PXH2173" s="218"/>
      <c r="PXI2173" s="218"/>
      <c r="PXJ2173" s="218"/>
      <c r="PXK2173" s="218"/>
      <c r="PXL2173" s="218"/>
      <c r="PXM2173" s="218"/>
      <c r="PXN2173" s="218"/>
      <c r="PXO2173" s="218"/>
      <c r="PXP2173" s="218"/>
      <c r="PXQ2173" s="218"/>
      <c r="PXR2173" s="218"/>
      <c r="PXS2173" s="218"/>
      <c r="PXT2173" s="218"/>
      <c r="PXU2173" s="218"/>
      <c r="PXV2173" s="218"/>
      <c r="PXW2173" s="218"/>
      <c r="PXX2173" s="218"/>
      <c r="PXY2173" s="218"/>
      <c r="PXZ2173" s="218"/>
      <c r="PYA2173" s="218"/>
      <c r="PYB2173" s="218"/>
      <c r="PYC2173" s="218"/>
      <c r="PYD2173" s="218"/>
      <c r="PYE2173" s="218"/>
      <c r="PYF2173" s="218"/>
      <c r="PYG2173" s="218"/>
      <c r="PYH2173" s="218"/>
      <c r="PYI2173" s="218"/>
      <c r="PYJ2173" s="218"/>
      <c r="PYK2173" s="218"/>
      <c r="PYL2173" s="218"/>
      <c r="PYM2173" s="218"/>
      <c r="PYN2173" s="218"/>
      <c r="PYO2173" s="218"/>
      <c r="PYP2173" s="218"/>
      <c r="PYQ2173" s="218"/>
      <c r="PYR2173" s="218"/>
      <c r="PYS2173" s="218"/>
      <c r="PYT2173" s="218"/>
      <c r="PYU2173" s="218"/>
      <c r="PYV2173" s="218"/>
      <c r="PYW2173" s="218"/>
      <c r="PYX2173" s="218"/>
      <c r="PYY2173" s="218"/>
      <c r="PYZ2173" s="218"/>
      <c r="PZA2173" s="218"/>
      <c r="PZB2173" s="218"/>
      <c r="PZC2173" s="218"/>
      <c r="PZD2173" s="218"/>
      <c r="PZE2173" s="218"/>
      <c r="PZF2173" s="218"/>
      <c r="PZG2173" s="218"/>
      <c r="PZH2173" s="218"/>
      <c r="PZI2173" s="218"/>
      <c r="PZJ2173" s="218"/>
      <c r="PZK2173" s="218"/>
      <c r="PZL2173" s="218"/>
      <c r="PZM2173" s="218"/>
      <c r="PZN2173" s="218"/>
      <c r="PZO2173" s="218"/>
      <c r="PZP2173" s="218"/>
      <c r="PZQ2173" s="218"/>
      <c r="PZR2173" s="218"/>
      <c r="PZS2173" s="218"/>
      <c r="PZT2173" s="218"/>
      <c r="PZU2173" s="218"/>
      <c r="PZV2173" s="218"/>
      <c r="PZW2173" s="218"/>
      <c r="PZX2173" s="218"/>
      <c r="PZY2173" s="218"/>
      <c r="PZZ2173" s="218"/>
      <c r="QAA2173" s="218"/>
      <c r="QAB2173" s="218"/>
      <c r="QAC2173" s="218"/>
      <c r="QAD2173" s="218"/>
      <c r="QAE2173" s="218"/>
      <c r="QAF2173" s="218"/>
      <c r="QAG2173" s="218"/>
      <c r="QAH2173" s="218"/>
      <c r="QAI2173" s="218"/>
      <c r="QAJ2173" s="218"/>
      <c r="QAK2173" s="218"/>
      <c r="QAL2173" s="218"/>
      <c r="QAM2173" s="218"/>
      <c r="QAN2173" s="218"/>
      <c r="QAO2173" s="218"/>
      <c r="QAP2173" s="218"/>
      <c r="QAQ2173" s="218"/>
      <c r="QAR2173" s="218"/>
      <c r="QAS2173" s="218"/>
      <c r="QAT2173" s="218"/>
      <c r="QAU2173" s="218"/>
      <c r="QAV2173" s="218"/>
      <c r="QAW2173" s="218"/>
      <c r="QAX2173" s="218"/>
      <c r="QAY2173" s="218"/>
      <c r="QAZ2173" s="218"/>
      <c r="QBA2173" s="218"/>
      <c r="QBB2173" s="218"/>
      <c r="QBC2173" s="218"/>
      <c r="QBD2173" s="218"/>
      <c r="QBE2173" s="218"/>
      <c r="QBF2173" s="218"/>
      <c r="QBG2173" s="218"/>
      <c r="QBH2173" s="218"/>
      <c r="QBI2173" s="218"/>
      <c r="QBJ2173" s="218"/>
      <c r="QBK2173" s="218"/>
      <c r="QBL2173" s="218"/>
      <c r="QBM2173" s="218"/>
      <c r="QBN2173" s="218"/>
      <c r="QBO2173" s="218"/>
      <c r="QBP2173" s="218"/>
      <c r="QBQ2173" s="218"/>
      <c r="QBR2173" s="218"/>
      <c r="QBS2173" s="218"/>
      <c r="QBT2173" s="218"/>
      <c r="QBU2173" s="218"/>
      <c r="QBV2173" s="218"/>
      <c r="QBW2173" s="218"/>
      <c r="QBX2173" s="218"/>
      <c r="QBY2173" s="218"/>
      <c r="QBZ2173" s="218"/>
      <c r="QCA2173" s="218"/>
      <c r="QCB2173" s="218"/>
      <c r="QCC2173" s="218"/>
      <c r="QCD2173" s="218"/>
      <c r="QCE2173" s="218"/>
      <c r="QCF2173" s="218"/>
      <c r="QCG2173" s="218"/>
      <c r="QCH2173" s="218"/>
      <c r="QCI2173" s="218"/>
      <c r="QCJ2173" s="218"/>
      <c r="QCK2173" s="218"/>
      <c r="QCL2173" s="218"/>
      <c r="QCM2173" s="218"/>
      <c r="QCN2173" s="218"/>
      <c r="QCO2173" s="218"/>
      <c r="QCP2173" s="218"/>
      <c r="QCQ2173" s="218"/>
      <c r="QCR2173" s="218"/>
      <c r="QCS2173" s="218"/>
      <c r="QCT2173" s="218"/>
      <c r="QCU2173" s="218"/>
      <c r="QCV2173" s="218"/>
      <c r="QCW2173" s="218"/>
      <c r="QCX2173" s="218"/>
      <c r="QCY2173" s="218"/>
      <c r="QCZ2173" s="218"/>
      <c r="QDA2173" s="218"/>
      <c r="QDB2173" s="218"/>
      <c r="QDC2173" s="218"/>
      <c r="QDD2173" s="218"/>
      <c r="QDE2173" s="218"/>
      <c r="QDF2173" s="218"/>
      <c r="QDG2173" s="218"/>
      <c r="QDH2173" s="218"/>
      <c r="QDI2173" s="218"/>
      <c r="QDJ2173" s="218"/>
      <c r="QDK2173" s="218"/>
      <c r="QDL2173" s="218"/>
      <c r="QDM2173" s="218"/>
      <c r="QDN2173" s="218"/>
      <c r="QDO2173" s="218"/>
      <c r="QDP2173" s="218"/>
      <c r="QDQ2173" s="218"/>
      <c r="QDR2173" s="218"/>
      <c r="QDS2173" s="218"/>
      <c r="QDT2173" s="218"/>
      <c r="QDU2173" s="218"/>
      <c r="QDV2173" s="218"/>
      <c r="QDW2173" s="218"/>
      <c r="QDX2173" s="218"/>
      <c r="QDY2173" s="218"/>
      <c r="QDZ2173" s="218"/>
      <c r="QEA2173" s="218"/>
      <c r="QEB2173" s="218"/>
      <c r="QEC2173" s="218"/>
      <c r="QED2173" s="218"/>
      <c r="QEE2173" s="218"/>
      <c r="QEF2173" s="218"/>
      <c r="QEG2173" s="218"/>
      <c r="QEH2173" s="218"/>
      <c r="QEI2173" s="218"/>
      <c r="QEJ2173" s="218"/>
      <c r="QEK2173" s="218"/>
      <c r="QEL2173" s="218"/>
      <c r="QEM2173" s="218"/>
      <c r="QEN2173" s="218"/>
      <c r="QEO2173" s="218"/>
      <c r="QEP2173" s="218"/>
      <c r="QEQ2173" s="218"/>
      <c r="QER2173" s="218"/>
      <c r="QES2173" s="218"/>
      <c r="QET2173" s="218"/>
      <c r="QEU2173" s="218"/>
      <c r="QEV2173" s="218"/>
      <c r="QEW2173" s="218"/>
      <c r="QEX2173" s="218"/>
      <c r="QEY2173" s="218"/>
      <c r="QEZ2173" s="218"/>
      <c r="QFA2173" s="218"/>
      <c r="QFB2173" s="218"/>
      <c r="QFC2173" s="218"/>
      <c r="QFD2173" s="218"/>
      <c r="QFE2173" s="218"/>
      <c r="QFF2173" s="218"/>
      <c r="QFG2173" s="218"/>
      <c r="QFH2173" s="218"/>
      <c r="QFI2173" s="218"/>
      <c r="QFJ2173" s="218"/>
      <c r="QFK2173" s="218"/>
      <c r="QFL2173" s="218"/>
      <c r="QFM2173" s="218"/>
      <c r="QFN2173" s="218"/>
      <c r="QFO2173" s="218"/>
      <c r="QFP2173" s="218"/>
      <c r="QFQ2173" s="218"/>
      <c r="QFR2173" s="218"/>
      <c r="QFS2173" s="218"/>
      <c r="QFT2173" s="218"/>
      <c r="QFU2173" s="218"/>
      <c r="QFV2173" s="218"/>
      <c r="QFW2173" s="218"/>
      <c r="QFX2173" s="218"/>
      <c r="QFY2173" s="218"/>
      <c r="QFZ2173" s="218"/>
      <c r="QGA2173" s="218"/>
      <c r="QGB2173" s="218"/>
      <c r="QGC2173" s="218"/>
      <c r="QGD2173" s="218"/>
      <c r="QGE2173" s="218"/>
      <c r="QGF2173" s="218"/>
      <c r="QGG2173" s="218"/>
      <c r="QGH2173" s="218"/>
      <c r="QGI2173" s="218"/>
      <c r="QGJ2173" s="218"/>
      <c r="QGK2173" s="218"/>
      <c r="QGL2173" s="218"/>
      <c r="QGM2173" s="218"/>
      <c r="QGN2173" s="218"/>
      <c r="QGO2173" s="218"/>
      <c r="QGP2173" s="218"/>
      <c r="QGQ2173" s="218"/>
      <c r="QGR2173" s="218"/>
      <c r="QGS2173" s="218"/>
      <c r="QGT2173" s="218"/>
      <c r="QGU2173" s="218"/>
      <c r="QGV2173" s="218"/>
      <c r="QGW2173" s="218"/>
      <c r="QGX2173" s="218"/>
      <c r="QGY2173" s="218"/>
      <c r="QGZ2173" s="218"/>
      <c r="QHA2173" s="218"/>
      <c r="QHB2173" s="218"/>
      <c r="QHC2173" s="218"/>
      <c r="QHD2173" s="218"/>
      <c r="QHE2173" s="218"/>
      <c r="QHF2173" s="218"/>
      <c r="QHG2173" s="218"/>
      <c r="QHH2173" s="218"/>
      <c r="QHI2173" s="218"/>
      <c r="QHJ2173" s="218"/>
      <c r="QHK2173" s="218"/>
      <c r="QHL2173" s="218"/>
      <c r="QHM2173" s="218"/>
      <c r="QHN2173" s="218"/>
      <c r="QHO2173" s="218"/>
      <c r="QHP2173" s="218"/>
      <c r="QHQ2173" s="218"/>
      <c r="QHR2173" s="218"/>
      <c r="QHS2173" s="218"/>
      <c r="QHT2173" s="218"/>
      <c r="QHU2173" s="218"/>
      <c r="QHV2173" s="218"/>
      <c r="QHW2173" s="218"/>
      <c r="QHX2173" s="218"/>
      <c r="QHY2173" s="218"/>
      <c r="QHZ2173" s="218"/>
      <c r="QIA2173" s="218"/>
      <c r="QIB2173" s="218"/>
      <c r="QIC2173" s="218"/>
      <c r="QID2173" s="218"/>
      <c r="QIE2173" s="218"/>
      <c r="QIF2173" s="218"/>
      <c r="QIG2173" s="218"/>
      <c r="QIH2173" s="218"/>
      <c r="QII2173" s="218"/>
      <c r="QIJ2173" s="218"/>
      <c r="QIK2173" s="218"/>
      <c r="QIL2173" s="218"/>
      <c r="QIM2173" s="218"/>
      <c r="QIN2173" s="218"/>
      <c r="QIO2173" s="218"/>
      <c r="QIP2173" s="218"/>
      <c r="QIQ2173" s="218"/>
      <c r="QIR2173" s="218"/>
      <c r="QIS2173" s="218"/>
      <c r="QIT2173" s="218"/>
      <c r="QIU2173" s="218"/>
      <c r="QIV2173" s="218"/>
      <c r="QIW2173" s="218"/>
      <c r="QIX2173" s="218"/>
      <c r="QIY2173" s="218"/>
      <c r="QIZ2173" s="218"/>
      <c r="QJA2173" s="218"/>
      <c r="QJB2173" s="218"/>
      <c r="QJC2173" s="218"/>
      <c r="QJD2173" s="218"/>
      <c r="QJE2173" s="218"/>
      <c r="QJF2173" s="218"/>
      <c r="QJG2173" s="218"/>
      <c r="QJH2173" s="218"/>
      <c r="QJI2173" s="218"/>
      <c r="QJJ2173" s="218"/>
      <c r="QJK2173" s="218"/>
      <c r="QJL2173" s="218"/>
      <c r="QJM2173" s="218"/>
      <c r="QJN2173" s="218"/>
      <c r="QJO2173" s="218"/>
      <c r="QJP2173" s="218"/>
      <c r="QJQ2173" s="218"/>
      <c r="QJR2173" s="218"/>
      <c r="QJS2173" s="218"/>
      <c r="QJT2173" s="218"/>
      <c r="QJU2173" s="218"/>
      <c r="QJV2173" s="218"/>
      <c r="QJW2173" s="218"/>
      <c r="QJX2173" s="218"/>
      <c r="QJY2173" s="218"/>
      <c r="QJZ2173" s="218"/>
      <c r="QKA2173" s="218"/>
      <c r="QKB2173" s="218"/>
      <c r="QKC2173" s="218"/>
      <c r="QKD2173" s="218"/>
      <c r="QKE2173" s="218"/>
      <c r="QKF2173" s="218"/>
      <c r="QKG2173" s="218"/>
      <c r="QKH2173" s="218"/>
      <c r="QKI2173" s="218"/>
      <c r="QKJ2173" s="218"/>
      <c r="QKK2173" s="218"/>
      <c r="QKL2173" s="218"/>
      <c r="QKM2173" s="218"/>
      <c r="QKN2173" s="218"/>
      <c r="QKO2173" s="218"/>
      <c r="QKP2173" s="218"/>
      <c r="QKQ2173" s="218"/>
      <c r="QKR2173" s="218"/>
      <c r="QKS2173" s="218"/>
      <c r="QKT2173" s="218"/>
      <c r="QKU2173" s="218"/>
      <c r="QKV2173" s="218"/>
      <c r="QKW2173" s="218"/>
      <c r="QKX2173" s="218"/>
      <c r="QKY2173" s="218"/>
      <c r="QKZ2173" s="218"/>
      <c r="QLA2173" s="218"/>
      <c r="QLB2173" s="218"/>
      <c r="QLC2173" s="218"/>
      <c r="QLD2173" s="218"/>
      <c r="QLE2173" s="218"/>
      <c r="QLF2173" s="218"/>
      <c r="QLG2173" s="218"/>
      <c r="QLH2173" s="218"/>
      <c r="QLI2173" s="218"/>
      <c r="QLJ2173" s="218"/>
      <c r="QLK2173" s="218"/>
      <c r="QLL2173" s="218"/>
      <c r="QLM2173" s="218"/>
      <c r="QLN2173" s="218"/>
      <c r="QLO2173" s="218"/>
      <c r="QLP2173" s="218"/>
      <c r="QLQ2173" s="218"/>
      <c r="QLR2173" s="218"/>
      <c r="QLS2173" s="218"/>
      <c r="QLT2173" s="218"/>
      <c r="QLU2173" s="218"/>
      <c r="QLV2173" s="218"/>
      <c r="QLW2173" s="218"/>
      <c r="QLX2173" s="218"/>
      <c r="QLY2173" s="218"/>
      <c r="QLZ2173" s="218"/>
      <c r="QMA2173" s="218"/>
      <c r="QMB2173" s="218"/>
      <c r="QMC2173" s="218"/>
      <c r="QMD2173" s="218"/>
      <c r="QME2173" s="218"/>
      <c r="QMF2173" s="218"/>
      <c r="QMG2173" s="218"/>
      <c r="QMH2173" s="218"/>
      <c r="QMI2173" s="218"/>
      <c r="QMJ2173" s="218"/>
      <c r="QMK2173" s="218"/>
      <c r="QML2173" s="218"/>
      <c r="QMM2173" s="218"/>
      <c r="QMN2173" s="218"/>
      <c r="QMO2173" s="218"/>
      <c r="QMP2173" s="218"/>
      <c r="QMQ2173" s="218"/>
      <c r="QMR2173" s="218"/>
      <c r="QMS2173" s="218"/>
      <c r="QMT2173" s="218"/>
      <c r="QMU2173" s="218"/>
      <c r="QMV2173" s="218"/>
      <c r="QMW2173" s="218"/>
      <c r="QMX2173" s="218"/>
      <c r="QMY2173" s="218"/>
      <c r="QMZ2173" s="218"/>
      <c r="QNA2173" s="218"/>
      <c r="QNB2173" s="218"/>
      <c r="QNC2173" s="218"/>
      <c r="QND2173" s="218"/>
      <c r="QNE2173" s="218"/>
      <c r="QNF2173" s="218"/>
      <c r="QNG2173" s="218"/>
      <c r="QNH2173" s="218"/>
      <c r="QNI2173" s="218"/>
      <c r="QNJ2173" s="218"/>
      <c r="QNK2173" s="218"/>
      <c r="QNL2173" s="218"/>
      <c r="QNM2173" s="218"/>
      <c r="QNN2173" s="218"/>
      <c r="QNO2173" s="218"/>
      <c r="QNP2173" s="218"/>
      <c r="QNQ2173" s="218"/>
      <c r="QNR2173" s="218"/>
      <c r="QNS2173" s="218"/>
      <c r="QNT2173" s="218"/>
      <c r="QNU2173" s="218"/>
      <c r="QNV2173" s="218"/>
      <c r="QNW2173" s="218"/>
      <c r="QNX2173" s="218"/>
      <c r="QNY2173" s="218"/>
      <c r="QNZ2173" s="218"/>
      <c r="QOA2173" s="218"/>
      <c r="QOB2173" s="218"/>
      <c r="QOC2173" s="218"/>
      <c r="QOD2173" s="218"/>
      <c r="QOE2173" s="218"/>
      <c r="QOF2173" s="218"/>
      <c r="QOG2173" s="218"/>
      <c r="QOH2173" s="218"/>
      <c r="QOI2173" s="218"/>
      <c r="QOJ2173" s="218"/>
      <c r="QOK2173" s="218"/>
      <c r="QOL2173" s="218"/>
      <c r="QOM2173" s="218"/>
      <c r="QON2173" s="218"/>
      <c r="QOO2173" s="218"/>
      <c r="QOP2173" s="218"/>
      <c r="QOQ2173" s="218"/>
      <c r="QOR2173" s="218"/>
      <c r="QOS2173" s="218"/>
      <c r="QOT2173" s="218"/>
      <c r="QOU2173" s="218"/>
      <c r="QOV2173" s="218"/>
      <c r="QOW2173" s="218"/>
      <c r="QOX2173" s="218"/>
      <c r="QOY2173" s="218"/>
      <c r="QOZ2173" s="218"/>
      <c r="QPA2173" s="218"/>
      <c r="QPB2173" s="218"/>
      <c r="QPC2173" s="218"/>
      <c r="QPD2173" s="218"/>
      <c r="QPE2173" s="218"/>
      <c r="QPF2173" s="218"/>
      <c r="QPG2173" s="218"/>
      <c r="QPH2173" s="218"/>
      <c r="QPI2173" s="218"/>
      <c r="QPJ2173" s="218"/>
      <c r="QPK2173" s="218"/>
      <c r="QPL2173" s="218"/>
      <c r="QPM2173" s="218"/>
      <c r="QPN2173" s="218"/>
      <c r="QPO2173" s="218"/>
      <c r="QPP2173" s="218"/>
      <c r="QPQ2173" s="218"/>
      <c r="QPR2173" s="218"/>
      <c r="QPS2173" s="218"/>
      <c r="QPT2173" s="218"/>
      <c r="QPU2173" s="218"/>
      <c r="QPV2173" s="218"/>
      <c r="QPW2173" s="218"/>
      <c r="QPX2173" s="218"/>
      <c r="QPY2173" s="218"/>
      <c r="QPZ2173" s="218"/>
      <c r="QQA2173" s="218"/>
      <c r="QQB2173" s="218"/>
      <c r="QQC2173" s="218"/>
      <c r="QQD2173" s="218"/>
      <c r="QQE2173" s="218"/>
      <c r="QQF2173" s="218"/>
      <c r="QQG2173" s="218"/>
      <c r="QQH2173" s="218"/>
      <c r="QQI2173" s="218"/>
      <c r="QQJ2173" s="218"/>
      <c r="QQK2173" s="218"/>
      <c r="QQL2173" s="218"/>
      <c r="QQM2173" s="218"/>
      <c r="QQN2173" s="218"/>
      <c r="QQO2173" s="218"/>
      <c r="QQP2173" s="218"/>
      <c r="QQQ2173" s="218"/>
      <c r="QQR2173" s="218"/>
      <c r="QQS2173" s="218"/>
      <c r="QQT2173" s="218"/>
      <c r="QQU2173" s="218"/>
      <c r="QQV2173" s="218"/>
      <c r="QQW2173" s="218"/>
      <c r="QQX2173" s="218"/>
      <c r="QQY2173" s="218"/>
      <c r="QQZ2173" s="218"/>
      <c r="QRA2173" s="218"/>
      <c r="QRB2173" s="218"/>
      <c r="QRC2173" s="218"/>
      <c r="QRD2173" s="218"/>
      <c r="QRE2173" s="218"/>
      <c r="QRF2173" s="218"/>
      <c r="QRG2173" s="218"/>
      <c r="QRH2173" s="218"/>
      <c r="QRI2173" s="218"/>
      <c r="QRJ2173" s="218"/>
      <c r="QRK2173" s="218"/>
      <c r="QRL2173" s="218"/>
      <c r="QRM2173" s="218"/>
      <c r="QRN2173" s="218"/>
      <c r="QRO2173" s="218"/>
      <c r="QRP2173" s="218"/>
      <c r="QRQ2173" s="218"/>
      <c r="QRR2173" s="218"/>
      <c r="QRS2173" s="218"/>
      <c r="QRT2173" s="218"/>
      <c r="QRU2173" s="218"/>
      <c r="QRV2173" s="218"/>
      <c r="QRW2173" s="218"/>
      <c r="QRX2173" s="218"/>
      <c r="QRY2173" s="218"/>
      <c r="QRZ2173" s="218"/>
      <c r="QSA2173" s="218"/>
      <c r="QSB2173" s="218"/>
      <c r="QSC2173" s="218"/>
      <c r="QSD2173" s="218"/>
      <c r="QSE2173" s="218"/>
      <c r="QSF2173" s="218"/>
      <c r="QSG2173" s="218"/>
      <c r="QSH2173" s="218"/>
      <c r="QSI2173" s="218"/>
      <c r="QSJ2173" s="218"/>
      <c r="QSK2173" s="218"/>
      <c r="QSL2173" s="218"/>
      <c r="QSM2173" s="218"/>
      <c r="QSN2173" s="218"/>
      <c r="QSO2173" s="218"/>
      <c r="QSP2173" s="218"/>
      <c r="QSQ2173" s="218"/>
      <c r="QSR2173" s="218"/>
      <c r="QSS2173" s="218"/>
      <c r="QST2173" s="218"/>
      <c r="QSU2173" s="218"/>
      <c r="QSV2173" s="218"/>
      <c r="QSW2173" s="218"/>
      <c r="QSX2173" s="218"/>
      <c r="QSY2173" s="218"/>
      <c r="QSZ2173" s="218"/>
      <c r="QTA2173" s="218"/>
      <c r="QTB2173" s="218"/>
      <c r="QTC2173" s="218"/>
      <c r="QTD2173" s="218"/>
      <c r="QTE2173" s="218"/>
      <c r="QTF2173" s="218"/>
      <c r="QTG2173" s="218"/>
      <c r="QTH2173" s="218"/>
      <c r="QTI2173" s="218"/>
      <c r="QTJ2173" s="218"/>
      <c r="QTK2173" s="218"/>
      <c r="QTL2173" s="218"/>
      <c r="QTM2173" s="218"/>
      <c r="QTN2173" s="218"/>
      <c r="QTO2173" s="218"/>
      <c r="QTP2173" s="218"/>
      <c r="QTQ2173" s="218"/>
      <c r="QTR2173" s="218"/>
      <c r="QTS2173" s="218"/>
      <c r="QTT2173" s="218"/>
      <c r="QTU2173" s="218"/>
      <c r="QTV2173" s="218"/>
      <c r="QTW2173" s="218"/>
      <c r="QTX2173" s="218"/>
      <c r="QTY2173" s="218"/>
      <c r="QTZ2173" s="218"/>
      <c r="QUA2173" s="218"/>
      <c r="QUB2173" s="218"/>
      <c r="QUC2173" s="218"/>
      <c r="QUD2173" s="218"/>
      <c r="QUE2173" s="218"/>
      <c r="QUF2173" s="218"/>
      <c r="QUG2173" s="218"/>
      <c r="QUH2173" s="218"/>
      <c r="QUI2173" s="218"/>
      <c r="QUJ2173" s="218"/>
      <c r="QUK2173" s="218"/>
      <c r="QUL2173" s="218"/>
      <c r="QUM2173" s="218"/>
      <c r="QUN2173" s="218"/>
      <c r="QUO2173" s="218"/>
      <c r="QUP2173" s="218"/>
      <c r="QUQ2173" s="218"/>
      <c r="QUR2173" s="218"/>
      <c r="QUS2173" s="218"/>
      <c r="QUT2173" s="218"/>
      <c r="QUU2173" s="218"/>
      <c r="QUV2173" s="218"/>
      <c r="QUW2173" s="218"/>
      <c r="QUX2173" s="218"/>
      <c r="QUY2173" s="218"/>
      <c r="QUZ2173" s="218"/>
      <c r="QVA2173" s="218"/>
      <c r="QVB2173" s="218"/>
      <c r="QVC2173" s="218"/>
      <c r="QVD2173" s="218"/>
      <c r="QVE2173" s="218"/>
      <c r="QVF2173" s="218"/>
      <c r="QVG2173" s="218"/>
      <c r="QVH2173" s="218"/>
      <c r="QVI2173" s="218"/>
      <c r="QVJ2173" s="218"/>
      <c r="QVK2173" s="218"/>
      <c r="QVL2173" s="218"/>
      <c r="QVM2173" s="218"/>
      <c r="QVN2173" s="218"/>
      <c r="QVO2173" s="218"/>
      <c r="QVP2173" s="218"/>
      <c r="QVQ2173" s="218"/>
      <c r="QVR2173" s="218"/>
      <c r="QVS2173" s="218"/>
      <c r="QVT2173" s="218"/>
      <c r="QVU2173" s="218"/>
      <c r="QVV2173" s="218"/>
      <c r="QVW2173" s="218"/>
      <c r="QVX2173" s="218"/>
      <c r="QVY2173" s="218"/>
      <c r="QVZ2173" s="218"/>
      <c r="QWA2173" s="218"/>
      <c r="QWB2173" s="218"/>
      <c r="QWC2173" s="218"/>
      <c r="QWD2173" s="218"/>
      <c r="QWE2173" s="218"/>
      <c r="QWF2173" s="218"/>
      <c r="QWG2173" s="218"/>
      <c r="QWH2173" s="218"/>
      <c r="QWI2173" s="218"/>
      <c r="QWJ2173" s="218"/>
      <c r="QWK2173" s="218"/>
      <c r="QWL2173" s="218"/>
      <c r="QWM2173" s="218"/>
      <c r="QWN2173" s="218"/>
      <c r="QWO2173" s="218"/>
      <c r="QWP2173" s="218"/>
      <c r="QWQ2173" s="218"/>
      <c r="QWR2173" s="218"/>
      <c r="QWS2173" s="218"/>
      <c r="QWT2173" s="218"/>
      <c r="QWU2173" s="218"/>
      <c r="QWV2173" s="218"/>
      <c r="QWW2173" s="218"/>
      <c r="QWX2173" s="218"/>
      <c r="QWY2173" s="218"/>
      <c r="QWZ2173" s="218"/>
      <c r="QXA2173" s="218"/>
      <c r="QXB2173" s="218"/>
      <c r="QXC2173" s="218"/>
      <c r="QXD2173" s="218"/>
      <c r="QXE2173" s="218"/>
      <c r="QXF2173" s="218"/>
      <c r="QXG2173" s="218"/>
      <c r="QXH2173" s="218"/>
      <c r="QXI2173" s="218"/>
      <c r="QXJ2173" s="218"/>
      <c r="QXK2173" s="218"/>
      <c r="QXL2173" s="218"/>
      <c r="QXM2173" s="218"/>
      <c r="QXN2173" s="218"/>
      <c r="QXO2173" s="218"/>
      <c r="QXP2173" s="218"/>
      <c r="QXQ2173" s="218"/>
      <c r="QXR2173" s="218"/>
      <c r="QXS2173" s="218"/>
      <c r="QXT2173" s="218"/>
      <c r="QXU2173" s="218"/>
      <c r="QXV2173" s="218"/>
      <c r="QXW2173" s="218"/>
      <c r="QXX2173" s="218"/>
      <c r="QXY2173" s="218"/>
      <c r="QXZ2173" s="218"/>
      <c r="QYA2173" s="218"/>
      <c r="QYB2173" s="218"/>
      <c r="QYC2173" s="218"/>
      <c r="QYD2173" s="218"/>
      <c r="QYE2173" s="218"/>
      <c r="QYF2173" s="218"/>
      <c r="QYG2173" s="218"/>
      <c r="QYH2173" s="218"/>
      <c r="QYI2173" s="218"/>
      <c r="QYJ2173" s="218"/>
      <c r="QYK2173" s="218"/>
      <c r="QYL2173" s="218"/>
      <c r="QYM2173" s="218"/>
      <c r="QYN2173" s="218"/>
      <c r="QYO2173" s="218"/>
      <c r="QYP2173" s="218"/>
      <c r="QYQ2173" s="218"/>
      <c r="QYR2173" s="218"/>
      <c r="QYS2173" s="218"/>
      <c r="QYT2173" s="218"/>
      <c r="QYU2173" s="218"/>
      <c r="QYV2173" s="218"/>
      <c r="QYW2173" s="218"/>
      <c r="QYX2173" s="218"/>
      <c r="QYY2173" s="218"/>
      <c r="QYZ2173" s="218"/>
      <c r="QZA2173" s="218"/>
      <c r="QZB2173" s="218"/>
      <c r="QZC2173" s="218"/>
      <c r="QZD2173" s="218"/>
      <c r="QZE2173" s="218"/>
      <c r="QZF2173" s="218"/>
      <c r="QZG2173" s="218"/>
      <c r="QZH2173" s="218"/>
      <c r="QZI2173" s="218"/>
      <c r="QZJ2173" s="218"/>
      <c r="QZK2173" s="218"/>
      <c r="QZL2173" s="218"/>
      <c r="QZM2173" s="218"/>
      <c r="QZN2173" s="218"/>
      <c r="QZO2173" s="218"/>
      <c r="QZP2173" s="218"/>
      <c r="QZQ2173" s="218"/>
      <c r="QZR2173" s="218"/>
      <c r="QZS2173" s="218"/>
      <c r="QZT2173" s="218"/>
      <c r="QZU2173" s="218"/>
      <c r="QZV2173" s="218"/>
      <c r="QZW2173" s="218"/>
      <c r="QZX2173" s="218"/>
      <c r="QZY2173" s="218"/>
      <c r="QZZ2173" s="218"/>
      <c r="RAA2173" s="218"/>
      <c r="RAB2173" s="218"/>
      <c r="RAC2173" s="218"/>
      <c r="RAD2173" s="218"/>
      <c r="RAE2173" s="218"/>
      <c r="RAF2173" s="218"/>
      <c r="RAG2173" s="218"/>
      <c r="RAH2173" s="218"/>
      <c r="RAI2173" s="218"/>
      <c r="RAJ2173" s="218"/>
      <c r="RAK2173" s="218"/>
      <c r="RAL2173" s="218"/>
      <c r="RAM2173" s="218"/>
      <c r="RAN2173" s="218"/>
      <c r="RAO2173" s="218"/>
      <c r="RAP2173" s="218"/>
      <c r="RAQ2173" s="218"/>
      <c r="RAR2173" s="218"/>
      <c r="RAS2173" s="218"/>
      <c r="RAT2173" s="218"/>
      <c r="RAU2173" s="218"/>
      <c r="RAV2173" s="218"/>
      <c r="RAW2173" s="218"/>
      <c r="RAX2173" s="218"/>
      <c r="RAY2173" s="218"/>
      <c r="RAZ2173" s="218"/>
      <c r="RBA2173" s="218"/>
      <c r="RBB2173" s="218"/>
      <c r="RBC2173" s="218"/>
      <c r="RBD2173" s="218"/>
      <c r="RBE2173" s="218"/>
      <c r="RBF2173" s="218"/>
      <c r="RBG2173" s="218"/>
      <c r="RBH2173" s="218"/>
      <c r="RBI2173" s="218"/>
      <c r="RBJ2173" s="218"/>
      <c r="RBK2173" s="218"/>
      <c r="RBL2173" s="218"/>
      <c r="RBM2173" s="218"/>
      <c r="RBN2173" s="218"/>
      <c r="RBO2173" s="218"/>
      <c r="RBP2173" s="218"/>
      <c r="RBQ2173" s="218"/>
      <c r="RBR2173" s="218"/>
      <c r="RBS2173" s="218"/>
      <c r="RBT2173" s="218"/>
      <c r="RBU2173" s="218"/>
      <c r="RBV2173" s="218"/>
      <c r="RBW2173" s="218"/>
      <c r="RBX2173" s="218"/>
      <c r="RBY2173" s="218"/>
      <c r="RBZ2173" s="218"/>
      <c r="RCA2173" s="218"/>
      <c r="RCB2173" s="218"/>
      <c r="RCC2173" s="218"/>
      <c r="RCD2173" s="218"/>
      <c r="RCE2173" s="218"/>
      <c r="RCF2173" s="218"/>
      <c r="RCG2173" s="218"/>
      <c r="RCH2173" s="218"/>
      <c r="RCI2173" s="218"/>
      <c r="RCJ2173" s="218"/>
      <c r="RCK2173" s="218"/>
      <c r="RCL2173" s="218"/>
      <c r="RCM2173" s="218"/>
      <c r="RCN2173" s="218"/>
      <c r="RCO2173" s="218"/>
      <c r="RCP2173" s="218"/>
      <c r="RCQ2173" s="218"/>
      <c r="RCR2173" s="218"/>
      <c r="RCS2173" s="218"/>
      <c r="RCT2173" s="218"/>
      <c r="RCU2173" s="218"/>
      <c r="RCV2173" s="218"/>
      <c r="RCW2173" s="218"/>
      <c r="RCX2173" s="218"/>
      <c r="RCY2173" s="218"/>
      <c r="RCZ2173" s="218"/>
      <c r="RDA2173" s="218"/>
      <c r="RDB2173" s="218"/>
      <c r="RDC2173" s="218"/>
      <c r="RDD2173" s="218"/>
      <c r="RDE2173" s="218"/>
      <c r="RDF2173" s="218"/>
      <c r="RDG2173" s="218"/>
      <c r="RDH2173" s="218"/>
      <c r="RDI2173" s="218"/>
      <c r="RDJ2173" s="218"/>
      <c r="RDK2173" s="218"/>
      <c r="RDL2173" s="218"/>
      <c r="RDM2173" s="218"/>
      <c r="RDN2173" s="218"/>
      <c r="RDO2173" s="218"/>
      <c r="RDP2173" s="218"/>
      <c r="RDQ2173" s="218"/>
      <c r="RDR2173" s="218"/>
      <c r="RDS2173" s="218"/>
      <c r="RDT2173" s="218"/>
      <c r="RDU2173" s="218"/>
      <c r="RDV2173" s="218"/>
      <c r="RDW2173" s="218"/>
      <c r="RDX2173" s="218"/>
      <c r="RDY2173" s="218"/>
      <c r="RDZ2173" s="218"/>
      <c r="REA2173" s="218"/>
      <c r="REB2173" s="218"/>
      <c r="REC2173" s="218"/>
      <c r="RED2173" s="218"/>
      <c r="REE2173" s="218"/>
      <c r="REF2173" s="218"/>
      <c r="REG2173" s="218"/>
      <c r="REH2173" s="218"/>
      <c r="REI2173" s="218"/>
      <c r="REJ2173" s="218"/>
      <c r="REK2173" s="218"/>
      <c r="REL2173" s="218"/>
      <c r="REM2173" s="218"/>
      <c r="REN2173" s="218"/>
      <c r="REO2173" s="218"/>
      <c r="REP2173" s="218"/>
      <c r="REQ2173" s="218"/>
      <c r="RER2173" s="218"/>
      <c r="RES2173" s="218"/>
      <c r="RET2173" s="218"/>
      <c r="REU2173" s="218"/>
      <c r="REV2173" s="218"/>
      <c r="REW2173" s="218"/>
      <c r="REX2173" s="218"/>
      <c r="REY2173" s="218"/>
      <c r="REZ2173" s="218"/>
      <c r="RFA2173" s="218"/>
      <c r="RFB2173" s="218"/>
      <c r="RFC2173" s="218"/>
      <c r="RFD2173" s="218"/>
      <c r="RFE2173" s="218"/>
      <c r="RFF2173" s="218"/>
      <c r="RFG2173" s="218"/>
      <c r="RFH2173" s="218"/>
      <c r="RFI2173" s="218"/>
      <c r="RFJ2173" s="218"/>
      <c r="RFK2173" s="218"/>
      <c r="RFL2173" s="218"/>
      <c r="RFM2173" s="218"/>
      <c r="RFN2173" s="218"/>
      <c r="RFO2173" s="218"/>
      <c r="RFP2173" s="218"/>
      <c r="RFQ2173" s="218"/>
      <c r="RFR2173" s="218"/>
      <c r="RFS2173" s="218"/>
      <c r="RFT2173" s="218"/>
      <c r="RFU2173" s="218"/>
      <c r="RFV2173" s="218"/>
      <c r="RFW2173" s="218"/>
      <c r="RFX2173" s="218"/>
      <c r="RFY2173" s="218"/>
      <c r="RFZ2173" s="218"/>
      <c r="RGA2173" s="218"/>
      <c r="RGB2173" s="218"/>
      <c r="RGC2173" s="218"/>
      <c r="RGD2173" s="218"/>
      <c r="RGE2173" s="218"/>
      <c r="RGF2173" s="218"/>
      <c r="RGG2173" s="218"/>
      <c r="RGH2173" s="218"/>
      <c r="RGI2173" s="218"/>
      <c r="RGJ2173" s="218"/>
      <c r="RGK2173" s="218"/>
      <c r="RGL2173" s="218"/>
      <c r="RGM2173" s="218"/>
      <c r="RGN2173" s="218"/>
      <c r="RGO2173" s="218"/>
      <c r="RGP2173" s="218"/>
      <c r="RGQ2173" s="218"/>
      <c r="RGR2173" s="218"/>
      <c r="RGS2173" s="218"/>
      <c r="RGT2173" s="218"/>
      <c r="RGU2173" s="218"/>
      <c r="RGV2173" s="218"/>
      <c r="RGW2173" s="218"/>
      <c r="RGX2173" s="218"/>
      <c r="RGY2173" s="218"/>
      <c r="RGZ2173" s="218"/>
      <c r="RHA2173" s="218"/>
      <c r="RHB2173" s="218"/>
      <c r="RHC2173" s="218"/>
      <c r="RHD2173" s="218"/>
      <c r="RHE2173" s="218"/>
      <c r="RHF2173" s="218"/>
      <c r="RHG2173" s="218"/>
      <c r="RHH2173" s="218"/>
      <c r="RHI2173" s="218"/>
      <c r="RHJ2173" s="218"/>
      <c r="RHK2173" s="218"/>
      <c r="RHL2173" s="218"/>
      <c r="RHM2173" s="218"/>
      <c r="RHN2173" s="218"/>
      <c r="RHO2173" s="218"/>
      <c r="RHP2173" s="218"/>
      <c r="RHQ2173" s="218"/>
      <c r="RHR2173" s="218"/>
      <c r="RHS2173" s="218"/>
      <c r="RHT2173" s="218"/>
      <c r="RHU2173" s="218"/>
      <c r="RHV2173" s="218"/>
      <c r="RHW2173" s="218"/>
      <c r="RHX2173" s="218"/>
      <c r="RHY2173" s="218"/>
      <c r="RHZ2173" s="218"/>
      <c r="RIA2173" s="218"/>
      <c r="RIB2173" s="218"/>
      <c r="RIC2173" s="218"/>
      <c r="RID2173" s="218"/>
      <c r="RIE2173" s="218"/>
      <c r="RIF2173" s="218"/>
      <c r="RIG2173" s="218"/>
      <c r="RIH2173" s="218"/>
      <c r="RII2173" s="218"/>
      <c r="RIJ2173" s="218"/>
      <c r="RIK2173" s="218"/>
      <c r="RIL2173" s="218"/>
      <c r="RIM2173" s="218"/>
      <c r="RIN2173" s="218"/>
      <c r="RIO2173" s="218"/>
      <c r="RIP2173" s="218"/>
      <c r="RIQ2173" s="218"/>
      <c r="RIR2173" s="218"/>
      <c r="RIS2173" s="218"/>
      <c r="RIT2173" s="218"/>
      <c r="RIU2173" s="218"/>
      <c r="RIV2173" s="218"/>
      <c r="RIW2173" s="218"/>
      <c r="RIX2173" s="218"/>
      <c r="RIY2173" s="218"/>
      <c r="RIZ2173" s="218"/>
      <c r="RJA2173" s="218"/>
      <c r="RJB2173" s="218"/>
      <c r="RJC2173" s="218"/>
      <c r="RJD2173" s="218"/>
      <c r="RJE2173" s="218"/>
      <c r="RJF2173" s="218"/>
      <c r="RJG2173" s="218"/>
      <c r="RJH2173" s="218"/>
      <c r="RJI2173" s="218"/>
      <c r="RJJ2173" s="218"/>
      <c r="RJK2173" s="218"/>
      <c r="RJL2173" s="218"/>
      <c r="RJM2173" s="218"/>
      <c r="RJN2173" s="218"/>
      <c r="RJO2173" s="218"/>
      <c r="RJP2173" s="218"/>
      <c r="RJQ2173" s="218"/>
      <c r="RJR2173" s="218"/>
      <c r="RJS2173" s="218"/>
      <c r="RJT2173" s="218"/>
      <c r="RJU2173" s="218"/>
      <c r="RJV2173" s="218"/>
      <c r="RJW2173" s="218"/>
      <c r="RJX2173" s="218"/>
      <c r="RJY2173" s="218"/>
      <c r="RJZ2173" s="218"/>
      <c r="RKA2173" s="218"/>
      <c r="RKB2173" s="218"/>
      <c r="RKC2173" s="218"/>
      <c r="RKD2173" s="218"/>
      <c r="RKE2173" s="218"/>
      <c r="RKF2173" s="218"/>
      <c r="RKG2173" s="218"/>
      <c r="RKH2173" s="218"/>
      <c r="RKI2173" s="218"/>
      <c r="RKJ2173" s="218"/>
      <c r="RKK2173" s="218"/>
      <c r="RKL2173" s="218"/>
      <c r="RKM2173" s="218"/>
      <c r="RKN2173" s="218"/>
      <c r="RKO2173" s="218"/>
      <c r="RKP2173" s="218"/>
      <c r="RKQ2173" s="218"/>
      <c r="RKR2173" s="218"/>
      <c r="RKS2173" s="218"/>
      <c r="RKT2173" s="218"/>
      <c r="RKU2173" s="218"/>
      <c r="RKV2173" s="218"/>
      <c r="RKW2173" s="218"/>
      <c r="RKX2173" s="218"/>
      <c r="RKY2173" s="218"/>
      <c r="RKZ2173" s="218"/>
      <c r="RLA2173" s="218"/>
      <c r="RLB2173" s="218"/>
      <c r="RLC2173" s="218"/>
      <c r="RLD2173" s="218"/>
      <c r="RLE2173" s="218"/>
      <c r="RLF2173" s="218"/>
      <c r="RLG2173" s="218"/>
      <c r="RLH2173" s="218"/>
      <c r="RLI2173" s="218"/>
      <c r="RLJ2173" s="218"/>
      <c r="RLK2173" s="218"/>
      <c r="RLL2173" s="218"/>
      <c r="RLM2173" s="218"/>
      <c r="RLN2173" s="218"/>
      <c r="RLO2173" s="218"/>
      <c r="RLP2173" s="218"/>
      <c r="RLQ2173" s="218"/>
      <c r="RLR2173" s="218"/>
      <c r="RLS2173" s="218"/>
      <c r="RLT2173" s="218"/>
      <c r="RLU2173" s="218"/>
      <c r="RLV2173" s="218"/>
      <c r="RLW2173" s="218"/>
      <c r="RLX2173" s="218"/>
      <c r="RLY2173" s="218"/>
      <c r="RLZ2173" s="218"/>
      <c r="RMA2173" s="218"/>
      <c r="RMB2173" s="218"/>
      <c r="RMC2173" s="218"/>
      <c r="RMD2173" s="218"/>
      <c r="RME2173" s="218"/>
      <c r="RMF2173" s="218"/>
      <c r="RMG2173" s="218"/>
      <c r="RMH2173" s="218"/>
      <c r="RMI2173" s="218"/>
      <c r="RMJ2173" s="218"/>
      <c r="RMK2173" s="218"/>
      <c r="RML2173" s="218"/>
      <c r="RMM2173" s="218"/>
      <c r="RMN2173" s="218"/>
      <c r="RMO2173" s="218"/>
      <c r="RMP2173" s="218"/>
      <c r="RMQ2173" s="218"/>
      <c r="RMR2173" s="218"/>
      <c r="RMS2173" s="218"/>
      <c r="RMT2173" s="218"/>
      <c r="RMU2173" s="218"/>
      <c r="RMV2173" s="218"/>
      <c r="RMW2173" s="218"/>
      <c r="RMX2173" s="218"/>
      <c r="RMY2173" s="218"/>
      <c r="RMZ2173" s="218"/>
      <c r="RNA2173" s="218"/>
      <c r="RNB2173" s="218"/>
      <c r="RNC2173" s="218"/>
      <c r="RND2173" s="218"/>
      <c r="RNE2173" s="218"/>
      <c r="RNF2173" s="218"/>
      <c r="RNG2173" s="218"/>
      <c r="RNH2173" s="218"/>
      <c r="RNI2173" s="218"/>
      <c r="RNJ2173" s="218"/>
      <c r="RNK2173" s="218"/>
      <c r="RNL2173" s="218"/>
      <c r="RNM2173" s="218"/>
      <c r="RNN2173" s="218"/>
      <c r="RNO2173" s="218"/>
      <c r="RNP2173" s="218"/>
      <c r="RNQ2173" s="218"/>
      <c r="RNR2173" s="218"/>
      <c r="RNS2173" s="218"/>
      <c r="RNT2173" s="218"/>
      <c r="RNU2173" s="218"/>
      <c r="RNV2173" s="218"/>
      <c r="RNW2173" s="218"/>
      <c r="RNX2173" s="218"/>
      <c r="RNY2173" s="218"/>
      <c r="RNZ2173" s="218"/>
      <c r="ROA2173" s="218"/>
      <c r="ROB2173" s="218"/>
      <c r="ROC2173" s="218"/>
      <c r="ROD2173" s="218"/>
      <c r="ROE2173" s="218"/>
      <c r="ROF2173" s="218"/>
      <c r="ROG2173" s="218"/>
      <c r="ROH2173" s="218"/>
      <c r="ROI2173" s="218"/>
      <c r="ROJ2173" s="218"/>
      <c r="ROK2173" s="218"/>
      <c r="ROL2173" s="218"/>
      <c r="ROM2173" s="218"/>
      <c r="RON2173" s="218"/>
      <c r="ROO2173" s="218"/>
      <c r="ROP2173" s="218"/>
      <c r="ROQ2173" s="218"/>
      <c r="ROR2173" s="218"/>
      <c r="ROS2173" s="218"/>
      <c r="ROT2173" s="218"/>
      <c r="ROU2173" s="218"/>
      <c r="ROV2173" s="218"/>
      <c r="ROW2173" s="218"/>
      <c r="ROX2173" s="218"/>
      <c r="ROY2173" s="218"/>
      <c r="ROZ2173" s="218"/>
      <c r="RPA2173" s="218"/>
      <c r="RPB2173" s="218"/>
      <c r="RPC2173" s="218"/>
      <c r="RPD2173" s="218"/>
      <c r="RPE2173" s="218"/>
      <c r="RPF2173" s="218"/>
      <c r="RPG2173" s="218"/>
      <c r="RPH2173" s="218"/>
      <c r="RPI2173" s="218"/>
      <c r="RPJ2173" s="218"/>
      <c r="RPK2173" s="218"/>
      <c r="RPL2173" s="218"/>
      <c r="RPM2173" s="218"/>
      <c r="RPN2173" s="218"/>
      <c r="RPO2173" s="218"/>
      <c r="RPP2173" s="218"/>
      <c r="RPQ2173" s="218"/>
      <c r="RPR2173" s="218"/>
      <c r="RPS2173" s="218"/>
      <c r="RPT2173" s="218"/>
      <c r="RPU2173" s="218"/>
      <c r="RPV2173" s="218"/>
      <c r="RPW2173" s="218"/>
      <c r="RPX2173" s="218"/>
      <c r="RPY2173" s="218"/>
      <c r="RPZ2173" s="218"/>
      <c r="RQA2173" s="218"/>
      <c r="RQB2173" s="218"/>
      <c r="RQC2173" s="218"/>
      <c r="RQD2173" s="218"/>
      <c r="RQE2173" s="218"/>
      <c r="RQF2173" s="218"/>
      <c r="RQG2173" s="218"/>
      <c r="RQH2173" s="218"/>
      <c r="RQI2173" s="218"/>
      <c r="RQJ2173" s="218"/>
      <c r="RQK2173" s="218"/>
      <c r="RQL2173" s="218"/>
      <c r="RQM2173" s="218"/>
      <c r="RQN2173" s="218"/>
      <c r="RQO2173" s="218"/>
      <c r="RQP2173" s="218"/>
      <c r="RQQ2173" s="218"/>
      <c r="RQR2173" s="218"/>
      <c r="RQS2173" s="218"/>
      <c r="RQT2173" s="218"/>
      <c r="RQU2173" s="218"/>
      <c r="RQV2173" s="218"/>
      <c r="RQW2173" s="218"/>
      <c r="RQX2173" s="218"/>
      <c r="RQY2173" s="218"/>
      <c r="RQZ2173" s="218"/>
      <c r="RRA2173" s="218"/>
      <c r="RRB2173" s="218"/>
      <c r="RRC2173" s="218"/>
      <c r="RRD2173" s="218"/>
      <c r="RRE2173" s="218"/>
      <c r="RRF2173" s="218"/>
      <c r="RRG2173" s="218"/>
      <c r="RRH2173" s="218"/>
      <c r="RRI2173" s="218"/>
      <c r="RRJ2173" s="218"/>
      <c r="RRK2173" s="218"/>
      <c r="RRL2173" s="218"/>
      <c r="RRM2173" s="218"/>
      <c r="RRN2173" s="218"/>
      <c r="RRO2173" s="218"/>
      <c r="RRP2173" s="218"/>
      <c r="RRQ2173" s="218"/>
      <c r="RRR2173" s="218"/>
      <c r="RRS2173" s="218"/>
      <c r="RRT2173" s="218"/>
      <c r="RRU2173" s="218"/>
      <c r="RRV2173" s="218"/>
      <c r="RRW2173" s="218"/>
      <c r="RRX2173" s="218"/>
      <c r="RRY2173" s="218"/>
      <c r="RRZ2173" s="218"/>
      <c r="RSA2173" s="218"/>
      <c r="RSB2173" s="218"/>
      <c r="RSC2173" s="218"/>
      <c r="RSD2173" s="218"/>
      <c r="RSE2173" s="218"/>
      <c r="RSF2173" s="218"/>
      <c r="RSG2173" s="218"/>
      <c r="RSH2173" s="218"/>
      <c r="RSI2173" s="218"/>
      <c r="RSJ2173" s="218"/>
      <c r="RSK2173" s="218"/>
      <c r="RSL2173" s="218"/>
      <c r="RSM2173" s="218"/>
      <c r="RSN2173" s="218"/>
      <c r="RSO2173" s="218"/>
      <c r="RSP2173" s="218"/>
      <c r="RSQ2173" s="218"/>
      <c r="RSR2173" s="218"/>
      <c r="RSS2173" s="218"/>
      <c r="RST2173" s="218"/>
      <c r="RSU2173" s="218"/>
      <c r="RSV2173" s="218"/>
      <c r="RSW2173" s="218"/>
      <c r="RSX2173" s="218"/>
      <c r="RSY2173" s="218"/>
      <c r="RSZ2173" s="218"/>
      <c r="RTA2173" s="218"/>
      <c r="RTB2173" s="218"/>
      <c r="RTC2173" s="218"/>
      <c r="RTD2173" s="218"/>
      <c r="RTE2173" s="218"/>
      <c r="RTF2173" s="218"/>
      <c r="RTG2173" s="218"/>
      <c r="RTH2173" s="218"/>
      <c r="RTI2173" s="218"/>
      <c r="RTJ2173" s="218"/>
      <c r="RTK2173" s="218"/>
      <c r="RTL2173" s="218"/>
      <c r="RTM2173" s="218"/>
      <c r="RTN2173" s="218"/>
      <c r="RTO2173" s="218"/>
      <c r="RTP2173" s="218"/>
      <c r="RTQ2173" s="218"/>
      <c r="RTR2173" s="218"/>
      <c r="RTS2173" s="218"/>
      <c r="RTT2173" s="218"/>
      <c r="RTU2173" s="218"/>
      <c r="RTV2173" s="218"/>
      <c r="RTW2173" s="218"/>
      <c r="RTX2173" s="218"/>
      <c r="RTY2173" s="218"/>
      <c r="RTZ2173" s="218"/>
      <c r="RUA2173" s="218"/>
      <c r="RUB2173" s="218"/>
      <c r="RUC2173" s="218"/>
      <c r="RUD2173" s="218"/>
      <c r="RUE2173" s="218"/>
      <c r="RUF2173" s="218"/>
      <c r="RUG2173" s="218"/>
      <c r="RUH2173" s="218"/>
      <c r="RUI2173" s="218"/>
      <c r="RUJ2173" s="218"/>
      <c r="RUK2173" s="218"/>
      <c r="RUL2173" s="218"/>
      <c r="RUM2173" s="218"/>
      <c r="RUN2173" s="218"/>
      <c r="RUO2173" s="218"/>
      <c r="RUP2173" s="218"/>
      <c r="RUQ2173" s="218"/>
      <c r="RUR2173" s="218"/>
      <c r="RUS2173" s="218"/>
      <c r="RUT2173" s="218"/>
      <c r="RUU2173" s="218"/>
      <c r="RUV2173" s="218"/>
      <c r="RUW2173" s="218"/>
      <c r="RUX2173" s="218"/>
      <c r="RUY2173" s="218"/>
      <c r="RUZ2173" s="218"/>
      <c r="RVA2173" s="218"/>
      <c r="RVB2173" s="218"/>
      <c r="RVC2173" s="218"/>
      <c r="RVD2173" s="218"/>
      <c r="RVE2173" s="218"/>
      <c r="RVF2173" s="218"/>
      <c r="RVG2173" s="218"/>
      <c r="RVH2173" s="218"/>
      <c r="RVI2173" s="218"/>
      <c r="RVJ2173" s="218"/>
      <c r="RVK2173" s="218"/>
      <c r="RVL2173" s="218"/>
      <c r="RVM2173" s="218"/>
      <c r="RVN2173" s="218"/>
      <c r="RVO2173" s="218"/>
      <c r="RVP2173" s="218"/>
      <c r="RVQ2173" s="218"/>
      <c r="RVR2173" s="218"/>
      <c r="RVS2173" s="218"/>
      <c r="RVT2173" s="218"/>
      <c r="RVU2173" s="218"/>
      <c r="RVV2173" s="218"/>
      <c r="RVW2173" s="218"/>
      <c r="RVX2173" s="218"/>
      <c r="RVY2173" s="218"/>
      <c r="RVZ2173" s="218"/>
      <c r="RWA2173" s="218"/>
      <c r="RWB2173" s="218"/>
      <c r="RWC2173" s="218"/>
      <c r="RWD2173" s="218"/>
      <c r="RWE2173" s="218"/>
      <c r="RWF2173" s="218"/>
      <c r="RWG2173" s="218"/>
      <c r="RWH2173" s="218"/>
      <c r="RWI2173" s="218"/>
      <c r="RWJ2173" s="218"/>
      <c r="RWK2173" s="218"/>
      <c r="RWL2173" s="218"/>
      <c r="RWM2173" s="218"/>
      <c r="RWN2173" s="218"/>
      <c r="RWO2173" s="218"/>
      <c r="RWP2173" s="218"/>
      <c r="RWQ2173" s="218"/>
      <c r="RWR2173" s="218"/>
      <c r="RWS2173" s="218"/>
      <c r="RWT2173" s="218"/>
      <c r="RWU2173" s="218"/>
      <c r="RWV2173" s="218"/>
      <c r="RWW2173" s="218"/>
      <c r="RWX2173" s="218"/>
      <c r="RWY2173" s="218"/>
      <c r="RWZ2173" s="218"/>
      <c r="RXA2173" s="218"/>
      <c r="RXB2173" s="218"/>
      <c r="RXC2173" s="218"/>
      <c r="RXD2173" s="218"/>
      <c r="RXE2173" s="218"/>
      <c r="RXF2173" s="218"/>
      <c r="RXG2173" s="218"/>
      <c r="RXH2173" s="218"/>
      <c r="RXI2173" s="218"/>
      <c r="RXJ2173" s="218"/>
      <c r="RXK2173" s="218"/>
      <c r="RXL2173" s="218"/>
      <c r="RXM2173" s="218"/>
      <c r="RXN2173" s="218"/>
      <c r="RXO2173" s="218"/>
      <c r="RXP2173" s="218"/>
      <c r="RXQ2173" s="218"/>
      <c r="RXR2173" s="218"/>
      <c r="RXS2173" s="218"/>
      <c r="RXT2173" s="218"/>
      <c r="RXU2173" s="218"/>
      <c r="RXV2173" s="218"/>
      <c r="RXW2173" s="218"/>
      <c r="RXX2173" s="218"/>
      <c r="RXY2173" s="218"/>
      <c r="RXZ2173" s="218"/>
      <c r="RYA2173" s="218"/>
      <c r="RYB2173" s="218"/>
      <c r="RYC2173" s="218"/>
      <c r="RYD2173" s="218"/>
      <c r="RYE2173" s="218"/>
      <c r="RYF2173" s="218"/>
      <c r="RYG2173" s="218"/>
      <c r="RYH2173" s="218"/>
      <c r="RYI2173" s="218"/>
      <c r="RYJ2173" s="218"/>
      <c r="RYK2173" s="218"/>
      <c r="RYL2173" s="218"/>
      <c r="RYM2173" s="218"/>
      <c r="RYN2173" s="218"/>
      <c r="RYO2173" s="218"/>
      <c r="RYP2173" s="218"/>
      <c r="RYQ2173" s="218"/>
      <c r="RYR2173" s="218"/>
      <c r="RYS2173" s="218"/>
      <c r="RYT2173" s="218"/>
      <c r="RYU2173" s="218"/>
      <c r="RYV2173" s="218"/>
      <c r="RYW2173" s="218"/>
      <c r="RYX2173" s="218"/>
      <c r="RYY2173" s="218"/>
      <c r="RYZ2173" s="218"/>
      <c r="RZA2173" s="218"/>
      <c r="RZB2173" s="218"/>
      <c r="RZC2173" s="218"/>
      <c r="RZD2173" s="218"/>
      <c r="RZE2173" s="218"/>
      <c r="RZF2173" s="218"/>
      <c r="RZG2173" s="218"/>
      <c r="RZH2173" s="218"/>
      <c r="RZI2173" s="218"/>
      <c r="RZJ2173" s="218"/>
      <c r="RZK2173" s="218"/>
      <c r="RZL2173" s="218"/>
      <c r="RZM2173" s="218"/>
      <c r="RZN2173" s="218"/>
      <c r="RZO2173" s="218"/>
      <c r="RZP2173" s="218"/>
      <c r="RZQ2173" s="218"/>
      <c r="RZR2173" s="218"/>
      <c r="RZS2173" s="218"/>
      <c r="RZT2173" s="218"/>
      <c r="RZU2173" s="218"/>
      <c r="RZV2173" s="218"/>
      <c r="RZW2173" s="218"/>
      <c r="RZX2173" s="218"/>
      <c r="RZY2173" s="218"/>
      <c r="RZZ2173" s="218"/>
      <c r="SAA2173" s="218"/>
      <c r="SAB2173" s="218"/>
      <c r="SAC2173" s="218"/>
      <c r="SAD2173" s="218"/>
      <c r="SAE2173" s="218"/>
      <c r="SAF2173" s="218"/>
      <c r="SAG2173" s="218"/>
      <c r="SAH2173" s="218"/>
      <c r="SAI2173" s="218"/>
      <c r="SAJ2173" s="218"/>
      <c r="SAK2173" s="218"/>
      <c r="SAL2173" s="218"/>
      <c r="SAM2173" s="218"/>
      <c r="SAN2173" s="218"/>
      <c r="SAO2173" s="218"/>
      <c r="SAP2173" s="218"/>
      <c r="SAQ2173" s="218"/>
      <c r="SAR2173" s="218"/>
      <c r="SAS2173" s="218"/>
      <c r="SAT2173" s="218"/>
      <c r="SAU2173" s="218"/>
      <c r="SAV2173" s="218"/>
      <c r="SAW2173" s="218"/>
      <c r="SAX2173" s="218"/>
      <c r="SAY2173" s="218"/>
      <c r="SAZ2173" s="218"/>
      <c r="SBA2173" s="218"/>
      <c r="SBB2173" s="218"/>
      <c r="SBC2173" s="218"/>
      <c r="SBD2173" s="218"/>
      <c r="SBE2173" s="218"/>
      <c r="SBF2173" s="218"/>
      <c r="SBG2173" s="218"/>
      <c r="SBH2173" s="218"/>
      <c r="SBI2173" s="218"/>
      <c r="SBJ2173" s="218"/>
      <c r="SBK2173" s="218"/>
      <c r="SBL2173" s="218"/>
      <c r="SBM2173" s="218"/>
      <c r="SBN2173" s="218"/>
      <c r="SBO2173" s="218"/>
      <c r="SBP2173" s="218"/>
      <c r="SBQ2173" s="218"/>
      <c r="SBR2173" s="218"/>
      <c r="SBS2173" s="218"/>
      <c r="SBT2173" s="218"/>
      <c r="SBU2173" s="218"/>
      <c r="SBV2173" s="218"/>
      <c r="SBW2173" s="218"/>
      <c r="SBX2173" s="218"/>
      <c r="SBY2173" s="218"/>
      <c r="SBZ2173" s="218"/>
      <c r="SCA2173" s="218"/>
      <c r="SCB2173" s="218"/>
      <c r="SCC2173" s="218"/>
      <c r="SCD2173" s="218"/>
      <c r="SCE2173" s="218"/>
      <c r="SCF2173" s="218"/>
      <c r="SCG2173" s="218"/>
      <c r="SCH2173" s="218"/>
      <c r="SCI2173" s="218"/>
      <c r="SCJ2173" s="218"/>
      <c r="SCK2173" s="218"/>
      <c r="SCL2173" s="218"/>
      <c r="SCM2173" s="218"/>
      <c r="SCN2173" s="218"/>
      <c r="SCO2173" s="218"/>
      <c r="SCP2173" s="218"/>
      <c r="SCQ2173" s="218"/>
      <c r="SCR2173" s="218"/>
      <c r="SCS2173" s="218"/>
      <c r="SCT2173" s="218"/>
      <c r="SCU2173" s="218"/>
      <c r="SCV2173" s="218"/>
      <c r="SCW2173" s="218"/>
      <c r="SCX2173" s="218"/>
      <c r="SCY2173" s="218"/>
      <c r="SCZ2173" s="218"/>
      <c r="SDA2173" s="218"/>
      <c r="SDB2173" s="218"/>
      <c r="SDC2173" s="218"/>
      <c r="SDD2173" s="218"/>
      <c r="SDE2173" s="218"/>
      <c r="SDF2173" s="218"/>
      <c r="SDG2173" s="218"/>
      <c r="SDH2173" s="218"/>
      <c r="SDI2173" s="218"/>
      <c r="SDJ2173" s="218"/>
      <c r="SDK2173" s="218"/>
      <c r="SDL2173" s="218"/>
      <c r="SDM2173" s="218"/>
      <c r="SDN2173" s="218"/>
      <c r="SDO2173" s="218"/>
      <c r="SDP2173" s="218"/>
      <c r="SDQ2173" s="218"/>
      <c r="SDR2173" s="218"/>
      <c r="SDS2173" s="218"/>
      <c r="SDT2173" s="218"/>
      <c r="SDU2173" s="218"/>
      <c r="SDV2173" s="218"/>
      <c r="SDW2173" s="218"/>
      <c r="SDX2173" s="218"/>
      <c r="SDY2173" s="218"/>
      <c r="SDZ2173" s="218"/>
      <c r="SEA2173" s="218"/>
      <c r="SEB2173" s="218"/>
      <c r="SEC2173" s="218"/>
      <c r="SED2173" s="218"/>
      <c r="SEE2173" s="218"/>
      <c r="SEF2173" s="218"/>
      <c r="SEG2173" s="218"/>
      <c r="SEH2173" s="218"/>
      <c r="SEI2173" s="218"/>
      <c r="SEJ2173" s="218"/>
      <c r="SEK2173" s="218"/>
      <c r="SEL2173" s="218"/>
      <c r="SEM2173" s="218"/>
      <c r="SEN2173" s="218"/>
      <c r="SEO2173" s="218"/>
      <c r="SEP2173" s="218"/>
      <c r="SEQ2173" s="218"/>
      <c r="SER2173" s="218"/>
      <c r="SES2173" s="218"/>
      <c r="SET2173" s="218"/>
      <c r="SEU2173" s="218"/>
      <c r="SEV2173" s="218"/>
      <c r="SEW2173" s="218"/>
      <c r="SEX2173" s="218"/>
      <c r="SEY2173" s="218"/>
      <c r="SEZ2173" s="218"/>
      <c r="SFA2173" s="218"/>
      <c r="SFB2173" s="218"/>
      <c r="SFC2173" s="218"/>
      <c r="SFD2173" s="218"/>
      <c r="SFE2173" s="218"/>
      <c r="SFF2173" s="218"/>
      <c r="SFG2173" s="218"/>
      <c r="SFH2173" s="218"/>
      <c r="SFI2173" s="218"/>
      <c r="SFJ2173" s="218"/>
      <c r="SFK2173" s="218"/>
      <c r="SFL2173" s="218"/>
      <c r="SFM2173" s="218"/>
      <c r="SFN2173" s="218"/>
      <c r="SFO2173" s="218"/>
      <c r="SFP2173" s="218"/>
      <c r="SFQ2173" s="218"/>
      <c r="SFR2173" s="218"/>
      <c r="SFS2173" s="218"/>
      <c r="SFT2173" s="218"/>
      <c r="SFU2173" s="218"/>
      <c r="SFV2173" s="218"/>
      <c r="SFW2173" s="218"/>
      <c r="SFX2173" s="218"/>
      <c r="SFY2173" s="218"/>
      <c r="SFZ2173" s="218"/>
      <c r="SGA2173" s="218"/>
      <c r="SGB2173" s="218"/>
      <c r="SGC2173" s="218"/>
      <c r="SGD2173" s="218"/>
      <c r="SGE2173" s="218"/>
      <c r="SGF2173" s="218"/>
      <c r="SGG2173" s="218"/>
      <c r="SGH2173" s="218"/>
      <c r="SGI2173" s="218"/>
      <c r="SGJ2173" s="218"/>
      <c r="SGK2173" s="218"/>
      <c r="SGL2173" s="218"/>
      <c r="SGM2173" s="218"/>
      <c r="SGN2173" s="218"/>
      <c r="SGO2173" s="218"/>
      <c r="SGP2173" s="218"/>
      <c r="SGQ2173" s="218"/>
      <c r="SGR2173" s="218"/>
      <c r="SGS2173" s="218"/>
      <c r="SGT2173" s="218"/>
      <c r="SGU2173" s="218"/>
      <c r="SGV2173" s="218"/>
      <c r="SGW2173" s="218"/>
      <c r="SGX2173" s="218"/>
      <c r="SGY2173" s="218"/>
      <c r="SGZ2173" s="218"/>
      <c r="SHA2173" s="218"/>
      <c r="SHB2173" s="218"/>
      <c r="SHC2173" s="218"/>
      <c r="SHD2173" s="218"/>
      <c r="SHE2173" s="218"/>
      <c r="SHF2173" s="218"/>
      <c r="SHG2173" s="218"/>
      <c r="SHH2173" s="218"/>
      <c r="SHI2173" s="218"/>
      <c r="SHJ2173" s="218"/>
      <c r="SHK2173" s="218"/>
      <c r="SHL2173" s="218"/>
      <c r="SHM2173" s="218"/>
      <c r="SHN2173" s="218"/>
      <c r="SHO2173" s="218"/>
      <c r="SHP2173" s="218"/>
      <c r="SHQ2173" s="218"/>
      <c r="SHR2173" s="218"/>
      <c r="SHS2173" s="218"/>
      <c r="SHT2173" s="218"/>
      <c r="SHU2173" s="218"/>
      <c r="SHV2173" s="218"/>
      <c r="SHW2173" s="218"/>
      <c r="SHX2173" s="218"/>
      <c r="SHY2173" s="218"/>
      <c r="SHZ2173" s="218"/>
      <c r="SIA2173" s="218"/>
      <c r="SIB2173" s="218"/>
      <c r="SIC2173" s="218"/>
      <c r="SID2173" s="218"/>
      <c r="SIE2173" s="218"/>
      <c r="SIF2173" s="218"/>
      <c r="SIG2173" s="218"/>
      <c r="SIH2173" s="218"/>
      <c r="SII2173" s="218"/>
      <c r="SIJ2173" s="218"/>
      <c r="SIK2173" s="218"/>
      <c r="SIL2173" s="218"/>
      <c r="SIM2173" s="218"/>
      <c r="SIN2173" s="218"/>
      <c r="SIO2173" s="218"/>
      <c r="SIP2173" s="218"/>
      <c r="SIQ2173" s="218"/>
      <c r="SIR2173" s="218"/>
      <c r="SIS2173" s="218"/>
      <c r="SIT2173" s="218"/>
      <c r="SIU2173" s="218"/>
      <c r="SIV2173" s="218"/>
      <c r="SIW2173" s="218"/>
      <c r="SIX2173" s="218"/>
      <c r="SIY2173" s="218"/>
      <c r="SIZ2173" s="218"/>
      <c r="SJA2173" s="218"/>
      <c r="SJB2173" s="218"/>
      <c r="SJC2173" s="218"/>
      <c r="SJD2173" s="218"/>
      <c r="SJE2173" s="218"/>
      <c r="SJF2173" s="218"/>
      <c r="SJG2173" s="218"/>
      <c r="SJH2173" s="218"/>
      <c r="SJI2173" s="218"/>
      <c r="SJJ2173" s="218"/>
      <c r="SJK2173" s="218"/>
      <c r="SJL2173" s="218"/>
      <c r="SJM2173" s="218"/>
      <c r="SJN2173" s="218"/>
      <c r="SJO2173" s="218"/>
      <c r="SJP2173" s="218"/>
      <c r="SJQ2173" s="218"/>
      <c r="SJR2173" s="218"/>
      <c r="SJS2173" s="218"/>
      <c r="SJT2173" s="218"/>
      <c r="SJU2173" s="218"/>
      <c r="SJV2173" s="218"/>
      <c r="SJW2173" s="218"/>
      <c r="SJX2173" s="218"/>
      <c r="SJY2173" s="218"/>
      <c r="SJZ2173" s="218"/>
      <c r="SKA2173" s="218"/>
      <c r="SKB2173" s="218"/>
      <c r="SKC2173" s="218"/>
      <c r="SKD2173" s="218"/>
      <c r="SKE2173" s="218"/>
      <c r="SKF2173" s="218"/>
      <c r="SKG2173" s="218"/>
      <c r="SKH2173" s="218"/>
      <c r="SKI2173" s="218"/>
      <c r="SKJ2173" s="218"/>
      <c r="SKK2173" s="218"/>
      <c r="SKL2173" s="218"/>
      <c r="SKM2173" s="218"/>
      <c r="SKN2173" s="218"/>
      <c r="SKO2173" s="218"/>
      <c r="SKP2173" s="218"/>
      <c r="SKQ2173" s="218"/>
      <c r="SKR2173" s="218"/>
      <c r="SKS2173" s="218"/>
      <c r="SKT2173" s="218"/>
      <c r="SKU2173" s="218"/>
      <c r="SKV2173" s="218"/>
      <c r="SKW2173" s="218"/>
      <c r="SKX2173" s="218"/>
      <c r="SKY2173" s="218"/>
      <c r="SKZ2173" s="218"/>
      <c r="SLA2173" s="218"/>
      <c r="SLB2173" s="218"/>
      <c r="SLC2173" s="218"/>
      <c r="SLD2173" s="218"/>
      <c r="SLE2173" s="218"/>
      <c r="SLF2173" s="218"/>
      <c r="SLG2173" s="218"/>
      <c r="SLH2173" s="218"/>
      <c r="SLI2173" s="218"/>
      <c r="SLJ2173" s="218"/>
      <c r="SLK2173" s="218"/>
      <c r="SLL2173" s="218"/>
      <c r="SLM2173" s="218"/>
      <c r="SLN2173" s="218"/>
      <c r="SLO2173" s="218"/>
      <c r="SLP2173" s="218"/>
      <c r="SLQ2173" s="218"/>
      <c r="SLR2173" s="218"/>
      <c r="SLS2173" s="218"/>
      <c r="SLT2173" s="218"/>
      <c r="SLU2173" s="218"/>
      <c r="SLV2173" s="218"/>
      <c r="SLW2173" s="218"/>
      <c r="SLX2173" s="218"/>
      <c r="SLY2173" s="218"/>
      <c r="SLZ2173" s="218"/>
      <c r="SMA2173" s="218"/>
      <c r="SMB2173" s="218"/>
      <c r="SMC2173" s="218"/>
      <c r="SMD2173" s="218"/>
      <c r="SME2173" s="218"/>
      <c r="SMF2173" s="218"/>
      <c r="SMG2173" s="218"/>
      <c r="SMH2173" s="218"/>
      <c r="SMI2173" s="218"/>
      <c r="SMJ2173" s="218"/>
      <c r="SMK2173" s="218"/>
      <c r="SML2173" s="218"/>
      <c r="SMM2173" s="218"/>
      <c r="SMN2173" s="218"/>
      <c r="SMO2173" s="218"/>
      <c r="SMP2173" s="218"/>
      <c r="SMQ2173" s="218"/>
      <c r="SMR2173" s="218"/>
      <c r="SMS2173" s="218"/>
      <c r="SMT2173" s="218"/>
      <c r="SMU2173" s="218"/>
      <c r="SMV2173" s="218"/>
      <c r="SMW2173" s="218"/>
      <c r="SMX2173" s="218"/>
      <c r="SMY2173" s="218"/>
      <c r="SMZ2173" s="218"/>
      <c r="SNA2173" s="218"/>
      <c r="SNB2173" s="218"/>
      <c r="SNC2173" s="218"/>
      <c r="SND2173" s="218"/>
      <c r="SNE2173" s="218"/>
      <c r="SNF2173" s="218"/>
      <c r="SNG2173" s="218"/>
      <c r="SNH2173" s="218"/>
      <c r="SNI2173" s="218"/>
      <c r="SNJ2173" s="218"/>
      <c r="SNK2173" s="218"/>
      <c r="SNL2173" s="218"/>
      <c r="SNM2173" s="218"/>
      <c r="SNN2173" s="218"/>
      <c r="SNO2173" s="218"/>
      <c r="SNP2173" s="218"/>
      <c r="SNQ2173" s="218"/>
      <c r="SNR2173" s="218"/>
      <c r="SNS2173" s="218"/>
      <c r="SNT2173" s="218"/>
      <c r="SNU2173" s="218"/>
      <c r="SNV2173" s="218"/>
      <c r="SNW2173" s="218"/>
      <c r="SNX2173" s="218"/>
      <c r="SNY2173" s="218"/>
      <c r="SNZ2173" s="218"/>
      <c r="SOA2173" s="218"/>
      <c r="SOB2173" s="218"/>
      <c r="SOC2173" s="218"/>
      <c r="SOD2173" s="218"/>
      <c r="SOE2173" s="218"/>
      <c r="SOF2173" s="218"/>
      <c r="SOG2173" s="218"/>
      <c r="SOH2173" s="218"/>
      <c r="SOI2173" s="218"/>
      <c r="SOJ2173" s="218"/>
      <c r="SOK2173" s="218"/>
      <c r="SOL2173" s="218"/>
      <c r="SOM2173" s="218"/>
      <c r="SON2173" s="218"/>
      <c r="SOO2173" s="218"/>
      <c r="SOP2173" s="218"/>
      <c r="SOQ2173" s="218"/>
      <c r="SOR2173" s="218"/>
      <c r="SOS2173" s="218"/>
      <c r="SOT2173" s="218"/>
      <c r="SOU2173" s="218"/>
      <c r="SOV2173" s="218"/>
      <c r="SOW2173" s="218"/>
      <c r="SOX2173" s="218"/>
      <c r="SOY2173" s="218"/>
      <c r="SOZ2173" s="218"/>
      <c r="SPA2173" s="218"/>
      <c r="SPB2173" s="218"/>
      <c r="SPC2173" s="218"/>
      <c r="SPD2173" s="218"/>
      <c r="SPE2173" s="218"/>
      <c r="SPF2173" s="218"/>
      <c r="SPG2173" s="218"/>
      <c r="SPH2173" s="218"/>
      <c r="SPI2173" s="218"/>
      <c r="SPJ2173" s="218"/>
      <c r="SPK2173" s="218"/>
      <c r="SPL2173" s="218"/>
      <c r="SPM2173" s="218"/>
      <c r="SPN2173" s="218"/>
      <c r="SPO2173" s="218"/>
      <c r="SPP2173" s="218"/>
      <c r="SPQ2173" s="218"/>
      <c r="SPR2173" s="218"/>
      <c r="SPS2173" s="218"/>
      <c r="SPT2173" s="218"/>
      <c r="SPU2173" s="218"/>
      <c r="SPV2173" s="218"/>
      <c r="SPW2173" s="218"/>
      <c r="SPX2173" s="218"/>
      <c r="SPY2173" s="218"/>
      <c r="SPZ2173" s="218"/>
      <c r="SQA2173" s="218"/>
      <c r="SQB2173" s="218"/>
      <c r="SQC2173" s="218"/>
      <c r="SQD2173" s="218"/>
      <c r="SQE2173" s="218"/>
      <c r="SQF2173" s="218"/>
      <c r="SQG2173" s="218"/>
      <c r="SQH2173" s="218"/>
      <c r="SQI2173" s="218"/>
      <c r="SQJ2173" s="218"/>
      <c r="SQK2173" s="218"/>
      <c r="SQL2173" s="218"/>
      <c r="SQM2173" s="218"/>
      <c r="SQN2173" s="218"/>
      <c r="SQO2173" s="218"/>
      <c r="SQP2173" s="218"/>
      <c r="SQQ2173" s="218"/>
      <c r="SQR2173" s="218"/>
      <c r="SQS2173" s="218"/>
      <c r="SQT2173" s="218"/>
      <c r="SQU2173" s="218"/>
      <c r="SQV2173" s="218"/>
      <c r="SQW2173" s="218"/>
      <c r="SQX2173" s="218"/>
      <c r="SQY2173" s="218"/>
      <c r="SQZ2173" s="218"/>
      <c r="SRA2173" s="218"/>
      <c r="SRB2173" s="218"/>
      <c r="SRC2173" s="218"/>
      <c r="SRD2173" s="218"/>
      <c r="SRE2173" s="218"/>
      <c r="SRF2173" s="218"/>
      <c r="SRG2173" s="218"/>
      <c r="SRH2173" s="218"/>
      <c r="SRI2173" s="218"/>
      <c r="SRJ2173" s="218"/>
      <c r="SRK2173" s="218"/>
      <c r="SRL2173" s="218"/>
      <c r="SRM2173" s="218"/>
      <c r="SRN2173" s="218"/>
      <c r="SRO2173" s="218"/>
      <c r="SRP2173" s="218"/>
      <c r="SRQ2173" s="218"/>
      <c r="SRR2173" s="218"/>
      <c r="SRS2173" s="218"/>
      <c r="SRT2173" s="218"/>
      <c r="SRU2173" s="218"/>
      <c r="SRV2173" s="218"/>
      <c r="SRW2173" s="218"/>
      <c r="SRX2173" s="218"/>
      <c r="SRY2173" s="218"/>
      <c r="SRZ2173" s="218"/>
      <c r="SSA2173" s="218"/>
      <c r="SSB2173" s="218"/>
      <c r="SSC2173" s="218"/>
      <c r="SSD2173" s="218"/>
      <c r="SSE2173" s="218"/>
      <c r="SSF2173" s="218"/>
      <c r="SSG2173" s="218"/>
      <c r="SSH2173" s="218"/>
      <c r="SSI2173" s="218"/>
      <c r="SSJ2173" s="218"/>
      <c r="SSK2173" s="218"/>
      <c r="SSL2173" s="218"/>
      <c r="SSM2173" s="218"/>
      <c r="SSN2173" s="218"/>
      <c r="SSO2173" s="218"/>
      <c r="SSP2173" s="218"/>
      <c r="SSQ2173" s="218"/>
      <c r="SSR2173" s="218"/>
      <c r="SSS2173" s="218"/>
      <c r="SST2173" s="218"/>
      <c r="SSU2173" s="218"/>
      <c r="SSV2173" s="218"/>
      <c r="SSW2173" s="218"/>
      <c r="SSX2173" s="218"/>
      <c r="SSY2173" s="218"/>
      <c r="SSZ2173" s="218"/>
      <c r="STA2173" s="218"/>
      <c r="STB2173" s="218"/>
      <c r="STC2173" s="218"/>
      <c r="STD2173" s="218"/>
      <c r="STE2173" s="218"/>
      <c r="STF2173" s="218"/>
      <c r="STG2173" s="218"/>
      <c r="STH2173" s="218"/>
      <c r="STI2173" s="218"/>
      <c r="STJ2173" s="218"/>
      <c r="STK2173" s="218"/>
      <c r="STL2173" s="218"/>
      <c r="STM2173" s="218"/>
      <c r="STN2173" s="218"/>
      <c r="STO2173" s="218"/>
      <c r="STP2173" s="218"/>
      <c r="STQ2173" s="218"/>
      <c r="STR2173" s="218"/>
      <c r="STS2173" s="218"/>
      <c r="STT2173" s="218"/>
      <c r="STU2173" s="218"/>
      <c r="STV2173" s="218"/>
      <c r="STW2173" s="218"/>
      <c r="STX2173" s="218"/>
      <c r="STY2173" s="218"/>
      <c r="STZ2173" s="218"/>
      <c r="SUA2173" s="218"/>
      <c r="SUB2173" s="218"/>
      <c r="SUC2173" s="218"/>
      <c r="SUD2173" s="218"/>
      <c r="SUE2173" s="218"/>
      <c r="SUF2173" s="218"/>
      <c r="SUG2173" s="218"/>
      <c r="SUH2173" s="218"/>
      <c r="SUI2173" s="218"/>
      <c r="SUJ2173" s="218"/>
      <c r="SUK2173" s="218"/>
      <c r="SUL2173" s="218"/>
      <c r="SUM2173" s="218"/>
      <c r="SUN2173" s="218"/>
      <c r="SUO2173" s="218"/>
      <c r="SUP2173" s="218"/>
      <c r="SUQ2173" s="218"/>
      <c r="SUR2173" s="218"/>
      <c r="SUS2173" s="218"/>
      <c r="SUT2173" s="218"/>
      <c r="SUU2173" s="218"/>
      <c r="SUV2173" s="218"/>
      <c r="SUW2173" s="218"/>
      <c r="SUX2173" s="218"/>
      <c r="SUY2173" s="218"/>
      <c r="SUZ2173" s="218"/>
      <c r="SVA2173" s="218"/>
      <c r="SVB2173" s="218"/>
      <c r="SVC2173" s="218"/>
      <c r="SVD2173" s="218"/>
      <c r="SVE2173" s="218"/>
      <c r="SVF2173" s="218"/>
      <c r="SVG2173" s="218"/>
      <c r="SVH2173" s="218"/>
      <c r="SVI2173" s="218"/>
      <c r="SVJ2173" s="218"/>
      <c r="SVK2173" s="218"/>
      <c r="SVL2173" s="218"/>
      <c r="SVM2173" s="218"/>
      <c r="SVN2173" s="218"/>
      <c r="SVO2173" s="218"/>
      <c r="SVP2173" s="218"/>
      <c r="SVQ2173" s="218"/>
      <c r="SVR2173" s="218"/>
      <c r="SVS2173" s="218"/>
      <c r="SVT2173" s="218"/>
      <c r="SVU2173" s="218"/>
      <c r="SVV2173" s="218"/>
      <c r="SVW2173" s="218"/>
      <c r="SVX2173" s="218"/>
      <c r="SVY2173" s="218"/>
      <c r="SVZ2173" s="218"/>
      <c r="SWA2173" s="218"/>
      <c r="SWB2173" s="218"/>
      <c r="SWC2173" s="218"/>
      <c r="SWD2173" s="218"/>
      <c r="SWE2173" s="218"/>
      <c r="SWF2173" s="218"/>
      <c r="SWG2173" s="218"/>
      <c r="SWH2173" s="218"/>
      <c r="SWI2173" s="218"/>
      <c r="SWJ2173" s="218"/>
      <c r="SWK2173" s="218"/>
      <c r="SWL2173" s="218"/>
      <c r="SWM2173" s="218"/>
      <c r="SWN2173" s="218"/>
      <c r="SWO2173" s="218"/>
      <c r="SWP2173" s="218"/>
      <c r="SWQ2173" s="218"/>
      <c r="SWR2173" s="218"/>
      <c r="SWS2173" s="218"/>
      <c r="SWT2173" s="218"/>
      <c r="SWU2173" s="218"/>
      <c r="SWV2173" s="218"/>
      <c r="SWW2173" s="218"/>
      <c r="SWX2173" s="218"/>
      <c r="SWY2173" s="218"/>
      <c r="SWZ2173" s="218"/>
      <c r="SXA2173" s="218"/>
      <c r="SXB2173" s="218"/>
      <c r="SXC2173" s="218"/>
      <c r="SXD2173" s="218"/>
      <c r="SXE2173" s="218"/>
      <c r="SXF2173" s="218"/>
      <c r="SXG2173" s="218"/>
      <c r="SXH2173" s="218"/>
      <c r="SXI2173" s="218"/>
      <c r="SXJ2173" s="218"/>
      <c r="SXK2173" s="218"/>
      <c r="SXL2173" s="218"/>
      <c r="SXM2173" s="218"/>
      <c r="SXN2173" s="218"/>
      <c r="SXO2173" s="218"/>
      <c r="SXP2173" s="218"/>
      <c r="SXQ2173" s="218"/>
      <c r="SXR2173" s="218"/>
      <c r="SXS2173" s="218"/>
      <c r="SXT2173" s="218"/>
      <c r="SXU2173" s="218"/>
      <c r="SXV2173" s="218"/>
      <c r="SXW2173" s="218"/>
      <c r="SXX2173" s="218"/>
      <c r="SXY2173" s="218"/>
      <c r="SXZ2173" s="218"/>
      <c r="SYA2173" s="218"/>
      <c r="SYB2173" s="218"/>
      <c r="SYC2173" s="218"/>
      <c r="SYD2173" s="218"/>
      <c r="SYE2173" s="218"/>
      <c r="SYF2173" s="218"/>
      <c r="SYG2173" s="218"/>
      <c r="SYH2173" s="218"/>
      <c r="SYI2173" s="218"/>
      <c r="SYJ2173" s="218"/>
      <c r="SYK2173" s="218"/>
      <c r="SYL2173" s="218"/>
      <c r="SYM2173" s="218"/>
      <c r="SYN2173" s="218"/>
      <c r="SYO2173" s="218"/>
      <c r="SYP2173" s="218"/>
      <c r="SYQ2173" s="218"/>
      <c r="SYR2173" s="218"/>
      <c r="SYS2173" s="218"/>
      <c r="SYT2173" s="218"/>
      <c r="SYU2173" s="218"/>
      <c r="SYV2173" s="218"/>
      <c r="SYW2173" s="218"/>
      <c r="SYX2173" s="218"/>
      <c r="SYY2173" s="218"/>
      <c r="SYZ2173" s="218"/>
      <c r="SZA2173" s="218"/>
      <c r="SZB2173" s="218"/>
      <c r="SZC2173" s="218"/>
      <c r="SZD2173" s="218"/>
      <c r="SZE2173" s="218"/>
      <c r="SZF2173" s="218"/>
      <c r="SZG2173" s="218"/>
      <c r="SZH2173" s="218"/>
      <c r="SZI2173" s="218"/>
      <c r="SZJ2173" s="218"/>
      <c r="SZK2173" s="218"/>
      <c r="SZL2173" s="218"/>
      <c r="SZM2173" s="218"/>
      <c r="SZN2173" s="218"/>
      <c r="SZO2173" s="218"/>
      <c r="SZP2173" s="218"/>
      <c r="SZQ2173" s="218"/>
      <c r="SZR2173" s="218"/>
      <c r="SZS2173" s="218"/>
      <c r="SZT2173" s="218"/>
      <c r="SZU2173" s="218"/>
      <c r="SZV2173" s="218"/>
      <c r="SZW2173" s="218"/>
      <c r="SZX2173" s="218"/>
      <c r="SZY2173" s="218"/>
      <c r="SZZ2173" s="218"/>
      <c r="TAA2173" s="218"/>
      <c r="TAB2173" s="218"/>
      <c r="TAC2173" s="218"/>
      <c r="TAD2173" s="218"/>
      <c r="TAE2173" s="218"/>
      <c r="TAF2173" s="218"/>
      <c r="TAG2173" s="218"/>
      <c r="TAH2173" s="218"/>
      <c r="TAI2173" s="218"/>
      <c r="TAJ2173" s="218"/>
      <c r="TAK2173" s="218"/>
      <c r="TAL2173" s="218"/>
      <c r="TAM2173" s="218"/>
      <c r="TAN2173" s="218"/>
      <c r="TAO2173" s="218"/>
      <c r="TAP2173" s="218"/>
      <c r="TAQ2173" s="218"/>
      <c r="TAR2173" s="218"/>
      <c r="TAS2173" s="218"/>
      <c r="TAT2173" s="218"/>
      <c r="TAU2173" s="218"/>
      <c r="TAV2173" s="218"/>
      <c r="TAW2173" s="218"/>
      <c r="TAX2173" s="218"/>
      <c r="TAY2173" s="218"/>
      <c r="TAZ2173" s="218"/>
      <c r="TBA2173" s="218"/>
      <c r="TBB2173" s="218"/>
      <c r="TBC2173" s="218"/>
      <c r="TBD2173" s="218"/>
      <c r="TBE2173" s="218"/>
      <c r="TBF2173" s="218"/>
      <c r="TBG2173" s="218"/>
      <c r="TBH2173" s="218"/>
      <c r="TBI2173" s="218"/>
      <c r="TBJ2173" s="218"/>
      <c r="TBK2173" s="218"/>
      <c r="TBL2173" s="218"/>
      <c r="TBM2173" s="218"/>
      <c r="TBN2173" s="218"/>
      <c r="TBO2173" s="218"/>
      <c r="TBP2173" s="218"/>
      <c r="TBQ2173" s="218"/>
      <c r="TBR2173" s="218"/>
      <c r="TBS2173" s="218"/>
      <c r="TBT2173" s="218"/>
      <c r="TBU2173" s="218"/>
      <c r="TBV2173" s="218"/>
      <c r="TBW2173" s="218"/>
      <c r="TBX2173" s="218"/>
      <c r="TBY2173" s="218"/>
      <c r="TBZ2173" s="218"/>
      <c r="TCA2173" s="218"/>
      <c r="TCB2173" s="218"/>
      <c r="TCC2173" s="218"/>
      <c r="TCD2173" s="218"/>
      <c r="TCE2173" s="218"/>
      <c r="TCF2173" s="218"/>
      <c r="TCG2173" s="218"/>
      <c r="TCH2173" s="218"/>
      <c r="TCI2173" s="218"/>
      <c r="TCJ2173" s="218"/>
      <c r="TCK2173" s="218"/>
      <c r="TCL2173" s="218"/>
      <c r="TCM2173" s="218"/>
      <c r="TCN2173" s="218"/>
      <c r="TCO2173" s="218"/>
      <c r="TCP2173" s="218"/>
      <c r="TCQ2173" s="218"/>
      <c r="TCR2173" s="218"/>
      <c r="TCS2173" s="218"/>
      <c r="TCT2173" s="218"/>
      <c r="TCU2173" s="218"/>
      <c r="TCV2173" s="218"/>
      <c r="TCW2173" s="218"/>
      <c r="TCX2173" s="218"/>
      <c r="TCY2173" s="218"/>
      <c r="TCZ2173" s="218"/>
      <c r="TDA2173" s="218"/>
      <c r="TDB2173" s="218"/>
      <c r="TDC2173" s="218"/>
      <c r="TDD2173" s="218"/>
      <c r="TDE2173" s="218"/>
      <c r="TDF2173" s="218"/>
      <c r="TDG2173" s="218"/>
      <c r="TDH2173" s="218"/>
      <c r="TDI2173" s="218"/>
      <c r="TDJ2173" s="218"/>
      <c r="TDK2173" s="218"/>
      <c r="TDL2173" s="218"/>
      <c r="TDM2173" s="218"/>
      <c r="TDN2173" s="218"/>
      <c r="TDO2173" s="218"/>
      <c r="TDP2173" s="218"/>
      <c r="TDQ2173" s="218"/>
      <c r="TDR2173" s="218"/>
      <c r="TDS2173" s="218"/>
      <c r="TDT2173" s="218"/>
      <c r="TDU2173" s="218"/>
      <c r="TDV2173" s="218"/>
      <c r="TDW2173" s="218"/>
      <c r="TDX2173" s="218"/>
      <c r="TDY2173" s="218"/>
      <c r="TDZ2173" s="218"/>
      <c r="TEA2173" s="218"/>
      <c r="TEB2173" s="218"/>
      <c r="TEC2173" s="218"/>
      <c r="TED2173" s="218"/>
      <c r="TEE2173" s="218"/>
      <c r="TEF2173" s="218"/>
      <c r="TEG2173" s="218"/>
      <c r="TEH2173" s="218"/>
      <c r="TEI2173" s="218"/>
      <c r="TEJ2173" s="218"/>
      <c r="TEK2173" s="218"/>
      <c r="TEL2173" s="218"/>
      <c r="TEM2173" s="218"/>
      <c r="TEN2173" s="218"/>
      <c r="TEO2173" s="218"/>
      <c r="TEP2173" s="218"/>
      <c r="TEQ2173" s="218"/>
      <c r="TER2173" s="218"/>
      <c r="TES2173" s="218"/>
      <c r="TET2173" s="218"/>
      <c r="TEU2173" s="218"/>
      <c r="TEV2173" s="218"/>
      <c r="TEW2173" s="218"/>
      <c r="TEX2173" s="218"/>
      <c r="TEY2173" s="218"/>
      <c r="TEZ2173" s="218"/>
      <c r="TFA2173" s="218"/>
      <c r="TFB2173" s="218"/>
      <c r="TFC2173" s="218"/>
      <c r="TFD2173" s="218"/>
      <c r="TFE2173" s="218"/>
      <c r="TFF2173" s="218"/>
      <c r="TFG2173" s="218"/>
      <c r="TFH2173" s="218"/>
      <c r="TFI2173" s="218"/>
      <c r="TFJ2173" s="218"/>
      <c r="TFK2173" s="218"/>
      <c r="TFL2173" s="218"/>
      <c r="TFM2173" s="218"/>
      <c r="TFN2173" s="218"/>
      <c r="TFO2173" s="218"/>
      <c r="TFP2173" s="218"/>
      <c r="TFQ2173" s="218"/>
      <c r="TFR2173" s="218"/>
      <c r="TFS2173" s="218"/>
      <c r="TFT2173" s="218"/>
      <c r="TFU2173" s="218"/>
      <c r="TFV2173" s="218"/>
      <c r="TFW2173" s="218"/>
      <c r="TFX2173" s="218"/>
      <c r="TFY2173" s="218"/>
      <c r="TFZ2173" s="218"/>
      <c r="TGA2173" s="218"/>
      <c r="TGB2173" s="218"/>
      <c r="TGC2173" s="218"/>
      <c r="TGD2173" s="218"/>
      <c r="TGE2173" s="218"/>
      <c r="TGF2173" s="218"/>
      <c r="TGG2173" s="218"/>
      <c r="TGH2173" s="218"/>
      <c r="TGI2173" s="218"/>
      <c r="TGJ2173" s="218"/>
      <c r="TGK2173" s="218"/>
      <c r="TGL2173" s="218"/>
      <c r="TGM2173" s="218"/>
      <c r="TGN2173" s="218"/>
      <c r="TGO2173" s="218"/>
      <c r="TGP2173" s="218"/>
      <c r="TGQ2173" s="218"/>
      <c r="TGR2173" s="218"/>
      <c r="TGS2173" s="218"/>
      <c r="TGT2173" s="218"/>
      <c r="TGU2173" s="218"/>
      <c r="TGV2173" s="218"/>
      <c r="TGW2173" s="218"/>
      <c r="TGX2173" s="218"/>
      <c r="TGY2173" s="218"/>
      <c r="TGZ2173" s="218"/>
      <c r="THA2173" s="218"/>
      <c r="THB2173" s="218"/>
      <c r="THC2173" s="218"/>
      <c r="THD2173" s="218"/>
      <c r="THE2173" s="218"/>
      <c r="THF2173" s="218"/>
      <c r="THG2173" s="218"/>
      <c r="THH2173" s="218"/>
      <c r="THI2173" s="218"/>
      <c r="THJ2173" s="218"/>
      <c r="THK2173" s="218"/>
      <c r="THL2173" s="218"/>
      <c r="THM2173" s="218"/>
      <c r="THN2173" s="218"/>
      <c r="THO2173" s="218"/>
      <c r="THP2173" s="218"/>
      <c r="THQ2173" s="218"/>
      <c r="THR2173" s="218"/>
      <c r="THS2173" s="218"/>
      <c r="THT2173" s="218"/>
      <c r="THU2173" s="218"/>
      <c r="THV2173" s="218"/>
      <c r="THW2173" s="218"/>
      <c r="THX2173" s="218"/>
      <c r="THY2173" s="218"/>
      <c r="THZ2173" s="218"/>
      <c r="TIA2173" s="218"/>
      <c r="TIB2173" s="218"/>
      <c r="TIC2173" s="218"/>
      <c r="TID2173" s="218"/>
      <c r="TIE2173" s="218"/>
      <c r="TIF2173" s="218"/>
      <c r="TIG2173" s="218"/>
      <c r="TIH2173" s="218"/>
      <c r="TII2173" s="218"/>
      <c r="TIJ2173" s="218"/>
      <c r="TIK2173" s="218"/>
      <c r="TIL2173" s="218"/>
      <c r="TIM2173" s="218"/>
      <c r="TIN2173" s="218"/>
      <c r="TIO2173" s="218"/>
      <c r="TIP2173" s="218"/>
      <c r="TIQ2173" s="218"/>
      <c r="TIR2173" s="218"/>
      <c r="TIS2173" s="218"/>
      <c r="TIT2173" s="218"/>
      <c r="TIU2173" s="218"/>
      <c r="TIV2173" s="218"/>
      <c r="TIW2173" s="218"/>
      <c r="TIX2173" s="218"/>
      <c r="TIY2173" s="218"/>
      <c r="TIZ2173" s="218"/>
      <c r="TJA2173" s="218"/>
      <c r="TJB2173" s="218"/>
      <c r="TJC2173" s="218"/>
      <c r="TJD2173" s="218"/>
      <c r="TJE2173" s="218"/>
      <c r="TJF2173" s="218"/>
      <c r="TJG2173" s="218"/>
      <c r="TJH2173" s="218"/>
      <c r="TJI2173" s="218"/>
      <c r="TJJ2173" s="218"/>
      <c r="TJK2173" s="218"/>
      <c r="TJL2173" s="218"/>
      <c r="TJM2173" s="218"/>
      <c r="TJN2173" s="218"/>
      <c r="TJO2173" s="218"/>
      <c r="TJP2173" s="218"/>
      <c r="TJQ2173" s="218"/>
      <c r="TJR2173" s="218"/>
      <c r="TJS2173" s="218"/>
      <c r="TJT2173" s="218"/>
      <c r="TJU2173" s="218"/>
      <c r="TJV2173" s="218"/>
      <c r="TJW2173" s="218"/>
      <c r="TJX2173" s="218"/>
      <c r="TJY2173" s="218"/>
      <c r="TJZ2173" s="218"/>
      <c r="TKA2173" s="218"/>
      <c r="TKB2173" s="218"/>
      <c r="TKC2173" s="218"/>
      <c r="TKD2173" s="218"/>
      <c r="TKE2173" s="218"/>
      <c r="TKF2173" s="218"/>
      <c r="TKG2173" s="218"/>
      <c r="TKH2173" s="218"/>
      <c r="TKI2173" s="218"/>
      <c r="TKJ2173" s="218"/>
      <c r="TKK2173" s="218"/>
      <c r="TKL2173" s="218"/>
      <c r="TKM2173" s="218"/>
      <c r="TKN2173" s="218"/>
      <c r="TKO2173" s="218"/>
      <c r="TKP2173" s="218"/>
      <c r="TKQ2173" s="218"/>
      <c r="TKR2173" s="218"/>
      <c r="TKS2173" s="218"/>
      <c r="TKT2173" s="218"/>
      <c r="TKU2173" s="218"/>
      <c r="TKV2173" s="218"/>
      <c r="TKW2173" s="218"/>
      <c r="TKX2173" s="218"/>
      <c r="TKY2173" s="218"/>
      <c r="TKZ2173" s="218"/>
      <c r="TLA2173" s="218"/>
      <c r="TLB2173" s="218"/>
      <c r="TLC2173" s="218"/>
      <c r="TLD2173" s="218"/>
      <c r="TLE2173" s="218"/>
      <c r="TLF2173" s="218"/>
      <c r="TLG2173" s="218"/>
      <c r="TLH2173" s="218"/>
      <c r="TLI2173" s="218"/>
      <c r="TLJ2173" s="218"/>
      <c r="TLK2173" s="218"/>
      <c r="TLL2173" s="218"/>
      <c r="TLM2173" s="218"/>
      <c r="TLN2173" s="218"/>
      <c r="TLO2173" s="218"/>
      <c r="TLP2173" s="218"/>
      <c r="TLQ2173" s="218"/>
      <c r="TLR2173" s="218"/>
      <c r="TLS2173" s="218"/>
      <c r="TLT2173" s="218"/>
      <c r="TLU2173" s="218"/>
      <c r="TLV2173" s="218"/>
      <c r="TLW2173" s="218"/>
      <c r="TLX2173" s="218"/>
      <c r="TLY2173" s="218"/>
      <c r="TLZ2173" s="218"/>
      <c r="TMA2173" s="218"/>
      <c r="TMB2173" s="218"/>
      <c r="TMC2173" s="218"/>
      <c r="TMD2173" s="218"/>
      <c r="TME2173" s="218"/>
      <c r="TMF2173" s="218"/>
      <c r="TMG2173" s="218"/>
      <c r="TMH2173" s="218"/>
      <c r="TMI2173" s="218"/>
      <c r="TMJ2173" s="218"/>
      <c r="TMK2173" s="218"/>
      <c r="TML2173" s="218"/>
      <c r="TMM2173" s="218"/>
      <c r="TMN2173" s="218"/>
      <c r="TMO2173" s="218"/>
      <c r="TMP2173" s="218"/>
      <c r="TMQ2173" s="218"/>
      <c r="TMR2173" s="218"/>
      <c r="TMS2173" s="218"/>
      <c r="TMT2173" s="218"/>
      <c r="TMU2173" s="218"/>
      <c r="TMV2173" s="218"/>
      <c r="TMW2173" s="218"/>
      <c r="TMX2173" s="218"/>
      <c r="TMY2173" s="218"/>
      <c r="TMZ2173" s="218"/>
      <c r="TNA2173" s="218"/>
      <c r="TNB2173" s="218"/>
      <c r="TNC2173" s="218"/>
      <c r="TND2173" s="218"/>
      <c r="TNE2173" s="218"/>
      <c r="TNF2173" s="218"/>
      <c r="TNG2173" s="218"/>
      <c r="TNH2173" s="218"/>
      <c r="TNI2173" s="218"/>
      <c r="TNJ2173" s="218"/>
      <c r="TNK2173" s="218"/>
      <c r="TNL2173" s="218"/>
      <c r="TNM2173" s="218"/>
      <c r="TNN2173" s="218"/>
      <c r="TNO2173" s="218"/>
      <c r="TNP2173" s="218"/>
      <c r="TNQ2173" s="218"/>
      <c r="TNR2173" s="218"/>
      <c r="TNS2173" s="218"/>
      <c r="TNT2173" s="218"/>
      <c r="TNU2173" s="218"/>
      <c r="TNV2173" s="218"/>
      <c r="TNW2173" s="218"/>
      <c r="TNX2173" s="218"/>
      <c r="TNY2173" s="218"/>
      <c r="TNZ2173" s="218"/>
      <c r="TOA2173" s="218"/>
      <c r="TOB2173" s="218"/>
      <c r="TOC2173" s="218"/>
      <c r="TOD2173" s="218"/>
      <c r="TOE2173" s="218"/>
      <c r="TOF2173" s="218"/>
      <c r="TOG2173" s="218"/>
      <c r="TOH2173" s="218"/>
      <c r="TOI2173" s="218"/>
      <c r="TOJ2173" s="218"/>
      <c r="TOK2173" s="218"/>
      <c r="TOL2173" s="218"/>
      <c r="TOM2173" s="218"/>
      <c r="TON2173" s="218"/>
      <c r="TOO2173" s="218"/>
      <c r="TOP2173" s="218"/>
      <c r="TOQ2173" s="218"/>
      <c r="TOR2173" s="218"/>
      <c r="TOS2173" s="218"/>
      <c r="TOT2173" s="218"/>
      <c r="TOU2173" s="218"/>
      <c r="TOV2173" s="218"/>
      <c r="TOW2173" s="218"/>
      <c r="TOX2173" s="218"/>
      <c r="TOY2173" s="218"/>
      <c r="TOZ2173" s="218"/>
      <c r="TPA2173" s="218"/>
      <c r="TPB2173" s="218"/>
      <c r="TPC2173" s="218"/>
      <c r="TPD2173" s="218"/>
      <c r="TPE2173" s="218"/>
      <c r="TPF2173" s="218"/>
      <c r="TPG2173" s="218"/>
      <c r="TPH2173" s="218"/>
      <c r="TPI2173" s="218"/>
      <c r="TPJ2173" s="218"/>
      <c r="TPK2173" s="218"/>
      <c r="TPL2173" s="218"/>
      <c r="TPM2173" s="218"/>
      <c r="TPN2173" s="218"/>
      <c r="TPO2173" s="218"/>
      <c r="TPP2173" s="218"/>
      <c r="TPQ2173" s="218"/>
      <c r="TPR2173" s="218"/>
      <c r="TPS2173" s="218"/>
      <c r="TPT2173" s="218"/>
      <c r="TPU2173" s="218"/>
      <c r="TPV2173" s="218"/>
      <c r="TPW2173" s="218"/>
      <c r="TPX2173" s="218"/>
      <c r="TPY2173" s="218"/>
      <c r="TPZ2173" s="218"/>
      <c r="TQA2173" s="218"/>
      <c r="TQB2173" s="218"/>
      <c r="TQC2173" s="218"/>
      <c r="TQD2173" s="218"/>
      <c r="TQE2173" s="218"/>
      <c r="TQF2173" s="218"/>
      <c r="TQG2173" s="218"/>
      <c r="TQH2173" s="218"/>
      <c r="TQI2173" s="218"/>
      <c r="TQJ2173" s="218"/>
      <c r="TQK2173" s="218"/>
      <c r="TQL2173" s="218"/>
      <c r="TQM2173" s="218"/>
      <c r="TQN2173" s="218"/>
      <c r="TQO2173" s="218"/>
      <c r="TQP2173" s="218"/>
      <c r="TQQ2173" s="218"/>
      <c r="TQR2173" s="218"/>
      <c r="TQS2173" s="218"/>
      <c r="TQT2173" s="218"/>
      <c r="TQU2173" s="218"/>
      <c r="TQV2173" s="218"/>
      <c r="TQW2173" s="218"/>
      <c r="TQX2173" s="218"/>
      <c r="TQY2173" s="218"/>
      <c r="TQZ2173" s="218"/>
      <c r="TRA2173" s="218"/>
      <c r="TRB2173" s="218"/>
      <c r="TRC2173" s="218"/>
      <c r="TRD2173" s="218"/>
      <c r="TRE2173" s="218"/>
      <c r="TRF2173" s="218"/>
      <c r="TRG2173" s="218"/>
      <c r="TRH2173" s="218"/>
      <c r="TRI2173" s="218"/>
      <c r="TRJ2173" s="218"/>
      <c r="TRK2173" s="218"/>
      <c r="TRL2173" s="218"/>
      <c r="TRM2173" s="218"/>
      <c r="TRN2173" s="218"/>
      <c r="TRO2173" s="218"/>
      <c r="TRP2173" s="218"/>
      <c r="TRQ2173" s="218"/>
      <c r="TRR2173" s="218"/>
      <c r="TRS2173" s="218"/>
      <c r="TRT2173" s="218"/>
      <c r="TRU2173" s="218"/>
      <c r="TRV2173" s="218"/>
      <c r="TRW2173" s="218"/>
      <c r="TRX2173" s="218"/>
      <c r="TRY2173" s="218"/>
      <c r="TRZ2173" s="218"/>
      <c r="TSA2173" s="218"/>
      <c r="TSB2173" s="218"/>
      <c r="TSC2173" s="218"/>
      <c r="TSD2173" s="218"/>
      <c r="TSE2173" s="218"/>
      <c r="TSF2173" s="218"/>
      <c r="TSG2173" s="218"/>
      <c r="TSH2173" s="218"/>
      <c r="TSI2173" s="218"/>
      <c r="TSJ2173" s="218"/>
      <c r="TSK2173" s="218"/>
      <c r="TSL2173" s="218"/>
      <c r="TSM2173" s="218"/>
      <c r="TSN2173" s="218"/>
      <c r="TSO2173" s="218"/>
      <c r="TSP2173" s="218"/>
      <c r="TSQ2173" s="218"/>
      <c r="TSR2173" s="218"/>
      <c r="TSS2173" s="218"/>
      <c r="TST2173" s="218"/>
      <c r="TSU2173" s="218"/>
      <c r="TSV2173" s="218"/>
      <c r="TSW2173" s="218"/>
      <c r="TSX2173" s="218"/>
      <c r="TSY2173" s="218"/>
      <c r="TSZ2173" s="218"/>
      <c r="TTA2173" s="218"/>
      <c r="TTB2173" s="218"/>
      <c r="TTC2173" s="218"/>
      <c r="TTD2173" s="218"/>
      <c r="TTE2173" s="218"/>
      <c r="TTF2173" s="218"/>
      <c r="TTG2173" s="218"/>
      <c r="TTH2173" s="218"/>
      <c r="TTI2173" s="218"/>
      <c r="TTJ2173" s="218"/>
      <c r="TTK2173" s="218"/>
      <c r="TTL2173" s="218"/>
      <c r="TTM2173" s="218"/>
      <c r="TTN2173" s="218"/>
      <c r="TTO2173" s="218"/>
      <c r="TTP2173" s="218"/>
      <c r="TTQ2173" s="218"/>
      <c r="TTR2173" s="218"/>
      <c r="TTS2173" s="218"/>
      <c r="TTT2173" s="218"/>
      <c r="TTU2173" s="218"/>
      <c r="TTV2173" s="218"/>
      <c r="TTW2173" s="218"/>
      <c r="TTX2173" s="218"/>
      <c r="TTY2173" s="218"/>
      <c r="TTZ2173" s="218"/>
      <c r="TUA2173" s="218"/>
      <c r="TUB2173" s="218"/>
      <c r="TUC2173" s="218"/>
      <c r="TUD2173" s="218"/>
      <c r="TUE2173" s="218"/>
      <c r="TUF2173" s="218"/>
      <c r="TUG2173" s="218"/>
      <c r="TUH2173" s="218"/>
      <c r="TUI2173" s="218"/>
      <c r="TUJ2173" s="218"/>
      <c r="TUK2173" s="218"/>
      <c r="TUL2173" s="218"/>
      <c r="TUM2173" s="218"/>
      <c r="TUN2173" s="218"/>
      <c r="TUO2173" s="218"/>
      <c r="TUP2173" s="218"/>
      <c r="TUQ2173" s="218"/>
      <c r="TUR2173" s="218"/>
      <c r="TUS2173" s="218"/>
      <c r="TUT2173" s="218"/>
      <c r="TUU2173" s="218"/>
      <c r="TUV2173" s="218"/>
      <c r="TUW2173" s="218"/>
      <c r="TUX2173" s="218"/>
      <c r="TUY2173" s="218"/>
      <c r="TUZ2173" s="218"/>
      <c r="TVA2173" s="218"/>
      <c r="TVB2173" s="218"/>
      <c r="TVC2173" s="218"/>
      <c r="TVD2173" s="218"/>
      <c r="TVE2173" s="218"/>
      <c r="TVF2173" s="218"/>
      <c r="TVG2173" s="218"/>
      <c r="TVH2173" s="218"/>
      <c r="TVI2173" s="218"/>
      <c r="TVJ2173" s="218"/>
      <c r="TVK2173" s="218"/>
      <c r="TVL2173" s="218"/>
      <c r="TVM2173" s="218"/>
      <c r="TVN2173" s="218"/>
      <c r="TVO2173" s="218"/>
      <c r="TVP2173" s="218"/>
      <c r="TVQ2173" s="218"/>
      <c r="TVR2173" s="218"/>
      <c r="TVS2173" s="218"/>
      <c r="TVT2173" s="218"/>
      <c r="TVU2173" s="218"/>
      <c r="TVV2173" s="218"/>
      <c r="TVW2173" s="218"/>
      <c r="TVX2173" s="218"/>
      <c r="TVY2173" s="218"/>
      <c r="TVZ2173" s="218"/>
      <c r="TWA2173" s="218"/>
      <c r="TWB2173" s="218"/>
      <c r="TWC2173" s="218"/>
      <c r="TWD2173" s="218"/>
      <c r="TWE2173" s="218"/>
      <c r="TWF2173" s="218"/>
      <c r="TWG2173" s="218"/>
      <c r="TWH2173" s="218"/>
      <c r="TWI2173" s="218"/>
      <c r="TWJ2173" s="218"/>
      <c r="TWK2173" s="218"/>
      <c r="TWL2173" s="218"/>
      <c r="TWM2173" s="218"/>
      <c r="TWN2173" s="218"/>
      <c r="TWO2173" s="218"/>
      <c r="TWP2173" s="218"/>
      <c r="TWQ2173" s="218"/>
      <c r="TWR2173" s="218"/>
      <c r="TWS2173" s="218"/>
      <c r="TWT2173" s="218"/>
      <c r="TWU2173" s="218"/>
      <c r="TWV2173" s="218"/>
      <c r="TWW2173" s="218"/>
      <c r="TWX2173" s="218"/>
      <c r="TWY2173" s="218"/>
      <c r="TWZ2173" s="218"/>
      <c r="TXA2173" s="218"/>
      <c r="TXB2173" s="218"/>
      <c r="TXC2173" s="218"/>
      <c r="TXD2173" s="218"/>
      <c r="TXE2173" s="218"/>
      <c r="TXF2173" s="218"/>
      <c r="TXG2173" s="218"/>
      <c r="TXH2173" s="218"/>
      <c r="TXI2173" s="218"/>
      <c r="TXJ2173" s="218"/>
      <c r="TXK2173" s="218"/>
      <c r="TXL2173" s="218"/>
      <c r="TXM2173" s="218"/>
      <c r="TXN2173" s="218"/>
      <c r="TXO2173" s="218"/>
      <c r="TXP2173" s="218"/>
      <c r="TXQ2173" s="218"/>
      <c r="TXR2173" s="218"/>
      <c r="TXS2173" s="218"/>
      <c r="TXT2173" s="218"/>
      <c r="TXU2173" s="218"/>
      <c r="TXV2173" s="218"/>
      <c r="TXW2173" s="218"/>
      <c r="TXX2173" s="218"/>
      <c r="TXY2173" s="218"/>
      <c r="TXZ2173" s="218"/>
      <c r="TYA2173" s="218"/>
      <c r="TYB2173" s="218"/>
      <c r="TYC2173" s="218"/>
      <c r="TYD2173" s="218"/>
      <c r="TYE2173" s="218"/>
      <c r="TYF2173" s="218"/>
      <c r="TYG2173" s="218"/>
      <c r="TYH2173" s="218"/>
      <c r="TYI2173" s="218"/>
      <c r="TYJ2173" s="218"/>
      <c r="TYK2173" s="218"/>
      <c r="TYL2173" s="218"/>
      <c r="TYM2173" s="218"/>
      <c r="TYN2173" s="218"/>
      <c r="TYO2173" s="218"/>
      <c r="TYP2173" s="218"/>
      <c r="TYQ2173" s="218"/>
      <c r="TYR2173" s="218"/>
      <c r="TYS2173" s="218"/>
      <c r="TYT2173" s="218"/>
      <c r="TYU2173" s="218"/>
      <c r="TYV2173" s="218"/>
      <c r="TYW2173" s="218"/>
      <c r="TYX2173" s="218"/>
      <c r="TYY2173" s="218"/>
      <c r="TYZ2173" s="218"/>
      <c r="TZA2173" s="218"/>
      <c r="TZB2173" s="218"/>
      <c r="TZC2173" s="218"/>
      <c r="TZD2173" s="218"/>
      <c r="TZE2173" s="218"/>
      <c r="TZF2173" s="218"/>
      <c r="TZG2173" s="218"/>
      <c r="TZH2173" s="218"/>
      <c r="TZI2173" s="218"/>
      <c r="TZJ2173" s="218"/>
      <c r="TZK2173" s="218"/>
      <c r="TZL2173" s="218"/>
      <c r="TZM2173" s="218"/>
      <c r="TZN2173" s="218"/>
      <c r="TZO2173" s="218"/>
      <c r="TZP2173" s="218"/>
      <c r="TZQ2173" s="218"/>
      <c r="TZR2173" s="218"/>
      <c r="TZS2173" s="218"/>
      <c r="TZT2173" s="218"/>
      <c r="TZU2173" s="218"/>
      <c r="TZV2173" s="218"/>
      <c r="TZW2173" s="218"/>
      <c r="TZX2173" s="218"/>
      <c r="TZY2173" s="218"/>
      <c r="TZZ2173" s="218"/>
      <c r="UAA2173" s="218"/>
      <c r="UAB2173" s="218"/>
      <c r="UAC2173" s="218"/>
      <c r="UAD2173" s="218"/>
      <c r="UAE2173" s="218"/>
      <c r="UAF2173" s="218"/>
      <c r="UAG2173" s="218"/>
      <c r="UAH2173" s="218"/>
      <c r="UAI2173" s="218"/>
      <c r="UAJ2173" s="218"/>
      <c r="UAK2173" s="218"/>
      <c r="UAL2173" s="218"/>
      <c r="UAM2173" s="218"/>
      <c r="UAN2173" s="218"/>
      <c r="UAO2173" s="218"/>
      <c r="UAP2173" s="218"/>
      <c r="UAQ2173" s="218"/>
      <c r="UAR2173" s="218"/>
      <c r="UAS2173" s="218"/>
      <c r="UAT2173" s="218"/>
      <c r="UAU2173" s="218"/>
      <c r="UAV2173" s="218"/>
      <c r="UAW2173" s="218"/>
      <c r="UAX2173" s="218"/>
      <c r="UAY2173" s="218"/>
      <c r="UAZ2173" s="218"/>
      <c r="UBA2173" s="218"/>
      <c r="UBB2173" s="218"/>
      <c r="UBC2173" s="218"/>
      <c r="UBD2173" s="218"/>
      <c r="UBE2173" s="218"/>
      <c r="UBF2173" s="218"/>
      <c r="UBG2173" s="218"/>
      <c r="UBH2173" s="218"/>
      <c r="UBI2173" s="218"/>
      <c r="UBJ2173" s="218"/>
      <c r="UBK2173" s="218"/>
      <c r="UBL2173" s="218"/>
      <c r="UBM2173" s="218"/>
      <c r="UBN2173" s="218"/>
      <c r="UBO2173" s="218"/>
      <c r="UBP2173" s="218"/>
      <c r="UBQ2173" s="218"/>
      <c r="UBR2173" s="218"/>
      <c r="UBS2173" s="218"/>
      <c r="UBT2173" s="218"/>
      <c r="UBU2173" s="218"/>
      <c r="UBV2173" s="218"/>
      <c r="UBW2173" s="218"/>
      <c r="UBX2173" s="218"/>
      <c r="UBY2173" s="218"/>
      <c r="UBZ2173" s="218"/>
      <c r="UCA2173" s="218"/>
      <c r="UCB2173" s="218"/>
      <c r="UCC2173" s="218"/>
      <c r="UCD2173" s="218"/>
      <c r="UCE2173" s="218"/>
      <c r="UCF2173" s="218"/>
      <c r="UCG2173" s="218"/>
      <c r="UCH2173" s="218"/>
      <c r="UCI2173" s="218"/>
      <c r="UCJ2173" s="218"/>
      <c r="UCK2173" s="218"/>
      <c r="UCL2173" s="218"/>
      <c r="UCM2173" s="218"/>
      <c r="UCN2173" s="218"/>
      <c r="UCO2173" s="218"/>
      <c r="UCP2173" s="218"/>
      <c r="UCQ2173" s="218"/>
      <c r="UCR2173" s="218"/>
      <c r="UCS2173" s="218"/>
      <c r="UCT2173" s="218"/>
      <c r="UCU2173" s="218"/>
      <c r="UCV2173" s="218"/>
      <c r="UCW2173" s="218"/>
      <c r="UCX2173" s="218"/>
      <c r="UCY2173" s="218"/>
      <c r="UCZ2173" s="218"/>
      <c r="UDA2173" s="218"/>
      <c r="UDB2173" s="218"/>
      <c r="UDC2173" s="218"/>
      <c r="UDD2173" s="218"/>
      <c r="UDE2173" s="218"/>
      <c r="UDF2173" s="218"/>
      <c r="UDG2173" s="218"/>
      <c r="UDH2173" s="218"/>
      <c r="UDI2173" s="218"/>
      <c r="UDJ2173" s="218"/>
      <c r="UDK2173" s="218"/>
      <c r="UDL2173" s="218"/>
      <c r="UDM2173" s="218"/>
      <c r="UDN2173" s="218"/>
      <c r="UDO2173" s="218"/>
      <c r="UDP2173" s="218"/>
      <c r="UDQ2173" s="218"/>
      <c r="UDR2173" s="218"/>
      <c r="UDS2173" s="218"/>
      <c r="UDT2173" s="218"/>
      <c r="UDU2173" s="218"/>
      <c r="UDV2173" s="218"/>
      <c r="UDW2173" s="218"/>
      <c r="UDX2173" s="218"/>
      <c r="UDY2173" s="218"/>
      <c r="UDZ2173" s="218"/>
      <c r="UEA2173" s="218"/>
      <c r="UEB2173" s="218"/>
      <c r="UEC2173" s="218"/>
      <c r="UED2173" s="218"/>
      <c r="UEE2173" s="218"/>
      <c r="UEF2173" s="218"/>
      <c r="UEG2173" s="218"/>
      <c r="UEH2173" s="218"/>
      <c r="UEI2173" s="218"/>
      <c r="UEJ2173" s="218"/>
      <c r="UEK2173" s="218"/>
      <c r="UEL2173" s="218"/>
      <c r="UEM2173" s="218"/>
      <c r="UEN2173" s="218"/>
      <c r="UEO2173" s="218"/>
      <c r="UEP2173" s="218"/>
      <c r="UEQ2173" s="218"/>
      <c r="UER2173" s="218"/>
      <c r="UES2173" s="218"/>
      <c r="UET2173" s="218"/>
      <c r="UEU2173" s="218"/>
      <c r="UEV2173" s="218"/>
      <c r="UEW2173" s="218"/>
      <c r="UEX2173" s="218"/>
      <c r="UEY2173" s="218"/>
      <c r="UEZ2173" s="218"/>
      <c r="UFA2173" s="218"/>
      <c r="UFB2173" s="218"/>
      <c r="UFC2173" s="218"/>
      <c r="UFD2173" s="218"/>
      <c r="UFE2173" s="218"/>
      <c r="UFF2173" s="218"/>
      <c r="UFG2173" s="218"/>
      <c r="UFH2173" s="218"/>
      <c r="UFI2173" s="218"/>
      <c r="UFJ2173" s="218"/>
      <c r="UFK2173" s="218"/>
      <c r="UFL2173" s="218"/>
      <c r="UFM2173" s="218"/>
      <c r="UFN2173" s="218"/>
      <c r="UFO2173" s="218"/>
      <c r="UFP2173" s="218"/>
      <c r="UFQ2173" s="218"/>
      <c r="UFR2173" s="218"/>
      <c r="UFS2173" s="218"/>
      <c r="UFT2173" s="218"/>
      <c r="UFU2173" s="218"/>
      <c r="UFV2173" s="218"/>
      <c r="UFW2173" s="218"/>
      <c r="UFX2173" s="218"/>
      <c r="UFY2173" s="218"/>
      <c r="UFZ2173" s="218"/>
      <c r="UGA2173" s="218"/>
      <c r="UGB2173" s="218"/>
      <c r="UGC2173" s="218"/>
      <c r="UGD2173" s="218"/>
      <c r="UGE2173" s="218"/>
      <c r="UGF2173" s="218"/>
      <c r="UGG2173" s="218"/>
      <c r="UGH2173" s="218"/>
      <c r="UGI2173" s="218"/>
      <c r="UGJ2173" s="218"/>
      <c r="UGK2173" s="218"/>
      <c r="UGL2173" s="218"/>
      <c r="UGM2173" s="218"/>
      <c r="UGN2173" s="218"/>
      <c r="UGO2173" s="218"/>
      <c r="UGP2173" s="218"/>
      <c r="UGQ2173" s="218"/>
      <c r="UGR2173" s="218"/>
      <c r="UGS2173" s="218"/>
      <c r="UGT2173" s="218"/>
      <c r="UGU2173" s="218"/>
      <c r="UGV2173" s="218"/>
      <c r="UGW2173" s="218"/>
      <c r="UGX2173" s="218"/>
      <c r="UGY2173" s="218"/>
      <c r="UGZ2173" s="218"/>
      <c r="UHA2173" s="218"/>
      <c r="UHB2173" s="218"/>
      <c r="UHC2173" s="218"/>
      <c r="UHD2173" s="218"/>
      <c r="UHE2173" s="218"/>
      <c r="UHF2173" s="218"/>
      <c r="UHG2173" s="218"/>
      <c r="UHH2173" s="218"/>
      <c r="UHI2173" s="218"/>
      <c r="UHJ2173" s="218"/>
      <c r="UHK2173" s="218"/>
      <c r="UHL2173" s="218"/>
      <c r="UHM2173" s="218"/>
      <c r="UHN2173" s="218"/>
      <c r="UHO2173" s="218"/>
      <c r="UHP2173" s="218"/>
      <c r="UHQ2173" s="218"/>
      <c r="UHR2173" s="218"/>
      <c r="UHS2173" s="218"/>
      <c r="UHT2173" s="218"/>
      <c r="UHU2173" s="218"/>
      <c r="UHV2173" s="218"/>
      <c r="UHW2173" s="218"/>
      <c r="UHX2173" s="218"/>
      <c r="UHY2173" s="218"/>
      <c r="UHZ2173" s="218"/>
      <c r="UIA2173" s="218"/>
      <c r="UIB2173" s="218"/>
      <c r="UIC2173" s="218"/>
      <c r="UID2173" s="218"/>
      <c r="UIE2173" s="218"/>
      <c r="UIF2173" s="218"/>
      <c r="UIG2173" s="218"/>
      <c r="UIH2173" s="218"/>
      <c r="UII2173" s="218"/>
      <c r="UIJ2173" s="218"/>
      <c r="UIK2173" s="218"/>
      <c r="UIL2173" s="218"/>
      <c r="UIM2173" s="218"/>
      <c r="UIN2173" s="218"/>
      <c r="UIO2173" s="218"/>
      <c r="UIP2173" s="218"/>
      <c r="UIQ2173" s="218"/>
      <c r="UIR2173" s="218"/>
      <c r="UIS2173" s="218"/>
      <c r="UIT2173" s="218"/>
      <c r="UIU2173" s="218"/>
      <c r="UIV2173" s="218"/>
      <c r="UIW2173" s="218"/>
      <c r="UIX2173" s="218"/>
      <c r="UIY2173" s="218"/>
      <c r="UIZ2173" s="218"/>
      <c r="UJA2173" s="218"/>
      <c r="UJB2173" s="218"/>
      <c r="UJC2173" s="218"/>
      <c r="UJD2173" s="218"/>
      <c r="UJE2173" s="218"/>
      <c r="UJF2173" s="218"/>
      <c r="UJG2173" s="218"/>
      <c r="UJH2173" s="218"/>
      <c r="UJI2173" s="218"/>
      <c r="UJJ2173" s="218"/>
      <c r="UJK2173" s="218"/>
      <c r="UJL2173" s="218"/>
      <c r="UJM2173" s="218"/>
      <c r="UJN2173" s="218"/>
      <c r="UJO2173" s="218"/>
      <c r="UJP2173" s="218"/>
      <c r="UJQ2173" s="218"/>
      <c r="UJR2173" s="218"/>
      <c r="UJS2173" s="218"/>
      <c r="UJT2173" s="218"/>
      <c r="UJU2173" s="218"/>
      <c r="UJV2173" s="218"/>
      <c r="UJW2173" s="218"/>
      <c r="UJX2173" s="218"/>
      <c r="UJY2173" s="218"/>
      <c r="UJZ2173" s="218"/>
      <c r="UKA2173" s="218"/>
      <c r="UKB2173" s="218"/>
      <c r="UKC2173" s="218"/>
      <c r="UKD2173" s="218"/>
      <c r="UKE2173" s="218"/>
      <c r="UKF2173" s="218"/>
      <c r="UKG2173" s="218"/>
      <c r="UKH2173" s="218"/>
      <c r="UKI2173" s="218"/>
      <c r="UKJ2173" s="218"/>
      <c r="UKK2173" s="218"/>
      <c r="UKL2173" s="218"/>
      <c r="UKM2173" s="218"/>
      <c r="UKN2173" s="218"/>
      <c r="UKO2173" s="218"/>
      <c r="UKP2173" s="218"/>
      <c r="UKQ2173" s="218"/>
      <c r="UKR2173" s="218"/>
      <c r="UKS2173" s="218"/>
      <c r="UKT2173" s="218"/>
      <c r="UKU2173" s="218"/>
      <c r="UKV2173" s="218"/>
      <c r="UKW2173" s="218"/>
      <c r="UKX2173" s="218"/>
      <c r="UKY2173" s="218"/>
      <c r="UKZ2173" s="218"/>
      <c r="ULA2173" s="218"/>
      <c r="ULB2173" s="218"/>
      <c r="ULC2173" s="218"/>
      <c r="ULD2173" s="218"/>
      <c r="ULE2173" s="218"/>
      <c r="ULF2173" s="218"/>
      <c r="ULG2173" s="218"/>
      <c r="ULH2173" s="218"/>
      <c r="ULI2173" s="218"/>
      <c r="ULJ2173" s="218"/>
      <c r="ULK2173" s="218"/>
      <c r="ULL2173" s="218"/>
      <c r="ULM2173" s="218"/>
      <c r="ULN2173" s="218"/>
      <c r="ULO2173" s="218"/>
      <c r="ULP2173" s="218"/>
      <c r="ULQ2173" s="218"/>
      <c r="ULR2173" s="218"/>
      <c r="ULS2173" s="218"/>
      <c r="ULT2173" s="218"/>
      <c r="ULU2173" s="218"/>
      <c r="ULV2173" s="218"/>
      <c r="ULW2173" s="218"/>
      <c r="ULX2173" s="218"/>
      <c r="ULY2173" s="218"/>
      <c r="ULZ2173" s="218"/>
      <c r="UMA2173" s="218"/>
      <c r="UMB2173" s="218"/>
      <c r="UMC2173" s="218"/>
      <c r="UMD2173" s="218"/>
      <c r="UME2173" s="218"/>
      <c r="UMF2173" s="218"/>
      <c r="UMG2173" s="218"/>
      <c r="UMH2173" s="218"/>
      <c r="UMI2173" s="218"/>
      <c r="UMJ2173" s="218"/>
      <c r="UMK2173" s="218"/>
      <c r="UML2173" s="218"/>
      <c r="UMM2173" s="218"/>
      <c r="UMN2173" s="218"/>
      <c r="UMO2173" s="218"/>
      <c r="UMP2173" s="218"/>
      <c r="UMQ2173" s="218"/>
      <c r="UMR2173" s="218"/>
      <c r="UMS2173" s="218"/>
      <c r="UMT2173" s="218"/>
      <c r="UMU2173" s="218"/>
      <c r="UMV2173" s="218"/>
      <c r="UMW2173" s="218"/>
      <c r="UMX2173" s="218"/>
      <c r="UMY2173" s="218"/>
      <c r="UMZ2173" s="218"/>
      <c r="UNA2173" s="218"/>
      <c r="UNB2173" s="218"/>
      <c r="UNC2173" s="218"/>
      <c r="UND2173" s="218"/>
      <c r="UNE2173" s="218"/>
      <c r="UNF2173" s="218"/>
      <c r="UNG2173" s="218"/>
      <c r="UNH2173" s="218"/>
      <c r="UNI2173" s="218"/>
      <c r="UNJ2173" s="218"/>
      <c r="UNK2173" s="218"/>
      <c r="UNL2173" s="218"/>
      <c r="UNM2173" s="218"/>
      <c r="UNN2173" s="218"/>
      <c r="UNO2173" s="218"/>
      <c r="UNP2173" s="218"/>
      <c r="UNQ2173" s="218"/>
      <c r="UNR2173" s="218"/>
      <c r="UNS2173" s="218"/>
      <c r="UNT2173" s="218"/>
      <c r="UNU2173" s="218"/>
      <c r="UNV2173" s="218"/>
      <c r="UNW2173" s="218"/>
      <c r="UNX2173" s="218"/>
      <c r="UNY2173" s="218"/>
      <c r="UNZ2173" s="218"/>
      <c r="UOA2173" s="218"/>
      <c r="UOB2173" s="218"/>
      <c r="UOC2173" s="218"/>
      <c r="UOD2173" s="218"/>
      <c r="UOE2173" s="218"/>
      <c r="UOF2173" s="218"/>
      <c r="UOG2173" s="218"/>
      <c r="UOH2173" s="218"/>
      <c r="UOI2173" s="218"/>
      <c r="UOJ2173" s="218"/>
      <c r="UOK2173" s="218"/>
      <c r="UOL2173" s="218"/>
      <c r="UOM2173" s="218"/>
      <c r="UON2173" s="218"/>
      <c r="UOO2173" s="218"/>
      <c r="UOP2173" s="218"/>
      <c r="UOQ2173" s="218"/>
      <c r="UOR2173" s="218"/>
      <c r="UOS2173" s="218"/>
      <c r="UOT2173" s="218"/>
      <c r="UOU2173" s="218"/>
      <c r="UOV2173" s="218"/>
      <c r="UOW2173" s="218"/>
      <c r="UOX2173" s="218"/>
      <c r="UOY2173" s="218"/>
      <c r="UOZ2173" s="218"/>
      <c r="UPA2173" s="218"/>
      <c r="UPB2173" s="218"/>
      <c r="UPC2173" s="218"/>
      <c r="UPD2173" s="218"/>
      <c r="UPE2173" s="218"/>
      <c r="UPF2173" s="218"/>
      <c r="UPG2173" s="218"/>
      <c r="UPH2173" s="218"/>
      <c r="UPI2173" s="218"/>
      <c r="UPJ2173" s="218"/>
      <c r="UPK2173" s="218"/>
      <c r="UPL2173" s="218"/>
      <c r="UPM2173" s="218"/>
      <c r="UPN2173" s="218"/>
      <c r="UPO2173" s="218"/>
      <c r="UPP2173" s="218"/>
      <c r="UPQ2173" s="218"/>
      <c r="UPR2173" s="218"/>
      <c r="UPS2173" s="218"/>
      <c r="UPT2173" s="218"/>
      <c r="UPU2173" s="218"/>
      <c r="UPV2173" s="218"/>
      <c r="UPW2173" s="218"/>
      <c r="UPX2173" s="218"/>
      <c r="UPY2173" s="218"/>
      <c r="UPZ2173" s="218"/>
      <c r="UQA2173" s="218"/>
      <c r="UQB2173" s="218"/>
      <c r="UQC2173" s="218"/>
      <c r="UQD2173" s="218"/>
      <c r="UQE2173" s="218"/>
      <c r="UQF2173" s="218"/>
      <c r="UQG2173" s="218"/>
      <c r="UQH2173" s="218"/>
      <c r="UQI2173" s="218"/>
      <c r="UQJ2173" s="218"/>
      <c r="UQK2173" s="218"/>
      <c r="UQL2173" s="218"/>
      <c r="UQM2173" s="218"/>
      <c r="UQN2173" s="218"/>
      <c r="UQO2173" s="218"/>
      <c r="UQP2173" s="218"/>
      <c r="UQQ2173" s="218"/>
      <c r="UQR2173" s="218"/>
      <c r="UQS2173" s="218"/>
      <c r="UQT2173" s="218"/>
      <c r="UQU2173" s="218"/>
      <c r="UQV2173" s="218"/>
      <c r="UQW2173" s="218"/>
      <c r="UQX2173" s="218"/>
      <c r="UQY2173" s="218"/>
      <c r="UQZ2173" s="218"/>
      <c r="URA2173" s="218"/>
      <c r="URB2173" s="218"/>
      <c r="URC2173" s="218"/>
      <c r="URD2173" s="218"/>
      <c r="URE2173" s="218"/>
      <c r="URF2173" s="218"/>
      <c r="URG2173" s="218"/>
      <c r="URH2173" s="218"/>
      <c r="URI2173" s="218"/>
      <c r="URJ2173" s="218"/>
      <c r="URK2173" s="218"/>
      <c r="URL2173" s="218"/>
      <c r="URM2173" s="218"/>
      <c r="URN2173" s="218"/>
      <c r="URO2173" s="218"/>
      <c r="URP2173" s="218"/>
      <c r="URQ2173" s="218"/>
      <c r="URR2173" s="218"/>
      <c r="URS2173" s="218"/>
      <c r="URT2173" s="218"/>
      <c r="URU2173" s="218"/>
      <c r="URV2173" s="218"/>
      <c r="URW2173" s="218"/>
      <c r="URX2173" s="218"/>
      <c r="URY2173" s="218"/>
      <c r="URZ2173" s="218"/>
      <c r="USA2173" s="218"/>
      <c r="USB2173" s="218"/>
      <c r="USC2173" s="218"/>
      <c r="USD2173" s="218"/>
      <c r="USE2173" s="218"/>
      <c r="USF2173" s="218"/>
      <c r="USG2173" s="218"/>
      <c r="USH2173" s="218"/>
      <c r="USI2173" s="218"/>
      <c r="USJ2173" s="218"/>
      <c r="USK2173" s="218"/>
      <c r="USL2173" s="218"/>
      <c r="USM2173" s="218"/>
      <c r="USN2173" s="218"/>
      <c r="USO2173" s="218"/>
      <c r="USP2173" s="218"/>
      <c r="USQ2173" s="218"/>
      <c r="USR2173" s="218"/>
      <c r="USS2173" s="218"/>
      <c r="UST2173" s="218"/>
      <c r="USU2173" s="218"/>
      <c r="USV2173" s="218"/>
      <c r="USW2173" s="218"/>
      <c r="USX2173" s="218"/>
      <c r="USY2173" s="218"/>
      <c r="USZ2173" s="218"/>
      <c r="UTA2173" s="218"/>
      <c r="UTB2173" s="218"/>
      <c r="UTC2173" s="218"/>
      <c r="UTD2173" s="218"/>
      <c r="UTE2173" s="218"/>
      <c r="UTF2173" s="218"/>
      <c r="UTG2173" s="218"/>
      <c r="UTH2173" s="218"/>
      <c r="UTI2173" s="218"/>
      <c r="UTJ2173" s="218"/>
      <c r="UTK2173" s="218"/>
      <c r="UTL2173" s="218"/>
      <c r="UTM2173" s="218"/>
      <c r="UTN2173" s="218"/>
      <c r="UTO2173" s="218"/>
      <c r="UTP2173" s="218"/>
      <c r="UTQ2173" s="218"/>
      <c r="UTR2173" s="218"/>
      <c r="UTS2173" s="218"/>
      <c r="UTT2173" s="218"/>
      <c r="UTU2173" s="218"/>
      <c r="UTV2173" s="218"/>
      <c r="UTW2173" s="218"/>
      <c r="UTX2173" s="218"/>
      <c r="UTY2173" s="218"/>
      <c r="UTZ2173" s="218"/>
      <c r="UUA2173" s="218"/>
      <c r="UUB2173" s="218"/>
      <c r="UUC2173" s="218"/>
      <c r="UUD2173" s="218"/>
      <c r="UUE2173" s="218"/>
      <c r="UUF2173" s="218"/>
      <c r="UUG2173" s="218"/>
      <c r="UUH2173" s="218"/>
      <c r="UUI2173" s="218"/>
      <c r="UUJ2173" s="218"/>
      <c r="UUK2173" s="218"/>
      <c r="UUL2173" s="218"/>
      <c r="UUM2173" s="218"/>
      <c r="UUN2173" s="218"/>
      <c r="UUO2173" s="218"/>
      <c r="UUP2173" s="218"/>
      <c r="UUQ2173" s="218"/>
      <c r="UUR2173" s="218"/>
      <c r="UUS2173" s="218"/>
      <c r="UUT2173" s="218"/>
      <c r="UUU2173" s="218"/>
      <c r="UUV2173" s="218"/>
      <c r="UUW2173" s="218"/>
      <c r="UUX2173" s="218"/>
      <c r="UUY2173" s="218"/>
      <c r="UUZ2173" s="218"/>
      <c r="UVA2173" s="218"/>
      <c r="UVB2173" s="218"/>
      <c r="UVC2173" s="218"/>
      <c r="UVD2173" s="218"/>
      <c r="UVE2173" s="218"/>
      <c r="UVF2173" s="218"/>
      <c r="UVG2173" s="218"/>
      <c r="UVH2173" s="218"/>
      <c r="UVI2173" s="218"/>
      <c r="UVJ2173" s="218"/>
      <c r="UVK2173" s="218"/>
      <c r="UVL2173" s="218"/>
      <c r="UVM2173" s="218"/>
      <c r="UVN2173" s="218"/>
      <c r="UVO2173" s="218"/>
      <c r="UVP2173" s="218"/>
      <c r="UVQ2173" s="218"/>
      <c r="UVR2173" s="218"/>
      <c r="UVS2173" s="218"/>
      <c r="UVT2173" s="218"/>
      <c r="UVU2173" s="218"/>
      <c r="UVV2173" s="218"/>
      <c r="UVW2173" s="218"/>
      <c r="UVX2173" s="218"/>
      <c r="UVY2173" s="218"/>
      <c r="UVZ2173" s="218"/>
      <c r="UWA2173" s="218"/>
      <c r="UWB2173" s="218"/>
      <c r="UWC2173" s="218"/>
      <c r="UWD2173" s="218"/>
      <c r="UWE2173" s="218"/>
      <c r="UWF2173" s="218"/>
      <c r="UWG2173" s="218"/>
      <c r="UWH2173" s="218"/>
      <c r="UWI2173" s="218"/>
      <c r="UWJ2173" s="218"/>
      <c r="UWK2173" s="218"/>
      <c r="UWL2173" s="218"/>
      <c r="UWM2173" s="218"/>
      <c r="UWN2173" s="218"/>
      <c r="UWO2173" s="218"/>
      <c r="UWP2173" s="218"/>
      <c r="UWQ2173" s="218"/>
      <c r="UWR2173" s="218"/>
      <c r="UWS2173" s="218"/>
      <c r="UWT2173" s="218"/>
      <c r="UWU2173" s="218"/>
      <c r="UWV2173" s="218"/>
      <c r="UWW2173" s="218"/>
      <c r="UWX2173" s="218"/>
      <c r="UWY2173" s="218"/>
      <c r="UWZ2173" s="218"/>
      <c r="UXA2173" s="218"/>
      <c r="UXB2173" s="218"/>
      <c r="UXC2173" s="218"/>
      <c r="UXD2173" s="218"/>
      <c r="UXE2173" s="218"/>
      <c r="UXF2173" s="218"/>
      <c r="UXG2173" s="218"/>
      <c r="UXH2173" s="218"/>
      <c r="UXI2173" s="218"/>
      <c r="UXJ2173" s="218"/>
      <c r="UXK2173" s="218"/>
      <c r="UXL2173" s="218"/>
      <c r="UXM2173" s="218"/>
      <c r="UXN2173" s="218"/>
      <c r="UXO2173" s="218"/>
      <c r="UXP2173" s="218"/>
      <c r="UXQ2173" s="218"/>
      <c r="UXR2173" s="218"/>
      <c r="UXS2173" s="218"/>
      <c r="UXT2173" s="218"/>
      <c r="UXU2173" s="218"/>
      <c r="UXV2173" s="218"/>
      <c r="UXW2173" s="218"/>
      <c r="UXX2173" s="218"/>
      <c r="UXY2173" s="218"/>
      <c r="UXZ2173" s="218"/>
      <c r="UYA2173" s="218"/>
      <c r="UYB2173" s="218"/>
      <c r="UYC2173" s="218"/>
      <c r="UYD2173" s="218"/>
      <c r="UYE2173" s="218"/>
      <c r="UYF2173" s="218"/>
      <c r="UYG2173" s="218"/>
      <c r="UYH2173" s="218"/>
      <c r="UYI2173" s="218"/>
      <c r="UYJ2173" s="218"/>
      <c r="UYK2173" s="218"/>
      <c r="UYL2173" s="218"/>
      <c r="UYM2173" s="218"/>
      <c r="UYN2173" s="218"/>
      <c r="UYO2173" s="218"/>
      <c r="UYP2173" s="218"/>
      <c r="UYQ2173" s="218"/>
      <c r="UYR2173" s="218"/>
      <c r="UYS2173" s="218"/>
      <c r="UYT2173" s="218"/>
      <c r="UYU2173" s="218"/>
      <c r="UYV2173" s="218"/>
      <c r="UYW2173" s="218"/>
      <c r="UYX2173" s="218"/>
      <c r="UYY2173" s="218"/>
      <c r="UYZ2173" s="218"/>
      <c r="UZA2173" s="218"/>
      <c r="UZB2173" s="218"/>
      <c r="UZC2173" s="218"/>
      <c r="UZD2173" s="218"/>
      <c r="UZE2173" s="218"/>
      <c r="UZF2173" s="218"/>
      <c r="UZG2173" s="218"/>
      <c r="UZH2173" s="218"/>
      <c r="UZI2173" s="218"/>
      <c r="UZJ2173" s="218"/>
      <c r="UZK2173" s="218"/>
      <c r="UZL2173" s="218"/>
      <c r="UZM2173" s="218"/>
      <c r="UZN2173" s="218"/>
      <c r="UZO2173" s="218"/>
      <c r="UZP2173" s="218"/>
      <c r="UZQ2173" s="218"/>
      <c r="UZR2173" s="218"/>
      <c r="UZS2173" s="218"/>
      <c r="UZT2173" s="218"/>
      <c r="UZU2173" s="218"/>
      <c r="UZV2173" s="218"/>
      <c r="UZW2173" s="218"/>
      <c r="UZX2173" s="218"/>
      <c r="UZY2173" s="218"/>
      <c r="UZZ2173" s="218"/>
      <c r="VAA2173" s="218"/>
      <c r="VAB2173" s="218"/>
      <c r="VAC2173" s="218"/>
      <c r="VAD2173" s="218"/>
      <c r="VAE2173" s="218"/>
      <c r="VAF2173" s="218"/>
      <c r="VAG2173" s="218"/>
      <c r="VAH2173" s="218"/>
      <c r="VAI2173" s="218"/>
      <c r="VAJ2173" s="218"/>
      <c r="VAK2173" s="218"/>
      <c r="VAL2173" s="218"/>
      <c r="VAM2173" s="218"/>
      <c r="VAN2173" s="218"/>
      <c r="VAO2173" s="218"/>
      <c r="VAP2173" s="218"/>
      <c r="VAQ2173" s="218"/>
      <c r="VAR2173" s="218"/>
      <c r="VAS2173" s="218"/>
      <c r="VAT2173" s="218"/>
      <c r="VAU2173" s="218"/>
      <c r="VAV2173" s="218"/>
      <c r="VAW2173" s="218"/>
      <c r="VAX2173" s="218"/>
      <c r="VAY2173" s="218"/>
      <c r="VAZ2173" s="218"/>
      <c r="VBA2173" s="218"/>
      <c r="VBB2173" s="218"/>
      <c r="VBC2173" s="218"/>
      <c r="VBD2173" s="218"/>
      <c r="VBE2173" s="218"/>
      <c r="VBF2173" s="218"/>
      <c r="VBG2173" s="218"/>
      <c r="VBH2173" s="218"/>
      <c r="VBI2173" s="218"/>
      <c r="VBJ2173" s="218"/>
      <c r="VBK2173" s="218"/>
      <c r="VBL2173" s="218"/>
      <c r="VBM2173" s="218"/>
      <c r="VBN2173" s="218"/>
      <c r="VBO2173" s="218"/>
      <c r="VBP2173" s="218"/>
      <c r="VBQ2173" s="218"/>
      <c r="VBR2173" s="218"/>
      <c r="VBS2173" s="218"/>
      <c r="VBT2173" s="218"/>
      <c r="VBU2173" s="218"/>
      <c r="VBV2173" s="218"/>
      <c r="VBW2173" s="218"/>
      <c r="VBX2173" s="218"/>
      <c r="VBY2173" s="218"/>
      <c r="VBZ2173" s="218"/>
      <c r="VCA2173" s="218"/>
      <c r="VCB2173" s="218"/>
      <c r="VCC2173" s="218"/>
      <c r="VCD2173" s="218"/>
      <c r="VCE2173" s="218"/>
      <c r="VCF2173" s="218"/>
      <c r="VCG2173" s="218"/>
      <c r="VCH2173" s="218"/>
      <c r="VCI2173" s="218"/>
      <c r="VCJ2173" s="218"/>
      <c r="VCK2173" s="218"/>
      <c r="VCL2173" s="218"/>
      <c r="VCM2173" s="218"/>
      <c r="VCN2173" s="218"/>
      <c r="VCO2173" s="218"/>
      <c r="VCP2173" s="218"/>
      <c r="VCQ2173" s="218"/>
      <c r="VCR2173" s="218"/>
      <c r="VCS2173" s="218"/>
      <c r="VCT2173" s="218"/>
      <c r="VCU2173" s="218"/>
      <c r="VCV2173" s="218"/>
      <c r="VCW2173" s="218"/>
      <c r="VCX2173" s="218"/>
      <c r="VCY2173" s="218"/>
      <c r="VCZ2173" s="218"/>
      <c r="VDA2173" s="218"/>
      <c r="VDB2173" s="218"/>
      <c r="VDC2173" s="218"/>
      <c r="VDD2173" s="218"/>
      <c r="VDE2173" s="218"/>
      <c r="VDF2173" s="218"/>
      <c r="VDG2173" s="218"/>
      <c r="VDH2173" s="218"/>
      <c r="VDI2173" s="218"/>
      <c r="VDJ2173" s="218"/>
      <c r="VDK2173" s="218"/>
      <c r="VDL2173" s="218"/>
      <c r="VDM2173" s="218"/>
      <c r="VDN2173" s="218"/>
      <c r="VDO2173" s="218"/>
      <c r="VDP2173" s="218"/>
      <c r="VDQ2173" s="218"/>
      <c r="VDR2173" s="218"/>
      <c r="VDS2173" s="218"/>
      <c r="VDT2173" s="218"/>
      <c r="VDU2173" s="218"/>
      <c r="VDV2173" s="218"/>
      <c r="VDW2173" s="218"/>
      <c r="VDX2173" s="218"/>
      <c r="VDY2173" s="218"/>
      <c r="VDZ2173" s="218"/>
      <c r="VEA2173" s="218"/>
      <c r="VEB2173" s="218"/>
      <c r="VEC2173" s="218"/>
      <c r="VED2173" s="218"/>
      <c r="VEE2173" s="218"/>
      <c r="VEF2173" s="218"/>
      <c r="VEG2173" s="218"/>
      <c r="VEH2173" s="218"/>
      <c r="VEI2173" s="218"/>
      <c r="VEJ2173" s="218"/>
      <c r="VEK2173" s="218"/>
      <c r="VEL2173" s="218"/>
      <c r="VEM2173" s="218"/>
      <c r="VEN2173" s="218"/>
      <c r="VEO2173" s="218"/>
      <c r="VEP2173" s="218"/>
      <c r="VEQ2173" s="218"/>
      <c r="VER2173" s="218"/>
      <c r="VES2173" s="218"/>
      <c r="VET2173" s="218"/>
      <c r="VEU2173" s="218"/>
      <c r="VEV2173" s="218"/>
      <c r="VEW2173" s="218"/>
      <c r="VEX2173" s="218"/>
      <c r="VEY2173" s="218"/>
      <c r="VEZ2173" s="218"/>
      <c r="VFA2173" s="218"/>
      <c r="VFB2173" s="218"/>
      <c r="VFC2173" s="218"/>
      <c r="VFD2173" s="218"/>
      <c r="VFE2173" s="218"/>
      <c r="VFF2173" s="218"/>
      <c r="VFG2173" s="218"/>
      <c r="VFH2173" s="218"/>
      <c r="VFI2173" s="218"/>
      <c r="VFJ2173" s="218"/>
      <c r="VFK2173" s="218"/>
      <c r="VFL2173" s="218"/>
      <c r="VFM2173" s="218"/>
      <c r="VFN2173" s="218"/>
      <c r="VFO2173" s="218"/>
      <c r="VFP2173" s="218"/>
      <c r="VFQ2173" s="218"/>
      <c r="VFR2173" s="218"/>
      <c r="VFS2173" s="218"/>
      <c r="VFT2173" s="218"/>
      <c r="VFU2173" s="218"/>
      <c r="VFV2173" s="218"/>
      <c r="VFW2173" s="218"/>
      <c r="VFX2173" s="218"/>
      <c r="VFY2173" s="218"/>
      <c r="VFZ2173" s="218"/>
      <c r="VGA2173" s="218"/>
      <c r="VGB2173" s="218"/>
      <c r="VGC2173" s="218"/>
      <c r="VGD2173" s="218"/>
      <c r="VGE2173" s="218"/>
      <c r="VGF2173" s="218"/>
      <c r="VGG2173" s="218"/>
      <c r="VGH2173" s="218"/>
      <c r="VGI2173" s="218"/>
      <c r="VGJ2173" s="218"/>
      <c r="VGK2173" s="218"/>
      <c r="VGL2173" s="218"/>
      <c r="VGM2173" s="218"/>
      <c r="VGN2173" s="218"/>
      <c r="VGO2173" s="218"/>
      <c r="VGP2173" s="218"/>
      <c r="VGQ2173" s="218"/>
      <c r="VGR2173" s="218"/>
      <c r="VGS2173" s="218"/>
      <c r="VGT2173" s="218"/>
      <c r="VGU2173" s="218"/>
      <c r="VGV2173" s="218"/>
      <c r="VGW2173" s="218"/>
      <c r="VGX2173" s="218"/>
      <c r="VGY2173" s="218"/>
      <c r="VGZ2173" s="218"/>
      <c r="VHA2173" s="218"/>
      <c r="VHB2173" s="218"/>
      <c r="VHC2173" s="218"/>
      <c r="VHD2173" s="218"/>
      <c r="VHE2173" s="218"/>
      <c r="VHF2173" s="218"/>
      <c r="VHG2173" s="218"/>
      <c r="VHH2173" s="218"/>
      <c r="VHI2173" s="218"/>
      <c r="VHJ2173" s="218"/>
      <c r="VHK2173" s="218"/>
      <c r="VHL2173" s="218"/>
      <c r="VHM2173" s="218"/>
      <c r="VHN2173" s="218"/>
      <c r="VHO2173" s="218"/>
      <c r="VHP2173" s="218"/>
      <c r="VHQ2173" s="218"/>
      <c r="VHR2173" s="218"/>
      <c r="VHS2173" s="218"/>
      <c r="VHT2173" s="218"/>
      <c r="VHU2173" s="218"/>
      <c r="VHV2173" s="218"/>
      <c r="VHW2173" s="218"/>
      <c r="VHX2173" s="218"/>
      <c r="VHY2173" s="218"/>
      <c r="VHZ2173" s="218"/>
      <c r="VIA2173" s="218"/>
      <c r="VIB2173" s="218"/>
      <c r="VIC2173" s="218"/>
      <c r="VID2173" s="218"/>
      <c r="VIE2173" s="218"/>
      <c r="VIF2173" s="218"/>
      <c r="VIG2173" s="218"/>
      <c r="VIH2173" s="218"/>
      <c r="VII2173" s="218"/>
      <c r="VIJ2173" s="218"/>
      <c r="VIK2173" s="218"/>
      <c r="VIL2173" s="218"/>
      <c r="VIM2173" s="218"/>
      <c r="VIN2173" s="218"/>
      <c r="VIO2173" s="218"/>
      <c r="VIP2173" s="218"/>
      <c r="VIQ2173" s="218"/>
      <c r="VIR2173" s="218"/>
      <c r="VIS2173" s="218"/>
      <c r="VIT2173" s="218"/>
      <c r="VIU2173" s="218"/>
      <c r="VIV2173" s="218"/>
      <c r="VIW2173" s="218"/>
      <c r="VIX2173" s="218"/>
      <c r="VIY2173" s="218"/>
      <c r="VIZ2173" s="218"/>
      <c r="VJA2173" s="218"/>
      <c r="VJB2173" s="218"/>
      <c r="VJC2173" s="218"/>
      <c r="VJD2173" s="218"/>
      <c r="VJE2173" s="218"/>
      <c r="VJF2173" s="218"/>
      <c r="VJG2173" s="218"/>
      <c r="VJH2173" s="218"/>
      <c r="VJI2173" s="218"/>
      <c r="VJJ2173" s="218"/>
      <c r="VJK2173" s="218"/>
      <c r="VJL2173" s="218"/>
      <c r="VJM2173" s="218"/>
      <c r="VJN2173" s="218"/>
      <c r="VJO2173" s="218"/>
      <c r="VJP2173" s="218"/>
      <c r="VJQ2173" s="218"/>
      <c r="VJR2173" s="218"/>
      <c r="VJS2173" s="218"/>
      <c r="VJT2173" s="218"/>
      <c r="VJU2173" s="218"/>
      <c r="VJV2173" s="218"/>
      <c r="VJW2173" s="218"/>
      <c r="VJX2173" s="218"/>
      <c r="VJY2173" s="218"/>
      <c r="VJZ2173" s="218"/>
      <c r="VKA2173" s="218"/>
      <c r="VKB2173" s="218"/>
      <c r="VKC2173" s="218"/>
      <c r="VKD2173" s="218"/>
      <c r="VKE2173" s="218"/>
      <c r="VKF2173" s="218"/>
      <c r="VKG2173" s="218"/>
      <c r="VKH2173" s="218"/>
      <c r="VKI2173" s="218"/>
      <c r="VKJ2173" s="218"/>
      <c r="VKK2173" s="218"/>
      <c r="VKL2173" s="218"/>
      <c r="VKM2173" s="218"/>
      <c r="VKN2173" s="218"/>
      <c r="VKO2173" s="218"/>
      <c r="VKP2173" s="218"/>
      <c r="VKQ2173" s="218"/>
      <c r="VKR2173" s="218"/>
      <c r="VKS2173" s="218"/>
      <c r="VKT2173" s="218"/>
      <c r="VKU2173" s="218"/>
      <c r="VKV2173" s="218"/>
      <c r="VKW2173" s="218"/>
      <c r="VKX2173" s="218"/>
      <c r="VKY2173" s="218"/>
      <c r="VKZ2173" s="218"/>
      <c r="VLA2173" s="218"/>
      <c r="VLB2173" s="218"/>
      <c r="VLC2173" s="218"/>
      <c r="VLD2173" s="218"/>
      <c r="VLE2173" s="218"/>
      <c r="VLF2173" s="218"/>
      <c r="VLG2173" s="218"/>
      <c r="VLH2173" s="218"/>
      <c r="VLI2173" s="218"/>
      <c r="VLJ2173" s="218"/>
      <c r="VLK2173" s="218"/>
      <c r="VLL2173" s="218"/>
      <c r="VLM2173" s="218"/>
      <c r="VLN2173" s="218"/>
      <c r="VLO2173" s="218"/>
      <c r="VLP2173" s="218"/>
      <c r="VLQ2173" s="218"/>
      <c r="VLR2173" s="218"/>
      <c r="VLS2173" s="218"/>
      <c r="VLT2173" s="218"/>
      <c r="VLU2173" s="218"/>
      <c r="VLV2173" s="218"/>
      <c r="VLW2173" s="218"/>
      <c r="VLX2173" s="218"/>
      <c r="VLY2173" s="218"/>
      <c r="VLZ2173" s="218"/>
      <c r="VMA2173" s="218"/>
      <c r="VMB2173" s="218"/>
      <c r="VMC2173" s="218"/>
      <c r="VMD2173" s="218"/>
      <c r="VME2173" s="218"/>
      <c r="VMF2173" s="218"/>
      <c r="VMG2173" s="218"/>
      <c r="VMH2173" s="218"/>
      <c r="VMI2173" s="218"/>
      <c r="VMJ2173" s="218"/>
      <c r="VMK2173" s="218"/>
      <c r="VML2173" s="218"/>
      <c r="VMM2173" s="218"/>
      <c r="VMN2173" s="218"/>
      <c r="VMO2173" s="218"/>
      <c r="VMP2173" s="218"/>
      <c r="VMQ2173" s="218"/>
      <c r="VMR2173" s="218"/>
      <c r="VMS2173" s="218"/>
      <c r="VMT2173" s="218"/>
      <c r="VMU2173" s="218"/>
      <c r="VMV2173" s="218"/>
      <c r="VMW2173" s="218"/>
      <c r="VMX2173" s="218"/>
      <c r="VMY2173" s="218"/>
      <c r="VMZ2173" s="218"/>
      <c r="VNA2173" s="218"/>
      <c r="VNB2173" s="218"/>
      <c r="VNC2173" s="218"/>
      <c r="VND2173" s="218"/>
      <c r="VNE2173" s="218"/>
      <c r="VNF2173" s="218"/>
      <c r="VNG2173" s="218"/>
      <c r="VNH2173" s="218"/>
      <c r="VNI2173" s="218"/>
      <c r="VNJ2173" s="218"/>
      <c r="VNK2173" s="218"/>
      <c r="VNL2173" s="218"/>
      <c r="VNM2173" s="218"/>
      <c r="VNN2173" s="218"/>
      <c r="VNO2173" s="218"/>
      <c r="VNP2173" s="218"/>
      <c r="VNQ2173" s="218"/>
      <c r="VNR2173" s="218"/>
      <c r="VNS2173" s="218"/>
      <c r="VNT2173" s="218"/>
      <c r="VNU2173" s="218"/>
      <c r="VNV2173" s="218"/>
      <c r="VNW2173" s="218"/>
      <c r="VNX2173" s="218"/>
      <c r="VNY2173" s="218"/>
      <c r="VNZ2173" s="218"/>
      <c r="VOA2173" s="218"/>
      <c r="VOB2173" s="218"/>
      <c r="VOC2173" s="218"/>
      <c r="VOD2173" s="218"/>
      <c r="VOE2173" s="218"/>
      <c r="VOF2173" s="218"/>
      <c r="VOG2173" s="218"/>
      <c r="VOH2173" s="218"/>
      <c r="VOI2173" s="218"/>
      <c r="VOJ2173" s="218"/>
      <c r="VOK2173" s="218"/>
      <c r="VOL2173" s="218"/>
      <c r="VOM2173" s="218"/>
      <c r="VON2173" s="218"/>
      <c r="VOO2173" s="218"/>
      <c r="VOP2173" s="218"/>
      <c r="VOQ2173" s="218"/>
      <c r="VOR2173" s="218"/>
      <c r="VOS2173" s="218"/>
      <c r="VOT2173" s="218"/>
      <c r="VOU2173" s="218"/>
      <c r="VOV2173" s="218"/>
      <c r="VOW2173" s="218"/>
      <c r="VOX2173" s="218"/>
      <c r="VOY2173" s="218"/>
      <c r="VOZ2173" s="218"/>
      <c r="VPA2173" s="218"/>
      <c r="VPB2173" s="218"/>
      <c r="VPC2173" s="218"/>
      <c r="VPD2173" s="218"/>
      <c r="VPE2173" s="218"/>
      <c r="VPF2173" s="218"/>
      <c r="VPG2173" s="218"/>
      <c r="VPH2173" s="218"/>
      <c r="VPI2173" s="218"/>
      <c r="VPJ2173" s="218"/>
      <c r="VPK2173" s="218"/>
      <c r="VPL2173" s="218"/>
      <c r="VPM2173" s="218"/>
      <c r="VPN2173" s="218"/>
      <c r="VPO2173" s="218"/>
      <c r="VPP2173" s="218"/>
      <c r="VPQ2173" s="218"/>
      <c r="VPR2173" s="218"/>
      <c r="VPS2173" s="218"/>
      <c r="VPT2173" s="218"/>
      <c r="VPU2173" s="218"/>
      <c r="VPV2173" s="218"/>
      <c r="VPW2173" s="218"/>
      <c r="VPX2173" s="218"/>
      <c r="VPY2173" s="218"/>
      <c r="VPZ2173" s="218"/>
      <c r="VQA2173" s="218"/>
      <c r="VQB2173" s="218"/>
      <c r="VQC2173" s="218"/>
      <c r="VQD2173" s="218"/>
      <c r="VQE2173" s="218"/>
      <c r="VQF2173" s="218"/>
      <c r="VQG2173" s="218"/>
      <c r="VQH2173" s="218"/>
      <c r="VQI2173" s="218"/>
      <c r="VQJ2173" s="218"/>
      <c r="VQK2173" s="218"/>
      <c r="VQL2173" s="218"/>
      <c r="VQM2173" s="218"/>
      <c r="VQN2173" s="218"/>
      <c r="VQO2173" s="218"/>
      <c r="VQP2173" s="218"/>
      <c r="VQQ2173" s="218"/>
      <c r="VQR2173" s="218"/>
      <c r="VQS2173" s="218"/>
      <c r="VQT2173" s="218"/>
      <c r="VQU2173" s="218"/>
      <c r="VQV2173" s="218"/>
      <c r="VQW2173" s="218"/>
      <c r="VQX2173" s="218"/>
      <c r="VQY2173" s="218"/>
      <c r="VQZ2173" s="218"/>
      <c r="VRA2173" s="218"/>
      <c r="VRB2173" s="218"/>
      <c r="VRC2173" s="218"/>
      <c r="VRD2173" s="218"/>
      <c r="VRE2173" s="218"/>
      <c r="VRF2173" s="218"/>
      <c r="VRG2173" s="218"/>
      <c r="VRH2173" s="218"/>
      <c r="VRI2173" s="218"/>
      <c r="VRJ2173" s="218"/>
      <c r="VRK2173" s="218"/>
      <c r="VRL2173" s="218"/>
      <c r="VRM2173" s="218"/>
      <c r="VRN2173" s="218"/>
      <c r="VRO2173" s="218"/>
      <c r="VRP2173" s="218"/>
      <c r="VRQ2173" s="218"/>
      <c r="VRR2173" s="218"/>
      <c r="VRS2173" s="218"/>
      <c r="VRT2173" s="218"/>
      <c r="VRU2173" s="218"/>
      <c r="VRV2173" s="218"/>
      <c r="VRW2173" s="218"/>
      <c r="VRX2173" s="218"/>
      <c r="VRY2173" s="218"/>
      <c r="VRZ2173" s="218"/>
      <c r="VSA2173" s="218"/>
      <c r="VSB2173" s="218"/>
      <c r="VSC2173" s="218"/>
      <c r="VSD2173" s="218"/>
      <c r="VSE2173" s="218"/>
      <c r="VSF2173" s="218"/>
      <c r="VSG2173" s="218"/>
      <c r="VSH2173" s="218"/>
      <c r="VSI2173" s="218"/>
      <c r="VSJ2173" s="218"/>
      <c r="VSK2173" s="218"/>
      <c r="VSL2173" s="218"/>
      <c r="VSM2173" s="218"/>
      <c r="VSN2173" s="218"/>
      <c r="VSO2173" s="218"/>
      <c r="VSP2173" s="218"/>
      <c r="VSQ2173" s="218"/>
      <c r="VSR2173" s="218"/>
      <c r="VSS2173" s="218"/>
      <c r="VST2173" s="218"/>
      <c r="VSU2173" s="218"/>
      <c r="VSV2173" s="218"/>
      <c r="VSW2173" s="218"/>
      <c r="VSX2173" s="218"/>
      <c r="VSY2173" s="218"/>
      <c r="VSZ2173" s="218"/>
      <c r="VTA2173" s="218"/>
      <c r="VTB2173" s="218"/>
      <c r="VTC2173" s="218"/>
      <c r="VTD2173" s="218"/>
      <c r="VTE2173" s="218"/>
      <c r="VTF2173" s="218"/>
      <c r="VTG2173" s="218"/>
      <c r="VTH2173" s="218"/>
      <c r="VTI2173" s="218"/>
      <c r="VTJ2173" s="218"/>
      <c r="VTK2173" s="218"/>
      <c r="VTL2173" s="218"/>
      <c r="VTM2173" s="218"/>
      <c r="VTN2173" s="218"/>
      <c r="VTO2173" s="218"/>
      <c r="VTP2173" s="218"/>
      <c r="VTQ2173" s="218"/>
      <c r="VTR2173" s="218"/>
      <c r="VTS2173" s="218"/>
      <c r="VTT2173" s="218"/>
      <c r="VTU2173" s="218"/>
      <c r="VTV2173" s="218"/>
      <c r="VTW2173" s="218"/>
      <c r="VTX2173" s="218"/>
      <c r="VTY2173" s="218"/>
      <c r="VTZ2173" s="218"/>
      <c r="VUA2173" s="218"/>
      <c r="VUB2173" s="218"/>
      <c r="VUC2173" s="218"/>
      <c r="VUD2173" s="218"/>
      <c r="VUE2173" s="218"/>
      <c r="VUF2173" s="218"/>
      <c r="VUG2173" s="218"/>
      <c r="VUH2173" s="218"/>
      <c r="VUI2173" s="218"/>
      <c r="VUJ2173" s="218"/>
      <c r="VUK2173" s="218"/>
      <c r="VUL2173" s="218"/>
      <c r="VUM2173" s="218"/>
      <c r="VUN2173" s="218"/>
      <c r="VUO2173" s="218"/>
      <c r="VUP2173" s="218"/>
      <c r="VUQ2173" s="218"/>
      <c r="VUR2173" s="218"/>
      <c r="VUS2173" s="218"/>
      <c r="VUT2173" s="218"/>
      <c r="VUU2173" s="218"/>
      <c r="VUV2173" s="218"/>
      <c r="VUW2173" s="218"/>
      <c r="VUX2173" s="218"/>
      <c r="VUY2173" s="218"/>
      <c r="VUZ2173" s="218"/>
      <c r="VVA2173" s="218"/>
      <c r="VVB2173" s="218"/>
      <c r="VVC2173" s="218"/>
      <c r="VVD2173" s="218"/>
      <c r="VVE2173" s="218"/>
      <c r="VVF2173" s="218"/>
      <c r="VVG2173" s="218"/>
      <c r="VVH2173" s="218"/>
      <c r="VVI2173" s="218"/>
      <c r="VVJ2173" s="218"/>
      <c r="VVK2173" s="218"/>
      <c r="VVL2173" s="218"/>
      <c r="VVM2173" s="218"/>
      <c r="VVN2173" s="218"/>
      <c r="VVO2173" s="218"/>
      <c r="VVP2173" s="218"/>
      <c r="VVQ2173" s="218"/>
      <c r="VVR2173" s="218"/>
      <c r="VVS2173" s="218"/>
      <c r="VVT2173" s="218"/>
      <c r="VVU2173" s="218"/>
      <c r="VVV2173" s="218"/>
      <c r="VVW2173" s="218"/>
      <c r="VVX2173" s="218"/>
      <c r="VVY2173" s="218"/>
      <c r="VVZ2173" s="218"/>
      <c r="VWA2173" s="218"/>
      <c r="VWB2173" s="218"/>
      <c r="VWC2173" s="218"/>
      <c r="VWD2173" s="218"/>
      <c r="VWE2173" s="218"/>
      <c r="VWF2173" s="218"/>
      <c r="VWG2173" s="218"/>
      <c r="VWH2173" s="218"/>
      <c r="VWI2173" s="218"/>
      <c r="VWJ2173" s="218"/>
      <c r="VWK2173" s="218"/>
      <c r="VWL2173" s="218"/>
      <c r="VWM2173" s="218"/>
      <c r="VWN2173" s="218"/>
      <c r="VWO2173" s="218"/>
      <c r="VWP2173" s="218"/>
      <c r="VWQ2173" s="218"/>
      <c r="VWR2173" s="218"/>
      <c r="VWS2173" s="218"/>
      <c r="VWT2173" s="218"/>
      <c r="VWU2173" s="218"/>
      <c r="VWV2173" s="218"/>
      <c r="VWW2173" s="218"/>
      <c r="VWX2173" s="218"/>
      <c r="VWY2173" s="218"/>
      <c r="VWZ2173" s="218"/>
      <c r="VXA2173" s="218"/>
      <c r="VXB2173" s="218"/>
      <c r="VXC2173" s="218"/>
      <c r="VXD2173" s="218"/>
      <c r="VXE2173" s="218"/>
      <c r="VXF2173" s="218"/>
      <c r="VXG2173" s="218"/>
      <c r="VXH2173" s="218"/>
      <c r="VXI2173" s="218"/>
      <c r="VXJ2173" s="218"/>
      <c r="VXK2173" s="218"/>
      <c r="VXL2173" s="218"/>
      <c r="VXM2173" s="218"/>
      <c r="VXN2173" s="218"/>
      <c r="VXO2173" s="218"/>
      <c r="VXP2173" s="218"/>
      <c r="VXQ2173" s="218"/>
      <c r="VXR2173" s="218"/>
      <c r="VXS2173" s="218"/>
      <c r="VXT2173" s="218"/>
      <c r="VXU2173" s="218"/>
      <c r="VXV2173" s="218"/>
      <c r="VXW2173" s="218"/>
      <c r="VXX2173" s="218"/>
      <c r="VXY2173" s="218"/>
      <c r="VXZ2173" s="218"/>
      <c r="VYA2173" s="218"/>
      <c r="VYB2173" s="218"/>
      <c r="VYC2173" s="218"/>
      <c r="VYD2173" s="218"/>
      <c r="VYE2173" s="218"/>
      <c r="VYF2173" s="218"/>
      <c r="VYG2173" s="218"/>
      <c r="VYH2173" s="218"/>
      <c r="VYI2173" s="218"/>
      <c r="VYJ2173" s="218"/>
      <c r="VYK2173" s="218"/>
      <c r="VYL2173" s="218"/>
      <c r="VYM2173" s="218"/>
      <c r="VYN2173" s="218"/>
      <c r="VYO2173" s="218"/>
      <c r="VYP2173" s="218"/>
      <c r="VYQ2173" s="218"/>
      <c r="VYR2173" s="218"/>
      <c r="VYS2173" s="218"/>
      <c r="VYT2173" s="218"/>
      <c r="VYU2173" s="218"/>
      <c r="VYV2173" s="218"/>
      <c r="VYW2173" s="218"/>
      <c r="VYX2173" s="218"/>
      <c r="VYY2173" s="218"/>
      <c r="VYZ2173" s="218"/>
      <c r="VZA2173" s="218"/>
      <c r="VZB2173" s="218"/>
      <c r="VZC2173" s="218"/>
      <c r="VZD2173" s="218"/>
      <c r="VZE2173" s="218"/>
      <c r="VZF2173" s="218"/>
      <c r="VZG2173" s="218"/>
      <c r="VZH2173" s="218"/>
      <c r="VZI2173" s="218"/>
      <c r="VZJ2173" s="218"/>
      <c r="VZK2173" s="218"/>
      <c r="VZL2173" s="218"/>
      <c r="VZM2173" s="218"/>
      <c r="VZN2173" s="218"/>
      <c r="VZO2173" s="218"/>
      <c r="VZP2173" s="218"/>
      <c r="VZQ2173" s="218"/>
      <c r="VZR2173" s="218"/>
      <c r="VZS2173" s="218"/>
      <c r="VZT2173" s="218"/>
      <c r="VZU2173" s="218"/>
      <c r="VZV2173" s="218"/>
      <c r="VZW2173" s="218"/>
      <c r="VZX2173" s="218"/>
      <c r="VZY2173" s="218"/>
      <c r="VZZ2173" s="218"/>
      <c r="WAA2173" s="218"/>
      <c r="WAB2173" s="218"/>
      <c r="WAC2173" s="218"/>
      <c r="WAD2173" s="218"/>
      <c r="WAE2173" s="218"/>
      <c r="WAF2173" s="218"/>
      <c r="WAG2173" s="218"/>
      <c r="WAH2173" s="218"/>
      <c r="WAI2173" s="218"/>
      <c r="WAJ2173" s="218"/>
      <c r="WAK2173" s="218"/>
      <c r="WAL2173" s="218"/>
      <c r="WAM2173" s="218"/>
      <c r="WAN2173" s="218"/>
      <c r="WAO2173" s="218"/>
      <c r="WAP2173" s="218"/>
      <c r="WAQ2173" s="218"/>
      <c r="WAR2173" s="218"/>
      <c r="WAS2173" s="218"/>
      <c r="WAT2173" s="218"/>
      <c r="WAU2173" s="218"/>
      <c r="WAV2173" s="218"/>
      <c r="WAW2173" s="218"/>
      <c r="WAX2173" s="218"/>
      <c r="WAY2173" s="218"/>
      <c r="WAZ2173" s="218"/>
      <c r="WBA2173" s="218"/>
      <c r="WBB2173" s="218"/>
      <c r="WBC2173" s="218"/>
      <c r="WBD2173" s="218"/>
      <c r="WBE2173" s="218"/>
      <c r="WBF2173" s="218"/>
      <c r="WBG2173" s="218"/>
      <c r="WBH2173" s="218"/>
      <c r="WBI2173" s="218"/>
      <c r="WBJ2173" s="218"/>
      <c r="WBK2173" s="218"/>
      <c r="WBL2173" s="218"/>
      <c r="WBM2173" s="218"/>
      <c r="WBN2173" s="218"/>
      <c r="WBO2173" s="218"/>
      <c r="WBP2173" s="218"/>
      <c r="WBQ2173" s="218"/>
      <c r="WBR2173" s="218"/>
      <c r="WBS2173" s="218"/>
      <c r="WBT2173" s="218"/>
      <c r="WBU2173" s="218"/>
      <c r="WBV2173" s="218"/>
      <c r="WBW2173" s="218"/>
      <c r="WBX2173" s="218"/>
      <c r="WBY2173" s="218"/>
      <c r="WBZ2173" s="218"/>
      <c r="WCA2173" s="218"/>
      <c r="WCB2173" s="218"/>
      <c r="WCC2173" s="218"/>
      <c r="WCD2173" s="218"/>
      <c r="WCE2173" s="218"/>
      <c r="WCF2173" s="218"/>
      <c r="WCG2173" s="218"/>
      <c r="WCH2173" s="218"/>
      <c r="WCI2173" s="218"/>
      <c r="WCJ2173" s="218"/>
      <c r="WCK2173" s="218"/>
      <c r="WCL2173" s="218"/>
      <c r="WCM2173" s="218"/>
      <c r="WCN2173" s="218"/>
      <c r="WCO2173" s="218"/>
      <c r="WCP2173" s="218"/>
      <c r="WCQ2173" s="218"/>
      <c r="WCR2173" s="218"/>
      <c r="WCS2173" s="218"/>
      <c r="WCT2173" s="218"/>
      <c r="WCU2173" s="218"/>
      <c r="WCV2173" s="218"/>
      <c r="WCW2173" s="218"/>
      <c r="WCX2173" s="218"/>
      <c r="WCY2173" s="218"/>
      <c r="WCZ2173" s="218"/>
      <c r="WDA2173" s="218"/>
      <c r="WDB2173" s="218"/>
      <c r="WDC2173" s="218"/>
      <c r="WDD2173" s="218"/>
      <c r="WDE2173" s="218"/>
      <c r="WDF2173" s="218"/>
      <c r="WDG2173" s="218"/>
      <c r="WDH2173" s="218"/>
      <c r="WDI2173" s="218"/>
      <c r="WDJ2173" s="218"/>
      <c r="WDK2173" s="218"/>
      <c r="WDL2173" s="218"/>
      <c r="WDM2173" s="218"/>
      <c r="WDN2173" s="218"/>
      <c r="WDO2173" s="218"/>
      <c r="WDP2173" s="218"/>
      <c r="WDQ2173" s="218"/>
      <c r="WDR2173" s="218"/>
      <c r="WDS2173" s="218"/>
      <c r="WDT2173" s="218"/>
      <c r="WDU2173" s="218"/>
      <c r="WDV2173" s="218"/>
      <c r="WDW2173" s="218"/>
      <c r="WDX2173" s="218"/>
      <c r="WDY2173" s="218"/>
      <c r="WDZ2173" s="218"/>
      <c r="WEA2173" s="218"/>
      <c r="WEB2173" s="218"/>
      <c r="WEC2173" s="218"/>
      <c r="WED2173" s="218"/>
      <c r="WEE2173" s="218"/>
      <c r="WEF2173" s="218"/>
      <c r="WEG2173" s="218"/>
      <c r="WEH2173" s="218"/>
      <c r="WEI2173" s="218"/>
      <c r="WEJ2173" s="218"/>
      <c r="WEK2173" s="218"/>
      <c r="WEL2173" s="218"/>
      <c r="WEM2173" s="218"/>
      <c r="WEN2173" s="218"/>
      <c r="WEO2173" s="218"/>
      <c r="WEP2173" s="218"/>
      <c r="WEQ2173" s="218"/>
      <c r="WER2173" s="218"/>
      <c r="WES2173" s="218"/>
      <c r="WET2173" s="218"/>
      <c r="WEU2173" s="218"/>
      <c r="WEV2173" s="218"/>
      <c r="WEW2173" s="218"/>
      <c r="WEX2173" s="218"/>
      <c r="WEY2173" s="218"/>
      <c r="WEZ2173" s="218"/>
      <c r="WFA2173" s="218"/>
      <c r="WFB2173" s="218"/>
      <c r="WFC2173" s="218"/>
      <c r="WFD2173" s="218"/>
      <c r="WFE2173" s="218"/>
      <c r="WFF2173" s="218"/>
      <c r="WFG2173" s="218"/>
      <c r="WFH2173" s="218"/>
      <c r="WFI2173" s="218"/>
      <c r="WFJ2173" s="218"/>
      <c r="WFK2173" s="218"/>
      <c r="WFL2173" s="218"/>
      <c r="WFM2173" s="218"/>
      <c r="WFN2173" s="218"/>
      <c r="WFO2173" s="218"/>
      <c r="WFP2173" s="218"/>
      <c r="WFQ2173" s="218"/>
      <c r="WFR2173" s="218"/>
      <c r="WFS2173" s="218"/>
      <c r="WFT2173" s="218"/>
      <c r="WFU2173" s="218"/>
      <c r="WFV2173" s="218"/>
      <c r="WFW2173" s="218"/>
      <c r="WFX2173" s="218"/>
      <c r="WFY2173" s="218"/>
      <c r="WFZ2173" s="218"/>
      <c r="WGA2173" s="218"/>
      <c r="WGB2173" s="218"/>
      <c r="WGC2173" s="218"/>
      <c r="WGD2173" s="218"/>
      <c r="WGE2173" s="218"/>
      <c r="WGF2173" s="218"/>
      <c r="WGG2173" s="218"/>
      <c r="WGH2173" s="218"/>
      <c r="WGI2173" s="218"/>
      <c r="WGJ2173" s="218"/>
      <c r="WGK2173" s="218"/>
      <c r="WGL2173" s="218"/>
      <c r="WGM2173" s="218"/>
      <c r="WGN2173" s="218"/>
      <c r="WGO2173" s="218"/>
      <c r="WGP2173" s="218"/>
      <c r="WGQ2173" s="218"/>
      <c r="WGR2173" s="218"/>
      <c r="WGS2173" s="218"/>
      <c r="WGT2173" s="218"/>
      <c r="WGU2173" s="218"/>
      <c r="WGV2173" s="218"/>
      <c r="WGW2173" s="218"/>
      <c r="WGX2173" s="218"/>
      <c r="WGY2173" s="218"/>
      <c r="WGZ2173" s="218"/>
      <c r="WHA2173" s="218"/>
      <c r="WHB2173" s="218"/>
      <c r="WHC2173" s="218"/>
      <c r="WHD2173" s="218"/>
      <c r="WHE2173" s="218"/>
      <c r="WHF2173" s="218"/>
      <c r="WHG2173" s="218"/>
      <c r="WHH2173" s="218"/>
      <c r="WHI2173" s="218"/>
      <c r="WHJ2173" s="218"/>
      <c r="WHK2173" s="218"/>
      <c r="WHL2173" s="218"/>
      <c r="WHM2173" s="218"/>
      <c r="WHN2173" s="218"/>
      <c r="WHO2173" s="218"/>
      <c r="WHP2173" s="218"/>
      <c r="WHQ2173" s="218"/>
      <c r="WHR2173" s="218"/>
      <c r="WHS2173" s="218"/>
      <c r="WHT2173" s="218"/>
      <c r="WHU2173" s="218"/>
      <c r="WHV2173" s="218"/>
      <c r="WHW2173" s="218"/>
      <c r="WHX2173" s="218"/>
      <c r="WHY2173" s="218"/>
      <c r="WHZ2173" s="218"/>
      <c r="WIA2173" s="218"/>
      <c r="WIB2173" s="218"/>
      <c r="WIC2173" s="218"/>
      <c r="WID2173" s="218"/>
      <c r="WIE2173" s="218"/>
      <c r="WIF2173" s="218"/>
      <c r="WIG2173" s="218"/>
      <c r="WIH2173" s="218"/>
      <c r="WII2173" s="218"/>
      <c r="WIJ2173" s="218"/>
      <c r="WIK2173" s="218"/>
      <c r="WIL2173" s="218"/>
      <c r="WIM2173" s="218"/>
      <c r="WIN2173" s="218"/>
      <c r="WIO2173" s="218"/>
      <c r="WIP2173" s="218"/>
      <c r="WIQ2173" s="218"/>
      <c r="WIR2173" s="218"/>
      <c r="WIS2173" s="218"/>
      <c r="WIT2173" s="218"/>
      <c r="WIU2173" s="218"/>
      <c r="WIV2173" s="218"/>
      <c r="WIW2173" s="218"/>
      <c r="WIX2173" s="218"/>
      <c r="WIY2173" s="218"/>
      <c r="WIZ2173" s="218"/>
      <c r="WJA2173" s="218"/>
      <c r="WJB2173" s="218"/>
      <c r="WJC2173" s="218"/>
      <c r="WJD2173" s="218"/>
      <c r="WJE2173" s="218"/>
      <c r="WJF2173" s="218"/>
      <c r="WJG2173" s="218"/>
      <c r="WJH2173" s="218"/>
      <c r="WJI2173" s="218"/>
      <c r="WJJ2173" s="218"/>
      <c r="WJK2173" s="218"/>
      <c r="WJL2173" s="218"/>
      <c r="WJM2173" s="218"/>
      <c r="WJN2173" s="218"/>
      <c r="WJO2173" s="218"/>
      <c r="WJP2173" s="218"/>
      <c r="WJQ2173" s="218"/>
      <c r="WJR2173" s="218"/>
      <c r="WJS2173" s="218"/>
      <c r="WJT2173" s="218"/>
      <c r="WJU2173" s="218"/>
      <c r="WJV2173" s="218"/>
      <c r="WJW2173" s="218"/>
      <c r="WJX2173" s="218"/>
      <c r="WJY2173" s="218"/>
      <c r="WJZ2173" s="218"/>
      <c r="WKA2173" s="218"/>
      <c r="WKB2173" s="218"/>
      <c r="WKC2173" s="218"/>
      <c r="WKD2173" s="218"/>
      <c r="WKE2173" s="218"/>
      <c r="WKF2173" s="218"/>
      <c r="WKG2173" s="218"/>
      <c r="WKH2173" s="218"/>
      <c r="WKI2173" s="218"/>
      <c r="WKJ2173" s="218"/>
      <c r="WKK2173" s="218"/>
      <c r="WKL2173" s="218"/>
      <c r="WKM2173" s="218"/>
      <c r="WKN2173" s="218"/>
      <c r="WKO2173" s="218"/>
      <c r="WKP2173" s="218"/>
      <c r="WKQ2173" s="218"/>
      <c r="WKR2173" s="218"/>
      <c r="WKS2173" s="218"/>
      <c r="WKT2173" s="218"/>
      <c r="WKU2173" s="218"/>
      <c r="WKV2173" s="218"/>
      <c r="WKW2173" s="218"/>
      <c r="WKX2173" s="218"/>
      <c r="WKY2173" s="218"/>
      <c r="WKZ2173" s="218"/>
      <c r="WLA2173" s="218"/>
      <c r="WLB2173" s="218"/>
      <c r="WLC2173" s="218"/>
      <c r="WLD2173" s="218"/>
      <c r="WLE2173" s="218"/>
      <c r="WLF2173" s="218"/>
      <c r="WLG2173" s="218"/>
      <c r="WLH2173" s="218"/>
      <c r="WLI2173" s="218"/>
      <c r="WLJ2173" s="218"/>
      <c r="WLK2173" s="218"/>
      <c r="WLL2173" s="218"/>
      <c r="WLM2173" s="218"/>
      <c r="WLN2173" s="218"/>
      <c r="WLO2173" s="218"/>
      <c r="WLP2173" s="218"/>
      <c r="WLQ2173" s="218"/>
      <c r="WLR2173" s="218"/>
      <c r="WLS2173" s="218"/>
      <c r="WLT2173" s="218"/>
      <c r="WLU2173" s="218"/>
      <c r="WLV2173" s="218"/>
      <c r="WLW2173" s="218"/>
      <c r="WLX2173" s="218"/>
      <c r="WLY2173" s="218"/>
      <c r="WLZ2173" s="218"/>
      <c r="WMA2173" s="218"/>
      <c r="WMB2173" s="218"/>
      <c r="WMC2173" s="218"/>
      <c r="WMD2173" s="218"/>
      <c r="WME2173" s="218"/>
      <c r="WMF2173" s="218"/>
      <c r="WMG2173" s="218"/>
      <c r="WMH2173" s="218"/>
      <c r="WMI2173" s="218"/>
      <c r="WMJ2173" s="218"/>
      <c r="WMK2173" s="218"/>
      <c r="WML2173" s="218"/>
      <c r="WMM2173" s="218"/>
      <c r="WMN2173" s="218"/>
      <c r="WMO2173" s="218"/>
      <c r="WMP2173" s="218"/>
      <c r="WMQ2173" s="218"/>
      <c r="WMR2173" s="218"/>
      <c r="WMS2173" s="218"/>
      <c r="WMT2173" s="218"/>
      <c r="WMU2173" s="218"/>
      <c r="WMV2173" s="218"/>
      <c r="WMW2173" s="218"/>
      <c r="WMX2173" s="218"/>
      <c r="WMY2173" s="218"/>
      <c r="WMZ2173" s="218"/>
      <c r="WNA2173" s="218"/>
      <c r="WNB2173" s="218"/>
      <c r="WNC2173" s="218"/>
      <c r="WND2173" s="218"/>
      <c r="WNE2173" s="218"/>
      <c r="WNF2173" s="218"/>
      <c r="WNG2173" s="218"/>
      <c r="WNH2173" s="218"/>
      <c r="WNI2173" s="218"/>
      <c r="WNJ2173" s="218"/>
      <c r="WNK2173" s="218"/>
      <c r="WNL2173" s="218"/>
      <c r="WNM2173" s="218"/>
      <c r="WNN2173" s="218"/>
      <c r="WNO2173" s="218"/>
      <c r="WNP2173" s="218"/>
      <c r="WNQ2173" s="218"/>
      <c r="WNR2173" s="218"/>
      <c r="WNS2173" s="218"/>
      <c r="WNT2173" s="218"/>
      <c r="WNU2173" s="218"/>
      <c r="WNV2173" s="218"/>
      <c r="WNW2173" s="218"/>
      <c r="WNX2173" s="218"/>
      <c r="WNY2173" s="218"/>
      <c r="WNZ2173" s="218"/>
      <c r="WOA2173" s="218"/>
      <c r="WOB2173" s="218"/>
      <c r="WOC2173" s="218"/>
      <c r="WOD2173" s="218"/>
      <c r="WOE2173" s="218"/>
      <c r="WOF2173" s="218"/>
      <c r="WOG2173" s="218"/>
      <c r="WOH2173" s="218"/>
      <c r="WOI2173" s="218"/>
      <c r="WOJ2173" s="218"/>
      <c r="WOK2173" s="218"/>
      <c r="WOL2173" s="218"/>
      <c r="WOM2173" s="218"/>
      <c r="WON2173" s="218"/>
      <c r="WOO2173" s="218"/>
      <c r="WOP2173" s="218"/>
      <c r="WOQ2173" s="218"/>
      <c r="WOR2173" s="218"/>
      <c r="WOS2173" s="218"/>
      <c r="WOT2173" s="218"/>
      <c r="WOU2173" s="218"/>
      <c r="WOV2173" s="218"/>
      <c r="WOW2173" s="218"/>
      <c r="WOX2173" s="218"/>
      <c r="WOY2173" s="218"/>
      <c r="WOZ2173" s="218"/>
      <c r="WPA2173" s="218"/>
      <c r="WPB2173" s="218"/>
      <c r="WPC2173" s="218"/>
      <c r="WPD2173" s="218"/>
      <c r="WPE2173" s="218"/>
      <c r="WPF2173" s="218"/>
      <c r="WPG2173" s="218"/>
      <c r="WPH2173" s="218"/>
      <c r="WPI2173" s="218"/>
      <c r="WPJ2173" s="218"/>
      <c r="WPK2173" s="218"/>
      <c r="WPL2173" s="218"/>
      <c r="WPM2173" s="218"/>
      <c r="WPN2173" s="218"/>
      <c r="WPO2173" s="218"/>
      <c r="WPP2173" s="218"/>
      <c r="WPQ2173" s="218"/>
      <c r="WPR2173" s="218"/>
      <c r="WPS2173" s="218"/>
      <c r="WPT2173" s="218"/>
      <c r="WPU2173" s="218"/>
      <c r="WPV2173" s="218"/>
      <c r="WPW2173" s="218"/>
      <c r="WPX2173" s="218"/>
      <c r="WPY2173" s="218"/>
      <c r="WPZ2173" s="218"/>
      <c r="WQA2173" s="218"/>
      <c r="WQB2173" s="218"/>
      <c r="WQC2173" s="218"/>
      <c r="WQD2173" s="218"/>
      <c r="WQE2173" s="218"/>
      <c r="WQF2173" s="218"/>
      <c r="WQG2173" s="218"/>
      <c r="WQH2173" s="218"/>
      <c r="WQI2173" s="218"/>
      <c r="WQJ2173" s="218"/>
      <c r="WQK2173" s="218"/>
      <c r="WQL2173" s="218"/>
      <c r="WQM2173" s="218"/>
      <c r="WQN2173" s="218"/>
      <c r="WQO2173" s="218"/>
      <c r="WQP2173" s="218"/>
      <c r="WQQ2173" s="218"/>
      <c r="WQR2173" s="218"/>
      <c r="WQS2173" s="218"/>
      <c r="WQT2173" s="218"/>
      <c r="WQU2173" s="218"/>
      <c r="WQV2173" s="218"/>
      <c r="WQW2173" s="218"/>
      <c r="WQX2173" s="218"/>
      <c r="WQY2173" s="218"/>
      <c r="WQZ2173" s="218"/>
      <c r="WRA2173" s="218"/>
      <c r="WRB2173" s="218"/>
      <c r="WRC2173" s="218"/>
      <c r="WRD2173" s="218"/>
      <c r="WRE2173" s="218"/>
      <c r="WRF2173" s="218"/>
      <c r="WRG2173" s="218"/>
      <c r="WRH2173" s="218"/>
      <c r="WRI2173" s="218"/>
      <c r="WRJ2173" s="218"/>
      <c r="WRK2173" s="218"/>
      <c r="WRL2173" s="218"/>
      <c r="WRM2173" s="218"/>
      <c r="WRN2173" s="218"/>
      <c r="WRO2173" s="218"/>
      <c r="WRP2173" s="218"/>
      <c r="WRQ2173" s="218"/>
      <c r="WRR2173" s="218"/>
      <c r="WRS2173" s="218"/>
      <c r="WRT2173" s="218"/>
      <c r="WRU2173" s="218"/>
      <c r="WRV2173" s="218"/>
      <c r="WRW2173" s="218"/>
      <c r="WRX2173" s="218"/>
      <c r="WRY2173" s="218"/>
      <c r="WRZ2173" s="218"/>
      <c r="WSA2173" s="218"/>
      <c r="WSB2173" s="218"/>
      <c r="WSC2173" s="218"/>
      <c r="WSD2173" s="218"/>
      <c r="WSE2173" s="218"/>
      <c r="WSF2173" s="218"/>
      <c r="WSG2173" s="218"/>
      <c r="WSH2173" s="218"/>
      <c r="WSI2173" s="218"/>
      <c r="WSJ2173" s="218"/>
      <c r="WSK2173" s="218"/>
      <c r="WSL2173" s="218"/>
      <c r="WSM2173" s="218"/>
      <c r="WSN2173" s="218"/>
      <c r="WSO2173" s="218"/>
      <c r="WSP2173" s="218"/>
      <c r="WSQ2173" s="218"/>
      <c r="WSR2173" s="218"/>
      <c r="WSS2173" s="218"/>
      <c r="WST2173" s="218"/>
      <c r="WSU2173" s="218"/>
      <c r="WSV2173" s="218"/>
      <c r="WSW2173" s="218"/>
      <c r="WSX2173" s="218"/>
      <c r="WSY2173" s="218"/>
      <c r="WSZ2173" s="218"/>
      <c r="WTA2173" s="218"/>
      <c r="WTB2173" s="218"/>
      <c r="WTC2173" s="218"/>
      <c r="WTD2173" s="218"/>
      <c r="WTE2173" s="218"/>
      <c r="WTF2173" s="218"/>
      <c r="WTG2173" s="218"/>
      <c r="WTH2173" s="218"/>
      <c r="WTI2173" s="218"/>
      <c r="WTJ2173" s="218"/>
      <c r="WTK2173" s="218"/>
      <c r="WTL2173" s="218"/>
      <c r="WTM2173" s="218"/>
      <c r="WTN2173" s="218"/>
      <c r="WTO2173" s="218"/>
      <c r="WTP2173" s="218"/>
      <c r="WTQ2173" s="218"/>
      <c r="WTR2173" s="218"/>
      <c r="WTS2173" s="218"/>
      <c r="WTT2173" s="218"/>
      <c r="WTU2173" s="218"/>
      <c r="WTV2173" s="218"/>
      <c r="WTW2173" s="218"/>
      <c r="WTX2173" s="218"/>
      <c r="WTY2173" s="218"/>
      <c r="WTZ2173" s="218"/>
      <c r="WUA2173" s="218"/>
      <c r="WUB2173" s="218"/>
      <c r="WUC2173" s="218"/>
      <c r="WUD2173" s="218"/>
      <c r="WUE2173" s="218"/>
      <c r="WUF2173" s="218"/>
      <c r="WUG2173" s="218"/>
      <c r="WUH2173" s="218"/>
      <c r="WUI2173" s="218"/>
      <c r="WUJ2173" s="218"/>
      <c r="WUK2173" s="218"/>
      <c r="WUL2173" s="218"/>
      <c r="WUM2173" s="218"/>
      <c r="WUN2173" s="218"/>
      <c r="WUO2173" s="218"/>
      <c r="WUP2173" s="218"/>
      <c r="WUQ2173" s="218"/>
      <c r="WUR2173" s="218"/>
      <c r="WUS2173" s="218"/>
      <c r="WUT2173" s="218"/>
      <c r="WUU2173" s="218"/>
      <c r="WUV2173" s="218"/>
      <c r="WUW2173" s="218"/>
      <c r="WUX2173" s="218"/>
      <c r="WUY2173" s="218"/>
      <c r="WUZ2173" s="218"/>
      <c r="WVA2173" s="218"/>
      <c r="WVB2173" s="218"/>
      <c r="WVC2173" s="218"/>
      <c r="WVD2173" s="218"/>
      <c r="WVE2173" s="218"/>
      <c r="WVF2173" s="218"/>
      <c r="WVG2173" s="218"/>
      <c r="WVH2173" s="218"/>
      <c r="WVI2173" s="218"/>
      <c r="WVJ2173" s="218"/>
      <c r="WVK2173" s="218"/>
      <c r="WVL2173" s="218"/>
      <c r="WVM2173" s="218"/>
      <c r="WVN2173" s="218"/>
      <c r="WVO2173" s="218"/>
      <c r="WVP2173" s="218"/>
      <c r="WVQ2173" s="218"/>
      <c r="WVR2173" s="218"/>
      <c r="WVS2173" s="218"/>
      <c r="WVT2173" s="218"/>
      <c r="WVU2173" s="218"/>
      <c r="WVV2173" s="218"/>
      <c r="WVW2173" s="218"/>
      <c r="WVX2173" s="218"/>
      <c r="WVY2173" s="218"/>
      <c r="WVZ2173" s="218"/>
      <c r="WWA2173" s="218"/>
      <c r="WWB2173" s="218"/>
      <c r="WWC2173" s="218"/>
      <c r="WWD2173" s="218"/>
      <c r="WWE2173" s="218"/>
      <c r="WWF2173" s="218"/>
      <c r="WWG2173" s="218"/>
      <c r="WWH2173" s="218"/>
      <c r="WWI2173" s="218"/>
      <c r="WWJ2173" s="218"/>
      <c r="WWK2173" s="218"/>
      <c r="WWL2173" s="218"/>
      <c r="WWM2173" s="218"/>
      <c r="WWN2173" s="218"/>
      <c r="WWO2173" s="218"/>
      <c r="WWP2173" s="218"/>
      <c r="WWQ2173" s="218"/>
      <c r="WWR2173" s="218"/>
      <c r="WWS2173" s="218"/>
      <c r="WWT2173" s="218"/>
      <c r="WWU2173" s="218"/>
      <c r="WWV2173" s="218"/>
      <c r="WWW2173" s="218"/>
      <c r="WWX2173" s="218"/>
      <c r="WWY2173" s="218"/>
      <c r="WWZ2173" s="218"/>
      <c r="WXA2173" s="218"/>
      <c r="WXB2173" s="218"/>
      <c r="WXC2173" s="218"/>
      <c r="WXD2173" s="218"/>
      <c r="WXE2173" s="218"/>
      <c r="WXF2173" s="218"/>
      <c r="WXG2173" s="218"/>
      <c r="WXH2173" s="218"/>
      <c r="WXI2173" s="218"/>
      <c r="WXJ2173" s="218"/>
      <c r="WXK2173" s="218"/>
      <c r="WXL2173" s="218"/>
      <c r="WXM2173" s="218"/>
      <c r="WXN2173" s="218"/>
      <c r="WXO2173" s="218"/>
      <c r="WXP2173" s="218"/>
      <c r="WXQ2173" s="218"/>
      <c r="WXR2173" s="218"/>
      <c r="WXS2173" s="218"/>
      <c r="WXT2173" s="218"/>
      <c r="WXU2173" s="218"/>
      <c r="WXV2173" s="218"/>
      <c r="WXW2173" s="218"/>
      <c r="WXX2173" s="218"/>
      <c r="WXY2173" s="218"/>
      <c r="WXZ2173" s="218"/>
      <c r="WYA2173" s="218"/>
      <c r="WYB2173" s="218"/>
      <c r="WYC2173" s="218"/>
      <c r="WYD2173" s="218"/>
      <c r="WYE2173" s="218"/>
      <c r="WYF2173" s="218"/>
      <c r="WYG2173" s="218"/>
      <c r="WYH2173" s="218"/>
      <c r="WYI2173" s="218"/>
      <c r="WYJ2173" s="218"/>
      <c r="WYK2173" s="218"/>
      <c r="WYL2173" s="218"/>
      <c r="WYM2173" s="218"/>
      <c r="WYN2173" s="218"/>
      <c r="WYO2173" s="218"/>
      <c r="WYP2173" s="218"/>
      <c r="WYQ2173" s="218"/>
      <c r="WYR2173" s="218"/>
      <c r="WYS2173" s="218"/>
      <c r="WYT2173" s="218"/>
      <c r="WYU2173" s="218"/>
      <c r="WYV2173" s="218"/>
      <c r="WYW2173" s="218"/>
      <c r="WYX2173" s="218"/>
      <c r="WYY2173" s="218"/>
      <c r="WYZ2173" s="218"/>
      <c r="WZA2173" s="218"/>
      <c r="WZB2173" s="218"/>
      <c r="WZC2173" s="218"/>
      <c r="WZD2173" s="218"/>
      <c r="WZE2173" s="218"/>
      <c r="WZF2173" s="218"/>
      <c r="WZG2173" s="218"/>
      <c r="WZH2173" s="218"/>
      <c r="WZI2173" s="218"/>
      <c r="WZJ2173" s="218"/>
      <c r="WZK2173" s="218"/>
      <c r="WZL2173" s="218"/>
      <c r="WZM2173" s="218"/>
      <c r="WZN2173" s="218"/>
      <c r="WZO2173" s="218"/>
      <c r="WZP2173" s="218"/>
      <c r="WZQ2173" s="218"/>
      <c r="WZR2173" s="218"/>
      <c r="WZS2173" s="218"/>
      <c r="WZT2173" s="218"/>
      <c r="WZU2173" s="218"/>
      <c r="WZV2173" s="218"/>
      <c r="WZW2173" s="218"/>
      <c r="WZX2173" s="218"/>
      <c r="WZY2173" s="218"/>
      <c r="WZZ2173" s="218"/>
      <c r="XAA2173" s="218"/>
      <c r="XAB2173" s="218"/>
      <c r="XAC2173" s="218"/>
      <c r="XAD2173" s="218"/>
      <c r="XAE2173" s="218"/>
      <c r="XAF2173" s="218"/>
      <c r="XAG2173" s="218"/>
      <c r="XAH2173" s="218"/>
      <c r="XAI2173" s="218"/>
      <c r="XAJ2173" s="218"/>
      <c r="XAK2173" s="218"/>
      <c r="XAL2173" s="218"/>
      <c r="XAM2173" s="218"/>
      <c r="XAN2173" s="218"/>
      <c r="XAO2173" s="218"/>
      <c r="XAP2173" s="218"/>
      <c r="XAQ2173" s="218"/>
      <c r="XAR2173" s="218"/>
      <c r="XAS2173" s="218"/>
      <c r="XAT2173" s="218"/>
      <c r="XAU2173" s="218"/>
      <c r="XAV2173" s="218"/>
      <c r="XAW2173" s="218"/>
      <c r="XAX2173" s="218"/>
      <c r="XAY2173" s="218"/>
      <c r="XAZ2173" s="218"/>
      <c r="XBA2173" s="218"/>
      <c r="XBB2173" s="218"/>
      <c r="XBC2173" s="218"/>
      <c r="XBD2173" s="218"/>
      <c r="XBE2173" s="218"/>
      <c r="XBF2173" s="218"/>
      <c r="XBG2173" s="218"/>
      <c r="XBH2173" s="218"/>
      <c r="XBI2173" s="218"/>
      <c r="XBJ2173" s="218"/>
      <c r="XBK2173" s="218"/>
      <c r="XBL2173" s="218"/>
      <c r="XBM2173" s="218"/>
      <c r="XBN2173" s="218"/>
      <c r="XBO2173" s="218"/>
      <c r="XBP2173" s="218"/>
      <c r="XBQ2173" s="218"/>
      <c r="XBR2173" s="218"/>
      <c r="XBS2173" s="218"/>
      <c r="XBT2173" s="218"/>
      <c r="XBU2173" s="218"/>
      <c r="XBV2173" s="218"/>
      <c r="XBW2173" s="218"/>
      <c r="XBX2173" s="218"/>
      <c r="XBY2173" s="218"/>
      <c r="XBZ2173" s="218"/>
      <c r="XCA2173" s="218"/>
      <c r="XCB2173" s="218"/>
      <c r="XCC2173" s="218"/>
      <c r="XCD2173" s="218"/>
      <c r="XCE2173" s="218"/>
      <c r="XCF2173" s="218"/>
      <c r="XCG2173" s="218"/>
      <c r="XCH2173" s="218"/>
      <c r="XCI2173" s="218"/>
      <c r="XCJ2173" s="218"/>
      <c r="XCK2173" s="218"/>
      <c r="XCL2173" s="218"/>
      <c r="XCM2173" s="218"/>
      <c r="XCN2173" s="218"/>
      <c r="XCO2173" s="218"/>
      <c r="XCP2173" s="218"/>
      <c r="XCQ2173" s="218"/>
      <c r="XCR2173" s="218"/>
      <c r="XCS2173" s="218"/>
      <c r="XCT2173" s="218"/>
      <c r="XCU2173" s="218"/>
      <c r="XCV2173" s="218"/>
      <c r="XCW2173" s="218"/>
      <c r="XCX2173" s="218"/>
      <c r="XCY2173" s="218"/>
      <c r="XCZ2173" s="218"/>
      <c r="XDA2173" s="218"/>
      <c r="XDB2173" s="218"/>
      <c r="XDC2173" s="218"/>
      <c r="XDD2173" s="218"/>
      <c r="XDE2173" s="218"/>
      <c r="XDF2173" s="218"/>
      <c r="XDG2173" s="218"/>
      <c r="XDH2173" s="218"/>
      <c r="XDI2173" s="218"/>
      <c r="XDJ2173" s="218"/>
      <c r="XDK2173" s="218"/>
      <c r="XDL2173" s="218"/>
      <c r="XDM2173" s="218"/>
      <c r="XDN2173" s="218"/>
      <c r="XDO2173" s="218"/>
      <c r="XDP2173" s="218"/>
      <c r="XDQ2173" s="218"/>
      <c r="XDR2173" s="218"/>
      <c r="XDS2173" s="218"/>
      <c r="XDT2173" s="218"/>
      <c r="XDU2173" s="218"/>
      <c r="XDV2173" s="218"/>
      <c r="XDW2173" s="218"/>
      <c r="XDX2173" s="218"/>
      <c r="XDY2173" s="218"/>
      <c r="XDZ2173" s="218"/>
      <c r="XEA2173" s="218"/>
      <c r="XEB2173" s="218"/>
      <c r="XEC2173" s="218"/>
      <c r="XED2173" s="218"/>
      <c r="XEE2173" s="218"/>
      <c r="XEF2173" s="218"/>
      <c r="XEG2173" s="218"/>
      <c r="XEH2173" s="218"/>
      <c r="XEI2173" s="218"/>
      <c r="XEJ2173" s="218"/>
      <c r="XEK2173" s="218"/>
      <c r="XEL2173" s="218"/>
      <c r="XEM2173" s="218"/>
      <c r="XEN2173" s="218"/>
      <c r="XEO2173" s="218"/>
      <c r="XEP2173" s="218"/>
      <c r="XEQ2173" s="218"/>
      <c r="XER2173" s="218"/>
      <c r="XES2173" s="218"/>
      <c r="XET2173" s="218"/>
      <c r="XEU2173" s="218"/>
      <c r="XEV2173" s="218"/>
      <c r="XEW2173" s="218"/>
      <c r="XEX2173" s="218"/>
      <c r="XEY2173" s="218"/>
      <c r="XEZ2173" s="218"/>
      <c r="XFA2173" s="218"/>
      <c r="XFB2173" s="218"/>
      <c r="XFC2173" s="218"/>
      <c r="XFD2173" s="218"/>
    </row>
    <row r="2174" spans="1:16384" s="94" customFormat="1" ht="20.100000000000001" customHeight="1" x14ac:dyDescent="0.25">
      <c r="A2174" s="154"/>
      <c r="B2174" s="60" t="str">
        <f>"00.03.27.3.1.1.17.B."&amp;C2174&amp;D2174&amp;I2174</f>
        <v>00.03.27.3.1.1.17.B.431.2023</v>
      </c>
      <c r="C2174" s="20">
        <v>431</v>
      </c>
      <c r="D2174" s="72" t="s">
        <v>1085</v>
      </c>
      <c r="E2174" s="60" t="s">
        <v>1466</v>
      </c>
      <c r="F2174" s="19" t="s">
        <v>893</v>
      </c>
      <c r="G2174" s="311">
        <f>'[1]2023'!$D$142</f>
        <v>7200000</v>
      </c>
      <c r="H2174" s="269" t="s">
        <v>1164</v>
      </c>
      <c r="I2174" s="73">
        <v>2023</v>
      </c>
      <c r="J2174" s="126" t="s">
        <v>59</v>
      </c>
      <c r="K2174" s="126" t="s">
        <v>59</v>
      </c>
      <c r="L2174" s="126" t="s">
        <v>59</v>
      </c>
      <c r="M2174" s="60"/>
      <c r="N2174" s="10">
        <v>1</v>
      </c>
      <c r="O2174" s="15" t="s">
        <v>947</v>
      </c>
      <c r="P2174" s="60" t="s">
        <v>1451</v>
      </c>
      <c r="Q2174" s="73"/>
      <c r="R2174" s="60"/>
      <c r="S2174" s="60"/>
      <c r="T2174" s="218"/>
      <c r="U2174" s="218"/>
      <c r="V2174" s="218"/>
      <c r="W2174" s="218"/>
      <c r="X2174" s="218"/>
      <c r="Y2174" s="218"/>
      <c r="Z2174" s="218"/>
      <c r="AA2174" s="218"/>
      <c r="AB2174" s="218"/>
      <c r="AC2174" s="218"/>
      <c r="AD2174" s="218"/>
      <c r="AE2174" s="218"/>
      <c r="AF2174" s="218"/>
      <c r="AG2174" s="218"/>
      <c r="AH2174" s="218"/>
      <c r="AI2174" s="218"/>
      <c r="AJ2174" s="218"/>
      <c r="AK2174" s="218"/>
      <c r="AL2174" s="218"/>
      <c r="AM2174" s="218"/>
      <c r="AN2174" s="218"/>
      <c r="AO2174" s="218"/>
      <c r="AP2174" s="218"/>
      <c r="AQ2174" s="218"/>
      <c r="AR2174" s="218"/>
      <c r="AS2174" s="218"/>
      <c r="AT2174" s="218"/>
      <c r="AU2174" s="218"/>
      <c r="AV2174" s="218"/>
      <c r="AW2174" s="218"/>
      <c r="AX2174" s="218"/>
      <c r="AY2174" s="218"/>
      <c r="AZ2174" s="218"/>
      <c r="BA2174" s="218"/>
      <c r="BB2174" s="218"/>
      <c r="BC2174" s="218"/>
      <c r="BD2174" s="218"/>
      <c r="BE2174" s="218"/>
      <c r="BF2174" s="218"/>
      <c r="BG2174" s="218"/>
      <c r="BH2174" s="218"/>
      <c r="BI2174" s="218"/>
      <c r="BJ2174" s="218"/>
      <c r="BK2174" s="218"/>
      <c r="BL2174" s="218"/>
      <c r="BM2174" s="218"/>
      <c r="BN2174" s="218"/>
      <c r="BO2174" s="218"/>
      <c r="BP2174" s="218"/>
      <c r="BQ2174" s="218"/>
      <c r="BR2174" s="218"/>
      <c r="BS2174" s="218"/>
      <c r="BT2174" s="218"/>
      <c r="BU2174" s="218"/>
      <c r="BV2174" s="218"/>
      <c r="BW2174" s="218"/>
      <c r="BX2174" s="218"/>
      <c r="BY2174" s="218"/>
      <c r="BZ2174" s="218"/>
      <c r="CA2174" s="218"/>
      <c r="CB2174" s="218"/>
      <c r="CC2174" s="218"/>
      <c r="CD2174" s="218"/>
      <c r="CE2174" s="218"/>
      <c r="CF2174" s="218"/>
      <c r="CG2174" s="218"/>
      <c r="CH2174" s="218"/>
      <c r="CI2174" s="218"/>
      <c r="CJ2174" s="218"/>
      <c r="CK2174" s="218"/>
      <c r="CL2174" s="218"/>
      <c r="CM2174" s="218"/>
      <c r="CN2174" s="218"/>
      <c r="CO2174" s="218"/>
      <c r="CP2174" s="218"/>
      <c r="CQ2174" s="218"/>
      <c r="CR2174" s="218"/>
      <c r="CS2174" s="218"/>
      <c r="CT2174" s="218"/>
      <c r="CU2174" s="218"/>
      <c r="CV2174" s="218"/>
      <c r="CW2174" s="218"/>
      <c r="CX2174" s="218"/>
      <c r="CY2174" s="218"/>
      <c r="CZ2174" s="218"/>
      <c r="DA2174" s="218"/>
      <c r="DB2174" s="218"/>
      <c r="DC2174" s="218"/>
      <c r="DD2174" s="218"/>
      <c r="DE2174" s="218"/>
      <c r="DF2174" s="218"/>
      <c r="DG2174" s="218"/>
      <c r="DH2174" s="218"/>
      <c r="DI2174" s="218"/>
      <c r="DJ2174" s="218"/>
      <c r="DK2174" s="218"/>
      <c r="DL2174" s="218"/>
      <c r="DM2174" s="218"/>
      <c r="DN2174" s="218"/>
      <c r="DO2174" s="218"/>
      <c r="DP2174" s="218"/>
      <c r="DQ2174" s="218"/>
      <c r="DR2174" s="218"/>
      <c r="DS2174" s="218"/>
      <c r="DT2174" s="218"/>
      <c r="DU2174" s="218"/>
      <c r="DV2174" s="218"/>
      <c r="DW2174" s="218"/>
      <c r="DX2174" s="218"/>
      <c r="DY2174" s="218"/>
      <c r="DZ2174" s="218"/>
      <c r="EA2174" s="218"/>
      <c r="EB2174" s="218"/>
      <c r="EC2174" s="218"/>
      <c r="ED2174" s="218"/>
      <c r="EE2174" s="218"/>
      <c r="EF2174" s="218"/>
      <c r="EG2174" s="218"/>
      <c r="EH2174" s="218"/>
      <c r="EI2174" s="218"/>
      <c r="EJ2174" s="218"/>
      <c r="EK2174" s="218"/>
      <c r="EL2174" s="218"/>
      <c r="EM2174" s="218"/>
      <c r="EN2174" s="218"/>
      <c r="EO2174" s="218"/>
      <c r="EP2174" s="218"/>
      <c r="EQ2174" s="218"/>
      <c r="ER2174" s="218"/>
      <c r="ES2174" s="218"/>
      <c r="ET2174" s="218"/>
      <c r="EU2174" s="218"/>
      <c r="EV2174" s="218"/>
      <c r="EW2174" s="218"/>
      <c r="EX2174" s="218"/>
      <c r="EY2174" s="218"/>
      <c r="EZ2174" s="218"/>
      <c r="FA2174" s="218"/>
      <c r="FB2174" s="218"/>
      <c r="FC2174" s="218"/>
      <c r="FD2174" s="218"/>
      <c r="FE2174" s="218"/>
      <c r="FF2174" s="218"/>
      <c r="FG2174" s="218"/>
      <c r="FH2174" s="218"/>
      <c r="FI2174" s="218"/>
      <c r="FJ2174" s="218"/>
      <c r="FK2174" s="218"/>
      <c r="FL2174" s="218"/>
      <c r="FM2174" s="218"/>
      <c r="FN2174" s="218"/>
      <c r="FO2174" s="218"/>
      <c r="FP2174" s="218"/>
      <c r="FQ2174" s="218"/>
      <c r="FR2174" s="218"/>
      <c r="FS2174" s="218"/>
      <c r="FT2174" s="218"/>
      <c r="FU2174" s="218"/>
      <c r="FV2174" s="218"/>
      <c r="FW2174" s="218"/>
      <c r="FX2174" s="218"/>
      <c r="FY2174" s="218"/>
      <c r="FZ2174" s="218"/>
      <c r="GA2174" s="218"/>
      <c r="GB2174" s="218"/>
      <c r="GC2174" s="218"/>
      <c r="GD2174" s="218"/>
      <c r="GE2174" s="218"/>
      <c r="GF2174" s="218"/>
      <c r="GG2174" s="218"/>
      <c r="GH2174" s="218"/>
      <c r="GI2174" s="218"/>
      <c r="GJ2174" s="218"/>
      <c r="GK2174" s="218"/>
      <c r="GL2174" s="218"/>
      <c r="GM2174" s="218"/>
      <c r="GN2174" s="218"/>
      <c r="GO2174" s="218"/>
      <c r="GP2174" s="218"/>
      <c r="GQ2174" s="218"/>
      <c r="GR2174" s="218"/>
      <c r="GS2174" s="218"/>
      <c r="GT2174" s="218"/>
      <c r="GU2174" s="218"/>
      <c r="GV2174" s="218"/>
      <c r="GW2174" s="218"/>
      <c r="GX2174" s="218"/>
      <c r="GY2174" s="218"/>
      <c r="GZ2174" s="218"/>
      <c r="HA2174" s="218"/>
      <c r="HB2174" s="218"/>
      <c r="HC2174" s="218"/>
      <c r="HD2174" s="218"/>
      <c r="HE2174" s="218"/>
      <c r="HF2174" s="218"/>
      <c r="HG2174" s="218"/>
      <c r="HH2174" s="218"/>
      <c r="HI2174" s="218"/>
      <c r="HJ2174" s="218"/>
      <c r="HK2174" s="218"/>
      <c r="HL2174" s="218"/>
      <c r="HM2174" s="218"/>
      <c r="HN2174" s="218"/>
      <c r="HO2174" s="218"/>
      <c r="HP2174" s="218"/>
      <c r="HQ2174" s="218"/>
      <c r="HR2174" s="218"/>
      <c r="HS2174" s="218"/>
      <c r="HT2174" s="218"/>
      <c r="HU2174" s="218"/>
      <c r="HV2174" s="218"/>
      <c r="HW2174" s="218"/>
      <c r="HX2174" s="218"/>
      <c r="HY2174" s="218"/>
      <c r="HZ2174" s="218"/>
      <c r="IA2174" s="218"/>
      <c r="IB2174" s="218"/>
      <c r="IC2174" s="218"/>
      <c r="ID2174" s="218"/>
      <c r="IE2174" s="218"/>
      <c r="IF2174" s="218"/>
      <c r="IG2174" s="218"/>
      <c r="IH2174" s="218"/>
      <c r="II2174" s="218"/>
      <c r="IJ2174" s="218"/>
      <c r="IK2174" s="218"/>
      <c r="IL2174" s="218"/>
      <c r="IM2174" s="218"/>
      <c r="IN2174" s="218"/>
      <c r="IO2174" s="218"/>
      <c r="IP2174" s="218"/>
      <c r="IQ2174" s="218"/>
      <c r="IR2174" s="218"/>
      <c r="IS2174" s="218"/>
      <c r="IT2174" s="218"/>
      <c r="IU2174" s="218"/>
      <c r="IV2174" s="218"/>
      <c r="IW2174" s="218"/>
      <c r="IX2174" s="218"/>
      <c r="IY2174" s="218"/>
      <c r="IZ2174" s="218"/>
      <c r="JA2174" s="218"/>
      <c r="JB2174" s="218"/>
      <c r="JC2174" s="218"/>
      <c r="JD2174" s="218"/>
      <c r="JE2174" s="218"/>
      <c r="JF2174" s="218"/>
      <c r="JG2174" s="218"/>
      <c r="JH2174" s="218"/>
      <c r="JI2174" s="218"/>
      <c r="JJ2174" s="218"/>
      <c r="JK2174" s="218"/>
      <c r="JL2174" s="218"/>
      <c r="JM2174" s="218"/>
      <c r="JN2174" s="218"/>
      <c r="JO2174" s="218"/>
      <c r="JP2174" s="218"/>
      <c r="JQ2174" s="218"/>
      <c r="JR2174" s="218"/>
      <c r="JS2174" s="218"/>
      <c r="JT2174" s="218"/>
      <c r="JU2174" s="218"/>
      <c r="JV2174" s="218"/>
      <c r="JW2174" s="218"/>
      <c r="JX2174" s="218"/>
      <c r="JY2174" s="218"/>
      <c r="JZ2174" s="218"/>
      <c r="KA2174" s="218"/>
      <c r="KB2174" s="218"/>
      <c r="KC2174" s="218"/>
      <c r="KD2174" s="218"/>
      <c r="KE2174" s="218"/>
      <c r="KF2174" s="218"/>
      <c r="KG2174" s="218"/>
      <c r="KH2174" s="218"/>
      <c r="KI2174" s="218"/>
      <c r="KJ2174" s="218"/>
      <c r="KK2174" s="218"/>
      <c r="KL2174" s="218"/>
      <c r="KM2174" s="218"/>
      <c r="KN2174" s="218"/>
      <c r="KO2174" s="218"/>
      <c r="KP2174" s="218"/>
      <c r="KQ2174" s="218"/>
      <c r="KR2174" s="218"/>
      <c r="KS2174" s="218"/>
      <c r="KT2174" s="218"/>
      <c r="KU2174" s="218"/>
      <c r="KV2174" s="218"/>
      <c r="KW2174" s="218"/>
      <c r="KX2174" s="218"/>
      <c r="KY2174" s="218"/>
      <c r="KZ2174" s="218"/>
      <c r="LA2174" s="218"/>
      <c r="LB2174" s="218"/>
      <c r="LC2174" s="218"/>
      <c r="LD2174" s="218"/>
      <c r="LE2174" s="218"/>
      <c r="LF2174" s="218"/>
      <c r="LG2174" s="218"/>
      <c r="LH2174" s="218"/>
      <c r="LI2174" s="218"/>
      <c r="LJ2174" s="218"/>
      <c r="LK2174" s="218"/>
      <c r="LL2174" s="218"/>
      <c r="LM2174" s="218"/>
      <c r="LN2174" s="218"/>
      <c r="LO2174" s="218"/>
      <c r="LP2174" s="218"/>
      <c r="LQ2174" s="218"/>
      <c r="LR2174" s="218"/>
      <c r="LS2174" s="218"/>
      <c r="LT2174" s="218"/>
      <c r="LU2174" s="218"/>
      <c r="LV2174" s="218"/>
      <c r="LW2174" s="218"/>
      <c r="LX2174" s="218"/>
      <c r="LY2174" s="218"/>
      <c r="LZ2174" s="218"/>
      <c r="MA2174" s="218"/>
      <c r="MB2174" s="218"/>
      <c r="MC2174" s="218"/>
      <c r="MD2174" s="218"/>
      <c r="ME2174" s="218"/>
      <c r="MF2174" s="218"/>
      <c r="MG2174" s="218"/>
      <c r="MH2174" s="218"/>
      <c r="MI2174" s="218"/>
      <c r="MJ2174" s="218"/>
      <c r="MK2174" s="218"/>
      <c r="ML2174" s="218"/>
      <c r="MM2174" s="218"/>
      <c r="MN2174" s="218"/>
      <c r="MO2174" s="218"/>
      <c r="MP2174" s="218"/>
      <c r="MQ2174" s="218"/>
      <c r="MR2174" s="218"/>
      <c r="MS2174" s="218"/>
      <c r="MT2174" s="218"/>
      <c r="MU2174" s="218"/>
      <c r="MV2174" s="218"/>
      <c r="MW2174" s="218"/>
      <c r="MX2174" s="218"/>
      <c r="MY2174" s="218"/>
      <c r="MZ2174" s="218"/>
      <c r="NA2174" s="218"/>
      <c r="NB2174" s="218"/>
      <c r="NC2174" s="218"/>
      <c r="ND2174" s="218"/>
      <c r="NE2174" s="218"/>
      <c r="NF2174" s="218"/>
      <c r="NG2174" s="218"/>
      <c r="NH2174" s="218"/>
      <c r="NI2174" s="218"/>
      <c r="NJ2174" s="218"/>
      <c r="NK2174" s="218"/>
      <c r="NL2174" s="218"/>
      <c r="NM2174" s="218"/>
      <c r="NN2174" s="218"/>
      <c r="NO2174" s="218"/>
      <c r="NP2174" s="218"/>
      <c r="NQ2174" s="218"/>
      <c r="NR2174" s="218"/>
      <c r="NS2174" s="218"/>
      <c r="NT2174" s="218"/>
      <c r="NU2174" s="218"/>
      <c r="NV2174" s="218"/>
      <c r="NW2174" s="218"/>
      <c r="NX2174" s="218"/>
      <c r="NY2174" s="218"/>
      <c r="NZ2174" s="218"/>
      <c r="OA2174" s="218"/>
      <c r="OB2174" s="218"/>
      <c r="OC2174" s="218"/>
      <c r="OD2174" s="218"/>
      <c r="OE2174" s="218"/>
      <c r="OF2174" s="218"/>
      <c r="OG2174" s="218"/>
      <c r="OH2174" s="218"/>
      <c r="OI2174" s="218"/>
      <c r="OJ2174" s="218"/>
      <c r="OK2174" s="218"/>
      <c r="OL2174" s="218"/>
      <c r="OM2174" s="218"/>
      <c r="ON2174" s="218"/>
      <c r="OO2174" s="218"/>
      <c r="OP2174" s="218"/>
      <c r="OQ2174" s="218"/>
      <c r="OR2174" s="218"/>
      <c r="OS2174" s="218"/>
      <c r="OT2174" s="218"/>
      <c r="OU2174" s="218"/>
      <c r="OV2174" s="218"/>
      <c r="OW2174" s="218"/>
      <c r="OX2174" s="218"/>
      <c r="OY2174" s="218"/>
      <c r="OZ2174" s="218"/>
      <c r="PA2174" s="218"/>
      <c r="PB2174" s="218"/>
      <c r="PC2174" s="218"/>
      <c r="PD2174" s="218"/>
      <c r="PE2174" s="218"/>
      <c r="PF2174" s="218"/>
      <c r="PG2174" s="218"/>
      <c r="PH2174" s="218"/>
      <c r="PI2174" s="218"/>
      <c r="PJ2174" s="218"/>
      <c r="PK2174" s="218"/>
      <c r="PL2174" s="218"/>
      <c r="PM2174" s="218"/>
      <c r="PN2174" s="218"/>
      <c r="PO2174" s="218"/>
      <c r="PP2174" s="218"/>
      <c r="PQ2174" s="218"/>
      <c r="PR2174" s="218"/>
      <c r="PS2174" s="218"/>
      <c r="PT2174" s="218"/>
      <c r="PU2174" s="218"/>
      <c r="PV2174" s="218"/>
      <c r="PW2174" s="218"/>
      <c r="PX2174" s="218"/>
      <c r="PY2174" s="218"/>
      <c r="PZ2174" s="218"/>
      <c r="QA2174" s="218"/>
      <c r="QB2174" s="218"/>
      <c r="QC2174" s="218"/>
      <c r="QD2174" s="218"/>
      <c r="QE2174" s="218"/>
      <c r="QF2174" s="218"/>
      <c r="QG2174" s="218"/>
      <c r="QH2174" s="218"/>
      <c r="QI2174" s="218"/>
      <c r="QJ2174" s="218"/>
      <c r="QK2174" s="218"/>
      <c r="QL2174" s="218"/>
      <c r="QM2174" s="218"/>
      <c r="QN2174" s="218"/>
      <c r="QO2174" s="218"/>
      <c r="QP2174" s="218"/>
      <c r="QQ2174" s="218"/>
      <c r="QR2174" s="218"/>
      <c r="QS2174" s="218"/>
      <c r="QT2174" s="218"/>
      <c r="QU2174" s="218"/>
      <c r="QV2174" s="218"/>
      <c r="QW2174" s="218"/>
      <c r="QX2174" s="218"/>
      <c r="QY2174" s="218"/>
      <c r="QZ2174" s="218"/>
      <c r="RA2174" s="218"/>
      <c r="RB2174" s="218"/>
      <c r="RC2174" s="218"/>
      <c r="RD2174" s="218"/>
      <c r="RE2174" s="218"/>
      <c r="RF2174" s="218"/>
      <c r="RG2174" s="218"/>
      <c r="RH2174" s="218"/>
      <c r="RI2174" s="218"/>
      <c r="RJ2174" s="218"/>
      <c r="RK2174" s="218"/>
      <c r="RL2174" s="218"/>
      <c r="RM2174" s="218"/>
      <c r="RN2174" s="218"/>
      <c r="RO2174" s="218"/>
      <c r="RP2174" s="218"/>
      <c r="RQ2174" s="218"/>
      <c r="RR2174" s="218"/>
      <c r="RS2174" s="218"/>
      <c r="RT2174" s="218"/>
      <c r="RU2174" s="218"/>
      <c r="RV2174" s="218"/>
      <c r="RW2174" s="218"/>
      <c r="RX2174" s="218"/>
      <c r="RY2174" s="218"/>
      <c r="RZ2174" s="218"/>
      <c r="SA2174" s="218"/>
      <c r="SB2174" s="218"/>
      <c r="SC2174" s="218"/>
      <c r="SD2174" s="218"/>
      <c r="SE2174" s="218"/>
      <c r="SF2174" s="218"/>
      <c r="SG2174" s="218"/>
      <c r="SH2174" s="218"/>
      <c r="SI2174" s="218"/>
      <c r="SJ2174" s="218"/>
      <c r="SK2174" s="218"/>
      <c r="SL2174" s="218"/>
      <c r="SM2174" s="218"/>
      <c r="SN2174" s="218"/>
      <c r="SO2174" s="218"/>
      <c r="SP2174" s="218"/>
      <c r="SQ2174" s="218"/>
      <c r="SR2174" s="218"/>
      <c r="SS2174" s="218"/>
      <c r="ST2174" s="218"/>
      <c r="SU2174" s="218"/>
      <c r="SV2174" s="218"/>
      <c r="SW2174" s="218"/>
      <c r="SX2174" s="218"/>
      <c r="SY2174" s="218"/>
      <c r="SZ2174" s="218"/>
      <c r="TA2174" s="218"/>
      <c r="TB2174" s="218"/>
      <c r="TC2174" s="218"/>
      <c r="TD2174" s="218"/>
      <c r="TE2174" s="218"/>
      <c r="TF2174" s="218"/>
      <c r="TG2174" s="218"/>
      <c r="TH2174" s="218"/>
      <c r="TI2174" s="218"/>
      <c r="TJ2174" s="218"/>
      <c r="TK2174" s="218"/>
      <c r="TL2174" s="218"/>
      <c r="TM2174" s="218"/>
      <c r="TN2174" s="218"/>
      <c r="TO2174" s="218"/>
      <c r="TP2174" s="218"/>
      <c r="TQ2174" s="218"/>
      <c r="TR2174" s="218"/>
      <c r="TS2174" s="218"/>
      <c r="TT2174" s="218"/>
      <c r="TU2174" s="218"/>
      <c r="TV2174" s="218"/>
      <c r="TW2174" s="218"/>
      <c r="TX2174" s="218"/>
      <c r="TY2174" s="218"/>
      <c r="TZ2174" s="218"/>
      <c r="UA2174" s="218"/>
      <c r="UB2174" s="218"/>
      <c r="UC2174" s="218"/>
      <c r="UD2174" s="218"/>
      <c r="UE2174" s="218"/>
      <c r="UF2174" s="218"/>
      <c r="UG2174" s="218"/>
      <c r="UH2174" s="218"/>
      <c r="UI2174" s="218"/>
      <c r="UJ2174" s="218"/>
      <c r="UK2174" s="218"/>
      <c r="UL2174" s="218"/>
      <c r="UM2174" s="218"/>
      <c r="UN2174" s="218"/>
      <c r="UO2174" s="218"/>
      <c r="UP2174" s="218"/>
      <c r="UQ2174" s="218"/>
      <c r="UR2174" s="218"/>
      <c r="US2174" s="218"/>
      <c r="UT2174" s="218"/>
      <c r="UU2174" s="218"/>
      <c r="UV2174" s="218"/>
      <c r="UW2174" s="218"/>
      <c r="UX2174" s="218"/>
      <c r="UY2174" s="218"/>
      <c r="UZ2174" s="218"/>
      <c r="VA2174" s="218"/>
      <c r="VB2174" s="218"/>
      <c r="VC2174" s="218"/>
      <c r="VD2174" s="218"/>
      <c r="VE2174" s="218"/>
      <c r="VF2174" s="218"/>
      <c r="VG2174" s="218"/>
      <c r="VH2174" s="218"/>
      <c r="VI2174" s="218"/>
      <c r="VJ2174" s="218"/>
      <c r="VK2174" s="218"/>
      <c r="VL2174" s="218"/>
      <c r="VM2174" s="218"/>
      <c r="VN2174" s="218"/>
      <c r="VO2174" s="218"/>
      <c r="VP2174" s="218"/>
      <c r="VQ2174" s="218"/>
      <c r="VR2174" s="218"/>
      <c r="VS2174" s="218"/>
      <c r="VT2174" s="218"/>
      <c r="VU2174" s="218"/>
      <c r="VV2174" s="218"/>
      <c r="VW2174" s="218"/>
      <c r="VX2174" s="218"/>
      <c r="VY2174" s="218"/>
      <c r="VZ2174" s="218"/>
      <c r="WA2174" s="218"/>
      <c r="WB2174" s="218"/>
      <c r="WC2174" s="218"/>
      <c r="WD2174" s="218"/>
      <c r="WE2174" s="218"/>
      <c r="WF2174" s="218"/>
      <c r="WG2174" s="218"/>
      <c r="WH2174" s="218"/>
      <c r="WI2174" s="218"/>
      <c r="WJ2174" s="218"/>
      <c r="WK2174" s="218"/>
      <c r="WL2174" s="218"/>
      <c r="WM2174" s="218"/>
      <c r="WN2174" s="218"/>
      <c r="WO2174" s="218"/>
      <c r="WP2174" s="218"/>
      <c r="WQ2174" s="218"/>
      <c r="WR2174" s="218"/>
      <c r="WS2174" s="218"/>
      <c r="WT2174" s="218"/>
      <c r="WU2174" s="218"/>
      <c r="WV2174" s="218"/>
      <c r="WW2174" s="218"/>
      <c r="WX2174" s="218"/>
      <c r="WY2174" s="218"/>
      <c r="WZ2174" s="218"/>
      <c r="XA2174" s="218"/>
      <c r="XB2174" s="218"/>
      <c r="XC2174" s="218"/>
      <c r="XD2174" s="218"/>
      <c r="XE2174" s="218"/>
      <c r="XF2174" s="218"/>
      <c r="XG2174" s="218"/>
      <c r="XH2174" s="218"/>
      <c r="XI2174" s="218"/>
      <c r="XJ2174" s="218"/>
      <c r="XK2174" s="218"/>
      <c r="XL2174" s="218"/>
      <c r="XM2174" s="218"/>
      <c r="XN2174" s="218"/>
      <c r="XO2174" s="218"/>
      <c r="XP2174" s="218"/>
      <c r="XQ2174" s="218"/>
      <c r="XR2174" s="218"/>
      <c r="XS2174" s="218"/>
      <c r="XT2174" s="218"/>
      <c r="XU2174" s="218"/>
      <c r="XV2174" s="218"/>
      <c r="XW2174" s="218"/>
      <c r="XX2174" s="218"/>
      <c r="XY2174" s="218"/>
      <c r="XZ2174" s="218"/>
      <c r="YA2174" s="218"/>
      <c r="YB2174" s="218"/>
      <c r="YC2174" s="218"/>
      <c r="YD2174" s="218"/>
      <c r="YE2174" s="218"/>
      <c r="YF2174" s="218"/>
      <c r="YG2174" s="218"/>
      <c r="YH2174" s="218"/>
      <c r="YI2174" s="218"/>
      <c r="YJ2174" s="218"/>
      <c r="YK2174" s="218"/>
      <c r="YL2174" s="218"/>
      <c r="YM2174" s="218"/>
      <c r="YN2174" s="218"/>
      <c r="YO2174" s="218"/>
      <c r="YP2174" s="218"/>
      <c r="YQ2174" s="218"/>
      <c r="YR2174" s="218"/>
      <c r="YS2174" s="218"/>
      <c r="YT2174" s="218"/>
      <c r="YU2174" s="218"/>
      <c r="YV2174" s="218"/>
      <c r="YW2174" s="218"/>
      <c r="YX2174" s="218"/>
      <c r="YY2174" s="218"/>
      <c r="YZ2174" s="218"/>
      <c r="ZA2174" s="218"/>
      <c r="ZB2174" s="218"/>
      <c r="ZC2174" s="218"/>
      <c r="ZD2174" s="218"/>
      <c r="ZE2174" s="218"/>
      <c r="ZF2174" s="218"/>
      <c r="ZG2174" s="218"/>
      <c r="ZH2174" s="218"/>
      <c r="ZI2174" s="218"/>
      <c r="ZJ2174" s="218"/>
      <c r="ZK2174" s="218"/>
      <c r="ZL2174" s="218"/>
      <c r="ZM2174" s="218"/>
      <c r="ZN2174" s="218"/>
      <c r="ZO2174" s="218"/>
      <c r="ZP2174" s="218"/>
      <c r="ZQ2174" s="218"/>
      <c r="ZR2174" s="218"/>
      <c r="ZS2174" s="218"/>
      <c r="ZT2174" s="218"/>
      <c r="ZU2174" s="218"/>
      <c r="ZV2174" s="218"/>
      <c r="ZW2174" s="218"/>
      <c r="ZX2174" s="218"/>
      <c r="ZY2174" s="218"/>
      <c r="ZZ2174" s="218"/>
      <c r="AAA2174" s="218"/>
      <c r="AAB2174" s="218"/>
      <c r="AAC2174" s="218"/>
      <c r="AAD2174" s="218"/>
      <c r="AAE2174" s="218"/>
      <c r="AAF2174" s="218"/>
      <c r="AAG2174" s="218"/>
      <c r="AAH2174" s="218"/>
      <c r="AAI2174" s="218"/>
      <c r="AAJ2174" s="218"/>
      <c r="AAK2174" s="218"/>
      <c r="AAL2174" s="218"/>
      <c r="AAM2174" s="218"/>
      <c r="AAN2174" s="218"/>
      <c r="AAO2174" s="218"/>
      <c r="AAP2174" s="218"/>
      <c r="AAQ2174" s="218"/>
      <c r="AAR2174" s="218"/>
      <c r="AAS2174" s="218"/>
      <c r="AAT2174" s="218"/>
      <c r="AAU2174" s="218"/>
      <c r="AAV2174" s="218"/>
      <c r="AAW2174" s="218"/>
      <c r="AAX2174" s="218"/>
      <c r="AAY2174" s="218"/>
      <c r="AAZ2174" s="218"/>
      <c r="ABA2174" s="218"/>
      <c r="ABB2174" s="218"/>
      <c r="ABC2174" s="218"/>
      <c r="ABD2174" s="218"/>
      <c r="ABE2174" s="218"/>
      <c r="ABF2174" s="218"/>
      <c r="ABG2174" s="218"/>
      <c r="ABH2174" s="218"/>
      <c r="ABI2174" s="218"/>
      <c r="ABJ2174" s="218"/>
      <c r="ABK2174" s="218"/>
      <c r="ABL2174" s="218"/>
      <c r="ABM2174" s="218"/>
      <c r="ABN2174" s="218"/>
      <c r="ABO2174" s="218"/>
      <c r="ABP2174" s="218"/>
      <c r="ABQ2174" s="218"/>
      <c r="ABR2174" s="218"/>
      <c r="ABS2174" s="218"/>
      <c r="ABT2174" s="218"/>
      <c r="ABU2174" s="218"/>
      <c r="ABV2174" s="218"/>
      <c r="ABW2174" s="218"/>
      <c r="ABX2174" s="218"/>
      <c r="ABY2174" s="218"/>
      <c r="ABZ2174" s="218"/>
      <c r="ACA2174" s="218"/>
      <c r="ACB2174" s="218"/>
      <c r="ACC2174" s="218"/>
      <c r="ACD2174" s="218"/>
      <c r="ACE2174" s="218"/>
      <c r="ACF2174" s="218"/>
      <c r="ACG2174" s="218"/>
      <c r="ACH2174" s="218"/>
      <c r="ACI2174" s="218"/>
      <c r="ACJ2174" s="218"/>
      <c r="ACK2174" s="218"/>
      <c r="ACL2174" s="218"/>
      <c r="ACM2174" s="218"/>
      <c r="ACN2174" s="218"/>
      <c r="ACO2174" s="218"/>
      <c r="ACP2174" s="218"/>
      <c r="ACQ2174" s="218"/>
      <c r="ACR2174" s="218"/>
      <c r="ACS2174" s="218"/>
      <c r="ACT2174" s="218"/>
      <c r="ACU2174" s="218"/>
      <c r="ACV2174" s="218"/>
      <c r="ACW2174" s="218"/>
      <c r="ACX2174" s="218"/>
      <c r="ACY2174" s="218"/>
      <c r="ACZ2174" s="218"/>
      <c r="ADA2174" s="218"/>
      <c r="ADB2174" s="218"/>
      <c r="ADC2174" s="218"/>
      <c r="ADD2174" s="218"/>
      <c r="ADE2174" s="218"/>
      <c r="ADF2174" s="218"/>
      <c r="ADG2174" s="218"/>
      <c r="ADH2174" s="218"/>
      <c r="ADI2174" s="218"/>
      <c r="ADJ2174" s="218"/>
      <c r="ADK2174" s="218"/>
      <c r="ADL2174" s="218"/>
      <c r="ADM2174" s="218"/>
      <c r="ADN2174" s="218"/>
      <c r="ADO2174" s="218"/>
      <c r="ADP2174" s="218"/>
      <c r="ADQ2174" s="218"/>
      <c r="ADR2174" s="218"/>
      <c r="ADS2174" s="218"/>
      <c r="ADT2174" s="218"/>
      <c r="ADU2174" s="218"/>
      <c r="ADV2174" s="218"/>
      <c r="ADW2174" s="218"/>
      <c r="ADX2174" s="218"/>
      <c r="ADY2174" s="218"/>
      <c r="ADZ2174" s="218"/>
      <c r="AEA2174" s="218"/>
      <c r="AEB2174" s="218"/>
      <c r="AEC2174" s="218"/>
      <c r="AED2174" s="218"/>
      <c r="AEE2174" s="218"/>
      <c r="AEF2174" s="218"/>
      <c r="AEG2174" s="218"/>
      <c r="AEH2174" s="218"/>
      <c r="AEI2174" s="218"/>
      <c r="AEJ2174" s="218"/>
      <c r="AEK2174" s="218"/>
      <c r="AEL2174" s="218"/>
      <c r="AEM2174" s="218"/>
      <c r="AEN2174" s="218"/>
      <c r="AEO2174" s="218"/>
      <c r="AEP2174" s="218"/>
      <c r="AEQ2174" s="218"/>
      <c r="AER2174" s="218"/>
      <c r="AES2174" s="218"/>
      <c r="AET2174" s="218"/>
      <c r="AEU2174" s="218"/>
      <c r="AEV2174" s="218"/>
      <c r="AEW2174" s="218"/>
      <c r="AEX2174" s="218"/>
      <c r="AEY2174" s="218"/>
      <c r="AEZ2174" s="218"/>
      <c r="AFA2174" s="218"/>
      <c r="AFB2174" s="218"/>
      <c r="AFC2174" s="218"/>
      <c r="AFD2174" s="218"/>
      <c r="AFE2174" s="218"/>
      <c r="AFF2174" s="218"/>
      <c r="AFG2174" s="218"/>
      <c r="AFH2174" s="218"/>
      <c r="AFI2174" s="218"/>
      <c r="AFJ2174" s="218"/>
      <c r="AFK2174" s="218"/>
      <c r="AFL2174" s="218"/>
      <c r="AFM2174" s="218"/>
      <c r="AFN2174" s="218"/>
      <c r="AFO2174" s="218"/>
      <c r="AFP2174" s="218"/>
      <c r="AFQ2174" s="218"/>
      <c r="AFR2174" s="218"/>
      <c r="AFS2174" s="218"/>
      <c r="AFT2174" s="218"/>
      <c r="AFU2174" s="218"/>
      <c r="AFV2174" s="218"/>
      <c r="AFW2174" s="218"/>
      <c r="AFX2174" s="218"/>
      <c r="AFY2174" s="218"/>
      <c r="AFZ2174" s="218"/>
      <c r="AGA2174" s="218"/>
      <c r="AGB2174" s="218"/>
      <c r="AGC2174" s="218"/>
      <c r="AGD2174" s="218"/>
      <c r="AGE2174" s="218"/>
      <c r="AGF2174" s="218"/>
      <c r="AGG2174" s="218"/>
      <c r="AGH2174" s="218"/>
      <c r="AGI2174" s="218"/>
      <c r="AGJ2174" s="218"/>
      <c r="AGK2174" s="218"/>
      <c r="AGL2174" s="218"/>
      <c r="AGM2174" s="218"/>
      <c r="AGN2174" s="218"/>
      <c r="AGO2174" s="218"/>
      <c r="AGP2174" s="218"/>
      <c r="AGQ2174" s="218"/>
      <c r="AGR2174" s="218"/>
      <c r="AGS2174" s="218"/>
      <c r="AGT2174" s="218"/>
      <c r="AGU2174" s="218"/>
      <c r="AGV2174" s="218"/>
      <c r="AGW2174" s="218"/>
      <c r="AGX2174" s="218"/>
      <c r="AGY2174" s="218"/>
      <c r="AGZ2174" s="218"/>
      <c r="AHA2174" s="218"/>
      <c r="AHB2174" s="218"/>
      <c r="AHC2174" s="218"/>
      <c r="AHD2174" s="218"/>
      <c r="AHE2174" s="218"/>
      <c r="AHF2174" s="218"/>
      <c r="AHG2174" s="218"/>
      <c r="AHH2174" s="218"/>
      <c r="AHI2174" s="218"/>
      <c r="AHJ2174" s="218"/>
      <c r="AHK2174" s="218"/>
      <c r="AHL2174" s="218"/>
      <c r="AHM2174" s="218"/>
      <c r="AHN2174" s="218"/>
      <c r="AHO2174" s="218"/>
      <c r="AHP2174" s="218"/>
      <c r="AHQ2174" s="218"/>
      <c r="AHR2174" s="218"/>
      <c r="AHS2174" s="218"/>
      <c r="AHT2174" s="218"/>
      <c r="AHU2174" s="218"/>
      <c r="AHV2174" s="218"/>
      <c r="AHW2174" s="218"/>
      <c r="AHX2174" s="218"/>
      <c r="AHY2174" s="218"/>
      <c r="AHZ2174" s="218"/>
      <c r="AIA2174" s="218"/>
      <c r="AIB2174" s="218"/>
      <c r="AIC2174" s="218"/>
      <c r="AID2174" s="218"/>
      <c r="AIE2174" s="218"/>
      <c r="AIF2174" s="218"/>
      <c r="AIG2174" s="218"/>
      <c r="AIH2174" s="218"/>
      <c r="AII2174" s="218"/>
      <c r="AIJ2174" s="218"/>
      <c r="AIK2174" s="218"/>
      <c r="AIL2174" s="218"/>
      <c r="AIM2174" s="218"/>
      <c r="AIN2174" s="218"/>
      <c r="AIO2174" s="218"/>
      <c r="AIP2174" s="218"/>
      <c r="AIQ2174" s="218"/>
      <c r="AIR2174" s="218"/>
      <c r="AIS2174" s="218"/>
      <c r="AIT2174" s="218"/>
      <c r="AIU2174" s="218"/>
      <c r="AIV2174" s="218"/>
      <c r="AIW2174" s="218"/>
      <c r="AIX2174" s="218"/>
      <c r="AIY2174" s="218"/>
      <c r="AIZ2174" s="218"/>
      <c r="AJA2174" s="218"/>
      <c r="AJB2174" s="218"/>
      <c r="AJC2174" s="218"/>
      <c r="AJD2174" s="218"/>
      <c r="AJE2174" s="218"/>
      <c r="AJF2174" s="218"/>
      <c r="AJG2174" s="218"/>
      <c r="AJH2174" s="218"/>
      <c r="AJI2174" s="218"/>
      <c r="AJJ2174" s="218"/>
      <c r="AJK2174" s="218"/>
      <c r="AJL2174" s="218"/>
      <c r="AJM2174" s="218"/>
      <c r="AJN2174" s="218"/>
      <c r="AJO2174" s="218"/>
      <c r="AJP2174" s="218"/>
      <c r="AJQ2174" s="218"/>
      <c r="AJR2174" s="218"/>
      <c r="AJS2174" s="218"/>
      <c r="AJT2174" s="218"/>
      <c r="AJU2174" s="218"/>
      <c r="AJV2174" s="218"/>
      <c r="AJW2174" s="218"/>
      <c r="AJX2174" s="218"/>
      <c r="AJY2174" s="218"/>
      <c r="AJZ2174" s="218"/>
      <c r="AKA2174" s="218"/>
      <c r="AKB2174" s="218"/>
      <c r="AKC2174" s="218"/>
      <c r="AKD2174" s="218"/>
      <c r="AKE2174" s="218"/>
      <c r="AKF2174" s="218"/>
      <c r="AKG2174" s="218"/>
      <c r="AKH2174" s="218"/>
      <c r="AKI2174" s="218"/>
      <c r="AKJ2174" s="218"/>
      <c r="AKK2174" s="218"/>
      <c r="AKL2174" s="218"/>
      <c r="AKM2174" s="218"/>
      <c r="AKN2174" s="218"/>
      <c r="AKO2174" s="218"/>
      <c r="AKP2174" s="218"/>
      <c r="AKQ2174" s="218"/>
      <c r="AKR2174" s="218"/>
      <c r="AKS2174" s="218"/>
      <c r="AKT2174" s="218"/>
      <c r="AKU2174" s="218"/>
      <c r="AKV2174" s="218"/>
      <c r="AKW2174" s="218"/>
      <c r="AKX2174" s="218"/>
      <c r="AKY2174" s="218"/>
      <c r="AKZ2174" s="218"/>
      <c r="ALA2174" s="218"/>
      <c r="ALB2174" s="218"/>
      <c r="ALC2174" s="218"/>
      <c r="ALD2174" s="218"/>
      <c r="ALE2174" s="218"/>
      <c r="ALF2174" s="218"/>
      <c r="ALG2174" s="218"/>
      <c r="ALH2174" s="218"/>
      <c r="ALI2174" s="218"/>
      <c r="ALJ2174" s="218"/>
      <c r="ALK2174" s="218"/>
      <c r="ALL2174" s="218"/>
      <c r="ALM2174" s="218"/>
      <c r="ALN2174" s="218"/>
      <c r="ALO2174" s="218"/>
      <c r="ALP2174" s="218"/>
      <c r="ALQ2174" s="218"/>
      <c r="ALR2174" s="218"/>
      <c r="ALS2174" s="218"/>
      <c r="ALT2174" s="218"/>
      <c r="ALU2174" s="218"/>
      <c r="ALV2174" s="218"/>
      <c r="ALW2174" s="218"/>
      <c r="ALX2174" s="218"/>
      <c r="ALY2174" s="218"/>
      <c r="ALZ2174" s="218"/>
      <c r="AMA2174" s="218"/>
      <c r="AMB2174" s="218"/>
      <c r="AMC2174" s="218"/>
      <c r="AMD2174" s="218"/>
      <c r="AME2174" s="218"/>
      <c r="AMF2174" s="218"/>
      <c r="AMG2174" s="218"/>
      <c r="AMH2174" s="218"/>
      <c r="AMI2174" s="218"/>
      <c r="AMJ2174" s="218"/>
      <c r="AMK2174" s="218"/>
      <c r="AML2174" s="218"/>
      <c r="AMM2174" s="218"/>
      <c r="AMN2174" s="218"/>
      <c r="AMO2174" s="218"/>
      <c r="AMP2174" s="218"/>
      <c r="AMQ2174" s="218"/>
      <c r="AMR2174" s="218"/>
      <c r="AMS2174" s="218"/>
      <c r="AMT2174" s="218"/>
      <c r="AMU2174" s="218"/>
      <c r="AMV2174" s="218"/>
      <c r="AMW2174" s="218"/>
      <c r="AMX2174" s="218"/>
      <c r="AMY2174" s="218"/>
      <c r="AMZ2174" s="218"/>
      <c r="ANA2174" s="218"/>
      <c r="ANB2174" s="218"/>
      <c r="ANC2174" s="218"/>
      <c r="AND2174" s="218"/>
      <c r="ANE2174" s="218"/>
      <c r="ANF2174" s="218"/>
      <c r="ANG2174" s="218"/>
      <c r="ANH2174" s="218"/>
      <c r="ANI2174" s="218"/>
      <c r="ANJ2174" s="218"/>
      <c r="ANK2174" s="218"/>
      <c r="ANL2174" s="218"/>
      <c r="ANM2174" s="218"/>
      <c r="ANN2174" s="218"/>
      <c r="ANO2174" s="218"/>
      <c r="ANP2174" s="218"/>
      <c r="ANQ2174" s="218"/>
      <c r="ANR2174" s="218"/>
      <c r="ANS2174" s="218"/>
      <c r="ANT2174" s="218"/>
      <c r="ANU2174" s="218"/>
      <c r="ANV2174" s="218"/>
      <c r="ANW2174" s="218"/>
      <c r="ANX2174" s="218"/>
      <c r="ANY2174" s="218"/>
      <c r="ANZ2174" s="218"/>
      <c r="AOA2174" s="218"/>
      <c r="AOB2174" s="218"/>
      <c r="AOC2174" s="218"/>
      <c r="AOD2174" s="218"/>
      <c r="AOE2174" s="218"/>
      <c r="AOF2174" s="218"/>
      <c r="AOG2174" s="218"/>
      <c r="AOH2174" s="218"/>
      <c r="AOI2174" s="218"/>
      <c r="AOJ2174" s="218"/>
      <c r="AOK2174" s="218"/>
      <c r="AOL2174" s="218"/>
      <c r="AOM2174" s="218"/>
      <c r="AON2174" s="218"/>
      <c r="AOO2174" s="218"/>
      <c r="AOP2174" s="218"/>
      <c r="AOQ2174" s="218"/>
      <c r="AOR2174" s="218"/>
      <c r="AOS2174" s="218"/>
      <c r="AOT2174" s="218"/>
      <c r="AOU2174" s="218"/>
      <c r="AOV2174" s="218"/>
      <c r="AOW2174" s="218"/>
      <c r="AOX2174" s="218"/>
      <c r="AOY2174" s="218"/>
      <c r="AOZ2174" s="218"/>
      <c r="APA2174" s="218"/>
      <c r="APB2174" s="218"/>
      <c r="APC2174" s="218"/>
      <c r="APD2174" s="218"/>
      <c r="APE2174" s="218"/>
      <c r="APF2174" s="218"/>
      <c r="APG2174" s="218"/>
      <c r="APH2174" s="218"/>
      <c r="API2174" s="218"/>
      <c r="APJ2174" s="218"/>
      <c r="APK2174" s="218"/>
      <c r="APL2174" s="218"/>
      <c r="APM2174" s="218"/>
      <c r="APN2174" s="218"/>
      <c r="APO2174" s="218"/>
      <c r="APP2174" s="218"/>
      <c r="APQ2174" s="218"/>
      <c r="APR2174" s="218"/>
      <c r="APS2174" s="218"/>
      <c r="APT2174" s="218"/>
      <c r="APU2174" s="218"/>
      <c r="APV2174" s="218"/>
      <c r="APW2174" s="218"/>
      <c r="APX2174" s="218"/>
      <c r="APY2174" s="218"/>
      <c r="APZ2174" s="218"/>
      <c r="AQA2174" s="218"/>
      <c r="AQB2174" s="218"/>
      <c r="AQC2174" s="218"/>
      <c r="AQD2174" s="218"/>
      <c r="AQE2174" s="218"/>
      <c r="AQF2174" s="218"/>
      <c r="AQG2174" s="218"/>
      <c r="AQH2174" s="218"/>
      <c r="AQI2174" s="218"/>
      <c r="AQJ2174" s="218"/>
      <c r="AQK2174" s="218"/>
      <c r="AQL2174" s="218"/>
      <c r="AQM2174" s="218"/>
      <c r="AQN2174" s="218"/>
      <c r="AQO2174" s="218"/>
      <c r="AQP2174" s="218"/>
      <c r="AQQ2174" s="218"/>
      <c r="AQR2174" s="218"/>
      <c r="AQS2174" s="218"/>
      <c r="AQT2174" s="218"/>
      <c r="AQU2174" s="218"/>
      <c r="AQV2174" s="218"/>
      <c r="AQW2174" s="218"/>
      <c r="AQX2174" s="218"/>
      <c r="AQY2174" s="218"/>
      <c r="AQZ2174" s="218"/>
      <c r="ARA2174" s="218"/>
      <c r="ARB2174" s="218"/>
      <c r="ARC2174" s="218"/>
      <c r="ARD2174" s="218"/>
      <c r="ARE2174" s="218"/>
      <c r="ARF2174" s="218"/>
      <c r="ARG2174" s="218"/>
      <c r="ARH2174" s="218"/>
      <c r="ARI2174" s="218"/>
      <c r="ARJ2174" s="218"/>
      <c r="ARK2174" s="218"/>
      <c r="ARL2174" s="218"/>
      <c r="ARM2174" s="218"/>
      <c r="ARN2174" s="218"/>
      <c r="ARO2174" s="218"/>
      <c r="ARP2174" s="218"/>
      <c r="ARQ2174" s="218"/>
      <c r="ARR2174" s="218"/>
      <c r="ARS2174" s="218"/>
      <c r="ART2174" s="218"/>
      <c r="ARU2174" s="218"/>
      <c r="ARV2174" s="218"/>
      <c r="ARW2174" s="218"/>
      <c r="ARX2174" s="218"/>
      <c r="ARY2174" s="218"/>
      <c r="ARZ2174" s="218"/>
      <c r="ASA2174" s="218"/>
      <c r="ASB2174" s="218"/>
      <c r="ASC2174" s="218"/>
      <c r="ASD2174" s="218"/>
      <c r="ASE2174" s="218"/>
      <c r="ASF2174" s="218"/>
      <c r="ASG2174" s="218"/>
      <c r="ASH2174" s="218"/>
      <c r="ASI2174" s="218"/>
      <c r="ASJ2174" s="218"/>
      <c r="ASK2174" s="218"/>
      <c r="ASL2174" s="218"/>
      <c r="ASM2174" s="218"/>
      <c r="ASN2174" s="218"/>
      <c r="ASO2174" s="218"/>
      <c r="ASP2174" s="218"/>
      <c r="ASQ2174" s="218"/>
      <c r="ASR2174" s="218"/>
      <c r="ASS2174" s="218"/>
      <c r="AST2174" s="218"/>
      <c r="ASU2174" s="218"/>
      <c r="ASV2174" s="218"/>
      <c r="ASW2174" s="218"/>
      <c r="ASX2174" s="218"/>
      <c r="ASY2174" s="218"/>
      <c r="ASZ2174" s="218"/>
      <c r="ATA2174" s="218"/>
      <c r="ATB2174" s="218"/>
      <c r="ATC2174" s="218"/>
      <c r="ATD2174" s="218"/>
      <c r="ATE2174" s="218"/>
      <c r="ATF2174" s="218"/>
      <c r="ATG2174" s="218"/>
      <c r="ATH2174" s="218"/>
      <c r="ATI2174" s="218"/>
      <c r="ATJ2174" s="218"/>
      <c r="ATK2174" s="218"/>
      <c r="ATL2174" s="218"/>
      <c r="ATM2174" s="218"/>
      <c r="ATN2174" s="218"/>
      <c r="ATO2174" s="218"/>
      <c r="ATP2174" s="218"/>
      <c r="ATQ2174" s="218"/>
      <c r="ATR2174" s="218"/>
      <c r="ATS2174" s="218"/>
      <c r="ATT2174" s="218"/>
      <c r="ATU2174" s="218"/>
      <c r="ATV2174" s="218"/>
      <c r="ATW2174" s="218"/>
      <c r="ATX2174" s="218"/>
      <c r="ATY2174" s="218"/>
      <c r="ATZ2174" s="218"/>
      <c r="AUA2174" s="218"/>
      <c r="AUB2174" s="218"/>
      <c r="AUC2174" s="218"/>
      <c r="AUD2174" s="218"/>
      <c r="AUE2174" s="218"/>
      <c r="AUF2174" s="218"/>
      <c r="AUG2174" s="218"/>
      <c r="AUH2174" s="218"/>
      <c r="AUI2174" s="218"/>
      <c r="AUJ2174" s="218"/>
      <c r="AUK2174" s="218"/>
      <c r="AUL2174" s="218"/>
      <c r="AUM2174" s="218"/>
      <c r="AUN2174" s="218"/>
      <c r="AUO2174" s="218"/>
      <c r="AUP2174" s="218"/>
      <c r="AUQ2174" s="218"/>
      <c r="AUR2174" s="218"/>
      <c r="AUS2174" s="218"/>
      <c r="AUT2174" s="218"/>
      <c r="AUU2174" s="218"/>
      <c r="AUV2174" s="218"/>
      <c r="AUW2174" s="218"/>
      <c r="AUX2174" s="218"/>
      <c r="AUY2174" s="218"/>
      <c r="AUZ2174" s="218"/>
      <c r="AVA2174" s="218"/>
      <c r="AVB2174" s="218"/>
      <c r="AVC2174" s="218"/>
      <c r="AVD2174" s="218"/>
      <c r="AVE2174" s="218"/>
      <c r="AVF2174" s="218"/>
      <c r="AVG2174" s="218"/>
      <c r="AVH2174" s="218"/>
      <c r="AVI2174" s="218"/>
      <c r="AVJ2174" s="218"/>
      <c r="AVK2174" s="218"/>
      <c r="AVL2174" s="218"/>
      <c r="AVM2174" s="218"/>
      <c r="AVN2174" s="218"/>
      <c r="AVO2174" s="218"/>
      <c r="AVP2174" s="218"/>
      <c r="AVQ2174" s="218"/>
      <c r="AVR2174" s="218"/>
      <c r="AVS2174" s="218"/>
      <c r="AVT2174" s="218"/>
      <c r="AVU2174" s="218"/>
      <c r="AVV2174" s="218"/>
      <c r="AVW2174" s="218"/>
      <c r="AVX2174" s="218"/>
      <c r="AVY2174" s="218"/>
      <c r="AVZ2174" s="218"/>
      <c r="AWA2174" s="218"/>
      <c r="AWB2174" s="218"/>
      <c r="AWC2174" s="218"/>
      <c r="AWD2174" s="218"/>
      <c r="AWE2174" s="218"/>
      <c r="AWF2174" s="218"/>
      <c r="AWG2174" s="218"/>
      <c r="AWH2174" s="218"/>
      <c r="AWI2174" s="218"/>
      <c r="AWJ2174" s="218"/>
      <c r="AWK2174" s="218"/>
      <c r="AWL2174" s="218"/>
      <c r="AWM2174" s="218"/>
      <c r="AWN2174" s="218"/>
      <c r="AWO2174" s="218"/>
      <c r="AWP2174" s="218"/>
      <c r="AWQ2174" s="218"/>
      <c r="AWR2174" s="218"/>
      <c r="AWS2174" s="218"/>
      <c r="AWT2174" s="218"/>
      <c r="AWU2174" s="218"/>
      <c r="AWV2174" s="218"/>
      <c r="AWW2174" s="218"/>
      <c r="AWX2174" s="218"/>
      <c r="AWY2174" s="218"/>
      <c r="AWZ2174" s="218"/>
      <c r="AXA2174" s="218"/>
      <c r="AXB2174" s="218"/>
      <c r="AXC2174" s="218"/>
      <c r="AXD2174" s="218"/>
      <c r="AXE2174" s="218"/>
      <c r="AXF2174" s="218"/>
      <c r="AXG2174" s="218"/>
      <c r="AXH2174" s="218"/>
      <c r="AXI2174" s="218"/>
      <c r="AXJ2174" s="218"/>
      <c r="AXK2174" s="218"/>
      <c r="AXL2174" s="218"/>
      <c r="AXM2174" s="218"/>
      <c r="AXN2174" s="218"/>
      <c r="AXO2174" s="218"/>
      <c r="AXP2174" s="218"/>
      <c r="AXQ2174" s="218"/>
      <c r="AXR2174" s="218"/>
      <c r="AXS2174" s="218"/>
      <c r="AXT2174" s="218"/>
      <c r="AXU2174" s="218"/>
      <c r="AXV2174" s="218"/>
      <c r="AXW2174" s="218"/>
      <c r="AXX2174" s="218"/>
      <c r="AXY2174" s="218"/>
      <c r="AXZ2174" s="218"/>
      <c r="AYA2174" s="218"/>
      <c r="AYB2174" s="218"/>
      <c r="AYC2174" s="218"/>
      <c r="AYD2174" s="218"/>
      <c r="AYE2174" s="218"/>
      <c r="AYF2174" s="218"/>
      <c r="AYG2174" s="218"/>
      <c r="AYH2174" s="218"/>
      <c r="AYI2174" s="218"/>
      <c r="AYJ2174" s="218"/>
      <c r="AYK2174" s="218"/>
      <c r="AYL2174" s="218"/>
      <c r="AYM2174" s="218"/>
      <c r="AYN2174" s="218"/>
      <c r="AYO2174" s="218"/>
      <c r="AYP2174" s="218"/>
      <c r="AYQ2174" s="218"/>
      <c r="AYR2174" s="218"/>
      <c r="AYS2174" s="218"/>
      <c r="AYT2174" s="218"/>
      <c r="AYU2174" s="218"/>
      <c r="AYV2174" s="218"/>
      <c r="AYW2174" s="218"/>
      <c r="AYX2174" s="218"/>
      <c r="AYY2174" s="218"/>
      <c r="AYZ2174" s="218"/>
      <c r="AZA2174" s="218"/>
      <c r="AZB2174" s="218"/>
      <c r="AZC2174" s="218"/>
      <c r="AZD2174" s="218"/>
      <c r="AZE2174" s="218"/>
      <c r="AZF2174" s="218"/>
      <c r="AZG2174" s="218"/>
      <c r="AZH2174" s="218"/>
      <c r="AZI2174" s="218"/>
      <c r="AZJ2174" s="218"/>
      <c r="AZK2174" s="218"/>
      <c r="AZL2174" s="218"/>
      <c r="AZM2174" s="218"/>
      <c r="AZN2174" s="218"/>
      <c r="AZO2174" s="218"/>
      <c r="AZP2174" s="218"/>
      <c r="AZQ2174" s="218"/>
      <c r="AZR2174" s="218"/>
      <c r="AZS2174" s="218"/>
      <c r="AZT2174" s="218"/>
      <c r="AZU2174" s="218"/>
      <c r="AZV2174" s="218"/>
      <c r="AZW2174" s="218"/>
      <c r="AZX2174" s="218"/>
      <c r="AZY2174" s="218"/>
      <c r="AZZ2174" s="218"/>
      <c r="BAA2174" s="218"/>
      <c r="BAB2174" s="218"/>
      <c r="BAC2174" s="218"/>
      <c r="BAD2174" s="218"/>
      <c r="BAE2174" s="218"/>
      <c r="BAF2174" s="218"/>
      <c r="BAG2174" s="218"/>
      <c r="BAH2174" s="218"/>
      <c r="BAI2174" s="218"/>
      <c r="BAJ2174" s="218"/>
      <c r="BAK2174" s="218"/>
      <c r="BAL2174" s="218"/>
      <c r="BAM2174" s="218"/>
      <c r="BAN2174" s="218"/>
      <c r="BAO2174" s="218"/>
      <c r="BAP2174" s="218"/>
      <c r="BAQ2174" s="218"/>
      <c r="BAR2174" s="218"/>
      <c r="BAS2174" s="218"/>
      <c r="BAT2174" s="218"/>
      <c r="BAU2174" s="218"/>
      <c r="BAV2174" s="218"/>
      <c r="BAW2174" s="218"/>
      <c r="BAX2174" s="218"/>
      <c r="BAY2174" s="218"/>
      <c r="BAZ2174" s="218"/>
      <c r="BBA2174" s="218"/>
      <c r="BBB2174" s="218"/>
      <c r="BBC2174" s="218"/>
      <c r="BBD2174" s="218"/>
      <c r="BBE2174" s="218"/>
      <c r="BBF2174" s="218"/>
      <c r="BBG2174" s="218"/>
      <c r="BBH2174" s="218"/>
      <c r="BBI2174" s="218"/>
      <c r="BBJ2174" s="218"/>
      <c r="BBK2174" s="218"/>
      <c r="BBL2174" s="218"/>
      <c r="BBM2174" s="218"/>
      <c r="BBN2174" s="218"/>
      <c r="BBO2174" s="218"/>
      <c r="BBP2174" s="218"/>
      <c r="BBQ2174" s="218"/>
      <c r="BBR2174" s="218"/>
      <c r="BBS2174" s="218"/>
      <c r="BBT2174" s="218"/>
      <c r="BBU2174" s="218"/>
      <c r="BBV2174" s="218"/>
      <c r="BBW2174" s="218"/>
      <c r="BBX2174" s="218"/>
      <c r="BBY2174" s="218"/>
      <c r="BBZ2174" s="218"/>
      <c r="BCA2174" s="218"/>
      <c r="BCB2174" s="218"/>
      <c r="BCC2174" s="218"/>
      <c r="BCD2174" s="218"/>
      <c r="BCE2174" s="218"/>
      <c r="BCF2174" s="218"/>
      <c r="BCG2174" s="218"/>
      <c r="BCH2174" s="218"/>
      <c r="BCI2174" s="218"/>
      <c r="BCJ2174" s="218"/>
      <c r="BCK2174" s="218"/>
      <c r="BCL2174" s="218"/>
      <c r="BCM2174" s="218"/>
      <c r="BCN2174" s="218"/>
      <c r="BCO2174" s="218"/>
      <c r="BCP2174" s="218"/>
      <c r="BCQ2174" s="218"/>
      <c r="BCR2174" s="218"/>
      <c r="BCS2174" s="218"/>
      <c r="BCT2174" s="218"/>
      <c r="BCU2174" s="218"/>
      <c r="BCV2174" s="218"/>
      <c r="BCW2174" s="218"/>
      <c r="BCX2174" s="218"/>
      <c r="BCY2174" s="218"/>
      <c r="BCZ2174" s="218"/>
      <c r="BDA2174" s="218"/>
      <c r="BDB2174" s="218"/>
      <c r="BDC2174" s="218"/>
      <c r="BDD2174" s="218"/>
      <c r="BDE2174" s="218"/>
      <c r="BDF2174" s="218"/>
      <c r="BDG2174" s="218"/>
      <c r="BDH2174" s="218"/>
      <c r="BDI2174" s="218"/>
      <c r="BDJ2174" s="218"/>
      <c r="BDK2174" s="218"/>
      <c r="BDL2174" s="218"/>
      <c r="BDM2174" s="218"/>
      <c r="BDN2174" s="218"/>
      <c r="BDO2174" s="218"/>
      <c r="BDP2174" s="218"/>
      <c r="BDQ2174" s="218"/>
      <c r="BDR2174" s="218"/>
      <c r="BDS2174" s="218"/>
      <c r="BDT2174" s="218"/>
      <c r="BDU2174" s="218"/>
      <c r="BDV2174" s="218"/>
      <c r="BDW2174" s="218"/>
      <c r="BDX2174" s="218"/>
      <c r="BDY2174" s="218"/>
      <c r="BDZ2174" s="218"/>
      <c r="BEA2174" s="218"/>
      <c r="BEB2174" s="218"/>
      <c r="BEC2174" s="218"/>
      <c r="BED2174" s="218"/>
      <c r="BEE2174" s="218"/>
      <c r="BEF2174" s="218"/>
      <c r="BEG2174" s="218"/>
      <c r="BEH2174" s="218"/>
      <c r="BEI2174" s="218"/>
      <c r="BEJ2174" s="218"/>
      <c r="BEK2174" s="218"/>
      <c r="BEL2174" s="218"/>
      <c r="BEM2174" s="218"/>
      <c r="BEN2174" s="218"/>
      <c r="BEO2174" s="218"/>
      <c r="BEP2174" s="218"/>
      <c r="BEQ2174" s="218"/>
      <c r="BER2174" s="218"/>
      <c r="BES2174" s="218"/>
      <c r="BET2174" s="218"/>
      <c r="BEU2174" s="218"/>
      <c r="BEV2174" s="218"/>
      <c r="BEW2174" s="218"/>
      <c r="BEX2174" s="218"/>
      <c r="BEY2174" s="218"/>
      <c r="BEZ2174" s="218"/>
      <c r="BFA2174" s="218"/>
      <c r="BFB2174" s="218"/>
      <c r="BFC2174" s="218"/>
      <c r="BFD2174" s="218"/>
      <c r="BFE2174" s="218"/>
      <c r="BFF2174" s="218"/>
      <c r="BFG2174" s="218"/>
      <c r="BFH2174" s="218"/>
      <c r="BFI2174" s="218"/>
      <c r="BFJ2174" s="218"/>
      <c r="BFK2174" s="218"/>
      <c r="BFL2174" s="218"/>
      <c r="BFM2174" s="218"/>
      <c r="BFN2174" s="218"/>
      <c r="BFO2174" s="218"/>
      <c r="BFP2174" s="218"/>
      <c r="BFQ2174" s="218"/>
      <c r="BFR2174" s="218"/>
      <c r="BFS2174" s="218"/>
      <c r="BFT2174" s="218"/>
      <c r="BFU2174" s="218"/>
      <c r="BFV2174" s="218"/>
      <c r="BFW2174" s="218"/>
      <c r="BFX2174" s="218"/>
      <c r="BFY2174" s="218"/>
      <c r="BFZ2174" s="218"/>
      <c r="BGA2174" s="218"/>
      <c r="BGB2174" s="218"/>
      <c r="BGC2174" s="218"/>
      <c r="BGD2174" s="218"/>
      <c r="BGE2174" s="218"/>
      <c r="BGF2174" s="218"/>
      <c r="BGG2174" s="218"/>
      <c r="BGH2174" s="218"/>
      <c r="BGI2174" s="218"/>
      <c r="BGJ2174" s="218"/>
      <c r="BGK2174" s="218"/>
      <c r="BGL2174" s="218"/>
      <c r="BGM2174" s="218"/>
      <c r="BGN2174" s="218"/>
      <c r="BGO2174" s="218"/>
      <c r="BGP2174" s="218"/>
      <c r="BGQ2174" s="218"/>
      <c r="BGR2174" s="218"/>
      <c r="BGS2174" s="218"/>
      <c r="BGT2174" s="218"/>
      <c r="BGU2174" s="218"/>
      <c r="BGV2174" s="218"/>
      <c r="BGW2174" s="218"/>
      <c r="BGX2174" s="218"/>
      <c r="BGY2174" s="218"/>
      <c r="BGZ2174" s="218"/>
      <c r="BHA2174" s="218"/>
      <c r="BHB2174" s="218"/>
      <c r="BHC2174" s="218"/>
      <c r="BHD2174" s="218"/>
      <c r="BHE2174" s="218"/>
      <c r="BHF2174" s="218"/>
      <c r="BHG2174" s="218"/>
      <c r="BHH2174" s="218"/>
      <c r="BHI2174" s="218"/>
      <c r="BHJ2174" s="218"/>
      <c r="BHK2174" s="218"/>
      <c r="BHL2174" s="218"/>
      <c r="BHM2174" s="218"/>
      <c r="BHN2174" s="218"/>
      <c r="BHO2174" s="218"/>
      <c r="BHP2174" s="218"/>
      <c r="BHQ2174" s="218"/>
      <c r="BHR2174" s="218"/>
      <c r="BHS2174" s="218"/>
      <c r="BHT2174" s="218"/>
      <c r="BHU2174" s="218"/>
      <c r="BHV2174" s="218"/>
      <c r="BHW2174" s="218"/>
      <c r="BHX2174" s="218"/>
      <c r="BHY2174" s="218"/>
      <c r="BHZ2174" s="218"/>
      <c r="BIA2174" s="218"/>
      <c r="BIB2174" s="218"/>
      <c r="BIC2174" s="218"/>
      <c r="BID2174" s="218"/>
      <c r="BIE2174" s="218"/>
      <c r="BIF2174" s="218"/>
      <c r="BIG2174" s="218"/>
      <c r="BIH2174" s="218"/>
      <c r="BII2174" s="218"/>
      <c r="BIJ2174" s="218"/>
      <c r="BIK2174" s="218"/>
      <c r="BIL2174" s="218"/>
      <c r="BIM2174" s="218"/>
      <c r="BIN2174" s="218"/>
      <c r="BIO2174" s="218"/>
      <c r="BIP2174" s="218"/>
      <c r="BIQ2174" s="218"/>
      <c r="BIR2174" s="218"/>
      <c r="BIS2174" s="218"/>
      <c r="BIT2174" s="218"/>
      <c r="BIU2174" s="218"/>
      <c r="BIV2174" s="218"/>
      <c r="BIW2174" s="218"/>
      <c r="BIX2174" s="218"/>
      <c r="BIY2174" s="218"/>
      <c r="BIZ2174" s="218"/>
      <c r="BJA2174" s="218"/>
      <c r="BJB2174" s="218"/>
      <c r="BJC2174" s="218"/>
      <c r="BJD2174" s="218"/>
      <c r="BJE2174" s="218"/>
      <c r="BJF2174" s="218"/>
      <c r="BJG2174" s="218"/>
      <c r="BJH2174" s="218"/>
      <c r="BJI2174" s="218"/>
      <c r="BJJ2174" s="218"/>
      <c r="BJK2174" s="218"/>
      <c r="BJL2174" s="218"/>
      <c r="BJM2174" s="218"/>
      <c r="BJN2174" s="218"/>
      <c r="BJO2174" s="218"/>
      <c r="BJP2174" s="218"/>
      <c r="BJQ2174" s="218"/>
      <c r="BJR2174" s="218"/>
      <c r="BJS2174" s="218"/>
      <c r="BJT2174" s="218"/>
      <c r="BJU2174" s="218"/>
      <c r="BJV2174" s="218"/>
      <c r="BJW2174" s="218"/>
      <c r="BJX2174" s="218"/>
      <c r="BJY2174" s="218"/>
      <c r="BJZ2174" s="218"/>
      <c r="BKA2174" s="218"/>
      <c r="BKB2174" s="218"/>
      <c r="BKC2174" s="218"/>
      <c r="BKD2174" s="218"/>
      <c r="BKE2174" s="218"/>
      <c r="BKF2174" s="218"/>
      <c r="BKG2174" s="218"/>
      <c r="BKH2174" s="218"/>
      <c r="BKI2174" s="218"/>
      <c r="BKJ2174" s="218"/>
      <c r="BKK2174" s="218"/>
      <c r="BKL2174" s="218"/>
      <c r="BKM2174" s="218"/>
      <c r="BKN2174" s="218"/>
      <c r="BKO2174" s="218"/>
      <c r="BKP2174" s="218"/>
      <c r="BKQ2174" s="218"/>
      <c r="BKR2174" s="218"/>
      <c r="BKS2174" s="218"/>
      <c r="BKT2174" s="218"/>
      <c r="BKU2174" s="218"/>
      <c r="BKV2174" s="218"/>
      <c r="BKW2174" s="218"/>
      <c r="BKX2174" s="218"/>
      <c r="BKY2174" s="218"/>
      <c r="BKZ2174" s="218"/>
      <c r="BLA2174" s="218"/>
      <c r="BLB2174" s="218"/>
      <c r="BLC2174" s="218"/>
      <c r="BLD2174" s="218"/>
      <c r="BLE2174" s="218"/>
      <c r="BLF2174" s="218"/>
      <c r="BLG2174" s="218"/>
      <c r="BLH2174" s="218"/>
      <c r="BLI2174" s="218"/>
      <c r="BLJ2174" s="218"/>
      <c r="BLK2174" s="218"/>
      <c r="BLL2174" s="218"/>
      <c r="BLM2174" s="218"/>
      <c r="BLN2174" s="218"/>
      <c r="BLO2174" s="218"/>
      <c r="BLP2174" s="218"/>
      <c r="BLQ2174" s="218"/>
      <c r="BLR2174" s="218"/>
      <c r="BLS2174" s="218"/>
      <c r="BLT2174" s="218"/>
      <c r="BLU2174" s="218"/>
      <c r="BLV2174" s="218"/>
      <c r="BLW2174" s="218"/>
      <c r="BLX2174" s="218"/>
      <c r="BLY2174" s="218"/>
      <c r="BLZ2174" s="218"/>
      <c r="BMA2174" s="218"/>
      <c r="BMB2174" s="218"/>
      <c r="BMC2174" s="218"/>
      <c r="BMD2174" s="218"/>
      <c r="BME2174" s="218"/>
      <c r="BMF2174" s="218"/>
      <c r="BMG2174" s="218"/>
      <c r="BMH2174" s="218"/>
      <c r="BMI2174" s="218"/>
      <c r="BMJ2174" s="218"/>
      <c r="BMK2174" s="218"/>
      <c r="BML2174" s="218"/>
      <c r="BMM2174" s="218"/>
      <c r="BMN2174" s="218"/>
      <c r="BMO2174" s="218"/>
      <c r="BMP2174" s="218"/>
      <c r="BMQ2174" s="218"/>
      <c r="BMR2174" s="218"/>
      <c r="BMS2174" s="218"/>
      <c r="BMT2174" s="218"/>
      <c r="BMU2174" s="218"/>
      <c r="BMV2174" s="218"/>
      <c r="BMW2174" s="218"/>
      <c r="BMX2174" s="218"/>
      <c r="BMY2174" s="218"/>
      <c r="BMZ2174" s="218"/>
      <c r="BNA2174" s="218"/>
      <c r="BNB2174" s="218"/>
      <c r="BNC2174" s="218"/>
      <c r="BND2174" s="218"/>
      <c r="BNE2174" s="218"/>
      <c r="BNF2174" s="218"/>
      <c r="BNG2174" s="218"/>
      <c r="BNH2174" s="218"/>
      <c r="BNI2174" s="218"/>
      <c r="BNJ2174" s="218"/>
      <c r="BNK2174" s="218"/>
      <c r="BNL2174" s="218"/>
      <c r="BNM2174" s="218"/>
      <c r="BNN2174" s="218"/>
      <c r="BNO2174" s="218"/>
      <c r="BNP2174" s="218"/>
      <c r="BNQ2174" s="218"/>
      <c r="BNR2174" s="218"/>
      <c r="BNS2174" s="218"/>
      <c r="BNT2174" s="218"/>
      <c r="BNU2174" s="218"/>
      <c r="BNV2174" s="218"/>
      <c r="BNW2174" s="218"/>
      <c r="BNX2174" s="218"/>
      <c r="BNY2174" s="218"/>
      <c r="BNZ2174" s="218"/>
      <c r="BOA2174" s="218"/>
      <c r="BOB2174" s="218"/>
      <c r="BOC2174" s="218"/>
      <c r="BOD2174" s="218"/>
      <c r="BOE2174" s="218"/>
      <c r="BOF2174" s="218"/>
      <c r="BOG2174" s="218"/>
      <c r="BOH2174" s="218"/>
      <c r="BOI2174" s="218"/>
      <c r="BOJ2174" s="218"/>
      <c r="BOK2174" s="218"/>
      <c r="BOL2174" s="218"/>
      <c r="BOM2174" s="218"/>
      <c r="BON2174" s="218"/>
      <c r="BOO2174" s="218"/>
      <c r="BOP2174" s="218"/>
      <c r="BOQ2174" s="218"/>
      <c r="BOR2174" s="218"/>
      <c r="BOS2174" s="218"/>
      <c r="BOT2174" s="218"/>
      <c r="BOU2174" s="218"/>
      <c r="BOV2174" s="218"/>
      <c r="BOW2174" s="218"/>
      <c r="BOX2174" s="218"/>
      <c r="BOY2174" s="218"/>
      <c r="BOZ2174" s="218"/>
      <c r="BPA2174" s="218"/>
      <c r="BPB2174" s="218"/>
      <c r="BPC2174" s="218"/>
      <c r="BPD2174" s="218"/>
      <c r="BPE2174" s="218"/>
      <c r="BPF2174" s="218"/>
      <c r="BPG2174" s="218"/>
      <c r="BPH2174" s="218"/>
      <c r="BPI2174" s="218"/>
      <c r="BPJ2174" s="218"/>
      <c r="BPK2174" s="218"/>
      <c r="BPL2174" s="218"/>
      <c r="BPM2174" s="218"/>
      <c r="BPN2174" s="218"/>
      <c r="BPO2174" s="218"/>
      <c r="BPP2174" s="218"/>
      <c r="BPQ2174" s="218"/>
      <c r="BPR2174" s="218"/>
      <c r="BPS2174" s="218"/>
      <c r="BPT2174" s="218"/>
      <c r="BPU2174" s="218"/>
      <c r="BPV2174" s="218"/>
      <c r="BPW2174" s="218"/>
      <c r="BPX2174" s="218"/>
      <c r="BPY2174" s="218"/>
      <c r="BPZ2174" s="218"/>
      <c r="BQA2174" s="218"/>
      <c r="BQB2174" s="218"/>
      <c r="BQC2174" s="218"/>
      <c r="BQD2174" s="218"/>
      <c r="BQE2174" s="218"/>
      <c r="BQF2174" s="218"/>
      <c r="BQG2174" s="218"/>
      <c r="BQH2174" s="218"/>
      <c r="BQI2174" s="218"/>
      <c r="BQJ2174" s="218"/>
      <c r="BQK2174" s="218"/>
      <c r="BQL2174" s="218"/>
      <c r="BQM2174" s="218"/>
      <c r="BQN2174" s="218"/>
      <c r="BQO2174" s="218"/>
      <c r="BQP2174" s="218"/>
      <c r="BQQ2174" s="218"/>
      <c r="BQR2174" s="218"/>
      <c r="BQS2174" s="218"/>
      <c r="BQT2174" s="218"/>
      <c r="BQU2174" s="218"/>
      <c r="BQV2174" s="218"/>
      <c r="BQW2174" s="218"/>
      <c r="BQX2174" s="218"/>
      <c r="BQY2174" s="218"/>
      <c r="BQZ2174" s="218"/>
      <c r="BRA2174" s="218"/>
      <c r="BRB2174" s="218"/>
      <c r="BRC2174" s="218"/>
      <c r="BRD2174" s="218"/>
      <c r="BRE2174" s="218"/>
      <c r="BRF2174" s="218"/>
      <c r="BRG2174" s="218"/>
      <c r="BRH2174" s="218"/>
      <c r="BRI2174" s="218"/>
      <c r="BRJ2174" s="218"/>
      <c r="BRK2174" s="218"/>
      <c r="BRL2174" s="218"/>
      <c r="BRM2174" s="218"/>
      <c r="BRN2174" s="218"/>
      <c r="BRO2174" s="218"/>
      <c r="BRP2174" s="218"/>
      <c r="BRQ2174" s="218"/>
      <c r="BRR2174" s="218"/>
      <c r="BRS2174" s="218"/>
      <c r="BRT2174" s="218"/>
      <c r="BRU2174" s="218"/>
      <c r="BRV2174" s="218"/>
      <c r="BRW2174" s="218"/>
      <c r="BRX2174" s="218"/>
      <c r="BRY2174" s="218"/>
      <c r="BRZ2174" s="218"/>
      <c r="BSA2174" s="218"/>
      <c r="BSB2174" s="218"/>
      <c r="BSC2174" s="218"/>
      <c r="BSD2174" s="218"/>
      <c r="BSE2174" s="218"/>
      <c r="BSF2174" s="218"/>
      <c r="BSG2174" s="218"/>
      <c r="BSH2174" s="218"/>
      <c r="BSI2174" s="218"/>
      <c r="BSJ2174" s="218"/>
      <c r="BSK2174" s="218"/>
      <c r="BSL2174" s="218"/>
      <c r="BSM2174" s="218"/>
      <c r="BSN2174" s="218"/>
      <c r="BSO2174" s="218"/>
      <c r="BSP2174" s="218"/>
      <c r="BSQ2174" s="218"/>
      <c r="BSR2174" s="218"/>
      <c r="BSS2174" s="218"/>
      <c r="BST2174" s="218"/>
      <c r="BSU2174" s="218"/>
      <c r="BSV2174" s="218"/>
      <c r="BSW2174" s="218"/>
      <c r="BSX2174" s="218"/>
      <c r="BSY2174" s="218"/>
      <c r="BSZ2174" s="218"/>
      <c r="BTA2174" s="218"/>
      <c r="BTB2174" s="218"/>
      <c r="BTC2174" s="218"/>
      <c r="BTD2174" s="218"/>
      <c r="BTE2174" s="218"/>
      <c r="BTF2174" s="218"/>
      <c r="BTG2174" s="218"/>
      <c r="BTH2174" s="218"/>
      <c r="BTI2174" s="218"/>
      <c r="BTJ2174" s="218"/>
      <c r="BTK2174" s="218"/>
      <c r="BTL2174" s="218"/>
      <c r="BTM2174" s="218"/>
      <c r="BTN2174" s="218"/>
      <c r="BTO2174" s="218"/>
      <c r="BTP2174" s="218"/>
      <c r="BTQ2174" s="218"/>
      <c r="BTR2174" s="218"/>
      <c r="BTS2174" s="218"/>
      <c r="BTT2174" s="218"/>
      <c r="BTU2174" s="218"/>
      <c r="BTV2174" s="218"/>
      <c r="BTW2174" s="218"/>
      <c r="BTX2174" s="218"/>
      <c r="BTY2174" s="218"/>
      <c r="BTZ2174" s="218"/>
      <c r="BUA2174" s="218"/>
      <c r="BUB2174" s="218"/>
      <c r="BUC2174" s="218"/>
      <c r="BUD2174" s="218"/>
      <c r="BUE2174" s="218"/>
      <c r="BUF2174" s="218"/>
      <c r="BUG2174" s="218"/>
      <c r="BUH2174" s="218"/>
      <c r="BUI2174" s="218"/>
      <c r="BUJ2174" s="218"/>
      <c r="BUK2174" s="218"/>
      <c r="BUL2174" s="218"/>
      <c r="BUM2174" s="218"/>
      <c r="BUN2174" s="218"/>
      <c r="BUO2174" s="218"/>
      <c r="BUP2174" s="218"/>
      <c r="BUQ2174" s="218"/>
      <c r="BUR2174" s="218"/>
      <c r="BUS2174" s="218"/>
      <c r="BUT2174" s="218"/>
      <c r="BUU2174" s="218"/>
      <c r="BUV2174" s="218"/>
      <c r="BUW2174" s="218"/>
      <c r="BUX2174" s="218"/>
      <c r="BUY2174" s="218"/>
      <c r="BUZ2174" s="218"/>
      <c r="BVA2174" s="218"/>
      <c r="BVB2174" s="218"/>
      <c r="BVC2174" s="218"/>
      <c r="BVD2174" s="218"/>
      <c r="BVE2174" s="218"/>
      <c r="BVF2174" s="218"/>
      <c r="BVG2174" s="218"/>
      <c r="BVH2174" s="218"/>
      <c r="BVI2174" s="218"/>
      <c r="BVJ2174" s="218"/>
      <c r="BVK2174" s="218"/>
      <c r="BVL2174" s="218"/>
      <c r="BVM2174" s="218"/>
      <c r="BVN2174" s="218"/>
      <c r="BVO2174" s="218"/>
      <c r="BVP2174" s="218"/>
      <c r="BVQ2174" s="218"/>
      <c r="BVR2174" s="218"/>
      <c r="BVS2174" s="218"/>
      <c r="BVT2174" s="218"/>
      <c r="BVU2174" s="218"/>
      <c r="BVV2174" s="218"/>
      <c r="BVW2174" s="218"/>
      <c r="BVX2174" s="218"/>
      <c r="BVY2174" s="218"/>
      <c r="BVZ2174" s="218"/>
      <c r="BWA2174" s="218"/>
      <c r="BWB2174" s="218"/>
      <c r="BWC2174" s="218"/>
      <c r="BWD2174" s="218"/>
      <c r="BWE2174" s="218"/>
      <c r="BWF2174" s="218"/>
      <c r="BWG2174" s="218"/>
      <c r="BWH2174" s="218"/>
      <c r="BWI2174" s="218"/>
      <c r="BWJ2174" s="218"/>
      <c r="BWK2174" s="218"/>
      <c r="BWL2174" s="218"/>
      <c r="BWM2174" s="218"/>
      <c r="BWN2174" s="218"/>
      <c r="BWO2174" s="218"/>
      <c r="BWP2174" s="218"/>
      <c r="BWQ2174" s="218"/>
      <c r="BWR2174" s="218"/>
      <c r="BWS2174" s="218"/>
      <c r="BWT2174" s="218"/>
      <c r="BWU2174" s="218"/>
      <c r="BWV2174" s="218"/>
      <c r="BWW2174" s="218"/>
      <c r="BWX2174" s="218"/>
      <c r="BWY2174" s="218"/>
      <c r="BWZ2174" s="218"/>
      <c r="BXA2174" s="218"/>
      <c r="BXB2174" s="218"/>
      <c r="BXC2174" s="218"/>
      <c r="BXD2174" s="218"/>
      <c r="BXE2174" s="218"/>
      <c r="BXF2174" s="218"/>
      <c r="BXG2174" s="218"/>
      <c r="BXH2174" s="218"/>
      <c r="BXI2174" s="218"/>
      <c r="BXJ2174" s="218"/>
      <c r="BXK2174" s="218"/>
      <c r="BXL2174" s="218"/>
      <c r="BXM2174" s="218"/>
      <c r="BXN2174" s="218"/>
      <c r="BXO2174" s="218"/>
      <c r="BXP2174" s="218"/>
      <c r="BXQ2174" s="218"/>
      <c r="BXR2174" s="218"/>
      <c r="BXS2174" s="218"/>
      <c r="BXT2174" s="218"/>
      <c r="BXU2174" s="218"/>
      <c r="BXV2174" s="218"/>
      <c r="BXW2174" s="218"/>
      <c r="BXX2174" s="218"/>
      <c r="BXY2174" s="218"/>
      <c r="BXZ2174" s="218"/>
      <c r="BYA2174" s="218"/>
      <c r="BYB2174" s="218"/>
      <c r="BYC2174" s="218"/>
      <c r="BYD2174" s="218"/>
      <c r="BYE2174" s="218"/>
      <c r="BYF2174" s="218"/>
      <c r="BYG2174" s="218"/>
      <c r="BYH2174" s="218"/>
      <c r="BYI2174" s="218"/>
      <c r="BYJ2174" s="218"/>
      <c r="BYK2174" s="218"/>
      <c r="BYL2174" s="218"/>
      <c r="BYM2174" s="218"/>
      <c r="BYN2174" s="218"/>
      <c r="BYO2174" s="218"/>
      <c r="BYP2174" s="218"/>
      <c r="BYQ2174" s="218"/>
      <c r="BYR2174" s="218"/>
      <c r="BYS2174" s="218"/>
      <c r="BYT2174" s="218"/>
      <c r="BYU2174" s="218"/>
      <c r="BYV2174" s="218"/>
      <c r="BYW2174" s="218"/>
      <c r="BYX2174" s="218"/>
      <c r="BYY2174" s="218"/>
      <c r="BYZ2174" s="218"/>
      <c r="BZA2174" s="218"/>
      <c r="BZB2174" s="218"/>
      <c r="BZC2174" s="218"/>
      <c r="BZD2174" s="218"/>
      <c r="BZE2174" s="218"/>
      <c r="BZF2174" s="218"/>
      <c r="BZG2174" s="218"/>
      <c r="BZH2174" s="218"/>
      <c r="BZI2174" s="218"/>
      <c r="BZJ2174" s="218"/>
      <c r="BZK2174" s="218"/>
      <c r="BZL2174" s="218"/>
      <c r="BZM2174" s="218"/>
      <c r="BZN2174" s="218"/>
      <c r="BZO2174" s="218"/>
      <c r="BZP2174" s="218"/>
      <c r="BZQ2174" s="218"/>
      <c r="BZR2174" s="218"/>
      <c r="BZS2174" s="218"/>
      <c r="BZT2174" s="218"/>
      <c r="BZU2174" s="218"/>
      <c r="BZV2174" s="218"/>
      <c r="BZW2174" s="218"/>
      <c r="BZX2174" s="218"/>
      <c r="BZY2174" s="218"/>
      <c r="BZZ2174" s="218"/>
      <c r="CAA2174" s="218"/>
      <c r="CAB2174" s="218"/>
      <c r="CAC2174" s="218"/>
      <c r="CAD2174" s="218"/>
      <c r="CAE2174" s="218"/>
      <c r="CAF2174" s="218"/>
      <c r="CAG2174" s="218"/>
      <c r="CAH2174" s="218"/>
      <c r="CAI2174" s="218"/>
      <c r="CAJ2174" s="218"/>
      <c r="CAK2174" s="218"/>
      <c r="CAL2174" s="218"/>
      <c r="CAM2174" s="218"/>
      <c r="CAN2174" s="218"/>
      <c r="CAO2174" s="218"/>
      <c r="CAP2174" s="218"/>
      <c r="CAQ2174" s="218"/>
      <c r="CAR2174" s="218"/>
      <c r="CAS2174" s="218"/>
      <c r="CAT2174" s="218"/>
      <c r="CAU2174" s="218"/>
      <c r="CAV2174" s="218"/>
      <c r="CAW2174" s="218"/>
      <c r="CAX2174" s="218"/>
      <c r="CAY2174" s="218"/>
      <c r="CAZ2174" s="218"/>
      <c r="CBA2174" s="218"/>
      <c r="CBB2174" s="218"/>
      <c r="CBC2174" s="218"/>
      <c r="CBD2174" s="218"/>
      <c r="CBE2174" s="218"/>
      <c r="CBF2174" s="218"/>
      <c r="CBG2174" s="218"/>
      <c r="CBH2174" s="218"/>
      <c r="CBI2174" s="218"/>
      <c r="CBJ2174" s="218"/>
      <c r="CBK2174" s="218"/>
      <c r="CBL2174" s="218"/>
      <c r="CBM2174" s="218"/>
      <c r="CBN2174" s="218"/>
      <c r="CBO2174" s="218"/>
      <c r="CBP2174" s="218"/>
      <c r="CBQ2174" s="218"/>
      <c r="CBR2174" s="218"/>
      <c r="CBS2174" s="218"/>
      <c r="CBT2174" s="218"/>
      <c r="CBU2174" s="218"/>
      <c r="CBV2174" s="218"/>
      <c r="CBW2174" s="218"/>
      <c r="CBX2174" s="218"/>
      <c r="CBY2174" s="218"/>
      <c r="CBZ2174" s="218"/>
      <c r="CCA2174" s="218"/>
      <c r="CCB2174" s="218"/>
      <c r="CCC2174" s="218"/>
      <c r="CCD2174" s="218"/>
      <c r="CCE2174" s="218"/>
      <c r="CCF2174" s="218"/>
      <c r="CCG2174" s="218"/>
      <c r="CCH2174" s="218"/>
      <c r="CCI2174" s="218"/>
      <c r="CCJ2174" s="218"/>
      <c r="CCK2174" s="218"/>
      <c r="CCL2174" s="218"/>
      <c r="CCM2174" s="218"/>
      <c r="CCN2174" s="218"/>
      <c r="CCO2174" s="218"/>
      <c r="CCP2174" s="218"/>
      <c r="CCQ2174" s="218"/>
      <c r="CCR2174" s="218"/>
      <c r="CCS2174" s="218"/>
      <c r="CCT2174" s="218"/>
      <c r="CCU2174" s="218"/>
      <c r="CCV2174" s="218"/>
      <c r="CCW2174" s="218"/>
      <c r="CCX2174" s="218"/>
      <c r="CCY2174" s="218"/>
      <c r="CCZ2174" s="218"/>
      <c r="CDA2174" s="218"/>
      <c r="CDB2174" s="218"/>
      <c r="CDC2174" s="218"/>
      <c r="CDD2174" s="218"/>
      <c r="CDE2174" s="218"/>
      <c r="CDF2174" s="218"/>
      <c r="CDG2174" s="218"/>
      <c r="CDH2174" s="218"/>
      <c r="CDI2174" s="218"/>
      <c r="CDJ2174" s="218"/>
      <c r="CDK2174" s="218"/>
      <c r="CDL2174" s="218"/>
      <c r="CDM2174" s="218"/>
      <c r="CDN2174" s="218"/>
      <c r="CDO2174" s="218"/>
      <c r="CDP2174" s="218"/>
      <c r="CDQ2174" s="218"/>
      <c r="CDR2174" s="218"/>
      <c r="CDS2174" s="218"/>
      <c r="CDT2174" s="218"/>
      <c r="CDU2174" s="218"/>
      <c r="CDV2174" s="218"/>
      <c r="CDW2174" s="218"/>
      <c r="CDX2174" s="218"/>
      <c r="CDY2174" s="218"/>
      <c r="CDZ2174" s="218"/>
      <c r="CEA2174" s="218"/>
      <c r="CEB2174" s="218"/>
      <c r="CEC2174" s="218"/>
      <c r="CED2174" s="218"/>
      <c r="CEE2174" s="218"/>
      <c r="CEF2174" s="218"/>
      <c r="CEG2174" s="218"/>
      <c r="CEH2174" s="218"/>
      <c r="CEI2174" s="218"/>
      <c r="CEJ2174" s="218"/>
      <c r="CEK2174" s="218"/>
      <c r="CEL2174" s="218"/>
      <c r="CEM2174" s="218"/>
      <c r="CEN2174" s="218"/>
      <c r="CEO2174" s="218"/>
      <c r="CEP2174" s="218"/>
      <c r="CEQ2174" s="218"/>
      <c r="CER2174" s="218"/>
      <c r="CES2174" s="218"/>
      <c r="CET2174" s="218"/>
      <c r="CEU2174" s="218"/>
      <c r="CEV2174" s="218"/>
      <c r="CEW2174" s="218"/>
      <c r="CEX2174" s="218"/>
      <c r="CEY2174" s="218"/>
      <c r="CEZ2174" s="218"/>
      <c r="CFA2174" s="218"/>
      <c r="CFB2174" s="218"/>
      <c r="CFC2174" s="218"/>
      <c r="CFD2174" s="218"/>
      <c r="CFE2174" s="218"/>
      <c r="CFF2174" s="218"/>
      <c r="CFG2174" s="218"/>
      <c r="CFH2174" s="218"/>
      <c r="CFI2174" s="218"/>
      <c r="CFJ2174" s="218"/>
      <c r="CFK2174" s="218"/>
      <c r="CFL2174" s="218"/>
      <c r="CFM2174" s="218"/>
      <c r="CFN2174" s="218"/>
      <c r="CFO2174" s="218"/>
      <c r="CFP2174" s="218"/>
      <c r="CFQ2174" s="218"/>
      <c r="CFR2174" s="218"/>
      <c r="CFS2174" s="218"/>
      <c r="CFT2174" s="218"/>
      <c r="CFU2174" s="218"/>
      <c r="CFV2174" s="218"/>
      <c r="CFW2174" s="218"/>
      <c r="CFX2174" s="218"/>
      <c r="CFY2174" s="218"/>
      <c r="CFZ2174" s="218"/>
      <c r="CGA2174" s="218"/>
      <c r="CGB2174" s="218"/>
      <c r="CGC2174" s="218"/>
      <c r="CGD2174" s="218"/>
      <c r="CGE2174" s="218"/>
      <c r="CGF2174" s="218"/>
      <c r="CGG2174" s="218"/>
      <c r="CGH2174" s="218"/>
      <c r="CGI2174" s="218"/>
      <c r="CGJ2174" s="218"/>
      <c r="CGK2174" s="218"/>
      <c r="CGL2174" s="218"/>
      <c r="CGM2174" s="218"/>
      <c r="CGN2174" s="218"/>
      <c r="CGO2174" s="218"/>
      <c r="CGP2174" s="218"/>
      <c r="CGQ2174" s="218"/>
      <c r="CGR2174" s="218"/>
      <c r="CGS2174" s="218"/>
      <c r="CGT2174" s="218"/>
      <c r="CGU2174" s="218"/>
      <c r="CGV2174" s="218"/>
      <c r="CGW2174" s="218"/>
      <c r="CGX2174" s="218"/>
      <c r="CGY2174" s="218"/>
      <c r="CGZ2174" s="218"/>
      <c r="CHA2174" s="218"/>
      <c r="CHB2174" s="218"/>
      <c r="CHC2174" s="218"/>
      <c r="CHD2174" s="218"/>
      <c r="CHE2174" s="218"/>
      <c r="CHF2174" s="218"/>
      <c r="CHG2174" s="218"/>
      <c r="CHH2174" s="218"/>
      <c r="CHI2174" s="218"/>
      <c r="CHJ2174" s="218"/>
      <c r="CHK2174" s="218"/>
      <c r="CHL2174" s="218"/>
      <c r="CHM2174" s="218"/>
      <c r="CHN2174" s="218"/>
      <c r="CHO2174" s="218"/>
      <c r="CHP2174" s="218"/>
      <c r="CHQ2174" s="218"/>
      <c r="CHR2174" s="218"/>
      <c r="CHS2174" s="218"/>
      <c r="CHT2174" s="218"/>
      <c r="CHU2174" s="218"/>
      <c r="CHV2174" s="218"/>
      <c r="CHW2174" s="218"/>
      <c r="CHX2174" s="218"/>
      <c r="CHY2174" s="218"/>
      <c r="CHZ2174" s="218"/>
      <c r="CIA2174" s="218"/>
      <c r="CIB2174" s="218"/>
      <c r="CIC2174" s="218"/>
      <c r="CID2174" s="218"/>
      <c r="CIE2174" s="218"/>
      <c r="CIF2174" s="218"/>
      <c r="CIG2174" s="218"/>
      <c r="CIH2174" s="218"/>
      <c r="CII2174" s="218"/>
      <c r="CIJ2174" s="218"/>
      <c r="CIK2174" s="218"/>
      <c r="CIL2174" s="218"/>
      <c r="CIM2174" s="218"/>
      <c r="CIN2174" s="218"/>
      <c r="CIO2174" s="218"/>
      <c r="CIP2174" s="218"/>
      <c r="CIQ2174" s="218"/>
      <c r="CIR2174" s="218"/>
      <c r="CIS2174" s="218"/>
      <c r="CIT2174" s="218"/>
      <c r="CIU2174" s="218"/>
      <c r="CIV2174" s="218"/>
      <c r="CIW2174" s="218"/>
      <c r="CIX2174" s="218"/>
      <c r="CIY2174" s="218"/>
      <c r="CIZ2174" s="218"/>
      <c r="CJA2174" s="218"/>
      <c r="CJB2174" s="218"/>
      <c r="CJC2174" s="218"/>
      <c r="CJD2174" s="218"/>
      <c r="CJE2174" s="218"/>
      <c r="CJF2174" s="218"/>
      <c r="CJG2174" s="218"/>
      <c r="CJH2174" s="218"/>
      <c r="CJI2174" s="218"/>
      <c r="CJJ2174" s="218"/>
      <c r="CJK2174" s="218"/>
      <c r="CJL2174" s="218"/>
      <c r="CJM2174" s="218"/>
      <c r="CJN2174" s="218"/>
      <c r="CJO2174" s="218"/>
      <c r="CJP2174" s="218"/>
      <c r="CJQ2174" s="218"/>
      <c r="CJR2174" s="218"/>
      <c r="CJS2174" s="218"/>
      <c r="CJT2174" s="218"/>
      <c r="CJU2174" s="218"/>
      <c r="CJV2174" s="218"/>
      <c r="CJW2174" s="218"/>
      <c r="CJX2174" s="218"/>
      <c r="CJY2174" s="218"/>
      <c r="CJZ2174" s="218"/>
      <c r="CKA2174" s="218"/>
      <c r="CKB2174" s="218"/>
      <c r="CKC2174" s="218"/>
      <c r="CKD2174" s="218"/>
      <c r="CKE2174" s="218"/>
      <c r="CKF2174" s="218"/>
      <c r="CKG2174" s="218"/>
      <c r="CKH2174" s="218"/>
      <c r="CKI2174" s="218"/>
      <c r="CKJ2174" s="218"/>
      <c r="CKK2174" s="218"/>
      <c r="CKL2174" s="218"/>
      <c r="CKM2174" s="218"/>
      <c r="CKN2174" s="218"/>
      <c r="CKO2174" s="218"/>
      <c r="CKP2174" s="218"/>
      <c r="CKQ2174" s="218"/>
      <c r="CKR2174" s="218"/>
      <c r="CKS2174" s="218"/>
      <c r="CKT2174" s="218"/>
      <c r="CKU2174" s="218"/>
      <c r="CKV2174" s="218"/>
      <c r="CKW2174" s="218"/>
      <c r="CKX2174" s="218"/>
      <c r="CKY2174" s="218"/>
      <c r="CKZ2174" s="218"/>
      <c r="CLA2174" s="218"/>
      <c r="CLB2174" s="218"/>
      <c r="CLC2174" s="218"/>
      <c r="CLD2174" s="218"/>
      <c r="CLE2174" s="218"/>
      <c r="CLF2174" s="218"/>
      <c r="CLG2174" s="218"/>
      <c r="CLH2174" s="218"/>
      <c r="CLI2174" s="218"/>
      <c r="CLJ2174" s="218"/>
      <c r="CLK2174" s="218"/>
      <c r="CLL2174" s="218"/>
      <c r="CLM2174" s="218"/>
      <c r="CLN2174" s="218"/>
      <c r="CLO2174" s="218"/>
      <c r="CLP2174" s="218"/>
      <c r="CLQ2174" s="218"/>
      <c r="CLR2174" s="218"/>
      <c r="CLS2174" s="218"/>
      <c r="CLT2174" s="218"/>
      <c r="CLU2174" s="218"/>
      <c r="CLV2174" s="218"/>
      <c r="CLW2174" s="218"/>
      <c r="CLX2174" s="218"/>
      <c r="CLY2174" s="218"/>
      <c r="CLZ2174" s="218"/>
      <c r="CMA2174" s="218"/>
      <c r="CMB2174" s="218"/>
      <c r="CMC2174" s="218"/>
      <c r="CMD2174" s="218"/>
      <c r="CME2174" s="218"/>
      <c r="CMF2174" s="218"/>
      <c r="CMG2174" s="218"/>
      <c r="CMH2174" s="218"/>
      <c r="CMI2174" s="218"/>
      <c r="CMJ2174" s="218"/>
      <c r="CMK2174" s="218"/>
      <c r="CML2174" s="218"/>
      <c r="CMM2174" s="218"/>
      <c r="CMN2174" s="218"/>
      <c r="CMO2174" s="218"/>
      <c r="CMP2174" s="218"/>
      <c r="CMQ2174" s="218"/>
      <c r="CMR2174" s="218"/>
      <c r="CMS2174" s="218"/>
      <c r="CMT2174" s="218"/>
      <c r="CMU2174" s="218"/>
      <c r="CMV2174" s="218"/>
      <c r="CMW2174" s="218"/>
      <c r="CMX2174" s="218"/>
      <c r="CMY2174" s="218"/>
      <c r="CMZ2174" s="218"/>
      <c r="CNA2174" s="218"/>
      <c r="CNB2174" s="218"/>
      <c r="CNC2174" s="218"/>
      <c r="CND2174" s="218"/>
      <c r="CNE2174" s="218"/>
      <c r="CNF2174" s="218"/>
      <c r="CNG2174" s="218"/>
      <c r="CNH2174" s="218"/>
      <c r="CNI2174" s="218"/>
      <c r="CNJ2174" s="218"/>
      <c r="CNK2174" s="218"/>
      <c r="CNL2174" s="218"/>
      <c r="CNM2174" s="218"/>
      <c r="CNN2174" s="218"/>
      <c r="CNO2174" s="218"/>
      <c r="CNP2174" s="218"/>
      <c r="CNQ2174" s="218"/>
      <c r="CNR2174" s="218"/>
      <c r="CNS2174" s="218"/>
      <c r="CNT2174" s="218"/>
      <c r="CNU2174" s="218"/>
      <c r="CNV2174" s="218"/>
      <c r="CNW2174" s="218"/>
      <c r="CNX2174" s="218"/>
      <c r="CNY2174" s="218"/>
      <c r="CNZ2174" s="218"/>
      <c r="COA2174" s="218"/>
      <c r="COB2174" s="218"/>
      <c r="COC2174" s="218"/>
      <c r="COD2174" s="218"/>
      <c r="COE2174" s="218"/>
      <c r="COF2174" s="218"/>
      <c r="COG2174" s="218"/>
      <c r="COH2174" s="218"/>
      <c r="COI2174" s="218"/>
      <c r="COJ2174" s="218"/>
      <c r="COK2174" s="218"/>
      <c r="COL2174" s="218"/>
      <c r="COM2174" s="218"/>
      <c r="CON2174" s="218"/>
      <c r="COO2174" s="218"/>
      <c r="COP2174" s="218"/>
      <c r="COQ2174" s="218"/>
      <c r="COR2174" s="218"/>
      <c r="COS2174" s="218"/>
      <c r="COT2174" s="218"/>
      <c r="COU2174" s="218"/>
      <c r="COV2174" s="218"/>
      <c r="COW2174" s="218"/>
      <c r="COX2174" s="218"/>
      <c r="COY2174" s="218"/>
      <c r="COZ2174" s="218"/>
      <c r="CPA2174" s="218"/>
      <c r="CPB2174" s="218"/>
      <c r="CPC2174" s="218"/>
      <c r="CPD2174" s="218"/>
      <c r="CPE2174" s="218"/>
      <c r="CPF2174" s="218"/>
      <c r="CPG2174" s="218"/>
      <c r="CPH2174" s="218"/>
      <c r="CPI2174" s="218"/>
      <c r="CPJ2174" s="218"/>
      <c r="CPK2174" s="218"/>
      <c r="CPL2174" s="218"/>
      <c r="CPM2174" s="218"/>
      <c r="CPN2174" s="218"/>
      <c r="CPO2174" s="218"/>
      <c r="CPP2174" s="218"/>
      <c r="CPQ2174" s="218"/>
      <c r="CPR2174" s="218"/>
      <c r="CPS2174" s="218"/>
      <c r="CPT2174" s="218"/>
      <c r="CPU2174" s="218"/>
      <c r="CPV2174" s="218"/>
      <c r="CPW2174" s="218"/>
      <c r="CPX2174" s="218"/>
      <c r="CPY2174" s="218"/>
      <c r="CPZ2174" s="218"/>
      <c r="CQA2174" s="218"/>
      <c r="CQB2174" s="218"/>
      <c r="CQC2174" s="218"/>
      <c r="CQD2174" s="218"/>
      <c r="CQE2174" s="218"/>
      <c r="CQF2174" s="218"/>
      <c r="CQG2174" s="218"/>
      <c r="CQH2174" s="218"/>
      <c r="CQI2174" s="218"/>
      <c r="CQJ2174" s="218"/>
      <c r="CQK2174" s="218"/>
      <c r="CQL2174" s="218"/>
      <c r="CQM2174" s="218"/>
      <c r="CQN2174" s="218"/>
      <c r="CQO2174" s="218"/>
      <c r="CQP2174" s="218"/>
      <c r="CQQ2174" s="218"/>
      <c r="CQR2174" s="218"/>
      <c r="CQS2174" s="218"/>
      <c r="CQT2174" s="218"/>
      <c r="CQU2174" s="218"/>
      <c r="CQV2174" s="218"/>
      <c r="CQW2174" s="218"/>
      <c r="CQX2174" s="218"/>
      <c r="CQY2174" s="218"/>
      <c r="CQZ2174" s="218"/>
      <c r="CRA2174" s="218"/>
      <c r="CRB2174" s="218"/>
      <c r="CRC2174" s="218"/>
      <c r="CRD2174" s="218"/>
      <c r="CRE2174" s="218"/>
      <c r="CRF2174" s="218"/>
      <c r="CRG2174" s="218"/>
      <c r="CRH2174" s="218"/>
      <c r="CRI2174" s="218"/>
      <c r="CRJ2174" s="218"/>
      <c r="CRK2174" s="218"/>
      <c r="CRL2174" s="218"/>
      <c r="CRM2174" s="218"/>
      <c r="CRN2174" s="218"/>
      <c r="CRO2174" s="218"/>
      <c r="CRP2174" s="218"/>
      <c r="CRQ2174" s="218"/>
      <c r="CRR2174" s="218"/>
      <c r="CRS2174" s="218"/>
      <c r="CRT2174" s="218"/>
      <c r="CRU2174" s="218"/>
      <c r="CRV2174" s="218"/>
      <c r="CRW2174" s="218"/>
      <c r="CRX2174" s="218"/>
      <c r="CRY2174" s="218"/>
      <c r="CRZ2174" s="218"/>
      <c r="CSA2174" s="218"/>
      <c r="CSB2174" s="218"/>
      <c r="CSC2174" s="218"/>
      <c r="CSD2174" s="218"/>
      <c r="CSE2174" s="218"/>
      <c r="CSF2174" s="218"/>
      <c r="CSG2174" s="218"/>
      <c r="CSH2174" s="218"/>
      <c r="CSI2174" s="218"/>
      <c r="CSJ2174" s="218"/>
      <c r="CSK2174" s="218"/>
      <c r="CSL2174" s="218"/>
      <c r="CSM2174" s="218"/>
      <c r="CSN2174" s="218"/>
      <c r="CSO2174" s="218"/>
      <c r="CSP2174" s="218"/>
      <c r="CSQ2174" s="218"/>
      <c r="CSR2174" s="218"/>
      <c r="CSS2174" s="218"/>
      <c r="CST2174" s="218"/>
      <c r="CSU2174" s="218"/>
      <c r="CSV2174" s="218"/>
      <c r="CSW2174" s="218"/>
      <c r="CSX2174" s="218"/>
      <c r="CSY2174" s="218"/>
      <c r="CSZ2174" s="218"/>
      <c r="CTA2174" s="218"/>
      <c r="CTB2174" s="218"/>
      <c r="CTC2174" s="218"/>
      <c r="CTD2174" s="218"/>
      <c r="CTE2174" s="218"/>
      <c r="CTF2174" s="218"/>
      <c r="CTG2174" s="218"/>
      <c r="CTH2174" s="218"/>
      <c r="CTI2174" s="218"/>
      <c r="CTJ2174" s="218"/>
      <c r="CTK2174" s="218"/>
      <c r="CTL2174" s="218"/>
      <c r="CTM2174" s="218"/>
      <c r="CTN2174" s="218"/>
      <c r="CTO2174" s="218"/>
      <c r="CTP2174" s="218"/>
      <c r="CTQ2174" s="218"/>
      <c r="CTR2174" s="218"/>
      <c r="CTS2174" s="218"/>
      <c r="CTT2174" s="218"/>
      <c r="CTU2174" s="218"/>
      <c r="CTV2174" s="218"/>
      <c r="CTW2174" s="218"/>
      <c r="CTX2174" s="218"/>
      <c r="CTY2174" s="218"/>
      <c r="CTZ2174" s="218"/>
      <c r="CUA2174" s="218"/>
      <c r="CUB2174" s="218"/>
      <c r="CUC2174" s="218"/>
      <c r="CUD2174" s="218"/>
      <c r="CUE2174" s="218"/>
      <c r="CUF2174" s="218"/>
      <c r="CUG2174" s="218"/>
      <c r="CUH2174" s="218"/>
      <c r="CUI2174" s="218"/>
      <c r="CUJ2174" s="218"/>
      <c r="CUK2174" s="218"/>
      <c r="CUL2174" s="218"/>
      <c r="CUM2174" s="218"/>
      <c r="CUN2174" s="218"/>
      <c r="CUO2174" s="218"/>
      <c r="CUP2174" s="218"/>
      <c r="CUQ2174" s="218"/>
      <c r="CUR2174" s="218"/>
      <c r="CUS2174" s="218"/>
      <c r="CUT2174" s="218"/>
      <c r="CUU2174" s="218"/>
      <c r="CUV2174" s="218"/>
      <c r="CUW2174" s="218"/>
      <c r="CUX2174" s="218"/>
      <c r="CUY2174" s="218"/>
      <c r="CUZ2174" s="218"/>
      <c r="CVA2174" s="218"/>
      <c r="CVB2174" s="218"/>
      <c r="CVC2174" s="218"/>
      <c r="CVD2174" s="218"/>
      <c r="CVE2174" s="218"/>
      <c r="CVF2174" s="218"/>
      <c r="CVG2174" s="218"/>
      <c r="CVH2174" s="218"/>
      <c r="CVI2174" s="218"/>
      <c r="CVJ2174" s="218"/>
      <c r="CVK2174" s="218"/>
      <c r="CVL2174" s="218"/>
      <c r="CVM2174" s="218"/>
      <c r="CVN2174" s="218"/>
      <c r="CVO2174" s="218"/>
      <c r="CVP2174" s="218"/>
      <c r="CVQ2174" s="218"/>
      <c r="CVR2174" s="218"/>
      <c r="CVS2174" s="218"/>
      <c r="CVT2174" s="218"/>
      <c r="CVU2174" s="218"/>
      <c r="CVV2174" s="218"/>
      <c r="CVW2174" s="218"/>
      <c r="CVX2174" s="218"/>
      <c r="CVY2174" s="218"/>
      <c r="CVZ2174" s="218"/>
      <c r="CWA2174" s="218"/>
      <c r="CWB2174" s="218"/>
      <c r="CWC2174" s="218"/>
      <c r="CWD2174" s="218"/>
      <c r="CWE2174" s="218"/>
      <c r="CWF2174" s="218"/>
      <c r="CWG2174" s="218"/>
      <c r="CWH2174" s="218"/>
      <c r="CWI2174" s="218"/>
      <c r="CWJ2174" s="218"/>
      <c r="CWK2174" s="218"/>
      <c r="CWL2174" s="218"/>
      <c r="CWM2174" s="218"/>
      <c r="CWN2174" s="218"/>
      <c r="CWO2174" s="218"/>
      <c r="CWP2174" s="218"/>
      <c r="CWQ2174" s="218"/>
      <c r="CWR2174" s="218"/>
      <c r="CWS2174" s="218"/>
      <c r="CWT2174" s="218"/>
      <c r="CWU2174" s="218"/>
      <c r="CWV2174" s="218"/>
      <c r="CWW2174" s="218"/>
      <c r="CWX2174" s="218"/>
      <c r="CWY2174" s="218"/>
      <c r="CWZ2174" s="218"/>
      <c r="CXA2174" s="218"/>
      <c r="CXB2174" s="218"/>
      <c r="CXC2174" s="218"/>
      <c r="CXD2174" s="218"/>
      <c r="CXE2174" s="218"/>
      <c r="CXF2174" s="218"/>
      <c r="CXG2174" s="218"/>
      <c r="CXH2174" s="218"/>
      <c r="CXI2174" s="218"/>
      <c r="CXJ2174" s="218"/>
      <c r="CXK2174" s="218"/>
      <c r="CXL2174" s="218"/>
      <c r="CXM2174" s="218"/>
      <c r="CXN2174" s="218"/>
      <c r="CXO2174" s="218"/>
      <c r="CXP2174" s="218"/>
      <c r="CXQ2174" s="218"/>
      <c r="CXR2174" s="218"/>
      <c r="CXS2174" s="218"/>
      <c r="CXT2174" s="218"/>
      <c r="CXU2174" s="218"/>
      <c r="CXV2174" s="218"/>
      <c r="CXW2174" s="218"/>
      <c r="CXX2174" s="218"/>
      <c r="CXY2174" s="218"/>
      <c r="CXZ2174" s="218"/>
      <c r="CYA2174" s="218"/>
      <c r="CYB2174" s="218"/>
      <c r="CYC2174" s="218"/>
      <c r="CYD2174" s="218"/>
      <c r="CYE2174" s="218"/>
      <c r="CYF2174" s="218"/>
      <c r="CYG2174" s="218"/>
      <c r="CYH2174" s="218"/>
      <c r="CYI2174" s="218"/>
      <c r="CYJ2174" s="218"/>
      <c r="CYK2174" s="218"/>
      <c r="CYL2174" s="218"/>
      <c r="CYM2174" s="218"/>
      <c r="CYN2174" s="218"/>
      <c r="CYO2174" s="218"/>
      <c r="CYP2174" s="218"/>
      <c r="CYQ2174" s="218"/>
      <c r="CYR2174" s="218"/>
      <c r="CYS2174" s="218"/>
      <c r="CYT2174" s="218"/>
      <c r="CYU2174" s="218"/>
      <c r="CYV2174" s="218"/>
      <c r="CYW2174" s="218"/>
      <c r="CYX2174" s="218"/>
      <c r="CYY2174" s="218"/>
      <c r="CYZ2174" s="218"/>
      <c r="CZA2174" s="218"/>
      <c r="CZB2174" s="218"/>
      <c r="CZC2174" s="218"/>
      <c r="CZD2174" s="218"/>
      <c r="CZE2174" s="218"/>
      <c r="CZF2174" s="218"/>
      <c r="CZG2174" s="218"/>
      <c r="CZH2174" s="218"/>
      <c r="CZI2174" s="218"/>
      <c r="CZJ2174" s="218"/>
      <c r="CZK2174" s="218"/>
      <c r="CZL2174" s="218"/>
      <c r="CZM2174" s="218"/>
      <c r="CZN2174" s="218"/>
      <c r="CZO2174" s="218"/>
      <c r="CZP2174" s="218"/>
      <c r="CZQ2174" s="218"/>
      <c r="CZR2174" s="218"/>
      <c r="CZS2174" s="218"/>
      <c r="CZT2174" s="218"/>
      <c r="CZU2174" s="218"/>
      <c r="CZV2174" s="218"/>
      <c r="CZW2174" s="218"/>
      <c r="CZX2174" s="218"/>
      <c r="CZY2174" s="218"/>
      <c r="CZZ2174" s="218"/>
      <c r="DAA2174" s="218"/>
      <c r="DAB2174" s="218"/>
      <c r="DAC2174" s="218"/>
      <c r="DAD2174" s="218"/>
      <c r="DAE2174" s="218"/>
      <c r="DAF2174" s="218"/>
      <c r="DAG2174" s="218"/>
      <c r="DAH2174" s="218"/>
      <c r="DAI2174" s="218"/>
      <c r="DAJ2174" s="218"/>
      <c r="DAK2174" s="218"/>
      <c r="DAL2174" s="218"/>
      <c r="DAM2174" s="218"/>
      <c r="DAN2174" s="218"/>
      <c r="DAO2174" s="218"/>
      <c r="DAP2174" s="218"/>
      <c r="DAQ2174" s="218"/>
      <c r="DAR2174" s="218"/>
      <c r="DAS2174" s="218"/>
      <c r="DAT2174" s="218"/>
      <c r="DAU2174" s="218"/>
      <c r="DAV2174" s="218"/>
      <c r="DAW2174" s="218"/>
      <c r="DAX2174" s="218"/>
      <c r="DAY2174" s="218"/>
      <c r="DAZ2174" s="218"/>
      <c r="DBA2174" s="218"/>
      <c r="DBB2174" s="218"/>
      <c r="DBC2174" s="218"/>
      <c r="DBD2174" s="218"/>
      <c r="DBE2174" s="218"/>
      <c r="DBF2174" s="218"/>
      <c r="DBG2174" s="218"/>
      <c r="DBH2174" s="218"/>
      <c r="DBI2174" s="218"/>
      <c r="DBJ2174" s="218"/>
      <c r="DBK2174" s="218"/>
      <c r="DBL2174" s="218"/>
      <c r="DBM2174" s="218"/>
      <c r="DBN2174" s="218"/>
      <c r="DBO2174" s="218"/>
      <c r="DBP2174" s="218"/>
      <c r="DBQ2174" s="218"/>
      <c r="DBR2174" s="218"/>
      <c r="DBS2174" s="218"/>
      <c r="DBT2174" s="218"/>
      <c r="DBU2174" s="218"/>
      <c r="DBV2174" s="218"/>
      <c r="DBW2174" s="218"/>
      <c r="DBX2174" s="218"/>
      <c r="DBY2174" s="218"/>
      <c r="DBZ2174" s="218"/>
      <c r="DCA2174" s="218"/>
      <c r="DCB2174" s="218"/>
      <c r="DCC2174" s="218"/>
      <c r="DCD2174" s="218"/>
      <c r="DCE2174" s="218"/>
      <c r="DCF2174" s="218"/>
      <c r="DCG2174" s="218"/>
      <c r="DCH2174" s="218"/>
      <c r="DCI2174" s="218"/>
      <c r="DCJ2174" s="218"/>
      <c r="DCK2174" s="218"/>
      <c r="DCL2174" s="218"/>
      <c r="DCM2174" s="218"/>
      <c r="DCN2174" s="218"/>
      <c r="DCO2174" s="218"/>
      <c r="DCP2174" s="218"/>
      <c r="DCQ2174" s="218"/>
      <c r="DCR2174" s="218"/>
      <c r="DCS2174" s="218"/>
      <c r="DCT2174" s="218"/>
      <c r="DCU2174" s="218"/>
      <c r="DCV2174" s="218"/>
      <c r="DCW2174" s="218"/>
      <c r="DCX2174" s="218"/>
      <c r="DCY2174" s="218"/>
      <c r="DCZ2174" s="218"/>
      <c r="DDA2174" s="218"/>
      <c r="DDB2174" s="218"/>
      <c r="DDC2174" s="218"/>
      <c r="DDD2174" s="218"/>
      <c r="DDE2174" s="218"/>
      <c r="DDF2174" s="218"/>
      <c r="DDG2174" s="218"/>
      <c r="DDH2174" s="218"/>
      <c r="DDI2174" s="218"/>
      <c r="DDJ2174" s="218"/>
      <c r="DDK2174" s="218"/>
      <c r="DDL2174" s="218"/>
      <c r="DDM2174" s="218"/>
      <c r="DDN2174" s="218"/>
      <c r="DDO2174" s="218"/>
      <c r="DDP2174" s="218"/>
      <c r="DDQ2174" s="218"/>
      <c r="DDR2174" s="218"/>
      <c r="DDS2174" s="218"/>
      <c r="DDT2174" s="218"/>
      <c r="DDU2174" s="218"/>
      <c r="DDV2174" s="218"/>
      <c r="DDW2174" s="218"/>
      <c r="DDX2174" s="218"/>
      <c r="DDY2174" s="218"/>
      <c r="DDZ2174" s="218"/>
      <c r="DEA2174" s="218"/>
      <c r="DEB2174" s="218"/>
      <c r="DEC2174" s="218"/>
      <c r="DED2174" s="218"/>
      <c r="DEE2174" s="218"/>
      <c r="DEF2174" s="218"/>
      <c r="DEG2174" s="218"/>
      <c r="DEH2174" s="218"/>
      <c r="DEI2174" s="218"/>
      <c r="DEJ2174" s="218"/>
      <c r="DEK2174" s="218"/>
      <c r="DEL2174" s="218"/>
      <c r="DEM2174" s="218"/>
      <c r="DEN2174" s="218"/>
      <c r="DEO2174" s="218"/>
      <c r="DEP2174" s="218"/>
      <c r="DEQ2174" s="218"/>
      <c r="DER2174" s="218"/>
      <c r="DES2174" s="218"/>
      <c r="DET2174" s="218"/>
      <c r="DEU2174" s="218"/>
      <c r="DEV2174" s="218"/>
      <c r="DEW2174" s="218"/>
      <c r="DEX2174" s="218"/>
      <c r="DEY2174" s="218"/>
      <c r="DEZ2174" s="218"/>
      <c r="DFA2174" s="218"/>
      <c r="DFB2174" s="218"/>
      <c r="DFC2174" s="218"/>
      <c r="DFD2174" s="218"/>
      <c r="DFE2174" s="218"/>
      <c r="DFF2174" s="218"/>
      <c r="DFG2174" s="218"/>
      <c r="DFH2174" s="218"/>
      <c r="DFI2174" s="218"/>
      <c r="DFJ2174" s="218"/>
      <c r="DFK2174" s="218"/>
      <c r="DFL2174" s="218"/>
      <c r="DFM2174" s="218"/>
      <c r="DFN2174" s="218"/>
      <c r="DFO2174" s="218"/>
      <c r="DFP2174" s="218"/>
      <c r="DFQ2174" s="218"/>
      <c r="DFR2174" s="218"/>
      <c r="DFS2174" s="218"/>
      <c r="DFT2174" s="218"/>
      <c r="DFU2174" s="218"/>
      <c r="DFV2174" s="218"/>
      <c r="DFW2174" s="218"/>
      <c r="DFX2174" s="218"/>
      <c r="DFY2174" s="218"/>
      <c r="DFZ2174" s="218"/>
      <c r="DGA2174" s="218"/>
      <c r="DGB2174" s="218"/>
      <c r="DGC2174" s="218"/>
      <c r="DGD2174" s="218"/>
      <c r="DGE2174" s="218"/>
      <c r="DGF2174" s="218"/>
      <c r="DGG2174" s="218"/>
      <c r="DGH2174" s="218"/>
      <c r="DGI2174" s="218"/>
      <c r="DGJ2174" s="218"/>
      <c r="DGK2174" s="218"/>
      <c r="DGL2174" s="218"/>
      <c r="DGM2174" s="218"/>
      <c r="DGN2174" s="218"/>
      <c r="DGO2174" s="218"/>
      <c r="DGP2174" s="218"/>
      <c r="DGQ2174" s="218"/>
      <c r="DGR2174" s="218"/>
      <c r="DGS2174" s="218"/>
      <c r="DGT2174" s="218"/>
      <c r="DGU2174" s="218"/>
      <c r="DGV2174" s="218"/>
      <c r="DGW2174" s="218"/>
      <c r="DGX2174" s="218"/>
      <c r="DGY2174" s="218"/>
      <c r="DGZ2174" s="218"/>
      <c r="DHA2174" s="218"/>
      <c r="DHB2174" s="218"/>
      <c r="DHC2174" s="218"/>
      <c r="DHD2174" s="218"/>
      <c r="DHE2174" s="218"/>
      <c r="DHF2174" s="218"/>
      <c r="DHG2174" s="218"/>
      <c r="DHH2174" s="218"/>
      <c r="DHI2174" s="218"/>
      <c r="DHJ2174" s="218"/>
      <c r="DHK2174" s="218"/>
      <c r="DHL2174" s="218"/>
      <c r="DHM2174" s="218"/>
      <c r="DHN2174" s="218"/>
      <c r="DHO2174" s="218"/>
      <c r="DHP2174" s="218"/>
      <c r="DHQ2174" s="218"/>
      <c r="DHR2174" s="218"/>
      <c r="DHS2174" s="218"/>
      <c r="DHT2174" s="218"/>
      <c r="DHU2174" s="218"/>
      <c r="DHV2174" s="218"/>
      <c r="DHW2174" s="218"/>
      <c r="DHX2174" s="218"/>
      <c r="DHY2174" s="218"/>
      <c r="DHZ2174" s="218"/>
      <c r="DIA2174" s="218"/>
      <c r="DIB2174" s="218"/>
      <c r="DIC2174" s="218"/>
      <c r="DID2174" s="218"/>
      <c r="DIE2174" s="218"/>
      <c r="DIF2174" s="218"/>
      <c r="DIG2174" s="218"/>
      <c r="DIH2174" s="218"/>
      <c r="DII2174" s="218"/>
      <c r="DIJ2174" s="218"/>
      <c r="DIK2174" s="218"/>
      <c r="DIL2174" s="218"/>
      <c r="DIM2174" s="218"/>
      <c r="DIN2174" s="218"/>
      <c r="DIO2174" s="218"/>
      <c r="DIP2174" s="218"/>
      <c r="DIQ2174" s="218"/>
      <c r="DIR2174" s="218"/>
      <c r="DIS2174" s="218"/>
      <c r="DIT2174" s="218"/>
      <c r="DIU2174" s="218"/>
      <c r="DIV2174" s="218"/>
      <c r="DIW2174" s="218"/>
      <c r="DIX2174" s="218"/>
      <c r="DIY2174" s="218"/>
      <c r="DIZ2174" s="218"/>
      <c r="DJA2174" s="218"/>
      <c r="DJB2174" s="218"/>
      <c r="DJC2174" s="218"/>
      <c r="DJD2174" s="218"/>
      <c r="DJE2174" s="218"/>
      <c r="DJF2174" s="218"/>
      <c r="DJG2174" s="218"/>
      <c r="DJH2174" s="218"/>
      <c r="DJI2174" s="218"/>
      <c r="DJJ2174" s="218"/>
      <c r="DJK2174" s="218"/>
      <c r="DJL2174" s="218"/>
      <c r="DJM2174" s="218"/>
      <c r="DJN2174" s="218"/>
      <c r="DJO2174" s="218"/>
      <c r="DJP2174" s="218"/>
      <c r="DJQ2174" s="218"/>
      <c r="DJR2174" s="218"/>
      <c r="DJS2174" s="218"/>
      <c r="DJT2174" s="218"/>
      <c r="DJU2174" s="218"/>
      <c r="DJV2174" s="218"/>
      <c r="DJW2174" s="218"/>
      <c r="DJX2174" s="218"/>
      <c r="DJY2174" s="218"/>
      <c r="DJZ2174" s="218"/>
      <c r="DKA2174" s="218"/>
      <c r="DKB2174" s="218"/>
      <c r="DKC2174" s="218"/>
      <c r="DKD2174" s="218"/>
      <c r="DKE2174" s="218"/>
      <c r="DKF2174" s="218"/>
      <c r="DKG2174" s="218"/>
      <c r="DKH2174" s="218"/>
      <c r="DKI2174" s="218"/>
      <c r="DKJ2174" s="218"/>
      <c r="DKK2174" s="218"/>
      <c r="DKL2174" s="218"/>
      <c r="DKM2174" s="218"/>
      <c r="DKN2174" s="218"/>
      <c r="DKO2174" s="218"/>
      <c r="DKP2174" s="218"/>
      <c r="DKQ2174" s="218"/>
      <c r="DKR2174" s="218"/>
      <c r="DKS2174" s="218"/>
      <c r="DKT2174" s="218"/>
      <c r="DKU2174" s="218"/>
      <c r="DKV2174" s="218"/>
      <c r="DKW2174" s="218"/>
      <c r="DKX2174" s="218"/>
      <c r="DKY2174" s="218"/>
      <c r="DKZ2174" s="218"/>
      <c r="DLA2174" s="218"/>
      <c r="DLB2174" s="218"/>
      <c r="DLC2174" s="218"/>
      <c r="DLD2174" s="218"/>
      <c r="DLE2174" s="218"/>
      <c r="DLF2174" s="218"/>
      <c r="DLG2174" s="218"/>
      <c r="DLH2174" s="218"/>
      <c r="DLI2174" s="218"/>
      <c r="DLJ2174" s="218"/>
      <c r="DLK2174" s="218"/>
      <c r="DLL2174" s="218"/>
      <c r="DLM2174" s="218"/>
      <c r="DLN2174" s="218"/>
      <c r="DLO2174" s="218"/>
      <c r="DLP2174" s="218"/>
      <c r="DLQ2174" s="218"/>
      <c r="DLR2174" s="218"/>
      <c r="DLS2174" s="218"/>
      <c r="DLT2174" s="218"/>
      <c r="DLU2174" s="218"/>
      <c r="DLV2174" s="218"/>
      <c r="DLW2174" s="218"/>
      <c r="DLX2174" s="218"/>
      <c r="DLY2174" s="218"/>
      <c r="DLZ2174" s="218"/>
      <c r="DMA2174" s="218"/>
      <c r="DMB2174" s="218"/>
      <c r="DMC2174" s="218"/>
      <c r="DMD2174" s="218"/>
      <c r="DME2174" s="218"/>
      <c r="DMF2174" s="218"/>
      <c r="DMG2174" s="218"/>
      <c r="DMH2174" s="218"/>
      <c r="DMI2174" s="218"/>
      <c r="DMJ2174" s="218"/>
      <c r="DMK2174" s="218"/>
      <c r="DML2174" s="218"/>
      <c r="DMM2174" s="218"/>
      <c r="DMN2174" s="218"/>
      <c r="DMO2174" s="218"/>
      <c r="DMP2174" s="218"/>
      <c r="DMQ2174" s="218"/>
      <c r="DMR2174" s="218"/>
      <c r="DMS2174" s="218"/>
      <c r="DMT2174" s="218"/>
      <c r="DMU2174" s="218"/>
      <c r="DMV2174" s="218"/>
      <c r="DMW2174" s="218"/>
      <c r="DMX2174" s="218"/>
      <c r="DMY2174" s="218"/>
      <c r="DMZ2174" s="218"/>
      <c r="DNA2174" s="218"/>
      <c r="DNB2174" s="218"/>
      <c r="DNC2174" s="218"/>
      <c r="DND2174" s="218"/>
      <c r="DNE2174" s="218"/>
      <c r="DNF2174" s="218"/>
      <c r="DNG2174" s="218"/>
      <c r="DNH2174" s="218"/>
      <c r="DNI2174" s="218"/>
      <c r="DNJ2174" s="218"/>
      <c r="DNK2174" s="218"/>
      <c r="DNL2174" s="218"/>
      <c r="DNM2174" s="218"/>
      <c r="DNN2174" s="218"/>
      <c r="DNO2174" s="218"/>
      <c r="DNP2174" s="218"/>
      <c r="DNQ2174" s="218"/>
      <c r="DNR2174" s="218"/>
      <c r="DNS2174" s="218"/>
      <c r="DNT2174" s="218"/>
      <c r="DNU2174" s="218"/>
      <c r="DNV2174" s="218"/>
      <c r="DNW2174" s="218"/>
      <c r="DNX2174" s="218"/>
      <c r="DNY2174" s="218"/>
      <c r="DNZ2174" s="218"/>
      <c r="DOA2174" s="218"/>
      <c r="DOB2174" s="218"/>
      <c r="DOC2174" s="218"/>
      <c r="DOD2174" s="218"/>
      <c r="DOE2174" s="218"/>
      <c r="DOF2174" s="218"/>
      <c r="DOG2174" s="218"/>
      <c r="DOH2174" s="218"/>
      <c r="DOI2174" s="218"/>
      <c r="DOJ2174" s="218"/>
      <c r="DOK2174" s="218"/>
      <c r="DOL2174" s="218"/>
      <c r="DOM2174" s="218"/>
      <c r="DON2174" s="218"/>
      <c r="DOO2174" s="218"/>
      <c r="DOP2174" s="218"/>
      <c r="DOQ2174" s="218"/>
      <c r="DOR2174" s="218"/>
      <c r="DOS2174" s="218"/>
      <c r="DOT2174" s="218"/>
      <c r="DOU2174" s="218"/>
      <c r="DOV2174" s="218"/>
      <c r="DOW2174" s="218"/>
      <c r="DOX2174" s="218"/>
      <c r="DOY2174" s="218"/>
      <c r="DOZ2174" s="218"/>
      <c r="DPA2174" s="218"/>
      <c r="DPB2174" s="218"/>
      <c r="DPC2174" s="218"/>
      <c r="DPD2174" s="218"/>
      <c r="DPE2174" s="218"/>
      <c r="DPF2174" s="218"/>
      <c r="DPG2174" s="218"/>
      <c r="DPH2174" s="218"/>
      <c r="DPI2174" s="218"/>
      <c r="DPJ2174" s="218"/>
      <c r="DPK2174" s="218"/>
      <c r="DPL2174" s="218"/>
      <c r="DPM2174" s="218"/>
      <c r="DPN2174" s="218"/>
      <c r="DPO2174" s="218"/>
      <c r="DPP2174" s="218"/>
      <c r="DPQ2174" s="218"/>
      <c r="DPR2174" s="218"/>
      <c r="DPS2174" s="218"/>
      <c r="DPT2174" s="218"/>
      <c r="DPU2174" s="218"/>
      <c r="DPV2174" s="218"/>
      <c r="DPW2174" s="218"/>
      <c r="DPX2174" s="218"/>
      <c r="DPY2174" s="218"/>
      <c r="DPZ2174" s="218"/>
      <c r="DQA2174" s="218"/>
      <c r="DQB2174" s="218"/>
      <c r="DQC2174" s="218"/>
      <c r="DQD2174" s="218"/>
      <c r="DQE2174" s="218"/>
      <c r="DQF2174" s="218"/>
      <c r="DQG2174" s="218"/>
      <c r="DQH2174" s="218"/>
      <c r="DQI2174" s="218"/>
      <c r="DQJ2174" s="218"/>
      <c r="DQK2174" s="218"/>
      <c r="DQL2174" s="218"/>
      <c r="DQM2174" s="218"/>
      <c r="DQN2174" s="218"/>
      <c r="DQO2174" s="218"/>
      <c r="DQP2174" s="218"/>
      <c r="DQQ2174" s="218"/>
      <c r="DQR2174" s="218"/>
      <c r="DQS2174" s="218"/>
      <c r="DQT2174" s="218"/>
      <c r="DQU2174" s="218"/>
      <c r="DQV2174" s="218"/>
      <c r="DQW2174" s="218"/>
      <c r="DQX2174" s="218"/>
      <c r="DQY2174" s="218"/>
      <c r="DQZ2174" s="218"/>
      <c r="DRA2174" s="218"/>
      <c r="DRB2174" s="218"/>
      <c r="DRC2174" s="218"/>
      <c r="DRD2174" s="218"/>
      <c r="DRE2174" s="218"/>
      <c r="DRF2174" s="218"/>
      <c r="DRG2174" s="218"/>
      <c r="DRH2174" s="218"/>
      <c r="DRI2174" s="218"/>
      <c r="DRJ2174" s="218"/>
      <c r="DRK2174" s="218"/>
      <c r="DRL2174" s="218"/>
      <c r="DRM2174" s="218"/>
      <c r="DRN2174" s="218"/>
      <c r="DRO2174" s="218"/>
      <c r="DRP2174" s="218"/>
      <c r="DRQ2174" s="218"/>
      <c r="DRR2174" s="218"/>
      <c r="DRS2174" s="218"/>
      <c r="DRT2174" s="218"/>
      <c r="DRU2174" s="218"/>
      <c r="DRV2174" s="218"/>
      <c r="DRW2174" s="218"/>
      <c r="DRX2174" s="218"/>
      <c r="DRY2174" s="218"/>
      <c r="DRZ2174" s="218"/>
      <c r="DSA2174" s="218"/>
      <c r="DSB2174" s="218"/>
      <c r="DSC2174" s="218"/>
      <c r="DSD2174" s="218"/>
      <c r="DSE2174" s="218"/>
      <c r="DSF2174" s="218"/>
      <c r="DSG2174" s="218"/>
      <c r="DSH2174" s="218"/>
      <c r="DSI2174" s="218"/>
      <c r="DSJ2174" s="218"/>
      <c r="DSK2174" s="218"/>
      <c r="DSL2174" s="218"/>
      <c r="DSM2174" s="218"/>
      <c r="DSN2174" s="218"/>
      <c r="DSO2174" s="218"/>
      <c r="DSP2174" s="218"/>
      <c r="DSQ2174" s="218"/>
      <c r="DSR2174" s="218"/>
      <c r="DSS2174" s="218"/>
      <c r="DST2174" s="218"/>
      <c r="DSU2174" s="218"/>
      <c r="DSV2174" s="218"/>
      <c r="DSW2174" s="218"/>
      <c r="DSX2174" s="218"/>
      <c r="DSY2174" s="218"/>
      <c r="DSZ2174" s="218"/>
      <c r="DTA2174" s="218"/>
      <c r="DTB2174" s="218"/>
      <c r="DTC2174" s="218"/>
      <c r="DTD2174" s="218"/>
      <c r="DTE2174" s="218"/>
      <c r="DTF2174" s="218"/>
      <c r="DTG2174" s="218"/>
      <c r="DTH2174" s="218"/>
      <c r="DTI2174" s="218"/>
      <c r="DTJ2174" s="218"/>
      <c r="DTK2174" s="218"/>
      <c r="DTL2174" s="218"/>
      <c r="DTM2174" s="218"/>
      <c r="DTN2174" s="218"/>
      <c r="DTO2174" s="218"/>
      <c r="DTP2174" s="218"/>
      <c r="DTQ2174" s="218"/>
      <c r="DTR2174" s="218"/>
      <c r="DTS2174" s="218"/>
      <c r="DTT2174" s="218"/>
      <c r="DTU2174" s="218"/>
      <c r="DTV2174" s="218"/>
      <c r="DTW2174" s="218"/>
      <c r="DTX2174" s="218"/>
      <c r="DTY2174" s="218"/>
      <c r="DTZ2174" s="218"/>
      <c r="DUA2174" s="218"/>
      <c r="DUB2174" s="218"/>
      <c r="DUC2174" s="218"/>
      <c r="DUD2174" s="218"/>
      <c r="DUE2174" s="218"/>
      <c r="DUF2174" s="218"/>
      <c r="DUG2174" s="218"/>
      <c r="DUH2174" s="218"/>
      <c r="DUI2174" s="218"/>
      <c r="DUJ2174" s="218"/>
      <c r="DUK2174" s="218"/>
      <c r="DUL2174" s="218"/>
      <c r="DUM2174" s="218"/>
      <c r="DUN2174" s="218"/>
      <c r="DUO2174" s="218"/>
      <c r="DUP2174" s="218"/>
      <c r="DUQ2174" s="218"/>
      <c r="DUR2174" s="218"/>
      <c r="DUS2174" s="218"/>
      <c r="DUT2174" s="218"/>
      <c r="DUU2174" s="218"/>
      <c r="DUV2174" s="218"/>
      <c r="DUW2174" s="218"/>
      <c r="DUX2174" s="218"/>
      <c r="DUY2174" s="218"/>
      <c r="DUZ2174" s="218"/>
      <c r="DVA2174" s="218"/>
      <c r="DVB2174" s="218"/>
      <c r="DVC2174" s="218"/>
      <c r="DVD2174" s="218"/>
      <c r="DVE2174" s="218"/>
      <c r="DVF2174" s="218"/>
      <c r="DVG2174" s="218"/>
      <c r="DVH2174" s="218"/>
      <c r="DVI2174" s="218"/>
      <c r="DVJ2174" s="218"/>
      <c r="DVK2174" s="218"/>
      <c r="DVL2174" s="218"/>
      <c r="DVM2174" s="218"/>
      <c r="DVN2174" s="218"/>
      <c r="DVO2174" s="218"/>
      <c r="DVP2174" s="218"/>
      <c r="DVQ2174" s="218"/>
      <c r="DVR2174" s="218"/>
      <c r="DVS2174" s="218"/>
      <c r="DVT2174" s="218"/>
      <c r="DVU2174" s="218"/>
      <c r="DVV2174" s="218"/>
      <c r="DVW2174" s="218"/>
      <c r="DVX2174" s="218"/>
      <c r="DVY2174" s="218"/>
      <c r="DVZ2174" s="218"/>
      <c r="DWA2174" s="218"/>
      <c r="DWB2174" s="218"/>
      <c r="DWC2174" s="218"/>
      <c r="DWD2174" s="218"/>
      <c r="DWE2174" s="218"/>
      <c r="DWF2174" s="218"/>
      <c r="DWG2174" s="218"/>
      <c r="DWH2174" s="218"/>
      <c r="DWI2174" s="218"/>
      <c r="DWJ2174" s="218"/>
      <c r="DWK2174" s="218"/>
      <c r="DWL2174" s="218"/>
      <c r="DWM2174" s="218"/>
      <c r="DWN2174" s="218"/>
      <c r="DWO2174" s="218"/>
      <c r="DWP2174" s="218"/>
      <c r="DWQ2174" s="218"/>
      <c r="DWR2174" s="218"/>
      <c r="DWS2174" s="218"/>
      <c r="DWT2174" s="218"/>
      <c r="DWU2174" s="218"/>
      <c r="DWV2174" s="218"/>
      <c r="DWW2174" s="218"/>
      <c r="DWX2174" s="218"/>
      <c r="DWY2174" s="218"/>
      <c r="DWZ2174" s="218"/>
      <c r="DXA2174" s="218"/>
      <c r="DXB2174" s="218"/>
      <c r="DXC2174" s="218"/>
      <c r="DXD2174" s="218"/>
      <c r="DXE2174" s="218"/>
      <c r="DXF2174" s="218"/>
      <c r="DXG2174" s="218"/>
      <c r="DXH2174" s="218"/>
      <c r="DXI2174" s="218"/>
      <c r="DXJ2174" s="218"/>
      <c r="DXK2174" s="218"/>
      <c r="DXL2174" s="218"/>
      <c r="DXM2174" s="218"/>
      <c r="DXN2174" s="218"/>
      <c r="DXO2174" s="218"/>
      <c r="DXP2174" s="218"/>
      <c r="DXQ2174" s="218"/>
      <c r="DXR2174" s="218"/>
      <c r="DXS2174" s="218"/>
      <c r="DXT2174" s="218"/>
      <c r="DXU2174" s="218"/>
      <c r="DXV2174" s="218"/>
      <c r="DXW2174" s="218"/>
      <c r="DXX2174" s="218"/>
      <c r="DXY2174" s="218"/>
      <c r="DXZ2174" s="218"/>
      <c r="DYA2174" s="218"/>
      <c r="DYB2174" s="218"/>
      <c r="DYC2174" s="218"/>
      <c r="DYD2174" s="218"/>
      <c r="DYE2174" s="218"/>
      <c r="DYF2174" s="218"/>
      <c r="DYG2174" s="218"/>
      <c r="DYH2174" s="218"/>
      <c r="DYI2174" s="218"/>
      <c r="DYJ2174" s="218"/>
      <c r="DYK2174" s="218"/>
      <c r="DYL2174" s="218"/>
      <c r="DYM2174" s="218"/>
      <c r="DYN2174" s="218"/>
      <c r="DYO2174" s="218"/>
      <c r="DYP2174" s="218"/>
      <c r="DYQ2174" s="218"/>
      <c r="DYR2174" s="218"/>
      <c r="DYS2174" s="218"/>
      <c r="DYT2174" s="218"/>
      <c r="DYU2174" s="218"/>
      <c r="DYV2174" s="218"/>
      <c r="DYW2174" s="218"/>
      <c r="DYX2174" s="218"/>
      <c r="DYY2174" s="218"/>
      <c r="DYZ2174" s="218"/>
      <c r="DZA2174" s="218"/>
      <c r="DZB2174" s="218"/>
      <c r="DZC2174" s="218"/>
      <c r="DZD2174" s="218"/>
      <c r="DZE2174" s="218"/>
      <c r="DZF2174" s="218"/>
      <c r="DZG2174" s="218"/>
      <c r="DZH2174" s="218"/>
      <c r="DZI2174" s="218"/>
      <c r="DZJ2174" s="218"/>
      <c r="DZK2174" s="218"/>
      <c r="DZL2174" s="218"/>
      <c r="DZM2174" s="218"/>
      <c r="DZN2174" s="218"/>
      <c r="DZO2174" s="218"/>
      <c r="DZP2174" s="218"/>
      <c r="DZQ2174" s="218"/>
      <c r="DZR2174" s="218"/>
      <c r="DZS2174" s="218"/>
      <c r="DZT2174" s="218"/>
      <c r="DZU2174" s="218"/>
      <c r="DZV2174" s="218"/>
      <c r="DZW2174" s="218"/>
      <c r="DZX2174" s="218"/>
      <c r="DZY2174" s="218"/>
      <c r="DZZ2174" s="218"/>
      <c r="EAA2174" s="218"/>
      <c r="EAB2174" s="218"/>
      <c r="EAC2174" s="218"/>
      <c r="EAD2174" s="218"/>
      <c r="EAE2174" s="218"/>
      <c r="EAF2174" s="218"/>
      <c r="EAG2174" s="218"/>
      <c r="EAH2174" s="218"/>
      <c r="EAI2174" s="218"/>
      <c r="EAJ2174" s="218"/>
      <c r="EAK2174" s="218"/>
      <c r="EAL2174" s="218"/>
      <c r="EAM2174" s="218"/>
      <c r="EAN2174" s="218"/>
      <c r="EAO2174" s="218"/>
      <c r="EAP2174" s="218"/>
      <c r="EAQ2174" s="218"/>
      <c r="EAR2174" s="218"/>
      <c r="EAS2174" s="218"/>
      <c r="EAT2174" s="218"/>
      <c r="EAU2174" s="218"/>
      <c r="EAV2174" s="218"/>
      <c r="EAW2174" s="218"/>
      <c r="EAX2174" s="218"/>
      <c r="EAY2174" s="218"/>
      <c r="EAZ2174" s="218"/>
      <c r="EBA2174" s="218"/>
      <c r="EBB2174" s="218"/>
      <c r="EBC2174" s="218"/>
      <c r="EBD2174" s="218"/>
      <c r="EBE2174" s="218"/>
      <c r="EBF2174" s="218"/>
      <c r="EBG2174" s="218"/>
      <c r="EBH2174" s="218"/>
      <c r="EBI2174" s="218"/>
      <c r="EBJ2174" s="218"/>
      <c r="EBK2174" s="218"/>
      <c r="EBL2174" s="218"/>
      <c r="EBM2174" s="218"/>
      <c r="EBN2174" s="218"/>
      <c r="EBO2174" s="218"/>
      <c r="EBP2174" s="218"/>
      <c r="EBQ2174" s="218"/>
      <c r="EBR2174" s="218"/>
      <c r="EBS2174" s="218"/>
      <c r="EBT2174" s="218"/>
      <c r="EBU2174" s="218"/>
      <c r="EBV2174" s="218"/>
      <c r="EBW2174" s="218"/>
      <c r="EBX2174" s="218"/>
      <c r="EBY2174" s="218"/>
      <c r="EBZ2174" s="218"/>
      <c r="ECA2174" s="218"/>
      <c r="ECB2174" s="218"/>
      <c r="ECC2174" s="218"/>
      <c r="ECD2174" s="218"/>
      <c r="ECE2174" s="218"/>
      <c r="ECF2174" s="218"/>
      <c r="ECG2174" s="218"/>
      <c r="ECH2174" s="218"/>
      <c r="ECI2174" s="218"/>
      <c r="ECJ2174" s="218"/>
      <c r="ECK2174" s="218"/>
      <c r="ECL2174" s="218"/>
      <c r="ECM2174" s="218"/>
      <c r="ECN2174" s="218"/>
      <c r="ECO2174" s="218"/>
      <c r="ECP2174" s="218"/>
      <c r="ECQ2174" s="218"/>
      <c r="ECR2174" s="218"/>
      <c r="ECS2174" s="218"/>
      <c r="ECT2174" s="218"/>
      <c r="ECU2174" s="218"/>
      <c r="ECV2174" s="218"/>
      <c r="ECW2174" s="218"/>
      <c r="ECX2174" s="218"/>
      <c r="ECY2174" s="218"/>
      <c r="ECZ2174" s="218"/>
      <c r="EDA2174" s="218"/>
      <c r="EDB2174" s="218"/>
      <c r="EDC2174" s="218"/>
      <c r="EDD2174" s="218"/>
      <c r="EDE2174" s="218"/>
      <c r="EDF2174" s="218"/>
      <c r="EDG2174" s="218"/>
      <c r="EDH2174" s="218"/>
      <c r="EDI2174" s="218"/>
      <c r="EDJ2174" s="218"/>
      <c r="EDK2174" s="218"/>
      <c r="EDL2174" s="218"/>
      <c r="EDM2174" s="218"/>
      <c r="EDN2174" s="218"/>
      <c r="EDO2174" s="218"/>
      <c r="EDP2174" s="218"/>
      <c r="EDQ2174" s="218"/>
      <c r="EDR2174" s="218"/>
      <c r="EDS2174" s="218"/>
      <c r="EDT2174" s="218"/>
      <c r="EDU2174" s="218"/>
      <c r="EDV2174" s="218"/>
      <c r="EDW2174" s="218"/>
      <c r="EDX2174" s="218"/>
      <c r="EDY2174" s="218"/>
      <c r="EDZ2174" s="218"/>
      <c r="EEA2174" s="218"/>
      <c r="EEB2174" s="218"/>
      <c r="EEC2174" s="218"/>
      <c r="EED2174" s="218"/>
      <c r="EEE2174" s="218"/>
      <c r="EEF2174" s="218"/>
      <c r="EEG2174" s="218"/>
      <c r="EEH2174" s="218"/>
      <c r="EEI2174" s="218"/>
      <c r="EEJ2174" s="218"/>
      <c r="EEK2174" s="218"/>
      <c r="EEL2174" s="218"/>
      <c r="EEM2174" s="218"/>
      <c r="EEN2174" s="218"/>
      <c r="EEO2174" s="218"/>
      <c r="EEP2174" s="218"/>
      <c r="EEQ2174" s="218"/>
      <c r="EER2174" s="218"/>
      <c r="EES2174" s="218"/>
      <c r="EET2174" s="218"/>
      <c r="EEU2174" s="218"/>
      <c r="EEV2174" s="218"/>
      <c r="EEW2174" s="218"/>
      <c r="EEX2174" s="218"/>
      <c r="EEY2174" s="218"/>
      <c r="EEZ2174" s="218"/>
      <c r="EFA2174" s="218"/>
      <c r="EFB2174" s="218"/>
      <c r="EFC2174" s="218"/>
      <c r="EFD2174" s="218"/>
      <c r="EFE2174" s="218"/>
      <c r="EFF2174" s="218"/>
      <c r="EFG2174" s="218"/>
      <c r="EFH2174" s="218"/>
      <c r="EFI2174" s="218"/>
      <c r="EFJ2174" s="218"/>
      <c r="EFK2174" s="218"/>
      <c r="EFL2174" s="218"/>
      <c r="EFM2174" s="218"/>
      <c r="EFN2174" s="218"/>
      <c r="EFO2174" s="218"/>
      <c r="EFP2174" s="218"/>
      <c r="EFQ2174" s="218"/>
      <c r="EFR2174" s="218"/>
      <c r="EFS2174" s="218"/>
      <c r="EFT2174" s="218"/>
      <c r="EFU2174" s="218"/>
      <c r="EFV2174" s="218"/>
      <c r="EFW2174" s="218"/>
      <c r="EFX2174" s="218"/>
      <c r="EFY2174" s="218"/>
      <c r="EFZ2174" s="218"/>
      <c r="EGA2174" s="218"/>
      <c r="EGB2174" s="218"/>
      <c r="EGC2174" s="218"/>
      <c r="EGD2174" s="218"/>
      <c r="EGE2174" s="218"/>
      <c r="EGF2174" s="218"/>
      <c r="EGG2174" s="218"/>
      <c r="EGH2174" s="218"/>
      <c r="EGI2174" s="218"/>
      <c r="EGJ2174" s="218"/>
      <c r="EGK2174" s="218"/>
      <c r="EGL2174" s="218"/>
      <c r="EGM2174" s="218"/>
      <c r="EGN2174" s="218"/>
      <c r="EGO2174" s="218"/>
      <c r="EGP2174" s="218"/>
      <c r="EGQ2174" s="218"/>
      <c r="EGR2174" s="218"/>
      <c r="EGS2174" s="218"/>
      <c r="EGT2174" s="218"/>
      <c r="EGU2174" s="218"/>
      <c r="EGV2174" s="218"/>
      <c r="EGW2174" s="218"/>
      <c r="EGX2174" s="218"/>
      <c r="EGY2174" s="218"/>
      <c r="EGZ2174" s="218"/>
      <c r="EHA2174" s="218"/>
      <c r="EHB2174" s="218"/>
      <c r="EHC2174" s="218"/>
      <c r="EHD2174" s="218"/>
      <c r="EHE2174" s="218"/>
      <c r="EHF2174" s="218"/>
      <c r="EHG2174" s="218"/>
      <c r="EHH2174" s="218"/>
      <c r="EHI2174" s="218"/>
      <c r="EHJ2174" s="218"/>
      <c r="EHK2174" s="218"/>
      <c r="EHL2174" s="218"/>
      <c r="EHM2174" s="218"/>
      <c r="EHN2174" s="218"/>
      <c r="EHO2174" s="218"/>
      <c r="EHP2174" s="218"/>
      <c r="EHQ2174" s="218"/>
      <c r="EHR2174" s="218"/>
      <c r="EHS2174" s="218"/>
      <c r="EHT2174" s="218"/>
      <c r="EHU2174" s="218"/>
      <c r="EHV2174" s="218"/>
      <c r="EHW2174" s="218"/>
      <c r="EHX2174" s="218"/>
      <c r="EHY2174" s="218"/>
      <c r="EHZ2174" s="218"/>
      <c r="EIA2174" s="218"/>
      <c r="EIB2174" s="218"/>
      <c r="EIC2174" s="218"/>
      <c r="EID2174" s="218"/>
      <c r="EIE2174" s="218"/>
      <c r="EIF2174" s="218"/>
      <c r="EIG2174" s="218"/>
      <c r="EIH2174" s="218"/>
      <c r="EII2174" s="218"/>
      <c r="EIJ2174" s="218"/>
      <c r="EIK2174" s="218"/>
      <c r="EIL2174" s="218"/>
      <c r="EIM2174" s="218"/>
      <c r="EIN2174" s="218"/>
      <c r="EIO2174" s="218"/>
      <c r="EIP2174" s="218"/>
      <c r="EIQ2174" s="218"/>
      <c r="EIR2174" s="218"/>
      <c r="EIS2174" s="218"/>
      <c r="EIT2174" s="218"/>
      <c r="EIU2174" s="218"/>
      <c r="EIV2174" s="218"/>
      <c r="EIW2174" s="218"/>
      <c r="EIX2174" s="218"/>
      <c r="EIY2174" s="218"/>
      <c r="EIZ2174" s="218"/>
      <c r="EJA2174" s="218"/>
      <c r="EJB2174" s="218"/>
      <c r="EJC2174" s="218"/>
      <c r="EJD2174" s="218"/>
      <c r="EJE2174" s="218"/>
      <c r="EJF2174" s="218"/>
      <c r="EJG2174" s="218"/>
      <c r="EJH2174" s="218"/>
      <c r="EJI2174" s="218"/>
      <c r="EJJ2174" s="218"/>
      <c r="EJK2174" s="218"/>
      <c r="EJL2174" s="218"/>
      <c r="EJM2174" s="218"/>
      <c r="EJN2174" s="218"/>
      <c r="EJO2174" s="218"/>
      <c r="EJP2174" s="218"/>
      <c r="EJQ2174" s="218"/>
      <c r="EJR2174" s="218"/>
      <c r="EJS2174" s="218"/>
      <c r="EJT2174" s="218"/>
      <c r="EJU2174" s="218"/>
      <c r="EJV2174" s="218"/>
      <c r="EJW2174" s="218"/>
      <c r="EJX2174" s="218"/>
      <c r="EJY2174" s="218"/>
      <c r="EJZ2174" s="218"/>
      <c r="EKA2174" s="218"/>
      <c r="EKB2174" s="218"/>
      <c r="EKC2174" s="218"/>
      <c r="EKD2174" s="218"/>
      <c r="EKE2174" s="218"/>
      <c r="EKF2174" s="218"/>
      <c r="EKG2174" s="218"/>
      <c r="EKH2174" s="218"/>
      <c r="EKI2174" s="218"/>
      <c r="EKJ2174" s="218"/>
      <c r="EKK2174" s="218"/>
      <c r="EKL2174" s="218"/>
      <c r="EKM2174" s="218"/>
      <c r="EKN2174" s="218"/>
      <c r="EKO2174" s="218"/>
      <c r="EKP2174" s="218"/>
      <c r="EKQ2174" s="218"/>
      <c r="EKR2174" s="218"/>
      <c r="EKS2174" s="218"/>
      <c r="EKT2174" s="218"/>
      <c r="EKU2174" s="218"/>
      <c r="EKV2174" s="218"/>
      <c r="EKW2174" s="218"/>
      <c r="EKX2174" s="218"/>
      <c r="EKY2174" s="218"/>
      <c r="EKZ2174" s="218"/>
      <c r="ELA2174" s="218"/>
      <c r="ELB2174" s="218"/>
      <c r="ELC2174" s="218"/>
      <c r="ELD2174" s="218"/>
      <c r="ELE2174" s="218"/>
      <c r="ELF2174" s="218"/>
      <c r="ELG2174" s="218"/>
      <c r="ELH2174" s="218"/>
      <c r="ELI2174" s="218"/>
      <c r="ELJ2174" s="218"/>
      <c r="ELK2174" s="218"/>
      <c r="ELL2174" s="218"/>
      <c r="ELM2174" s="218"/>
      <c r="ELN2174" s="218"/>
      <c r="ELO2174" s="218"/>
      <c r="ELP2174" s="218"/>
      <c r="ELQ2174" s="218"/>
      <c r="ELR2174" s="218"/>
      <c r="ELS2174" s="218"/>
      <c r="ELT2174" s="218"/>
      <c r="ELU2174" s="218"/>
      <c r="ELV2174" s="218"/>
      <c r="ELW2174" s="218"/>
      <c r="ELX2174" s="218"/>
      <c r="ELY2174" s="218"/>
      <c r="ELZ2174" s="218"/>
      <c r="EMA2174" s="218"/>
      <c r="EMB2174" s="218"/>
      <c r="EMC2174" s="218"/>
      <c r="EMD2174" s="218"/>
      <c r="EME2174" s="218"/>
      <c r="EMF2174" s="218"/>
      <c r="EMG2174" s="218"/>
      <c r="EMH2174" s="218"/>
      <c r="EMI2174" s="218"/>
      <c r="EMJ2174" s="218"/>
      <c r="EMK2174" s="218"/>
      <c r="EML2174" s="218"/>
      <c r="EMM2174" s="218"/>
      <c r="EMN2174" s="218"/>
      <c r="EMO2174" s="218"/>
      <c r="EMP2174" s="218"/>
      <c r="EMQ2174" s="218"/>
      <c r="EMR2174" s="218"/>
      <c r="EMS2174" s="218"/>
      <c r="EMT2174" s="218"/>
      <c r="EMU2174" s="218"/>
      <c r="EMV2174" s="218"/>
      <c r="EMW2174" s="218"/>
      <c r="EMX2174" s="218"/>
      <c r="EMY2174" s="218"/>
      <c r="EMZ2174" s="218"/>
      <c r="ENA2174" s="218"/>
      <c r="ENB2174" s="218"/>
      <c r="ENC2174" s="218"/>
      <c r="END2174" s="218"/>
      <c r="ENE2174" s="218"/>
      <c r="ENF2174" s="218"/>
      <c r="ENG2174" s="218"/>
      <c r="ENH2174" s="218"/>
      <c r="ENI2174" s="218"/>
      <c r="ENJ2174" s="218"/>
      <c r="ENK2174" s="218"/>
      <c r="ENL2174" s="218"/>
      <c r="ENM2174" s="218"/>
      <c r="ENN2174" s="218"/>
      <c r="ENO2174" s="218"/>
      <c r="ENP2174" s="218"/>
      <c r="ENQ2174" s="218"/>
      <c r="ENR2174" s="218"/>
      <c r="ENS2174" s="218"/>
      <c r="ENT2174" s="218"/>
      <c r="ENU2174" s="218"/>
      <c r="ENV2174" s="218"/>
      <c r="ENW2174" s="218"/>
      <c r="ENX2174" s="218"/>
      <c r="ENY2174" s="218"/>
      <c r="ENZ2174" s="218"/>
      <c r="EOA2174" s="218"/>
      <c r="EOB2174" s="218"/>
      <c r="EOC2174" s="218"/>
      <c r="EOD2174" s="218"/>
      <c r="EOE2174" s="218"/>
      <c r="EOF2174" s="218"/>
      <c r="EOG2174" s="218"/>
      <c r="EOH2174" s="218"/>
      <c r="EOI2174" s="218"/>
      <c r="EOJ2174" s="218"/>
      <c r="EOK2174" s="218"/>
      <c r="EOL2174" s="218"/>
      <c r="EOM2174" s="218"/>
      <c r="EON2174" s="218"/>
      <c r="EOO2174" s="218"/>
      <c r="EOP2174" s="218"/>
      <c r="EOQ2174" s="218"/>
      <c r="EOR2174" s="218"/>
      <c r="EOS2174" s="218"/>
      <c r="EOT2174" s="218"/>
      <c r="EOU2174" s="218"/>
      <c r="EOV2174" s="218"/>
      <c r="EOW2174" s="218"/>
      <c r="EOX2174" s="218"/>
      <c r="EOY2174" s="218"/>
      <c r="EOZ2174" s="218"/>
      <c r="EPA2174" s="218"/>
      <c r="EPB2174" s="218"/>
      <c r="EPC2174" s="218"/>
      <c r="EPD2174" s="218"/>
      <c r="EPE2174" s="218"/>
      <c r="EPF2174" s="218"/>
      <c r="EPG2174" s="218"/>
      <c r="EPH2174" s="218"/>
      <c r="EPI2174" s="218"/>
      <c r="EPJ2174" s="218"/>
      <c r="EPK2174" s="218"/>
      <c r="EPL2174" s="218"/>
      <c r="EPM2174" s="218"/>
      <c r="EPN2174" s="218"/>
      <c r="EPO2174" s="218"/>
      <c r="EPP2174" s="218"/>
      <c r="EPQ2174" s="218"/>
      <c r="EPR2174" s="218"/>
      <c r="EPS2174" s="218"/>
      <c r="EPT2174" s="218"/>
      <c r="EPU2174" s="218"/>
      <c r="EPV2174" s="218"/>
      <c r="EPW2174" s="218"/>
      <c r="EPX2174" s="218"/>
      <c r="EPY2174" s="218"/>
      <c r="EPZ2174" s="218"/>
      <c r="EQA2174" s="218"/>
      <c r="EQB2174" s="218"/>
      <c r="EQC2174" s="218"/>
      <c r="EQD2174" s="218"/>
      <c r="EQE2174" s="218"/>
      <c r="EQF2174" s="218"/>
      <c r="EQG2174" s="218"/>
      <c r="EQH2174" s="218"/>
      <c r="EQI2174" s="218"/>
      <c r="EQJ2174" s="218"/>
      <c r="EQK2174" s="218"/>
      <c r="EQL2174" s="218"/>
      <c r="EQM2174" s="218"/>
      <c r="EQN2174" s="218"/>
      <c r="EQO2174" s="218"/>
      <c r="EQP2174" s="218"/>
      <c r="EQQ2174" s="218"/>
      <c r="EQR2174" s="218"/>
      <c r="EQS2174" s="218"/>
      <c r="EQT2174" s="218"/>
      <c r="EQU2174" s="218"/>
      <c r="EQV2174" s="218"/>
      <c r="EQW2174" s="218"/>
      <c r="EQX2174" s="218"/>
      <c r="EQY2174" s="218"/>
      <c r="EQZ2174" s="218"/>
      <c r="ERA2174" s="218"/>
      <c r="ERB2174" s="218"/>
      <c r="ERC2174" s="218"/>
      <c r="ERD2174" s="218"/>
      <c r="ERE2174" s="218"/>
      <c r="ERF2174" s="218"/>
      <c r="ERG2174" s="218"/>
      <c r="ERH2174" s="218"/>
      <c r="ERI2174" s="218"/>
      <c r="ERJ2174" s="218"/>
      <c r="ERK2174" s="218"/>
      <c r="ERL2174" s="218"/>
      <c r="ERM2174" s="218"/>
      <c r="ERN2174" s="218"/>
      <c r="ERO2174" s="218"/>
      <c r="ERP2174" s="218"/>
      <c r="ERQ2174" s="218"/>
      <c r="ERR2174" s="218"/>
      <c r="ERS2174" s="218"/>
      <c r="ERT2174" s="218"/>
      <c r="ERU2174" s="218"/>
      <c r="ERV2174" s="218"/>
      <c r="ERW2174" s="218"/>
      <c r="ERX2174" s="218"/>
      <c r="ERY2174" s="218"/>
      <c r="ERZ2174" s="218"/>
      <c r="ESA2174" s="218"/>
      <c r="ESB2174" s="218"/>
      <c r="ESC2174" s="218"/>
      <c r="ESD2174" s="218"/>
      <c r="ESE2174" s="218"/>
      <c r="ESF2174" s="218"/>
      <c r="ESG2174" s="218"/>
      <c r="ESH2174" s="218"/>
      <c r="ESI2174" s="218"/>
      <c r="ESJ2174" s="218"/>
      <c r="ESK2174" s="218"/>
      <c r="ESL2174" s="218"/>
      <c r="ESM2174" s="218"/>
      <c r="ESN2174" s="218"/>
      <c r="ESO2174" s="218"/>
      <c r="ESP2174" s="218"/>
      <c r="ESQ2174" s="218"/>
      <c r="ESR2174" s="218"/>
      <c r="ESS2174" s="218"/>
      <c r="EST2174" s="218"/>
      <c r="ESU2174" s="218"/>
      <c r="ESV2174" s="218"/>
      <c r="ESW2174" s="218"/>
      <c r="ESX2174" s="218"/>
      <c r="ESY2174" s="218"/>
      <c r="ESZ2174" s="218"/>
      <c r="ETA2174" s="218"/>
      <c r="ETB2174" s="218"/>
      <c r="ETC2174" s="218"/>
      <c r="ETD2174" s="218"/>
      <c r="ETE2174" s="218"/>
      <c r="ETF2174" s="218"/>
      <c r="ETG2174" s="218"/>
      <c r="ETH2174" s="218"/>
      <c r="ETI2174" s="218"/>
      <c r="ETJ2174" s="218"/>
      <c r="ETK2174" s="218"/>
      <c r="ETL2174" s="218"/>
      <c r="ETM2174" s="218"/>
      <c r="ETN2174" s="218"/>
      <c r="ETO2174" s="218"/>
      <c r="ETP2174" s="218"/>
      <c r="ETQ2174" s="218"/>
      <c r="ETR2174" s="218"/>
      <c r="ETS2174" s="218"/>
      <c r="ETT2174" s="218"/>
      <c r="ETU2174" s="218"/>
      <c r="ETV2174" s="218"/>
      <c r="ETW2174" s="218"/>
      <c r="ETX2174" s="218"/>
      <c r="ETY2174" s="218"/>
      <c r="ETZ2174" s="218"/>
      <c r="EUA2174" s="218"/>
      <c r="EUB2174" s="218"/>
      <c r="EUC2174" s="218"/>
      <c r="EUD2174" s="218"/>
      <c r="EUE2174" s="218"/>
      <c r="EUF2174" s="218"/>
      <c r="EUG2174" s="218"/>
      <c r="EUH2174" s="218"/>
      <c r="EUI2174" s="218"/>
      <c r="EUJ2174" s="218"/>
      <c r="EUK2174" s="218"/>
      <c r="EUL2174" s="218"/>
      <c r="EUM2174" s="218"/>
      <c r="EUN2174" s="218"/>
      <c r="EUO2174" s="218"/>
      <c r="EUP2174" s="218"/>
      <c r="EUQ2174" s="218"/>
      <c r="EUR2174" s="218"/>
      <c r="EUS2174" s="218"/>
      <c r="EUT2174" s="218"/>
      <c r="EUU2174" s="218"/>
      <c r="EUV2174" s="218"/>
      <c r="EUW2174" s="218"/>
      <c r="EUX2174" s="218"/>
      <c r="EUY2174" s="218"/>
      <c r="EUZ2174" s="218"/>
      <c r="EVA2174" s="218"/>
      <c r="EVB2174" s="218"/>
      <c r="EVC2174" s="218"/>
      <c r="EVD2174" s="218"/>
      <c r="EVE2174" s="218"/>
      <c r="EVF2174" s="218"/>
      <c r="EVG2174" s="218"/>
      <c r="EVH2174" s="218"/>
      <c r="EVI2174" s="218"/>
      <c r="EVJ2174" s="218"/>
      <c r="EVK2174" s="218"/>
      <c r="EVL2174" s="218"/>
      <c r="EVM2174" s="218"/>
      <c r="EVN2174" s="218"/>
      <c r="EVO2174" s="218"/>
      <c r="EVP2174" s="218"/>
      <c r="EVQ2174" s="218"/>
      <c r="EVR2174" s="218"/>
      <c r="EVS2174" s="218"/>
      <c r="EVT2174" s="218"/>
      <c r="EVU2174" s="218"/>
      <c r="EVV2174" s="218"/>
      <c r="EVW2174" s="218"/>
      <c r="EVX2174" s="218"/>
      <c r="EVY2174" s="218"/>
      <c r="EVZ2174" s="218"/>
      <c r="EWA2174" s="218"/>
      <c r="EWB2174" s="218"/>
      <c r="EWC2174" s="218"/>
      <c r="EWD2174" s="218"/>
      <c r="EWE2174" s="218"/>
      <c r="EWF2174" s="218"/>
      <c r="EWG2174" s="218"/>
      <c r="EWH2174" s="218"/>
      <c r="EWI2174" s="218"/>
      <c r="EWJ2174" s="218"/>
      <c r="EWK2174" s="218"/>
      <c r="EWL2174" s="218"/>
      <c r="EWM2174" s="218"/>
      <c r="EWN2174" s="218"/>
      <c r="EWO2174" s="218"/>
      <c r="EWP2174" s="218"/>
      <c r="EWQ2174" s="218"/>
      <c r="EWR2174" s="218"/>
      <c r="EWS2174" s="218"/>
      <c r="EWT2174" s="218"/>
      <c r="EWU2174" s="218"/>
      <c r="EWV2174" s="218"/>
      <c r="EWW2174" s="218"/>
      <c r="EWX2174" s="218"/>
      <c r="EWY2174" s="218"/>
      <c r="EWZ2174" s="218"/>
      <c r="EXA2174" s="218"/>
      <c r="EXB2174" s="218"/>
      <c r="EXC2174" s="218"/>
      <c r="EXD2174" s="218"/>
      <c r="EXE2174" s="218"/>
      <c r="EXF2174" s="218"/>
      <c r="EXG2174" s="218"/>
      <c r="EXH2174" s="218"/>
      <c r="EXI2174" s="218"/>
      <c r="EXJ2174" s="218"/>
      <c r="EXK2174" s="218"/>
      <c r="EXL2174" s="218"/>
      <c r="EXM2174" s="218"/>
      <c r="EXN2174" s="218"/>
      <c r="EXO2174" s="218"/>
      <c r="EXP2174" s="218"/>
      <c r="EXQ2174" s="218"/>
      <c r="EXR2174" s="218"/>
      <c r="EXS2174" s="218"/>
      <c r="EXT2174" s="218"/>
      <c r="EXU2174" s="218"/>
      <c r="EXV2174" s="218"/>
      <c r="EXW2174" s="218"/>
      <c r="EXX2174" s="218"/>
      <c r="EXY2174" s="218"/>
      <c r="EXZ2174" s="218"/>
      <c r="EYA2174" s="218"/>
      <c r="EYB2174" s="218"/>
      <c r="EYC2174" s="218"/>
      <c r="EYD2174" s="218"/>
      <c r="EYE2174" s="218"/>
      <c r="EYF2174" s="218"/>
      <c r="EYG2174" s="218"/>
      <c r="EYH2174" s="218"/>
      <c r="EYI2174" s="218"/>
      <c r="EYJ2174" s="218"/>
      <c r="EYK2174" s="218"/>
      <c r="EYL2174" s="218"/>
      <c r="EYM2174" s="218"/>
      <c r="EYN2174" s="218"/>
      <c r="EYO2174" s="218"/>
      <c r="EYP2174" s="218"/>
      <c r="EYQ2174" s="218"/>
      <c r="EYR2174" s="218"/>
      <c r="EYS2174" s="218"/>
      <c r="EYT2174" s="218"/>
      <c r="EYU2174" s="218"/>
      <c r="EYV2174" s="218"/>
      <c r="EYW2174" s="218"/>
      <c r="EYX2174" s="218"/>
      <c r="EYY2174" s="218"/>
      <c r="EYZ2174" s="218"/>
      <c r="EZA2174" s="218"/>
      <c r="EZB2174" s="218"/>
      <c r="EZC2174" s="218"/>
      <c r="EZD2174" s="218"/>
      <c r="EZE2174" s="218"/>
      <c r="EZF2174" s="218"/>
      <c r="EZG2174" s="218"/>
      <c r="EZH2174" s="218"/>
      <c r="EZI2174" s="218"/>
      <c r="EZJ2174" s="218"/>
      <c r="EZK2174" s="218"/>
      <c r="EZL2174" s="218"/>
      <c r="EZM2174" s="218"/>
      <c r="EZN2174" s="218"/>
      <c r="EZO2174" s="218"/>
      <c r="EZP2174" s="218"/>
      <c r="EZQ2174" s="218"/>
      <c r="EZR2174" s="218"/>
      <c r="EZS2174" s="218"/>
      <c r="EZT2174" s="218"/>
      <c r="EZU2174" s="218"/>
      <c r="EZV2174" s="218"/>
      <c r="EZW2174" s="218"/>
      <c r="EZX2174" s="218"/>
      <c r="EZY2174" s="218"/>
      <c r="EZZ2174" s="218"/>
      <c r="FAA2174" s="218"/>
      <c r="FAB2174" s="218"/>
      <c r="FAC2174" s="218"/>
      <c r="FAD2174" s="218"/>
      <c r="FAE2174" s="218"/>
      <c r="FAF2174" s="218"/>
      <c r="FAG2174" s="218"/>
      <c r="FAH2174" s="218"/>
      <c r="FAI2174" s="218"/>
      <c r="FAJ2174" s="218"/>
      <c r="FAK2174" s="218"/>
      <c r="FAL2174" s="218"/>
      <c r="FAM2174" s="218"/>
      <c r="FAN2174" s="218"/>
      <c r="FAO2174" s="218"/>
      <c r="FAP2174" s="218"/>
      <c r="FAQ2174" s="218"/>
      <c r="FAR2174" s="218"/>
      <c r="FAS2174" s="218"/>
      <c r="FAT2174" s="218"/>
      <c r="FAU2174" s="218"/>
      <c r="FAV2174" s="218"/>
      <c r="FAW2174" s="218"/>
      <c r="FAX2174" s="218"/>
      <c r="FAY2174" s="218"/>
      <c r="FAZ2174" s="218"/>
      <c r="FBA2174" s="218"/>
      <c r="FBB2174" s="218"/>
      <c r="FBC2174" s="218"/>
      <c r="FBD2174" s="218"/>
      <c r="FBE2174" s="218"/>
      <c r="FBF2174" s="218"/>
      <c r="FBG2174" s="218"/>
      <c r="FBH2174" s="218"/>
      <c r="FBI2174" s="218"/>
      <c r="FBJ2174" s="218"/>
      <c r="FBK2174" s="218"/>
      <c r="FBL2174" s="218"/>
      <c r="FBM2174" s="218"/>
      <c r="FBN2174" s="218"/>
      <c r="FBO2174" s="218"/>
      <c r="FBP2174" s="218"/>
      <c r="FBQ2174" s="218"/>
      <c r="FBR2174" s="218"/>
      <c r="FBS2174" s="218"/>
      <c r="FBT2174" s="218"/>
      <c r="FBU2174" s="218"/>
      <c r="FBV2174" s="218"/>
      <c r="FBW2174" s="218"/>
      <c r="FBX2174" s="218"/>
      <c r="FBY2174" s="218"/>
      <c r="FBZ2174" s="218"/>
      <c r="FCA2174" s="218"/>
      <c r="FCB2174" s="218"/>
      <c r="FCC2174" s="218"/>
      <c r="FCD2174" s="218"/>
      <c r="FCE2174" s="218"/>
      <c r="FCF2174" s="218"/>
      <c r="FCG2174" s="218"/>
      <c r="FCH2174" s="218"/>
      <c r="FCI2174" s="218"/>
      <c r="FCJ2174" s="218"/>
      <c r="FCK2174" s="218"/>
      <c r="FCL2174" s="218"/>
      <c r="FCM2174" s="218"/>
      <c r="FCN2174" s="218"/>
      <c r="FCO2174" s="218"/>
      <c r="FCP2174" s="218"/>
      <c r="FCQ2174" s="218"/>
      <c r="FCR2174" s="218"/>
      <c r="FCS2174" s="218"/>
      <c r="FCT2174" s="218"/>
      <c r="FCU2174" s="218"/>
      <c r="FCV2174" s="218"/>
      <c r="FCW2174" s="218"/>
      <c r="FCX2174" s="218"/>
      <c r="FCY2174" s="218"/>
      <c r="FCZ2174" s="218"/>
      <c r="FDA2174" s="218"/>
      <c r="FDB2174" s="218"/>
      <c r="FDC2174" s="218"/>
      <c r="FDD2174" s="218"/>
      <c r="FDE2174" s="218"/>
      <c r="FDF2174" s="218"/>
      <c r="FDG2174" s="218"/>
      <c r="FDH2174" s="218"/>
      <c r="FDI2174" s="218"/>
      <c r="FDJ2174" s="218"/>
      <c r="FDK2174" s="218"/>
      <c r="FDL2174" s="218"/>
      <c r="FDM2174" s="218"/>
      <c r="FDN2174" s="218"/>
      <c r="FDO2174" s="218"/>
      <c r="FDP2174" s="218"/>
      <c r="FDQ2174" s="218"/>
      <c r="FDR2174" s="218"/>
      <c r="FDS2174" s="218"/>
      <c r="FDT2174" s="218"/>
      <c r="FDU2174" s="218"/>
      <c r="FDV2174" s="218"/>
      <c r="FDW2174" s="218"/>
      <c r="FDX2174" s="218"/>
      <c r="FDY2174" s="218"/>
      <c r="FDZ2174" s="218"/>
      <c r="FEA2174" s="218"/>
      <c r="FEB2174" s="218"/>
      <c r="FEC2174" s="218"/>
      <c r="FED2174" s="218"/>
      <c r="FEE2174" s="218"/>
      <c r="FEF2174" s="218"/>
      <c r="FEG2174" s="218"/>
      <c r="FEH2174" s="218"/>
      <c r="FEI2174" s="218"/>
      <c r="FEJ2174" s="218"/>
      <c r="FEK2174" s="218"/>
      <c r="FEL2174" s="218"/>
      <c r="FEM2174" s="218"/>
      <c r="FEN2174" s="218"/>
      <c r="FEO2174" s="218"/>
      <c r="FEP2174" s="218"/>
      <c r="FEQ2174" s="218"/>
      <c r="FER2174" s="218"/>
      <c r="FES2174" s="218"/>
      <c r="FET2174" s="218"/>
      <c r="FEU2174" s="218"/>
      <c r="FEV2174" s="218"/>
      <c r="FEW2174" s="218"/>
      <c r="FEX2174" s="218"/>
      <c r="FEY2174" s="218"/>
      <c r="FEZ2174" s="218"/>
      <c r="FFA2174" s="218"/>
      <c r="FFB2174" s="218"/>
      <c r="FFC2174" s="218"/>
      <c r="FFD2174" s="218"/>
      <c r="FFE2174" s="218"/>
      <c r="FFF2174" s="218"/>
      <c r="FFG2174" s="218"/>
      <c r="FFH2174" s="218"/>
      <c r="FFI2174" s="218"/>
      <c r="FFJ2174" s="218"/>
      <c r="FFK2174" s="218"/>
      <c r="FFL2174" s="218"/>
      <c r="FFM2174" s="218"/>
      <c r="FFN2174" s="218"/>
      <c r="FFO2174" s="218"/>
      <c r="FFP2174" s="218"/>
      <c r="FFQ2174" s="218"/>
      <c r="FFR2174" s="218"/>
      <c r="FFS2174" s="218"/>
      <c r="FFT2174" s="218"/>
      <c r="FFU2174" s="218"/>
      <c r="FFV2174" s="218"/>
      <c r="FFW2174" s="218"/>
      <c r="FFX2174" s="218"/>
      <c r="FFY2174" s="218"/>
      <c r="FFZ2174" s="218"/>
      <c r="FGA2174" s="218"/>
      <c r="FGB2174" s="218"/>
      <c r="FGC2174" s="218"/>
      <c r="FGD2174" s="218"/>
      <c r="FGE2174" s="218"/>
      <c r="FGF2174" s="218"/>
      <c r="FGG2174" s="218"/>
      <c r="FGH2174" s="218"/>
      <c r="FGI2174" s="218"/>
      <c r="FGJ2174" s="218"/>
      <c r="FGK2174" s="218"/>
      <c r="FGL2174" s="218"/>
      <c r="FGM2174" s="218"/>
      <c r="FGN2174" s="218"/>
      <c r="FGO2174" s="218"/>
      <c r="FGP2174" s="218"/>
      <c r="FGQ2174" s="218"/>
      <c r="FGR2174" s="218"/>
      <c r="FGS2174" s="218"/>
      <c r="FGT2174" s="218"/>
      <c r="FGU2174" s="218"/>
      <c r="FGV2174" s="218"/>
      <c r="FGW2174" s="218"/>
      <c r="FGX2174" s="218"/>
      <c r="FGY2174" s="218"/>
      <c r="FGZ2174" s="218"/>
      <c r="FHA2174" s="218"/>
      <c r="FHB2174" s="218"/>
      <c r="FHC2174" s="218"/>
      <c r="FHD2174" s="218"/>
      <c r="FHE2174" s="218"/>
      <c r="FHF2174" s="218"/>
      <c r="FHG2174" s="218"/>
      <c r="FHH2174" s="218"/>
      <c r="FHI2174" s="218"/>
      <c r="FHJ2174" s="218"/>
      <c r="FHK2174" s="218"/>
      <c r="FHL2174" s="218"/>
      <c r="FHM2174" s="218"/>
      <c r="FHN2174" s="218"/>
      <c r="FHO2174" s="218"/>
      <c r="FHP2174" s="218"/>
      <c r="FHQ2174" s="218"/>
      <c r="FHR2174" s="218"/>
      <c r="FHS2174" s="218"/>
      <c r="FHT2174" s="218"/>
      <c r="FHU2174" s="218"/>
      <c r="FHV2174" s="218"/>
      <c r="FHW2174" s="218"/>
      <c r="FHX2174" s="218"/>
      <c r="FHY2174" s="218"/>
      <c r="FHZ2174" s="218"/>
      <c r="FIA2174" s="218"/>
      <c r="FIB2174" s="218"/>
      <c r="FIC2174" s="218"/>
      <c r="FID2174" s="218"/>
      <c r="FIE2174" s="218"/>
      <c r="FIF2174" s="218"/>
      <c r="FIG2174" s="218"/>
      <c r="FIH2174" s="218"/>
      <c r="FII2174" s="218"/>
      <c r="FIJ2174" s="218"/>
      <c r="FIK2174" s="218"/>
      <c r="FIL2174" s="218"/>
      <c r="FIM2174" s="218"/>
      <c r="FIN2174" s="218"/>
      <c r="FIO2174" s="218"/>
      <c r="FIP2174" s="218"/>
      <c r="FIQ2174" s="218"/>
      <c r="FIR2174" s="218"/>
      <c r="FIS2174" s="218"/>
      <c r="FIT2174" s="218"/>
      <c r="FIU2174" s="218"/>
      <c r="FIV2174" s="218"/>
      <c r="FIW2174" s="218"/>
      <c r="FIX2174" s="218"/>
      <c r="FIY2174" s="218"/>
      <c r="FIZ2174" s="218"/>
      <c r="FJA2174" s="218"/>
      <c r="FJB2174" s="218"/>
      <c r="FJC2174" s="218"/>
      <c r="FJD2174" s="218"/>
      <c r="FJE2174" s="218"/>
      <c r="FJF2174" s="218"/>
      <c r="FJG2174" s="218"/>
      <c r="FJH2174" s="218"/>
      <c r="FJI2174" s="218"/>
      <c r="FJJ2174" s="218"/>
      <c r="FJK2174" s="218"/>
      <c r="FJL2174" s="218"/>
      <c r="FJM2174" s="218"/>
      <c r="FJN2174" s="218"/>
      <c r="FJO2174" s="218"/>
      <c r="FJP2174" s="218"/>
      <c r="FJQ2174" s="218"/>
      <c r="FJR2174" s="218"/>
      <c r="FJS2174" s="218"/>
      <c r="FJT2174" s="218"/>
      <c r="FJU2174" s="218"/>
      <c r="FJV2174" s="218"/>
      <c r="FJW2174" s="218"/>
      <c r="FJX2174" s="218"/>
      <c r="FJY2174" s="218"/>
      <c r="FJZ2174" s="218"/>
      <c r="FKA2174" s="218"/>
      <c r="FKB2174" s="218"/>
      <c r="FKC2174" s="218"/>
      <c r="FKD2174" s="218"/>
      <c r="FKE2174" s="218"/>
      <c r="FKF2174" s="218"/>
      <c r="FKG2174" s="218"/>
      <c r="FKH2174" s="218"/>
      <c r="FKI2174" s="218"/>
      <c r="FKJ2174" s="218"/>
      <c r="FKK2174" s="218"/>
      <c r="FKL2174" s="218"/>
      <c r="FKM2174" s="218"/>
      <c r="FKN2174" s="218"/>
      <c r="FKO2174" s="218"/>
      <c r="FKP2174" s="218"/>
      <c r="FKQ2174" s="218"/>
      <c r="FKR2174" s="218"/>
      <c r="FKS2174" s="218"/>
      <c r="FKT2174" s="218"/>
      <c r="FKU2174" s="218"/>
      <c r="FKV2174" s="218"/>
      <c r="FKW2174" s="218"/>
      <c r="FKX2174" s="218"/>
      <c r="FKY2174" s="218"/>
      <c r="FKZ2174" s="218"/>
      <c r="FLA2174" s="218"/>
      <c r="FLB2174" s="218"/>
      <c r="FLC2174" s="218"/>
      <c r="FLD2174" s="218"/>
      <c r="FLE2174" s="218"/>
      <c r="FLF2174" s="218"/>
      <c r="FLG2174" s="218"/>
      <c r="FLH2174" s="218"/>
      <c r="FLI2174" s="218"/>
      <c r="FLJ2174" s="218"/>
      <c r="FLK2174" s="218"/>
      <c r="FLL2174" s="218"/>
      <c r="FLM2174" s="218"/>
      <c r="FLN2174" s="218"/>
      <c r="FLO2174" s="218"/>
      <c r="FLP2174" s="218"/>
      <c r="FLQ2174" s="218"/>
      <c r="FLR2174" s="218"/>
      <c r="FLS2174" s="218"/>
      <c r="FLT2174" s="218"/>
      <c r="FLU2174" s="218"/>
      <c r="FLV2174" s="218"/>
      <c r="FLW2174" s="218"/>
      <c r="FLX2174" s="218"/>
      <c r="FLY2174" s="218"/>
      <c r="FLZ2174" s="218"/>
      <c r="FMA2174" s="218"/>
      <c r="FMB2174" s="218"/>
      <c r="FMC2174" s="218"/>
      <c r="FMD2174" s="218"/>
      <c r="FME2174" s="218"/>
      <c r="FMF2174" s="218"/>
      <c r="FMG2174" s="218"/>
      <c r="FMH2174" s="218"/>
      <c r="FMI2174" s="218"/>
      <c r="FMJ2174" s="218"/>
      <c r="FMK2174" s="218"/>
      <c r="FML2174" s="218"/>
      <c r="FMM2174" s="218"/>
      <c r="FMN2174" s="218"/>
      <c r="FMO2174" s="218"/>
      <c r="FMP2174" s="218"/>
      <c r="FMQ2174" s="218"/>
      <c r="FMR2174" s="218"/>
      <c r="FMS2174" s="218"/>
      <c r="FMT2174" s="218"/>
      <c r="FMU2174" s="218"/>
      <c r="FMV2174" s="218"/>
      <c r="FMW2174" s="218"/>
      <c r="FMX2174" s="218"/>
      <c r="FMY2174" s="218"/>
      <c r="FMZ2174" s="218"/>
      <c r="FNA2174" s="218"/>
      <c r="FNB2174" s="218"/>
      <c r="FNC2174" s="218"/>
      <c r="FND2174" s="218"/>
      <c r="FNE2174" s="218"/>
      <c r="FNF2174" s="218"/>
      <c r="FNG2174" s="218"/>
      <c r="FNH2174" s="218"/>
      <c r="FNI2174" s="218"/>
      <c r="FNJ2174" s="218"/>
      <c r="FNK2174" s="218"/>
      <c r="FNL2174" s="218"/>
      <c r="FNM2174" s="218"/>
      <c r="FNN2174" s="218"/>
      <c r="FNO2174" s="218"/>
      <c r="FNP2174" s="218"/>
      <c r="FNQ2174" s="218"/>
      <c r="FNR2174" s="218"/>
      <c r="FNS2174" s="218"/>
      <c r="FNT2174" s="218"/>
      <c r="FNU2174" s="218"/>
      <c r="FNV2174" s="218"/>
      <c r="FNW2174" s="218"/>
      <c r="FNX2174" s="218"/>
      <c r="FNY2174" s="218"/>
      <c r="FNZ2174" s="218"/>
      <c r="FOA2174" s="218"/>
      <c r="FOB2174" s="218"/>
      <c r="FOC2174" s="218"/>
      <c r="FOD2174" s="218"/>
      <c r="FOE2174" s="218"/>
      <c r="FOF2174" s="218"/>
      <c r="FOG2174" s="218"/>
      <c r="FOH2174" s="218"/>
      <c r="FOI2174" s="218"/>
      <c r="FOJ2174" s="218"/>
      <c r="FOK2174" s="218"/>
      <c r="FOL2174" s="218"/>
      <c r="FOM2174" s="218"/>
      <c r="FON2174" s="218"/>
      <c r="FOO2174" s="218"/>
      <c r="FOP2174" s="218"/>
      <c r="FOQ2174" s="218"/>
      <c r="FOR2174" s="218"/>
      <c r="FOS2174" s="218"/>
      <c r="FOT2174" s="218"/>
      <c r="FOU2174" s="218"/>
      <c r="FOV2174" s="218"/>
      <c r="FOW2174" s="218"/>
      <c r="FOX2174" s="218"/>
      <c r="FOY2174" s="218"/>
      <c r="FOZ2174" s="218"/>
      <c r="FPA2174" s="218"/>
      <c r="FPB2174" s="218"/>
      <c r="FPC2174" s="218"/>
      <c r="FPD2174" s="218"/>
      <c r="FPE2174" s="218"/>
      <c r="FPF2174" s="218"/>
      <c r="FPG2174" s="218"/>
      <c r="FPH2174" s="218"/>
      <c r="FPI2174" s="218"/>
      <c r="FPJ2174" s="218"/>
      <c r="FPK2174" s="218"/>
      <c r="FPL2174" s="218"/>
      <c r="FPM2174" s="218"/>
      <c r="FPN2174" s="218"/>
      <c r="FPO2174" s="218"/>
      <c r="FPP2174" s="218"/>
      <c r="FPQ2174" s="218"/>
      <c r="FPR2174" s="218"/>
      <c r="FPS2174" s="218"/>
      <c r="FPT2174" s="218"/>
      <c r="FPU2174" s="218"/>
      <c r="FPV2174" s="218"/>
      <c r="FPW2174" s="218"/>
      <c r="FPX2174" s="218"/>
      <c r="FPY2174" s="218"/>
      <c r="FPZ2174" s="218"/>
      <c r="FQA2174" s="218"/>
      <c r="FQB2174" s="218"/>
      <c r="FQC2174" s="218"/>
      <c r="FQD2174" s="218"/>
      <c r="FQE2174" s="218"/>
      <c r="FQF2174" s="218"/>
      <c r="FQG2174" s="218"/>
      <c r="FQH2174" s="218"/>
      <c r="FQI2174" s="218"/>
      <c r="FQJ2174" s="218"/>
      <c r="FQK2174" s="218"/>
      <c r="FQL2174" s="218"/>
      <c r="FQM2174" s="218"/>
      <c r="FQN2174" s="218"/>
      <c r="FQO2174" s="218"/>
      <c r="FQP2174" s="218"/>
      <c r="FQQ2174" s="218"/>
      <c r="FQR2174" s="218"/>
      <c r="FQS2174" s="218"/>
      <c r="FQT2174" s="218"/>
      <c r="FQU2174" s="218"/>
      <c r="FQV2174" s="218"/>
      <c r="FQW2174" s="218"/>
      <c r="FQX2174" s="218"/>
      <c r="FQY2174" s="218"/>
      <c r="FQZ2174" s="218"/>
      <c r="FRA2174" s="218"/>
      <c r="FRB2174" s="218"/>
      <c r="FRC2174" s="218"/>
      <c r="FRD2174" s="218"/>
      <c r="FRE2174" s="218"/>
      <c r="FRF2174" s="218"/>
      <c r="FRG2174" s="218"/>
      <c r="FRH2174" s="218"/>
      <c r="FRI2174" s="218"/>
      <c r="FRJ2174" s="218"/>
      <c r="FRK2174" s="218"/>
      <c r="FRL2174" s="218"/>
      <c r="FRM2174" s="218"/>
      <c r="FRN2174" s="218"/>
      <c r="FRO2174" s="218"/>
      <c r="FRP2174" s="218"/>
      <c r="FRQ2174" s="218"/>
      <c r="FRR2174" s="218"/>
      <c r="FRS2174" s="218"/>
      <c r="FRT2174" s="218"/>
      <c r="FRU2174" s="218"/>
      <c r="FRV2174" s="218"/>
      <c r="FRW2174" s="218"/>
      <c r="FRX2174" s="218"/>
      <c r="FRY2174" s="218"/>
      <c r="FRZ2174" s="218"/>
      <c r="FSA2174" s="218"/>
      <c r="FSB2174" s="218"/>
      <c r="FSC2174" s="218"/>
      <c r="FSD2174" s="218"/>
      <c r="FSE2174" s="218"/>
      <c r="FSF2174" s="218"/>
      <c r="FSG2174" s="218"/>
      <c r="FSH2174" s="218"/>
      <c r="FSI2174" s="218"/>
      <c r="FSJ2174" s="218"/>
      <c r="FSK2174" s="218"/>
      <c r="FSL2174" s="218"/>
      <c r="FSM2174" s="218"/>
      <c r="FSN2174" s="218"/>
      <c r="FSO2174" s="218"/>
      <c r="FSP2174" s="218"/>
      <c r="FSQ2174" s="218"/>
      <c r="FSR2174" s="218"/>
      <c r="FSS2174" s="218"/>
      <c r="FST2174" s="218"/>
      <c r="FSU2174" s="218"/>
      <c r="FSV2174" s="218"/>
      <c r="FSW2174" s="218"/>
      <c r="FSX2174" s="218"/>
      <c r="FSY2174" s="218"/>
      <c r="FSZ2174" s="218"/>
      <c r="FTA2174" s="218"/>
      <c r="FTB2174" s="218"/>
      <c r="FTC2174" s="218"/>
      <c r="FTD2174" s="218"/>
      <c r="FTE2174" s="218"/>
      <c r="FTF2174" s="218"/>
      <c r="FTG2174" s="218"/>
      <c r="FTH2174" s="218"/>
      <c r="FTI2174" s="218"/>
      <c r="FTJ2174" s="218"/>
      <c r="FTK2174" s="218"/>
      <c r="FTL2174" s="218"/>
      <c r="FTM2174" s="218"/>
      <c r="FTN2174" s="218"/>
      <c r="FTO2174" s="218"/>
      <c r="FTP2174" s="218"/>
      <c r="FTQ2174" s="218"/>
      <c r="FTR2174" s="218"/>
      <c r="FTS2174" s="218"/>
      <c r="FTT2174" s="218"/>
      <c r="FTU2174" s="218"/>
      <c r="FTV2174" s="218"/>
      <c r="FTW2174" s="218"/>
      <c r="FTX2174" s="218"/>
      <c r="FTY2174" s="218"/>
      <c r="FTZ2174" s="218"/>
      <c r="FUA2174" s="218"/>
      <c r="FUB2174" s="218"/>
      <c r="FUC2174" s="218"/>
      <c r="FUD2174" s="218"/>
      <c r="FUE2174" s="218"/>
      <c r="FUF2174" s="218"/>
      <c r="FUG2174" s="218"/>
      <c r="FUH2174" s="218"/>
      <c r="FUI2174" s="218"/>
      <c r="FUJ2174" s="218"/>
      <c r="FUK2174" s="218"/>
      <c r="FUL2174" s="218"/>
      <c r="FUM2174" s="218"/>
      <c r="FUN2174" s="218"/>
      <c r="FUO2174" s="218"/>
      <c r="FUP2174" s="218"/>
      <c r="FUQ2174" s="218"/>
      <c r="FUR2174" s="218"/>
      <c r="FUS2174" s="218"/>
      <c r="FUT2174" s="218"/>
      <c r="FUU2174" s="218"/>
      <c r="FUV2174" s="218"/>
      <c r="FUW2174" s="218"/>
      <c r="FUX2174" s="218"/>
      <c r="FUY2174" s="218"/>
      <c r="FUZ2174" s="218"/>
      <c r="FVA2174" s="218"/>
      <c r="FVB2174" s="218"/>
      <c r="FVC2174" s="218"/>
      <c r="FVD2174" s="218"/>
      <c r="FVE2174" s="218"/>
      <c r="FVF2174" s="218"/>
      <c r="FVG2174" s="218"/>
      <c r="FVH2174" s="218"/>
      <c r="FVI2174" s="218"/>
      <c r="FVJ2174" s="218"/>
      <c r="FVK2174" s="218"/>
      <c r="FVL2174" s="218"/>
      <c r="FVM2174" s="218"/>
      <c r="FVN2174" s="218"/>
      <c r="FVO2174" s="218"/>
      <c r="FVP2174" s="218"/>
      <c r="FVQ2174" s="218"/>
      <c r="FVR2174" s="218"/>
      <c r="FVS2174" s="218"/>
      <c r="FVT2174" s="218"/>
      <c r="FVU2174" s="218"/>
      <c r="FVV2174" s="218"/>
      <c r="FVW2174" s="218"/>
      <c r="FVX2174" s="218"/>
      <c r="FVY2174" s="218"/>
      <c r="FVZ2174" s="218"/>
      <c r="FWA2174" s="218"/>
      <c r="FWB2174" s="218"/>
      <c r="FWC2174" s="218"/>
      <c r="FWD2174" s="218"/>
      <c r="FWE2174" s="218"/>
      <c r="FWF2174" s="218"/>
      <c r="FWG2174" s="218"/>
      <c r="FWH2174" s="218"/>
      <c r="FWI2174" s="218"/>
      <c r="FWJ2174" s="218"/>
      <c r="FWK2174" s="218"/>
      <c r="FWL2174" s="218"/>
      <c r="FWM2174" s="218"/>
      <c r="FWN2174" s="218"/>
      <c r="FWO2174" s="218"/>
      <c r="FWP2174" s="218"/>
      <c r="FWQ2174" s="218"/>
      <c r="FWR2174" s="218"/>
      <c r="FWS2174" s="218"/>
      <c r="FWT2174" s="218"/>
      <c r="FWU2174" s="218"/>
      <c r="FWV2174" s="218"/>
      <c r="FWW2174" s="218"/>
      <c r="FWX2174" s="218"/>
      <c r="FWY2174" s="218"/>
      <c r="FWZ2174" s="218"/>
      <c r="FXA2174" s="218"/>
      <c r="FXB2174" s="218"/>
      <c r="FXC2174" s="218"/>
      <c r="FXD2174" s="218"/>
      <c r="FXE2174" s="218"/>
      <c r="FXF2174" s="218"/>
      <c r="FXG2174" s="218"/>
      <c r="FXH2174" s="218"/>
      <c r="FXI2174" s="218"/>
      <c r="FXJ2174" s="218"/>
      <c r="FXK2174" s="218"/>
      <c r="FXL2174" s="218"/>
      <c r="FXM2174" s="218"/>
      <c r="FXN2174" s="218"/>
      <c r="FXO2174" s="218"/>
      <c r="FXP2174" s="218"/>
      <c r="FXQ2174" s="218"/>
      <c r="FXR2174" s="218"/>
      <c r="FXS2174" s="218"/>
      <c r="FXT2174" s="218"/>
      <c r="FXU2174" s="218"/>
      <c r="FXV2174" s="218"/>
      <c r="FXW2174" s="218"/>
      <c r="FXX2174" s="218"/>
      <c r="FXY2174" s="218"/>
      <c r="FXZ2174" s="218"/>
      <c r="FYA2174" s="218"/>
      <c r="FYB2174" s="218"/>
      <c r="FYC2174" s="218"/>
      <c r="FYD2174" s="218"/>
      <c r="FYE2174" s="218"/>
      <c r="FYF2174" s="218"/>
      <c r="FYG2174" s="218"/>
      <c r="FYH2174" s="218"/>
      <c r="FYI2174" s="218"/>
      <c r="FYJ2174" s="218"/>
      <c r="FYK2174" s="218"/>
      <c r="FYL2174" s="218"/>
      <c r="FYM2174" s="218"/>
      <c r="FYN2174" s="218"/>
      <c r="FYO2174" s="218"/>
      <c r="FYP2174" s="218"/>
      <c r="FYQ2174" s="218"/>
      <c r="FYR2174" s="218"/>
      <c r="FYS2174" s="218"/>
      <c r="FYT2174" s="218"/>
      <c r="FYU2174" s="218"/>
      <c r="FYV2174" s="218"/>
      <c r="FYW2174" s="218"/>
      <c r="FYX2174" s="218"/>
      <c r="FYY2174" s="218"/>
      <c r="FYZ2174" s="218"/>
      <c r="FZA2174" s="218"/>
      <c r="FZB2174" s="218"/>
      <c r="FZC2174" s="218"/>
      <c r="FZD2174" s="218"/>
      <c r="FZE2174" s="218"/>
      <c r="FZF2174" s="218"/>
      <c r="FZG2174" s="218"/>
      <c r="FZH2174" s="218"/>
      <c r="FZI2174" s="218"/>
      <c r="FZJ2174" s="218"/>
      <c r="FZK2174" s="218"/>
      <c r="FZL2174" s="218"/>
      <c r="FZM2174" s="218"/>
      <c r="FZN2174" s="218"/>
      <c r="FZO2174" s="218"/>
      <c r="FZP2174" s="218"/>
      <c r="FZQ2174" s="218"/>
      <c r="FZR2174" s="218"/>
      <c r="FZS2174" s="218"/>
      <c r="FZT2174" s="218"/>
      <c r="FZU2174" s="218"/>
      <c r="FZV2174" s="218"/>
      <c r="FZW2174" s="218"/>
      <c r="FZX2174" s="218"/>
      <c r="FZY2174" s="218"/>
      <c r="FZZ2174" s="218"/>
      <c r="GAA2174" s="218"/>
      <c r="GAB2174" s="218"/>
      <c r="GAC2174" s="218"/>
      <c r="GAD2174" s="218"/>
      <c r="GAE2174" s="218"/>
      <c r="GAF2174" s="218"/>
      <c r="GAG2174" s="218"/>
      <c r="GAH2174" s="218"/>
      <c r="GAI2174" s="218"/>
      <c r="GAJ2174" s="218"/>
      <c r="GAK2174" s="218"/>
      <c r="GAL2174" s="218"/>
      <c r="GAM2174" s="218"/>
      <c r="GAN2174" s="218"/>
      <c r="GAO2174" s="218"/>
      <c r="GAP2174" s="218"/>
      <c r="GAQ2174" s="218"/>
      <c r="GAR2174" s="218"/>
      <c r="GAS2174" s="218"/>
      <c r="GAT2174" s="218"/>
      <c r="GAU2174" s="218"/>
      <c r="GAV2174" s="218"/>
      <c r="GAW2174" s="218"/>
      <c r="GAX2174" s="218"/>
      <c r="GAY2174" s="218"/>
      <c r="GAZ2174" s="218"/>
      <c r="GBA2174" s="218"/>
      <c r="GBB2174" s="218"/>
      <c r="GBC2174" s="218"/>
      <c r="GBD2174" s="218"/>
      <c r="GBE2174" s="218"/>
      <c r="GBF2174" s="218"/>
      <c r="GBG2174" s="218"/>
      <c r="GBH2174" s="218"/>
      <c r="GBI2174" s="218"/>
      <c r="GBJ2174" s="218"/>
      <c r="GBK2174" s="218"/>
      <c r="GBL2174" s="218"/>
      <c r="GBM2174" s="218"/>
      <c r="GBN2174" s="218"/>
      <c r="GBO2174" s="218"/>
      <c r="GBP2174" s="218"/>
      <c r="GBQ2174" s="218"/>
      <c r="GBR2174" s="218"/>
      <c r="GBS2174" s="218"/>
      <c r="GBT2174" s="218"/>
      <c r="GBU2174" s="218"/>
      <c r="GBV2174" s="218"/>
      <c r="GBW2174" s="218"/>
      <c r="GBX2174" s="218"/>
      <c r="GBY2174" s="218"/>
      <c r="GBZ2174" s="218"/>
      <c r="GCA2174" s="218"/>
      <c r="GCB2174" s="218"/>
      <c r="GCC2174" s="218"/>
      <c r="GCD2174" s="218"/>
      <c r="GCE2174" s="218"/>
      <c r="GCF2174" s="218"/>
      <c r="GCG2174" s="218"/>
      <c r="GCH2174" s="218"/>
      <c r="GCI2174" s="218"/>
      <c r="GCJ2174" s="218"/>
      <c r="GCK2174" s="218"/>
      <c r="GCL2174" s="218"/>
      <c r="GCM2174" s="218"/>
      <c r="GCN2174" s="218"/>
      <c r="GCO2174" s="218"/>
      <c r="GCP2174" s="218"/>
      <c r="GCQ2174" s="218"/>
      <c r="GCR2174" s="218"/>
      <c r="GCS2174" s="218"/>
      <c r="GCT2174" s="218"/>
      <c r="GCU2174" s="218"/>
      <c r="GCV2174" s="218"/>
      <c r="GCW2174" s="218"/>
      <c r="GCX2174" s="218"/>
      <c r="GCY2174" s="218"/>
      <c r="GCZ2174" s="218"/>
      <c r="GDA2174" s="218"/>
      <c r="GDB2174" s="218"/>
      <c r="GDC2174" s="218"/>
      <c r="GDD2174" s="218"/>
      <c r="GDE2174" s="218"/>
      <c r="GDF2174" s="218"/>
      <c r="GDG2174" s="218"/>
      <c r="GDH2174" s="218"/>
      <c r="GDI2174" s="218"/>
      <c r="GDJ2174" s="218"/>
      <c r="GDK2174" s="218"/>
      <c r="GDL2174" s="218"/>
      <c r="GDM2174" s="218"/>
      <c r="GDN2174" s="218"/>
      <c r="GDO2174" s="218"/>
      <c r="GDP2174" s="218"/>
      <c r="GDQ2174" s="218"/>
      <c r="GDR2174" s="218"/>
      <c r="GDS2174" s="218"/>
      <c r="GDT2174" s="218"/>
      <c r="GDU2174" s="218"/>
      <c r="GDV2174" s="218"/>
      <c r="GDW2174" s="218"/>
      <c r="GDX2174" s="218"/>
      <c r="GDY2174" s="218"/>
      <c r="GDZ2174" s="218"/>
      <c r="GEA2174" s="218"/>
      <c r="GEB2174" s="218"/>
      <c r="GEC2174" s="218"/>
      <c r="GED2174" s="218"/>
      <c r="GEE2174" s="218"/>
      <c r="GEF2174" s="218"/>
      <c r="GEG2174" s="218"/>
      <c r="GEH2174" s="218"/>
      <c r="GEI2174" s="218"/>
      <c r="GEJ2174" s="218"/>
      <c r="GEK2174" s="218"/>
      <c r="GEL2174" s="218"/>
      <c r="GEM2174" s="218"/>
      <c r="GEN2174" s="218"/>
      <c r="GEO2174" s="218"/>
      <c r="GEP2174" s="218"/>
      <c r="GEQ2174" s="218"/>
      <c r="GER2174" s="218"/>
      <c r="GES2174" s="218"/>
      <c r="GET2174" s="218"/>
      <c r="GEU2174" s="218"/>
      <c r="GEV2174" s="218"/>
      <c r="GEW2174" s="218"/>
      <c r="GEX2174" s="218"/>
      <c r="GEY2174" s="218"/>
      <c r="GEZ2174" s="218"/>
      <c r="GFA2174" s="218"/>
      <c r="GFB2174" s="218"/>
      <c r="GFC2174" s="218"/>
      <c r="GFD2174" s="218"/>
      <c r="GFE2174" s="218"/>
      <c r="GFF2174" s="218"/>
      <c r="GFG2174" s="218"/>
      <c r="GFH2174" s="218"/>
      <c r="GFI2174" s="218"/>
      <c r="GFJ2174" s="218"/>
      <c r="GFK2174" s="218"/>
      <c r="GFL2174" s="218"/>
      <c r="GFM2174" s="218"/>
      <c r="GFN2174" s="218"/>
      <c r="GFO2174" s="218"/>
      <c r="GFP2174" s="218"/>
      <c r="GFQ2174" s="218"/>
      <c r="GFR2174" s="218"/>
      <c r="GFS2174" s="218"/>
      <c r="GFT2174" s="218"/>
      <c r="GFU2174" s="218"/>
      <c r="GFV2174" s="218"/>
      <c r="GFW2174" s="218"/>
      <c r="GFX2174" s="218"/>
      <c r="GFY2174" s="218"/>
      <c r="GFZ2174" s="218"/>
      <c r="GGA2174" s="218"/>
      <c r="GGB2174" s="218"/>
      <c r="GGC2174" s="218"/>
      <c r="GGD2174" s="218"/>
      <c r="GGE2174" s="218"/>
      <c r="GGF2174" s="218"/>
      <c r="GGG2174" s="218"/>
      <c r="GGH2174" s="218"/>
      <c r="GGI2174" s="218"/>
      <c r="GGJ2174" s="218"/>
      <c r="GGK2174" s="218"/>
      <c r="GGL2174" s="218"/>
      <c r="GGM2174" s="218"/>
      <c r="GGN2174" s="218"/>
      <c r="GGO2174" s="218"/>
      <c r="GGP2174" s="218"/>
      <c r="GGQ2174" s="218"/>
      <c r="GGR2174" s="218"/>
      <c r="GGS2174" s="218"/>
      <c r="GGT2174" s="218"/>
      <c r="GGU2174" s="218"/>
      <c r="GGV2174" s="218"/>
      <c r="GGW2174" s="218"/>
      <c r="GGX2174" s="218"/>
      <c r="GGY2174" s="218"/>
      <c r="GGZ2174" s="218"/>
      <c r="GHA2174" s="218"/>
      <c r="GHB2174" s="218"/>
      <c r="GHC2174" s="218"/>
      <c r="GHD2174" s="218"/>
      <c r="GHE2174" s="218"/>
      <c r="GHF2174" s="218"/>
      <c r="GHG2174" s="218"/>
      <c r="GHH2174" s="218"/>
      <c r="GHI2174" s="218"/>
      <c r="GHJ2174" s="218"/>
      <c r="GHK2174" s="218"/>
      <c r="GHL2174" s="218"/>
      <c r="GHM2174" s="218"/>
      <c r="GHN2174" s="218"/>
      <c r="GHO2174" s="218"/>
      <c r="GHP2174" s="218"/>
      <c r="GHQ2174" s="218"/>
      <c r="GHR2174" s="218"/>
      <c r="GHS2174" s="218"/>
      <c r="GHT2174" s="218"/>
      <c r="GHU2174" s="218"/>
      <c r="GHV2174" s="218"/>
      <c r="GHW2174" s="218"/>
      <c r="GHX2174" s="218"/>
      <c r="GHY2174" s="218"/>
      <c r="GHZ2174" s="218"/>
      <c r="GIA2174" s="218"/>
      <c r="GIB2174" s="218"/>
      <c r="GIC2174" s="218"/>
      <c r="GID2174" s="218"/>
      <c r="GIE2174" s="218"/>
      <c r="GIF2174" s="218"/>
      <c r="GIG2174" s="218"/>
      <c r="GIH2174" s="218"/>
      <c r="GII2174" s="218"/>
      <c r="GIJ2174" s="218"/>
      <c r="GIK2174" s="218"/>
      <c r="GIL2174" s="218"/>
      <c r="GIM2174" s="218"/>
      <c r="GIN2174" s="218"/>
      <c r="GIO2174" s="218"/>
      <c r="GIP2174" s="218"/>
      <c r="GIQ2174" s="218"/>
      <c r="GIR2174" s="218"/>
      <c r="GIS2174" s="218"/>
      <c r="GIT2174" s="218"/>
      <c r="GIU2174" s="218"/>
      <c r="GIV2174" s="218"/>
      <c r="GIW2174" s="218"/>
      <c r="GIX2174" s="218"/>
      <c r="GIY2174" s="218"/>
      <c r="GIZ2174" s="218"/>
      <c r="GJA2174" s="218"/>
      <c r="GJB2174" s="218"/>
      <c r="GJC2174" s="218"/>
      <c r="GJD2174" s="218"/>
      <c r="GJE2174" s="218"/>
      <c r="GJF2174" s="218"/>
      <c r="GJG2174" s="218"/>
      <c r="GJH2174" s="218"/>
      <c r="GJI2174" s="218"/>
      <c r="GJJ2174" s="218"/>
      <c r="GJK2174" s="218"/>
      <c r="GJL2174" s="218"/>
      <c r="GJM2174" s="218"/>
      <c r="GJN2174" s="218"/>
      <c r="GJO2174" s="218"/>
      <c r="GJP2174" s="218"/>
      <c r="GJQ2174" s="218"/>
      <c r="GJR2174" s="218"/>
      <c r="GJS2174" s="218"/>
      <c r="GJT2174" s="218"/>
      <c r="GJU2174" s="218"/>
      <c r="GJV2174" s="218"/>
      <c r="GJW2174" s="218"/>
      <c r="GJX2174" s="218"/>
      <c r="GJY2174" s="218"/>
      <c r="GJZ2174" s="218"/>
      <c r="GKA2174" s="218"/>
      <c r="GKB2174" s="218"/>
      <c r="GKC2174" s="218"/>
      <c r="GKD2174" s="218"/>
      <c r="GKE2174" s="218"/>
      <c r="GKF2174" s="218"/>
      <c r="GKG2174" s="218"/>
      <c r="GKH2174" s="218"/>
      <c r="GKI2174" s="218"/>
      <c r="GKJ2174" s="218"/>
      <c r="GKK2174" s="218"/>
      <c r="GKL2174" s="218"/>
      <c r="GKM2174" s="218"/>
      <c r="GKN2174" s="218"/>
      <c r="GKO2174" s="218"/>
      <c r="GKP2174" s="218"/>
      <c r="GKQ2174" s="218"/>
      <c r="GKR2174" s="218"/>
      <c r="GKS2174" s="218"/>
      <c r="GKT2174" s="218"/>
      <c r="GKU2174" s="218"/>
      <c r="GKV2174" s="218"/>
      <c r="GKW2174" s="218"/>
      <c r="GKX2174" s="218"/>
      <c r="GKY2174" s="218"/>
      <c r="GKZ2174" s="218"/>
      <c r="GLA2174" s="218"/>
      <c r="GLB2174" s="218"/>
      <c r="GLC2174" s="218"/>
      <c r="GLD2174" s="218"/>
      <c r="GLE2174" s="218"/>
      <c r="GLF2174" s="218"/>
      <c r="GLG2174" s="218"/>
      <c r="GLH2174" s="218"/>
      <c r="GLI2174" s="218"/>
      <c r="GLJ2174" s="218"/>
      <c r="GLK2174" s="218"/>
      <c r="GLL2174" s="218"/>
      <c r="GLM2174" s="218"/>
      <c r="GLN2174" s="218"/>
      <c r="GLO2174" s="218"/>
      <c r="GLP2174" s="218"/>
      <c r="GLQ2174" s="218"/>
      <c r="GLR2174" s="218"/>
      <c r="GLS2174" s="218"/>
      <c r="GLT2174" s="218"/>
      <c r="GLU2174" s="218"/>
      <c r="GLV2174" s="218"/>
      <c r="GLW2174" s="218"/>
      <c r="GLX2174" s="218"/>
      <c r="GLY2174" s="218"/>
      <c r="GLZ2174" s="218"/>
      <c r="GMA2174" s="218"/>
      <c r="GMB2174" s="218"/>
      <c r="GMC2174" s="218"/>
      <c r="GMD2174" s="218"/>
      <c r="GME2174" s="218"/>
      <c r="GMF2174" s="218"/>
      <c r="GMG2174" s="218"/>
      <c r="GMH2174" s="218"/>
      <c r="GMI2174" s="218"/>
      <c r="GMJ2174" s="218"/>
      <c r="GMK2174" s="218"/>
      <c r="GML2174" s="218"/>
      <c r="GMM2174" s="218"/>
      <c r="GMN2174" s="218"/>
      <c r="GMO2174" s="218"/>
      <c r="GMP2174" s="218"/>
      <c r="GMQ2174" s="218"/>
      <c r="GMR2174" s="218"/>
      <c r="GMS2174" s="218"/>
      <c r="GMT2174" s="218"/>
      <c r="GMU2174" s="218"/>
      <c r="GMV2174" s="218"/>
      <c r="GMW2174" s="218"/>
      <c r="GMX2174" s="218"/>
      <c r="GMY2174" s="218"/>
      <c r="GMZ2174" s="218"/>
      <c r="GNA2174" s="218"/>
      <c r="GNB2174" s="218"/>
      <c r="GNC2174" s="218"/>
      <c r="GND2174" s="218"/>
      <c r="GNE2174" s="218"/>
      <c r="GNF2174" s="218"/>
      <c r="GNG2174" s="218"/>
      <c r="GNH2174" s="218"/>
      <c r="GNI2174" s="218"/>
      <c r="GNJ2174" s="218"/>
      <c r="GNK2174" s="218"/>
      <c r="GNL2174" s="218"/>
      <c r="GNM2174" s="218"/>
      <c r="GNN2174" s="218"/>
      <c r="GNO2174" s="218"/>
      <c r="GNP2174" s="218"/>
      <c r="GNQ2174" s="218"/>
      <c r="GNR2174" s="218"/>
      <c r="GNS2174" s="218"/>
      <c r="GNT2174" s="218"/>
      <c r="GNU2174" s="218"/>
      <c r="GNV2174" s="218"/>
      <c r="GNW2174" s="218"/>
      <c r="GNX2174" s="218"/>
      <c r="GNY2174" s="218"/>
      <c r="GNZ2174" s="218"/>
      <c r="GOA2174" s="218"/>
      <c r="GOB2174" s="218"/>
      <c r="GOC2174" s="218"/>
      <c r="GOD2174" s="218"/>
      <c r="GOE2174" s="218"/>
      <c r="GOF2174" s="218"/>
      <c r="GOG2174" s="218"/>
      <c r="GOH2174" s="218"/>
      <c r="GOI2174" s="218"/>
      <c r="GOJ2174" s="218"/>
      <c r="GOK2174" s="218"/>
      <c r="GOL2174" s="218"/>
      <c r="GOM2174" s="218"/>
      <c r="GON2174" s="218"/>
      <c r="GOO2174" s="218"/>
      <c r="GOP2174" s="218"/>
      <c r="GOQ2174" s="218"/>
      <c r="GOR2174" s="218"/>
      <c r="GOS2174" s="218"/>
      <c r="GOT2174" s="218"/>
      <c r="GOU2174" s="218"/>
      <c r="GOV2174" s="218"/>
      <c r="GOW2174" s="218"/>
      <c r="GOX2174" s="218"/>
      <c r="GOY2174" s="218"/>
      <c r="GOZ2174" s="218"/>
      <c r="GPA2174" s="218"/>
      <c r="GPB2174" s="218"/>
      <c r="GPC2174" s="218"/>
      <c r="GPD2174" s="218"/>
      <c r="GPE2174" s="218"/>
      <c r="GPF2174" s="218"/>
      <c r="GPG2174" s="218"/>
      <c r="GPH2174" s="218"/>
      <c r="GPI2174" s="218"/>
      <c r="GPJ2174" s="218"/>
      <c r="GPK2174" s="218"/>
      <c r="GPL2174" s="218"/>
      <c r="GPM2174" s="218"/>
      <c r="GPN2174" s="218"/>
      <c r="GPO2174" s="218"/>
      <c r="GPP2174" s="218"/>
      <c r="GPQ2174" s="218"/>
      <c r="GPR2174" s="218"/>
      <c r="GPS2174" s="218"/>
      <c r="GPT2174" s="218"/>
      <c r="GPU2174" s="218"/>
      <c r="GPV2174" s="218"/>
      <c r="GPW2174" s="218"/>
      <c r="GPX2174" s="218"/>
      <c r="GPY2174" s="218"/>
      <c r="GPZ2174" s="218"/>
      <c r="GQA2174" s="218"/>
      <c r="GQB2174" s="218"/>
      <c r="GQC2174" s="218"/>
      <c r="GQD2174" s="218"/>
      <c r="GQE2174" s="218"/>
      <c r="GQF2174" s="218"/>
      <c r="GQG2174" s="218"/>
      <c r="GQH2174" s="218"/>
      <c r="GQI2174" s="218"/>
      <c r="GQJ2174" s="218"/>
      <c r="GQK2174" s="218"/>
      <c r="GQL2174" s="218"/>
      <c r="GQM2174" s="218"/>
      <c r="GQN2174" s="218"/>
      <c r="GQO2174" s="218"/>
      <c r="GQP2174" s="218"/>
      <c r="GQQ2174" s="218"/>
      <c r="GQR2174" s="218"/>
      <c r="GQS2174" s="218"/>
      <c r="GQT2174" s="218"/>
      <c r="GQU2174" s="218"/>
      <c r="GQV2174" s="218"/>
      <c r="GQW2174" s="218"/>
      <c r="GQX2174" s="218"/>
      <c r="GQY2174" s="218"/>
      <c r="GQZ2174" s="218"/>
      <c r="GRA2174" s="218"/>
      <c r="GRB2174" s="218"/>
      <c r="GRC2174" s="218"/>
      <c r="GRD2174" s="218"/>
      <c r="GRE2174" s="218"/>
      <c r="GRF2174" s="218"/>
      <c r="GRG2174" s="218"/>
      <c r="GRH2174" s="218"/>
      <c r="GRI2174" s="218"/>
      <c r="GRJ2174" s="218"/>
      <c r="GRK2174" s="218"/>
      <c r="GRL2174" s="218"/>
      <c r="GRM2174" s="218"/>
      <c r="GRN2174" s="218"/>
      <c r="GRO2174" s="218"/>
      <c r="GRP2174" s="218"/>
      <c r="GRQ2174" s="218"/>
      <c r="GRR2174" s="218"/>
      <c r="GRS2174" s="218"/>
      <c r="GRT2174" s="218"/>
      <c r="GRU2174" s="218"/>
      <c r="GRV2174" s="218"/>
      <c r="GRW2174" s="218"/>
      <c r="GRX2174" s="218"/>
      <c r="GRY2174" s="218"/>
      <c r="GRZ2174" s="218"/>
      <c r="GSA2174" s="218"/>
      <c r="GSB2174" s="218"/>
      <c r="GSC2174" s="218"/>
      <c r="GSD2174" s="218"/>
      <c r="GSE2174" s="218"/>
      <c r="GSF2174" s="218"/>
      <c r="GSG2174" s="218"/>
      <c r="GSH2174" s="218"/>
      <c r="GSI2174" s="218"/>
      <c r="GSJ2174" s="218"/>
      <c r="GSK2174" s="218"/>
      <c r="GSL2174" s="218"/>
      <c r="GSM2174" s="218"/>
      <c r="GSN2174" s="218"/>
      <c r="GSO2174" s="218"/>
      <c r="GSP2174" s="218"/>
      <c r="GSQ2174" s="218"/>
      <c r="GSR2174" s="218"/>
      <c r="GSS2174" s="218"/>
      <c r="GST2174" s="218"/>
      <c r="GSU2174" s="218"/>
      <c r="GSV2174" s="218"/>
      <c r="GSW2174" s="218"/>
      <c r="GSX2174" s="218"/>
      <c r="GSY2174" s="218"/>
      <c r="GSZ2174" s="218"/>
      <c r="GTA2174" s="218"/>
      <c r="GTB2174" s="218"/>
      <c r="GTC2174" s="218"/>
      <c r="GTD2174" s="218"/>
      <c r="GTE2174" s="218"/>
      <c r="GTF2174" s="218"/>
      <c r="GTG2174" s="218"/>
      <c r="GTH2174" s="218"/>
      <c r="GTI2174" s="218"/>
      <c r="GTJ2174" s="218"/>
      <c r="GTK2174" s="218"/>
      <c r="GTL2174" s="218"/>
      <c r="GTM2174" s="218"/>
      <c r="GTN2174" s="218"/>
      <c r="GTO2174" s="218"/>
      <c r="GTP2174" s="218"/>
      <c r="GTQ2174" s="218"/>
      <c r="GTR2174" s="218"/>
      <c r="GTS2174" s="218"/>
      <c r="GTT2174" s="218"/>
      <c r="GTU2174" s="218"/>
      <c r="GTV2174" s="218"/>
      <c r="GTW2174" s="218"/>
      <c r="GTX2174" s="218"/>
      <c r="GTY2174" s="218"/>
      <c r="GTZ2174" s="218"/>
      <c r="GUA2174" s="218"/>
      <c r="GUB2174" s="218"/>
      <c r="GUC2174" s="218"/>
      <c r="GUD2174" s="218"/>
      <c r="GUE2174" s="218"/>
      <c r="GUF2174" s="218"/>
      <c r="GUG2174" s="218"/>
      <c r="GUH2174" s="218"/>
      <c r="GUI2174" s="218"/>
      <c r="GUJ2174" s="218"/>
      <c r="GUK2174" s="218"/>
      <c r="GUL2174" s="218"/>
      <c r="GUM2174" s="218"/>
      <c r="GUN2174" s="218"/>
      <c r="GUO2174" s="218"/>
      <c r="GUP2174" s="218"/>
      <c r="GUQ2174" s="218"/>
      <c r="GUR2174" s="218"/>
      <c r="GUS2174" s="218"/>
      <c r="GUT2174" s="218"/>
      <c r="GUU2174" s="218"/>
      <c r="GUV2174" s="218"/>
      <c r="GUW2174" s="218"/>
      <c r="GUX2174" s="218"/>
      <c r="GUY2174" s="218"/>
      <c r="GUZ2174" s="218"/>
      <c r="GVA2174" s="218"/>
      <c r="GVB2174" s="218"/>
      <c r="GVC2174" s="218"/>
      <c r="GVD2174" s="218"/>
      <c r="GVE2174" s="218"/>
      <c r="GVF2174" s="218"/>
      <c r="GVG2174" s="218"/>
      <c r="GVH2174" s="218"/>
      <c r="GVI2174" s="218"/>
      <c r="GVJ2174" s="218"/>
      <c r="GVK2174" s="218"/>
      <c r="GVL2174" s="218"/>
      <c r="GVM2174" s="218"/>
      <c r="GVN2174" s="218"/>
      <c r="GVO2174" s="218"/>
      <c r="GVP2174" s="218"/>
      <c r="GVQ2174" s="218"/>
      <c r="GVR2174" s="218"/>
      <c r="GVS2174" s="218"/>
      <c r="GVT2174" s="218"/>
      <c r="GVU2174" s="218"/>
      <c r="GVV2174" s="218"/>
      <c r="GVW2174" s="218"/>
      <c r="GVX2174" s="218"/>
      <c r="GVY2174" s="218"/>
      <c r="GVZ2174" s="218"/>
      <c r="GWA2174" s="218"/>
      <c r="GWB2174" s="218"/>
      <c r="GWC2174" s="218"/>
      <c r="GWD2174" s="218"/>
      <c r="GWE2174" s="218"/>
      <c r="GWF2174" s="218"/>
      <c r="GWG2174" s="218"/>
      <c r="GWH2174" s="218"/>
      <c r="GWI2174" s="218"/>
      <c r="GWJ2174" s="218"/>
      <c r="GWK2174" s="218"/>
      <c r="GWL2174" s="218"/>
      <c r="GWM2174" s="218"/>
      <c r="GWN2174" s="218"/>
      <c r="GWO2174" s="218"/>
      <c r="GWP2174" s="218"/>
      <c r="GWQ2174" s="218"/>
      <c r="GWR2174" s="218"/>
      <c r="GWS2174" s="218"/>
      <c r="GWT2174" s="218"/>
      <c r="GWU2174" s="218"/>
      <c r="GWV2174" s="218"/>
      <c r="GWW2174" s="218"/>
      <c r="GWX2174" s="218"/>
      <c r="GWY2174" s="218"/>
      <c r="GWZ2174" s="218"/>
      <c r="GXA2174" s="218"/>
      <c r="GXB2174" s="218"/>
      <c r="GXC2174" s="218"/>
      <c r="GXD2174" s="218"/>
      <c r="GXE2174" s="218"/>
      <c r="GXF2174" s="218"/>
      <c r="GXG2174" s="218"/>
      <c r="GXH2174" s="218"/>
      <c r="GXI2174" s="218"/>
      <c r="GXJ2174" s="218"/>
      <c r="GXK2174" s="218"/>
      <c r="GXL2174" s="218"/>
      <c r="GXM2174" s="218"/>
      <c r="GXN2174" s="218"/>
      <c r="GXO2174" s="218"/>
      <c r="GXP2174" s="218"/>
      <c r="GXQ2174" s="218"/>
      <c r="GXR2174" s="218"/>
      <c r="GXS2174" s="218"/>
      <c r="GXT2174" s="218"/>
      <c r="GXU2174" s="218"/>
      <c r="GXV2174" s="218"/>
      <c r="GXW2174" s="218"/>
      <c r="GXX2174" s="218"/>
      <c r="GXY2174" s="218"/>
      <c r="GXZ2174" s="218"/>
      <c r="GYA2174" s="218"/>
      <c r="GYB2174" s="218"/>
      <c r="GYC2174" s="218"/>
      <c r="GYD2174" s="218"/>
      <c r="GYE2174" s="218"/>
      <c r="GYF2174" s="218"/>
      <c r="GYG2174" s="218"/>
      <c r="GYH2174" s="218"/>
      <c r="GYI2174" s="218"/>
      <c r="GYJ2174" s="218"/>
      <c r="GYK2174" s="218"/>
      <c r="GYL2174" s="218"/>
      <c r="GYM2174" s="218"/>
      <c r="GYN2174" s="218"/>
      <c r="GYO2174" s="218"/>
      <c r="GYP2174" s="218"/>
      <c r="GYQ2174" s="218"/>
      <c r="GYR2174" s="218"/>
      <c r="GYS2174" s="218"/>
      <c r="GYT2174" s="218"/>
      <c r="GYU2174" s="218"/>
      <c r="GYV2174" s="218"/>
      <c r="GYW2174" s="218"/>
      <c r="GYX2174" s="218"/>
      <c r="GYY2174" s="218"/>
      <c r="GYZ2174" s="218"/>
      <c r="GZA2174" s="218"/>
      <c r="GZB2174" s="218"/>
      <c r="GZC2174" s="218"/>
      <c r="GZD2174" s="218"/>
      <c r="GZE2174" s="218"/>
      <c r="GZF2174" s="218"/>
      <c r="GZG2174" s="218"/>
      <c r="GZH2174" s="218"/>
      <c r="GZI2174" s="218"/>
      <c r="GZJ2174" s="218"/>
      <c r="GZK2174" s="218"/>
      <c r="GZL2174" s="218"/>
      <c r="GZM2174" s="218"/>
      <c r="GZN2174" s="218"/>
      <c r="GZO2174" s="218"/>
      <c r="GZP2174" s="218"/>
      <c r="GZQ2174" s="218"/>
      <c r="GZR2174" s="218"/>
      <c r="GZS2174" s="218"/>
      <c r="GZT2174" s="218"/>
      <c r="GZU2174" s="218"/>
      <c r="GZV2174" s="218"/>
      <c r="GZW2174" s="218"/>
      <c r="GZX2174" s="218"/>
      <c r="GZY2174" s="218"/>
      <c r="GZZ2174" s="218"/>
      <c r="HAA2174" s="218"/>
      <c r="HAB2174" s="218"/>
      <c r="HAC2174" s="218"/>
      <c r="HAD2174" s="218"/>
      <c r="HAE2174" s="218"/>
      <c r="HAF2174" s="218"/>
      <c r="HAG2174" s="218"/>
      <c r="HAH2174" s="218"/>
      <c r="HAI2174" s="218"/>
      <c r="HAJ2174" s="218"/>
      <c r="HAK2174" s="218"/>
      <c r="HAL2174" s="218"/>
      <c r="HAM2174" s="218"/>
      <c r="HAN2174" s="218"/>
      <c r="HAO2174" s="218"/>
      <c r="HAP2174" s="218"/>
      <c r="HAQ2174" s="218"/>
      <c r="HAR2174" s="218"/>
      <c r="HAS2174" s="218"/>
      <c r="HAT2174" s="218"/>
      <c r="HAU2174" s="218"/>
      <c r="HAV2174" s="218"/>
      <c r="HAW2174" s="218"/>
      <c r="HAX2174" s="218"/>
      <c r="HAY2174" s="218"/>
      <c r="HAZ2174" s="218"/>
      <c r="HBA2174" s="218"/>
      <c r="HBB2174" s="218"/>
      <c r="HBC2174" s="218"/>
      <c r="HBD2174" s="218"/>
      <c r="HBE2174" s="218"/>
      <c r="HBF2174" s="218"/>
      <c r="HBG2174" s="218"/>
      <c r="HBH2174" s="218"/>
      <c r="HBI2174" s="218"/>
      <c r="HBJ2174" s="218"/>
      <c r="HBK2174" s="218"/>
      <c r="HBL2174" s="218"/>
      <c r="HBM2174" s="218"/>
      <c r="HBN2174" s="218"/>
      <c r="HBO2174" s="218"/>
      <c r="HBP2174" s="218"/>
      <c r="HBQ2174" s="218"/>
      <c r="HBR2174" s="218"/>
      <c r="HBS2174" s="218"/>
      <c r="HBT2174" s="218"/>
      <c r="HBU2174" s="218"/>
      <c r="HBV2174" s="218"/>
      <c r="HBW2174" s="218"/>
      <c r="HBX2174" s="218"/>
      <c r="HBY2174" s="218"/>
      <c r="HBZ2174" s="218"/>
      <c r="HCA2174" s="218"/>
      <c r="HCB2174" s="218"/>
      <c r="HCC2174" s="218"/>
      <c r="HCD2174" s="218"/>
      <c r="HCE2174" s="218"/>
      <c r="HCF2174" s="218"/>
      <c r="HCG2174" s="218"/>
      <c r="HCH2174" s="218"/>
      <c r="HCI2174" s="218"/>
      <c r="HCJ2174" s="218"/>
      <c r="HCK2174" s="218"/>
      <c r="HCL2174" s="218"/>
      <c r="HCM2174" s="218"/>
      <c r="HCN2174" s="218"/>
      <c r="HCO2174" s="218"/>
      <c r="HCP2174" s="218"/>
      <c r="HCQ2174" s="218"/>
      <c r="HCR2174" s="218"/>
      <c r="HCS2174" s="218"/>
      <c r="HCT2174" s="218"/>
      <c r="HCU2174" s="218"/>
      <c r="HCV2174" s="218"/>
      <c r="HCW2174" s="218"/>
      <c r="HCX2174" s="218"/>
      <c r="HCY2174" s="218"/>
      <c r="HCZ2174" s="218"/>
      <c r="HDA2174" s="218"/>
      <c r="HDB2174" s="218"/>
      <c r="HDC2174" s="218"/>
      <c r="HDD2174" s="218"/>
      <c r="HDE2174" s="218"/>
      <c r="HDF2174" s="218"/>
      <c r="HDG2174" s="218"/>
      <c r="HDH2174" s="218"/>
      <c r="HDI2174" s="218"/>
      <c r="HDJ2174" s="218"/>
      <c r="HDK2174" s="218"/>
      <c r="HDL2174" s="218"/>
      <c r="HDM2174" s="218"/>
      <c r="HDN2174" s="218"/>
      <c r="HDO2174" s="218"/>
      <c r="HDP2174" s="218"/>
      <c r="HDQ2174" s="218"/>
      <c r="HDR2174" s="218"/>
      <c r="HDS2174" s="218"/>
      <c r="HDT2174" s="218"/>
      <c r="HDU2174" s="218"/>
      <c r="HDV2174" s="218"/>
      <c r="HDW2174" s="218"/>
      <c r="HDX2174" s="218"/>
      <c r="HDY2174" s="218"/>
      <c r="HDZ2174" s="218"/>
      <c r="HEA2174" s="218"/>
      <c r="HEB2174" s="218"/>
      <c r="HEC2174" s="218"/>
      <c r="HED2174" s="218"/>
      <c r="HEE2174" s="218"/>
      <c r="HEF2174" s="218"/>
      <c r="HEG2174" s="218"/>
      <c r="HEH2174" s="218"/>
      <c r="HEI2174" s="218"/>
      <c r="HEJ2174" s="218"/>
      <c r="HEK2174" s="218"/>
      <c r="HEL2174" s="218"/>
      <c r="HEM2174" s="218"/>
      <c r="HEN2174" s="218"/>
      <c r="HEO2174" s="218"/>
      <c r="HEP2174" s="218"/>
      <c r="HEQ2174" s="218"/>
      <c r="HER2174" s="218"/>
      <c r="HES2174" s="218"/>
      <c r="HET2174" s="218"/>
      <c r="HEU2174" s="218"/>
      <c r="HEV2174" s="218"/>
      <c r="HEW2174" s="218"/>
      <c r="HEX2174" s="218"/>
      <c r="HEY2174" s="218"/>
      <c r="HEZ2174" s="218"/>
      <c r="HFA2174" s="218"/>
      <c r="HFB2174" s="218"/>
      <c r="HFC2174" s="218"/>
      <c r="HFD2174" s="218"/>
      <c r="HFE2174" s="218"/>
      <c r="HFF2174" s="218"/>
      <c r="HFG2174" s="218"/>
      <c r="HFH2174" s="218"/>
      <c r="HFI2174" s="218"/>
      <c r="HFJ2174" s="218"/>
      <c r="HFK2174" s="218"/>
      <c r="HFL2174" s="218"/>
      <c r="HFM2174" s="218"/>
      <c r="HFN2174" s="218"/>
      <c r="HFO2174" s="218"/>
      <c r="HFP2174" s="218"/>
      <c r="HFQ2174" s="218"/>
      <c r="HFR2174" s="218"/>
      <c r="HFS2174" s="218"/>
      <c r="HFT2174" s="218"/>
      <c r="HFU2174" s="218"/>
      <c r="HFV2174" s="218"/>
      <c r="HFW2174" s="218"/>
      <c r="HFX2174" s="218"/>
      <c r="HFY2174" s="218"/>
      <c r="HFZ2174" s="218"/>
      <c r="HGA2174" s="218"/>
      <c r="HGB2174" s="218"/>
      <c r="HGC2174" s="218"/>
      <c r="HGD2174" s="218"/>
      <c r="HGE2174" s="218"/>
      <c r="HGF2174" s="218"/>
      <c r="HGG2174" s="218"/>
      <c r="HGH2174" s="218"/>
      <c r="HGI2174" s="218"/>
      <c r="HGJ2174" s="218"/>
      <c r="HGK2174" s="218"/>
      <c r="HGL2174" s="218"/>
      <c r="HGM2174" s="218"/>
      <c r="HGN2174" s="218"/>
      <c r="HGO2174" s="218"/>
      <c r="HGP2174" s="218"/>
      <c r="HGQ2174" s="218"/>
      <c r="HGR2174" s="218"/>
      <c r="HGS2174" s="218"/>
      <c r="HGT2174" s="218"/>
      <c r="HGU2174" s="218"/>
      <c r="HGV2174" s="218"/>
      <c r="HGW2174" s="218"/>
      <c r="HGX2174" s="218"/>
      <c r="HGY2174" s="218"/>
      <c r="HGZ2174" s="218"/>
      <c r="HHA2174" s="218"/>
      <c r="HHB2174" s="218"/>
      <c r="HHC2174" s="218"/>
      <c r="HHD2174" s="218"/>
      <c r="HHE2174" s="218"/>
      <c r="HHF2174" s="218"/>
      <c r="HHG2174" s="218"/>
      <c r="HHH2174" s="218"/>
      <c r="HHI2174" s="218"/>
      <c r="HHJ2174" s="218"/>
      <c r="HHK2174" s="218"/>
      <c r="HHL2174" s="218"/>
      <c r="HHM2174" s="218"/>
      <c r="HHN2174" s="218"/>
      <c r="HHO2174" s="218"/>
      <c r="HHP2174" s="218"/>
      <c r="HHQ2174" s="218"/>
      <c r="HHR2174" s="218"/>
      <c r="HHS2174" s="218"/>
      <c r="HHT2174" s="218"/>
      <c r="HHU2174" s="218"/>
      <c r="HHV2174" s="218"/>
      <c r="HHW2174" s="218"/>
      <c r="HHX2174" s="218"/>
      <c r="HHY2174" s="218"/>
      <c r="HHZ2174" s="218"/>
      <c r="HIA2174" s="218"/>
      <c r="HIB2174" s="218"/>
      <c r="HIC2174" s="218"/>
      <c r="HID2174" s="218"/>
      <c r="HIE2174" s="218"/>
      <c r="HIF2174" s="218"/>
      <c r="HIG2174" s="218"/>
      <c r="HIH2174" s="218"/>
      <c r="HII2174" s="218"/>
      <c r="HIJ2174" s="218"/>
      <c r="HIK2174" s="218"/>
      <c r="HIL2174" s="218"/>
      <c r="HIM2174" s="218"/>
      <c r="HIN2174" s="218"/>
      <c r="HIO2174" s="218"/>
      <c r="HIP2174" s="218"/>
      <c r="HIQ2174" s="218"/>
      <c r="HIR2174" s="218"/>
      <c r="HIS2174" s="218"/>
      <c r="HIT2174" s="218"/>
      <c r="HIU2174" s="218"/>
      <c r="HIV2174" s="218"/>
      <c r="HIW2174" s="218"/>
      <c r="HIX2174" s="218"/>
      <c r="HIY2174" s="218"/>
      <c r="HIZ2174" s="218"/>
      <c r="HJA2174" s="218"/>
      <c r="HJB2174" s="218"/>
      <c r="HJC2174" s="218"/>
      <c r="HJD2174" s="218"/>
      <c r="HJE2174" s="218"/>
      <c r="HJF2174" s="218"/>
      <c r="HJG2174" s="218"/>
      <c r="HJH2174" s="218"/>
      <c r="HJI2174" s="218"/>
      <c r="HJJ2174" s="218"/>
      <c r="HJK2174" s="218"/>
      <c r="HJL2174" s="218"/>
      <c r="HJM2174" s="218"/>
      <c r="HJN2174" s="218"/>
      <c r="HJO2174" s="218"/>
      <c r="HJP2174" s="218"/>
      <c r="HJQ2174" s="218"/>
      <c r="HJR2174" s="218"/>
      <c r="HJS2174" s="218"/>
      <c r="HJT2174" s="218"/>
      <c r="HJU2174" s="218"/>
      <c r="HJV2174" s="218"/>
      <c r="HJW2174" s="218"/>
      <c r="HJX2174" s="218"/>
      <c r="HJY2174" s="218"/>
      <c r="HJZ2174" s="218"/>
      <c r="HKA2174" s="218"/>
      <c r="HKB2174" s="218"/>
      <c r="HKC2174" s="218"/>
      <c r="HKD2174" s="218"/>
      <c r="HKE2174" s="218"/>
      <c r="HKF2174" s="218"/>
      <c r="HKG2174" s="218"/>
      <c r="HKH2174" s="218"/>
      <c r="HKI2174" s="218"/>
      <c r="HKJ2174" s="218"/>
      <c r="HKK2174" s="218"/>
      <c r="HKL2174" s="218"/>
      <c r="HKM2174" s="218"/>
      <c r="HKN2174" s="218"/>
      <c r="HKO2174" s="218"/>
      <c r="HKP2174" s="218"/>
      <c r="HKQ2174" s="218"/>
      <c r="HKR2174" s="218"/>
      <c r="HKS2174" s="218"/>
      <c r="HKT2174" s="218"/>
      <c r="HKU2174" s="218"/>
      <c r="HKV2174" s="218"/>
      <c r="HKW2174" s="218"/>
      <c r="HKX2174" s="218"/>
      <c r="HKY2174" s="218"/>
      <c r="HKZ2174" s="218"/>
      <c r="HLA2174" s="218"/>
      <c r="HLB2174" s="218"/>
      <c r="HLC2174" s="218"/>
      <c r="HLD2174" s="218"/>
      <c r="HLE2174" s="218"/>
      <c r="HLF2174" s="218"/>
      <c r="HLG2174" s="218"/>
      <c r="HLH2174" s="218"/>
      <c r="HLI2174" s="218"/>
      <c r="HLJ2174" s="218"/>
      <c r="HLK2174" s="218"/>
      <c r="HLL2174" s="218"/>
      <c r="HLM2174" s="218"/>
      <c r="HLN2174" s="218"/>
      <c r="HLO2174" s="218"/>
      <c r="HLP2174" s="218"/>
      <c r="HLQ2174" s="218"/>
      <c r="HLR2174" s="218"/>
      <c r="HLS2174" s="218"/>
      <c r="HLT2174" s="218"/>
      <c r="HLU2174" s="218"/>
      <c r="HLV2174" s="218"/>
      <c r="HLW2174" s="218"/>
      <c r="HLX2174" s="218"/>
      <c r="HLY2174" s="218"/>
      <c r="HLZ2174" s="218"/>
      <c r="HMA2174" s="218"/>
      <c r="HMB2174" s="218"/>
      <c r="HMC2174" s="218"/>
      <c r="HMD2174" s="218"/>
      <c r="HME2174" s="218"/>
      <c r="HMF2174" s="218"/>
      <c r="HMG2174" s="218"/>
      <c r="HMH2174" s="218"/>
      <c r="HMI2174" s="218"/>
      <c r="HMJ2174" s="218"/>
      <c r="HMK2174" s="218"/>
      <c r="HML2174" s="218"/>
      <c r="HMM2174" s="218"/>
      <c r="HMN2174" s="218"/>
      <c r="HMO2174" s="218"/>
      <c r="HMP2174" s="218"/>
      <c r="HMQ2174" s="218"/>
      <c r="HMR2174" s="218"/>
      <c r="HMS2174" s="218"/>
      <c r="HMT2174" s="218"/>
      <c r="HMU2174" s="218"/>
      <c r="HMV2174" s="218"/>
      <c r="HMW2174" s="218"/>
      <c r="HMX2174" s="218"/>
      <c r="HMY2174" s="218"/>
      <c r="HMZ2174" s="218"/>
      <c r="HNA2174" s="218"/>
      <c r="HNB2174" s="218"/>
      <c r="HNC2174" s="218"/>
      <c r="HND2174" s="218"/>
      <c r="HNE2174" s="218"/>
      <c r="HNF2174" s="218"/>
      <c r="HNG2174" s="218"/>
      <c r="HNH2174" s="218"/>
      <c r="HNI2174" s="218"/>
      <c r="HNJ2174" s="218"/>
      <c r="HNK2174" s="218"/>
      <c r="HNL2174" s="218"/>
      <c r="HNM2174" s="218"/>
      <c r="HNN2174" s="218"/>
      <c r="HNO2174" s="218"/>
      <c r="HNP2174" s="218"/>
      <c r="HNQ2174" s="218"/>
      <c r="HNR2174" s="218"/>
      <c r="HNS2174" s="218"/>
      <c r="HNT2174" s="218"/>
      <c r="HNU2174" s="218"/>
      <c r="HNV2174" s="218"/>
      <c r="HNW2174" s="218"/>
      <c r="HNX2174" s="218"/>
      <c r="HNY2174" s="218"/>
      <c r="HNZ2174" s="218"/>
      <c r="HOA2174" s="218"/>
      <c r="HOB2174" s="218"/>
      <c r="HOC2174" s="218"/>
      <c r="HOD2174" s="218"/>
      <c r="HOE2174" s="218"/>
      <c r="HOF2174" s="218"/>
      <c r="HOG2174" s="218"/>
      <c r="HOH2174" s="218"/>
      <c r="HOI2174" s="218"/>
      <c r="HOJ2174" s="218"/>
      <c r="HOK2174" s="218"/>
      <c r="HOL2174" s="218"/>
      <c r="HOM2174" s="218"/>
      <c r="HON2174" s="218"/>
      <c r="HOO2174" s="218"/>
      <c r="HOP2174" s="218"/>
      <c r="HOQ2174" s="218"/>
      <c r="HOR2174" s="218"/>
      <c r="HOS2174" s="218"/>
      <c r="HOT2174" s="218"/>
      <c r="HOU2174" s="218"/>
      <c r="HOV2174" s="218"/>
      <c r="HOW2174" s="218"/>
      <c r="HOX2174" s="218"/>
      <c r="HOY2174" s="218"/>
      <c r="HOZ2174" s="218"/>
      <c r="HPA2174" s="218"/>
      <c r="HPB2174" s="218"/>
      <c r="HPC2174" s="218"/>
      <c r="HPD2174" s="218"/>
      <c r="HPE2174" s="218"/>
      <c r="HPF2174" s="218"/>
      <c r="HPG2174" s="218"/>
      <c r="HPH2174" s="218"/>
      <c r="HPI2174" s="218"/>
      <c r="HPJ2174" s="218"/>
      <c r="HPK2174" s="218"/>
      <c r="HPL2174" s="218"/>
      <c r="HPM2174" s="218"/>
      <c r="HPN2174" s="218"/>
      <c r="HPO2174" s="218"/>
      <c r="HPP2174" s="218"/>
      <c r="HPQ2174" s="218"/>
      <c r="HPR2174" s="218"/>
      <c r="HPS2174" s="218"/>
      <c r="HPT2174" s="218"/>
      <c r="HPU2174" s="218"/>
      <c r="HPV2174" s="218"/>
      <c r="HPW2174" s="218"/>
      <c r="HPX2174" s="218"/>
      <c r="HPY2174" s="218"/>
      <c r="HPZ2174" s="218"/>
      <c r="HQA2174" s="218"/>
      <c r="HQB2174" s="218"/>
      <c r="HQC2174" s="218"/>
      <c r="HQD2174" s="218"/>
      <c r="HQE2174" s="218"/>
      <c r="HQF2174" s="218"/>
      <c r="HQG2174" s="218"/>
      <c r="HQH2174" s="218"/>
      <c r="HQI2174" s="218"/>
      <c r="HQJ2174" s="218"/>
      <c r="HQK2174" s="218"/>
      <c r="HQL2174" s="218"/>
      <c r="HQM2174" s="218"/>
      <c r="HQN2174" s="218"/>
      <c r="HQO2174" s="218"/>
      <c r="HQP2174" s="218"/>
      <c r="HQQ2174" s="218"/>
      <c r="HQR2174" s="218"/>
      <c r="HQS2174" s="218"/>
      <c r="HQT2174" s="218"/>
      <c r="HQU2174" s="218"/>
      <c r="HQV2174" s="218"/>
      <c r="HQW2174" s="218"/>
      <c r="HQX2174" s="218"/>
      <c r="HQY2174" s="218"/>
      <c r="HQZ2174" s="218"/>
      <c r="HRA2174" s="218"/>
      <c r="HRB2174" s="218"/>
      <c r="HRC2174" s="218"/>
      <c r="HRD2174" s="218"/>
      <c r="HRE2174" s="218"/>
      <c r="HRF2174" s="218"/>
      <c r="HRG2174" s="218"/>
      <c r="HRH2174" s="218"/>
      <c r="HRI2174" s="218"/>
      <c r="HRJ2174" s="218"/>
      <c r="HRK2174" s="218"/>
      <c r="HRL2174" s="218"/>
      <c r="HRM2174" s="218"/>
      <c r="HRN2174" s="218"/>
      <c r="HRO2174" s="218"/>
      <c r="HRP2174" s="218"/>
      <c r="HRQ2174" s="218"/>
      <c r="HRR2174" s="218"/>
      <c r="HRS2174" s="218"/>
      <c r="HRT2174" s="218"/>
      <c r="HRU2174" s="218"/>
      <c r="HRV2174" s="218"/>
      <c r="HRW2174" s="218"/>
      <c r="HRX2174" s="218"/>
      <c r="HRY2174" s="218"/>
      <c r="HRZ2174" s="218"/>
      <c r="HSA2174" s="218"/>
      <c r="HSB2174" s="218"/>
      <c r="HSC2174" s="218"/>
      <c r="HSD2174" s="218"/>
      <c r="HSE2174" s="218"/>
      <c r="HSF2174" s="218"/>
      <c r="HSG2174" s="218"/>
      <c r="HSH2174" s="218"/>
      <c r="HSI2174" s="218"/>
      <c r="HSJ2174" s="218"/>
      <c r="HSK2174" s="218"/>
      <c r="HSL2174" s="218"/>
      <c r="HSM2174" s="218"/>
      <c r="HSN2174" s="218"/>
      <c r="HSO2174" s="218"/>
      <c r="HSP2174" s="218"/>
      <c r="HSQ2174" s="218"/>
      <c r="HSR2174" s="218"/>
      <c r="HSS2174" s="218"/>
      <c r="HST2174" s="218"/>
      <c r="HSU2174" s="218"/>
      <c r="HSV2174" s="218"/>
      <c r="HSW2174" s="218"/>
      <c r="HSX2174" s="218"/>
      <c r="HSY2174" s="218"/>
      <c r="HSZ2174" s="218"/>
      <c r="HTA2174" s="218"/>
      <c r="HTB2174" s="218"/>
      <c r="HTC2174" s="218"/>
      <c r="HTD2174" s="218"/>
      <c r="HTE2174" s="218"/>
      <c r="HTF2174" s="218"/>
      <c r="HTG2174" s="218"/>
      <c r="HTH2174" s="218"/>
      <c r="HTI2174" s="218"/>
      <c r="HTJ2174" s="218"/>
      <c r="HTK2174" s="218"/>
      <c r="HTL2174" s="218"/>
      <c r="HTM2174" s="218"/>
      <c r="HTN2174" s="218"/>
      <c r="HTO2174" s="218"/>
      <c r="HTP2174" s="218"/>
      <c r="HTQ2174" s="218"/>
      <c r="HTR2174" s="218"/>
      <c r="HTS2174" s="218"/>
      <c r="HTT2174" s="218"/>
      <c r="HTU2174" s="218"/>
      <c r="HTV2174" s="218"/>
      <c r="HTW2174" s="218"/>
      <c r="HTX2174" s="218"/>
      <c r="HTY2174" s="218"/>
      <c r="HTZ2174" s="218"/>
      <c r="HUA2174" s="218"/>
      <c r="HUB2174" s="218"/>
      <c r="HUC2174" s="218"/>
      <c r="HUD2174" s="218"/>
      <c r="HUE2174" s="218"/>
      <c r="HUF2174" s="218"/>
      <c r="HUG2174" s="218"/>
      <c r="HUH2174" s="218"/>
      <c r="HUI2174" s="218"/>
      <c r="HUJ2174" s="218"/>
      <c r="HUK2174" s="218"/>
      <c r="HUL2174" s="218"/>
      <c r="HUM2174" s="218"/>
      <c r="HUN2174" s="218"/>
      <c r="HUO2174" s="218"/>
      <c r="HUP2174" s="218"/>
      <c r="HUQ2174" s="218"/>
      <c r="HUR2174" s="218"/>
      <c r="HUS2174" s="218"/>
      <c r="HUT2174" s="218"/>
      <c r="HUU2174" s="218"/>
      <c r="HUV2174" s="218"/>
      <c r="HUW2174" s="218"/>
      <c r="HUX2174" s="218"/>
      <c r="HUY2174" s="218"/>
      <c r="HUZ2174" s="218"/>
      <c r="HVA2174" s="218"/>
      <c r="HVB2174" s="218"/>
      <c r="HVC2174" s="218"/>
      <c r="HVD2174" s="218"/>
      <c r="HVE2174" s="218"/>
      <c r="HVF2174" s="218"/>
      <c r="HVG2174" s="218"/>
      <c r="HVH2174" s="218"/>
      <c r="HVI2174" s="218"/>
      <c r="HVJ2174" s="218"/>
      <c r="HVK2174" s="218"/>
      <c r="HVL2174" s="218"/>
      <c r="HVM2174" s="218"/>
      <c r="HVN2174" s="218"/>
      <c r="HVO2174" s="218"/>
      <c r="HVP2174" s="218"/>
      <c r="HVQ2174" s="218"/>
      <c r="HVR2174" s="218"/>
      <c r="HVS2174" s="218"/>
      <c r="HVT2174" s="218"/>
      <c r="HVU2174" s="218"/>
      <c r="HVV2174" s="218"/>
      <c r="HVW2174" s="218"/>
      <c r="HVX2174" s="218"/>
      <c r="HVY2174" s="218"/>
      <c r="HVZ2174" s="218"/>
      <c r="HWA2174" s="218"/>
      <c r="HWB2174" s="218"/>
      <c r="HWC2174" s="218"/>
      <c r="HWD2174" s="218"/>
      <c r="HWE2174" s="218"/>
      <c r="HWF2174" s="218"/>
      <c r="HWG2174" s="218"/>
      <c r="HWH2174" s="218"/>
      <c r="HWI2174" s="218"/>
      <c r="HWJ2174" s="218"/>
      <c r="HWK2174" s="218"/>
      <c r="HWL2174" s="218"/>
      <c r="HWM2174" s="218"/>
      <c r="HWN2174" s="218"/>
      <c r="HWO2174" s="218"/>
      <c r="HWP2174" s="218"/>
      <c r="HWQ2174" s="218"/>
      <c r="HWR2174" s="218"/>
      <c r="HWS2174" s="218"/>
      <c r="HWT2174" s="218"/>
      <c r="HWU2174" s="218"/>
      <c r="HWV2174" s="218"/>
      <c r="HWW2174" s="218"/>
      <c r="HWX2174" s="218"/>
      <c r="HWY2174" s="218"/>
      <c r="HWZ2174" s="218"/>
      <c r="HXA2174" s="218"/>
      <c r="HXB2174" s="218"/>
      <c r="HXC2174" s="218"/>
      <c r="HXD2174" s="218"/>
      <c r="HXE2174" s="218"/>
      <c r="HXF2174" s="218"/>
      <c r="HXG2174" s="218"/>
      <c r="HXH2174" s="218"/>
      <c r="HXI2174" s="218"/>
      <c r="HXJ2174" s="218"/>
      <c r="HXK2174" s="218"/>
      <c r="HXL2174" s="218"/>
      <c r="HXM2174" s="218"/>
      <c r="HXN2174" s="218"/>
      <c r="HXO2174" s="218"/>
      <c r="HXP2174" s="218"/>
      <c r="HXQ2174" s="218"/>
      <c r="HXR2174" s="218"/>
      <c r="HXS2174" s="218"/>
      <c r="HXT2174" s="218"/>
      <c r="HXU2174" s="218"/>
      <c r="HXV2174" s="218"/>
      <c r="HXW2174" s="218"/>
      <c r="HXX2174" s="218"/>
      <c r="HXY2174" s="218"/>
      <c r="HXZ2174" s="218"/>
      <c r="HYA2174" s="218"/>
      <c r="HYB2174" s="218"/>
      <c r="HYC2174" s="218"/>
      <c r="HYD2174" s="218"/>
      <c r="HYE2174" s="218"/>
      <c r="HYF2174" s="218"/>
      <c r="HYG2174" s="218"/>
      <c r="HYH2174" s="218"/>
      <c r="HYI2174" s="218"/>
      <c r="HYJ2174" s="218"/>
      <c r="HYK2174" s="218"/>
      <c r="HYL2174" s="218"/>
      <c r="HYM2174" s="218"/>
      <c r="HYN2174" s="218"/>
      <c r="HYO2174" s="218"/>
      <c r="HYP2174" s="218"/>
      <c r="HYQ2174" s="218"/>
      <c r="HYR2174" s="218"/>
      <c r="HYS2174" s="218"/>
      <c r="HYT2174" s="218"/>
      <c r="HYU2174" s="218"/>
      <c r="HYV2174" s="218"/>
      <c r="HYW2174" s="218"/>
      <c r="HYX2174" s="218"/>
      <c r="HYY2174" s="218"/>
      <c r="HYZ2174" s="218"/>
      <c r="HZA2174" s="218"/>
      <c r="HZB2174" s="218"/>
      <c r="HZC2174" s="218"/>
      <c r="HZD2174" s="218"/>
      <c r="HZE2174" s="218"/>
      <c r="HZF2174" s="218"/>
      <c r="HZG2174" s="218"/>
      <c r="HZH2174" s="218"/>
      <c r="HZI2174" s="218"/>
      <c r="HZJ2174" s="218"/>
      <c r="HZK2174" s="218"/>
      <c r="HZL2174" s="218"/>
      <c r="HZM2174" s="218"/>
      <c r="HZN2174" s="218"/>
      <c r="HZO2174" s="218"/>
      <c r="HZP2174" s="218"/>
      <c r="HZQ2174" s="218"/>
      <c r="HZR2174" s="218"/>
      <c r="HZS2174" s="218"/>
      <c r="HZT2174" s="218"/>
      <c r="HZU2174" s="218"/>
      <c r="HZV2174" s="218"/>
      <c r="HZW2174" s="218"/>
      <c r="HZX2174" s="218"/>
      <c r="HZY2174" s="218"/>
      <c r="HZZ2174" s="218"/>
      <c r="IAA2174" s="218"/>
      <c r="IAB2174" s="218"/>
      <c r="IAC2174" s="218"/>
      <c r="IAD2174" s="218"/>
      <c r="IAE2174" s="218"/>
      <c r="IAF2174" s="218"/>
      <c r="IAG2174" s="218"/>
      <c r="IAH2174" s="218"/>
      <c r="IAI2174" s="218"/>
      <c r="IAJ2174" s="218"/>
      <c r="IAK2174" s="218"/>
      <c r="IAL2174" s="218"/>
      <c r="IAM2174" s="218"/>
      <c r="IAN2174" s="218"/>
      <c r="IAO2174" s="218"/>
      <c r="IAP2174" s="218"/>
      <c r="IAQ2174" s="218"/>
      <c r="IAR2174" s="218"/>
      <c r="IAS2174" s="218"/>
      <c r="IAT2174" s="218"/>
      <c r="IAU2174" s="218"/>
      <c r="IAV2174" s="218"/>
      <c r="IAW2174" s="218"/>
      <c r="IAX2174" s="218"/>
      <c r="IAY2174" s="218"/>
      <c r="IAZ2174" s="218"/>
      <c r="IBA2174" s="218"/>
      <c r="IBB2174" s="218"/>
      <c r="IBC2174" s="218"/>
      <c r="IBD2174" s="218"/>
      <c r="IBE2174" s="218"/>
      <c r="IBF2174" s="218"/>
      <c r="IBG2174" s="218"/>
      <c r="IBH2174" s="218"/>
      <c r="IBI2174" s="218"/>
      <c r="IBJ2174" s="218"/>
      <c r="IBK2174" s="218"/>
      <c r="IBL2174" s="218"/>
      <c r="IBM2174" s="218"/>
      <c r="IBN2174" s="218"/>
      <c r="IBO2174" s="218"/>
      <c r="IBP2174" s="218"/>
      <c r="IBQ2174" s="218"/>
      <c r="IBR2174" s="218"/>
      <c r="IBS2174" s="218"/>
      <c r="IBT2174" s="218"/>
      <c r="IBU2174" s="218"/>
      <c r="IBV2174" s="218"/>
      <c r="IBW2174" s="218"/>
      <c r="IBX2174" s="218"/>
      <c r="IBY2174" s="218"/>
      <c r="IBZ2174" s="218"/>
      <c r="ICA2174" s="218"/>
      <c r="ICB2174" s="218"/>
      <c r="ICC2174" s="218"/>
      <c r="ICD2174" s="218"/>
      <c r="ICE2174" s="218"/>
      <c r="ICF2174" s="218"/>
      <c r="ICG2174" s="218"/>
      <c r="ICH2174" s="218"/>
      <c r="ICI2174" s="218"/>
      <c r="ICJ2174" s="218"/>
      <c r="ICK2174" s="218"/>
      <c r="ICL2174" s="218"/>
      <c r="ICM2174" s="218"/>
      <c r="ICN2174" s="218"/>
      <c r="ICO2174" s="218"/>
      <c r="ICP2174" s="218"/>
      <c r="ICQ2174" s="218"/>
      <c r="ICR2174" s="218"/>
      <c r="ICS2174" s="218"/>
      <c r="ICT2174" s="218"/>
      <c r="ICU2174" s="218"/>
      <c r="ICV2174" s="218"/>
      <c r="ICW2174" s="218"/>
      <c r="ICX2174" s="218"/>
      <c r="ICY2174" s="218"/>
      <c r="ICZ2174" s="218"/>
      <c r="IDA2174" s="218"/>
      <c r="IDB2174" s="218"/>
      <c r="IDC2174" s="218"/>
      <c r="IDD2174" s="218"/>
      <c r="IDE2174" s="218"/>
      <c r="IDF2174" s="218"/>
      <c r="IDG2174" s="218"/>
      <c r="IDH2174" s="218"/>
      <c r="IDI2174" s="218"/>
      <c r="IDJ2174" s="218"/>
      <c r="IDK2174" s="218"/>
      <c r="IDL2174" s="218"/>
      <c r="IDM2174" s="218"/>
      <c r="IDN2174" s="218"/>
      <c r="IDO2174" s="218"/>
      <c r="IDP2174" s="218"/>
      <c r="IDQ2174" s="218"/>
      <c r="IDR2174" s="218"/>
      <c r="IDS2174" s="218"/>
      <c r="IDT2174" s="218"/>
      <c r="IDU2174" s="218"/>
      <c r="IDV2174" s="218"/>
      <c r="IDW2174" s="218"/>
      <c r="IDX2174" s="218"/>
      <c r="IDY2174" s="218"/>
      <c r="IDZ2174" s="218"/>
      <c r="IEA2174" s="218"/>
      <c r="IEB2174" s="218"/>
      <c r="IEC2174" s="218"/>
      <c r="IED2174" s="218"/>
      <c r="IEE2174" s="218"/>
      <c r="IEF2174" s="218"/>
      <c r="IEG2174" s="218"/>
      <c r="IEH2174" s="218"/>
      <c r="IEI2174" s="218"/>
      <c r="IEJ2174" s="218"/>
      <c r="IEK2174" s="218"/>
      <c r="IEL2174" s="218"/>
      <c r="IEM2174" s="218"/>
      <c r="IEN2174" s="218"/>
      <c r="IEO2174" s="218"/>
      <c r="IEP2174" s="218"/>
      <c r="IEQ2174" s="218"/>
      <c r="IER2174" s="218"/>
      <c r="IES2174" s="218"/>
      <c r="IET2174" s="218"/>
      <c r="IEU2174" s="218"/>
      <c r="IEV2174" s="218"/>
      <c r="IEW2174" s="218"/>
      <c r="IEX2174" s="218"/>
      <c r="IEY2174" s="218"/>
      <c r="IEZ2174" s="218"/>
      <c r="IFA2174" s="218"/>
      <c r="IFB2174" s="218"/>
      <c r="IFC2174" s="218"/>
      <c r="IFD2174" s="218"/>
      <c r="IFE2174" s="218"/>
      <c r="IFF2174" s="218"/>
      <c r="IFG2174" s="218"/>
      <c r="IFH2174" s="218"/>
      <c r="IFI2174" s="218"/>
      <c r="IFJ2174" s="218"/>
      <c r="IFK2174" s="218"/>
      <c r="IFL2174" s="218"/>
      <c r="IFM2174" s="218"/>
      <c r="IFN2174" s="218"/>
      <c r="IFO2174" s="218"/>
      <c r="IFP2174" s="218"/>
      <c r="IFQ2174" s="218"/>
      <c r="IFR2174" s="218"/>
      <c r="IFS2174" s="218"/>
      <c r="IFT2174" s="218"/>
      <c r="IFU2174" s="218"/>
      <c r="IFV2174" s="218"/>
      <c r="IFW2174" s="218"/>
      <c r="IFX2174" s="218"/>
      <c r="IFY2174" s="218"/>
      <c r="IFZ2174" s="218"/>
      <c r="IGA2174" s="218"/>
      <c r="IGB2174" s="218"/>
      <c r="IGC2174" s="218"/>
      <c r="IGD2174" s="218"/>
      <c r="IGE2174" s="218"/>
      <c r="IGF2174" s="218"/>
      <c r="IGG2174" s="218"/>
      <c r="IGH2174" s="218"/>
      <c r="IGI2174" s="218"/>
      <c r="IGJ2174" s="218"/>
      <c r="IGK2174" s="218"/>
      <c r="IGL2174" s="218"/>
      <c r="IGM2174" s="218"/>
      <c r="IGN2174" s="218"/>
      <c r="IGO2174" s="218"/>
      <c r="IGP2174" s="218"/>
      <c r="IGQ2174" s="218"/>
      <c r="IGR2174" s="218"/>
      <c r="IGS2174" s="218"/>
      <c r="IGT2174" s="218"/>
      <c r="IGU2174" s="218"/>
      <c r="IGV2174" s="218"/>
      <c r="IGW2174" s="218"/>
      <c r="IGX2174" s="218"/>
      <c r="IGY2174" s="218"/>
      <c r="IGZ2174" s="218"/>
      <c r="IHA2174" s="218"/>
      <c r="IHB2174" s="218"/>
      <c r="IHC2174" s="218"/>
      <c r="IHD2174" s="218"/>
      <c r="IHE2174" s="218"/>
      <c r="IHF2174" s="218"/>
      <c r="IHG2174" s="218"/>
      <c r="IHH2174" s="218"/>
      <c r="IHI2174" s="218"/>
      <c r="IHJ2174" s="218"/>
      <c r="IHK2174" s="218"/>
      <c r="IHL2174" s="218"/>
      <c r="IHM2174" s="218"/>
      <c r="IHN2174" s="218"/>
      <c r="IHO2174" s="218"/>
      <c r="IHP2174" s="218"/>
      <c r="IHQ2174" s="218"/>
      <c r="IHR2174" s="218"/>
      <c r="IHS2174" s="218"/>
      <c r="IHT2174" s="218"/>
      <c r="IHU2174" s="218"/>
      <c r="IHV2174" s="218"/>
      <c r="IHW2174" s="218"/>
      <c r="IHX2174" s="218"/>
      <c r="IHY2174" s="218"/>
      <c r="IHZ2174" s="218"/>
      <c r="IIA2174" s="218"/>
      <c r="IIB2174" s="218"/>
      <c r="IIC2174" s="218"/>
      <c r="IID2174" s="218"/>
      <c r="IIE2174" s="218"/>
      <c r="IIF2174" s="218"/>
      <c r="IIG2174" s="218"/>
      <c r="IIH2174" s="218"/>
      <c r="III2174" s="218"/>
      <c r="IIJ2174" s="218"/>
      <c r="IIK2174" s="218"/>
      <c r="IIL2174" s="218"/>
      <c r="IIM2174" s="218"/>
      <c r="IIN2174" s="218"/>
      <c r="IIO2174" s="218"/>
      <c r="IIP2174" s="218"/>
      <c r="IIQ2174" s="218"/>
      <c r="IIR2174" s="218"/>
      <c r="IIS2174" s="218"/>
      <c r="IIT2174" s="218"/>
      <c r="IIU2174" s="218"/>
      <c r="IIV2174" s="218"/>
      <c r="IIW2174" s="218"/>
      <c r="IIX2174" s="218"/>
      <c r="IIY2174" s="218"/>
      <c r="IIZ2174" s="218"/>
      <c r="IJA2174" s="218"/>
      <c r="IJB2174" s="218"/>
      <c r="IJC2174" s="218"/>
      <c r="IJD2174" s="218"/>
      <c r="IJE2174" s="218"/>
      <c r="IJF2174" s="218"/>
      <c r="IJG2174" s="218"/>
      <c r="IJH2174" s="218"/>
      <c r="IJI2174" s="218"/>
      <c r="IJJ2174" s="218"/>
      <c r="IJK2174" s="218"/>
      <c r="IJL2174" s="218"/>
      <c r="IJM2174" s="218"/>
      <c r="IJN2174" s="218"/>
      <c r="IJO2174" s="218"/>
      <c r="IJP2174" s="218"/>
      <c r="IJQ2174" s="218"/>
      <c r="IJR2174" s="218"/>
      <c r="IJS2174" s="218"/>
      <c r="IJT2174" s="218"/>
      <c r="IJU2174" s="218"/>
      <c r="IJV2174" s="218"/>
      <c r="IJW2174" s="218"/>
      <c r="IJX2174" s="218"/>
      <c r="IJY2174" s="218"/>
      <c r="IJZ2174" s="218"/>
      <c r="IKA2174" s="218"/>
      <c r="IKB2174" s="218"/>
      <c r="IKC2174" s="218"/>
      <c r="IKD2174" s="218"/>
      <c r="IKE2174" s="218"/>
      <c r="IKF2174" s="218"/>
      <c r="IKG2174" s="218"/>
      <c r="IKH2174" s="218"/>
      <c r="IKI2174" s="218"/>
      <c r="IKJ2174" s="218"/>
      <c r="IKK2174" s="218"/>
      <c r="IKL2174" s="218"/>
      <c r="IKM2174" s="218"/>
      <c r="IKN2174" s="218"/>
      <c r="IKO2174" s="218"/>
      <c r="IKP2174" s="218"/>
      <c r="IKQ2174" s="218"/>
      <c r="IKR2174" s="218"/>
      <c r="IKS2174" s="218"/>
      <c r="IKT2174" s="218"/>
      <c r="IKU2174" s="218"/>
      <c r="IKV2174" s="218"/>
      <c r="IKW2174" s="218"/>
      <c r="IKX2174" s="218"/>
      <c r="IKY2174" s="218"/>
      <c r="IKZ2174" s="218"/>
      <c r="ILA2174" s="218"/>
      <c r="ILB2174" s="218"/>
      <c r="ILC2174" s="218"/>
      <c r="ILD2174" s="218"/>
      <c r="ILE2174" s="218"/>
      <c r="ILF2174" s="218"/>
      <c r="ILG2174" s="218"/>
      <c r="ILH2174" s="218"/>
      <c r="ILI2174" s="218"/>
      <c r="ILJ2174" s="218"/>
      <c r="ILK2174" s="218"/>
      <c r="ILL2174" s="218"/>
      <c r="ILM2174" s="218"/>
      <c r="ILN2174" s="218"/>
      <c r="ILO2174" s="218"/>
      <c r="ILP2174" s="218"/>
      <c r="ILQ2174" s="218"/>
      <c r="ILR2174" s="218"/>
      <c r="ILS2174" s="218"/>
      <c r="ILT2174" s="218"/>
      <c r="ILU2174" s="218"/>
      <c r="ILV2174" s="218"/>
      <c r="ILW2174" s="218"/>
      <c r="ILX2174" s="218"/>
      <c r="ILY2174" s="218"/>
      <c r="ILZ2174" s="218"/>
      <c r="IMA2174" s="218"/>
      <c r="IMB2174" s="218"/>
      <c r="IMC2174" s="218"/>
      <c r="IMD2174" s="218"/>
      <c r="IME2174" s="218"/>
      <c r="IMF2174" s="218"/>
      <c r="IMG2174" s="218"/>
      <c r="IMH2174" s="218"/>
      <c r="IMI2174" s="218"/>
      <c r="IMJ2174" s="218"/>
      <c r="IMK2174" s="218"/>
      <c r="IML2174" s="218"/>
      <c r="IMM2174" s="218"/>
      <c r="IMN2174" s="218"/>
      <c r="IMO2174" s="218"/>
      <c r="IMP2174" s="218"/>
      <c r="IMQ2174" s="218"/>
      <c r="IMR2174" s="218"/>
      <c r="IMS2174" s="218"/>
      <c r="IMT2174" s="218"/>
      <c r="IMU2174" s="218"/>
      <c r="IMV2174" s="218"/>
      <c r="IMW2174" s="218"/>
      <c r="IMX2174" s="218"/>
      <c r="IMY2174" s="218"/>
      <c r="IMZ2174" s="218"/>
      <c r="INA2174" s="218"/>
      <c r="INB2174" s="218"/>
      <c r="INC2174" s="218"/>
      <c r="IND2174" s="218"/>
      <c r="INE2174" s="218"/>
      <c r="INF2174" s="218"/>
      <c r="ING2174" s="218"/>
      <c r="INH2174" s="218"/>
      <c r="INI2174" s="218"/>
      <c r="INJ2174" s="218"/>
      <c r="INK2174" s="218"/>
      <c r="INL2174" s="218"/>
      <c r="INM2174" s="218"/>
      <c r="INN2174" s="218"/>
      <c r="INO2174" s="218"/>
      <c r="INP2174" s="218"/>
      <c r="INQ2174" s="218"/>
      <c r="INR2174" s="218"/>
      <c r="INS2174" s="218"/>
      <c r="INT2174" s="218"/>
      <c r="INU2174" s="218"/>
      <c r="INV2174" s="218"/>
      <c r="INW2174" s="218"/>
      <c r="INX2174" s="218"/>
      <c r="INY2174" s="218"/>
      <c r="INZ2174" s="218"/>
      <c r="IOA2174" s="218"/>
      <c r="IOB2174" s="218"/>
      <c r="IOC2174" s="218"/>
      <c r="IOD2174" s="218"/>
      <c r="IOE2174" s="218"/>
      <c r="IOF2174" s="218"/>
      <c r="IOG2174" s="218"/>
      <c r="IOH2174" s="218"/>
      <c r="IOI2174" s="218"/>
      <c r="IOJ2174" s="218"/>
      <c r="IOK2174" s="218"/>
      <c r="IOL2174" s="218"/>
      <c r="IOM2174" s="218"/>
      <c r="ION2174" s="218"/>
      <c r="IOO2174" s="218"/>
      <c r="IOP2174" s="218"/>
      <c r="IOQ2174" s="218"/>
      <c r="IOR2174" s="218"/>
      <c r="IOS2174" s="218"/>
      <c r="IOT2174" s="218"/>
      <c r="IOU2174" s="218"/>
      <c r="IOV2174" s="218"/>
      <c r="IOW2174" s="218"/>
      <c r="IOX2174" s="218"/>
      <c r="IOY2174" s="218"/>
      <c r="IOZ2174" s="218"/>
      <c r="IPA2174" s="218"/>
      <c r="IPB2174" s="218"/>
      <c r="IPC2174" s="218"/>
      <c r="IPD2174" s="218"/>
      <c r="IPE2174" s="218"/>
      <c r="IPF2174" s="218"/>
      <c r="IPG2174" s="218"/>
      <c r="IPH2174" s="218"/>
      <c r="IPI2174" s="218"/>
      <c r="IPJ2174" s="218"/>
      <c r="IPK2174" s="218"/>
      <c r="IPL2174" s="218"/>
      <c r="IPM2174" s="218"/>
      <c r="IPN2174" s="218"/>
      <c r="IPO2174" s="218"/>
      <c r="IPP2174" s="218"/>
      <c r="IPQ2174" s="218"/>
      <c r="IPR2174" s="218"/>
      <c r="IPS2174" s="218"/>
      <c r="IPT2174" s="218"/>
      <c r="IPU2174" s="218"/>
      <c r="IPV2174" s="218"/>
      <c r="IPW2174" s="218"/>
      <c r="IPX2174" s="218"/>
      <c r="IPY2174" s="218"/>
      <c r="IPZ2174" s="218"/>
      <c r="IQA2174" s="218"/>
      <c r="IQB2174" s="218"/>
      <c r="IQC2174" s="218"/>
      <c r="IQD2174" s="218"/>
      <c r="IQE2174" s="218"/>
      <c r="IQF2174" s="218"/>
      <c r="IQG2174" s="218"/>
      <c r="IQH2174" s="218"/>
      <c r="IQI2174" s="218"/>
      <c r="IQJ2174" s="218"/>
      <c r="IQK2174" s="218"/>
      <c r="IQL2174" s="218"/>
      <c r="IQM2174" s="218"/>
      <c r="IQN2174" s="218"/>
      <c r="IQO2174" s="218"/>
      <c r="IQP2174" s="218"/>
      <c r="IQQ2174" s="218"/>
      <c r="IQR2174" s="218"/>
      <c r="IQS2174" s="218"/>
      <c r="IQT2174" s="218"/>
      <c r="IQU2174" s="218"/>
      <c r="IQV2174" s="218"/>
      <c r="IQW2174" s="218"/>
      <c r="IQX2174" s="218"/>
      <c r="IQY2174" s="218"/>
      <c r="IQZ2174" s="218"/>
      <c r="IRA2174" s="218"/>
      <c r="IRB2174" s="218"/>
      <c r="IRC2174" s="218"/>
      <c r="IRD2174" s="218"/>
      <c r="IRE2174" s="218"/>
      <c r="IRF2174" s="218"/>
      <c r="IRG2174" s="218"/>
      <c r="IRH2174" s="218"/>
      <c r="IRI2174" s="218"/>
      <c r="IRJ2174" s="218"/>
      <c r="IRK2174" s="218"/>
      <c r="IRL2174" s="218"/>
      <c r="IRM2174" s="218"/>
      <c r="IRN2174" s="218"/>
      <c r="IRO2174" s="218"/>
      <c r="IRP2174" s="218"/>
      <c r="IRQ2174" s="218"/>
      <c r="IRR2174" s="218"/>
      <c r="IRS2174" s="218"/>
      <c r="IRT2174" s="218"/>
      <c r="IRU2174" s="218"/>
      <c r="IRV2174" s="218"/>
      <c r="IRW2174" s="218"/>
      <c r="IRX2174" s="218"/>
      <c r="IRY2174" s="218"/>
      <c r="IRZ2174" s="218"/>
      <c r="ISA2174" s="218"/>
      <c r="ISB2174" s="218"/>
      <c r="ISC2174" s="218"/>
      <c r="ISD2174" s="218"/>
      <c r="ISE2174" s="218"/>
      <c r="ISF2174" s="218"/>
      <c r="ISG2174" s="218"/>
      <c r="ISH2174" s="218"/>
      <c r="ISI2174" s="218"/>
      <c r="ISJ2174" s="218"/>
      <c r="ISK2174" s="218"/>
      <c r="ISL2174" s="218"/>
      <c r="ISM2174" s="218"/>
      <c r="ISN2174" s="218"/>
      <c r="ISO2174" s="218"/>
      <c r="ISP2174" s="218"/>
      <c r="ISQ2174" s="218"/>
      <c r="ISR2174" s="218"/>
      <c r="ISS2174" s="218"/>
      <c r="IST2174" s="218"/>
      <c r="ISU2174" s="218"/>
      <c r="ISV2174" s="218"/>
      <c r="ISW2174" s="218"/>
      <c r="ISX2174" s="218"/>
      <c r="ISY2174" s="218"/>
      <c r="ISZ2174" s="218"/>
      <c r="ITA2174" s="218"/>
      <c r="ITB2174" s="218"/>
      <c r="ITC2174" s="218"/>
      <c r="ITD2174" s="218"/>
      <c r="ITE2174" s="218"/>
      <c r="ITF2174" s="218"/>
      <c r="ITG2174" s="218"/>
      <c r="ITH2174" s="218"/>
      <c r="ITI2174" s="218"/>
      <c r="ITJ2174" s="218"/>
      <c r="ITK2174" s="218"/>
      <c r="ITL2174" s="218"/>
      <c r="ITM2174" s="218"/>
      <c r="ITN2174" s="218"/>
      <c r="ITO2174" s="218"/>
      <c r="ITP2174" s="218"/>
      <c r="ITQ2174" s="218"/>
      <c r="ITR2174" s="218"/>
      <c r="ITS2174" s="218"/>
      <c r="ITT2174" s="218"/>
      <c r="ITU2174" s="218"/>
      <c r="ITV2174" s="218"/>
      <c r="ITW2174" s="218"/>
      <c r="ITX2174" s="218"/>
      <c r="ITY2174" s="218"/>
      <c r="ITZ2174" s="218"/>
      <c r="IUA2174" s="218"/>
      <c r="IUB2174" s="218"/>
      <c r="IUC2174" s="218"/>
      <c r="IUD2174" s="218"/>
      <c r="IUE2174" s="218"/>
      <c r="IUF2174" s="218"/>
      <c r="IUG2174" s="218"/>
      <c r="IUH2174" s="218"/>
      <c r="IUI2174" s="218"/>
      <c r="IUJ2174" s="218"/>
      <c r="IUK2174" s="218"/>
      <c r="IUL2174" s="218"/>
      <c r="IUM2174" s="218"/>
      <c r="IUN2174" s="218"/>
      <c r="IUO2174" s="218"/>
      <c r="IUP2174" s="218"/>
      <c r="IUQ2174" s="218"/>
      <c r="IUR2174" s="218"/>
      <c r="IUS2174" s="218"/>
      <c r="IUT2174" s="218"/>
      <c r="IUU2174" s="218"/>
      <c r="IUV2174" s="218"/>
      <c r="IUW2174" s="218"/>
      <c r="IUX2174" s="218"/>
      <c r="IUY2174" s="218"/>
      <c r="IUZ2174" s="218"/>
      <c r="IVA2174" s="218"/>
      <c r="IVB2174" s="218"/>
      <c r="IVC2174" s="218"/>
      <c r="IVD2174" s="218"/>
      <c r="IVE2174" s="218"/>
      <c r="IVF2174" s="218"/>
      <c r="IVG2174" s="218"/>
      <c r="IVH2174" s="218"/>
      <c r="IVI2174" s="218"/>
      <c r="IVJ2174" s="218"/>
      <c r="IVK2174" s="218"/>
      <c r="IVL2174" s="218"/>
      <c r="IVM2174" s="218"/>
      <c r="IVN2174" s="218"/>
      <c r="IVO2174" s="218"/>
      <c r="IVP2174" s="218"/>
      <c r="IVQ2174" s="218"/>
      <c r="IVR2174" s="218"/>
      <c r="IVS2174" s="218"/>
      <c r="IVT2174" s="218"/>
      <c r="IVU2174" s="218"/>
      <c r="IVV2174" s="218"/>
      <c r="IVW2174" s="218"/>
      <c r="IVX2174" s="218"/>
      <c r="IVY2174" s="218"/>
      <c r="IVZ2174" s="218"/>
      <c r="IWA2174" s="218"/>
      <c r="IWB2174" s="218"/>
      <c r="IWC2174" s="218"/>
      <c r="IWD2174" s="218"/>
      <c r="IWE2174" s="218"/>
      <c r="IWF2174" s="218"/>
      <c r="IWG2174" s="218"/>
      <c r="IWH2174" s="218"/>
      <c r="IWI2174" s="218"/>
      <c r="IWJ2174" s="218"/>
      <c r="IWK2174" s="218"/>
      <c r="IWL2174" s="218"/>
      <c r="IWM2174" s="218"/>
      <c r="IWN2174" s="218"/>
      <c r="IWO2174" s="218"/>
      <c r="IWP2174" s="218"/>
      <c r="IWQ2174" s="218"/>
      <c r="IWR2174" s="218"/>
      <c r="IWS2174" s="218"/>
      <c r="IWT2174" s="218"/>
      <c r="IWU2174" s="218"/>
      <c r="IWV2174" s="218"/>
      <c r="IWW2174" s="218"/>
      <c r="IWX2174" s="218"/>
      <c r="IWY2174" s="218"/>
      <c r="IWZ2174" s="218"/>
      <c r="IXA2174" s="218"/>
      <c r="IXB2174" s="218"/>
      <c r="IXC2174" s="218"/>
      <c r="IXD2174" s="218"/>
      <c r="IXE2174" s="218"/>
      <c r="IXF2174" s="218"/>
      <c r="IXG2174" s="218"/>
      <c r="IXH2174" s="218"/>
      <c r="IXI2174" s="218"/>
      <c r="IXJ2174" s="218"/>
      <c r="IXK2174" s="218"/>
      <c r="IXL2174" s="218"/>
      <c r="IXM2174" s="218"/>
      <c r="IXN2174" s="218"/>
      <c r="IXO2174" s="218"/>
      <c r="IXP2174" s="218"/>
      <c r="IXQ2174" s="218"/>
      <c r="IXR2174" s="218"/>
      <c r="IXS2174" s="218"/>
      <c r="IXT2174" s="218"/>
      <c r="IXU2174" s="218"/>
      <c r="IXV2174" s="218"/>
      <c r="IXW2174" s="218"/>
      <c r="IXX2174" s="218"/>
      <c r="IXY2174" s="218"/>
      <c r="IXZ2174" s="218"/>
      <c r="IYA2174" s="218"/>
      <c r="IYB2174" s="218"/>
      <c r="IYC2174" s="218"/>
      <c r="IYD2174" s="218"/>
      <c r="IYE2174" s="218"/>
      <c r="IYF2174" s="218"/>
      <c r="IYG2174" s="218"/>
      <c r="IYH2174" s="218"/>
      <c r="IYI2174" s="218"/>
      <c r="IYJ2174" s="218"/>
      <c r="IYK2174" s="218"/>
      <c r="IYL2174" s="218"/>
      <c r="IYM2174" s="218"/>
      <c r="IYN2174" s="218"/>
      <c r="IYO2174" s="218"/>
      <c r="IYP2174" s="218"/>
      <c r="IYQ2174" s="218"/>
      <c r="IYR2174" s="218"/>
      <c r="IYS2174" s="218"/>
      <c r="IYT2174" s="218"/>
      <c r="IYU2174" s="218"/>
      <c r="IYV2174" s="218"/>
      <c r="IYW2174" s="218"/>
      <c r="IYX2174" s="218"/>
      <c r="IYY2174" s="218"/>
      <c r="IYZ2174" s="218"/>
      <c r="IZA2174" s="218"/>
      <c r="IZB2174" s="218"/>
      <c r="IZC2174" s="218"/>
      <c r="IZD2174" s="218"/>
      <c r="IZE2174" s="218"/>
      <c r="IZF2174" s="218"/>
      <c r="IZG2174" s="218"/>
      <c r="IZH2174" s="218"/>
      <c r="IZI2174" s="218"/>
      <c r="IZJ2174" s="218"/>
      <c r="IZK2174" s="218"/>
      <c r="IZL2174" s="218"/>
      <c r="IZM2174" s="218"/>
      <c r="IZN2174" s="218"/>
      <c r="IZO2174" s="218"/>
      <c r="IZP2174" s="218"/>
      <c r="IZQ2174" s="218"/>
      <c r="IZR2174" s="218"/>
      <c r="IZS2174" s="218"/>
      <c r="IZT2174" s="218"/>
      <c r="IZU2174" s="218"/>
      <c r="IZV2174" s="218"/>
      <c r="IZW2174" s="218"/>
      <c r="IZX2174" s="218"/>
      <c r="IZY2174" s="218"/>
      <c r="IZZ2174" s="218"/>
      <c r="JAA2174" s="218"/>
      <c r="JAB2174" s="218"/>
      <c r="JAC2174" s="218"/>
      <c r="JAD2174" s="218"/>
      <c r="JAE2174" s="218"/>
      <c r="JAF2174" s="218"/>
      <c r="JAG2174" s="218"/>
      <c r="JAH2174" s="218"/>
      <c r="JAI2174" s="218"/>
      <c r="JAJ2174" s="218"/>
      <c r="JAK2174" s="218"/>
      <c r="JAL2174" s="218"/>
      <c r="JAM2174" s="218"/>
      <c r="JAN2174" s="218"/>
      <c r="JAO2174" s="218"/>
      <c r="JAP2174" s="218"/>
      <c r="JAQ2174" s="218"/>
      <c r="JAR2174" s="218"/>
      <c r="JAS2174" s="218"/>
      <c r="JAT2174" s="218"/>
      <c r="JAU2174" s="218"/>
      <c r="JAV2174" s="218"/>
      <c r="JAW2174" s="218"/>
      <c r="JAX2174" s="218"/>
      <c r="JAY2174" s="218"/>
      <c r="JAZ2174" s="218"/>
      <c r="JBA2174" s="218"/>
      <c r="JBB2174" s="218"/>
      <c r="JBC2174" s="218"/>
      <c r="JBD2174" s="218"/>
      <c r="JBE2174" s="218"/>
      <c r="JBF2174" s="218"/>
      <c r="JBG2174" s="218"/>
      <c r="JBH2174" s="218"/>
      <c r="JBI2174" s="218"/>
      <c r="JBJ2174" s="218"/>
      <c r="JBK2174" s="218"/>
      <c r="JBL2174" s="218"/>
      <c r="JBM2174" s="218"/>
      <c r="JBN2174" s="218"/>
      <c r="JBO2174" s="218"/>
      <c r="JBP2174" s="218"/>
      <c r="JBQ2174" s="218"/>
      <c r="JBR2174" s="218"/>
      <c r="JBS2174" s="218"/>
      <c r="JBT2174" s="218"/>
      <c r="JBU2174" s="218"/>
      <c r="JBV2174" s="218"/>
      <c r="JBW2174" s="218"/>
      <c r="JBX2174" s="218"/>
      <c r="JBY2174" s="218"/>
      <c r="JBZ2174" s="218"/>
      <c r="JCA2174" s="218"/>
      <c r="JCB2174" s="218"/>
      <c r="JCC2174" s="218"/>
      <c r="JCD2174" s="218"/>
      <c r="JCE2174" s="218"/>
      <c r="JCF2174" s="218"/>
      <c r="JCG2174" s="218"/>
      <c r="JCH2174" s="218"/>
      <c r="JCI2174" s="218"/>
      <c r="JCJ2174" s="218"/>
      <c r="JCK2174" s="218"/>
      <c r="JCL2174" s="218"/>
      <c r="JCM2174" s="218"/>
      <c r="JCN2174" s="218"/>
      <c r="JCO2174" s="218"/>
      <c r="JCP2174" s="218"/>
      <c r="JCQ2174" s="218"/>
      <c r="JCR2174" s="218"/>
      <c r="JCS2174" s="218"/>
      <c r="JCT2174" s="218"/>
      <c r="JCU2174" s="218"/>
      <c r="JCV2174" s="218"/>
      <c r="JCW2174" s="218"/>
      <c r="JCX2174" s="218"/>
      <c r="JCY2174" s="218"/>
      <c r="JCZ2174" s="218"/>
      <c r="JDA2174" s="218"/>
      <c r="JDB2174" s="218"/>
      <c r="JDC2174" s="218"/>
      <c r="JDD2174" s="218"/>
      <c r="JDE2174" s="218"/>
      <c r="JDF2174" s="218"/>
      <c r="JDG2174" s="218"/>
      <c r="JDH2174" s="218"/>
      <c r="JDI2174" s="218"/>
      <c r="JDJ2174" s="218"/>
      <c r="JDK2174" s="218"/>
      <c r="JDL2174" s="218"/>
      <c r="JDM2174" s="218"/>
      <c r="JDN2174" s="218"/>
      <c r="JDO2174" s="218"/>
      <c r="JDP2174" s="218"/>
      <c r="JDQ2174" s="218"/>
      <c r="JDR2174" s="218"/>
      <c r="JDS2174" s="218"/>
      <c r="JDT2174" s="218"/>
      <c r="JDU2174" s="218"/>
      <c r="JDV2174" s="218"/>
      <c r="JDW2174" s="218"/>
      <c r="JDX2174" s="218"/>
      <c r="JDY2174" s="218"/>
      <c r="JDZ2174" s="218"/>
      <c r="JEA2174" s="218"/>
      <c r="JEB2174" s="218"/>
      <c r="JEC2174" s="218"/>
      <c r="JED2174" s="218"/>
      <c r="JEE2174" s="218"/>
      <c r="JEF2174" s="218"/>
      <c r="JEG2174" s="218"/>
      <c r="JEH2174" s="218"/>
      <c r="JEI2174" s="218"/>
      <c r="JEJ2174" s="218"/>
      <c r="JEK2174" s="218"/>
      <c r="JEL2174" s="218"/>
      <c r="JEM2174" s="218"/>
      <c r="JEN2174" s="218"/>
      <c r="JEO2174" s="218"/>
      <c r="JEP2174" s="218"/>
      <c r="JEQ2174" s="218"/>
      <c r="JER2174" s="218"/>
      <c r="JES2174" s="218"/>
      <c r="JET2174" s="218"/>
      <c r="JEU2174" s="218"/>
      <c r="JEV2174" s="218"/>
      <c r="JEW2174" s="218"/>
      <c r="JEX2174" s="218"/>
      <c r="JEY2174" s="218"/>
      <c r="JEZ2174" s="218"/>
      <c r="JFA2174" s="218"/>
      <c r="JFB2174" s="218"/>
      <c r="JFC2174" s="218"/>
      <c r="JFD2174" s="218"/>
      <c r="JFE2174" s="218"/>
      <c r="JFF2174" s="218"/>
      <c r="JFG2174" s="218"/>
      <c r="JFH2174" s="218"/>
      <c r="JFI2174" s="218"/>
      <c r="JFJ2174" s="218"/>
      <c r="JFK2174" s="218"/>
      <c r="JFL2174" s="218"/>
      <c r="JFM2174" s="218"/>
      <c r="JFN2174" s="218"/>
      <c r="JFO2174" s="218"/>
      <c r="JFP2174" s="218"/>
      <c r="JFQ2174" s="218"/>
      <c r="JFR2174" s="218"/>
      <c r="JFS2174" s="218"/>
      <c r="JFT2174" s="218"/>
      <c r="JFU2174" s="218"/>
      <c r="JFV2174" s="218"/>
      <c r="JFW2174" s="218"/>
      <c r="JFX2174" s="218"/>
      <c r="JFY2174" s="218"/>
      <c r="JFZ2174" s="218"/>
      <c r="JGA2174" s="218"/>
      <c r="JGB2174" s="218"/>
      <c r="JGC2174" s="218"/>
      <c r="JGD2174" s="218"/>
      <c r="JGE2174" s="218"/>
      <c r="JGF2174" s="218"/>
      <c r="JGG2174" s="218"/>
      <c r="JGH2174" s="218"/>
      <c r="JGI2174" s="218"/>
      <c r="JGJ2174" s="218"/>
      <c r="JGK2174" s="218"/>
      <c r="JGL2174" s="218"/>
      <c r="JGM2174" s="218"/>
      <c r="JGN2174" s="218"/>
      <c r="JGO2174" s="218"/>
      <c r="JGP2174" s="218"/>
      <c r="JGQ2174" s="218"/>
      <c r="JGR2174" s="218"/>
      <c r="JGS2174" s="218"/>
      <c r="JGT2174" s="218"/>
      <c r="JGU2174" s="218"/>
      <c r="JGV2174" s="218"/>
      <c r="JGW2174" s="218"/>
      <c r="JGX2174" s="218"/>
      <c r="JGY2174" s="218"/>
      <c r="JGZ2174" s="218"/>
      <c r="JHA2174" s="218"/>
      <c r="JHB2174" s="218"/>
      <c r="JHC2174" s="218"/>
      <c r="JHD2174" s="218"/>
      <c r="JHE2174" s="218"/>
      <c r="JHF2174" s="218"/>
      <c r="JHG2174" s="218"/>
      <c r="JHH2174" s="218"/>
      <c r="JHI2174" s="218"/>
      <c r="JHJ2174" s="218"/>
      <c r="JHK2174" s="218"/>
      <c r="JHL2174" s="218"/>
      <c r="JHM2174" s="218"/>
      <c r="JHN2174" s="218"/>
      <c r="JHO2174" s="218"/>
      <c r="JHP2174" s="218"/>
      <c r="JHQ2174" s="218"/>
      <c r="JHR2174" s="218"/>
      <c r="JHS2174" s="218"/>
      <c r="JHT2174" s="218"/>
      <c r="JHU2174" s="218"/>
      <c r="JHV2174" s="218"/>
      <c r="JHW2174" s="218"/>
      <c r="JHX2174" s="218"/>
      <c r="JHY2174" s="218"/>
      <c r="JHZ2174" s="218"/>
      <c r="JIA2174" s="218"/>
      <c r="JIB2174" s="218"/>
      <c r="JIC2174" s="218"/>
      <c r="JID2174" s="218"/>
      <c r="JIE2174" s="218"/>
      <c r="JIF2174" s="218"/>
      <c r="JIG2174" s="218"/>
      <c r="JIH2174" s="218"/>
      <c r="JII2174" s="218"/>
      <c r="JIJ2174" s="218"/>
      <c r="JIK2174" s="218"/>
      <c r="JIL2174" s="218"/>
      <c r="JIM2174" s="218"/>
      <c r="JIN2174" s="218"/>
      <c r="JIO2174" s="218"/>
      <c r="JIP2174" s="218"/>
      <c r="JIQ2174" s="218"/>
      <c r="JIR2174" s="218"/>
      <c r="JIS2174" s="218"/>
      <c r="JIT2174" s="218"/>
      <c r="JIU2174" s="218"/>
      <c r="JIV2174" s="218"/>
      <c r="JIW2174" s="218"/>
      <c r="JIX2174" s="218"/>
      <c r="JIY2174" s="218"/>
      <c r="JIZ2174" s="218"/>
      <c r="JJA2174" s="218"/>
      <c r="JJB2174" s="218"/>
      <c r="JJC2174" s="218"/>
      <c r="JJD2174" s="218"/>
      <c r="JJE2174" s="218"/>
      <c r="JJF2174" s="218"/>
      <c r="JJG2174" s="218"/>
      <c r="JJH2174" s="218"/>
      <c r="JJI2174" s="218"/>
      <c r="JJJ2174" s="218"/>
      <c r="JJK2174" s="218"/>
      <c r="JJL2174" s="218"/>
      <c r="JJM2174" s="218"/>
      <c r="JJN2174" s="218"/>
      <c r="JJO2174" s="218"/>
      <c r="JJP2174" s="218"/>
      <c r="JJQ2174" s="218"/>
      <c r="JJR2174" s="218"/>
      <c r="JJS2174" s="218"/>
      <c r="JJT2174" s="218"/>
      <c r="JJU2174" s="218"/>
      <c r="JJV2174" s="218"/>
      <c r="JJW2174" s="218"/>
      <c r="JJX2174" s="218"/>
      <c r="JJY2174" s="218"/>
      <c r="JJZ2174" s="218"/>
      <c r="JKA2174" s="218"/>
      <c r="JKB2174" s="218"/>
      <c r="JKC2174" s="218"/>
      <c r="JKD2174" s="218"/>
      <c r="JKE2174" s="218"/>
      <c r="JKF2174" s="218"/>
      <c r="JKG2174" s="218"/>
      <c r="JKH2174" s="218"/>
      <c r="JKI2174" s="218"/>
      <c r="JKJ2174" s="218"/>
      <c r="JKK2174" s="218"/>
      <c r="JKL2174" s="218"/>
      <c r="JKM2174" s="218"/>
      <c r="JKN2174" s="218"/>
      <c r="JKO2174" s="218"/>
      <c r="JKP2174" s="218"/>
      <c r="JKQ2174" s="218"/>
      <c r="JKR2174" s="218"/>
      <c r="JKS2174" s="218"/>
      <c r="JKT2174" s="218"/>
      <c r="JKU2174" s="218"/>
      <c r="JKV2174" s="218"/>
      <c r="JKW2174" s="218"/>
      <c r="JKX2174" s="218"/>
      <c r="JKY2174" s="218"/>
      <c r="JKZ2174" s="218"/>
      <c r="JLA2174" s="218"/>
      <c r="JLB2174" s="218"/>
      <c r="JLC2174" s="218"/>
      <c r="JLD2174" s="218"/>
      <c r="JLE2174" s="218"/>
      <c r="JLF2174" s="218"/>
      <c r="JLG2174" s="218"/>
      <c r="JLH2174" s="218"/>
      <c r="JLI2174" s="218"/>
      <c r="JLJ2174" s="218"/>
      <c r="JLK2174" s="218"/>
      <c r="JLL2174" s="218"/>
      <c r="JLM2174" s="218"/>
      <c r="JLN2174" s="218"/>
      <c r="JLO2174" s="218"/>
      <c r="JLP2174" s="218"/>
      <c r="JLQ2174" s="218"/>
      <c r="JLR2174" s="218"/>
      <c r="JLS2174" s="218"/>
      <c r="JLT2174" s="218"/>
      <c r="JLU2174" s="218"/>
      <c r="JLV2174" s="218"/>
      <c r="JLW2174" s="218"/>
      <c r="JLX2174" s="218"/>
      <c r="JLY2174" s="218"/>
      <c r="JLZ2174" s="218"/>
      <c r="JMA2174" s="218"/>
      <c r="JMB2174" s="218"/>
      <c r="JMC2174" s="218"/>
      <c r="JMD2174" s="218"/>
      <c r="JME2174" s="218"/>
      <c r="JMF2174" s="218"/>
      <c r="JMG2174" s="218"/>
      <c r="JMH2174" s="218"/>
      <c r="JMI2174" s="218"/>
      <c r="JMJ2174" s="218"/>
      <c r="JMK2174" s="218"/>
      <c r="JML2174" s="218"/>
      <c r="JMM2174" s="218"/>
      <c r="JMN2174" s="218"/>
      <c r="JMO2174" s="218"/>
      <c r="JMP2174" s="218"/>
      <c r="JMQ2174" s="218"/>
      <c r="JMR2174" s="218"/>
      <c r="JMS2174" s="218"/>
      <c r="JMT2174" s="218"/>
      <c r="JMU2174" s="218"/>
      <c r="JMV2174" s="218"/>
      <c r="JMW2174" s="218"/>
      <c r="JMX2174" s="218"/>
      <c r="JMY2174" s="218"/>
      <c r="JMZ2174" s="218"/>
      <c r="JNA2174" s="218"/>
      <c r="JNB2174" s="218"/>
      <c r="JNC2174" s="218"/>
      <c r="JND2174" s="218"/>
      <c r="JNE2174" s="218"/>
      <c r="JNF2174" s="218"/>
      <c r="JNG2174" s="218"/>
      <c r="JNH2174" s="218"/>
      <c r="JNI2174" s="218"/>
      <c r="JNJ2174" s="218"/>
      <c r="JNK2174" s="218"/>
      <c r="JNL2174" s="218"/>
      <c r="JNM2174" s="218"/>
      <c r="JNN2174" s="218"/>
      <c r="JNO2174" s="218"/>
      <c r="JNP2174" s="218"/>
      <c r="JNQ2174" s="218"/>
      <c r="JNR2174" s="218"/>
      <c r="JNS2174" s="218"/>
      <c r="JNT2174" s="218"/>
      <c r="JNU2174" s="218"/>
      <c r="JNV2174" s="218"/>
      <c r="JNW2174" s="218"/>
      <c r="JNX2174" s="218"/>
      <c r="JNY2174" s="218"/>
      <c r="JNZ2174" s="218"/>
      <c r="JOA2174" s="218"/>
      <c r="JOB2174" s="218"/>
      <c r="JOC2174" s="218"/>
      <c r="JOD2174" s="218"/>
      <c r="JOE2174" s="218"/>
      <c r="JOF2174" s="218"/>
      <c r="JOG2174" s="218"/>
      <c r="JOH2174" s="218"/>
      <c r="JOI2174" s="218"/>
      <c r="JOJ2174" s="218"/>
      <c r="JOK2174" s="218"/>
      <c r="JOL2174" s="218"/>
      <c r="JOM2174" s="218"/>
      <c r="JON2174" s="218"/>
      <c r="JOO2174" s="218"/>
      <c r="JOP2174" s="218"/>
      <c r="JOQ2174" s="218"/>
      <c r="JOR2174" s="218"/>
      <c r="JOS2174" s="218"/>
      <c r="JOT2174" s="218"/>
      <c r="JOU2174" s="218"/>
      <c r="JOV2174" s="218"/>
      <c r="JOW2174" s="218"/>
      <c r="JOX2174" s="218"/>
      <c r="JOY2174" s="218"/>
      <c r="JOZ2174" s="218"/>
      <c r="JPA2174" s="218"/>
      <c r="JPB2174" s="218"/>
      <c r="JPC2174" s="218"/>
      <c r="JPD2174" s="218"/>
      <c r="JPE2174" s="218"/>
      <c r="JPF2174" s="218"/>
      <c r="JPG2174" s="218"/>
      <c r="JPH2174" s="218"/>
      <c r="JPI2174" s="218"/>
      <c r="JPJ2174" s="218"/>
      <c r="JPK2174" s="218"/>
      <c r="JPL2174" s="218"/>
      <c r="JPM2174" s="218"/>
      <c r="JPN2174" s="218"/>
      <c r="JPO2174" s="218"/>
      <c r="JPP2174" s="218"/>
      <c r="JPQ2174" s="218"/>
      <c r="JPR2174" s="218"/>
      <c r="JPS2174" s="218"/>
      <c r="JPT2174" s="218"/>
      <c r="JPU2174" s="218"/>
      <c r="JPV2174" s="218"/>
      <c r="JPW2174" s="218"/>
      <c r="JPX2174" s="218"/>
      <c r="JPY2174" s="218"/>
      <c r="JPZ2174" s="218"/>
      <c r="JQA2174" s="218"/>
      <c r="JQB2174" s="218"/>
      <c r="JQC2174" s="218"/>
      <c r="JQD2174" s="218"/>
      <c r="JQE2174" s="218"/>
      <c r="JQF2174" s="218"/>
      <c r="JQG2174" s="218"/>
      <c r="JQH2174" s="218"/>
      <c r="JQI2174" s="218"/>
      <c r="JQJ2174" s="218"/>
      <c r="JQK2174" s="218"/>
      <c r="JQL2174" s="218"/>
      <c r="JQM2174" s="218"/>
      <c r="JQN2174" s="218"/>
      <c r="JQO2174" s="218"/>
      <c r="JQP2174" s="218"/>
      <c r="JQQ2174" s="218"/>
      <c r="JQR2174" s="218"/>
      <c r="JQS2174" s="218"/>
      <c r="JQT2174" s="218"/>
      <c r="JQU2174" s="218"/>
      <c r="JQV2174" s="218"/>
      <c r="JQW2174" s="218"/>
      <c r="JQX2174" s="218"/>
      <c r="JQY2174" s="218"/>
      <c r="JQZ2174" s="218"/>
      <c r="JRA2174" s="218"/>
      <c r="JRB2174" s="218"/>
      <c r="JRC2174" s="218"/>
      <c r="JRD2174" s="218"/>
      <c r="JRE2174" s="218"/>
      <c r="JRF2174" s="218"/>
      <c r="JRG2174" s="218"/>
      <c r="JRH2174" s="218"/>
      <c r="JRI2174" s="218"/>
      <c r="JRJ2174" s="218"/>
      <c r="JRK2174" s="218"/>
      <c r="JRL2174" s="218"/>
      <c r="JRM2174" s="218"/>
      <c r="JRN2174" s="218"/>
      <c r="JRO2174" s="218"/>
      <c r="JRP2174" s="218"/>
      <c r="JRQ2174" s="218"/>
      <c r="JRR2174" s="218"/>
      <c r="JRS2174" s="218"/>
      <c r="JRT2174" s="218"/>
      <c r="JRU2174" s="218"/>
      <c r="JRV2174" s="218"/>
      <c r="JRW2174" s="218"/>
      <c r="JRX2174" s="218"/>
      <c r="JRY2174" s="218"/>
      <c r="JRZ2174" s="218"/>
      <c r="JSA2174" s="218"/>
      <c r="JSB2174" s="218"/>
      <c r="JSC2174" s="218"/>
      <c r="JSD2174" s="218"/>
      <c r="JSE2174" s="218"/>
      <c r="JSF2174" s="218"/>
      <c r="JSG2174" s="218"/>
      <c r="JSH2174" s="218"/>
      <c r="JSI2174" s="218"/>
      <c r="JSJ2174" s="218"/>
      <c r="JSK2174" s="218"/>
      <c r="JSL2174" s="218"/>
      <c r="JSM2174" s="218"/>
      <c r="JSN2174" s="218"/>
      <c r="JSO2174" s="218"/>
      <c r="JSP2174" s="218"/>
      <c r="JSQ2174" s="218"/>
      <c r="JSR2174" s="218"/>
      <c r="JSS2174" s="218"/>
      <c r="JST2174" s="218"/>
      <c r="JSU2174" s="218"/>
      <c r="JSV2174" s="218"/>
      <c r="JSW2174" s="218"/>
      <c r="JSX2174" s="218"/>
      <c r="JSY2174" s="218"/>
      <c r="JSZ2174" s="218"/>
      <c r="JTA2174" s="218"/>
      <c r="JTB2174" s="218"/>
      <c r="JTC2174" s="218"/>
      <c r="JTD2174" s="218"/>
      <c r="JTE2174" s="218"/>
      <c r="JTF2174" s="218"/>
      <c r="JTG2174" s="218"/>
      <c r="JTH2174" s="218"/>
      <c r="JTI2174" s="218"/>
      <c r="JTJ2174" s="218"/>
      <c r="JTK2174" s="218"/>
      <c r="JTL2174" s="218"/>
      <c r="JTM2174" s="218"/>
      <c r="JTN2174" s="218"/>
      <c r="JTO2174" s="218"/>
      <c r="JTP2174" s="218"/>
      <c r="JTQ2174" s="218"/>
      <c r="JTR2174" s="218"/>
      <c r="JTS2174" s="218"/>
      <c r="JTT2174" s="218"/>
      <c r="JTU2174" s="218"/>
      <c r="JTV2174" s="218"/>
      <c r="JTW2174" s="218"/>
      <c r="JTX2174" s="218"/>
      <c r="JTY2174" s="218"/>
      <c r="JTZ2174" s="218"/>
      <c r="JUA2174" s="218"/>
      <c r="JUB2174" s="218"/>
      <c r="JUC2174" s="218"/>
      <c r="JUD2174" s="218"/>
      <c r="JUE2174" s="218"/>
      <c r="JUF2174" s="218"/>
      <c r="JUG2174" s="218"/>
      <c r="JUH2174" s="218"/>
      <c r="JUI2174" s="218"/>
      <c r="JUJ2174" s="218"/>
      <c r="JUK2174" s="218"/>
      <c r="JUL2174" s="218"/>
      <c r="JUM2174" s="218"/>
      <c r="JUN2174" s="218"/>
      <c r="JUO2174" s="218"/>
      <c r="JUP2174" s="218"/>
      <c r="JUQ2174" s="218"/>
      <c r="JUR2174" s="218"/>
      <c r="JUS2174" s="218"/>
      <c r="JUT2174" s="218"/>
      <c r="JUU2174" s="218"/>
      <c r="JUV2174" s="218"/>
      <c r="JUW2174" s="218"/>
      <c r="JUX2174" s="218"/>
      <c r="JUY2174" s="218"/>
      <c r="JUZ2174" s="218"/>
      <c r="JVA2174" s="218"/>
      <c r="JVB2174" s="218"/>
      <c r="JVC2174" s="218"/>
      <c r="JVD2174" s="218"/>
      <c r="JVE2174" s="218"/>
      <c r="JVF2174" s="218"/>
      <c r="JVG2174" s="218"/>
      <c r="JVH2174" s="218"/>
      <c r="JVI2174" s="218"/>
      <c r="JVJ2174" s="218"/>
      <c r="JVK2174" s="218"/>
      <c r="JVL2174" s="218"/>
      <c r="JVM2174" s="218"/>
      <c r="JVN2174" s="218"/>
      <c r="JVO2174" s="218"/>
      <c r="JVP2174" s="218"/>
      <c r="JVQ2174" s="218"/>
      <c r="JVR2174" s="218"/>
      <c r="JVS2174" s="218"/>
      <c r="JVT2174" s="218"/>
      <c r="JVU2174" s="218"/>
      <c r="JVV2174" s="218"/>
      <c r="JVW2174" s="218"/>
      <c r="JVX2174" s="218"/>
      <c r="JVY2174" s="218"/>
      <c r="JVZ2174" s="218"/>
      <c r="JWA2174" s="218"/>
      <c r="JWB2174" s="218"/>
      <c r="JWC2174" s="218"/>
      <c r="JWD2174" s="218"/>
      <c r="JWE2174" s="218"/>
      <c r="JWF2174" s="218"/>
      <c r="JWG2174" s="218"/>
      <c r="JWH2174" s="218"/>
      <c r="JWI2174" s="218"/>
      <c r="JWJ2174" s="218"/>
      <c r="JWK2174" s="218"/>
      <c r="JWL2174" s="218"/>
      <c r="JWM2174" s="218"/>
      <c r="JWN2174" s="218"/>
      <c r="JWO2174" s="218"/>
      <c r="JWP2174" s="218"/>
      <c r="JWQ2174" s="218"/>
      <c r="JWR2174" s="218"/>
      <c r="JWS2174" s="218"/>
      <c r="JWT2174" s="218"/>
      <c r="JWU2174" s="218"/>
      <c r="JWV2174" s="218"/>
      <c r="JWW2174" s="218"/>
      <c r="JWX2174" s="218"/>
      <c r="JWY2174" s="218"/>
      <c r="JWZ2174" s="218"/>
      <c r="JXA2174" s="218"/>
      <c r="JXB2174" s="218"/>
      <c r="JXC2174" s="218"/>
      <c r="JXD2174" s="218"/>
      <c r="JXE2174" s="218"/>
      <c r="JXF2174" s="218"/>
      <c r="JXG2174" s="218"/>
      <c r="JXH2174" s="218"/>
      <c r="JXI2174" s="218"/>
      <c r="JXJ2174" s="218"/>
      <c r="JXK2174" s="218"/>
      <c r="JXL2174" s="218"/>
      <c r="JXM2174" s="218"/>
      <c r="JXN2174" s="218"/>
      <c r="JXO2174" s="218"/>
      <c r="JXP2174" s="218"/>
      <c r="JXQ2174" s="218"/>
      <c r="JXR2174" s="218"/>
      <c r="JXS2174" s="218"/>
      <c r="JXT2174" s="218"/>
      <c r="JXU2174" s="218"/>
      <c r="JXV2174" s="218"/>
      <c r="JXW2174" s="218"/>
      <c r="JXX2174" s="218"/>
      <c r="JXY2174" s="218"/>
      <c r="JXZ2174" s="218"/>
      <c r="JYA2174" s="218"/>
      <c r="JYB2174" s="218"/>
      <c r="JYC2174" s="218"/>
      <c r="JYD2174" s="218"/>
      <c r="JYE2174" s="218"/>
      <c r="JYF2174" s="218"/>
      <c r="JYG2174" s="218"/>
      <c r="JYH2174" s="218"/>
      <c r="JYI2174" s="218"/>
      <c r="JYJ2174" s="218"/>
      <c r="JYK2174" s="218"/>
      <c r="JYL2174" s="218"/>
      <c r="JYM2174" s="218"/>
      <c r="JYN2174" s="218"/>
      <c r="JYO2174" s="218"/>
      <c r="JYP2174" s="218"/>
      <c r="JYQ2174" s="218"/>
      <c r="JYR2174" s="218"/>
      <c r="JYS2174" s="218"/>
      <c r="JYT2174" s="218"/>
      <c r="JYU2174" s="218"/>
      <c r="JYV2174" s="218"/>
      <c r="JYW2174" s="218"/>
      <c r="JYX2174" s="218"/>
      <c r="JYY2174" s="218"/>
      <c r="JYZ2174" s="218"/>
      <c r="JZA2174" s="218"/>
      <c r="JZB2174" s="218"/>
      <c r="JZC2174" s="218"/>
      <c r="JZD2174" s="218"/>
      <c r="JZE2174" s="218"/>
      <c r="JZF2174" s="218"/>
      <c r="JZG2174" s="218"/>
      <c r="JZH2174" s="218"/>
      <c r="JZI2174" s="218"/>
      <c r="JZJ2174" s="218"/>
      <c r="JZK2174" s="218"/>
      <c r="JZL2174" s="218"/>
      <c r="JZM2174" s="218"/>
      <c r="JZN2174" s="218"/>
      <c r="JZO2174" s="218"/>
      <c r="JZP2174" s="218"/>
      <c r="JZQ2174" s="218"/>
      <c r="JZR2174" s="218"/>
      <c r="JZS2174" s="218"/>
      <c r="JZT2174" s="218"/>
      <c r="JZU2174" s="218"/>
      <c r="JZV2174" s="218"/>
      <c r="JZW2174" s="218"/>
      <c r="JZX2174" s="218"/>
      <c r="JZY2174" s="218"/>
      <c r="JZZ2174" s="218"/>
      <c r="KAA2174" s="218"/>
      <c r="KAB2174" s="218"/>
      <c r="KAC2174" s="218"/>
      <c r="KAD2174" s="218"/>
      <c r="KAE2174" s="218"/>
      <c r="KAF2174" s="218"/>
      <c r="KAG2174" s="218"/>
      <c r="KAH2174" s="218"/>
      <c r="KAI2174" s="218"/>
      <c r="KAJ2174" s="218"/>
      <c r="KAK2174" s="218"/>
      <c r="KAL2174" s="218"/>
      <c r="KAM2174" s="218"/>
      <c r="KAN2174" s="218"/>
      <c r="KAO2174" s="218"/>
      <c r="KAP2174" s="218"/>
      <c r="KAQ2174" s="218"/>
      <c r="KAR2174" s="218"/>
      <c r="KAS2174" s="218"/>
      <c r="KAT2174" s="218"/>
      <c r="KAU2174" s="218"/>
      <c r="KAV2174" s="218"/>
      <c r="KAW2174" s="218"/>
      <c r="KAX2174" s="218"/>
      <c r="KAY2174" s="218"/>
      <c r="KAZ2174" s="218"/>
      <c r="KBA2174" s="218"/>
      <c r="KBB2174" s="218"/>
      <c r="KBC2174" s="218"/>
      <c r="KBD2174" s="218"/>
      <c r="KBE2174" s="218"/>
      <c r="KBF2174" s="218"/>
      <c r="KBG2174" s="218"/>
      <c r="KBH2174" s="218"/>
      <c r="KBI2174" s="218"/>
      <c r="KBJ2174" s="218"/>
      <c r="KBK2174" s="218"/>
      <c r="KBL2174" s="218"/>
      <c r="KBM2174" s="218"/>
      <c r="KBN2174" s="218"/>
      <c r="KBO2174" s="218"/>
      <c r="KBP2174" s="218"/>
      <c r="KBQ2174" s="218"/>
      <c r="KBR2174" s="218"/>
      <c r="KBS2174" s="218"/>
      <c r="KBT2174" s="218"/>
      <c r="KBU2174" s="218"/>
      <c r="KBV2174" s="218"/>
      <c r="KBW2174" s="218"/>
      <c r="KBX2174" s="218"/>
      <c r="KBY2174" s="218"/>
      <c r="KBZ2174" s="218"/>
      <c r="KCA2174" s="218"/>
      <c r="KCB2174" s="218"/>
      <c r="KCC2174" s="218"/>
      <c r="KCD2174" s="218"/>
      <c r="KCE2174" s="218"/>
      <c r="KCF2174" s="218"/>
      <c r="KCG2174" s="218"/>
      <c r="KCH2174" s="218"/>
      <c r="KCI2174" s="218"/>
      <c r="KCJ2174" s="218"/>
      <c r="KCK2174" s="218"/>
      <c r="KCL2174" s="218"/>
      <c r="KCM2174" s="218"/>
      <c r="KCN2174" s="218"/>
      <c r="KCO2174" s="218"/>
      <c r="KCP2174" s="218"/>
      <c r="KCQ2174" s="218"/>
      <c r="KCR2174" s="218"/>
      <c r="KCS2174" s="218"/>
      <c r="KCT2174" s="218"/>
      <c r="KCU2174" s="218"/>
      <c r="KCV2174" s="218"/>
      <c r="KCW2174" s="218"/>
      <c r="KCX2174" s="218"/>
      <c r="KCY2174" s="218"/>
      <c r="KCZ2174" s="218"/>
      <c r="KDA2174" s="218"/>
      <c r="KDB2174" s="218"/>
      <c r="KDC2174" s="218"/>
      <c r="KDD2174" s="218"/>
      <c r="KDE2174" s="218"/>
      <c r="KDF2174" s="218"/>
      <c r="KDG2174" s="218"/>
      <c r="KDH2174" s="218"/>
      <c r="KDI2174" s="218"/>
      <c r="KDJ2174" s="218"/>
      <c r="KDK2174" s="218"/>
      <c r="KDL2174" s="218"/>
      <c r="KDM2174" s="218"/>
      <c r="KDN2174" s="218"/>
      <c r="KDO2174" s="218"/>
      <c r="KDP2174" s="218"/>
      <c r="KDQ2174" s="218"/>
      <c r="KDR2174" s="218"/>
      <c r="KDS2174" s="218"/>
      <c r="KDT2174" s="218"/>
      <c r="KDU2174" s="218"/>
      <c r="KDV2174" s="218"/>
      <c r="KDW2174" s="218"/>
      <c r="KDX2174" s="218"/>
      <c r="KDY2174" s="218"/>
      <c r="KDZ2174" s="218"/>
      <c r="KEA2174" s="218"/>
      <c r="KEB2174" s="218"/>
      <c r="KEC2174" s="218"/>
      <c r="KED2174" s="218"/>
      <c r="KEE2174" s="218"/>
      <c r="KEF2174" s="218"/>
      <c r="KEG2174" s="218"/>
      <c r="KEH2174" s="218"/>
      <c r="KEI2174" s="218"/>
      <c r="KEJ2174" s="218"/>
      <c r="KEK2174" s="218"/>
      <c r="KEL2174" s="218"/>
      <c r="KEM2174" s="218"/>
      <c r="KEN2174" s="218"/>
      <c r="KEO2174" s="218"/>
      <c r="KEP2174" s="218"/>
      <c r="KEQ2174" s="218"/>
      <c r="KER2174" s="218"/>
      <c r="KES2174" s="218"/>
      <c r="KET2174" s="218"/>
      <c r="KEU2174" s="218"/>
      <c r="KEV2174" s="218"/>
      <c r="KEW2174" s="218"/>
      <c r="KEX2174" s="218"/>
      <c r="KEY2174" s="218"/>
      <c r="KEZ2174" s="218"/>
      <c r="KFA2174" s="218"/>
      <c r="KFB2174" s="218"/>
      <c r="KFC2174" s="218"/>
      <c r="KFD2174" s="218"/>
      <c r="KFE2174" s="218"/>
      <c r="KFF2174" s="218"/>
      <c r="KFG2174" s="218"/>
      <c r="KFH2174" s="218"/>
      <c r="KFI2174" s="218"/>
      <c r="KFJ2174" s="218"/>
      <c r="KFK2174" s="218"/>
      <c r="KFL2174" s="218"/>
      <c r="KFM2174" s="218"/>
      <c r="KFN2174" s="218"/>
      <c r="KFO2174" s="218"/>
      <c r="KFP2174" s="218"/>
      <c r="KFQ2174" s="218"/>
      <c r="KFR2174" s="218"/>
      <c r="KFS2174" s="218"/>
      <c r="KFT2174" s="218"/>
      <c r="KFU2174" s="218"/>
      <c r="KFV2174" s="218"/>
      <c r="KFW2174" s="218"/>
      <c r="KFX2174" s="218"/>
      <c r="KFY2174" s="218"/>
      <c r="KFZ2174" s="218"/>
      <c r="KGA2174" s="218"/>
      <c r="KGB2174" s="218"/>
      <c r="KGC2174" s="218"/>
      <c r="KGD2174" s="218"/>
      <c r="KGE2174" s="218"/>
      <c r="KGF2174" s="218"/>
      <c r="KGG2174" s="218"/>
      <c r="KGH2174" s="218"/>
      <c r="KGI2174" s="218"/>
      <c r="KGJ2174" s="218"/>
      <c r="KGK2174" s="218"/>
      <c r="KGL2174" s="218"/>
      <c r="KGM2174" s="218"/>
      <c r="KGN2174" s="218"/>
      <c r="KGO2174" s="218"/>
      <c r="KGP2174" s="218"/>
      <c r="KGQ2174" s="218"/>
      <c r="KGR2174" s="218"/>
      <c r="KGS2174" s="218"/>
      <c r="KGT2174" s="218"/>
      <c r="KGU2174" s="218"/>
      <c r="KGV2174" s="218"/>
      <c r="KGW2174" s="218"/>
      <c r="KGX2174" s="218"/>
      <c r="KGY2174" s="218"/>
      <c r="KGZ2174" s="218"/>
      <c r="KHA2174" s="218"/>
      <c r="KHB2174" s="218"/>
      <c r="KHC2174" s="218"/>
      <c r="KHD2174" s="218"/>
      <c r="KHE2174" s="218"/>
      <c r="KHF2174" s="218"/>
      <c r="KHG2174" s="218"/>
      <c r="KHH2174" s="218"/>
      <c r="KHI2174" s="218"/>
      <c r="KHJ2174" s="218"/>
      <c r="KHK2174" s="218"/>
      <c r="KHL2174" s="218"/>
      <c r="KHM2174" s="218"/>
      <c r="KHN2174" s="218"/>
      <c r="KHO2174" s="218"/>
      <c r="KHP2174" s="218"/>
      <c r="KHQ2174" s="218"/>
      <c r="KHR2174" s="218"/>
      <c r="KHS2174" s="218"/>
      <c r="KHT2174" s="218"/>
      <c r="KHU2174" s="218"/>
      <c r="KHV2174" s="218"/>
      <c r="KHW2174" s="218"/>
      <c r="KHX2174" s="218"/>
      <c r="KHY2174" s="218"/>
      <c r="KHZ2174" s="218"/>
      <c r="KIA2174" s="218"/>
      <c r="KIB2174" s="218"/>
      <c r="KIC2174" s="218"/>
      <c r="KID2174" s="218"/>
      <c r="KIE2174" s="218"/>
      <c r="KIF2174" s="218"/>
      <c r="KIG2174" s="218"/>
      <c r="KIH2174" s="218"/>
      <c r="KII2174" s="218"/>
      <c r="KIJ2174" s="218"/>
      <c r="KIK2174" s="218"/>
      <c r="KIL2174" s="218"/>
      <c r="KIM2174" s="218"/>
      <c r="KIN2174" s="218"/>
      <c r="KIO2174" s="218"/>
      <c r="KIP2174" s="218"/>
      <c r="KIQ2174" s="218"/>
      <c r="KIR2174" s="218"/>
      <c r="KIS2174" s="218"/>
      <c r="KIT2174" s="218"/>
      <c r="KIU2174" s="218"/>
      <c r="KIV2174" s="218"/>
      <c r="KIW2174" s="218"/>
      <c r="KIX2174" s="218"/>
      <c r="KIY2174" s="218"/>
      <c r="KIZ2174" s="218"/>
      <c r="KJA2174" s="218"/>
      <c r="KJB2174" s="218"/>
      <c r="KJC2174" s="218"/>
      <c r="KJD2174" s="218"/>
      <c r="KJE2174" s="218"/>
      <c r="KJF2174" s="218"/>
      <c r="KJG2174" s="218"/>
      <c r="KJH2174" s="218"/>
      <c r="KJI2174" s="218"/>
      <c r="KJJ2174" s="218"/>
      <c r="KJK2174" s="218"/>
      <c r="KJL2174" s="218"/>
      <c r="KJM2174" s="218"/>
      <c r="KJN2174" s="218"/>
      <c r="KJO2174" s="218"/>
      <c r="KJP2174" s="218"/>
      <c r="KJQ2174" s="218"/>
      <c r="KJR2174" s="218"/>
      <c r="KJS2174" s="218"/>
      <c r="KJT2174" s="218"/>
      <c r="KJU2174" s="218"/>
      <c r="KJV2174" s="218"/>
      <c r="KJW2174" s="218"/>
      <c r="KJX2174" s="218"/>
      <c r="KJY2174" s="218"/>
      <c r="KJZ2174" s="218"/>
      <c r="KKA2174" s="218"/>
      <c r="KKB2174" s="218"/>
      <c r="KKC2174" s="218"/>
      <c r="KKD2174" s="218"/>
      <c r="KKE2174" s="218"/>
      <c r="KKF2174" s="218"/>
      <c r="KKG2174" s="218"/>
      <c r="KKH2174" s="218"/>
      <c r="KKI2174" s="218"/>
      <c r="KKJ2174" s="218"/>
      <c r="KKK2174" s="218"/>
      <c r="KKL2174" s="218"/>
      <c r="KKM2174" s="218"/>
      <c r="KKN2174" s="218"/>
      <c r="KKO2174" s="218"/>
      <c r="KKP2174" s="218"/>
      <c r="KKQ2174" s="218"/>
      <c r="KKR2174" s="218"/>
      <c r="KKS2174" s="218"/>
      <c r="KKT2174" s="218"/>
      <c r="KKU2174" s="218"/>
      <c r="KKV2174" s="218"/>
      <c r="KKW2174" s="218"/>
      <c r="KKX2174" s="218"/>
      <c r="KKY2174" s="218"/>
      <c r="KKZ2174" s="218"/>
      <c r="KLA2174" s="218"/>
      <c r="KLB2174" s="218"/>
      <c r="KLC2174" s="218"/>
      <c r="KLD2174" s="218"/>
      <c r="KLE2174" s="218"/>
      <c r="KLF2174" s="218"/>
      <c r="KLG2174" s="218"/>
      <c r="KLH2174" s="218"/>
      <c r="KLI2174" s="218"/>
      <c r="KLJ2174" s="218"/>
      <c r="KLK2174" s="218"/>
      <c r="KLL2174" s="218"/>
      <c r="KLM2174" s="218"/>
      <c r="KLN2174" s="218"/>
      <c r="KLO2174" s="218"/>
      <c r="KLP2174" s="218"/>
      <c r="KLQ2174" s="218"/>
      <c r="KLR2174" s="218"/>
      <c r="KLS2174" s="218"/>
      <c r="KLT2174" s="218"/>
      <c r="KLU2174" s="218"/>
      <c r="KLV2174" s="218"/>
      <c r="KLW2174" s="218"/>
      <c r="KLX2174" s="218"/>
      <c r="KLY2174" s="218"/>
      <c r="KLZ2174" s="218"/>
      <c r="KMA2174" s="218"/>
      <c r="KMB2174" s="218"/>
      <c r="KMC2174" s="218"/>
      <c r="KMD2174" s="218"/>
      <c r="KME2174" s="218"/>
      <c r="KMF2174" s="218"/>
      <c r="KMG2174" s="218"/>
      <c r="KMH2174" s="218"/>
      <c r="KMI2174" s="218"/>
      <c r="KMJ2174" s="218"/>
      <c r="KMK2174" s="218"/>
      <c r="KML2174" s="218"/>
      <c r="KMM2174" s="218"/>
      <c r="KMN2174" s="218"/>
      <c r="KMO2174" s="218"/>
      <c r="KMP2174" s="218"/>
      <c r="KMQ2174" s="218"/>
      <c r="KMR2174" s="218"/>
      <c r="KMS2174" s="218"/>
      <c r="KMT2174" s="218"/>
      <c r="KMU2174" s="218"/>
      <c r="KMV2174" s="218"/>
      <c r="KMW2174" s="218"/>
      <c r="KMX2174" s="218"/>
      <c r="KMY2174" s="218"/>
      <c r="KMZ2174" s="218"/>
      <c r="KNA2174" s="218"/>
      <c r="KNB2174" s="218"/>
      <c r="KNC2174" s="218"/>
      <c r="KND2174" s="218"/>
      <c r="KNE2174" s="218"/>
      <c r="KNF2174" s="218"/>
      <c r="KNG2174" s="218"/>
      <c r="KNH2174" s="218"/>
      <c r="KNI2174" s="218"/>
      <c r="KNJ2174" s="218"/>
      <c r="KNK2174" s="218"/>
      <c r="KNL2174" s="218"/>
      <c r="KNM2174" s="218"/>
      <c r="KNN2174" s="218"/>
      <c r="KNO2174" s="218"/>
      <c r="KNP2174" s="218"/>
      <c r="KNQ2174" s="218"/>
      <c r="KNR2174" s="218"/>
      <c r="KNS2174" s="218"/>
      <c r="KNT2174" s="218"/>
      <c r="KNU2174" s="218"/>
      <c r="KNV2174" s="218"/>
      <c r="KNW2174" s="218"/>
      <c r="KNX2174" s="218"/>
      <c r="KNY2174" s="218"/>
      <c r="KNZ2174" s="218"/>
      <c r="KOA2174" s="218"/>
      <c r="KOB2174" s="218"/>
      <c r="KOC2174" s="218"/>
      <c r="KOD2174" s="218"/>
      <c r="KOE2174" s="218"/>
      <c r="KOF2174" s="218"/>
      <c r="KOG2174" s="218"/>
      <c r="KOH2174" s="218"/>
      <c r="KOI2174" s="218"/>
      <c r="KOJ2174" s="218"/>
      <c r="KOK2174" s="218"/>
      <c r="KOL2174" s="218"/>
      <c r="KOM2174" s="218"/>
      <c r="KON2174" s="218"/>
      <c r="KOO2174" s="218"/>
      <c r="KOP2174" s="218"/>
      <c r="KOQ2174" s="218"/>
      <c r="KOR2174" s="218"/>
      <c r="KOS2174" s="218"/>
      <c r="KOT2174" s="218"/>
      <c r="KOU2174" s="218"/>
      <c r="KOV2174" s="218"/>
      <c r="KOW2174" s="218"/>
      <c r="KOX2174" s="218"/>
      <c r="KOY2174" s="218"/>
      <c r="KOZ2174" s="218"/>
      <c r="KPA2174" s="218"/>
      <c r="KPB2174" s="218"/>
      <c r="KPC2174" s="218"/>
      <c r="KPD2174" s="218"/>
      <c r="KPE2174" s="218"/>
      <c r="KPF2174" s="218"/>
      <c r="KPG2174" s="218"/>
      <c r="KPH2174" s="218"/>
      <c r="KPI2174" s="218"/>
      <c r="KPJ2174" s="218"/>
      <c r="KPK2174" s="218"/>
      <c r="KPL2174" s="218"/>
      <c r="KPM2174" s="218"/>
      <c r="KPN2174" s="218"/>
      <c r="KPO2174" s="218"/>
      <c r="KPP2174" s="218"/>
      <c r="KPQ2174" s="218"/>
      <c r="KPR2174" s="218"/>
      <c r="KPS2174" s="218"/>
      <c r="KPT2174" s="218"/>
      <c r="KPU2174" s="218"/>
      <c r="KPV2174" s="218"/>
      <c r="KPW2174" s="218"/>
      <c r="KPX2174" s="218"/>
      <c r="KPY2174" s="218"/>
      <c r="KPZ2174" s="218"/>
      <c r="KQA2174" s="218"/>
      <c r="KQB2174" s="218"/>
      <c r="KQC2174" s="218"/>
      <c r="KQD2174" s="218"/>
      <c r="KQE2174" s="218"/>
      <c r="KQF2174" s="218"/>
      <c r="KQG2174" s="218"/>
      <c r="KQH2174" s="218"/>
      <c r="KQI2174" s="218"/>
      <c r="KQJ2174" s="218"/>
      <c r="KQK2174" s="218"/>
      <c r="KQL2174" s="218"/>
      <c r="KQM2174" s="218"/>
      <c r="KQN2174" s="218"/>
      <c r="KQO2174" s="218"/>
      <c r="KQP2174" s="218"/>
      <c r="KQQ2174" s="218"/>
      <c r="KQR2174" s="218"/>
      <c r="KQS2174" s="218"/>
      <c r="KQT2174" s="218"/>
      <c r="KQU2174" s="218"/>
      <c r="KQV2174" s="218"/>
      <c r="KQW2174" s="218"/>
      <c r="KQX2174" s="218"/>
      <c r="KQY2174" s="218"/>
      <c r="KQZ2174" s="218"/>
      <c r="KRA2174" s="218"/>
      <c r="KRB2174" s="218"/>
      <c r="KRC2174" s="218"/>
      <c r="KRD2174" s="218"/>
      <c r="KRE2174" s="218"/>
      <c r="KRF2174" s="218"/>
      <c r="KRG2174" s="218"/>
      <c r="KRH2174" s="218"/>
      <c r="KRI2174" s="218"/>
      <c r="KRJ2174" s="218"/>
      <c r="KRK2174" s="218"/>
      <c r="KRL2174" s="218"/>
      <c r="KRM2174" s="218"/>
      <c r="KRN2174" s="218"/>
      <c r="KRO2174" s="218"/>
      <c r="KRP2174" s="218"/>
      <c r="KRQ2174" s="218"/>
      <c r="KRR2174" s="218"/>
      <c r="KRS2174" s="218"/>
      <c r="KRT2174" s="218"/>
      <c r="KRU2174" s="218"/>
      <c r="KRV2174" s="218"/>
      <c r="KRW2174" s="218"/>
      <c r="KRX2174" s="218"/>
      <c r="KRY2174" s="218"/>
      <c r="KRZ2174" s="218"/>
      <c r="KSA2174" s="218"/>
      <c r="KSB2174" s="218"/>
      <c r="KSC2174" s="218"/>
      <c r="KSD2174" s="218"/>
      <c r="KSE2174" s="218"/>
      <c r="KSF2174" s="218"/>
      <c r="KSG2174" s="218"/>
      <c r="KSH2174" s="218"/>
      <c r="KSI2174" s="218"/>
      <c r="KSJ2174" s="218"/>
      <c r="KSK2174" s="218"/>
      <c r="KSL2174" s="218"/>
      <c r="KSM2174" s="218"/>
      <c r="KSN2174" s="218"/>
      <c r="KSO2174" s="218"/>
      <c r="KSP2174" s="218"/>
      <c r="KSQ2174" s="218"/>
      <c r="KSR2174" s="218"/>
      <c r="KSS2174" s="218"/>
      <c r="KST2174" s="218"/>
      <c r="KSU2174" s="218"/>
      <c r="KSV2174" s="218"/>
      <c r="KSW2174" s="218"/>
      <c r="KSX2174" s="218"/>
      <c r="KSY2174" s="218"/>
      <c r="KSZ2174" s="218"/>
      <c r="KTA2174" s="218"/>
      <c r="KTB2174" s="218"/>
      <c r="KTC2174" s="218"/>
      <c r="KTD2174" s="218"/>
      <c r="KTE2174" s="218"/>
      <c r="KTF2174" s="218"/>
      <c r="KTG2174" s="218"/>
      <c r="KTH2174" s="218"/>
      <c r="KTI2174" s="218"/>
      <c r="KTJ2174" s="218"/>
      <c r="KTK2174" s="218"/>
      <c r="KTL2174" s="218"/>
      <c r="KTM2174" s="218"/>
      <c r="KTN2174" s="218"/>
      <c r="KTO2174" s="218"/>
      <c r="KTP2174" s="218"/>
      <c r="KTQ2174" s="218"/>
      <c r="KTR2174" s="218"/>
      <c r="KTS2174" s="218"/>
      <c r="KTT2174" s="218"/>
      <c r="KTU2174" s="218"/>
      <c r="KTV2174" s="218"/>
      <c r="KTW2174" s="218"/>
      <c r="KTX2174" s="218"/>
      <c r="KTY2174" s="218"/>
      <c r="KTZ2174" s="218"/>
      <c r="KUA2174" s="218"/>
      <c r="KUB2174" s="218"/>
      <c r="KUC2174" s="218"/>
      <c r="KUD2174" s="218"/>
      <c r="KUE2174" s="218"/>
      <c r="KUF2174" s="218"/>
      <c r="KUG2174" s="218"/>
      <c r="KUH2174" s="218"/>
      <c r="KUI2174" s="218"/>
      <c r="KUJ2174" s="218"/>
      <c r="KUK2174" s="218"/>
      <c r="KUL2174" s="218"/>
      <c r="KUM2174" s="218"/>
      <c r="KUN2174" s="218"/>
      <c r="KUO2174" s="218"/>
      <c r="KUP2174" s="218"/>
      <c r="KUQ2174" s="218"/>
      <c r="KUR2174" s="218"/>
      <c r="KUS2174" s="218"/>
      <c r="KUT2174" s="218"/>
      <c r="KUU2174" s="218"/>
      <c r="KUV2174" s="218"/>
      <c r="KUW2174" s="218"/>
      <c r="KUX2174" s="218"/>
      <c r="KUY2174" s="218"/>
      <c r="KUZ2174" s="218"/>
      <c r="KVA2174" s="218"/>
      <c r="KVB2174" s="218"/>
      <c r="KVC2174" s="218"/>
      <c r="KVD2174" s="218"/>
      <c r="KVE2174" s="218"/>
      <c r="KVF2174" s="218"/>
      <c r="KVG2174" s="218"/>
      <c r="KVH2174" s="218"/>
      <c r="KVI2174" s="218"/>
      <c r="KVJ2174" s="218"/>
      <c r="KVK2174" s="218"/>
      <c r="KVL2174" s="218"/>
      <c r="KVM2174" s="218"/>
      <c r="KVN2174" s="218"/>
      <c r="KVO2174" s="218"/>
      <c r="KVP2174" s="218"/>
      <c r="KVQ2174" s="218"/>
      <c r="KVR2174" s="218"/>
      <c r="KVS2174" s="218"/>
      <c r="KVT2174" s="218"/>
      <c r="KVU2174" s="218"/>
      <c r="KVV2174" s="218"/>
      <c r="KVW2174" s="218"/>
      <c r="KVX2174" s="218"/>
      <c r="KVY2174" s="218"/>
      <c r="KVZ2174" s="218"/>
      <c r="KWA2174" s="218"/>
      <c r="KWB2174" s="218"/>
      <c r="KWC2174" s="218"/>
      <c r="KWD2174" s="218"/>
      <c r="KWE2174" s="218"/>
      <c r="KWF2174" s="218"/>
      <c r="KWG2174" s="218"/>
      <c r="KWH2174" s="218"/>
      <c r="KWI2174" s="218"/>
      <c r="KWJ2174" s="218"/>
      <c r="KWK2174" s="218"/>
      <c r="KWL2174" s="218"/>
      <c r="KWM2174" s="218"/>
      <c r="KWN2174" s="218"/>
      <c r="KWO2174" s="218"/>
      <c r="KWP2174" s="218"/>
      <c r="KWQ2174" s="218"/>
      <c r="KWR2174" s="218"/>
      <c r="KWS2174" s="218"/>
      <c r="KWT2174" s="218"/>
      <c r="KWU2174" s="218"/>
      <c r="KWV2174" s="218"/>
      <c r="KWW2174" s="218"/>
      <c r="KWX2174" s="218"/>
      <c r="KWY2174" s="218"/>
      <c r="KWZ2174" s="218"/>
      <c r="KXA2174" s="218"/>
      <c r="KXB2174" s="218"/>
      <c r="KXC2174" s="218"/>
      <c r="KXD2174" s="218"/>
      <c r="KXE2174" s="218"/>
      <c r="KXF2174" s="218"/>
      <c r="KXG2174" s="218"/>
      <c r="KXH2174" s="218"/>
      <c r="KXI2174" s="218"/>
      <c r="KXJ2174" s="218"/>
      <c r="KXK2174" s="218"/>
      <c r="KXL2174" s="218"/>
      <c r="KXM2174" s="218"/>
      <c r="KXN2174" s="218"/>
      <c r="KXO2174" s="218"/>
      <c r="KXP2174" s="218"/>
      <c r="KXQ2174" s="218"/>
      <c r="KXR2174" s="218"/>
      <c r="KXS2174" s="218"/>
      <c r="KXT2174" s="218"/>
      <c r="KXU2174" s="218"/>
      <c r="KXV2174" s="218"/>
      <c r="KXW2174" s="218"/>
      <c r="KXX2174" s="218"/>
      <c r="KXY2174" s="218"/>
      <c r="KXZ2174" s="218"/>
      <c r="KYA2174" s="218"/>
      <c r="KYB2174" s="218"/>
      <c r="KYC2174" s="218"/>
      <c r="KYD2174" s="218"/>
      <c r="KYE2174" s="218"/>
      <c r="KYF2174" s="218"/>
      <c r="KYG2174" s="218"/>
      <c r="KYH2174" s="218"/>
      <c r="KYI2174" s="218"/>
      <c r="KYJ2174" s="218"/>
      <c r="KYK2174" s="218"/>
      <c r="KYL2174" s="218"/>
      <c r="KYM2174" s="218"/>
      <c r="KYN2174" s="218"/>
      <c r="KYO2174" s="218"/>
      <c r="KYP2174" s="218"/>
      <c r="KYQ2174" s="218"/>
      <c r="KYR2174" s="218"/>
      <c r="KYS2174" s="218"/>
      <c r="KYT2174" s="218"/>
      <c r="KYU2174" s="218"/>
      <c r="KYV2174" s="218"/>
      <c r="KYW2174" s="218"/>
      <c r="KYX2174" s="218"/>
      <c r="KYY2174" s="218"/>
      <c r="KYZ2174" s="218"/>
      <c r="KZA2174" s="218"/>
      <c r="KZB2174" s="218"/>
      <c r="KZC2174" s="218"/>
      <c r="KZD2174" s="218"/>
      <c r="KZE2174" s="218"/>
      <c r="KZF2174" s="218"/>
      <c r="KZG2174" s="218"/>
      <c r="KZH2174" s="218"/>
      <c r="KZI2174" s="218"/>
      <c r="KZJ2174" s="218"/>
      <c r="KZK2174" s="218"/>
      <c r="KZL2174" s="218"/>
      <c r="KZM2174" s="218"/>
      <c r="KZN2174" s="218"/>
      <c r="KZO2174" s="218"/>
      <c r="KZP2174" s="218"/>
      <c r="KZQ2174" s="218"/>
      <c r="KZR2174" s="218"/>
      <c r="KZS2174" s="218"/>
      <c r="KZT2174" s="218"/>
      <c r="KZU2174" s="218"/>
      <c r="KZV2174" s="218"/>
      <c r="KZW2174" s="218"/>
      <c r="KZX2174" s="218"/>
      <c r="KZY2174" s="218"/>
      <c r="KZZ2174" s="218"/>
      <c r="LAA2174" s="218"/>
      <c r="LAB2174" s="218"/>
      <c r="LAC2174" s="218"/>
      <c r="LAD2174" s="218"/>
      <c r="LAE2174" s="218"/>
      <c r="LAF2174" s="218"/>
      <c r="LAG2174" s="218"/>
      <c r="LAH2174" s="218"/>
      <c r="LAI2174" s="218"/>
      <c r="LAJ2174" s="218"/>
      <c r="LAK2174" s="218"/>
      <c r="LAL2174" s="218"/>
      <c r="LAM2174" s="218"/>
      <c r="LAN2174" s="218"/>
      <c r="LAO2174" s="218"/>
      <c r="LAP2174" s="218"/>
      <c r="LAQ2174" s="218"/>
      <c r="LAR2174" s="218"/>
      <c r="LAS2174" s="218"/>
      <c r="LAT2174" s="218"/>
      <c r="LAU2174" s="218"/>
      <c r="LAV2174" s="218"/>
      <c r="LAW2174" s="218"/>
      <c r="LAX2174" s="218"/>
      <c r="LAY2174" s="218"/>
      <c r="LAZ2174" s="218"/>
      <c r="LBA2174" s="218"/>
      <c r="LBB2174" s="218"/>
      <c r="LBC2174" s="218"/>
      <c r="LBD2174" s="218"/>
      <c r="LBE2174" s="218"/>
      <c r="LBF2174" s="218"/>
      <c r="LBG2174" s="218"/>
      <c r="LBH2174" s="218"/>
      <c r="LBI2174" s="218"/>
      <c r="LBJ2174" s="218"/>
      <c r="LBK2174" s="218"/>
      <c r="LBL2174" s="218"/>
      <c r="LBM2174" s="218"/>
      <c r="LBN2174" s="218"/>
      <c r="LBO2174" s="218"/>
      <c r="LBP2174" s="218"/>
      <c r="LBQ2174" s="218"/>
      <c r="LBR2174" s="218"/>
      <c r="LBS2174" s="218"/>
      <c r="LBT2174" s="218"/>
      <c r="LBU2174" s="218"/>
      <c r="LBV2174" s="218"/>
      <c r="LBW2174" s="218"/>
      <c r="LBX2174" s="218"/>
      <c r="LBY2174" s="218"/>
      <c r="LBZ2174" s="218"/>
      <c r="LCA2174" s="218"/>
      <c r="LCB2174" s="218"/>
      <c r="LCC2174" s="218"/>
      <c r="LCD2174" s="218"/>
      <c r="LCE2174" s="218"/>
      <c r="LCF2174" s="218"/>
      <c r="LCG2174" s="218"/>
      <c r="LCH2174" s="218"/>
      <c r="LCI2174" s="218"/>
      <c r="LCJ2174" s="218"/>
      <c r="LCK2174" s="218"/>
      <c r="LCL2174" s="218"/>
      <c r="LCM2174" s="218"/>
      <c r="LCN2174" s="218"/>
      <c r="LCO2174" s="218"/>
      <c r="LCP2174" s="218"/>
      <c r="LCQ2174" s="218"/>
      <c r="LCR2174" s="218"/>
      <c r="LCS2174" s="218"/>
      <c r="LCT2174" s="218"/>
      <c r="LCU2174" s="218"/>
      <c r="LCV2174" s="218"/>
      <c r="LCW2174" s="218"/>
      <c r="LCX2174" s="218"/>
      <c r="LCY2174" s="218"/>
      <c r="LCZ2174" s="218"/>
      <c r="LDA2174" s="218"/>
      <c r="LDB2174" s="218"/>
      <c r="LDC2174" s="218"/>
      <c r="LDD2174" s="218"/>
      <c r="LDE2174" s="218"/>
      <c r="LDF2174" s="218"/>
      <c r="LDG2174" s="218"/>
      <c r="LDH2174" s="218"/>
      <c r="LDI2174" s="218"/>
      <c r="LDJ2174" s="218"/>
      <c r="LDK2174" s="218"/>
      <c r="LDL2174" s="218"/>
      <c r="LDM2174" s="218"/>
      <c r="LDN2174" s="218"/>
      <c r="LDO2174" s="218"/>
      <c r="LDP2174" s="218"/>
      <c r="LDQ2174" s="218"/>
      <c r="LDR2174" s="218"/>
      <c r="LDS2174" s="218"/>
      <c r="LDT2174" s="218"/>
      <c r="LDU2174" s="218"/>
      <c r="LDV2174" s="218"/>
      <c r="LDW2174" s="218"/>
      <c r="LDX2174" s="218"/>
      <c r="LDY2174" s="218"/>
      <c r="LDZ2174" s="218"/>
      <c r="LEA2174" s="218"/>
      <c r="LEB2174" s="218"/>
      <c r="LEC2174" s="218"/>
      <c r="LED2174" s="218"/>
      <c r="LEE2174" s="218"/>
      <c r="LEF2174" s="218"/>
      <c r="LEG2174" s="218"/>
      <c r="LEH2174" s="218"/>
      <c r="LEI2174" s="218"/>
      <c r="LEJ2174" s="218"/>
      <c r="LEK2174" s="218"/>
      <c r="LEL2174" s="218"/>
      <c r="LEM2174" s="218"/>
      <c r="LEN2174" s="218"/>
      <c r="LEO2174" s="218"/>
      <c r="LEP2174" s="218"/>
      <c r="LEQ2174" s="218"/>
      <c r="LER2174" s="218"/>
      <c r="LES2174" s="218"/>
      <c r="LET2174" s="218"/>
      <c r="LEU2174" s="218"/>
      <c r="LEV2174" s="218"/>
      <c r="LEW2174" s="218"/>
      <c r="LEX2174" s="218"/>
      <c r="LEY2174" s="218"/>
      <c r="LEZ2174" s="218"/>
      <c r="LFA2174" s="218"/>
      <c r="LFB2174" s="218"/>
      <c r="LFC2174" s="218"/>
      <c r="LFD2174" s="218"/>
      <c r="LFE2174" s="218"/>
      <c r="LFF2174" s="218"/>
      <c r="LFG2174" s="218"/>
      <c r="LFH2174" s="218"/>
      <c r="LFI2174" s="218"/>
      <c r="LFJ2174" s="218"/>
      <c r="LFK2174" s="218"/>
      <c r="LFL2174" s="218"/>
      <c r="LFM2174" s="218"/>
      <c r="LFN2174" s="218"/>
      <c r="LFO2174" s="218"/>
      <c r="LFP2174" s="218"/>
      <c r="LFQ2174" s="218"/>
      <c r="LFR2174" s="218"/>
      <c r="LFS2174" s="218"/>
      <c r="LFT2174" s="218"/>
      <c r="LFU2174" s="218"/>
      <c r="LFV2174" s="218"/>
      <c r="LFW2174" s="218"/>
      <c r="LFX2174" s="218"/>
      <c r="LFY2174" s="218"/>
      <c r="LFZ2174" s="218"/>
      <c r="LGA2174" s="218"/>
      <c r="LGB2174" s="218"/>
      <c r="LGC2174" s="218"/>
      <c r="LGD2174" s="218"/>
      <c r="LGE2174" s="218"/>
      <c r="LGF2174" s="218"/>
      <c r="LGG2174" s="218"/>
      <c r="LGH2174" s="218"/>
      <c r="LGI2174" s="218"/>
      <c r="LGJ2174" s="218"/>
      <c r="LGK2174" s="218"/>
      <c r="LGL2174" s="218"/>
      <c r="LGM2174" s="218"/>
      <c r="LGN2174" s="218"/>
      <c r="LGO2174" s="218"/>
      <c r="LGP2174" s="218"/>
      <c r="LGQ2174" s="218"/>
      <c r="LGR2174" s="218"/>
      <c r="LGS2174" s="218"/>
      <c r="LGT2174" s="218"/>
      <c r="LGU2174" s="218"/>
      <c r="LGV2174" s="218"/>
      <c r="LGW2174" s="218"/>
      <c r="LGX2174" s="218"/>
      <c r="LGY2174" s="218"/>
      <c r="LGZ2174" s="218"/>
      <c r="LHA2174" s="218"/>
      <c r="LHB2174" s="218"/>
      <c r="LHC2174" s="218"/>
      <c r="LHD2174" s="218"/>
      <c r="LHE2174" s="218"/>
      <c r="LHF2174" s="218"/>
      <c r="LHG2174" s="218"/>
      <c r="LHH2174" s="218"/>
      <c r="LHI2174" s="218"/>
      <c r="LHJ2174" s="218"/>
      <c r="LHK2174" s="218"/>
      <c r="LHL2174" s="218"/>
      <c r="LHM2174" s="218"/>
      <c r="LHN2174" s="218"/>
      <c r="LHO2174" s="218"/>
      <c r="LHP2174" s="218"/>
      <c r="LHQ2174" s="218"/>
      <c r="LHR2174" s="218"/>
      <c r="LHS2174" s="218"/>
      <c r="LHT2174" s="218"/>
      <c r="LHU2174" s="218"/>
      <c r="LHV2174" s="218"/>
      <c r="LHW2174" s="218"/>
      <c r="LHX2174" s="218"/>
      <c r="LHY2174" s="218"/>
      <c r="LHZ2174" s="218"/>
      <c r="LIA2174" s="218"/>
      <c r="LIB2174" s="218"/>
      <c r="LIC2174" s="218"/>
      <c r="LID2174" s="218"/>
      <c r="LIE2174" s="218"/>
      <c r="LIF2174" s="218"/>
      <c r="LIG2174" s="218"/>
      <c r="LIH2174" s="218"/>
      <c r="LII2174" s="218"/>
      <c r="LIJ2174" s="218"/>
      <c r="LIK2174" s="218"/>
      <c r="LIL2174" s="218"/>
      <c r="LIM2174" s="218"/>
      <c r="LIN2174" s="218"/>
      <c r="LIO2174" s="218"/>
      <c r="LIP2174" s="218"/>
      <c r="LIQ2174" s="218"/>
      <c r="LIR2174" s="218"/>
      <c r="LIS2174" s="218"/>
      <c r="LIT2174" s="218"/>
      <c r="LIU2174" s="218"/>
      <c r="LIV2174" s="218"/>
      <c r="LIW2174" s="218"/>
      <c r="LIX2174" s="218"/>
      <c r="LIY2174" s="218"/>
      <c r="LIZ2174" s="218"/>
      <c r="LJA2174" s="218"/>
      <c r="LJB2174" s="218"/>
      <c r="LJC2174" s="218"/>
      <c r="LJD2174" s="218"/>
      <c r="LJE2174" s="218"/>
      <c r="LJF2174" s="218"/>
      <c r="LJG2174" s="218"/>
      <c r="LJH2174" s="218"/>
      <c r="LJI2174" s="218"/>
      <c r="LJJ2174" s="218"/>
      <c r="LJK2174" s="218"/>
      <c r="LJL2174" s="218"/>
      <c r="LJM2174" s="218"/>
      <c r="LJN2174" s="218"/>
      <c r="LJO2174" s="218"/>
      <c r="LJP2174" s="218"/>
      <c r="LJQ2174" s="218"/>
      <c r="LJR2174" s="218"/>
      <c r="LJS2174" s="218"/>
      <c r="LJT2174" s="218"/>
      <c r="LJU2174" s="218"/>
      <c r="LJV2174" s="218"/>
      <c r="LJW2174" s="218"/>
      <c r="LJX2174" s="218"/>
      <c r="LJY2174" s="218"/>
      <c r="LJZ2174" s="218"/>
      <c r="LKA2174" s="218"/>
      <c r="LKB2174" s="218"/>
      <c r="LKC2174" s="218"/>
      <c r="LKD2174" s="218"/>
      <c r="LKE2174" s="218"/>
      <c r="LKF2174" s="218"/>
      <c r="LKG2174" s="218"/>
      <c r="LKH2174" s="218"/>
      <c r="LKI2174" s="218"/>
      <c r="LKJ2174" s="218"/>
      <c r="LKK2174" s="218"/>
      <c r="LKL2174" s="218"/>
      <c r="LKM2174" s="218"/>
      <c r="LKN2174" s="218"/>
      <c r="LKO2174" s="218"/>
      <c r="LKP2174" s="218"/>
      <c r="LKQ2174" s="218"/>
      <c r="LKR2174" s="218"/>
      <c r="LKS2174" s="218"/>
      <c r="LKT2174" s="218"/>
      <c r="LKU2174" s="218"/>
      <c r="LKV2174" s="218"/>
      <c r="LKW2174" s="218"/>
      <c r="LKX2174" s="218"/>
      <c r="LKY2174" s="218"/>
      <c r="LKZ2174" s="218"/>
      <c r="LLA2174" s="218"/>
      <c r="LLB2174" s="218"/>
      <c r="LLC2174" s="218"/>
      <c r="LLD2174" s="218"/>
      <c r="LLE2174" s="218"/>
      <c r="LLF2174" s="218"/>
      <c r="LLG2174" s="218"/>
      <c r="LLH2174" s="218"/>
      <c r="LLI2174" s="218"/>
      <c r="LLJ2174" s="218"/>
      <c r="LLK2174" s="218"/>
      <c r="LLL2174" s="218"/>
      <c r="LLM2174" s="218"/>
      <c r="LLN2174" s="218"/>
      <c r="LLO2174" s="218"/>
      <c r="LLP2174" s="218"/>
      <c r="LLQ2174" s="218"/>
      <c r="LLR2174" s="218"/>
      <c r="LLS2174" s="218"/>
      <c r="LLT2174" s="218"/>
      <c r="LLU2174" s="218"/>
      <c r="LLV2174" s="218"/>
      <c r="LLW2174" s="218"/>
      <c r="LLX2174" s="218"/>
      <c r="LLY2174" s="218"/>
      <c r="LLZ2174" s="218"/>
      <c r="LMA2174" s="218"/>
      <c r="LMB2174" s="218"/>
      <c r="LMC2174" s="218"/>
      <c r="LMD2174" s="218"/>
      <c r="LME2174" s="218"/>
      <c r="LMF2174" s="218"/>
      <c r="LMG2174" s="218"/>
      <c r="LMH2174" s="218"/>
      <c r="LMI2174" s="218"/>
      <c r="LMJ2174" s="218"/>
      <c r="LMK2174" s="218"/>
      <c r="LML2174" s="218"/>
      <c r="LMM2174" s="218"/>
      <c r="LMN2174" s="218"/>
      <c r="LMO2174" s="218"/>
      <c r="LMP2174" s="218"/>
      <c r="LMQ2174" s="218"/>
      <c r="LMR2174" s="218"/>
      <c r="LMS2174" s="218"/>
      <c r="LMT2174" s="218"/>
      <c r="LMU2174" s="218"/>
      <c r="LMV2174" s="218"/>
      <c r="LMW2174" s="218"/>
      <c r="LMX2174" s="218"/>
      <c r="LMY2174" s="218"/>
      <c r="LMZ2174" s="218"/>
      <c r="LNA2174" s="218"/>
      <c r="LNB2174" s="218"/>
      <c r="LNC2174" s="218"/>
      <c r="LND2174" s="218"/>
      <c r="LNE2174" s="218"/>
      <c r="LNF2174" s="218"/>
      <c r="LNG2174" s="218"/>
      <c r="LNH2174" s="218"/>
      <c r="LNI2174" s="218"/>
      <c r="LNJ2174" s="218"/>
      <c r="LNK2174" s="218"/>
      <c r="LNL2174" s="218"/>
      <c r="LNM2174" s="218"/>
      <c r="LNN2174" s="218"/>
      <c r="LNO2174" s="218"/>
      <c r="LNP2174" s="218"/>
      <c r="LNQ2174" s="218"/>
      <c r="LNR2174" s="218"/>
      <c r="LNS2174" s="218"/>
      <c r="LNT2174" s="218"/>
      <c r="LNU2174" s="218"/>
      <c r="LNV2174" s="218"/>
      <c r="LNW2174" s="218"/>
      <c r="LNX2174" s="218"/>
      <c r="LNY2174" s="218"/>
      <c r="LNZ2174" s="218"/>
      <c r="LOA2174" s="218"/>
      <c r="LOB2174" s="218"/>
      <c r="LOC2174" s="218"/>
      <c r="LOD2174" s="218"/>
      <c r="LOE2174" s="218"/>
      <c r="LOF2174" s="218"/>
      <c r="LOG2174" s="218"/>
      <c r="LOH2174" s="218"/>
      <c r="LOI2174" s="218"/>
      <c r="LOJ2174" s="218"/>
      <c r="LOK2174" s="218"/>
      <c r="LOL2174" s="218"/>
      <c r="LOM2174" s="218"/>
      <c r="LON2174" s="218"/>
      <c r="LOO2174" s="218"/>
      <c r="LOP2174" s="218"/>
      <c r="LOQ2174" s="218"/>
      <c r="LOR2174" s="218"/>
      <c r="LOS2174" s="218"/>
      <c r="LOT2174" s="218"/>
      <c r="LOU2174" s="218"/>
      <c r="LOV2174" s="218"/>
      <c r="LOW2174" s="218"/>
      <c r="LOX2174" s="218"/>
      <c r="LOY2174" s="218"/>
      <c r="LOZ2174" s="218"/>
      <c r="LPA2174" s="218"/>
      <c r="LPB2174" s="218"/>
      <c r="LPC2174" s="218"/>
      <c r="LPD2174" s="218"/>
      <c r="LPE2174" s="218"/>
      <c r="LPF2174" s="218"/>
      <c r="LPG2174" s="218"/>
      <c r="LPH2174" s="218"/>
      <c r="LPI2174" s="218"/>
      <c r="LPJ2174" s="218"/>
      <c r="LPK2174" s="218"/>
      <c r="LPL2174" s="218"/>
      <c r="LPM2174" s="218"/>
      <c r="LPN2174" s="218"/>
      <c r="LPO2174" s="218"/>
      <c r="LPP2174" s="218"/>
      <c r="LPQ2174" s="218"/>
      <c r="LPR2174" s="218"/>
      <c r="LPS2174" s="218"/>
      <c r="LPT2174" s="218"/>
      <c r="LPU2174" s="218"/>
      <c r="LPV2174" s="218"/>
      <c r="LPW2174" s="218"/>
      <c r="LPX2174" s="218"/>
      <c r="LPY2174" s="218"/>
      <c r="LPZ2174" s="218"/>
      <c r="LQA2174" s="218"/>
      <c r="LQB2174" s="218"/>
      <c r="LQC2174" s="218"/>
      <c r="LQD2174" s="218"/>
      <c r="LQE2174" s="218"/>
      <c r="LQF2174" s="218"/>
      <c r="LQG2174" s="218"/>
      <c r="LQH2174" s="218"/>
      <c r="LQI2174" s="218"/>
      <c r="LQJ2174" s="218"/>
      <c r="LQK2174" s="218"/>
      <c r="LQL2174" s="218"/>
      <c r="LQM2174" s="218"/>
      <c r="LQN2174" s="218"/>
      <c r="LQO2174" s="218"/>
      <c r="LQP2174" s="218"/>
      <c r="LQQ2174" s="218"/>
      <c r="LQR2174" s="218"/>
      <c r="LQS2174" s="218"/>
      <c r="LQT2174" s="218"/>
      <c r="LQU2174" s="218"/>
      <c r="LQV2174" s="218"/>
      <c r="LQW2174" s="218"/>
      <c r="LQX2174" s="218"/>
      <c r="LQY2174" s="218"/>
      <c r="LQZ2174" s="218"/>
      <c r="LRA2174" s="218"/>
      <c r="LRB2174" s="218"/>
      <c r="LRC2174" s="218"/>
      <c r="LRD2174" s="218"/>
      <c r="LRE2174" s="218"/>
      <c r="LRF2174" s="218"/>
      <c r="LRG2174" s="218"/>
      <c r="LRH2174" s="218"/>
      <c r="LRI2174" s="218"/>
      <c r="LRJ2174" s="218"/>
      <c r="LRK2174" s="218"/>
      <c r="LRL2174" s="218"/>
      <c r="LRM2174" s="218"/>
      <c r="LRN2174" s="218"/>
      <c r="LRO2174" s="218"/>
      <c r="LRP2174" s="218"/>
      <c r="LRQ2174" s="218"/>
      <c r="LRR2174" s="218"/>
      <c r="LRS2174" s="218"/>
      <c r="LRT2174" s="218"/>
      <c r="LRU2174" s="218"/>
      <c r="LRV2174" s="218"/>
      <c r="LRW2174" s="218"/>
      <c r="LRX2174" s="218"/>
      <c r="LRY2174" s="218"/>
      <c r="LRZ2174" s="218"/>
      <c r="LSA2174" s="218"/>
      <c r="LSB2174" s="218"/>
      <c r="LSC2174" s="218"/>
      <c r="LSD2174" s="218"/>
      <c r="LSE2174" s="218"/>
      <c r="LSF2174" s="218"/>
      <c r="LSG2174" s="218"/>
      <c r="LSH2174" s="218"/>
      <c r="LSI2174" s="218"/>
      <c r="LSJ2174" s="218"/>
      <c r="LSK2174" s="218"/>
      <c r="LSL2174" s="218"/>
      <c r="LSM2174" s="218"/>
      <c r="LSN2174" s="218"/>
      <c r="LSO2174" s="218"/>
      <c r="LSP2174" s="218"/>
      <c r="LSQ2174" s="218"/>
      <c r="LSR2174" s="218"/>
      <c r="LSS2174" s="218"/>
      <c r="LST2174" s="218"/>
      <c r="LSU2174" s="218"/>
      <c r="LSV2174" s="218"/>
      <c r="LSW2174" s="218"/>
      <c r="LSX2174" s="218"/>
      <c r="LSY2174" s="218"/>
      <c r="LSZ2174" s="218"/>
      <c r="LTA2174" s="218"/>
      <c r="LTB2174" s="218"/>
      <c r="LTC2174" s="218"/>
      <c r="LTD2174" s="218"/>
      <c r="LTE2174" s="218"/>
      <c r="LTF2174" s="218"/>
      <c r="LTG2174" s="218"/>
      <c r="LTH2174" s="218"/>
      <c r="LTI2174" s="218"/>
      <c r="LTJ2174" s="218"/>
      <c r="LTK2174" s="218"/>
      <c r="LTL2174" s="218"/>
      <c r="LTM2174" s="218"/>
      <c r="LTN2174" s="218"/>
      <c r="LTO2174" s="218"/>
      <c r="LTP2174" s="218"/>
      <c r="LTQ2174" s="218"/>
      <c r="LTR2174" s="218"/>
      <c r="LTS2174" s="218"/>
      <c r="LTT2174" s="218"/>
      <c r="LTU2174" s="218"/>
      <c r="LTV2174" s="218"/>
      <c r="LTW2174" s="218"/>
      <c r="LTX2174" s="218"/>
      <c r="LTY2174" s="218"/>
      <c r="LTZ2174" s="218"/>
      <c r="LUA2174" s="218"/>
      <c r="LUB2174" s="218"/>
      <c r="LUC2174" s="218"/>
      <c r="LUD2174" s="218"/>
      <c r="LUE2174" s="218"/>
      <c r="LUF2174" s="218"/>
      <c r="LUG2174" s="218"/>
      <c r="LUH2174" s="218"/>
      <c r="LUI2174" s="218"/>
      <c r="LUJ2174" s="218"/>
      <c r="LUK2174" s="218"/>
      <c r="LUL2174" s="218"/>
      <c r="LUM2174" s="218"/>
      <c r="LUN2174" s="218"/>
      <c r="LUO2174" s="218"/>
      <c r="LUP2174" s="218"/>
      <c r="LUQ2174" s="218"/>
      <c r="LUR2174" s="218"/>
      <c r="LUS2174" s="218"/>
      <c r="LUT2174" s="218"/>
      <c r="LUU2174" s="218"/>
      <c r="LUV2174" s="218"/>
      <c r="LUW2174" s="218"/>
      <c r="LUX2174" s="218"/>
      <c r="LUY2174" s="218"/>
      <c r="LUZ2174" s="218"/>
      <c r="LVA2174" s="218"/>
      <c r="LVB2174" s="218"/>
      <c r="LVC2174" s="218"/>
      <c r="LVD2174" s="218"/>
      <c r="LVE2174" s="218"/>
      <c r="LVF2174" s="218"/>
      <c r="LVG2174" s="218"/>
      <c r="LVH2174" s="218"/>
      <c r="LVI2174" s="218"/>
      <c r="LVJ2174" s="218"/>
      <c r="LVK2174" s="218"/>
      <c r="LVL2174" s="218"/>
      <c r="LVM2174" s="218"/>
      <c r="LVN2174" s="218"/>
      <c r="LVO2174" s="218"/>
      <c r="LVP2174" s="218"/>
      <c r="LVQ2174" s="218"/>
      <c r="LVR2174" s="218"/>
      <c r="LVS2174" s="218"/>
      <c r="LVT2174" s="218"/>
      <c r="LVU2174" s="218"/>
      <c r="LVV2174" s="218"/>
      <c r="LVW2174" s="218"/>
      <c r="LVX2174" s="218"/>
      <c r="LVY2174" s="218"/>
      <c r="LVZ2174" s="218"/>
      <c r="LWA2174" s="218"/>
      <c r="LWB2174" s="218"/>
      <c r="LWC2174" s="218"/>
      <c r="LWD2174" s="218"/>
      <c r="LWE2174" s="218"/>
      <c r="LWF2174" s="218"/>
      <c r="LWG2174" s="218"/>
      <c r="LWH2174" s="218"/>
      <c r="LWI2174" s="218"/>
      <c r="LWJ2174" s="218"/>
      <c r="LWK2174" s="218"/>
      <c r="LWL2174" s="218"/>
      <c r="LWM2174" s="218"/>
      <c r="LWN2174" s="218"/>
      <c r="LWO2174" s="218"/>
      <c r="LWP2174" s="218"/>
      <c r="LWQ2174" s="218"/>
      <c r="LWR2174" s="218"/>
      <c r="LWS2174" s="218"/>
      <c r="LWT2174" s="218"/>
      <c r="LWU2174" s="218"/>
      <c r="LWV2174" s="218"/>
      <c r="LWW2174" s="218"/>
      <c r="LWX2174" s="218"/>
      <c r="LWY2174" s="218"/>
      <c r="LWZ2174" s="218"/>
      <c r="LXA2174" s="218"/>
      <c r="LXB2174" s="218"/>
      <c r="LXC2174" s="218"/>
      <c r="LXD2174" s="218"/>
      <c r="LXE2174" s="218"/>
      <c r="LXF2174" s="218"/>
      <c r="LXG2174" s="218"/>
      <c r="LXH2174" s="218"/>
      <c r="LXI2174" s="218"/>
      <c r="LXJ2174" s="218"/>
      <c r="LXK2174" s="218"/>
      <c r="LXL2174" s="218"/>
      <c r="LXM2174" s="218"/>
      <c r="LXN2174" s="218"/>
      <c r="LXO2174" s="218"/>
      <c r="LXP2174" s="218"/>
      <c r="LXQ2174" s="218"/>
      <c r="LXR2174" s="218"/>
      <c r="LXS2174" s="218"/>
      <c r="LXT2174" s="218"/>
      <c r="LXU2174" s="218"/>
      <c r="LXV2174" s="218"/>
      <c r="LXW2174" s="218"/>
      <c r="LXX2174" s="218"/>
      <c r="LXY2174" s="218"/>
      <c r="LXZ2174" s="218"/>
      <c r="LYA2174" s="218"/>
      <c r="LYB2174" s="218"/>
      <c r="LYC2174" s="218"/>
      <c r="LYD2174" s="218"/>
      <c r="LYE2174" s="218"/>
      <c r="LYF2174" s="218"/>
      <c r="LYG2174" s="218"/>
      <c r="LYH2174" s="218"/>
      <c r="LYI2174" s="218"/>
      <c r="LYJ2174" s="218"/>
      <c r="LYK2174" s="218"/>
      <c r="LYL2174" s="218"/>
      <c r="LYM2174" s="218"/>
      <c r="LYN2174" s="218"/>
      <c r="LYO2174" s="218"/>
      <c r="LYP2174" s="218"/>
      <c r="LYQ2174" s="218"/>
      <c r="LYR2174" s="218"/>
      <c r="LYS2174" s="218"/>
      <c r="LYT2174" s="218"/>
      <c r="LYU2174" s="218"/>
      <c r="LYV2174" s="218"/>
      <c r="LYW2174" s="218"/>
      <c r="LYX2174" s="218"/>
      <c r="LYY2174" s="218"/>
      <c r="LYZ2174" s="218"/>
      <c r="LZA2174" s="218"/>
      <c r="LZB2174" s="218"/>
      <c r="LZC2174" s="218"/>
      <c r="LZD2174" s="218"/>
      <c r="LZE2174" s="218"/>
      <c r="LZF2174" s="218"/>
      <c r="LZG2174" s="218"/>
      <c r="LZH2174" s="218"/>
      <c r="LZI2174" s="218"/>
      <c r="LZJ2174" s="218"/>
      <c r="LZK2174" s="218"/>
      <c r="LZL2174" s="218"/>
      <c r="LZM2174" s="218"/>
      <c r="LZN2174" s="218"/>
      <c r="LZO2174" s="218"/>
      <c r="LZP2174" s="218"/>
      <c r="LZQ2174" s="218"/>
      <c r="LZR2174" s="218"/>
      <c r="LZS2174" s="218"/>
      <c r="LZT2174" s="218"/>
      <c r="LZU2174" s="218"/>
      <c r="LZV2174" s="218"/>
      <c r="LZW2174" s="218"/>
      <c r="LZX2174" s="218"/>
      <c r="LZY2174" s="218"/>
      <c r="LZZ2174" s="218"/>
      <c r="MAA2174" s="218"/>
      <c r="MAB2174" s="218"/>
      <c r="MAC2174" s="218"/>
      <c r="MAD2174" s="218"/>
      <c r="MAE2174" s="218"/>
      <c r="MAF2174" s="218"/>
      <c r="MAG2174" s="218"/>
      <c r="MAH2174" s="218"/>
      <c r="MAI2174" s="218"/>
      <c r="MAJ2174" s="218"/>
      <c r="MAK2174" s="218"/>
      <c r="MAL2174" s="218"/>
      <c r="MAM2174" s="218"/>
      <c r="MAN2174" s="218"/>
      <c r="MAO2174" s="218"/>
      <c r="MAP2174" s="218"/>
      <c r="MAQ2174" s="218"/>
      <c r="MAR2174" s="218"/>
      <c r="MAS2174" s="218"/>
      <c r="MAT2174" s="218"/>
      <c r="MAU2174" s="218"/>
      <c r="MAV2174" s="218"/>
      <c r="MAW2174" s="218"/>
      <c r="MAX2174" s="218"/>
      <c r="MAY2174" s="218"/>
      <c r="MAZ2174" s="218"/>
      <c r="MBA2174" s="218"/>
      <c r="MBB2174" s="218"/>
      <c r="MBC2174" s="218"/>
      <c r="MBD2174" s="218"/>
      <c r="MBE2174" s="218"/>
      <c r="MBF2174" s="218"/>
      <c r="MBG2174" s="218"/>
      <c r="MBH2174" s="218"/>
      <c r="MBI2174" s="218"/>
      <c r="MBJ2174" s="218"/>
      <c r="MBK2174" s="218"/>
      <c r="MBL2174" s="218"/>
      <c r="MBM2174" s="218"/>
      <c r="MBN2174" s="218"/>
      <c r="MBO2174" s="218"/>
      <c r="MBP2174" s="218"/>
      <c r="MBQ2174" s="218"/>
      <c r="MBR2174" s="218"/>
      <c r="MBS2174" s="218"/>
      <c r="MBT2174" s="218"/>
      <c r="MBU2174" s="218"/>
      <c r="MBV2174" s="218"/>
      <c r="MBW2174" s="218"/>
      <c r="MBX2174" s="218"/>
      <c r="MBY2174" s="218"/>
      <c r="MBZ2174" s="218"/>
      <c r="MCA2174" s="218"/>
      <c r="MCB2174" s="218"/>
      <c r="MCC2174" s="218"/>
      <c r="MCD2174" s="218"/>
      <c r="MCE2174" s="218"/>
      <c r="MCF2174" s="218"/>
      <c r="MCG2174" s="218"/>
      <c r="MCH2174" s="218"/>
      <c r="MCI2174" s="218"/>
      <c r="MCJ2174" s="218"/>
      <c r="MCK2174" s="218"/>
      <c r="MCL2174" s="218"/>
      <c r="MCM2174" s="218"/>
      <c r="MCN2174" s="218"/>
      <c r="MCO2174" s="218"/>
      <c r="MCP2174" s="218"/>
      <c r="MCQ2174" s="218"/>
      <c r="MCR2174" s="218"/>
      <c r="MCS2174" s="218"/>
      <c r="MCT2174" s="218"/>
      <c r="MCU2174" s="218"/>
      <c r="MCV2174" s="218"/>
      <c r="MCW2174" s="218"/>
      <c r="MCX2174" s="218"/>
      <c r="MCY2174" s="218"/>
      <c r="MCZ2174" s="218"/>
      <c r="MDA2174" s="218"/>
      <c r="MDB2174" s="218"/>
      <c r="MDC2174" s="218"/>
      <c r="MDD2174" s="218"/>
      <c r="MDE2174" s="218"/>
      <c r="MDF2174" s="218"/>
      <c r="MDG2174" s="218"/>
      <c r="MDH2174" s="218"/>
      <c r="MDI2174" s="218"/>
      <c r="MDJ2174" s="218"/>
      <c r="MDK2174" s="218"/>
      <c r="MDL2174" s="218"/>
      <c r="MDM2174" s="218"/>
      <c r="MDN2174" s="218"/>
      <c r="MDO2174" s="218"/>
      <c r="MDP2174" s="218"/>
      <c r="MDQ2174" s="218"/>
      <c r="MDR2174" s="218"/>
      <c r="MDS2174" s="218"/>
      <c r="MDT2174" s="218"/>
      <c r="MDU2174" s="218"/>
      <c r="MDV2174" s="218"/>
      <c r="MDW2174" s="218"/>
      <c r="MDX2174" s="218"/>
      <c r="MDY2174" s="218"/>
      <c r="MDZ2174" s="218"/>
      <c r="MEA2174" s="218"/>
      <c r="MEB2174" s="218"/>
      <c r="MEC2174" s="218"/>
      <c r="MED2174" s="218"/>
      <c r="MEE2174" s="218"/>
      <c r="MEF2174" s="218"/>
      <c r="MEG2174" s="218"/>
      <c r="MEH2174" s="218"/>
      <c r="MEI2174" s="218"/>
      <c r="MEJ2174" s="218"/>
      <c r="MEK2174" s="218"/>
      <c r="MEL2174" s="218"/>
      <c r="MEM2174" s="218"/>
      <c r="MEN2174" s="218"/>
      <c r="MEO2174" s="218"/>
      <c r="MEP2174" s="218"/>
      <c r="MEQ2174" s="218"/>
      <c r="MER2174" s="218"/>
      <c r="MES2174" s="218"/>
      <c r="MET2174" s="218"/>
      <c r="MEU2174" s="218"/>
      <c r="MEV2174" s="218"/>
      <c r="MEW2174" s="218"/>
      <c r="MEX2174" s="218"/>
      <c r="MEY2174" s="218"/>
      <c r="MEZ2174" s="218"/>
      <c r="MFA2174" s="218"/>
      <c r="MFB2174" s="218"/>
      <c r="MFC2174" s="218"/>
      <c r="MFD2174" s="218"/>
      <c r="MFE2174" s="218"/>
      <c r="MFF2174" s="218"/>
      <c r="MFG2174" s="218"/>
      <c r="MFH2174" s="218"/>
      <c r="MFI2174" s="218"/>
      <c r="MFJ2174" s="218"/>
      <c r="MFK2174" s="218"/>
      <c r="MFL2174" s="218"/>
      <c r="MFM2174" s="218"/>
      <c r="MFN2174" s="218"/>
      <c r="MFO2174" s="218"/>
      <c r="MFP2174" s="218"/>
      <c r="MFQ2174" s="218"/>
      <c r="MFR2174" s="218"/>
      <c r="MFS2174" s="218"/>
      <c r="MFT2174" s="218"/>
      <c r="MFU2174" s="218"/>
      <c r="MFV2174" s="218"/>
      <c r="MFW2174" s="218"/>
      <c r="MFX2174" s="218"/>
      <c r="MFY2174" s="218"/>
      <c r="MFZ2174" s="218"/>
      <c r="MGA2174" s="218"/>
      <c r="MGB2174" s="218"/>
      <c r="MGC2174" s="218"/>
      <c r="MGD2174" s="218"/>
      <c r="MGE2174" s="218"/>
      <c r="MGF2174" s="218"/>
      <c r="MGG2174" s="218"/>
      <c r="MGH2174" s="218"/>
      <c r="MGI2174" s="218"/>
      <c r="MGJ2174" s="218"/>
      <c r="MGK2174" s="218"/>
      <c r="MGL2174" s="218"/>
      <c r="MGM2174" s="218"/>
      <c r="MGN2174" s="218"/>
      <c r="MGO2174" s="218"/>
      <c r="MGP2174" s="218"/>
      <c r="MGQ2174" s="218"/>
      <c r="MGR2174" s="218"/>
      <c r="MGS2174" s="218"/>
      <c r="MGT2174" s="218"/>
      <c r="MGU2174" s="218"/>
      <c r="MGV2174" s="218"/>
      <c r="MGW2174" s="218"/>
      <c r="MGX2174" s="218"/>
      <c r="MGY2174" s="218"/>
      <c r="MGZ2174" s="218"/>
      <c r="MHA2174" s="218"/>
      <c r="MHB2174" s="218"/>
      <c r="MHC2174" s="218"/>
      <c r="MHD2174" s="218"/>
      <c r="MHE2174" s="218"/>
      <c r="MHF2174" s="218"/>
      <c r="MHG2174" s="218"/>
      <c r="MHH2174" s="218"/>
      <c r="MHI2174" s="218"/>
      <c r="MHJ2174" s="218"/>
      <c r="MHK2174" s="218"/>
      <c r="MHL2174" s="218"/>
      <c r="MHM2174" s="218"/>
      <c r="MHN2174" s="218"/>
      <c r="MHO2174" s="218"/>
      <c r="MHP2174" s="218"/>
      <c r="MHQ2174" s="218"/>
      <c r="MHR2174" s="218"/>
      <c r="MHS2174" s="218"/>
      <c r="MHT2174" s="218"/>
      <c r="MHU2174" s="218"/>
      <c r="MHV2174" s="218"/>
      <c r="MHW2174" s="218"/>
      <c r="MHX2174" s="218"/>
      <c r="MHY2174" s="218"/>
      <c r="MHZ2174" s="218"/>
      <c r="MIA2174" s="218"/>
      <c r="MIB2174" s="218"/>
      <c r="MIC2174" s="218"/>
      <c r="MID2174" s="218"/>
      <c r="MIE2174" s="218"/>
      <c r="MIF2174" s="218"/>
      <c r="MIG2174" s="218"/>
      <c r="MIH2174" s="218"/>
      <c r="MII2174" s="218"/>
      <c r="MIJ2174" s="218"/>
      <c r="MIK2174" s="218"/>
      <c r="MIL2174" s="218"/>
      <c r="MIM2174" s="218"/>
      <c r="MIN2174" s="218"/>
      <c r="MIO2174" s="218"/>
      <c r="MIP2174" s="218"/>
      <c r="MIQ2174" s="218"/>
      <c r="MIR2174" s="218"/>
      <c r="MIS2174" s="218"/>
      <c r="MIT2174" s="218"/>
      <c r="MIU2174" s="218"/>
      <c r="MIV2174" s="218"/>
      <c r="MIW2174" s="218"/>
      <c r="MIX2174" s="218"/>
      <c r="MIY2174" s="218"/>
      <c r="MIZ2174" s="218"/>
      <c r="MJA2174" s="218"/>
      <c r="MJB2174" s="218"/>
      <c r="MJC2174" s="218"/>
      <c r="MJD2174" s="218"/>
      <c r="MJE2174" s="218"/>
      <c r="MJF2174" s="218"/>
      <c r="MJG2174" s="218"/>
      <c r="MJH2174" s="218"/>
      <c r="MJI2174" s="218"/>
      <c r="MJJ2174" s="218"/>
      <c r="MJK2174" s="218"/>
      <c r="MJL2174" s="218"/>
      <c r="MJM2174" s="218"/>
      <c r="MJN2174" s="218"/>
      <c r="MJO2174" s="218"/>
      <c r="MJP2174" s="218"/>
      <c r="MJQ2174" s="218"/>
      <c r="MJR2174" s="218"/>
      <c r="MJS2174" s="218"/>
      <c r="MJT2174" s="218"/>
      <c r="MJU2174" s="218"/>
      <c r="MJV2174" s="218"/>
      <c r="MJW2174" s="218"/>
      <c r="MJX2174" s="218"/>
      <c r="MJY2174" s="218"/>
      <c r="MJZ2174" s="218"/>
      <c r="MKA2174" s="218"/>
      <c r="MKB2174" s="218"/>
      <c r="MKC2174" s="218"/>
      <c r="MKD2174" s="218"/>
      <c r="MKE2174" s="218"/>
      <c r="MKF2174" s="218"/>
      <c r="MKG2174" s="218"/>
      <c r="MKH2174" s="218"/>
      <c r="MKI2174" s="218"/>
      <c r="MKJ2174" s="218"/>
      <c r="MKK2174" s="218"/>
      <c r="MKL2174" s="218"/>
      <c r="MKM2174" s="218"/>
      <c r="MKN2174" s="218"/>
      <c r="MKO2174" s="218"/>
      <c r="MKP2174" s="218"/>
      <c r="MKQ2174" s="218"/>
      <c r="MKR2174" s="218"/>
      <c r="MKS2174" s="218"/>
      <c r="MKT2174" s="218"/>
      <c r="MKU2174" s="218"/>
      <c r="MKV2174" s="218"/>
      <c r="MKW2174" s="218"/>
      <c r="MKX2174" s="218"/>
      <c r="MKY2174" s="218"/>
      <c r="MKZ2174" s="218"/>
      <c r="MLA2174" s="218"/>
      <c r="MLB2174" s="218"/>
      <c r="MLC2174" s="218"/>
      <c r="MLD2174" s="218"/>
      <c r="MLE2174" s="218"/>
      <c r="MLF2174" s="218"/>
      <c r="MLG2174" s="218"/>
      <c r="MLH2174" s="218"/>
      <c r="MLI2174" s="218"/>
      <c r="MLJ2174" s="218"/>
      <c r="MLK2174" s="218"/>
      <c r="MLL2174" s="218"/>
      <c r="MLM2174" s="218"/>
      <c r="MLN2174" s="218"/>
      <c r="MLO2174" s="218"/>
      <c r="MLP2174" s="218"/>
      <c r="MLQ2174" s="218"/>
      <c r="MLR2174" s="218"/>
      <c r="MLS2174" s="218"/>
      <c r="MLT2174" s="218"/>
      <c r="MLU2174" s="218"/>
      <c r="MLV2174" s="218"/>
      <c r="MLW2174" s="218"/>
      <c r="MLX2174" s="218"/>
      <c r="MLY2174" s="218"/>
      <c r="MLZ2174" s="218"/>
      <c r="MMA2174" s="218"/>
      <c r="MMB2174" s="218"/>
      <c r="MMC2174" s="218"/>
      <c r="MMD2174" s="218"/>
      <c r="MME2174" s="218"/>
      <c r="MMF2174" s="218"/>
      <c r="MMG2174" s="218"/>
      <c r="MMH2174" s="218"/>
      <c r="MMI2174" s="218"/>
      <c r="MMJ2174" s="218"/>
      <c r="MMK2174" s="218"/>
      <c r="MML2174" s="218"/>
      <c r="MMM2174" s="218"/>
      <c r="MMN2174" s="218"/>
      <c r="MMO2174" s="218"/>
      <c r="MMP2174" s="218"/>
      <c r="MMQ2174" s="218"/>
      <c r="MMR2174" s="218"/>
      <c r="MMS2174" s="218"/>
      <c r="MMT2174" s="218"/>
      <c r="MMU2174" s="218"/>
      <c r="MMV2174" s="218"/>
      <c r="MMW2174" s="218"/>
      <c r="MMX2174" s="218"/>
      <c r="MMY2174" s="218"/>
      <c r="MMZ2174" s="218"/>
      <c r="MNA2174" s="218"/>
      <c r="MNB2174" s="218"/>
      <c r="MNC2174" s="218"/>
      <c r="MND2174" s="218"/>
      <c r="MNE2174" s="218"/>
      <c r="MNF2174" s="218"/>
      <c r="MNG2174" s="218"/>
      <c r="MNH2174" s="218"/>
      <c r="MNI2174" s="218"/>
      <c r="MNJ2174" s="218"/>
      <c r="MNK2174" s="218"/>
      <c r="MNL2174" s="218"/>
      <c r="MNM2174" s="218"/>
      <c r="MNN2174" s="218"/>
      <c r="MNO2174" s="218"/>
      <c r="MNP2174" s="218"/>
      <c r="MNQ2174" s="218"/>
      <c r="MNR2174" s="218"/>
      <c r="MNS2174" s="218"/>
      <c r="MNT2174" s="218"/>
      <c r="MNU2174" s="218"/>
      <c r="MNV2174" s="218"/>
      <c r="MNW2174" s="218"/>
      <c r="MNX2174" s="218"/>
      <c r="MNY2174" s="218"/>
      <c r="MNZ2174" s="218"/>
      <c r="MOA2174" s="218"/>
      <c r="MOB2174" s="218"/>
      <c r="MOC2174" s="218"/>
      <c r="MOD2174" s="218"/>
      <c r="MOE2174" s="218"/>
      <c r="MOF2174" s="218"/>
      <c r="MOG2174" s="218"/>
      <c r="MOH2174" s="218"/>
      <c r="MOI2174" s="218"/>
      <c r="MOJ2174" s="218"/>
      <c r="MOK2174" s="218"/>
      <c r="MOL2174" s="218"/>
      <c r="MOM2174" s="218"/>
      <c r="MON2174" s="218"/>
      <c r="MOO2174" s="218"/>
      <c r="MOP2174" s="218"/>
      <c r="MOQ2174" s="218"/>
      <c r="MOR2174" s="218"/>
      <c r="MOS2174" s="218"/>
      <c r="MOT2174" s="218"/>
      <c r="MOU2174" s="218"/>
      <c r="MOV2174" s="218"/>
      <c r="MOW2174" s="218"/>
      <c r="MOX2174" s="218"/>
      <c r="MOY2174" s="218"/>
      <c r="MOZ2174" s="218"/>
      <c r="MPA2174" s="218"/>
      <c r="MPB2174" s="218"/>
      <c r="MPC2174" s="218"/>
      <c r="MPD2174" s="218"/>
      <c r="MPE2174" s="218"/>
      <c r="MPF2174" s="218"/>
      <c r="MPG2174" s="218"/>
      <c r="MPH2174" s="218"/>
      <c r="MPI2174" s="218"/>
      <c r="MPJ2174" s="218"/>
      <c r="MPK2174" s="218"/>
      <c r="MPL2174" s="218"/>
      <c r="MPM2174" s="218"/>
      <c r="MPN2174" s="218"/>
      <c r="MPO2174" s="218"/>
      <c r="MPP2174" s="218"/>
      <c r="MPQ2174" s="218"/>
      <c r="MPR2174" s="218"/>
      <c r="MPS2174" s="218"/>
      <c r="MPT2174" s="218"/>
      <c r="MPU2174" s="218"/>
      <c r="MPV2174" s="218"/>
      <c r="MPW2174" s="218"/>
      <c r="MPX2174" s="218"/>
      <c r="MPY2174" s="218"/>
      <c r="MPZ2174" s="218"/>
      <c r="MQA2174" s="218"/>
      <c r="MQB2174" s="218"/>
      <c r="MQC2174" s="218"/>
      <c r="MQD2174" s="218"/>
      <c r="MQE2174" s="218"/>
      <c r="MQF2174" s="218"/>
      <c r="MQG2174" s="218"/>
      <c r="MQH2174" s="218"/>
      <c r="MQI2174" s="218"/>
      <c r="MQJ2174" s="218"/>
      <c r="MQK2174" s="218"/>
      <c r="MQL2174" s="218"/>
      <c r="MQM2174" s="218"/>
      <c r="MQN2174" s="218"/>
      <c r="MQO2174" s="218"/>
      <c r="MQP2174" s="218"/>
      <c r="MQQ2174" s="218"/>
      <c r="MQR2174" s="218"/>
      <c r="MQS2174" s="218"/>
      <c r="MQT2174" s="218"/>
      <c r="MQU2174" s="218"/>
      <c r="MQV2174" s="218"/>
      <c r="MQW2174" s="218"/>
      <c r="MQX2174" s="218"/>
      <c r="MQY2174" s="218"/>
      <c r="MQZ2174" s="218"/>
      <c r="MRA2174" s="218"/>
      <c r="MRB2174" s="218"/>
      <c r="MRC2174" s="218"/>
      <c r="MRD2174" s="218"/>
      <c r="MRE2174" s="218"/>
      <c r="MRF2174" s="218"/>
      <c r="MRG2174" s="218"/>
      <c r="MRH2174" s="218"/>
      <c r="MRI2174" s="218"/>
      <c r="MRJ2174" s="218"/>
      <c r="MRK2174" s="218"/>
      <c r="MRL2174" s="218"/>
      <c r="MRM2174" s="218"/>
      <c r="MRN2174" s="218"/>
      <c r="MRO2174" s="218"/>
      <c r="MRP2174" s="218"/>
      <c r="MRQ2174" s="218"/>
      <c r="MRR2174" s="218"/>
      <c r="MRS2174" s="218"/>
      <c r="MRT2174" s="218"/>
      <c r="MRU2174" s="218"/>
      <c r="MRV2174" s="218"/>
      <c r="MRW2174" s="218"/>
      <c r="MRX2174" s="218"/>
      <c r="MRY2174" s="218"/>
      <c r="MRZ2174" s="218"/>
      <c r="MSA2174" s="218"/>
      <c r="MSB2174" s="218"/>
      <c r="MSC2174" s="218"/>
      <c r="MSD2174" s="218"/>
      <c r="MSE2174" s="218"/>
      <c r="MSF2174" s="218"/>
      <c r="MSG2174" s="218"/>
      <c r="MSH2174" s="218"/>
      <c r="MSI2174" s="218"/>
      <c r="MSJ2174" s="218"/>
      <c r="MSK2174" s="218"/>
      <c r="MSL2174" s="218"/>
      <c r="MSM2174" s="218"/>
      <c r="MSN2174" s="218"/>
      <c r="MSO2174" s="218"/>
      <c r="MSP2174" s="218"/>
      <c r="MSQ2174" s="218"/>
      <c r="MSR2174" s="218"/>
      <c r="MSS2174" s="218"/>
      <c r="MST2174" s="218"/>
      <c r="MSU2174" s="218"/>
      <c r="MSV2174" s="218"/>
      <c r="MSW2174" s="218"/>
      <c r="MSX2174" s="218"/>
      <c r="MSY2174" s="218"/>
      <c r="MSZ2174" s="218"/>
      <c r="MTA2174" s="218"/>
      <c r="MTB2174" s="218"/>
      <c r="MTC2174" s="218"/>
      <c r="MTD2174" s="218"/>
      <c r="MTE2174" s="218"/>
      <c r="MTF2174" s="218"/>
      <c r="MTG2174" s="218"/>
      <c r="MTH2174" s="218"/>
      <c r="MTI2174" s="218"/>
      <c r="MTJ2174" s="218"/>
      <c r="MTK2174" s="218"/>
      <c r="MTL2174" s="218"/>
      <c r="MTM2174" s="218"/>
      <c r="MTN2174" s="218"/>
      <c r="MTO2174" s="218"/>
      <c r="MTP2174" s="218"/>
      <c r="MTQ2174" s="218"/>
      <c r="MTR2174" s="218"/>
      <c r="MTS2174" s="218"/>
      <c r="MTT2174" s="218"/>
      <c r="MTU2174" s="218"/>
      <c r="MTV2174" s="218"/>
      <c r="MTW2174" s="218"/>
      <c r="MTX2174" s="218"/>
      <c r="MTY2174" s="218"/>
      <c r="MTZ2174" s="218"/>
      <c r="MUA2174" s="218"/>
      <c r="MUB2174" s="218"/>
      <c r="MUC2174" s="218"/>
      <c r="MUD2174" s="218"/>
      <c r="MUE2174" s="218"/>
      <c r="MUF2174" s="218"/>
      <c r="MUG2174" s="218"/>
      <c r="MUH2174" s="218"/>
      <c r="MUI2174" s="218"/>
      <c r="MUJ2174" s="218"/>
      <c r="MUK2174" s="218"/>
      <c r="MUL2174" s="218"/>
      <c r="MUM2174" s="218"/>
      <c r="MUN2174" s="218"/>
      <c r="MUO2174" s="218"/>
      <c r="MUP2174" s="218"/>
      <c r="MUQ2174" s="218"/>
      <c r="MUR2174" s="218"/>
      <c r="MUS2174" s="218"/>
      <c r="MUT2174" s="218"/>
      <c r="MUU2174" s="218"/>
      <c r="MUV2174" s="218"/>
      <c r="MUW2174" s="218"/>
      <c r="MUX2174" s="218"/>
      <c r="MUY2174" s="218"/>
      <c r="MUZ2174" s="218"/>
      <c r="MVA2174" s="218"/>
      <c r="MVB2174" s="218"/>
      <c r="MVC2174" s="218"/>
      <c r="MVD2174" s="218"/>
      <c r="MVE2174" s="218"/>
      <c r="MVF2174" s="218"/>
      <c r="MVG2174" s="218"/>
      <c r="MVH2174" s="218"/>
      <c r="MVI2174" s="218"/>
      <c r="MVJ2174" s="218"/>
      <c r="MVK2174" s="218"/>
      <c r="MVL2174" s="218"/>
      <c r="MVM2174" s="218"/>
      <c r="MVN2174" s="218"/>
      <c r="MVO2174" s="218"/>
      <c r="MVP2174" s="218"/>
      <c r="MVQ2174" s="218"/>
      <c r="MVR2174" s="218"/>
      <c r="MVS2174" s="218"/>
      <c r="MVT2174" s="218"/>
      <c r="MVU2174" s="218"/>
      <c r="MVV2174" s="218"/>
      <c r="MVW2174" s="218"/>
      <c r="MVX2174" s="218"/>
      <c r="MVY2174" s="218"/>
      <c r="MVZ2174" s="218"/>
      <c r="MWA2174" s="218"/>
      <c r="MWB2174" s="218"/>
      <c r="MWC2174" s="218"/>
      <c r="MWD2174" s="218"/>
      <c r="MWE2174" s="218"/>
      <c r="MWF2174" s="218"/>
      <c r="MWG2174" s="218"/>
      <c r="MWH2174" s="218"/>
      <c r="MWI2174" s="218"/>
      <c r="MWJ2174" s="218"/>
      <c r="MWK2174" s="218"/>
      <c r="MWL2174" s="218"/>
      <c r="MWM2174" s="218"/>
      <c r="MWN2174" s="218"/>
      <c r="MWO2174" s="218"/>
      <c r="MWP2174" s="218"/>
      <c r="MWQ2174" s="218"/>
      <c r="MWR2174" s="218"/>
      <c r="MWS2174" s="218"/>
      <c r="MWT2174" s="218"/>
      <c r="MWU2174" s="218"/>
      <c r="MWV2174" s="218"/>
      <c r="MWW2174" s="218"/>
      <c r="MWX2174" s="218"/>
      <c r="MWY2174" s="218"/>
      <c r="MWZ2174" s="218"/>
      <c r="MXA2174" s="218"/>
      <c r="MXB2174" s="218"/>
      <c r="MXC2174" s="218"/>
      <c r="MXD2174" s="218"/>
      <c r="MXE2174" s="218"/>
      <c r="MXF2174" s="218"/>
      <c r="MXG2174" s="218"/>
      <c r="MXH2174" s="218"/>
      <c r="MXI2174" s="218"/>
      <c r="MXJ2174" s="218"/>
      <c r="MXK2174" s="218"/>
      <c r="MXL2174" s="218"/>
      <c r="MXM2174" s="218"/>
      <c r="MXN2174" s="218"/>
      <c r="MXO2174" s="218"/>
      <c r="MXP2174" s="218"/>
      <c r="MXQ2174" s="218"/>
      <c r="MXR2174" s="218"/>
      <c r="MXS2174" s="218"/>
      <c r="MXT2174" s="218"/>
      <c r="MXU2174" s="218"/>
      <c r="MXV2174" s="218"/>
      <c r="MXW2174" s="218"/>
      <c r="MXX2174" s="218"/>
      <c r="MXY2174" s="218"/>
      <c r="MXZ2174" s="218"/>
      <c r="MYA2174" s="218"/>
      <c r="MYB2174" s="218"/>
      <c r="MYC2174" s="218"/>
      <c r="MYD2174" s="218"/>
      <c r="MYE2174" s="218"/>
      <c r="MYF2174" s="218"/>
      <c r="MYG2174" s="218"/>
      <c r="MYH2174" s="218"/>
      <c r="MYI2174" s="218"/>
      <c r="MYJ2174" s="218"/>
      <c r="MYK2174" s="218"/>
      <c r="MYL2174" s="218"/>
      <c r="MYM2174" s="218"/>
      <c r="MYN2174" s="218"/>
      <c r="MYO2174" s="218"/>
      <c r="MYP2174" s="218"/>
      <c r="MYQ2174" s="218"/>
      <c r="MYR2174" s="218"/>
      <c r="MYS2174" s="218"/>
      <c r="MYT2174" s="218"/>
      <c r="MYU2174" s="218"/>
      <c r="MYV2174" s="218"/>
      <c r="MYW2174" s="218"/>
      <c r="MYX2174" s="218"/>
      <c r="MYY2174" s="218"/>
      <c r="MYZ2174" s="218"/>
      <c r="MZA2174" s="218"/>
      <c r="MZB2174" s="218"/>
      <c r="MZC2174" s="218"/>
      <c r="MZD2174" s="218"/>
      <c r="MZE2174" s="218"/>
      <c r="MZF2174" s="218"/>
      <c r="MZG2174" s="218"/>
      <c r="MZH2174" s="218"/>
      <c r="MZI2174" s="218"/>
      <c r="MZJ2174" s="218"/>
      <c r="MZK2174" s="218"/>
      <c r="MZL2174" s="218"/>
      <c r="MZM2174" s="218"/>
      <c r="MZN2174" s="218"/>
      <c r="MZO2174" s="218"/>
      <c r="MZP2174" s="218"/>
      <c r="MZQ2174" s="218"/>
      <c r="MZR2174" s="218"/>
      <c r="MZS2174" s="218"/>
      <c r="MZT2174" s="218"/>
      <c r="MZU2174" s="218"/>
      <c r="MZV2174" s="218"/>
      <c r="MZW2174" s="218"/>
      <c r="MZX2174" s="218"/>
      <c r="MZY2174" s="218"/>
      <c r="MZZ2174" s="218"/>
      <c r="NAA2174" s="218"/>
      <c r="NAB2174" s="218"/>
      <c r="NAC2174" s="218"/>
      <c r="NAD2174" s="218"/>
      <c r="NAE2174" s="218"/>
      <c r="NAF2174" s="218"/>
      <c r="NAG2174" s="218"/>
      <c r="NAH2174" s="218"/>
      <c r="NAI2174" s="218"/>
      <c r="NAJ2174" s="218"/>
      <c r="NAK2174" s="218"/>
      <c r="NAL2174" s="218"/>
      <c r="NAM2174" s="218"/>
      <c r="NAN2174" s="218"/>
      <c r="NAO2174" s="218"/>
      <c r="NAP2174" s="218"/>
      <c r="NAQ2174" s="218"/>
      <c r="NAR2174" s="218"/>
      <c r="NAS2174" s="218"/>
      <c r="NAT2174" s="218"/>
      <c r="NAU2174" s="218"/>
      <c r="NAV2174" s="218"/>
      <c r="NAW2174" s="218"/>
      <c r="NAX2174" s="218"/>
      <c r="NAY2174" s="218"/>
      <c r="NAZ2174" s="218"/>
      <c r="NBA2174" s="218"/>
      <c r="NBB2174" s="218"/>
      <c r="NBC2174" s="218"/>
      <c r="NBD2174" s="218"/>
      <c r="NBE2174" s="218"/>
      <c r="NBF2174" s="218"/>
      <c r="NBG2174" s="218"/>
      <c r="NBH2174" s="218"/>
      <c r="NBI2174" s="218"/>
      <c r="NBJ2174" s="218"/>
      <c r="NBK2174" s="218"/>
      <c r="NBL2174" s="218"/>
      <c r="NBM2174" s="218"/>
      <c r="NBN2174" s="218"/>
      <c r="NBO2174" s="218"/>
      <c r="NBP2174" s="218"/>
      <c r="NBQ2174" s="218"/>
      <c r="NBR2174" s="218"/>
      <c r="NBS2174" s="218"/>
      <c r="NBT2174" s="218"/>
      <c r="NBU2174" s="218"/>
      <c r="NBV2174" s="218"/>
      <c r="NBW2174" s="218"/>
      <c r="NBX2174" s="218"/>
      <c r="NBY2174" s="218"/>
      <c r="NBZ2174" s="218"/>
      <c r="NCA2174" s="218"/>
      <c r="NCB2174" s="218"/>
      <c r="NCC2174" s="218"/>
      <c r="NCD2174" s="218"/>
      <c r="NCE2174" s="218"/>
      <c r="NCF2174" s="218"/>
      <c r="NCG2174" s="218"/>
      <c r="NCH2174" s="218"/>
      <c r="NCI2174" s="218"/>
      <c r="NCJ2174" s="218"/>
      <c r="NCK2174" s="218"/>
      <c r="NCL2174" s="218"/>
      <c r="NCM2174" s="218"/>
      <c r="NCN2174" s="218"/>
      <c r="NCO2174" s="218"/>
      <c r="NCP2174" s="218"/>
      <c r="NCQ2174" s="218"/>
      <c r="NCR2174" s="218"/>
      <c r="NCS2174" s="218"/>
      <c r="NCT2174" s="218"/>
      <c r="NCU2174" s="218"/>
      <c r="NCV2174" s="218"/>
      <c r="NCW2174" s="218"/>
      <c r="NCX2174" s="218"/>
      <c r="NCY2174" s="218"/>
      <c r="NCZ2174" s="218"/>
      <c r="NDA2174" s="218"/>
      <c r="NDB2174" s="218"/>
      <c r="NDC2174" s="218"/>
      <c r="NDD2174" s="218"/>
      <c r="NDE2174" s="218"/>
      <c r="NDF2174" s="218"/>
      <c r="NDG2174" s="218"/>
      <c r="NDH2174" s="218"/>
      <c r="NDI2174" s="218"/>
      <c r="NDJ2174" s="218"/>
      <c r="NDK2174" s="218"/>
      <c r="NDL2174" s="218"/>
      <c r="NDM2174" s="218"/>
      <c r="NDN2174" s="218"/>
      <c r="NDO2174" s="218"/>
      <c r="NDP2174" s="218"/>
      <c r="NDQ2174" s="218"/>
      <c r="NDR2174" s="218"/>
      <c r="NDS2174" s="218"/>
      <c r="NDT2174" s="218"/>
      <c r="NDU2174" s="218"/>
      <c r="NDV2174" s="218"/>
      <c r="NDW2174" s="218"/>
      <c r="NDX2174" s="218"/>
      <c r="NDY2174" s="218"/>
      <c r="NDZ2174" s="218"/>
      <c r="NEA2174" s="218"/>
      <c r="NEB2174" s="218"/>
      <c r="NEC2174" s="218"/>
      <c r="NED2174" s="218"/>
      <c r="NEE2174" s="218"/>
      <c r="NEF2174" s="218"/>
      <c r="NEG2174" s="218"/>
      <c r="NEH2174" s="218"/>
      <c r="NEI2174" s="218"/>
      <c r="NEJ2174" s="218"/>
      <c r="NEK2174" s="218"/>
      <c r="NEL2174" s="218"/>
      <c r="NEM2174" s="218"/>
      <c r="NEN2174" s="218"/>
      <c r="NEO2174" s="218"/>
      <c r="NEP2174" s="218"/>
      <c r="NEQ2174" s="218"/>
      <c r="NER2174" s="218"/>
      <c r="NES2174" s="218"/>
      <c r="NET2174" s="218"/>
      <c r="NEU2174" s="218"/>
      <c r="NEV2174" s="218"/>
      <c r="NEW2174" s="218"/>
      <c r="NEX2174" s="218"/>
      <c r="NEY2174" s="218"/>
      <c r="NEZ2174" s="218"/>
      <c r="NFA2174" s="218"/>
      <c r="NFB2174" s="218"/>
      <c r="NFC2174" s="218"/>
      <c r="NFD2174" s="218"/>
      <c r="NFE2174" s="218"/>
      <c r="NFF2174" s="218"/>
      <c r="NFG2174" s="218"/>
      <c r="NFH2174" s="218"/>
      <c r="NFI2174" s="218"/>
      <c r="NFJ2174" s="218"/>
      <c r="NFK2174" s="218"/>
      <c r="NFL2174" s="218"/>
      <c r="NFM2174" s="218"/>
      <c r="NFN2174" s="218"/>
      <c r="NFO2174" s="218"/>
      <c r="NFP2174" s="218"/>
      <c r="NFQ2174" s="218"/>
      <c r="NFR2174" s="218"/>
      <c r="NFS2174" s="218"/>
      <c r="NFT2174" s="218"/>
      <c r="NFU2174" s="218"/>
      <c r="NFV2174" s="218"/>
      <c r="NFW2174" s="218"/>
      <c r="NFX2174" s="218"/>
      <c r="NFY2174" s="218"/>
      <c r="NFZ2174" s="218"/>
      <c r="NGA2174" s="218"/>
      <c r="NGB2174" s="218"/>
      <c r="NGC2174" s="218"/>
      <c r="NGD2174" s="218"/>
      <c r="NGE2174" s="218"/>
      <c r="NGF2174" s="218"/>
      <c r="NGG2174" s="218"/>
      <c r="NGH2174" s="218"/>
      <c r="NGI2174" s="218"/>
      <c r="NGJ2174" s="218"/>
      <c r="NGK2174" s="218"/>
      <c r="NGL2174" s="218"/>
      <c r="NGM2174" s="218"/>
      <c r="NGN2174" s="218"/>
      <c r="NGO2174" s="218"/>
      <c r="NGP2174" s="218"/>
      <c r="NGQ2174" s="218"/>
      <c r="NGR2174" s="218"/>
      <c r="NGS2174" s="218"/>
      <c r="NGT2174" s="218"/>
      <c r="NGU2174" s="218"/>
      <c r="NGV2174" s="218"/>
      <c r="NGW2174" s="218"/>
      <c r="NGX2174" s="218"/>
      <c r="NGY2174" s="218"/>
      <c r="NGZ2174" s="218"/>
      <c r="NHA2174" s="218"/>
      <c r="NHB2174" s="218"/>
      <c r="NHC2174" s="218"/>
      <c r="NHD2174" s="218"/>
      <c r="NHE2174" s="218"/>
      <c r="NHF2174" s="218"/>
      <c r="NHG2174" s="218"/>
      <c r="NHH2174" s="218"/>
      <c r="NHI2174" s="218"/>
      <c r="NHJ2174" s="218"/>
      <c r="NHK2174" s="218"/>
      <c r="NHL2174" s="218"/>
      <c r="NHM2174" s="218"/>
      <c r="NHN2174" s="218"/>
      <c r="NHO2174" s="218"/>
      <c r="NHP2174" s="218"/>
      <c r="NHQ2174" s="218"/>
      <c r="NHR2174" s="218"/>
      <c r="NHS2174" s="218"/>
      <c r="NHT2174" s="218"/>
      <c r="NHU2174" s="218"/>
      <c r="NHV2174" s="218"/>
      <c r="NHW2174" s="218"/>
      <c r="NHX2174" s="218"/>
      <c r="NHY2174" s="218"/>
      <c r="NHZ2174" s="218"/>
      <c r="NIA2174" s="218"/>
      <c r="NIB2174" s="218"/>
      <c r="NIC2174" s="218"/>
      <c r="NID2174" s="218"/>
      <c r="NIE2174" s="218"/>
      <c r="NIF2174" s="218"/>
      <c r="NIG2174" s="218"/>
      <c r="NIH2174" s="218"/>
      <c r="NII2174" s="218"/>
      <c r="NIJ2174" s="218"/>
      <c r="NIK2174" s="218"/>
      <c r="NIL2174" s="218"/>
      <c r="NIM2174" s="218"/>
      <c r="NIN2174" s="218"/>
      <c r="NIO2174" s="218"/>
      <c r="NIP2174" s="218"/>
      <c r="NIQ2174" s="218"/>
      <c r="NIR2174" s="218"/>
      <c r="NIS2174" s="218"/>
      <c r="NIT2174" s="218"/>
      <c r="NIU2174" s="218"/>
      <c r="NIV2174" s="218"/>
      <c r="NIW2174" s="218"/>
      <c r="NIX2174" s="218"/>
      <c r="NIY2174" s="218"/>
      <c r="NIZ2174" s="218"/>
      <c r="NJA2174" s="218"/>
      <c r="NJB2174" s="218"/>
      <c r="NJC2174" s="218"/>
      <c r="NJD2174" s="218"/>
      <c r="NJE2174" s="218"/>
      <c r="NJF2174" s="218"/>
      <c r="NJG2174" s="218"/>
      <c r="NJH2174" s="218"/>
      <c r="NJI2174" s="218"/>
      <c r="NJJ2174" s="218"/>
      <c r="NJK2174" s="218"/>
      <c r="NJL2174" s="218"/>
      <c r="NJM2174" s="218"/>
      <c r="NJN2174" s="218"/>
      <c r="NJO2174" s="218"/>
      <c r="NJP2174" s="218"/>
      <c r="NJQ2174" s="218"/>
      <c r="NJR2174" s="218"/>
      <c r="NJS2174" s="218"/>
      <c r="NJT2174" s="218"/>
      <c r="NJU2174" s="218"/>
      <c r="NJV2174" s="218"/>
      <c r="NJW2174" s="218"/>
      <c r="NJX2174" s="218"/>
      <c r="NJY2174" s="218"/>
      <c r="NJZ2174" s="218"/>
      <c r="NKA2174" s="218"/>
      <c r="NKB2174" s="218"/>
      <c r="NKC2174" s="218"/>
      <c r="NKD2174" s="218"/>
      <c r="NKE2174" s="218"/>
      <c r="NKF2174" s="218"/>
      <c r="NKG2174" s="218"/>
      <c r="NKH2174" s="218"/>
      <c r="NKI2174" s="218"/>
      <c r="NKJ2174" s="218"/>
      <c r="NKK2174" s="218"/>
      <c r="NKL2174" s="218"/>
      <c r="NKM2174" s="218"/>
      <c r="NKN2174" s="218"/>
      <c r="NKO2174" s="218"/>
      <c r="NKP2174" s="218"/>
      <c r="NKQ2174" s="218"/>
      <c r="NKR2174" s="218"/>
      <c r="NKS2174" s="218"/>
      <c r="NKT2174" s="218"/>
      <c r="NKU2174" s="218"/>
      <c r="NKV2174" s="218"/>
      <c r="NKW2174" s="218"/>
      <c r="NKX2174" s="218"/>
      <c r="NKY2174" s="218"/>
      <c r="NKZ2174" s="218"/>
      <c r="NLA2174" s="218"/>
      <c r="NLB2174" s="218"/>
      <c r="NLC2174" s="218"/>
      <c r="NLD2174" s="218"/>
      <c r="NLE2174" s="218"/>
      <c r="NLF2174" s="218"/>
      <c r="NLG2174" s="218"/>
      <c r="NLH2174" s="218"/>
      <c r="NLI2174" s="218"/>
      <c r="NLJ2174" s="218"/>
      <c r="NLK2174" s="218"/>
      <c r="NLL2174" s="218"/>
      <c r="NLM2174" s="218"/>
      <c r="NLN2174" s="218"/>
      <c r="NLO2174" s="218"/>
      <c r="NLP2174" s="218"/>
      <c r="NLQ2174" s="218"/>
      <c r="NLR2174" s="218"/>
      <c r="NLS2174" s="218"/>
      <c r="NLT2174" s="218"/>
      <c r="NLU2174" s="218"/>
      <c r="NLV2174" s="218"/>
      <c r="NLW2174" s="218"/>
      <c r="NLX2174" s="218"/>
      <c r="NLY2174" s="218"/>
      <c r="NLZ2174" s="218"/>
      <c r="NMA2174" s="218"/>
      <c r="NMB2174" s="218"/>
      <c r="NMC2174" s="218"/>
      <c r="NMD2174" s="218"/>
      <c r="NME2174" s="218"/>
      <c r="NMF2174" s="218"/>
      <c r="NMG2174" s="218"/>
      <c r="NMH2174" s="218"/>
      <c r="NMI2174" s="218"/>
      <c r="NMJ2174" s="218"/>
      <c r="NMK2174" s="218"/>
      <c r="NML2174" s="218"/>
      <c r="NMM2174" s="218"/>
      <c r="NMN2174" s="218"/>
      <c r="NMO2174" s="218"/>
      <c r="NMP2174" s="218"/>
      <c r="NMQ2174" s="218"/>
      <c r="NMR2174" s="218"/>
      <c r="NMS2174" s="218"/>
      <c r="NMT2174" s="218"/>
      <c r="NMU2174" s="218"/>
      <c r="NMV2174" s="218"/>
      <c r="NMW2174" s="218"/>
      <c r="NMX2174" s="218"/>
      <c r="NMY2174" s="218"/>
      <c r="NMZ2174" s="218"/>
      <c r="NNA2174" s="218"/>
      <c r="NNB2174" s="218"/>
      <c r="NNC2174" s="218"/>
      <c r="NND2174" s="218"/>
      <c r="NNE2174" s="218"/>
      <c r="NNF2174" s="218"/>
      <c r="NNG2174" s="218"/>
      <c r="NNH2174" s="218"/>
      <c r="NNI2174" s="218"/>
      <c r="NNJ2174" s="218"/>
      <c r="NNK2174" s="218"/>
      <c r="NNL2174" s="218"/>
      <c r="NNM2174" s="218"/>
      <c r="NNN2174" s="218"/>
      <c r="NNO2174" s="218"/>
      <c r="NNP2174" s="218"/>
      <c r="NNQ2174" s="218"/>
      <c r="NNR2174" s="218"/>
      <c r="NNS2174" s="218"/>
      <c r="NNT2174" s="218"/>
      <c r="NNU2174" s="218"/>
      <c r="NNV2174" s="218"/>
      <c r="NNW2174" s="218"/>
      <c r="NNX2174" s="218"/>
      <c r="NNY2174" s="218"/>
      <c r="NNZ2174" s="218"/>
      <c r="NOA2174" s="218"/>
      <c r="NOB2174" s="218"/>
      <c r="NOC2174" s="218"/>
      <c r="NOD2174" s="218"/>
      <c r="NOE2174" s="218"/>
      <c r="NOF2174" s="218"/>
      <c r="NOG2174" s="218"/>
      <c r="NOH2174" s="218"/>
      <c r="NOI2174" s="218"/>
      <c r="NOJ2174" s="218"/>
      <c r="NOK2174" s="218"/>
      <c r="NOL2174" s="218"/>
      <c r="NOM2174" s="218"/>
      <c r="NON2174" s="218"/>
      <c r="NOO2174" s="218"/>
      <c r="NOP2174" s="218"/>
      <c r="NOQ2174" s="218"/>
      <c r="NOR2174" s="218"/>
      <c r="NOS2174" s="218"/>
      <c r="NOT2174" s="218"/>
      <c r="NOU2174" s="218"/>
      <c r="NOV2174" s="218"/>
      <c r="NOW2174" s="218"/>
      <c r="NOX2174" s="218"/>
      <c r="NOY2174" s="218"/>
      <c r="NOZ2174" s="218"/>
      <c r="NPA2174" s="218"/>
      <c r="NPB2174" s="218"/>
      <c r="NPC2174" s="218"/>
      <c r="NPD2174" s="218"/>
      <c r="NPE2174" s="218"/>
      <c r="NPF2174" s="218"/>
      <c r="NPG2174" s="218"/>
      <c r="NPH2174" s="218"/>
      <c r="NPI2174" s="218"/>
      <c r="NPJ2174" s="218"/>
      <c r="NPK2174" s="218"/>
      <c r="NPL2174" s="218"/>
      <c r="NPM2174" s="218"/>
      <c r="NPN2174" s="218"/>
      <c r="NPO2174" s="218"/>
      <c r="NPP2174" s="218"/>
      <c r="NPQ2174" s="218"/>
      <c r="NPR2174" s="218"/>
      <c r="NPS2174" s="218"/>
      <c r="NPT2174" s="218"/>
      <c r="NPU2174" s="218"/>
      <c r="NPV2174" s="218"/>
      <c r="NPW2174" s="218"/>
      <c r="NPX2174" s="218"/>
      <c r="NPY2174" s="218"/>
      <c r="NPZ2174" s="218"/>
      <c r="NQA2174" s="218"/>
      <c r="NQB2174" s="218"/>
      <c r="NQC2174" s="218"/>
      <c r="NQD2174" s="218"/>
      <c r="NQE2174" s="218"/>
      <c r="NQF2174" s="218"/>
      <c r="NQG2174" s="218"/>
      <c r="NQH2174" s="218"/>
      <c r="NQI2174" s="218"/>
      <c r="NQJ2174" s="218"/>
      <c r="NQK2174" s="218"/>
      <c r="NQL2174" s="218"/>
      <c r="NQM2174" s="218"/>
      <c r="NQN2174" s="218"/>
      <c r="NQO2174" s="218"/>
      <c r="NQP2174" s="218"/>
      <c r="NQQ2174" s="218"/>
      <c r="NQR2174" s="218"/>
      <c r="NQS2174" s="218"/>
      <c r="NQT2174" s="218"/>
      <c r="NQU2174" s="218"/>
      <c r="NQV2174" s="218"/>
      <c r="NQW2174" s="218"/>
      <c r="NQX2174" s="218"/>
      <c r="NQY2174" s="218"/>
      <c r="NQZ2174" s="218"/>
      <c r="NRA2174" s="218"/>
      <c r="NRB2174" s="218"/>
      <c r="NRC2174" s="218"/>
      <c r="NRD2174" s="218"/>
      <c r="NRE2174" s="218"/>
      <c r="NRF2174" s="218"/>
      <c r="NRG2174" s="218"/>
      <c r="NRH2174" s="218"/>
      <c r="NRI2174" s="218"/>
      <c r="NRJ2174" s="218"/>
      <c r="NRK2174" s="218"/>
      <c r="NRL2174" s="218"/>
      <c r="NRM2174" s="218"/>
      <c r="NRN2174" s="218"/>
      <c r="NRO2174" s="218"/>
      <c r="NRP2174" s="218"/>
      <c r="NRQ2174" s="218"/>
      <c r="NRR2174" s="218"/>
      <c r="NRS2174" s="218"/>
      <c r="NRT2174" s="218"/>
      <c r="NRU2174" s="218"/>
      <c r="NRV2174" s="218"/>
      <c r="NRW2174" s="218"/>
      <c r="NRX2174" s="218"/>
      <c r="NRY2174" s="218"/>
      <c r="NRZ2174" s="218"/>
      <c r="NSA2174" s="218"/>
      <c r="NSB2174" s="218"/>
      <c r="NSC2174" s="218"/>
      <c r="NSD2174" s="218"/>
      <c r="NSE2174" s="218"/>
      <c r="NSF2174" s="218"/>
      <c r="NSG2174" s="218"/>
      <c r="NSH2174" s="218"/>
      <c r="NSI2174" s="218"/>
      <c r="NSJ2174" s="218"/>
      <c r="NSK2174" s="218"/>
      <c r="NSL2174" s="218"/>
      <c r="NSM2174" s="218"/>
      <c r="NSN2174" s="218"/>
      <c r="NSO2174" s="218"/>
      <c r="NSP2174" s="218"/>
      <c r="NSQ2174" s="218"/>
      <c r="NSR2174" s="218"/>
      <c r="NSS2174" s="218"/>
      <c r="NST2174" s="218"/>
      <c r="NSU2174" s="218"/>
      <c r="NSV2174" s="218"/>
      <c r="NSW2174" s="218"/>
      <c r="NSX2174" s="218"/>
      <c r="NSY2174" s="218"/>
      <c r="NSZ2174" s="218"/>
      <c r="NTA2174" s="218"/>
      <c r="NTB2174" s="218"/>
      <c r="NTC2174" s="218"/>
      <c r="NTD2174" s="218"/>
      <c r="NTE2174" s="218"/>
      <c r="NTF2174" s="218"/>
      <c r="NTG2174" s="218"/>
      <c r="NTH2174" s="218"/>
      <c r="NTI2174" s="218"/>
      <c r="NTJ2174" s="218"/>
      <c r="NTK2174" s="218"/>
      <c r="NTL2174" s="218"/>
      <c r="NTM2174" s="218"/>
      <c r="NTN2174" s="218"/>
      <c r="NTO2174" s="218"/>
      <c r="NTP2174" s="218"/>
      <c r="NTQ2174" s="218"/>
      <c r="NTR2174" s="218"/>
      <c r="NTS2174" s="218"/>
      <c r="NTT2174" s="218"/>
      <c r="NTU2174" s="218"/>
      <c r="NTV2174" s="218"/>
      <c r="NTW2174" s="218"/>
      <c r="NTX2174" s="218"/>
      <c r="NTY2174" s="218"/>
      <c r="NTZ2174" s="218"/>
      <c r="NUA2174" s="218"/>
      <c r="NUB2174" s="218"/>
      <c r="NUC2174" s="218"/>
      <c r="NUD2174" s="218"/>
      <c r="NUE2174" s="218"/>
      <c r="NUF2174" s="218"/>
      <c r="NUG2174" s="218"/>
      <c r="NUH2174" s="218"/>
      <c r="NUI2174" s="218"/>
      <c r="NUJ2174" s="218"/>
      <c r="NUK2174" s="218"/>
      <c r="NUL2174" s="218"/>
      <c r="NUM2174" s="218"/>
      <c r="NUN2174" s="218"/>
      <c r="NUO2174" s="218"/>
      <c r="NUP2174" s="218"/>
      <c r="NUQ2174" s="218"/>
      <c r="NUR2174" s="218"/>
      <c r="NUS2174" s="218"/>
      <c r="NUT2174" s="218"/>
      <c r="NUU2174" s="218"/>
      <c r="NUV2174" s="218"/>
      <c r="NUW2174" s="218"/>
      <c r="NUX2174" s="218"/>
      <c r="NUY2174" s="218"/>
      <c r="NUZ2174" s="218"/>
      <c r="NVA2174" s="218"/>
      <c r="NVB2174" s="218"/>
      <c r="NVC2174" s="218"/>
      <c r="NVD2174" s="218"/>
      <c r="NVE2174" s="218"/>
      <c r="NVF2174" s="218"/>
      <c r="NVG2174" s="218"/>
      <c r="NVH2174" s="218"/>
      <c r="NVI2174" s="218"/>
      <c r="NVJ2174" s="218"/>
      <c r="NVK2174" s="218"/>
      <c r="NVL2174" s="218"/>
      <c r="NVM2174" s="218"/>
      <c r="NVN2174" s="218"/>
      <c r="NVO2174" s="218"/>
      <c r="NVP2174" s="218"/>
      <c r="NVQ2174" s="218"/>
      <c r="NVR2174" s="218"/>
      <c r="NVS2174" s="218"/>
      <c r="NVT2174" s="218"/>
      <c r="NVU2174" s="218"/>
      <c r="NVV2174" s="218"/>
      <c r="NVW2174" s="218"/>
      <c r="NVX2174" s="218"/>
      <c r="NVY2174" s="218"/>
      <c r="NVZ2174" s="218"/>
      <c r="NWA2174" s="218"/>
      <c r="NWB2174" s="218"/>
      <c r="NWC2174" s="218"/>
      <c r="NWD2174" s="218"/>
      <c r="NWE2174" s="218"/>
      <c r="NWF2174" s="218"/>
      <c r="NWG2174" s="218"/>
      <c r="NWH2174" s="218"/>
      <c r="NWI2174" s="218"/>
      <c r="NWJ2174" s="218"/>
      <c r="NWK2174" s="218"/>
      <c r="NWL2174" s="218"/>
      <c r="NWM2174" s="218"/>
      <c r="NWN2174" s="218"/>
      <c r="NWO2174" s="218"/>
      <c r="NWP2174" s="218"/>
      <c r="NWQ2174" s="218"/>
      <c r="NWR2174" s="218"/>
      <c r="NWS2174" s="218"/>
      <c r="NWT2174" s="218"/>
      <c r="NWU2174" s="218"/>
      <c r="NWV2174" s="218"/>
      <c r="NWW2174" s="218"/>
      <c r="NWX2174" s="218"/>
      <c r="NWY2174" s="218"/>
      <c r="NWZ2174" s="218"/>
      <c r="NXA2174" s="218"/>
      <c r="NXB2174" s="218"/>
      <c r="NXC2174" s="218"/>
      <c r="NXD2174" s="218"/>
      <c r="NXE2174" s="218"/>
      <c r="NXF2174" s="218"/>
      <c r="NXG2174" s="218"/>
      <c r="NXH2174" s="218"/>
      <c r="NXI2174" s="218"/>
      <c r="NXJ2174" s="218"/>
      <c r="NXK2174" s="218"/>
      <c r="NXL2174" s="218"/>
      <c r="NXM2174" s="218"/>
      <c r="NXN2174" s="218"/>
      <c r="NXO2174" s="218"/>
      <c r="NXP2174" s="218"/>
      <c r="NXQ2174" s="218"/>
      <c r="NXR2174" s="218"/>
      <c r="NXS2174" s="218"/>
      <c r="NXT2174" s="218"/>
      <c r="NXU2174" s="218"/>
      <c r="NXV2174" s="218"/>
      <c r="NXW2174" s="218"/>
      <c r="NXX2174" s="218"/>
      <c r="NXY2174" s="218"/>
      <c r="NXZ2174" s="218"/>
      <c r="NYA2174" s="218"/>
      <c r="NYB2174" s="218"/>
      <c r="NYC2174" s="218"/>
      <c r="NYD2174" s="218"/>
      <c r="NYE2174" s="218"/>
      <c r="NYF2174" s="218"/>
      <c r="NYG2174" s="218"/>
      <c r="NYH2174" s="218"/>
      <c r="NYI2174" s="218"/>
      <c r="NYJ2174" s="218"/>
      <c r="NYK2174" s="218"/>
      <c r="NYL2174" s="218"/>
      <c r="NYM2174" s="218"/>
      <c r="NYN2174" s="218"/>
      <c r="NYO2174" s="218"/>
      <c r="NYP2174" s="218"/>
      <c r="NYQ2174" s="218"/>
      <c r="NYR2174" s="218"/>
      <c r="NYS2174" s="218"/>
      <c r="NYT2174" s="218"/>
      <c r="NYU2174" s="218"/>
      <c r="NYV2174" s="218"/>
      <c r="NYW2174" s="218"/>
      <c r="NYX2174" s="218"/>
      <c r="NYY2174" s="218"/>
      <c r="NYZ2174" s="218"/>
      <c r="NZA2174" s="218"/>
      <c r="NZB2174" s="218"/>
      <c r="NZC2174" s="218"/>
      <c r="NZD2174" s="218"/>
      <c r="NZE2174" s="218"/>
      <c r="NZF2174" s="218"/>
      <c r="NZG2174" s="218"/>
      <c r="NZH2174" s="218"/>
      <c r="NZI2174" s="218"/>
      <c r="NZJ2174" s="218"/>
      <c r="NZK2174" s="218"/>
      <c r="NZL2174" s="218"/>
      <c r="NZM2174" s="218"/>
      <c r="NZN2174" s="218"/>
      <c r="NZO2174" s="218"/>
      <c r="NZP2174" s="218"/>
      <c r="NZQ2174" s="218"/>
      <c r="NZR2174" s="218"/>
      <c r="NZS2174" s="218"/>
      <c r="NZT2174" s="218"/>
      <c r="NZU2174" s="218"/>
      <c r="NZV2174" s="218"/>
      <c r="NZW2174" s="218"/>
      <c r="NZX2174" s="218"/>
      <c r="NZY2174" s="218"/>
      <c r="NZZ2174" s="218"/>
      <c r="OAA2174" s="218"/>
      <c r="OAB2174" s="218"/>
      <c r="OAC2174" s="218"/>
      <c r="OAD2174" s="218"/>
      <c r="OAE2174" s="218"/>
      <c r="OAF2174" s="218"/>
      <c r="OAG2174" s="218"/>
      <c r="OAH2174" s="218"/>
      <c r="OAI2174" s="218"/>
      <c r="OAJ2174" s="218"/>
      <c r="OAK2174" s="218"/>
      <c r="OAL2174" s="218"/>
      <c r="OAM2174" s="218"/>
      <c r="OAN2174" s="218"/>
      <c r="OAO2174" s="218"/>
      <c r="OAP2174" s="218"/>
      <c r="OAQ2174" s="218"/>
      <c r="OAR2174" s="218"/>
      <c r="OAS2174" s="218"/>
      <c r="OAT2174" s="218"/>
      <c r="OAU2174" s="218"/>
      <c r="OAV2174" s="218"/>
      <c r="OAW2174" s="218"/>
      <c r="OAX2174" s="218"/>
      <c r="OAY2174" s="218"/>
      <c r="OAZ2174" s="218"/>
      <c r="OBA2174" s="218"/>
      <c r="OBB2174" s="218"/>
      <c r="OBC2174" s="218"/>
      <c r="OBD2174" s="218"/>
      <c r="OBE2174" s="218"/>
      <c r="OBF2174" s="218"/>
      <c r="OBG2174" s="218"/>
      <c r="OBH2174" s="218"/>
      <c r="OBI2174" s="218"/>
      <c r="OBJ2174" s="218"/>
      <c r="OBK2174" s="218"/>
      <c r="OBL2174" s="218"/>
      <c r="OBM2174" s="218"/>
      <c r="OBN2174" s="218"/>
      <c r="OBO2174" s="218"/>
      <c r="OBP2174" s="218"/>
      <c r="OBQ2174" s="218"/>
      <c r="OBR2174" s="218"/>
      <c r="OBS2174" s="218"/>
      <c r="OBT2174" s="218"/>
      <c r="OBU2174" s="218"/>
      <c r="OBV2174" s="218"/>
      <c r="OBW2174" s="218"/>
      <c r="OBX2174" s="218"/>
      <c r="OBY2174" s="218"/>
      <c r="OBZ2174" s="218"/>
      <c r="OCA2174" s="218"/>
      <c r="OCB2174" s="218"/>
      <c r="OCC2174" s="218"/>
      <c r="OCD2174" s="218"/>
      <c r="OCE2174" s="218"/>
      <c r="OCF2174" s="218"/>
      <c r="OCG2174" s="218"/>
      <c r="OCH2174" s="218"/>
      <c r="OCI2174" s="218"/>
      <c r="OCJ2174" s="218"/>
      <c r="OCK2174" s="218"/>
      <c r="OCL2174" s="218"/>
      <c r="OCM2174" s="218"/>
      <c r="OCN2174" s="218"/>
      <c r="OCO2174" s="218"/>
      <c r="OCP2174" s="218"/>
      <c r="OCQ2174" s="218"/>
      <c r="OCR2174" s="218"/>
      <c r="OCS2174" s="218"/>
      <c r="OCT2174" s="218"/>
      <c r="OCU2174" s="218"/>
      <c r="OCV2174" s="218"/>
      <c r="OCW2174" s="218"/>
      <c r="OCX2174" s="218"/>
      <c r="OCY2174" s="218"/>
      <c r="OCZ2174" s="218"/>
      <c r="ODA2174" s="218"/>
      <c r="ODB2174" s="218"/>
      <c r="ODC2174" s="218"/>
      <c r="ODD2174" s="218"/>
      <c r="ODE2174" s="218"/>
      <c r="ODF2174" s="218"/>
      <c r="ODG2174" s="218"/>
      <c r="ODH2174" s="218"/>
      <c r="ODI2174" s="218"/>
      <c r="ODJ2174" s="218"/>
      <c r="ODK2174" s="218"/>
      <c r="ODL2174" s="218"/>
      <c r="ODM2174" s="218"/>
      <c r="ODN2174" s="218"/>
      <c r="ODO2174" s="218"/>
      <c r="ODP2174" s="218"/>
      <c r="ODQ2174" s="218"/>
      <c r="ODR2174" s="218"/>
      <c r="ODS2174" s="218"/>
      <c r="ODT2174" s="218"/>
      <c r="ODU2174" s="218"/>
      <c r="ODV2174" s="218"/>
      <c r="ODW2174" s="218"/>
      <c r="ODX2174" s="218"/>
      <c r="ODY2174" s="218"/>
      <c r="ODZ2174" s="218"/>
      <c r="OEA2174" s="218"/>
      <c r="OEB2174" s="218"/>
      <c r="OEC2174" s="218"/>
      <c r="OED2174" s="218"/>
      <c r="OEE2174" s="218"/>
      <c r="OEF2174" s="218"/>
      <c r="OEG2174" s="218"/>
      <c r="OEH2174" s="218"/>
      <c r="OEI2174" s="218"/>
      <c r="OEJ2174" s="218"/>
      <c r="OEK2174" s="218"/>
      <c r="OEL2174" s="218"/>
      <c r="OEM2174" s="218"/>
      <c r="OEN2174" s="218"/>
      <c r="OEO2174" s="218"/>
      <c r="OEP2174" s="218"/>
      <c r="OEQ2174" s="218"/>
      <c r="OER2174" s="218"/>
      <c r="OES2174" s="218"/>
      <c r="OET2174" s="218"/>
      <c r="OEU2174" s="218"/>
      <c r="OEV2174" s="218"/>
      <c r="OEW2174" s="218"/>
      <c r="OEX2174" s="218"/>
      <c r="OEY2174" s="218"/>
      <c r="OEZ2174" s="218"/>
      <c r="OFA2174" s="218"/>
      <c r="OFB2174" s="218"/>
      <c r="OFC2174" s="218"/>
      <c r="OFD2174" s="218"/>
      <c r="OFE2174" s="218"/>
      <c r="OFF2174" s="218"/>
      <c r="OFG2174" s="218"/>
      <c r="OFH2174" s="218"/>
      <c r="OFI2174" s="218"/>
      <c r="OFJ2174" s="218"/>
      <c r="OFK2174" s="218"/>
      <c r="OFL2174" s="218"/>
      <c r="OFM2174" s="218"/>
      <c r="OFN2174" s="218"/>
      <c r="OFO2174" s="218"/>
      <c r="OFP2174" s="218"/>
      <c r="OFQ2174" s="218"/>
      <c r="OFR2174" s="218"/>
      <c r="OFS2174" s="218"/>
      <c r="OFT2174" s="218"/>
      <c r="OFU2174" s="218"/>
      <c r="OFV2174" s="218"/>
      <c r="OFW2174" s="218"/>
      <c r="OFX2174" s="218"/>
      <c r="OFY2174" s="218"/>
      <c r="OFZ2174" s="218"/>
      <c r="OGA2174" s="218"/>
      <c r="OGB2174" s="218"/>
      <c r="OGC2174" s="218"/>
      <c r="OGD2174" s="218"/>
      <c r="OGE2174" s="218"/>
      <c r="OGF2174" s="218"/>
      <c r="OGG2174" s="218"/>
      <c r="OGH2174" s="218"/>
      <c r="OGI2174" s="218"/>
      <c r="OGJ2174" s="218"/>
      <c r="OGK2174" s="218"/>
      <c r="OGL2174" s="218"/>
      <c r="OGM2174" s="218"/>
      <c r="OGN2174" s="218"/>
      <c r="OGO2174" s="218"/>
      <c r="OGP2174" s="218"/>
      <c r="OGQ2174" s="218"/>
      <c r="OGR2174" s="218"/>
      <c r="OGS2174" s="218"/>
      <c r="OGT2174" s="218"/>
      <c r="OGU2174" s="218"/>
      <c r="OGV2174" s="218"/>
      <c r="OGW2174" s="218"/>
      <c r="OGX2174" s="218"/>
      <c r="OGY2174" s="218"/>
      <c r="OGZ2174" s="218"/>
      <c r="OHA2174" s="218"/>
      <c r="OHB2174" s="218"/>
      <c r="OHC2174" s="218"/>
      <c r="OHD2174" s="218"/>
      <c r="OHE2174" s="218"/>
      <c r="OHF2174" s="218"/>
      <c r="OHG2174" s="218"/>
      <c r="OHH2174" s="218"/>
      <c r="OHI2174" s="218"/>
      <c r="OHJ2174" s="218"/>
      <c r="OHK2174" s="218"/>
      <c r="OHL2174" s="218"/>
      <c r="OHM2174" s="218"/>
      <c r="OHN2174" s="218"/>
      <c r="OHO2174" s="218"/>
      <c r="OHP2174" s="218"/>
      <c r="OHQ2174" s="218"/>
      <c r="OHR2174" s="218"/>
      <c r="OHS2174" s="218"/>
      <c r="OHT2174" s="218"/>
      <c r="OHU2174" s="218"/>
      <c r="OHV2174" s="218"/>
      <c r="OHW2174" s="218"/>
      <c r="OHX2174" s="218"/>
      <c r="OHY2174" s="218"/>
      <c r="OHZ2174" s="218"/>
      <c r="OIA2174" s="218"/>
      <c r="OIB2174" s="218"/>
      <c r="OIC2174" s="218"/>
      <c r="OID2174" s="218"/>
      <c r="OIE2174" s="218"/>
      <c r="OIF2174" s="218"/>
      <c r="OIG2174" s="218"/>
      <c r="OIH2174" s="218"/>
      <c r="OII2174" s="218"/>
      <c r="OIJ2174" s="218"/>
      <c r="OIK2174" s="218"/>
      <c r="OIL2174" s="218"/>
      <c r="OIM2174" s="218"/>
      <c r="OIN2174" s="218"/>
      <c r="OIO2174" s="218"/>
      <c r="OIP2174" s="218"/>
      <c r="OIQ2174" s="218"/>
      <c r="OIR2174" s="218"/>
      <c r="OIS2174" s="218"/>
      <c r="OIT2174" s="218"/>
      <c r="OIU2174" s="218"/>
      <c r="OIV2174" s="218"/>
      <c r="OIW2174" s="218"/>
      <c r="OIX2174" s="218"/>
      <c r="OIY2174" s="218"/>
      <c r="OIZ2174" s="218"/>
      <c r="OJA2174" s="218"/>
      <c r="OJB2174" s="218"/>
      <c r="OJC2174" s="218"/>
      <c r="OJD2174" s="218"/>
      <c r="OJE2174" s="218"/>
      <c r="OJF2174" s="218"/>
      <c r="OJG2174" s="218"/>
      <c r="OJH2174" s="218"/>
      <c r="OJI2174" s="218"/>
      <c r="OJJ2174" s="218"/>
      <c r="OJK2174" s="218"/>
      <c r="OJL2174" s="218"/>
      <c r="OJM2174" s="218"/>
      <c r="OJN2174" s="218"/>
      <c r="OJO2174" s="218"/>
      <c r="OJP2174" s="218"/>
      <c r="OJQ2174" s="218"/>
      <c r="OJR2174" s="218"/>
      <c r="OJS2174" s="218"/>
      <c r="OJT2174" s="218"/>
      <c r="OJU2174" s="218"/>
      <c r="OJV2174" s="218"/>
      <c r="OJW2174" s="218"/>
      <c r="OJX2174" s="218"/>
      <c r="OJY2174" s="218"/>
      <c r="OJZ2174" s="218"/>
      <c r="OKA2174" s="218"/>
      <c r="OKB2174" s="218"/>
      <c r="OKC2174" s="218"/>
      <c r="OKD2174" s="218"/>
      <c r="OKE2174" s="218"/>
      <c r="OKF2174" s="218"/>
      <c r="OKG2174" s="218"/>
      <c r="OKH2174" s="218"/>
      <c r="OKI2174" s="218"/>
      <c r="OKJ2174" s="218"/>
      <c r="OKK2174" s="218"/>
      <c r="OKL2174" s="218"/>
      <c r="OKM2174" s="218"/>
      <c r="OKN2174" s="218"/>
      <c r="OKO2174" s="218"/>
      <c r="OKP2174" s="218"/>
      <c r="OKQ2174" s="218"/>
      <c r="OKR2174" s="218"/>
      <c r="OKS2174" s="218"/>
      <c r="OKT2174" s="218"/>
      <c r="OKU2174" s="218"/>
      <c r="OKV2174" s="218"/>
      <c r="OKW2174" s="218"/>
      <c r="OKX2174" s="218"/>
      <c r="OKY2174" s="218"/>
      <c r="OKZ2174" s="218"/>
      <c r="OLA2174" s="218"/>
      <c r="OLB2174" s="218"/>
      <c r="OLC2174" s="218"/>
      <c r="OLD2174" s="218"/>
      <c r="OLE2174" s="218"/>
      <c r="OLF2174" s="218"/>
      <c r="OLG2174" s="218"/>
      <c r="OLH2174" s="218"/>
      <c r="OLI2174" s="218"/>
      <c r="OLJ2174" s="218"/>
      <c r="OLK2174" s="218"/>
      <c r="OLL2174" s="218"/>
      <c r="OLM2174" s="218"/>
      <c r="OLN2174" s="218"/>
      <c r="OLO2174" s="218"/>
      <c r="OLP2174" s="218"/>
      <c r="OLQ2174" s="218"/>
      <c r="OLR2174" s="218"/>
      <c r="OLS2174" s="218"/>
      <c r="OLT2174" s="218"/>
      <c r="OLU2174" s="218"/>
      <c r="OLV2174" s="218"/>
      <c r="OLW2174" s="218"/>
      <c r="OLX2174" s="218"/>
      <c r="OLY2174" s="218"/>
      <c r="OLZ2174" s="218"/>
      <c r="OMA2174" s="218"/>
      <c r="OMB2174" s="218"/>
      <c r="OMC2174" s="218"/>
      <c r="OMD2174" s="218"/>
      <c r="OME2174" s="218"/>
      <c r="OMF2174" s="218"/>
      <c r="OMG2174" s="218"/>
      <c r="OMH2174" s="218"/>
      <c r="OMI2174" s="218"/>
      <c r="OMJ2174" s="218"/>
      <c r="OMK2174" s="218"/>
      <c r="OML2174" s="218"/>
      <c r="OMM2174" s="218"/>
      <c r="OMN2174" s="218"/>
      <c r="OMO2174" s="218"/>
      <c r="OMP2174" s="218"/>
      <c r="OMQ2174" s="218"/>
      <c r="OMR2174" s="218"/>
      <c r="OMS2174" s="218"/>
      <c r="OMT2174" s="218"/>
      <c r="OMU2174" s="218"/>
      <c r="OMV2174" s="218"/>
      <c r="OMW2174" s="218"/>
      <c r="OMX2174" s="218"/>
      <c r="OMY2174" s="218"/>
      <c r="OMZ2174" s="218"/>
      <c r="ONA2174" s="218"/>
      <c r="ONB2174" s="218"/>
      <c r="ONC2174" s="218"/>
      <c r="OND2174" s="218"/>
      <c r="ONE2174" s="218"/>
      <c r="ONF2174" s="218"/>
      <c r="ONG2174" s="218"/>
      <c r="ONH2174" s="218"/>
      <c r="ONI2174" s="218"/>
      <c r="ONJ2174" s="218"/>
      <c r="ONK2174" s="218"/>
      <c r="ONL2174" s="218"/>
      <c r="ONM2174" s="218"/>
      <c r="ONN2174" s="218"/>
      <c r="ONO2174" s="218"/>
      <c r="ONP2174" s="218"/>
      <c r="ONQ2174" s="218"/>
      <c r="ONR2174" s="218"/>
      <c r="ONS2174" s="218"/>
      <c r="ONT2174" s="218"/>
      <c r="ONU2174" s="218"/>
      <c r="ONV2174" s="218"/>
      <c r="ONW2174" s="218"/>
      <c r="ONX2174" s="218"/>
      <c r="ONY2174" s="218"/>
      <c r="ONZ2174" s="218"/>
      <c r="OOA2174" s="218"/>
      <c r="OOB2174" s="218"/>
      <c r="OOC2174" s="218"/>
      <c r="OOD2174" s="218"/>
      <c r="OOE2174" s="218"/>
      <c r="OOF2174" s="218"/>
      <c r="OOG2174" s="218"/>
      <c r="OOH2174" s="218"/>
      <c r="OOI2174" s="218"/>
      <c r="OOJ2174" s="218"/>
      <c r="OOK2174" s="218"/>
      <c r="OOL2174" s="218"/>
      <c r="OOM2174" s="218"/>
      <c r="OON2174" s="218"/>
      <c r="OOO2174" s="218"/>
      <c r="OOP2174" s="218"/>
      <c r="OOQ2174" s="218"/>
      <c r="OOR2174" s="218"/>
      <c r="OOS2174" s="218"/>
      <c r="OOT2174" s="218"/>
      <c r="OOU2174" s="218"/>
      <c r="OOV2174" s="218"/>
      <c r="OOW2174" s="218"/>
      <c r="OOX2174" s="218"/>
      <c r="OOY2174" s="218"/>
      <c r="OOZ2174" s="218"/>
      <c r="OPA2174" s="218"/>
      <c r="OPB2174" s="218"/>
      <c r="OPC2174" s="218"/>
      <c r="OPD2174" s="218"/>
      <c r="OPE2174" s="218"/>
      <c r="OPF2174" s="218"/>
      <c r="OPG2174" s="218"/>
      <c r="OPH2174" s="218"/>
      <c r="OPI2174" s="218"/>
      <c r="OPJ2174" s="218"/>
      <c r="OPK2174" s="218"/>
      <c r="OPL2174" s="218"/>
      <c r="OPM2174" s="218"/>
      <c r="OPN2174" s="218"/>
      <c r="OPO2174" s="218"/>
      <c r="OPP2174" s="218"/>
      <c r="OPQ2174" s="218"/>
      <c r="OPR2174" s="218"/>
      <c r="OPS2174" s="218"/>
      <c r="OPT2174" s="218"/>
      <c r="OPU2174" s="218"/>
      <c r="OPV2174" s="218"/>
      <c r="OPW2174" s="218"/>
      <c r="OPX2174" s="218"/>
      <c r="OPY2174" s="218"/>
      <c r="OPZ2174" s="218"/>
      <c r="OQA2174" s="218"/>
      <c r="OQB2174" s="218"/>
      <c r="OQC2174" s="218"/>
      <c r="OQD2174" s="218"/>
      <c r="OQE2174" s="218"/>
      <c r="OQF2174" s="218"/>
      <c r="OQG2174" s="218"/>
      <c r="OQH2174" s="218"/>
      <c r="OQI2174" s="218"/>
      <c r="OQJ2174" s="218"/>
      <c r="OQK2174" s="218"/>
      <c r="OQL2174" s="218"/>
      <c r="OQM2174" s="218"/>
      <c r="OQN2174" s="218"/>
      <c r="OQO2174" s="218"/>
      <c r="OQP2174" s="218"/>
      <c r="OQQ2174" s="218"/>
      <c r="OQR2174" s="218"/>
      <c r="OQS2174" s="218"/>
      <c r="OQT2174" s="218"/>
      <c r="OQU2174" s="218"/>
      <c r="OQV2174" s="218"/>
      <c r="OQW2174" s="218"/>
      <c r="OQX2174" s="218"/>
      <c r="OQY2174" s="218"/>
      <c r="OQZ2174" s="218"/>
      <c r="ORA2174" s="218"/>
      <c r="ORB2174" s="218"/>
      <c r="ORC2174" s="218"/>
      <c r="ORD2174" s="218"/>
      <c r="ORE2174" s="218"/>
      <c r="ORF2174" s="218"/>
      <c r="ORG2174" s="218"/>
      <c r="ORH2174" s="218"/>
      <c r="ORI2174" s="218"/>
      <c r="ORJ2174" s="218"/>
      <c r="ORK2174" s="218"/>
      <c r="ORL2174" s="218"/>
      <c r="ORM2174" s="218"/>
      <c r="ORN2174" s="218"/>
      <c r="ORO2174" s="218"/>
      <c r="ORP2174" s="218"/>
      <c r="ORQ2174" s="218"/>
      <c r="ORR2174" s="218"/>
      <c r="ORS2174" s="218"/>
      <c r="ORT2174" s="218"/>
      <c r="ORU2174" s="218"/>
      <c r="ORV2174" s="218"/>
      <c r="ORW2174" s="218"/>
      <c r="ORX2174" s="218"/>
      <c r="ORY2174" s="218"/>
      <c r="ORZ2174" s="218"/>
      <c r="OSA2174" s="218"/>
      <c r="OSB2174" s="218"/>
      <c r="OSC2174" s="218"/>
      <c r="OSD2174" s="218"/>
      <c r="OSE2174" s="218"/>
      <c r="OSF2174" s="218"/>
      <c r="OSG2174" s="218"/>
      <c r="OSH2174" s="218"/>
      <c r="OSI2174" s="218"/>
      <c r="OSJ2174" s="218"/>
      <c r="OSK2174" s="218"/>
      <c r="OSL2174" s="218"/>
      <c r="OSM2174" s="218"/>
      <c r="OSN2174" s="218"/>
      <c r="OSO2174" s="218"/>
      <c r="OSP2174" s="218"/>
      <c r="OSQ2174" s="218"/>
      <c r="OSR2174" s="218"/>
      <c r="OSS2174" s="218"/>
      <c r="OST2174" s="218"/>
      <c r="OSU2174" s="218"/>
      <c r="OSV2174" s="218"/>
      <c r="OSW2174" s="218"/>
      <c r="OSX2174" s="218"/>
      <c r="OSY2174" s="218"/>
      <c r="OSZ2174" s="218"/>
      <c r="OTA2174" s="218"/>
      <c r="OTB2174" s="218"/>
      <c r="OTC2174" s="218"/>
      <c r="OTD2174" s="218"/>
      <c r="OTE2174" s="218"/>
      <c r="OTF2174" s="218"/>
      <c r="OTG2174" s="218"/>
      <c r="OTH2174" s="218"/>
      <c r="OTI2174" s="218"/>
      <c r="OTJ2174" s="218"/>
      <c r="OTK2174" s="218"/>
      <c r="OTL2174" s="218"/>
      <c r="OTM2174" s="218"/>
      <c r="OTN2174" s="218"/>
      <c r="OTO2174" s="218"/>
      <c r="OTP2174" s="218"/>
      <c r="OTQ2174" s="218"/>
      <c r="OTR2174" s="218"/>
      <c r="OTS2174" s="218"/>
      <c r="OTT2174" s="218"/>
      <c r="OTU2174" s="218"/>
      <c r="OTV2174" s="218"/>
      <c r="OTW2174" s="218"/>
      <c r="OTX2174" s="218"/>
      <c r="OTY2174" s="218"/>
      <c r="OTZ2174" s="218"/>
      <c r="OUA2174" s="218"/>
      <c r="OUB2174" s="218"/>
      <c r="OUC2174" s="218"/>
      <c r="OUD2174" s="218"/>
      <c r="OUE2174" s="218"/>
      <c r="OUF2174" s="218"/>
      <c r="OUG2174" s="218"/>
      <c r="OUH2174" s="218"/>
      <c r="OUI2174" s="218"/>
      <c r="OUJ2174" s="218"/>
      <c r="OUK2174" s="218"/>
      <c r="OUL2174" s="218"/>
      <c r="OUM2174" s="218"/>
      <c r="OUN2174" s="218"/>
      <c r="OUO2174" s="218"/>
      <c r="OUP2174" s="218"/>
      <c r="OUQ2174" s="218"/>
      <c r="OUR2174" s="218"/>
      <c r="OUS2174" s="218"/>
      <c r="OUT2174" s="218"/>
      <c r="OUU2174" s="218"/>
      <c r="OUV2174" s="218"/>
      <c r="OUW2174" s="218"/>
      <c r="OUX2174" s="218"/>
      <c r="OUY2174" s="218"/>
      <c r="OUZ2174" s="218"/>
      <c r="OVA2174" s="218"/>
      <c r="OVB2174" s="218"/>
      <c r="OVC2174" s="218"/>
      <c r="OVD2174" s="218"/>
      <c r="OVE2174" s="218"/>
      <c r="OVF2174" s="218"/>
      <c r="OVG2174" s="218"/>
      <c r="OVH2174" s="218"/>
      <c r="OVI2174" s="218"/>
      <c r="OVJ2174" s="218"/>
      <c r="OVK2174" s="218"/>
      <c r="OVL2174" s="218"/>
      <c r="OVM2174" s="218"/>
      <c r="OVN2174" s="218"/>
      <c r="OVO2174" s="218"/>
      <c r="OVP2174" s="218"/>
      <c r="OVQ2174" s="218"/>
      <c r="OVR2174" s="218"/>
      <c r="OVS2174" s="218"/>
      <c r="OVT2174" s="218"/>
      <c r="OVU2174" s="218"/>
      <c r="OVV2174" s="218"/>
      <c r="OVW2174" s="218"/>
      <c r="OVX2174" s="218"/>
      <c r="OVY2174" s="218"/>
      <c r="OVZ2174" s="218"/>
      <c r="OWA2174" s="218"/>
      <c r="OWB2174" s="218"/>
      <c r="OWC2174" s="218"/>
      <c r="OWD2174" s="218"/>
      <c r="OWE2174" s="218"/>
      <c r="OWF2174" s="218"/>
      <c r="OWG2174" s="218"/>
      <c r="OWH2174" s="218"/>
      <c r="OWI2174" s="218"/>
      <c r="OWJ2174" s="218"/>
      <c r="OWK2174" s="218"/>
      <c r="OWL2174" s="218"/>
      <c r="OWM2174" s="218"/>
      <c r="OWN2174" s="218"/>
      <c r="OWO2174" s="218"/>
      <c r="OWP2174" s="218"/>
      <c r="OWQ2174" s="218"/>
      <c r="OWR2174" s="218"/>
      <c r="OWS2174" s="218"/>
      <c r="OWT2174" s="218"/>
      <c r="OWU2174" s="218"/>
      <c r="OWV2174" s="218"/>
      <c r="OWW2174" s="218"/>
      <c r="OWX2174" s="218"/>
      <c r="OWY2174" s="218"/>
      <c r="OWZ2174" s="218"/>
      <c r="OXA2174" s="218"/>
      <c r="OXB2174" s="218"/>
      <c r="OXC2174" s="218"/>
      <c r="OXD2174" s="218"/>
      <c r="OXE2174" s="218"/>
      <c r="OXF2174" s="218"/>
      <c r="OXG2174" s="218"/>
      <c r="OXH2174" s="218"/>
      <c r="OXI2174" s="218"/>
      <c r="OXJ2174" s="218"/>
      <c r="OXK2174" s="218"/>
      <c r="OXL2174" s="218"/>
      <c r="OXM2174" s="218"/>
      <c r="OXN2174" s="218"/>
      <c r="OXO2174" s="218"/>
      <c r="OXP2174" s="218"/>
      <c r="OXQ2174" s="218"/>
      <c r="OXR2174" s="218"/>
      <c r="OXS2174" s="218"/>
      <c r="OXT2174" s="218"/>
      <c r="OXU2174" s="218"/>
      <c r="OXV2174" s="218"/>
      <c r="OXW2174" s="218"/>
      <c r="OXX2174" s="218"/>
      <c r="OXY2174" s="218"/>
      <c r="OXZ2174" s="218"/>
      <c r="OYA2174" s="218"/>
      <c r="OYB2174" s="218"/>
      <c r="OYC2174" s="218"/>
      <c r="OYD2174" s="218"/>
      <c r="OYE2174" s="218"/>
      <c r="OYF2174" s="218"/>
      <c r="OYG2174" s="218"/>
      <c r="OYH2174" s="218"/>
      <c r="OYI2174" s="218"/>
      <c r="OYJ2174" s="218"/>
      <c r="OYK2174" s="218"/>
      <c r="OYL2174" s="218"/>
      <c r="OYM2174" s="218"/>
      <c r="OYN2174" s="218"/>
      <c r="OYO2174" s="218"/>
      <c r="OYP2174" s="218"/>
      <c r="OYQ2174" s="218"/>
      <c r="OYR2174" s="218"/>
      <c r="OYS2174" s="218"/>
      <c r="OYT2174" s="218"/>
      <c r="OYU2174" s="218"/>
      <c r="OYV2174" s="218"/>
      <c r="OYW2174" s="218"/>
      <c r="OYX2174" s="218"/>
      <c r="OYY2174" s="218"/>
      <c r="OYZ2174" s="218"/>
      <c r="OZA2174" s="218"/>
      <c r="OZB2174" s="218"/>
      <c r="OZC2174" s="218"/>
      <c r="OZD2174" s="218"/>
      <c r="OZE2174" s="218"/>
      <c r="OZF2174" s="218"/>
      <c r="OZG2174" s="218"/>
      <c r="OZH2174" s="218"/>
      <c r="OZI2174" s="218"/>
      <c r="OZJ2174" s="218"/>
      <c r="OZK2174" s="218"/>
      <c r="OZL2174" s="218"/>
      <c r="OZM2174" s="218"/>
      <c r="OZN2174" s="218"/>
      <c r="OZO2174" s="218"/>
      <c r="OZP2174" s="218"/>
      <c r="OZQ2174" s="218"/>
      <c r="OZR2174" s="218"/>
      <c r="OZS2174" s="218"/>
      <c r="OZT2174" s="218"/>
      <c r="OZU2174" s="218"/>
      <c r="OZV2174" s="218"/>
      <c r="OZW2174" s="218"/>
      <c r="OZX2174" s="218"/>
      <c r="OZY2174" s="218"/>
      <c r="OZZ2174" s="218"/>
      <c r="PAA2174" s="218"/>
      <c r="PAB2174" s="218"/>
      <c r="PAC2174" s="218"/>
      <c r="PAD2174" s="218"/>
      <c r="PAE2174" s="218"/>
      <c r="PAF2174" s="218"/>
      <c r="PAG2174" s="218"/>
      <c r="PAH2174" s="218"/>
      <c r="PAI2174" s="218"/>
      <c r="PAJ2174" s="218"/>
      <c r="PAK2174" s="218"/>
      <c r="PAL2174" s="218"/>
      <c r="PAM2174" s="218"/>
      <c r="PAN2174" s="218"/>
      <c r="PAO2174" s="218"/>
      <c r="PAP2174" s="218"/>
      <c r="PAQ2174" s="218"/>
      <c r="PAR2174" s="218"/>
      <c r="PAS2174" s="218"/>
      <c r="PAT2174" s="218"/>
      <c r="PAU2174" s="218"/>
      <c r="PAV2174" s="218"/>
      <c r="PAW2174" s="218"/>
      <c r="PAX2174" s="218"/>
      <c r="PAY2174" s="218"/>
      <c r="PAZ2174" s="218"/>
      <c r="PBA2174" s="218"/>
      <c r="PBB2174" s="218"/>
      <c r="PBC2174" s="218"/>
      <c r="PBD2174" s="218"/>
      <c r="PBE2174" s="218"/>
      <c r="PBF2174" s="218"/>
      <c r="PBG2174" s="218"/>
      <c r="PBH2174" s="218"/>
      <c r="PBI2174" s="218"/>
      <c r="PBJ2174" s="218"/>
      <c r="PBK2174" s="218"/>
      <c r="PBL2174" s="218"/>
      <c r="PBM2174" s="218"/>
      <c r="PBN2174" s="218"/>
      <c r="PBO2174" s="218"/>
      <c r="PBP2174" s="218"/>
      <c r="PBQ2174" s="218"/>
      <c r="PBR2174" s="218"/>
      <c r="PBS2174" s="218"/>
      <c r="PBT2174" s="218"/>
      <c r="PBU2174" s="218"/>
      <c r="PBV2174" s="218"/>
      <c r="PBW2174" s="218"/>
      <c r="PBX2174" s="218"/>
      <c r="PBY2174" s="218"/>
      <c r="PBZ2174" s="218"/>
      <c r="PCA2174" s="218"/>
      <c r="PCB2174" s="218"/>
      <c r="PCC2174" s="218"/>
      <c r="PCD2174" s="218"/>
      <c r="PCE2174" s="218"/>
      <c r="PCF2174" s="218"/>
      <c r="PCG2174" s="218"/>
      <c r="PCH2174" s="218"/>
      <c r="PCI2174" s="218"/>
      <c r="PCJ2174" s="218"/>
      <c r="PCK2174" s="218"/>
      <c r="PCL2174" s="218"/>
      <c r="PCM2174" s="218"/>
      <c r="PCN2174" s="218"/>
      <c r="PCO2174" s="218"/>
      <c r="PCP2174" s="218"/>
      <c r="PCQ2174" s="218"/>
      <c r="PCR2174" s="218"/>
      <c r="PCS2174" s="218"/>
      <c r="PCT2174" s="218"/>
      <c r="PCU2174" s="218"/>
      <c r="PCV2174" s="218"/>
      <c r="PCW2174" s="218"/>
      <c r="PCX2174" s="218"/>
      <c r="PCY2174" s="218"/>
      <c r="PCZ2174" s="218"/>
      <c r="PDA2174" s="218"/>
      <c r="PDB2174" s="218"/>
      <c r="PDC2174" s="218"/>
      <c r="PDD2174" s="218"/>
      <c r="PDE2174" s="218"/>
      <c r="PDF2174" s="218"/>
      <c r="PDG2174" s="218"/>
      <c r="PDH2174" s="218"/>
      <c r="PDI2174" s="218"/>
      <c r="PDJ2174" s="218"/>
      <c r="PDK2174" s="218"/>
      <c r="PDL2174" s="218"/>
      <c r="PDM2174" s="218"/>
      <c r="PDN2174" s="218"/>
      <c r="PDO2174" s="218"/>
      <c r="PDP2174" s="218"/>
      <c r="PDQ2174" s="218"/>
      <c r="PDR2174" s="218"/>
      <c r="PDS2174" s="218"/>
      <c r="PDT2174" s="218"/>
      <c r="PDU2174" s="218"/>
      <c r="PDV2174" s="218"/>
      <c r="PDW2174" s="218"/>
      <c r="PDX2174" s="218"/>
      <c r="PDY2174" s="218"/>
      <c r="PDZ2174" s="218"/>
      <c r="PEA2174" s="218"/>
      <c r="PEB2174" s="218"/>
      <c r="PEC2174" s="218"/>
      <c r="PED2174" s="218"/>
      <c r="PEE2174" s="218"/>
      <c r="PEF2174" s="218"/>
      <c r="PEG2174" s="218"/>
      <c r="PEH2174" s="218"/>
      <c r="PEI2174" s="218"/>
      <c r="PEJ2174" s="218"/>
      <c r="PEK2174" s="218"/>
      <c r="PEL2174" s="218"/>
      <c r="PEM2174" s="218"/>
      <c r="PEN2174" s="218"/>
      <c r="PEO2174" s="218"/>
      <c r="PEP2174" s="218"/>
      <c r="PEQ2174" s="218"/>
      <c r="PER2174" s="218"/>
      <c r="PES2174" s="218"/>
      <c r="PET2174" s="218"/>
      <c r="PEU2174" s="218"/>
      <c r="PEV2174" s="218"/>
      <c r="PEW2174" s="218"/>
      <c r="PEX2174" s="218"/>
      <c r="PEY2174" s="218"/>
      <c r="PEZ2174" s="218"/>
      <c r="PFA2174" s="218"/>
      <c r="PFB2174" s="218"/>
      <c r="PFC2174" s="218"/>
      <c r="PFD2174" s="218"/>
      <c r="PFE2174" s="218"/>
      <c r="PFF2174" s="218"/>
      <c r="PFG2174" s="218"/>
      <c r="PFH2174" s="218"/>
      <c r="PFI2174" s="218"/>
      <c r="PFJ2174" s="218"/>
      <c r="PFK2174" s="218"/>
      <c r="PFL2174" s="218"/>
      <c r="PFM2174" s="218"/>
      <c r="PFN2174" s="218"/>
      <c r="PFO2174" s="218"/>
      <c r="PFP2174" s="218"/>
      <c r="PFQ2174" s="218"/>
      <c r="PFR2174" s="218"/>
      <c r="PFS2174" s="218"/>
      <c r="PFT2174" s="218"/>
      <c r="PFU2174" s="218"/>
      <c r="PFV2174" s="218"/>
      <c r="PFW2174" s="218"/>
      <c r="PFX2174" s="218"/>
      <c r="PFY2174" s="218"/>
      <c r="PFZ2174" s="218"/>
      <c r="PGA2174" s="218"/>
      <c r="PGB2174" s="218"/>
      <c r="PGC2174" s="218"/>
      <c r="PGD2174" s="218"/>
      <c r="PGE2174" s="218"/>
      <c r="PGF2174" s="218"/>
      <c r="PGG2174" s="218"/>
      <c r="PGH2174" s="218"/>
      <c r="PGI2174" s="218"/>
      <c r="PGJ2174" s="218"/>
      <c r="PGK2174" s="218"/>
      <c r="PGL2174" s="218"/>
      <c r="PGM2174" s="218"/>
      <c r="PGN2174" s="218"/>
      <c r="PGO2174" s="218"/>
      <c r="PGP2174" s="218"/>
      <c r="PGQ2174" s="218"/>
      <c r="PGR2174" s="218"/>
      <c r="PGS2174" s="218"/>
      <c r="PGT2174" s="218"/>
      <c r="PGU2174" s="218"/>
      <c r="PGV2174" s="218"/>
      <c r="PGW2174" s="218"/>
      <c r="PGX2174" s="218"/>
      <c r="PGY2174" s="218"/>
      <c r="PGZ2174" s="218"/>
      <c r="PHA2174" s="218"/>
      <c r="PHB2174" s="218"/>
      <c r="PHC2174" s="218"/>
      <c r="PHD2174" s="218"/>
      <c r="PHE2174" s="218"/>
      <c r="PHF2174" s="218"/>
      <c r="PHG2174" s="218"/>
      <c r="PHH2174" s="218"/>
      <c r="PHI2174" s="218"/>
      <c r="PHJ2174" s="218"/>
      <c r="PHK2174" s="218"/>
      <c r="PHL2174" s="218"/>
      <c r="PHM2174" s="218"/>
      <c r="PHN2174" s="218"/>
      <c r="PHO2174" s="218"/>
      <c r="PHP2174" s="218"/>
      <c r="PHQ2174" s="218"/>
      <c r="PHR2174" s="218"/>
      <c r="PHS2174" s="218"/>
      <c r="PHT2174" s="218"/>
      <c r="PHU2174" s="218"/>
      <c r="PHV2174" s="218"/>
      <c r="PHW2174" s="218"/>
      <c r="PHX2174" s="218"/>
      <c r="PHY2174" s="218"/>
      <c r="PHZ2174" s="218"/>
      <c r="PIA2174" s="218"/>
      <c r="PIB2174" s="218"/>
      <c r="PIC2174" s="218"/>
      <c r="PID2174" s="218"/>
      <c r="PIE2174" s="218"/>
      <c r="PIF2174" s="218"/>
      <c r="PIG2174" s="218"/>
      <c r="PIH2174" s="218"/>
      <c r="PII2174" s="218"/>
      <c r="PIJ2174" s="218"/>
      <c r="PIK2174" s="218"/>
      <c r="PIL2174" s="218"/>
      <c r="PIM2174" s="218"/>
      <c r="PIN2174" s="218"/>
      <c r="PIO2174" s="218"/>
      <c r="PIP2174" s="218"/>
      <c r="PIQ2174" s="218"/>
      <c r="PIR2174" s="218"/>
      <c r="PIS2174" s="218"/>
      <c r="PIT2174" s="218"/>
      <c r="PIU2174" s="218"/>
      <c r="PIV2174" s="218"/>
      <c r="PIW2174" s="218"/>
      <c r="PIX2174" s="218"/>
      <c r="PIY2174" s="218"/>
      <c r="PIZ2174" s="218"/>
      <c r="PJA2174" s="218"/>
      <c r="PJB2174" s="218"/>
      <c r="PJC2174" s="218"/>
      <c r="PJD2174" s="218"/>
      <c r="PJE2174" s="218"/>
      <c r="PJF2174" s="218"/>
      <c r="PJG2174" s="218"/>
      <c r="PJH2174" s="218"/>
      <c r="PJI2174" s="218"/>
      <c r="PJJ2174" s="218"/>
      <c r="PJK2174" s="218"/>
      <c r="PJL2174" s="218"/>
      <c r="PJM2174" s="218"/>
      <c r="PJN2174" s="218"/>
      <c r="PJO2174" s="218"/>
      <c r="PJP2174" s="218"/>
      <c r="PJQ2174" s="218"/>
      <c r="PJR2174" s="218"/>
      <c r="PJS2174" s="218"/>
      <c r="PJT2174" s="218"/>
      <c r="PJU2174" s="218"/>
      <c r="PJV2174" s="218"/>
      <c r="PJW2174" s="218"/>
      <c r="PJX2174" s="218"/>
      <c r="PJY2174" s="218"/>
      <c r="PJZ2174" s="218"/>
      <c r="PKA2174" s="218"/>
      <c r="PKB2174" s="218"/>
      <c r="PKC2174" s="218"/>
      <c r="PKD2174" s="218"/>
      <c r="PKE2174" s="218"/>
      <c r="PKF2174" s="218"/>
      <c r="PKG2174" s="218"/>
      <c r="PKH2174" s="218"/>
      <c r="PKI2174" s="218"/>
      <c r="PKJ2174" s="218"/>
      <c r="PKK2174" s="218"/>
      <c r="PKL2174" s="218"/>
      <c r="PKM2174" s="218"/>
      <c r="PKN2174" s="218"/>
      <c r="PKO2174" s="218"/>
      <c r="PKP2174" s="218"/>
      <c r="PKQ2174" s="218"/>
      <c r="PKR2174" s="218"/>
      <c r="PKS2174" s="218"/>
      <c r="PKT2174" s="218"/>
      <c r="PKU2174" s="218"/>
      <c r="PKV2174" s="218"/>
      <c r="PKW2174" s="218"/>
      <c r="PKX2174" s="218"/>
      <c r="PKY2174" s="218"/>
      <c r="PKZ2174" s="218"/>
      <c r="PLA2174" s="218"/>
      <c r="PLB2174" s="218"/>
      <c r="PLC2174" s="218"/>
      <c r="PLD2174" s="218"/>
      <c r="PLE2174" s="218"/>
      <c r="PLF2174" s="218"/>
      <c r="PLG2174" s="218"/>
      <c r="PLH2174" s="218"/>
      <c r="PLI2174" s="218"/>
      <c r="PLJ2174" s="218"/>
      <c r="PLK2174" s="218"/>
      <c r="PLL2174" s="218"/>
      <c r="PLM2174" s="218"/>
      <c r="PLN2174" s="218"/>
      <c r="PLO2174" s="218"/>
      <c r="PLP2174" s="218"/>
      <c r="PLQ2174" s="218"/>
      <c r="PLR2174" s="218"/>
      <c r="PLS2174" s="218"/>
      <c r="PLT2174" s="218"/>
      <c r="PLU2174" s="218"/>
      <c r="PLV2174" s="218"/>
      <c r="PLW2174" s="218"/>
      <c r="PLX2174" s="218"/>
      <c r="PLY2174" s="218"/>
      <c r="PLZ2174" s="218"/>
      <c r="PMA2174" s="218"/>
      <c r="PMB2174" s="218"/>
      <c r="PMC2174" s="218"/>
      <c r="PMD2174" s="218"/>
      <c r="PME2174" s="218"/>
      <c r="PMF2174" s="218"/>
      <c r="PMG2174" s="218"/>
      <c r="PMH2174" s="218"/>
      <c r="PMI2174" s="218"/>
      <c r="PMJ2174" s="218"/>
      <c r="PMK2174" s="218"/>
      <c r="PML2174" s="218"/>
      <c r="PMM2174" s="218"/>
      <c r="PMN2174" s="218"/>
      <c r="PMO2174" s="218"/>
      <c r="PMP2174" s="218"/>
      <c r="PMQ2174" s="218"/>
      <c r="PMR2174" s="218"/>
      <c r="PMS2174" s="218"/>
      <c r="PMT2174" s="218"/>
      <c r="PMU2174" s="218"/>
      <c r="PMV2174" s="218"/>
      <c r="PMW2174" s="218"/>
      <c r="PMX2174" s="218"/>
      <c r="PMY2174" s="218"/>
      <c r="PMZ2174" s="218"/>
      <c r="PNA2174" s="218"/>
      <c r="PNB2174" s="218"/>
      <c r="PNC2174" s="218"/>
      <c r="PND2174" s="218"/>
      <c r="PNE2174" s="218"/>
      <c r="PNF2174" s="218"/>
      <c r="PNG2174" s="218"/>
      <c r="PNH2174" s="218"/>
      <c r="PNI2174" s="218"/>
      <c r="PNJ2174" s="218"/>
      <c r="PNK2174" s="218"/>
      <c r="PNL2174" s="218"/>
      <c r="PNM2174" s="218"/>
      <c r="PNN2174" s="218"/>
      <c r="PNO2174" s="218"/>
      <c r="PNP2174" s="218"/>
      <c r="PNQ2174" s="218"/>
      <c r="PNR2174" s="218"/>
      <c r="PNS2174" s="218"/>
      <c r="PNT2174" s="218"/>
      <c r="PNU2174" s="218"/>
      <c r="PNV2174" s="218"/>
      <c r="PNW2174" s="218"/>
      <c r="PNX2174" s="218"/>
      <c r="PNY2174" s="218"/>
      <c r="PNZ2174" s="218"/>
      <c r="POA2174" s="218"/>
      <c r="POB2174" s="218"/>
      <c r="POC2174" s="218"/>
      <c r="POD2174" s="218"/>
      <c r="POE2174" s="218"/>
      <c r="POF2174" s="218"/>
      <c r="POG2174" s="218"/>
      <c r="POH2174" s="218"/>
      <c r="POI2174" s="218"/>
      <c r="POJ2174" s="218"/>
      <c r="POK2174" s="218"/>
      <c r="POL2174" s="218"/>
      <c r="POM2174" s="218"/>
      <c r="PON2174" s="218"/>
      <c r="POO2174" s="218"/>
      <c r="POP2174" s="218"/>
      <c r="POQ2174" s="218"/>
      <c r="POR2174" s="218"/>
      <c r="POS2174" s="218"/>
      <c r="POT2174" s="218"/>
      <c r="POU2174" s="218"/>
      <c r="POV2174" s="218"/>
      <c r="POW2174" s="218"/>
      <c r="POX2174" s="218"/>
      <c r="POY2174" s="218"/>
      <c r="POZ2174" s="218"/>
      <c r="PPA2174" s="218"/>
      <c r="PPB2174" s="218"/>
      <c r="PPC2174" s="218"/>
      <c r="PPD2174" s="218"/>
      <c r="PPE2174" s="218"/>
      <c r="PPF2174" s="218"/>
      <c r="PPG2174" s="218"/>
      <c r="PPH2174" s="218"/>
      <c r="PPI2174" s="218"/>
      <c r="PPJ2174" s="218"/>
      <c r="PPK2174" s="218"/>
      <c r="PPL2174" s="218"/>
      <c r="PPM2174" s="218"/>
      <c r="PPN2174" s="218"/>
      <c r="PPO2174" s="218"/>
      <c r="PPP2174" s="218"/>
      <c r="PPQ2174" s="218"/>
      <c r="PPR2174" s="218"/>
      <c r="PPS2174" s="218"/>
      <c r="PPT2174" s="218"/>
      <c r="PPU2174" s="218"/>
      <c r="PPV2174" s="218"/>
      <c r="PPW2174" s="218"/>
      <c r="PPX2174" s="218"/>
      <c r="PPY2174" s="218"/>
      <c r="PPZ2174" s="218"/>
      <c r="PQA2174" s="218"/>
      <c r="PQB2174" s="218"/>
      <c r="PQC2174" s="218"/>
      <c r="PQD2174" s="218"/>
      <c r="PQE2174" s="218"/>
      <c r="PQF2174" s="218"/>
      <c r="PQG2174" s="218"/>
      <c r="PQH2174" s="218"/>
      <c r="PQI2174" s="218"/>
      <c r="PQJ2174" s="218"/>
      <c r="PQK2174" s="218"/>
      <c r="PQL2174" s="218"/>
      <c r="PQM2174" s="218"/>
      <c r="PQN2174" s="218"/>
      <c r="PQO2174" s="218"/>
      <c r="PQP2174" s="218"/>
      <c r="PQQ2174" s="218"/>
      <c r="PQR2174" s="218"/>
      <c r="PQS2174" s="218"/>
      <c r="PQT2174" s="218"/>
      <c r="PQU2174" s="218"/>
      <c r="PQV2174" s="218"/>
      <c r="PQW2174" s="218"/>
      <c r="PQX2174" s="218"/>
      <c r="PQY2174" s="218"/>
      <c r="PQZ2174" s="218"/>
      <c r="PRA2174" s="218"/>
      <c r="PRB2174" s="218"/>
      <c r="PRC2174" s="218"/>
      <c r="PRD2174" s="218"/>
      <c r="PRE2174" s="218"/>
      <c r="PRF2174" s="218"/>
      <c r="PRG2174" s="218"/>
      <c r="PRH2174" s="218"/>
      <c r="PRI2174" s="218"/>
      <c r="PRJ2174" s="218"/>
      <c r="PRK2174" s="218"/>
      <c r="PRL2174" s="218"/>
      <c r="PRM2174" s="218"/>
      <c r="PRN2174" s="218"/>
      <c r="PRO2174" s="218"/>
      <c r="PRP2174" s="218"/>
      <c r="PRQ2174" s="218"/>
      <c r="PRR2174" s="218"/>
      <c r="PRS2174" s="218"/>
      <c r="PRT2174" s="218"/>
      <c r="PRU2174" s="218"/>
      <c r="PRV2174" s="218"/>
      <c r="PRW2174" s="218"/>
      <c r="PRX2174" s="218"/>
      <c r="PRY2174" s="218"/>
      <c r="PRZ2174" s="218"/>
      <c r="PSA2174" s="218"/>
      <c r="PSB2174" s="218"/>
      <c r="PSC2174" s="218"/>
      <c r="PSD2174" s="218"/>
      <c r="PSE2174" s="218"/>
      <c r="PSF2174" s="218"/>
      <c r="PSG2174" s="218"/>
      <c r="PSH2174" s="218"/>
      <c r="PSI2174" s="218"/>
      <c r="PSJ2174" s="218"/>
      <c r="PSK2174" s="218"/>
      <c r="PSL2174" s="218"/>
      <c r="PSM2174" s="218"/>
      <c r="PSN2174" s="218"/>
      <c r="PSO2174" s="218"/>
      <c r="PSP2174" s="218"/>
      <c r="PSQ2174" s="218"/>
      <c r="PSR2174" s="218"/>
      <c r="PSS2174" s="218"/>
      <c r="PST2174" s="218"/>
      <c r="PSU2174" s="218"/>
      <c r="PSV2174" s="218"/>
      <c r="PSW2174" s="218"/>
      <c r="PSX2174" s="218"/>
      <c r="PSY2174" s="218"/>
      <c r="PSZ2174" s="218"/>
      <c r="PTA2174" s="218"/>
      <c r="PTB2174" s="218"/>
      <c r="PTC2174" s="218"/>
      <c r="PTD2174" s="218"/>
      <c r="PTE2174" s="218"/>
      <c r="PTF2174" s="218"/>
      <c r="PTG2174" s="218"/>
      <c r="PTH2174" s="218"/>
      <c r="PTI2174" s="218"/>
      <c r="PTJ2174" s="218"/>
      <c r="PTK2174" s="218"/>
      <c r="PTL2174" s="218"/>
      <c r="PTM2174" s="218"/>
      <c r="PTN2174" s="218"/>
      <c r="PTO2174" s="218"/>
      <c r="PTP2174" s="218"/>
      <c r="PTQ2174" s="218"/>
      <c r="PTR2174" s="218"/>
      <c r="PTS2174" s="218"/>
      <c r="PTT2174" s="218"/>
      <c r="PTU2174" s="218"/>
      <c r="PTV2174" s="218"/>
      <c r="PTW2174" s="218"/>
      <c r="PTX2174" s="218"/>
      <c r="PTY2174" s="218"/>
      <c r="PTZ2174" s="218"/>
      <c r="PUA2174" s="218"/>
      <c r="PUB2174" s="218"/>
      <c r="PUC2174" s="218"/>
      <c r="PUD2174" s="218"/>
      <c r="PUE2174" s="218"/>
      <c r="PUF2174" s="218"/>
      <c r="PUG2174" s="218"/>
      <c r="PUH2174" s="218"/>
      <c r="PUI2174" s="218"/>
      <c r="PUJ2174" s="218"/>
      <c r="PUK2174" s="218"/>
      <c r="PUL2174" s="218"/>
      <c r="PUM2174" s="218"/>
      <c r="PUN2174" s="218"/>
      <c r="PUO2174" s="218"/>
      <c r="PUP2174" s="218"/>
      <c r="PUQ2174" s="218"/>
      <c r="PUR2174" s="218"/>
      <c r="PUS2174" s="218"/>
      <c r="PUT2174" s="218"/>
      <c r="PUU2174" s="218"/>
      <c r="PUV2174" s="218"/>
      <c r="PUW2174" s="218"/>
      <c r="PUX2174" s="218"/>
      <c r="PUY2174" s="218"/>
      <c r="PUZ2174" s="218"/>
      <c r="PVA2174" s="218"/>
      <c r="PVB2174" s="218"/>
      <c r="PVC2174" s="218"/>
      <c r="PVD2174" s="218"/>
      <c r="PVE2174" s="218"/>
      <c r="PVF2174" s="218"/>
      <c r="PVG2174" s="218"/>
      <c r="PVH2174" s="218"/>
      <c r="PVI2174" s="218"/>
      <c r="PVJ2174" s="218"/>
      <c r="PVK2174" s="218"/>
      <c r="PVL2174" s="218"/>
      <c r="PVM2174" s="218"/>
      <c r="PVN2174" s="218"/>
      <c r="PVO2174" s="218"/>
      <c r="PVP2174" s="218"/>
      <c r="PVQ2174" s="218"/>
      <c r="PVR2174" s="218"/>
      <c r="PVS2174" s="218"/>
      <c r="PVT2174" s="218"/>
      <c r="PVU2174" s="218"/>
      <c r="PVV2174" s="218"/>
      <c r="PVW2174" s="218"/>
      <c r="PVX2174" s="218"/>
      <c r="PVY2174" s="218"/>
      <c r="PVZ2174" s="218"/>
      <c r="PWA2174" s="218"/>
      <c r="PWB2174" s="218"/>
      <c r="PWC2174" s="218"/>
      <c r="PWD2174" s="218"/>
      <c r="PWE2174" s="218"/>
      <c r="PWF2174" s="218"/>
      <c r="PWG2174" s="218"/>
      <c r="PWH2174" s="218"/>
      <c r="PWI2174" s="218"/>
      <c r="PWJ2174" s="218"/>
      <c r="PWK2174" s="218"/>
      <c r="PWL2174" s="218"/>
      <c r="PWM2174" s="218"/>
      <c r="PWN2174" s="218"/>
      <c r="PWO2174" s="218"/>
      <c r="PWP2174" s="218"/>
      <c r="PWQ2174" s="218"/>
      <c r="PWR2174" s="218"/>
      <c r="PWS2174" s="218"/>
      <c r="PWT2174" s="218"/>
      <c r="PWU2174" s="218"/>
      <c r="PWV2174" s="218"/>
      <c r="PWW2174" s="218"/>
      <c r="PWX2174" s="218"/>
      <c r="PWY2174" s="218"/>
      <c r="PWZ2174" s="218"/>
      <c r="PXA2174" s="218"/>
      <c r="PXB2174" s="218"/>
      <c r="PXC2174" s="218"/>
      <c r="PXD2174" s="218"/>
      <c r="PXE2174" s="218"/>
      <c r="PXF2174" s="218"/>
      <c r="PXG2174" s="218"/>
      <c r="PXH2174" s="218"/>
      <c r="PXI2174" s="218"/>
      <c r="PXJ2174" s="218"/>
      <c r="PXK2174" s="218"/>
      <c r="PXL2174" s="218"/>
      <c r="PXM2174" s="218"/>
      <c r="PXN2174" s="218"/>
      <c r="PXO2174" s="218"/>
      <c r="PXP2174" s="218"/>
      <c r="PXQ2174" s="218"/>
      <c r="PXR2174" s="218"/>
      <c r="PXS2174" s="218"/>
      <c r="PXT2174" s="218"/>
      <c r="PXU2174" s="218"/>
      <c r="PXV2174" s="218"/>
      <c r="PXW2174" s="218"/>
      <c r="PXX2174" s="218"/>
      <c r="PXY2174" s="218"/>
      <c r="PXZ2174" s="218"/>
      <c r="PYA2174" s="218"/>
      <c r="PYB2174" s="218"/>
      <c r="PYC2174" s="218"/>
      <c r="PYD2174" s="218"/>
      <c r="PYE2174" s="218"/>
      <c r="PYF2174" s="218"/>
      <c r="PYG2174" s="218"/>
      <c r="PYH2174" s="218"/>
      <c r="PYI2174" s="218"/>
      <c r="PYJ2174" s="218"/>
      <c r="PYK2174" s="218"/>
      <c r="PYL2174" s="218"/>
      <c r="PYM2174" s="218"/>
      <c r="PYN2174" s="218"/>
      <c r="PYO2174" s="218"/>
      <c r="PYP2174" s="218"/>
      <c r="PYQ2174" s="218"/>
      <c r="PYR2174" s="218"/>
      <c r="PYS2174" s="218"/>
      <c r="PYT2174" s="218"/>
      <c r="PYU2174" s="218"/>
      <c r="PYV2174" s="218"/>
      <c r="PYW2174" s="218"/>
      <c r="PYX2174" s="218"/>
      <c r="PYY2174" s="218"/>
      <c r="PYZ2174" s="218"/>
      <c r="PZA2174" s="218"/>
      <c r="PZB2174" s="218"/>
      <c r="PZC2174" s="218"/>
      <c r="PZD2174" s="218"/>
      <c r="PZE2174" s="218"/>
      <c r="PZF2174" s="218"/>
      <c r="PZG2174" s="218"/>
      <c r="PZH2174" s="218"/>
      <c r="PZI2174" s="218"/>
      <c r="PZJ2174" s="218"/>
      <c r="PZK2174" s="218"/>
      <c r="PZL2174" s="218"/>
      <c r="PZM2174" s="218"/>
      <c r="PZN2174" s="218"/>
      <c r="PZO2174" s="218"/>
      <c r="PZP2174" s="218"/>
      <c r="PZQ2174" s="218"/>
      <c r="PZR2174" s="218"/>
      <c r="PZS2174" s="218"/>
      <c r="PZT2174" s="218"/>
      <c r="PZU2174" s="218"/>
      <c r="PZV2174" s="218"/>
      <c r="PZW2174" s="218"/>
      <c r="PZX2174" s="218"/>
      <c r="PZY2174" s="218"/>
      <c r="PZZ2174" s="218"/>
      <c r="QAA2174" s="218"/>
      <c r="QAB2174" s="218"/>
      <c r="QAC2174" s="218"/>
      <c r="QAD2174" s="218"/>
      <c r="QAE2174" s="218"/>
      <c r="QAF2174" s="218"/>
      <c r="QAG2174" s="218"/>
      <c r="QAH2174" s="218"/>
      <c r="QAI2174" s="218"/>
      <c r="QAJ2174" s="218"/>
      <c r="QAK2174" s="218"/>
      <c r="QAL2174" s="218"/>
      <c r="QAM2174" s="218"/>
      <c r="QAN2174" s="218"/>
      <c r="QAO2174" s="218"/>
      <c r="QAP2174" s="218"/>
      <c r="QAQ2174" s="218"/>
      <c r="QAR2174" s="218"/>
      <c r="QAS2174" s="218"/>
      <c r="QAT2174" s="218"/>
      <c r="QAU2174" s="218"/>
      <c r="QAV2174" s="218"/>
      <c r="QAW2174" s="218"/>
      <c r="QAX2174" s="218"/>
      <c r="QAY2174" s="218"/>
      <c r="QAZ2174" s="218"/>
      <c r="QBA2174" s="218"/>
      <c r="QBB2174" s="218"/>
      <c r="QBC2174" s="218"/>
      <c r="QBD2174" s="218"/>
      <c r="QBE2174" s="218"/>
      <c r="QBF2174" s="218"/>
      <c r="QBG2174" s="218"/>
      <c r="QBH2174" s="218"/>
      <c r="QBI2174" s="218"/>
      <c r="QBJ2174" s="218"/>
      <c r="QBK2174" s="218"/>
      <c r="QBL2174" s="218"/>
      <c r="QBM2174" s="218"/>
      <c r="QBN2174" s="218"/>
      <c r="QBO2174" s="218"/>
      <c r="QBP2174" s="218"/>
      <c r="QBQ2174" s="218"/>
      <c r="QBR2174" s="218"/>
      <c r="QBS2174" s="218"/>
      <c r="QBT2174" s="218"/>
      <c r="QBU2174" s="218"/>
      <c r="QBV2174" s="218"/>
      <c r="QBW2174" s="218"/>
      <c r="QBX2174" s="218"/>
      <c r="QBY2174" s="218"/>
      <c r="QBZ2174" s="218"/>
      <c r="QCA2174" s="218"/>
      <c r="QCB2174" s="218"/>
      <c r="QCC2174" s="218"/>
      <c r="QCD2174" s="218"/>
      <c r="QCE2174" s="218"/>
      <c r="QCF2174" s="218"/>
      <c r="QCG2174" s="218"/>
      <c r="QCH2174" s="218"/>
      <c r="QCI2174" s="218"/>
      <c r="QCJ2174" s="218"/>
      <c r="QCK2174" s="218"/>
      <c r="QCL2174" s="218"/>
      <c r="QCM2174" s="218"/>
      <c r="QCN2174" s="218"/>
      <c r="QCO2174" s="218"/>
      <c r="QCP2174" s="218"/>
      <c r="QCQ2174" s="218"/>
      <c r="QCR2174" s="218"/>
      <c r="QCS2174" s="218"/>
      <c r="QCT2174" s="218"/>
      <c r="QCU2174" s="218"/>
      <c r="QCV2174" s="218"/>
      <c r="QCW2174" s="218"/>
      <c r="QCX2174" s="218"/>
      <c r="QCY2174" s="218"/>
      <c r="QCZ2174" s="218"/>
      <c r="QDA2174" s="218"/>
      <c r="QDB2174" s="218"/>
      <c r="QDC2174" s="218"/>
      <c r="QDD2174" s="218"/>
      <c r="QDE2174" s="218"/>
      <c r="QDF2174" s="218"/>
      <c r="QDG2174" s="218"/>
      <c r="QDH2174" s="218"/>
      <c r="QDI2174" s="218"/>
      <c r="QDJ2174" s="218"/>
      <c r="QDK2174" s="218"/>
      <c r="QDL2174" s="218"/>
      <c r="QDM2174" s="218"/>
      <c r="QDN2174" s="218"/>
      <c r="QDO2174" s="218"/>
      <c r="QDP2174" s="218"/>
      <c r="QDQ2174" s="218"/>
      <c r="QDR2174" s="218"/>
      <c r="QDS2174" s="218"/>
      <c r="QDT2174" s="218"/>
      <c r="QDU2174" s="218"/>
      <c r="QDV2174" s="218"/>
      <c r="QDW2174" s="218"/>
      <c r="QDX2174" s="218"/>
      <c r="QDY2174" s="218"/>
      <c r="QDZ2174" s="218"/>
      <c r="QEA2174" s="218"/>
      <c r="QEB2174" s="218"/>
      <c r="QEC2174" s="218"/>
      <c r="QED2174" s="218"/>
      <c r="QEE2174" s="218"/>
      <c r="QEF2174" s="218"/>
      <c r="QEG2174" s="218"/>
      <c r="QEH2174" s="218"/>
      <c r="QEI2174" s="218"/>
      <c r="QEJ2174" s="218"/>
      <c r="QEK2174" s="218"/>
      <c r="QEL2174" s="218"/>
      <c r="QEM2174" s="218"/>
      <c r="QEN2174" s="218"/>
      <c r="QEO2174" s="218"/>
      <c r="QEP2174" s="218"/>
      <c r="QEQ2174" s="218"/>
      <c r="QER2174" s="218"/>
      <c r="QES2174" s="218"/>
      <c r="QET2174" s="218"/>
      <c r="QEU2174" s="218"/>
      <c r="QEV2174" s="218"/>
      <c r="QEW2174" s="218"/>
      <c r="QEX2174" s="218"/>
      <c r="QEY2174" s="218"/>
      <c r="QEZ2174" s="218"/>
      <c r="QFA2174" s="218"/>
      <c r="QFB2174" s="218"/>
      <c r="QFC2174" s="218"/>
      <c r="QFD2174" s="218"/>
      <c r="QFE2174" s="218"/>
      <c r="QFF2174" s="218"/>
      <c r="QFG2174" s="218"/>
      <c r="QFH2174" s="218"/>
      <c r="QFI2174" s="218"/>
      <c r="QFJ2174" s="218"/>
      <c r="QFK2174" s="218"/>
      <c r="QFL2174" s="218"/>
      <c r="QFM2174" s="218"/>
      <c r="QFN2174" s="218"/>
      <c r="QFO2174" s="218"/>
      <c r="QFP2174" s="218"/>
      <c r="QFQ2174" s="218"/>
      <c r="QFR2174" s="218"/>
      <c r="QFS2174" s="218"/>
      <c r="QFT2174" s="218"/>
      <c r="QFU2174" s="218"/>
      <c r="QFV2174" s="218"/>
      <c r="QFW2174" s="218"/>
      <c r="QFX2174" s="218"/>
      <c r="QFY2174" s="218"/>
      <c r="QFZ2174" s="218"/>
      <c r="QGA2174" s="218"/>
      <c r="QGB2174" s="218"/>
      <c r="QGC2174" s="218"/>
      <c r="QGD2174" s="218"/>
      <c r="QGE2174" s="218"/>
      <c r="QGF2174" s="218"/>
      <c r="QGG2174" s="218"/>
      <c r="QGH2174" s="218"/>
      <c r="QGI2174" s="218"/>
      <c r="QGJ2174" s="218"/>
      <c r="QGK2174" s="218"/>
      <c r="QGL2174" s="218"/>
      <c r="QGM2174" s="218"/>
      <c r="QGN2174" s="218"/>
      <c r="QGO2174" s="218"/>
      <c r="QGP2174" s="218"/>
      <c r="QGQ2174" s="218"/>
      <c r="QGR2174" s="218"/>
      <c r="QGS2174" s="218"/>
      <c r="QGT2174" s="218"/>
      <c r="QGU2174" s="218"/>
      <c r="QGV2174" s="218"/>
      <c r="QGW2174" s="218"/>
      <c r="QGX2174" s="218"/>
      <c r="QGY2174" s="218"/>
      <c r="QGZ2174" s="218"/>
      <c r="QHA2174" s="218"/>
      <c r="QHB2174" s="218"/>
      <c r="QHC2174" s="218"/>
      <c r="QHD2174" s="218"/>
      <c r="QHE2174" s="218"/>
      <c r="QHF2174" s="218"/>
      <c r="QHG2174" s="218"/>
      <c r="QHH2174" s="218"/>
      <c r="QHI2174" s="218"/>
      <c r="QHJ2174" s="218"/>
      <c r="QHK2174" s="218"/>
      <c r="QHL2174" s="218"/>
      <c r="QHM2174" s="218"/>
      <c r="QHN2174" s="218"/>
      <c r="QHO2174" s="218"/>
      <c r="QHP2174" s="218"/>
      <c r="QHQ2174" s="218"/>
      <c r="QHR2174" s="218"/>
      <c r="QHS2174" s="218"/>
      <c r="QHT2174" s="218"/>
      <c r="QHU2174" s="218"/>
      <c r="QHV2174" s="218"/>
      <c r="QHW2174" s="218"/>
      <c r="QHX2174" s="218"/>
      <c r="QHY2174" s="218"/>
      <c r="QHZ2174" s="218"/>
      <c r="QIA2174" s="218"/>
      <c r="QIB2174" s="218"/>
      <c r="QIC2174" s="218"/>
      <c r="QID2174" s="218"/>
      <c r="QIE2174" s="218"/>
      <c r="QIF2174" s="218"/>
      <c r="QIG2174" s="218"/>
      <c r="QIH2174" s="218"/>
      <c r="QII2174" s="218"/>
      <c r="QIJ2174" s="218"/>
      <c r="QIK2174" s="218"/>
      <c r="QIL2174" s="218"/>
      <c r="QIM2174" s="218"/>
      <c r="QIN2174" s="218"/>
      <c r="QIO2174" s="218"/>
      <c r="QIP2174" s="218"/>
      <c r="QIQ2174" s="218"/>
      <c r="QIR2174" s="218"/>
      <c r="QIS2174" s="218"/>
      <c r="QIT2174" s="218"/>
      <c r="QIU2174" s="218"/>
      <c r="QIV2174" s="218"/>
      <c r="QIW2174" s="218"/>
      <c r="QIX2174" s="218"/>
      <c r="QIY2174" s="218"/>
      <c r="QIZ2174" s="218"/>
      <c r="QJA2174" s="218"/>
      <c r="QJB2174" s="218"/>
      <c r="QJC2174" s="218"/>
      <c r="QJD2174" s="218"/>
      <c r="QJE2174" s="218"/>
      <c r="QJF2174" s="218"/>
      <c r="QJG2174" s="218"/>
      <c r="QJH2174" s="218"/>
      <c r="QJI2174" s="218"/>
      <c r="QJJ2174" s="218"/>
      <c r="QJK2174" s="218"/>
      <c r="QJL2174" s="218"/>
      <c r="QJM2174" s="218"/>
      <c r="QJN2174" s="218"/>
      <c r="QJO2174" s="218"/>
      <c r="QJP2174" s="218"/>
      <c r="QJQ2174" s="218"/>
      <c r="QJR2174" s="218"/>
      <c r="QJS2174" s="218"/>
      <c r="QJT2174" s="218"/>
      <c r="QJU2174" s="218"/>
      <c r="QJV2174" s="218"/>
      <c r="QJW2174" s="218"/>
      <c r="QJX2174" s="218"/>
      <c r="QJY2174" s="218"/>
      <c r="QJZ2174" s="218"/>
      <c r="QKA2174" s="218"/>
      <c r="QKB2174" s="218"/>
      <c r="QKC2174" s="218"/>
      <c r="QKD2174" s="218"/>
      <c r="QKE2174" s="218"/>
      <c r="QKF2174" s="218"/>
      <c r="QKG2174" s="218"/>
      <c r="QKH2174" s="218"/>
      <c r="QKI2174" s="218"/>
      <c r="QKJ2174" s="218"/>
      <c r="QKK2174" s="218"/>
      <c r="QKL2174" s="218"/>
      <c r="QKM2174" s="218"/>
      <c r="QKN2174" s="218"/>
      <c r="QKO2174" s="218"/>
      <c r="QKP2174" s="218"/>
      <c r="QKQ2174" s="218"/>
      <c r="QKR2174" s="218"/>
      <c r="QKS2174" s="218"/>
      <c r="QKT2174" s="218"/>
      <c r="QKU2174" s="218"/>
      <c r="QKV2174" s="218"/>
      <c r="QKW2174" s="218"/>
      <c r="QKX2174" s="218"/>
      <c r="QKY2174" s="218"/>
      <c r="QKZ2174" s="218"/>
      <c r="QLA2174" s="218"/>
      <c r="QLB2174" s="218"/>
      <c r="QLC2174" s="218"/>
      <c r="QLD2174" s="218"/>
      <c r="QLE2174" s="218"/>
      <c r="QLF2174" s="218"/>
      <c r="QLG2174" s="218"/>
      <c r="QLH2174" s="218"/>
      <c r="QLI2174" s="218"/>
      <c r="QLJ2174" s="218"/>
      <c r="QLK2174" s="218"/>
      <c r="QLL2174" s="218"/>
      <c r="QLM2174" s="218"/>
      <c r="QLN2174" s="218"/>
      <c r="QLO2174" s="218"/>
      <c r="QLP2174" s="218"/>
      <c r="QLQ2174" s="218"/>
      <c r="QLR2174" s="218"/>
      <c r="QLS2174" s="218"/>
      <c r="QLT2174" s="218"/>
      <c r="QLU2174" s="218"/>
      <c r="QLV2174" s="218"/>
      <c r="QLW2174" s="218"/>
      <c r="QLX2174" s="218"/>
      <c r="QLY2174" s="218"/>
      <c r="QLZ2174" s="218"/>
      <c r="QMA2174" s="218"/>
      <c r="QMB2174" s="218"/>
      <c r="QMC2174" s="218"/>
      <c r="QMD2174" s="218"/>
      <c r="QME2174" s="218"/>
      <c r="QMF2174" s="218"/>
      <c r="QMG2174" s="218"/>
      <c r="QMH2174" s="218"/>
      <c r="QMI2174" s="218"/>
      <c r="QMJ2174" s="218"/>
      <c r="QMK2174" s="218"/>
      <c r="QML2174" s="218"/>
      <c r="QMM2174" s="218"/>
      <c r="QMN2174" s="218"/>
      <c r="QMO2174" s="218"/>
      <c r="QMP2174" s="218"/>
      <c r="QMQ2174" s="218"/>
      <c r="QMR2174" s="218"/>
      <c r="QMS2174" s="218"/>
      <c r="QMT2174" s="218"/>
      <c r="QMU2174" s="218"/>
      <c r="QMV2174" s="218"/>
      <c r="QMW2174" s="218"/>
      <c r="QMX2174" s="218"/>
      <c r="QMY2174" s="218"/>
      <c r="QMZ2174" s="218"/>
      <c r="QNA2174" s="218"/>
      <c r="QNB2174" s="218"/>
      <c r="QNC2174" s="218"/>
      <c r="QND2174" s="218"/>
      <c r="QNE2174" s="218"/>
      <c r="QNF2174" s="218"/>
      <c r="QNG2174" s="218"/>
      <c r="QNH2174" s="218"/>
      <c r="QNI2174" s="218"/>
      <c r="QNJ2174" s="218"/>
      <c r="QNK2174" s="218"/>
      <c r="QNL2174" s="218"/>
      <c r="QNM2174" s="218"/>
      <c r="QNN2174" s="218"/>
      <c r="QNO2174" s="218"/>
      <c r="QNP2174" s="218"/>
      <c r="QNQ2174" s="218"/>
      <c r="QNR2174" s="218"/>
      <c r="QNS2174" s="218"/>
      <c r="QNT2174" s="218"/>
      <c r="QNU2174" s="218"/>
      <c r="QNV2174" s="218"/>
      <c r="QNW2174" s="218"/>
      <c r="QNX2174" s="218"/>
      <c r="QNY2174" s="218"/>
      <c r="QNZ2174" s="218"/>
      <c r="QOA2174" s="218"/>
      <c r="QOB2174" s="218"/>
      <c r="QOC2174" s="218"/>
      <c r="QOD2174" s="218"/>
      <c r="QOE2174" s="218"/>
      <c r="QOF2174" s="218"/>
      <c r="QOG2174" s="218"/>
      <c r="QOH2174" s="218"/>
      <c r="QOI2174" s="218"/>
      <c r="QOJ2174" s="218"/>
      <c r="QOK2174" s="218"/>
      <c r="QOL2174" s="218"/>
      <c r="QOM2174" s="218"/>
      <c r="QON2174" s="218"/>
      <c r="QOO2174" s="218"/>
      <c r="QOP2174" s="218"/>
      <c r="QOQ2174" s="218"/>
      <c r="QOR2174" s="218"/>
      <c r="QOS2174" s="218"/>
      <c r="QOT2174" s="218"/>
      <c r="QOU2174" s="218"/>
      <c r="QOV2174" s="218"/>
      <c r="QOW2174" s="218"/>
      <c r="QOX2174" s="218"/>
      <c r="QOY2174" s="218"/>
      <c r="QOZ2174" s="218"/>
      <c r="QPA2174" s="218"/>
      <c r="QPB2174" s="218"/>
      <c r="QPC2174" s="218"/>
      <c r="QPD2174" s="218"/>
      <c r="QPE2174" s="218"/>
      <c r="QPF2174" s="218"/>
      <c r="QPG2174" s="218"/>
      <c r="QPH2174" s="218"/>
      <c r="QPI2174" s="218"/>
      <c r="QPJ2174" s="218"/>
      <c r="QPK2174" s="218"/>
      <c r="QPL2174" s="218"/>
      <c r="QPM2174" s="218"/>
      <c r="QPN2174" s="218"/>
      <c r="QPO2174" s="218"/>
      <c r="QPP2174" s="218"/>
      <c r="QPQ2174" s="218"/>
      <c r="QPR2174" s="218"/>
      <c r="QPS2174" s="218"/>
      <c r="QPT2174" s="218"/>
      <c r="QPU2174" s="218"/>
      <c r="QPV2174" s="218"/>
      <c r="QPW2174" s="218"/>
      <c r="QPX2174" s="218"/>
      <c r="QPY2174" s="218"/>
      <c r="QPZ2174" s="218"/>
      <c r="QQA2174" s="218"/>
      <c r="QQB2174" s="218"/>
      <c r="QQC2174" s="218"/>
      <c r="QQD2174" s="218"/>
      <c r="QQE2174" s="218"/>
      <c r="QQF2174" s="218"/>
      <c r="QQG2174" s="218"/>
      <c r="QQH2174" s="218"/>
      <c r="QQI2174" s="218"/>
      <c r="QQJ2174" s="218"/>
      <c r="QQK2174" s="218"/>
      <c r="QQL2174" s="218"/>
      <c r="QQM2174" s="218"/>
      <c r="QQN2174" s="218"/>
      <c r="QQO2174" s="218"/>
      <c r="QQP2174" s="218"/>
      <c r="QQQ2174" s="218"/>
      <c r="QQR2174" s="218"/>
      <c r="QQS2174" s="218"/>
      <c r="QQT2174" s="218"/>
      <c r="QQU2174" s="218"/>
      <c r="QQV2174" s="218"/>
      <c r="QQW2174" s="218"/>
      <c r="QQX2174" s="218"/>
      <c r="QQY2174" s="218"/>
      <c r="QQZ2174" s="218"/>
      <c r="QRA2174" s="218"/>
      <c r="QRB2174" s="218"/>
      <c r="QRC2174" s="218"/>
      <c r="QRD2174" s="218"/>
      <c r="QRE2174" s="218"/>
      <c r="QRF2174" s="218"/>
      <c r="QRG2174" s="218"/>
      <c r="QRH2174" s="218"/>
      <c r="QRI2174" s="218"/>
      <c r="QRJ2174" s="218"/>
      <c r="QRK2174" s="218"/>
      <c r="QRL2174" s="218"/>
      <c r="QRM2174" s="218"/>
      <c r="QRN2174" s="218"/>
      <c r="QRO2174" s="218"/>
      <c r="QRP2174" s="218"/>
      <c r="QRQ2174" s="218"/>
      <c r="QRR2174" s="218"/>
      <c r="QRS2174" s="218"/>
      <c r="QRT2174" s="218"/>
      <c r="QRU2174" s="218"/>
      <c r="QRV2174" s="218"/>
      <c r="QRW2174" s="218"/>
      <c r="QRX2174" s="218"/>
      <c r="QRY2174" s="218"/>
      <c r="QRZ2174" s="218"/>
      <c r="QSA2174" s="218"/>
      <c r="QSB2174" s="218"/>
      <c r="QSC2174" s="218"/>
      <c r="QSD2174" s="218"/>
      <c r="QSE2174" s="218"/>
      <c r="QSF2174" s="218"/>
      <c r="QSG2174" s="218"/>
      <c r="QSH2174" s="218"/>
      <c r="QSI2174" s="218"/>
      <c r="QSJ2174" s="218"/>
      <c r="QSK2174" s="218"/>
      <c r="QSL2174" s="218"/>
      <c r="QSM2174" s="218"/>
      <c r="QSN2174" s="218"/>
      <c r="QSO2174" s="218"/>
      <c r="QSP2174" s="218"/>
      <c r="QSQ2174" s="218"/>
      <c r="QSR2174" s="218"/>
      <c r="QSS2174" s="218"/>
      <c r="QST2174" s="218"/>
      <c r="QSU2174" s="218"/>
      <c r="QSV2174" s="218"/>
      <c r="QSW2174" s="218"/>
      <c r="QSX2174" s="218"/>
      <c r="QSY2174" s="218"/>
      <c r="QSZ2174" s="218"/>
      <c r="QTA2174" s="218"/>
      <c r="QTB2174" s="218"/>
      <c r="QTC2174" s="218"/>
      <c r="QTD2174" s="218"/>
      <c r="QTE2174" s="218"/>
      <c r="QTF2174" s="218"/>
      <c r="QTG2174" s="218"/>
      <c r="QTH2174" s="218"/>
      <c r="QTI2174" s="218"/>
      <c r="QTJ2174" s="218"/>
      <c r="QTK2174" s="218"/>
      <c r="QTL2174" s="218"/>
      <c r="QTM2174" s="218"/>
      <c r="QTN2174" s="218"/>
      <c r="QTO2174" s="218"/>
      <c r="QTP2174" s="218"/>
      <c r="QTQ2174" s="218"/>
      <c r="QTR2174" s="218"/>
      <c r="QTS2174" s="218"/>
      <c r="QTT2174" s="218"/>
      <c r="QTU2174" s="218"/>
      <c r="QTV2174" s="218"/>
      <c r="QTW2174" s="218"/>
      <c r="QTX2174" s="218"/>
      <c r="QTY2174" s="218"/>
      <c r="QTZ2174" s="218"/>
      <c r="QUA2174" s="218"/>
      <c r="QUB2174" s="218"/>
      <c r="QUC2174" s="218"/>
      <c r="QUD2174" s="218"/>
      <c r="QUE2174" s="218"/>
      <c r="QUF2174" s="218"/>
      <c r="QUG2174" s="218"/>
      <c r="QUH2174" s="218"/>
      <c r="QUI2174" s="218"/>
      <c r="QUJ2174" s="218"/>
      <c r="QUK2174" s="218"/>
      <c r="QUL2174" s="218"/>
      <c r="QUM2174" s="218"/>
      <c r="QUN2174" s="218"/>
      <c r="QUO2174" s="218"/>
      <c r="QUP2174" s="218"/>
      <c r="QUQ2174" s="218"/>
      <c r="QUR2174" s="218"/>
      <c r="QUS2174" s="218"/>
      <c r="QUT2174" s="218"/>
      <c r="QUU2174" s="218"/>
      <c r="QUV2174" s="218"/>
      <c r="QUW2174" s="218"/>
      <c r="QUX2174" s="218"/>
      <c r="QUY2174" s="218"/>
      <c r="QUZ2174" s="218"/>
      <c r="QVA2174" s="218"/>
      <c r="QVB2174" s="218"/>
      <c r="QVC2174" s="218"/>
      <c r="QVD2174" s="218"/>
      <c r="QVE2174" s="218"/>
      <c r="QVF2174" s="218"/>
      <c r="QVG2174" s="218"/>
      <c r="QVH2174" s="218"/>
      <c r="QVI2174" s="218"/>
      <c r="QVJ2174" s="218"/>
      <c r="QVK2174" s="218"/>
      <c r="QVL2174" s="218"/>
      <c r="QVM2174" s="218"/>
      <c r="QVN2174" s="218"/>
      <c r="QVO2174" s="218"/>
      <c r="QVP2174" s="218"/>
      <c r="QVQ2174" s="218"/>
      <c r="QVR2174" s="218"/>
      <c r="QVS2174" s="218"/>
      <c r="QVT2174" s="218"/>
      <c r="QVU2174" s="218"/>
      <c r="QVV2174" s="218"/>
      <c r="QVW2174" s="218"/>
      <c r="QVX2174" s="218"/>
      <c r="QVY2174" s="218"/>
      <c r="QVZ2174" s="218"/>
      <c r="QWA2174" s="218"/>
      <c r="QWB2174" s="218"/>
      <c r="QWC2174" s="218"/>
      <c r="QWD2174" s="218"/>
      <c r="QWE2174" s="218"/>
      <c r="QWF2174" s="218"/>
      <c r="QWG2174" s="218"/>
      <c r="QWH2174" s="218"/>
      <c r="QWI2174" s="218"/>
      <c r="QWJ2174" s="218"/>
      <c r="QWK2174" s="218"/>
      <c r="QWL2174" s="218"/>
      <c r="QWM2174" s="218"/>
      <c r="QWN2174" s="218"/>
      <c r="QWO2174" s="218"/>
      <c r="QWP2174" s="218"/>
      <c r="QWQ2174" s="218"/>
      <c r="QWR2174" s="218"/>
      <c r="QWS2174" s="218"/>
      <c r="QWT2174" s="218"/>
      <c r="QWU2174" s="218"/>
      <c r="QWV2174" s="218"/>
      <c r="QWW2174" s="218"/>
      <c r="QWX2174" s="218"/>
      <c r="QWY2174" s="218"/>
      <c r="QWZ2174" s="218"/>
      <c r="QXA2174" s="218"/>
      <c r="QXB2174" s="218"/>
      <c r="QXC2174" s="218"/>
      <c r="QXD2174" s="218"/>
      <c r="QXE2174" s="218"/>
      <c r="QXF2174" s="218"/>
      <c r="QXG2174" s="218"/>
      <c r="QXH2174" s="218"/>
      <c r="QXI2174" s="218"/>
      <c r="QXJ2174" s="218"/>
      <c r="QXK2174" s="218"/>
      <c r="QXL2174" s="218"/>
      <c r="QXM2174" s="218"/>
      <c r="QXN2174" s="218"/>
      <c r="QXO2174" s="218"/>
      <c r="QXP2174" s="218"/>
      <c r="QXQ2174" s="218"/>
      <c r="QXR2174" s="218"/>
      <c r="QXS2174" s="218"/>
      <c r="QXT2174" s="218"/>
      <c r="QXU2174" s="218"/>
      <c r="QXV2174" s="218"/>
      <c r="QXW2174" s="218"/>
      <c r="QXX2174" s="218"/>
      <c r="QXY2174" s="218"/>
      <c r="QXZ2174" s="218"/>
      <c r="QYA2174" s="218"/>
      <c r="QYB2174" s="218"/>
      <c r="QYC2174" s="218"/>
      <c r="QYD2174" s="218"/>
      <c r="QYE2174" s="218"/>
      <c r="QYF2174" s="218"/>
      <c r="QYG2174" s="218"/>
      <c r="QYH2174" s="218"/>
      <c r="QYI2174" s="218"/>
      <c r="QYJ2174" s="218"/>
      <c r="QYK2174" s="218"/>
      <c r="QYL2174" s="218"/>
      <c r="QYM2174" s="218"/>
      <c r="QYN2174" s="218"/>
      <c r="QYO2174" s="218"/>
      <c r="QYP2174" s="218"/>
      <c r="QYQ2174" s="218"/>
      <c r="QYR2174" s="218"/>
      <c r="QYS2174" s="218"/>
      <c r="QYT2174" s="218"/>
      <c r="QYU2174" s="218"/>
      <c r="QYV2174" s="218"/>
      <c r="QYW2174" s="218"/>
      <c r="QYX2174" s="218"/>
      <c r="QYY2174" s="218"/>
      <c r="QYZ2174" s="218"/>
      <c r="QZA2174" s="218"/>
      <c r="QZB2174" s="218"/>
      <c r="QZC2174" s="218"/>
      <c r="QZD2174" s="218"/>
      <c r="QZE2174" s="218"/>
      <c r="QZF2174" s="218"/>
      <c r="QZG2174" s="218"/>
      <c r="QZH2174" s="218"/>
      <c r="QZI2174" s="218"/>
      <c r="QZJ2174" s="218"/>
      <c r="QZK2174" s="218"/>
      <c r="QZL2174" s="218"/>
      <c r="QZM2174" s="218"/>
      <c r="QZN2174" s="218"/>
      <c r="QZO2174" s="218"/>
      <c r="QZP2174" s="218"/>
      <c r="QZQ2174" s="218"/>
      <c r="QZR2174" s="218"/>
      <c r="QZS2174" s="218"/>
      <c r="QZT2174" s="218"/>
      <c r="QZU2174" s="218"/>
      <c r="QZV2174" s="218"/>
      <c r="QZW2174" s="218"/>
      <c r="QZX2174" s="218"/>
      <c r="QZY2174" s="218"/>
      <c r="QZZ2174" s="218"/>
      <c r="RAA2174" s="218"/>
      <c r="RAB2174" s="218"/>
      <c r="RAC2174" s="218"/>
      <c r="RAD2174" s="218"/>
      <c r="RAE2174" s="218"/>
      <c r="RAF2174" s="218"/>
      <c r="RAG2174" s="218"/>
      <c r="RAH2174" s="218"/>
      <c r="RAI2174" s="218"/>
      <c r="RAJ2174" s="218"/>
      <c r="RAK2174" s="218"/>
      <c r="RAL2174" s="218"/>
      <c r="RAM2174" s="218"/>
      <c r="RAN2174" s="218"/>
      <c r="RAO2174" s="218"/>
      <c r="RAP2174" s="218"/>
      <c r="RAQ2174" s="218"/>
      <c r="RAR2174" s="218"/>
      <c r="RAS2174" s="218"/>
      <c r="RAT2174" s="218"/>
      <c r="RAU2174" s="218"/>
      <c r="RAV2174" s="218"/>
      <c r="RAW2174" s="218"/>
      <c r="RAX2174" s="218"/>
      <c r="RAY2174" s="218"/>
      <c r="RAZ2174" s="218"/>
      <c r="RBA2174" s="218"/>
      <c r="RBB2174" s="218"/>
      <c r="RBC2174" s="218"/>
      <c r="RBD2174" s="218"/>
      <c r="RBE2174" s="218"/>
      <c r="RBF2174" s="218"/>
      <c r="RBG2174" s="218"/>
      <c r="RBH2174" s="218"/>
      <c r="RBI2174" s="218"/>
      <c r="RBJ2174" s="218"/>
      <c r="RBK2174" s="218"/>
      <c r="RBL2174" s="218"/>
      <c r="RBM2174" s="218"/>
      <c r="RBN2174" s="218"/>
      <c r="RBO2174" s="218"/>
      <c r="RBP2174" s="218"/>
      <c r="RBQ2174" s="218"/>
      <c r="RBR2174" s="218"/>
      <c r="RBS2174" s="218"/>
      <c r="RBT2174" s="218"/>
      <c r="RBU2174" s="218"/>
      <c r="RBV2174" s="218"/>
      <c r="RBW2174" s="218"/>
      <c r="RBX2174" s="218"/>
      <c r="RBY2174" s="218"/>
      <c r="RBZ2174" s="218"/>
      <c r="RCA2174" s="218"/>
      <c r="RCB2174" s="218"/>
      <c r="RCC2174" s="218"/>
      <c r="RCD2174" s="218"/>
      <c r="RCE2174" s="218"/>
      <c r="RCF2174" s="218"/>
      <c r="RCG2174" s="218"/>
      <c r="RCH2174" s="218"/>
      <c r="RCI2174" s="218"/>
      <c r="RCJ2174" s="218"/>
      <c r="RCK2174" s="218"/>
      <c r="RCL2174" s="218"/>
      <c r="RCM2174" s="218"/>
      <c r="RCN2174" s="218"/>
      <c r="RCO2174" s="218"/>
      <c r="RCP2174" s="218"/>
      <c r="RCQ2174" s="218"/>
      <c r="RCR2174" s="218"/>
      <c r="RCS2174" s="218"/>
      <c r="RCT2174" s="218"/>
      <c r="RCU2174" s="218"/>
      <c r="RCV2174" s="218"/>
      <c r="RCW2174" s="218"/>
      <c r="RCX2174" s="218"/>
      <c r="RCY2174" s="218"/>
      <c r="RCZ2174" s="218"/>
      <c r="RDA2174" s="218"/>
      <c r="RDB2174" s="218"/>
      <c r="RDC2174" s="218"/>
      <c r="RDD2174" s="218"/>
      <c r="RDE2174" s="218"/>
      <c r="RDF2174" s="218"/>
      <c r="RDG2174" s="218"/>
      <c r="RDH2174" s="218"/>
      <c r="RDI2174" s="218"/>
      <c r="RDJ2174" s="218"/>
      <c r="RDK2174" s="218"/>
      <c r="RDL2174" s="218"/>
      <c r="RDM2174" s="218"/>
      <c r="RDN2174" s="218"/>
      <c r="RDO2174" s="218"/>
      <c r="RDP2174" s="218"/>
      <c r="RDQ2174" s="218"/>
      <c r="RDR2174" s="218"/>
      <c r="RDS2174" s="218"/>
      <c r="RDT2174" s="218"/>
      <c r="RDU2174" s="218"/>
      <c r="RDV2174" s="218"/>
      <c r="RDW2174" s="218"/>
      <c r="RDX2174" s="218"/>
      <c r="RDY2174" s="218"/>
      <c r="RDZ2174" s="218"/>
      <c r="REA2174" s="218"/>
      <c r="REB2174" s="218"/>
      <c r="REC2174" s="218"/>
      <c r="RED2174" s="218"/>
      <c r="REE2174" s="218"/>
      <c r="REF2174" s="218"/>
      <c r="REG2174" s="218"/>
      <c r="REH2174" s="218"/>
      <c r="REI2174" s="218"/>
      <c r="REJ2174" s="218"/>
      <c r="REK2174" s="218"/>
      <c r="REL2174" s="218"/>
      <c r="REM2174" s="218"/>
      <c r="REN2174" s="218"/>
      <c r="REO2174" s="218"/>
      <c r="REP2174" s="218"/>
      <c r="REQ2174" s="218"/>
      <c r="RER2174" s="218"/>
      <c r="RES2174" s="218"/>
      <c r="RET2174" s="218"/>
      <c r="REU2174" s="218"/>
      <c r="REV2174" s="218"/>
      <c r="REW2174" s="218"/>
      <c r="REX2174" s="218"/>
      <c r="REY2174" s="218"/>
      <c r="REZ2174" s="218"/>
      <c r="RFA2174" s="218"/>
      <c r="RFB2174" s="218"/>
      <c r="RFC2174" s="218"/>
      <c r="RFD2174" s="218"/>
      <c r="RFE2174" s="218"/>
      <c r="RFF2174" s="218"/>
      <c r="RFG2174" s="218"/>
      <c r="RFH2174" s="218"/>
      <c r="RFI2174" s="218"/>
      <c r="RFJ2174" s="218"/>
      <c r="RFK2174" s="218"/>
      <c r="RFL2174" s="218"/>
      <c r="RFM2174" s="218"/>
      <c r="RFN2174" s="218"/>
      <c r="RFO2174" s="218"/>
      <c r="RFP2174" s="218"/>
      <c r="RFQ2174" s="218"/>
      <c r="RFR2174" s="218"/>
      <c r="RFS2174" s="218"/>
      <c r="RFT2174" s="218"/>
      <c r="RFU2174" s="218"/>
      <c r="RFV2174" s="218"/>
      <c r="RFW2174" s="218"/>
      <c r="RFX2174" s="218"/>
      <c r="RFY2174" s="218"/>
      <c r="RFZ2174" s="218"/>
      <c r="RGA2174" s="218"/>
      <c r="RGB2174" s="218"/>
      <c r="RGC2174" s="218"/>
      <c r="RGD2174" s="218"/>
      <c r="RGE2174" s="218"/>
      <c r="RGF2174" s="218"/>
      <c r="RGG2174" s="218"/>
      <c r="RGH2174" s="218"/>
      <c r="RGI2174" s="218"/>
      <c r="RGJ2174" s="218"/>
      <c r="RGK2174" s="218"/>
      <c r="RGL2174" s="218"/>
      <c r="RGM2174" s="218"/>
      <c r="RGN2174" s="218"/>
      <c r="RGO2174" s="218"/>
      <c r="RGP2174" s="218"/>
      <c r="RGQ2174" s="218"/>
      <c r="RGR2174" s="218"/>
      <c r="RGS2174" s="218"/>
      <c r="RGT2174" s="218"/>
      <c r="RGU2174" s="218"/>
      <c r="RGV2174" s="218"/>
      <c r="RGW2174" s="218"/>
      <c r="RGX2174" s="218"/>
      <c r="RGY2174" s="218"/>
      <c r="RGZ2174" s="218"/>
      <c r="RHA2174" s="218"/>
      <c r="RHB2174" s="218"/>
      <c r="RHC2174" s="218"/>
      <c r="RHD2174" s="218"/>
      <c r="RHE2174" s="218"/>
      <c r="RHF2174" s="218"/>
      <c r="RHG2174" s="218"/>
      <c r="RHH2174" s="218"/>
      <c r="RHI2174" s="218"/>
      <c r="RHJ2174" s="218"/>
      <c r="RHK2174" s="218"/>
      <c r="RHL2174" s="218"/>
      <c r="RHM2174" s="218"/>
      <c r="RHN2174" s="218"/>
      <c r="RHO2174" s="218"/>
      <c r="RHP2174" s="218"/>
      <c r="RHQ2174" s="218"/>
      <c r="RHR2174" s="218"/>
      <c r="RHS2174" s="218"/>
      <c r="RHT2174" s="218"/>
      <c r="RHU2174" s="218"/>
      <c r="RHV2174" s="218"/>
      <c r="RHW2174" s="218"/>
      <c r="RHX2174" s="218"/>
      <c r="RHY2174" s="218"/>
      <c r="RHZ2174" s="218"/>
      <c r="RIA2174" s="218"/>
      <c r="RIB2174" s="218"/>
      <c r="RIC2174" s="218"/>
      <c r="RID2174" s="218"/>
      <c r="RIE2174" s="218"/>
      <c r="RIF2174" s="218"/>
      <c r="RIG2174" s="218"/>
      <c r="RIH2174" s="218"/>
      <c r="RII2174" s="218"/>
      <c r="RIJ2174" s="218"/>
      <c r="RIK2174" s="218"/>
      <c r="RIL2174" s="218"/>
      <c r="RIM2174" s="218"/>
      <c r="RIN2174" s="218"/>
      <c r="RIO2174" s="218"/>
      <c r="RIP2174" s="218"/>
      <c r="RIQ2174" s="218"/>
      <c r="RIR2174" s="218"/>
      <c r="RIS2174" s="218"/>
      <c r="RIT2174" s="218"/>
      <c r="RIU2174" s="218"/>
      <c r="RIV2174" s="218"/>
      <c r="RIW2174" s="218"/>
      <c r="RIX2174" s="218"/>
      <c r="RIY2174" s="218"/>
      <c r="RIZ2174" s="218"/>
      <c r="RJA2174" s="218"/>
      <c r="RJB2174" s="218"/>
      <c r="RJC2174" s="218"/>
      <c r="RJD2174" s="218"/>
      <c r="RJE2174" s="218"/>
      <c r="RJF2174" s="218"/>
      <c r="RJG2174" s="218"/>
      <c r="RJH2174" s="218"/>
      <c r="RJI2174" s="218"/>
      <c r="RJJ2174" s="218"/>
      <c r="RJK2174" s="218"/>
      <c r="RJL2174" s="218"/>
      <c r="RJM2174" s="218"/>
      <c r="RJN2174" s="218"/>
      <c r="RJO2174" s="218"/>
      <c r="RJP2174" s="218"/>
      <c r="RJQ2174" s="218"/>
      <c r="RJR2174" s="218"/>
      <c r="RJS2174" s="218"/>
      <c r="RJT2174" s="218"/>
      <c r="RJU2174" s="218"/>
      <c r="RJV2174" s="218"/>
      <c r="RJW2174" s="218"/>
      <c r="RJX2174" s="218"/>
      <c r="RJY2174" s="218"/>
      <c r="RJZ2174" s="218"/>
      <c r="RKA2174" s="218"/>
      <c r="RKB2174" s="218"/>
      <c r="RKC2174" s="218"/>
      <c r="RKD2174" s="218"/>
      <c r="RKE2174" s="218"/>
      <c r="RKF2174" s="218"/>
      <c r="RKG2174" s="218"/>
      <c r="RKH2174" s="218"/>
      <c r="RKI2174" s="218"/>
      <c r="RKJ2174" s="218"/>
      <c r="RKK2174" s="218"/>
      <c r="RKL2174" s="218"/>
      <c r="RKM2174" s="218"/>
      <c r="RKN2174" s="218"/>
      <c r="RKO2174" s="218"/>
      <c r="RKP2174" s="218"/>
      <c r="RKQ2174" s="218"/>
      <c r="RKR2174" s="218"/>
      <c r="RKS2174" s="218"/>
      <c r="RKT2174" s="218"/>
      <c r="RKU2174" s="218"/>
      <c r="RKV2174" s="218"/>
      <c r="RKW2174" s="218"/>
      <c r="RKX2174" s="218"/>
      <c r="RKY2174" s="218"/>
      <c r="RKZ2174" s="218"/>
      <c r="RLA2174" s="218"/>
      <c r="RLB2174" s="218"/>
      <c r="RLC2174" s="218"/>
      <c r="RLD2174" s="218"/>
      <c r="RLE2174" s="218"/>
      <c r="RLF2174" s="218"/>
      <c r="RLG2174" s="218"/>
      <c r="RLH2174" s="218"/>
      <c r="RLI2174" s="218"/>
      <c r="RLJ2174" s="218"/>
      <c r="RLK2174" s="218"/>
      <c r="RLL2174" s="218"/>
      <c r="RLM2174" s="218"/>
      <c r="RLN2174" s="218"/>
      <c r="RLO2174" s="218"/>
      <c r="RLP2174" s="218"/>
      <c r="RLQ2174" s="218"/>
      <c r="RLR2174" s="218"/>
      <c r="RLS2174" s="218"/>
      <c r="RLT2174" s="218"/>
      <c r="RLU2174" s="218"/>
      <c r="RLV2174" s="218"/>
      <c r="RLW2174" s="218"/>
      <c r="RLX2174" s="218"/>
      <c r="RLY2174" s="218"/>
      <c r="RLZ2174" s="218"/>
      <c r="RMA2174" s="218"/>
      <c r="RMB2174" s="218"/>
      <c r="RMC2174" s="218"/>
      <c r="RMD2174" s="218"/>
      <c r="RME2174" s="218"/>
      <c r="RMF2174" s="218"/>
      <c r="RMG2174" s="218"/>
      <c r="RMH2174" s="218"/>
      <c r="RMI2174" s="218"/>
      <c r="RMJ2174" s="218"/>
      <c r="RMK2174" s="218"/>
      <c r="RML2174" s="218"/>
      <c r="RMM2174" s="218"/>
      <c r="RMN2174" s="218"/>
      <c r="RMO2174" s="218"/>
      <c r="RMP2174" s="218"/>
      <c r="RMQ2174" s="218"/>
      <c r="RMR2174" s="218"/>
      <c r="RMS2174" s="218"/>
      <c r="RMT2174" s="218"/>
      <c r="RMU2174" s="218"/>
      <c r="RMV2174" s="218"/>
      <c r="RMW2174" s="218"/>
      <c r="RMX2174" s="218"/>
      <c r="RMY2174" s="218"/>
      <c r="RMZ2174" s="218"/>
      <c r="RNA2174" s="218"/>
      <c r="RNB2174" s="218"/>
      <c r="RNC2174" s="218"/>
      <c r="RND2174" s="218"/>
      <c r="RNE2174" s="218"/>
      <c r="RNF2174" s="218"/>
      <c r="RNG2174" s="218"/>
      <c r="RNH2174" s="218"/>
      <c r="RNI2174" s="218"/>
      <c r="RNJ2174" s="218"/>
      <c r="RNK2174" s="218"/>
      <c r="RNL2174" s="218"/>
      <c r="RNM2174" s="218"/>
      <c r="RNN2174" s="218"/>
      <c r="RNO2174" s="218"/>
      <c r="RNP2174" s="218"/>
      <c r="RNQ2174" s="218"/>
      <c r="RNR2174" s="218"/>
      <c r="RNS2174" s="218"/>
      <c r="RNT2174" s="218"/>
      <c r="RNU2174" s="218"/>
      <c r="RNV2174" s="218"/>
      <c r="RNW2174" s="218"/>
      <c r="RNX2174" s="218"/>
      <c r="RNY2174" s="218"/>
      <c r="RNZ2174" s="218"/>
      <c r="ROA2174" s="218"/>
      <c r="ROB2174" s="218"/>
      <c r="ROC2174" s="218"/>
      <c r="ROD2174" s="218"/>
      <c r="ROE2174" s="218"/>
      <c r="ROF2174" s="218"/>
      <c r="ROG2174" s="218"/>
      <c r="ROH2174" s="218"/>
      <c r="ROI2174" s="218"/>
      <c r="ROJ2174" s="218"/>
      <c r="ROK2174" s="218"/>
      <c r="ROL2174" s="218"/>
      <c r="ROM2174" s="218"/>
      <c r="RON2174" s="218"/>
      <c r="ROO2174" s="218"/>
      <c r="ROP2174" s="218"/>
      <c r="ROQ2174" s="218"/>
      <c r="ROR2174" s="218"/>
      <c r="ROS2174" s="218"/>
      <c r="ROT2174" s="218"/>
      <c r="ROU2174" s="218"/>
      <c r="ROV2174" s="218"/>
      <c r="ROW2174" s="218"/>
      <c r="ROX2174" s="218"/>
      <c r="ROY2174" s="218"/>
      <c r="ROZ2174" s="218"/>
      <c r="RPA2174" s="218"/>
      <c r="RPB2174" s="218"/>
      <c r="RPC2174" s="218"/>
      <c r="RPD2174" s="218"/>
      <c r="RPE2174" s="218"/>
      <c r="RPF2174" s="218"/>
      <c r="RPG2174" s="218"/>
      <c r="RPH2174" s="218"/>
      <c r="RPI2174" s="218"/>
      <c r="RPJ2174" s="218"/>
      <c r="RPK2174" s="218"/>
      <c r="RPL2174" s="218"/>
      <c r="RPM2174" s="218"/>
      <c r="RPN2174" s="218"/>
      <c r="RPO2174" s="218"/>
      <c r="RPP2174" s="218"/>
      <c r="RPQ2174" s="218"/>
      <c r="RPR2174" s="218"/>
      <c r="RPS2174" s="218"/>
      <c r="RPT2174" s="218"/>
      <c r="RPU2174" s="218"/>
      <c r="RPV2174" s="218"/>
      <c r="RPW2174" s="218"/>
      <c r="RPX2174" s="218"/>
      <c r="RPY2174" s="218"/>
      <c r="RPZ2174" s="218"/>
      <c r="RQA2174" s="218"/>
      <c r="RQB2174" s="218"/>
      <c r="RQC2174" s="218"/>
      <c r="RQD2174" s="218"/>
      <c r="RQE2174" s="218"/>
      <c r="RQF2174" s="218"/>
      <c r="RQG2174" s="218"/>
      <c r="RQH2174" s="218"/>
      <c r="RQI2174" s="218"/>
      <c r="RQJ2174" s="218"/>
      <c r="RQK2174" s="218"/>
      <c r="RQL2174" s="218"/>
      <c r="RQM2174" s="218"/>
      <c r="RQN2174" s="218"/>
      <c r="RQO2174" s="218"/>
      <c r="RQP2174" s="218"/>
      <c r="RQQ2174" s="218"/>
      <c r="RQR2174" s="218"/>
      <c r="RQS2174" s="218"/>
      <c r="RQT2174" s="218"/>
      <c r="RQU2174" s="218"/>
      <c r="RQV2174" s="218"/>
      <c r="RQW2174" s="218"/>
      <c r="RQX2174" s="218"/>
      <c r="RQY2174" s="218"/>
      <c r="RQZ2174" s="218"/>
      <c r="RRA2174" s="218"/>
      <c r="RRB2174" s="218"/>
      <c r="RRC2174" s="218"/>
      <c r="RRD2174" s="218"/>
      <c r="RRE2174" s="218"/>
      <c r="RRF2174" s="218"/>
      <c r="RRG2174" s="218"/>
      <c r="RRH2174" s="218"/>
      <c r="RRI2174" s="218"/>
      <c r="RRJ2174" s="218"/>
      <c r="RRK2174" s="218"/>
      <c r="RRL2174" s="218"/>
      <c r="RRM2174" s="218"/>
      <c r="RRN2174" s="218"/>
      <c r="RRO2174" s="218"/>
      <c r="RRP2174" s="218"/>
      <c r="RRQ2174" s="218"/>
      <c r="RRR2174" s="218"/>
      <c r="RRS2174" s="218"/>
      <c r="RRT2174" s="218"/>
      <c r="RRU2174" s="218"/>
      <c r="RRV2174" s="218"/>
      <c r="RRW2174" s="218"/>
      <c r="RRX2174" s="218"/>
      <c r="RRY2174" s="218"/>
      <c r="RRZ2174" s="218"/>
      <c r="RSA2174" s="218"/>
      <c r="RSB2174" s="218"/>
      <c r="RSC2174" s="218"/>
      <c r="RSD2174" s="218"/>
      <c r="RSE2174" s="218"/>
      <c r="RSF2174" s="218"/>
      <c r="RSG2174" s="218"/>
      <c r="RSH2174" s="218"/>
      <c r="RSI2174" s="218"/>
      <c r="RSJ2174" s="218"/>
      <c r="RSK2174" s="218"/>
      <c r="RSL2174" s="218"/>
      <c r="RSM2174" s="218"/>
      <c r="RSN2174" s="218"/>
      <c r="RSO2174" s="218"/>
      <c r="RSP2174" s="218"/>
      <c r="RSQ2174" s="218"/>
      <c r="RSR2174" s="218"/>
      <c r="RSS2174" s="218"/>
      <c r="RST2174" s="218"/>
      <c r="RSU2174" s="218"/>
      <c r="RSV2174" s="218"/>
      <c r="RSW2174" s="218"/>
      <c r="RSX2174" s="218"/>
      <c r="RSY2174" s="218"/>
      <c r="RSZ2174" s="218"/>
      <c r="RTA2174" s="218"/>
      <c r="RTB2174" s="218"/>
      <c r="RTC2174" s="218"/>
      <c r="RTD2174" s="218"/>
      <c r="RTE2174" s="218"/>
      <c r="RTF2174" s="218"/>
      <c r="RTG2174" s="218"/>
      <c r="RTH2174" s="218"/>
      <c r="RTI2174" s="218"/>
      <c r="RTJ2174" s="218"/>
      <c r="RTK2174" s="218"/>
      <c r="RTL2174" s="218"/>
      <c r="RTM2174" s="218"/>
      <c r="RTN2174" s="218"/>
      <c r="RTO2174" s="218"/>
      <c r="RTP2174" s="218"/>
      <c r="RTQ2174" s="218"/>
      <c r="RTR2174" s="218"/>
      <c r="RTS2174" s="218"/>
      <c r="RTT2174" s="218"/>
      <c r="RTU2174" s="218"/>
      <c r="RTV2174" s="218"/>
      <c r="RTW2174" s="218"/>
      <c r="RTX2174" s="218"/>
      <c r="RTY2174" s="218"/>
      <c r="RTZ2174" s="218"/>
      <c r="RUA2174" s="218"/>
      <c r="RUB2174" s="218"/>
      <c r="RUC2174" s="218"/>
      <c r="RUD2174" s="218"/>
      <c r="RUE2174" s="218"/>
      <c r="RUF2174" s="218"/>
      <c r="RUG2174" s="218"/>
      <c r="RUH2174" s="218"/>
      <c r="RUI2174" s="218"/>
      <c r="RUJ2174" s="218"/>
      <c r="RUK2174" s="218"/>
      <c r="RUL2174" s="218"/>
      <c r="RUM2174" s="218"/>
      <c r="RUN2174" s="218"/>
      <c r="RUO2174" s="218"/>
      <c r="RUP2174" s="218"/>
      <c r="RUQ2174" s="218"/>
      <c r="RUR2174" s="218"/>
      <c r="RUS2174" s="218"/>
      <c r="RUT2174" s="218"/>
      <c r="RUU2174" s="218"/>
      <c r="RUV2174" s="218"/>
      <c r="RUW2174" s="218"/>
      <c r="RUX2174" s="218"/>
      <c r="RUY2174" s="218"/>
      <c r="RUZ2174" s="218"/>
      <c r="RVA2174" s="218"/>
      <c r="RVB2174" s="218"/>
      <c r="RVC2174" s="218"/>
      <c r="RVD2174" s="218"/>
      <c r="RVE2174" s="218"/>
      <c r="RVF2174" s="218"/>
      <c r="RVG2174" s="218"/>
      <c r="RVH2174" s="218"/>
      <c r="RVI2174" s="218"/>
      <c r="RVJ2174" s="218"/>
      <c r="RVK2174" s="218"/>
      <c r="RVL2174" s="218"/>
      <c r="RVM2174" s="218"/>
      <c r="RVN2174" s="218"/>
      <c r="RVO2174" s="218"/>
      <c r="RVP2174" s="218"/>
      <c r="RVQ2174" s="218"/>
      <c r="RVR2174" s="218"/>
      <c r="RVS2174" s="218"/>
      <c r="RVT2174" s="218"/>
      <c r="RVU2174" s="218"/>
      <c r="RVV2174" s="218"/>
      <c r="RVW2174" s="218"/>
      <c r="RVX2174" s="218"/>
      <c r="RVY2174" s="218"/>
      <c r="RVZ2174" s="218"/>
      <c r="RWA2174" s="218"/>
      <c r="RWB2174" s="218"/>
      <c r="RWC2174" s="218"/>
      <c r="RWD2174" s="218"/>
      <c r="RWE2174" s="218"/>
      <c r="RWF2174" s="218"/>
      <c r="RWG2174" s="218"/>
      <c r="RWH2174" s="218"/>
      <c r="RWI2174" s="218"/>
      <c r="RWJ2174" s="218"/>
      <c r="RWK2174" s="218"/>
      <c r="RWL2174" s="218"/>
      <c r="RWM2174" s="218"/>
      <c r="RWN2174" s="218"/>
      <c r="RWO2174" s="218"/>
      <c r="RWP2174" s="218"/>
      <c r="RWQ2174" s="218"/>
      <c r="RWR2174" s="218"/>
      <c r="RWS2174" s="218"/>
      <c r="RWT2174" s="218"/>
      <c r="RWU2174" s="218"/>
      <c r="RWV2174" s="218"/>
      <c r="RWW2174" s="218"/>
      <c r="RWX2174" s="218"/>
      <c r="RWY2174" s="218"/>
      <c r="RWZ2174" s="218"/>
      <c r="RXA2174" s="218"/>
      <c r="RXB2174" s="218"/>
      <c r="RXC2174" s="218"/>
      <c r="RXD2174" s="218"/>
      <c r="RXE2174" s="218"/>
      <c r="RXF2174" s="218"/>
      <c r="RXG2174" s="218"/>
      <c r="RXH2174" s="218"/>
      <c r="RXI2174" s="218"/>
      <c r="RXJ2174" s="218"/>
      <c r="RXK2174" s="218"/>
      <c r="RXL2174" s="218"/>
      <c r="RXM2174" s="218"/>
      <c r="RXN2174" s="218"/>
      <c r="RXO2174" s="218"/>
      <c r="RXP2174" s="218"/>
      <c r="RXQ2174" s="218"/>
      <c r="RXR2174" s="218"/>
      <c r="RXS2174" s="218"/>
      <c r="RXT2174" s="218"/>
      <c r="RXU2174" s="218"/>
      <c r="RXV2174" s="218"/>
      <c r="RXW2174" s="218"/>
      <c r="RXX2174" s="218"/>
      <c r="RXY2174" s="218"/>
      <c r="RXZ2174" s="218"/>
      <c r="RYA2174" s="218"/>
      <c r="RYB2174" s="218"/>
      <c r="RYC2174" s="218"/>
      <c r="RYD2174" s="218"/>
      <c r="RYE2174" s="218"/>
      <c r="RYF2174" s="218"/>
      <c r="RYG2174" s="218"/>
      <c r="RYH2174" s="218"/>
      <c r="RYI2174" s="218"/>
      <c r="RYJ2174" s="218"/>
      <c r="RYK2174" s="218"/>
      <c r="RYL2174" s="218"/>
      <c r="RYM2174" s="218"/>
      <c r="RYN2174" s="218"/>
      <c r="RYO2174" s="218"/>
      <c r="RYP2174" s="218"/>
      <c r="RYQ2174" s="218"/>
      <c r="RYR2174" s="218"/>
      <c r="RYS2174" s="218"/>
      <c r="RYT2174" s="218"/>
      <c r="RYU2174" s="218"/>
      <c r="RYV2174" s="218"/>
      <c r="RYW2174" s="218"/>
      <c r="RYX2174" s="218"/>
      <c r="RYY2174" s="218"/>
      <c r="RYZ2174" s="218"/>
      <c r="RZA2174" s="218"/>
      <c r="RZB2174" s="218"/>
      <c r="RZC2174" s="218"/>
      <c r="RZD2174" s="218"/>
      <c r="RZE2174" s="218"/>
      <c r="RZF2174" s="218"/>
      <c r="RZG2174" s="218"/>
      <c r="RZH2174" s="218"/>
      <c r="RZI2174" s="218"/>
      <c r="RZJ2174" s="218"/>
      <c r="RZK2174" s="218"/>
      <c r="RZL2174" s="218"/>
      <c r="RZM2174" s="218"/>
      <c r="RZN2174" s="218"/>
      <c r="RZO2174" s="218"/>
      <c r="RZP2174" s="218"/>
      <c r="RZQ2174" s="218"/>
      <c r="RZR2174" s="218"/>
      <c r="RZS2174" s="218"/>
      <c r="RZT2174" s="218"/>
      <c r="RZU2174" s="218"/>
      <c r="RZV2174" s="218"/>
      <c r="RZW2174" s="218"/>
      <c r="RZX2174" s="218"/>
      <c r="RZY2174" s="218"/>
      <c r="RZZ2174" s="218"/>
      <c r="SAA2174" s="218"/>
      <c r="SAB2174" s="218"/>
      <c r="SAC2174" s="218"/>
      <c r="SAD2174" s="218"/>
      <c r="SAE2174" s="218"/>
      <c r="SAF2174" s="218"/>
      <c r="SAG2174" s="218"/>
      <c r="SAH2174" s="218"/>
      <c r="SAI2174" s="218"/>
      <c r="SAJ2174" s="218"/>
      <c r="SAK2174" s="218"/>
      <c r="SAL2174" s="218"/>
      <c r="SAM2174" s="218"/>
      <c r="SAN2174" s="218"/>
      <c r="SAO2174" s="218"/>
      <c r="SAP2174" s="218"/>
      <c r="SAQ2174" s="218"/>
      <c r="SAR2174" s="218"/>
      <c r="SAS2174" s="218"/>
      <c r="SAT2174" s="218"/>
      <c r="SAU2174" s="218"/>
      <c r="SAV2174" s="218"/>
      <c r="SAW2174" s="218"/>
      <c r="SAX2174" s="218"/>
      <c r="SAY2174" s="218"/>
      <c r="SAZ2174" s="218"/>
      <c r="SBA2174" s="218"/>
      <c r="SBB2174" s="218"/>
      <c r="SBC2174" s="218"/>
      <c r="SBD2174" s="218"/>
      <c r="SBE2174" s="218"/>
      <c r="SBF2174" s="218"/>
      <c r="SBG2174" s="218"/>
      <c r="SBH2174" s="218"/>
      <c r="SBI2174" s="218"/>
      <c r="SBJ2174" s="218"/>
      <c r="SBK2174" s="218"/>
      <c r="SBL2174" s="218"/>
      <c r="SBM2174" s="218"/>
      <c r="SBN2174" s="218"/>
      <c r="SBO2174" s="218"/>
      <c r="SBP2174" s="218"/>
      <c r="SBQ2174" s="218"/>
      <c r="SBR2174" s="218"/>
      <c r="SBS2174" s="218"/>
      <c r="SBT2174" s="218"/>
      <c r="SBU2174" s="218"/>
      <c r="SBV2174" s="218"/>
      <c r="SBW2174" s="218"/>
      <c r="SBX2174" s="218"/>
      <c r="SBY2174" s="218"/>
      <c r="SBZ2174" s="218"/>
      <c r="SCA2174" s="218"/>
      <c r="SCB2174" s="218"/>
      <c r="SCC2174" s="218"/>
      <c r="SCD2174" s="218"/>
      <c r="SCE2174" s="218"/>
      <c r="SCF2174" s="218"/>
      <c r="SCG2174" s="218"/>
      <c r="SCH2174" s="218"/>
      <c r="SCI2174" s="218"/>
      <c r="SCJ2174" s="218"/>
      <c r="SCK2174" s="218"/>
      <c r="SCL2174" s="218"/>
      <c r="SCM2174" s="218"/>
      <c r="SCN2174" s="218"/>
      <c r="SCO2174" s="218"/>
      <c r="SCP2174" s="218"/>
      <c r="SCQ2174" s="218"/>
      <c r="SCR2174" s="218"/>
      <c r="SCS2174" s="218"/>
      <c r="SCT2174" s="218"/>
      <c r="SCU2174" s="218"/>
      <c r="SCV2174" s="218"/>
      <c r="SCW2174" s="218"/>
      <c r="SCX2174" s="218"/>
      <c r="SCY2174" s="218"/>
      <c r="SCZ2174" s="218"/>
      <c r="SDA2174" s="218"/>
      <c r="SDB2174" s="218"/>
      <c r="SDC2174" s="218"/>
      <c r="SDD2174" s="218"/>
      <c r="SDE2174" s="218"/>
      <c r="SDF2174" s="218"/>
      <c r="SDG2174" s="218"/>
      <c r="SDH2174" s="218"/>
      <c r="SDI2174" s="218"/>
      <c r="SDJ2174" s="218"/>
      <c r="SDK2174" s="218"/>
      <c r="SDL2174" s="218"/>
      <c r="SDM2174" s="218"/>
      <c r="SDN2174" s="218"/>
      <c r="SDO2174" s="218"/>
      <c r="SDP2174" s="218"/>
      <c r="SDQ2174" s="218"/>
      <c r="SDR2174" s="218"/>
      <c r="SDS2174" s="218"/>
      <c r="SDT2174" s="218"/>
      <c r="SDU2174" s="218"/>
      <c r="SDV2174" s="218"/>
      <c r="SDW2174" s="218"/>
      <c r="SDX2174" s="218"/>
      <c r="SDY2174" s="218"/>
      <c r="SDZ2174" s="218"/>
      <c r="SEA2174" s="218"/>
      <c r="SEB2174" s="218"/>
      <c r="SEC2174" s="218"/>
      <c r="SED2174" s="218"/>
      <c r="SEE2174" s="218"/>
      <c r="SEF2174" s="218"/>
      <c r="SEG2174" s="218"/>
      <c r="SEH2174" s="218"/>
      <c r="SEI2174" s="218"/>
      <c r="SEJ2174" s="218"/>
      <c r="SEK2174" s="218"/>
      <c r="SEL2174" s="218"/>
      <c r="SEM2174" s="218"/>
      <c r="SEN2174" s="218"/>
      <c r="SEO2174" s="218"/>
      <c r="SEP2174" s="218"/>
      <c r="SEQ2174" s="218"/>
      <c r="SER2174" s="218"/>
      <c r="SES2174" s="218"/>
      <c r="SET2174" s="218"/>
      <c r="SEU2174" s="218"/>
      <c r="SEV2174" s="218"/>
      <c r="SEW2174" s="218"/>
      <c r="SEX2174" s="218"/>
      <c r="SEY2174" s="218"/>
      <c r="SEZ2174" s="218"/>
      <c r="SFA2174" s="218"/>
      <c r="SFB2174" s="218"/>
      <c r="SFC2174" s="218"/>
      <c r="SFD2174" s="218"/>
      <c r="SFE2174" s="218"/>
      <c r="SFF2174" s="218"/>
      <c r="SFG2174" s="218"/>
      <c r="SFH2174" s="218"/>
      <c r="SFI2174" s="218"/>
      <c r="SFJ2174" s="218"/>
      <c r="SFK2174" s="218"/>
      <c r="SFL2174" s="218"/>
      <c r="SFM2174" s="218"/>
      <c r="SFN2174" s="218"/>
      <c r="SFO2174" s="218"/>
      <c r="SFP2174" s="218"/>
      <c r="SFQ2174" s="218"/>
      <c r="SFR2174" s="218"/>
      <c r="SFS2174" s="218"/>
      <c r="SFT2174" s="218"/>
      <c r="SFU2174" s="218"/>
      <c r="SFV2174" s="218"/>
      <c r="SFW2174" s="218"/>
      <c r="SFX2174" s="218"/>
      <c r="SFY2174" s="218"/>
      <c r="SFZ2174" s="218"/>
      <c r="SGA2174" s="218"/>
      <c r="SGB2174" s="218"/>
      <c r="SGC2174" s="218"/>
      <c r="SGD2174" s="218"/>
      <c r="SGE2174" s="218"/>
      <c r="SGF2174" s="218"/>
      <c r="SGG2174" s="218"/>
      <c r="SGH2174" s="218"/>
      <c r="SGI2174" s="218"/>
      <c r="SGJ2174" s="218"/>
      <c r="SGK2174" s="218"/>
      <c r="SGL2174" s="218"/>
      <c r="SGM2174" s="218"/>
      <c r="SGN2174" s="218"/>
      <c r="SGO2174" s="218"/>
      <c r="SGP2174" s="218"/>
      <c r="SGQ2174" s="218"/>
      <c r="SGR2174" s="218"/>
      <c r="SGS2174" s="218"/>
      <c r="SGT2174" s="218"/>
      <c r="SGU2174" s="218"/>
      <c r="SGV2174" s="218"/>
      <c r="SGW2174" s="218"/>
      <c r="SGX2174" s="218"/>
      <c r="SGY2174" s="218"/>
      <c r="SGZ2174" s="218"/>
      <c r="SHA2174" s="218"/>
      <c r="SHB2174" s="218"/>
      <c r="SHC2174" s="218"/>
      <c r="SHD2174" s="218"/>
      <c r="SHE2174" s="218"/>
      <c r="SHF2174" s="218"/>
      <c r="SHG2174" s="218"/>
      <c r="SHH2174" s="218"/>
      <c r="SHI2174" s="218"/>
      <c r="SHJ2174" s="218"/>
      <c r="SHK2174" s="218"/>
      <c r="SHL2174" s="218"/>
      <c r="SHM2174" s="218"/>
      <c r="SHN2174" s="218"/>
      <c r="SHO2174" s="218"/>
      <c r="SHP2174" s="218"/>
      <c r="SHQ2174" s="218"/>
      <c r="SHR2174" s="218"/>
      <c r="SHS2174" s="218"/>
      <c r="SHT2174" s="218"/>
      <c r="SHU2174" s="218"/>
      <c r="SHV2174" s="218"/>
      <c r="SHW2174" s="218"/>
      <c r="SHX2174" s="218"/>
      <c r="SHY2174" s="218"/>
      <c r="SHZ2174" s="218"/>
      <c r="SIA2174" s="218"/>
      <c r="SIB2174" s="218"/>
      <c r="SIC2174" s="218"/>
      <c r="SID2174" s="218"/>
      <c r="SIE2174" s="218"/>
      <c r="SIF2174" s="218"/>
      <c r="SIG2174" s="218"/>
      <c r="SIH2174" s="218"/>
      <c r="SII2174" s="218"/>
      <c r="SIJ2174" s="218"/>
      <c r="SIK2174" s="218"/>
      <c r="SIL2174" s="218"/>
      <c r="SIM2174" s="218"/>
      <c r="SIN2174" s="218"/>
      <c r="SIO2174" s="218"/>
      <c r="SIP2174" s="218"/>
      <c r="SIQ2174" s="218"/>
      <c r="SIR2174" s="218"/>
      <c r="SIS2174" s="218"/>
      <c r="SIT2174" s="218"/>
      <c r="SIU2174" s="218"/>
      <c r="SIV2174" s="218"/>
      <c r="SIW2174" s="218"/>
      <c r="SIX2174" s="218"/>
      <c r="SIY2174" s="218"/>
      <c r="SIZ2174" s="218"/>
      <c r="SJA2174" s="218"/>
      <c r="SJB2174" s="218"/>
      <c r="SJC2174" s="218"/>
      <c r="SJD2174" s="218"/>
      <c r="SJE2174" s="218"/>
      <c r="SJF2174" s="218"/>
      <c r="SJG2174" s="218"/>
      <c r="SJH2174" s="218"/>
      <c r="SJI2174" s="218"/>
      <c r="SJJ2174" s="218"/>
      <c r="SJK2174" s="218"/>
      <c r="SJL2174" s="218"/>
      <c r="SJM2174" s="218"/>
      <c r="SJN2174" s="218"/>
      <c r="SJO2174" s="218"/>
      <c r="SJP2174" s="218"/>
      <c r="SJQ2174" s="218"/>
      <c r="SJR2174" s="218"/>
      <c r="SJS2174" s="218"/>
      <c r="SJT2174" s="218"/>
      <c r="SJU2174" s="218"/>
      <c r="SJV2174" s="218"/>
      <c r="SJW2174" s="218"/>
      <c r="SJX2174" s="218"/>
      <c r="SJY2174" s="218"/>
      <c r="SJZ2174" s="218"/>
      <c r="SKA2174" s="218"/>
      <c r="SKB2174" s="218"/>
      <c r="SKC2174" s="218"/>
      <c r="SKD2174" s="218"/>
      <c r="SKE2174" s="218"/>
      <c r="SKF2174" s="218"/>
      <c r="SKG2174" s="218"/>
      <c r="SKH2174" s="218"/>
      <c r="SKI2174" s="218"/>
      <c r="SKJ2174" s="218"/>
      <c r="SKK2174" s="218"/>
      <c r="SKL2174" s="218"/>
      <c r="SKM2174" s="218"/>
      <c r="SKN2174" s="218"/>
      <c r="SKO2174" s="218"/>
      <c r="SKP2174" s="218"/>
      <c r="SKQ2174" s="218"/>
      <c r="SKR2174" s="218"/>
      <c r="SKS2174" s="218"/>
      <c r="SKT2174" s="218"/>
      <c r="SKU2174" s="218"/>
      <c r="SKV2174" s="218"/>
      <c r="SKW2174" s="218"/>
      <c r="SKX2174" s="218"/>
      <c r="SKY2174" s="218"/>
      <c r="SKZ2174" s="218"/>
      <c r="SLA2174" s="218"/>
      <c r="SLB2174" s="218"/>
      <c r="SLC2174" s="218"/>
      <c r="SLD2174" s="218"/>
      <c r="SLE2174" s="218"/>
      <c r="SLF2174" s="218"/>
      <c r="SLG2174" s="218"/>
      <c r="SLH2174" s="218"/>
      <c r="SLI2174" s="218"/>
      <c r="SLJ2174" s="218"/>
      <c r="SLK2174" s="218"/>
      <c r="SLL2174" s="218"/>
      <c r="SLM2174" s="218"/>
      <c r="SLN2174" s="218"/>
      <c r="SLO2174" s="218"/>
      <c r="SLP2174" s="218"/>
      <c r="SLQ2174" s="218"/>
      <c r="SLR2174" s="218"/>
      <c r="SLS2174" s="218"/>
      <c r="SLT2174" s="218"/>
      <c r="SLU2174" s="218"/>
      <c r="SLV2174" s="218"/>
      <c r="SLW2174" s="218"/>
      <c r="SLX2174" s="218"/>
      <c r="SLY2174" s="218"/>
      <c r="SLZ2174" s="218"/>
      <c r="SMA2174" s="218"/>
      <c r="SMB2174" s="218"/>
      <c r="SMC2174" s="218"/>
      <c r="SMD2174" s="218"/>
      <c r="SME2174" s="218"/>
      <c r="SMF2174" s="218"/>
      <c r="SMG2174" s="218"/>
      <c r="SMH2174" s="218"/>
      <c r="SMI2174" s="218"/>
      <c r="SMJ2174" s="218"/>
      <c r="SMK2174" s="218"/>
      <c r="SML2174" s="218"/>
      <c r="SMM2174" s="218"/>
      <c r="SMN2174" s="218"/>
      <c r="SMO2174" s="218"/>
      <c r="SMP2174" s="218"/>
      <c r="SMQ2174" s="218"/>
      <c r="SMR2174" s="218"/>
      <c r="SMS2174" s="218"/>
      <c r="SMT2174" s="218"/>
      <c r="SMU2174" s="218"/>
      <c r="SMV2174" s="218"/>
      <c r="SMW2174" s="218"/>
      <c r="SMX2174" s="218"/>
      <c r="SMY2174" s="218"/>
      <c r="SMZ2174" s="218"/>
      <c r="SNA2174" s="218"/>
      <c r="SNB2174" s="218"/>
      <c r="SNC2174" s="218"/>
      <c r="SND2174" s="218"/>
      <c r="SNE2174" s="218"/>
      <c r="SNF2174" s="218"/>
      <c r="SNG2174" s="218"/>
      <c r="SNH2174" s="218"/>
      <c r="SNI2174" s="218"/>
      <c r="SNJ2174" s="218"/>
      <c r="SNK2174" s="218"/>
      <c r="SNL2174" s="218"/>
      <c r="SNM2174" s="218"/>
      <c r="SNN2174" s="218"/>
      <c r="SNO2174" s="218"/>
      <c r="SNP2174" s="218"/>
      <c r="SNQ2174" s="218"/>
      <c r="SNR2174" s="218"/>
      <c r="SNS2174" s="218"/>
      <c r="SNT2174" s="218"/>
      <c r="SNU2174" s="218"/>
      <c r="SNV2174" s="218"/>
      <c r="SNW2174" s="218"/>
      <c r="SNX2174" s="218"/>
      <c r="SNY2174" s="218"/>
      <c r="SNZ2174" s="218"/>
      <c r="SOA2174" s="218"/>
      <c r="SOB2174" s="218"/>
      <c r="SOC2174" s="218"/>
      <c r="SOD2174" s="218"/>
      <c r="SOE2174" s="218"/>
      <c r="SOF2174" s="218"/>
      <c r="SOG2174" s="218"/>
      <c r="SOH2174" s="218"/>
      <c r="SOI2174" s="218"/>
      <c r="SOJ2174" s="218"/>
      <c r="SOK2174" s="218"/>
      <c r="SOL2174" s="218"/>
      <c r="SOM2174" s="218"/>
      <c r="SON2174" s="218"/>
      <c r="SOO2174" s="218"/>
      <c r="SOP2174" s="218"/>
      <c r="SOQ2174" s="218"/>
      <c r="SOR2174" s="218"/>
      <c r="SOS2174" s="218"/>
      <c r="SOT2174" s="218"/>
      <c r="SOU2174" s="218"/>
      <c r="SOV2174" s="218"/>
      <c r="SOW2174" s="218"/>
      <c r="SOX2174" s="218"/>
      <c r="SOY2174" s="218"/>
      <c r="SOZ2174" s="218"/>
      <c r="SPA2174" s="218"/>
      <c r="SPB2174" s="218"/>
      <c r="SPC2174" s="218"/>
      <c r="SPD2174" s="218"/>
      <c r="SPE2174" s="218"/>
      <c r="SPF2174" s="218"/>
      <c r="SPG2174" s="218"/>
      <c r="SPH2174" s="218"/>
      <c r="SPI2174" s="218"/>
      <c r="SPJ2174" s="218"/>
      <c r="SPK2174" s="218"/>
      <c r="SPL2174" s="218"/>
      <c r="SPM2174" s="218"/>
      <c r="SPN2174" s="218"/>
      <c r="SPO2174" s="218"/>
      <c r="SPP2174" s="218"/>
      <c r="SPQ2174" s="218"/>
      <c r="SPR2174" s="218"/>
      <c r="SPS2174" s="218"/>
      <c r="SPT2174" s="218"/>
      <c r="SPU2174" s="218"/>
      <c r="SPV2174" s="218"/>
      <c r="SPW2174" s="218"/>
      <c r="SPX2174" s="218"/>
      <c r="SPY2174" s="218"/>
      <c r="SPZ2174" s="218"/>
      <c r="SQA2174" s="218"/>
      <c r="SQB2174" s="218"/>
      <c r="SQC2174" s="218"/>
      <c r="SQD2174" s="218"/>
      <c r="SQE2174" s="218"/>
      <c r="SQF2174" s="218"/>
      <c r="SQG2174" s="218"/>
      <c r="SQH2174" s="218"/>
      <c r="SQI2174" s="218"/>
      <c r="SQJ2174" s="218"/>
      <c r="SQK2174" s="218"/>
      <c r="SQL2174" s="218"/>
      <c r="SQM2174" s="218"/>
      <c r="SQN2174" s="218"/>
      <c r="SQO2174" s="218"/>
      <c r="SQP2174" s="218"/>
      <c r="SQQ2174" s="218"/>
      <c r="SQR2174" s="218"/>
      <c r="SQS2174" s="218"/>
      <c r="SQT2174" s="218"/>
      <c r="SQU2174" s="218"/>
      <c r="SQV2174" s="218"/>
      <c r="SQW2174" s="218"/>
      <c r="SQX2174" s="218"/>
      <c r="SQY2174" s="218"/>
      <c r="SQZ2174" s="218"/>
      <c r="SRA2174" s="218"/>
      <c r="SRB2174" s="218"/>
      <c r="SRC2174" s="218"/>
      <c r="SRD2174" s="218"/>
      <c r="SRE2174" s="218"/>
      <c r="SRF2174" s="218"/>
      <c r="SRG2174" s="218"/>
      <c r="SRH2174" s="218"/>
      <c r="SRI2174" s="218"/>
      <c r="SRJ2174" s="218"/>
      <c r="SRK2174" s="218"/>
      <c r="SRL2174" s="218"/>
      <c r="SRM2174" s="218"/>
      <c r="SRN2174" s="218"/>
      <c r="SRO2174" s="218"/>
      <c r="SRP2174" s="218"/>
      <c r="SRQ2174" s="218"/>
      <c r="SRR2174" s="218"/>
      <c r="SRS2174" s="218"/>
      <c r="SRT2174" s="218"/>
      <c r="SRU2174" s="218"/>
      <c r="SRV2174" s="218"/>
      <c r="SRW2174" s="218"/>
      <c r="SRX2174" s="218"/>
      <c r="SRY2174" s="218"/>
      <c r="SRZ2174" s="218"/>
      <c r="SSA2174" s="218"/>
      <c r="SSB2174" s="218"/>
      <c r="SSC2174" s="218"/>
      <c r="SSD2174" s="218"/>
      <c r="SSE2174" s="218"/>
      <c r="SSF2174" s="218"/>
      <c r="SSG2174" s="218"/>
      <c r="SSH2174" s="218"/>
      <c r="SSI2174" s="218"/>
      <c r="SSJ2174" s="218"/>
      <c r="SSK2174" s="218"/>
      <c r="SSL2174" s="218"/>
      <c r="SSM2174" s="218"/>
      <c r="SSN2174" s="218"/>
      <c r="SSO2174" s="218"/>
      <c r="SSP2174" s="218"/>
      <c r="SSQ2174" s="218"/>
      <c r="SSR2174" s="218"/>
      <c r="SSS2174" s="218"/>
      <c r="SST2174" s="218"/>
      <c r="SSU2174" s="218"/>
      <c r="SSV2174" s="218"/>
      <c r="SSW2174" s="218"/>
      <c r="SSX2174" s="218"/>
      <c r="SSY2174" s="218"/>
      <c r="SSZ2174" s="218"/>
      <c r="STA2174" s="218"/>
      <c r="STB2174" s="218"/>
      <c r="STC2174" s="218"/>
      <c r="STD2174" s="218"/>
      <c r="STE2174" s="218"/>
      <c r="STF2174" s="218"/>
      <c r="STG2174" s="218"/>
      <c r="STH2174" s="218"/>
      <c r="STI2174" s="218"/>
      <c r="STJ2174" s="218"/>
      <c r="STK2174" s="218"/>
      <c r="STL2174" s="218"/>
      <c r="STM2174" s="218"/>
      <c r="STN2174" s="218"/>
      <c r="STO2174" s="218"/>
      <c r="STP2174" s="218"/>
      <c r="STQ2174" s="218"/>
      <c r="STR2174" s="218"/>
      <c r="STS2174" s="218"/>
      <c r="STT2174" s="218"/>
      <c r="STU2174" s="218"/>
      <c r="STV2174" s="218"/>
      <c r="STW2174" s="218"/>
      <c r="STX2174" s="218"/>
      <c r="STY2174" s="218"/>
      <c r="STZ2174" s="218"/>
      <c r="SUA2174" s="218"/>
      <c r="SUB2174" s="218"/>
      <c r="SUC2174" s="218"/>
      <c r="SUD2174" s="218"/>
      <c r="SUE2174" s="218"/>
      <c r="SUF2174" s="218"/>
      <c r="SUG2174" s="218"/>
      <c r="SUH2174" s="218"/>
      <c r="SUI2174" s="218"/>
      <c r="SUJ2174" s="218"/>
      <c r="SUK2174" s="218"/>
      <c r="SUL2174" s="218"/>
      <c r="SUM2174" s="218"/>
      <c r="SUN2174" s="218"/>
      <c r="SUO2174" s="218"/>
      <c r="SUP2174" s="218"/>
      <c r="SUQ2174" s="218"/>
      <c r="SUR2174" s="218"/>
      <c r="SUS2174" s="218"/>
      <c r="SUT2174" s="218"/>
      <c r="SUU2174" s="218"/>
      <c r="SUV2174" s="218"/>
      <c r="SUW2174" s="218"/>
      <c r="SUX2174" s="218"/>
      <c r="SUY2174" s="218"/>
      <c r="SUZ2174" s="218"/>
      <c r="SVA2174" s="218"/>
      <c r="SVB2174" s="218"/>
      <c r="SVC2174" s="218"/>
      <c r="SVD2174" s="218"/>
      <c r="SVE2174" s="218"/>
      <c r="SVF2174" s="218"/>
      <c r="SVG2174" s="218"/>
      <c r="SVH2174" s="218"/>
      <c r="SVI2174" s="218"/>
      <c r="SVJ2174" s="218"/>
      <c r="SVK2174" s="218"/>
      <c r="SVL2174" s="218"/>
      <c r="SVM2174" s="218"/>
      <c r="SVN2174" s="218"/>
      <c r="SVO2174" s="218"/>
      <c r="SVP2174" s="218"/>
      <c r="SVQ2174" s="218"/>
      <c r="SVR2174" s="218"/>
      <c r="SVS2174" s="218"/>
      <c r="SVT2174" s="218"/>
      <c r="SVU2174" s="218"/>
      <c r="SVV2174" s="218"/>
      <c r="SVW2174" s="218"/>
      <c r="SVX2174" s="218"/>
      <c r="SVY2174" s="218"/>
      <c r="SVZ2174" s="218"/>
      <c r="SWA2174" s="218"/>
      <c r="SWB2174" s="218"/>
      <c r="SWC2174" s="218"/>
      <c r="SWD2174" s="218"/>
      <c r="SWE2174" s="218"/>
      <c r="SWF2174" s="218"/>
      <c r="SWG2174" s="218"/>
      <c r="SWH2174" s="218"/>
      <c r="SWI2174" s="218"/>
      <c r="SWJ2174" s="218"/>
      <c r="SWK2174" s="218"/>
      <c r="SWL2174" s="218"/>
      <c r="SWM2174" s="218"/>
      <c r="SWN2174" s="218"/>
      <c r="SWO2174" s="218"/>
      <c r="SWP2174" s="218"/>
      <c r="SWQ2174" s="218"/>
      <c r="SWR2174" s="218"/>
      <c r="SWS2174" s="218"/>
      <c r="SWT2174" s="218"/>
      <c r="SWU2174" s="218"/>
      <c r="SWV2174" s="218"/>
      <c r="SWW2174" s="218"/>
      <c r="SWX2174" s="218"/>
      <c r="SWY2174" s="218"/>
      <c r="SWZ2174" s="218"/>
      <c r="SXA2174" s="218"/>
      <c r="SXB2174" s="218"/>
      <c r="SXC2174" s="218"/>
      <c r="SXD2174" s="218"/>
      <c r="SXE2174" s="218"/>
      <c r="SXF2174" s="218"/>
      <c r="SXG2174" s="218"/>
      <c r="SXH2174" s="218"/>
      <c r="SXI2174" s="218"/>
      <c r="SXJ2174" s="218"/>
      <c r="SXK2174" s="218"/>
      <c r="SXL2174" s="218"/>
      <c r="SXM2174" s="218"/>
      <c r="SXN2174" s="218"/>
      <c r="SXO2174" s="218"/>
      <c r="SXP2174" s="218"/>
      <c r="SXQ2174" s="218"/>
      <c r="SXR2174" s="218"/>
      <c r="SXS2174" s="218"/>
      <c r="SXT2174" s="218"/>
      <c r="SXU2174" s="218"/>
      <c r="SXV2174" s="218"/>
      <c r="SXW2174" s="218"/>
      <c r="SXX2174" s="218"/>
      <c r="SXY2174" s="218"/>
      <c r="SXZ2174" s="218"/>
      <c r="SYA2174" s="218"/>
      <c r="SYB2174" s="218"/>
      <c r="SYC2174" s="218"/>
      <c r="SYD2174" s="218"/>
      <c r="SYE2174" s="218"/>
      <c r="SYF2174" s="218"/>
      <c r="SYG2174" s="218"/>
      <c r="SYH2174" s="218"/>
      <c r="SYI2174" s="218"/>
      <c r="SYJ2174" s="218"/>
      <c r="SYK2174" s="218"/>
      <c r="SYL2174" s="218"/>
      <c r="SYM2174" s="218"/>
      <c r="SYN2174" s="218"/>
      <c r="SYO2174" s="218"/>
      <c r="SYP2174" s="218"/>
      <c r="SYQ2174" s="218"/>
      <c r="SYR2174" s="218"/>
      <c r="SYS2174" s="218"/>
      <c r="SYT2174" s="218"/>
      <c r="SYU2174" s="218"/>
      <c r="SYV2174" s="218"/>
      <c r="SYW2174" s="218"/>
      <c r="SYX2174" s="218"/>
      <c r="SYY2174" s="218"/>
      <c r="SYZ2174" s="218"/>
      <c r="SZA2174" s="218"/>
      <c r="SZB2174" s="218"/>
      <c r="SZC2174" s="218"/>
      <c r="SZD2174" s="218"/>
      <c r="SZE2174" s="218"/>
      <c r="SZF2174" s="218"/>
      <c r="SZG2174" s="218"/>
      <c r="SZH2174" s="218"/>
      <c r="SZI2174" s="218"/>
      <c r="SZJ2174" s="218"/>
      <c r="SZK2174" s="218"/>
      <c r="SZL2174" s="218"/>
      <c r="SZM2174" s="218"/>
      <c r="SZN2174" s="218"/>
      <c r="SZO2174" s="218"/>
      <c r="SZP2174" s="218"/>
      <c r="SZQ2174" s="218"/>
      <c r="SZR2174" s="218"/>
      <c r="SZS2174" s="218"/>
      <c r="SZT2174" s="218"/>
      <c r="SZU2174" s="218"/>
      <c r="SZV2174" s="218"/>
      <c r="SZW2174" s="218"/>
      <c r="SZX2174" s="218"/>
      <c r="SZY2174" s="218"/>
      <c r="SZZ2174" s="218"/>
      <c r="TAA2174" s="218"/>
      <c r="TAB2174" s="218"/>
      <c r="TAC2174" s="218"/>
      <c r="TAD2174" s="218"/>
      <c r="TAE2174" s="218"/>
      <c r="TAF2174" s="218"/>
      <c r="TAG2174" s="218"/>
      <c r="TAH2174" s="218"/>
      <c r="TAI2174" s="218"/>
      <c r="TAJ2174" s="218"/>
      <c r="TAK2174" s="218"/>
      <c r="TAL2174" s="218"/>
      <c r="TAM2174" s="218"/>
      <c r="TAN2174" s="218"/>
      <c r="TAO2174" s="218"/>
      <c r="TAP2174" s="218"/>
      <c r="TAQ2174" s="218"/>
      <c r="TAR2174" s="218"/>
      <c r="TAS2174" s="218"/>
      <c r="TAT2174" s="218"/>
      <c r="TAU2174" s="218"/>
      <c r="TAV2174" s="218"/>
      <c r="TAW2174" s="218"/>
      <c r="TAX2174" s="218"/>
      <c r="TAY2174" s="218"/>
      <c r="TAZ2174" s="218"/>
      <c r="TBA2174" s="218"/>
      <c r="TBB2174" s="218"/>
      <c r="TBC2174" s="218"/>
      <c r="TBD2174" s="218"/>
      <c r="TBE2174" s="218"/>
      <c r="TBF2174" s="218"/>
      <c r="TBG2174" s="218"/>
      <c r="TBH2174" s="218"/>
      <c r="TBI2174" s="218"/>
      <c r="TBJ2174" s="218"/>
      <c r="TBK2174" s="218"/>
      <c r="TBL2174" s="218"/>
      <c r="TBM2174" s="218"/>
      <c r="TBN2174" s="218"/>
      <c r="TBO2174" s="218"/>
      <c r="TBP2174" s="218"/>
      <c r="TBQ2174" s="218"/>
      <c r="TBR2174" s="218"/>
      <c r="TBS2174" s="218"/>
      <c r="TBT2174" s="218"/>
      <c r="TBU2174" s="218"/>
      <c r="TBV2174" s="218"/>
      <c r="TBW2174" s="218"/>
      <c r="TBX2174" s="218"/>
      <c r="TBY2174" s="218"/>
      <c r="TBZ2174" s="218"/>
      <c r="TCA2174" s="218"/>
      <c r="TCB2174" s="218"/>
      <c r="TCC2174" s="218"/>
      <c r="TCD2174" s="218"/>
      <c r="TCE2174" s="218"/>
      <c r="TCF2174" s="218"/>
      <c r="TCG2174" s="218"/>
      <c r="TCH2174" s="218"/>
      <c r="TCI2174" s="218"/>
      <c r="TCJ2174" s="218"/>
      <c r="TCK2174" s="218"/>
      <c r="TCL2174" s="218"/>
      <c r="TCM2174" s="218"/>
      <c r="TCN2174" s="218"/>
      <c r="TCO2174" s="218"/>
      <c r="TCP2174" s="218"/>
      <c r="TCQ2174" s="218"/>
      <c r="TCR2174" s="218"/>
      <c r="TCS2174" s="218"/>
      <c r="TCT2174" s="218"/>
      <c r="TCU2174" s="218"/>
      <c r="TCV2174" s="218"/>
      <c r="TCW2174" s="218"/>
      <c r="TCX2174" s="218"/>
      <c r="TCY2174" s="218"/>
      <c r="TCZ2174" s="218"/>
      <c r="TDA2174" s="218"/>
      <c r="TDB2174" s="218"/>
      <c r="TDC2174" s="218"/>
      <c r="TDD2174" s="218"/>
      <c r="TDE2174" s="218"/>
      <c r="TDF2174" s="218"/>
      <c r="TDG2174" s="218"/>
      <c r="TDH2174" s="218"/>
      <c r="TDI2174" s="218"/>
      <c r="TDJ2174" s="218"/>
      <c r="TDK2174" s="218"/>
      <c r="TDL2174" s="218"/>
      <c r="TDM2174" s="218"/>
      <c r="TDN2174" s="218"/>
      <c r="TDO2174" s="218"/>
      <c r="TDP2174" s="218"/>
      <c r="TDQ2174" s="218"/>
      <c r="TDR2174" s="218"/>
      <c r="TDS2174" s="218"/>
      <c r="TDT2174" s="218"/>
      <c r="TDU2174" s="218"/>
      <c r="TDV2174" s="218"/>
      <c r="TDW2174" s="218"/>
      <c r="TDX2174" s="218"/>
      <c r="TDY2174" s="218"/>
      <c r="TDZ2174" s="218"/>
      <c r="TEA2174" s="218"/>
      <c r="TEB2174" s="218"/>
      <c r="TEC2174" s="218"/>
      <c r="TED2174" s="218"/>
      <c r="TEE2174" s="218"/>
      <c r="TEF2174" s="218"/>
      <c r="TEG2174" s="218"/>
      <c r="TEH2174" s="218"/>
      <c r="TEI2174" s="218"/>
      <c r="TEJ2174" s="218"/>
      <c r="TEK2174" s="218"/>
      <c r="TEL2174" s="218"/>
      <c r="TEM2174" s="218"/>
      <c r="TEN2174" s="218"/>
      <c r="TEO2174" s="218"/>
      <c r="TEP2174" s="218"/>
      <c r="TEQ2174" s="218"/>
      <c r="TER2174" s="218"/>
      <c r="TES2174" s="218"/>
      <c r="TET2174" s="218"/>
      <c r="TEU2174" s="218"/>
      <c r="TEV2174" s="218"/>
      <c r="TEW2174" s="218"/>
      <c r="TEX2174" s="218"/>
      <c r="TEY2174" s="218"/>
      <c r="TEZ2174" s="218"/>
      <c r="TFA2174" s="218"/>
      <c r="TFB2174" s="218"/>
      <c r="TFC2174" s="218"/>
      <c r="TFD2174" s="218"/>
      <c r="TFE2174" s="218"/>
      <c r="TFF2174" s="218"/>
      <c r="TFG2174" s="218"/>
      <c r="TFH2174" s="218"/>
      <c r="TFI2174" s="218"/>
      <c r="TFJ2174" s="218"/>
      <c r="TFK2174" s="218"/>
      <c r="TFL2174" s="218"/>
      <c r="TFM2174" s="218"/>
      <c r="TFN2174" s="218"/>
      <c r="TFO2174" s="218"/>
      <c r="TFP2174" s="218"/>
      <c r="TFQ2174" s="218"/>
      <c r="TFR2174" s="218"/>
      <c r="TFS2174" s="218"/>
      <c r="TFT2174" s="218"/>
      <c r="TFU2174" s="218"/>
      <c r="TFV2174" s="218"/>
      <c r="TFW2174" s="218"/>
      <c r="TFX2174" s="218"/>
      <c r="TFY2174" s="218"/>
      <c r="TFZ2174" s="218"/>
      <c r="TGA2174" s="218"/>
      <c r="TGB2174" s="218"/>
      <c r="TGC2174" s="218"/>
      <c r="TGD2174" s="218"/>
      <c r="TGE2174" s="218"/>
      <c r="TGF2174" s="218"/>
      <c r="TGG2174" s="218"/>
      <c r="TGH2174" s="218"/>
      <c r="TGI2174" s="218"/>
      <c r="TGJ2174" s="218"/>
      <c r="TGK2174" s="218"/>
      <c r="TGL2174" s="218"/>
      <c r="TGM2174" s="218"/>
      <c r="TGN2174" s="218"/>
      <c r="TGO2174" s="218"/>
      <c r="TGP2174" s="218"/>
      <c r="TGQ2174" s="218"/>
      <c r="TGR2174" s="218"/>
      <c r="TGS2174" s="218"/>
      <c r="TGT2174" s="218"/>
      <c r="TGU2174" s="218"/>
      <c r="TGV2174" s="218"/>
      <c r="TGW2174" s="218"/>
      <c r="TGX2174" s="218"/>
      <c r="TGY2174" s="218"/>
      <c r="TGZ2174" s="218"/>
      <c r="THA2174" s="218"/>
      <c r="THB2174" s="218"/>
      <c r="THC2174" s="218"/>
      <c r="THD2174" s="218"/>
      <c r="THE2174" s="218"/>
      <c r="THF2174" s="218"/>
      <c r="THG2174" s="218"/>
      <c r="THH2174" s="218"/>
      <c r="THI2174" s="218"/>
      <c r="THJ2174" s="218"/>
      <c r="THK2174" s="218"/>
      <c r="THL2174" s="218"/>
      <c r="THM2174" s="218"/>
      <c r="THN2174" s="218"/>
      <c r="THO2174" s="218"/>
      <c r="THP2174" s="218"/>
      <c r="THQ2174" s="218"/>
      <c r="THR2174" s="218"/>
      <c r="THS2174" s="218"/>
      <c r="THT2174" s="218"/>
      <c r="THU2174" s="218"/>
      <c r="THV2174" s="218"/>
      <c r="THW2174" s="218"/>
      <c r="THX2174" s="218"/>
      <c r="THY2174" s="218"/>
      <c r="THZ2174" s="218"/>
      <c r="TIA2174" s="218"/>
      <c r="TIB2174" s="218"/>
      <c r="TIC2174" s="218"/>
      <c r="TID2174" s="218"/>
      <c r="TIE2174" s="218"/>
      <c r="TIF2174" s="218"/>
      <c r="TIG2174" s="218"/>
      <c r="TIH2174" s="218"/>
      <c r="TII2174" s="218"/>
      <c r="TIJ2174" s="218"/>
      <c r="TIK2174" s="218"/>
      <c r="TIL2174" s="218"/>
      <c r="TIM2174" s="218"/>
      <c r="TIN2174" s="218"/>
      <c r="TIO2174" s="218"/>
      <c r="TIP2174" s="218"/>
      <c r="TIQ2174" s="218"/>
      <c r="TIR2174" s="218"/>
      <c r="TIS2174" s="218"/>
      <c r="TIT2174" s="218"/>
      <c r="TIU2174" s="218"/>
      <c r="TIV2174" s="218"/>
      <c r="TIW2174" s="218"/>
      <c r="TIX2174" s="218"/>
      <c r="TIY2174" s="218"/>
      <c r="TIZ2174" s="218"/>
      <c r="TJA2174" s="218"/>
      <c r="TJB2174" s="218"/>
      <c r="TJC2174" s="218"/>
      <c r="TJD2174" s="218"/>
      <c r="TJE2174" s="218"/>
      <c r="TJF2174" s="218"/>
      <c r="TJG2174" s="218"/>
      <c r="TJH2174" s="218"/>
      <c r="TJI2174" s="218"/>
      <c r="TJJ2174" s="218"/>
      <c r="TJK2174" s="218"/>
      <c r="TJL2174" s="218"/>
      <c r="TJM2174" s="218"/>
      <c r="TJN2174" s="218"/>
      <c r="TJO2174" s="218"/>
      <c r="TJP2174" s="218"/>
      <c r="TJQ2174" s="218"/>
      <c r="TJR2174" s="218"/>
      <c r="TJS2174" s="218"/>
      <c r="TJT2174" s="218"/>
      <c r="TJU2174" s="218"/>
      <c r="TJV2174" s="218"/>
      <c r="TJW2174" s="218"/>
      <c r="TJX2174" s="218"/>
      <c r="TJY2174" s="218"/>
      <c r="TJZ2174" s="218"/>
      <c r="TKA2174" s="218"/>
      <c r="TKB2174" s="218"/>
      <c r="TKC2174" s="218"/>
      <c r="TKD2174" s="218"/>
      <c r="TKE2174" s="218"/>
      <c r="TKF2174" s="218"/>
      <c r="TKG2174" s="218"/>
      <c r="TKH2174" s="218"/>
      <c r="TKI2174" s="218"/>
      <c r="TKJ2174" s="218"/>
      <c r="TKK2174" s="218"/>
      <c r="TKL2174" s="218"/>
      <c r="TKM2174" s="218"/>
      <c r="TKN2174" s="218"/>
      <c r="TKO2174" s="218"/>
      <c r="TKP2174" s="218"/>
      <c r="TKQ2174" s="218"/>
      <c r="TKR2174" s="218"/>
      <c r="TKS2174" s="218"/>
      <c r="TKT2174" s="218"/>
      <c r="TKU2174" s="218"/>
      <c r="TKV2174" s="218"/>
      <c r="TKW2174" s="218"/>
      <c r="TKX2174" s="218"/>
      <c r="TKY2174" s="218"/>
      <c r="TKZ2174" s="218"/>
      <c r="TLA2174" s="218"/>
      <c r="TLB2174" s="218"/>
      <c r="TLC2174" s="218"/>
      <c r="TLD2174" s="218"/>
      <c r="TLE2174" s="218"/>
      <c r="TLF2174" s="218"/>
      <c r="TLG2174" s="218"/>
      <c r="TLH2174" s="218"/>
      <c r="TLI2174" s="218"/>
      <c r="TLJ2174" s="218"/>
      <c r="TLK2174" s="218"/>
      <c r="TLL2174" s="218"/>
      <c r="TLM2174" s="218"/>
      <c r="TLN2174" s="218"/>
      <c r="TLO2174" s="218"/>
      <c r="TLP2174" s="218"/>
      <c r="TLQ2174" s="218"/>
      <c r="TLR2174" s="218"/>
      <c r="TLS2174" s="218"/>
      <c r="TLT2174" s="218"/>
      <c r="TLU2174" s="218"/>
      <c r="TLV2174" s="218"/>
      <c r="TLW2174" s="218"/>
      <c r="TLX2174" s="218"/>
      <c r="TLY2174" s="218"/>
      <c r="TLZ2174" s="218"/>
      <c r="TMA2174" s="218"/>
      <c r="TMB2174" s="218"/>
      <c r="TMC2174" s="218"/>
      <c r="TMD2174" s="218"/>
      <c r="TME2174" s="218"/>
      <c r="TMF2174" s="218"/>
      <c r="TMG2174" s="218"/>
      <c r="TMH2174" s="218"/>
      <c r="TMI2174" s="218"/>
      <c r="TMJ2174" s="218"/>
      <c r="TMK2174" s="218"/>
      <c r="TML2174" s="218"/>
      <c r="TMM2174" s="218"/>
      <c r="TMN2174" s="218"/>
      <c r="TMO2174" s="218"/>
      <c r="TMP2174" s="218"/>
      <c r="TMQ2174" s="218"/>
      <c r="TMR2174" s="218"/>
      <c r="TMS2174" s="218"/>
      <c r="TMT2174" s="218"/>
      <c r="TMU2174" s="218"/>
      <c r="TMV2174" s="218"/>
      <c r="TMW2174" s="218"/>
      <c r="TMX2174" s="218"/>
      <c r="TMY2174" s="218"/>
      <c r="TMZ2174" s="218"/>
      <c r="TNA2174" s="218"/>
      <c r="TNB2174" s="218"/>
      <c r="TNC2174" s="218"/>
      <c r="TND2174" s="218"/>
      <c r="TNE2174" s="218"/>
      <c r="TNF2174" s="218"/>
      <c r="TNG2174" s="218"/>
      <c r="TNH2174" s="218"/>
      <c r="TNI2174" s="218"/>
      <c r="TNJ2174" s="218"/>
      <c r="TNK2174" s="218"/>
      <c r="TNL2174" s="218"/>
      <c r="TNM2174" s="218"/>
      <c r="TNN2174" s="218"/>
      <c r="TNO2174" s="218"/>
      <c r="TNP2174" s="218"/>
      <c r="TNQ2174" s="218"/>
      <c r="TNR2174" s="218"/>
      <c r="TNS2174" s="218"/>
      <c r="TNT2174" s="218"/>
      <c r="TNU2174" s="218"/>
      <c r="TNV2174" s="218"/>
      <c r="TNW2174" s="218"/>
      <c r="TNX2174" s="218"/>
      <c r="TNY2174" s="218"/>
      <c r="TNZ2174" s="218"/>
      <c r="TOA2174" s="218"/>
      <c r="TOB2174" s="218"/>
      <c r="TOC2174" s="218"/>
      <c r="TOD2174" s="218"/>
      <c r="TOE2174" s="218"/>
      <c r="TOF2174" s="218"/>
      <c r="TOG2174" s="218"/>
      <c r="TOH2174" s="218"/>
      <c r="TOI2174" s="218"/>
      <c r="TOJ2174" s="218"/>
      <c r="TOK2174" s="218"/>
      <c r="TOL2174" s="218"/>
      <c r="TOM2174" s="218"/>
      <c r="TON2174" s="218"/>
      <c r="TOO2174" s="218"/>
      <c r="TOP2174" s="218"/>
      <c r="TOQ2174" s="218"/>
      <c r="TOR2174" s="218"/>
      <c r="TOS2174" s="218"/>
      <c r="TOT2174" s="218"/>
      <c r="TOU2174" s="218"/>
      <c r="TOV2174" s="218"/>
      <c r="TOW2174" s="218"/>
      <c r="TOX2174" s="218"/>
      <c r="TOY2174" s="218"/>
      <c r="TOZ2174" s="218"/>
      <c r="TPA2174" s="218"/>
      <c r="TPB2174" s="218"/>
      <c r="TPC2174" s="218"/>
      <c r="TPD2174" s="218"/>
      <c r="TPE2174" s="218"/>
      <c r="TPF2174" s="218"/>
      <c r="TPG2174" s="218"/>
      <c r="TPH2174" s="218"/>
      <c r="TPI2174" s="218"/>
      <c r="TPJ2174" s="218"/>
      <c r="TPK2174" s="218"/>
      <c r="TPL2174" s="218"/>
      <c r="TPM2174" s="218"/>
      <c r="TPN2174" s="218"/>
      <c r="TPO2174" s="218"/>
      <c r="TPP2174" s="218"/>
      <c r="TPQ2174" s="218"/>
      <c r="TPR2174" s="218"/>
      <c r="TPS2174" s="218"/>
      <c r="TPT2174" s="218"/>
      <c r="TPU2174" s="218"/>
      <c r="TPV2174" s="218"/>
      <c r="TPW2174" s="218"/>
      <c r="TPX2174" s="218"/>
      <c r="TPY2174" s="218"/>
      <c r="TPZ2174" s="218"/>
      <c r="TQA2174" s="218"/>
      <c r="TQB2174" s="218"/>
      <c r="TQC2174" s="218"/>
      <c r="TQD2174" s="218"/>
      <c r="TQE2174" s="218"/>
      <c r="TQF2174" s="218"/>
      <c r="TQG2174" s="218"/>
      <c r="TQH2174" s="218"/>
      <c r="TQI2174" s="218"/>
      <c r="TQJ2174" s="218"/>
      <c r="TQK2174" s="218"/>
      <c r="TQL2174" s="218"/>
      <c r="TQM2174" s="218"/>
      <c r="TQN2174" s="218"/>
      <c r="TQO2174" s="218"/>
      <c r="TQP2174" s="218"/>
      <c r="TQQ2174" s="218"/>
      <c r="TQR2174" s="218"/>
      <c r="TQS2174" s="218"/>
      <c r="TQT2174" s="218"/>
      <c r="TQU2174" s="218"/>
      <c r="TQV2174" s="218"/>
      <c r="TQW2174" s="218"/>
      <c r="TQX2174" s="218"/>
      <c r="TQY2174" s="218"/>
      <c r="TQZ2174" s="218"/>
      <c r="TRA2174" s="218"/>
      <c r="TRB2174" s="218"/>
      <c r="TRC2174" s="218"/>
      <c r="TRD2174" s="218"/>
      <c r="TRE2174" s="218"/>
      <c r="TRF2174" s="218"/>
      <c r="TRG2174" s="218"/>
      <c r="TRH2174" s="218"/>
      <c r="TRI2174" s="218"/>
      <c r="TRJ2174" s="218"/>
      <c r="TRK2174" s="218"/>
      <c r="TRL2174" s="218"/>
      <c r="TRM2174" s="218"/>
      <c r="TRN2174" s="218"/>
      <c r="TRO2174" s="218"/>
      <c r="TRP2174" s="218"/>
      <c r="TRQ2174" s="218"/>
      <c r="TRR2174" s="218"/>
      <c r="TRS2174" s="218"/>
      <c r="TRT2174" s="218"/>
      <c r="TRU2174" s="218"/>
      <c r="TRV2174" s="218"/>
      <c r="TRW2174" s="218"/>
      <c r="TRX2174" s="218"/>
      <c r="TRY2174" s="218"/>
      <c r="TRZ2174" s="218"/>
      <c r="TSA2174" s="218"/>
      <c r="TSB2174" s="218"/>
      <c r="TSC2174" s="218"/>
      <c r="TSD2174" s="218"/>
      <c r="TSE2174" s="218"/>
      <c r="TSF2174" s="218"/>
      <c r="TSG2174" s="218"/>
      <c r="TSH2174" s="218"/>
      <c r="TSI2174" s="218"/>
      <c r="TSJ2174" s="218"/>
      <c r="TSK2174" s="218"/>
      <c r="TSL2174" s="218"/>
      <c r="TSM2174" s="218"/>
      <c r="TSN2174" s="218"/>
      <c r="TSO2174" s="218"/>
      <c r="TSP2174" s="218"/>
      <c r="TSQ2174" s="218"/>
      <c r="TSR2174" s="218"/>
      <c r="TSS2174" s="218"/>
      <c r="TST2174" s="218"/>
      <c r="TSU2174" s="218"/>
      <c r="TSV2174" s="218"/>
      <c r="TSW2174" s="218"/>
      <c r="TSX2174" s="218"/>
      <c r="TSY2174" s="218"/>
      <c r="TSZ2174" s="218"/>
      <c r="TTA2174" s="218"/>
      <c r="TTB2174" s="218"/>
      <c r="TTC2174" s="218"/>
      <c r="TTD2174" s="218"/>
      <c r="TTE2174" s="218"/>
      <c r="TTF2174" s="218"/>
      <c r="TTG2174" s="218"/>
      <c r="TTH2174" s="218"/>
      <c r="TTI2174" s="218"/>
      <c r="TTJ2174" s="218"/>
      <c r="TTK2174" s="218"/>
      <c r="TTL2174" s="218"/>
      <c r="TTM2174" s="218"/>
      <c r="TTN2174" s="218"/>
      <c r="TTO2174" s="218"/>
      <c r="TTP2174" s="218"/>
      <c r="TTQ2174" s="218"/>
      <c r="TTR2174" s="218"/>
      <c r="TTS2174" s="218"/>
      <c r="TTT2174" s="218"/>
      <c r="TTU2174" s="218"/>
      <c r="TTV2174" s="218"/>
      <c r="TTW2174" s="218"/>
      <c r="TTX2174" s="218"/>
      <c r="TTY2174" s="218"/>
      <c r="TTZ2174" s="218"/>
      <c r="TUA2174" s="218"/>
      <c r="TUB2174" s="218"/>
      <c r="TUC2174" s="218"/>
      <c r="TUD2174" s="218"/>
      <c r="TUE2174" s="218"/>
      <c r="TUF2174" s="218"/>
      <c r="TUG2174" s="218"/>
      <c r="TUH2174" s="218"/>
      <c r="TUI2174" s="218"/>
      <c r="TUJ2174" s="218"/>
      <c r="TUK2174" s="218"/>
      <c r="TUL2174" s="218"/>
      <c r="TUM2174" s="218"/>
      <c r="TUN2174" s="218"/>
      <c r="TUO2174" s="218"/>
      <c r="TUP2174" s="218"/>
      <c r="TUQ2174" s="218"/>
      <c r="TUR2174" s="218"/>
      <c r="TUS2174" s="218"/>
      <c r="TUT2174" s="218"/>
      <c r="TUU2174" s="218"/>
      <c r="TUV2174" s="218"/>
      <c r="TUW2174" s="218"/>
      <c r="TUX2174" s="218"/>
      <c r="TUY2174" s="218"/>
      <c r="TUZ2174" s="218"/>
      <c r="TVA2174" s="218"/>
      <c r="TVB2174" s="218"/>
      <c r="TVC2174" s="218"/>
      <c r="TVD2174" s="218"/>
      <c r="TVE2174" s="218"/>
      <c r="TVF2174" s="218"/>
      <c r="TVG2174" s="218"/>
      <c r="TVH2174" s="218"/>
      <c r="TVI2174" s="218"/>
      <c r="TVJ2174" s="218"/>
      <c r="TVK2174" s="218"/>
      <c r="TVL2174" s="218"/>
      <c r="TVM2174" s="218"/>
      <c r="TVN2174" s="218"/>
      <c r="TVO2174" s="218"/>
      <c r="TVP2174" s="218"/>
      <c r="TVQ2174" s="218"/>
      <c r="TVR2174" s="218"/>
      <c r="TVS2174" s="218"/>
      <c r="TVT2174" s="218"/>
      <c r="TVU2174" s="218"/>
      <c r="TVV2174" s="218"/>
      <c r="TVW2174" s="218"/>
      <c r="TVX2174" s="218"/>
      <c r="TVY2174" s="218"/>
      <c r="TVZ2174" s="218"/>
      <c r="TWA2174" s="218"/>
      <c r="TWB2174" s="218"/>
      <c r="TWC2174" s="218"/>
      <c r="TWD2174" s="218"/>
      <c r="TWE2174" s="218"/>
      <c r="TWF2174" s="218"/>
      <c r="TWG2174" s="218"/>
      <c r="TWH2174" s="218"/>
      <c r="TWI2174" s="218"/>
      <c r="TWJ2174" s="218"/>
      <c r="TWK2174" s="218"/>
      <c r="TWL2174" s="218"/>
      <c r="TWM2174" s="218"/>
      <c r="TWN2174" s="218"/>
      <c r="TWO2174" s="218"/>
      <c r="TWP2174" s="218"/>
      <c r="TWQ2174" s="218"/>
      <c r="TWR2174" s="218"/>
      <c r="TWS2174" s="218"/>
      <c r="TWT2174" s="218"/>
      <c r="TWU2174" s="218"/>
      <c r="TWV2174" s="218"/>
      <c r="TWW2174" s="218"/>
      <c r="TWX2174" s="218"/>
      <c r="TWY2174" s="218"/>
      <c r="TWZ2174" s="218"/>
      <c r="TXA2174" s="218"/>
      <c r="TXB2174" s="218"/>
      <c r="TXC2174" s="218"/>
      <c r="TXD2174" s="218"/>
      <c r="TXE2174" s="218"/>
      <c r="TXF2174" s="218"/>
      <c r="TXG2174" s="218"/>
      <c r="TXH2174" s="218"/>
      <c r="TXI2174" s="218"/>
      <c r="TXJ2174" s="218"/>
      <c r="TXK2174" s="218"/>
      <c r="TXL2174" s="218"/>
      <c r="TXM2174" s="218"/>
      <c r="TXN2174" s="218"/>
      <c r="TXO2174" s="218"/>
      <c r="TXP2174" s="218"/>
      <c r="TXQ2174" s="218"/>
      <c r="TXR2174" s="218"/>
      <c r="TXS2174" s="218"/>
      <c r="TXT2174" s="218"/>
      <c r="TXU2174" s="218"/>
      <c r="TXV2174" s="218"/>
      <c r="TXW2174" s="218"/>
      <c r="TXX2174" s="218"/>
      <c r="TXY2174" s="218"/>
      <c r="TXZ2174" s="218"/>
      <c r="TYA2174" s="218"/>
      <c r="TYB2174" s="218"/>
      <c r="TYC2174" s="218"/>
      <c r="TYD2174" s="218"/>
      <c r="TYE2174" s="218"/>
      <c r="TYF2174" s="218"/>
      <c r="TYG2174" s="218"/>
      <c r="TYH2174" s="218"/>
      <c r="TYI2174" s="218"/>
      <c r="TYJ2174" s="218"/>
      <c r="TYK2174" s="218"/>
      <c r="TYL2174" s="218"/>
      <c r="TYM2174" s="218"/>
      <c r="TYN2174" s="218"/>
      <c r="TYO2174" s="218"/>
      <c r="TYP2174" s="218"/>
      <c r="TYQ2174" s="218"/>
      <c r="TYR2174" s="218"/>
      <c r="TYS2174" s="218"/>
      <c r="TYT2174" s="218"/>
      <c r="TYU2174" s="218"/>
      <c r="TYV2174" s="218"/>
      <c r="TYW2174" s="218"/>
      <c r="TYX2174" s="218"/>
      <c r="TYY2174" s="218"/>
      <c r="TYZ2174" s="218"/>
      <c r="TZA2174" s="218"/>
      <c r="TZB2174" s="218"/>
      <c r="TZC2174" s="218"/>
      <c r="TZD2174" s="218"/>
      <c r="TZE2174" s="218"/>
      <c r="TZF2174" s="218"/>
      <c r="TZG2174" s="218"/>
      <c r="TZH2174" s="218"/>
      <c r="TZI2174" s="218"/>
      <c r="TZJ2174" s="218"/>
      <c r="TZK2174" s="218"/>
      <c r="TZL2174" s="218"/>
      <c r="TZM2174" s="218"/>
      <c r="TZN2174" s="218"/>
      <c r="TZO2174" s="218"/>
      <c r="TZP2174" s="218"/>
      <c r="TZQ2174" s="218"/>
      <c r="TZR2174" s="218"/>
      <c r="TZS2174" s="218"/>
      <c r="TZT2174" s="218"/>
      <c r="TZU2174" s="218"/>
      <c r="TZV2174" s="218"/>
      <c r="TZW2174" s="218"/>
      <c r="TZX2174" s="218"/>
      <c r="TZY2174" s="218"/>
      <c r="TZZ2174" s="218"/>
      <c r="UAA2174" s="218"/>
      <c r="UAB2174" s="218"/>
      <c r="UAC2174" s="218"/>
      <c r="UAD2174" s="218"/>
      <c r="UAE2174" s="218"/>
      <c r="UAF2174" s="218"/>
      <c r="UAG2174" s="218"/>
      <c r="UAH2174" s="218"/>
      <c r="UAI2174" s="218"/>
      <c r="UAJ2174" s="218"/>
      <c r="UAK2174" s="218"/>
      <c r="UAL2174" s="218"/>
      <c r="UAM2174" s="218"/>
      <c r="UAN2174" s="218"/>
      <c r="UAO2174" s="218"/>
      <c r="UAP2174" s="218"/>
      <c r="UAQ2174" s="218"/>
      <c r="UAR2174" s="218"/>
      <c r="UAS2174" s="218"/>
      <c r="UAT2174" s="218"/>
      <c r="UAU2174" s="218"/>
      <c r="UAV2174" s="218"/>
      <c r="UAW2174" s="218"/>
      <c r="UAX2174" s="218"/>
      <c r="UAY2174" s="218"/>
      <c r="UAZ2174" s="218"/>
      <c r="UBA2174" s="218"/>
      <c r="UBB2174" s="218"/>
      <c r="UBC2174" s="218"/>
      <c r="UBD2174" s="218"/>
      <c r="UBE2174" s="218"/>
      <c r="UBF2174" s="218"/>
      <c r="UBG2174" s="218"/>
      <c r="UBH2174" s="218"/>
      <c r="UBI2174" s="218"/>
      <c r="UBJ2174" s="218"/>
      <c r="UBK2174" s="218"/>
      <c r="UBL2174" s="218"/>
      <c r="UBM2174" s="218"/>
      <c r="UBN2174" s="218"/>
      <c r="UBO2174" s="218"/>
      <c r="UBP2174" s="218"/>
      <c r="UBQ2174" s="218"/>
      <c r="UBR2174" s="218"/>
      <c r="UBS2174" s="218"/>
      <c r="UBT2174" s="218"/>
      <c r="UBU2174" s="218"/>
      <c r="UBV2174" s="218"/>
      <c r="UBW2174" s="218"/>
      <c r="UBX2174" s="218"/>
      <c r="UBY2174" s="218"/>
      <c r="UBZ2174" s="218"/>
      <c r="UCA2174" s="218"/>
      <c r="UCB2174" s="218"/>
      <c r="UCC2174" s="218"/>
      <c r="UCD2174" s="218"/>
      <c r="UCE2174" s="218"/>
      <c r="UCF2174" s="218"/>
      <c r="UCG2174" s="218"/>
      <c r="UCH2174" s="218"/>
      <c r="UCI2174" s="218"/>
      <c r="UCJ2174" s="218"/>
      <c r="UCK2174" s="218"/>
      <c r="UCL2174" s="218"/>
      <c r="UCM2174" s="218"/>
      <c r="UCN2174" s="218"/>
      <c r="UCO2174" s="218"/>
      <c r="UCP2174" s="218"/>
      <c r="UCQ2174" s="218"/>
      <c r="UCR2174" s="218"/>
      <c r="UCS2174" s="218"/>
      <c r="UCT2174" s="218"/>
      <c r="UCU2174" s="218"/>
      <c r="UCV2174" s="218"/>
      <c r="UCW2174" s="218"/>
      <c r="UCX2174" s="218"/>
      <c r="UCY2174" s="218"/>
      <c r="UCZ2174" s="218"/>
      <c r="UDA2174" s="218"/>
      <c r="UDB2174" s="218"/>
      <c r="UDC2174" s="218"/>
      <c r="UDD2174" s="218"/>
      <c r="UDE2174" s="218"/>
      <c r="UDF2174" s="218"/>
      <c r="UDG2174" s="218"/>
      <c r="UDH2174" s="218"/>
      <c r="UDI2174" s="218"/>
      <c r="UDJ2174" s="218"/>
      <c r="UDK2174" s="218"/>
      <c r="UDL2174" s="218"/>
      <c r="UDM2174" s="218"/>
      <c r="UDN2174" s="218"/>
      <c r="UDO2174" s="218"/>
      <c r="UDP2174" s="218"/>
      <c r="UDQ2174" s="218"/>
      <c r="UDR2174" s="218"/>
      <c r="UDS2174" s="218"/>
      <c r="UDT2174" s="218"/>
      <c r="UDU2174" s="218"/>
      <c r="UDV2174" s="218"/>
      <c r="UDW2174" s="218"/>
      <c r="UDX2174" s="218"/>
      <c r="UDY2174" s="218"/>
      <c r="UDZ2174" s="218"/>
      <c r="UEA2174" s="218"/>
      <c r="UEB2174" s="218"/>
      <c r="UEC2174" s="218"/>
      <c r="UED2174" s="218"/>
      <c r="UEE2174" s="218"/>
      <c r="UEF2174" s="218"/>
      <c r="UEG2174" s="218"/>
      <c r="UEH2174" s="218"/>
      <c r="UEI2174" s="218"/>
      <c r="UEJ2174" s="218"/>
      <c r="UEK2174" s="218"/>
      <c r="UEL2174" s="218"/>
      <c r="UEM2174" s="218"/>
      <c r="UEN2174" s="218"/>
      <c r="UEO2174" s="218"/>
      <c r="UEP2174" s="218"/>
      <c r="UEQ2174" s="218"/>
      <c r="UER2174" s="218"/>
      <c r="UES2174" s="218"/>
      <c r="UET2174" s="218"/>
      <c r="UEU2174" s="218"/>
      <c r="UEV2174" s="218"/>
      <c r="UEW2174" s="218"/>
      <c r="UEX2174" s="218"/>
      <c r="UEY2174" s="218"/>
      <c r="UEZ2174" s="218"/>
      <c r="UFA2174" s="218"/>
      <c r="UFB2174" s="218"/>
      <c r="UFC2174" s="218"/>
      <c r="UFD2174" s="218"/>
      <c r="UFE2174" s="218"/>
      <c r="UFF2174" s="218"/>
      <c r="UFG2174" s="218"/>
      <c r="UFH2174" s="218"/>
      <c r="UFI2174" s="218"/>
      <c r="UFJ2174" s="218"/>
      <c r="UFK2174" s="218"/>
      <c r="UFL2174" s="218"/>
      <c r="UFM2174" s="218"/>
      <c r="UFN2174" s="218"/>
      <c r="UFO2174" s="218"/>
      <c r="UFP2174" s="218"/>
      <c r="UFQ2174" s="218"/>
      <c r="UFR2174" s="218"/>
      <c r="UFS2174" s="218"/>
      <c r="UFT2174" s="218"/>
      <c r="UFU2174" s="218"/>
      <c r="UFV2174" s="218"/>
      <c r="UFW2174" s="218"/>
      <c r="UFX2174" s="218"/>
      <c r="UFY2174" s="218"/>
      <c r="UFZ2174" s="218"/>
      <c r="UGA2174" s="218"/>
      <c r="UGB2174" s="218"/>
      <c r="UGC2174" s="218"/>
      <c r="UGD2174" s="218"/>
      <c r="UGE2174" s="218"/>
      <c r="UGF2174" s="218"/>
      <c r="UGG2174" s="218"/>
      <c r="UGH2174" s="218"/>
      <c r="UGI2174" s="218"/>
      <c r="UGJ2174" s="218"/>
      <c r="UGK2174" s="218"/>
      <c r="UGL2174" s="218"/>
      <c r="UGM2174" s="218"/>
      <c r="UGN2174" s="218"/>
      <c r="UGO2174" s="218"/>
      <c r="UGP2174" s="218"/>
      <c r="UGQ2174" s="218"/>
      <c r="UGR2174" s="218"/>
      <c r="UGS2174" s="218"/>
      <c r="UGT2174" s="218"/>
      <c r="UGU2174" s="218"/>
      <c r="UGV2174" s="218"/>
      <c r="UGW2174" s="218"/>
      <c r="UGX2174" s="218"/>
      <c r="UGY2174" s="218"/>
      <c r="UGZ2174" s="218"/>
      <c r="UHA2174" s="218"/>
      <c r="UHB2174" s="218"/>
      <c r="UHC2174" s="218"/>
      <c r="UHD2174" s="218"/>
      <c r="UHE2174" s="218"/>
      <c r="UHF2174" s="218"/>
      <c r="UHG2174" s="218"/>
      <c r="UHH2174" s="218"/>
      <c r="UHI2174" s="218"/>
      <c r="UHJ2174" s="218"/>
      <c r="UHK2174" s="218"/>
      <c r="UHL2174" s="218"/>
      <c r="UHM2174" s="218"/>
      <c r="UHN2174" s="218"/>
      <c r="UHO2174" s="218"/>
      <c r="UHP2174" s="218"/>
      <c r="UHQ2174" s="218"/>
      <c r="UHR2174" s="218"/>
      <c r="UHS2174" s="218"/>
      <c r="UHT2174" s="218"/>
      <c r="UHU2174" s="218"/>
      <c r="UHV2174" s="218"/>
      <c r="UHW2174" s="218"/>
      <c r="UHX2174" s="218"/>
      <c r="UHY2174" s="218"/>
      <c r="UHZ2174" s="218"/>
      <c r="UIA2174" s="218"/>
      <c r="UIB2174" s="218"/>
      <c r="UIC2174" s="218"/>
      <c r="UID2174" s="218"/>
      <c r="UIE2174" s="218"/>
      <c r="UIF2174" s="218"/>
      <c r="UIG2174" s="218"/>
      <c r="UIH2174" s="218"/>
      <c r="UII2174" s="218"/>
      <c r="UIJ2174" s="218"/>
      <c r="UIK2174" s="218"/>
      <c r="UIL2174" s="218"/>
      <c r="UIM2174" s="218"/>
      <c r="UIN2174" s="218"/>
      <c r="UIO2174" s="218"/>
      <c r="UIP2174" s="218"/>
      <c r="UIQ2174" s="218"/>
      <c r="UIR2174" s="218"/>
      <c r="UIS2174" s="218"/>
      <c r="UIT2174" s="218"/>
      <c r="UIU2174" s="218"/>
      <c r="UIV2174" s="218"/>
      <c r="UIW2174" s="218"/>
      <c r="UIX2174" s="218"/>
      <c r="UIY2174" s="218"/>
      <c r="UIZ2174" s="218"/>
      <c r="UJA2174" s="218"/>
      <c r="UJB2174" s="218"/>
      <c r="UJC2174" s="218"/>
      <c r="UJD2174" s="218"/>
      <c r="UJE2174" s="218"/>
      <c r="UJF2174" s="218"/>
      <c r="UJG2174" s="218"/>
      <c r="UJH2174" s="218"/>
      <c r="UJI2174" s="218"/>
      <c r="UJJ2174" s="218"/>
      <c r="UJK2174" s="218"/>
      <c r="UJL2174" s="218"/>
      <c r="UJM2174" s="218"/>
      <c r="UJN2174" s="218"/>
      <c r="UJO2174" s="218"/>
      <c r="UJP2174" s="218"/>
      <c r="UJQ2174" s="218"/>
      <c r="UJR2174" s="218"/>
      <c r="UJS2174" s="218"/>
      <c r="UJT2174" s="218"/>
      <c r="UJU2174" s="218"/>
      <c r="UJV2174" s="218"/>
      <c r="UJW2174" s="218"/>
      <c r="UJX2174" s="218"/>
      <c r="UJY2174" s="218"/>
      <c r="UJZ2174" s="218"/>
      <c r="UKA2174" s="218"/>
      <c r="UKB2174" s="218"/>
      <c r="UKC2174" s="218"/>
      <c r="UKD2174" s="218"/>
      <c r="UKE2174" s="218"/>
      <c r="UKF2174" s="218"/>
      <c r="UKG2174" s="218"/>
      <c r="UKH2174" s="218"/>
      <c r="UKI2174" s="218"/>
      <c r="UKJ2174" s="218"/>
      <c r="UKK2174" s="218"/>
      <c r="UKL2174" s="218"/>
      <c r="UKM2174" s="218"/>
      <c r="UKN2174" s="218"/>
      <c r="UKO2174" s="218"/>
      <c r="UKP2174" s="218"/>
      <c r="UKQ2174" s="218"/>
      <c r="UKR2174" s="218"/>
      <c r="UKS2174" s="218"/>
      <c r="UKT2174" s="218"/>
      <c r="UKU2174" s="218"/>
      <c r="UKV2174" s="218"/>
      <c r="UKW2174" s="218"/>
      <c r="UKX2174" s="218"/>
      <c r="UKY2174" s="218"/>
      <c r="UKZ2174" s="218"/>
      <c r="ULA2174" s="218"/>
      <c r="ULB2174" s="218"/>
      <c r="ULC2174" s="218"/>
      <c r="ULD2174" s="218"/>
      <c r="ULE2174" s="218"/>
      <c r="ULF2174" s="218"/>
      <c r="ULG2174" s="218"/>
      <c r="ULH2174" s="218"/>
      <c r="ULI2174" s="218"/>
      <c r="ULJ2174" s="218"/>
      <c r="ULK2174" s="218"/>
      <c r="ULL2174" s="218"/>
      <c r="ULM2174" s="218"/>
      <c r="ULN2174" s="218"/>
      <c r="ULO2174" s="218"/>
      <c r="ULP2174" s="218"/>
      <c r="ULQ2174" s="218"/>
      <c r="ULR2174" s="218"/>
      <c r="ULS2174" s="218"/>
      <c r="ULT2174" s="218"/>
      <c r="ULU2174" s="218"/>
      <c r="ULV2174" s="218"/>
      <c r="ULW2174" s="218"/>
      <c r="ULX2174" s="218"/>
      <c r="ULY2174" s="218"/>
      <c r="ULZ2174" s="218"/>
      <c r="UMA2174" s="218"/>
      <c r="UMB2174" s="218"/>
      <c r="UMC2174" s="218"/>
      <c r="UMD2174" s="218"/>
      <c r="UME2174" s="218"/>
      <c r="UMF2174" s="218"/>
      <c r="UMG2174" s="218"/>
      <c r="UMH2174" s="218"/>
      <c r="UMI2174" s="218"/>
      <c r="UMJ2174" s="218"/>
      <c r="UMK2174" s="218"/>
      <c r="UML2174" s="218"/>
      <c r="UMM2174" s="218"/>
      <c r="UMN2174" s="218"/>
      <c r="UMO2174" s="218"/>
      <c r="UMP2174" s="218"/>
      <c r="UMQ2174" s="218"/>
      <c r="UMR2174" s="218"/>
      <c r="UMS2174" s="218"/>
      <c r="UMT2174" s="218"/>
      <c r="UMU2174" s="218"/>
      <c r="UMV2174" s="218"/>
      <c r="UMW2174" s="218"/>
      <c r="UMX2174" s="218"/>
      <c r="UMY2174" s="218"/>
      <c r="UMZ2174" s="218"/>
      <c r="UNA2174" s="218"/>
      <c r="UNB2174" s="218"/>
      <c r="UNC2174" s="218"/>
      <c r="UND2174" s="218"/>
      <c r="UNE2174" s="218"/>
      <c r="UNF2174" s="218"/>
      <c r="UNG2174" s="218"/>
      <c r="UNH2174" s="218"/>
      <c r="UNI2174" s="218"/>
      <c r="UNJ2174" s="218"/>
      <c r="UNK2174" s="218"/>
      <c r="UNL2174" s="218"/>
      <c r="UNM2174" s="218"/>
      <c r="UNN2174" s="218"/>
      <c r="UNO2174" s="218"/>
      <c r="UNP2174" s="218"/>
      <c r="UNQ2174" s="218"/>
      <c r="UNR2174" s="218"/>
      <c r="UNS2174" s="218"/>
      <c r="UNT2174" s="218"/>
      <c r="UNU2174" s="218"/>
      <c r="UNV2174" s="218"/>
      <c r="UNW2174" s="218"/>
      <c r="UNX2174" s="218"/>
      <c r="UNY2174" s="218"/>
      <c r="UNZ2174" s="218"/>
      <c r="UOA2174" s="218"/>
      <c r="UOB2174" s="218"/>
      <c r="UOC2174" s="218"/>
      <c r="UOD2174" s="218"/>
      <c r="UOE2174" s="218"/>
      <c r="UOF2174" s="218"/>
      <c r="UOG2174" s="218"/>
      <c r="UOH2174" s="218"/>
      <c r="UOI2174" s="218"/>
      <c r="UOJ2174" s="218"/>
      <c r="UOK2174" s="218"/>
      <c r="UOL2174" s="218"/>
      <c r="UOM2174" s="218"/>
      <c r="UON2174" s="218"/>
      <c r="UOO2174" s="218"/>
      <c r="UOP2174" s="218"/>
      <c r="UOQ2174" s="218"/>
      <c r="UOR2174" s="218"/>
      <c r="UOS2174" s="218"/>
      <c r="UOT2174" s="218"/>
      <c r="UOU2174" s="218"/>
      <c r="UOV2174" s="218"/>
      <c r="UOW2174" s="218"/>
      <c r="UOX2174" s="218"/>
      <c r="UOY2174" s="218"/>
      <c r="UOZ2174" s="218"/>
      <c r="UPA2174" s="218"/>
      <c r="UPB2174" s="218"/>
      <c r="UPC2174" s="218"/>
      <c r="UPD2174" s="218"/>
      <c r="UPE2174" s="218"/>
      <c r="UPF2174" s="218"/>
      <c r="UPG2174" s="218"/>
      <c r="UPH2174" s="218"/>
      <c r="UPI2174" s="218"/>
      <c r="UPJ2174" s="218"/>
      <c r="UPK2174" s="218"/>
      <c r="UPL2174" s="218"/>
      <c r="UPM2174" s="218"/>
      <c r="UPN2174" s="218"/>
      <c r="UPO2174" s="218"/>
      <c r="UPP2174" s="218"/>
      <c r="UPQ2174" s="218"/>
      <c r="UPR2174" s="218"/>
      <c r="UPS2174" s="218"/>
      <c r="UPT2174" s="218"/>
      <c r="UPU2174" s="218"/>
      <c r="UPV2174" s="218"/>
      <c r="UPW2174" s="218"/>
      <c r="UPX2174" s="218"/>
      <c r="UPY2174" s="218"/>
      <c r="UPZ2174" s="218"/>
      <c r="UQA2174" s="218"/>
      <c r="UQB2174" s="218"/>
      <c r="UQC2174" s="218"/>
      <c r="UQD2174" s="218"/>
      <c r="UQE2174" s="218"/>
      <c r="UQF2174" s="218"/>
      <c r="UQG2174" s="218"/>
      <c r="UQH2174" s="218"/>
      <c r="UQI2174" s="218"/>
      <c r="UQJ2174" s="218"/>
      <c r="UQK2174" s="218"/>
      <c r="UQL2174" s="218"/>
      <c r="UQM2174" s="218"/>
      <c r="UQN2174" s="218"/>
      <c r="UQO2174" s="218"/>
      <c r="UQP2174" s="218"/>
      <c r="UQQ2174" s="218"/>
      <c r="UQR2174" s="218"/>
      <c r="UQS2174" s="218"/>
      <c r="UQT2174" s="218"/>
      <c r="UQU2174" s="218"/>
      <c r="UQV2174" s="218"/>
      <c r="UQW2174" s="218"/>
      <c r="UQX2174" s="218"/>
      <c r="UQY2174" s="218"/>
      <c r="UQZ2174" s="218"/>
      <c r="URA2174" s="218"/>
      <c r="URB2174" s="218"/>
      <c r="URC2174" s="218"/>
      <c r="URD2174" s="218"/>
      <c r="URE2174" s="218"/>
      <c r="URF2174" s="218"/>
      <c r="URG2174" s="218"/>
      <c r="URH2174" s="218"/>
      <c r="URI2174" s="218"/>
      <c r="URJ2174" s="218"/>
      <c r="URK2174" s="218"/>
      <c r="URL2174" s="218"/>
      <c r="URM2174" s="218"/>
      <c r="URN2174" s="218"/>
      <c r="URO2174" s="218"/>
      <c r="URP2174" s="218"/>
      <c r="URQ2174" s="218"/>
      <c r="URR2174" s="218"/>
      <c r="URS2174" s="218"/>
      <c r="URT2174" s="218"/>
      <c r="URU2174" s="218"/>
      <c r="URV2174" s="218"/>
      <c r="URW2174" s="218"/>
      <c r="URX2174" s="218"/>
      <c r="URY2174" s="218"/>
      <c r="URZ2174" s="218"/>
      <c r="USA2174" s="218"/>
      <c r="USB2174" s="218"/>
      <c r="USC2174" s="218"/>
      <c r="USD2174" s="218"/>
      <c r="USE2174" s="218"/>
      <c r="USF2174" s="218"/>
      <c r="USG2174" s="218"/>
      <c r="USH2174" s="218"/>
      <c r="USI2174" s="218"/>
      <c r="USJ2174" s="218"/>
      <c r="USK2174" s="218"/>
      <c r="USL2174" s="218"/>
      <c r="USM2174" s="218"/>
      <c r="USN2174" s="218"/>
      <c r="USO2174" s="218"/>
      <c r="USP2174" s="218"/>
      <c r="USQ2174" s="218"/>
      <c r="USR2174" s="218"/>
      <c r="USS2174" s="218"/>
      <c r="UST2174" s="218"/>
      <c r="USU2174" s="218"/>
      <c r="USV2174" s="218"/>
      <c r="USW2174" s="218"/>
      <c r="USX2174" s="218"/>
      <c r="USY2174" s="218"/>
      <c r="USZ2174" s="218"/>
      <c r="UTA2174" s="218"/>
      <c r="UTB2174" s="218"/>
      <c r="UTC2174" s="218"/>
      <c r="UTD2174" s="218"/>
      <c r="UTE2174" s="218"/>
      <c r="UTF2174" s="218"/>
      <c r="UTG2174" s="218"/>
      <c r="UTH2174" s="218"/>
      <c r="UTI2174" s="218"/>
      <c r="UTJ2174" s="218"/>
      <c r="UTK2174" s="218"/>
      <c r="UTL2174" s="218"/>
      <c r="UTM2174" s="218"/>
      <c r="UTN2174" s="218"/>
      <c r="UTO2174" s="218"/>
      <c r="UTP2174" s="218"/>
      <c r="UTQ2174" s="218"/>
      <c r="UTR2174" s="218"/>
      <c r="UTS2174" s="218"/>
      <c r="UTT2174" s="218"/>
      <c r="UTU2174" s="218"/>
      <c r="UTV2174" s="218"/>
      <c r="UTW2174" s="218"/>
      <c r="UTX2174" s="218"/>
      <c r="UTY2174" s="218"/>
      <c r="UTZ2174" s="218"/>
      <c r="UUA2174" s="218"/>
      <c r="UUB2174" s="218"/>
      <c r="UUC2174" s="218"/>
      <c r="UUD2174" s="218"/>
      <c r="UUE2174" s="218"/>
      <c r="UUF2174" s="218"/>
      <c r="UUG2174" s="218"/>
      <c r="UUH2174" s="218"/>
      <c r="UUI2174" s="218"/>
      <c r="UUJ2174" s="218"/>
      <c r="UUK2174" s="218"/>
      <c r="UUL2174" s="218"/>
      <c r="UUM2174" s="218"/>
      <c r="UUN2174" s="218"/>
      <c r="UUO2174" s="218"/>
      <c r="UUP2174" s="218"/>
      <c r="UUQ2174" s="218"/>
      <c r="UUR2174" s="218"/>
      <c r="UUS2174" s="218"/>
      <c r="UUT2174" s="218"/>
      <c r="UUU2174" s="218"/>
      <c r="UUV2174" s="218"/>
      <c r="UUW2174" s="218"/>
      <c r="UUX2174" s="218"/>
      <c r="UUY2174" s="218"/>
      <c r="UUZ2174" s="218"/>
      <c r="UVA2174" s="218"/>
      <c r="UVB2174" s="218"/>
      <c r="UVC2174" s="218"/>
      <c r="UVD2174" s="218"/>
      <c r="UVE2174" s="218"/>
      <c r="UVF2174" s="218"/>
      <c r="UVG2174" s="218"/>
      <c r="UVH2174" s="218"/>
      <c r="UVI2174" s="218"/>
      <c r="UVJ2174" s="218"/>
      <c r="UVK2174" s="218"/>
      <c r="UVL2174" s="218"/>
      <c r="UVM2174" s="218"/>
      <c r="UVN2174" s="218"/>
      <c r="UVO2174" s="218"/>
      <c r="UVP2174" s="218"/>
      <c r="UVQ2174" s="218"/>
      <c r="UVR2174" s="218"/>
      <c r="UVS2174" s="218"/>
      <c r="UVT2174" s="218"/>
      <c r="UVU2174" s="218"/>
      <c r="UVV2174" s="218"/>
      <c r="UVW2174" s="218"/>
      <c r="UVX2174" s="218"/>
      <c r="UVY2174" s="218"/>
      <c r="UVZ2174" s="218"/>
      <c r="UWA2174" s="218"/>
      <c r="UWB2174" s="218"/>
      <c r="UWC2174" s="218"/>
      <c r="UWD2174" s="218"/>
      <c r="UWE2174" s="218"/>
      <c r="UWF2174" s="218"/>
      <c r="UWG2174" s="218"/>
      <c r="UWH2174" s="218"/>
      <c r="UWI2174" s="218"/>
      <c r="UWJ2174" s="218"/>
      <c r="UWK2174" s="218"/>
      <c r="UWL2174" s="218"/>
      <c r="UWM2174" s="218"/>
      <c r="UWN2174" s="218"/>
      <c r="UWO2174" s="218"/>
      <c r="UWP2174" s="218"/>
      <c r="UWQ2174" s="218"/>
      <c r="UWR2174" s="218"/>
      <c r="UWS2174" s="218"/>
      <c r="UWT2174" s="218"/>
      <c r="UWU2174" s="218"/>
      <c r="UWV2174" s="218"/>
      <c r="UWW2174" s="218"/>
      <c r="UWX2174" s="218"/>
      <c r="UWY2174" s="218"/>
      <c r="UWZ2174" s="218"/>
      <c r="UXA2174" s="218"/>
      <c r="UXB2174" s="218"/>
      <c r="UXC2174" s="218"/>
      <c r="UXD2174" s="218"/>
      <c r="UXE2174" s="218"/>
      <c r="UXF2174" s="218"/>
      <c r="UXG2174" s="218"/>
      <c r="UXH2174" s="218"/>
      <c r="UXI2174" s="218"/>
      <c r="UXJ2174" s="218"/>
      <c r="UXK2174" s="218"/>
      <c r="UXL2174" s="218"/>
      <c r="UXM2174" s="218"/>
      <c r="UXN2174" s="218"/>
      <c r="UXO2174" s="218"/>
      <c r="UXP2174" s="218"/>
      <c r="UXQ2174" s="218"/>
      <c r="UXR2174" s="218"/>
      <c r="UXS2174" s="218"/>
      <c r="UXT2174" s="218"/>
      <c r="UXU2174" s="218"/>
      <c r="UXV2174" s="218"/>
      <c r="UXW2174" s="218"/>
      <c r="UXX2174" s="218"/>
      <c r="UXY2174" s="218"/>
      <c r="UXZ2174" s="218"/>
      <c r="UYA2174" s="218"/>
      <c r="UYB2174" s="218"/>
      <c r="UYC2174" s="218"/>
      <c r="UYD2174" s="218"/>
      <c r="UYE2174" s="218"/>
      <c r="UYF2174" s="218"/>
      <c r="UYG2174" s="218"/>
      <c r="UYH2174" s="218"/>
      <c r="UYI2174" s="218"/>
      <c r="UYJ2174" s="218"/>
      <c r="UYK2174" s="218"/>
      <c r="UYL2174" s="218"/>
      <c r="UYM2174" s="218"/>
      <c r="UYN2174" s="218"/>
      <c r="UYO2174" s="218"/>
      <c r="UYP2174" s="218"/>
      <c r="UYQ2174" s="218"/>
      <c r="UYR2174" s="218"/>
      <c r="UYS2174" s="218"/>
      <c r="UYT2174" s="218"/>
      <c r="UYU2174" s="218"/>
      <c r="UYV2174" s="218"/>
      <c r="UYW2174" s="218"/>
      <c r="UYX2174" s="218"/>
      <c r="UYY2174" s="218"/>
      <c r="UYZ2174" s="218"/>
      <c r="UZA2174" s="218"/>
      <c r="UZB2174" s="218"/>
      <c r="UZC2174" s="218"/>
      <c r="UZD2174" s="218"/>
      <c r="UZE2174" s="218"/>
      <c r="UZF2174" s="218"/>
      <c r="UZG2174" s="218"/>
      <c r="UZH2174" s="218"/>
      <c r="UZI2174" s="218"/>
      <c r="UZJ2174" s="218"/>
      <c r="UZK2174" s="218"/>
      <c r="UZL2174" s="218"/>
      <c r="UZM2174" s="218"/>
      <c r="UZN2174" s="218"/>
      <c r="UZO2174" s="218"/>
      <c r="UZP2174" s="218"/>
      <c r="UZQ2174" s="218"/>
      <c r="UZR2174" s="218"/>
      <c r="UZS2174" s="218"/>
      <c r="UZT2174" s="218"/>
      <c r="UZU2174" s="218"/>
      <c r="UZV2174" s="218"/>
      <c r="UZW2174" s="218"/>
      <c r="UZX2174" s="218"/>
      <c r="UZY2174" s="218"/>
      <c r="UZZ2174" s="218"/>
      <c r="VAA2174" s="218"/>
      <c r="VAB2174" s="218"/>
      <c r="VAC2174" s="218"/>
      <c r="VAD2174" s="218"/>
      <c r="VAE2174" s="218"/>
      <c r="VAF2174" s="218"/>
      <c r="VAG2174" s="218"/>
      <c r="VAH2174" s="218"/>
      <c r="VAI2174" s="218"/>
      <c r="VAJ2174" s="218"/>
      <c r="VAK2174" s="218"/>
      <c r="VAL2174" s="218"/>
      <c r="VAM2174" s="218"/>
      <c r="VAN2174" s="218"/>
      <c r="VAO2174" s="218"/>
      <c r="VAP2174" s="218"/>
      <c r="VAQ2174" s="218"/>
      <c r="VAR2174" s="218"/>
      <c r="VAS2174" s="218"/>
      <c r="VAT2174" s="218"/>
      <c r="VAU2174" s="218"/>
      <c r="VAV2174" s="218"/>
      <c r="VAW2174" s="218"/>
      <c r="VAX2174" s="218"/>
      <c r="VAY2174" s="218"/>
      <c r="VAZ2174" s="218"/>
      <c r="VBA2174" s="218"/>
      <c r="VBB2174" s="218"/>
      <c r="VBC2174" s="218"/>
      <c r="VBD2174" s="218"/>
      <c r="VBE2174" s="218"/>
      <c r="VBF2174" s="218"/>
      <c r="VBG2174" s="218"/>
      <c r="VBH2174" s="218"/>
      <c r="VBI2174" s="218"/>
      <c r="VBJ2174" s="218"/>
      <c r="VBK2174" s="218"/>
      <c r="VBL2174" s="218"/>
      <c r="VBM2174" s="218"/>
      <c r="VBN2174" s="218"/>
      <c r="VBO2174" s="218"/>
      <c r="VBP2174" s="218"/>
      <c r="VBQ2174" s="218"/>
      <c r="VBR2174" s="218"/>
      <c r="VBS2174" s="218"/>
      <c r="VBT2174" s="218"/>
      <c r="VBU2174" s="218"/>
      <c r="VBV2174" s="218"/>
      <c r="VBW2174" s="218"/>
      <c r="VBX2174" s="218"/>
      <c r="VBY2174" s="218"/>
      <c r="VBZ2174" s="218"/>
      <c r="VCA2174" s="218"/>
      <c r="VCB2174" s="218"/>
      <c r="VCC2174" s="218"/>
      <c r="VCD2174" s="218"/>
      <c r="VCE2174" s="218"/>
      <c r="VCF2174" s="218"/>
      <c r="VCG2174" s="218"/>
      <c r="VCH2174" s="218"/>
      <c r="VCI2174" s="218"/>
      <c r="VCJ2174" s="218"/>
      <c r="VCK2174" s="218"/>
      <c r="VCL2174" s="218"/>
      <c r="VCM2174" s="218"/>
      <c r="VCN2174" s="218"/>
      <c r="VCO2174" s="218"/>
      <c r="VCP2174" s="218"/>
      <c r="VCQ2174" s="218"/>
      <c r="VCR2174" s="218"/>
      <c r="VCS2174" s="218"/>
      <c r="VCT2174" s="218"/>
      <c r="VCU2174" s="218"/>
      <c r="VCV2174" s="218"/>
      <c r="VCW2174" s="218"/>
      <c r="VCX2174" s="218"/>
      <c r="VCY2174" s="218"/>
      <c r="VCZ2174" s="218"/>
      <c r="VDA2174" s="218"/>
      <c r="VDB2174" s="218"/>
      <c r="VDC2174" s="218"/>
      <c r="VDD2174" s="218"/>
      <c r="VDE2174" s="218"/>
      <c r="VDF2174" s="218"/>
      <c r="VDG2174" s="218"/>
      <c r="VDH2174" s="218"/>
      <c r="VDI2174" s="218"/>
      <c r="VDJ2174" s="218"/>
      <c r="VDK2174" s="218"/>
      <c r="VDL2174" s="218"/>
      <c r="VDM2174" s="218"/>
      <c r="VDN2174" s="218"/>
      <c r="VDO2174" s="218"/>
      <c r="VDP2174" s="218"/>
      <c r="VDQ2174" s="218"/>
      <c r="VDR2174" s="218"/>
      <c r="VDS2174" s="218"/>
      <c r="VDT2174" s="218"/>
      <c r="VDU2174" s="218"/>
      <c r="VDV2174" s="218"/>
      <c r="VDW2174" s="218"/>
      <c r="VDX2174" s="218"/>
      <c r="VDY2174" s="218"/>
      <c r="VDZ2174" s="218"/>
      <c r="VEA2174" s="218"/>
      <c r="VEB2174" s="218"/>
      <c r="VEC2174" s="218"/>
      <c r="VED2174" s="218"/>
      <c r="VEE2174" s="218"/>
      <c r="VEF2174" s="218"/>
      <c r="VEG2174" s="218"/>
      <c r="VEH2174" s="218"/>
      <c r="VEI2174" s="218"/>
      <c r="VEJ2174" s="218"/>
      <c r="VEK2174" s="218"/>
      <c r="VEL2174" s="218"/>
      <c r="VEM2174" s="218"/>
      <c r="VEN2174" s="218"/>
      <c r="VEO2174" s="218"/>
      <c r="VEP2174" s="218"/>
      <c r="VEQ2174" s="218"/>
      <c r="VER2174" s="218"/>
      <c r="VES2174" s="218"/>
      <c r="VET2174" s="218"/>
      <c r="VEU2174" s="218"/>
      <c r="VEV2174" s="218"/>
      <c r="VEW2174" s="218"/>
      <c r="VEX2174" s="218"/>
      <c r="VEY2174" s="218"/>
      <c r="VEZ2174" s="218"/>
      <c r="VFA2174" s="218"/>
      <c r="VFB2174" s="218"/>
      <c r="VFC2174" s="218"/>
      <c r="VFD2174" s="218"/>
      <c r="VFE2174" s="218"/>
      <c r="VFF2174" s="218"/>
      <c r="VFG2174" s="218"/>
      <c r="VFH2174" s="218"/>
      <c r="VFI2174" s="218"/>
      <c r="VFJ2174" s="218"/>
      <c r="VFK2174" s="218"/>
      <c r="VFL2174" s="218"/>
      <c r="VFM2174" s="218"/>
      <c r="VFN2174" s="218"/>
      <c r="VFO2174" s="218"/>
      <c r="VFP2174" s="218"/>
      <c r="VFQ2174" s="218"/>
      <c r="VFR2174" s="218"/>
      <c r="VFS2174" s="218"/>
      <c r="VFT2174" s="218"/>
      <c r="VFU2174" s="218"/>
      <c r="VFV2174" s="218"/>
      <c r="VFW2174" s="218"/>
      <c r="VFX2174" s="218"/>
      <c r="VFY2174" s="218"/>
      <c r="VFZ2174" s="218"/>
      <c r="VGA2174" s="218"/>
      <c r="VGB2174" s="218"/>
      <c r="VGC2174" s="218"/>
      <c r="VGD2174" s="218"/>
      <c r="VGE2174" s="218"/>
      <c r="VGF2174" s="218"/>
      <c r="VGG2174" s="218"/>
      <c r="VGH2174" s="218"/>
      <c r="VGI2174" s="218"/>
      <c r="VGJ2174" s="218"/>
      <c r="VGK2174" s="218"/>
      <c r="VGL2174" s="218"/>
      <c r="VGM2174" s="218"/>
      <c r="VGN2174" s="218"/>
      <c r="VGO2174" s="218"/>
      <c r="VGP2174" s="218"/>
      <c r="VGQ2174" s="218"/>
      <c r="VGR2174" s="218"/>
      <c r="VGS2174" s="218"/>
      <c r="VGT2174" s="218"/>
      <c r="VGU2174" s="218"/>
      <c r="VGV2174" s="218"/>
      <c r="VGW2174" s="218"/>
      <c r="VGX2174" s="218"/>
      <c r="VGY2174" s="218"/>
      <c r="VGZ2174" s="218"/>
      <c r="VHA2174" s="218"/>
      <c r="VHB2174" s="218"/>
      <c r="VHC2174" s="218"/>
      <c r="VHD2174" s="218"/>
      <c r="VHE2174" s="218"/>
      <c r="VHF2174" s="218"/>
      <c r="VHG2174" s="218"/>
      <c r="VHH2174" s="218"/>
      <c r="VHI2174" s="218"/>
      <c r="VHJ2174" s="218"/>
      <c r="VHK2174" s="218"/>
      <c r="VHL2174" s="218"/>
      <c r="VHM2174" s="218"/>
      <c r="VHN2174" s="218"/>
      <c r="VHO2174" s="218"/>
      <c r="VHP2174" s="218"/>
      <c r="VHQ2174" s="218"/>
      <c r="VHR2174" s="218"/>
      <c r="VHS2174" s="218"/>
      <c r="VHT2174" s="218"/>
      <c r="VHU2174" s="218"/>
      <c r="VHV2174" s="218"/>
      <c r="VHW2174" s="218"/>
      <c r="VHX2174" s="218"/>
      <c r="VHY2174" s="218"/>
      <c r="VHZ2174" s="218"/>
      <c r="VIA2174" s="218"/>
      <c r="VIB2174" s="218"/>
      <c r="VIC2174" s="218"/>
      <c r="VID2174" s="218"/>
      <c r="VIE2174" s="218"/>
      <c r="VIF2174" s="218"/>
      <c r="VIG2174" s="218"/>
      <c r="VIH2174" s="218"/>
      <c r="VII2174" s="218"/>
      <c r="VIJ2174" s="218"/>
      <c r="VIK2174" s="218"/>
      <c r="VIL2174" s="218"/>
      <c r="VIM2174" s="218"/>
      <c r="VIN2174" s="218"/>
      <c r="VIO2174" s="218"/>
      <c r="VIP2174" s="218"/>
      <c r="VIQ2174" s="218"/>
      <c r="VIR2174" s="218"/>
      <c r="VIS2174" s="218"/>
      <c r="VIT2174" s="218"/>
      <c r="VIU2174" s="218"/>
      <c r="VIV2174" s="218"/>
      <c r="VIW2174" s="218"/>
      <c r="VIX2174" s="218"/>
      <c r="VIY2174" s="218"/>
      <c r="VIZ2174" s="218"/>
      <c r="VJA2174" s="218"/>
      <c r="VJB2174" s="218"/>
      <c r="VJC2174" s="218"/>
      <c r="VJD2174" s="218"/>
      <c r="VJE2174" s="218"/>
      <c r="VJF2174" s="218"/>
      <c r="VJG2174" s="218"/>
      <c r="VJH2174" s="218"/>
      <c r="VJI2174" s="218"/>
      <c r="VJJ2174" s="218"/>
      <c r="VJK2174" s="218"/>
      <c r="VJL2174" s="218"/>
      <c r="VJM2174" s="218"/>
      <c r="VJN2174" s="218"/>
      <c r="VJO2174" s="218"/>
      <c r="VJP2174" s="218"/>
      <c r="VJQ2174" s="218"/>
      <c r="VJR2174" s="218"/>
      <c r="VJS2174" s="218"/>
      <c r="VJT2174" s="218"/>
      <c r="VJU2174" s="218"/>
      <c r="VJV2174" s="218"/>
      <c r="VJW2174" s="218"/>
      <c r="VJX2174" s="218"/>
      <c r="VJY2174" s="218"/>
      <c r="VJZ2174" s="218"/>
      <c r="VKA2174" s="218"/>
      <c r="VKB2174" s="218"/>
      <c r="VKC2174" s="218"/>
      <c r="VKD2174" s="218"/>
      <c r="VKE2174" s="218"/>
      <c r="VKF2174" s="218"/>
      <c r="VKG2174" s="218"/>
      <c r="VKH2174" s="218"/>
      <c r="VKI2174" s="218"/>
      <c r="VKJ2174" s="218"/>
      <c r="VKK2174" s="218"/>
      <c r="VKL2174" s="218"/>
      <c r="VKM2174" s="218"/>
      <c r="VKN2174" s="218"/>
      <c r="VKO2174" s="218"/>
      <c r="VKP2174" s="218"/>
      <c r="VKQ2174" s="218"/>
      <c r="VKR2174" s="218"/>
      <c r="VKS2174" s="218"/>
      <c r="VKT2174" s="218"/>
      <c r="VKU2174" s="218"/>
      <c r="VKV2174" s="218"/>
      <c r="VKW2174" s="218"/>
      <c r="VKX2174" s="218"/>
      <c r="VKY2174" s="218"/>
      <c r="VKZ2174" s="218"/>
      <c r="VLA2174" s="218"/>
      <c r="VLB2174" s="218"/>
      <c r="VLC2174" s="218"/>
      <c r="VLD2174" s="218"/>
      <c r="VLE2174" s="218"/>
      <c r="VLF2174" s="218"/>
      <c r="VLG2174" s="218"/>
      <c r="VLH2174" s="218"/>
      <c r="VLI2174" s="218"/>
      <c r="VLJ2174" s="218"/>
      <c r="VLK2174" s="218"/>
      <c r="VLL2174" s="218"/>
      <c r="VLM2174" s="218"/>
      <c r="VLN2174" s="218"/>
      <c r="VLO2174" s="218"/>
      <c r="VLP2174" s="218"/>
      <c r="VLQ2174" s="218"/>
      <c r="VLR2174" s="218"/>
      <c r="VLS2174" s="218"/>
      <c r="VLT2174" s="218"/>
      <c r="VLU2174" s="218"/>
      <c r="VLV2174" s="218"/>
      <c r="VLW2174" s="218"/>
      <c r="VLX2174" s="218"/>
      <c r="VLY2174" s="218"/>
      <c r="VLZ2174" s="218"/>
      <c r="VMA2174" s="218"/>
      <c r="VMB2174" s="218"/>
      <c r="VMC2174" s="218"/>
      <c r="VMD2174" s="218"/>
      <c r="VME2174" s="218"/>
      <c r="VMF2174" s="218"/>
      <c r="VMG2174" s="218"/>
      <c r="VMH2174" s="218"/>
      <c r="VMI2174" s="218"/>
      <c r="VMJ2174" s="218"/>
      <c r="VMK2174" s="218"/>
      <c r="VML2174" s="218"/>
      <c r="VMM2174" s="218"/>
      <c r="VMN2174" s="218"/>
      <c r="VMO2174" s="218"/>
      <c r="VMP2174" s="218"/>
      <c r="VMQ2174" s="218"/>
      <c r="VMR2174" s="218"/>
      <c r="VMS2174" s="218"/>
      <c r="VMT2174" s="218"/>
      <c r="VMU2174" s="218"/>
      <c r="VMV2174" s="218"/>
      <c r="VMW2174" s="218"/>
      <c r="VMX2174" s="218"/>
      <c r="VMY2174" s="218"/>
      <c r="VMZ2174" s="218"/>
      <c r="VNA2174" s="218"/>
      <c r="VNB2174" s="218"/>
      <c r="VNC2174" s="218"/>
      <c r="VND2174" s="218"/>
      <c r="VNE2174" s="218"/>
      <c r="VNF2174" s="218"/>
      <c r="VNG2174" s="218"/>
      <c r="VNH2174" s="218"/>
      <c r="VNI2174" s="218"/>
      <c r="VNJ2174" s="218"/>
      <c r="VNK2174" s="218"/>
      <c r="VNL2174" s="218"/>
      <c r="VNM2174" s="218"/>
      <c r="VNN2174" s="218"/>
      <c r="VNO2174" s="218"/>
      <c r="VNP2174" s="218"/>
      <c r="VNQ2174" s="218"/>
      <c r="VNR2174" s="218"/>
      <c r="VNS2174" s="218"/>
      <c r="VNT2174" s="218"/>
      <c r="VNU2174" s="218"/>
      <c r="VNV2174" s="218"/>
      <c r="VNW2174" s="218"/>
      <c r="VNX2174" s="218"/>
      <c r="VNY2174" s="218"/>
      <c r="VNZ2174" s="218"/>
      <c r="VOA2174" s="218"/>
      <c r="VOB2174" s="218"/>
      <c r="VOC2174" s="218"/>
      <c r="VOD2174" s="218"/>
      <c r="VOE2174" s="218"/>
      <c r="VOF2174" s="218"/>
      <c r="VOG2174" s="218"/>
      <c r="VOH2174" s="218"/>
      <c r="VOI2174" s="218"/>
      <c r="VOJ2174" s="218"/>
      <c r="VOK2174" s="218"/>
      <c r="VOL2174" s="218"/>
      <c r="VOM2174" s="218"/>
      <c r="VON2174" s="218"/>
      <c r="VOO2174" s="218"/>
      <c r="VOP2174" s="218"/>
      <c r="VOQ2174" s="218"/>
      <c r="VOR2174" s="218"/>
      <c r="VOS2174" s="218"/>
      <c r="VOT2174" s="218"/>
      <c r="VOU2174" s="218"/>
      <c r="VOV2174" s="218"/>
      <c r="VOW2174" s="218"/>
      <c r="VOX2174" s="218"/>
      <c r="VOY2174" s="218"/>
      <c r="VOZ2174" s="218"/>
      <c r="VPA2174" s="218"/>
      <c r="VPB2174" s="218"/>
      <c r="VPC2174" s="218"/>
      <c r="VPD2174" s="218"/>
      <c r="VPE2174" s="218"/>
      <c r="VPF2174" s="218"/>
      <c r="VPG2174" s="218"/>
      <c r="VPH2174" s="218"/>
      <c r="VPI2174" s="218"/>
      <c r="VPJ2174" s="218"/>
      <c r="VPK2174" s="218"/>
      <c r="VPL2174" s="218"/>
      <c r="VPM2174" s="218"/>
      <c r="VPN2174" s="218"/>
      <c r="VPO2174" s="218"/>
      <c r="VPP2174" s="218"/>
      <c r="VPQ2174" s="218"/>
      <c r="VPR2174" s="218"/>
      <c r="VPS2174" s="218"/>
      <c r="VPT2174" s="218"/>
      <c r="VPU2174" s="218"/>
      <c r="VPV2174" s="218"/>
      <c r="VPW2174" s="218"/>
      <c r="VPX2174" s="218"/>
      <c r="VPY2174" s="218"/>
      <c r="VPZ2174" s="218"/>
      <c r="VQA2174" s="218"/>
      <c r="VQB2174" s="218"/>
      <c r="VQC2174" s="218"/>
      <c r="VQD2174" s="218"/>
      <c r="VQE2174" s="218"/>
      <c r="VQF2174" s="218"/>
      <c r="VQG2174" s="218"/>
      <c r="VQH2174" s="218"/>
      <c r="VQI2174" s="218"/>
      <c r="VQJ2174" s="218"/>
      <c r="VQK2174" s="218"/>
      <c r="VQL2174" s="218"/>
      <c r="VQM2174" s="218"/>
      <c r="VQN2174" s="218"/>
      <c r="VQO2174" s="218"/>
      <c r="VQP2174" s="218"/>
      <c r="VQQ2174" s="218"/>
      <c r="VQR2174" s="218"/>
      <c r="VQS2174" s="218"/>
      <c r="VQT2174" s="218"/>
      <c r="VQU2174" s="218"/>
      <c r="VQV2174" s="218"/>
      <c r="VQW2174" s="218"/>
      <c r="VQX2174" s="218"/>
      <c r="VQY2174" s="218"/>
      <c r="VQZ2174" s="218"/>
      <c r="VRA2174" s="218"/>
      <c r="VRB2174" s="218"/>
      <c r="VRC2174" s="218"/>
      <c r="VRD2174" s="218"/>
      <c r="VRE2174" s="218"/>
      <c r="VRF2174" s="218"/>
      <c r="VRG2174" s="218"/>
      <c r="VRH2174" s="218"/>
      <c r="VRI2174" s="218"/>
      <c r="VRJ2174" s="218"/>
      <c r="VRK2174" s="218"/>
      <c r="VRL2174" s="218"/>
      <c r="VRM2174" s="218"/>
      <c r="VRN2174" s="218"/>
      <c r="VRO2174" s="218"/>
      <c r="VRP2174" s="218"/>
      <c r="VRQ2174" s="218"/>
      <c r="VRR2174" s="218"/>
      <c r="VRS2174" s="218"/>
      <c r="VRT2174" s="218"/>
      <c r="VRU2174" s="218"/>
      <c r="VRV2174" s="218"/>
      <c r="VRW2174" s="218"/>
      <c r="VRX2174" s="218"/>
      <c r="VRY2174" s="218"/>
      <c r="VRZ2174" s="218"/>
      <c r="VSA2174" s="218"/>
      <c r="VSB2174" s="218"/>
      <c r="VSC2174" s="218"/>
      <c r="VSD2174" s="218"/>
      <c r="VSE2174" s="218"/>
      <c r="VSF2174" s="218"/>
      <c r="VSG2174" s="218"/>
      <c r="VSH2174" s="218"/>
      <c r="VSI2174" s="218"/>
      <c r="VSJ2174" s="218"/>
      <c r="VSK2174" s="218"/>
      <c r="VSL2174" s="218"/>
      <c r="VSM2174" s="218"/>
      <c r="VSN2174" s="218"/>
      <c r="VSO2174" s="218"/>
      <c r="VSP2174" s="218"/>
      <c r="VSQ2174" s="218"/>
      <c r="VSR2174" s="218"/>
      <c r="VSS2174" s="218"/>
      <c r="VST2174" s="218"/>
      <c r="VSU2174" s="218"/>
      <c r="VSV2174" s="218"/>
      <c r="VSW2174" s="218"/>
      <c r="VSX2174" s="218"/>
      <c r="VSY2174" s="218"/>
      <c r="VSZ2174" s="218"/>
      <c r="VTA2174" s="218"/>
      <c r="VTB2174" s="218"/>
      <c r="VTC2174" s="218"/>
      <c r="VTD2174" s="218"/>
      <c r="VTE2174" s="218"/>
      <c r="VTF2174" s="218"/>
      <c r="VTG2174" s="218"/>
      <c r="VTH2174" s="218"/>
      <c r="VTI2174" s="218"/>
      <c r="VTJ2174" s="218"/>
      <c r="VTK2174" s="218"/>
      <c r="VTL2174" s="218"/>
      <c r="VTM2174" s="218"/>
      <c r="VTN2174" s="218"/>
      <c r="VTO2174" s="218"/>
      <c r="VTP2174" s="218"/>
      <c r="VTQ2174" s="218"/>
      <c r="VTR2174" s="218"/>
      <c r="VTS2174" s="218"/>
      <c r="VTT2174" s="218"/>
      <c r="VTU2174" s="218"/>
      <c r="VTV2174" s="218"/>
      <c r="VTW2174" s="218"/>
      <c r="VTX2174" s="218"/>
      <c r="VTY2174" s="218"/>
      <c r="VTZ2174" s="218"/>
      <c r="VUA2174" s="218"/>
      <c r="VUB2174" s="218"/>
      <c r="VUC2174" s="218"/>
      <c r="VUD2174" s="218"/>
      <c r="VUE2174" s="218"/>
      <c r="VUF2174" s="218"/>
      <c r="VUG2174" s="218"/>
      <c r="VUH2174" s="218"/>
      <c r="VUI2174" s="218"/>
      <c r="VUJ2174" s="218"/>
      <c r="VUK2174" s="218"/>
      <c r="VUL2174" s="218"/>
      <c r="VUM2174" s="218"/>
      <c r="VUN2174" s="218"/>
      <c r="VUO2174" s="218"/>
      <c r="VUP2174" s="218"/>
      <c r="VUQ2174" s="218"/>
      <c r="VUR2174" s="218"/>
      <c r="VUS2174" s="218"/>
      <c r="VUT2174" s="218"/>
      <c r="VUU2174" s="218"/>
      <c r="VUV2174" s="218"/>
      <c r="VUW2174" s="218"/>
      <c r="VUX2174" s="218"/>
      <c r="VUY2174" s="218"/>
      <c r="VUZ2174" s="218"/>
      <c r="VVA2174" s="218"/>
      <c r="VVB2174" s="218"/>
      <c r="VVC2174" s="218"/>
      <c r="VVD2174" s="218"/>
      <c r="VVE2174" s="218"/>
      <c r="VVF2174" s="218"/>
      <c r="VVG2174" s="218"/>
      <c r="VVH2174" s="218"/>
      <c r="VVI2174" s="218"/>
      <c r="VVJ2174" s="218"/>
      <c r="VVK2174" s="218"/>
      <c r="VVL2174" s="218"/>
      <c r="VVM2174" s="218"/>
      <c r="VVN2174" s="218"/>
      <c r="VVO2174" s="218"/>
      <c r="VVP2174" s="218"/>
      <c r="VVQ2174" s="218"/>
      <c r="VVR2174" s="218"/>
      <c r="VVS2174" s="218"/>
      <c r="VVT2174" s="218"/>
      <c r="VVU2174" s="218"/>
      <c r="VVV2174" s="218"/>
      <c r="VVW2174" s="218"/>
      <c r="VVX2174" s="218"/>
      <c r="VVY2174" s="218"/>
      <c r="VVZ2174" s="218"/>
      <c r="VWA2174" s="218"/>
      <c r="VWB2174" s="218"/>
      <c r="VWC2174" s="218"/>
      <c r="VWD2174" s="218"/>
      <c r="VWE2174" s="218"/>
      <c r="VWF2174" s="218"/>
      <c r="VWG2174" s="218"/>
      <c r="VWH2174" s="218"/>
      <c r="VWI2174" s="218"/>
      <c r="VWJ2174" s="218"/>
      <c r="VWK2174" s="218"/>
      <c r="VWL2174" s="218"/>
      <c r="VWM2174" s="218"/>
      <c r="VWN2174" s="218"/>
      <c r="VWO2174" s="218"/>
      <c r="VWP2174" s="218"/>
      <c r="VWQ2174" s="218"/>
      <c r="VWR2174" s="218"/>
      <c r="VWS2174" s="218"/>
      <c r="VWT2174" s="218"/>
      <c r="VWU2174" s="218"/>
      <c r="VWV2174" s="218"/>
      <c r="VWW2174" s="218"/>
      <c r="VWX2174" s="218"/>
      <c r="VWY2174" s="218"/>
      <c r="VWZ2174" s="218"/>
      <c r="VXA2174" s="218"/>
      <c r="VXB2174" s="218"/>
      <c r="VXC2174" s="218"/>
      <c r="VXD2174" s="218"/>
      <c r="VXE2174" s="218"/>
      <c r="VXF2174" s="218"/>
      <c r="VXG2174" s="218"/>
      <c r="VXH2174" s="218"/>
      <c r="VXI2174" s="218"/>
      <c r="VXJ2174" s="218"/>
      <c r="VXK2174" s="218"/>
      <c r="VXL2174" s="218"/>
      <c r="VXM2174" s="218"/>
      <c r="VXN2174" s="218"/>
      <c r="VXO2174" s="218"/>
      <c r="VXP2174" s="218"/>
      <c r="VXQ2174" s="218"/>
      <c r="VXR2174" s="218"/>
      <c r="VXS2174" s="218"/>
      <c r="VXT2174" s="218"/>
      <c r="VXU2174" s="218"/>
      <c r="VXV2174" s="218"/>
      <c r="VXW2174" s="218"/>
      <c r="VXX2174" s="218"/>
      <c r="VXY2174" s="218"/>
      <c r="VXZ2174" s="218"/>
      <c r="VYA2174" s="218"/>
      <c r="VYB2174" s="218"/>
      <c r="VYC2174" s="218"/>
      <c r="VYD2174" s="218"/>
      <c r="VYE2174" s="218"/>
      <c r="VYF2174" s="218"/>
      <c r="VYG2174" s="218"/>
      <c r="VYH2174" s="218"/>
      <c r="VYI2174" s="218"/>
      <c r="VYJ2174" s="218"/>
      <c r="VYK2174" s="218"/>
      <c r="VYL2174" s="218"/>
      <c r="VYM2174" s="218"/>
      <c r="VYN2174" s="218"/>
      <c r="VYO2174" s="218"/>
      <c r="VYP2174" s="218"/>
      <c r="VYQ2174" s="218"/>
      <c r="VYR2174" s="218"/>
      <c r="VYS2174" s="218"/>
      <c r="VYT2174" s="218"/>
      <c r="VYU2174" s="218"/>
      <c r="VYV2174" s="218"/>
      <c r="VYW2174" s="218"/>
      <c r="VYX2174" s="218"/>
      <c r="VYY2174" s="218"/>
      <c r="VYZ2174" s="218"/>
      <c r="VZA2174" s="218"/>
      <c r="VZB2174" s="218"/>
      <c r="VZC2174" s="218"/>
      <c r="VZD2174" s="218"/>
      <c r="VZE2174" s="218"/>
      <c r="VZF2174" s="218"/>
      <c r="VZG2174" s="218"/>
      <c r="VZH2174" s="218"/>
      <c r="VZI2174" s="218"/>
      <c r="VZJ2174" s="218"/>
      <c r="VZK2174" s="218"/>
      <c r="VZL2174" s="218"/>
      <c r="VZM2174" s="218"/>
      <c r="VZN2174" s="218"/>
      <c r="VZO2174" s="218"/>
      <c r="VZP2174" s="218"/>
      <c r="VZQ2174" s="218"/>
      <c r="VZR2174" s="218"/>
      <c r="VZS2174" s="218"/>
      <c r="VZT2174" s="218"/>
      <c r="VZU2174" s="218"/>
      <c r="VZV2174" s="218"/>
      <c r="VZW2174" s="218"/>
      <c r="VZX2174" s="218"/>
      <c r="VZY2174" s="218"/>
      <c r="VZZ2174" s="218"/>
      <c r="WAA2174" s="218"/>
      <c r="WAB2174" s="218"/>
      <c r="WAC2174" s="218"/>
      <c r="WAD2174" s="218"/>
      <c r="WAE2174" s="218"/>
      <c r="WAF2174" s="218"/>
      <c r="WAG2174" s="218"/>
      <c r="WAH2174" s="218"/>
      <c r="WAI2174" s="218"/>
      <c r="WAJ2174" s="218"/>
      <c r="WAK2174" s="218"/>
      <c r="WAL2174" s="218"/>
      <c r="WAM2174" s="218"/>
      <c r="WAN2174" s="218"/>
      <c r="WAO2174" s="218"/>
      <c r="WAP2174" s="218"/>
      <c r="WAQ2174" s="218"/>
      <c r="WAR2174" s="218"/>
      <c r="WAS2174" s="218"/>
      <c r="WAT2174" s="218"/>
      <c r="WAU2174" s="218"/>
      <c r="WAV2174" s="218"/>
      <c r="WAW2174" s="218"/>
      <c r="WAX2174" s="218"/>
      <c r="WAY2174" s="218"/>
      <c r="WAZ2174" s="218"/>
      <c r="WBA2174" s="218"/>
      <c r="WBB2174" s="218"/>
      <c r="WBC2174" s="218"/>
      <c r="WBD2174" s="218"/>
      <c r="WBE2174" s="218"/>
      <c r="WBF2174" s="218"/>
      <c r="WBG2174" s="218"/>
      <c r="WBH2174" s="218"/>
      <c r="WBI2174" s="218"/>
      <c r="WBJ2174" s="218"/>
      <c r="WBK2174" s="218"/>
      <c r="WBL2174" s="218"/>
      <c r="WBM2174" s="218"/>
      <c r="WBN2174" s="218"/>
      <c r="WBO2174" s="218"/>
      <c r="WBP2174" s="218"/>
      <c r="WBQ2174" s="218"/>
      <c r="WBR2174" s="218"/>
      <c r="WBS2174" s="218"/>
      <c r="WBT2174" s="218"/>
      <c r="WBU2174" s="218"/>
      <c r="WBV2174" s="218"/>
      <c r="WBW2174" s="218"/>
      <c r="WBX2174" s="218"/>
      <c r="WBY2174" s="218"/>
      <c r="WBZ2174" s="218"/>
      <c r="WCA2174" s="218"/>
      <c r="WCB2174" s="218"/>
      <c r="WCC2174" s="218"/>
      <c r="WCD2174" s="218"/>
      <c r="WCE2174" s="218"/>
      <c r="WCF2174" s="218"/>
      <c r="WCG2174" s="218"/>
      <c r="WCH2174" s="218"/>
      <c r="WCI2174" s="218"/>
      <c r="WCJ2174" s="218"/>
      <c r="WCK2174" s="218"/>
      <c r="WCL2174" s="218"/>
      <c r="WCM2174" s="218"/>
      <c r="WCN2174" s="218"/>
      <c r="WCO2174" s="218"/>
      <c r="WCP2174" s="218"/>
      <c r="WCQ2174" s="218"/>
      <c r="WCR2174" s="218"/>
      <c r="WCS2174" s="218"/>
      <c r="WCT2174" s="218"/>
      <c r="WCU2174" s="218"/>
      <c r="WCV2174" s="218"/>
      <c r="WCW2174" s="218"/>
      <c r="WCX2174" s="218"/>
      <c r="WCY2174" s="218"/>
      <c r="WCZ2174" s="218"/>
      <c r="WDA2174" s="218"/>
      <c r="WDB2174" s="218"/>
      <c r="WDC2174" s="218"/>
      <c r="WDD2174" s="218"/>
      <c r="WDE2174" s="218"/>
      <c r="WDF2174" s="218"/>
      <c r="WDG2174" s="218"/>
      <c r="WDH2174" s="218"/>
      <c r="WDI2174" s="218"/>
      <c r="WDJ2174" s="218"/>
      <c r="WDK2174" s="218"/>
      <c r="WDL2174" s="218"/>
      <c r="WDM2174" s="218"/>
      <c r="WDN2174" s="218"/>
      <c r="WDO2174" s="218"/>
      <c r="WDP2174" s="218"/>
      <c r="WDQ2174" s="218"/>
      <c r="WDR2174" s="218"/>
      <c r="WDS2174" s="218"/>
      <c r="WDT2174" s="218"/>
      <c r="WDU2174" s="218"/>
      <c r="WDV2174" s="218"/>
      <c r="WDW2174" s="218"/>
      <c r="WDX2174" s="218"/>
      <c r="WDY2174" s="218"/>
      <c r="WDZ2174" s="218"/>
      <c r="WEA2174" s="218"/>
      <c r="WEB2174" s="218"/>
      <c r="WEC2174" s="218"/>
      <c r="WED2174" s="218"/>
      <c r="WEE2174" s="218"/>
      <c r="WEF2174" s="218"/>
      <c r="WEG2174" s="218"/>
      <c r="WEH2174" s="218"/>
      <c r="WEI2174" s="218"/>
      <c r="WEJ2174" s="218"/>
      <c r="WEK2174" s="218"/>
      <c r="WEL2174" s="218"/>
      <c r="WEM2174" s="218"/>
      <c r="WEN2174" s="218"/>
      <c r="WEO2174" s="218"/>
      <c r="WEP2174" s="218"/>
      <c r="WEQ2174" s="218"/>
      <c r="WER2174" s="218"/>
      <c r="WES2174" s="218"/>
      <c r="WET2174" s="218"/>
      <c r="WEU2174" s="218"/>
      <c r="WEV2174" s="218"/>
      <c r="WEW2174" s="218"/>
      <c r="WEX2174" s="218"/>
      <c r="WEY2174" s="218"/>
      <c r="WEZ2174" s="218"/>
      <c r="WFA2174" s="218"/>
      <c r="WFB2174" s="218"/>
      <c r="WFC2174" s="218"/>
      <c r="WFD2174" s="218"/>
      <c r="WFE2174" s="218"/>
      <c r="WFF2174" s="218"/>
      <c r="WFG2174" s="218"/>
      <c r="WFH2174" s="218"/>
      <c r="WFI2174" s="218"/>
      <c r="WFJ2174" s="218"/>
      <c r="WFK2174" s="218"/>
      <c r="WFL2174" s="218"/>
      <c r="WFM2174" s="218"/>
      <c r="WFN2174" s="218"/>
      <c r="WFO2174" s="218"/>
      <c r="WFP2174" s="218"/>
      <c r="WFQ2174" s="218"/>
      <c r="WFR2174" s="218"/>
      <c r="WFS2174" s="218"/>
      <c r="WFT2174" s="218"/>
      <c r="WFU2174" s="218"/>
      <c r="WFV2174" s="218"/>
      <c r="WFW2174" s="218"/>
      <c r="WFX2174" s="218"/>
      <c r="WFY2174" s="218"/>
      <c r="WFZ2174" s="218"/>
      <c r="WGA2174" s="218"/>
      <c r="WGB2174" s="218"/>
      <c r="WGC2174" s="218"/>
      <c r="WGD2174" s="218"/>
      <c r="WGE2174" s="218"/>
      <c r="WGF2174" s="218"/>
      <c r="WGG2174" s="218"/>
      <c r="WGH2174" s="218"/>
      <c r="WGI2174" s="218"/>
      <c r="WGJ2174" s="218"/>
      <c r="WGK2174" s="218"/>
      <c r="WGL2174" s="218"/>
      <c r="WGM2174" s="218"/>
      <c r="WGN2174" s="218"/>
      <c r="WGO2174" s="218"/>
      <c r="WGP2174" s="218"/>
      <c r="WGQ2174" s="218"/>
      <c r="WGR2174" s="218"/>
      <c r="WGS2174" s="218"/>
      <c r="WGT2174" s="218"/>
      <c r="WGU2174" s="218"/>
      <c r="WGV2174" s="218"/>
      <c r="WGW2174" s="218"/>
      <c r="WGX2174" s="218"/>
      <c r="WGY2174" s="218"/>
      <c r="WGZ2174" s="218"/>
      <c r="WHA2174" s="218"/>
      <c r="WHB2174" s="218"/>
      <c r="WHC2174" s="218"/>
      <c r="WHD2174" s="218"/>
      <c r="WHE2174" s="218"/>
      <c r="WHF2174" s="218"/>
      <c r="WHG2174" s="218"/>
      <c r="WHH2174" s="218"/>
      <c r="WHI2174" s="218"/>
      <c r="WHJ2174" s="218"/>
      <c r="WHK2174" s="218"/>
      <c r="WHL2174" s="218"/>
      <c r="WHM2174" s="218"/>
      <c r="WHN2174" s="218"/>
      <c r="WHO2174" s="218"/>
      <c r="WHP2174" s="218"/>
      <c r="WHQ2174" s="218"/>
      <c r="WHR2174" s="218"/>
      <c r="WHS2174" s="218"/>
      <c r="WHT2174" s="218"/>
      <c r="WHU2174" s="218"/>
      <c r="WHV2174" s="218"/>
      <c r="WHW2174" s="218"/>
      <c r="WHX2174" s="218"/>
      <c r="WHY2174" s="218"/>
      <c r="WHZ2174" s="218"/>
      <c r="WIA2174" s="218"/>
      <c r="WIB2174" s="218"/>
      <c r="WIC2174" s="218"/>
      <c r="WID2174" s="218"/>
      <c r="WIE2174" s="218"/>
      <c r="WIF2174" s="218"/>
      <c r="WIG2174" s="218"/>
      <c r="WIH2174" s="218"/>
      <c r="WII2174" s="218"/>
      <c r="WIJ2174" s="218"/>
      <c r="WIK2174" s="218"/>
      <c r="WIL2174" s="218"/>
      <c r="WIM2174" s="218"/>
      <c r="WIN2174" s="218"/>
      <c r="WIO2174" s="218"/>
      <c r="WIP2174" s="218"/>
      <c r="WIQ2174" s="218"/>
      <c r="WIR2174" s="218"/>
      <c r="WIS2174" s="218"/>
      <c r="WIT2174" s="218"/>
      <c r="WIU2174" s="218"/>
      <c r="WIV2174" s="218"/>
      <c r="WIW2174" s="218"/>
      <c r="WIX2174" s="218"/>
      <c r="WIY2174" s="218"/>
      <c r="WIZ2174" s="218"/>
      <c r="WJA2174" s="218"/>
      <c r="WJB2174" s="218"/>
      <c r="WJC2174" s="218"/>
      <c r="WJD2174" s="218"/>
      <c r="WJE2174" s="218"/>
      <c r="WJF2174" s="218"/>
      <c r="WJG2174" s="218"/>
      <c r="WJH2174" s="218"/>
      <c r="WJI2174" s="218"/>
      <c r="WJJ2174" s="218"/>
      <c r="WJK2174" s="218"/>
      <c r="WJL2174" s="218"/>
      <c r="WJM2174" s="218"/>
      <c r="WJN2174" s="218"/>
      <c r="WJO2174" s="218"/>
      <c r="WJP2174" s="218"/>
      <c r="WJQ2174" s="218"/>
      <c r="WJR2174" s="218"/>
      <c r="WJS2174" s="218"/>
      <c r="WJT2174" s="218"/>
      <c r="WJU2174" s="218"/>
      <c r="WJV2174" s="218"/>
      <c r="WJW2174" s="218"/>
      <c r="WJX2174" s="218"/>
      <c r="WJY2174" s="218"/>
      <c r="WJZ2174" s="218"/>
      <c r="WKA2174" s="218"/>
      <c r="WKB2174" s="218"/>
      <c r="WKC2174" s="218"/>
      <c r="WKD2174" s="218"/>
      <c r="WKE2174" s="218"/>
      <c r="WKF2174" s="218"/>
      <c r="WKG2174" s="218"/>
      <c r="WKH2174" s="218"/>
      <c r="WKI2174" s="218"/>
      <c r="WKJ2174" s="218"/>
      <c r="WKK2174" s="218"/>
      <c r="WKL2174" s="218"/>
      <c r="WKM2174" s="218"/>
      <c r="WKN2174" s="218"/>
      <c r="WKO2174" s="218"/>
      <c r="WKP2174" s="218"/>
      <c r="WKQ2174" s="218"/>
      <c r="WKR2174" s="218"/>
      <c r="WKS2174" s="218"/>
      <c r="WKT2174" s="218"/>
      <c r="WKU2174" s="218"/>
      <c r="WKV2174" s="218"/>
      <c r="WKW2174" s="218"/>
      <c r="WKX2174" s="218"/>
      <c r="WKY2174" s="218"/>
      <c r="WKZ2174" s="218"/>
      <c r="WLA2174" s="218"/>
      <c r="WLB2174" s="218"/>
      <c r="WLC2174" s="218"/>
      <c r="WLD2174" s="218"/>
      <c r="WLE2174" s="218"/>
      <c r="WLF2174" s="218"/>
      <c r="WLG2174" s="218"/>
      <c r="WLH2174" s="218"/>
      <c r="WLI2174" s="218"/>
      <c r="WLJ2174" s="218"/>
      <c r="WLK2174" s="218"/>
      <c r="WLL2174" s="218"/>
      <c r="WLM2174" s="218"/>
      <c r="WLN2174" s="218"/>
      <c r="WLO2174" s="218"/>
      <c r="WLP2174" s="218"/>
      <c r="WLQ2174" s="218"/>
      <c r="WLR2174" s="218"/>
      <c r="WLS2174" s="218"/>
      <c r="WLT2174" s="218"/>
      <c r="WLU2174" s="218"/>
      <c r="WLV2174" s="218"/>
      <c r="WLW2174" s="218"/>
      <c r="WLX2174" s="218"/>
      <c r="WLY2174" s="218"/>
      <c r="WLZ2174" s="218"/>
      <c r="WMA2174" s="218"/>
      <c r="WMB2174" s="218"/>
      <c r="WMC2174" s="218"/>
      <c r="WMD2174" s="218"/>
      <c r="WME2174" s="218"/>
      <c r="WMF2174" s="218"/>
      <c r="WMG2174" s="218"/>
      <c r="WMH2174" s="218"/>
      <c r="WMI2174" s="218"/>
      <c r="WMJ2174" s="218"/>
      <c r="WMK2174" s="218"/>
      <c r="WML2174" s="218"/>
      <c r="WMM2174" s="218"/>
      <c r="WMN2174" s="218"/>
      <c r="WMO2174" s="218"/>
      <c r="WMP2174" s="218"/>
      <c r="WMQ2174" s="218"/>
      <c r="WMR2174" s="218"/>
      <c r="WMS2174" s="218"/>
      <c r="WMT2174" s="218"/>
      <c r="WMU2174" s="218"/>
      <c r="WMV2174" s="218"/>
      <c r="WMW2174" s="218"/>
      <c r="WMX2174" s="218"/>
      <c r="WMY2174" s="218"/>
      <c r="WMZ2174" s="218"/>
      <c r="WNA2174" s="218"/>
      <c r="WNB2174" s="218"/>
      <c r="WNC2174" s="218"/>
      <c r="WND2174" s="218"/>
      <c r="WNE2174" s="218"/>
      <c r="WNF2174" s="218"/>
      <c r="WNG2174" s="218"/>
      <c r="WNH2174" s="218"/>
      <c r="WNI2174" s="218"/>
      <c r="WNJ2174" s="218"/>
      <c r="WNK2174" s="218"/>
      <c r="WNL2174" s="218"/>
      <c r="WNM2174" s="218"/>
      <c r="WNN2174" s="218"/>
      <c r="WNO2174" s="218"/>
      <c r="WNP2174" s="218"/>
      <c r="WNQ2174" s="218"/>
      <c r="WNR2174" s="218"/>
      <c r="WNS2174" s="218"/>
      <c r="WNT2174" s="218"/>
      <c r="WNU2174" s="218"/>
      <c r="WNV2174" s="218"/>
      <c r="WNW2174" s="218"/>
      <c r="WNX2174" s="218"/>
      <c r="WNY2174" s="218"/>
      <c r="WNZ2174" s="218"/>
      <c r="WOA2174" s="218"/>
      <c r="WOB2174" s="218"/>
      <c r="WOC2174" s="218"/>
      <c r="WOD2174" s="218"/>
      <c r="WOE2174" s="218"/>
      <c r="WOF2174" s="218"/>
      <c r="WOG2174" s="218"/>
      <c r="WOH2174" s="218"/>
      <c r="WOI2174" s="218"/>
      <c r="WOJ2174" s="218"/>
      <c r="WOK2174" s="218"/>
      <c r="WOL2174" s="218"/>
      <c r="WOM2174" s="218"/>
      <c r="WON2174" s="218"/>
      <c r="WOO2174" s="218"/>
      <c r="WOP2174" s="218"/>
      <c r="WOQ2174" s="218"/>
      <c r="WOR2174" s="218"/>
      <c r="WOS2174" s="218"/>
      <c r="WOT2174" s="218"/>
      <c r="WOU2174" s="218"/>
      <c r="WOV2174" s="218"/>
      <c r="WOW2174" s="218"/>
      <c r="WOX2174" s="218"/>
      <c r="WOY2174" s="218"/>
      <c r="WOZ2174" s="218"/>
      <c r="WPA2174" s="218"/>
      <c r="WPB2174" s="218"/>
      <c r="WPC2174" s="218"/>
      <c r="WPD2174" s="218"/>
      <c r="WPE2174" s="218"/>
      <c r="WPF2174" s="218"/>
      <c r="WPG2174" s="218"/>
      <c r="WPH2174" s="218"/>
      <c r="WPI2174" s="218"/>
      <c r="WPJ2174" s="218"/>
      <c r="WPK2174" s="218"/>
      <c r="WPL2174" s="218"/>
      <c r="WPM2174" s="218"/>
      <c r="WPN2174" s="218"/>
      <c r="WPO2174" s="218"/>
      <c r="WPP2174" s="218"/>
      <c r="WPQ2174" s="218"/>
      <c r="WPR2174" s="218"/>
      <c r="WPS2174" s="218"/>
      <c r="WPT2174" s="218"/>
      <c r="WPU2174" s="218"/>
      <c r="WPV2174" s="218"/>
      <c r="WPW2174" s="218"/>
      <c r="WPX2174" s="218"/>
      <c r="WPY2174" s="218"/>
      <c r="WPZ2174" s="218"/>
      <c r="WQA2174" s="218"/>
      <c r="WQB2174" s="218"/>
      <c r="WQC2174" s="218"/>
      <c r="WQD2174" s="218"/>
      <c r="WQE2174" s="218"/>
      <c r="WQF2174" s="218"/>
      <c r="WQG2174" s="218"/>
      <c r="WQH2174" s="218"/>
      <c r="WQI2174" s="218"/>
      <c r="WQJ2174" s="218"/>
      <c r="WQK2174" s="218"/>
      <c r="WQL2174" s="218"/>
      <c r="WQM2174" s="218"/>
      <c r="WQN2174" s="218"/>
      <c r="WQO2174" s="218"/>
      <c r="WQP2174" s="218"/>
      <c r="WQQ2174" s="218"/>
      <c r="WQR2174" s="218"/>
      <c r="WQS2174" s="218"/>
      <c r="WQT2174" s="218"/>
      <c r="WQU2174" s="218"/>
      <c r="WQV2174" s="218"/>
      <c r="WQW2174" s="218"/>
      <c r="WQX2174" s="218"/>
      <c r="WQY2174" s="218"/>
      <c r="WQZ2174" s="218"/>
      <c r="WRA2174" s="218"/>
      <c r="WRB2174" s="218"/>
      <c r="WRC2174" s="218"/>
      <c r="WRD2174" s="218"/>
      <c r="WRE2174" s="218"/>
      <c r="WRF2174" s="218"/>
      <c r="WRG2174" s="218"/>
      <c r="WRH2174" s="218"/>
      <c r="WRI2174" s="218"/>
      <c r="WRJ2174" s="218"/>
      <c r="WRK2174" s="218"/>
      <c r="WRL2174" s="218"/>
      <c r="WRM2174" s="218"/>
      <c r="WRN2174" s="218"/>
      <c r="WRO2174" s="218"/>
      <c r="WRP2174" s="218"/>
      <c r="WRQ2174" s="218"/>
      <c r="WRR2174" s="218"/>
      <c r="WRS2174" s="218"/>
      <c r="WRT2174" s="218"/>
      <c r="WRU2174" s="218"/>
      <c r="WRV2174" s="218"/>
      <c r="WRW2174" s="218"/>
      <c r="WRX2174" s="218"/>
      <c r="WRY2174" s="218"/>
      <c r="WRZ2174" s="218"/>
      <c r="WSA2174" s="218"/>
      <c r="WSB2174" s="218"/>
      <c r="WSC2174" s="218"/>
      <c r="WSD2174" s="218"/>
      <c r="WSE2174" s="218"/>
      <c r="WSF2174" s="218"/>
      <c r="WSG2174" s="218"/>
      <c r="WSH2174" s="218"/>
      <c r="WSI2174" s="218"/>
      <c r="WSJ2174" s="218"/>
      <c r="WSK2174" s="218"/>
      <c r="WSL2174" s="218"/>
      <c r="WSM2174" s="218"/>
      <c r="WSN2174" s="218"/>
      <c r="WSO2174" s="218"/>
      <c r="WSP2174" s="218"/>
      <c r="WSQ2174" s="218"/>
      <c r="WSR2174" s="218"/>
      <c r="WSS2174" s="218"/>
      <c r="WST2174" s="218"/>
      <c r="WSU2174" s="218"/>
      <c r="WSV2174" s="218"/>
      <c r="WSW2174" s="218"/>
      <c r="WSX2174" s="218"/>
      <c r="WSY2174" s="218"/>
      <c r="WSZ2174" s="218"/>
      <c r="WTA2174" s="218"/>
      <c r="WTB2174" s="218"/>
      <c r="WTC2174" s="218"/>
      <c r="WTD2174" s="218"/>
      <c r="WTE2174" s="218"/>
      <c r="WTF2174" s="218"/>
      <c r="WTG2174" s="218"/>
      <c r="WTH2174" s="218"/>
      <c r="WTI2174" s="218"/>
      <c r="WTJ2174" s="218"/>
      <c r="WTK2174" s="218"/>
      <c r="WTL2174" s="218"/>
      <c r="WTM2174" s="218"/>
      <c r="WTN2174" s="218"/>
      <c r="WTO2174" s="218"/>
      <c r="WTP2174" s="218"/>
      <c r="WTQ2174" s="218"/>
      <c r="WTR2174" s="218"/>
      <c r="WTS2174" s="218"/>
      <c r="WTT2174" s="218"/>
      <c r="WTU2174" s="218"/>
      <c r="WTV2174" s="218"/>
      <c r="WTW2174" s="218"/>
      <c r="WTX2174" s="218"/>
      <c r="WTY2174" s="218"/>
      <c r="WTZ2174" s="218"/>
      <c r="WUA2174" s="218"/>
      <c r="WUB2174" s="218"/>
      <c r="WUC2174" s="218"/>
      <c r="WUD2174" s="218"/>
      <c r="WUE2174" s="218"/>
      <c r="WUF2174" s="218"/>
      <c r="WUG2174" s="218"/>
      <c r="WUH2174" s="218"/>
      <c r="WUI2174" s="218"/>
      <c r="WUJ2174" s="218"/>
      <c r="WUK2174" s="218"/>
      <c r="WUL2174" s="218"/>
      <c r="WUM2174" s="218"/>
      <c r="WUN2174" s="218"/>
      <c r="WUO2174" s="218"/>
      <c r="WUP2174" s="218"/>
      <c r="WUQ2174" s="218"/>
      <c r="WUR2174" s="218"/>
      <c r="WUS2174" s="218"/>
      <c r="WUT2174" s="218"/>
      <c r="WUU2174" s="218"/>
      <c r="WUV2174" s="218"/>
      <c r="WUW2174" s="218"/>
      <c r="WUX2174" s="218"/>
      <c r="WUY2174" s="218"/>
      <c r="WUZ2174" s="218"/>
      <c r="WVA2174" s="218"/>
      <c r="WVB2174" s="218"/>
      <c r="WVC2174" s="218"/>
      <c r="WVD2174" s="218"/>
      <c r="WVE2174" s="218"/>
      <c r="WVF2174" s="218"/>
      <c r="WVG2174" s="218"/>
      <c r="WVH2174" s="218"/>
      <c r="WVI2174" s="218"/>
      <c r="WVJ2174" s="218"/>
      <c r="WVK2174" s="218"/>
      <c r="WVL2174" s="218"/>
      <c r="WVM2174" s="218"/>
      <c r="WVN2174" s="218"/>
      <c r="WVO2174" s="218"/>
      <c r="WVP2174" s="218"/>
      <c r="WVQ2174" s="218"/>
      <c r="WVR2174" s="218"/>
      <c r="WVS2174" s="218"/>
      <c r="WVT2174" s="218"/>
      <c r="WVU2174" s="218"/>
      <c r="WVV2174" s="218"/>
      <c r="WVW2174" s="218"/>
      <c r="WVX2174" s="218"/>
      <c r="WVY2174" s="218"/>
      <c r="WVZ2174" s="218"/>
      <c r="WWA2174" s="218"/>
      <c r="WWB2174" s="218"/>
      <c r="WWC2174" s="218"/>
      <c r="WWD2174" s="218"/>
      <c r="WWE2174" s="218"/>
      <c r="WWF2174" s="218"/>
      <c r="WWG2174" s="218"/>
      <c r="WWH2174" s="218"/>
      <c r="WWI2174" s="218"/>
      <c r="WWJ2174" s="218"/>
      <c r="WWK2174" s="218"/>
      <c r="WWL2174" s="218"/>
      <c r="WWM2174" s="218"/>
      <c r="WWN2174" s="218"/>
      <c r="WWO2174" s="218"/>
      <c r="WWP2174" s="218"/>
      <c r="WWQ2174" s="218"/>
      <c r="WWR2174" s="218"/>
      <c r="WWS2174" s="218"/>
      <c r="WWT2174" s="218"/>
      <c r="WWU2174" s="218"/>
      <c r="WWV2174" s="218"/>
      <c r="WWW2174" s="218"/>
      <c r="WWX2174" s="218"/>
      <c r="WWY2174" s="218"/>
      <c r="WWZ2174" s="218"/>
      <c r="WXA2174" s="218"/>
      <c r="WXB2174" s="218"/>
      <c r="WXC2174" s="218"/>
      <c r="WXD2174" s="218"/>
      <c r="WXE2174" s="218"/>
      <c r="WXF2174" s="218"/>
      <c r="WXG2174" s="218"/>
      <c r="WXH2174" s="218"/>
      <c r="WXI2174" s="218"/>
      <c r="WXJ2174" s="218"/>
      <c r="WXK2174" s="218"/>
      <c r="WXL2174" s="218"/>
      <c r="WXM2174" s="218"/>
      <c r="WXN2174" s="218"/>
      <c r="WXO2174" s="218"/>
      <c r="WXP2174" s="218"/>
      <c r="WXQ2174" s="218"/>
      <c r="WXR2174" s="218"/>
      <c r="WXS2174" s="218"/>
      <c r="WXT2174" s="218"/>
      <c r="WXU2174" s="218"/>
      <c r="WXV2174" s="218"/>
      <c r="WXW2174" s="218"/>
      <c r="WXX2174" s="218"/>
      <c r="WXY2174" s="218"/>
      <c r="WXZ2174" s="218"/>
      <c r="WYA2174" s="218"/>
      <c r="WYB2174" s="218"/>
      <c r="WYC2174" s="218"/>
      <c r="WYD2174" s="218"/>
      <c r="WYE2174" s="218"/>
      <c r="WYF2174" s="218"/>
      <c r="WYG2174" s="218"/>
      <c r="WYH2174" s="218"/>
      <c r="WYI2174" s="218"/>
      <c r="WYJ2174" s="218"/>
      <c r="WYK2174" s="218"/>
      <c r="WYL2174" s="218"/>
      <c r="WYM2174" s="218"/>
      <c r="WYN2174" s="218"/>
      <c r="WYO2174" s="218"/>
      <c r="WYP2174" s="218"/>
      <c r="WYQ2174" s="218"/>
      <c r="WYR2174" s="218"/>
      <c r="WYS2174" s="218"/>
      <c r="WYT2174" s="218"/>
      <c r="WYU2174" s="218"/>
      <c r="WYV2174" s="218"/>
      <c r="WYW2174" s="218"/>
      <c r="WYX2174" s="218"/>
      <c r="WYY2174" s="218"/>
      <c r="WYZ2174" s="218"/>
      <c r="WZA2174" s="218"/>
      <c r="WZB2174" s="218"/>
      <c r="WZC2174" s="218"/>
      <c r="WZD2174" s="218"/>
      <c r="WZE2174" s="218"/>
      <c r="WZF2174" s="218"/>
      <c r="WZG2174" s="218"/>
      <c r="WZH2174" s="218"/>
      <c r="WZI2174" s="218"/>
      <c r="WZJ2174" s="218"/>
      <c r="WZK2174" s="218"/>
      <c r="WZL2174" s="218"/>
      <c r="WZM2174" s="218"/>
      <c r="WZN2174" s="218"/>
      <c r="WZO2174" s="218"/>
      <c r="WZP2174" s="218"/>
      <c r="WZQ2174" s="218"/>
      <c r="WZR2174" s="218"/>
      <c r="WZS2174" s="218"/>
      <c r="WZT2174" s="218"/>
      <c r="WZU2174" s="218"/>
      <c r="WZV2174" s="218"/>
      <c r="WZW2174" s="218"/>
      <c r="WZX2174" s="218"/>
      <c r="WZY2174" s="218"/>
      <c r="WZZ2174" s="218"/>
      <c r="XAA2174" s="218"/>
      <c r="XAB2174" s="218"/>
      <c r="XAC2174" s="218"/>
      <c r="XAD2174" s="218"/>
      <c r="XAE2174" s="218"/>
      <c r="XAF2174" s="218"/>
      <c r="XAG2174" s="218"/>
      <c r="XAH2174" s="218"/>
      <c r="XAI2174" s="218"/>
      <c r="XAJ2174" s="218"/>
      <c r="XAK2174" s="218"/>
      <c r="XAL2174" s="218"/>
      <c r="XAM2174" s="218"/>
      <c r="XAN2174" s="218"/>
      <c r="XAO2174" s="218"/>
      <c r="XAP2174" s="218"/>
      <c r="XAQ2174" s="218"/>
      <c r="XAR2174" s="218"/>
      <c r="XAS2174" s="218"/>
      <c r="XAT2174" s="218"/>
      <c r="XAU2174" s="218"/>
      <c r="XAV2174" s="218"/>
      <c r="XAW2174" s="218"/>
      <c r="XAX2174" s="218"/>
      <c r="XAY2174" s="218"/>
      <c r="XAZ2174" s="218"/>
      <c r="XBA2174" s="218"/>
      <c r="XBB2174" s="218"/>
      <c r="XBC2174" s="218"/>
      <c r="XBD2174" s="218"/>
      <c r="XBE2174" s="218"/>
      <c r="XBF2174" s="218"/>
      <c r="XBG2174" s="218"/>
      <c r="XBH2174" s="218"/>
      <c r="XBI2174" s="218"/>
      <c r="XBJ2174" s="218"/>
      <c r="XBK2174" s="218"/>
      <c r="XBL2174" s="218"/>
      <c r="XBM2174" s="218"/>
      <c r="XBN2174" s="218"/>
      <c r="XBO2174" s="218"/>
      <c r="XBP2174" s="218"/>
      <c r="XBQ2174" s="218"/>
      <c r="XBR2174" s="218"/>
      <c r="XBS2174" s="218"/>
      <c r="XBT2174" s="218"/>
      <c r="XBU2174" s="218"/>
      <c r="XBV2174" s="218"/>
      <c r="XBW2174" s="218"/>
      <c r="XBX2174" s="218"/>
      <c r="XBY2174" s="218"/>
      <c r="XBZ2174" s="218"/>
      <c r="XCA2174" s="218"/>
      <c r="XCB2174" s="218"/>
      <c r="XCC2174" s="218"/>
      <c r="XCD2174" s="218"/>
      <c r="XCE2174" s="218"/>
      <c r="XCF2174" s="218"/>
      <c r="XCG2174" s="218"/>
      <c r="XCH2174" s="218"/>
      <c r="XCI2174" s="218"/>
      <c r="XCJ2174" s="218"/>
      <c r="XCK2174" s="218"/>
      <c r="XCL2174" s="218"/>
      <c r="XCM2174" s="218"/>
      <c r="XCN2174" s="218"/>
      <c r="XCO2174" s="218"/>
      <c r="XCP2174" s="218"/>
      <c r="XCQ2174" s="218"/>
      <c r="XCR2174" s="218"/>
      <c r="XCS2174" s="218"/>
      <c r="XCT2174" s="218"/>
      <c r="XCU2174" s="218"/>
      <c r="XCV2174" s="218"/>
      <c r="XCW2174" s="218"/>
      <c r="XCX2174" s="218"/>
      <c r="XCY2174" s="218"/>
      <c r="XCZ2174" s="218"/>
      <c r="XDA2174" s="218"/>
      <c r="XDB2174" s="218"/>
      <c r="XDC2174" s="218"/>
      <c r="XDD2174" s="218"/>
      <c r="XDE2174" s="218"/>
      <c r="XDF2174" s="218"/>
      <c r="XDG2174" s="218"/>
      <c r="XDH2174" s="218"/>
      <c r="XDI2174" s="218"/>
      <c r="XDJ2174" s="218"/>
      <c r="XDK2174" s="218"/>
      <c r="XDL2174" s="218"/>
      <c r="XDM2174" s="218"/>
      <c r="XDN2174" s="218"/>
      <c r="XDO2174" s="218"/>
      <c r="XDP2174" s="218"/>
      <c r="XDQ2174" s="218"/>
      <c r="XDR2174" s="218"/>
      <c r="XDS2174" s="218"/>
      <c r="XDT2174" s="218"/>
      <c r="XDU2174" s="218"/>
      <c r="XDV2174" s="218"/>
      <c r="XDW2174" s="218"/>
      <c r="XDX2174" s="218"/>
      <c r="XDY2174" s="218"/>
      <c r="XDZ2174" s="218"/>
      <c r="XEA2174" s="218"/>
      <c r="XEB2174" s="218"/>
      <c r="XEC2174" s="218"/>
      <c r="XED2174" s="218"/>
      <c r="XEE2174" s="218"/>
      <c r="XEF2174" s="218"/>
      <c r="XEG2174" s="218"/>
      <c r="XEH2174" s="218"/>
      <c r="XEI2174" s="218"/>
      <c r="XEJ2174" s="218"/>
      <c r="XEK2174" s="218"/>
      <c r="XEL2174" s="218"/>
      <c r="XEM2174" s="218"/>
      <c r="XEN2174" s="218"/>
      <c r="XEO2174" s="218"/>
      <c r="XEP2174" s="218"/>
      <c r="XEQ2174" s="218"/>
      <c r="XER2174" s="218"/>
      <c r="XES2174" s="218"/>
      <c r="XET2174" s="218"/>
      <c r="XEU2174" s="218"/>
      <c r="XEV2174" s="218"/>
      <c r="XEW2174" s="218"/>
      <c r="XEX2174" s="218"/>
      <c r="XEY2174" s="218"/>
      <c r="XEZ2174" s="218"/>
      <c r="XFA2174" s="218"/>
      <c r="XFB2174" s="218"/>
      <c r="XFC2174" s="218"/>
      <c r="XFD2174" s="218"/>
    </row>
    <row r="2175" spans="1:16384" s="94" customFormat="1" ht="20.100000000000001" customHeight="1" x14ac:dyDescent="0.25">
      <c r="A2175" s="154"/>
      <c r="B2175" s="60" t="str">
        <f>"00.03.27.3.1.1.11.B."&amp;C2175&amp;D2175&amp;I2175</f>
        <v>00.03.27.3.1.1.11.B.432.2023</v>
      </c>
      <c r="C2175" s="20">
        <v>432</v>
      </c>
      <c r="D2175" s="72" t="s">
        <v>1085</v>
      </c>
      <c r="E2175" s="60" t="s">
        <v>708</v>
      </c>
      <c r="F2175" s="19" t="s">
        <v>893</v>
      </c>
      <c r="G2175" s="311">
        <f>'[1]2023'!$D$145/7</f>
        <v>115428.57142857143</v>
      </c>
      <c r="H2175" s="269" t="s">
        <v>1165</v>
      </c>
      <c r="I2175" s="73">
        <v>2023</v>
      </c>
      <c r="J2175" s="126" t="s">
        <v>1467</v>
      </c>
      <c r="K2175" s="126" t="s">
        <v>59</v>
      </c>
      <c r="L2175" s="126" t="s">
        <v>59</v>
      </c>
      <c r="M2175" s="60"/>
      <c r="N2175" s="10">
        <v>1</v>
      </c>
      <c r="O2175" s="15" t="s">
        <v>947</v>
      </c>
      <c r="P2175" s="60" t="s">
        <v>1468</v>
      </c>
      <c r="Q2175" s="73"/>
      <c r="R2175" s="60"/>
      <c r="S2175" s="60"/>
      <c r="T2175" s="218"/>
      <c r="U2175" s="218"/>
      <c r="V2175" s="218"/>
      <c r="W2175" s="218"/>
      <c r="X2175" s="218"/>
      <c r="Y2175" s="218"/>
      <c r="Z2175" s="218"/>
      <c r="AA2175" s="218"/>
      <c r="AB2175" s="218"/>
      <c r="AC2175" s="218"/>
      <c r="AD2175" s="218"/>
      <c r="AE2175" s="218"/>
      <c r="AF2175" s="218"/>
      <c r="AG2175" s="218"/>
      <c r="AH2175" s="218"/>
      <c r="AI2175" s="218"/>
      <c r="AJ2175" s="218"/>
      <c r="AK2175" s="218"/>
      <c r="AL2175" s="218"/>
      <c r="AM2175" s="218"/>
      <c r="AN2175" s="218"/>
      <c r="AO2175" s="218"/>
      <c r="AP2175" s="218"/>
      <c r="AQ2175" s="218"/>
      <c r="AR2175" s="218"/>
      <c r="AS2175" s="218"/>
      <c r="AT2175" s="218"/>
      <c r="AU2175" s="218"/>
      <c r="AV2175" s="218"/>
      <c r="AW2175" s="218"/>
      <c r="AX2175" s="218"/>
      <c r="AY2175" s="218"/>
      <c r="AZ2175" s="218"/>
      <c r="BA2175" s="218"/>
      <c r="BB2175" s="218"/>
      <c r="BC2175" s="218"/>
      <c r="BD2175" s="218"/>
      <c r="BE2175" s="218"/>
      <c r="BF2175" s="218"/>
      <c r="BG2175" s="218"/>
      <c r="BH2175" s="218"/>
      <c r="BI2175" s="218"/>
      <c r="BJ2175" s="218"/>
      <c r="BK2175" s="218"/>
      <c r="BL2175" s="218"/>
      <c r="BM2175" s="218"/>
      <c r="BN2175" s="218"/>
      <c r="BO2175" s="218"/>
      <c r="BP2175" s="218"/>
      <c r="BQ2175" s="218"/>
      <c r="BR2175" s="218"/>
      <c r="BS2175" s="218"/>
      <c r="BT2175" s="218"/>
      <c r="BU2175" s="218"/>
      <c r="BV2175" s="218"/>
      <c r="BW2175" s="218"/>
      <c r="BX2175" s="218"/>
      <c r="BY2175" s="218"/>
      <c r="BZ2175" s="218"/>
      <c r="CA2175" s="218"/>
      <c r="CB2175" s="218"/>
      <c r="CC2175" s="218"/>
      <c r="CD2175" s="218"/>
      <c r="CE2175" s="218"/>
      <c r="CF2175" s="218"/>
      <c r="CG2175" s="218"/>
      <c r="CH2175" s="218"/>
      <c r="CI2175" s="218"/>
      <c r="CJ2175" s="218"/>
      <c r="CK2175" s="218"/>
      <c r="CL2175" s="218"/>
      <c r="CM2175" s="218"/>
      <c r="CN2175" s="218"/>
      <c r="CO2175" s="218"/>
      <c r="CP2175" s="218"/>
      <c r="CQ2175" s="218"/>
      <c r="CR2175" s="218"/>
      <c r="CS2175" s="218"/>
      <c r="CT2175" s="218"/>
      <c r="CU2175" s="218"/>
      <c r="CV2175" s="218"/>
      <c r="CW2175" s="218"/>
      <c r="CX2175" s="218"/>
      <c r="CY2175" s="218"/>
      <c r="CZ2175" s="218"/>
      <c r="DA2175" s="218"/>
      <c r="DB2175" s="218"/>
      <c r="DC2175" s="218"/>
      <c r="DD2175" s="218"/>
      <c r="DE2175" s="218"/>
      <c r="DF2175" s="218"/>
      <c r="DG2175" s="218"/>
      <c r="DH2175" s="218"/>
      <c r="DI2175" s="218"/>
      <c r="DJ2175" s="218"/>
      <c r="DK2175" s="218"/>
      <c r="DL2175" s="218"/>
      <c r="DM2175" s="218"/>
      <c r="DN2175" s="218"/>
      <c r="DO2175" s="218"/>
      <c r="DP2175" s="218"/>
      <c r="DQ2175" s="218"/>
      <c r="DR2175" s="218"/>
      <c r="DS2175" s="218"/>
      <c r="DT2175" s="218"/>
      <c r="DU2175" s="218"/>
      <c r="DV2175" s="218"/>
      <c r="DW2175" s="218"/>
      <c r="DX2175" s="218"/>
      <c r="DY2175" s="218"/>
      <c r="DZ2175" s="218"/>
      <c r="EA2175" s="218"/>
      <c r="EB2175" s="218"/>
      <c r="EC2175" s="218"/>
      <c r="ED2175" s="218"/>
      <c r="EE2175" s="218"/>
      <c r="EF2175" s="218"/>
      <c r="EG2175" s="218"/>
      <c r="EH2175" s="218"/>
      <c r="EI2175" s="218"/>
      <c r="EJ2175" s="218"/>
      <c r="EK2175" s="218"/>
      <c r="EL2175" s="218"/>
      <c r="EM2175" s="218"/>
      <c r="EN2175" s="218"/>
      <c r="EO2175" s="218"/>
      <c r="EP2175" s="218"/>
      <c r="EQ2175" s="218"/>
      <c r="ER2175" s="218"/>
      <c r="ES2175" s="218"/>
      <c r="ET2175" s="218"/>
      <c r="EU2175" s="218"/>
      <c r="EV2175" s="218"/>
      <c r="EW2175" s="218"/>
      <c r="EX2175" s="218"/>
      <c r="EY2175" s="218"/>
      <c r="EZ2175" s="218"/>
      <c r="FA2175" s="218"/>
      <c r="FB2175" s="218"/>
      <c r="FC2175" s="218"/>
      <c r="FD2175" s="218"/>
      <c r="FE2175" s="218"/>
      <c r="FF2175" s="218"/>
      <c r="FG2175" s="218"/>
      <c r="FH2175" s="218"/>
      <c r="FI2175" s="218"/>
      <c r="FJ2175" s="218"/>
      <c r="FK2175" s="218"/>
      <c r="FL2175" s="218"/>
      <c r="FM2175" s="218"/>
      <c r="FN2175" s="218"/>
      <c r="FO2175" s="218"/>
      <c r="FP2175" s="218"/>
      <c r="FQ2175" s="218"/>
      <c r="FR2175" s="218"/>
      <c r="FS2175" s="218"/>
      <c r="FT2175" s="218"/>
      <c r="FU2175" s="218"/>
      <c r="FV2175" s="218"/>
      <c r="FW2175" s="218"/>
      <c r="FX2175" s="218"/>
      <c r="FY2175" s="218"/>
      <c r="FZ2175" s="218"/>
      <c r="GA2175" s="218"/>
      <c r="GB2175" s="218"/>
      <c r="GC2175" s="218"/>
      <c r="GD2175" s="218"/>
      <c r="GE2175" s="218"/>
      <c r="GF2175" s="218"/>
      <c r="GG2175" s="218"/>
      <c r="GH2175" s="218"/>
      <c r="GI2175" s="218"/>
      <c r="GJ2175" s="218"/>
      <c r="GK2175" s="218"/>
      <c r="GL2175" s="218"/>
      <c r="GM2175" s="218"/>
      <c r="GN2175" s="218"/>
      <c r="GO2175" s="218"/>
      <c r="GP2175" s="218"/>
      <c r="GQ2175" s="218"/>
      <c r="GR2175" s="218"/>
      <c r="GS2175" s="218"/>
      <c r="GT2175" s="218"/>
      <c r="GU2175" s="218"/>
      <c r="GV2175" s="218"/>
      <c r="GW2175" s="218"/>
      <c r="GX2175" s="218"/>
      <c r="GY2175" s="218"/>
      <c r="GZ2175" s="218"/>
      <c r="HA2175" s="218"/>
      <c r="HB2175" s="218"/>
      <c r="HC2175" s="218"/>
      <c r="HD2175" s="218"/>
      <c r="HE2175" s="218"/>
      <c r="HF2175" s="218"/>
      <c r="HG2175" s="218"/>
      <c r="HH2175" s="218"/>
      <c r="HI2175" s="218"/>
      <c r="HJ2175" s="218"/>
      <c r="HK2175" s="218"/>
      <c r="HL2175" s="218"/>
      <c r="HM2175" s="218"/>
      <c r="HN2175" s="218"/>
      <c r="HO2175" s="218"/>
      <c r="HP2175" s="218"/>
      <c r="HQ2175" s="218"/>
      <c r="HR2175" s="218"/>
      <c r="HS2175" s="218"/>
      <c r="HT2175" s="218"/>
      <c r="HU2175" s="218"/>
      <c r="HV2175" s="218"/>
      <c r="HW2175" s="218"/>
      <c r="HX2175" s="218"/>
      <c r="HY2175" s="218"/>
      <c r="HZ2175" s="218"/>
      <c r="IA2175" s="218"/>
      <c r="IB2175" s="218"/>
      <c r="IC2175" s="218"/>
      <c r="ID2175" s="218"/>
      <c r="IE2175" s="218"/>
      <c r="IF2175" s="218"/>
      <c r="IG2175" s="218"/>
      <c r="IH2175" s="218"/>
      <c r="II2175" s="218"/>
      <c r="IJ2175" s="218"/>
      <c r="IK2175" s="218"/>
      <c r="IL2175" s="218"/>
      <c r="IM2175" s="218"/>
      <c r="IN2175" s="218"/>
      <c r="IO2175" s="218"/>
      <c r="IP2175" s="218"/>
      <c r="IQ2175" s="218"/>
      <c r="IR2175" s="218"/>
      <c r="IS2175" s="218"/>
      <c r="IT2175" s="218"/>
      <c r="IU2175" s="218"/>
      <c r="IV2175" s="218"/>
      <c r="IW2175" s="218"/>
      <c r="IX2175" s="218"/>
      <c r="IY2175" s="218"/>
      <c r="IZ2175" s="218"/>
      <c r="JA2175" s="218"/>
      <c r="JB2175" s="218"/>
      <c r="JC2175" s="218"/>
      <c r="JD2175" s="218"/>
      <c r="JE2175" s="218"/>
      <c r="JF2175" s="218"/>
      <c r="JG2175" s="218"/>
      <c r="JH2175" s="218"/>
      <c r="JI2175" s="218"/>
      <c r="JJ2175" s="218"/>
      <c r="JK2175" s="218"/>
      <c r="JL2175" s="218"/>
      <c r="JM2175" s="218"/>
      <c r="JN2175" s="218"/>
      <c r="JO2175" s="218"/>
      <c r="JP2175" s="218"/>
      <c r="JQ2175" s="218"/>
      <c r="JR2175" s="218"/>
      <c r="JS2175" s="218"/>
      <c r="JT2175" s="218"/>
      <c r="JU2175" s="218"/>
      <c r="JV2175" s="218"/>
      <c r="JW2175" s="218"/>
      <c r="JX2175" s="218"/>
      <c r="JY2175" s="218"/>
      <c r="JZ2175" s="218"/>
      <c r="KA2175" s="218"/>
      <c r="KB2175" s="218"/>
      <c r="KC2175" s="218"/>
      <c r="KD2175" s="218"/>
      <c r="KE2175" s="218"/>
      <c r="KF2175" s="218"/>
      <c r="KG2175" s="218"/>
      <c r="KH2175" s="218"/>
      <c r="KI2175" s="218"/>
      <c r="KJ2175" s="218"/>
      <c r="KK2175" s="218"/>
      <c r="KL2175" s="218"/>
      <c r="KM2175" s="218"/>
      <c r="KN2175" s="218"/>
      <c r="KO2175" s="218"/>
      <c r="KP2175" s="218"/>
      <c r="KQ2175" s="218"/>
      <c r="KR2175" s="218"/>
      <c r="KS2175" s="218"/>
      <c r="KT2175" s="218"/>
      <c r="KU2175" s="218"/>
      <c r="KV2175" s="218"/>
      <c r="KW2175" s="218"/>
      <c r="KX2175" s="218"/>
      <c r="KY2175" s="218"/>
      <c r="KZ2175" s="218"/>
      <c r="LA2175" s="218"/>
      <c r="LB2175" s="218"/>
      <c r="LC2175" s="218"/>
      <c r="LD2175" s="218"/>
      <c r="LE2175" s="218"/>
      <c r="LF2175" s="218"/>
      <c r="LG2175" s="218"/>
      <c r="LH2175" s="218"/>
      <c r="LI2175" s="218"/>
      <c r="LJ2175" s="218"/>
      <c r="LK2175" s="218"/>
      <c r="LL2175" s="218"/>
      <c r="LM2175" s="218"/>
      <c r="LN2175" s="218"/>
      <c r="LO2175" s="218"/>
      <c r="LP2175" s="218"/>
      <c r="LQ2175" s="218"/>
      <c r="LR2175" s="218"/>
      <c r="LS2175" s="218"/>
      <c r="LT2175" s="218"/>
      <c r="LU2175" s="218"/>
      <c r="LV2175" s="218"/>
      <c r="LW2175" s="218"/>
      <c r="LX2175" s="218"/>
      <c r="LY2175" s="218"/>
      <c r="LZ2175" s="218"/>
      <c r="MA2175" s="218"/>
      <c r="MB2175" s="218"/>
      <c r="MC2175" s="218"/>
      <c r="MD2175" s="218"/>
      <c r="ME2175" s="218"/>
      <c r="MF2175" s="218"/>
      <c r="MG2175" s="218"/>
      <c r="MH2175" s="218"/>
      <c r="MI2175" s="218"/>
      <c r="MJ2175" s="218"/>
      <c r="MK2175" s="218"/>
      <c r="ML2175" s="218"/>
      <c r="MM2175" s="218"/>
      <c r="MN2175" s="218"/>
      <c r="MO2175" s="218"/>
      <c r="MP2175" s="218"/>
      <c r="MQ2175" s="218"/>
      <c r="MR2175" s="218"/>
      <c r="MS2175" s="218"/>
      <c r="MT2175" s="218"/>
      <c r="MU2175" s="218"/>
      <c r="MV2175" s="218"/>
      <c r="MW2175" s="218"/>
      <c r="MX2175" s="218"/>
      <c r="MY2175" s="218"/>
      <c r="MZ2175" s="218"/>
      <c r="NA2175" s="218"/>
      <c r="NB2175" s="218"/>
      <c r="NC2175" s="218"/>
      <c r="ND2175" s="218"/>
      <c r="NE2175" s="218"/>
      <c r="NF2175" s="218"/>
      <c r="NG2175" s="218"/>
      <c r="NH2175" s="218"/>
      <c r="NI2175" s="218"/>
      <c r="NJ2175" s="218"/>
      <c r="NK2175" s="218"/>
      <c r="NL2175" s="218"/>
      <c r="NM2175" s="218"/>
      <c r="NN2175" s="218"/>
      <c r="NO2175" s="218"/>
      <c r="NP2175" s="218"/>
      <c r="NQ2175" s="218"/>
      <c r="NR2175" s="218"/>
      <c r="NS2175" s="218"/>
      <c r="NT2175" s="218"/>
      <c r="NU2175" s="218"/>
      <c r="NV2175" s="218"/>
      <c r="NW2175" s="218"/>
      <c r="NX2175" s="218"/>
      <c r="NY2175" s="218"/>
      <c r="NZ2175" s="218"/>
      <c r="OA2175" s="218"/>
      <c r="OB2175" s="218"/>
      <c r="OC2175" s="218"/>
      <c r="OD2175" s="218"/>
      <c r="OE2175" s="218"/>
      <c r="OF2175" s="218"/>
      <c r="OG2175" s="218"/>
      <c r="OH2175" s="218"/>
      <c r="OI2175" s="218"/>
      <c r="OJ2175" s="218"/>
      <c r="OK2175" s="218"/>
      <c r="OL2175" s="218"/>
      <c r="OM2175" s="218"/>
      <c r="ON2175" s="218"/>
      <c r="OO2175" s="218"/>
      <c r="OP2175" s="218"/>
      <c r="OQ2175" s="218"/>
      <c r="OR2175" s="218"/>
      <c r="OS2175" s="218"/>
      <c r="OT2175" s="218"/>
      <c r="OU2175" s="218"/>
      <c r="OV2175" s="218"/>
      <c r="OW2175" s="218"/>
      <c r="OX2175" s="218"/>
      <c r="OY2175" s="218"/>
      <c r="OZ2175" s="218"/>
      <c r="PA2175" s="218"/>
      <c r="PB2175" s="218"/>
      <c r="PC2175" s="218"/>
      <c r="PD2175" s="218"/>
      <c r="PE2175" s="218"/>
      <c r="PF2175" s="218"/>
      <c r="PG2175" s="218"/>
      <c r="PH2175" s="218"/>
      <c r="PI2175" s="218"/>
      <c r="PJ2175" s="218"/>
      <c r="PK2175" s="218"/>
      <c r="PL2175" s="218"/>
      <c r="PM2175" s="218"/>
      <c r="PN2175" s="218"/>
      <c r="PO2175" s="218"/>
      <c r="PP2175" s="218"/>
      <c r="PQ2175" s="218"/>
      <c r="PR2175" s="218"/>
      <c r="PS2175" s="218"/>
      <c r="PT2175" s="218"/>
      <c r="PU2175" s="218"/>
      <c r="PV2175" s="218"/>
      <c r="PW2175" s="218"/>
      <c r="PX2175" s="218"/>
      <c r="PY2175" s="218"/>
      <c r="PZ2175" s="218"/>
      <c r="QA2175" s="218"/>
      <c r="QB2175" s="218"/>
      <c r="QC2175" s="218"/>
      <c r="QD2175" s="218"/>
      <c r="QE2175" s="218"/>
      <c r="QF2175" s="218"/>
      <c r="QG2175" s="218"/>
      <c r="QH2175" s="218"/>
      <c r="QI2175" s="218"/>
      <c r="QJ2175" s="218"/>
      <c r="QK2175" s="218"/>
      <c r="QL2175" s="218"/>
      <c r="QM2175" s="218"/>
      <c r="QN2175" s="218"/>
      <c r="QO2175" s="218"/>
      <c r="QP2175" s="218"/>
      <c r="QQ2175" s="218"/>
      <c r="QR2175" s="218"/>
      <c r="QS2175" s="218"/>
      <c r="QT2175" s="218"/>
      <c r="QU2175" s="218"/>
      <c r="QV2175" s="218"/>
      <c r="QW2175" s="218"/>
      <c r="QX2175" s="218"/>
      <c r="QY2175" s="218"/>
      <c r="QZ2175" s="218"/>
      <c r="RA2175" s="218"/>
      <c r="RB2175" s="218"/>
      <c r="RC2175" s="218"/>
      <c r="RD2175" s="218"/>
      <c r="RE2175" s="218"/>
      <c r="RF2175" s="218"/>
      <c r="RG2175" s="218"/>
      <c r="RH2175" s="218"/>
      <c r="RI2175" s="218"/>
      <c r="RJ2175" s="218"/>
      <c r="RK2175" s="218"/>
      <c r="RL2175" s="218"/>
      <c r="RM2175" s="218"/>
      <c r="RN2175" s="218"/>
      <c r="RO2175" s="218"/>
      <c r="RP2175" s="218"/>
      <c r="RQ2175" s="218"/>
      <c r="RR2175" s="218"/>
      <c r="RS2175" s="218"/>
      <c r="RT2175" s="218"/>
      <c r="RU2175" s="218"/>
      <c r="RV2175" s="218"/>
      <c r="RW2175" s="218"/>
      <c r="RX2175" s="218"/>
      <c r="RY2175" s="218"/>
      <c r="RZ2175" s="218"/>
      <c r="SA2175" s="218"/>
      <c r="SB2175" s="218"/>
      <c r="SC2175" s="218"/>
      <c r="SD2175" s="218"/>
      <c r="SE2175" s="218"/>
      <c r="SF2175" s="218"/>
      <c r="SG2175" s="218"/>
      <c r="SH2175" s="218"/>
      <c r="SI2175" s="218"/>
      <c r="SJ2175" s="218"/>
      <c r="SK2175" s="218"/>
      <c r="SL2175" s="218"/>
      <c r="SM2175" s="218"/>
      <c r="SN2175" s="218"/>
      <c r="SO2175" s="218"/>
      <c r="SP2175" s="218"/>
      <c r="SQ2175" s="218"/>
      <c r="SR2175" s="218"/>
      <c r="SS2175" s="218"/>
      <c r="ST2175" s="218"/>
      <c r="SU2175" s="218"/>
      <c r="SV2175" s="218"/>
      <c r="SW2175" s="218"/>
      <c r="SX2175" s="218"/>
      <c r="SY2175" s="218"/>
      <c r="SZ2175" s="218"/>
      <c r="TA2175" s="218"/>
      <c r="TB2175" s="218"/>
      <c r="TC2175" s="218"/>
      <c r="TD2175" s="218"/>
      <c r="TE2175" s="218"/>
      <c r="TF2175" s="218"/>
      <c r="TG2175" s="218"/>
      <c r="TH2175" s="218"/>
      <c r="TI2175" s="218"/>
      <c r="TJ2175" s="218"/>
      <c r="TK2175" s="218"/>
      <c r="TL2175" s="218"/>
      <c r="TM2175" s="218"/>
      <c r="TN2175" s="218"/>
      <c r="TO2175" s="218"/>
      <c r="TP2175" s="218"/>
      <c r="TQ2175" s="218"/>
      <c r="TR2175" s="218"/>
      <c r="TS2175" s="218"/>
      <c r="TT2175" s="218"/>
      <c r="TU2175" s="218"/>
      <c r="TV2175" s="218"/>
      <c r="TW2175" s="218"/>
      <c r="TX2175" s="218"/>
      <c r="TY2175" s="218"/>
      <c r="TZ2175" s="218"/>
      <c r="UA2175" s="218"/>
      <c r="UB2175" s="218"/>
      <c r="UC2175" s="218"/>
      <c r="UD2175" s="218"/>
      <c r="UE2175" s="218"/>
      <c r="UF2175" s="218"/>
      <c r="UG2175" s="218"/>
      <c r="UH2175" s="218"/>
      <c r="UI2175" s="218"/>
      <c r="UJ2175" s="218"/>
      <c r="UK2175" s="218"/>
      <c r="UL2175" s="218"/>
      <c r="UM2175" s="218"/>
      <c r="UN2175" s="218"/>
      <c r="UO2175" s="218"/>
      <c r="UP2175" s="218"/>
      <c r="UQ2175" s="218"/>
      <c r="UR2175" s="218"/>
      <c r="US2175" s="218"/>
      <c r="UT2175" s="218"/>
      <c r="UU2175" s="218"/>
      <c r="UV2175" s="218"/>
      <c r="UW2175" s="218"/>
      <c r="UX2175" s="218"/>
      <c r="UY2175" s="218"/>
      <c r="UZ2175" s="218"/>
      <c r="VA2175" s="218"/>
      <c r="VB2175" s="218"/>
      <c r="VC2175" s="218"/>
      <c r="VD2175" s="218"/>
      <c r="VE2175" s="218"/>
      <c r="VF2175" s="218"/>
      <c r="VG2175" s="218"/>
      <c r="VH2175" s="218"/>
      <c r="VI2175" s="218"/>
      <c r="VJ2175" s="218"/>
      <c r="VK2175" s="218"/>
      <c r="VL2175" s="218"/>
      <c r="VM2175" s="218"/>
      <c r="VN2175" s="218"/>
      <c r="VO2175" s="218"/>
      <c r="VP2175" s="218"/>
      <c r="VQ2175" s="218"/>
      <c r="VR2175" s="218"/>
      <c r="VS2175" s="218"/>
      <c r="VT2175" s="218"/>
      <c r="VU2175" s="218"/>
      <c r="VV2175" s="218"/>
      <c r="VW2175" s="218"/>
      <c r="VX2175" s="218"/>
      <c r="VY2175" s="218"/>
      <c r="VZ2175" s="218"/>
      <c r="WA2175" s="218"/>
      <c r="WB2175" s="218"/>
      <c r="WC2175" s="218"/>
      <c r="WD2175" s="218"/>
      <c r="WE2175" s="218"/>
      <c r="WF2175" s="218"/>
      <c r="WG2175" s="218"/>
      <c r="WH2175" s="218"/>
      <c r="WI2175" s="218"/>
      <c r="WJ2175" s="218"/>
      <c r="WK2175" s="218"/>
      <c r="WL2175" s="218"/>
      <c r="WM2175" s="218"/>
      <c r="WN2175" s="218"/>
      <c r="WO2175" s="218"/>
      <c r="WP2175" s="218"/>
      <c r="WQ2175" s="218"/>
      <c r="WR2175" s="218"/>
      <c r="WS2175" s="218"/>
      <c r="WT2175" s="218"/>
      <c r="WU2175" s="218"/>
      <c r="WV2175" s="218"/>
      <c r="WW2175" s="218"/>
      <c r="WX2175" s="218"/>
      <c r="WY2175" s="218"/>
      <c r="WZ2175" s="218"/>
      <c r="XA2175" s="218"/>
      <c r="XB2175" s="218"/>
      <c r="XC2175" s="218"/>
      <c r="XD2175" s="218"/>
      <c r="XE2175" s="218"/>
      <c r="XF2175" s="218"/>
      <c r="XG2175" s="218"/>
      <c r="XH2175" s="218"/>
      <c r="XI2175" s="218"/>
      <c r="XJ2175" s="218"/>
      <c r="XK2175" s="218"/>
      <c r="XL2175" s="218"/>
      <c r="XM2175" s="218"/>
      <c r="XN2175" s="218"/>
      <c r="XO2175" s="218"/>
      <c r="XP2175" s="218"/>
      <c r="XQ2175" s="218"/>
      <c r="XR2175" s="218"/>
      <c r="XS2175" s="218"/>
      <c r="XT2175" s="218"/>
      <c r="XU2175" s="218"/>
      <c r="XV2175" s="218"/>
      <c r="XW2175" s="218"/>
      <c r="XX2175" s="218"/>
      <c r="XY2175" s="218"/>
      <c r="XZ2175" s="218"/>
      <c r="YA2175" s="218"/>
      <c r="YB2175" s="218"/>
      <c r="YC2175" s="218"/>
      <c r="YD2175" s="218"/>
      <c r="YE2175" s="218"/>
      <c r="YF2175" s="218"/>
      <c r="YG2175" s="218"/>
      <c r="YH2175" s="218"/>
      <c r="YI2175" s="218"/>
      <c r="YJ2175" s="218"/>
      <c r="YK2175" s="218"/>
      <c r="YL2175" s="218"/>
      <c r="YM2175" s="218"/>
      <c r="YN2175" s="218"/>
      <c r="YO2175" s="218"/>
      <c r="YP2175" s="218"/>
      <c r="YQ2175" s="218"/>
      <c r="YR2175" s="218"/>
      <c r="YS2175" s="218"/>
      <c r="YT2175" s="218"/>
      <c r="YU2175" s="218"/>
      <c r="YV2175" s="218"/>
      <c r="YW2175" s="218"/>
      <c r="YX2175" s="218"/>
      <c r="YY2175" s="218"/>
      <c r="YZ2175" s="218"/>
      <c r="ZA2175" s="218"/>
      <c r="ZB2175" s="218"/>
      <c r="ZC2175" s="218"/>
      <c r="ZD2175" s="218"/>
      <c r="ZE2175" s="218"/>
      <c r="ZF2175" s="218"/>
      <c r="ZG2175" s="218"/>
      <c r="ZH2175" s="218"/>
      <c r="ZI2175" s="218"/>
      <c r="ZJ2175" s="218"/>
      <c r="ZK2175" s="218"/>
      <c r="ZL2175" s="218"/>
      <c r="ZM2175" s="218"/>
      <c r="ZN2175" s="218"/>
      <c r="ZO2175" s="218"/>
      <c r="ZP2175" s="218"/>
      <c r="ZQ2175" s="218"/>
      <c r="ZR2175" s="218"/>
      <c r="ZS2175" s="218"/>
      <c r="ZT2175" s="218"/>
      <c r="ZU2175" s="218"/>
      <c r="ZV2175" s="218"/>
      <c r="ZW2175" s="218"/>
      <c r="ZX2175" s="218"/>
      <c r="ZY2175" s="218"/>
      <c r="ZZ2175" s="218"/>
      <c r="AAA2175" s="218"/>
      <c r="AAB2175" s="218"/>
      <c r="AAC2175" s="218"/>
      <c r="AAD2175" s="218"/>
      <c r="AAE2175" s="218"/>
      <c r="AAF2175" s="218"/>
      <c r="AAG2175" s="218"/>
      <c r="AAH2175" s="218"/>
      <c r="AAI2175" s="218"/>
      <c r="AAJ2175" s="218"/>
      <c r="AAK2175" s="218"/>
      <c r="AAL2175" s="218"/>
      <c r="AAM2175" s="218"/>
      <c r="AAN2175" s="218"/>
      <c r="AAO2175" s="218"/>
      <c r="AAP2175" s="218"/>
      <c r="AAQ2175" s="218"/>
      <c r="AAR2175" s="218"/>
      <c r="AAS2175" s="218"/>
      <c r="AAT2175" s="218"/>
      <c r="AAU2175" s="218"/>
      <c r="AAV2175" s="218"/>
      <c r="AAW2175" s="218"/>
      <c r="AAX2175" s="218"/>
      <c r="AAY2175" s="218"/>
      <c r="AAZ2175" s="218"/>
      <c r="ABA2175" s="218"/>
      <c r="ABB2175" s="218"/>
      <c r="ABC2175" s="218"/>
      <c r="ABD2175" s="218"/>
      <c r="ABE2175" s="218"/>
      <c r="ABF2175" s="218"/>
      <c r="ABG2175" s="218"/>
      <c r="ABH2175" s="218"/>
      <c r="ABI2175" s="218"/>
      <c r="ABJ2175" s="218"/>
      <c r="ABK2175" s="218"/>
      <c r="ABL2175" s="218"/>
      <c r="ABM2175" s="218"/>
      <c r="ABN2175" s="218"/>
      <c r="ABO2175" s="218"/>
      <c r="ABP2175" s="218"/>
      <c r="ABQ2175" s="218"/>
      <c r="ABR2175" s="218"/>
      <c r="ABS2175" s="218"/>
      <c r="ABT2175" s="218"/>
      <c r="ABU2175" s="218"/>
      <c r="ABV2175" s="218"/>
      <c r="ABW2175" s="218"/>
      <c r="ABX2175" s="218"/>
      <c r="ABY2175" s="218"/>
      <c r="ABZ2175" s="218"/>
      <c r="ACA2175" s="218"/>
      <c r="ACB2175" s="218"/>
      <c r="ACC2175" s="218"/>
      <c r="ACD2175" s="218"/>
      <c r="ACE2175" s="218"/>
      <c r="ACF2175" s="218"/>
      <c r="ACG2175" s="218"/>
      <c r="ACH2175" s="218"/>
      <c r="ACI2175" s="218"/>
      <c r="ACJ2175" s="218"/>
      <c r="ACK2175" s="218"/>
      <c r="ACL2175" s="218"/>
      <c r="ACM2175" s="218"/>
      <c r="ACN2175" s="218"/>
      <c r="ACO2175" s="218"/>
      <c r="ACP2175" s="218"/>
      <c r="ACQ2175" s="218"/>
      <c r="ACR2175" s="218"/>
      <c r="ACS2175" s="218"/>
      <c r="ACT2175" s="218"/>
      <c r="ACU2175" s="218"/>
      <c r="ACV2175" s="218"/>
      <c r="ACW2175" s="218"/>
      <c r="ACX2175" s="218"/>
      <c r="ACY2175" s="218"/>
      <c r="ACZ2175" s="218"/>
      <c r="ADA2175" s="218"/>
      <c r="ADB2175" s="218"/>
      <c r="ADC2175" s="218"/>
      <c r="ADD2175" s="218"/>
      <c r="ADE2175" s="218"/>
      <c r="ADF2175" s="218"/>
      <c r="ADG2175" s="218"/>
      <c r="ADH2175" s="218"/>
      <c r="ADI2175" s="218"/>
      <c r="ADJ2175" s="218"/>
      <c r="ADK2175" s="218"/>
      <c r="ADL2175" s="218"/>
      <c r="ADM2175" s="218"/>
      <c r="ADN2175" s="218"/>
      <c r="ADO2175" s="218"/>
      <c r="ADP2175" s="218"/>
      <c r="ADQ2175" s="218"/>
      <c r="ADR2175" s="218"/>
      <c r="ADS2175" s="218"/>
      <c r="ADT2175" s="218"/>
      <c r="ADU2175" s="218"/>
      <c r="ADV2175" s="218"/>
      <c r="ADW2175" s="218"/>
      <c r="ADX2175" s="218"/>
      <c r="ADY2175" s="218"/>
      <c r="ADZ2175" s="218"/>
      <c r="AEA2175" s="218"/>
      <c r="AEB2175" s="218"/>
      <c r="AEC2175" s="218"/>
      <c r="AED2175" s="218"/>
      <c r="AEE2175" s="218"/>
      <c r="AEF2175" s="218"/>
      <c r="AEG2175" s="218"/>
      <c r="AEH2175" s="218"/>
      <c r="AEI2175" s="218"/>
      <c r="AEJ2175" s="218"/>
      <c r="AEK2175" s="218"/>
      <c r="AEL2175" s="218"/>
      <c r="AEM2175" s="218"/>
      <c r="AEN2175" s="218"/>
      <c r="AEO2175" s="218"/>
      <c r="AEP2175" s="218"/>
      <c r="AEQ2175" s="218"/>
      <c r="AER2175" s="218"/>
      <c r="AES2175" s="218"/>
      <c r="AET2175" s="218"/>
      <c r="AEU2175" s="218"/>
      <c r="AEV2175" s="218"/>
      <c r="AEW2175" s="218"/>
      <c r="AEX2175" s="218"/>
      <c r="AEY2175" s="218"/>
      <c r="AEZ2175" s="218"/>
      <c r="AFA2175" s="218"/>
      <c r="AFB2175" s="218"/>
      <c r="AFC2175" s="218"/>
      <c r="AFD2175" s="218"/>
      <c r="AFE2175" s="218"/>
      <c r="AFF2175" s="218"/>
      <c r="AFG2175" s="218"/>
      <c r="AFH2175" s="218"/>
      <c r="AFI2175" s="218"/>
      <c r="AFJ2175" s="218"/>
      <c r="AFK2175" s="218"/>
      <c r="AFL2175" s="218"/>
      <c r="AFM2175" s="218"/>
      <c r="AFN2175" s="218"/>
      <c r="AFO2175" s="218"/>
      <c r="AFP2175" s="218"/>
      <c r="AFQ2175" s="218"/>
      <c r="AFR2175" s="218"/>
      <c r="AFS2175" s="218"/>
      <c r="AFT2175" s="218"/>
      <c r="AFU2175" s="218"/>
      <c r="AFV2175" s="218"/>
      <c r="AFW2175" s="218"/>
      <c r="AFX2175" s="218"/>
      <c r="AFY2175" s="218"/>
      <c r="AFZ2175" s="218"/>
      <c r="AGA2175" s="218"/>
      <c r="AGB2175" s="218"/>
      <c r="AGC2175" s="218"/>
      <c r="AGD2175" s="218"/>
      <c r="AGE2175" s="218"/>
      <c r="AGF2175" s="218"/>
      <c r="AGG2175" s="218"/>
      <c r="AGH2175" s="218"/>
      <c r="AGI2175" s="218"/>
      <c r="AGJ2175" s="218"/>
      <c r="AGK2175" s="218"/>
      <c r="AGL2175" s="218"/>
      <c r="AGM2175" s="218"/>
      <c r="AGN2175" s="218"/>
      <c r="AGO2175" s="218"/>
      <c r="AGP2175" s="218"/>
      <c r="AGQ2175" s="218"/>
      <c r="AGR2175" s="218"/>
      <c r="AGS2175" s="218"/>
      <c r="AGT2175" s="218"/>
      <c r="AGU2175" s="218"/>
      <c r="AGV2175" s="218"/>
      <c r="AGW2175" s="218"/>
      <c r="AGX2175" s="218"/>
      <c r="AGY2175" s="218"/>
      <c r="AGZ2175" s="218"/>
      <c r="AHA2175" s="218"/>
      <c r="AHB2175" s="218"/>
      <c r="AHC2175" s="218"/>
      <c r="AHD2175" s="218"/>
      <c r="AHE2175" s="218"/>
      <c r="AHF2175" s="218"/>
      <c r="AHG2175" s="218"/>
      <c r="AHH2175" s="218"/>
      <c r="AHI2175" s="218"/>
      <c r="AHJ2175" s="218"/>
      <c r="AHK2175" s="218"/>
      <c r="AHL2175" s="218"/>
      <c r="AHM2175" s="218"/>
      <c r="AHN2175" s="218"/>
      <c r="AHO2175" s="218"/>
      <c r="AHP2175" s="218"/>
      <c r="AHQ2175" s="218"/>
      <c r="AHR2175" s="218"/>
      <c r="AHS2175" s="218"/>
      <c r="AHT2175" s="218"/>
      <c r="AHU2175" s="218"/>
      <c r="AHV2175" s="218"/>
      <c r="AHW2175" s="218"/>
      <c r="AHX2175" s="218"/>
      <c r="AHY2175" s="218"/>
      <c r="AHZ2175" s="218"/>
      <c r="AIA2175" s="218"/>
      <c r="AIB2175" s="218"/>
      <c r="AIC2175" s="218"/>
      <c r="AID2175" s="218"/>
      <c r="AIE2175" s="218"/>
      <c r="AIF2175" s="218"/>
      <c r="AIG2175" s="218"/>
      <c r="AIH2175" s="218"/>
      <c r="AII2175" s="218"/>
      <c r="AIJ2175" s="218"/>
      <c r="AIK2175" s="218"/>
      <c r="AIL2175" s="218"/>
      <c r="AIM2175" s="218"/>
      <c r="AIN2175" s="218"/>
      <c r="AIO2175" s="218"/>
      <c r="AIP2175" s="218"/>
      <c r="AIQ2175" s="218"/>
      <c r="AIR2175" s="218"/>
      <c r="AIS2175" s="218"/>
      <c r="AIT2175" s="218"/>
      <c r="AIU2175" s="218"/>
      <c r="AIV2175" s="218"/>
      <c r="AIW2175" s="218"/>
      <c r="AIX2175" s="218"/>
      <c r="AIY2175" s="218"/>
      <c r="AIZ2175" s="218"/>
      <c r="AJA2175" s="218"/>
      <c r="AJB2175" s="218"/>
      <c r="AJC2175" s="218"/>
      <c r="AJD2175" s="218"/>
      <c r="AJE2175" s="218"/>
      <c r="AJF2175" s="218"/>
      <c r="AJG2175" s="218"/>
      <c r="AJH2175" s="218"/>
      <c r="AJI2175" s="218"/>
      <c r="AJJ2175" s="218"/>
      <c r="AJK2175" s="218"/>
      <c r="AJL2175" s="218"/>
      <c r="AJM2175" s="218"/>
      <c r="AJN2175" s="218"/>
      <c r="AJO2175" s="218"/>
      <c r="AJP2175" s="218"/>
      <c r="AJQ2175" s="218"/>
      <c r="AJR2175" s="218"/>
      <c r="AJS2175" s="218"/>
      <c r="AJT2175" s="218"/>
      <c r="AJU2175" s="218"/>
      <c r="AJV2175" s="218"/>
      <c r="AJW2175" s="218"/>
      <c r="AJX2175" s="218"/>
      <c r="AJY2175" s="218"/>
      <c r="AJZ2175" s="218"/>
      <c r="AKA2175" s="218"/>
      <c r="AKB2175" s="218"/>
      <c r="AKC2175" s="218"/>
      <c r="AKD2175" s="218"/>
      <c r="AKE2175" s="218"/>
      <c r="AKF2175" s="218"/>
      <c r="AKG2175" s="218"/>
      <c r="AKH2175" s="218"/>
      <c r="AKI2175" s="218"/>
      <c r="AKJ2175" s="218"/>
      <c r="AKK2175" s="218"/>
      <c r="AKL2175" s="218"/>
      <c r="AKM2175" s="218"/>
      <c r="AKN2175" s="218"/>
      <c r="AKO2175" s="218"/>
      <c r="AKP2175" s="218"/>
      <c r="AKQ2175" s="218"/>
      <c r="AKR2175" s="218"/>
      <c r="AKS2175" s="218"/>
      <c r="AKT2175" s="218"/>
      <c r="AKU2175" s="218"/>
      <c r="AKV2175" s="218"/>
      <c r="AKW2175" s="218"/>
      <c r="AKX2175" s="218"/>
      <c r="AKY2175" s="218"/>
      <c r="AKZ2175" s="218"/>
      <c r="ALA2175" s="218"/>
      <c r="ALB2175" s="218"/>
      <c r="ALC2175" s="218"/>
      <c r="ALD2175" s="218"/>
      <c r="ALE2175" s="218"/>
      <c r="ALF2175" s="218"/>
      <c r="ALG2175" s="218"/>
      <c r="ALH2175" s="218"/>
      <c r="ALI2175" s="218"/>
      <c r="ALJ2175" s="218"/>
      <c r="ALK2175" s="218"/>
      <c r="ALL2175" s="218"/>
      <c r="ALM2175" s="218"/>
      <c r="ALN2175" s="218"/>
      <c r="ALO2175" s="218"/>
      <c r="ALP2175" s="218"/>
      <c r="ALQ2175" s="218"/>
      <c r="ALR2175" s="218"/>
      <c r="ALS2175" s="218"/>
      <c r="ALT2175" s="218"/>
      <c r="ALU2175" s="218"/>
      <c r="ALV2175" s="218"/>
      <c r="ALW2175" s="218"/>
      <c r="ALX2175" s="218"/>
      <c r="ALY2175" s="218"/>
      <c r="ALZ2175" s="218"/>
      <c r="AMA2175" s="218"/>
      <c r="AMB2175" s="218"/>
      <c r="AMC2175" s="218"/>
      <c r="AMD2175" s="218"/>
      <c r="AME2175" s="218"/>
      <c r="AMF2175" s="218"/>
      <c r="AMG2175" s="218"/>
      <c r="AMH2175" s="218"/>
      <c r="AMI2175" s="218"/>
      <c r="AMJ2175" s="218"/>
      <c r="AMK2175" s="218"/>
      <c r="AML2175" s="218"/>
      <c r="AMM2175" s="218"/>
      <c r="AMN2175" s="218"/>
      <c r="AMO2175" s="218"/>
      <c r="AMP2175" s="218"/>
      <c r="AMQ2175" s="218"/>
      <c r="AMR2175" s="218"/>
      <c r="AMS2175" s="218"/>
      <c r="AMT2175" s="218"/>
      <c r="AMU2175" s="218"/>
      <c r="AMV2175" s="218"/>
      <c r="AMW2175" s="218"/>
      <c r="AMX2175" s="218"/>
      <c r="AMY2175" s="218"/>
      <c r="AMZ2175" s="218"/>
      <c r="ANA2175" s="218"/>
      <c r="ANB2175" s="218"/>
      <c r="ANC2175" s="218"/>
      <c r="AND2175" s="218"/>
      <c r="ANE2175" s="218"/>
      <c r="ANF2175" s="218"/>
      <c r="ANG2175" s="218"/>
      <c r="ANH2175" s="218"/>
      <c r="ANI2175" s="218"/>
      <c r="ANJ2175" s="218"/>
      <c r="ANK2175" s="218"/>
      <c r="ANL2175" s="218"/>
      <c r="ANM2175" s="218"/>
      <c r="ANN2175" s="218"/>
      <c r="ANO2175" s="218"/>
      <c r="ANP2175" s="218"/>
      <c r="ANQ2175" s="218"/>
      <c r="ANR2175" s="218"/>
      <c r="ANS2175" s="218"/>
      <c r="ANT2175" s="218"/>
      <c r="ANU2175" s="218"/>
      <c r="ANV2175" s="218"/>
      <c r="ANW2175" s="218"/>
      <c r="ANX2175" s="218"/>
      <c r="ANY2175" s="218"/>
      <c r="ANZ2175" s="218"/>
      <c r="AOA2175" s="218"/>
      <c r="AOB2175" s="218"/>
      <c r="AOC2175" s="218"/>
      <c r="AOD2175" s="218"/>
      <c r="AOE2175" s="218"/>
      <c r="AOF2175" s="218"/>
      <c r="AOG2175" s="218"/>
      <c r="AOH2175" s="218"/>
      <c r="AOI2175" s="218"/>
      <c r="AOJ2175" s="218"/>
      <c r="AOK2175" s="218"/>
      <c r="AOL2175" s="218"/>
      <c r="AOM2175" s="218"/>
      <c r="AON2175" s="218"/>
      <c r="AOO2175" s="218"/>
      <c r="AOP2175" s="218"/>
      <c r="AOQ2175" s="218"/>
      <c r="AOR2175" s="218"/>
      <c r="AOS2175" s="218"/>
      <c r="AOT2175" s="218"/>
      <c r="AOU2175" s="218"/>
      <c r="AOV2175" s="218"/>
      <c r="AOW2175" s="218"/>
      <c r="AOX2175" s="218"/>
      <c r="AOY2175" s="218"/>
      <c r="AOZ2175" s="218"/>
      <c r="APA2175" s="218"/>
      <c r="APB2175" s="218"/>
      <c r="APC2175" s="218"/>
      <c r="APD2175" s="218"/>
      <c r="APE2175" s="218"/>
      <c r="APF2175" s="218"/>
      <c r="APG2175" s="218"/>
      <c r="APH2175" s="218"/>
      <c r="API2175" s="218"/>
      <c r="APJ2175" s="218"/>
      <c r="APK2175" s="218"/>
      <c r="APL2175" s="218"/>
      <c r="APM2175" s="218"/>
      <c r="APN2175" s="218"/>
      <c r="APO2175" s="218"/>
      <c r="APP2175" s="218"/>
      <c r="APQ2175" s="218"/>
      <c r="APR2175" s="218"/>
      <c r="APS2175" s="218"/>
      <c r="APT2175" s="218"/>
      <c r="APU2175" s="218"/>
      <c r="APV2175" s="218"/>
      <c r="APW2175" s="218"/>
      <c r="APX2175" s="218"/>
      <c r="APY2175" s="218"/>
      <c r="APZ2175" s="218"/>
      <c r="AQA2175" s="218"/>
      <c r="AQB2175" s="218"/>
      <c r="AQC2175" s="218"/>
      <c r="AQD2175" s="218"/>
      <c r="AQE2175" s="218"/>
      <c r="AQF2175" s="218"/>
      <c r="AQG2175" s="218"/>
      <c r="AQH2175" s="218"/>
      <c r="AQI2175" s="218"/>
      <c r="AQJ2175" s="218"/>
      <c r="AQK2175" s="218"/>
      <c r="AQL2175" s="218"/>
      <c r="AQM2175" s="218"/>
      <c r="AQN2175" s="218"/>
      <c r="AQO2175" s="218"/>
      <c r="AQP2175" s="218"/>
      <c r="AQQ2175" s="218"/>
      <c r="AQR2175" s="218"/>
      <c r="AQS2175" s="218"/>
      <c r="AQT2175" s="218"/>
      <c r="AQU2175" s="218"/>
      <c r="AQV2175" s="218"/>
      <c r="AQW2175" s="218"/>
      <c r="AQX2175" s="218"/>
      <c r="AQY2175" s="218"/>
      <c r="AQZ2175" s="218"/>
      <c r="ARA2175" s="218"/>
      <c r="ARB2175" s="218"/>
      <c r="ARC2175" s="218"/>
      <c r="ARD2175" s="218"/>
      <c r="ARE2175" s="218"/>
      <c r="ARF2175" s="218"/>
      <c r="ARG2175" s="218"/>
      <c r="ARH2175" s="218"/>
      <c r="ARI2175" s="218"/>
      <c r="ARJ2175" s="218"/>
      <c r="ARK2175" s="218"/>
      <c r="ARL2175" s="218"/>
      <c r="ARM2175" s="218"/>
      <c r="ARN2175" s="218"/>
      <c r="ARO2175" s="218"/>
      <c r="ARP2175" s="218"/>
      <c r="ARQ2175" s="218"/>
      <c r="ARR2175" s="218"/>
      <c r="ARS2175" s="218"/>
      <c r="ART2175" s="218"/>
      <c r="ARU2175" s="218"/>
      <c r="ARV2175" s="218"/>
      <c r="ARW2175" s="218"/>
      <c r="ARX2175" s="218"/>
      <c r="ARY2175" s="218"/>
      <c r="ARZ2175" s="218"/>
      <c r="ASA2175" s="218"/>
      <c r="ASB2175" s="218"/>
      <c r="ASC2175" s="218"/>
      <c r="ASD2175" s="218"/>
      <c r="ASE2175" s="218"/>
      <c r="ASF2175" s="218"/>
      <c r="ASG2175" s="218"/>
      <c r="ASH2175" s="218"/>
      <c r="ASI2175" s="218"/>
      <c r="ASJ2175" s="218"/>
      <c r="ASK2175" s="218"/>
      <c r="ASL2175" s="218"/>
      <c r="ASM2175" s="218"/>
      <c r="ASN2175" s="218"/>
      <c r="ASO2175" s="218"/>
      <c r="ASP2175" s="218"/>
      <c r="ASQ2175" s="218"/>
      <c r="ASR2175" s="218"/>
      <c r="ASS2175" s="218"/>
      <c r="AST2175" s="218"/>
      <c r="ASU2175" s="218"/>
      <c r="ASV2175" s="218"/>
      <c r="ASW2175" s="218"/>
      <c r="ASX2175" s="218"/>
      <c r="ASY2175" s="218"/>
      <c r="ASZ2175" s="218"/>
      <c r="ATA2175" s="218"/>
      <c r="ATB2175" s="218"/>
      <c r="ATC2175" s="218"/>
      <c r="ATD2175" s="218"/>
      <c r="ATE2175" s="218"/>
      <c r="ATF2175" s="218"/>
      <c r="ATG2175" s="218"/>
      <c r="ATH2175" s="218"/>
      <c r="ATI2175" s="218"/>
      <c r="ATJ2175" s="218"/>
      <c r="ATK2175" s="218"/>
      <c r="ATL2175" s="218"/>
      <c r="ATM2175" s="218"/>
      <c r="ATN2175" s="218"/>
      <c r="ATO2175" s="218"/>
      <c r="ATP2175" s="218"/>
      <c r="ATQ2175" s="218"/>
      <c r="ATR2175" s="218"/>
      <c r="ATS2175" s="218"/>
      <c r="ATT2175" s="218"/>
      <c r="ATU2175" s="218"/>
      <c r="ATV2175" s="218"/>
      <c r="ATW2175" s="218"/>
      <c r="ATX2175" s="218"/>
      <c r="ATY2175" s="218"/>
      <c r="ATZ2175" s="218"/>
      <c r="AUA2175" s="218"/>
      <c r="AUB2175" s="218"/>
      <c r="AUC2175" s="218"/>
      <c r="AUD2175" s="218"/>
      <c r="AUE2175" s="218"/>
      <c r="AUF2175" s="218"/>
      <c r="AUG2175" s="218"/>
      <c r="AUH2175" s="218"/>
      <c r="AUI2175" s="218"/>
      <c r="AUJ2175" s="218"/>
      <c r="AUK2175" s="218"/>
      <c r="AUL2175" s="218"/>
      <c r="AUM2175" s="218"/>
      <c r="AUN2175" s="218"/>
      <c r="AUO2175" s="218"/>
      <c r="AUP2175" s="218"/>
      <c r="AUQ2175" s="218"/>
      <c r="AUR2175" s="218"/>
      <c r="AUS2175" s="218"/>
      <c r="AUT2175" s="218"/>
      <c r="AUU2175" s="218"/>
      <c r="AUV2175" s="218"/>
      <c r="AUW2175" s="218"/>
      <c r="AUX2175" s="218"/>
      <c r="AUY2175" s="218"/>
      <c r="AUZ2175" s="218"/>
      <c r="AVA2175" s="218"/>
      <c r="AVB2175" s="218"/>
      <c r="AVC2175" s="218"/>
      <c r="AVD2175" s="218"/>
      <c r="AVE2175" s="218"/>
      <c r="AVF2175" s="218"/>
      <c r="AVG2175" s="218"/>
      <c r="AVH2175" s="218"/>
      <c r="AVI2175" s="218"/>
      <c r="AVJ2175" s="218"/>
      <c r="AVK2175" s="218"/>
      <c r="AVL2175" s="218"/>
      <c r="AVM2175" s="218"/>
      <c r="AVN2175" s="218"/>
      <c r="AVO2175" s="218"/>
      <c r="AVP2175" s="218"/>
      <c r="AVQ2175" s="218"/>
      <c r="AVR2175" s="218"/>
      <c r="AVS2175" s="218"/>
      <c r="AVT2175" s="218"/>
      <c r="AVU2175" s="218"/>
      <c r="AVV2175" s="218"/>
      <c r="AVW2175" s="218"/>
      <c r="AVX2175" s="218"/>
      <c r="AVY2175" s="218"/>
      <c r="AVZ2175" s="218"/>
      <c r="AWA2175" s="218"/>
      <c r="AWB2175" s="218"/>
      <c r="AWC2175" s="218"/>
      <c r="AWD2175" s="218"/>
      <c r="AWE2175" s="218"/>
      <c r="AWF2175" s="218"/>
      <c r="AWG2175" s="218"/>
      <c r="AWH2175" s="218"/>
      <c r="AWI2175" s="218"/>
      <c r="AWJ2175" s="218"/>
      <c r="AWK2175" s="218"/>
      <c r="AWL2175" s="218"/>
      <c r="AWM2175" s="218"/>
      <c r="AWN2175" s="218"/>
      <c r="AWO2175" s="218"/>
      <c r="AWP2175" s="218"/>
      <c r="AWQ2175" s="218"/>
      <c r="AWR2175" s="218"/>
      <c r="AWS2175" s="218"/>
      <c r="AWT2175" s="218"/>
      <c r="AWU2175" s="218"/>
      <c r="AWV2175" s="218"/>
      <c r="AWW2175" s="218"/>
      <c r="AWX2175" s="218"/>
      <c r="AWY2175" s="218"/>
      <c r="AWZ2175" s="218"/>
      <c r="AXA2175" s="218"/>
      <c r="AXB2175" s="218"/>
      <c r="AXC2175" s="218"/>
      <c r="AXD2175" s="218"/>
      <c r="AXE2175" s="218"/>
      <c r="AXF2175" s="218"/>
      <c r="AXG2175" s="218"/>
      <c r="AXH2175" s="218"/>
      <c r="AXI2175" s="218"/>
      <c r="AXJ2175" s="218"/>
      <c r="AXK2175" s="218"/>
      <c r="AXL2175" s="218"/>
      <c r="AXM2175" s="218"/>
      <c r="AXN2175" s="218"/>
      <c r="AXO2175" s="218"/>
      <c r="AXP2175" s="218"/>
      <c r="AXQ2175" s="218"/>
      <c r="AXR2175" s="218"/>
      <c r="AXS2175" s="218"/>
      <c r="AXT2175" s="218"/>
      <c r="AXU2175" s="218"/>
      <c r="AXV2175" s="218"/>
      <c r="AXW2175" s="218"/>
      <c r="AXX2175" s="218"/>
      <c r="AXY2175" s="218"/>
      <c r="AXZ2175" s="218"/>
      <c r="AYA2175" s="218"/>
      <c r="AYB2175" s="218"/>
      <c r="AYC2175" s="218"/>
      <c r="AYD2175" s="218"/>
      <c r="AYE2175" s="218"/>
      <c r="AYF2175" s="218"/>
      <c r="AYG2175" s="218"/>
      <c r="AYH2175" s="218"/>
      <c r="AYI2175" s="218"/>
      <c r="AYJ2175" s="218"/>
      <c r="AYK2175" s="218"/>
      <c r="AYL2175" s="218"/>
      <c r="AYM2175" s="218"/>
      <c r="AYN2175" s="218"/>
      <c r="AYO2175" s="218"/>
      <c r="AYP2175" s="218"/>
      <c r="AYQ2175" s="218"/>
      <c r="AYR2175" s="218"/>
      <c r="AYS2175" s="218"/>
      <c r="AYT2175" s="218"/>
      <c r="AYU2175" s="218"/>
      <c r="AYV2175" s="218"/>
      <c r="AYW2175" s="218"/>
      <c r="AYX2175" s="218"/>
      <c r="AYY2175" s="218"/>
      <c r="AYZ2175" s="218"/>
      <c r="AZA2175" s="218"/>
      <c r="AZB2175" s="218"/>
      <c r="AZC2175" s="218"/>
      <c r="AZD2175" s="218"/>
      <c r="AZE2175" s="218"/>
      <c r="AZF2175" s="218"/>
      <c r="AZG2175" s="218"/>
      <c r="AZH2175" s="218"/>
      <c r="AZI2175" s="218"/>
      <c r="AZJ2175" s="218"/>
      <c r="AZK2175" s="218"/>
      <c r="AZL2175" s="218"/>
      <c r="AZM2175" s="218"/>
      <c r="AZN2175" s="218"/>
      <c r="AZO2175" s="218"/>
      <c r="AZP2175" s="218"/>
      <c r="AZQ2175" s="218"/>
      <c r="AZR2175" s="218"/>
      <c r="AZS2175" s="218"/>
      <c r="AZT2175" s="218"/>
      <c r="AZU2175" s="218"/>
      <c r="AZV2175" s="218"/>
      <c r="AZW2175" s="218"/>
      <c r="AZX2175" s="218"/>
      <c r="AZY2175" s="218"/>
      <c r="AZZ2175" s="218"/>
      <c r="BAA2175" s="218"/>
      <c r="BAB2175" s="218"/>
      <c r="BAC2175" s="218"/>
      <c r="BAD2175" s="218"/>
      <c r="BAE2175" s="218"/>
      <c r="BAF2175" s="218"/>
      <c r="BAG2175" s="218"/>
      <c r="BAH2175" s="218"/>
      <c r="BAI2175" s="218"/>
      <c r="BAJ2175" s="218"/>
      <c r="BAK2175" s="218"/>
      <c r="BAL2175" s="218"/>
      <c r="BAM2175" s="218"/>
      <c r="BAN2175" s="218"/>
      <c r="BAO2175" s="218"/>
      <c r="BAP2175" s="218"/>
      <c r="BAQ2175" s="218"/>
      <c r="BAR2175" s="218"/>
      <c r="BAS2175" s="218"/>
      <c r="BAT2175" s="218"/>
      <c r="BAU2175" s="218"/>
      <c r="BAV2175" s="218"/>
      <c r="BAW2175" s="218"/>
      <c r="BAX2175" s="218"/>
      <c r="BAY2175" s="218"/>
      <c r="BAZ2175" s="218"/>
      <c r="BBA2175" s="218"/>
      <c r="BBB2175" s="218"/>
      <c r="BBC2175" s="218"/>
      <c r="BBD2175" s="218"/>
      <c r="BBE2175" s="218"/>
      <c r="BBF2175" s="218"/>
      <c r="BBG2175" s="218"/>
      <c r="BBH2175" s="218"/>
      <c r="BBI2175" s="218"/>
      <c r="BBJ2175" s="218"/>
      <c r="BBK2175" s="218"/>
      <c r="BBL2175" s="218"/>
      <c r="BBM2175" s="218"/>
      <c r="BBN2175" s="218"/>
      <c r="BBO2175" s="218"/>
      <c r="BBP2175" s="218"/>
      <c r="BBQ2175" s="218"/>
      <c r="BBR2175" s="218"/>
      <c r="BBS2175" s="218"/>
      <c r="BBT2175" s="218"/>
      <c r="BBU2175" s="218"/>
      <c r="BBV2175" s="218"/>
      <c r="BBW2175" s="218"/>
      <c r="BBX2175" s="218"/>
      <c r="BBY2175" s="218"/>
      <c r="BBZ2175" s="218"/>
      <c r="BCA2175" s="218"/>
      <c r="BCB2175" s="218"/>
      <c r="BCC2175" s="218"/>
      <c r="BCD2175" s="218"/>
      <c r="BCE2175" s="218"/>
      <c r="BCF2175" s="218"/>
      <c r="BCG2175" s="218"/>
      <c r="BCH2175" s="218"/>
      <c r="BCI2175" s="218"/>
      <c r="BCJ2175" s="218"/>
      <c r="BCK2175" s="218"/>
      <c r="BCL2175" s="218"/>
      <c r="BCM2175" s="218"/>
      <c r="BCN2175" s="218"/>
      <c r="BCO2175" s="218"/>
      <c r="BCP2175" s="218"/>
      <c r="BCQ2175" s="218"/>
      <c r="BCR2175" s="218"/>
      <c r="BCS2175" s="218"/>
      <c r="BCT2175" s="218"/>
      <c r="BCU2175" s="218"/>
      <c r="BCV2175" s="218"/>
      <c r="BCW2175" s="218"/>
      <c r="BCX2175" s="218"/>
      <c r="BCY2175" s="218"/>
      <c r="BCZ2175" s="218"/>
      <c r="BDA2175" s="218"/>
      <c r="BDB2175" s="218"/>
      <c r="BDC2175" s="218"/>
      <c r="BDD2175" s="218"/>
      <c r="BDE2175" s="218"/>
      <c r="BDF2175" s="218"/>
      <c r="BDG2175" s="218"/>
      <c r="BDH2175" s="218"/>
      <c r="BDI2175" s="218"/>
      <c r="BDJ2175" s="218"/>
      <c r="BDK2175" s="218"/>
      <c r="BDL2175" s="218"/>
      <c r="BDM2175" s="218"/>
      <c r="BDN2175" s="218"/>
      <c r="BDO2175" s="218"/>
      <c r="BDP2175" s="218"/>
      <c r="BDQ2175" s="218"/>
      <c r="BDR2175" s="218"/>
      <c r="BDS2175" s="218"/>
      <c r="BDT2175" s="218"/>
      <c r="BDU2175" s="218"/>
      <c r="BDV2175" s="218"/>
      <c r="BDW2175" s="218"/>
      <c r="BDX2175" s="218"/>
      <c r="BDY2175" s="218"/>
      <c r="BDZ2175" s="218"/>
      <c r="BEA2175" s="218"/>
      <c r="BEB2175" s="218"/>
      <c r="BEC2175" s="218"/>
      <c r="BED2175" s="218"/>
      <c r="BEE2175" s="218"/>
      <c r="BEF2175" s="218"/>
      <c r="BEG2175" s="218"/>
      <c r="BEH2175" s="218"/>
      <c r="BEI2175" s="218"/>
      <c r="BEJ2175" s="218"/>
      <c r="BEK2175" s="218"/>
      <c r="BEL2175" s="218"/>
      <c r="BEM2175" s="218"/>
      <c r="BEN2175" s="218"/>
      <c r="BEO2175" s="218"/>
      <c r="BEP2175" s="218"/>
      <c r="BEQ2175" s="218"/>
      <c r="BER2175" s="218"/>
      <c r="BES2175" s="218"/>
      <c r="BET2175" s="218"/>
      <c r="BEU2175" s="218"/>
      <c r="BEV2175" s="218"/>
      <c r="BEW2175" s="218"/>
      <c r="BEX2175" s="218"/>
      <c r="BEY2175" s="218"/>
      <c r="BEZ2175" s="218"/>
      <c r="BFA2175" s="218"/>
      <c r="BFB2175" s="218"/>
      <c r="BFC2175" s="218"/>
      <c r="BFD2175" s="218"/>
      <c r="BFE2175" s="218"/>
      <c r="BFF2175" s="218"/>
      <c r="BFG2175" s="218"/>
      <c r="BFH2175" s="218"/>
      <c r="BFI2175" s="218"/>
      <c r="BFJ2175" s="218"/>
      <c r="BFK2175" s="218"/>
      <c r="BFL2175" s="218"/>
      <c r="BFM2175" s="218"/>
      <c r="BFN2175" s="218"/>
      <c r="BFO2175" s="218"/>
      <c r="BFP2175" s="218"/>
      <c r="BFQ2175" s="218"/>
      <c r="BFR2175" s="218"/>
      <c r="BFS2175" s="218"/>
      <c r="BFT2175" s="218"/>
      <c r="BFU2175" s="218"/>
      <c r="BFV2175" s="218"/>
      <c r="BFW2175" s="218"/>
      <c r="BFX2175" s="218"/>
      <c r="BFY2175" s="218"/>
      <c r="BFZ2175" s="218"/>
      <c r="BGA2175" s="218"/>
      <c r="BGB2175" s="218"/>
      <c r="BGC2175" s="218"/>
      <c r="BGD2175" s="218"/>
      <c r="BGE2175" s="218"/>
      <c r="BGF2175" s="218"/>
      <c r="BGG2175" s="218"/>
      <c r="BGH2175" s="218"/>
      <c r="BGI2175" s="218"/>
      <c r="BGJ2175" s="218"/>
      <c r="BGK2175" s="218"/>
      <c r="BGL2175" s="218"/>
      <c r="BGM2175" s="218"/>
      <c r="BGN2175" s="218"/>
      <c r="BGO2175" s="218"/>
      <c r="BGP2175" s="218"/>
      <c r="BGQ2175" s="218"/>
      <c r="BGR2175" s="218"/>
      <c r="BGS2175" s="218"/>
      <c r="BGT2175" s="218"/>
      <c r="BGU2175" s="218"/>
      <c r="BGV2175" s="218"/>
      <c r="BGW2175" s="218"/>
      <c r="BGX2175" s="218"/>
      <c r="BGY2175" s="218"/>
      <c r="BGZ2175" s="218"/>
      <c r="BHA2175" s="218"/>
      <c r="BHB2175" s="218"/>
      <c r="BHC2175" s="218"/>
      <c r="BHD2175" s="218"/>
      <c r="BHE2175" s="218"/>
      <c r="BHF2175" s="218"/>
      <c r="BHG2175" s="218"/>
      <c r="BHH2175" s="218"/>
      <c r="BHI2175" s="218"/>
      <c r="BHJ2175" s="218"/>
      <c r="BHK2175" s="218"/>
      <c r="BHL2175" s="218"/>
      <c r="BHM2175" s="218"/>
      <c r="BHN2175" s="218"/>
      <c r="BHO2175" s="218"/>
      <c r="BHP2175" s="218"/>
      <c r="BHQ2175" s="218"/>
      <c r="BHR2175" s="218"/>
      <c r="BHS2175" s="218"/>
      <c r="BHT2175" s="218"/>
      <c r="BHU2175" s="218"/>
      <c r="BHV2175" s="218"/>
      <c r="BHW2175" s="218"/>
      <c r="BHX2175" s="218"/>
      <c r="BHY2175" s="218"/>
      <c r="BHZ2175" s="218"/>
      <c r="BIA2175" s="218"/>
      <c r="BIB2175" s="218"/>
      <c r="BIC2175" s="218"/>
      <c r="BID2175" s="218"/>
      <c r="BIE2175" s="218"/>
      <c r="BIF2175" s="218"/>
      <c r="BIG2175" s="218"/>
      <c r="BIH2175" s="218"/>
      <c r="BII2175" s="218"/>
      <c r="BIJ2175" s="218"/>
      <c r="BIK2175" s="218"/>
      <c r="BIL2175" s="218"/>
      <c r="BIM2175" s="218"/>
      <c r="BIN2175" s="218"/>
      <c r="BIO2175" s="218"/>
      <c r="BIP2175" s="218"/>
      <c r="BIQ2175" s="218"/>
      <c r="BIR2175" s="218"/>
      <c r="BIS2175" s="218"/>
      <c r="BIT2175" s="218"/>
      <c r="BIU2175" s="218"/>
      <c r="BIV2175" s="218"/>
      <c r="BIW2175" s="218"/>
      <c r="BIX2175" s="218"/>
      <c r="BIY2175" s="218"/>
      <c r="BIZ2175" s="218"/>
      <c r="BJA2175" s="218"/>
      <c r="BJB2175" s="218"/>
      <c r="BJC2175" s="218"/>
      <c r="BJD2175" s="218"/>
      <c r="BJE2175" s="218"/>
      <c r="BJF2175" s="218"/>
      <c r="BJG2175" s="218"/>
      <c r="BJH2175" s="218"/>
      <c r="BJI2175" s="218"/>
      <c r="BJJ2175" s="218"/>
      <c r="BJK2175" s="218"/>
      <c r="BJL2175" s="218"/>
      <c r="BJM2175" s="218"/>
      <c r="BJN2175" s="218"/>
      <c r="BJO2175" s="218"/>
      <c r="BJP2175" s="218"/>
      <c r="BJQ2175" s="218"/>
      <c r="BJR2175" s="218"/>
      <c r="BJS2175" s="218"/>
      <c r="BJT2175" s="218"/>
      <c r="BJU2175" s="218"/>
      <c r="BJV2175" s="218"/>
      <c r="BJW2175" s="218"/>
      <c r="BJX2175" s="218"/>
      <c r="BJY2175" s="218"/>
      <c r="BJZ2175" s="218"/>
      <c r="BKA2175" s="218"/>
      <c r="BKB2175" s="218"/>
      <c r="BKC2175" s="218"/>
      <c r="BKD2175" s="218"/>
      <c r="BKE2175" s="218"/>
      <c r="BKF2175" s="218"/>
      <c r="BKG2175" s="218"/>
      <c r="BKH2175" s="218"/>
      <c r="BKI2175" s="218"/>
      <c r="BKJ2175" s="218"/>
      <c r="BKK2175" s="218"/>
      <c r="BKL2175" s="218"/>
      <c r="BKM2175" s="218"/>
      <c r="BKN2175" s="218"/>
      <c r="BKO2175" s="218"/>
      <c r="BKP2175" s="218"/>
      <c r="BKQ2175" s="218"/>
      <c r="BKR2175" s="218"/>
      <c r="BKS2175" s="218"/>
      <c r="BKT2175" s="218"/>
      <c r="BKU2175" s="218"/>
      <c r="BKV2175" s="218"/>
      <c r="BKW2175" s="218"/>
      <c r="BKX2175" s="218"/>
      <c r="BKY2175" s="218"/>
      <c r="BKZ2175" s="218"/>
      <c r="BLA2175" s="218"/>
      <c r="BLB2175" s="218"/>
      <c r="BLC2175" s="218"/>
      <c r="BLD2175" s="218"/>
      <c r="BLE2175" s="218"/>
      <c r="BLF2175" s="218"/>
      <c r="BLG2175" s="218"/>
      <c r="BLH2175" s="218"/>
      <c r="BLI2175" s="218"/>
      <c r="BLJ2175" s="218"/>
      <c r="BLK2175" s="218"/>
      <c r="BLL2175" s="218"/>
      <c r="BLM2175" s="218"/>
      <c r="BLN2175" s="218"/>
      <c r="BLO2175" s="218"/>
      <c r="BLP2175" s="218"/>
      <c r="BLQ2175" s="218"/>
      <c r="BLR2175" s="218"/>
      <c r="BLS2175" s="218"/>
      <c r="BLT2175" s="218"/>
      <c r="BLU2175" s="218"/>
      <c r="BLV2175" s="218"/>
      <c r="BLW2175" s="218"/>
      <c r="BLX2175" s="218"/>
      <c r="BLY2175" s="218"/>
      <c r="BLZ2175" s="218"/>
      <c r="BMA2175" s="218"/>
      <c r="BMB2175" s="218"/>
      <c r="BMC2175" s="218"/>
      <c r="BMD2175" s="218"/>
      <c r="BME2175" s="218"/>
      <c r="BMF2175" s="218"/>
      <c r="BMG2175" s="218"/>
      <c r="BMH2175" s="218"/>
      <c r="BMI2175" s="218"/>
      <c r="BMJ2175" s="218"/>
      <c r="BMK2175" s="218"/>
      <c r="BML2175" s="218"/>
      <c r="BMM2175" s="218"/>
      <c r="BMN2175" s="218"/>
      <c r="BMO2175" s="218"/>
      <c r="BMP2175" s="218"/>
      <c r="BMQ2175" s="218"/>
      <c r="BMR2175" s="218"/>
      <c r="BMS2175" s="218"/>
      <c r="BMT2175" s="218"/>
      <c r="BMU2175" s="218"/>
      <c r="BMV2175" s="218"/>
      <c r="BMW2175" s="218"/>
      <c r="BMX2175" s="218"/>
      <c r="BMY2175" s="218"/>
      <c r="BMZ2175" s="218"/>
      <c r="BNA2175" s="218"/>
      <c r="BNB2175" s="218"/>
      <c r="BNC2175" s="218"/>
      <c r="BND2175" s="218"/>
      <c r="BNE2175" s="218"/>
      <c r="BNF2175" s="218"/>
      <c r="BNG2175" s="218"/>
      <c r="BNH2175" s="218"/>
      <c r="BNI2175" s="218"/>
      <c r="BNJ2175" s="218"/>
      <c r="BNK2175" s="218"/>
      <c r="BNL2175" s="218"/>
      <c r="BNM2175" s="218"/>
      <c r="BNN2175" s="218"/>
      <c r="BNO2175" s="218"/>
      <c r="BNP2175" s="218"/>
      <c r="BNQ2175" s="218"/>
      <c r="BNR2175" s="218"/>
      <c r="BNS2175" s="218"/>
      <c r="BNT2175" s="218"/>
      <c r="BNU2175" s="218"/>
      <c r="BNV2175" s="218"/>
      <c r="BNW2175" s="218"/>
      <c r="BNX2175" s="218"/>
      <c r="BNY2175" s="218"/>
      <c r="BNZ2175" s="218"/>
      <c r="BOA2175" s="218"/>
      <c r="BOB2175" s="218"/>
      <c r="BOC2175" s="218"/>
      <c r="BOD2175" s="218"/>
      <c r="BOE2175" s="218"/>
      <c r="BOF2175" s="218"/>
      <c r="BOG2175" s="218"/>
      <c r="BOH2175" s="218"/>
      <c r="BOI2175" s="218"/>
      <c r="BOJ2175" s="218"/>
      <c r="BOK2175" s="218"/>
      <c r="BOL2175" s="218"/>
      <c r="BOM2175" s="218"/>
      <c r="BON2175" s="218"/>
      <c r="BOO2175" s="218"/>
      <c r="BOP2175" s="218"/>
      <c r="BOQ2175" s="218"/>
      <c r="BOR2175" s="218"/>
      <c r="BOS2175" s="218"/>
      <c r="BOT2175" s="218"/>
      <c r="BOU2175" s="218"/>
      <c r="BOV2175" s="218"/>
      <c r="BOW2175" s="218"/>
      <c r="BOX2175" s="218"/>
      <c r="BOY2175" s="218"/>
      <c r="BOZ2175" s="218"/>
      <c r="BPA2175" s="218"/>
      <c r="BPB2175" s="218"/>
      <c r="BPC2175" s="218"/>
      <c r="BPD2175" s="218"/>
      <c r="BPE2175" s="218"/>
      <c r="BPF2175" s="218"/>
      <c r="BPG2175" s="218"/>
      <c r="BPH2175" s="218"/>
      <c r="BPI2175" s="218"/>
      <c r="BPJ2175" s="218"/>
      <c r="BPK2175" s="218"/>
      <c r="BPL2175" s="218"/>
      <c r="BPM2175" s="218"/>
      <c r="BPN2175" s="218"/>
      <c r="BPO2175" s="218"/>
      <c r="BPP2175" s="218"/>
      <c r="BPQ2175" s="218"/>
      <c r="BPR2175" s="218"/>
      <c r="BPS2175" s="218"/>
      <c r="BPT2175" s="218"/>
      <c r="BPU2175" s="218"/>
      <c r="BPV2175" s="218"/>
      <c r="BPW2175" s="218"/>
      <c r="BPX2175" s="218"/>
      <c r="BPY2175" s="218"/>
      <c r="BPZ2175" s="218"/>
      <c r="BQA2175" s="218"/>
      <c r="BQB2175" s="218"/>
      <c r="BQC2175" s="218"/>
      <c r="BQD2175" s="218"/>
      <c r="BQE2175" s="218"/>
      <c r="BQF2175" s="218"/>
      <c r="BQG2175" s="218"/>
      <c r="BQH2175" s="218"/>
      <c r="BQI2175" s="218"/>
      <c r="BQJ2175" s="218"/>
      <c r="BQK2175" s="218"/>
      <c r="BQL2175" s="218"/>
      <c r="BQM2175" s="218"/>
      <c r="BQN2175" s="218"/>
      <c r="BQO2175" s="218"/>
      <c r="BQP2175" s="218"/>
      <c r="BQQ2175" s="218"/>
      <c r="BQR2175" s="218"/>
      <c r="BQS2175" s="218"/>
      <c r="BQT2175" s="218"/>
      <c r="BQU2175" s="218"/>
      <c r="BQV2175" s="218"/>
      <c r="BQW2175" s="218"/>
      <c r="BQX2175" s="218"/>
      <c r="BQY2175" s="218"/>
      <c r="BQZ2175" s="218"/>
      <c r="BRA2175" s="218"/>
      <c r="BRB2175" s="218"/>
      <c r="BRC2175" s="218"/>
      <c r="BRD2175" s="218"/>
      <c r="BRE2175" s="218"/>
      <c r="BRF2175" s="218"/>
      <c r="BRG2175" s="218"/>
      <c r="BRH2175" s="218"/>
      <c r="BRI2175" s="218"/>
      <c r="BRJ2175" s="218"/>
      <c r="BRK2175" s="218"/>
      <c r="BRL2175" s="218"/>
      <c r="BRM2175" s="218"/>
      <c r="BRN2175" s="218"/>
      <c r="BRO2175" s="218"/>
      <c r="BRP2175" s="218"/>
      <c r="BRQ2175" s="218"/>
      <c r="BRR2175" s="218"/>
      <c r="BRS2175" s="218"/>
      <c r="BRT2175" s="218"/>
      <c r="BRU2175" s="218"/>
      <c r="BRV2175" s="218"/>
      <c r="BRW2175" s="218"/>
      <c r="BRX2175" s="218"/>
      <c r="BRY2175" s="218"/>
      <c r="BRZ2175" s="218"/>
      <c r="BSA2175" s="218"/>
      <c r="BSB2175" s="218"/>
      <c r="BSC2175" s="218"/>
      <c r="BSD2175" s="218"/>
      <c r="BSE2175" s="218"/>
      <c r="BSF2175" s="218"/>
      <c r="BSG2175" s="218"/>
      <c r="BSH2175" s="218"/>
      <c r="BSI2175" s="218"/>
      <c r="BSJ2175" s="218"/>
      <c r="BSK2175" s="218"/>
      <c r="BSL2175" s="218"/>
      <c r="BSM2175" s="218"/>
      <c r="BSN2175" s="218"/>
      <c r="BSO2175" s="218"/>
      <c r="BSP2175" s="218"/>
      <c r="BSQ2175" s="218"/>
      <c r="BSR2175" s="218"/>
      <c r="BSS2175" s="218"/>
      <c r="BST2175" s="218"/>
      <c r="BSU2175" s="218"/>
      <c r="BSV2175" s="218"/>
      <c r="BSW2175" s="218"/>
      <c r="BSX2175" s="218"/>
      <c r="BSY2175" s="218"/>
      <c r="BSZ2175" s="218"/>
      <c r="BTA2175" s="218"/>
      <c r="BTB2175" s="218"/>
      <c r="BTC2175" s="218"/>
      <c r="BTD2175" s="218"/>
      <c r="BTE2175" s="218"/>
      <c r="BTF2175" s="218"/>
      <c r="BTG2175" s="218"/>
      <c r="BTH2175" s="218"/>
      <c r="BTI2175" s="218"/>
      <c r="BTJ2175" s="218"/>
      <c r="BTK2175" s="218"/>
      <c r="BTL2175" s="218"/>
      <c r="BTM2175" s="218"/>
      <c r="BTN2175" s="218"/>
      <c r="BTO2175" s="218"/>
      <c r="BTP2175" s="218"/>
      <c r="BTQ2175" s="218"/>
      <c r="BTR2175" s="218"/>
      <c r="BTS2175" s="218"/>
      <c r="BTT2175" s="218"/>
      <c r="BTU2175" s="218"/>
      <c r="BTV2175" s="218"/>
      <c r="BTW2175" s="218"/>
      <c r="BTX2175" s="218"/>
      <c r="BTY2175" s="218"/>
      <c r="BTZ2175" s="218"/>
      <c r="BUA2175" s="218"/>
      <c r="BUB2175" s="218"/>
      <c r="BUC2175" s="218"/>
      <c r="BUD2175" s="218"/>
      <c r="BUE2175" s="218"/>
      <c r="BUF2175" s="218"/>
      <c r="BUG2175" s="218"/>
      <c r="BUH2175" s="218"/>
      <c r="BUI2175" s="218"/>
      <c r="BUJ2175" s="218"/>
      <c r="BUK2175" s="218"/>
      <c r="BUL2175" s="218"/>
      <c r="BUM2175" s="218"/>
      <c r="BUN2175" s="218"/>
      <c r="BUO2175" s="218"/>
      <c r="BUP2175" s="218"/>
      <c r="BUQ2175" s="218"/>
      <c r="BUR2175" s="218"/>
      <c r="BUS2175" s="218"/>
      <c r="BUT2175" s="218"/>
      <c r="BUU2175" s="218"/>
      <c r="BUV2175" s="218"/>
      <c r="BUW2175" s="218"/>
      <c r="BUX2175" s="218"/>
      <c r="BUY2175" s="218"/>
      <c r="BUZ2175" s="218"/>
      <c r="BVA2175" s="218"/>
      <c r="BVB2175" s="218"/>
      <c r="BVC2175" s="218"/>
      <c r="BVD2175" s="218"/>
      <c r="BVE2175" s="218"/>
      <c r="BVF2175" s="218"/>
      <c r="BVG2175" s="218"/>
      <c r="BVH2175" s="218"/>
      <c r="BVI2175" s="218"/>
      <c r="BVJ2175" s="218"/>
      <c r="BVK2175" s="218"/>
      <c r="BVL2175" s="218"/>
      <c r="BVM2175" s="218"/>
      <c r="BVN2175" s="218"/>
      <c r="BVO2175" s="218"/>
      <c r="BVP2175" s="218"/>
      <c r="BVQ2175" s="218"/>
      <c r="BVR2175" s="218"/>
      <c r="BVS2175" s="218"/>
      <c r="BVT2175" s="218"/>
      <c r="BVU2175" s="218"/>
      <c r="BVV2175" s="218"/>
      <c r="BVW2175" s="218"/>
      <c r="BVX2175" s="218"/>
      <c r="BVY2175" s="218"/>
      <c r="BVZ2175" s="218"/>
      <c r="BWA2175" s="218"/>
      <c r="BWB2175" s="218"/>
      <c r="BWC2175" s="218"/>
      <c r="BWD2175" s="218"/>
      <c r="BWE2175" s="218"/>
      <c r="BWF2175" s="218"/>
      <c r="BWG2175" s="218"/>
      <c r="BWH2175" s="218"/>
      <c r="BWI2175" s="218"/>
      <c r="BWJ2175" s="218"/>
      <c r="BWK2175" s="218"/>
      <c r="BWL2175" s="218"/>
      <c r="BWM2175" s="218"/>
      <c r="BWN2175" s="218"/>
      <c r="BWO2175" s="218"/>
      <c r="BWP2175" s="218"/>
      <c r="BWQ2175" s="218"/>
      <c r="BWR2175" s="218"/>
      <c r="BWS2175" s="218"/>
      <c r="BWT2175" s="218"/>
      <c r="BWU2175" s="218"/>
      <c r="BWV2175" s="218"/>
      <c r="BWW2175" s="218"/>
      <c r="BWX2175" s="218"/>
      <c r="BWY2175" s="218"/>
      <c r="BWZ2175" s="218"/>
      <c r="BXA2175" s="218"/>
      <c r="BXB2175" s="218"/>
      <c r="BXC2175" s="218"/>
      <c r="BXD2175" s="218"/>
      <c r="BXE2175" s="218"/>
      <c r="BXF2175" s="218"/>
      <c r="BXG2175" s="218"/>
      <c r="BXH2175" s="218"/>
      <c r="BXI2175" s="218"/>
      <c r="BXJ2175" s="218"/>
      <c r="BXK2175" s="218"/>
      <c r="BXL2175" s="218"/>
      <c r="BXM2175" s="218"/>
      <c r="BXN2175" s="218"/>
      <c r="BXO2175" s="218"/>
      <c r="BXP2175" s="218"/>
      <c r="BXQ2175" s="218"/>
      <c r="BXR2175" s="218"/>
      <c r="BXS2175" s="218"/>
      <c r="BXT2175" s="218"/>
      <c r="BXU2175" s="218"/>
      <c r="BXV2175" s="218"/>
      <c r="BXW2175" s="218"/>
      <c r="BXX2175" s="218"/>
      <c r="BXY2175" s="218"/>
      <c r="BXZ2175" s="218"/>
      <c r="BYA2175" s="218"/>
      <c r="BYB2175" s="218"/>
      <c r="BYC2175" s="218"/>
      <c r="BYD2175" s="218"/>
      <c r="BYE2175" s="218"/>
      <c r="BYF2175" s="218"/>
      <c r="BYG2175" s="218"/>
      <c r="BYH2175" s="218"/>
      <c r="BYI2175" s="218"/>
      <c r="BYJ2175" s="218"/>
      <c r="BYK2175" s="218"/>
      <c r="BYL2175" s="218"/>
      <c r="BYM2175" s="218"/>
      <c r="BYN2175" s="218"/>
      <c r="BYO2175" s="218"/>
      <c r="BYP2175" s="218"/>
      <c r="BYQ2175" s="218"/>
      <c r="BYR2175" s="218"/>
      <c r="BYS2175" s="218"/>
      <c r="BYT2175" s="218"/>
      <c r="BYU2175" s="218"/>
      <c r="BYV2175" s="218"/>
      <c r="BYW2175" s="218"/>
      <c r="BYX2175" s="218"/>
      <c r="BYY2175" s="218"/>
      <c r="BYZ2175" s="218"/>
      <c r="BZA2175" s="218"/>
      <c r="BZB2175" s="218"/>
      <c r="BZC2175" s="218"/>
      <c r="BZD2175" s="218"/>
      <c r="BZE2175" s="218"/>
      <c r="BZF2175" s="218"/>
      <c r="BZG2175" s="218"/>
      <c r="BZH2175" s="218"/>
      <c r="BZI2175" s="218"/>
      <c r="BZJ2175" s="218"/>
      <c r="BZK2175" s="218"/>
      <c r="BZL2175" s="218"/>
      <c r="BZM2175" s="218"/>
      <c r="BZN2175" s="218"/>
      <c r="BZO2175" s="218"/>
      <c r="BZP2175" s="218"/>
      <c r="BZQ2175" s="218"/>
      <c r="BZR2175" s="218"/>
      <c r="BZS2175" s="218"/>
      <c r="BZT2175" s="218"/>
      <c r="BZU2175" s="218"/>
      <c r="BZV2175" s="218"/>
      <c r="BZW2175" s="218"/>
      <c r="BZX2175" s="218"/>
      <c r="BZY2175" s="218"/>
      <c r="BZZ2175" s="218"/>
      <c r="CAA2175" s="218"/>
      <c r="CAB2175" s="218"/>
      <c r="CAC2175" s="218"/>
      <c r="CAD2175" s="218"/>
      <c r="CAE2175" s="218"/>
      <c r="CAF2175" s="218"/>
      <c r="CAG2175" s="218"/>
      <c r="CAH2175" s="218"/>
      <c r="CAI2175" s="218"/>
      <c r="CAJ2175" s="218"/>
      <c r="CAK2175" s="218"/>
      <c r="CAL2175" s="218"/>
      <c r="CAM2175" s="218"/>
      <c r="CAN2175" s="218"/>
      <c r="CAO2175" s="218"/>
      <c r="CAP2175" s="218"/>
      <c r="CAQ2175" s="218"/>
      <c r="CAR2175" s="218"/>
      <c r="CAS2175" s="218"/>
      <c r="CAT2175" s="218"/>
      <c r="CAU2175" s="218"/>
      <c r="CAV2175" s="218"/>
      <c r="CAW2175" s="218"/>
      <c r="CAX2175" s="218"/>
      <c r="CAY2175" s="218"/>
      <c r="CAZ2175" s="218"/>
      <c r="CBA2175" s="218"/>
      <c r="CBB2175" s="218"/>
      <c r="CBC2175" s="218"/>
      <c r="CBD2175" s="218"/>
      <c r="CBE2175" s="218"/>
      <c r="CBF2175" s="218"/>
      <c r="CBG2175" s="218"/>
      <c r="CBH2175" s="218"/>
      <c r="CBI2175" s="218"/>
      <c r="CBJ2175" s="218"/>
      <c r="CBK2175" s="218"/>
      <c r="CBL2175" s="218"/>
      <c r="CBM2175" s="218"/>
      <c r="CBN2175" s="218"/>
      <c r="CBO2175" s="218"/>
      <c r="CBP2175" s="218"/>
      <c r="CBQ2175" s="218"/>
      <c r="CBR2175" s="218"/>
      <c r="CBS2175" s="218"/>
      <c r="CBT2175" s="218"/>
      <c r="CBU2175" s="218"/>
      <c r="CBV2175" s="218"/>
      <c r="CBW2175" s="218"/>
      <c r="CBX2175" s="218"/>
      <c r="CBY2175" s="218"/>
      <c r="CBZ2175" s="218"/>
      <c r="CCA2175" s="218"/>
      <c r="CCB2175" s="218"/>
      <c r="CCC2175" s="218"/>
      <c r="CCD2175" s="218"/>
      <c r="CCE2175" s="218"/>
      <c r="CCF2175" s="218"/>
      <c r="CCG2175" s="218"/>
      <c r="CCH2175" s="218"/>
      <c r="CCI2175" s="218"/>
      <c r="CCJ2175" s="218"/>
      <c r="CCK2175" s="218"/>
      <c r="CCL2175" s="218"/>
      <c r="CCM2175" s="218"/>
      <c r="CCN2175" s="218"/>
      <c r="CCO2175" s="218"/>
      <c r="CCP2175" s="218"/>
      <c r="CCQ2175" s="218"/>
      <c r="CCR2175" s="218"/>
      <c r="CCS2175" s="218"/>
      <c r="CCT2175" s="218"/>
      <c r="CCU2175" s="218"/>
      <c r="CCV2175" s="218"/>
      <c r="CCW2175" s="218"/>
      <c r="CCX2175" s="218"/>
      <c r="CCY2175" s="218"/>
      <c r="CCZ2175" s="218"/>
      <c r="CDA2175" s="218"/>
      <c r="CDB2175" s="218"/>
      <c r="CDC2175" s="218"/>
      <c r="CDD2175" s="218"/>
      <c r="CDE2175" s="218"/>
      <c r="CDF2175" s="218"/>
      <c r="CDG2175" s="218"/>
      <c r="CDH2175" s="218"/>
      <c r="CDI2175" s="218"/>
      <c r="CDJ2175" s="218"/>
      <c r="CDK2175" s="218"/>
      <c r="CDL2175" s="218"/>
      <c r="CDM2175" s="218"/>
      <c r="CDN2175" s="218"/>
      <c r="CDO2175" s="218"/>
      <c r="CDP2175" s="218"/>
      <c r="CDQ2175" s="218"/>
      <c r="CDR2175" s="218"/>
      <c r="CDS2175" s="218"/>
      <c r="CDT2175" s="218"/>
      <c r="CDU2175" s="218"/>
      <c r="CDV2175" s="218"/>
      <c r="CDW2175" s="218"/>
      <c r="CDX2175" s="218"/>
      <c r="CDY2175" s="218"/>
      <c r="CDZ2175" s="218"/>
      <c r="CEA2175" s="218"/>
      <c r="CEB2175" s="218"/>
      <c r="CEC2175" s="218"/>
      <c r="CED2175" s="218"/>
      <c r="CEE2175" s="218"/>
      <c r="CEF2175" s="218"/>
      <c r="CEG2175" s="218"/>
      <c r="CEH2175" s="218"/>
      <c r="CEI2175" s="218"/>
      <c r="CEJ2175" s="218"/>
      <c r="CEK2175" s="218"/>
      <c r="CEL2175" s="218"/>
      <c r="CEM2175" s="218"/>
      <c r="CEN2175" s="218"/>
      <c r="CEO2175" s="218"/>
      <c r="CEP2175" s="218"/>
      <c r="CEQ2175" s="218"/>
      <c r="CER2175" s="218"/>
      <c r="CES2175" s="218"/>
      <c r="CET2175" s="218"/>
      <c r="CEU2175" s="218"/>
      <c r="CEV2175" s="218"/>
      <c r="CEW2175" s="218"/>
      <c r="CEX2175" s="218"/>
      <c r="CEY2175" s="218"/>
      <c r="CEZ2175" s="218"/>
      <c r="CFA2175" s="218"/>
      <c r="CFB2175" s="218"/>
      <c r="CFC2175" s="218"/>
      <c r="CFD2175" s="218"/>
      <c r="CFE2175" s="218"/>
      <c r="CFF2175" s="218"/>
      <c r="CFG2175" s="218"/>
      <c r="CFH2175" s="218"/>
      <c r="CFI2175" s="218"/>
      <c r="CFJ2175" s="218"/>
      <c r="CFK2175" s="218"/>
      <c r="CFL2175" s="218"/>
      <c r="CFM2175" s="218"/>
      <c r="CFN2175" s="218"/>
      <c r="CFO2175" s="218"/>
      <c r="CFP2175" s="218"/>
      <c r="CFQ2175" s="218"/>
      <c r="CFR2175" s="218"/>
      <c r="CFS2175" s="218"/>
      <c r="CFT2175" s="218"/>
      <c r="CFU2175" s="218"/>
      <c r="CFV2175" s="218"/>
      <c r="CFW2175" s="218"/>
      <c r="CFX2175" s="218"/>
      <c r="CFY2175" s="218"/>
      <c r="CFZ2175" s="218"/>
      <c r="CGA2175" s="218"/>
      <c r="CGB2175" s="218"/>
      <c r="CGC2175" s="218"/>
      <c r="CGD2175" s="218"/>
      <c r="CGE2175" s="218"/>
      <c r="CGF2175" s="218"/>
      <c r="CGG2175" s="218"/>
      <c r="CGH2175" s="218"/>
      <c r="CGI2175" s="218"/>
      <c r="CGJ2175" s="218"/>
      <c r="CGK2175" s="218"/>
      <c r="CGL2175" s="218"/>
      <c r="CGM2175" s="218"/>
      <c r="CGN2175" s="218"/>
      <c r="CGO2175" s="218"/>
      <c r="CGP2175" s="218"/>
      <c r="CGQ2175" s="218"/>
      <c r="CGR2175" s="218"/>
      <c r="CGS2175" s="218"/>
      <c r="CGT2175" s="218"/>
      <c r="CGU2175" s="218"/>
      <c r="CGV2175" s="218"/>
      <c r="CGW2175" s="218"/>
      <c r="CGX2175" s="218"/>
      <c r="CGY2175" s="218"/>
      <c r="CGZ2175" s="218"/>
      <c r="CHA2175" s="218"/>
      <c r="CHB2175" s="218"/>
      <c r="CHC2175" s="218"/>
      <c r="CHD2175" s="218"/>
      <c r="CHE2175" s="218"/>
      <c r="CHF2175" s="218"/>
      <c r="CHG2175" s="218"/>
      <c r="CHH2175" s="218"/>
      <c r="CHI2175" s="218"/>
      <c r="CHJ2175" s="218"/>
      <c r="CHK2175" s="218"/>
      <c r="CHL2175" s="218"/>
      <c r="CHM2175" s="218"/>
      <c r="CHN2175" s="218"/>
      <c r="CHO2175" s="218"/>
      <c r="CHP2175" s="218"/>
      <c r="CHQ2175" s="218"/>
      <c r="CHR2175" s="218"/>
      <c r="CHS2175" s="218"/>
      <c r="CHT2175" s="218"/>
      <c r="CHU2175" s="218"/>
      <c r="CHV2175" s="218"/>
      <c r="CHW2175" s="218"/>
      <c r="CHX2175" s="218"/>
      <c r="CHY2175" s="218"/>
      <c r="CHZ2175" s="218"/>
      <c r="CIA2175" s="218"/>
      <c r="CIB2175" s="218"/>
      <c r="CIC2175" s="218"/>
      <c r="CID2175" s="218"/>
      <c r="CIE2175" s="218"/>
      <c r="CIF2175" s="218"/>
      <c r="CIG2175" s="218"/>
      <c r="CIH2175" s="218"/>
      <c r="CII2175" s="218"/>
      <c r="CIJ2175" s="218"/>
      <c r="CIK2175" s="218"/>
      <c r="CIL2175" s="218"/>
      <c r="CIM2175" s="218"/>
      <c r="CIN2175" s="218"/>
      <c r="CIO2175" s="218"/>
      <c r="CIP2175" s="218"/>
      <c r="CIQ2175" s="218"/>
      <c r="CIR2175" s="218"/>
      <c r="CIS2175" s="218"/>
      <c r="CIT2175" s="218"/>
      <c r="CIU2175" s="218"/>
      <c r="CIV2175" s="218"/>
      <c r="CIW2175" s="218"/>
      <c r="CIX2175" s="218"/>
      <c r="CIY2175" s="218"/>
      <c r="CIZ2175" s="218"/>
      <c r="CJA2175" s="218"/>
      <c r="CJB2175" s="218"/>
      <c r="CJC2175" s="218"/>
      <c r="CJD2175" s="218"/>
      <c r="CJE2175" s="218"/>
      <c r="CJF2175" s="218"/>
      <c r="CJG2175" s="218"/>
      <c r="CJH2175" s="218"/>
      <c r="CJI2175" s="218"/>
      <c r="CJJ2175" s="218"/>
      <c r="CJK2175" s="218"/>
      <c r="CJL2175" s="218"/>
      <c r="CJM2175" s="218"/>
      <c r="CJN2175" s="218"/>
      <c r="CJO2175" s="218"/>
      <c r="CJP2175" s="218"/>
      <c r="CJQ2175" s="218"/>
      <c r="CJR2175" s="218"/>
      <c r="CJS2175" s="218"/>
      <c r="CJT2175" s="218"/>
      <c r="CJU2175" s="218"/>
      <c r="CJV2175" s="218"/>
      <c r="CJW2175" s="218"/>
      <c r="CJX2175" s="218"/>
      <c r="CJY2175" s="218"/>
      <c r="CJZ2175" s="218"/>
      <c r="CKA2175" s="218"/>
      <c r="CKB2175" s="218"/>
      <c r="CKC2175" s="218"/>
      <c r="CKD2175" s="218"/>
      <c r="CKE2175" s="218"/>
      <c r="CKF2175" s="218"/>
      <c r="CKG2175" s="218"/>
      <c r="CKH2175" s="218"/>
      <c r="CKI2175" s="218"/>
      <c r="CKJ2175" s="218"/>
      <c r="CKK2175" s="218"/>
      <c r="CKL2175" s="218"/>
      <c r="CKM2175" s="218"/>
      <c r="CKN2175" s="218"/>
      <c r="CKO2175" s="218"/>
      <c r="CKP2175" s="218"/>
      <c r="CKQ2175" s="218"/>
      <c r="CKR2175" s="218"/>
      <c r="CKS2175" s="218"/>
      <c r="CKT2175" s="218"/>
      <c r="CKU2175" s="218"/>
      <c r="CKV2175" s="218"/>
      <c r="CKW2175" s="218"/>
      <c r="CKX2175" s="218"/>
      <c r="CKY2175" s="218"/>
      <c r="CKZ2175" s="218"/>
      <c r="CLA2175" s="218"/>
      <c r="CLB2175" s="218"/>
      <c r="CLC2175" s="218"/>
      <c r="CLD2175" s="218"/>
      <c r="CLE2175" s="218"/>
      <c r="CLF2175" s="218"/>
      <c r="CLG2175" s="218"/>
      <c r="CLH2175" s="218"/>
      <c r="CLI2175" s="218"/>
      <c r="CLJ2175" s="218"/>
      <c r="CLK2175" s="218"/>
      <c r="CLL2175" s="218"/>
      <c r="CLM2175" s="218"/>
      <c r="CLN2175" s="218"/>
      <c r="CLO2175" s="218"/>
      <c r="CLP2175" s="218"/>
      <c r="CLQ2175" s="218"/>
      <c r="CLR2175" s="218"/>
      <c r="CLS2175" s="218"/>
      <c r="CLT2175" s="218"/>
      <c r="CLU2175" s="218"/>
      <c r="CLV2175" s="218"/>
      <c r="CLW2175" s="218"/>
      <c r="CLX2175" s="218"/>
      <c r="CLY2175" s="218"/>
      <c r="CLZ2175" s="218"/>
      <c r="CMA2175" s="218"/>
      <c r="CMB2175" s="218"/>
      <c r="CMC2175" s="218"/>
      <c r="CMD2175" s="218"/>
      <c r="CME2175" s="218"/>
      <c r="CMF2175" s="218"/>
      <c r="CMG2175" s="218"/>
      <c r="CMH2175" s="218"/>
      <c r="CMI2175" s="218"/>
      <c r="CMJ2175" s="218"/>
      <c r="CMK2175" s="218"/>
      <c r="CML2175" s="218"/>
      <c r="CMM2175" s="218"/>
      <c r="CMN2175" s="218"/>
      <c r="CMO2175" s="218"/>
      <c r="CMP2175" s="218"/>
      <c r="CMQ2175" s="218"/>
      <c r="CMR2175" s="218"/>
      <c r="CMS2175" s="218"/>
      <c r="CMT2175" s="218"/>
      <c r="CMU2175" s="218"/>
      <c r="CMV2175" s="218"/>
      <c r="CMW2175" s="218"/>
      <c r="CMX2175" s="218"/>
      <c r="CMY2175" s="218"/>
      <c r="CMZ2175" s="218"/>
      <c r="CNA2175" s="218"/>
      <c r="CNB2175" s="218"/>
      <c r="CNC2175" s="218"/>
      <c r="CND2175" s="218"/>
      <c r="CNE2175" s="218"/>
      <c r="CNF2175" s="218"/>
      <c r="CNG2175" s="218"/>
      <c r="CNH2175" s="218"/>
      <c r="CNI2175" s="218"/>
      <c r="CNJ2175" s="218"/>
      <c r="CNK2175" s="218"/>
      <c r="CNL2175" s="218"/>
      <c r="CNM2175" s="218"/>
      <c r="CNN2175" s="218"/>
      <c r="CNO2175" s="218"/>
      <c r="CNP2175" s="218"/>
      <c r="CNQ2175" s="218"/>
      <c r="CNR2175" s="218"/>
      <c r="CNS2175" s="218"/>
      <c r="CNT2175" s="218"/>
      <c r="CNU2175" s="218"/>
      <c r="CNV2175" s="218"/>
      <c r="CNW2175" s="218"/>
      <c r="CNX2175" s="218"/>
      <c r="CNY2175" s="218"/>
      <c r="CNZ2175" s="218"/>
      <c r="COA2175" s="218"/>
      <c r="COB2175" s="218"/>
      <c r="COC2175" s="218"/>
      <c r="COD2175" s="218"/>
      <c r="COE2175" s="218"/>
      <c r="COF2175" s="218"/>
      <c r="COG2175" s="218"/>
      <c r="COH2175" s="218"/>
      <c r="COI2175" s="218"/>
      <c r="COJ2175" s="218"/>
      <c r="COK2175" s="218"/>
      <c r="COL2175" s="218"/>
      <c r="COM2175" s="218"/>
      <c r="CON2175" s="218"/>
      <c r="COO2175" s="218"/>
      <c r="COP2175" s="218"/>
      <c r="COQ2175" s="218"/>
      <c r="COR2175" s="218"/>
      <c r="COS2175" s="218"/>
      <c r="COT2175" s="218"/>
      <c r="COU2175" s="218"/>
      <c r="COV2175" s="218"/>
      <c r="COW2175" s="218"/>
      <c r="COX2175" s="218"/>
      <c r="COY2175" s="218"/>
      <c r="COZ2175" s="218"/>
      <c r="CPA2175" s="218"/>
      <c r="CPB2175" s="218"/>
      <c r="CPC2175" s="218"/>
      <c r="CPD2175" s="218"/>
      <c r="CPE2175" s="218"/>
      <c r="CPF2175" s="218"/>
      <c r="CPG2175" s="218"/>
      <c r="CPH2175" s="218"/>
      <c r="CPI2175" s="218"/>
      <c r="CPJ2175" s="218"/>
      <c r="CPK2175" s="218"/>
      <c r="CPL2175" s="218"/>
      <c r="CPM2175" s="218"/>
      <c r="CPN2175" s="218"/>
      <c r="CPO2175" s="218"/>
      <c r="CPP2175" s="218"/>
      <c r="CPQ2175" s="218"/>
      <c r="CPR2175" s="218"/>
      <c r="CPS2175" s="218"/>
      <c r="CPT2175" s="218"/>
      <c r="CPU2175" s="218"/>
      <c r="CPV2175" s="218"/>
      <c r="CPW2175" s="218"/>
      <c r="CPX2175" s="218"/>
      <c r="CPY2175" s="218"/>
      <c r="CPZ2175" s="218"/>
      <c r="CQA2175" s="218"/>
      <c r="CQB2175" s="218"/>
      <c r="CQC2175" s="218"/>
      <c r="CQD2175" s="218"/>
      <c r="CQE2175" s="218"/>
      <c r="CQF2175" s="218"/>
      <c r="CQG2175" s="218"/>
      <c r="CQH2175" s="218"/>
      <c r="CQI2175" s="218"/>
      <c r="CQJ2175" s="218"/>
      <c r="CQK2175" s="218"/>
      <c r="CQL2175" s="218"/>
      <c r="CQM2175" s="218"/>
      <c r="CQN2175" s="218"/>
      <c r="CQO2175" s="218"/>
      <c r="CQP2175" s="218"/>
      <c r="CQQ2175" s="218"/>
      <c r="CQR2175" s="218"/>
      <c r="CQS2175" s="218"/>
      <c r="CQT2175" s="218"/>
      <c r="CQU2175" s="218"/>
      <c r="CQV2175" s="218"/>
      <c r="CQW2175" s="218"/>
      <c r="CQX2175" s="218"/>
      <c r="CQY2175" s="218"/>
      <c r="CQZ2175" s="218"/>
      <c r="CRA2175" s="218"/>
      <c r="CRB2175" s="218"/>
      <c r="CRC2175" s="218"/>
      <c r="CRD2175" s="218"/>
      <c r="CRE2175" s="218"/>
      <c r="CRF2175" s="218"/>
      <c r="CRG2175" s="218"/>
      <c r="CRH2175" s="218"/>
      <c r="CRI2175" s="218"/>
      <c r="CRJ2175" s="218"/>
      <c r="CRK2175" s="218"/>
      <c r="CRL2175" s="218"/>
      <c r="CRM2175" s="218"/>
      <c r="CRN2175" s="218"/>
      <c r="CRO2175" s="218"/>
      <c r="CRP2175" s="218"/>
      <c r="CRQ2175" s="218"/>
      <c r="CRR2175" s="218"/>
      <c r="CRS2175" s="218"/>
      <c r="CRT2175" s="218"/>
      <c r="CRU2175" s="218"/>
      <c r="CRV2175" s="218"/>
      <c r="CRW2175" s="218"/>
      <c r="CRX2175" s="218"/>
      <c r="CRY2175" s="218"/>
      <c r="CRZ2175" s="218"/>
      <c r="CSA2175" s="218"/>
      <c r="CSB2175" s="218"/>
      <c r="CSC2175" s="218"/>
      <c r="CSD2175" s="218"/>
      <c r="CSE2175" s="218"/>
      <c r="CSF2175" s="218"/>
      <c r="CSG2175" s="218"/>
      <c r="CSH2175" s="218"/>
      <c r="CSI2175" s="218"/>
      <c r="CSJ2175" s="218"/>
      <c r="CSK2175" s="218"/>
      <c r="CSL2175" s="218"/>
      <c r="CSM2175" s="218"/>
      <c r="CSN2175" s="218"/>
      <c r="CSO2175" s="218"/>
      <c r="CSP2175" s="218"/>
      <c r="CSQ2175" s="218"/>
      <c r="CSR2175" s="218"/>
      <c r="CSS2175" s="218"/>
      <c r="CST2175" s="218"/>
      <c r="CSU2175" s="218"/>
      <c r="CSV2175" s="218"/>
      <c r="CSW2175" s="218"/>
      <c r="CSX2175" s="218"/>
      <c r="CSY2175" s="218"/>
      <c r="CSZ2175" s="218"/>
      <c r="CTA2175" s="218"/>
      <c r="CTB2175" s="218"/>
      <c r="CTC2175" s="218"/>
      <c r="CTD2175" s="218"/>
      <c r="CTE2175" s="218"/>
      <c r="CTF2175" s="218"/>
      <c r="CTG2175" s="218"/>
      <c r="CTH2175" s="218"/>
      <c r="CTI2175" s="218"/>
      <c r="CTJ2175" s="218"/>
      <c r="CTK2175" s="218"/>
      <c r="CTL2175" s="218"/>
      <c r="CTM2175" s="218"/>
      <c r="CTN2175" s="218"/>
      <c r="CTO2175" s="218"/>
      <c r="CTP2175" s="218"/>
      <c r="CTQ2175" s="218"/>
      <c r="CTR2175" s="218"/>
      <c r="CTS2175" s="218"/>
      <c r="CTT2175" s="218"/>
      <c r="CTU2175" s="218"/>
      <c r="CTV2175" s="218"/>
      <c r="CTW2175" s="218"/>
      <c r="CTX2175" s="218"/>
      <c r="CTY2175" s="218"/>
      <c r="CTZ2175" s="218"/>
      <c r="CUA2175" s="218"/>
      <c r="CUB2175" s="218"/>
      <c r="CUC2175" s="218"/>
      <c r="CUD2175" s="218"/>
      <c r="CUE2175" s="218"/>
      <c r="CUF2175" s="218"/>
      <c r="CUG2175" s="218"/>
      <c r="CUH2175" s="218"/>
      <c r="CUI2175" s="218"/>
      <c r="CUJ2175" s="218"/>
      <c r="CUK2175" s="218"/>
      <c r="CUL2175" s="218"/>
      <c r="CUM2175" s="218"/>
      <c r="CUN2175" s="218"/>
      <c r="CUO2175" s="218"/>
      <c r="CUP2175" s="218"/>
      <c r="CUQ2175" s="218"/>
      <c r="CUR2175" s="218"/>
      <c r="CUS2175" s="218"/>
      <c r="CUT2175" s="218"/>
      <c r="CUU2175" s="218"/>
      <c r="CUV2175" s="218"/>
      <c r="CUW2175" s="218"/>
      <c r="CUX2175" s="218"/>
      <c r="CUY2175" s="218"/>
      <c r="CUZ2175" s="218"/>
      <c r="CVA2175" s="218"/>
      <c r="CVB2175" s="218"/>
      <c r="CVC2175" s="218"/>
      <c r="CVD2175" s="218"/>
      <c r="CVE2175" s="218"/>
      <c r="CVF2175" s="218"/>
      <c r="CVG2175" s="218"/>
      <c r="CVH2175" s="218"/>
      <c r="CVI2175" s="218"/>
      <c r="CVJ2175" s="218"/>
      <c r="CVK2175" s="218"/>
      <c r="CVL2175" s="218"/>
      <c r="CVM2175" s="218"/>
      <c r="CVN2175" s="218"/>
      <c r="CVO2175" s="218"/>
      <c r="CVP2175" s="218"/>
      <c r="CVQ2175" s="218"/>
      <c r="CVR2175" s="218"/>
      <c r="CVS2175" s="218"/>
      <c r="CVT2175" s="218"/>
      <c r="CVU2175" s="218"/>
      <c r="CVV2175" s="218"/>
      <c r="CVW2175" s="218"/>
      <c r="CVX2175" s="218"/>
      <c r="CVY2175" s="218"/>
      <c r="CVZ2175" s="218"/>
      <c r="CWA2175" s="218"/>
      <c r="CWB2175" s="218"/>
      <c r="CWC2175" s="218"/>
      <c r="CWD2175" s="218"/>
      <c r="CWE2175" s="218"/>
      <c r="CWF2175" s="218"/>
      <c r="CWG2175" s="218"/>
      <c r="CWH2175" s="218"/>
      <c r="CWI2175" s="218"/>
      <c r="CWJ2175" s="218"/>
      <c r="CWK2175" s="218"/>
      <c r="CWL2175" s="218"/>
      <c r="CWM2175" s="218"/>
      <c r="CWN2175" s="218"/>
      <c r="CWO2175" s="218"/>
      <c r="CWP2175" s="218"/>
      <c r="CWQ2175" s="218"/>
      <c r="CWR2175" s="218"/>
      <c r="CWS2175" s="218"/>
      <c r="CWT2175" s="218"/>
      <c r="CWU2175" s="218"/>
      <c r="CWV2175" s="218"/>
      <c r="CWW2175" s="218"/>
      <c r="CWX2175" s="218"/>
      <c r="CWY2175" s="218"/>
      <c r="CWZ2175" s="218"/>
      <c r="CXA2175" s="218"/>
      <c r="CXB2175" s="218"/>
      <c r="CXC2175" s="218"/>
      <c r="CXD2175" s="218"/>
      <c r="CXE2175" s="218"/>
      <c r="CXF2175" s="218"/>
      <c r="CXG2175" s="218"/>
      <c r="CXH2175" s="218"/>
      <c r="CXI2175" s="218"/>
      <c r="CXJ2175" s="218"/>
      <c r="CXK2175" s="218"/>
      <c r="CXL2175" s="218"/>
      <c r="CXM2175" s="218"/>
      <c r="CXN2175" s="218"/>
      <c r="CXO2175" s="218"/>
      <c r="CXP2175" s="218"/>
      <c r="CXQ2175" s="218"/>
      <c r="CXR2175" s="218"/>
      <c r="CXS2175" s="218"/>
      <c r="CXT2175" s="218"/>
      <c r="CXU2175" s="218"/>
      <c r="CXV2175" s="218"/>
      <c r="CXW2175" s="218"/>
      <c r="CXX2175" s="218"/>
      <c r="CXY2175" s="218"/>
      <c r="CXZ2175" s="218"/>
      <c r="CYA2175" s="218"/>
      <c r="CYB2175" s="218"/>
      <c r="CYC2175" s="218"/>
      <c r="CYD2175" s="218"/>
      <c r="CYE2175" s="218"/>
      <c r="CYF2175" s="218"/>
      <c r="CYG2175" s="218"/>
      <c r="CYH2175" s="218"/>
      <c r="CYI2175" s="218"/>
      <c r="CYJ2175" s="218"/>
      <c r="CYK2175" s="218"/>
      <c r="CYL2175" s="218"/>
      <c r="CYM2175" s="218"/>
      <c r="CYN2175" s="218"/>
      <c r="CYO2175" s="218"/>
      <c r="CYP2175" s="218"/>
      <c r="CYQ2175" s="218"/>
      <c r="CYR2175" s="218"/>
      <c r="CYS2175" s="218"/>
      <c r="CYT2175" s="218"/>
      <c r="CYU2175" s="218"/>
      <c r="CYV2175" s="218"/>
      <c r="CYW2175" s="218"/>
      <c r="CYX2175" s="218"/>
      <c r="CYY2175" s="218"/>
      <c r="CYZ2175" s="218"/>
      <c r="CZA2175" s="218"/>
      <c r="CZB2175" s="218"/>
      <c r="CZC2175" s="218"/>
      <c r="CZD2175" s="218"/>
      <c r="CZE2175" s="218"/>
      <c r="CZF2175" s="218"/>
      <c r="CZG2175" s="218"/>
      <c r="CZH2175" s="218"/>
      <c r="CZI2175" s="218"/>
      <c r="CZJ2175" s="218"/>
      <c r="CZK2175" s="218"/>
      <c r="CZL2175" s="218"/>
      <c r="CZM2175" s="218"/>
      <c r="CZN2175" s="218"/>
      <c r="CZO2175" s="218"/>
      <c r="CZP2175" s="218"/>
      <c r="CZQ2175" s="218"/>
      <c r="CZR2175" s="218"/>
      <c r="CZS2175" s="218"/>
      <c r="CZT2175" s="218"/>
      <c r="CZU2175" s="218"/>
      <c r="CZV2175" s="218"/>
      <c r="CZW2175" s="218"/>
      <c r="CZX2175" s="218"/>
      <c r="CZY2175" s="218"/>
      <c r="CZZ2175" s="218"/>
      <c r="DAA2175" s="218"/>
      <c r="DAB2175" s="218"/>
      <c r="DAC2175" s="218"/>
      <c r="DAD2175" s="218"/>
      <c r="DAE2175" s="218"/>
      <c r="DAF2175" s="218"/>
      <c r="DAG2175" s="218"/>
      <c r="DAH2175" s="218"/>
      <c r="DAI2175" s="218"/>
      <c r="DAJ2175" s="218"/>
      <c r="DAK2175" s="218"/>
      <c r="DAL2175" s="218"/>
      <c r="DAM2175" s="218"/>
      <c r="DAN2175" s="218"/>
      <c r="DAO2175" s="218"/>
      <c r="DAP2175" s="218"/>
      <c r="DAQ2175" s="218"/>
      <c r="DAR2175" s="218"/>
      <c r="DAS2175" s="218"/>
      <c r="DAT2175" s="218"/>
      <c r="DAU2175" s="218"/>
      <c r="DAV2175" s="218"/>
      <c r="DAW2175" s="218"/>
      <c r="DAX2175" s="218"/>
      <c r="DAY2175" s="218"/>
      <c r="DAZ2175" s="218"/>
      <c r="DBA2175" s="218"/>
      <c r="DBB2175" s="218"/>
      <c r="DBC2175" s="218"/>
      <c r="DBD2175" s="218"/>
      <c r="DBE2175" s="218"/>
      <c r="DBF2175" s="218"/>
      <c r="DBG2175" s="218"/>
      <c r="DBH2175" s="218"/>
      <c r="DBI2175" s="218"/>
      <c r="DBJ2175" s="218"/>
      <c r="DBK2175" s="218"/>
      <c r="DBL2175" s="218"/>
      <c r="DBM2175" s="218"/>
      <c r="DBN2175" s="218"/>
      <c r="DBO2175" s="218"/>
      <c r="DBP2175" s="218"/>
      <c r="DBQ2175" s="218"/>
      <c r="DBR2175" s="218"/>
      <c r="DBS2175" s="218"/>
      <c r="DBT2175" s="218"/>
      <c r="DBU2175" s="218"/>
      <c r="DBV2175" s="218"/>
      <c r="DBW2175" s="218"/>
      <c r="DBX2175" s="218"/>
      <c r="DBY2175" s="218"/>
      <c r="DBZ2175" s="218"/>
      <c r="DCA2175" s="218"/>
      <c r="DCB2175" s="218"/>
      <c r="DCC2175" s="218"/>
      <c r="DCD2175" s="218"/>
      <c r="DCE2175" s="218"/>
      <c r="DCF2175" s="218"/>
      <c r="DCG2175" s="218"/>
      <c r="DCH2175" s="218"/>
      <c r="DCI2175" s="218"/>
      <c r="DCJ2175" s="218"/>
      <c r="DCK2175" s="218"/>
      <c r="DCL2175" s="218"/>
      <c r="DCM2175" s="218"/>
      <c r="DCN2175" s="218"/>
      <c r="DCO2175" s="218"/>
      <c r="DCP2175" s="218"/>
      <c r="DCQ2175" s="218"/>
      <c r="DCR2175" s="218"/>
      <c r="DCS2175" s="218"/>
      <c r="DCT2175" s="218"/>
      <c r="DCU2175" s="218"/>
      <c r="DCV2175" s="218"/>
      <c r="DCW2175" s="218"/>
      <c r="DCX2175" s="218"/>
      <c r="DCY2175" s="218"/>
      <c r="DCZ2175" s="218"/>
      <c r="DDA2175" s="218"/>
      <c r="DDB2175" s="218"/>
      <c r="DDC2175" s="218"/>
      <c r="DDD2175" s="218"/>
      <c r="DDE2175" s="218"/>
      <c r="DDF2175" s="218"/>
      <c r="DDG2175" s="218"/>
      <c r="DDH2175" s="218"/>
      <c r="DDI2175" s="218"/>
      <c r="DDJ2175" s="218"/>
      <c r="DDK2175" s="218"/>
      <c r="DDL2175" s="218"/>
      <c r="DDM2175" s="218"/>
      <c r="DDN2175" s="218"/>
      <c r="DDO2175" s="218"/>
      <c r="DDP2175" s="218"/>
      <c r="DDQ2175" s="218"/>
      <c r="DDR2175" s="218"/>
      <c r="DDS2175" s="218"/>
      <c r="DDT2175" s="218"/>
      <c r="DDU2175" s="218"/>
      <c r="DDV2175" s="218"/>
      <c r="DDW2175" s="218"/>
      <c r="DDX2175" s="218"/>
      <c r="DDY2175" s="218"/>
      <c r="DDZ2175" s="218"/>
      <c r="DEA2175" s="218"/>
      <c r="DEB2175" s="218"/>
      <c r="DEC2175" s="218"/>
      <c r="DED2175" s="218"/>
      <c r="DEE2175" s="218"/>
      <c r="DEF2175" s="218"/>
      <c r="DEG2175" s="218"/>
      <c r="DEH2175" s="218"/>
      <c r="DEI2175" s="218"/>
      <c r="DEJ2175" s="218"/>
      <c r="DEK2175" s="218"/>
      <c r="DEL2175" s="218"/>
      <c r="DEM2175" s="218"/>
      <c r="DEN2175" s="218"/>
      <c r="DEO2175" s="218"/>
      <c r="DEP2175" s="218"/>
      <c r="DEQ2175" s="218"/>
      <c r="DER2175" s="218"/>
      <c r="DES2175" s="218"/>
      <c r="DET2175" s="218"/>
      <c r="DEU2175" s="218"/>
      <c r="DEV2175" s="218"/>
      <c r="DEW2175" s="218"/>
      <c r="DEX2175" s="218"/>
      <c r="DEY2175" s="218"/>
      <c r="DEZ2175" s="218"/>
      <c r="DFA2175" s="218"/>
      <c r="DFB2175" s="218"/>
      <c r="DFC2175" s="218"/>
      <c r="DFD2175" s="218"/>
      <c r="DFE2175" s="218"/>
      <c r="DFF2175" s="218"/>
      <c r="DFG2175" s="218"/>
      <c r="DFH2175" s="218"/>
      <c r="DFI2175" s="218"/>
      <c r="DFJ2175" s="218"/>
      <c r="DFK2175" s="218"/>
      <c r="DFL2175" s="218"/>
      <c r="DFM2175" s="218"/>
      <c r="DFN2175" s="218"/>
      <c r="DFO2175" s="218"/>
      <c r="DFP2175" s="218"/>
      <c r="DFQ2175" s="218"/>
      <c r="DFR2175" s="218"/>
      <c r="DFS2175" s="218"/>
      <c r="DFT2175" s="218"/>
      <c r="DFU2175" s="218"/>
      <c r="DFV2175" s="218"/>
      <c r="DFW2175" s="218"/>
      <c r="DFX2175" s="218"/>
      <c r="DFY2175" s="218"/>
      <c r="DFZ2175" s="218"/>
      <c r="DGA2175" s="218"/>
      <c r="DGB2175" s="218"/>
      <c r="DGC2175" s="218"/>
      <c r="DGD2175" s="218"/>
      <c r="DGE2175" s="218"/>
      <c r="DGF2175" s="218"/>
      <c r="DGG2175" s="218"/>
      <c r="DGH2175" s="218"/>
      <c r="DGI2175" s="218"/>
      <c r="DGJ2175" s="218"/>
      <c r="DGK2175" s="218"/>
      <c r="DGL2175" s="218"/>
      <c r="DGM2175" s="218"/>
      <c r="DGN2175" s="218"/>
      <c r="DGO2175" s="218"/>
      <c r="DGP2175" s="218"/>
      <c r="DGQ2175" s="218"/>
      <c r="DGR2175" s="218"/>
      <c r="DGS2175" s="218"/>
      <c r="DGT2175" s="218"/>
      <c r="DGU2175" s="218"/>
      <c r="DGV2175" s="218"/>
      <c r="DGW2175" s="218"/>
      <c r="DGX2175" s="218"/>
      <c r="DGY2175" s="218"/>
      <c r="DGZ2175" s="218"/>
      <c r="DHA2175" s="218"/>
      <c r="DHB2175" s="218"/>
      <c r="DHC2175" s="218"/>
      <c r="DHD2175" s="218"/>
      <c r="DHE2175" s="218"/>
      <c r="DHF2175" s="218"/>
      <c r="DHG2175" s="218"/>
      <c r="DHH2175" s="218"/>
      <c r="DHI2175" s="218"/>
      <c r="DHJ2175" s="218"/>
      <c r="DHK2175" s="218"/>
      <c r="DHL2175" s="218"/>
      <c r="DHM2175" s="218"/>
      <c r="DHN2175" s="218"/>
      <c r="DHO2175" s="218"/>
      <c r="DHP2175" s="218"/>
      <c r="DHQ2175" s="218"/>
      <c r="DHR2175" s="218"/>
      <c r="DHS2175" s="218"/>
      <c r="DHT2175" s="218"/>
      <c r="DHU2175" s="218"/>
      <c r="DHV2175" s="218"/>
      <c r="DHW2175" s="218"/>
      <c r="DHX2175" s="218"/>
      <c r="DHY2175" s="218"/>
      <c r="DHZ2175" s="218"/>
      <c r="DIA2175" s="218"/>
      <c r="DIB2175" s="218"/>
      <c r="DIC2175" s="218"/>
      <c r="DID2175" s="218"/>
      <c r="DIE2175" s="218"/>
      <c r="DIF2175" s="218"/>
      <c r="DIG2175" s="218"/>
      <c r="DIH2175" s="218"/>
      <c r="DII2175" s="218"/>
      <c r="DIJ2175" s="218"/>
      <c r="DIK2175" s="218"/>
      <c r="DIL2175" s="218"/>
      <c r="DIM2175" s="218"/>
      <c r="DIN2175" s="218"/>
      <c r="DIO2175" s="218"/>
      <c r="DIP2175" s="218"/>
      <c r="DIQ2175" s="218"/>
      <c r="DIR2175" s="218"/>
      <c r="DIS2175" s="218"/>
      <c r="DIT2175" s="218"/>
      <c r="DIU2175" s="218"/>
      <c r="DIV2175" s="218"/>
      <c r="DIW2175" s="218"/>
      <c r="DIX2175" s="218"/>
      <c r="DIY2175" s="218"/>
      <c r="DIZ2175" s="218"/>
      <c r="DJA2175" s="218"/>
      <c r="DJB2175" s="218"/>
      <c r="DJC2175" s="218"/>
      <c r="DJD2175" s="218"/>
      <c r="DJE2175" s="218"/>
      <c r="DJF2175" s="218"/>
      <c r="DJG2175" s="218"/>
      <c r="DJH2175" s="218"/>
      <c r="DJI2175" s="218"/>
      <c r="DJJ2175" s="218"/>
      <c r="DJK2175" s="218"/>
      <c r="DJL2175" s="218"/>
      <c r="DJM2175" s="218"/>
      <c r="DJN2175" s="218"/>
      <c r="DJO2175" s="218"/>
      <c r="DJP2175" s="218"/>
      <c r="DJQ2175" s="218"/>
      <c r="DJR2175" s="218"/>
      <c r="DJS2175" s="218"/>
      <c r="DJT2175" s="218"/>
      <c r="DJU2175" s="218"/>
      <c r="DJV2175" s="218"/>
      <c r="DJW2175" s="218"/>
      <c r="DJX2175" s="218"/>
      <c r="DJY2175" s="218"/>
      <c r="DJZ2175" s="218"/>
      <c r="DKA2175" s="218"/>
      <c r="DKB2175" s="218"/>
      <c r="DKC2175" s="218"/>
      <c r="DKD2175" s="218"/>
      <c r="DKE2175" s="218"/>
      <c r="DKF2175" s="218"/>
      <c r="DKG2175" s="218"/>
      <c r="DKH2175" s="218"/>
      <c r="DKI2175" s="218"/>
      <c r="DKJ2175" s="218"/>
      <c r="DKK2175" s="218"/>
      <c r="DKL2175" s="218"/>
      <c r="DKM2175" s="218"/>
      <c r="DKN2175" s="218"/>
      <c r="DKO2175" s="218"/>
      <c r="DKP2175" s="218"/>
      <c r="DKQ2175" s="218"/>
      <c r="DKR2175" s="218"/>
      <c r="DKS2175" s="218"/>
      <c r="DKT2175" s="218"/>
      <c r="DKU2175" s="218"/>
      <c r="DKV2175" s="218"/>
      <c r="DKW2175" s="218"/>
      <c r="DKX2175" s="218"/>
      <c r="DKY2175" s="218"/>
      <c r="DKZ2175" s="218"/>
      <c r="DLA2175" s="218"/>
      <c r="DLB2175" s="218"/>
      <c r="DLC2175" s="218"/>
      <c r="DLD2175" s="218"/>
      <c r="DLE2175" s="218"/>
      <c r="DLF2175" s="218"/>
      <c r="DLG2175" s="218"/>
      <c r="DLH2175" s="218"/>
      <c r="DLI2175" s="218"/>
      <c r="DLJ2175" s="218"/>
      <c r="DLK2175" s="218"/>
      <c r="DLL2175" s="218"/>
      <c r="DLM2175" s="218"/>
      <c r="DLN2175" s="218"/>
      <c r="DLO2175" s="218"/>
      <c r="DLP2175" s="218"/>
      <c r="DLQ2175" s="218"/>
      <c r="DLR2175" s="218"/>
      <c r="DLS2175" s="218"/>
      <c r="DLT2175" s="218"/>
      <c r="DLU2175" s="218"/>
      <c r="DLV2175" s="218"/>
      <c r="DLW2175" s="218"/>
      <c r="DLX2175" s="218"/>
      <c r="DLY2175" s="218"/>
      <c r="DLZ2175" s="218"/>
      <c r="DMA2175" s="218"/>
      <c r="DMB2175" s="218"/>
      <c r="DMC2175" s="218"/>
      <c r="DMD2175" s="218"/>
      <c r="DME2175" s="218"/>
      <c r="DMF2175" s="218"/>
      <c r="DMG2175" s="218"/>
      <c r="DMH2175" s="218"/>
      <c r="DMI2175" s="218"/>
      <c r="DMJ2175" s="218"/>
      <c r="DMK2175" s="218"/>
      <c r="DML2175" s="218"/>
      <c r="DMM2175" s="218"/>
      <c r="DMN2175" s="218"/>
      <c r="DMO2175" s="218"/>
      <c r="DMP2175" s="218"/>
      <c r="DMQ2175" s="218"/>
      <c r="DMR2175" s="218"/>
      <c r="DMS2175" s="218"/>
      <c r="DMT2175" s="218"/>
      <c r="DMU2175" s="218"/>
      <c r="DMV2175" s="218"/>
      <c r="DMW2175" s="218"/>
      <c r="DMX2175" s="218"/>
      <c r="DMY2175" s="218"/>
      <c r="DMZ2175" s="218"/>
      <c r="DNA2175" s="218"/>
      <c r="DNB2175" s="218"/>
      <c r="DNC2175" s="218"/>
      <c r="DND2175" s="218"/>
      <c r="DNE2175" s="218"/>
      <c r="DNF2175" s="218"/>
      <c r="DNG2175" s="218"/>
      <c r="DNH2175" s="218"/>
      <c r="DNI2175" s="218"/>
      <c r="DNJ2175" s="218"/>
      <c r="DNK2175" s="218"/>
      <c r="DNL2175" s="218"/>
      <c r="DNM2175" s="218"/>
      <c r="DNN2175" s="218"/>
      <c r="DNO2175" s="218"/>
      <c r="DNP2175" s="218"/>
      <c r="DNQ2175" s="218"/>
      <c r="DNR2175" s="218"/>
      <c r="DNS2175" s="218"/>
      <c r="DNT2175" s="218"/>
      <c r="DNU2175" s="218"/>
      <c r="DNV2175" s="218"/>
      <c r="DNW2175" s="218"/>
      <c r="DNX2175" s="218"/>
      <c r="DNY2175" s="218"/>
      <c r="DNZ2175" s="218"/>
      <c r="DOA2175" s="218"/>
      <c r="DOB2175" s="218"/>
      <c r="DOC2175" s="218"/>
      <c r="DOD2175" s="218"/>
      <c r="DOE2175" s="218"/>
      <c r="DOF2175" s="218"/>
      <c r="DOG2175" s="218"/>
      <c r="DOH2175" s="218"/>
      <c r="DOI2175" s="218"/>
      <c r="DOJ2175" s="218"/>
      <c r="DOK2175" s="218"/>
      <c r="DOL2175" s="218"/>
      <c r="DOM2175" s="218"/>
      <c r="DON2175" s="218"/>
      <c r="DOO2175" s="218"/>
      <c r="DOP2175" s="218"/>
      <c r="DOQ2175" s="218"/>
      <c r="DOR2175" s="218"/>
      <c r="DOS2175" s="218"/>
      <c r="DOT2175" s="218"/>
      <c r="DOU2175" s="218"/>
      <c r="DOV2175" s="218"/>
      <c r="DOW2175" s="218"/>
      <c r="DOX2175" s="218"/>
      <c r="DOY2175" s="218"/>
      <c r="DOZ2175" s="218"/>
      <c r="DPA2175" s="218"/>
      <c r="DPB2175" s="218"/>
      <c r="DPC2175" s="218"/>
      <c r="DPD2175" s="218"/>
      <c r="DPE2175" s="218"/>
      <c r="DPF2175" s="218"/>
      <c r="DPG2175" s="218"/>
      <c r="DPH2175" s="218"/>
      <c r="DPI2175" s="218"/>
      <c r="DPJ2175" s="218"/>
      <c r="DPK2175" s="218"/>
      <c r="DPL2175" s="218"/>
      <c r="DPM2175" s="218"/>
      <c r="DPN2175" s="218"/>
      <c r="DPO2175" s="218"/>
      <c r="DPP2175" s="218"/>
      <c r="DPQ2175" s="218"/>
      <c r="DPR2175" s="218"/>
      <c r="DPS2175" s="218"/>
      <c r="DPT2175" s="218"/>
      <c r="DPU2175" s="218"/>
      <c r="DPV2175" s="218"/>
      <c r="DPW2175" s="218"/>
      <c r="DPX2175" s="218"/>
      <c r="DPY2175" s="218"/>
      <c r="DPZ2175" s="218"/>
      <c r="DQA2175" s="218"/>
      <c r="DQB2175" s="218"/>
      <c r="DQC2175" s="218"/>
      <c r="DQD2175" s="218"/>
      <c r="DQE2175" s="218"/>
      <c r="DQF2175" s="218"/>
      <c r="DQG2175" s="218"/>
      <c r="DQH2175" s="218"/>
      <c r="DQI2175" s="218"/>
      <c r="DQJ2175" s="218"/>
      <c r="DQK2175" s="218"/>
      <c r="DQL2175" s="218"/>
      <c r="DQM2175" s="218"/>
      <c r="DQN2175" s="218"/>
      <c r="DQO2175" s="218"/>
      <c r="DQP2175" s="218"/>
      <c r="DQQ2175" s="218"/>
      <c r="DQR2175" s="218"/>
      <c r="DQS2175" s="218"/>
      <c r="DQT2175" s="218"/>
      <c r="DQU2175" s="218"/>
      <c r="DQV2175" s="218"/>
      <c r="DQW2175" s="218"/>
      <c r="DQX2175" s="218"/>
      <c r="DQY2175" s="218"/>
      <c r="DQZ2175" s="218"/>
      <c r="DRA2175" s="218"/>
      <c r="DRB2175" s="218"/>
      <c r="DRC2175" s="218"/>
      <c r="DRD2175" s="218"/>
      <c r="DRE2175" s="218"/>
      <c r="DRF2175" s="218"/>
      <c r="DRG2175" s="218"/>
      <c r="DRH2175" s="218"/>
      <c r="DRI2175" s="218"/>
      <c r="DRJ2175" s="218"/>
      <c r="DRK2175" s="218"/>
      <c r="DRL2175" s="218"/>
      <c r="DRM2175" s="218"/>
      <c r="DRN2175" s="218"/>
      <c r="DRO2175" s="218"/>
      <c r="DRP2175" s="218"/>
      <c r="DRQ2175" s="218"/>
      <c r="DRR2175" s="218"/>
      <c r="DRS2175" s="218"/>
      <c r="DRT2175" s="218"/>
      <c r="DRU2175" s="218"/>
      <c r="DRV2175" s="218"/>
      <c r="DRW2175" s="218"/>
      <c r="DRX2175" s="218"/>
      <c r="DRY2175" s="218"/>
      <c r="DRZ2175" s="218"/>
      <c r="DSA2175" s="218"/>
      <c r="DSB2175" s="218"/>
      <c r="DSC2175" s="218"/>
      <c r="DSD2175" s="218"/>
      <c r="DSE2175" s="218"/>
      <c r="DSF2175" s="218"/>
      <c r="DSG2175" s="218"/>
      <c r="DSH2175" s="218"/>
      <c r="DSI2175" s="218"/>
      <c r="DSJ2175" s="218"/>
      <c r="DSK2175" s="218"/>
      <c r="DSL2175" s="218"/>
      <c r="DSM2175" s="218"/>
      <c r="DSN2175" s="218"/>
      <c r="DSO2175" s="218"/>
      <c r="DSP2175" s="218"/>
      <c r="DSQ2175" s="218"/>
      <c r="DSR2175" s="218"/>
      <c r="DSS2175" s="218"/>
      <c r="DST2175" s="218"/>
      <c r="DSU2175" s="218"/>
      <c r="DSV2175" s="218"/>
      <c r="DSW2175" s="218"/>
      <c r="DSX2175" s="218"/>
      <c r="DSY2175" s="218"/>
      <c r="DSZ2175" s="218"/>
      <c r="DTA2175" s="218"/>
      <c r="DTB2175" s="218"/>
      <c r="DTC2175" s="218"/>
      <c r="DTD2175" s="218"/>
      <c r="DTE2175" s="218"/>
      <c r="DTF2175" s="218"/>
      <c r="DTG2175" s="218"/>
      <c r="DTH2175" s="218"/>
      <c r="DTI2175" s="218"/>
      <c r="DTJ2175" s="218"/>
      <c r="DTK2175" s="218"/>
      <c r="DTL2175" s="218"/>
      <c r="DTM2175" s="218"/>
      <c r="DTN2175" s="218"/>
      <c r="DTO2175" s="218"/>
      <c r="DTP2175" s="218"/>
      <c r="DTQ2175" s="218"/>
      <c r="DTR2175" s="218"/>
      <c r="DTS2175" s="218"/>
      <c r="DTT2175" s="218"/>
      <c r="DTU2175" s="218"/>
      <c r="DTV2175" s="218"/>
      <c r="DTW2175" s="218"/>
      <c r="DTX2175" s="218"/>
      <c r="DTY2175" s="218"/>
      <c r="DTZ2175" s="218"/>
      <c r="DUA2175" s="218"/>
      <c r="DUB2175" s="218"/>
      <c r="DUC2175" s="218"/>
      <c r="DUD2175" s="218"/>
      <c r="DUE2175" s="218"/>
      <c r="DUF2175" s="218"/>
      <c r="DUG2175" s="218"/>
      <c r="DUH2175" s="218"/>
      <c r="DUI2175" s="218"/>
      <c r="DUJ2175" s="218"/>
      <c r="DUK2175" s="218"/>
      <c r="DUL2175" s="218"/>
      <c r="DUM2175" s="218"/>
      <c r="DUN2175" s="218"/>
      <c r="DUO2175" s="218"/>
      <c r="DUP2175" s="218"/>
      <c r="DUQ2175" s="218"/>
      <c r="DUR2175" s="218"/>
      <c r="DUS2175" s="218"/>
      <c r="DUT2175" s="218"/>
      <c r="DUU2175" s="218"/>
      <c r="DUV2175" s="218"/>
      <c r="DUW2175" s="218"/>
      <c r="DUX2175" s="218"/>
      <c r="DUY2175" s="218"/>
      <c r="DUZ2175" s="218"/>
      <c r="DVA2175" s="218"/>
      <c r="DVB2175" s="218"/>
      <c r="DVC2175" s="218"/>
      <c r="DVD2175" s="218"/>
      <c r="DVE2175" s="218"/>
      <c r="DVF2175" s="218"/>
      <c r="DVG2175" s="218"/>
      <c r="DVH2175" s="218"/>
      <c r="DVI2175" s="218"/>
      <c r="DVJ2175" s="218"/>
      <c r="DVK2175" s="218"/>
      <c r="DVL2175" s="218"/>
      <c r="DVM2175" s="218"/>
      <c r="DVN2175" s="218"/>
      <c r="DVO2175" s="218"/>
      <c r="DVP2175" s="218"/>
      <c r="DVQ2175" s="218"/>
      <c r="DVR2175" s="218"/>
      <c r="DVS2175" s="218"/>
      <c r="DVT2175" s="218"/>
      <c r="DVU2175" s="218"/>
      <c r="DVV2175" s="218"/>
      <c r="DVW2175" s="218"/>
      <c r="DVX2175" s="218"/>
      <c r="DVY2175" s="218"/>
      <c r="DVZ2175" s="218"/>
      <c r="DWA2175" s="218"/>
      <c r="DWB2175" s="218"/>
      <c r="DWC2175" s="218"/>
      <c r="DWD2175" s="218"/>
      <c r="DWE2175" s="218"/>
      <c r="DWF2175" s="218"/>
      <c r="DWG2175" s="218"/>
      <c r="DWH2175" s="218"/>
      <c r="DWI2175" s="218"/>
      <c r="DWJ2175" s="218"/>
      <c r="DWK2175" s="218"/>
      <c r="DWL2175" s="218"/>
      <c r="DWM2175" s="218"/>
      <c r="DWN2175" s="218"/>
      <c r="DWO2175" s="218"/>
      <c r="DWP2175" s="218"/>
      <c r="DWQ2175" s="218"/>
      <c r="DWR2175" s="218"/>
      <c r="DWS2175" s="218"/>
      <c r="DWT2175" s="218"/>
      <c r="DWU2175" s="218"/>
      <c r="DWV2175" s="218"/>
      <c r="DWW2175" s="218"/>
      <c r="DWX2175" s="218"/>
      <c r="DWY2175" s="218"/>
      <c r="DWZ2175" s="218"/>
      <c r="DXA2175" s="218"/>
      <c r="DXB2175" s="218"/>
      <c r="DXC2175" s="218"/>
      <c r="DXD2175" s="218"/>
      <c r="DXE2175" s="218"/>
      <c r="DXF2175" s="218"/>
      <c r="DXG2175" s="218"/>
      <c r="DXH2175" s="218"/>
      <c r="DXI2175" s="218"/>
      <c r="DXJ2175" s="218"/>
      <c r="DXK2175" s="218"/>
      <c r="DXL2175" s="218"/>
      <c r="DXM2175" s="218"/>
      <c r="DXN2175" s="218"/>
      <c r="DXO2175" s="218"/>
      <c r="DXP2175" s="218"/>
      <c r="DXQ2175" s="218"/>
      <c r="DXR2175" s="218"/>
      <c r="DXS2175" s="218"/>
      <c r="DXT2175" s="218"/>
      <c r="DXU2175" s="218"/>
      <c r="DXV2175" s="218"/>
      <c r="DXW2175" s="218"/>
      <c r="DXX2175" s="218"/>
      <c r="DXY2175" s="218"/>
      <c r="DXZ2175" s="218"/>
      <c r="DYA2175" s="218"/>
      <c r="DYB2175" s="218"/>
      <c r="DYC2175" s="218"/>
      <c r="DYD2175" s="218"/>
      <c r="DYE2175" s="218"/>
      <c r="DYF2175" s="218"/>
      <c r="DYG2175" s="218"/>
      <c r="DYH2175" s="218"/>
      <c r="DYI2175" s="218"/>
      <c r="DYJ2175" s="218"/>
      <c r="DYK2175" s="218"/>
      <c r="DYL2175" s="218"/>
      <c r="DYM2175" s="218"/>
      <c r="DYN2175" s="218"/>
      <c r="DYO2175" s="218"/>
      <c r="DYP2175" s="218"/>
      <c r="DYQ2175" s="218"/>
      <c r="DYR2175" s="218"/>
      <c r="DYS2175" s="218"/>
      <c r="DYT2175" s="218"/>
      <c r="DYU2175" s="218"/>
      <c r="DYV2175" s="218"/>
      <c r="DYW2175" s="218"/>
      <c r="DYX2175" s="218"/>
      <c r="DYY2175" s="218"/>
      <c r="DYZ2175" s="218"/>
      <c r="DZA2175" s="218"/>
      <c r="DZB2175" s="218"/>
      <c r="DZC2175" s="218"/>
      <c r="DZD2175" s="218"/>
      <c r="DZE2175" s="218"/>
      <c r="DZF2175" s="218"/>
      <c r="DZG2175" s="218"/>
      <c r="DZH2175" s="218"/>
      <c r="DZI2175" s="218"/>
      <c r="DZJ2175" s="218"/>
      <c r="DZK2175" s="218"/>
      <c r="DZL2175" s="218"/>
      <c r="DZM2175" s="218"/>
      <c r="DZN2175" s="218"/>
      <c r="DZO2175" s="218"/>
      <c r="DZP2175" s="218"/>
      <c r="DZQ2175" s="218"/>
      <c r="DZR2175" s="218"/>
      <c r="DZS2175" s="218"/>
      <c r="DZT2175" s="218"/>
      <c r="DZU2175" s="218"/>
      <c r="DZV2175" s="218"/>
      <c r="DZW2175" s="218"/>
      <c r="DZX2175" s="218"/>
      <c r="DZY2175" s="218"/>
      <c r="DZZ2175" s="218"/>
      <c r="EAA2175" s="218"/>
      <c r="EAB2175" s="218"/>
      <c r="EAC2175" s="218"/>
      <c r="EAD2175" s="218"/>
      <c r="EAE2175" s="218"/>
      <c r="EAF2175" s="218"/>
      <c r="EAG2175" s="218"/>
      <c r="EAH2175" s="218"/>
      <c r="EAI2175" s="218"/>
      <c r="EAJ2175" s="218"/>
      <c r="EAK2175" s="218"/>
      <c r="EAL2175" s="218"/>
      <c r="EAM2175" s="218"/>
      <c r="EAN2175" s="218"/>
      <c r="EAO2175" s="218"/>
      <c r="EAP2175" s="218"/>
      <c r="EAQ2175" s="218"/>
      <c r="EAR2175" s="218"/>
      <c r="EAS2175" s="218"/>
      <c r="EAT2175" s="218"/>
      <c r="EAU2175" s="218"/>
      <c r="EAV2175" s="218"/>
      <c r="EAW2175" s="218"/>
      <c r="EAX2175" s="218"/>
      <c r="EAY2175" s="218"/>
      <c r="EAZ2175" s="218"/>
      <c r="EBA2175" s="218"/>
      <c r="EBB2175" s="218"/>
      <c r="EBC2175" s="218"/>
      <c r="EBD2175" s="218"/>
      <c r="EBE2175" s="218"/>
      <c r="EBF2175" s="218"/>
      <c r="EBG2175" s="218"/>
      <c r="EBH2175" s="218"/>
      <c r="EBI2175" s="218"/>
      <c r="EBJ2175" s="218"/>
      <c r="EBK2175" s="218"/>
      <c r="EBL2175" s="218"/>
      <c r="EBM2175" s="218"/>
      <c r="EBN2175" s="218"/>
      <c r="EBO2175" s="218"/>
      <c r="EBP2175" s="218"/>
      <c r="EBQ2175" s="218"/>
      <c r="EBR2175" s="218"/>
      <c r="EBS2175" s="218"/>
      <c r="EBT2175" s="218"/>
      <c r="EBU2175" s="218"/>
      <c r="EBV2175" s="218"/>
      <c r="EBW2175" s="218"/>
      <c r="EBX2175" s="218"/>
      <c r="EBY2175" s="218"/>
      <c r="EBZ2175" s="218"/>
      <c r="ECA2175" s="218"/>
      <c r="ECB2175" s="218"/>
      <c r="ECC2175" s="218"/>
      <c r="ECD2175" s="218"/>
      <c r="ECE2175" s="218"/>
      <c r="ECF2175" s="218"/>
      <c r="ECG2175" s="218"/>
      <c r="ECH2175" s="218"/>
      <c r="ECI2175" s="218"/>
      <c r="ECJ2175" s="218"/>
      <c r="ECK2175" s="218"/>
      <c r="ECL2175" s="218"/>
      <c r="ECM2175" s="218"/>
      <c r="ECN2175" s="218"/>
      <c r="ECO2175" s="218"/>
      <c r="ECP2175" s="218"/>
      <c r="ECQ2175" s="218"/>
      <c r="ECR2175" s="218"/>
      <c r="ECS2175" s="218"/>
      <c r="ECT2175" s="218"/>
      <c r="ECU2175" s="218"/>
      <c r="ECV2175" s="218"/>
      <c r="ECW2175" s="218"/>
      <c r="ECX2175" s="218"/>
      <c r="ECY2175" s="218"/>
      <c r="ECZ2175" s="218"/>
      <c r="EDA2175" s="218"/>
      <c r="EDB2175" s="218"/>
      <c r="EDC2175" s="218"/>
      <c r="EDD2175" s="218"/>
      <c r="EDE2175" s="218"/>
      <c r="EDF2175" s="218"/>
      <c r="EDG2175" s="218"/>
      <c r="EDH2175" s="218"/>
      <c r="EDI2175" s="218"/>
      <c r="EDJ2175" s="218"/>
      <c r="EDK2175" s="218"/>
      <c r="EDL2175" s="218"/>
      <c r="EDM2175" s="218"/>
      <c r="EDN2175" s="218"/>
      <c r="EDO2175" s="218"/>
      <c r="EDP2175" s="218"/>
      <c r="EDQ2175" s="218"/>
      <c r="EDR2175" s="218"/>
      <c r="EDS2175" s="218"/>
      <c r="EDT2175" s="218"/>
      <c r="EDU2175" s="218"/>
      <c r="EDV2175" s="218"/>
      <c r="EDW2175" s="218"/>
      <c r="EDX2175" s="218"/>
      <c r="EDY2175" s="218"/>
      <c r="EDZ2175" s="218"/>
      <c r="EEA2175" s="218"/>
      <c r="EEB2175" s="218"/>
      <c r="EEC2175" s="218"/>
      <c r="EED2175" s="218"/>
      <c r="EEE2175" s="218"/>
      <c r="EEF2175" s="218"/>
      <c r="EEG2175" s="218"/>
      <c r="EEH2175" s="218"/>
      <c r="EEI2175" s="218"/>
      <c r="EEJ2175" s="218"/>
      <c r="EEK2175" s="218"/>
      <c r="EEL2175" s="218"/>
      <c r="EEM2175" s="218"/>
      <c r="EEN2175" s="218"/>
      <c r="EEO2175" s="218"/>
      <c r="EEP2175" s="218"/>
      <c r="EEQ2175" s="218"/>
      <c r="EER2175" s="218"/>
      <c r="EES2175" s="218"/>
      <c r="EET2175" s="218"/>
      <c r="EEU2175" s="218"/>
      <c r="EEV2175" s="218"/>
      <c r="EEW2175" s="218"/>
      <c r="EEX2175" s="218"/>
      <c r="EEY2175" s="218"/>
      <c r="EEZ2175" s="218"/>
      <c r="EFA2175" s="218"/>
      <c r="EFB2175" s="218"/>
      <c r="EFC2175" s="218"/>
      <c r="EFD2175" s="218"/>
      <c r="EFE2175" s="218"/>
      <c r="EFF2175" s="218"/>
      <c r="EFG2175" s="218"/>
      <c r="EFH2175" s="218"/>
      <c r="EFI2175" s="218"/>
      <c r="EFJ2175" s="218"/>
      <c r="EFK2175" s="218"/>
      <c r="EFL2175" s="218"/>
      <c r="EFM2175" s="218"/>
      <c r="EFN2175" s="218"/>
      <c r="EFO2175" s="218"/>
      <c r="EFP2175" s="218"/>
      <c r="EFQ2175" s="218"/>
      <c r="EFR2175" s="218"/>
      <c r="EFS2175" s="218"/>
      <c r="EFT2175" s="218"/>
      <c r="EFU2175" s="218"/>
      <c r="EFV2175" s="218"/>
      <c r="EFW2175" s="218"/>
      <c r="EFX2175" s="218"/>
      <c r="EFY2175" s="218"/>
      <c r="EFZ2175" s="218"/>
      <c r="EGA2175" s="218"/>
      <c r="EGB2175" s="218"/>
      <c r="EGC2175" s="218"/>
      <c r="EGD2175" s="218"/>
      <c r="EGE2175" s="218"/>
      <c r="EGF2175" s="218"/>
      <c r="EGG2175" s="218"/>
      <c r="EGH2175" s="218"/>
      <c r="EGI2175" s="218"/>
      <c r="EGJ2175" s="218"/>
      <c r="EGK2175" s="218"/>
      <c r="EGL2175" s="218"/>
      <c r="EGM2175" s="218"/>
      <c r="EGN2175" s="218"/>
      <c r="EGO2175" s="218"/>
      <c r="EGP2175" s="218"/>
      <c r="EGQ2175" s="218"/>
      <c r="EGR2175" s="218"/>
      <c r="EGS2175" s="218"/>
      <c r="EGT2175" s="218"/>
      <c r="EGU2175" s="218"/>
      <c r="EGV2175" s="218"/>
      <c r="EGW2175" s="218"/>
      <c r="EGX2175" s="218"/>
      <c r="EGY2175" s="218"/>
      <c r="EGZ2175" s="218"/>
      <c r="EHA2175" s="218"/>
      <c r="EHB2175" s="218"/>
      <c r="EHC2175" s="218"/>
      <c r="EHD2175" s="218"/>
      <c r="EHE2175" s="218"/>
      <c r="EHF2175" s="218"/>
      <c r="EHG2175" s="218"/>
      <c r="EHH2175" s="218"/>
      <c r="EHI2175" s="218"/>
      <c r="EHJ2175" s="218"/>
      <c r="EHK2175" s="218"/>
      <c r="EHL2175" s="218"/>
      <c r="EHM2175" s="218"/>
      <c r="EHN2175" s="218"/>
      <c r="EHO2175" s="218"/>
      <c r="EHP2175" s="218"/>
      <c r="EHQ2175" s="218"/>
      <c r="EHR2175" s="218"/>
      <c r="EHS2175" s="218"/>
      <c r="EHT2175" s="218"/>
      <c r="EHU2175" s="218"/>
      <c r="EHV2175" s="218"/>
      <c r="EHW2175" s="218"/>
      <c r="EHX2175" s="218"/>
      <c r="EHY2175" s="218"/>
      <c r="EHZ2175" s="218"/>
      <c r="EIA2175" s="218"/>
      <c r="EIB2175" s="218"/>
      <c r="EIC2175" s="218"/>
      <c r="EID2175" s="218"/>
      <c r="EIE2175" s="218"/>
      <c r="EIF2175" s="218"/>
      <c r="EIG2175" s="218"/>
      <c r="EIH2175" s="218"/>
      <c r="EII2175" s="218"/>
      <c r="EIJ2175" s="218"/>
      <c r="EIK2175" s="218"/>
      <c r="EIL2175" s="218"/>
      <c r="EIM2175" s="218"/>
      <c r="EIN2175" s="218"/>
      <c r="EIO2175" s="218"/>
      <c r="EIP2175" s="218"/>
      <c r="EIQ2175" s="218"/>
      <c r="EIR2175" s="218"/>
      <c r="EIS2175" s="218"/>
      <c r="EIT2175" s="218"/>
      <c r="EIU2175" s="218"/>
      <c r="EIV2175" s="218"/>
      <c r="EIW2175" s="218"/>
      <c r="EIX2175" s="218"/>
      <c r="EIY2175" s="218"/>
      <c r="EIZ2175" s="218"/>
      <c r="EJA2175" s="218"/>
      <c r="EJB2175" s="218"/>
      <c r="EJC2175" s="218"/>
      <c r="EJD2175" s="218"/>
      <c r="EJE2175" s="218"/>
      <c r="EJF2175" s="218"/>
      <c r="EJG2175" s="218"/>
      <c r="EJH2175" s="218"/>
      <c r="EJI2175" s="218"/>
      <c r="EJJ2175" s="218"/>
      <c r="EJK2175" s="218"/>
      <c r="EJL2175" s="218"/>
      <c r="EJM2175" s="218"/>
      <c r="EJN2175" s="218"/>
      <c r="EJO2175" s="218"/>
      <c r="EJP2175" s="218"/>
      <c r="EJQ2175" s="218"/>
      <c r="EJR2175" s="218"/>
      <c r="EJS2175" s="218"/>
      <c r="EJT2175" s="218"/>
      <c r="EJU2175" s="218"/>
      <c r="EJV2175" s="218"/>
      <c r="EJW2175" s="218"/>
      <c r="EJX2175" s="218"/>
      <c r="EJY2175" s="218"/>
      <c r="EJZ2175" s="218"/>
      <c r="EKA2175" s="218"/>
      <c r="EKB2175" s="218"/>
      <c r="EKC2175" s="218"/>
      <c r="EKD2175" s="218"/>
      <c r="EKE2175" s="218"/>
      <c r="EKF2175" s="218"/>
      <c r="EKG2175" s="218"/>
      <c r="EKH2175" s="218"/>
      <c r="EKI2175" s="218"/>
      <c r="EKJ2175" s="218"/>
      <c r="EKK2175" s="218"/>
      <c r="EKL2175" s="218"/>
      <c r="EKM2175" s="218"/>
      <c r="EKN2175" s="218"/>
      <c r="EKO2175" s="218"/>
      <c r="EKP2175" s="218"/>
      <c r="EKQ2175" s="218"/>
      <c r="EKR2175" s="218"/>
      <c r="EKS2175" s="218"/>
      <c r="EKT2175" s="218"/>
      <c r="EKU2175" s="218"/>
      <c r="EKV2175" s="218"/>
      <c r="EKW2175" s="218"/>
      <c r="EKX2175" s="218"/>
      <c r="EKY2175" s="218"/>
      <c r="EKZ2175" s="218"/>
      <c r="ELA2175" s="218"/>
      <c r="ELB2175" s="218"/>
      <c r="ELC2175" s="218"/>
      <c r="ELD2175" s="218"/>
      <c r="ELE2175" s="218"/>
      <c r="ELF2175" s="218"/>
      <c r="ELG2175" s="218"/>
      <c r="ELH2175" s="218"/>
      <c r="ELI2175" s="218"/>
      <c r="ELJ2175" s="218"/>
      <c r="ELK2175" s="218"/>
      <c r="ELL2175" s="218"/>
      <c r="ELM2175" s="218"/>
      <c r="ELN2175" s="218"/>
      <c r="ELO2175" s="218"/>
      <c r="ELP2175" s="218"/>
      <c r="ELQ2175" s="218"/>
      <c r="ELR2175" s="218"/>
      <c r="ELS2175" s="218"/>
      <c r="ELT2175" s="218"/>
      <c r="ELU2175" s="218"/>
      <c r="ELV2175" s="218"/>
      <c r="ELW2175" s="218"/>
      <c r="ELX2175" s="218"/>
      <c r="ELY2175" s="218"/>
      <c r="ELZ2175" s="218"/>
      <c r="EMA2175" s="218"/>
      <c r="EMB2175" s="218"/>
      <c r="EMC2175" s="218"/>
      <c r="EMD2175" s="218"/>
      <c r="EME2175" s="218"/>
      <c r="EMF2175" s="218"/>
      <c r="EMG2175" s="218"/>
      <c r="EMH2175" s="218"/>
      <c r="EMI2175" s="218"/>
      <c r="EMJ2175" s="218"/>
      <c r="EMK2175" s="218"/>
      <c r="EML2175" s="218"/>
      <c r="EMM2175" s="218"/>
      <c r="EMN2175" s="218"/>
      <c r="EMO2175" s="218"/>
      <c r="EMP2175" s="218"/>
      <c r="EMQ2175" s="218"/>
      <c r="EMR2175" s="218"/>
      <c r="EMS2175" s="218"/>
      <c r="EMT2175" s="218"/>
      <c r="EMU2175" s="218"/>
      <c r="EMV2175" s="218"/>
      <c r="EMW2175" s="218"/>
      <c r="EMX2175" s="218"/>
      <c r="EMY2175" s="218"/>
      <c r="EMZ2175" s="218"/>
      <c r="ENA2175" s="218"/>
      <c r="ENB2175" s="218"/>
      <c r="ENC2175" s="218"/>
      <c r="END2175" s="218"/>
      <c r="ENE2175" s="218"/>
      <c r="ENF2175" s="218"/>
      <c r="ENG2175" s="218"/>
      <c r="ENH2175" s="218"/>
      <c r="ENI2175" s="218"/>
      <c r="ENJ2175" s="218"/>
      <c r="ENK2175" s="218"/>
      <c r="ENL2175" s="218"/>
      <c r="ENM2175" s="218"/>
      <c r="ENN2175" s="218"/>
      <c r="ENO2175" s="218"/>
      <c r="ENP2175" s="218"/>
      <c r="ENQ2175" s="218"/>
      <c r="ENR2175" s="218"/>
      <c r="ENS2175" s="218"/>
      <c r="ENT2175" s="218"/>
      <c r="ENU2175" s="218"/>
      <c r="ENV2175" s="218"/>
      <c r="ENW2175" s="218"/>
      <c r="ENX2175" s="218"/>
      <c r="ENY2175" s="218"/>
      <c r="ENZ2175" s="218"/>
      <c r="EOA2175" s="218"/>
      <c r="EOB2175" s="218"/>
      <c r="EOC2175" s="218"/>
      <c r="EOD2175" s="218"/>
      <c r="EOE2175" s="218"/>
      <c r="EOF2175" s="218"/>
      <c r="EOG2175" s="218"/>
      <c r="EOH2175" s="218"/>
      <c r="EOI2175" s="218"/>
      <c r="EOJ2175" s="218"/>
      <c r="EOK2175" s="218"/>
      <c r="EOL2175" s="218"/>
      <c r="EOM2175" s="218"/>
      <c r="EON2175" s="218"/>
      <c r="EOO2175" s="218"/>
      <c r="EOP2175" s="218"/>
      <c r="EOQ2175" s="218"/>
      <c r="EOR2175" s="218"/>
      <c r="EOS2175" s="218"/>
      <c r="EOT2175" s="218"/>
      <c r="EOU2175" s="218"/>
      <c r="EOV2175" s="218"/>
      <c r="EOW2175" s="218"/>
      <c r="EOX2175" s="218"/>
      <c r="EOY2175" s="218"/>
      <c r="EOZ2175" s="218"/>
      <c r="EPA2175" s="218"/>
      <c r="EPB2175" s="218"/>
      <c r="EPC2175" s="218"/>
      <c r="EPD2175" s="218"/>
      <c r="EPE2175" s="218"/>
      <c r="EPF2175" s="218"/>
      <c r="EPG2175" s="218"/>
      <c r="EPH2175" s="218"/>
      <c r="EPI2175" s="218"/>
      <c r="EPJ2175" s="218"/>
      <c r="EPK2175" s="218"/>
      <c r="EPL2175" s="218"/>
      <c r="EPM2175" s="218"/>
      <c r="EPN2175" s="218"/>
      <c r="EPO2175" s="218"/>
      <c r="EPP2175" s="218"/>
      <c r="EPQ2175" s="218"/>
      <c r="EPR2175" s="218"/>
      <c r="EPS2175" s="218"/>
      <c r="EPT2175" s="218"/>
      <c r="EPU2175" s="218"/>
      <c r="EPV2175" s="218"/>
      <c r="EPW2175" s="218"/>
      <c r="EPX2175" s="218"/>
      <c r="EPY2175" s="218"/>
      <c r="EPZ2175" s="218"/>
      <c r="EQA2175" s="218"/>
      <c r="EQB2175" s="218"/>
      <c r="EQC2175" s="218"/>
      <c r="EQD2175" s="218"/>
      <c r="EQE2175" s="218"/>
      <c r="EQF2175" s="218"/>
      <c r="EQG2175" s="218"/>
      <c r="EQH2175" s="218"/>
      <c r="EQI2175" s="218"/>
      <c r="EQJ2175" s="218"/>
      <c r="EQK2175" s="218"/>
      <c r="EQL2175" s="218"/>
      <c r="EQM2175" s="218"/>
      <c r="EQN2175" s="218"/>
      <c r="EQO2175" s="218"/>
      <c r="EQP2175" s="218"/>
      <c r="EQQ2175" s="218"/>
      <c r="EQR2175" s="218"/>
      <c r="EQS2175" s="218"/>
      <c r="EQT2175" s="218"/>
      <c r="EQU2175" s="218"/>
      <c r="EQV2175" s="218"/>
      <c r="EQW2175" s="218"/>
      <c r="EQX2175" s="218"/>
      <c r="EQY2175" s="218"/>
      <c r="EQZ2175" s="218"/>
      <c r="ERA2175" s="218"/>
      <c r="ERB2175" s="218"/>
      <c r="ERC2175" s="218"/>
      <c r="ERD2175" s="218"/>
      <c r="ERE2175" s="218"/>
      <c r="ERF2175" s="218"/>
      <c r="ERG2175" s="218"/>
      <c r="ERH2175" s="218"/>
      <c r="ERI2175" s="218"/>
      <c r="ERJ2175" s="218"/>
      <c r="ERK2175" s="218"/>
      <c r="ERL2175" s="218"/>
      <c r="ERM2175" s="218"/>
      <c r="ERN2175" s="218"/>
      <c r="ERO2175" s="218"/>
      <c r="ERP2175" s="218"/>
      <c r="ERQ2175" s="218"/>
      <c r="ERR2175" s="218"/>
      <c r="ERS2175" s="218"/>
      <c r="ERT2175" s="218"/>
      <c r="ERU2175" s="218"/>
      <c r="ERV2175" s="218"/>
      <c r="ERW2175" s="218"/>
      <c r="ERX2175" s="218"/>
      <c r="ERY2175" s="218"/>
      <c r="ERZ2175" s="218"/>
      <c r="ESA2175" s="218"/>
      <c r="ESB2175" s="218"/>
      <c r="ESC2175" s="218"/>
      <c r="ESD2175" s="218"/>
      <c r="ESE2175" s="218"/>
      <c r="ESF2175" s="218"/>
      <c r="ESG2175" s="218"/>
      <c r="ESH2175" s="218"/>
      <c r="ESI2175" s="218"/>
      <c r="ESJ2175" s="218"/>
      <c r="ESK2175" s="218"/>
      <c r="ESL2175" s="218"/>
      <c r="ESM2175" s="218"/>
      <c r="ESN2175" s="218"/>
      <c r="ESO2175" s="218"/>
      <c r="ESP2175" s="218"/>
      <c r="ESQ2175" s="218"/>
      <c r="ESR2175" s="218"/>
      <c r="ESS2175" s="218"/>
      <c r="EST2175" s="218"/>
      <c r="ESU2175" s="218"/>
      <c r="ESV2175" s="218"/>
      <c r="ESW2175" s="218"/>
      <c r="ESX2175" s="218"/>
      <c r="ESY2175" s="218"/>
      <c r="ESZ2175" s="218"/>
      <c r="ETA2175" s="218"/>
      <c r="ETB2175" s="218"/>
      <c r="ETC2175" s="218"/>
      <c r="ETD2175" s="218"/>
      <c r="ETE2175" s="218"/>
      <c r="ETF2175" s="218"/>
      <c r="ETG2175" s="218"/>
      <c r="ETH2175" s="218"/>
      <c r="ETI2175" s="218"/>
      <c r="ETJ2175" s="218"/>
      <c r="ETK2175" s="218"/>
      <c r="ETL2175" s="218"/>
      <c r="ETM2175" s="218"/>
      <c r="ETN2175" s="218"/>
      <c r="ETO2175" s="218"/>
      <c r="ETP2175" s="218"/>
      <c r="ETQ2175" s="218"/>
      <c r="ETR2175" s="218"/>
      <c r="ETS2175" s="218"/>
      <c r="ETT2175" s="218"/>
      <c r="ETU2175" s="218"/>
      <c r="ETV2175" s="218"/>
      <c r="ETW2175" s="218"/>
      <c r="ETX2175" s="218"/>
      <c r="ETY2175" s="218"/>
      <c r="ETZ2175" s="218"/>
      <c r="EUA2175" s="218"/>
      <c r="EUB2175" s="218"/>
      <c r="EUC2175" s="218"/>
      <c r="EUD2175" s="218"/>
      <c r="EUE2175" s="218"/>
      <c r="EUF2175" s="218"/>
      <c r="EUG2175" s="218"/>
      <c r="EUH2175" s="218"/>
      <c r="EUI2175" s="218"/>
      <c r="EUJ2175" s="218"/>
      <c r="EUK2175" s="218"/>
      <c r="EUL2175" s="218"/>
      <c r="EUM2175" s="218"/>
      <c r="EUN2175" s="218"/>
      <c r="EUO2175" s="218"/>
      <c r="EUP2175" s="218"/>
      <c r="EUQ2175" s="218"/>
      <c r="EUR2175" s="218"/>
      <c r="EUS2175" s="218"/>
      <c r="EUT2175" s="218"/>
      <c r="EUU2175" s="218"/>
      <c r="EUV2175" s="218"/>
      <c r="EUW2175" s="218"/>
      <c r="EUX2175" s="218"/>
      <c r="EUY2175" s="218"/>
      <c r="EUZ2175" s="218"/>
      <c r="EVA2175" s="218"/>
      <c r="EVB2175" s="218"/>
      <c r="EVC2175" s="218"/>
      <c r="EVD2175" s="218"/>
      <c r="EVE2175" s="218"/>
      <c r="EVF2175" s="218"/>
      <c r="EVG2175" s="218"/>
      <c r="EVH2175" s="218"/>
      <c r="EVI2175" s="218"/>
      <c r="EVJ2175" s="218"/>
      <c r="EVK2175" s="218"/>
      <c r="EVL2175" s="218"/>
      <c r="EVM2175" s="218"/>
      <c r="EVN2175" s="218"/>
      <c r="EVO2175" s="218"/>
      <c r="EVP2175" s="218"/>
      <c r="EVQ2175" s="218"/>
      <c r="EVR2175" s="218"/>
      <c r="EVS2175" s="218"/>
      <c r="EVT2175" s="218"/>
      <c r="EVU2175" s="218"/>
      <c r="EVV2175" s="218"/>
      <c r="EVW2175" s="218"/>
      <c r="EVX2175" s="218"/>
      <c r="EVY2175" s="218"/>
      <c r="EVZ2175" s="218"/>
      <c r="EWA2175" s="218"/>
      <c r="EWB2175" s="218"/>
      <c r="EWC2175" s="218"/>
      <c r="EWD2175" s="218"/>
      <c r="EWE2175" s="218"/>
      <c r="EWF2175" s="218"/>
      <c r="EWG2175" s="218"/>
      <c r="EWH2175" s="218"/>
      <c r="EWI2175" s="218"/>
      <c r="EWJ2175" s="218"/>
      <c r="EWK2175" s="218"/>
      <c r="EWL2175" s="218"/>
      <c r="EWM2175" s="218"/>
      <c r="EWN2175" s="218"/>
      <c r="EWO2175" s="218"/>
      <c r="EWP2175" s="218"/>
      <c r="EWQ2175" s="218"/>
      <c r="EWR2175" s="218"/>
      <c r="EWS2175" s="218"/>
      <c r="EWT2175" s="218"/>
      <c r="EWU2175" s="218"/>
      <c r="EWV2175" s="218"/>
      <c r="EWW2175" s="218"/>
      <c r="EWX2175" s="218"/>
      <c r="EWY2175" s="218"/>
      <c r="EWZ2175" s="218"/>
      <c r="EXA2175" s="218"/>
      <c r="EXB2175" s="218"/>
      <c r="EXC2175" s="218"/>
      <c r="EXD2175" s="218"/>
      <c r="EXE2175" s="218"/>
      <c r="EXF2175" s="218"/>
      <c r="EXG2175" s="218"/>
      <c r="EXH2175" s="218"/>
      <c r="EXI2175" s="218"/>
      <c r="EXJ2175" s="218"/>
      <c r="EXK2175" s="218"/>
      <c r="EXL2175" s="218"/>
      <c r="EXM2175" s="218"/>
      <c r="EXN2175" s="218"/>
      <c r="EXO2175" s="218"/>
      <c r="EXP2175" s="218"/>
      <c r="EXQ2175" s="218"/>
      <c r="EXR2175" s="218"/>
      <c r="EXS2175" s="218"/>
      <c r="EXT2175" s="218"/>
      <c r="EXU2175" s="218"/>
      <c r="EXV2175" s="218"/>
      <c r="EXW2175" s="218"/>
      <c r="EXX2175" s="218"/>
      <c r="EXY2175" s="218"/>
      <c r="EXZ2175" s="218"/>
      <c r="EYA2175" s="218"/>
      <c r="EYB2175" s="218"/>
      <c r="EYC2175" s="218"/>
      <c r="EYD2175" s="218"/>
      <c r="EYE2175" s="218"/>
      <c r="EYF2175" s="218"/>
      <c r="EYG2175" s="218"/>
      <c r="EYH2175" s="218"/>
      <c r="EYI2175" s="218"/>
      <c r="EYJ2175" s="218"/>
      <c r="EYK2175" s="218"/>
      <c r="EYL2175" s="218"/>
      <c r="EYM2175" s="218"/>
      <c r="EYN2175" s="218"/>
      <c r="EYO2175" s="218"/>
      <c r="EYP2175" s="218"/>
      <c r="EYQ2175" s="218"/>
      <c r="EYR2175" s="218"/>
      <c r="EYS2175" s="218"/>
      <c r="EYT2175" s="218"/>
      <c r="EYU2175" s="218"/>
      <c r="EYV2175" s="218"/>
      <c r="EYW2175" s="218"/>
      <c r="EYX2175" s="218"/>
      <c r="EYY2175" s="218"/>
      <c r="EYZ2175" s="218"/>
      <c r="EZA2175" s="218"/>
      <c r="EZB2175" s="218"/>
      <c r="EZC2175" s="218"/>
      <c r="EZD2175" s="218"/>
      <c r="EZE2175" s="218"/>
      <c r="EZF2175" s="218"/>
      <c r="EZG2175" s="218"/>
      <c r="EZH2175" s="218"/>
      <c r="EZI2175" s="218"/>
      <c r="EZJ2175" s="218"/>
      <c r="EZK2175" s="218"/>
      <c r="EZL2175" s="218"/>
      <c r="EZM2175" s="218"/>
      <c r="EZN2175" s="218"/>
      <c r="EZO2175" s="218"/>
      <c r="EZP2175" s="218"/>
      <c r="EZQ2175" s="218"/>
      <c r="EZR2175" s="218"/>
      <c r="EZS2175" s="218"/>
      <c r="EZT2175" s="218"/>
      <c r="EZU2175" s="218"/>
      <c r="EZV2175" s="218"/>
      <c r="EZW2175" s="218"/>
      <c r="EZX2175" s="218"/>
      <c r="EZY2175" s="218"/>
      <c r="EZZ2175" s="218"/>
      <c r="FAA2175" s="218"/>
      <c r="FAB2175" s="218"/>
      <c r="FAC2175" s="218"/>
      <c r="FAD2175" s="218"/>
      <c r="FAE2175" s="218"/>
      <c r="FAF2175" s="218"/>
      <c r="FAG2175" s="218"/>
      <c r="FAH2175" s="218"/>
      <c r="FAI2175" s="218"/>
      <c r="FAJ2175" s="218"/>
      <c r="FAK2175" s="218"/>
      <c r="FAL2175" s="218"/>
      <c r="FAM2175" s="218"/>
      <c r="FAN2175" s="218"/>
      <c r="FAO2175" s="218"/>
      <c r="FAP2175" s="218"/>
      <c r="FAQ2175" s="218"/>
      <c r="FAR2175" s="218"/>
      <c r="FAS2175" s="218"/>
      <c r="FAT2175" s="218"/>
      <c r="FAU2175" s="218"/>
      <c r="FAV2175" s="218"/>
      <c r="FAW2175" s="218"/>
      <c r="FAX2175" s="218"/>
      <c r="FAY2175" s="218"/>
      <c r="FAZ2175" s="218"/>
      <c r="FBA2175" s="218"/>
      <c r="FBB2175" s="218"/>
      <c r="FBC2175" s="218"/>
      <c r="FBD2175" s="218"/>
      <c r="FBE2175" s="218"/>
      <c r="FBF2175" s="218"/>
      <c r="FBG2175" s="218"/>
      <c r="FBH2175" s="218"/>
      <c r="FBI2175" s="218"/>
      <c r="FBJ2175" s="218"/>
      <c r="FBK2175" s="218"/>
      <c r="FBL2175" s="218"/>
      <c r="FBM2175" s="218"/>
      <c r="FBN2175" s="218"/>
      <c r="FBO2175" s="218"/>
      <c r="FBP2175" s="218"/>
      <c r="FBQ2175" s="218"/>
      <c r="FBR2175" s="218"/>
      <c r="FBS2175" s="218"/>
      <c r="FBT2175" s="218"/>
      <c r="FBU2175" s="218"/>
      <c r="FBV2175" s="218"/>
      <c r="FBW2175" s="218"/>
      <c r="FBX2175" s="218"/>
      <c r="FBY2175" s="218"/>
      <c r="FBZ2175" s="218"/>
      <c r="FCA2175" s="218"/>
      <c r="FCB2175" s="218"/>
      <c r="FCC2175" s="218"/>
      <c r="FCD2175" s="218"/>
      <c r="FCE2175" s="218"/>
      <c r="FCF2175" s="218"/>
      <c r="FCG2175" s="218"/>
      <c r="FCH2175" s="218"/>
      <c r="FCI2175" s="218"/>
      <c r="FCJ2175" s="218"/>
      <c r="FCK2175" s="218"/>
      <c r="FCL2175" s="218"/>
      <c r="FCM2175" s="218"/>
      <c r="FCN2175" s="218"/>
      <c r="FCO2175" s="218"/>
      <c r="FCP2175" s="218"/>
      <c r="FCQ2175" s="218"/>
      <c r="FCR2175" s="218"/>
      <c r="FCS2175" s="218"/>
      <c r="FCT2175" s="218"/>
      <c r="FCU2175" s="218"/>
      <c r="FCV2175" s="218"/>
      <c r="FCW2175" s="218"/>
      <c r="FCX2175" s="218"/>
      <c r="FCY2175" s="218"/>
      <c r="FCZ2175" s="218"/>
      <c r="FDA2175" s="218"/>
      <c r="FDB2175" s="218"/>
      <c r="FDC2175" s="218"/>
      <c r="FDD2175" s="218"/>
      <c r="FDE2175" s="218"/>
      <c r="FDF2175" s="218"/>
      <c r="FDG2175" s="218"/>
      <c r="FDH2175" s="218"/>
      <c r="FDI2175" s="218"/>
      <c r="FDJ2175" s="218"/>
      <c r="FDK2175" s="218"/>
      <c r="FDL2175" s="218"/>
      <c r="FDM2175" s="218"/>
      <c r="FDN2175" s="218"/>
      <c r="FDO2175" s="218"/>
      <c r="FDP2175" s="218"/>
      <c r="FDQ2175" s="218"/>
      <c r="FDR2175" s="218"/>
      <c r="FDS2175" s="218"/>
      <c r="FDT2175" s="218"/>
      <c r="FDU2175" s="218"/>
      <c r="FDV2175" s="218"/>
      <c r="FDW2175" s="218"/>
      <c r="FDX2175" s="218"/>
      <c r="FDY2175" s="218"/>
      <c r="FDZ2175" s="218"/>
      <c r="FEA2175" s="218"/>
      <c r="FEB2175" s="218"/>
      <c r="FEC2175" s="218"/>
      <c r="FED2175" s="218"/>
      <c r="FEE2175" s="218"/>
      <c r="FEF2175" s="218"/>
      <c r="FEG2175" s="218"/>
      <c r="FEH2175" s="218"/>
      <c r="FEI2175" s="218"/>
      <c r="FEJ2175" s="218"/>
      <c r="FEK2175" s="218"/>
      <c r="FEL2175" s="218"/>
      <c r="FEM2175" s="218"/>
      <c r="FEN2175" s="218"/>
      <c r="FEO2175" s="218"/>
      <c r="FEP2175" s="218"/>
      <c r="FEQ2175" s="218"/>
      <c r="FER2175" s="218"/>
      <c r="FES2175" s="218"/>
      <c r="FET2175" s="218"/>
      <c r="FEU2175" s="218"/>
      <c r="FEV2175" s="218"/>
      <c r="FEW2175" s="218"/>
      <c r="FEX2175" s="218"/>
      <c r="FEY2175" s="218"/>
      <c r="FEZ2175" s="218"/>
      <c r="FFA2175" s="218"/>
      <c r="FFB2175" s="218"/>
      <c r="FFC2175" s="218"/>
      <c r="FFD2175" s="218"/>
      <c r="FFE2175" s="218"/>
      <c r="FFF2175" s="218"/>
      <c r="FFG2175" s="218"/>
      <c r="FFH2175" s="218"/>
      <c r="FFI2175" s="218"/>
      <c r="FFJ2175" s="218"/>
      <c r="FFK2175" s="218"/>
      <c r="FFL2175" s="218"/>
      <c r="FFM2175" s="218"/>
      <c r="FFN2175" s="218"/>
      <c r="FFO2175" s="218"/>
      <c r="FFP2175" s="218"/>
      <c r="FFQ2175" s="218"/>
      <c r="FFR2175" s="218"/>
      <c r="FFS2175" s="218"/>
      <c r="FFT2175" s="218"/>
      <c r="FFU2175" s="218"/>
      <c r="FFV2175" s="218"/>
      <c r="FFW2175" s="218"/>
      <c r="FFX2175" s="218"/>
      <c r="FFY2175" s="218"/>
      <c r="FFZ2175" s="218"/>
      <c r="FGA2175" s="218"/>
      <c r="FGB2175" s="218"/>
      <c r="FGC2175" s="218"/>
      <c r="FGD2175" s="218"/>
      <c r="FGE2175" s="218"/>
      <c r="FGF2175" s="218"/>
      <c r="FGG2175" s="218"/>
      <c r="FGH2175" s="218"/>
      <c r="FGI2175" s="218"/>
      <c r="FGJ2175" s="218"/>
      <c r="FGK2175" s="218"/>
      <c r="FGL2175" s="218"/>
      <c r="FGM2175" s="218"/>
      <c r="FGN2175" s="218"/>
      <c r="FGO2175" s="218"/>
      <c r="FGP2175" s="218"/>
      <c r="FGQ2175" s="218"/>
      <c r="FGR2175" s="218"/>
      <c r="FGS2175" s="218"/>
      <c r="FGT2175" s="218"/>
      <c r="FGU2175" s="218"/>
      <c r="FGV2175" s="218"/>
      <c r="FGW2175" s="218"/>
      <c r="FGX2175" s="218"/>
      <c r="FGY2175" s="218"/>
      <c r="FGZ2175" s="218"/>
      <c r="FHA2175" s="218"/>
      <c r="FHB2175" s="218"/>
      <c r="FHC2175" s="218"/>
      <c r="FHD2175" s="218"/>
      <c r="FHE2175" s="218"/>
      <c r="FHF2175" s="218"/>
      <c r="FHG2175" s="218"/>
      <c r="FHH2175" s="218"/>
      <c r="FHI2175" s="218"/>
      <c r="FHJ2175" s="218"/>
      <c r="FHK2175" s="218"/>
      <c r="FHL2175" s="218"/>
      <c r="FHM2175" s="218"/>
      <c r="FHN2175" s="218"/>
      <c r="FHO2175" s="218"/>
      <c r="FHP2175" s="218"/>
      <c r="FHQ2175" s="218"/>
      <c r="FHR2175" s="218"/>
      <c r="FHS2175" s="218"/>
      <c r="FHT2175" s="218"/>
      <c r="FHU2175" s="218"/>
      <c r="FHV2175" s="218"/>
      <c r="FHW2175" s="218"/>
      <c r="FHX2175" s="218"/>
      <c r="FHY2175" s="218"/>
      <c r="FHZ2175" s="218"/>
      <c r="FIA2175" s="218"/>
      <c r="FIB2175" s="218"/>
      <c r="FIC2175" s="218"/>
      <c r="FID2175" s="218"/>
      <c r="FIE2175" s="218"/>
      <c r="FIF2175" s="218"/>
      <c r="FIG2175" s="218"/>
      <c r="FIH2175" s="218"/>
      <c r="FII2175" s="218"/>
      <c r="FIJ2175" s="218"/>
      <c r="FIK2175" s="218"/>
      <c r="FIL2175" s="218"/>
      <c r="FIM2175" s="218"/>
      <c r="FIN2175" s="218"/>
      <c r="FIO2175" s="218"/>
      <c r="FIP2175" s="218"/>
      <c r="FIQ2175" s="218"/>
      <c r="FIR2175" s="218"/>
      <c r="FIS2175" s="218"/>
      <c r="FIT2175" s="218"/>
      <c r="FIU2175" s="218"/>
      <c r="FIV2175" s="218"/>
      <c r="FIW2175" s="218"/>
      <c r="FIX2175" s="218"/>
      <c r="FIY2175" s="218"/>
      <c r="FIZ2175" s="218"/>
      <c r="FJA2175" s="218"/>
      <c r="FJB2175" s="218"/>
      <c r="FJC2175" s="218"/>
      <c r="FJD2175" s="218"/>
      <c r="FJE2175" s="218"/>
      <c r="FJF2175" s="218"/>
      <c r="FJG2175" s="218"/>
      <c r="FJH2175" s="218"/>
      <c r="FJI2175" s="218"/>
      <c r="FJJ2175" s="218"/>
      <c r="FJK2175" s="218"/>
      <c r="FJL2175" s="218"/>
      <c r="FJM2175" s="218"/>
      <c r="FJN2175" s="218"/>
      <c r="FJO2175" s="218"/>
      <c r="FJP2175" s="218"/>
      <c r="FJQ2175" s="218"/>
      <c r="FJR2175" s="218"/>
      <c r="FJS2175" s="218"/>
      <c r="FJT2175" s="218"/>
      <c r="FJU2175" s="218"/>
      <c r="FJV2175" s="218"/>
      <c r="FJW2175" s="218"/>
      <c r="FJX2175" s="218"/>
      <c r="FJY2175" s="218"/>
      <c r="FJZ2175" s="218"/>
      <c r="FKA2175" s="218"/>
      <c r="FKB2175" s="218"/>
      <c r="FKC2175" s="218"/>
      <c r="FKD2175" s="218"/>
      <c r="FKE2175" s="218"/>
      <c r="FKF2175" s="218"/>
      <c r="FKG2175" s="218"/>
      <c r="FKH2175" s="218"/>
      <c r="FKI2175" s="218"/>
      <c r="FKJ2175" s="218"/>
      <c r="FKK2175" s="218"/>
      <c r="FKL2175" s="218"/>
      <c r="FKM2175" s="218"/>
      <c r="FKN2175" s="218"/>
      <c r="FKO2175" s="218"/>
      <c r="FKP2175" s="218"/>
      <c r="FKQ2175" s="218"/>
      <c r="FKR2175" s="218"/>
      <c r="FKS2175" s="218"/>
      <c r="FKT2175" s="218"/>
      <c r="FKU2175" s="218"/>
      <c r="FKV2175" s="218"/>
      <c r="FKW2175" s="218"/>
      <c r="FKX2175" s="218"/>
      <c r="FKY2175" s="218"/>
      <c r="FKZ2175" s="218"/>
      <c r="FLA2175" s="218"/>
      <c r="FLB2175" s="218"/>
      <c r="FLC2175" s="218"/>
      <c r="FLD2175" s="218"/>
      <c r="FLE2175" s="218"/>
      <c r="FLF2175" s="218"/>
      <c r="FLG2175" s="218"/>
      <c r="FLH2175" s="218"/>
      <c r="FLI2175" s="218"/>
      <c r="FLJ2175" s="218"/>
      <c r="FLK2175" s="218"/>
      <c r="FLL2175" s="218"/>
      <c r="FLM2175" s="218"/>
      <c r="FLN2175" s="218"/>
      <c r="FLO2175" s="218"/>
      <c r="FLP2175" s="218"/>
      <c r="FLQ2175" s="218"/>
      <c r="FLR2175" s="218"/>
      <c r="FLS2175" s="218"/>
      <c r="FLT2175" s="218"/>
      <c r="FLU2175" s="218"/>
      <c r="FLV2175" s="218"/>
      <c r="FLW2175" s="218"/>
      <c r="FLX2175" s="218"/>
      <c r="FLY2175" s="218"/>
      <c r="FLZ2175" s="218"/>
      <c r="FMA2175" s="218"/>
      <c r="FMB2175" s="218"/>
      <c r="FMC2175" s="218"/>
      <c r="FMD2175" s="218"/>
      <c r="FME2175" s="218"/>
      <c r="FMF2175" s="218"/>
      <c r="FMG2175" s="218"/>
      <c r="FMH2175" s="218"/>
      <c r="FMI2175" s="218"/>
      <c r="FMJ2175" s="218"/>
      <c r="FMK2175" s="218"/>
      <c r="FML2175" s="218"/>
      <c r="FMM2175" s="218"/>
      <c r="FMN2175" s="218"/>
      <c r="FMO2175" s="218"/>
      <c r="FMP2175" s="218"/>
      <c r="FMQ2175" s="218"/>
      <c r="FMR2175" s="218"/>
      <c r="FMS2175" s="218"/>
      <c r="FMT2175" s="218"/>
      <c r="FMU2175" s="218"/>
      <c r="FMV2175" s="218"/>
      <c r="FMW2175" s="218"/>
      <c r="FMX2175" s="218"/>
      <c r="FMY2175" s="218"/>
      <c r="FMZ2175" s="218"/>
      <c r="FNA2175" s="218"/>
      <c r="FNB2175" s="218"/>
      <c r="FNC2175" s="218"/>
      <c r="FND2175" s="218"/>
      <c r="FNE2175" s="218"/>
      <c r="FNF2175" s="218"/>
      <c r="FNG2175" s="218"/>
      <c r="FNH2175" s="218"/>
      <c r="FNI2175" s="218"/>
      <c r="FNJ2175" s="218"/>
      <c r="FNK2175" s="218"/>
      <c r="FNL2175" s="218"/>
      <c r="FNM2175" s="218"/>
      <c r="FNN2175" s="218"/>
      <c r="FNO2175" s="218"/>
      <c r="FNP2175" s="218"/>
      <c r="FNQ2175" s="218"/>
      <c r="FNR2175" s="218"/>
      <c r="FNS2175" s="218"/>
      <c r="FNT2175" s="218"/>
      <c r="FNU2175" s="218"/>
      <c r="FNV2175" s="218"/>
      <c r="FNW2175" s="218"/>
      <c r="FNX2175" s="218"/>
      <c r="FNY2175" s="218"/>
      <c r="FNZ2175" s="218"/>
      <c r="FOA2175" s="218"/>
      <c r="FOB2175" s="218"/>
      <c r="FOC2175" s="218"/>
      <c r="FOD2175" s="218"/>
      <c r="FOE2175" s="218"/>
      <c r="FOF2175" s="218"/>
      <c r="FOG2175" s="218"/>
      <c r="FOH2175" s="218"/>
      <c r="FOI2175" s="218"/>
      <c r="FOJ2175" s="218"/>
      <c r="FOK2175" s="218"/>
      <c r="FOL2175" s="218"/>
      <c r="FOM2175" s="218"/>
      <c r="FON2175" s="218"/>
      <c r="FOO2175" s="218"/>
      <c r="FOP2175" s="218"/>
      <c r="FOQ2175" s="218"/>
      <c r="FOR2175" s="218"/>
      <c r="FOS2175" s="218"/>
      <c r="FOT2175" s="218"/>
      <c r="FOU2175" s="218"/>
      <c r="FOV2175" s="218"/>
      <c r="FOW2175" s="218"/>
      <c r="FOX2175" s="218"/>
      <c r="FOY2175" s="218"/>
      <c r="FOZ2175" s="218"/>
      <c r="FPA2175" s="218"/>
      <c r="FPB2175" s="218"/>
      <c r="FPC2175" s="218"/>
      <c r="FPD2175" s="218"/>
      <c r="FPE2175" s="218"/>
      <c r="FPF2175" s="218"/>
      <c r="FPG2175" s="218"/>
      <c r="FPH2175" s="218"/>
      <c r="FPI2175" s="218"/>
      <c r="FPJ2175" s="218"/>
      <c r="FPK2175" s="218"/>
      <c r="FPL2175" s="218"/>
      <c r="FPM2175" s="218"/>
      <c r="FPN2175" s="218"/>
      <c r="FPO2175" s="218"/>
      <c r="FPP2175" s="218"/>
      <c r="FPQ2175" s="218"/>
      <c r="FPR2175" s="218"/>
      <c r="FPS2175" s="218"/>
      <c r="FPT2175" s="218"/>
      <c r="FPU2175" s="218"/>
      <c r="FPV2175" s="218"/>
      <c r="FPW2175" s="218"/>
      <c r="FPX2175" s="218"/>
      <c r="FPY2175" s="218"/>
      <c r="FPZ2175" s="218"/>
      <c r="FQA2175" s="218"/>
      <c r="FQB2175" s="218"/>
      <c r="FQC2175" s="218"/>
      <c r="FQD2175" s="218"/>
      <c r="FQE2175" s="218"/>
      <c r="FQF2175" s="218"/>
      <c r="FQG2175" s="218"/>
      <c r="FQH2175" s="218"/>
      <c r="FQI2175" s="218"/>
      <c r="FQJ2175" s="218"/>
      <c r="FQK2175" s="218"/>
      <c r="FQL2175" s="218"/>
      <c r="FQM2175" s="218"/>
      <c r="FQN2175" s="218"/>
      <c r="FQO2175" s="218"/>
      <c r="FQP2175" s="218"/>
      <c r="FQQ2175" s="218"/>
      <c r="FQR2175" s="218"/>
      <c r="FQS2175" s="218"/>
      <c r="FQT2175" s="218"/>
      <c r="FQU2175" s="218"/>
      <c r="FQV2175" s="218"/>
      <c r="FQW2175" s="218"/>
      <c r="FQX2175" s="218"/>
      <c r="FQY2175" s="218"/>
      <c r="FQZ2175" s="218"/>
      <c r="FRA2175" s="218"/>
      <c r="FRB2175" s="218"/>
      <c r="FRC2175" s="218"/>
      <c r="FRD2175" s="218"/>
      <c r="FRE2175" s="218"/>
      <c r="FRF2175" s="218"/>
      <c r="FRG2175" s="218"/>
      <c r="FRH2175" s="218"/>
      <c r="FRI2175" s="218"/>
      <c r="FRJ2175" s="218"/>
      <c r="FRK2175" s="218"/>
      <c r="FRL2175" s="218"/>
      <c r="FRM2175" s="218"/>
      <c r="FRN2175" s="218"/>
      <c r="FRO2175" s="218"/>
      <c r="FRP2175" s="218"/>
      <c r="FRQ2175" s="218"/>
      <c r="FRR2175" s="218"/>
      <c r="FRS2175" s="218"/>
      <c r="FRT2175" s="218"/>
      <c r="FRU2175" s="218"/>
      <c r="FRV2175" s="218"/>
      <c r="FRW2175" s="218"/>
      <c r="FRX2175" s="218"/>
      <c r="FRY2175" s="218"/>
      <c r="FRZ2175" s="218"/>
      <c r="FSA2175" s="218"/>
      <c r="FSB2175" s="218"/>
      <c r="FSC2175" s="218"/>
      <c r="FSD2175" s="218"/>
      <c r="FSE2175" s="218"/>
      <c r="FSF2175" s="218"/>
      <c r="FSG2175" s="218"/>
      <c r="FSH2175" s="218"/>
      <c r="FSI2175" s="218"/>
      <c r="FSJ2175" s="218"/>
      <c r="FSK2175" s="218"/>
      <c r="FSL2175" s="218"/>
      <c r="FSM2175" s="218"/>
      <c r="FSN2175" s="218"/>
      <c r="FSO2175" s="218"/>
      <c r="FSP2175" s="218"/>
      <c r="FSQ2175" s="218"/>
      <c r="FSR2175" s="218"/>
      <c r="FSS2175" s="218"/>
      <c r="FST2175" s="218"/>
      <c r="FSU2175" s="218"/>
      <c r="FSV2175" s="218"/>
      <c r="FSW2175" s="218"/>
      <c r="FSX2175" s="218"/>
      <c r="FSY2175" s="218"/>
      <c r="FSZ2175" s="218"/>
      <c r="FTA2175" s="218"/>
      <c r="FTB2175" s="218"/>
      <c r="FTC2175" s="218"/>
      <c r="FTD2175" s="218"/>
      <c r="FTE2175" s="218"/>
      <c r="FTF2175" s="218"/>
      <c r="FTG2175" s="218"/>
      <c r="FTH2175" s="218"/>
      <c r="FTI2175" s="218"/>
      <c r="FTJ2175" s="218"/>
      <c r="FTK2175" s="218"/>
      <c r="FTL2175" s="218"/>
      <c r="FTM2175" s="218"/>
      <c r="FTN2175" s="218"/>
      <c r="FTO2175" s="218"/>
      <c r="FTP2175" s="218"/>
      <c r="FTQ2175" s="218"/>
      <c r="FTR2175" s="218"/>
      <c r="FTS2175" s="218"/>
      <c r="FTT2175" s="218"/>
      <c r="FTU2175" s="218"/>
      <c r="FTV2175" s="218"/>
      <c r="FTW2175" s="218"/>
      <c r="FTX2175" s="218"/>
      <c r="FTY2175" s="218"/>
      <c r="FTZ2175" s="218"/>
      <c r="FUA2175" s="218"/>
      <c r="FUB2175" s="218"/>
      <c r="FUC2175" s="218"/>
      <c r="FUD2175" s="218"/>
      <c r="FUE2175" s="218"/>
      <c r="FUF2175" s="218"/>
      <c r="FUG2175" s="218"/>
      <c r="FUH2175" s="218"/>
      <c r="FUI2175" s="218"/>
      <c r="FUJ2175" s="218"/>
      <c r="FUK2175" s="218"/>
      <c r="FUL2175" s="218"/>
      <c r="FUM2175" s="218"/>
      <c r="FUN2175" s="218"/>
      <c r="FUO2175" s="218"/>
      <c r="FUP2175" s="218"/>
      <c r="FUQ2175" s="218"/>
      <c r="FUR2175" s="218"/>
      <c r="FUS2175" s="218"/>
      <c r="FUT2175" s="218"/>
      <c r="FUU2175" s="218"/>
      <c r="FUV2175" s="218"/>
      <c r="FUW2175" s="218"/>
      <c r="FUX2175" s="218"/>
      <c r="FUY2175" s="218"/>
      <c r="FUZ2175" s="218"/>
      <c r="FVA2175" s="218"/>
      <c r="FVB2175" s="218"/>
      <c r="FVC2175" s="218"/>
      <c r="FVD2175" s="218"/>
      <c r="FVE2175" s="218"/>
      <c r="FVF2175" s="218"/>
      <c r="FVG2175" s="218"/>
      <c r="FVH2175" s="218"/>
      <c r="FVI2175" s="218"/>
      <c r="FVJ2175" s="218"/>
      <c r="FVK2175" s="218"/>
      <c r="FVL2175" s="218"/>
      <c r="FVM2175" s="218"/>
      <c r="FVN2175" s="218"/>
      <c r="FVO2175" s="218"/>
      <c r="FVP2175" s="218"/>
      <c r="FVQ2175" s="218"/>
      <c r="FVR2175" s="218"/>
      <c r="FVS2175" s="218"/>
      <c r="FVT2175" s="218"/>
      <c r="FVU2175" s="218"/>
      <c r="FVV2175" s="218"/>
      <c r="FVW2175" s="218"/>
      <c r="FVX2175" s="218"/>
      <c r="FVY2175" s="218"/>
      <c r="FVZ2175" s="218"/>
      <c r="FWA2175" s="218"/>
      <c r="FWB2175" s="218"/>
      <c r="FWC2175" s="218"/>
      <c r="FWD2175" s="218"/>
      <c r="FWE2175" s="218"/>
      <c r="FWF2175" s="218"/>
      <c r="FWG2175" s="218"/>
      <c r="FWH2175" s="218"/>
      <c r="FWI2175" s="218"/>
      <c r="FWJ2175" s="218"/>
      <c r="FWK2175" s="218"/>
      <c r="FWL2175" s="218"/>
      <c r="FWM2175" s="218"/>
      <c r="FWN2175" s="218"/>
      <c r="FWO2175" s="218"/>
      <c r="FWP2175" s="218"/>
      <c r="FWQ2175" s="218"/>
      <c r="FWR2175" s="218"/>
      <c r="FWS2175" s="218"/>
      <c r="FWT2175" s="218"/>
      <c r="FWU2175" s="218"/>
      <c r="FWV2175" s="218"/>
      <c r="FWW2175" s="218"/>
      <c r="FWX2175" s="218"/>
      <c r="FWY2175" s="218"/>
      <c r="FWZ2175" s="218"/>
      <c r="FXA2175" s="218"/>
      <c r="FXB2175" s="218"/>
      <c r="FXC2175" s="218"/>
      <c r="FXD2175" s="218"/>
      <c r="FXE2175" s="218"/>
      <c r="FXF2175" s="218"/>
      <c r="FXG2175" s="218"/>
      <c r="FXH2175" s="218"/>
      <c r="FXI2175" s="218"/>
      <c r="FXJ2175" s="218"/>
      <c r="FXK2175" s="218"/>
      <c r="FXL2175" s="218"/>
      <c r="FXM2175" s="218"/>
      <c r="FXN2175" s="218"/>
      <c r="FXO2175" s="218"/>
      <c r="FXP2175" s="218"/>
      <c r="FXQ2175" s="218"/>
      <c r="FXR2175" s="218"/>
      <c r="FXS2175" s="218"/>
      <c r="FXT2175" s="218"/>
      <c r="FXU2175" s="218"/>
      <c r="FXV2175" s="218"/>
      <c r="FXW2175" s="218"/>
      <c r="FXX2175" s="218"/>
      <c r="FXY2175" s="218"/>
      <c r="FXZ2175" s="218"/>
      <c r="FYA2175" s="218"/>
      <c r="FYB2175" s="218"/>
      <c r="FYC2175" s="218"/>
      <c r="FYD2175" s="218"/>
      <c r="FYE2175" s="218"/>
      <c r="FYF2175" s="218"/>
      <c r="FYG2175" s="218"/>
      <c r="FYH2175" s="218"/>
      <c r="FYI2175" s="218"/>
      <c r="FYJ2175" s="218"/>
      <c r="FYK2175" s="218"/>
      <c r="FYL2175" s="218"/>
      <c r="FYM2175" s="218"/>
      <c r="FYN2175" s="218"/>
      <c r="FYO2175" s="218"/>
      <c r="FYP2175" s="218"/>
      <c r="FYQ2175" s="218"/>
      <c r="FYR2175" s="218"/>
      <c r="FYS2175" s="218"/>
      <c r="FYT2175" s="218"/>
      <c r="FYU2175" s="218"/>
      <c r="FYV2175" s="218"/>
      <c r="FYW2175" s="218"/>
      <c r="FYX2175" s="218"/>
      <c r="FYY2175" s="218"/>
      <c r="FYZ2175" s="218"/>
      <c r="FZA2175" s="218"/>
      <c r="FZB2175" s="218"/>
      <c r="FZC2175" s="218"/>
      <c r="FZD2175" s="218"/>
      <c r="FZE2175" s="218"/>
      <c r="FZF2175" s="218"/>
      <c r="FZG2175" s="218"/>
      <c r="FZH2175" s="218"/>
      <c r="FZI2175" s="218"/>
      <c r="FZJ2175" s="218"/>
      <c r="FZK2175" s="218"/>
      <c r="FZL2175" s="218"/>
      <c r="FZM2175" s="218"/>
      <c r="FZN2175" s="218"/>
      <c r="FZO2175" s="218"/>
      <c r="FZP2175" s="218"/>
      <c r="FZQ2175" s="218"/>
      <c r="FZR2175" s="218"/>
      <c r="FZS2175" s="218"/>
      <c r="FZT2175" s="218"/>
      <c r="FZU2175" s="218"/>
      <c r="FZV2175" s="218"/>
      <c r="FZW2175" s="218"/>
      <c r="FZX2175" s="218"/>
      <c r="FZY2175" s="218"/>
      <c r="FZZ2175" s="218"/>
      <c r="GAA2175" s="218"/>
      <c r="GAB2175" s="218"/>
      <c r="GAC2175" s="218"/>
      <c r="GAD2175" s="218"/>
      <c r="GAE2175" s="218"/>
      <c r="GAF2175" s="218"/>
      <c r="GAG2175" s="218"/>
      <c r="GAH2175" s="218"/>
      <c r="GAI2175" s="218"/>
      <c r="GAJ2175" s="218"/>
      <c r="GAK2175" s="218"/>
      <c r="GAL2175" s="218"/>
      <c r="GAM2175" s="218"/>
      <c r="GAN2175" s="218"/>
      <c r="GAO2175" s="218"/>
      <c r="GAP2175" s="218"/>
      <c r="GAQ2175" s="218"/>
      <c r="GAR2175" s="218"/>
      <c r="GAS2175" s="218"/>
      <c r="GAT2175" s="218"/>
      <c r="GAU2175" s="218"/>
      <c r="GAV2175" s="218"/>
      <c r="GAW2175" s="218"/>
      <c r="GAX2175" s="218"/>
      <c r="GAY2175" s="218"/>
      <c r="GAZ2175" s="218"/>
      <c r="GBA2175" s="218"/>
      <c r="GBB2175" s="218"/>
      <c r="GBC2175" s="218"/>
      <c r="GBD2175" s="218"/>
      <c r="GBE2175" s="218"/>
      <c r="GBF2175" s="218"/>
      <c r="GBG2175" s="218"/>
      <c r="GBH2175" s="218"/>
      <c r="GBI2175" s="218"/>
      <c r="GBJ2175" s="218"/>
      <c r="GBK2175" s="218"/>
      <c r="GBL2175" s="218"/>
      <c r="GBM2175" s="218"/>
      <c r="GBN2175" s="218"/>
      <c r="GBO2175" s="218"/>
      <c r="GBP2175" s="218"/>
      <c r="GBQ2175" s="218"/>
      <c r="GBR2175" s="218"/>
      <c r="GBS2175" s="218"/>
      <c r="GBT2175" s="218"/>
      <c r="GBU2175" s="218"/>
      <c r="GBV2175" s="218"/>
      <c r="GBW2175" s="218"/>
      <c r="GBX2175" s="218"/>
      <c r="GBY2175" s="218"/>
      <c r="GBZ2175" s="218"/>
      <c r="GCA2175" s="218"/>
      <c r="GCB2175" s="218"/>
      <c r="GCC2175" s="218"/>
      <c r="GCD2175" s="218"/>
      <c r="GCE2175" s="218"/>
      <c r="GCF2175" s="218"/>
      <c r="GCG2175" s="218"/>
      <c r="GCH2175" s="218"/>
      <c r="GCI2175" s="218"/>
      <c r="GCJ2175" s="218"/>
      <c r="GCK2175" s="218"/>
      <c r="GCL2175" s="218"/>
      <c r="GCM2175" s="218"/>
      <c r="GCN2175" s="218"/>
      <c r="GCO2175" s="218"/>
      <c r="GCP2175" s="218"/>
      <c r="GCQ2175" s="218"/>
      <c r="GCR2175" s="218"/>
      <c r="GCS2175" s="218"/>
      <c r="GCT2175" s="218"/>
      <c r="GCU2175" s="218"/>
      <c r="GCV2175" s="218"/>
      <c r="GCW2175" s="218"/>
      <c r="GCX2175" s="218"/>
      <c r="GCY2175" s="218"/>
      <c r="GCZ2175" s="218"/>
      <c r="GDA2175" s="218"/>
      <c r="GDB2175" s="218"/>
      <c r="GDC2175" s="218"/>
      <c r="GDD2175" s="218"/>
      <c r="GDE2175" s="218"/>
      <c r="GDF2175" s="218"/>
      <c r="GDG2175" s="218"/>
      <c r="GDH2175" s="218"/>
      <c r="GDI2175" s="218"/>
      <c r="GDJ2175" s="218"/>
      <c r="GDK2175" s="218"/>
      <c r="GDL2175" s="218"/>
      <c r="GDM2175" s="218"/>
      <c r="GDN2175" s="218"/>
      <c r="GDO2175" s="218"/>
      <c r="GDP2175" s="218"/>
      <c r="GDQ2175" s="218"/>
      <c r="GDR2175" s="218"/>
      <c r="GDS2175" s="218"/>
      <c r="GDT2175" s="218"/>
      <c r="GDU2175" s="218"/>
      <c r="GDV2175" s="218"/>
      <c r="GDW2175" s="218"/>
      <c r="GDX2175" s="218"/>
      <c r="GDY2175" s="218"/>
      <c r="GDZ2175" s="218"/>
      <c r="GEA2175" s="218"/>
      <c r="GEB2175" s="218"/>
      <c r="GEC2175" s="218"/>
      <c r="GED2175" s="218"/>
      <c r="GEE2175" s="218"/>
      <c r="GEF2175" s="218"/>
      <c r="GEG2175" s="218"/>
      <c r="GEH2175" s="218"/>
      <c r="GEI2175" s="218"/>
      <c r="GEJ2175" s="218"/>
      <c r="GEK2175" s="218"/>
      <c r="GEL2175" s="218"/>
      <c r="GEM2175" s="218"/>
      <c r="GEN2175" s="218"/>
      <c r="GEO2175" s="218"/>
      <c r="GEP2175" s="218"/>
      <c r="GEQ2175" s="218"/>
      <c r="GER2175" s="218"/>
      <c r="GES2175" s="218"/>
      <c r="GET2175" s="218"/>
      <c r="GEU2175" s="218"/>
      <c r="GEV2175" s="218"/>
      <c r="GEW2175" s="218"/>
      <c r="GEX2175" s="218"/>
      <c r="GEY2175" s="218"/>
      <c r="GEZ2175" s="218"/>
      <c r="GFA2175" s="218"/>
      <c r="GFB2175" s="218"/>
      <c r="GFC2175" s="218"/>
      <c r="GFD2175" s="218"/>
      <c r="GFE2175" s="218"/>
      <c r="GFF2175" s="218"/>
      <c r="GFG2175" s="218"/>
      <c r="GFH2175" s="218"/>
      <c r="GFI2175" s="218"/>
      <c r="GFJ2175" s="218"/>
      <c r="GFK2175" s="218"/>
      <c r="GFL2175" s="218"/>
      <c r="GFM2175" s="218"/>
      <c r="GFN2175" s="218"/>
      <c r="GFO2175" s="218"/>
      <c r="GFP2175" s="218"/>
      <c r="GFQ2175" s="218"/>
      <c r="GFR2175" s="218"/>
      <c r="GFS2175" s="218"/>
      <c r="GFT2175" s="218"/>
      <c r="GFU2175" s="218"/>
      <c r="GFV2175" s="218"/>
      <c r="GFW2175" s="218"/>
      <c r="GFX2175" s="218"/>
      <c r="GFY2175" s="218"/>
      <c r="GFZ2175" s="218"/>
      <c r="GGA2175" s="218"/>
      <c r="GGB2175" s="218"/>
      <c r="GGC2175" s="218"/>
      <c r="GGD2175" s="218"/>
      <c r="GGE2175" s="218"/>
      <c r="GGF2175" s="218"/>
      <c r="GGG2175" s="218"/>
      <c r="GGH2175" s="218"/>
      <c r="GGI2175" s="218"/>
      <c r="GGJ2175" s="218"/>
      <c r="GGK2175" s="218"/>
      <c r="GGL2175" s="218"/>
      <c r="GGM2175" s="218"/>
      <c r="GGN2175" s="218"/>
      <c r="GGO2175" s="218"/>
      <c r="GGP2175" s="218"/>
      <c r="GGQ2175" s="218"/>
      <c r="GGR2175" s="218"/>
      <c r="GGS2175" s="218"/>
      <c r="GGT2175" s="218"/>
      <c r="GGU2175" s="218"/>
      <c r="GGV2175" s="218"/>
      <c r="GGW2175" s="218"/>
      <c r="GGX2175" s="218"/>
      <c r="GGY2175" s="218"/>
      <c r="GGZ2175" s="218"/>
      <c r="GHA2175" s="218"/>
      <c r="GHB2175" s="218"/>
      <c r="GHC2175" s="218"/>
      <c r="GHD2175" s="218"/>
      <c r="GHE2175" s="218"/>
      <c r="GHF2175" s="218"/>
      <c r="GHG2175" s="218"/>
      <c r="GHH2175" s="218"/>
      <c r="GHI2175" s="218"/>
      <c r="GHJ2175" s="218"/>
      <c r="GHK2175" s="218"/>
      <c r="GHL2175" s="218"/>
      <c r="GHM2175" s="218"/>
      <c r="GHN2175" s="218"/>
      <c r="GHO2175" s="218"/>
      <c r="GHP2175" s="218"/>
      <c r="GHQ2175" s="218"/>
      <c r="GHR2175" s="218"/>
      <c r="GHS2175" s="218"/>
      <c r="GHT2175" s="218"/>
      <c r="GHU2175" s="218"/>
      <c r="GHV2175" s="218"/>
      <c r="GHW2175" s="218"/>
      <c r="GHX2175" s="218"/>
      <c r="GHY2175" s="218"/>
      <c r="GHZ2175" s="218"/>
      <c r="GIA2175" s="218"/>
      <c r="GIB2175" s="218"/>
      <c r="GIC2175" s="218"/>
      <c r="GID2175" s="218"/>
      <c r="GIE2175" s="218"/>
      <c r="GIF2175" s="218"/>
      <c r="GIG2175" s="218"/>
      <c r="GIH2175" s="218"/>
      <c r="GII2175" s="218"/>
      <c r="GIJ2175" s="218"/>
      <c r="GIK2175" s="218"/>
      <c r="GIL2175" s="218"/>
      <c r="GIM2175" s="218"/>
      <c r="GIN2175" s="218"/>
      <c r="GIO2175" s="218"/>
      <c r="GIP2175" s="218"/>
      <c r="GIQ2175" s="218"/>
      <c r="GIR2175" s="218"/>
      <c r="GIS2175" s="218"/>
      <c r="GIT2175" s="218"/>
      <c r="GIU2175" s="218"/>
      <c r="GIV2175" s="218"/>
      <c r="GIW2175" s="218"/>
      <c r="GIX2175" s="218"/>
      <c r="GIY2175" s="218"/>
      <c r="GIZ2175" s="218"/>
      <c r="GJA2175" s="218"/>
      <c r="GJB2175" s="218"/>
      <c r="GJC2175" s="218"/>
      <c r="GJD2175" s="218"/>
      <c r="GJE2175" s="218"/>
      <c r="GJF2175" s="218"/>
      <c r="GJG2175" s="218"/>
      <c r="GJH2175" s="218"/>
      <c r="GJI2175" s="218"/>
      <c r="GJJ2175" s="218"/>
      <c r="GJK2175" s="218"/>
      <c r="GJL2175" s="218"/>
      <c r="GJM2175" s="218"/>
      <c r="GJN2175" s="218"/>
      <c r="GJO2175" s="218"/>
      <c r="GJP2175" s="218"/>
      <c r="GJQ2175" s="218"/>
      <c r="GJR2175" s="218"/>
      <c r="GJS2175" s="218"/>
      <c r="GJT2175" s="218"/>
      <c r="GJU2175" s="218"/>
      <c r="GJV2175" s="218"/>
      <c r="GJW2175" s="218"/>
      <c r="GJX2175" s="218"/>
      <c r="GJY2175" s="218"/>
      <c r="GJZ2175" s="218"/>
      <c r="GKA2175" s="218"/>
      <c r="GKB2175" s="218"/>
      <c r="GKC2175" s="218"/>
      <c r="GKD2175" s="218"/>
      <c r="GKE2175" s="218"/>
      <c r="GKF2175" s="218"/>
      <c r="GKG2175" s="218"/>
      <c r="GKH2175" s="218"/>
      <c r="GKI2175" s="218"/>
      <c r="GKJ2175" s="218"/>
      <c r="GKK2175" s="218"/>
      <c r="GKL2175" s="218"/>
      <c r="GKM2175" s="218"/>
      <c r="GKN2175" s="218"/>
      <c r="GKO2175" s="218"/>
      <c r="GKP2175" s="218"/>
      <c r="GKQ2175" s="218"/>
      <c r="GKR2175" s="218"/>
      <c r="GKS2175" s="218"/>
      <c r="GKT2175" s="218"/>
      <c r="GKU2175" s="218"/>
      <c r="GKV2175" s="218"/>
      <c r="GKW2175" s="218"/>
      <c r="GKX2175" s="218"/>
      <c r="GKY2175" s="218"/>
      <c r="GKZ2175" s="218"/>
      <c r="GLA2175" s="218"/>
      <c r="GLB2175" s="218"/>
      <c r="GLC2175" s="218"/>
      <c r="GLD2175" s="218"/>
      <c r="GLE2175" s="218"/>
      <c r="GLF2175" s="218"/>
      <c r="GLG2175" s="218"/>
      <c r="GLH2175" s="218"/>
      <c r="GLI2175" s="218"/>
      <c r="GLJ2175" s="218"/>
      <c r="GLK2175" s="218"/>
      <c r="GLL2175" s="218"/>
      <c r="GLM2175" s="218"/>
      <c r="GLN2175" s="218"/>
      <c r="GLO2175" s="218"/>
      <c r="GLP2175" s="218"/>
      <c r="GLQ2175" s="218"/>
      <c r="GLR2175" s="218"/>
      <c r="GLS2175" s="218"/>
      <c r="GLT2175" s="218"/>
      <c r="GLU2175" s="218"/>
      <c r="GLV2175" s="218"/>
      <c r="GLW2175" s="218"/>
      <c r="GLX2175" s="218"/>
      <c r="GLY2175" s="218"/>
      <c r="GLZ2175" s="218"/>
      <c r="GMA2175" s="218"/>
      <c r="GMB2175" s="218"/>
      <c r="GMC2175" s="218"/>
      <c r="GMD2175" s="218"/>
      <c r="GME2175" s="218"/>
      <c r="GMF2175" s="218"/>
      <c r="GMG2175" s="218"/>
      <c r="GMH2175" s="218"/>
      <c r="GMI2175" s="218"/>
      <c r="GMJ2175" s="218"/>
      <c r="GMK2175" s="218"/>
      <c r="GML2175" s="218"/>
      <c r="GMM2175" s="218"/>
      <c r="GMN2175" s="218"/>
      <c r="GMO2175" s="218"/>
      <c r="GMP2175" s="218"/>
      <c r="GMQ2175" s="218"/>
      <c r="GMR2175" s="218"/>
      <c r="GMS2175" s="218"/>
      <c r="GMT2175" s="218"/>
      <c r="GMU2175" s="218"/>
      <c r="GMV2175" s="218"/>
      <c r="GMW2175" s="218"/>
      <c r="GMX2175" s="218"/>
      <c r="GMY2175" s="218"/>
      <c r="GMZ2175" s="218"/>
      <c r="GNA2175" s="218"/>
      <c r="GNB2175" s="218"/>
      <c r="GNC2175" s="218"/>
      <c r="GND2175" s="218"/>
      <c r="GNE2175" s="218"/>
      <c r="GNF2175" s="218"/>
      <c r="GNG2175" s="218"/>
      <c r="GNH2175" s="218"/>
      <c r="GNI2175" s="218"/>
      <c r="GNJ2175" s="218"/>
      <c r="GNK2175" s="218"/>
      <c r="GNL2175" s="218"/>
      <c r="GNM2175" s="218"/>
      <c r="GNN2175" s="218"/>
      <c r="GNO2175" s="218"/>
      <c r="GNP2175" s="218"/>
      <c r="GNQ2175" s="218"/>
      <c r="GNR2175" s="218"/>
      <c r="GNS2175" s="218"/>
      <c r="GNT2175" s="218"/>
      <c r="GNU2175" s="218"/>
      <c r="GNV2175" s="218"/>
      <c r="GNW2175" s="218"/>
      <c r="GNX2175" s="218"/>
      <c r="GNY2175" s="218"/>
      <c r="GNZ2175" s="218"/>
      <c r="GOA2175" s="218"/>
      <c r="GOB2175" s="218"/>
      <c r="GOC2175" s="218"/>
      <c r="GOD2175" s="218"/>
      <c r="GOE2175" s="218"/>
      <c r="GOF2175" s="218"/>
      <c r="GOG2175" s="218"/>
      <c r="GOH2175" s="218"/>
      <c r="GOI2175" s="218"/>
      <c r="GOJ2175" s="218"/>
      <c r="GOK2175" s="218"/>
      <c r="GOL2175" s="218"/>
      <c r="GOM2175" s="218"/>
      <c r="GON2175" s="218"/>
      <c r="GOO2175" s="218"/>
      <c r="GOP2175" s="218"/>
      <c r="GOQ2175" s="218"/>
      <c r="GOR2175" s="218"/>
      <c r="GOS2175" s="218"/>
      <c r="GOT2175" s="218"/>
      <c r="GOU2175" s="218"/>
      <c r="GOV2175" s="218"/>
      <c r="GOW2175" s="218"/>
      <c r="GOX2175" s="218"/>
      <c r="GOY2175" s="218"/>
      <c r="GOZ2175" s="218"/>
      <c r="GPA2175" s="218"/>
      <c r="GPB2175" s="218"/>
      <c r="GPC2175" s="218"/>
      <c r="GPD2175" s="218"/>
      <c r="GPE2175" s="218"/>
      <c r="GPF2175" s="218"/>
      <c r="GPG2175" s="218"/>
      <c r="GPH2175" s="218"/>
      <c r="GPI2175" s="218"/>
      <c r="GPJ2175" s="218"/>
      <c r="GPK2175" s="218"/>
      <c r="GPL2175" s="218"/>
      <c r="GPM2175" s="218"/>
      <c r="GPN2175" s="218"/>
      <c r="GPO2175" s="218"/>
      <c r="GPP2175" s="218"/>
      <c r="GPQ2175" s="218"/>
      <c r="GPR2175" s="218"/>
      <c r="GPS2175" s="218"/>
      <c r="GPT2175" s="218"/>
      <c r="GPU2175" s="218"/>
      <c r="GPV2175" s="218"/>
      <c r="GPW2175" s="218"/>
      <c r="GPX2175" s="218"/>
      <c r="GPY2175" s="218"/>
      <c r="GPZ2175" s="218"/>
      <c r="GQA2175" s="218"/>
      <c r="GQB2175" s="218"/>
      <c r="GQC2175" s="218"/>
      <c r="GQD2175" s="218"/>
      <c r="GQE2175" s="218"/>
      <c r="GQF2175" s="218"/>
      <c r="GQG2175" s="218"/>
      <c r="GQH2175" s="218"/>
      <c r="GQI2175" s="218"/>
      <c r="GQJ2175" s="218"/>
      <c r="GQK2175" s="218"/>
      <c r="GQL2175" s="218"/>
      <c r="GQM2175" s="218"/>
      <c r="GQN2175" s="218"/>
      <c r="GQO2175" s="218"/>
      <c r="GQP2175" s="218"/>
      <c r="GQQ2175" s="218"/>
      <c r="GQR2175" s="218"/>
      <c r="GQS2175" s="218"/>
      <c r="GQT2175" s="218"/>
      <c r="GQU2175" s="218"/>
      <c r="GQV2175" s="218"/>
      <c r="GQW2175" s="218"/>
      <c r="GQX2175" s="218"/>
      <c r="GQY2175" s="218"/>
      <c r="GQZ2175" s="218"/>
      <c r="GRA2175" s="218"/>
      <c r="GRB2175" s="218"/>
      <c r="GRC2175" s="218"/>
      <c r="GRD2175" s="218"/>
      <c r="GRE2175" s="218"/>
      <c r="GRF2175" s="218"/>
      <c r="GRG2175" s="218"/>
      <c r="GRH2175" s="218"/>
      <c r="GRI2175" s="218"/>
      <c r="GRJ2175" s="218"/>
      <c r="GRK2175" s="218"/>
      <c r="GRL2175" s="218"/>
      <c r="GRM2175" s="218"/>
      <c r="GRN2175" s="218"/>
      <c r="GRO2175" s="218"/>
      <c r="GRP2175" s="218"/>
      <c r="GRQ2175" s="218"/>
      <c r="GRR2175" s="218"/>
      <c r="GRS2175" s="218"/>
      <c r="GRT2175" s="218"/>
      <c r="GRU2175" s="218"/>
      <c r="GRV2175" s="218"/>
      <c r="GRW2175" s="218"/>
      <c r="GRX2175" s="218"/>
      <c r="GRY2175" s="218"/>
      <c r="GRZ2175" s="218"/>
      <c r="GSA2175" s="218"/>
      <c r="GSB2175" s="218"/>
      <c r="GSC2175" s="218"/>
      <c r="GSD2175" s="218"/>
      <c r="GSE2175" s="218"/>
      <c r="GSF2175" s="218"/>
      <c r="GSG2175" s="218"/>
      <c r="GSH2175" s="218"/>
      <c r="GSI2175" s="218"/>
      <c r="GSJ2175" s="218"/>
      <c r="GSK2175" s="218"/>
      <c r="GSL2175" s="218"/>
      <c r="GSM2175" s="218"/>
      <c r="GSN2175" s="218"/>
      <c r="GSO2175" s="218"/>
      <c r="GSP2175" s="218"/>
      <c r="GSQ2175" s="218"/>
      <c r="GSR2175" s="218"/>
      <c r="GSS2175" s="218"/>
      <c r="GST2175" s="218"/>
      <c r="GSU2175" s="218"/>
      <c r="GSV2175" s="218"/>
      <c r="GSW2175" s="218"/>
      <c r="GSX2175" s="218"/>
      <c r="GSY2175" s="218"/>
      <c r="GSZ2175" s="218"/>
      <c r="GTA2175" s="218"/>
      <c r="GTB2175" s="218"/>
      <c r="GTC2175" s="218"/>
      <c r="GTD2175" s="218"/>
      <c r="GTE2175" s="218"/>
      <c r="GTF2175" s="218"/>
      <c r="GTG2175" s="218"/>
      <c r="GTH2175" s="218"/>
      <c r="GTI2175" s="218"/>
      <c r="GTJ2175" s="218"/>
      <c r="GTK2175" s="218"/>
      <c r="GTL2175" s="218"/>
      <c r="GTM2175" s="218"/>
      <c r="GTN2175" s="218"/>
      <c r="GTO2175" s="218"/>
      <c r="GTP2175" s="218"/>
      <c r="GTQ2175" s="218"/>
      <c r="GTR2175" s="218"/>
      <c r="GTS2175" s="218"/>
      <c r="GTT2175" s="218"/>
      <c r="GTU2175" s="218"/>
      <c r="GTV2175" s="218"/>
      <c r="GTW2175" s="218"/>
      <c r="GTX2175" s="218"/>
      <c r="GTY2175" s="218"/>
      <c r="GTZ2175" s="218"/>
      <c r="GUA2175" s="218"/>
      <c r="GUB2175" s="218"/>
      <c r="GUC2175" s="218"/>
      <c r="GUD2175" s="218"/>
      <c r="GUE2175" s="218"/>
      <c r="GUF2175" s="218"/>
      <c r="GUG2175" s="218"/>
      <c r="GUH2175" s="218"/>
      <c r="GUI2175" s="218"/>
      <c r="GUJ2175" s="218"/>
      <c r="GUK2175" s="218"/>
      <c r="GUL2175" s="218"/>
      <c r="GUM2175" s="218"/>
      <c r="GUN2175" s="218"/>
      <c r="GUO2175" s="218"/>
      <c r="GUP2175" s="218"/>
      <c r="GUQ2175" s="218"/>
      <c r="GUR2175" s="218"/>
      <c r="GUS2175" s="218"/>
      <c r="GUT2175" s="218"/>
      <c r="GUU2175" s="218"/>
      <c r="GUV2175" s="218"/>
      <c r="GUW2175" s="218"/>
      <c r="GUX2175" s="218"/>
      <c r="GUY2175" s="218"/>
      <c r="GUZ2175" s="218"/>
      <c r="GVA2175" s="218"/>
      <c r="GVB2175" s="218"/>
      <c r="GVC2175" s="218"/>
      <c r="GVD2175" s="218"/>
      <c r="GVE2175" s="218"/>
      <c r="GVF2175" s="218"/>
      <c r="GVG2175" s="218"/>
      <c r="GVH2175" s="218"/>
      <c r="GVI2175" s="218"/>
      <c r="GVJ2175" s="218"/>
      <c r="GVK2175" s="218"/>
      <c r="GVL2175" s="218"/>
      <c r="GVM2175" s="218"/>
      <c r="GVN2175" s="218"/>
      <c r="GVO2175" s="218"/>
      <c r="GVP2175" s="218"/>
      <c r="GVQ2175" s="218"/>
      <c r="GVR2175" s="218"/>
      <c r="GVS2175" s="218"/>
      <c r="GVT2175" s="218"/>
      <c r="GVU2175" s="218"/>
      <c r="GVV2175" s="218"/>
      <c r="GVW2175" s="218"/>
      <c r="GVX2175" s="218"/>
      <c r="GVY2175" s="218"/>
      <c r="GVZ2175" s="218"/>
      <c r="GWA2175" s="218"/>
      <c r="GWB2175" s="218"/>
      <c r="GWC2175" s="218"/>
      <c r="GWD2175" s="218"/>
      <c r="GWE2175" s="218"/>
      <c r="GWF2175" s="218"/>
      <c r="GWG2175" s="218"/>
      <c r="GWH2175" s="218"/>
      <c r="GWI2175" s="218"/>
      <c r="GWJ2175" s="218"/>
      <c r="GWK2175" s="218"/>
      <c r="GWL2175" s="218"/>
      <c r="GWM2175" s="218"/>
      <c r="GWN2175" s="218"/>
      <c r="GWO2175" s="218"/>
      <c r="GWP2175" s="218"/>
      <c r="GWQ2175" s="218"/>
      <c r="GWR2175" s="218"/>
      <c r="GWS2175" s="218"/>
      <c r="GWT2175" s="218"/>
      <c r="GWU2175" s="218"/>
      <c r="GWV2175" s="218"/>
      <c r="GWW2175" s="218"/>
      <c r="GWX2175" s="218"/>
      <c r="GWY2175" s="218"/>
      <c r="GWZ2175" s="218"/>
      <c r="GXA2175" s="218"/>
      <c r="GXB2175" s="218"/>
      <c r="GXC2175" s="218"/>
      <c r="GXD2175" s="218"/>
      <c r="GXE2175" s="218"/>
      <c r="GXF2175" s="218"/>
      <c r="GXG2175" s="218"/>
      <c r="GXH2175" s="218"/>
      <c r="GXI2175" s="218"/>
      <c r="GXJ2175" s="218"/>
      <c r="GXK2175" s="218"/>
      <c r="GXL2175" s="218"/>
      <c r="GXM2175" s="218"/>
      <c r="GXN2175" s="218"/>
      <c r="GXO2175" s="218"/>
      <c r="GXP2175" s="218"/>
      <c r="GXQ2175" s="218"/>
      <c r="GXR2175" s="218"/>
      <c r="GXS2175" s="218"/>
      <c r="GXT2175" s="218"/>
      <c r="GXU2175" s="218"/>
      <c r="GXV2175" s="218"/>
      <c r="GXW2175" s="218"/>
      <c r="GXX2175" s="218"/>
      <c r="GXY2175" s="218"/>
      <c r="GXZ2175" s="218"/>
      <c r="GYA2175" s="218"/>
      <c r="GYB2175" s="218"/>
      <c r="GYC2175" s="218"/>
      <c r="GYD2175" s="218"/>
      <c r="GYE2175" s="218"/>
      <c r="GYF2175" s="218"/>
      <c r="GYG2175" s="218"/>
      <c r="GYH2175" s="218"/>
      <c r="GYI2175" s="218"/>
      <c r="GYJ2175" s="218"/>
      <c r="GYK2175" s="218"/>
      <c r="GYL2175" s="218"/>
      <c r="GYM2175" s="218"/>
      <c r="GYN2175" s="218"/>
      <c r="GYO2175" s="218"/>
      <c r="GYP2175" s="218"/>
      <c r="GYQ2175" s="218"/>
      <c r="GYR2175" s="218"/>
      <c r="GYS2175" s="218"/>
      <c r="GYT2175" s="218"/>
      <c r="GYU2175" s="218"/>
      <c r="GYV2175" s="218"/>
      <c r="GYW2175" s="218"/>
      <c r="GYX2175" s="218"/>
      <c r="GYY2175" s="218"/>
      <c r="GYZ2175" s="218"/>
      <c r="GZA2175" s="218"/>
      <c r="GZB2175" s="218"/>
      <c r="GZC2175" s="218"/>
      <c r="GZD2175" s="218"/>
      <c r="GZE2175" s="218"/>
      <c r="GZF2175" s="218"/>
      <c r="GZG2175" s="218"/>
      <c r="GZH2175" s="218"/>
      <c r="GZI2175" s="218"/>
      <c r="GZJ2175" s="218"/>
      <c r="GZK2175" s="218"/>
      <c r="GZL2175" s="218"/>
      <c r="GZM2175" s="218"/>
      <c r="GZN2175" s="218"/>
      <c r="GZO2175" s="218"/>
      <c r="GZP2175" s="218"/>
      <c r="GZQ2175" s="218"/>
      <c r="GZR2175" s="218"/>
      <c r="GZS2175" s="218"/>
      <c r="GZT2175" s="218"/>
      <c r="GZU2175" s="218"/>
      <c r="GZV2175" s="218"/>
      <c r="GZW2175" s="218"/>
      <c r="GZX2175" s="218"/>
      <c r="GZY2175" s="218"/>
      <c r="GZZ2175" s="218"/>
      <c r="HAA2175" s="218"/>
      <c r="HAB2175" s="218"/>
      <c r="HAC2175" s="218"/>
      <c r="HAD2175" s="218"/>
      <c r="HAE2175" s="218"/>
      <c r="HAF2175" s="218"/>
      <c r="HAG2175" s="218"/>
      <c r="HAH2175" s="218"/>
      <c r="HAI2175" s="218"/>
      <c r="HAJ2175" s="218"/>
      <c r="HAK2175" s="218"/>
      <c r="HAL2175" s="218"/>
      <c r="HAM2175" s="218"/>
      <c r="HAN2175" s="218"/>
      <c r="HAO2175" s="218"/>
      <c r="HAP2175" s="218"/>
      <c r="HAQ2175" s="218"/>
      <c r="HAR2175" s="218"/>
      <c r="HAS2175" s="218"/>
      <c r="HAT2175" s="218"/>
      <c r="HAU2175" s="218"/>
      <c r="HAV2175" s="218"/>
      <c r="HAW2175" s="218"/>
      <c r="HAX2175" s="218"/>
      <c r="HAY2175" s="218"/>
      <c r="HAZ2175" s="218"/>
      <c r="HBA2175" s="218"/>
      <c r="HBB2175" s="218"/>
      <c r="HBC2175" s="218"/>
      <c r="HBD2175" s="218"/>
      <c r="HBE2175" s="218"/>
      <c r="HBF2175" s="218"/>
      <c r="HBG2175" s="218"/>
      <c r="HBH2175" s="218"/>
      <c r="HBI2175" s="218"/>
      <c r="HBJ2175" s="218"/>
      <c r="HBK2175" s="218"/>
      <c r="HBL2175" s="218"/>
      <c r="HBM2175" s="218"/>
      <c r="HBN2175" s="218"/>
      <c r="HBO2175" s="218"/>
      <c r="HBP2175" s="218"/>
      <c r="HBQ2175" s="218"/>
      <c r="HBR2175" s="218"/>
      <c r="HBS2175" s="218"/>
      <c r="HBT2175" s="218"/>
      <c r="HBU2175" s="218"/>
      <c r="HBV2175" s="218"/>
      <c r="HBW2175" s="218"/>
      <c r="HBX2175" s="218"/>
      <c r="HBY2175" s="218"/>
      <c r="HBZ2175" s="218"/>
      <c r="HCA2175" s="218"/>
      <c r="HCB2175" s="218"/>
      <c r="HCC2175" s="218"/>
      <c r="HCD2175" s="218"/>
      <c r="HCE2175" s="218"/>
      <c r="HCF2175" s="218"/>
      <c r="HCG2175" s="218"/>
      <c r="HCH2175" s="218"/>
      <c r="HCI2175" s="218"/>
      <c r="HCJ2175" s="218"/>
      <c r="HCK2175" s="218"/>
      <c r="HCL2175" s="218"/>
      <c r="HCM2175" s="218"/>
      <c r="HCN2175" s="218"/>
      <c r="HCO2175" s="218"/>
      <c r="HCP2175" s="218"/>
      <c r="HCQ2175" s="218"/>
      <c r="HCR2175" s="218"/>
      <c r="HCS2175" s="218"/>
      <c r="HCT2175" s="218"/>
      <c r="HCU2175" s="218"/>
      <c r="HCV2175" s="218"/>
      <c r="HCW2175" s="218"/>
      <c r="HCX2175" s="218"/>
      <c r="HCY2175" s="218"/>
      <c r="HCZ2175" s="218"/>
      <c r="HDA2175" s="218"/>
      <c r="HDB2175" s="218"/>
      <c r="HDC2175" s="218"/>
      <c r="HDD2175" s="218"/>
      <c r="HDE2175" s="218"/>
      <c r="HDF2175" s="218"/>
      <c r="HDG2175" s="218"/>
      <c r="HDH2175" s="218"/>
      <c r="HDI2175" s="218"/>
      <c r="HDJ2175" s="218"/>
      <c r="HDK2175" s="218"/>
      <c r="HDL2175" s="218"/>
      <c r="HDM2175" s="218"/>
      <c r="HDN2175" s="218"/>
      <c r="HDO2175" s="218"/>
      <c r="HDP2175" s="218"/>
      <c r="HDQ2175" s="218"/>
      <c r="HDR2175" s="218"/>
      <c r="HDS2175" s="218"/>
      <c r="HDT2175" s="218"/>
      <c r="HDU2175" s="218"/>
      <c r="HDV2175" s="218"/>
      <c r="HDW2175" s="218"/>
      <c r="HDX2175" s="218"/>
      <c r="HDY2175" s="218"/>
      <c r="HDZ2175" s="218"/>
      <c r="HEA2175" s="218"/>
      <c r="HEB2175" s="218"/>
      <c r="HEC2175" s="218"/>
      <c r="HED2175" s="218"/>
      <c r="HEE2175" s="218"/>
      <c r="HEF2175" s="218"/>
      <c r="HEG2175" s="218"/>
      <c r="HEH2175" s="218"/>
      <c r="HEI2175" s="218"/>
      <c r="HEJ2175" s="218"/>
      <c r="HEK2175" s="218"/>
      <c r="HEL2175" s="218"/>
      <c r="HEM2175" s="218"/>
      <c r="HEN2175" s="218"/>
      <c r="HEO2175" s="218"/>
      <c r="HEP2175" s="218"/>
      <c r="HEQ2175" s="218"/>
      <c r="HER2175" s="218"/>
      <c r="HES2175" s="218"/>
      <c r="HET2175" s="218"/>
      <c r="HEU2175" s="218"/>
      <c r="HEV2175" s="218"/>
      <c r="HEW2175" s="218"/>
      <c r="HEX2175" s="218"/>
      <c r="HEY2175" s="218"/>
      <c r="HEZ2175" s="218"/>
      <c r="HFA2175" s="218"/>
      <c r="HFB2175" s="218"/>
      <c r="HFC2175" s="218"/>
      <c r="HFD2175" s="218"/>
      <c r="HFE2175" s="218"/>
      <c r="HFF2175" s="218"/>
      <c r="HFG2175" s="218"/>
      <c r="HFH2175" s="218"/>
      <c r="HFI2175" s="218"/>
      <c r="HFJ2175" s="218"/>
      <c r="HFK2175" s="218"/>
      <c r="HFL2175" s="218"/>
      <c r="HFM2175" s="218"/>
      <c r="HFN2175" s="218"/>
      <c r="HFO2175" s="218"/>
      <c r="HFP2175" s="218"/>
      <c r="HFQ2175" s="218"/>
      <c r="HFR2175" s="218"/>
      <c r="HFS2175" s="218"/>
      <c r="HFT2175" s="218"/>
      <c r="HFU2175" s="218"/>
      <c r="HFV2175" s="218"/>
      <c r="HFW2175" s="218"/>
      <c r="HFX2175" s="218"/>
      <c r="HFY2175" s="218"/>
      <c r="HFZ2175" s="218"/>
      <c r="HGA2175" s="218"/>
      <c r="HGB2175" s="218"/>
      <c r="HGC2175" s="218"/>
      <c r="HGD2175" s="218"/>
      <c r="HGE2175" s="218"/>
      <c r="HGF2175" s="218"/>
      <c r="HGG2175" s="218"/>
      <c r="HGH2175" s="218"/>
      <c r="HGI2175" s="218"/>
      <c r="HGJ2175" s="218"/>
      <c r="HGK2175" s="218"/>
      <c r="HGL2175" s="218"/>
      <c r="HGM2175" s="218"/>
      <c r="HGN2175" s="218"/>
      <c r="HGO2175" s="218"/>
      <c r="HGP2175" s="218"/>
      <c r="HGQ2175" s="218"/>
      <c r="HGR2175" s="218"/>
      <c r="HGS2175" s="218"/>
      <c r="HGT2175" s="218"/>
      <c r="HGU2175" s="218"/>
      <c r="HGV2175" s="218"/>
      <c r="HGW2175" s="218"/>
      <c r="HGX2175" s="218"/>
      <c r="HGY2175" s="218"/>
      <c r="HGZ2175" s="218"/>
      <c r="HHA2175" s="218"/>
      <c r="HHB2175" s="218"/>
      <c r="HHC2175" s="218"/>
      <c r="HHD2175" s="218"/>
      <c r="HHE2175" s="218"/>
      <c r="HHF2175" s="218"/>
      <c r="HHG2175" s="218"/>
      <c r="HHH2175" s="218"/>
      <c r="HHI2175" s="218"/>
      <c r="HHJ2175" s="218"/>
      <c r="HHK2175" s="218"/>
      <c r="HHL2175" s="218"/>
      <c r="HHM2175" s="218"/>
      <c r="HHN2175" s="218"/>
      <c r="HHO2175" s="218"/>
      <c r="HHP2175" s="218"/>
      <c r="HHQ2175" s="218"/>
      <c r="HHR2175" s="218"/>
      <c r="HHS2175" s="218"/>
      <c r="HHT2175" s="218"/>
      <c r="HHU2175" s="218"/>
      <c r="HHV2175" s="218"/>
      <c r="HHW2175" s="218"/>
      <c r="HHX2175" s="218"/>
      <c r="HHY2175" s="218"/>
      <c r="HHZ2175" s="218"/>
      <c r="HIA2175" s="218"/>
      <c r="HIB2175" s="218"/>
      <c r="HIC2175" s="218"/>
      <c r="HID2175" s="218"/>
      <c r="HIE2175" s="218"/>
      <c r="HIF2175" s="218"/>
      <c r="HIG2175" s="218"/>
      <c r="HIH2175" s="218"/>
      <c r="HII2175" s="218"/>
      <c r="HIJ2175" s="218"/>
      <c r="HIK2175" s="218"/>
      <c r="HIL2175" s="218"/>
      <c r="HIM2175" s="218"/>
      <c r="HIN2175" s="218"/>
      <c r="HIO2175" s="218"/>
      <c r="HIP2175" s="218"/>
      <c r="HIQ2175" s="218"/>
      <c r="HIR2175" s="218"/>
      <c r="HIS2175" s="218"/>
      <c r="HIT2175" s="218"/>
      <c r="HIU2175" s="218"/>
      <c r="HIV2175" s="218"/>
      <c r="HIW2175" s="218"/>
      <c r="HIX2175" s="218"/>
      <c r="HIY2175" s="218"/>
      <c r="HIZ2175" s="218"/>
      <c r="HJA2175" s="218"/>
      <c r="HJB2175" s="218"/>
      <c r="HJC2175" s="218"/>
      <c r="HJD2175" s="218"/>
      <c r="HJE2175" s="218"/>
      <c r="HJF2175" s="218"/>
      <c r="HJG2175" s="218"/>
      <c r="HJH2175" s="218"/>
      <c r="HJI2175" s="218"/>
      <c r="HJJ2175" s="218"/>
      <c r="HJK2175" s="218"/>
      <c r="HJL2175" s="218"/>
      <c r="HJM2175" s="218"/>
      <c r="HJN2175" s="218"/>
      <c r="HJO2175" s="218"/>
      <c r="HJP2175" s="218"/>
      <c r="HJQ2175" s="218"/>
      <c r="HJR2175" s="218"/>
      <c r="HJS2175" s="218"/>
      <c r="HJT2175" s="218"/>
      <c r="HJU2175" s="218"/>
      <c r="HJV2175" s="218"/>
      <c r="HJW2175" s="218"/>
      <c r="HJX2175" s="218"/>
      <c r="HJY2175" s="218"/>
      <c r="HJZ2175" s="218"/>
      <c r="HKA2175" s="218"/>
      <c r="HKB2175" s="218"/>
      <c r="HKC2175" s="218"/>
      <c r="HKD2175" s="218"/>
      <c r="HKE2175" s="218"/>
      <c r="HKF2175" s="218"/>
      <c r="HKG2175" s="218"/>
      <c r="HKH2175" s="218"/>
      <c r="HKI2175" s="218"/>
      <c r="HKJ2175" s="218"/>
      <c r="HKK2175" s="218"/>
      <c r="HKL2175" s="218"/>
      <c r="HKM2175" s="218"/>
      <c r="HKN2175" s="218"/>
      <c r="HKO2175" s="218"/>
      <c r="HKP2175" s="218"/>
      <c r="HKQ2175" s="218"/>
      <c r="HKR2175" s="218"/>
      <c r="HKS2175" s="218"/>
      <c r="HKT2175" s="218"/>
      <c r="HKU2175" s="218"/>
      <c r="HKV2175" s="218"/>
      <c r="HKW2175" s="218"/>
      <c r="HKX2175" s="218"/>
      <c r="HKY2175" s="218"/>
      <c r="HKZ2175" s="218"/>
      <c r="HLA2175" s="218"/>
      <c r="HLB2175" s="218"/>
      <c r="HLC2175" s="218"/>
      <c r="HLD2175" s="218"/>
      <c r="HLE2175" s="218"/>
      <c r="HLF2175" s="218"/>
      <c r="HLG2175" s="218"/>
      <c r="HLH2175" s="218"/>
      <c r="HLI2175" s="218"/>
      <c r="HLJ2175" s="218"/>
      <c r="HLK2175" s="218"/>
      <c r="HLL2175" s="218"/>
      <c r="HLM2175" s="218"/>
      <c r="HLN2175" s="218"/>
      <c r="HLO2175" s="218"/>
      <c r="HLP2175" s="218"/>
      <c r="HLQ2175" s="218"/>
      <c r="HLR2175" s="218"/>
      <c r="HLS2175" s="218"/>
      <c r="HLT2175" s="218"/>
      <c r="HLU2175" s="218"/>
      <c r="HLV2175" s="218"/>
      <c r="HLW2175" s="218"/>
      <c r="HLX2175" s="218"/>
      <c r="HLY2175" s="218"/>
      <c r="HLZ2175" s="218"/>
      <c r="HMA2175" s="218"/>
      <c r="HMB2175" s="218"/>
      <c r="HMC2175" s="218"/>
      <c r="HMD2175" s="218"/>
      <c r="HME2175" s="218"/>
      <c r="HMF2175" s="218"/>
      <c r="HMG2175" s="218"/>
      <c r="HMH2175" s="218"/>
      <c r="HMI2175" s="218"/>
      <c r="HMJ2175" s="218"/>
      <c r="HMK2175" s="218"/>
      <c r="HML2175" s="218"/>
      <c r="HMM2175" s="218"/>
      <c r="HMN2175" s="218"/>
      <c r="HMO2175" s="218"/>
      <c r="HMP2175" s="218"/>
      <c r="HMQ2175" s="218"/>
      <c r="HMR2175" s="218"/>
      <c r="HMS2175" s="218"/>
      <c r="HMT2175" s="218"/>
      <c r="HMU2175" s="218"/>
      <c r="HMV2175" s="218"/>
      <c r="HMW2175" s="218"/>
      <c r="HMX2175" s="218"/>
      <c r="HMY2175" s="218"/>
      <c r="HMZ2175" s="218"/>
      <c r="HNA2175" s="218"/>
      <c r="HNB2175" s="218"/>
      <c r="HNC2175" s="218"/>
      <c r="HND2175" s="218"/>
      <c r="HNE2175" s="218"/>
      <c r="HNF2175" s="218"/>
      <c r="HNG2175" s="218"/>
      <c r="HNH2175" s="218"/>
      <c r="HNI2175" s="218"/>
      <c r="HNJ2175" s="218"/>
      <c r="HNK2175" s="218"/>
      <c r="HNL2175" s="218"/>
      <c r="HNM2175" s="218"/>
      <c r="HNN2175" s="218"/>
      <c r="HNO2175" s="218"/>
      <c r="HNP2175" s="218"/>
      <c r="HNQ2175" s="218"/>
      <c r="HNR2175" s="218"/>
      <c r="HNS2175" s="218"/>
      <c r="HNT2175" s="218"/>
      <c r="HNU2175" s="218"/>
      <c r="HNV2175" s="218"/>
      <c r="HNW2175" s="218"/>
      <c r="HNX2175" s="218"/>
      <c r="HNY2175" s="218"/>
      <c r="HNZ2175" s="218"/>
      <c r="HOA2175" s="218"/>
      <c r="HOB2175" s="218"/>
      <c r="HOC2175" s="218"/>
      <c r="HOD2175" s="218"/>
      <c r="HOE2175" s="218"/>
      <c r="HOF2175" s="218"/>
      <c r="HOG2175" s="218"/>
      <c r="HOH2175" s="218"/>
      <c r="HOI2175" s="218"/>
      <c r="HOJ2175" s="218"/>
      <c r="HOK2175" s="218"/>
      <c r="HOL2175" s="218"/>
      <c r="HOM2175" s="218"/>
      <c r="HON2175" s="218"/>
      <c r="HOO2175" s="218"/>
      <c r="HOP2175" s="218"/>
      <c r="HOQ2175" s="218"/>
      <c r="HOR2175" s="218"/>
      <c r="HOS2175" s="218"/>
      <c r="HOT2175" s="218"/>
      <c r="HOU2175" s="218"/>
      <c r="HOV2175" s="218"/>
      <c r="HOW2175" s="218"/>
      <c r="HOX2175" s="218"/>
      <c r="HOY2175" s="218"/>
      <c r="HOZ2175" s="218"/>
      <c r="HPA2175" s="218"/>
      <c r="HPB2175" s="218"/>
      <c r="HPC2175" s="218"/>
      <c r="HPD2175" s="218"/>
      <c r="HPE2175" s="218"/>
      <c r="HPF2175" s="218"/>
      <c r="HPG2175" s="218"/>
      <c r="HPH2175" s="218"/>
      <c r="HPI2175" s="218"/>
      <c r="HPJ2175" s="218"/>
      <c r="HPK2175" s="218"/>
      <c r="HPL2175" s="218"/>
      <c r="HPM2175" s="218"/>
      <c r="HPN2175" s="218"/>
      <c r="HPO2175" s="218"/>
      <c r="HPP2175" s="218"/>
      <c r="HPQ2175" s="218"/>
      <c r="HPR2175" s="218"/>
      <c r="HPS2175" s="218"/>
      <c r="HPT2175" s="218"/>
      <c r="HPU2175" s="218"/>
      <c r="HPV2175" s="218"/>
      <c r="HPW2175" s="218"/>
      <c r="HPX2175" s="218"/>
      <c r="HPY2175" s="218"/>
      <c r="HPZ2175" s="218"/>
      <c r="HQA2175" s="218"/>
      <c r="HQB2175" s="218"/>
      <c r="HQC2175" s="218"/>
      <c r="HQD2175" s="218"/>
      <c r="HQE2175" s="218"/>
      <c r="HQF2175" s="218"/>
      <c r="HQG2175" s="218"/>
      <c r="HQH2175" s="218"/>
      <c r="HQI2175" s="218"/>
      <c r="HQJ2175" s="218"/>
      <c r="HQK2175" s="218"/>
      <c r="HQL2175" s="218"/>
      <c r="HQM2175" s="218"/>
      <c r="HQN2175" s="218"/>
      <c r="HQO2175" s="218"/>
      <c r="HQP2175" s="218"/>
      <c r="HQQ2175" s="218"/>
      <c r="HQR2175" s="218"/>
      <c r="HQS2175" s="218"/>
      <c r="HQT2175" s="218"/>
      <c r="HQU2175" s="218"/>
      <c r="HQV2175" s="218"/>
      <c r="HQW2175" s="218"/>
      <c r="HQX2175" s="218"/>
      <c r="HQY2175" s="218"/>
      <c r="HQZ2175" s="218"/>
      <c r="HRA2175" s="218"/>
      <c r="HRB2175" s="218"/>
      <c r="HRC2175" s="218"/>
      <c r="HRD2175" s="218"/>
      <c r="HRE2175" s="218"/>
      <c r="HRF2175" s="218"/>
      <c r="HRG2175" s="218"/>
      <c r="HRH2175" s="218"/>
      <c r="HRI2175" s="218"/>
      <c r="HRJ2175" s="218"/>
      <c r="HRK2175" s="218"/>
      <c r="HRL2175" s="218"/>
      <c r="HRM2175" s="218"/>
      <c r="HRN2175" s="218"/>
      <c r="HRO2175" s="218"/>
      <c r="HRP2175" s="218"/>
      <c r="HRQ2175" s="218"/>
      <c r="HRR2175" s="218"/>
      <c r="HRS2175" s="218"/>
      <c r="HRT2175" s="218"/>
      <c r="HRU2175" s="218"/>
      <c r="HRV2175" s="218"/>
      <c r="HRW2175" s="218"/>
      <c r="HRX2175" s="218"/>
      <c r="HRY2175" s="218"/>
      <c r="HRZ2175" s="218"/>
      <c r="HSA2175" s="218"/>
      <c r="HSB2175" s="218"/>
      <c r="HSC2175" s="218"/>
      <c r="HSD2175" s="218"/>
      <c r="HSE2175" s="218"/>
      <c r="HSF2175" s="218"/>
      <c r="HSG2175" s="218"/>
      <c r="HSH2175" s="218"/>
      <c r="HSI2175" s="218"/>
      <c r="HSJ2175" s="218"/>
      <c r="HSK2175" s="218"/>
      <c r="HSL2175" s="218"/>
      <c r="HSM2175" s="218"/>
      <c r="HSN2175" s="218"/>
      <c r="HSO2175" s="218"/>
      <c r="HSP2175" s="218"/>
      <c r="HSQ2175" s="218"/>
      <c r="HSR2175" s="218"/>
      <c r="HSS2175" s="218"/>
      <c r="HST2175" s="218"/>
      <c r="HSU2175" s="218"/>
      <c r="HSV2175" s="218"/>
      <c r="HSW2175" s="218"/>
      <c r="HSX2175" s="218"/>
      <c r="HSY2175" s="218"/>
      <c r="HSZ2175" s="218"/>
      <c r="HTA2175" s="218"/>
      <c r="HTB2175" s="218"/>
      <c r="HTC2175" s="218"/>
      <c r="HTD2175" s="218"/>
      <c r="HTE2175" s="218"/>
      <c r="HTF2175" s="218"/>
      <c r="HTG2175" s="218"/>
      <c r="HTH2175" s="218"/>
      <c r="HTI2175" s="218"/>
      <c r="HTJ2175" s="218"/>
      <c r="HTK2175" s="218"/>
      <c r="HTL2175" s="218"/>
      <c r="HTM2175" s="218"/>
      <c r="HTN2175" s="218"/>
      <c r="HTO2175" s="218"/>
      <c r="HTP2175" s="218"/>
      <c r="HTQ2175" s="218"/>
      <c r="HTR2175" s="218"/>
      <c r="HTS2175" s="218"/>
      <c r="HTT2175" s="218"/>
      <c r="HTU2175" s="218"/>
      <c r="HTV2175" s="218"/>
      <c r="HTW2175" s="218"/>
      <c r="HTX2175" s="218"/>
      <c r="HTY2175" s="218"/>
      <c r="HTZ2175" s="218"/>
      <c r="HUA2175" s="218"/>
      <c r="HUB2175" s="218"/>
      <c r="HUC2175" s="218"/>
      <c r="HUD2175" s="218"/>
      <c r="HUE2175" s="218"/>
      <c r="HUF2175" s="218"/>
      <c r="HUG2175" s="218"/>
      <c r="HUH2175" s="218"/>
      <c r="HUI2175" s="218"/>
      <c r="HUJ2175" s="218"/>
      <c r="HUK2175" s="218"/>
      <c r="HUL2175" s="218"/>
      <c r="HUM2175" s="218"/>
      <c r="HUN2175" s="218"/>
      <c r="HUO2175" s="218"/>
      <c r="HUP2175" s="218"/>
      <c r="HUQ2175" s="218"/>
      <c r="HUR2175" s="218"/>
      <c r="HUS2175" s="218"/>
      <c r="HUT2175" s="218"/>
      <c r="HUU2175" s="218"/>
      <c r="HUV2175" s="218"/>
      <c r="HUW2175" s="218"/>
      <c r="HUX2175" s="218"/>
      <c r="HUY2175" s="218"/>
      <c r="HUZ2175" s="218"/>
      <c r="HVA2175" s="218"/>
      <c r="HVB2175" s="218"/>
      <c r="HVC2175" s="218"/>
      <c r="HVD2175" s="218"/>
      <c r="HVE2175" s="218"/>
      <c r="HVF2175" s="218"/>
      <c r="HVG2175" s="218"/>
      <c r="HVH2175" s="218"/>
      <c r="HVI2175" s="218"/>
      <c r="HVJ2175" s="218"/>
      <c r="HVK2175" s="218"/>
      <c r="HVL2175" s="218"/>
      <c r="HVM2175" s="218"/>
      <c r="HVN2175" s="218"/>
      <c r="HVO2175" s="218"/>
      <c r="HVP2175" s="218"/>
      <c r="HVQ2175" s="218"/>
      <c r="HVR2175" s="218"/>
      <c r="HVS2175" s="218"/>
      <c r="HVT2175" s="218"/>
      <c r="HVU2175" s="218"/>
      <c r="HVV2175" s="218"/>
      <c r="HVW2175" s="218"/>
      <c r="HVX2175" s="218"/>
      <c r="HVY2175" s="218"/>
      <c r="HVZ2175" s="218"/>
      <c r="HWA2175" s="218"/>
      <c r="HWB2175" s="218"/>
      <c r="HWC2175" s="218"/>
      <c r="HWD2175" s="218"/>
      <c r="HWE2175" s="218"/>
      <c r="HWF2175" s="218"/>
      <c r="HWG2175" s="218"/>
      <c r="HWH2175" s="218"/>
      <c r="HWI2175" s="218"/>
      <c r="HWJ2175" s="218"/>
      <c r="HWK2175" s="218"/>
      <c r="HWL2175" s="218"/>
      <c r="HWM2175" s="218"/>
      <c r="HWN2175" s="218"/>
      <c r="HWO2175" s="218"/>
      <c r="HWP2175" s="218"/>
      <c r="HWQ2175" s="218"/>
      <c r="HWR2175" s="218"/>
      <c r="HWS2175" s="218"/>
      <c r="HWT2175" s="218"/>
      <c r="HWU2175" s="218"/>
      <c r="HWV2175" s="218"/>
      <c r="HWW2175" s="218"/>
      <c r="HWX2175" s="218"/>
      <c r="HWY2175" s="218"/>
      <c r="HWZ2175" s="218"/>
      <c r="HXA2175" s="218"/>
      <c r="HXB2175" s="218"/>
      <c r="HXC2175" s="218"/>
      <c r="HXD2175" s="218"/>
      <c r="HXE2175" s="218"/>
      <c r="HXF2175" s="218"/>
      <c r="HXG2175" s="218"/>
      <c r="HXH2175" s="218"/>
      <c r="HXI2175" s="218"/>
      <c r="HXJ2175" s="218"/>
      <c r="HXK2175" s="218"/>
      <c r="HXL2175" s="218"/>
      <c r="HXM2175" s="218"/>
      <c r="HXN2175" s="218"/>
      <c r="HXO2175" s="218"/>
      <c r="HXP2175" s="218"/>
      <c r="HXQ2175" s="218"/>
      <c r="HXR2175" s="218"/>
      <c r="HXS2175" s="218"/>
      <c r="HXT2175" s="218"/>
      <c r="HXU2175" s="218"/>
      <c r="HXV2175" s="218"/>
      <c r="HXW2175" s="218"/>
      <c r="HXX2175" s="218"/>
      <c r="HXY2175" s="218"/>
      <c r="HXZ2175" s="218"/>
      <c r="HYA2175" s="218"/>
      <c r="HYB2175" s="218"/>
      <c r="HYC2175" s="218"/>
      <c r="HYD2175" s="218"/>
      <c r="HYE2175" s="218"/>
      <c r="HYF2175" s="218"/>
      <c r="HYG2175" s="218"/>
      <c r="HYH2175" s="218"/>
      <c r="HYI2175" s="218"/>
      <c r="HYJ2175" s="218"/>
      <c r="HYK2175" s="218"/>
      <c r="HYL2175" s="218"/>
      <c r="HYM2175" s="218"/>
      <c r="HYN2175" s="218"/>
      <c r="HYO2175" s="218"/>
      <c r="HYP2175" s="218"/>
      <c r="HYQ2175" s="218"/>
      <c r="HYR2175" s="218"/>
      <c r="HYS2175" s="218"/>
      <c r="HYT2175" s="218"/>
      <c r="HYU2175" s="218"/>
      <c r="HYV2175" s="218"/>
      <c r="HYW2175" s="218"/>
      <c r="HYX2175" s="218"/>
      <c r="HYY2175" s="218"/>
      <c r="HYZ2175" s="218"/>
      <c r="HZA2175" s="218"/>
      <c r="HZB2175" s="218"/>
      <c r="HZC2175" s="218"/>
      <c r="HZD2175" s="218"/>
      <c r="HZE2175" s="218"/>
      <c r="HZF2175" s="218"/>
      <c r="HZG2175" s="218"/>
      <c r="HZH2175" s="218"/>
      <c r="HZI2175" s="218"/>
      <c r="HZJ2175" s="218"/>
      <c r="HZK2175" s="218"/>
      <c r="HZL2175" s="218"/>
      <c r="HZM2175" s="218"/>
      <c r="HZN2175" s="218"/>
      <c r="HZO2175" s="218"/>
      <c r="HZP2175" s="218"/>
      <c r="HZQ2175" s="218"/>
      <c r="HZR2175" s="218"/>
      <c r="HZS2175" s="218"/>
      <c r="HZT2175" s="218"/>
      <c r="HZU2175" s="218"/>
      <c r="HZV2175" s="218"/>
      <c r="HZW2175" s="218"/>
      <c r="HZX2175" s="218"/>
      <c r="HZY2175" s="218"/>
      <c r="HZZ2175" s="218"/>
      <c r="IAA2175" s="218"/>
      <c r="IAB2175" s="218"/>
      <c r="IAC2175" s="218"/>
      <c r="IAD2175" s="218"/>
      <c r="IAE2175" s="218"/>
      <c r="IAF2175" s="218"/>
      <c r="IAG2175" s="218"/>
      <c r="IAH2175" s="218"/>
      <c r="IAI2175" s="218"/>
      <c r="IAJ2175" s="218"/>
      <c r="IAK2175" s="218"/>
      <c r="IAL2175" s="218"/>
      <c r="IAM2175" s="218"/>
      <c r="IAN2175" s="218"/>
      <c r="IAO2175" s="218"/>
      <c r="IAP2175" s="218"/>
      <c r="IAQ2175" s="218"/>
      <c r="IAR2175" s="218"/>
      <c r="IAS2175" s="218"/>
      <c r="IAT2175" s="218"/>
      <c r="IAU2175" s="218"/>
      <c r="IAV2175" s="218"/>
      <c r="IAW2175" s="218"/>
      <c r="IAX2175" s="218"/>
      <c r="IAY2175" s="218"/>
      <c r="IAZ2175" s="218"/>
      <c r="IBA2175" s="218"/>
      <c r="IBB2175" s="218"/>
      <c r="IBC2175" s="218"/>
      <c r="IBD2175" s="218"/>
      <c r="IBE2175" s="218"/>
      <c r="IBF2175" s="218"/>
      <c r="IBG2175" s="218"/>
      <c r="IBH2175" s="218"/>
      <c r="IBI2175" s="218"/>
      <c r="IBJ2175" s="218"/>
      <c r="IBK2175" s="218"/>
      <c r="IBL2175" s="218"/>
      <c r="IBM2175" s="218"/>
      <c r="IBN2175" s="218"/>
      <c r="IBO2175" s="218"/>
      <c r="IBP2175" s="218"/>
      <c r="IBQ2175" s="218"/>
      <c r="IBR2175" s="218"/>
      <c r="IBS2175" s="218"/>
      <c r="IBT2175" s="218"/>
      <c r="IBU2175" s="218"/>
      <c r="IBV2175" s="218"/>
      <c r="IBW2175" s="218"/>
      <c r="IBX2175" s="218"/>
      <c r="IBY2175" s="218"/>
      <c r="IBZ2175" s="218"/>
      <c r="ICA2175" s="218"/>
      <c r="ICB2175" s="218"/>
      <c r="ICC2175" s="218"/>
      <c r="ICD2175" s="218"/>
      <c r="ICE2175" s="218"/>
      <c r="ICF2175" s="218"/>
      <c r="ICG2175" s="218"/>
      <c r="ICH2175" s="218"/>
      <c r="ICI2175" s="218"/>
      <c r="ICJ2175" s="218"/>
      <c r="ICK2175" s="218"/>
      <c r="ICL2175" s="218"/>
      <c r="ICM2175" s="218"/>
      <c r="ICN2175" s="218"/>
      <c r="ICO2175" s="218"/>
      <c r="ICP2175" s="218"/>
      <c r="ICQ2175" s="218"/>
      <c r="ICR2175" s="218"/>
      <c r="ICS2175" s="218"/>
      <c r="ICT2175" s="218"/>
      <c r="ICU2175" s="218"/>
      <c r="ICV2175" s="218"/>
      <c r="ICW2175" s="218"/>
      <c r="ICX2175" s="218"/>
      <c r="ICY2175" s="218"/>
      <c r="ICZ2175" s="218"/>
      <c r="IDA2175" s="218"/>
      <c r="IDB2175" s="218"/>
      <c r="IDC2175" s="218"/>
      <c r="IDD2175" s="218"/>
      <c r="IDE2175" s="218"/>
      <c r="IDF2175" s="218"/>
      <c r="IDG2175" s="218"/>
      <c r="IDH2175" s="218"/>
      <c r="IDI2175" s="218"/>
      <c r="IDJ2175" s="218"/>
      <c r="IDK2175" s="218"/>
      <c r="IDL2175" s="218"/>
      <c r="IDM2175" s="218"/>
      <c r="IDN2175" s="218"/>
      <c r="IDO2175" s="218"/>
      <c r="IDP2175" s="218"/>
      <c r="IDQ2175" s="218"/>
      <c r="IDR2175" s="218"/>
      <c r="IDS2175" s="218"/>
      <c r="IDT2175" s="218"/>
      <c r="IDU2175" s="218"/>
      <c r="IDV2175" s="218"/>
      <c r="IDW2175" s="218"/>
      <c r="IDX2175" s="218"/>
      <c r="IDY2175" s="218"/>
      <c r="IDZ2175" s="218"/>
      <c r="IEA2175" s="218"/>
      <c r="IEB2175" s="218"/>
      <c r="IEC2175" s="218"/>
      <c r="IED2175" s="218"/>
      <c r="IEE2175" s="218"/>
      <c r="IEF2175" s="218"/>
      <c r="IEG2175" s="218"/>
      <c r="IEH2175" s="218"/>
      <c r="IEI2175" s="218"/>
      <c r="IEJ2175" s="218"/>
      <c r="IEK2175" s="218"/>
      <c r="IEL2175" s="218"/>
      <c r="IEM2175" s="218"/>
      <c r="IEN2175" s="218"/>
      <c r="IEO2175" s="218"/>
      <c r="IEP2175" s="218"/>
      <c r="IEQ2175" s="218"/>
      <c r="IER2175" s="218"/>
      <c r="IES2175" s="218"/>
      <c r="IET2175" s="218"/>
      <c r="IEU2175" s="218"/>
      <c r="IEV2175" s="218"/>
      <c r="IEW2175" s="218"/>
      <c r="IEX2175" s="218"/>
      <c r="IEY2175" s="218"/>
      <c r="IEZ2175" s="218"/>
      <c r="IFA2175" s="218"/>
      <c r="IFB2175" s="218"/>
      <c r="IFC2175" s="218"/>
      <c r="IFD2175" s="218"/>
      <c r="IFE2175" s="218"/>
      <c r="IFF2175" s="218"/>
      <c r="IFG2175" s="218"/>
      <c r="IFH2175" s="218"/>
      <c r="IFI2175" s="218"/>
      <c r="IFJ2175" s="218"/>
      <c r="IFK2175" s="218"/>
      <c r="IFL2175" s="218"/>
      <c r="IFM2175" s="218"/>
      <c r="IFN2175" s="218"/>
      <c r="IFO2175" s="218"/>
      <c r="IFP2175" s="218"/>
      <c r="IFQ2175" s="218"/>
      <c r="IFR2175" s="218"/>
      <c r="IFS2175" s="218"/>
      <c r="IFT2175" s="218"/>
      <c r="IFU2175" s="218"/>
      <c r="IFV2175" s="218"/>
      <c r="IFW2175" s="218"/>
      <c r="IFX2175" s="218"/>
      <c r="IFY2175" s="218"/>
      <c r="IFZ2175" s="218"/>
      <c r="IGA2175" s="218"/>
      <c r="IGB2175" s="218"/>
      <c r="IGC2175" s="218"/>
      <c r="IGD2175" s="218"/>
      <c r="IGE2175" s="218"/>
      <c r="IGF2175" s="218"/>
      <c r="IGG2175" s="218"/>
      <c r="IGH2175" s="218"/>
      <c r="IGI2175" s="218"/>
      <c r="IGJ2175" s="218"/>
      <c r="IGK2175" s="218"/>
      <c r="IGL2175" s="218"/>
      <c r="IGM2175" s="218"/>
      <c r="IGN2175" s="218"/>
      <c r="IGO2175" s="218"/>
      <c r="IGP2175" s="218"/>
      <c r="IGQ2175" s="218"/>
      <c r="IGR2175" s="218"/>
      <c r="IGS2175" s="218"/>
      <c r="IGT2175" s="218"/>
      <c r="IGU2175" s="218"/>
      <c r="IGV2175" s="218"/>
      <c r="IGW2175" s="218"/>
      <c r="IGX2175" s="218"/>
      <c r="IGY2175" s="218"/>
      <c r="IGZ2175" s="218"/>
      <c r="IHA2175" s="218"/>
      <c r="IHB2175" s="218"/>
      <c r="IHC2175" s="218"/>
      <c r="IHD2175" s="218"/>
      <c r="IHE2175" s="218"/>
      <c r="IHF2175" s="218"/>
      <c r="IHG2175" s="218"/>
      <c r="IHH2175" s="218"/>
      <c r="IHI2175" s="218"/>
      <c r="IHJ2175" s="218"/>
      <c r="IHK2175" s="218"/>
      <c r="IHL2175" s="218"/>
      <c r="IHM2175" s="218"/>
      <c r="IHN2175" s="218"/>
      <c r="IHO2175" s="218"/>
      <c r="IHP2175" s="218"/>
      <c r="IHQ2175" s="218"/>
      <c r="IHR2175" s="218"/>
      <c r="IHS2175" s="218"/>
      <c r="IHT2175" s="218"/>
      <c r="IHU2175" s="218"/>
      <c r="IHV2175" s="218"/>
      <c r="IHW2175" s="218"/>
      <c r="IHX2175" s="218"/>
      <c r="IHY2175" s="218"/>
      <c r="IHZ2175" s="218"/>
      <c r="IIA2175" s="218"/>
      <c r="IIB2175" s="218"/>
      <c r="IIC2175" s="218"/>
      <c r="IID2175" s="218"/>
      <c r="IIE2175" s="218"/>
      <c r="IIF2175" s="218"/>
      <c r="IIG2175" s="218"/>
      <c r="IIH2175" s="218"/>
      <c r="III2175" s="218"/>
      <c r="IIJ2175" s="218"/>
      <c r="IIK2175" s="218"/>
      <c r="IIL2175" s="218"/>
      <c r="IIM2175" s="218"/>
      <c r="IIN2175" s="218"/>
      <c r="IIO2175" s="218"/>
      <c r="IIP2175" s="218"/>
      <c r="IIQ2175" s="218"/>
      <c r="IIR2175" s="218"/>
      <c r="IIS2175" s="218"/>
      <c r="IIT2175" s="218"/>
      <c r="IIU2175" s="218"/>
      <c r="IIV2175" s="218"/>
      <c r="IIW2175" s="218"/>
      <c r="IIX2175" s="218"/>
      <c r="IIY2175" s="218"/>
      <c r="IIZ2175" s="218"/>
      <c r="IJA2175" s="218"/>
      <c r="IJB2175" s="218"/>
      <c r="IJC2175" s="218"/>
      <c r="IJD2175" s="218"/>
      <c r="IJE2175" s="218"/>
      <c r="IJF2175" s="218"/>
      <c r="IJG2175" s="218"/>
      <c r="IJH2175" s="218"/>
      <c r="IJI2175" s="218"/>
      <c r="IJJ2175" s="218"/>
      <c r="IJK2175" s="218"/>
      <c r="IJL2175" s="218"/>
      <c r="IJM2175" s="218"/>
      <c r="IJN2175" s="218"/>
      <c r="IJO2175" s="218"/>
      <c r="IJP2175" s="218"/>
      <c r="IJQ2175" s="218"/>
      <c r="IJR2175" s="218"/>
      <c r="IJS2175" s="218"/>
      <c r="IJT2175" s="218"/>
      <c r="IJU2175" s="218"/>
      <c r="IJV2175" s="218"/>
      <c r="IJW2175" s="218"/>
      <c r="IJX2175" s="218"/>
      <c r="IJY2175" s="218"/>
      <c r="IJZ2175" s="218"/>
      <c r="IKA2175" s="218"/>
      <c r="IKB2175" s="218"/>
      <c r="IKC2175" s="218"/>
      <c r="IKD2175" s="218"/>
      <c r="IKE2175" s="218"/>
      <c r="IKF2175" s="218"/>
      <c r="IKG2175" s="218"/>
      <c r="IKH2175" s="218"/>
      <c r="IKI2175" s="218"/>
      <c r="IKJ2175" s="218"/>
      <c r="IKK2175" s="218"/>
      <c r="IKL2175" s="218"/>
      <c r="IKM2175" s="218"/>
      <c r="IKN2175" s="218"/>
      <c r="IKO2175" s="218"/>
      <c r="IKP2175" s="218"/>
      <c r="IKQ2175" s="218"/>
      <c r="IKR2175" s="218"/>
      <c r="IKS2175" s="218"/>
      <c r="IKT2175" s="218"/>
      <c r="IKU2175" s="218"/>
      <c r="IKV2175" s="218"/>
      <c r="IKW2175" s="218"/>
      <c r="IKX2175" s="218"/>
      <c r="IKY2175" s="218"/>
      <c r="IKZ2175" s="218"/>
      <c r="ILA2175" s="218"/>
      <c r="ILB2175" s="218"/>
      <c r="ILC2175" s="218"/>
      <c r="ILD2175" s="218"/>
      <c r="ILE2175" s="218"/>
      <c r="ILF2175" s="218"/>
      <c r="ILG2175" s="218"/>
      <c r="ILH2175" s="218"/>
      <c r="ILI2175" s="218"/>
      <c r="ILJ2175" s="218"/>
      <c r="ILK2175" s="218"/>
      <c r="ILL2175" s="218"/>
      <c r="ILM2175" s="218"/>
      <c r="ILN2175" s="218"/>
      <c r="ILO2175" s="218"/>
      <c r="ILP2175" s="218"/>
      <c r="ILQ2175" s="218"/>
      <c r="ILR2175" s="218"/>
      <c r="ILS2175" s="218"/>
      <c r="ILT2175" s="218"/>
      <c r="ILU2175" s="218"/>
      <c r="ILV2175" s="218"/>
      <c r="ILW2175" s="218"/>
      <c r="ILX2175" s="218"/>
      <c r="ILY2175" s="218"/>
      <c r="ILZ2175" s="218"/>
      <c r="IMA2175" s="218"/>
      <c r="IMB2175" s="218"/>
      <c r="IMC2175" s="218"/>
      <c r="IMD2175" s="218"/>
      <c r="IME2175" s="218"/>
      <c r="IMF2175" s="218"/>
      <c r="IMG2175" s="218"/>
      <c r="IMH2175" s="218"/>
      <c r="IMI2175" s="218"/>
      <c r="IMJ2175" s="218"/>
      <c r="IMK2175" s="218"/>
      <c r="IML2175" s="218"/>
      <c r="IMM2175" s="218"/>
      <c r="IMN2175" s="218"/>
      <c r="IMO2175" s="218"/>
      <c r="IMP2175" s="218"/>
      <c r="IMQ2175" s="218"/>
      <c r="IMR2175" s="218"/>
      <c r="IMS2175" s="218"/>
      <c r="IMT2175" s="218"/>
      <c r="IMU2175" s="218"/>
      <c r="IMV2175" s="218"/>
      <c r="IMW2175" s="218"/>
      <c r="IMX2175" s="218"/>
      <c r="IMY2175" s="218"/>
      <c r="IMZ2175" s="218"/>
      <c r="INA2175" s="218"/>
      <c r="INB2175" s="218"/>
      <c r="INC2175" s="218"/>
      <c r="IND2175" s="218"/>
      <c r="INE2175" s="218"/>
      <c r="INF2175" s="218"/>
      <c r="ING2175" s="218"/>
      <c r="INH2175" s="218"/>
      <c r="INI2175" s="218"/>
      <c r="INJ2175" s="218"/>
      <c r="INK2175" s="218"/>
      <c r="INL2175" s="218"/>
      <c r="INM2175" s="218"/>
      <c r="INN2175" s="218"/>
      <c r="INO2175" s="218"/>
      <c r="INP2175" s="218"/>
      <c r="INQ2175" s="218"/>
      <c r="INR2175" s="218"/>
      <c r="INS2175" s="218"/>
      <c r="INT2175" s="218"/>
      <c r="INU2175" s="218"/>
      <c r="INV2175" s="218"/>
      <c r="INW2175" s="218"/>
      <c r="INX2175" s="218"/>
      <c r="INY2175" s="218"/>
      <c r="INZ2175" s="218"/>
      <c r="IOA2175" s="218"/>
      <c r="IOB2175" s="218"/>
      <c r="IOC2175" s="218"/>
      <c r="IOD2175" s="218"/>
      <c r="IOE2175" s="218"/>
      <c r="IOF2175" s="218"/>
      <c r="IOG2175" s="218"/>
      <c r="IOH2175" s="218"/>
      <c r="IOI2175" s="218"/>
      <c r="IOJ2175" s="218"/>
      <c r="IOK2175" s="218"/>
      <c r="IOL2175" s="218"/>
      <c r="IOM2175" s="218"/>
      <c r="ION2175" s="218"/>
      <c r="IOO2175" s="218"/>
      <c r="IOP2175" s="218"/>
      <c r="IOQ2175" s="218"/>
      <c r="IOR2175" s="218"/>
      <c r="IOS2175" s="218"/>
      <c r="IOT2175" s="218"/>
      <c r="IOU2175" s="218"/>
      <c r="IOV2175" s="218"/>
      <c r="IOW2175" s="218"/>
      <c r="IOX2175" s="218"/>
      <c r="IOY2175" s="218"/>
      <c r="IOZ2175" s="218"/>
      <c r="IPA2175" s="218"/>
      <c r="IPB2175" s="218"/>
      <c r="IPC2175" s="218"/>
      <c r="IPD2175" s="218"/>
      <c r="IPE2175" s="218"/>
      <c r="IPF2175" s="218"/>
      <c r="IPG2175" s="218"/>
      <c r="IPH2175" s="218"/>
      <c r="IPI2175" s="218"/>
      <c r="IPJ2175" s="218"/>
      <c r="IPK2175" s="218"/>
      <c r="IPL2175" s="218"/>
      <c r="IPM2175" s="218"/>
      <c r="IPN2175" s="218"/>
      <c r="IPO2175" s="218"/>
      <c r="IPP2175" s="218"/>
      <c r="IPQ2175" s="218"/>
      <c r="IPR2175" s="218"/>
      <c r="IPS2175" s="218"/>
      <c r="IPT2175" s="218"/>
      <c r="IPU2175" s="218"/>
      <c r="IPV2175" s="218"/>
      <c r="IPW2175" s="218"/>
      <c r="IPX2175" s="218"/>
      <c r="IPY2175" s="218"/>
      <c r="IPZ2175" s="218"/>
      <c r="IQA2175" s="218"/>
      <c r="IQB2175" s="218"/>
      <c r="IQC2175" s="218"/>
      <c r="IQD2175" s="218"/>
      <c r="IQE2175" s="218"/>
      <c r="IQF2175" s="218"/>
      <c r="IQG2175" s="218"/>
      <c r="IQH2175" s="218"/>
      <c r="IQI2175" s="218"/>
      <c r="IQJ2175" s="218"/>
      <c r="IQK2175" s="218"/>
      <c r="IQL2175" s="218"/>
      <c r="IQM2175" s="218"/>
      <c r="IQN2175" s="218"/>
      <c r="IQO2175" s="218"/>
      <c r="IQP2175" s="218"/>
      <c r="IQQ2175" s="218"/>
      <c r="IQR2175" s="218"/>
      <c r="IQS2175" s="218"/>
      <c r="IQT2175" s="218"/>
      <c r="IQU2175" s="218"/>
      <c r="IQV2175" s="218"/>
      <c r="IQW2175" s="218"/>
      <c r="IQX2175" s="218"/>
      <c r="IQY2175" s="218"/>
      <c r="IQZ2175" s="218"/>
      <c r="IRA2175" s="218"/>
      <c r="IRB2175" s="218"/>
      <c r="IRC2175" s="218"/>
      <c r="IRD2175" s="218"/>
      <c r="IRE2175" s="218"/>
      <c r="IRF2175" s="218"/>
      <c r="IRG2175" s="218"/>
      <c r="IRH2175" s="218"/>
      <c r="IRI2175" s="218"/>
      <c r="IRJ2175" s="218"/>
      <c r="IRK2175" s="218"/>
      <c r="IRL2175" s="218"/>
      <c r="IRM2175" s="218"/>
      <c r="IRN2175" s="218"/>
      <c r="IRO2175" s="218"/>
      <c r="IRP2175" s="218"/>
      <c r="IRQ2175" s="218"/>
      <c r="IRR2175" s="218"/>
      <c r="IRS2175" s="218"/>
      <c r="IRT2175" s="218"/>
      <c r="IRU2175" s="218"/>
      <c r="IRV2175" s="218"/>
      <c r="IRW2175" s="218"/>
      <c r="IRX2175" s="218"/>
      <c r="IRY2175" s="218"/>
      <c r="IRZ2175" s="218"/>
      <c r="ISA2175" s="218"/>
      <c r="ISB2175" s="218"/>
      <c r="ISC2175" s="218"/>
      <c r="ISD2175" s="218"/>
      <c r="ISE2175" s="218"/>
      <c r="ISF2175" s="218"/>
      <c r="ISG2175" s="218"/>
      <c r="ISH2175" s="218"/>
      <c r="ISI2175" s="218"/>
      <c r="ISJ2175" s="218"/>
      <c r="ISK2175" s="218"/>
      <c r="ISL2175" s="218"/>
      <c r="ISM2175" s="218"/>
      <c r="ISN2175" s="218"/>
      <c r="ISO2175" s="218"/>
      <c r="ISP2175" s="218"/>
      <c r="ISQ2175" s="218"/>
      <c r="ISR2175" s="218"/>
      <c r="ISS2175" s="218"/>
      <c r="IST2175" s="218"/>
      <c r="ISU2175" s="218"/>
      <c r="ISV2175" s="218"/>
      <c r="ISW2175" s="218"/>
      <c r="ISX2175" s="218"/>
      <c r="ISY2175" s="218"/>
      <c r="ISZ2175" s="218"/>
      <c r="ITA2175" s="218"/>
      <c r="ITB2175" s="218"/>
      <c r="ITC2175" s="218"/>
      <c r="ITD2175" s="218"/>
      <c r="ITE2175" s="218"/>
      <c r="ITF2175" s="218"/>
      <c r="ITG2175" s="218"/>
      <c r="ITH2175" s="218"/>
      <c r="ITI2175" s="218"/>
      <c r="ITJ2175" s="218"/>
      <c r="ITK2175" s="218"/>
      <c r="ITL2175" s="218"/>
      <c r="ITM2175" s="218"/>
      <c r="ITN2175" s="218"/>
      <c r="ITO2175" s="218"/>
      <c r="ITP2175" s="218"/>
      <c r="ITQ2175" s="218"/>
      <c r="ITR2175" s="218"/>
      <c r="ITS2175" s="218"/>
      <c r="ITT2175" s="218"/>
      <c r="ITU2175" s="218"/>
      <c r="ITV2175" s="218"/>
      <c r="ITW2175" s="218"/>
      <c r="ITX2175" s="218"/>
      <c r="ITY2175" s="218"/>
      <c r="ITZ2175" s="218"/>
      <c r="IUA2175" s="218"/>
      <c r="IUB2175" s="218"/>
      <c r="IUC2175" s="218"/>
      <c r="IUD2175" s="218"/>
      <c r="IUE2175" s="218"/>
      <c r="IUF2175" s="218"/>
      <c r="IUG2175" s="218"/>
      <c r="IUH2175" s="218"/>
      <c r="IUI2175" s="218"/>
      <c r="IUJ2175" s="218"/>
      <c r="IUK2175" s="218"/>
      <c r="IUL2175" s="218"/>
      <c r="IUM2175" s="218"/>
      <c r="IUN2175" s="218"/>
      <c r="IUO2175" s="218"/>
      <c r="IUP2175" s="218"/>
      <c r="IUQ2175" s="218"/>
      <c r="IUR2175" s="218"/>
      <c r="IUS2175" s="218"/>
      <c r="IUT2175" s="218"/>
      <c r="IUU2175" s="218"/>
      <c r="IUV2175" s="218"/>
      <c r="IUW2175" s="218"/>
      <c r="IUX2175" s="218"/>
      <c r="IUY2175" s="218"/>
      <c r="IUZ2175" s="218"/>
      <c r="IVA2175" s="218"/>
      <c r="IVB2175" s="218"/>
      <c r="IVC2175" s="218"/>
      <c r="IVD2175" s="218"/>
      <c r="IVE2175" s="218"/>
      <c r="IVF2175" s="218"/>
      <c r="IVG2175" s="218"/>
      <c r="IVH2175" s="218"/>
      <c r="IVI2175" s="218"/>
      <c r="IVJ2175" s="218"/>
      <c r="IVK2175" s="218"/>
      <c r="IVL2175" s="218"/>
      <c r="IVM2175" s="218"/>
      <c r="IVN2175" s="218"/>
      <c r="IVO2175" s="218"/>
      <c r="IVP2175" s="218"/>
      <c r="IVQ2175" s="218"/>
      <c r="IVR2175" s="218"/>
      <c r="IVS2175" s="218"/>
      <c r="IVT2175" s="218"/>
      <c r="IVU2175" s="218"/>
      <c r="IVV2175" s="218"/>
      <c r="IVW2175" s="218"/>
      <c r="IVX2175" s="218"/>
      <c r="IVY2175" s="218"/>
      <c r="IVZ2175" s="218"/>
      <c r="IWA2175" s="218"/>
      <c r="IWB2175" s="218"/>
      <c r="IWC2175" s="218"/>
      <c r="IWD2175" s="218"/>
      <c r="IWE2175" s="218"/>
      <c r="IWF2175" s="218"/>
      <c r="IWG2175" s="218"/>
      <c r="IWH2175" s="218"/>
      <c r="IWI2175" s="218"/>
      <c r="IWJ2175" s="218"/>
      <c r="IWK2175" s="218"/>
      <c r="IWL2175" s="218"/>
      <c r="IWM2175" s="218"/>
      <c r="IWN2175" s="218"/>
      <c r="IWO2175" s="218"/>
      <c r="IWP2175" s="218"/>
      <c r="IWQ2175" s="218"/>
      <c r="IWR2175" s="218"/>
      <c r="IWS2175" s="218"/>
      <c r="IWT2175" s="218"/>
      <c r="IWU2175" s="218"/>
      <c r="IWV2175" s="218"/>
      <c r="IWW2175" s="218"/>
      <c r="IWX2175" s="218"/>
      <c r="IWY2175" s="218"/>
      <c r="IWZ2175" s="218"/>
      <c r="IXA2175" s="218"/>
      <c r="IXB2175" s="218"/>
      <c r="IXC2175" s="218"/>
      <c r="IXD2175" s="218"/>
      <c r="IXE2175" s="218"/>
      <c r="IXF2175" s="218"/>
      <c r="IXG2175" s="218"/>
      <c r="IXH2175" s="218"/>
      <c r="IXI2175" s="218"/>
      <c r="IXJ2175" s="218"/>
      <c r="IXK2175" s="218"/>
      <c r="IXL2175" s="218"/>
      <c r="IXM2175" s="218"/>
      <c r="IXN2175" s="218"/>
      <c r="IXO2175" s="218"/>
      <c r="IXP2175" s="218"/>
      <c r="IXQ2175" s="218"/>
      <c r="IXR2175" s="218"/>
      <c r="IXS2175" s="218"/>
      <c r="IXT2175" s="218"/>
      <c r="IXU2175" s="218"/>
      <c r="IXV2175" s="218"/>
      <c r="IXW2175" s="218"/>
      <c r="IXX2175" s="218"/>
      <c r="IXY2175" s="218"/>
      <c r="IXZ2175" s="218"/>
      <c r="IYA2175" s="218"/>
      <c r="IYB2175" s="218"/>
      <c r="IYC2175" s="218"/>
      <c r="IYD2175" s="218"/>
      <c r="IYE2175" s="218"/>
      <c r="IYF2175" s="218"/>
      <c r="IYG2175" s="218"/>
      <c r="IYH2175" s="218"/>
      <c r="IYI2175" s="218"/>
      <c r="IYJ2175" s="218"/>
      <c r="IYK2175" s="218"/>
      <c r="IYL2175" s="218"/>
      <c r="IYM2175" s="218"/>
      <c r="IYN2175" s="218"/>
      <c r="IYO2175" s="218"/>
      <c r="IYP2175" s="218"/>
      <c r="IYQ2175" s="218"/>
      <c r="IYR2175" s="218"/>
      <c r="IYS2175" s="218"/>
      <c r="IYT2175" s="218"/>
      <c r="IYU2175" s="218"/>
      <c r="IYV2175" s="218"/>
      <c r="IYW2175" s="218"/>
      <c r="IYX2175" s="218"/>
      <c r="IYY2175" s="218"/>
      <c r="IYZ2175" s="218"/>
      <c r="IZA2175" s="218"/>
      <c r="IZB2175" s="218"/>
      <c r="IZC2175" s="218"/>
      <c r="IZD2175" s="218"/>
      <c r="IZE2175" s="218"/>
      <c r="IZF2175" s="218"/>
      <c r="IZG2175" s="218"/>
      <c r="IZH2175" s="218"/>
      <c r="IZI2175" s="218"/>
      <c r="IZJ2175" s="218"/>
      <c r="IZK2175" s="218"/>
      <c r="IZL2175" s="218"/>
      <c r="IZM2175" s="218"/>
      <c r="IZN2175" s="218"/>
      <c r="IZO2175" s="218"/>
      <c r="IZP2175" s="218"/>
      <c r="IZQ2175" s="218"/>
      <c r="IZR2175" s="218"/>
      <c r="IZS2175" s="218"/>
      <c r="IZT2175" s="218"/>
      <c r="IZU2175" s="218"/>
      <c r="IZV2175" s="218"/>
      <c r="IZW2175" s="218"/>
      <c r="IZX2175" s="218"/>
      <c r="IZY2175" s="218"/>
      <c r="IZZ2175" s="218"/>
      <c r="JAA2175" s="218"/>
      <c r="JAB2175" s="218"/>
      <c r="JAC2175" s="218"/>
      <c r="JAD2175" s="218"/>
      <c r="JAE2175" s="218"/>
      <c r="JAF2175" s="218"/>
      <c r="JAG2175" s="218"/>
      <c r="JAH2175" s="218"/>
      <c r="JAI2175" s="218"/>
      <c r="JAJ2175" s="218"/>
      <c r="JAK2175" s="218"/>
      <c r="JAL2175" s="218"/>
      <c r="JAM2175" s="218"/>
      <c r="JAN2175" s="218"/>
      <c r="JAO2175" s="218"/>
      <c r="JAP2175" s="218"/>
      <c r="JAQ2175" s="218"/>
      <c r="JAR2175" s="218"/>
      <c r="JAS2175" s="218"/>
      <c r="JAT2175" s="218"/>
      <c r="JAU2175" s="218"/>
      <c r="JAV2175" s="218"/>
      <c r="JAW2175" s="218"/>
      <c r="JAX2175" s="218"/>
      <c r="JAY2175" s="218"/>
      <c r="JAZ2175" s="218"/>
      <c r="JBA2175" s="218"/>
      <c r="JBB2175" s="218"/>
      <c r="JBC2175" s="218"/>
      <c r="JBD2175" s="218"/>
      <c r="JBE2175" s="218"/>
      <c r="JBF2175" s="218"/>
      <c r="JBG2175" s="218"/>
      <c r="JBH2175" s="218"/>
      <c r="JBI2175" s="218"/>
      <c r="JBJ2175" s="218"/>
      <c r="JBK2175" s="218"/>
      <c r="JBL2175" s="218"/>
      <c r="JBM2175" s="218"/>
      <c r="JBN2175" s="218"/>
      <c r="JBO2175" s="218"/>
      <c r="JBP2175" s="218"/>
      <c r="JBQ2175" s="218"/>
      <c r="JBR2175" s="218"/>
      <c r="JBS2175" s="218"/>
      <c r="JBT2175" s="218"/>
      <c r="JBU2175" s="218"/>
      <c r="JBV2175" s="218"/>
      <c r="JBW2175" s="218"/>
      <c r="JBX2175" s="218"/>
      <c r="JBY2175" s="218"/>
      <c r="JBZ2175" s="218"/>
      <c r="JCA2175" s="218"/>
      <c r="JCB2175" s="218"/>
      <c r="JCC2175" s="218"/>
      <c r="JCD2175" s="218"/>
      <c r="JCE2175" s="218"/>
      <c r="JCF2175" s="218"/>
      <c r="JCG2175" s="218"/>
      <c r="JCH2175" s="218"/>
      <c r="JCI2175" s="218"/>
      <c r="JCJ2175" s="218"/>
      <c r="JCK2175" s="218"/>
      <c r="JCL2175" s="218"/>
      <c r="JCM2175" s="218"/>
      <c r="JCN2175" s="218"/>
      <c r="JCO2175" s="218"/>
      <c r="JCP2175" s="218"/>
      <c r="JCQ2175" s="218"/>
      <c r="JCR2175" s="218"/>
      <c r="JCS2175" s="218"/>
      <c r="JCT2175" s="218"/>
      <c r="JCU2175" s="218"/>
      <c r="JCV2175" s="218"/>
      <c r="JCW2175" s="218"/>
      <c r="JCX2175" s="218"/>
      <c r="JCY2175" s="218"/>
      <c r="JCZ2175" s="218"/>
      <c r="JDA2175" s="218"/>
      <c r="JDB2175" s="218"/>
      <c r="JDC2175" s="218"/>
      <c r="JDD2175" s="218"/>
      <c r="JDE2175" s="218"/>
      <c r="JDF2175" s="218"/>
      <c r="JDG2175" s="218"/>
      <c r="JDH2175" s="218"/>
      <c r="JDI2175" s="218"/>
      <c r="JDJ2175" s="218"/>
      <c r="JDK2175" s="218"/>
      <c r="JDL2175" s="218"/>
      <c r="JDM2175" s="218"/>
      <c r="JDN2175" s="218"/>
      <c r="JDO2175" s="218"/>
      <c r="JDP2175" s="218"/>
      <c r="JDQ2175" s="218"/>
      <c r="JDR2175" s="218"/>
      <c r="JDS2175" s="218"/>
      <c r="JDT2175" s="218"/>
      <c r="JDU2175" s="218"/>
      <c r="JDV2175" s="218"/>
      <c r="JDW2175" s="218"/>
      <c r="JDX2175" s="218"/>
      <c r="JDY2175" s="218"/>
      <c r="JDZ2175" s="218"/>
      <c r="JEA2175" s="218"/>
      <c r="JEB2175" s="218"/>
      <c r="JEC2175" s="218"/>
      <c r="JED2175" s="218"/>
      <c r="JEE2175" s="218"/>
      <c r="JEF2175" s="218"/>
      <c r="JEG2175" s="218"/>
      <c r="JEH2175" s="218"/>
      <c r="JEI2175" s="218"/>
      <c r="JEJ2175" s="218"/>
      <c r="JEK2175" s="218"/>
      <c r="JEL2175" s="218"/>
      <c r="JEM2175" s="218"/>
      <c r="JEN2175" s="218"/>
      <c r="JEO2175" s="218"/>
      <c r="JEP2175" s="218"/>
      <c r="JEQ2175" s="218"/>
      <c r="JER2175" s="218"/>
      <c r="JES2175" s="218"/>
      <c r="JET2175" s="218"/>
      <c r="JEU2175" s="218"/>
      <c r="JEV2175" s="218"/>
      <c r="JEW2175" s="218"/>
      <c r="JEX2175" s="218"/>
      <c r="JEY2175" s="218"/>
      <c r="JEZ2175" s="218"/>
      <c r="JFA2175" s="218"/>
      <c r="JFB2175" s="218"/>
      <c r="JFC2175" s="218"/>
      <c r="JFD2175" s="218"/>
      <c r="JFE2175" s="218"/>
      <c r="JFF2175" s="218"/>
      <c r="JFG2175" s="218"/>
      <c r="JFH2175" s="218"/>
      <c r="JFI2175" s="218"/>
      <c r="JFJ2175" s="218"/>
      <c r="JFK2175" s="218"/>
      <c r="JFL2175" s="218"/>
      <c r="JFM2175" s="218"/>
      <c r="JFN2175" s="218"/>
      <c r="JFO2175" s="218"/>
      <c r="JFP2175" s="218"/>
      <c r="JFQ2175" s="218"/>
      <c r="JFR2175" s="218"/>
      <c r="JFS2175" s="218"/>
      <c r="JFT2175" s="218"/>
      <c r="JFU2175" s="218"/>
      <c r="JFV2175" s="218"/>
      <c r="JFW2175" s="218"/>
      <c r="JFX2175" s="218"/>
      <c r="JFY2175" s="218"/>
      <c r="JFZ2175" s="218"/>
      <c r="JGA2175" s="218"/>
      <c r="JGB2175" s="218"/>
      <c r="JGC2175" s="218"/>
      <c r="JGD2175" s="218"/>
      <c r="JGE2175" s="218"/>
      <c r="JGF2175" s="218"/>
      <c r="JGG2175" s="218"/>
      <c r="JGH2175" s="218"/>
      <c r="JGI2175" s="218"/>
      <c r="JGJ2175" s="218"/>
      <c r="JGK2175" s="218"/>
      <c r="JGL2175" s="218"/>
      <c r="JGM2175" s="218"/>
      <c r="JGN2175" s="218"/>
      <c r="JGO2175" s="218"/>
      <c r="JGP2175" s="218"/>
      <c r="JGQ2175" s="218"/>
      <c r="JGR2175" s="218"/>
      <c r="JGS2175" s="218"/>
      <c r="JGT2175" s="218"/>
      <c r="JGU2175" s="218"/>
      <c r="JGV2175" s="218"/>
      <c r="JGW2175" s="218"/>
      <c r="JGX2175" s="218"/>
      <c r="JGY2175" s="218"/>
      <c r="JGZ2175" s="218"/>
      <c r="JHA2175" s="218"/>
      <c r="JHB2175" s="218"/>
      <c r="JHC2175" s="218"/>
      <c r="JHD2175" s="218"/>
      <c r="JHE2175" s="218"/>
      <c r="JHF2175" s="218"/>
      <c r="JHG2175" s="218"/>
      <c r="JHH2175" s="218"/>
      <c r="JHI2175" s="218"/>
      <c r="JHJ2175" s="218"/>
      <c r="JHK2175" s="218"/>
      <c r="JHL2175" s="218"/>
      <c r="JHM2175" s="218"/>
      <c r="JHN2175" s="218"/>
      <c r="JHO2175" s="218"/>
      <c r="JHP2175" s="218"/>
      <c r="JHQ2175" s="218"/>
      <c r="JHR2175" s="218"/>
      <c r="JHS2175" s="218"/>
      <c r="JHT2175" s="218"/>
      <c r="JHU2175" s="218"/>
      <c r="JHV2175" s="218"/>
      <c r="JHW2175" s="218"/>
      <c r="JHX2175" s="218"/>
      <c r="JHY2175" s="218"/>
      <c r="JHZ2175" s="218"/>
      <c r="JIA2175" s="218"/>
      <c r="JIB2175" s="218"/>
      <c r="JIC2175" s="218"/>
      <c r="JID2175" s="218"/>
      <c r="JIE2175" s="218"/>
      <c r="JIF2175" s="218"/>
      <c r="JIG2175" s="218"/>
      <c r="JIH2175" s="218"/>
      <c r="JII2175" s="218"/>
      <c r="JIJ2175" s="218"/>
      <c r="JIK2175" s="218"/>
      <c r="JIL2175" s="218"/>
      <c r="JIM2175" s="218"/>
      <c r="JIN2175" s="218"/>
      <c r="JIO2175" s="218"/>
      <c r="JIP2175" s="218"/>
      <c r="JIQ2175" s="218"/>
      <c r="JIR2175" s="218"/>
      <c r="JIS2175" s="218"/>
      <c r="JIT2175" s="218"/>
      <c r="JIU2175" s="218"/>
      <c r="JIV2175" s="218"/>
      <c r="JIW2175" s="218"/>
      <c r="JIX2175" s="218"/>
      <c r="JIY2175" s="218"/>
      <c r="JIZ2175" s="218"/>
      <c r="JJA2175" s="218"/>
      <c r="JJB2175" s="218"/>
      <c r="JJC2175" s="218"/>
      <c r="JJD2175" s="218"/>
      <c r="JJE2175" s="218"/>
      <c r="JJF2175" s="218"/>
      <c r="JJG2175" s="218"/>
      <c r="JJH2175" s="218"/>
      <c r="JJI2175" s="218"/>
      <c r="JJJ2175" s="218"/>
      <c r="JJK2175" s="218"/>
      <c r="JJL2175" s="218"/>
      <c r="JJM2175" s="218"/>
      <c r="JJN2175" s="218"/>
      <c r="JJO2175" s="218"/>
      <c r="JJP2175" s="218"/>
      <c r="JJQ2175" s="218"/>
      <c r="JJR2175" s="218"/>
      <c r="JJS2175" s="218"/>
      <c r="JJT2175" s="218"/>
      <c r="JJU2175" s="218"/>
      <c r="JJV2175" s="218"/>
      <c r="JJW2175" s="218"/>
      <c r="JJX2175" s="218"/>
      <c r="JJY2175" s="218"/>
      <c r="JJZ2175" s="218"/>
      <c r="JKA2175" s="218"/>
      <c r="JKB2175" s="218"/>
      <c r="JKC2175" s="218"/>
      <c r="JKD2175" s="218"/>
      <c r="JKE2175" s="218"/>
      <c r="JKF2175" s="218"/>
      <c r="JKG2175" s="218"/>
      <c r="JKH2175" s="218"/>
      <c r="JKI2175" s="218"/>
      <c r="JKJ2175" s="218"/>
      <c r="JKK2175" s="218"/>
      <c r="JKL2175" s="218"/>
      <c r="JKM2175" s="218"/>
      <c r="JKN2175" s="218"/>
      <c r="JKO2175" s="218"/>
      <c r="JKP2175" s="218"/>
      <c r="JKQ2175" s="218"/>
      <c r="JKR2175" s="218"/>
      <c r="JKS2175" s="218"/>
      <c r="JKT2175" s="218"/>
      <c r="JKU2175" s="218"/>
      <c r="JKV2175" s="218"/>
      <c r="JKW2175" s="218"/>
      <c r="JKX2175" s="218"/>
      <c r="JKY2175" s="218"/>
      <c r="JKZ2175" s="218"/>
      <c r="JLA2175" s="218"/>
      <c r="JLB2175" s="218"/>
      <c r="JLC2175" s="218"/>
      <c r="JLD2175" s="218"/>
      <c r="JLE2175" s="218"/>
      <c r="JLF2175" s="218"/>
      <c r="JLG2175" s="218"/>
      <c r="JLH2175" s="218"/>
      <c r="JLI2175" s="218"/>
      <c r="JLJ2175" s="218"/>
      <c r="JLK2175" s="218"/>
      <c r="JLL2175" s="218"/>
      <c r="JLM2175" s="218"/>
      <c r="JLN2175" s="218"/>
      <c r="JLO2175" s="218"/>
      <c r="JLP2175" s="218"/>
      <c r="JLQ2175" s="218"/>
      <c r="JLR2175" s="218"/>
      <c r="JLS2175" s="218"/>
      <c r="JLT2175" s="218"/>
      <c r="JLU2175" s="218"/>
      <c r="JLV2175" s="218"/>
      <c r="JLW2175" s="218"/>
      <c r="JLX2175" s="218"/>
      <c r="JLY2175" s="218"/>
      <c r="JLZ2175" s="218"/>
      <c r="JMA2175" s="218"/>
      <c r="JMB2175" s="218"/>
      <c r="JMC2175" s="218"/>
      <c r="JMD2175" s="218"/>
      <c r="JME2175" s="218"/>
      <c r="JMF2175" s="218"/>
      <c r="JMG2175" s="218"/>
      <c r="JMH2175" s="218"/>
      <c r="JMI2175" s="218"/>
      <c r="JMJ2175" s="218"/>
      <c r="JMK2175" s="218"/>
      <c r="JML2175" s="218"/>
      <c r="JMM2175" s="218"/>
      <c r="JMN2175" s="218"/>
      <c r="JMO2175" s="218"/>
      <c r="JMP2175" s="218"/>
      <c r="JMQ2175" s="218"/>
      <c r="JMR2175" s="218"/>
      <c r="JMS2175" s="218"/>
      <c r="JMT2175" s="218"/>
      <c r="JMU2175" s="218"/>
      <c r="JMV2175" s="218"/>
      <c r="JMW2175" s="218"/>
      <c r="JMX2175" s="218"/>
      <c r="JMY2175" s="218"/>
      <c r="JMZ2175" s="218"/>
      <c r="JNA2175" s="218"/>
      <c r="JNB2175" s="218"/>
      <c r="JNC2175" s="218"/>
      <c r="JND2175" s="218"/>
      <c r="JNE2175" s="218"/>
      <c r="JNF2175" s="218"/>
      <c r="JNG2175" s="218"/>
      <c r="JNH2175" s="218"/>
      <c r="JNI2175" s="218"/>
      <c r="JNJ2175" s="218"/>
      <c r="JNK2175" s="218"/>
      <c r="JNL2175" s="218"/>
      <c r="JNM2175" s="218"/>
      <c r="JNN2175" s="218"/>
      <c r="JNO2175" s="218"/>
      <c r="JNP2175" s="218"/>
      <c r="JNQ2175" s="218"/>
      <c r="JNR2175" s="218"/>
      <c r="JNS2175" s="218"/>
      <c r="JNT2175" s="218"/>
      <c r="JNU2175" s="218"/>
      <c r="JNV2175" s="218"/>
      <c r="JNW2175" s="218"/>
      <c r="JNX2175" s="218"/>
      <c r="JNY2175" s="218"/>
      <c r="JNZ2175" s="218"/>
      <c r="JOA2175" s="218"/>
      <c r="JOB2175" s="218"/>
      <c r="JOC2175" s="218"/>
      <c r="JOD2175" s="218"/>
      <c r="JOE2175" s="218"/>
      <c r="JOF2175" s="218"/>
      <c r="JOG2175" s="218"/>
      <c r="JOH2175" s="218"/>
      <c r="JOI2175" s="218"/>
      <c r="JOJ2175" s="218"/>
      <c r="JOK2175" s="218"/>
      <c r="JOL2175" s="218"/>
      <c r="JOM2175" s="218"/>
      <c r="JON2175" s="218"/>
      <c r="JOO2175" s="218"/>
      <c r="JOP2175" s="218"/>
      <c r="JOQ2175" s="218"/>
      <c r="JOR2175" s="218"/>
      <c r="JOS2175" s="218"/>
      <c r="JOT2175" s="218"/>
      <c r="JOU2175" s="218"/>
      <c r="JOV2175" s="218"/>
      <c r="JOW2175" s="218"/>
      <c r="JOX2175" s="218"/>
      <c r="JOY2175" s="218"/>
      <c r="JOZ2175" s="218"/>
      <c r="JPA2175" s="218"/>
      <c r="JPB2175" s="218"/>
      <c r="JPC2175" s="218"/>
      <c r="JPD2175" s="218"/>
      <c r="JPE2175" s="218"/>
      <c r="JPF2175" s="218"/>
      <c r="JPG2175" s="218"/>
      <c r="JPH2175" s="218"/>
      <c r="JPI2175" s="218"/>
      <c r="JPJ2175" s="218"/>
      <c r="JPK2175" s="218"/>
      <c r="JPL2175" s="218"/>
      <c r="JPM2175" s="218"/>
      <c r="JPN2175" s="218"/>
      <c r="JPO2175" s="218"/>
      <c r="JPP2175" s="218"/>
      <c r="JPQ2175" s="218"/>
      <c r="JPR2175" s="218"/>
      <c r="JPS2175" s="218"/>
      <c r="JPT2175" s="218"/>
      <c r="JPU2175" s="218"/>
      <c r="JPV2175" s="218"/>
      <c r="JPW2175" s="218"/>
      <c r="JPX2175" s="218"/>
      <c r="JPY2175" s="218"/>
      <c r="JPZ2175" s="218"/>
      <c r="JQA2175" s="218"/>
      <c r="JQB2175" s="218"/>
      <c r="JQC2175" s="218"/>
      <c r="JQD2175" s="218"/>
      <c r="JQE2175" s="218"/>
      <c r="JQF2175" s="218"/>
      <c r="JQG2175" s="218"/>
      <c r="JQH2175" s="218"/>
      <c r="JQI2175" s="218"/>
      <c r="JQJ2175" s="218"/>
      <c r="JQK2175" s="218"/>
      <c r="JQL2175" s="218"/>
      <c r="JQM2175" s="218"/>
      <c r="JQN2175" s="218"/>
      <c r="JQO2175" s="218"/>
      <c r="JQP2175" s="218"/>
      <c r="JQQ2175" s="218"/>
      <c r="JQR2175" s="218"/>
      <c r="JQS2175" s="218"/>
      <c r="JQT2175" s="218"/>
      <c r="JQU2175" s="218"/>
      <c r="JQV2175" s="218"/>
      <c r="JQW2175" s="218"/>
      <c r="JQX2175" s="218"/>
      <c r="JQY2175" s="218"/>
      <c r="JQZ2175" s="218"/>
      <c r="JRA2175" s="218"/>
      <c r="JRB2175" s="218"/>
      <c r="JRC2175" s="218"/>
      <c r="JRD2175" s="218"/>
      <c r="JRE2175" s="218"/>
      <c r="JRF2175" s="218"/>
      <c r="JRG2175" s="218"/>
      <c r="JRH2175" s="218"/>
      <c r="JRI2175" s="218"/>
      <c r="JRJ2175" s="218"/>
      <c r="JRK2175" s="218"/>
      <c r="JRL2175" s="218"/>
      <c r="JRM2175" s="218"/>
      <c r="JRN2175" s="218"/>
      <c r="JRO2175" s="218"/>
      <c r="JRP2175" s="218"/>
      <c r="JRQ2175" s="218"/>
      <c r="JRR2175" s="218"/>
      <c r="JRS2175" s="218"/>
      <c r="JRT2175" s="218"/>
      <c r="JRU2175" s="218"/>
      <c r="JRV2175" s="218"/>
      <c r="JRW2175" s="218"/>
      <c r="JRX2175" s="218"/>
      <c r="JRY2175" s="218"/>
      <c r="JRZ2175" s="218"/>
      <c r="JSA2175" s="218"/>
      <c r="JSB2175" s="218"/>
      <c r="JSC2175" s="218"/>
      <c r="JSD2175" s="218"/>
      <c r="JSE2175" s="218"/>
      <c r="JSF2175" s="218"/>
      <c r="JSG2175" s="218"/>
      <c r="JSH2175" s="218"/>
      <c r="JSI2175" s="218"/>
      <c r="JSJ2175" s="218"/>
      <c r="JSK2175" s="218"/>
      <c r="JSL2175" s="218"/>
      <c r="JSM2175" s="218"/>
      <c r="JSN2175" s="218"/>
      <c r="JSO2175" s="218"/>
      <c r="JSP2175" s="218"/>
      <c r="JSQ2175" s="218"/>
      <c r="JSR2175" s="218"/>
      <c r="JSS2175" s="218"/>
      <c r="JST2175" s="218"/>
      <c r="JSU2175" s="218"/>
      <c r="JSV2175" s="218"/>
      <c r="JSW2175" s="218"/>
      <c r="JSX2175" s="218"/>
      <c r="JSY2175" s="218"/>
      <c r="JSZ2175" s="218"/>
      <c r="JTA2175" s="218"/>
      <c r="JTB2175" s="218"/>
      <c r="JTC2175" s="218"/>
      <c r="JTD2175" s="218"/>
      <c r="JTE2175" s="218"/>
      <c r="JTF2175" s="218"/>
      <c r="JTG2175" s="218"/>
      <c r="JTH2175" s="218"/>
      <c r="JTI2175" s="218"/>
      <c r="JTJ2175" s="218"/>
      <c r="JTK2175" s="218"/>
      <c r="JTL2175" s="218"/>
      <c r="JTM2175" s="218"/>
      <c r="JTN2175" s="218"/>
      <c r="JTO2175" s="218"/>
      <c r="JTP2175" s="218"/>
      <c r="JTQ2175" s="218"/>
      <c r="JTR2175" s="218"/>
      <c r="JTS2175" s="218"/>
      <c r="JTT2175" s="218"/>
      <c r="JTU2175" s="218"/>
      <c r="JTV2175" s="218"/>
      <c r="JTW2175" s="218"/>
      <c r="JTX2175" s="218"/>
      <c r="JTY2175" s="218"/>
      <c r="JTZ2175" s="218"/>
      <c r="JUA2175" s="218"/>
      <c r="JUB2175" s="218"/>
      <c r="JUC2175" s="218"/>
      <c r="JUD2175" s="218"/>
      <c r="JUE2175" s="218"/>
      <c r="JUF2175" s="218"/>
      <c r="JUG2175" s="218"/>
      <c r="JUH2175" s="218"/>
      <c r="JUI2175" s="218"/>
      <c r="JUJ2175" s="218"/>
      <c r="JUK2175" s="218"/>
      <c r="JUL2175" s="218"/>
      <c r="JUM2175" s="218"/>
      <c r="JUN2175" s="218"/>
      <c r="JUO2175" s="218"/>
      <c r="JUP2175" s="218"/>
      <c r="JUQ2175" s="218"/>
      <c r="JUR2175" s="218"/>
      <c r="JUS2175" s="218"/>
      <c r="JUT2175" s="218"/>
      <c r="JUU2175" s="218"/>
      <c r="JUV2175" s="218"/>
      <c r="JUW2175" s="218"/>
      <c r="JUX2175" s="218"/>
      <c r="JUY2175" s="218"/>
      <c r="JUZ2175" s="218"/>
      <c r="JVA2175" s="218"/>
      <c r="JVB2175" s="218"/>
      <c r="JVC2175" s="218"/>
      <c r="JVD2175" s="218"/>
      <c r="JVE2175" s="218"/>
      <c r="JVF2175" s="218"/>
      <c r="JVG2175" s="218"/>
      <c r="JVH2175" s="218"/>
      <c r="JVI2175" s="218"/>
      <c r="JVJ2175" s="218"/>
      <c r="JVK2175" s="218"/>
      <c r="JVL2175" s="218"/>
      <c r="JVM2175" s="218"/>
      <c r="JVN2175" s="218"/>
      <c r="JVO2175" s="218"/>
      <c r="JVP2175" s="218"/>
      <c r="JVQ2175" s="218"/>
      <c r="JVR2175" s="218"/>
      <c r="JVS2175" s="218"/>
      <c r="JVT2175" s="218"/>
      <c r="JVU2175" s="218"/>
      <c r="JVV2175" s="218"/>
      <c r="JVW2175" s="218"/>
      <c r="JVX2175" s="218"/>
      <c r="JVY2175" s="218"/>
      <c r="JVZ2175" s="218"/>
      <c r="JWA2175" s="218"/>
      <c r="JWB2175" s="218"/>
      <c r="JWC2175" s="218"/>
      <c r="JWD2175" s="218"/>
      <c r="JWE2175" s="218"/>
      <c r="JWF2175" s="218"/>
      <c r="JWG2175" s="218"/>
      <c r="JWH2175" s="218"/>
      <c r="JWI2175" s="218"/>
      <c r="JWJ2175" s="218"/>
      <c r="JWK2175" s="218"/>
      <c r="JWL2175" s="218"/>
      <c r="JWM2175" s="218"/>
      <c r="JWN2175" s="218"/>
      <c r="JWO2175" s="218"/>
      <c r="JWP2175" s="218"/>
      <c r="JWQ2175" s="218"/>
      <c r="JWR2175" s="218"/>
      <c r="JWS2175" s="218"/>
      <c r="JWT2175" s="218"/>
      <c r="JWU2175" s="218"/>
      <c r="JWV2175" s="218"/>
      <c r="JWW2175" s="218"/>
      <c r="JWX2175" s="218"/>
      <c r="JWY2175" s="218"/>
      <c r="JWZ2175" s="218"/>
      <c r="JXA2175" s="218"/>
      <c r="JXB2175" s="218"/>
      <c r="JXC2175" s="218"/>
      <c r="JXD2175" s="218"/>
      <c r="JXE2175" s="218"/>
      <c r="JXF2175" s="218"/>
      <c r="JXG2175" s="218"/>
      <c r="JXH2175" s="218"/>
      <c r="JXI2175" s="218"/>
      <c r="JXJ2175" s="218"/>
      <c r="JXK2175" s="218"/>
      <c r="JXL2175" s="218"/>
      <c r="JXM2175" s="218"/>
      <c r="JXN2175" s="218"/>
      <c r="JXO2175" s="218"/>
      <c r="JXP2175" s="218"/>
      <c r="JXQ2175" s="218"/>
      <c r="JXR2175" s="218"/>
      <c r="JXS2175" s="218"/>
      <c r="JXT2175" s="218"/>
      <c r="JXU2175" s="218"/>
      <c r="JXV2175" s="218"/>
      <c r="JXW2175" s="218"/>
      <c r="JXX2175" s="218"/>
      <c r="JXY2175" s="218"/>
      <c r="JXZ2175" s="218"/>
      <c r="JYA2175" s="218"/>
      <c r="JYB2175" s="218"/>
      <c r="JYC2175" s="218"/>
      <c r="JYD2175" s="218"/>
      <c r="JYE2175" s="218"/>
      <c r="JYF2175" s="218"/>
      <c r="JYG2175" s="218"/>
      <c r="JYH2175" s="218"/>
      <c r="JYI2175" s="218"/>
      <c r="JYJ2175" s="218"/>
      <c r="JYK2175" s="218"/>
      <c r="JYL2175" s="218"/>
      <c r="JYM2175" s="218"/>
      <c r="JYN2175" s="218"/>
      <c r="JYO2175" s="218"/>
      <c r="JYP2175" s="218"/>
      <c r="JYQ2175" s="218"/>
      <c r="JYR2175" s="218"/>
      <c r="JYS2175" s="218"/>
      <c r="JYT2175" s="218"/>
      <c r="JYU2175" s="218"/>
      <c r="JYV2175" s="218"/>
      <c r="JYW2175" s="218"/>
      <c r="JYX2175" s="218"/>
      <c r="JYY2175" s="218"/>
      <c r="JYZ2175" s="218"/>
      <c r="JZA2175" s="218"/>
      <c r="JZB2175" s="218"/>
      <c r="JZC2175" s="218"/>
      <c r="JZD2175" s="218"/>
      <c r="JZE2175" s="218"/>
      <c r="JZF2175" s="218"/>
      <c r="JZG2175" s="218"/>
      <c r="JZH2175" s="218"/>
      <c r="JZI2175" s="218"/>
      <c r="JZJ2175" s="218"/>
      <c r="JZK2175" s="218"/>
      <c r="JZL2175" s="218"/>
      <c r="JZM2175" s="218"/>
      <c r="JZN2175" s="218"/>
      <c r="JZO2175" s="218"/>
      <c r="JZP2175" s="218"/>
      <c r="JZQ2175" s="218"/>
      <c r="JZR2175" s="218"/>
      <c r="JZS2175" s="218"/>
      <c r="JZT2175" s="218"/>
      <c r="JZU2175" s="218"/>
      <c r="JZV2175" s="218"/>
      <c r="JZW2175" s="218"/>
      <c r="JZX2175" s="218"/>
      <c r="JZY2175" s="218"/>
      <c r="JZZ2175" s="218"/>
      <c r="KAA2175" s="218"/>
      <c r="KAB2175" s="218"/>
      <c r="KAC2175" s="218"/>
      <c r="KAD2175" s="218"/>
      <c r="KAE2175" s="218"/>
      <c r="KAF2175" s="218"/>
      <c r="KAG2175" s="218"/>
      <c r="KAH2175" s="218"/>
      <c r="KAI2175" s="218"/>
      <c r="KAJ2175" s="218"/>
      <c r="KAK2175" s="218"/>
      <c r="KAL2175" s="218"/>
      <c r="KAM2175" s="218"/>
      <c r="KAN2175" s="218"/>
      <c r="KAO2175" s="218"/>
      <c r="KAP2175" s="218"/>
      <c r="KAQ2175" s="218"/>
      <c r="KAR2175" s="218"/>
      <c r="KAS2175" s="218"/>
      <c r="KAT2175" s="218"/>
      <c r="KAU2175" s="218"/>
      <c r="KAV2175" s="218"/>
      <c r="KAW2175" s="218"/>
      <c r="KAX2175" s="218"/>
      <c r="KAY2175" s="218"/>
      <c r="KAZ2175" s="218"/>
      <c r="KBA2175" s="218"/>
      <c r="KBB2175" s="218"/>
      <c r="KBC2175" s="218"/>
      <c r="KBD2175" s="218"/>
      <c r="KBE2175" s="218"/>
      <c r="KBF2175" s="218"/>
      <c r="KBG2175" s="218"/>
      <c r="KBH2175" s="218"/>
      <c r="KBI2175" s="218"/>
      <c r="KBJ2175" s="218"/>
      <c r="KBK2175" s="218"/>
      <c r="KBL2175" s="218"/>
      <c r="KBM2175" s="218"/>
      <c r="KBN2175" s="218"/>
      <c r="KBO2175" s="218"/>
      <c r="KBP2175" s="218"/>
      <c r="KBQ2175" s="218"/>
      <c r="KBR2175" s="218"/>
      <c r="KBS2175" s="218"/>
      <c r="KBT2175" s="218"/>
      <c r="KBU2175" s="218"/>
      <c r="KBV2175" s="218"/>
      <c r="KBW2175" s="218"/>
      <c r="KBX2175" s="218"/>
      <c r="KBY2175" s="218"/>
      <c r="KBZ2175" s="218"/>
      <c r="KCA2175" s="218"/>
      <c r="KCB2175" s="218"/>
      <c r="KCC2175" s="218"/>
      <c r="KCD2175" s="218"/>
      <c r="KCE2175" s="218"/>
      <c r="KCF2175" s="218"/>
      <c r="KCG2175" s="218"/>
      <c r="KCH2175" s="218"/>
      <c r="KCI2175" s="218"/>
      <c r="KCJ2175" s="218"/>
      <c r="KCK2175" s="218"/>
      <c r="KCL2175" s="218"/>
      <c r="KCM2175" s="218"/>
      <c r="KCN2175" s="218"/>
      <c r="KCO2175" s="218"/>
      <c r="KCP2175" s="218"/>
      <c r="KCQ2175" s="218"/>
      <c r="KCR2175" s="218"/>
      <c r="KCS2175" s="218"/>
      <c r="KCT2175" s="218"/>
      <c r="KCU2175" s="218"/>
      <c r="KCV2175" s="218"/>
      <c r="KCW2175" s="218"/>
      <c r="KCX2175" s="218"/>
      <c r="KCY2175" s="218"/>
      <c r="KCZ2175" s="218"/>
      <c r="KDA2175" s="218"/>
      <c r="KDB2175" s="218"/>
      <c r="KDC2175" s="218"/>
      <c r="KDD2175" s="218"/>
      <c r="KDE2175" s="218"/>
      <c r="KDF2175" s="218"/>
      <c r="KDG2175" s="218"/>
      <c r="KDH2175" s="218"/>
      <c r="KDI2175" s="218"/>
      <c r="KDJ2175" s="218"/>
      <c r="KDK2175" s="218"/>
      <c r="KDL2175" s="218"/>
      <c r="KDM2175" s="218"/>
      <c r="KDN2175" s="218"/>
      <c r="KDO2175" s="218"/>
      <c r="KDP2175" s="218"/>
      <c r="KDQ2175" s="218"/>
      <c r="KDR2175" s="218"/>
      <c r="KDS2175" s="218"/>
      <c r="KDT2175" s="218"/>
      <c r="KDU2175" s="218"/>
      <c r="KDV2175" s="218"/>
      <c r="KDW2175" s="218"/>
      <c r="KDX2175" s="218"/>
      <c r="KDY2175" s="218"/>
      <c r="KDZ2175" s="218"/>
      <c r="KEA2175" s="218"/>
      <c r="KEB2175" s="218"/>
      <c r="KEC2175" s="218"/>
      <c r="KED2175" s="218"/>
      <c r="KEE2175" s="218"/>
      <c r="KEF2175" s="218"/>
      <c r="KEG2175" s="218"/>
      <c r="KEH2175" s="218"/>
      <c r="KEI2175" s="218"/>
      <c r="KEJ2175" s="218"/>
      <c r="KEK2175" s="218"/>
      <c r="KEL2175" s="218"/>
      <c r="KEM2175" s="218"/>
      <c r="KEN2175" s="218"/>
      <c r="KEO2175" s="218"/>
      <c r="KEP2175" s="218"/>
      <c r="KEQ2175" s="218"/>
      <c r="KER2175" s="218"/>
      <c r="KES2175" s="218"/>
      <c r="KET2175" s="218"/>
      <c r="KEU2175" s="218"/>
      <c r="KEV2175" s="218"/>
      <c r="KEW2175" s="218"/>
      <c r="KEX2175" s="218"/>
      <c r="KEY2175" s="218"/>
      <c r="KEZ2175" s="218"/>
      <c r="KFA2175" s="218"/>
      <c r="KFB2175" s="218"/>
      <c r="KFC2175" s="218"/>
      <c r="KFD2175" s="218"/>
      <c r="KFE2175" s="218"/>
      <c r="KFF2175" s="218"/>
      <c r="KFG2175" s="218"/>
      <c r="KFH2175" s="218"/>
      <c r="KFI2175" s="218"/>
      <c r="KFJ2175" s="218"/>
      <c r="KFK2175" s="218"/>
      <c r="KFL2175" s="218"/>
      <c r="KFM2175" s="218"/>
      <c r="KFN2175" s="218"/>
      <c r="KFO2175" s="218"/>
      <c r="KFP2175" s="218"/>
      <c r="KFQ2175" s="218"/>
      <c r="KFR2175" s="218"/>
      <c r="KFS2175" s="218"/>
      <c r="KFT2175" s="218"/>
      <c r="KFU2175" s="218"/>
      <c r="KFV2175" s="218"/>
      <c r="KFW2175" s="218"/>
      <c r="KFX2175" s="218"/>
      <c r="KFY2175" s="218"/>
      <c r="KFZ2175" s="218"/>
      <c r="KGA2175" s="218"/>
      <c r="KGB2175" s="218"/>
      <c r="KGC2175" s="218"/>
      <c r="KGD2175" s="218"/>
      <c r="KGE2175" s="218"/>
      <c r="KGF2175" s="218"/>
      <c r="KGG2175" s="218"/>
      <c r="KGH2175" s="218"/>
      <c r="KGI2175" s="218"/>
      <c r="KGJ2175" s="218"/>
      <c r="KGK2175" s="218"/>
      <c r="KGL2175" s="218"/>
      <c r="KGM2175" s="218"/>
      <c r="KGN2175" s="218"/>
      <c r="KGO2175" s="218"/>
      <c r="KGP2175" s="218"/>
      <c r="KGQ2175" s="218"/>
      <c r="KGR2175" s="218"/>
      <c r="KGS2175" s="218"/>
      <c r="KGT2175" s="218"/>
      <c r="KGU2175" s="218"/>
      <c r="KGV2175" s="218"/>
      <c r="KGW2175" s="218"/>
      <c r="KGX2175" s="218"/>
      <c r="KGY2175" s="218"/>
      <c r="KGZ2175" s="218"/>
      <c r="KHA2175" s="218"/>
      <c r="KHB2175" s="218"/>
      <c r="KHC2175" s="218"/>
      <c r="KHD2175" s="218"/>
      <c r="KHE2175" s="218"/>
      <c r="KHF2175" s="218"/>
      <c r="KHG2175" s="218"/>
      <c r="KHH2175" s="218"/>
      <c r="KHI2175" s="218"/>
      <c r="KHJ2175" s="218"/>
      <c r="KHK2175" s="218"/>
      <c r="KHL2175" s="218"/>
      <c r="KHM2175" s="218"/>
      <c r="KHN2175" s="218"/>
      <c r="KHO2175" s="218"/>
      <c r="KHP2175" s="218"/>
      <c r="KHQ2175" s="218"/>
      <c r="KHR2175" s="218"/>
      <c r="KHS2175" s="218"/>
      <c r="KHT2175" s="218"/>
      <c r="KHU2175" s="218"/>
      <c r="KHV2175" s="218"/>
      <c r="KHW2175" s="218"/>
      <c r="KHX2175" s="218"/>
      <c r="KHY2175" s="218"/>
      <c r="KHZ2175" s="218"/>
      <c r="KIA2175" s="218"/>
      <c r="KIB2175" s="218"/>
      <c r="KIC2175" s="218"/>
      <c r="KID2175" s="218"/>
      <c r="KIE2175" s="218"/>
      <c r="KIF2175" s="218"/>
      <c r="KIG2175" s="218"/>
      <c r="KIH2175" s="218"/>
      <c r="KII2175" s="218"/>
      <c r="KIJ2175" s="218"/>
      <c r="KIK2175" s="218"/>
      <c r="KIL2175" s="218"/>
      <c r="KIM2175" s="218"/>
      <c r="KIN2175" s="218"/>
      <c r="KIO2175" s="218"/>
      <c r="KIP2175" s="218"/>
      <c r="KIQ2175" s="218"/>
      <c r="KIR2175" s="218"/>
      <c r="KIS2175" s="218"/>
      <c r="KIT2175" s="218"/>
      <c r="KIU2175" s="218"/>
      <c r="KIV2175" s="218"/>
      <c r="KIW2175" s="218"/>
      <c r="KIX2175" s="218"/>
      <c r="KIY2175" s="218"/>
      <c r="KIZ2175" s="218"/>
      <c r="KJA2175" s="218"/>
      <c r="KJB2175" s="218"/>
      <c r="KJC2175" s="218"/>
      <c r="KJD2175" s="218"/>
      <c r="KJE2175" s="218"/>
      <c r="KJF2175" s="218"/>
      <c r="KJG2175" s="218"/>
      <c r="KJH2175" s="218"/>
      <c r="KJI2175" s="218"/>
      <c r="KJJ2175" s="218"/>
      <c r="KJK2175" s="218"/>
      <c r="KJL2175" s="218"/>
      <c r="KJM2175" s="218"/>
      <c r="KJN2175" s="218"/>
      <c r="KJO2175" s="218"/>
      <c r="KJP2175" s="218"/>
      <c r="KJQ2175" s="218"/>
      <c r="KJR2175" s="218"/>
      <c r="KJS2175" s="218"/>
      <c r="KJT2175" s="218"/>
      <c r="KJU2175" s="218"/>
      <c r="KJV2175" s="218"/>
      <c r="KJW2175" s="218"/>
      <c r="KJX2175" s="218"/>
      <c r="KJY2175" s="218"/>
      <c r="KJZ2175" s="218"/>
      <c r="KKA2175" s="218"/>
      <c r="KKB2175" s="218"/>
      <c r="KKC2175" s="218"/>
      <c r="KKD2175" s="218"/>
      <c r="KKE2175" s="218"/>
      <c r="KKF2175" s="218"/>
      <c r="KKG2175" s="218"/>
      <c r="KKH2175" s="218"/>
      <c r="KKI2175" s="218"/>
      <c r="KKJ2175" s="218"/>
      <c r="KKK2175" s="218"/>
      <c r="KKL2175" s="218"/>
      <c r="KKM2175" s="218"/>
      <c r="KKN2175" s="218"/>
      <c r="KKO2175" s="218"/>
      <c r="KKP2175" s="218"/>
      <c r="KKQ2175" s="218"/>
      <c r="KKR2175" s="218"/>
      <c r="KKS2175" s="218"/>
      <c r="KKT2175" s="218"/>
      <c r="KKU2175" s="218"/>
      <c r="KKV2175" s="218"/>
      <c r="KKW2175" s="218"/>
      <c r="KKX2175" s="218"/>
      <c r="KKY2175" s="218"/>
      <c r="KKZ2175" s="218"/>
      <c r="KLA2175" s="218"/>
      <c r="KLB2175" s="218"/>
      <c r="KLC2175" s="218"/>
      <c r="KLD2175" s="218"/>
      <c r="KLE2175" s="218"/>
      <c r="KLF2175" s="218"/>
      <c r="KLG2175" s="218"/>
      <c r="KLH2175" s="218"/>
      <c r="KLI2175" s="218"/>
      <c r="KLJ2175" s="218"/>
      <c r="KLK2175" s="218"/>
      <c r="KLL2175" s="218"/>
      <c r="KLM2175" s="218"/>
      <c r="KLN2175" s="218"/>
      <c r="KLO2175" s="218"/>
      <c r="KLP2175" s="218"/>
      <c r="KLQ2175" s="218"/>
      <c r="KLR2175" s="218"/>
      <c r="KLS2175" s="218"/>
      <c r="KLT2175" s="218"/>
      <c r="KLU2175" s="218"/>
      <c r="KLV2175" s="218"/>
      <c r="KLW2175" s="218"/>
      <c r="KLX2175" s="218"/>
      <c r="KLY2175" s="218"/>
      <c r="KLZ2175" s="218"/>
      <c r="KMA2175" s="218"/>
      <c r="KMB2175" s="218"/>
      <c r="KMC2175" s="218"/>
      <c r="KMD2175" s="218"/>
      <c r="KME2175" s="218"/>
      <c r="KMF2175" s="218"/>
      <c r="KMG2175" s="218"/>
      <c r="KMH2175" s="218"/>
      <c r="KMI2175" s="218"/>
      <c r="KMJ2175" s="218"/>
      <c r="KMK2175" s="218"/>
      <c r="KML2175" s="218"/>
      <c r="KMM2175" s="218"/>
      <c r="KMN2175" s="218"/>
      <c r="KMO2175" s="218"/>
      <c r="KMP2175" s="218"/>
      <c r="KMQ2175" s="218"/>
      <c r="KMR2175" s="218"/>
      <c r="KMS2175" s="218"/>
      <c r="KMT2175" s="218"/>
      <c r="KMU2175" s="218"/>
      <c r="KMV2175" s="218"/>
      <c r="KMW2175" s="218"/>
      <c r="KMX2175" s="218"/>
      <c r="KMY2175" s="218"/>
      <c r="KMZ2175" s="218"/>
      <c r="KNA2175" s="218"/>
      <c r="KNB2175" s="218"/>
      <c r="KNC2175" s="218"/>
      <c r="KND2175" s="218"/>
      <c r="KNE2175" s="218"/>
      <c r="KNF2175" s="218"/>
      <c r="KNG2175" s="218"/>
      <c r="KNH2175" s="218"/>
      <c r="KNI2175" s="218"/>
      <c r="KNJ2175" s="218"/>
      <c r="KNK2175" s="218"/>
      <c r="KNL2175" s="218"/>
      <c r="KNM2175" s="218"/>
      <c r="KNN2175" s="218"/>
      <c r="KNO2175" s="218"/>
      <c r="KNP2175" s="218"/>
      <c r="KNQ2175" s="218"/>
      <c r="KNR2175" s="218"/>
      <c r="KNS2175" s="218"/>
      <c r="KNT2175" s="218"/>
      <c r="KNU2175" s="218"/>
      <c r="KNV2175" s="218"/>
      <c r="KNW2175" s="218"/>
      <c r="KNX2175" s="218"/>
      <c r="KNY2175" s="218"/>
      <c r="KNZ2175" s="218"/>
      <c r="KOA2175" s="218"/>
      <c r="KOB2175" s="218"/>
      <c r="KOC2175" s="218"/>
      <c r="KOD2175" s="218"/>
      <c r="KOE2175" s="218"/>
      <c r="KOF2175" s="218"/>
      <c r="KOG2175" s="218"/>
      <c r="KOH2175" s="218"/>
      <c r="KOI2175" s="218"/>
      <c r="KOJ2175" s="218"/>
      <c r="KOK2175" s="218"/>
      <c r="KOL2175" s="218"/>
      <c r="KOM2175" s="218"/>
      <c r="KON2175" s="218"/>
      <c r="KOO2175" s="218"/>
      <c r="KOP2175" s="218"/>
      <c r="KOQ2175" s="218"/>
      <c r="KOR2175" s="218"/>
      <c r="KOS2175" s="218"/>
      <c r="KOT2175" s="218"/>
      <c r="KOU2175" s="218"/>
      <c r="KOV2175" s="218"/>
      <c r="KOW2175" s="218"/>
      <c r="KOX2175" s="218"/>
      <c r="KOY2175" s="218"/>
      <c r="KOZ2175" s="218"/>
      <c r="KPA2175" s="218"/>
      <c r="KPB2175" s="218"/>
      <c r="KPC2175" s="218"/>
      <c r="KPD2175" s="218"/>
      <c r="KPE2175" s="218"/>
      <c r="KPF2175" s="218"/>
      <c r="KPG2175" s="218"/>
      <c r="KPH2175" s="218"/>
      <c r="KPI2175" s="218"/>
      <c r="KPJ2175" s="218"/>
      <c r="KPK2175" s="218"/>
      <c r="KPL2175" s="218"/>
      <c r="KPM2175" s="218"/>
      <c r="KPN2175" s="218"/>
      <c r="KPO2175" s="218"/>
      <c r="KPP2175" s="218"/>
      <c r="KPQ2175" s="218"/>
      <c r="KPR2175" s="218"/>
      <c r="KPS2175" s="218"/>
      <c r="KPT2175" s="218"/>
      <c r="KPU2175" s="218"/>
      <c r="KPV2175" s="218"/>
      <c r="KPW2175" s="218"/>
      <c r="KPX2175" s="218"/>
      <c r="KPY2175" s="218"/>
      <c r="KPZ2175" s="218"/>
      <c r="KQA2175" s="218"/>
      <c r="KQB2175" s="218"/>
      <c r="KQC2175" s="218"/>
      <c r="KQD2175" s="218"/>
      <c r="KQE2175" s="218"/>
      <c r="KQF2175" s="218"/>
      <c r="KQG2175" s="218"/>
      <c r="KQH2175" s="218"/>
      <c r="KQI2175" s="218"/>
      <c r="KQJ2175" s="218"/>
      <c r="KQK2175" s="218"/>
      <c r="KQL2175" s="218"/>
      <c r="KQM2175" s="218"/>
      <c r="KQN2175" s="218"/>
      <c r="KQO2175" s="218"/>
      <c r="KQP2175" s="218"/>
      <c r="KQQ2175" s="218"/>
      <c r="KQR2175" s="218"/>
      <c r="KQS2175" s="218"/>
      <c r="KQT2175" s="218"/>
      <c r="KQU2175" s="218"/>
      <c r="KQV2175" s="218"/>
      <c r="KQW2175" s="218"/>
      <c r="KQX2175" s="218"/>
      <c r="KQY2175" s="218"/>
      <c r="KQZ2175" s="218"/>
      <c r="KRA2175" s="218"/>
      <c r="KRB2175" s="218"/>
      <c r="KRC2175" s="218"/>
      <c r="KRD2175" s="218"/>
      <c r="KRE2175" s="218"/>
      <c r="KRF2175" s="218"/>
      <c r="KRG2175" s="218"/>
      <c r="KRH2175" s="218"/>
      <c r="KRI2175" s="218"/>
      <c r="KRJ2175" s="218"/>
      <c r="KRK2175" s="218"/>
      <c r="KRL2175" s="218"/>
      <c r="KRM2175" s="218"/>
      <c r="KRN2175" s="218"/>
      <c r="KRO2175" s="218"/>
      <c r="KRP2175" s="218"/>
      <c r="KRQ2175" s="218"/>
      <c r="KRR2175" s="218"/>
      <c r="KRS2175" s="218"/>
      <c r="KRT2175" s="218"/>
      <c r="KRU2175" s="218"/>
      <c r="KRV2175" s="218"/>
      <c r="KRW2175" s="218"/>
      <c r="KRX2175" s="218"/>
      <c r="KRY2175" s="218"/>
      <c r="KRZ2175" s="218"/>
      <c r="KSA2175" s="218"/>
      <c r="KSB2175" s="218"/>
      <c r="KSC2175" s="218"/>
      <c r="KSD2175" s="218"/>
      <c r="KSE2175" s="218"/>
      <c r="KSF2175" s="218"/>
      <c r="KSG2175" s="218"/>
      <c r="KSH2175" s="218"/>
      <c r="KSI2175" s="218"/>
      <c r="KSJ2175" s="218"/>
      <c r="KSK2175" s="218"/>
      <c r="KSL2175" s="218"/>
      <c r="KSM2175" s="218"/>
      <c r="KSN2175" s="218"/>
      <c r="KSO2175" s="218"/>
      <c r="KSP2175" s="218"/>
      <c r="KSQ2175" s="218"/>
      <c r="KSR2175" s="218"/>
      <c r="KSS2175" s="218"/>
      <c r="KST2175" s="218"/>
      <c r="KSU2175" s="218"/>
      <c r="KSV2175" s="218"/>
      <c r="KSW2175" s="218"/>
      <c r="KSX2175" s="218"/>
      <c r="KSY2175" s="218"/>
      <c r="KSZ2175" s="218"/>
      <c r="KTA2175" s="218"/>
      <c r="KTB2175" s="218"/>
      <c r="KTC2175" s="218"/>
      <c r="KTD2175" s="218"/>
      <c r="KTE2175" s="218"/>
      <c r="KTF2175" s="218"/>
      <c r="KTG2175" s="218"/>
      <c r="KTH2175" s="218"/>
      <c r="KTI2175" s="218"/>
      <c r="KTJ2175" s="218"/>
      <c r="KTK2175" s="218"/>
      <c r="KTL2175" s="218"/>
      <c r="KTM2175" s="218"/>
      <c r="KTN2175" s="218"/>
      <c r="KTO2175" s="218"/>
      <c r="KTP2175" s="218"/>
      <c r="KTQ2175" s="218"/>
      <c r="KTR2175" s="218"/>
      <c r="KTS2175" s="218"/>
      <c r="KTT2175" s="218"/>
      <c r="KTU2175" s="218"/>
      <c r="KTV2175" s="218"/>
      <c r="KTW2175" s="218"/>
      <c r="KTX2175" s="218"/>
      <c r="KTY2175" s="218"/>
      <c r="KTZ2175" s="218"/>
      <c r="KUA2175" s="218"/>
      <c r="KUB2175" s="218"/>
      <c r="KUC2175" s="218"/>
      <c r="KUD2175" s="218"/>
      <c r="KUE2175" s="218"/>
      <c r="KUF2175" s="218"/>
      <c r="KUG2175" s="218"/>
      <c r="KUH2175" s="218"/>
      <c r="KUI2175" s="218"/>
      <c r="KUJ2175" s="218"/>
      <c r="KUK2175" s="218"/>
      <c r="KUL2175" s="218"/>
      <c r="KUM2175" s="218"/>
      <c r="KUN2175" s="218"/>
      <c r="KUO2175" s="218"/>
      <c r="KUP2175" s="218"/>
      <c r="KUQ2175" s="218"/>
      <c r="KUR2175" s="218"/>
      <c r="KUS2175" s="218"/>
      <c r="KUT2175" s="218"/>
      <c r="KUU2175" s="218"/>
      <c r="KUV2175" s="218"/>
      <c r="KUW2175" s="218"/>
      <c r="KUX2175" s="218"/>
      <c r="KUY2175" s="218"/>
      <c r="KUZ2175" s="218"/>
      <c r="KVA2175" s="218"/>
      <c r="KVB2175" s="218"/>
      <c r="KVC2175" s="218"/>
      <c r="KVD2175" s="218"/>
      <c r="KVE2175" s="218"/>
      <c r="KVF2175" s="218"/>
      <c r="KVG2175" s="218"/>
      <c r="KVH2175" s="218"/>
      <c r="KVI2175" s="218"/>
      <c r="KVJ2175" s="218"/>
      <c r="KVK2175" s="218"/>
      <c r="KVL2175" s="218"/>
      <c r="KVM2175" s="218"/>
      <c r="KVN2175" s="218"/>
      <c r="KVO2175" s="218"/>
      <c r="KVP2175" s="218"/>
      <c r="KVQ2175" s="218"/>
      <c r="KVR2175" s="218"/>
      <c r="KVS2175" s="218"/>
      <c r="KVT2175" s="218"/>
      <c r="KVU2175" s="218"/>
      <c r="KVV2175" s="218"/>
      <c r="KVW2175" s="218"/>
      <c r="KVX2175" s="218"/>
      <c r="KVY2175" s="218"/>
      <c r="KVZ2175" s="218"/>
      <c r="KWA2175" s="218"/>
      <c r="KWB2175" s="218"/>
      <c r="KWC2175" s="218"/>
      <c r="KWD2175" s="218"/>
      <c r="KWE2175" s="218"/>
      <c r="KWF2175" s="218"/>
      <c r="KWG2175" s="218"/>
      <c r="KWH2175" s="218"/>
      <c r="KWI2175" s="218"/>
      <c r="KWJ2175" s="218"/>
      <c r="KWK2175" s="218"/>
      <c r="KWL2175" s="218"/>
      <c r="KWM2175" s="218"/>
      <c r="KWN2175" s="218"/>
      <c r="KWO2175" s="218"/>
      <c r="KWP2175" s="218"/>
      <c r="KWQ2175" s="218"/>
      <c r="KWR2175" s="218"/>
      <c r="KWS2175" s="218"/>
      <c r="KWT2175" s="218"/>
      <c r="KWU2175" s="218"/>
      <c r="KWV2175" s="218"/>
      <c r="KWW2175" s="218"/>
      <c r="KWX2175" s="218"/>
      <c r="KWY2175" s="218"/>
      <c r="KWZ2175" s="218"/>
      <c r="KXA2175" s="218"/>
      <c r="KXB2175" s="218"/>
      <c r="KXC2175" s="218"/>
      <c r="KXD2175" s="218"/>
      <c r="KXE2175" s="218"/>
      <c r="KXF2175" s="218"/>
      <c r="KXG2175" s="218"/>
      <c r="KXH2175" s="218"/>
      <c r="KXI2175" s="218"/>
      <c r="KXJ2175" s="218"/>
      <c r="KXK2175" s="218"/>
      <c r="KXL2175" s="218"/>
      <c r="KXM2175" s="218"/>
      <c r="KXN2175" s="218"/>
      <c r="KXO2175" s="218"/>
      <c r="KXP2175" s="218"/>
      <c r="KXQ2175" s="218"/>
      <c r="KXR2175" s="218"/>
      <c r="KXS2175" s="218"/>
      <c r="KXT2175" s="218"/>
      <c r="KXU2175" s="218"/>
      <c r="KXV2175" s="218"/>
      <c r="KXW2175" s="218"/>
      <c r="KXX2175" s="218"/>
      <c r="KXY2175" s="218"/>
      <c r="KXZ2175" s="218"/>
      <c r="KYA2175" s="218"/>
      <c r="KYB2175" s="218"/>
      <c r="KYC2175" s="218"/>
      <c r="KYD2175" s="218"/>
      <c r="KYE2175" s="218"/>
      <c r="KYF2175" s="218"/>
      <c r="KYG2175" s="218"/>
      <c r="KYH2175" s="218"/>
      <c r="KYI2175" s="218"/>
      <c r="KYJ2175" s="218"/>
      <c r="KYK2175" s="218"/>
      <c r="KYL2175" s="218"/>
      <c r="KYM2175" s="218"/>
      <c r="KYN2175" s="218"/>
      <c r="KYO2175" s="218"/>
      <c r="KYP2175" s="218"/>
      <c r="KYQ2175" s="218"/>
      <c r="KYR2175" s="218"/>
      <c r="KYS2175" s="218"/>
      <c r="KYT2175" s="218"/>
      <c r="KYU2175" s="218"/>
      <c r="KYV2175" s="218"/>
      <c r="KYW2175" s="218"/>
      <c r="KYX2175" s="218"/>
      <c r="KYY2175" s="218"/>
      <c r="KYZ2175" s="218"/>
      <c r="KZA2175" s="218"/>
      <c r="KZB2175" s="218"/>
      <c r="KZC2175" s="218"/>
      <c r="KZD2175" s="218"/>
      <c r="KZE2175" s="218"/>
      <c r="KZF2175" s="218"/>
      <c r="KZG2175" s="218"/>
      <c r="KZH2175" s="218"/>
      <c r="KZI2175" s="218"/>
      <c r="KZJ2175" s="218"/>
      <c r="KZK2175" s="218"/>
      <c r="KZL2175" s="218"/>
      <c r="KZM2175" s="218"/>
      <c r="KZN2175" s="218"/>
      <c r="KZO2175" s="218"/>
      <c r="KZP2175" s="218"/>
      <c r="KZQ2175" s="218"/>
      <c r="KZR2175" s="218"/>
      <c r="KZS2175" s="218"/>
      <c r="KZT2175" s="218"/>
      <c r="KZU2175" s="218"/>
      <c r="KZV2175" s="218"/>
      <c r="KZW2175" s="218"/>
      <c r="KZX2175" s="218"/>
      <c r="KZY2175" s="218"/>
      <c r="KZZ2175" s="218"/>
      <c r="LAA2175" s="218"/>
      <c r="LAB2175" s="218"/>
      <c r="LAC2175" s="218"/>
      <c r="LAD2175" s="218"/>
      <c r="LAE2175" s="218"/>
      <c r="LAF2175" s="218"/>
      <c r="LAG2175" s="218"/>
      <c r="LAH2175" s="218"/>
      <c r="LAI2175" s="218"/>
      <c r="LAJ2175" s="218"/>
      <c r="LAK2175" s="218"/>
      <c r="LAL2175" s="218"/>
      <c r="LAM2175" s="218"/>
      <c r="LAN2175" s="218"/>
      <c r="LAO2175" s="218"/>
      <c r="LAP2175" s="218"/>
      <c r="LAQ2175" s="218"/>
      <c r="LAR2175" s="218"/>
      <c r="LAS2175" s="218"/>
      <c r="LAT2175" s="218"/>
      <c r="LAU2175" s="218"/>
      <c r="LAV2175" s="218"/>
      <c r="LAW2175" s="218"/>
      <c r="LAX2175" s="218"/>
      <c r="LAY2175" s="218"/>
      <c r="LAZ2175" s="218"/>
      <c r="LBA2175" s="218"/>
      <c r="LBB2175" s="218"/>
      <c r="LBC2175" s="218"/>
      <c r="LBD2175" s="218"/>
      <c r="LBE2175" s="218"/>
      <c r="LBF2175" s="218"/>
      <c r="LBG2175" s="218"/>
      <c r="LBH2175" s="218"/>
      <c r="LBI2175" s="218"/>
      <c r="LBJ2175" s="218"/>
      <c r="LBK2175" s="218"/>
      <c r="LBL2175" s="218"/>
      <c r="LBM2175" s="218"/>
      <c r="LBN2175" s="218"/>
      <c r="LBO2175" s="218"/>
      <c r="LBP2175" s="218"/>
      <c r="LBQ2175" s="218"/>
      <c r="LBR2175" s="218"/>
      <c r="LBS2175" s="218"/>
      <c r="LBT2175" s="218"/>
      <c r="LBU2175" s="218"/>
      <c r="LBV2175" s="218"/>
      <c r="LBW2175" s="218"/>
      <c r="LBX2175" s="218"/>
      <c r="LBY2175" s="218"/>
      <c r="LBZ2175" s="218"/>
      <c r="LCA2175" s="218"/>
      <c r="LCB2175" s="218"/>
      <c r="LCC2175" s="218"/>
      <c r="LCD2175" s="218"/>
      <c r="LCE2175" s="218"/>
      <c r="LCF2175" s="218"/>
      <c r="LCG2175" s="218"/>
      <c r="LCH2175" s="218"/>
      <c r="LCI2175" s="218"/>
      <c r="LCJ2175" s="218"/>
      <c r="LCK2175" s="218"/>
      <c r="LCL2175" s="218"/>
      <c r="LCM2175" s="218"/>
      <c r="LCN2175" s="218"/>
      <c r="LCO2175" s="218"/>
      <c r="LCP2175" s="218"/>
      <c r="LCQ2175" s="218"/>
      <c r="LCR2175" s="218"/>
      <c r="LCS2175" s="218"/>
      <c r="LCT2175" s="218"/>
      <c r="LCU2175" s="218"/>
      <c r="LCV2175" s="218"/>
      <c r="LCW2175" s="218"/>
      <c r="LCX2175" s="218"/>
      <c r="LCY2175" s="218"/>
      <c r="LCZ2175" s="218"/>
      <c r="LDA2175" s="218"/>
      <c r="LDB2175" s="218"/>
      <c r="LDC2175" s="218"/>
      <c r="LDD2175" s="218"/>
      <c r="LDE2175" s="218"/>
      <c r="LDF2175" s="218"/>
      <c r="LDG2175" s="218"/>
      <c r="LDH2175" s="218"/>
      <c r="LDI2175" s="218"/>
      <c r="LDJ2175" s="218"/>
      <c r="LDK2175" s="218"/>
      <c r="LDL2175" s="218"/>
      <c r="LDM2175" s="218"/>
      <c r="LDN2175" s="218"/>
      <c r="LDO2175" s="218"/>
      <c r="LDP2175" s="218"/>
      <c r="LDQ2175" s="218"/>
      <c r="LDR2175" s="218"/>
      <c r="LDS2175" s="218"/>
      <c r="LDT2175" s="218"/>
      <c r="LDU2175" s="218"/>
      <c r="LDV2175" s="218"/>
      <c r="LDW2175" s="218"/>
      <c r="LDX2175" s="218"/>
      <c r="LDY2175" s="218"/>
      <c r="LDZ2175" s="218"/>
      <c r="LEA2175" s="218"/>
      <c r="LEB2175" s="218"/>
      <c r="LEC2175" s="218"/>
      <c r="LED2175" s="218"/>
      <c r="LEE2175" s="218"/>
      <c r="LEF2175" s="218"/>
      <c r="LEG2175" s="218"/>
      <c r="LEH2175" s="218"/>
      <c r="LEI2175" s="218"/>
      <c r="LEJ2175" s="218"/>
      <c r="LEK2175" s="218"/>
      <c r="LEL2175" s="218"/>
      <c r="LEM2175" s="218"/>
      <c r="LEN2175" s="218"/>
      <c r="LEO2175" s="218"/>
      <c r="LEP2175" s="218"/>
      <c r="LEQ2175" s="218"/>
      <c r="LER2175" s="218"/>
      <c r="LES2175" s="218"/>
      <c r="LET2175" s="218"/>
      <c r="LEU2175" s="218"/>
      <c r="LEV2175" s="218"/>
      <c r="LEW2175" s="218"/>
      <c r="LEX2175" s="218"/>
      <c r="LEY2175" s="218"/>
      <c r="LEZ2175" s="218"/>
      <c r="LFA2175" s="218"/>
      <c r="LFB2175" s="218"/>
      <c r="LFC2175" s="218"/>
      <c r="LFD2175" s="218"/>
      <c r="LFE2175" s="218"/>
      <c r="LFF2175" s="218"/>
      <c r="LFG2175" s="218"/>
      <c r="LFH2175" s="218"/>
      <c r="LFI2175" s="218"/>
      <c r="LFJ2175" s="218"/>
      <c r="LFK2175" s="218"/>
      <c r="LFL2175" s="218"/>
      <c r="LFM2175" s="218"/>
      <c r="LFN2175" s="218"/>
      <c r="LFO2175" s="218"/>
      <c r="LFP2175" s="218"/>
      <c r="LFQ2175" s="218"/>
      <c r="LFR2175" s="218"/>
      <c r="LFS2175" s="218"/>
      <c r="LFT2175" s="218"/>
      <c r="LFU2175" s="218"/>
      <c r="LFV2175" s="218"/>
      <c r="LFW2175" s="218"/>
      <c r="LFX2175" s="218"/>
      <c r="LFY2175" s="218"/>
      <c r="LFZ2175" s="218"/>
      <c r="LGA2175" s="218"/>
      <c r="LGB2175" s="218"/>
      <c r="LGC2175" s="218"/>
      <c r="LGD2175" s="218"/>
      <c r="LGE2175" s="218"/>
      <c r="LGF2175" s="218"/>
      <c r="LGG2175" s="218"/>
      <c r="LGH2175" s="218"/>
      <c r="LGI2175" s="218"/>
      <c r="LGJ2175" s="218"/>
      <c r="LGK2175" s="218"/>
      <c r="LGL2175" s="218"/>
      <c r="LGM2175" s="218"/>
      <c r="LGN2175" s="218"/>
      <c r="LGO2175" s="218"/>
      <c r="LGP2175" s="218"/>
      <c r="LGQ2175" s="218"/>
      <c r="LGR2175" s="218"/>
      <c r="LGS2175" s="218"/>
      <c r="LGT2175" s="218"/>
      <c r="LGU2175" s="218"/>
      <c r="LGV2175" s="218"/>
      <c r="LGW2175" s="218"/>
      <c r="LGX2175" s="218"/>
      <c r="LGY2175" s="218"/>
      <c r="LGZ2175" s="218"/>
      <c r="LHA2175" s="218"/>
      <c r="LHB2175" s="218"/>
      <c r="LHC2175" s="218"/>
      <c r="LHD2175" s="218"/>
      <c r="LHE2175" s="218"/>
      <c r="LHF2175" s="218"/>
      <c r="LHG2175" s="218"/>
      <c r="LHH2175" s="218"/>
      <c r="LHI2175" s="218"/>
      <c r="LHJ2175" s="218"/>
      <c r="LHK2175" s="218"/>
      <c r="LHL2175" s="218"/>
      <c r="LHM2175" s="218"/>
      <c r="LHN2175" s="218"/>
      <c r="LHO2175" s="218"/>
      <c r="LHP2175" s="218"/>
      <c r="LHQ2175" s="218"/>
      <c r="LHR2175" s="218"/>
      <c r="LHS2175" s="218"/>
      <c r="LHT2175" s="218"/>
      <c r="LHU2175" s="218"/>
      <c r="LHV2175" s="218"/>
      <c r="LHW2175" s="218"/>
      <c r="LHX2175" s="218"/>
      <c r="LHY2175" s="218"/>
      <c r="LHZ2175" s="218"/>
      <c r="LIA2175" s="218"/>
      <c r="LIB2175" s="218"/>
      <c r="LIC2175" s="218"/>
      <c r="LID2175" s="218"/>
      <c r="LIE2175" s="218"/>
      <c r="LIF2175" s="218"/>
      <c r="LIG2175" s="218"/>
      <c r="LIH2175" s="218"/>
      <c r="LII2175" s="218"/>
      <c r="LIJ2175" s="218"/>
      <c r="LIK2175" s="218"/>
      <c r="LIL2175" s="218"/>
      <c r="LIM2175" s="218"/>
      <c r="LIN2175" s="218"/>
      <c r="LIO2175" s="218"/>
      <c r="LIP2175" s="218"/>
      <c r="LIQ2175" s="218"/>
      <c r="LIR2175" s="218"/>
      <c r="LIS2175" s="218"/>
      <c r="LIT2175" s="218"/>
      <c r="LIU2175" s="218"/>
      <c r="LIV2175" s="218"/>
      <c r="LIW2175" s="218"/>
      <c r="LIX2175" s="218"/>
      <c r="LIY2175" s="218"/>
      <c r="LIZ2175" s="218"/>
      <c r="LJA2175" s="218"/>
      <c r="LJB2175" s="218"/>
      <c r="LJC2175" s="218"/>
      <c r="LJD2175" s="218"/>
      <c r="LJE2175" s="218"/>
      <c r="LJF2175" s="218"/>
      <c r="LJG2175" s="218"/>
      <c r="LJH2175" s="218"/>
      <c r="LJI2175" s="218"/>
      <c r="LJJ2175" s="218"/>
      <c r="LJK2175" s="218"/>
      <c r="LJL2175" s="218"/>
      <c r="LJM2175" s="218"/>
      <c r="LJN2175" s="218"/>
      <c r="LJO2175" s="218"/>
      <c r="LJP2175" s="218"/>
      <c r="LJQ2175" s="218"/>
      <c r="LJR2175" s="218"/>
      <c r="LJS2175" s="218"/>
      <c r="LJT2175" s="218"/>
      <c r="LJU2175" s="218"/>
      <c r="LJV2175" s="218"/>
      <c r="LJW2175" s="218"/>
      <c r="LJX2175" s="218"/>
      <c r="LJY2175" s="218"/>
      <c r="LJZ2175" s="218"/>
      <c r="LKA2175" s="218"/>
      <c r="LKB2175" s="218"/>
      <c r="LKC2175" s="218"/>
      <c r="LKD2175" s="218"/>
      <c r="LKE2175" s="218"/>
      <c r="LKF2175" s="218"/>
      <c r="LKG2175" s="218"/>
      <c r="LKH2175" s="218"/>
      <c r="LKI2175" s="218"/>
      <c r="LKJ2175" s="218"/>
      <c r="LKK2175" s="218"/>
      <c r="LKL2175" s="218"/>
      <c r="LKM2175" s="218"/>
      <c r="LKN2175" s="218"/>
      <c r="LKO2175" s="218"/>
      <c r="LKP2175" s="218"/>
      <c r="LKQ2175" s="218"/>
      <c r="LKR2175" s="218"/>
      <c r="LKS2175" s="218"/>
      <c r="LKT2175" s="218"/>
      <c r="LKU2175" s="218"/>
      <c r="LKV2175" s="218"/>
      <c r="LKW2175" s="218"/>
      <c r="LKX2175" s="218"/>
      <c r="LKY2175" s="218"/>
      <c r="LKZ2175" s="218"/>
      <c r="LLA2175" s="218"/>
      <c r="LLB2175" s="218"/>
      <c r="LLC2175" s="218"/>
      <c r="LLD2175" s="218"/>
      <c r="LLE2175" s="218"/>
      <c r="LLF2175" s="218"/>
      <c r="LLG2175" s="218"/>
      <c r="LLH2175" s="218"/>
      <c r="LLI2175" s="218"/>
      <c r="LLJ2175" s="218"/>
      <c r="LLK2175" s="218"/>
      <c r="LLL2175" s="218"/>
      <c r="LLM2175" s="218"/>
      <c r="LLN2175" s="218"/>
      <c r="LLO2175" s="218"/>
      <c r="LLP2175" s="218"/>
      <c r="LLQ2175" s="218"/>
      <c r="LLR2175" s="218"/>
      <c r="LLS2175" s="218"/>
      <c r="LLT2175" s="218"/>
      <c r="LLU2175" s="218"/>
      <c r="LLV2175" s="218"/>
      <c r="LLW2175" s="218"/>
      <c r="LLX2175" s="218"/>
      <c r="LLY2175" s="218"/>
      <c r="LLZ2175" s="218"/>
      <c r="LMA2175" s="218"/>
      <c r="LMB2175" s="218"/>
      <c r="LMC2175" s="218"/>
      <c r="LMD2175" s="218"/>
      <c r="LME2175" s="218"/>
      <c r="LMF2175" s="218"/>
      <c r="LMG2175" s="218"/>
      <c r="LMH2175" s="218"/>
      <c r="LMI2175" s="218"/>
      <c r="LMJ2175" s="218"/>
      <c r="LMK2175" s="218"/>
      <c r="LML2175" s="218"/>
      <c r="LMM2175" s="218"/>
      <c r="LMN2175" s="218"/>
      <c r="LMO2175" s="218"/>
      <c r="LMP2175" s="218"/>
      <c r="LMQ2175" s="218"/>
      <c r="LMR2175" s="218"/>
      <c r="LMS2175" s="218"/>
      <c r="LMT2175" s="218"/>
      <c r="LMU2175" s="218"/>
      <c r="LMV2175" s="218"/>
      <c r="LMW2175" s="218"/>
      <c r="LMX2175" s="218"/>
      <c r="LMY2175" s="218"/>
      <c r="LMZ2175" s="218"/>
      <c r="LNA2175" s="218"/>
      <c r="LNB2175" s="218"/>
      <c r="LNC2175" s="218"/>
      <c r="LND2175" s="218"/>
      <c r="LNE2175" s="218"/>
      <c r="LNF2175" s="218"/>
      <c r="LNG2175" s="218"/>
      <c r="LNH2175" s="218"/>
      <c r="LNI2175" s="218"/>
      <c r="LNJ2175" s="218"/>
      <c r="LNK2175" s="218"/>
      <c r="LNL2175" s="218"/>
      <c r="LNM2175" s="218"/>
      <c r="LNN2175" s="218"/>
      <c r="LNO2175" s="218"/>
      <c r="LNP2175" s="218"/>
      <c r="LNQ2175" s="218"/>
      <c r="LNR2175" s="218"/>
      <c r="LNS2175" s="218"/>
      <c r="LNT2175" s="218"/>
      <c r="LNU2175" s="218"/>
      <c r="LNV2175" s="218"/>
      <c r="LNW2175" s="218"/>
      <c r="LNX2175" s="218"/>
      <c r="LNY2175" s="218"/>
      <c r="LNZ2175" s="218"/>
      <c r="LOA2175" s="218"/>
      <c r="LOB2175" s="218"/>
      <c r="LOC2175" s="218"/>
      <c r="LOD2175" s="218"/>
      <c r="LOE2175" s="218"/>
      <c r="LOF2175" s="218"/>
      <c r="LOG2175" s="218"/>
      <c r="LOH2175" s="218"/>
      <c r="LOI2175" s="218"/>
      <c r="LOJ2175" s="218"/>
      <c r="LOK2175" s="218"/>
      <c r="LOL2175" s="218"/>
      <c r="LOM2175" s="218"/>
      <c r="LON2175" s="218"/>
      <c r="LOO2175" s="218"/>
      <c r="LOP2175" s="218"/>
      <c r="LOQ2175" s="218"/>
      <c r="LOR2175" s="218"/>
      <c r="LOS2175" s="218"/>
      <c r="LOT2175" s="218"/>
      <c r="LOU2175" s="218"/>
      <c r="LOV2175" s="218"/>
      <c r="LOW2175" s="218"/>
      <c r="LOX2175" s="218"/>
      <c r="LOY2175" s="218"/>
      <c r="LOZ2175" s="218"/>
      <c r="LPA2175" s="218"/>
      <c r="LPB2175" s="218"/>
      <c r="LPC2175" s="218"/>
      <c r="LPD2175" s="218"/>
      <c r="LPE2175" s="218"/>
      <c r="LPF2175" s="218"/>
      <c r="LPG2175" s="218"/>
      <c r="LPH2175" s="218"/>
      <c r="LPI2175" s="218"/>
      <c r="LPJ2175" s="218"/>
      <c r="LPK2175" s="218"/>
      <c r="LPL2175" s="218"/>
      <c r="LPM2175" s="218"/>
      <c r="LPN2175" s="218"/>
      <c r="LPO2175" s="218"/>
      <c r="LPP2175" s="218"/>
      <c r="LPQ2175" s="218"/>
      <c r="LPR2175" s="218"/>
      <c r="LPS2175" s="218"/>
      <c r="LPT2175" s="218"/>
      <c r="LPU2175" s="218"/>
      <c r="LPV2175" s="218"/>
      <c r="LPW2175" s="218"/>
      <c r="LPX2175" s="218"/>
      <c r="LPY2175" s="218"/>
      <c r="LPZ2175" s="218"/>
      <c r="LQA2175" s="218"/>
      <c r="LQB2175" s="218"/>
      <c r="LQC2175" s="218"/>
      <c r="LQD2175" s="218"/>
      <c r="LQE2175" s="218"/>
      <c r="LQF2175" s="218"/>
      <c r="LQG2175" s="218"/>
      <c r="LQH2175" s="218"/>
      <c r="LQI2175" s="218"/>
      <c r="LQJ2175" s="218"/>
      <c r="LQK2175" s="218"/>
      <c r="LQL2175" s="218"/>
      <c r="LQM2175" s="218"/>
      <c r="LQN2175" s="218"/>
      <c r="LQO2175" s="218"/>
      <c r="LQP2175" s="218"/>
      <c r="LQQ2175" s="218"/>
      <c r="LQR2175" s="218"/>
      <c r="LQS2175" s="218"/>
      <c r="LQT2175" s="218"/>
      <c r="LQU2175" s="218"/>
      <c r="LQV2175" s="218"/>
      <c r="LQW2175" s="218"/>
      <c r="LQX2175" s="218"/>
      <c r="LQY2175" s="218"/>
      <c r="LQZ2175" s="218"/>
      <c r="LRA2175" s="218"/>
      <c r="LRB2175" s="218"/>
      <c r="LRC2175" s="218"/>
      <c r="LRD2175" s="218"/>
      <c r="LRE2175" s="218"/>
      <c r="LRF2175" s="218"/>
      <c r="LRG2175" s="218"/>
      <c r="LRH2175" s="218"/>
      <c r="LRI2175" s="218"/>
      <c r="LRJ2175" s="218"/>
      <c r="LRK2175" s="218"/>
      <c r="LRL2175" s="218"/>
      <c r="LRM2175" s="218"/>
      <c r="LRN2175" s="218"/>
      <c r="LRO2175" s="218"/>
      <c r="LRP2175" s="218"/>
      <c r="LRQ2175" s="218"/>
      <c r="LRR2175" s="218"/>
      <c r="LRS2175" s="218"/>
      <c r="LRT2175" s="218"/>
      <c r="LRU2175" s="218"/>
      <c r="LRV2175" s="218"/>
      <c r="LRW2175" s="218"/>
      <c r="LRX2175" s="218"/>
      <c r="LRY2175" s="218"/>
      <c r="LRZ2175" s="218"/>
      <c r="LSA2175" s="218"/>
      <c r="LSB2175" s="218"/>
      <c r="LSC2175" s="218"/>
      <c r="LSD2175" s="218"/>
      <c r="LSE2175" s="218"/>
      <c r="LSF2175" s="218"/>
      <c r="LSG2175" s="218"/>
      <c r="LSH2175" s="218"/>
      <c r="LSI2175" s="218"/>
      <c r="LSJ2175" s="218"/>
      <c r="LSK2175" s="218"/>
      <c r="LSL2175" s="218"/>
      <c r="LSM2175" s="218"/>
      <c r="LSN2175" s="218"/>
      <c r="LSO2175" s="218"/>
      <c r="LSP2175" s="218"/>
      <c r="LSQ2175" s="218"/>
      <c r="LSR2175" s="218"/>
      <c r="LSS2175" s="218"/>
      <c r="LST2175" s="218"/>
      <c r="LSU2175" s="218"/>
      <c r="LSV2175" s="218"/>
      <c r="LSW2175" s="218"/>
      <c r="LSX2175" s="218"/>
      <c r="LSY2175" s="218"/>
      <c r="LSZ2175" s="218"/>
      <c r="LTA2175" s="218"/>
      <c r="LTB2175" s="218"/>
      <c r="LTC2175" s="218"/>
      <c r="LTD2175" s="218"/>
      <c r="LTE2175" s="218"/>
      <c r="LTF2175" s="218"/>
      <c r="LTG2175" s="218"/>
      <c r="LTH2175" s="218"/>
      <c r="LTI2175" s="218"/>
      <c r="LTJ2175" s="218"/>
      <c r="LTK2175" s="218"/>
      <c r="LTL2175" s="218"/>
      <c r="LTM2175" s="218"/>
      <c r="LTN2175" s="218"/>
      <c r="LTO2175" s="218"/>
      <c r="LTP2175" s="218"/>
      <c r="LTQ2175" s="218"/>
      <c r="LTR2175" s="218"/>
      <c r="LTS2175" s="218"/>
      <c r="LTT2175" s="218"/>
      <c r="LTU2175" s="218"/>
      <c r="LTV2175" s="218"/>
      <c r="LTW2175" s="218"/>
      <c r="LTX2175" s="218"/>
      <c r="LTY2175" s="218"/>
      <c r="LTZ2175" s="218"/>
      <c r="LUA2175" s="218"/>
      <c r="LUB2175" s="218"/>
      <c r="LUC2175" s="218"/>
      <c r="LUD2175" s="218"/>
      <c r="LUE2175" s="218"/>
      <c r="LUF2175" s="218"/>
      <c r="LUG2175" s="218"/>
      <c r="LUH2175" s="218"/>
      <c r="LUI2175" s="218"/>
      <c r="LUJ2175" s="218"/>
      <c r="LUK2175" s="218"/>
      <c r="LUL2175" s="218"/>
      <c r="LUM2175" s="218"/>
      <c r="LUN2175" s="218"/>
      <c r="LUO2175" s="218"/>
      <c r="LUP2175" s="218"/>
      <c r="LUQ2175" s="218"/>
      <c r="LUR2175" s="218"/>
      <c r="LUS2175" s="218"/>
      <c r="LUT2175" s="218"/>
      <c r="LUU2175" s="218"/>
      <c r="LUV2175" s="218"/>
      <c r="LUW2175" s="218"/>
      <c r="LUX2175" s="218"/>
      <c r="LUY2175" s="218"/>
      <c r="LUZ2175" s="218"/>
      <c r="LVA2175" s="218"/>
      <c r="LVB2175" s="218"/>
      <c r="LVC2175" s="218"/>
      <c r="LVD2175" s="218"/>
      <c r="LVE2175" s="218"/>
      <c r="LVF2175" s="218"/>
      <c r="LVG2175" s="218"/>
      <c r="LVH2175" s="218"/>
      <c r="LVI2175" s="218"/>
      <c r="LVJ2175" s="218"/>
      <c r="LVK2175" s="218"/>
      <c r="LVL2175" s="218"/>
      <c r="LVM2175" s="218"/>
      <c r="LVN2175" s="218"/>
      <c r="LVO2175" s="218"/>
      <c r="LVP2175" s="218"/>
      <c r="LVQ2175" s="218"/>
      <c r="LVR2175" s="218"/>
      <c r="LVS2175" s="218"/>
      <c r="LVT2175" s="218"/>
      <c r="LVU2175" s="218"/>
      <c r="LVV2175" s="218"/>
      <c r="LVW2175" s="218"/>
      <c r="LVX2175" s="218"/>
      <c r="LVY2175" s="218"/>
      <c r="LVZ2175" s="218"/>
      <c r="LWA2175" s="218"/>
      <c r="LWB2175" s="218"/>
      <c r="LWC2175" s="218"/>
      <c r="LWD2175" s="218"/>
      <c r="LWE2175" s="218"/>
      <c r="LWF2175" s="218"/>
      <c r="LWG2175" s="218"/>
      <c r="LWH2175" s="218"/>
      <c r="LWI2175" s="218"/>
      <c r="LWJ2175" s="218"/>
      <c r="LWK2175" s="218"/>
      <c r="LWL2175" s="218"/>
      <c r="LWM2175" s="218"/>
      <c r="LWN2175" s="218"/>
      <c r="LWO2175" s="218"/>
      <c r="LWP2175" s="218"/>
      <c r="LWQ2175" s="218"/>
      <c r="LWR2175" s="218"/>
      <c r="LWS2175" s="218"/>
      <c r="LWT2175" s="218"/>
      <c r="LWU2175" s="218"/>
      <c r="LWV2175" s="218"/>
      <c r="LWW2175" s="218"/>
      <c r="LWX2175" s="218"/>
      <c r="LWY2175" s="218"/>
      <c r="LWZ2175" s="218"/>
      <c r="LXA2175" s="218"/>
      <c r="LXB2175" s="218"/>
      <c r="LXC2175" s="218"/>
      <c r="LXD2175" s="218"/>
      <c r="LXE2175" s="218"/>
      <c r="LXF2175" s="218"/>
      <c r="LXG2175" s="218"/>
      <c r="LXH2175" s="218"/>
      <c r="LXI2175" s="218"/>
      <c r="LXJ2175" s="218"/>
      <c r="LXK2175" s="218"/>
      <c r="LXL2175" s="218"/>
      <c r="LXM2175" s="218"/>
      <c r="LXN2175" s="218"/>
      <c r="LXO2175" s="218"/>
      <c r="LXP2175" s="218"/>
      <c r="LXQ2175" s="218"/>
      <c r="LXR2175" s="218"/>
      <c r="LXS2175" s="218"/>
      <c r="LXT2175" s="218"/>
      <c r="LXU2175" s="218"/>
      <c r="LXV2175" s="218"/>
      <c r="LXW2175" s="218"/>
      <c r="LXX2175" s="218"/>
      <c r="LXY2175" s="218"/>
      <c r="LXZ2175" s="218"/>
      <c r="LYA2175" s="218"/>
      <c r="LYB2175" s="218"/>
      <c r="LYC2175" s="218"/>
      <c r="LYD2175" s="218"/>
      <c r="LYE2175" s="218"/>
      <c r="LYF2175" s="218"/>
      <c r="LYG2175" s="218"/>
      <c r="LYH2175" s="218"/>
      <c r="LYI2175" s="218"/>
      <c r="LYJ2175" s="218"/>
      <c r="LYK2175" s="218"/>
      <c r="LYL2175" s="218"/>
      <c r="LYM2175" s="218"/>
      <c r="LYN2175" s="218"/>
      <c r="LYO2175" s="218"/>
      <c r="LYP2175" s="218"/>
      <c r="LYQ2175" s="218"/>
      <c r="LYR2175" s="218"/>
      <c r="LYS2175" s="218"/>
      <c r="LYT2175" s="218"/>
      <c r="LYU2175" s="218"/>
      <c r="LYV2175" s="218"/>
      <c r="LYW2175" s="218"/>
      <c r="LYX2175" s="218"/>
      <c r="LYY2175" s="218"/>
      <c r="LYZ2175" s="218"/>
      <c r="LZA2175" s="218"/>
      <c r="LZB2175" s="218"/>
      <c r="LZC2175" s="218"/>
      <c r="LZD2175" s="218"/>
      <c r="LZE2175" s="218"/>
      <c r="LZF2175" s="218"/>
      <c r="LZG2175" s="218"/>
      <c r="LZH2175" s="218"/>
      <c r="LZI2175" s="218"/>
      <c r="LZJ2175" s="218"/>
      <c r="LZK2175" s="218"/>
      <c r="LZL2175" s="218"/>
      <c r="LZM2175" s="218"/>
      <c r="LZN2175" s="218"/>
      <c r="LZO2175" s="218"/>
      <c r="LZP2175" s="218"/>
      <c r="LZQ2175" s="218"/>
      <c r="LZR2175" s="218"/>
      <c r="LZS2175" s="218"/>
      <c r="LZT2175" s="218"/>
      <c r="LZU2175" s="218"/>
      <c r="LZV2175" s="218"/>
      <c r="LZW2175" s="218"/>
      <c r="LZX2175" s="218"/>
      <c r="LZY2175" s="218"/>
      <c r="LZZ2175" s="218"/>
      <c r="MAA2175" s="218"/>
      <c r="MAB2175" s="218"/>
      <c r="MAC2175" s="218"/>
      <c r="MAD2175" s="218"/>
      <c r="MAE2175" s="218"/>
      <c r="MAF2175" s="218"/>
      <c r="MAG2175" s="218"/>
      <c r="MAH2175" s="218"/>
      <c r="MAI2175" s="218"/>
      <c r="MAJ2175" s="218"/>
      <c r="MAK2175" s="218"/>
      <c r="MAL2175" s="218"/>
      <c r="MAM2175" s="218"/>
      <c r="MAN2175" s="218"/>
      <c r="MAO2175" s="218"/>
      <c r="MAP2175" s="218"/>
      <c r="MAQ2175" s="218"/>
      <c r="MAR2175" s="218"/>
      <c r="MAS2175" s="218"/>
      <c r="MAT2175" s="218"/>
      <c r="MAU2175" s="218"/>
      <c r="MAV2175" s="218"/>
      <c r="MAW2175" s="218"/>
      <c r="MAX2175" s="218"/>
      <c r="MAY2175" s="218"/>
      <c r="MAZ2175" s="218"/>
      <c r="MBA2175" s="218"/>
      <c r="MBB2175" s="218"/>
      <c r="MBC2175" s="218"/>
      <c r="MBD2175" s="218"/>
      <c r="MBE2175" s="218"/>
      <c r="MBF2175" s="218"/>
      <c r="MBG2175" s="218"/>
      <c r="MBH2175" s="218"/>
      <c r="MBI2175" s="218"/>
      <c r="MBJ2175" s="218"/>
      <c r="MBK2175" s="218"/>
      <c r="MBL2175" s="218"/>
      <c r="MBM2175" s="218"/>
      <c r="MBN2175" s="218"/>
      <c r="MBO2175" s="218"/>
      <c r="MBP2175" s="218"/>
      <c r="MBQ2175" s="218"/>
      <c r="MBR2175" s="218"/>
      <c r="MBS2175" s="218"/>
      <c r="MBT2175" s="218"/>
      <c r="MBU2175" s="218"/>
      <c r="MBV2175" s="218"/>
      <c r="MBW2175" s="218"/>
      <c r="MBX2175" s="218"/>
      <c r="MBY2175" s="218"/>
      <c r="MBZ2175" s="218"/>
      <c r="MCA2175" s="218"/>
      <c r="MCB2175" s="218"/>
      <c r="MCC2175" s="218"/>
      <c r="MCD2175" s="218"/>
      <c r="MCE2175" s="218"/>
      <c r="MCF2175" s="218"/>
      <c r="MCG2175" s="218"/>
      <c r="MCH2175" s="218"/>
      <c r="MCI2175" s="218"/>
      <c r="MCJ2175" s="218"/>
      <c r="MCK2175" s="218"/>
      <c r="MCL2175" s="218"/>
      <c r="MCM2175" s="218"/>
      <c r="MCN2175" s="218"/>
      <c r="MCO2175" s="218"/>
      <c r="MCP2175" s="218"/>
      <c r="MCQ2175" s="218"/>
      <c r="MCR2175" s="218"/>
      <c r="MCS2175" s="218"/>
      <c r="MCT2175" s="218"/>
      <c r="MCU2175" s="218"/>
      <c r="MCV2175" s="218"/>
      <c r="MCW2175" s="218"/>
      <c r="MCX2175" s="218"/>
      <c r="MCY2175" s="218"/>
      <c r="MCZ2175" s="218"/>
      <c r="MDA2175" s="218"/>
      <c r="MDB2175" s="218"/>
      <c r="MDC2175" s="218"/>
      <c r="MDD2175" s="218"/>
      <c r="MDE2175" s="218"/>
      <c r="MDF2175" s="218"/>
      <c r="MDG2175" s="218"/>
      <c r="MDH2175" s="218"/>
      <c r="MDI2175" s="218"/>
      <c r="MDJ2175" s="218"/>
      <c r="MDK2175" s="218"/>
      <c r="MDL2175" s="218"/>
      <c r="MDM2175" s="218"/>
      <c r="MDN2175" s="218"/>
      <c r="MDO2175" s="218"/>
      <c r="MDP2175" s="218"/>
      <c r="MDQ2175" s="218"/>
      <c r="MDR2175" s="218"/>
      <c r="MDS2175" s="218"/>
      <c r="MDT2175" s="218"/>
      <c r="MDU2175" s="218"/>
      <c r="MDV2175" s="218"/>
      <c r="MDW2175" s="218"/>
      <c r="MDX2175" s="218"/>
      <c r="MDY2175" s="218"/>
      <c r="MDZ2175" s="218"/>
      <c r="MEA2175" s="218"/>
      <c r="MEB2175" s="218"/>
      <c r="MEC2175" s="218"/>
      <c r="MED2175" s="218"/>
      <c r="MEE2175" s="218"/>
      <c r="MEF2175" s="218"/>
      <c r="MEG2175" s="218"/>
      <c r="MEH2175" s="218"/>
      <c r="MEI2175" s="218"/>
      <c r="MEJ2175" s="218"/>
      <c r="MEK2175" s="218"/>
      <c r="MEL2175" s="218"/>
      <c r="MEM2175" s="218"/>
      <c r="MEN2175" s="218"/>
      <c r="MEO2175" s="218"/>
      <c r="MEP2175" s="218"/>
      <c r="MEQ2175" s="218"/>
      <c r="MER2175" s="218"/>
      <c r="MES2175" s="218"/>
      <c r="MET2175" s="218"/>
      <c r="MEU2175" s="218"/>
      <c r="MEV2175" s="218"/>
      <c r="MEW2175" s="218"/>
      <c r="MEX2175" s="218"/>
      <c r="MEY2175" s="218"/>
      <c r="MEZ2175" s="218"/>
      <c r="MFA2175" s="218"/>
      <c r="MFB2175" s="218"/>
      <c r="MFC2175" s="218"/>
      <c r="MFD2175" s="218"/>
      <c r="MFE2175" s="218"/>
      <c r="MFF2175" s="218"/>
      <c r="MFG2175" s="218"/>
      <c r="MFH2175" s="218"/>
      <c r="MFI2175" s="218"/>
      <c r="MFJ2175" s="218"/>
      <c r="MFK2175" s="218"/>
      <c r="MFL2175" s="218"/>
      <c r="MFM2175" s="218"/>
      <c r="MFN2175" s="218"/>
      <c r="MFO2175" s="218"/>
      <c r="MFP2175" s="218"/>
      <c r="MFQ2175" s="218"/>
      <c r="MFR2175" s="218"/>
      <c r="MFS2175" s="218"/>
      <c r="MFT2175" s="218"/>
      <c r="MFU2175" s="218"/>
      <c r="MFV2175" s="218"/>
      <c r="MFW2175" s="218"/>
      <c r="MFX2175" s="218"/>
      <c r="MFY2175" s="218"/>
      <c r="MFZ2175" s="218"/>
      <c r="MGA2175" s="218"/>
      <c r="MGB2175" s="218"/>
      <c r="MGC2175" s="218"/>
      <c r="MGD2175" s="218"/>
      <c r="MGE2175" s="218"/>
      <c r="MGF2175" s="218"/>
      <c r="MGG2175" s="218"/>
      <c r="MGH2175" s="218"/>
      <c r="MGI2175" s="218"/>
      <c r="MGJ2175" s="218"/>
      <c r="MGK2175" s="218"/>
      <c r="MGL2175" s="218"/>
      <c r="MGM2175" s="218"/>
      <c r="MGN2175" s="218"/>
      <c r="MGO2175" s="218"/>
      <c r="MGP2175" s="218"/>
      <c r="MGQ2175" s="218"/>
      <c r="MGR2175" s="218"/>
      <c r="MGS2175" s="218"/>
      <c r="MGT2175" s="218"/>
      <c r="MGU2175" s="218"/>
      <c r="MGV2175" s="218"/>
      <c r="MGW2175" s="218"/>
      <c r="MGX2175" s="218"/>
      <c r="MGY2175" s="218"/>
      <c r="MGZ2175" s="218"/>
      <c r="MHA2175" s="218"/>
      <c r="MHB2175" s="218"/>
      <c r="MHC2175" s="218"/>
      <c r="MHD2175" s="218"/>
      <c r="MHE2175" s="218"/>
      <c r="MHF2175" s="218"/>
      <c r="MHG2175" s="218"/>
      <c r="MHH2175" s="218"/>
      <c r="MHI2175" s="218"/>
      <c r="MHJ2175" s="218"/>
      <c r="MHK2175" s="218"/>
      <c r="MHL2175" s="218"/>
      <c r="MHM2175" s="218"/>
      <c r="MHN2175" s="218"/>
      <c r="MHO2175" s="218"/>
      <c r="MHP2175" s="218"/>
      <c r="MHQ2175" s="218"/>
      <c r="MHR2175" s="218"/>
      <c r="MHS2175" s="218"/>
      <c r="MHT2175" s="218"/>
      <c r="MHU2175" s="218"/>
      <c r="MHV2175" s="218"/>
      <c r="MHW2175" s="218"/>
      <c r="MHX2175" s="218"/>
      <c r="MHY2175" s="218"/>
      <c r="MHZ2175" s="218"/>
      <c r="MIA2175" s="218"/>
      <c r="MIB2175" s="218"/>
      <c r="MIC2175" s="218"/>
      <c r="MID2175" s="218"/>
      <c r="MIE2175" s="218"/>
      <c r="MIF2175" s="218"/>
      <c r="MIG2175" s="218"/>
      <c r="MIH2175" s="218"/>
      <c r="MII2175" s="218"/>
      <c r="MIJ2175" s="218"/>
      <c r="MIK2175" s="218"/>
      <c r="MIL2175" s="218"/>
      <c r="MIM2175" s="218"/>
      <c r="MIN2175" s="218"/>
      <c r="MIO2175" s="218"/>
      <c r="MIP2175" s="218"/>
      <c r="MIQ2175" s="218"/>
      <c r="MIR2175" s="218"/>
      <c r="MIS2175" s="218"/>
      <c r="MIT2175" s="218"/>
      <c r="MIU2175" s="218"/>
      <c r="MIV2175" s="218"/>
      <c r="MIW2175" s="218"/>
      <c r="MIX2175" s="218"/>
      <c r="MIY2175" s="218"/>
      <c r="MIZ2175" s="218"/>
      <c r="MJA2175" s="218"/>
      <c r="MJB2175" s="218"/>
      <c r="MJC2175" s="218"/>
      <c r="MJD2175" s="218"/>
      <c r="MJE2175" s="218"/>
      <c r="MJF2175" s="218"/>
      <c r="MJG2175" s="218"/>
      <c r="MJH2175" s="218"/>
      <c r="MJI2175" s="218"/>
      <c r="MJJ2175" s="218"/>
      <c r="MJK2175" s="218"/>
      <c r="MJL2175" s="218"/>
      <c r="MJM2175" s="218"/>
      <c r="MJN2175" s="218"/>
      <c r="MJO2175" s="218"/>
      <c r="MJP2175" s="218"/>
      <c r="MJQ2175" s="218"/>
      <c r="MJR2175" s="218"/>
      <c r="MJS2175" s="218"/>
      <c r="MJT2175" s="218"/>
      <c r="MJU2175" s="218"/>
      <c r="MJV2175" s="218"/>
      <c r="MJW2175" s="218"/>
      <c r="MJX2175" s="218"/>
      <c r="MJY2175" s="218"/>
      <c r="MJZ2175" s="218"/>
      <c r="MKA2175" s="218"/>
      <c r="MKB2175" s="218"/>
      <c r="MKC2175" s="218"/>
      <c r="MKD2175" s="218"/>
      <c r="MKE2175" s="218"/>
      <c r="MKF2175" s="218"/>
      <c r="MKG2175" s="218"/>
      <c r="MKH2175" s="218"/>
      <c r="MKI2175" s="218"/>
      <c r="MKJ2175" s="218"/>
      <c r="MKK2175" s="218"/>
      <c r="MKL2175" s="218"/>
      <c r="MKM2175" s="218"/>
      <c r="MKN2175" s="218"/>
      <c r="MKO2175" s="218"/>
      <c r="MKP2175" s="218"/>
      <c r="MKQ2175" s="218"/>
      <c r="MKR2175" s="218"/>
      <c r="MKS2175" s="218"/>
      <c r="MKT2175" s="218"/>
      <c r="MKU2175" s="218"/>
      <c r="MKV2175" s="218"/>
      <c r="MKW2175" s="218"/>
      <c r="MKX2175" s="218"/>
      <c r="MKY2175" s="218"/>
      <c r="MKZ2175" s="218"/>
      <c r="MLA2175" s="218"/>
      <c r="MLB2175" s="218"/>
      <c r="MLC2175" s="218"/>
      <c r="MLD2175" s="218"/>
      <c r="MLE2175" s="218"/>
      <c r="MLF2175" s="218"/>
      <c r="MLG2175" s="218"/>
      <c r="MLH2175" s="218"/>
      <c r="MLI2175" s="218"/>
      <c r="MLJ2175" s="218"/>
      <c r="MLK2175" s="218"/>
      <c r="MLL2175" s="218"/>
      <c r="MLM2175" s="218"/>
      <c r="MLN2175" s="218"/>
      <c r="MLO2175" s="218"/>
      <c r="MLP2175" s="218"/>
      <c r="MLQ2175" s="218"/>
      <c r="MLR2175" s="218"/>
      <c r="MLS2175" s="218"/>
      <c r="MLT2175" s="218"/>
      <c r="MLU2175" s="218"/>
      <c r="MLV2175" s="218"/>
      <c r="MLW2175" s="218"/>
      <c r="MLX2175" s="218"/>
      <c r="MLY2175" s="218"/>
      <c r="MLZ2175" s="218"/>
      <c r="MMA2175" s="218"/>
      <c r="MMB2175" s="218"/>
      <c r="MMC2175" s="218"/>
      <c r="MMD2175" s="218"/>
      <c r="MME2175" s="218"/>
      <c r="MMF2175" s="218"/>
      <c r="MMG2175" s="218"/>
      <c r="MMH2175" s="218"/>
      <c r="MMI2175" s="218"/>
      <c r="MMJ2175" s="218"/>
      <c r="MMK2175" s="218"/>
      <c r="MML2175" s="218"/>
      <c r="MMM2175" s="218"/>
      <c r="MMN2175" s="218"/>
      <c r="MMO2175" s="218"/>
      <c r="MMP2175" s="218"/>
      <c r="MMQ2175" s="218"/>
      <c r="MMR2175" s="218"/>
      <c r="MMS2175" s="218"/>
      <c r="MMT2175" s="218"/>
      <c r="MMU2175" s="218"/>
      <c r="MMV2175" s="218"/>
      <c r="MMW2175" s="218"/>
      <c r="MMX2175" s="218"/>
      <c r="MMY2175" s="218"/>
      <c r="MMZ2175" s="218"/>
      <c r="MNA2175" s="218"/>
      <c r="MNB2175" s="218"/>
      <c r="MNC2175" s="218"/>
      <c r="MND2175" s="218"/>
      <c r="MNE2175" s="218"/>
      <c r="MNF2175" s="218"/>
      <c r="MNG2175" s="218"/>
      <c r="MNH2175" s="218"/>
      <c r="MNI2175" s="218"/>
      <c r="MNJ2175" s="218"/>
      <c r="MNK2175" s="218"/>
      <c r="MNL2175" s="218"/>
      <c r="MNM2175" s="218"/>
      <c r="MNN2175" s="218"/>
      <c r="MNO2175" s="218"/>
      <c r="MNP2175" s="218"/>
      <c r="MNQ2175" s="218"/>
      <c r="MNR2175" s="218"/>
      <c r="MNS2175" s="218"/>
      <c r="MNT2175" s="218"/>
      <c r="MNU2175" s="218"/>
      <c r="MNV2175" s="218"/>
      <c r="MNW2175" s="218"/>
      <c r="MNX2175" s="218"/>
      <c r="MNY2175" s="218"/>
      <c r="MNZ2175" s="218"/>
      <c r="MOA2175" s="218"/>
      <c r="MOB2175" s="218"/>
      <c r="MOC2175" s="218"/>
      <c r="MOD2175" s="218"/>
      <c r="MOE2175" s="218"/>
      <c r="MOF2175" s="218"/>
      <c r="MOG2175" s="218"/>
      <c r="MOH2175" s="218"/>
      <c r="MOI2175" s="218"/>
      <c r="MOJ2175" s="218"/>
      <c r="MOK2175" s="218"/>
      <c r="MOL2175" s="218"/>
      <c r="MOM2175" s="218"/>
      <c r="MON2175" s="218"/>
      <c r="MOO2175" s="218"/>
      <c r="MOP2175" s="218"/>
      <c r="MOQ2175" s="218"/>
      <c r="MOR2175" s="218"/>
      <c r="MOS2175" s="218"/>
      <c r="MOT2175" s="218"/>
      <c r="MOU2175" s="218"/>
      <c r="MOV2175" s="218"/>
      <c r="MOW2175" s="218"/>
      <c r="MOX2175" s="218"/>
      <c r="MOY2175" s="218"/>
      <c r="MOZ2175" s="218"/>
      <c r="MPA2175" s="218"/>
      <c r="MPB2175" s="218"/>
      <c r="MPC2175" s="218"/>
      <c r="MPD2175" s="218"/>
      <c r="MPE2175" s="218"/>
      <c r="MPF2175" s="218"/>
      <c r="MPG2175" s="218"/>
      <c r="MPH2175" s="218"/>
      <c r="MPI2175" s="218"/>
      <c r="MPJ2175" s="218"/>
      <c r="MPK2175" s="218"/>
      <c r="MPL2175" s="218"/>
      <c r="MPM2175" s="218"/>
      <c r="MPN2175" s="218"/>
      <c r="MPO2175" s="218"/>
      <c r="MPP2175" s="218"/>
      <c r="MPQ2175" s="218"/>
      <c r="MPR2175" s="218"/>
      <c r="MPS2175" s="218"/>
      <c r="MPT2175" s="218"/>
      <c r="MPU2175" s="218"/>
      <c r="MPV2175" s="218"/>
      <c r="MPW2175" s="218"/>
      <c r="MPX2175" s="218"/>
      <c r="MPY2175" s="218"/>
      <c r="MPZ2175" s="218"/>
      <c r="MQA2175" s="218"/>
      <c r="MQB2175" s="218"/>
      <c r="MQC2175" s="218"/>
      <c r="MQD2175" s="218"/>
      <c r="MQE2175" s="218"/>
      <c r="MQF2175" s="218"/>
      <c r="MQG2175" s="218"/>
      <c r="MQH2175" s="218"/>
      <c r="MQI2175" s="218"/>
      <c r="MQJ2175" s="218"/>
      <c r="MQK2175" s="218"/>
      <c r="MQL2175" s="218"/>
      <c r="MQM2175" s="218"/>
      <c r="MQN2175" s="218"/>
      <c r="MQO2175" s="218"/>
      <c r="MQP2175" s="218"/>
      <c r="MQQ2175" s="218"/>
      <c r="MQR2175" s="218"/>
      <c r="MQS2175" s="218"/>
      <c r="MQT2175" s="218"/>
      <c r="MQU2175" s="218"/>
      <c r="MQV2175" s="218"/>
      <c r="MQW2175" s="218"/>
      <c r="MQX2175" s="218"/>
      <c r="MQY2175" s="218"/>
      <c r="MQZ2175" s="218"/>
      <c r="MRA2175" s="218"/>
      <c r="MRB2175" s="218"/>
      <c r="MRC2175" s="218"/>
      <c r="MRD2175" s="218"/>
      <c r="MRE2175" s="218"/>
      <c r="MRF2175" s="218"/>
      <c r="MRG2175" s="218"/>
      <c r="MRH2175" s="218"/>
      <c r="MRI2175" s="218"/>
      <c r="MRJ2175" s="218"/>
      <c r="MRK2175" s="218"/>
      <c r="MRL2175" s="218"/>
      <c r="MRM2175" s="218"/>
      <c r="MRN2175" s="218"/>
      <c r="MRO2175" s="218"/>
      <c r="MRP2175" s="218"/>
      <c r="MRQ2175" s="218"/>
      <c r="MRR2175" s="218"/>
      <c r="MRS2175" s="218"/>
      <c r="MRT2175" s="218"/>
      <c r="MRU2175" s="218"/>
      <c r="MRV2175" s="218"/>
      <c r="MRW2175" s="218"/>
      <c r="MRX2175" s="218"/>
      <c r="MRY2175" s="218"/>
      <c r="MRZ2175" s="218"/>
      <c r="MSA2175" s="218"/>
      <c r="MSB2175" s="218"/>
      <c r="MSC2175" s="218"/>
      <c r="MSD2175" s="218"/>
      <c r="MSE2175" s="218"/>
      <c r="MSF2175" s="218"/>
      <c r="MSG2175" s="218"/>
      <c r="MSH2175" s="218"/>
      <c r="MSI2175" s="218"/>
      <c r="MSJ2175" s="218"/>
      <c r="MSK2175" s="218"/>
      <c r="MSL2175" s="218"/>
      <c r="MSM2175" s="218"/>
      <c r="MSN2175" s="218"/>
      <c r="MSO2175" s="218"/>
      <c r="MSP2175" s="218"/>
      <c r="MSQ2175" s="218"/>
      <c r="MSR2175" s="218"/>
      <c r="MSS2175" s="218"/>
      <c r="MST2175" s="218"/>
      <c r="MSU2175" s="218"/>
      <c r="MSV2175" s="218"/>
      <c r="MSW2175" s="218"/>
      <c r="MSX2175" s="218"/>
      <c r="MSY2175" s="218"/>
      <c r="MSZ2175" s="218"/>
      <c r="MTA2175" s="218"/>
      <c r="MTB2175" s="218"/>
      <c r="MTC2175" s="218"/>
      <c r="MTD2175" s="218"/>
      <c r="MTE2175" s="218"/>
      <c r="MTF2175" s="218"/>
      <c r="MTG2175" s="218"/>
      <c r="MTH2175" s="218"/>
      <c r="MTI2175" s="218"/>
      <c r="MTJ2175" s="218"/>
      <c r="MTK2175" s="218"/>
      <c r="MTL2175" s="218"/>
      <c r="MTM2175" s="218"/>
      <c r="MTN2175" s="218"/>
      <c r="MTO2175" s="218"/>
      <c r="MTP2175" s="218"/>
      <c r="MTQ2175" s="218"/>
      <c r="MTR2175" s="218"/>
      <c r="MTS2175" s="218"/>
      <c r="MTT2175" s="218"/>
      <c r="MTU2175" s="218"/>
      <c r="MTV2175" s="218"/>
      <c r="MTW2175" s="218"/>
      <c r="MTX2175" s="218"/>
      <c r="MTY2175" s="218"/>
      <c r="MTZ2175" s="218"/>
      <c r="MUA2175" s="218"/>
      <c r="MUB2175" s="218"/>
      <c r="MUC2175" s="218"/>
      <c r="MUD2175" s="218"/>
      <c r="MUE2175" s="218"/>
      <c r="MUF2175" s="218"/>
      <c r="MUG2175" s="218"/>
      <c r="MUH2175" s="218"/>
      <c r="MUI2175" s="218"/>
      <c r="MUJ2175" s="218"/>
      <c r="MUK2175" s="218"/>
      <c r="MUL2175" s="218"/>
      <c r="MUM2175" s="218"/>
      <c r="MUN2175" s="218"/>
      <c r="MUO2175" s="218"/>
      <c r="MUP2175" s="218"/>
      <c r="MUQ2175" s="218"/>
      <c r="MUR2175" s="218"/>
      <c r="MUS2175" s="218"/>
      <c r="MUT2175" s="218"/>
      <c r="MUU2175" s="218"/>
      <c r="MUV2175" s="218"/>
      <c r="MUW2175" s="218"/>
      <c r="MUX2175" s="218"/>
      <c r="MUY2175" s="218"/>
      <c r="MUZ2175" s="218"/>
      <c r="MVA2175" s="218"/>
      <c r="MVB2175" s="218"/>
      <c r="MVC2175" s="218"/>
      <c r="MVD2175" s="218"/>
      <c r="MVE2175" s="218"/>
      <c r="MVF2175" s="218"/>
      <c r="MVG2175" s="218"/>
      <c r="MVH2175" s="218"/>
      <c r="MVI2175" s="218"/>
      <c r="MVJ2175" s="218"/>
      <c r="MVK2175" s="218"/>
      <c r="MVL2175" s="218"/>
      <c r="MVM2175" s="218"/>
      <c r="MVN2175" s="218"/>
      <c r="MVO2175" s="218"/>
      <c r="MVP2175" s="218"/>
      <c r="MVQ2175" s="218"/>
      <c r="MVR2175" s="218"/>
      <c r="MVS2175" s="218"/>
      <c r="MVT2175" s="218"/>
      <c r="MVU2175" s="218"/>
      <c r="MVV2175" s="218"/>
      <c r="MVW2175" s="218"/>
      <c r="MVX2175" s="218"/>
      <c r="MVY2175" s="218"/>
      <c r="MVZ2175" s="218"/>
      <c r="MWA2175" s="218"/>
      <c r="MWB2175" s="218"/>
      <c r="MWC2175" s="218"/>
      <c r="MWD2175" s="218"/>
      <c r="MWE2175" s="218"/>
      <c r="MWF2175" s="218"/>
      <c r="MWG2175" s="218"/>
      <c r="MWH2175" s="218"/>
      <c r="MWI2175" s="218"/>
      <c r="MWJ2175" s="218"/>
      <c r="MWK2175" s="218"/>
      <c r="MWL2175" s="218"/>
      <c r="MWM2175" s="218"/>
      <c r="MWN2175" s="218"/>
      <c r="MWO2175" s="218"/>
      <c r="MWP2175" s="218"/>
      <c r="MWQ2175" s="218"/>
      <c r="MWR2175" s="218"/>
      <c r="MWS2175" s="218"/>
      <c r="MWT2175" s="218"/>
      <c r="MWU2175" s="218"/>
      <c r="MWV2175" s="218"/>
      <c r="MWW2175" s="218"/>
      <c r="MWX2175" s="218"/>
      <c r="MWY2175" s="218"/>
      <c r="MWZ2175" s="218"/>
      <c r="MXA2175" s="218"/>
      <c r="MXB2175" s="218"/>
      <c r="MXC2175" s="218"/>
      <c r="MXD2175" s="218"/>
      <c r="MXE2175" s="218"/>
      <c r="MXF2175" s="218"/>
      <c r="MXG2175" s="218"/>
      <c r="MXH2175" s="218"/>
      <c r="MXI2175" s="218"/>
      <c r="MXJ2175" s="218"/>
      <c r="MXK2175" s="218"/>
      <c r="MXL2175" s="218"/>
      <c r="MXM2175" s="218"/>
      <c r="MXN2175" s="218"/>
      <c r="MXO2175" s="218"/>
      <c r="MXP2175" s="218"/>
      <c r="MXQ2175" s="218"/>
      <c r="MXR2175" s="218"/>
      <c r="MXS2175" s="218"/>
      <c r="MXT2175" s="218"/>
      <c r="MXU2175" s="218"/>
      <c r="MXV2175" s="218"/>
      <c r="MXW2175" s="218"/>
      <c r="MXX2175" s="218"/>
      <c r="MXY2175" s="218"/>
      <c r="MXZ2175" s="218"/>
      <c r="MYA2175" s="218"/>
      <c r="MYB2175" s="218"/>
      <c r="MYC2175" s="218"/>
      <c r="MYD2175" s="218"/>
      <c r="MYE2175" s="218"/>
      <c r="MYF2175" s="218"/>
      <c r="MYG2175" s="218"/>
      <c r="MYH2175" s="218"/>
      <c r="MYI2175" s="218"/>
      <c r="MYJ2175" s="218"/>
      <c r="MYK2175" s="218"/>
      <c r="MYL2175" s="218"/>
      <c r="MYM2175" s="218"/>
      <c r="MYN2175" s="218"/>
      <c r="MYO2175" s="218"/>
      <c r="MYP2175" s="218"/>
      <c r="MYQ2175" s="218"/>
      <c r="MYR2175" s="218"/>
      <c r="MYS2175" s="218"/>
      <c r="MYT2175" s="218"/>
      <c r="MYU2175" s="218"/>
      <c r="MYV2175" s="218"/>
      <c r="MYW2175" s="218"/>
      <c r="MYX2175" s="218"/>
      <c r="MYY2175" s="218"/>
      <c r="MYZ2175" s="218"/>
      <c r="MZA2175" s="218"/>
      <c r="MZB2175" s="218"/>
      <c r="MZC2175" s="218"/>
      <c r="MZD2175" s="218"/>
      <c r="MZE2175" s="218"/>
      <c r="MZF2175" s="218"/>
      <c r="MZG2175" s="218"/>
      <c r="MZH2175" s="218"/>
      <c r="MZI2175" s="218"/>
      <c r="MZJ2175" s="218"/>
      <c r="MZK2175" s="218"/>
      <c r="MZL2175" s="218"/>
      <c r="MZM2175" s="218"/>
      <c r="MZN2175" s="218"/>
      <c r="MZO2175" s="218"/>
      <c r="MZP2175" s="218"/>
      <c r="MZQ2175" s="218"/>
      <c r="MZR2175" s="218"/>
      <c r="MZS2175" s="218"/>
      <c r="MZT2175" s="218"/>
      <c r="MZU2175" s="218"/>
      <c r="MZV2175" s="218"/>
      <c r="MZW2175" s="218"/>
      <c r="MZX2175" s="218"/>
      <c r="MZY2175" s="218"/>
      <c r="MZZ2175" s="218"/>
      <c r="NAA2175" s="218"/>
      <c r="NAB2175" s="218"/>
      <c r="NAC2175" s="218"/>
      <c r="NAD2175" s="218"/>
      <c r="NAE2175" s="218"/>
      <c r="NAF2175" s="218"/>
      <c r="NAG2175" s="218"/>
      <c r="NAH2175" s="218"/>
      <c r="NAI2175" s="218"/>
      <c r="NAJ2175" s="218"/>
      <c r="NAK2175" s="218"/>
      <c r="NAL2175" s="218"/>
      <c r="NAM2175" s="218"/>
      <c r="NAN2175" s="218"/>
      <c r="NAO2175" s="218"/>
      <c r="NAP2175" s="218"/>
      <c r="NAQ2175" s="218"/>
      <c r="NAR2175" s="218"/>
      <c r="NAS2175" s="218"/>
      <c r="NAT2175" s="218"/>
      <c r="NAU2175" s="218"/>
      <c r="NAV2175" s="218"/>
      <c r="NAW2175" s="218"/>
      <c r="NAX2175" s="218"/>
      <c r="NAY2175" s="218"/>
      <c r="NAZ2175" s="218"/>
      <c r="NBA2175" s="218"/>
      <c r="NBB2175" s="218"/>
      <c r="NBC2175" s="218"/>
      <c r="NBD2175" s="218"/>
      <c r="NBE2175" s="218"/>
      <c r="NBF2175" s="218"/>
      <c r="NBG2175" s="218"/>
      <c r="NBH2175" s="218"/>
      <c r="NBI2175" s="218"/>
      <c r="NBJ2175" s="218"/>
      <c r="NBK2175" s="218"/>
      <c r="NBL2175" s="218"/>
      <c r="NBM2175" s="218"/>
      <c r="NBN2175" s="218"/>
      <c r="NBO2175" s="218"/>
      <c r="NBP2175" s="218"/>
      <c r="NBQ2175" s="218"/>
      <c r="NBR2175" s="218"/>
      <c r="NBS2175" s="218"/>
      <c r="NBT2175" s="218"/>
      <c r="NBU2175" s="218"/>
      <c r="NBV2175" s="218"/>
      <c r="NBW2175" s="218"/>
      <c r="NBX2175" s="218"/>
      <c r="NBY2175" s="218"/>
      <c r="NBZ2175" s="218"/>
      <c r="NCA2175" s="218"/>
      <c r="NCB2175" s="218"/>
      <c r="NCC2175" s="218"/>
      <c r="NCD2175" s="218"/>
      <c r="NCE2175" s="218"/>
      <c r="NCF2175" s="218"/>
      <c r="NCG2175" s="218"/>
      <c r="NCH2175" s="218"/>
      <c r="NCI2175" s="218"/>
      <c r="NCJ2175" s="218"/>
      <c r="NCK2175" s="218"/>
      <c r="NCL2175" s="218"/>
      <c r="NCM2175" s="218"/>
      <c r="NCN2175" s="218"/>
      <c r="NCO2175" s="218"/>
      <c r="NCP2175" s="218"/>
      <c r="NCQ2175" s="218"/>
      <c r="NCR2175" s="218"/>
      <c r="NCS2175" s="218"/>
      <c r="NCT2175" s="218"/>
      <c r="NCU2175" s="218"/>
      <c r="NCV2175" s="218"/>
      <c r="NCW2175" s="218"/>
      <c r="NCX2175" s="218"/>
      <c r="NCY2175" s="218"/>
      <c r="NCZ2175" s="218"/>
      <c r="NDA2175" s="218"/>
      <c r="NDB2175" s="218"/>
      <c r="NDC2175" s="218"/>
      <c r="NDD2175" s="218"/>
      <c r="NDE2175" s="218"/>
      <c r="NDF2175" s="218"/>
      <c r="NDG2175" s="218"/>
      <c r="NDH2175" s="218"/>
      <c r="NDI2175" s="218"/>
      <c r="NDJ2175" s="218"/>
      <c r="NDK2175" s="218"/>
      <c r="NDL2175" s="218"/>
      <c r="NDM2175" s="218"/>
      <c r="NDN2175" s="218"/>
      <c r="NDO2175" s="218"/>
      <c r="NDP2175" s="218"/>
      <c r="NDQ2175" s="218"/>
      <c r="NDR2175" s="218"/>
      <c r="NDS2175" s="218"/>
      <c r="NDT2175" s="218"/>
      <c r="NDU2175" s="218"/>
      <c r="NDV2175" s="218"/>
      <c r="NDW2175" s="218"/>
      <c r="NDX2175" s="218"/>
      <c r="NDY2175" s="218"/>
      <c r="NDZ2175" s="218"/>
      <c r="NEA2175" s="218"/>
      <c r="NEB2175" s="218"/>
      <c r="NEC2175" s="218"/>
      <c r="NED2175" s="218"/>
      <c r="NEE2175" s="218"/>
      <c r="NEF2175" s="218"/>
      <c r="NEG2175" s="218"/>
      <c r="NEH2175" s="218"/>
      <c r="NEI2175" s="218"/>
      <c r="NEJ2175" s="218"/>
      <c r="NEK2175" s="218"/>
      <c r="NEL2175" s="218"/>
      <c r="NEM2175" s="218"/>
      <c r="NEN2175" s="218"/>
      <c r="NEO2175" s="218"/>
      <c r="NEP2175" s="218"/>
      <c r="NEQ2175" s="218"/>
      <c r="NER2175" s="218"/>
      <c r="NES2175" s="218"/>
      <c r="NET2175" s="218"/>
      <c r="NEU2175" s="218"/>
      <c r="NEV2175" s="218"/>
      <c r="NEW2175" s="218"/>
      <c r="NEX2175" s="218"/>
      <c r="NEY2175" s="218"/>
      <c r="NEZ2175" s="218"/>
      <c r="NFA2175" s="218"/>
      <c r="NFB2175" s="218"/>
      <c r="NFC2175" s="218"/>
      <c r="NFD2175" s="218"/>
      <c r="NFE2175" s="218"/>
      <c r="NFF2175" s="218"/>
      <c r="NFG2175" s="218"/>
      <c r="NFH2175" s="218"/>
      <c r="NFI2175" s="218"/>
      <c r="NFJ2175" s="218"/>
      <c r="NFK2175" s="218"/>
      <c r="NFL2175" s="218"/>
      <c r="NFM2175" s="218"/>
      <c r="NFN2175" s="218"/>
      <c r="NFO2175" s="218"/>
      <c r="NFP2175" s="218"/>
      <c r="NFQ2175" s="218"/>
      <c r="NFR2175" s="218"/>
      <c r="NFS2175" s="218"/>
      <c r="NFT2175" s="218"/>
      <c r="NFU2175" s="218"/>
      <c r="NFV2175" s="218"/>
      <c r="NFW2175" s="218"/>
      <c r="NFX2175" s="218"/>
      <c r="NFY2175" s="218"/>
      <c r="NFZ2175" s="218"/>
      <c r="NGA2175" s="218"/>
      <c r="NGB2175" s="218"/>
      <c r="NGC2175" s="218"/>
      <c r="NGD2175" s="218"/>
      <c r="NGE2175" s="218"/>
      <c r="NGF2175" s="218"/>
      <c r="NGG2175" s="218"/>
      <c r="NGH2175" s="218"/>
      <c r="NGI2175" s="218"/>
      <c r="NGJ2175" s="218"/>
      <c r="NGK2175" s="218"/>
      <c r="NGL2175" s="218"/>
      <c r="NGM2175" s="218"/>
      <c r="NGN2175" s="218"/>
      <c r="NGO2175" s="218"/>
      <c r="NGP2175" s="218"/>
      <c r="NGQ2175" s="218"/>
      <c r="NGR2175" s="218"/>
      <c r="NGS2175" s="218"/>
      <c r="NGT2175" s="218"/>
      <c r="NGU2175" s="218"/>
      <c r="NGV2175" s="218"/>
      <c r="NGW2175" s="218"/>
      <c r="NGX2175" s="218"/>
      <c r="NGY2175" s="218"/>
      <c r="NGZ2175" s="218"/>
      <c r="NHA2175" s="218"/>
      <c r="NHB2175" s="218"/>
      <c r="NHC2175" s="218"/>
      <c r="NHD2175" s="218"/>
      <c r="NHE2175" s="218"/>
      <c r="NHF2175" s="218"/>
      <c r="NHG2175" s="218"/>
      <c r="NHH2175" s="218"/>
      <c r="NHI2175" s="218"/>
      <c r="NHJ2175" s="218"/>
      <c r="NHK2175" s="218"/>
      <c r="NHL2175" s="218"/>
      <c r="NHM2175" s="218"/>
      <c r="NHN2175" s="218"/>
      <c r="NHO2175" s="218"/>
      <c r="NHP2175" s="218"/>
      <c r="NHQ2175" s="218"/>
      <c r="NHR2175" s="218"/>
      <c r="NHS2175" s="218"/>
      <c r="NHT2175" s="218"/>
      <c r="NHU2175" s="218"/>
      <c r="NHV2175" s="218"/>
      <c r="NHW2175" s="218"/>
      <c r="NHX2175" s="218"/>
      <c r="NHY2175" s="218"/>
      <c r="NHZ2175" s="218"/>
      <c r="NIA2175" s="218"/>
      <c r="NIB2175" s="218"/>
      <c r="NIC2175" s="218"/>
      <c r="NID2175" s="218"/>
      <c r="NIE2175" s="218"/>
      <c r="NIF2175" s="218"/>
      <c r="NIG2175" s="218"/>
      <c r="NIH2175" s="218"/>
      <c r="NII2175" s="218"/>
      <c r="NIJ2175" s="218"/>
      <c r="NIK2175" s="218"/>
      <c r="NIL2175" s="218"/>
      <c r="NIM2175" s="218"/>
      <c r="NIN2175" s="218"/>
      <c r="NIO2175" s="218"/>
      <c r="NIP2175" s="218"/>
      <c r="NIQ2175" s="218"/>
      <c r="NIR2175" s="218"/>
      <c r="NIS2175" s="218"/>
      <c r="NIT2175" s="218"/>
      <c r="NIU2175" s="218"/>
      <c r="NIV2175" s="218"/>
      <c r="NIW2175" s="218"/>
      <c r="NIX2175" s="218"/>
      <c r="NIY2175" s="218"/>
      <c r="NIZ2175" s="218"/>
      <c r="NJA2175" s="218"/>
      <c r="NJB2175" s="218"/>
      <c r="NJC2175" s="218"/>
      <c r="NJD2175" s="218"/>
      <c r="NJE2175" s="218"/>
      <c r="NJF2175" s="218"/>
      <c r="NJG2175" s="218"/>
      <c r="NJH2175" s="218"/>
      <c r="NJI2175" s="218"/>
      <c r="NJJ2175" s="218"/>
      <c r="NJK2175" s="218"/>
      <c r="NJL2175" s="218"/>
      <c r="NJM2175" s="218"/>
      <c r="NJN2175" s="218"/>
      <c r="NJO2175" s="218"/>
      <c r="NJP2175" s="218"/>
      <c r="NJQ2175" s="218"/>
      <c r="NJR2175" s="218"/>
      <c r="NJS2175" s="218"/>
      <c r="NJT2175" s="218"/>
      <c r="NJU2175" s="218"/>
      <c r="NJV2175" s="218"/>
      <c r="NJW2175" s="218"/>
      <c r="NJX2175" s="218"/>
      <c r="NJY2175" s="218"/>
      <c r="NJZ2175" s="218"/>
      <c r="NKA2175" s="218"/>
      <c r="NKB2175" s="218"/>
      <c r="NKC2175" s="218"/>
      <c r="NKD2175" s="218"/>
      <c r="NKE2175" s="218"/>
      <c r="NKF2175" s="218"/>
      <c r="NKG2175" s="218"/>
      <c r="NKH2175" s="218"/>
      <c r="NKI2175" s="218"/>
      <c r="NKJ2175" s="218"/>
      <c r="NKK2175" s="218"/>
      <c r="NKL2175" s="218"/>
      <c r="NKM2175" s="218"/>
      <c r="NKN2175" s="218"/>
      <c r="NKO2175" s="218"/>
      <c r="NKP2175" s="218"/>
      <c r="NKQ2175" s="218"/>
      <c r="NKR2175" s="218"/>
      <c r="NKS2175" s="218"/>
      <c r="NKT2175" s="218"/>
      <c r="NKU2175" s="218"/>
      <c r="NKV2175" s="218"/>
      <c r="NKW2175" s="218"/>
      <c r="NKX2175" s="218"/>
      <c r="NKY2175" s="218"/>
      <c r="NKZ2175" s="218"/>
      <c r="NLA2175" s="218"/>
      <c r="NLB2175" s="218"/>
      <c r="NLC2175" s="218"/>
      <c r="NLD2175" s="218"/>
      <c r="NLE2175" s="218"/>
      <c r="NLF2175" s="218"/>
      <c r="NLG2175" s="218"/>
      <c r="NLH2175" s="218"/>
      <c r="NLI2175" s="218"/>
      <c r="NLJ2175" s="218"/>
      <c r="NLK2175" s="218"/>
      <c r="NLL2175" s="218"/>
      <c r="NLM2175" s="218"/>
      <c r="NLN2175" s="218"/>
      <c r="NLO2175" s="218"/>
      <c r="NLP2175" s="218"/>
      <c r="NLQ2175" s="218"/>
      <c r="NLR2175" s="218"/>
      <c r="NLS2175" s="218"/>
      <c r="NLT2175" s="218"/>
      <c r="NLU2175" s="218"/>
      <c r="NLV2175" s="218"/>
      <c r="NLW2175" s="218"/>
      <c r="NLX2175" s="218"/>
      <c r="NLY2175" s="218"/>
      <c r="NLZ2175" s="218"/>
      <c r="NMA2175" s="218"/>
      <c r="NMB2175" s="218"/>
      <c r="NMC2175" s="218"/>
      <c r="NMD2175" s="218"/>
      <c r="NME2175" s="218"/>
      <c r="NMF2175" s="218"/>
      <c r="NMG2175" s="218"/>
      <c r="NMH2175" s="218"/>
      <c r="NMI2175" s="218"/>
      <c r="NMJ2175" s="218"/>
      <c r="NMK2175" s="218"/>
      <c r="NML2175" s="218"/>
      <c r="NMM2175" s="218"/>
      <c r="NMN2175" s="218"/>
      <c r="NMO2175" s="218"/>
      <c r="NMP2175" s="218"/>
      <c r="NMQ2175" s="218"/>
      <c r="NMR2175" s="218"/>
      <c r="NMS2175" s="218"/>
      <c r="NMT2175" s="218"/>
      <c r="NMU2175" s="218"/>
      <c r="NMV2175" s="218"/>
      <c r="NMW2175" s="218"/>
      <c r="NMX2175" s="218"/>
      <c r="NMY2175" s="218"/>
      <c r="NMZ2175" s="218"/>
      <c r="NNA2175" s="218"/>
      <c r="NNB2175" s="218"/>
      <c r="NNC2175" s="218"/>
      <c r="NND2175" s="218"/>
      <c r="NNE2175" s="218"/>
      <c r="NNF2175" s="218"/>
      <c r="NNG2175" s="218"/>
      <c r="NNH2175" s="218"/>
      <c r="NNI2175" s="218"/>
      <c r="NNJ2175" s="218"/>
      <c r="NNK2175" s="218"/>
      <c r="NNL2175" s="218"/>
      <c r="NNM2175" s="218"/>
      <c r="NNN2175" s="218"/>
      <c r="NNO2175" s="218"/>
      <c r="NNP2175" s="218"/>
      <c r="NNQ2175" s="218"/>
      <c r="NNR2175" s="218"/>
      <c r="NNS2175" s="218"/>
      <c r="NNT2175" s="218"/>
      <c r="NNU2175" s="218"/>
      <c r="NNV2175" s="218"/>
      <c r="NNW2175" s="218"/>
      <c r="NNX2175" s="218"/>
      <c r="NNY2175" s="218"/>
      <c r="NNZ2175" s="218"/>
      <c r="NOA2175" s="218"/>
      <c r="NOB2175" s="218"/>
      <c r="NOC2175" s="218"/>
      <c r="NOD2175" s="218"/>
      <c r="NOE2175" s="218"/>
      <c r="NOF2175" s="218"/>
      <c r="NOG2175" s="218"/>
      <c r="NOH2175" s="218"/>
      <c r="NOI2175" s="218"/>
      <c r="NOJ2175" s="218"/>
      <c r="NOK2175" s="218"/>
      <c r="NOL2175" s="218"/>
      <c r="NOM2175" s="218"/>
      <c r="NON2175" s="218"/>
      <c r="NOO2175" s="218"/>
      <c r="NOP2175" s="218"/>
      <c r="NOQ2175" s="218"/>
      <c r="NOR2175" s="218"/>
      <c r="NOS2175" s="218"/>
      <c r="NOT2175" s="218"/>
      <c r="NOU2175" s="218"/>
      <c r="NOV2175" s="218"/>
      <c r="NOW2175" s="218"/>
      <c r="NOX2175" s="218"/>
      <c r="NOY2175" s="218"/>
      <c r="NOZ2175" s="218"/>
      <c r="NPA2175" s="218"/>
      <c r="NPB2175" s="218"/>
      <c r="NPC2175" s="218"/>
      <c r="NPD2175" s="218"/>
      <c r="NPE2175" s="218"/>
      <c r="NPF2175" s="218"/>
      <c r="NPG2175" s="218"/>
      <c r="NPH2175" s="218"/>
      <c r="NPI2175" s="218"/>
      <c r="NPJ2175" s="218"/>
      <c r="NPK2175" s="218"/>
      <c r="NPL2175" s="218"/>
      <c r="NPM2175" s="218"/>
      <c r="NPN2175" s="218"/>
      <c r="NPO2175" s="218"/>
      <c r="NPP2175" s="218"/>
      <c r="NPQ2175" s="218"/>
      <c r="NPR2175" s="218"/>
      <c r="NPS2175" s="218"/>
      <c r="NPT2175" s="218"/>
      <c r="NPU2175" s="218"/>
      <c r="NPV2175" s="218"/>
      <c r="NPW2175" s="218"/>
      <c r="NPX2175" s="218"/>
      <c r="NPY2175" s="218"/>
      <c r="NPZ2175" s="218"/>
      <c r="NQA2175" s="218"/>
      <c r="NQB2175" s="218"/>
      <c r="NQC2175" s="218"/>
      <c r="NQD2175" s="218"/>
      <c r="NQE2175" s="218"/>
      <c r="NQF2175" s="218"/>
      <c r="NQG2175" s="218"/>
      <c r="NQH2175" s="218"/>
      <c r="NQI2175" s="218"/>
      <c r="NQJ2175" s="218"/>
      <c r="NQK2175" s="218"/>
      <c r="NQL2175" s="218"/>
      <c r="NQM2175" s="218"/>
      <c r="NQN2175" s="218"/>
      <c r="NQO2175" s="218"/>
      <c r="NQP2175" s="218"/>
      <c r="NQQ2175" s="218"/>
      <c r="NQR2175" s="218"/>
      <c r="NQS2175" s="218"/>
      <c r="NQT2175" s="218"/>
      <c r="NQU2175" s="218"/>
      <c r="NQV2175" s="218"/>
      <c r="NQW2175" s="218"/>
      <c r="NQX2175" s="218"/>
      <c r="NQY2175" s="218"/>
      <c r="NQZ2175" s="218"/>
      <c r="NRA2175" s="218"/>
      <c r="NRB2175" s="218"/>
      <c r="NRC2175" s="218"/>
      <c r="NRD2175" s="218"/>
      <c r="NRE2175" s="218"/>
      <c r="NRF2175" s="218"/>
      <c r="NRG2175" s="218"/>
      <c r="NRH2175" s="218"/>
      <c r="NRI2175" s="218"/>
      <c r="NRJ2175" s="218"/>
      <c r="NRK2175" s="218"/>
      <c r="NRL2175" s="218"/>
      <c r="NRM2175" s="218"/>
      <c r="NRN2175" s="218"/>
      <c r="NRO2175" s="218"/>
      <c r="NRP2175" s="218"/>
      <c r="NRQ2175" s="218"/>
      <c r="NRR2175" s="218"/>
      <c r="NRS2175" s="218"/>
      <c r="NRT2175" s="218"/>
      <c r="NRU2175" s="218"/>
      <c r="NRV2175" s="218"/>
      <c r="NRW2175" s="218"/>
      <c r="NRX2175" s="218"/>
      <c r="NRY2175" s="218"/>
      <c r="NRZ2175" s="218"/>
      <c r="NSA2175" s="218"/>
      <c r="NSB2175" s="218"/>
      <c r="NSC2175" s="218"/>
      <c r="NSD2175" s="218"/>
      <c r="NSE2175" s="218"/>
      <c r="NSF2175" s="218"/>
      <c r="NSG2175" s="218"/>
      <c r="NSH2175" s="218"/>
      <c r="NSI2175" s="218"/>
      <c r="NSJ2175" s="218"/>
      <c r="NSK2175" s="218"/>
      <c r="NSL2175" s="218"/>
      <c r="NSM2175" s="218"/>
      <c r="NSN2175" s="218"/>
      <c r="NSO2175" s="218"/>
      <c r="NSP2175" s="218"/>
      <c r="NSQ2175" s="218"/>
      <c r="NSR2175" s="218"/>
      <c r="NSS2175" s="218"/>
      <c r="NST2175" s="218"/>
      <c r="NSU2175" s="218"/>
      <c r="NSV2175" s="218"/>
      <c r="NSW2175" s="218"/>
      <c r="NSX2175" s="218"/>
      <c r="NSY2175" s="218"/>
      <c r="NSZ2175" s="218"/>
      <c r="NTA2175" s="218"/>
      <c r="NTB2175" s="218"/>
      <c r="NTC2175" s="218"/>
      <c r="NTD2175" s="218"/>
      <c r="NTE2175" s="218"/>
      <c r="NTF2175" s="218"/>
      <c r="NTG2175" s="218"/>
      <c r="NTH2175" s="218"/>
      <c r="NTI2175" s="218"/>
      <c r="NTJ2175" s="218"/>
      <c r="NTK2175" s="218"/>
      <c r="NTL2175" s="218"/>
      <c r="NTM2175" s="218"/>
      <c r="NTN2175" s="218"/>
      <c r="NTO2175" s="218"/>
      <c r="NTP2175" s="218"/>
      <c r="NTQ2175" s="218"/>
      <c r="NTR2175" s="218"/>
      <c r="NTS2175" s="218"/>
      <c r="NTT2175" s="218"/>
      <c r="NTU2175" s="218"/>
      <c r="NTV2175" s="218"/>
      <c r="NTW2175" s="218"/>
      <c r="NTX2175" s="218"/>
      <c r="NTY2175" s="218"/>
      <c r="NTZ2175" s="218"/>
      <c r="NUA2175" s="218"/>
      <c r="NUB2175" s="218"/>
      <c r="NUC2175" s="218"/>
      <c r="NUD2175" s="218"/>
      <c r="NUE2175" s="218"/>
      <c r="NUF2175" s="218"/>
      <c r="NUG2175" s="218"/>
      <c r="NUH2175" s="218"/>
      <c r="NUI2175" s="218"/>
      <c r="NUJ2175" s="218"/>
      <c r="NUK2175" s="218"/>
      <c r="NUL2175" s="218"/>
      <c r="NUM2175" s="218"/>
      <c r="NUN2175" s="218"/>
      <c r="NUO2175" s="218"/>
      <c r="NUP2175" s="218"/>
      <c r="NUQ2175" s="218"/>
      <c r="NUR2175" s="218"/>
      <c r="NUS2175" s="218"/>
      <c r="NUT2175" s="218"/>
      <c r="NUU2175" s="218"/>
      <c r="NUV2175" s="218"/>
      <c r="NUW2175" s="218"/>
      <c r="NUX2175" s="218"/>
      <c r="NUY2175" s="218"/>
      <c r="NUZ2175" s="218"/>
      <c r="NVA2175" s="218"/>
      <c r="NVB2175" s="218"/>
      <c r="NVC2175" s="218"/>
      <c r="NVD2175" s="218"/>
      <c r="NVE2175" s="218"/>
      <c r="NVF2175" s="218"/>
      <c r="NVG2175" s="218"/>
      <c r="NVH2175" s="218"/>
      <c r="NVI2175" s="218"/>
      <c r="NVJ2175" s="218"/>
      <c r="NVK2175" s="218"/>
      <c r="NVL2175" s="218"/>
      <c r="NVM2175" s="218"/>
      <c r="NVN2175" s="218"/>
      <c r="NVO2175" s="218"/>
      <c r="NVP2175" s="218"/>
      <c r="NVQ2175" s="218"/>
      <c r="NVR2175" s="218"/>
      <c r="NVS2175" s="218"/>
      <c r="NVT2175" s="218"/>
      <c r="NVU2175" s="218"/>
      <c r="NVV2175" s="218"/>
      <c r="NVW2175" s="218"/>
      <c r="NVX2175" s="218"/>
      <c r="NVY2175" s="218"/>
      <c r="NVZ2175" s="218"/>
      <c r="NWA2175" s="218"/>
      <c r="NWB2175" s="218"/>
      <c r="NWC2175" s="218"/>
      <c r="NWD2175" s="218"/>
      <c r="NWE2175" s="218"/>
      <c r="NWF2175" s="218"/>
      <c r="NWG2175" s="218"/>
      <c r="NWH2175" s="218"/>
      <c r="NWI2175" s="218"/>
      <c r="NWJ2175" s="218"/>
      <c r="NWK2175" s="218"/>
      <c r="NWL2175" s="218"/>
      <c r="NWM2175" s="218"/>
      <c r="NWN2175" s="218"/>
      <c r="NWO2175" s="218"/>
      <c r="NWP2175" s="218"/>
      <c r="NWQ2175" s="218"/>
      <c r="NWR2175" s="218"/>
      <c r="NWS2175" s="218"/>
      <c r="NWT2175" s="218"/>
      <c r="NWU2175" s="218"/>
      <c r="NWV2175" s="218"/>
      <c r="NWW2175" s="218"/>
      <c r="NWX2175" s="218"/>
      <c r="NWY2175" s="218"/>
      <c r="NWZ2175" s="218"/>
      <c r="NXA2175" s="218"/>
      <c r="NXB2175" s="218"/>
      <c r="NXC2175" s="218"/>
      <c r="NXD2175" s="218"/>
      <c r="NXE2175" s="218"/>
      <c r="NXF2175" s="218"/>
      <c r="NXG2175" s="218"/>
      <c r="NXH2175" s="218"/>
      <c r="NXI2175" s="218"/>
      <c r="NXJ2175" s="218"/>
      <c r="NXK2175" s="218"/>
      <c r="NXL2175" s="218"/>
      <c r="NXM2175" s="218"/>
      <c r="NXN2175" s="218"/>
      <c r="NXO2175" s="218"/>
      <c r="NXP2175" s="218"/>
      <c r="NXQ2175" s="218"/>
      <c r="NXR2175" s="218"/>
      <c r="NXS2175" s="218"/>
      <c r="NXT2175" s="218"/>
      <c r="NXU2175" s="218"/>
      <c r="NXV2175" s="218"/>
      <c r="NXW2175" s="218"/>
      <c r="NXX2175" s="218"/>
      <c r="NXY2175" s="218"/>
      <c r="NXZ2175" s="218"/>
      <c r="NYA2175" s="218"/>
      <c r="NYB2175" s="218"/>
      <c r="NYC2175" s="218"/>
      <c r="NYD2175" s="218"/>
      <c r="NYE2175" s="218"/>
      <c r="NYF2175" s="218"/>
      <c r="NYG2175" s="218"/>
      <c r="NYH2175" s="218"/>
      <c r="NYI2175" s="218"/>
      <c r="NYJ2175" s="218"/>
      <c r="NYK2175" s="218"/>
      <c r="NYL2175" s="218"/>
      <c r="NYM2175" s="218"/>
      <c r="NYN2175" s="218"/>
      <c r="NYO2175" s="218"/>
      <c r="NYP2175" s="218"/>
      <c r="NYQ2175" s="218"/>
      <c r="NYR2175" s="218"/>
      <c r="NYS2175" s="218"/>
      <c r="NYT2175" s="218"/>
      <c r="NYU2175" s="218"/>
      <c r="NYV2175" s="218"/>
      <c r="NYW2175" s="218"/>
      <c r="NYX2175" s="218"/>
      <c r="NYY2175" s="218"/>
      <c r="NYZ2175" s="218"/>
      <c r="NZA2175" s="218"/>
      <c r="NZB2175" s="218"/>
      <c r="NZC2175" s="218"/>
      <c r="NZD2175" s="218"/>
      <c r="NZE2175" s="218"/>
      <c r="NZF2175" s="218"/>
      <c r="NZG2175" s="218"/>
      <c r="NZH2175" s="218"/>
      <c r="NZI2175" s="218"/>
      <c r="NZJ2175" s="218"/>
      <c r="NZK2175" s="218"/>
      <c r="NZL2175" s="218"/>
      <c r="NZM2175" s="218"/>
      <c r="NZN2175" s="218"/>
      <c r="NZO2175" s="218"/>
      <c r="NZP2175" s="218"/>
      <c r="NZQ2175" s="218"/>
      <c r="NZR2175" s="218"/>
      <c r="NZS2175" s="218"/>
      <c r="NZT2175" s="218"/>
      <c r="NZU2175" s="218"/>
      <c r="NZV2175" s="218"/>
      <c r="NZW2175" s="218"/>
      <c r="NZX2175" s="218"/>
      <c r="NZY2175" s="218"/>
      <c r="NZZ2175" s="218"/>
      <c r="OAA2175" s="218"/>
      <c r="OAB2175" s="218"/>
      <c r="OAC2175" s="218"/>
      <c r="OAD2175" s="218"/>
      <c r="OAE2175" s="218"/>
      <c r="OAF2175" s="218"/>
      <c r="OAG2175" s="218"/>
      <c r="OAH2175" s="218"/>
      <c r="OAI2175" s="218"/>
      <c r="OAJ2175" s="218"/>
      <c r="OAK2175" s="218"/>
      <c r="OAL2175" s="218"/>
      <c r="OAM2175" s="218"/>
      <c r="OAN2175" s="218"/>
      <c r="OAO2175" s="218"/>
      <c r="OAP2175" s="218"/>
      <c r="OAQ2175" s="218"/>
      <c r="OAR2175" s="218"/>
      <c r="OAS2175" s="218"/>
      <c r="OAT2175" s="218"/>
      <c r="OAU2175" s="218"/>
      <c r="OAV2175" s="218"/>
      <c r="OAW2175" s="218"/>
      <c r="OAX2175" s="218"/>
      <c r="OAY2175" s="218"/>
      <c r="OAZ2175" s="218"/>
      <c r="OBA2175" s="218"/>
      <c r="OBB2175" s="218"/>
      <c r="OBC2175" s="218"/>
      <c r="OBD2175" s="218"/>
      <c r="OBE2175" s="218"/>
      <c r="OBF2175" s="218"/>
      <c r="OBG2175" s="218"/>
      <c r="OBH2175" s="218"/>
      <c r="OBI2175" s="218"/>
      <c r="OBJ2175" s="218"/>
      <c r="OBK2175" s="218"/>
      <c r="OBL2175" s="218"/>
      <c r="OBM2175" s="218"/>
      <c r="OBN2175" s="218"/>
      <c r="OBO2175" s="218"/>
      <c r="OBP2175" s="218"/>
      <c r="OBQ2175" s="218"/>
      <c r="OBR2175" s="218"/>
      <c r="OBS2175" s="218"/>
      <c r="OBT2175" s="218"/>
      <c r="OBU2175" s="218"/>
      <c r="OBV2175" s="218"/>
      <c r="OBW2175" s="218"/>
      <c r="OBX2175" s="218"/>
      <c r="OBY2175" s="218"/>
      <c r="OBZ2175" s="218"/>
      <c r="OCA2175" s="218"/>
      <c r="OCB2175" s="218"/>
      <c r="OCC2175" s="218"/>
      <c r="OCD2175" s="218"/>
      <c r="OCE2175" s="218"/>
      <c r="OCF2175" s="218"/>
      <c r="OCG2175" s="218"/>
      <c r="OCH2175" s="218"/>
      <c r="OCI2175" s="218"/>
      <c r="OCJ2175" s="218"/>
      <c r="OCK2175" s="218"/>
      <c r="OCL2175" s="218"/>
      <c r="OCM2175" s="218"/>
      <c r="OCN2175" s="218"/>
      <c r="OCO2175" s="218"/>
      <c r="OCP2175" s="218"/>
      <c r="OCQ2175" s="218"/>
      <c r="OCR2175" s="218"/>
      <c r="OCS2175" s="218"/>
      <c r="OCT2175" s="218"/>
      <c r="OCU2175" s="218"/>
      <c r="OCV2175" s="218"/>
      <c r="OCW2175" s="218"/>
      <c r="OCX2175" s="218"/>
      <c r="OCY2175" s="218"/>
      <c r="OCZ2175" s="218"/>
      <c r="ODA2175" s="218"/>
      <c r="ODB2175" s="218"/>
      <c r="ODC2175" s="218"/>
      <c r="ODD2175" s="218"/>
      <c r="ODE2175" s="218"/>
      <c r="ODF2175" s="218"/>
      <c r="ODG2175" s="218"/>
      <c r="ODH2175" s="218"/>
      <c r="ODI2175" s="218"/>
      <c r="ODJ2175" s="218"/>
      <c r="ODK2175" s="218"/>
      <c r="ODL2175" s="218"/>
      <c r="ODM2175" s="218"/>
      <c r="ODN2175" s="218"/>
      <c r="ODO2175" s="218"/>
      <c r="ODP2175" s="218"/>
      <c r="ODQ2175" s="218"/>
      <c r="ODR2175" s="218"/>
      <c r="ODS2175" s="218"/>
      <c r="ODT2175" s="218"/>
      <c r="ODU2175" s="218"/>
      <c r="ODV2175" s="218"/>
      <c r="ODW2175" s="218"/>
      <c r="ODX2175" s="218"/>
      <c r="ODY2175" s="218"/>
      <c r="ODZ2175" s="218"/>
      <c r="OEA2175" s="218"/>
      <c r="OEB2175" s="218"/>
      <c r="OEC2175" s="218"/>
      <c r="OED2175" s="218"/>
      <c r="OEE2175" s="218"/>
      <c r="OEF2175" s="218"/>
      <c r="OEG2175" s="218"/>
      <c r="OEH2175" s="218"/>
      <c r="OEI2175" s="218"/>
      <c r="OEJ2175" s="218"/>
      <c r="OEK2175" s="218"/>
      <c r="OEL2175" s="218"/>
      <c r="OEM2175" s="218"/>
      <c r="OEN2175" s="218"/>
      <c r="OEO2175" s="218"/>
      <c r="OEP2175" s="218"/>
      <c r="OEQ2175" s="218"/>
      <c r="OER2175" s="218"/>
      <c r="OES2175" s="218"/>
      <c r="OET2175" s="218"/>
      <c r="OEU2175" s="218"/>
      <c r="OEV2175" s="218"/>
      <c r="OEW2175" s="218"/>
      <c r="OEX2175" s="218"/>
      <c r="OEY2175" s="218"/>
      <c r="OEZ2175" s="218"/>
      <c r="OFA2175" s="218"/>
      <c r="OFB2175" s="218"/>
      <c r="OFC2175" s="218"/>
      <c r="OFD2175" s="218"/>
      <c r="OFE2175" s="218"/>
      <c r="OFF2175" s="218"/>
      <c r="OFG2175" s="218"/>
      <c r="OFH2175" s="218"/>
      <c r="OFI2175" s="218"/>
      <c r="OFJ2175" s="218"/>
      <c r="OFK2175" s="218"/>
      <c r="OFL2175" s="218"/>
      <c r="OFM2175" s="218"/>
      <c r="OFN2175" s="218"/>
      <c r="OFO2175" s="218"/>
      <c r="OFP2175" s="218"/>
      <c r="OFQ2175" s="218"/>
      <c r="OFR2175" s="218"/>
      <c r="OFS2175" s="218"/>
      <c r="OFT2175" s="218"/>
      <c r="OFU2175" s="218"/>
      <c r="OFV2175" s="218"/>
      <c r="OFW2175" s="218"/>
      <c r="OFX2175" s="218"/>
      <c r="OFY2175" s="218"/>
      <c r="OFZ2175" s="218"/>
      <c r="OGA2175" s="218"/>
      <c r="OGB2175" s="218"/>
      <c r="OGC2175" s="218"/>
      <c r="OGD2175" s="218"/>
      <c r="OGE2175" s="218"/>
      <c r="OGF2175" s="218"/>
      <c r="OGG2175" s="218"/>
      <c r="OGH2175" s="218"/>
      <c r="OGI2175" s="218"/>
      <c r="OGJ2175" s="218"/>
      <c r="OGK2175" s="218"/>
      <c r="OGL2175" s="218"/>
      <c r="OGM2175" s="218"/>
      <c r="OGN2175" s="218"/>
      <c r="OGO2175" s="218"/>
      <c r="OGP2175" s="218"/>
      <c r="OGQ2175" s="218"/>
      <c r="OGR2175" s="218"/>
      <c r="OGS2175" s="218"/>
      <c r="OGT2175" s="218"/>
      <c r="OGU2175" s="218"/>
      <c r="OGV2175" s="218"/>
      <c r="OGW2175" s="218"/>
      <c r="OGX2175" s="218"/>
      <c r="OGY2175" s="218"/>
      <c r="OGZ2175" s="218"/>
      <c r="OHA2175" s="218"/>
      <c r="OHB2175" s="218"/>
      <c r="OHC2175" s="218"/>
      <c r="OHD2175" s="218"/>
      <c r="OHE2175" s="218"/>
      <c r="OHF2175" s="218"/>
      <c r="OHG2175" s="218"/>
      <c r="OHH2175" s="218"/>
      <c r="OHI2175" s="218"/>
      <c r="OHJ2175" s="218"/>
      <c r="OHK2175" s="218"/>
      <c r="OHL2175" s="218"/>
      <c r="OHM2175" s="218"/>
      <c r="OHN2175" s="218"/>
      <c r="OHO2175" s="218"/>
      <c r="OHP2175" s="218"/>
      <c r="OHQ2175" s="218"/>
      <c r="OHR2175" s="218"/>
      <c r="OHS2175" s="218"/>
      <c r="OHT2175" s="218"/>
      <c r="OHU2175" s="218"/>
      <c r="OHV2175" s="218"/>
      <c r="OHW2175" s="218"/>
      <c r="OHX2175" s="218"/>
      <c r="OHY2175" s="218"/>
      <c r="OHZ2175" s="218"/>
      <c r="OIA2175" s="218"/>
      <c r="OIB2175" s="218"/>
      <c r="OIC2175" s="218"/>
      <c r="OID2175" s="218"/>
      <c r="OIE2175" s="218"/>
      <c r="OIF2175" s="218"/>
      <c r="OIG2175" s="218"/>
      <c r="OIH2175" s="218"/>
      <c r="OII2175" s="218"/>
      <c r="OIJ2175" s="218"/>
      <c r="OIK2175" s="218"/>
      <c r="OIL2175" s="218"/>
      <c r="OIM2175" s="218"/>
      <c r="OIN2175" s="218"/>
      <c r="OIO2175" s="218"/>
      <c r="OIP2175" s="218"/>
      <c r="OIQ2175" s="218"/>
      <c r="OIR2175" s="218"/>
      <c r="OIS2175" s="218"/>
      <c r="OIT2175" s="218"/>
      <c r="OIU2175" s="218"/>
      <c r="OIV2175" s="218"/>
      <c r="OIW2175" s="218"/>
      <c r="OIX2175" s="218"/>
      <c r="OIY2175" s="218"/>
      <c r="OIZ2175" s="218"/>
      <c r="OJA2175" s="218"/>
      <c r="OJB2175" s="218"/>
      <c r="OJC2175" s="218"/>
      <c r="OJD2175" s="218"/>
      <c r="OJE2175" s="218"/>
      <c r="OJF2175" s="218"/>
      <c r="OJG2175" s="218"/>
      <c r="OJH2175" s="218"/>
      <c r="OJI2175" s="218"/>
      <c r="OJJ2175" s="218"/>
      <c r="OJK2175" s="218"/>
      <c r="OJL2175" s="218"/>
      <c r="OJM2175" s="218"/>
      <c r="OJN2175" s="218"/>
      <c r="OJO2175" s="218"/>
      <c r="OJP2175" s="218"/>
      <c r="OJQ2175" s="218"/>
      <c r="OJR2175" s="218"/>
      <c r="OJS2175" s="218"/>
      <c r="OJT2175" s="218"/>
      <c r="OJU2175" s="218"/>
      <c r="OJV2175" s="218"/>
      <c r="OJW2175" s="218"/>
      <c r="OJX2175" s="218"/>
      <c r="OJY2175" s="218"/>
      <c r="OJZ2175" s="218"/>
      <c r="OKA2175" s="218"/>
      <c r="OKB2175" s="218"/>
      <c r="OKC2175" s="218"/>
      <c r="OKD2175" s="218"/>
      <c r="OKE2175" s="218"/>
      <c r="OKF2175" s="218"/>
      <c r="OKG2175" s="218"/>
      <c r="OKH2175" s="218"/>
      <c r="OKI2175" s="218"/>
      <c r="OKJ2175" s="218"/>
      <c r="OKK2175" s="218"/>
      <c r="OKL2175" s="218"/>
      <c r="OKM2175" s="218"/>
      <c r="OKN2175" s="218"/>
      <c r="OKO2175" s="218"/>
      <c r="OKP2175" s="218"/>
      <c r="OKQ2175" s="218"/>
      <c r="OKR2175" s="218"/>
      <c r="OKS2175" s="218"/>
      <c r="OKT2175" s="218"/>
      <c r="OKU2175" s="218"/>
      <c r="OKV2175" s="218"/>
      <c r="OKW2175" s="218"/>
      <c r="OKX2175" s="218"/>
      <c r="OKY2175" s="218"/>
      <c r="OKZ2175" s="218"/>
      <c r="OLA2175" s="218"/>
      <c r="OLB2175" s="218"/>
      <c r="OLC2175" s="218"/>
      <c r="OLD2175" s="218"/>
      <c r="OLE2175" s="218"/>
      <c r="OLF2175" s="218"/>
      <c r="OLG2175" s="218"/>
      <c r="OLH2175" s="218"/>
      <c r="OLI2175" s="218"/>
      <c r="OLJ2175" s="218"/>
      <c r="OLK2175" s="218"/>
      <c r="OLL2175" s="218"/>
      <c r="OLM2175" s="218"/>
      <c r="OLN2175" s="218"/>
      <c r="OLO2175" s="218"/>
      <c r="OLP2175" s="218"/>
      <c r="OLQ2175" s="218"/>
      <c r="OLR2175" s="218"/>
      <c r="OLS2175" s="218"/>
      <c r="OLT2175" s="218"/>
      <c r="OLU2175" s="218"/>
      <c r="OLV2175" s="218"/>
      <c r="OLW2175" s="218"/>
      <c r="OLX2175" s="218"/>
      <c r="OLY2175" s="218"/>
      <c r="OLZ2175" s="218"/>
      <c r="OMA2175" s="218"/>
      <c r="OMB2175" s="218"/>
      <c r="OMC2175" s="218"/>
      <c r="OMD2175" s="218"/>
      <c r="OME2175" s="218"/>
      <c r="OMF2175" s="218"/>
      <c r="OMG2175" s="218"/>
      <c r="OMH2175" s="218"/>
      <c r="OMI2175" s="218"/>
      <c r="OMJ2175" s="218"/>
      <c r="OMK2175" s="218"/>
      <c r="OML2175" s="218"/>
      <c r="OMM2175" s="218"/>
      <c r="OMN2175" s="218"/>
      <c r="OMO2175" s="218"/>
      <c r="OMP2175" s="218"/>
      <c r="OMQ2175" s="218"/>
      <c r="OMR2175" s="218"/>
      <c r="OMS2175" s="218"/>
      <c r="OMT2175" s="218"/>
      <c r="OMU2175" s="218"/>
      <c r="OMV2175" s="218"/>
      <c r="OMW2175" s="218"/>
      <c r="OMX2175" s="218"/>
      <c r="OMY2175" s="218"/>
      <c r="OMZ2175" s="218"/>
      <c r="ONA2175" s="218"/>
      <c r="ONB2175" s="218"/>
      <c r="ONC2175" s="218"/>
      <c r="OND2175" s="218"/>
      <c r="ONE2175" s="218"/>
      <c r="ONF2175" s="218"/>
      <c r="ONG2175" s="218"/>
      <c r="ONH2175" s="218"/>
      <c r="ONI2175" s="218"/>
      <c r="ONJ2175" s="218"/>
      <c r="ONK2175" s="218"/>
      <c r="ONL2175" s="218"/>
      <c r="ONM2175" s="218"/>
      <c r="ONN2175" s="218"/>
      <c r="ONO2175" s="218"/>
      <c r="ONP2175" s="218"/>
      <c r="ONQ2175" s="218"/>
      <c r="ONR2175" s="218"/>
      <c r="ONS2175" s="218"/>
      <c r="ONT2175" s="218"/>
      <c r="ONU2175" s="218"/>
      <c r="ONV2175" s="218"/>
      <c r="ONW2175" s="218"/>
      <c r="ONX2175" s="218"/>
      <c r="ONY2175" s="218"/>
      <c r="ONZ2175" s="218"/>
      <c r="OOA2175" s="218"/>
      <c r="OOB2175" s="218"/>
      <c r="OOC2175" s="218"/>
      <c r="OOD2175" s="218"/>
      <c r="OOE2175" s="218"/>
      <c r="OOF2175" s="218"/>
      <c r="OOG2175" s="218"/>
      <c r="OOH2175" s="218"/>
      <c r="OOI2175" s="218"/>
      <c r="OOJ2175" s="218"/>
      <c r="OOK2175" s="218"/>
      <c r="OOL2175" s="218"/>
      <c r="OOM2175" s="218"/>
      <c r="OON2175" s="218"/>
      <c r="OOO2175" s="218"/>
      <c r="OOP2175" s="218"/>
      <c r="OOQ2175" s="218"/>
      <c r="OOR2175" s="218"/>
      <c r="OOS2175" s="218"/>
      <c r="OOT2175" s="218"/>
      <c r="OOU2175" s="218"/>
      <c r="OOV2175" s="218"/>
      <c r="OOW2175" s="218"/>
      <c r="OOX2175" s="218"/>
      <c r="OOY2175" s="218"/>
      <c r="OOZ2175" s="218"/>
      <c r="OPA2175" s="218"/>
      <c r="OPB2175" s="218"/>
      <c r="OPC2175" s="218"/>
      <c r="OPD2175" s="218"/>
      <c r="OPE2175" s="218"/>
      <c r="OPF2175" s="218"/>
      <c r="OPG2175" s="218"/>
      <c r="OPH2175" s="218"/>
      <c r="OPI2175" s="218"/>
      <c r="OPJ2175" s="218"/>
      <c r="OPK2175" s="218"/>
      <c r="OPL2175" s="218"/>
      <c r="OPM2175" s="218"/>
      <c r="OPN2175" s="218"/>
      <c r="OPO2175" s="218"/>
      <c r="OPP2175" s="218"/>
      <c r="OPQ2175" s="218"/>
      <c r="OPR2175" s="218"/>
      <c r="OPS2175" s="218"/>
      <c r="OPT2175" s="218"/>
      <c r="OPU2175" s="218"/>
      <c r="OPV2175" s="218"/>
      <c r="OPW2175" s="218"/>
      <c r="OPX2175" s="218"/>
      <c r="OPY2175" s="218"/>
      <c r="OPZ2175" s="218"/>
      <c r="OQA2175" s="218"/>
      <c r="OQB2175" s="218"/>
      <c r="OQC2175" s="218"/>
      <c r="OQD2175" s="218"/>
      <c r="OQE2175" s="218"/>
      <c r="OQF2175" s="218"/>
      <c r="OQG2175" s="218"/>
      <c r="OQH2175" s="218"/>
      <c r="OQI2175" s="218"/>
      <c r="OQJ2175" s="218"/>
      <c r="OQK2175" s="218"/>
      <c r="OQL2175" s="218"/>
      <c r="OQM2175" s="218"/>
      <c r="OQN2175" s="218"/>
      <c r="OQO2175" s="218"/>
      <c r="OQP2175" s="218"/>
      <c r="OQQ2175" s="218"/>
      <c r="OQR2175" s="218"/>
      <c r="OQS2175" s="218"/>
      <c r="OQT2175" s="218"/>
      <c r="OQU2175" s="218"/>
      <c r="OQV2175" s="218"/>
      <c r="OQW2175" s="218"/>
      <c r="OQX2175" s="218"/>
      <c r="OQY2175" s="218"/>
      <c r="OQZ2175" s="218"/>
      <c r="ORA2175" s="218"/>
      <c r="ORB2175" s="218"/>
      <c r="ORC2175" s="218"/>
      <c r="ORD2175" s="218"/>
      <c r="ORE2175" s="218"/>
      <c r="ORF2175" s="218"/>
      <c r="ORG2175" s="218"/>
      <c r="ORH2175" s="218"/>
      <c r="ORI2175" s="218"/>
      <c r="ORJ2175" s="218"/>
      <c r="ORK2175" s="218"/>
      <c r="ORL2175" s="218"/>
      <c r="ORM2175" s="218"/>
      <c r="ORN2175" s="218"/>
      <c r="ORO2175" s="218"/>
      <c r="ORP2175" s="218"/>
      <c r="ORQ2175" s="218"/>
      <c r="ORR2175" s="218"/>
      <c r="ORS2175" s="218"/>
      <c r="ORT2175" s="218"/>
      <c r="ORU2175" s="218"/>
      <c r="ORV2175" s="218"/>
      <c r="ORW2175" s="218"/>
      <c r="ORX2175" s="218"/>
      <c r="ORY2175" s="218"/>
      <c r="ORZ2175" s="218"/>
      <c r="OSA2175" s="218"/>
      <c r="OSB2175" s="218"/>
      <c r="OSC2175" s="218"/>
      <c r="OSD2175" s="218"/>
      <c r="OSE2175" s="218"/>
      <c r="OSF2175" s="218"/>
      <c r="OSG2175" s="218"/>
      <c r="OSH2175" s="218"/>
      <c r="OSI2175" s="218"/>
      <c r="OSJ2175" s="218"/>
      <c r="OSK2175" s="218"/>
      <c r="OSL2175" s="218"/>
      <c r="OSM2175" s="218"/>
      <c r="OSN2175" s="218"/>
      <c r="OSO2175" s="218"/>
      <c r="OSP2175" s="218"/>
      <c r="OSQ2175" s="218"/>
      <c r="OSR2175" s="218"/>
      <c r="OSS2175" s="218"/>
      <c r="OST2175" s="218"/>
      <c r="OSU2175" s="218"/>
      <c r="OSV2175" s="218"/>
      <c r="OSW2175" s="218"/>
      <c r="OSX2175" s="218"/>
      <c r="OSY2175" s="218"/>
      <c r="OSZ2175" s="218"/>
      <c r="OTA2175" s="218"/>
      <c r="OTB2175" s="218"/>
      <c r="OTC2175" s="218"/>
      <c r="OTD2175" s="218"/>
      <c r="OTE2175" s="218"/>
      <c r="OTF2175" s="218"/>
      <c r="OTG2175" s="218"/>
      <c r="OTH2175" s="218"/>
      <c r="OTI2175" s="218"/>
      <c r="OTJ2175" s="218"/>
      <c r="OTK2175" s="218"/>
      <c r="OTL2175" s="218"/>
      <c r="OTM2175" s="218"/>
      <c r="OTN2175" s="218"/>
      <c r="OTO2175" s="218"/>
      <c r="OTP2175" s="218"/>
      <c r="OTQ2175" s="218"/>
      <c r="OTR2175" s="218"/>
      <c r="OTS2175" s="218"/>
      <c r="OTT2175" s="218"/>
      <c r="OTU2175" s="218"/>
      <c r="OTV2175" s="218"/>
      <c r="OTW2175" s="218"/>
      <c r="OTX2175" s="218"/>
      <c r="OTY2175" s="218"/>
      <c r="OTZ2175" s="218"/>
      <c r="OUA2175" s="218"/>
      <c r="OUB2175" s="218"/>
      <c r="OUC2175" s="218"/>
      <c r="OUD2175" s="218"/>
      <c r="OUE2175" s="218"/>
      <c r="OUF2175" s="218"/>
      <c r="OUG2175" s="218"/>
      <c r="OUH2175" s="218"/>
      <c r="OUI2175" s="218"/>
      <c r="OUJ2175" s="218"/>
      <c r="OUK2175" s="218"/>
      <c r="OUL2175" s="218"/>
      <c r="OUM2175" s="218"/>
      <c r="OUN2175" s="218"/>
      <c r="OUO2175" s="218"/>
      <c r="OUP2175" s="218"/>
      <c r="OUQ2175" s="218"/>
      <c r="OUR2175" s="218"/>
      <c r="OUS2175" s="218"/>
      <c r="OUT2175" s="218"/>
      <c r="OUU2175" s="218"/>
      <c r="OUV2175" s="218"/>
      <c r="OUW2175" s="218"/>
      <c r="OUX2175" s="218"/>
      <c r="OUY2175" s="218"/>
      <c r="OUZ2175" s="218"/>
      <c r="OVA2175" s="218"/>
      <c r="OVB2175" s="218"/>
      <c r="OVC2175" s="218"/>
      <c r="OVD2175" s="218"/>
      <c r="OVE2175" s="218"/>
      <c r="OVF2175" s="218"/>
      <c r="OVG2175" s="218"/>
      <c r="OVH2175" s="218"/>
      <c r="OVI2175" s="218"/>
      <c r="OVJ2175" s="218"/>
      <c r="OVK2175" s="218"/>
      <c r="OVL2175" s="218"/>
      <c r="OVM2175" s="218"/>
      <c r="OVN2175" s="218"/>
      <c r="OVO2175" s="218"/>
      <c r="OVP2175" s="218"/>
      <c r="OVQ2175" s="218"/>
      <c r="OVR2175" s="218"/>
      <c r="OVS2175" s="218"/>
      <c r="OVT2175" s="218"/>
      <c r="OVU2175" s="218"/>
      <c r="OVV2175" s="218"/>
      <c r="OVW2175" s="218"/>
      <c r="OVX2175" s="218"/>
      <c r="OVY2175" s="218"/>
      <c r="OVZ2175" s="218"/>
      <c r="OWA2175" s="218"/>
      <c r="OWB2175" s="218"/>
      <c r="OWC2175" s="218"/>
      <c r="OWD2175" s="218"/>
      <c r="OWE2175" s="218"/>
      <c r="OWF2175" s="218"/>
      <c r="OWG2175" s="218"/>
      <c r="OWH2175" s="218"/>
      <c r="OWI2175" s="218"/>
      <c r="OWJ2175" s="218"/>
      <c r="OWK2175" s="218"/>
      <c r="OWL2175" s="218"/>
      <c r="OWM2175" s="218"/>
      <c r="OWN2175" s="218"/>
      <c r="OWO2175" s="218"/>
      <c r="OWP2175" s="218"/>
      <c r="OWQ2175" s="218"/>
      <c r="OWR2175" s="218"/>
      <c r="OWS2175" s="218"/>
      <c r="OWT2175" s="218"/>
      <c r="OWU2175" s="218"/>
      <c r="OWV2175" s="218"/>
      <c r="OWW2175" s="218"/>
      <c r="OWX2175" s="218"/>
      <c r="OWY2175" s="218"/>
      <c r="OWZ2175" s="218"/>
      <c r="OXA2175" s="218"/>
      <c r="OXB2175" s="218"/>
      <c r="OXC2175" s="218"/>
      <c r="OXD2175" s="218"/>
      <c r="OXE2175" s="218"/>
      <c r="OXF2175" s="218"/>
      <c r="OXG2175" s="218"/>
      <c r="OXH2175" s="218"/>
      <c r="OXI2175" s="218"/>
      <c r="OXJ2175" s="218"/>
      <c r="OXK2175" s="218"/>
      <c r="OXL2175" s="218"/>
      <c r="OXM2175" s="218"/>
      <c r="OXN2175" s="218"/>
      <c r="OXO2175" s="218"/>
      <c r="OXP2175" s="218"/>
      <c r="OXQ2175" s="218"/>
      <c r="OXR2175" s="218"/>
      <c r="OXS2175" s="218"/>
      <c r="OXT2175" s="218"/>
      <c r="OXU2175" s="218"/>
      <c r="OXV2175" s="218"/>
      <c r="OXW2175" s="218"/>
      <c r="OXX2175" s="218"/>
      <c r="OXY2175" s="218"/>
      <c r="OXZ2175" s="218"/>
      <c r="OYA2175" s="218"/>
      <c r="OYB2175" s="218"/>
      <c r="OYC2175" s="218"/>
      <c r="OYD2175" s="218"/>
      <c r="OYE2175" s="218"/>
      <c r="OYF2175" s="218"/>
      <c r="OYG2175" s="218"/>
      <c r="OYH2175" s="218"/>
      <c r="OYI2175" s="218"/>
      <c r="OYJ2175" s="218"/>
      <c r="OYK2175" s="218"/>
      <c r="OYL2175" s="218"/>
      <c r="OYM2175" s="218"/>
      <c r="OYN2175" s="218"/>
      <c r="OYO2175" s="218"/>
      <c r="OYP2175" s="218"/>
      <c r="OYQ2175" s="218"/>
      <c r="OYR2175" s="218"/>
      <c r="OYS2175" s="218"/>
      <c r="OYT2175" s="218"/>
      <c r="OYU2175" s="218"/>
      <c r="OYV2175" s="218"/>
      <c r="OYW2175" s="218"/>
      <c r="OYX2175" s="218"/>
      <c r="OYY2175" s="218"/>
      <c r="OYZ2175" s="218"/>
      <c r="OZA2175" s="218"/>
      <c r="OZB2175" s="218"/>
      <c r="OZC2175" s="218"/>
      <c r="OZD2175" s="218"/>
      <c r="OZE2175" s="218"/>
      <c r="OZF2175" s="218"/>
      <c r="OZG2175" s="218"/>
      <c r="OZH2175" s="218"/>
      <c r="OZI2175" s="218"/>
      <c r="OZJ2175" s="218"/>
      <c r="OZK2175" s="218"/>
      <c r="OZL2175" s="218"/>
      <c r="OZM2175" s="218"/>
      <c r="OZN2175" s="218"/>
      <c r="OZO2175" s="218"/>
      <c r="OZP2175" s="218"/>
      <c r="OZQ2175" s="218"/>
      <c r="OZR2175" s="218"/>
      <c r="OZS2175" s="218"/>
      <c r="OZT2175" s="218"/>
      <c r="OZU2175" s="218"/>
      <c r="OZV2175" s="218"/>
      <c r="OZW2175" s="218"/>
      <c r="OZX2175" s="218"/>
      <c r="OZY2175" s="218"/>
      <c r="OZZ2175" s="218"/>
      <c r="PAA2175" s="218"/>
      <c r="PAB2175" s="218"/>
      <c r="PAC2175" s="218"/>
      <c r="PAD2175" s="218"/>
      <c r="PAE2175" s="218"/>
      <c r="PAF2175" s="218"/>
      <c r="PAG2175" s="218"/>
      <c r="PAH2175" s="218"/>
      <c r="PAI2175" s="218"/>
      <c r="PAJ2175" s="218"/>
      <c r="PAK2175" s="218"/>
      <c r="PAL2175" s="218"/>
      <c r="PAM2175" s="218"/>
      <c r="PAN2175" s="218"/>
      <c r="PAO2175" s="218"/>
      <c r="PAP2175" s="218"/>
      <c r="PAQ2175" s="218"/>
      <c r="PAR2175" s="218"/>
      <c r="PAS2175" s="218"/>
      <c r="PAT2175" s="218"/>
      <c r="PAU2175" s="218"/>
      <c r="PAV2175" s="218"/>
      <c r="PAW2175" s="218"/>
      <c r="PAX2175" s="218"/>
      <c r="PAY2175" s="218"/>
      <c r="PAZ2175" s="218"/>
      <c r="PBA2175" s="218"/>
      <c r="PBB2175" s="218"/>
      <c r="PBC2175" s="218"/>
      <c r="PBD2175" s="218"/>
      <c r="PBE2175" s="218"/>
      <c r="PBF2175" s="218"/>
      <c r="PBG2175" s="218"/>
      <c r="PBH2175" s="218"/>
      <c r="PBI2175" s="218"/>
      <c r="PBJ2175" s="218"/>
      <c r="PBK2175" s="218"/>
      <c r="PBL2175" s="218"/>
      <c r="PBM2175" s="218"/>
      <c r="PBN2175" s="218"/>
      <c r="PBO2175" s="218"/>
      <c r="PBP2175" s="218"/>
      <c r="PBQ2175" s="218"/>
      <c r="PBR2175" s="218"/>
      <c r="PBS2175" s="218"/>
      <c r="PBT2175" s="218"/>
      <c r="PBU2175" s="218"/>
      <c r="PBV2175" s="218"/>
      <c r="PBW2175" s="218"/>
      <c r="PBX2175" s="218"/>
      <c r="PBY2175" s="218"/>
      <c r="PBZ2175" s="218"/>
      <c r="PCA2175" s="218"/>
      <c r="PCB2175" s="218"/>
      <c r="PCC2175" s="218"/>
      <c r="PCD2175" s="218"/>
      <c r="PCE2175" s="218"/>
      <c r="PCF2175" s="218"/>
      <c r="PCG2175" s="218"/>
      <c r="PCH2175" s="218"/>
      <c r="PCI2175" s="218"/>
      <c r="PCJ2175" s="218"/>
      <c r="PCK2175" s="218"/>
      <c r="PCL2175" s="218"/>
      <c r="PCM2175" s="218"/>
      <c r="PCN2175" s="218"/>
      <c r="PCO2175" s="218"/>
      <c r="PCP2175" s="218"/>
      <c r="PCQ2175" s="218"/>
      <c r="PCR2175" s="218"/>
      <c r="PCS2175" s="218"/>
      <c r="PCT2175" s="218"/>
      <c r="PCU2175" s="218"/>
      <c r="PCV2175" s="218"/>
      <c r="PCW2175" s="218"/>
      <c r="PCX2175" s="218"/>
      <c r="PCY2175" s="218"/>
      <c r="PCZ2175" s="218"/>
      <c r="PDA2175" s="218"/>
      <c r="PDB2175" s="218"/>
      <c r="PDC2175" s="218"/>
      <c r="PDD2175" s="218"/>
      <c r="PDE2175" s="218"/>
      <c r="PDF2175" s="218"/>
      <c r="PDG2175" s="218"/>
      <c r="PDH2175" s="218"/>
      <c r="PDI2175" s="218"/>
      <c r="PDJ2175" s="218"/>
      <c r="PDK2175" s="218"/>
      <c r="PDL2175" s="218"/>
      <c r="PDM2175" s="218"/>
      <c r="PDN2175" s="218"/>
      <c r="PDO2175" s="218"/>
      <c r="PDP2175" s="218"/>
      <c r="PDQ2175" s="218"/>
      <c r="PDR2175" s="218"/>
      <c r="PDS2175" s="218"/>
      <c r="PDT2175" s="218"/>
      <c r="PDU2175" s="218"/>
      <c r="PDV2175" s="218"/>
      <c r="PDW2175" s="218"/>
      <c r="PDX2175" s="218"/>
      <c r="PDY2175" s="218"/>
      <c r="PDZ2175" s="218"/>
      <c r="PEA2175" s="218"/>
      <c r="PEB2175" s="218"/>
      <c r="PEC2175" s="218"/>
      <c r="PED2175" s="218"/>
      <c r="PEE2175" s="218"/>
      <c r="PEF2175" s="218"/>
      <c r="PEG2175" s="218"/>
      <c r="PEH2175" s="218"/>
      <c r="PEI2175" s="218"/>
      <c r="PEJ2175" s="218"/>
      <c r="PEK2175" s="218"/>
      <c r="PEL2175" s="218"/>
      <c r="PEM2175" s="218"/>
      <c r="PEN2175" s="218"/>
      <c r="PEO2175" s="218"/>
      <c r="PEP2175" s="218"/>
      <c r="PEQ2175" s="218"/>
      <c r="PER2175" s="218"/>
      <c r="PES2175" s="218"/>
      <c r="PET2175" s="218"/>
      <c r="PEU2175" s="218"/>
      <c r="PEV2175" s="218"/>
      <c r="PEW2175" s="218"/>
      <c r="PEX2175" s="218"/>
      <c r="PEY2175" s="218"/>
      <c r="PEZ2175" s="218"/>
      <c r="PFA2175" s="218"/>
      <c r="PFB2175" s="218"/>
      <c r="PFC2175" s="218"/>
      <c r="PFD2175" s="218"/>
      <c r="PFE2175" s="218"/>
      <c r="PFF2175" s="218"/>
      <c r="PFG2175" s="218"/>
      <c r="PFH2175" s="218"/>
      <c r="PFI2175" s="218"/>
      <c r="PFJ2175" s="218"/>
      <c r="PFK2175" s="218"/>
      <c r="PFL2175" s="218"/>
      <c r="PFM2175" s="218"/>
      <c r="PFN2175" s="218"/>
      <c r="PFO2175" s="218"/>
      <c r="PFP2175" s="218"/>
      <c r="PFQ2175" s="218"/>
      <c r="PFR2175" s="218"/>
      <c r="PFS2175" s="218"/>
      <c r="PFT2175" s="218"/>
      <c r="PFU2175" s="218"/>
      <c r="PFV2175" s="218"/>
      <c r="PFW2175" s="218"/>
      <c r="PFX2175" s="218"/>
      <c r="PFY2175" s="218"/>
      <c r="PFZ2175" s="218"/>
      <c r="PGA2175" s="218"/>
      <c r="PGB2175" s="218"/>
      <c r="PGC2175" s="218"/>
      <c r="PGD2175" s="218"/>
      <c r="PGE2175" s="218"/>
      <c r="PGF2175" s="218"/>
      <c r="PGG2175" s="218"/>
      <c r="PGH2175" s="218"/>
      <c r="PGI2175" s="218"/>
      <c r="PGJ2175" s="218"/>
      <c r="PGK2175" s="218"/>
      <c r="PGL2175" s="218"/>
      <c r="PGM2175" s="218"/>
      <c r="PGN2175" s="218"/>
      <c r="PGO2175" s="218"/>
      <c r="PGP2175" s="218"/>
      <c r="PGQ2175" s="218"/>
      <c r="PGR2175" s="218"/>
      <c r="PGS2175" s="218"/>
      <c r="PGT2175" s="218"/>
      <c r="PGU2175" s="218"/>
      <c r="PGV2175" s="218"/>
      <c r="PGW2175" s="218"/>
      <c r="PGX2175" s="218"/>
      <c r="PGY2175" s="218"/>
      <c r="PGZ2175" s="218"/>
      <c r="PHA2175" s="218"/>
      <c r="PHB2175" s="218"/>
      <c r="PHC2175" s="218"/>
      <c r="PHD2175" s="218"/>
      <c r="PHE2175" s="218"/>
      <c r="PHF2175" s="218"/>
      <c r="PHG2175" s="218"/>
      <c r="PHH2175" s="218"/>
      <c r="PHI2175" s="218"/>
      <c r="PHJ2175" s="218"/>
      <c r="PHK2175" s="218"/>
      <c r="PHL2175" s="218"/>
      <c r="PHM2175" s="218"/>
      <c r="PHN2175" s="218"/>
      <c r="PHO2175" s="218"/>
      <c r="PHP2175" s="218"/>
      <c r="PHQ2175" s="218"/>
      <c r="PHR2175" s="218"/>
      <c r="PHS2175" s="218"/>
      <c r="PHT2175" s="218"/>
      <c r="PHU2175" s="218"/>
      <c r="PHV2175" s="218"/>
      <c r="PHW2175" s="218"/>
      <c r="PHX2175" s="218"/>
      <c r="PHY2175" s="218"/>
      <c r="PHZ2175" s="218"/>
      <c r="PIA2175" s="218"/>
      <c r="PIB2175" s="218"/>
      <c r="PIC2175" s="218"/>
      <c r="PID2175" s="218"/>
      <c r="PIE2175" s="218"/>
      <c r="PIF2175" s="218"/>
      <c r="PIG2175" s="218"/>
      <c r="PIH2175" s="218"/>
      <c r="PII2175" s="218"/>
      <c r="PIJ2175" s="218"/>
      <c r="PIK2175" s="218"/>
      <c r="PIL2175" s="218"/>
      <c r="PIM2175" s="218"/>
      <c r="PIN2175" s="218"/>
      <c r="PIO2175" s="218"/>
      <c r="PIP2175" s="218"/>
      <c r="PIQ2175" s="218"/>
      <c r="PIR2175" s="218"/>
      <c r="PIS2175" s="218"/>
      <c r="PIT2175" s="218"/>
      <c r="PIU2175" s="218"/>
      <c r="PIV2175" s="218"/>
      <c r="PIW2175" s="218"/>
      <c r="PIX2175" s="218"/>
      <c r="PIY2175" s="218"/>
      <c r="PIZ2175" s="218"/>
      <c r="PJA2175" s="218"/>
      <c r="PJB2175" s="218"/>
      <c r="PJC2175" s="218"/>
      <c r="PJD2175" s="218"/>
      <c r="PJE2175" s="218"/>
      <c r="PJF2175" s="218"/>
      <c r="PJG2175" s="218"/>
      <c r="PJH2175" s="218"/>
      <c r="PJI2175" s="218"/>
      <c r="PJJ2175" s="218"/>
      <c r="PJK2175" s="218"/>
      <c r="PJL2175" s="218"/>
      <c r="PJM2175" s="218"/>
      <c r="PJN2175" s="218"/>
      <c r="PJO2175" s="218"/>
      <c r="PJP2175" s="218"/>
      <c r="PJQ2175" s="218"/>
      <c r="PJR2175" s="218"/>
      <c r="PJS2175" s="218"/>
      <c r="PJT2175" s="218"/>
      <c r="PJU2175" s="218"/>
      <c r="PJV2175" s="218"/>
      <c r="PJW2175" s="218"/>
      <c r="PJX2175" s="218"/>
      <c r="PJY2175" s="218"/>
      <c r="PJZ2175" s="218"/>
      <c r="PKA2175" s="218"/>
      <c r="PKB2175" s="218"/>
      <c r="PKC2175" s="218"/>
      <c r="PKD2175" s="218"/>
      <c r="PKE2175" s="218"/>
      <c r="PKF2175" s="218"/>
      <c r="PKG2175" s="218"/>
      <c r="PKH2175" s="218"/>
      <c r="PKI2175" s="218"/>
      <c r="PKJ2175" s="218"/>
      <c r="PKK2175" s="218"/>
      <c r="PKL2175" s="218"/>
      <c r="PKM2175" s="218"/>
      <c r="PKN2175" s="218"/>
      <c r="PKO2175" s="218"/>
      <c r="PKP2175" s="218"/>
      <c r="PKQ2175" s="218"/>
      <c r="PKR2175" s="218"/>
      <c r="PKS2175" s="218"/>
      <c r="PKT2175" s="218"/>
      <c r="PKU2175" s="218"/>
      <c r="PKV2175" s="218"/>
      <c r="PKW2175" s="218"/>
      <c r="PKX2175" s="218"/>
      <c r="PKY2175" s="218"/>
      <c r="PKZ2175" s="218"/>
      <c r="PLA2175" s="218"/>
      <c r="PLB2175" s="218"/>
      <c r="PLC2175" s="218"/>
      <c r="PLD2175" s="218"/>
      <c r="PLE2175" s="218"/>
      <c r="PLF2175" s="218"/>
      <c r="PLG2175" s="218"/>
      <c r="PLH2175" s="218"/>
      <c r="PLI2175" s="218"/>
      <c r="PLJ2175" s="218"/>
      <c r="PLK2175" s="218"/>
      <c r="PLL2175" s="218"/>
      <c r="PLM2175" s="218"/>
      <c r="PLN2175" s="218"/>
      <c r="PLO2175" s="218"/>
      <c r="PLP2175" s="218"/>
      <c r="PLQ2175" s="218"/>
      <c r="PLR2175" s="218"/>
      <c r="PLS2175" s="218"/>
      <c r="PLT2175" s="218"/>
      <c r="PLU2175" s="218"/>
      <c r="PLV2175" s="218"/>
      <c r="PLW2175" s="218"/>
      <c r="PLX2175" s="218"/>
      <c r="PLY2175" s="218"/>
      <c r="PLZ2175" s="218"/>
      <c r="PMA2175" s="218"/>
      <c r="PMB2175" s="218"/>
      <c r="PMC2175" s="218"/>
      <c r="PMD2175" s="218"/>
      <c r="PME2175" s="218"/>
      <c r="PMF2175" s="218"/>
      <c r="PMG2175" s="218"/>
      <c r="PMH2175" s="218"/>
      <c r="PMI2175" s="218"/>
      <c r="PMJ2175" s="218"/>
      <c r="PMK2175" s="218"/>
      <c r="PML2175" s="218"/>
      <c r="PMM2175" s="218"/>
      <c r="PMN2175" s="218"/>
      <c r="PMO2175" s="218"/>
      <c r="PMP2175" s="218"/>
      <c r="PMQ2175" s="218"/>
      <c r="PMR2175" s="218"/>
      <c r="PMS2175" s="218"/>
      <c r="PMT2175" s="218"/>
      <c r="PMU2175" s="218"/>
      <c r="PMV2175" s="218"/>
      <c r="PMW2175" s="218"/>
      <c r="PMX2175" s="218"/>
      <c r="PMY2175" s="218"/>
      <c r="PMZ2175" s="218"/>
      <c r="PNA2175" s="218"/>
      <c r="PNB2175" s="218"/>
      <c r="PNC2175" s="218"/>
      <c r="PND2175" s="218"/>
      <c r="PNE2175" s="218"/>
      <c r="PNF2175" s="218"/>
      <c r="PNG2175" s="218"/>
      <c r="PNH2175" s="218"/>
      <c r="PNI2175" s="218"/>
      <c r="PNJ2175" s="218"/>
      <c r="PNK2175" s="218"/>
      <c r="PNL2175" s="218"/>
      <c r="PNM2175" s="218"/>
      <c r="PNN2175" s="218"/>
      <c r="PNO2175" s="218"/>
      <c r="PNP2175" s="218"/>
      <c r="PNQ2175" s="218"/>
      <c r="PNR2175" s="218"/>
      <c r="PNS2175" s="218"/>
      <c r="PNT2175" s="218"/>
      <c r="PNU2175" s="218"/>
      <c r="PNV2175" s="218"/>
      <c r="PNW2175" s="218"/>
      <c r="PNX2175" s="218"/>
      <c r="PNY2175" s="218"/>
      <c r="PNZ2175" s="218"/>
      <c r="POA2175" s="218"/>
      <c r="POB2175" s="218"/>
      <c r="POC2175" s="218"/>
      <c r="POD2175" s="218"/>
      <c r="POE2175" s="218"/>
      <c r="POF2175" s="218"/>
      <c r="POG2175" s="218"/>
      <c r="POH2175" s="218"/>
      <c r="POI2175" s="218"/>
      <c r="POJ2175" s="218"/>
      <c r="POK2175" s="218"/>
      <c r="POL2175" s="218"/>
      <c r="POM2175" s="218"/>
      <c r="PON2175" s="218"/>
      <c r="POO2175" s="218"/>
      <c r="POP2175" s="218"/>
      <c r="POQ2175" s="218"/>
      <c r="POR2175" s="218"/>
      <c r="POS2175" s="218"/>
      <c r="POT2175" s="218"/>
      <c r="POU2175" s="218"/>
      <c r="POV2175" s="218"/>
      <c r="POW2175" s="218"/>
      <c r="POX2175" s="218"/>
      <c r="POY2175" s="218"/>
      <c r="POZ2175" s="218"/>
      <c r="PPA2175" s="218"/>
      <c r="PPB2175" s="218"/>
      <c r="PPC2175" s="218"/>
      <c r="PPD2175" s="218"/>
      <c r="PPE2175" s="218"/>
      <c r="PPF2175" s="218"/>
      <c r="PPG2175" s="218"/>
      <c r="PPH2175" s="218"/>
      <c r="PPI2175" s="218"/>
      <c r="PPJ2175" s="218"/>
      <c r="PPK2175" s="218"/>
      <c r="PPL2175" s="218"/>
      <c r="PPM2175" s="218"/>
      <c r="PPN2175" s="218"/>
      <c r="PPO2175" s="218"/>
      <c r="PPP2175" s="218"/>
      <c r="PPQ2175" s="218"/>
      <c r="PPR2175" s="218"/>
      <c r="PPS2175" s="218"/>
      <c r="PPT2175" s="218"/>
      <c r="PPU2175" s="218"/>
      <c r="PPV2175" s="218"/>
      <c r="PPW2175" s="218"/>
      <c r="PPX2175" s="218"/>
      <c r="PPY2175" s="218"/>
      <c r="PPZ2175" s="218"/>
      <c r="PQA2175" s="218"/>
      <c r="PQB2175" s="218"/>
      <c r="PQC2175" s="218"/>
      <c r="PQD2175" s="218"/>
      <c r="PQE2175" s="218"/>
      <c r="PQF2175" s="218"/>
      <c r="PQG2175" s="218"/>
      <c r="PQH2175" s="218"/>
      <c r="PQI2175" s="218"/>
      <c r="PQJ2175" s="218"/>
      <c r="PQK2175" s="218"/>
      <c r="PQL2175" s="218"/>
      <c r="PQM2175" s="218"/>
      <c r="PQN2175" s="218"/>
      <c r="PQO2175" s="218"/>
      <c r="PQP2175" s="218"/>
      <c r="PQQ2175" s="218"/>
      <c r="PQR2175" s="218"/>
      <c r="PQS2175" s="218"/>
      <c r="PQT2175" s="218"/>
      <c r="PQU2175" s="218"/>
      <c r="PQV2175" s="218"/>
      <c r="PQW2175" s="218"/>
      <c r="PQX2175" s="218"/>
      <c r="PQY2175" s="218"/>
      <c r="PQZ2175" s="218"/>
      <c r="PRA2175" s="218"/>
      <c r="PRB2175" s="218"/>
      <c r="PRC2175" s="218"/>
      <c r="PRD2175" s="218"/>
      <c r="PRE2175" s="218"/>
      <c r="PRF2175" s="218"/>
      <c r="PRG2175" s="218"/>
      <c r="PRH2175" s="218"/>
      <c r="PRI2175" s="218"/>
      <c r="PRJ2175" s="218"/>
      <c r="PRK2175" s="218"/>
      <c r="PRL2175" s="218"/>
      <c r="PRM2175" s="218"/>
      <c r="PRN2175" s="218"/>
      <c r="PRO2175" s="218"/>
      <c r="PRP2175" s="218"/>
      <c r="PRQ2175" s="218"/>
      <c r="PRR2175" s="218"/>
      <c r="PRS2175" s="218"/>
      <c r="PRT2175" s="218"/>
      <c r="PRU2175" s="218"/>
      <c r="PRV2175" s="218"/>
      <c r="PRW2175" s="218"/>
      <c r="PRX2175" s="218"/>
      <c r="PRY2175" s="218"/>
      <c r="PRZ2175" s="218"/>
      <c r="PSA2175" s="218"/>
      <c r="PSB2175" s="218"/>
      <c r="PSC2175" s="218"/>
      <c r="PSD2175" s="218"/>
      <c r="PSE2175" s="218"/>
      <c r="PSF2175" s="218"/>
      <c r="PSG2175" s="218"/>
      <c r="PSH2175" s="218"/>
      <c r="PSI2175" s="218"/>
      <c r="PSJ2175" s="218"/>
      <c r="PSK2175" s="218"/>
      <c r="PSL2175" s="218"/>
      <c r="PSM2175" s="218"/>
      <c r="PSN2175" s="218"/>
      <c r="PSO2175" s="218"/>
      <c r="PSP2175" s="218"/>
      <c r="PSQ2175" s="218"/>
      <c r="PSR2175" s="218"/>
      <c r="PSS2175" s="218"/>
      <c r="PST2175" s="218"/>
      <c r="PSU2175" s="218"/>
      <c r="PSV2175" s="218"/>
      <c r="PSW2175" s="218"/>
      <c r="PSX2175" s="218"/>
      <c r="PSY2175" s="218"/>
      <c r="PSZ2175" s="218"/>
      <c r="PTA2175" s="218"/>
      <c r="PTB2175" s="218"/>
      <c r="PTC2175" s="218"/>
      <c r="PTD2175" s="218"/>
      <c r="PTE2175" s="218"/>
      <c r="PTF2175" s="218"/>
      <c r="PTG2175" s="218"/>
      <c r="PTH2175" s="218"/>
      <c r="PTI2175" s="218"/>
      <c r="PTJ2175" s="218"/>
      <c r="PTK2175" s="218"/>
      <c r="PTL2175" s="218"/>
      <c r="PTM2175" s="218"/>
      <c r="PTN2175" s="218"/>
      <c r="PTO2175" s="218"/>
      <c r="PTP2175" s="218"/>
      <c r="PTQ2175" s="218"/>
      <c r="PTR2175" s="218"/>
      <c r="PTS2175" s="218"/>
      <c r="PTT2175" s="218"/>
      <c r="PTU2175" s="218"/>
      <c r="PTV2175" s="218"/>
      <c r="PTW2175" s="218"/>
      <c r="PTX2175" s="218"/>
      <c r="PTY2175" s="218"/>
      <c r="PTZ2175" s="218"/>
      <c r="PUA2175" s="218"/>
      <c r="PUB2175" s="218"/>
      <c r="PUC2175" s="218"/>
      <c r="PUD2175" s="218"/>
      <c r="PUE2175" s="218"/>
      <c r="PUF2175" s="218"/>
      <c r="PUG2175" s="218"/>
      <c r="PUH2175" s="218"/>
      <c r="PUI2175" s="218"/>
      <c r="PUJ2175" s="218"/>
      <c r="PUK2175" s="218"/>
      <c r="PUL2175" s="218"/>
      <c r="PUM2175" s="218"/>
      <c r="PUN2175" s="218"/>
      <c r="PUO2175" s="218"/>
      <c r="PUP2175" s="218"/>
      <c r="PUQ2175" s="218"/>
      <c r="PUR2175" s="218"/>
      <c r="PUS2175" s="218"/>
      <c r="PUT2175" s="218"/>
      <c r="PUU2175" s="218"/>
      <c r="PUV2175" s="218"/>
      <c r="PUW2175" s="218"/>
      <c r="PUX2175" s="218"/>
      <c r="PUY2175" s="218"/>
      <c r="PUZ2175" s="218"/>
      <c r="PVA2175" s="218"/>
      <c r="PVB2175" s="218"/>
      <c r="PVC2175" s="218"/>
      <c r="PVD2175" s="218"/>
      <c r="PVE2175" s="218"/>
      <c r="PVF2175" s="218"/>
      <c r="PVG2175" s="218"/>
      <c r="PVH2175" s="218"/>
      <c r="PVI2175" s="218"/>
      <c r="PVJ2175" s="218"/>
      <c r="PVK2175" s="218"/>
      <c r="PVL2175" s="218"/>
      <c r="PVM2175" s="218"/>
      <c r="PVN2175" s="218"/>
      <c r="PVO2175" s="218"/>
      <c r="PVP2175" s="218"/>
      <c r="PVQ2175" s="218"/>
      <c r="PVR2175" s="218"/>
      <c r="PVS2175" s="218"/>
      <c r="PVT2175" s="218"/>
      <c r="PVU2175" s="218"/>
      <c r="PVV2175" s="218"/>
      <c r="PVW2175" s="218"/>
      <c r="PVX2175" s="218"/>
      <c r="PVY2175" s="218"/>
      <c r="PVZ2175" s="218"/>
      <c r="PWA2175" s="218"/>
      <c r="PWB2175" s="218"/>
      <c r="PWC2175" s="218"/>
      <c r="PWD2175" s="218"/>
      <c r="PWE2175" s="218"/>
      <c r="PWF2175" s="218"/>
      <c r="PWG2175" s="218"/>
      <c r="PWH2175" s="218"/>
      <c r="PWI2175" s="218"/>
      <c r="PWJ2175" s="218"/>
      <c r="PWK2175" s="218"/>
      <c r="PWL2175" s="218"/>
      <c r="PWM2175" s="218"/>
      <c r="PWN2175" s="218"/>
      <c r="PWO2175" s="218"/>
      <c r="PWP2175" s="218"/>
      <c r="PWQ2175" s="218"/>
      <c r="PWR2175" s="218"/>
      <c r="PWS2175" s="218"/>
      <c r="PWT2175" s="218"/>
      <c r="PWU2175" s="218"/>
      <c r="PWV2175" s="218"/>
      <c r="PWW2175" s="218"/>
      <c r="PWX2175" s="218"/>
      <c r="PWY2175" s="218"/>
      <c r="PWZ2175" s="218"/>
      <c r="PXA2175" s="218"/>
      <c r="PXB2175" s="218"/>
      <c r="PXC2175" s="218"/>
      <c r="PXD2175" s="218"/>
      <c r="PXE2175" s="218"/>
      <c r="PXF2175" s="218"/>
      <c r="PXG2175" s="218"/>
      <c r="PXH2175" s="218"/>
      <c r="PXI2175" s="218"/>
      <c r="PXJ2175" s="218"/>
      <c r="PXK2175" s="218"/>
      <c r="PXL2175" s="218"/>
      <c r="PXM2175" s="218"/>
      <c r="PXN2175" s="218"/>
      <c r="PXO2175" s="218"/>
      <c r="PXP2175" s="218"/>
      <c r="PXQ2175" s="218"/>
      <c r="PXR2175" s="218"/>
      <c r="PXS2175" s="218"/>
      <c r="PXT2175" s="218"/>
      <c r="PXU2175" s="218"/>
      <c r="PXV2175" s="218"/>
      <c r="PXW2175" s="218"/>
      <c r="PXX2175" s="218"/>
      <c r="PXY2175" s="218"/>
      <c r="PXZ2175" s="218"/>
      <c r="PYA2175" s="218"/>
      <c r="PYB2175" s="218"/>
      <c r="PYC2175" s="218"/>
      <c r="PYD2175" s="218"/>
      <c r="PYE2175" s="218"/>
      <c r="PYF2175" s="218"/>
      <c r="PYG2175" s="218"/>
      <c r="PYH2175" s="218"/>
      <c r="PYI2175" s="218"/>
      <c r="PYJ2175" s="218"/>
      <c r="PYK2175" s="218"/>
      <c r="PYL2175" s="218"/>
      <c r="PYM2175" s="218"/>
      <c r="PYN2175" s="218"/>
      <c r="PYO2175" s="218"/>
      <c r="PYP2175" s="218"/>
      <c r="PYQ2175" s="218"/>
      <c r="PYR2175" s="218"/>
      <c r="PYS2175" s="218"/>
      <c r="PYT2175" s="218"/>
      <c r="PYU2175" s="218"/>
      <c r="PYV2175" s="218"/>
      <c r="PYW2175" s="218"/>
      <c r="PYX2175" s="218"/>
      <c r="PYY2175" s="218"/>
      <c r="PYZ2175" s="218"/>
      <c r="PZA2175" s="218"/>
      <c r="PZB2175" s="218"/>
      <c r="PZC2175" s="218"/>
      <c r="PZD2175" s="218"/>
      <c r="PZE2175" s="218"/>
      <c r="PZF2175" s="218"/>
      <c r="PZG2175" s="218"/>
      <c r="PZH2175" s="218"/>
      <c r="PZI2175" s="218"/>
      <c r="PZJ2175" s="218"/>
      <c r="PZK2175" s="218"/>
      <c r="PZL2175" s="218"/>
      <c r="PZM2175" s="218"/>
      <c r="PZN2175" s="218"/>
      <c r="PZO2175" s="218"/>
      <c r="PZP2175" s="218"/>
      <c r="PZQ2175" s="218"/>
      <c r="PZR2175" s="218"/>
      <c r="PZS2175" s="218"/>
      <c r="PZT2175" s="218"/>
      <c r="PZU2175" s="218"/>
      <c r="PZV2175" s="218"/>
      <c r="PZW2175" s="218"/>
      <c r="PZX2175" s="218"/>
      <c r="PZY2175" s="218"/>
      <c r="PZZ2175" s="218"/>
      <c r="QAA2175" s="218"/>
      <c r="QAB2175" s="218"/>
      <c r="QAC2175" s="218"/>
      <c r="QAD2175" s="218"/>
      <c r="QAE2175" s="218"/>
      <c r="QAF2175" s="218"/>
      <c r="QAG2175" s="218"/>
      <c r="QAH2175" s="218"/>
      <c r="QAI2175" s="218"/>
      <c r="QAJ2175" s="218"/>
      <c r="QAK2175" s="218"/>
      <c r="QAL2175" s="218"/>
      <c r="QAM2175" s="218"/>
      <c r="QAN2175" s="218"/>
      <c r="QAO2175" s="218"/>
      <c r="QAP2175" s="218"/>
      <c r="QAQ2175" s="218"/>
      <c r="QAR2175" s="218"/>
      <c r="QAS2175" s="218"/>
      <c r="QAT2175" s="218"/>
      <c r="QAU2175" s="218"/>
      <c r="QAV2175" s="218"/>
      <c r="QAW2175" s="218"/>
      <c r="QAX2175" s="218"/>
      <c r="QAY2175" s="218"/>
      <c r="QAZ2175" s="218"/>
      <c r="QBA2175" s="218"/>
      <c r="QBB2175" s="218"/>
      <c r="QBC2175" s="218"/>
      <c r="QBD2175" s="218"/>
      <c r="QBE2175" s="218"/>
      <c r="QBF2175" s="218"/>
      <c r="QBG2175" s="218"/>
      <c r="QBH2175" s="218"/>
      <c r="QBI2175" s="218"/>
      <c r="QBJ2175" s="218"/>
      <c r="QBK2175" s="218"/>
      <c r="QBL2175" s="218"/>
      <c r="QBM2175" s="218"/>
      <c r="QBN2175" s="218"/>
      <c r="QBO2175" s="218"/>
      <c r="QBP2175" s="218"/>
      <c r="QBQ2175" s="218"/>
      <c r="QBR2175" s="218"/>
      <c r="QBS2175" s="218"/>
      <c r="QBT2175" s="218"/>
      <c r="QBU2175" s="218"/>
      <c r="QBV2175" s="218"/>
      <c r="QBW2175" s="218"/>
      <c r="QBX2175" s="218"/>
      <c r="QBY2175" s="218"/>
      <c r="QBZ2175" s="218"/>
      <c r="QCA2175" s="218"/>
      <c r="QCB2175" s="218"/>
      <c r="QCC2175" s="218"/>
      <c r="QCD2175" s="218"/>
      <c r="QCE2175" s="218"/>
      <c r="QCF2175" s="218"/>
      <c r="QCG2175" s="218"/>
      <c r="QCH2175" s="218"/>
      <c r="QCI2175" s="218"/>
      <c r="QCJ2175" s="218"/>
      <c r="QCK2175" s="218"/>
      <c r="QCL2175" s="218"/>
      <c r="QCM2175" s="218"/>
      <c r="QCN2175" s="218"/>
      <c r="QCO2175" s="218"/>
      <c r="QCP2175" s="218"/>
      <c r="QCQ2175" s="218"/>
      <c r="QCR2175" s="218"/>
      <c r="QCS2175" s="218"/>
      <c r="QCT2175" s="218"/>
      <c r="QCU2175" s="218"/>
      <c r="QCV2175" s="218"/>
      <c r="QCW2175" s="218"/>
      <c r="QCX2175" s="218"/>
      <c r="QCY2175" s="218"/>
      <c r="QCZ2175" s="218"/>
      <c r="QDA2175" s="218"/>
      <c r="QDB2175" s="218"/>
      <c r="QDC2175" s="218"/>
      <c r="QDD2175" s="218"/>
      <c r="QDE2175" s="218"/>
      <c r="QDF2175" s="218"/>
      <c r="QDG2175" s="218"/>
      <c r="QDH2175" s="218"/>
      <c r="QDI2175" s="218"/>
      <c r="QDJ2175" s="218"/>
      <c r="QDK2175" s="218"/>
      <c r="QDL2175" s="218"/>
      <c r="QDM2175" s="218"/>
      <c r="QDN2175" s="218"/>
      <c r="QDO2175" s="218"/>
      <c r="QDP2175" s="218"/>
      <c r="QDQ2175" s="218"/>
      <c r="QDR2175" s="218"/>
      <c r="QDS2175" s="218"/>
      <c r="QDT2175" s="218"/>
      <c r="QDU2175" s="218"/>
      <c r="QDV2175" s="218"/>
      <c r="QDW2175" s="218"/>
      <c r="QDX2175" s="218"/>
      <c r="QDY2175" s="218"/>
      <c r="QDZ2175" s="218"/>
      <c r="QEA2175" s="218"/>
      <c r="QEB2175" s="218"/>
      <c r="QEC2175" s="218"/>
      <c r="QED2175" s="218"/>
      <c r="QEE2175" s="218"/>
      <c r="QEF2175" s="218"/>
      <c r="QEG2175" s="218"/>
      <c r="QEH2175" s="218"/>
      <c r="QEI2175" s="218"/>
      <c r="QEJ2175" s="218"/>
      <c r="QEK2175" s="218"/>
      <c r="QEL2175" s="218"/>
      <c r="QEM2175" s="218"/>
      <c r="QEN2175" s="218"/>
      <c r="QEO2175" s="218"/>
      <c r="QEP2175" s="218"/>
      <c r="QEQ2175" s="218"/>
      <c r="QER2175" s="218"/>
      <c r="QES2175" s="218"/>
      <c r="QET2175" s="218"/>
      <c r="QEU2175" s="218"/>
      <c r="QEV2175" s="218"/>
      <c r="QEW2175" s="218"/>
      <c r="QEX2175" s="218"/>
      <c r="QEY2175" s="218"/>
      <c r="QEZ2175" s="218"/>
      <c r="QFA2175" s="218"/>
      <c r="QFB2175" s="218"/>
      <c r="QFC2175" s="218"/>
      <c r="QFD2175" s="218"/>
      <c r="QFE2175" s="218"/>
      <c r="QFF2175" s="218"/>
      <c r="QFG2175" s="218"/>
      <c r="QFH2175" s="218"/>
      <c r="QFI2175" s="218"/>
      <c r="QFJ2175" s="218"/>
      <c r="QFK2175" s="218"/>
      <c r="QFL2175" s="218"/>
      <c r="QFM2175" s="218"/>
      <c r="QFN2175" s="218"/>
      <c r="QFO2175" s="218"/>
      <c r="QFP2175" s="218"/>
      <c r="QFQ2175" s="218"/>
      <c r="QFR2175" s="218"/>
      <c r="QFS2175" s="218"/>
      <c r="QFT2175" s="218"/>
      <c r="QFU2175" s="218"/>
      <c r="QFV2175" s="218"/>
      <c r="QFW2175" s="218"/>
      <c r="QFX2175" s="218"/>
      <c r="QFY2175" s="218"/>
      <c r="QFZ2175" s="218"/>
      <c r="QGA2175" s="218"/>
      <c r="QGB2175" s="218"/>
      <c r="QGC2175" s="218"/>
      <c r="QGD2175" s="218"/>
      <c r="QGE2175" s="218"/>
      <c r="QGF2175" s="218"/>
      <c r="QGG2175" s="218"/>
      <c r="QGH2175" s="218"/>
      <c r="QGI2175" s="218"/>
      <c r="QGJ2175" s="218"/>
      <c r="QGK2175" s="218"/>
      <c r="QGL2175" s="218"/>
      <c r="QGM2175" s="218"/>
      <c r="QGN2175" s="218"/>
      <c r="QGO2175" s="218"/>
      <c r="QGP2175" s="218"/>
      <c r="QGQ2175" s="218"/>
      <c r="QGR2175" s="218"/>
      <c r="QGS2175" s="218"/>
      <c r="QGT2175" s="218"/>
      <c r="QGU2175" s="218"/>
      <c r="QGV2175" s="218"/>
      <c r="QGW2175" s="218"/>
      <c r="QGX2175" s="218"/>
      <c r="QGY2175" s="218"/>
      <c r="QGZ2175" s="218"/>
      <c r="QHA2175" s="218"/>
      <c r="QHB2175" s="218"/>
      <c r="QHC2175" s="218"/>
      <c r="QHD2175" s="218"/>
      <c r="QHE2175" s="218"/>
      <c r="QHF2175" s="218"/>
      <c r="QHG2175" s="218"/>
      <c r="QHH2175" s="218"/>
      <c r="QHI2175" s="218"/>
      <c r="QHJ2175" s="218"/>
      <c r="QHK2175" s="218"/>
      <c r="QHL2175" s="218"/>
      <c r="QHM2175" s="218"/>
      <c r="QHN2175" s="218"/>
      <c r="QHO2175" s="218"/>
      <c r="QHP2175" s="218"/>
      <c r="QHQ2175" s="218"/>
      <c r="QHR2175" s="218"/>
      <c r="QHS2175" s="218"/>
      <c r="QHT2175" s="218"/>
      <c r="QHU2175" s="218"/>
      <c r="QHV2175" s="218"/>
      <c r="QHW2175" s="218"/>
      <c r="QHX2175" s="218"/>
      <c r="QHY2175" s="218"/>
      <c r="QHZ2175" s="218"/>
      <c r="QIA2175" s="218"/>
      <c r="QIB2175" s="218"/>
      <c r="QIC2175" s="218"/>
      <c r="QID2175" s="218"/>
      <c r="QIE2175" s="218"/>
      <c r="QIF2175" s="218"/>
      <c r="QIG2175" s="218"/>
      <c r="QIH2175" s="218"/>
      <c r="QII2175" s="218"/>
      <c r="QIJ2175" s="218"/>
      <c r="QIK2175" s="218"/>
      <c r="QIL2175" s="218"/>
      <c r="QIM2175" s="218"/>
      <c r="QIN2175" s="218"/>
      <c r="QIO2175" s="218"/>
      <c r="QIP2175" s="218"/>
      <c r="QIQ2175" s="218"/>
      <c r="QIR2175" s="218"/>
      <c r="QIS2175" s="218"/>
      <c r="QIT2175" s="218"/>
      <c r="QIU2175" s="218"/>
      <c r="QIV2175" s="218"/>
      <c r="QIW2175" s="218"/>
      <c r="QIX2175" s="218"/>
      <c r="QIY2175" s="218"/>
      <c r="QIZ2175" s="218"/>
      <c r="QJA2175" s="218"/>
      <c r="QJB2175" s="218"/>
      <c r="QJC2175" s="218"/>
      <c r="QJD2175" s="218"/>
      <c r="QJE2175" s="218"/>
      <c r="QJF2175" s="218"/>
      <c r="QJG2175" s="218"/>
      <c r="QJH2175" s="218"/>
      <c r="QJI2175" s="218"/>
      <c r="QJJ2175" s="218"/>
      <c r="QJK2175" s="218"/>
      <c r="QJL2175" s="218"/>
      <c r="QJM2175" s="218"/>
      <c r="QJN2175" s="218"/>
      <c r="QJO2175" s="218"/>
      <c r="QJP2175" s="218"/>
      <c r="QJQ2175" s="218"/>
      <c r="QJR2175" s="218"/>
      <c r="QJS2175" s="218"/>
      <c r="QJT2175" s="218"/>
      <c r="QJU2175" s="218"/>
      <c r="QJV2175" s="218"/>
      <c r="QJW2175" s="218"/>
      <c r="QJX2175" s="218"/>
      <c r="QJY2175" s="218"/>
      <c r="QJZ2175" s="218"/>
      <c r="QKA2175" s="218"/>
      <c r="QKB2175" s="218"/>
      <c r="QKC2175" s="218"/>
      <c r="QKD2175" s="218"/>
      <c r="QKE2175" s="218"/>
      <c r="QKF2175" s="218"/>
      <c r="QKG2175" s="218"/>
      <c r="QKH2175" s="218"/>
      <c r="QKI2175" s="218"/>
      <c r="QKJ2175" s="218"/>
      <c r="QKK2175" s="218"/>
      <c r="QKL2175" s="218"/>
      <c r="QKM2175" s="218"/>
      <c r="QKN2175" s="218"/>
      <c r="QKO2175" s="218"/>
      <c r="QKP2175" s="218"/>
      <c r="QKQ2175" s="218"/>
      <c r="QKR2175" s="218"/>
      <c r="QKS2175" s="218"/>
      <c r="QKT2175" s="218"/>
      <c r="QKU2175" s="218"/>
      <c r="QKV2175" s="218"/>
      <c r="QKW2175" s="218"/>
      <c r="QKX2175" s="218"/>
      <c r="QKY2175" s="218"/>
      <c r="QKZ2175" s="218"/>
      <c r="QLA2175" s="218"/>
      <c r="QLB2175" s="218"/>
      <c r="QLC2175" s="218"/>
      <c r="QLD2175" s="218"/>
      <c r="QLE2175" s="218"/>
      <c r="QLF2175" s="218"/>
      <c r="QLG2175" s="218"/>
      <c r="QLH2175" s="218"/>
      <c r="QLI2175" s="218"/>
      <c r="QLJ2175" s="218"/>
      <c r="QLK2175" s="218"/>
      <c r="QLL2175" s="218"/>
      <c r="QLM2175" s="218"/>
      <c r="QLN2175" s="218"/>
      <c r="QLO2175" s="218"/>
      <c r="QLP2175" s="218"/>
      <c r="QLQ2175" s="218"/>
      <c r="QLR2175" s="218"/>
      <c r="QLS2175" s="218"/>
      <c r="QLT2175" s="218"/>
      <c r="QLU2175" s="218"/>
      <c r="QLV2175" s="218"/>
      <c r="QLW2175" s="218"/>
      <c r="QLX2175" s="218"/>
      <c r="QLY2175" s="218"/>
      <c r="QLZ2175" s="218"/>
      <c r="QMA2175" s="218"/>
      <c r="QMB2175" s="218"/>
      <c r="QMC2175" s="218"/>
      <c r="QMD2175" s="218"/>
      <c r="QME2175" s="218"/>
      <c r="QMF2175" s="218"/>
      <c r="QMG2175" s="218"/>
      <c r="QMH2175" s="218"/>
      <c r="QMI2175" s="218"/>
      <c r="QMJ2175" s="218"/>
      <c r="QMK2175" s="218"/>
      <c r="QML2175" s="218"/>
      <c r="QMM2175" s="218"/>
      <c r="QMN2175" s="218"/>
      <c r="QMO2175" s="218"/>
      <c r="QMP2175" s="218"/>
      <c r="QMQ2175" s="218"/>
      <c r="QMR2175" s="218"/>
      <c r="QMS2175" s="218"/>
      <c r="QMT2175" s="218"/>
      <c r="QMU2175" s="218"/>
      <c r="QMV2175" s="218"/>
      <c r="QMW2175" s="218"/>
      <c r="QMX2175" s="218"/>
      <c r="QMY2175" s="218"/>
      <c r="QMZ2175" s="218"/>
      <c r="QNA2175" s="218"/>
      <c r="QNB2175" s="218"/>
      <c r="QNC2175" s="218"/>
      <c r="QND2175" s="218"/>
      <c r="QNE2175" s="218"/>
      <c r="QNF2175" s="218"/>
      <c r="QNG2175" s="218"/>
      <c r="QNH2175" s="218"/>
      <c r="QNI2175" s="218"/>
      <c r="QNJ2175" s="218"/>
      <c r="QNK2175" s="218"/>
      <c r="QNL2175" s="218"/>
      <c r="QNM2175" s="218"/>
      <c r="QNN2175" s="218"/>
      <c r="QNO2175" s="218"/>
      <c r="QNP2175" s="218"/>
      <c r="QNQ2175" s="218"/>
      <c r="QNR2175" s="218"/>
      <c r="QNS2175" s="218"/>
      <c r="QNT2175" s="218"/>
      <c r="QNU2175" s="218"/>
      <c r="QNV2175" s="218"/>
      <c r="QNW2175" s="218"/>
      <c r="QNX2175" s="218"/>
      <c r="QNY2175" s="218"/>
      <c r="QNZ2175" s="218"/>
      <c r="QOA2175" s="218"/>
      <c r="QOB2175" s="218"/>
      <c r="QOC2175" s="218"/>
      <c r="QOD2175" s="218"/>
      <c r="QOE2175" s="218"/>
      <c r="QOF2175" s="218"/>
      <c r="QOG2175" s="218"/>
      <c r="QOH2175" s="218"/>
      <c r="QOI2175" s="218"/>
      <c r="QOJ2175" s="218"/>
      <c r="QOK2175" s="218"/>
      <c r="QOL2175" s="218"/>
      <c r="QOM2175" s="218"/>
      <c r="QON2175" s="218"/>
      <c r="QOO2175" s="218"/>
      <c r="QOP2175" s="218"/>
      <c r="QOQ2175" s="218"/>
      <c r="QOR2175" s="218"/>
      <c r="QOS2175" s="218"/>
      <c r="QOT2175" s="218"/>
      <c r="QOU2175" s="218"/>
      <c r="QOV2175" s="218"/>
      <c r="QOW2175" s="218"/>
      <c r="QOX2175" s="218"/>
      <c r="QOY2175" s="218"/>
      <c r="QOZ2175" s="218"/>
      <c r="QPA2175" s="218"/>
      <c r="QPB2175" s="218"/>
      <c r="QPC2175" s="218"/>
      <c r="QPD2175" s="218"/>
      <c r="QPE2175" s="218"/>
      <c r="QPF2175" s="218"/>
      <c r="QPG2175" s="218"/>
      <c r="QPH2175" s="218"/>
      <c r="QPI2175" s="218"/>
      <c r="QPJ2175" s="218"/>
      <c r="QPK2175" s="218"/>
      <c r="QPL2175" s="218"/>
      <c r="QPM2175" s="218"/>
      <c r="QPN2175" s="218"/>
      <c r="QPO2175" s="218"/>
      <c r="QPP2175" s="218"/>
      <c r="QPQ2175" s="218"/>
      <c r="QPR2175" s="218"/>
      <c r="QPS2175" s="218"/>
      <c r="QPT2175" s="218"/>
      <c r="QPU2175" s="218"/>
      <c r="QPV2175" s="218"/>
      <c r="QPW2175" s="218"/>
      <c r="QPX2175" s="218"/>
      <c r="QPY2175" s="218"/>
      <c r="QPZ2175" s="218"/>
      <c r="QQA2175" s="218"/>
      <c r="QQB2175" s="218"/>
      <c r="QQC2175" s="218"/>
      <c r="QQD2175" s="218"/>
      <c r="QQE2175" s="218"/>
      <c r="QQF2175" s="218"/>
      <c r="QQG2175" s="218"/>
      <c r="QQH2175" s="218"/>
      <c r="QQI2175" s="218"/>
      <c r="QQJ2175" s="218"/>
      <c r="QQK2175" s="218"/>
      <c r="QQL2175" s="218"/>
      <c r="QQM2175" s="218"/>
      <c r="QQN2175" s="218"/>
      <c r="QQO2175" s="218"/>
      <c r="QQP2175" s="218"/>
      <c r="QQQ2175" s="218"/>
      <c r="QQR2175" s="218"/>
      <c r="QQS2175" s="218"/>
      <c r="QQT2175" s="218"/>
      <c r="QQU2175" s="218"/>
      <c r="QQV2175" s="218"/>
      <c r="QQW2175" s="218"/>
      <c r="QQX2175" s="218"/>
      <c r="QQY2175" s="218"/>
      <c r="QQZ2175" s="218"/>
      <c r="QRA2175" s="218"/>
      <c r="QRB2175" s="218"/>
      <c r="QRC2175" s="218"/>
      <c r="QRD2175" s="218"/>
      <c r="QRE2175" s="218"/>
      <c r="QRF2175" s="218"/>
      <c r="QRG2175" s="218"/>
      <c r="QRH2175" s="218"/>
      <c r="QRI2175" s="218"/>
      <c r="QRJ2175" s="218"/>
      <c r="QRK2175" s="218"/>
      <c r="QRL2175" s="218"/>
      <c r="QRM2175" s="218"/>
      <c r="QRN2175" s="218"/>
      <c r="QRO2175" s="218"/>
      <c r="QRP2175" s="218"/>
      <c r="QRQ2175" s="218"/>
      <c r="QRR2175" s="218"/>
      <c r="QRS2175" s="218"/>
      <c r="QRT2175" s="218"/>
      <c r="QRU2175" s="218"/>
      <c r="QRV2175" s="218"/>
      <c r="QRW2175" s="218"/>
      <c r="QRX2175" s="218"/>
      <c r="QRY2175" s="218"/>
      <c r="QRZ2175" s="218"/>
      <c r="QSA2175" s="218"/>
      <c r="QSB2175" s="218"/>
      <c r="QSC2175" s="218"/>
      <c r="QSD2175" s="218"/>
      <c r="QSE2175" s="218"/>
      <c r="QSF2175" s="218"/>
      <c r="QSG2175" s="218"/>
      <c r="QSH2175" s="218"/>
      <c r="QSI2175" s="218"/>
      <c r="QSJ2175" s="218"/>
      <c r="QSK2175" s="218"/>
      <c r="QSL2175" s="218"/>
      <c r="QSM2175" s="218"/>
      <c r="QSN2175" s="218"/>
      <c r="QSO2175" s="218"/>
      <c r="QSP2175" s="218"/>
      <c r="QSQ2175" s="218"/>
      <c r="QSR2175" s="218"/>
      <c r="QSS2175" s="218"/>
      <c r="QST2175" s="218"/>
      <c r="QSU2175" s="218"/>
      <c r="QSV2175" s="218"/>
      <c r="QSW2175" s="218"/>
      <c r="QSX2175" s="218"/>
      <c r="QSY2175" s="218"/>
      <c r="QSZ2175" s="218"/>
      <c r="QTA2175" s="218"/>
      <c r="QTB2175" s="218"/>
      <c r="QTC2175" s="218"/>
      <c r="QTD2175" s="218"/>
      <c r="QTE2175" s="218"/>
      <c r="QTF2175" s="218"/>
      <c r="QTG2175" s="218"/>
      <c r="QTH2175" s="218"/>
      <c r="QTI2175" s="218"/>
      <c r="QTJ2175" s="218"/>
      <c r="QTK2175" s="218"/>
      <c r="QTL2175" s="218"/>
      <c r="QTM2175" s="218"/>
      <c r="QTN2175" s="218"/>
      <c r="QTO2175" s="218"/>
      <c r="QTP2175" s="218"/>
      <c r="QTQ2175" s="218"/>
      <c r="QTR2175" s="218"/>
      <c r="QTS2175" s="218"/>
      <c r="QTT2175" s="218"/>
      <c r="QTU2175" s="218"/>
      <c r="QTV2175" s="218"/>
      <c r="QTW2175" s="218"/>
      <c r="QTX2175" s="218"/>
      <c r="QTY2175" s="218"/>
      <c r="QTZ2175" s="218"/>
      <c r="QUA2175" s="218"/>
      <c r="QUB2175" s="218"/>
      <c r="QUC2175" s="218"/>
      <c r="QUD2175" s="218"/>
      <c r="QUE2175" s="218"/>
      <c r="QUF2175" s="218"/>
      <c r="QUG2175" s="218"/>
      <c r="QUH2175" s="218"/>
      <c r="QUI2175" s="218"/>
      <c r="QUJ2175" s="218"/>
      <c r="QUK2175" s="218"/>
      <c r="QUL2175" s="218"/>
      <c r="QUM2175" s="218"/>
      <c r="QUN2175" s="218"/>
      <c r="QUO2175" s="218"/>
      <c r="QUP2175" s="218"/>
      <c r="QUQ2175" s="218"/>
      <c r="QUR2175" s="218"/>
      <c r="QUS2175" s="218"/>
      <c r="QUT2175" s="218"/>
      <c r="QUU2175" s="218"/>
      <c r="QUV2175" s="218"/>
      <c r="QUW2175" s="218"/>
      <c r="QUX2175" s="218"/>
      <c r="QUY2175" s="218"/>
      <c r="QUZ2175" s="218"/>
      <c r="QVA2175" s="218"/>
      <c r="QVB2175" s="218"/>
      <c r="QVC2175" s="218"/>
      <c r="QVD2175" s="218"/>
      <c r="QVE2175" s="218"/>
      <c r="QVF2175" s="218"/>
      <c r="QVG2175" s="218"/>
      <c r="QVH2175" s="218"/>
      <c r="QVI2175" s="218"/>
      <c r="QVJ2175" s="218"/>
      <c r="QVK2175" s="218"/>
      <c r="QVL2175" s="218"/>
      <c r="QVM2175" s="218"/>
      <c r="QVN2175" s="218"/>
      <c r="QVO2175" s="218"/>
      <c r="QVP2175" s="218"/>
      <c r="QVQ2175" s="218"/>
      <c r="QVR2175" s="218"/>
      <c r="QVS2175" s="218"/>
      <c r="QVT2175" s="218"/>
      <c r="QVU2175" s="218"/>
      <c r="QVV2175" s="218"/>
      <c r="QVW2175" s="218"/>
      <c r="QVX2175" s="218"/>
      <c r="QVY2175" s="218"/>
      <c r="QVZ2175" s="218"/>
      <c r="QWA2175" s="218"/>
      <c r="QWB2175" s="218"/>
      <c r="QWC2175" s="218"/>
      <c r="QWD2175" s="218"/>
      <c r="QWE2175" s="218"/>
      <c r="QWF2175" s="218"/>
      <c r="QWG2175" s="218"/>
      <c r="QWH2175" s="218"/>
      <c r="QWI2175" s="218"/>
      <c r="QWJ2175" s="218"/>
      <c r="QWK2175" s="218"/>
      <c r="QWL2175" s="218"/>
      <c r="QWM2175" s="218"/>
      <c r="QWN2175" s="218"/>
      <c r="QWO2175" s="218"/>
      <c r="QWP2175" s="218"/>
      <c r="QWQ2175" s="218"/>
      <c r="QWR2175" s="218"/>
      <c r="QWS2175" s="218"/>
      <c r="QWT2175" s="218"/>
      <c r="QWU2175" s="218"/>
      <c r="QWV2175" s="218"/>
      <c r="QWW2175" s="218"/>
      <c r="QWX2175" s="218"/>
      <c r="QWY2175" s="218"/>
      <c r="QWZ2175" s="218"/>
      <c r="QXA2175" s="218"/>
      <c r="QXB2175" s="218"/>
      <c r="QXC2175" s="218"/>
      <c r="QXD2175" s="218"/>
      <c r="QXE2175" s="218"/>
      <c r="QXF2175" s="218"/>
      <c r="QXG2175" s="218"/>
      <c r="QXH2175" s="218"/>
      <c r="QXI2175" s="218"/>
      <c r="QXJ2175" s="218"/>
      <c r="QXK2175" s="218"/>
      <c r="QXL2175" s="218"/>
      <c r="QXM2175" s="218"/>
      <c r="QXN2175" s="218"/>
      <c r="QXO2175" s="218"/>
      <c r="QXP2175" s="218"/>
      <c r="QXQ2175" s="218"/>
      <c r="QXR2175" s="218"/>
      <c r="QXS2175" s="218"/>
      <c r="QXT2175" s="218"/>
      <c r="QXU2175" s="218"/>
      <c r="QXV2175" s="218"/>
      <c r="QXW2175" s="218"/>
      <c r="QXX2175" s="218"/>
      <c r="QXY2175" s="218"/>
      <c r="QXZ2175" s="218"/>
      <c r="QYA2175" s="218"/>
      <c r="QYB2175" s="218"/>
      <c r="QYC2175" s="218"/>
      <c r="QYD2175" s="218"/>
      <c r="QYE2175" s="218"/>
      <c r="QYF2175" s="218"/>
      <c r="QYG2175" s="218"/>
      <c r="QYH2175" s="218"/>
      <c r="QYI2175" s="218"/>
      <c r="QYJ2175" s="218"/>
      <c r="QYK2175" s="218"/>
      <c r="QYL2175" s="218"/>
      <c r="QYM2175" s="218"/>
      <c r="QYN2175" s="218"/>
      <c r="QYO2175" s="218"/>
      <c r="QYP2175" s="218"/>
      <c r="QYQ2175" s="218"/>
      <c r="QYR2175" s="218"/>
      <c r="QYS2175" s="218"/>
      <c r="QYT2175" s="218"/>
      <c r="QYU2175" s="218"/>
      <c r="QYV2175" s="218"/>
      <c r="QYW2175" s="218"/>
      <c r="QYX2175" s="218"/>
      <c r="QYY2175" s="218"/>
      <c r="QYZ2175" s="218"/>
      <c r="QZA2175" s="218"/>
      <c r="QZB2175" s="218"/>
      <c r="QZC2175" s="218"/>
      <c r="QZD2175" s="218"/>
      <c r="QZE2175" s="218"/>
      <c r="QZF2175" s="218"/>
      <c r="QZG2175" s="218"/>
      <c r="QZH2175" s="218"/>
      <c r="QZI2175" s="218"/>
      <c r="QZJ2175" s="218"/>
      <c r="QZK2175" s="218"/>
      <c r="QZL2175" s="218"/>
      <c r="QZM2175" s="218"/>
      <c r="QZN2175" s="218"/>
      <c r="QZO2175" s="218"/>
      <c r="QZP2175" s="218"/>
      <c r="QZQ2175" s="218"/>
      <c r="QZR2175" s="218"/>
      <c r="QZS2175" s="218"/>
      <c r="QZT2175" s="218"/>
      <c r="QZU2175" s="218"/>
      <c r="QZV2175" s="218"/>
      <c r="QZW2175" s="218"/>
      <c r="QZX2175" s="218"/>
      <c r="QZY2175" s="218"/>
      <c r="QZZ2175" s="218"/>
      <c r="RAA2175" s="218"/>
      <c r="RAB2175" s="218"/>
      <c r="RAC2175" s="218"/>
      <c r="RAD2175" s="218"/>
      <c r="RAE2175" s="218"/>
      <c r="RAF2175" s="218"/>
      <c r="RAG2175" s="218"/>
      <c r="RAH2175" s="218"/>
      <c r="RAI2175" s="218"/>
      <c r="RAJ2175" s="218"/>
      <c r="RAK2175" s="218"/>
      <c r="RAL2175" s="218"/>
      <c r="RAM2175" s="218"/>
      <c r="RAN2175" s="218"/>
      <c r="RAO2175" s="218"/>
      <c r="RAP2175" s="218"/>
      <c r="RAQ2175" s="218"/>
      <c r="RAR2175" s="218"/>
      <c r="RAS2175" s="218"/>
      <c r="RAT2175" s="218"/>
      <c r="RAU2175" s="218"/>
      <c r="RAV2175" s="218"/>
      <c r="RAW2175" s="218"/>
      <c r="RAX2175" s="218"/>
      <c r="RAY2175" s="218"/>
      <c r="RAZ2175" s="218"/>
      <c r="RBA2175" s="218"/>
      <c r="RBB2175" s="218"/>
      <c r="RBC2175" s="218"/>
      <c r="RBD2175" s="218"/>
      <c r="RBE2175" s="218"/>
      <c r="RBF2175" s="218"/>
      <c r="RBG2175" s="218"/>
      <c r="RBH2175" s="218"/>
      <c r="RBI2175" s="218"/>
      <c r="RBJ2175" s="218"/>
      <c r="RBK2175" s="218"/>
      <c r="RBL2175" s="218"/>
      <c r="RBM2175" s="218"/>
      <c r="RBN2175" s="218"/>
      <c r="RBO2175" s="218"/>
      <c r="RBP2175" s="218"/>
      <c r="RBQ2175" s="218"/>
      <c r="RBR2175" s="218"/>
      <c r="RBS2175" s="218"/>
      <c r="RBT2175" s="218"/>
      <c r="RBU2175" s="218"/>
      <c r="RBV2175" s="218"/>
      <c r="RBW2175" s="218"/>
      <c r="RBX2175" s="218"/>
      <c r="RBY2175" s="218"/>
      <c r="RBZ2175" s="218"/>
      <c r="RCA2175" s="218"/>
      <c r="RCB2175" s="218"/>
      <c r="RCC2175" s="218"/>
      <c r="RCD2175" s="218"/>
      <c r="RCE2175" s="218"/>
      <c r="RCF2175" s="218"/>
      <c r="RCG2175" s="218"/>
      <c r="RCH2175" s="218"/>
      <c r="RCI2175" s="218"/>
      <c r="RCJ2175" s="218"/>
      <c r="RCK2175" s="218"/>
      <c r="RCL2175" s="218"/>
      <c r="RCM2175" s="218"/>
      <c r="RCN2175" s="218"/>
      <c r="RCO2175" s="218"/>
      <c r="RCP2175" s="218"/>
      <c r="RCQ2175" s="218"/>
      <c r="RCR2175" s="218"/>
      <c r="RCS2175" s="218"/>
      <c r="RCT2175" s="218"/>
      <c r="RCU2175" s="218"/>
      <c r="RCV2175" s="218"/>
      <c r="RCW2175" s="218"/>
      <c r="RCX2175" s="218"/>
      <c r="RCY2175" s="218"/>
      <c r="RCZ2175" s="218"/>
      <c r="RDA2175" s="218"/>
      <c r="RDB2175" s="218"/>
      <c r="RDC2175" s="218"/>
      <c r="RDD2175" s="218"/>
      <c r="RDE2175" s="218"/>
      <c r="RDF2175" s="218"/>
      <c r="RDG2175" s="218"/>
      <c r="RDH2175" s="218"/>
      <c r="RDI2175" s="218"/>
      <c r="RDJ2175" s="218"/>
      <c r="RDK2175" s="218"/>
      <c r="RDL2175" s="218"/>
      <c r="RDM2175" s="218"/>
      <c r="RDN2175" s="218"/>
      <c r="RDO2175" s="218"/>
      <c r="RDP2175" s="218"/>
      <c r="RDQ2175" s="218"/>
      <c r="RDR2175" s="218"/>
      <c r="RDS2175" s="218"/>
      <c r="RDT2175" s="218"/>
      <c r="RDU2175" s="218"/>
      <c r="RDV2175" s="218"/>
      <c r="RDW2175" s="218"/>
      <c r="RDX2175" s="218"/>
      <c r="RDY2175" s="218"/>
      <c r="RDZ2175" s="218"/>
      <c r="REA2175" s="218"/>
      <c r="REB2175" s="218"/>
      <c r="REC2175" s="218"/>
      <c r="RED2175" s="218"/>
      <c r="REE2175" s="218"/>
      <c r="REF2175" s="218"/>
      <c r="REG2175" s="218"/>
      <c r="REH2175" s="218"/>
      <c r="REI2175" s="218"/>
      <c r="REJ2175" s="218"/>
      <c r="REK2175" s="218"/>
      <c r="REL2175" s="218"/>
      <c r="REM2175" s="218"/>
      <c r="REN2175" s="218"/>
      <c r="REO2175" s="218"/>
      <c r="REP2175" s="218"/>
      <c r="REQ2175" s="218"/>
      <c r="RER2175" s="218"/>
      <c r="RES2175" s="218"/>
      <c r="RET2175" s="218"/>
      <c r="REU2175" s="218"/>
      <c r="REV2175" s="218"/>
      <c r="REW2175" s="218"/>
      <c r="REX2175" s="218"/>
      <c r="REY2175" s="218"/>
      <c r="REZ2175" s="218"/>
      <c r="RFA2175" s="218"/>
      <c r="RFB2175" s="218"/>
      <c r="RFC2175" s="218"/>
      <c r="RFD2175" s="218"/>
      <c r="RFE2175" s="218"/>
      <c r="RFF2175" s="218"/>
      <c r="RFG2175" s="218"/>
      <c r="RFH2175" s="218"/>
      <c r="RFI2175" s="218"/>
      <c r="RFJ2175" s="218"/>
      <c r="RFK2175" s="218"/>
      <c r="RFL2175" s="218"/>
      <c r="RFM2175" s="218"/>
      <c r="RFN2175" s="218"/>
      <c r="RFO2175" s="218"/>
      <c r="RFP2175" s="218"/>
      <c r="RFQ2175" s="218"/>
      <c r="RFR2175" s="218"/>
      <c r="RFS2175" s="218"/>
      <c r="RFT2175" s="218"/>
      <c r="RFU2175" s="218"/>
      <c r="RFV2175" s="218"/>
      <c r="RFW2175" s="218"/>
      <c r="RFX2175" s="218"/>
      <c r="RFY2175" s="218"/>
      <c r="RFZ2175" s="218"/>
      <c r="RGA2175" s="218"/>
      <c r="RGB2175" s="218"/>
      <c r="RGC2175" s="218"/>
      <c r="RGD2175" s="218"/>
      <c r="RGE2175" s="218"/>
      <c r="RGF2175" s="218"/>
      <c r="RGG2175" s="218"/>
      <c r="RGH2175" s="218"/>
      <c r="RGI2175" s="218"/>
      <c r="RGJ2175" s="218"/>
      <c r="RGK2175" s="218"/>
      <c r="RGL2175" s="218"/>
      <c r="RGM2175" s="218"/>
      <c r="RGN2175" s="218"/>
      <c r="RGO2175" s="218"/>
      <c r="RGP2175" s="218"/>
      <c r="RGQ2175" s="218"/>
      <c r="RGR2175" s="218"/>
      <c r="RGS2175" s="218"/>
      <c r="RGT2175" s="218"/>
      <c r="RGU2175" s="218"/>
      <c r="RGV2175" s="218"/>
      <c r="RGW2175" s="218"/>
      <c r="RGX2175" s="218"/>
      <c r="RGY2175" s="218"/>
      <c r="RGZ2175" s="218"/>
      <c r="RHA2175" s="218"/>
      <c r="RHB2175" s="218"/>
      <c r="RHC2175" s="218"/>
      <c r="RHD2175" s="218"/>
      <c r="RHE2175" s="218"/>
      <c r="RHF2175" s="218"/>
      <c r="RHG2175" s="218"/>
      <c r="RHH2175" s="218"/>
      <c r="RHI2175" s="218"/>
      <c r="RHJ2175" s="218"/>
      <c r="RHK2175" s="218"/>
      <c r="RHL2175" s="218"/>
      <c r="RHM2175" s="218"/>
      <c r="RHN2175" s="218"/>
      <c r="RHO2175" s="218"/>
      <c r="RHP2175" s="218"/>
      <c r="RHQ2175" s="218"/>
      <c r="RHR2175" s="218"/>
      <c r="RHS2175" s="218"/>
      <c r="RHT2175" s="218"/>
      <c r="RHU2175" s="218"/>
      <c r="RHV2175" s="218"/>
      <c r="RHW2175" s="218"/>
      <c r="RHX2175" s="218"/>
      <c r="RHY2175" s="218"/>
      <c r="RHZ2175" s="218"/>
      <c r="RIA2175" s="218"/>
      <c r="RIB2175" s="218"/>
      <c r="RIC2175" s="218"/>
      <c r="RID2175" s="218"/>
      <c r="RIE2175" s="218"/>
      <c r="RIF2175" s="218"/>
      <c r="RIG2175" s="218"/>
      <c r="RIH2175" s="218"/>
      <c r="RII2175" s="218"/>
      <c r="RIJ2175" s="218"/>
      <c r="RIK2175" s="218"/>
      <c r="RIL2175" s="218"/>
      <c r="RIM2175" s="218"/>
      <c r="RIN2175" s="218"/>
      <c r="RIO2175" s="218"/>
      <c r="RIP2175" s="218"/>
      <c r="RIQ2175" s="218"/>
      <c r="RIR2175" s="218"/>
      <c r="RIS2175" s="218"/>
      <c r="RIT2175" s="218"/>
      <c r="RIU2175" s="218"/>
      <c r="RIV2175" s="218"/>
      <c r="RIW2175" s="218"/>
      <c r="RIX2175" s="218"/>
      <c r="RIY2175" s="218"/>
      <c r="RIZ2175" s="218"/>
      <c r="RJA2175" s="218"/>
      <c r="RJB2175" s="218"/>
      <c r="RJC2175" s="218"/>
      <c r="RJD2175" s="218"/>
      <c r="RJE2175" s="218"/>
      <c r="RJF2175" s="218"/>
      <c r="RJG2175" s="218"/>
      <c r="RJH2175" s="218"/>
      <c r="RJI2175" s="218"/>
      <c r="RJJ2175" s="218"/>
      <c r="RJK2175" s="218"/>
      <c r="RJL2175" s="218"/>
      <c r="RJM2175" s="218"/>
      <c r="RJN2175" s="218"/>
      <c r="RJO2175" s="218"/>
      <c r="RJP2175" s="218"/>
      <c r="RJQ2175" s="218"/>
      <c r="RJR2175" s="218"/>
      <c r="RJS2175" s="218"/>
      <c r="RJT2175" s="218"/>
      <c r="RJU2175" s="218"/>
      <c r="RJV2175" s="218"/>
      <c r="RJW2175" s="218"/>
      <c r="RJX2175" s="218"/>
      <c r="RJY2175" s="218"/>
      <c r="RJZ2175" s="218"/>
      <c r="RKA2175" s="218"/>
      <c r="RKB2175" s="218"/>
      <c r="RKC2175" s="218"/>
      <c r="RKD2175" s="218"/>
      <c r="RKE2175" s="218"/>
      <c r="RKF2175" s="218"/>
      <c r="RKG2175" s="218"/>
      <c r="RKH2175" s="218"/>
      <c r="RKI2175" s="218"/>
      <c r="RKJ2175" s="218"/>
      <c r="RKK2175" s="218"/>
      <c r="RKL2175" s="218"/>
      <c r="RKM2175" s="218"/>
      <c r="RKN2175" s="218"/>
      <c r="RKO2175" s="218"/>
      <c r="RKP2175" s="218"/>
      <c r="RKQ2175" s="218"/>
      <c r="RKR2175" s="218"/>
      <c r="RKS2175" s="218"/>
      <c r="RKT2175" s="218"/>
      <c r="RKU2175" s="218"/>
      <c r="RKV2175" s="218"/>
      <c r="RKW2175" s="218"/>
      <c r="RKX2175" s="218"/>
      <c r="RKY2175" s="218"/>
      <c r="RKZ2175" s="218"/>
      <c r="RLA2175" s="218"/>
      <c r="RLB2175" s="218"/>
      <c r="RLC2175" s="218"/>
      <c r="RLD2175" s="218"/>
      <c r="RLE2175" s="218"/>
      <c r="RLF2175" s="218"/>
      <c r="RLG2175" s="218"/>
      <c r="RLH2175" s="218"/>
      <c r="RLI2175" s="218"/>
      <c r="RLJ2175" s="218"/>
      <c r="RLK2175" s="218"/>
      <c r="RLL2175" s="218"/>
      <c r="RLM2175" s="218"/>
      <c r="RLN2175" s="218"/>
      <c r="RLO2175" s="218"/>
      <c r="RLP2175" s="218"/>
      <c r="RLQ2175" s="218"/>
      <c r="RLR2175" s="218"/>
      <c r="RLS2175" s="218"/>
      <c r="RLT2175" s="218"/>
      <c r="RLU2175" s="218"/>
      <c r="RLV2175" s="218"/>
      <c r="RLW2175" s="218"/>
      <c r="RLX2175" s="218"/>
      <c r="RLY2175" s="218"/>
      <c r="RLZ2175" s="218"/>
      <c r="RMA2175" s="218"/>
      <c r="RMB2175" s="218"/>
      <c r="RMC2175" s="218"/>
      <c r="RMD2175" s="218"/>
      <c r="RME2175" s="218"/>
      <c r="RMF2175" s="218"/>
      <c r="RMG2175" s="218"/>
      <c r="RMH2175" s="218"/>
      <c r="RMI2175" s="218"/>
      <c r="RMJ2175" s="218"/>
      <c r="RMK2175" s="218"/>
      <c r="RML2175" s="218"/>
      <c r="RMM2175" s="218"/>
      <c r="RMN2175" s="218"/>
      <c r="RMO2175" s="218"/>
      <c r="RMP2175" s="218"/>
      <c r="RMQ2175" s="218"/>
      <c r="RMR2175" s="218"/>
      <c r="RMS2175" s="218"/>
      <c r="RMT2175" s="218"/>
      <c r="RMU2175" s="218"/>
      <c r="RMV2175" s="218"/>
      <c r="RMW2175" s="218"/>
      <c r="RMX2175" s="218"/>
      <c r="RMY2175" s="218"/>
      <c r="RMZ2175" s="218"/>
      <c r="RNA2175" s="218"/>
      <c r="RNB2175" s="218"/>
      <c r="RNC2175" s="218"/>
      <c r="RND2175" s="218"/>
      <c r="RNE2175" s="218"/>
      <c r="RNF2175" s="218"/>
      <c r="RNG2175" s="218"/>
      <c r="RNH2175" s="218"/>
      <c r="RNI2175" s="218"/>
      <c r="RNJ2175" s="218"/>
      <c r="RNK2175" s="218"/>
      <c r="RNL2175" s="218"/>
      <c r="RNM2175" s="218"/>
      <c r="RNN2175" s="218"/>
      <c r="RNO2175" s="218"/>
      <c r="RNP2175" s="218"/>
      <c r="RNQ2175" s="218"/>
      <c r="RNR2175" s="218"/>
      <c r="RNS2175" s="218"/>
      <c r="RNT2175" s="218"/>
      <c r="RNU2175" s="218"/>
      <c r="RNV2175" s="218"/>
      <c r="RNW2175" s="218"/>
      <c r="RNX2175" s="218"/>
      <c r="RNY2175" s="218"/>
      <c r="RNZ2175" s="218"/>
      <c r="ROA2175" s="218"/>
      <c r="ROB2175" s="218"/>
      <c r="ROC2175" s="218"/>
      <c r="ROD2175" s="218"/>
      <c r="ROE2175" s="218"/>
      <c r="ROF2175" s="218"/>
      <c r="ROG2175" s="218"/>
      <c r="ROH2175" s="218"/>
      <c r="ROI2175" s="218"/>
      <c r="ROJ2175" s="218"/>
      <c r="ROK2175" s="218"/>
      <c r="ROL2175" s="218"/>
      <c r="ROM2175" s="218"/>
      <c r="RON2175" s="218"/>
      <c r="ROO2175" s="218"/>
      <c r="ROP2175" s="218"/>
      <c r="ROQ2175" s="218"/>
      <c r="ROR2175" s="218"/>
      <c r="ROS2175" s="218"/>
      <c r="ROT2175" s="218"/>
      <c r="ROU2175" s="218"/>
      <c r="ROV2175" s="218"/>
      <c r="ROW2175" s="218"/>
      <c r="ROX2175" s="218"/>
      <c r="ROY2175" s="218"/>
      <c r="ROZ2175" s="218"/>
      <c r="RPA2175" s="218"/>
      <c r="RPB2175" s="218"/>
      <c r="RPC2175" s="218"/>
      <c r="RPD2175" s="218"/>
      <c r="RPE2175" s="218"/>
      <c r="RPF2175" s="218"/>
      <c r="RPG2175" s="218"/>
      <c r="RPH2175" s="218"/>
      <c r="RPI2175" s="218"/>
      <c r="RPJ2175" s="218"/>
      <c r="RPK2175" s="218"/>
      <c r="RPL2175" s="218"/>
      <c r="RPM2175" s="218"/>
      <c r="RPN2175" s="218"/>
      <c r="RPO2175" s="218"/>
      <c r="RPP2175" s="218"/>
      <c r="RPQ2175" s="218"/>
      <c r="RPR2175" s="218"/>
      <c r="RPS2175" s="218"/>
      <c r="RPT2175" s="218"/>
      <c r="RPU2175" s="218"/>
      <c r="RPV2175" s="218"/>
      <c r="RPW2175" s="218"/>
      <c r="RPX2175" s="218"/>
      <c r="RPY2175" s="218"/>
      <c r="RPZ2175" s="218"/>
      <c r="RQA2175" s="218"/>
      <c r="RQB2175" s="218"/>
      <c r="RQC2175" s="218"/>
      <c r="RQD2175" s="218"/>
      <c r="RQE2175" s="218"/>
      <c r="RQF2175" s="218"/>
      <c r="RQG2175" s="218"/>
      <c r="RQH2175" s="218"/>
      <c r="RQI2175" s="218"/>
      <c r="RQJ2175" s="218"/>
      <c r="RQK2175" s="218"/>
      <c r="RQL2175" s="218"/>
      <c r="RQM2175" s="218"/>
      <c r="RQN2175" s="218"/>
      <c r="RQO2175" s="218"/>
      <c r="RQP2175" s="218"/>
      <c r="RQQ2175" s="218"/>
      <c r="RQR2175" s="218"/>
      <c r="RQS2175" s="218"/>
      <c r="RQT2175" s="218"/>
      <c r="RQU2175" s="218"/>
      <c r="RQV2175" s="218"/>
      <c r="RQW2175" s="218"/>
      <c r="RQX2175" s="218"/>
      <c r="RQY2175" s="218"/>
      <c r="RQZ2175" s="218"/>
      <c r="RRA2175" s="218"/>
      <c r="RRB2175" s="218"/>
      <c r="RRC2175" s="218"/>
      <c r="RRD2175" s="218"/>
      <c r="RRE2175" s="218"/>
      <c r="RRF2175" s="218"/>
      <c r="RRG2175" s="218"/>
      <c r="RRH2175" s="218"/>
      <c r="RRI2175" s="218"/>
      <c r="RRJ2175" s="218"/>
      <c r="RRK2175" s="218"/>
      <c r="RRL2175" s="218"/>
      <c r="RRM2175" s="218"/>
      <c r="RRN2175" s="218"/>
      <c r="RRO2175" s="218"/>
      <c r="RRP2175" s="218"/>
      <c r="RRQ2175" s="218"/>
      <c r="RRR2175" s="218"/>
      <c r="RRS2175" s="218"/>
      <c r="RRT2175" s="218"/>
      <c r="RRU2175" s="218"/>
      <c r="RRV2175" s="218"/>
      <c r="RRW2175" s="218"/>
      <c r="RRX2175" s="218"/>
      <c r="RRY2175" s="218"/>
      <c r="RRZ2175" s="218"/>
      <c r="RSA2175" s="218"/>
      <c r="RSB2175" s="218"/>
      <c r="RSC2175" s="218"/>
      <c r="RSD2175" s="218"/>
      <c r="RSE2175" s="218"/>
      <c r="RSF2175" s="218"/>
      <c r="RSG2175" s="218"/>
      <c r="RSH2175" s="218"/>
      <c r="RSI2175" s="218"/>
      <c r="RSJ2175" s="218"/>
      <c r="RSK2175" s="218"/>
      <c r="RSL2175" s="218"/>
      <c r="RSM2175" s="218"/>
      <c r="RSN2175" s="218"/>
      <c r="RSO2175" s="218"/>
      <c r="RSP2175" s="218"/>
      <c r="RSQ2175" s="218"/>
      <c r="RSR2175" s="218"/>
      <c r="RSS2175" s="218"/>
      <c r="RST2175" s="218"/>
      <c r="RSU2175" s="218"/>
      <c r="RSV2175" s="218"/>
      <c r="RSW2175" s="218"/>
      <c r="RSX2175" s="218"/>
      <c r="RSY2175" s="218"/>
      <c r="RSZ2175" s="218"/>
      <c r="RTA2175" s="218"/>
      <c r="RTB2175" s="218"/>
      <c r="RTC2175" s="218"/>
      <c r="RTD2175" s="218"/>
      <c r="RTE2175" s="218"/>
      <c r="RTF2175" s="218"/>
      <c r="RTG2175" s="218"/>
      <c r="RTH2175" s="218"/>
      <c r="RTI2175" s="218"/>
      <c r="RTJ2175" s="218"/>
      <c r="RTK2175" s="218"/>
      <c r="RTL2175" s="218"/>
      <c r="RTM2175" s="218"/>
      <c r="RTN2175" s="218"/>
      <c r="RTO2175" s="218"/>
      <c r="RTP2175" s="218"/>
      <c r="RTQ2175" s="218"/>
      <c r="RTR2175" s="218"/>
      <c r="RTS2175" s="218"/>
      <c r="RTT2175" s="218"/>
      <c r="RTU2175" s="218"/>
      <c r="RTV2175" s="218"/>
      <c r="RTW2175" s="218"/>
      <c r="RTX2175" s="218"/>
      <c r="RTY2175" s="218"/>
      <c r="RTZ2175" s="218"/>
      <c r="RUA2175" s="218"/>
      <c r="RUB2175" s="218"/>
      <c r="RUC2175" s="218"/>
      <c r="RUD2175" s="218"/>
      <c r="RUE2175" s="218"/>
      <c r="RUF2175" s="218"/>
      <c r="RUG2175" s="218"/>
      <c r="RUH2175" s="218"/>
      <c r="RUI2175" s="218"/>
      <c r="RUJ2175" s="218"/>
      <c r="RUK2175" s="218"/>
      <c r="RUL2175" s="218"/>
      <c r="RUM2175" s="218"/>
      <c r="RUN2175" s="218"/>
      <c r="RUO2175" s="218"/>
      <c r="RUP2175" s="218"/>
      <c r="RUQ2175" s="218"/>
      <c r="RUR2175" s="218"/>
      <c r="RUS2175" s="218"/>
      <c r="RUT2175" s="218"/>
      <c r="RUU2175" s="218"/>
      <c r="RUV2175" s="218"/>
      <c r="RUW2175" s="218"/>
      <c r="RUX2175" s="218"/>
      <c r="RUY2175" s="218"/>
      <c r="RUZ2175" s="218"/>
      <c r="RVA2175" s="218"/>
      <c r="RVB2175" s="218"/>
      <c r="RVC2175" s="218"/>
      <c r="RVD2175" s="218"/>
      <c r="RVE2175" s="218"/>
      <c r="RVF2175" s="218"/>
      <c r="RVG2175" s="218"/>
      <c r="RVH2175" s="218"/>
      <c r="RVI2175" s="218"/>
      <c r="RVJ2175" s="218"/>
      <c r="RVK2175" s="218"/>
      <c r="RVL2175" s="218"/>
      <c r="RVM2175" s="218"/>
      <c r="RVN2175" s="218"/>
      <c r="RVO2175" s="218"/>
      <c r="RVP2175" s="218"/>
      <c r="RVQ2175" s="218"/>
      <c r="RVR2175" s="218"/>
      <c r="RVS2175" s="218"/>
      <c r="RVT2175" s="218"/>
      <c r="RVU2175" s="218"/>
      <c r="RVV2175" s="218"/>
      <c r="RVW2175" s="218"/>
      <c r="RVX2175" s="218"/>
      <c r="RVY2175" s="218"/>
      <c r="RVZ2175" s="218"/>
      <c r="RWA2175" s="218"/>
      <c r="RWB2175" s="218"/>
      <c r="RWC2175" s="218"/>
      <c r="RWD2175" s="218"/>
      <c r="RWE2175" s="218"/>
      <c r="RWF2175" s="218"/>
      <c r="RWG2175" s="218"/>
      <c r="RWH2175" s="218"/>
      <c r="RWI2175" s="218"/>
      <c r="RWJ2175" s="218"/>
      <c r="RWK2175" s="218"/>
      <c r="RWL2175" s="218"/>
      <c r="RWM2175" s="218"/>
      <c r="RWN2175" s="218"/>
      <c r="RWO2175" s="218"/>
      <c r="RWP2175" s="218"/>
      <c r="RWQ2175" s="218"/>
      <c r="RWR2175" s="218"/>
      <c r="RWS2175" s="218"/>
      <c r="RWT2175" s="218"/>
      <c r="RWU2175" s="218"/>
      <c r="RWV2175" s="218"/>
      <c r="RWW2175" s="218"/>
      <c r="RWX2175" s="218"/>
      <c r="RWY2175" s="218"/>
      <c r="RWZ2175" s="218"/>
      <c r="RXA2175" s="218"/>
      <c r="RXB2175" s="218"/>
      <c r="RXC2175" s="218"/>
      <c r="RXD2175" s="218"/>
      <c r="RXE2175" s="218"/>
      <c r="RXF2175" s="218"/>
      <c r="RXG2175" s="218"/>
      <c r="RXH2175" s="218"/>
      <c r="RXI2175" s="218"/>
      <c r="RXJ2175" s="218"/>
      <c r="RXK2175" s="218"/>
      <c r="RXL2175" s="218"/>
      <c r="RXM2175" s="218"/>
      <c r="RXN2175" s="218"/>
      <c r="RXO2175" s="218"/>
      <c r="RXP2175" s="218"/>
      <c r="RXQ2175" s="218"/>
      <c r="RXR2175" s="218"/>
      <c r="RXS2175" s="218"/>
      <c r="RXT2175" s="218"/>
      <c r="RXU2175" s="218"/>
      <c r="RXV2175" s="218"/>
      <c r="RXW2175" s="218"/>
      <c r="RXX2175" s="218"/>
      <c r="RXY2175" s="218"/>
      <c r="RXZ2175" s="218"/>
      <c r="RYA2175" s="218"/>
      <c r="RYB2175" s="218"/>
      <c r="RYC2175" s="218"/>
      <c r="RYD2175" s="218"/>
      <c r="RYE2175" s="218"/>
      <c r="RYF2175" s="218"/>
      <c r="RYG2175" s="218"/>
      <c r="RYH2175" s="218"/>
      <c r="RYI2175" s="218"/>
      <c r="RYJ2175" s="218"/>
      <c r="RYK2175" s="218"/>
      <c r="RYL2175" s="218"/>
      <c r="RYM2175" s="218"/>
      <c r="RYN2175" s="218"/>
      <c r="RYO2175" s="218"/>
      <c r="RYP2175" s="218"/>
      <c r="RYQ2175" s="218"/>
      <c r="RYR2175" s="218"/>
      <c r="RYS2175" s="218"/>
      <c r="RYT2175" s="218"/>
      <c r="RYU2175" s="218"/>
      <c r="RYV2175" s="218"/>
      <c r="RYW2175" s="218"/>
      <c r="RYX2175" s="218"/>
      <c r="RYY2175" s="218"/>
      <c r="RYZ2175" s="218"/>
      <c r="RZA2175" s="218"/>
      <c r="RZB2175" s="218"/>
      <c r="RZC2175" s="218"/>
      <c r="RZD2175" s="218"/>
      <c r="RZE2175" s="218"/>
      <c r="RZF2175" s="218"/>
      <c r="RZG2175" s="218"/>
      <c r="RZH2175" s="218"/>
      <c r="RZI2175" s="218"/>
      <c r="RZJ2175" s="218"/>
      <c r="RZK2175" s="218"/>
      <c r="RZL2175" s="218"/>
      <c r="RZM2175" s="218"/>
      <c r="RZN2175" s="218"/>
      <c r="RZO2175" s="218"/>
      <c r="RZP2175" s="218"/>
      <c r="RZQ2175" s="218"/>
      <c r="RZR2175" s="218"/>
      <c r="RZS2175" s="218"/>
      <c r="RZT2175" s="218"/>
      <c r="RZU2175" s="218"/>
      <c r="RZV2175" s="218"/>
      <c r="RZW2175" s="218"/>
      <c r="RZX2175" s="218"/>
      <c r="RZY2175" s="218"/>
      <c r="RZZ2175" s="218"/>
      <c r="SAA2175" s="218"/>
      <c r="SAB2175" s="218"/>
      <c r="SAC2175" s="218"/>
      <c r="SAD2175" s="218"/>
      <c r="SAE2175" s="218"/>
      <c r="SAF2175" s="218"/>
      <c r="SAG2175" s="218"/>
      <c r="SAH2175" s="218"/>
      <c r="SAI2175" s="218"/>
      <c r="SAJ2175" s="218"/>
      <c r="SAK2175" s="218"/>
      <c r="SAL2175" s="218"/>
      <c r="SAM2175" s="218"/>
      <c r="SAN2175" s="218"/>
      <c r="SAO2175" s="218"/>
      <c r="SAP2175" s="218"/>
      <c r="SAQ2175" s="218"/>
      <c r="SAR2175" s="218"/>
      <c r="SAS2175" s="218"/>
      <c r="SAT2175" s="218"/>
      <c r="SAU2175" s="218"/>
      <c r="SAV2175" s="218"/>
      <c r="SAW2175" s="218"/>
      <c r="SAX2175" s="218"/>
      <c r="SAY2175" s="218"/>
      <c r="SAZ2175" s="218"/>
      <c r="SBA2175" s="218"/>
      <c r="SBB2175" s="218"/>
      <c r="SBC2175" s="218"/>
      <c r="SBD2175" s="218"/>
      <c r="SBE2175" s="218"/>
      <c r="SBF2175" s="218"/>
      <c r="SBG2175" s="218"/>
      <c r="SBH2175" s="218"/>
      <c r="SBI2175" s="218"/>
      <c r="SBJ2175" s="218"/>
      <c r="SBK2175" s="218"/>
      <c r="SBL2175" s="218"/>
      <c r="SBM2175" s="218"/>
      <c r="SBN2175" s="218"/>
      <c r="SBO2175" s="218"/>
      <c r="SBP2175" s="218"/>
      <c r="SBQ2175" s="218"/>
      <c r="SBR2175" s="218"/>
      <c r="SBS2175" s="218"/>
      <c r="SBT2175" s="218"/>
      <c r="SBU2175" s="218"/>
      <c r="SBV2175" s="218"/>
      <c r="SBW2175" s="218"/>
      <c r="SBX2175" s="218"/>
      <c r="SBY2175" s="218"/>
      <c r="SBZ2175" s="218"/>
      <c r="SCA2175" s="218"/>
      <c r="SCB2175" s="218"/>
      <c r="SCC2175" s="218"/>
      <c r="SCD2175" s="218"/>
      <c r="SCE2175" s="218"/>
      <c r="SCF2175" s="218"/>
      <c r="SCG2175" s="218"/>
      <c r="SCH2175" s="218"/>
      <c r="SCI2175" s="218"/>
      <c r="SCJ2175" s="218"/>
      <c r="SCK2175" s="218"/>
      <c r="SCL2175" s="218"/>
      <c r="SCM2175" s="218"/>
      <c r="SCN2175" s="218"/>
      <c r="SCO2175" s="218"/>
      <c r="SCP2175" s="218"/>
      <c r="SCQ2175" s="218"/>
      <c r="SCR2175" s="218"/>
      <c r="SCS2175" s="218"/>
      <c r="SCT2175" s="218"/>
      <c r="SCU2175" s="218"/>
      <c r="SCV2175" s="218"/>
      <c r="SCW2175" s="218"/>
      <c r="SCX2175" s="218"/>
      <c r="SCY2175" s="218"/>
      <c r="SCZ2175" s="218"/>
      <c r="SDA2175" s="218"/>
      <c r="SDB2175" s="218"/>
      <c r="SDC2175" s="218"/>
      <c r="SDD2175" s="218"/>
      <c r="SDE2175" s="218"/>
      <c r="SDF2175" s="218"/>
      <c r="SDG2175" s="218"/>
      <c r="SDH2175" s="218"/>
      <c r="SDI2175" s="218"/>
      <c r="SDJ2175" s="218"/>
      <c r="SDK2175" s="218"/>
      <c r="SDL2175" s="218"/>
      <c r="SDM2175" s="218"/>
      <c r="SDN2175" s="218"/>
      <c r="SDO2175" s="218"/>
      <c r="SDP2175" s="218"/>
      <c r="SDQ2175" s="218"/>
      <c r="SDR2175" s="218"/>
      <c r="SDS2175" s="218"/>
      <c r="SDT2175" s="218"/>
      <c r="SDU2175" s="218"/>
      <c r="SDV2175" s="218"/>
      <c r="SDW2175" s="218"/>
      <c r="SDX2175" s="218"/>
      <c r="SDY2175" s="218"/>
      <c r="SDZ2175" s="218"/>
      <c r="SEA2175" s="218"/>
      <c r="SEB2175" s="218"/>
      <c r="SEC2175" s="218"/>
      <c r="SED2175" s="218"/>
      <c r="SEE2175" s="218"/>
      <c r="SEF2175" s="218"/>
      <c r="SEG2175" s="218"/>
      <c r="SEH2175" s="218"/>
      <c r="SEI2175" s="218"/>
      <c r="SEJ2175" s="218"/>
      <c r="SEK2175" s="218"/>
      <c r="SEL2175" s="218"/>
      <c r="SEM2175" s="218"/>
      <c r="SEN2175" s="218"/>
      <c r="SEO2175" s="218"/>
      <c r="SEP2175" s="218"/>
      <c r="SEQ2175" s="218"/>
      <c r="SER2175" s="218"/>
      <c r="SES2175" s="218"/>
      <c r="SET2175" s="218"/>
      <c r="SEU2175" s="218"/>
      <c r="SEV2175" s="218"/>
      <c r="SEW2175" s="218"/>
      <c r="SEX2175" s="218"/>
      <c r="SEY2175" s="218"/>
      <c r="SEZ2175" s="218"/>
      <c r="SFA2175" s="218"/>
      <c r="SFB2175" s="218"/>
      <c r="SFC2175" s="218"/>
      <c r="SFD2175" s="218"/>
      <c r="SFE2175" s="218"/>
      <c r="SFF2175" s="218"/>
      <c r="SFG2175" s="218"/>
      <c r="SFH2175" s="218"/>
      <c r="SFI2175" s="218"/>
      <c r="SFJ2175" s="218"/>
      <c r="SFK2175" s="218"/>
      <c r="SFL2175" s="218"/>
      <c r="SFM2175" s="218"/>
      <c r="SFN2175" s="218"/>
      <c r="SFO2175" s="218"/>
      <c r="SFP2175" s="218"/>
      <c r="SFQ2175" s="218"/>
      <c r="SFR2175" s="218"/>
      <c r="SFS2175" s="218"/>
      <c r="SFT2175" s="218"/>
      <c r="SFU2175" s="218"/>
      <c r="SFV2175" s="218"/>
      <c r="SFW2175" s="218"/>
      <c r="SFX2175" s="218"/>
      <c r="SFY2175" s="218"/>
      <c r="SFZ2175" s="218"/>
      <c r="SGA2175" s="218"/>
      <c r="SGB2175" s="218"/>
      <c r="SGC2175" s="218"/>
      <c r="SGD2175" s="218"/>
      <c r="SGE2175" s="218"/>
      <c r="SGF2175" s="218"/>
      <c r="SGG2175" s="218"/>
      <c r="SGH2175" s="218"/>
      <c r="SGI2175" s="218"/>
      <c r="SGJ2175" s="218"/>
      <c r="SGK2175" s="218"/>
      <c r="SGL2175" s="218"/>
      <c r="SGM2175" s="218"/>
      <c r="SGN2175" s="218"/>
      <c r="SGO2175" s="218"/>
      <c r="SGP2175" s="218"/>
      <c r="SGQ2175" s="218"/>
      <c r="SGR2175" s="218"/>
      <c r="SGS2175" s="218"/>
      <c r="SGT2175" s="218"/>
      <c r="SGU2175" s="218"/>
      <c r="SGV2175" s="218"/>
      <c r="SGW2175" s="218"/>
      <c r="SGX2175" s="218"/>
      <c r="SGY2175" s="218"/>
      <c r="SGZ2175" s="218"/>
      <c r="SHA2175" s="218"/>
      <c r="SHB2175" s="218"/>
      <c r="SHC2175" s="218"/>
      <c r="SHD2175" s="218"/>
      <c r="SHE2175" s="218"/>
      <c r="SHF2175" s="218"/>
      <c r="SHG2175" s="218"/>
      <c r="SHH2175" s="218"/>
      <c r="SHI2175" s="218"/>
      <c r="SHJ2175" s="218"/>
      <c r="SHK2175" s="218"/>
      <c r="SHL2175" s="218"/>
      <c r="SHM2175" s="218"/>
      <c r="SHN2175" s="218"/>
      <c r="SHO2175" s="218"/>
      <c r="SHP2175" s="218"/>
      <c r="SHQ2175" s="218"/>
      <c r="SHR2175" s="218"/>
      <c r="SHS2175" s="218"/>
      <c r="SHT2175" s="218"/>
      <c r="SHU2175" s="218"/>
      <c r="SHV2175" s="218"/>
      <c r="SHW2175" s="218"/>
      <c r="SHX2175" s="218"/>
      <c r="SHY2175" s="218"/>
      <c r="SHZ2175" s="218"/>
      <c r="SIA2175" s="218"/>
      <c r="SIB2175" s="218"/>
      <c r="SIC2175" s="218"/>
      <c r="SID2175" s="218"/>
      <c r="SIE2175" s="218"/>
      <c r="SIF2175" s="218"/>
      <c r="SIG2175" s="218"/>
      <c r="SIH2175" s="218"/>
      <c r="SII2175" s="218"/>
      <c r="SIJ2175" s="218"/>
      <c r="SIK2175" s="218"/>
      <c r="SIL2175" s="218"/>
      <c r="SIM2175" s="218"/>
      <c r="SIN2175" s="218"/>
      <c r="SIO2175" s="218"/>
      <c r="SIP2175" s="218"/>
      <c r="SIQ2175" s="218"/>
      <c r="SIR2175" s="218"/>
      <c r="SIS2175" s="218"/>
      <c r="SIT2175" s="218"/>
      <c r="SIU2175" s="218"/>
      <c r="SIV2175" s="218"/>
      <c r="SIW2175" s="218"/>
      <c r="SIX2175" s="218"/>
      <c r="SIY2175" s="218"/>
      <c r="SIZ2175" s="218"/>
      <c r="SJA2175" s="218"/>
      <c r="SJB2175" s="218"/>
      <c r="SJC2175" s="218"/>
      <c r="SJD2175" s="218"/>
      <c r="SJE2175" s="218"/>
      <c r="SJF2175" s="218"/>
      <c r="SJG2175" s="218"/>
      <c r="SJH2175" s="218"/>
      <c r="SJI2175" s="218"/>
      <c r="SJJ2175" s="218"/>
      <c r="SJK2175" s="218"/>
      <c r="SJL2175" s="218"/>
      <c r="SJM2175" s="218"/>
      <c r="SJN2175" s="218"/>
      <c r="SJO2175" s="218"/>
      <c r="SJP2175" s="218"/>
      <c r="SJQ2175" s="218"/>
      <c r="SJR2175" s="218"/>
      <c r="SJS2175" s="218"/>
      <c r="SJT2175" s="218"/>
      <c r="SJU2175" s="218"/>
      <c r="SJV2175" s="218"/>
      <c r="SJW2175" s="218"/>
      <c r="SJX2175" s="218"/>
      <c r="SJY2175" s="218"/>
      <c r="SJZ2175" s="218"/>
      <c r="SKA2175" s="218"/>
      <c r="SKB2175" s="218"/>
      <c r="SKC2175" s="218"/>
      <c r="SKD2175" s="218"/>
      <c r="SKE2175" s="218"/>
      <c r="SKF2175" s="218"/>
      <c r="SKG2175" s="218"/>
      <c r="SKH2175" s="218"/>
      <c r="SKI2175" s="218"/>
      <c r="SKJ2175" s="218"/>
      <c r="SKK2175" s="218"/>
      <c r="SKL2175" s="218"/>
      <c r="SKM2175" s="218"/>
      <c r="SKN2175" s="218"/>
      <c r="SKO2175" s="218"/>
      <c r="SKP2175" s="218"/>
      <c r="SKQ2175" s="218"/>
      <c r="SKR2175" s="218"/>
      <c r="SKS2175" s="218"/>
      <c r="SKT2175" s="218"/>
      <c r="SKU2175" s="218"/>
      <c r="SKV2175" s="218"/>
      <c r="SKW2175" s="218"/>
      <c r="SKX2175" s="218"/>
      <c r="SKY2175" s="218"/>
      <c r="SKZ2175" s="218"/>
      <c r="SLA2175" s="218"/>
      <c r="SLB2175" s="218"/>
      <c r="SLC2175" s="218"/>
      <c r="SLD2175" s="218"/>
      <c r="SLE2175" s="218"/>
      <c r="SLF2175" s="218"/>
      <c r="SLG2175" s="218"/>
      <c r="SLH2175" s="218"/>
      <c r="SLI2175" s="218"/>
      <c r="SLJ2175" s="218"/>
      <c r="SLK2175" s="218"/>
      <c r="SLL2175" s="218"/>
      <c r="SLM2175" s="218"/>
      <c r="SLN2175" s="218"/>
      <c r="SLO2175" s="218"/>
      <c r="SLP2175" s="218"/>
      <c r="SLQ2175" s="218"/>
      <c r="SLR2175" s="218"/>
      <c r="SLS2175" s="218"/>
      <c r="SLT2175" s="218"/>
      <c r="SLU2175" s="218"/>
      <c r="SLV2175" s="218"/>
      <c r="SLW2175" s="218"/>
      <c r="SLX2175" s="218"/>
      <c r="SLY2175" s="218"/>
      <c r="SLZ2175" s="218"/>
      <c r="SMA2175" s="218"/>
      <c r="SMB2175" s="218"/>
      <c r="SMC2175" s="218"/>
      <c r="SMD2175" s="218"/>
      <c r="SME2175" s="218"/>
      <c r="SMF2175" s="218"/>
      <c r="SMG2175" s="218"/>
      <c r="SMH2175" s="218"/>
      <c r="SMI2175" s="218"/>
      <c r="SMJ2175" s="218"/>
      <c r="SMK2175" s="218"/>
      <c r="SML2175" s="218"/>
      <c r="SMM2175" s="218"/>
      <c r="SMN2175" s="218"/>
      <c r="SMO2175" s="218"/>
      <c r="SMP2175" s="218"/>
      <c r="SMQ2175" s="218"/>
      <c r="SMR2175" s="218"/>
      <c r="SMS2175" s="218"/>
      <c r="SMT2175" s="218"/>
      <c r="SMU2175" s="218"/>
      <c r="SMV2175" s="218"/>
      <c r="SMW2175" s="218"/>
      <c r="SMX2175" s="218"/>
      <c r="SMY2175" s="218"/>
      <c r="SMZ2175" s="218"/>
      <c r="SNA2175" s="218"/>
      <c r="SNB2175" s="218"/>
      <c r="SNC2175" s="218"/>
      <c r="SND2175" s="218"/>
      <c r="SNE2175" s="218"/>
      <c r="SNF2175" s="218"/>
      <c r="SNG2175" s="218"/>
      <c r="SNH2175" s="218"/>
      <c r="SNI2175" s="218"/>
      <c r="SNJ2175" s="218"/>
      <c r="SNK2175" s="218"/>
      <c r="SNL2175" s="218"/>
      <c r="SNM2175" s="218"/>
      <c r="SNN2175" s="218"/>
      <c r="SNO2175" s="218"/>
      <c r="SNP2175" s="218"/>
      <c r="SNQ2175" s="218"/>
      <c r="SNR2175" s="218"/>
      <c r="SNS2175" s="218"/>
      <c r="SNT2175" s="218"/>
      <c r="SNU2175" s="218"/>
      <c r="SNV2175" s="218"/>
      <c r="SNW2175" s="218"/>
      <c r="SNX2175" s="218"/>
      <c r="SNY2175" s="218"/>
      <c r="SNZ2175" s="218"/>
      <c r="SOA2175" s="218"/>
      <c r="SOB2175" s="218"/>
      <c r="SOC2175" s="218"/>
      <c r="SOD2175" s="218"/>
      <c r="SOE2175" s="218"/>
      <c r="SOF2175" s="218"/>
      <c r="SOG2175" s="218"/>
      <c r="SOH2175" s="218"/>
      <c r="SOI2175" s="218"/>
      <c r="SOJ2175" s="218"/>
      <c r="SOK2175" s="218"/>
      <c r="SOL2175" s="218"/>
      <c r="SOM2175" s="218"/>
      <c r="SON2175" s="218"/>
      <c r="SOO2175" s="218"/>
      <c r="SOP2175" s="218"/>
      <c r="SOQ2175" s="218"/>
      <c r="SOR2175" s="218"/>
      <c r="SOS2175" s="218"/>
      <c r="SOT2175" s="218"/>
      <c r="SOU2175" s="218"/>
      <c r="SOV2175" s="218"/>
      <c r="SOW2175" s="218"/>
      <c r="SOX2175" s="218"/>
      <c r="SOY2175" s="218"/>
      <c r="SOZ2175" s="218"/>
      <c r="SPA2175" s="218"/>
      <c r="SPB2175" s="218"/>
      <c r="SPC2175" s="218"/>
      <c r="SPD2175" s="218"/>
      <c r="SPE2175" s="218"/>
      <c r="SPF2175" s="218"/>
      <c r="SPG2175" s="218"/>
      <c r="SPH2175" s="218"/>
      <c r="SPI2175" s="218"/>
      <c r="SPJ2175" s="218"/>
      <c r="SPK2175" s="218"/>
      <c r="SPL2175" s="218"/>
      <c r="SPM2175" s="218"/>
      <c r="SPN2175" s="218"/>
      <c r="SPO2175" s="218"/>
      <c r="SPP2175" s="218"/>
      <c r="SPQ2175" s="218"/>
      <c r="SPR2175" s="218"/>
      <c r="SPS2175" s="218"/>
      <c r="SPT2175" s="218"/>
      <c r="SPU2175" s="218"/>
      <c r="SPV2175" s="218"/>
      <c r="SPW2175" s="218"/>
      <c r="SPX2175" s="218"/>
      <c r="SPY2175" s="218"/>
      <c r="SPZ2175" s="218"/>
      <c r="SQA2175" s="218"/>
      <c r="SQB2175" s="218"/>
      <c r="SQC2175" s="218"/>
      <c r="SQD2175" s="218"/>
      <c r="SQE2175" s="218"/>
      <c r="SQF2175" s="218"/>
      <c r="SQG2175" s="218"/>
      <c r="SQH2175" s="218"/>
      <c r="SQI2175" s="218"/>
      <c r="SQJ2175" s="218"/>
      <c r="SQK2175" s="218"/>
      <c r="SQL2175" s="218"/>
      <c r="SQM2175" s="218"/>
      <c r="SQN2175" s="218"/>
      <c r="SQO2175" s="218"/>
      <c r="SQP2175" s="218"/>
      <c r="SQQ2175" s="218"/>
      <c r="SQR2175" s="218"/>
      <c r="SQS2175" s="218"/>
      <c r="SQT2175" s="218"/>
      <c r="SQU2175" s="218"/>
      <c r="SQV2175" s="218"/>
      <c r="SQW2175" s="218"/>
      <c r="SQX2175" s="218"/>
      <c r="SQY2175" s="218"/>
      <c r="SQZ2175" s="218"/>
      <c r="SRA2175" s="218"/>
      <c r="SRB2175" s="218"/>
      <c r="SRC2175" s="218"/>
      <c r="SRD2175" s="218"/>
      <c r="SRE2175" s="218"/>
      <c r="SRF2175" s="218"/>
      <c r="SRG2175" s="218"/>
      <c r="SRH2175" s="218"/>
      <c r="SRI2175" s="218"/>
      <c r="SRJ2175" s="218"/>
      <c r="SRK2175" s="218"/>
      <c r="SRL2175" s="218"/>
      <c r="SRM2175" s="218"/>
      <c r="SRN2175" s="218"/>
      <c r="SRO2175" s="218"/>
      <c r="SRP2175" s="218"/>
      <c r="SRQ2175" s="218"/>
      <c r="SRR2175" s="218"/>
      <c r="SRS2175" s="218"/>
      <c r="SRT2175" s="218"/>
      <c r="SRU2175" s="218"/>
      <c r="SRV2175" s="218"/>
      <c r="SRW2175" s="218"/>
      <c r="SRX2175" s="218"/>
      <c r="SRY2175" s="218"/>
      <c r="SRZ2175" s="218"/>
      <c r="SSA2175" s="218"/>
      <c r="SSB2175" s="218"/>
      <c r="SSC2175" s="218"/>
      <c r="SSD2175" s="218"/>
      <c r="SSE2175" s="218"/>
      <c r="SSF2175" s="218"/>
      <c r="SSG2175" s="218"/>
      <c r="SSH2175" s="218"/>
      <c r="SSI2175" s="218"/>
      <c r="SSJ2175" s="218"/>
      <c r="SSK2175" s="218"/>
      <c r="SSL2175" s="218"/>
      <c r="SSM2175" s="218"/>
      <c r="SSN2175" s="218"/>
      <c r="SSO2175" s="218"/>
      <c r="SSP2175" s="218"/>
      <c r="SSQ2175" s="218"/>
      <c r="SSR2175" s="218"/>
      <c r="SSS2175" s="218"/>
      <c r="SST2175" s="218"/>
      <c r="SSU2175" s="218"/>
      <c r="SSV2175" s="218"/>
      <c r="SSW2175" s="218"/>
      <c r="SSX2175" s="218"/>
      <c r="SSY2175" s="218"/>
      <c r="SSZ2175" s="218"/>
      <c r="STA2175" s="218"/>
      <c r="STB2175" s="218"/>
      <c r="STC2175" s="218"/>
      <c r="STD2175" s="218"/>
      <c r="STE2175" s="218"/>
      <c r="STF2175" s="218"/>
      <c r="STG2175" s="218"/>
      <c r="STH2175" s="218"/>
      <c r="STI2175" s="218"/>
      <c r="STJ2175" s="218"/>
      <c r="STK2175" s="218"/>
      <c r="STL2175" s="218"/>
      <c r="STM2175" s="218"/>
      <c r="STN2175" s="218"/>
      <c r="STO2175" s="218"/>
      <c r="STP2175" s="218"/>
      <c r="STQ2175" s="218"/>
      <c r="STR2175" s="218"/>
      <c r="STS2175" s="218"/>
      <c r="STT2175" s="218"/>
      <c r="STU2175" s="218"/>
      <c r="STV2175" s="218"/>
      <c r="STW2175" s="218"/>
      <c r="STX2175" s="218"/>
      <c r="STY2175" s="218"/>
      <c r="STZ2175" s="218"/>
      <c r="SUA2175" s="218"/>
      <c r="SUB2175" s="218"/>
      <c r="SUC2175" s="218"/>
      <c r="SUD2175" s="218"/>
      <c r="SUE2175" s="218"/>
      <c r="SUF2175" s="218"/>
      <c r="SUG2175" s="218"/>
      <c r="SUH2175" s="218"/>
      <c r="SUI2175" s="218"/>
      <c r="SUJ2175" s="218"/>
      <c r="SUK2175" s="218"/>
      <c r="SUL2175" s="218"/>
      <c r="SUM2175" s="218"/>
      <c r="SUN2175" s="218"/>
      <c r="SUO2175" s="218"/>
      <c r="SUP2175" s="218"/>
      <c r="SUQ2175" s="218"/>
      <c r="SUR2175" s="218"/>
      <c r="SUS2175" s="218"/>
      <c r="SUT2175" s="218"/>
      <c r="SUU2175" s="218"/>
      <c r="SUV2175" s="218"/>
      <c r="SUW2175" s="218"/>
      <c r="SUX2175" s="218"/>
      <c r="SUY2175" s="218"/>
      <c r="SUZ2175" s="218"/>
      <c r="SVA2175" s="218"/>
      <c r="SVB2175" s="218"/>
      <c r="SVC2175" s="218"/>
      <c r="SVD2175" s="218"/>
      <c r="SVE2175" s="218"/>
      <c r="SVF2175" s="218"/>
      <c r="SVG2175" s="218"/>
      <c r="SVH2175" s="218"/>
      <c r="SVI2175" s="218"/>
      <c r="SVJ2175" s="218"/>
      <c r="SVK2175" s="218"/>
      <c r="SVL2175" s="218"/>
      <c r="SVM2175" s="218"/>
      <c r="SVN2175" s="218"/>
      <c r="SVO2175" s="218"/>
      <c r="SVP2175" s="218"/>
      <c r="SVQ2175" s="218"/>
      <c r="SVR2175" s="218"/>
      <c r="SVS2175" s="218"/>
      <c r="SVT2175" s="218"/>
      <c r="SVU2175" s="218"/>
      <c r="SVV2175" s="218"/>
      <c r="SVW2175" s="218"/>
      <c r="SVX2175" s="218"/>
      <c r="SVY2175" s="218"/>
      <c r="SVZ2175" s="218"/>
      <c r="SWA2175" s="218"/>
      <c r="SWB2175" s="218"/>
      <c r="SWC2175" s="218"/>
      <c r="SWD2175" s="218"/>
      <c r="SWE2175" s="218"/>
      <c r="SWF2175" s="218"/>
      <c r="SWG2175" s="218"/>
      <c r="SWH2175" s="218"/>
      <c r="SWI2175" s="218"/>
      <c r="SWJ2175" s="218"/>
      <c r="SWK2175" s="218"/>
      <c r="SWL2175" s="218"/>
      <c r="SWM2175" s="218"/>
      <c r="SWN2175" s="218"/>
      <c r="SWO2175" s="218"/>
      <c r="SWP2175" s="218"/>
      <c r="SWQ2175" s="218"/>
      <c r="SWR2175" s="218"/>
      <c r="SWS2175" s="218"/>
      <c r="SWT2175" s="218"/>
      <c r="SWU2175" s="218"/>
      <c r="SWV2175" s="218"/>
      <c r="SWW2175" s="218"/>
      <c r="SWX2175" s="218"/>
      <c r="SWY2175" s="218"/>
      <c r="SWZ2175" s="218"/>
      <c r="SXA2175" s="218"/>
      <c r="SXB2175" s="218"/>
      <c r="SXC2175" s="218"/>
      <c r="SXD2175" s="218"/>
      <c r="SXE2175" s="218"/>
      <c r="SXF2175" s="218"/>
      <c r="SXG2175" s="218"/>
      <c r="SXH2175" s="218"/>
      <c r="SXI2175" s="218"/>
      <c r="SXJ2175" s="218"/>
      <c r="SXK2175" s="218"/>
      <c r="SXL2175" s="218"/>
      <c r="SXM2175" s="218"/>
      <c r="SXN2175" s="218"/>
      <c r="SXO2175" s="218"/>
      <c r="SXP2175" s="218"/>
      <c r="SXQ2175" s="218"/>
      <c r="SXR2175" s="218"/>
      <c r="SXS2175" s="218"/>
      <c r="SXT2175" s="218"/>
      <c r="SXU2175" s="218"/>
      <c r="SXV2175" s="218"/>
      <c r="SXW2175" s="218"/>
      <c r="SXX2175" s="218"/>
      <c r="SXY2175" s="218"/>
      <c r="SXZ2175" s="218"/>
      <c r="SYA2175" s="218"/>
      <c r="SYB2175" s="218"/>
      <c r="SYC2175" s="218"/>
      <c r="SYD2175" s="218"/>
      <c r="SYE2175" s="218"/>
      <c r="SYF2175" s="218"/>
      <c r="SYG2175" s="218"/>
      <c r="SYH2175" s="218"/>
      <c r="SYI2175" s="218"/>
      <c r="SYJ2175" s="218"/>
      <c r="SYK2175" s="218"/>
      <c r="SYL2175" s="218"/>
      <c r="SYM2175" s="218"/>
      <c r="SYN2175" s="218"/>
      <c r="SYO2175" s="218"/>
      <c r="SYP2175" s="218"/>
      <c r="SYQ2175" s="218"/>
      <c r="SYR2175" s="218"/>
      <c r="SYS2175" s="218"/>
      <c r="SYT2175" s="218"/>
      <c r="SYU2175" s="218"/>
      <c r="SYV2175" s="218"/>
      <c r="SYW2175" s="218"/>
      <c r="SYX2175" s="218"/>
      <c r="SYY2175" s="218"/>
      <c r="SYZ2175" s="218"/>
      <c r="SZA2175" s="218"/>
      <c r="SZB2175" s="218"/>
      <c r="SZC2175" s="218"/>
      <c r="SZD2175" s="218"/>
      <c r="SZE2175" s="218"/>
      <c r="SZF2175" s="218"/>
      <c r="SZG2175" s="218"/>
      <c r="SZH2175" s="218"/>
      <c r="SZI2175" s="218"/>
      <c r="SZJ2175" s="218"/>
      <c r="SZK2175" s="218"/>
      <c r="SZL2175" s="218"/>
      <c r="SZM2175" s="218"/>
      <c r="SZN2175" s="218"/>
      <c r="SZO2175" s="218"/>
      <c r="SZP2175" s="218"/>
      <c r="SZQ2175" s="218"/>
      <c r="SZR2175" s="218"/>
      <c r="SZS2175" s="218"/>
      <c r="SZT2175" s="218"/>
      <c r="SZU2175" s="218"/>
      <c r="SZV2175" s="218"/>
      <c r="SZW2175" s="218"/>
      <c r="SZX2175" s="218"/>
      <c r="SZY2175" s="218"/>
      <c r="SZZ2175" s="218"/>
      <c r="TAA2175" s="218"/>
      <c r="TAB2175" s="218"/>
      <c r="TAC2175" s="218"/>
      <c r="TAD2175" s="218"/>
      <c r="TAE2175" s="218"/>
      <c r="TAF2175" s="218"/>
      <c r="TAG2175" s="218"/>
      <c r="TAH2175" s="218"/>
      <c r="TAI2175" s="218"/>
      <c r="TAJ2175" s="218"/>
      <c r="TAK2175" s="218"/>
      <c r="TAL2175" s="218"/>
      <c r="TAM2175" s="218"/>
      <c r="TAN2175" s="218"/>
      <c r="TAO2175" s="218"/>
      <c r="TAP2175" s="218"/>
      <c r="TAQ2175" s="218"/>
      <c r="TAR2175" s="218"/>
      <c r="TAS2175" s="218"/>
      <c r="TAT2175" s="218"/>
      <c r="TAU2175" s="218"/>
      <c r="TAV2175" s="218"/>
      <c r="TAW2175" s="218"/>
      <c r="TAX2175" s="218"/>
      <c r="TAY2175" s="218"/>
      <c r="TAZ2175" s="218"/>
      <c r="TBA2175" s="218"/>
      <c r="TBB2175" s="218"/>
      <c r="TBC2175" s="218"/>
      <c r="TBD2175" s="218"/>
      <c r="TBE2175" s="218"/>
      <c r="TBF2175" s="218"/>
      <c r="TBG2175" s="218"/>
      <c r="TBH2175" s="218"/>
      <c r="TBI2175" s="218"/>
      <c r="TBJ2175" s="218"/>
      <c r="TBK2175" s="218"/>
      <c r="TBL2175" s="218"/>
      <c r="TBM2175" s="218"/>
      <c r="TBN2175" s="218"/>
      <c r="TBO2175" s="218"/>
      <c r="TBP2175" s="218"/>
      <c r="TBQ2175" s="218"/>
      <c r="TBR2175" s="218"/>
      <c r="TBS2175" s="218"/>
      <c r="TBT2175" s="218"/>
      <c r="TBU2175" s="218"/>
      <c r="TBV2175" s="218"/>
      <c r="TBW2175" s="218"/>
      <c r="TBX2175" s="218"/>
      <c r="TBY2175" s="218"/>
      <c r="TBZ2175" s="218"/>
      <c r="TCA2175" s="218"/>
      <c r="TCB2175" s="218"/>
      <c r="TCC2175" s="218"/>
      <c r="TCD2175" s="218"/>
      <c r="TCE2175" s="218"/>
      <c r="TCF2175" s="218"/>
      <c r="TCG2175" s="218"/>
      <c r="TCH2175" s="218"/>
      <c r="TCI2175" s="218"/>
      <c r="TCJ2175" s="218"/>
      <c r="TCK2175" s="218"/>
      <c r="TCL2175" s="218"/>
      <c r="TCM2175" s="218"/>
      <c r="TCN2175" s="218"/>
      <c r="TCO2175" s="218"/>
      <c r="TCP2175" s="218"/>
      <c r="TCQ2175" s="218"/>
      <c r="TCR2175" s="218"/>
      <c r="TCS2175" s="218"/>
      <c r="TCT2175" s="218"/>
      <c r="TCU2175" s="218"/>
      <c r="TCV2175" s="218"/>
      <c r="TCW2175" s="218"/>
      <c r="TCX2175" s="218"/>
      <c r="TCY2175" s="218"/>
      <c r="TCZ2175" s="218"/>
      <c r="TDA2175" s="218"/>
      <c r="TDB2175" s="218"/>
      <c r="TDC2175" s="218"/>
      <c r="TDD2175" s="218"/>
      <c r="TDE2175" s="218"/>
      <c r="TDF2175" s="218"/>
      <c r="TDG2175" s="218"/>
      <c r="TDH2175" s="218"/>
      <c r="TDI2175" s="218"/>
      <c r="TDJ2175" s="218"/>
      <c r="TDK2175" s="218"/>
      <c r="TDL2175" s="218"/>
      <c r="TDM2175" s="218"/>
      <c r="TDN2175" s="218"/>
      <c r="TDO2175" s="218"/>
      <c r="TDP2175" s="218"/>
      <c r="TDQ2175" s="218"/>
      <c r="TDR2175" s="218"/>
      <c r="TDS2175" s="218"/>
      <c r="TDT2175" s="218"/>
      <c r="TDU2175" s="218"/>
      <c r="TDV2175" s="218"/>
      <c r="TDW2175" s="218"/>
      <c r="TDX2175" s="218"/>
      <c r="TDY2175" s="218"/>
      <c r="TDZ2175" s="218"/>
      <c r="TEA2175" s="218"/>
      <c r="TEB2175" s="218"/>
      <c r="TEC2175" s="218"/>
      <c r="TED2175" s="218"/>
      <c r="TEE2175" s="218"/>
      <c r="TEF2175" s="218"/>
      <c r="TEG2175" s="218"/>
      <c r="TEH2175" s="218"/>
      <c r="TEI2175" s="218"/>
      <c r="TEJ2175" s="218"/>
      <c r="TEK2175" s="218"/>
      <c r="TEL2175" s="218"/>
      <c r="TEM2175" s="218"/>
      <c r="TEN2175" s="218"/>
      <c r="TEO2175" s="218"/>
      <c r="TEP2175" s="218"/>
      <c r="TEQ2175" s="218"/>
      <c r="TER2175" s="218"/>
      <c r="TES2175" s="218"/>
      <c r="TET2175" s="218"/>
      <c r="TEU2175" s="218"/>
      <c r="TEV2175" s="218"/>
      <c r="TEW2175" s="218"/>
      <c r="TEX2175" s="218"/>
      <c r="TEY2175" s="218"/>
      <c r="TEZ2175" s="218"/>
      <c r="TFA2175" s="218"/>
      <c r="TFB2175" s="218"/>
      <c r="TFC2175" s="218"/>
      <c r="TFD2175" s="218"/>
      <c r="TFE2175" s="218"/>
      <c r="TFF2175" s="218"/>
      <c r="TFG2175" s="218"/>
      <c r="TFH2175" s="218"/>
      <c r="TFI2175" s="218"/>
      <c r="TFJ2175" s="218"/>
      <c r="TFK2175" s="218"/>
      <c r="TFL2175" s="218"/>
      <c r="TFM2175" s="218"/>
      <c r="TFN2175" s="218"/>
      <c r="TFO2175" s="218"/>
      <c r="TFP2175" s="218"/>
      <c r="TFQ2175" s="218"/>
      <c r="TFR2175" s="218"/>
      <c r="TFS2175" s="218"/>
      <c r="TFT2175" s="218"/>
      <c r="TFU2175" s="218"/>
      <c r="TFV2175" s="218"/>
      <c r="TFW2175" s="218"/>
      <c r="TFX2175" s="218"/>
      <c r="TFY2175" s="218"/>
      <c r="TFZ2175" s="218"/>
      <c r="TGA2175" s="218"/>
      <c r="TGB2175" s="218"/>
      <c r="TGC2175" s="218"/>
      <c r="TGD2175" s="218"/>
      <c r="TGE2175" s="218"/>
      <c r="TGF2175" s="218"/>
      <c r="TGG2175" s="218"/>
      <c r="TGH2175" s="218"/>
      <c r="TGI2175" s="218"/>
      <c r="TGJ2175" s="218"/>
      <c r="TGK2175" s="218"/>
      <c r="TGL2175" s="218"/>
      <c r="TGM2175" s="218"/>
      <c r="TGN2175" s="218"/>
      <c r="TGO2175" s="218"/>
      <c r="TGP2175" s="218"/>
      <c r="TGQ2175" s="218"/>
      <c r="TGR2175" s="218"/>
      <c r="TGS2175" s="218"/>
      <c r="TGT2175" s="218"/>
      <c r="TGU2175" s="218"/>
      <c r="TGV2175" s="218"/>
      <c r="TGW2175" s="218"/>
      <c r="TGX2175" s="218"/>
      <c r="TGY2175" s="218"/>
      <c r="TGZ2175" s="218"/>
      <c r="THA2175" s="218"/>
      <c r="THB2175" s="218"/>
      <c r="THC2175" s="218"/>
      <c r="THD2175" s="218"/>
      <c r="THE2175" s="218"/>
      <c r="THF2175" s="218"/>
      <c r="THG2175" s="218"/>
      <c r="THH2175" s="218"/>
      <c r="THI2175" s="218"/>
      <c r="THJ2175" s="218"/>
      <c r="THK2175" s="218"/>
      <c r="THL2175" s="218"/>
      <c r="THM2175" s="218"/>
      <c r="THN2175" s="218"/>
      <c r="THO2175" s="218"/>
      <c r="THP2175" s="218"/>
      <c r="THQ2175" s="218"/>
      <c r="THR2175" s="218"/>
      <c r="THS2175" s="218"/>
      <c r="THT2175" s="218"/>
      <c r="THU2175" s="218"/>
      <c r="THV2175" s="218"/>
      <c r="THW2175" s="218"/>
      <c r="THX2175" s="218"/>
      <c r="THY2175" s="218"/>
      <c r="THZ2175" s="218"/>
      <c r="TIA2175" s="218"/>
      <c r="TIB2175" s="218"/>
      <c r="TIC2175" s="218"/>
      <c r="TID2175" s="218"/>
      <c r="TIE2175" s="218"/>
      <c r="TIF2175" s="218"/>
      <c r="TIG2175" s="218"/>
      <c r="TIH2175" s="218"/>
      <c r="TII2175" s="218"/>
      <c r="TIJ2175" s="218"/>
      <c r="TIK2175" s="218"/>
      <c r="TIL2175" s="218"/>
      <c r="TIM2175" s="218"/>
      <c r="TIN2175" s="218"/>
      <c r="TIO2175" s="218"/>
      <c r="TIP2175" s="218"/>
      <c r="TIQ2175" s="218"/>
      <c r="TIR2175" s="218"/>
      <c r="TIS2175" s="218"/>
      <c r="TIT2175" s="218"/>
      <c r="TIU2175" s="218"/>
      <c r="TIV2175" s="218"/>
      <c r="TIW2175" s="218"/>
      <c r="TIX2175" s="218"/>
      <c r="TIY2175" s="218"/>
      <c r="TIZ2175" s="218"/>
      <c r="TJA2175" s="218"/>
      <c r="TJB2175" s="218"/>
      <c r="TJC2175" s="218"/>
      <c r="TJD2175" s="218"/>
      <c r="TJE2175" s="218"/>
      <c r="TJF2175" s="218"/>
      <c r="TJG2175" s="218"/>
      <c r="TJH2175" s="218"/>
      <c r="TJI2175" s="218"/>
      <c r="TJJ2175" s="218"/>
      <c r="TJK2175" s="218"/>
      <c r="TJL2175" s="218"/>
      <c r="TJM2175" s="218"/>
      <c r="TJN2175" s="218"/>
      <c r="TJO2175" s="218"/>
      <c r="TJP2175" s="218"/>
      <c r="TJQ2175" s="218"/>
      <c r="TJR2175" s="218"/>
      <c r="TJS2175" s="218"/>
      <c r="TJT2175" s="218"/>
      <c r="TJU2175" s="218"/>
      <c r="TJV2175" s="218"/>
      <c r="TJW2175" s="218"/>
      <c r="TJX2175" s="218"/>
      <c r="TJY2175" s="218"/>
      <c r="TJZ2175" s="218"/>
      <c r="TKA2175" s="218"/>
      <c r="TKB2175" s="218"/>
      <c r="TKC2175" s="218"/>
      <c r="TKD2175" s="218"/>
      <c r="TKE2175" s="218"/>
      <c r="TKF2175" s="218"/>
      <c r="TKG2175" s="218"/>
      <c r="TKH2175" s="218"/>
      <c r="TKI2175" s="218"/>
      <c r="TKJ2175" s="218"/>
      <c r="TKK2175" s="218"/>
      <c r="TKL2175" s="218"/>
      <c r="TKM2175" s="218"/>
      <c r="TKN2175" s="218"/>
      <c r="TKO2175" s="218"/>
      <c r="TKP2175" s="218"/>
      <c r="TKQ2175" s="218"/>
      <c r="TKR2175" s="218"/>
      <c r="TKS2175" s="218"/>
      <c r="TKT2175" s="218"/>
      <c r="TKU2175" s="218"/>
      <c r="TKV2175" s="218"/>
      <c r="TKW2175" s="218"/>
      <c r="TKX2175" s="218"/>
      <c r="TKY2175" s="218"/>
      <c r="TKZ2175" s="218"/>
      <c r="TLA2175" s="218"/>
      <c r="TLB2175" s="218"/>
      <c r="TLC2175" s="218"/>
      <c r="TLD2175" s="218"/>
      <c r="TLE2175" s="218"/>
      <c r="TLF2175" s="218"/>
      <c r="TLG2175" s="218"/>
      <c r="TLH2175" s="218"/>
      <c r="TLI2175" s="218"/>
      <c r="TLJ2175" s="218"/>
      <c r="TLK2175" s="218"/>
      <c r="TLL2175" s="218"/>
      <c r="TLM2175" s="218"/>
      <c r="TLN2175" s="218"/>
      <c r="TLO2175" s="218"/>
      <c r="TLP2175" s="218"/>
      <c r="TLQ2175" s="218"/>
      <c r="TLR2175" s="218"/>
      <c r="TLS2175" s="218"/>
      <c r="TLT2175" s="218"/>
      <c r="TLU2175" s="218"/>
      <c r="TLV2175" s="218"/>
      <c r="TLW2175" s="218"/>
      <c r="TLX2175" s="218"/>
      <c r="TLY2175" s="218"/>
      <c r="TLZ2175" s="218"/>
      <c r="TMA2175" s="218"/>
      <c r="TMB2175" s="218"/>
      <c r="TMC2175" s="218"/>
      <c r="TMD2175" s="218"/>
      <c r="TME2175" s="218"/>
      <c r="TMF2175" s="218"/>
      <c r="TMG2175" s="218"/>
      <c r="TMH2175" s="218"/>
      <c r="TMI2175" s="218"/>
      <c r="TMJ2175" s="218"/>
      <c r="TMK2175" s="218"/>
      <c r="TML2175" s="218"/>
      <c r="TMM2175" s="218"/>
      <c r="TMN2175" s="218"/>
      <c r="TMO2175" s="218"/>
      <c r="TMP2175" s="218"/>
      <c r="TMQ2175" s="218"/>
      <c r="TMR2175" s="218"/>
      <c r="TMS2175" s="218"/>
      <c r="TMT2175" s="218"/>
      <c r="TMU2175" s="218"/>
      <c r="TMV2175" s="218"/>
      <c r="TMW2175" s="218"/>
      <c r="TMX2175" s="218"/>
      <c r="TMY2175" s="218"/>
      <c r="TMZ2175" s="218"/>
      <c r="TNA2175" s="218"/>
      <c r="TNB2175" s="218"/>
      <c r="TNC2175" s="218"/>
      <c r="TND2175" s="218"/>
      <c r="TNE2175" s="218"/>
      <c r="TNF2175" s="218"/>
      <c r="TNG2175" s="218"/>
      <c r="TNH2175" s="218"/>
      <c r="TNI2175" s="218"/>
      <c r="TNJ2175" s="218"/>
      <c r="TNK2175" s="218"/>
      <c r="TNL2175" s="218"/>
      <c r="TNM2175" s="218"/>
      <c r="TNN2175" s="218"/>
      <c r="TNO2175" s="218"/>
      <c r="TNP2175" s="218"/>
      <c r="TNQ2175" s="218"/>
      <c r="TNR2175" s="218"/>
      <c r="TNS2175" s="218"/>
      <c r="TNT2175" s="218"/>
      <c r="TNU2175" s="218"/>
      <c r="TNV2175" s="218"/>
      <c r="TNW2175" s="218"/>
      <c r="TNX2175" s="218"/>
      <c r="TNY2175" s="218"/>
      <c r="TNZ2175" s="218"/>
      <c r="TOA2175" s="218"/>
      <c r="TOB2175" s="218"/>
      <c r="TOC2175" s="218"/>
      <c r="TOD2175" s="218"/>
      <c r="TOE2175" s="218"/>
      <c r="TOF2175" s="218"/>
      <c r="TOG2175" s="218"/>
      <c r="TOH2175" s="218"/>
      <c r="TOI2175" s="218"/>
      <c r="TOJ2175" s="218"/>
      <c r="TOK2175" s="218"/>
      <c r="TOL2175" s="218"/>
      <c r="TOM2175" s="218"/>
      <c r="TON2175" s="218"/>
      <c r="TOO2175" s="218"/>
      <c r="TOP2175" s="218"/>
      <c r="TOQ2175" s="218"/>
      <c r="TOR2175" s="218"/>
      <c r="TOS2175" s="218"/>
      <c r="TOT2175" s="218"/>
      <c r="TOU2175" s="218"/>
      <c r="TOV2175" s="218"/>
      <c r="TOW2175" s="218"/>
      <c r="TOX2175" s="218"/>
      <c r="TOY2175" s="218"/>
      <c r="TOZ2175" s="218"/>
      <c r="TPA2175" s="218"/>
      <c r="TPB2175" s="218"/>
      <c r="TPC2175" s="218"/>
      <c r="TPD2175" s="218"/>
      <c r="TPE2175" s="218"/>
      <c r="TPF2175" s="218"/>
      <c r="TPG2175" s="218"/>
      <c r="TPH2175" s="218"/>
      <c r="TPI2175" s="218"/>
      <c r="TPJ2175" s="218"/>
      <c r="TPK2175" s="218"/>
      <c r="TPL2175" s="218"/>
      <c r="TPM2175" s="218"/>
      <c r="TPN2175" s="218"/>
      <c r="TPO2175" s="218"/>
      <c r="TPP2175" s="218"/>
      <c r="TPQ2175" s="218"/>
      <c r="TPR2175" s="218"/>
      <c r="TPS2175" s="218"/>
      <c r="TPT2175" s="218"/>
      <c r="TPU2175" s="218"/>
      <c r="TPV2175" s="218"/>
      <c r="TPW2175" s="218"/>
      <c r="TPX2175" s="218"/>
      <c r="TPY2175" s="218"/>
      <c r="TPZ2175" s="218"/>
      <c r="TQA2175" s="218"/>
      <c r="TQB2175" s="218"/>
      <c r="TQC2175" s="218"/>
      <c r="TQD2175" s="218"/>
      <c r="TQE2175" s="218"/>
      <c r="TQF2175" s="218"/>
      <c r="TQG2175" s="218"/>
      <c r="TQH2175" s="218"/>
      <c r="TQI2175" s="218"/>
      <c r="TQJ2175" s="218"/>
      <c r="TQK2175" s="218"/>
      <c r="TQL2175" s="218"/>
      <c r="TQM2175" s="218"/>
      <c r="TQN2175" s="218"/>
      <c r="TQO2175" s="218"/>
      <c r="TQP2175" s="218"/>
      <c r="TQQ2175" s="218"/>
      <c r="TQR2175" s="218"/>
      <c r="TQS2175" s="218"/>
      <c r="TQT2175" s="218"/>
      <c r="TQU2175" s="218"/>
      <c r="TQV2175" s="218"/>
      <c r="TQW2175" s="218"/>
      <c r="TQX2175" s="218"/>
      <c r="TQY2175" s="218"/>
      <c r="TQZ2175" s="218"/>
      <c r="TRA2175" s="218"/>
      <c r="TRB2175" s="218"/>
      <c r="TRC2175" s="218"/>
      <c r="TRD2175" s="218"/>
      <c r="TRE2175" s="218"/>
      <c r="TRF2175" s="218"/>
      <c r="TRG2175" s="218"/>
      <c r="TRH2175" s="218"/>
      <c r="TRI2175" s="218"/>
      <c r="TRJ2175" s="218"/>
      <c r="TRK2175" s="218"/>
      <c r="TRL2175" s="218"/>
      <c r="TRM2175" s="218"/>
      <c r="TRN2175" s="218"/>
      <c r="TRO2175" s="218"/>
      <c r="TRP2175" s="218"/>
      <c r="TRQ2175" s="218"/>
      <c r="TRR2175" s="218"/>
      <c r="TRS2175" s="218"/>
      <c r="TRT2175" s="218"/>
      <c r="TRU2175" s="218"/>
      <c r="TRV2175" s="218"/>
      <c r="TRW2175" s="218"/>
      <c r="TRX2175" s="218"/>
      <c r="TRY2175" s="218"/>
      <c r="TRZ2175" s="218"/>
      <c r="TSA2175" s="218"/>
      <c r="TSB2175" s="218"/>
      <c r="TSC2175" s="218"/>
      <c r="TSD2175" s="218"/>
      <c r="TSE2175" s="218"/>
      <c r="TSF2175" s="218"/>
      <c r="TSG2175" s="218"/>
      <c r="TSH2175" s="218"/>
      <c r="TSI2175" s="218"/>
      <c r="TSJ2175" s="218"/>
      <c r="TSK2175" s="218"/>
      <c r="TSL2175" s="218"/>
      <c r="TSM2175" s="218"/>
      <c r="TSN2175" s="218"/>
      <c r="TSO2175" s="218"/>
      <c r="TSP2175" s="218"/>
      <c r="TSQ2175" s="218"/>
      <c r="TSR2175" s="218"/>
      <c r="TSS2175" s="218"/>
      <c r="TST2175" s="218"/>
      <c r="TSU2175" s="218"/>
      <c r="TSV2175" s="218"/>
      <c r="TSW2175" s="218"/>
      <c r="TSX2175" s="218"/>
      <c r="TSY2175" s="218"/>
      <c r="TSZ2175" s="218"/>
      <c r="TTA2175" s="218"/>
      <c r="TTB2175" s="218"/>
      <c r="TTC2175" s="218"/>
      <c r="TTD2175" s="218"/>
      <c r="TTE2175" s="218"/>
      <c r="TTF2175" s="218"/>
      <c r="TTG2175" s="218"/>
      <c r="TTH2175" s="218"/>
      <c r="TTI2175" s="218"/>
      <c r="TTJ2175" s="218"/>
      <c r="TTK2175" s="218"/>
      <c r="TTL2175" s="218"/>
      <c r="TTM2175" s="218"/>
      <c r="TTN2175" s="218"/>
      <c r="TTO2175" s="218"/>
      <c r="TTP2175" s="218"/>
      <c r="TTQ2175" s="218"/>
      <c r="TTR2175" s="218"/>
      <c r="TTS2175" s="218"/>
      <c r="TTT2175" s="218"/>
      <c r="TTU2175" s="218"/>
      <c r="TTV2175" s="218"/>
      <c r="TTW2175" s="218"/>
      <c r="TTX2175" s="218"/>
      <c r="TTY2175" s="218"/>
      <c r="TTZ2175" s="218"/>
      <c r="TUA2175" s="218"/>
      <c r="TUB2175" s="218"/>
      <c r="TUC2175" s="218"/>
      <c r="TUD2175" s="218"/>
      <c r="TUE2175" s="218"/>
      <c r="TUF2175" s="218"/>
      <c r="TUG2175" s="218"/>
      <c r="TUH2175" s="218"/>
      <c r="TUI2175" s="218"/>
      <c r="TUJ2175" s="218"/>
      <c r="TUK2175" s="218"/>
      <c r="TUL2175" s="218"/>
      <c r="TUM2175" s="218"/>
      <c r="TUN2175" s="218"/>
      <c r="TUO2175" s="218"/>
      <c r="TUP2175" s="218"/>
      <c r="TUQ2175" s="218"/>
      <c r="TUR2175" s="218"/>
      <c r="TUS2175" s="218"/>
      <c r="TUT2175" s="218"/>
      <c r="TUU2175" s="218"/>
      <c r="TUV2175" s="218"/>
      <c r="TUW2175" s="218"/>
      <c r="TUX2175" s="218"/>
      <c r="TUY2175" s="218"/>
      <c r="TUZ2175" s="218"/>
      <c r="TVA2175" s="218"/>
      <c r="TVB2175" s="218"/>
      <c r="TVC2175" s="218"/>
      <c r="TVD2175" s="218"/>
      <c r="TVE2175" s="218"/>
      <c r="TVF2175" s="218"/>
      <c r="TVG2175" s="218"/>
      <c r="TVH2175" s="218"/>
      <c r="TVI2175" s="218"/>
      <c r="TVJ2175" s="218"/>
      <c r="TVK2175" s="218"/>
      <c r="TVL2175" s="218"/>
      <c r="TVM2175" s="218"/>
      <c r="TVN2175" s="218"/>
      <c r="TVO2175" s="218"/>
      <c r="TVP2175" s="218"/>
      <c r="TVQ2175" s="218"/>
      <c r="TVR2175" s="218"/>
      <c r="TVS2175" s="218"/>
      <c r="TVT2175" s="218"/>
      <c r="TVU2175" s="218"/>
      <c r="TVV2175" s="218"/>
      <c r="TVW2175" s="218"/>
      <c r="TVX2175" s="218"/>
      <c r="TVY2175" s="218"/>
      <c r="TVZ2175" s="218"/>
      <c r="TWA2175" s="218"/>
      <c r="TWB2175" s="218"/>
      <c r="TWC2175" s="218"/>
      <c r="TWD2175" s="218"/>
      <c r="TWE2175" s="218"/>
      <c r="TWF2175" s="218"/>
      <c r="TWG2175" s="218"/>
      <c r="TWH2175" s="218"/>
      <c r="TWI2175" s="218"/>
      <c r="TWJ2175" s="218"/>
      <c r="TWK2175" s="218"/>
      <c r="TWL2175" s="218"/>
      <c r="TWM2175" s="218"/>
      <c r="TWN2175" s="218"/>
      <c r="TWO2175" s="218"/>
      <c r="TWP2175" s="218"/>
      <c r="TWQ2175" s="218"/>
      <c r="TWR2175" s="218"/>
      <c r="TWS2175" s="218"/>
      <c r="TWT2175" s="218"/>
      <c r="TWU2175" s="218"/>
      <c r="TWV2175" s="218"/>
      <c r="TWW2175" s="218"/>
      <c r="TWX2175" s="218"/>
      <c r="TWY2175" s="218"/>
      <c r="TWZ2175" s="218"/>
      <c r="TXA2175" s="218"/>
      <c r="TXB2175" s="218"/>
      <c r="TXC2175" s="218"/>
      <c r="TXD2175" s="218"/>
      <c r="TXE2175" s="218"/>
      <c r="TXF2175" s="218"/>
      <c r="TXG2175" s="218"/>
      <c r="TXH2175" s="218"/>
      <c r="TXI2175" s="218"/>
      <c r="TXJ2175" s="218"/>
      <c r="TXK2175" s="218"/>
      <c r="TXL2175" s="218"/>
      <c r="TXM2175" s="218"/>
      <c r="TXN2175" s="218"/>
      <c r="TXO2175" s="218"/>
      <c r="TXP2175" s="218"/>
      <c r="TXQ2175" s="218"/>
      <c r="TXR2175" s="218"/>
      <c r="TXS2175" s="218"/>
      <c r="TXT2175" s="218"/>
      <c r="TXU2175" s="218"/>
      <c r="TXV2175" s="218"/>
      <c r="TXW2175" s="218"/>
      <c r="TXX2175" s="218"/>
      <c r="TXY2175" s="218"/>
      <c r="TXZ2175" s="218"/>
      <c r="TYA2175" s="218"/>
      <c r="TYB2175" s="218"/>
      <c r="TYC2175" s="218"/>
      <c r="TYD2175" s="218"/>
      <c r="TYE2175" s="218"/>
      <c r="TYF2175" s="218"/>
      <c r="TYG2175" s="218"/>
      <c r="TYH2175" s="218"/>
      <c r="TYI2175" s="218"/>
      <c r="TYJ2175" s="218"/>
      <c r="TYK2175" s="218"/>
      <c r="TYL2175" s="218"/>
      <c r="TYM2175" s="218"/>
      <c r="TYN2175" s="218"/>
      <c r="TYO2175" s="218"/>
      <c r="TYP2175" s="218"/>
      <c r="TYQ2175" s="218"/>
      <c r="TYR2175" s="218"/>
      <c r="TYS2175" s="218"/>
      <c r="TYT2175" s="218"/>
      <c r="TYU2175" s="218"/>
      <c r="TYV2175" s="218"/>
      <c r="TYW2175" s="218"/>
      <c r="TYX2175" s="218"/>
      <c r="TYY2175" s="218"/>
      <c r="TYZ2175" s="218"/>
      <c r="TZA2175" s="218"/>
      <c r="TZB2175" s="218"/>
      <c r="TZC2175" s="218"/>
      <c r="TZD2175" s="218"/>
      <c r="TZE2175" s="218"/>
      <c r="TZF2175" s="218"/>
      <c r="TZG2175" s="218"/>
      <c r="TZH2175" s="218"/>
      <c r="TZI2175" s="218"/>
      <c r="TZJ2175" s="218"/>
      <c r="TZK2175" s="218"/>
      <c r="TZL2175" s="218"/>
      <c r="TZM2175" s="218"/>
      <c r="TZN2175" s="218"/>
      <c r="TZO2175" s="218"/>
      <c r="TZP2175" s="218"/>
      <c r="TZQ2175" s="218"/>
      <c r="TZR2175" s="218"/>
      <c r="TZS2175" s="218"/>
      <c r="TZT2175" s="218"/>
      <c r="TZU2175" s="218"/>
      <c r="TZV2175" s="218"/>
      <c r="TZW2175" s="218"/>
      <c r="TZX2175" s="218"/>
      <c r="TZY2175" s="218"/>
      <c r="TZZ2175" s="218"/>
      <c r="UAA2175" s="218"/>
      <c r="UAB2175" s="218"/>
      <c r="UAC2175" s="218"/>
      <c r="UAD2175" s="218"/>
      <c r="UAE2175" s="218"/>
      <c r="UAF2175" s="218"/>
      <c r="UAG2175" s="218"/>
      <c r="UAH2175" s="218"/>
      <c r="UAI2175" s="218"/>
      <c r="UAJ2175" s="218"/>
      <c r="UAK2175" s="218"/>
      <c r="UAL2175" s="218"/>
      <c r="UAM2175" s="218"/>
      <c r="UAN2175" s="218"/>
      <c r="UAO2175" s="218"/>
      <c r="UAP2175" s="218"/>
      <c r="UAQ2175" s="218"/>
      <c r="UAR2175" s="218"/>
      <c r="UAS2175" s="218"/>
      <c r="UAT2175" s="218"/>
      <c r="UAU2175" s="218"/>
      <c r="UAV2175" s="218"/>
      <c r="UAW2175" s="218"/>
      <c r="UAX2175" s="218"/>
      <c r="UAY2175" s="218"/>
      <c r="UAZ2175" s="218"/>
      <c r="UBA2175" s="218"/>
      <c r="UBB2175" s="218"/>
      <c r="UBC2175" s="218"/>
      <c r="UBD2175" s="218"/>
      <c r="UBE2175" s="218"/>
      <c r="UBF2175" s="218"/>
      <c r="UBG2175" s="218"/>
      <c r="UBH2175" s="218"/>
      <c r="UBI2175" s="218"/>
      <c r="UBJ2175" s="218"/>
      <c r="UBK2175" s="218"/>
      <c r="UBL2175" s="218"/>
      <c r="UBM2175" s="218"/>
      <c r="UBN2175" s="218"/>
      <c r="UBO2175" s="218"/>
      <c r="UBP2175" s="218"/>
      <c r="UBQ2175" s="218"/>
      <c r="UBR2175" s="218"/>
      <c r="UBS2175" s="218"/>
      <c r="UBT2175" s="218"/>
      <c r="UBU2175" s="218"/>
      <c r="UBV2175" s="218"/>
      <c r="UBW2175" s="218"/>
      <c r="UBX2175" s="218"/>
      <c r="UBY2175" s="218"/>
      <c r="UBZ2175" s="218"/>
      <c r="UCA2175" s="218"/>
      <c r="UCB2175" s="218"/>
      <c r="UCC2175" s="218"/>
      <c r="UCD2175" s="218"/>
      <c r="UCE2175" s="218"/>
      <c r="UCF2175" s="218"/>
      <c r="UCG2175" s="218"/>
      <c r="UCH2175" s="218"/>
      <c r="UCI2175" s="218"/>
      <c r="UCJ2175" s="218"/>
      <c r="UCK2175" s="218"/>
      <c r="UCL2175" s="218"/>
      <c r="UCM2175" s="218"/>
      <c r="UCN2175" s="218"/>
      <c r="UCO2175" s="218"/>
      <c r="UCP2175" s="218"/>
      <c r="UCQ2175" s="218"/>
      <c r="UCR2175" s="218"/>
      <c r="UCS2175" s="218"/>
      <c r="UCT2175" s="218"/>
      <c r="UCU2175" s="218"/>
      <c r="UCV2175" s="218"/>
      <c r="UCW2175" s="218"/>
      <c r="UCX2175" s="218"/>
      <c r="UCY2175" s="218"/>
      <c r="UCZ2175" s="218"/>
      <c r="UDA2175" s="218"/>
      <c r="UDB2175" s="218"/>
      <c r="UDC2175" s="218"/>
      <c r="UDD2175" s="218"/>
      <c r="UDE2175" s="218"/>
      <c r="UDF2175" s="218"/>
      <c r="UDG2175" s="218"/>
      <c r="UDH2175" s="218"/>
      <c r="UDI2175" s="218"/>
      <c r="UDJ2175" s="218"/>
      <c r="UDK2175" s="218"/>
      <c r="UDL2175" s="218"/>
      <c r="UDM2175" s="218"/>
      <c r="UDN2175" s="218"/>
      <c r="UDO2175" s="218"/>
      <c r="UDP2175" s="218"/>
      <c r="UDQ2175" s="218"/>
      <c r="UDR2175" s="218"/>
      <c r="UDS2175" s="218"/>
      <c r="UDT2175" s="218"/>
      <c r="UDU2175" s="218"/>
      <c r="UDV2175" s="218"/>
      <c r="UDW2175" s="218"/>
      <c r="UDX2175" s="218"/>
      <c r="UDY2175" s="218"/>
      <c r="UDZ2175" s="218"/>
      <c r="UEA2175" s="218"/>
      <c r="UEB2175" s="218"/>
      <c r="UEC2175" s="218"/>
      <c r="UED2175" s="218"/>
      <c r="UEE2175" s="218"/>
      <c r="UEF2175" s="218"/>
      <c r="UEG2175" s="218"/>
      <c r="UEH2175" s="218"/>
      <c r="UEI2175" s="218"/>
      <c r="UEJ2175" s="218"/>
      <c r="UEK2175" s="218"/>
      <c r="UEL2175" s="218"/>
      <c r="UEM2175" s="218"/>
      <c r="UEN2175" s="218"/>
      <c r="UEO2175" s="218"/>
      <c r="UEP2175" s="218"/>
      <c r="UEQ2175" s="218"/>
      <c r="UER2175" s="218"/>
      <c r="UES2175" s="218"/>
      <c r="UET2175" s="218"/>
      <c r="UEU2175" s="218"/>
      <c r="UEV2175" s="218"/>
      <c r="UEW2175" s="218"/>
      <c r="UEX2175" s="218"/>
      <c r="UEY2175" s="218"/>
      <c r="UEZ2175" s="218"/>
      <c r="UFA2175" s="218"/>
      <c r="UFB2175" s="218"/>
      <c r="UFC2175" s="218"/>
      <c r="UFD2175" s="218"/>
      <c r="UFE2175" s="218"/>
      <c r="UFF2175" s="218"/>
      <c r="UFG2175" s="218"/>
      <c r="UFH2175" s="218"/>
      <c r="UFI2175" s="218"/>
      <c r="UFJ2175" s="218"/>
      <c r="UFK2175" s="218"/>
      <c r="UFL2175" s="218"/>
      <c r="UFM2175" s="218"/>
      <c r="UFN2175" s="218"/>
      <c r="UFO2175" s="218"/>
      <c r="UFP2175" s="218"/>
      <c r="UFQ2175" s="218"/>
      <c r="UFR2175" s="218"/>
      <c r="UFS2175" s="218"/>
      <c r="UFT2175" s="218"/>
      <c r="UFU2175" s="218"/>
      <c r="UFV2175" s="218"/>
      <c r="UFW2175" s="218"/>
      <c r="UFX2175" s="218"/>
      <c r="UFY2175" s="218"/>
      <c r="UFZ2175" s="218"/>
      <c r="UGA2175" s="218"/>
      <c r="UGB2175" s="218"/>
      <c r="UGC2175" s="218"/>
      <c r="UGD2175" s="218"/>
      <c r="UGE2175" s="218"/>
      <c r="UGF2175" s="218"/>
      <c r="UGG2175" s="218"/>
      <c r="UGH2175" s="218"/>
      <c r="UGI2175" s="218"/>
      <c r="UGJ2175" s="218"/>
      <c r="UGK2175" s="218"/>
      <c r="UGL2175" s="218"/>
      <c r="UGM2175" s="218"/>
      <c r="UGN2175" s="218"/>
      <c r="UGO2175" s="218"/>
      <c r="UGP2175" s="218"/>
      <c r="UGQ2175" s="218"/>
      <c r="UGR2175" s="218"/>
      <c r="UGS2175" s="218"/>
      <c r="UGT2175" s="218"/>
      <c r="UGU2175" s="218"/>
      <c r="UGV2175" s="218"/>
      <c r="UGW2175" s="218"/>
      <c r="UGX2175" s="218"/>
      <c r="UGY2175" s="218"/>
      <c r="UGZ2175" s="218"/>
      <c r="UHA2175" s="218"/>
      <c r="UHB2175" s="218"/>
      <c r="UHC2175" s="218"/>
      <c r="UHD2175" s="218"/>
      <c r="UHE2175" s="218"/>
      <c r="UHF2175" s="218"/>
      <c r="UHG2175" s="218"/>
      <c r="UHH2175" s="218"/>
      <c r="UHI2175" s="218"/>
      <c r="UHJ2175" s="218"/>
      <c r="UHK2175" s="218"/>
      <c r="UHL2175" s="218"/>
      <c r="UHM2175" s="218"/>
      <c r="UHN2175" s="218"/>
      <c r="UHO2175" s="218"/>
      <c r="UHP2175" s="218"/>
      <c r="UHQ2175" s="218"/>
      <c r="UHR2175" s="218"/>
      <c r="UHS2175" s="218"/>
      <c r="UHT2175" s="218"/>
      <c r="UHU2175" s="218"/>
      <c r="UHV2175" s="218"/>
      <c r="UHW2175" s="218"/>
      <c r="UHX2175" s="218"/>
      <c r="UHY2175" s="218"/>
      <c r="UHZ2175" s="218"/>
      <c r="UIA2175" s="218"/>
      <c r="UIB2175" s="218"/>
      <c r="UIC2175" s="218"/>
      <c r="UID2175" s="218"/>
      <c r="UIE2175" s="218"/>
      <c r="UIF2175" s="218"/>
      <c r="UIG2175" s="218"/>
      <c r="UIH2175" s="218"/>
      <c r="UII2175" s="218"/>
      <c r="UIJ2175" s="218"/>
      <c r="UIK2175" s="218"/>
      <c r="UIL2175" s="218"/>
      <c r="UIM2175" s="218"/>
      <c r="UIN2175" s="218"/>
      <c r="UIO2175" s="218"/>
      <c r="UIP2175" s="218"/>
      <c r="UIQ2175" s="218"/>
      <c r="UIR2175" s="218"/>
      <c r="UIS2175" s="218"/>
      <c r="UIT2175" s="218"/>
      <c r="UIU2175" s="218"/>
      <c r="UIV2175" s="218"/>
      <c r="UIW2175" s="218"/>
      <c r="UIX2175" s="218"/>
      <c r="UIY2175" s="218"/>
      <c r="UIZ2175" s="218"/>
      <c r="UJA2175" s="218"/>
      <c r="UJB2175" s="218"/>
      <c r="UJC2175" s="218"/>
      <c r="UJD2175" s="218"/>
      <c r="UJE2175" s="218"/>
      <c r="UJF2175" s="218"/>
      <c r="UJG2175" s="218"/>
      <c r="UJH2175" s="218"/>
      <c r="UJI2175" s="218"/>
      <c r="UJJ2175" s="218"/>
      <c r="UJK2175" s="218"/>
      <c r="UJL2175" s="218"/>
      <c r="UJM2175" s="218"/>
      <c r="UJN2175" s="218"/>
      <c r="UJO2175" s="218"/>
      <c r="UJP2175" s="218"/>
      <c r="UJQ2175" s="218"/>
      <c r="UJR2175" s="218"/>
      <c r="UJS2175" s="218"/>
      <c r="UJT2175" s="218"/>
      <c r="UJU2175" s="218"/>
      <c r="UJV2175" s="218"/>
      <c r="UJW2175" s="218"/>
      <c r="UJX2175" s="218"/>
      <c r="UJY2175" s="218"/>
      <c r="UJZ2175" s="218"/>
      <c r="UKA2175" s="218"/>
      <c r="UKB2175" s="218"/>
      <c r="UKC2175" s="218"/>
      <c r="UKD2175" s="218"/>
      <c r="UKE2175" s="218"/>
      <c r="UKF2175" s="218"/>
      <c r="UKG2175" s="218"/>
      <c r="UKH2175" s="218"/>
      <c r="UKI2175" s="218"/>
      <c r="UKJ2175" s="218"/>
      <c r="UKK2175" s="218"/>
      <c r="UKL2175" s="218"/>
      <c r="UKM2175" s="218"/>
      <c r="UKN2175" s="218"/>
      <c r="UKO2175" s="218"/>
      <c r="UKP2175" s="218"/>
      <c r="UKQ2175" s="218"/>
      <c r="UKR2175" s="218"/>
      <c r="UKS2175" s="218"/>
      <c r="UKT2175" s="218"/>
      <c r="UKU2175" s="218"/>
      <c r="UKV2175" s="218"/>
      <c r="UKW2175" s="218"/>
      <c r="UKX2175" s="218"/>
      <c r="UKY2175" s="218"/>
      <c r="UKZ2175" s="218"/>
      <c r="ULA2175" s="218"/>
      <c r="ULB2175" s="218"/>
      <c r="ULC2175" s="218"/>
      <c r="ULD2175" s="218"/>
      <c r="ULE2175" s="218"/>
      <c r="ULF2175" s="218"/>
      <c r="ULG2175" s="218"/>
      <c r="ULH2175" s="218"/>
      <c r="ULI2175" s="218"/>
      <c r="ULJ2175" s="218"/>
      <c r="ULK2175" s="218"/>
      <c r="ULL2175" s="218"/>
      <c r="ULM2175" s="218"/>
      <c r="ULN2175" s="218"/>
      <c r="ULO2175" s="218"/>
      <c r="ULP2175" s="218"/>
      <c r="ULQ2175" s="218"/>
      <c r="ULR2175" s="218"/>
      <c r="ULS2175" s="218"/>
      <c r="ULT2175" s="218"/>
      <c r="ULU2175" s="218"/>
      <c r="ULV2175" s="218"/>
      <c r="ULW2175" s="218"/>
      <c r="ULX2175" s="218"/>
      <c r="ULY2175" s="218"/>
      <c r="ULZ2175" s="218"/>
      <c r="UMA2175" s="218"/>
      <c r="UMB2175" s="218"/>
      <c r="UMC2175" s="218"/>
      <c r="UMD2175" s="218"/>
      <c r="UME2175" s="218"/>
      <c r="UMF2175" s="218"/>
      <c r="UMG2175" s="218"/>
      <c r="UMH2175" s="218"/>
      <c r="UMI2175" s="218"/>
      <c r="UMJ2175" s="218"/>
      <c r="UMK2175" s="218"/>
      <c r="UML2175" s="218"/>
      <c r="UMM2175" s="218"/>
      <c r="UMN2175" s="218"/>
      <c r="UMO2175" s="218"/>
      <c r="UMP2175" s="218"/>
      <c r="UMQ2175" s="218"/>
      <c r="UMR2175" s="218"/>
      <c r="UMS2175" s="218"/>
      <c r="UMT2175" s="218"/>
      <c r="UMU2175" s="218"/>
      <c r="UMV2175" s="218"/>
      <c r="UMW2175" s="218"/>
      <c r="UMX2175" s="218"/>
      <c r="UMY2175" s="218"/>
      <c r="UMZ2175" s="218"/>
      <c r="UNA2175" s="218"/>
      <c r="UNB2175" s="218"/>
      <c r="UNC2175" s="218"/>
      <c r="UND2175" s="218"/>
      <c r="UNE2175" s="218"/>
      <c r="UNF2175" s="218"/>
      <c r="UNG2175" s="218"/>
      <c r="UNH2175" s="218"/>
      <c r="UNI2175" s="218"/>
      <c r="UNJ2175" s="218"/>
      <c r="UNK2175" s="218"/>
      <c r="UNL2175" s="218"/>
      <c r="UNM2175" s="218"/>
      <c r="UNN2175" s="218"/>
      <c r="UNO2175" s="218"/>
      <c r="UNP2175" s="218"/>
      <c r="UNQ2175" s="218"/>
      <c r="UNR2175" s="218"/>
      <c r="UNS2175" s="218"/>
      <c r="UNT2175" s="218"/>
      <c r="UNU2175" s="218"/>
      <c r="UNV2175" s="218"/>
      <c r="UNW2175" s="218"/>
      <c r="UNX2175" s="218"/>
      <c r="UNY2175" s="218"/>
      <c r="UNZ2175" s="218"/>
      <c r="UOA2175" s="218"/>
      <c r="UOB2175" s="218"/>
      <c r="UOC2175" s="218"/>
      <c r="UOD2175" s="218"/>
      <c r="UOE2175" s="218"/>
      <c r="UOF2175" s="218"/>
      <c r="UOG2175" s="218"/>
      <c r="UOH2175" s="218"/>
      <c r="UOI2175" s="218"/>
      <c r="UOJ2175" s="218"/>
      <c r="UOK2175" s="218"/>
      <c r="UOL2175" s="218"/>
      <c r="UOM2175" s="218"/>
      <c r="UON2175" s="218"/>
      <c r="UOO2175" s="218"/>
      <c r="UOP2175" s="218"/>
      <c r="UOQ2175" s="218"/>
      <c r="UOR2175" s="218"/>
      <c r="UOS2175" s="218"/>
      <c r="UOT2175" s="218"/>
      <c r="UOU2175" s="218"/>
      <c r="UOV2175" s="218"/>
      <c r="UOW2175" s="218"/>
      <c r="UOX2175" s="218"/>
      <c r="UOY2175" s="218"/>
      <c r="UOZ2175" s="218"/>
      <c r="UPA2175" s="218"/>
      <c r="UPB2175" s="218"/>
      <c r="UPC2175" s="218"/>
      <c r="UPD2175" s="218"/>
      <c r="UPE2175" s="218"/>
      <c r="UPF2175" s="218"/>
      <c r="UPG2175" s="218"/>
      <c r="UPH2175" s="218"/>
      <c r="UPI2175" s="218"/>
      <c r="UPJ2175" s="218"/>
      <c r="UPK2175" s="218"/>
      <c r="UPL2175" s="218"/>
      <c r="UPM2175" s="218"/>
      <c r="UPN2175" s="218"/>
      <c r="UPO2175" s="218"/>
      <c r="UPP2175" s="218"/>
      <c r="UPQ2175" s="218"/>
      <c r="UPR2175" s="218"/>
      <c r="UPS2175" s="218"/>
      <c r="UPT2175" s="218"/>
      <c r="UPU2175" s="218"/>
      <c r="UPV2175" s="218"/>
      <c r="UPW2175" s="218"/>
      <c r="UPX2175" s="218"/>
      <c r="UPY2175" s="218"/>
      <c r="UPZ2175" s="218"/>
      <c r="UQA2175" s="218"/>
      <c r="UQB2175" s="218"/>
      <c r="UQC2175" s="218"/>
      <c r="UQD2175" s="218"/>
      <c r="UQE2175" s="218"/>
      <c r="UQF2175" s="218"/>
      <c r="UQG2175" s="218"/>
      <c r="UQH2175" s="218"/>
      <c r="UQI2175" s="218"/>
      <c r="UQJ2175" s="218"/>
      <c r="UQK2175" s="218"/>
      <c r="UQL2175" s="218"/>
      <c r="UQM2175" s="218"/>
      <c r="UQN2175" s="218"/>
      <c r="UQO2175" s="218"/>
      <c r="UQP2175" s="218"/>
      <c r="UQQ2175" s="218"/>
      <c r="UQR2175" s="218"/>
      <c r="UQS2175" s="218"/>
      <c r="UQT2175" s="218"/>
      <c r="UQU2175" s="218"/>
      <c r="UQV2175" s="218"/>
      <c r="UQW2175" s="218"/>
      <c r="UQX2175" s="218"/>
      <c r="UQY2175" s="218"/>
      <c r="UQZ2175" s="218"/>
      <c r="URA2175" s="218"/>
      <c r="URB2175" s="218"/>
      <c r="URC2175" s="218"/>
      <c r="URD2175" s="218"/>
      <c r="URE2175" s="218"/>
      <c r="URF2175" s="218"/>
      <c r="URG2175" s="218"/>
      <c r="URH2175" s="218"/>
      <c r="URI2175" s="218"/>
      <c r="URJ2175" s="218"/>
      <c r="URK2175" s="218"/>
      <c r="URL2175" s="218"/>
      <c r="URM2175" s="218"/>
      <c r="URN2175" s="218"/>
      <c r="URO2175" s="218"/>
      <c r="URP2175" s="218"/>
      <c r="URQ2175" s="218"/>
      <c r="URR2175" s="218"/>
      <c r="URS2175" s="218"/>
      <c r="URT2175" s="218"/>
      <c r="URU2175" s="218"/>
      <c r="URV2175" s="218"/>
      <c r="URW2175" s="218"/>
      <c r="URX2175" s="218"/>
      <c r="URY2175" s="218"/>
      <c r="URZ2175" s="218"/>
      <c r="USA2175" s="218"/>
      <c r="USB2175" s="218"/>
      <c r="USC2175" s="218"/>
      <c r="USD2175" s="218"/>
      <c r="USE2175" s="218"/>
      <c r="USF2175" s="218"/>
      <c r="USG2175" s="218"/>
      <c r="USH2175" s="218"/>
      <c r="USI2175" s="218"/>
      <c r="USJ2175" s="218"/>
      <c r="USK2175" s="218"/>
      <c r="USL2175" s="218"/>
      <c r="USM2175" s="218"/>
      <c r="USN2175" s="218"/>
      <c r="USO2175" s="218"/>
      <c r="USP2175" s="218"/>
      <c r="USQ2175" s="218"/>
      <c r="USR2175" s="218"/>
      <c r="USS2175" s="218"/>
      <c r="UST2175" s="218"/>
      <c r="USU2175" s="218"/>
      <c r="USV2175" s="218"/>
      <c r="USW2175" s="218"/>
      <c r="USX2175" s="218"/>
      <c r="USY2175" s="218"/>
      <c r="USZ2175" s="218"/>
      <c r="UTA2175" s="218"/>
      <c r="UTB2175" s="218"/>
      <c r="UTC2175" s="218"/>
      <c r="UTD2175" s="218"/>
      <c r="UTE2175" s="218"/>
      <c r="UTF2175" s="218"/>
      <c r="UTG2175" s="218"/>
      <c r="UTH2175" s="218"/>
      <c r="UTI2175" s="218"/>
      <c r="UTJ2175" s="218"/>
      <c r="UTK2175" s="218"/>
      <c r="UTL2175" s="218"/>
      <c r="UTM2175" s="218"/>
      <c r="UTN2175" s="218"/>
      <c r="UTO2175" s="218"/>
      <c r="UTP2175" s="218"/>
      <c r="UTQ2175" s="218"/>
      <c r="UTR2175" s="218"/>
      <c r="UTS2175" s="218"/>
      <c r="UTT2175" s="218"/>
      <c r="UTU2175" s="218"/>
      <c r="UTV2175" s="218"/>
      <c r="UTW2175" s="218"/>
      <c r="UTX2175" s="218"/>
      <c r="UTY2175" s="218"/>
      <c r="UTZ2175" s="218"/>
      <c r="UUA2175" s="218"/>
      <c r="UUB2175" s="218"/>
      <c r="UUC2175" s="218"/>
      <c r="UUD2175" s="218"/>
      <c r="UUE2175" s="218"/>
      <c r="UUF2175" s="218"/>
      <c r="UUG2175" s="218"/>
      <c r="UUH2175" s="218"/>
      <c r="UUI2175" s="218"/>
      <c r="UUJ2175" s="218"/>
      <c r="UUK2175" s="218"/>
      <c r="UUL2175" s="218"/>
      <c r="UUM2175" s="218"/>
      <c r="UUN2175" s="218"/>
      <c r="UUO2175" s="218"/>
      <c r="UUP2175" s="218"/>
      <c r="UUQ2175" s="218"/>
      <c r="UUR2175" s="218"/>
      <c r="UUS2175" s="218"/>
      <c r="UUT2175" s="218"/>
      <c r="UUU2175" s="218"/>
      <c r="UUV2175" s="218"/>
      <c r="UUW2175" s="218"/>
      <c r="UUX2175" s="218"/>
      <c r="UUY2175" s="218"/>
      <c r="UUZ2175" s="218"/>
      <c r="UVA2175" s="218"/>
      <c r="UVB2175" s="218"/>
      <c r="UVC2175" s="218"/>
      <c r="UVD2175" s="218"/>
      <c r="UVE2175" s="218"/>
      <c r="UVF2175" s="218"/>
      <c r="UVG2175" s="218"/>
      <c r="UVH2175" s="218"/>
      <c r="UVI2175" s="218"/>
      <c r="UVJ2175" s="218"/>
      <c r="UVK2175" s="218"/>
      <c r="UVL2175" s="218"/>
      <c r="UVM2175" s="218"/>
      <c r="UVN2175" s="218"/>
      <c r="UVO2175" s="218"/>
      <c r="UVP2175" s="218"/>
      <c r="UVQ2175" s="218"/>
      <c r="UVR2175" s="218"/>
      <c r="UVS2175" s="218"/>
      <c r="UVT2175" s="218"/>
      <c r="UVU2175" s="218"/>
      <c r="UVV2175" s="218"/>
      <c r="UVW2175" s="218"/>
      <c r="UVX2175" s="218"/>
      <c r="UVY2175" s="218"/>
      <c r="UVZ2175" s="218"/>
      <c r="UWA2175" s="218"/>
      <c r="UWB2175" s="218"/>
      <c r="UWC2175" s="218"/>
      <c r="UWD2175" s="218"/>
      <c r="UWE2175" s="218"/>
      <c r="UWF2175" s="218"/>
      <c r="UWG2175" s="218"/>
      <c r="UWH2175" s="218"/>
      <c r="UWI2175" s="218"/>
      <c r="UWJ2175" s="218"/>
      <c r="UWK2175" s="218"/>
      <c r="UWL2175" s="218"/>
      <c r="UWM2175" s="218"/>
      <c r="UWN2175" s="218"/>
      <c r="UWO2175" s="218"/>
      <c r="UWP2175" s="218"/>
      <c r="UWQ2175" s="218"/>
      <c r="UWR2175" s="218"/>
      <c r="UWS2175" s="218"/>
      <c r="UWT2175" s="218"/>
      <c r="UWU2175" s="218"/>
      <c r="UWV2175" s="218"/>
      <c r="UWW2175" s="218"/>
      <c r="UWX2175" s="218"/>
      <c r="UWY2175" s="218"/>
      <c r="UWZ2175" s="218"/>
      <c r="UXA2175" s="218"/>
      <c r="UXB2175" s="218"/>
      <c r="UXC2175" s="218"/>
      <c r="UXD2175" s="218"/>
      <c r="UXE2175" s="218"/>
      <c r="UXF2175" s="218"/>
      <c r="UXG2175" s="218"/>
      <c r="UXH2175" s="218"/>
      <c r="UXI2175" s="218"/>
      <c r="UXJ2175" s="218"/>
      <c r="UXK2175" s="218"/>
      <c r="UXL2175" s="218"/>
      <c r="UXM2175" s="218"/>
      <c r="UXN2175" s="218"/>
      <c r="UXO2175" s="218"/>
      <c r="UXP2175" s="218"/>
      <c r="UXQ2175" s="218"/>
      <c r="UXR2175" s="218"/>
      <c r="UXS2175" s="218"/>
      <c r="UXT2175" s="218"/>
      <c r="UXU2175" s="218"/>
      <c r="UXV2175" s="218"/>
      <c r="UXW2175" s="218"/>
      <c r="UXX2175" s="218"/>
      <c r="UXY2175" s="218"/>
      <c r="UXZ2175" s="218"/>
      <c r="UYA2175" s="218"/>
      <c r="UYB2175" s="218"/>
      <c r="UYC2175" s="218"/>
      <c r="UYD2175" s="218"/>
      <c r="UYE2175" s="218"/>
      <c r="UYF2175" s="218"/>
      <c r="UYG2175" s="218"/>
      <c r="UYH2175" s="218"/>
      <c r="UYI2175" s="218"/>
      <c r="UYJ2175" s="218"/>
      <c r="UYK2175" s="218"/>
      <c r="UYL2175" s="218"/>
      <c r="UYM2175" s="218"/>
      <c r="UYN2175" s="218"/>
      <c r="UYO2175" s="218"/>
      <c r="UYP2175" s="218"/>
      <c r="UYQ2175" s="218"/>
      <c r="UYR2175" s="218"/>
      <c r="UYS2175" s="218"/>
      <c r="UYT2175" s="218"/>
      <c r="UYU2175" s="218"/>
      <c r="UYV2175" s="218"/>
      <c r="UYW2175" s="218"/>
      <c r="UYX2175" s="218"/>
      <c r="UYY2175" s="218"/>
      <c r="UYZ2175" s="218"/>
      <c r="UZA2175" s="218"/>
      <c r="UZB2175" s="218"/>
      <c r="UZC2175" s="218"/>
      <c r="UZD2175" s="218"/>
      <c r="UZE2175" s="218"/>
      <c r="UZF2175" s="218"/>
      <c r="UZG2175" s="218"/>
      <c r="UZH2175" s="218"/>
      <c r="UZI2175" s="218"/>
      <c r="UZJ2175" s="218"/>
      <c r="UZK2175" s="218"/>
      <c r="UZL2175" s="218"/>
      <c r="UZM2175" s="218"/>
      <c r="UZN2175" s="218"/>
      <c r="UZO2175" s="218"/>
      <c r="UZP2175" s="218"/>
      <c r="UZQ2175" s="218"/>
      <c r="UZR2175" s="218"/>
      <c r="UZS2175" s="218"/>
      <c r="UZT2175" s="218"/>
      <c r="UZU2175" s="218"/>
      <c r="UZV2175" s="218"/>
      <c r="UZW2175" s="218"/>
      <c r="UZX2175" s="218"/>
      <c r="UZY2175" s="218"/>
      <c r="UZZ2175" s="218"/>
      <c r="VAA2175" s="218"/>
      <c r="VAB2175" s="218"/>
      <c r="VAC2175" s="218"/>
      <c r="VAD2175" s="218"/>
      <c r="VAE2175" s="218"/>
      <c r="VAF2175" s="218"/>
      <c r="VAG2175" s="218"/>
      <c r="VAH2175" s="218"/>
      <c r="VAI2175" s="218"/>
      <c r="VAJ2175" s="218"/>
      <c r="VAK2175" s="218"/>
      <c r="VAL2175" s="218"/>
      <c r="VAM2175" s="218"/>
      <c r="VAN2175" s="218"/>
      <c r="VAO2175" s="218"/>
      <c r="VAP2175" s="218"/>
      <c r="VAQ2175" s="218"/>
      <c r="VAR2175" s="218"/>
      <c r="VAS2175" s="218"/>
      <c r="VAT2175" s="218"/>
      <c r="VAU2175" s="218"/>
      <c r="VAV2175" s="218"/>
      <c r="VAW2175" s="218"/>
      <c r="VAX2175" s="218"/>
      <c r="VAY2175" s="218"/>
      <c r="VAZ2175" s="218"/>
      <c r="VBA2175" s="218"/>
      <c r="VBB2175" s="218"/>
      <c r="VBC2175" s="218"/>
      <c r="VBD2175" s="218"/>
      <c r="VBE2175" s="218"/>
      <c r="VBF2175" s="218"/>
      <c r="VBG2175" s="218"/>
      <c r="VBH2175" s="218"/>
      <c r="VBI2175" s="218"/>
      <c r="VBJ2175" s="218"/>
      <c r="VBK2175" s="218"/>
      <c r="VBL2175" s="218"/>
      <c r="VBM2175" s="218"/>
      <c r="VBN2175" s="218"/>
      <c r="VBO2175" s="218"/>
      <c r="VBP2175" s="218"/>
      <c r="VBQ2175" s="218"/>
      <c r="VBR2175" s="218"/>
      <c r="VBS2175" s="218"/>
      <c r="VBT2175" s="218"/>
      <c r="VBU2175" s="218"/>
      <c r="VBV2175" s="218"/>
      <c r="VBW2175" s="218"/>
      <c r="VBX2175" s="218"/>
      <c r="VBY2175" s="218"/>
      <c r="VBZ2175" s="218"/>
      <c r="VCA2175" s="218"/>
      <c r="VCB2175" s="218"/>
      <c r="VCC2175" s="218"/>
      <c r="VCD2175" s="218"/>
      <c r="VCE2175" s="218"/>
      <c r="VCF2175" s="218"/>
      <c r="VCG2175" s="218"/>
      <c r="VCH2175" s="218"/>
      <c r="VCI2175" s="218"/>
      <c r="VCJ2175" s="218"/>
      <c r="VCK2175" s="218"/>
      <c r="VCL2175" s="218"/>
      <c r="VCM2175" s="218"/>
      <c r="VCN2175" s="218"/>
      <c r="VCO2175" s="218"/>
      <c r="VCP2175" s="218"/>
      <c r="VCQ2175" s="218"/>
      <c r="VCR2175" s="218"/>
      <c r="VCS2175" s="218"/>
      <c r="VCT2175" s="218"/>
      <c r="VCU2175" s="218"/>
      <c r="VCV2175" s="218"/>
      <c r="VCW2175" s="218"/>
      <c r="VCX2175" s="218"/>
      <c r="VCY2175" s="218"/>
      <c r="VCZ2175" s="218"/>
      <c r="VDA2175" s="218"/>
      <c r="VDB2175" s="218"/>
      <c r="VDC2175" s="218"/>
      <c r="VDD2175" s="218"/>
      <c r="VDE2175" s="218"/>
      <c r="VDF2175" s="218"/>
      <c r="VDG2175" s="218"/>
      <c r="VDH2175" s="218"/>
      <c r="VDI2175" s="218"/>
      <c r="VDJ2175" s="218"/>
      <c r="VDK2175" s="218"/>
      <c r="VDL2175" s="218"/>
      <c r="VDM2175" s="218"/>
      <c r="VDN2175" s="218"/>
      <c r="VDO2175" s="218"/>
      <c r="VDP2175" s="218"/>
      <c r="VDQ2175" s="218"/>
      <c r="VDR2175" s="218"/>
      <c r="VDS2175" s="218"/>
      <c r="VDT2175" s="218"/>
      <c r="VDU2175" s="218"/>
      <c r="VDV2175" s="218"/>
      <c r="VDW2175" s="218"/>
      <c r="VDX2175" s="218"/>
      <c r="VDY2175" s="218"/>
      <c r="VDZ2175" s="218"/>
      <c r="VEA2175" s="218"/>
      <c r="VEB2175" s="218"/>
      <c r="VEC2175" s="218"/>
      <c r="VED2175" s="218"/>
      <c r="VEE2175" s="218"/>
      <c r="VEF2175" s="218"/>
      <c r="VEG2175" s="218"/>
      <c r="VEH2175" s="218"/>
      <c r="VEI2175" s="218"/>
      <c r="VEJ2175" s="218"/>
      <c r="VEK2175" s="218"/>
      <c r="VEL2175" s="218"/>
      <c r="VEM2175" s="218"/>
      <c r="VEN2175" s="218"/>
      <c r="VEO2175" s="218"/>
      <c r="VEP2175" s="218"/>
      <c r="VEQ2175" s="218"/>
      <c r="VER2175" s="218"/>
      <c r="VES2175" s="218"/>
      <c r="VET2175" s="218"/>
      <c r="VEU2175" s="218"/>
      <c r="VEV2175" s="218"/>
      <c r="VEW2175" s="218"/>
      <c r="VEX2175" s="218"/>
      <c r="VEY2175" s="218"/>
      <c r="VEZ2175" s="218"/>
      <c r="VFA2175" s="218"/>
      <c r="VFB2175" s="218"/>
      <c r="VFC2175" s="218"/>
      <c r="VFD2175" s="218"/>
      <c r="VFE2175" s="218"/>
      <c r="VFF2175" s="218"/>
      <c r="VFG2175" s="218"/>
      <c r="VFH2175" s="218"/>
      <c r="VFI2175" s="218"/>
      <c r="VFJ2175" s="218"/>
      <c r="VFK2175" s="218"/>
      <c r="VFL2175" s="218"/>
      <c r="VFM2175" s="218"/>
      <c r="VFN2175" s="218"/>
      <c r="VFO2175" s="218"/>
      <c r="VFP2175" s="218"/>
      <c r="VFQ2175" s="218"/>
      <c r="VFR2175" s="218"/>
      <c r="VFS2175" s="218"/>
      <c r="VFT2175" s="218"/>
      <c r="VFU2175" s="218"/>
      <c r="VFV2175" s="218"/>
      <c r="VFW2175" s="218"/>
      <c r="VFX2175" s="218"/>
      <c r="VFY2175" s="218"/>
      <c r="VFZ2175" s="218"/>
      <c r="VGA2175" s="218"/>
      <c r="VGB2175" s="218"/>
      <c r="VGC2175" s="218"/>
      <c r="VGD2175" s="218"/>
      <c r="VGE2175" s="218"/>
      <c r="VGF2175" s="218"/>
      <c r="VGG2175" s="218"/>
      <c r="VGH2175" s="218"/>
      <c r="VGI2175" s="218"/>
      <c r="VGJ2175" s="218"/>
      <c r="VGK2175" s="218"/>
      <c r="VGL2175" s="218"/>
      <c r="VGM2175" s="218"/>
      <c r="VGN2175" s="218"/>
      <c r="VGO2175" s="218"/>
      <c r="VGP2175" s="218"/>
      <c r="VGQ2175" s="218"/>
      <c r="VGR2175" s="218"/>
      <c r="VGS2175" s="218"/>
      <c r="VGT2175" s="218"/>
      <c r="VGU2175" s="218"/>
      <c r="VGV2175" s="218"/>
      <c r="VGW2175" s="218"/>
      <c r="VGX2175" s="218"/>
      <c r="VGY2175" s="218"/>
      <c r="VGZ2175" s="218"/>
      <c r="VHA2175" s="218"/>
      <c r="VHB2175" s="218"/>
      <c r="VHC2175" s="218"/>
      <c r="VHD2175" s="218"/>
      <c r="VHE2175" s="218"/>
      <c r="VHF2175" s="218"/>
      <c r="VHG2175" s="218"/>
      <c r="VHH2175" s="218"/>
      <c r="VHI2175" s="218"/>
      <c r="VHJ2175" s="218"/>
      <c r="VHK2175" s="218"/>
      <c r="VHL2175" s="218"/>
      <c r="VHM2175" s="218"/>
      <c r="VHN2175" s="218"/>
      <c r="VHO2175" s="218"/>
      <c r="VHP2175" s="218"/>
      <c r="VHQ2175" s="218"/>
      <c r="VHR2175" s="218"/>
      <c r="VHS2175" s="218"/>
      <c r="VHT2175" s="218"/>
      <c r="VHU2175" s="218"/>
      <c r="VHV2175" s="218"/>
      <c r="VHW2175" s="218"/>
      <c r="VHX2175" s="218"/>
      <c r="VHY2175" s="218"/>
      <c r="VHZ2175" s="218"/>
      <c r="VIA2175" s="218"/>
      <c r="VIB2175" s="218"/>
      <c r="VIC2175" s="218"/>
      <c r="VID2175" s="218"/>
      <c r="VIE2175" s="218"/>
      <c r="VIF2175" s="218"/>
      <c r="VIG2175" s="218"/>
      <c r="VIH2175" s="218"/>
      <c r="VII2175" s="218"/>
      <c r="VIJ2175" s="218"/>
      <c r="VIK2175" s="218"/>
      <c r="VIL2175" s="218"/>
      <c r="VIM2175" s="218"/>
      <c r="VIN2175" s="218"/>
      <c r="VIO2175" s="218"/>
      <c r="VIP2175" s="218"/>
      <c r="VIQ2175" s="218"/>
      <c r="VIR2175" s="218"/>
      <c r="VIS2175" s="218"/>
      <c r="VIT2175" s="218"/>
      <c r="VIU2175" s="218"/>
      <c r="VIV2175" s="218"/>
      <c r="VIW2175" s="218"/>
      <c r="VIX2175" s="218"/>
      <c r="VIY2175" s="218"/>
      <c r="VIZ2175" s="218"/>
      <c r="VJA2175" s="218"/>
      <c r="VJB2175" s="218"/>
      <c r="VJC2175" s="218"/>
      <c r="VJD2175" s="218"/>
      <c r="VJE2175" s="218"/>
      <c r="VJF2175" s="218"/>
      <c r="VJG2175" s="218"/>
      <c r="VJH2175" s="218"/>
      <c r="VJI2175" s="218"/>
      <c r="VJJ2175" s="218"/>
      <c r="VJK2175" s="218"/>
      <c r="VJL2175" s="218"/>
      <c r="VJM2175" s="218"/>
      <c r="VJN2175" s="218"/>
      <c r="VJO2175" s="218"/>
      <c r="VJP2175" s="218"/>
      <c r="VJQ2175" s="218"/>
      <c r="VJR2175" s="218"/>
      <c r="VJS2175" s="218"/>
      <c r="VJT2175" s="218"/>
      <c r="VJU2175" s="218"/>
      <c r="VJV2175" s="218"/>
      <c r="VJW2175" s="218"/>
      <c r="VJX2175" s="218"/>
      <c r="VJY2175" s="218"/>
      <c r="VJZ2175" s="218"/>
      <c r="VKA2175" s="218"/>
      <c r="VKB2175" s="218"/>
      <c r="VKC2175" s="218"/>
      <c r="VKD2175" s="218"/>
      <c r="VKE2175" s="218"/>
      <c r="VKF2175" s="218"/>
      <c r="VKG2175" s="218"/>
      <c r="VKH2175" s="218"/>
      <c r="VKI2175" s="218"/>
      <c r="VKJ2175" s="218"/>
      <c r="VKK2175" s="218"/>
      <c r="VKL2175" s="218"/>
      <c r="VKM2175" s="218"/>
      <c r="VKN2175" s="218"/>
      <c r="VKO2175" s="218"/>
      <c r="VKP2175" s="218"/>
      <c r="VKQ2175" s="218"/>
      <c r="VKR2175" s="218"/>
      <c r="VKS2175" s="218"/>
      <c r="VKT2175" s="218"/>
      <c r="VKU2175" s="218"/>
      <c r="VKV2175" s="218"/>
      <c r="VKW2175" s="218"/>
      <c r="VKX2175" s="218"/>
      <c r="VKY2175" s="218"/>
      <c r="VKZ2175" s="218"/>
      <c r="VLA2175" s="218"/>
      <c r="VLB2175" s="218"/>
      <c r="VLC2175" s="218"/>
      <c r="VLD2175" s="218"/>
      <c r="VLE2175" s="218"/>
      <c r="VLF2175" s="218"/>
      <c r="VLG2175" s="218"/>
      <c r="VLH2175" s="218"/>
      <c r="VLI2175" s="218"/>
      <c r="VLJ2175" s="218"/>
      <c r="VLK2175" s="218"/>
      <c r="VLL2175" s="218"/>
      <c r="VLM2175" s="218"/>
      <c r="VLN2175" s="218"/>
      <c r="VLO2175" s="218"/>
      <c r="VLP2175" s="218"/>
      <c r="VLQ2175" s="218"/>
      <c r="VLR2175" s="218"/>
      <c r="VLS2175" s="218"/>
      <c r="VLT2175" s="218"/>
      <c r="VLU2175" s="218"/>
      <c r="VLV2175" s="218"/>
      <c r="VLW2175" s="218"/>
      <c r="VLX2175" s="218"/>
      <c r="VLY2175" s="218"/>
      <c r="VLZ2175" s="218"/>
      <c r="VMA2175" s="218"/>
      <c r="VMB2175" s="218"/>
      <c r="VMC2175" s="218"/>
      <c r="VMD2175" s="218"/>
      <c r="VME2175" s="218"/>
      <c r="VMF2175" s="218"/>
      <c r="VMG2175" s="218"/>
      <c r="VMH2175" s="218"/>
      <c r="VMI2175" s="218"/>
      <c r="VMJ2175" s="218"/>
      <c r="VMK2175" s="218"/>
      <c r="VML2175" s="218"/>
      <c r="VMM2175" s="218"/>
      <c r="VMN2175" s="218"/>
      <c r="VMO2175" s="218"/>
      <c r="VMP2175" s="218"/>
      <c r="VMQ2175" s="218"/>
      <c r="VMR2175" s="218"/>
      <c r="VMS2175" s="218"/>
      <c r="VMT2175" s="218"/>
      <c r="VMU2175" s="218"/>
      <c r="VMV2175" s="218"/>
      <c r="VMW2175" s="218"/>
      <c r="VMX2175" s="218"/>
      <c r="VMY2175" s="218"/>
      <c r="VMZ2175" s="218"/>
      <c r="VNA2175" s="218"/>
      <c r="VNB2175" s="218"/>
      <c r="VNC2175" s="218"/>
      <c r="VND2175" s="218"/>
      <c r="VNE2175" s="218"/>
      <c r="VNF2175" s="218"/>
      <c r="VNG2175" s="218"/>
      <c r="VNH2175" s="218"/>
      <c r="VNI2175" s="218"/>
      <c r="VNJ2175" s="218"/>
      <c r="VNK2175" s="218"/>
      <c r="VNL2175" s="218"/>
      <c r="VNM2175" s="218"/>
      <c r="VNN2175" s="218"/>
      <c r="VNO2175" s="218"/>
      <c r="VNP2175" s="218"/>
      <c r="VNQ2175" s="218"/>
      <c r="VNR2175" s="218"/>
      <c r="VNS2175" s="218"/>
      <c r="VNT2175" s="218"/>
      <c r="VNU2175" s="218"/>
      <c r="VNV2175" s="218"/>
      <c r="VNW2175" s="218"/>
      <c r="VNX2175" s="218"/>
      <c r="VNY2175" s="218"/>
      <c r="VNZ2175" s="218"/>
      <c r="VOA2175" s="218"/>
      <c r="VOB2175" s="218"/>
      <c r="VOC2175" s="218"/>
      <c r="VOD2175" s="218"/>
      <c r="VOE2175" s="218"/>
      <c r="VOF2175" s="218"/>
      <c r="VOG2175" s="218"/>
      <c r="VOH2175" s="218"/>
      <c r="VOI2175" s="218"/>
      <c r="VOJ2175" s="218"/>
      <c r="VOK2175" s="218"/>
      <c r="VOL2175" s="218"/>
      <c r="VOM2175" s="218"/>
      <c r="VON2175" s="218"/>
      <c r="VOO2175" s="218"/>
      <c r="VOP2175" s="218"/>
      <c r="VOQ2175" s="218"/>
      <c r="VOR2175" s="218"/>
      <c r="VOS2175" s="218"/>
      <c r="VOT2175" s="218"/>
      <c r="VOU2175" s="218"/>
      <c r="VOV2175" s="218"/>
      <c r="VOW2175" s="218"/>
      <c r="VOX2175" s="218"/>
      <c r="VOY2175" s="218"/>
      <c r="VOZ2175" s="218"/>
      <c r="VPA2175" s="218"/>
      <c r="VPB2175" s="218"/>
      <c r="VPC2175" s="218"/>
      <c r="VPD2175" s="218"/>
      <c r="VPE2175" s="218"/>
      <c r="VPF2175" s="218"/>
      <c r="VPG2175" s="218"/>
      <c r="VPH2175" s="218"/>
      <c r="VPI2175" s="218"/>
      <c r="VPJ2175" s="218"/>
      <c r="VPK2175" s="218"/>
      <c r="VPL2175" s="218"/>
      <c r="VPM2175" s="218"/>
      <c r="VPN2175" s="218"/>
      <c r="VPO2175" s="218"/>
      <c r="VPP2175" s="218"/>
      <c r="VPQ2175" s="218"/>
      <c r="VPR2175" s="218"/>
      <c r="VPS2175" s="218"/>
      <c r="VPT2175" s="218"/>
      <c r="VPU2175" s="218"/>
      <c r="VPV2175" s="218"/>
      <c r="VPW2175" s="218"/>
      <c r="VPX2175" s="218"/>
      <c r="VPY2175" s="218"/>
      <c r="VPZ2175" s="218"/>
      <c r="VQA2175" s="218"/>
      <c r="VQB2175" s="218"/>
      <c r="VQC2175" s="218"/>
      <c r="VQD2175" s="218"/>
      <c r="VQE2175" s="218"/>
      <c r="VQF2175" s="218"/>
      <c r="VQG2175" s="218"/>
      <c r="VQH2175" s="218"/>
      <c r="VQI2175" s="218"/>
      <c r="VQJ2175" s="218"/>
      <c r="VQK2175" s="218"/>
      <c r="VQL2175" s="218"/>
      <c r="VQM2175" s="218"/>
      <c r="VQN2175" s="218"/>
      <c r="VQO2175" s="218"/>
      <c r="VQP2175" s="218"/>
      <c r="VQQ2175" s="218"/>
      <c r="VQR2175" s="218"/>
      <c r="VQS2175" s="218"/>
      <c r="VQT2175" s="218"/>
      <c r="VQU2175" s="218"/>
      <c r="VQV2175" s="218"/>
      <c r="VQW2175" s="218"/>
      <c r="VQX2175" s="218"/>
      <c r="VQY2175" s="218"/>
      <c r="VQZ2175" s="218"/>
      <c r="VRA2175" s="218"/>
      <c r="VRB2175" s="218"/>
      <c r="VRC2175" s="218"/>
      <c r="VRD2175" s="218"/>
      <c r="VRE2175" s="218"/>
      <c r="VRF2175" s="218"/>
      <c r="VRG2175" s="218"/>
      <c r="VRH2175" s="218"/>
      <c r="VRI2175" s="218"/>
      <c r="VRJ2175" s="218"/>
      <c r="VRK2175" s="218"/>
      <c r="VRL2175" s="218"/>
      <c r="VRM2175" s="218"/>
      <c r="VRN2175" s="218"/>
      <c r="VRO2175" s="218"/>
      <c r="VRP2175" s="218"/>
      <c r="VRQ2175" s="218"/>
      <c r="VRR2175" s="218"/>
      <c r="VRS2175" s="218"/>
      <c r="VRT2175" s="218"/>
      <c r="VRU2175" s="218"/>
      <c r="VRV2175" s="218"/>
      <c r="VRW2175" s="218"/>
      <c r="VRX2175" s="218"/>
      <c r="VRY2175" s="218"/>
      <c r="VRZ2175" s="218"/>
      <c r="VSA2175" s="218"/>
      <c r="VSB2175" s="218"/>
      <c r="VSC2175" s="218"/>
      <c r="VSD2175" s="218"/>
      <c r="VSE2175" s="218"/>
      <c r="VSF2175" s="218"/>
      <c r="VSG2175" s="218"/>
      <c r="VSH2175" s="218"/>
      <c r="VSI2175" s="218"/>
      <c r="VSJ2175" s="218"/>
      <c r="VSK2175" s="218"/>
      <c r="VSL2175" s="218"/>
      <c r="VSM2175" s="218"/>
      <c r="VSN2175" s="218"/>
      <c r="VSO2175" s="218"/>
      <c r="VSP2175" s="218"/>
      <c r="VSQ2175" s="218"/>
      <c r="VSR2175" s="218"/>
      <c r="VSS2175" s="218"/>
      <c r="VST2175" s="218"/>
      <c r="VSU2175" s="218"/>
      <c r="VSV2175" s="218"/>
      <c r="VSW2175" s="218"/>
      <c r="VSX2175" s="218"/>
      <c r="VSY2175" s="218"/>
      <c r="VSZ2175" s="218"/>
      <c r="VTA2175" s="218"/>
      <c r="VTB2175" s="218"/>
      <c r="VTC2175" s="218"/>
      <c r="VTD2175" s="218"/>
      <c r="VTE2175" s="218"/>
      <c r="VTF2175" s="218"/>
      <c r="VTG2175" s="218"/>
      <c r="VTH2175" s="218"/>
      <c r="VTI2175" s="218"/>
      <c r="VTJ2175" s="218"/>
      <c r="VTK2175" s="218"/>
      <c r="VTL2175" s="218"/>
      <c r="VTM2175" s="218"/>
      <c r="VTN2175" s="218"/>
      <c r="VTO2175" s="218"/>
      <c r="VTP2175" s="218"/>
      <c r="VTQ2175" s="218"/>
      <c r="VTR2175" s="218"/>
      <c r="VTS2175" s="218"/>
      <c r="VTT2175" s="218"/>
      <c r="VTU2175" s="218"/>
      <c r="VTV2175" s="218"/>
      <c r="VTW2175" s="218"/>
      <c r="VTX2175" s="218"/>
      <c r="VTY2175" s="218"/>
      <c r="VTZ2175" s="218"/>
      <c r="VUA2175" s="218"/>
      <c r="VUB2175" s="218"/>
      <c r="VUC2175" s="218"/>
      <c r="VUD2175" s="218"/>
      <c r="VUE2175" s="218"/>
      <c r="VUF2175" s="218"/>
      <c r="VUG2175" s="218"/>
      <c r="VUH2175" s="218"/>
      <c r="VUI2175" s="218"/>
      <c r="VUJ2175" s="218"/>
      <c r="VUK2175" s="218"/>
      <c r="VUL2175" s="218"/>
      <c r="VUM2175" s="218"/>
      <c r="VUN2175" s="218"/>
      <c r="VUO2175" s="218"/>
      <c r="VUP2175" s="218"/>
      <c r="VUQ2175" s="218"/>
      <c r="VUR2175" s="218"/>
      <c r="VUS2175" s="218"/>
      <c r="VUT2175" s="218"/>
      <c r="VUU2175" s="218"/>
      <c r="VUV2175" s="218"/>
      <c r="VUW2175" s="218"/>
      <c r="VUX2175" s="218"/>
      <c r="VUY2175" s="218"/>
      <c r="VUZ2175" s="218"/>
      <c r="VVA2175" s="218"/>
      <c r="VVB2175" s="218"/>
      <c r="VVC2175" s="218"/>
      <c r="VVD2175" s="218"/>
      <c r="VVE2175" s="218"/>
      <c r="VVF2175" s="218"/>
      <c r="VVG2175" s="218"/>
      <c r="VVH2175" s="218"/>
      <c r="VVI2175" s="218"/>
      <c r="VVJ2175" s="218"/>
      <c r="VVK2175" s="218"/>
      <c r="VVL2175" s="218"/>
      <c r="VVM2175" s="218"/>
      <c r="VVN2175" s="218"/>
      <c r="VVO2175" s="218"/>
      <c r="VVP2175" s="218"/>
      <c r="VVQ2175" s="218"/>
      <c r="VVR2175" s="218"/>
      <c r="VVS2175" s="218"/>
      <c r="VVT2175" s="218"/>
      <c r="VVU2175" s="218"/>
      <c r="VVV2175" s="218"/>
      <c r="VVW2175" s="218"/>
      <c r="VVX2175" s="218"/>
      <c r="VVY2175" s="218"/>
      <c r="VVZ2175" s="218"/>
      <c r="VWA2175" s="218"/>
      <c r="VWB2175" s="218"/>
      <c r="VWC2175" s="218"/>
      <c r="VWD2175" s="218"/>
      <c r="VWE2175" s="218"/>
      <c r="VWF2175" s="218"/>
      <c r="VWG2175" s="218"/>
      <c r="VWH2175" s="218"/>
      <c r="VWI2175" s="218"/>
      <c r="VWJ2175" s="218"/>
      <c r="VWK2175" s="218"/>
      <c r="VWL2175" s="218"/>
      <c r="VWM2175" s="218"/>
      <c r="VWN2175" s="218"/>
      <c r="VWO2175" s="218"/>
      <c r="VWP2175" s="218"/>
      <c r="VWQ2175" s="218"/>
      <c r="VWR2175" s="218"/>
      <c r="VWS2175" s="218"/>
      <c r="VWT2175" s="218"/>
      <c r="VWU2175" s="218"/>
      <c r="VWV2175" s="218"/>
      <c r="VWW2175" s="218"/>
      <c r="VWX2175" s="218"/>
      <c r="VWY2175" s="218"/>
      <c r="VWZ2175" s="218"/>
      <c r="VXA2175" s="218"/>
      <c r="VXB2175" s="218"/>
      <c r="VXC2175" s="218"/>
      <c r="VXD2175" s="218"/>
      <c r="VXE2175" s="218"/>
      <c r="VXF2175" s="218"/>
      <c r="VXG2175" s="218"/>
      <c r="VXH2175" s="218"/>
      <c r="VXI2175" s="218"/>
      <c r="VXJ2175" s="218"/>
      <c r="VXK2175" s="218"/>
      <c r="VXL2175" s="218"/>
      <c r="VXM2175" s="218"/>
      <c r="VXN2175" s="218"/>
      <c r="VXO2175" s="218"/>
      <c r="VXP2175" s="218"/>
      <c r="VXQ2175" s="218"/>
      <c r="VXR2175" s="218"/>
      <c r="VXS2175" s="218"/>
      <c r="VXT2175" s="218"/>
      <c r="VXU2175" s="218"/>
      <c r="VXV2175" s="218"/>
      <c r="VXW2175" s="218"/>
      <c r="VXX2175" s="218"/>
      <c r="VXY2175" s="218"/>
      <c r="VXZ2175" s="218"/>
      <c r="VYA2175" s="218"/>
      <c r="VYB2175" s="218"/>
      <c r="VYC2175" s="218"/>
      <c r="VYD2175" s="218"/>
      <c r="VYE2175" s="218"/>
      <c r="VYF2175" s="218"/>
      <c r="VYG2175" s="218"/>
      <c r="VYH2175" s="218"/>
      <c r="VYI2175" s="218"/>
      <c r="VYJ2175" s="218"/>
      <c r="VYK2175" s="218"/>
      <c r="VYL2175" s="218"/>
      <c r="VYM2175" s="218"/>
      <c r="VYN2175" s="218"/>
      <c r="VYO2175" s="218"/>
      <c r="VYP2175" s="218"/>
      <c r="VYQ2175" s="218"/>
      <c r="VYR2175" s="218"/>
      <c r="VYS2175" s="218"/>
      <c r="VYT2175" s="218"/>
      <c r="VYU2175" s="218"/>
      <c r="VYV2175" s="218"/>
      <c r="VYW2175" s="218"/>
      <c r="VYX2175" s="218"/>
      <c r="VYY2175" s="218"/>
      <c r="VYZ2175" s="218"/>
      <c r="VZA2175" s="218"/>
      <c r="VZB2175" s="218"/>
      <c r="VZC2175" s="218"/>
      <c r="VZD2175" s="218"/>
      <c r="VZE2175" s="218"/>
      <c r="VZF2175" s="218"/>
      <c r="VZG2175" s="218"/>
      <c r="VZH2175" s="218"/>
      <c r="VZI2175" s="218"/>
      <c r="VZJ2175" s="218"/>
      <c r="VZK2175" s="218"/>
      <c r="VZL2175" s="218"/>
      <c r="VZM2175" s="218"/>
      <c r="VZN2175" s="218"/>
      <c r="VZO2175" s="218"/>
      <c r="VZP2175" s="218"/>
      <c r="VZQ2175" s="218"/>
      <c r="VZR2175" s="218"/>
      <c r="VZS2175" s="218"/>
      <c r="VZT2175" s="218"/>
      <c r="VZU2175" s="218"/>
      <c r="VZV2175" s="218"/>
      <c r="VZW2175" s="218"/>
      <c r="VZX2175" s="218"/>
      <c r="VZY2175" s="218"/>
      <c r="VZZ2175" s="218"/>
      <c r="WAA2175" s="218"/>
      <c r="WAB2175" s="218"/>
      <c r="WAC2175" s="218"/>
      <c r="WAD2175" s="218"/>
      <c r="WAE2175" s="218"/>
      <c r="WAF2175" s="218"/>
      <c r="WAG2175" s="218"/>
      <c r="WAH2175" s="218"/>
      <c r="WAI2175" s="218"/>
      <c r="WAJ2175" s="218"/>
      <c r="WAK2175" s="218"/>
      <c r="WAL2175" s="218"/>
      <c r="WAM2175" s="218"/>
      <c r="WAN2175" s="218"/>
      <c r="WAO2175" s="218"/>
      <c r="WAP2175" s="218"/>
      <c r="WAQ2175" s="218"/>
      <c r="WAR2175" s="218"/>
      <c r="WAS2175" s="218"/>
      <c r="WAT2175" s="218"/>
      <c r="WAU2175" s="218"/>
      <c r="WAV2175" s="218"/>
      <c r="WAW2175" s="218"/>
      <c r="WAX2175" s="218"/>
      <c r="WAY2175" s="218"/>
      <c r="WAZ2175" s="218"/>
      <c r="WBA2175" s="218"/>
      <c r="WBB2175" s="218"/>
      <c r="WBC2175" s="218"/>
      <c r="WBD2175" s="218"/>
      <c r="WBE2175" s="218"/>
      <c r="WBF2175" s="218"/>
      <c r="WBG2175" s="218"/>
      <c r="WBH2175" s="218"/>
      <c r="WBI2175" s="218"/>
      <c r="WBJ2175" s="218"/>
      <c r="WBK2175" s="218"/>
      <c r="WBL2175" s="218"/>
      <c r="WBM2175" s="218"/>
      <c r="WBN2175" s="218"/>
      <c r="WBO2175" s="218"/>
      <c r="WBP2175" s="218"/>
      <c r="WBQ2175" s="218"/>
      <c r="WBR2175" s="218"/>
      <c r="WBS2175" s="218"/>
      <c r="WBT2175" s="218"/>
      <c r="WBU2175" s="218"/>
      <c r="WBV2175" s="218"/>
      <c r="WBW2175" s="218"/>
      <c r="WBX2175" s="218"/>
      <c r="WBY2175" s="218"/>
      <c r="WBZ2175" s="218"/>
      <c r="WCA2175" s="218"/>
      <c r="WCB2175" s="218"/>
      <c r="WCC2175" s="218"/>
      <c r="WCD2175" s="218"/>
      <c r="WCE2175" s="218"/>
      <c r="WCF2175" s="218"/>
      <c r="WCG2175" s="218"/>
      <c r="WCH2175" s="218"/>
      <c r="WCI2175" s="218"/>
      <c r="WCJ2175" s="218"/>
      <c r="WCK2175" s="218"/>
      <c r="WCL2175" s="218"/>
      <c r="WCM2175" s="218"/>
      <c r="WCN2175" s="218"/>
      <c r="WCO2175" s="218"/>
      <c r="WCP2175" s="218"/>
      <c r="WCQ2175" s="218"/>
      <c r="WCR2175" s="218"/>
      <c r="WCS2175" s="218"/>
      <c r="WCT2175" s="218"/>
      <c r="WCU2175" s="218"/>
      <c r="WCV2175" s="218"/>
      <c r="WCW2175" s="218"/>
      <c r="WCX2175" s="218"/>
      <c r="WCY2175" s="218"/>
      <c r="WCZ2175" s="218"/>
      <c r="WDA2175" s="218"/>
      <c r="WDB2175" s="218"/>
      <c r="WDC2175" s="218"/>
      <c r="WDD2175" s="218"/>
      <c r="WDE2175" s="218"/>
      <c r="WDF2175" s="218"/>
      <c r="WDG2175" s="218"/>
      <c r="WDH2175" s="218"/>
      <c r="WDI2175" s="218"/>
      <c r="WDJ2175" s="218"/>
      <c r="WDK2175" s="218"/>
      <c r="WDL2175" s="218"/>
      <c r="WDM2175" s="218"/>
      <c r="WDN2175" s="218"/>
      <c r="WDO2175" s="218"/>
      <c r="WDP2175" s="218"/>
      <c r="WDQ2175" s="218"/>
      <c r="WDR2175" s="218"/>
      <c r="WDS2175" s="218"/>
      <c r="WDT2175" s="218"/>
      <c r="WDU2175" s="218"/>
      <c r="WDV2175" s="218"/>
      <c r="WDW2175" s="218"/>
      <c r="WDX2175" s="218"/>
      <c r="WDY2175" s="218"/>
      <c r="WDZ2175" s="218"/>
      <c r="WEA2175" s="218"/>
      <c r="WEB2175" s="218"/>
      <c r="WEC2175" s="218"/>
      <c r="WED2175" s="218"/>
      <c r="WEE2175" s="218"/>
      <c r="WEF2175" s="218"/>
      <c r="WEG2175" s="218"/>
      <c r="WEH2175" s="218"/>
      <c r="WEI2175" s="218"/>
      <c r="WEJ2175" s="218"/>
      <c r="WEK2175" s="218"/>
      <c r="WEL2175" s="218"/>
      <c r="WEM2175" s="218"/>
      <c r="WEN2175" s="218"/>
      <c r="WEO2175" s="218"/>
      <c r="WEP2175" s="218"/>
      <c r="WEQ2175" s="218"/>
      <c r="WER2175" s="218"/>
      <c r="WES2175" s="218"/>
      <c r="WET2175" s="218"/>
      <c r="WEU2175" s="218"/>
      <c r="WEV2175" s="218"/>
      <c r="WEW2175" s="218"/>
      <c r="WEX2175" s="218"/>
      <c r="WEY2175" s="218"/>
      <c r="WEZ2175" s="218"/>
      <c r="WFA2175" s="218"/>
      <c r="WFB2175" s="218"/>
      <c r="WFC2175" s="218"/>
      <c r="WFD2175" s="218"/>
      <c r="WFE2175" s="218"/>
      <c r="WFF2175" s="218"/>
      <c r="WFG2175" s="218"/>
      <c r="WFH2175" s="218"/>
      <c r="WFI2175" s="218"/>
      <c r="WFJ2175" s="218"/>
      <c r="WFK2175" s="218"/>
      <c r="WFL2175" s="218"/>
      <c r="WFM2175" s="218"/>
      <c r="WFN2175" s="218"/>
      <c r="WFO2175" s="218"/>
      <c r="WFP2175" s="218"/>
      <c r="WFQ2175" s="218"/>
      <c r="WFR2175" s="218"/>
      <c r="WFS2175" s="218"/>
      <c r="WFT2175" s="218"/>
      <c r="WFU2175" s="218"/>
      <c r="WFV2175" s="218"/>
      <c r="WFW2175" s="218"/>
      <c r="WFX2175" s="218"/>
      <c r="WFY2175" s="218"/>
      <c r="WFZ2175" s="218"/>
      <c r="WGA2175" s="218"/>
      <c r="WGB2175" s="218"/>
      <c r="WGC2175" s="218"/>
      <c r="WGD2175" s="218"/>
      <c r="WGE2175" s="218"/>
      <c r="WGF2175" s="218"/>
      <c r="WGG2175" s="218"/>
      <c r="WGH2175" s="218"/>
      <c r="WGI2175" s="218"/>
      <c r="WGJ2175" s="218"/>
      <c r="WGK2175" s="218"/>
      <c r="WGL2175" s="218"/>
      <c r="WGM2175" s="218"/>
      <c r="WGN2175" s="218"/>
      <c r="WGO2175" s="218"/>
      <c r="WGP2175" s="218"/>
      <c r="WGQ2175" s="218"/>
      <c r="WGR2175" s="218"/>
      <c r="WGS2175" s="218"/>
      <c r="WGT2175" s="218"/>
      <c r="WGU2175" s="218"/>
      <c r="WGV2175" s="218"/>
      <c r="WGW2175" s="218"/>
      <c r="WGX2175" s="218"/>
      <c r="WGY2175" s="218"/>
      <c r="WGZ2175" s="218"/>
      <c r="WHA2175" s="218"/>
      <c r="WHB2175" s="218"/>
      <c r="WHC2175" s="218"/>
      <c r="WHD2175" s="218"/>
      <c r="WHE2175" s="218"/>
      <c r="WHF2175" s="218"/>
      <c r="WHG2175" s="218"/>
      <c r="WHH2175" s="218"/>
      <c r="WHI2175" s="218"/>
      <c r="WHJ2175" s="218"/>
      <c r="WHK2175" s="218"/>
      <c r="WHL2175" s="218"/>
      <c r="WHM2175" s="218"/>
      <c r="WHN2175" s="218"/>
      <c r="WHO2175" s="218"/>
      <c r="WHP2175" s="218"/>
      <c r="WHQ2175" s="218"/>
      <c r="WHR2175" s="218"/>
      <c r="WHS2175" s="218"/>
      <c r="WHT2175" s="218"/>
      <c r="WHU2175" s="218"/>
      <c r="WHV2175" s="218"/>
      <c r="WHW2175" s="218"/>
      <c r="WHX2175" s="218"/>
      <c r="WHY2175" s="218"/>
      <c r="WHZ2175" s="218"/>
      <c r="WIA2175" s="218"/>
      <c r="WIB2175" s="218"/>
      <c r="WIC2175" s="218"/>
      <c r="WID2175" s="218"/>
      <c r="WIE2175" s="218"/>
      <c r="WIF2175" s="218"/>
      <c r="WIG2175" s="218"/>
      <c r="WIH2175" s="218"/>
      <c r="WII2175" s="218"/>
      <c r="WIJ2175" s="218"/>
      <c r="WIK2175" s="218"/>
      <c r="WIL2175" s="218"/>
      <c r="WIM2175" s="218"/>
      <c r="WIN2175" s="218"/>
      <c r="WIO2175" s="218"/>
      <c r="WIP2175" s="218"/>
      <c r="WIQ2175" s="218"/>
      <c r="WIR2175" s="218"/>
      <c r="WIS2175" s="218"/>
      <c r="WIT2175" s="218"/>
      <c r="WIU2175" s="218"/>
      <c r="WIV2175" s="218"/>
      <c r="WIW2175" s="218"/>
      <c r="WIX2175" s="218"/>
      <c r="WIY2175" s="218"/>
      <c r="WIZ2175" s="218"/>
      <c r="WJA2175" s="218"/>
      <c r="WJB2175" s="218"/>
      <c r="WJC2175" s="218"/>
      <c r="WJD2175" s="218"/>
      <c r="WJE2175" s="218"/>
      <c r="WJF2175" s="218"/>
      <c r="WJG2175" s="218"/>
      <c r="WJH2175" s="218"/>
      <c r="WJI2175" s="218"/>
      <c r="WJJ2175" s="218"/>
      <c r="WJK2175" s="218"/>
      <c r="WJL2175" s="218"/>
      <c r="WJM2175" s="218"/>
      <c r="WJN2175" s="218"/>
      <c r="WJO2175" s="218"/>
      <c r="WJP2175" s="218"/>
      <c r="WJQ2175" s="218"/>
      <c r="WJR2175" s="218"/>
      <c r="WJS2175" s="218"/>
      <c r="WJT2175" s="218"/>
      <c r="WJU2175" s="218"/>
      <c r="WJV2175" s="218"/>
      <c r="WJW2175" s="218"/>
      <c r="WJX2175" s="218"/>
      <c r="WJY2175" s="218"/>
      <c r="WJZ2175" s="218"/>
      <c r="WKA2175" s="218"/>
      <c r="WKB2175" s="218"/>
      <c r="WKC2175" s="218"/>
      <c r="WKD2175" s="218"/>
      <c r="WKE2175" s="218"/>
      <c r="WKF2175" s="218"/>
      <c r="WKG2175" s="218"/>
      <c r="WKH2175" s="218"/>
      <c r="WKI2175" s="218"/>
      <c r="WKJ2175" s="218"/>
      <c r="WKK2175" s="218"/>
      <c r="WKL2175" s="218"/>
      <c r="WKM2175" s="218"/>
      <c r="WKN2175" s="218"/>
      <c r="WKO2175" s="218"/>
      <c r="WKP2175" s="218"/>
      <c r="WKQ2175" s="218"/>
      <c r="WKR2175" s="218"/>
      <c r="WKS2175" s="218"/>
      <c r="WKT2175" s="218"/>
      <c r="WKU2175" s="218"/>
      <c r="WKV2175" s="218"/>
      <c r="WKW2175" s="218"/>
      <c r="WKX2175" s="218"/>
      <c r="WKY2175" s="218"/>
      <c r="WKZ2175" s="218"/>
      <c r="WLA2175" s="218"/>
      <c r="WLB2175" s="218"/>
      <c r="WLC2175" s="218"/>
      <c r="WLD2175" s="218"/>
      <c r="WLE2175" s="218"/>
      <c r="WLF2175" s="218"/>
      <c r="WLG2175" s="218"/>
      <c r="WLH2175" s="218"/>
      <c r="WLI2175" s="218"/>
      <c r="WLJ2175" s="218"/>
      <c r="WLK2175" s="218"/>
      <c r="WLL2175" s="218"/>
      <c r="WLM2175" s="218"/>
      <c r="WLN2175" s="218"/>
      <c r="WLO2175" s="218"/>
      <c r="WLP2175" s="218"/>
      <c r="WLQ2175" s="218"/>
      <c r="WLR2175" s="218"/>
      <c r="WLS2175" s="218"/>
      <c r="WLT2175" s="218"/>
      <c r="WLU2175" s="218"/>
      <c r="WLV2175" s="218"/>
      <c r="WLW2175" s="218"/>
      <c r="WLX2175" s="218"/>
      <c r="WLY2175" s="218"/>
      <c r="WLZ2175" s="218"/>
      <c r="WMA2175" s="218"/>
      <c r="WMB2175" s="218"/>
      <c r="WMC2175" s="218"/>
      <c r="WMD2175" s="218"/>
      <c r="WME2175" s="218"/>
      <c r="WMF2175" s="218"/>
      <c r="WMG2175" s="218"/>
      <c r="WMH2175" s="218"/>
      <c r="WMI2175" s="218"/>
      <c r="WMJ2175" s="218"/>
      <c r="WMK2175" s="218"/>
      <c r="WML2175" s="218"/>
      <c r="WMM2175" s="218"/>
      <c r="WMN2175" s="218"/>
      <c r="WMO2175" s="218"/>
      <c r="WMP2175" s="218"/>
      <c r="WMQ2175" s="218"/>
      <c r="WMR2175" s="218"/>
      <c r="WMS2175" s="218"/>
      <c r="WMT2175" s="218"/>
      <c r="WMU2175" s="218"/>
      <c r="WMV2175" s="218"/>
      <c r="WMW2175" s="218"/>
      <c r="WMX2175" s="218"/>
      <c r="WMY2175" s="218"/>
      <c r="WMZ2175" s="218"/>
      <c r="WNA2175" s="218"/>
      <c r="WNB2175" s="218"/>
      <c r="WNC2175" s="218"/>
      <c r="WND2175" s="218"/>
      <c r="WNE2175" s="218"/>
      <c r="WNF2175" s="218"/>
      <c r="WNG2175" s="218"/>
      <c r="WNH2175" s="218"/>
      <c r="WNI2175" s="218"/>
      <c r="WNJ2175" s="218"/>
      <c r="WNK2175" s="218"/>
      <c r="WNL2175" s="218"/>
      <c r="WNM2175" s="218"/>
      <c r="WNN2175" s="218"/>
      <c r="WNO2175" s="218"/>
      <c r="WNP2175" s="218"/>
      <c r="WNQ2175" s="218"/>
      <c r="WNR2175" s="218"/>
      <c r="WNS2175" s="218"/>
      <c r="WNT2175" s="218"/>
      <c r="WNU2175" s="218"/>
      <c r="WNV2175" s="218"/>
      <c r="WNW2175" s="218"/>
      <c r="WNX2175" s="218"/>
      <c r="WNY2175" s="218"/>
      <c r="WNZ2175" s="218"/>
      <c r="WOA2175" s="218"/>
      <c r="WOB2175" s="218"/>
      <c r="WOC2175" s="218"/>
      <c r="WOD2175" s="218"/>
      <c r="WOE2175" s="218"/>
      <c r="WOF2175" s="218"/>
      <c r="WOG2175" s="218"/>
      <c r="WOH2175" s="218"/>
      <c r="WOI2175" s="218"/>
      <c r="WOJ2175" s="218"/>
      <c r="WOK2175" s="218"/>
      <c r="WOL2175" s="218"/>
      <c r="WOM2175" s="218"/>
      <c r="WON2175" s="218"/>
      <c r="WOO2175" s="218"/>
      <c r="WOP2175" s="218"/>
      <c r="WOQ2175" s="218"/>
      <c r="WOR2175" s="218"/>
      <c r="WOS2175" s="218"/>
      <c r="WOT2175" s="218"/>
      <c r="WOU2175" s="218"/>
      <c r="WOV2175" s="218"/>
      <c r="WOW2175" s="218"/>
      <c r="WOX2175" s="218"/>
      <c r="WOY2175" s="218"/>
      <c r="WOZ2175" s="218"/>
      <c r="WPA2175" s="218"/>
      <c r="WPB2175" s="218"/>
      <c r="WPC2175" s="218"/>
      <c r="WPD2175" s="218"/>
      <c r="WPE2175" s="218"/>
      <c r="WPF2175" s="218"/>
      <c r="WPG2175" s="218"/>
      <c r="WPH2175" s="218"/>
      <c r="WPI2175" s="218"/>
      <c r="WPJ2175" s="218"/>
      <c r="WPK2175" s="218"/>
      <c r="WPL2175" s="218"/>
      <c r="WPM2175" s="218"/>
      <c r="WPN2175" s="218"/>
      <c r="WPO2175" s="218"/>
      <c r="WPP2175" s="218"/>
      <c r="WPQ2175" s="218"/>
      <c r="WPR2175" s="218"/>
      <c r="WPS2175" s="218"/>
      <c r="WPT2175" s="218"/>
      <c r="WPU2175" s="218"/>
      <c r="WPV2175" s="218"/>
      <c r="WPW2175" s="218"/>
      <c r="WPX2175" s="218"/>
      <c r="WPY2175" s="218"/>
      <c r="WPZ2175" s="218"/>
      <c r="WQA2175" s="218"/>
      <c r="WQB2175" s="218"/>
      <c r="WQC2175" s="218"/>
      <c r="WQD2175" s="218"/>
      <c r="WQE2175" s="218"/>
      <c r="WQF2175" s="218"/>
      <c r="WQG2175" s="218"/>
      <c r="WQH2175" s="218"/>
      <c r="WQI2175" s="218"/>
      <c r="WQJ2175" s="218"/>
      <c r="WQK2175" s="218"/>
      <c r="WQL2175" s="218"/>
      <c r="WQM2175" s="218"/>
      <c r="WQN2175" s="218"/>
      <c r="WQO2175" s="218"/>
      <c r="WQP2175" s="218"/>
      <c r="WQQ2175" s="218"/>
      <c r="WQR2175" s="218"/>
      <c r="WQS2175" s="218"/>
      <c r="WQT2175" s="218"/>
      <c r="WQU2175" s="218"/>
      <c r="WQV2175" s="218"/>
      <c r="WQW2175" s="218"/>
      <c r="WQX2175" s="218"/>
      <c r="WQY2175" s="218"/>
      <c r="WQZ2175" s="218"/>
      <c r="WRA2175" s="218"/>
      <c r="WRB2175" s="218"/>
      <c r="WRC2175" s="218"/>
      <c r="WRD2175" s="218"/>
      <c r="WRE2175" s="218"/>
      <c r="WRF2175" s="218"/>
      <c r="WRG2175" s="218"/>
      <c r="WRH2175" s="218"/>
      <c r="WRI2175" s="218"/>
      <c r="WRJ2175" s="218"/>
      <c r="WRK2175" s="218"/>
      <c r="WRL2175" s="218"/>
      <c r="WRM2175" s="218"/>
      <c r="WRN2175" s="218"/>
      <c r="WRO2175" s="218"/>
      <c r="WRP2175" s="218"/>
      <c r="WRQ2175" s="218"/>
      <c r="WRR2175" s="218"/>
      <c r="WRS2175" s="218"/>
      <c r="WRT2175" s="218"/>
      <c r="WRU2175" s="218"/>
      <c r="WRV2175" s="218"/>
      <c r="WRW2175" s="218"/>
      <c r="WRX2175" s="218"/>
      <c r="WRY2175" s="218"/>
      <c r="WRZ2175" s="218"/>
      <c r="WSA2175" s="218"/>
      <c r="WSB2175" s="218"/>
      <c r="WSC2175" s="218"/>
      <c r="WSD2175" s="218"/>
      <c r="WSE2175" s="218"/>
      <c r="WSF2175" s="218"/>
      <c r="WSG2175" s="218"/>
      <c r="WSH2175" s="218"/>
      <c r="WSI2175" s="218"/>
      <c r="WSJ2175" s="218"/>
      <c r="WSK2175" s="218"/>
      <c r="WSL2175" s="218"/>
      <c r="WSM2175" s="218"/>
      <c r="WSN2175" s="218"/>
      <c r="WSO2175" s="218"/>
      <c r="WSP2175" s="218"/>
      <c r="WSQ2175" s="218"/>
      <c r="WSR2175" s="218"/>
      <c r="WSS2175" s="218"/>
      <c r="WST2175" s="218"/>
      <c r="WSU2175" s="218"/>
      <c r="WSV2175" s="218"/>
      <c r="WSW2175" s="218"/>
      <c r="WSX2175" s="218"/>
      <c r="WSY2175" s="218"/>
      <c r="WSZ2175" s="218"/>
      <c r="WTA2175" s="218"/>
      <c r="WTB2175" s="218"/>
      <c r="WTC2175" s="218"/>
      <c r="WTD2175" s="218"/>
      <c r="WTE2175" s="218"/>
      <c r="WTF2175" s="218"/>
      <c r="WTG2175" s="218"/>
      <c r="WTH2175" s="218"/>
      <c r="WTI2175" s="218"/>
      <c r="WTJ2175" s="218"/>
      <c r="WTK2175" s="218"/>
      <c r="WTL2175" s="218"/>
      <c r="WTM2175" s="218"/>
      <c r="WTN2175" s="218"/>
      <c r="WTO2175" s="218"/>
      <c r="WTP2175" s="218"/>
      <c r="WTQ2175" s="218"/>
      <c r="WTR2175" s="218"/>
      <c r="WTS2175" s="218"/>
      <c r="WTT2175" s="218"/>
      <c r="WTU2175" s="218"/>
      <c r="WTV2175" s="218"/>
      <c r="WTW2175" s="218"/>
      <c r="WTX2175" s="218"/>
      <c r="WTY2175" s="218"/>
      <c r="WTZ2175" s="218"/>
      <c r="WUA2175" s="218"/>
      <c r="WUB2175" s="218"/>
      <c r="WUC2175" s="218"/>
      <c r="WUD2175" s="218"/>
      <c r="WUE2175" s="218"/>
      <c r="WUF2175" s="218"/>
      <c r="WUG2175" s="218"/>
      <c r="WUH2175" s="218"/>
      <c r="WUI2175" s="218"/>
      <c r="WUJ2175" s="218"/>
      <c r="WUK2175" s="218"/>
      <c r="WUL2175" s="218"/>
      <c r="WUM2175" s="218"/>
      <c r="WUN2175" s="218"/>
      <c r="WUO2175" s="218"/>
      <c r="WUP2175" s="218"/>
      <c r="WUQ2175" s="218"/>
      <c r="WUR2175" s="218"/>
      <c r="WUS2175" s="218"/>
      <c r="WUT2175" s="218"/>
      <c r="WUU2175" s="218"/>
      <c r="WUV2175" s="218"/>
      <c r="WUW2175" s="218"/>
      <c r="WUX2175" s="218"/>
      <c r="WUY2175" s="218"/>
      <c r="WUZ2175" s="218"/>
      <c r="WVA2175" s="218"/>
      <c r="WVB2175" s="218"/>
      <c r="WVC2175" s="218"/>
      <c r="WVD2175" s="218"/>
      <c r="WVE2175" s="218"/>
      <c r="WVF2175" s="218"/>
      <c r="WVG2175" s="218"/>
      <c r="WVH2175" s="218"/>
      <c r="WVI2175" s="218"/>
      <c r="WVJ2175" s="218"/>
      <c r="WVK2175" s="218"/>
      <c r="WVL2175" s="218"/>
      <c r="WVM2175" s="218"/>
      <c r="WVN2175" s="218"/>
      <c r="WVO2175" s="218"/>
      <c r="WVP2175" s="218"/>
      <c r="WVQ2175" s="218"/>
      <c r="WVR2175" s="218"/>
      <c r="WVS2175" s="218"/>
      <c r="WVT2175" s="218"/>
      <c r="WVU2175" s="218"/>
      <c r="WVV2175" s="218"/>
      <c r="WVW2175" s="218"/>
      <c r="WVX2175" s="218"/>
      <c r="WVY2175" s="218"/>
      <c r="WVZ2175" s="218"/>
      <c r="WWA2175" s="218"/>
      <c r="WWB2175" s="218"/>
      <c r="WWC2175" s="218"/>
      <c r="WWD2175" s="218"/>
      <c r="WWE2175" s="218"/>
      <c r="WWF2175" s="218"/>
      <c r="WWG2175" s="218"/>
      <c r="WWH2175" s="218"/>
      <c r="WWI2175" s="218"/>
      <c r="WWJ2175" s="218"/>
      <c r="WWK2175" s="218"/>
      <c r="WWL2175" s="218"/>
      <c r="WWM2175" s="218"/>
      <c r="WWN2175" s="218"/>
      <c r="WWO2175" s="218"/>
      <c r="WWP2175" s="218"/>
      <c r="WWQ2175" s="218"/>
      <c r="WWR2175" s="218"/>
      <c r="WWS2175" s="218"/>
      <c r="WWT2175" s="218"/>
      <c r="WWU2175" s="218"/>
      <c r="WWV2175" s="218"/>
      <c r="WWW2175" s="218"/>
      <c r="WWX2175" s="218"/>
      <c r="WWY2175" s="218"/>
      <c r="WWZ2175" s="218"/>
      <c r="WXA2175" s="218"/>
      <c r="WXB2175" s="218"/>
      <c r="WXC2175" s="218"/>
      <c r="WXD2175" s="218"/>
      <c r="WXE2175" s="218"/>
      <c r="WXF2175" s="218"/>
      <c r="WXG2175" s="218"/>
      <c r="WXH2175" s="218"/>
      <c r="WXI2175" s="218"/>
      <c r="WXJ2175" s="218"/>
      <c r="WXK2175" s="218"/>
      <c r="WXL2175" s="218"/>
      <c r="WXM2175" s="218"/>
      <c r="WXN2175" s="218"/>
      <c r="WXO2175" s="218"/>
      <c r="WXP2175" s="218"/>
      <c r="WXQ2175" s="218"/>
      <c r="WXR2175" s="218"/>
      <c r="WXS2175" s="218"/>
      <c r="WXT2175" s="218"/>
      <c r="WXU2175" s="218"/>
      <c r="WXV2175" s="218"/>
      <c r="WXW2175" s="218"/>
      <c r="WXX2175" s="218"/>
      <c r="WXY2175" s="218"/>
      <c r="WXZ2175" s="218"/>
      <c r="WYA2175" s="218"/>
      <c r="WYB2175" s="218"/>
      <c r="WYC2175" s="218"/>
      <c r="WYD2175" s="218"/>
      <c r="WYE2175" s="218"/>
      <c r="WYF2175" s="218"/>
      <c r="WYG2175" s="218"/>
      <c r="WYH2175" s="218"/>
      <c r="WYI2175" s="218"/>
      <c r="WYJ2175" s="218"/>
      <c r="WYK2175" s="218"/>
      <c r="WYL2175" s="218"/>
      <c r="WYM2175" s="218"/>
      <c r="WYN2175" s="218"/>
      <c r="WYO2175" s="218"/>
      <c r="WYP2175" s="218"/>
      <c r="WYQ2175" s="218"/>
      <c r="WYR2175" s="218"/>
      <c r="WYS2175" s="218"/>
      <c r="WYT2175" s="218"/>
      <c r="WYU2175" s="218"/>
      <c r="WYV2175" s="218"/>
      <c r="WYW2175" s="218"/>
      <c r="WYX2175" s="218"/>
      <c r="WYY2175" s="218"/>
      <c r="WYZ2175" s="218"/>
      <c r="WZA2175" s="218"/>
      <c r="WZB2175" s="218"/>
      <c r="WZC2175" s="218"/>
      <c r="WZD2175" s="218"/>
      <c r="WZE2175" s="218"/>
      <c r="WZF2175" s="218"/>
      <c r="WZG2175" s="218"/>
      <c r="WZH2175" s="218"/>
      <c r="WZI2175" s="218"/>
      <c r="WZJ2175" s="218"/>
      <c r="WZK2175" s="218"/>
      <c r="WZL2175" s="218"/>
      <c r="WZM2175" s="218"/>
      <c r="WZN2175" s="218"/>
      <c r="WZO2175" s="218"/>
      <c r="WZP2175" s="218"/>
      <c r="WZQ2175" s="218"/>
      <c r="WZR2175" s="218"/>
      <c r="WZS2175" s="218"/>
      <c r="WZT2175" s="218"/>
      <c r="WZU2175" s="218"/>
      <c r="WZV2175" s="218"/>
      <c r="WZW2175" s="218"/>
      <c r="WZX2175" s="218"/>
      <c r="WZY2175" s="218"/>
      <c r="WZZ2175" s="218"/>
      <c r="XAA2175" s="218"/>
      <c r="XAB2175" s="218"/>
      <c r="XAC2175" s="218"/>
      <c r="XAD2175" s="218"/>
      <c r="XAE2175" s="218"/>
      <c r="XAF2175" s="218"/>
      <c r="XAG2175" s="218"/>
      <c r="XAH2175" s="218"/>
      <c r="XAI2175" s="218"/>
      <c r="XAJ2175" s="218"/>
      <c r="XAK2175" s="218"/>
      <c r="XAL2175" s="218"/>
      <c r="XAM2175" s="218"/>
      <c r="XAN2175" s="218"/>
      <c r="XAO2175" s="218"/>
      <c r="XAP2175" s="218"/>
      <c r="XAQ2175" s="218"/>
      <c r="XAR2175" s="218"/>
      <c r="XAS2175" s="218"/>
      <c r="XAT2175" s="218"/>
      <c r="XAU2175" s="218"/>
      <c r="XAV2175" s="218"/>
      <c r="XAW2175" s="218"/>
      <c r="XAX2175" s="218"/>
      <c r="XAY2175" s="218"/>
      <c r="XAZ2175" s="218"/>
      <c r="XBA2175" s="218"/>
      <c r="XBB2175" s="218"/>
      <c r="XBC2175" s="218"/>
      <c r="XBD2175" s="218"/>
      <c r="XBE2175" s="218"/>
      <c r="XBF2175" s="218"/>
      <c r="XBG2175" s="218"/>
      <c r="XBH2175" s="218"/>
      <c r="XBI2175" s="218"/>
      <c r="XBJ2175" s="218"/>
      <c r="XBK2175" s="218"/>
      <c r="XBL2175" s="218"/>
      <c r="XBM2175" s="218"/>
      <c r="XBN2175" s="218"/>
      <c r="XBO2175" s="218"/>
      <c r="XBP2175" s="218"/>
      <c r="XBQ2175" s="218"/>
      <c r="XBR2175" s="218"/>
      <c r="XBS2175" s="218"/>
      <c r="XBT2175" s="218"/>
      <c r="XBU2175" s="218"/>
      <c r="XBV2175" s="218"/>
      <c r="XBW2175" s="218"/>
      <c r="XBX2175" s="218"/>
      <c r="XBY2175" s="218"/>
      <c r="XBZ2175" s="218"/>
      <c r="XCA2175" s="218"/>
      <c r="XCB2175" s="218"/>
      <c r="XCC2175" s="218"/>
      <c r="XCD2175" s="218"/>
      <c r="XCE2175" s="218"/>
      <c r="XCF2175" s="218"/>
      <c r="XCG2175" s="218"/>
      <c r="XCH2175" s="218"/>
      <c r="XCI2175" s="218"/>
      <c r="XCJ2175" s="218"/>
      <c r="XCK2175" s="218"/>
      <c r="XCL2175" s="218"/>
      <c r="XCM2175" s="218"/>
      <c r="XCN2175" s="218"/>
      <c r="XCO2175" s="218"/>
      <c r="XCP2175" s="218"/>
      <c r="XCQ2175" s="218"/>
      <c r="XCR2175" s="218"/>
      <c r="XCS2175" s="218"/>
      <c r="XCT2175" s="218"/>
      <c r="XCU2175" s="218"/>
      <c r="XCV2175" s="218"/>
      <c r="XCW2175" s="218"/>
      <c r="XCX2175" s="218"/>
      <c r="XCY2175" s="218"/>
      <c r="XCZ2175" s="218"/>
      <c r="XDA2175" s="218"/>
      <c r="XDB2175" s="218"/>
      <c r="XDC2175" s="218"/>
      <c r="XDD2175" s="218"/>
      <c r="XDE2175" s="218"/>
      <c r="XDF2175" s="218"/>
      <c r="XDG2175" s="218"/>
      <c r="XDH2175" s="218"/>
      <c r="XDI2175" s="218"/>
      <c r="XDJ2175" s="218"/>
      <c r="XDK2175" s="218"/>
      <c r="XDL2175" s="218"/>
      <c r="XDM2175" s="218"/>
      <c r="XDN2175" s="218"/>
      <c r="XDO2175" s="218"/>
      <c r="XDP2175" s="218"/>
      <c r="XDQ2175" s="218"/>
      <c r="XDR2175" s="218"/>
      <c r="XDS2175" s="218"/>
      <c r="XDT2175" s="218"/>
      <c r="XDU2175" s="218"/>
      <c r="XDV2175" s="218"/>
      <c r="XDW2175" s="218"/>
      <c r="XDX2175" s="218"/>
      <c r="XDY2175" s="218"/>
      <c r="XDZ2175" s="218"/>
      <c r="XEA2175" s="218"/>
      <c r="XEB2175" s="218"/>
      <c r="XEC2175" s="218"/>
      <c r="XED2175" s="218"/>
      <c r="XEE2175" s="218"/>
      <c r="XEF2175" s="218"/>
      <c r="XEG2175" s="218"/>
      <c r="XEH2175" s="218"/>
      <c r="XEI2175" s="218"/>
      <c r="XEJ2175" s="218"/>
      <c r="XEK2175" s="218"/>
      <c r="XEL2175" s="218"/>
      <c r="XEM2175" s="218"/>
      <c r="XEN2175" s="218"/>
      <c r="XEO2175" s="218"/>
      <c r="XEP2175" s="218"/>
      <c r="XEQ2175" s="218"/>
      <c r="XER2175" s="218"/>
      <c r="XES2175" s="218"/>
      <c r="XET2175" s="218"/>
      <c r="XEU2175" s="218"/>
      <c r="XEV2175" s="218"/>
      <c r="XEW2175" s="218"/>
      <c r="XEX2175" s="218"/>
      <c r="XEY2175" s="218"/>
      <c r="XEZ2175" s="218"/>
      <c r="XFA2175" s="218"/>
      <c r="XFB2175" s="218"/>
      <c r="XFC2175" s="218"/>
      <c r="XFD2175" s="218"/>
    </row>
    <row r="2176" spans="1:16384" s="94" customFormat="1" ht="20.100000000000001" customHeight="1" x14ac:dyDescent="0.25">
      <c r="A2176" s="154"/>
      <c r="B2176" s="60" t="str">
        <f>"00.03.27.3.1.1.12.B."&amp;C2176&amp;D2176&amp;I2176</f>
        <v>00.03.27.3.1.1.12.B.433.2023</v>
      </c>
      <c r="C2176" s="20">
        <v>433</v>
      </c>
      <c r="D2176" s="72" t="s">
        <v>1085</v>
      </c>
      <c r="E2176" s="60" t="s">
        <v>708</v>
      </c>
      <c r="F2176" s="19" t="s">
        <v>893</v>
      </c>
      <c r="G2176" s="311">
        <f>'[1]2023'!$D$145/7</f>
        <v>115428.57142857143</v>
      </c>
      <c r="H2176" s="269" t="s">
        <v>1165</v>
      </c>
      <c r="I2176" s="73">
        <v>2023</v>
      </c>
      <c r="J2176" s="126" t="s">
        <v>1467</v>
      </c>
      <c r="K2176" s="126" t="s">
        <v>59</v>
      </c>
      <c r="L2176" s="126" t="s">
        <v>59</v>
      </c>
      <c r="M2176" s="60"/>
      <c r="N2176" s="10">
        <v>1</v>
      </c>
      <c r="O2176" s="15" t="s">
        <v>947</v>
      </c>
      <c r="P2176" s="60" t="s">
        <v>1469</v>
      </c>
      <c r="Q2176" s="73"/>
      <c r="R2176" s="60"/>
      <c r="S2176" s="60"/>
      <c r="T2176" s="218"/>
      <c r="U2176" s="218"/>
      <c r="V2176" s="218"/>
      <c r="W2176" s="218"/>
      <c r="X2176" s="218"/>
      <c r="Y2176" s="218"/>
      <c r="Z2176" s="218"/>
      <c r="AA2176" s="218"/>
      <c r="AB2176" s="218"/>
      <c r="AC2176" s="218"/>
      <c r="AD2176" s="218"/>
      <c r="AE2176" s="218"/>
      <c r="AF2176" s="218"/>
      <c r="AG2176" s="218"/>
      <c r="AH2176" s="218"/>
      <c r="AI2176" s="218"/>
      <c r="AJ2176" s="218"/>
      <c r="AK2176" s="218"/>
      <c r="AL2176" s="218"/>
      <c r="AM2176" s="218"/>
      <c r="AN2176" s="218"/>
      <c r="AO2176" s="218"/>
      <c r="AP2176" s="218"/>
      <c r="AQ2176" s="218"/>
      <c r="AR2176" s="218"/>
      <c r="AS2176" s="218"/>
      <c r="AT2176" s="218"/>
      <c r="AU2176" s="218"/>
      <c r="AV2176" s="218"/>
      <c r="AW2176" s="218"/>
      <c r="AX2176" s="218"/>
      <c r="AY2176" s="218"/>
      <c r="AZ2176" s="218"/>
      <c r="BA2176" s="218"/>
      <c r="BB2176" s="218"/>
      <c r="BC2176" s="218"/>
      <c r="BD2176" s="218"/>
      <c r="BE2176" s="218"/>
      <c r="BF2176" s="218"/>
      <c r="BG2176" s="218"/>
      <c r="BH2176" s="218"/>
      <c r="BI2176" s="218"/>
      <c r="BJ2176" s="218"/>
      <c r="BK2176" s="218"/>
      <c r="BL2176" s="218"/>
      <c r="BM2176" s="218"/>
      <c r="BN2176" s="218"/>
      <c r="BO2176" s="218"/>
      <c r="BP2176" s="218"/>
      <c r="BQ2176" s="218"/>
      <c r="BR2176" s="218"/>
      <c r="BS2176" s="218"/>
      <c r="BT2176" s="218"/>
      <c r="BU2176" s="218"/>
      <c r="BV2176" s="218"/>
      <c r="BW2176" s="218"/>
      <c r="BX2176" s="218"/>
      <c r="BY2176" s="218"/>
      <c r="BZ2176" s="218"/>
      <c r="CA2176" s="218"/>
      <c r="CB2176" s="218"/>
      <c r="CC2176" s="218"/>
      <c r="CD2176" s="218"/>
      <c r="CE2176" s="218"/>
      <c r="CF2176" s="218"/>
      <c r="CG2176" s="218"/>
      <c r="CH2176" s="218"/>
      <c r="CI2176" s="218"/>
      <c r="CJ2176" s="218"/>
      <c r="CK2176" s="218"/>
      <c r="CL2176" s="218"/>
      <c r="CM2176" s="218"/>
      <c r="CN2176" s="218"/>
      <c r="CO2176" s="218"/>
      <c r="CP2176" s="218"/>
      <c r="CQ2176" s="218"/>
      <c r="CR2176" s="218"/>
      <c r="CS2176" s="218"/>
      <c r="CT2176" s="218"/>
      <c r="CU2176" s="218"/>
      <c r="CV2176" s="218"/>
      <c r="CW2176" s="218"/>
      <c r="CX2176" s="218"/>
      <c r="CY2176" s="218"/>
      <c r="CZ2176" s="218"/>
      <c r="DA2176" s="218"/>
      <c r="DB2176" s="218"/>
      <c r="DC2176" s="218"/>
      <c r="DD2176" s="218"/>
      <c r="DE2176" s="218"/>
      <c r="DF2176" s="218"/>
      <c r="DG2176" s="218"/>
      <c r="DH2176" s="218"/>
      <c r="DI2176" s="218"/>
      <c r="DJ2176" s="218"/>
      <c r="DK2176" s="218"/>
      <c r="DL2176" s="218"/>
      <c r="DM2176" s="218"/>
      <c r="DN2176" s="218"/>
      <c r="DO2176" s="218"/>
      <c r="DP2176" s="218"/>
      <c r="DQ2176" s="218"/>
      <c r="DR2176" s="218"/>
      <c r="DS2176" s="218"/>
      <c r="DT2176" s="218"/>
      <c r="DU2176" s="218"/>
      <c r="DV2176" s="218"/>
      <c r="DW2176" s="218"/>
      <c r="DX2176" s="218"/>
      <c r="DY2176" s="218"/>
      <c r="DZ2176" s="218"/>
      <c r="EA2176" s="218"/>
      <c r="EB2176" s="218"/>
      <c r="EC2176" s="218"/>
      <c r="ED2176" s="218"/>
      <c r="EE2176" s="218"/>
      <c r="EF2176" s="218"/>
      <c r="EG2176" s="218"/>
      <c r="EH2176" s="218"/>
      <c r="EI2176" s="218"/>
      <c r="EJ2176" s="218"/>
      <c r="EK2176" s="218"/>
      <c r="EL2176" s="218"/>
      <c r="EM2176" s="218"/>
      <c r="EN2176" s="218"/>
      <c r="EO2176" s="218"/>
      <c r="EP2176" s="218"/>
      <c r="EQ2176" s="218"/>
      <c r="ER2176" s="218"/>
      <c r="ES2176" s="218"/>
      <c r="ET2176" s="218"/>
      <c r="EU2176" s="218"/>
      <c r="EV2176" s="218"/>
      <c r="EW2176" s="218"/>
      <c r="EX2176" s="218"/>
      <c r="EY2176" s="218"/>
      <c r="EZ2176" s="218"/>
      <c r="FA2176" s="218"/>
      <c r="FB2176" s="218"/>
      <c r="FC2176" s="218"/>
      <c r="FD2176" s="218"/>
      <c r="FE2176" s="218"/>
      <c r="FF2176" s="218"/>
      <c r="FG2176" s="218"/>
      <c r="FH2176" s="218"/>
      <c r="FI2176" s="218"/>
      <c r="FJ2176" s="218"/>
      <c r="FK2176" s="218"/>
      <c r="FL2176" s="218"/>
      <c r="FM2176" s="218"/>
      <c r="FN2176" s="218"/>
      <c r="FO2176" s="218"/>
      <c r="FP2176" s="218"/>
      <c r="FQ2176" s="218"/>
      <c r="FR2176" s="218"/>
      <c r="FS2176" s="218"/>
      <c r="FT2176" s="218"/>
      <c r="FU2176" s="218"/>
      <c r="FV2176" s="218"/>
      <c r="FW2176" s="218"/>
      <c r="FX2176" s="218"/>
      <c r="FY2176" s="218"/>
      <c r="FZ2176" s="218"/>
      <c r="GA2176" s="218"/>
      <c r="GB2176" s="218"/>
      <c r="GC2176" s="218"/>
      <c r="GD2176" s="218"/>
      <c r="GE2176" s="218"/>
      <c r="GF2176" s="218"/>
      <c r="GG2176" s="218"/>
      <c r="GH2176" s="218"/>
      <c r="GI2176" s="218"/>
      <c r="GJ2176" s="218"/>
      <c r="GK2176" s="218"/>
      <c r="GL2176" s="218"/>
      <c r="GM2176" s="218"/>
      <c r="GN2176" s="218"/>
      <c r="GO2176" s="218"/>
      <c r="GP2176" s="218"/>
      <c r="GQ2176" s="218"/>
      <c r="GR2176" s="218"/>
      <c r="GS2176" s="218"/>
      <c r="GT2176" s="218"/>
      <c r="GU2176" s="218"/>
      <c r="GV2176" s="218"/>
      <c r="GW2176" s="218"/>
      <c r="GX2176" s="218"/>
      <c r="GY2176" s="218"/>
      <c r="GZ2176" s="218"/>
      <c r="HA2176" s="218"/>
      <c r="HB2176" s="218"/>
      <c r="HC2176" s="218"/>
      <c r="HD2176" s="218"/>
      <c r="HE2176" s="218"/>
      <c r="HF2176" s="218"/>
      <c r="HG2176" s="218"/>
      <c r="HH2176" s="218"/>
      <c r="HI2176" s="218"/>
      <c r="HJ2176" s="218"/>
      <c r="HK2176" s="218"/>
      <c r="HL2176" s="218"/>
      <c r="HM2176" s="218"/>
      <c r="HN2176" s="218"/>
      <c r="HO2176" s="218"/>
      <c r="HP2176" s="218"/>
      <c r="HQ2176" s="218"/>
      <c r="HR2176" s="218"/>
      <c r="HS2176" s="218"/>
      <c r="HT2176" s="218"/>
      <c r="HU2176" s="218"/>
      <c r="HV2176" s="218"/>
      <c r="HW2176" s="218"/>
      <c r="HX2176" s="218"/>
      <c r="HY2176" s="218"/>
      <c r="HZ2176" s="218"/>
      <c r="IA2176" s="218"/>
      <c r="IB2176" s="218"/>
      <c r="IC2176" s="218"/>
      <c r="ID2176" s="218"/>
      <c r="IE2176" s="218"/>
      <c r="IF2176" s="218"/>
      <c r="IG2176" s="218"/>
      <c r="IH2176" s="218"/>
      <c r="II2176" s="218"/>
      <c r="IJ2176" s="218"/>
      <c r="IK2176" s="218"/>
      <c r="IL2176" s="218"/>
      <c r="IM2176" s="218"/>
      <c r="IN2176" s="218"/>
      <c r="IO2176" s="218"/>
      <c r="IP2176" s="218"/>
      <c r="IQ2176" s="218"/>
      <c r="IR2176" s="218"/>
      <c r="IS2176" s="218"/>
      <c r="IT2176" s="218"/>
      <c r="IU2176" s="218"/>
      <c r="IV2176" s="218"/>
      <c r="IW2176" s="218"/>
      <c r="IX2176" s="218"/>
      <c r="IY2176" s="218"/>
      <c r="IZ2176" s="218"/>
      <c r="JA2176" s="218"/>
      <c r="JB2176" s="218"/>
      <c r="JC2176" s="218"/>
      <c r="JD2176" s="218"/>
      <c r="JE2176" s="218"/>
      <c r="JF2176" s="218"/>
      <c r="JG2176" s="218"/>
      <c r="JH2176" s="218"/>
      <c r="JI2176" s="218"/>
      <c r="JJ2176" s="218"/>
      <c r="JK2176" s="218"/>
      <c r="JL2176" s="218"/>
      <c r="JM2176" s="218"/>
      <c r="JN2176" s="218"/>
      <c r="JO2176" s="218"/>
      <c r="JP2176" s="218"/>
      <c r="JQ2176" s="218"/>
      <c r="JR2176" s="218"/>
      <c r="JS2176" s="218"/>
      <c r="JT2176" s="218"/>
      <c r="JU2176" s="218"/>
      <c r="JV2176" s="218"/>
      <c r="JW2176" s="218"/>
      <c r="JX2176" s="218"/>
      <c r="JY2176" s="218"/>
      <c r="JZ2176" s="218"/>
      <c r="KA2176" s="218"/>
      <c r="KB2176" s="218"/>
      <c r="KC2176" s="218"/>
      <c r="KD2176" s="218"/>
      <c r="KE2176" s="218"/>
      <c r="KF2176" s="218"/>
      <c r="KG2176" s="218"/>
      <c r="KH2176" s="218"/>
      <c r="KI2176" s="218"/>
      <c r="KJ2176" s="218"/>
      <c r="KK2176" s="218"/>
      <c r="KL2176" s="218"/>
      <c r="KM2176" s="218"/>
      <c r="KN2176" s="218"/>
      <c r="KO2176" s="218"/>
      <c r="KP2176" s="218"/>
      <c r="KQ2176" s="218"/>
      <c r="KR2176" s="218"/>
      <c r="KS2176" s="218"/>
      <c r="KT2176" s="218"/>
      <c r="KU2176" s="218"/>
      <c r="KV2176" s="218"/>
      <c r="KW2176" s="218"/>
      <c r="KX2176" s="218"/>
      <c r="KY2176" s="218"/>
      <c r="KZ2176" s="218"/>
      <c r="LA2176" s="218"/>
      <c r="LB2176" s="218"/>
      <c r="LC2176" s="218"/>
      <c r="LD2176" s="218"/>
      <c r="LE2176" s="218"/>
      <c r="LF2176" s="218"/>
      <c r="LG2176" s="218"/>
      <c r="LH2176" s="218"/>
      <c r="LI2176" s="218"/>
      <c r="LJ2176" s="218"/>
      <c r="LK2176" s="218"/>
      <c r="LL2176" s="218"/>
      <c r="LM2176" s="218"/>
      <c r="LN2176" s="218"/>
      <c r="LO2176" s="218"/>
      <c r="LP2176" s="218"/>
      <c r="LQ2176" s="218"/>
      <c r="LR2176" s="218"/>
      <c r="LS2176" s="218"/>
      <c r="LT2176" s="218"/>
      <c r="LU2176" s="218"/>
      <c r="LV2176" s="218"/>
      <c r="LW2176" s="218"/>
      <c r="LX2176" s="218"/>
      <c r="LY2176" s="218"/>
      <c r="LZ2176" s="218"/>
      <c r="MA2176" s="218"/>
      <c r="MB2176" s="218"/>
      <c r="MC2176" s="218"/>
      <c r="MD2176" s="218"/>
      <c r="ME2176" s="218"/>
      <c r="MF2176" s="218"/>
      <c r="MG2176" s="218"/>
      <c r="MH2176" s="218"/>
      <c r="MI2176" s="218"/>
      <c r="MJ2176" s="218"/>
      <c r="MK2176" s="218"/>
      <c r="ML2176" s="218"/>
      <c r="MM2176" s="218"/>
      <c r="MN2176" s="218"/>
      <c r="MO2176" s="218"/>
      <c r="MP2176" s="218"/>
      <c r="MQ2176" s="218"/>
      <c r="MR2176" s="218"/>
      <c r="MS2176" s="218"/>
      <c r="MT2176" s="218"/>
      <c r="MU2176" s="218"/>
      <c r="MV2176" s="218"/>
      <c r="MW2176" s="218"/>
      <c r="MX2176" s="218"/>
      <c r="MY2176" s="218"/>
      <c r="MZ2176" s="218"/>
      <c r="NA2176" s="218"/>
      <c r="NB2176" s="218"/>
      <c r="NC2176" s="218"/>
      <c r="ND2176" s="218"/>
      <c r="NE2176" s="218"/>
      <c r="NF2176" s="218"/>
      <c r="NG2176" s="218"/>
      <c r="NH2176" s="218"/>
      <c r="NI2176" s="218"/>
      <c r="NJ2176" s="218"/>
      <c r="NK2176" s="218"/>
      <c r="NL2176" s="218"/>
      <c r="NM2176" s="218"/>
      <c r="NN2176" s="218"/>
      <c r="NO2176" s="218"/>
      <c r="NP2176" s="218"/>
      <c r="NQ2176" s="218"/>
      <c r="NR2176" s="218"/>
      <c r="NS2176" s="218"/>
      <c r="NT2176" s="218"/>
      <c r="NU2176" s="218"/>
      <c r="NV2176" s="218"/>
      <c r="NW2176" s="218"/>
      <c r="NX2176" s="218"/>
      <c r="NY2176" s="218"/>
      <c r="NZ2176" s="218"/>
      <c r="OA2176" s="218"/>
      <c r="OB2176" s="218"/>
      <c r="OC2176" s="218"/>
      <c r="OD2176" s="218"/>
      <c r="OE2176" s="218"/>
      <c r="OF2176" s="218"/>
      <c r="OG2176" s="218"/>
      <c r="OH2176" s="218"/>
      <c r="OI2176" s="218"/>
      <c r="OJ2176" s="218"/>
      <c r="OK2176" s="218"/>
      <c r="OL2176" s="218"/>
      <c r="OM2176" s="218"/>
      <c r="ON2176" s="218"/>
      <c r="OO2176" s="218"/>
      <c r="OP2176" s="218"/>
      <c r="OQ2176" s="218"/>
      <c r="OR2176" s="218"/>
      <c r="OS2176" s="218"/>
      <c r="OT2176" s="218"/>
      <c r="OU2176" s="218"/>
      <c r="OV2176" s="218"/>
      <c r="OW2176" s="218"/>
      <c r="OX2176" s="218"/>
      <c r="OY2176" s="218"/>
      <c r="OZ2176" s="218"/>
      <c r="PA2176" s="218"/>
      <c r="PB2176" s="218"/>
      <c r="PC2176" s="218"/>
      <c r="PD2176" s="218"/>
      <c r="PE2176" s="218"/>
      <c r="PF2176" s="218"/>
      <c r="PG2176" s="218"/>
      <c r="PH2176" s="218"/>
      <c r="PI2176" s="218"/>
      <c r="PJ2176" s="218"/>
      <c r="PK2176" s="218"/>
      <c r="PL2176" s="218"/>
      <c r="PM2176" s="218"/>
      <c r="PN2176" s="218"/>
      <c r="PO2176" s="218"/>
      <c r="PP2176" s="218"/>
      <c r="PQ2176" s="218"/>
      <c r="PR2176" s="218"/>
      <c r="PS2176" s="218"/>
      <c r="PT2176" s="218"/>
      <c r="PU2176" s="218"/>
      <c r="PV2176" s="218"/>
      <c r="PW2176" s="218"/>
      <c r="PX2176" s="218"/>
      <c r="PY2176" s="218"/>
      <c r="PZ2176" s="218"/>
      <c r="QA2176" s="218"/>
      <c r="QB2176" s="218"/>
      <c r="QC2176" s="218"/>
      <c r="QD2176" s="218"/>
      <c r="QE2176" s="218"/>
      <c r="QF2176" s="218"/>
      <c r="QG2176" s="218"/>
      <c r="QH2176" s="218"/>
      <c r="QI2176" s="218"/>
      <c r="QJ2176" s="218"/>
      <c r="QK2176" s="218"/>
      <c r="QL2176" s="218"/>
      <c r="QM2176" s="218"/>
      <c r="QN2176" s="218"/>
      <c r="QO2176" s="218"/>
      <c r="QP2176" s="218"/>
      <c r="QQ2176" s="218"/>
      <c r="QR2176" s="218"/>
      <c r="QS2176" s="218"/>
      <c r="QT2176" s="218"/>
      <c r="QU2176" s="218"/>
      <c r="QV2176" s="218"/>
      <c r="QW2176" s="218"/>
      <c r="QX2176" s="218"/>
      <c r="QY2176" s="218"/>
      <c r="QZ2176" s="218"/>
      <c r="RA2176" s="218"/>
      <c r="RB2176" s="218"/>
      <c r="RC2176" s="218"/>
      <c r="RD2176" s="218"/>
      <c r="RE2176" s="218"/>
      <c r="RF2176" s="218"/>
      <c r="RG2176" s="218"/>
      <c r="RH2176" s="218"/>
      <c r="RI2176" s="218"/>
      <c r="RJ2176" s="218"/>
      <c r="RK2176" s="218"/>
      <c r="RL2176" s="218"/>
      <c r="RM2176" s="218"/>
      <c r="RN2176" s="218"/>
      <c r="RO2176" s="218"/>
      <c r="RP2176" s="218"/>
      <c r="RQ2176" s="218"/>
      <c r="RR2176" s="218"/>
      <c r="RS2176" s="218"/>
      <c r="RT2176" s="218"/>
      <c r="RU2176" s="218"/>
      <c r="RV2176" s="218"/>
      <c r="RW2176" s="218"/>
      <c r="RX2176" s="218"/>
      <c r="RY2176" s="218"/>
      <c r="RZ2176" s="218"/>
      <c r="SA2176" s="218"/>
      <c r="SB2176" s="218"/>
      <c r="SC2176" s="218"/>
      <c r="SD2176" s="218"/>
      <c r="SE2176" s="218"/>
      <c r="SF2176" s="218"/>
      <c r="SG2176" s="218"/>
      <c r="SH2176" s="218"/>
      <c r="SI2176" s="218"/>
      <c r="SJ2176" s="218"/>
      <c r="SK2176" s="218"/>
      <c r="SL2176" s="218"/>
      <c r="SM2176" s="218"/>
      <c r="SN2176" s="218"/>
      <c r="SO2176" s="218"/>
      <c r="SP2176" s="218"/>
      <c r="SQ2176" s="218"/>
      <c r="SR2176" s="218"/>
      <c r="SS2176" s="218"/>
      <c r="ST2176" s="218"/>
      <c r="SU2176" s="218"/>
      <c r="SV2176" s="218"/>
      <c r="SW2176" s="218"/>
      <c r="SX2176" s="218"/>
      <c r="SY2176" s="218"/>
      <c r="SZ2176" s="218"/>
      <c r="TA2176" s="218"/>
      <c r="TB2176" s="218"/>
      <c r="TC2176" s="218"/>
      <c r="TD2176" s="218"/>
      <c r="TE2176" s="218"/>
      <c r="TF2176" s="218"/>
      <c r="TG2176" s="218"/>
      <c r="TH2176" s="218"/>
      <c r="TI2176" s="218"/>
      <c r="TJ2176" s="218"/>
      <c r="TK2176" s="218"/>
      <c r="TL2176" s="218"/>
      <c r="TM2176" s="218"/>
      <c r="TN2176" s="218"/>
      <c r="TO2176" s="218"/>
      <c r="TP2176" s="218"/>
      <c r="TQ2176" s="218"/>
      <c r="TR2176" s="218"/>
      <c r="TS2176" s="218"/>
      <c r="TT2176" s="218"/>
      <c r="TU2176" s="218"/>
      <c r="TV2176" s="218"/>
      <c r="TW2176" s="218"/>
      <c r="TX2176" s="218"/>
      <c r="TY2176" s="218"/>
      <c r="TZ2176" s="218"/>
      <c r="UA2176" s="218"/>
      <c r="UB2176" s="218"/>
      <c r="UC2176" s="218"/>
      <c r="UD2176" s="218"/>
      <c r="UE2176" s="218"/>
      <c r="UF2176" s="218"/>
      <c r="UG2176" s="218"/>
      <c r="UH2176" s="218"/>
      <c r="UI2176" s="218"/>
      <c r="UJ2176" s="218"/>
      <c r="UK2176" s="218"/>
      <c r="UL2176" s="218"/>
      <c r="UM2176" s="218"/>
      <c r="UN2176" s="218"/>
      <c r="UO2176" s="218"/>
      <c r="UP2176" s="218"/>
      <c r="UQ2176" s="218"/>
      <c r="UR2176" s="218"/>
      <c r="US2176" s="218"/>
      <c r="UT2176" s="218"/>
      <c r="UU2176" s="218"/>
      <c r="UV2176" s="218"/>
      <c r="UW2176" s="218"/>
      <c r="UX2176" s="218"/>
      <c r="UY2176" s="218"/>
      <c r="UZ2176" s="218"/>
      <c r="VA2176" s="218"/>
      <c r="VB2176" s="218"/>
      <c r="VC2176" s="218"/>
      <c r="VD2176" s="218"/>
      <c r="VE2176" s="218"/>
      <c r="VF2176" s="218"/>
      <c r="VG2176" s="218"/>
      <c r="VH2176" s="218"/>
      <c r="VI2176" s="218"/>
      <c r="VJ2176" s="218"/>
      <c r="VK2176" s="218"/>
      <c r="VL2176" s="218"/>
      <c r="VM2176" s="218"/>
      <c r="VN2176" s="218"/>
      <c r="VO2176" s="218"/>
      <c r="VP2176" s="218"/>
      <c r="VQ2176" s="218"/>
      <c r="VR2176" s="218"/>
      <c r="VS2176" s="218"/>
      <c r="VT2176" s="218"/>
      <c r="VU2176" s="218"/>
      <c r="VV2176" s="218"/>
      <c r="VW2176" s="218"/>
      <c r="VX2176" s="218"/>
      <c r="VY2176" s="218"/>
      <c r="VZ2176" s="218"/>
      <c r="WA2176" s="218"/>
      <c r="WB2176" s="218"/>
      <c r="WC2176" s="218"/>
      <c r="WD2176" s="218"/>
      <c r="WE2176" s="218"/>
      <c r="WF2176" s="218"/>
      <c r="WG2176" s="218"/>
      <c r="WH2176" s="218"/>
      <c r="WI2176" s="218"/>
      <c r="WJ2176" s="218"/>
      <c r="WK2176" s="218"/>
      <c r="WL2176" s="218"/>
      <c r="WM2176" s="218"/>
      <c r="WN2176" s="218"/>
      <c r="WO2176" s="218"/>
      <c r="WP2176" s="218"/>
      <c r="WQ2176" s="218"/>
      <c r="WR2176" s="218"/>
      <c r="WS2176" s="218"/>
      <c r="WT2176" s="218"/>
      <c r="WU2176" s="218"/>
      <c r="WV2176" s="218"/>
      <c r="WW2176" s="218"/>
      <c r="WX2176" s="218"/>
      <c r="WY2176" s="218"/>
      <c r="WZ2176" s="218"/>
      <c r="XA2176" s="218"/>
      <c r="XB2176" s="218"/>
      <c r="XC2176" s="218"/>
      <c r="XD2176" s="218"/>
      <c r="XE2176" s="218"/>
      <c r="XF2176" s="218"/>
      <c r="XG2176" s="218"/>
      <c r="XH2176" s="218"/>
      <c r="XI2176" s="218"/>
      <c r="XJ2176" s="218"/>
      <c r="XK2176" s="218"/>
      <c r="XL2176" s="218"/>
      <c r="XM2176" s="218"/>
      <c r="XN2176" s="218"/>
      <c r="XO2176" s="218"/>
      <c r="XP2176" s="218"/>
      <c r="XQ2176" s="218"/>
      <c r="XR2176" s="218"/>
      <c r="XS2176" s="218"/>
      <c r="XT2176" s="218"/>
      <c r="XU2176" s="218"/>
      <c r="XV2176" s="218"/>
      <c r="XW2176" s="218"/>
      <c r="XX2176" s="218"/>
      <c r="XY2176" s="218"/>
      <c r="XZ2176" s="218"/>
      <c r="YA2176" s="218"/>
      <c r="YB2176" s="218"/>
      <c r="YC2176" s="218"/>
      <c r="YD2176" s="218"/>
      <c r="YE2176" s="218"/>
      <c r="YF2176" s="218"/>
      <c r="YG2176" s="218"/>
      <c r="YH2176" s="218"/>
      <c r="YI2176" s="218"/>
      <c r="YJ2176" s="218"/>
      <c r="YK2176" s="218"/>
      <c r="YL2176" s="218"/>
      <c r="YM2176" s="218"/>
      <c r="YN2176" s="218"/>
      <c r="YO2176" s="218"/>
      <c r="YP2176" s="218"/>
      <c r="YQ2176" s="218"/>
      <c r="YR2176" s="218"/>
      <c r="YS2176" s="218"/>
      <c r="YT2176" s="218"/>
      <c r="YU2176" s="218"/>
      <c r="YV2176" s="218"/>
      <c r="YW2176" s="218"/>
      <c r="YX2176" s="218"/>
      <c r="YY2176" s="218"/>
      <c r="YZ2176" s="218"/>
      <c r="ZA2176" s="218"/>
      <c r="ZB2176" s="218"/>
      <c r="ZC2176" s="218"/>
      <c r="ZD2176" s="218"/>
      <c r="ZE2176" s="218"/>
      <c r="ZF2176" s="218"/>
      <c r="ZG2176" s="218"/>
      <c r="ZH2176" s="218"/>
      <c r="ZI2176" s="218"/>
      <c r="ZJ2176" s="218"/>
      <c r="ZK2176" s="218"/>
      <c r="ZL2176" s="218"/>
      <c r="ZM2176" s="218"/>
      <c r="ZN2176" s="218"/>
      <c r="ZO2176" s="218"/>
      <c r="ZP2176" s="218"/>
      <c r="ZQ2176" s="218"/>
      <c r="ZR2176" s="218"/>
      <c r="ZS2176" s="218"/>
      <c r="ZT2176" s="218"/>
      <c r="ZU2176" s="218"/>
      <c r="ZV2176" s="218"/>
      <c r="ZW2176" s="218"/>
      <c r="ZX2176" s="218"/>
      <c r="ZY2176" s="218"/>
      <c r="ZZ2176" s="218"/>
      <c r="AAA2176" s="218"/>
      <c r="AAB2176" s="218"/>
      <c r="AAC2176" s="218"/>
      <c r="AAD2176" s="218"/>
      <c r="AAE2176" s="218"/>
      <c r="AAF2176" s="218"/>
      <c r="AAG2176" s="218"/>
      <c r="AAH2176" s="218"/>
      <c r="AAI2176" s="218"/>
      <c r="AAJ2176" s="218"/>
      <c r="AAK2176" s="218"/>
      <c r="AAL2176" s="218"/>
      <c r="AAM2176" s="218"/>
      <c r="AAN2176" s="218"/>
      <c r="AAO2176" s="218"/>
      <c r="AAP2176" s="218"/>
      <c r="AAQ2176" s="218"/>
      <c r="AAR2176" s="218"/>
      <c r="AAS2176" s="218"/>
      <c r="AAT2176" s="218"/>
      <c r="AAU2176" s="218"/>
      <c r="AAV2176" s="218"/>
      <c r="AAW2176" s="218"/>
      <c r="AAX2176" s="218"/>
      <c r="AAY2176" s="218"/>
      <c r="AAZ2176" s="218"/>
      <c r="ABA2176" s="218"/>
      <c r="ABB2176" s="218"/>
      <c r="ABC2176" s="218"/>
      <c r="ABD2176" s="218"/>
      <c r="ABE2176" s="218"/>
      <c r="ABF2176" s="218"/>
      <c r="ABG2176" s="218"/>
      <c r="ABH2176" s="218"/>
      <c r="ABI2176" s="218"/>
      <c r="ABJ2176" s="218"/>
      <c r="ABK2176" s="218"/>
      <c r="ABL2176" s="218"/>
      <c r="ABM2176" s="218"/>
      <c r="ABN2176" s="218"/>
      <c r="ABO2176" s="218"/>
      <c r="ABP2176" s="218"/>
      <c r="ABQ2176" s="218"/>
      <c r="ABR2176" s="218"/>
      <c r="ABS2176" s="218"/>
      <c r="ABT2176" s="218"/>
      <c r="ABU2176" s="218"/>
      <c r="ABV2176" s="218"/>
      <c r="ABW2176" s="218"/>
      <c r="ABX2176" s="218"/>
      <c r="ABY2176" s="218"/>
      <c r="ABZ2176" s="218"/>
      <c r="ACA2176" s="218"/>
      <c r="ACB2176" s="218"/>
      <c r="ACC2176" s="218"/>
      <c r="ACD2176" s="218"/>
      <c r="ACE2176" s="218"/>
      <c r="ACF2176" s="218"/>
      <c r="ACG2176" s="218"/>
      <c r="ACH2176" s="218"/>
      <c r="ACI2176" s="218"/>
      <c r="ACJ2176" s="218"/>
      <c r="ACK2176" s="218"/>
      <c r="ACL2176" s="218"/>
      <c r="ACM2176" s="218"/>
      <c r="ACN2176" s="218"/>
      <c r="ACO2176" s="218"/>
      <c r="ACP2176" s="218"/>
      <c r="ACQ2176" s="218"/>
      <c r="ACR2176" s="218"/>
      <c r="ACS2176" s="218"/>
      <c r="ACT2176" s="218"/>
      <c r="ACU2176" s="218"/>
      <c r="ACV2176" s="218"/>
      <c r="ACW2176" s="218"/>
      <c r="ACX2176" s="218"/>
      <c r="ACY2176" s="218"/>
      <c r="ACZ2176" s="218"/>
      <c r="ADA2176" s="218"/>
      <c r="ADB2176" s="218"/>
      <c r="ADC2176" s="218"/>
      <c r="ADD2176" s="218"/>
      <c r="ADE2176" s="218"/>
      <c r="ADF2176" s="218"/>
      <c r="ADG2176" s="218"/>
      <c r="ADH2176" s="218"/>
      <c r="ADI2176" s="218"/>
      <c r="ADJ2176" s="218"/>
      <c r="ADK2176" s="218"/>
      <c r="ADL2176" s="218"/>
      <c r="ADM2176" s="218"/>
      <c r="ADN2176" s="218"/>
      <c r="ADO2176" s="218"/>
      <c r="ADP2176" s="218"/>
      <c r="ADQ2176" s="218"/>
      <c r="ADR2176" s="218"/>
      <c r="ADS2176" s="218"/>
      <c r="ADT2176" s="218"/>
      <c r="ADU2176" s="218"/>
      <c r="ADV2176" s="218"/>
      <c r="ADW2176" s="218"/>
      <c r="ADX2176" s="218"/>
      <c r="ADY2176" s="218"/>
      <c r="ADZ2176" s="218"/>
      <c r="AEA2176" s="218"/>
      <c r="AEB2176" s="218"/>
      <c r="AEC2176" s="218"/>
      <c r="AED2176" s="218"/>
      <c r="AEE2176" s="218"/>
      <c r="AEF2176" s="218"/>
      <c r="AEG2176" s="218"/>
      <c r="AEH2176" s="218"/>
      <c r="AEI2176" s="218"/>
      <c r="AEJ2176" s="218"/>
      <c r="AEK2176" s="218"/>
      <c r="AEL2176" s="218"/>
      <c r="AEM2176" s="218"/>
      <c r="AEN2176" s="218"/>
      <c r="AEO2176" s="218"/>
      <c r="AEP2176" s="218"/>
      <c r="AEQ2176" s="218"/>
      <c r="AER2176" s="218"/>
      <c r="AES2176" s="218"/>
      <c r="AET2176" s="218"/>
      <c r="AEU2176" s="218"/>
      <c r="AEV2176" s="218"/>
      <c r="AEW2176" s="218"/>
      <c r="AEX2176" s="218"/>
      <c r="AEY2176" s="218"/>
      <c r="AEZ2176" s="218"/>
      <c r="AFA2176" s="218"/>
      <c r="AFB2176" s="218"/>
      <c r="AFC2176" s="218"/>
      <c r="AFD2176" s="218"/>
      <c r="AFE2176" s="218"/>
      <c r="AFF2176" s="218"/>
      <c r="AFG2176" s="218"/>
      <c r="AFH2176" s="218"/>
      <c r="AFI2176" s="218"/>
      <c r="AFJ2176" s="218"/>
      <c r="AFK2176" s="218"/>
      <c r="AFL2176" s="218"/>
      <c r="AFM2176" s="218"/>
      <c r="AFN2176" s="218"/>
      <c r="AFO2176" s="218"/>
      <c r="AFP2176" s="218"/>
      <c r="AFQ2176" s="218"/>
      <c r="AFR2176" s="218"/>
      <c r="AFS2176" s="218"/>
      <c r="AFT2176" s="218"/>
      <c r="AFU2176" s="218"/>
      <c r="AFV2176" s="218"/>
      <c r="AFW2176" s="218"/>
      <c r="AFX2176" s="218"/>
      <c r="AFY2176" s="218"/>
      <c r="AFZ2176" s="218"/>
      <c r="AGA2176" s="218"/>
      <c r="AGB2176" s="218"/>
      <c r="AGC2176" s="218"/>
      <c r="AGD2176" s="218"/>
      <c r="AGE2176" s="218"/>
      <c r="AGF2176" s="218"/>
      <c r="AGG2176" s="218"/>
      <c r="AGH2176" s="218"/>
      <c r="AGI2176" s="218"/>
      <c r="AGJ2176" s="218"/>
      <c r="AGK2176" s="218"/>
      <c r="AGL2176" s="218"/>
      <c r="AGM2176" s="218"/>
      <c r="AGN2176" s="218"/>
      <c r="AGO2176" s="218"/>
      <c r="AGP2176" s="218"/>
      <c r="AGQ2176" s="218"/>
      <c r="AGR2176" s="218"/>
      <c r="AGS2176" s="218"/>
      <c r="AGT2176" s="218"/>
      <c r="AGU2176" s="218"/>
      <c r="AGV2176" s="218"/>
      <c r="AGW2176" s="218"/>
      <c r="AGX2176" s="218"/>
      <c r="AGY2176" s="218"/>
      <c r="AGZ2176" s="218"/>
      <c r="AHA2176" s="218"/>
      <c r="AHB2176" s="218"/>
      <c r="AHC2176" s="218"/>
      <c r="AHD2176" s="218"/>
      <c r="AHE2176" s="218"/>
      <c r="AHF2176" s="218"/>
      <c r="AHG2176" s="218"/>
      <c r="AHH2176" s="218"/>
      <c r="AHI2176" s="218"/>
      <c r="AHJ2176" s="218"/>
      <c r="AHK2176" s="218"/>
      <c r="AHL2176" s="218"/>
      <c r="AHM2176" s="218"/>
      <c r="AHN2176" s="218"/>
      <c r="AHO2176" s="218"/>
      <c r="AHP2176" s="218"/>
      <c r="AHQ2176" s="218"/>
      <c r="AHR2176" s="218"/>
      <c r="AHS2176" s="218"/>
      <c r="AHT2176" s="218"/>
      <c r="AHU2176" s="218"/>
      <c r="AHV2176" s="218"/>
      <c r="AHW2176" s="218"/>
      <c r="AHX2176" s="218"/>
      <c r="AHY2176" s="218"/>
      <c r="AHZ2176" s="218"/>
      <c r="AIA2176" s="218"/>
      <c r="AIB2176" s="218"/>
      <c r="AIC2176" s="218"/>
      <c r="AID2176" s="218"/>
      <c r="AIE2176" s="218"/>
      <c r="AIF2176" s="218"/>
      <c r="AIG2176" s="218"/>
      <c r="AIH2176" s="218"/>
      <c r="AII2176" s="218"/>
      <c r="AIJ2176" s="218"/>
      <c r="AIK2176" s="218"/>
      <c r="AIL2176" s="218"/>
      <c r="AIM2176" s="218"/>
      <c r="AIN2176" s="218"/>
      <c r="AIO2176" s="218"/>
      <c r="AIP2176" s="218"/>
      <c r="AIQ2176" s="218"/>
      <c r="AIR2176" s="218"/>
      <c r="AIS2176" s="218"/>
      <c r="AIT2176" s="218"/>
      <c r="AIU2176" s="218"/>
      <c r="AIV2176" s="218"/>
      <c r="AIW2176" s="218"/>
      <c r="AIX2176" s="218"/>
      <c r="AIY2176" s="218"/>
      <c r="AIZ2176" s="218"/>
      <c r="AJA2176" s="218"/>
      <c r="AJB2176" s="218"/>
      <c r="AJC2176" s="218"/>
      <c r="AJD2176" s="218"/>
      <c r="AJE2176" s="218"/>
      <c r="AJF2176" s="218"/>
      <c r="AJG2176" s="218"/>
      <c r="AJH2176" s="218"/>
      <c r="AJI2176" s="218"/>
      <c r="AJJ2176" s="218"/>
      <c r="AJK2176" s="218"/>
      <c r="AJL2176" s="218"/>
      <c r="AJM2176" s="218"/>
      <c r="AJN2176" s="218"/>
      <c r="AJO2176" s="218"/>
      <c r="AJP2176" s="218"/>
      <c r="AJQ2176" s="218"/>
      <c r="AJR2176" s="218"/>
      <c r="AJS2176" s="218"/>
      <c r="AJT2176" s="218"/>
      <c r="AJU2176" s="218"/>
      <c r="AJV2176" s="218"/>
      <c r="AJW2176" s="218"/>
      <c r="AJX2176" s="218"/>
      <c r="AJY2176" s="218"/>
      <c r="AJZ2176" s="218"/>
      <c r="AKA2176" s="218"/>
      <c r="AKB2176" s="218"/>
      <c r="AKC2176" s="218"/>
      <c r="AKD2176" s="218"/>
      <c r="AKE2176" s="218"/>
      <c r="AKF2176" s="218"/>
      <c r="AKG2176" s="218"/>
      <c r="AKH2176" s="218"/>
      <c r="AKI2176" s="218"/>
      <c r="AKJ2176" s="218"/>
      <c r="AKK2176" s="218"/>
      <c r="AKL2176" s="218"/>
      <c r="AKM2176" s="218"/>
      <c r="AKN2176" s="218"/>
      <c r="AKO2176" s="218"/>
      <c r="AKP2176" s="218"/>
      <c r="AKQ2176" s="218"/>
      <c r="AKR2176" s="218"/>
      <c r="AKS2176" s="218"/>
      <c r="AKT2176" s="218"/>
      <c r="AKU2176" s="218"/>
      <c r="AKV2176" s="218"/>
      <c r="AKW2176" s="218"/>
      <c r="AKX2176" s="218"/>
      <c r="AKY2176" s="218"/>
      <c r="AKZ2176" s="218"/>
      <c r="ALA2176" s="218"/>
      <c r="ALB2176" s="218"/>
      <c r="ALC2176" s="218"/>
      <c r="ALD2176" s="218"/>
      <c r="ALE2176" s="218"/>
      <c r="ALF2176" s="218"/>
      <c r="ALG2176" s="218"/>
      <c r="ALH2176" s="218"/>
      <c r="ALI2176" s="218"/>
      <c r="ALJ2176" s="218"/>
      <c r="ALK2176" s="218"/>
      <c r="ALL2176" s="218"/>
      <c r="ALM2176" s="218"/>
      <c r="ALN2176" s="218"/>
      <c r="ALO2176" s="218"/>
      <c r="ALP2176" s="218"/>
      <c r="ALQ2176" s="218"/>
      <c r="ALR2176" s="218"/>
      <c r="ALS2176" s="218"/>
      <c r="ALT2176" s="218"/>
      <c r="ALU2176" s="218"/>
      <c r="ALV2176" s="218"/>
      <c r="ALW2176" s="218"/>
      <c r="ALX2176" s="218"/>
      <c r="ALY2176" s="218"/>
      <c r="ALZ2176" s="218"/>
      <c r="AMA2176" s="218"/>
      <c r="AMB2176" s="218"/>
      <c r="AMC2176" s="218"/>
      <c r="AMD2176" s="218"/>
      <c r="AME2176" s="218"/>
      <c r="AMF2176" s="218"/>
      <c r="AMG2176" s="218"/>
      <c r="AMH2176" s="218"/>
      <c r="AMI2176" s="218"/>
      <c r="AMJ2176" s="218"/>
      <c r="AMK2176" s="218"/>
      <c r="AML2176" s="218"/>
      <c r="AMM2176" s="218"/>
      <c r="AMN2176" s="218"/>
      <c r="AMO2176" s="218"/>
      <c r="AMP2176" s="218"/>
      <c r="AMQ2176" s="218"/>
      <c r="AMR2176" s="218"/>
      <c r="AMS2176" s="218"/>
      <c r="AMT2176" s="218"/>
      <c r="AMU2176" s="218"/>
      <c r="AMV2176" s="218"/>
      <c r="AMW2176" s="218"/>
      <c r="AMX2176" s="218"/>
      <c r="AMY2176" s="218"/>
      <c r="AMZ2176" s="218"/>
      <c r="ANA2176" s="218"/>
      <c r="ANB2176" s="218"/>
      <c r="ANC2176" s="218"/>
      <c r="AND2176" s="218"/>
      <c r="ANE2176" s="218"/>
      <c r="ANF2176" s="218"/>
      <c r="ANG2176" s="218"/>
      <c r="ANH2176" s="218"/>
      <c r="ANI2176" s="218"/>
      <c r="ANJ2176" s="218"/>
      <c r="ANK2176" s="218"/>
      <c r="ANL2176" s="218"/>
      <c r="ANM2176" s="218"/>
      <c r="ANN2176" s="218"/>
      <c r="ANO2176" s="218"/>
      <c r="ANP2176" s="218"/>
      <c r="ANQ2176" s="218"/>
      <c r="ANR2176" s="218"/>
      <c r="ANS2176" s="218"/>
      <c r="ANT2176" s="218"/>
      <c r="ANU2176" s="218"/>
      <c r="ANV2176" s="218"/>
      <c r="ANW2176" s="218"/>
      <c r="ANX2176" s="218"/>
      <c r="ANY2176" s="218"/>
      <c r="ANZ2176" s="218"/>
      <c r="AOA2176" s="218"/>
      <c r="AOB2176" s="218"/>
      <c r="AOC2176" s="218"/>
      <c r="AOD2176" s="218"/>
      <c r="AOE2176" s="218"/>
      <c r="AOF2176" s="218"/>
      <c r="AOG2176" s="218"/>
      <c r="AOH2176" s="218"/>
      <c r="AOI2176" s="218"/>
      <c r="AOJ2176" s="218"/>
      <c r="AOK2176" s="218"/>
      <c r="AOL2176" s="218"/>
      <c r="AOM2176" s="218"/>
      <c r="AON2176" s="218"/>
      <c r="AOO2176" s="218"/>
      <c r="AOP2176" s="218"/>
      <c r="AOQ2176" s="218"/>
      <c r="AOR2176" s="218"/>
      <c r="AOS2176" s="218"/>
      <c r="AOT2176" s="218"/>
      <c r="AOU2176" s="218"/>
      <c r="AOV2176" s="218"/>
      <c r="AOW2176" s="218"/>
      <c r="AOX2176" s="218"/>
      <c r="AOY2176" s="218"/>
      <c r="AOZ2176" s="218"/>
      <c r="APA2176" s="218"/>
      <c r="APB2176" s="218"/>
      <c r="APC2176" s="218"/>
      <c r="APD2176" s="218"/>
      <c r="APE2176" s="218"/>
      <c r="APF2176" s="218"/>
      <c r="APG2176" s="218"/>
      <c r="APH2176" s="218"/>
      <c r="API2176" s="218"/>
      <c r="APJ2176" s="218"/>
      <c r="APK2176" s="218"/>
      <c r="APL2176" s="218"/>
      <c r="APM2176" s="218"/>
      <c r="APN2176" s="218"/>
      <c r="APO2176" s="218"/>
      <c r="APP2176" s="218"/>
      <c r="APQ2176" s="218"/>
      <c r="APR2176" s="218"/>
      <c r="APS2176" s="218"/>
      <c r="APT2176" s="218"/>
      <c r="APU2176" s="218"/>
      <c r="APV2176" s="218"/>
      <c r="APW2176" s="218"/>
      <c r="APX2176" s="218"/>
      <c r="APY2176" s="218"/>
      <c r="APZ2176" s="218"/>
      <c r="AQA2176" s="218"/>
      <c r="AQB2176" s="218"/>
      <c r="AQC2176" s="218"/>
      <c r="AQD2176" s="218"/>
      <c r="AQE2176" s="218"/>
      <c r="AQF2176" s="218"/>
      <c r="AQG2176" s="218"/>
      <c r="AQH2176" s="218"/>
      <c r="AQI2176" s="218"/>
      <c r="AQJ2176" s="218"/>
      <c r="AQK2176" s="218"/>
      <c r="AQL2176" s="218"/>
      <c r="AQM2176" s="218"/>
      <c r="AQN2176" s="218"/>
      <c r="AQO2176" s="218"/>
      <c r="AQP2176" s="218"/>
      <c r="AQQ2176" s="218"/>
      <c r="AQR2176" s="218"/>
      <c r="AQS2176" s="218"/>
      <c r="AQT2176" s="218"/>
      <c r="AQU2176" s="218"/>
      <c r="AQV2176" s="218"/>
      <c r="AQW2176" s="218"/>
      <c r="AQX2176" s="218"/>
      <c r="AQY2176" s="218"/>
      <c r="AQZ2176" s="218"/>
      <c r="ARA2176" s="218"/>
      <c r="ARB2176" s="218"/>
      <c r="ARC2176" s="218"/>
      <c r="ARD2176" s="218"/>
      <c r="ARE2176" s="218"/>
      <c r="ARF2176" s="218"/>
      <c r="ARG2176" s="218"/>
      <c r="ARH2176" s="218"/>
      <c r="ARI2176" s="218"/>
      <c r="ARJ2176" s="218"/>
      <c r="ARK2176" s="218"/>
      <c r="ARL2176" s="218"/>
      <c r="ARM2176" s="218"/>
      <c r="ARN2176" s="218"/>
      <c r="ARO2176" s="218"/>
      <c r="ARP2176" s="218"/>
      <c r="ARQ2176" s="218"/>
      <c r="ARR2176" s="218"/>
      <c r="ARS2176" s="218"/>
      <c r="ART2176" s="218"/>
      <c r="ARU2176" s="218"/>
      <c r="ARV2176" s="218"/>
      <c r="ARW2176" s="218"/>
      <c r="ARX2176" s="218"/>
      <c r="ARY2176" s="218"/>
      <c r="ARZ2176" s="218"/>
      <c r="ASA2176" s="218"/>
      <c r="ASB2176" s="218"/>
      <c r="ASC2176" s="218"/>
      <c r="ASD2176" s="218"/>
      <c r="ASE2176" s="218"/>
      <c r="ASF2176" s="218"/>
      <c r="ASG2176" s="218"/>
      <c r="ASH2176" s="218"/>
      <c r="ASI2176" s="218"/>
      <c r="ASJ2176" s="218"/>
      <c r="ASK2176" s="218"/>
      <c r="ASL2176" s="218"/>
      <c r="ASM2176" s="218"/>
      <c r="ASN2176" s="218"/>
      <c r="ASO2176" s="218"/>
      <c r="ASP2176" s="218"/>
      <c r="ASQ2176" s="218"/>
      <c r="ASR2176" s="218"/>
      <c r="ASS2176" s="218"/>
      <c r="AST2176" s="218"/>
      <c r="ASU2176" s="218"/>
      <c r="ASV2176" s="218"/>
      <c r="ASW2176" s="218"/>
      <c r="ASX2176" s="218"/>
      <c r="ASY2176" s="218"/>
      <c r="ASZ2176" s="218"/>
      <c r="ATA2176" s="218"/>
      <c r="ATB2176" s="218"/>
      <c r="ATC2176" s="218"/>
      <c r="ATD2176" s="218"/>
      <c r="ATE2176" s="218"/>
      <c r="ATF2176" s="218"/>
      <c r="ATG2176" s="218"/>
      <c r="ATH2176" s="218"/>
      <c r="ATI2176" s="218"/>
      <c r="ATJ2176" s="218"/>
      <c r="ATK2176" s="218"/>
      <c r="ATL2176" s="218"/>
      <c r="ATM2176" s="218"/>
      <c r="ATN2176" s="218"/>
      <c r="ATO2176" s="218"/>
      <c r="ATP2176" s="218"/>
      <c r="ATQ2176" s="218"/>
      <c r="ATR2176" s="218"/>
      <c r="ATS2176" s="218"/>
      <c r="ATT2176" s="218"/>
      <c r="ATU2176" s="218"/>
      <c r="ATV2176" s="218"/>
      <c r="ATW2176" s="218"/>
      <c r="ATX2176" s="218"/>
      <c r="ATY2176" s="218"/>
      <c r="ATZ2176" s="218"/>
      <c r="AUA2176" s="218"/>
      <c r="AUB2176" s="218"/>
      <c r="AUC2176" s="218"/>
      <c r="AUD2176" s="218"/>
      <c r="AUE2176" s="218"/>
      <c r="AUF2176" s="218"/>
      <c r="AUG2176" s="218"/>
      <c r="AUH2176" s="218"/>
      <c r="AUI2176" s="218"/>
      <c r="AUJ2176" s="218"/>
      <c r="AUK2176" s="218"/>
      <c r="AUL2176" s="218"/>
      <c r="AUM2176" s="218"/>
      <c r="AUN2176" s="218"/>
      <c r="AUO2176" s="218"/>
      <c r="AUP2176" s="218"/>
      <c r="AUQ2176" s="218"/>
      <c r="AUR2176" s="218"/>
      <c r="AUS2176" s="218"/>
      <c r="AUT2176" s="218"/>
      <c r="AUU2176" s="218"/>
      <c r="AUV2176" s="218"/>
      <c r="AUW2176" s="218"/>
      <c r="AUX2176" s="218"/>
      <c r="AUY2176" s="218"/>
      <c r="AUZ2176" s="218"/>
      <c r="AVA2176" s="218"/>
      <c r="AVB2176" s="218"/>
      <c r="AVC2176" s="218"/>
      <c r="AVD2176" s="218"/>
      <c r="AVE2176" s="218"/>
      <c r="AVF2176" s="218"/>
      <c r="AVG2176" s="218"/>
      <c r="AVH2176" s="218"/>
      <c r="AVI2176" s="218"/>
      <c r="AVJ2176" s="218"/>
      <c r="AVK2176" s="218"/>
      <c r="AVL2176" s="218"/>
      <c r="AVM2176" s="218"/>
      <c r="AVN2176" s="218"/>
      <c r="AVO2176" s="218"/>
      <c r="AVP2176" s="218"/>
      <c r="AVQ2176" s="218"/>
      <c r="AVR2176" s="218"/>
      <c r="AVS2176" s="218"/>
      <c r="AVT2176" s="218"/>
      <c r="AVU2176" s="218"/>
      <c r="AVV2176" s="218"/>
      <c r="AVW2176" s="218"/>
      <c r="AVX2176" s="218"/>
      <c r="AVY2176" s="218"/>
      <c r="AVZ2176" s="218"/>
      <c r="AWA2176" s="218"/>
      <c r="AWB2176" s="218"/>
      <c r="AWC2176" s="218"/>
      <c r="AWD2176" s="218"/>
      <c r="AWE2176" s="218"/>
      <c r="AWF2176" s="218"/>
      <c r="AWG2176" s="218"/>
      <c r="AWH2176" s="218"/>
      <c r="AWI2176" s="218"/>
      <c r="AWJ2176" s="218"/>
      <c r="AWK2176" s="218"/>
      <c r="AWL2176" s="218"/>
      <c r="AWM2176" s="218"/>
      <c r="AWN2176" s="218"/>
      <c r="AWO2176" s="218"/>
      <c r="AWP2176" s="218"/>
      <c r="AWQ2176" s="218"/>
      <c r="AWR2176" s="218"/>
      <c r="AWS2176" s="218"/>
      <c r="AWT2176" s="218"/>
      <c r="AWU2176" s="218"/>
      <c r="AWV2176" s="218"/>
      <c r="AWW2176" s="218"/>
      <c r="AWX2176" s="218"/>
      <c r="AWY2176" s="218"/>
      <c r="AWZ2176" s="218"/>
      <c r="AXA2176" s="218"/>
      <c r="AXB2176" s="218"/>
      <c r="AXC2176" s="218"/>
      <c r="AXD2176" s="218"/>
      <c r="AXE2176" s="218"/>
      <c r="AXF2176" s="218"/>
      <c r="AXG2176" s="218"/>
      <c r="AXH2176" s="218"/>
      <c r="AXI2176" s="218"/>
      <c r="AXJ2176" s="218"/>
      <c r="AXK2176" s="218"/>
      <c r="AXL2176" s="218"/>
      <c r="AXM2176" s="218"/>
      <c r="AXN2176" s="218"/>
      <c r="AXO2176" s="218"/>
      <c r="AXP2176" s="218"/>
      <c r="AXQ2176" s="218"/>
      <c r="AXR2176" s="218"/>
      <c r="AXS2176" s="218"/>
      <c r="AXT2176" s="218"/>
      <c r="AXU2176" s="218"/>
      <c r="AXV2176" s="218"/>
      <c r="AXW2176" s="218"/>
      <c r="AXX2176" s="218"/>
      <c r="AXY2176" s="218"/>
      <c r="AXZ2176" s="218"/>
      <c r="AYA2176" s="218"/>
      <c r="AYB2176" s="218"/>
      <c r="AYC2176" s="218"/>
      <c r="AYD2176" s="218"/>
      <c r="AYE2176" s="218"/>
      <c r="AYF2176" s="218"/>
      <c r="AYG2176" s="218"/>
      <c r="AYH2176" s="218"/>
      <c r="AYI2176" s="218"/>
      <c r="AYJ2176" s="218"/>
      <c r="AYK2176" s="218"/>
      <c r="AYL2176" s="218"/>
      <c r="AYM2176" s="218"/>
      <c r="AYN2176" s="218"/>
      <c r="AYO2176" s="218"/>
      <c r="AYP2176" s="218"/>
      <c r="AYQ2176" s="218"/>
      <c r="AYR2176" s="218"/>
      <c r="AYS2176" s="218"/>
      <c r="AYT2176" s="218"/>
      <c r="AYU2176" s="218"/>
      <c r="AYV2176" s="218"/>
      <c r="AYW2176" s="218"/>
      <c r="AYX2176" s="218"/>
      <c r="AYY2176" s="218"/>
      <c r="AYZ2176" s="218"/>
      <c r="AZA2176" s="218"/>
      <c r="AZB2176" s="218"/>
      <c r="AZC2176" s="218"/>
      <c r="AZD2176" s="218"/>
      <c r="AZE2176" s="218"/>
      <c r="AZF2176" s="218"/>
      <c r="AZG2176" s="218"/>
      <c r="AZH2176" s="218"/>
      <c r="AZI2176" s="218"/>
      <c r="AZJ2176" s="218"/>
      <c r="AZK2176" s="218"/>
      <c r="AZL2176" s="218"/>
      <c r="AZM2176" s="218"/>
      <c r="AZN2176" s="218"/>
      <c r="AZO2176" s="218"/>
      <c r="AZP2176" s="218"/>
      <c r="AZQ2176" s="218"/>
      <c r="AZR2176" s="218"/>
      <c r="AZS2176" s="218"/>
      <c r="AZT2176" s="218"/>
      <c r="AZU2176" s="218"/>
      <c r="AZV2176" s="218"/>
      <c r="AZW2176" s="218"/>
      <c r="AZX2176" s="218"/>
      <c r="AZY2176" s="218"/>
      <c r="AZZ2176" s="218"/>
      <c r="BAA2176" s="218"/>
      <c r="BAB2176" s="218"/>
      <c r="BAC2176" s="218"/>
      <c r="BAD2176" s="218"/>
      <c r="BAE2176" s="218"/>
      <c r="BAF2176" s="218"/>
      <c r="BAG2176" s="218"/>
      <c r="BAH2176" s="218"/>
      <c r="BAI2176" s="218"/>
      <c r="BAJ2176" s="218"/>
      <c r="BAK2176" s="218"/>
      <c r="BAL2176" s="218"/>
      <c r="BAM2176" s="218"/>
      <c r="BAN2176" s="218"/>
      <c r="BAO2176" s="218"/>
      <c r="BAP2176" s="218"/>
      <c r="BAQ2176" s="218"/>
      <c r="BAR2176" s="218"/>
      <c r="BAS2176" s="218"/>
      <c r="BAT2176" s="218"/>
      <c r="BAU2176" s="218"/>
      <c r="BAV2176" s="218"/>
      <c r="BAW2176" s="218"/>
      <c r="BAX2176" s="218"/>
      <c r="BAY2176" s="218"/>
      <c r="BAZ2176" s="218"/>
      <c r="BBA2176" s="218"/>
      <c r="BBB2176" s="218"/>
      <c r="BBC2176" s="218"/>
      <c r="BBD2176" s="218"/>
      <c r="BBE2176" s="218"/>
      <c r="BBF2176" s="218"/>
      <c r="BBG2176" s="218"/>
      <c r="BBH2176" s="218"/>
      <c r="BBI2176" s="218"/>
      <c r="BBJ2176" s="218"/>
      <c r="BBK2176" s="218"/>
      <c r="BBL2176" s="218"/>
      <c r="BBM2176" s="218"/>
      <c r="BBN2176" s="218"/>
      <c r="BBO2176" s="218"/>
      <c r="BBP2176" s="218"/>
      <c r="BBQ2176" s="218"/>
      <c r="BBR2176" s="218"/>
      <c r="BBS2176" s="218"/>
      <c r="BBT2176" s="218"/>
      <c r="BBU2176" s="218"/>
      <c r="BBV2176" s="218"/>
      <c r="BBW2176" s="218"/>
      <c r="BBX2176" s="218"/>
      <c r="BBY2176" s="218"/>
      <c r="BBZ2176" s="218"/>
      <c r="BCA2176" s="218"/>
      <c r="BCB2176" s="218"/>
      <c r="BCC2176" s="218"/>
      <c r="BCD2176" s="218"/>
      <c r="BCE2176" s="218"/>
      <c r="BCF2176" s="218"/>
      <c r="BCG2176" s="218"/>
      <c r="BCH2176" s="218"/>
      <c r="BCI2176" s="218"/>
      <c r="BCJ2176" s="218"/>
      <c r="BCK2176" s="218"/>
      <c r="BCL2176" s="218"/>
      <c r="BCM2176" s="218"/>
      <c r="BCN2176" s="218"/>
      <c r="BCO2176" s="218"/>
      <c r="BCP2176" s="218"/>
      <c r="BCQ2176" s="218"/>
      <c r="BCR2176" s="218"/>
      <c r="BCS2176" s="218"/>
      <c r="BCT2176" s="218"/>
      <c r="BCU2176" s="218"/>
      <c r="BCV2176" s="218"/>
      <c r="BCW2176" s="218"/>
      <c r="BCX2176" s="218"/>
      <c r="BCY2176" s="218"/>
      <c r="BCZ2176" s="218"/>
      <c r="BDA2176" s="218"/>
      <c r="BDB2176" s="218"/>
      <c r="BDC2176" s="218"/>
      <c r="BDD2176" s="218"/>
      <c r="BDE2176" s="218"/>
      <c r="BDF2176" s="218"/>
      <c r="BDG2176" s="218"/>
      <c r="BDH2176" s="218"/>
      <c r="BDI2176" s="218"/>
      <c r="BDJ2176" s="218"/>
      <c r="BDK2176" s="218"/>
      <c r="BDL2176" s="218"/>
      <c r="BDM2176" s="218"/>
      <c r="BDN2176" s="218"/>
      <c r="BDO2176" s="218"/>
      <c r="BDP2176" s="218"/>
      <c r="BDQ2176" s="218"/>
      <c r="BDR2176" s="218"/>
      <c r="BDS2176" s="218"/>
      <c r="BDT2176" s="218"/>
      <c r="BDU2176" s="218"/>
      <c r="BDV2176" s="218"/>
      <c r="BDW2176" s="218"/>
      <c r="BDX2176" s="218"/>
      <c r="BDY2176" s="218"/>
      <c r="BDZ2176" s="218"/>
      <c r="BEA2176" s="218"/>
      <c r="BEB2176" s="218"/>
      <c r="BEC2176" s="218"/>
      <c r="BED2176" s="218"/>
      <c r="BEE2176" s="218"/>
      <c r="BEF2176" s="218"/>
      <c r="BEG2176" s="218"/>
      <c r="BEH2176" s="218"/>
      <c r="BEI2176" s="218"/>
      <c r="BEJ2176" s="218"/>
      <c r="BEK2176" s="218"/>
      <c r="BEL2176" s="218"/>
      <c r="BEM2176" s="218"/>
      <c r="BEN2176" s="218"/>
      <c r="BEO2176" s="218"/>
      <c r="BEP2176" s="218"/>
      <c r="BEQ2176" s="218"/>
      <c r="BER2176" s="218"/>
      <c r="BES2176" s="218"/>
      <c r="BET2176" s="218"/>
      <c r="BEU2176" s="218"/>
      <c r="BEV2176" s="218"/>
      <c r="BEW2176" s="218"/>
      <c r="BEX2176" s="218"/>
      <c r="BEY2176" s="218"/>
      <c r="BEZ2176" s="218"/>
      <c r="BFA2176" s="218"/>
      <c r="BFB2176" s="218"/>
      <c r="BFC2176" s="218"/>
      <c r="BFD2176" s="218"/>
      <c r="BFE2176" s="218"/>
      <c r="BFF2176" s="218"/>
      <c r="BFG2176" s="218"/>
      <c r="BFH2176" s="218"/>
      <c r="BFI2176" s="218"/>
      <c r="BFJ2176" s="218"/>
      <c r="BFK2176" s="218"/>
      <c r="BFL2176" s="218"/>
      <c r="BFM2176" s="218"/>
      <c r="BFN2176" s="218"/>
      <c r="BFO2176" s="218"/>
      <c r="BFP2176" s="218"/>
      <c r="BFQ2176" s="218"/>
      <c r="BFR2176" s="218"/>
      <c r="BFS2176" s="218"/>
      <c r="BFT2176" s="218"/>
      <c r="BFU2176" s="218"/>
      <c r="BFV2176" s="218"/>
      <c r="BFW2176" s="218"/>
      <c r="BFX2176" s="218"/>
      <c r="BFY2176" s="218"/>
      <c r="BFZ2176" s="218"/>
      <c r="BGA2176" s="218"/>
      <c r="BGB2176" s="218"/>
      <c r="BGC2176" s="218"/>
      <c r="BGD2176" s="218"/>
      <c r="BGE2176" s="218"/>
      <c r="BGF2176" s="218"/>
      <c r="BGG2176" s="218"/>
      <c r="BGH2176" s="218"/>
      <c r="BGI2176" s="218"/>
      <c r="BGJ2176" s="218"/>
      <c r="BGK2176" s="218"/>
      <c r="BGL2176" s="218"/>
      <c r="BGM2176" s="218"/>
      <c r="BGN2176" s="218"/>
      <c r="BGO2176" s="218"/>
      <c r="BGP2176" s="218"/>
      <c r="BGQ2176" s="218"/>
      <c r="BGR2176" s="218"/>
      <c r="BGS2176" s="218"/>
      <c r="BGT2176" s="218"/>
      <c r="BGU2176" s="218"/>
      <c r="BGV2176" s="218"/>
      <c r="BGW2176" s="218"/>
      <c r="BGX2176" s="218"/>
      <c r="BGY2176" s="218"/>
      <c r="BGZ2176" s="218"/>
      <c r="BHA2176" s="218"/>
      <c r="BHB2176" s="218"/>
      <c r="BHC2176" s="218"/>
      <c r="BHD2176" s="218"/>
      <c r="BHE2176" s="218"/>
      <c r="BHF2176" s="218"/>
      <c r="BHG2176" s="218"/>
      <c r="BHH2176" s="218"/>
      <c r="BHI2176" s="218"/>
      <c r="BHJ2176" s="218"/>
      <c r="BHK2176" s="218"/>
      <c r="BHL2176" s="218"/>
      <c r="BHM2176" s="218"/>
      <c r="BHN2176" s="218"/>
      <c r="BHO2176" s="218"/>
      <c r="BHP2176" s="218"/>
      <c r="BHQ2176" s="218"/>
      <c r="BHR2176" s="218"/>
      <c r="BHS2176" s="218"/>
      <c r="BHT2176" s="218"/>
      <c r="BHU2176" s="218"/>
      <c r="BHV2176" s="218"/>
      <c r="BHW2176" s="218"/>
      <c r="BHX2176" s="218"/>
      <c r="BHY2176" s="218"/>
      <c r="BHZ2176" s="218"/>
      <c r="BIA2176" s="218"/>
      <c r="BIB2176" s="218"/>
      <c r="BIC2176" s="218"/>
      <c r="BID2176" s="218"/>
      <c r="BIE2176" s="218"/>
      <c r="BIF2176" s="218"/>
      <c r="BIG2176" s="218"/>
      <c r="BIH2176" s="218"/>
      <c r="BII2176" s="218"/>
      <c r="BIJ2176" s="218"/>
      <c r="BIK2176" s="218"/>
      <c r="BIL2176" s="218"/>
      <c r="BIM2176" s="218"/>
      <c r="BIN2176" s="218"/>
      <c r="BIO2176" s="218"/>
      <c r="BIP2176" s="218"/>
      <c r="BIQ2176" s="218"/>
      <c r="BIR2176" s="218"/>
      <c r="BIS2176" s="218"/>
      <c r="BIT2176" s="218"/>
      <c r="BIU2176" s="218"/>
      <c r="BIV2176" s="218"/>
      <c r="BIW2176" s="218"/>
      <c r="BIX2176" s="218"/>
      <c r="BIY2176" s="218"/>
      <c r="BIZ2176" s="218"/>
      <c r="BJA2176" s="218"/>
      <c r="BJB2176" s="218"/>
      <c r="BJC2176" s="218"/>
      <c r="BJD2176" s="218"/>
      <c r="BJE2176" s="218"/>
      <c r="BJF2176" s="218"/>
      <c r="BJG2176" s="218"/>
      <c r="BJH2176" s="218"/>
      <c r="BJI2176" s="218"/>
      <c r="BJJ2176" s="218"/>
      <c r="BJK2176" s="218"/>
      <c r="BJL2176" s="218"/>
      <c r="BJM2176" s="218"/>
      <c r="BJN2176" s="218"/>
      <c r="BJO2176" s="218"/>
      <c r="BJP2176" s="218"/>
      <c r="BJQ2176" s="218"/>
      <c r="BJR2176" s="218"/>
      <c r="BJS2176" s="218"/>
      <c r="BJT2176" s="218"/>
      <c r="BJU2176" s="218"/>
      <c r="BJV2176" s="218"/>
      <c r="BJW2176" s="218"/>
      <c r="BJX2176" s="218"/>
      <c r="BJY2176" s="218"/>
      <c r="BJZ2176" s="218"/>
      <c r="BKA2176" s="218"/>
      <c r="BKB2176" s="218"/>
      <c r="BKC2176" s="218"/>
      <c r="BKD2176" s="218"/>
      <c r="BKE2176" s="218"/>
      <c r="BKF2176" s="218"/>
      <c r="BKG2176" s="218"/>
      <c r="BKH2176" s="218"/>
      <c r="BKI2176" s="218"/>
      <c r="BKJ2176" s="218"/>
      <c r="BKK2176" s="218"/>
      <c r="BKL2176" s="218"/>
      <c r="BKM2176" s="218"/>
      <c r="BKN2176" s="218"/>
      <c r="BKO2176" s="218"/>
      <c r="BKP2176" s="218"/>
      <c r="BKQ2176" s="218"/>
      <c r="BKR2176" s="218"/>
      <c r="BKS2176" s="218"/>
      <c r="BKT2176" s="218"/>
      <c r="BKU2176" s="218"/>
      <c r="BKV2176" s="218"/>
      <c r="BKW2176" s="218"/>
      <c r="BKX2176" s="218"/>
      <c r="BKY2176" s="218"/>
      <c r="BKZ2176" s="218"/>
      <c r="BLA2176" s="218"/>
      <c r="BLB2176" s="218"/>
      <c r="BLC2176" s="218"/>
      <c r="BLD2176" s="218"/>
      <c r="BLE2176" s="218"/>
      <c r="BLF2176" s="218"/>
      <c r="BLG2176" s="218"/>
      <c r="BLH2176" s="218"/>
      <c r="BLI2176" s="218"/>
      <c r="BLJ2176" s="218"/>
      <c r="BLK2176" s="218"/>
      <c r="BLL2176" s="218"/>
      <c r="BLM2176" s="218"/>
      <c r="BLN2176" s="218"/>
      <c r="BLO2176" s="218"/>
      <c r="BLP2176" s="218"/>
      <c r="BLQ2176" s="218"/>
      <c r="BLR2176" s="218"/>
      <c r="BLS2176" s="218"/>
      <c r="BLT2176" s="218"/>
      <c r="BLU2176" s="218"/>
      <c r="BLV2176" s="218"/>
      <c r="BLW2176" s="218"/>
      <c r="BLX2176" s="218"/>
      <c r="BLY2176" s="218"/>
      <c r="BLZ2176" s="218"/>
      <c r="BMA2176" s="218"/>
      <c r="BMB2176" s="218"/>
      <c r="BMC2176" s="218"/>
      <c r="BMD2176" s="218"/>
      <c r="BME2176" s="218"/>
      <c r="BMF2176" s="218"/>
      <c r="BMG2176" s="218"/>
      <c r="BMH2176" s="218"/>
      <c r="BMI2176" s="218"/>
      <c r="BMJ2176" s="218"/>
      <c r="BMK2176" s="218"/>
      <c r="BML2176" s="218"/>
      <c r="BMM2176" s="218"/>
      <c r="BMN2176" s="218"/>
      <c r="BMO2176" s="218"/>
      <c r="BMP2176" s="218"/>
      <c r="BMQ2176" s="218"/>
      <c r="BMR2176" s="218"/>
      <c r="BMS2176" s="218"/>
      <c r="BMT2176" s="218"/>
      <c r="BMU2176" s="218"/>
      <c r="BMV2176" s="218"/>
      <c r="BMW2176" s="218"/>
      <c r="BMX2176" s="218"/>
      <c r="BMY2176" s="218"/>
      <c r="BMZ2176" s="218"/>
      <c r="BNA2176" s="218"/>
      <c r="BNB2176" s="218"/>
      <c r="BNC2176" s="218"/>
      <c r="BND2176" s="218"/>
      <c r="BNE2176" s="218"/>
      <c r="BNF2176" s="218"/>
      <c r="BNG2176" s="218"/>
      <c r="BNH2176" s="218"/>
      <c r="BNI2176" s="218"/>
      <c r="BNJ2176" s="218"/>
      <c r="BNK2176" s="218"/>
      <c r="BNL2176" s="218"/>
      <c r="BNM2176" s="218"/>
      <c r="BNN2176" s="218"/>
      <c r="BNO2176" s="218"/>
      <c r="BNP2176" s="218"/>
      <c r="BNQ2176" s="218"/>
      <c r="BNR2176" s="218"/>
      <c r="BNS2176" s="218"/>
      <c r="BNT2176" s="218"/>
      <c r="BNU2176" s="218"/>
      <c r="BNV2176" s="218"/>
      <c r="BNW2176" s="218"/>
      <c r="BNX2176" s="218"/>
      <c r="BNY2176" s="218"/>
      <c r="BNZ2176" s="218"/>
      <c r="BOA2176" s="218"/>
      <c r="BOB2176" s="218"/>
      <c r="BOC2176" s="218"/>
      <c r="BOD2176" s="218"/>
      <c r="BOE2176" s="218"/>
      <c r="BOF2176" s="218"/>
      <c r="BOG2176" s="218"/>
      <c r="BOH2176" s="218"/>
      <c r="BOI2176" s="218"/>
      <c r="BOJ2176" s="218"/>
      <c r="BOK2176" s="218"/>
      <c r="BOL2176" s="218"/>
      <c r="BOM2176" s="218"/>
      <c r="BON2176" s="218"/>
      <c r="BOO2176" s="218"/>
      <c r="BOP2176" s="218"/>
      <c r="BOQ2176" s="218"/>
      <c r="BOR2176" s="218"/>
      <c r="BOS2176" s="218"/>
      <c r="BOT2176" s="218"/>
      <c r="BOU2176" s="218"/>
      <c r="BOV2176" s="218"/>
      <c r="BOW2176" s="218"/>
      <c r="BOX2176" s="218"/>
      <c r="BOY2176" s="218"/>
      <c r="BOZ2176" s="218"/>
      <c r="BPA2176" s="218"/>
      <c r="BPB2176" s="218"/>
      <c r="BPC2176" s="218"/>
      <c r="BPD2176" s="218"/>
      <c r="BPE2176" s="218"/>
      <c r="BPF2176" s="218"/>
      <c r="BPG2176" s="218"/>
      <c r="BPH2176" s="218"/>
      <c r="BPI2176" s="218"/>
      <c r="BPJ2176" s="218"/>
      <c r="BPK2176" s="218"/>
      <c r="BPL2176" s="218"/>
      <c r="BPM2176" s="218"/>
      <c r="BPN2176" s="218"/>
      <c r="BPO2176" s="218"/>
      <c r="BPP2176" s="218"/>
      <c r="BPQ2176" s="218"/>
      <c r="BPR2176" s="218"/>
      <c r="BPS2176" s="218"/>
      <c r="BPT2176" s="218"/>
      <c r="BPU2176" s="218"/>
      <c r="BPV2176" s="218"/>
      <c r="BPW2176" s="218"/>
      <c r="BPX2176" s="218"/>
      <c r="BPY2176" s="218"/>
      <c r="BPZ2176" s="218"/>
      <c r="BQA2176" s="218"/>
      <c r="BQB2176" s="218"/>
      <c r="BQC2176" s="218"/>
      <c r="BQD2176" s="218"/>
      <c r="BQE2176" s="218"/>
      <c r="BQF2176" s="218"/>
      <c r="BQG2176" s="218"/>
      <c r="BQH2176" s="218"/>
      <c r="BQI2176" s="218"/>
      <c r="BQJ2176" s="218"/>
      <c r="BQK2176" s="218"/>
      <c r="BQL2176" s="218"/>
      <c r="BQM2176" s="218"/>
      <c r="BQN2176" s="218"/>
      <c r="BQO2176" s="218"/>
      <c r="BQP2176" s="218"/>
      <c r="BQQ2176" s="218"/>
      <c r="BQR2176" s="218"/>
      <c r="BQS2176" s="218"/>
      <c r="BQT2176" s="218"/>
      <c r="BQU2176" s="218"/>
      <c r="BQV2176" s="218"/>
      <c r="BQW2176" s="218"/>
      <c r="BQX2176" s="218"/>
      <c r="BQY2176" s="218"/>
      <c r="BQZ2176" s="218"/>
      <c r="BRA2176" s="218"/>
      <c r="BRB2176" s="218"/>
      <c r="BRC2176" s="218"/>
      <c r="BRD2176" s="218"/>
      <c r="BRE2176" s="218"/>
      <c r="BRF2176" s="218"/>
      <c r="BRG2176" s="218"/>
      <c r="BRH2176" s="218"/>
      <c r="BRI2176" s="218"/>
      <c r="BRJ2176" s="218"/>
      <c r="BRK2176" s="218"/>
      <c r="BRL2176" s="218"/>
      <c r="BRM2176" s="218"/>
      <c r="BRN2176" s="218"/>
      <c r="BRO2176" s="218"/>
      <c r="BRP2176" s="218"/>
      <c r="BRQ2176" s="218"/>
      <c r="BRR2176" s="218"/>
      <c r="BRS2176" s="218"/>
      <c r="BRT2176" s="218"/>
      <c r="BRU2176" s="218"/>
      <c r="BRV2176" s="218"/>
      <c r="BRW2176" s="218"/>
      <c r="BRX2176" s="218"/>
      <c r="BRY2176" s="218"/>
      <c r="BRZ2176" s="218"/>
      <c r="BSA2176" s="218"/>
      <c r="BSB2176" s="218"/>
      <c r="BSC2176" s="218"/>
      <c r="BSD2176" s="218"/>
      <c r="BSE2176" s="218"/>
      <c r="BSF2176" s="218"/>
      <c r="BSG2176" s="218"/>
      <c r="BSH2176" s="218"/>
      <c r="BSI2176" s="218"/>
      <c r="BSJ2176" s="218"/>
      <c r="BSK2176" s="218"/>
      <c r="BSL2176" s="218"/>
      <c r="BSM2176" s="218"/>
      <c r="BSN2176" s="218"/>
      <c r="BSO2176" s="218"/>
      <c r="BSP2176" s="218"/>
      <c r="BSQ2176" s="218"/>
      <c r="BSR2176" s="218"/>
      <c r="BSS2176" s="218"/>
      <c r="BST2176" s="218"/>
      <c r="BSU2176" s="218"/>
      <c r="BSV2176" s="218"/>
      <c r="BSW2176" s="218"/>
      <c r="BSX2176" s="218"/>
      <c r="BSY2176" s="218"/>
      <c r="BSZ2176" s="218"/>
      <c r="BTA2176" s="218"/>
      <c r="BTB2176" s="218"/>
      <c r="BTC2176" s="218"/>
      <c r="BTD2176" s="218"/>
      <c r="BTE2176" s="218"/>
      <c r="BTF2176" s="218"/>
      <c r="BTG2176" s="218"/>
      <c r="BTH2176" s="218"/>
      <c r="BTI2176" s="218"/>
      <c r="BTJ2176" s="218"/>
      <c r="BTK2176" s="218"/>
      <c r="BTL2176" s="218"/>
      <c r="BTM2176" s="218"/>
      <c r="BTN2176" s="218"/>
      <c r="BTO2176" s="218"/>
      <c r="BTP2176" s="218"/>
      <c r="BTQ2176" s="218"/>
      <c r="BTR2176" s="218"/>
      <c r="BTS2176" s="218"/>
      <c r="BTT2176" s="218"/>
      <c r="BTU2176" s="218"/>
      <c r="BTV2176" s="218"/>
      <c r="BTW2176" s="218"/>
      <c r="BTX2176" s="218"/>
      <c r="BTY2176" s="218"/>
      <c r="BTZ2176" s="218"/>
      <c r="BUA2176" s="218"/>
      <c r="BUB2176" s="218"/>
      <c r="BUC2176" s="218"/>
      <c r="BUD2176" s="218"/>
      <c r="BUE2176" s="218"/>
      <c r="BUF2176" s="218"/>
      <c r="BUG2176" s="218"/>
      <c r="BUH2176" s="218"/>
      <c r="BUI2176" s="218"/>
      <c r="BUJ2176" s="218"/>
      <c r="BUK2176" s="218"/>
      <c r="BUL2176" s="218"/>
      <c r="BUM2176" s="218"/>
      <c r="BUN2176" s="218"/>
      <c r="BUO2176" s="218"/>
      <c r="BUP2176" s="218"/>
      <c r="BUQ2176" s="218"/>
      <c r="BUR2176" s="218"/>
      <c r="BUS2176" s="218"/>
      <c r="BUT2176" s="218"/>
      <c r="BUU2176" s="218"/>
      <c r="BUV2176" s="218"/>
      <c r="BUW2176" s="218"/>
      <c r="BUX2176" s="218"/>
      <c r="BUY2176" s="218"/>
      <c r="BUZ2176" s="218"/>
      <c r="BVA2176" s="218"/>
      <c r="BVB2176" s="218"/>
      <c r="BVC2176" s="218"/>
      <c r="BVD2176" s="218"/>
      <c r="BVE2176" s="218"/>
      <c r="BVF2176" s="218"/>
      <c r="BVG2176" s="218"/>
      <c r="BVH2176" s="218"/>
      <c r="BVI2176" s="218"/>
      <c r="BVJ2176" s="218"/>
      <c r="BVK2176" s="218"/>
      <c r="BVL2176" s="218"/>
      <c r="BVM2176" s="218"/>
      <c r="BVN2176" s="218"/>
      <c r="BVO2176" s="218"/>
      <c r="BVP2176" s="218"/>
      <c r="BVQ2176" s="218"/>
      <c r="BVR2176" s="218"/>
      <c r="BVS2176" s="218"/>
      <c r="BVT2176" s="218"/>
      <c r="BVU2176" s="218"/>
      <c r="BVV2176" s="218"/>
      <c r="BVW2176" s="218"/>
      <c r="BVX2176" s="218"/>
      <c r="BVY2176" s="218"/>
      <c r="BVZ2176" s="218"/>
      <c r="BWA2176" s="218"/>
      <c r="BWB2176" s="218"/>
      <c r="BWC2176" s="218"/>
      <c r="BWD2176" s="218"/>
      <c r="BWE2176" s="218"/>
      <c r="BWF2176" s="218"/>
      <c r="BWG2176" s="218"/>
      <c r="BWH2176" s="218"/>
      <c r="BWI2176" s="218"/>
      <c r="BWJ2176" s="218"/>
      <c r="BWK2176" s="218"/>
      <c r="BWL2176" s="218"/>
      <c r="BWM2176" s="218"/>
      <c r="BWN2176" s="218"/>
      <c r="BWO2176" s="218"/>
      <c r="BWP2176" s="218"/>
      <c r="BWQ2176" s="218"/>
      <c r="BWR2176" s="218"/>
      <c r="BWS2176" s="218"/>
      <c r="BWT2176" s="218"/>
      <c r="BWU2176" s="218"/>
      <c r="BWV2176" s="218"/>
      <c r="BWW2176" s="218"/>
      <c r="BWX2176" s="218"/>
      <c r="BWY2176" s="218"/>
      <c r="BWZ2176" s="218"/>
      <c r="BXA2176" s="218"/>
      <c r="BXB2176" s="218"/>
      <c r="BXC2176" s="218"/>
      <c r="BXD2176" s="218"/>
      <c r="BXE2176" s="218"/>
      <c r="BXF2176" s="218"/>
      <c r="BXG2176" s="218"/>
      <c r="BXH2176" s="218"/>
      <c r="BXI2176" s="218"/>
      <c r="BXJ2176" s="218"/>
      <c r="BXK2176" s="218"/>
      <c r="BXL2176" s="218"/>
      <c r="BXM2176" s="218"/>
      <c r="BXN2176" s="218"/>
      <c r="BXO2176" s="218"/>
      <c r="BXP2176" s="218"/>
      <c r="BXQ2176" s="218"/>
      <c r="BXR2176" s="218"/>
      <c r="BXS2176" s="218"/>
      <c r="BXT2176" s="218"/>
      <c r="BXU2176" s="218"/>
      <c r="BXV2176" s="218"/>
      <c r="BXW2176" s="218"/>
      <c r="BXX2176" s="218"/>
      <c r="BXY2176" s="218"/>
      <c r="BXZ2176" s="218"/>
      <c r="BYA2176" s="218"/>
      <c r="BYB2176" s="218"/>
      <c r="BYC2176" s="218"/>
      <c r="BYD2176" s="218"/>
      <c r="BYE2176" s="218"/>
      <c r="BYF2176" s="218"/>
      <c r="BYG2176" s="218"/>
      <c r="BYH2176" s="218"/>
      <c r="BYI2176" s="218"/>
      <c r="BYJ2176" s="218"/>
      <c r="BYK2176" s="218"/>
      <c r="BYL2176" s="218"/>
      <c r="BYM2176" s="218"/>
      <c r="BYN2176" s="218"/>
      <c r="BYO2176" s="218"/>
      <c r="BYP2176" s="218"/>
      <c r="BYQ2176" s="218"/>
      <c r="BYR2176" s="218"/>
      <c r="BYS2176" s="218"/>
      <c r="BYT2176" s="218"/>
      <c r="BYU2176" s="218"/>
      <c r="BYV2176" s="218"/>
      <c r="BYW2176" s="218"/>
      <c r="BYX2176" s="218"/>
      <c r="BYY2176" s="218"/>
      <c r="BYZ2176" s="218"/>
      <c r="BZA2176" s="218"/>
      <c r="BZB2176" s="218"/>
      <c r="BZC2176" s="218"/>
      <c r="BZD2176" s="218"/>
      <c r="BZE2176" s="218"/>
      <c r="BZF2176" s="218"/>
      <c r="BZG2176" s="218"/>
      <c r="BZH2176" s="218"/>
      <c r="BZI2176" s="218"/>
      <c r="BZJ2176" s="218"/>
      <c r="BZK2176" s="218"/>
      <c r="BZL2176" s="218"/>
      <c r="BZM2176" s="218"/>
      <c r="BZN2176" s="218"/>
      <c r="BZO2176" s="218"/>
      <c r="BZP2176" s="218"/>
      <c r="BZQ2176" s="218"/>
      <c r="BZR2176" s="218"/>
      <c r="BZS2176" s="218"/>
      <c r="BZT2176" s="218"/>
      <c r="BZU2176" s="218"/>
      <c r="BZV2176" s="218"/>
      <c r="BZW2176" s="218"/>
      <c r="BZX2176" s="218"/>
      <c r="BZY2176" s="218"/>
      <c r="BZZ2176" s="218"/>
      <c r="CAA2176" s="218"/>
      <c r="CAB2176" s="218"/>
      <c r="CAC2176" s="218"/>
      <c r="CAD2176" s="218"/>
      <c r="CAE2176" s="218"/>
      <c r="CAF2176" s="218"/>
      <c r="CAG2176" s="218"/>
      <c r="CAH2176" s="218"/>
      <c r="CAI2176" s="218"/>
      <c r="CAJ2176" s="218"/>
      <c r="CAK2176" s="218"/>
      <c r="CAL2176" s="218"/>
      <c r="CAM2176" s="218"/>
      <c r="CAN2176" s="218"/>
      <c r="CAO2176" s="218"/>
      <c r="CAP2176" s="218"/>
      <c r="CAQ2176" s="218"/>
      <c r="CAR2176" s="218"/>
      <c r="CAS2176" s="218"/>
      <c r="CAT2176" s="218"/>
      <c r="CAU2176" s="218"/>
      <c r="CAV2176" s="218"/>
      <c r="CAW2176" s="218"/>
      <c r="CAX2176" s="218"/>
      <c r="CAY2176" s="218"/>
      <c r="CAZ2176" s="218"/>
      <c r="CBA2176" s="218"/>
      <c r="CBB2176" s="218"/>
      <c r="CBC2176" s="218"/>
      <c r="CBD2176" s="218"/>
      <c r="CBE2176" s="218"/>
      <c r="CBF2176" s="218"/>
      <c r="CBG2176" s="218"/>
      <c r="CBH2176" s="218"/>
      <c r="CBI2176" s="218"/>
      <c r="CBJ2176" s="218"/>
      <c r="CBK2176" s="218"/>
      <c r="CBL2176" s="218"/>
      <c r="CBM2176" s="218"/>
      <c r="CBN2176" s="218"/>
      <c r="CBO2176" s="218"/>
      <c r="CBP2176" s="218"/>
      <c r="CBQ2176" s="218"/>
      <c r="CBR2176" s="218"/>
      <c r="CBS2176" s="218"/>
      <c r="CBT2176" s="218"/>
      <c r="CBU2176" s="218"/>
      <c r="CBV2176" s="218"/>
      <c r="CBW2176" s="218"/>
      <c r="CBX2176" s="218"/>
      <c r="CBY2176" s="218"/>
      <c r="CBZ2176" s="218"/>
      <c r="CCA2176" s="218"/>
      <c r="CCB2176" s="218"/>
      <c r="CCC2176" s="218"/>
      <c r="CCD2176" s="218"/>
      <c r="CCE2176" s="218"/>
      <c r="CCF2176" s="218"/>
      <c r="CCG2176" s="218"/>
      <c r="CCH2176" s="218"/>
      <c r="CCI2176" s="218"/>
      <c r="CCJ2176" s="218"/>
      <c r="CCK2176" s="218"/>
      <c r="CCL2176" s="218"/>
      <c r="CCM2176" s="218"/>
      <c r="CCN2176" s="218"/>
      <c r="CCO2176" s="218"/>
      <c r="CCP2176" s="218"/>
      <c r="CCQ2176" s="218"/>
      <c r="CCR2176" s="218"/>
      <c r="CCS2176" s="218"/>
      <c r="CCT2176" s="218"/>
      <c r="CCU2176" s="218"/>
      <c r="CCV2176" s="218"/>
      <c r="CCW2176" s="218"/>
      <c r="CCX2176" s="218"/>
      <c r="CCY2176" s="218"/>
      <c r="CCZ2176" s="218"/>
      <c r="CDA2176" s="218"/>
      <c r="CDB2176" s="218"/>
      <c r="CDC2176" s="218"/>
      <c r="CDD2176" s="218"/>
      <c r="CDE2176" s="218"/>
      <c r="CDF2176" s="218"/>
      <c r="CDG2176" s="218"/>
      <c r="CDH2176" s="218"/>
      <c r="CDI2176" s="218"/>
      <c r="CDJ2176" s="218"/>
      <c r="CDK2176" s="218"/>
      <c r="CDL2176" s="218"/>
      <c r="CDM2176" s="218"/>
      <c r="CDN2176" s="218"/>
      <c r="CDO2176" s="218"/>
      <c r="CDP2176" s="218"/>
      <c r="CDQ2176" s="218"/>
      <c r="CDR2176" s="218"/>
      <c r="CDS2176" s="218"/>
      <c r="CDT2176" s="218"/>
      <c r="CDU2176" s="218"/>
      <c r="CDV2176" s="218"/>
      <c r="CDW2176" s="218"/>
      <c r="CDX2176" s="218"/>
      <c r="CDY2176" s="218"/>
      <c r="CDZ2176" s="218"/>
      <c r="CEA2176" s="218"/>
      <c r="CEB2176" s="218"/>
      <c r="CEC2176" s="218"/>
      <c r="CED2176" s="218"/>
      <c r="CEE2176" s="218"/>
      <c r="CEF2176" s="218"/>
      <c r="CEG2176" s="218"/>
      <c r="CEH2176" s="218"/>
      <c r="CEI2176" s="218"/>
      <c r="CEJ2176" s="218"/>
      <c r="CEK2176" s="218"/>
      <c r="CEL2176" s="218"/>
      <c r="CEM2176" s="218"/>
      <c r="CEN2176" s="218"/>
      <c r="CEO2176" s="218"/>
      <c r="CEP2176" s="218"/>
      <c r="CEQ2176" s="218"/>
      <c r="CER2176" s="218"/>
      <c r="CES2176" s="218"/>
      <c r="CET2176" s="218"/>
      <c r="CEU2176" s="218"/>
      <c r="CEV2176" s="218"/>
      <c r="CEW2176" s="218"/>
      <c r="CEX2176" s="218"/>
      <c r="CEY2176" s="218"/>
      <c r="CEZ2176" s="218"/>
      <c r="CFA2176" s="218"/>
      <c r="CFB2176" s="218"/>
      <c r="CFC2176" s="218"/>
      <c r="CFD2176" s="218"/>
      <c r="CFE2176" s="218"/>
      <c r="CFF2176" s="218"/>
      <c r="CFG2176" s="218"/>
      <c r="CFH2176" s="218"/>
      <c r="CFI2176" s="218"/>
      <c r="CFJ2176" s="218"/>
      <c r="CFK2176" s="218"/>
      <c r="CFL2176" s="218"/>
      <c r="CFM2176" s="218"/>
      <c r="CFN2176" s="218"/>
      <c r="CFO2176" s="218"/>
      <c r="CFP2176" s="218"/>
      <c r="CFQ2176" s="218"/>
      <c r="CFR2176" s="218"/>
      <c r="CFS2176" s="218"/>
      <c r="CFT2176" s="218"/>
      <c r="CFU2176" s="218"/>
      <c r="CFV2176" s="218"/>
      <c r="CFW2176" s="218"/>
      <c r="CFX2176" s="218"/>
      <c r="CFY2176" s="218"/>
      <c r="CFZ2176" s="218"/>
      <c r="CGA2176" s="218"/>
      <c r="CGB2176" s="218"/>
      <c r="CGC2176" s="218"/>
      <c r="CGD2176" s="218"/>
      <c r="CGE2176" s="218"/>
      <c r="CGF2176" s="218"/>
      <c r="CGG2176" s="218"/>
      <c r="CGH2176" s="218"/>
      <c r="CGI2176" s="218"/>
      <c r="CGJ2176" s="218"/>
      <c r="CGK2176" s="218"/>
      <c r="CGL2176" s="218"/>
      <c r="CGM2176" s="218"/>
      <c r="CGN2176" s="218"/>
      <c r="CGO2176" s="218"/>
      <c r="CGP2176" s="218"/>
      <c r="CGQ2176" s="218"/>
      <c r="CGR2176" s="218"/>
      <c r="CGS2176" s="218"/>
      <c r="CGT2176" s="218"/>
      <c r="CGU2176" s="218"/>
      <c r="CGV2176" s="218"/>
      <c r="CGW2176" s="218"/>
      <c r="CGX2176" s="218"/>
      <c r="CGY2176" s="218"/>
      <c r="CGZ2176" s="218"/>
      <c r="CHA2176" s="218"/>
      <c r="CHB2176" s="218"/>
      <c r="CHC2176" s="218"/>
      <c r="CHD2176" s="218"/>
      <c r="CHE2176" s="218"/>
      <c r="CHF2176" s="218"/>
      <c r="CHG2176" s="218"/>
      <c r="CHH2176" s="218"/>
      <c r="CHI2176" s="218"/>
      <c r="CHJ2176" s="218"/>
      <c r="CHK2176" s="218"/>
      <c r="CHL2176" s="218"/>
      <c r="CHM2176" s="218"/>
      <c r="CHN2176" s="218"/>
      <c r="CHO2176" s="218"/>
      <c r="CHP2176" s="218"/>
      <c r="CHQ2176" s="218"/>
      <c r="CHR2176" s="218"/>
      <c r="CHS2176" s="218"/>
      <c r="CHT2176" s="218"/>
      <c r="CHU2176" s="218"/>
      <c r="CHV2176" s="218"/>
      <c r="CHW2176" s="218"/>
      <c r="CHX2176" s="218"/>
      <c r="CHY2176" s="218"/>
      <c r="CHZ2176" s="218"/>
      <c r="CIA2176" s="218"/>
      <c r="CIB2176" s="218"/>
      <c r="CIC2176" s="218"/>
      <c r="CID2176" s="218"/>
      <c r="CIE2176" s="218"/>
      <c r="CIF2176" s="218"/>
      <c r="CIG2176" s="218"/>
      <c r="CIH2176" s="218"/>
      <c r="CII2176" s="218"/>
      <c r="CIJ2176" s="218"/>
      <c r="CIK2176" s="218"/>
      <c r="CIL2176" s="218"/>
      <c r="CIM2176" s="218"/>
      <c r="CIN2176" s="218"/>
      <c r="CIO2176" s="218"/>
      <c r="CIP2176" s="218"/>
      <c r="CIQ2176" s="218"/>
      <c r="CIR2176" s="218"/>
      <c r="CIS2176" s="218"/>
      <c r="CIT2176" s="218"/>
      <c r="CIU2176" s="218"/>
      <c r="CIV2176" s="218"/>
      <c r="CIW2176" s="218"/>
      <c r="CIX2176" s="218"/>
      <c r="CIY2176" s="218"/>
      <c r="CIZ2176" s="218"/>
      <c r="CJA2176" s="218"/>
      <c r="CJB2176" s="218"/>
      <c r="CJC2176" s="218"/>
      <c r="CJD2176" s="218"/>
      <c r="CJE2176" s="218"/>
      <c r="CJF2176" s="218"/>
      <c r="CJG2176" s="218"/>
      <c r="CJH2176" s="218"/>
      <c r="CJI2176" s="218"/>
      <c r="CJJ2176" s="218"/>
      <c r="CJK2176" s="218"/>
      <c r="CJL2176" s="218"/>
      <c r="CJM2176" s="218"/>
      <c r="CJN2176" s="218"/>
      <c r="CJO2176" s="218"/>
      <c r="CJP2176" s="218"/>
      <c r="CJQ2176" s="218"/>
      <c r="CJR2176" s="218"/>
      <c r="CJS2176" s="218"/>
      <c r="CJT2176" s="218"/>
      <c r="CJU2176" s="218"/>
      <c r="CJV2176" s="218"/>
      <c r="CJW2176" s="218"/>
      <c r="CJX2176" s="218"/>
      <c r="CJY2176" s="218"/>
      <c r="CJZ2176" s="218"/>
      <c r="CKA2176" s="218"/>
      <c r="CKB2176" s="218"/>
      <c r="CKC2176" s="218"/>
      <c r="CKD2176" s="218"/>
      <c r="CKE2176" s="218"/>
      <c r="CKF2176" s="218"/>
      <c r="CKG2176" s="218"/>
      <c r="CKH2176" s="218"/>
      <c r="CKI2176" s="218"/>
      <c r="CKJ2176" s="218"/>
      <c r="CKK2176" s="218"/>
      <c r="CKL2176" s="218"/>
      <c r="CKM2176" s="218"/>
      <c r="CKN2176" s="218"/>
      <c r="CKO2176" s="218"/>
      <c r="CKP2176" s="218"/>
      <c r="CKQ2176" s="218"/>
      <c r="CKR2176" s="218"/>
      <c r="CKS2176" s="218"/>
      <c r="CKT2176" s="218"/>
      <c r="CKU2176" s="218"/>
      <c r="CKV2176" s="218"/>
      <c r="CKW2176" s="218"/>
      <c r="CKX2176" s="218"/>
      <c r="CKY2176" s="218"/>
      <c r="CKZ2176" s="218"/>
      <c r="CLA2176" s="218"/>
      <c r="CLB2176" s="218"/>
      <c r="CLC2176" s="218"/>
      <c r="CLD2176" s="218"/>
      <c r="CLE2176" s="218"/>
      <c r="CLF2176" s="218"/>
      <c r="CLG2176" s="218"/>
      <c r="CLH2176" s="218"/>
      <c r="CLI2176" s="218"/>
      <c r="CLJ2176" s="218"/>
      <c r="CLK2176" s="218"/>
      <c r="CLL2176" s="218"/>
      <c r="CLM2176" s="218"/>
      <c r="CLN2176" s="218"/>
      <c r="CLO2176" s="218"/>
      <c r="CLP2176" s="218"/>
      <c r="CLQ2176" s="218"/>
      <c r="CLR2176" s="218"/>
      <c r="CLS2176" s="218"/>
      <c r="CLT2176" s="218"/>
      <c r="CLU2176" s="218"/>
      <c r="CLV2176" s="218"/>
      <c r="CLW2176" s="218"/>
      <c r="CLX2176" s="218"/>
      <c r="CLY2176" s="218"/>
      <c r="CLZ2176" s="218"/>
      <c r="CMA2176" s="218"/>
      <c r="CMB2176" s="218"/>
      <c r="CMC2176" s="218"/>
      <c r="CMD2176" s="218"/>
      <c r="CME2176" s="218"/>
      <c r="CMF2176" s="218"/>
      <c r="CMG2176" s="218"/>
      <c r="CMH2176" s="218"/>
      <c r="CMI2176" s="218"/>
      <c r="CMJ2176" s="218"/>
      <c r="CMK2176" s="218"/>
      <c r="CML2176" s="218"/>
      <c r="CMM2176" s="218"/>
      <c r="CMN2176" s="218"/>
      <c r="CMO2176" s="218"/>
      <c r="CMP2176" s="218"/>
      <c r="CMQ2176" s="218"/>
      <c r="CMR2176" s="218"/>
      <c r="CMS2176" s="218"/>
      <c r="CMT2176" s="218"/>
      <c r="CMU2176" s="218"/>
      <c r="CMV2176" s="218"/>
      <c r="CMW2176" s="218"/>
      <c r="CMX2176" s="218"/>
      <c r="CMY2176" s="218"/>
      <c r="CMZ2176" s="218"/>
      <c r="CNA2176" s="218"/>
      <c r="CNB2176" s="218"/>
      <c r="CNC2176" s="218"/>
      <c r="CND2176" s="218"/>
      <c r="CNE2176" s="218"/>
      <c r="CNF2176" s="218"/>
      <c r="CNG2176" s="218"/>
      <c r="CNH2176" s="218"/>
      <c r="CNI2176" s="218"/>
      <c r="CNJ2176" s="218"/>
      <c r="CNK2176" s="218"/>
      <c r="CNL2176" s="218"/>
      <c r="CNM2176" s="218"/>
      <c r="CNN2176" s="218"/>
      <c r="CNO2176" s="218"/>
      <c r="CNP2176" s="218"/>
      <c r="CNQ2176" s="218"/>
      <c r="CNR2176" s="218"/>
      <c r="CNS2176" s="218"/>
      <c r="CNT2176" s="218"/>
      <c r="CNU2176" s="218"/>
      <c r="CNV2176" s="218"/>
      <c r="CNW2176" s="218"/>
      <c r="CNX2176" s="218"/>
      <c r="CNY2176" s="218"/>
      <c r="CNZ2176" s="218"/>
      <c r="COA2176" s="218"/>
      <c r="COB2176" s="218"/>
      <c r="COC2176" s="218"/>
      <c r="COD2176" s="218"/>
      <c r="COE2176" s="218"/>
      <c r="COF2176" s="218"/>
      <c r="COG2176" s="218"/>
      <c r="COH2176" s="218"/>
      <c r="COI2176" s="218"/>
      <c r="COJ2176" s="218"/>
      <c r="COK2176" s="218"/>
      <c r="COL2176" s="218"/>
      <c r="COM2176" s="218"/>
      <c r="CON2176" s="218"/>
      <c r="COO2176" s="218"/>
      <c r="COP2176" s="218"/>
      <c r="COQ2176" s="218"/>
      <c r="COR2176" s="218"/>
      <c r="COS2176" s="218"/>
      <c r="COT2176" s="218"/>
      <c r="COU2176" s="218"/>
      <c r="COV2176" s="218"/>
      <c r="COW2176" s="218"/>
      <c r="COX2176" s="218"/>
      <c r="COY2176" s="218"/>
      <c r="COZ2176" s="218"/>
      <c r="CPA2176" s="218"/>
      <c r="CPB2176" s="218"/>
      <c r="CPC2176" s="218"/>
      <c r="CPD2176" s="218"/>
      <c r="CPE2176" s="218"/>
      <c r="CPF2176" s="218"/>
      <c r="CPG2176" s="218"/>
      <c r="CPH2176" s="218"/>
      <c r="CPI2176" s="218"/>
      <c r="CPJ2176" s="218"/>
      <c r="CPK2176" s="218"/>
      <c r="CPL2176" s="218"/>
      <c r="CPM2176" s="218"/>
      <c r="CPN2176" s="218"/>
      <c r="CPO2176" s="218"/>
      <c r="CPP2176" s="218"/>
      <c r="CPQ2176" s="218"/>
      <c r="CPR2176" s="218"/>
      <c r="CPS2176" s="218"/>
      <c r="CPT2176" s="218"/>
      <c r="CPU2176" s="218"/>
      <c r="CPV2176" s="218"/>
      <c r="CPW2176" s="218"/>
      <c r="CPX2176" s="218"/>
      <c r="CPY2176" s="218"/>
      <c r="CPZ2176" s="218"/>
      <c r="CQA2176" s="218"/>
      <c r="CQB2176" s="218"/>
      <c r="CQC2176" s="218"/>
      <c r="CQD2176" s="218"/>
      <c r="CQE2176" s="218"/>
      <c r="CQF2176" s="218"/>
      <c r="CQG2176" s="218"/>
      <c r="CQH2176" s="218"/>
      <c r="CQI2176" s="218"/>
      <c r="CQJ2176" s="218"/>
      <c r="CQK2176" s="218"/>
      <c r="CQL2176" s="218"/>
      <c r="CQM2176" s="218"/>
      <c r="CQN2176" s="218"/>
      <c r="CQO2176" s="218"/>
      <c r="CQP2176" s="218"/>
      <c r="CQQ2176" s="218"/>
      <c r="CQR2176" s="218"/>
      <c r="CQS2176" s="218"/>
      <c r="CQT2176" s="218"/>
      <c r="CQU2176" s="218"/>
      <c r="CQV2176" s="218"/>
      <c r="CQW2176" s="218"/>
      <c r="CQX2176" s="218"/>
      <c r="CQY2176" s="218"/>
      <c r="CQZ2176" s="218"/>
      <c r="CRA2176" s="218"/>
      <c r="CRB2176" s="218"/>
      <c r="CRC2176" s="218"/>
      <c r="CRD2176" s="218"/>
      <c r="CRE2176" s="218"/>
      <c r="CRF2176" s="218"/>
      <c r="CRG2176" s="218"/>
      <c r="CRH2176" s="218"/>
      <c r="CRI2176" s="218"/>
      <c r="CRJ2176" s="218"/>
      <c r="CRK2176" s="218"/>
      <c r="CRL2176" s="218"/>
      <c r="CRM2176" s="218"/>
      <c r="CRN2176" s="218"/>
      <c r="CRO2176" s="218"/>
      <c r="CRP2176" s="218"/>
      <c r="CRQ2176" s="218"/>
      <c r="CRR2176" s="218"/>
      <c r="CRS2176" s="218"/>
      <c r="CRT2176" s="218"/>
      <c r="CRU2176" s="218"/>
      <c r="CRV2176" s="218"/>
      <c r="CRW2176" s="218"/>
      <c r="CRX2176" s="218"/>
      <c r="CRY2176" s="218"/>
      <c r="CRZ2176" s="218"/>
      <c r="CSA2176" s="218"/>
      <c r="CSB2176" s="218"/>
      <c r="CSC2176" s="218"/>
      <c r="CSD2176" s="218"/>
      <c r="CSE2176" s="218"/>
      <c r="CSF2176" s="218"/>
      <c r="CSG2176" s="218"/>
      <c r="CSH2176" s="218"/>
      <c r="CSI2176" s="218"/>
      <c r="CSJ2176" s="218"/>
      <c r="CSK2176" s="218"/>
      <c r="CSL2176" s="218"/>
      <c r="CSM2176" s="218"/>
      <c r="CSN2176" s="218"/>
      <c r="CSO2176" s="218"/>
      <c r="CSP2176" s="218"/>
      <c r="CSQ2176" s="218"/>
      <c r="CSR2176" s="218"/>
      <c r="CSS2176" s="218"/>
      <c r="CST2176" s="218"/>
      <c r="CSU2176" s="218"/>
      <c r="CSV2176" s="218"/>
      <c r="CSW2176" s="218"/>
      <c r="CSX2176" s="218"/>
      <c r="CSY2176" s="218"/>
      <c r="CSZ2176" s="218"/>
      <c r="CTA2176" s="218"/>
      <c r="CTB2176" s="218"/>
      <c r="CTC2176" s="218"/>
      <c r="CTD2176" s="218"/>
      <c r="CTE2176" s="218"/>
      <c r="CTF2176" s="218"/>
      <c r="CTG2176" s="218"/>
      <c r="CTH2176" s="218"/>
      <c r="CTI2176" s="218"/>
      <c r="CTJ2176" s="218"/>
      <c r="CTK2176" s="218"/>
      <c r="CTL2176" s="218"/>
      <c r="CTM2176" s="218"/>
      <c r="CTN2176" s="218"/>
      <c r="CTO2176" s="218"/>
      <c r="CTP2176" s="218"/>
      <c r="CTQ2176" s="218"/>
      <c r="CTR2176" s="218"/>
      <c r="CTS2176" s="218"/>
      <c r="CTT2176" s="218"/>
      <c r="CTU2176" s="218"/>
      <c r="CTV2176" s="218"/>
      <c r="CTW2176" s="218"/>
      <c r="CTX2176" s="218"/>
      <c r="CTY2176" s="218"/>
      <c r="CTZ2176" s="218"/>
      <c r="CUA2176" s="218"/>
      <c r="CUB2176" s="218"/>
      <c r="CUC2176" s="218"/>
      <c r="CUD2176" s="218"/>
      <c r="CUE2176" s="218"/>
      <c r="CUF2176" s="218"/>
      <c r="CUG2176" s="218"/>
      <c r="CUH2176" s="218"/>
      <c r="CUI2176" s="218"/>
      <c r="CUJ2176" s="218"/>
      <c r="CUK2176" s="218"/>
      <c r="CUL2176" s="218"/>
      <c r="CUM2176" s="218"/>
      <c r="CUN2176" s="218"/>
      <c r="CUO2176" s="218"/>
      <c r="CUP2176" s="218"/>
      <c r="CUQ2176" s="218"/>
      <c r="CUR2176" s="218"/>
      <c r="CUS2176" s="218"/>
      <c r="CUT2176" s="218"/>
      <c r="CUU2176" s="218"/>
      <c r="CUV2176" s="218"/>
      <c r="CUW2176" s="218"/>
      <c r="CUX2176" s="218"/>
      <c r="CUY2176" s="218"/>
      <c r="CUZ2176" s="218"/>
      <c r="CVA2176" s="218"/>
      <c r="CVB2176" s="218"/>
      <c r="CVC2176" s="218"/>
      <c r="CVD2176" s="218"/>
      <c r="CVE2176" s="218"/>
      <c r="CVF2176" s="218"/>
      <c r="CVG2176" s="218"/>
      <c r="CVH2176" s="218"/>
      <c r="CVI2176" s="218"/>
      <c r="CVJ2176" s="218"/>
      <c r="CVK2176" s="218"/>
      <c r="CVL2176" s="218"/>
      <c r="CVM2176" s="218"/>
      <c r="CVN2176" s="218"/>
      <c r="CVO2176" s="218"/>
      <c r="CVP2176" s="218"/>
      <c r="CVQ2176" s="218"/>
      <c r="CVR2176" s="218"/>
      <c r="CVS2176" s="218"/>
      <c r="CVT2176" s="218"/>
      <c r="CVU2176" s="218"/>
      <c r="CVV2176" s="218"/>
      <c r="CVW2176" s="218"/>
      <c r="CVX2176" s="218"/>
      <c r="CVY2176" s="218"/>
      <c r="CVZ2176" s="218"/>
      <c r="CWA2176" s="218"/>
      <c r="CWB2176" s="218"/>
      <c r="CWC2176" s="218"/>
      <c r="CWD2176" s="218"/>
      <c r="CWE2176" s="218"/>
      <c r="CWF2176" s="218"/>
      <c r="CWG2176" s="218"/>
      <c r="CWH2176" s="218"/>
      <c r="CWI2176" s="218"/>
      <c r="CWJ2176" s="218"/>
      <c r="CWK2176" s="218"/>
      <c r="CWL2176" s="218"/>
      <c r="CWM2176" s="218"/>
      <c r="CWN2176" s="218"/>
      <c r="CWO2176" s="218"/>
      <c r="CWP2176" s="218"/>
      <c r="CWQ2176" s="218"/>
      <c r="CWR2176" s="218"/>
      <c r="CWS2176" s="218"/>
      <c r="CWT2176" s="218"/>
      <c r="CWU2176" s="218"/>
      <c r="CWV2176" s="218"/>
      <c r="CWW2176" s="218"/>
      <c r="CWX2176" s="218"/>
      <c r="CWY2176" s="218"/>
      <c r="CWZ2176" s="218"/>
      <c r="CXA2176" s="218"/>
      <c r="CXB2176" s="218"/>
      <c r="CXC2176" s="218"/>
      <c r="CXD2176" s="218"/>
      <c r="CXE2176" s="218"/>
      <c r="CXF2176" s="218"/>
      <c r="CXG2176" s="218"/>
      <c r="CXH2176" s="218"/>
      <c r="CXI2176" s="218"/>
      <c r="CXJ2176" s="218"/>
      <c r="CXK2176" s="218"/>
      <c r="CXL2176" s="218"/>
      <c r="CXM2176" s="218"/>
      <c r="CXN2176" s="218"/>
      <c r="CXO2176" s="218"/>
      <c r="CXP2176" s="218"/>
      <c r="CXQ2176" s="218"/>
      <c r="CXR2176" s="218"/>
      <c r="CXS2176" s="218"/>
      <c r="CXT2176" s="218"/>
      <c r="CXU2176" s="218"/>
      <c r="CXV2176" s="218"/>
      <c r="CXW2176" s="218"/>
      <c r="CXX2176" s="218"/>
      <c r="CXY2176" s="218"/>
      <c r="CXZ2176" s="218"/>
      <c r="CYA2176" s="218"/>
      <c r="CYB2176" s="218"/>
      <c r="CYC2176" s="218"/>
      <c r="CYD2176" s="218"/>
      <c r="CYE2176" s="218"/>
      <c r="CYF2176" s="218"/>
      <c r="CYG2176" s="218"/>
      <c r="CYH2176" s="218"/>
      <c r="CYI2176" s="218"/>
      <c r="CYJ2176" s="218"/>
      <c r="CYK2176" s="218"/>
      <c r="CYL2176" s="218"/>
      <c r="CYM2176" s="218"/>
      <c r="CYN2176" s="218"/>
      <c r="CYO2176" s="218"/>
      <c r="CYP2176" s="218"/>
      <c r="CYQ2176" s="218"/>
      <c r="CYR2176" s="218"/>
      <c r="CYS2176" s="218"/>
      <c r="CYT2176" s="218"/>
      <c r="CYU2176" s="218"/>
      <c r="CYV2176" s="218"/>
      <c r="CYW2176" s="218"/>
      <c r="CYX2176" s="218"/>
      <c r="CYY2176" s="218"/>
      <c r="CYZ2176" s="218"/>
      <c r="CZA2176" s="218"/>
      <c r="CZB2176" s="218"/>
      <c r="CZC2176" s="218"/>
      <c r="CZD2176" s="218"/>
      <c r="CZE2176" s="218"/>
      <c r="CZF2176" s="218"/>
      <c r="CZG2176" s="218"/>
      <c r="CZH2176" s="218"/>
      <c r="CZI2176" s="218"/>
      <c r="CZJ2176" s="218"/>
      <c r="CZK2176" s="218"/>
      <c r="CZL2176" s="218"/>
      <c r="CZM2176" s="218"/>
      <c r="CZN2176" s="218"/>
      <c r="CZO2176" s="218"/>
      <c r="CZP2176" s="218"/>
      <c r="CZQ2176" s="218"/>
      <c r="CZR2176" s="218"/>
      <c r="CZS2176" s="218"/>
      <c r="CZT2176" s="218"/>
      <c r="CZU2176" s="218"/>
      <c r="CZV2176" s="218"/>
      <c r="CZW2176" s="218"/>
      <c r="CZX2176" s="218"/>
      <c r="CZY2176" s="218"/>
      <c r="CZZ2176" s="218"/>
      <c r="DAA2176" s="218"/>
      <c r="DAB2176" s="218"/>
      <c r="DAC2176" s="218"/>
      <c r="DAD2176" s="218"/>
      <c r="DAE2176" s="218"/>
      <c r="DAF2176" s="218"/>
      <c r="DAG2176" s="218"/>
      <c r="DAH2176" s="218"/>
      <c r="DAI2176" s="218"/>
      <c r="DAJ2176" s="218"/>
      <c r="DAK2176" s="218"/>
      <c r="DAL2176" s="218"/>
      <c r="DAM2176" s="218"/>
      <c r="DAN2176" s="218"/>
      <c r="DAO2176" s="218"/>
      <c r="DAP2176" s="218"/>
      <c r="DAQ2176" s="218"/>
      <c r="DAR2176" s="218"/>
      <c r="DAS2176" s="218"/>
      <c r="DAT2176" s="218"/>
      <c r="DAU2176" s="218"/>
      <c r="DAV2176" s="218"/>
      <c r="DAW2176" s="218"/>
      <c r="DAX2176" s="218"/>
      <c r="DAY2176" s="218"/>
      <c r="DAZ2176" s="218"/>
      <c r="DBA2176" s="218"/>
      <c r="DBB2176" s="218"/>
      <c r="DBC2176" s="218"/>
      <c r="DBD2176" s="218"/>
      <c r="DBE2176" s="218"/>
      <c r="DBF2176" s="218"/>
      <c r="DBG2176" s="218"/>
      <c r="DBH2176" s="218"/>
      <c r="DBI2176" s="218"/>
      <c r="DBJ2176" s="218"/>
      <c r="DBK2176" s="218"/>
      <c r="DBL2176" s="218"/>
      <c r="DBM2176" s="218"/>
      <c r="DBN2176" s="218"/>
      <c r="DBO2176" s="218"/>
      <c r="DBP2176" s="218"/>
      <c r="DBQ2176" s="218"/>
      <c r="DBR2176" s="218"/>
      <c r="DBS2176" s="218"/>
      <c r="DBT2176" s="218"/>
      <c r="DBU2176" s="218"/>
      <c r="DBV2176" s="218"/>
      <c r="DBW2176" s="218"/>
      <c r="DBX2176" s="218"/>
      <c r="DBY2176" s="218"/>
      <c r="DBZ2176" s="218"/>
      <c r="DCA2176" s="218"/>
      <c r="DCB2176" s="218"/>
      <c r="DCC2176" s="218"/>
      <c r="DCD2176" s="218"/>
      <c r="DCE2176" s="218"/>
      <c r="DCF2176" s="218"/>
      <c r="DCG2176" s="218"/>
      <c r="DCH2176" s="218"/>
      <c r="DCI2176" s="218"/>
      <c r="DCJ2176" s="218"/>
      <c r="DCK2176" s="218"/>
      <c r="DCL2176" s="218"/>
      <c r="DCM2176" s="218"/>
      <c r="DCN2176" s="218"/>
      <c r="DCO2176" s="218"/>
      <c r="DCP2176" s="218"/>
      <c r="DCQ2176" s="218"/>
      <c r="DCR2176" s="218"/>
      <c r="DCS2176" s="218"/>
      <c r="DCT2176" s="218"/>
      <c r="DCU2176" s="218"/>
      <c r="DCV2176" s="218"/>
      <c r="DCW2176" s="218"/>
      <c r="DCX2176" s="218"/>
      <c r="DCY2176" s="218"/>
      <c r="DCZ2176" s="218"/>
      <c r="DDA2176" s="218"/>
      <c r="DDB2176" s="218"/>
      <c r="DDC2176" s="218"/>
      <c r="DDD2176" s="218"/>
      <c r="DDE2176" s="218"/>
      <c r="DDF2176" s="218"/>
      <c r="DDG2176" s="218"/>
      <c r="DDH2176" s="218"/>
      <c r="DDI2176" s="218"/>
      <c r="DDJ2176" s="218"/>
      <c r="DDK2176" s="218"/>
      <c r="DDL2176" s="218"/>
      <c r="DDM2176" s="218"/>
      <c r="DDN2176" s="218"/>
      <c r="DDO2176" s="218"/>
      <c r="DDP2176" s="218"/>
      <c r="DDQ2176" s="218"/>
      <c r="DDR2176" s="218"/>
      <c r="DDS2176" s="218"/>
      <c r="DDT2176" s="218"/>
      <c r="DDU2176" s="218"/>
      <c r="DDV2176" s="218"/>
      <c r="DDW2176" s="218"/>
      <c r="DDX2176" s="218"/>
      <c r="DDY2176" s="218"/>
      <c r="DDZ2176" s="218"/>
      <c r="DEA2176" s="218"/>
      <c r="DEB2176" s="218"/>
      <c r="DEC2176" s="218"/>
      <c r="DED2176" s="218"/>
      <c r="DEE2176" s="218"/>
      <c r="DEF2176" s="218"/>
      <c r="DEG2176" s="218"/>
      <c r="DEH2176" s="218"/>
      <c r="DEI2176" s="218"/>
      <c r="DEJ2176" s="218"/>
      <c r="DEK2176" s="218"/>
      <c r="DEL2176" s="218"/>
      <c r="DEM2176" s="218"/>
      <c r="DEN2176" s="218"/>
      <c r="DEO2176" s="218"/>
      <c r="DEP2176" s="218"/>
      <c r="DEQ2176" s="218"/>
      <c r="DER2176" s="218"/>
      <c r="DES2176" s="218"/>
      <c r="DET2176" s="218"/>
      <c r="DEU2176" s="218"/>
      <c r="DEV2176" s="218"/>
      <c r="DEW2176" s="218"/>
      <c r="DEX2176" s="218"/>
      <c r="DEY2176" s="218"/>
      <c r="DEZ2176" s="218"/>
      <c r="DFA2176" s="218"/>
      <c r="DFB2176" s="218"/>
      <c r="DFC2176" s="218"/>
      <c r="DFD2176" s="218"/>
      <c r="DFE2176" s="218"/>
      <c r="DFF2176" s="218"/>
      <c r="DFG2176" s="218"/>
      <c r="DFH2176" s="218"/>
      <c r="DFI2176" s="218"/>
      <c r="DFJ2176" s="218"/>
      <c r="DFK2176" s="218"/>
      <c r="DFL2176" s="218"/>
      <c r="DFM2176" s="218"/>
      <c r="DFN2176" s="218"/>
      <c r="DFO2176" s="218"/>
      <c r="DFP2176" s="218"/>
      <c r="DFQ2176" s="218"/>
      <c r="DFR2176" s="218"/>
      <c r="DFS2176" s="218"/>
      <c r="DFT2176" s="218"/>
      <c r="DFU2176" s="218"/>
      <c r="DFV2176" s="218"/>
      <c r="DFW2176" s="218"/>
      <c r="DFX2176" s="218"/>
      <c r="DFY2176" s="218"/>
      <c r="DFZ2176" s="218"/>
      <c r="DGA2176" s="218"/>
      <c r="DGB2176" s="218"/>
      <c r="DGC2176" s="218"/>
      <c r="DGD2176" s="218"/>
      <c r="DGE2176" s="218"/>
      <c r="DGF2176" s="218"/>
      <c r="DGG2176" s="218"/>
      <c r="DGH2176" s="218"/>
      <c r="DGI2176" s="218"/>
      <c r="DGJ2176" s="218"/>
      <c r="DGK2176" s="218"/>
      <c r="DGL2176" s="218"/>
      <c r="DGM2176" s="218"/>
      <c r="DGN2176" s="218"/>
      <c r="DGO2176" s="218"/>
      <c r="DGP2176" s="218"/>
      <c r="DGQ2176" s="218"/>
      <c r="DGR2176" s="218"/>
      <c r="DGS2176" s="218"/>
      <c r="DGT2176" s="218"/>
      <c r="DGU2176" s="218"/>
      <c r="DGV2176" s="218"/>
      <c r="DGW2176" s="218"/>
      <c r="DGX2176" s="218"/>
      <c r="DGY2176" s="218"/>
      <c r="DGZ2176" s="218"/>
      <c r="DHA2176" s="218"/>
      <c r="DHB2176" s="218"/>
      <c r="DHC2176" s="218"/>
      <c r="DHD2176" s="218"/>
      <c r="DHE2176" s="218"/>
      <c r="DHF2176" s="218"/>
      <c r="DHG2176" s="218"/>
      <c r="DHH2176" s="218"/>
      <c r="DHI2176" s="218"/>
      <c r="DHJ2176" s="218"/>
      <c r="DHK2176" s="218"/>
      <c r="DHL2176" s="218"/>
      <c r="DHM2176" s="218"/>
      <c r="DHN2176" s="218"/>
      <c r="DHO2176" s="218"/>
      <c r="DHP2176" s="218"/>
      <c r="DHQ2176" s="218"/>
      <c r="DHR2176" s="218"/>
      <c r="DHS2176" s="218"/>
      <c r="DHT2176" s="218"/>
      <c r="DHU2176" s="218"/>
      <c r="DHV2176" s="218"/>
      <c r="DHW2176" s="218"/>
      <c r="DHX2176" s="218"/>
      <c r="DHY2176" s="218"/>
      <c r="DHZ2176" s="218"/>
      <c r="DIA2176" s="218"/>
      <c r="DIB2176" s="218"/>
      <c r="DIC2176" s="218"/>
      <c r="DID2176" s="218"/>
      <c r="DIE2176" s="218"/>
      <c r="DIF2176" s="218"/>
      <c r="DIG2176" s="218"/>
      <c r="DIH2176" s="218"/>
      <c r="DII2176" s="218"/>
      <c r="DIJ2176" s="218"/>
      <c r="DIK2176" s="218"/>
      <c r="DIL2176" s="218"/>
      <c r="DIM2176" s="218"/>
      <c r="DIN2176" s="218"/>
      <c r="DIO2176" s="218"/>
      <c r="DIP2176" s="218"/>
      <c r="DIQ2176" s="218"/>
      <c r="DIR2176" s="218"/>
      <c r="DIS2176" s="218"/>
      <c r="DIT2176" s="218"/>
      <c r="DIU2176" s="218"/>
      <c r="DIV2176" s="218"/>
      <c r="DIW2176" s="218"/>
      <c r="DIX2176" s="218"/>
      <c r="DIY2176" s="218"/>
      <c r="DIZ2176" s="218"/>
      <c r="DJA2176" s="218"/>
      <c r="DJB2176" s="218"/>
      <c r="DJC2176" s="218"/>
      <c r="DJD2176" s="218"/>
      <c r="DJE2176" s="218"/>
      <c r="DJF2176" s="218"/>
      <c r="DJG2176" s="218"/>
      <c r="DJH2176" s="218"/>
      <c r="DJI2176" s="218"/>
      <c r="DJJ2176" s="218"/>
      <c r="DJK2176" s="218"/>
      <c r="DJL2176" s="218"/>
      <c r="DJM2176" s="218"/>
      <c r="DJN2176" s="218"/>
      <c r="DJO2176" s="218"/>
      <c r="DJP2176" s="218"/>
      <c r="DJQ2176" s="218"/>
      <c r="DJR2176" s="218"/>
      <c r="DJS2176" s="218"/>
      <c r="DJT2176" s="218"/>
      <c r="DJU2176" s="218"/>
      <c r="DJV2176" s="218"/>
      <c r="DJW2176" s="218"/>
      <c r="DJX2176" s="218"/>
      <c r="DJY2176" s="218"/>
      <c r="DJZ2176" s="218"/>
      <c r="DKA2176" s="218"/>
      <c r="DKB2176" s="218"/>
      <c r="DKC2176" s="218"/>
      <c r="DKD2176" s="218"/>
      <c r="DKE2176" s="218"/>
      <c r="DKF2176" s="218"/>
      <c r="DKG2176" s="218"/>
      <c r="DKH2176" s="218"/>
      <c r="DKI2176" s="218"/>
      <c r="DKJ2176" s="218"/>
      <c r="DKK2176" s="218"/>
      <c r="DKL2176" s="218"/>
      <c r="DKM2176" s="218"/>
      <c r="DKN2176" s="218"/>
      <c r="DKO2176" s="218"/>
      <c r="DKP2176" s="218"/>
      <c r="DKQ2176" s="218"/>
      <c r="DKR2176" s="218"/>
      <c r="DKS2176" s="218"/>
      <c r="DKT2176" s="218"/>
      <c r="DKU2176" s="218"/>
      <c r="DKV2176" s="218"/>
      <c r="DKW2176" s="218"/>
      <c r="DKX2176" s="218"/>
      <c r="DKY2176" s="218"/>
      <c r="DKZ2176" s="218"/>
      <c r="DLA2176" s="218"/>
      <c r="DLB2176" s="218"/>
      <c r="DLC2176" s="218"/>
      <c r="DLD2176" s="218"/>
      <c r="DLE2176" s="218"/>
      <c r="DLF2176" s="218"/>
      <c r="DLG2176" s="218"/>
      <c r="DLH2176" s="218"/>
      <c r="DLI2176" s="218"/>
      <c r="DLJ2176" s="218"/>
      <c r="DLK2176" s="218"/>
      <c r="DLL2176" s="218"/>
      <c r="DLM2176" s="218"/>
      <c r="DLN2176" s="218"/>
      <c r="DLO2176" s="218"/>
      <c r="DLP2176" s="218"/>
      <c r="DLQ2176" s="218"/>
      <c r="DLR2176" s="218"/>
      <c r="DLS2176" s="218"/>
      <c r="DLT2176" s="218"/>
      <c r="DLU2176" s="218"/>
      <c r="DLV2176" s="218"/>
      <c r="DLW2176" s="218"/>
      <c r="DLX2176" s="218"/>
      <c r="DLY2176" s="218"/>
      <c r="DLZ2176" s="218"/>
      <c r="DMA2176" s="218"/>
      <c r="DMB2176" s="218"/>
      <c r="DMC2176" s="218"/>
      <c r="DMD2176" s="218"/>
      <c r="DME2176" s="218"/>
      <c r="DMF2176" s="218"/>
      <c r="DMG2176" s="218"/>
      <c r="DMH2176" s="218"/>
      <c r="DMI2176" s="218"/>
      <c r="DMJ2176" s="218"/>
      <c r="DMK2176" s="218"/>
      <c r="DML2176" s="218"/>
      <c r="DMM2176" s="218"/>
      <c r="DMN2176" s="218"/>
      <c r="DMO2176" s="218"/>
      <c r="DMP2176" s="218"/>
      <c r="DMQ2176" s="218"/>
      <c r="DMR2176" s="218"/>
      <c r="DMS2176" s="218"/>
      <c r="DMT2176" s="218"/>
      <c r="DMU2176" s="218"/>
      <c r="DMV2176" s="218"/>
      <c r="DMW2176" s="218"/>
      <c r="DMX2176" s="218"/>
      <c r="DMY2176" s="218"/>
      <c r="DMZ2176" s="218"/>
      <c r="DNA2176" s="218"/>
      <c r="DNB2176" s="218"/>
      <c r="DNC2176" s="218"/>
      <c r="DND2176" s="218"/>
      <c r="DNE2176" s="218"/>
      <c r="DNF2176" s="218"/>
      <c r="DNG2176" s="218"/>
      <c r="DNH2176" s="218"/>
      <c r="DNI2176" s="218"/>
      <c r="DNJ2176" s="218"/>
      <c r="DNK2176" s="218"/>
      <c r="DNL2176" s="218"/>
      <c r="DNM2176" s="218"/>
      <c r="DNN2176" s="218"/>
      <c r="DNO2176" s="218"/>
      <c r="DNP2176" s="218"/>
      <c r="DNQ2176" s="218"/>
      <c r="DNR2176" s="218"/>
      <c r="DNS2176" s="218"/>
      <c r="DNT2176" s="218"/>
      <c r="DNU2176" s="218"/>
      <c r="DNV2176" s="218"/>
      <c r="DNW2176" s="218"/>
      <c r="DNX2176" s="218"/>
      <c r="DNY2176" s="218"/>
      <c r="DNZ2176" s="218"/>
      <c r="DOA2176" s="218"/>
      <c r="DOB2176" s="218"/>
      <c r="DOC2176" s="218"/>
      <c r="DOD2176" s="218"/>
      <c r="DOE2176" s="218"/>
      <c r="DOF2176" s="218"/>
      <c r="DOG2176" s="218"/>
      <c r="DOH2176" s="218"/>
      <c r="DOI2176" s="218"/>
      <c r="DOJ2176" s="218"/>
      <c r="DOK2176" s="218"/>
      <c r="DOL2176" s="218"/>
      <c r="DOM2176" s="218"/>
      <c r="DON2176" s="218"/>
      <c r="DOO2176" s="218"/>
      <c r="DOP2176" s="218"/>
      <c r="DOQ2176" s="218"/>
      <c r="DOR2176" s="218"/>
      <c r="DOS2176" s="218"/>
      <c r="DOT2176" s="218"/>
      <c r="DOU2176" s="218"/>
      <c r="DOV2176" s="218"/>
      <c r="DOW2176" s="218"/>
      <c r="DOX2176" s="218"/>
      <c r="DOY2176" s="218"/>
      <c r="DOZ2176" s="218"/>
      <c r="DPA2176" s="218"/>
      <c r="DPB2176" s="218"/>
      <c r="DPC2176" s="218"/>
      <c r="DPD2176" s="218"/>
      <c r="DPE2176" s="218"/>
      <c r="DPF2176" s="218"/>
      <c r="DPG2176" s="218"/>
      <c r="DPH2176" s="218"/>
      <c r="DPI2176" s="218"/>
      <c r="DPJ2176" s="218"/>
      <c r="DPK2176" s="218"/>
      <c r="DPL2176" s="218"/>
      <c r="DPM2176" s="218"/>
      <c r="DPN2176" s="218"/>
      <c r="DPO2176" s="218"/>
      <c r="DPP2176" s="218"/>
      <c r="DPQ2176" s="218"/>
      <c r="DPR2176" s="218"/>
      <c r="DPS2176" s="218"/>
      <c r="DPT2176" s="218"/>
      <c r="DPU2176" s="218"/>
      <c r="DPV2176" s="218"/>
      <c r="DPW2176" s="218"/>
      <c r="DPX2176" s="218"/>
      <c r="DPY2176" s="218"/>
      <c r="DPZ2176" s="218"/>
      <c r="DQA2176" s="218"/>
      <c r="DQB2176" s="218"/>
      <c r="DQC2176" s="218"/>
      <c r="DQD2176" s="218"/>
      <c r="DQE2176" s="218"/>
      <c r="DQF2176" s="218"/>
      <c r="DQG2176" s="218"/>
      <c r="DQH2176" s="218"/>
      <c r="DQI2176" s="218"/>
      <c r="DQJ2176" s="218"/>
      <c r="DQK2176" s="218"/>
      <c r="DQL2176" s="218"/>
      <c r="DQM2176" s="218"/>
      <c r="DQN2176" s="218"/>
      <c r="DQO2176" s="218"/>
      <c r="DQP2176" s="218"/>
      <c r="DQQ2176" s="218"/>
      <c r="DQR2176" s="218"/>
      <c r="DQS2176" s="218"/>
      <c r="DQT2176" s="218"/>
      <c r="DQU2176" s="218"/>
      <c r="DQV2176" s="218"/>
      <c r="DQW2176" s="218"/>
      <c r="DQX2176" s="218"/>
      <c r="DQY2176" s="218"/>
      <c r="DQZ2176" s="218"/>
      <c r="DRA2176" s="218"/>
      <c r="DRB2176" s="218"/>
      <c r="DRC2176" s="218"/>
      <c r="DRD2176" s="218"/>
      <c r="DRE2176" s="218"/>
      <c r="DRF2176" s="218"/>
      <c r="DRG2176" s="218"/>
      <c r="DRH2176" s="218"/>
      <c r="DRI2176" s="218"/>
      <c r="DRJ2176" s="218"/>
      <c r="DRK2176" s="218"/>
      <c r="DRL2176" s="218"/>
      <c r="DRM2176" s="218"/>
      <c r="DRN2176" s="218"/>
      <c r="DRO2176" s="218"/>
      <c r="DRP2176" s="218"/>
      <c r="DRQ2176" s="218"/>
      <c r="DRR2176" s="218"/>
      <c r="DRS2176" s="218"/>
      <c r="DRT2176" s="218"/>
      <c r="DRU2176" s="218"/>
      <c r="DRV2176" s="218"/>
      <c r="DRW2176" s="218"/>
      <c r="DRX2176" s="218"/>
      <c r="DRY2176" s="218"/>
      <c r="DRZ2176" s="218"/>
      <c r="DSA2176" s="218"/>
      <c r="DSB2176" s="218"/>
      <c r="DSC2176" s="218"/>
      <c r="DSD2176" s="218"/>
      <c r="DSE2176" s="218"/>
      <c r="DSF2176" s="218"/>
      <c r="DSG2176" s="218"/>
      <c r="DSH2176" s="218"/>
      <c r="DSI2176" s="218"/>
      <c r="DSJ2176" s="218"/>
      <c r="DSK2176" s="218"/>
      <c r="DSL2176" s="218"/>
      <c r="DSM2176" s="218"/>
      <c r="DSN2176" s="218"/>
      <c r="DSO2176" s="218"/>
      <c r="DSP2176" s="218"/>
      <c r="DSQ2176" s="218"/>
      <c r="DSR2176" s="218"/>
      <c r="DSS2176" s="218"/>
      <c r="DST2176" s="218"/>
      <c r="DSU2176" s="218"/>
      <c r="DSV2176" s="218"/>
      <c r="DSW2176" s="218"/>
      <c r="DSX2176" s="218"/>
      <c r="DSY2176" s="218"/>
      <c r="DSZ2176" s="218"/>
      <c r="DTA2176" s="218"/>
      <c r="DTB2176" s="218"/>
      <c r="DTC2176" s="218"/>
      <c r="DTD2176" s="218"/>
      <c r="DTE2176" s="218"/>
      <c r="DTF2176" s="218"/>
      <c r="DTG2176" s="218"/>
      <c r="DTH2176" s="218"/>
      <c r="DTI2176" s="218"/>
      <c r="DTJ2176" s="218"/>
      <c r="DTK2176" s="218"/>
      <c r="DTL2176" s="218"/>
      <c r="DTM2176" s="218"/>
      <c r="DTN2176" s="218"/>
      <c r="DTO2176" s="218"/>
      <c r="DTP2176" s="218"/>
      <c r="DTQ2176" s="218"/>
      <c r="DTR2176" s="218"/>
      <c r="DTS2176" s="218"/>
      <c r="DTT2176" s="218"/>
      <c r="DTU2176" s="218"/>
      <c r="DTV2176" s="218"/>
      <c r="DTW2176" s="218"/>
      <c r="DTX2176" s="218"/>
      <c r="DTY2176" s="218"/>
      <c r="DTZ2176" s="218"/>
      <c r="DUA2176" s="218"/>
      <c r="DUB2176" s="218"/>
      <c r="DUC2176" s="218"/>
      <c r="DUD2176" s="218"/>
      <c r="DUE2176" s="218"/>
      <c r="DUF2176" s="218"/>
      <c r="DUG2176" s="218"/>
      <c r="DUH2176" s="218"/>
      <c r="DUI2176" s="218"/>
      <c r="DUJ2176" s="218"/>
      <c r="DUK2176" s="218"/>
      <c r="DUL2176" s="218"/>
      <c r="DUM2176" s="218"/>
      <c r="DUN2176" s="218"/>
      <c r="DUO2176" s="218"/>
      <c r="DUP2176" s="218"/>
      <c r="DUQ2176" s="218"/>
      <c r="DUR2176" s="218"/>
      <c r="DUS2176" s="218"/>
      <c r="DUT2176" s="218"/>
      <c r="DUU2176" s="218"/>
      <c r="DUV2176" s="218"/>
      <c r="DUW2176" s="218"/>
      <c r="DUX2176" s="218"/>
      <c r="DUY2176" s="218"/>
      <c r="DUZ2176" s="218"/>
      <c r="DVA2176" s="218"/>
      <c r="DVB2176" s="218"/>
      <c r="DVC2176" s="218"/>
      <c r="DVD2176" s="218"/>
      <c r="DVE2176" s="218"/>
      <c r="DVF2176" s="218"/>
      <c r="DVG2176" s="218"/>
      <c r="DVH2176" s="218"/>
      <c r="DVI2176" s="218"/>
      <c r="DVJ2176" s="218"/>
      <c r="DVK2176" s="218"/>
      <c r="DVL2176" s="218"/>
      <c r="DVM2176" s="218"/>
      <c r="DVN2176" s="218"/>
      <c r="DVO2176" s="218"/>
      <c r="DVP2176" s="218"/>
      <c r="DVQ2176" s="218"/>
      <c r="DVR2176" s="218"/>
      <c r="DVS2176" s="218"/>
      <c r="DVT2176" s="218"/>
      <c r="DVU2176" s="218"/>
      <c r="DVV2176" s="218"/>
      <c r="DVW2176" s="218"/>
      <c r="DVX2176" s="218"/>
      <c r="DVY2176" s="218"/>
      <c r="DVZ2176" s="218"/>
      <c r="DWA2176" s="218"/>
      <c r="DWB2176" s="218"/>
      <c r="DWC2176" s="218"/>
      <c r="DWD2176" s="218"/>
      <c r="DWE2176" s="218"/>
      <c r="DWF2176" s="218"/>
      <c r="DWG2176" s="218"/>
      <c r="DWH2176" s="218"/>
      <c r="DWI2176" s="218"/>
      <c r="DWJ2176" s="218"/>
      <c r="DWK2176" s="218"/>
      <c r="DWL2176" s="218"/>
      <c r="DWM2176" s="218"/>
      <c r="DWN2176" s="218"/>
      <c r="DWO2176" s="218"/>
      <c r="DWP2176" s="218"/>
      <c r="DWQ2176" s="218"/>
      <c r="DWR2176" s="218"/>
      <c r="DWS2176" s="218"/>
      <c r="DWT2176" s="218"/>
      <c r="DWU2176" s="218"/>
      <c r="DWV2176" s="218"/>
      <c r="DWW2176" s="218"/>
      <c r="DWX2176" s="218"/>
      <c r="DWY2176" s="218"/>
      <c r="DWZ2176" s="218"/>
      <c r="DXA2176" s="218"/>
      <c r="DXB2176" s="218"/>
      <c r="DXC2176" s="218"/>
      <c r="DXD2176" s="218"/>
      <c r="DXE2176" s="218"/>
      <c r="DXF2176" s="218"/>
      <c r="DXG2176" s="218"/>
      <c r="DXH2176" s="218"/>
      <c r="DXI2176" s="218"/>
      <c r="DXJ2176" s="218"/>
      <c r="DXK2176" s="218"/>
      <c r="DXL2176" s="218"/>
      <c r="DXM2176" s="218"/>
      <c r="DXN2176" s="218"/>
      <c r="DXO2176" s="218"/>
      <c r="DXP2176" s="218"/>
      <c r="DXQ2176" s="218"/>
      <c r="DXR2176" s="218"/>
      <c r="DXS2176" s="218"/>
      <c r="DXT2176" s="218"/>
      <c r="DXU2176" s="218"/>
      <c r="DXV2176" s="218"/>
      <c r="DXW2176" s="218"/>
      <c r="DXX2176" s="218"/>
      <c r="DXY2176" s="218"/>
      <c r="DXZ2176" s="218"/>
      <c r="DYA2176" s="218"/>
      <c r="DYB2176" s="218"/>
      <c r="DYC2176" s="218"/>
      <c r="DYD2176" s="218"/>
      <c r="DYE2176" s="218"/>
      <c r="DYF2176" s="218"/>
      <c r="DYG2176" s="218"/>
      <c r="DYH2176" s="218"/>
      <c r="DYI2176" s="218"/>
      <c r="DYJ2176" s="218"/>
      <c r="DYK2176" s="218"/>
      <c r="DYL2176" s="218"/>
      <c r="DYM2176" s="218"/>
      <c r="DYN2176" s="218"/>
      <c r="DYO2176" s="218"/>
      <c r="DYP2176" s="218"/>
      <c r="DYQ2176" s="218"/>
      <c r="DYR2176" s="218"/>
      <c r="DYS2176" s="218"/>
      <c r="DYT2176" s="218"/>
      <c r="DYU2176" s="218"/>
      <c r="DYV2176" s="218"/>
      <c r="DYW2176" s="218"/>
      <c r="DYX2176" s="218"/>
      <c r="DYY2176" s="218"/>
      <c r="DYZ2176" s="218"/>
      <c r="DZA2176" s="218"/>
      <c r="DZB2176" s="218"/>
      <c r="DZC2176" s="218"/>
      <c r="DZD2176" s="218"/>
      <c r="DZE2176" s="218"/>
      <c r="DZF2176" s="218"/>
      <c r="DZG2176" s="218"/>
      <c r="DZH2176" s="218"/>
      <c r="DZI2176" s="218"/>
      <c r="DZJ2176" s="218"/>
      <c r="DZK2176" s="218"/>
      <c r="DZL2176" s="218"/>
      <c r="DZM2176" s="218"/>
      <c r="DZN2176" s="218"/>
      <c r="DZO2176" s="218"/>
      <c r="DZP2176" s="218"/>
      <c r="DZQ2176" s="218"/>
      <c r="DZR2176" s="218"/>
      <c r="DZS2176" s="218"/>
      <c r="DZT2176" s="218"/>
      <c r="DZU2176" s="218"/>
      <c r="DZV2176" s="218"/>
      <c r="DZW2176" s="218"/>
      <c r="DZX2176" s="218"/>
      <c r="DZY2176" s="218"/>
      <c r="DZZ2176" s="218"/>
      <c r="EAA2176" s="218"/>
      <c r="EAB2176" s="218"/>
      <c r="EAC2176" s="218"/>
      <c r="EAD2176" s="218"/>
      <c r="EAE2176" s="218"/>
      <c r="EAF2176" s="218"/>
      <c r="EAG2176" s="218"/>
      <c r="EAH2176" s="218"/>
      <c r="EAI2176" s="218"/>
      <c r="EAJ2176" s="218"/>
      <c r="EAK2176" s="218"/>
      <c r="EAL2176" s="218"/>
      <c r="EAM2176" s="218"/>
      <c r="EAN2176" s="218"/>
      <c r="EAO2176" s="218"/>
      <c r="EAP2176" s="218"/>
      <c r="EAQ2176" s="218"/>
      <c r="EAR2176" s="218"/>
      <c r="EAS2176" s="218"/>
      <c r="EAT2176" s="218"/>
      <c r="EAU2176" s="218"/>
      <c r="EAV2176" s="218"/>
      <c r="EAW2176" s="218"/>
      <c r="EAX2176" s="218"/>
      <c r="EAY2176" s="218"/>
      <c r="EAZ2176" s="218"/>
      <c r="EBA2176" s="218"/>
      <c r="EBB2176" s="218"/>
      <c r="EBC2176" s="218"/>
      <c r="EBD2176" s="218"/>
      <c r="EBE2176" s="218"/>
      <c r="EBF2176" s="218"/>
      <c r="EBG2176" s="218"/>
      <c r="EBH2176" s="218"/>
      <c r="EBI2176" s="218"/>
      <c r="EBJ2176" s="218"/>
      <c r="EBK2176" s="218"/>
      <c r="EBL2176" s="218"/>
      <c r="EBM2176" s="218"/>
      <c r="EBN2176" s="218"/>
      <c r="EBO2176" s="218"/>
      <c r="EBP2176" s="218"/>
      <c r="EBQ2176" s="218"/>
      <c r="EBR2176" s="218"/>
      <c r="EBS2176" s="218"/>
      <c r="EBT2176" s="218"/>
      <c r="EBU2176" s="218"/>
      <c r="EBV2176" s="218"/>
      <c r="EBW2176" s="218"/>
      <c r="EBX2176" s="218"/>
      <c r="EBY2176" s="218"/>
      <c r="EBZ2176" s="218"/>
      <c r="ECA2176" s="218"/>
      <c r="ECB2176" s="218"/>
      <c r="ECC2176" s="218"/>
      <c r="ECD2176" s="218"/>
      <c r="ECE2176" s="218"/>
      <c r="ECF2176" s="218"/>
      <c r="ECG2176" s="218"/>
      <c r="ECH2176" s="218"/>
      <c r="ECI2176" s="218"/>
      <c r="ECJ2176" s="218"/>
      <c r="ECK2176" s="218"/>
      <c r="ECL2176" s="218"/>
      <c r="ECM2176" s="218"/>
      <c r="ECN2176" s="218"/>
      <c r="ECO2176" s="218"/>
      <c r="ECP2176" s="218"/>
      <c r="ECQ2176" s="218"/>
      <c r="ECR2176" s="218"/>
      <c r="ECS2176" s="218"/>
      <c r="ECT2176" s="218"/>
      <c r="ECU2176" s="218"/>
      <c r="ECV2176" s="218"/>
      <c r="ECW2176" s="218"/>
      <c r="ECX2176" s="218"/>
      <c r="ECY2176" s="218"/>
      <c r="ECZ2176" s="218"/>
      <c r="EDA2176" s="218"/>
      <c r="EDB2176" s="218"/>
      <c r="EDC2176" s="218"/>
      <c r="EDD2176" s="218"/>
      <c r="EDE2176" s="218"/>
      <c r="EDF2176" s="218"/>
      <c r="EDG2176" s="218"/>
      <c r="EDH2176" s="218"/>
      <c r="EDI2176" s="218"/>
      <c r="EDJ2176" s="218"/>
      <c r="EDK2176" s="218"/>
      <c r="EDL2176" s="218"/>
      <c r="EDM2176" s="218"/>
      <c r="EDN2176" s="218"/>
      <c r="EDO2176" s="218"/>
      <c r="EDP2176" s="218"/>
      <c r="EDQ2176" s="218"/>
      <c r="EDR2176" s="218"/>
      <c r="EDS2176" s="218"/>
      <c r="EDT2176" s="218"/>
      <c r="EDU2176" s="218"/>
      <c r="EDV2176" s="218"/>
      <c r="EDW2176" s="218"/>
      <c r="EDX2176" s="218"/>
      <c r="EDY2176" s="218"/>
      <c r="EDZ2176" s="218"/>
      <c r="EEA2176" s="218"/>
      <c r="EEB2176" s="218"/>
      <c r="EEC2176" s="218"/>
      <c r="EED2176" s="218"/>
      <c r="EEE2176" s="218"/>
      <c r="EEF2176" s="218"/>
      <c r="EEG2176" s="218"/>
      <c r="EEH2176" s="218"/>
      <c r="EEI2176" s="218"/>
      <c r="EEJ2176" s="218"/>
      <c r="EEK2176" s="218"/>
      <c r="EEL2176" s="218"/>
      <c r="EEM2176" s="218"/>
      <c r="EEN2176" s="218"/>
      <c r="EEO2176" s="218"/>
      <c r="EEP2176" s="218"/>
      <c r="EEQ2176" s="218"/>
      <c r="EER2176" s="218"/>
      <c r="EES2176" s="218"/>
      <c r="EET2176" s="218"/>
      <c r="EEU2176" s="218"/>
      <c r="EEV2176" s="218"/>
      <c r="EEW2176" s="218"/>
      <c r="EEX2176" s="218"/>
      <c r="EEY2176" s="218"/>
      <c r="EEZ2176" s="218"/>
      <c r="EFA2176" s="218"/>
      <c r="EFB2176" s="218"/>
      <c r="EFC2176" s="218"/>
      <c r="EFD2176" s="218"/>
      <c r="EFE2176" s="218"/>
      <c r="EFF2176" s="218"/>
      <c r="EFG2176" s="218"/>
      <c r="EFH2176" s="218"/>
      <c r="EFI2176" s="218"/>
      <c r="EFJ2176" s="218"/>
      <c r="EFK2176" s="218"/>
      <c r="EFL2176" s="218"/>
      <c r="EFM2176" s="218"/>
      <c r="EFN2176" s="218"/>
      <c r="EFO2176" s="218"/>
      <c r="EFP2176" s="218"/>
      <c r="EFQ2176" s="218"/>
      <c r="EFR2176" s="218"/>
      <c r="EFS2176" s="218"/>
      <c r="EFT2176" s="218"/>
      <c r="EFU2176" s="218"/>
      <c r="EFV2176" s="218"/>
      <c r="EFW2176" s="218"/>
      <c r="EFX2176" s="218"/>
      <c r="EFY2176" s="218"/>
      <c r="EFZ2176" s="218"/>
      <c r="EGA2176" s="218"/>
      <c r="EGB2176" s="218"/>
      <c r="EGC2176" s="218"/>
      <c r="EGD2176" s="218"/>
      <c r="EGE2176" s="218"/>
      <c r="EGF2176" s="218"/>
      <c r="EGG2176" s="218"/>
      <c r="EGH2176" s="218"/>
      <c r="EGI2176" s="218"/>
      <c r="EGJ2176" s="218"/>
      <c r="EGK2176" s="218"/>
      <c r="EGL2176" s="218"/>
      <c r="EGM2176" s="218"/>
      <c r="EGN2176" s="218"/>
      <c r="EGO2176" s="218"/>
      <c r="EGP2176" s="218"/>
      <c r="EGQ2176" s="218"/>
      <c r="EGR2176" s="218"/>
      <c r="EGS2176" s="218"/>
      <c r="EGT2176" s="218"/>
      <c r="EGU2176" s="218"/>
      <c r="EGV2176" s="218"/>
      <c r="EGW2176" s="218"/>
      <c r="EGX2176" s="218"/>
      <c r="EGY2176" s="218"/>
      <c r="EGZ2176" s="218"/>
      <c r="EHA2176" s="218"/>
      <c r="EHB2176" s="218"/>
      <c r="EHC2176" s="218"/>
      <c r="EHD2176" s="218"/>
      <c r="EHE2176" s="218"/>
      <c r="EHF2176" s="218"/>
      <c r="EHG2176" s="218"/>
      <c r="EHH2176" s="218"/>
      <c r="EHI2176" s="218"/>
      <c r="EHJ2176" s="218"/>
      <c r="EHK2176" s="218"/>
      <c r="EHL2176" s="218"/>
      <c r="EHM2176" s="218"/>
      <c r="EHN2176" s="218"/>
      <c r="EHO2176" s="218"/>
      <c r="EHP2176" s="218"/>
      <c r="EHQ2176" s="218"/>
      <c r="EHR2176" s="218"/>
      <c r="EHS2176" s="218"/>
      <c r="EHT2176" s="218"/>
      <c r="EHU2176" s="218"/>
      <c r="EHV2176" s="218"/>
      <c r="EHW2176" s="218"/>
      <c r="EHX2176" s="218"/>
      <c r="EHY2176" s="218"/>
      <c r="EHZ2176" s="218"/>
      <c r="EIA2176" s="218"/>
      <c r="EIB2176" s="218"/>
      <c r="EIC2176" s="218"/>
      <c r="EID2176" s="218"/>
      <c r="EIE2176" s="218"/>
      <c r="EIF2176" s="218"/>
      <c r="EIG2176" s="218"/>
      <c r="EIH2176" s="218"/>
      <c r="EII2176" s="218"/>
      <c r="EIJ2176" s="218"/>
      <c r="EIK2176" s="218"/>
      <c r="EIL2176" s="218"/>
      <c r="EIM2176" s="218"/>
      <c r="EIN2176" s="218"/>
      <c r="EIO2176" s="218"/>
      <c r="EIP2176" s="218"/>
      <c r="EIQ2176" s="218"/>
      <c r="EIR2176" s="218"/>
      <c r="EIS2176" s="218"/>
      <c r="EIT2176" s="218"/>
      <c r="EIU2176" s="218"/>
      <c r="EIV2176" s="218"/>
      <c r="EIW2176" s="218"/>
      <c r="EIX2176" s="218"/>
      <c r="EIY2176" s="218"/>
      <c r="EIZ2176" s="218"/>
      <c r="EJA2176" s="218"/>
      <c r="EJB2176" s="218"/>
      <c r="EJC2176" s="218"/>
      <c r="EJD2176" s="218"/>
      <c r="EJE2176" s="218"/>
      <c r="EJF2176" s="218"/>
      <c r="EJG2176" s="218"/>
      <c r="EJH2176" s="218"/>
      <c r="EJI2176" s="218"/>
      <c r="EJJ2176" s="218"/>
      <c r="EJK2176" s="218"/>
      <c r="EJL2176" s="218"/>
      <c r="EJM2176" s="218"/>
      <c r="EJN2176" s="218"/>
      <c r="EJO2176" s="218"/>
      <c r="EJP2176" s="218"/>
      <c r="EJQ2176" s="218"/>
      <c r="EJR2176" s="218"/>
      <c r="EJS2176" s="218"/>
      <c r="EJT2176" s="218"/>
      <c r="EJU2176" s="218"/>
      <c r="EJV2176" s="218"/>
      <c r="EJW2176" s="218"/>
      <c r="EJX2176" s="218"/>
      <c r="EJY2176" s="218"/>
      <c r="EJZ2176" s="218"/>
      <c r="EKA2176" s="218"/>
      <c r="EKB2176" s="218"/>
      <c r="EKC2176" s="218"/>
      <c r="EKD2176" s="218"/>
      <c r="EKE2176" s="218"/>
      <c r="EKF2176" s="218"/>
      <c r="EKG2176" s="218"/>
      <c r="EKH2176" s="218"/>
      <c r="EKI2176" s="218"/>
      <c r="EKJ2176" s="218"/>
      <c r="EKK2176" s="218"/>
      <c r="EKL2176" s="218"/>
      <c r="EKM2176" s="218"/>
      <c r="EKN2176" s="218"/>
      <c r="EKO2176" s="218"/>
      <c r="EKP2176" s="218"/>
      <c r="EKQ2176" s="218"/>
      <c r="EKR2176" s="218"/>
      <c r="EKS2176" s="218"/>
      <c r="EKT2176" s="218"/>
      <c r="EKU2176" s="218"/>
      <c r="EKV2176" s="218"/>
      <c r="EKW2176" s="218"/>
      <c r="EKX2176" s="218"/>
      <c r="EKY2176" s="218"/>
      <c r="EKZ2176" s="218"/>
      <c r="ELA2176" s="218"/>
      <c r="ELB2176" s="218"/>
      <c r="ELC2176" s="218"/>
      <c r="ELD2176" s="218"/>
      <c r="ELE2176" s="218"/>
      <c r="ELF2176" s="218"/>
      <c r="ELG2176" s="218"/>
      <c r="ELH2176" s="218"/>
      <c r="ELI2176" s="218"/>
      <c r="ELJ2176" s="218"/>
      <c r="ELK2176" s="218"/>
      <c r="ELL2176" s="218"/>
      <c r="ELM2176" s="218"/>
      <c r="ELN2176" s="218"/>
      <c r="ELO2176" s="218"/>
      <c r="ELP2176" s="218"/>
      <c r="ELQ2176" s="218"/>
      <c r="ELR2176" s="218"/>
      <c r="ELS2176" s="218"/>
      <c r="ELT2176" s="218"/>
      <c r="ELU2176" s="218"/>
      <c r="ELV2176" s="218"/>
      <c r="ELW2176" s="218"/>
      <c r="ELX2176" s="218"/>
      <c r="ELY2176" s="218"/>
      <c r="ELZ2176" s="218"/>
      <c r="EMA2176" s="218"/>
      <c r="EMB2176" s="218"/>
      <c r="EMC2176" s="218"/>
      <c r="EMD2176" s="218"/>
      <c r="EME2176" s="218"/>
      <c r="EMF2176" s="218"/>
      <c r="EMG2176" s="218"/>
      <c r="EMH2176" s="218"/>
      <c r="EMI2176" s="218"/>
      <c r="EMJ2176" s="218"/>
      <c r="EMK2176" s="218"/>
      <c r="EML2176" s="218"/>
      <c r="EMM2176" s="218"/>
      <c r="EMN2176" s="218"/>
      <c r="EMO2176" s="218"/>
      <c r="EMP2176" s="218"/>
      <c r="EMQ2176" s="218"/>
      <c r="EMR2176" s="218"/>
      <c r="EMS2176" s="218"/>
      <c r="EMT2176" s="218"/>
      <c r="EMU2176" s="218"/>
      <c r="EMV2176" s="218"/>
      <c r="EMW2176" s="218"/>
      <c r="EMX2176" s="218"/>
      <c r="EMY2176" s="218"/>
      <c r="EMZ2176" s="218"/>
      <c r="ENA2176" s="218"/>
      <c r="ENB2176" s="218"/>
      <c r="ENC2176" s="218"/>
      <c r="END2176" s="218"/>
      <c r="ENE2176" s="218"/>
      <c r="ENF2176" s="218"/>
      <c r="ENG2176" s="218"/>
      <c r="ENH2176" s="218"/>
      <c r="ENI2176" s="218"/>
      <c r="ENJ2176" s="218"/>
      <c r="ENK2176" s="218"/>
      <c r="ENL2176" s="218"/>
      <c r="ENM2176" s="218"/>
      <c r="ENN2176" s="218"/>
      <c r="ENO2176" s="218"/>
      <c r="ENP2176" s="218"/>
      <c r="ENQ2176" s="218"/>
      <c r="ENR2176" s="218"/>
      <c r="ENS2176" s="218"/>
      <c r="ENT2176" s="218"/>
      <c r="ENU2176" s="218"/>
      <c r="ENV2176" s="218"/>
      <c r="ENW2176" s="218"/>
      <c r="ENX2176" s="218"/>
      <c r="ENY2176" s="218"/>
      <c r="ENZ2176" s="218"/>
      <c r="EOA2176" s="218"/>
      <c r="EOB2176" s="218"/>
      <c r="EOC2176" s="218"/>
      <c r="EOD2176" s="218"/>
      <c r="EOE2176" s="218"/>
      <c r="EOF2176" s="218"/>
      <c r="EOG2176" s="218"/>
      <c r="EOH2176" s="218"/>
      <c r="EOI2176" s="218"/>
      <c r="EOJ2176" s="218"/>
      <c r="EOK2176" s="218"/>
      <c r="EOL2176" s="218"/>
      <c r="EOM2176" s="218"/>
      <c r="EON2176" s="218"/>
      <c r="EOO2176" s="218"/>
      <c r="EOP2176" s="218"/>
      <c r="EOQ2176" s="218"/>
      <c r="EOR2176" s="218"/>
      <c r="EOS2176" s="218"/>
      <c r="EOT2176" s="218"/>
      <c r="EOU2176" s="218"/>
      <c r="EOV2176" s="218"/>
      <c r="EOW2176" s="218"/>
      <c r="EOX2176" s="218"/>
      <c r="EOY2176" s="218"/>
      <c r="EOZ2176" s="218"/>
      <c r="EPA2176" s="218"/>
      <c r="EPB2176" s="218"/>
      <c r="EPC2176" s="218"/>
      <c r="EPD2176" s="218"/>
      <c r="EPE2176" s="218"/>
      <c r="EPF2176" s="218"/>
      <c r="EPG2176" s="218"/>
      <c r="EPH2176" s="218"/>
      <c r="EPI2176" s="218"/>
      <c r="EPJ2176" s="218"/>
      <c r="EPK2176" s="218"/>
      <c r="EPL2176" s="218"/>
      <c r="EPM2176" s="218"/>
      <c r="EPN2176" s="218"/>
      <c r="EPO2176" s="218"/>
      <c r="EPP2176" s="218"/>
      <c r="EPQ2176" s="218"/>
      <c r="EPR2176" s="218"/>
      <c r="EPS2176" s="218"/>
      <c r="EPT2176" s="218"/>
      <c r="EPU2176" s="218"/>
      <c r="EPV2176" s="218"/>
      <c r="EPW2176" s="218"/>
      <c r="EPX2176" s="218"/>
      <c r="EPY2176" s="218"/>
      <c r="EPZ2176" s="218"/>
      <c r="EQA2176" s="218"/>
      <c r="EQB2176" s="218"/>
      <c r="EQC2176" s="218"/>
      <c r="EQD2176" s="218"/>
      <c r="EQE2176" s="218"/>
      <c r="EQF2176" s="218"/>
      <c r="EQG2176" s="218"/>
      <c r="EQH2176" s="218"/>
      <c r="EQI2176" s="218"/>
      <c r="EQJ2176" s="218"/>
      <c r="EQK2176" s="218"/>
      <c r="EQL2176" s="218"/>
      <c r="EQM2176" s="218"/>
      <c r="EQN2176" s="218"/>
      <c r="EQO2176" s="218"/>
      <c r="EQP2176" s="218"/>
      <c r="EQQ2176" s="218"/>
      <c r="EQR2176" s="218"/>
      <c r="EQS2176" s="218"/>
      <c r="EQT2176" s="218"/>
      <c r="EQU2176" s="218"/>
      <c r="EQV2176" s="218"/>
      <c r="EQW2176" s="218"/>
      <c r="EQX2176" s="218"/>
      <c r="EQY2176" s="218"/>
      <c r="EQZ2176" s="218"/>
      <c r="ERA2176" s="218"/>
      <c r="ERB2176" s="218"/>
      <c r="ERC2176" s="218"/>
      <c r="ERD2176" s="218"/>
      <c r="ERE2176" s="218"/>
      <c r="ERF2176" s="218"/>
      <c r="ERG2176" s="218"/>
      <c r="ERH2176" s="218"/>
      <c r="ERI2176" s="218"/>
      <c r="ERJ2176" s="218"/>
      <c r="ERK2176" s="218"/>
      <c r="ERL2176" s="218"/>
      <c r="ERM2176" s="218"/>
      <c r="ERN2176" s="218"/>
      <c r="ERO2176" s="218"/>
      <c r="ERP2176" s="218"/>
      <c r="ERQ2176" s="218"/>
      <c r="ERR2176" s="218"/>
      <c r="ERS2176" s="218"/>
      <c r="ERT2176" s="218"/>
      <c r="ERU2176" s="218"/>
      <c r="ERV2176" s="218"/>
      <c r="ERW2176" s="218"/>
      <c r="ERX2176" s="218"/>
      <c r="ERY2176" s="218"/>
      <c r="ERZ2176" s="218"/>
      <c r="ESA2176" s="218"/>
      <c r="ESB2176" s="218"/>
      <c r="ESC2176" s="218"/>
      <c r="ESD2176" s="218"/>
      <c r="ESE2176" s="218"/>
      <c r="ESF2176" s="218"/>
      <c r="ESG2176" s="218"/>
      <c r="ESH2176" s="218"/>
      <c r="ESI2176" s="218"/>
      <c r="ESJ2176" s="218"/>
      <c r="ESK2176" s="218"/>
      <c r="ESL2176" s="218"/>
      <c r="ESM2176" s="218"/>
      <c r="ESN2176" s="218"/>
      <c r="ESO2176" s="218"/>
      <c r="ESP2176" s="218"/>
      <c r="ESQ2176" s="218"/>
      <c r="ESR2176" s="218"/>
      <c r="ESS2176" s="218"/>
      <c r="EST2176" s="218"/>
      <c r="ESU2176" s="218"/>
      <c r="ESV2176" s="218"/>
      <c r="ESW2176" s="218"/>
      <c r="ESX2176" s="218"/>
      <c r="ESY2176" s="218"/>
      <c r="ESZ2176" s="218"/>
      <c r="ETA2176" s="218"/>
      <c r="ETB2176" s="218"/>
      <c r="ETC2176" s="218"/>
      <c r="ETD2176" s="218"/>
      <c r="ETE2176" s="218"/>
      <c r="ETF2176" s="218"/>
      <c r="ETG2176" s="218"/>
      <c r="ETH2176" s="218"/>
      <c r="ETI2176" s="218"/>
      <c r="ETJ2176" s="218"/>
      <c r="ETK2176" s="218"/>
      <c r="ETL2176" s="218"/>
      <c r="ETM2176" s="218"/>
      <c r="ETN2176" s="218"/>
      <c r="ETO2176" s="218"/>
      <c r="ETP2176" s="218"/>
      <c r="ETQ2176" s="218"/>
      <c r="ETR2176" s="218"/>
      <c r="ETS2176" s="218"/>
      <c r="ETT2176" s="218"/>
      <c r="ETU2176" s="218"/>
      <c r="ETV2176" s="218"/>
      <c r="ETW2176" s="218"/>
      <c r="ETX2176" s="218"/>
      <c r="ETY2176" s="218"/>
      <c r="ETZ2176" s="218"/>
      <c r="EUA2176" s="218"/>
      <c r="EUB2176" s="218"/>
      <c r="EUC2176" s="218"/>
      <c r="EUD2176" s="218"/>
      <c r="EUE2176" s="218"/>
      <c r="EUF2176" s="218"/>
      <c r="EUG2176" s="218"/>
      <c r="EUH2176" s="218"/>
      <c r="EUI2176" s="218"/>
      <c r="EUJ2176" s="218"/>
      <c r="EUK2176" s="218"/>
      <c r="EUL2176" s="218"/>
      <c r="EUM2176" s="218"/>
      <c r="EUN2176" s="218"/>
      <c r="EUO2176" s="218"/>
      <c r="EUP2176" s="218"/>
      <c r="EUQ2176" s="218"/>
      <c r="EUR2176" s="218"/>
      <c r="EUS2176" s="218"/>
      <c r="EUT2176" s="218"/>
      <c r="EUU2176" s="218"/>
      <c r="EUV2176" s="218"/>
      <c r="EUW2176" s="218"/>
      <c r="EUX2176" s="218"/>
      <c r="EUY2176" s="218"/>
      <c r="EUZ2176" s="218"/>
      <c r="EVA2176" s="218"/>
      <c r="EVB2176" s="218"/>
      <c r="EVC2176" s="218"/>
      <c r="EVD2176" s="218"/>
      <c r="EVE2176" s="218"/>
      <c r="EVF2176" s="218"/>
      <c r="EVG2176" s="218"/>
      <c r="EVH2176" s="218"/>
      <c r="EVI2176" s="218"/>
      <c r="EVJ2176" s="218"/>
      <c r="EVK2176" s="218"/>
      <c r="EVL2176" s="218"/>
      <c r="EVM2176" s="218"/>
      <c r="EVN2176" s="218"/>
      <c r="EVO2176" s="218"/>
      <c r="EVP2176" s="218"/>
      <c r="EVQ2176" s="218"/>
      <c r="EVR2176" s="218"/>
      <c r="EVS2176" s="218"/>
      <c r="EVT2176" s="218"/>
      <c r="EVU2176" s="218"/>
      <c r="EVV2176" s="218"/>
      <c r="EVW2176" s="218"/>
      <c r="EVX2176" s="218"/>
      <c r="EVY2176" s="218"/>
      <c r="EVZ2176" s="218"/>
      <c r="EWA2176" s="218"/>
      <c r="EWB2176" s="218"/>
      <c r="EWC2176" s="218"/>
      <c r="EWD2176" s="218"/>
      <c r="EWE2176" s="218"/>
      <c r="EWF2176" s="218"/>
      <c r="EWG2176" s="218"/>
      <c r="EWH2176" s="218"/>
      <c r="EWI2176" s="218"/>
      <c r="EWJ2176" s="218"/>
      <c r="EWK2176" s="218"/>
      <c r="EWL2176" s="218"/>
      <c r="EWM2176" s="218"/>
      <c r="EWN2176" s="218"/>
      <c r="EWO2176" s="218"/>
      <c r="EWP2176" s="218"/>
      <c r="EWQ2176" s="218"/>
      <c r="EWR2176" s="218"/>
      <c r="EWS2176" s="218"/>
      <c r="EWT2176" s="218"/>
      <c r="EWU2176" s="218"/>
      <c r="EWV2176" s="218"/>
      <c r="EWW2176" s="218"/>
      <c r="EWX2176" s="218"/>
      <c r="EWY2176" s="218"/>
      <c r="EWZ2176" s="218"/>
      <c r="EXA2176" s="218"/>
      <c r="EXB2176" s="218"/>
      <c r="EXC2176" s="218"/>
      <c r="EXD2176" s="218"/>
      <c r="EXE2176" s="218"/>
      <c r="EXF2176" s="218"/>
      <c r="EXG2176" s="218"/>
      <c r="EXH2176" s="218"/>
      <c r="EXI2176" s="218"/>
      <c r="EXJ2176" s="218"/>
      <c r="EXK2176" s="218"/>
      <c r="EXL2176" s="218"/>
      <c r="EXM2176" s="218"/>
      <c r="EXN2176" s="218"/>
      <c r="EXO2176" s="218"/>
      <c r="EXP2176" s="218"/>
      <c r="EXQ2176" s="218"/>
      <c r="EXR2176" s="218"/>
      <c r="EXS2176" s="218"/>
      <c r="EXT2176" s="218"/>
      <c r="EXU2176" s="218"/>
      <c r="EXV2176" s="218"/>
      <c r="EXW2176" s="218"/>
      <c r="EXX2176" s="218"/>
      <c r="EXY2176" s="218"/>
      <c r="EXZ2176" s="218"/>
      <c r="EYA2176" s="218"/>
      <c r="EYB2176" s="218"/>
      <c r="EYC2176" s="218"/>
      <c r="EYD2176" s="218"/>
      <c r="EYE2176" s="218"/>
      <c r="EYF2176" s="218"/>
      <c r="EYG2176" s="218"/>
      <c r="EYH2176" s="218"/>
      <c r="EYI2176" s="218"/>
      <c r="EYJ2176" s="218"/>
      <c r="EYK2176" s="218"/>
      <c r="EYL2176" s="218"/>
      <c r="EYM2176" s="218"/>
      <c r="EYN2176" s="218"/>
      <c r="EYO2176" s="218"/>
      <c r="EYP2176" s="218"/>
      <c r="EYQ2176" s="218"/>
      <c r="EYR2176" s="218"/>
      <c r="EYS2176" s="218"/>
      <c r="EYT2176" s="218"/>
      <c r="EYU2176" s="218"/>
      <c r="EYV2176" s="218"/>
      <c r="EYW2176" s="218"/>
      <c r="EYX2176" s="218"/>
      <c r="EYY2176" s="218"/>
      <c r="EYZ2176" s="218"/>
      <c r="EZA2176" s="218"/>
      <c r="EZB2176" s="218"/>
      <c r="EZC2176" s="218"/>
      <c r="EZD2176" s="218"/>
      <c r="EZE2176" s="218"/>
      <c r="EZF2176" s="218"/>
      <c r="EZG2176" s="218"/>
      <c r="EZH2176" s="218"/>
      <c r="EZI2176" s="218"/>
      <c r="EZJ2176" s="218"/>
      <c r="EZK2176" s="218"/>
      <c r="EZL2176" s="218"/>
      <c r="EZM2176" s="218"/>
      <c r="EZN2176" s="218"/>
      <c r="EZO2176" s="218"/>
      <c r="EZP2176" s="218"/>
      <c r="EZQ2176" s="218"/>
      <c r="EZR2176" s="218"/>
      <c r="EZS2176" s="218"/>
      <c r="EZT2176" s="218"/>
      <c r="EZU2176" s="218"/>
      <c r="EZV2176" s="218"/>
      <c r="EZW2176" s="218"/>
      <c r="EZX2176" s="218"/>
      <c r="EZY2176" s="218"/>
      <c r="EZZ2176" s="218"/>
      <c r="FAA2176" s="218"/>
      <c r="FAB2176" s="218"/>
      <c r="FAC2176" s="218"/>
      <c r="FAD2176" s="218"/>
      <c r="FAE2176" s="218"/>
      <c r="FAF2176" s="218"/>
      <c r="FAG2176" s="218"/>
      <c r="FAH2176" s="218"/>
      <c r="FAI2176" s="218"/>
      <c r="FAJ2176" s="218"/>
      <c r="FAK2176" s="218"/>
      <c r="FAL2176" s="218"/>
      <c r="FAM2176" s="218"/>
      <c r="FAN2176" s="218"/>
      <c r="FAO2176" s="218"/>
      <c r="FAP2176" s="218"/>
      <c r="FAQ2176" s="218"/>
      <c r="FAR2176" s="218"/>
      <c r="FAS2176" s="218"/>
      <c r="FAT2176" s="218"/>
      <c r="FAU2176" s="218"/>
      <c r="FAV2176" s="218"/>
      <c r="FAW2176" s="218"/>
      <c r="FAX2176" s="218"/>
      <c r="FAY2176" s="218"/>
      <c r="FAZ2176" s="218"/>
      <c r="FBA2176" s="218"/>
      <c r="FBB2176" s="218"/>
      <c r="FBC2176" s="218"/>
      <c r="FBD2176" s="218"/>
      <c r="FBE2176" s="218"/>
      <c r="FBF2176" s="218"/>
      <c r="FBG2176" s="218"/>
      <c r="FBH2176" s="218"/>
      <c r="FBI2176" s="218"/>
      <c r="FBJ2176" s="218"/>
      <c r="FBK2176" s="218"/>
      <c r="FBL2176" s="218"/>
      <c r="FBM2176" s="218"/>
      <c r="FBN2176" s="218"/>
      <c r="FBO2176" s="218"/>
      <c r="FBP2176" s="218"/>
      <c r="FBQ2176" s="218"/>
      <c r="FBR2176" s="218"/>
      <c r="FBS2176" s="218"/>
      <c r="FBT2176" s="218"/>
      <c r="FBU2176" s="218"/>
      <c r="FBV2176" s="218"/>
      <c r="FBW2176" s="218"/>
      <c r="FBX2176" s="218"/>
      <c r="FBY2176" s="218"/>
      <c r="FBZ2176" s="218"/>
      <c r="FCA2176" s="218"/>
      <c r="FCB2176" s="218"/>
      <c r="FCC2176" s="218"/>
      <c r="FCD2176" s="218"/>
      <c r="FCE2176" s="218"/>
      <c r="FCF2176" s="218"/>
      <c r="FCG2176" s="218"/>
      <c r="FCH2176" s="218"/>
      <c r="FCI2176" s="218"/>
      <c r="FCJ2176" s="218"/>
      <c r="FCK2176" s="218"/>
      <c r="FCL2176" s="218"/>
      <c r="FCM2176" s="218"/>
      <c r="FCN2176" s="218"/>
      <c r="FCO2176" s="218"/>
      <c r="FCP2176" s="218"/>
      <c r="FCQ2176" s="218"/>
      <c r="FCR2176" s="218"/>
      <c r="FCS2176" s="218"/>
      <c r="FCT2176" s="218"/>
      <c r="FCU2176" s="218"/>
      <c r="FCV2176" s="218"/>
      <c r="FCW2176" s="218"/>
      <c r="FCX2176" s="218"/>
      <c r="FCY2176" s="218"/>
      <c r="FCZ2176" s="218"/>
      <c r="FDA2176" s="218"/>
      <c r="FDB2176" s="218"/>
      <c r="FDC2176" s="218"/>
      <c r="FDD2176" s="218"/>
      <c r="FDE2176" s="218"/>
      <c r="FDF2176" s="218"/>
      <c r="FDG2176" s="218"/>
      <c r="FDH2176" s="218"/>
      <c r="FDI2176" s="218"/>
      <c r="FDJ2176" s="218"/>
      <c r="FDK2176" s="218"/>
      <c r="FDL2176" s="218"/>
      <c r="FDM2176" s="218"/>
      <c r="FDN2176" s="218"/>
      <c r="FDO2176" s="218"/>
      <c r="FDP2176" s="218"/>
      <c r="FDQ2176" s="218"/>
      <c r="FDR2176" s="218"/>
      <c r="FDS2176" s="218"/>
      <c r="FDT2176" s="218"/>
      <c r="FDU2176" s="218"/>
      <c r="FDV2176" s="218"/>
      <c r="FDW2176" s="218"/>
      <c r="FDX2176" s="218"/>
      <c r="FDY2176" s="218"/>
      <c r="FDZ2176" s="218"/>
      <c r="FEA2176" s="218"/>
      <c r="FEB2176" s="218"/>
      <c r="FEC2176" s="218"/>
      <c r="FED2176" s="218"/>
      <c r="FEE2176" s="218"/>
      <c r="FEF2176" s="218"/>
      <c r="FEG2176" s="218"/>
      <c r="FEH2176" s="218"/>
      <c r="FEI2176" s="218"/>
      <c r="FEJ2176" s="218"/>
      <c r="FEK2176" s="218"/>
      <c r="FEL2176" s="218"/>
      <c r="FEM2176" s="218"/>
      <c r="FEN2176" s="218"/>
      <c r="FEO2176" s="218"/>
      <c r="FEP2176" s="218"/>
      <c r="FEQ2176" s="218"/>
      <c r="FER2176" s="218"/>
      <c r="FES2176" s="218"/>
      <c r="FET2176" s="218"/>
      <c r="FEU2176" s="218"/>
      <c r="FEV2176" s="218"/>
      <c r="FEW2176" s="218"/>
      <c r="FEX2176" s="218"/>
      <c r="FEY2176" s="218"/>
      <c r="FEZ2176" s="218"/>
      <c r="FFA2176" s="218"/>
      <c r="FFB2176" s="218"/>
      <c r="FFC2176" s="218"/>
      <c r="FFD2176" s="218"/>
      <c r="FFE2176" s="218"/>
      <c r="FFF2176" s="218"/>
      <c r="FFG2176" s="218"/>
      <c r="FFH2176" s="218"/>
      <c r="FFI2176" s="218"/>
      <c r="FFJ2176" s="218"/>
      <c r="FFK2176" s="218"/>
      <c r="FFL2176" s="218"/>
      <c r="FFM2176" s="218"/>
      <c r="FFN2176" s="218"/>
      <c r="FFO2176" s="218"/>
      <c r="FFP2176" s="218"/>
      <c r="FFQ2176" s="218"/>
      <c r="FFR2176" s="218"/>
      <c r="FFS2176" s="218"/>
      <c r="FFT2176" s="218"/>
      <c r="FFU2176" s="218"/>
      <c r="FFV2176" s="218"/>
      <c r="FFW2176" s="218"/>
      <c r="FFX2176" s="218"/>
      <c r="FFY2176" s="218"/>
      <c r="FFZ2176" s="218"/>
      <c r="FGA2176" s="218"/>
      <c r="FGB2176" s="218"/>
      <c r="FGC2176" s="218"/>
      <c r="FGD2176" s="218"/>
      <c r="FGE2176" s="218"/>
      <c r="FGF2176" s="218"/>
      <c r="FGG2176" s="218"/>
      <c r="FGH2176" s="218"/>
      <c r="FGI2176" s="218"/>
      <c r="FGJ2176" s="218"/>
      <c r="FGK2176" s="218"/>
      <c r="FGL2176" s="218"/>
      <c r="FGM2176" s="218"/>
      <c r="FGN2176" s="218"/>
      <c r="FGO2176" s="218"/>
      <c r="FGP2176" s="218"/>
      <c r="FGQ2176" s="218"/>
      <c r="FGR2176" s="218"/>
      <c r="FGS2176" s="218"/>
      <c r="FGT2176" s="218"/>
      <c r="FGU2176" s="218"/>
      <c r="FGV2176" s="218"/>
      <c r="FGW2176" s="218"/>
      <c r="FGX2176" s="218"/>
      <c r="FGY2176" s="218"/>
      <c r="FGZ2176" s="218"/>
      <c r="FHA2176" s="218"/>
      <c r="FHB2176" s="218"/>
      <c r="FHC2176" s="218"/>
      <c r="FHD2176" s="218"/>
      <c r="FHE2176" s="218"/>
      <c r="FHF2176" s="218"/>
      <c r="FHG2176" s="218"/>
      <c r="FHH2176" s="218"/>
      <c r="FHI2176" s="218"/>
      <c r="FHJ2176" s="218"/>
      <c r="FHK2176" s="218"/>
      <c r="FHL2176" s="218"/>
      <c r="FHM2176" s="218"/>
      <c r="FHN2176" s="218"/>
      <c r="FHO2176" s="218"/>
      <c r="FHP2176" s="218"/>
      <c r="FHQ2176" s="218"/>
      <c r="FHR2176" s="218"/>
      <c r="FHS2176" s="218"/>
      <c r="FHT2176" s="218"/>
      <c r="FHU2176" s="218"/>
      <c r="FHV2176" s="218"/>
      <c r="FHW2176" s="218"/>
      <c r="FHX2176" s="218"/>
      <c r="FHY2176" s="218"/>
      <c r="FHZ2176" s="218"/>
      <c r="FIA2176" s="218"/>
      <c r="FIB2176" s="218"/>
      <c r="FIC2176" s="218"/>
      <c r="FID2176" s="218"/>
      <c r="FIE2176" s="218"/>
      <c r="FIF2176" s="218"/>
      <c r="FIG2176" s="218"/>
      <c r="FIH2176" s="218"/>
      <c r="FII2176" s="218"/>
      <c r="FIJ2176" s="218"/>
      <c r="FIK2176" s="218"/>
      <c r="FIL2176" s="218"/>
      <c r="FIM2176" s="218"/>
      <c r="FIN2176" s="218"/>
      <c r="FIO2176" s="218"/>
      <c r="FIP2176" s="218"/>
      <c r="FIQ2176" s="218"/>
      <c r="FIR2176" s="218"/>
      <c r="FIS2176" s="218"/>
      <c r="FIT2176" s="218"/>
      <c r="FIU2176" s="218"/>
      <c r="FIV2176" s="218"/>
      <c r="FIW2176" s="218"/>
      <c r="FIX2176" s="218"/>
      <c r="FIY2176" s="218"/>
      <c r="FIZ2176" s="218"/>
      <c r="FJA2176" s="218"/>
      <c r="FJB2176" s="218"/>
      <c r="FJC2176" s="218"/>
      <c r="FJD2176" s="218"/>
      <c r="FJE2176" s="218"/>
      <c r="FJF2176" s="218"/>
      <c r="FJG2176" s="218"/>
      <c r="FJH2176" s="218"/>
      <c r="FJI2176" s="218"/>
      <c r="FJJ2176" s="218"/>
      <c r="FJK2176" s="218"/>
      <c r="FJL2176" s="218"/>
      <c r="FJM2176" s="218"/>
      <c r="FJN2176" s="218"/>
      <c r="FJO2176" s="218"/>
      <c r="FJP2176" s="218"/>
      <c r="FJQ2176" s="218"/>
      <c r="FJR2176" s="218"/>
      <c r="FJS2176" s="218"/>
      <c r="FJT2176" s="218"/>
      <c r="FJU2176" s="218"/>
      <c r="FJV2176" s="218"/>
      <c r="FJW2176" s="218"/>
      <c r="FJX2176" s="218"/>
      <c r="FJY2176" s="218"/>
      <c r="FJZ2176" s="218"/>
      <c r="FKA2176" s="218"/>
      <c r="FKB2176" s="218"/>
      <c r="FKC2176" s="218"/>
      <c r="FKD2176" s="218"/>
      <c r="FKE2176" s="218"/>
      <c r="FKF2176" s="218"/>
      <c r="FKG2176" s="218"/>
      <c r="FKH2176" s="218"/>
      <c r="FKI2176" s="218"/>
      <c r="FKJ2176" s="218"/>
      <c r="FKK2176" s="218"/>
      <c r="FKL2176" s="218"/>
      <c r="FKM2176" s="218"/>
      <c r="FKN2176" s="218"/>
      <c r="FKO2176" s="218"/>
      <c r="FKP2176" s="218"/>
      <c r="FKQ2176" s="218"/>
      <c r="FKR2176" s="218"/>
      <c r="FKS2176" s="218"/>
      <c r="FKT2176" s="218"/>
      <c r="FKU2176" s="218"/>
      <c r="FKV2176" s="218"/>
      <c r="FKW2176" s="218"/>
      <c r="FKX2176" s="218"/>
      <c r="FKY2176" s="218"/>
      <c r="FKZ2176" s="218"/>
      <c r="FLA2176" s="218"/>
      <c r="FLB2176" s="218"/>
      <c r="FLC2176" s="218"/>
      <c r="FLD2176" s="218"/>
      <c r="FLE2176" s="218"/>
      <c r="FLF2176" s="218"/>
      <c r="FLG2176" s="218"/>
      <c r="FLH2176" s="218"/>
      <c r="FLI2176" s="218"/>
      <c r="FLJ2176" s="218"/>
      <c r="FLK2176" s="218"/>
      <c r="FLL2176" s="218"/>
      <c r="FLM2176" s="218"/>
      <c r="FLN2176" s="218"/>
      <c r="FLO2176" s="218"/>
      <c r="FLP2176" s="218"/>
      <c r="FLQ2176" s="218"/>
      <c r="FLR2176" s="218"/>
      <c r="FLS2176" s="218"/>
      <c r="FLT2176" s="218"/>
      <c r="FLU2176" s="218"/>
      <c r="FLV2176" s="218"/>
      <c r="FLW2176" s="218"/>
      <c r="FLX2176" s="218"/>
      <c r="FLY2176" s="218"/>
      <c r="FLZ2176" s="218"/>
      <c r="FMA2176" s="218"/>
      <c r="FMB2176" s="218"/>
      <c r="FMC2176" s="218"/>
      <c r="FMD2176" s="218"/>
      <c r="FME2176" s="218"/>
      <c r="FMF2176" s="218"/>
      <c r="FMG2176" s="218"/>
      <c r="FMH2176" s="218"/>
      <c r="FMI2176" s="218"/>
      <c r="FMJ2176" s="218"/>
      <c r="FMK2176" s="218"/>
      <c r="FML2176" s="218"/>
      <c r="FMM2176" s="218"/>
      <c r="FMN2176" s="218"/>
      <c r="FMO2176" s="218"/>
      <c r="FMP2176" s="218"/>
      <c r="FMQ2176" s="218"/>
      <c r="FMR2176" s="218"/>
      <c r="FMS2176" s="218"/>
      <c r="FMT2176" s="218"/>
      <c r="FMU2176" s="218"/>
      <c r="FMV2176" s="218"/>
      <c r="FMW2176" s="218"/>
      <c r="FMX2176" s="218"/>
      <c r="FMY2176" s="218"/>
      <c r="FMZ2176" s="218"/>
      <c r="FNA2176" s="218"/>
      <c r="FNB2176" s="218"/>
      <c r="FNC2176" s="218"/>
      <c r="FND2176" s="218"/>
      <c r="FNE2176" s="218"/>
      <c r="FNF2176" s="218"/>
      <c r="FNG2176" s="218"/>
      <c r="FNH2176" s="218"/>
      <c r="FNI2176" s="218"/>
      <c r="FNJ2176" s="218"/>
      <c r="FNK2176" s="218"/>
      <c r="FNL2176" s="218"/>
      <c r="FNM2176" s="218"/>
      <c r="FNN2176" s="218"/>
      <c r="FNO2176" s="218"/>
      <c r="FNP2176" s="218"/>
      <c r="FNQ2176" s="218"/>
      <c r="FNR2176" s="218"/>
      <c r="FNS2176" s="218"/>
      <c r="FNT2176" s="218"/>
      <c r="FNU2176" s="218"/>
      <c r="FNV2176" s="218"/>
      <c r="FNW2176" s="218"/>
      <c r="FNX2176" s="218"/>
      <c r="FNY2176" s="218"/>
      <c r="FNZ2176" s="218"/>
      <c r="FOA2176" s="218"/>
      <c r="FOB2176" s="218"/>
      <c r="FOC2176" s="218"/>
      <c r="FOD2176" s="218"/>
      <c r="FOE2176" s="218"/>
      <c r="FOF2176" s="218"/>
      <c r="FOG2176" s="218"/>
      <c r="FOH2176" s="218"/>
      <c r="FOI2176" s="218"/>
      <c r="FOJ2176" s="218"/>
      <c r="FOK2176" s="218"/>
      <c r="FOL2176" s="218"/>
      <c r="FOM2176" s="218"/>
      <c r="FON2176" s="218"/>
      <c r="FOO2176" s="218"/>
      <c r="FOP2176" s="218"/>
      <c r="FOQ2176" s="218"/>
      <c r="FOR2176" s="218"/>
      <c r="FOS2176" s="218"/>
      <c r="FOT2176" s="218"/>
      <c r="FOU2176" s="218"/>
      <c r="FOV2176" s="218"/>
      <c r="FOW2176" s="218"/>
      <c r="FOX2176" s="218"/>
      <c r="FOY2176" s="218"/>
      <c r="FOZ2176" s="218"/>
      <c r="FPA2176" s="218"/>
      <c r="FPB2176" s="218"/>
      <c r="FPC2176" s="218"/>
      <c r="FPD2176" s="218"/>
      <c r="FPE2176" s="218"/>
      <c r="FPF2176" s="218"/>
      <c r="FPG2176" s="218"/>
      <c r="FPH2176" s="218"/>
      <c r="FPI2176" s="218"/>
      <c r="FPJ2176" s="218"/>
      <c r="FPK2176" s="218"/>
      <c r="FPL2176" s="218"/>
      <c r="FPM2176" s="218"/>
      <c r="FPN2176" s="218"/>
      <c r="FPO2176" s="218"/>
      <c r="FPP2176" s="218"/>
      <c r="FPQ2176" s="218"/>
      <c r="FPR2176" s="218"/>
      <c r="FPS2176" s="218"/>
      <c r="FPT2176" s="218"/>
      <c r="FPU2176" s="218"/>
      <c r="FPV2176" s="218"/>
      <c r="FPW2176" s="218"/>
      <c r="FPX2176" s="218"/>
      <c r="FPY2176" s="218"/>
      <c r="FPZ2176" s="218"/>
      <c r="FQA2176" s="218"/>
      <c r="FQB2176" s="218"/>
      <c r="FQC2176" s="218"/>
      <c r="FQD2176" s="218"/>
      <c r="FQE2176" s="218"/>
      <c r="FQF2176" s="218"/>
      <c r="FQG2176" s="218"/>
      <c r="FQH2176" s="218"/>
      <c r="FQI2176" s="218"/>
      <c r="FQJ2176" s="218"/>
      <c r="FQK2176" s="218"/>
      <c r="FQL2176" s="218"/>
      <c r="FQM2176" s="218"/>
      <c r="FQN2176" s="218"/>
      <c r="FQO2176" s="218"/>
      <c r="FQP2176" s="218"/>
      <c r="FQQ2176" s="218"/>
      <c r="FQR2176" s="218"/>
      <c r="FQS2176" s="218"/>
      <c r="FQT2176" s="218"/>
      <c r="FQU2176" s="218"/>
      <c r="FQV2176" s="218"/>
      <c r="FQW2176" s="218"/>
      <c r="FQX2176" s="218"/>
      <c r="FQY2176" s="218"/>
      <c r="FQZ2176" s="218"/>
      <c r="FRA2176" s="218"/>
      <c r="FRB2176" s="218"/>
      <c r="FRC2176" s="218"/>
      <c r="FRD2176" s="218"/>
      <c r="FRE2176" s="218"/>
      <c r="FRF2176" s="218"/>
      <c r="FRG2176" s="218"/>
      <c r="FRH2176" s="218"/>
      <c r="FRI2176" s="218"/>
      <c r="FRJ2176" s="218"/>
      <c r="FRK2176" s="218"/>
      <c r="FRL2176" s="218"/>
      <c r="FRM2176" s="218"/>
      <c r="FRN2176" s="218"/>
      <c r="FRO2176" s="218"/>
      <c r="FRP2176" s="218"/>
      <c r="FRQ2176" s="218"/>
      <c r="FRR2176" s="218"/>
      <c r="FRS2176" s="218"/>
      <c r="FRT2176" s="218"/>
      <c r="FRU2176" s="218"/>
      <c r="FRV2176" s="218"/>
      <c r="FRW2176" s="218"/>
      <c r="FRX2176" s="218"/>
      <c r="FRY2176" s="218"/>
      <c r="FRZ2176" s="218"/>
      <c r="FSA2176" s="218"/>
      <c r="FSB2176" s="218"/>
      <c r="FSC2176" s="218"/>
      <c r="FSD2176" s="218"/>
      <c r="FSE2176" s="218"/>
      <c r="FSF2176" s="218"/>
      <c r="FSG2176" s="218"/>
      <c r="FSH2176" s="218"/>
      <c r="FSI2176" s="218"/>
      <c r="FSJ2176" s="218"/>
      <c r="FSK2176" s="218"/>
      <c r="FSL2176" s="218"/>
      <c r="FSM2176" s="218"/>
      <c r="FSN2176" s="218"/>
      <c r="FSO2176" s="218"/>
      <c r="FSP2176" s="218"/>
      <c r="FSQ2176" s="218"/>
      <c r="FSR2176" s="218"/>
      <c r="FSS2176" s="218"/>
      <c r="FST2176" s="218"/>
      <c r="FSU2176" s="218"/>
      <c r="FSV2176" s="218"/>
      <c r="FSW2176" s="218"/>
      <c r="FSX2176" s="218"/>
      <c r="FSY2176" s="218"/>
      <c r="FSZ2176" s="218"/>
      <c r="FTA2176" s="218"/>
      <c r="FTB2176" s="218"/>
      <c r="FTC2176" s="218"/>
      <c r="FTD2176" s="218"/>
      <c r="FTE2176" s="218"/>
      <c r="FTF2176" s="218"/>
      <c r="FTG2176" s="218"/>
      <c r="FTH2176" s="218"/>
      <c r="FTI2176" s="218"/>
      <c r="FTJ2176" s="218"/>
      <c r="FTK2176" s="218"/>
      <c r="FTL2176" s="218"/>
      <c r="FTM2176" s="218"/>
      <c r="FTN2176" s="218"/>
      <c r="FTO2176" s="218"/>
      <c r="FTP2176" s="218"/>
      <c r="FTQ2176" s="218"/>
      <c r="FTR2176" s="218"/>
      <c r="FTS2176" s="218"/>
      <c r="FTT2176" s="218"/>
      <c r="FTU2176" s="218"/>
      <c r="FTV2176" s="218"/>
      <c r="FTW2176" s="218"/>
      <c r="FTX2176" s="218"/>
      <c r="FTY2176" s="218"/>
      <c r="FTZ2176" s="218"/>
      <c r="FUA2176" s="218"/>
      <c r="FUB2176" s="218"/>
      <c r="FUC2176" s="218"/>
      <c r="FUD2176" s="218"/>
      <c r="FUE2176" s="218"/>
      <c r="FUF2176" s="218"/>
      <c r="FUG2176" s="218"/>
      <c r="FUH2176" s="218"/>
      <c r="FUI2176" s="218"/>
      <c r="FUJ2176" s="218"/>
      <c r="FUK2176" s="218"/>
      <c r="FUL2176" s="218"/>
      <c r="FUM2176" s="218"/>
      <c r="FUN2176" s="218"/>
      <c r="FUO2176" s="218"/>
      <c r="FUP2176" s="218"/>
      <c r="FUQ2176" s="218"/>
      <c r="FUR2176" s="218"/>
      <c r="FUS2176" s="218"/>
      <c r="FUT2176" s="218"/>
      <c r="FUU2176" s="218"/>
      <c r="FUV2176" s="218"/>
      <c r="FUW2176" s="218"/>
      <c r="FUX2176" s="218"/>
      <c r="FUY2176" s="218"/>
      <c r="FUZ2176" s="218"/>
      <c r="FVA2176" s="218"/>
      <c r="FVB2176" s="218"/>
      <c r="FVC2176" s="218"/>
      <c r="FVD2176" s="218"/>
      <c r="FVE2176" s="218"/>
      <c r="FVF2176" s="218"/>
      <c r="FVG2176" s="218"/>
      <c r="FVH2176" s="218"/>
      <c r="FVI2176" s="218"/>
      <c r="FVJ2176" s="218"/>
      <c r="FVK2176" s="218"/>
      <c r="FVL2176" s="218"/>
      <c r="FVM2176" s="218"/>
      <c r="FVN2176" s="218"/>
      <c r="FVO2176" s="218"/>
      <c r="FVP2176" s="218"/>
      <c r="FVQ2176" s="218"/>
      <c r="FVR2176" s="218"/>
      <c r="FVS2176" s="218"/>
      <c r="FVT2176" s="218"/>
      <c r="FVU2176" s="218"/>
      <c r="FVV2176" s="218"/>
      <c r="FVW2176" s="218"/>
      <c r="FVX2176" s="218"/>
      <c r="FVY2176" s="218"/>
      <c r="FVZ2176" s="218"/>
      <c r="FWA2176" s="218"/>
      <c r="FWB2176" s="218"/>
      <c r="FWC2176" s="218"/>
      <c r="FWD2176" s="218"/>
      <c r="FWE2176" s="218"/>
      <c r="FWF2176" s="218"/>
      <c r="FWG2176" s="218"/>
      <c r="FWH2176" s="218"/>
      <c r="FWI2176" s="218"/>
      <c r="FWJ2176" s="218"/>
      <c r="FWK2176" s="218"/>
      <c r="FWL2176" s="218"/>
      <c r="FWM2176" s="218"/>
      <c r="FWN2176" s="218"/>
      <c r="FWO2176" s="218"/>
      <c r="FWP2176" s="218"/>
      <c r="FWQ2176" s="218"/>
      <c r="FWR2176" s="218"/>
      <c r="FWS2176" s="218"/>
      <c r="FWT2176" s="218"/>
      <c r="FWU2176" s="218"/>
      <c r="FWV2176" s="218"/>
      <c r="FWW2176" s="218"/>
      <c r="FWX2176" s="218"/>
      <c r="FWY2176" s="218"/>
      <c r="FWZ2176" s="218"/>
      <c r="FXA2176" s="218"/>
      <c r="FXB2176" s="218"/>
      <c r="FXC2176" s="218"/>
      <c r="FXD2176" s="218"/>
      <c r="FXE2176" s="218"/>
      <c r="FXF2176" s="218"/>
      <c r="FXG2176" s="218"/>
      <c r="FXH2176" s="218"/>
      <c r="FXI2176" s="218"/>
      <c r="FXJ2176" s="218"/>
      <c r="FXK2176" s="218"/>
      <c r="FXL2176" s="218"/>
      <c r="FXM2176" s="218"/>
      <c r="FXN2176" s="218"/>
      <c r="FXO2176" s="218"/>
      <c r="FXP2176" s="218"/>
      <c r="FXQ2176" s="218"/>
      <c r="FXR2176" s="218"/>
      <c r="FXS2176" s="218"/>
      <c r="FXT2176" s="218"/>
      <c r="FXU2176" s="218"/>
      <c r="FXV2176" s="218"/>
      <c r="FXW2176" s="218"/>
      <c r="FXX2176" s="218"/>
      <c r="FXY2176" s="218"/>
      <c r="FXZ2176" s="218"/>
      <c r="FYA2176" s="218"/>
      <c r="FYB2176" s="218"/>
      <c r="FYC2176" s="218"/>
      <c r="FYD2176" s="218"/>
      <c r="FYE2176" s="218"/>
      <c r="FYF2176" s="218"/>
      <c r="FYG2176" s="218"/>
      <c r="FYH2176" s="218"/>
      <c r="FYI2176" s="218"/>
      <c r="FYJ2176" s="218"/>
      <c r="FYK2176" s="218"/>
      <c r="FYL2176" s="218"/>
      <c r="FYM2176" s="218"/>
      <c r="FYN2176" s="218"/>
      <c r="FYO2176" s="218"/>
      <c r="FYP2176" s="218"/>
      <c r="FYQ2176" s="218"/>
      <c r="FYR2176" s="218"/>
      <c r="FYS2176" s="218"/>
      <c r="FYT2176" s="218"/>
      <c r="FYU2176" s="218"/>
      <c r="FYV2176" s="218"/>
      <c r="FYW2176" s="218"/>
      <c r="FYX2176" s="218"/>
      <c r="FYY2176" s="218"/>
      <c r="FYZ2176" s="218"/>
      <c r="FZA2176" s="218"/>
      <c r="FZB2176" s="218"/>
      <c r="FZC2176" s="218"/>
      <c r="FZD2176" s="218"/>
      <c r="FZE2176" s="218"/>
      <c r="FZF2176" s="218"/>
      <c r="FZG2176" s="218"/>
      <c r="FZH2176" s="218"/>
      <c r="FZI2176" s="218"/>
      <c r="FZJ2176" s="218"/>
      <c r="FZK2176" s="218"/>
      <c r="FZL2176" s="218"/>
      <c r="FZM2176" s="218"/>
      <c r="FZN2176" s="218"/>
      <c r="FZO2176" s="218"/>
      <c r="FZP2176" s="218"/>
      <c r="FZQ2176" s="218"/>
      <c r="FZR2176" s="218"/>
      <c r="FZS2176" s="218"/>
      <c r="FZT2176" s="218"/>
      <c r="FZU2176" s="218"/>
      <c r="FZV2176" s="218"/>
      <c r="FZW2176" s="218"/>
      <c r="FZX2176" s="218"/>
      <c r="FZY2176" s="218"/>
      <c r="FZZ2176" s="218"/>
      <c r="GAA2176" s="218"/>
      <c r="GAB2176" s="218"/>
      <c r="GAC2176" s="218"/>
      <c r="GAD2176" s="218"/>
      <c r="GAE2176" s="218"/>
      <c r="GAF2176" s="218"/>
      <c r="GAG2176" s="218"/>
      <c r="GAH2176" s="218"/>
      <c r="GAI2176" s="218"/>
      <c r="GAJ2176" s="218"/>
      <c r="GAK2176" s="218"/>
      <c r="GAL2176" s="218"/>
      <c r="GAM2176" s="218"/>
      <c r="GAN2176" s="218"/>
      <c r="GAO2176" s="218"/>
      <c r="GAP2176" s="218"/>
      <c r="GAQ2176" s="218"/>
      <c r="GAR2176" s="218"/>
      <c r="GAS2176" s="218"/>
      <c r="GAT2176" s="218"/>
      <c r="GAU2176" s="218"/>
      <c r="GAV2176" s="218"/>
      <c r="GAW2176" s="218"/>
      <c r="GAX2176" s="218"/>
      <c r="GAY2176" s="218"/>
      <c r="GAZ2176" s="218"/>
      <c r="GBA2176" s="218"/>
      <c r="GBB2176" s="218"/>
      <c r="GBC2176" s="218"/>
      <c r="GBD2176" s="218"/>
      <c r="GBE2176" s="218"/>
      <c r="GBF2176" s="218"/>
      <c r="GBG2176" s="218"/>
      <c r="GBH2176" s="218"/>
      <c r="GBI2176" s="218"/>
      <c r="GBJ2176" s="218"/>
      <c r="GBK2176" s="218"/>
      <c r="GBL2176" s="218"/>
      <c r="GBM2176" s="218"/>
      <c r="GBN2176" s="218"/>
      <c r="GBO2176" s="218"/>
      <c r="GBP2176" s="218"/>
      <c r="GBQ2176" s="218"/>
      <c r="GBR2176" s="218"/>
      <c r="GBS2176" s="218"/>
      <c r="GBT2176" s="218"/>
      <c r="GBU2176" s="218"/>
      <c r="GBV2176" s="218"/>
      <c r="GBW2176" s="218"/>
      <c r="GBX2176" s="218"/>
      <c r="GBY2176" s="218"/>
      <c r="GBZ2176" s="218"/>
      <c r="GCA2176" s="218"/>
      <c r="GCB2176" s="218"/>
      <c r="GCC2176" s="218"/>
      <c r="GCD2176" s="218"/>
      <c r="GCE2176" s="218"/>
      <c r="GCF2176" s="218"/>
      <c r="GCG2176" s="218"/>
      <c r="GCH2176" s="218"/>
      <c r="GCI2176" s="218"/>
      <c r="GCJ2176" s="218"/>
      <c r="GCK2176" s="218"/>
      <c r="GCL2176" s="218"/>
      <c r="GCM2176" s="218"/>
      <c r="GCN2176" s="218"/>
      <c r="GCO2176" s="218"/>
      <c r="GCP2176" s="218"/>
      <c r="GCQ2176" s="218"/>
      <c r="GCR2176" s="218"/>
      <c r="GCS2176" s="218"/>
      <c r="GCT2176" s="218"/>
      <c r="GCU2176" s="218"/>
      <c r="GCV2176" s="218"/>
      <c r="GCW2176" s="218"/>
      <c r="GCX2176" s="218"/>
      <c r="GCY2176" s="218"/>
      <c r="GCZ2176" s="218"/>
      <c r="GDA2176" s="218"/>
      <c r="GDB2176" s="218"/>
      <c r="GDC2176" s="218"/>
      <c r="GDD2176" s="218"/>
      <c r="GDE2176" s="218"/>
      <c r="GDF2176" s="218"/>
      <c r="GDG2176" s="218"/>
      <c r="GDH2176" s="218"/>
      <c r="GDI2176" s="218"/>
      <c r="GDJ2176" s="218"/>
      <c r="GDK2176" s="218"/>
      <c r="GDL2176" s="218"/>
      <c r="GDM2176" s="218"/>
      <c r="GDN2176" s="218"/>
      <c r="GDO2176" s="218"/>
      <c r="GDP2176" s="218"/>
      <c r="GDQ2176" s="218"/>
      <c r="GDR2176" s="218"/>
      <c r="GDS2176" s="218"/>
      <c r="GDT2176" s="218"/>
      <c r="GDU2176" s="218"/>
      <c r="GDV2176" s="218"/>
      <c r="GDW2176" s="218"/>
      <c r="GDX2176" s="218"/>
      <c r="GDY2176" s="218"/>
      <c r="GDZ2176" s="218"/>
      <c r="GEA2176" s="218"/>
      <c r="GEB2176" s="218"/>
      <c r="GEC2176" s="218"/>
      <c r="GED2176" s="218"/>
      <c r="GEE2176" s="218"/>
      <c r="GEF2176" s="218"/>
      <c r="GEG2176" s="218"/>
      <c r="GEH2176" s="218"/>
      <c r="GEI2176" s="218"/>
      <c r="GEJ2176" s="218"/>
      <c r="GEK2176" s="218"/>
      <c r="GEL2176" s="218"/>
      <c r="GEM2176" s="218"/>
      <c r="GEN2176" s="218"/>
      <c r="GEO2176" s="218"/>
      <c r="GEP2176" s="218"/>
      <c r="GEQ2176" s="218"/>
      <c r="GER2176" s="218"/>
      <c r="GES2176" s="218"/>
      <c r="GET2176" s="218"/>
      <c r="GEU2176" s="218"/>
      <c r="GEV2176" s="218"/>
      <c r="GEW2176" s="218"/>
      <c r="GEX2176" s="218"/>
      <c r="GEY2176" s="218"/>
      <c r="GEZ2176" s="218"/>
      <c r="GFA2176" s="218"/>
      <c r="GFB2176" s="218"/>
      <c r="GFC2176" s="218"/>
      <c r="GFD2176" s="218"/>
      <c r="GFE2176" s="218"/>
      <c r="GFF2176" s="218"/>
      <c r="GFG2176" s="218"/>
      <c r="GFH2176" s="218"/>
      <c r="GFI2176" s="218"/>
      <c r="GFJ2176" s="218"/>
      <c r="GFK2176" s="218"/>
      <c r="GFL2176" s="218"/>
      <c r="GFM2176" s="218"/>
      <c r="GFN2176" s="218"/>
      <c r="GFO2176" s="218"/>
      <c r="GFP2176" s="218"/>
      <c r="GFQ2176" s="218"/>
      <c r="GFR2176" s="218"/>
      <c r="GFS2176" s="218"/>
      <c r="GFT2176" s="218"/>
      <c r="GFU2176" s="218"/>
      <c r="GFV2176" s="218"/>
      <c r="GFW2176" s="218"/>
      <c r="GFX2176" s="218"/>
      <c r="GFY2176" s="218"/>
      <c r="GFZ2176" s="218"/>
      <c r="GGA2176" s="218"/>
      <c r="GGB2176" s="218"/>
      <c r="GGC2176" s="218"/>
      <c r="GGD2176" s="218"/>
      <c r="GGE2176" s="218"/>
      <c r="GGF2176" s="218"/>
      <c r="GGG2176" s="218"/>
      <c r="GGH2176" s="218"/>
      <c r="GGI2176" s="218"/>
      <c r="GGJ2176" s="218"/>
      <c r="GGK2176" s="218"/>
      <c r="GGL2176" s="218"/>
      <c r="GGM2176" s="218"/>
      <c r="GGN2176" s="218"/>
      <c r="GGO2176" s="218"/>
      <c r="GGP2176" s="218"/>
      <c r="GGQ2176" s="218"/>
      <c r="GGR2176" s="218"/>
      <c r="GGS2176" s="218"/>
      <c r="GGT2176" s="218"/>
      <c r="GGU2176" s="218"/>
      <c r="GGV2176" s="218"/>
      <c r="GGW2176" s="218"/>
      <c r="GGX2176" s="218"/>
      <c r="GGY2176" s="218"/>
      <c r="GGZ2176" s="218"/>
      <c r="GHA2176" s="218"/>
      <c r="GHB2176" s="218"/>
      <c r="GHC2176" s="218"/>
      <c r="GHD2176" s="218"/>
      <c r="GHE2176" s="218"/>
      <c r="GHF2176" s="218"/>
      <c r="GHG2176" s="218"/>
      <c r="GHH2176" s="218"/>
      <c r="GHI2176" s="218"/>
      <c r="GHJ2176" s="218"/>
      <c r="GHK2176" s="218"/>
      <c r="GHL2176" s="218"/>
      <c r="GHM2176" s="218"/>
      <c r="GHN2176" s="218"/>
      <c r="GHO2176" s="218"/>
      <c r="GHP2176" s="218"/>
      <c r="GHQ2176" s="218"/>
      <c r="GHR2176" s="218"/>
      <c r="GHS2176" s="218"/>
      <c r="GHT2176" s="218"/>
      <c r="GHU2176" s="218"/>
      <c r="GHV2176" s="218"/>
      <c r="GHW2176" s="218"/>
      <c r="GHX2176" s="218"/>
      <c r="GHY2176" s="218"/>
      <c r="GHZ2176" s="218"/>
      <c r="GIA2176" s="218"/>
      <c r="GIB2176" s="218"/>
      <c r="GIC2176" s="218"/>
      <c r="GID2176" s="218"/>
      <c r="GIE2176" s="218"/>
      <c r="GIF2176" s="218"/>
      <c r="GIG2176" s="218"/>
      <c r="GIH2176" s="218"/>
      <c r="GII2176" s="218"/>
      <c r="GIJ2176" s="218"/>
      <c r="GIK2176" s="218"/>
      <c r="GIL2176" s="218"/>
      <c r="GIM2176" s="218"/>
      <c r="GIN2176" s="218"/>
      <c r="GIO2176" s="218"/>
      <c r="GIP2176" s="218"/>
      <c r="GIQ2176" s="218"/>
      <c r="GIR2176" s="218"/>
      <c r="GIS2176" s="218"/>
      <c r="GIT2176" s="218"/>
      <c r="GIU2176" s="218"/>
      <c r="GIV2176" s="218"/>
      <c r="GIW2176" s="218"/>
      <c r="GIX2176" s="218"/>
      <c r="GIY2176" s="218"/>
      <c r="GIZ2176" s="218"/>
      <c r="GJA2176" s="218"/>
      <c r="GJB2176" s="218"/>
      <c r="GJC2176" s="218"/>
      <c r="GJD2176" s="218"/>
      <c r="GJE2176" s="218"/>
      <c r="GJF2176" s="218"/>
      <c r="GJG2176" s="218"/>
      <c r="GJH2176" s="218"/>
      <c r="GJI2176" s="218"/>
      <c r="GJJ2176" s="218"/>
      <c r="GJK2176" s="218"/>
      <c r="GJL2176" s="218"/>
      <c r="GJM2176" s="218"/>
      <c r="GJN2176" s="218"/>
      <c r="GJO2176" s="218"/>
      <c r="GJP2176" s="218"/>
      <c r="GJQ2176" s="218"/>
      <c r="GJR2176" s="218"/>
      <c r="GJS2176" s="218"/>
      <c r="GJT2176" s="218"/>
      <c r="GJU2176" s="218"/>
      <c r="GJV2176" s="218"/>
      <c r="GJW2176" s="218"/>
      <c r="GJX2176" s="218"/>
      <c r="GJY2176" s="218"/>
      <c r="GJZ2176" s="218"/>
      <c r="GKA2176" s="218"/>
      <c r="GKB2176" s="218"/>
      <c r="GKC2176" s="218"/>
      <c r="GKD2176" s="218"/>
      <c r="GKE2176" s="218"/>
      <c r="GKF2176" s="218"/>
      <c r="GKG2176" s="218"/>
      <c r="GKH2176" s="218"/>
      <c r="GKI2176" s="218"/>
      <c r="GKJ2176" s="218"/>
      <c r="GKK2176" s="218"/>
      <c r="GKL2176" s="218"/>
      <c r="GKM2176" s="218"/>
      <c r="GKN2176" s="218"/>
      <c r="GKO2176" s="218"/>
      <c r="GKP2176" s="218"/>
      <c r="GKQ2176" s="218"/>
      <c r="GKR2176" s="218"/>
      <c r="GKS2176" s="218"/>
      <c r="GKT2176" s="218"/>
      <c r="GKU2176" s="218"/>
      <c r="GKV2176" s="218"/>
      <c r="GKW2176" s="218"/>
      <c r="GKX2176" s="218"/>
      <c r="GKY2176" s="218"/>
      <c r="GKZ2176" s="218"/>
      <c r="GLA2176" s="218"/>
      <c r="GLB2176" s="218"/>
      <c r="GLC2176" s="218"/>
      <c r="GLD2176" s="218"/>
      <c r="GLE2176" s="218"/>
      <c r="GLF2176" s="218"/>
      <c r="GLG2176" s="218"/>
      <c r="GLH2176" s="218"/>
      <c r="GLI2176" s="218"/>
      <c r="GLJ2176" s="218"/>
      <c r="GLK2176" s="218"/>
      <c r="GLL2176" s="218"/>
      <c r="GLM2176" s="218"/>
      <c r="GLN2176" s="218"/>
      <c r="GLO2176" s="218"/>
      <c r="GLP2176" s="218"/>
      <c r="GLQ2176" s="218"/>
      <c r="GLR2176" s="218"/>
      <c r="GLS2176" s="218"/>
      <c r="GLT2176" s="218"/>
      <c r="GLU2176" s="218"/>
      <c r="GLV2176" s="218"/>
      <c r="GLW2176" s="218"/>
      <c r="GLX2176" s="218"/>
      <c r="GLY2176" s="218"/>
      <c r="GLZ2176" s="218"/>
      <c r="GMA2176" s="218"/>
      <c r="GMB2176" s="218"/>
      <c r="GMC2176" s="218"/>
      <c r="GMD2176" s="218"/>
      <c r="GME2176" s="218"/>
      <c r="GMF2176" s="218"/>
      <c r="GMG2176" s="218"/>
      <c r="GMH2176" s="218"/>
      <c r="GMI2176" s="218"/>
      <c r="GMJ2176" s="218"/>
      <c r="GMK2176" s="218"/>
      <c r="GML2176" s="218"/>
      <c r="GMM2176" s="218"/>
      <c r="GMN2176" s="218"/>
      <c r="GMO2176" s="218"/>
      <c r="GMP2176" s="218"/>
      <c r="GMQ2176" s="218"/>
      <c r="GMR2176" s="218"/>
      <c r="GMS2176" s="218"/>
      <c r="GMT2176" s="218"/>
      <c r="GMU2176" s="218"/>
      <c r="GMV2176" s="218"/>
      <c r="GMW2176" s="218"/>
      <c r="GMX2176" s="218"/>
      <c r="GMY2176" s="218"/>
      <c r="GMZ2176" s="218"/>
      <c r="GNA2176" s="218"/>
      <c r="GNB2176" s="218"/>
      <c r="GNC2176" s="218"/>
      <c r="GND2176" s="218"/>
      <c r="GNE2176" s="218"/>
      <c r="GNF2176" s="218"/>
      <c r="GNG2176" s="218"/>
      <c r="GNH2176" s="218"/>
      <c r="GNI2176" s="218"/>
      <c r="GNJ2176" s="218"/>
      <c r="GNK2176" s="218"/>
      <c r="GNL2176" s="218"/>
      <c r="GNM2176" s="218"/>
      <c r="GNN2176" s="218"/>
      <c r="GNO2176" s="218"/>
      <c r="GNP2176" s="218"/>
      <c r="GNQ2176" s="218"/>
      <c r="GNR2176" s="218"/>
      <c r="GNS2176" s="218"/>
      <c r="GNT2176" s="218"/>
      <c r="GNU2176" s="218"/>
      <c r="GNV2176" s="218"/>
      <c r="GNW2176" s="218"/>
      <c r="GNX2176" s="218"/>
      <c r="GNY2176" s="218"/>
      <c r="GNZ2176" s="218"/>
      <c r="GOA2176" s="218"/>
      <c r="GOB2176" s="218"/>
      <c r="GOC2176" s="218"/>
      <c r="GOD2176" s="218"/>
      <c r="GOE2176" s="218"/>
      <c r="GOF2176" s="218"/>
      <c r="GOG2176" s="218"/>
      <c r="GOH2176" s="218"/>
      <c r="GOI2176" s="218"/>
      <c r="GOJ2176" s="218"/>
      <c r="GOK2176" s="218"/>
      <c r="GOL2176" s="218"/>
      <c r="GOM2176" s="218"/>
      <c r="GON2176" s="218"/>
      <c r="GOO2176" s="218"/>
      <c r="GOP2176" s="218"/>
      <c r="GOQ2176" s="218"/>
      <c r="GOR2176" s="218"/>
      <c r="GOS2176" s="218"/>
      <c r="GOT2176" s="218"/>
      <c r="GOU2176" s="218"/>
      <c r="GOV2176" s="218"/>
      <c r="GOW2176" s="218"/>
      <c r="GOX2176" s="218"/>
      <c r="GOY2176" s="218"/>
      <c r="GOZ2176" s="218"/>
      <c r="GPA2176" s="218"/>
      <c r="GPB2176" s="218"/>
      <c r="GPC2176" s="218"/>
      <c r="GPD2176" s="218"/>
      <c r="GPE2176" s="218"/>
      <c r="GPF2176" s="218"/>
      <c r="GPG2176" s="218"/>
      <c r="GPH2176" s="218"/>
      <c r="GPI2176" s="218"/>
      <c r="GPJ2176" s="218"/>
      <c r="GPK2176" s="218"/>
      <c r="GPL2176" s="218"/>
      <c r="GPM2176" s="218"/>
      <c r="GPN2176" s="218"/>
      <c r="GPO2176" s="218"/>
      <c r="GPP2176" s="218"/>
      <c r="GPQ2176" s="218"/>
      <c r="GPR2176" s="218"/>
      <c r="GPS2176" s="218"/>
      <c r="GPT2176" s="218"/>
      <c r="GPU2176" s="218"/>
      <c r="GPV2176" s="218"/>
      <c r="GPW2176" s="218"/>
      <c r="GPX2176" s="218"/>
      <c r="GPY2176" s="218"/>
      <c r="GPZ2176" s="218"/>
      <c r="GQA2176" s="218"/>
      <c r="GQB2176" s="218"/>
      <c r="GQC2176" s="218"/>
      <c r="GQD2176" s="218"/>
      <c r="GQE2176" s="218"/>
      <c r="GQF2176" s="218"/>
      <c r="GQG2176" s="218"/>
      <c r="GQH2176" s="218"/>
      <c r="GQI2176" s="218"/>
      <c r="GQJ2176" s="218"/>
      <c r="GQK2176" s="218"/>
      <c r="GQL2176" s="218"/>
      <c r="GQM2176" s="218"/>
      <c r="GQN2176" s="218"/>
      <c r="GQO2176" s="218"/>
      <c r="GQP2176" s="218"/>
      <c r="GQQ2176" s="218"/>
      <c r="GQR2176" s="218"/>
      <c r="GQS2176" s="218"/>
      <c r="GQT2176" s="218"/>
      <c r="GQU2176" s="218"/>
      <c r="GQV2176" s="218"/>
      <c r="GQW2176" s="218"/>
      <c r="GQX2176" s="218"/>
      <c r="GQY2176" s="218"/>
      <c r="GQZ2176" s="218"/>
      <c r="GRA2176" s="218"/>
      <c r="GRB2176" s="218"/>
      <c r="GRC2176" s="218"/>
      <c r="GRD2176" s="218"/>
      <c r="GRE2176" s="218"/>
      <c r="GRF2176" s="218"/>
      <c r="GRG2176" s="218"/>
      <c r="GRH2176" s="218"/>
      <c r="GRI2176" s="218"/>
      <c r="GRJ2176" s="218"/>
      <c r="GRK2176" s="218"/>
      <c r="GRL2176" s="218"/>
      <c r="GRM2176" s="218"/>
      <c r="GRN2176" s="218"/>
      <c r="GRO2176" s="218"/>
      <c r="GRP2176" s="218"/>
      <c r="GRQ2176" s="218"/>
      <c r="GRR2176" s="218"/>
      <c r="GRS2176" s="218"/>
      <c r="GRT2176" s="218"/>
      <c r="GRU2176" s="218"/>
      <c r="GRV2176" s="218"/>
      <c r="GRW2176" s="218"/>
      <c r="GRX2176" s="218"/>
      <c r="GRY2176" s="218"/>
      <c r="GRZ2176" s="218"/>
      <c r="GSA2176" s="218"/>
      <c r="GSB2176" s="218"/>
      <c r="GSC2176" s="218"/>
      <c r="GSD2176" s="218"/>
      <c r="GSE2176" s="218"/>
      <c r="GSF2176" s="218"/>
      <c r="GSG2176" s="218"/>
      <c r="GSH2176" s="218"/>
      <c r="GSI2176" s="218"/>
      <c r="GSJ2176" s="218"/>
      <c r="GSK2176" s="218"/>
      <c r="GSL2176" s="218"/>
      <c r="GSM2176" s="218"/>
      <c r="GSN2176" s="218"/>
      <c r="GSO2176" s="218"/>
      <c r="GSP2176" s="218"/>
      <c r="GSQ2176" s="218"/>
      <c r="GSR2176" s="218"/>
      <c r="GSS2176" s="218"/>
      <c r="GST2176" s="218"/>
      <c r="GSU2176" s="218"/>
      <c r="GSV2176" s="218"/>
      <c r="GSW2176" s="218"/>
      <c r="GSX2176" s="218"/>
      <c r="GSY2176" s="218"/>
      <c r="GSZ2176" s="218"/>
      <c r="GTA2176" s="218"/>
      <c r="GTB2176" s="218"/>
      <c r="GTC2176" s="218"/>
      <c r="GTD2176" s="218"/>
      <c r="GTE2176" s="218"/>
      <c r="GTF2176" s="218"/>
      <c r="GTG2176" s="218"/>
      <c r="GTH2176" s="218"/>
      <c r="GTI2176" s="218"/>
      <c r="GTJ2176" s="218"/>
      <c r="GTK2176" s="218"/>
      <c r="GTL2176" s="218"/>
      <c r="GTM2176" s="218"/>
      <c r="GTN2176" s="218"/>
      <c r="GTO2176" s="218"/>
      <c r="GTP2176" s="218"/>
      <c r="GTQ2176" s="218"/>
      <c r="GTR2176" s="218"/>
      <c r="GTS2176" s="218"/>
      <c r="GTT2176" s="218"/>
      <c r="GTU2176" s="218"/>
      <c r="GTV2176" s="218"/>
      <c r="GTW2176" s="218"/>
      <c r="GTX2176" s="218"/>
      <c r="GTY2176" s="218"/>
      <c r="GTZ2176" s="218"/>
      <c r="GUA2176" s="218"/>
      <c r="GUB2176" s="218"/>
      <c r="GUC2176" s="218"/>
      <c r="GUD2176" s="218"/>
      <c r="GUE2176" s="218"/>
      <c r="GUF2176" s="218"/>
      <c r="GUG2176" s="218"/>
      <c r="GUH2176" s="218"/>
      <c r="GUI2176" s="218"/>
      <c r="GUJ2176" s="218"/>
      <c r="GUK2176" s="218"/>
      <c r="GUL2176" s="218"/>
      <c r="GUM2176" s="218"/>
      <c r="GUN2176" s="218"/>
      <c r="GUO2176" s="218"/>
      <c r="GUP2176" s="218"/>
      <c r="GUQ2176" s="218"/>
      <c r="GUR2176" s="218"/>
      <c r="GUS2176" s="218"/>
      <c r="GUT2176" s="218"/>
      <c r="GUU2176" s="218"/>
      <c r="GUV2176" s="218"/>
      <c r="GUW2176" s="218"/>
      <c r="GUX2176" s="218"/>
      <c r="GUY2176" s="218"/>
      <c r="GUZ2176" s="218"/>
      <c r="GVA2176" s="218"/>
      <c r="GVB2176" s="218"/>
      <c r="GVC2176" s="218"/>
      <c r="GVD2176" s="218"/>
      <c r="GVE2176" s="218"/>
      <c r="GVF2176" s="218"/>
      <c r="GVG2176" s="218"/>
      <c r="GVH2176" s="218"/>
      <c r="GVI2176" s="218"/>
      <c r="GVJ2176" s="218"/>
      <c r="GVK2176" s="218"/>
      <c r="GVL2176" s="218"/>
      <c r="GVM2176" s="218"/>
      <c r="GVN2176" s="218"/>
      <c r="GVO2176" s="218"/>
      <c r="GVP2176" s="218"/>
      <c r="GVQ2176" s="218"/>
      <c r="GVR2176" s="218"/>
      <c r="GVS2176" s="218"/>
      <c r="GVT2176" s="218"/>
      <c r="GVU2176" s="218"/>
      <c r="GVV2176" s="218"/>
      <c r="GVW2176" s="218"/>
      <c r="GVX2176" s="218"/>
      <c r="GVY2176" s="218"/>
      <c r="GVZ2176" s="218"/>
      <c r="GWA2176" s="218"/>
      <c r="GWB2176" s="218"/>
      <c r="GWC2176" s="218"/>
      <c r="GWD2176" s="218"/>
      <c r="GWE2176" s="218"/>
      <c r="GWF2176" s="218"/>
      <c r="GWG2176" s="218"/>
      <c r="GWH2176" s="218"/>
      <c r="GWI2176" s="218"/>
      <c r="GWJ2176" s="218"/>
      <c r="GWK2176" s="218"/>
      <c r="GWL2176" s="218"/>
      <c r="GWM2176" s="218"/>
      <c r="GWN2176" s="218"/>
      <c r="GWO2176" s="218"/>
      <c r="GWP2176" s="218"/>
      <c r="GWQ2176" s="218"/>
      <c r="GWR2176" s="218"/>
      <c r="GWS2176" s="218"/>
      <c r="GWT2176" s="218"/>
      <c r="GWU2176" s="218"/>
      <c r="GWV2176" s="218"/>
      <c r="GWW2176" s="218"/>
      <c r="GWX2176" s="218"/>
      <c r="GWY2176" s="218"/>
      <c r="GWZ2176" s="218"/>
      <c r="GXA2176" s="218"/>
      <c r="GXB2176" s="218"/>
      <c r="GXC2176" s="218"/>
      <c r="GXD2176" s="218"/>
      <c r="GXE2176" s="218"/>
      <c r="GXF2176" s="218"/>
      <c r="GXG2176" s="218"/>
      <c r="GXH2176" s="218"/>
      <c r="GXI2176" s="218"/>
      <c r="GXJ2176" s="218"/>
      <c r="GXK2176" s="218"/>
      <c r="GXL2176" s="218"/>
      <c r="GXM2176" s="218"/>
      <c r="GXN2176" s="218"/>
      <c r="GXO2176" s="218"/>
      <c r="GXP2176" s="218"/>
      <c r="GXQ2176" s="218"/>
      <c r="GXR2176" s="218"/>
      <c r="GXS2176" s="218"/>
      <c r="GXT2176" s="218"/>
      <c r="GXU2176" s="218"/>
      <c r="GXV2176" s="218"/>
      <c r="GXW2176" s="218"/>
      <c r="GXX2176" s="218"/>
      <c r="GXY2176" s="218"/>
      <c r="GXZ2176" s="218"/>
      <c r="GYA2176" s="218"/>
      <c r="GYB2176" s="218"/>
      <c r="GYC2176" s="218"/>
      <c r="GYD2176" s="218"/>
      <c r="GYE2176" s="218"/>
      <c r="GYF2176" s="218"/>
      <c r="GYG2176" s="218"/>
      <c r="GYH2176" s="218"/>
      <c r="GYI2176" s="218"/>
      <c r="GYJ2176" s="218"/>
      <c r="GYK2176" s="218"/>
      <c r="GYL2176" s="218"/>
      <c r="GYM2176" s="218"/>
      <c r="GYN2176" s="218"/>
      <c r="GYO2176" s="218"/>
      <c r="GYP2176" s="218"/>
      <c r="GYQ2176" s="218"/>
      <c r="GYR2176" s="218"/>
      <c r="GYS2176" s="218"/>
      <c r="GYT2176" s="218"/>
      <c r="GYU2176" s="218"/>
      <c r="GYV2176" s="218"/>
      <c r="GYW2176" s="218"/>
      <c r="GYX2176" s="218"/>
      <c r="GYY2176" s="218"/>
      <c r="GYZ2176" s="218"/>
      <c r="GZA2176" s="218"/>
      <c r="GZB2176" s="218"/>
      <c r="GZC2176" s="218"/>
      <c r="GZD2176" s="218"/>
      <c r="GZE2176" s="218"/>
      <c r="GZF2176" s="218"/>
      <c r="GZG2176" s="218"/>
      <c r="GZH2176" s="218"/>
      <c r="GZI2176" s="218"/>
      <c r="GZJ2176" s="218"/>
      <c r="GZK2176" s="218"/>
      <c r="GZL2176" s="218"/>
      <c r="GZM2176" s="218"/>
      <c r="GZN2176" s="218"/>
      <c r="GZO2176" s="218"/>
      <c r="GZP2176" s="218"/>
      <c r="GZQ2176" s="218"/>
      <c r="GZR2176" s="218"/>
      <c r="GZS2176" s="218"/>
      <c r="GZT2176" s="218"/>
      <c r="GZU2176" s="218"/>
      <c r="GZV2176" s="218"/>
      <c r="GZW2176" s="218"/>
      <c r="GZX2176" s="218"/>
      <c r="GZY2176" s="218"/>
      <c r="GZZ2176" s="218"/>
      <c r="HAA2176" s="218"/>
      <c r="HAB2176" s="218"/>
      <c r="HAC2176" s="218"/>
      <c r="HAD2176" s="218"/>
      <c r="HAE2176" s="218"/>
      <c r="HAF2176" s="218"/>
      <c r="HAG2176" s="218"/>
      <c r="HAH2176" s="218"/>
      <c r="HAI2176" s="218"/>
      <c r="HAJ2176" s="218"/>
      <c r="HAK2176" s="218"/>
      <c r="HAL2176" s="218"/>
      <c r="HAM2176" s="218"/>
      <c r="HAN2176" s="218"/>
      <c r="HAO2176" s="218"/>
      <c r="HAP2176" s="218"/>
      <c r="HAQ2176" s="218"/>
      <c r="HAR2176" s="218"/>
      <c r="HAS2176" s="218"/>
      <c r="HAT2176" s="218"/>
      <c r="HAU2176" s="218"/>
      <c r="HAV2176" s="218"/>
      <c r="HAW2176" s="218"/>
      <c r="HAX2176" s="218"/>
      <c r="HAY2176" s="218"/>
      <c r="HAZ2176" s="218"/>
      <c r="HBA2176" s="218"/>
      <c r="HBB2176" s="218"/>
      <c r="HBC2176" s="218"/>
      <c r="HBD2176" s="218"/>
      <c r="HBE2176" s="218"/>
      <c r="HBF2176" s="218"/>
      <c r="HBG2176" s="218"/>
      <c r="HBH2176" s="218"/>
      <c r="HBI2176" s="218"/>
      <c r="HBJ2176" s="218"/>
      <c r="HBK2176" s="218"/>
      <c r="HBL2176" s="218"/>
      <c r="HBM2176" s="218"/>
      <c r="HBN2176" s="218"/>
      <c r="HBO2176" s="218"/>
      <c r="HBP2176" s="218"/>
      <c r="HBQ2176" s="218"/>
      <c r="HBR2176" s="218"/>
      <c r="HBS2176" s="218"/>
      <c r="HBT2176" s="218"/>
      <c r="HBU2176" s="218"/>
      <c r="HBV2176" s="218"/>
      <c r="HBW2176" s="218"/>
      <c r="HBX2176" s="218"/>
      <c r="HBY2176" s="218"/>
      <c r="HBZ2176" s="218"/>
      <c r="HCA2176" s="218"/>
      <c r="HCB2176" s="218"/>
      <c r="HCC2176" s="218"/>
      <c r="HCD2176" s="218"/>
      <c r="HCE2176" s="218"/>
      <c r="HCF2176" s="218"/>
      <c r="HCG2176" s="218"/>
      <c r="HCH2176" s="218"/>
      <c r="HCI2176" s="218"/>
      <c r="HCJ2176" s="218"/>
      <c r="HCK2176" s="218"/>
      <c r="HCL2176" s="218"/>
      <c r="HCM2176" s="218"/>
      <c r="HCN2176" s="218"/>
      <c r="HCO2176" s="218"/>
      <c r="HCP2176" s="218"/>
      <c r="HCQ2176" s="218"/>
      <c r="HCR2176" s="218"/>
      <c r="HCS2176" s="218"/>
      <c r="HCT2176" s="218"/>
      <c r="HCU2176" s="218"/>
      <c r="HCV2176" s="218"/>
      <c r="HCW2176" s="218"/>
      <c r="HCX2176" s="218"/>
      <c r="HCY2176" s="218"/>
      <c r="HCZ2176" s="218"/>
      <c r="HDA2176" s="218"/>
      <c r="HDB2176" s="218"/>
      <c r="HDC2176" s="218"/>
      <c r="HDD2176" s="218"/>
      <c r="HDE2176" s="218"/>
      <c r="HDF2176" s="218"/>
      <c r="HDG2176" s="218"/>
      <c r="HDH2176" s="218"/>
      <c r="HDI2176" s="218"/>
      <c r="HDJ2176" s="218"/>
      <c r="HDK2176" s="218"/>
      <c r="HDL2176" s="218"/>
      <c r="HDM2176" s="218"/>
      <c r="HDN2176" s="218"/>
      <c r="HDO2176" s="218"/>
      <c r="HDP2176" s="218"/>
      <c r="HDQ2176" s="218"/>
      <c r="HDR2176" s="218"/>
      <c r="HDS2176" s="218"/>
      <c r="HDT2176" s="218"/>
      <c r="HDU2176" s="218"/>
      <c r="HDV2176" s="218"/>
      <c r="HDW2176" s="218"/>
      <c r="HDX2176" s="218"/>
      <c r="HDY2176" s="218"/>
      <c r="HDZ2176" s="218"/>
      <c r="HEA2176" s="218"/>
      <c r="HEB2176" s="218"/>
      <c r="HEC2176" s="218"/>
      <c r="HED2176" s="218"/>
      <c r="HEE2176" s="218"/>
      <c r="HEF2176" s="218"/>
      <c r="HEG2176" s="218"/>
      <c r="HEH2176" s="218"/>
      <c r="HEI2176" s="218"/>
      <c r="HEJ2176" s="218"/>
      <c r="HEK2176" s="218"/>
      <c r="HEL2176" s="218"/>
      <c r="HEM2176" s="218"/>
      <c r="HEN2176" s="218"/>
      <c r="HEO2176" s="218"/>
      <c r="HEP2176" s="218"/>
      <c r="HEQ2176" s="218"/>
      <c r="HER2176" s="218"/>
      <c r="HES2176" s="218"/>
      <c r="HET2176" s="218"/>
      <c r="HEU2176" s="218"/>
      <c r="HEV2176" s="218"/>
      <c r="HEW2176" s="218"/>
      <c r="HEX2176" s="218"/>
      <c r="HEY2176" s="218"/>
      <c r="HEZ2176" s="218"/>
      <c r="HFA2176" s="218"/>
      <c r="HFB2176" s="218"/>
      <c r="HFC2176" s="218"/>
      <c r="HFD2176" s="218"/>
      <c r="HFE2176" s="218"/>
      <c r="HFF2176" s="218"/>
      <c r="HFG2176" s="218"/>
      <c r="HFH2176" s="218"/>
      <c r="HFI2176" s="218"/>
      <c r="HFJ2176" s="218"/>
      <c r="HFK2176" s="218"/>
      <c r="HFL2176" s="218"/>
      <c r="HFM2176" s="218"/>
      <c r="HFN2176" s="218"/>
      <c r="HFO2176" s="218"/>
      <c r="HFP2176" s="218"/>
      <c r="HFQ2176" s="218"/>
      <c r="HFR2176" s="218"/>
      <c r="HFS2176" s="218"/>
      <c r="HFT2176" s="218"/>
      <c r="HFU2176" s="218"/>
      <c r="HFV2176" s="218"/>
      <c r="HFW2176" s="218"/>
      <c r="HFX2176" s="218"/>
      <c r="HFY2176" s="218"/>
      <c r="HFZ2176" s="218"/>
      <c r="HGA2176" s="218"/>
      <c r="HGB2176" s="218"/>
      <c r="HGC2176" s="218"/>
      <c r="HGD2176" s="218"/>
      <c r="HGE2176" s="218"/>
      <c r="HGF2176" s="218"/>
      <c r="HGG2176" s="218"/>
      <c r="HGH2176" s="218"/>
      <c r="HGI2176" s="218"/>
      <c r="HGJ2176" s="218"/>
      <c r="HGK2176" s="218"/>
      <c r="HGL2176" s="218"/>
      <c r="HGM2176" s="218"/>
      <c r="HGN2176" s="218"/>
      <c r="HGO2176" s="218"/>
      <c r="HGP2176" s="218"/>
      <c r="HGQ2176" s="218"/>
      <c r="HGR2176" s="218"/>
      <c r="HGS2176" s="218"/>
      <c r="HGT2176" s="218"/>
      <c r="HGU2176" s="218"/>
      <c r="HGV2176" s="218"/>
      <c r="HGW2176" s="218"/>
      <c r="HGX2176" s="218"/>
      <c r="HGY2176" s="218"/>
      <c r="HGZ2176" s="218"/>
      <c r="HHA2176" s="218"/>
      <c r="HHB2176" s="218"/>
      <c r="HHC2176" s="218"/>
      <c r="HHD2176" s="218"/>
      <c r="HHE2176" s="218"/>
      <c r="HHF2176" s="218"/>
      <c r="HHG2176" s="218"/>
      <c r="HHH2176" s="218"/>
      <c r="HHI2176" s="218"/>
      <c r="HHJ2176" s="218"/>
      <c r="HHK2176" s="218"/>
      <c r="HHL2176" s="218"/>
      <c r="HHM2176" s="218"/>
      <c r="HHN2176" s="218"/>
      <c r="HHO2176" s="218"/>
      <c r="HHP2176" s="218"/>
      <c r="HHQ2176" s="218"/>
      <c r="HHR2176" s="218"/>
      <c r="HHS2176" s="218"/>
      <c r="HHT2176" s="218"/>
      <c r="HHU2176" s="218"/>
      <c r="HHV2176" s="218"/>
      <c r="HHW2176" s="218"/>
      <c r="HHX2176" s="218"/>
      <c r="HHY2176" s="218"/>
      <c r="HHZ2176" s="218"/>
      <c r="HIA2176" s="218"/>
      <c r="HIB2176" s="218"/>
      <c r="HIC2176" s="218"/>
      <c r="HID2176" s="218"/>
      <c r="HIE2176" s="218"/>
      <c r="HIF2176" s="218"/>
      <c r="HIG2176" s="218"/>
      <c r="HIH2176" s="218"/>
      <c r="HII2176" s="218"/>
      <c r="HIJ2176" s="218"/>
      <c r="HIK2176" s="218"/>
      <c r="HIL2176" s="218"/>
      <c r="HIM2176" s="218"/>
      <c r="HIN2176" s="218"/>
      <c r="HIO2176" s="218"/>
      <c r="HIP2176" s="218"/>
      <c r="HIQ2176" s="218"/>
      <c r="HIR2176" s="218"/>
      <c r="HIS2176" s="218"/>
      <c r="HIT2176" s="218"/>
      <c r="HIU2176" s="218"/>
      <c r="HIV2176" s="218"/>
      <c r="HIW2176" s="218"/>
      <c r="HIX2176" s="218"/>
      <c r="HIY2176" s="218"/>
      <c r="HIZ2176" s="218"/>
      <c r="HJA2176" s="218"/>
      <c r="HJB2176" s="218"/>
      <c r="HJC2176" s="218"/>
      <c r="HJD2176" s="218"/>
      <c r="HJE2176" s="218"/>
      <c r="HJF2176" s="218"/>
      <c r="HJG2176" s="218"/>
      <c r="HJH2176" s="218"/>
      <c r="HJI2176" s="218"/>
      <c r="HJJ2176" s="218"/>
      <c r="HJK2176" s="218"/>
      <c r="HJL2176" s="218"/>
      <c r="HJM2176" s="218"/>
      <c r="HJN2176" s="218"/>
      <c r="HJO2176" s="218"/>
      <c r="HJP2176" s="218"/>
      <c r="HJQ2176" s="218"/>
      <c r="HJR2176" s="218"/>
      <c r="HJS2176" s="218"/>
      <c r="HJT2176" s="218"/>
      <c r="HJU2176" s="218"/>
      <c r="HJV2176" s="218"/>
      <c r="HJW2176" s="218"/>
      <c r="HJX2176" s="218"/>
      <c r="HJY2176" s="218"/>
      <c r="HJZ2176" s="218"/>
      <c r="HKA2176" s="218"/>
      <c r="HKB2176" s="218"/>
      <c r="HKC2176" s="218"/>
      <c r="HKD2176" s="218"/>
      <c r="HKE2176" s="218"/>
      <c r="HKF2176" s="218"/>
      <c r="HKG2176" s="218"/>
      <c r="HKH2176" s="218"/>
      <c r="HKI2176" s="218"/>
      <c r="HKJ2176" s="218"/>
      <c r="HKK2176" s="218"/>
      <c r="HKL2176" s="218"/>
      <c r="HKM2176" s="218"/>
      <c r="HKN2176" s="218"/>
      <c r="HKO2176" s="218"/>
      <c r="HKP2176" s="218"/>
      <c r="HKQ2176" s="218"/>
      <c r="HKR2176" s="218"/>
      <c r="HKS2176" s="218"/>
      <c r="HKT2176" s="218"/>
      <c r="HKU2176" s="218"/>
      <c r="HKV2176" s="218"/>
      <c r="HKW2176" s="218"/>
      <c r="HKX2176" s="218"/>
      <c r="HKY2176" s="218"/>
      <c r="HKZ2176" s="218"/>
      <c r="HLA2176" s="218"/>
      <c r="HLB2176" s="218"/>
      <c r="HLC2176" s="218"/>
      <c r="HLD2176" s="218"/>
      <c r="HLE2176" s="218"/>
      <c r="HLF2176" s="218"/>
      <c r="HLG2176" s="218"/>
      <c r="HLH2176" s="218"/>
      <c r="HLI2176" s="218"/>
      <c r="HLJ2176" s="218"/>
      <c r="HLK2176" s="218"/>
      <c r="HLL2176" s="218"/>
      <c r="HLM2176" s="218"/>
      <c r="HLN2176" s="218"/>
      <c r="HLO2176" s="218"/>
      <c r="HLP2176" s="218"/>
      <c r="HLQ2176" s="218"/>
      <c r="HLR2176" s="218"/>
      <c r="HLS2176" s="218"/>
      <c r="HLT2176" s="218"/>
      <c r="HLU2176" s="218"/>
      <c r="HLV2176" s="218"/>
      <c r="HLW2176" s="218"/>
      <c r="HLX2176" s="218"/>
      <c r="HLY2176" s="218"/>
      <c r="HLZ2176" s="218"/>
      <c r="HMA2176" s="218"/>
      <c r="HMB2176" s="218"/>
      <c r="HMC2176" s="218"/>
      <c r="HMD2176" s="218"/>
      <c r="HME2176" s="218"/>
      <c r="HMF2176" s="218"/>
      <c r="HMG2176" s="218"/>
      <c r="HMH2176" s="218"/>
      <c r="HMI2176" s="218"/>
      <c r="HMJ2176" s="218"/>
      <c r="HMK2176" s="218"/>
      <c r="HML2176" s="218"/>
      <c r="HMM2176" s="218"/>
      <c r="HMN2176" s="218"/>
      <c r="HMO2176" s="218"/>
      <c r="HMP2176" s="218"/>
      <c r="HMQ2176" s="218"/>
      <c r="HMR2176" s="218"/>
      <c r="HMS2176" s="218"/>
      <c r="HMT2176" s="218"/>
      <c r="HMU2176" s="218"/>
      <c r="HMV2176" s="218"/>
      <c r="HMW2176" s="218"/>
      <c r="HMX2176" s="218"/>
      <c r="HMY2176" s="218"/>
      <c r="HMZ2176" s="218"/>
      <c r="HNA2176" s="218"/>
      <c r="HNB2176" s="218"/>
      <c r="HNC2176" s="218"/>
      <c r="HND2176" s="218"/>
      <c r="HNE2176" s="218"/>
      <c r="HNF2176" s="218"/>
      <c r="HNG2176" s="218"/>
      <c r="HNH2176" s="218"/>
      <c r="HNI2176" s="218"/>
      <c r="HNJ2176" s="218"/>
      <c r="HNK2176" s="218"/>
      <c r="HNL2176" s="218"/>
      <c r="HNM2176" s="218"/>
      <c r="HNN2176" s="218"/>
      <c r="HNO2176" s="218"/>
      <c r="HNP2176" s="218"/>
      <c r="HNQ2176" s="218"/>
      <c r="HNR2176" s="218"/>
      <c r="HNS2176" s="218"/>
      <c r="HNT2176" s="218"/>
      <c r="HNU2176" s="218"/>
      <c r="HNV2176" s="218"/>
      <c r="HNW2176" s="218"/>
      <c r="HNX2176" s="218"/>
      <c r="HNY2176" s="218"/>
      <c r="HNZ2176" s="218"/>
      <c r="HOA2176" s="218"/>
      <c r="HOB2176" s="218"/>
      <c r="HOC2176" s="218"/>
      <c r="HOD2176" s="218"/>
      <c r="HOE2176" s="218"/>
      <c r="HOF2176" s="218"/>
      <c r="HOG2176" s="218"/>
      <c r="HOH2176" s="218"/>
      <c r="HOI2176" s="218"/>
      <c r="HOJ2176" s="218"/>
      <c r="HOK2176" s="218"/>
      <c r="HOL2176" s="218"/>
      <c r="HOM2176" s="218"/>
      <c r="HON2176" s="218"/>
      <c r="HOO2176" s="218"/>
      <c r="HOP2176" s="218"/>
      <c r="HOQ2176" s="218"/>
      <c r="HOR2176" s="218"/>
      <c r="HOS2176" s="218"/>
      <c r="HOT2176" s="218"/>
      <c r="HOU2176" s="218"/>
      <c r="HOV2176" s="218"/>
      <c r="HOW2176" s="218"/>
      <c r="HOX2176" s="218"/>
      <c r="HOY2176" s="218"/>
      <c r="HOZ2176" s="218"/>
      <c r="HPA2176" s="218"/>
      <c r="HPB2176" s="218"/>
      <c r="HPC2176" s="218"/>
      <c r="HPD2176" s="218"/>
      <c r="HPE2176" s="218"/>
      <c r="HPF2176" s="218"/>
      <c r="HPG2176" s="218"/>
      <c r="HPH2176" s="218"/>
      <c r="HPI2176" s="218"/>
      <c r="HPJ2176" s="218"/>
      <c r="HPK2176" s="218"/>
      <c r="HPL2176" s="218"/>
      <c r="HPM2176" s="218"/>
      <c r="HPN2176" s="218"/>
      <c r="HPO2176" s="218"/>
      <c r="HPP2176" s="218"/>
      <c r="HPQ2176" s="218"/>
      <c r="HPR2176" s="218"/>
      <c r="HPS2176" s="218"/>
      <c r="HPT2176" s="218"/>
      <c r="HPU2176" s="218"/>
      <c r="HPV2176" s="218"/>
      <c r="HPW2176" s="218"/>
      <c r="HPX2176" s="218"/>
      <c r="HPY2176" s="218"/>
      <c r="HPZ2176" s="218"/>
      <c r="HQA2176" s="218"/>
      <c r="HQB2176" s="218"/>
      <c r="HQC2176" s="218"/>
      <c r="HQD2176" s="218"/>
      <c r="HQE2176" s="218"/>
      <c r="HQF2176" s="218"/>
      <c r="HQG2176" s="218"/>
      <c r="HQH2176" s="218"/>
      <c r="HQI2176" s="218"/>
      <c r="HQJ2176" s="218"/>
      <c r="HQK2176" s="218"/>
      <c r="HQL2176" s="218"/>
      <c r="HQM2176" s="218"/>
      <c r="HQN2176" s="218"/>
      <c r="HQO2176" s="218"/>
      <c r="HQP2176" s="218"/>
      <c r="HQQ2176" s="218"/>
      <c r="HQR2176" s="218"/>
      <c r="HQS2176" s="218"/>
      <c r="HQT2176" s="218"/>
      <c r="HQU2176" s="218"/>
      <c r="HQV2176" s="218"/>
      <c r="HQW2176" s="218"/>
      <c r="HQX2176" s="218"/>
      <c r="HQY2176" s="218"/>
      <c r="HQZ2176" s="218"/>
      <c r="HRA2176" s="218"/>
      <c r="HRB2176" s="218"/>
      <c r="HRC2176" s="218"/>
      <c r="HRD2176" s="218"/>
      <c r="HRE2176" s="218"/>
      <c r="HRF2176" s="218"/>
      <c r="HRG2176" s="218"/>
      <c r="HRH2176" s="218"/>
      <c r="HRI2176" s="218"/>
      <c r="HRJ2176" s="218"/>
      <c r="HRK2176" s="218"/>
      <c r="HRL2176" s="218"/>
      <c r="HRM2176" s="218"/>
      <c r="HRN2176" s="218"/>
      <c r="HRO2176" s="218"/>
      <c r="HRP2176" s="218"/>
      <c r="HRQ2176" s="218"/>
      <c r="HRR2176" s="218"/>
      <c r="HRS2176" s="218"/>
      <c r="HRT2176" s="218"/>
      <c r="HRU2176" s="218"/>
      <c r="HRV2176" s="218"/>
      <c r="HRW2176" s="218"/>
      <c r="HRX2176" s="218"/>
      <c r="HRY2176" s="218"/>
      <c r="HRZ2176" s="218"/>
      <c r="HSA2176" s="218"/>
      <c r="HSB2176" s="218"/>
      <c r="HSC2176" s="218"/>
      <c r="HSD2176" s="218"/>
      <c r="HSE2176" s="218"/>
      <c r="HSF2176" s="218"/>
      <c r="HSG2176" s="218"/>
      <c r="HSH2176" s="218"/>
      <c r="HSI2176" s="218"/>
      <c r="HSJ2176" s="218"/>
      <c r="HSK2176" s="218"/>
      <c r="HSL2176" s="218"/>
      <c r="HSM2176" s="218"/>
      <c r="HSN2176" s="218"/>
      <c r="HSO2176" s="218"/>
      <c r="HSP2176" s="218"/>
      <c r="HSQ2176" s="218"/>
      <c r="HSR2176" s="218"/>
      <c r="HSS2176" s="218"/>
      <c r="HST2176" s="218"/>
      <c r="HSU2176" s="218"/>
      <c r="HSV2176" s="218"/>
      <c r="HSW2176" s="218"/>
      <c r="HSX2176" s="218"/>
      <c r="HSY2176" s="218"/>
      <c r="HSZ2176" s="218"/>
      <c r="HTA2176" s="218"/>
      <c r="HTB2176" s="218"/>
      <c r="HTC2176" s="218"/>
      <c r="HTD2176" s="218"/>
      <c r="HTE2176" s="218"/>
      <c r="HTF2176" s="218"/>
      <c r="HTG2176" s="218"/>
      <c r="HTH2176" s="218"/>
      <c r="HTI2176" s="218"/>
      <c r="HTJ2176" s="218"/>
      <c r="HTK2176" s="218"/>
      <c r="HTL2176" s="218"/>
      <c r="HTM2176" s="218"/>
      <c r="HTN2176" s="218"/>
      <c r="HTO2176" s="218"/>
      <c r="HTP2176" s="218"/>
      <c r="HTQ2176" s="218"/>
      <c r="HTR2176" s="218"/>
      <c r="HTS2176" s="218"/>
      <c r="HTT2176" s="218"/>
      <c r="HTU2176" s="218"/>
      <c r="HTV2176" s="218"/>
      <c r="HTW2176" s="218"/>
      <c r="HTX2176" s="218"/>
      <c r="HTY2176" s="218"/>
      <c r="HTZ2176" s="218"/>
      <c r="HUA2176" s="218"/>
      <c r="HUB2176" s="218"/>
      <c r="HUC2176" s="218"/>
      <c r="HUD2176" s="218"/>
      <c r="HUE2176" s="218"/>
      <c r="HUF2176" s="218"/>
      <c r="HUG2176" s="218"/>
      <c r="HUH2176" s="218"/>
      <c r="HUI2176" s="218"/>
      <c r="HUJ2176" s="218"/>
      <c r="HUK2176" s="218"/>
      <c r="HUL2176" s="218"/>
      <c r="HUM2176" s="218"/>
      <c r="HUN2176" s="218"/>
      <c r="HUO2176" s="218"/>
      <c r="HUP2176" s="218"/>
      <c r="HUQ2176" s="218"/>
      <c r="HUR2176" s="218"/>
      <c r="HUS2176" s="218"/>
      <c r="HUT2176" s="218"/>
      <c r="HUU2176" s="218"/>
      <c r="HUV2176" s="218"/>
      <c r="HUW2176" s="218"/>
      <c r="HUX2176" s="218"/>
      <c r="HUY2176" s="218"/>
      <c r="HUZ2176" s="218"/>
      <c r="HVA2176" s="218"/>
      <c r="HVB2176" s="218"/>
      <c r="HVC2176" s="218"/>
      <c r="HVD2176" s="218"/>
      <c r="HVE2176" s="218"/>
      <c r="HVF2176" s="218"/>
      <c r="HVG2176" s="218"/>
      <c r="HVH2176" s="218"/>
      <c r="HVI2176" s="218"/>
      <c r="HVJ2176" s="218"/>
      <c r="HVK2176" s="218"/>
      <c r="HVL2176" s="218"/>
      <c r="HVM2176" s="218"/>
      <c r="HVN2176" s="218"/>
      <c r="HVO2176" s="218"/>
      <c r="HVP2176" s="218"/>
      <c r="HVQ2176" s="218"/>
      <c r="HVR2176" s="218"/>
      <c r="HVS2176" s="218"/>
      <c r="HVT2176" s="218"/>
      <c r="HVU2176" s="218"/>
      <c r="HVV2176" s="218"/>
      <c r="HVW2176" s="218"/>
      <c r="HVX2176" s="218"/>
      <c r="HVY2176" s="218"/>
      <c r="HVZ2176" s="218"/>
      <c r="HWA2176" s="218"/>
      <c r="HWB2176" s="218"/>
      <c r="HWC2176" s="218"/>
      <c r="HWD2176" s="218"/>
      <c r="HWE2176" s="218"/>
      <c r="HWF2176" s="218"/>
      <c r="HWG2176" s="218"/>
      <c r="HWH2176" s="218"/>
      <c r="HWI2176" s="218"/>
      <c r="HWJ2176" s="218"/>
      <c r="HWK2176" s="218"/>
      <c r="HWL2176" s="218"/>
      <c r="HWM2176" s="218"/>
      <c r="HWN2176" s="218"/>
      <c r="HWO2176" s="218"/>
      <c r="HWP2176" s="218"/>
      <c r="HWQ2176" s="218"/>
      <c r="HWR2176" s="218"/>
      <c r="HWS2176" s="218"/>
      <c r="HWT2176" s="218"/>
      <c r="HWU2176" s="218"/>
      <c r="HWV2176" s="218"/>
      <c r="HWW2176" s="218"/>
      <c r="HWX2176" s="218"/>
      <c r="HWY2176" s="218"/>
      <c r="HWZ2176" s="218"/>
      <c r="HXA2176" s="218"/>
      <c r="HXB2176" s="218"/>
      <c r="HXC2176" s="218"/>
      <c r="HXD2176" s="218"/>
      <c r="HXE2176" s="218"/>
      <c r="HXF2176" s="218"/>
      <c r="HXG2176" s="218"/>
      <c r="HXH2176" s="218"/>
      <c r="HXI2176" s="218"/>
      <c r="HXJ2176" s="218"/>
      <c r="HXK2176" s="218"/>
      <c r="HXL2176" s="218"/>
      <c r="HXM2176" s="218"/>
      <c r="HXN2176" s="218"/>
      <c r="HXO2176" s="218"/>
      <c r="HXP2176" s="218"/>
      <c r="HXQ2176" s="218"/>
      <c r="HXR2176" s="218"/>
      <c r="HXS2176" s="218"/>
      <c r="HXT2176" s="218"/>
      <c r="HXU2176" s="218"/>
      <c r="HXV2176" s="218"/>
      <c r="HXW2176" s="218"/>
      <c r="HXX2176" s="218"/>
      <c r="HXY2176" s="218"/>
      <c r="HXZ2176" s="218"/>
      <c r="HYA2176" s="218"/>
      <c r="HYB2176" s="218"/>
      <c r="HYC2176" s="218"/>
      <c r="HYD2176" s="218"/>
      <c r="HYE2176" s="218"/>
      <c r="HYF2176" s="218"/>
      <c r="HYG2176" s="218"/>
      <c r="HYH2176" s="218"/>
      <c r="HYI2176" s="218"/>
      <c r="HYJ2176" s="218"/>
      <c r="HYK2176" s="218"/>
      <c r="HYL2176" s="218"/>
      <c r="HYM2176" s="218"/>
      <c r="HYN2176" s="218"/>
      <c r="HYO2176" s="218"/>
      <c r="HYP2176" s="218"/>
      <c r="HYQ2176" s="218"/>
      <c r="HYR2176" s="218"/>
      <c r="HYS2176" s="218"/>
      <c r="HYT2176" s="218"/>
      <c r="HYU2176" s="218"/>
      <c r="HYV2176" s="218"/>
      <c r="HYW2176" s="218"/>
      <c r="HYX2176" s="218"/>
      <c r="HYY2176" s="218"/>
      <c r="HYZ2176" s="218"/>
      <c r="HZA2176" s="218"/>
      <c r="HZB2176" s="218"/>
      <c r="HZC2176" s="218"/>
      <c r="HZD2176" s="218"/>
      <c r="HZE2176" s="218"/>
      <c r="HZF2176" s="218"/>
      <c r="HZG2176" s="218"/>
      <c r="HZH2176" s="218"/>
      <c r="HZI2176" s="218"/>
      <c r="HZJ2176" s="218"/>
      <c r="HZK2176" s="218"/>
      <c r="HZL2176" s="218"/>
      <c r="HZM2176" s="218"/>
      <c r="HZN2176" s="218"/>
      <c r="HZO2176" s="218"/>
      <c r="HZP2176" s="218"/>
      <c r="HZQ2176" s="218"/>
      <c r="HZR2176" s="218"/>
      <c r="HZS2176" s="218"/>
      <c r="HZT2176" s="218"/>
      <c r="HZU2176" s="218"/>
      <c r="HZV2176" s="218"/>
      <c r="HZW2176" s="218"/>
      <c r="HZX2176" s="218"/>
      <c r="HZY2176" s="218"/>
      <c r="HZZ2176" s="218"/>
      <c r="IAA2176" s="218"/>
      <c r="IAB2176" s="218"/>
      <c r="IAC2176" s="218"/>
      <c r="IAD2176" s="218"/>
      <c r="IAE2176" s="218"/>
      <c r="IAF2176" s="218"/>
      <c r="IAG2176" s="218"/>
      <c r="IAH2176" s="218"/>
      <c r="IAI2176" s="218"/>
      <c r="IAJ2176" s="218"/>
      <c r="IAK2176" s="218"/>
      <c r="IAL2176" s="218"/>
      <c r="IAM2176" s="218"/>
      <c r="IAN2176" s="218"/>
      <c r="IAO2176" s="218"/>
      <c r="IAP2176" s="218"/>
      <c r="IAQ2176" s="218"/>
      <c r="IAR2176" s="218"/>
      <c r="IAS2176" s="218"/>
      <c r="IAT2176" s="218"/>
      <c r="IAU2176" s="218"/>
      <c r="IAV2176" s="218"/>
      <c r="IAW2176" s="218"/>
      <c r="IAX2176" s="218"/>
      <c r="IAY2176" s="218"/>
      <c r="IAZ2176" s="218"/>
      <c r="IBA2176" s="218"/>
      <c r="IBB2176" s="218"/>
      <c r="IBC2176" s="218"/>
      <c r="IBD2176" s="218"/>
      <c r="IBE2176" s="218"/>
      <c r="IBF2176" s="218"/>
      <c r="IBG2176" s="218"/>
      <c r="IBH2176" s="218"/>
      <c r="IBI2176" s="218"/>
      <c r="IBJ2176" s="218"/>
      <c r="IBK2176" s="218"/>
      <c r="IBL2176" s="218"/>
      <c r="IBM2176" s="218"/>
      <c r="IBN2176" s="218"/>
      <c r="IBO2176" s="218"/>
      <c r="IBP2176" s="218"/>
      <c r="IBQ2176" s="218"/>
      <c r="IBR2176" s="218"/>
      <c r="IBS2176" s="218"/>
      <c r="IBT2176" s="218"/>
      <c r="IBU2176" s="218"/>
      <c r="IBV2176" s="218"/>
      <c r="IBW2176" s="218"/>
      <c r="IBX2176" s="218"/>
      <c r="IBY2176" s="218"/>
      <c r="IBZ2176" s="218"/>
      <c r="ICA2176" s="218"/>
      <c r="ICB2176" s="218"/>
      <c r="ICC2176" s="218"/>
      <c r="ICD2176" s="218"/>
      <c r="ICE2176" s="218"/>
      <c r="ICF2176" s="218"/>
      <c r="ICG2176" s="218"/>
      <c r="ICH2176" s="218"/>
      <c r="ICI2176" s="218"/>
      <c r="ICJ2176" s="218"/>
      <c r="ICK2176" s="218"/>
      <c r="ICL2176" s="218"/>
      <c r="ICM2176" s="218"/>
      <c r="ICN2176" s="218"/>
      <c r="ICO2176" s="218"/>
      <c r="ICP2176" s="218"/>
      <c r="ICQ2176" s="218"/>
      <c r="ICR2176" s="218"/>
      <c r="ICS2176" s="218"/>
      <c r="ICT2176" s="218"/>
      <c r="ICU2176" s="218"/>
      <c r="ICV2176" s="218"/>
      <c r="ICW2176" s="218"/>
      <c r="ICX2176" s="218"/>
      <c r="ICY2176" s="218"/>
      <c r="ICZ2176" s="218"/>
      <c r="IDA2176" s="218"/>
      <c r="IDB2176" s="218"/>
      <c r="IDC2176" s="218"/>
      <c r="IDD2176" s="218"/>
      <c r="IDE2176" s="218"/>
      <c r="IDF2176" s="218"/>
      <c r="IDG2176" s="218"/>
      <c r="IDH2176" s="218"/>
      <c r="IDI2176" s="218"/>
      <c r="IDJ2176" s="218"/>
      <c r="IDK2176" s="218"/>
      <c r="IDL2176" s="218"/>
      <c r="IDM2176" s="218"/>
      <c r="IDN2176" s="218"/>
      <c r="IDO2176" s="218"/>
      <c r="IDP2176" s="218"/>
      <c r="IDQ2176" s="218"/>
      <c r="IDR2176" s="218"/>
      <c r="IDS2176" s="218"/>
      <c r="IDT2176" s="218"/>
      <c r="IDU2176" s="218"/>
      <c r="IDV2176" s="218"/>
      <c r="IDW2176" s="218"/>
      <c r="IDX2176" s="218"/>
      <c r="IDY2176" s="218"/>
      <c r="IDZ2176" s="218"/>
      <c r="IEA2176" s="218"/>
      <c r="IEB2176" s="218"/>
      <c r="IEC2176" s="218"/>
      <c r="IED2176" s="218"/>
      <c r="IEE2176" s="218"/>
      <c r="IEF2176" s="218"/>
      <c r="IEG2176" s="218"/>
      <c r="IEH2176" s="218"/>
      <c r="IEI2176" s="218"/>
      <c r="IEJ2176" s="218"/>
      <c r="IEK2176" s="218"/>
      <c r="IEL2176" s="218"/>
      <c r="IEM2176" s="218"/>
      <c r="IEN2176" s="218"/>
      <c r="IEO2176" s="218"/>
      <c r="IEP2176" s="218"/>
      <c r="IEQ2176" s="218"/>
      <c r="IER2176" s="218"/>
      <c r="IES2176" s="218"/>
      <c r="IET2176" s="218"/>
      <c r="IEU2176" s="218"/>
      <c r="IEV2176" s="218"/>
      <c r="IEW2176" s="218"/>
      <c r="IEX2176" s="218"/>
      <c r="IEY2176" s="218"/>
      <c r="IEZ2176" s="218"/>
      <c r="IFA2176" s="218"/>
      <c r="IFB2176" s="218"/>
      <c r="IFC2176" s="218"/>
      <c r="IFD2176" s="218"/>
      <c r="IFE2176" s="218"/>
      <c r="IFF2176" s="218"/>
      <c r="IFG2176" s="218"/>
      <c r="IFH2176" s="218"/>
      <c r="IFI2176" s="218"/>
      <c r="IFJ2176" s="218"/>
      <c r="IFK2176" s="218"/>
      <c r="IFL2176" s="218"/>
      <c r="IFM2176" s="218"/>
      <c r="IFN2176" s="218"/>
      <c r="IFO2176" s="218"/>
      <c r="IFP2176" s="218"/>
      <c r="IFQ2176" s="218"/>
      <c r="IFR2176" s="218"/>
      <c r="IFS2176" s="218"/>
      <c r="IFT2176" s="218"/>
      <c r="IFU2176" s="218"/>
      <c r="IFV2176" s="218"/>
      <c r="IFW2176" s="218"/>
      <c r="IFX2176" s="218"/>
      <c r="IFY2176" s="218"/>
      <c r="IFZ2176" s="218"/>
      <c r="IGA2176" s="218"/>
      <c r="IGB2176" s="218"/>
      <c r="IGC2176" s="218"/>
      <c r="IGD2176" s="218"/>
      <c r="IGE2176" s="218"/>
      <c r="IGF2176" s="218"/>
      <c r="IGG2176" s="218"/>
      <c r="IGH2176" s="218"/>
      <c r="IGI2176" s="218"/>
      <c r="IGJ2176" s="218"/>
      <c r="IGK2176" s="218"/>
      <c r="IGL2176" s="218"/>
      <c r="IGM2176" s="218"/>
      <c r="IGN2176" s="218"/>
      <c r="IGO2176" s="218"/>
      <c r="IGP2176" s="218"/>
      <c r="IGQ2176" s="218"/>
      <c r="IGR2176" s="218"/>
      <c r="IGS2176" s="218"/>
      <c r="IGT2176" s="218"/>
      <c r="IGU2176" s="218"/>
      <c r="IGV2176" s="218"/>
      <c r="IGW2176" s="218"/>
      <c r="IGX2176" s="218"/>
      <c r="IGY2176" s="218"/>
      <c r="IGZ2176" s="218"/>
      <c r="IHA2176" s="218"/>
      <c r="IHB2176" s="218"/>
      <c r="IHC2176" s="218"/>
      <c r="IHD2176" s="218"/>
      <c r="IHE2176" s="218"/>
      <c r="IHF2176" s="218"/>
      <c r="IHG2176" s="218"/>
      <c r="IHH2176" s="218"/>
      <c r="IHI2176" s="218"/>
      <c r="IHJ2176" s="218"/>
      <c r="IHK2176" s="218"/>
      <c r="IHL2176" s="218"/>
      <c r="IHM2176" s="218"/>
      <c r="IHN2176" s="218"/>
      <c r="IHO2176" s="218"/>
      <c r="IHP2176" s="218"/>
      <c r="IHQ2176" s="218"/>
      <c r="IHR2176" s="218"/>
      <c r="IHS2176" s="218"/>
      <c r="IHT2176" s="218"/>
      <c r="IHU2176" s="218"/>
      <c r="IHV2176" s="218"/>
      <c r="IHW2176" s="218"/>
      <c r="IHX2176" s="218"/>
      <c r="IHY2176" s="218"/>
      <c r="IHZ2176" s="218"/>
      <c r="IIA2176" s="218"/>
      <c r="IIB2176" s="218"/>
      <c r="IIC2176" s="218"/>
      <c r="IID2176" s="218"/>
      <c r="IIE2176" s="218"/>
      <c r="IIF2176" s="218"/>
      <c r="IIG2176" s="218"/>
      <c r="IIH2176" s="218"/>
      <c r="III2176" s="218"/>
      <c r="IIJ2176" s="218"/>
      <c r="IIK2176" s="218"/>
      <c r="IIL2176" s="218"/>
      <c r="IIM2176" s="218"/>
      <c r="IIN2176" s="218"/>
      <c r="IIO2176" s="218"/>
      <c r="IIP2176" s="218"/>
      <c r="IIQ2176" s="218"/>
      <c r="IIR2176" s="218"/>
      <c r="IIS2176" s="218"/>
      <c r="IIT2176" s="218"/>
      <c r="IIU2176" s="218"/>
      <c r="IIV2176" s="218"/>
      <c r="IIW2176" s="218"/>
      <c r="IIX2176" s="218"/>
      <c r="IIY2176" s="218"/>
      <c r="IIZ2176" s="218"/>
      <c r="IJA2176" s="218"/>
      <c r="IJB2176" s="218"/>
      <c r="IJC2176" s="218"/>
      <c r="IJD2176" s="218"/>
      <c r="IJE2176" s="218"/>
      <c r="IJF2176" s="218"/>
      <c r="IJG2176" s="218"/>
      <c r="IJH2176" s="218"/>
      <c r="IJI2176" s="218"/>
      <c r="IJJ2176" s="218"/>
      <c r="IJK2176" s="218"/>
      <c r="IJL2176" s="218"/>
      <c r="IJM2176" s="218"/>
      <c r="IJN2176" s="218"/>
      <c r="IJO2176" s="218"/>
      <c r="IJP2176" s="218"/>
      <c r="IJQ2176" s="218"/>
      <c r="IJR2176" s="218"/>
      <c r="IJS2176" s="218"/>
      <c r="IJT2176" s="218"/>
      <c r="IJU2176" s="218"/>
      <c r="IJV2176" s="218"/>
      <c r="IJW2176" s="218"/>
      <c r="IJX2176" s="218"/>
      <c r="IJY2176" s="218"/>
      <c r="IJZ2176" s="218"/>
      <c r="IKA2176" s="218"/>
      <c r="IKB2176" s="218"/>
      <c r="IKC2176" s="218"/>
      <c r="IKD2176" s="218"/>
      <c r="IKE2176" s="218"/>
      <c r="IKF2176" s="218"/>
      <c r="IKG2176" s="218"/>
      <c r="IKH2176" s="218"/>
      <c r="IKI2176" s="218"/>
      <c r="IKJ2176" s="218"/>
      <c r="IKK2176" s="218"/>
      <c r="IKL2176" s="218"/>
      <c r="IKM2176" s="218"/>
      <c r="IKN2176" s="218"/>
      <c r="IKO2176" s="218"/>
      <c r="IKP2176" s="218"/>
      <c r="IKQ2176" s="218"/>
      <c r="IKR2176" s="218"/>
      <c r="IKS2176" s="218"/>
      <c r="IKT2176" s="218"/>
      <c r="IKU2176" s="218"/>
      <c r="IKV2176" s="218"/>
      <c r="IKW2176" s="218"/>
      <c r="IKX2176" s="218"/>
      <c r="IKY2176" s="218"/>
      <c r="IKZ2176" s="218"/>
      <c r="ILA2176" s="218"/>
      <c r="ILB2176" s="218"/>
      <c r="ILC2176" s="218"/>
      <c r="ILD2176" s="218"/>
      <c r="ILE2176" s="218"/>
      <c r="ILF2176" s="218"/>
      <c r="ILG2176" s="218"/>
      <c r="ILH2176" s="218"/>
      <c r="ILI2176" s="218"/>
      <c r="ILJ2176" s="218"/>
      <c r="ILK2176" s="218"/>
      <c r="ILL2176" s="218"/>
      <c r="ILM2176" s="218"/>
      <c r="ILN2176" s="218"/>
      <c r="ILO2176" s="218"/>
      <c r="ILP2176" s="218"/>
      <c r="ILQ2176" s="218"/>
      <c r="ILR2176" s="218"/>
      <c r="ILS2176" s="218"/>
      <c r="ILT2176" s="218"/>
      <c r="ILU2176" s="218"/>
      <c r="ILV2176" s="218"/>
      <c r="ILW2176" s="218"/>
      <c r="ILX2176" s="218"/>
      <c r="ILY2176" s="218"/>
      <c r="ILZ2176" s="218"/>
      <c r="IMA2176" s="218"/>
      <c r="IMB2176" s="218"/>
      <c r="IMC2176" s="218"/>
      <c r="IMD2176" s="218"/>
      <c r="IME2176" s="218"/>
      <c r="IMF2176" s="218"/>
      <c r="IMG2176" s="218"/>
      <c r="IMH2176" s="218"/>
      <c r="IMI2176" s="218"/>
      <c r="IMJ2176" s="218"/>
      <c r="IMK2176" s="218"/>
      <c r="IML2176" s="218"/>
      <c r="IMM2176" s="218"/>
      <c r="IMN2176" s="218"/>
      <c r="IMO2176" s="218"/>
      <c r="IMP2176" s="218"/>
      <c r="IMQ2176" s="218"/>
      <c r="IMR2176" s="218"/>
      <c r="IMS2176" s="218"/>
      <c r="IMT2176" s="218"/>
      <c r="IMU2176" s="218"/>
      <c r="IMV2176" s="218"/>
      <c r="IMW2176" s="218"/>
      <c r="IMX2176" s="218"/>
      <c r="IMY2176" s="218"/>
      <c r="IMZ2176" s="218"/>
      <c r="INA2176" s="218"/>
      <c r="INB2176" s="218"/>
      <c r="INC2176" s="218"/>
      <c r="IND2176" s="218"/>
      <c r="INE2176" s="218"/>
      <c r="INF2176" s="218"/>
      <c r="ING2176" s="218"/>
      <c r="INH2176" s="218"/>
      <c r="INI2176" s="218"/>
      <c r="INJ2176" s="218"/>
      <c r="INK2176" s="218"/>
      <c r="INL2176" s="218"/>
      <c r="INM2176" s="218"/>
      <c r="INN2176" s="218"/>
      <c r="INO2176" s="218"/>
      <c r="INP2176" s="218"/>
      <c r="INQ2176" s="218"/>
      <c r="INR2176" s="218"/>
      <c r="INS2176" s="218"/>
      <c r="INT2176" s="218"/>
      <c r="INU2176" s="218"/>
      <c r="INV2176" s="218"/>
      <c r="INW2176" s="218"/>
      <c r="INX2176" s="218"/>
      <c r="INY2176" s="218"/>
      <c r="INZ2176" s="218"/>
      <c r="IOA2176" s="218"/>
      <c r="IOB2176" s="218"/>
      <c r="IOC2176" s="218"/>
      <c r="IOD2176" s="218"/>
      <c r="IOE2176" s="218"/>
      <c r="IOF2176" s="218"/>
      <c r="IOG2176" s="218"/>
      <c r="IOH2176" s="218"/>
      <c r="IOI2176" s="218"/>
      <c r="IOJ2176" s="218"/>
      <c r="IOK2176" s="218"/>
      <c r="IOL2176" s="218"/>
      <c r="IOM2176" s="218"/>
      <c r="ION2176" s="218"/>
      <c r="IOO2176" s="218"/>
      <c r="IOP2176" s="218"/>
      <c r="IOQ2176" s="218"/>
      <c r="IOR2176" s="218"/>
      <c r="IOS2176" s="218"/>
      <c r="IOT2176" s="218"/>
      <c r="IOU2176" s="218"/>
      <c r="IOV2176" s="218"/>
      <c r="IOW2176" s="218"/>
      <c r="IOX2176" s="218"/>
      <c r="IOY2176" s="218"/>
      <c r="IOZ2176" s="218"/>
      <c r="IPA2176" s="218"/>
      <c r="IPB2176" s="218"/>
      <c r="IPC2176" s="218"/>
      <c r="IPD2176" s="218"/>
      <c r="IPE2176" s="218"/>
      <c r="IPF2176" s="218"/>
      <c r="IPG2176" s="218"/>
      <c r="IPH2176" s="218"/>
      <c r="IPI2176" s="218"/>
      <c r="IPJ2176" s="218"/>
      <c r="IPK2176" s="218"/>
      <c r="IPL2176" s="218"/>
      <c r="IPM2176" s="218"/>
      <c r="IPN2176" s="218"/>
      <c r="IPO2176" s="218"/>
      <c r="IPP2176" s="218"/>
      <c r="IPQ2176" s="218"/>
      <c r="IPR2176" s="218"/>
      <c r="IPS2176" s="218"/>
      <c r="IPT2176" s="218"/>
      <c r="IPU2176" s="218"/>
      <c r="IPV2176" s="218"/>
      <c r="IPW2176" s="218"/>
      <c r="IPX2176" s="218"/>
      <c r="IPY2176" s="218"/>
      <c r="IPZ2176" s="218"/>
      <c r="IQA2176" s="218"/>
      <c r="IQB2176" s="218"/>
      <c r="IQC2176" s="218"/>
      <c r="IQD2176" s="218"/>
      <c r="IQE2176" s="218"/>
      <c r="IQF2176" s="218"/>
      <c r="IQG2176" s="218"/>
      <c r="IQH2176" s="218"/>
      <c r="IQI2176" s="218"/>
      <c r="IQJ2176" s="218"/>
      <c r="IQK2176" s="218"/>
      <c r="IQL2176" s="218"/>
      <c r="IQM2176" s="218"/>
      <c r="IQN2176" s="218"/>
      <c r="IQO2176" s="218"/>
      <c r="IQP2176" s="218"/>
      <c r="IQQ2176" s="218"/>
      <c r="IQR2176" s="218"/>
      <c r="IQS2176" s="218"/>
      <c r="IQT2176" s="218"/>
      <c r="IQU2176" s="218"/>
      <c r="IQV2176" s="218"/>
      <c r="IQW2176" s="218"/>
      <c r="IQX2176" s="218"/>
      <c r="IQY2176" s="218"/>
      <c r="IQZ2176" s="218"/>
      <c r="IRA2176" s="218"/>
      <c r="IRB2176" s="218"/>
      <c r="IRC2176" s="218"/>
      <c r="IRD2176" s="218"/>
      <c r="IRE2176" s="218"/>
      <c r="IRF2176" s="218"/>
      <c r="IRG2176" s="218"/>
      <c r="IRH2176" s="218"/>
      <c r="IRI2176" s="218"/>
      <c r="IRJ2176" s="218"/>
      <c r="IRK2176" s="218"/>
      <c r="IRL2176" s="218"/>
      <c r="IRM2176" s="218"/>
      <c r="IRN2176" s="218"/>
      <c r="IRO2176" s="218"/>
      <c r="IRP2176" s="218"/>
      <c r="IRQ2176" s="218"/>
      <c r="IRR2176" s="218"/>
      <c r="IRS2176" s="218"/>
      <c r="IRT2176" s="218"/>
      <c r="IRU2176" s="218"/>
      <c r="IRV2176" s="218"/>
      <c r="IRW2176" s="218"/>
      <c r="IRX2176" s="218"/>
      <c r="IRY2176" s="218"/>
      <c r="IRZ2176" s="218"/>
      <c r="ISA2176" s="218"/>
      <c r="ISB2176" s="218"/>
      <c r="ISC2176" s="218"/>
      <c r="ISD2176" s="218"/>
      <c r="ISE2176" s="218"/>
      <c r="ISF2176" s="218"/>
      <c r="ISG2176" s="218"/>
      <c r="ISH2176" s="218"/>
      <c r="ISI2176" s="218"/>
      <c r="ISJ2176" s="218"/>
      <c r="ISK2176" s="218"/>
      <c r="ISL2176" s="218"/>
      <c r="ISM2176" s="218"/>
      <c r="ISN2176" s="218"/>
      <c r="ISO2176" s="218"/>
      <c r="ISP2176" s="218"/>
      <c r="ISQ2176" s="218"/>
      <c r="ISR2176" s="218"/>
      <c r="ISS2176" s="218"/>
      <c r="IST2176" s="218"/>
      <c r="ISU2176" s="218"/>
      <c r="ISV2176" s="218"/>
      <c r="ISW2176" s="218"/>
      <c r="ISX2176" s="218"/>
      <c r="ISY2176" s="218"/>
      <c r="ISZ2176" s="218"/>
      <c r="ITA2176" s="218"/>
      <c r="ITB2176" s="218"/>
      <c r="ITC2176" s="218"/>
      <c r="ITD2176" s="218"/>
      <c r="ITE2176" s="218"/>
      <c r="ITF2176" s="218"/>
      <c r="ITG2176" s="218"/>
      <c r="ITH2176" s="218"/>
      <c r="ITI2176" s="218"/>
      <c r="ITJ2176" s="218"/>
      <c r="ITK2176" s="218"/>
      <c r="ITL2176" s="218"/>
      <c r="ITM2176" s="218"/>
      <c r="ITN2176" s="218"/>
      <c r="ITO2176" s="218"/>
      <c r="ITP2176" s="218"/>
      <c r="ITQ2176" s="218"/>
      <c r="ITR2176" s="218"/>
      <c r="ITS2176" s="218"/>
      <c r="ITT2176" s="218"/>
      <c r="ITU2176" s="218"/>
      <c r="ITV2176" s="218"/>
      <c r="ITW2176" s="218"/>
      <c r="ITX2176" s="218"/>
      <c r="ITY2176" s="218"/>
      <c r="ITZ2176" s="218"/>
      <c r="IUA2176" s="218"/>
      <c r="IUB2176" s="218"/>
      <c r="IUC2176" s="218"/>
      <c r="IUD2176" s="218"/>
      <c r="IUE2176" s="218"/>
      <c r="IUF2176" s="218"/>
      <c r="IUG2176" s="218"/>
      <c r="IUH2176" s="218"/>
      <c r="IUI2176" s="218"/>
      <c r="IUJ2176" s="218"/>
      <c r="IUK2176" s="218"/>
      <c r="IUL2176" s="218"/>
      <c r="IUM2176" s="218"/>
      <c r="IUN2176" s="218"/>
      <c r="IUO2176" s="218"/>
      <c r="IUP2176" s="218"/>
      <c r="IUQ2176" s="218"/>
      <c r="IUR2176" s="218"/>
      <c r="IUS2176" s="218"/>
      <c r="IUT2176" s="218"/>
      <c r="IUU2176" s="218"/>
      <c r="IUV2176" s="218"/>
      <c r="IUW2176" s="218"/>
      <c r="IUX2176" s="218"/>
      <c r="IUY2176" s="218"/>
      <c r="IUZ2176" s="218"/>
      <c r="IVA2176" s="218"/>
      <c r="IVB2176" s="218"/>
      <c r="IVC2176" s="218"/>
      <c r="IVD2176" s="218"/>
      <c r="IVE2176" s="218"/>
      <c r="IVF2176" s="218"/>
      <c r="IVG2176" s="218"/>
      <c r="IVH2176" s="218"/>
      <c r="IVI2176" s="218"/>
      <c r="IVJ2176" s="218"/>
      <c r="IVK2176" s="218"/>
      <c r="IVL2176" s="218"/>
      <c r="IVM2176" s="218"/>
      <c r="IVN2176" s="218"/>
      <c r="IVO2176" s="218"/>
      <c r="IVP2176" s="218"/>
      <c r="IVQ2176" s="218"/>
      <c r="IVR2176" s="218"/>
      <c r="IVS2176" s="218"/>
      <c r="IVT2176" s="218"/>
      <c r="IVU2176" s="218"/>
      <c r="IVV2176" s="218"/>
      <c r="IVW2176" s="218"/>
      <c r="IVX2176" s="218"/>
      <c r="IVY2176" s="218"/>
      <c r="IVZ2176" s="218"/>
      <c r="IWA2176" s="218"/>
      <c r="IWB2176" s="218"/>
      <c r="IWC2176" s="218"/>
      <c r="IWD2176" s="218"/>
      <c r="IWE2176" s="218"/>
      <c r="IWF2176" s="218"/>
      <c r="IWG2176" s="218"/>
      <c r="IWH2176" s="218"/>
      <c r="IWI2176" s="218"/>
      <c r="IWJ2176" s="218"/>
      <c r="IWK2176" s="218"/>
      <c r="IWL2176" s="218"/>
      <c r="IWM2176" s="218"/>
      <c r="IWN2176" s="218"/>
      <c r="IWO2176" s="218"/>
      <c r="IWP2176" s="218"/>
      <c r="IWQ2176" s="218"/>
      <c r="IWR2176" s="218"/>
      <c r="IWS2176" s="218"/>
      <c r="IWT2176" s="218"/>
      <c r="IWU2176" s="218"/>
      <c r="IWV2176" s="218"/>
      <c r="IWW2176" s="218"/>
      <c r="IWX2176" s="218"/>
      <c r="IWY2176" s="218"/>
      <c r="IWZ2176" s="218"/>
      <c r="IXA2176" s="218"/>
      <c r="IXB2176" s="218"/>
      <c r="IXC2176" s="218"/>
      <c r="IXD2176" s="218"/>
      <c r="IXE2176" s="218"/>
      <c r="IXF2176" s="218"/>
      <c r="IXG2176" s="218"/>
      <c r="IXH2176" s="218"/>
      <c r="IXI2176" s="218"/>
      <c r="IXJ2176" s="218"/>
      <c r="IXK2176" s="218"/>
      <c r="IXL2176" s="218"/>
      <c r="IXM2176" s="218"/>
      <c r="IXN2176" s="218"/>
      <c r="IXO2176" s="218"/>
      <c r="IXP2176" s="218"/>
      <c r="IXQ2176" s="218"/>
      <c r="IXR2176" s="218"/>
      <c r="IXS2176" s="218"/>
      <c r="IXT2176" s="218"/>
      <c r="IXU2176" s="218"/>
      <c r="IXV2176" s="218"/>
      <c r="IXW2176" s="218"/>
      <c r="IXX2176" s="218"/>
      <c r="IXY2176" s="218"/>
      <c r="IXZ2176" s="218"/>
      <c r="IYA2176" s="218"/>
      <c r="IYB2176" s="218"/>
      <c r="IYC2176" s="218"/>
      <c r="IYD2176" s="218"/>
      <c r="IYE2176" s="218"/>
      <c r="IYF2176" s="218"/>
      <c r="IYG2176" s="218"/>
      <c r="IYH2176" s="218"/>
      <c r="IYI2176" s="218"/>
      <c r="IYJ2176" s="218"/>
      <c r="IYK2176" s="218"/>
      <c r="IYL2176" s="218"/>
      <c r="IYM2176" s="218"/>
      <c r="IYN2176" s="218"/>
      <c r="IYO2176" s="218"/>
      <c r="IYP2176" s="218"/>
      <c r="IYQ2176" s="218"/>
      <c r="IYR2176" s="218"/>
      <c r="IYS2176" s="218"/>
      <c r="IYT2176" s="218"/>
      <c r="IYU2176" s="218"/>
      <c r="IYV2176" s="218"/>
      <c r="IYW2176" s="218"/>
      <c r="IYX2176" s="218"/>
      <c r="IYY2176" s="218"/>
      <c r="IYZ2176" s="218"/>
      <c r="IZA2176" s="218"/>
      <c r="IZB2176" s="218"/>
      <c r="IZC2176" s="218"/>
      <c r="IZD2176" s="218"/>
      <c r="IZE2176" s="218"/>
      <c r="IZF2176" s="218"/>
      <c r="IZG2176" s="218"/>
      <c r="IZH2176" s="218"/>
      <c r="IZI2176" s="218"/>
      <c r="IZJ2176" s="218"/>
      <c r="IZK2176" s="218"/>
      <c r="IZL2176" s="218"/>
      <c r="IZM2176" s="218"/>
      <c r="IZN2176" s="218"/>
      <c r="IZO2176" s="218"/>
      <c r="IZP2176" s="218"/>
      <c r="IZQ2176" s="218"/>
      <c r="IZR2176" s="218"/>
      <c r="IZS2176" s="218"/>
      <c r="IZT2176" s="218"/>
      <c r="IZU2176" s="218"/>
      <c r="IZV2176" s="218"/>
      <c r="IZW2176" s="218"/>
      <c r="IZX2176" s="218"/>
      <c r="IZY2176" s="218"/>
      <c r="IZZ2176" s="218"/>
      <c r="JAA2176" s="218"/>
      <c r="JAB2176" s="218"/>
      <c r="JAC2176" s="218"/>
      <c r="JAD2176" s="218"/>
      <c r="JAE2176" s="218"/>
      <c r="JAF2176" s="218"/>
      <c r="JAG2176" s="218"/>
      <c r="JAH2176" s="218"/>
      <c r="JAI2176" s="218"/>
      <c r="JAJ2176" s="218"/>
      <c r="JAK2176" s="218"/>
      <c r="JAL2176" s="218"/>
      <c r="JAM2176" s="218"/>
      <c r="JAN2176" s="218"/>
      <c r="JAO2176" s="218"/>
      <c r="JAP2176" s="218"/>
      <c r="JAQ2176" s="218"/>
      <c r="JAR2176" s="218"/>
      <c r="JAS2176" s="218"/>
      <c r="JAT2176" s="218"/>
      <c r="JAU2176" s="218"/>
      <c r="JAV2176" s="218"/>
      <c r="JAW2176" s="218"/>
      <c r="JAX2176" s="218"/>
      <c r="JAY2176" s="218"/>
      <c r="JAZ2176" s="218"/>
      <c r="JBA2176" s="218"/>
      <c r="JBB2176" s="218"/>
      <c r="JBC2176" s="218"/>
      <c r="JBD2176" s="218"/>
      <c r="JBE2176" s="218"/>
      <c r="JBF2176" s="218"/>
      <c r="JBG2176" s="218"/>
      <c r="JBH2176" s="218"/>
      <c r="JBI2176" s="218"/>
      <c r="JBJ2176" s="218"/>
      <c r="JBK2176" s="218"/>
      <c r="JBL2176" s="218"/>
      <c r="JBM2176" s="218"/>
      <c r="JBN2176" s="218"/>
      <c r="JBO2176" s="218"/>
      <c r="JBP2176" s="218"/>
      <c r="JBQ2176" s="218"/>
      <c r="JBR2176" s="218"/>
      <c r="JBS2176" s="218"/>
      <c r="JBT2176" s="218"/>
      <c r="JBU2176" s="218"/>
      <c r="JBV2176" s="218"/>
      <c r="JBW2176" s="218"/>
      <c r="JBX2176" s="218"/>
      <c r="JBY2176" s="218"/>
      <c r="JBZ2176" s="218"/>
      <c r="JCA2176" s="218"/>
      <c r="JCB2176" s="218"/>
      <c r="JCC2176" s="218"/>
      <c r="JCD2176" s="218"/>
      <c r="JCE2176" s="218"/>
      <c r="JCF2176" s="218"/>
      <c r="JCG2176" s="218"/>
      <c r="JCH2176" s="218"/>
      <c r="JCI2176" s="218"/>
      <c r="JCJ2176" s="218"/>
      <c r="JCK2176" s="218"/>
      <c r="JCL2176" s="218"/>
      <c r="JCM2176" s="218"/>
      <c r="JCN2176" s="218"/>
      <c r="JCO2176" s="218"/>
      <c r="JCP2176" s="218"/>
      <c r="JCQ2176" s="218"/>
      <c r="JCR2176" s="218"/>
      <c r="JCS2176" s="218"/>
      <c r="JCT2176" s="218"/>
      <c r="JCU2176" s="218"/>
      <c r="JCV2176" s="218"/>
      <c r="JCW2176" s="218"/>
      <c r="JCX2176" s="218"/>
      <c r="JCY2176" s="218"/>
      <c r="JCZ2176" s="218"/>
      <c r="JDA2176" s="218"/>
      <c r="JDB2176" s="218"/>
      <c r="JDC2176" s="218"/>
      <c r="JDD2176" s="218"/>
      <c r="JDE2176" s="218"/>
      <c r="JDF2176" s="218"/>
      <c r="JDG2176" s="218"/>
      <c r="JDH2176" s="218"/>
      <c r="JDI2176" s="218"/>
      <c r="JDJ2176" s="218"/>
      <c r="JDK2176" s="218"/>
      <c r="JDL2176" s="218"/>
      <c r="JDM2176" s="218"/>
      <c r="JDN2176" s="218"/>
      <c r="JDO2176" s="218"/>
      <c r="JDP2176" s="218"/>
      <c r="JDQ2176" s="218"/>
      <c r="JDR2176" s="218"/>
      <c r="JDS2176" s="218"/>
      <c r="JDT2176" s="218"/>
      <c r="JDU2176" s="218"/>
      <c r="JDV2176" s="218"/>
      <c r="JDW2176" s="218"/>
      <c r="JDX2176" s="218"/>
      <c r="JDY2176" s="218"/>
      <c r="JDZ2176" s="218"/>
      <c r="JEA2176" s="218"/>
      <c r="JEB2176" s="218"/>
      <c r="JEC2176" s="218"/>
      <c r="JED2176" s="218"/>
      <c r="JEE2176" s="218"/>
      <c r="JEF2176" s="218"/>
      <c r="JEG2176" s="218"/>
      <c r="JEH2176" s="218"/>
      <c r="JEI2176" s="218"/>
      <c r="JEJ2176" s="218"/>
      <c r="JEK2176" s="218"/>
      <c r="JEL2176" s="218"/>
      <c r="JEM2176" s="218"/>
      <c r="JEN2176" s="218"/>
      <c r="JEO2176" s="218"/>
      <c r="JEP2176" s="218"/>
      <c r="JEQ2176" s="218"/>
      <c r="JER2176" s="218"/>
      <c r="JES2176" s="218"/>
      <c r="JET2176" s="218"/>
      <c r="JEU2176" s="218"/>
      <c r="JEV2176" s="218"/>
      <c r="JEW2176" s="218"/>
      <c r="JEX2176" s="218"/>
      <c r="JEY2176" s="218"/>
      <c r="JEZ2176" s="218"/>
      <c r="JFA2176" s="218"/>
      <c r="JFB2176" s="218"/>
      <c r="JFC2176" s="218"/>
      <c r="JFD2176" s="218"/>
      <c r="JFE2176" s="218"/>
      <c r="JFF2176" s="218"/>
      <c r="JFG2176" s="218"/>
      <c r="JFH2176" s="218"/>
      <c r="JFI2176" s="218"/>
      <c r="JFJ2176" s="218"/>
      <c r="JFK2176" s="218"/>
      <c r="JFL2176" s="218"/>
      <c r="JFM2176" s="218"/>
      <c r="JFN2176" s="218"/>
      <c r="JFO2176" s="218"/>
      <c r="JFP2176" s="218"/>
      <c r="JFQ2176" s="218"/>
      <c r="JFR2176" s="218"/>
      <c r="JFS2176" s="218"/>
      <c r="JFT2176" s="218"/>
      <c r="JFU2176" s="218"/>
      <c r="JFV2176" s="218"/>
      <c r="JFW2176" s="218"/>
      <c r="JFX2176" s="218"/>
      <c r="JFY2176" s="218"/>
      <c r="JFZ2176" s="218"/>
      <c r="JGA2176" s="218"/>
      <c r="JGB2176" s="218"/>
      <c r="JGC2176" s="218"/>
      <c r="JGD2176" s="218"/>
      <c r="JGE2176" s="218"/>
      <c r="JGF2176" s="218"/>
      <c r="JGG2176" s="218"/>
      <c r="JGH2176" s="218"/>
      <c r="JGI2176" s="218"/>
      <c r="JGJ2176" s="218"/>
      <c r="JGK2176" s="218"/>
      <c r="JGL2176" s="218"/>
      <c r="JGM2176" s="218"/>
      <c r="JGN2176" s="218"/>
      <c r="JGO2176" s="218"/>
      <c r="JGP2176" s="218"/>
      <c r="JGQ2176" s="218"/>
      <c r="JGR2176" s="218"/>
      <c r="JGS2176" s="218"/>
      <c r="JGT2176" s="218"/>
      <c r="JGU2176" s="218"/>
      <c r="JGV2176" s="218"/>
      <c r="JGW2176" s="218"/>
      <c r="JGX2176" s="218"/>
      <c r="JGY2176" s="218"/>
      <c r="JGZ2176" s="218"/>
      <c r="JHA2176" s="218"/>
      <c r="JHB2176" s="218"/>
      <c r="JHC2176" s="218"/>
      <c r="JHD2176" s="218"/>
      <c r="JHE2176" s="218"/>
      <c r="JHF2176" s="218"/>
      <c r="JHG2176" s="218"/>
      <c r="JHH2176" s="218"/>
      <c r="JHI2176" s="218"/>
      <c r="JHJ2176" s="218"/>
      <c r="JHK2176" s="218"/>
      <c r="JHL2176" s="218"/>
      <c r="JHM2176" s="218"/>
      <c r="JHN2176" s="218"/>
      <c r="JHO2176" s="218"/>
      <c r="JHP2176" s="218"/>
      <c r="JHQ2176" s="218"/>
      <c r="JHR2176" s="218"/>
      <c r="JHS2176" s="218"/>
      <c r="JHT2176" s="218"/>
      <c r="JHU2176" s="218"/>
      <c r="JHV2176" s="218"/>
      <c r="JHW2176" s="218"/>
      <c r="JHX2176" s="218"/>
      <c r="JHY2176" s="218"/>
      <c r="JHZ2176" s="218"/>
      <c r="JIA2176" s="218"/>
      <c r="JIB2176" s="218"/>
      <c r="JIC2176" s="218"/>
      <c r="JID2176" s="218"/>
      <c r="JIE2176" s="218"/>
      <c r="JIF2176" s="218"/>
      <c r="JIG2176" s="218"/>
      <c r="JIH2176" s="218"/>
      <c r="JII2176" s="218"/>
      <c r="JIJ2176" s="218"/>
      <c r="JIK2176" s="218"/>
      <c r="JIL2176" s="218"/>
      <c r="JIM2176" s="218"/>
      <c r="JIN2176" s="218"/>
      <c r="JIO2176" s="218"/>
      <c r="JIP2176" s="218"/>
      <c r="JIQ2176" s="218"/>
      <c r="JIR2176" s="218"/>
      <c r="JIS2176" s="218"/>
      <c r="JIT2176" s="218"/>
      <c r="JIU2176" s="218"/>
      <c r="JIV2176" s="218"/>
      <c r="JIW2176" s="218"/>
      <c r="JIX2176" s="218"/>
      <c r="JIY2176" s="218"/>
      <c r="JIZ2176" s="218"/>
      <c r="JJA2176" s="218"/>
      <c r="JJB2176" s="218"/>
      <c r="JJC2176" s="218"/>
      <c r="JJD2176" s="218"/>
      <c r="JJE2176" s="218"/>
      <c r="JJF2176" s="218"/>
      <c r="JJG2176" s="218"/>
      <c r="JJH2176" s="218"/>
      <c r="JJI2176" s="218"/>
      <c r="JJJ2176" s="218"/>
      <c r="JJK2176" s="218"/>
      <c r="JJL2176" s="218"/>
      <c r="JJM2176" s="218"/>
      <c r="JJN2176" s="218"/>
      <c r="JJO2176" s="218"/>
      <c r="JJP2176" s="218"/>
      <c r="JJQ2176" s="218"/>
      <c r="JJR2176" s="218"/>
      <c r="JJS2176" s="218"/>
      <c r="JJT2176" s="218"/>
      <c r="JJU2176" s="218"/>
      <c r="JJV2176" s="218"/>
      <c r="JJW2176" s="218"/>
      <c r="JJX2176" s="218"/>
      <c r="JJY2176" s="218"/>
      <c r="JJZ2176" s="218"/>
      <c r="JKA2176" s="218"/>
      <c r="JKB2176" s="218"/>
      <c r="JKC2176" s="218"/>
      <c r="JKD2176" s="218"/>
      <c r="JKE2176" s="218"/>
      <c r="JKF2176" s="218"/>
      <c r="JKG2176" s="218"/>
      <c r="JKH2176" s="218"/>
      <c r="JKI2176" s="218"/>
      <c r="JKJ2176" s="218"/>
      <c r="JKK2176" s="218"/>
      <c r="JKL2176" s="218"/>
      <c r="JKM2176" s="218"/>
      <c r="JKN2176" s="218"/>
      <c r="JKO2176" s="218"/>
      <c r="JKP2176" s="218"/>
      <c r="JKQ2176" s="218"/>
      <c r="JKR2176" s="218"/>
      <c r="JKS2176" s="218"/>
      <c r="JKT2176" s="218"/>
      <c r="JKU2176" s="218"/>
      <c r="JKV2176" s="218"/>
      <c r="JKW2176" s="218"/>
      <c r="JKX2176" s="218"/>
      <c r="JKY2176" s="218"/>
      <c r="JKZ2176" s="218"/>
      <c r="JLA2176" s="218"/>
      <c r="JLB2176" s="218"/>
      <c r="JLC2176" s="218"/>
      <c r="JLD2176" s="218"/>
      <c r="JLE2176" s="218"/>
      <c r="JLF2176" s="218"/>
      <c r="JLG2176" s="218"/>
      <c r="JLH2176" s="218"/>
      <c r="JLI2176" s="218"/>
      <c r="JLJ2176" s="218"/>
      <c r="JLK2176" s="218"/>
      <c r="JLL2176" s="218"/>
      <c r="JLM2176" s="218"/>
      <c r="JLN2176" s="218"/>
      <c r="JLO2176" s="218"/>
      <c r="JLP2176" s="218"/>
      <c r="JLQ2176" s="218"/>
      <c r="JLR2176" s="218"/>
      <c r="JLS2176" s="218"/>
      <c r="JLT2176" s="218"/>
      <c r="JLU2176" s="218"/>
      <c r="JLV2176" s="218"/>
      <c r="JLW2176" s="218"/>
      <c r="JLX2176" s="218"/>
      <c r="JLY2176" s="218"/>
      <c r="JLZ2176" s="218"/>
      <c r="JMA2176" s="218"/>
      <c r="JMB2176" s="218"/>
      <c r="JMC2176" s="218"/>
      <c r="JMD2176" s="218"/>
      <c r="JME2176" s="218"/>
      <c r="JMF2176" s="218"/>
      <c r="JMG2176" s="218"/>
      <c r="JMH2176" s="218"/>
      <c r="JMI2176" s="218"/>
      <c r="JMJ2176" s="218"/>
      <c r="JMK2176" s="218"/>
      <c r="JML2176" s="218"/>
      <c r="JMM2176" s="218"/>
      <c r="JMN2176" s="218"/>
      <c r="JMO2176" s="218"/>
      <c r="JMP2176" s="218"/>
      <c r="JMQ2176" s="218"/>
      <c r="JMR2176" s="218"/>
      <c r="JMS2176" s="218"/>
      <c r="JMT2176" s="218"/>
      <c r="JMU2176" s="218"/>
      <c r="JMV2176" s="218"/>
      <c r="JMW2176" s="218"/>
      <c r="JMX2176" s="218"/>
      <c r="JMY2176" s="218"/>
      <c r="JMZ2176" s="218"/>
      <c r="JNA2176" s="218"/>
      <c r="JNB2176" s="218"/>
      <c r="JNC2176" s="218"/>
      <c r="JND2176" s="218"/>
      <c r="JNE2176" s="218"/>
      <c r="JNF2176" s="218"/>
      <c r="JNG2176" s="218"/>
      <c r="JNH2176" s="218"/>
      <c r="JNI2176" s="218"/>
      <c r="JNJ2176" s="218"/>
      <c r="JNK2176" s="218"/>
      <c r="JNL2176" s="218"/>
      <c r="JNM2176" s="218"/>
      <c r="JNN2176" s="218"/>
      <c r="JNO2176" s="218"/>
      <c r="JNP2176" s="218"/>
      <c r="JNQ2176" s="218"/>
      <c r="JNR2176" s="218"/>
      <c r="JNS2176" s="218"/>
      <c r="JNT2176" s="218"/>
      <c r="JNU2176" s="218"/>
      <c r="JNV2176" s="218"/>
      <c r="JNW2176" s="218"/>
      <c r="JNX2176" s="218"/>
      <c r="JNY2176" s="218"/>
      <c r="JNZ2176" s="218"/>
      <c r="JOA2176" s="218"/>
      <c r="JOB2176" s="218"/>
      <c r="JOC2176" s="218"/>
      <c r="JOD2176" s="218"/>
      <c r="JOE2176" s="218"/>
      <c r="JOF2176" s="218"/>
      <c r="JOG2176" s="218"/>
      <c r="JOH2176" s="218"/>
      <c r="JOI2176" s="218"/>
      <c r="JOJ2176" s="218"/>
      <c r="JOK2176" s="218"/>
      <c r="JOL2176" s="218"/>
      <c r="JOM2176" s="218"/>
      <c r="JON2176" s="218"/>
      <c r="JOO2176" s="218"/>
      <c r="JOP2176" s="218"/>
      <c r="JOQ2176" s="218"/>
      <c r="JOR2176" s="218"/>
      <c r="JOS2176" s="218"/>
      <c r="JOT2176" s="218"/>
      <c r="JOU2176" s="218"/>
      <c r="JOV2176" s="218"/>
      <c r="JOW2176" s="218"/>
      <c r="JOX2176" s="218"/>
      <c r="JOY2176" s="218"/>
      <c r="JOZ2176" s="218"/>
      <c r="JPA2176" s="218"/>
      <c r="JPB2176" s="218"/>
      <c r="JPC2176" s="218"/>
      <c r="JPD2176" s="218"/>
      <c r="JPE2176" s="218"/>
      <c r="JPF2176" s="218"/>
      <c r="JPG2176" s="218"/>
      <c r="JPH2176" s="218"/>
      <c r="JPI2176" s="218"/>
      <c r="JPJ2176" s="218"/>
      <c r="JPK2176" s="218"/>
      <c r="JPL2176" s="218"/>
      <c r="JPM2176" s="218"/>
      <c r="JPN2176" s="218"/>
      <c r="JPO2176" s="218"/>
      <c r="JPP2176" s="218"/>
      <c r="JPQ2176" s="218"/>
      <c r="JPR2176" s="218"/>
      <c r="JPS2176" s="218"/>
      <c r="JPT2176" s="218"/>
      <c r="JPU2176" s="218"/>
      <c r="JPV2176" s="218"/>
      <c r="JPW2176" s="218"/>
      <c r="JPX2176" s="218"/>
      <c r="JPY2176" s="218"/>
      <c r="JPZ2176" s="218"/>
      <c r="JQA2176" s="218"/>
      <c r="JQB2176" s="218"/>
      <c r="JQC2176" s="218"/>
      <c r="JQD2176" s="218"/>
      <c r="JQE2176" s="218"/>
      <c r="JQF2176" s="218"/>
      <c r="JQG2176" s="218"/>
      <c r="JQH2176" s="218"/>
      <c r="JQI2176" s="218"/>
      <c r="JQJ2176" s="218"/>
      <c r="JQK2176" s="218"/>
      <c r="JQL2176" s="218"/>
      <c r="JQM2176" s="218"/>
      <c r="JQN2176" s="218"/>
      <c r="JQO2176" s="218"/>
      <c r="JQP2176" s="218"/>
      <c r="JQQ2176" s="218"/>
      <c r="JQR2176" s="218"/>
      <c r="JQS2176" s="218"/>
      <c r="JQT2176" s="218"/>
      <c r="JQU2176" s="218"/>
      <c r="JQV2176" s="218"/>
      <c r="JQW2176" s="218"/>
      <c r="JQX2176" s="218"/>
      <c r="JQY2176" s="218"/>
      <c r="JQZ2176" s="218"/>
      <c r="JRA2176" s="218"/>
      <c r="JRB2176" s="218"/>
      <c r="JRC2176" s="218"/>
      <c r="JRD2176" s="218"/>
      <c r="JRE2176" s="218"/>
      <c r="JRF2176" s="218"/>
      <c r="JRG2176" s="218"/>
      <c r="JRH2176" s="218"/>
      <c r="JRI2176" s="218"/>
      <c r="JRJ2176" s="218"/>
      <c r="JRK2176" s="218"/>
      <c r="JRL2176" s="218"/>
      <c r="JRM2176" s="218"/>
      <c r="JRN2176" s="218"/>
      <c r="JRO2176" s="218"/>
      <c r="JRP2176" s="218"/>
      <c r="JRQ2176" s="218"/>
      <c r="JRR2176" s="218"/>
      <c r="JRS2176" s="218"/>
      <c r="JRT2176" s="218"/>
      <c r="JRU2176" s="218"/>
      <c r="JRV2176" s="218"/>
      <c r="JRW2176" s="218"/>
      <c r="JRX2176" s="218"/>
      <c r="JRY2176" s="218"/>
      <c r="JRZ2176" s="218"/>
      <c r="JSA2176" s="218"/>
      <c r="JSB2176" s="218"/>
      <c r="JSC2176" s="218"/>
      <c r="JSD2176" s="218"/>
      <c r="JSE2176" s="218"/>
      <c r="JSF2176" s="218"/>
      <c r="JSG2176" s="218"/>
      <c r="JSH2176" s="218"/>
      <c r="JSI2176" s="218"/>
      <c r="JSJ2176" s="218"/>
      <c r="JSK2176" s="218"/>
      <c r="JSL2176" s="218"/>
      <c r="JSM2176" s="218"/>
      <c r="JSN2176" s="218"/>
      <c r="JSO2176" s="218"/>
      <c r="JSP2176" s="218"/>
      <c r="JSQ2176" s="218"/>
      <c r="JSR2176" s="218"/>
      <c r="JSS2176" s="218"/>
      <c r="JST2176" s="218"/>
      <c r="JSU2176" s="218"/>
      <c r="JSV2176" s="218"/>
      <c r="JSW2176" s="218"/>
      <c r="JSX2176" s="218"/>
      <c r="JSY2176" s="218"/>
      <c r="JSZ2176" s="218"/>
      <c r="JTA2176" s="218"/>
      <c r="JTB2176" s="218"/>
      <c r="JTC2176" s="218"/>
      <c r="JTD2176" s="218"/>
      <c r="JTE2176" s="218"/>
      <c r="JTF2176" s="218"/>
      <c r="JTG2176" s="218"/>
      <c r="JTH2176" s="218"/>
      <c r="JTI2176" s="218"/>
      <c r="JTJ2176" s="218"/>
      <c r="JTK2176" s="218"/>
      <c r="JTL2176" s="218"/>
      <c r="JTM2176" s="218"/>
      <c r="JTN2176" s="218"/>
      <c r="JTO2176" s="218"/>
      <c r="JTP2176" s="218"/>
      <c r="JTQ2176" s="218"/>
      <c r="JTR2176" s="218"/>
      <c r="JTS2176" s="218"/>
      <c r="JTT2176" s="218"/>
      <c r="JTU2176" s="218"/>
      <c r="JTV2176" s="218"/>
      <c r="JTW2176" s="218"/>
      <c r="JTX2176" s="218"/>
      <c r="JTY2176" s="218"/>
      <c r="JTZ2176" s="218"/>
      <c r="JUA2176" s="218"/>
      <c r="JUB2176" s="218"/>
      <c r="JUC2176" s="218"/>
      <c r="JUD2176" s="218"/>
      <c r="JUE2176" s="218"/>
      <c r="JUF2176" s="218"/>
      <c r="JUG2176" s="218"/>
      <c r="JUH2176" s="218"/>
      <c r="JUI2176" s="218"/>
      <c r="JUJ2176" s="218"/>
      <c r="JUK2176" s="218"/>
      <c r="JUL2176" s="218"/>
      <c r="JUM2176" s="218"/>
      <c r="JUN2176" s="218"/>
      <c r="JUO2176" s="218"/>
      <c r="JUP2176" s="218"/>
      <c r="JUQ2176" s="218"/>
      <c r="JUR2176" s="218"/>
      <c r="JUS2176" s="218"/>
      <c r="JUT2176" s="218"/>
      <c r="JUU2176" s="218"/>
      <c r="JUV2176" s="218"/>
      <c r="JUW2176" s="218"/>
      <c r="JUX2176" s="218"/>
      <c r="JUY2176" s="218"/>
      <c r="JUZ2176" s="218"/>
      <c r="JVA2176" s="218"/>
      <c r="JVB2176" s="218"/>
      <c r="JVC2176" s="218"/>
      <c r="JVD2176" s="218"/>
      <c r="JVE2176" s="218"/>
      <c r="JVF2176" s="218"/>
      <c r="JVG2176" s="218"/>
      <c r="JVH2176" s="218"/>
      <c r="JVI2176" s="218"/>
      <c r="JVJ2176" s="218"/>
      <c r="JVK2176" s="218"/>
      <c r="JVL2176" s="218"/>
      <c r="JVM2176" s="218"/>
      <c r="JVN2176" s="218"/>
      <c r="JVO2176" s="218"/>
      <c r="JVP2176" s="218"/>
      <c r="JVQ2176" s="218"/>
      <c r="JVR2176" s="218"/>
      <c r="JVS2176" s="218"/>
      <c r="JVT2176" s="218"/>
      <c r="JVU2176" s="218"/>
      <c r="JVV2176" s="218"/>
      <c r="JVW2176" s="218"/>
      <c r="JVX2176" s="218"/>
      <c r="JVY2176" s="218"/>
      <c r="JVZ2176" s="218"/>
      <c r="JWA2176" s="218"/>
      <c r="JWB2176" s="218"/>
      <c r="JWC2176" s="218"/>
      <c r="JWD2176" s="218"/>
      <c r="JWE2176" s="218"/>
      <c r="JWF2176" s="218"/>
      <c r="JWG2176" s="218"/>
      <c r="JWH2176" s="218"/>
      <c r="JWI2176" s="218"/>
      <c r="JWJ2176" s="218"/>
      <c r="JWK2176" s="218"/>
      <c r="JWL2176" s="218"/>
      <c r="JWM2176" s="218"/>
      <c r="JWN2176" s="218"/>
      <c r="JWO2176" s="218"/>
      <c r="JWP2176" s="218"/>
      <c r="JWQ2176" s="218"/>
      <c r="JWR2176" s="218"/>
      <c r="JWS2176" s="218"/>
      <c r="JWT2176" s="218"/>
      <c r="JWU2176" s="218"/>
      <c r="JWV2176" s="218"/>
      <c r="JWW2176" s="218"/>
      <c r="JWX2176" s="218"/>
      <c r="JWY2176" s="218"/>
      <c r="JWZ2176" s="218"/>
      <c r="JXA2176" s="218"/>
      <c r="JXB2176" s="218"/>
      <c r="JXC2176" s="218"/>
      <c r="JXD2176" s="218"/>
      <c r="JXE2176" s="218"/>
      <c r="JXF2176" s="218"/>
      <c r="JXG2176" s="218"/>
      <c r="JXH2176" s="218"/>
      <c r="JXI2176" s="218"/>
      <c r="JXJ2176" s="218"/>
      <c r="JXK2176" s="218"/>
      <c r="JXL2176" s="218"/>
      <c r="JXM2176" s="218"/>
      <c r="JXN2176" s="218"/>
      <c r="JXO2176" s="218"/>
      <c r="JXP2176" s="218"/>
      <c r="JXQ2176" s="218"/>
      <c r="JXR2176" s="218"/>
      <c r="JXS2176" s="218"/>
      <c r="JXT2176" s="218"/>
      <c r="JXU2176" s="218"/>
      <c r="JXV2176" s="218"/>
      <c r="JXW2176" s="218"/>
      <c r="JXX2176" s="218"/>
      <c r="JXY2176" s="218"/>
      <c r="JXZ2176" s="218"/>
      <c r="JYA2176" s="218"/>
      <c r="JYB2176" s="218"/>
      <c r="JYC2176" s="218"/>
      <c r="JYD2176" s="218"/>
      <c r="JYE2176" s="218"/>
      <c r="JYF2176" s="218"/>
      <c r="JYG2176" s="218"/>
      <c r="JYH2176" s="218"/>
      <c r="JYI2176" s="218"/>
      <c r="JYJ2176" s="218"/>
      <c r="JYK2176" s="218"/>
      <c r="JYL2176" s="218"/>
      <c r="JYM2176" s="218"/>
      <c r="JYN2176" s="218"/>
      <c r="JYO2176" s="218"/>
      <c r="JYP2176" s="218"/>
      <c r="JYQ2176" s="218"/>
      <c r="JYR2176" s="218"/>
      <c r="JYS2176" s="218"/>
      <c r="JYT2176" s="218"/>
      <c r="JYU2176" s="218"/>
      <c r="JYV2176" s="218"/>
      <c r="JYW2176" s="218"/>
      <c r="JYX2176" s="218"/>
      <c r="JYY2176" s="218"/>
      <c r="JYZ2176" s="218"/>
      <c r="JZA2176" s="218"/>
      <c r="JZB2176" s="218"/>
      <c r="JZC2176" s="218"/>
      <c r="JZD2176" s="218"/>
      <c r="JZE2176" s="218"/>
      <c r="JZF2176" s="218"/>
      <c r="JZG2176" s="218"/>
      <c r="JZH2176" s="218"/>
      <c r="JZI2176" s="218"/>
      <c r="JZJ2176" s="218"/>
      <c r="JZK2176" s="218"/>
      <c r="JZL2176" s="218"/>
      <c r="JZM2176" s="218"/>
      <c r="JZN2176" s="218"/>
      <c r="JZO2176" s="218"/>
      <c r="JZP2176" s="218"/>
      <c r="JZQ2176" s="218"/>
      <c r="JZR2176" s="218"/>
      <c r="JZS2176" s="218"/>
      <c r="JZT2176" s="218"/>
      <c r="JZU2176" s="218"/>
      <c r="JZV2176" s="218"/>
      <c r="JZW2176" s="218"/>
      <c r="JZX2176" s="218"/>
      <c r="JZY2176" s="218"/>
      <c r="JZZ2176" s="218"/>
      <c r="KAA2176" s="218"/>
      <c r="KAB2176" s="218"/>
      <c r="KAC2176" s="218"/>
      <c r="KAD2176" s="218"/>
      <c r="KAE2176" s="218"/>
      <c r="KAF2176" s="218"/>
      <c r="KAG2176" s="218"/>
      <c r="KAH2176" s="218"/>
      <c r="KAI2176" s="218"/>
      <c r="KAJ2176" s="218"/>
      <c r="KAK2176" s="218"/>
      <c r="KAL2176" s="218"/>
      <c r="KAM2176" s="218"/>
      <c r="KAN2176" s="218"/>
      <c r="KAO2176" s="218"/>
      <c r="KAP2176" s="218"/>
      <c r="KAQ2176" s="218"/>
      <c r="KAR2176" s="218"/>
      <c r="KAS2176" s="218"/>
      <c r="KAT2176" s="218"/>
      <c r="KAU2176" s="218"/>
      <c r="KAV2176" s="218"/>
      <c r="KAW2176" s="218"/>
      <c r="KAX2176" s="218"/>
      <c r="KAY2176" s="218"/>
      <c r="KAZ2176" s="218"/>
      <c r="KBA2176" s="218"/>
      <c r="KBB2176" s="218"/>
      <c r="KBC2176" s="218"/>
      <c r="KBD2176" s="218"/>
      <c r="KBE2176" s="218"/>
      <c r="KBF2176" s="218"/>
      <c r="KBG2176" s="218"/>
      <c r="KBH2176" s="218"/>
      <c r="KBI2176" s="218"/>
      <c r="KBJ2176" s="218"/>
      <c r="KBK2176" s="218"/>
      <c r="KBL2176" s="218"/>
      <c r="KBM2176" s="218"/>
      <c r="KBN2176" s="218"/>
      <c r="KBO2176" s="218"/>
      <c r="KBP2176" s="218"/>
      <c r="KBQ2176" s="218"/>
      <c r="KBR2176" s="218"/>
      <c r="KBS2176" s="218"/>
      <c r="KBT2176" s="218"/>
      <c r="KBU2176" s="218"/>
      <c r="KBV2176" s="218"/>
      <c r="KBW2176" s="218"/>
      <c r="KBX2176" s="218"/>
      <c r="KBY2176" s="218"/>
      <c r="KBZ2176" s="218"/>
      <c r="KCA2176" s="218"/>
      <c r="KCB2176" s="218"/>
      <c r="KCC2176" s="218"/>
      <c r="KCD2176" s="218"/>
      <c r="KCE2176" s="218"/>
      <c r="KCF2176" s="218"/>
      <c r="KCG2176" s="218"/>
      <c r="KCH2176" s="218"/>
      <c r="KCI2176" s="218"/>
      <c r="KCJ2176" s="218"/>
      <c r="KCK2176" s="218"/>
      <c r="KCL2176" s="218"/>
      <c r="KCM2176" s="218"/>
      <c r="KCN2176" s="218"/>
      <c r="KCO2176" s="218"/>
      <c r="KCP2176" s="218"/>
      <c r="KCQ2176" s="218"/>
      <c r="KCR2176" s="218"/>
      <c r="KCS2176" s="218"/>
      <c r="KCT2176" s="218"/>
      <c r="KCU2176" s="218"/>
      <c r="KCV2176" s="218"/>
      <c r="KCW2176" s="218"/>
      <c r="KCX2176" s="218"/>
      <c r="KCY2176" s="218"/>
      <c r="KCZ2176" s="218"/>
      <c r="KDA2176" s="218"/>
      <c r="KDB2176" s="218"/>
      <c r="KDC2176" s="218"/>
      <c r="KDD2176" s="218"/>
      <c r="KDE2176" s="218"/>
      <c r="KDF2176" s="218"/>
      <c r="KDG2176" s="218"/>
      <c r="KDH2176" s="218"/>
      <c r="KDI2176" s="218"/>
      <c r="KDJ2176" s="218"/>
      <c r="KDK2176" s="218"/>
      <c r="KDL2176" s="218"/>
      <c r="KDM2176" s="218"/>
      <c r="KDN2176" s="218"/>
      <c r="KDO2176" s="218"/>
      <c r="KDP2176" s="218"/>
      <c r="KDQ2176" s="218"/>
      <c r="KDR2176" s="218"/>
      <c r="KDS2176" s="218"/>
      <c r="KDT2176" s="218"/>
      <c r="KDU2176" s="218"/>
      <c r="KDV2176" s="218"/>
      <c r="KDW2176" s="218"/>
      <c r="KDX2176" s="218"/>
      <c r="KDY2176" s="218"/>
      <c r="KDZ2176" s="218"/>
      <c r="KEA2176" s="218"/>
      <c r="KEB2176" s="218"/>
      <c r="KEC2176" s="218"/>
      <c r="KED2176" s="218"/>
      <c r="KEE2176" s="218"/>
      <c r="KEF2176" s="218"/>
      <c r="KEG2176" s="218"/>
      <c r="KEH2176" s="218"/>
      <c r="KEI2176" s="218"/>
      <c r="KEJ2176" s="218"/>
      <c r="KEK2176" s="218"/>
      <c r="KEL2176" s="218"/>
      <c r="KEM2176" s="218"/>
      <c r="KEN2176" s="218"/>
      <c r="KEO2176" s="218"/>
      <c r="KEP2176" s="218"/>
      <c r="KEQ2176" s="218"/>
      <c r="KER2176" s="218"/>
      <c r="KES2176" s="218"/>
      <c r="KET2176" s="218"/>
      <c r="KEU2176" s="218"/>
      <c r="KEV2176" s="218"/>
      <c r="KEW2176" s="218"/>
      <c r="KEX2176" s="218"/>
      <c r="KEY2176" s="218"/>
      <c r="KEZ2176" s="218"/>
      <c r="KFA2176" s="218"/>
      <c r="KFB2176" s="218"/>
      <c r="KFC2176" s="218"/>
      <c r="KFD2176" s="218"/>
      <c r="KFE2176" s="218"/>
      <c r="KFF2176" s="218"/>
      <c r="KFG2176" s="218"/>
      <c r="KFH2176" s="218"/>
      <c r="KFI2176" s="218"/>
      <c r="KFJ2176" s="218"/>
      <c r="KFK2176" s="218"/>
      <c r="KFL2176" s="218"/>
      <c r="KFM2176" s="218"/>
      <c r="KFN2176" s="218"/>
      <c r="KFO2176" s="218"/>
      <c r="KFP2176" s="218"/>
      <c r="KFQ2176" s="218"/>
      <c r="KFR2176" s="218"/>
      <c r="KFS2176" s="218"/>
      <c r="KFT2176" s="218"/>
      <c r="KFU2176" s="218"/>
      <c r="KFV2176" s="218"/>
      <c r="KFW2176" s="218"/>
      <c r="KFX2176" s="218"/>
      <c r="KFY2176" s="218"/>
      <c r="KFZ2176" s="218"/>
      <c r="KGA2176" s="218"/>
      <c r="KGB2176" s="218"/>
      <c r="KGC2176" s="218"/>
      <c r="KGD2176" s="218"/>
      <c r="KGE2176" s="218"/>
      <c r="KGF2176" s="218"/>
      <c r="KGG2176" s="218"/>
      <c r="KGH2176" s="218"/>
      <c r="KGI2176" s="218"/>
      <c r="KGJ2176" s="218"/>
      <c r="KGK2176" s="218"/>
      <c r="KGL2176" s="218"/>
      <c r="KGM2176" s="218"/>
      <c r="KGN2176" s="218"/>
      <c r="KGO2176" s="218"/>
      <c r="KGP2176" s="218"/>
      <c r="KGQ2176" s="218"/>
      <c r="KGR2176" s="218"/>
      <c r="KGS2176" s="218"/>
      <c r="KGT2176" s="218"/>
      <c r="KGU2176" s="218"/>
      <c r="KGV2176" s="218"/>
      <c r="KGW2176" s="218"/>
      <c r="KGX2176" s="218"/>
      <c r="KGY2176" s="218"/>
      <c r="KGZ2176" s="218"/>
      <c r="KHA2176" s="218"/>
      <c r="KHB2176" s="218"/>
      <c r="KHC2176" s="218"/>
      <c r="KHD2176" s="218"/>
      <c r="KHE2176" s="218"/>
      <c r="KHF2176" s="218"/>
      <c r="KHG2176" s="218"/>
      <c r="KHH2176" s="218"/>
      <c r="KHI2176" s="218"/>
      <c r="KHJ2176" s="218"/>
      <c r="KHK2176" s="218"/>
      <c r="KHL2176" s="218"/>
      <c r="KHM2176" s="218"/>
      <c r="KHN2176" s="218"/>
      <c r="KHO2176" s="218"/>
      <c r="KHP2176" s="218"/>
      <c r="KHQ2176" s="218"/>
      <c r="KHR2176" s="218"/>
      <c r="KHS2176" s="218"/>
      <c r="KHT2176" s="218"/>
      <c r="KHU2176" s="218"/>
      <c r="KHV2176" s="218"/>
      <c r="KHW2176" s="218"/>
      <c r="KHX2176" s="218"/>
      <c r="KHY2176" s="218"/>
      <c r="KHZ2176" s="218"/>
      <c r="KIA2176" s="218"/>
      <c r="KIB2176" s="218"/>
      <c r="KIC2176" s="218"/>
      <c r="KID2176" s="218"/>
      <c r="KIE2176" s="218"/>
      <c r="KIF2176" s="218"/>
      <c r="KIG2176" s="218"/>
      <c r="KIH2176" s="218"/>
      <c r="KII2176" s="218"/>
      <c r="KIJ2176" s="218"/>
      <c r="KIK2176" s="218"/>
      <c r="KIL2176" s="218"/>
      <c r="KIM2176" s="218"/>
      <c r="KIN2176" s="218"/>
      <c r="KIO2176" s="218"/>
      <c r="KIP2176" s="218"/>
      <c r="KIQ2176" s="218"/>
      <c r="KIR2176" s="218"/>
      <c r="KIS2176" s="218"/>
      <c r="KIT2176" s="218"/>
      <c r="KIU2176" s="218"/>
      <c r="KIV2176" s="218"/>
      <c r="KIW2176" s="218"/>
      <c r="KIX2176" s="218"/>
      <c r="KIY2176" s="218"/>
      <c r="KIZ2176" s="218"/>
      <c r="KJA2176" s="218"/>
      <c r="KJB2176" s="218"/>
      <c r="KJC2176" s="218"/>
      <c r="KJD2176" s="218"/>
      <c r="KJE2176" s="218"/>
      <c r="KJF2176" s="218"/>
      <c r="KJG2176" s="218"/>
      <c r="KJH2176" s="218"/>
      <c r="KJI2176" s="218"/>
      <c r="KJJ2176" s="218"/>
      <c r="KJK2176" s="218"/>
      <c r="KJL2176" s="218"/>
      <c r="KJM2176" s="218"/>
      <c r="KJN2176" s="218"/>
      <c r="KJO2176" s="218"/>
      <c r="KJP2176" s="218"/>
      <c r="KJQ2176" s="218"/>
      <c r="KJR2176" s="218"/>
      <c r="KJS2176" s="218"/>
      <c r="KJT2176" s="218"/>
      <c r="KJU2176" s="218"/>
      <c r="KJV2176" s="218"/>
      <c r="KJW2176" s="218"/>
      <c r="KJX2176" s="218"/>
      <c r="KJY2176" s="218"/>
      <c r="KJZ2176" s="218"/>
      <c r="KKA2176" s="218"/>
      <c r="KKB2176" s="218"/>
      <c r="KKC2176" s="218"/>
      <c r="KKD2176" s="218"/>
      <c r="KKE2176" s="218"/>
      <c r="KKF2176" s="218"/>
      <c r="KKG2176" s="218"/>
      <c r="KKH2176" s="218"/>
      <c r="KKI2176" s="218"/>
      <c r="KKJ2176" s="218"/>
      <c r="KKK2176" s="218"/>
      <c r="KKL2176" s="218"/>
      <c r="KKM2176" s="218"/>
      <c r="KKN2176" s="218"/>
      <c r="KKO2176" s="218"/>
      <c r="KKP2176" s="218"/>
      <c r="KKQ2176" s="218"/>
      <c r="KKR2176" s="218"/>
      <c r="KKS2176" s="218"/>
      <c r="KKT2176" s="218"/>
      <c r="KKU2176" s="218"/>
      <c r="KKV2176" s="218"/>
      <c r="KKW2176" s="218"/>
      <c r="KKX2176" s="218"/>
      <c r="KKY2176" s="218"/>
      <c r="KKZ2176" s="218"/>
      <c r="KLA2176" s="218"/>
      <c r="KLB2176" s="218"/>
      <c r="KLC2176" s="218"/>
      <c r="KLD2176" s="218"/>
      <c r="KLE2176" s="218"/>
      <c r="KLF2176" s="218"/>
      <c r="KLG2176" s="218"/>
      <c r="KLH2176" s="218"/>
      <c r="KLI2176" s="218"/>
      <c r="KLJ2176" s="218"/>
      <c r="KLK2176" s="218"/>
      <c r="KLL2176" s="218"/>
      <c r="KLM2176" s="218"/>
      <c r="KLN2176" s="218"/>
      <c r="KLO2176" s="218"/>
      <c r="KLP2176" s="218"/>
      <c r="KLQ2176" s="218"/>
      <c r="KLR2176" s="218"/>
      <c r="KLS2176" s="218"/>
      <c r="KLT2176" s="218"/>
      <c r="KLU2176" s="218"/>
      <c r="KLV2176" s="218"/>
      <c r="KLW2176" s="218"/>
      <c r="KLX2176" s="218"/>
      <c r="KLY2176" s="218"/>
      <c r="KLZ2176" s="218"/>
      <c r="KMA2176" s="218"/>
      <c r="KMB2176" s="218"/>
      <c r="KMC2176" s="218"/>
      <c r="KMD2176" s="218"/>
      <c r="KME2176" s="218"/>
      <c r="KMF2176" s="218"/>
      <c r="KMG2176" s="218"/>
      <c r="KMH2176" s="218"/>
      <c r="KMI2176" s="218"/>
      <c r="KMJ2176" s="218"/>
      <c r="KMK2176" s="218"/>
      <c r="KML2176" s="218"/>
      <c r="KMM2176" s="218"/>
      <c r="KMN2176" s="218"/>
      <c r="KMO2176" s="218"/>
      <c r="KMP2176" s="218"/>
      <c r="KMQ2176" s="218"/>
      <c r="KMR2176" s="218"/>
      <c r="KMS2176" s="218"/>
      <c r="KMT2176" s="218"/>
      <c r="KMU2176" s="218"/>
      <c r="KMV2176" s="218"/>
      <c r="KMW2176" s="218"/>
      <c r="KMX2176" s="218"/>
      <c r="KMY2176" s="218"/>
      <c r="KMZ2176" s="218"/>
      <c r="KNA2176" s="218"/>
      <c r="KNB2176" s="218"/>
      <c r="KNC2176" s="218"/>
      <c r="KND2176" s="218"/>
      <c r="KNE2176" s="218"/>
      <c r="KNF2176" s="218"/>
      <c r="KNG2176" s="218"/>
      <c r="KNH2176" s="218"/>
      <c r="KNI2176" s="218"/>
      <c r="KNJ2176" s="218"/>
      <c r="KNK2176" s="218"/>
      <c r="KNL2176" s="218"/>
      <c r="KNM2176" s="218"/>
      <c r="KNN2176" s="218"/>
      <c r="KNO2176" s="218"/>
      <c r="KNP2176" s="218"/>
      <c r="KNQ2176" s="218"/>
      <c r="KNR2176" s="218"/>
      <c r="KNS2176" s="218"/>
      <c r="KNT2176" s="218"/>
      <c r="KNU2176" s="218"/>
      <c r="KNV2176" s="218"/>
      <c r="KNW2176" s="218"/>
      <c r="KNX2176" s="218"/>
      <c r="KNY2176" s="218"/>
      <c r="KNZ2176" s="218"/>
      <c r="KOA2176" s="218"/>
      <c r="KOB2176" s="218"/>
      <c r="KOC2176" s="218"/>
      <c r="KOD2176" s="218"/>
      <c r="KOE2176" s="218"/>
      <c r="KOF2176" s="218"/>
      <c r="KOG2176" s="218"/>
      <c r="KOH2176" s="218"/>
      <c r="KOI2176" s="218"/>
      <c r="KOJ2176" s="218"/>
      <c r="KOK2176" s="218"/>
      <c r="KOL2176" s="218"/>
      <c r="KOM2176" s="218"/>
      <c r="KON2176" s="218"/>
      <c r="KOO2176" s="218"/>
      <c r="KOP2176" s="218"/>
      <c r="KOQ2176" s="218"/>
      <c r="KOR2176" s="218"/>
      <c r="KOS2176" s="218"/>
      <c r="KOT2176" s="218"/>
      <c r="KOU2176" s="218"/>
      <c r="KOV2176" s="218"/>
      <c r="KOW2176" s="218"/>
      <c r="KOX2176" s="218"/>
      <c r="KOY2176" s="218"/>
      <c r="KOZ2176" s="218"/>
      <c r="KPA2176" s="218"/>
      <c r="KPB2176" s="218"/>
      <c r="KPC2176" s="218"/>
      <c r="KPD2176" s="218"/>
      <c r="KPE2176" s="218"/>
      <c r="KPF2176" s="218"/>
      <c r="KPG2176" s="218"/>
      <c r="KPH2176" s="218"/>
      <c r="KPI2176" s="218"/>
      <c r="KPJ2176" s="218"/>
      <c r="KPK2176" s="218"/>
      <c r="KPL2176" s="218"/>
      <c r="KPM2176" s="218"/>
      <c r="KPN2176" s="218"/>
      <c r="KPO2176" s="218"/>
      <c r="KPP2176" s="218"/>
      <c r="KPQ2176" s="218"/>
      <c r="KPR2176" s="218"/>
      <c r="KPS2176" s="218"/>
      <c r="KPT2176" s="218"/>
      <c r="KPU2176" s="218"/>
      <c r="KPV2176" s="218"/>
      <c r="KPW2176" s="218"/>
      <c r="KPX2176" s="218"/>
      <c r="KPY2176" s="218"/>
      <c r="KPZ2176" s="218"/>
      <c r="KQA2176" s="218"/>
      <c r="KQB2176" s="218"/>
      <c r="KQC2176" s="218"/>
      <c r="KQD2176" s="218"/>
      <c r="KQE2176" s="218"/>
      <c r="KQF2176" s="218"/>
      <c r="KQG2176" s="218"/>
      <c r="KQH2176" s="218"/>
      <c r="KQI2176" s="218"/>
      <c r="KQJ2176" s="218"/>
      <c r="KQK2176" s="218"/>
      <c r="KQL2176" s="218"/>
      <c r="KQM2176" s="218"/>
      <c r="KQN2176" s="218"/>
      <c r="KQO2176" s="218"/>
      <c r="KQP2176" s="218"/>
      <c r="KQQ2176" s="218"/>
      <c r="KQR2176" s="218"/>
      <c r="KQS2176" s="218"/>
      <c r="KQT2176" s="218"/>
      <c r="KQU2176" s="218"/>
      <c r="KQV2176" s="218"/>
      <c r="KQW2176" s="218"/>
      <c r="KQX2176" s="218"/>
      <c r="KQY2176" s="218"/>
      <c r="KQZ2176" s="218"/>
      <c r="KRA2176" s="218"/>
      <c r="KRB2176" s="218"/>
      <c r="KRC2176" s="218"/>
      <c r="KRD2176" s="218"/>
      <c r="KRE2176" s="218"/>
      <c r="KRF2176" s="218"/>
      <c r="KRG2176" s="218"/>
      <c r="KRH2176" s="218"/>
      <c r="KRI2176" s="218"/>
      <c r="KRJ2176" s="218"/>
      <c r="KRK2176" s="218"/>
      <c r="KRL2176" s="218"/>
      <c r="KRM2176" s="218"/>
      <c r="KRN2176" s="218"/>
      <c r="KRO2176" s="218"/>
      <c r="KRP2176" s="218"/>
      <c r="KRQ2176" s="218"/>
      <c r="KRR2176" s="218"/>
      <c r="KRS2176" s="218"/>
      <c r="KRT2176" s="218"/>
      <c r="KRU2176" s="218"/>
      <c r="KRV2176" s="218"/>
      <c r="KRW2176" s="218"/>
      <c r="KRX2176" s="218"/>
      <c r="KRY2176" s="218"/>
      <c r="KRZ2176" s="218"/>
      <c r="KSA2176" s="218"/>
      <c r="KSB2176" s="218"/>
      <c r="KSC2176" s="218"/>
      <c r="KSD2176" s="218"/>
      <c r="KSE2176" s="218"/>
      <c r="KSF2176" s="218"/>
      <c r="KSG2176" s="218"/>
      <c r="KSH2176" s="218"/>
      <c r="KSI2176" s="218"/>
      <c r="KSJ2176" s="218"/>
      <c r="KSK2176" s="218"/>
      <c r="KSL2176" s="218"/>
      <c r="KSM2176" s="218"/>
      <c r="KSN2176" s="218"/>
      <c r="KSO2176" s="218"/>
      <c r="KSP2176" s="218"/>
      <c r="KSQ2176" s="218"/>
      <c r="KSR2176" s="218"/>
      <c r="KSS2176" s="218"/>
      <c r="KST2176" s="218"/>
      <c r="KSU2176" s="218"/>
      <c r="KSV2176" s="218"/>
      <c r="KSW2176" s="218"/>
      <c r="KSX2176" s="218"/>
      <c r="KSY2176" s="218"/>
      <c r="KSZ2176" s="218"/>
      <c r="KTA2176" s="218"/>
      <c r="KTB2176" s="218"/>
      <c r="KTC2176" s="218"/>
      <c r="KTD2176" s="218"/>
      <c r="KTE2176" s="218"/>
      <c r="KTF2176" s="218"/>
      <c r="KTG2176" s="218"/>
      <c r="KTH2176" s="218"/>
      <c r="KTI2176" s="218"/>
      <c r="KTJ2176" s="218"/>
      <c r="KTK2176" s="218"/>
      <c r="KTL2176" s="218"/>
      <c r="KTM2176" s="218"/>
      <c r="KTN2176" s="218"/>
      <c r="KTO2176" s="218"/>
      <c r="KTP2176" s="218"/>
      <c r="KTQ2176" s="218"/>
      <c r="KTR2176" s="218"/>
      <c r="KTS2176" s="218"/>
      <c r="KTT2176" s="218"/>
      <c r="KTU2176" s="218"/>
      <c r="KTV2176" s="218"/>
      <c r="KTW2176" s="218"/>
      <c r="KTX2176" s="218"/>
      <c r="KTY2176" s="218"/>
      <c r="KTZ2176" s="218"/>
      <c r="KUA2176" s="218"/>
      <c r="KUB2176" s="218"/>
      <c r="KUC2176" s="218"/>
      <c r="KUD2176" s="218"/>
      <c r="KUE2176" s="218"/>
      <c r="KUF2176" s="218"/>
      <c r="KUG2176" s="218"/>
      <c r="KUH2176" s="218"/>
      <c r="KUI2176" s="218"/>
      <c r="KUJ2176" s="218"/>
      <c r="KUK2176" s="218"/>
      <c r="KUL2176" s="218"/>
      <c r="KUM2176" s="218"/>
      <c r="KUN2176" s="218"/>
      <c r="KUO2176" s="218"/>
      <c r="KUP2176" s="218"/>
      <c r="KUQ2176" s="218"/>
      <c r="KUR2176" s="218"/>
      <c r="KUS2176" s="218"/>
      <c r="KUT2176" s="218"/>
      <c r="KUU2176" s="218"/>
      <c r="KUV2176" s="218"/>
      <c r="KUW2176" s="218"/>
      <c r="KUX2176" s="218"/>
      <c r="KUY2176" s="218"/>
      <c r="KUZ2176" s="218"/>
      <c r="KVA2176" s="218"/>
      <c r="KVB2176" s="218"/>
      <c r="KVC2176" s="218"/>
      <c r="KVD2176" s="218"/>
      <c r="KVE2176" s="218"/>
      <c r="KVF2176" s="218"/>
      <c r="KVG2176" s="218"/>
      <c r="KVH2176" s="218"/>
      <c r="KVI2176" s="218"/>
      <c r="KVJ2176" s="218"/>
      <c r="KVK2176" s="218"/>
      <c r="KVL2176" s="218"/>
      <c r="KVM2176" s="218"/>
      <c r="KVN2176" s="218"/>
      <c r="KVO2176" s="218"/>
      <c r="KVP2176" s="218"/>
      <c r="KVQ2176" s="218"/>
      <c r="KVR2176" s="218"/>
      <c r="KVS2176" s="218"/>
      <c r="KVT2176" s="218"/>
      <c r="KVU2176" s="218"/>
      <c r="KVV2176" s="218"/>
      <c r="KVW2176" s="218"/>
      <c r="KVX2176" s="218"/>
      <c r="KVY2176" s="218"/>
      <c r="KVZ2176" s="218"/>
      <c r="KWA2176" s="218"/>
      <c r="KWB2176" s="218"/>
      <c r="KWC2176" s="218"/>
      <c r="KWD2176" s="218"/>
      <c r="KWE2176" s="218"/>
      <c r="KWF2176" s="218"/>
      <c r="KWG2176" s="218"/>
      <c r="KWH2176" s="218"/>
      <c r="KWI2176" s="218"/>
      <c r="KWJ2176" s="218"/>
      <c r="KWK2176" s="218"/>
      <c r="KWL2176" s="218"/>
      <c r="KWM2176" s="218"/>
      <c r="KWN2176" s="218"/>
      <c r="KWO2176" s="218"/>
      <c r="KWP2176" s="218"/>
      <c r="KWQ2176" s="218"/>
      <c r="KWR2176" s="218"/>
      <c r="KWS2176" s="218"/>
      <c r="KWT2176" s="218"/>
      <c r="KWU2176" s="218"/>
      <c r="KWV2176" s="218"/>
      <c r="KWW2176" s="218"/>
      <c r="KWX2176" s="218"/>
      <c r="KWY2176" s="218"/>
      <c r="KWZ2176" s="218"/>
      <c r="KXA2176" s="218"/>
      <c r="KXB2176" s="218"/>
      <c r="KXC2176" s="218"/>
      <c r="KXD2176" s="218"/>
      <c r="KXE2176" s="218"/>
      <c r="KXF2176" s="218"/>
      <c r="KXG2176" s="218"/>
      <c r="KXH2176" s="218"/>
      <c r="KXI2176" s="218"/>
      <c r="KXJ2176" s="218"/>
      <c r="KXK2176" s="218"/>
      <c r="KXL2176" s="218"/>
      <c r="KXM2176" s="218"/>
      <c r="KXN2176" s="218"/>
      <c r="KXO2176" s="218"/>
      <c r="KXP2176" s="218"/>
      <c r="KXQ2176" s="218"/>
      <c r="KXR2176" s="218"/>
      <c r="KXS2176" s="218"/>
      <c r="KXT2176" s="218"/>
      <c r="KXU2176" s="218"/>
      <c r="KXV2176" s="218"/>
      <c r="KXW2176" s="218"/>
      <c r="KXX2176" s="218"/>
      <c r="KXY2176" s="218"/>
      <c r="KXZ2176" s="218"/>
      <c r="KYA2176" s="218"/>
      <c r="KYB2176" s="218"/>
      <c r="KYC2176" s="218"/>
      <c r="KYD2176" s="218"/>
      <c r="KYE2176" s="218"/>
      <c r="KYF2176" s="218"/>
      <c r="KYG2176" s="218"/>
      <c r="KYH2176" s="218"/>
      <c r="KYI2176" s="218"/>
      <c r="KYJ2176" s="218"/>
      <c r="KYK2176" s="218"/>
      <c r="KYL2176" s="218"/>
      <c r="KYM2176" s="218"/>
      <c r="KYN2176" s="218"/>
      <c r="KYO2176" s="218"/>
      <c r="KYP2176" s="218"/>
      <c r="KYQ2176" s="218"/>
      <c r="KYR2176" s="218"/>
      <c r="KYS2176" s="218"/>
      <c r="KYT2176" s="218"/>
      <c r="KYU2176" s="218"/>
      <c r="KYV2176" s="218"/>
      <c r="KYW2176" s="218"/>
      <c r="KYX2176" s="218"/>
      <c r="KYY2176" s="218"/>
      <c r="KYZ2176" s="218"/>
      <c r="KZA2176" s="218"/>
      <c r="KZB2176" s="218"/>
      <c r="KZC2176" s="218"/>
      <c r="KZD2176" s="218"/>
      <c r="KZE2176" s="218"/>
      <c r="KZF2176" s="218"/>
      <c r="KZG2176" s="218"/>
      <c r="KZH2176" s="218"/>
      <c r="KZI2176" s="218"/>
      <c r="KZJ2176" s="218"/>
      <c r="KZK2176" s="218"/>
      <c r="KZL2176" s="218"/>
      <c r="KZM2176" s="218"/>
      <c r="KZN2176" s="218"/>
      <c r="KZO2176" s="218"/>
      <c r="KZP2176" s="218"/>
      <c r="KZQ2176" s="218"/>
      <c r="KZR2176" s="218"/>
      <c r="KZS2176" s="218"/>
      <c r="KZT2176" s="218"/>
      <c r="KZU2176" s="218"/>
      <c r="KZV2176" s="218"/>
      <c r="KZW2176" s="218"/>
      <c r="KZX2176" s="218"/>
      <c r="KZY2176" s="218"/>
      <c r="KZZ2176" s="218"/>
      <c r="LAA2176" s="218"/>
      <c r="LAB2176" s="218"/>
      <c r="LAC2176" s="218"/>
      <c r="LAD2176" s="218"/>
      <c r="LAE2176" s="218"/>
      <c r="LAF2176" s="218"/>
      <c r="LAG2176" s="218"/>
      <c r="LAH2176" s="218"/>
      <c r="LAI2176" s="218"/>
      <c r="LAJ2176" s="218"/>
      <c r="LAK2176" s="218"/>
      <c r="LAL2176" s="218"/>
      <c r="LAM2176" s="218"/>
      <c r="LAN2176" s="218"/>
      <c r="LAO2176" s="218"/>
      <c r="LAP2176" s="218"/>
      <c r="LAQ2176" s="218"/>
      <c r="LAR2176" s="218"/>
      <c r="LAS2176" s="218"/>
      <c r="LAT2176" s="218"/>
      <c r="LAU2176" s="218"/>
      <c r="LAV2176" s="218"/>
      <c r="LAW2176" s="218"/>
      <c r="LAX2176" s="218"/>
      <c r="LAY2176" s="218"/>
      <c r="LAZ2176" s="218"/>
      <c r="LBA2176" s="218"/>
      <c r="LBB2176" s="218"/>
      <c r="LBC2176" s="218"/>
      <c r="LBD2176" s="218"/>
      <c r="LBE2176" s="218"/>
      <c r="LBF2176" s="218"/>
      <c r="LBG2176" s="218"/>
      <c r="LBH2176" s="218"/>
      <c r="LBI2176" s="218"/>
      <c r="LBJ2176" s="218"/>
      <c r="LBK2176" s="218"/>
      <c r="LBL2176" s="218"/>
      <c r="LBM2176" s="218"/>
      <c r="LBN2176" s="218"/>
      <c r="LBO2176" s="218"/>
      <c r="LBP2176" s="218"/>
      <c r="LBQ2176" s="218"/>
      <c r="LBR2176" s="218"/>
      <c r="LBS2176" s="218"/>
      <c r="LBT2176" s="218"/>
      <c r="LBU2176" s="218"/>
      <c r="LBV2176" s="218"/>
      <c r="LBW2176" s="218"/>
      <c r="LBX2176" s="218"/>
      <c r="LBY2176" s="218"/>
      <c r="LBZ2176" s="218"/>
      <c r="LCA2176" s="218"/>
      <c r="LCB2176" s="218"/>
      <c r="LCC2176" s="218"/>
      <c r="LCD2176" s="218"/>
      <c r="LCE2176" s="218"/>
      <c r="LCF2176" s="218"/>
      <c r="LCG2176" s="218"/>
      <c r="LCH2176" s="218"/>
      <c r="LCI2176" s="218"/>
      <c r="LCJ2176" s="218"/>
      <c r="LCK2176" s="218"/>
      <c r="LCL2176" s="218"/>
      <c r="LCM2176" s="218"/>
      <c r="LCN2176" s="218"/>
      <c r="LCO2176" s="218"/>
      <c r="LCP2176" s="218"/>
      <c r="LCQ2176" s="218"/>
      <c r="LCR2176" s="218"/>
      <c r="LCS2176" s="218"/>
      <c r="LCT2176" s="218"/>
      <c r="LCU2176" s="218"/>
      <c r="LCV2176" s="218"/>
      <c r="LCW2176" s="218"/>
      <c r="LCX2176" s="218"/>
      <c r="LCY2176" s="218"/>
      <c r="LCZ2176" s="218"/>
      <c r="LDA2176" s="218"/>
      <c r="LDB2176" s="218"/>
      <c r="LDC2176" s="218"/>
      <c r="LDD2176" s="218"/>
      <c r="LDE2176" s="218"/>
      <c r="LDF2176" s="218"/>
      <c r="LDG2176" s="218"/>
      <c r="LDH2176" s="218"/>
      <c r="LDI2176" s="218"/>
      <c r="LDJ2176" s="218"/>
      <c r="LDK2176" s="218"/>
      <c r="LDL2176" s="218"/>
      <c r="LDM2176" s="218"/>
      <c r="LDN2176" s="218"/>
      <c r="LDO2176" s="218"/>
      <c r="LDP2176" s="218"/>
      <c r="LDQ2176" s="218"/>
      <c r="LDR2176" s="218"/>
      <c r="LDS2176" s="218"/>
      <c r="LDT2176" s="218"/>
      <c r="LDU2176" s="218"/>
      <c r="LDV2176" s="218"/>
      <c r="LDW2176" s="218"/>
      <c r="LDX2176" s="218"/>
      <c r="LDY2176" s="218"/>
      <c r="LDZ2176" s="218"/>
      <c r="LEA2176" s="218"/>
      <c r="LEB2176" s="218"/>
      <c r="LEC2176" s="218"/>
      <c r="LED2176" s="218"/>
      <c r="LEE2176" s="218"/>
      <c r="LEF2176" s="218"/>
      <c r="LEG2176" s="218"/>
      <c r="LEH2176" s="218"/>
      <c r="LEI2176" s="218"/>
      <c r="LEJ2176" s="218"/>
      <c r="LEK2176" s="218"/>
      <c r="LEL2176" s="218"/>
      <c r="LEM2176" s="218"/>
      <c r="LEN2176" s="218"/>
      <c r="LEO2176" s="218"/>
      <c r="LEP2176" s="218"/>
      <c r="LEQ2176" s="218"/>
      <c r="LER2176" s="218"/>
      <c r="LES2176" s="218"/>
      <c r="LET2176" s="218"/>
      <c r="LEU2176" s="218"/>
      <c r="LEV2176" s="218"/>
      <c r="LEW2176" s="218"/>
      <c r="LEX2176" s="218"/>
      <c r="LEY2176" s="218"/>
      <c r="LEZ2176" s="218"/>
      <c r="LFA2176" s="218"/>
      <c r="LFB2176" s="218"/>
      <c r="LFC2176" s="218"/>
      <c r="LFD2176" s="218"/>
      <c r="LFE2176" s="218"/>
      <c r="LFF2176" s="218"/>
      <c r="LFG2176" s="218"/>
      <c r="LFH2176" s="218"/>
      <c r="LFI2176" s="218"/>
      <c r="LFJ2176" s="218"/>
      <c r="LFK2176" s="218"/>
      <c r="LFL2176" s="218"/>
      <c r="LFM2176" s="218"/>
      <c r="LFN2176" s="218"/>
      <c r="LFO2176" s="218"/>
      <c r="LFP2176" s="218"/>
      <c r="LFQ2176" s="218"/>
      <c r="LFR2176" s="218"/>
      <c r="LFS2176" s="218"/>
      <c r="LFT2176" s="218"/>
      <c r="LFU2176" s="218"/>
      <c r="LFV2176" s="218"/>
      <c r="LFW2176" s="218"/>
      <c r="LFX2176" s="218"/>
      <c r="LFY2176" s="218"/>
      <c r="LFZ2176" s="218"/>
      <c r="LGA2176" s="218"/>
      <c r="LGB2176" s="218"/>
      <c r="LGC2176" s="218"/>
      <c r="LGD2176" s="218"/>
      <c r="LGE2176" s="218"/>
      <c r="LGF2176" s="218"/>
      <c r="LGG2176" s="218"/>
      <c r="LGH2176" s="218"/>
      <c r="LGI2176" s="218"/>
      <c r="LGJ2176" s="218"/>
      <c r="LGK2176" s="218"/>
      <c r="LGL2176" s="218"/>
      <c r="LGM2176" s="218"/>
      <c r="LGN2176" s="218"/>
      <c r="LGO2176" s="218"/>
      <c r="LGP2176" s="218"/>
      <c r="LGQ2176" s="218"/>
      <c r="LGR2176" s="218"/>
      <c r="LGS2176" s="218"/>
      <c r="LGT2176" s="218"/>
      <c r="LGU2176" s="218"/>
      <c r="LGV2176" s="218"/>
      <c r="LGW2176" s="218"/>
      <c r="LGX2176" s="218"/>
      <c r="LGY2176" s="218"/>
      <c r="LGZ2176" s="218"/>
      <c r="LHA2176" s="218"/>
      <c r="LHB2176" s="218"/>
      <c r="LHC2176" s="218"/>
      <c r="LHD2176" s="218"/>
      <c r="LHE2176" s="218"/>
      <c r="LHF2176" s="218"/>
      <c r="LHG2176" s="218"/>
      <c r="LHH2176" s="218"/>
      <c r="LHI2176" s="218"/>
      <c r="LHJ2176" s="218"/>
      <c r="LHK2176" s="218"/>
      <c r="LHL2176" s="218"/>
      <c r="LHM2176" s="218"/>
      <c r="LHN2176" s="218"/>
      <c r="LHO2176" s="218"/>
      <c r="LHP2176" s="218"/>
      <c r="LHQ2176" s="218"/>
      <c r="LHR2176" s="218"/>
      <c r="LHS2176" s="218"/>
      <c r="LHT2176" s="218"/>
      <c r="LHU2176" s="218"/>
      <c r="LHV2176" s="218"/>
      <c r="LHW2176" s="218"/>
      <c r="LHX2176" s="218"/>
      <c r="LHY2176" s="218"/>
      <c r="LHZ2176" s="218"/>
      <c r="LIA2176" s="218"/>
      <c r="LIB2176" s="218"/>
      <c r="LIC2176" s="218"/>
      <c r="LID2176" s="218"/>
      <c r="LIE2176" s="218"/>
      <c r="LIF2176" s="218"/>
      <c r="LIG2176" s="218"/>
      <c r="LIH2176" s="218"/>
      <c r="LII2176" s="218"/>
      <c r="LIJ2176" s="218"/>
      <c r="LIK2176" s="218"/>
      <c r="LIL2176" s="218"/>
      <c r="LIM2176" s="218"/>
      <c r="LIN2176" s="218"/>
      <c r="LIO2176" s="218"/>
      <c r="LIP2176" s="218"/>
      <c r="LIQ2176" s="218"/>
      <c r="LIR2176" s="218"/>
      <c r="LIS2176" s="218"/>
      <c r="LIT2176" s="218"/>
      <c r="LIU2176" s="218"/>
      <c r="LIV2176" s="218"/>
      <c r="LIW2176" s="218"/>
      <c r="LIX2176" s="218"/>
      <c r="LIY2176" s="218"/>
      <c r="LIZ2176" s="218"/>
      <c r="LJA2176" s="218"/>
      <c r="LJB2176" s="218"/>
      <c r="LJC2176" s="218"/>
      <c r="LJD2176" s="218"/>
      <c r="LJE2176" s="218"/>
      <c r="LJF2176" s="218"/>
      <c r="LJG2176" s="218"/>
      <c r="LJH2176" s="218"/>
      <c r="LJI2176" s="218"/>
      <c r="LJJ2176" s="218"/>
      <c r="LJK2176" s="218"/>
      <c r="LJL2176" s="218"/>
      <c r="LJM2176" s="218"/>
      <c r="LJN2176" s="218"/>
      <c r="LJO2176" s="218"/>
      <c r="LJP2176" s="218"/>
      <c r="LJQ2176" s="218"/>
      <c r="LJR2176" s="218"/>
      <c r="LJS2176" s="218"/>
      <c r="LJT2176" s="218"/>
      <c r="LJU2176" s="218"/>
      <c r="LJV2176" s="218"/>
      <c r="LJW2176" s="218"/>
      <c r="LJX2176" s="218"/>
      <c r="LJY2176" s="218"/>
      <c r="LJZ2176" s="218"/>
      <c r="LKA2176" s="218"/>
      <c r="LKB2176" s="218"/>
      <c r="LKC2176" s="218"/>
      <c r="LKD2176" s="218"/>
      <c r="LKE2176" s="218"/>
      <c r="LKF2176" s="218"/>
      <c r="LKG2176" s="218"/>
      <c r="LKH2176" s="218"/>
      <c r="LKI2176" s="218"/>
      <c r="LKJ2176" s="218"/>
      <c r="LKK2176" s="218"/>
      <c r="LKL2176" s="218"/>
      <c r="LKM2176" s="218"/>
      <c r="LKN2176" s="218"/>
      <c r="LKO2176" s="218"/>
      <c r="LKP2176" s="218"/>
      <c r="LKQ2176" s="218"/>
      <c r="LKR2176" s="218"/>
      <c r="LKS2176" s="218"/>
      <c r="LKT2176" s="218"/>
      <c r="LKU2176" s="218"/>
      <c r="LKV2176" s="218"/>
      <c r="LKW2176" s="218"/>
      <c r="LKX2176" s="218"/>
      <c r="LKY2176" s="218"/>
      <c r="LKZ2176" s="218"/>
      <c r="LLA2176" s="218"/>
      <c r="LLB2176" s="218"/>
      <c r="LLC2176" s="218"/>
      <c r="LLD2176" s="218"/>
      <c r="LLE2176" s="218"/>
      <c r="LLF2176" s="218"/>
      <c r="LLG2176" s="218"/>
      <c r="LLH2176" s="218"/>
      <c r="LLI2176" s="218"/>
      <c r="LLJ2176" s="218"/>
      <c r="LLK2176" s="218"/>
      <c r="LLL2176" s="218"/>
      <c r="LLM2176" s="218"/>
      <c r="LLN2176" s="218"/>
      <c r="LLO2176" s="218"/>
      <c r="LLP2176" s="218"/>
      <c r="LLQ2176" s="218"/>
      <c r="LLR2176" s="218"/>
      <c r="LLS2176" s="218"/>
      <c r="LLT2176" s="218"/>
      <c r="LLU2176" s="218"/>
      <c r="LLV2176" s="218"/>
      <c r="LLW2176" s="218"/>
      <c r="LLX2176" s="218"/>
      <c r="LLY2176" s="218"/>
      <c r="LLZ2176" s="218"/>
      <c r="LMA2176" s="218"/>
      <c r="LMB2176" s="218"/>
      <c r="LMC2176" s="218"/>
      <c r="LMD2176" s="218"/>
      <c r="LME2176" s="218"/>
      <c r="LMF2176" s="218"/>
      <c r="LMG2176" s="218"/>
      <c r="LMH2176" s="218"/>
      <c r="LMI2176" s="218"/>
      <c r="LMJ2176" s="218"/>
      <c r="LMK2176" s="218"/>
      <c r="LML2176" s="218"/>
      <c r="LMM2176" s="218"/>
      <c r="LMN2176" s="218"/>
      <c r="LMO2176" s="218"/>
      <c r="LMP2176" s="218"/>
      <c r="LMQ2176" s="218"/>
      <c r="LMR2176" s="218"/>
      <c r="LMS2176" s="218"/>
      <c r="LMT2176" s="218"/>
      <c r="LMU2176" s="218"/>
      <c r="LMV2176" s="218"/>
      <c r="LMW2176" s="218"/>
      <c r="LMX2176" s="218"/>
      <c r="LMY2176" s="218"/>
      <c r="LMZ2176" s="218"/>
      <c r="LNA2176" s="218"/>
      <c r="LNB2176" s="218"/>
      <c r="LNC2176" s="218"/>
      <c r="LND2176" s="218"/>
      <c r="LNE2176" s="218"/>
      <c r="LNF2176" s="218"/>
      <c r="LNG2176" s="218"/>
      <c r="LNH2176" s="218"/>
      <c r="LNI2176" s="218"/>
      <c r="LNJ2176" s="218"/>
      <c r="LNK2176" s="218"/>
      <c r="LNL2176" s="218"/>
      <c r="LNM2176" s="218"/>
      <c r="LNN2176" s="218"/>
      <c r="LNO2176" s="218"/>
      <c r="LNP2176" s="218"/>
      <c r="LNQ2176" s="218"/>
      <c r="LNR2176" s="218"/>
      <c r="LNS2176" s="218"/>
      <c r="LNT2176" s="218"/>
      <c r="LNU2176" s="218"/>
      <c r="LNV2176" s="218"/>
      <c r="LNW2176" s="218"/>
      <c r="LNX2176" s="218"/>
      <c r="LNY2176" s="218"/>
      <c r="LNZ2176" s="218"/>
      <c r="LOA2176" s="218"/>
      <c r="LOB2176" s="218"/>
      <c r="LOC2176" s="218"/>
      <c r="LOD2176" s="218"/>
      <c r="LOE2176" s="218"/>
      <c r="LOF2176" s="218"/>
      <c r="LOG2176" s="218"/>
      <c r="LOH2176" s="218"/>
      <c r="LOI2176" s="218"/>
      <c r="LOJ2176" s="218"/>
      <c r="LOK2176" s="218"/>
      <c r="LOL2176" s="218"/>
      <c r="LOM2176" s="218"/>
      <c r="LON2176" s="218"/>
      <c r="LOO2176" s="218"/>
      <c r="LOP2176" s="218"/>
      <c r="LOQ2176" s="218"/>
      <c r="LOR2176" s="218"/>
      <c r="LOS2176" s="218"/>
      <c r="LOT2176" s="218"/>
      <c r="LOU2176" s="218"/>
      <c r="LOV2176" s="218"/>
      <c r="LOW2176" s="218"/>
      <c r="LOX2176" s="218"/>
      <c r="LOY2176" s="218"/>
      <c r="LOZ2176" s="218"/>
      <c r="LPA2176" s="218"/>
      <c r="LPB2176" s="218"/>
      <c r="LPC2176" s="218"/>
      <c r="LPD2176" s="218"/>
      <c r="LPE2176" s="218"/>
      <c r="LPF2176" s="218"/>
      <c r="LPG2176" s="218"/>
      <c r="LPH2176" s="218"/>
      <c r="LPI2176" s="218"/>
      <c r="LPJ2176" s="218"/>
      <c r="LPK2176" s="218"/>
      <c r="LPL2176" s="218"/>
      <c r="LPM2176" s="218"/>
      <c r="LPN2176" s="218"/>
      <c r="LPO2176" s="218"/>
      <c r="LPP2176" s="218"/>
      <c r="LPQ2176" s="218"/>
      <c r="LPR2176" s="218"/>
      <c r="LPS2176" s="218"/>
      <c r="LPT2176" s="218"/>
      <c r="LPU2176" s="218"/>
      <c r="LPV2176" s="218"/>
      <c r="LPW2176" s="218"/>
      <c r="LPX2176" s="218"/>
      <c r="LPY2176" s="218"/>
      <c r="LPZ2176" s="218"/>
      <c r="LQA2176" s="218"/>
      <c r="LQB2176" s="218"/>
      <c r="LQC2176" s="218"/>
      <c r="LQD2176" s="218"/>
      <c r="LQE2176" s="218"/>
      <c r="LQF2176" s="218"/>
      <c r="LQG2176" s="218"/>
      <c r="LQH2176" s="218"/>
      <c r="LQI2176" s="218"/>
      <c r="LQJ2176" s="218"/>
      <c r="LQK2176" s="218"/>
      <c r="LQL2176" s="218"/>
      <c r="LQM2176" s="218"/>
      <c r="LQN2176" s="218"/>
      <c r="LQO2176" s="218"/>
      <c r="LQP2176" s="218"/>
      <c r="LQQ2176" s="218"/>
      <c r="LQR2176" s="218"/>
      <c r="LQS2176" s="218"/>
      <c r="LQT2176" s="218"/>
      <c r="LQU2176" s="218"/>
      <c r="LQV2176" s="218"/>
      <c r="LQW2176" s="218"/>
      <c r="LQX2176" s="218"/>
      <c r="LQY2176" s="218"/>
      <c r="LQZ2176" s="218"/>
      <c r="LRA2176" s="218"/>
      <c r="LRB2176" s="218"/>
      <c r="LRC2176" s="218"/>
      <c r="LRD2176" s="218"/>
      <c r="LRE2176" s="218"/>
      <c r="LRF2176" s="218"/>
      <c r="LRG2176" s="218"/>
      <c r="LRH2176" s="218"/>
      <c r="LRI2176" s="218"/>
      <c r="LRJ2176" s="218"/>
      <c r="LRK2176" s="218"/>
      <c r="LRL2176" s="218"/>
      <c r="LRM2176" s="218"/>
      <c r="LRN2176" s="218"/>
      <c r="LRO2176" s="218"/>
      <c r="LRP2176" s="218"/>
      <c r="LRQ2176" s="218"/>
      <c r="LRR2176" s="218"/>
      <c r="LRS2176" s="218"/>
      <c r="LRT2176" s="218"/>
      <c r="LRU2176" s="218"/>
      <c r="LRV2176" s="218"/>
      <c r="LRW2176" s="218"/>
      <c r="LRX2176" s="218"/>
      <c r="LRY2176" s="218"/>
      <c r="LRZ2176" s="218"/>
      <c r="LSA2176" s="218"/>
      <c r="LSB2176" s="218"/>
      <c r="LSC2176" s="218"/>
      <c r="LSD2176" s="218"/>
      <c r="LSE2176" s="218"/>
      <c r="LSF2176" s="218"/>
      <c r="LSG2176" s="218"/>
      <c r="LSH2176" s="218"/>
      <c r="LSI2176" s="218"/>
      <c r="LSJ2176" s="218"/>
      <c r="LSK2176" s="218"/>
      <c r="LSL2176" s="218"/>
      <c r="LSM2176" s="218"/>
      <c r="LSN2176" s="218"/>
      <c r="LSO2176" s="218"/>
      <c r="LSP2176" s="218"/>
      <c r="LSQ2176" s="218"/>
      <c r="LSR2176" s="218"/>
      <c r="LSS2176" s="218"/>
      <c r="LST2176" s="218"/>
      <c r="LSU2176" s="218"/>
      <c r="LSV2176" s="218"/>
      <c r="LSW2176" s="218"/>
      <c r="LSX2176" s="218"/>
      <c r="LSY2176" s="218"/>
      <c r="LSZ2176" s="218"/>
      <c r="LTA2176" s="218"/>
      <c r="LTB2176" s="218"/>
      <c r="LTC2176" s="218"/>
      <c r="LTD2176" s="218"/>
      <c r="LTE2176" s="218"/>
      <c r="LTF2176" s="218"/>
      <c r="LTG2176" s="218"/>
      <c r="LTH2176" s="218"/>
      <c r="LTI2176" s="218"/>
      <c r="LTJ2176" s="218"/>
      <c r="LTK2176" s="218"/>
      <c r="LTL2176" s="218"/>
      <c r="LTM2176" s="218"/>
      <c r="LTN2176" s="218"/>
      <c r="LTO2176" s="218"/>
      <c r="LTP2176" s="218"/>
      <c r="LTQ2176" s="218"/>
      <c r="LTR2176" s="218"/>
      <c r="LTS2176" s="218"/>
      <c r="LTT2176" s="218"/>
      <c r="LTU2176" s="218"/>
      <c r="LTV2176" s="218"/>
      <c r="LTW2176" s="218"/>
      <c r="LTX2176" s="218"/>
      <c r="LTY2176" s="218"/>
      <c r="LTZ2176" s="218"/>
      <c r="LUA2176" s="218"/>
      <c r="LUB2176" s="218"/>
      <c r="LUC2176" s="218"/>
      <c r="LUD2176" s="218"/>
      <c r="LUE2176" s="218"/>
      <c r="LUF2176" s="218"/>
      <c r="LUG2176" s="218"/>
      <c r="LUH2176" s="218"/>
      <c r="LUI2176" s="218"/>
      <c r="LUJ2176" s="218"/>
      <c r="LUK2176" s="218"/>
      <c r="LUL2176" s="218"/>
      <c r="LUM2176" s="218"/>
      <c r="LUN2176" s="218"/>
      <c r="LUO2176" s="218"/>
      <c r="LUP2176" s="218"/>
      <c r="LUQ2176" s="218"/>
      <c r="LUR2176" s="218"/>
      <c r="LUS2176" s="218"/>
      <c r="LUT2176" s="218"/>
      <c r="LUU2176" s="218"/>
      <c r="LUV2176" s="218"/>
      <c r="LUW2176" s="218"/>
      <c r="LUX2176" s="218"/>
      <c r="LUY2176" s="218"/>
      <c r="LUZ2176" s="218"/>
      <c r="LVA2176" s="218"/>
      <c r="LVB2176" s="218"/>
      <c r="LVC2176" s="218"/>
      <c r="LVD2176" s="218"/>
      <c r="LVE2176" s="218"/>
      <c r="LVF2176" s="218"/>
      <c r="LVG2176" s="218"/>
      <c r="LVH2176" s="218"/>
      <c r="LVI2176" s="218"/>
      <c r="LVJ2176" s="218"/>
      <c r="LVK2176" s="218"/>
      <c r="LVL2176" s="218"/>
      <c r="LVM2176" s="218"/>
      <c r="LVN2176" s="218"/>
      <c r="LVO2176" s="218"/>
      <c r="LVP2176" s="218"/>
      <c r="LVQ2176" s="218"/>
      <c r="LVR2176" s="218"/>
      <c r="LVS2176" s="218"/>
      <c r="LVT2176" s="218"/>
      <c r="LVU2176" s="218"/>
      <c r="LVV2176" s="218"/>
      <c r="LVW2176" s="218"/>
      <c r="LVX2176" s="218"/>
      <c r="LVY2176" s="218"/>
      <c r="LVZ2176" s="218"/>
      <c r="LWA2176" s="218"/>
      <c r="LWB2176" s="218"/>
      <c r="LWC2176" s="218"/>
      <c r="LWD2176" s="218"/>
      <c r="LWE2176" s="218"/>
      <c r="LWF2176" s="218"/>
      <c r="LWG2176" s="218"/>
      <c r="LWH2176" s="218"/>
      <c r="LWI2176" s="218"/>
      <c r="LWJ2176" s="218"/>
      <c r="LWK2176" s="218"/>
      <c r="LWL2176" s="218"/>
      <c r="LWM2176" s="218"/>
      <c r="LWN2176" s="218"/>
      <c r="LWO2176" s="218"/>
      <c r="LWP2176" s="218"/>
      <c r="LWQ2176" s="218"/>
      <c r="LWR2176" s="218"/>
      <c r="LWS2176" s="218"/>
      <c r="LWT2176" s="218"/>
      <c r="LWU2176" s="218"/>
      <c r="LWV2176" s="218"/>
      <c r="LWW2176" s="218"/>
      <c r="LWX2176" s="218"/>
      <c r="LWY2176" s="218"/>
      <c r="LWZ2176" s="218"/>
      <c r="LXA2176" s="218"/>
      <c r="LXB2176" s="218"/>
      <c r="LXC2176" s="218"/>
      <c r="LXD2176" s="218"/>
      <c r="LXE2176" s="218"/>
      <c r="LXF2176" s="218"/>
      <c r="LXG2176" s="218"/>
      <c r="LXH2176" s="218"/>
      <c r="LXI2176" s="218"/>
      <c r="LXJ2176" s="218"/>
      <c r="LXK2176" s="218"/>
      <c r="LXL2176" s="218"/>
      <c r="LXM2176" s="218"/>
      <c r="LXN2176" s="218"/>
      <c r="LXO2176" s="218"/>
      <c r="LXP2176" s="218"/>
      <c r="LXQ2176" s="218"/>
      <c r="LXR2176" s="218"/>
      <c r="LXS2176" s="218"/>
      <c r="LXT2176" s="218"/>
      <c r="LXU2176" s="218"/>
      <c r="LXV2176" s="218"/>
      <c r="LXW2176" s="218"/>
      <c r="LXX2176" s="218"/>
      <c r="LXY2176" s="218"/>
      <c r="LXZ2176" s="218"/>
      <c r="LYA2176" s="218"/>
      <c r="LYB2176" s="218"/>
      <c r="LYC2176" s="218"/>
      <c r="LYD2176" s="218"/>
      <c r="LYE2176" s="218"/>
      <c r="LYF2176" s="218"/>
      <c r="LYG2176" s="218"/>
      <c r="LYH2176" s="218"/>
      <c r="LYI2176" s="218"/>
      <c r="LYJ2176" s="218"/>
      <c r="LYK2176" s="218"/>
      <c r="LYL2176" s="218"/>
      <c r="LYM2176" s="218"/>
      <c r="LYN2176" s="218"/>
      <c r="LYO2176" s="218"/>
      <c r="LYP2176" s="218"/>
      <c r="LYQ2176" s="218"/>
      <c r="LYR2176" s="218"/>
      <c r="LYS2176" s="218"/>
      <c r="LYT2176" s="218"/>
      <c r="LYU2176" s="218"/>
      <c r="LYV2176" s="218"/>
      <c r="LYW2176" s="218"/>
      <c r="LYX2176" s="218"/>
      <c r="LYY2176" s="218"/>
      <c r="LYZ2176" s="218"/>
      <c r="LZA2176" s="218"/>
      <c r="LZB2176" s="218"/>
      <c r="LZC2176" s="218"/>
      <c r="LZD2176" s="218"/>
      <c r="LZE2176" s="218"/>
      <c r="LZF2176" s="218"/>
      <c r="LZG2176" s="218"/>
      <c r="LZH2176" s="218"/>
      <c r="LZI2176" s="218"/>
      <c r="LZJ2176" s="218"/>
      <c r="LZK2176" s="218"/>
      <c r="LZL2176" s="218"/>
      <c r="LZM2176" s="218"/>
      <c r="LZN2176" s="218"/>
      <c r="LZO2176" s="218"/>
      <c r="LZP2176" s="218"/>
      <c r="LZQ2176" s="218"/>
      <c r="LZR2176" s="218"/>
      <c r="LZS2176" s="218"/>
      <c r="LZT2176" s="218"/>
      <c r="LZU2176" s="218"/>
      <c r="LZV2176" s="218"/>
      <c r="LZW2176" s="218"/>
      <c r="LZX2176" s="218"/>
      <c r="LZY2176" s="218"/>
      <c r="LZZ2176" s="218"/>
      <c r="MAA2176" s="218"/>
      <c r="MAB2176" s="218"/>
      <c r="MAC2176" s="218"/>
      <c r="MAD2176" s="218"/>
      <c r="MAE2176" s="218"/>
      <c r="MAF2176" s="218"/>
      <c r="MAG2176" s="218"/>
      <c r="MAH2176" s="218"/>
      <c r="MAI2176" s="218"/>
      <c r="MAJ2176" s="218"/>
      <c r="MAK2176" s="218"/>
      <c r="MAL2176" s="218"/>
      <c r="MAM2176" s="218"/>
      <c r="MAN2176" s="218"/>
      <c r="MAO2176" s="218"/>
      <c r="MAP2176" s="218"/>
      <c r="MAQ2176" s="218"/>
      <c r="MAR2176" s="218"/>
      <c r="MAS2176" s="218"/>
      <c r="MAT2176" s="218"/>
      <c r="MAU2176" s="218"/>
      <c r="MAV2176" s="218"/>
      <c r="MAW2176" s="218"/>
      <c r="MAX2176" s="218"/>
      <c r="MAY2176" s="218"/>
      <c r="MAZ2176" s="218"/>
      <c r="MBA2176" s="218"/>
      <c r="MBB2176" s="218"/>
      <c r="MBC2176" s="218"/>
      <c r="MBD2176" s="218"/>
      <c r="MBE2176" s="218"/>
      <c r="MBF2176" s="218"/>
      <c r="MBG2176" s="218"/>
      <c r="MBH2176" s="218"/>
      <c r="MBI2176" s="218"/>
      <c r="MBJ2176" s="218"/>
      <c r="MBK2176" s="218"/>
      <c r="MBL2176" s="218"/>
      <c r="MBM2176" s="218"/>
      <c r="MBN2176" s="218"/>
      <c r="MBO2176" s="218"/>
      <c r="MBP2176" s="218"/>
      <c r="MBQ2176" s="218"/>
      <c r="MBR2176" s="218"/>
      <c r="MBS2176" s="218"/>
      <c r="MBT2176" s="218"/>
      <c r="MBU2176" s="218"/>
      <c r="MBV2176" s="218"/>
      <c r="MBW2176" s="218"/>
      <c r="MBX2176" s="218"/>
      <c r="MBY2176" s="218"/>
      <c r="MBZ2176" s="218"/>
      <c r="MCA2176" s="218"/>
      <c r="MCB2176" s="218"/>
      <c r="MCC2176" s="218"/>
      <c r="MCD2176" s="218"/>
      <c r="MCE2176" s="218"/>
      <c r="MCF2176" s="218"/>
      <c r="MCG2176" s="218"/>
      <c r="MCH2176" s="218"/>
      <c r="MCI2176" s="218"/>
      <c r="MCJ2176" s="218"/>
      <c r="MCK2176" s="218"/>
      <c r="MCL2176" s="218"/>
      <c r="MCM2176" s="218"/>
      <c r="MCN2176" s="218"/>
      <c r="MCO2176" s="218"/>
      <c r="MCP2176" s="218"/>
      <c r="MCQ2176" s="218"/>
      <c r="MCR2176" s="218"/>
      <c r="MCS2176" s="218"/>
      <c r="MCT2176" s="218"/>
      <c r="MCU2176" s="218"/>
      <c r="MCV2176" s="218"/>
      <c r="MCW2176" s="218"/>
      <c r="MCX2176" s="218"/>
      <c r="MCY2176" s="218"/>
      <c r="MCZ2176" s="218"/>
      <c r="MDA2176" s="218"/>
      <c r="MDB2176" s="218"/>
      <c r="MDC2176" s="218"/>
      <c r="MDD2176" s="218"/>
      <c r="MDE2176" s="218"/>
      <c r="MDF2176" s="218"/>
      <c r="MDG2176" s="218"/>
      <c r="MDH2176" s="218"/>
      <c r="MDI2176" s="218"/>
      <c r="MDJ2176" s="218"/>
      <c r="MDK2176" s="218"/>
      <c r="MDL2176" s="218"/>
      <c r="MDM2176" s="218"/>
      <c r="MDN2176" s="218"/>
      <c r="MDO2176" s="218"/>
      <c r="MDP2176" s="218"/>
      <c r="MDQ2176" s="218"/>
      <c r="MDR2176" s="218"/>
      <c r="MDS2176" s="218"/>
      <c r="MDT2176" s="218"/>
      <c r="MDU2176" s="218"/>
      <c r="MDV2176" s="218"/>
      <c r="MDW2176" s="218"/>
      <c r="MDX2176" s="218"/>
      <c r="MDY2176" s="218"/>
      <c r="MDZ2176" s="218"/>
      <c r="MEA2176" s="218"/>
      <c r="MEB2176" s="218"/>
      <c r="MEC2176" s="218"/>
      <c r="MED2176" s="218"/>
      <c r="MEE2176" s="218"/>
      <c r="MEF2176" s="218"/>
      <c r="MEG2176" s="218"/>
      <c r="MEH2176" s="218"/>
      <c r="MEI2176" s="218"/>
      <c r="MEJ2176" s="218"/>
      <c r="MEK2176" s="218"/>
      <c r="MEL2176" s="218"/>
      <c r="MEM2176" s="218"/>
      <c r="MEN2176" s="218"/>
      <c r="MEO2176" s="218"/>
      <c r="MEP2176" s="218"/>
      <c r="MEQ2176" s="218"/>
      <c r="MER2176" s="218"/>
      <c r="MES2176" s="218"/>
      <c r="MET2176" s="218"/>
      <c r="MEU2176" s="218"/>
      <c r="MEV2176" s="218"/>
      <c r="MEW2176" s="218"/>
      <c r="MEX2176" s="218"/>
      <c r="MEY2176" s="218"/>
      <c r="MEZ2176" s="218"/>
      <c r="MFA2176" s="218"/>
      <c r="MFB2176" s="218"/>
      <c r="MFC2176" s="218"/>
      <c r="MFD2176" s="218"/>
      <c r="MFE2176" s="218"/>
      <c r="MFF2176" s="218"/>
      <c r="MFG2176" s="218"/>
      <c r="MFH2176" s="218"/>
      <c r="MFI2176" s="218"/>
      <c r="MFJ2176" s="218"/>
      <c r="MFK2176" s="218"/>
      <c r="MFL2176" s="218"/>
      <c r="MFM2176" s="218"/>
      <c r="MFN2176" s="218"/>
      <c r="MFO2176" s="218"/>
      <c r="MFP2176" s="218"/>
      <c r="MFQ2176" s="218"/>
      <c r="MFR2176" s="218"/>
      <c r="MFS2176" s="218"/>
      <c r="MFT2176" s="218"/>
      <c r="MFU2176" s="218"/>
      <c r="MFV2176" s="218"/>
      <c r="MFW2176" s="218"/>
      <c r="MFX2176" s="218"/>
      <c r="MFY2176" s="218"/>
      <c r="MFZ2176" s="218"/>
      <c r="MGA2176" s="218"/>
      <c r="MGB2176" s="218"/>
      <c r="MGC2176" s="218"/>
      <c r="MGD2176" s="218"/>
      <c r="MGE2176" s="218"/>
      <c r="MGF2176" s="218"/>
      <c r="MGG2176" s="218"/>
      <c r="MGH2176" s="218"/>
      <c r="MGI2176" s="218"/>
      <c r="MGJ2176" s="218"/>
      <c r="MGK2176" s="218"/>
      <c r="MGL2176" s="218"/>
      <c r="MGM2176" s="218"/>
      <c r="MGN2176" s="218"/>
      <c r="MGO2176" s="218"/>
      <c r="MGP2176" s="218"/>
      <c r="MGQ2176" s="218"/>
      <c r="MGR2176" s="218"/>
      <c r="MGS2176" s="218"/>
      <c r="MGT2176" s="218"/>
      <c r="MGU2176" s="218"/>
      <c r="MGV2176" s="218"/>
      <c r="MGW2176" s="218"/>
      <c r="MGX2176" s="218"/>
      <c r="MGY2176" s="218"/>
      <c r="MGZ2176" s="218"/>
      <c r="MHA2176" s="218"/>
      <c r="MHB2176" s="218"/>
      <c r="MHC2176" s="218"/>
      <c r="MHD2176" s="218"/>
      <c r="MHE2176" s="218"/>
      <c r="MHF2176" s="218"/>
      <c r="MHG2176" s="218"/>
      <c r="MHH2176" s="218"/>
      <c r="MHI2176" s="218"/>
      <c r="MHJ2176" s="218"/>
      <c r="MHK2176" s="218"/>
      <c r="MHL2176" s="218"/>
      <c r="MHM2176" s="218"/>
      <c r="MHN2176" s="218"/>
      <c r="MHO2176" s="218"/>
      <c r="MHP2176" s="218"/>
      <c r="MHQ2176" s="218"/>
      <c r="MHR2176" s="218"/>
      <c r="MHS2176" s="218"/>
      <c r="MHT2176" s="218"/>
      <c r="MHU2176" s="218"/>
      <c r="MHV2176" s="218"/>
      <c r="MHW2176" s="218"/>
      <c r="MHX2176" s="218"/>
      <c r="MHY2176" s="218"/>
      <c r="MHZ2176" s="218"/>
      <c r="MIA2176" s="218"/>
      <c r="MIB2176" s="218"/>
      <c r="MIC2176" s="218"/>
      <c r="MID2176" s="218"/>
      <c r="MIE2176" s="218"/>
      <c r="MIF2176" s="218"/>
      <c r="MIG2176" s="218"/>
      <c r="MIH2176" s="218"/>
      <c r="MII2176" s="218"/>
      <c r="MIJ2176" s="218"/>
      <c r="MIK2176" s="218"/>
      <c r="MIL2176" s="218"/>
      <c r="MIM2176" s="218"/>
      <c r="MIN2176" s="218"/>
      <c r="MIO2176" s="218"/>
      <c r="MIP2176" s="218"/>
      <c r="MIQ2176" s="218"/>
      <c r="MIR2176" s="218"/>
      <c r="MIS2176" s="218"/>
      <c r="MIT2176" s="218"/>
      <c r="MIU2176" s="218"/>
      <c r="MIV2176" s="218"/>
      <c r="MIW2176" s="218"/>
      <c r="MIX2176" s="218"/>
      <c r="MIY2176" s="218"/>
      <c r="MIZ2176" s="218"/>
      <c r="MJA2176" s="218"/>
      <c r="MJB2176" s="218"/>
      <c r="MJC2176" s="218"/>
      <c r="MJD2176" s="218"/>
      <c r="MJE2176" s="218"/>
      <c r="MJF2176" s="218"/>
      <c r="MJG2176" s="218"/>
      <c r="MJH2176" s="218"/>
      <c r="MJI2176" s="218"/>
      <c r="MJJ2176" s="218"/>
      <c r="MJK2176" s="218"/>
      <c r="MJL2176" s="218"/>
      <c r="MJM2176" s="218"/>
      <c r="MJN2176" s="218"/>
      <c r="MJO2176" s="218"/>
      <c r="MJP2176" s="218"/>
      <c r="MJQ2176" s="218"/>
      <c r="MJR2176" s="218"/>
      <c r="MJS2176" s="218"/>
      <c r="MJT2176" s="218"/>
      <c r="MJU2176" s="218"/>
      <c r="MJV2176" s="218"/>
      <c r="MJW2176" s="218"/>
      <c r="MJX2176" s="218"/>
      <c r="MJY2176" s="218"/>
      <c r="MJZ2176" s="218"/>
      <c r="MKA2176" s="218"/>
      <c r="MKB2176" s="218"/>
      <c r="MKC2176" s="218"/>
      <c r="MKD2176" s="218"/>
      <c r="MKE2176" s="218"/>
      <c r="MKF2176" s="218"/>
      <c r="MKG2176" s="218"/>
      <c r="MKH2176" s="218"/>
      <c r="MKI2176" s="218"/>
      <c r="MKJ2176" s="218"/>
      <c r="MKK2176" s="218"/>
      <c r="MKL2176" s="218"/>
      <c r="MKM2176" s="218"/>
      <c r="MKN2176" s="218"/>
      <c r="MKO2176" s="218"/>
      <c r="MKP2176" s="218"/>
      <c r="MKQ2176" s="218"/>
      <c r="MKR2176" s="218"/>
      <c r="MKS2176" s="218"/>
      <c r="MKT2176" s="218"/>
      <c r="MKU2176" s="218"/>
      <c r="MKV2176" s="218"/>
      <c r="MKW2176" s="218"/>
      <c r="MKX2176" s="218"/>
      <c r="MKY2176" s="218"/>
      <c r="MKZ2176" s="218"/>
      <c r="MLA2176" s="218"/>
      <c r="MLB2176" s="218"/>
      <c r="MLC2176" s="218"/>
      <c r="MLD2176" s="218"/>
      <c r="MLE2176" s="218"/>
      <c r="MLF2176" s="218"/>
      <c r="MLG2176" s="218"/>
      <c r="MLH2176" s="218"/>
      <c r="MLI2176" s="218"/>
      <c r="MLJ2176" s="218"/>
      <c r="MLK2176" s="218"/>
      <c r="MLL2176" s="218"/>
      <c r="MLM2176" s="218"/>
      <c r="MLN2176" s="218"/>
      <c r="MLO2176" s="218"/>
      <c r="MLP2176" s="218"/>
      <c r="MLQ2176" s="218"/>
      <c r="MLR2176" s="218"/>
      <c r="MLS2176" s="218"/>
      <c r="MLT2176" s="218"/>
      <c r="MLU2176" s="218"/>
      <c r="MLV2176" s="218"/>
      <c r="MLW2176" s="218"/>
      <c r="MLX2176" s="218"/>
      <c r="MLY2176" s="218"/>
      <c r="MLZ2176" s="218"/>
      <c r="MMA2176" s="218"/>
      <c r="MMB2176" s="218"/>
      <c r="MMC2176" s="218"/>
      <c r="MMD2176" s="218"/>
      <c r="MME2176" s="218"/>
      <c r="MMF2176" s="218"/>
      <c r="MMG2176" s="218"/>
      <c r="MMH2176" s="218"/>
      <c r="MMI2176" s="218"/>
      <c r="MMJ2176" s="218"/>
      <c r="MMK2176" s="218"/>
      <c r="MML2176" s="218"/>
      <c r="MMM2176" s="218"/>
      <c r="MMN2176" s="218"/>
      <c r="MMO2176" s="218"/>
      <c r="MMP2176" s="218"/>
      <c r="MMQ2176" s="218"/>
      <c r="MMR2176" s="218"/>
      <c r="MMS2176" s="218"/>
      <c r="MMT2176" s="218"/>
      <c r="MMU2176" s="218"/>
      <c r="MMV2176" s="218"/>
      <c r="MMW2176" s="218"/>
      <c r="MMX2176" s="218"/>
      <c r="MMY2176" s="218"/>
      <c r="MMZ2176" s="218"/>
      <c r="MNA2176" s="218"/>
      <c r="MNB2176" s="218"/>
      <c r="MNC2176" s="218"/>
      <c r="MND2176" s="218"/>
      <c r="MNE2176" s="218"/>
      <c r="MNF2176" s="218"/>
      <c r="MNG2176" s="218"/>
      <c r="MNH2176" s="218"/>
      <c r="MNI2176" s="218"/>
      <c r="MNJ2176" s="218"/>
      <c r="MNK2176" s="218"/>
      <c r="MNL2176" s="218"/>
      <c r="MNM2176" s="218"/>
      <c r="MNN2176" s="218"/>
      <c r="MNO2176" s="218"/>
      <c r="MNP2176" s="218"/>
      <c r="MNQ2176" s="218"/>
      <c r="MNR2176" s="218"/>
      <c r="MNS2176" s="218"/>
      <c r="MNT2176" s="218"/>
      <c r="MNU2176" s="218"/>
      <c r="MNV2176" s="218"/>
      <c r="MNW2176" s="218"/>
      <c r="MNX2176" s="218"/>
      <c r="MNY2176" s="218"/>
      <c r="MNZ2176" s="218"/>
      <c r="MOA2176" s="218"/>
      <c r="MOB2176" s="218"/>
      <c r="MOC2176" s="218"/>
      <c r="MOD2176" s="218"/>
      <c r="MOE2176" s="218"/>
      <c r="MOF2176" s="218"/>
      <c r="MOG2176" s="218"/>
      <c r="MOH2176" s="218"/>
      <c r="MOI2176" s="218"/>
      <c r="MOJ2176" s="218"/>
      <c r="MOK2176" s="218"/>
      <c r="MOL2176" s="218"/>
      <c r="MOM2176" s="218"/>
      <c r="MON2176" s="218"/>
      <c r="MOO2176" s="218"/>
      <c r="MOP2176" s="218"/>
      <c r="MOQ2176" s="218"/>
      <c r="MOR2176" s="218"/>
      <c r="MOS2176" s="218"/>
      <c r="MOT2176" s="218"/>
      <c r="MOU2176" s="218"/>
      <c r="MOV2176" s="218"/>
      <c r="MOW2176" s="218"/>
      <c r="MOX2176" s="218"/>
      <c r="MOY2176" s="218"/>
      <c r="MOZ2176" s="218"/>
      <c r="MPA2176" s="218"/>
      <c r="MPB2176" s="218"/>
      <c r="MPC2176" s="218"/>
      <c r="MPD2176" s="218"/>
      <c r="MPE2176" s="218"/>
      <c r="MPF2176" s="218"/>
      <c r="MPG2176" s="218"/>
      <c r="MPH2176" s="218"/>
      <c r="MPI2176" s="218"/>
      <c r="MPJ2176" s="218"/>
      <c r="MPK2176" s="218"/>
      <c r="MPL2176" s="218"/>
      <c r="MPM2176" s="218"/>
      <c r="MPN2176" s="218"/>
      <c r="MPO2176" s="218"/>
      <c r="MPP2176" s="218"/>
      <c r="MPQ2176" s="218"/>
      <c r="MPR2176" s="218"/>
      <c r="MPS2176" s="218"/>
      <c r="MPT2176" s="218"/>
      <c r="MPU2176" s="218"/>
      <c r="MPV2176" s="218"/>
      <c r="MPW2176" s="218"/>
      <c r="MPX2176" s="218"/>
      <c r="MPY2176" s="218"/>
      <c r="MPZ2176" s="218"/>
      <c r="MQA2176" s="218"/>
      <c r="MQB2176" s="218"/>
      <c r="MQC2176" s="218"/>
      <c r="MQD2176" s="218"/>
      <c r="MQE2176" s="218"/>
      <c r="MQF2176" s="218"/>
      <c r="MQG2176" s="218"/>
      <c r="MQH2176" s="218"/>
      <c r="MQI2176" s="218"/>
      <c r="MQJ2176" s="218"/>
      <c r="MQK2176" s="218"/>
      <c r="MQL2176" s="218"/>
      <c r="MQM2176" s="218"/>
      <c r="MQN2176" s="218"/>
      <c r="MQO2176" s="218"/>
      <c r="MQP2176" s="218"/>
      <c r="MQQ2176" s="218"/>
      <c r="MQR2176" s="218"/>
      <c r="MQS2176" s="218"/>
      <c r="MQT2176" s="218"/>
      <c r="MQU2176" s="218"/>
      <c r="MQV2176" s="218"/>
      <c r="MQW2176" s="218"/>
      <c r="MQX2176" s="218"/>
      <c r="MQY2176" s="218"/>
      <c r="MQZ2176" s="218"/>
      <c r="MRA2176" s="218"/>
      <c r="MRB2176" s="218"/>
      <c r="MRC2176" s="218"/>
      <c r="MRD2176" s="218"/>
      <c r="MRE2176" s="218"/>
      <c r="MRF2176" s="218"/>
      <c r="MRG2176" s="218"/>
      <c r="MRH2176" s="218"/>
      <c r="MRI2176" s="218"/>
      <c r="MRJ2176" s="218"/>
      <c r="MRK2176" s="218"/>
      <c r="MRL2176" s="218"/>
      <c r="MRM2176" s="218"/>
      <c r="MRN2176" s="218"/>
      <c r="MRO2176" s="218"/>
      <c r="MRP2176" s="218"/>
      <c r="MRQ2176" s="218"/>
      <c r="MRR2176" s="218"/>
      <c r="MRS2176" s="218"/>
      <c r="MRT2176" s="218"/>
      <c r="MRU2176" s="218"/>
      <c r="MRV2176" s="218"/>
      <c r="MRW2176" s="218"/>
      <c r="MRX2176" s="218"/>
      <c r="MRY2176" s="218"/>
      <c r="MRZ2176" s="218"/>
      <c r="MSA2176" s="218"/>
      <c r="MSB2176" s="218"/>
      <c r="MSC2176" s="218"/>
      <c r="MSD2176" s="218"/>
      <c r="MSE2176" s="218"/>
      <c r="MSF2176" s="218"/>
      <c r="MSG2176" s="218"/>
      <c r="MSH2176" s="218"/>
      <c r="MSI2176" s="218"/>
      <c r="MSJ2176" s="218"/>
      <c r="MSK2176" s="218"/>
      <c r="MSL2176" s="218"/>
      <c r="MSM2176" s="218"/>
      <c r="MSN2176" s="218"/>
      <c r="MSO2176" s="218"/>
      <c r="MSP2176" s="218"/>
      <c r="MSQ2176" s="218"/>
      <c r="MSR2176" s="218"/>
      <c r="MSS2176" s="218"/>
      <c r="MST2176" s="218"/>
      <c r="MSU2176" s="218"/>
      <c r="MSV2176" s="218"/>
      <c r="MSW2176" s="218"/>
      <c r="MSX2176" s="218"/>
      <c r="MSY2176" s="218"/>
      <c r="MSZ2176" s="218"/>
      <c r="MTA2176" s="218"/>
      <c r="MTB2176" s="218"/>
      <c r="MTC2176" s="218"/>
      <c r="MTD2176" s="218"/>
      <c r="MTE2176" s="218"/>
      <c r="MTF2176" s="218"/>
      <c r="MTG2176" s="218"/>
      <c r="MTH2176" s="218"/>
      <c r="MTI2176" s="218"/>
      <c r="MTJ2176" s="218"/>
      <c r="MTK2176" s="218"/>
      <c r="MTL2176" s="218"/>
      <c r="MTM2176" s="218"/>
      <c r="MTN2176" s="218"/>
      <c r="MTO2176" s="218"/>
      <c r="MTP2176" s="218"/>
      <c r="MTQ2176" s="218"/>
      <c r="MTR2176" s="218"/>
      <c r="MTS2176" s="218"/>
      <c r="MTT2176" s="218"/>
      <c r="MTU2176" s="218"/>
      <c r="MTV2176" s="218"/>
      <c r="MTW2176" s="218"/>
      <c r="MTX2176" s="218"/>
      <c r="MTY2176" s="218"/>
      <c r="MTZ2176" s="218"/>
      <c r="MUA2176" s="218"/>
      <c r="MUB2176" s="218"/>
      <c r="MUC2176" s="218"/>
      <c r="MUD2176" s="218"/>
      <c r="MUE2176" s="218"/>
      <c r="MUF2176" s="218"/>
      <c r="MUG2176" s="218"/>
      <c r="MUH2176" s="218"/>
      <c r="MUI2176" s="218"/>
      <c r="MUJ2176" s="218"/>
      <c r="MUK2176" s="218"/>
      <c r="MUL2176" s="218"/>
      <c r="MUM2176" s="218"/>
      <c r="MUN2176" s="218"/>
      <c r="MUO2176" s="218"/>
      <c r="MUP2176" s="218"/>
      <c r="MUQ2176" s="218"/>
      <c r="MUR2176" s="218"/>
      <c r="MUS2176" s="218"/>
      <c r="MUT2176" s="218"/>
      <c r="MUU2176" s="218"/>
      <c r="MUV2176" s="218"/>
      <c r="MUW2176" s="218"/>
      <c r="MUX2176" s="218"/>
      <c r="MUY2176" s="218"/>
      <c r="MUZ2176" s="218"/>
      <c r="MVA2176" s="218"/>
      <c r="MVB2176" s="218"/>
      <c r="MVC2176" s="218"/>
      <c r="MVD2176" s="218"/>
      <c r="MVE2176" s="218"/>
      <c r="MVF2176" s="218"/>
      <c r="MVG2176" s="218"/>
      <c r="MVH2176" s="218"/>
      <c r="MVI2176" s="218"/>
      <c r="MVJ2176" s="218"/>
      <c r="MVK2176" s="218"/>
      <c r="MVL2176" s="218"/>
      <c r="MVM2176" s="218"/>
      <c r="MVN2176" s="218"/>
      <c r="MVO2176" s="218"/>
      <c r="MVP2176" s="218"/>
      <c r="MVQ2176" s="218"/>
      <c r="MVR2176" s="218"/>
      <c r="MVS2176" s="218"/>
      <c r="MVT2176" s="218"/>
      <c r="MVU2176" s="218"/>
      <c r="MVV2176" s="218"/>
      <c r="MVW2176" s="218"/>
      <c r="MVX2176" s="218"/>
      <c r="MVY2176" s="218"/>
      <c r="MVZ2176" s="218"/>
      <c r="MWA2176" s="218"/>
      <c r="MWB2176" s="218"/>
      <c r="MWC2176" s="218"/>
      <c r="MWD2176" s="218"/>
      <c r="MWE2176" s="218"/>
      <c r="MWF2176" s="218"/>
      <c r="MWG2176" s="218"/>
      <c r="MWH2176" s="218"/>
      <c r="MWI2176" s="218"/>
      <c r="MWJ2176" s="218"/>
      <c r="MWK2176" s="218"/>
      <c r="MWL2176" s="218"/>
      <c r="MWM2176" s="218"/>
      <c r="MWN2176" s="218"/>
      <c r="MWO2176" s="218"/>
      <c r="MWP2176" s="218"/>
      <c r="MWQ2176" s="218"/>
      <c r="MWR2176" s="218"/>
      <c r="MWS2176" s="218"/>
      <c r="MWT2176" s="218"/>
      <c r="MWU2176" s="218"/>
      <c r="MWV2176" s="218"/>
      <c r="MWW2176" s="218"/>
      <c r="MWX2176" s="218"/>
      <c r="MWY2176" s="218"/>
      <c r="MWZ2176" s="218"/>
      <c r="MXA2176" s="218"/>
      <c r="MXB2176" s="218"/>
      <c r="MXC2176" s="218"/>
      <c r="MXD2176" s="218"/>
      <c r="MXE2176" s="218"/>
      <c r="MXF2176" s="218"/>
      <c r="MXG2176" s="218"/>
      <c r="MXH2176" s="218"/>
      <c r="MXI2176" s="218"/>
      <c r="MXJ2176" s="218"/>
      <c r="MXK2176" s="218"/>
      <c r="MXL2176" s="218"/>
      <c r="MXM2176" s="218"/>
      <c r="MXN2176" s="218"/>
      <c r="MXO2176" s="218"/>
      <c r="MXP2176" s="218"/>
      <c r="MXQ2176" s="218"/>
      <c r="MXR2176" s="218"/>
      <c r="MXS2176" s="218"/>
      <c r="MXT2176" s="218"/>
      <c r="MXU2176" s="218"/>
      <c r="MXV2176" s="218"/>
      <c r="MXW2176" s="218"/>
      <c r="MXX2176" s="218"/>
      <c r="MXY2176" s="218"/>
      <c r="MXZ2176" s="218"/>
      <c r="MYA2176" s="218"/>
      <c r="MYB2176" s="218"/>
      <c r="MYC2176" s="218"/>
      <c r="MYD2176" s="218"/>
      <c r="MYE2176" s="218"/>
      <c r="MYF2176" s="218"/>
      <c r="MYG2176" s="218"/>
      <c r="MYH2176" s="218"/>
      <c r="MYI2176" s="218"/>
      <c r="MYJ2176" s="218"/>
      <c r="MYK2176" s="218"/>
      <c r="MYL2176" s="218"/>
      <c r="MYM2176" s="218"/>
      <c r="MYN2176" s="218"/>
      <c r="MYO2176" s="218"/>
      <c r="MYP2176" s="218"/>
      <c r="MYQ2176" s="218"/>
      <c r="MYR2176" s="218"/>
      <c r="MYS2176" s="218"/>
      <c r="MYT2176" s="218"/>
      <c r="MYU2176" s="218"/>
      <c r="MYV2176" s="218"/>
      <c r="MYW2176" s="218"/>
      <c r="MYX2176" s="218"/>
      <c r="MYY2176" s="218"/>
      <c r="MYZ2176" s="218"/>
      <c r="MZA2176" s="218"/>
      <c r="MZB2176" s="218"/>
      <c r="MZC2176" s="218"/>
      <c r="MZD2176" s="218"/>
      <c r="MZE2176" s="218"/>
      <c r="MZF2176" s="218"/>
      <c r="MZG2176" s="218"/>
      <c r="MZH2176" s="218"/>
      <c r="MZI2176" s="218"/>
      <c r="MZJ2176" s="218"/>
      <c r="MZK2176" s="218"/>
      <c r="MZL2176" s="218"/>
      <c r="MZM2176" s="218"/>
      <c r="MZN2176" s="218"/>
      <c r="MZO2176" s="218"/>
      <c r="MZP2176" s="218"/>
      <c r="MZQ2176" s="218"/>
      <c r="MZR2176" s="218"/>
      <c r="MZS2176" s="218"/>
      <c r="MZT2176" s="218"/>
      <c r="MZU2176" s="218"/>
      <c r="MZV2176" s="218"/>
      <c r="MZW2176" s="218"/>
      <c r="MZX2176" s="218"/>
      <c r="MZY2176" s="218"/>
      <c r="MZZ2176" s="218"/>
      <c r="NAA2176" s="218"/>
      <c r="NAB2176" s="218"/>
      <c r="NAC2176" s="218"/>
      <c r="NAD2176" s="218"/>
      <c r="NAE2176" s="218"/>
      <c r="NAF2176" s="218"/>
      <c r="NAG2176" s="218"/>
      <c r="NAH2176" s="218"/>
      <c r="NAI2176" s="218"/>
      <c r="NAJ2176" s="218"/>
      <c r="NAK2176" s="218"/>
      <c r="NAL2176" s="218"/>
      <c r="NAM2176" s="218"/>
      <c r="NAN2176" s="218"/>
      <c r="NAO2176" s="218"/>
      <c r="NAP2176" s="218"/>
      <c r="NAQ2176" s="218"/>
      <c r="NAR2176" s="218"/>
      <c r="NAS2176" s="218"/>
      <c r="NAT2176" s="218"/>
      <c r="NAU2176" s="218"/>
      <c r="NAV2176" s="218"/>
      <c r="NAW2176" s="218"/>
      <c r="NAX2176" s="218"/>
      <c r="NAY2176" s="218"/>
      <c r="NAZ2176" s="218"/>
      <c r="NBA2176" s="218"/>
      <c r="NBB2176" s="218"/>
      <c r="NBC2176" s="218"/>
      <c r="NBD2176" s="218"/>
      <c r="NBE2176" s="218"/>
      <c r="NBF2176" s="218"/>
      <c r="NBG2176" s="218"/>
      <c r="NBH2176" s="218"/>
      <c r="NBI2176" s="218"/>
      <c r="NBJ2176" s="218"/>
      <c r="NBK2176" s="218"/>
      <c r="NBL2176" s="218"/>
      <c r="NBM2176" s="218"/>
      <c r="NBN2176" s="218"/>
      <c r="NBO2176" s="218"/>
      <c r="NBP2176" s="218"/>
      <c r="NBQ2176" s="218"/>
      <c r="NBR2176" s="218"/>
      <c r="NBS2176" s="218"/>
      <c r="NBT2176" s="218"/>
      <c r="NBU2176" s="218"/>
      <c r="NBV2176" s="218"/>
      <c r="NBW2176" s="218"/>
      <c r="NBX2176" s="218"/>
      <c r="NBY2176" s="218"/>
      <c r="NBZ2176" s="218"/>
      <c r="NCA2176" s="218"/>
      <c r="NCB2176" s="218"/>
      <c r="NCC2176" s="218"/>
      <c r="NCD2176" s="218"/>
      <c r="NCE2176" s="218"/>
      <c r="NCF2176" s="218"/>
      <c r="NCG2176" s="218"/>
      <c r="NCH2176" s="218"/>
      <c r="NCI2176" s="218"/>
      <c r="NCJ2176" s="218"/>
      <c r="NCK2176" s="218"/>
      <c r="NCL2176" s="218"/>
      <c r="NCM2176" s="218"/>
      <c r="NCN2176" s="218"/>
      <c r="NCO2176" s="218"/>
      <c r="NCP2176" s="218"/>
      <c r="NCQ2176" s="218"/>
      <c r="NCR2176" s="218"/>
      <c r="NCS2176" s="218"/>
      <c r="NCT2176" s="218"/>
      <c r="NCU2176" s="218"/>
      <c r="NCV2176" s="218"/>
      <c r="NCW2176" s="218"/>
      <c r="NCX2176" s="218"/>
      <c r="NCY2176" s="218"/>
      <c r="NCZ2176" s="218"/>
      <c r="NDA2176" s="218"/>
      <c r="NDB2176" s="218"/>
      <c r="NDC2176" s="218"/>
      <c r="NDD2176" s="218"/>
      <c r="NDE2176" s="218"/>
      <c r="NDF2176" s="218"/>
      <c r="NDG2176" s="218"/>
      <c r="NDH2176" s="218"/>
      <c r="NDI2176" s="218"/>
      <c r="NDJ2176" s="218"/>
      <c r="NDK2176" s="218"/>
      <c r="NDL2176" s="218"/>
      <c r="NDM2176" s="218"/>
      <c r="NDN2176" s="218"/>
      <c r="NDO2176" s="218"/>
      <c r="NDP2176" s="218"/>
      <c r="NDQ2176" s="218"/>
      <c r="NDR2176" s="218"/>
      <c r="NDS2176" s="218"/>
      <c r="NDT2176" s="218"/>
      <c r="NDU2176" s="218"/>
      <c r="NDV2176" s="218"/>
      <c r="NDW2176" s="218"/>
      <c r="NDX2176" s="218"/>
      <c r="NDY2176" s="218"/>
      <c r="NDZ2176" s="218"/>
      <c r="NEA2176" s="218"/>
      <c r="NEB2176" s="218"/>
      <c r="NEC2176" s="218"/>
      <c r="NED2176" s="218"/>
      <c r="NEE2176" s="218"/>
      <c r="NEF2176" s="218"/>
      <c r="NEG2176" s="218"/>
      <c r="NEH2176" s="218"/>
      <c r="NEI2176" s="218"/>
      <c r="NEJ2176" s="218"/>
      <c r="NEK2176" s="218"/>
      <c r="NEL2176" s="218"/>
      <c r="NEM2176" s="218"/>
      <c r="NEN2176" s="218"/>
      <c r="NEO2176" s="218"/>
      <c r="NEP2176" s="218"/>
      <c r="NEQ2176" s="218"/>
      <c r="NER2176" s="218"/>
      <c r="NES2176" s="218"/>
      <c r="NET2176" s="218"/>
      <c r="NEU2176" s="218"/>
      <c r="NEV2176" s="218"/>
      <c r="NEW2176" s="218"/>
      <c r="NEX2176" s="218"/>
      <c r="NEY2176" s="218"/>
      <c r="NEZ2176" s="218"/>
      <c r="NFA2176" s="218"/>
      <c r="NFB2176" s="218"/>
      <c r="NFC2176" s="218"/>
      <c r="NFD2176" s="218"/>
      <c r="NFE2176" s="218"/>
      <c r="NFF2176" s="218"/>
      <c r="NFG2176" s="218"/>
      <c r="NFH2176" s="218"/>
      <c r="NFI2176" s="218"/>
      <c r="NFJ2176" s="218"/>
      <c r="NFK2176" s="218"/>
      <c r="NFL2176" s="218"/>
      <c r="NFM2176" s="218"/>
      <c r="NFN2176" s="218"/>
      <c r="NFO2176" s="218"/>
      <c r="NFP2176" s="218"/>
      <c r="NFQ2176" s="218"/>
      <c r="NFR2176" s="218"/>
      <c r="NFS2176" s="218"/>
      <c r="NFT2176" s="218"/>
      <c r="NFU2176" s="218"/>
      <c r="NFV2176" s="218"/>
      <c r="NFW2176" s="218"/>
      <c r="NFX2176" s="218"/>
      <c r="NFY2176" s="218"/>
      <c r="NFZ2176" s="218"/>
      <c r="NGA2176" s="218"/>
      <c r="NGB2176" s="218"/>
      <c r="NGC2176" s="218"/>
      <c r="NGD2176" s="218"/>
      <c r="NGE2176" s="218"/>
      <c r="NGF2176" s="218"/>
      <c r="NGG2176" s="218"/>
      <c r="NGH2176" s="218"/>
      <c r="NGI2176" s="218"/>
      <c r="NGJ2176" s="218"/>
      <c r="NGK2176" s="218"/>
      <c r="NGL2176" s="218"/>
      <c r="NGM2176" s="218"/>
      <c r="NGN2176" s="218"/>
      <c r="NGO2176" s="218"/>
      <c r="NGP2176" s="218"/>
      <c r="NGQ2176" s="218"/>
      <c r="NGR2176" s="218"/>
      <c r="NGS2176" s="218"/>
      <c r="NGT2176" s="218"/>
      <c r="NGU2176" s="218"/>
      <c r="NGV2176" s="218"/>
      <c r="NGW2176" s="218"/>
      <c r="NGX2176" s="218"/>
      <c r="NGY2176" s="218"/>
      <c r="NGZ2176" s="218"/>
      <c r="NHA2176" s="218"/>
      <c r="NHB2176" s="218"/>
      <c r="NHC2176" s="218"/>
      <c r="NHD2176" s="218"/>
      <c r="NHE2176" s="218"/>
      <c r="NHF2176" s="218"/>
      <c r="NHG2176" s="218"/>
      <c r="NHH2176" s="218"/>
      <c r="NHI2176" s="218"/>
      <c r="NHJ2176" s="218"/>
      <c r="NHK2176" s="218"/>
      <c r="NHL2176" s="218"/>
      <c r="NHM2176" s="218"/>
      <c r="NHN2176" s="218"/>
      <c r="NHO2176" s="218"/>
      <c r="NHP2176" s="218"/>
      <c r="NHQ2176" s="218"/>
      <c r="NHR2176" s="218"/>
      <c r="NHS2176" s="218"/>
      <c r="NHT2176" s="218"/>
      <c r="NHU2176" s="218"/>
      <c r="NHV2176" s="218"/>
      <c r="NHW2176" s="218"/>
      <c r="NHX2176" s="218"/>
      <c r="NHY2176" s="218"/>
      <c r="NHZ2176" s="218"/>
      <c r="NIA2176" s="218"/>
      <c r="NIB2176" s="218"/>
      <c r="NIC2176" s="218"/>
      <c r="NID2176" s="218"/>
      <c r="NIE2176" s="218"/>
      <c r="NIF2176" s="218"/>
      <c r="NIG2176" s="218"/>
      <c r="NIH2176" s="218"/>
      <c r="NII2176" s="218"/>
      <c r="NIJ2176" s="218"/>
      <c r="NIK2176" s="218"/>
      <c r="NIL2176" s="218"/>
      <c r="NIM2176" s="218"/>
      <c r="NIN2176" s="218"/>
      <c r="NIO2176" s="218"/>
      <c r="NIP2176" s="218"/>
      <c r="NIQ2176" s="218"/>
      <c r="NIR2176" s="218"/>
      <c r="NIS2176" s="218"/>
      <c r="NIT2176" s="218"/>
      <c r="NIU2176" s="218"/>
      <c r="NIV2176" s="218"/>
      <c r="NIW2176" s="218"/>
      <c r="NIX2176" s="218"/>
      <c r="NIY2176" s="218"/>
      <c r="NIZ2176" s="218"/>
      <c r="NJA2176" s="218"/>
      <c r="NJB2176" s="218"/>
      <c r="NJC2176" s="218"/>
      <c r="NJD2176" s="218"/>
      <c r="NJE2176" s="218"/>
      <c r="NJF2176" s="218"/>
      <c r="NJG2176" s="218"/>
      <c r="NJH2176" s="218"/>
      <c r="NJI2176" s="218"/>
      <c r="NJJ2176" s="218"/>
      <c r="NJK2176" s="218"/>
      <c r="NJL2176" s="218"/>
      <c r="NJM2176" s="218"/>
      <c r="NJN2176" s="218"/>
      <c r="NJO2176" s="218"/>
      <c r="NJP2176" s="218"/>
      <c r="NJQ2176" s="218"/>
      <c r="NJR2176" s="218"/>
      <c r="NJS2176" s="218"/>
      <c r="NJT2176" s="218"/>
      <c r="NJU2176" s="218"/>
      <c r="NJV2176" s="218"/>
      <c r="NJW2176" s="218"/>
      <c r="NJX2176" s="218"/>
      <c r="NJY2176" s="218"/>
      <c r="NJZ2176" s="218"/>
      <c r="NKA2176" s="218"/>
      <c r="NKB2176" s="218"/>
      <c r="NKC2176" s="218"/>
      <c r="NKD2176" s="218"/>
      <c r="NKE2176" s="218"/>
      <c r="NKF2176" s="218"/>
      <c r="NKG2176" s="218"/>
      <c r="NKH2176" s="218"/>
      <c r="NKI2176" s="218"/>
      <c r="NKJ2176" s="218"/>
      <c r="NKK2176" s="218"/>
      <c r="NKL2176" s="218"/>
      <c r="NKM2176" s="218"/>
      <c r="NKN2176" s="218"/>
      <c r="NKO2176" s="218"/>
      <c r="NKP2176" s="218"/>
      <c r="NKQ2176" s="218"/>
      <c r="NKR2176" s="218"/>
      <c r="NKS2176" s="218"/>
      <c r="NKT2176" s="218"/>
      <c r="NKU2176" s="218"/>
      <c r="NKV2176" s="218"/>
      <c r="NKW2176" s="218"/>
      <c r="NKX2176" s="218"/>
      <c r="NKY2176" s="218"/>
      <c r="NKZ2176" s="218"/>
      <c r="NLA2176" s="218"/>
      <c r="NLB2176" s="218"/>
      <c r="NLC2176" s="218"/>
      <c r="NLD2176" s="218"/>
      <c r="NLE2176" s="218"/>
      <c r="NLF2176" s="218"/>
      <c r="NLG2176" s="218"/>
      <c r="NLH2176" s="218"/>
      <c r="NLI2176" s="218"/>
      <c r="NLJ2176" s="218"/>
      <c r="NLK2176" s="218"/>
      <c r="NLL2176" s="218"/>
      <c r="NLM2176" s="218"/>
      <c r="NLN2176" s="218"/>
      <c r="NLO2176" s="218"/>
      <c r="NLP2176" s="218"/>
      <c r="NLQ2176" s="218"/>
      <c r="NLR2176" s="218"/>
      <c r="NLS2176" s="218"/>
      <c r="NLT2176" s="218"/>
      <c r="NLU2176" s="218"/>
      <c r="NLV2176" s="218"/>
      <c r="NLW2176" s="218"/>
      <c r="NLX2176" s="218"/>
      <c r="NLY2176" s="218"/>
      <c r="NLZ2176" s="218"/>
      <c r="NMA2176" s="218"/>
      <c r="NMB2176" s="218"/>
      <c r="NMC2176" s="218"/>
      <c r="NMD2176" s="218"/>
      <c r="NME2176" s="218"/>
      <c r="NMF2176" s="218"/>
      <c r="NMG2176" s="218"/>
      <c r="NMH2176" s="218"/>
      <c r="NMI2176" s="218"/>
      <c r="NMJ2176" s="218"/>
      <c r="NMK2176" s="218"/>
      <c r="NML2176" s="218"/>
      <c r="NMM2176" s="218"/>
      <c r="NMN2176" s="218"/>
      <c r="NMO2176" s="218"/>
      <c r="NMP2176" s="218"/>
      <c r="NMQ2176" s="218"/>
      <c r="NMR2176" s="218"/>
      <c r="NMS2176" s="218"/>
      <c r="NMT2176" s="218"/>
      <c r="NMU2176" s="218"/>
      <c r="NMV2176" s="218"/>
      <c r="NMW2176" s="218"/>
      <c r="NMX2176" s="218"/>
      <c r="NMY2176" s="218"/>
      <c r="NMZ2176" s="218"/>
      <c r="NNA2176" s="218"/>
      <c r="NNB2176" s="218"/>
      <c r="NNC2176" s="218"/>
      <c r="NND2176" s="218"/>
      <c r="NNE2176" s="218"/>
      <c r="NNF2176" s="218"/>
      <c r="NNG2176" s="218"/>
      <c r="NNH2176" s="218"/>
      <c r="NNI2176" s="218"/>
      <c r="NNJ2176" s="218"/>
      <c r="NNK2176" s="218"/>
      <c r="NNL2176" s="218"/>
      <c r="NNM2176" s="218"/>
      <c r="NNN2176" s="218"/>
      <c r="NNO2176" s="218"/>
      <c r="NNP2176" s="218"/>
      <c r="NNQ2176" s="218"/>
      <c r="NNR2176" s="218"/>
      <c r="NNS2176" s="218"/>
      <c r="NNT2176" s="218"/>
      <c r="NNU2176" s="218"/>
      <c r="NNV2176" s="218"/>
      <c r="NNW2176" s="218"/>
      <c r="NNX2176" s="218"/>
      <c r="NNY2176" s="218"/>
      <c r="NNZ2176" s="218"/>
      <c r="NOA2176" s="218"/>
      <c r="NOB2176" s="218"/>
      <c r="NOC2176" s="218"/>
      <c r="NOD2176" s="218"/>
      <c r="NOE2176" s="218"/>
      <c r="NOF2176" s="218"/>
      <c r="NOG2176" s="218"/>
      <c r="NOH2176" s="218"/>
      <c r="NOI2176" s="218"/>
      <c r="NOJ2176" s="218"/>
      <c r="NOK2176" s="218"/>
      <c r="NOL2176" s="218"/>
      <c r="NOM2176" s="218"/>
      <c r="NON2176" s="218"/>
      <c r="NOO2176" s="218"/>
      <c r="NOP2176" s="218"/>
      <c r="NOQ2176" s="218"/>
      <c r="NOR2176" s="218"/>
      <c r="NOS2176" s="218"/>
      <c r="NOT2176" s="218"/>
      <c r="NOU2176" s="218"/>
      <c r="NOV2176" s="218"/>
      <c r="NOW2176" s="218"/>
      <c r="NOX2176" s="218"/>
      <c r="NOY2176" s="218"/>
      <c r="NOZ2176" s="218"/>
      <c r="NPA2176" s="218"/>
      <c r="NPB2176" s="218"/>
      <c r="NPC2176" s="218"/>
      <c r="NPD2176" s="218"/>
      <c r="NPE2176" s="218"/>
      <c r="NPF2176" s="218"/>
      <c r="NPG2176" s="218"/>
      <c r="NPH2176" s="218"/>
      <c r="NPI2176" s="218"/>
      <c r="NPJ2176" s="218"/>
      <c r="NPK2176" s="218"/>
      <c r="NPL2176" s="218"/>
      <c r="NPM2176" s="218"/>
      <c r="NPN2176" s="218"/>
      <c r="NPO2176" s="218"/>
      <c r="NPP2176" s="218"/>
      <c r="NPQ2176" s="218"/>
      <c r="NPR2176" s="218"/>
      <c r="NPS2176" s="218"/>
      <c r="NPT2176" s="218"/>
      <c r="NPU2176" s="218"/>
      <c r="NPV2176" s="218"/>
      <c r="NPW2176" s="218"/>
      <c r="NPX2176" s="218"/>
      <c r="NPY2176" s="218"/>
      <c r="NPZ2176" s="218"/>
      <c r="NQA2176" s="218"/>
      <c r="NQB2176" s="218"/>
      <c r="NQC2176" s="218"/>
      <c r="NQD2176" s="218"/>
      <c r="NQE2176" s="218"/>
      <c r="NQF2176" s="218"/>
      <c r="NQG2176" s="218"/>
      <c r="NQH2176" s="218"/>
      <c r="NQI2176" s="218"/>
      <c r="NQJ2176" s="218"/>
      <c r="NQK2176" s="218"/>
      <c r="NQL2176" s="218"/>
      <c r="NQM2176" s="218"/>
      <c r="NQN2176" s="218"/>
      <c r="NQO2176" s="218"/>
      <c r="NQP2176" s="218"/>
      <c r="NQQ2176" s="218"/>
      <c r="NQR2176" s="218"/>
      <c r="NQS2176" s="218"/>
      <c r="NQT2176" s="218"/>
      <c r="NQU2176" s="218"/>
      <c r="NQV2176" s="218"/>
      <c r="NQW2176" s="218"/>
      <c r="NQX2176" s="218"/>
      <c r="NQY2176" s="218"/>
      <c r="NQZ2176" s="218"/>
      <c r="NRA2176" s="218"/>
      <c r="NRB2176" s="218"/>
      <c r="NRC2176" s="218"/>
      <c r="NRD2176" s="218"/>
      <c r="NRE2176" s="218"/>
      <c r="NRF2176" s="218"/>
      <c r="NRG2176" s="218"/>
      <c r="NRH2176" s="218"/>
      <c r="NRI2176" s="218"/>
      <c r="NRJ2176" s="218"/>
      <c r="NRK2176" s="218"/>
      <c r="NRL2176" s="218"/>
      <c r="NRM2176" s="218"/>
      <c r="NRN2176" s="218"/>
      <c r="NRO2176" s="218"/>
      <c r="NRP2176" s="218"/>
      <c r="NRQ2176" s="218"/>
      <c r="NRR2176" s="218"/>
      <c r="NRS2176" s="218"/>
      <c r="NRT2176" s="218"/>
      <c r="NRU2176" s="218"/>
      <c r="NRV2176" s="218"/>
      <c r="NRW2176" s="218"/>
      <c r="NRX2176" s="218"/>
      <c r="NRY2176" s="218"/>
      <c r="NRZ2176" s="218"/>
      <c r="NSA2176" s="218"/>
      <c r="NSB2176" s="218"/>
      <c r="NSC2176" s="218"/>
      <c r="NSD2176" s="218"/>
      <c r="NSE2176" s="218"/>
      <c r="NSF2176" s="218"/>
      <c r="NSG2176" s="218"/>
      <c r="NSH2176" s="218"/>
      <c r="NSI2176" s="218"/>
      <c r="NSJ2176" s="218"/>
      <c r="NSK2176" s="218"/>
      <c r="NSL2176" s="218"/>
      <c r="NSM2176" s="218"/>
      <c r="NSN2176" s="218"/>
      <c r="NSO2176" s="218"/>
      <c r="NSP2176" s="218"/>
      <c r="NSQ2176" s="218"/>
      <c r="NSR2176" s="218"/>
      <c r="NSS2176" s="218"/>
      <c r="NST2176" s="218"/>
      <c r="NSU2176" s="218"/>
      <c r="NSV2176" s="218"/>
      <c r="NSW2176" s="218"/>
      <c r="NSX2176" s="218"/>
      <c r="NSY2176" s="218"/>
      <c r="NSZ2176" s="218"/>
      <c r="NTA2176" s="218"/>
      <c r="NTB2176" s="218"/>
      <c r="NTC2176" s="218"/>
      <c r="NTD2176" s="218"/>
      <c r="NTE2176" s="218"/>
      <c r="NTF2176" s="218"/>
      <c r="NTG2176" s="218"/>
      <c r="NTH2176" s="218"/>
      <c r="NTI2176" s="218"/>
      <c r="NTJ2176" s="218"/>
      <c r="NTK2176" s="218"/>
      <c r="NTL2176" s="218"/>
      <c r="NTM2176" s="218"/>
      <c r="NTN2176" s="218"/>
      <c r="NTO2176" s="218"/>
      <c r="NTP2176" s="218"/>
      <c r="NTQ2176" s="218"/>
      <c r="NTR2176" s="218"/>
      <c r="NTS2176" s="218"/>
      <c r="NTT2176" s="218"/>
      <c r="NTU2176" s="218"/>
      <c r="NTV2176" s="218"/>
      <c r="NTW2176" s="218"/>
      <c r="NTX2176" s="218"/>
      <c r="NTY2176" s="218"/>
      <c r="NTZ2176" s="218"/>
      <c r="NUA2176" s="218"/>
      <c r="NUB2176" s="218"/>
      <c r="NUC2176" s="218"/>
      <c r="NUD2176" s="218"/>
      <c r="NUE2176" s="218"/>
      <c r="NUF2176" s="218"/>
      <c r="NUG2176" s="218"/>
      <c r="NUH2176" s="218"/>
      <c r="NUI2176" s="218"/>
      <c r="NUJ2176" s="218"/>
      <c r="NUK2176" s="218"/>
      <c r="NUL2176" s="218"/>
      <c r="NUM2176" s="218"/>
      <c r="NUN2176" s="218"/>
      <c r="NUO2176" s="218"/>
      <c r="NUP2176" s="218"/>
      <c r="NUQ2176" s="218"/>
      <c r="NUR2176" s="218"/>
      <c r="NUS2176" s="218"/>
      <c r="NUT2176" s="218"/>
      <c r="NUU2176" s="218"/>
      <c r="NUV2176" s="218"/>
      <c r="NUW2176" s="218"/>
      <c r="NUX2176" s="218"/>
      <c r="NUY2176" s="218"/>
      <c r="NUZ2176" s="218"/>
      <c r="NVA2176" s="218"/>
      <c r="NVB2176" s="218"/>
      <c r="NVC2176" s="218"/>
      <c r="NVD2176" s="218"/>
      <c r="NVE2176" s="218"/>
      <c r="NVF2176" s="218"/>
      <c r="NVG2176" s="218"/>
      <c r="NVH2176" s="218"/>
      <c r="NVI2176" s="218"/>
      <c r="NVJ2176" s="218"/>
      <c r="NVK2176" s="218"/>
      <c r="NVL2176" s="218"/>
      <c r="NVM2176" s="218"/>
      <c r="NVN2176" s="218"/>
      <c r="NVO2176" s="218"/>
      <c r="NVP2176" s="218"/>
      <c r="NVQ2176" s="218"/>
      <c r="NVR2176" s="218"/>
      <c r="NVS2176" s="218"/>
      <c r="NVT2176" s="218"/>
      <c r="NVU2176" s="218"/>
      <c r="NVV2176" s="218"/>
      <c r="NVW2176" s="218"/>
      <c r="NVX2176" s="218"/>
      <c r="NVY2176" s="218"/>
      <c r="NVZ2176" s="218"/>
      <c r="NWA2176" s="218"/>
      <c r="NWB2176" s="218"/>
      <c r="NWC2176" s="218"/>
      <c r="NWD2176" s="218"/>
      <c r="NWE2176" s="218"/>
      <c r="NWF2176" s="218"/>
      <c r="NWG2176" s="218"/>
      <c r="NWH2176" s="218"/>
      <c r="NWI2176" s="218"/>
      <c r="NWJ2176" s="218"/>
      <c r="NWK2176" s="218"/>
      <c r="NWL2176" s="218"/>
      <c r="NWM2176" s="218"/>
      <c r="NWN2176" s="218"/>
      <c r="NWO2176" s="218"/>
      <c r="NWP2176" s="218"/>
      <c r="NWQ2176" s="218"/>
      <c r="NWR2176" s="218"/>
      <c r="NWS2176" s="218"/>
      <c r="NWT2176" s="218"/>
      <c r="NWU2176" s="218"/>
      <c r="NWV2176" s="218"/>
      <c r="NWW2176" s="218"/>
      <c r="NWX2176" s="218"/>
      <c r="NWY2176" s="218"/>
      <c r="NWZ2176" s="218"/>
      <c r="NXA2176" s="218"/>
      <c r="NXB2176" s="218"/>
      <c r="NXC2176" s="218"/>
      <c r="NXD2176" s="218"/>
      <c r="NXE2176" s="218"/>
      <c r="NXF2176" s="218"/>
      <c r="NXG2176" s="218"/>
      <c r="NXH2176" s="218"/>
      <c r="NXI2176" s="218"/>
      <c r="NXJ2176" s="218"/>
      <c r="NXK2176" s="218"/>
      <c r="NXL2176" s="218"/>
      <c r="NXM2176" s="218"/>
      <c r="NXN2176" s="218"/>
      <c r="NXO2176" s="218"/>
      <c r="NXP2176" s="218"/>
      <c r="NXQ2176" s="218"/>
      <c r="NXR2176" s="218"/>
      <c r="NXS2176" s="218"/>
      <c r="NXT2176" s="218"/>
      <c r="NXU2176" s="218"/>
      <c r="NXV2176" s="218"/>
      <c r="NXW2176" s="218"/>
      <c r="NXX2176" s="218"/>
      <c r="NXY2176" s="218"/>
      <c r="NXZ2176" s="218"/>
      <c r="NYA2176" s="218"/>
      <c r="NYB2176" s="218"/>
      <c r="NYC2176" s="218"/>
      <c r="NYD2176" s="218"/>
      <c r="NYE2176" s="218"/>
      <c r="NYF2176" s="218"/>
      <c r="NYG2176" s="218"/>
      <c r="NYH2176" s="218"/>
      <c r="NYI2176" s="218"/>
      <c r="NYJ2176" s="218"/>
      <c r="NYK2176" s="218"/>
      <c r="NYL2176" s="218"/>
      <c r="NYM2176" s="218"/>
      <c r="NYN2176" s="218"/>
      <c r="NYO2176" s="218"/>
      <c r="NYP2176" s="218"/>
      <c r="NYQ2176" s="218"/>
      <c r="NYR2176" s="218"/>
      <c r="NYS2176" s="218"/>
      <c r="NYT2176" s="218"/>
      <c r="NYU2176" s="218"/>
      <c r="NYV2176" s="218"/>
      <c r="NYW2176" s="218"/>
      <c r="NYX2176" s="218"/>
      <c r="NYY2176" s="218"/>
      <c r="NYZ2176" s="218"/>
      <c r="NZA2176" s="218"/>
      <c r="NZB2176" s="218"/>
      <c r="NZC2176" s="218"/>
      <c r="NZD2176" s="218"/>
      <c r="NZE2176" s="218"/>
      <c r="NZF2176" s="218"/>
      <c r="NZG2176" s="218"/>
      <c r="NZH2176" s="218"/>
      <c r="NZI2176" s="218"/>
      <c r="NZJ2176" s="218"/>
      <c r="NZK2176" s="218"/>
      <c r="NZL2176" s="218"/>
      <c r="NZM2176" s="218"/>
      <c r="NZN2176" s="218"/>
      <c r="NZO2176" s="218"/>
      <c r="NZP2176" s="218"/>
      <c r="NZQ2176" s="218"/>
      <c r="NZR2176" s="218"/>
      <c r="NZS2176" s="218"/>
      <c r="NZT2176" s="218"/>
      <c r="NZU2176" s="218"/>
      <c r="NZV2176" s="218"/>
      <c r="NZW2176" s="218"/>
      <c r="NZX2176" s="218"/>
      <c r="NZY2176" s="218"/>
      <c r="NZZ2176" s="218"/>
      <c r="OAA2176" s="218"/>
      <c r="OAB2176" s="218"/>
      <c r="OAC2176" s="218"/>
      <c r="OAD2176" s="218"/>
      <c r="OAE2176" s="218"/>
      <c r="OAF2176" s="218"/>
      <c r="OAG2176" s="218"/>
      <c r="OAH2176" s="218"/>
      <c r="OAI2176" s="218"/>
      <c r="OAJ2176" s="218"/>
      <c r="OAK2176" s="218"/>
      <c r="OAL2176" s="218"/>
      <c r="OAM2176" s="218"/>
      <c r="OAN2176" s="218"/>
      <c r="OAO2176" s="218"/>
      <c r="OAP2176" s="218"/>
      <c r="OAQ2176" s="218"/>
      <c r="OAR2176" s="218"/>
      <c r="OAS2176" s="218"/>
      <c r="OAT2176" s="218"/>
      <c r="OAU2176" s="218"/>
      <c r="OAV2176" s="218"/>
      <c r="OAW2176" s="218"/>
      <c r="OAX2176" s="218"/>
      <c r="OAY2176" s="218"/>
      <c r="OAZ2176" s="218"/>
      <c r="OBA2176" s="218"/>
      <c r="OBB2176" s="218"/>
      <c r="OBC2176" s="218"/>
      <c r="OBD2176" s="218"/>
      <c r="OBE2176" s="218"/>
      <c r="OBF2176" s="218"/>
      <c r="OBG2176" s="218"/>
      <c r="OBH2176" s="218"/>
      <c r="OBI2176" s="218"/>
      <c r="OBJ2176" s="218"/>
      <c r="OBK2176" s="218"/>
      <c r="OBL2176" s="218"/>
      <c r="OBM2176" s="218"/>
      <c r="OBN2176" s="218"/>
      <c r="OBO2176" s="218"/>
      <c r="OBP2176" s="218"/>
      <c r="OBQ2176" s="218"/>
      <c r="OBR2176" s="218"/>
      <c r="OBS2176" s="218"/>
      <c r="OBT2176" s="218"/>
      <c r="OBU2176" s="218"/>
      <c r="OBV2176" s="218"/>
      <c r="OBW2176" s="218"/>
      <c r="OBX2176" s="218"/>
      <c r="OBY2176" s="218"/>
      <c r="OBZ2176" s="218"/>
      <c r="OCA2176" s="218"/>
      <c r="OCB2176" s="218"/>
      <c r="OCC2176" s="218"/>
      <c r="OCD2176" s="218"/>
      <c r="OCE2176" s="218"/>
      <c r="OCF2176" s="218"/>
      <c r="OCG2176" s="218"/>
      <c r="OCH2176" s="218"/>
      <c r="OCI2176" s="218"/>
      <c r="OCJ2176" s="218"/>
      <c r="OCK2176" s="218"/>
      <c r="OCL2176" s="218"/>
      <c r="OCM2176" s="218"/>
      <c r="OCN2176" s="218"/>
      <c r="OCO2176" s="218"/>
      <c r="OCP2176" s="218"/>
      <c r="OCQ2176" s="218"/>
      <c r="OCR2176" s="218"/>
      <c r="OCS2176" s="218"/>
      <c r="OCT2176" s="218"/>
      <c r="OCU2176" s="218"/>
      <c r="OCV2176" s="218"/>
      <c r="OCW2176" s="218"/>
      <c r="OCX2176" s="218"/>
      <c r="OCY2176" s="218"/>
      <c r="OCZ2176" s="218"/>
      <c r="ODA2176" s="218"/>
      <c r="ODB2176" s="218"/>
      <c r="ODC2176" s="218"/>
      <c r="ODD2176" s="218"/>
      <c r="ODE2176" s="218"/>
      <c r="ODF2176" s="218"/>
      <c r="ODG2176" s="218"/>
      <c r="ODH2176" s="218"/>
      <c r="ODI2176" s="218"/>
      <c r="ODJ2176" s="218"/>
      <c r="ODK2176" s="218"/>
      <c r="ODL2176" s="218"/>
      <c r="ODM2176" s="218"/>
      <c r="ODN2176" s="218"/>
      <c r="ODO2176" s="218"/>
      <c r="ODP2176" s="218"/>
      <c r="ODQ2176" s="218"/>
      <c r="ODR2176" s="218"/>
      <c r="ODS2176" s="218"/>
      <c r="ODT2176" s="218"/>
      <c r="ODU2176" s="218"/>
      <c r="ODV2176" s="218"/>
      <c r="ODW2176" s="218"/>
      <c r="ODX2176" s="218"/>
      <c r="ODY2176" s="218"/>
      <c r="ODZ2176" s="218"/>
      <c r="OEA2176" s="218"/>
      <c r="OEB2176" s="218"/>
      <c r="OEC2176" s="218"/>
      <c r="OED2176" s="218"/>
      <c r="OEE2176" s="218"/>
      <c r="OEF2176" s="218"/>
      <c r="OEG2176" s="218"/>
      <c r="OEH2176" s="218"/>
      <c r="OEI2176" s="218"/>
      <c r="OEJ2176" s="218"/>
      <c r="OEK2176" s="218"/>
      <c r="OEL2176" s="218"/>
      <c r="OEM2176" s="218"/>
      <c r="OEN2176" s="218"/>
      <c r="OEO2176" s="218"/>
      <c r="OEP2176" s="218"/>
      <c r="OEQ2176" s="218"/>
      <c r="OER2176" s="218"/>
      <c r="OES2176" s="218"/>
      <c r="OET2176" s="218"/>
      <c r="OEU2176" s="218"/>
      <c r="OEV2176" s="218"/>
      <c r="OEW2176" s="218"/>
      <c r="OEX2176" s="218"/>
      <c r="OEY2176" s="218"/>
      <c r="OEZ2176" s="218"/>
      <c r="OFA2176" s="218"/>
      <c r="OFB2176" s="218"/>
      <c r="OFC2176" s="218"/>
      <c r="OFD2176" s="218"/>
      <c r="OFE2176" s="218"/>
      <c r="OFF2176" s="218"/>
      <c r="OFG2176" s="218"/>
      <c r="OFH2176" s="218"/>
      <c r="OFI2176" s="218"/>
      <c r="OFJ2176" s="218"/>
      <c r="OFK2176" s="218"/>
      <c r="OFL2176" s="218"/>
      <c r="OFM2176" s="218"/>
      <c r="OFN2176" s="218"/>
      <c r="OFO2176" s="218"/>
      <c r="OFP2176" s="218"/>
      <c r="OFQ2176" s="218"/>
      <c r="OFR2176" s="218"/>
      <c r="OFS2176" s="218"/>
      <c r="OFT2176" s="218"/>
      <c r="OFU2176" s="218"/>
      <c r="OFV2176" s="218"/>
      <c r="OFW2176" s="218"/>
      <c r="OFX2176" s="218"/>
      <c r="OFY2176" s="218"/>
      <c r="OFZ2176" s="218"/>
      <c r="OGA2176" s="218"/>
      <c r="OGB2176" s="218"/>
      <c r="OGC2176" s="218"/>
      <c r="OGD2176" s="218"/>
      <c r="OGE2176" s="218"/>
      <c r="OGF2176" s="218"/>
      <c r="OGG2176" s="218"/>
      <c r="OGH2176" s="218"/>
      <c r="OGI2176" s="218"/>
      <c r="OGJ2176" s="218"/>
      <c r="OGK2176" s="218"/>
      <c r="OGL2176" s="218"/>
      <c r="OGM2176" s="218"/>
      <c r="OGN2176" s="218"/>
      <c r="OGO2176" s="218"/>
      <c r="OGP2176" s="218"/>
      <c r="OGQ2176" s="218"/>
      <c r="OGR2176" s="218"/>
      <c r="OGS2176" s="218"/>
      <c r="OGT2176" s="218"/>
      <c r="OGU2176" s="218"/>
      <c r="OGV2176" s="218"/>
      <c r="OGW2176" s="218"/>
      <c r="OGX2176" s="218"/>
      <c r="OGY2176" s="218"/>
      <c r="OGZ2176" s="218"/>
      <c r="OHA2176" s="218"/>
      <c r="OHB2176" s="218"/>
      <c r="OHC2176" s="218"/>
      <c r="OHD2176" s="218"/>
      <c r="OHE2176" s="218"/>
      <c r="OHF2176" s="218"/>
      <c r="OHG2176" s="218"/>
      <c r="OHH2176" s="218"/>
      <c r="OHI2176" s="218"/>
      <c r="OHJ2176" s="218"/>
      <c r="OHK2176" s="218"/>
      <c r="OHL2176" s="218"/>
      <c r="OHM2176" s="218"/>
      <c r="OHN2176" s="218"/>
      <c r="OHO2176" s="218"/>
      <c r="OHP2176" s="218"/>
      <c r="OHQ2176" s="218"/>
      <c r="OHR2176" s="218"/>
      <c r="OHS2176" s="218"/>
      <c r="OHT2176" s="218"/>
      <c r="OHU2176" s="218"/>
      <c r="OHV2176" s="218"/>
      <c r="OHW2176" s="218"/>
      <c r="OHX2176" s="218"/>
      <c r="OHY2176" s="218"/>
      <c r="OHZ2176" s="218"/>
      <c r="OIA2176" s="218"/>
      <c r="OIB2176" s="218"/>
      <c r="OIC2176" s="218"/>
      <c r="OID2176" s="218"/>
      <c r="OIE2176" s="218"/>
      <c r="OIF2176" s="218"/>
      <c r="OIG2176" s="218"/>
      <c r="OIH2176" s="218"/>
      <c r="OII2176" s="218"/>
      <c r="OIJ2176" s="218"/>
      <c r="OIK2176" s="218"/>
      <c r="OIL2176" s="218"/>
      <c r="OIM2176" s="218"/>
      <c r="OIN2176" s="218"/>
      <c r="OIO2176" s="218"/>
      <c r="OIP2176" s="218"/>
      <c r="OIQ2176" s="218"/>
      <c r="OIR2176" s="218"/>
      <c r="OIS2176" s="218"/>
      <c r="OIT2176" s="218"/>
      <c r="OIU2176" s="218"/>
      <c r="OIV2176" s="218"/>
      <c r="OIW2176" s="218"/>
      <c r="OIX2176" s="218"/>
      <c r="OIY2176" s="218"/>
      <c r="OIZ2176" s="218"/>
      <c r="OJA2176" s="218"/>
      <c r="OJB2176" s="218"/>
      <c r="OJC2176" s="218"/>
      <c r="OJD2176" s="218"/>
      <c r="OJE2176" s="218"/>
      <c r="OJF2176" s="218"/>
      <c r="OJG2176" s="218"/>
      <c r="OJH2176" s="218"/>
      <c r="OJI2176" s="218"/>
      <c r="OJJ2176" s="218"/>
      <c r="OJK2176" s="218"/>
      <c r="OJL2176" s="218"/>
      <c r="OJM2176" s="218"/>
      <c r="OJN2176" s="218"/>
      <c r="OJO2176" s="218"/>
      <c r="OJP2176" s="218"/>
      <c r="OJQ2176" s="218"/>
      <c r="OJR2176" s="218"/>
      <c r="OJS2176" s="218"/>
      <c r="OJT2176" s="218"/>
      <c r="OJU2176" s="218"/>
      <c r="OJV2176" s="218"/>
      <c r="OJW2176" s="218"/>
      <c r="OJX2176" s="218"/>
      <c r="OJY2176" s="218"/>
      <c r="OJZ2176" s="218"/>
      <c r="OKA2176" s="218"/>
      <c r="OKB2176" s="218"/>
      <c r="OKC2176" s="218"/>
      <c r="OKD2176" s="218"/>
      <c r="OKE2176" s="218"/>
      <c r="OKF2176" s="218"/>
      <c r="OKG2176" s="218"/>
      <c r="OKH2176" s="218"/>
      <c r="OKI2176" s="218"/>
      <c r="OKJ2176" s="218"/>
      <c r="OKK2176" s="218"/>
      <c r="OKL2176" s="218"/>
      <c r="OKM2176" s="218"/>
      <c r="OKN2176" s="218"/>
      <c r="OKO2176" s="218"/>
      <c r="OKP2176" s="218"/>
      <c r="OKQ2176" s="218"/>
      <c r="OKR2176" s="218"/>
      <c r="OKS2176" s="218"/>
      <c r="OKT2176" s="218"/>
      <c r="OKU2176" s="218"/>
      <c r="OKV2176" s="218"/>
      <c r="OKW2176" s="218"/>
      <c r="OKX2176" s="218"/>
      <c r="OKY2176" s="218"/>
      <c r="OKZ2176" s="218"/>
      <c r="OLA2176" s="218"/>
      <c r="OLB2176" s="218"/>
      <c r="OLC2176" s="218"/>
      <c r="OLD2176" s="218"/>
      <c r="OLE2176" s="218"/>
      <c r="OLF2176" s="218"/>
      <c r="OLG2176" s="218"/>
      <c r="OLH2176" s="218"/>
      <c r="OLI2176" s="218"/>
      <c r="OLJ2176" s="218"/>
      <c r="OLK2176" s="218"/>
      <c r="OLL2176" s="218"/>
      <c r="OLM2176" s="218"/>
      <c r="OLN2176" s="218"/>
      <c r="OLO2176" s="218"/>
      <c r="OLP2176" s="218"/>
      <c r="OLQ2176" s="218"/>
      <c r="OLR2176" s="218"/>
      <c r="OLS2176" s="218"/>
      <c r="OLT2176" s="218"/>
      <c r="OLU2176" s="218"/>
      <c r="OLV2176" s="218"/>
      <c r="OLW2176" s="218"/>
      <c r="OLX2176" s="218"/>
      <c r="OLY2176" s="218"/>
      <c r="OLZ2176" s="218"/>
      <c r="OMA2176" s="218"/>
      <c r="OMB2176" s="218"/>
      <c r="OMC2176" s="218"/>
      <c r="OMD2176" s="218"/>
      <c r="OME2176" s="218"/>
      <c r="OMF2176" s="218"/>
      <c r="OMG2176" s="218"/>
      <c r="OMH2176" s="218"/>
      <c r="OMI2176" s="218"/>
      <c r="OMJ2176" s="218"/>
      <c r="OMK2176" s="218"/>
      <c r="OML2176" s="218"/>
      <c r="OMM2176" s="218"/>
      <c r="OMN2176" s="218"/>
      <c r="OMO2176" s="218"/>
      <c r="OMP2176" s="218"/>
      <c r="OMQ2176" s="218"/>
      <c r="OMR2176" s="218"/>
      <c r="OMS2176" s="218"/>
      <c r="OMT2176" s="218"/>
      <c r="OMU2176" s="218"/>
      <c r="OMV2176" s="218"/>
      <c r="OMW2176" s="218"/>
      <c r="OMX2176" s="218"/>
      <c r="OMY2176" s="218"/>
      <c r="OMZ2176" s="218"/>
      <c r="ONA2176" s="218"/>
      <c r="ONB2176" s="218"/>
      <c r="ONC2176" s="218"/>
      <c r="OND2176" s="218"/>
      <c r="ONE2176" s="218"/>
      <c r="ONF2176" s="218"/>
      <c r="ONG2176" s="218"/>
      <c r="ONH2176" s="218"/>
      <c r="ONI2176" s="218"/>
      <c r="ONJ2176" s="218"/>
      <c r="ONK2176" s="218"/>
      <c r="ONL2176" s="218"/>
      <c r="ONM2176" s="218"/>
      <c r="ONN2176" s="218"/>
      <c r="ONO2176" s="218"/>
      <c r="ONP2176" s="218"/>
      <c r="ONQ2176" s="218"/>
      <c r="ONR2176" s="218"/>
      <c r="ONS2176" s="218"/>
      <c r="ONT2176" s="218"/>
      <c r="ONU2176" s="218"/>
      <c r="ONV2176" s="218"/>
      <c r="ONW2176" s="218"/>
      <c r="ONX2176" s="218"/>
      <c r="ONY2176" s="218"/>
      <c r="ONZ2176" s="218"/>
      <c r="OOA2176" s="218"/>
      <c r="OOB2176" s="218"/>
      <c r="OOC2176" s="218"/>
      <c r="OOD2176" s="218"/>
      <c r="OOE2176" s="218"/>
      <c r="OOF2176" s="218"/>
      <c r="OOG2176" s="218"/>
      <c r="OOH2176" s="218"/>
      <c r="OOI2176" s="218"/>
      <c r="OOJ2176" s="218"/>
      <c r="OOK2176" s="218"/>
      <c r="OOL2176" s="218"/>
      <c r="OOM2176" s="218"/>
      <c r="OON2176" s="218"/>
      <c r="OOO2176" s="218"/>
      <c r="OOP2176" s="218"/>
      <c r="OOQ2176" s="218"/>
      <c r="OOR2176" s="218"/>
      <c r="OOS2176" s="218"/>
      <c r="OOT2176" s="218"/>
      <c r="OOU2176" s="218"/>
      <c r="OOV2176" s="218"/>
      <c r="OOW2176" s="218"/>
      <c r="OOX2176" s="218"/>
      <c r="OOY2176" s="218"/>
      <c r="OOZ2176" s="218"/>
      <c r="OPA2176" s="218"/>
      <c r="OPB2176" s="218"/>
      <c r="OPC2176" s="218"/>
      <c r="OPD2176" s="218"/>
      <c r="OPE2176" s="218"/>
      <c r="OPF2176" s="218"/>
      <c r="OPG2176" s="218"/>
      <c r="OPH2176" s="218"/>
      <c r="OPI2176" s="218"/>
      <c r="OPJ2176" s="218"/>
      <c r="OPK2176" s="218"/>
      <c r="OPL2176" s="218"/>
      <c r="OPM2176" s="218"/>
      <c r="OPN2176" s="218"/>
      <c r="OPO2176" s="218"/>
      <c r="OPP2176" s="218"/>
      <c r="OPQ2176" s="218"/>
      <c r="OPR2176" s="218"/>
      <c r="OPS2176" s="218"/>
      <c r="OPT2176" s="218"/>
      <c r="OPU2176" s="218"/>
      <c r="OPV2176" s="218"/>
      <c r="OPW2176" s="218"/>
      <c r="OPX2176" s="218"/>
      <c r="OPY2176" s="218"/>
      <c r="OPZ2176" s="218"/>
      <c r="OQA2176" s="218"/>
      <c r="OQB2176" s="218"/>
      <c r="OQC2176" s="218"/>
      <c r="OQD2176" s="218"/>
      <c r="OQE2176" s="218"/>
      <c r="OQF2176" s="218"/>
      <c r="OQG2176" s="218"/>
      <c r="OQH2176" s="218"/>
      <c r="OQI2176" s="218"/>
      <c r="OQJ2176" s="218"/>
      <c r="OQK2176" s="218"/>
      <c r="OQL2176" s="218"/>
      <c r="OQM2176" s="218"/>
      <c r="OQN2176" s="218"/>
      <c r="OQO2176" s="218"/>
      <c r="OQP2176" s="218"/>
      <c r="OQQ2176" s="218"/>
      <c r="OQR2176" s="218"/>
      <c r="OQS2176" s="218"/>
      <c r="OQT2176" s="218"/>
      <c r="OQU2176" s="218"/>
      <c r="OQV2176" s="218"/>
      <c r="OQW2176" s="218"/>
      <c r="OQX2176" s="218"/>
      <c r="OQY2176" s="218"/>
      <c r="OQZ2176" s="218"/>
      <c r="ORA2176" s="218"/>
      <c r="ORB2176" s="218"/>
      <c r="ORC2176" s="218"/>
      <c r="ORD2176" s="218"/>
      <c r="ORE2176" s="218"/>
      <c r="ORF2176" s="218"/>
      <c r="ORG2176" s="218"/>
      <c r="ORH2176" s="218"/>
      <c r="ORI2176" s="218"/>
      <c r="ORJ2176" s="218"/>
      <c r="ORK2176" s="218"/>
      <c r="ORL2176" s="218"/>
      <c r="ORM2176" s="218"/>
      <c r="ORN2176" s="218"/>
      <c r="ORO2176" s="218"/>
      <c r="ORP2176" s="218"/>
      <c r="ORQ2176" s="218"/>
      <c r="ORR2176" s="218"/>
      <c r="ORS2176" s="218"/>
      <c r="ORT2176" s="218"/>
      <c r="ORU2176" s="218"/>
      <c r="ORV2176" s="218"/>
      <c r="ORW2176" s="218"/>
      <c r="ORX2176" s="218"/>
      <c r="ORY2176" s="218"/>
      <c r="ORZ2176" s="218"/>
      <c r="OSA2176" s="218"/>
      <c r="OSB2176" s="218"/>
      <c r="OSC2176" s="218"/>
      <c r="OSD2176" s="218"/>
      <c r="OSE2176" s="218"/>
      <c r="OSF2176" s="218"/>
      <c r="OSG2176" s="218"/>
      <c r="OSH2176" s="218"/>
      <c r="OSI2176" s="218"/>
      <c r="OSJ2176" s="218"/>
      <c r="OSK2176" s="218"/>
      <c r="OSL2176" s="218"/>
      <c r="OSM2176" s="218"/>
      <c r="OSN2176" s="218"/>
      <c r="OSO2176" s="218"/>
      <c r="OSP2176" s="218"/>
      <c r="OSQ2176" s="218"/>
      <c r="OSR2176" s="218"/>
      <c r="OSS2176" s="218"/>
      <c r="OST2176" s="218"/>
      <c r="OSU2176" s="218"/>
      <c r="OSV2176" s="218"/>
      <c r="OSW2176" s="218"/>
      <c r="OSX2176" s="218"/>
      <c r="OSY2176" s="218"/>
      <c r="OSZ2176" s="218"/>
      <c r="OTA2176" s="218"/>
      <c r="OTB2176" s="218"/>
      <c r="OTC2176" s="218"/>
      <c r="OTD2176" s="218"/>
      <c r="OTE2176" s="218"/>
      <c r="OTF2176" s="218"/>
      <c r="OTG2176" s="218"/>
      <c r="OTH2176" s="218"/>
      <c r="OTI2176" s="218"/>
      <c r="OTJ2176" s="218"/>
      <c r="OTK2176" s="218"/>
      <c r="OTL2176" s="218"/>
      <c r="OTM2176" s="218"/>
      <c r="OTN2176" s="218"/>
      <c r="OTO2176" s="218"/>
      <c r="OTP2176" s="218"/>
      <c r="OTQ2176" s="218"/>
      <c r="OTR2176" s="218"/>
      <c r="OTS2176" s="218"/>
      <c r="OTT2176" s="218"/>
      <c r="OTU2176" s="218"/>
      <c r="OTV2176" s="218"/>
      <c r="OTW2176" s="218"/>
      <c r="OTX2176" s="218"/>
      <c r="OTY2176" s="218"/>
      <c r="OTZ2176" s="218"/>
      <c r="OUA2176" s="218"/>
      <c r="OUB2176" s="218"/>
      <c r="OUC2176" s="218"/>
      <c r="OUD2176" s="218"/>
      <c r="OUE2176" s="218"/>
      <c r="OUF2176" s="218"/>
      <c r="OUG2176" s="218"/>
      <c r="OUH2176" s="218"/>
      <c r="OUI2176" s="218"/>
      <c r="OUJ2176" s="218"/>
      <c r="OUK2176" s="218"/>
      <c r="OUL2176" s="218"/>
      <c r="OUM2176" s="218"/>
      <c r="OUN2176" s="218"/>
      <c r="OUO2176" s="218"/>
      <c r="OUP2176" s="218"/>
      <c r="OUQ2176" s="218"/>
      <c r="OUR2176" s="218"/>
      <c r="OUS2176" s="218"/>
      <c r="OUT2176" s="218"/>
      <c r="OUU2176" s="218"/>
      <c r="OUV2176" s="218"/>
      <c r="OUW2176" s="218"/>
      <c r="OUX2176" s="218"/>
      <c r="OUY2176" s="218"/>
      <c r="OUZ2176" s="218"/>
      <c r="OVA2176" s="218"/>
      <c r="OVB2176" s="218"/>
      <c r="OVC2176" s="218"/>
      <c r="OVD2176" s="218"/>
      <c r="OVE2176" s="218"/>
      <c r="OVF2176" s="218"/>
      <c r="OVG2176" s="218"/>
      <c r="OVH2176" s="218"/>
      <c r="OVI2176" s="218"/>
      <c r="OVJ2176" s="218"/>
      <c r="OVK2176" s="218"/>
      <c r="OVL2176" s="218"/>
      <c r="OVM2176" s="218"/>
      <c r="OVN2176" s="218"/>
      <c r="OVO2176" s="218"/>
      <c r="OVP2176" s="218"/>
      <c r="OVQ2176" s="218"/>
      <c r="OVR2176" s="218"/>
      <c r="OVS2176" s="218"/>
      <c r="OVT2176" s="218"/>
      <c r="OVU2176" s="218"/>
      <c r="OVV2176" s="218"/>
      <c r="OVW2176" s="218"/>
      <c r="OVX2176" s="218"/>
      <c r="OVY2176" s="218"/>
      <c r="OVZ2176" s="218"/>
      <c r="OWA2176" s="218"/>
      <c r="OWB2176" s="218"/>
      <c r="OWC2176" s="218"/>
      <c r="OWD2176" s="218"/>
      <c r="OWE2176" s="218"/>
      <c r="OWF2176" s="218"/>
      <c r="OWG2176" s="218"/>
      <c r="OWH2176" s="218"/>
      <c r="OWI2176" s="218"/>
      <c r="OWJ2176" s="218"/>
      <c r="OWK2176" s="218"/>
      <c r="OWL2176" s="218"/>
      <c r="OWM2176" s="218"/>
      <c r="OWN2176" s="218"/>
      <c r="OWO2176" s="218"/>
      <c r="OWP2176" s="218"/>
      <c r="OWQ2176" s="218"/>
      <c r="OWR2176" s="218"/>
      <c r="OWS2176" s="218"/>
      <c r="OWT2176" s="218"/>
      <c r="OWU2176" s="218"/>
      <c r="OWV2176" s="218"/>
      <c r="OWW2176" s="218"/>
      <c r="OWX2176" s="218"/>
      <c r="OWY2176" s="218"/>
      <c r="OWZ2176" s="218"/>
      <c r="OXA2176" s="218"/>
      <c r="OXB2176" s="218"/>
      <c r="OXC2176" s="218"/>
      <c r="OXD2176" s="218"/>
      <c r="OXE2176" s="218"/>
      <c r="OXF2176" s="218"/>
      <c r="OXG2176" s="218"/>
      <c r="OXH2176" s="218"/>
      <c r="OXI2176" s="218"/>
      <c r="OXJ2176" s="218"/>
      <c r="OXK2176" s="218"/>
      <c r="OXL2176" s="218"/>
      <c r="OXM2176" s="218"/>
      <c r="OXN2176" s="218"/>
      <c r="OXO2176" s="218"/>
      <c r="OXP2176" s="218"/>
      <c r="OXQ2176" s="218"/>
      <c r="OXR2176" s="218"/>
      <c r="OXS2176" s="218"/>
      <c r="OXT2176" s="218"/>
      <c r="OXU2176" s="218"/>
      <c r="OXV2176" s="218"/>
      <c r="OXW2176" s="218"/>
      <c r="OXX2176" s="218"/>
      <c r="OXY2176" s="218"/>
      <c r="OXZ2176" s="218"/>
      <c r="OYA2176" s="218"/>
      <c r="OYB2176" s="218"/>
      <c r="OYC2176" s="218"/>
      <c r="OYD2176" s="218"/>
      <c r="OYE2176" s="218"/>
      <c r="OYF2176" s="218"/>
      <c r="OYG2176" s="218"/>
      <c r="OYH2176" s="218"/>
      <c r="OYI2176" s="218"/>
      <c r="OYJ2176" s="218"/>
      <c r="OYK2176" s="218"/>
      <c r="OYL2176" s="218"/>
      <c r="OYM2176" s="218"/>
      <c r="OYN2176" s="218"/>
      <c r="OYO2176" s="218"/>
      <c r="OYP2176" s="218"/>
      <c r="OYQ2176" s="218"/>
      <c r="OYR2176" s="218"/>
      <c r="OYS2176" s="218"/>
      <c r="OYT2176" s="218"/>
      <c r="OYU2176" s="218"/>
      <c r="OYV2176" s="218"/>
      <c r="OYW2176" s="218"/>
      <c r="OYX2176" s="218"/>
      <c r="OYY2176" s="218"/>
      <c r="OYZ2176" s="218"/>
      <c r="OZA2176" s="218"/>
      <c r="OZB2176" s="218"/>
      <c r="OZC2176" s="218"/>
      <c r="OZD2176" s="218"/>
      <c r="OZE2176" s="218"/>
      <c r="OZF2176" s="218"/>
      <c r="OZG2176" s="218"/>
      <c r="OZH2176" s="218"/>
      <c r="OZI2176" s="218"/>
      <c r="OZJ2176" s="218"/>
      <c r="OZK2176" s="218"/>
      <c r="OZL2176" s="218"/>
      <c r="OZM2176" s="218"/>
      <c r="OZN2176" s="218"/>
      <c r="OZO2176" s="218"/>
      <c r="OZP2176" s="218"/>
      <c r="OZQ2176" s="218"/>
      <c r="OZR2176" s="218"/>
      <c r="OZS2176" s="218"/>
      <c r="OZT2176" s="218"/>
      <c r="OZU2176" s="218"/>
      <c r="OZV2176" s="218"/>
      <c r="OZW2176" s="218"/>
      <c r="OZX2176" s="218"/>
      <c r="OZY2176" s="218"/>
      <c r="OZZ2176" s="218"/>
      <c r="PAA2176" s="218"/>
      <c r="PAB2176" s="218"/>
      <c r="PAC2176" s="218"/>
      <c r="PAD2176" s="218"/>
      <c r="PAE2176" s="218"/>
      <c r="PAF2176" s="218"/>
      <c r="PAG2176" s="218"/>
      <c r="PAH2176" s="218"/>
      <c r="PAI2176" s="218"/>
      <c r="PAJ2176" s="218"/>
      <c r="PAK2176" s="218"/>
      <c r="PAL2176" s="218"/>
      <c r="PAM2176" s="218"/>
      <c r="PAN2176" s="218"/>
      <c r="PAO2176" s="218"/>
      <c r="PAP2176" s="218"/>
      <c r="PAQ2176" s="218"/>
      <c r="PAR2176" s="218"/>
      <c r="PAS2176" s="218"/>
      <c r="PAT2176" s="218"/>
      <c r="PAU2176" s="218"/>
      <c r="PAV2176" s="218"/>
      <c r="PAW2176" s="218"/>
      <c r="PAX2176" s="218"/>
      <c r="PAY2176" s="218"/>
      <c r="PAZ2176" s="218"/>
      <c r="PBA2176" s="218"/>
      <c r="PBB2176" s="218"/>
      <c r="PBC2176" s="218"/>
      <c r="PBD2176" s="218"/>
      <c r="PBE2176" s="218"/>
      <c r="PBF2176" s="218"/>
      <c r="PBG2176" s="218"/>
      <c r="PBH2176" s="218"/>
      <c r="PBI2176" s="218"/>
      <c r="PBJ2176" s="218"/>
      <c r="PBK2176" s="218"/>
      <c r="PBL2176" s="218"/>
      <c r="PBM2176" s="218"/>
      <c r="PBN2176" s="218"/>
      <c r="PBO2176" s="218"/>
      <c r="PBP2176" s="218"/>
      <c r="PBQ2176" s="218"/>
      <c r="PBR2176" s="218"/>
      <c r="PBS2176" s="218"/>
      <c r="PBT2176" s="218"/>
      <c r="PBU2176" s="218"/>
      <c r="PBV2176" s="218"/>
      <c r="PBW2176" s="218"/>
      <c r="PBX2176" s="218"/>
      <c r="PBY2176" s="218"/>
      <c r="PBZ2176" s="218"/>
      <c r="PCA2176" s="218"/>
      <c r="PCB2176" s="218"/>
      <c r="PCC2176" s="218"/>
      <c r="PCD2176" s="218"/>
      <c r="PCE2176" s="218"/>
      <c r="PCF2176" s="218"/>
      <c r="PCG2176" s="218"/>
      <c r="PCH2176" s="218"/>
      <c r="PCI2176" s="218"/>
      <c r="PCJ2176" s="218"/>
      <c r="PCK2176" s="218"/>
      <c r="PCL2176" s="218"/>
      <c r="PCM2176" s="218"/>
      <c r="PCN2176" s="218"/>
      <c r="PCO2176" s="218"/>
      <c r="PCP2176" s="218"/>
      <c r="PCQ2176" s="218"/>
      <c r="PCR2176" s="218"/>
      <c r="PCS2176" s="218"/>
      <c r="PCT2176" s="218"/>
      <c r="PCU2176" s="218"/>
      <c r="PCV2176" s="218"/>
      <c r="PCW2176" s="218"/>
      <c r="PCX2176" s="218"/>
      <c r="PCY2176" s="218"/>
      <c r="PCZ2176" s="218"/>
      <c r="PDA2176" s="218"/>
      <c r="PDB2176" s="218"/>
      <c r="PDC2176" s="218"/>
      <c r="PDD2176" s="218"/>
      <c r="PDE2176" s="218"/>
      <c r="PDF2176" s="218"/>
      <c r="PDG2176" s="218"/>
      <c r="PDH2176" s="218"/>
      <c r="PDI2176" s="218"/>
      <c r="PDJ2176" s="218"/>
      <c r="PDK2176" s="218"/>
      <c r="PDL2176" s="218"/>
      <c r="PDM2176" s="218"/>
      <c r="PDN2176" s="218"/>
      <c r="PDO2176" s="218"/>
      <c r="PDP2176" s="218"/>
      <c r="PDQ2176" s="218"/>
      <c r="PDR2176" s="218"/>
      <c r="PDS2176" s="218"/>
      <c r="PDT2176" s="218"/>
      <c r="PDU2176" s="218"/>
      <c r="PDV2176" s="218"/>
      <c r="PDW2176" s="218"/>
      <c r="PDX2176" s="218"/>
      <c r="PDY2176" s="218"/>
      <c r="PDZ2176" s="218"/>
      <c r="PEA2176" s="218"/>
      <c r="PEB2176" s="218"/>
      <c r="PEC2176" s="218"/>
      <c r="PED2176" s="218"/>
      <c r="PEE2176" s="218"/>
      <c r="PEF2176" s="218"/>
      <c r="PEG2176" s="218"/>
      <c r="PEH2176" s="218"/>
      <c r="PEI2176" s="218"/>
      <c r="PEJ2176" s="218"/>
      <c r="PEK2176" s="218"/>
      <c r="PEL2176" s="218"/>
      <c r="PEM2176" s="218"/>
      <c r="PEN2176" s="218"/>
      <c r="PEO2176" s="218"/>
      <c r="PEP2176" s="218"/>
      <c r="PEQ2176" s="218"/>
      <c r="PER2176" s="218"/>
      <c r="PES2176" s="218"/>
      <c r="PET2176" s="218"/>
      <c r="PEU2176" s="218"/>
      <c r="PEV2176" s="218"/>
      <c r="PEW2176" s="218"/>
      <c r="PEX2176" s="218"/>
      <c r="PEY2176" s="218"/>
      <c r="PEZ2176" s="218"/>
      <c r="PFA2176" s="218"/>
      <c r="PFB2176" s="218"/>
      <c r="PFC2176" s="218"/>
      <c r="PFD2176" s="218"/>
      <c r="PFE2176" s="218"/>
      <c r="PFF2176" s="218"/>
      <c r="PFG2176" s="218"/>
      <c r="PFH2176" s="218"/>
      <c r="PFI2176" s="218"/>
      <c r="PFJ2176" s="218"/>
      <c r="PFK2176" s="218"/>
      <c r="PFL2176" s="218"/>
      <c r="PFM2176" s="218"/>
      <c r="PFN2176" s="218"/>
      <c r="PFO2176" s="218"/>
      <c r="PFP2176" s="218"/>
      <c r="PFQ2176" s="218"/>
      <c r="PFR2176" s="218"/>
      <c r="PFS2176" s="218"/>
      <c r="PFT2176" s="218"/>
      <c r="PFU2176" s="218"/>
      <c r="PFV2176" s="218"/>
      <c r="PFW2176" s="218"/>
      <c r="PFX2176" s="218"/>
      <c r="PFY2176" s="218"/>
      <c r="PFZ2176" s="218"/>
      <c r="PGA2176" s="218"/>
      <c r="PGB2176" s="218"/>
      <c r="PGC2176" s="218"/>
      <c r="PGD2176" s="218"/>
      <c r="PGE2176" s="218"/>
      <c r="PGF2176" s="218"/>
      <c r="PGG2176" s="218"/>
      <c r="PGH2176" s="218"/>
      <c r="PGI2176" s="218"/>
      <c r="PGJ2176" s="218"/>
      <c r="PGK2176" s="218"/>
      <c r="PGL2176" s="218"/>
      <c r="PGM2176" s="218"/>
      <c r="PGN2176" s="218"/>
      <c r="PGO2176" s="218"/>
      <c r="PGP2176" s="218"/>
      <c r="PGQ2176" s="218"/>
      <c r="PGR2176" s="218"/>
      <c r="PGS2176" s="218"/>
      <c r="PGT2176" s="218"/>
      <c r="PGU2176" s="218"/>
      <c r="PGV2176" s="218"/>
      <c r="PGW2176" s="218"/>
      <c r="PGX2176" s="218"/>
      <c r="PGY2176" s="218"/>
      <c r="PGZ2176" s="218"/>
      <c r="PHA2176" s="218"/>
      <c r="PHB2176" s="218"/>
      <c r="PHC2176" s="218"/>
      <c r="PHD2176" s="218"/>
      <c r="PHE2176" s="218"/>
      <c r="PHF2176" s="218"/>
      <c r="PHG2176" s="218"/>
      <c r="PHH2176" s="218"/>
      <c r="PHI2176" s="218"/>
      <c r="PHJ2176" s="218"/>
      <c r="PHK2176" s="218"/>
      <c r="PHL2176" s="218"/>
      <c r="PHM2176" s="218"/>
      <c r="PHN2176" s="218"/>
      <c r="PHO2176" s="218"/>
      <c r="PHP2176" s="218"/>
      <c r="PHQ2176" s="218"/>
      <c r="PHR2176" s="218"/>
      <c r="PHS2176" s="218"/>
      <c r="PHT2176" s="218"/>
      <c r="PHU2176" s="218"/>
      <c r="PHV2176" s="218"/>
      <c r="PHW2176" s="218"/>
      <c r="PHX2176" s="218"/>
      <c r="PHY2176" s="218"/>
      <c r="PHZ2176" s="218"/>
      <c r="PIA2176" s="218"/>
      <c r="PIB2176" s="218"/>
      <c r="PIC2176" s="218"/>
      <c r="PID2176" s="218"/>
      <c r="PIE2176" s="218"/>
      <c r="PIF2176" s="218"/>
      <c r="PIG2176" s="218"/>
      <c r="PIH2176" s="218"/>
      <c r="PII2176" s="218"/>
      <c r="PIJ2176" s="218"/>
      <c r="PIK2176" s="218"/>
      <c r="PIL2176" s="218"/>
      <c r="PIM2176" s="218"/>
      <c r="PIN2176" s="218"/>
      <c r="PIO2176" s="218"/>
      <c r="PIP2176" s="218"/>
      <c r="PIQ2176" s="218"/>
      <c r="PIR2176" s="218"/>
      <c r="PIS2176" s="218"/>
      <c r="PIT2176" s="218"/>
      <c r="PIU2176" s="218"/>
      <c r="PIV2176" s="218"/>
      <c r="PIW2176" s="218"/>
      <c r="PIX2176" s="218"/>
      <c r="PIY2176" s="218"/>
      <c r="PIZ2176" s="218"/>
      <c r="PJA2176" s="218"/>
      <c r="PJB2176" s="218"/>
      <c r="PJC2176" s="218"/>
      <c r="PJD2176" s="218"/>
      <c r="PJE2176" s="218"/>
      <c r="PJF2176" s="218"/>
      <c r="PJG2176" s="218"/>
      <c r="PJH2176" s="218"/>
      <c r="PJI2176" s="218"/>
      <c r="PJJ2176" s="218"/>
      <c r="PJK2176" s="218"/>
      <c r="PJL2176" s="218"/>
      <c r="PJM2176" s="218"/>
      <c r="PJN2176" s="218"/>
      <c r="PJO2176" s="218"/>
      <c r="PJP2176" s="218"/>
      <c r="PJQ2176" s="218"/>
      <c r="PJR2176" s="218"/>
      <c r="PJS2176" s="218"/>
      <c r="PJT2176" s="218"/>
      <c r="PJU2176" s="218"/>
      <c r="PJV2176" s="218"/>
      <c r="PJW2176" s="218"/>
      <c r="PJX2176" s="218"/>
      <c r="PJY2176" s="218"/>
      <c r="PJZ2176" s="218"/>
      <c r="PKA2176" s="218"/>
      <c r="PKB2176" s="218"/>
      <c r="PKC2176" s="218"/>
      <c r="PKD2176" s="218"/>
      <c r="PKE2176" s="218"/>
      <c r="PKF2176" s="218"/>
      <c r="PKG2176" s="218"/>
      <c r="PKH2176" s="218"/>
      <c r="PKI2176" s="218"/>
      <c r="PKJ2176" s="218"/>
      <c r="PKK2176" s="218"/>
      <c r="PKL2176" s="218"/>
      <c r="PKM2176" s="218"/>
      <c r="PKN2176" s="218"/>
      <c r="PKO2176" s="218"/>
      <c r="PKP2176" s="218"/>
      <c r="PKQ2176" s="218"/>
      <c r="PKR2176" s="218"/>
      <c r="PKS2176" s="218"/>
      <c r="PKT2176" s="218"/>
      <c r="PKU2176" s="218"/>
      <c r="PKV2176" s="218"/>
      <c r="PKW2176" s="218"/>
      <c r="PKX2176" s="218"/>
      <c r="PKY2176" s="218"/>
      <c r="PKZ2176" s="218"/>
      <c r="PLA2176" s="218"/>
      <c r="PLB2176" s="218"/>
      <c r="PLC2176" s="218"/>
      <c r="PLD2176" s="218"/>
      <c r="PLE2176" s="218"/>
      <c r="PLF2176" s="218"/>
      <c r="PLG2176" s="218"/>
      <c r="PLH2176" s="218"/>
      <c r="PLI2176" s="218"/>
      <c r="PLJ2176" s="218"/>
      <c r="PLK2176" s="218"/>
      <c r="PLL2176" s="218"/>
      <c r="PLM2176" s="218"/>
      <c r="PLN2176" s="218"/>
      <c r="PLO2176" s="218"/>
      <c r="PLP2176" s="218"/>
      <c r="PLQ2176" s="218"/>
      <c r="PLR2176" s="218"/>
      <c r="PLS2176" s="218"/>
      <c r="PLT2176" s="218"/>
      <c r="PLU2176" s="218"/>
      <c r="PLV2176" s="218"/>
      <c r="PLW2176" s="218"/>
      <c r="PLX2176" s="218"/>
      <c r="PLY2176" s="218"/>
      <c r="PLZ2176" s="218"/>
      <c r="PMA2176" s="218"/>
      <c r="PMB2176" s="218"/>
      <c r="PMC2176" s="218"/>
      <c r="PMD2176" s="218"/>
      <c r="PME2176" s="218"/>
      <c r="PMF2176" s="218"/>
      <c r="PMG2176" s="218"/>
      <c r="PMH2176" s="218"/>
      <c r="PMI2176" s="218"/>
      <c r="PMJ2176" s="218"/>
      <c r="PMK2176" s="218"/>
      <c r="PML2176" s="218"/>
      <c r="PMM2176" s="218"/>
      <c r="PMN2176" s="218"/>
      <c r="PMO2176" s="218"/>
      <c r="PMP2176" s="218"/>
      <c r="PMQ2176" s="218"/>
      <c r="PMR2176" s="218"/>
      <c r="PMS2176" s="218"/>
      <c r="PMT2176" s="218"/>
      <c r="PMU2176" s="218"/>
      <c r="PMV2176" s="218"/>
      <c r="PMW2176" s="218"/>
      <c r="PMX2176" s="218"/>
      <c r="PMY2176" s="218"/>
      <c r="PMZ2176" s="218"/>
      <c r="PNA2176" s="218"/>
      <c r="PNB2176" s="218"/>
      <c r="PNC2176" s="218"/>
      <c r="PND2176" s="218"/>
      <c r="PNE2176" s="218"/>
      <c r="PNF2176" s="218"/>
      <c r="PNG2176" s="218"/>
      <c r="PNH2176" s="218"/>
      <c r="PNI2176" s="218"/>
      <c r="PNJ2176" s="218"/>
      <c r="PNK2176" s="218"/>
      <c r="PNL2176" s="218"/>
      <c r="PNM2176" s="218"/>
      <c r="PNN2176" s="218"/>
      <c r="PNO2176" s="218"/>
      <c r="PNP2176" s="218"/>
      <c r="PNQ2176" s="218"/>
      <c r="PNR2176" s="218"/>
      <c r="PNS2176" s="218"/>
      <c r="PNT2176" s="218"/>
      <c r="PNU2176" s="218"/>
      <c r="PNV2176" s="218"/>
      <c r="PNW2176" s="218"/>
      <c r="PNX2176" s="218"/>
      <c r="PNY2176" s="218"/>
      <c r="PNZ2176" s="218"/>
      <c r="POA2176" s="218"/>
      <c r="POB2176" s="218"/>
      <c r="POC2176" s="218"/>
      <c r="POD2176" s="218"/>
      <c r="POE2176" s="218"/>
      <c r="POF2176" s="218"/>
      <c r="POG2176" s="218"/>
      <c r="POH2176" s="218"/>
      <c r="POI2176" s="218"/>
      <c r="POJ2176" s="218"/>
      <c r="POK2176" s="218"/>
      <c r="POL2176" s="218"/>
      <c r="POM2176" s="218"/>
      <c r="PON2176" s="218"/>
      <c r="POO2176" s="218"/>
      <c r="POP2176" s="218"/>
      <c r="POQ2176" s="218"/>
      <c r="POR2176" s="218"/>
      <c r="POS2176" s="218"/>
      <c r="POT2176" s="218"/>
      <c r="POU2176" s="218"/>
      <c r="POV2176" s="218"/>
      <c r="POW2176" s="218"/>
      <c r="POX2176" s="218"/>
      <c r="POY2176" s="218"/>
      <c r="POZ2176" s="218"/>
      <c r="PPA2176" s="218"/>
      <c r="PPB2176" s="218"/>
      <c r="PPC2176" s="218"/>
      <c r="PPD2176" s="218"/>
      <c r="PPE2176" s="218"/>
      <c r="PPF2176" s="218"/>
      <c r="PPG2176" s="218"/>
      <c r="PPH2176" s="218"/>
      <c r="PPI2176" s="218"/>
      <c r="PPJ2176" s="218"/>
      <c r="PPK2176" s="218"/>
      <c r="PPL2176" s="218"/>
      <c r="PPM2176" s="218"/>
      <c r="PPN2176" s="218"/>
      <c r="PPO2176" s="218"/>
      <c r="PPP2176" s="218"/>
      <c r="PPQ2176" s="218"/>
      <c r="PPR2176" s="218"/>
      <c r="PPS2176" s="218"/>
      <c r="PPT2176" s="218"/>
      <c r="PPU2176" s="218"/>
      <c r="PPV2176" s="218"/>
      <c r="PPW2176" s="218"/>
      <c r="PPX2176" s="218"/>
      <c r="PPY2176" s="218"/>
      <c r="PPZ2176" s="218"/>
      <c r="PQA2176" s="218"/>
      <c r="PQB2176" s="218"/>
      <c r="PQC2176" s="218"/>
      <c r="PQD2176" s="218"/>
      <c r="PQE2176" s="218"/>
      <c r="PQF2176" s="218"/>
      <c r="PQG2176" s="218"/>
      <c r="PQH2176" s="218"/>
      <c r="PQI2176" s="218"/>
      <c r="PQJ2176" s="218"/>
      <c r="PQK2176" s="218"/>
      <c r="PQL2176" s="218"/>
      <c r="PQM2176" s="218"/>
      <c r="PQN2176" s="218"/>
      <c r="PQO2176" s="218"/>
      <c r="PQP2176" s="218"/>
      <c r="PQQ2176" s="218"/>
      <c r="PQR2176" s="218"/>
      <c r="PQS2176" s="218"/>
      <c r="PQT2176" s="218"/>
      <c r="PQU2176" s="218"/>
      <c r="PQV2176" s="218"/>
      <c r="PQW2176" s="218"/>
      <c r="PQX2176" s="218"/>
      <c r="PQY2176" s="218"/>
      <c r="PQZ2176" s="218"/>
      <c r="PRA2176" s="218"/>
      <c r="PRB2176" s="218"/>
      <c r="PRC2176" s="218"/>
      <c r="PRD2176" s="218"/>
      <c r="PRE2176" s="218"/>
      <c r="PRF2176" s="218"/>
      <c r="PRG2176" s="218"/>
      <c r="PRH2176" s="218"/>
      <c r="PRI2176" s="218"/>
      <c r="PRJ2176" s="218"/>
      <c r="PRK2176" s="218"/>
      <c r="PRL2176" s="218"/>
      <c r="PRM2176" s="218"/>
      <c r="PRN2176" s="218"/>
      <c r="PRO2176" s="218"/>
      <c r="PRP2176" s="218"/>
      <c r="PRQ2176" s="218"/>
      <c r="PRR2176" s="218"/>
      <c r="PRS2176" s="218"/>
      <c r="PRT2176" s="218"/>
      <c r="PRU2176" s="218"/>
      <c r="PRV2176" s="218"/>
      <c r="PRW2176" s="218"/>
      <c r="PRX2176" s="218"/>
      <c r="PRY2176" s="218"/>
      <c r="PRZ2176" s="218"/>
      <c r="PSA2176" s="218"/>
      <c r="PSB2176" s="218"/>
      <c r="PSC2176" s="218"/>
      <c r="PSD2176" s="218"/>
      <c r="PSE2176" s="218"/>
      <c r="PSF2176" s="218"/>
      <c r="PSG2176" s="218"/>
      <c r="PSH2176" s="218"/>
      <c r="PSI2176" s="218"/>
      <c r="PSJ2176" s="218"/>
      <c r="PSK2176" s="218"/>
      <c r="PSL2176" s="218"/>
      <c r="PSM2176" s="218"/>
      <c r="PSN2176" s="218"/>
      <c r="PSO2176" s="218"/>
      <c r="PSP2176" s="218"/>
      <c r="PSQ2176" s="218"/>
      <c r="PSR2176" s="218"/>
      <c r="PSS2176" s="218"/>
      <c r="PST2176" s="218"/>
      <c r="PSU2176" s="218"/>
      <c r="PSV2176" s="218"/>
      <c r="PSW2176" s="218"/>
      <c r="PSX2176" s="218"/>
      <c r="PSY2176" s="218"/>
      <c r="PSZ2176" s="218"/>
      <c r="PTA2176" s="218"/>
      <c r="PTB2176" s="218"/>
      <c r="PTC2176" s="218"/>
      <c r="PTD2176" s="218"/>
      <c r="PTE2176" s="218"/>
      <c r="PTF2176" s="218"/>
      <c r="PTG2176" s="218"/>
      <c r="PTH2176" s="218"/>
      <c r="PTI2176" s="218"/>
      <c r="PTJ2176" s="218"/>
      <c r="PTK2176" s="218"/>
      <c r="PTL2176" s="218"/>
      <c r="PTM2176" s="218"/>
      <c r="PTN2176" s="218"/>
      <c r="PTO2176" s="218"/>
      <c r="PTP2176" s="218"/>
      <c r="PTQ2176" s="218"/>
      <c r="PTR2176" s="218"/>
      <c r="PTS2176" s="218"/>
      <c r="PTT2176" s="218"/>
      <c r="PTU2176" s="218"/>
      <c r="PTV2176" s="218"/>
      <c r="PTW2176" s="218"/>
      <c r="PTX2176" s="218"/>
      <c r="PTY2176" s="218"/>
      <c r="PTZ2176" s="218"/>
      <c r="PUA2176" s="218"/>
      <c r="PUB2176" s="218"/>
      <c r="PUC2176" s="218"/>
      <c r="PUD2176" s="218"/>
      <c r="PUE2176" s="218"/>
      <c r="PUF2176" s="218"/>
      <c r="PUG2176" s="218"/>
      <c r="PUH2176" s="218"/>
      <c r="PUI2176" s="218"/>
      <c r="PUJ2176" s="218"/>
      <c r="PUK2176" s="218"/>
      <c r="PUL2176" s="218"/>
      <c r="PUM2176" s="218"/>
      <c r="PUN2176" s="218"/>
      <c r="PUO2176" s="218"/>
      <c r="PUP2176" s="218"/>
      <c r="PUQ2176" s="218"/>
      <c r="PUR2176" s="218"/>
      <c r="PUS2176" s="218"/>
      <c r="PUT2176" s="218"/>
      <c r="PUU2176" s="218"/>
      <c r="PUV2176" s="218"/>
      <c r="PUW2176" s="218"/>
      <c r="PUX2176" s="218"/>
      <c r="PUY2176" s="218"/>
      <c r="PUZ2176" s="218"/>
      <c r="PVA2176" s="218"/>
      <c r="PVB2176" s="218"/>
      <c r="PVC2176" s="218"/>
      <c r="PVD2176" s="218"/>
      <c r="PVE2176" s="218"/>
      <c r="PVF2176" s="218"/>
      <c r="PVG2176" s="218"/>
      <c r="PVH2176" s="218"/>
      <c r="PVI2176" s="218"/>
      <c r="PVJ2176" s="218"/>
      <c r="PVK2176" s="218"/>
      <c r="PVL2176" s="218"/>
      <c r="PVM2176" s="218"/>
      <c r="PVN2176" s="218"/>
      <c r="PVO2176" s="218"/>
      <c r="PVP2176" s="218"/>
      <c r="PVQ2176" s="218"/>
      <c r="PVR2176" s="218"/>
      <c r="PVS2176" s="218"/>
      <c r="PVT2176" s="218"/>
      <c r="PVU2176" s="218"/>
      <c r="PVV2176" s="218"/>
      <c r="PVW2176" s="218"/>
      <c r="PVX2176" s="218"/>
      <c r="PVY2176" s="218"/>
      <c r="PVZ2176" s="218"/>
      <c r="PWA2176" s="218"/>
      <c r="PWB2176" s="218"/>
      <c r="PWC2176" s="218"/>
      <c r="PWD2176" s="218"/>
      <c r="PWE2176" s="218"/>
      <c r="PWF2176" s="218"/>
      <c r="PWG2176" s="218"/>
      <c r="PWH2176" s="218"/>
      <c r="PWI2176" s="218"/>
      <c r="PWJ2176" s="218"/>
      <c r="PWK2176" s="218"/>
      <c r="PWL2176" s="218"/>
      <c r="PWM2176" s="218"/>
      <c r="PWN2176" s="218"/>
      <c r="PWO2176" s="218"/>
      <c r="PWP2176" s="218"/>
      <c r="PWQ2176" s="218"/>
      <c r="PWR2176" s="218"/>
      <c r="PWS2176" s="218"/>
      <c r="PWT2176" s="218"/>
      <c r="PWU2176" s="218"/>
      <c r="PWV2176" s="218"/>
      <c r="PWW2176" s="218"/>
      <c r="PWX2176" s="218"/>
      <c r="PWY2176" s="218"/>
      <c r="PWZ2176" s="218"/>
      <c r="PXA2176" s="218"/>
      <c r="PXB2176" s="218"/>
      <c r="PXC2176" s="218"/>
      <c r="PXD2176" s="218"/>
      <c r="PXE2176" s="218"/>
      <c r="PXF2176" s="218"/>
      <c r="PXG2176" s="218"/>
      <c r="PXH2176" s="218"/>
      <c r="PXI2176" s="218"/>
      <c r="PXJ2176" s="218"/>
      <c r="PXK2176" s="218"/>
      <c r="PXL2176" s="218"/>
      <c r="PXM2176" s="218"/>
      <c r="PXN2176" s="218"/>
      <c r="PXO2176" s="218"/>
      <c r="PXP2176" s="218"/>
      <c r="PXQ2176" s="218"/>
      <c r="PXR2176" s="218"/>
      <c r="PXS2176" s="218"/>
      <c r="PXT2176" s="218"/>
      <c r="PXU2176" s="218"/>
      <c r="PXV2176" s="218"/>
      <c r="PXW2176" s="218"/>
      <c r="PXX2176" s="218"/>
      <c r="PXY2176" s="218"/>
      <c r="PXZ2176" s="218"/>
      <c r="PYA2176" s="218"/>
      <c r="PYB2176" s="218"/>
      <c r="PYC2176" s="218"/>
      <c r="PYD2176" s="218"/>
      <c r="PYE2176" s="218"/>
      <c r="PYF2176" s="218"/>
      <c r="PYG2176" s="218"/>
      <c r="PYH2176" s="218"/>
      <c r="PYI2176" s="218"/>
      <c r="PYJ2176" s="218"/>
      <c r="PYK2176" s="218"/>
      <c r="PYL2176" s="218"/>
      <c r="PYM2176" s="218"/>
      <c r="PYN2176" s="218"/>
      <c r="PYO2176" s="218"/>
      <c r="PYP2176" s="218"/>
      <c r="PYQ2176" s="218"/>
      <c r="PYR2176" s="218"/>
      <c r="PYS2176" s="218"/>
      <c r="PYT2176" s="218"/>
      <c r="PYU2176" s="218"/>
      <c r="PYV2176" s="218"/>
      <c r="PYW2176" s="218"/>
      <c r="PYX2176" s="218"/>
      <c r="PYY2176" s="218"/>
      <c r="PYZ2176" s="218"/>
      <c r="PZA2176" s="218"/>
      <c r="PZB2176" s="218"/>
      <c r="PZC2176" s="218"/>
      <c r="PZD2176" s="218"/>
      <c r="PZE2176" s="218"/>
      <c r="PZF2176" s="218"/>
      <c r="PZG2176" s="218"/>
      <c r="PZH2176" s="218"/>
      <c r="PZI2176" s="218"/>
      <c r="PZJ2176" s="218"/>
      <c r="PZK2176" s="218"/>
      <c r="PZL2176" s="218"/>
      <c r="PZM2176" s="218"/>
      <c r="PZN2176" s="218"/>
      <c r="PZO2176" s="218"/>
      <c r="PZP2176" s="218"/>
      <c r="PZQ2176" s="218"/>
      <c r="PZR2176" s="218"/>
      <c r="PZS2176" s="218"/>
      <c r="PZT2176" s="218"/>
      <c r="PZU2176" s="218"/>
      <c r="PZV2176" s="218"/>
      <c r="PZW2176" s="218"/>
      <c r="PZX2176" s="218"/>
      <c r="PZY2176" s="218"/>
      <c r="PZZ2176" s="218"/>
      <c r="QAA2176" s="218"/>
      <c r="QAB2176" s="218"/>
      <c r="QAC2176" s="218"/>
      <c r="QAD2176" s="218"/>
      <c r="QAE2176" s="218"/>
      <c r="QAF2176" s="218"/>
      <c r="QAG2176" s="218"/>
      <c r="QAH2176" s="218"/>
      <c r="QAI2176" s="218"/>
      <c r="QAJ2176" s="218"/>
      <c r="QAK2176" s="218"/>
      <c r="QAL2176" s="218"/>
      <c r="QAM2176" s="218"/>
      <c r="QAN2176" s="218"/>
      <c r="QAO2176" s="218"/>
      <c r="QAP2176" s="218"/>
      <c r="QAQ2176" s="218"/>
      <c r="QAR2176" s="218"/>
      <c r="QAS2176" s="218"/>
      <c r="QAT2176" s="218"/>
      <c r="QAU2176" s="218"/>
      <c r="QAV2176" s="218"/>
      <c r="QAW2176" s="218"/>
      <c r="QAX2176" s="218"/>
      <c r="QAY2176" s="218"/>
      <c r="QAZ2176" s="218"/>
      <c r="QBA2176" s="218"/>
      <c r="QBB2176" s="218"/>
      <c r="QBC2176" s="218"/>
      <c r="QBD2176" s="218"/>
      <c r="QBE2176" s="218"/>
      <c r="QBF2176" s="218"/>
      <c r="QBG2176" s="218"/>
      <c r="QBH2176" s="218"/>
      <c r="QBI2176" s="218"/>
      <c r="QBJ2176" s="218"/>
      <c r="QBK2176" s="218"/>
      <c r="QBL2176" s="218"/>
      <c r="QBM2176" s="218"/>
      <c r="QBN2176" s="218"/>
      <c r="QBO2176" s="218"/>
      <c r="QBP2176" s="218"/>
      <c r="QBQ2176" s="218"/>
      <c r="QBR2176" s="218"/>
      <c r="QBS2176" s="218"/>
      <c r="QBT2176" s="218"/>
      <c r="QBU2176" s="218"/>
      <c r="QBV2176" s="218"/>
      <c r="QBW2176" s="218"/>
      <c r="QBX2176" s="218"/>
      <c r="QBY2176" s="218"/>
      <c r="QBZ2176" s="218"/>
      <c r="QCA2176" s="218"/>
      <c r="QCB2176" s="218"/>
      <c r="QCC2176" s="218"/>
      <c r="QCD2176" s="218"/>
      <c r="QCE2176" s="218"/>
      <c r="QCF2176" s="218"/>
      <c r="QCG2176" s="218"/>
      <c r="QCH2176" s="218"/>
      <c r="QCI2176" s="218"/>
      <c r="QCJ2176" s="218"/>
      <c r="QCK2176" s="218"/>
      <c r="QCL2176" s="218"/>
      <c r="QCM2176" s="218"/>
      <c r="QCN2176" s="218"/>
      <c r="QCO2176" s="218"/>
      <c r="QCP2176" s="218"/>
      <c r="QCQ2176" s="218"/>
      <c r="QCR2176" s="218"/>
      <c r="QCS2176" s="218"/>
      <c r="QCT2176" s="218"/>
      <c r="QCU2176" s="218"/>
      <c r="QCV2176" s="218"/>
      <c r="QCW2176" s="218"/>
      <c r="QCX2176" s="218"/>
      <c r="QCY2176" s="218"/>
      <c r="QCZ2176" s="218"/>
      <c r="QDA2176" s="218"/>
      <c r="QDB2176" s="218"/>
      <c r="QDC2176" s="218"/>
      <c r="QDD2176" s="218"/>
      <c r="QDE2176" s="218"/>
      <c r="QDF2176" s="218"/>
      <c r="QDG2176" s="218"/>
      <c r="QDH2176" s="218"/>
      <c r="QDI2176" s="218"/>
      <c r="QDJ2176" s="218"/>
      <c r="QDK2176" s="218"/>
      <c r="QDL2176" s="218"/>
      <c r="QDM2176" s="218"/>
      <c r="QDN2176" s="218"/>
      <c r="QDO2176" s="218"/>
      <c r="QDP2176" s="218"/>
      <c r="QDQ2176" s="218"/>
      <c r="QDR2176" s="218"/>
      <c r="QDS2176" s="218"/>
      <c r="QDT2176" s="218"/>
      <c r="QDU2176" s="218"/>
      <c r="QDV2176" s="218"/>
      <c r="QDW2176" s="218"/>
      <c r="QDX2176" s="218"/>
      <c r="QDY2176" s="218"/>
      <c r="QDZ2176" s="218"/>
      <c r="QEA2176" s="218"/>
      <c r="QEB2176" s="218"/>
      <c r="QEC2176" s="218"/>
      <c r="QED2176" s="218"/>
      <c r="QEE2176" s="218"/>
      <c r="QEF2176" s="218"/>
      <c r="QEG2176" s="218"/>
      <c r="QEH2176" s="218"/>
      <c r="QEI2176" s="218"/>
      <c r="QEJ2176" s="218"/>
      <c r="QEK2176" s="218"/>
      <c r="QEL2176" s="218"/>
      <c r="QEM2176" s="218"/>
      <c r="QEN2176" s="218"/>
      <c r="QEO2176" s="218"/>
      <c r="QEP2176" s="218"/>
      <c r="QEQ2176" s="218"/>
      <c r="QER2176" s="218"/>
      <c r="QES2176" s="218"/>
      <c r="QET2176" s="218"/>
      <c r="QEU2176" s="218"/>
      <c r="QEV2176" s="218"/>
      <c r="QEW2176" s="218"/>
      <c r="QEX2176" s="218"/>
      <c r="QEY2176" s="218"/>
      <c r="QEZ2176" s="218"/>
      <c r="QFA2176" s="218"/>
      <c r="QFB2176" s="218"/>
      <c r="QFC2176" s="218"/>
      <c r="QFD2176" s="218"/>
      <c r="QFE2176" s="218"/>
      <c r="QFF2176" s="218"/>
      <c r="QFG2176" s="218"/>
      <c r="QFH2176" s="218"/>
      <c r="QFI2176" s="218"/>
      <c r="QFJ2176" s="218"/>
      <c r="QFK2176" s="218"/>
      <c r="QFL2176" s="218"/>
      <c r="QFM2176" s="218"/>
      <c r="QFN2176" s="218"/>
      <c r="QFO2176" s="218"/>
      <c r="QFP2176" s="218"/>
      <c r="QFQ2176" s="218"/>
      <c r="QFR2176" s="218"/>
      <c r="QFS2176" s="218"/>
      <c r="QFT2176" s="218"/>
      <c r="QFU2176" s="218"/>
      <c r="QFV2176" s="218"/>
      <c r="QFW2176" s="218"/>
      <c r="QFX2176" s="218"/>
      <c r="QFY2176" s="218"/>
      <c r="QFZ2176" s="218"/>
      <c r="QGA2176" s="218"/>
      <c r="QGB2176" s="218"/>
      <c r="QGC2176" s="218"/>
      <c r="QGD2176" s="218"/>
      <c r="QGE2176" s="218"/>
      <c r="QGF2176" s="218"/>
      <c r="QGG2176" s="218"/>
      <c r="QGH2176" s="218"/>
      <c r="QGI2176" s="218"/>
      <c r="QGJ2176" s="218"/>
      <c r="QGK2176" s="218"/>
      <c r="QGL2176" s="218"/>
      <c r="QGM2176" s="218"/>
      <c r="QGN2176" s="218"/>
      <c r="QGO2176" s="218"/>
      <c r="QGP2176" s="218"/>
      <c r="QGQ2176" s="218"/>
      <c r="QGR2176" s="218"/>
      <c r="QGS2176" s="218"/>
      <c r="QGT2176" s="218"/>
      <c r="QGU2176" s="218"/>
      <c r="QGV2176" s="218"/>
      <c r="QGW2176" s="218"/>
      <c r="QGX2176" s="218"/>
      <c r="QGY2176" s="218"/>
      <c r="QGZ2176" s="218"/>
      <c r="QHA2176" s="218"/>
      <c r="QHB2176" s="218"/>
      <c r="QHC2176" s="218"/>
      <c r="QHD2176" s="218"/>
      <c r="QHE2176" s="218"/>
      <c r="QHF2176" s="218"/>
      <c r="QHG2176" s="218"/>
      <c r="QHH2176" s="218"/>
      <c r="QHI2176" s="218"/>
      <c r="QHJ2176" s="218"/>
      <c r="QHK2176" s="218"/>
      <c r="QHL2176" s="218"/>
      <c r="QHM2176" s="218"/>
      <c r="QHN2176" s="218"/>
      <c r="QHO2176" s="218"/>
      <c r="QHP2176" s="218"/>
      <c r="QHQ2176" s="218"/>
      <c r="QHR2176" s="218"/>
      <c r="QHS2176" s="218"/>
      <c r="QHT2176" s="218"/>
      <c r="QHU2176" s="218"/>
      <c r="QHV2176" s="218"/>
      <c r="QHW2176" s="218"/>
      <c r="QHX2176" s="218"/>
      <c r="QHY2176" s="218"/>
      <c r="QHZ2176" s="218"/>
      <c r="QIA2176" s="218"/>
      <c r="QIB2176" s="218"/>
      <c r="QIC2176" s="218"/>
      <c r="QID2176" s="218"/>
      <c r="QIE2176" s="218"/>
      <c r="QIF2176" s="218"/>
      <c r="QIG2176" s="218"/>
      <c r="QIH2176" s="218"/>
      <c r="QII2176" s="218"/>
      <c r="QIJ2176" s="218"/>
      <c r="QIK2176" s="218"/>
      <c r="QIL2176" s="218"/>
      <c r="QIM2176" s="218"/>
      <c r="QIN2176" s="218"/>
      <c r="QIO2176" s="218"/>
      <c r="QIP2176" s="218"/>
      <c r="QIQ2176" s="218"/>
      <c r="QIR2176" s="218"/>
      <c r="QIS2176" s="218"/>
      <c r="QIT2176" s="218"/>
      <c r="QIU2176" s="218"/>
      <c r="QIV2176" s="218"/>
      <c r="QIW2176" s="218"/>
      <c r="QIX2176" s="218"/>
      <c r="QIY2176" s="218"/>
      <c r="QIZ2176" s="218"/>
      <c r="QJA2176" s="218"/>
      <c r="QJB2176" s="218"/>
      <c r="QJC2176" s="218"/>
      <c r="QJD2176" s="218"/>
      <c r="QJE2176" s="218"/>
      <c r="QJF2176" s="218"/>
      <c r="QJG2176" s="218"/>
      <c r="QJH2176" s="218"/>
      <c r="QJI2176" s="218"/>
      <c r="QJJ2176" s="218"/>
      <c r="QJK2176" s="218"/>
      <c r="QJL2176" s="218"/>
      <c r="QJM2176" s="218"/>
      <c r="QJN2176" s="218"/>
      <c r="QJO2176" s="218"/>
      <c r="QJP2176" s="218"/>
      <c r="QJQ2176" s="218"/>
      <c r="QJR2176" s="218"/>
      <c r="QJS2176" s="218"/>
      <c r="QJT2176" s="218"/>
      <c r="QJU2176" s="218"/>
      <c r="QJV2176" s="218"/>
      <c r="QJW2176" s="218"/>
      <c r="QJX2176" s="218"/>
      <c r="QJY2176" s="218"/>
      <c r="QJZ2176" s="218"/>
      <c r="QKA2176" s="218"/>
      <c r="QKB2176" s="218"/>
      <c r="QKC2176" s="218"/>
      <c r="QKD2176" s="218"/>
      <c r="QKE2176" s="218"/>
      <c r="QKF2176" s="218"/>
      <c r="QKG2176" s="218"/>
      <c r="QKH2176" s="218"/>
      <c r="QKI2176" s="218"/>
      <c r="QKJ2176" s="218"/>
      <c r="QKK2176" s="218"/>
      <c r="QKL2176" s="218"/>
      <c r="QKM2176" s="218"/>
      <c r="QKN2176" s="218"/>
      <c r="QKO2176" s="218"/>
      <c r="QKP2176" s="218"/>
      <c r="QKQ2176" s="218"/>
      <c r="QKR2176" s="218"/>
      <c r="QKS2176" s="218"/>
      <c r="QKT2176" s="218"/>
      <c r="QKU2176" s="218"/>
      <c r="QKV2176" s="218"/>
      <c r="QKW2176" s="218"/>
      <c r="QKX2176" s="218"/>
      <c r="QKY2176" s="218"/>
      <c r="QKZ2176" s="218"/>
      <c r="QLA2176" s="218"/>
      <c r="QLB2176" s="218"/>
      <c r="QLC2176" s="218"/>
      <c r="QLD2176" s="218"/>
      <c r="QLE2176" s="218"/>
      <c r="QLF2176" s="218"/>
      <c r="QLG2176" s="218"/>
      <c r="QLH2176" s="218"/>
      <c r="QLI2176" s="218"/>
      <c r="QLJ2176" s="218"/>
      <c r="QLK2176" s="218"/>
      <c r="QLL2176" s="218"/>
      <c r="QLM2176" s="218"/>
      <c r="QLN2176" s="218"/>
      <c r="QLO2176" s="218"/>
      <c r="QLP2176" s="218"/>
      <c r="QLQ2176" s="218"/>
      <c r="QLR2176" s="218"/>
      <c r="QLS2176" s="218"/>
      <c r="QLT2176" s="218"/>
      <c r="QLU2176" s="218"/>
      <c r="QLV2176" s="218"/>
      <c r="QLW2176" s="218"/>
      <c r="QLX2176" s="218"/>
      <c r="QLY2176" s="218"/>
      <c r="QLZ2176" s="218"/>
      <c r="QMA2176" s="218"/>
      <c r="QMB2176" s="218"/>
      <c r="QMC2176" s="218"/>
      <c r="QMD2176" s="218"/>
      <c r="QME2176" s="218"/>
      <c r="QMF2176" s="218"/>
      <c r="QMG2176" s="218"/>
      <c r="QMH2176" s="218"/>
      <c r="QMI2176" s="218"/>
      <c r="QMJ2176" s="218"/>
      <c r="QMK2176" s="218"/>
      <c r="QML2176" s="218"/>
      <c r="QMM2176" s="218"/>
      <c r="QMN2176" s="218"/>
      <c r="QMO2176" s="218"/>
      <c r="QMP2176" s="218"/>
      <c r="QMQ2176" s="218"/>
      <c r="QMR2176" s="218"/>
      <c r="QMS2176" s="218"/>
      <c r="QMT2176" s="218"/>
      <c r="QMU2176" s="218"/>
      <c r="QMV2176" s="218"/>
      <c r="QMW2176" s="218"/>
      <c r="QMX2176" s="218"/>
      <c r="QMY2176" s="218"/>
      <c r="QMZ2176" s="218"/>
      <c r="QNA2176" s="218"/>
      <c r="QNB2176" s="218"/>
      <c r="QNC2176" s="218"/>
      <c r="QND2176" s="218"/>
      <c r="QNE2176" s="218"/>
      <c r="QNF2176" s="218"/>
      <c r="QNG2176" s="218"/>
      <c r="QNH2176" s="218"/>
      <c r="QNI2176" s="218"/>
      <c r="QNJ2176" s="218"/>
      <c r="QNK2176" s="218"/>
      <c r="QNL2176" s="218"/>
      <c r="QNM2176" s="218"/>
      <c r="QNN2176" s="218"/>
      <c r="QNO2176" s="218"/>
      <c r="QNP2176" s="218"/>
      <c r="QNQ2176" s="218"/>
      <c r="QNR2176" s="218"/>
      <c r="QNS2176" s="218"/>
      <c r="QNT2176" s="218"/>
      <c r="QNU2176" s="218"/>
      <c r="QNV2176" s="218"/>
      <c r="QNW2176" s="218"/>
      <c r="QNX2176" s="218"/>
      <c r="QNY2176" s="218"/>
      <c r="QNZ2176" s="218"/>
      <c r="QOA2176" s="218"/>
      <c r="QOB2176" s="218"/>
      <c r="QOC2176" s="218"/>
      <c r="QOD2176" s="218"/>
      <c r="QOE2176" s="218"/>
      <c r="QOF2176" s="218"/>
      <c r="QOG2176" s="218"/>
      <c r="QOH2176" s="218"/>
      <c r="QOI2176" s="218"/>
      <c r="QOJ2176" s="218"/>
      <c r="QOK2176" s="218"/>
      <c r="QOL2176" s="218"/>
      <c r="QOM2176" s="218"/>
      <c r="QON2176" s="218"/>
      <c r="QOO2176" s="218"/>
      <c r="QOP2176" s="218"/>
      <c r="QOQ2176" s="218"/>
      <c r="QOR2176" s="218"/>
      <c r="QOS2176" s="218"/>
      <c r="QOT2176" s="218"/>
      <c r="QOU2176" s="218"/>
      <c r="QOV2176" s="218"/>
      <c r="QOW2176" s="218"/>
      <c r="QOX2176" s="218"/>
      <c r="QOY2176" s="218"/>
      <c r="QOZ2176" s="218"/>
      <c r="QPA2176" s="218"/>
      <c r="QPB2176" s="218"/>
      <c r="QPC2176" s="218"/>
      <c r="QPD2176" s="218"/>
      <c r="QPE2176" s="218"/>
      <c r="QPF2176" s="218"/>
      <c r="QPG2176" s="218"/>
      <c r="QPH2176" s="218"/>
      <c r="QPI2176" s="218"/>
      <c r="QPJ2176" s="218"/>
      <c r="QPK2176" s="218"/>
      <c r="QPL2176" s="218"/>
      <c r="QPM2176" s="218"/>
      <c r="QPN2176" s="218"/>
      <c r="QPO2176" s="218"/>
      <c r="QPP2176" s="218"/>
      <c r="QPQ2176" s="218"/>
      <c r="QPR2176" s="218"/>
      <c r="QPS2176" s="218"/>
      <c r="QPT2176" s="218"/>
      <c r="QPU2176" s="218"/>
      <c r="QPV2176" s="218"/>
      <c r="QPW2176" s="218"/>
      <c r="QPX2176" s="218"/>
      <c r="QPY2176" s="218"/>
      <c r="QPZ2176" s="218"/>
      <c r="QQA2176" s="218"/>
      <c r="QQB2176" s="218"/>
      <c r="QQC2176" s="218"/>
      <c r="QQD2176" s="218"/>
      <c r="QQE2176" s="218"/>
      <c r="QQF2176" s="218"/>
      <c r="QQG2176" s="218"/>
      <c r="QQH2176" s="218"/>
      <c r="QQI2176" s="218"/>
      <c r="QQJ2176" s="218"/>
      <c r="QQK2176" s="218"/>
      <c r="QQL2176" s="218"/>
      <c r="QQM2176" s="218"/>
      <c r="QQN2176" s="218"/>
      <c r="QQO2176" s="218"/>
      <c r="QQP2176" s="218"/>
      <c r="QQQ2176" s="218"/>
      <c r="QQR2176" s="218"/>
      <c r="QQS2176" s="218"/>
      <c r="QQT2176" s="218"/>
      <c r="QQU2176" s="218"/>
      <c r="QQV2176" s="218"/>
      <c r="QQW2176" s="218"/>
      <c r="QQX2176" s="218"/>
      <c r="QQY2176" s="218"/>
      <c r="QQZ2176" s="218"/>
      <c r="QRA2176" s="218"/>
      <c r="QRB2176" s="218"/>
      <c r="QRC2176" s="218"/>
      <c r="QRD2176" s="218"/>
      <c r="QRE2176" s="218"/>
      <c r="QRF2176" s="218"/>
      <c r="QRG2176" s="218"/>
      <c r="QRH2176" s="218"/>
      <c r="QRI2176" s="218"/>
      <c r="QRJ2176" s="218"/>
      <c r="QRK2176" s="218"/>
      <c r="QRL2176" s="218"/>
      <c r="QRM2176" s="218"/>
      <c r="QRN2176" s="218"/>
      <c r="QRO2176" s="218"/>
      <c r="QRP2176" s="218"/>
      <c r="QRQ2176" s="218"/>
      <c r="QRR2176" s="218"/>
      <c r="QRS2176" s="218"/>
      <c r="QRT2176" s="218"/>
      <c r="QRU2176" s="218"/>
      <c r="QRV2176" s="218"/>
      <c r="QRW2176" s="218"/>
      <c r="QRX2176" s="218"/>
      <c r="QRY2176" s="218"/>
      <c r="QRZ2176" s="218"/>
      <c r="QSA2176" s="218"/>
      <c r="QSB2176" s="218"/>
      <c r="QSC2176" s="218"/>
      <c r="QSD2176" s="218"/>
      <c r="QSE2176" s="218"/>
      <c r="QSF2176" s="218"/>
      <c r="QSG2176" s="218"/>
      <c r="QSH2176" s="218"/>
      <c r="QSI2176" s="218"/>
      <c r="QSJ2176" s="218"/>
      <c r="QSK2176" s="218"/>
      <c r="QSL2176" s="218"/>
      <c r="QSM2176" s="218"/>
      <c r="QSN2176" s="218"/>
      <c r="QSO2176" s="218"/>
      <c r="QSP2176" s="218"/>
      <c r="QSQ2176" s="218"/>
      <c r="QSR2176" s="218"/>
      <c r="QSS2176" s="218"/>
      <c r="QST2176" s="218"/>
      <c r="QSU2176" s="218"/>
      <c r="QSV2176" s="218"/>
      <c r="QSW2176" s="218"/>
      <c r="QSX2176" s="218"/>
      <c r="QSY2176" s="218"/>
      <c r="QSZ2176" s="218"/>
      <c r="QTA2176" s="218"/>
      <c r="QTB2176" s="218"/>
      <c r="QTC2176" s="218"/>
      <c r="QTD2176" s="218"/>
      <c r="QTE2176" s="218"/>
      <c r="QTF2176" s="218"/>
      <c r="QTG2176" s="218"/>
      <c r="QTH2176" s="218"/>
      <c r="QTI2176" s="218"/>
      <c r="QTJ2176" s="218"/>
      <c r="QTK2176" s="218"/>
      <c r="QTL2176" s="218"/>
      <c r="QTM2176" s="218"/>
      <c r="QTN2176" s="218"/>
      <c r="QTO2176" s="218"/>
      <c r="QTP2176" s="218"/>
      <c r="QTQ2176" s="218"/>
      <c r="QTR2176" s="218"/>
      <c r="QTS2176" s="218"/>
      <c r="QTT2176" s="218"/>
      <c r="QTU2176" s="218"/>
      <c r="QTV2176" s="218"/>
      <c r="QTW2176" s="218"/>
      <c r="QTX2176" s="218"/>
      <c r="QTY2176" s="218"/>
      <c r="QTZ2176" s="218"/>
      <c r="QUA2176" s="218"/>
      <c r="QUB2176" s="218"/>
      <c r="QUC2176" s="218"/>
      <c r="QUD2176" s="218"/>
      <c r="QUE2176" s="218"/>
      <c r="QUF2176" s="218"/>
      <c r="QUG2176" s="218"/>
      <c r="QUH2176" s="218"/>
      <c r="QUI2176" s="218"/>
      <c r="QUJ2176" s="218"/>
      <c r="QUK2176" s="218"/>
      <c r="QUL2176" s="218"/>
      <c r="QUM2176" s="218"/>
      <c r="QUN2176" s="218"/>
      <c r="QUO2176" s="218"/>
      <c r="QUP2176" s="218"/>
      <c r="QUQ2176" s="218"/>
      <c r="QUR2176" s="218"/>
      <c r="QUS2176" s="218"/>
      <c r="QUT2176" s="218"/>
      <c r="QUU2176" s="218"/>
      <c r="QUV2176" s="218"/>
      <c r="QUW2176" s="218"/>
      <c r="QUX2176" s="218"/>
      <c r="QUY2176" s="218"/>
      <c r="QUZ2176" s="218"/>
      <c r="QVA2176" s="218"/>
      <c r="QVB2176" s="218"/>
      <c r="QVC2176" s="218"/>
      <c r="QVD2176" s="218"/>
      <c r="QVE2176" s="218"/>
      <c r="QVF2176" s="218"/>
      <c r="QVG2176" s="218"/>
      <c r="QVH2176" s="218"/>
      <c r="QVI2176" s="218"/>
      <c r="QVJ2176" s="218"/>
      <c r="QVK2176" s="218"/>
      <c r="QVL2176" s="218"/>
      <c r="QVM2176" s="218"/>
      <c r="QVN2176" s="218"/>
      <c r="QVO2176" s="218"/>
      <c r="QVP2176" s="218"/>
      <c r="QVQ2176" s="218"/>
      <c r="QVR2176" s="218"/>
      <c r="QVS2176" s="218"/>
      <c r="QVT2176" s="218"/>
      <c r="QVU2176" s="218"/>
      <c r="QVV2176" s="218"/>
      <c r="QVW2176" s="218"/>
      <c r="QVX2176" s="218"/>
      <c r="QVY2176" s="218"/>
      <c r="QVZ2176" s="218"/>
      <c r="QWA2176" s="218"/>
      <c r="QWB2176" s="218"/>
      <c r="QWC2176" s="218"/>
      <c r="QWD2176" s="218"/>
      <c r="QWE2176" s="218"/>
      <c r="QWF2176" s="218"/>
      <c r="QWG2176" s="218"/>
      <c r="QWH2176" s="218"/>
      <c r="QWI2176" s="218"/>
      <c r="QWJ2176" s="218"/>
      <c r="QWK2176" s="218"/>
      <c r="QWL2176" s="218"/>
      <c r="QWM2176" s="218"/>
      <c r="QWN2176" s="218"/>
      <c r="QWO2176" s="218"/>
      <c r="QWP2176" s="218"/>
      <c r="QWQ2176" s="218"/>
      <c r="QWR2176" s="218"/>
      <c r="QWS2176" s="218"/>
      <c r="QWT2176" s="218"/>
      <c r="QWU2176" s="218"/>
      <c r="QWV2176" s="218"/>
      <c r="QWW2176" s="218"/>
      <c r="QWX2176" s="218"/>
      <c r="QWY2176" s="218"/>
      <c r="QWZ2176" s="218"/>
      <c r="QXA2176" s="218"/>
      <c r="QXB2176" s="218"/>
      <c r="QXC2176" s="218"/>
      <c r="QXD2176" s="218"/>
      <c r="QXE2176" s="218"/>
      <c r="QXF2176" s="218"/>
      <c r="QXG2176" s="218"/>
      <c r="QXH2176" s="218"/>
      <c r="QXI2176" s="218"/>
      <c r="QXJ2176" s="218"/>
      <c r="QXK2176" s="218"/>
      <c r="QXL2176" s="218"/>
      <c r="QXM2176" s="218"/>
      <c r="QXN2176" s="218"/>
      <c r="QXO2176" s="218"/>
      <c r="QXP2176" s="218"/>
      <c r="QXQ2176" s="218"/>
      <c r="QXR2176" s="218"/>
      <c r="QXS2176" s="218"/>
      <c r="QXT2176" s="218"/>
      <c r="QXU2176" s="218"/>
      <c r="QXV2176" s="218"/>
      <c r="QXW2176" s="218"/>
      <c r="QXX2176" s="218"/>
      <c r="QXY2176" s="218"/>
      <c r="QXZ2176" s="218"/>
      <c r="QYA2176" s="218"/>
      <c r="QYB2176" s="218"/>
      <c r="QYC2176" s="218"/>
      <c r="QYD2176" s="218"/>
      <c r="QYE2176" s="218"/>
      <c r="QYF2176" s="218"/>
      <c r="QYG2176" s="218"/>
      <c r="QYH2176" s="218"/>
      <c r="QYI2176" s="218"/>
      <c r="QYJ2176" s="218"/>
      <c r="QYK2176" s="218"/>
      <c r="QYL2176" s="218"/>
      <c r="QYM2176" s="218"/>
      <c r="QYN2176" s="218"/>
      <c r="QYO2176" s="218"/>
      <c r="QYP2176" s="218"/>
      <c r="QYQ2176" s="218"/>
      <c r="QYR2176" s="218"/>
      <c r="QYS2176" s="218"/>
      <c r="QYT2176" s="218"/>
      <c r="QYU2176" s="218"/>
      <c r="QYV2176" s="218"/>
      <c r="QYW2176" s="218"/>
      <c r="QYX2176" s="218"/>
      <c r="QYY2176" s="218"/>
      <c r="QYZ2176" s="218"/>
      <c r="QZA2176" s="218"/>
      <c r="QZB2176" s="218"/>
      <c r="QZC2176" s="218"/>
      <c r="QZD2176" s="218"/>
      <c r="QZE2176" s="218"/>
      <c r="QZF2176" s="218"/>
      <c r="QZG2176" s="218"/>
      <c r="QZH2176" s="218"/>
      <c r="QZI2176" s="218"/>
      <c r="QZJ2176" s="218"/>
      <c r="QZK2176" s="218"/>
      <c r="QZL2176" s="218"/>
      <c r="QZM2176" s="218"/>
      <c r="QZN2176" s="218"/>
      <c r="QZO2176" s="218"/>
      <c r="QZP2176" s="218"/>
      <c r="QZQ2176" s="218"/>
      <c r="QZR2176" s="218"/>
      <c r="QZS2176" s="218"/>
      <c r="QZT2176" s="218"/>
      <c r="QZU2176" s="218"/>
      <c r="QZV2176" s="218"/>
      <c r="QZW2176" s="218"/>
      <c r="QZX2176" s="218"/>
      <c r="QZY2176" s="218"/>
      <c r="QZZ2176" s="218"/>
      <c r="RAA2176" s="218"/>
      <c r="RAB2176" s="218"/>
      <c r="RAC2176" s="218"/>
      <c r="RAD2176" s="218"/>
      <c r="RAE2176" s="218"/>
      <c r="RAF2176" s="218"/>
      <c r="RAG2176" s="218"/>
      <c r="RAH2176" s="218"/>
      <c r="RAI2176" s="218"/>
      <c r="RAJ2176" s="218"/>
      <c r="RAK2176" s="218"/>
      <c r="RAL2176" s="218"/>
      <c r="RAM2176" s="218"/>
      <c r="RAN2176" s="218"/>
      <c r="RAO2176" s="218"/>
      <c r="RAP2176" s="218"/>
      <c r="RAQ2176" s="218"/>
      <c r="RAR2176" s="218"/>
      <c r="RAS2176" s="218"/>
      <c r="RAT2176" s="218"/>
      <c r="RAU2176" s="218"/>
      <c r="RAV2176" s="218"/>
      <c r="RAW2176" s="218"/>
      <c r="RAX2176" s="218"/>
      <c r="RAY2176" s="218"/>
      <c r="RAZ2176" s="218"/>
      <c r="RBA2176" s="218"/>
      <c r="RBB2176" s="218"/>
      <c r="RBC2176" s="218"/>
      <c r="RBD2176" s="218"/>
      <c r="RBE2176" s="218"/>
      <c r="RBF2176" s="218"/>
      <c r="RBG2176" s="218"/>
      <c r="RBH2176" s="218"/>
      <c r="RBI2176" s="218"/>
      <c r="RBJ2176" s="218"/>
      <c r="RBK2176" s="218"/>
      <c r="RBL2176" s="218"/>
      <c r="RBM2176" s="218"/>
      <c r="RBN2176" s="218"/>
      <c r="RBO2176" s="218"/>
      <c r="RBP2176" s="218"/>
      <c r="RBQ2176" s="218"/>
      <c r="RBR2176" s="218"/>
      <c r="RBS2176" s="218"/>
      <c r="RBT2176" s="218"/>
      <c r="RBU2176" s="218"/>
      <c r="RBV2176" s="218"/>
      <c r="RBW2176" s="218"/>
      <c r="RBX2176" s="218"/>
      <c r="RBY2176" s="218"/>
      <c r="RBZ2176" s="218"/>
      <c r="RCA2176" s="218"/>
      <c r="RCB2176" s="218"/>
      <c r="RCC2176" s="218"/>
      <c r="RCD2176" s="218"/>
      <c r="RCE2176" s="218"/>
      <c r="RCF2176" s="218"/>
      <c r="RCG2176" s="218"/>
      <c r="RCH2176" s="218"/>
      <c r="RCI2176" s="218"/>
      <c r="RCJ2176" s="218"/>
      <c r="RCK2176" s="218"/>
      <c r="RCL2176" s="218"/>
      <c r="RCM2176" s="218"/>
      <c r="RCN2176" s="218"/>
      <c r="RCO2176" s="218"/>
      <c r="RCP2176" s="218"/>
      <c r="RCQ2176" s="218"/>
      <c r="RCR2176" s="218"/>
      <c r="RCS2176" s="218"/>
      <c r="RCT2176" s="218"/>
      <c r="RCU2176" s="218"/>
      <c r="RCV2176" s="218"/>
      <c r="RCW2176" s="218"/>
      <c r="RCX2176" s="218"/>
      <c r="RCY2176" s="218"/>
      <c r="RCZ2176" s="218"/>
      <c r="RDA2176" s="218"/>
      <c r="RDB2176" s="218"/>
      <c r="RDC2176" s="218"/>
      <c r="RDD2176" s="218"/>
      <c r="RDE2176" s="218"/>
      <c r="RDF2176" s="218"/>
      <c r="RDG2176" s="218"/>
      <c r="RDH2176" s="218"/>
      <c r="RDI2176" s="218"/>
      <c r="RDJ2176" s="218"/>
      <c r="RDK2176" s="218"/>
      <c r="RDL2176" s="218"/>
      <c r="RDM2176" s="218"/>
      <c r="RDN2176" s="218"/>
      <c r="RDO2176" s="218"/>
      <c r="RDP2176" s="218"/>
      <c r="RDQ2176" s="218"/>
      <c r="RDR2176" s="218"/>
      <c r="RDS2176" s="218"/>
      <c r="RDT2176" s="218"/>
      <c r="RDU2176" s="218"/>
      <c r="RDV2176" s="218"/>
      <c r="RDW2176" s="218"/>
      <c r="RDX2176" s="218"/>
      <c r="RDY2176" s="218"/>
      <c r="RDZ2176" s="218"/>
      <c r="REA2176" s="218"/>
      <c r="REB2176" s="218"/>
      <c r="REC2176" s="218"/>
      <c r="RED2176" s="218"/>
      <c r="REE2176" s="218"/>
      <c r="REF2176" s="218"/>
      <c r="REG2176" s="218"/>
      <c r="REH2176" s="218"/>
      <c r="REI2176" s="218"/>
      <c r="REJ2176" s="218"/>
      <c r="REK2176" s="218"/>
      <c r="REL2176" s="218"/>
      <c r="REM2176" s="218"/>
      <c r="REN2176" s="218"/>
      <c r="REO2176" s="218"/>
      <c r="REP2176" s="218"/>
      <c r="REQ2176" s="218"/>
      <c r="RER2176" s="218"/>
      <c r="RES2176" s="218"/>
      <c r="RET2176" s="218"/>
      <c r="REU2176" s="218"/>
      <c r="REV2176" s="218"/>
      <c r="REW2176" s="218"/>
      <c r="REX2176" s="218"/>
      <c r="REY2176" s="218"/>
      <c r="REZ2176" s="218"/>
      <c r="RFA2176" s="218"/>
      <c r="RFB2176" s="218"/>
      <c r="RFC2176" s="218"/>
      <c r="RFD2176" s="218"/>
      <c r="RFE2176" s="218"/>
      <c r="RFF2176" s="218"/>
      <c r="RFG2176" s="218"/>
      <c r="RFH2176" s="218"/>
      <c r="RFI2176" s="218"/>
      <c r="RFJ2176" s="218"/>
      <c r="RFK2176" s="218"/>
      <c r="RFL2176" s="218"/>
      <c r="RFM2176" s="218"/>
      <c r="RFN2176" s="218"/>
      <c r="RFO2176" s="218"/>
      <c r="RFP2176" s="218"/>
      <c r="RFQ2176" s="218"/>
      <c r="RFR2176" s="218"/>
      <c r="RFS2176" s="218"/>
      <c r="RFT2176" s="218"/>
      <c r="RFU2176" s="218"/>
      <c r="RFV2176" s="218"/>
      <c r="RFW2176" s="218"/>
      <c r="RFX2176" s="218"/>
      <c r="RFY2176" s="218"/>
      <c r="RFZ2176" s="218"/>
      <c r="RGA2176" s="218"/>
      <c r="RGB2176" s="218"/>
      <c r="RGC2176" s="218"/>
      <c r="RGD2176" s="218"/>
      <c r="RGE2176" s="218"/>
      <c r="RGF2176" s="218"/>
      <c r="RGG2176" s="218"/>
      <c r="RGH2176" s="218"/>
      <c r="RGI2176" s="218"/>
      <c r="RGJ2176" s="218"/>
      <c r="RGK2176" s="218"/>
      <c r="RGL2176" s="218"/>
      <c r="RGM2176" s="218"/>
      <c r="RGN2176" s="218"/>
      <c r="RGO2176" s="218"/>
      <c r="RGP2176" s="218"/>
      <c r="RGQ2176" s="218"/>
      <c r="RGR2176" s="218"/>
      <c r="RGS2176" s="218"/>
      <c r="RGT2176" s="218"/>
      <c r="RGU2176" s="218"/>
      <c r="RGV2176" s="218"/>
      <c r="RGW2176" s="218"/>
      <c r="RGX2176" s="218"/>
      <c r="RGY2176" s="218"/>
      <c r="RGZ2176" s="218"/>
      <c r="RHA2176" s="218"/>
      <c r="RHB2176" s="218"/>
      <c r="RHC2176" s="218"/>
      <c r="RHD2176" s="218"/>
      <c r="RHE2176" s="218"/>
      <c r="RHF2176" s="218"/>
      <c r="RHG2176" s="218"/>
      <c r="RHH2176" s="218"/>
      <c r="RHI2176" s="218"/>
      <c r="RHJ2176" s="218"/>
      <c r="RHK2176" s="218"/>
      <c r="RHL2176" s="218"/>
      <c r="RHM2176" s="218"/>
      <c r="RHN2176" s="218"/>
      <c r="RHO2176" s="218"/>
      <c r="RHP2176" s="218"/>
      <c r="RHQ2176" s="218"/>
      <c r="RHR2176" s="218"/>
      <c r="RHS2176" s="218"/>
      <c r="RHT2176" s="218"/>
      <c r="RHU2176" s="218"/>
      <c r="RHV2176" s="218"/>
      <c r="RHW2176" s="218"/>
      <c r="RHX2176" s="218"/>
      <c r="RHY2176" s="218"/>
      <c r="RHZ2176" s="218"/>
      <c r="RIA2176" s="218"/>
      <c r="RIB2176" s="218"/>
      <c r="RIC2176" s="218"/>
      <c r="RID2176" s="218"/>
      <c r="RIE2176" s="218"/>
      <c r="RIF2176" s="218"/>
      <c r="RIG2176" s="218"/>
      <c r="RIH2176" s="218"/>
      <c r="RII2176" s="218"/>
      <c r="RIJ2176" s="218"/>
      <c r="RIK2176" s="218"/>
      <c r="RIL2176" s="218"/>
      <c r="RIM2176" s="218"/>
      <c r="RIN2176" s="218"/>
      <c r="RIO2176" s="218"/>
      <c r="RIP2176" s="218"/>
      <c r="RIQ2176" s="218"/>
      <c r="RIR2176" s="218"/>
      <c r="RIS2176" s="218"/>
      <c r="RIT2176" s="218"/>
      <c r="RIU2176" s="218"/>
      <c r="RIV2176" s="218"/>
      <c r="RIW2176" s="218"/>
      <c r="RIX2176" s="218"/>
      <c r="RIY2176" s="218"/>
      <c r="RIZ2176" s="218"/>
      <c r="RJA2176" s="218"/>
      <c r="RJB2176" s="218"/>
      <c r="RJC2176" s="218"/>
      <c r="RJD2176" s="218"/>
      <c r="RJE2176" s="218"/>
      <c r="RJF2176" s="218"/>
      <c r="RJG2176" s="218"/>
      <c r="RJH2176" s="218"/>
      <c r="RJI2176" s="218"/>
      <c r="RJJ2176" s="218"/>
      <c r="RJK2176" s="218"/>
      <c r="RJL2176" s="218"/>
      <c r="RJM2176" s="218"/>
      <c r="RJN2176" s="218"/>
      <c r="RJO2176" s="218"/>
      <c r="RJP2176" s="218"/>
      <c r="RJQ2176" s="218"/>
      <c r="RJR2176" s="218"/>
      <c r="RJS2176" s="218"/>
      <c r="RJT2176" s="218"/>
      <c r="RJU2176" s="218"/>
      <c r="RJV2176" s="218"/>
      <c r="RJW2176" s="218"/>
      <c r="RJX2176" s="218"/>
      <c r="RJY2176" s="218"/>
      <c r="RJZ2176" s="218"/>
      <c r="RKA2176" s="218"/>
      <c r="RKB2176" s="218"/>
      <c r="RKC2176" s="218"/>
      <c r="RKD2176" s="218"/>
      <c r="RKE2176" s="218"/>
      <c r="RKF2176" s="218"/>
      <c r="RKG2176" s="218"/>
      <c r="RKH2176" s="218"/>
      <c r="RKI2176" s="218"/>
      <c r="RKJ2176" s="218"/>
      <c r="RKK2176" s="218"/>
      <c r="RKL2176" s="218"/>
      <c r="RKM2176" s="218"/>
      <c r="RKN2176" s="218"/>
      <c r="RKO2176" s="218"/>
      <c r="RKP2176" s="218"/>
      <c r="RKQ2176" s="218"/>
      <c r="RKR2176" s="218"/>
      <c r="RKS2176" s="218"/>
      <c r="RKT2176" s="218"/>
      <c r="RKU2176" s="218"/>
      <c r="RKV2176" s="218"/>
      <c r="RKW2176" s="218"/>
      <c r="RKX2176" s="218"/>
      <c r="RKY2176" s="218"/>
      <c r="RKZ2176" s="218"/>
      <c r="RLA2176" s="218"/>
      <c r="RLB2176" s="218"/>
      <c r="RLC2176" s="218"/>
      <c r="RLD2176" s="218"/>
      <c r="RLE2176" s="218"/>
      <c r="RLF2176" s="218"/>
      <c r="RLG2176" s="218"/>
      <c r="RLH2176" s="218"/>
      <c r="RLI2176" s="218"/>
      <c r="RLJ2176" s="218"/>
      <c r="RLK2176" s="218"/>
      <c r="RLL2176" s="218"/>
      <c r="RLM2176" s="218"/>
      <c r="RLN2176" s="218"/>
      <c r="RLO2176" s="218"/>
      <c r="RLP2176" s="218"/>
      <c r="RLQ2176" s="218"/>
      <c r="RLR2176" s="218"/>
      <c r="RLS2176" s="218"/>
      <c r="RLT2176" s="218"/>
      <c r="RLU2176" s="218"/>
      <c r="RLV2176" s="218"/>
      <c r="RLW2176" s="218"/>
      <c r="RLX2176" s="218"/>
      <c r="RLY2176" s="218"/>
      <c r="RLZ2176" s="218"/>
      <c r="RMA2176" s="218"/>
      <c r="RMB2176" s="218"/>
      <c r="RMC2176" s="218"/>
      <c r="RMD2176" s="218"/>
      <c r="RME2176" s="218"/>
      <c r="RMF2176" s="218"/>
      <c r="RMG2176" s="218"/>
      <c r="RMH2176" s="218"/>
      <c r="RMI2176" s="218"/>
      <c r="RMJ2176" s="218"/>
      <c r="RMK2176" s="218"/>
      <c r="RML2176" s="218"/>
      <c r="RMM2176" s="218"/>
      <c r="RMN2176" s="218"/>
      <c r="RMO2176" s="218"/>
      <c r="RMP2176" s="218"/>
      <c r="RMQ2176" s="218"/>
      <c r="RMR2176" s="218"/>
      <c r="RMS2176" s="218"/>
      <c r="RMT2176" s="218"/>
      <c r="RMU2176" s="218"/>
      <c r="RMV2176" s="218"/>
      <c r="RMW2176" s="218"/>
      <c r="RMX2176" s="218"/>
      <c r="RMY2176" s="218"/>
      <c r="RMZ2176" s="218"/>
      <c r="RNA2176" s="218"/>
      <c r="RNB2176" s="218"/>
      <c r="RNC2176" s="218"/>
      <c r="RND2176" s="218"/>
      <c r="RNE2176" s="218"/>
      <c r="RNF2176" s="218"/>
      <c r="RNG2176" s="218"/>
      <c r="RNH2176" s="218"/>
      <c r="RNI2176" s="218"/>
      <c r="RNJ2176" s="218"/>
      <c r="RNK2176" s="218"/>
      <c r="RNL2176" s="218"/>
      <c r="RNM2176" s="218"/>
      <c r="RNN2176" s="218"/>
      <c r="RNO2176" s="218"/>
      <c r="RNP2176" s="218"/>
      <c r="RNQ2176" s="218"/>
      <c r="RNR2176" s="218"/>
      <c r="RNS2176" s="218"/>
      <c r="RNT2176" s="218"/>
      <c r="RNU2176" s="218"/>
      <c r="RNV2176" s="218"/>
      <c r="RNW2176" s="218"/>
      <c r="RNX2176" s="218"/>
      <c r="RNY2176" s="218"/>
      <c r="RNZ2176" s="218"/>
      <c r="ROA2176" s="218"/>
      <c r="ROB2176" s="218"/>
      <c r="ROC2176" s="218"/>
      <c r="ROD2176" s="218"/>
      <c r="ROE2176" s="218"/>
      <c r="ROF2176" s="218"/>
      <c r="ROG2176" s="218"/>
      <c r="ROH2176" s="218"/>
      <c r="ROI2176" s="218"/>
      <c r="ROJ2176" s="218"/>
      <c r="ROK2176" s="218"/>
      <c r="ROL2176" s="218"/>
      <c r="ROM2176" s="218"/>
      <c r="RON2176" s="218"/>
      <c r="ROO2176" s="218"/>
      <c r="ROP2176" s="218"/>
      <c r="ROQ2176" s="218"/>
      <c r="ROR2176" s="218"/>
      <c r="ROS2176" s="218"/>
      <c r="ROT2176" s="218"/>
      <c r="ROU2176" s="218"/>
      <c r="ROV2176" s="218"/>
      <c r="ROW2176" s="218"/>
      <c r="ROX2176" s="218"/>
      <c r="ROY2176" s="218"/>
      <c r="ROZ2176" s="218"/>
      <c r="RPA2176" s="218"/>
      <c r="RPB2176" s="218"/>
      <c r="RPC2176" s="218"/>
      <c r="RPD2176" s="218"/>
      <c r="RPE2176" s="218"/>
      <c r="RPF2176" s="218"/>
      <c r="RPG2176" s="218"/>
      <c r="RPH2176" s="218"/>
      <c r="RPI2176" s="218"/>
      <c r="RPJ2176" s="218"/>
      <c r="RPK2176" s="218"/>
      <c r="RPL2176" s="218"/>
      <c r="RPM2176" s="218"/>
      <c r="RPN2176" s="218"/>
      <c r="RPO2176" s="218"/>
      <c r="RPP2176" s="218"/>
      <c r="RPQ2176" s="218"/>
      <c r="RPR2176" s="218"/>
      <c r="RPS2176" s="218"/>
      <c r="RPT2176" s="218"/>
      <c r="RPU2176" s="218"/>
      <c r="RPV2176" s="218"/>
      <c r="RPW2176" s="218"/>
      <c r="RPX2176" s="218"/>
      <c r="RPY2176" s="218"/>
      <c r="RPZ2176" s="218"/>
      <c r="RQA2176" s="218"/>
      <c r="RQB2176" s="218"/>
      <c r="RQC2176" s="218"/>
      <c r="RQD2176" s="218"/>
      <c r="RQE2176" s="218"/>
      <c r="RQF2176" s="218"/>
      <c r="RQG2176" s="218"/>
      <c r="RQH2176" s="218"/>
      <c r="RQI2176" s="218"/>
      <c r="RQJ2176" s="218"/>
      <c r="RQK2176" s="218"/>
      <c r="RQL2176" s="218"/>
      <c r="RQM2176" s="218"/>
      <c r="RQN2176" s="218"/>
      <c r="RQO2176" s="218"/>
      <c r="RQP2176" s="218"/>
      <c r="RQQ2176" s="218"/>
      <c r="RQR2176" s="218"/>
      <c r="RQS2176" s="218"/>
      <c r="RQT2176" s="218"/>
      <c r="RQU2176" s="218"/>
      <c r="RQV2176" s="218"/>
      <c r="RQW2176" s="218"/>
      <c r="RQX2176" s="218"/>
      <c r="RQY2176" s="218"/>
      <c r="RQZ2176" s="218"/>
      <c r="RRA2176" s="218"/>
      <c r="RRB2176" s="218"/>
      <c r="RRC2176" s="218"/>
      <c r="RRD2176" s="218"/>
      <c r="RRE2176" s="218"/>
      <c r="RRF2176" s="218"/>
      <c r="RRG2176" s="218"/>
      <c r="RRH2176" s="218"/>
      <c r="RRI2176" s="218"/>
      <c r="RRJ2176" s="218"/>
      <c r="RRK2176" s="218"/>
      <c r="RRL2176" s="218"/>
      <c r="RRM2176" s="218"/>
      <c r="RRN2176" s="218"/>
      <c r="RRO2176" s="218"/>
      <c r="RRP2176" s="218"/>
      <c r="RRQ2176" s="218"/>
      <c r="RRR2176" s="218"/>
      <c r="RRS2176" s="218"/>
      <c r="RRT2176" s="218"/>
      <c r="RRU2176" s="218"/>
      <c r="RRV2176" s="218"/>
      <c r="RRW2176" s="218"/>
      <c r="RRX2176" s="218"/>
      <c r="RRY2176" s="218"/>
      <c r="RRZ2176" s="218"/>
      <c r="RSA2176" s="218"/>
      <c r="RSB2176" s="218"/>
      <c r="RSC2176" s="218"/>
      <c r="RSD2176" s="218"/>
      <c r="RSE2176" s="218"/>
      <c r="RSF2176" s="218"/>
      <c r="RSG2176" s="218"/>
      <c r="RSH2176" s="218"/>
      <c r="RSI2176" s="218"/>
      <c r="RSJ2176" s="218"/>
      <c r="RSK2176" s="218"/>
      <c r="RSL2176" s="218"/>
      <c r="RSM2176" s="218"/>
      <c r="RSN2176" s="218"/>
      <c r="RSO2176" s="218"/>
      <c r="RSP2176" s="218"/>
      <c r="RSQ2176" s="218"/>
      <c r="RSR2176" s="218"/>
      <c r="RSS2176" s="218"/>
      <c r="RST2176" s="218"/>
      <c r="RSU2176" s="218"/>
      <c r="RSV2176" s="218"/>
      <c r="RSW2176" s="218"/>
      <c r="RSX2176" s="218"/>
      <c r="RSY2176" s="218"/>
      <c r="RSZ2176" s="218"/>
      <c r="RTA2176" s="218"/>
      <c r="RTB2176" s="218"/>
      <c r="RTC2176" s="218"/>
      <c r="RTD2176" s="218"/>
      <c r="RTE2176" s="218"/>
      <c r="RTF2176" s="218"/>
      <c r="RTG2176" s="218"/>
      <c r="RTH2176" s="218"/>
      <c r="RTI2176" s="218"/>
      <c r="RTJ2176" s="218"/>
      <c r="RTK2176" s="218"/>
      <c r="RTL2176" s="218"/>
      <c r="RTM2176" s="218"/>
      <c r="RTN2176" s="218"/>
      <c r="RTO2176" s="218"/>
      <c r="RTP2176" s="218"/>
      <c r="RTQ2176" s="218"/>
      <c r="RTR2176" s="218"/>
      <c r="RTS2176" s="218"/>
      <c r="RTT2176" s="218"/>
      <c r="RTU2176" s="218"/>
      <c r="RTV2176" s="218"/>
      <c r="RTW2176" s="218"/>
      <c r="RTX2176" s="218"/>
      <c r="RTY2176" s="218"/>
      <c r="RTZ2176" s="218"/>
      <c r="RUA2176" s="218"/>
      <c r="RUB2176" s="218"/>
      <c r="RUC2176" s="218"/>
      <c r="RUD2176" s="218"/>
      <c r="RUE2176" s="218"/>
      <c r="RUF2176" s="218"/>
      <c r="RUG2176" s="218"/>
      <c r="RUH2176" s="218"/>
      <c r="RUI2176" s="218"/>
      <c r="RUJ2176" s="218"/>
      <c r="RUK2176" s="218"/>
      <c r="RUL2176" s="218"/>
      <c r="RUM2176" s="218"/>
      <c r="RUN2176" s="218"/>
      <c r="RUO2176" s="218"/>
      <c r="RUP2176" s="218"/>
      <c r="RUQ2176" s="218"/>
      <c r="RUR2176" s="218"/>
      <c r="RUS2176" s="218"/>
      <c r="RUT2176" s="218"/>
      <c r="RUU2176" s="218"/>
      <c r="RUV2176" s="218"/>
      <c r="RUW2176" s="218"/>
      <c r="RUX2176" s="218"/>
      <c r="RUY2176" s="218"/>
      <c r="RUZ2176" s="218"/>
      <c r="RVA2176" s="218"/>
      <c r="RVB2176" s="218"/>
      <c r="RVC2176" s="218"/>
      <c r="RVD2176" s="218"/>
      <c r="RVE2176" s="218"/>
      <c r="RVF2176" s="218"/>
      <c r="RVG2176" s="218"/>
      <c r="RVH2176" s="218"/>
      <c r="RVI2176" s="218"/>
      <c r="RVJ2176" s="218"/>
      <c r="RVK2176" s="218"/>
      <c r="RVL2176" s="218"/>
      <c r="RVM2176" s="218"/>
      <c r="RVN2176" s="218"/>
      <c r="RVO2176" s="218"/>
      <c r="RVP2176" s="218"/>
      <c r="RVQ2176" s="218"/>
      <c r="RVR2176" s="218"/>
      <c r="RVS2176" s="218"/>
      <c r="RVT2176" s="218"/>
      <c r="RVU2176" s="218"/>
      <c r="RVV2176" s="218"/>
      <c r="RVW2176" s="218"/>
      <c r="RVX2176" s="218"/>
      <c r="RVY2176" s="218"/>
      <c r="RVZ2176" s="218"/>
      <c r="RWA2176" s="218"/>
      <c r="RWB2176" s="218"/>
      <c r="RWC2176" s="218"/>
      <c r="RWD2176" s="218"/>
      <c r="RWE2176" s="218"/>
      <c r="RWF2176" s="218"/>
      <c r="RWG2176" s="218"/>
      <c r="RWH2176" s="218"/>
      <c r="RWI2176" s="218"/>
      <c r="RWJ2176" s="218"/>
      <c r="RWK2176" s="218"/>
      <c r="RWL2176" s="218"/>
      <c r="RWM2176" s="218"/>
      <c r="RWN2176" s="218"/>
      <c r="RWO2176" s="218"/>
      <c r="RWP2176" s="218"/>
      <c r="RWQ2176" s="218"/>
      <c r="RWR2176" s="218"/>
      <c r="RWS2176" s="218"/>
      <c r="RWT2176" s="218"/>
      <c r="RWU2176" s="218"/>
      <c r="RWV2176" s="218"/>
      <c r="RWW2176" s="218"/>
      <c r="RWX2176" s="218"/>
      <c r="RWY2176" s="218"/>
      <c r="RWZ2176" s="218"/>
      <c r="RXA2176" s="218"/>
      <c r="RXB2176" s="218"/>
      <c r="RXC2176" s="218"/>
      <c r="RXD2176" s="218"/>
      <c r="RXE2176" s="218"/>
      <c r="RXF2176" s="218"/>
      <c r="RXG2176" s="218"/>
      <c r="RXH2176" s="218"/>
      <c r="RXI2176" s="218"/>
      <c r="RXJ2176" s="218"/>
      <c r="RXK2176" s="218"/>
      <c r="RXL2176" s="218"/>
      <c r="RXM2176" s="218"/>
      <c r="RXN2176" s="218"/>
      <c r="RXO2176" s="218"/>
      <c r="RXP2176" s="218"/>
      <c r="RXQ2176" s="218"/>
      <c r="RXR2176" s="218"/>
      <c r="RXS2176" s="218"/>
      <c r="RXT2176" s="218"/>
      <c r="RXU2176" s="218"/>
      <c r="RXV2176" s="218"/>
      <c r="RXW2176" s="218"/>
      <c r="RXX2176" s="218"/>
      <c r="RXY2176" s="218"/>
      <c r="RXZ2176" s="218"/>
      <c r="RYA2176" s="218"/>
      <c r="RYB2176" s="218"/>
      <c r="RYC2176" s="218"/>
      <c r="RYD2176" s="218"/>
      <c r="RYE2176" s="218"/>
      <c r="RYF2176" s="218"/>
      <c r="RYG2176" s="218"/>
      <c r="RYH2176" s="218"/>
      <c r="RYI2176" s="218"/>
      <c r="RYJ2176" s="218"/>
      <c r="RYK2176" s="218"/>
      <c r="RYL2176" s="218"/>
      <c r="RYM2176" s="218"/>
      <c r="RYN2176" s="218"/>
      <c r="RYO2176" s="218"/>
      <c r="RYP2176" s="218"/>
      <c r="RYQ2176" s="218"/>
      <c r="RYR2176" s="218"/>
      <c r="RYS2176" s="218"/>
      <c r="RYT2176" s="218"/>
      <c r="RYU2176" s="218"/>
      <c r="RYV2176" s="218"/>
      <c r="RYW2176" s="218"/>
      <c r="RYX2176" s="218"/>
      <c r="RYY2176" s="218"/>
      <c r="RYZ2176" s="218"/>
      <c r="RZA2176" s="218"/>
      <c r="RZB2176" s="218"/>
      <c r="RZC2176" s="218"/>
      <c r="RZD2176" s="218"/>
      <c r="RZE2176" s="218"/>
      <c r="RZF2176" s="218"/>
      <c r="RZG2176" s="218"/>
      <c r="RZH2176" s="218"/>
      <c r="RZI2176" s="218"/>
      <c r="RZJ2176" s="218"/>
      <c r="RZK2176" s="218"/>
      <c r="RZL2176" s="218"/>
      <c r="RZM2176" s="218"/>
      <c r="RZN2176" s="218"/>
      <c r="RZO2176" s="218"/>
      <c r="RZP2176" s="218"/>
      <c r="RZQ2176" s="218"/>
      <c r="RZR2176" s="218"/>
      <c r="RZS2176" s="218"/>
      <c r="RZT2176" s="218"/>
      <c r="RZU2176" s="218"/>
      <c r="RZV2176" s="218"/>
      <c r="RZW2176" s="218"/>
      <c r="RZX2176" s="218"/>
      <c r="RZY2176" s="218"/>
      <c r="RZZ2176" s="218"/>
      <c r="SAA2176" s="218"/>
      <c r="SAB2176" s="218"/>
      <c r="SAC2176" s="218"/>
      <c r="SAD2176" s="218"/>
      <c r="SAE2176" s="218"/>
      <c r="SAF2176" s="218"/>
      <c r="SAG2176" s="218"/>
      <c r="SAH2176" s="218"/>
      <c r="SAI2176" s="218"/>
      <c r="SAJ2176" s="218"/>
      <c r="SAK2176" s="218"/>
      <c r="SAL2176" s="218"/>
      <c r="SAM2176" s="218"/>
      <c r="SAN2176" s="218"/>
      <c r="SAO2176" s="218"/>
      <c r="SAP2176" s="218"/>
      <c r="SAQ2176" s="218"/>
      <c r="SAR2176" s="218"/>
      <c r="SAS2176" s="218"/>
      <c r="SAT2176" s="218"/>
      <c r="SAU2176" s="218"/>
      <c r="SAV2176" s="218"/>
      <c r="SAW2176" s="218"/>
      <c r="SAX2176" s="218"/>
      <c r="SAY2176" s="218"/>
      <c r="SAZ2176" s="218"/>
      <c r="SBA2176" s="218"/>
      <c r="SBB2176" s="218"/>
      <c r="SBC2176" s="218"/>
      <c r="SBD2176" s="218"/>
      <c r="SBE2176" s="218"/>
      <c r="SBF2176" s="218"/>
      <c r="SBG2176" s="218"/>
      <c r="SBH2176" s="218"/>
      <c r="SBI2176" s="218"/>
      <c r="SBJ2176" s="218"/>
      <c r="SBK2176" s="218"/>
      <c r="SBL2176" s="218"/>
      <c r="SBM2176" s="218"/>
      <c r="SBN2176" s="218"/>
      <c r="SBO2176" s="218"/>
      <c r="SBP2176" s="218"/>
      <c r="SBQ2176" s="218"/>
      <c r="SBR2176" s="218"/>
      <c r="SBS2176" s="218"/>
      <c r="SBT2176" s="218"/>
      <c r="SBU2176" s="218"/>
      <c r="SBV2176" s="218"/>
      <c r="SBW2176" s="218"/>
      <c r="SBX2176" s="218"/>
      <c r="SBY2176" s="218"/>
      <c r="SBZ2176" s="218"/>
      <c r="SCA2176" s="218"/>
      <c r="SCB2176" s="218"/>
      <c r="SCC2176" s="218"/>
      <c r="SCD2176" s="218"/>
      <c r="SCE2176" s="218"/>
      <c r="SCF2176" s="218"/>
      <c r="SCG2176" s="218"/>
      <c r="SCH2176" s="218"/>
      <c r="SCI2176" s="218"/>
      <c r="SCJ2176" s="218"/>
      <c r="SCK2176" s="218"/>
      <c r="SCL2176" s="218"/>
      <c r="SCM2176" s="218"/>
      <c r="SCN2176" s="218"/>
      <c r="SCO2176" s="218"/>
      <c r="SCP2176" s="218"/>
      <c r="SCQ2176" s="218"/>
      <c r="SCR2176" s="218"/>
      <c r="SCS2176" s="218"/>
      <c r="SCT2176" s="218"/>
      <c r="SCU2176" s="218"/>
      <c r="SCV2176" s="218"/>
      <c r="SCW2176" s="218"/>
      <c r="SCX2176" s="218"/>
      <c r="SCY2176" s="218"/>
      <c r="SCZ2176" s="218"/>
      <c r="SDA2176" s="218"/>
      <c r="SDB2176" s="218"/>
      <c r="SDC2176" s="218"/>
      <c r="SDD2176" s="218"/>
      <c r="SDE2176" s="218"/>
      <c r="SDF2176" s="218"/>
      <c r="SDG2176" s="218"/>
      <c r="SDH2176" s="218"/>
      <c r="SDI2176" s="218"/>
      <c r="SDJ2176" s="218"/>
      <c r="SDK2176" s="218"/>
      <c r="SDL2176" s="218"/>
      <c r="SDM2176" s="218"/>
      <c r="SDN2176" s="218"/>
      <c r="SDO2176" s="218"/>
      <c r="SDP2176" s="218"/>
      <c r="SDQ2176" s="218"/>
      <c r="SDR2176" s="218"/>
      <c r="SDS2176" s="218"/>
      <c r="SDT2176" s="218"/>
      <c r="SDU2176" s="218"/>
      <c r="SDV2176" s="218"/>
      <c r="SDW2176" s="218"/>
      <c r="SDX2176" s="218"/>
      <c r="SDY2176" s="218"/>
      <c r="SDZ2176" s="218"/>
      <c r="SEA2176" s="218"/>
      <c r="SEB2176" s="218"/>
      <c r="SEC2176" s="218"/>
      <c r="SED2176" s="218"/>
      <c r="SEE2176" s="218"/>
      <c r="SEF2176" s="218"/>
      <c r="SEG2176" s="218"/>
      <c r="SEH2176" s="218"/>
      <c r="SEI2176" s="218"/>
      <c r="SEJ2176" s="218"/>
      <c r="SEK2176" s="218"/>
      <c r="SEL2176" s="218"/>
      <c r="SEM2176" s="218"/>
      <c r="SEN2176" s="218"/>
      <c r="SEO2176" s="218"/>
      <c r="SEP2176" s="218"/>
      <c r="SEQ2176" s="218"/>
      <c r="SER2176" s="218"/>
      <c r="SES2176" s="218"/>
      <c r="SET2176" s="218"/>
      <c r="SEU2176" s="218"/>
      <c r="SEV2176" s="218"/>
      <c r="SEW2176" s="218"/>
      <c r="SEX2176" s="218"/>
      <c r="SEY2176" s="218"/>
      <c r="SEZ2176" s="218"/>
      <c r="SFA2176" s="218"/>
      <c r="SFB2176" s="218"/>
      <c r="SFC2176" s="218"/>
      <c r="SFD2176" s="218"/>
      <c r="SFE2176" s="218"/>
      <c r="SFF2176" s="218"/>
      <c r="SFG2176" s="218"/>
      <c r="SFH2176" s="218"/>
      <c r="SFI2176" s="218"/>
      <c r="SFJ2176" s="218"/>
      <c r="SFK2176" s="218"/>
      <c r="SFL2176" s="218"/>
      <c r="SFM2176" s="218"/>
      <c r="SFN2176" s="218"/>
      <c r="SFO2176" s="218"/>
      <c r="SFP2176" s="218"/>
      <c r="SFQ2176" s="218"/>
      <c r="SFR2176" s="218"/>
      <c r="SFS2176" s="218"/>
      <c r="SFT2176" s="218"/>
      <c r="SFU2176" s="218"/>
      <c r="SFV2176" s="218"/>
      <c r="SFW2176" s="218"/>
      <c r="SFX2176" s="218"/>
      <c r="SFY2176" s="218"/>
      <c r="SFZ2176" s="218"/>
      <c r="SGA2176" s="218"/>
      <c r="SGB2176" s="218"/>
      <c r="SGC2176" s="218"/>
      <c r="SGD2176" s="218"/>
      <c r="SGE2176" s="218"/>
      <c r="SGF2176" s="218"/>
      <c r="SGG2176" s="218"/>
      <c r="SGH2176" s="218"/>
      <c r="SGI2176" s="218"/>
      <c r="SGJ2176" s="218"/>
      <c r="SGK2176" s="218"/>
      <c r="SGL2176" s="218"/>
      <c r="SGM2176" s="218"/>
      <c r="SGN2176" s="218"/>
      <c r="SGO2176" s="218"/>
      <c r="SGP2176" s="218"/>
      <c r="SGQ2176" s="218"/>
      <c r="SGR2176" s="218"/>
      <c r="SGS2176" s="218"/>
      <c r="SGT2176" s="218"/>
      <c r="SGU2176" s="218"/>
      <c r="SGV2176" s="218"/>
      <c r="SGW2176" s="218"/>
      <c r="SGX2176" s="218"/>
      <c r="SGY2176" s="218"/>
      <c r="SGZ2176" s="218"/>
      <c r="SHA2176" s="218"/>
      <c r="SHB2176" s="218"/>
      <c r="SHC2176" s="218"/>
      <c r="SHD2176" s="218"/>
      <c r="SHE2176" s="218"/>
      <c r="SHF2176" s="218"/>
      <c r="SHG2176" s="218"/>
      <c r="SHH2176" s="218"/>
      <c r="SHI2176" s="218"/>
      <c r="SHJ2176" s="218"/>
      <c r="SHK2176" s="218"/>
      <c r="SHL2176" s="218"/>
      <c r="SHM2176" s="218"/>
      <c r="SHN2176" s="218"/>
      <c r="SHO2176" s="218"/>
      <c r="SHP2176" s="218"/>
      <c r="SHQ2176" s="218"/>
      <c r="SHR2176" s="218"/>
      <c r="SHS2176" s="218"/>
      <c r="SHT2176" s="218"/>
      <c r="SHU2176" s="218"/>
      <c r="SHV2176" s="218"/>
      <c r="SHW2176" s="218"/>
      <c r="SHX2176" s="218"/>
      <c r="SHY2176" s="218"/>
      <c r="SHZ2176" s="218"/>
      <c r="SIA2176" s="218"/>
      <c r="SIB2176" s="218"/>
      <c r="SIC2176" s="218"/>
      <c r="SID2176" s="218"/>
      <c r="SIE2176" s="218"/>
      <c r="SIF2176" s="218"/>
      <c r="SIG2176" s="218"/>
      <c r="SIH2176" s="218"/>
      <c r="SII2176" s="218"/>
      <c r="SIJ2176" s="218"/>
      <c r="SIK2176" s="218"/>
      <c r="SIL2176" s="218"/>
      <c r="SIM2176" s="218"/>
      <c r="SIN2176" s="218"/>
      <c r="SIO2176" s="218"/>
      <c r="SIP2176" s="218"/>
      <c r="SIQ2176" s="218"/>
      <c r="SIR2176" s="218"/>
      <c r="SIS2176" s="218"/>
      <c r="SIT2176" s="218"/>
      <c r="SIU2176" s="218"/>
      <c r="SIV2176" s="218"/>
      <c r="SIW2176" s="218"/>
      <c r="SIX2176" s="218"/>
      <c r="SIY2176" s="218"/>
      <c r="SIZ2176" s="218"/>
      <c r="SJA2176" s="218"/>
      <c r="SJB2176" s="218"/>
      <c r="SJC2176" s="218"/>
      <c r="SJD2176" s="218"/>
      <c r="SJE2176" s="218"/>
      <c r="SJF2176" s="218"/>
      <c r="SJG2176" s="218"/>
      <c r="SJH2176" s="218"/>
      <c r="SJI2176" s="218"/>
      <c r="SJJ2176" s="218"/>
      <c r="SJK2176" s="218"/>
      <c r="SJL2176" s="218"/>
      <c r="SJM2176" s="218"/>
      <c r="SJN2176" s="218"/>
      <c r="SJO2176" s="218"/>
      <c r="SJP2176" s="218"/>
      <c r="SJQ2176" s="218"/>
      <c r="SJR2176" s="218"/>
      <c r="SJS2176" s="218"/>
      <c r="SJT2176" s="218"/>
      <c r="SJU2176" s="218"/>
      <c r="SJV2176" s="218"/>
      <c r="SJW2176" s="218"/>
      <c r="SJX2176" s="218"/>
      <c r="SJY2176" s="218"/>
      <c r="SJZ2176" s="218"/>
      <c r="SKA2176" s="218"/>
      <c r="SKB2176" s="218"/>
      <c r="SKC2176" s="218"/>
      <c r="SKD2176" s="218"/>
      <c r="SKE2176" s="218"/>
      <c r="SKF2176" s="218"/>
      <c r="SKG2176" s="218"/>
      <c r="SKH2176" s="218"/>
      <c r="SKI2176" s="218"/>
      <c r="SKJ2176" s="218"/>
      <c r="SKK2176" s="218"/>
      <c r="SKL2176" s="218"/>
      <c r="SKM2176" s="218"/>
      <c r="SKN2176" s="218"/>
      <c r="SKO2176" s="218"/>
      <c r="SKP2176" s="218"/>
      <c r="SKQ2176" s="218"/>
      <c r="SKR2176" s="218"/>
      <c r="SKS2176" s="218"/>
      <c r="SKT2176" s="218"/>
      <c r="SKU2176" s="218"/>
      <c r="SKV2176" s="218"/>
      <c r="SKW2176" s="218"/>
      <c r="SKX2176" s="218"/>
      <c r="SKY2176" s="218"/>
      <c r="SKZ2176" s="218"/>
      <c r="SLA2176" s="218"/>
      <c r="SLB2176" s="218"/>
      <c r="SLC2176" s="218"/>
      <c r="SLD2176" s="218"/>
      <c r="SLE2176" s="218"/>
      <c r="SLF2176" s="218"/>
      <c r="SLG2176" s="218"/>
      <c r="SLH2176" s="218"/>
      <c r="SLI2176" s="218"/>
      <c r="SLJ2176" s="218"/>
      <c r="SLK2176" s="218"/>
      <c r="SLL2176" s="218"/>
      <c r="SLM2176" s="218"/>
      <c r="SLN2176" s="218"/>
      <c r="SLO2176" s="218"/>
      <c r="SLP2176" s="218"/>
      <c r="SLQ2176" s="218"/>
      <c r="SLR2176" s="218"/>
      <c r="SLS2176" s="218"/>
      <c r="SLT2176" s="218"/>
      <c r="SLU2176" s="218"/>
      <c r="SLV2176" s="218"/>
      <c r="SLW2176" s="218"/>
      <c r="SLX2176" s="218"/>
      <c r="SLY2176" s="218"/>
      <c r="SLZ2176" s="218"/>
      <c r="SMA2176" s="218"/>
      <c r="SMB2176" s="218"/>
      <c r="SMC2176" s="218"/>
      <c r="SMD2176" s="218"/>
      <c r="SME2176" s="218"/>
      <c r="SMF2176" s="218"/>
      <c r="SMG2176" s="218"/>
      <c r="SMH2176" s="218"/>
      <c r="SMI2176" s="218"/>
      <c r="SMJ2176" s="218"/>
      <c r="SMK2176" s="218"/>
      <c r="SML2176" s="218"/>
      <c r="SMM2176" s="218"/>
      <c r="SMN2176" s="218"/>
      <c r="SMO2176" s="218"/>
      <c r="SMP2176" s="218"/>
      <c r="SMQ2176" s="218"/>
      <c r="SMR2176" s="218"/>
      <c r="SMS2176" s="218"/>
      <c r="SMT2176" s="218"/>
      <c r="SMU2176" s="218"/>
      <c r="SMV2176" s="218"/>
      <c r="SMW2176" s="218"/>
      <c r="SMX2176" s="218"/>
      <c r="SMY2176" s="218"/>
      <c r="SMZ2176" s="218"/>
      <c r="SNA2176" s="218"/>
      <c r="SNB2176" s="218"/>
      <c r="SNC2176" s="218"/>
      <c r="SND2176" s="218"/>
      <c r="SNE2176" s="218"/>
      <c r="SNF2176" s="218"/>
      <c r="SNG2176" s="218"/>
      <c r="SNH2176" s="218"/>
      <c r="SNI2176" s="218"/>
      <c r="SNJ2176" s="218"/>
      <c r="SNK2176" s="218"/>
      <c r="SNL2176" s="218"/>
      <c r="SNM2176" s="218"/>
      <c r="SNN2176" s="218"/>
      <c r="SNO2176" s="218"/>
      <c r="SNP2176" s="218"/>
      <c r="SNQ2176" s="218"/>
      <c r="SNR2176" s="218"/>
      <c r="SNS2176" s="218"/>
      <c r="SNT2176" s="218"/>
      <c r="SNU2176" s="218"/>
      <c r="SNV2176" s="218"/>
      <c r="SNW2176" s="218"/>
      <c r="SNX2176" s="218"/>
      <c r="SNY2176" s="218"/>
      <c r="SNZ2176" s="218"/>
      <c r="SOA2176" s="218"/>
      <c r="SOB2176" s="218"/>
      <c r="SOC2176" s="218"/>
      <c r="SOD2176" s="218"/>
      <c r="SOE2176" s="218"/>
      <c r="SOF2176" s="218"/>
      <c r="SOG2176" s="218"/>
      <c r="SOH2176" s="218"/>
      <c r="SOI2176" s="218"/>
      <c r="SOJ2176" s="218"/>
      <c r="SOK2176" s="218"/>
      <c r="SOL2176" s="218"/>
      <c r="SOM2176" s="218"/>
      <c r="SON2176" s="218"/>
      <c r="SOO2176" s="218"/>
      <c r="SOP2176" s="218"/>
      <c r="SOQ2176" s="218"/>
      <c r="SOR2176" s="218"/>
      <c r="SOS2176" s="218"/>
      <c r="SOT2176" s="218"/>
      <c r="SOU2176" s="218"/>
      <c r="SOV2176" s="218"/>
      <c r="SOW2176" s="218"/>
      <c r="SOX2176" s="218"/>
      <c r="SOY2176" s="218"/>
      <c r="SOZ2176" s="218"/>
      <c r="SPA2176" s="218"/>
      <c r="SPB2176" s="218"/>
      <c r="SPC2176" s="218"/>
      <c r="SPD2176" s="218"/>
      <c r="SPE2176" s="218"/>
      <c r="SPF2176" s="218"/>
      <c r="SPG2176" s="218"/>
      <c r="SPH2176" s="218"/>
      <c r="SPI2176" s="218"/>
      <c r="SPJ2176" s="218"/>
      <c r="SPK2176" s="218"/>
      <c r="SPL2176" s="218"/>
      <c r="SPM2176" s="218"/>
      <c r="SPN2176" s="218"/>
      <c r="SPO2176" s="218"/>
      <c r="SPP2176" s="218"/>
      <c r="SPQ2176" s="218"/>
      <c r="SPR2176" s="218"/>
      <c r="SPS2176" s="218"/>
      <c r="SPT2176" s="218"/>
      <c r="SPU2176" s="218"/>
      <c r="SPV2176" s="218"/>
      <c r="SPW2176" s="218"/>
      <c r="SPX2176" s="218"/>
      <c r="SPY2176" s="218"/>
      <c r="SPZ2176" s="218"/>
      <c r="SQA2176" s="218"/>
      <c r="SQB2176" s="218"/>
      <c r="SQC2176" s="218"/>
      <c r="SQD2176" s="218"/>
      <c r="SQE2176" s="218"/>
      <c r="SQF2176" s="218"/>
      <c r="SQG2176" s="218"/>
      <c r="SQH2176" s="218"/>
      <c r="SQI2176" s="218"/>
      <c r="SQJ2176" s="218"/>
      <c r="SQK2176" s="218"/>
      <c r="SQL2176" s="218"/>
      <c r="SQM2176" s="218"/>
      <c r="SQN2176" s="218"/>
      <c r="SQO2176" s="218"/>
      <c r="SQP2176" s="218"/>
      <c r="SQQ2176" s="218"/>
      <c r="SQR2176" s="218"/>
      <c r="SQS2176" s="218"/>
      <c r="SQT2176" s="218"/>
      <c r="SQU2176" s="218"/>
      <c r="SQV2176" s="218"/>
      <c r="SQW2176" s="218"/>
      <c r="SQX2176" s="218"/>
      <c r="SQY2176" s="218"/>
      <c r="SQZ2176" s="218"/>
      <c r="SRA2176" s="218"/>
      <c r="SRB2176" s="218"/>
      <c r="SRC2176" s="218"/>
      <c r="SRD2176" s="218"/>
      <c r="SRE2176" s="218"/>
      <c r="SRF2176" s="218"/>
      <c r="SRG2176" s="218"/>
      <c r="SRH2176" s="218"/>
      <c r="SRI2176" s="218"/>
      <c r="SRJ2176" s="218"/>
      <c r="SRK2176" s="218"/>
      <c r="SRL2176" s="218"/>
      <c r="SRM2176" s="218"/>
      <c r="SRN2176" s="218"/>
      <c r="SRO2176" s="218"/>
      <c r="SRP2176" s="218"/>
      <c r="SRQ2176" s="218"/>
      <c r="SRR2176" s="218"/>
      <c r="SRS2176" s="218"/>
      <c r="SRT2176" s="218"/>
      <c r="SRU2176" s="218"/>
      <c r="SRV2176" s="218"/>
      <c r="SRW2176" s="218"/>
      <c r="SRX2176" s="218"/>
      <c r="SRY2176" s="218"/>
      <c r="SRZ2176" s="218"/>
      <c r="SSA2176" s="218"/>
      <c r="SSB2176" s="218"/>
      <c r="SSC2176" s="218"/>
      <c r="SSD2176" s="218"/>
      <c r="SSE2176" s="218"/>
      <c r="SSF2176" s="218"/>
      <c r="SSG2176" s="218"/>
      <c r="SSH2176" s="218"/>
      <c r="SSI2176" s="218"/>
      <c r="SSJ2176" s="218"/>
      <c r="SSK2176" s="218"/>
      <c r="SSL2176" s="218"/>
      <c r="SSM2176" s="218"/>
      <c r="SSN2176" s="218"/>
      <c r="SSO2176" s="218"/>
      <c r="SSP2176" s="218"/>
      <c r="SSQ2176" s="218"/>
      <c r="SSR2176" s="218"/>
      <c r="SSS2176" s="218"/>
      <c r="SST2176" s="218"/>
      <c r="SSU2176" s="218"/>
      <c r="SSV2176" s="218"/>
      <c r="SSW2176" s="218"/>
      <c r="SSX2176" s="218"/>
      <c r="SSY2176" s="218"/>
      <c r="SSZ2176" s="218"/>
      <c r="STA2176" s="218"/>
      <c r="STB2176" s="218"/>
      <c r="STC2176" s="218"/>
      <c r="STD2176" s="218"/>
      <c r="STE2176" s="218"/>
      <c r="STF2176" s="218"/>
      <c r="STG2176" s="218"/>
      <c r="STH2176" s="218"/>
      <c r="STI2176" s="218"/>
      <c r="STJ2176" s="218"/>
      <c r="STK2176" s="218"/>
      <c r="STL2176" s="218"/>
      <c r="STM2176" s="218"/>
      <c r="STN2176" s="218"/>
      <c r="STO2176" s="218"/>
      <c r="STP2176" s="218"/>
      <c r="STQ2176" s="218"/>
      <c r="STR2176" s="218"/>
      <c r="STS2176" s="218"/>
      <c r="STT2176" s="218"/>
      <c r="STU2176" s="218"/>
      <c r="STV2176" s="218"/>
      <c r="STW2176" s="218"/>
      <c r="STX2176" s="218"/>
      <c r="STY2176" s="218"/>
      <c r="STZ2176" s="218"/>
      <c r="SUA2176" s="218"/>
      <c r="SUB2176" s="218"/>
      <c r="SUC2176" s="218"/>
      <c r="SUD2176" s="218"/>
      <c r="SUE2176" s="218"/>
      <c r="SUF2176" s="218"/>
      <c r="SUG2176" s="218"/>
      <c r="SUH2176" s="218"/>
      <c r="SUI2176" s="218"/>
      <c r="SUJ2176" s="218"/>
      <c r="SUK2176" s="218"/>
      <c r="SUL2176" s="218"/>
      <c r="SUM2176" s="218"/>
      <c r="SUN2176" s="218"/>
      <c r="SUO2176" s="218"/>
      <c r="SUP2176" s="218"/>
      <c r="SUQ2176" s="218"/>
      <c r="SUR2176" s="218"/>
      <c r="SUS2176" s="218"/>
      <c r="SUT2176" s="218"/>
      <c r="SUU2176" s="218"/>
      <c r="SUV2176" s="218"/>
      <c r="SUW2176" s="218"/>
      <c r="SUX2176" s="218"/>
      <c r="SUY2176" s="218"/>
      <c r="SUZ2176" s="218"/>
      <c r="SVA2176" s="218"/>
      <c r="SVB2176" s="218"/>
      <c r="SVC2176" s="218"/>
      <c r="SVD2176" s="218"/>
      <c r="SVE2176" s="218"/>
      <c r="SVF2176" s="218"/>
      <c r="SVG2176" s="218"/>
      <c r="SVH2176" s="218"/>
      <c r="SVI2176" s="218"/>
      <c r="SVJ2176" s="218"/>
      <c r="SVK2176" s="218"/>
      <c r="SVL2176" s="218"/>
      <c r="SVM2176" s="218"/>
      <c r="SVN2176" s="218"/>
      <c r="SVO2176" s="218"/>
      <c r="SVP2176" s="218"/>
      <c r="SVQ2176" s="218"/>
      <c r="SVR2176" s="218"/>
      <c r="SVS2176" s="218"/>
      <c r="SVT2176" s="218"/>
      <c r="SVU2176" s="218"/>
      <c r="SVV2176" s="218"/>
      <c r="SVW2176" s="218"/>
      <c r="SVX2176" s="218"/>
      <c r="SVY2176" s="218"/>
      <c r="SVZ2176" s="218"/>
      <c r="SWA2176" s="218"/>
      <c r="SWB2176" s="218"/>
      <c r="SWC2176" s="218"/>
      <c r="SWD2176" s="218"/>
      <c r="SWE2176" s="218"/>
      <c r="SWF2176" s="218"/>
      <c r="SWG2176" s="218"/>
      <c r="SWH2176" s="218"/>
      <c r="SWI2176" s="218"/>
      <c r="SWJ2176" s="218"/>
      <c r="SWK2176" s="218"/>
      <c r="SWL2176" s="218"/>
      <c r="SWM2176" s="218"/>
      <c r="SWN2176" s="218"/>
      <c r="SWO2176" s="218"/>
      <c r="SWP2176" s="218"/>
      <c r="SWQ2176" s="218"/>
      <c r="SWR2176" s="218"/>
      <c r="SWS2176" s="218"/>
      <c r="SWT2176" s="218"/>
      <c r="SWU2176" s="218"/>
      <c r="SWV2176" s="218"/>
      <c r="SWW2176" s="218"/>
      <c r="SWX2176" s="218"/>
      <c r="SWY2176" s="218"/>
      <c r="SWZ2176" s="218"/>
      <c r="SXA2176" s="218"/>
      <c r="SXB2176" s="218"/>
      <c r="SXC2176" s="218"/>
      <c r="SXD2176" s="218"/>
      <c r="SXE2176" s="218"/>
      <c r="SXF2176" s="218"/>
      <c r="SXG2176" s="218"/>
      <c r="SXH2176" s="218"/>
      <c r="SXI2176" s="218"/>
      <c r="SXJ2176" s="218"/>
      <c r="SXK2176" s="218"/>
      <c r="SXL2176" s="218"/>
      <c r="SXM2176" s="218"/>
      <c r="SXN2176" s="218"/>
      <c r="SXO2176" s="218"/>
      <c r="SXP2176" s="218"/>
      <c r="SXQ2176" s="218"/>
      <c r="SXR2176" s="218"/>
      <c r="SXS2176" s="218"/>
      <c r="SXT2176" s="218"/>
      <c r="SXU2176" s="218"/>
      <c r="SXV2176" s="218"/>
      <c r="SXW2176" s="218"/>
      <c r="SXX2176" s="218"/>
      <c r="SXY2176" s="218"/>
      <c r="SXZ2176" s="218"/>
      <c r="SYA2176" s="218"/>
      <c r="SYB2176" s="218"/>
      <c r="SYC2176" s="218"/>
      <c r="SYD2176" s="218"/>
      <c r="SYE2176" s="218"/>
      <c r="SYF2176" s="218"/>
      <c r="SYG2176" s="218"/>
      <c r="SYH2176" s="218"/>
      <c r="SYI2176" s="218"/>
      <c r="SYJ2176" s="218"/>
      <c r="SYK2176" s="218"/>
      <c r="SYL2176" s="218"/>
      <c r="SYM2176" s="218"/>
      <c r="SYN2176" s="218"/>
      <c r="SYO2176" s="218"/>
      <c r="SYP2176" s="218"/>
      <c r="SYQ2176" s="218"/>
      <c r="SYR2176" s="218"/>
      <c r="SYS2176" s="218"/>
      <c r="SYT2176" s="218"/>
      <c r="SYU2176" s="218"/>
      <c r="SYV2176" s="218"/>
      <c r="SYW2176" s="218"/>
      <c r="SYX2176" s="218"/>
      <c r="SYY2176" s="218"/>
      <c r="SYZ2176" s="218"/>
      <c r="SZA2176" s="218"/>
      <c r="SZB2176" s="218"/>
      <c r="SZC2176" s="218"/>
      <c r="SZD2176" s="218"/>
      <c r="SZE2176" s="218"/>
      <c r="SZF2176" s="218"/>
      <c r="SZG2176" s="218"/>
      <c r="SZH2176" s="218"/>
      <c r="SZI2176" s="218"/>
      <c r="SZJ2176" s="218"/>
      <c r="SZK2176" s="218"/>
      <c r="SZL2176" s="218"/>
      <c r="SZM2176" s="218"/>
      <c r="SZN2176" s="218"/>
      <c r="SZO2176" s="218"/>
      <c r="SZP2176" s="218"/>
      <c r="SZQ2176" s="218"/>
      <c r="SZR2176" s="218"/>
      <c r="SZS2176" s="218"/>
      <c r="SZT2176" s="218"/>
      <c r="SZU2176" s="218"/>
      <c r="SZV2176" s="218"/>
      <c r="SZW2176" s="218"/>
      <c r="SZX2176" s="218"/>
      <c r="SZY2176" s="218"/>
      <c r="SZZ2176" s="218"/>
      <c r="TAA2176" s="218"/>
      <c r="TAB2176" s="218"/>
      <c r="TAC2176" s="218"/>
      <c r="TAD2176" s="218"/>
      <c r="TAE2176" s="218"/>
      <c r="TAF2176" s="218"/>
      <c r="TAG2176" s="218"/>
      <c r="TAH2176" s="218"/>
      <c r="TAI2176" s="218"/>
      <c r="TAJ2176" s="218"/>
      <c r="TAK2176" s="218"/>
      <c r="TAL2176" s="218"/>
      <c r="TAM2176" s="218"/>
      <c r="TAN2176" s="218"/>
      <c r="TAO2176" s="218"/>
      <c r="TAP2176" s="218"/>
      <c r="TAQ2176" s="218"/>
      <c r="TAR2176" s="218"/>
      <c r="TAS2176" s="218"/>
      <c r="TAT2176" s="218"/>
      <c r="TAU2176" s="218"/>
      <c r="TAV2176" s="218"/>
      <c r="TAW2176" s="218"/>
      <c r="TAX2176" s="218"/>
      <c r="TAY2176" s="218"/>
      <c r="TAZ2176" s="218"/>
      <c r="TBA2176" s="218"/>
      <c r="TBB2176" s="218"/>
      <c r="TBC2176" s="218"/>
      <c r="TBD2176" s="218"/>
      <c r="TBE2176" s="218"/>
      <c r="TBF2176" s="218"/>
      <c r="TBG2176" s="218"/>
      <c r="TBH2176" s="218"/>
      <c r="TBI2176" s="218"/>
      <c r="TBJ2176" s="218"/>
      <c r="TBK2176" s="218"/>
      <c r="TBL2176" s="218"/>
      <c r="TBM2176" s="218"/>
      <c r="TBN2176" s="218"/>
      <c r="TBO2176" s="218"/>
      <c r="TBP2176" s="218"/>
      <c r="TBQ2176" s="218"/>
      <c r="TBR2176" s="218"/>
      <c r="TBS2176" s="218"/>
      <c r="TBT2176" s="218"/>
      <c r="TBU2176" s="218"/>
      <c r="TBV2176" s="218"/>
      <c r="TBW2176" s="218"/>
      <c r="TBX2176" s="218"/>
      <c r="TBY2176" s="218"/>
      <c r="TBZ2176" s="218"/>
      <c r="TCA2176" s="218"/>
      <c r="TCB2176" s="218"/>
      <c r="TCC2176" s="218"/>
      <c r="TCD2176" s="218"/>
      <c r="TCE2176" s="218"/>
      <c r="TCF2176" s="218"/>
      <c r="TCG2176" s="218"/>
      <c r="TCH2176" s="218"/>
      <c r="TCI2176" s="218"/>
      <c r="TCJ2176" s="218"/>
      <c r="TCK2176" s="218"/>
      <c r="TCL2176" s="218"/>
      <c r="TCM2176" s="218"/>
      <c r="TCN2176" s="218"/>
      <c r="TCO2176" s="218"/>
      <c r="TCP2176" s="218"/>
      <c r="TCQ2176" s="218"/>
      <c r="TCR2176" s="218"/>
      <c r="TCS2176" s="218"/>
      <c r="TCT2176" s="218"/>
      <c r="TCU2176" s="218"/>
      <c r="TCV2176" s="218"/>
      <c r="TCW2176" s="218"/>
      <c r="TCX2176" s="218"/>
      <c r="TCY2176" s="218"/>
      <c r="TCZ2176" s="218"/>
      <c r="TDA2176" s="218"/>
      <c r="TDB2176" s="218"/>
      <c r="TDC2176" s="218"/>
      <c r="TDD2176" s="218"/>
      <c r="TDE2176" s="218"/>
      <c r="TDF2176" s="218"/>
      <c r="TDG2176" s="218"/>
      <c r="TDH2176" s="218"/>
      <c r="TDI2176" s="218"/>
      <c r="TDJ2176" s="218"/>
      <c r="TDK2176" s="218"/>
      <c r="TDL2176" s="218"/>
      <c r="TDM2176" s="218"/>
      <c r="TDN2176" s="218"/>
      <c r="TDO2176" s="218"/>
      <c r="TDP2176" s="218"/>
      <c r="TDQ2176" s="218"/>
      <c r="TDR2176" s="218"/>
      <c r="TDS2176" s="218"/>
      <c r="TDT2176" s="218"/>
      <c r="TDU2176" s="218"/>
      <c r="TDV2176" s="218"/>
      <c r="TDW2176" s="218"/>
      <c r="TDX2176" s="218"/>
      <c r="TDY2176" s="218"/>
      <c r="TDZ2176" s="218"/>
      <c r="TEA2176" s="218"/>
      <c r="TEB2176" s="218"/>
      <c r="TEC2176" s="218"/>
      <c r="TED2176" s="218"/>
      <c r="TEE2176" s="218"/>
      <c r="TEF2176" s="218"/>
      <c r="TEG2176" s="218"/>
      <c r="TEH2176" s="218"/>
      <c r="TEI2176" s="218"/>
      <c r="TEJ2176" s="218"/>
      <c r="TEK2176" s="218"/>
      <c r="TEL2176" s="218"/>
      <c r="TEM2176" s="218"/>
      <c r="TEN2176" s="218"/>
      <c r="TEO2176" s="218"/>
      <c r="TEP2176" s="218"/>
      <c r="TEQ2176" s="218"/>
      <c r="TER2176" s="218"/>
      <c r="TES2176" s="218"/>
      <c r="TET2176" s="218"/>
      <c r="TEU2176" s="218"/>
      <c r="TEV2176" s="218"/>
      <c r="TEW2176" s="218"/>
      <c r="TEX2176" s="218"/>
      <c r="TEY2176" s="218"/>
      <c r="TEZ2176" s="218"/>
      <c r="TFA2176" s="218"/>
      <c r="TFB2176" s="218"/>
      <c r="TFC2176" s="218"/>
      <c r="TFD2176" s="218"/>
      <c r="TFE2176" s="218"/>
      <c r="TFF2176" s="218"/>
      <c r="TFG2176" s="218"/>
      <c r="TFH2176" s="218"/>
      <c r="TFI2176" s="218"/>
      <c r="TFJ2176" s="218"/>
      <c r="TFK2176" s="218"/>
      <c r="TFL2176" s="218"/>
      <c r="TFM2176" s="218"/>
      <c r="TFN2176" s="218"/>
      <c r="TFO2176" s="218"/>
      <c r="TFP2176" s="218"/>
      <c r="TFQ2176" s="218"/>
      <c r="TFR2176" s="218"/>
      <c r="TFS2176" s="218"/>
      <c r="TFT2176" s="218"/>
      <c r="TFU2176" s="218"/>
      <c r="TFV2176" s="218"/>
      <c r="TFW2176" s="218"/>
      <c r="TFX2176" s="218"/>
      <c r="TFY2176" s="218"/>
      <c r="TFZ2176" s="218"/>
      <c r="TGA2176" s="218"/>
      <c r="TGB2176" s="218"/>
      <c r="TGC2176" s="218"/>
      <c r="TGD2176" s="218"/>
      <c r="TGE2176" s="218"/>
      <c r="TGF2176" s="218"/>
      <c r="TGG2176" s="218"/>
      <c r="TGH2176" s="218"/>
      <c r="TGI2176" s="218"/>
      <c r="TGJ2176" s="218"/>
      <c r="TGK2176" s="218"/>
      <c r="TGL2176" s="218"/>
      <c r="TGM2176" s="218"/>
      <c r="TGN2176" s="218"/>
      <c r="TGO2176" s="218"/>
      <c r="TGP2176" s="218"/>
      <c r="TGQ2176" s="218"/>
      <c r="TGR2176" s="218"/>
      <c r="TGS2176" s="218"/>
      <c r="TGT2176" s="218"/>
      <c r="TGU2176" s="218"/>
      <c r="TGV2176" s="218"/>
      <c r="TGW2176" s="218"/>
      <c r="TGX2176" s="218"/>
      <c r="TGY2176" s="218"/>
      <c r="TGZ2176" s="218"/>
      <c r="THA2176" s="218"/>
      <c r="THB2176" s="218"/>
      <c r="THC2176" s="218"/>
      <c r="THD2176" s="218"/>
      <c r="THE2176" s="218"/>
      <c r="THF2176" s="218"/>
      <c r="THG2176" s="218"/>
      <c r="THH2176" s="218"/>
      <c r="THI2176" s="218"/>
      <c r="THJ2176" s="218"/>
      <c r="THK2176" s="218"/>
      <c r="THL2176" s="218"/>
      <c r="THM2176" s="218"/>
      <c r="THN2176" s="218"/>
      <c r="THO2176" s="218"/>
      <c r="THP2176" s="218"/>
      <c r="THQ2176" s="218"/>
      <c r="THR2176" s="218"/>
      <c r="THS2176" s="218"/>
      <c r="THT2176" s="218"/>
      <c r="THU2176" s="218"/>
      <c r="THV2176" s="218"/>
      <c r="THW2176" s="218"/>
      <c r="THX2176" s="218"/>
      <c r="THY2176" s="218"/>
      <c r="THZ2176" s="218"/>
      <c r="TIA2176" s="218"/>
      <c r="TIB2176" s="218"/>
      <c r="TIC2176" s="218"/>
      <c r="TID2176" s="218"/>
      <c r="TIE2176" s="218"/>
      <c r="TIF2176" s="218"/>
      <c r="TIG2176" s="218"/>
      <c r="TIH2176" s="218"/>
      <c r="TII2176" s="218"/>
      <c r="TIJ2176" s="218"/>
      <c r="TIK2176" s="218"/>
      <c r="TIL2176" s="218"/>
      <c r="TIM2176" s="218"/>
      <c r="TIN2176" s="218"/>
      <c r="TIO2176" s="218"/>
      <c r="TIP2176" s="218"/>
      <c r="TIQ2176" s="218"/>
      <c r="TIR2176" s="218"/>
      <c r="TIS2176" s="218"/>
      <c r="TIT2176" s="218"/>
      <c r="TIU2176" s="218"/>
      <c r="TIV2176" s="218"/>
      <c r="TIW2176" s="218"/>
      <c r="TIX2176" s="218"/>
      <c r="TIY2176" s="218"/>
      <c r="TIZ2176" s="218"/>
      <c r="TJA2176" s="218"/>
      <c r="TJB2176" s="218"/>
      <c r="TJC2176" s="218"/>
      <c r="TJD2176" s="218"/>
      <c r="TJE2176" s="218"/>
      <c r="TJF2176" s="218"/>
      <c r="TJG2176" s="218"/>
      <c r="TJH2176" s="218"/>
      <c r="TJI2176" s="218"/>
      <c r="TJJ2176" s="218"/>
      <c r="TJK2176" s="218"/>
      <c r="TJL2176" s="218"/>
      <c r="TJM2176" s="218"/>
      <c r="TJN2176" s="218"/>
      <c r="TJO2176" s="218"/>
      <c r="TJP2176" s="218"/>
      <c r="TJQ2176" s="218"/>
      <c r="TJR2176" s="218"/>
      <c r="TJS2176" s="218"/>
      <c r="TJT2176" s="218"/>
      <c r="TJU2176" s="218"/>
      <c r="TJV2176" s="218"/>
      <c r="TJW2176" s="218"/>
      <c r="TJX2176" s="218"/>
      <c r="TJY2176" s="218"/>
      <c r="TJZ2176" s="218"/>
      <c r="TKA2176" s="218"/>
      <c r="TKB2176" s="218"/>
      <c r="TKC2176" s="218"/>
      <c r="TKD2176" s="218"/>
      <c r="TKE2176" s="218"/>
      <c r="TKF2176" s="218"/>
      <c r="TKG2176" s="218"/>
      <c r="TKH2176" s="218"/>
      <c r="TKI2176" s="218"/>
      <c r="TKJ2176" s="218"/>
      <c r="TKK2176" s="218"/>
      <c r="TKL2176" s="218"/>
      <c r="TKM2176" s="218"/>
      <c r="TKN2176" s="218"/>
      <c r="TKO2176" s="218"/>
      <c r="TKP2176" s="218"/>
      <c r="TKQ2176" s="218"/>
      <c r="TKR2176" s="218"/>
      <c r="TKS2176" s="218"/>
      <c r="TKT2176" s="218"/>
      <c r="TKU2176" s="218"/>
      <c r="TKV2176" s="218"/>
      <c r="TKW2176" s="218"/>
      <c r="TKX2176" s="218"/>
      <c r="TKY2176" s="218"/>
      <c r="TKZ2176" s="218"/>
      <c r="TLA2176" s="218"/>
      <c r="TLB2176" s="218"/>
      <c r="TLC2176" s="218"/>
      <c r="TLD2176" s="218"/>
      <c r="TLE2176" s="218"/>
      <c r="TLF2176" s="218"/>
      <c r="TLG2176" s="218"/>
      <c r="TLH2176" s="218"/>
      <c r="TLI2176" s="218"/>
      <c r="TLJ2176" s="218"/>
      <c r="TLK2176" s="218"/>
      <c r="TLL2176" s="218"/>
      <c r="TLM2176" s="218"/>
      <c r="TLN2176" s="218"/>
      <c r="TLO2176" s="218"/>
      <c r="TLP2176" s="218"/>
      <c r="TLQ2176" s="218"/>
      <c r="TLR2176" s="218"/>
      <c r="TLS2176" s="218"/>
      <c r="TLT2176" s="218"/>
      <c r="TLU2176" s="218"/>
      <c r="TLV2176" s="218"/>
      <c r="TLW2176" s="218"/>
      <c r="TLX2176" s="218"/>
      <c r="TLY2176" s="218"/>
      <c r="TLZ2176" s="218"/>
      <c r="TMA2176" s="218"/>
      <c r="TMB2176" s="218"/>
      <c r="TMC2176" s="218"/>
      <c r="TMD2176" s="218"/>
      <c r="TME2176" s="218"/>
      <c r="TMF2176" s="218"/>
      <c r="TMG2176" s="218"/>
      <c r="TMH2176" s="218"/>
      <c r="TMI2176" s="218"/>
      <c r="TMJ2176" s="218"/>
      <c r="TMK2176" s="218"/>
      <c r="TML2176" s="218"/>
      <c r="TMM2176" s="218"/>
      <c r="TMN2176" s="218"/>
      <c r="TMO2176" s="218"/>
      <c r="TMP2176" s="218"/>
      <c r="TMQ2176" s="218"/>
      <c r="TMR2176" s="218"/>
      <c r="TMS2176" s="218"/>
      <c r="TMT2176" s="218"/>
      <c r="TMU2176" s="218"/>
      <c r="TMV2176" s="218"/>
      <c r="TMW2176" s="218"/>
      <c r="TMX2176" s="218"/>
      <c r="TMY2176" s="218"/>
      <c r="TMZ2176" s="218"/>
      <c r="TNA2176" s="218"/>
      <c r="TNB2176" s="218"/>
      <c r="TNC2176" s="218"/>
      <c r="TND2176" s="218"/>
      <c r="TNE2176" s="218"/>
      <c r="TNF2176" s="218"/>
      <c r="TNG2176" s="218"/>
      <c r="TNH2176" s="218"/>
      <c r="TNI2176" s="218"/>
      <c r="TNJ2176" s="218"/>
      <c r="TNK2176" s="218"/>
      <c r="TNL2176" s="218"/>
      <c r="TNM2176" s="218"/>
      <c r="TNN2176" s="218"/>
      <c r="TNO2176" s="218"/>
      <c r="TNP2176" s="218"/>
      <c r="TNQ2176" s="218"/>
      <c r="TNR2176" s="218"/>
      <c r="TNS2176" s="218"/>
      <c r="TNT2176" s="218"/>
      <c r="TNU2176" s="218"/>
      <c r="TNV2176" s="218"/>
      <c r="TNW2176" s="218"/>
      <c r="TNX2176" s="218"/>
      <c r="TNY2176" s="218"/>
      <c r="TNZ2176" s="218"/>
      <c r="TOA2176" s="218"/>
      <c r="TOB2176" s="218"/>
      <c r="TOC2176" s="218"/>
      <c r="TOD2176" s="218"/>
      <c r="TOE2176" s="218"/>
      <c r="TOF2176" s="218"/>
      <c r="TOG2176" s="218"/>
      <c r="TOH2176" s="218"/>
      <c r="TOI2176" s="218"/>
      <c r="TOJ2176" s="218"/>
      <c r="TOK2176" s="218"/>
      <c r="TOL2176" s="218"/>
      <c r="TOM2176" s="218"/>
      <c r="TON2176" s="218"/>
      <c r="TOO2176" s="218"/>
      <c r="TOP2176" s="218"/>
      <c r="TOQ2176" s="218"/>
      <c r="TOR2176" s="218"/>
      <c r="TOS2176" s="218"/>
      <c r="TOT2176" s="218"/>
      <c r="TOU2176" s="218"/>
      <c r="TOV2176" s="218"/>
      <c r="TOW2176" s="218"/>
      <c r="TOX2176" s="218"/>
      <c r="TOY2176" s="218"/>
      <c r="TOZ2176" s="218"/>
      <c r="TPA2176" s="218"/>
      <c r="TPB2176" s="218"/>
      <c r="TPC2176" s="218"/>
      <c r="TPD2176" s="218"/>
      <c r="TPE2176" s="218"/>
      <c r="TPF2176" s="218"/>
      <c r="TPG2176" s="218"/>
      <c r="TPH2176" s="218"/>
      <c r="TPI2176" s="218"/>
      <c r="TPJ2176" s="218"/>
      <c r="TPK2176" s="218"/>
      <c r="TPL2176" s="218"/>
      <c r="TPM2176" s="218"/>
      <c r="TPN2176" s="218"/>
      <c r="TPO2176" s="218"/>
      <c r="TPP2176" s="218"/>
      <c r="TPQ2176" s="218"/>
      <c r="TPR2176" s="218"/>
      <c r="TPS2176" s="218"/>
      <c r="TPT2176" s="218"/>
      <c r="TPU2176" s="218"/>
      <c r="TPV2176" s="218"/>
      <c r="TPW2176" s="218"/>
      <c r="TPX2176" s="218"/>
      <c r="TPY2176" s="218"/>
      <c r="TPZ2176" s="218"/>
      <c r="TQA2176" s="218"/>
      <c r="TQB2176" s="218"/>
      <c r="TQC2176" s="218"/>
      <c r="TQD2176" s="218"/>
      <c r="TQE2176" s="218"/>
      <c r="TQF2176" s="218"/>
      <c r="TQG2176" s="218"/>
      <c r="TQH2176" s="218"/>
      <c r="TQI2176" s="218"/>
      <c r="TQJ2176" s="218"/>
      <c r="TQK2176" s="218"/>
      <c r="TQL2176" s="218"/>
      <c r="TQM2176" s="218"/>
      <c r="TQN2176" s="218"/>
      <c r="TQO2176" s="218"/>
      <c r="TQP2176" s="218"/>
      <c r="TQQ2176" s="218"/>
      <c r="TQR2176" s="218"/>
      <c r="TQS2176" s="218"/>
      <c r="TQT2176" s="218"/>
      <c r="TQU2176" s="218"/>
      <c r="TQV2176" s="218"/>
      <c r="TQW2176" s="218"/>
      <c r="TQX2176" s="218"/>
      <c r="TQY2176" s="218"/>
      <c r="TQZ2176" s="218"/>
      <c r="TRA2176" s="218"/>
      <c r="TRB2176" s="218"/>
      <c r="TRC2176" s="218"/>
      <c r="TRD2176" s="218"/>
      <c r="TRE2176" s="218"/>
      <c r="TRF2176" s="218"/>
      <c r="TRG2176" s="218"/>
      <c r="TRH2176" s="218"/>
      <c r="TRI2176" s="218"/>
      <c r="TRJ2176" s="218"/>
      <c r="TRK2176" s="218"/>
      <c r="TRL2176" s="218"/>
      <c r="TRM2176" s="218"/>
      <c r="TRN2176" s="218"/>
      <c r="TRO2176" s="218"/>
      <c r="TRP2176" s="218"/>
      <c r="TRQ2176" s="218"/>
      <c r="TRR2176" s="218"/>
      <c r="TRS2176" s="218"/>
      <c r="TRT2176" s="218"/>
      <c r="TRU2176" s="218"/>
      <c r="TRV2176" s="218"/>
      <c r="TRW2176" s="218"/>
      <c r="TRX2176" s="218"/>
      <c r="TRY2176" s="218"/>
      <c r="TRZ2176" s="218"/>
      <c r="TSA2176" s="218"/>
      <c r="TSB2176" s="218"/>
      <c r="TSC2176" s="218"/>
      <c r="TSD2176" s="218"/>
      <c r="TSE2176" s="218"/>
      <c r="TSF2176" s="218"/>
      <c r="TSG2176" s="218"/>
      <c r="TSH2176" s="218"/>
      <c r="TSI2176" s="218"/>
      <c r="TSJ2176" s="218"/>
      <c r="TSK2176" s="218"/>
      <c r="TSL2176" s="218"/>
      <c r="TSM2176" s="218"/>
      <c r="TSN2176" s="218"/>
      <c r="TSO2176" s="218"/>
      <c r="TSP2176" s="218"/>
      <c r="TSQ2176" s="218"/>
      <c r="TSR2176" s="218"/>
      <c r="TSS2176" s="218"/>
      <c r="TST2176" s="218"/>
      <c r="TSU2176" s="218"/>
      <c r="TSV2176" s="218"/>
      <c r="TSW2176" s="218"/>
      <c r="TSX2176" s="218"/>
      <c r="TSY2176" s="218"/>
      <c r="TSZ2176" s="218"/>
      <c r="TTA2176" s="218"/>
      <c r="TTB2176" s="218"/>
      <c r="TTC2176" s="218"/>
      <c r="TTD2176" s="218"/>
      <c r="TTE2176" s="218"/>
      <c r="TTF2176" s="218"/>
      <c r="TTG2176" s="218"/>
      <c r="TTH2176" s="218"/>
      <c r="TTI2176" s="218"/>
      <c r="TTJ2176" s="218"/>
      <c r="TTK2176" s="218"/>
      <c r="TTL2176" s="218"/>
      <c r="TTM2176" s="218"/>
      <c r="TTN2176" s="218"/>
      <c r="TTO2176" s="218"/>
      <c r="TTP2176" s="218"/>
      <c r="TTQ2176" s="218"/>
      <c r="TTR2176" s="218"/>
      <c r="TTS2176" s="218"/>
      <c r="TTT2176" s="218"/>
      <c r="TTU2176" s="218"/>
      <c r="TTV2176" s="218"/>
      <c r="TTW2176" s="218"/>
      <c r="TTX2176" s="218"/>
      <c r="TTY2176" s="218"/>
      <c r="TTZ2176" s="218"/>
      <c r="TUA2176" s="218"/>
      <c r="TUB2176" s="218"/>
      <c r="TUC2176" s="218"/>
      <c r="TUD2176" s="218"/>
      <c r="TUE2176" s="218"/>
      <c r="TUF2176" s="218"/>
      <c r="TUG2176" s="218"/>
      <c r="TUH2176" s="218"/>
      <c r="TUI2176" s="218"/>
      <c r="TUJ2176" s="218"/>
      <c r="TUK2176" s="218"/>
      <c r="TUL2176" s="218"/>
      <c r="TUM2176" s="218"/>
      <c r="TUN2176" s="218"/>
      <c r="TUO2176" s="218"/>
      <c r="TUP2176" s="218"/>
      <c r="TUQ2176" s="218"/>
      <c r="TUR2176" s="218"/>
      <c r="TUS2176" s="218"/>
      <c r="TUT2176" s="218"/>
      <c r="TUU2176" s="218"/>
      <c r="TUV2176" s="218"/>
      <c r="TUW2176" s="218"/>
      <c r="TUX2176" s="218"/>
      <c r="TUY2176" s="218"/>
      <c r="TUZ2176" s="218"/>
      <c r="TVA2176" s="218"/>
      <c r="TVB2176" s="218"/>
      <c r="TVC2176" s="218"/>
      <c r="TVD2176" s="218"/>
      <c r="TVE2176" s="218"/>
      <c r="TVF2176" s="218"/>
      <c r="TVG2176" s="218"/>
      <c r="TVH2176" s="218"/>
      <c r="TVI2176" s="218"/>
      <c r="TVJ2176" s="218"/>
      <c r="TVK2176" s="218"/>
      <c r="TVL2176" s="218"/>
      <c r="TVM2176" s="218"/>
      <c r="TVN2176" s="218"/>
      <c r="TVO2176" s="218"/>
      <c r="TVP2176" s="218"/>
      <c r="TVQ2176" s="218"/>
      <c r="TVR2176" s="218"/>
      <c r="TVS2176" s="218"/>
      <c r="TVT2176" s="218"/>
      <c r="TVU2176" s="218"/>
      <c r="TVV2176" s="218"/>
      <c r="TVW2176" s="218"/>
      <c r="TVX2176" s="218"/>
      <c r="TVY2176" s="218"/>
      <c r="TVZ2176" s="218"/>
      <c r="TWA2176" s="218"/>
      <c r="TWB2176" s="218"/>
      <c r="TWC2176" s="218"/>
      <c r="TWD2176" s="218"/>
      <c r="TWE2176" s="218"/>
      <c r="TWF2176" s="218"/>
      <c r="TWG2176" s="218"/>
      <c r="TWH2176" s="218"/>
      <c r="TWI2176" s="218"/>
      <c r="TWJ2176" s="218"/>
      <c r="TWK2176" s="218"/>
      <c r="TWL2176" s="218"/>
      <c r="TWM2176" s="218"/>
      <c r="TWN2176" s="218"/>
      <c r="TWO2176" s="218"/>
      <c r="TWP2176" s="218"/>
      <c r="TWQ2176" s="218"/>
      <c r="TWR2176" s="218"/>
      <c r="TWS2176" s="218"/>
      <c r="TWT2176" s="218"/>
      <c r="TWU2176" s="218"/>
      <c r="TWV2176" s="218"/>
      <c r="TWW2176" s="218"/>
      <c r="TWX2176" s="218"/>
      <c r="TWY2176" s="218"/>
      <c r="TWZ2176" s="218"/>
      <c r="TXA2176" s="218"/>
      <c r="TXB2176" s="218"/>
      <c r="TXC2176" s="218"/>
      <c r="TXD2176" s="218"/>
      <c r="TXE2176" s="218"/>
      <c r="TXF2176" s="218"/>
      <c r="TXG2176" s="218"/>
      <c r="TXH2176" s="218"/>
      <c r="TXI2176" s="218"/>
      <c r="TXJ2176" s="218"/>
      <c r="TXK2176" s="218"/>
      <c r="TXL2176" s="218"/>
      <c r="TXM2176" s="218"/>
      <c r="TXN2176" s="218"/>
      <c r="TXO2176" s="218"/>
      <c r="TXP2176" s="218"/>
      <c r="TXQ2176" s="218"/>
      <c r="TXR2176" s="218"/>
      <c r="TXS2176" s="218"/>
      <c r="TXT2176" s="218"/>
      <c r="TXU2176" s="218"/>
      <c r="TXV2176" s="218"/>
      <c r="TXW2176" s="218"/>
      <c r="TXX2176" s="218"/>
      <c r="TXY2176" s="218"/>
      <c r="TXZ2176" s="218"/>
      <c r="TYA2176" s="218"/>
      <c r="TYB2176" s="218"/>
      <c r="TYC2176" s="218"/>
      <c r="TYD2176" s="218"/>
      <c r="TYE2176" s="218"/>
      <c r="TYF2176" s="218"/>
      <c r="TYG2176" s="218"/>
      <c r="TYH2176" s="218"/>
      <c r="TYI2176" s="218"/>
      <c r="TYJ2176" s="218"/>
      <c r="TYK2176" s="218"/>
      <c r="TYL2176" s="218"/>
      <c r="TYM2176" s="218"/>
      <c r="TYN2176" s="218"/>
      <c r="TYO2176" s="218"/>
      <c r="TYP2176" s="218"/>
      <c r="TYQ2176" s="218"/>
      <c r="TYR2176" s="218"/>
      <c r="TYS2176" s="218"/>
      <c r="TYT2176" s="218"/>
      <c r="TYU2176" s="218"/>
      <c r="TYV2176" s="218"/>
      <c r="TYW2176" s="218"/>
      <c r="TYX2176" s="218"/>
      <c r="TYY2176" s="218"/>
      <c r="TYZ2176" s="218"/>
      <c r="TZA2176" s="218"/>
      <c r="TZB2176" s="218"/>
      <c r="TZC2176" s="218"/>
      <c r="TZD2176" s="218"/>
      <c r="TZE2176" s="218"/>
      <c r="TZF2176" s="218"/>
      <c r="TZG2176" s="218"/>
      <c r="TZH2176" s="218"/>
      <c r="TZI2176" s="218"/>
      <c r="TZJ2176" s="218"/>
      <c r="TZK2176" s="218"/>
      <c r="TZL2176" s="218"/>
      <c r="TZM2176" s="218"/>
      <c r="TZN2176" s="218"/>
      <c r="TZO2176" s="218"/>
      <c r="TZP2176" s="218"/>
      <c r="TZQ2176" s="218"/>
      <c r="TZR2176" s="218"/>
      <c r="TZS2176" s="218"/>
      <c r="TZT2176" s="218"/>
      <c r="TZU2176" s="218"/>
      <c r="TZV2176" s="218"/>
      <c r="TZW2176" s="218"/>
      <c r="TZX2176" s="218"/>
      <c r="TZY2176" s="218"/>
      <c r="TZZ2176" s="218"/>
      <c r="UAA2176" s="218"/>
      <c r="UAB2176" s="218"/>
      <c r="UAC2176" s="218"/>
      <c r="UAD2176" s="218"/>
      <c r="UAE2176" s="218"/>
      <c r="UAF2176" s="218"/>
      <c r="UAG2176" s="218"/>
      <c r="UAH2176" s="218"/>
      <c r="UAI2176" s="218"/>
      <c r="UAJ2176" s="218"/>
      <c r="UAK2176" s="218"/>
      <c r="UAL2176" s="218"/>
      <c r="UAM2176" s="218"/>
      <c r="UAN2176" s="218"/>
      <c r="UAO2176" s="218"/>
      <c r="UAP2176" s="218"/>
      <c r="UAQ2176" s="218"/>
      <c r="UAR2176" s="218"/>
      <c r="UAS2176" s="218"/>
      <c r="UAT2176" s="218"/>
      <c r="UAU2176" s="218"/>
      <c r="UAV2176" s="218"/>
      <c r="UAW2176" s="218"/>
      <c r="UAX2176" s="218"/>
      <c r="UAY2176" s="218"/>
      <c r="UAZ2176" s="218"/>
      <c r="UBA2176" s="218"/>
      <c r="UBB2176" s="218"/>
      <c r="UBC2176" s="218"/>
      <c r="UBD2176" s="218"/>
      <c r="UBE2176" s="218"/>
      <c r="UBF2176" s="218"/>
      <c r="UBG2176" s="218"/>
      <c r="UBH2176" s="218"/>
      <c r="UBI2176" s="218"/>
      <c r="UBJ2176" s="218"/>
      <c r="UBK2176" s="218"/>
      <c r="UBL2176" s="218"/>
      <c r="UBM2176" s="218"/>
      <c r="UBN2176" s="218"/>
      <c r="UBO2176" s="218"/>
      <c r="UBP2176" s="218"/>
      <c r="UBQ2176" s="218"/>
      <c r="UBR2176" s="218"/>
      <c r="UBS2176" s="218"/>
      <c r="UBT2176" s="218"/>
      <c r="UBU2176" s="218"/>
      <c r="UBV2176" s="218"/>
      <c r="UBW2176" s="218"/>
      <c r="UBX2176" s="218"/>
      <c r="UBY2176" s="218"/>
      <c r="UBZ2176" s="218"/>
      <c r="UCA2176" s="218"/>
      <c r="UCB2176" s="218"/>
      <c r="UCC2176" s="218"/>
      <c r="UCD2176" s="218"/>
      <c r="UCE2176" s="218"/>
      <c r="UCF2176" s="218"/>
      <c r="UCG2176" s="218"/>
      <c r="UCH2176" s="218"/>
      <c r="UCI2176" s="218"/>
      <c r="UCJ2176" s="218"/>
      <c r="UCK2176" s="218"/>
      <c r="UCL2176" s="218"/>
      <c r="UCM2176" s="218"/>
      <c r="UCN2176" s="218"/>
      <c r="UCO2176" s="218"/>
      <c r="UCP2176" s="218"/>
      <c r="UCQ2176" s="218"/>
      <c r="UCR2176" s="218"/>
      <c r="UCS2176" s="218"/>
      <c r="UCT2176" s="218"/>
      <c r="UCU2176" s="218"/>
      <c r="UCV2176" s="218"/>
      <c r="UCW2176" s="218"/>
      <c r="UCX2176" s="218"/>
      <c r="UCY2176" s="218"/>
      <c r="UCZ2176" s="218"/>
      <c r="UDA2176" s="218"/>
      <c r="UDB2176" s="218"/>
      <c r="UDC2176" s="218"/>
      <c r="UDD2176" s="218"/>
      <c r="UDE2176" s="218"/>
      <c r="UDF2176" s="218"/>
      <c r="UDG2176" s="218"/>
      <c r="UDH2176" s="218"/>
      <c r="UDI2176" s="218"/>
      <c r="UDJ2176" s="218"/>
      <c r="UDK2176" s="218"/>
      <c r="UDL2176" s="218"/>
      <c r="UDM2176" s="218"/>
      <c r="UDN2176" s="218"/>
      <c r="UDO2176" s="218"/>
      <c r="UDP2176" s="218"/>
      <c r="UDQ2176" s="218"/>
      <c r="UDR2176" s="218"/>
      <c r="UDS2176" s="218"/>
      <c r="UDT2176" s="218"/>
      <c r="UDU2176" s="218"/>
      <c r="UDV2176" s="218"/>
      <c r="UDW2176" s="218"/>
      <c r="UDX2176" s="218"/>
      <c r="UDY2176" s="218"/>
      <c r="UDZ2176" s="218"/>
      <c r="UEA2176" s="218"/>
      <c r="UEB2176" s="218"/>
      <c r="UEC2176" s="218"/>
      <c r="UED2176" s="218"/>
      <c r="UEE2176" s="218"/>
      <c r="UEF2176" s="218"/>
      <c r="UEG2176" s="218"/>
      <c r="UEH2176" s="218"/>
      <c r="UEI2176" s="218"/>
      <c r="UEJ2176" s="218"/>
      <c r="UEK2176" s="218"/>
      <c r="UEL2176" s="218"/>
      <c r="UEM2176" s="218"/>
      <c r="UEN2176" s="218"/>
      <c r="UEO2176" s="218"/>
      <c r="UEP2176" s="218"/>
      <c r="UEQ2176" s="218"/>
      <c r="UER2176" s="218"/>
      <c r="UES2176" s="218"/>
      <c r="UET2176" s="218"/>
      <c r="UEU2176" s="218"/>
      <c r="UEV2176" s="218"/>
      <c r="UEW2176" s="218"/>
      <c r="UEX2176" s="218"/>
      <c r="UEY2176" s="218"/>
      <c r="UEZ2176" s="218"/>
      <c r="UFA2176" s="218"/>
      <c r="UFB2176" s="218"/>
      <c r="UFC2176" s="218"/>
      <c r="UFD2176" s="218"/>
      <c r="UFE2176" s="218"/>
      <c r="UFF2176" s="218"/>
      <c r="UFG2176" s="218"/>
      <c r="UFH2176" s="218"/>
      <c r="UFI2176" s="218"/>
      <c r="UFJ2176" s="218"/>
      <c r="UFK2176" s="218"/>
      <c r="UFL2176" s="218"/>
      <c r="UFM2176" s="218"/>
      <c r="UFN2176" s="218"/>
      <c r="UFO2176" s="218"/>
      <c r="UFP2176" s="218"/>
      <c r="UFQ2176" s="218"/>
      <c r="UFR2176" s="218"/>
      <c r="UFS2176" s="218"/>
      <c r="UFT2176" s="218"/>
      <c r="UFU2176" s="218"/>
      <c r="UFV2176" s="218"/>
      <c r="UFW2176" s="218"/>
      <c r="UFX2176" s="218"/>
      <c r="UFY2176" s="218"/>
      <c r="UFZ2176" s="218"/>
      <c r="UGA2176" s="218"/>
      <c r="UGB2176" s="218"/>
      <c r="UGC2176" s="218"/>
      <c r="UGD2176" s="218"/>
      <c r="UGE2176" s="218"/>
      <c r="UGF2176" s="218"/>
      <c r="UGG2176" s="218"/>
      <c r="UGH2176" s="218"/>
      <c r="UGI2176" s="218"/>
      <c r="UGJ2176" s="218"/>
      <c r="UGK2176" s="218"/>
      <c r="UGL2176" s="218"/>
      <c r="UGM2176" s="218"/>
      <c r="UGN2176" s="218"/>
      <c r="UGO2176" s="218"/>
      <c r="UGP2176" s="218"/>
      <c r="UGQ2176" s="218"/>
      <c r="UGR2176" s="218"/>
      <c r="UGS2176" s="218"/>
      <c r="UGT2176" s="218"/>
      <c r="UGU2176" s="218"/>
      <c r="UGV2176" s="218"/>
      <c r="UGW2176" s="218"/>
      <c r="UGX2176" s="218"/>
      <c r="UGY2176" s="218"/>
      <c r="UGZ2176" s="218"/>
      <c r="UHA2176" s="218"/>
      <c r="UHB2176" s="218"/>
      <c r="UHC2176" s="218"/>
      <c r="UHD2176" s="218"/>
      <c r="UHE2176" s="218"/>
      <c r="UHF2176" s="218"/>
      <c r="UHG2176" s="218"/>
      <c r="UHH2176" s="218"/>
      <c r="UHI2176" s="218"/>
      <c r="UHJ2176" s="218"/>
      <c r="UHK2176" s="218"/>
      <c r="UHL2176" s="218"/>
      <c r="UHM2176" s="218"/>
      <c r="UHN2176" s="218"/>
      <c r="UHO2176" s="218"/>
      <c r="UHP2176" s="218"/>
      <c r="UHQ2176" s="218"/>
      <c r="UHR2176" s="218"/>
      <c r="UHS2176" s="218"/>
      <c r="UHT2176" s="218"/>
      <c r="UHU2176" s="218"/>
      <c r="UHV2176" s="218"/>
      <c r="UHW2176" s="218"/>
      <c r="UHX2176" s="218"/>
      <c r="UHY2176" s="218"/>
      <c r="UHZ2176" s="218"/>
      <c r="UIA2176" s="218"/>
      <c r="UIB2176" s="218"/>
      <c r="UIC2176" s="218"/>
      <c r="UID2176" s="218"/>
      <c r="UIE2176" s="218"/>
      <c r="UIF2176" s="218"/>
      <c r="UIG2176" s="218"/>
      <c r="UIH2176" s="218"/>
      <c r="UII2176" s="218"/>
      <c r="UIJ2176" s="218"/>
      <c r="UIK2176" s="218"/>
      <c r="UIL2176" s="218"/>
      <c r="UIM2176" s="218"/>
      <c r="UIN2176" s="218"/>
      <c r="UIO2176" s="218"/>
      <c r="UIP2176" s="218"/>
      <c r="UIQ2176" s="218"/>
      <c r="UIR2176" s="218"/>
      <c r="UIS2176" s="218"/>
      <c r="UIT2176" s="218"/>
      <c r="UIU2176" s="218"/>
      <c r="UIV2176" s="218"/>
      <c r="UIW2176" s="218"/>
      <c r="UIX2176" s="218"/>
      <c r="UIY2176" s="218"/>
      <c r="UIZ2176" s="218"/>
      <c r="UJA2176" s="218"/>
      <c r="UJB2176" s="218"/>
      <c r="UJC2176" s="218"/>
      <c r="UJD2176" s="218"/>
      <c r="UJE2176" s="218"/>
      <c r="UJF2176" s="218"/>
      <c r="UJG2176" s="218"/>
      <c r="UJH2176" s="218"/>
      <c r="UJI2176" s="218"/>
      <c r="UJJ2176" s="218"/>
      <c r="UJK2176" s="218"/>
      <c r="UJL2176" s="218"/>
      <c r="UJM2176" s="218"/>
      <c r="UJN2176" s="218"/>
      <c r="UJO2176" s="218"/>
      <c r="UJP2176" s="218"/>
      <c r="UJQ2176" s="218"/>
      <c r="UJR2176" s="218"/>
      <c r="UJS2176" s="218"/>
      <c r="UJT2176" s="218"/>
      <c r="UJU2176" s="218"/>
      <c r="UJV2176" s="218"/>
      <c r="UJW2176" s="218"/>
      <c r="UJX2176" s="218"/>
      <c r="UJY2176" s="218"/>
      <c r="UJZ2176" s="218"/>
      <c r="UKA2176" s="218"/>
      <c r="UKB2176" s="218"/>
      <c r="UKC2176" s="218"/>
      <c r="UKD2176" s="218"/>
      <c r="UKE2176" s="218"/>
      <c r="UKF2176" s="218"/>
      <c r="UKG2176" s="218"/>
      <c r="UKH2176" s="218"/>
      <c r="UKI2176" s="218"/>
      <c r="UKJ2176" s="218"/>
      <c r="UKK2176" s="218"/>
      <c r="UKL2176" s="218"/>
      <c r="UKM2176" s="218"/>
      <c r="UKN2176" s="218"/>
      <c r="UKO2176" s="218"/>
      <c r="UKP2176" s="218"/>
      <c r="UKQ2176" s="218"/>
      <c r="UKR2176" s="218"/>
      <c r="UKS2176" s="218"/>
      <c r="UKT2176" s="218"/>
      <c r="UKU2176" s="218"/>
      <c r="UKV2176" s="218"/>
      <c r="UKW2176" s="218"/>
      <c r="UKX2176" s="218"/>
      <c r="UKY2176" s="218"/>
      <c r="UKZ2176" s="218"/>
      <c r="ULA2176" s="218"/>
      <c r="ULB2176" s="218"/>
      <c r="ULC2176" s="218"/>
      <c r="ULD2176" s="218"/>
      <c r="ULE2176" s="218"/>
      <c r="ULF2176" s="218"/>
      <c r="ULG2176" s="218"/>
      <c r="ULH2176" s="218"/>
      <c r="ULI2176" s="218"/>
      <c r="ULJ2176" s="218"/>
      <c r="ULK2176" s="218"/>
      <c r="ULL2176" s="218"/>
      <c r="ULM2176" s="218"/>
      <c r="ULN2176" s="218"/>
      <c r="ULO2176" s="218"/>
      <c r="ULP2176" s="218"/>
      <c r="ULQ2176" s="218"/>
      <c r="ULR2176" s="218"/>
      <c r="ULS2176" s="218"/>
      <c r="ULT2176" s="218"/>
      <c r="ULU2176" s="218"/>
      <c r="ULV2176" s="218"/>
      <c r="ULW2176" s="218"/>
      <c r="ULX2176" s="218"/>
      <c r="ULY2176" s="218"/>
      <c r="ULZ2176" s="218"/>
      <c r="UMA2176" s="218"/>
      <c r="UMB2176" s="218"/>
      <c r="UMC2176" s="218"/>
      <c r="UMD2176" s="218"/>
      <c r="UME2176" s="218"/>
      <c r="UMF2176" s="218"/>
      <c r="UMG2176" s="218"/>
      <c r="UMH2176" s="218"/>
      <c r="UMI2176" s="218"/>
      <c r="UMJ2176" s="218"/>
      <c r="UMK2176" s="218"/>
      <c r="UML2176" s="218"/>
      <c r="UMM2176" s="218"/>
      <c r="UMN2176" s="218"/>
      <c r="UMO2176" s="218"/>
      <c r="UMP2176" s="218"/>
      <c r="UMQ2176" s="218"/>
      <c r="UMR2176" s="218"/>
      <c r="UMS2176" s="218"/>
      <c r="UMT2176" s="218"/>
      <c r="UMU2176" s="218"/>
      <c r="UMV2176" s="218"/>
      <c r="UMW2176" s="218"/>
      <c r="UMX2176" s="218"/>
      <c r="UMY2176" s="218"/>
      <c r="UMZ2176" s="218"/>
      <c r="UNA2176" s="218"/>
      <c r="UNB2176" s="218"/>
      <c r="UNC2176" s="218"/>
      <c r="UND2176" s="218"/>
      <c r="UNE2176" s="218"/>
      <c r="UNF2176" s="218"/>
      <c r="UNG2176" s="218"/>
      <c r="UNH2176" s="218"/>
      <c r="UNI2176" s="218"/>
      <c r="UNJ2176" s="218"/>
      <c r="UNK2176" s="218"/>
      <c r="UNL2176" s="218"/>
      <c r="UNM2176" s="218"/>
      <c r="UNN2176" s="218"/>
      <c r="UNO2176" s="218"/>
      <c r="UNP2176" s="218"/>
      <c r="UNQ2176" s="218"/>
      <c r="UNR2176" s="218"/>
      <c r="UNS2176" s="218"/>
      <c r="UNT2176" s="218"/>
      <c r="UNU2176" s="218"/>
      <c r="UNV2176" s="218"/>
      <c r="UNW2176" s="218"/>
      <c r="UNX2176" s="218"/>
      <c r="UNY2176" s="218"/>
      <c r="UNZ2176" s="218"/>
      <c r="UOA2176" s="218"/>
      <c r="UOB2176" s="218"/>
      <c r="UOC2176" s="218"/>
      <c r="UOD2176" s="218"/>
      <c r="UOE2176" s="218"/>
      <c r="UOF2176" s="218"/>
      <c r="UOG2176" s="218"/>
      <c r="UOH2176" s="218"/>
      <c r="UOI2176" s="218"/>
      <c r="UOJ2176" s="218"/>
      <c r="UOK2176" s="218"/>
      <c r="UOL2176" s="218"/>
      <c r="UOM2176" s="218"/>
      <c r="UON2176" s="218"/>
      <c r="UOO2176" s="218"/>
      <c r="UOP2176" s="218"/>
      <c r="UOQ2176" s="218"/>
      <c r="UOR2176" s="218"/>
      <c r="UOS2176" s="218"/>
      <c r="UOT2176" s="218"/>
      <c r="UOU2176" s="218"/>
      <c r="UOV2176" s="218"/>
      <c r="UOW2176" s="218"/>
      <c r="UOX2176" s="218"/>
      <c r="UOY2176" s="218"/>
      <c r="UOZ2176" s="218"/>
      <c r="UPA2176" s="218"/>
      <c r="UPB2176" s="218"/>
      <c r="UPC2176" s="218"/>
      <c r="UPD2176" s="218"/>
      <c r="UPE2176" s="218"/>
      <c r="UPF2176" s="218"/>
      <c r="UPG2176" s="218"/>
      <c r="UPH2176" s="218"/>
      <c r="UPI2176" s="218"/>
      <c r="UPJ2176" s="218"/>
      <c r="UPK2176" s="218"/>
      <c r="UPL2176" s="218"/>
      <c r="UPM2176" s="218"/>
      <c r="UPN2176" s="218"/>
      <c r="UPO2176" s="218"/>
      <c r="UPP2176" s="218"/>
      <c r="UPQ2176" s="218"/>
      <c r="UPR2176" s="218"/>
      <c r="UPS2176" s="218"/>
      <c r="UPT2176" s="218"/>
      <c r="UPU2176" s="218"/>
      <c r="UPV2176" s="218"/>
      <c r="UPW2176" s="218"/>
      <c r="UPX2176" s="218"/>
      <c r="UPY2176" s="218"/>
      <c r="UPZ2176" s="218"/>
      <c r="UQA2176" s="218"/>
      <c r="UQB2176" s="218"/>
      <c r="UQC2176" s="218"/>
      <c r="UQD2176" s="218"/>
      <c r="UQE2176" s="218"/>
      <c r="UQF2176" s="218"/>
      <c r="UQG2176" s="218"/>
      <c r="UQH2176" s="218"/>
      <c r="UQI2176" s="218"/>
      <c r="UQJ2176" s="218"/>
      <c r="UQK2176" s="218"/>
      <c r="UQL2176" s="218"/>
      <c r="UQM2176" s="218"/>
      <c r="UQN2176" s="218"/>
      <c r="UQO2176" s="218"/>
      <c r="UQP2176" s="218"/>
      <c r="UQQ2176" s="218"/>
      <c r="UQR2176" s="218"/>
      <c r="UQS2176" s="218"/>
      <c r="UQT2176" s="218"/>
      <c r="UQU2176" s="218"/>
      <c r="UQV2176" s="218"/>
      <c r="UQW2176" s="218"/>
      <c r="UQX2176" s="218"/>
      <c r="UQY2176" s="218"/>
      <c r="UQZ2176" s="218"/>
      <c r="URA2176" s="218"/>
      <c r="URB2176" s="218"/>
      <c r="URC2176" s="218"/>
      <c r="URD2176" s="218"/>
      <c r="URE2176" s="218"/>
      <c r="URF2176" s="218"/>
      <c r="URG2176" s="218"/>
      <c r="URH2176" s="218"/>
      <c r="URI2176" s="218"/>
      <c r="URJ2176" s="218"/>
      <c r="URK2176" s="218"/>
      <c r="URL2176" s="218"/>
      <c r="URM2176" s="218"/>
      <c r="URN2176" s="218"/>
      <c r="URO2176" s="218"/>
      <c r="URP2176" s="218"/>
      <c r="URQ2176" s="218"/>
      <c r="URR2176" s="218"/>
      <c r="URS2176" s="218"/>
      <c r="URT2176" s="218"/>
      <c r="URU2176" s="218"/>
      <c r="URV2176" s="218"/>
      <c r="URW2176" s="218"/>
      <c r="URX2176" s="218"/>
      <c r="URY2176" s="218"/>
      <c r="URZ2176" s="218"/>
      <c r="USA2176" s="218"/>
      <c r="USB2176" s="218"/>
      <c r="USC2176" s="218"/>
      <c r="USD2176" s="218"/>
      <c r="USE2176" s="218"/>
      <c r="USF2176" s="218"/>
      <c r="USG2176" s="218"/>
      <c r="USH2176" s="218"/>
      <c r="USI2176" s="218"/>
      <c r="USJ2176" s="218"/>
      <c r="USK2176" s="218"/>
      <c r="USL2176" s="218"/>
      <c r="USM2176" s="218"/>
      <c r="USN2176" s="218"/>
      <c r="USO2176" s="218"/>
      <c r="USP2176" s="218"/>
      <c r="USQ2176" s="218"/>
      <c r="USR2176" s="218"/>
      <c r="USS2176" s="218"/>
      <c r="UST2176" s="218"/>
      <c r="USU2176" s="218"/>
      <c r="USV2176" s="218"/>
      <c r="USW2176" s="218"/>
      <c r="USX2176" s="218"/>
      <c r="USY2176" s="218"/>
      <c r="USZ2176" s="218"/>
      <c r="UTA2176" s="218"/>
      <c r="UTB2176" s="218"/>
      <c r="UTC2176" s="218"/>
      <c r="UTD2176" s="218"/>
      <c r="UTE2176" s="218"/>
      <c r="UTF2176" s="218"/>
      <c r="UTG2176" s="218"/>
      <c r="UTH2176" s="218"/>
      <c r="UTI2176" s="218"/>
      <c r="UTJ2176" s="218"/>
      <c r="UTK2176" s="218"/>
      <c r="UTL2176" s="218"/>
      <c r="UTM2176" s="218"/>
      <c r="UTN2176" s="218"/>
      <c r="UTO2176" s="218"/>
      <c r="UTP2176" s="218"/>
      <c r="UTQ2176" s="218"/>
      <c r="UTR2176" s="218"/>
      <c r="UTS2176" s="218"/>
      <c r="UTT2176" s="218"/>
      <c r="UTU2176" s="218"/>
      <c r="UTV2176" s="218"/>
      <c r="UTW2176" s="218"/>
      <c r="UTX2176" s="218"/>
      <c r="UTY2176" s="218"/>
      <c r="UTZ2176" s="218"/>
      <c r="UUA2176" s="218"/>
      <c r="UUB2176" s="218"/>
      <c r="UUC2176" s="218"/>
      <c r="UUD2176" s="218"/>
      <c r="UUE2176" s="218"/>
      <c r="UUF2176" s="218"/>
      <c r="UUG2176" s="218"/>
      <c r="UUH2176" s="218"/>
      <c r="UUI2176" s="218"/>
      <c r="UUJ2176" s="218"/>
      <c r="UUK2176" s="218"/>
      <c r="UUL2176" s="218"/>
      <c r="UUM2176" s="218"/>
      <c r="UUN2176" s="218"/>
      <c r="UUO2176" s="218"/>
      <c r="UUP2176" s="218"/>
      <c r="UUQ2176" s="218"/>
      <c r="UUR2176" s="218"/>
      <c r="UUS2176" s="218"/>
      <c r="UUT2176" s="218"/>
      <c r="UUU2176" s="218"/>
      <c r="UUV2176" s="218"/>
      <c r="UUW2176" s="218"/>
      <c r="UUX2176" s="218"/>
      <c r="UUY2176" s="218"/>
      <c r="UUZ2176" s="218"/>
      <c r="UVA2176" s="218"/>
      <c r="UVB2176" s="218"/>
      <c r="UVC2176" s="218"/>
      <c r="UVD2176" s="218"/>
      <c r="UVE2176" s="218"/>
      <c r="UVF2176" s="218"/>
      <c r="UVG2176" s="218"/>
      <c r="UVH2176" s="218"/>
      <c r="UVI2176" s="218"/>
      <c r="UVJ2176" s="218"/>
      <c r="UVK2176" s="218"/>
      <c r="UVL2176" s="218"/>
      <c r="UVM2176" s="218"/>
      <c r="UVN2176" s="218"/>
      <c r="UVO2176" s="218"/>
      <c r="UVP2176" s="218"/>
      <c r="UVQ2176" s="218"/>
      <c r="UVR2176" s="218"/>
      <c r="UVS2176" s="218"/>
      <c r="UVT2176" s="218"/>
      <c r="UVU2176" s="218"/>
      <c r="UVV2176" s="218"/>
      <c r="UVW2176" s="218"/>
      <c r="UVX2176" s="218"/>
      <c r="UVY2176" s="218"/>
      <c r="UVZ2176" s="218"/>
      <c r="UWA2176" s="218"/>
      <c r="UWB2176" s="218"/>
      <c r="UWC2176" s="218"/>
      <c r="UWD2176" s="218"/>
      <c r="UWE2176" s="218"/>
      <c r="UWF2176" s="218"/>
      <c r="UWG2176" s="218"/>
      <c r="UWH2176" s="218"/>
      <c r="UWI2176" s="218"/>
      <c r="UWJ2176" s="218"/>
      <c r="UWK2176" s="218"/>
      <c r="UWL2176" s="218"/>
      <c r="UWM2176" s="218"/>
      <c r="UWN2176" s="218"/>
      <c r="UWO2176" s="218"/>
      <c r="UWP2176" s="218"/>
      <c r="UWQ2176" s="218"/>
      <c r="UWR2176" s="218"/>
      <c r="UWS2176" s="218"/>
      <c r="UWT2176" s="218"/>
      <c r="UWU2176" s="218"/>
      <c r="UWV2176" s="218"/>
      <c r="UWW2176" s="218"/>
      <c r="UWX2176" s="218"/>
      <c r="UWY2176" s="218"/>
      <c r="UWZ2176" s="218"/>
      <c r="UXA2176" s="218"/>
      <c r="UXB2176" s="218"/>
      <c r="UXC2176" s="218"/>
      <c r="UXD2176" s="218"/>
      <c r="UXE2176" s="218"/>
      <c r="UXF2176" s="218"/>
      <c r="UXG2176" s="218"/>
      <c r="UXH2176" s="218"/>
      <c r="UXI2176" s="218"/>
      <c r="UXJ2176" s="218"/>
      <c r="UXK2176" s="218"/>
      <c r="UXL2176" s="218"/>
      <c r="UXM2176" s="218"/>
      <c r="UXN2176" s="218"/>
      <c r="UXO2176" s="218"/>
      <c r="UXP2176" s="218"/>
      <c r="UXQ2176" s="218"/>
      <c r="UXR2176" s="218"/>
      <c r="UXS2176" s="218"/>
      <c r="UXT2176" s="218"/>
      <c r="UXU2176" s="218"/>
      <c r="UXV2176" s="218"/>
      <c r="UXW2176" s="218"/>
      <c r="UXX2176" s="218"/>
      <c r="UXY2176" s="218"/>
      <c r="UXZ2176" s="218"/>
      <c r="UYA2176" s="218"/>
      <c r="UYB2176" s="218"/>
      <c r="UYC2176" s="218"/>
      <c r="UYD2176" s="218"/>
      <c r="UYE2176" s="218"/>
      <c r="UYF2176" s="218"/>
      <c r="UYG2176" s="218"/>
      <c r="UYH2176" s="218"/>
      <c r="UYI2176" s="218"/>
      <c r="UYJ2176" s="218"/>
      <c r="UYK2176" s="218"/>
      <c r="UYL2176" s="218"/>
      <c r="UYM2176" s="218"/>
      <c r="UYN2176" s="218"/>
      <c r="UYO2176" s="218"/>
      <c r="UYP2176" s="218"/>
      <c r="UYQ2176" s="218"/>
      <c r="UYR2176" s="218"/>
      <c r="UYS2176" s="218"/>
      <c r="UYT2176" s="218"/>
      <c r="UYU2176" s="218"/>
      <c r="UYV2176" s="218"/>
      <c r="UYW2176" s="218"/>
      <c r="UYX2176" s="218"/>
      <c r="UYY2176" s="218"/>
      <c r="UYZ2176" s="218"/>
      <c r="UZA2176" s="218"/>
      <c r="UZB2176" s="218"/>
      <c r="UZC2176" s="218"/>
      <c r="UZD2176" s="218"/>
      <c r="UZE2176" s="218"/>
      <c r="UZF2176" s="218"/>
      <c r="UZG2176" s="218"/>
      <c r="UZH2176" s="218"/>
      <c r="UZI2176" s="218"/>
      <c r="UZJ2176" s="218"/>
      <c r="UZK2176" s="218"/>
      <c r="UZL2176" s="218"/>
      <c r="UZM2176" s="218"/>
      <c r="UZN2176" s="218"/>
      <c r="UZO2176" s="218"/>
      <c r="UZP2176" s="218"/>
      <c r="UZQ2176" s="218"/>
      <c r="UZR2176" s="218"/>
      <c r="UZS2176" s="218"/>
      <c r="UZT2176" s="218"/>
      <c r="UZU2176" s="218"/>
      <c r="UZV2176" s="218"/>
      <c r="UZW2176" s="218"/>
      <c r="UZX2176" s="218"/>
      <c r="UZY2176" s="218"/>
      <c r="UZZ2176" s="218"/>
      <c r="VAA2176" s="218"/>
      <c r="VAB2176" s="218"/>
      <c r="VAC2176" s="218"/>
      <c r="VAD2176" s="218"/>
      <c r="VAE2176" s="218"/>
      <c r="VAF2176" s="218"/>
      <c r="VAG2176" s="218"/>
      <c r="VAH2176" s="218"/>
      <c r="VAI2176" s="218"/>
      <c r="VAJ2176" s="218"/>
      <c r="VAK2176" s="218"/>
      <c r="VAL2176" s="218"/>
      <c r="VAM2176" s="218"/>
      <c r="VAN2176" s="218"/>
      <c r="VAO2176" s="218"/>
      <c r="VAP2176" s="218"/>
      <c r="VAQ2176" s="218"/>
      <c r="VAR2176" s="218"/>
      <c r="VAS2176" s="218"/>
      <c r="VAT2176" s="218"/>
      <c r="VAU2176" s="218"/>
      <c r="VAV2176" s="218"/>
      <c r="VAW2176" s="218"/>
      <c r="VAX2176" s="218"/>
      <c r="VAY2176" s="218"/>
      <c r="VAZ2176" s="218"/>
      <c r="VBA2176" s="218"/>
      <c r="VBB2176" s="218"/>
      <c r="VBC2176" s="218"/>
      <c r="VBD2176" s="218"/>
      <c r="VBE2176" s="218"/>
      <c r="VBF2176" s="218"/>
      <c r="VBG2176" s="218"/>
      <c r="VBH2176" s="218"/>
      <c r="VBI2176" s="218"/>
      <c r="VBJ2176" s="218"/>
      <c r="VBK2176" s="218"/>
      <c r="VBL2176" s="218"/>
      <c r="VBM2176" s="218"/>
      <c r="VBN2176" s="218"/>
      <c r="VBO2176" s="218"/>
      <c r="VBP2176" s="218"/>
      <c r="VBQ2176" s="218"/>
      <c r="VBR2176" s="218"/>
      <c r="VBS2176" s="218"/>
      <c r="VBT2176" s="218"/>
      <c r="VBU2176" s="218"/>
      <c r="VBV2176" s="218"/>
      <c r="VBW2176" s="218"/>
      <c r="VBX2176" s="218"/>
      <c r="VBY2176" s="218"/>
      <c r="VBZ2176" s="218"/>
      <c r="VCA2176" s="218"/>
      <c r="VCB2176" s="218"/>
      <c r="VCC2176" s="218"/>
      <c r="VCD2176" s="218"/>
      <c r="VCE2176" s="218"/>
      <c r="VCF2176" s="218"/>
      <c r="VCG2176" s="218"/>
      <c r="VCH2176" s="218"/>
      <c r="VCI2176" s="218"/>
      <c r="VCJ2176" s="218"/>
      <c r="VCK2176" s="218"/>
      <c r="VCL2176" s="218"/>
      <c r="VCM2176" s="218"/>
      <c r="VCN2176" s="218"/>
      <c r="VCO2176" s="218"/>
      <c r="VCP2176" s="218"/>
      <c r="VCQ2176" s="218"/>
      <c r="VCR2176" s="218"/>
      <c r="VCS2176" s="218"/>
      <c r="VCT2176" s="218"/>
      <c r="VCU2176" s="218"/>
      <c r="VCV2176" s="218"/>
      <c r="VCW2176" s="218"/>
      <c r="VCX2176" s="218"/>
      <c r="VCY2176" s="218"/>
      <c r="VCZ2176" s="218"/>
      <c r="VDA2176" s="218"/>
      <c r="VDB2176" s="218"/>
      <c r="VDC2176" s="218"/>
      <c r="VDD2176" s="218"/>
      <c r="VDE2176" s="218"/>
      <c r="VDF2176" s="218"/>
      <c r="VDG2176" s="218"/>
      <c r="VDH2176" s="218"/>
      <c r="VDI2176" s="218"/>
      <c r="VDJ2176" s="218"/>
      <c r="VDK2176" s="218"/>
      <c r="VDL2176" s="218"/>
      <c r="VDM2176" s="218"/>
      <c r="VDN2176" s="218"/>
      <c r="VDO2176" s="218"/>
      <c r="VDP2176" s="218"/>
      <c r="VDQ2176" s="218"/>
      <c r="VDR2176" s="218"/>
      <c r="VDS2176" s="218"/>
      <c r="VDT2176" s="218"/>
      <c r="VDU2176" s="218"/>
      <c r="VDV2176" s="218"/>
      <c r="VDW2176" s="218"/>
      <c r="VDX2176" s="218"/>
      <c r="VDY2176" s="218"/>
      <c r="VDZ2176" s="218"/>
      <c r="VEA2176" s="218"/>
      <c r="VEB2176" s="218"/>
      <c r="VEC2176" s="218"/>
      <c r="VED2176" s="218"/>
      <c r="VEE2176" s="218"/>
      <c r="VEF2176" s="218"/>
      <c r="VEG2176" s="218"/>
      <c r="VEH2176" s="218"/>
      <c r="VEI2176" s="218"/>
      <c r="VEJ2176" s="218"/>
      <c r="VEK2176" s="218"/>
      <c r="VEL2176" s="218"/>
      <c r="VEM2176" s="218"/>
      <c r="VEN2176" s="218"/>
      <c r="VEO2176" s="218"/>
      <c r="VEP2176" s="218"/>
      <c r="VEQ2176" s="218"/>
      <c r="VER2176" s="218"/>
      <c r="VES2176" s="218"/>
      <c r="VET2176" s="218"/>
      <c r="VEU2176" s="218"/>
      <c r="VEV2176" s="218"/>
      <c r="VEW2176" s="218"/>
      <c r="VEX2176" s="218"/>
      <c r="VEY2176" s="218"/>
      <c r="VEZ2176" s="218"/>
      <c r="VFA2176" s="218"/>
      <c r="VFB2176" s="218"/>
      <c r="VFC2176" s="218"/>
      <c r="VFD2176" s="218"/>
      <c r="VFE2176" s="218"/>
      <c r="VFF2176" s="218"/>
      <c r="VFG2176" s="218"/>
      <c r="VFH2176" s="218"/>
      <c r="VFI2176" s="218"/>
      <c r="VFJ2176" s="218"/>
      <c r="VFK2176" s="218"/>
      <c r="VFL2176" s="218"/>
      <c r="VFM2176" s="218"/>
      <c r="VFN2176" s="218"/>
      <c r="VFO2176" s="218"/>
      <c r="VFP2176" s="218"/>
      <c r="VFQ2176" s="218"/>
      <c r="VFR2176" s="218"/>
      <c r="VFS2176" s="218"/>
      <c r="VFT2176" s="218"/>
      <c r="VFU2176" s="218"/>
      <c r="VFV2176" s="218"/>
      <c r="VFW2176" s="218"/>
      <c r="VFX2176" s="218"/>
      <c r="VFY2176" s="218"/>
      <c r="VFZ2176" s="218"/>
      <c r="VGA2176" s="218"/>
      <c r="VGB2176" s="218"/>
      <c r="VGC2176" s="218"/>
      <c r="VGD2176" s="218"/>
      <c r="VGE2176" s="218"/>
      <c r="VGF2176" s="218"/>
      <c r="VGG2176" s="218"/>
      <c r="VGH2176" s="218"/>
      <c r="VGI2176" s="218"/>
      <c r="VGJ2176" s="218"/>
      <c r="VGK2176" s="218"/>
      <c r="VGL2176" s="218"/>
      <c r="VGM2176" s="218"/>
      <c r="VGN2176" s="218"/>
      <c r="VGO2176" s="218"/>
      <c r="VGP2176" s="218"/>
      <c r="VGQ2176" s="218"/>
      <c r="VGR2176" s="218"/>
      <c r="VGS2176" s="218"/>
      <c r="VGT2176" s="218"/>
      <c r="VGU2176" s="218"/>
      <c r="VGV2176" s="218"/>
      <c r="VGW2176" s="218"/>
      <c r="VGX2176" s="218"/>
      <c r="VGY2176" s="218"/>
      <c r="VGZ2176" s="218"/>
      <c r="VHA2176" s="218"/>
      <c r="VHB2176" s="218"/>
      <c r="VHC2176" s="218"/>
      <c r="VHD2176" s="218"/>
      <c r="VHE2176" s="218"/>
      <c r="VHF2176" s="218"/>
      <c r="VHG2176" s="218"/>
      <c r="VHH2176" s="218"/>
      <c r="VHI2176" s="218"/>
      <c r="VHJ2176" s="218"/>
      <c r="VHK2176" s="218"/>
      <c r="VHL2176" s="218"/>
      <c r="VHM2176" s="218"/>
      <c r="VHN2176" s="218"/>
      <c r="VHO2176" s="218"/>
      <c r="VHP2176" s="218"/>
      <c r="VHQ2176" s="218"/>
      <c r="VHR2176" s="218"/>
      <c r="VHS2176" s="218"/>
      <c r="VHT2176" s="218"/>
      <c r="VHU2176" s="218"/>
      <c r="VHV2176" s="218"/>
      <c r="VHW2176" s="218"/>
      <c r="VHX2176" s="218"/>
      <c r="VHY2176" s="218"/>
      <c r="VHZ2176" s="218"/>
      <c r="VIA2176" s="218"/>
      <c r="VIB2176" s="218"/>
      <c r="VIC2176" s="218"/>
      <c r="VID2176" s="218"/>
      <c r="VIE2176" s="218"/>
      <c r="VIF2176" s="218"/>
      <c r="VIG2176" s="218"/>
      <c r="VIH2176" s="218"/>
      <c r="VII2176" s="218"/>
      <c r="VIJ2176" s="218"/>
      <c r="VIK2176" s="218"/>
      <c r="VIL2176" s="218"/>
      <c r="VIM2176" s="218"/>
      <c r="VIN2176" s="218"/>
      <c r="VIO2176" s="218"/>
      <c r="VIP2176" s="218"/>
      <c r="VIQ2176" s="218"/>
      <c r="VIR2176" s="218"/>
      <c r="VIS2176" s="218"/>
      <c r="VIT2176" s="218"/>
      <c r="VIU2176" s="218"/>
      <c r="VIV2176" s="218"/>
      <c r="VIW2176" s="218"/>
      <c r="VIX2176" s="218"/>
      <c r="VIY2176" s="218"/>
      <c r="VIZ2176" s="218"/>
      <c r="VJA2176" s="218"/>
      <c r="VJB2176" s="218"/>
      <c r="VJC2176" s="218"/>
      <c r="VJD2176" s="218"/>
      <c r="VJE2176" s="218"/>
      <c r="VJF2176" s="218"/>
      <c r="VJG2176" s="218"/>
      <c r="VJH2176" s="218"/>
      <c r="VJI2176" s="218"/>
      <c r="VJJ2176" s="218"/>
      <c r="VJK2176" s="218"/>
      <c r="VJL2176" s="218"/>
      <c r="VJM2176" s="218"/>
      <c r="VJN2176" s="218"/>
      <c r="VJO2176" s="218"/>
      <c r="VJP2176" s="218"/>
      <c r="VJQ2176" s="218"/>
      <c r="VJR2176" s="218"/>
      <c r="VJS2176" s="218"/>
      <c r="VJT2176" s="218"/>
      <c r="VJU2176" s="218"/>
      <c r="VJV2176" s="218"/>
      <c r="VJW2176" s="218"/>
      <c r="VJX2176" s="218"/>
      <c r="VJY2176" s="218"/>
      <c r="VJZ2176" s="218"/>
      <c r="VKA2176" s="218"/>
      <c r="VKB2176" s="218"/>
      <c r="VKC2176" s="218"/>
      <c r="VKD2176" s="218"/>
      <c r="VKE2176" s="218"/>
      <c r="VKF2176" s="218"/>
      <c r="VKG2176" s="218"/>
      <c r="VKH2176" s="218"/>
      <c r="VKI2176" s="218"/>
      <c r="VKJ2176" s="218"/>
      <c r="VKK2176" s="218"/>
      <c r="VKL2176" s="218"/>
      <c r="VKM2176" s="218"/>
      <c r="VKN2176" s="218"/>
      <c r="VKO2176" s="218"/>
      <c r="VKP2176" s="218"/>
      <c r="VKQ2176" s="218"/>
      <c r="VKR2176" s="218"/>
      <c r="VKS2176" s="218"/>
      <c r="VKT2176" s="218"/>
      <c r="VKU2176" s="218"/>
      <c r="VKV2176" s="218"/>
      <c r="VKW2176" s="218"/>
      <c r="VKX2176" s="218"/>
      <c r="VKY2176" s="218"/>
      <c r="VKZ2176" s="218"/>
      <c r="VLA2176" s="218"/>
      <c r="VLB2176" s="218"/>
      <c r="VLC2176" s="218"/>
      <c r="VLD2176" s="218"/>
      <c r="VLE2176" s="218"/>
      <c r="VLF2176" s="218"/>
      <c r="VLG2176" s="218"/>
      <c r="VLH2176" s="218"/>
      <c r="VLI2176" s="218"/>
      <c r="VLJ2176" s="218"/>
      <c r="VLK2176" s="218"/>
      <c r="VLL2176" s="218"/>
      <c r="VLM2176" s="218"/>
      <c r="VLN2176" s="218"/>
      <c r="VLO2176" s="218"/>
      <c r="VLP2176" s="218"/>
      <c r="VLQ2176" s="218"/>
      <c r="VLR2176" s="218"/>
      <c r="VLS2176" s="218"/>
      <c r="VLT2176" s="218"/>
      <c r="VLU2176" s="218"/>
      <c r="VLV2176" s="218"/>
      <c r="VLW2176" s="218"/>
      <c r="VLX2176" s="218"/>
      <c r="VLY2176" s="218"/>
      <c r="VLZ2176" s="218"/>
      <c r="VMA2176" s="218"/>
      <c r="VMB2176" s="218"/>
      <c r="VMC2176" s="218"/>
      <c r="VMD2176" s="218"/>
      <c r="VME2176" s="218"/>
      <c r="VMF2176" s="218"/>
      <c r="VMG2176" s="218"/>
      <c r="VMH2176" s="218"/>
      <c r="VMI2176" s="218"/>
      <c r="VMJ2176" s="218"/>
      <c r="VMK2176" s="218"/>
      <c r="VML2176" s="218"/>
      <c r="VMM2176" s="218"/>
      <c r="VMN2176" s="218"/>
      <c r="VMO2176" s="218"/>
      <c r="VMP2176" s="218"/>
      <c r="VMQ2176" s="218"/>
      <c r="VMR2176" s="218"/>
      <c r="VMS2176" s="218"/>
      <c r="VMT2176" s="218"/>
      <c r="VMU2176" s="218"/>
      <c r="VMV2176" s="218"/>
      <c r="VMW2176" s="218"/>
      <c r="VMX2176" s="218"/>
      <c r="VMY2176" s="218"/>
      <c r="VMZ2176" s="218"/>
      <c r="VNA2176" s="218"/>
      <c r="VNB2176" s="218"/>
      <c r="VNC2176" s="218"/>
      <c r="VND2176" s="218"/>
      <c r="VNE2176" s="218"/>
      <c r="VNF2176" s="218"/>
      <c r="VNG2176" s="218"/>
      <c r="VNH2176" s="218"/>
      <c r="VNI2176" s="218"/>
      <c r="VNJ2176" s="218"/>
      <c r="VNK2176" s="218"/>
      <c r="VNL2176" s="218"/>
      <c r="VNM2176" s="218"/>
      <c r="VNN2176" s="218"/>
      <c r="VNO2176" s="218"/>
      <c r="VNP2176" s="218"/>
      <c r="VNQ2176" s="218"/>
      <c r="VNR2176" s="218"/>
      <c r="VNS2176" s="218"/>
      <c r="VNT2176" s="218"/>
      <c r="VNU2176" s="218"/>
      <c r="VNV2176" s="218"/>
      <c r="VNW2176" s="218"/>
      <c r="VNX2176" s="218"/>
      <c r="VNY2176" s="218"/>
      <c r="VNZ2176" s="218"/>
      <c r="VOA2176" s="218"/>
      <c r="VOB2176" s="218"/>
      <c r="VOC2176" s="218"/>
      <c r="VOD2176" s="218"/>
      <c r="VOE2176" s="218"/>
      <c r="VOF2176" s="218"/>
      <c r="VOG2176" s="218"/>
      <c r="VOH2176" s="218"/>
      <c r="VOI2176" s="218"/>
      <c r="VOJ2176" s="218"/>
      <c r="VOK2176" s="218"/>
      <c r="VOL2176" s="218"/>
      <c r="VOM2176" s="218"/>
      <c r="VON2176" s="218"/>
      <c r="VOO2176" s="218"/>
      <c r="VOP2176" s="218"/>
      <c r="VOQ2176" s="218"/>
      <c r="VOR2176" s="218"/>
      <c r="VOS2176" s="218"/>
      <c r="VOT2176" s="218"/>
      <c r="VOU2176" s="218"/>
      <c r="VOV2176" s="218"/>
      <c r="VOW2176" s="218"/>
      <c r="VOX2176" s="218"/>
      <c r="VOY2176" s="218"/>
      <c r="VOZ2176" s="218"/>
      <c r="VPA2176" s="218"/>
      <c r="VPB2176" s="218"/>
      <c r="VPC2176" s="218"/>
      <c r="VPD2176" s="218"/>
      <c r="VPE2176" s="218"/>
      <c r="VPF2176" s="218"/>
      <c r="VPG2176" s="218"/>
      <c r="VPH2176" s="218"/>
      <c r="VPI2176" s="218"/>
      <c r="VPJ2176" s="218"/>
      <c r="VPK2176" s="218"/>
      <c r="VPL2176" s="218"/>
      <c r="VPM2176" s="218"/>
      <c r="VPN2176" s="218"/>
      <c r="VPO2176" s="218"/>
      <c r="VPP2176" s="218"/>
      <c r="VPQ2176" s="218"/>
      <c r="VPR2176" s="218"/>
      <c r="VPS2176" s="218"/>
      <c r="VPT2176" s="218"/>
      <c r="VPU2176" s="218"/>
      <c r="VPV2176" s="218"/>
      <c r="VPW2176" s="218"/>
      <c r="VPX2176" s="218"/>
      <c r="VPY2176" s="218"/>
      <c r="VPZ2176" s="218"/>
      <c r="VQA2176" s="218"/>
      <c r="VQB2176" s="218"/>
      <c r="VQC2176" s="218"/>
      <c r="VQD2176" s="218"/>
      <c r="VQE2176" s="218"/>
      <c r="VQF2176" s="218"/>
      <c r="VQG2176" s="218"/>
      <c r="VQH2176" s="218"/>
      <c r="VQI2176" s="218"/>
      <c r="VQJ2176" s="218"/>
      <c r="VQK2176" s="218"/>
      <c r="VQL2176" s="218"/>
      <c r="VQM2176" s="218"/>
      <c r="VQN2176" s="218"/>
      <c r="VQO2176" s="218"/>
      <c r="VQP2176" s="218"/>
      <c r="VQQ2176" s="218"/>
      <c r="VQR2176" s="218"/>
      <c r="VQS2176" s="218"/>
      <c r="VQT2176" s="218"/>
      <c r="VQU2176" s="218"/>
      <c r="VQV2176" s="218"/>
      <c r="VQW2176" s="218"/>
      <c r="VQX2176" s="218"/>
      <c r="VQY2176" s="218"/>
      <c r="VQZ2176" s="218"/>
      <c r="VRA2176" s="218"/>
      <c r="VRB2176" s="218"/>
      <c r="VRC2176" s="218"/>
      <c r="VRD2176" s="218"/>
      <c r="VRE2176" s="218"/>
      <c r="VRF2176" s="218"/>
      <c r="VRG2176" s="218"/>
      <c r="VRH2176" s="218"/>
      <c r="VRI2176" s="218"/>
      <c r="VRJ2176" s="218"/>
      <c r="VRK2176" s="218"/>
      <c r="VRL2176" s="218"/>
      <c r="VRM2176" s="218"/>
      <c r="VRN2176" s="218"/>
      <c r="VRO2176" s="218"/>
      <c r="VRP2176" s="218"/>
      <c r="VRQ2176" s="218"/>
      <c r="VRR2176" s="218"/>
      <c r="VRS2176" s="218"/>
      <c r="VRT2176" s="218"/>
      <c r="VRU2176" s="218"/>
      <c r="VRV2176" s="218"/>
      <c r="VRW2176" s="218"/>
      <c r="VRX2176" s="218"/>
      <c r="VRY2176" s="218"/>
      <c r="VRZ2176" s="218"/>
      <c r="VSA2176" s="218"/>
      <c r="VSB2176" s="218"/>
      <c r="VSC2176" s="218"/>
      <c r="VSD2176" s="218"/>
      <c r="VSE2176" s="218"/>
      <c r="VSF2176" s="218"/>
      <c r="VSG2176" s="218"/>
      <c r="VSH2176" s="218"/>
      <c r="VSI2176" s="218"/>
      <c r="VSJ2176" s="218"/>
      <c r="VSK2176" s="218"/>
      <c r="VSL2176" s="218"/>
      <c r="VSM2176" s="218"/>
      <c r="VSN2176" s="218"/>
      <c r="VSO2176" s="218"/>
      <c r="VSP2176" s="218"/>
      <c r="VSQ2176" s="218"/>
      <c r="VSR2176" s="218"/>
      <c r="VSS2176" s="218"/>
      <c r="VST2176" s="218"/>
      <c r="VSU2176" s="218"/>
      <c r="VSV2176" s="218"/>
      <c r="VSW2176" s="218"/>
      <c r="VSX2176" s="218"/>
      <c r="VSY2176" s="218"/>
      <c r="VSZ2176" s="218"/>
      <c r="VTA2176" s="218"/>
      <c r="VTB2176" s="218"/>
      <c r="VTC2176" s="218"/>
      <c r="VTD2176" s="218"/>
      <c r="VTE2176" s="218"/>
      <c r="VTF2176" s="218"/>
      <c r="VTG2176" s="218"/>
      <c r="VTH2176" s="218"/>
      <c r="VTI2176" s="218"/>
      <c r="VTJ2176" s="218"/>
      <c r="VTK2176" s="218"/>
      <c r="VTL2176" s="218"/>
      <c r="VTM2176" s="218"/>
      <c r="VTN2176" s="218"/>
      <c r="VTO2176" s="218"/>
      <c r="VTP2176" s="218"/>
      <c r="VTQ2176" s="218"/>
      <c r="VTR2176" s="218"/>
      <c r="VTS2176" s="218"/>
      <c r="VTT2176" s="218"/>
      <c r="VTU2176" s="218"/>
      <c r="VTV2176" s="218"/>
      <c r="VTW2176" s="218"/>
      <c r="VTX2176" s="218"/>
      <c r="VTY2176" s="218"/>
      <c r="VTZ2176" s="218"/>
      <c r="VUA2176" s="218"/>
      <c r="VUB2176" s="218"/>
      <c r="VUC2176" s="218"/>
      <c r="VUD2176" s="218"/>
      <c r="VUE2176" s="218"/>
      <c r="VUF2176" s="218"/>
      <c r="VUG2176" s="218"/>
      <c r="VUH2176" s="218"/>
      <c r="VUI2176" s="218"/>
      <c r="VUJ2176" s="218"/>
      <c r="VUK2176" s="218"/>
      <c r="VUL2176" s="218"/>
      <c r="VUM2176" s="218"/>
      <c r="VUN2176" s="218"/>
      <c r="VUO2176" s="218"/>
      <c r="VUP2176" s="218"/>
      <c r="VUQ2176" s="218"/>
      <c r="VUR2176" s="218"/>
      <c r="VUS2176" s="218"/>
      <c r="VUT2176" s="218"/>
      <c r="VUU2176" s="218"/>
      <c r="VUV2176" s="218"/>
      <c r="VUW2176" s="218"/>
      <c r="VUX2176" s="218"/>
      <c r="VUY2176" s="218"/>
      <c r="VUZ2176" s="218"/>
      <c r="VVA2176" s="218"/>
      <c r="VVB2176" s="218"/>
      <c r="VVC2176" s="218"/>
      <c r="VVD2176" s="218"/>
      <c r="VVE2176" s="218"/>
      <c r="VVF2176" s="218"/>
      <c r="VVG2176" s="218"/>
      <c r="VVH2176" s="218"/>
      <c r="VVI2176" s="218"/>
      <c r="VVJ2176" s="218"/>
      <c r="VVK2176" s="218"/>
      <c r="VVL2176" s="218"/>
      <c r="VVM2176" s="218"/>
      <c r="VVN2176" s="218"/>
      <c r="VVO2176" s="218"/>
      <c r="VVP2176" s="218"/>
      <c r="VVQ2176" s="218"/>
      <c r="VVR2176" s="218"/>
      <c r="VVS2176" s="218"/>
      <c r="VVT2176" s="218"/>
      <c r="VVU2176" s="218"/>
      <c r="VVV2176" s="218"/>
      <c r="VVW2176" s="218"/>
      <c r="VVX2176" s="218"/>
      <c r="VVY2176" s="218"/>
      <c r="VVZ2176" s="218"/>
      <c r="VWA2176" s="218"/>
      <c r="VWB2176" s="218"/>
      <c r="VWC2176" s="218"/>
      <c r="VWD2176" s="218"/>
      <c r="VWE2176" s="218"/>
      <c r="VWF2176" s="218"/>
      <c r="VWG2176" s="218"/>
      <c r="VWH2176" s="218"/>
      <c r="VWI2176" s="218"/>
      <c r="VWJ2176" s="218"/>
      <c r="VWK2176" s="218"/>
      <c r="VWL2176" s="218"/>
      <c r="VWM2176" s="218"/>
      <c r="VWN2176" s="218"/>
      <c r="VWO2176" s="218"/>
      <c r="VWP2176" s="218"/>
      <c r="VWQ2176" s="218"/>
      <c r="VWR2176" s="218"/>
      <c r="VWS2176" s="218"/>
      <c r="VWT2176" s="218"/>
      <c r="VWU2176" s="218"/>
      <c r="VWV2176" s="218"/>
      <c r="VWW2176" s="218"/>
      <c r="VWX2176" s="218"/>
      <c r="VWY2176" s="218"/>
      <c r="VWZ2176" s="218"/>
      <c r="VXA2176" s="218"/>
      <c r="VXB2176" s="218"/>
      <c r="VXC2176" s="218"/>
      <c r="VXD2176" s="218"/>
      <c r="VXE2176" s="218"/>
      <c r="VXF2176" s="218"/>
      <c r="VXG2176" s="218"/>
      <c r="VXH2176" s="218"/>
      <c r="VXI2176" s="218"/>
      <c r="VXJ2176" s="218"/>
      <c r="VXK2176" s="218"/>
      <c r="VXL2176" s="218"/>
      <c r="VXM2176" s="218"/>
      <c r="VXN2176" s="218"/>
      <c r="VXO2176" s="218"/>
      <c r="VXP2176" s="218"/>
      <c r="VXQ2176" s="218"/>
      <c r="VXR2176" s="218"/>
      <c r="VXS2176" s="218"/>
      <c r="VXT2176" s="218"/>
      <c r="VXU2176" s="218"/>
      <c r="VXV2176" s="218"/>
      <c r="VXW2176" s="218"/>
      <c r="VXX2176" s="218"/>
      <c r="VXY2176" s="218"/>
      <c r="VXZ2176" s="218"/>
      <c r="VYA2176" s="218"/>
      <c r="VYB2176" s="218"/>
      <c r="VYC2176" s="218"/>
      <c r="VYD2176" s="218"/>
      <c r="VYE2176" s="218"/>
      <c r="VYF2176" s="218"/>
      <c r="VYG2176" s="218"/>
      <c r="VYH2176" s="218"/>
      <c r="VYI2176" s="218"/>
      <c r="VYJ2176" s="218"/>
      <c r="VYK2176" s="218"/>
      <c r="VYL2176" s="218"/>
      <c r="VYM2176" s="218"/>
      <c r="VYN2176" s="218"/>
      <c r="VYO2176" s="218"/>
      <c r="VYP2176" s="218"/>
      <c r="VYQ2176" s="218"/>
      <c r="VYR2176" s="218"/>
      <c r="VYS2176" s="218"/>
      <c r="VYT2176" s="218"/>
      <c r="VYU2176" s="218"/>
      <c r="VYV2176" s="218"/>
      <c r="VYW2176" s="218"/>
      <c r="VYX2176" s="218"/>
      <c r="VYY2176" s="218"/>
      <c r="VYZ2176" s="218"/>
      <c r="VZA2176" s="218"/>
      <c r="VZB2176" s="218"/>
      <c r="VZC2176" s="218"/>
      <c r="VZD2176" s="218"/>
      <c r="VZE2176" s="218"/>
      <c r="VZF2176" s="218"/>
      <c r="VZG2176" s="218"/>
      <c r="VZH2176" s="218"/>
      <c r="VZI2176" s="218"/>
      <c r="VZJ2176" s="218"/>
      <c r="VZK2176" s="218"/>
      <c r="VZL2176" s="218"/>
      <c r="VZM2176" s="218"/>
      <c r="VZN2176" s="218"/>
      <c r="VZO2176" s="218"/>
      <c r="VZP2176" s="218"/>
      <c r="VZQ2176" s="218"/>
      <c r="VZR2176" s="218"/>
      <c r="VZS2176" s="218"/>
      <c r="VZT2176" s="218"/>
      <c r="VZU2176" s="218"/>
      <c r="VZV2176" s="218"/>
      <c r="VZW2176" s="218"/>
      <c r="VZX2176" s="218"/>
      <c r="VZY2176" s="218"/>
      <c r="VZZ2176" s="218"/>
      <c r="WAA2176" s="218"/>
      <c r="WAB2176" s="218"/>
      <c r="WAC2176" s="218"/>
      <c r="WAD2176" s="218"/>
      <c r="WAE2176" s="218"/>
      <c r="WAF2176" s="218"/>
      <c r="WAG2176" s="218"/>
      <c r="WAH2176" s="218"/>
      <c r="WAI2176" s="218"/>
      <c r="WAJ2176" s="218"/>
      <c r="WAK2176" s="218"/>
      <c r="WAL2176" s="218"/>
      <c r="WAM2176" s="218"/>
      <c r="WAN2176" s="218"/>
      <c r="WAO2176" s="218"/>
      <c r="WAP2176" s="218"/>
      <c r="WAQ2176" s="218"/>
      <c r="WAR2176" s="218"/>
      <c r="WAS2176" s="218"/>
      <c r="WAT2176" s="218"/>
      <c r="WAU2176" s="218"/>
      <c r="WAV2176" s="218"/>
      <c r="WAW2176" s="218"/>
      <c r="WAX2176" s="218"/>
      <c r="WAY2176" s="218"/>
      <c r="WAZ2176" s="218"/>
      <c r="WBA2176" s="218"/>
      <c r="WBB2176" s="218"/>
      <c r="WBC2176" s="218"/>
      <c r="WBD2176" s="218"/>
      <c r="WBE2176" s="218"/>
      <c r="WBF2176" s="218"/>
      <c r="WBG2176" s="218"/>
      <c r="WBH2176" s="218"/>
      <c r="WBI2176" s="218"/>
      <c r="WBJ2176" s="218"/>
      <c r="WBK2176" s="218"/>
      <c r="WBL2176" s="218"/>
      <c r="WBM2176" s="218"/>
      <c r="WBN2176" s="218"/>
      <c r="WBO2176" s="218"/>
      <c r="WBP2176" s="218"/>
      <c r="WBQ2176" s="218"/>
      <c r="WBR2176" s="218"/>
      <c r="WBS2176" s="218"/>
      <c r="WBT2176" s="218"/>
      <c r="WBU2176" s="218"/>
      <c r="WBV2176" s="218"/>
      <c r="WBW2176" s="218"/>
      <c r="WBX2176" s="218"/>
      <c r="WBY2176" s="218"/>
      <c r="WBZ2176" s="218"/>
      <c r="WCA2176" s="218"/>
      <c r="WCB2176" s="218"/>
      <c r="WCC2176" s="218"/>
      <c r="WCD2176" s="218"/>
      <c r="WCE2176" s="218"/>
      <c r="WCF2176" s="218"/>
      <c r="WCG2176" s="218"/>
      <c r="WCH2176" s="218"/>
      <c r="WCI2176" s="218"/>
      <c r="WCJ2176" s="218"/>
      <c r="WCK2176" s="218"/>
      <c r="WCL2176" s="218"/>
      <c r="WCM2176" s="218"/>
      <c r="WCN2176" s="218"/>
      <c r="WCO2176" s="218"/>
      <c r="WCP2176" s="218"/>
      <c r="WCQ2176" s="218"/>
      <c r="WCR2176" s="218"/>
      <c r="WCS2176" s="218"/>
      <c r="WCT2176" s="218"/>
      <c r="WCU2176" s="218"/>
      <c r="WCV2176" s="218"/>
      <c r="WCW2176" s="218"/>
      <c r="WCX2176" s="218"/>
      <c r="WCY2176" s="218"/>
      <c r="WCZ2176" s="218"/>
      <c r="WDA2176" s="218"/>
      <c r="WDB2176" s="218"/>
      <c r="WDC2176" s="218"/>
      <c r="WDD2176" s="218"/>
      <c r="WDE2176" s="218"/>
      <c r="WDF2176" s="218"/>
      <c r="WDG2176" s="218"/>
      <c r="WDH2176" s="218"/>
      <c r="WDI2176" s="218"/>
      <c r="WDJ2176" s="218"/>
      <c r="WDK2176" s="218"/>
      <c r="WDL2176" s="218"/>
      <c r="WDM2176" s="218"/>
      <c r="WDN2176" s="218"/>
      <c r="WDO2176" s="218"/>
      <c r="WDP2176" s="218"/>
      <c r="WDQ2176" s="218"/>
      <c r="WDR2176" s="218"/>
      <c r="WDS2176" s="218"/>
      <c r="WDT2176" s="218"/>
      <c r="WDU2176" s="218"/>
      <c r="WDV2176" s="218"/>
      <c r="WDW2176" s="218"/>
      <c r="WDX2176" s="218"/>
      <c r="WDY2176" s="218"/>
      <c r="WDZ2176" s="218"/>
      <c r="WEA2176" s="218"/>
      <c r="WEB2176" s="218"/>
      <c r="WEC2176" s="218"/>
      <c r="WED2176" s="218"/>
      <c r="WEE2176" s="218"/>
      <c r="WEF2176" s="218"/>
      <c r="WEG2176" s="218"/>
      <c r="WEH2176" s="218"/>
      <c r="WEI2176" s="218"/>
      <c r="WEJ2176" s="218"/>
      <c r="WEK2176" s="218"/>
      <c r="WEL2176" s="218"/>
      <c r="WEM2176" s="218"/>
      <c r="WEN2176" s="218"/>
      <c r="WEO2176" s="218"/>
      <c r="WEP2176" s="218"/>
      <c r="WEQ2176" s="218"/>
      <c r="WER2176" s="218"/>
      <c r="WES2176" s="218"/>
      <c r="WET2176" s="218"/>
      <c r="WEU2176" s="218"/>
      <c r="WEV2176" s="218"/>
      <c r="WEW2176" s="218"/>
      <c r="WEX2176" s="218"/>
      <c r="WEY2176" s="218"/>
      <c r="WEZ2176" s="218"/>
      <c r="WFA2176" s="218"/>
      <c r="WFB2176" s="218"/>
      <c r="WFC2176" s="218"/>
      <c r="WFD2176" s="218"/>
      <c r="WFE2176" s="218"/>
      <c r="WFF2176" s="218"/>
      <c r="WFG2176" s="218"/>
      <c r="WFH2176" s="218"/>
      <c r="WFI2176" s="218"/>
      <c r="WFJ2176" s="218"/>
      <c r="WFK2176" s="218"/>
      <c r="WFL2176" s="218"/>
      <c r="WFM2176" s="218"/>
      <c r="WFN2176" s="218"/>
      <c r="WFO2176" s="218"/>
      <c r="WFP2176" s="218"/>
      <c r="WFQ2176" s="218"/>
      <c r="WFR2176" s="218"/>
      <c r="WFS2176" s="218"/>
      <c r="WFT2176" s="218"/>
      <c r="WFU2176" s="218"/>
      <c r="WFV2176" s="218"/>
      <c r="WFW2176" s="218"/>
      <c r="WFX2176" s="218"/>
      <c r="WFY2176" s="218"/>
      <c r="WFZ2176" s="218"/>
      <c r="WGA2176" s="218"/>
      <c r="WGB2176" s="218"/>
      <c r="WGC2176" s="218"/>
      <c r="WGD2176" s="218"/>
      <c r="WGE2176" s="218"/>
      <c r="WGF2176" s="218"/>
      <c r="WGG2176" s="218"/>
      <c r="WGH2176" s="218"/>
      <c r="WGI2176" s="218"/>
      <c r="WGJ2176" s="218"/>
      <c r="WGK2176" s="218"/>
      <c r="WGL2176" s="218"/>
      <c r="WGM2176" s="218"/>
      <c r="WGN2176" s="218"/>
      <c r="WGO2176" s="218"/>
      <c r="WGP2176" s="218"/>
      <c r="WGQ2176" s="218"/>
      <c r="WGR2176" s="218"/>
      <c r="WGS2176" s="218"/>
      <c r="WGT2176" s="218"/>
      <c r="WGU2176" s="218"/>
      <c r="WGV2176" s="218"/>
      <c r="WGW2176" s="218"/>
      <c r="WGX2176" s="218"/>
      <c r="WGY2176" s="218"/>
      <c r="WGZ2176" s="218"/>
      <c r="WHA2176" s="218"/>
      <c r="WHB2176" s="218"/>
      <c r="WHC2176" s="218"/>
      <c r="WHD2176" s="218"/>
      <c r="WHE2176" s="218"/>
      <c r="WHF2176" s="218"/>
      <c r="WHG2176" s="218"/>
      <c r="WHH2176" s="218"/>
      <c r="WHI2176" s="218"/>
      <c r="WHJ2176" s="218"/>
      <c r="WHK2176" s="218"/>
      <c r="WHL2176" s="218"/>
      <c r="WHM2176" s="218"/>
      <c r="WHN2176" s="218"/>
      <c r="WHO2176" s="218"/>
      <c r="WHP2176" s="218"/>
      <c r="WHQ2176" s="218"/>
      <c r="WHR2176" s="218"/>
      <c r="WHS2176" s="218"/>
      <c r="WHT2176" s="218"/>
      <c r="WHU2176" s="218"/>
      <c r="WHV2176" s="218"/>
      <c r="WHW2176" s="218"/>
      <c r="WHX2176" s="218"/>
      <c r="WHY2176" s="218"/>
      <c r="WHZ2176" s="218"/>
      <c r="WIA2176" s="218"/>
      <c r="WIB2176" s="218"/>
      <c r="WIC2176" s="218"/>
      <c r="WID2176" s="218"/>
      <c r="WIE2176" s="218"/>
      <c r="WIF2176" s="218"/>
      <c r="WIG2176" s="218"/>
      <c r="WIH2176" s="218"/>
      <c r="WII2176" s="218"/>
      <c r="WIJ2176" s="218"/>
      <c r="WIK2176" s="218"/>
      <c r="WIL2176" s="218"/>
      <c r="WIM2176" s="218"/>
      <c r="WIN2176" s="218"/>
      <c r="WIO2176" s="218"/>
      <c r="WIP2176" s="218"/>
      <c r="WIQ2176" s="218"/>
      <c r="WIR2176" s="218"/>
      <c r="WIS2176" s="218"/>
      <c r="WIT2176" s="218"/>
      <c r="WIU2176" s="218"/>
      <c r="WIV2176" s="218"/>
      <c r="WIW2176" s="218"/>
      <c r="WIX2176" s="218"/>
      <c r="WIY2176" s="218"/>
      <c r="WIZ2176" s="218"/>
      <c r="WJA2176" s="218"/>
      <c r="WJB2176" s="218"/>
      <c r="WJC2176" s="218"/>
      <c r="WJD2176" s="218"/>
      <c r="WJE2176" s="218"/>
      <c r="WJF2176" s="218"/>
      <c r="WJG2176" s="218"/>
      <c r="WJH2176" s="218"/>
      <c r="WJI2176" s="218"/>
      <c r="WJJ2176" s="218"/>
      <c r="WJK2176" s="218"/>
      <c r="WJL2176" s="218"/>
      <c r="WJM2176" s="218"/>
      <c r="WJN2176" s="218"/>
      <c r="WJO2176" s="218"/>
      <c r="WJP2176" s="218"/>
      <c r="WJQ2176" s="218"/>
      <c r="WJR2176" s="218"/>
      <c r="WJS2176" s="218"/>
      <c r="WJT2176" s="218"/>
      <c r="WJU2176" s="218"/>
      <c r="WJV2176" s="218"/>
      <c r="WJW2176" s="218"/>
      <c r="WJX2176" s="218"/>
      <c r="WJY2176" s="218"/>
      <c r="WJZ2176" s="218"/>
      <c r="WKA2176" s="218"/>
      <c r="WKB2176" s="218"/>
      <c r="WKC2176" s="218"/>
      <c r="WKD2176" s="218"/>
      <c r="WKE2176" s="218"/>
      <c r="WKF2176" s="218"/>
      <c r="WKG2176" s="218"/>
      <c r="WKH2176" s="218"/>
      <c r="WKI2176" s="218"/>
      <c r="WKJ2176" s="218"/>
      <c r="WKK2176" s="218"/>
      <c r="WKL2176" s="218"/>
      <c r="WKM2176" s="218"/>
      <c r="WKN2176" s="218"/>
      <c r="WKO2176" s="218"/>
      <c r="WKP2176" s="218"/>
      <c r="WKQ2176" s="218"/>
      <c r="WKR2176" s="218"/>
      <c r="WKS2176" s="218"/>
      <c r="WKT2176" s="218"/>
      <c r="WKU2176" s="218"/>
      <c r="WKV2176" s="218"/>
      <c r="WKW2176" s="218"/>
      <c r="WKX2176" s="218"/>
      <c r="WKY2176" s="218"/>
      <c r="WKZ2176" s="218"/>
      <c r="WLA2176" s="218"/>
      <c r="WLB2176" s="218"/>
      <c r="WLC2176" s="218"/>
      <c r="WLD2176" s="218"/>
      <c r="WLE2176" s="218"/>
      <c r="WLF2176" s="218"/>
      <c r="WLG2176" s="218"/>
      <c r="WLH2176" s="218"/>
      <c r="WLI2176" s="218"/>
      <c r="WLJ2176" s="218"/>
      <c r="WLK2176" s="218"/>
      <c r="WLL2176" s="218"/>
      <c r="WLM2176" s="218"/>
      <c r="WLN2176" s="218"/>
      <c r="WLO2176" s="218"/>
      <c r="WLP2176" s="218"/>
      <c r="WLQ2176" s="218"/>
      <c r="WLR2176" s="218"/>
      <c r="WLS2176" s="218"/>
      <c r="WLT2176" s="218"/>
      <c r="WLU2176" s="218"/>
      <c r="WLV2176" s="218"/>
      <c r="WLW2176" s="218"/>
      <c r="WLX2176" s="218"/>
      <c r="WLY2176" s="218"/>
      <c r="WLZ2176" s="218"/>
      <c r="WMA2176" s="218"/>
      <c r="WMB2176" s="218"/>
      <c r="WMC2176" s="218"/>
      <c r="WMD2176" s="218"/>
      <c r="WME2176" s="218"/>
      <c r="WMF2176" s="218"/>
      <c r="WMG2176" s="218"/>
      <c r="WMH2176" s="218"/>
      <c r="WMI2176" s="218"/>
      <c r="WMJ2176" s="218"/>
      <c r="WMK2176" s="218"/>
      <c r="WML2176" s="218"/>
      <c r="WMM2176" s="218"/>
      <c r="WMN2176" s="218"/>
      <c r="WMO2176" s="218"/>
      <c r="WMP2176" s="218"/>
      <c r="WMQ2176" s="218"/>
      <c r="WMR2176" s="218"/>
      <c r="WMS2176" s="218"/>
      <c r="WMT2176" s="218"/>
      <c r="WMU2176" s="218"/>
      <c r="WMV2176" s="218"/>
      <c r="WMW2176" s="218"/>
      <c r="WMX2176" s="218"/>
      <c r="WMY2176" s="218"/>
      <c r="WMZ2176" s="218"/>
      <c r="WNA2176" s="218"/>
      <c r="WNB2176" s="218"/>
      <c r="WNC2176" s="218"/>
      <c r="WND2176" s="218"/>
      <c r="WNE2176" s="218"/>
      <c r="WNF2176" s="218"/>
      <c r="WNG2176" s="218"/>
      <c r="WNH2176" s="218"/>
      <c r="WNI2176" s="218"/>
      <c r="WNJ2176" s="218"/>
      <c r="WNK2176" s="218"/>
      <c r="WNL2176" s="218"/>
      <c r="WNM2176" s="218"/>
      <c r="WNN2176" s="218"/>
      <c r="WNO2176" s="218"/>
      <c r="WNP2176" s="218"/>
      <c r="WNQ2176" s="218"/>
      <c r="WNR2176" s="218"/>
      <c r="WNS2176" s="218"/>
      <c r="WNT2176" s="218"/>
      <c r="WNU2176" s="218"/>
      <c r="WNV2176" s="218"/>
      <c r="WNW2176" s="218"/>
      <c r="WNX2176" s="218"/>
      <c r="WNY2176" s="218"/>
      <c r="WNZ2176" s="218"/>
      <c r="WOA2176" s="218"/>
      <c r="WOB2176" s="218"/>
      <c r="WOC2176" s="218"/>
      <c r="WOD2176" s="218"/>
      <c r="WOE2176" s="218"/>
      <c r="WOF2176" s="218"/>
      <c r="WOG2176" s="218"/>
      <c r="WOH2176" s="218"/>
      <c r="WOI2176" s="218"/>
      <c r="WOJ2176" s="218"/>
      <c r="WOK2176" s="218"/>
      <c r="WOL2176" s="218"/>
      <c r="WOM2176" s="218"/>
      <c r="WON2176" s="218"/>
      <c r="WOO2176" s="218"/>
      <c r="WOP2176" s="218"/>
      <c r="WOQ2176" s="218"/>
      <c r="WOR2176" s="218"/>
      <c r="WOS2176" s="218"/>
      <c r="WOT2176" s="218"/>
      <c r="WOU2176" s="218"/>
      <c r="WOV2176" s="218"/>
      <c r="WOW2176" s="218"/>
      <c r="WOX2176" s="218"/>
      <c r="WOY2176" s="218"/>
      <c r="WOZ2176" s="218"/>
      <c r="WPA2176" s="218"/>
      <c r="WPB2176" s="218"/>
      <c r="WPC2176" s="218"/>
      <c r="WPD2176" s="218"/>
      <c r="WPE2176" s="218"/>
      <c r="WPF2176" s="218"/>
      <c r="WPG2176" s="218"/>
      <c r="WPH2176" s="218"/>
      <c r="WPI2176" s="218"/>
      <c r="WPJ2176" s="218"/>
      <c r="WPK2176" s="218"/>
      <c r="WPL2176" s="218"/>
      <c r="WPM2176" s="218"/>
      <c r="WPN2176" s="218"/>
      <c r="WPO2176" s="218"/>
      <c r="WPP2176" s="218"/>
      <c r="WPQ2176" s="218"/>
      <c r="WPR2176" s="218"/>
      <c r="WPS2176" s="218"/>
      <c r="WPT2176" s="218"/>
      <c r="WPU2176" s="218"/>
      <c r="WPV2176" s="218"/>
      <c r="WPW2176" s="218"/>
      <c r="WPX2176" s="218"/>
      <c r="WPY2176" s="218"/>
      <c r="WPZ2176" s="218"/>
      <c r="WQA2176" s="218"/>
      <c r="WQB2176" s="218"/>
      <c r="WQC2176" s="218"/>
      <c r="WQD2176" s="218"/>
      <c r="WQE2176" s="218"/>
      <c r="WQF2176" s="218"/>
      <c r="WQG2176" s="218"/>
      <c r="WQH2176" s="218"/>
      <c r="WQI2176" s="218"/>
      <c r="WQJ2176" s="218"/>
      <c r="WQK2176" s="218"/>
      <c r="WQL2176" s="218"/>
      <c r="WQM2176" s="218"/>
      <c r="WQN2176" s="218"/>
      <c r="WQO2176" s="218"/>
      <c r="WQP2176" s="218"/>
      <c r="WQQ2176" s="218"/>
      <c r="WQR2176" s="218"/>
      <c r="WQS2176" s="218"/>
      <c r="WQT2176" s="218"/>
      <c r="WQU2176" s="218"/>
      <c r="WQV2176" s="218"/>
      <c r="WQW2176" s="218"/>
      <c r="WQX2176" s="218"/>
      <c r="WQY2176" s="218"/>
      <c r="WQZ2176" s="218"/>
      <c r="WRA2176" s="218"/>
      <c r="WRB2176" s="218"/>
      <c r="WRC2176" s="218"/>
      <c r="WRD2176" s="218"/>
      <c r="WRE2176" s="218"/>
      <c r="WRF2176" s="218"/>
      <c r="WRG2176" s="218"/>
      <c r="WRH2176" s="218"/>
      <c r="WRI2176" s="218"/>
      <c r="WRJ2176" s="218"/>
      <c r="WRK2176" s="218"/>
      <c r="WRL2176" s="218"/>
      <c r="WRM2176" s="218"/>
      <c r="WRN2176" s="218"/>
      <c r="WRO2176" s="218"/>
      <c r="WRP2176" s="218"/>
      <c r="WRQ2176" s="218"/>
      <c r="WRR2176" s="218"/>
      <c r="WRS2176" s="218"/>
      <c r="WRT2176" s="218"/>
      <c r="WRU2176" s="218"/>
      <c r="WRV2176" s="218"/>
      <c r="WRW2176" s="218"/>
      <c r="WRX2176" s="218"/>
      <c r="WRY2176" s="218"/>
      <c r="WRZ2176" s="218"/>
      <c r="WSA2176" s="218"/>
      <c r="WSB2176" s="218"/>
      <c r="WSC2176" s="218"/>
      <c r="WSD2176" s="218"/>
      <c r="WSE2176" s="218"/>
      <c r="WSF2176" s="218"/>
      <c r="WSG2176" s="218"/>
      <c r="WSH2176" s="218"/>
      <c r="WSI2176" s="218"/>
      <c r="WSJ2176" s="218"/>
      <c r="WSK2176" s="218"/>
      <c r="WSL2176" s="218"/>
      <c r="WSM2176" s="218"/>
      <c r="WSN2176" s="218"/>
      <c r="WSO2176" s="218"/>
      <c r="WSP2176" s="218"/>
      <c r="WSQ2176" s="218"/>
      <c r="WSR2176" s="218"/>
      <c r="WSS2176" s="218"/>
      <c r="WST2176" s="218"/>
      <c r="WSU2176" s="218"/>
      <c r="WSV2176" s="218"/>
      <c r="WSW2176" s="218"/>
      <c r="WSX2176" s="218"/>
      <c r="WSY2176" s="218"/>
      <c r="WSZ2176" s="218"/>
      <c r="WTA2176" s="218"/>
      <c r="WTB2176" s="218"/>
      <c r="WTC2176" s="218"/>
      <c r="WTD2176" s="218"/>
      <c r="WTE2176" s="218"/>
      <c r="WTF2176" s="218"/>
      <c r="WTG2176" s="218"/>
      <c r="WTH2176" s="218"/>
      <c r="WTI2176" s="218"/>
      <c r="WTJ2176" s="218"/>
      <c r="WTK2176" s="218"/>
      <c r="WTL2176" s="218"/>
      <c r="WTM2176" s="218"/>
      <c r="WTN2176" s="218"/>
      <c r="WTO2176" s="218"/>
      <c r="WTP2176" s="218"/>
      <c r="WTQ2176" s="218"/>
      <c r="WTR2176" s="218"/>
      <c r="WTS2176" s="218"/>
      <c r="WTT2176" s="218"/>
      <c r="WTU2176" s="218"/>
      <c r="WTV2176" s="218"/>
      <c r="WTW2176" s="218"/>
      <c r="WTX2176" s="218"/>
      <c r="WTY2176" s="218"/>
      <c r="WTZ2176" s="218"/>
      <c r="WUA2176" s="218"/>
      <c r="WUB2176" s="218"/>
      <c r="WUC2176" s="218"/>
      <c r="WUD2176" s="218"/>
      <c r="WUE2176" s="218"/>
      <c r="WUF2176" s="218"/>
      <c r="WUG2176" s="218"/>
      <c r="WUH2176" s="218"/>
      <c r="WUI2176" s="218"/>
      <c r="WUJ2176" s="218"/>
      <c r="WUK2176" s="218"/>
      <c r="WUL2176" s="218"/>
      <c r="WUM2176" s="218"/>
      <c r="WUN2176" s="218"/>
      <c r="WUO2176" s="218"/>
      <c r="WUP2176" s="218"/>
      <c r="WUQ2176" s="218"/>
      <c r="WUR2176" s="218"/>
      <c r="WUS2176" s="218"/>
      <c r="WUT2176" s="218"/>
      <c r="WUU2176" s="218"/>
      <c r="WUV2176" s="218"/>
      <c r="WUW2176" s="218"/>
      <c r="WUX2176" s="218"/>
      <c r="WUY2176" s="218"/>
      <c r="WUZ2176" s="218"/>
      <c r="WVA2176" s="218"/>
      <c r="WVB2176" s="218"/>
      <c r="WVC2176" s="218"/>
      <c r="WVD2176" s="218"/>
      <c r="WVE2176" s="218"/>
      <c r="WVF2176" s="218"/>
      <c r="WVG2176" s="218"/>
      <c r="WVH2176" s="218"/>
      <c r="WVI2176" s="218"/>
      <c r="WVJ2176" s="218"/>
      <c r="WVK2176" s="218"/>
      <c r="WVL2176" s="218"/>
      <c r="WVM2176" s="218"/>
      <c r="WVN2176" s="218"/>
      <c r="WVO2176" s="218"/>
      <c r="WVP2176" s="218"/>
      <c r="WVQ2176" s="218"/>
      <c r="WVR2176" s="218"/>
      <c r="WVS2176" s="218"/>
      <c r="WVT2176" s="218"/>
      <c r="WVU2176" s="218"/>
      <c r="WVV2176" s="218"/>
      <c r="WVW2176" s="218"/>
      <c r="WVX2176" s="218"/>
      <c r="WVY2176" s="218"/>
      <c r="WVZ2176" s="218"/>
      <c r="WWA2176" s="218"/>
      <c r="WWB2176" s="218"/>
      <c r="WWC2176" s="218"/>
      <c r="WWD2176" s="218"/>
      <c r="WWE2176" s="218"/>
      <c r="WWF2176" s="218"/>
      <c r="WWG2176" s="218"/>
      <c r="WWH2176" s="218"/>
      <c r="WWI2176" s="218"/>
      <c r="WWJ2176" s="218"/>
      <c r="WWK2176" s="218"/>
      <c r="WWL2176" s="218"/>
      <c r="WWM2176" s="218"/>
      <c r="WWN2176" s="218"/>
      <c r="WWO2176" s="218"/>
      <c r="WWP2176" s="218"/>
      <c r="WWQ2176" s="218"/>
      <c r="WWR2176" s="218"/>
      <c r="WWS2176" s="218"/>
      <c r="WWT2176" s="218"/>
      <c r="WWU2176" s="218"/>
      <c r="WWV2176" s="218"/>
      <c r="WWW2176" s="218"/>
      <c r="WWX2176" s="218"/>
      <c r="WWY2176" s="218"/>
      <c r="WWZ2176" s="218"/>
      <c r="WXA2176" s="218"/>
      <c r="WXB2176" s="218"/>
      <c r="WXC2176" s="218"/>
      <c r="WXD2176" s="218"/>
      <c r="WXE2176" s="218"/>
      <c r="WXF2176" s="218"/>
      <c r="WXG2176" s="218"/>
      <c r="WXH2176" s="218"/>
      <c r="WXI2176" s="218"/>
      <c r="WXJ2176" s="218"/>
      <c r="WXK2176" s="218"/>
      <c r="WXL2176" s="218"/>
      <c r="WXM2176" s="218"/>
      <c r="WXN2176" s="218"/>
      <c r="WXO2176" s="218"/>
      <c r="WXP2176" s="218"/>
      <c r="WXQ2176" s="218"/>
      <c r="WXR2176" s="218"/>
      <c r="WXS2176" s="218"/>
      <c r="WXT2176" s="218"/>
      <c r="WXU2176" s="218"/>
      <c r="WXV2176" s="218"/>
      <c r="WXW2176" s="218"/>
      <c r="WXX2176" s="218"/>
      <c r="WXY2176" s="218"/>
      <c r="WXZ2176" s="218"/>
      <c r="WYA2176" s="218"/>
      <c r="WYB2176" s="218"/>
      <c r="WYC2176" s="218"/>
      <c r="WYD2176" s="218"/>
      <c r="WYE2176" s="218"/>
      <c r="WYF2176" s="218"/>
      <c r="WYG2176" s="218"/>
      <c r="WYH2176" s="218"/>
      <c r="WYI2176" s="218"/>
      <c r="WYJ2176" s="218"/>
      <c r="WYK2176" s="218"/>
      <c r="WYL2176" s="218"/>
      <c r="WYM2176" s="218"/>
      <c r="WYN2176" s="218"/>
      <c r="WYO2176" s="218"/>
      <c r="WYP2176" s="218"/>
      <c r="WYQ2176" s="218"/>
      <c r="WYR2176" s="218"/>
      <c r="WYS2176" s="218"/>
      <c r="WYT2176" s="218"/>
      <c r="WYU2176" s="218"/>
      <c r="WYV2176" s="218"/>
      <c r="WYW2176" s="218"/>
      <c r="WYX2176" s="218"/>
      <c r="WYY2176" s="218"/>
      <c r="WYZ2176" s="218"/>
      <c r="WZA2176" s="218"/>
      <c r="WZB2176" s="218"/>
      <c r="WZC2176" s="218"/>
      <c r="WZD2176" s="218"/>
      <c r="WZE2176" s="218"/>
      <c r="WZF2176" s="218"/>
      <c r="WZG2176" s="218"/>
      <c r="WZH2176" s="218"/>
      <c r="WZI2176" s="218"/>
      <c r="WZJ2176" s="218"/>
      <c r="WZK2176" s="218"/>
      <c r="WZL2176" s="218"/>
      <c r="WZM2176" s="218"/>
      <c r="WZN2176" s="218"/>
      <c r="WZO2176" s="218"/>
      <c r="WZP2176" s="218"/>
      <c r="WZQ2176" s="218"/>
      <c r="WZR2176" s="218"/>
      <c r="WZS2176" s="218"/>
      <c r="WZT2176" s="218"/>
      <c r="WZU2176" s="218"/>
      <c r="WZV2176" s="218"/>
      <c r="WZW2176" s="218"/>
      <c r="WZX2176" s="218"/>
      <c r="WZY2176" s="218"/>
      <c r="WZZ2176" s="218"/>
      <c r="XAA2176" s="218"/>
      <c r="XAB2176" s="218"/>
      <c r="XAC2176" s="218"/>
      <c r="XAD2176" s="218"/>
      <c r="XAE2176" s="218"/>
      <c r="XAF2176" s="218"/>
      <c r="XAG2176" s="218"/>
      <c r="XAH2176" s="218"/>
      <c r="XAI2176" s="218"/>
      <c r="XAJ2176" s="218"/>
      <c r="XAK2176" s="218"/>
      <c r="XAL2176" s="218"/>
      <c r="XAM2176" s="218"/>
      <c r="XAN2176" s="218"/>
      <c r="XAO2176" s="218"/>
      <c r="XAP2176" s="218"/>
      <c r="XAQ2176" s="218"/>
      <c r="XAR2176" s="218"/>
      <c r="XAS2176" s="218"/>
      <c r="XAT2176" s="218"/>
      <c r="XAU2176" s="218"/>
      <c r="XAV2176" s="218"/>
      <c r="XAW2176" s="218"/>
      <c r="XAX2176" s="218"/>
      <c r="XAY2176" s="218"/>
      <c r="XAZ2176" s="218"/>
      <c r="XBA2176" s="218"/>
      <c r="XBB2176" s="218"/>
      <c r="XBC2176" s="218"/>
      <c r="XBD2176" s="218"/>
      <c r="XBE2176" s="218"/>
      <c r="XBF2176" s="218"/>
      <c r="XBG2176" s="218"/>
      <c r="XBH2176" s="218"/>
      <c r="XBI2176" s="218"/>
      <c r="XBJ2176" s="218"/>
      <c r="XBK2176" s="218"/>
      <c r="XBL2176" s="218"/>
      <c r="XBM2176" s="218"/>
      <c r="XBN2176" s="218"/>
      <c r="XBO2176" s="218"/>
      <c r="XBP2176" s="218"/>
      <c r="XBQ2176" s="218"/>
      <c r="XBR2176" s="218"/>
      <c r="XBS2176" s="218"/>
      <c r="XBT2176" s="218"/>
      <c r="XBU2176" s="218"/>
      <c r="XBV2176" s="218"/>
      <c r="XBW2176" s="218"/>
      <c r="XBX2176" s="218"/>
      <c r="XBY2176" s="218"/>
      <c r="XBZ2176" s="218"/>
      <c r="XCA2176" s="218"/>
      <c r="XCB2176" s="218"/>
      <c r="XCC2176" s="218"/>
      <c r="XCD2176" s="218"/>
      <c r="XCE2176" s="218"/>
      <c r="XCF2176" s="218"/>
      <c r="XCG2176" s="218"/>
      <c r="XCH2176" s="218"/>
      <c r="XCI2176" s="218"/>
      <c r="XCJ2176" s="218"/>
      <c r="XCK2176" s="218"/>
      <c r="XCL2176" s="218"/>
      <c r="XCM2176" s="218"/>
      <c r="XCN2176" s="218"/>
      <c r="XCO2176" s="218"/>
      <c r="XCP2176" s="218"/>
      <c r="XCQ2176" s="218"/>
      <c r="XCR2176" s="218"/>
      <c r="XCS2176" s="218"/>
      <c r="XCT2176" s="218"/>
      <c r="XCU2176" s="218"/>
      <c r="XCV2176" s="218"/>
      <c r="XCW2176" s="218"/>
      <c r="XCX2176" s="218"/>
      <c r="XCY2176" s="218"/>
      <c r="XCZ2176" s="218"/>
      <c r="XDA2176" s="218"/>
      <c r="XDB2176" s="218"/>
      <c r="XDC2176" s="218"/>
      <c r="XDD2176" s="218"/>
      <c r="XDE2176" s="218"/>
      <c r="XDF2176" s="218"/>
      <c r="XDG2176" s="218"/>
      <c r="XDH2176" s="218"/>
      <c r="XDI2176" s="218"/>
      <c r="XDJ2176" s="218"/>
      <c r="XDK2176" s="218"/>
      <c r="XDL2176" s="218"/>
      <c r="XDM2176" s="218"/>
      <c r="XDN2176" s="218"/>
      <c r="XDO2176" s="218"/>
      <c r="XDP2176" s="218"/>
      <c r="XDQ2176" s="218"/>
      <c r="XDR2176" s="218"/>
      <c r="XDS2176" s="218"/>
      <c r="XDT2176" s="218"/>
      <c r="XDU2176" s="218"/>
      <c r="XDV2176" s="218"/>
      <c r="XDW2176" s="218"/>
      <c r="XDX2176" s="218"/>
      <c r="XDY2176" s="218"/>
      <c r="XDZ2176" s="218"/>
      <c r="XEA2176" s="218"/>
      <c r="XEB2176" s="218"/>
      <c r="XEC2176" s="218"/>
      <c r="XED2176" s="218"/>
      <c r="XEE2176" s="218"/>
      <c r="XEF2176" s="218"/>
      <c r="XEG2176" s="218"/>
      <c r="XEH2176" s="218"/>
      <c r="XEI2176" s="218"/>
      <c r="XEJ2176" s="218"/>
      <c r="XEK2176" s="218"/>
      <c r="XEL2176" s="218"/>
      <c r="XEM2176" s="218"/>
      <c r="XEN2176" s="218"/>
      <c r="XEO2176" s="218"/>
      <c r="XEP2176" s="218"/>
      <c r="XEQ2176" s="218"/>
      <c r="XER2176" s="218"/>
      <c r="XES2176" s="218"/>
      <c r="XET2176" s="218"/>
      <c r="XEU2176" s="218"/>
      <c r="XEV2176" s="218"/>
      <c r="XEW2176" s="218"/>
      <c r="XEX2176" s="218"/>
      <c r="XEY2176" s="218"/>
      <c r="XEZ2176" s="218"/>
      <c r="XFA2176" s="218"/>
      <c r="XFB2176" s="218"/>
      <c r="XFC2176" s="218"/>
      <c r="XFD2176" s="218"/>
    </row>
    <row r="2177" spans="1:16384" s="94" customFormat="1" ht="20.100000000000001" customHeight="1" x14ac:dyDescent="0.25">
      <c r="A2177" s="154"/>
      <c r="B2177" s="60" t="str">
        <f>"00.03.27.3.1.1.13.B."&amp;C2177&amp;D2177&amp;I2177</f>
        <v>00.03.27.3.1.1.13.B.434.2023</v>
      </c>
      <c r="C2177" s="20">
        <v>434</v>
      </c>
      <c r="D2177" s="72" t="s">
        <v>1085</v>
      </c>
      <c r="E2177" s="60" t="s">
        <v>708</v>
      </c>
      <c r="F2177" s="19" t="s">
        <v>893</v>
      </c>
      <c r="G2177" s="311">
        <f>'[1]2023'!$D$145/7</f>
        <v>115428.57142857143</v>
      </c>
      <c r="H2177" s="269" t="s">
        <v>1165</v>
      </c>
      <c r="I2177" s="73">
        <v>2023</v>
      </c>
      <c r="J2177" s="126" t="s">
        <v>1467</v>
      </c>
      <c r="K2177" s="126" t="s">
        <v>59</v>
      </c>
      <c r="L2177" s="126" t="s">
        <v>59</v>
      </c>
      <c r="M2177" s="60"/>
      <c r="N2177" s="10">
        <v>1</v>
      </c>
      <c r="O2177" s="15" t="s">
        <v>947</v>
      </c>
      <c r="P2177" s="60" t="s">
        <v>1470</v>
      </c>
      <c r="Q2177" s="73"/>
      <c r="R2177" s="60"/>
      <c r="S2177" s="60"/>
      <c r="T2177" s="218"/>
      <c r="U2177" s="218"/>
      <c r="V2177" s="218"/>
      <c r="W2177" s="218"/>
      <c r="X2177" s="218"/>
      <c r="Y2177" s="218"/>
      <c r="Z2177" s="218"/>
      <c r="AA2177" s="218"/>
      <c r="AB2177" s="218"/>
      <c r="AC2177" s="218"/>
      <c r="AD2177" s="218"/>
      <c r="AE2177" s="218"/>
      <c r="AF2177" s="218"/>
      <c r="AG2177" s="218"/>
      <c r="AH2177" s="218"/>
      <c r="AI2177" s="218"/>
      <c r="AJ2177" s="218"/>
      <c r="AK2177" s="218"/>
      <c r="AL2177" s="218"/>
      <c r="AM2177" s="218"/>
      <c r="AN2177" s="218"/>
      <c r="AO2177" s="218"/>
      <c r="AP2177" s="218"/>
      <c r="AQ2177" s="218"/>
      <c r="AR2177" s="218"/>
      <c r="AS2177" s="218"/>
      <c r="AT2177" s="218"/>
      <c r="AU2177" s="218"/>
      <c r="AV2177" s="218"/>
      <c r="AW2177" s="218"/>
      <c r="AX2177" s="218"/>
      <c r="AY2177" s="218"/>
      <c r="AZ2177" s="218"/>
      <c r="BA2177" s="218"/>
      <c r="BB2177" s="218"/>
      <c r="BC2177" s="218"/>
      <c r="BD2177" s="218"/>
      <c r="BE2177" s="218"/>
      <c r="BF2177" s="218"/>
      <c r="BG2177" s="218"/>
      <c r="BH2177" s="218"/>
      <c r="BI2177" s="218"/>
      <c r="BJ2177" s="218"/>
      <c r="BK2177" s="218"/>
      <c r="BL2177" s="218"/>
      <c r="BM2177" s="218"/>
      <c r="BN2177" s="218"/>
      <c r="BO2177" s="218"/>
      <c r="BP2177" s="218"/>
      <c r="BQ2177" s="218"/>
      <c r="BR2177" s="218"/>
      <c r="BS2177" s="218"/>
      <c r="BT2177" s="218"/>
      <c r="BU2177" s="218"/>
      <c r="BV2177" s="218"/>
      <c r="BW2177" s="218"/>
      <c r="BX2177" s="218"/>
      <c r="BY2177" s="218"/>
      <c r="BZ2177" s="218"/>
      <c r="CA2177" s="218"/>
      <c r="CB2177" s="218"/>
      <c r="CC2177" s="218"/>
      <c r="CD2177" s="218"/>
      <c r="CE2177" s="218"/>
      <c r="CF2177" s="218"/>
      <c r="CG2177" s="218"/>
      <c r="CH2177" s="218"/>
      <c r="CI2177" s="218"/>
      <c r="CJ2177" s="218"/>
      <c r="CK2177" s="218"/>
      <c r="CL2177" s="218"/>
      <c r="CM2177" s="218"/>
      <c r="CN2177" s="218"/>
      <c r="CO2177" s="218"/>
      <c r="CP2177" s="218"/>
      <c r="CQ2177" s="218"/>
      <c r="CR2177" s="218"/>
      <c r="CS2177" s="218"/>
      <c r="CT2177" s="218"/>
      <c r="CU2177" s="218"/>
      <c r="CV2177" s="218"/>
      <c r="CW2177" s="218"/>
      <c r="CX2177" s="218"/>
      <c r="CY2177" s="218"/>
      <c r="CZ2177" s="218"/>
      <c r="DA2177" s="218"/>
      <c r="DB2177" s="218"/>
      <c r="DC2177" s="218"/>
      <c r="DD2177" s="218"/>
      <c r="DE2177" s="218"/>
      <c r="DF2177" s="218"/>
      <c r="DG2177" s="218"/>
      <c r="DH2177" s="218"/>
      <c r="DI2177" s="218"/>
      <c r="DJ2177" s="218"/>
      <c r="DK2177" s="218"/>
      <c r="DL2177" s="218"/>
      <c r="DM2177" s="218"/>
      <c r="DN2177" s="218"/>
      <c r="DO2177" s="218"/>
      <c r="DP2177" s="218"/>
      <c r="DQ2177" s="218"/>
      <c r="DR2177" s="218"/>
      <c r="DS2177" s="218"/>
      <c r="DT2177" s="218"/>
      <c r="DU2177" s="218"/>
      <c r="DV2177" s="218"/>
      <c r="DW2177" s="218"/>
      <c r="DX2177" s="218"/>
      <c r="DY2177" s="218"/>
      <c r="DZ2177" s="218"/>
      <c r="EA2177" s="218"/>
      <c r="EB2177" s="218"/>
      <c r="EC2177" s="218"/>
      <c r="ED2177" s="218"/>
      <c r="EE2177" s="218"/>
      <c r="EF2177" s="218"/>
      <c r="EG2177" s="218"/>
      <c r="EH2177" s="218"/>
      <c r="EI2177" s="218"/>
      <c r="EJ2177" s="218"/>
      <c r="EK2177" s="218"/>
      <c r="EL2177" s="218"/>
      <c r="EM2177" s="218"/>
      <c r="EN2177" s="218"/>
      <c r="EO2177" s="218"/>
      <c r="EP2177" s="218"/>
      <c r="EQ2177" s="218"/>
      <c r="ER2177" s="218"/>
      <c r="ES2177" s="218"/>
      <c r="ET2177" s="218"/>
      <c r="EU2177" s="218"/>
      <c r="EV2177" s="218"/>
      <c r="EW2177" s="218"/>
      <c r="EX2177" s="218"/>
      <c r="EY2177" s="218"/>
      <c r="EZ2177" s="218"/>
      <c r="FA2177" s="218"/>
      <c r="FB2177" s="218"/>
      <c r="FC2177" s="218"/>
      <c r="FD2177" s="218"/>
      <c r="FE2177" s="218"/>
      <c r="FF2177" s="218"/>
      <c r="FG2177" s="218"/>
      <c r="FH2177" s="218"/>
      <c r="FI2177" s="218"/>
      <c r="FJ2177" s="218"/>
      <c r="FK2177" s="218"/>
      <c r="FL2177" s="218"/>
      <c r="FM2177" s="218"/>
      <c r="FN2177" s="218"/>
      <c r="FO2177" s="218"/>
      <c r="FP2177" s="218"/>
      <c r="FQ2177" s="218"/>
      <c r="FR2177" s="218"/>
      <c r="FS2177" s="218"/>
      <c r="FT2177" s="218"/>
      <c r="FU2177" s="218"/>
      <c r="FV2177" s="218"/>
      <c r="FW2177" s="218"/>
      <c r="FX2177" s="218"/>
      <c r="FY2177" s="218"/>
      <c r="FZ2177" s="218"/>
      <c r="GA2177" s="218"/>
      <c r="GB2177" s="218"/>
      <c r="GC2177" s="218"/>
      <c r="GD2177" s="218"/>
      <c r="GE2177" s="218"/>
      <c r="GF2177" s="218"/>
      <c r="GG2177" s="218"/>
      <c r="GH2177" s="218"/>
      <c r="GI2177" s="218"/>
      <c r="GJ2177" s="218"/>
      <c r="GK2177" s="218"/>
      <c r="GL2177" s="218"/>
      <c r="GM2177" s="218"/>
      <c r="GN2177" s="218"/>
      <c r="GO2177" s="218"/>
      <c r="GP2177" s="218"/>
      <c r="GQ2177" s="218"/>
      <c r="GR2177" s="218"/>
      <c r="GS2177" s="218"/>
      <c r="GT2177" s="218"/>
      <c r="GU2177" s="218"/>
      <c r="GV2177" s="218"/>
      <c r="GW2177" s="218"/>
      <c r="GX2177" s="218"/>
      <c r="GY2177" s="218"/>
      <c r="GZ2177" s="218"/>
      <c r="HA2177" s="218"/>
      <c r="HB2177" s="218"/>
      <c r="HC2177" s="218"/>
      <c r="HD2177" s="218"/>
      <c r="HE2177" s="218"/>
      <c r="HF2177" s="218"/>
      <c r="HG2177" s="218"/>
      <c r="HH2177" s="218"/>
      <c r="HI2177" s="218"/>
      <c r="HJ2177" s="218"/>
      <c r="HK2177" s="218"/>
      <c r="HL2177" s="218"/>
      <c r="HM2177" s="218"/>
      <c r="HN2177" s="218"/>
      <c r="HO2177" s="218"/>
      <c r="HP2177" s="218"/>
      <c r="HQ2177" s="218"/>
      <c r="HR2177" s="218"/>
      <c r="HS2177" s="218"/>
      <c r="HT2177" s="218"/>
      <c r="HU2177" s="218"/>
      <c r="HV2177" s="218"/>
      <c r="HW2177" s="218"/>
      <c r="HX2177" s="218"/>
      <c r="HY2177" s="218"/>
      <c r="HZ2177" s="218"/>
      <c r="IA2177" s="218"/>
      <c r="IB2177" s="218"/>
      <c r="IC2177" s="218"/>
      <c r="ID2177" s="218"/>
      <c r="IE2177" s="218"/>
      <c r="IF2177" s="218"/>
      <c r="IG2177" s="218"/>
      <c r="IH2177" s="218"/>
      <c r="II2177" s="218"/>
      <c r="IJ2177" s="218"/>
      <c r="IK2177" s="218"/>
      <c r="IL2177" s="218"/>
      <c r="IM2177" s="218"/>
      <c r="IN2177" s="218"/>
      <c r="IO2177" s="218"/>
      <c r="IP2177" s="218"/>
      <c r="IQ2177" s="218"/>
      <c r="IR2177" s="218"/>
      <c r="IS2177" s="218"/>
      <c r="IT2177" s="218"/>
      <c r="IU2177" s="218"/>
      <c r="IV2177" s="218"/>
      <c r="IW2177" s="218"/>
      <c r="IX2177" s="218"/>
      <c r="IY2177" s="218"/>
      <c r="IZ2177" s="218"/>
      <c r="JA2177" s="218"/>
      <c r="JB2177" s="218"/>
      <c r="JC2177" s="218"/>
      <c r="JD2177" s="218"/>
      <c r="JE2177" s="218"/>
      <c r="JF2177" s="218"/>
      <c r="JG2177" s="218"/>
      <c r="JH2177" s="218"/>
      <c r="JI2177" s="218"/>
      <c r="JJ2177" s="218"/>
      <c r="JK2177" s="218"/>
      <c r="JL2177" s="218"/>
      <c r="JM2177" s="218"/>
      <c r="JN2177" s="218"/>
      <c r="JO2177" s="218"/>
      <c r="JP2177" s="218"/>
      <c r="JQ2177" s="218"/>
      <c r="JR2177" s="218"/>
      <c r="JS2177" s="218"/>
      <c r="JT2177" s="218"/>
      <c r="JU2177" s="218"/>
      <c r="JV2177" s="218"/>
      <c r="JW2177" s="218"/>
      <c r="JX2177" s="218"/>
      <c r="JY2177" s="218"/>
      <c r="JZ2177" s="218"/>
      <c r="KA2177" s="218"/>
      <c r="KB2177" s="218"/>
      <c r="KC2177" s="218"/>
      <c r="KD2177" s="218"/>
      <c r="KE2177" s="218"/>
      <c r="KF2177" s="218"/>
      <c r="KG2177" s="218"/>
      <c r="KH2177" s="218"/>
      <c r="KI2177" s="218"/>
      <c r="KJ2177" s="218"/>
      <c r="KK2177" s="218"/>
      <c r="KL2177" s="218"/>
      <c r="KM2177" s="218"/>
      <c r="KN2177" s="218"/>
      <c r="KO2177" s="218"/>
      <c r="KP2177" s="218"/>
      <c r="KQ2177" s="218"/>
      <c r="KR2177" s="218"/>
      <c r="KS2177" s="218"/>
      <c r="KT2177" s="218"/>
      <c r="KU2177" s="218"/>
      <c r="KV2177" s="218"/>
      <c r="KW2177" s="218"/>
      <c r="KX2177" s="218"/>
      <c r="KY2177" s="218"/>
      <c r="KZ2177" s="218"/>
      <c r="LA2177" s="218"/>
      <c r="LB2177" s="218"/>
      <c r="LC2177" s="218"/>
      <c r="LD2177" s="218"/>
      <c r="LE2177" s="218"/>
      <c r="LF2177" s="218"/>
      <c r="LG2177" s="218"/>
      <c r="LH2177" s="218"/>
      <c r="LI2177" s="218"/>
      <c r="LJ2177" s="218"/>
      <c r="LK2177" s="218"/>
      <c r="LL2177" s="218"/>
      <c r="LM2177" s="218"/>
      <c r="LN2177" s="218"/>
      <c r="LO2177" s="218"/>
      <c r="LP2177" s="218"/>
      <c r="LQ2177" s="218"/>
      <c r="LR2177" s="218"/>
      <c r="LS2177" s="218"/>
      <c r="LT2177" s="218"/>
      <c r="LU2177" s="218"/>
      <c r="LV2177" s="218"/>
      <c r="LW2177" s="218"/>
      <c r="LX2177" s="218"/>
      <c r="LY2177" s="218"/>
      <c r="LZ2177" s="218"/>
      <c r="MA2177" s="218"/>
      <c r="MB2177" s="218"/>
      <c r="MC2177" s="218"/>
      <c r="MD2177" s="218"/>
      <c r="ME2177" s="218"/>
      <c r="MF2177" s="218"/>
      <c r="MG2177" s="218"/>
      <c r="MH2177" s="218"/>
      <c r="MI2177" s="218"/>
      <c r="MJ2177" s="218"/>
      <c r="MK2177" s="218"/>
      <c r="ML2177" s="218"/>
      <c r="MM2177" s="218"/>
      <c r="MN2177" s="218"/>
      <c r="MO2177" s="218"/>
      <c r="MP2177" s="218"/>
      <c r="MQ2177" s="218"/>
      <c r="MR2177" s="218"/>
      <c r="MS2177" s="218"/>
      <c r="MT2177" s="218"/>
      <c r="MU2177" s="218"/>
      <c r="MV2177" s="218"/>
      <c r="MW2177" s="218"/>
      <c r="MX2177" s="218"/>
      <c r="MY2177" s="218"/>
      <c r="MZ2177" s="218"/>
      <c r="NA2177" s="218"/>
      <c r="NB2177" s="218"/>
      <c r="NC2177" s="218"/>
      <c r="ND2177" s="218"/>
      <c r="NE2177" s="218"/>
      <c r="NF2177" s="218"/>
      <c r="NG2177" s="218"/>
      <c r="NH2177" s="218"/>
      <c r="NI2177" s="218"/>
      <c r="NJ2177" s="218"/>
      <c r="NK2177" s="218"/>
      <c r="NL2177" s="218"/>
      <c r="NM2177" s="218"/>
      <c r="NN2177" s="218"/>
      <c r="NO2177" s="218"/>
      <c r="NP2177" s="218"/>
      <c r="NQ2177" s="218"/>
      <c r="NR2177" s="218"/>
      <c r="NS2177" s="218"/>
      <c r="NT2177" s="218"/>
      <c r="NU2177" s="218"/>
      <c r="NV2177" s="218"/>
      <c r="NW2177" s="218"/>
      <c r="NX2177" s="218"/>
      <c r="NY2177" s="218"/>
      <c r="NZ2177" s="218"/>
      <c r="OA2177" s="218"/>
      <c r="OB2177" s="218"/>
      <c r="OC2177" s="218"/>
      <c r="OD2177" s="218"/>
      <c r="OE2177" s="218"/>
      <c r="OF2177" s="218"/>
      <c r="OG2177" s="218"/>
      <c r="OH2177" s="218"/>
      <c r="OI2177" s="218"/>
      <c r="OJ2177" s="218"/>
      <c r="OK2177" s="218"/>
      <c r="OL2177" s="218"/>
      <c r="OM2177" s="218"/>
      <c r="ON2177" s="218"/>
      <c r="OO2177" s="218"/>
      <c r="OP2177" s="218"/>
      <c r="OQ2177" s="218"/>
      <c r="OR2177" s="218"/>
      <c r="OS2177" s="218"/>
      <c r="OT2177" s="218"/>
      <c r="OU2177" s="218"/>
      <c r="OV2177" s="218"/>
      <c r="OW2177" s="218"/>
      <c r="OX2177" s="218"/>
      <c r="OY2177" s="218"/>
      <c r="OZ2177" s="218"/>
      <c r="PA2177" s="218"/>
      <c r="PB2177" s="218"/>
      <c r="PC2177" s="218"/>
      <c r="PD2177" s="218"/>
      <c r="PE2177" s="218"/>
      <c r="PF2177" s="218"/>
      <c r="PG2177" s="218"/>
      <c r="PH2177" s="218"/>
      <c r="PI2177" s="218"/>
      <c r="PJ2177" s="218"/>
      <c r="PK2177" s="218"/>
      <c r="PL2177" s="218"/>
      <c r="PM2177" s="218"/>
      <c r="PN2177" s="218"/>
      <c r="PO2177" s="218"/>
      <c r="PP2177" s="218"/>
      <c r="PQ2177" s="218"/>
      <c r="PR2177" s="218"/>
      <c r="PS2177" s="218"/>
      <c r="PT2177" s="218"/>
      <c r="PU2177" s="218"/>
      <c r="PV2177" s="218"/>
      <c r="PW2177" s="218"/>
      <c r="PX2177" s="218"/>
      <c r="PY2177" s="218"/>
      <c r="PZ2177" s="218"/>
      <c r="QA2177" s="218"/>
      <c r="QB2177" s="218"/>
      <c r="QC2177" s="218"/>
      <c r="QD2177" s="218"/>
      <c r="QE2177" s="218"/>
      <c r="QF2177" s="218"/>
      <c r="QG2177" s="218"/>
      <c r="QH2177" s="218"/>
      <c r="QI2177" s="218"/>
      <c r="QJ2177" s="218"/>
      <c r="QK2177" s="218"/>
      <c r="QL2177" s="218"/>
      <c r="QM2177" s="218"/>
      <c r="QN2177" s="218"/>
      <c r="QO2177" s="218"/>
      <c r="QP2177" s="218"/>
      <c r="QQ2177" s="218"/>
      <c r="QR2177" s="218"/>
      <c r="QS2177" s="218"/>
      <c r="QT2177" s="218"/>
      <c r="QU2177" s="218"/>
      <c r="QV2177" s="218"/>
      <c r="QW2177" s="218"/>
      <c r="QX2177" s="218"/>
      <c r="QY2177" s="218"/>
      <c r="QZ2177" s="218"/>
      <c r="RA2177" s="218"/>
      <c r="RB2177" s="218"/>
      <c r="RC2177" s="218"/>
      <c r="RD2177" s="218"/>
      <c r="RE2177" s="218"/>
      <c r="RF2177" s="218"/>
      <c r="RG2177" s="218"/>
      <c r="RH2177" s="218"/>
      <c r="RI2177" s="218"/>
      <c r="RJ2177" s="218"/>
      <c r="RK2177" s="218"/>
      <c r="RL2177" s="218"/>
      <c r="RM2177" s="218"/>
      <c r="RN2177" s="218"/>
      <c r="RO2177" s="218"/>
      <c r="RP2177" s="218"/>
      <c r="RQ2177" s="218"/>
      <c r="RR2177" s="218"/>
      <c r="RS2177" s="218"/>
      <c r="RT2177" s="218"/>
      <c r="RU2177" s="218"/>
      <c r="RV2177" s="218"/>
      <c r="RW2177" s="218"/>
      <c r="RX2177" s="218"/>
      <c r="RY2177" s="218"/>
      <c r="RZ2177" s="218"/>
      <c r="SA2177" s="218"/>
      <c r="SB2177" s="218"/>
      <c r="SC2177" s="218"/>
      <c r="SD2177" s="218"/>
      <c r="SE2177" s="218"/>
      <c r="SF2177" s="218"/>
      <c r="SG2177" s="218"/>
      <c r="SH2177" s="218"/>
      <c r="SI2177" s="218"/>
      <c r="SJ2177" s="218"/>
      <c r="SK2177" s="218"/>
      <c r="SL2177" s="218"/>
      <c r="SM2177" s="218"/>
      <c r="SN2177" s="218"/>
      <c r="SO2177" s="218"/>
      <c r="SP2177" s="218"/>
      <c r="SQ2177" s="218"/>
      <c r="SR2177" s="218"/>
      <c r="SS2177" s="218"/>
      <c r="ST2177" s="218"/>
      <c r="SU2177" s="218"/>
      <c r="SV2177" s="218"/>
      <c r="SW2177" s="218"/>
      <c r="SX2177" s="218"/>
      <c r="SY2177" s="218"/>
      <c r="SZ2177" s="218"/>
      <c r="TA2177" s="218"/>
      <c r="TB2177" s="218"/>
      <c r="TC2177" s="218"/>
      <c r="TD2177" s="218"/>
      <c r="TE2177" s="218"/>
      <c r="TF2177" s="218"/>
      <c r="TG2177" s="218"/>
      <c r="TH2177" s="218"/>
      <c r="TI2177" s="218"/>
      <c r="TJ2177" s="218"/>
      <c r="TK2177" s="218"/>
      <c r="TL2177" s="218"/>
      <c r="TM2177" s="218"/>
      <c r="TN2177" s="218"/>
      <c r="TO2177" s="218"/>
      <c r="TP2177" s="218"/>
      <c r="TQ2177" s="218"/>
      <c r="TR2177" s="218"/>
      <c r="TS2177" s="218"/>
      <c r="TT2177" s="218"/>
      <c r="TU2177" s="218"/>
      <c r="TV2177" s="218"/>
      <c r="TW2177" s="218"/>
      <c r="TX2177" s="218"/>
      <c r="TY2177" s="218"/>
      <c r="TZ2177" s="218"/>
      <c r="UA2177" s="218"/>
      <c r="UB2177" s="218"/>
      <c r="UC2177" s="218"/>
      <c r="UD2177" s="218"/>
      <c r="UE2177" s="218"/>
      <c r="UF2177" s="218"/>
      <c r="UG2177" s="218"/>
      <c r="UH2177" s="218"/>
      <c r="UI2177" s="218"/>
      <c r="UJ2177" s="218"/>
      <c r="UK2177" s="218"/>
      <c r="UL2177" s="218"/>
      <c r="UM2177" s="218"/>
      <c r="UN2177" s="218"/>
      <c r="UO2177" s="218"/>
      <c r="UP2177" s="218"/>
      <c r="UQ2177" s="218"/>
      <c r="UR2177" s="218"/>
      <c r="US2177" s="218"/>
      <c r="UT2177" s="218"/>
      <c r="UU2177" s="218"/>
      <c r="UV2177" s="218"/>
      <c r="UW2177" s="218"/>
      <c r="UX2177" s="218"/>
      <c r="UY2177" s="218"/>
      <c r="UZ2177" s="218"/>
      <c r="VA2177" s="218"/>
      <c r="VB2177" s="218"/>
      <c r="VC2177" s="218"/>
      <c r="VD2177" s="218"/>
      <c r="VE2177" s="218"/>
      <c r="VF2177" s="218"/>
      <c r="VG2177" s="218"/>
      <c r="VH2177" s="218"/>
      <c r="VI2177" s="218"/>
      <c r="VJ2177" s="218"/>
      <c r="VK2177" s="218"/>
      <c r="VL2177" s="218"/>
      <c r="VM2177" s="218"/>
      <c r="VN2177" s="218"/>
      <c r="VO2177" s="218"/>
      <c r="VP2177" s="218"/>
      <c r="VQ2177" s="218"/>
      <c r="VR2177" s="218"/>
      <c r="VS2177" s="218"/>
      <c r="VT2177" s="218"/>
      <c r="VU2177" s="218"/>
      <c r="VV2177" s="218"/>
      <c r="VW2177" s="218"/>
      <c r="VX2177" s="218"/>
      <c r="VY2177" s="218"/>
      <c r="VZ2177" s="218"/>
      <c r="WA2177" s="218"/>
      <c r="WB2177" s="218"/>
      <c r="WC2177" s="218"/>
      <c r="WD2177" s="218"/>
      <c r="WE2177" s="218"/>
      <c r="WF2177" s="218"/>
      <c r="WG2177" s="218"/>
      <c r="WH2177" s="218"/>
      <c r="WI2177" s="218"/>
      <c r="WJ2177" s="218"/>
      <c r="WK2177" s="218"/>
      <c r="WL2177" s="218"/>
      <c r="WM2177" s="218"/>
      <c r="WN2177" s="218"/>
      <c r="WO2177" s="218"/>
      <c r="WP2177" s="218"/>
      <c r="WQ2177" s="218"/>
      <c r="WR2177" s="218"/>
      <c r="WS2177" s="218"/>
      <c r="WT2177" s="218"/>
      <c r="WU2177" s="218"/>
      <c r="WV2177" s="218"/>
      <c r="WW2177" s="218"/>
      <c r="WX2177" s="218"/>
      <c r="WY2177" s="218"/>
      <c r="WZ2177" s="218"/>
      <c r="XA2177" s="218"/>
      <c r="XB2177" s="218"/>
      <c r="XC2177" s="218"/>
      <c r="XD2177" s="218"/>
      <c r="XE2177" s="218"/>
      <c r="XF2177" s="218"/>
      <c r="XG2177" s="218"/>
      <c r="XH2177" s="218"/>
      <c r="XI2177" s="218"/>
      <c r="XJ2177" s="218"/>
      <c r="XK2177" s="218"/>
      <c r="XL2177" s="218"/>
      <c r="XM2177" s="218"/>
      <c r="XN2177" s="218"/>
      <c r="XO2177" s="218"/>
      <c r="XP2177" s="218"/>
      <c r="XQ2177" s="218"/>
      <c r="XR2177" s="218"/>
      <c r="XS2177" s="218"/>
      <c r="XT2177" s="218"/>
      <c r="XU2177" s="218"/>
      <c r="XV2177" s="218"/>
      <c r="XW2177" s="218"/>
      <c r="XX2177" s="218"/>
      <c r="XY2177" s="218"/>
      <c r="XZ2177" s="218"/>
      <c r="YA2177" s="218"/>
      <c r="YB2177" s="218"/>
      <c r="YC2177" s="218"/>
      <c r="YD2177" s="218"/>
      <c r="YE2177" s="218"/>
      <c r="YF2177" s="218"/>
      <c r="YG2177" s="218"/>
      <c r="YH2177" s="218"/>
      <c r="YI2177" s="218"/>
      <c r="YJ2177" s="218"/>
      <c r="YK2177" s="218"/>
      <c r="YL2177" s="218"/>
      <c r="YM2177" s="218"/>
      <c r="YN2177" s="218"/>
      <c r="YO2177" s="218"/>
      <c r="YP2177" s="218"/>
      <c r="YQ2177" s="218"/>
      <c r="YR2177" s="218"/>
      <c r="YS2177" s="218"/>
      <c r="YT2177" s="218"/>
      <c r="YU2177" s="218"/>
      <c r="YV2177" s="218"/>
      <c r="YW2177" s="218"/>
      <c r="YX2177" s="218"/>
      <c r="YY2177" s="218"/>
      <c r="YZ2177" s="218"/>
      <c r="ZA2177" s="218"/>
      <c r="ZB2177" s="218"/>
      <c r="ZC2177" s="218"/>
      <c r="ZD2177" s="218"/>
      <c r="ZE2177" s="218"/>
      <c r="ZF2177" s="218"/>
      <c r="ZG2177" s="218"/>
      <c r="ZH2177" s="218"/>
      <c r="ZI2177" s="218"/>
      <c r="ZJ2177" s="218"/>
      <c r="ZK2177" s="218"/>
      <c r="ZL2177" s="218"/>
      <c r="ZM2177" s="218"/>
      <c r="ZN2177" s="218"/>
      <c r="ZO2177" s="218"/>
      <c r="ZP2177" s="218"/>
      <c r="ZQ2177" s="218"/>
      <c r="ZR2177" s="218"/>
      <c r="ZS2177" s="218"/>
      <c r="ZT2177" s="218"/>
      <c r="ZU2177" s="218"/>
      <c r="ZV2177" s="218"/>
      <c r="ZW2177" s="218"/>
      <c r="ZX2177" s="218"/>
      <c r="ZY2177" s="218"/>
      <c r="ZZ2177" s="218"/>
      <c r="AAA2177" s="218"/>
      <c r="AAB2177" s="218"/>
      <c r="AAC2177" s="218"/>
      <c r="AAD2177" s="218"/>
      <c r="AAE2177" s="218"/>
      <c r="AAF2177" s="218"/>
      <c r="AAG2177" s="218"/>
      <c r="AAH2177" s="218"/>
      <c r="AAI2177" s="218"/>
      <c r="AAJ2177" s="218"/>
      <c r="AAK2177" s="218"/>
      <c r="AAL2177" s="218"/>
      <c r="AAM2177" s="218"/>
      <c r="AAN2177" s="218"/>
      <c r="AAO2177" s="218"/>
      <c r="AAP2177" s="218"/>
      <c r="AAQ2177" s="218"/>
      <c r="AAR2177" s="218"/>
      <c r="AAS2177" s="218"/>
      <c r="AAT2177" s="218"/>
      <c r="AAU2177" s="218"/>
      <c r="AAV2177" s="218"/>
      <c r="AAW2177" s="218"/>
      <c r="AAX2177" s="218"/>
      <c r="AAY2177" s="218"/>
      <c r="AAZ2177" s="218"/>
      <c r="ABA2177" s="218"/>
      <c r="ABB2177" s="218"/>
      <c r="ABC2177" s="218"/>
      <c r="ABD2177" s="218"/>
      <c r="ABE2177" s="218"/>
      <c r="ABF2177" s="218"/>
      <c r="ABG2177" s="218"/>
      <c r="ABH2177" s="218"/>
      <c r="ABI2177" s="218"/>
      <c r="ABJ2177" s="218"/>
      <c r="ABK2177" s="218"/>
      <c r="ABL2177" s="218"/>
      <c r="ABM2177" s="218"/>
      <c r="ABN2177" s="218"/>
      <c r="ABO2177" s="218"/>
      <c r="ABP2177" s="218"/>
      <c r="ABQ2177" s="218"/>
      <c r="ABR2177" s="218"/>
      <c r="ABS2177" s="218"/>
      <c r="ABT2177" s="218"/>
      <c r="ABU2177" s="218"/>
      <c r="ABV2177" s="218"/>
      <c r="ABW2177" s="218"/>
      <c r="ABX2177" s="218"/>
      <c r="ABY2177" s="218"/>
      <c r="ABZ2177" s="218"/>
      <c r="ACA2177" s="218"/>
      <c r="ACB2177" s="218"/>
      <c r="ACC2177" s="218"/>
      <c r="ACD2177" s="218"/>
      <c r="ACE2177" s="218"/>
      <c r="ACF2177" s="218"/>
      <c r="ACG2177" s="218"/>
      <c r="ACH2177" s="218"/>
      <c r="ACI2177" s="218"/>
      <c r="ACJ2177" s="218"/>
      <c r="ACK2177" s="218"/>
      <c r="ACL2177" s="218"/>
      <c r="ACM2177" s="218"/>
      <c r="ACN2177" s="218"/>
      <c r="ACO2177" s="218"/>
      <c r="ACP2177" s="218"/>
      <c r="ACQ2177" s="218"/>
      <c r="ACR2177" s="218"/>
      <c r="ACS2177" s="218"/>
      <c r="ACT2177" s="218"/>
      <c r="ACU2177" s="218"/>
      <c r="ACV2177" s="218"/>
      <c r="ACW2177" s="218"/>
      <c r="ACX2177" s="218"/>
      <c r="ACY2177" s="218"/>
      <c r="ACZ2177" s="218"/>
      <c r="ADA2177" s="218"/>
      <c r="ADB2177" s="218"/>
      <c r="ADC2177" s="218"/>
      <c r="ADD2177" s="218"/>
      <c r="ADE2177" s="218"/>
      <c r="ADF2177" s="218"/>
      <c r="ADG2177" s="218"/>
      <c r="ADH2177" s="218"/>
      <c r="ADI2177" s="218"/>
      <c r="ADJ2177" s="218"/>
      <c r="ADK2177" s="218"/>
      <c r="ADL2177" s="218"/>
      <c r="ADM2177" s="218"/>
      <c r="ADN2177" s="218"/>
      <c r="ADO2177" s="218"/>
      <c r="ADP2177" s="218"/>
      <c r="ADQ2177" s="218"/>
      <c r="ADR2177" s="218"/>
      <c r="ADS2177" s="218"/>
      <c r="ADT2177" s="218"/>
      <c r="ADU2177" s="218"/>
      <c r="ADV2177" s="218"/>
      <c r="ADW2177" s="218"/>
      <c r="ADX2177" s="218"/>
      <c r="ADY2177" s="218"/>
      <c r="ADZ2177" s="218"/>
      <c r="AEA2177" s="218"/>
      <c r="AEB2177" s="218"/>
      <c r="AEC2177" s="218"/>
      <c r="AED2177" s="218"/>
      <c r="AEE2177" s="218"/>
      <c r="AEF2177" s="218"/>
      <c r="AEG2177" s="218"/>
      <c r="AEH2177" s="218"/>
      <c r="AEI2177" s="218"/>
      <c r="AEJ2177" s="218"/>
      <c r="AEK2177" s="218"/>
      <c r="AEL2177" s="218"/>
      <c r="AEM2177" s="218"/>
      <c r="AEN2177" s="218"/>
      <c r="AEO2177" s="218"/>
      <c r="AEP2177" s="218"/>
      <c r="AEQ2177" s="218"/>
      <c r="AER2177" s="218"/>
      <c r="AES2177" s="218"/>
      <c r="AET2177" s="218"/>
      <c r="AEU2177" s="218"/>
      <c r="AEV2177" s="218"/>
      <c r="AEW2177" s="218"/>
      <c r="AEX2177" s="218"/>
      <c r="AEY2177" s="218"/>
      <c r="AEZ2177" s="218"/>
      <c r="AFA2177" s="218"/>
      <c r="AFB2177" s="218"/>
      <c r="AFC2177" s="218"/>
      <c r="AFD2177" s="218"/>
      <c r="AFE2177" s="218"/>
      <c r="AFF2177" s="218"/>
      <c r="AFG2177" s="218"/>
      <c r="AFH2177" s="218"/>
      <c r="AFI2177" s="218"/>
      <c r="AFJ2177" s="218"/>
      <c r="AFK2177" s="218"/>
      <c r="AFL2177" s="218"/>
      <c r="AFM2177" s="218"/>
      <c r="AFN2177" s="218"/>
      <c r="AFO2177" s="218"/>
      <c r="AFP2177" s="218"/>
      <c r="AFQ2177" s="218"/>
      <c r="AFR2177" s="218"/>
      <c r="AFS2177" s="218"/>
      <c r="AFT2177" s="218"/>
      <c r="AFU2177" s="218"/>
      <c r="AFV2177" s="218"/>
      <c r="AFW2177" s="218"/>
      <c r="AFX2177" s="218"/>
      <c r="AFY2177" s="218"/>
      <c r="AFZ2177" s="218"/>
      <c r="AGA2177" s="218"/>
      <c r="AGB2177" s="218"/>
      <c r="AGC2177" s="218"/>
      <c r="AGD2177" s="218"/>
      <c r="AGE2177" s="218"/>
      <c r="AGF2177" s="218"/>
      <c r="AGG2177" s="218"/>
      <c r="AGH2177" s="218"/>
      <c r="AGI2177" s="218"/>
      <c r="AGJ2177" s="218"/>
      <c r="AGK2177" s="218"/>
      <c r="AGL2177" s="218"/>
      <c r="AGM2177" s="218"/>
      <c r="AGN2177" s="218"/>
      <c r="AGO2177" s="218"/>
      <c r="AGP2177" s="218"/>
      <c r="AGQ2177" s="218"/>
      <c r="AGR2177" s="218"/>
      <c r="AGS2177" s="218"/>
      <c r="AGT2177" s="218"/>
      <c r="AGU2177" s="218"/>
      <c r="AGV2177" s="218"/>
      <c r="AGW2177" s="218"/>
      <c r="AGX2177" s="218"/>
      <c r="AGY2177" s="218"/>
      <c r="AGZ2177" s="218"/>
      <c r="AHA2177" s="218"/>
      <c r="AHB2177" s="218"/>
      <c r="AHC2177" s="218"/>
      <c r="AHD2177" s="218"/>
      <c r="AHE2177" s="218"/>
      <c r="AHF2177" s="218"/>
      <c r="AHG2177" s="218"/>
      <c r="AHH2177" s="218"/>
      <c r="AHI2177" s="218"/>
      <c r="AHJ2177" s="218"/>
      <c r="AHK2177" s="218"/>
      <c r="AHL2177" s="218"/>
      <c r="AHM2177" s="218"/>
      <c r="AHN2177" s="218"/>
      <c r="AHO2177" s="218"/>
      <c r="AHP2177" s="218"/>
      <c r="AHQ2177" s="218"/>
      <c r="AHR2177" s="218"/>
      <c r="AHS2177" s="218"/>
      <c r="AHT2177" s="218"/>
      <c r="AHU2177" s="218"/>
      <c r="AHV2177" s="218"/>
      <c r="AHW2177" s="218"/>
      <c r="AHX2177" s="218"/>
      <c r="AHY2177" s="218"/>
      <c r="AHZ2177" s="218"/>
      <c r="AIA2177" s="218"/>
      <c r="AIB2177" s="218"/>
      <c r="AIC2177" s="218"/>
      <c r="AID2177" s="218"/>
      <c r="AIE2177" s="218"/>
      <c r="AIF2177" s="218"/>
      <c r="AIG2177" s="218"/>
      <c r="AIH2177" s="218"/>
      <c r="AII2177" s="218"/>
      <c r="AIJ2177" s="218"/>
      <c r="AIK2177" s="218"/>
      <c r="AIL2177" s="218"/>
      <c r="AIM2177" s="218"/>
      <c r="AIN2177" s="218"/>
      <c r="AIO2177" s="218"/>
      <c r="AIP2177" s="218"/>
      <c r="AIQ2177" s="218"/>
      <c r="AIR2177" s="218"/>
      <c r="AIS2177" s="218"/>
      <c r="AIT2177" s="218"/>
      <c r="AIU2177" s="218"/>
      <c r="AIV2177" s="218"/>
      <c r="AIW2177" s="218"/>
      <c r="AIX2177" s="218"/>
      <c r="AIY2177" s="218"/>
      <c r="AIZ2177" s="218"/>
      <c r="AJA2177" s="218"/>
      <c r="AJB2177" s="218"/>
      <c r="AJC2177" s="218"/>
      <c r="AJD2177" s="218"/>
      <c r="AJE2177" s="218"/>
      <c r="AJF2177" s="218"/>
      <c r="AJG2177" s="218"/>
      <c r="AJH2177" s="218"/>
      <c r="AJI2177" s="218"/>
      <c r="AJJ2177" s="218"/>
      <c r="AJK2177" s="218"/>
      <c r="AJL2177" s="218"/>
      <c r="AJM2177" s="218"/>
      <c r="AJN2177" s="218"/>
      <c r="AJO2177" s="218"/>
      <c r="AJP2177" s="218"/>
      <c r="AJQ2177" s="218"/>
      <c r="AJR2177" s="218"/>
      <c r="AJS2177" s="218"/>
      <c r="AJT2177" s="218"/>
      <c r="AJU2177" s="218"/>
      <c r="AJV2177" s="218"/>
      <c r="AJW2177" s="218"/>
      <c r="AJX2177" s="218"/>
      <c r="AJY2177" s="218"/>
      <c r="AJZ2177" s="218"/>
      <c r="AKA2177" s="218"/>
      <c r="AKB2177" s="218"/>
      <c r="AKC2177" s="218"/>
      <c r="AKD2177" s="218"/>
      <c r="AKE2177" s="218"/>
      <c r="AKF2177" s="218"/>
      <c r="AKG2177" s="218"/>
      <c r="AKH2177" s="218"/>
      <c r="AKI2177" s="218"/>
      <c r="AKJ2177" s="218"/>
      <c r="AKK2177" s="218"/>
      <c r="AKL2177" s="218"/>
      <c r="AKM2177" s="218"/>
      <c r="AKN2177" s="218"/>
      <c r="AKO2177" s="218"/>
      <c r="AKP2177" s="218"/>
      <c r="AKQ2177" s="218"/>
      <c r="AKR2177" s="218"/>
      <c r="AKS2177" s="218"/>
      <c r="AKT2177" s="218"/>
      <c r="AKU2177" s="218"/>
      <c r="AKV2177" s="218"/>
      <c r="AKW2177" s="218"/>
      <c r="AKX2177" s="218"/>
      <c r="AKY2177" s="218"/>
      <c r="AKZ2177" s="218"/>
      <c r="ALA2177" s="218"/>
      <c r="ALB2177" s="218"/>
      <c r="ALC2177" s="218"/>
      <c r="ALD2177" s="218"/>
      <c r="ALE2177" s="218"/>
      <c r="ALF2177" s="218"/>
      <c r="ALG2177" s="218"/>
      <c r="ALH2177" s="218"/>
      <c r="ALI2177" s="218"/>
      <c r="ALJ2177" s="218"/>
      <c r="ALK2177" s="218"/>
      <c r="ALL2177" s="218"/>
      <c r="ALM2177" s="218"/>
      <c r="ALN2177" s="218"/>
      <c r="ALO2177" s="218"/>
      <c r="ALP2177" s="218"/>
      <c r="ALQ2177" s="218"/>
      <c r="ALR2177" s="218"/>
      <c r="ALS2177" s="218"/>
      <c r="ALT2177" s="218"/>
      <c r="ALU2177" s="218"/>
      <c r="ALV2177" s="218"/>
      <c r="ALW2177" s="218"/>
      <c r="ALX2177" s="218"/>
      <c r="ALY2177" s="218"/>
      <c r="ALZ2177" s="218"/>
      <c r="AMA2177" s="218"/>
      <c r="AMB2177" s="218"/>
      <c r="AMC2177" s="218"/>
      <c r="AMD2177" s="218"/>
      <c r="AME2177" s="218"/>
      <c r="AMF2177" s="218"/>
      <c r="AMG2177" s="218"/>
      <c r="AMH2177" s="218"/>
      <c r="AMI2177" s="218"/>
      <c r="AMJ2177" s="218"/>
      <c r="AMK2177" s="218"/>
      <c r="AML2177" s="218"/>
      <c r="AMM2177" s="218"/>
      <c r="AMN2177" s="218"/>
      <c r="AMO2177" s="218"/>
      <c r="AMP2177" s="218"/>
      <c r="AMQ2177" s="218"/>
      <c r="AMR2177" s="218"/>
      <c r="AMS2177" s="218"/>
      <c r="AMT2177" s="218"/>
      <c r="AMU2177" s="218"/>
      <c r="AMV2177" s="218"/>
      <c r="AMW2177" s="218"/>
      <c r="AMX2177" s="218"/>
      <c r="AMY2177" s="218"/>
      <c r="AMZ2177" s="218"/>
      <c r="ANA2177" s="218"/>
      <c r="ANB2177" s="218"/>
      <c r="ANC2177" s="218"/>
      <c r="AND2177" s="218"/>
      <c r="ANE2177" s="218"/>
      <c r="ANF2177" s="218"/>
      <c r="ANG2177" s="218"/>
      <c r="ANH2177" s="218"/>
      <c r="ANI2177" s="218"/>
      <c r="ANJ2177" s="218"/>
      <c r="ANK2177" s="218"/>
      <c r="ANL2177" s="218"/>
      <c r="ANM2177" s="218"/>
      <c r="ANN2177" s="218"/>
      <c r="ANO2177" s="218"/>
      <c r="ANP2177" s="218"/>
      <c r="ANQ2177" s="218"/>
      <c r="ANR2177" s="218"/>
      <c r="ANS2177" s="218"/>
      <c r="ANT2177" s="218"/>
      <c r="ANU2177" s="218"/>
      <c r="ANV2177" s="218"/>
      <c r="ANW2177" s="218"/>
      <c r="ANX2177" s="218"/>
      <c r="ANY2177" s="218"/>
      <c r="ANZ2177" s="218"/>
      <c r="AOA2177" s="218"/>
      <c r="AOB2177" s="218"/>
      <c r="AOC2177" s="218"/>
      <c r="AOD2177" s="218"/>
      <c r="AOE2177" s="218"/>
      <c r="AOF2177" s="218"/>
      <c r="AOG2177" s="218"/>
      <c r="AOH2177" s="218"/>
      <c r="AOI2177" s="218"/>
      <c r="AOJ2177" s="218"/>
      <c r="AOK2177" s="218"/>
      <c r="AOL2177" s="218"/>
      <c r="AOM2177" s="218"/>
      <c r="AON2177" s="218"/>
      <c r="AOO2177" s="218"/>
      <c r="AOP2177" s="218"/>
      <c r="AOQ2177" s="218"/>
      <c r="AOR2177" s="218"/>
      <c r="AOS2177" s="218"/>
      <c r="AOT2177" s="218"/>
      <c r="AOU2177" s="218"/>
      <c r="AOV2177" s="218"/>
      <c r="AOW2177" s="218"/>
      <c r="AOX2177" s="218"/>
      <c r="AOY2177" s="218"/>
      <c r="AOZ2177" s="218"/>
      <c r="APA2177" s="218"/>
      <c r="APB2177" s="218"/>
      <c r="APC2177" s="218"/>
      <c r="APD2177" s="218"/>
      <c r="APE2177" s="218"/>
      <c r="APF2177" s="218"/>
      <c r="APG2177" s="218"/>
      <c r="APH2177" s="218"/>
      <c r="API2177" s="218"/>
      <c r="APJ2177" s="218"/>
      <c r="APK2177" s="218"/>
      <c r="APL2177" s="218"/>
      <c r="APM2177" s="218"/>
      <c r="APN2177" s="218"/>
      <c r="APO2177" s="218"/>
      <c r="APP2177" s="218"/>
      <c r="APQ2177" s="218"/>
      <c r="APR2177" s="218"/>
      <c r="APS2177" s="218"/>
      <c r="APT2177" s="218"/>
      <c r="APU2177" s="218"/>
      <c r="APV2177" s="218"/>
      <c r="APW2177" s="218"/>
      <c r="APX2177" s="218"/>
      <c r="APY2177" s="218"/>
      <c r="APZ2177" s="218"/>
      <c r="AQA2177" s="218"/>
      <c r="AQB2177" s="218"/>
      <c r="AQC2177" s="218"/>
      <c r="AQD2177" s="218"/>
      <c r="AQE2177" s="218"/>
      <c r="AQF2177" s="218"/>
      <c r="AQG2177" s="218"/>
      <c r="AQH2177" s="218"/>
      <c r="AQI2177" s="218"/>
      <c r="AQJ2177" s="218"/>
      <c r="AQK2177" s="218"/>
      <c r="AQL2177" s="218"/>
      <c r="AQM2177" s="218"/>
      <c r="AQN2177" s="218"/>
      <c r="AQO2177" s="218"/>
      <c r="AQP2177" s="218"/>
      <c r="AQQ2177" s="218"/>
      <c r="AQR2177" s="218"/>
      <c r="AQS2177" s="218"/>
      <c r="AQT2177" s="218"/>
      <c r="AQU2177" s="218"/>
      <c r="AQV2177" s="218"/>
      <c r="AQW2177" s="218"/>
      <c r="AQX2177" s="218"/>
      <c r="AQY2177" s="218"/>
      <c r="AQZ2177" s="218"/>
      <c r="ARA2177" s="218"/>
      <c r="ARB2177" s="218"/>
      <c r="ARC2177" s="218"/>
      <c r="ARD2177" s="218"/>
      <c r="ARE2177" s="218"/>
      <c r="ARF2177" s="218"/>
      <c r="ARG2177" s="218"/>
      <c r="ARH2177" s="218"/>
      <c r="ARI2177" s="218"/>
      <c r="ARJ2177" s="218"/>
      <c r="ARK2177" s="218"/>
      <c r="ARL2177" s="218"/>
      <c r="ARM2177" s="218"/>
      <c r="ARN2177" s="218"/>
      <c r="ARO2177" s="218"/>
      <c r="ARP2177" s="218"/>
      <c r="ARQ2177" s="218"/>
      <c r="ARR2177" s="218"/>
      <c r="ARS2177" s="218"/>
      <c r="ART2177" s="218"/>
      <c r="ARU2177" s="218"/>
      <c r="ARV2177" s="218"/>
      <c r="ARW2177" s="218"/>
      <c r="ARX2177" s="218"/>
      <c r="ARY2177" s="218"/>
      <c r="ARZ2177" s="218"/>
      <c r="ASA2177" s="218"/>
      <c r="ASB2177" s="218"/>
      <c r="ASC2177" s="218"/>
      <c r="ASD2177" s="218"/>
      <c r="ASE2177" s="218"/>
      <c r="ASF2177" s="218"/>
      <c r="ASG2177" s="218"/>
      <c r="ASH2177" s="218"/>
      <c r="ASI2177" s="218"/>
      <c r="ASJ2177" s="218"/>
      <c r="ASK2177" s="218"/>
      <c r="ASL2177" s="218"/>
      <c r="ASM2177" s="218"/>
      <c r="ASN2177" s="218"/>
      <c r="ASO2177" s="218"/>
      <c r="ASP2177" s="218"/>
      <c r="ASQ2177" s="218"/>
      <c r="ASR2177" s="218"/>
      <c r="ASS2177" s="218"/>
      <c r="AST2177" s="218"/>
      <c r="ASU2177" s="218"/>
      <c r="ASV2177" s="218"/>
      <c r="ASW2177" s="218"/>
      <c r="ASX2177" s="218"/>
      <c r="ASY2177" s="218"/>
      <c r="ASZ2177" s="218"/>
      <c r="ATA2177" s="218"/>
      <c r="ATB2177" s="218"/>
      <c r="ATC2177" s="218"/>
      <c r="ATD2177" s="218"/>
      <c r="ATE2177" s="218"/>
      <c r="ATF2177" s="218"/>
      <c r="ATG2177" s="218"/>
      <c r="ATH2177" s="218"/>
      <c r="ATI2177" s="218"/>
      <c r="ATJ2177" s="218"/>
      <c r="ATK2177" s="218"/>
      <c r="ATL2177" s="218"/>
      <c r="ATM2177" s="218"/>
      <c r="ATN2177" s="218"/>
      <c r="ATO2177" s="218"/>
      <c r="ATP2177" s="218"/>
      <c r="ATQ2177" s="218"/>
      <c r="ATR2177" s="218"/>
      <c r="ATS2177" s="218"/>
      <c r="ATT2177" s="218"/>
      <c r="ATU2177" s="218"/>
      <c r="ATV2177" s="218"/>
      <c r="ATW2177" s="218"/>
      <c r="ATX2177" s="218"/>
      <c r="ATY2177" s="218"/>
      <c r="ATZ2177" s="218"/>
      <c r="AUA2177" s="218"/>
      <c r="AUB2177" s="218"/>
      <c r="AUC2177" s="218"/>
      <c r="AUD2177" s="218"/>
      <c r="AUE2177" s="218"/>
      <c r="AUF2177" s="218"/>
      <c r="AUG2177" s="218"/>
      <c r="AUH2177" s="218"/>
      <c r="AUI2177" s="218"/>
      <c r="AUJ2177" s="218"/>
      <c r="AUK2177" s="218"/>
      <c r="AUL2177" s="218"/>
      <c r="AUM2177" s="218"/>
      <c r="AUN2177" s="218"/>
      <c r="AUO2177" s="218"/>
      <c r="AUP2177" s="218"/>
      <c r="AUQ2177" s="218"/>
      <c r="AUR2177" s="218"/>
      <c r="AUS2177" s="218"/>
      <c r="AUT2177" s="218"/>
      <c r="AUU2177" s="218"/>
      <c r="AUV2177" s="218"/>
      <c r="AUW2177" s="218"/>
      <c r="AUX2177" s="218"/>
      <c r="AUY2177" s="218"/>
      <c r="AUZ2177" s="218"/>
      <c r="AVA2177" s="218"/>
      <c r="AVB2177" s="218"/>
      <c r="AVC2177" s="218"/>
      <c r="AVD2177" s="218"/>
      <c r="AVE2177" s="218"/>
      <c r="AVF2177" s="218"/>
      <c r="AVG2177" s="218"/>
      <c r="AVH2177" s="218"/>
      <c r="AVI2177" s="218"/>
      <c r="AVJ2177" s="218"/>
      <c r="AVK2177" s="218"/>
      <c r="AVL2177" s="218"/>
      <c r="AVM2177" s="218"/>
      <c r="AVN2177" s="218"/>
      <c r="AVO2177" s="218"/>
      <c r="AVP2177" s="218"/>
      <c r="AVQ2177" s="218"/>
      <c r="AVR2177" s="218"/>
      <c r="AVS2177" s="218"/>
      <c r="AVT2177" s="218"/>
      <c r="AVU2177" s="218"/>
      <c r="AVV2177" s="218"/>
      <c r="AVW2177" s="218"/>
      <c r="AVX2177" s="218"/>
      <c r="AVY2177" s="218"/>
      <c r="AVZ2177" s="218"/>
      <c r="AWA2177" s="218"/>
      <c r="AWB2177" s="218"/>
      <c r="AWC2177" s="218"/>
      <c r="AWD2177" s="218"/>
      <c r="AWE2177" s="218"/>
      <c r="AWF2177" s="218"/>
      <c r="AWG2177" s="218"/>
      <c r="AWH2177" s="218"/>
      <c r="AWI2177" s="218"/>
      <c r="AWJ2177" s="218"/>
      <c r="AWK2177" s="218"/>
      <c r="AWL2177" s="218"/>
      <c r="AWM2177" s="218"/>
      <c r="AWN2177" s="218"/>
      <c r="AWO2177" s="218"/>
      <c r="AWP2177" s="218"/>
      <c r="AWQ2177" s="218"/>
      <c r="AWR2177" s="218"/>
      <c r="AWS2177" s="218"/>
      <c r="AWT2177" s="218"/>
      <c r="AWU2177" s="218"/>
      <c r="AWV2177" s="218"/>
      <c r="AWW2177" s="218"/>
      <c r="AWX2177" s="218"/>
      <c r="AWY2177" s="218"/>
      <c r="AWZ2177" s="218"/>
      <c r="AXA2177" s="218"/>
      <c r="AXB2177" s="218"/>
      <c r="AXC2177" s="218"/>
      <c r="AXD2177" s="218"/>
      <c r="AXE2177" s="218"/>
      <c r="AXF2177" s="218"/>
      <c r="AXG2177" s="218"/>
      <c r="AXH2177" s="218"/>
      <c r="AXI2177" s="218"/>
      <c r="AXJ2177" s="218"/>
      <c r="AXK2177" s="218"/>
      <c r="AXL2177" s="218"/>
      <c r="AXM2177" s="218"/>
      <c r="AXN2177" s="218"/>
      <c r="AXO2177" s="218"/>
      <c r="AXP2177" s="218"/>
      <c r="AXQ2177" s="218"/>
      <c r="AXR2177" s="218"/>
      <c r="AXS2177" s="218"/>
      <c r="AXT2177" s="218"/>
      <c r="AXU2177" s="218"/>
      <c r="AXV2177" s="218"/>
      <c r="AXW2177" s="218"/>
      <c r="AXX2177" s="218"/>
      <c r="AXY2177" s="218"/>
      <c r="AXZ2177" s="218"/>
      <c r="AYA2177" s="218"/>
      <c r="AYB2177" s="218"/>
      <c r="AYC2177" s="218"/>
      <c r="AYD2177" s="218"/>
      <c r="AYE2177" s="218"/>
      <c r="AYF2177" s="218"/>
      <c r="AYG2177" s="218"/>
      <c r="AYH2177" s="218"/>
      <c r="AYI2177" s="218"/>
      <c r="AYJ2177" s="218"/>
      <c r="AYK2177" s="218"/>
      <c r="AYL2177" s="218"/>
      <c r="AYM2177" s="218"/>
      <c r="AYN2177" s="218"/>
      <c r="AYO2177" s="218"/>
      <c r="AYP2177" s="218"/>
      <c r="AYQ2177" s="218"/>
      <c r="AYR2177" s="218"/>
      <c r="AYS2177" s="218"/>
      <c r="AYT2177" s="218"/>
      <c r="AYU2177" s="218"/>
      <c r="AYV2177" s="218"/>
      <c r="AYW2177" s="218"/>
      <c r="AYX2177" s="218"/>
      <c r="AYY2177" s="218"/>
      <c r="AYZ2177" s="218"/>
      <c r="AZA2177" s="218"/>
      <c r="AZB2177" s="218"/>
      <c r="AZC2177" s="218"/>
      <c r="AZD2177" s="218"/>
      <c r="AZE2177" s="218"/>
      <c r="AZF2177" s="218"/>
      <c r="AZG2177" s="218"/>
      <c r="AZH2177" s="218"/>
      <c r="AZI2177" s="218"/>
      <c r="AZJ2177" s="218"/>
      <c r="AZK2177" s="218"/>
      <c r="AZL2177" s="218"/>
      <c r="AZM2177" s="218"/>
      <c r="AZN2177" s="218"/>
      <c r="AZO2177" s="218"/>
      <c r="AZP2177" s="218"/>
      <c r="AZQ2177" s="218"/>
      <c r="AZR2177" s="218"/>
      <c r="AZS2177" s="218"/>
      <c r="AZT2177" s="218"/>
      <c r="AZU2177" s="218"/>
      <c r="AZV2177" s="218"/>
      <c r="AZW2177" s="218"/>
      <c r="AZX2177" s="218"/>
      <c r="AZY2177" s="218"/>
      <c r="AZZ2177" s="218"/>
      <c r="BAA2177" s="218"/>
      <c r="BAB2177" s="218"/>
      <c r="BAC2177" s="218"/>
      <c r="BAD2177" s="218"/>
      <c r="BAE2177" s="218"/>
      <c r="BAF2177" s="218"/>
      <c r="BAG2177" s="218"/>
      <c r="BAH2177" s="218"/>
      <c r="BAI2177" s="218"/>
      <c r="BAJ2177" s="218"/>
      <c r="BAK2177" s="218"/>
      <c r="BAL2177" s="218"/>
      <c r="BAM2177" s="218"/>
      <c r="BAN2177" s="218"/>
      <c r="BAO2177" s="218"/>
      <c r="BAP2177" s="218"/>
      <c r="BAQ2177" s="218"/>
      <c r="BAR2177" s="218"/>
      <c r="BAS2177" s="218"/>
      <c r="BAT2177" s="218"/>
      <c r="BAU2177" s="218"/>
      <c r="BAV2177" s="218"/>
      <c r="BAW2177" s="218"/>
      <c r="BAX2177" s="218"/>
      <c r="BAY2177" s="218"/>
      <c r="BAZ2177" s="218"/>
      <c r="BBA2177" s="218"/>
      <c r="BBB2177" s="218"/>
      <c r="BBC2177" s="218"/>
      <c r="BBD2177" s="218"/>
      <c r="BBE2177" s="218"/>
      <c r="BBF2177" s="218"/>
      <c r="BBG2177" s="218"/>
      <c r="BBH2177" s="218"/>
      <c r="BBI2177" s="218"/>
      <c r="BBJ2177" s="218"/>
      <c r="BBK2177" s="218"/>
      <c r="BBL2177" s="218"/>
      <c r="BBM2177" s="218"/>
      <c r="BBN2177" s="218"/>
      <c r="BBO2177" s="218"/>
      <c r="BBP2177" s="218"/>
      <c r="BBQ2177" s="218"/>
      <c r="BBR2177" s="218"/>
      <c r="BBS2177" s="218"/>
      <c r="BBT2177" s="218"/>
      <c r="BBU2177" s="218"/>
      <c r="BBV2177" s="218"/>
      <c r="BBW2177" s="218"/>
      <c r="BBX2177" s="218"/>
      <c r="BBY2177" s="218"/>
      <c r="BBZ2177" s="218"/>
      <c r="BCA2177" s="218"/>
      <c r="BCB2177" s="218"/>
      <c r="BCC2177" s="218"/>
      <c r="BCD2177" s="218"/>
      <c r="BCE2177" s="218"/>
      <c r="BCF2177" s="218"/>
      <c r="BCG2177" s="218"/>
      <c r="BCH2177" s="218"/>
      <c r="BCI2177" s="218"/>
      <c r="BCJ2177" s="218"/>
      <c r="BCK2177" s="218"/>
      <c r="BCL2177" s="218"/>
      <c r="BCM2177" s="218"/>
      <c r="BCN2177" s="218"/>
      <c r="BCO2177" s="218"/>
      <c r="BCP2177" s="218"/>
      <c r="BCQ2177" s="218"/>
      <c r="BCR2177" s="218"/>
      <c r="BCS2177" s="218"/>
      <c r="BCT2177" s="218"/>
      <c r="BCU2177" s="218"/>
      <c r="BCV2177" s="218"/>
      <c r="BCW2177" s="218"/>
      <c r="BCX2177" s="218"/>
      <c r="BCY2177" s="218"/>
      <c r="BCZ2177" s="218"/>
      <c r="BDA2177" s="218"/>
      <c r="BDB2177" s="218"/>
      <c r="BDC2177" s="218"/>
      <c r="BDD2177" s="218"/>
      <c r="BDE2177" s="218"/>
      <c r="BDF2177" s="218"/>
      <c r="BDG2177" s="218"/>
      <c r="BDH2177" s="218"/>
      <c r="BDI2177" s="218"/>
      <c r="BDJ2177" s="218"/>
      <c r="BDK2177" s="218"/>
      <c r="BDL2177" s="218"/>
      <c r="BDM2177" s="218"/>
      <c r="BDN2177" s="218"/>
      <c r="BDO2177" s="218"/>
      <c r="BDP2177" s="218"/>
      <c r="BDQ2177" s="218"/>
      <c r="BDR2177" s="218"/>
      <c r="BDS2177" s="218"/>
      <c r="BDT2177" s="218"/>
      <c r="BDU2177" s="218"/>
      <c r="BDV2177" s="218"/>
      <c r="BDW2177" s="218"/>
      <c r="BDX2177" s="218"/>
      <c r="BDY2177" s="218"/>
      <c r="BDZ2177" s="218"/>
      <c r="BEA2177" s="218"/>
      <c r="BEB2177" s="218"/>
      <c r="BEC2177" s="218"/>
      <c r="BED2177" s="218"/>
      <c r="BEE2177" s="218"/>
      <c r="BEF2177" s="218"/>
      <c r="BEG2177" s="218"/>
      <c r="BEH2177" s="218"/>
      <c r="BEI2177" s="218"/>
      <c r="BEJ2177" s="218"/>
      <c r="BEK2177" s="218"/>
      <c r="BEL2177" s="218"/>
      <c r="BEM2177" s="218"/>
      <c r="BEN2177" s="218"/>
      <c r="BEO2177" s="218"/>
      <c r="BEP2177" s="218"/>
      <c r="BEQ2177" s="218"/>
      <c r="BER2177" s="218"/>
      <c r="BES2177" s="218"/>
      <c r="BET2177" s="218"/>
      <c r="BEU2177" s="218"/>
      <c r="BEV2177" s="218"/>
      <c r="BEW2177" s="218"/>
      <c r="BEX2177" s="218"/>
      <c r="BEY2177" s="218"/>
      <c r="BEZ2177" s="218"/>
      <c r="BFA2177" s="218"/>
      <c r="BFB2177" s="218"/>
      <c r="BFC2177" s="218"/>
      <c r="BFD2177" s="218"/>
      <c r="BFE2177" s="218"/>
      <c r="BFF2177" s="218"/>
      <c r="BFG2177" s="218"/>
      <c r="BFH2177" s="218"/>
      <c r="BFI2177" s="218"/>
      <c r="BFJ2177" s="218"/>
      <c r="BFK2177" s="218"/>
      <c r="BFL2177" s="218"/>
      <c r="BFM2177" s="218"/>
      <c r="BFN2177" s="218"/>
      <c r="BFO2177" s="218"/>
      <c r="BFP2177" s="218"/>
      <c r="BFQ2177" s="218"/>
      <c r="BFR2177" s="218"/>
      <c r="BFS2177" s="218"/>
      <c r="BFT2177" s="218"/>
      <c r="BFU2177" s="218"/>
      <c r="BFV2177" s="218"/>
      <c r="BFW2177" s="218"/>
      <c r="BFX2177" s="218"/>
      <c r="BFY2177" s="218"/>
      <c r="BFZ2177" s="218"/>
      <c r="BGA2177" s="218"/>
      <c r="BGB2177" s="218"/>
      <c r="BGC2177" s="218"/>
      <c r="BGD2177" s="218"/>
      <c r="BGE2177" s="218"/>
      <c r="BGF2177" s="218"/>
      <c r="BGG2177" s="218"/>
      <c r="BGH2177" s="218"/>
      <c r="BGI2177" s="218"/>
      <c r="BGJ2177" s="218"/>
      <c r="BGK2177" s="218"/>
      <c r="BGL2177" s="218"/>
      <c r="BGM2177" s="218"/>
      <c r="BGN2177" s="218"/>
      <c r="BGO2177" s="218"/>
      <c r="BGP2177" s="218"/>
      <c r="BGQ2177" s="218"/>
      <c r="BGR2177" s="218"/>
      <c r="BGS2177" s="218"/>
      <c r="BGT2177" s="218"/>
      <c r="BGU2177" s="218"/>
      <c r="BGV2177" s="218"/>
      <c r="BGW2177" s="218"/>
      <c r="BGX2177" s="218"/>
      <c r="BGY2177" s="218"/>
      <c r="BGZ2177" s="218"/>
      <c r="BHA2177" s="218"/>
      <c r="BHB2177" s="218"/>
      <c r="BHC2177" s="218"/>
      <c r="BHD2177" s="218"/>
      <c r="BHE2177" s="218"/>
      <c r="BHF2177" s="218"/>
      <c r="BHG2177" s="218"/>
      <c r="BHH2177" s="218"/>
      <c r="BHI2177" s="218"/>
      <c r="BHJ2177" s="218"/>
      <c r="BHK2177" s="218"/>
      <c r="BHL2177" s="218"/>
      <c r="BHM2177" s="218"/>
      <c r="BHN2177" s="218"/>
      <c r="BHO2177" s="218"/>
      <c r="BHP2177" s="218"/>
      <c r="BHQ2177" s="218"/>
      <c r="BHR2177" s="218"/>
      <c r="BHS2177" s="218"/>
      <c r="BHT2177" s="218"/>
      <c r="BHU2177" s="218"/>
      <c r="BHV2177" s="218"/>
      <c r="BHW2177" s="218"/>
      <c r="BHX2177" s="218"/>
      <c r="BHY2177" s="218"/>
      <c r="BHZ2177" s="218"/>
      <c r="BIA2177" s="218"/>
      <c r="BIB2177" s="218"/>
      <c r="BIC2177" s="218"/>
      <c r="BID2177" s="218"/>
      <c r="BIE2177" s="218"/>
      <c r="BIF2177" s="218"/>
      <c r="BIG2177" s="218"/>
      <c r="BIH2177" s="218"/>
      <c r="BII2177" s="218"/>
      <c r="BIJ2177" s="218"/>
      <c r="BIK2177" s="218"/>
      <c r="BIL2177" s="218"/>
      <c r="BIM2177" s="218"/>
      <c r="BIN2177" s="218"/>
      <c r="BIO2177" s="218"/>
      <c r="BIP2177" s="218"/>
      <c r="BIQ2177" s="218"/>
      <c r="BIR2177" s="218"/>
      <c r="BIS2177" s="218"/>
      <c r="BIT2177" s="218"/>
      <c r="BIU2177" s="218"/>
      <c r="BIV2177" s="218"/>
      <c r="BIW2177" s="218"/>
      <c r="BIX2177" s="218"/>
      <c r="BIY2177" s="218"/>
      <c r="BIZ2177" s="218"/>
      <c r="BJA2177" s="218"/>
      <c r="BJB2177" s="218"/>
      <c r="BJC2177" s="218"/>
      <c r="BJD2177" s="218"/>
      <c r="BJE2177" s="218"/>
      <c r="BJF2177" s="218"/>
      <c r="BJG2177" s="218"/>
      <c r="BJH2177" s="218"/>
      <c r="BJI2177" s="218"/>
      <c r="BJJ2177" s="218"/>
      <c r="BJK2177" s="218"/>
      <c r="BJL2177" s="218"/>
      <c r="BJM2177" s="218"/>
      <c r="BJN2177" s="218"/>
      <c r="BJO2177" s="218"/>
      <c r="BJP2177" s="218"/>
      <c r="BJQ2177" s="218"/>
      <c r="BJR2177" s="218"/>
      <c r="BJS2177" s="218"/>
      <c r="BJT2177" s="218"/>
      <c r="BJU2177" s="218"/>
      <c r="BJV2177" s="218"/>
      <c r="BJW2177" s="218"/>
      <c r="BJX2177" s="218"/>
      <c r="BJY2177" s="218"/>
      <c r="BJZ2177" s="218"/>
      <c r="BKA2177" s="218"/>
      <c r="BKB2177" s="218"/>
      <c r="BKC2177" s="218"/>
      <c r="BKD2177" s="218"/>
      <c r="BKE2177" s="218"/>
      <c r="BKF2177" s="218"/>
      <c r="BKG2177" s="218"/>
      <c r="BKH2177" s="218"/>
      <c r="BKI2177" s="218"/>
      <c r="BKJ2177" s="218"/>
      <c r="BKK2177" s="218"/>
      <c r="BKL2177" s="218"/>
      <c r="BKM2177" s="218"/>
      <c r="BKN2177" s="218"/>
      <c r="BKO2177" s="218"/>
      <c r="BKP2177" s="218"/>
      <c r="BKQ2177" s="218"/>
      <c r="BKR2177" s="218"/>
      <c r="BKS2177" s="218"/>
      <c r="BKT2177" s="218"/>
      <c r="BKU2177" s="218"/>
      <c r="BKV2177" s="218"/>
      <c r="BKW2177" s="218"/>
      <c r="BKX2177" s="218"/>
      <c r="BKY2177" s="218"/>
      <c r="BKZ2177" s="218"/>
      <c r="BLA2177" s="218"/>
      <c r="BLB2177" s="218"/>
      <c r="BLC2177" s="218"/>
      <c r="BLD2177" s="218"/>
      <c r="BLE2177" s="218"/>
      <c r="BLF2177" s="218"/>
      <c r="BLG2177" s="218"/>
      <c r="BLH2177" s="218"/>
      <c r="BLI2177" s="218"/>
      <c r="BLJ2177" s="218"/>
      <c r="BLK2177" s="218"/>
      <c r="BLL2177" s="218"/>
      <c r="BLM2177" s="218"/>
      <c r="BLN2177" s="218"/>
      <c r="BLO2177" s="218"/>
      <c r="BLP2177" s="218"/>
      <c r="BLQ2177" s="218"/>
      <c r="BLR2177" s="218"/>
      <c r="BLS2177" s="218"/>
      <c r="BLT2177" s="218"/>
      <c r="BLU2177" s="218"/>
      <c r="BLV2177" s="218"/>
      <c r="BLW2177" s="218"/>
      <c r="BLX2177" s="218"/>
      <c r="BLY2177" s="218"/>
      <c r="BLZ2177" s="218"/>
      <c r="BMA2177" s="218"/>
      <c r="BMB2177" s="218"/>
      <c r="BMC2177" s="218"/>
      <c r="BMD2177" s="218"/>
      <c r="BME2177" s="218"/>
      <c r="BMF2177" s="218"/>
      <c r="BMG2177" s="218"/>
      <c r="BMH2177" s="218"/>
      <c r="BMI2177" s="218"/>
      <c r="BMJ2177" s="218"/>
      <c r="BMK2177" s="218"/>
      <c r="BML2177" s="218"/>
      <c r="BMM2177" s="218"/>
      <c r="BMN2177" s="218"/>
      <c r="BMO2177" s="218"/>
      <c r="BMP2177" s="218"/>
      <c r="BMQ2177" s="218"/>
      <c r="BMR2177" s="218"/>
      <c r="BMS2177" s="218"/>
      <c r="BMT2177" s="218"/>
      <c r="BMU2177" s="218"/>
      <c r="BMV2177" s="218"/>
      <c r="BMW2177" s="218"/>
      <c r="BMX2177" s="218"/>
      <c r="BMY2177" s="218"/>
      <c r="BMZ2177" s="218"/>
      <c r="BNA2177" s="218"/>
      <c r="BNB2177" s="218"/>
      <c r="BNC2177" s="218"/>
      <c r="BND2177" s="218"/>
      <c r="BNE2177" s="218"/>
      <c r="BNF2177" s="218"/>
      <c r="BNG2177" s="218"/>
      <c r="BNH2177" s="218"/>
      <c r="BNI2177" s="218"/>
      <c r="BNJ2177" s="218"/>
      <c r="BNK2177" s="218"/>
      <c r="BNL2177" s="218"/>
      <c r="BNM2177" s="218"/>
      <c r="BNN2177" s="218"/>
      <c r="BNO2177" s="218"/>
      <c r="BNP2177" s="218"/>
      <c r="BNQ2177" s="218"/>
      <c r="BNR2177" s="218"/>
      <c r="BNS2177" s="218"/>
      <c r="BNT2177" s="218"/>
      <c r="BNU2177" s="218"/>
      <c r="BNV2177" s="218"/>
      <c r="BNW2177" s="218"/>
      <c r="BNX2177" s="218"/>
      <c r="BNY2177" s="218"/>
      <c r="BNZ2177" s="218"/>
      <c r="BOA2177" s="218"/>
      <c r="BOB2177" s="218"/>
      <c r="BOC2177" s="218"/>
      <c r="BOD2177" s="218"/>
      <c r="BOE2177" s="218"/>
      <c r="BOF2177" s="218"/>
      <c r="BOG2177" s="218"/>
      <c r="BOH2177" s="218"/>
      <c r="BOI2177" s="218"/>
      <c r="BOJ2177" s="218"/>
      <c r="BOK2177" s="218"/>
      <c r="BOL2177" s="218"/>
      <c r="BOM2177" s="218"/>
      <c r="BON2177" s="218"/>
      <c r="BOO2177" s="218"/>
      <c r="BOP2177" s="218"/>
      <c r="BOQ2177" s="218"/>
      <c r="BOR2177" s="218"/>
      <c r="BOS2177" s="218"/>
      <c r="BOT2177" s="218"/>
      <c r="BOU2177" s="218"/>
      <c r="BOV2177" s="218"/>
      <c r="BOW2177" s="218"/>
      <c r="BOX2177" s="218"/>
      <c r="BOY2177" s="218"/>
      <c r="BOZ2177" s="218"/>
      <c r="BPA2177" s="218"/>
      <c r="BPB2177" s="218"/>
      <c r="BPC2177" s="218"/>
      <c r="BPD2177" s="218"/>
      <c r="BPE2177" s="218"/>
      <c r="BPF2177" s="218"/>
      <c r="BPG2177" s="218"/>
      <c r="BPH2177" s="218"/>
      <c r="BPI2177" s="218"/>
      <c r="BPJ2177" s="218"/>
      <c r="BPK2177" s="218"/>
      <c r="BPL2177" s="218"/>
      <c r="BPM2177" s="218"/>
      <c r="BPN2177" s="218"/>
      <c r="BPO2177" s="218"/>
      <c r="BPP2177" s="218"/>
      <c r="BPQ2177" s="218"/>
      <c r="BPR2177" s="218"/>
      <c r="BPS2177" s="218"/>
      <c r="BPT2177" s="218"/>
      <c r="BPU2177" s="218"/>
      <c r="BPV2177" s="218"/>
      <c r="BPW2177" s="218"/>
      <c r="BPX2177" s="218"/>
      <c r="BPY2177" s="218"/>
      <c r="BPZ2177" s="218"/>
      <c r="BQA2177" s="218"/>
      <c r="BQB2177" s="218"/>
      <c r="BQC2177" s="218"/>
      <c r="BQD2177" s="218"/>
      <c r="BQE2177" s="218"/>
      <c r="BQF2177" s="218"/>
      <c r="BQG2177" s="218"/>
      <c r="BQH2177" s="218"/>
      <c r="BQI2177" s="218"/>
      <c r="BQJ2177" s="218"/>
      <c r="BQK2177" s="218"/>
      <c r="BQL2177" s="218"/>
      <c r="BQM2177" s="218"/>
      <c r="BQN2177" s="218"/>
      <c r="BQO2177" s="218"/>
      <c r="BQP2177" s="218"/>
      <c r="BQQ2177" s="218"/>
      <c r="BQR2177" s="218"/>
      <c r="BQS2177" s="218"/>
      <c r="BQT2177" s="218"/>
      <c r="BQU2177" s="218"/>
      <c r="BQV2177" s="218"/>
      <c r="BQW2177" s="218"/>
      <c r="BQX2177" s="218"/>
      <c r="BQY2177" s="218"/>
      <c r="BQZ2177" s="218"/>
      <c r="BRA2177" s="218"/>
      <c r="BRB2177" s="218"/>
      <c r="BRC2177" s="218"/>
      <c r="BRD2177" s="218"/>
      <c r="BRE2177" s="218"/>
      <c r="BRF2177" s="218"/>
      <c r="BRG2177" s="218"/>
      <c r="BRH2177" s="218"/>
      <c r="BRI2177" s="218"/>
      <c r="BRJ2177" s="218"/>
      <c r="BRK2177" s="218"/>
      <c r="BRL2177" s="218"/>
      <c r="BRM2177" s="218"/>
      <c r="BRN2177" s="218"/>
      <c r="BRO2177" s="218"/>
      <c r="BRP2177" s="218"/>
      <c r="BRQ2177" s="218"/>
      <c r="BRR2177" s="218"/>
      <c r="BRS2177" s="218"/>
      <c r="BRT2177" s="218"/>
      <c r="BRU2177" s="218"/>
      <c r="BRV2177" s="218"/>
      <c r="BRW2177" s="218"/>
      <c r="BRX2177" s="218"/>
      <c r="BRY2177" s="218"/>
      <c r="BRZ2177" s="218"/>
      <c r="BSA2177" s="218"/>
      <c r="BSB2177" s="218"/>
      <c r="BSC2177" s="218"/>
      <c r="BSD2177" s="218"/>
      <c r="BSE2177" s="218"/>
      <c r="BSF2177" s="218"/>
      <c r="BSG2177" s="218"/>
      <c r="BSH2177" s="218"/>
      <c r="BSI2177" s="218"/>
      <c r="BSJ2177" s="218"/>
      <c r="BSK2177" s="218"/>
      <c r="BSL2177" s="218"/>
      <c r="BSM2177" s="218"/>
      <c r="BSN2177" s="218"/>
      <c r="BSO2177" s="218"/>
      <c r="BSP2177" s="218"/>
      <c r="BSQ2177" s="218"/>
      <c r="BSR2177" s="218"/>
      <c r="BSS2177" s="218"/>
      <c r="BST2177" s="218"/>
      <c r="BSU2177" s="218"/>
      <c r="BSV2177" s="218"/>
      <c r="BSW2177" s="218"/>
      <c r="BSX2177" s="218"/>
      <c r="BSY2177" s="218"/>
      <c r="BSZ2177" s="218"/>
      <c r="BTA2177" s="218"/>
      <c r="BTB2177" s="218"/>
      <c r="BTC2177" s="218"/>
      <c r="BTD2177" s="218"/>
      <c r="BTE2177" s="218"/>
      <c r="BTF2177" s="218"/>
      <c r="BTG2177" s="218"/>
      <c r="BTH2177" s="218"/>
      <c r="BTI2177" s="218"/>
      <c r="BTJ2177" s="218"/>
      <c r="BTK2177" s="218"/>
      <c r="BTL2177" s="218"/>
      <c r="BTM2177" s="218"/>
      <c r="BTN2177" s="218"/>
      <c r="BTO2177" s="218"/>
      <c r="BTP2177" s="218"/>
      <c r="BTQ2177" s="218"/>
      <c r="BTR2177" s="218"/>
      <c r="BTS2177" s="218"/>
      <c r="BTT2177" s="218"/>
      <c r="BTU2177" s="218"/>
      <c r="BTV2177" s="218"/>
      <c r="BTW2177" s="218"/>
      <c r="BTX2177" s="218"/>
      <c r="BTY2177" s="218"/>
      <c r="BTZ2177" s="218"/>
      <c r="BUA2177" s="218"/>
      <c r="BUB2177" s="218"/>
      <c r="BUC2177" s="218"/>
      <c r="BUD2177" s="218"/>
      <c r="BUE2177" s="218"/>
      <c r="BUF2177" s="218"/>
      <c r="BUG2177" s="218"/>
      <c r="BUH2177" s="218"/>
      <c r="BUI2177" s="218"/>
      <c r="BUJ2177" s="218"/>
      <c r="BUK2177" s="218"/>
      <c r="BUL2177" s="218"/>
      <c r="BUM2177" s="218"/>
      <c r="BUN2177" s="218"/>
      <c r="BUO2177" s="218"/>
      <c r="BUP2177" s="218"/>
      <c r="BUQ2177" s="218"/>
      <c r="BUR2177" s="218"/>
      <c r="BUS2177" s="218"/>
      <c r="BUT2177" s="218"/>
      <c r="BUU2177" s="218"/>
      <c r="BUV2177" s="218"/>
      <c r="BUW2177" s="218"/>
      <c r="BUX2177" s="218"/>
      <c r="BUY2177" s="218"/>
      <c r="BUZ2177" s="218"/>
      <c r="BVA2177" s="218"/>
      <c r="BVB2177" s="218"/>
      <c r="BVC2177" s="218"/>
      <c r="BVD2177" s="218"/>
      <c r="BVE2177" s="218"/>
      <c r="BVF2177" s="218"/>
      <c r="BVG2177" s="218"/>
      <c r="BVH2177" s="218"/>
      <c r="BVI2177" s="218"/>
      <c r="BVJ2177" s="218"/>
      <c r="BVK2177" s="218"/>
      <c r="BVL2177" s="218"/>
      <c r="BVM2177" s="218"/>
      <c r="BVN2177" s="218"/>
      <c r="BVO2177" s="218"/>
      <c r="BVP2177" s="218"/>
      <c r="BVQ2177" s="218"/>
      <c r="BVR2177" s="218"/>
      <c r="BVS2177" s="218"/>
      <c r="BVT2177" s="218"/>
      <c r="BVU2177" s="218"/>
      <c r="BVV2177" s="218"/>
      <c r="BVW2177" s="218"/>
      <c r="BVX2177" s="218"/>
      <c r="BVY2177" s="218"/>
      <c r="BVZ2177" s="218"/>
      <c r="BWA2177" s="218"/>
      <c r="BWB2177" s="218"/>
      <c r="BWC2177" s="218"/>
      <c r="BWD2177" s="218"/>
      <c r="BWE2177" s="218"/>
      <c r="BWF2177" s="218"/>
      <c r="BWG2177" s="218"/>
      <c r="BWH2177" s="218"/>
      <c r="BWI2177" s="218"/>
      <c r="BWJ2177" s="218"/>
      <c r="BWK2177" s="218"/>
      <c r="BWL2177" s="218"/>
      <c r="BWM2177" s="218"/>
      <c r="BWN2177" s="218"/>
      <c r="BWO2177" s="218"/>
      <c r="BWP2177" s="218"/>
      <c r="BWQ2177" s="218"/>
      <c r="BWR2177" s="218"/>
      <c r="BWS2177" s="218"/>
      <c r="BWT2177" s="218"/>
      <c r="BWU2177" s="218"/>
      <c r="BWV2177" s="218"/>
      <c r="BWW2177" s="218"/>
      <c r="BWX2177" s="218"/>
      <c r="BWY2177" s="218"/>
      <c r="BWZ2177" s="218"/>
      <c r="BXA2177" s="218"/>
      <c r="BXB2177" s="218"/>
      <c r="BXC2177" s="218"/>
      <c r="BXD2177" s="218"/>
      <c r="BXE2177" s="218"/>
      <c r="BXF2177" s="218"/>
      <c r="BXG2177" s="218"/>
      <c r="BXH2177" s="218"/>
      <c r="BXI2177" s="218"/>
      <c r="BXJ2177" s="218"/>
      <c r="BXK2177" s="218"/>
      <c r="BXL2177" s="218"/>
      <c r="BXM2177" s="218"/>
      <c r="BXN2177" s="218"/>
      <c r="BXO2177" s="218"/>
      <c r="BXP2177" s="218"/>
      <c r="BXQ2177" s="218"/>
      <c r="BXR2177" s="218"/>
      <c r="BXS2177" s="218"/>
      <c r="BXT2177" s="218"/>
      <c r="BXU2177" s="218"/>
      <c r="BXV2177" s="218"/>
      <c r="BXW2177" s="218"/>
      <c r="BXX2177" s="218"/>
      <c r="BXY2177" s="218"/>
      <c r="BXZ2177" s="218"/>
      <c r="BYA2177" s="218"/>
      <c r="BYB2177" s="218"/>
      <c r="BYC2177" s="218"/>
      <c r="BYD2177" s="218"/>
      <c r="BYE2177" s="218"/>
      <c r="BYF2177" s="218"/>
      <c r="BYG2177" s="218"/>
      <c r="BYH2177" s="218"/>
      <c r="BYI2177" s="218"/>
      <c r="BYJ2177" s="218"/>
      <c r="BYK2177" s="218"/>
      <c r="BYL2177" s="218"/>
      <c r="BYM2177" s="218"/>
      <c r="BYN2177" s="218"/>
      <c r="BYO2177" s="218"/>
      <c r="BYP2177" s="218"/>
      <c r="BYQ2177" s="218"/>
      <c r="BYR2177" s="218"/>
      <c r="BYS2177" s="218"/>
      <c r="BYT2177" s="218"/>
      <c r="BYU2177" s="218"/>
      <c r="BYV2177" s="218"/>
      <c r="BYW2177" s="218"/>
      <c r="BYX2177" s="218"/>
      <c r="BYY2177" s="218"/>
      <c r="BYZ2177" s="218"/>
      <c r="BZA2177" s="218"/>
      <c r="BZB2177" s="218"/>
      <c r="BZC2177" s="218"/>
      <c r="BZD2177" s="218"/>
      <c r="BZE2177" s="218"/>
      <c r="BZF2177" s="218"/>
      <c r="BZG2177" s="218"/>
      <c r="BZH2177" s="218"/>
      <c r="BZI2177" s="218"/>
      <c r="BZJ2177" s="218"/>
      <c r="BZK2177" s="218"/>
      <c r="BZL2177" s="218"/>
      <c r="BZM2177" s="218"/>
      <c r="BZN2177" s="218"/>
      <c r="BZO2177" s="218"/>
      <c r="BZP2177" s="218"/>
      <c r="BZQ2177" s="218"/>
      <c r="BZR2177" s="218"/>
      <c r="BZS2177" s="218"/>
      <c r="BZT2177" s="218"/>
      <c r="BZU2177" s="218"/>
      <c r="BZV2177" s="218"/>
      <c r="BZW2177" s="218"/>
      <c r="BZX2177" s="218"/>
      <c r="BZY2177" s="218"/>
      <c r="BZZ2177" s="218"/>
      <c r="CAA2177" s="218"/>
      <c r="CAB2177" s="218"/>
      <c r="CAC2177" s="218"/>
      <c r="CAD2177" s="218"/>
      <c r="CAE2177" s="218"/>
      <c r="CAF2177" s="218"/>
      <c r="CAG2177" s="218"/>
      <c r="CAH2177" s="218"/>
      <c r="CAI2177" s="218"/>
      <c r="CAJ2177" s="218"/>
      <c r="CAK2177" s="218"/>
      <c r="CAL2177" s="218"/>
      <c r="CAM2177" s="218"/>
      <c r="CAN2177" s="218"/>
      <c r="CAO2177" s="218"/>
      <c r="CAP2177" s="218"/>
      <c r="CAQ2177" s="218"/>
      <c r="CAR2177" s="218"/>
      <c r="CAS2177" s="218"/>
      <c r="CAT2177" s="218"/>
      <c r="CAU2177" s="218"/>
      <c r="CAV2177" s="218"/>
      <c r="CAW2177" s="218"/>
      <c r="CAX2177" s="218"/>
      <c r="CAY2177" s="218"/>
      <c r="CAZ2177" s="218"/>
      <c r="CBA2177" s="218"/>
      <c r="CBB2177" s="218"/>
      <c r="CBC2177" s="218"/>
      <c r="CBD2177" s="218"/>
      <c r="CBE2177" s="218"/>
      <c r="CBF2177" s="218"/>
      <c r="CBG2177" s="218"/>
      <c r="CBH2177" s="218"/>
      <c r="CBI2177" s="218"/>
      <c r="CBJ2177" s="218"/>
      <c r="CBK2177" s="218"/>
      <c r="CBL2177" s="218"/>
      <c r="CBM2177" s="218"/>
      <c r="CBN2177" s="218"/>
      <c r="CBO2177" s="218"/>
      <c r="CBP2177" s="218"/>
      <c r="CBQ2177" s="218"/>
      <c r="CBR2177" s="218"/>
      <c r="CBS2177" s="218"/>
      <c r="CBT2177" s="218"/>
      <c r="CBU2177" s="218"/>
      <c r="CBV2177" s="218"/>
      <c r="CBW2177" s="218"/>
      <c r="CBX2177" s="218"/>
      <c r="CBY2177" s="218"/>
      <c r="CBZ2177" s="218"/>
      <c r="CCA2177" s="218"/>
      <c r="CCB2177" s="218"/>
      <c r="CCC2177" s="218"/>
      <c r="CCD2177" s="218"/>
      <c r="CCE2177" s="218"/>
      <c r="CCF2177" s="218"/>
      <c r="CCG2177" s="218"/>
      <c r="CCH2177" s="218"/>
      <c r="CCI2177" s="218"/>
      <c r="CCJ2177" s="218"/>
      <c r="CCK2177" s="218"/>
      <c r="CCL2177" s="218"/>
      <c r="CCM2177" s="218"/>
      <c r="CCN2177" s="218"/>
      <c r="CCO2177" s="218"/>
      <c r="CCP2177" s="218"/>
      <c r="CCQ2177" s="218"/>
      <c r="CCR2177" s="218"/>
      <c r="CCS2177" s="218"/>
      <c r="CCT2177" s="218"/>
      <c r="CCU2177" s="218"/>
      <c r="CCV2177" s="218"/>
      <c r="CCW2177" s="218"/>
      <c r="CCX2177" s="218"/>
      <c r="CCY2177" s="218"/>
      <c r="CCZ2177" s="218"/>
      <c r="CDA2177" s="218"/>
      <c r="CDB2177" s="218"/>
      <c r="CDC2177" s="218"/>
      <c r="CDD2177" s="218"/>
      <c r="CDE2177" s="218"/>
      <c r="CDF2177" s="218"/>
      <c r="CDG2177" s="218"/>
      <c r="CDH2177" s="218"/>
      <c r="CDI2177" s="218"/>
      <c r="CDJ2177" s="218"/>
      <c r="CDK2177" s="218"/>
      <c r="CDL2177" s="218"/>
      <c r="CDM2177" s="218"/>
      <c r="CDN2177" s="218"/>
      <c r="CDO2177" s="218"/>
      <c r="CDP2177" s="218"/>
      <c r="CDQ2177" s="218"/>
      <c r="CDR2177" s="218"/>
      <c r="CDS2177" s="218"/>
      <c r="CDT2177" s="218"/>
      <c r="CDU2177" s="218"/>
      <c r="CDV2177" s="218"/>
      <c r="CDW2177" s="218"/>
      <c r="CDX2177" s="218"/>
      <c r="CDY2177" s="218"/>
      <c r="CDZ2177" s="218"/>
      <c r="CEA2177" s="218"/>
      <c r="CEB2177" s="218"/>
      <c r="CEC2177" s="218"/>
      <c r="CED2177" s="218"/>
      <c r="CEE2177" s="218"/>
      <c r="CEF2177" s="218"/>
      <c r="CEG2177" s="218"/>
      <c r="CEH2177" s="218"/>
      <c r="CEI2177" s="218"/>
      <c r="CEJ2177" s="218"/>
      <c r="CEK2177" s="218"/>
      <c r="CEL2177" s="218"/>
      <c r="CEM2177" s="218"/>
      <c r="CEN2177" s="218"/>
      <c r="CEO2177" s="218"/>
      <c r="CEP2177" s="218"/>
      <c r="CEQ2177" s="218"/>
      <c r="CER2177" s="218"/>
      <c r="CES2177" s="218"/>
      <c r="CET2177" s="218"/>
      <c r="CEU2177" s="218"/>
      <c r="CEV2177" s="218"/>
      <c r="CEW2177" s="218"/>
      <c r="CEX2177" s="218"/>
      <c r="CEY2177" s="218"/>
      <c r="CEZ2177" s="218"/>
      <c r="CFA2177" s="218"/>
      <c r="CFB2177" s="218"/>
      <c r="CFC2177" s="218"/>
      <c r="CFD2177" s="218"/>
      <c r="CFE2177" s="218"/>
      <c r="CFF2177" s="218"/>
      <c r="CFG2177" s="218"/>
      <c r="CFH2177" s="218"/>
      <c r="CFI2177" s="218"/>
      <c r="CFJ2177" s="218"/>
      <c r="CFK2177" s="218"/>
      <c r="CFL2177" s="218"/>
      <c r="CFM2177" s="218"/>
      <c r="CFN2177" s="218"/>
      <c r="CFO2177" s="218"/>
      <c r="CFP2177" s="218"/>
      <c r="CFQ2177" s="218"/>
      <c r="CFR2177" s="218"/>
      <c r="CFS2177" s="218"/>
      <c r="CFT2177" s="218"/>
      <c r="CFU2177" s="218"/>
      <c r="CFV2177" s="218"/>
      <c r="CFW2177" s="218"/>
      <c r="CFX2177" s="218"/>
      <c r="CFY2177" s="218"/>
      <c r="CFZ2177" s="218"/>
      <c r="CGA2177" s="218"/>
      <c r="CGB2177" s="218"/>
      <c r="CGC2177" s="218"/>
      <c r="CGD2177" s="218"/>
      <c r="CGE2177" s="218"/>
      <c r="CGF2177" s="218"/>
      <c r="CGG2177" s="218"/>
      <c r="CGH2177" s="218"/>
      <c r="CGI2177" s="218"/>
      <c r="CGJ2177" s="218"/>
      <c r="CGK2177" s="218"/>
      <c r="CGL2177" s="218"/>
      <c r="CGM2177" s="218"/>
      <c r="CGN2177" s="218"/>
      <c r="CGO2177" s="218"/>
      <c r="CGP2177" s="218"/>
      <c r="CGQ2177" s="218"/>
      <c r="CGR2177" s="218"/>
      <c r="CGS2177" s="218"/>
      <c r="CGT2177" s="218"/>
      <c r="CGU2177" s="218"/>
      <c r="CGV2177" s="218"/>
      <c r="CGW2177" s="218"/>
      <c r="CGX2177" s="218"/>
      <c r="CGY2177" s="218"/>
      <c r="CGZ2177" s="218"/>
      <c r="CHA2177" s="218"/>
      <c r="CHB2177" s="218"/>
      <c r="CHC2177" s="218"/>
      <c r="CHD2177" s="218"/>
      <c r="CHE2177" s="218"/>
      <c r="CHF2177" s="218"/>
      <c r="CHG2177" s="218"/>
      <c r="CHH2177" s="218"/>
      <c r="CHI2177" s="218"/>
      <c r="CHJ2177" s="218"/>
      <c r="CHK2177" s="218"/>
      <c r="CHL2177" s="218"/>
      <c r="CHM2177" s="218"/>
      <c r="CHN2177" s="218"/>
      <c r="CHO2177" s="218"/>
      <c r="CHP2177" s="218"/>
      <c r="CHQ2177" s="218"/>
      <c r="CHR2177" s="218"/>
      <c r="CHS2177" s="218"/>
      <c r="CHT2177" s="218"/>
      <c r="CHU2177" s="218"/>
      <c r="CHV2177" s="218"/>
      <c r="CHW2177" s="218"/>
      <c r="CHX2177" s="218"/>
      <c r="CHY2177" s="218"/>
      <c r="CHZ2177" s="218"/>
      <c r="CIA2177" s="218"/>
      <c r="CIB2177" s="218"/>
      <c r="CIC2177" s="218"/>
      <c r="CID2177" s="218"/>
      <c r="CIE2177" s="218"/>
      <c r="CIF2177" s="218"/>
      <c r="CIG2177" s="218"/>
      <c r="CIH2177" s="218"/>
      <c r="CII2177" s="218"/>
      <c r="CIJ2177" s="218"/>
      <c r="CIK2177" s="218"/>
      <c r="CIL2177" s="218"/>
      <c r="CIM2177" s="218"/>
      <c r="CIN2177" s="218"/>
      <c r="CIO2177" s="218"/>
      <c r="CIP2177" s="218"/>
      <c r="CIQ2177" s="218"/>
      <c r="CIR2177" s="218"/>
      <c r="CIS2177" s="218"/>
      <c r="CIT2177" s="218"/>
      <c r="CIU2177" s="218"/>
      <c r="CIV2177" s="218"/>
      <c r="CIW2177" s="218"/>
      <c r="CIX2177" s="218"/>
      <c r="CIY2177" s="218"/>
      <c r="CIZ2177" s="218"/>
      <c r="CJA2177" s="218"/>
      <c r="CJB2177" s="218"/>
      <c r="CJC2177" s="218"/>
      <c r="CJD2177" s="218"/>
      <c r="CJE2177" s="218"/>
      <c r="CJF2177" s="218"/>
      <c r="CJG2177" s="218"/>
      <c r="CJH2177" s="218"/>
      <c r="CJI2177" s="218"/>
      <c r="CJJ2177" s="218"/>
      <c r="CJK2177" s="218"/>
      <c r="CJL2177" s="218"/>
      <c r="CJM2177" s="218"/>
      <c r="CJN2177" s="218"/>
      <c r="CJO2177" s="218"/>
      <c r="CJP2177" s="218"/>
      <c r="CJQ2177" s="218"/>
      <c r="CJR2177" s="218"/>
      <c r="CJS2177" s="218"/>
      <c r="CJT2177" s="218"/>
      <c r="CJU2177" s="218"/>
      <c r="CJV2177" s="218"/>
      <c r="CJW2177" s="218"/>
      <c r="CJX2177" s="218"/>
      <c r="CJY2177" s="218"/>
      <c r="CJZ2177" s="218"/>
      <c r="CKA2177" s="218"/>
      <c r="CKB2177" s="218"/>
      <c r="CKC2177" s="218"/>
      <c r="CKD2177" s="218"/>
      <c r="CKE2177" s="218"/>
      <c r="CKF2177" s="218"/>
      <c r="CKG2177" s="218"/>
      <c r="CKH2177" s="218"/>
      <c r="CKI2177" s="218"/>
      <c r="CKJ2177" s="218"/>
      <c r="CKK2177" s="218"/>
      <c r="CKL2177" s="218"/>
      <c r="CKM2177" s="218"/>
      <c r="CKN2177" s="218"/>
      <c r="CKO2177" s="218"/>
      <c r="CKP2177" s="218"/>
      <c r="CKQ2177" s="218"/>
      <c r="CKR2177" s="218"/>
      <c r="CKS2177" s="218"/>
      <c r="CKT2177" s="218"/>
      <c r="CKU2177" s="218"/>
      <c r="CKV2177" s="218"/>
      <c r="CKW2177" s="218"/>
      <c r="CKX2177" s="218"/>
      <c r="CKY2177" s="218"/>
      <c r="CKZ2177" s="218"/>
      <c r="CLA2177" s="218"/>
      <c r="CLB2177" s="218"/>
      <c r="CLC2177" s="218"/>
      <c r="CLD2177" s="218"/>
      <c r="CLE2177" s="218"/>
      <c r="CLF2177" s="218"/>
      <c r="CLG2177" s="218"/>
      <c r="CLH2177" s="218"/>
      <c r="CLI2177" s="218"/>
      <c r="CLJ2177" s="218"/>
      <c r="CLK2177" s="218"/>
      <c r="CLL2177" s="218"/>
      <c r="CLM2177" s="218"/>
      <c r="CLN2177" s="218"/>
      <c r="CLO2177" s="218"/>
      <c r="CLP2177" s="218"/>
      <c r="CLQ2177" s="218"/>
      <c r="CLR2177" s="218"/>
      <c r="CLS2177" s="218"/>
      <c r="CLT2177" s="218"/>
      <c r="CLU2177" s="218"/>
      <c r="CLV2177" s="218"/>
      <c r="CLW2177" s="218"/>
      <c r="CLX2177" s="218"/>
      <c r="CLY2177" s="218"/>
      <c r="CLZ2177" s="218"/>
      <c r="CMA2177" s="218"/>
      <c r="CMB2177" s="218"/>
      <c r="CMC2177" s="218"/>
      <c r="CMD2177" s="218"/>
      <c r="CME2177" s="218"/>
      <c r="CMF2177" s="218"/>
      <c r="CMG2177" s="218"/>
      <c r="CMH2177" s="218"/>
      <c r="CMI2177" s="218"/>
      <c r="CMJ2177" s="218"/>
      <c r="CMK2177" s="218"/>
      <c r="CML2177" s="218"/>
      <c r="CMM2177" s="218"/>
      <c r="CMN2177" s="218"/>
      <c r="CMO2177" s="218"/>
      <c r="CMP2177" s="218"/>
      <c r="CMQ2177" s="218"/>
      <c r="CMR2177" s="218"/>
      <c r="CMS2177" s="218"/>
      <c r="CMT2177" s="218"/>
      <c r="CMU2177" s="218"/>
      <c r="CMV2177" s="218"/>
      <c r="CMW2177" s="218"/>
      <c r="CMX2177" s="218"/>
      <c r="CMY2177" s="218"/>
      <c r="CMZ2177" s="218"/>
      <c r="CNA2177" s="218"/>
      <c r="CNB2177" s="218"/>
      <c r="CNC2177" s="218"/>
      <c r="CND2177" s="218"/>
      <c r="CNE2177" s="218"/>
      <c r="CNF2177" s="218"/>
      <c r="CNG2177" s="218"/>
      <c r="CNH2177" s="218"/>
      <c r="CNI2177" s="218"/>
      <c r="CNJ2177" s="218"/>
      <c r="CNK2177" s="218"/>
      <c r="CNL2177" s="218"/>
      <c r="CNM2177" s="218"/>
      <c r="CNN2177" s="218"/>
      <c r="CNO2177" s="218"/>
      <c r="CNP2177" s="218"/>
      <c r="CNQ2177" s="218"/>
      <c r="CNR2177" s="218"/>
      <c r="CNS2177" s="218"/>
      <c r="CNT2177" s="218"/>
      <c r="CNU2177" s="218"/>
      <c r="CNV2177" s="218"/>
      <c r="CNW2177" s="218"/>
      <c r="CNX2177" s="218"/>
      <c r="CNY2177" s="218"/>
      <c r="CNZ2177" s="218"/>
      <c r="COA2177" s="218"/>
      <c r="COB2177" s="218"/>
      <c r="COC2177" s="218"/>
      <c r="COD2177" s="218"/>
      <c r="COE2177" s="218"/>
      <c r="COF2177" s="218"/>
      <c r="COG2177" s="218"/>
      <c r="COH2177" s="218"/>
      <c r="COI2177" s="218"/>
      <c r="COJ2177" s="218"/>
      <c r="COK2177" s="218"/>
      <c r="COL2177" s="218"/>
      <c r="COM2177" s="218"/>
      <c r="CON2177" s="218"/>
      <c r="COO2177" s="218"/>
      <c r="COP2177" s="218"/>
      <c r="COQ2177" s="218"/>
      <c r="COR2177" s="218"/>
      <c r="COS2177" s="218"/>
      <c r="COT2177" s="218"/>
      <c r="COU2177" s="218"/>
      <c r="COV2177" s="218"/>
      <c r="COW2177" s="218"/>
      <c r="COX2177" s="218"/>
      <c r="COY2177" s="218"/>
      <c r="COZ2177" s="218"/>
      <c r="CPA2177" s="218"/>
      <c r="CPB2177" s="218"/>
      <c r="CPC2177" s="218"/>
      <c r="CPD2177" s="218"/>
      <c r="CPE2177" s="218"/>
      <c r="CPF2177" s="218"/>
      <c r="CPG2177" s="218"/>
      <c r="CPH2177" s="218"/>
      <c r="CPI2177" s="218"/>
      <c r="CPJ2177" s="218"/>
      <c r="CPK2177" s="218"/>
      <c r="CPL2177" s="218"/>
      <c r="CPM2177" s="218"/>
      <c r="CPN2177" s="218"/>
      <c r="CPO2177" s="218"/>
      <c r="CPP2177" s="218"/>
      <c r="CPQ2177" s="218"/>
      <c r="CPR2177" s="218"/>
      <c r="CPS2177" s="218"/>
      <c r="CPT2177" s="218"/>
      <c r="CPU2177" s="218"/>
      <c r="CPV2177" s="218"/>
      <c r="CPW2177" s="218"/>
      <c r="CPX2177" s="218"/>
      <c r="CPY2177" s="218"/>
      <c r="CPZ2177" s="218"/>
      <c r="CQA2177" s="218"/>
      <c r="CQB2177" s="218"/>
      <c r="CQC2177" s="218"/>
      <c r="CQD2177" s="218"/>
      <c r="CQE2177" s="218"/>
      <c r="CQF2177" s="218"/>
      <c r="CQG2177" s="218"/>
      <c r="CQH2177" s="218"/>
      <c r="CQI2177" s="218"/>
      <c r="CQJ2177" s="218"/>
      <c r="CQK2177" s="218"/>
      <c r="CQL2177" s="218"/>
      <c r="CQM2177" s="218"/>
      <c r="CQN2177" s="218"/>
      <c r="CQO2177" s="218"/>
      <c r="CQP2177" s="218"/>
      <c r="CQQ2177" s="218"/>
      <c r="CQR2177" s="218"/>
      <c r="CQS2177" s="218"/>
      <c r="CQT2177" s="218"/>
      <c r="CQU2177" s="218"/>
      <c r="CQV2177" s="218"/>
      <c r="CQW2177" s="218"/>
      <c r="CQX2177" s="218"/>
      <c r="CQY2177" s="218"/>
      <c r="CQZ2177" s="218"/>
      <c r="CRA2177" s="218"/>
      <c r="CRB2177" s="218"/>
      <c r="CRC2177" s="218"/>
      <c r="CRD2177" s="218"/>
      <c r="CRE2177" s="218"/>
      <c r="CRF2177" s="218"/>
      <c r="CRG2177" s="218"/>
      <c r="CRH2177" s="218"/>
      <c r="CRI2177" s="218"/>
      <c r="CRJ2177" s="218"/>
      <c r="CRK2177" s="218"/>
      <c r="CRL2177" s="218"/>
      <c r="CRM2177" s="218"/>
      <c r="CRN2177" s="218"/>
      <c r="CRO2177" s="218"/>
      <c r="CRP2177" s="218"/>
      <c r="CRQ2177" s="218"/>
      <c r="CRR2177" s="218"/>
      <c r="CRS2177" s="218"/>
      <c r="CRT2177" s="218"/>
      <c r="CRU2177" s="218"/>
      <c r="CRV2177" s="218"/>
      <c r="CRW2177" s="218"/>
      <c r="CRX2177" s="218"/>
      <c r="CRY2177" s="218"/>
      <c r="CRZ2177" s="218"/>
      <c r="CSA2177" s="218"/>
      <c r="CSB2177" s="218"/>
      <c r="CSC2177" s="218"/>
      <c r="CSD2177" s="218"/>
      <c r="CSE2177" s="218"/>
      <c r="CSF2177" s="218"/>
      <c r="CSG2177" s="218"/>
      <c r="CSH2177" s="218"/>
      <c r="CSI2177" s="218"/>
      <c r="CSJ2177" s="218"/>
      <c r="CSK2177" s="218"/>
      <c r="CSL2177" s="218"/>
      <c r="CSM2177" s="218"/>
      <c r="CSN2177" s="218"/>
      <c r="CSO2177" s="218"/>
      <c r="CSP2177" s="218"/>
      <c r="CSQ2177" s="218"/>
      <c r="CSR2177" s="218"/>
      <c r="CSS2177" s="218"/>
      <c r="CST2177" s="218"/>
      <c r="CSU2177" s="218"/>
      <c r="CSV2177" s="218"/>
      <c r="CSW2177" s="218"/>
      <c r="CSX2177" s="218"/>
      <c r="CSY2177" s="218"/>
      <c r="CSZ2177" s="218"/>
      <c r="CTA2177" s="218"/>
      <c r="CTB2177" s="218"/>
      <c r="CTC2177" s="218"/>
      <c r="CTD2177" s="218"/>
      <c r="CTE2177" s="218"/>
      <c r="CTF2177" s="218"/>
      <c r="CTG2177" s="218"/>
      <c r="CTH2177" s="218"/>
      <c r="CTI2177" s="218"/>
      <c r="CTJ2177" s="218"/>
      <c r="CTK2177" s="218"/>
      <c r="CTL2177" s="218"/>
      <c r="CTM2177" s="218"/>
      <c r="CTN2177" s="218"/>
      <c r="CTO2177" s="218"/>
      <c r="CTP2177" s="218"/>
      <c r="CTQ2177" s="218"/>
      <c r="CTR2177" s="218"/>
      <c r="CTS2177" s="218"/>
      <c r="CTT2177" s="218"/>
      <c r="CTU2177" s="218"/>
      <c r="CTV2177" s="218"/>
      <c r="CTW2177" s="218"/>
      <c r="CTX2177" s="218"/>
      <c r="CTY2177" s="218"/>
      <c r="CTZ2177" s="218"/>
      <c r="CUA2177" s="218"/>
      <c r="CUB2177" s="218"/>
      <c r="CUC2177" s="218"/>
      <c r="CUD2177" s="218"/>
      <c r="CUE2177" s="218"/>
      <c r="CUF2177" s="218"/>
      <c r="CUG2177" s="218"/>
      <c r="CUH2177" s="218"/>
      <c r="CUI2177" s="218"/>
      <c r="CUJ2177" s="218"/>
      <c r="CUK2177" s="218"/>
      <c r="CUL2177" s="218"/>
      <c r="CUM2177" s="218"/>
      <c r="CUN2177" s="218"/>
      <c r="CUO2177" s="218"/>
      <c r="CUP2177" s="218"/>
      <c r="CUQ2177" s="218"/>
      <c r="CUR2177" s="218"/>
      <c r="CUS2177" s="218"/>
      <c r="CUT2177" s="218"/>
      <c r="CUU2177" s="218"/>
      <c r="CUV2177" s="218"/>
      <c r="CUW2177" s="218"/>
      <c r="CUX2177" s="218"/>
      <c r="CUY2177" s="218"/>
      <c r="CUZ2177" s="218"/>
      <c r="CVA2177" s="218"/>
      <c r="CVB2177" s="218"/>
      <c r="CVC2177" s="218"/>
      <c r="CVD2177" s="218"/>
      <c r="CVE2177" s="218"/>
      <c r="CVF2177" s="218"/>
      <c r="CVG2177" s="218"/>
      <c r="CVH2177" s="218"/>
      <c r="CVI2177" s="218"/>
      <c r="CVJ2177" s="218"/>
      <c r="CVK2177" s="218"/>
      <c r="CVL2177" s="218"/>
      <c r="CVM2177" s="218"/>
      <c r="CVN2177" s="218"/>
      <c r="CVO2177" s="218"/>
      <c r="CVP2177" s="218"/>
      <c r="CVQ2177" s="218"/>
      <c r="CVR2177" s="218"/>
      <c r="CVS2177" s="218"/>
      <c r="CVT2177" s="218"/>
      <c r="CVU2177" s="218"/>
      <c r="CVV2177" s="218"/>
      <c r="CVW2177" s="218"/>
      <c r="CVX2177" s="218"/>
      <c r="CVY2177" s="218"/>
      <c r="CVZ2177" s="218"/>
      <c r="CWA2177" s="218"/>
      <c r="CWB2177" s="218"/>
      <c r="CWC2177" s="218"/>
      <c r="CWD2177" s="218"/>
      <c r="CWE2177" s="218"/>
      <c r="CWF2177" s="218"/>
      <c r="CWG2177" s="218"/>
      <c r="CWH2177" s="218"/>
      <c r="CWI2177" s="218"/>
      <c r="CWJ2177" s="218"/>
      <c r="CWK2177" s="218"/>
      <c r="CWL2177" s="218"/>
      <c r="CWM2177" s="218"/>
      <c r="CWN2177" s="218"/>
      <c r="CWO2177" s="218"/>
      <c r="CWP2177" s="218"/>
      <c r="CWQ2177" s="218"/>
      <c r="CWR2177" s="218"/>
      <c r="CWS2177" s="218"/>
      <c r="CWT2177" s="218"/>
      <c r="CWU2177" s="218"/>
      <c r="CWV2177" s="218"/>
      <c r="CWW2177" s="218"/>
      <c r="CWX2177" s="218"/>
      <c r="CWY2177" s="218"/>
      <c r="CWZ2177" s="218"/>
      <c r="CXA2177" s="218"/>
      <c r="CXB2177" s="218"/>
      <c r="CXC2177" s="218"/>
      <c r="CXD2177" s="218"/>
      <c r="CXE2177" s="218"/>
      <c r="CXF2177" s="218"/>
      <c r="CXG2177" s="218"/>
      <c r="CXH2177" s="218"/>
      <c r="CXI2177" s="218"/>
      <c r="CXJ2177" s="218"/>
      <c r="CXK2177" s="218"/>
      <c r="CXL2177" s="218"/>
      <c r="CXM2177" s="218"/>
      <c r="CXN2177" s="218"/>
      <c r="CXO2177" s="218"/>
      <c r="CXP2177" s="218"/>
      <c r="CXQ2177" s="218"/>
      <c r="CXR2177" s="218"/>
      <c r="CXS2177" s="218"/>
      <c r="CXT2177" s="218"/>
      <c r="CXU2177" s="218"/>
      <c r="CXV2177" s="218"/>
      <c r="CXW2177" s="218"/>
      <c r="CXX2177" s="218"/>
      <c r="CXY2177" s="218"/>
      <c r="CXZ2177" s="218"/>
      <c r="CYA2177" s="218"/>
      <c r="CYB2177" s="218"/>
      <c r="CYC2177" s="218"/>
      <c r="CYD2177" s="218"/>
      <c r="CYE2177" s="218"/>
      <c r="CYF2177" s="218"/>
      <c r="CYG2177" s="218"/>
      <c r="CYH2177" s="218"/>
      <c r="CYI2177" s="218"/>
      <c r="CYJ2177" s="218"/>
      <c r="CYK2177" s="218"/>
      <c r="CYL2177" s="218"/>
      <c r="CYM2177" s="218"/>
      <c r="CYN2177" s="218"/>
      <c r="CYO2177" s="218"/>
      <c r="CYP2177" s="218"/>
      <c r="CYQ2177" s="218"/>
      <c r="CYR2177" s="218"/>
      <c r="CYS2177" s="218"/>
      <c r="CYT2177" s="218"/>
      <c r="CYU2177" s="218"/>
      <c r="CYV2177" s="218"/>
      <c r="CYW2177" s="218"/>
      <c r="CYX2177" s="218"/>
      <c r="CYY2177" s="218"/>
      <c r="CYZ2177" s="218"/>
      <c r="CZA2177" s="218"/>
      <c r="CZB2177" s="218"/>
      <c r="CZC2177" s="218"/>
      <c r="CZD2177" s="218"/>
      <c r="CZE2177" s="218"/>
      <c r="CZF2177" s="218"/>
      <c r="CZG2177" s="218"/>
      <c r="CZH2177" s="218"/>
      <c r="CZI2177" s="218"/>
      <c r="CZJ2177" s="218"/>
      <c r="CZK2177" s="218"/>
      <c r="CZL2177" s="218"/>
      <c r="CZM2177" s="218"/>
      <c r="CZN2177" s="218"/>
      <c r="CZO2177" s="218"/>
      <c r="CZP2177" s="218"/>
      <c r="CZQ2177" s="218"/>
      <c r="CZR2177" s="218"/>
      <c r="CZS2177" s="218"/>
      <c r="CZT2177" s="218"/>
      <c r="CZU2177" s="218"/>
      <c r="CZV2177" s="218"/>
      <c r="CZW2177" s="218"/>
      <c r="CZX2177" s="218"/>
      <c r="CZY2177" s="218"/>
      <c r="CZZ2177" s="218"/>
      <c r="DAA2177" s="218"/>
      <c r="DAB2177" s="218"/>
      <c r="DAC2177" s="218"/>
      <c r="DAD2177" s="218"/>
      <c r="DAE2177" s="218"/>
      <c r="DAF2177" s="218"/>
      <c r="DAG2177" s="218"/>
      <c r="DAH2177" s="218"/>
      <c r="DAI2177" s="218"/>
      <c r="DAJ2177" s="218"/>
      <c r="DAK2177" s="218"/>
      <c r="DAL2177" s="218"/>
      <c r="DAM2177" s="218"/>
      <c r="DAN2177" s="218"/>
      <c r="DAO2177" s="218"/>
      <c r="DAP2177" s="218"/>
      <c r="DAQ2177" s="218"/>
      <c r="DAR2177" s="218"/>
      <c r="DAS2177" s="218"/>
      <c r="DAT2177" s="218"/>
      <c r="DAU2177" s="218"/>
      <c r="DAV2177" s="218"/>
      <c r="DAW2177" s="218"/>
      <c r="DAX2177" s="218"/>
      <c r="DAY2177" s="218"/>
      <c r="DAZ2177" s="218"/>
      <c r="DBA2177" s="218"/>
      <c r="DBB2177" s="218"/>
      <c r="DBC2177" s="218"/>
      <c r="DBD2177" s="218"/>
      <c r="DBE2177" s="218"/>
      <c r="DBF2177" s="218"/>
      <c r="DBG2177" s="218"/>
      <c r="DBH2177" s="218"/>
      <c r="DBI2177" s="218"/>
      <c r="DBJ2177" s="218"/>
      <c r="DBK2177" s="218"/>
      <c r="DBL2177" s="218"/>
      <c r="DBM2177" s="218"/>
      <c r="DBN2177" s="218"/>
      <c r="DBO2177" s="218"/>
      <c r="DBP2177" s="218"/>
      <c r="DBQ2177" s="218"/>
      <c r="DBR2177" s="218"/>
      <c r="DBS2177" s="218"/>
      <c r="DBT2177" s="218"/>
      <c r="DBU2177" s="218"/>
      <c r="DBV2177" s="218"/>
      <c r="DBW2177" s="218"/>
      <c r="DBX2177" s="218"/>
      <c r="DBY2177" s="218"/>
      <c r="DBZ2177" s="218"/>
      <c r="DCA2177" s="218"/>
      <c r="DCB2177" s="218"/>
      <c r="DCC2177" s="218"/>
      <c r="DCD2177" s="218"/>
      <c r="DCE2177" s="218"/>
      <c r="DCF2177" s="218"/>
      <c r="DCG2177" s="218"/>
      <c r="DCH2177" s="218"/>
      <c r="DCI2177" s="218"/>
      <c r="DCJ2177" s="218"/>
      <c r="DCK2177" s="218"/>
      <c r="DCL2177" s="218"/>
      <c r="DCM2177" s="218"/>
      <c r="DCN2177" s="218"/>
      <c r="DCO2177" s="218"/>
      <c r="DCP2177" s="218"/>
      <c r="DCQ2177" s="218"/>
      <c r="DCR2177" s="218"/>
      <c r="DCS2177" s="218"/>
      <c r="DCT2177" s="218"/>
      <c r="DCU2177" s="218"/>
      <c r="DCV2177" s="218"/>
      <c r="DCW2177" s="218"/>
      <c r="DCX2177" s="218"/>
      <c r="DCY2177" s="218"/>
      <c r="DCZ2177" s="218"/>
      <c r="DDA2177" s="218"/>
      <c r="DDB2177" s="218"/>
      <c r="DDC2177" s="218"/>
      <c r="DDD2177" s="218"/>
      <c r="DDE2177" s="218"/>
      <c r="DDF2177" s="218"/>
      <c r="DDG2177" s="218"/>
      <c r="DDH2177" s="218"/>
      <c r="DDI2177" s="218"/>
      <c r="DDJ2177" s="218"/>
      <c r="DDK2177" s="218"/>
      <c r="DDL2177" s="218"/>
      <c r="DDM2177" s="218"/>
      <c r="DDN2177" s="218"/>
      <c r="DDO2177" s="218"/>
      <c r="DDP2177" s="218"/>
      <c r="DDQ2177" s="218"/>
      <c r="DDR2177" s="218"/>
      <c r="DDS2177" s="218"/>
      <c r="DDT2177" s="218"/>
      <c r="DDU2177" s="218"/>
      <c r="DDV2177" s="218"/>
      <c r="DDW2177" s="218"/>
      <c r="DDX2177" s="218"/>
      <c r="DDY2177" s="218"/>
      <c r="DDZ2177" s="218"/>
      <c r="DEA2177" s="218"/>
      <c r="DEB2177" s="218"/>
      <c r="DEC2177" s="218"/>
      <c r="DED2177" s="218"/>
      <c r="DEE2177" s="218"/>
      <c r="DEF2177" s="218"/>
      <c r="DEG2177" s="218"/>
      <c r="DEH2177" s="218"/>
      <c r="DEI2177" s="218"/>
      <c r="DEJ2177" s="218"/>
      <c r="DEK2177" s="218"/>
      <c r="DEL2177" s="218"/>
      <c r="DEM2177" s="218"/>
      <c r="DEN2177" s="218"/>
      <c r="DEO2177" s="218"/>
      <c r="DEP2177" s="218"/>
      <c r="DEQ2177" s="218"/>
      <c r="DER2177" s="218"/>
      <c r="DES2177" s="218"/>
      <c r="DET2177" s="218"/>
      <c r="DEU2177" s="218"/>
      <c r="DEV2177" s="218"/>
      <c r="DEW2177" s="218"/>
      <c r="DEX2177" s="218"/>
      <c r="DEY2177" s="218"/>
      <c r="DEZ2177" s="218"/>
      <c r="DFA2177" s="218"/>
      <c r="DFB2177" s="218"/>
      <c r="DFC2177" s="218"/>
      <c r="DFD2177" s="218"/>
      <c r="DFE2177" s="218"/>
      <c r="DFF2177" s="218"/>
      <c r="DFG2177" s="218"/>
      <c r="DFH2177" s="218"/>
      <c r="DFI2177" s="218"/>
      <c r="DFJ2177" s="218"/>
      <c r="DFK2177" s="218"/>
      <c r="DFL2177" s="218"/>
      <c r="DFM2177" s="218"/>
      <c r="DFN2177" s="218"/>
      <c r="DFO2177" s="218"/>
      <c r="DFP2177" s="218"/>
      <c r="DFQ2177" s="218"/>
      <c r="DFR2177" s="218"/>
      <c r="DFS2177" s="218"/>
      <c r="DFT2177" s="218"/>
      <c r="DFU2177" s="218"/>
      <c r="DFV2177" s="218"/>
      <c r="DFW2177" s="218"/>
      <c r="DFX2177" s="218"/>
      <c r="DFY2177" s="218"/>
      <c r="DFZ2177" s="218"/>
      <c r="DGA2177" s="218"/>
      <c r="DGB2177" s="218"/>
      <c r="DGC2177" s="218"/>
      <c r="DGD2177" s="218"/>
      <c r="DGE2177" s="218"/>
      <c r="DGF2177" s="218"/>
      <c r="DGG2177" s="218"/>
      <c r="DGH2177" s="218"/>
      <c r="DGI2177" s="218"/>
      <c r="DGJ2177" s="218"/>
      <c r="DGK2177" s="218"/>
      <c r="DGL2177" s="218"/>
      <c r="DGM2177" s="218"/>
      <c r="DGN2177" s="218"/>
      <c r="DGO2177" s="218"/>
      <c r="DGP2177" s="218"/>
      <c r="DGQ2177" s="218"/>
      <c r="DGR2177" s="218"/>
      <c r="DGS2177" s="218"/>
      <c r="DGT2177" s="218"/>
      <c r="DGU2177" s="218"/>
      <c r="DGV2177" s="218"/>
      <c r="DGW2177" s="218"/>
      <c r="DGX2177" s="218"/>
      <c r="DGY2177" s="218"/>
      <c r="DGZ2177" s="218"/>
      <c r="DHA2177" s="218"/>
      <c r="DHB2177" s="218"/>
      <c r="DHC2177" s="218"/>
      <c r="DHD2177" s="218"/>
      <c r="DHE2177" s="218"/>
      <c r="DHF2177" s="218"/>
      <c r="DHG2177" s="218"/>
      <c r="DHH2177" s="218"/>
      <c r="DHI2177" s="218"/>
      <c r="DHJ2177" s="218"/>
      <c r="DHK2177" s="218"/>
      <c r="DHL2177" s="218"/>
      <c r="DHM2177" s="218"/>
      <c r="DHN2177" s="218"/>
      <c r="DHO2177" s="218"/>
      <c r="DHP2177" s="218"/>
      <c r="DHQ2177" s="218"/>
      <c r="DHR2177" s="218"/>
      <c r="DHS2177" s="218"/>
      <c r="DHT2177" s="218"/>
      <c r="DHU2177" s="218"/>
      <c r="DHV2177" s="218"/>
      <c r="DHW2177" s="218"/>
      <c r="DHX2177" s="218"/>
      <c r="DHY2177" s="218"/>
      <c r="DHZ2177" s="218"/>
      <c r="DIA2177" s="218"/>
      <c r="DIB2177" s="218"/>
      <c r="DIC2177" s="218"/>
      <c r="DID2177" s="218"/>
      <c r="DIE2177" s="218"/>
      <c r="DIF2177" s="218"/>
      <c r="DIG2177" s="218"/>
      <c r="DIH2177" s="218"/>
      <c r="DII2177" s="218"/>
      <c r="DIJ2177" s="218"/>
      <c r="DIK2177" s="218"/>
      <c r="DIL2177" s="218"/>
      <c r="DIM2177" s="218"/>
      <c r="DIN2177" s="218"/>
      <c r="DIO2177" s="218"/>
      <c r="DIP2177" s="218"/>
      <c r="DIQ2177" s="218"/>
      <c r="DIR2177" s="218"/>
      <c r="DIS2177" s="218"/>
      <c r="DIT2177" s="218"/>
      <c r="DIU2177" s="218"/>
      <c r="DIV2177" s="218"/>
      <c r="DIW2177" s="218"/>
      <c r="DIX2177" s="218"/>
      <c r="DIY2177" s="218"/>
      <c r="DIZ2177" s="218"/>
      <c r="DJA2177" s="218"/>
      <c r="DJB2177" s="218"/>
      <c r="DJC2177" s="218"/>
      <c r="DJD2177" s="218"/>
      <c r="DJE2177" s="218"/>
      <c r="DJF2177" s="218"/>
      <c r="DJG2177" s="218"/>
      <c r="DJH2177" s="218"/>
      <c r="DJI2177" s="218"/>
      <c r="DJJ2177" s="218"/>
      <c r="DJK2177" s="218"/>
      <c r="DJL2177" s="218"/>
      <c r="DJM2177" s="218"/>
      <c r="DJN2177" s="218"/>
      <c r="DJO2177" s="218"/>
      <c r="DJP2177" s="218"/>
      <c r="DJQ2177" s="218"/>
      <c r="DJR2177" s="218"/>
      <c r="DJS2177" s="218"/>
      <c r="DJT2177" s="218"/>
      <c r="DJU2177" s="218"/>
      <c r="DJV2177" s="218"/>
      <c r="DJW2177" s="218"/>
      <c r="DJX2177" s="218"/>
      <c r="DJY2177" s="218"/>
      <c r="DJZ2177" s="218"/>
      <c r="DKA2177" s="218"/>
      <c r="DKB2177" s="218"/>
      <c r="DKC2177" s="218"/>
      <c r="DKD2177" s="218"/>
      <c r="DKE2177" s="218"/>
      <c r="DKF2177" s="218"/>
      <c r="DKG2177" s="218"/>
      <c r="DKH2177" s="218"/>
      <c r="DKI2177" s="218"/>
      <c r="DKJ2177" s="218"/>
      <c r="DKK2177" s="218"/>
      <c r="DKL2177" s="218"/>
      <c r="DKM2177" s="218"/>
      <c r="DKN2177" s="218"/>
      <c r="DKO2177" s="218"/>
      <c r="DKP2177" s="218"/>
      <c r="DKQ2177" s="218"/>
      <c r="DKR2177" s="218"/>
      <c r="DKS2177" s="218"/>
      <c r="DKT2177" s="218"/>
      <c r="DKU2177" s="218"/>
      <c r="DKV2177" s="218"/>
      <c r="DKW2177" s="218"/>
      <c r="DKX2177" s="218"/>
      <c r="DKY2177" s="218"/>
      <c r="DKZ2177" s="218"/>
      <c r="DLA2177" s="218"/>
      <c r="DLB2177" s="218"/>
      <c r="DLC2177" s="218"/>
      <c r="DLD2177" s="218"/>
      <c r="DLE2177" s="218"/>
      <c r="DLF2177" s="218"/>
      <c r="DLG2177" s="218"/>
      <c r="DLH2177" s="218"/>
      <c r="DLI2177" s="218"/>
      <c r="DLJ2177" s="218"/>
      <c r="DLK2177" s="218"/>
      <c r="DLL2177" s="218"/>
      <c r="DLM2177" s="218"/>
      <c r="DLN2177" s="218"/>
      <c r="DLO2177" s="218"/>
      <c r="DLP2177" s="218"/>
      <c r="DLQ2177" s="218"/>
      <c r="DLR2177" s="218"/>
      <c r="DLS2177" s="218"/>
      <c r="DLT2177" s="218"/>
      <c r="DLU2177" s="218"/>
      <c r="DLV2177" s="218"/>
      <c r="DLW2177" s="218"/>
      <c r="DLX2177" s="218"/>
      <c r="DLY2177" s="218"/>
      <c r="DLZ2177" s="218"/>
      <c r="DMA2177" s="218"/>
      <c r="DMB2177" s="218"/>
      <c r="DMC2177" s="218"/>
      <c r="DMD2177" s="218"/>
      <c r="DME2177" s="218"/>
      <c r="DMF2177" s="218"/>
      <c r="DMG2177" s="218"/>
      <c r="DMH2177" s="218"/>
      <c r="DMI2177" s="218"/>
      <c r="DMJ2177" s="218"/>
      <c r="DMK2177" s="218"/>
      <c r="DML2177" s="218"/>
      <c r="DMM2177" s="218"/>
      <c r="DMN2177" s="218"/>
      <c r="DMO2177" s="218"/>
      <c r="DMP2177" s="218"/>
      <c r="DMQ2177" s="218"/>
      <c r="DMR2177" s="218"/>
      <c r="DMS2177" s="218"/>
      <c r="DMT2177" s="218"/>
      <c r="DMU2177" s="218"/>
      <c r="DMV2177" s="218"/>
      <c r="DMW2177" s="218"/>
      <c r="DMX2177" s="218"/>
      <c r="DMY2177" s="218"/>
      <c r="DMZ2177" s="218"/>
      <c r="DNA2177" s="218"/>
      <c r="DNB2177" s="218"/>
      <c r="DNC2177" s="218"/>
      <c r="DND2177" s="218"/>
      <c r="DNE2177" s="218"/>
      <c r="DNF2177" s="218"/>
      <c r="DNG2177" s="218"/>
      <c r="DNH2177" s="218"/>
      <c r="DNI2177" s="218"/>
      <c r="DNJ2177" s="218"/>
      <c r="DNK2177" s="218"/>
      <c r="DNL2177" s="218"/>
      <c r="DNM2177" s="218"/>
      <c r="DNN2177" s="218"/>
      <c r="DNO2177" s="218"/>
      <c r="DNP2177" s="218"/>
      <c r="DNQ2177" s="218"/>
      <c r="DNR2177" s="218"/>
      <c r="DNS2177" s="218"/>
      <c r="DNT2177" s="218"/>
      <c r="DNU2177" s="218"/>
      <c r="DNV2177" s="218"/>
      <c r="DNW2177" s="218"/>
      <c r="DNX2177" s="218"/>
      <c r="DNY2177" s="218"/>
      <c r="DNZ2177" s="218"/>
      <c r="DOA2177" s="218"/>
      <c r="DOB2177" s="218"/>
      <c r="DOC2177" s="218"/>
      <c r="DOD2177" s="218"/>
      <c r="DOE2177" s="218"/>
      <c r="DOF2177" s="218"/>
      <c r="DOG2177" s="218"/>
      <c r="DOH2177" s="218"/>
      <c r="DOI2177" s="218"/>
      <c r="DOJ2177" s="218"/>
      <c r="DOK2177" s="218"/>
      <c r="DOL2177" s="218"/>
      <c r="DOM2177" s="218"/>
      <c r="DON2177" s="218"/>
      <c r="DOO2177" s="218"/>
      <c r="DOP2177" s="218"/>
      <c r="DOQ2177" s="218"/>
      <c r="DOR2177" s="218"/>
      <c r="DOS2177" s="218"/>
      <c r="DOT2177" s="218"/>
      <c r="DOU2177" s="218"/>
      <c r="DOV2177" s="218"/>
      <c r="DOW2177" s="218"/>
      <c r="DOX2177" s="218"/>
      <c r="DOY2177" s="218"/>
      <c r="DOZ2177" s="218"/>
      <c r="DPA2177" s="218"/>
      <c r="DPB2177" s="218"/>
      <c r="DPC2177" s="218"/>
      <c r="DPD2177" s="218"/>
      <c r="DPE2177" s="218"/>
      <c r="DPF2177" s="218"/>
      <c r="DPG2177" s="218"/>
      <c r="DPH2177" s="218"/>
      <c r="DPI2177" s="218"/>
      <c r="DPJ2177" s="218"/>
      <c r="DPK2177" s="218"/>
      <c r="DPL2177" s="218"/>
      <c r="DPM2177" s="218"/>
      <c r="DPN2177" s="218"/>
      <c r="DPO2177" s="218"/>
      <c r="DPP2177" s="218"/>
      <c r="DPQ2177" s="218"/>
      <c r="DPR2177" s="218"/>
      <c r="DPS2177" s="218"/>
      <c r="DPT2177" s="218"/>
      <c r="DPU2177" s="218"/>
      <c r="DPV2177" s="218"/>
      <c r="DPW2177" s="218"/>
      <c r="DPX2177" s="218"/>
      <c r="DPY2177" s="218"/>
      <c r="DPZ2177" s="218"/>
      <c r="DQA2177" s="218"/>
      <c r="DQB2177" s="218"/>
      <c r="DQC2177" s="218"/>
      <c r="DQD2177" s="218"/>
      <c r="DQE2177" s="218"/>
      <c r="DQF2177" s="218"/>
      <c r="DQG2177" s="218"/>
      <c r="DQH2177" s="218"/>
      <c r="DQI2177" s="218"/>
      <c r="DQJ2177" s="218"/>
      <c r="DQK2177" s="218"/>
      <c r="DQL2177" s="218"/>
      <c r="DQM2177" s="218"/>
      <c r="DQN2177" s="218"/>
      <c r="DQO2177" s="218"/>
      <c r="DQP2177" s="218"/>
      <c r="DQQ2177" s="218"/>
      <c r="DQR2177" s="218"/>
      <c r="DQS2177" s="218"/>
      <c r="DQT2177" s="218"/>
      <c r="DQU2177" s="218"/>
      <c r="DQV2177" s="218"/>
      <c r="DQW2177" s="218"/>
      <c r="DQX2177" s="218"/>
      <c r="DQY2177" s="218"/>
      <c r="DQZ2177" s="218"/>
      <c r="DRA2177" s="218"/>
      <c r="DRB2177" s="218"/>
      <c r="DRC2177" s="218"/>
      <c r="DRD2177" s="218"/>
      <c r="DRE2177" s="218"/>
      <c r="DRF2177" s="218"/>
      <c r="DRG2177" s="218"/>
      <c r="DRH2177" s="218"/>
      <c r="DRI2177" s="218"/>
      <c r="DRJ2177" s="218"/>
      <c r="DRK2177" s="218"/>
      <c r="DRL2177" s="218"/>
      <c r="DRM2177" s="218"/>
      <c r="DRN2177" s="218"/>
      <c r="DRO2177" s="218"/>
      <c r="DRP2177" s="218"/>
      <c r="DRQ2177" s="218"/>
      <c r="DRR2177" s="218"/>
      <c r="DRS2177" s="218"/>
      <c r="DRT2177" s="218"/>
      <c r="DRU2177" s="218"/>
      <c r="DRV2177" s="218"/>
      <c r="DRW2177" s="218"/>
      <c r="DRX2177" s="218"/>
      <c r="DRY2177" s="218"/>
      <c r="DRZ2177" s="218"/>
      <c r="DSA2177" s="218"/>
      <c r="DSB2177" s="218"/>
      <c r="DSC2177" s="218"/>
      <c r="DSD2177" s="218"/>
      <c r="DSE2177" s="218"/>
      <c r="DSF2177" s="218"/>
      <c r="DSG2177" s="218"/>
      <c r="DSH2177" s="218"/>
      <c r="DSI2177" s="218"/>
      <c r="DSJ2177" s="218"/>
      <c r="DSK2177" s="218"/>
      <c r="DSL2177" s="218"/>
      <c r="DSM2177" s="218"/>
      <c r="DSN2177" s="218"/>
      <c r="DSO2177" s="218"/>
      <c r="DSP2177" s="218"/>
      <c r="DSQ2177" s="218"/>
      <c r="DSR2177" s="218"/>
      <c r="DSS2177" s="218"/>
      <c r="DST2177" s="218"/>
      <c r="DSU2177" s="218"/>
      <c r="DSV2177" s="218"/>
      <c r="DSW2177" s="218"/>
      <c r="DSX2177" s="218"/>
      <c r="DSY2177" s="218"/>
      <c r="DSZ2177" s="218"/>
      <c r="DTA2177" s="218"/>
      <c r="DTB2177" s="218"/>
      <c r="DTC2177" s="218"/>
      <c r="DTD2177" s="218"/>
      <c r="DTE2177" s="218"/>
      <c r="DTF2177" s="218"/>
      <c r="DTG2177" s="218"/>
      <c r="DTH2177" s="218"/>
      <c r="DTI2177" s="218"/>
      <c r="DTJ2177" s="218"/>
      <c r="DTK2177" s="218"/>
      <c r="DTL2177" s="218"/>
      <c r="DTM2177" s="218"/>
      <c r="DTN2177" s="218"/>
      <c r="DTO2177" s="218"/>
      <c r="DTP2177" s="218"/>
      <c r="DTQ2177" s="218"/>
      <c r="DTR2177" s="218"/>
      <c r="DTS2177" s="218"/>
      <c r="DTT2177" s="218"/>
      <c r="DTU2177" s="218"/>
      <c r="DTV2177" s="218"/>
      <c r="DTW2177" s="218"/>
      <c r="DTX2177" s="218"/>
      <c r="DTY2177" s="218"/>
      <c r="DTZ2177" s="218"/>
      <c r="DUA2177" s="218"/>
      <c r="DUB2177" s="218"/>
      <c r="DUC2177" s="218"/>
      <c r="DUD2177" s="218"/>
      <c r="DUE2177" s="218"/>
      <c r="DUF2177" s="218"/>
      <c r="DUG2177" s="218"/>
      <c r="DUH2177" s="218"/>
      <c r="DUI2177" s="218"/>
      <c r="DUJ2177" s="218"/>
      <c r="DUK2177" s="218"/>
      <c r="DUL2177" s="218"/>
      <c r="DUM2177" s="218"/>
      <c r="DUN2177" s="218"/>
      <c r="DUO2177" s="218"/>
      <c r="DUP2177" s="218"/>
      <c r="DUQ2177" s="218"/>
      <c r="DUR2177" s="218"/>
      <c r="DUS2177" s="218"/>
      <c r="DUT2177" s="218"/>
      <c r="DUU2177" s="218"/>
      <c r="DUV2177" s="218"/>
      <c r="DUW2177" s="218"/>
      <c r="DUX2177" s="218"/>
      <c r="DUY2177" s="218"/>
      <c r="DUZ2177" s="218"/>
      <c r="DVA2177" s="218"/>
      <c r="DVB2177" s="218"/>
      <c r="DVC2177" s="218"/>
      <c r="DVD2177" s="218"/>
      <c r="DVE2177" s="218"/>
      <c r="DVF2177" s="218"/>
      <c r="DVG2177" s="218"/>
      <c r="DVH2177" s="218"/>
      <c r="DVI2177" s="218"/>
      <c r="DVJ2177" s="218"/>
      <c r="DVK2177" s="218"/>
      <c r="DVL2177" s="218"/>
      <c r="DVM2177" s="218"/>
      <c r="DVN2177" s="218"/>
      <c r="DVO2177" s="218"/>
      <c r="DVP2177" s="218"/>
      <c r="DVQ2177" s="218"/>
      <c r="DVR2177" s="218"/>
      <c r="DVS2177" s="218"/>
      <c r="DVT2177" s="218"/>
      <c r="DVU2177" s="218"/>
      <c r="DVV2177" s="218"/>
      <c r="DVW2177" s="218"/>
      <c r="DVX2177" s="218"/>
      <c r="DVY2177" s="218"/>
      <c r="DVZ2177" s="218"/>
      <c r="DWA2177" s="218"/>
      <c r="DWB2177" s="218"/>
      <c r="DWC2177" s="218"/>
      <c r="DWD2177" s="218"/>
      <c r="DWE2177" s="218"/>
      <c r="DWF2177" s="218"/>
      <c r="DWG2177" s="218"/>
      <c r="DWH2177" s="218"/>
      <c r="DWI2177" s="218"/>
      <c r="DWJ2177" s="218"/>
      <c r="DWK2177" s="218"/>
      <c r="DWL2177" s="218"/>
      <c r="DWM2177" s="218"/>
      <c r="DWN2177" s="218"/>
      <c r="DWO2177" s="218"/>
      <c r="DWP2177" s="218"/>
      <c r="DWQ2177" s="218"/>
      <c r="DWR2177" s="218"/>
      <c r="DWS2177" s="218"/>
      <c r="DWT2177" s="218"/>
      <c r="DWU2177" s="218"/>
      <c r="DWV2177" s="218"/>
      <c r="DWW2177" s="218"/>
      <c r="DWX2177" s="218"/>
      <c r="DWY2177" s="218"/>
      <c r="DWZ2177" s="218"/>
      <c r="DXA2177" s="218"/>
      <c r="DXB2177" s="218"/>
      <c r="DXC2177" s="218"/>
      <c r="DXD2177" s="218"/>
      <c r="DXE2177" s="218"/>
      <c r="DXF2177" s="218"/>
      <c r="DXG2177" s="218"/>
      <c r="DXH2177" s="218"/>
      <c r="DXI2177" s="218"/>
      <c r="DXJ2177" s="218"/>
      <c r="DXK2177" s="218"/>
      <c r="DXL2177" s="218"/>
      <c r="DXM2177" s="218"/>
      <c r="DXN2177" s="218"/>
      <c r="DXO2177" s="218"/>
      <c r="DXP2177" s="218"/>
      <c r="DXQ2177" s="218"/>
      <c r="DXR2177" s="218"/>
      <c r="DXS2177" s="218"/>
      <c r="DXT2177" s="218"/>
      <c r="DXU2177" s="218"/>
      <c r="DXV2177" s="218"/>
      <c r="DXW2177" s="218"/>
      <c r="DXX2177" s="218"/>
      <c r="DXY2177" s="218"/>
      <c r="DXZ2177" s="218"/>
      <c r="DYA2177" s="218"/>
      <c r="DYB2177" s="218"/>
      <c r="DYC2177" s="218"/>
      <c r="DYD2177" s="218"/>
      <c r="DYE2177" s="218"/>
      <c r="DYF2177" s="218"/>
      <c r="DYG2177" s="218"/>
      <c r="DYH2177" s="218"/>
      <c r="DYI2177" s="218"/>
      <c r="DYJ2177" s="218"/>
      <c r="DYK2177" s="218"/>
      <c r="DYL2177" s="218"/>
      <c r="DYM2177" s="218"/>
      <c r="DYN2177" s="218"/>
      <c r="DYO2177" s="218"/>
      <c r="DYP2177" s="218"/>
      <c r="DYQ2177" s="218"/>
      <c r="DYR2177" s="218"/>
      <c r="DYS2177" s="218"/>
      <c r="DYT2177" s="218"/>
      <c r="DYU2177" s="218"/>
      <c r="DYV2177" s="218"/>
      <c r="DYW2177" s="218"/>
      <c r="DYX2177" s="218"/>
      <c r="DYY2177" s="218"/>
      <c r="DYZ2177" s="218"/>
      <c r="DZA2177" s="218"/>
      <c r="DZB2177" s="218"/>
      <c r="DZC2177" s="218"/>
      <c r="DZD2177" s="218"/>
      <c r="DZE2177" s="218"/>
      <c r="DZF2177" s="218"/>
      <c r="DZG2177" s="218"/>
      <c r="DZH2177" s="218"/>
      <c r="DZI2177" s="218"/>
      <c r="DZJ2177" s="218"/>
      <c r="DZK2177" s="218"/>
      <c r="DZL2177" s="218"/>
      <c r="DZM2177" s="218"/>
      <c r="DZN2177" s="218"/>
      <c r="DZO2177" s="218"/>
      <c r="DZP2177" s="218"/>
      <c r="DZQ2177" s="218"/>
      <c r="DZR2177" s="218"/>
      <c r="DZS2177" s="218"/>
      <c r="DZT2177" s="218"/>
      <c r="DZU2177" s="218"/>
      <c r="DZV2177" s="218"/>
      <c r="DZW2177" s="218"/>
      <c r="DZX2177" s="218"/>
      <c r="DZY2177" s="218"/>
      <c r="DZZ2177" s="218"/>
      <c r="EAA2177" s="218"/>
      <c r="EAB2177" s="218"/>
      <c r="EAC2177" s="218"/>
      <c r="EAD2177" s="218"/>
      <c r="EAE2177" s="218"/>
      <c r="EAF2177" s="218"/>
      <c r="EAG2177" s="218"/>
      <c r="EAH2177" s="218"/>
      <c r="EAI2177" s="218"/>
      <c r="EAJ2177" s="218"/>
      <c r="EAK2177" s="218"/>
      <c r="EAL2177" s="218"/>
      <c r="EAM2177" s="218"/>
      <c r="EAN2177" s="218"/>
      <c r="EAO2177" s="218"/>
      <c r="EAP2177" s="218"/>
      <c r="EAQ2177" s="218"/>
      <c r="EAR2177" s="218"/>
      <c r="EAS2177" s="218"/>
      <c r="EAT2177" s="218"/>
      <c r="EAU2177" s="218"/>
      <c r="EAV2177" s="218"/>
      <c r="EAW2177" s="218"/>
      <c r="EAX2177" s="218"/>
      <c r="EAY2177" s="218"/>
      <c r="EAZ2177" s="218"/>
      <c r="EBA2177" s="218"/>
      <c r="EBB2177" s="218"/>
      <c r="EBC2177" s="218"/>
      <c r="EBD2177" s="218"/>
      <c r="EBE2177" s="218"/>
      <c r="EBF2177" s="218"/>
      <c r="EBG2177" s="218"/>
      <c r="EBH2177" s="218"/>
      <c r="EBI2177" s="218"/>
      <c r="EBJ2177" s="218"/>
      <c r="EBK2177" s="218"/>
      <c r="EBL2177" s="218"/>
      <c r="EBM2177" s="218"/>
      <c r="EBN2177" s="218"/>
      <c r="EBO2177" s="218"/>
      <c r="EBP2177" s="218"/>
      <c r="EBQ2177" s="218"/>
      <c r="EBR2177" s="218"/>
      <c r="EBS2177" s="218"/>
      <c r="EBT2177" s="218"/>
      <c r="EBU2177" s="218"/>
      <c r="EBV2177" s="218"/>
      <c r="EBW2177" s="218"/>
      <c r="EBX2177" s="218"/>
      <c r="EBY2177" s="218"/>
      <c r="EBZ2177" s="218"/>
      <c r="ECA2177" s="218"/>
      <c r="ECB2177" s="218"/>
      <c r="ECC2177" s="218"/>
      <c r="ECD2177" s="218"/>
      <c r="ECE2177" s="218"/>
      <c r="ECF2177" s="218"/>
      <c r="ECG2177" s="218"/>
      <c r="ECH2177" s="218"/>
      <c r="ECI2177" s="218"/>
      <c r="ECJ2177" s="218"/>
      <c r="ECK2177" s="218"/>
      <c r="ECL2177" s="218"/>
      <c r="ECM2177" s="218"/>
      <c r="ECN2177" s="218"/>
      <c r="ECO2177" s="218"/>
      <c r="ECP2177" s="218"/>
      <c r="ECQ2177" s="218"/>
      <c r="ECR2177" s="218"/>
      <c r="ECS2177" s="218"/>
      <c r="ECT2177" s="218"/>
      <c r="ECU2177" s="218"/>
      <c r="ECV2177" s="218"/>
      <c r="ECW2177" s="218"/>
      <c r="ECX2177" s="218"/>
      <c r="ECY2177" s="218"/>
      <c r="ECZ2177" s="218"/>
      <c r="EDA2177" s="218"/>
      <c r="EDB2177" s="218"/>
      <c r="EDC2177" s="218"/>
      <c r="EDD2177" s="218"/>
      <c r="EDE2177" s="218"/>
      <c r="EDF2177" s="218"/>
      <c r="EDG2177" s="218"/>
      <c r="EDH2177" s="218"/>
      <c r="EDI2177" s="218"/>
      <c r="EDJ2177" s="218"/>
      <c r="EDK2177" s="218"/>
      <c r="EDL2177" s="218"/>
      <c r="EDM2177" s="218"/>
      <c r="EDN2177" s="218"/>
      <c r="EDO2177" s="218"/>
      <c r="EDP2177" s="218"/>
      <c r="EDQ2177" s="218"/>
      <c r="EDR2177" s="218"/>
      <c r="EDS2177" s="218"/>
      <c r="EDT2177" s="218"/>
      <c r="EDU2177" s="218"/>
      <c r="EDV2177" s="218"/>
      <c r="EDW2177" s="218"/>
      <c r="EDX2177" s="218"/>
      <c r="EDY2177" s="218"/>
      <c r="EDZ2177" s="218"/>
      <c r="EEA2177" s="218"/>
      <c r="EEB2177" s="218"/>
      <c r="EEC2177" s="218"/>
      <c r="EED2177" s="218"/>
      <c r="EEE2177" s="218"/>
      <c r="EEF2177" s="218"/>
      <c r="EEG2177" s="218"/>
      <c r="EEH2177" s="218"/>
      <c r="EEI2177" s="218"/>
      <c r="EEJ2177" s="218"/>
      <c r="EEK2177" s="218"/>
      <c r="EEL2177" s="218"/>
      <c r="EEM2177" s="218"/>
      <c r="EEN2177" s="218"/>
      <c r="EEO2177" s="218"/>
      <c r="EEP2177" s="218"/>
      <c r="EEQ2177" s="218"/>
      <c r="EER2177" s="218"/>
      <c r="EES2177" s="218"/>
      <c r="EET2177" s="218"/>
      <c r="EEU2177" s="218"/>
      <c r="EEV2177" s="218"/>
      <c r="EEW2177" s="218"/>
      <c r="EEX2177" s="218"/>
      <c r="EEY2177" s="218"/>
      <c r="EEZ2177" s="218"/>
      <c r="EFA2177" s="218"/>
      <c r="EFB2177" s="218"/>
      <c r="EFC2177" s="218"/>
      <c r="EFD2177" s="218"/>
      <c r="EFE2177" s="218"/>
      <c r="EFF2177" s="218"/>
      <c r="EFG2177" s="218"/>
      <c r="EFH2177" s="218"/>
      <c r="EFI2177" s="218"/>
      <c r="EFJ2177" s="218"/>
      <c r="EFK2177" s="218"/>
      <c r="EFL2177" s="218"/>
      <c r="EFM2177" s="218"/>
      <c r="EFN2177" s="218"/>
      <c r="EFO2177" s="218"/>
      <c r="EFP2177" s="218"/>
      <c r="EFQ2177" s="218"/>
      <c r="EFR2177" s="218"/>
      <c r="EFS2177" s="218"/>
      <c r="EFT2177" s="218"/>
      <c r="EFU2177" s="218"/>
      <c r="EFV2177" s="218"/>
      <c r="EFW2177" s="218"/>
      <c r="EFX2177" s="218"/>
      <c r="EFY2177" s="218"/>
      <c r="EFZ2177" s="218"/>
      <c r="EGA2177" s="218"/>
      <c r="EGB2177" s="218"/>
      <c r="EGC2177" s="218"/>
      <c r="EGD2177" s="218"/>
      <c r="EGE2177" s="218"/>
      <c r="EGF2177" s="218"/>
      <c r="EGG2177" s="218"/>
      <c r="EGH2177" s="218"/>
      <c r="EGI2177" s="218"/>
      <c r="EGJ2177" s="218"/>
      <c r="EGK2177" s="218"/>
      <c r="EGL2177" s="218"/>
      <c r="EGM2177" s="218"/>
      <c r="EGN2177" s="218"/>
      <c r="EGO2177" s="218"/>
      <c r="EGP2177" s="218"/>
      <c r="EGQ2177" s="218"/>
      <c r="EGR2177" s="218"/>
      <c r="EGS2177" s="218"/>
      <c r="EGT2177" s="218"/>
      <c r="EGU2177" s="218"/>
      <c r="EGV2177" s="218"/>
      <c r="EGW2177" s="218"/>
      <c r="EGX2177" s="218"/>
      <c r="EGY2177" s="218"/>
      <c r="EGZ2177" s="218"/>
      <c r="EHA2177" s="218"/>
      <c r="EHB2177" s="218"/>
      <c r="EHC2177" s="218"/>
      <c r="EHD2177" s="218"/>
      <c r="EHE2177" s="218"/>
      <c r="EHF2177" s="218"/>
      <c r="EHG2177" s="218"/>
      <c r="EHH2177" s="218"/>
      <c r="EHI2177" s="218"/>
      <c r="EHJ2177" s="218"/>
      <c r="EHK2177" s="218"/>
      <c r="EHL2177" s="218"/>
      <c r="EHM2177" s="218"/>
      <c r="EHN2177" s="218"/>
      <c r="EHO2177" s="218"/>
      <c r="EHP2177" s="218"/>
      <c r="EHQ2177" s="218"/>
      <c r="EHR2177" s="218"/>
      <c r="EHS2177" s="218"/>
      <c r="EHT2177" s="218"/>
      <c r="EHU2177" s="218"/>
      <c r="EHV2177" s="218"/>
      <c r="EHW2177" s="218"/>
      <c r="EHX2177" s="218"/>
      <c r="EHY2177" s="218"/>
      <c r="EHZ2177" s="218"/>
      <c r="EIA2177" s="218"/>
      <c r="EIB2177" s="218"/>
      <c r="EIC2177" s="218"/>
      <c r="EID2177" s="218"/>
      <c r="EIE2177" s="218"/>
      <c r="EIF2177" s="218"/>
      <c r="EIG2177" s="218"/>
      <c r="EIH2177" s="218"/>
      <c r="EII2177" s="218"/>
      <c r="EIJ2177" s="218"/>
      <c r="EIK2177" s="218"/>
      <c r="EIL2177" s="218"/>
      <c r="EIM2177" s="218"/>
      <c r="EIN2177" s="218"/>
      <c r="EIO2177" s="218"/>
      <c r="EIP2177" s="218"/>
      <c r="EIQ2177" s="218"/>
      <c r="EIR2177" s="218"/>
      <c r="EIS2177" s="218"/>
      <c r="EIT2177" s="218"/>
      <c r="EIU2177" s="218"/>
      <c r="EIV2177" s="218"/>
      <c r="EIW2177" s="218"/>
      <c r="EIX2177" s="218"/>
      <c r="EIY2177" s="218"/>
      <c r="EIZ2177" s="218"/>
      <c r="EJA2177" s="218"/>
      <c r="EJB2177" s="218"/>
      <c r="EJC2177" s="218"/>
      <c r="EJD2177" s="218"/>
      <c r="EJE2177" s="218"/>
      <c r="EJF2177" s="218"/>
      <c r="EJG2177" s="218"/>
      <c r="EJH2177" s="218"/>
      <c r="EJI2177" s="218"/>
      <c r="EJJ2177" s="218"/>
      <c r="EJK2177" s="218"/>
      <c r="EJL2177" s="218"/>
      <c r="EJM2177" s="218"/>
      <c r="EJN2177" s="218"/>
      <c r="EJO2177" s="218"/>
      <c r="EJP2177" s="218"/>
      <c r="EJQ2177" s="218"/>
      <c r="EJR2177" s="218"/>
      <c r="EJS2177" s="218"/>
      <c r="EJT2177" s="218"/>
      <c r="EJU2177" s="218"/>
      <c r="EJV2177" s="218"/>
      <c r="EJW2177" s="218"/>
      <c r="EJX2177" s="218"/>
      <c r="EJY2177" s="218"/>
      <c r="EJZ2177" s="218"/>
      <c r="EKA2177" s="218"/>
      <c r="EKB2177" s="218"/>
      <c r="EKC2177" s="218"/>
      <c r="EKD2177" s="218"/>
      <c r="EKE2177" s="218"/>
      <c r="EKF2177" s="218"/>
      <c r="EKG2177" s="218"/>
      <c r="EKH2177" s="218"/>
      <c r="EKI2177" s="218"/>
      <c r="EKJ2177" s="218"/>
      <c r="EKK2177" s="218"/>
      <c r="EKL2177" s="218"/>
      <c r="EKM2177" s="218"/>
      <c r="EKN2177" s="218"/>
      <c r="EKO2177" s="218"/>
      <c r="EKP2177" s="218"/>
      <c r="EKQ2177" s="218"/>
      <c r="EKR2177" s="218"/>
      <c r="EKS2177" s="218"/>
      <c r="EKT2177" s="218"/>
      <c r="EKU2177" s="218"/>
      <c r="EKV2177" s="218"/>
      <c r="EKW2177" s="218"/>
      <c r="EKX2177" s="218"/>
      <c r="EKY2177" s="218"/>
      <c r="EKZ2177" s="218"/>
      <c r="ELA2177" s="218"/>
      <c r="ELB2177" s="218"/>
      <c r="ELC2177" s="218"/>
      <c r="ELD2177" s="218"/>
      <c r="ELE2177" s="218"/>
      <c r="ELF2177" s="218"/>
      <c r="ELG2177" s="218"/>
      <c r="ELH2177" s="218"/>
      <c r="ELI2177" s="218"/>
      <c r="ELJ2177" s="218"/>
      <c r="ELK2177" s="218"/>
      <c r="ELL2177" s="218"/>
      <c r="ELM2177" s="218"/>
      <c r="ELN2177" s="218"/>
      <c r="ELO2177" s="218"/>
      <c r="ELP2177" s="218"/>
      <c r="ELQ2177" s="218"/>
      <c r="ELR2177" s="218"/>
      <c r="ELS2177" s="218"/>
      <c r="ELT2177" s="218"/>
      <c r="ELU2177" s="218"/>
      <c r="ELV2177" s="218"/>
      <c r="ELW2177" s="218"/>
      <c r="ELX2177" s="218"/>
      <c r="ELY2177" s="218"/>
      <c r="ELZ2177" s="218"/>
      <c r="EMA2177" s="218"/>
      <c r="EMB2177" s="218"/>
      <c r="EMC2177" s="218"/>
      <c r="EMD2177" s="218"/>
      <c r="EME2177" s="218"/>
      <c r="EMF2177" s="218"/>
      <c r="EMG2177" s="218"/>
      <c r="EMH2177" s="218"/>
      <c r="EMI2177" s="218"/>
      <c r="EMJ2177" s="218"/>
      <c r="EMK2177" s="218"/>
      <c r="EML2177" s="218"/>
      <c r="EMM2177" s="218"/>
      <c r="EMN2177" s="218"/>
      <c r="EMO2177" s="218"/>
      <c r="EMP2177" s="218"/>
      <c r="EMQ2177" s="218"/>
      <c r="EMR2177" s="218"/>
      <c r="EMS2177" s="218"/>
      <c r="EMT2177" s="218"/>
      <c r="EMU2177" s="218"/>
      <c r="EMV2177" s="218"/>
      <c r="EMW2177" s="218"/>
      <c r="EMX2177" s="218"/>
      <c r="EMY2177" s="218"/>
      <c r="EMZ2177" s="218"/>
      <c r="ENA2177" s="218"/>
      <c r="ENB2177" s="218"/>
      <c r="ENC2177" s="218"/>
      <c r="END2177" s="218"/>
      <c r="ENE2177" s="218"/>
      <c r="ENF2177" s="218"/>
      <c r="ENG2177" s="218"/>
      <c r="ENH2177" s="218"/>
      <c r="ENI2177" s="218"/>
      <c r="ENJ2177" s="218"/>
      <c r="ENK2177" s="218"/>
      <c r="ENL2177" s="218"/>
      <c r="ENM2177" s="218"/>
      <c r="ENN2177" s="218"/>
      <c r="ENO2177" s="218"/>
      <c r="ENP2177" s="218"/>
      <c r="ENQ2177" s="218"/>
      <c r="ENR2177" s="218"/>
      <c r="ENS2177" s="218"/>
      <c r="ENT2177" s="218"/>
      <c r="ENU2177" s="218"/>
      <c r="ENV2177" s="218"/>
      <c r="ENW2177" s="218"/>
      <c r="ENX2177" s="218"/>
      <c r="ENY2177" s="218"/>
      <c r="ENZ2177" s="218"/>
      <c r="EOA2177" s="218"/>
      <c r="EOB2177" s="218"/>
      <c r="EOC2177" s="218"/>
      <c r="EOD2177" s="218"/>
      <c r="EOE2177" s="218"/>
      <c r="EOF2177" s="218"/>
      <c r="EOG2177" s="218"/>
      <c r="EOH2177" s="218"/>
      <c r="EOI2177" s="218"/>
      <c r="EOJ2177" s="218"/>
      <c r="EOK2177" s="218"/>
      <c r="EOL2177" s="218"/>
      <c r="EOM2177" s="218"/>
      <c r="EON2177" s="218"/>
      <c r="EOO2177" s="218"/>
      <c r="EOP2177" s="218"/>
      <c r="EOQ2177" s="218"/>
      <c r="EOR2177" s="218"/>
      <c r="EOS2177" s="218"/>
      <c r="EOT2177" s="218"/>
      <c r="EOU2177" s="218"/>
      <c r="EOV2177" s="218"/>
      <c r="EOW2177" s="218"/>
      <c r="EOX2177" s="218"/>
      <c r="EOY2177" s="218"/>
      <c r="EOZ2177" s="218"/>
      <c r="EPA2177" s="218"/>
      <c r="EPB2177" s="218"/>
      <c r="EPC2177" s="218"/>
      <c r="EPD2177" s="218"/>
      <c r="EPE2177" s="218"/>
      <c r="EPF2177" s="218"/>
      <c r="EPG2177" s="218"/>
      <c r="EPH2177" s="218"/>
      <c r="EPI2177" s="218"/>
      <c r="EPJ2177" s="218"/>
      <c r="EPK2177" s="218"/>
      <c r="EPL2177" s="218"/>
      <c r="EPM2177" s="218"/>
      <c r="EPN2177" s="218"/>
      <c r="EPO2177" s="218"/>
      <c r="EPP2177" s="218"/>
      <c r="EPQ2177" s="218"/>
      <c r="EPR2177" s="218"/>
      <c r="EPS2177" s="218"/>
      <c r="EPT2177" s="218"/>
      <c r="EPU2177" s="218"/>
      <c r="EPV2177" s="218"/>
      <c r="EPW2177" s="218"/>
      <c r="EPX2177" s="218"/>
      <c r="EPY2177" s="218"/>
      <c r="EPZ2177" s="218"/>
      <c r="EQA2177" s="218"/>
      <c r="EQB2177" s="218"/>
      <c r="EQC2177" s="218"/>
      <c r="EQD2177" s="218"/>
      <c r="EQE2177" s="218"/>
      <c r="EQF2177" s="218"/>
      <c r="EQG2177" s="218"/>
      <c r="EQH2177" s="218"/>
      <c r="EQI2177" s="218"/>
      <c r="EQJ2177" s="218"/>
      <c r="EQK2177" s="218"/>
      <c r="EQL2177" s="218"/>
      <c r="EQM2177" s="218"/>
      <c r="EQN2177" s="218"/>
      <c r="EQO2177" s="218"/>
      <c r="EQP2177" s="218"/>
      <c r="EQQ2177" s="218"/>
      <c r="EQR2177" s="218"/>
      <c r="EQS2177" s="218"/>
      <c r="EQT2177" s="218"/>
      <c r="EQU2177" s="218"/>
      <c r="EQV2177" s="218"/>
      <c r="EQW2177" s="218"/>
      <c r="EQX2177" s="218"/>
      <c r="EQY2177" s="218"/>
      <c r="EQZ2177" s="218"/>
      <c r="ERA2177" s="218"/>
      <c r="ERB2177" s="218"/>
      <c r="ERC2177" s="218"/>
      <c r="ERD2177" s="218"/>
      <c r="ERE2177" s="218"/>
      <c r="ERF2177" s="218"/>
      <c r="ERG2177" s="218"/>
      <c r="ERH2177" s="218"/>
      <c r="ERI2177" s="218"/>
      <c r="ERJ2177" s="218"/>
      <c r="ERK2177" s="218"/>
      <c r="ERL2177" s="218"/>
      <c r="ERM2177" s="218"/>
      <c r="ERN2177" s="218"/>
      <c r="ERO2177" s="218"/>
      <c r="ERP2177" s="218"/>
      <c r="ERQ2177" s="218"/>
      <c r="ERR2177" s="218"/>
      <c r="ERS2177" s="218"/>
      <c r="ERT2177" s="218"/>
      <c r="ERU2177" s="218"/>
      <c r="ERV2177" s="218"/>
      <c r="ERW2177" s="218"/>
      <c r="ERX2177" s="218"/>
      <c r="ERY2177" s="218"/>
      <c r="ERZ2177" s="218"/>
      <c r="ESA2177" s="218"/>
      <c r="ESB2177" s="218"/>
      <c r="ESC2177" s="218"/>
      <c r="ESD2177" s="218"/>
      <c r="ESE2177" s="218"/>
      <c r="ESF2177" s="218"/>
      <c r="ESG2177" s="218"/>
      <c r="ESH2177" s="218"/>
      <c r="ESI2177" s="218"/>
      <c r="ESJ2177" s="218"/>
      <c r="ESK2177" s="218"/>
      <c r="ESL2177" s="218"/>
      <c r="ESM2177" s="218"/>
      <c r="ESN2177" s="218"/>
      <c r="ESO2177" s="218"/>
      <c r="ESP2177" s="218"/>
      <c r="ESQ2177" s="218"/>
      <c r="ESR2177" s="218"/>
      <c r="ESS2177" s="218"/>
      <c r="EST2177" s="218"/>
      <c r="ESU2177" s="218"/>
      <c r="ESV2177" s="218"/>
      <c r="ESW2177" s="218"/>
      <c r="ESX2177" s="218"/>
      <c r="ESY2177" s="218"/>
      <c r="ESZ2177" s="218"/>
      <c r="ETA2177" s="218"/>
      <c r="ETB2177" s="218"/>
      <c r="ETC2177" s="218"/>
      <c r="ETD2177" s="218"/>
      <c r="ETE2177" s="218"/>
      <c r="ETF2177" s="218"/>
      <c r="ETG2177" s="218"/>
      <c r="ETH2177" s="218"/>
      <c r="ETI2177" s="218"/>
      <c r="ETJ2177" s="218"/>
      <c r="ETK2177" s="218"/>
      <c r="ETL2177" s="218"/>
      <c r="ETM2177" s="218"/>
      <c r="ETN2177" s="218"/>
      <c r="ETO2177" s="218"/>
      <c r="ETP2177" s="218"/>
      <c r="ETQ2177" s="218"/>
      <c r="ETR2177" s="218"/>
      <c r="ETS2177" s="218"/>
      <c r="ETT2177" s="218"/>
      <c r="ETU2177" s="218"/>
      <c r="ETV2177" s="218"/>
      <c r="ETW2177" s="218"/>
      <c r="ETX2177" s="218"/>
      <c r="ETY2177" s="218"/>
      <c r="ETZ2177" s="218"/>
      <c r="EUA2177" s="218"/>
      <c r="EUB2177" s="218"/>
      <c r="EUC2177" s="218"/>
      <c r="EUD2177" s="218"/>
      <c r="EUE2177" s="218"/>
      <c r="EUF2177" s="218"/>
      <c r="EUG2177" s="218"/>
      <c r="EUH2177" s="218"/>
      <c r="EUI2177" s="218"/>
      <c r="EUJ2177" s="218"/>
      <c r="EUK2177" s="218"/>
      <c r="EUL2177" s="218"/>
      <c r="EUM2177" s="218"/>
      <c r="EUN2177" s="218"/>
      <c r="EUO2177" s="218"/>
      <c r="EUP2177" s="218"/>
      <c r="EUQ2177" s="218"/>
      <c r="EUR2177" s="218"/>
      <c r="EUS2177" s="218"/>
      <c r="EUT2177" s="218"/>
      <c r="EUU2177" s="218"/>
      <c r="EUV2177" s="218"/>
      <c r="EUW2177" s="218"/>
      <c r="EUX2177" s="218"/>
      <c r="EUY2177" s="218"/>
      <c r="EUZ2177" s="218"/>
      <c r="EVA2177" s="218"/>
      <c r="EVB2177" s="218"/>
      <c r="EVC2177" s="218"/>
      <c r="EVD2177" s="218"/>
      <c r="EVE2177" s="218"/>
      <c r="EVF2177" s="218"/>
      <c r="EVG2177" s="218"/>
      <c r="EVH2177" s="218"/>
      <c r="EVI2177" s="218"/>
      <c r="EVJ2177" s="218"/>
      <c r="EVK2177" s="218"/>
      <c r="EVL2177" s="218"/>
      <c r="EVM2177" s="218"/>
      <c r="EVN2177" s="218"/>
      <c r="EVO2177" s="218"/>
      <c r="EVP2177" s="218"/>
      <c r="EVQ2177" s="218"/>
      <c r="EVR2177" s="218"/>
      <c r="EVS2177" s="218"/>
      <c r="EVT2177" s="218"/>
      <c r="EVU2177" s="218"/>
      <c r="EVV2177" s="218"/>
      <c r="EVW2177" s="218"/>
      <c r="EVX2177" s="218"/>
      <c r="EVY2177" s="218"/>
      <c r="EVZ2177" s="218"/>
      <c r="EWA2177" s="218"/>
      <c r="EWB2177" s="218"/>
      <c r="EWC2177" s="218"/>
      <c r="EWD2177" s="218"/>
      <c r="EWE2177" s="218"/>
      <c r="EWF2177" s="218"/>
      <c r="EWG2177" s="218"/>
      <c r="EWH2177" s="218"/>
      <c r="EWI2177" s="218"/>
      <c r="EWJ2177" s="218"/>
      <c r="EWK2177" s="218"/>
      <c r="EWL2177" s="218"/>
      <c r="EWM2177" s="218"/>
      <c r="EWN2177" s="218"/>
      <c r="EWO2177" s="218"/>
      <c r="EWP2177" s="218"/>
      <c r="EWQ2177" s="218"/>
      <c r="EWR2177" s="218"/>
      <c r="EWS2177" s="218"/>
      <c r="EWT2177" s="218"/>
      <c r="EWU2177" s="218"/>
      <c r="EWV2177" s="218"/>
      <c r="EWW2177" s="218"/>
      <c r="EWX2177" s="218"/>
      <c r="EWY2177" s="218"/>
      <c r="EWZ2177" s="218"/>
      <c r="EXA2177" s="218"/>
      <c r="EXB2177" s="218"/>
      <c r="EXC2177" s="218"/>
      <c r="EXD2177" s="218"/>
      <c r="EXE2177" s="218"/>
      <c r="EXF2177" s="218"/>
      <c r="EXG2177" s="218"/>
      <c r="EXH2177" s="218"/>
      <c r="EXI2177" s="218"/>
      <c r="EXJ2177" s="218"/>
      <c r="EXK2177" s="218"/>
      <c r="EXL2177" s="218"/>
      <c r="EXM2177" s="218"/>
      <c r="EXN2177" s="218"/>
      <c r="EXO2177" s="218"/>
      <c r="EXP2177" s="218"/>
      <c r="EXQ2177" s="218"/>
      <c r="EXR2177" s="218"/>
      <c r="EXS2177" s="218"/>
      <c r="EXT2177" s="218"/>
      <c r="EXU2177" s="218"/>
      <c r="EXV2177" s="218"/>
      <c r="EXW2177" s="218"/>
      <c r="EXX2177" s="218"/>
      <c r="EXY2177" s="218"/>
      <c r="EXZ2177" s="218"/>
      <c r="EYA2177" s="218"/>
      <c r="EYB2177" s="218"/>
      <c r="EYC2177" s="218"/>
      <c r="EYD2177" s="218"/>
      <c r="EYE2177" s="218"/>
      <c r="EYF2177" s="218"/>
      <c r="EYG2177" s="218"/>
      <c r="EYH2177" s="218"/>
      <c r="EYI2177" s="218"/>
      <c r="EYJ2177" s="218"/>
      <c r="EYK2177" s="218"/>
      <c r="EYL2177" s="218"/>
      <c r="EYM2177" s="218"/>
      <c r="EYN2177" s="218"/>
      <c r="EYO2177" s="218"/>
      <c r="EYP2177" s="218"/>
      <c r="EYQ2177" s="218"/>
      <c r="EYR2177" s="218"/>
      <c r="EYS2177" s="218"/>
      <c r="EYT2177" s="218"/>
      <c r="EYU2177" s="218"/>
      <c r="EYV2177" s="218"/>
      <c r="EYW2177" s="218"/>
      <c r="EYX2177" s="218"/>
      <c r="EYY2177" s="218"/>
      <c r="EYZ2177" s="218"/>
      <c r="EZA2177" s="218"/>
      <c r="EZB2177" s="218"/>
      <c r="EZC2177" s="218"/>
      <c r="EZD2177" s="218"/>
      <c r="EZE2177" s="218"/>
      <c r="EZF2177" s="218"/>
      <c r="EZG2177" s="218"/>
      <c r="EZH2177" s="218"/>
      <c r="EZI2177" s="218"/>
      <c r="EZJ2177" s="218"/>
      <c r="EZK2177" s="218"/>
      <c r="EZL2177" s="218"/>
      <c r="EZM2177" s="218"/>
      <c r="EZN2177" s="218"/>
      <c r="EZO2177" s="218"/>
      <c r="EZP2177" s="218"/>
      <c r="EZQ2177" s="218"/>
      <c r="EZR2177" s="218"/>
      <c r="EZS2177" s="218"/>
      <c r="EZT2177" s="218"/>
      <c r="EZU2177" s="218"/>
      <c r="EZV2177" s="218"/>
      <c r="EZW2177" s="218"/>
      <c r="EZX2177" s="218"/>
      <c r="EZY2177" s="218"/>
      <c r="EZZ2177" s="218"/>
      <c r="FAA2177" s="218"/>
      <c r="FAB2177" s="218"/>
      <c r="FAC2177" s="218"/>
      <c r="FAD2177" s="218"/>
      <c r="FAE2177" s="218"/>
      <c r="FAF2177" s="218"/>
      <c r="FAG2177" s="218"/>
      <c r="FAH2177" s="218"/>
      <c r="FAI2177" s="218"/>
      <c r="FAJ2177" s="218"/>
      <c r="FAK2177" s="218"/>
      <c r="FAL2177" s="218"/>
      <c r="FAM2177" s="218"/>
      <c r="FAN2177" s="218"/>
      <c r="FAO2177" s="218"/>
      <c r="FAP2177" s="218"/>
      <c r="FAQ2177" s="218"/>
      <c r="FAR2177" s="218"/>
      <c r="FAS2177" s="218"/>
      <c r="FAT2177" s="218"/>
      <c r="FAU2177" s="218"/>
      <c r="FAV2177" s="218"/>
      <c r="FAW2177" s="218"/>
      <c r="FAX2177" s="218"/>
      <c r="FAY2177" s="218"/>
      <c r="FAZ2177" s="218"/>
      <c r="FBA2177" s="218"/>
      <c r="FBB2177" s="218"/>
      <c r="FBC2177" s="218"/>
      <c r="FBD2177" s="218"/>
      <c r="FBE2177" s="218"/>
      <c r="FBF2177" s="218"/>
      <c r="FBG2177" s="218"/>
      <c r="FBH2177" s="218"/>
      <c r="FBI2177" s="218"/>
      <c r="FBJ2177" s="218"/>
      <c r="FBK2177" s="218"/>
      <c r="FBL2177" s="218"/>
      <c r="FBM2177" s="218"/>
      <c r="FBN2177" s="218"/>
      <c r="FBO2177" s="218"/>
      <c r="FBP2177" s="218"/>
      <c r="FBQ2177" s="218"/>
      <c r="FBR2177" s="218"/>
      <c r="FBS2177" s="218"/>
      <c r="FBT2177" s="218"/>
      <c r="FBU2177" s="218"/>
      <c r="FBV2177" s="218"/>
      <c r="FBW2177" s="218"/>
      <c r="FBX2177" s="218"/>
      <c r="FBY2177" s="218"/>
      <c r="FBZ2177" s="218"/>
      <c r="FCA2177" s="218"/>
      <c r="FCB2177" s="218"/>
      <c r="FCC2177" s="218"/>
      <c r="FCD2177" s="218"/>
      <c r="FCE2177" s="218"/>
      <c r="FCF2177" s="218"/>
      <c r="FCG2177" s="218"/>
      <c r="FCH2177" s="218"/>
      <c r="FCI2177" s="218"/>
      <c r="FCJ2177" s="218"/>
      <c r="FCK2177" s="218"/>
      <c r="FCL2177" s="218"/>
      <c r="FCM2177" s="218"/>
      <c r="FCN2177" s="218"/>
      <c r="FCO2177" s="218"/>
      <c r="FCP2177" s="218"/>
      <c r="FCQ2177" s="218"/>
      <c r="FCR2177" s="218"/>
      <c r="FCS2177" s="218"/>
      <c r="FCT2177" s="218"/>
      <c r="FCU2177" s="218"/>
      <c r="FCV2177" s="218"/>
      <c r="FCW2177" s="218"/>
      <c r="FCX2177" s="218"/>
      <c r="FCY2177" s="218"/>
      <c r="FCZ2177" s="218"/>
      <c r="FDA2177" s="218"/>
      <c r="FDB2177" s="218"/>
      <c r="FDC2177" s="218"/>
      <c r="FDD2177" s="218"/>
      <c r="FDE2177" s="218"/>
      <c r="FDF2177" s="218"/>
      <c r="FDG2177" s="218"/>
      <c r="FDH2177" s="218"/>
      <c r="FDI2177" s="218"/>
      <c r="FDJ2177" s="218"/>
      <c r="FDK2177" s="218"/>
      <c r="FDL2177" s="218"/>
      <c r="FDM2177" s="218"/>
      <c r="FDN2177" s="218"/>
      <c r="FDO2177" s="218"/>
      <c r="FDP2177" s="218"/>
      <c r="FDQ2177" s="218"/>
      <c r="FDR2177" s="218"/>
      <c r="FDS2177" s="218"/>
      <c r="FDT2177" s="218"/>
      <c r="FDU2177" s="218"/>
      <c r="FDV2177" s="218"/>
      <c r="FDW2177" s="218"/>
      <c r="FDX2177" s="218"/>
      <c r="FDY2177" s="218"/>
      <c r="FDZ2177" s="218"/>
      <c r="FEA2177" s="218"/>
      <c r="FEB2177" s="218"/>
      <c r="FEC2177" s="218"/>
      <c r="FED2177" s="218"/>
      <c r="FEE2177" s="218"/>
      <c r="FEF2177" s="218"/>
      <c r="FEG2177" s="218"/>
      <c r="FEH2177" s="218"/>
      <c r="FEI2177" s="218"/>
      <c r="FEJ2177" s="218"/>
      <c r="FEK2177" s="218"/>
      <c r="FEL2177" s="218"/>
      <c r="FEM2177" s="218"/>
      <c r="FEN2177" s="218"/>
      <c r="FEO2177" s="218"/>
      <c r="FEP2177" s="218"/>
      <c r="FEQ2177" s="218"/>
      <c r="FER2177" s="218"/>
      <c r="FES2177" s="218"/>
      <c r="FET2177" s="218"/>
      <c r="FEU2177" s="218"/>
      <c r="FEV2177" s="218"/>
      <c r="FEW2177" s="218"/>
      <c r="FEX2177" s="218"/>
      <c r="FEY2177" s="218"/>
      <c r="FEZ2177" s="218"/>
      <c r="FFA2177" s="218"/>
      <c r="FFB2177" s="218"/>
      <c r="FFC2177" s="218"/>
      <c r="FFD2177" s="218"/>
      <c r="FFE2177" s="218"/>
      <c r="FFF2177" s="218"/>
      <c r="FFG2177" s="218"/>
      <c r="FFH2177" s="218"/>
      <c r="FFI2177" s="218"/>
      <c r="FFJ2177" s="218"/>
      <c r="FFK2177" s="218"/>
      <c r="FFL2177" s="218"/>
      <c r="FFM2177" s="218"/>
      <c r="FFN2177" s="218"/>
      <c r="FFO2177" s="218"/>
      <c r="FFP2177" s="218"/>
      <c r="FFQ2177" s="218"/>
      <c r="FFR2177" s="218"/>
      <c r="FFS2177" s="218"/>
      <c r="FFT2177" s="218"/>
      <c r="FFU2177" s="218"/>
      <c r="FFV2177" s="218"/>
      <c r="FFW2177" s="218"/>
      <c r="FFX2177" s="218"/>
      <c r="FFY2177" s="218"/>
      <c r="FFZ2177" s="218"/>
      <c r="FGA2177" s="218"/>
      <c r="FGB2177" s="218"/>
      <c r="FGC2177" s="218"/>
      <c r="FGD2177" s="218"/>
      <c r="FGE2177" s="218"/>
      <c r="FGF2177" s="218"/>
      <c r="FGG2177" s="218"/>
      <c r="FGH2177" s="218"/>
      <c r="FGI2177" s="218"/>
      <c r="FGJ2177" s="218"/>
      <c r="FGK2177" s="218"/>
      <c r="FGL2177" s="218"/>
      <c r="FGM2177" s="218"/>
      <c r="FGN2177" s="218"/>
      <c r="FGO2177" s="218"/>
      <c r="FGP2177" s="218"/>
      <c r="FGQ2177" s="218"/>
      <c r="FGR2177" s="218"/>
      <c r="FGS2177" s="218"/>
      <c r="FGT2177" s="218"/>
      <c r="FGU2177" s="218"/>
      <c r="FGV2177" s="218"/>
      <c r="FGW2177" s="218"/>
      <c r="FGX2177" s="218"/>
      <c r="FGY2177" s="218"/>
      <c r="FGZ2177" s="218"/>
      <c r="FHA2177" s="218"/>
      <c r="FHB2177" s="218"/>
      <c r="FHC2177" s="218"/>
      <c r="FHD2177" s="218"/>
      <c r="FHE2177" s="218"/>
      <c r="FHF2177" s="218"/>
      <c r="FHG2177" s="218"/>
      <c r="FHH2177" s="218"/>
      <c r="FHI2177" s="218"/>
      <c r="FHJ2177" s="218"/>
      <c r="FHK2177" s="218"/>
      <c r="FHL2177" s="218"/>
      <c r="FHM2177" s="218"/>
      <c r="FHN2177" s="218"/>
      <c r="FHO2177" s="218"/>
      <c r="FHP2177" s="218"/>
      <c r="FHQ2177" s="218"/>
      <c r="FHR2177" s="218"/>
      <c r="FHS2177" s="218"/>
      <c r="FHT2177" s="218"/>
      <c r="FHU2177" s="218"/>
      <c r="FHV2177" s="218"/>
      <c r="FHW2177" s="218"/>
      <c r="FHX2177" s="218"/>
      <c r="FHY2177" s="218"/>
      <c r="FHZ2177" s="218"/>
      <c r="FIA2177" s="218"/>
      <c r="FIB2177" s="218"/>
      <c r="FIC2177" s="218"/>
      <c r="FID2177" s="218"/>
      <c r="FIE2177" s="218"/>
      <c r="FIF2177" s="218"/>
      <c r="FIG2177" s="218"/>
      <c r="FIH2177" s="218"/>
      <c r="FII2177" s="218"/>
      <c r="FIJ2177" s="218"/>
      <c r="FIK2177" s="218"/>
      <c r="FIL2177" s="218"/>
      <c r="FIM2177" s="218"/>
      <c r="FIN2177" s="218"/>
      <c r="FIO2177" s="218"/>
      <c r="FIP2177" s="218"/>
      <c r="FIQ2177" s="218"/>
      <c r="FIR2177" s="218"/>
      <c r="FIS2177" s="218"/>
      <c r="FIT2177" s="218"/>
      <c r="FIU2177" s="218"/>
      <c r="FIV2177" s="218"/>
      <c r="FIW2177" s="218"/>
      <c r="FIX2177" s="218"/>
      <c r="FIY2177" s="218"/>
      <c r="FIZ2177" s="218"/>
      <c r="FJA2177" s="218"/>
      <c r="FJB2177" s="218"/>
      <c r="FJC2177" s="218"/>
      <c r="FJD2177" s="218"/>
      <c r="FJE2177" s="218"/>
      <c r="FJF2177" s="218"/>
      <c r="FJG2177" s="218"/>
      <c r="FJH2177" s="218"/>
      <c r="FJI2177" s="218"/>
      <c r="FJJ2177" s="218"/>
      <c r="FJK2177" s="218"/>
      <c r="FJL2177" s="218"/>
      <c r="FJM2177" s="218"/>
      <c r="FJN2177" s="218"/>
      <c r="FJO2177" s="218"/>
      <c r="FJP2177" s="218"/>
      <c r="FJQ2177" s="218"/>
      <c r="FJR2177" s="218"/>
      <c r="FJS2177" s="218"/>
      <c r="FJT2177" s="218"/>
      <c r="FJU2177" s="218"/>
      <c r="FJV2177" s="218"/>
      <c r="FJW2177" s="218"/>
      <c r="FJX2177" s="218"/>
      <c r="FJY2177" s="218"/>
      <c r="FJZ2177" s="218"/>
      <c r="FKA2177" s="218"/>
      <c r="FKB2177" s="218"/>
      <c r="FKC2177" s="218"/>
      <c r="FKD2177" s="218"/>
      <c r="FKE2177" s="218"/>
      <c r="FKF2177" s="218"/>
      <c r="FKG2177" s="218"/>
      <c r="FKH2177" s="218"/>
      <c r="FKI2177" s="218"/>
      <c r="FKJ2177" s="218"/>
      <c r="FKK2177" s="218"/>
      <c r="FKL2177" s="218"/>
      <c r="FKM2177" s="218"/>
      <c r="FKN2177" s="218"/>
      <c r="FKO2177" s="218"/>
      <c r="FKP2177" s="218"/>
      <c r="FKQ2177" s="218"/>
      <c r="FKR2177" s="218"/>
      <c r="FKS2177" s="218"/>
      <c r="FKT2177" s="218"/>
      <c r="FKU2177" s="218"/>
      <c r="FKV2177" s="218"/>
      <c r="FKW2177" s="218"/>
      <c r="FKX2177" s="218"/>
      <c r="FKY2177" s="218"/>
      <c r="FKZ2177" s="218"/>
      <c r="FLA2177" s="218"/>
      <c r="FLB2177" s="218"/>
      <c r="FLC2177" s="218"/>
      <c r="FLD2177" s="218"/>
      <c r="FLE2177" s="218"/>
      <c r="FLF2177" s="218"/>
      <c r="FLG2177" s="218"/>
      <c r="FLH2177" s="218"/>
      <c r="FLI2177" s="218"/>
      <c r="FLJ2177" s="218"/>
      <c r="FLK2177" s="218"/>
      <c r="FLL2177" s="218"/>
      <c r="FLM2177" s="218"/>
      <c r="FLN2177" s="218"/>
      <c r="FLO2177" s="218"/>
      <c r="FLP2177" s="218"/>
      <c r="FLQ2177" s="218"/>
      <c r="FLR2177" s="218"/>
      <c r="FLS2177" s="218"/>
      <c r="FLT2177" s="218"/>
      <c r="FLU2177" s="218"/>
      <c r="FLV2177" s="218"/>
      <c r="FLW2177" s="218"/>
      <c r="FLX2177" s="218"/>
      <c r="FLY2177" s="218"/>
      <c r="FLZ2177" s="218"/>
      <c r="FMA2177" s="218"/>
      <c r="FMB2177" s="218"/>
      <c r="FMC2177" s="218"/>
      <c r="FMD2177" s="218"/>
      <c r="FME2177" s="218"/>
      <c r="FMF2177" s="218"/>
      <c r="FMG2177" s="218"/>
      <c r="FMH2177" s="218"/>
      <c r="FMI2177" s="218"/>
      <c r="FMJ2177" s="218"/>
      <c r="FMK2177" s="218"/>
      <c r="FML2177" s="218"/>
      <c r="FMM2177" s="218"/>
      <c r="FMN2177" s="218"/>
      <c r="FMO2177" s="218"/>
      <c r="FMP2177" s="218"/>
      <c r="FMQ2177" s="218"/>
      <c r="FMR2177" s="218"/>
      <c r="FMS2177" s="218"/>
      <c r="FMT2177" s="218"/>
      <c r="FMU2177" s="218"/>
      <c r="FMV2177" s="218"/>
      <c r="FMW2177" s="218"/>
      <c r="FMX2177" s="218"/>
      <c r="FMY2177" s="218"/>
      <c r="FMZ2177" s="218"/>
      <c r="FNA2177" s="218"/>
      <c r="FNB2177" s="218"/>
      <c r="FNC2177" s="218"/>
      <c r="FND2177" s="218"/>
      <c r="FNE2177" s="218"/>
      <c r="FNF2177" s="218"/>
      <c r="FNG2177" s="218"/>
      <c r="FNH2177" s="218"/>
      <c r="FNI2177" s="218"/>
      <c r="FNJ2177" s="218"/>
      <c r="FNK2177" s="218"/>
      <c r="FNL2177" s="218"/>
      <c r="FNM2177" s="218"/>
      <c r="FNN2177" s="218"/>
      <c r="FNO2177" s="218"/>
      <c r="FNP2177" s="218"/>
      <c r="FNQ2177" s="218"/>
      <c r="FNR2177" s="218"/>
      <c r="FNS2177" s="218"/>
      <c r="FNT2177" s="218"/>
      <c r="FNU2177" s="218"/>
      <c r="FNV2177" s="218"/>
      <c r="FNW2177" s="218"/>
      <c r="FNX2177" s="218"/>
      <c r="FNY2177" s="218"/>
      <c r="FNZ2177" s="218"/>
      <c r="FOA2177" s="218"/>
      <c r="FOB2177" s="218"/>
      <c r="FOC2177" s="218"/>
      <c r="FOD2177" s="218"/>
      <c r="FOE2177" s="218"/>
      <c r="FOF2177" s="218"/>
      <c r="FOG2177" s="218"/>
      <c r="FOH2177" s="218"/>
      <c r="FOI2177" s="218"/>
      <c r="FOJ2177" s="218"/>
      <c r="FOK2177" s="218"/>
      <c r="FOL2177" s="218"/>
      <c r="FOM2177" s="218"/>
      <c r="FON2177" s="218"/>
      <c r="FOO2177" s="218"/>
      <c r="FOP2177" s="218"/>
      <c r="FOQ2177" s="218"/>
      <c r="FOR2177" s="218"/>
      <c r="FOS2177" s="218"/>
      <c r="FOT2177" s="218"/>
      <c r="FOU2177" s="218"/>
      <c r="FOV2177" s="218"/>
      <c r="FOW2177" s="218"/>
      <c r="FOX2177" s="218"/>
      <c r="FOY2177" s="218"/>
      <c r="FOZ2177" s="218"/>
      <c r="FPA2177" s="218"/>
      <c r="FPB2177" s="218"/>
      <c r="FPC2177" s="218"/>
      <c r="FPD2177" s="218"/>
      <c r="FPE2177" s="218"/>
      <c r="FPF2177" s="218"/>
      <c r="FPG2177" s="218"/>
      <c r="FPH2177" s="218"/>
      <c r="FPI2177" s="218"/>
      <c r="FPJ2177" s="218"/>
      <c r="FPK2177" s="218"/>
      <c r="FPL2177" s="218"/>
      <c r="FPM2177" s="218"/>
      <c r="FPN2177" s="218"/>
      <c r="FPO2177" s="218"/>
      <c r="FPP2177" s="218"/>
      <c r="FPQ2177" s="218"/>
      <c r="FPR2177" s="218"/>
      <c r="FPS2177" s="218"/>
      <c r="FPT2177" s="218"/>
      <c r="FPU2177" s="218"/>
      <c r="FPV2177" s="218"/>
      <c r="FPW2177" s="218"/>
      <c r="FPX2177" s="218"/>
      <c r="FPY2177" s="218"/>
      <c r="FPZ2177" s="218"/>
      <c r="FQA2177" s="218"/>
      <c r="FQB2177" s="218"/>
      <c r="FQC2177" s="218"/>
      <c r="FQD2177" s="218"/>
      <c r="FQE2177" s="218"/>
      <c r="FQF2177" s="218"/>
      <c r="FQG2177" s="218"/>
      <c r="FQH2177" s="218"/>
      <c r="FQI2177" s="218"/>
      <c r="FQJ2177" s="218"/>
      <c r="FQK2177" s="218"/>
      <c r="FQL2177" s="218"/>
      <c r="FQM2177" s="218"/>
      <c r="FQN2177" s="218"/>
      <c r="FQO2177" s="218"/>
      <c r="FQP2177" s="218"/>
      <c r="FQQ2177" s="218"/>
      <c r="FQR2177" s="218"/>
      <c r="FQS2177" s="218"/>
      <c r="FQT2177" s="218"/>
      <c r="FQU2177" s="218"/>
      <c r="FQV2177" s="218"/>
      <c r="FQW2177" s="218"/>
      <c r="FQX2177" s="218"/>
      <c r="FQY2177" s="218"/>
      <c r="FQZ2177" s="218"/>
      <c r="FRA2177" s="218"/>
      <c r="FRB2177" s="218"/>
      <c r="FRC2177" s="218"/>
      <c r="FRD2177" s="218"/>
      <c r="FRE2177" s="218"/>
      <c r="FRF2177" s="218"/>
      <c r="FRG2177" s="218"/>
      <c r="FRH2177" s="218"/>
      <c r="FRI2177" s="218"/>
      <c r="FRJ2177" s="218"/>
      <c r="FRK2177" s="218"/>
      <c r="FRL2177" s="218"/>
      <c r="FRM2177" s="218"/>
      <c r="FRN2177" s="218"/>
      <c r="FRO2177" s="218"/>
      <c r="FRP2177" s="218"/>
      <c r="FRQ2177" s="218"/>
      <c r="FRR2177" s="218"/>
      <c r="FRS2177" s="218"/>
      <c r="FRT2177" s="218"/>
      <c r="FRU2177" s="218"/>
      <c r="FRV2177" s="218"/>
      <c r="FRW2177" s="218"/>
      <c r="FRX2177" s="218"/>
      <c r="FRY2177" s="218"/>
      <c r="FRZ2177" s="218"/>
      <c r="FSA2177" s="218"/>
      <c r="FSB2177" s="218"/>
      <c r="FSC2177" s="218"/>
      <c r="FSD2177" s="218"/>
      <c r="FSE2177" s="218"/>
      <c r="FSF2177" s="218"/>
      <c r="FSG2177" s="218"/>
      <c r="FSH2177" s="218"/>
      <c r="FSI2177" s="218"/>
      <c r="FSJ2177" s="218"/>
      <c r="FSK2177" s="218"/>
      <c r="FSL2177" s="218"/>
      <c r="FSM2177" s="218"/>
      <c r="FSN2177" s="218"/>
      <c r="FSO2177" s="218"/>
      <c r="FSP2177" s="218"/>
      <c r="FSQ2177" s="218"/>
      <c r="FSR2177" s="218"/>
      <c r="FSS2177" s="218"/>
      <c r="FST2177" s="218"/>
      <c r="FSU2177" s="218"/>
      <c r="FSV2177" s="218"/>
      <c r="FSW2177" s="218"/>
      <c r="FSX2177" s="218"/>
      <c r="FSY2177" s="218"/>
      <c r="FSZ2177" s="218"/>
      <c r="FTA2177" s="218"/>
      <c r="FTB2177" s="218"/>
      <c r="FTC2177" s="218"/>
      <c r="FTD2177" s="218"/>
      <c r="FTE2177" s="218"/>
      <c r="FTF2177" s="218"/>
      <c r="FTG2177" s="218"/>
      <c r="FTH2177" s="218"/>
      <c r="FTI2177" s="218"/>
      <c r="FTJ2177" s="218"/>
      <c r="FTK2177" s="218"/>
      <c r="FTL2177" s="218"/>
      <c r="FTM2177" s="218"/>
      <c r="FTN2177" s="218"/>
      <c r="FTO2177" s="218"/>
      <c r="FTP2177" s="218"/>
      <c r="FTQ2177" s="218"/>
      <c r="FTR2177" s="218"/>
      <c r="FTS2177" s="218"/>
      <c r="FTT2177" s="218"/>
      <c r="FTU2177" s="218"/>
      <c r="FTV2177" s="218"/>
      <c r="FTW2177" s="218"/>
      <c r="FTX2177" s="218"/>
      <c r="FTY2177" s="218"/>
      <c r="FTZ2177" s="218"/>
      <c r="FUA2177" s="218"/>
      <c r="FUB2177" s="218"/>
      <c r="FUC2177" s="218"/>
      <c r="FUD2177" s="218"/>
      <c r="FUE2177" s="218"/>
      <c r="FUF2177" s="218"/>
      <c r="FUG2177" s="218"/>
      <c r="FUH2177" s="218"/>
      <c r="FUI2177" s="218"/>
      <c r="FUJ2177" s="218"/>
      <c r="FUK2177" s="218"/>
      <c r="FUL2177" s="218"/>
      <c r="FUM2177" s="218"/>
      <c r="FUN2177" s="218"/>
      <c r="FUO2177" s="218"/>
      <c r="FUP2177" s="218"/>
      <c r="FUQ2177" s="218"/>
      <c r="FUR2177" s="218"/>
      <c r="FUS2177" s="218"/>
      <c r="FUT2177" s="218"/>
      <c r="FUU2177" s="218"/>
      <c r="FUV2177" s="218"/>
      <c r="FUW2177" s="218"/>
      <c r="FUX2177" s="218"/>
      <c r="FUY2177" s="218"/>
      <c r="FUZ2177" s="218"/>
      <c r="FVA2177" s="218"/>
      <c r="FVB2177" s="218"/>
      <c r="FVC2177" s="218"/>
      <c r="FVD2177" s="218"/>
      <c r="FVE2177" s="218"/>
      <c r="FVF2177" s="218"/>
      <c r="FVG2177" s="218"/>
      <c r="FVH2177" s="218"/>
      <c r="FVI2177" s="218"/>
      <c r="FVJ2177" s="218"/>
      <c r="FVK2177" s="218"/>
      <c r="FVL2177" s="218"/>
      <c r="FVM2177" s="218"/>
      <c r="FVN2177" s="218"/>
      <c r="FVO2177" s="218"/>
      <c r="FVP2177" s="218"/>
      <c r="FVQ2177" s="218"/>
      <c r="FVR2177" s="218"/>
      <c r="FVS2177" s="218"/>
      <c r="FVT2177" s="218"/>
      <c r="FVU2177" s="218"/>
      <c r="FVV2177" s="218"/>
      <c r="FVW2177" s="218"/>
      <c r="FVX2177" s="218"/>
      <c r="FVY2177" s="218"/>
      <c r="FVZ2177" s="218"/>
      <c r="FWA2177" s="218"/>
      <c r="FWB2177" s="218"/>
      <c r="FWC2177" s="218"/>
      <c r="FWD2177" s="218"/>
      <c r="FWE2177" s="218"/>
      <c r="FWF2177" s="218"/>
      <c r="FWG2177" s="218"/>
      <c r="FWH2177" s="218"/>
      <c r="FWI2177" s="218"/>
      <c r="FWJ2177" s="218"/>
      <c r="FWK2177" s="218"/>
      <c r="FWL2177" s="218"/>
      <c r="FWM2177" s="218"/>
      <c r="FWN2177" s="218"/>
      <c r="FWO2177" s="218"/>
      <c r="FWP2177" s="218"/>
      <c r="FWQ2177" s="218"/>
      <c r="FWR2177" s="218"/>
      <c r="FWS2177" s="218"/>
      <c r="FWT2177" s="218"/>
      <c r="FWU2177" s="218"/>
      <c r="FWV2177" s="218"/>
      <c r="FWW2177" s="218"/>
      <c r="FWX2177" s="218"/>
      <c r="FWY2177" s="218"/>
      <c r="FWZ2177" s="218"/>
      <c r="FXA2177" s="218"/>
      <c r="FXB2177" s="218"/>
      <c r="FXC2177" s="218"/>
      <c r="FXD2177" s="218"/>
      <c r="FXE2177" s="218"/>
      <c r="FXF2177" s="218"/>
      <c r="FXG2177" s="218"/>
      <c r="FXH2177" s="218"/>
      <c r="FXI2177" s="218"/>
      <c r="FXJ2177" s="218"/>
      <c r="FXK2177" s="218"/>
      <c r="FXL2177" s="218"/>
      <c r="FXM2177" s="218"/>
      <c r="FXN2177" s="218"/>
      <c r="FXO2177" s="218"/>
      <c r="FXP2177" s="218"/>
      <c r="FXQ2177" s="218"/>
      <c r="FXR2177" s="218"/>
      <c r="FXS2177" s="218"/>
      <c r="FXT2177" s="218"/>
      <c r="FXU2177" s="218"/>
      <c r="FXV2177" s="218"/>
      <c r="FXW2177" s="218"/>
      <c r="FXX2177" s="218"/>
      <c r="FXY2177" s="218"/>
      <c r="FXZ2177" s="218"/>
      <c r="FYA2177" s="218"/>
      <c r="FYB2177" s="218"/>
      <c r="FYC2177" s="218"/>
      <c r="FYD2177" s="218"/>
      <c r="FYE2177" s="218"/>
      <c r="FYF2177" s="218"/>
      <c r="FYG2177" s="218"/>
      <c r="FYH2177" s="218"/>
      <c r="FYI2177" s="218"/>
      <c r="FYJ2177" s="218"/>
      <c r="FYK2177" s="218"/>
      <c r="FYL2177" s="218"/>
      <c r="FYM2177" s="218"/>
      <c r="FYN2177" s="218"/>
      <c r="FYO2177" s="218"/>
      <c r="FYP2177" s="218"/>
      <c r="FYQ2177" s="218"/>
      <c r="FYR2177" s="218"/>
      <c r="FYS2177" s="218"/>
      <c r="FYT2177" s="218"/>
      <c r="FYU2177" s="218"/>
      <c r="FYV2177" s="218"/>
      <c r="FYW2177" s="218"/>
      <c r="FYX2177" s="218"/>
      <c r="FYY2177" s="218"/>
      <c r="FYZ2177" s="218"/>
      <c r="FZA2177" s="218"/>
      <c r="FZB2177" s="218"/>
      <c r="FZC2177" s="218"/>
      <c r="FZD2177" s="218"/>
      <c r="FZE2177" s="218"/>
      <c r="FZF2177" s="218"/>
      <c r="FZG2177" s="218"/>
      <c r="FZH2177" s="218"/>
      <c r="FZI2177" s="218"/>
      <c r="FZJ2177" s="218"/>
      <c r="FZK2177" s="218"/>
      <c r="FZL2177" s="218"/>
      <c r="FZM2177" s="218"/>
      <c r="FZN2177" s="218"/>
      <c r="FZO2177" s="218"/>
      <c r="FZP2177" s="218"/>
      <c r="FZQ2177" s="218"/>
      <c r="FZR2177" s="218"/>
      <c r="FZS2177" s="218"/>
      <c r="FZT2177" s="218"/>
      <c r="FZU2177" s="218"/>
      <c r="FZV2177" s="218"/>
      <c r="FZW2177" s="218"/>
      <c r="FZX2177" s="218"/>
      <c r="FZY2177" s="218"/>
      <c r="FZZ2177" s="218"/>
      <c r="GAA2177" s="218"/>
      <c r="GAB2177" s="218"/>
      <c r="GAC2177" s="218"/>
      <c r="GAD2177" s="218"/>
      <c r="GAE2177" s="218"/>
      <c r="GAF2177" s="218"/>
      <c r="GAG2177" s="218"/>
      <c r="GAH2177" s="218"/>
      <c r="GAI2177" s="218"/>
      <c r="GAJ2177" s="218"/>
      <c r="GAK2177" s="218"/>
      <c r="GAL2177" s="218"/>
      <c r="GAM2177" s="218"/>
      <c r="GAN2177" s="218"/>
      <c r="GAO2177" s="218"/>
      <c r="GAP2177" s="218"/>
      <c r="GAQ2177" s="218"/>
      <c r="GAR2177" s="218"/>
      <c r="GAS2177" s="218"/>
      <c r="GAT2177" s="218"/>
      <c r="GAU2177" s="218"/>
      <c r="GAV2177" s="218"/>
      <c r="GAW2177" s="218"/>
      <c r="GAX2177" s="218"/>
      <c r="GAY2177" s="218"/>
      <c r="GAZ2177" s="218"/>
      <c r="GBA2177" s="218"/>
      <c r="GBB2177" s="218"/>
      <c r="GBC2177" s="218"/>
      <c r="GBD2177" s="218"/>
      <c r="GBE2177" s="218"/>
      <c r="GBF2177" s="218"/>
      <c r="GBG2177" s="218"/>
      <c r="GBH2177" s="218"/>
      <c r="GBI2177" s="218"/>
      <c r="GBJ2177" s="218"/>
      <c r="GBK2177" s="218"/>
      <c r="GBL2177" s="218"/>
      <c r="GBM2177" s="218"/>
      <c r="GBN2177" s="218"/>
      <c r="GBO2177" s="218"/>
      <c r="GBP2177" s="218"/>
      <c r="GBQ2177" s="218"/>
      <c r="GBR2177" s="218"/>
      <c r="GBS2177" s="218"/>
      <c r="GBT2177" s="218"/>
      <c r="GBU2177" s="218"/>
      <c r="GBV2177" s="218"/>
      <c r="GBW2177" s="218"/>
      <c r="GBX2177" s="218"/>
      <c r="GBY2177" s="218"/>
      <c r="GBZ2177" s="218"/>
      <c r="GCA2177" s="218"/>
      <c r="GCB2177" s="218"/>
      <c r="GCC2177" s="218"/>
      <c r="GCD2177" s="218"/>
      <c r="GCE2177" s="218"/>
      <c r="GCF2177" s="218"/>
      <c r="GCG2177" s="218"/>
      <c r="GCH2177" s="218"/>
      <c r="GCI2177" s="218"/>
      <c r="GCJ2177" s="218"/>
      <c r="GCK2177" s="218"/>
      <c r="GCL2177" s="218"/>
      <c r="GCM2177" s="218"/>
      <c r="GCN2177" s="218"/>
      <c r="GCO2177" s="218"/>
      <c r="GCP2177" s="218"/>
      <c r="GCQ2177" s="218"/>
      <c r="GCR2177" s="218"/>
      <c r="GCS2177" s="218"/>
      <c r="GCT2177" s="218"/>
      <c r="GCU2177" s="218"/>
      <c r="GCV2177" s="218"/>
      <c r="GCW2177" s="218"/>
      <c r="GCX2177" s="218"/>
      <c r="GCY2177" s="218"/>
      <c r="GCZ2177" s="218"/>
      <c r="GDA2177" s="218"/>
      <c r="GDB2177" s="218"/>
      <c r="GDC2177" s="218"/>
      <c r="GDD2177" s="218"/>
      <c r="GDE2177" s="218"/>
      <c r="GDF2177" s="218"/>
      <c r="GDG2177" s="218"/>
      <c r="GDH2177" s="218"/>
      <c r="GDI2177" s="218"/>
      <c r="GDJ2177" s="218"/>
      <c r="GDK2177" s="218"/>
      <c r="GDL2177" s="218"/>
      <c r="GDM2177" s="218"/>
      <c r="GDN2177" s="218"/>
      <c r="GDO2177" s="218"/>
      <c r="GDP2177" s="218"/>
      <c r="GDQ2177" s="218"/>
      <c r="GDR2177" s="218"/>
      <c r="GDS2177" s="218"/>
      <c r="GDT2177" s="218"/>
      <c r="GDU2177" s="218"/>
      <c r="GDV2177" s="218"/>
      <c r="GDW2177" s="218"/>
      <c r="GDX2177" s="218"/>
      <c r="GDY2177" s="218"/>
      <c r="GDZ2177" s="218"/>
      <c r="GEA2177" s="218"/>
      <c r="GEB2177" s="218"/>
      <c r="GEC2177" s="218"/>
      <c r="GED2177" s="218"/>
      <c r="GEE2177" s="218"/>
      <c r="GEF2177" s="218"/>
      <c r="GEG2177" s="218"/>
      <c r="GEH2177" s="218"/>
      <c r="GEI2177" s="218"/>
      <c r="GEJ2177" s="218"/>
      <c r="GEK2177" s="218"/>
      <c r="GEL2177" s="218"/>
      <c r="GEM2177" s="218"/>
      <c r="GEN2177" s="218"/>
      <c r="GEO2177" s="218"/>
      <c r="GEP2177" s="218"/>
      <c r="GEQ2177" s="218"/>
      <c r="GER2177" s="218"/>
      <c r="GES2177" s="218"/>
      <c r="GET2177" s="218"/>
      <c r="GEU2177" s="218"/>
      <c r="GEV2177" s="218"/>
      <c r="GEW2177" s="218"/>
      <c r="GEX2177" s="218"/>
      <c r="GEY2177" s="218"/>
      <c r="GEZ2177" s="218"/>
      <c r="GFA2177" s="218"/>
      <c r="GFB2177" s="218"/>
      <c r="GFC2177" s="218"/>
      <c r="GFD2177" s="218"/>
      <c r="GFE2177" s="218"/>
      <c r="GFF2177" s="218"/>
      <c r="GFG2177" s="218"/>
      <c r="GFH2177" s="218"/>
      <c r="GFI2177" s="218"/>
      <c r="GFJ2177" s="218"/>
      <c r="GFK2177" s="218"/>
      <c r="GFL2177" s="218"/>
      <c r="GFM2177" s="218"/>
      <c r="GFN2177" s="218"/>
      <c r="GFO2177" s="218"/>
      <c r="GFP2177" s="218"/>
      <c r="GFQ2177" s="218"/>
      <c r="GFR2177" s="218"/>
      <c r="GFS2177" s="218"/>
      <c r="GFT2177" s="218"/>
      <c r="GFU2177" s="218"/>
      <c r="GFV2177" s="218"/>
      <c r="GFW2177" s="218"/>
      <c r="GFX2177" s="218"/>
      <c r="GFY2177" s="218"/>
      <c r="GFZ2177" s="218"/>
      <c r="GGA2177" s="218"/>
      <c r="GGB2177" s="218"/>
      <c r="GGC2177" s="218"/>
      <c r="GGD2177" s="218"/>
      <c r="GGE2177" s="218"/>
      <c r="GGF2177" s="218"/>
      <c r="GGG2177" s="218"/>
      <c r="GGH2177" s="218"/>
      <c r="GGI2177" s="218"/>
      <c r="GGJ2177" s="218"/>
      <c r="GGK2177" s="218"/>
      <c r="GGL2177" s="218"/>
      <c r="GGM2177" s="218"/>
      <c r="GGN2177" s="218"/>
      <c r="GGO2177" s="218"/>
      <c r="GGP2177" s="218"/>
      <c r="GGQ2177" s="218"/>
      <c r="GGR2177" s="218"/>
      <c r="GGS2177" s="218"/>
      <c r="GGT2177" s="218"/>
      <c r="GGU2177" s="218"/>
      <c r="GGV2177" s="218"/>
      <c r="GGW2177" s="218"/>
      <c r="GGX2177" s="218"/>
      <c r="GGY2177" s="218"/>
      <c r="GGZ2177" s="218"/>
      <c r="GHA2177" s="218"/>
      <c r="GHB2177" s="218"/>
      <c r="GHC2177" s="218"/>
      <c r="GHD2177" s="218"/>
      <c r="GHE2177" s="218"/>
      <c r="GHF2177" s="218"/>
      <c r="GHG2177" s="218"/>
      <c r="GHH2177" s="218"/>
      <c r="GHI2177" s="218"/>
      <c r="GHJ2177" s="218"/>
      <c r="GHK2177" s="218"/>
      <c r="GHL2177" s="218"/>
      <c r="GHM2177" s="218"/>
      <c r="GHN2177" s="218"/>
      <c r="GHO2177" s="218"/>
      <c r="GHP2177" s="218"/>
      <c r="GHQ2177" s="218"/>
      <c r="GHR2177" s="218"/>
      <c r="GHS2177" s="218"/>
      <c r="GHT2177" s="218"/>
      <c r="GHU2177" s="218"/>
      <c r="GHV2177" s="218"/>
      <c r="GHW2177" s="218"/>
      <c r="GHX2177" s="218"/>
      <c r="GHY2177" s="218"/>
      <c r="GHZ2177" s="218"/>
      <c r="GIA2177" s="218"/>
      <c r="GIB2177" s="218"/>
      <c r="GIC2177" s="218"/>
      <c r="GID2177" s="218"/>
      <c r="GIE2177" s="218"/>
      <c r="GIF2177" s="218"/>
      <c r="GIG2177" s="218"/>
      <c r="GIH2177" s="218"/>
      <c r="GII2177" s="218"/>
      <c r="GIJ2177" s="218"/>
      <c r="GIK2177" s="218"/>
      <c r="GIL2177" s="218"/>
      <c r="GIM2177" s="218"/>
      <c r="GIN2177" s="218"/>
      <c r="GIO2177" s="218"/>
      <c r="GIP2177" s="218"/>
      <c r="GIQ2177" s="218"/>
      <c r="GIR2177" s="218"/>
      <c r="GIS2177" s="218"/>
      <c r="GIT2177" s="218"/>
      <c r="GIU2177" s="218"/>
      <c r="GIV2177" s="218"/>
      <c r="GIW2177" s="218"/>
      <c r="GIX2177" s="218"/>
      <c r="GIY2177" s="218"/>
      <c r="GIZ2177" s="218"/>
      <c r="GJA2177" s="218"/>
      <c r="GJB2177" s="218"/>
      <c r="GJC2177" s="218"/>
      <c r="GJD2177" s="218"/>
      <c r="GJE2177" s="218"/>
      <c r="GJF2177" s="218"/>
      <c r="GJG2177" s="218"/>
      <c r="GJH2177" s="218"/>
      <c r="GJI2177" s="218"/>
      <c r="GJJ2177" s="218"/>
      <c r="GJK2177" s="218"/>
      <c r="GJL2177" s="218"/>
      <c r="GJM2177" s="218"/>
      <c r="GJN2177" s="218"/>
      <c r="GJO2177" s="218"/>
      <c r="GJP2177" s="218"/>
      <c r="GJQ2177" s="218"/>
      <c r="GJR2177" s="218"/>
      <c r="GJS2177" s="218"/>
      <c r="GJT2177" s="218"/>
      <c r="GJU2177" s="218"/>
      <c r="GJV2177" s="218"/>
      <c r="GJW2177" s="218"/>
      <c r="GJX2177" s="218"/>
      <c r="GJY2177" s="218"/>
      <c r="GJZ2177" s="218"/>
      <c r="GKA2177" s="218"/>
      <c r="GKB2177" s="218"/>
      <c r="GKC2177" s="218"/>
      <c r="GKD2177" s="218"/>
      <c r="GKE2177" s="218"/>
      <c r="GKF2177" s="218"/>
      <c r="GKG2177" s="218"/>
      <c r="GKH2177" s="218"/>
      <c r="GKI2177" s="218"/>
      <c r="GKJ2177" s="218"/>
      <c r="GKK2177" s="218"/>
      <c r="GKL2177" s="218"/>
      <c r="GKM2177" s="218"/>
      <c r="GKN2177" s="218"/>
      <c r="GKO2177" s="218"/>
      <c r="GKP2177" s="218"/>
      <c r="GKQ2177" s="218"/>
      <c r="GKR2177" s="218"/>
      <c r="GKS2177" s="218"/>
      <c r="GKT2177" s="218"/>
      <c r="GKU2177" s="218"/>
      <c r="GKV2177" s="218"/>
      <c r="GKW2177" s="218"/>
      <c r="GKX2177" s="218"/>
      <c r="GKY2177" s="218"/>
      <c r="GKZ2177" s="218"/>
      <c r="GLA2177" s="218"/>
      <c r="GLB2177" s="218"/>
      <c r="GLC2177" s="218"/>
      <c r="GLD2177" s="218"/>
      <c r="GLE2177" s="218"/>
      <c r="GLF2177" s="218"/>
      <c r="GLG2177" s="218"/>
      <c r="GLH2177" s="218"/>
      <c r="GLI2177" s="218"/>
      <c r="GLJ2177" s="218"/>
      <c r="GLK2177" s="218"/>
      <c r="GLL2177" s="218"/>
      <c r="GLM2177" s="218"/>
      <c r="GLN2177" s="218"/>
      <c r="GLO2177" s="218"/>
      <c r="GLP2177" s="218"/>
      <c r="GLQ2177" s="218"/>
      <c r="GLR2177" s="218"/>
      <c r="GLS2177" s="218"/>
      <c r="GLT2177" s="218"/>
      <c r="GLU2177" s="218"/>
      <c r="GLV2177" s="218"/>
      <c r="GLW2177" s="218"/>
      <c r="GLX2177" s="218"/>
      <c r="GLY2177" s="218"/>
      <c r="GLZ2177" s="218"/>
      <c r="GMA2177" s="218"/>
      <c r="GMB2177" s="218"/>
      <c r="GMC2177" s="218"/>
      <c r="GMD2177" s="218"/>
      <c r="GME2177" s="218"/>
      <c r="GMF2177" s="218"/>
      <c r="GMG2177" s="218"/>
      <c r="GMH2177" s="218"/>
      <c r="GMI2177" s="218"/>
      <c r="GMJ2177" s="218"/>
      <c r="GMK2177" s="218"/>
      <c r="GML2177" s="218"/>
      <c r="GMM2177" s="218"/>
      <c r="GMN2177" s="218"/>
      <c r="GMO2177" s="218"/>
      <c r="GMP2177" s="218"/>
      <c r="GMQ2177" s="218"/>
      <c r="GMR2177" s="218"/>
      <c r="GMS2177" s="218"/>
      <c r="GMT2177" s="218"/>
      <c r="GMU2177" s="218"/>
      <c r="GMV2177" s="218"/>
      <c r="GMW2177" s="218"/>
      <c r="GMX2177" s="218"/>
      <c r="GMY2177" s="218"/>
      <c r="GMZ2177" s="218"/>
      <c r="GNA2177" s="218"/>
      <c r="GNB2177" s="218"/>
      <c r="GNC2177" s="218"/>
      <c r="GND2177" s="218"/>
      <c r="GNE2177" s="218"/>
      <c r="GNF2177" s="218"/>
      <c r="GNG2177" s="218"/>
      <c r="GNH2177" s="218"/>
      <c r="GNI2177" s="218"/>
      <c r="GNJ2177" s="218"/>
      <c r="GNK2177" s="218"/>
      <c r="GNL2177" s="218"/>
      <c r="GNM2177" s="218"/>
      <c r="GNN2177" s="218"/>
      <c r="GNO2177" s="218"/>
      <c r="GNP2177" s="218"/>
      <c r="GNQ2177" s="218"/>
      <c r="GNR2177" s="218"/>
      <c r="GNS2177" s="218"/>
      <c r="GNT2177" s="218"/>
      <c r="GNU2177" s="218"/>
      <c r="GNV2177" s="218"/>
      <c r="GNW2177" s="218"/>
      <c r="GNX2177" s="218"/>
      <c r="GNY2177" s="218"/>
      <c r="GNZ2177" s="218"/>
      <c r="GOA2177" s="218"/>
      <c r="GOB2177" s="218"/>
      <c r="GOC2177" s="218"/>
      <c r="GOD2177" s="218"/>
      <c r="GOE2177" s="218"/>
      <c r="GOF2177" s="218"/>
      <c r="GOG2177" s="218"/>
      <c r="GOH2177" s="218"/>
      <c r="GOI2177" s="218"/>
      <c r="GOJ2177" s="218"/>
      <c r="GOK2177" s="218"/>
      <c r="GOL2177" s="218"/>
      <c r="GOM2177" s="218"/>
      <c r="GON2177" s="218"/>
      <c r="GOO2177" s="218"/>
      <c r="GOP2177" s="218"/>
      <c r="GOQ2177" s="218"/>
      <c r="GOR2177" s="218"/>
      <c r="GOS2177" s="218"/>
      <c r="GOT2177" s="218"/>
      <c r="GOU2177" s="218"/>
      <c r="GOV2177" s="218"/>
      <c r="GOW2177" s="218"/>
      <c r="GOX2177" s="218"/>
      <c r="GOY2177" s="218"/>
      <c r="GOZ2177" s="218"/>
      <c r="GPA2177" s="218"/>
      <c r="GPB2177" s="218"/>
      <c r="GPC2177" s="218"/>
      <c r="GPD2177" s="218"/>
      <c r="GPE2177" s="218"/>
      <c r="GPF2177" s="218"/>
      <c r="GPG2177" s="218"/>
      <c r="GPH2177" s="218"/>
      <c r="GPI2177" s="218"/>
      <c r="GPJ2177" s="218"/>
      <c r="GPK2177" s="218"/>
      <c r="GPL2177" s="218"/>
      <c r="GPM2177" s="218"/>
      <c r="GPN2177" s="218"/>
      <c r="GPO2177" s="218"/>
      <c r="GPP2177" s="218"/>
      <c r="GPQ2177" s="218"/>
      <c r="GPR2177" s="218"/>
      <c r="GPS2177" s="218"/>
      <c r="GPT2177" s="218"/>
      <c r="GPU2177" s="218"/>
      <c r="GPV2177" s="218"/>
      <c r="GPW2177" s="218"/>
      <c r="GPX2177" s="218"/>
      <c r="GPY2177" s="218"/>
      <c r="GPZ2177" s="218"/>
      <c r="GQA2177" s="218"/>
      <c r="GQB2177" s="218"/>
      <c r="GQC2177" s="218"/>
      <c r="GQD2177" s="218"/>
      <c r="GQE2177" s="218"/>
      <c r="GQF2177" s="218"/>
      <c r="GQG2177" s="218"/>
      <c r="GQH2177" s="218"/>
      <c r="GQI2177" s="218"/>
      <c r="GQJ2177" s="218"/>
      <c r="GQK2177" s="218"/>
      <c r="GQL2177" s="218"/>
      <c r="GQM2177" s="218"/>
      <c r="GQN2177" s="218"/>
      <c r="GQO2177" s="218"/>
      <c r="GQP2177" s="218"/>
      <c r="GQQ2177" s="218"/>
      <c r="GQR2177" s="218"/>
      <c r="GQS2177" s="218"/>
      <c r="GQT2177" s="218"/>
      <c r="GQU2177" s="218"/>
      <c r="GQV2177" s="218"/>
      <c r="GQW2177" s="218"/>
      <c r="GQX2177" s="218"/>
      <c r="GQY2177" s="218"/>
      <c r="GQZ2177" s="218"/>
      <c r="GRA2177" s="218"/>
      <c r="GRB2177" s="218"/>
      <c r="GRC2177" s="218"/>
      <c r="GRD2177" s="218"/>
      <c r="GRE2177" s="218"/>
      <c r="GRF2177" s="218"/>
      <c r="GRG2177" s="218"/>
      <c r="GRH2177" s="218"/>
      <c r="GRI2177" s="218"/>
      <c r="GRJ2177" s="218"/>
      <c r="GRK2177" s="218"/>
      <c r="GRL2177" s="218"/>
      <c r="GRM2177" s="218"/>
      <c r="GRN2177" s="218"/>
      <c r="GRO2177" s="218"/>
      <c r="GRP2177" s="218"/>
      <c r="GRQ2177" s="218"/>
      <c r="GRR2177" s="218"/>
      <c r="GRS2177" s="218"/>
      <c r="GRT2177" s="218"/>
      <c r="GRU2177" s="218"/>
      <c r="GRV2177" s="218"/>
      <c r="GRW2177" s="218"/>
      <c r="GRX2177" s="218"/>
      <c r="GRY2177" s="218"/>
      <c r="GRZ2177" s="218"/>
      <c r="GSA2177" s="218"/>
      <c r="GSB2177" s="218"/>
      <c r="GSC2177" s="218"/>
      <c r="GSD2177" s="218"/>
      <c r="GSE2177" s="218"/>
      <c r="GSF2177" s="218"/>
      <c r="GSG2177" s="218"/>
      <c r="GSH2177" s="218"/>
      <c r="GSI2177" s="218"/>
      <c r="GSJ2177" s="218"/>
      <c r="GSK2177" s="218"/>
      <c r="GSL2177" s="218"/>
      <c r="GSM2177" s="218"/>
      <c r="GSN2177" s="218"/>
      <c r="GSO2177" s="218"/>
      <c r="GSP2177" s="218"/>
      <c r="GSQ2177" s="218"/>
      <c r="GSR2177" s="218"/>
      <c r="GSS2177" s="218"/>
      <c r="GST2177" s="218"/>
      <c r="GSU2177" s="218"/>
      <c r="GSV2177" s="218"/>
      <c r="GSW2177" s="218"/>
      <c r="GSX2177" s="218"/>
      <c r="GSY2177" s="218"/>
      <c r="GSZ2177" s="218"/>
      <c r="GTA2177" s="218"/>
      <c r="GTB2177" s="218"/>
      <c r="GTC2177" s="218"/>
      <c r="GTD2177" s="218"/>
      <c r="GTE2177" s="218"/>
      <c r="GTF2177" s="218"/>
      <c r="GTG2177" s="218"/>
      <c r="GTH2177" s="218"/>
      <c r="GTI2177" s="218"/>
      <c r="GTJ2177" s="218"/>
      <c r="GTK2177" s="218"/>
      <c r="GTL2177" s="218"/>
      <c r="GTM2177" s="218"/>
      <c r="GTN2177" s="218"/>
      <c r="GTO2177" s="218"/>
      <c r="GTP2177" s="218"/>
      <c r="GTQ2177" s="218"/>
      <c r="GTR2177" s="218"/>
      <c r="GTS2177" s="218"/>
      <c r="GTT2177" s="218"/>
      <c r="GTU2177" s="218"/>
      <c r="GTV2177" s="218"/>
      <c r="GTW2177" s="218"/>
      <c r="GTX2177" s="218"/>
      <c r="GTY2177" s="218"/>
      <c r="GTZ2177" s="218"/>
      <c r="GUA2177" s="218"/>
      <c r="GUB2177" s="218"/>
      <c r="GUC2177" s="218"/>
      <c r="GUD2177" s="218"/>
      <c r="GUE2177" s="218"/>
      <c r="GUF2177" s="218"/>
      <c r="GUG2177" s="218"/>
      <c r="GUH2177" s="218"/>
      <c r="GUI2177" s="218"/>
      <c r="GUJ2177" s="218"/>
      <c r="GUK2177" s="218"/>
      <c r="GUL2177" s="218"/>
      <c r="GUM2177" s="218"/>
      <c r="GUN2177" s="218"/>
      <c r="GUO2177" s="218"/>
      <c r="GUP2177" s="218"/>
      <c r="GUQ2177" s="218"/>
      <c r="GUR2177" s="218"/>
      <c r="GUS2177" s="218"/>
      <c r="GUT2177" s="218"/>
      <c r="GUU2177" s="218"/>
      <c r="GUV2177" s="218"/>
      <c r="GUW2177" s="218"/>
      <c r="GUX2177" s="218"/>
      <c r="GUY2177" s="218"/>
      <c r="GUZ2177" s="218"/>
      <c r="GVA2177" s="218"/>
      <c r="GVB2177" s="218"/>
      <c r="GVC2177" s="218"/>
      <c r="GVD2177" s="218"/>
      <c r="GVE2177" s="218"/>
      <c r="GVF2177" s="218"/>
      <c r="GVG2177" s="218"/>
      <c r="GVH2177" s="218"/>
      <c r="GVI2177" s="218"/>
      <c r="GVJ2177" s="218"/>
      <c r="GVK2177" s="218"/>
      <c r="GVL2177" s="218"/>
      <c r="GVM2177" s="218"/>
      <c r="GVN2177" s="218"/>
      <c r="GVO2177" s="218"/>
      <c r="GVP2177" s="218"/>
      <c r="GVQ2177" s="218"/>
      <c r="GVR2177" s="218"/>
      <c r="GVS2177" s="218"/>
      <c r="GVT2177" s="218"/>
      <c r="GVU2177" s="218"/>
      <c r="GVV2177" s="218"/>
      <c r="GVW2177" s="218"/>
      <c r="GVX2177" s="218"/>
      <c r="GVY2177" s="218"/>
      <c r="GVZ2177" s="218"/>
      <c r="GWA2177" s="218"/>
      <c r="GWB2177" s="218"/>
      <c r="GWC2177" s="218"/>
      <c r="GWD2177" s="218"/>
      <c r="GWE2177" s="218"/>
      <c r="GWF2177" s="218"/>
      <c r="GWG2177" s="218"/>
      <c r="GWH2177" s="218"/>
      <c r="GWI2177" s="218"/>
      <c r="GWJ2177" s="218"/>
      <c r="GWK2177" s="218"/>
      <c r="GWL2177" s="218"/>
      <c r="GWM2177" s="218"/>
      <c r="GWN2177" s="218"/>
      <c r="GWO2177" s="218"/>
      <c r="GWP2177" s="218"/>
      <c r="GWQ2177" s="218"/>
      <c r="GWR2177" s="218"/>
      <c r="GWS2177" s="218"/>
      <c r="GWT2177" s="218"/>
      <c r="GWU2177" s="218"/>
      <c r="GWV2177" s="218"/>
      <c r="GWW2177" s="218"/>
      <c r="GWX2177" s="218"/>
      <c r="GWY2177" s="218"/>
      <c r="GWZ2177" s="218"/>
      <c r="GXA2177" s="218"/>
      <c r="GXB2177" s="218"/>
      <c r="GXC2177" s="218"/>
      <c r="GXD2177" s="218"/>
      <c r="GXE2177" s="218"/>
      <c r="GXF2177" s="218"/>
      <c r="GXG2177" s="218"/>
      <c r="GXH2177" s="218"/>
      <c r="GXI2177" s="218"/>
      <c r="GXJ2177" s="218"/>
      <c r="GXK2177" s="218"/>
      <c r="GXL2177" s="218"/>
      <c r="GXM2177" s="218"/>
      <c r="GXN2177" s="218"/>
      <c r="GXO2177" s="218"/>
      <c r="GXP2177" s="218"/>
      <c r="GXQ2177" s="218"/>
      <c r="GXR2177" s="218"/>
      <c r="GXS2177" s="218"/>
      <c r="GXT2177" s="218"/>
      <c r="GXU2177" s="218"/>
      <c r="GXV2177" s="218"/>
      <c r="GXW2177" s="218"/>
      <c r="GXX2177" s="218"/>
      <c r="GXY2177" s="218"/>
      <c r="GXZ2177" s="218"/>
      <c r="GYA2177" s="218"/>
      <c r="GYB2177" s="218"/>
      <c r="GYC2177" s="218"/>
      <c r="GYD2177" s="218"/>
      <c r="GYE2177" s="218"/>
      <c r="GYF2177" s="218"/>
      <c r="GYG2177" s="218"/>
      <c r="GYH2177" s="218"/>
      <c r="GYI2177" s="218"/>
      <c r="GYJ2177" s="218"/>
      <c r="GYK2177" s="218"/>
      <c r="GYL2177" s="218"/>
      <c r="GYM2177" s="218"/>
      <c r="GYN2177" s="218"/>
      <c r="GYO2177" s="218"/>
      <c r="GYP2177" s="218"/>
      <c r="GYQ2177" s="218"/>
      <c r="GYR2177" s="218"/>
      <c r="GYS2177" s="218"/>
      <c r="GYT2177" s="218"/>
      <c r="GYU2177" s="218"/>
      <c r="GYV2177" s="218"/>
      <c r="GYW2177" s="218"/>
      <c r="GYX2177" s="218"/>
      <c r="GYY2177" s="218"/>
      <c r="GYZ2177" s="218"/>
      <c r="GZA2177" s="218"/>
      <c r="GZB2177" s="218"/>
      <c r="GZC2177" s="218"/>
      <c r="GZD2177" s="218"/>
      <c r="GZE2177" s="218"/>
      <c r="GZF2177" s="218"/>
      <c r="GZG2177" s="218"/>
      <c r="GZH2177" s="218"/>
      <c r="GZI2177" s="218"/>
      <c r="GZJ2177" s="218"/>
      <c r="GZK2177" s="218"/>
      <c r="GZL2177" s="218"/>
      <c r="GZM2177" s="218"/>
      <c r="GZN2177" s="218"/>
      <c r="GZO2177" s="218"/>
      <c r="GZP2177" s="218"/>
      <c r="GZQ2177" s="218"/>
      <c r="GZR2177" s="218"/>
      <c r="GZS2177" s="218"/>
      <c r="GZT2177" s="218"/>
      <c r="GZU2177" s="218"/>
      <c r="GZV2177" s="218"/>
      <c r="GZW2177" s="218"/>
      <c r="GZX2177" s="218"/>
      <c r="GZY2177" s="218"/>
      <c r="GZZ2177" s="218"/>
      <c r="HAA2177" s="218"/>
      <c r="HAB2177" s="218"/>
      <c r="HAC2177" s="218"/>
      <c r="HAD2177" s="218"/>
      <c r="HAE2177" s="218"/>
      <c r="HAF2177" s="218"/>
      <c r="HAG2177" s="218"/>
      <c r="HAH2177" s="218"/>
      <c r="HAI2177" s="218"/>
      <c r="HAJ2177" s="218"/>
      <c r="HAK2177" s="218"/>
      <c r="HAL2177" s="218"/>
      <c r="HAM2177" s="218"/>
      <c r="HAN2177" s="218"/>
      <c r="HAO2177" s="218"/>
      <c r="HAP2177" s="218"/>
      <c r="HAQ2177" s="218"/>
      <c r="HAR2177" s="218"/>
      <c r="HAS2177" s="218"/>
      <c r="HAT2177" s="218"/>
      <c r="HAU2177" s="218"/>
      <c r="HAV2177" s="218"/>
      <c r="HAW2177" s="218"/>
      <c r="HAX2177" s="218"/>
      <c r="HAY2177" s="218"/>
      <c r="HAZ2177" s="218"/>
      <c r="HBA2177" s="218"/>
      <c r="HBB2177" s="218"/>
      <c r="HBC2177" s="218"/>
      <c r="HBD2177" s="218"/>
      <c r="HBE2177" s="218"/>
      <c r="HBF2177" s="218"/>
      <c r="HBG2177" s="218"/>
      <c r="HBH2177" s="218"/>
      <c r="HBI2177" s="218"/>
      <c r="HBJ2177" s="218"/>
      <c r="HBK2177" s="218"/>
      <c r="HBL2177" s="218"/>
      <c r="HBM2177" s="218"/>
      <c r="HBN2177" s="218"/>
      <c r="HBO2177" s="218"/>
      <c r="HBP2177" s="218"/>
      <c r="HBQ2177" s="218"/>
      <c r="HBR2177" s="218"/>
      <c r="HBS2177" s="218"/>
      <c r="HBT2177" s="218"/>
      <c r="HBU2177" s="218"/>
      <c r="HBV2177" s="218"/>
      <c r="HBW2177" s="218"/>
      <c r="HBX2177" s="218"/>
      <c r="HBY2177" s="218"/>
      <c r="HBZ2177" s="218"/>
      <c r="HCA2177" s="218"/>
      <c r="HCB2177" s="218"/>
      <c r="HCC2177" s="218"/>
      <c r="HCD2177" s="218"/>
      <c r="HCE2177" s="218"/>
      <c r="HCF2177" s="218"/>
      <c r="HCG2177" s="218"/>
      <c r="HCH2177" s="218"/>
      <c r="HCI2177" s="218"/>
      <c r="HCJ2177" s="218"/>
      <c r="HCK2177" s="218"/>
      <c r="HCL2177" s="218"/>
      <c r="HCM2177" s="218"/>
      <c r="HCN2177" s="218"/>
      <c r="HCO2177" s="218"/>
      <c r="HCP2177" s="218"/>
      <c r="HCQ2177" s="218"/>
      <c r="HCR2177" s="218"/>
      <c r="HCS2177" s="218"/>
      <c r="HCT2177" s="218"/>
      <c r="HCU2177" s="218"/>
      <c r="HCV2177" s="218"/>
      <c r="HCW2177" s="218"/>
      <c r="HCX2177" s="218"/>
      <c r="HCY2177" s="218"/>
      <c r="HCZ2177" s="218"/>
      <c r="HDA2177" s="218"/>
      <c r="HDB2177" s="218"/>
      <c r="HDC2177" s="218"/>
      <c r="HDD2177" s="218"/>
      <c r="HDE2177" s="218"/>
      <c r="HDF2177" s="218"/>
      <c r="HDG2177" s="218"/>
      <c r="HDH2177" s="218"/>
      <c r="HDI2177" s="218"/>
      <c r="HDJ2177" s="218"/>
      <c r="HDK2177" s="218"/>
      <c r="HDL2177" s="218"/>
      <c r="HDM2177" s="218"/>
      <c r="HDN2177" s="218"/>
      <c r="HDO2177" s="218"/>
      <c r="HDP2177" s="218"/>
      <c r="HDQ2177" s="218"/>
      <c r="HDR2177" s="218"/>
      <c r="HDS2177" s="218"/>
      <c r="HDT2177" s="218"/>
      <c r="HDU2177" s="218"/>
      <c r="HDV2177" s="218"/>
      <c r="HDW2177" s="218"/>
      <c r="HDX2177" s="218"/>
      <c r="HDY2177" s="218"/>
      <c r="HDZ2177" s="218"/>
      <c r="HEA2177" s="218"/>
      <c r="HEB2177" s="218"/>
      <c r="HEC2177" s="218"/>
      <c r="HED2177" s="218"/>
      <c r="HEE2177" s="218"/>
      <c r="HEF2177" s="218"/>
      <c r="HEG2177" s="218"/>
      <c r="HEH2177" s="218"/>
      <c r="HEI2177" s="218"/>
      <c r="HEJ2177" s="218"/>
      <c r="HEK2177" s="218"/>
      <c r="HEL2177" s="218"/>
      <c r="HEM2177" s="218"/>
      <c r="HEN2177" s="218"/>
      <c r="HEO2177" s="218"/>
      <c r="HEP2177" s="218"/>
      <c r="HEQ2177" s="218"/>
      <c r="HER2177" s="218"/>
      <c r="HES2177" s="218"/>
      <c r="HET2177" s="218"/>
      <c r="HEU2177" s="218"/>
      <c r="HEV2177" s="218"/>
      <c r="HEW2177" s="218"/>
      <c r="HEX2177" s="218"/>
      <c r="HEY2177" s="218"/>
      <c r="HEZ2177" s="218"/>
      <c r="HFA2177" s="218"/>
      <c r="HFB2177" s="218"/>
      <c r="HFC2177" s="218"/>
      <c r="HFD2177" s="218"/>
      <c r="HFE2177" s="218"/>
      <c r="HFF2177" s="218"/>
      <c r="HFG2177" s="218"/>
      <c r="HFH2177" s="218"/>
      <c r="HFI2177" s="218"/>
      <c r="HFJ2177" s="218"/>
      <c r="HFK2177" s="218"/>
      <c r="HFL2177" s="218"/>
      <c r="HFM2177" s="218"/>
      <c r="HFN2177" s="218"/>
      <c r="HFO2177" s="218"/>
      <c r="HFP2177" s="218"/>
      <c r="HFQ2177" s="218"/>
      <c r="HFR2177" s="218"/>
      <c r="HFS2177" s="218"/>
      <c r="HFT2177" s="218"/>
      <c r="HFU2177" s="218"/>
      <c r="HFV2177" s="218"/>
      <c r="HFW2177" s="218"/>
      <c r="HFX2177" s="218"/>
      <c r="HFY2177" s="218"/>
      <c r="HFZ2177" s="218"/>
      <c r="HGA2177" s="218"/>
      <c r="HGB2177" s="218"/>
      <c r="HGC2177" s="218"/>
      <c r="HGD2177" s="218"/>
      <c r="HGE2177" s="218"/>
      <c r="HGF2177" s="218"/>
      <c r="HGG2177" s="218"/>
      <c r="HGH2177" s="218"/>
      <c r="HGI2177" s="218"/>
      <c r="HGJ2177" s="218"/>
      <c r="HGK2177" s="218"/>
      <c r="HGL2177" s="218"/>
      <c r="HGM2177" s="218"/>
      <c r="HGN2177" s="218"/>
      <c r="HGO2177" s="218"/>
      <c r="HGP2177" s="218"/>
      <c r="HGQ2177" s="218"/>
      <c r="HGR2177" s="218"/>
      <c r="HGS2177" s="218"/>
      <c r="HGT2177" s="218"/>
      <c r="HGU2177" s="218"/>
      <c r="HGV2177" s="218"/>
      <c r="HGW2177" s="218"/>
      <c r="HGX2177" s="218"/>
      <c r="HGY2177" s="218"/>
      <c r="HGZ2177" s="218"/>
      <c r="HHA2177" s="218"/>
      <c r="HHB2177" s="218"/>
      <c r="HHC2177" s="218"/>
      <c r="HHD2177" s="218"/>
      <c r="HHE2177" s="218"/>
      <c r="HHF2177" s="218"/>
      <c r="HHG2177" s="218"/>
      <c r="HHH2177" s="218"/>
      <c r="HHI2177" s="218"/>
      <c r="HHJ2177" s="218"/>
      <c r="HHK2177" s="218"/>
      <c r="HHL2177" s="218"/>
      <c r="HHM2177" s="218"/>
      <c r="HHN2177" s="218"/>
      <c r="HHO2177" s="218"/>
      <c r="HHP2177" s="218"/>
      <c r="HHQ2177" s="218"/>
      <c r="HHR2177" s="218"/>
      <c r="HHS2177" s="218"/>
      <c r="HHT2177" s="218"/>
      <c r="HHU2177" s="218"/>
      <c r="HHV2177" s="218"/>
      <c r="HHW2177" s="218"/>
      <c r="HHX2177" s="218"/>
      <c r="HHY2177" s="218"/>
      <c r="HHZ2177" s="218"/>
      <c r="HIA2177" s="218"/>
      <c r="HIB2177" s="218"/>
      <c r="HIC2177" s="218"/>
      <c r="HID2177" s="218"/>
      <c r="HIE2177" s="218"/>
      <c r="HIF2177" s="218"/>
      <c r="HIG2177" s="218"/>
      <c r="HIH2177" s="218"/>
      <c r="HII2177" s="218"/>
      <c r="HIJ2177" s="218"/>
      <c r="HIK2177" s="218"/>
      <c r="HIL2177" s="218"/>
      <c r="HIM2177" s="218"/>
      <c r="HIN2177" s="218"/>
      <c r="HIO2177" s="218"/>
      <c r="HIP2177" s="218"/>
      <c r="HIQ2177" s="218"/>
      <c r="HIR2177" s="218"/>
      <c r="HIS2177" s="218"/>
      <c r="HIT2177" s="218"/>
      <c r="HIU2177" s="218"/>
      <c r="HIV2177" s="218"/>
      <c r="HIW2177" s="218"/>
      <c r="HIX2177" s="218"/>
      <c r="HIY2177" s="218"/>
      <c r="HIZ2177" s="218"/>
      <c r="HJA2177" s="218"/>
      <c r="HJB2177" s="218"/>
      <c r="HJC2177" s="218"/>
      <c r="HJD2177" s="218"/>
      <c r="HJE2177" s="218"/>
      <c r="HJF2177" s="218"/>
      <c r="HJG2177" s="218"/>
      <c r="HJH2177" s="218"/>
      <c r="HJI2177" s="218"/>
      <c r="HJJ2177" s="218"/>
      <c r="HJK2177" s="218"/>
      <c r="HJL2177" s="218"/>
      <c r="HJM2177" s="218"/>
      <c r="HJN2177" s="218"/>
      <c r="HJO2177" s="218"/>
      <c r="HJP2177" s="218"/>
      <c r="HJQ2177" s="218"/>
      <c r="HJR2177" s="218"/>
      <c r="HJS2177" s="218"/>
      <c r="HJT2177" s="218"/>
      <c r="HJU2177" s="218"/>
      <c r="HJV2177" s="218"/>
      <c r="HJW2177" s="218"/>
      <c r="HJX2177" s="218"/>
      <c r="HJY2177" s="218"/>
      <c r="HJZ2177" s="218"/>
      <c r="HKA2177" s="218"/>
      <c r="HKB2177" s="218"/>
      <c r="HKC2177" s="218"/>
      <c r="HKD2177" s="218"/>
      <c r="HKE2177" s="218"/>
      <c r="HKF2177" s="218"/>
      <c r="HKG2177" s="218"/>
      <c r="HKH2177" s="218"/>
      <c r="HKI2177" s="218"/>
      <c r="HKJ2177" s="218"/>
      <c r="HKK2177" s="218"/>
      <c r="HKL2177" s="218"/>
      <c r="HKM2177" s="218"/>
      <c r="HKN2177" s="218"/>
      <c r="HKO2177" s="218"/>
      <c r="HKP2177" s="218"/>
      <c r="HKQ2177" s="218"/>
      <c r="HKR2177" s="218"/>
      <c r="HKS2177" s="218"/>
      <c r="HKT2177" s="218"/>
      <c r="HKU2177" s="218"/>
      <c r="HKV2177" s="218"/>
      <c r="HKW2177" s="218"/>
      <c r="HKX2177" s="218"/>
      <c r="HKY2177" s="218"/>
      <c r="HKZ2177" s="218"/>
      <c r="HLA2177" s="218"/>
      <c r="HLB2177" s="218"/>
      <c r="HLC2177" s="218"/>
      <c r="HLD2177" s="218"/>
      <c r="HLE2177" s="218"/>
      <c r="HLF2177" s="218"/>
      <c r="HLG2177" s="218"/>
      <c r="HLH2177" s="218"/>
      <c r="HLI2177" s="218"/>
      <c r="HLJ2177" s="218"/>
      <c r="HLK2177" s="218"/>
      <c r="HLL2177" s="218"/>
      <c r="HLM2177" s="218"/>
      <c r="HLN2177" s="218"/>
      <c r="HLO2177" s="218"/>
      <c r="HLP2177" s="218"/>
      <c r="HLQ2177" s="218"/>
      <c r="HLR2177" s="218"/>
      <c r="HLS2177" s="218"/>
      <c r="HLT2177" s="218"/>
      <c r="HLU2177" s="218"/>
      <c r="HLV2177" s="218"/>
      <c r="HLW2177" s="218"/>
      <c r="HLX2177" s="218"/>
      <c r="HLY2177" s="218"/>
      <c r="HLZ2177" s="218"/>
      <c r="HMA2177" s="218"/>
      <c r="HMB2177" s="218"/>
      <c r="HMC2177" s="218"/>
      <c r="HMD2177" s="218"/>
      <c r="HME2177" s="218"/>
      <c r="HMF2177" s="218"/>
      <c r="HMG2177" s="218"/>
      <c r="HMH2177" s="218"/>
      <c r="HMI2177" s="218"/>
      <c r="HMJ2177" s="218"/>
      <c r="HMK2177" s="218"/>
      <c r="HML2177" s="218"/>
      <c r="HMM2177" s="218"/>
      <c r="HMN2177" s="218"/>
      <c r="HMO2177" s="218"/>
      <c r="HMP2177" s="218"/>
      <c r="HMQ2177" s="218"/>
      <c r="HMR2177" s="218"/>
      <c r="HMS2177" s="218"/>
      <c r="HMT2177" s="218"/>
      <c r="HMU2177" s="218"/>
      <c r="HMV2177" s="218"/>
      <c r="HMW2177" s="218"/>
      <c r="HMX2177" s="218"/>
      <c r="HMY2177" s="218"/>
      <c r="HMZ2177" s="218"/>
      <c r="HNA2177" s="218"/>
      <c r="HNB2177" s="218"/>
      <c r="HNC2177" s="218"/>
      <c r="HND2177" s="218"/>
      <c r="HNE2177" s="218"/>
      <c r="HNF2177" s="218"/>
      <c r="HNG2177" s="218"/>
      <c r="HNH2177" s="218"/>
      <c r="HNI2177" s="218"/>
      <c r="HNJ2177" s="218"/>
      <c r="HNK2177" s="218"/>
      <c r="HNL2177" s="218"/>
      <c r="HNM2177" s="218"/>
      <c r="HNN2177" s="218"/>
      <c r="HNO2177" s="218"/>
      <c r="HNP2177" s="218"/>
      <c r="HNQ2177" s="218"/>
      <c r="HNR2177" s="218"/>
      <c r="HNS2177" s="218"/>
      <c r="HNT2177" s="218"/>
      <c r="HNU2177" s="218"/>
      <c r="HNV2177" s="218"/>
      <c r="HNW2177" s="218"/>
      <c r="HNX2177" s="218"/>
      <c r="HNY2177" s="218"/>
      <c r="HNZ2177" s="218"/>
      <c r="HOA2177" s="218"/>
      <c r="HOB2177" s="218"/>
      <c r="HOC2177" s="218"/>
      <c r="HOD2177" s="218"/>
      <c r="HOE2177" s="218"/>
      <c r="HOF2177" s="218"/>
      <c r="HOG2177" s="218"/>
      <c r="HOH2177" s="218"/>
      <c r="HOI2177" s="218"/>
      <c r="HOJ2177" s="218"/>
      <c r="HOK2177" s="218"/>
      <c r="HOL2177" s="218"/>
      <c r="HOM2177" s="218"/>
      <c r="HON2177" s="218"/>
      <c r="HOO2177" s="218"/>
      <c r="HOP2177" s="218"/>
      <c r="HOQ2177" s="218"/>
      <c r="HOR2177" s="218"/>
      <c r="HOS2177" s="218"/>
      <c r="HOT2177" s="218"/>
      <c r="HOU2177" s="218"/>
      <c r="HOV2177" s="218"/>
      <c r="HOW2177" s="218"/>
      <c r="HOX2177" s="218"/>
      <c r="HOY2177" s="218"/>
      <c r="HOZ2177" s="218"/>
      <c r="HPA2177" s="218"/>
      <c r="HPB2177" s="218"/>
      <c r="HPC2177" s="218"/>
      <c r="HPD2177" s="218"/>
      <c r="HPE2177" s="218"/>
      <c r="HPF2177" s="218"/>
      <c r="HPG2177" s="218"/>
      <c r="HPH2177" s="218"/>
      <c r="HPI2177" s="218"/>
      <c r="HPJ2177" s="218"/>
      <c r="HPK2177" s="218"/>
      <c r="HPL2177" s="218"/>
      <c r="HPM2177" s="218"/>
      <c r="HPN2177" s="218"/>
      <c r="HPO2177" s="218"/>
      <c r="HPP2177" s="218"/>
      <c r="HPQ2177" s="218"/>
      <c r="HPR2177" s="218"/>
      <c r="HPS2177" s="218"/>
      <c r="HPT2177" s="218"/>
      <c r="HPU2177" s="218"/>
      <c r="HPV2177" s="218"/>
      <c r="HPW2177" s="218"/>
      <c r="HPX2177" s="218"/>
      <c r="HPY2177" s="218"/>
      <c r="HPZ2177" s="218"/>
      <c r="HQA2177" s="218"/>
      <c r="HQB2177" s="218"/>
      <c r="HQC2177" s="218"/>
      <c r="HQD2177" s="218"/>
      <c r="HQE2177" s="218"/>
      <c r="HQF2177" s="218"/>
      <c r="HQG2177" s="218"/>
      <c r="HQH2177" s="218"/>
      <c r="HQI2177" s="218"/>
      <c r="HQJ2177" s="218"/>
      <c r="HQK2177" s="218"/>
      <c r="HQL2177" s="218"/>
      <c r="HQM2177" s="218"/>
      <c r="HQN2177" s="218"/>
      <c r="HQO2177" s="218"/>
      <c r="HQP2177" s="218"/>
      <c r="HQQ2177" s="218"/>
      <c r="HQR2177" s="218"/>
      <c r="HQS2177" s="218"/>
      <c r="HQT2177" s="218"/>
      <c r="HQU2177" s="218"/>
      <c r="HQV2177" s="218"/>
      <c r="HQW2177" s="218"/>
      <c r="HQX2177" s="218"/>
      <c r="HQY2177" s="218"/>
      <c r="HQZ2177" s="218"/>
      <c r="HRA2177" s="218"/>
      <c r="HRB2177" s="218"/>
      <c r="HRC2177" s="218"/>
      <c r="HRD2177" s="218"/>
      <c r="HRE2177" s="218"/>
      <c r="HRF2177" s="218"/>
      <c r="HRG2177" s="218"/>
      <c r="HRH2177" s="218"/>
      <c r="HRI2177" s="218"/>
      <c r="HRJ2177" s="218"/>
      <c r="HRK2177" s="218"/>
      <c r="HRL2177" s="218"/>
      <c r="HRM2177" s="218"/>
      <c r="HRN2177" s="218"/>
      <c r="HRO2177" s="218"/>
      <c r="HRP2177" s="218"/>
      <c r="HRQ2177" s="218"/>
      <c r="HRR2177" s="218"/>
      <c r="HRS2177" s="218"/>
      <c r="HRT2177" s="218"/>
      <c r="HRU2177" s="218"/>
      <c r="HRV2177" s="218"/>
      <c r="HRW2177" s="218"/>
      <c r="HRX2177" s="218"/>
      <c r="HRY2177" s="218"/>
      <c r="HRZ2177" s="218"/>
      <c r="HSA2177" s="218"/>
      <c r="HSB2177" s="218"/>
      <c r="HSC2177" s="218"/>
      <c r="HSD2177" s="218"/>
      <c r="HSE2177" s="218"/>
      <c r="HSF2177" s="218"/>
      <c r="HSG2177" s="218"/>
      <c r="HSH2177" s="218"/>
      <c r="HSI2177" s="218"/>
      <c r="HSJ2177" s="218"/>
      <c r="HSK2177" s="218"/>
      <c r="HSL2177" s="218"/>
      <c r="HSM2177" s="218"/>
      <c r="HSN2177" s="218"/>
      <c r="HSO2177" s="218"/>
      <c r="HSP2177" s="218"/>
      <c r="HSQ2177" s="218"/>
      <c r="HSR2177" s="218"/>
      <c r="HSS2177" s="218"/>
      <c r="HST2177" s="218"/>
      <c r="HSU2177" s="218"/>
      <c r="HSV2177" s="218"/>
      <c r="HSW2177" s="218"/>
      <c r="HSX2177" s="218"/>
      <c r="HSY2177" s="218"/>
      <c r="HSZ2177" s="218"/>
      <c r="HTA2177" s="218"/>
      <c r="HTB2177" s="218"/>
      <c r="HTC2177" s="218"/>
      <c r="HTD2177" s="218"/>
      <c r="HTE2177" s="218"/>
      <c r="HTF2177" s="218"/>
      <c r="HTG2177" s="218"/>
      <c r="HTH2177" s="218"/>
      <c r="HTI2177" s="218"/>
      <c r="HTJ2177" s="218"/>
      <c r="HTK2177" s="218"/>
      <c r="HTL2177" s="218"/>
      <c r="HTM2177" s="218"/>
      <c r="HTN2177" s="218"/>
      <c r="HTO2177" s="218"/>
      <c r="HTP2177" s="218"/>
      <c r="HTQ2177" s="218"/>
      <c r="HTR2177" s="218"/>
      <c r="HTS2177" s="218"/>
      <c r="HTT2177" s="218"/>
      <c r="HTU2177" s="218"/>
      <c r="HTV2177" s="218"/>
      <c r="HTW2177" s="218"/>
      <c r="HTX2177" s="218"/>
      <c r="HTY2177" s="218"/>
      <c r="HTZ2177" s="218"/>
      <c r="HUA2177" s="218"/>
      <c r="HUB2177" s="218"/>
      <c r="HUC2177" s="218"/>
      <c r="HUD2177" s="218"/>
      <c r="HUE2177" s="218"/>
      <c r="HUF2177" s="218"/>
      <c r="HUG2177" s="218"/>
      <c r="HUH2177" s="218"/>
      <c r="HUI2177" s="218"/>
      <c r="HUJ2177" s="218"/>
      <c r="HUK2177" s="218"/>
      <c r="HUL2177" s="218"/>
      <c r="HUM2177" s="218"/>
      <c r="HUN2177" s="218"/>
      <c r="HUO2177" s="218"/>
      <c r="HUP2177" s="218"/>
      <c r="HUQ2177" s="218"/>
      <c r="HUR2177" s="218"/>
      <c r="HUS2177" s="218"/>
      <c r="HUT2177" s="218"/>
      <c r="HUU2177" s="218"/>
      <c r="HUV2177" s="218"/>
      <c r="HUW2177" s="218"/>
      <c r="HUX2177" s="218"/>
      <c r="HUY2177" s="218"/>
      <c r="HUZ2177" s="218"/>
      <c r="HVA2177" s="218"/>
      <c r="HVB2177" s="218"/>
      <c r="HVC2177" s="218"/>
      <c r="HVD2177" s="218"/>
      <c r="HVE2177" s="218"/>
      <c r="HVF2177" s="218"/>
      <c r="HVG2177" s="218"/>
      <c r="HVH2177" s="218"/>
      <c r="HVI2177" s="218"/>
      <c r="HVJ2177" s="218"/>
      <c r="HVK2177" s="218"/>
      <c r="HVL2177" s="218"/>
      <c r="HVM2177" s="218"/>
      <c r="HVN2177" s="218"/>
      <c r="HVO2177" s="218"/>
      <c r="HVP2177" s="218"/>
      <c r="HVQ2177" s="218"/>
      <c r="HVR2177" s="218"/>
      <c r="HVS2177" s="218"/>
      <c r="HVT2177" s="218"/>
      <c r="HVU2177" s="218"/>
      <c r="HVV2177" s="218"/>
      <c r="HVW2177" s="218"/>
      <c r="HVX2177" s="218"/>
      <c r="HVY2177" s="218"/>
      <c r="HVZ2177" s="218"/>
      <c r="HWA2177" s="218"/>
      <c r="HWB2177" s="218"/>
      <c r="HWC2177" s="218"/>
      <c r="HWD2177" s="218"/>
      <c r="HWE2177" s="218"/>
      <c r="HWF2177" s="218"/>
      <c r="HWG2177" s="218"/>
      <c r="HWH2177" s="218"/>
      <c r="HWI2177" s="218"/>
      <c r="HWJ2177" s="218"/>
      <c r="HWK2177" s="218"/>
      <c r="HWL2177" s="218"/>
      <c r="HWM2177" s="218"/>
      <c r="HWN2177" s="218"/>
      <c r="HWO2177" s="218"/>
      <c r="HWP2177" s="218"/>
      <c r="HWQ2177" s="218"/>
      <c r="HWR2177" s="218"/>
      <c r="HWS2177" s="218"/>
      <c r="HWT2177" s="218"/>
      <c r="HWU2177" s="218"/>
      <c r="HWV2177" s="218"/>
      <c r="HWW2177" s="218"/>
      <c r="HWX2177" s="218"/>
      <c r="HWY2177" s="218"/>
      <c r="HWZ2177" s="218"/>
      <c r="HXA2177" s="218"/>
      <c r="HXB2177" s="218"/>
      <c r="HXC2177" s="218"/>
      <c r="HXD2177" s="218"/>
      <c r="HXE2177" s="218"/>
      <c r="HXF2177" s="218"/>
      <c r="HXG2177" s="218"/>
      <c r="HXH2177" s="218"/>
      <c r="HXI2177" s="218"/>
      <c r="HXJ2177" s="218"/>
      <c r="HXK2177" s="218"/>
      <c r="HXL2177" s="218"/>
      <c r="HXM2177" s="218"/>
      <c r="HXN2177" s="218"/>
      <c r="HXO2177" s="218"/>
      <c r="HXP2177" s="218"/>
      <c r="HXQ2177" s="218"/>
      <c r="HXR2177" s="218"/>
      <c r="HXS2177" s="218"/>
      <c r="HXT2177" s="218"/>
      <c r="HXU2177" s="218"/>
      <c r="HXV2177" s="218"/>
      <c r="HXW2177" s="218"/>
      <c r="HXX2177" s="218"/>
      <c r="HXY2177" s="218"/>
      <c r="HXZ2177" s="218"/>
      <c r="HYA2177" s="218"/>
      <c r="HYB2177" s="218"/>
      <c r="HYC2177" s="218"/>
      <c r="HYD2177" s="218"/>
      <c r="HYE2177" s="218"/>
      <c r="HYF2177" s="218"/>
      <c r="HYG2177" s="218"/>
      <c r="HYH2177" s="218"/>
      <c r="HYI2177" s="218"/>
      <c r="HYJ2177" s="218"/>
      <c r="HYK2177" s="218"/>
      <c r="HYL2177" s="218"/>
      <c r="HYM2177" s="218"/>
      <c r="HYN2177" s="218"/>
      <c r="HYO2177" s="218"/>
      <c r="HYP2177" s="218"/>
      <c r="HYQ2177" s="218"/>
      <c r="HYR2177" s="218"/>
      <c r="HYS2177" s="218"/>
      <c r="HYT2177" s="218"/>
      <c r="HYU2177" s="218"/>
      <c r="HYV2177" s="218"/>
      <c r="HYW2177" s="218"/>
      <c r="HYX2177" s="218"/>
      <c r="HYY2177" s="218"/>
      <c r="HYZ2177" s="218"/>
      <c r="HZA2177" s="218"/>
      <c r="HZB2177" s="218"/>
      <c r="HZC2177" s="218"/>
      <c r="HZD2177" s="218"/>
      <c r="HZE2177" s="218"/>
      <c r="HZF2177" s="218"/>
      <c r="HZG2177" s="218"/>
      <c r="HZH2177" s="218"/>
      <c r="HZI2177" s="218"/>
      <c r="HZJ2177" s="218"/>
      <c r="HZK2177" s="218"/>
      <c r="HZL2177" s="218"/>
      <c r="HZM2177" s="218"/>
      <c r="HZN2177" s="218"/>
      <c r="HZO2177" s="218"/>
      <c r="HZP2177" s="218"/>
      <c r="HZQ2177" s="218"/>
      <c r="HZR2177" s="218"/>
      <c r="HZS2177" s="218"/>
      <c r="HZT2177" s="218"/>
      <c r="HZU2177" s="218"/>
      <c r="HZV2177" s="218"/>
      <c r="HZW2177" s="218"/>
      <c r="HZX2177" s="218"/>
      <c r="HZY2177" s="218"/>
      <c r="HZZ2177" s="218"/>
      <c r="IAA2177" s="218"/>
      <c r="IAB2177" s="218"/>
      <c r="IAC2177" s="218"/>
      <c r="IAD2177" s="218"/>
      <c r="IAE2177" s="218"/>
      <c r="IAF2177" s="218"/>
      <c r="IAG2177" s="218"/>
      <c r="IAH2177" s="218"/>
      <c r="IAI2177" s="218"/>
      <c r="IAJ2177" s="218"/>
      <c r="IAK2177" s="218"/>
      <c r="IAL2177" s="218"/>
      <c r="IAM2177" s="218"/>
      <c r="IAN2177" s="218"/>
      <c r="IAO2177" s="218"/>
      <c r="IAP2177" s="218"/>
      <c r="IAQ2177" s="218"/>
      <c r="IAR2177" s="218"/>
      <c r="IAS2177" s="218"/>
      <c r="IAT2177" s="218"/>
      <c r="IAU2177" s="218"/>
      <c r="IAV2177" s="218"/>
      <c r="IAW2177" s="218"/>
      <c r="IAX2177" s="218"/>
      <c r="IAY2177" s="218"/>
      <c r="IAZ2177" s="218"/>
      <c r="IBA2177" s="218"/>
      <c r="IBB2177" s="218"/>
      <c r="IBC2177" s="218"/>
      <c r="IBD2177" s="218"/>
      <c r="IBE2177" s="218"/>
      <c r="IBF2177" s="218"/>
      <c r="IBG2177" s="218"/>
      <c r="IBH2177" s="218"/>
      <c r="IBI2177" s="218"/>
      <c r="IBJ2177" s="218"/>
      <c r="IBK2177" s="218"/>
      <c r="IBL2177" s="218"/>
      <c r="IBM2177" s="218"/>
      <c r="IBN2177" s="218"/>
      <c r="IBO2177" s="218"/>
      <c r="IBP2177" s="218"/>
      <c r="IBQ2177" s="218"/>
      <c r="IBR2177" s="218"/>
      <c r="IBS2177" s="218"/>
      <c r="IBT2177" s="218"/>
      <c r="IBU2177" s="218"/>
      <c r="IBV2177" s="218"/>
      <c r="IBW2177" s="218"/>
      <c r="IBX2177" s="218"/>
      <c r="IBY2177" s="218"/>
      <c r="IBZ2177" s="218"/>
      <c r="ICA2177" s="218"/>
      <c r="ICB2177" s="218"/>
      <c r="ICC2177" s="218"/>
      <c r="ICD2177" s="218"/>
      <c r="ICE2177" s="218"/>
      <c r="ICF2177" s="218"/>
      <c r="ICG2177" s="218"/>
      <c r="ICH2177" s="218"/>
      <c r="ICI2177" s="218"/>
      <c r="ICJ2177" s="218"/>
      <c r="ICK2177" s="218"/>
      <c r="ICL2177" s="218"/>
      <c r="ICM2177" s="218"/>
      <c r="ICN2177" s="218"/>
      <c r="ICO2177" s="218"/>
      <c r="ICP2177" s="218"/>
      <c r="ICQ2177" s="218"/>
      <c r="ICR2177" s="218"/>
      <c r="ICS2177" s="218"/>
      <c r="ICT2177" s="218"/>
      <c r="ICU2177" s="218"/>
      <c r="ICV2177" s="218"/>
      <c r="ICW2177" s="218"/>
      <c r="ICX2177" s="218"/>
      <c r="ICY2177" s="218"/>
      <c r="ICZ2177" s="218"/>
      <c r="IDA2177" s="218"/>
      <c r="IDB2177" s="218"/>
      <c r="IDC2177" s="218"/>
      <c r="IDD2177" s="218"/>
      <c r="IDE2177" s="218"/>
      <c r="IDF2177" s="218"/>
      <c r="IDG2177" s="218"/>
      <c r="IDH2177" s="218"/>
      <c r="IDI2177" s="218"/>
      <c r="IDJ2177" s="218"/>
      <c r="IDK2177" s="218"/>
      <c r="IDL2177" s="218"/>
      <c r="IDM2177" s="218"/>
      <c r="IDN2177" s="218"/>
      <c r="IDO2177" s="218"/>
      <c r="IDP2177" s="218"/>
      <c r="IDQ2177" s="218"/>
      <c r="IDR2177" s="218"/>
      <c r="IDS2177" s="218"/>
      <c r="IDT2177" s="218"/>
      <c r="IDU2177" s="218"/>
      <c r="IDV2177" s="218"/>
      <c r="IDW2177" s="218"/>
      <c r="IDX2177" s="218"/>
      <c r="IDY2177" s="218"/>
      <c r="IDZ2177" s="218"/>
      <c r="IEA2177" s="218"/>
      <c r="IEB2177" s="218"/>
      <c r="IEC2177" s="218"/>
      <c r="IED2177" s="218"/>
      <c r="IEE2177" s="218"/>
      <c r="IEF2177" s="218"/>
      <c r="IEG2177" s="218"/>
      <c r="IEH2177" s="218"/>
      <c r="IEI2177" s="218"/>
      <c r="IEJ2177" s="218"/>
      <c r="IEK2177" s="218"/>
      <c r="IEL2177" s="218"/>
      <c r="IEM2177" s="218"/>
      <c r="IEN2177" s="218"/>
      <c r="IEO2177" s="218"/>
      <c r="IEP2177" s="218"/>
      <c r="IEQ2177" s="218"/>
      <c r="IER2177" s="218"/>
      <c r="IES2177" s="218"/>
      <c r="IET2177" s="218"/>
      <c r="IEU2177" s="218"/>
      <c r="IEV2177" s="218"/>
      <c r="IEW2177" s="218"/>
      <c r="IEX2177" s="218"/>
      <c r="IEY2177" s="218"/>
      <c r="IEZ2177" s="218"/>
      <c r="IFA2177" s="218"/>
      <c r="IFB2177" s="218"/>
      <c r="IFC2177" s="218"/>
      <c r="IFD2177" s="218"/>
      <c r="IFE2177" s="218"/>
      <c r="IFF2177" s="218"/>
      <c r="IFG2177" s="218"/>
      <c r="IFH2177" s="218"/>
      <c r="IFI2177" s="218"/>
      <c r="IFJ2177" s="218"/>
      <c r="IFK2177" s="218"/>
      <c r="IFL2177" s="218"/>
      <c r="IFM2177" s="218"/>
      <c r="IFN2177" s="218"/>
      <c r="IFO2177" s="218"/>
      <c r="IFP2177" s="218"/>
      <c r="IFQ2177" s="218"/>
      <c r="IFR2177" s="218"/>
      <c r="IFS2177" s="218"/>
      <c r="IFT2177" s="218"/>
      <c r="IFU2177" s="218"/>
      <c r="IFV2177" s="218"/>
      <c r="IFW2177" s="218"/>
      <c r="IFX2177" s="218"/>
      <c r="IFY2177" s="218"/>
      <c r="IFZ2177" s="218"/>
      <c r="IGA2177" s="218"/>
      <c r="IGB2177" s="218"/>
      <c r="IGC2177" s="218"/>
      <c r="IGD2177" s="218"/>
      <c r="IGE2177" s="218"/>
      <c r="IGF2177" s="218"/>
      <c r="IGG2177" s="218"/>
      <c r="IGH2177" s="218"/>
      <c r="IGI2177" s="218"/>
      <c r="IGJ2177" s="218"/>
      <c r="IGK2177" s="218"/>
      <c r="IGL2177" s="218"/>
      <c r="IGM2177" s="218"/>
      <c r="IGN2177" s="218"/>
      <c r="IGO2177" s="218"/>
      <c r="IGP2177" s="218"/>
      <c r="IGQ2177" s="218"/>
      <c r="IGR2177" s="218"/>
      <c r="IGS2177" s="218"/>
      <c r="IGT2177" s="218"/>
      <c r="IGU2177" s="218"/>
      <c r="IGV2177" s="218"/>
      <c r="IGW2177" s="218"/>
      <c r="IGX2177" s="218"/>
      <c r="IGY2177" s="218"/>
      <c r="IGZ2177" s="218"/>
      <c r="IHA2177" s="218"/>
      <c r="IHB2177" s="218"/>
      <c r="IHC2177" s="218"/>
      <c r="IHD2177" s="218"/>
      <c r="IHE2177" s="218"/>
      <c r="IHF2177" s="218"/>
      <c r="IHG2177" s="218"/>
      <c r="IHH2177" s="218"/>
      <c r="IHI2177" s="218"/>
      <c r="IHJ2177" s="218"/>
      <c r="IHK2177" s="218"/>
      <c r="IHL2177" s="218"/>
      <c r="IHM2177" s="218"/>
      <c r="IHN2177" s="218"/>
      <c r="IHO2177" s="218"/>
      <c r="IHP2177" s="218"/>
      <c r="IHQ2177" s="218"/>
      <c r="IHR2177" s="218"/>
      <c r="IHS2177" s="218"/>
      <c r="IHT2177" s="218"/>
      <c r="IHU2177" s="218"/>
      <c r="IHV2177" s="218"/>
      <c r="IHW2177" s="218"/>
      <c r="IHX2177" s="218"/>
      <c r="IHY2177" s="218"/>
      <c r="IHZ2177" s="218"/>
      <c r="IIA2177" s="218"/>
      <c r="IIB2177" s="218"/>
      <c r="IIC2177" s="218"/>
      <c r="IID2177" s="218"/>
      <c r="IIE2177" s="218"/>
      <c r="IIF2177" s="218"/>
      <c r="IIG2177" s="218"/>
      <c r="IIH2177" s="218"/>
      <c r="III2177" s="218"/>
      <c r="IIJ2177" s="218"/>
      <c r="IIK2177" s="218"/>
      <c r="IIL2177" s="218"/>
      <c r="IIM2177" s="218"/>
      <c r="IIN2177" s="218"/>
      <c r="IIO2177" s="218"/>
      <c r="IIP2177" s="218"/>
      <c r="IIQ2177" s="218"/>
      <c r="IIR2177" s="218"/>
      <c r="IIS2177" s="218"/>
      <c r="IIT2177" s="218"/>
      <c r="IIU2177" s="218"/>
      <c r="IIV2177" s="218"/>
      <c r="IIW2177" s="218"/>
      <c r="IIX2177" s="218"/>
      <c r="IIY2177" s="218"/>
      <c r="IIZ2177" s="218"/>
      <c r="IJA2177" s="218"/>
      <c r="IJB2177" s="218"/>
      <c r="IJC2177" s="218"/>
      <c r="IJD2177" s="218"/>
      <c r="IJE2177" s="218"/>
      <c r="IJF2177" s="218"/>
      <c r="IJG2177" s="218"/>
      <c r="IJH2177" s="218"/>
      <c r="IJI2177" s="218"/>
      <c r="IJJ2177" s="218"/>
      <c r="IJK2177" s="218"/>
      <c r="IJL2177" s="218"/>
      <c r="IJM2177" s="218"/>
      <c r="IJN2177" s="218"/>
      <c r="IJO2177" s="218"/>
      <c r="IJP2177" s="218"/>
      <c r="IJQ2177" s="218"/>
      <c r="IJR2177" s="218"/>
      <c r="IJS2177" s="218"/>
      <c r="IJT2177" s="218"/>
      <c r="IJU2177" s="218"/>
      <c r="IJV2177" s="218"/>
      <c r="IJW2177" s="218"/>
      <c r="IJX2177" s="218"/>
      <c r="IJY2177" s="218"/>
      <c r="IJZ2177" s="218"/>
      <c r="IKA2177" s="218"/>
      <c r="IKB2177" s="218"/>
      <c r="IKC2177" s="218"/>
      <c r="IKD2177" s="218"/>
      <c r="IKE2177" s="218"/>
      <c r="IKF2177" s="218"/>
      <c r="IKG2177" s="218"/>
      <c r="IKH2177" s="218"/>
      <c r="IKI2177" s="218"/>
      <c r="IKJ2177" s="218"/>
      <c r="IKK2177" s="218"/>
      <c r="IKL2177" s="218"/>
      <c r="IKM2177" s="218"/>
      <c r="IKN2177" s="218"/>
      <c r="IKO2177" s="218"/>
      <c r="IKP2177" s="218"/>
      <c r="IKQ2177" s="218"/>
      <c r="IKR2177" s="218"/>
      <c r="IKS2177" s="218"/>
      <c r="IKT2177" s="218"/>
      <c r="IKU2177" s="218"/>
      <c r="IKV2177" s="218"/>
      <c r="IKW2177" s="218"/>
      <c r="IKX2177" s="218"/>
      <c r="IKY2177" s="218"/>
      <c r="IKZ2177" s="218"/>
      <c r="ILA2177" s="218"/>
      <c r="ILB2177" s="218"/>
      <c r="ILC2177" s="218"/>
      <c r="ILD2177" s="218"/>
      <c r="ILE2177" s="218"/>
      <c r="ILF2177" s="218"/>
      <c r="ILG2177" s="218"/>
      <c r="ILH2177" s="218"/>
      <c r="ILI2177" s="218"/>
      <c r="ILJ2177" s="218"/>
      <c r="ILK2177" s="218"/>
      <c r="ILL2177" s="218"/>
      <c r="ILM2177" s="218"/>
      <c r="ILN2177" s="218"/>
      <c r="ILO2177" s="218"/>
      <c r="ILP2177" s="218"/>
      <c r="ILQ2177" s="218"/>
      <c r="ILR2177" s="218"/>
      <c r="ILS2177" s="218"/>
      <c r="ILT2177" s="218"/>
      <c r="ILU2177" s="218"/>
      <c r="ILV2177" s="218"/>
      <c r="ILW2177" s="218"/>
      <c r="ILX2177" s="218"/>
      <c r="ILY2177" s="218"/>
      <c r="ILZ2177" s="218"/>
      <c r="IMA2177" s="218"/>
      <c r="IMB2177" s="218"/>
      <c r="IMC2177" s="218"/>
      <c r="IMD2177" s="218"/>
      <c r="IME2177" s="218"/>
      <c r="IMF2177" s="218"/>
      <c r="IMG2177" s="218"/>
      <c r="IMH2177" s="218"/>
      <c r="IMI2177" s="218"/>
      <c r="IMJ2177" s="218"/>
      <c r="IMK2177" s="218"/>
      <c r="IML2177" s="218"/>
      <c r="IMM2177" s="218"/>
      <c r="IMN2177" s="218"/>
      <c r="IMO2177" s="218"/>
      <c r="IMP2177" s="218"/>
      <c r="IMQ2177" s="218"/>
      <c r="IMR2177" s="218"/>
      <c r="IMS2177" s="218"/>
      <c r="IMT2177" s="218"/>
      <c r="IMU2177" s="218"/>
      <c r="IMV2177" s="218"/>
      <c r="IMW2177" s="218"/>
      <c r="IMX2177" s="218"/>
      <c r="IMY2177" s="218"/>
      <c r="IMZ2177" s="218"/>
      <c r="INA2177" s="218"/>
      <c r="INB2177" s="218"/>
      <c r="INC2177" s="218"/>
      <c r="IND2177" s="218"/>
      <c r="INE2177" s="218"/>
      <c r="INF2177" s="218"/>
      <c r="ING2177" s="218"/>
      <c r="INH2177" s="218"/>
      <c r="INI2177" s="218"/>
      <c r="INJ2177" s="218"/>
      <c r="INK2177" s="218"/>
      <c r="INL2177" s="218"/>
      <c r="INM2177" s="218"/>
      <c r="INN2177" s="218"/>
      <c r="INO2177" s="218"/>
      <c r="INP2177" s="218"/>
      <c r="INQ2177" s="218"/>
      <c r="INR2177" s="218"/>
      <c r="INS2177" s="218"/>
      <c r="INT2177" s="218"/>
      <c r="INU2177" s="218"/>
      <c r="INV2177" s="218"/>
      <c r="INW2177" s="218"/>
      <c r="INX2177" s="218"/>
      <c r="INY2177" s="218"/>
      <c r="INZ2177" s="218"/>
      <c r="IOA2177" s="218"/>
      <c r="IOB2177" s="218"/>
      <c r="IOC2177" s="218"/>
      <c r="IOD2177" s="218"/>
      <c r="IOE2177" s="218"/>
      <c r="IOF2177" s="218"/>
      <c r="IOG2177" s="218"/>
      <c r="IOH2177" s="218"/>
      <c r="IOI2177" s="218"/>
      <c r="IOJ2177" s="218"/>
      <c r="IOK2177" s="218"/>
      <c r="IOL2177" s="218"/>
      <c r="IOM2177" s="218"/>
      <c r="ION2177" s="218"/>
      <c r="IOO2177" s="218"/>
      <c r="IOP2177" s="218"/>
      <c r="IOQ2177" s="218"/>
      <c r="IOR2177" s="218"/>
      <c r="IOS2177" s="218"/>
      <c r="IOT2177" s="218"/>
      <c r="IOU2177" s="218"/>
      <c r="IOV2177" s="218"/>
      <c r="IOW2177" s="218"/>
      <c r="IOX2177" s="218"/>
      <c r="IOY2177" s="218"/>
      <c r="IOZ2177" s="218"/>
      <c r="IPA2177" s="218"/>
      <c r="IPB2177" s="218"/>
      <c r="IPC2177" s="218"/>
      <c r="IPD2177" s="218"/>
      <c r="IPE2177" s="218"/>
      <c r="IPF2177" s="218"/>
      <c r="IPG2177" s="218"/>
      <c r="IPH2177" s="218"/>
      <c r="IPI2177" s="218"/>
      <c r="IPJ2177" s="218"/>
      <c r="IPK2177" s="218"/>
      <c r="IPL2177" s="218"/>
      <c r="IPM2177" s="218"/>
      <c r="IPN2177" s="218"/>
      <c r="IPO2177" s="218"/>
      <c r="IPP2177" s="218"/>
      <c r="IPQ2177" s="218"/>
      <c r="IPR2177" s="218"/>
      <c r="IPS2177" s="218"/>
      <c r="IPT2177" s="218"/>
      <c r="IPU2177" s="218"/>
      <c r="IPV2177" s="218"/>
      <c r="IPW2177" s="218"/>
      <c r="IPX2177" s="218"/>
      <c r="IPY2177" s="218"/>
      <c r="IPZ2177" s="218"/>
      <c r="IQA2177" s="218"/>
      <c r="IQB2177" s="218"/>
      <c r="IQC2177" s="218"/>
      <c r="IQD2177" s="218"/>
      <c r="IQE2177" s="218"/>
      <c r="IQF2177" s="218"/>
      <c r="IQG2177" s="218"/>
      <c r="IQH2177" s="218"/>
      <c r="IQI2177" s="218"/>
      <c r="IQJ2177" s="218"/>
      <c r="IQK2177" s="218"/>
      <c r="IQL2177" s="218"/>
      <c r="IQM2177" s="218"/>
      <c r="IQN2177" s="218"/>
      <c r="IQO2177" s="218"/>
      <c r="IQP2177" s="218"/>
      <c r="IQQ2177" s="218"/>
      <c r="IQR2177" s="218"/>
      <c r="IQS2177" s="218"/>
      <c r="IQT2177" s="218"/>
      <c r="IQU2177" s="218"/>
      <c r="IQV2177" s="218"/>
      <c r="IQW2177" s="218"/>
      <c r="IQX2177" s="218"/>
      <c r="IQY2177" s="218"/>
      <c r="IQZ2177" s="218"/>
      <c r="IRA2177" s="218"/>
      <c r="IRB2177" s="218"/>
      <c r="IRC2177" s="218"/>
      <c r="IRD2177" s="218"/>
      <c r="IRE2177" s="218"/>
      <c r="IRF2177" s="218"/>
      <c r="IRG2177" s="218"/>
      <c r="IRH2177" s="218"/>
      <c r="IRI2177" s="218"/>
      <c r="IRJ2177" s="218"/>
      <c r="IRK2177" s="218"/>
      <c r="IRL2177" s="218"/>
      <c r="IRM2177" s="218"/>
      <c r="IRN2177" s="218"/>
      <c r="IRO2177" s="218"/>
      <c r="IRP2177" s="218"/>
      <c r="IRQ2177" s="218"/>
      <c r="IRR2177" s="218"/>
      <c r="IRS2177" s="218"/>
      <c r="IRT2177" s="218"/>
      <c r="IRU2177" s="218"/>
      <c r="IRV2177" s="218"/>
      <c r="IRW2177" s="218"/>
      <c r="IRX2177" s="218"/>
      <c r="IRY2177" s="218"/>
      <c r="IRZ2177" s="218"/>
      <c r="ISA2177" s="218"/>
      <c r="ISB2177" s="218"/>
      <c r="ISC2177" s="218"/>
      <c r="ISD2177" s="218"/>
      <c r="ISE2177" s="218"/>
      <c r="ISF2177" s="218"/>
      <c r="ISG2177" s="218"/>
      <c r="ISH2177" s="218"/>
      <c r="ISI2177" s="218"/>
      <c r="ISJ2177" s="218"/>
      <c r="ISK2177" s="218"/>
      <c r="ISL2177" s="218"/>
      <c r="ISM2177" s="218"/>
      <c r="ISN2177" s="218"/>
      <c r="ISO2177" s="218"/>
      <c r="ISP2177" s="218"/>
      <c r="ISQ2177" s="218"/>
      <c r="ISR2177" s="218"/>
      <c r="ISS2177" s="218"/>
      <c r="IST2177" s="218"/>
      <c r="ISU2177" s="218"/>
      <c r="ISV2177" s="218"/>
      <c r="ISW2177" s="218"/>
      <c r="ISX2177" s="218"/>
      <c r="ISY2177" s="218"/>
      <c r="ISZ2177" s="218"/>
      <c r="ITA2177" s="218"/>
      <c r="ITB2177" s="218"/>
      <c r="ITC2177" s="218"/>
      <c r="ITD2177" s="218"/>
      <c r="ITE2177" s="218"/>
      <c r="ITF2177" s="218"/>
      <c r="ITG2177" s="218"/>
      <c r="ITH2177" s="218"/>
      <c r="ITI2177" s="218"/>
      <c r="ITJ2177" s="218"/>
      <c r="ITK2177" s="218"/>
      <c r="ITL2177" s="218"/>
      <c r="ITM2177" s="218"/>
      <c r="ITN2177" s="218"/>
      <c r="ITO2177" s="218"/>
      <c r="ITP2177" s="218"/>
      <c r="ITQ2177" s="218"/>
      <c r="ITR2177" s="218"/>
      <c r="ITS2177" s="218"/>
      <c r="ITT2177" s="218"/>
      <c r="ITU2177" s="218"/>
      <c r="ITV2177" s="218"/>
      <c r="ITW2177" s="218"/>
      <c r="ITX2177" s="218"/>
      <c r="ITY2177" s="218"/>
      <c r="ITZ2177" s="218"/>
      <c r="IUA2177" s="218"/>
      <c r="IUB2177" s="218"/>
      <c r="IUC2177" s="218"/>
      <c r="IUD2177" s="218"/>
      <c r="IUE2177" s="218"/>
      <c r="IUF2177" s="218"/>
      <c r="IUG2177" s="218"/>
      <c r="IUH2177" s="218"/>
      <c r="IUI2177" s="218"/>
      <c r="IUJ2177" s="218"/>
      <c r="IUK2177" s="218"/>
      <c r="IUL2177" s="218"/>
      <c r="IUM2177" s="218"/>
      <c r="IUN2177" s="218"/>
      <c r="IUO2177" s="218"/>
      <c r="IUP2177" s="218"/>
      <c r="IUQ2177" s="218"/>
      <c r="IUR2177" s="218"/>
      <c r="IUS2177" s="218"/>
      <c r="IUT2177" s="218"/>
      <c r="IUU2177" s="218"/>
      <c r="IUV2177" s="218"/>
      <c r="IUW2177" s="218"/>
      <c r="IUX2177" s="218"/>
      <c r="IUY2177" s="218"/>
      <c r="IUZ2177" s="218"/>
      <c r="IVA2177" s="218"/>
      <c r="IVB2177" s="218"/>
      <c r="IVC2177" s="218"/>
      <c r="IVD2177" s="218"/>
      <c r="IVE2177" s="218"/>
      <c r="IVF2177" s="218"/>
      <c r="IVG2177" s="218"/>
      <c r="IVH2177" s="218"/>
      <c r="IVI2177" s="218"/>
      <c r="IVJ2177" s="218"/>
      <c r="IVK2177" s="218"/>
      <c r="IVL2177" s="218"/>
      <c r="IVM2177" s="218"/>
      <c r="IVN2177" s="218"/>
      <c r="IVO2177" s="218"/>
      <c r="IVP2177" s="218"/>
      <c r="IVQ2177" s="218"/>
      <c r="IVR2177" s="218"/>
      <c r="IVS2177" s="218"/>
      <c r="IVT2177" s="218"/>
      <c r="IVU2177" s="218"/>
      <c r="IVV2177" s="218"/>
      <c r="IVW2177" s="218"/>
      <c r="IVX2177" s="218"/>
      <c r="IVY2177" s="218"/>
      <c r="IVZ2177" s="218"/>
      <c r="IWA2177" s="218"/>
      <c r="IWB2177" s="218"/>
      <c r="IWC2177" s="218"/>
      <c r="IWD2177" s="218"/>
      <c r="IWE2177" s="218"/>
      <c r="IWF2177" s="218"/>
      <c r="IWG2177" s="218"/>
      <c r="IWH2177" s="218"/>
      <c r="IWI2177" s="218"/>
      <c r="IWJ2177" s="218"/>
      <c r="IWK2177" s="218"/>
      <c r="IWL2177" s="218"/>
      <c r="IWM2177" s="218"/>
      <c r="IWN2177" s="218"/>
      <c r="IWO2177" s="218"/>
      <c r="IWP2177" s="218"/>
      <c r="IWQ2177" s="218"/>
      <c r="IWR2177" s="218"/>
      <c r="IWS2177" s="218"/>
      <c r="IWT2177" s="218"/>
      <c r="IWU2177" s="218"/>
      <c r="IWV2177" s="218"/>
      <c r="IWW2177" s="218"/>
      <c r="IWX2177" s="218"/>
      <c r="IWY2177" s="218"/>
      <c r="IWZ2177" s="218"/>
      <c r="IXA2177" s="218"/>
      <c r="IXB2177" s="218"/>
      <c r="IXC2177" s="218"/>
      <c r="IXD2177" s="218"/>
      <c r="IXE2177" s="218"/>
      <c r="IXF2177" s="218"/>
      <c r="IXG2177" s="218"/>
      <c r="IXH2177" s="218"/>
      <c r="IXI2177" s="218"/>
      <c r="IXJ2177" s="218"/>
      <c r="IXK2177" s="218"/>
      <c r="IXL2177" s="218"/>
      <c r="IXM2177" s="218"/>
      <c r="IXN2177" s="218"/>
      <c r="IXO2177" s="218"/>
      <c r="IXP2177" s="218"/>
      <c r="IXQ2177" s="218"/>
      <c r="IXR2177" s="218"/>
      <c r="IXS2177" s="218"/>
      <c r="IXT2177" s="218"/>
      <c r="IXU2177" s="218"/>
      <c r="IXV2177" s="218"/>
      <c r="IXW2177" s="218"/>
      <c r="IXX2177" s="218"/>
      <c r="IXY2177" s="218"/>
      <c r="IXZ2177" s="218"/>
      <c r="IYA2177" s="218"/>
      <c r="IYB2177" s="218"/>
      <c r="IYC2177" s="218"/>
      <c r="IYD2177" s="218"/>
      <c r="IYE2177" s="218"/>
      <c r="IYF2177" s="218"/>
      <c r="IYG2177" s="218"/>
      <c r="IYH2177" s="218"/>
      <c r="IYI2177" s="218"/>
      <c r="IYJ2177" s="218"/>
      <c r="IYK2177" s="218"/>
      <c r="IYL2177" s="218"/>
      <c r="IYM2177" s="218"/>
      <c r="IYN2177" s="218"/>
      <c r="IYO2177" s="218"/>
      <c r="IYP2177" s="218"/>
      <c r="IYQ2177" s="218"/>
      <c r="IYR2177" s="218"/>
      <c r="IYS2177" s="218"/>
      <c r="IYT2177" s="218"/>
      <c r="IYU2177" s="218"/>
      <c r="IYV2177" s="218"/>
      <c r="IYW2177" s="218"/>
      <c r="IYX2177" s="218"/>
      <c r="IYY2177" s="218"/>
      <c r="IYZ2177" s="218"/>
      <c r="IZA2177" s="218"/>
      <c r="IZB2177" s="218"/>
      <c r="IZC2177" s="218"/>
      <c r="IZD2177" s="218"/>
      <c r="IZE2177" s="218"/>
      <c r="IZF2177" s="218"/>
      <c r="IZG2177" s="218"/>
      <c r="IZH2177" s="218"/>
      <c r="IZI2177" s="218"/>
      <c r="IZJ2177" s="218"/>
      <c r="IZK2177" s="218"/>
      <c r="IZL2177" s="218"/>
      <c r="IZM2177" s="218"/>
      <c r="IZN2177" s="218"/>
      <c r="IZO2177" s="218"/>
      <c r="IZP2177" s="218"/>
      <c r="IZQ2177" s="218"/>
      <c r="IZR2177" s="218"/>
      <c r="IZS2177" s="218"/>
      <c r="IZT2177" s="218"/>
      <c r="IZU2177" s="218"/>
      <c r="IZV2177" s="218"/>
      <c r="IZW2177" s="218"/>
      <c r="IZX2177" s="218"/>
      <c r="IZY2177" s="218"/>
      <c r="IZZ2177" s="218"/>
      <c r="JAA2177" s="218"/>
      <c r="JAB2177" s="218"/>
      <c r="JAC2177" s="218"/>
      <c r="JAD2177" s="218"/>
      <c r="JAE2177" s="218"/>
      <c r="JAF2177" s="218"/>
      <c r="JAG2177" s="218"/>
      <c r="JAH2177" s="218"/>
      <c r="JAI2177" s="218"/>
      <c r="JAJ2177" s="218"/>
      <c r="JAK2177" s="218"/>
      <c r="JAL2177" s="218"/>
      <c r="JAM2177" s="218"/>
      <c r="JAN2177" s="218"/>
      <c r="JAO2177" s="218"/>
      <c r="JAP2177" s="218"/>
      <c r="JAQ2177" s="218"/>
      <c r="JAR2177" s="218"/>
      <c r="JAS2177" s="218"/>
      <c r="JAT2177" s="218"/>
      <c r="JAU2177" s="218"/>
      <c r="JAV2177" s="218"/>
      <c r="JAW2177" s="218"/>
      <c r="JAX2177" s="218"/>
      <c r="JAY2177" s="218"/>
      <c r="JAZ2177" s="218"/>
      <c r="JBA2177" s="218"/>
      <c r="JBB2177" s="218"/>
      <c r="JBC2177" s="218"/>
      <c r="JBD2177" s="218"/>
      <c r="JBE2177" s="218"/>
      <c r="JBF2177" s="218"/>
      <c r="JBG2177" s="218"/>
      <c r="JBH2177" s="218"/>
      <c r="JBI2177" s="218"/>
      <c r="JBJ2177" s="218"/>
      <c r="JBK2177" s="218"/>
      <c r="JBL2177" s="218"/>
      <c r="JBM2177" s="218"/>
      <c r="JBN2177" s="218"/>
      <c r="JBO2177" s="218"/>
      <c r="JBP2177" s="218"/>
      <c r="JBQ2177" s="218"/>
      <c r="JBR2177" s="218"/>
      <c r="JBS2177" s="218"/>
      <c r="JBT2177" s="218"/>
      <c r="JBU2177" s="218"/>
      <c r="JBV2177" s="218"/>
      <c r="JBW2177" s="218"/>
      <c r="JBX2177" s="218"/>
      <c r="JBY2177" s="218"/>
      <c r="JBZ2177" s="218"/>
      <c r="JCA2177" s="218"/>
      <c r="JCB2177" s="218"/>
      <c r="JCC2177" s="218"/>
      <c r="JCD2177" s="218"/>
      <c r="JCE2177" s="218"/>
      <c r="JCF2177" s="218"/>
      <c r="JCG2177" s="218"/>
      <c r="JCH2177" s="218"/>
      <c r="JCI2177" s="218"/>
      <c r="JCJ2177" s="218"/>
      <c r="JCK2177" s="218"/>
      <c r="JCL2177" s="218"/>
      <c r="JCM2177" s="218"/>
      <c r="JCN2177" s="218"/>
      <c r="JCO2177" s="218"/>
      <c r="JCP2177" s="218"/>
      <c r="JCQ2177" s="218"/>
      <c r="JCR2177" s="218"/>
      <c r="JCS2177" s="218"/>
      <c r="JCT2177" s="218"/>
      <c r="JCU2177" s="218"/>
      <c r="JCV2177" s="218"/>
      <c r="JCW2177" s="218"/>
      <c r="JCX2177" s="218"/>
      <c r="JCY2177" s="218"/>
      <c r="JCZ2177" s="218"/>
      <c r="JDA2177" s="218"/>
      <c r="JDB2177" s="218"/>
      <c r="JDC2177" s="218"/>
      <c r="JDD2177" s="218"/>
      <c r="JDE2177" s="218"/>
      <c r="JDF2177" s="218"/>
      <c r="JDG2177" s="218"/>
      <c r="JDH2177" s="218"/>
      <c r="JDI2177" s="218"/>
      <c r="JDJ2177" s="218"/>
      <c r="JDK2177" s="218"/>
      <c r="JDL2177" s="218"/>
      <c r="JDM2177" s="218"/>
      <c r="JDN2177" s="218"/>
      <c r="JDO2177" s="218"/>
      <c r="JDP2177" s="218"/>
      <c r="JDQ2177" s="218"/>
      <c r="JDR2177" s="218"/>
      <c r="JDS2177" s="218"/>
      <c r="JDT2177" s="218"/>
      <c r="JDU2177" s="218"/>
      <c r="JDV2177" s="218"/>
      <c r="JDW2177" s="218"/>
      <c r="JDX2177" s="218"/>
      <c r="JDY2177" s="218"/>
      <c r="JDZ2177" s="218"/>
      <c r="JEA2177" s="218"/>
      <c r="JEB2177" s="218"/>
      <c r="JEC2177" s="218"/>
      <c r="JED2177" s="218"/>
      <c r="JEE2177" s="218"/>
      <c r="JEF2177" s="218"/>
      <c r="JEG2177" s="218"/>
      <c r="JEH2177" s="218"/>
      <c r="JEI2177" s="218"/>
      <c r="JEJ2177" s="218"/>
      <c r="JEK2177" s="218"/>
      <c r="JEL2177" s="218"/>
      <c r="JEM2177" s="218"/>
      <c r="JEN2177" s="218"/>
      <c r="JEO2177" s="218"/>
      <c r="JEP2177" s="218"/>
      <c r="JEQ2177" s="218"/>
      <c r="JER2177" s="218"/>
      <c r="JES2177" s="218"/>
      <c r="JET2177" s="218"/>
      <c r="JEU2177" s="218"/>
      <c r="JEV2177" s="218"/>
      <c r="JEW2177" s="218"/>
      <c r="JEX2177" s="218"/>
      <c r="JEY2177" s="218"/>
      <c r="JEZ2177" s="218"/>
      <c r="JFA2177" s="218"/>
      <c r="JFB2177" s="218"/>
      <c r="JFC2177" s="218"/>
      <c r="JFD2177" s="218"/>
      <c r="JFE2177" s="218"/>
      <c r="JFF2177" s="218"/>
      <c r="JFG2177" s="218"/>
      <c r="JFH2177" s="218"/>
      <c r="JFI2177" s="218"/>
      <c r="JFJ2177" s="218"/>
      <c r="JFK2177" s="218"/>
      <c r="JFL2177" s="218"/>
      <c r="JFM2177" s="218"/>
      <c r="JFN2177" s="218"/>
      <c r="JFO2177" s="218"/>
      <c r="JFP2177" s="218"/>
      <c r="JFQ2177" s="218"/>
      <c r="JFR2177" s="218"/>
      <c r="JFS2177" s="218"/>
      <c r="JFT2177" s="218"/>
      <c r="JFU2177" s="218"/>
      <c r="JFV2177" s="218"/>
      <c r="JFW2177" s="218"/>
      <c r="JFX2177" s="218"/>
      <c r="JFY2177" s="218"/>
      <c r="JFZ2177" s="218"/>
      <c r="JGA2177" s="218"/>
      <c r="JGB2177" s="218"/>
      <c r="JGC2177" s="218"/>
      <c r="JGD2177" s="218"/>
      <c r="JGE2177" s="218"/>
      <c r="JGF2177" s="218"/>
      <c r="JGG2177" s="218"/>
      <c r="JGH2177" s="218"/>
      <c r="JGI2177" s="218"/>
      <c r="JGJ2177" s="218"/>
      <c r="JGK2177" s="218"/>
      <c r="JGL2177" s="218"/>
      <c r="JGM2177" s="218"/>
      <c r="JGN2177" s="218"/>
      <c r="JGO2177" s="218"/>
      <c r="JGP2177" s="218"/>
      <c r="JGQ2177" s="218"/>
      <c r="JGR2177" s="218"/>
      <c r="JGS2177" s="218"/>
      <c r="JGT2177" s="218"/>
      <c r="JGU2177" s="218"/>
      <c r="JGV2177" s="218"/>
      <c r="JGW2177" s="218"/>
      <c r="JGX2177" s="218"/>
      <c r="JGY2177" s="218"/>
      <c r="JGZ2177" s="218"/>
      <c r="JHA2177" s="218"/>
      <c r="JHB2177" s="218"/>
      <c r="JHC2177" s="218"/>
      <c r="JHD2177" s="218"/>
      <c r="JHE2177" s="218"/>
      <c r="JHF2177" s="218"/>
      <c r="JHG2177" s="218"/>
      <c r="JHH2177" s="218"/>
      <c r="JHI2177" s="218"/>
      <c r="JHJ2177" s="218"/>
      <c r="JHK2177" s="218"/>
      <c r="JHL2177" s="218"/>
      <c r="JHM2177" s="218"/>
      <c r="JHN2177" s="218"/>
      <c r="JHO2177" s="218"/>
      <c r="JHP2177" s="218"/>
      <c r="JHQ2177" s="218"/>
      <c r="JHR2177" s="218"/>
      <c r="JHS2177" s="218"/>
      <c r="JHT2177" s="218"/>
      <c r="JHU2177" s="218"/>
      <c r="JHV2177" s="218"/>
      <c r="JHW2177" s="218"/>
      <c r="JHX2177" s="218"/>
      <c r="JHY2177" s="218"/>
      <c r="JHZ2177" s="218"/>
      <c r="JIA2177" s="218"/>
      <c r="JIB2177" s="218"/>
      <c r="JIC2177" s="218"/>
      <c r="JID2177" s="218"/>
      <c r="JIE2177" s="218"/>
      <c r="JIF2177" s="218"/>
      <c r="JIG2177" s="218"/>
      <c r="JIH2177" s="218"/>
      <c r="JII2177" s="218"/>
      <c r="JIJ2177" s="218"/>
      <c r="JIK2177" s="218"/>
      <c r="JIL2177" s="218"/>
      <c r="JIM2177" s="218"/>
      <c r="JIN2177" s="218"/>
      <c r="JIO2177" s="218"/>
      <c r="JIP2177" s="218"/>
      <c r="JIQ2177" s="218"/>
      <c r="JIR2177" s="218"/>
      <c r="JIS2177" s="218"/>
      <c r="JIT2177" s="218"/>
      <c r="JIU2177" s="218"/>
      <c r="JIV2177" s="218"/>
      <c r="JIW2177" s="218"/>
      <c r="JIX2177" s="218"/>
      <c r="JIY2177" s="218"/>
      <c r="JIZ2177" s="218"/>
      <c r="JJA2177" s="218"/>
      <c r="JJB2177" s="218"/>
      <c r="JJC2177" s="218"/>
      <c r="JJD2177" s="218"/>
      <c r="JJE2177" s="218"/>
      <c r="JJF2177" s="218"/>
      <c r="JJG2177" s="218"/>
      <c r="JJH2177" s="218"/>
      <c r="JJI2177" s="218"/>
      <c r="JJJ2177" s="218"/>
      <c r="JJK2177" s="218"/>
      <c r="JJL2177" s="218"/>
      <c r="JJM2177" s="218"/>
      <c r="JJN2177" s="218"/>
      <c r="JJO2177" s="218"/>
      <c r="JJP2177" s="218"/>
      <c r="JJQ2177" s="218"/>
      <c r="JJR2177" s="218"/>
      <c r="JJS2177" s="218"/>
      <c r="JJT2177" s="218"/>
      <c r="JJU2177" s="218"/>
      <c r="JJV2177" s="218"/>
      <c r="JJW2177" s="218"/>
      <c r="JJX2177" s="218"/>
      <c r="JJY2177" s="218"/>
      <c r="JJZ2177" s="218"/>
      <c r="JKA2177" s="218"/>
      <c r="JKB2177" s="218"/>
      <c r="JKC2177" s="218"/>
      <c r="JKD2177" s="218"/>
      <c r="JKE2177" s="218"/>
      <c r="JKF2177" s="218"/>
      <c r="JKG2177" s="218"/>
      <c r="JKH2177" s="218"/>
      <c r="JKI2177" s="218"/>
      <c r="JKJ2177" s="218"/>
      <c r="JKK2177" s="218"/>
      <c r="JKL2177" s="218"/>
      <c r="JKM2177" s="218"/>
      <c r="JKN2177" s="218"/>
      <c r="JKO2177" s="218"/>
      <c r="JKP2177" s="218"/>
      <c r="JKQ2177" s="218"/>
      <c r="JKR2177" s="218"/>
      <c r="JKS2177" s="218"/>
      <c r="JKT2177" s="218"/>
      <c r="JKU2177" s="218"/>
      <c r="JKV2177" s="218"/>
      <c r="JKW2177" s="218"/>
      <c r="JKX2177" s="218"/>
      <c r="JKY2177" s="218"/>
      <c r="JKZ2177" s="218"/>
      <c r="JLA2177" s="218"/>
      <c r="JLB2177" s="218"/>
      <c r="JLC2177" s="218"/>
      <c r="JLD2177" s="218"/>
      <c r="JLE2177" s="218"/>
      <c r="JLF2177" s="218"/>
      <c r="JLG2177" s="218"/>
      <c r="JLH2177" s="218"/>
      <c r="JLI2177" s="218"/>
      <c r="JLJ2177" s="218"/>
      <c r="JLK2177" s="218"/>
      <c r="JLL2177" s="218"/>
      <c r="JLM2177" s="218"/>
      <c r="JLN2177" s="218"/>
      <c r="JLO2177" s="218"/>
      <c r="JLP2177" s="218"/>
      <c r="JLQ2177" s="218"/>
      <c r="JLR2177" s="218"/>
      <c r="JLS2177" s="218"/>
      <c r="JLT2177" s="218"/>
      <c r="JLU2177" s="218"/>
      <c r="JLV2177" s="218"/>
      <c r="JLW2177" s="218"/>
      <c r="JLX2177" s="218"/>
      <c r="JLY2177" s="218"/>
      <c r="JLZ2177" s="218"/>
      <c r="JMA2177" s="218"/>
      <c r="JMB2177" s="218"/>
      <c r="JMC2177" s="218"/>
      <c r="JMD2177" s="218"/>
      <c r="JME2177" s="218"/>
      <c r="JMF2177" s="218"/>
      <c r="JMG2177" s="218"/>
      <c r="JMH2177" s="218"/>
      <c r="JMI2177" s="218"/>
      <c r="JMJ2177" s="218"/>
      <c r="JMK2177" s="218"/>
      <c r="JML2177" s="218"/>
      <c r="JMM2177" s="218"/>
      <c r="JMN2177" s="218"/>
      <c r="JMO2177" s="218"/>
      <c r="JMP2177" s="218"/>
      <c r="JMQ2177" s="218"/>
      <c r="JMR2177" s="218"/>
      <c r="JMS2177" s="218"/>
      <c r="JMT2177" s="218"/>
      <c r="JMU2177" s="218"/>
      <c r="JMV2177" s="218"/>
      <c r="JMW2177" s="218"/>
      <c r="JMX2177" s="218"/>
      <c r="JMY2177" s="218"/>
      <c r="JMZ2177" s="218"/>
      <c r="JNA2177" s="218"/>
      <c r="JNB2177" s="218"/>
      <c r="JNC2177" s="218"/>
      <c r="JND2177" s="218"/>
      <c r="JNE2177" s="218"/>
      <c r="JNF2177" s="218"/>
      <c r="JNG2177" s="218"/>
      <c r="JNH2177" s="218"/>
      <c r="JNI2177" s="218"/>
      <c r="JNJ2177" s="218"/>
      <c r="JNK2177" s="218"/>
      <c r="JNL2177" s="218"/>
      <c r="JNM2177" s="218"/>
      <c r="JNN2177" s="218"/>
      <c r="JNO2177" s="218"/>
      <c r="JNP2177" s="218"/>
      <c r="JNQ2177" s="218"/>
      <c r="JNR2177" s="218"/>
      <c r="JNS2177" s="218"/>
      <c r="JNT2177" s="218"/>
      <c r="JNU2177" s="218"/>
      <c r="JNV2177" s="218"/>
      <c r="JNW2177" s="218"/>
      <c r="JNX2177" s="218"/>
      <c r="JNY2177" s="218"/>
      <c r="JNZ2177" s="218"/>
      <c r="JOA2177" s="218"/>
      <c r="JOB2177" s="218"/>
      <c r="JOC2177" s="218"/>
      <c r="JOD2177" s="218"/>
      <c r="JOE2177" s="218"/>
      <c r="JOF2177" s="218"/>
      <c r="JOG2177" s="218"/>
      <c r="JOH2177" s="218"/>
      <c r="JOI2177" s="218"/>
      <c r="JOJ2177" s="218"/>
      <c r="JOK2177" s="218"/>
      <c r="JOL2177" s="218"/>
      <c r="JOM2177" s="218"/>
      <c r="JON2177" s="218"/>
      <c r="JOO2177" s="218"/>
      <c r="JOP2177" s="218"/>
      <c r="JOQ2177" s="218"/>
      <c r="JOR2177" s="218"/>
      <c r="JOS2177" s="218"/>
      <c r="JOT2177" s="218"/>
      <c r="JOU2177" s="218"/>
      <c r="JOV2177" s="218"/>
      <c r="JOW2177" s="218"/>
      <c r="JOX2177" s="218"/>
      <c r="JOY2177" s="218"/>
      <c r="JOZ2177" s="218"/>
      <c r="JPA2177" s="218"/>
      <c r="JPB2177" s="218"/>
      <c r="JPC2177" s="218"/>
      <c r="JPD2177" s="218"/>
      <c r="JPE2177" s="218"/>
      <c r="JPF2177" s="218"/>
      <c r="JPG2177" s="218"/>
      <c r="JPH2177" s="218"/>
      <c r="JPI2177" s="218"/>
      <c r="JPJ2177" s="218"/>
      <c r="JPK2177" s="218"/>
      <c r="JPL2177" s="218"/>
      <c r="JPM2177" s="218"/>
      <c r="JPN2177" s="218"/>
      <c r="JPO2177" s="218"/>
      <c r="JPP2177" s="218"/>
      <c r="JPQ2177" s="218"/>
      <c r="JPR2177" s="218"/>
      <c r="JPS2177" s="218"/>
      <c r="JPT2177" s="218"/>
      <c r="JPU2177" s="218"/>
      <c r="JPV2177" s="218"/>
      <c r="JPW2177" s="218"/>
      <c r="JPX2177" s="218"/>
      <c r="JPY2177" s="218"/>
      <c r="JPZ2177" s="218"/>
      <c r="JQA2177" s="218"/>
      <c r="JQB2177" s="218"/>
      <c r="JQC2177" s="218"/>
      <c r="JQD2177" s="218"/>
      <c r="JQE2177" s="218"/>
      <c r="JQF2177" s="218"/>
      <c r="JQG2177" s="218"/>
      <c r="JQH2177" s="218"/>
      <c r="JQI2177" s="218"/>
      <c r="JQJ2177" s="218"/>
      <c r="JQK2177" s="218"/>
      <c r="JQL2177" s="218"/>
      <c r="JQM2177" s="218"/>
      <c r="JQN2177" s="218"/>
      <c r="JQO2177" s="218"/>
      <c r="JQP2177" s="218"/>
      <c r="JQQ2177" s="218"/>
      <c r="JQR2177" s="218"/>
      <c r="JQS2177" s="218"/>
      <c r="JQT2177" s="218"/>
      <c r="JQU2177" s="218"/>
      <c r="JQV2177" s="218"/>
      <c r="JQW2177" s="218"/>
      <c r="JQX2177" s="218"/>
      <c r="JQY2177" s="218"/>
      <c r="JQZ2177" s="218"/>
      <c r="JRA2177" s="218"/>
      <c r="JRB2177" s="218"/>
      <c r="JRC2177" s="218"/>
      <c r="JRD2177" s="218"/>
      <c r="JRE2177" s="218"/>
      <c r="JRF2177" s="218"/>
      <c r="JRG2177" s="218"/>
      <c r="JRH2177" s="218"/>
      <c r="JRI2177" s="218"/>
      <c r="JRJ2177" s="218"/>
      <c r="JRK2177" s="218"/>
      <c r="JRL2177" s="218"/>
      <c r="JRM2177" s="218"/>
      <c r="JRN2177" s="218"/>
      <c r="JRO2177" s="218"/>
      <c r="JRP2177" s="218"/>
      <c r="JRQ2177" s="218"/>
      <c r="JRR2177" s="218"/>
      <c r="JRS2177" s="218"/>
      <c r="JRT2177" s="218"/>
      <c r="JRU2177" s="218"/>
      <c r="JRV2177" s="218"/>
      <c r="JRW2177" s="218"/>
      <c r="JRX2177" s="218"/>
      <c r="JRY2177" s="218"/>
      <c r="JRZ2177" s="218"/>
      <c r="JSA2177" s="218"/>
      <c r="JSB2177" s="218"/>
      <c r="JSC2177" s="218"/>
      <c r="JSD2177" s="218"/>
      <c r="JSE2177" s="218"/>
      <c r="JSF2177" s="218"/>
      <c r="JSG2177" s="218"/>
      <c r="JSH2177" s="218"/>
      <c r="JSI2177" s="218"/>
      <c r="JSJ2177" s="218"/>
      <c r="JSK2177" s="218"/>
      <c r="JSL2177" s="218"/>
      <c r="JSM2177" s="218"/>
      <c r="JSN2177" s="218"/>
      <c r="JSO2177" s="218"/>
      <c r="JSP2177" s="218"/>
      <c r="JSQ2177" s="218"/>
      <c r="JSR2177" s="218"/>
      <c r="JSS2177" s="218"/>
      <c r="JST2177" s="218"/>
      <c r="JSU2177" s="218"/>
      <c r="JSV2177" s="218"/>
      <c r="JSW2177" s="218"/>
      <c r="JSX2177" s="218"/>
      <c r="JSY2177" s="218"/>
      <c r="JSZ2177" s="218"/>
      <c r="JTA2177" s="218"/>
      <c r="JTB2177" s="218"/>
      <c r="JTC2177" s="218"/>
      <c r="JTD2177" s="218"/>
      <c r="JTE2177" s="218"/>
      <c r="JTF2177" s="218"/>
      <c r="JTG2177" s="218"/>
      <c r="JTH2177" s="218"/>
      <c r="JTI2177" s="218"/>
      <c r="JTJ2177" s="218"/>
      <c r="JTK2177" s="218"/>
      <c r="JTL2177" s="218"/>
      <c r="JTM2177" s="218"/>
      <c r="JTN2177" s="218"/>
      <c r="JTO2177" s="218"/>
      <c r="JTP2177" s="218"/>
      <c r="JTQ2177" s="218"/>
      <c r="JTR2177" s="218"/>
      <c r="JTS2177" s="218"/>
      <c r="JTT2177" s="218"/>
      <c r="JTU2177" s="218"/>
      <c r="JTV2177" s="218"/>
      <c r="JTW2177" s="218"/>
      <c r="JTX2177" s="218"/>
      <c r="JTY2177" s="218"/>
      <c r="JTZ2177" s="218"/>
      <c r="JUA2177" s="218"/>
      <c r="JUB2177" s="218"/>
      <c r="JUC2177" s="218"/>
      <c r="JUD2177" s="218"/>
      <c r="JUE2177" s="218"/>
      <c r="JUF2177" s="218"/>
      <c r="JUG2177" s="218"/>
      <c r="JUH2177" s="218"/>
      <c r="JUI2177" s="218"/>
      <c r="JUJ2177" s="218"/>
      <c r="JUK2177" s="218"/>
      <c r="JUL2177" s="218"/>
      <c r="JUM2177" s="218"/>
      <c r="JUN2177" s="218"/>
      <c r="JUO2177" s="218"/>
      <c r="JUP2177" s="218"/>
      <c r="JUQ2177" s="218"/>
      <c r="JUR2177" s="218"/>
      <c r="JUS2177" s="218"/>
      <c r="JUT2177" s="218"/>
      <c r="JUU2177" s="218"/>
      <c r="JUV2177" s="218"/>
      <c r="JUW2177" s="218"/>
      <c r="JUX2177" s="218"/>
      <c r="JUY2177" s="218"/>
      <c r="JUZ2177" s="218"/>
      <c r="JVA2177" s="218"/>
      <c r="JVB2177" s="218"/>
      <c r="JVC2177" s="218"/>
      <c r="JVD2177" s="218"/>
      <c r="JVE2177" s="218"/>
      <c r="JVF2177" s="218"/>
      <c r="JVG2177" s="218"/>
      <c r="JVH2177" s="218"/>
      <c r="JVI2177" s="218"/>
      <c r="JVJ2177" s="218"/>
      <c r="JVK2177" s="218"/>
      <c r="JVL2177" s="218"/>
      <c r="JVM2177" s="218"/>
      <c r="JVN2177" s="218"/>
      <c r="JVO2177" s="218"/>
      <c r="JVP2177" s="218"/>
      <c r="JVQ2177" s="218"/>
      <c r="JVR2177" s="218"/>
      <c r="JVS2177" s="218"/>
      <c r="JVT2177" s="218"/>
      <c r="JVU2177" s="218"/>
      <c r="JVV2177" s="218"/>
      <c r="JVW2177" s="218"/>
      <c r="JVX2177" s="218"/>
      <c r="JVY2177" s="218"/>
      <c r="JVZ2177" s="218"/>
      <c r="JWA2177" s="218"/>
      <c r="JWB2177" s="218"/>
      <c r="JWC2177" s="218"/>
      <c r="JWD2177" s="218"/>
      <c r="JWE2177" s="218"/>
      <c r="JWF2177" s="218"/>
      <c r="JWG2177" s="218"/>
      <c r="JWH2177" s="218"/>
      <c r="JWI2177" s="218"/>
      <c r="JWJ2177" s="218"/>
      <c r="JWK2177" s="218"/>
      <c r="JWL2177" s="218"/>
      <c r="JWM2177" s="218"/>
      <c r="JWN2177" s="218"/>
      <c r="JWO2177" s="218"/>
      <c r="JWP2177" s="218"/>
      <c r="JWQ2177" s="218"/>
      <c r="JWR2177" s="218"/>
      <c r="JWS2177" s="218"/>
      <c r="JWT2177" s="218"/>
      <c r="JWU2177" s="218"/>
      <c r="JWV2177" s="218"/>
      <c r="JWW2177" s="218"/>
      <c r="JWX2177" s="218"/>
      <c r="JWY2177" s="218"/>
      <c r="JWZ2177" s="218"/>
      <c r="JXA2177" s="218"/>
      <c r="JXB2177" s="218"/>
      <c r="JXC2177" s="218"/>
      <c r="JXD2177" s="218"/>
      <c r="JXE2177" s="218"/>
      <c r="JXF2177" s="218"/>
      <c r="JXG2177" s="218"/>
      <c r="JXH2177" s="218"/>
      <c r="JXI2177" s="218"/>
      <c r="JXJ2177" s="218"/>
      <c r="JXK2177" s="218"/>
      <c r="JXL2177" s="218"/>
      <c r="JXM2177" s="218"/>
      <c r="JXN2177" s="218"/>
      <c r="JXO2177" s="218"/>
      <c r="JXP2177" s="218"/>
      <c r="JXQ2177" s="218"/>
      <c r="JXR2177" s="218"/>
      <c r="JXS2177" s="218"/>
      <c r="JXT2177" s="218"/>
      <c r="JXU2177" s="218"/>
      <c r="JXV2177" s="218"/>
      <c r="JXW2177" s="218"/>
      <c r="JXX2177" s="218"/>
      <c r="JXY2177" s="218"/>
      <c r="JXZ2177" s="218"/>
      <c r="JYA2177" s="218"/>
      <c r="JYB2177" s="218"/>
      <c r="JYC2177" s="218"/>
      <c r="JYD2177" s="218"/>
      <c r="JYE2177" s="218"/>
      <c r="JYF2177" s="218"/>
      <c r="JYG2177" s="218"/>
      <c r="JYH2177" s="218"/>
      <c r="JYI2177" s="218"/>
      <c r="JYJ2177" s="218"/>
      <c r="JYK2177" s="218"/>
      <c r="JYL2177" s="218"/>
      <c r="JYM2177" s="218"/>
      <c r="JYN2177" s="218"/>
      <c r="JYO2177" s="218"/>
      <c r="JYP2177" s="218"/>
      <c r="JYQ2177" s="218"/>
      <c r="JYR2177" s="218"/>
      <c r="JYS2177" s="218"/>
      <c r="JYT2177" s="218"/>
      <c r="JYU2177" s="218"/>
      <c r="JYV2177" s="218"/>
      <c r="JYW2177" s="218"/>
      <c r="JYX2177" s="218"/>
      <c r="JYY2177" s="218"/>
      <c r="JYZ2177" s="218"/>
      <c r="JZA2177" s="218"/>
      <c r="JZB2177" s="218"/>
      <c r="JZC2177" s="218"/>
      <c r="JZD2177" s="218"/>
      <c r="JZE2177" s="218"/>
      <c r="JZF2177" s="218"/>
      <c r="JZG2177" s="218"/>
      <c r="JZH2177" s="218"/>
      <c r="JZI2177" s="218"/>
      <c r="JZJ2177" s="218"/>
      <c r="JZK2177" s="218"/>
      <c r="JZL2177" s="218"/>
      <c r="JZM2177" s="218"/>
      <c r="JZN2177" s="218"/>
      <c r="JZO2177" s="218"/>
      <c r="JZP2177" s="218"/>
      <c r="JZQ2177" s="218"/>
      <c r="JZR2177" s="218"/>
      <c r="JZS2177" s="218"/>
      <c r="JZT2177" s="218"/>
      <c r="JZU2177" s="218"/>
      <c r="JZV2177" s="218"/>
      <c r="JZW2177" s="218"/>
      <c r="JZX2177" s="218"/>
      <c r="JZY2177" s="218"/>
      <c r="JZZ2177" s="218"/>
      <c r="KAA2177" s="218"/>
      <c r="KAB2177" s="218"/>
      <c r="KAC2177" s="218"/>
      <c r="KAD2177" s="218"/>
      <c r="KAE2177" s="218"/>
      <c r="KAF2177" s="218"/>
      <c r="KAG2177" s="218"/>
      <c r="KAH2177" s="218"/>
      <c r="KAI2177" s="218"/>
      <c r="KAJ2177" s="218"/>
      <c r="KAK2177" s="218"/>
      <c r="KAL2177" s="218"/>
      <c r="KAM2177" s="218"/>
      <c r="KAN2177" s="218"/>
      <c r="KAO2177" s="218"/>
      <c r="KAP2177" s="218"/>
      <c r="KAQ2177" s="218"/>
      <c r="KAR2177" s="218"/>
      <c r="KAS2177" s="218"/>
      <c r="KAT2177" s="218"/>
      <c r="KAU2177" s="218"/>
      <c r="KAV2177" s="218"/>
      <c r="KAW2177" s="218"/>
      <c r="KAX2177" s="218"/>
      <c r="KAY2177" s="218"/>
      <c r="KAZ2177" s="218"/>
      <c r="KBA2177" s="218"/>
      <c r="KBB2177" s="218"/>
      <c r="KBC2177" s="218"/>
      <c r="KBD2177" s="218"/>
      <c r="KBE2177" s="218"/>
      <c r="KBF2177" s="218"/>
      <c r="KBG2177" s="218"/>
      <c r="KBH2177" s="218"/>
      <c r="KBI2177" s="218"/>
      <c r="KBJ2177" s="218"/>
      <c r="KBK2177" s="218"/>
      <c r="KBL2177" s="218"/>
      <c r="KBM2177" s="218"/>
      <c r="KBN2177" s="218"/>
      <c r="KBO2177" s="218"/>
      <c r="KBP2177" s="218"/>
      <c r="KBQ2177" s="218"/>
      <c r="KBR2177" s="218"/>
      <c r="KBS2177" s="218"/>
      <c r="KBT2177" s="218"/>
      <c r="KBU2177" s="218"/>
      <c r="KBV2177" s="218"/>
      <c r="KBW2177" s="218"/>
      <c r="KBX2177" s="218"/>
      <c r="KBY2177" s="218"/>
      <c r="KBZ2177" s="218"/>
      <c r="KCA2177" s="218"/>
      <c r="KCB2177" s="218"/>
      <c r="KCC2177" s="218"/>
      <c r="KCD2177" s="218"/>
      <c r="KCE2177" s="218"/>
      <c r="KCF2177" s="218"/>
      <c r="KCG2177" s="218"/>
      <c r="KCH2177" s="218"/>
      <c r="KCI2177" s="218"/>
      <c r="KCJ2177" s="218"/>
      <c r="KCK2177" s="218"/>
      <c r="KCL2177" s="218"/>
      <c r="KCM2177" s="218"/>
      <c r="KCN2177" s="218"/>
      <c r="KCO2177" s="218"/>
      <c r="KCP2177" s="218"/>
      <c r="KCQ2177" s="218"/>
      <c r="KCR2177" s="218"/>
      <c r="KCS2177" s="218"/>
      <c r="KCT2177" s="218"/>
      <c r="KCU2177" s="218"/>
      <c r="KCV2177" s="218"/>
      <c r="KCW2177" s="218"/>
      <c r="KCX2177" s="218"/>
      <c r="KCY2177" s="218"/>
      <c r="KCZ2177" s="218"/>
      <c r="KDA2177" s="218"/>
      <c r="KDB2177" s="218"/>
      <c r="KDC2177" s="218"/>
      <c r="KDD2177" s="218"/>
      <c r="KDE2177" s="218"/>
      <c r="KDF2177" s="218"/>
      <c r="KDG2177" s="218"/>
      <c r="KDH2177" s="218"/>
      <c r="KDI2177" s="218"/>
      <c r="KDJ2177" s="218"/>
      <c r="KDK2177" s="218"/>
      <c r="KDL2177" s="218"/>
      <c r="KDM2177" s="218"/>
      <c r="KDN2177" s="218"/>
      <c r="KDO2177" s="218"/>
      <c r="KDP2177" s="218"/>
      <c r="KDQ2177" s="218"/>
      <c r="KDR2177" s="218"/>
      <c r="KDS2177" s="218"/>
      <c r="KDT2177" s="218"/>
      <c r="KDU2177" s="218"/>
      <c r="KDV2177" s="218"/>
      <c r="KDW2177" s="218"/>
      <c r="KDX2177" s="218"/>
      <c r="KDY2177" s="218"/>
      <c r="KDZ2177" s="218"/>
      <c r="KEA2177" s="218"/>
      <c r="KEB2177" s="218"/>
      <c r="KEC2177" s="218"/>
      <c r="KED2177" s="218"/>
      <c r="KEE2177" s="218"/>
      <c r="KEF2177" s="218"/>
      <c r="KEG2177" s="218"/>
      <c r="KEH2177" s="218"/>
      <c r="KEI2177" s="218"/>
      <c r="KEJ2177" s="218"/>
      <c r="KEK2177" s="218"/>
      <c r="KEL2177" s="218"/>
      <c r="KEM2177" s="218"/>
      <c r="KEN2177" s="218"/>
      <c r="KEO2177" s="218"/>
      <c r="KEP2177" s="218"/>
      <c r="KEQ2177" s="218"/>
      <c r="KER2177" s="218"/>
      <c r="KES2177" s="218"/>
      <c r="KET2177" s="218"/>
      <c r="KEU2177" s="218"/>
      <c r="KEV2177" s="218"/>
      <c r="KEW2177" s="218"/>
      <c r="KEX2177" s="218"/>
      <c r="KEY2177" s="218"/>
      <c r="KEZ2177" s="218"/>
      <c r="KFA2177" s="218"/>
      <c r="KFB2177" s="218"/>
      <c r="KFC2177" s="218"/>
      <c r="KFD2177" s="218"/>
      <c r="KFE2177" s="218"/>
      <c r="KFF2177" s="218"/>
      <c r="KFG2177" s="218"/>
      <c r="KFH2177" s="218"/>
      <c r="KFI2177" s="218"/>
      <c r="KFJ2177" s="218"/>
      <c r="KFK2177" s="218"/>
      <c r="KFL2177" s="218"/>
      <c r="KFM2177" s="218"/>
      <c r="KFN2177" s="218"/>
      <c r="KFO2177" s="218"/>
      <c r="KFP2177" s="218"/>
      <c r="KFQ2177" s="218"/>
      <c r="KFR2177" s="218"/>
      <c r="KFS2177" s="218"/>
      <c r="KFT2177" s="218"/>
      <c r="KFU2177" s="218"/>
      <c r="KFV2177" s="218"/>
      <c r="KFW2177" s="218"/>
      <c r="KFX2177" s="218"/>
      <c r="KFY2177" s="218"/>
      <c r="KFZ2177" s="218"/>
      <c r="KGA2177" s="218"/>
      <c r="KGB2177" s="218"/>
      <c r="KGC2177" s="218"/>
      <c r="KGD2177" s="218"/>
      <c r="KGE2177" s="218"/>
      <c r="KGF2177" s="218"/>
      <c r="KGG2177" s="218"/>
      <c r="KGH2177" s="218"/>
      <c r="KGI2177" s="218"/>
      <c r="KGJ2177" s="218"/>
      <c r="KGK2177" s="218"/>
      <c r="KGL2177" s="218"/>
      <c r="KGM2177" s="218"/>
      <c r="KGN2177" s="218"/>
      <c r="KGO2177" s="218"/>
      <c r="KGP2177" s="218"/>
      <c r="KGQ2177" s="218"/>
      <c r="KGR2177" s="218"/>
      <c r="KGS2177" s="218"/>
      <c r="KGT2177" s="218"/>
      <c r="KGU2177" s="218"/>
      <c r="KGV2177" s="218"/>
      <c r="KGW2177" s="218"/>
      <c r="KGX2177" s="218"/>
      <c r="KGY2177" s="218"/>
      <c r="KGZ2177" s="218"/>
      <c r="KHA2177" s="218"/>
      <c r="KHB2177" s="218"/>
      <c r="KHC2177" s="218"/>
      <c r="KHD2177" s="218"/>
      <c r="KHE2177" s="218"/>
      <c r="KHF2177" s="218"/>
      <c r="KHG2177" s="218"/>
      <c r="KHH2177" s="218"/>
      <c r="KHI2177" s="218"/>
      <c r="KHJ2177" s="218"/>
      <c r="KHK2177" s="218"/>
      <c r="KHL2177" s="218"/>
      <c r="KHM2177" s="218"/>
      <c r="KHN2177" s="218"/>
      <c r="KHO2177" s="218"/>
      <c r="KHP2177" s="218"/>
      <c r="KHQ2177" s="218"/>
      <c r="KHR2177" s="218"/>
      <c r="KHS2177" s="218"/>
      <c r="KHT2177" s="218"/>
      <c r="KHU2177" s="218"/>
      <c r="KHV2177" s="218"/>
      <c r="KHW2177" s="218"/>
      <c r="KHX2177" s="218"/>
      <c r="KHY2177" s="218"/>
      <c r="KHZ2177" s="218"/>
      <c r="KIA2177" s="218"/>
      <c r="KIB2177" s="218"/>
      <c r="KIC2177" s="218"/>
      <c r="KID2177" s="218"/>
      <c r="KIE2177" s="218"/>
      <c r="KIF2177" s="218"/>
      <c r="KIG2177" s="218"/>
      <c r="KIH2177" s="218"/>
      <c r="KII2177" s="218"/>
      <c r="KIJ2177" s="218"/>
      <c r="KIK2177" s="218"/>
      <c r="KIL2177" s="218"/>
      <c r="KIM2177" s="218"/>
      <c r="KIN2177" s="218"/>
      <c r="KIO2177" s="218"/>
      <c r="KIP2177" s="218"/>
      <c r="KIQ2177" s="218"/>
      <c r="KIR2177" s="218"/>
      <c r="KIS2177" s="218"/>
      <c r="KIT2177" s="218"/>
      <c r="KIU2177" s="218"/>
      <c r="KIV2177" s="218"/>
      <c r="KIW2177" s="218"/>
      <c r="KIX2177" s="218"/>
      <c r="KIY2177" s="218"/>
      <c r="KIZ2177" s="218"/>
      <c r="KJA2177" s="218"/>
      <c r="KJB2177" s="218"/>
      <c r="KJC2177" s="218"/>
      <c r="KJD2177" s="218"/>
      <c r="KJE2177" s="218"/>
      <c r="KJF2177" s="218"/>
      <c r="KJG2177" s="218"/>
      <c r="KJH2177" s="218"/>
      <c r="KJI2177" s="218"/>
      <c r="KJJ2177" s="218"/>
      <c r="KJK2177" s="218"/>
      <c r="KJL2177" s="218"/>
      <c r="KJM2177" s="218"/>
      <c r="KJN2177" s="218"/>
      <c r="KJO2177" s="218"/>
      <c r="KJP2177" s="218"/>
      <c r="KJQ2177" s="218"/>
      <c r="KJR2177" s="218"/>
      <c r="KJS2177" s="218"/>
      <c r="KJT2177" s="218"/>
      <c r="KJU2177" s="218"/>
      <c r="KJV2177" s="218"/>
      <c r="KJW2177" s="218"/>
      <c r="KJX2177" s="218"/>
      <c r="KJY2177" s="218"/>
      <c r="KJZ2177" s="218"/>
      <c r="KKA2177" s="218"/>
      <c r="KKB2177" s="218"/>
      <c r="KKC2177" s="218"/>
      <c r="KKD2177" s="218"/>
      <c r="KKE2177" s="218"/>
      <c r="KKF2177" s="218"/>
      <c r="KKG2177" s="218"/>
      <c r="KKH2177" s="218"/>
      <c r="KKI2177" s="218"/>
      <c r="KKJ2177" s="218"/>
      <c r="KKK2177" s="218"/>
      <c r="KKL2177" s="218"/>
      <c r="KKM2177" s="218"/>
      <c r="KKN2177" s="218"/>
      <c r="KKO2177" s="218"/>
      <c r="KKP2177" s="218"/>
      <c r="KKQ2177" s="218"/>
      <c r="KKR2177" s="218"/>
      <c r="KKS2177" s="218"/>
      <c r="KKT2177" s="218"/>
      <c r="KKU2177" s="218"/>
      <c r="KKV2177" s="218"/>
      <c r="KKW2177" s="218"/>
      <c r="KKX2177" s="218"/>
      <c r="KKY2177" s="218"/>
      <c r="KKZ2177" s="218"/>
      <c r="KLA2177" s="218"/>
      <c r="KLB2177" s="218"/>
      <c r="KLC2177" s="218"/>
      <c r="KLD2177" s="218"/>
      <c r="KLE2177" s="218"/>
      <c r="KLF2177" s="218"/>
      <c r="KLG2177" s="218"/>
      <c r="KLH2177" s="218"/>
      <c r="KLI2177" s="218"/>
      <c r="KLJ2177" s="218"/>
      <c r="KLK2177" s="218"/>
      <c r="KLL2177" s="218"/>
      <c r="KLM2177" s="218"/>
      <c r="KLN2177" s="218"/>
      <c r="KLO2177" s="218"/>
      <c r="KLP2177" s="218"/>
      <c r="KLQ2177" s="218"/>
      <c r="KLR2177" s="218"/>
      <c r="KLS2177" s="218"/>
      <c r="KLT2177" s="218"/>
      <c r="KLU2177" s="218"/>
      <c r="KLV2177" s="218"/>
      <c r="KLW2177" s="218"/>
      <c r="KLX2177" s="218"/>
      <c r="KLY2177" s="218"/>
      <c r="KLZ2177" s="218"/>
      <c r="KMA2177" s="218"/>
      <c r="KMB2177" s="218"/>
      <c r="KMC2177" s="218"/>
      <c r="KMD2177" s="218"/>
      <c r="KME2177" s="218"/>
      <c r="KMF2177" s="218"/>
      <c r="KMG2177" s="218"/>
      <c r="KMH2177" s="218"/>
      <c r="KMI2177" s="218"/>
      <c r="KMJ2177" s="218"/>
      <c r="KMK2177" s="218"/>
      <c r="KML2177" s="218"/>
      <c r="KMM2177" s="218"/>
      <c r="KMN2177" s="218"/>
      <c r="KMO2177" s="218"/>
      <c r="KMP2177" s="218"/>
      <c r="KMQ2177" s="218"/>
      <c r="KMR2177" s="218"/>
      <c r="KMS2177" s="218"/>
      <c r="KMT2177" s="218"/>
      <c r="KMU2177" s="218"/>
      <c r="KMV2177" s="218"/>
      <c r="KMW2177" s="218"/>
      <c r="KMX2177" s="218"/>
      <c r="KMY2177" s="218"/>
      <c r="KMZ2177" s="218"/>
      <c r="KNA2177" s="218"/>
      <c r="KNB2177" s="218"/>
      <c r="KNC2177" s="218"/>
      <c r="KND2177" s="218"/>
      <c r="KNE2177" s="218"/>
      <c r="KNF2177" s="218"/>
      <c r="KNG2177" s="218"/>
      <c r="KNH2177" s="218"/>
      <c r="KNI2177" s="218"/>
      <c r="KNJ2177" s="218"/>
      <c r="KNK2177" s="218"/>
      <c r="KNL2177" s="218"/>
      <c r="KNM2177" s="218"/>
      <c r="KNN2177" s="218"/>
      <c r="KNO2177" s="218"/>
      <c r="KNP2177" s="218"/>
      <c r="KNQ2177" s="218"/>
      <c r="KNR2177" s="218"/>
      <c r="KNS2177" s="218"/>
      <c r="KNT2177" s="218"/>
      <c r="KNU2177" s="218"/>
      <c r="KNV2177" s="218"/>
      <c r="KNW2177" s="218"/>
      <c r="KNX2177" s="218"/>
      <c r="KNY2177" s="218"/>
      <c r="KNZ2177" s="218"/>
      <c r="KOA2177" s="218"/>
      <c r="KOB2177" s="218"/>
      <c r="KOC2177" s="218"/>
      <c r="KOD2177" s="218"/>
      <c r="KOE2177" s="218"/>
      <c r="KOF2177" s="218"/>
      <c r="KOG2177" s="218"/>
      <c r="KOH2177" s="218"/>
      <c r="KOI2177" s="218"/>
      <c r="KOJ2177" s="218"/>
      <c r="KOK2177" s="218"/>
      <c r="KOL2177" s="218"/>
      <c r="KOM2177" s="218"/>
      <c r="KON2177" s="218"/>
      <c r="KOO2177" s="218"/>
      <c r="KOP2177" s="218"/>
      <c r="KOQ2177" s="218"/>
      <c r="KOR2177" s="218"/>
      <c r="KOS2177" s="218"/>
      <c r="KOT2177" s="218"/>
      <c r="KOU2177" s="218"/>
      <c r="KOV2177" s="218"/>
      <c r="KOW2177" s="218"/>
      <c r="KOX2177" s="218"/>
      <c r="KOY2177" s="218"/>
      <c r="KOZ2177" s="218"/>
      <c r="KPA2177" s="218"/>
      <c r="KPB2177" s="218"/>
      <c r="KPC2177" s="218"/>
      <c r="KPD2177" s="218"/>
      <c r="KPE2177" s="218"/>
      <c r="KPF2177" s="218"/>
      <c r="KPG2177" s="218"/>
      <c r="KPH2177" s="218"/>
      <c r="KPI2177" s="218"/>
      <c r="KPJ2177" s="218"/>
      <c r="KPK2177" s="218"/>
      <c r="KPL2177" s="218"/>
      <c r="KPM2177" s="218"/>
      <c r="KPN2177" s="218"/>
      <c r="KPO2177" s="218"/>
      <c r="KPP2177" s="218"/>
      <c r="KPQ2177" s="218"/>
      <c r="KPR2177" s="218"/>
      <c r="KPS2177" s="218"/>
      <c r="KPT2177" s="218"/>
      <c r="KPU2177" s="218"/>
      <c r="KPV2177" s="218"/>
      <c r="KPW2177" s="218"/>
      <c r="KPX2177" s="218"/>
      <c r="KPY2177" s="218"/>
      <c r="KPZ2177" s="218"/>
      <c r="KQA2177" s="218"/>
      <c r="KQB2177" s="218"/>
      <c r="KQC2177" s="218"/>
      <c r="KQD2177" s="218"/>
      <c r="KQE2177" s="218"/>
      <c r="KQF2177" s="218"/>
      <c r="KQG2177" s="218"/>
      <c r="KQH2177" s="218"/>
      <c r="KQI2177" s="218"/>
      <c r="KQJ2177" s="218"/>
      <c r="KQK2177" s="218"/>
      <c r="KQL2177" s="218"/>
      <c r="KQM2177" s="218"/>
      <c r="KQN2177" s="218"/>
      <c r="KQO2177" s="218"/>
      <c r="KQP2177" s="218"/>
      <c r="KQQ2177" s="218"/>
      <c r="KQR2177" s="218"/>
      <c r="KQS2177" s="218"/>
      <c r="KQT2177" s="218"/>
      <c r="KQU2177" s="218"/>
      <c r="KQV2177" s="218"/>
      <c r="KQW2177" s="218"/>
      <c r="KQX2177" s="218"/>
      <c r="KQY2177" s="218"/>
      <c r="KQZ2177" s="218"/>
      <c r="KRA2177" s="218"/>
      <c r="KRB2177" s="218"/>
      <c r="KRC2177" s="218"/>
      <c r="KRD2177" s="218"/>
      <c r="KRE2177" s="218"/>
      <c r="KRF2177" s="218"/>
      <c r="KRG2177" s="218"/>
      <c r="KRH2177" s="218"/>
      <c r="KRI2177" s="218"/>
      <c r="KRJ2177" s="218"/>
      <c r="KRK2177" s="218"/>
      <c r="KRL2177" s="218"/>
      <c r="KRM2177" s="218"/>
      <c r="KRN2177" s="218"/>
      <c r="KRO2177" s="218"/>
      <c r="KRP2177" s="218"/>
      <c r="KRQ2177" s="218"/>
      <c r="KRR2177" s="218"/>
      <c r="KRS2177" s="218"/>
      <c r="KRT2177" s="218"/>
      <c r="KRU2177" s="218"/>
      <c r="KRV2177" s="218"/>
      <c r="KRW2177" s="218"/>
      <c r="KRX2177" s="218"/>
      <c r="KRY2177" s="218"/>
      <c r="KRZ2177" s="218"/>
      <c r="KSA2177" s="218"/>
      <c r="KSB2177" s="218"/>
      <c r="KSC2177" s="218"/>
      <c r="KSD2177" s="218"/>
      <c r="KSE2177" s="218"/>
      <c r="KSF2177" s="218"/>
      <c r="KSG2177" s="218"/>
      <c r="KSH2177" s="218"/>
      <c r="KSI2177" s="218"/>
      <c r="KSJ2177" s="218"/>
      <c r="KSK2177" s="218"/>
      <c r="KSL2177" s="218"/>
      <c r="KSM2177" s="218"/>
      <c r="KSN2177" s="218"/>
      <c r="KSO2177" s="218"/>
      <c r="KSP2177" s="218"/>
      <c r="KSQ2177" s="218"/>
      <c r="KSR2177" s="218"/>
      <c r="KSS2177" s="218"/>
      <c r="KST2177" s="218"/>
      <c r="KSU2177" s="218"/>
      <c r="KSV2177" s="218"/>
      <c r="KSW2177" s="218"/>
      <c r="KSX2177" s="218"/>
      <c r="KSY2177" s="218"/>
      <c r="KSZ2177" s="218"/>
      <c r="KTA2177" s="218"/>
      <c r="KTB2177" s="218"/>
      <c r="KTC2177" s="218"/>
      <c r="KTD2177" s="218"/>
      <c r="KTE2177" s="218"/>
      <c r="KTF2177" s="218"/>
      <c r="KTG2177" s="218"/>
      <c r="KTH2177" s="218"/>
      <c r="KTI2177" s="218"/>
      <c r="KTJ2177" s="218"/>
      <c r="KTK2177" s="218"/>
      <c r="KTL2177" s="218"/>
      <c r="KTM2177" s="218"/>
      <c r="KTN2177" s="218"/>
      <c r="KTO2177" s="218"/>
      <c r="KTP2177" s="218"/>
      <c r="KTQ2177" s="218"/>
      <c r="KTR2177" s="218"/>
      <c r="KTS2177" s="218"/>
      <c r="KTT2177" s="218"/>
      <c r="KTU2177" s="218"/>
      <c r="KTV2177" s="218"/>
      <c r="KTW2177" s="218"/>
      <c r="KTX2177" s="218"/>
      <c r="KTY2177" s="218"/>
      <c r="KTZ2177" s="218"/>
      <c r="KUA2177" s="218"/>
      <c r="KUB2177" s="218"/>
      <c r="KUC2177" s="218"/>
      <c r="KUD2177" s="218"/>
      <c r="KUE2177" s="218"/>
      <c r="KUF2177" s="218"/>
      <c r="KUG2177" s="218"/>
      <c r="KUH2177" s="218"/>
      <c r="KUI2177" s="218"/>
      <c r="KUJ2177" s="218"/>
      <c r="KUK2177" s="218"/>
      <c r="KUL2177" s="218"/>
      <c r="KUM2177" s="218"/>
      <c r="KUN2177" s="218"/>
      <c r="KUO2177" s="218"/>
      <c r="KUP2177" s="218"/>
      <c r="KUQ2177" s="218"/>
      <c r="KUR2177" s="218"/>
      <c r="KUS2177" s="218"/>
      <c r="KUT2177" s="218"/>
      <c r="KUU2177" s="218"/>
      <c r="KUV2177" s="218"/>
      <c r="KUW2177" s="218"/>
      <c r="KUX2177" s="218"/>
      <c r="KUY2177" s="218"/>
      <c r="KUZ2177" s="218"/>
      <c r="KVA2177" s="218"/>
      <c r="KVB2177" s="218"/>
      <c r="KVC2177" s="218"/>
      <c r="KVD2177" s="218"/>
      <c r="KVE2177" s="218"/>
      <c r="KVF2177" s="218"/>
      <c r="KVG2177" s="218"/>
      <c r="KVH2177" s="218"/>
      <c r="KVI2177" s="218"/>
      <c r="KVJ2177" s="218"/>
      <c r="KVK2177" s="218"/>
      <c r="KVL2177" s="218"/>
      <c r="KVM2177" s="218"/>
      <c r="KVN2177" s="218"/>
      <c r="KVO2177" s="218"/>
      <c r="KVP2177" s="218"/>
      <c r="KVQ2177" s="218"/>
      <c r="KVR2177" s="218"/>
      <c r="KVS2177" s="218"/>
      <c r="KVT2177" s="218"/>
      <c r="KVU2177" s="218"/>
      <c r="KVV2177" s="218"/>
      <c r="KVW2177" s="218"/>
      <c r="KVX2177" s="218"/>
      <c r="KVY2177" s="218"/>
      <c r="KVZ2177" s="218"/>
      <c r="KWA2177" s="218"/>
      <c r="KWB2177" s="218"/>
      <c r="KWC2177" s="218"/>
      <c r="KWD2177" s="218"/>
      <c r="KWE2177" s="218"/>
      <c r="KWF2177" s="218"/>
      <c r="KWG2177" s="218"/>
      <c r="KWH2177" s="218"/>
      <c r="KWI2177" s="218"/>
      <c r="KWJ2177" s="218"/>
      <c r="KWK2177" s="218"/>
      <c r="KWL2177" s="218"/>
      <c r="KWM2177" s="218"/>
      <c r="KWN2177" s="218"/>
      <c r="KWO2177" s="218"/>
      <c r="KWP2177" s="218"/>
      <c r="KWQ2177" s="218"/>
      <c r="KWR2177" s="218"/>
      <c r="KWS2177" s="218"/>
      <c r="KWT2177" s="218"/>
      <c r="KWU2177" s="218"/>
      <c r="KWV2177" s="218"/>
      <c r="KWW2177" s="218"/>
      <c r="KWX2177" s="218"/>
      <c r="KWY2177" s="218"/>
      <c r="KWZ2177" s="218"/>
      <c r="KXA2177" s="218"/>
      <c r="KXB2177" s="218"/>
      <c r="KXC2177" s="218"/>
      <c r="KXD2177" s="218"/>
      <c r="KXE2177" s="218"/>
      <c r="KXF2177" s="218"/>
      <c r="KXG2177" s="218"/>
      <c r="KXH2177" s="218"/>
      <c r="KXI2177" s="218"/>
      <c r="KXJ2177" s="218"/>
      <c r="KXK2177" s="218"/>
      <c r="KXL2177" s="218"/>
      <c r="KXM2177" s="218"/>
      <c r="KXN2177" s="218"/>
      <c r="KXO2177" s="218"/>
      <c r="KXP2177" s="218"/>
      <c r="KXQ2177" s="218"/>
      <c r="KXR2177" s="218"/>
      <c r="KXS2177" s="218"/>
      <c r="KXT2177" s="218"/>
      <c r="KXU2177" s="218"/>
      <c r="KXV2177" s="218"/>
      <c r="KXW2177" s="218"/>
      <c r="KXX2177" s="218"/>
      <c r="KXY2177" s="218"/>
      <c r="KXZ2177" s="218"/>
      <c r="KYA2177" s="218"/>
      <c r="KYB2177" s="218"/>
      <c r="KYC2177" s="218"/>
      <c r="KYD2177" s="218"/>
      <c r="KYE2177" s="218"/>
      <c r="KYF2177" s="218"/>
      <c r="KYG2177" s="218"/>
      <c r="KYH2177" s="218"/>
      <c r="KYI2177" s="218"/>
      <c r="KYJ2177" s="218"/>
      <c r="KYK2177" s="218"/>
      <c r="KYL2177" s="218"/>
      <c r="KYM2177" s="218"/>
      <c r="KYN2177" s="218"/>
      <c r="KYO2177" s="218"/>
      <c r="KYP2177" s="218"/>
      <c r="KYQ2177" s="218"/>
      <c r="KYR2177" s="218"/>
      <c r="KYS2177" s="218"/>
      <c r="KYT2177" s="218"/>
      <c r="KYU2177" s="218"/>
      <c r="KYV2177" s="218"/>
      <c r="KYW2177" s="218"/>
      <c r="KYX2177" s="218"/>
      <c r="KYY2177" s="218"/>
      <c r="KYZ2177" s="218"/>
      <c r="KZA2177" s="218"/>
      <c r="KZB2177" s="218"/>
      <c r="KZC2177" s="218"/>
      <c r="KZD2177" s="218"/>
      <c r="KZE2177" s="218"/>
      <c r="KZF2177" s="218"/>
      <c r="KZG2177" s="218"/>
      <c r="KZH2177" s="218"/>
      <c r="KZI2177" s="218"/>
      <c r="KZJ2177" s="218"/>
      <c r="KZK2177" s="218"/>
      <c r="KZL2177" s="218"/>
      <c r="KZM2177" s="218"/>
      <c r="KZN2177" s="218"/>
      <c r="KZO2177" s="218"/>
      <c r="KZP2177" s="218"/>
      <c r="KZQ2177" s="218"/>
      <c r="KZR2177" s="218"/>
      <c r="KZS2177" s="218"/>
      <c r="KZT2177" s="218"/>
      <c r="KZU2177" s="218"/>
      <c r="KZV2177" s="218"/>
      <c r="KZW2177" s="218"/>
      <c r="KZX2177" s="218"/>
      <c r="KZY2177" s="218"/>
      <c r="KZZ2177" s="218"/>
      <c r="LAA2177" s="218"/>
      <c r="LAB2177" s="218"/>
      <c r="LAC2177" s="218"/>
      <c r="LAD2177" s="218"/>
      <c r="LAE2177" s="218"/>
      <c r="LAF2177" s="218"/>
      <c r="LAG2177" s="218"/>
      <c r="LAH2177" s="218"/>
      <c r="LAI2177" s="218"/>
      <c r="LAJ2177" s="218"/>
      <c r="LAK2177" s="218"/>
      <c r="LAL2177" s="218"/>
      <c r="LAM2177" s="218"/>
      <c r="LAN2177" s="218"/>
      <c r="LAO2177" s="218"/>
      <c r="LAP2177" s="218"/>
      <c r="LAQ2177" s="218"/>
      <c r="LAR2177" s="218"/>
      <c r="LAS2177" s="218"/>
      <c r="LAT2177" s="218"/>
      <c r="LAU2177" s="218"/>
      <c r="LAV2177" s="218"/>
      <c r="LAW2177" s="218"/>
      <c r="LAX2177" s="218"/>
      <c r="LAY2177" s="218"/>
      <c r="LAZ2177" s="218"/>
      <c r="LBA2177" s="218"/>
      <c r="LBB2177" s="218"/>
      <c r="LBC2177" s="218"/>
      <c r="LBD2177" s="218"/>
      <c r="LBE2177" s="218"/>
      <c r="LBF2177" s="218"/>
      <c r="LBG2177" s="218"/>
      <c r="LBH2177" s="218"/>
      <c r="LBI2177" s="218"/>
      <c r="LBJ2177" s="218"/>
      <c r="LBK2177" s="218"/>
      <c r="LBL2177" s="218"/>
      <c r="LBM2177" s="218"/>
      <c r="LBN2177" s="218"/>
      <c r="LBO2177" s="218"/>
      <c r="LBP2177" s="218"/>
      <c r="LBQ2177" s="218"/>
      <c r="LBR2177" s="218"/>
      <c r="LBS2177" s="218"/>
      <c r="LBT2177" s="218"/>
      <c r="LBU2177" s="218"/>
      <c r="LBV2177" s="218"/>
      <c r="LBW2177" s="218"/>
      <c r="LBX2177" s="218"/>
      <c r="LBY2177" s="218"/>
      <c r="LBZ2177" s="218"/>
      <c r="LCA2177" s="218"/>
      <c r="LCB2177" s="218"/>
      <c r="LCC2177" s="218"/>
      <c r="LCD2177" s="218"/>
      <c r="LCE2177" s="218"/>
      <c r="LCF2177" s="218"/>
      <c r="LCG2177" s="218"/>
      <c r="LCH2177" s="218"/>
      <c r="LCI2177" s="218"/>
      <c r="LCJ2177" s="218"/>
      <c r="LCK2177" s="218"/>
      <c r="LCL2177" s="218"/>
      <c r="LCM2177" s="218"/>
      <c r="LCN2177" s="218"/>
      <c r="LCO2177" s="218"/>
      <c r="LCP2177" s="218"/>
      <c r="LCQ2177" s="218"/>
      <c r="LCR2177" s="218"/>
      <c r="LCS2177" s="218"/>
      <c r="LCT2177" s="218"/>
      <c r="LCU2177" s="218"/>
      <c r="LCV2177" s="218"/>
      <c r="LCW2177" s="218"/>
      <c r="LCX2177" s="218"/>
      <c r="LCY2177" s="218"/>
      <c r="LCZ2177" s="218"/>
      <c r="LDA2177" s="218"/>
      <c r="LDB2177" s="218"/>
      <c r="LDC2177" s="218"/>
      <c r="LDD2177" s="218"/>
      <c r="LDE2177" s="218"/>
      <c r="LDF2177" s="218"/>
      <c r="LDG2177" s="218"/>
      <c r="LDH2177" s="218"/>
      <c r="LDI2177" s="218"/>
      <c r="LDJ2177" s="218"/>
      <c r="LDK2177" s="218"/>
      <c r="LDL2177" s="218"/>
      <c r="LDM2177" s="218"/>
      <c r="LDN2177" s="218"/>
      <c r="LDO2177" s="218"/>
      <c r="LDP2177" s="218"/>
      <c r="LDQ2177" s="218"/>
      <c r="LDR2177" s="218"/>
      <c r="LDS2177" s="218"/>
      <c r="LDT2177" s="218"/>
      <c r="LDU2177" s="218"/>
      <c r="LDV2177" s="218"/>
      <c r="LDW2177" s="218"/>
      <c r="LDX2177" s="218"/>
      <c r="LDY2177" s="218"/>
      <c r="LDZ2177" s="218"/>
      <c r="LEA2177" s="218"/>
      <c r="LEB2177" s="218"/>
      <c r="LEC2177" s="218"/>
      <c r="LED2177" s="218"/>
      <c r="LEE2177" s="218"/>
      <c r="LEF2177" s="218"/>
      <c r="LEG2177" s="218"/>
      <c r="LEH2177" s="218"/>
      <c r="LEI2177" s="218"/>
      <c r="LEJ2177" s="218"/>
      <c r="LEK2177" s="218"/>
      <c r="LEL2177" s="218"/>
      <c r="LEM2177" s="218"/>
      <c r="LEN2177" s="218"/>
      <c r="LEO2177" s="218"/>
      <c r="LEP2177" s="218"/>
      <c r="LEQ2177" s="218"/>
      <c r="LER2177" s="218"/>
      <c r="LES2177" s="218"/>
      <c r="LET2177" s="218"/>
      <c r="LEU2177" s="218"/>
      <c r="LEV2177" s="218"/>
      <c r="LEW2177" s="218"/>
      <c r="LEX2177" s="218"/>
      <c r="LEY2177" s="218"/>
      <c r="LEZ2177" s="218"/>
      <c r="LFA2177" s="218"/>
      <c r="LFB2177" s="218"/>
      <c r="LFC2177" s="218"/>
      <c r="LFD2177" s="218"/>
      <c r="LFE2177" s="218"/>
      <c r="LFF2177" s="218"/>
      <c r="LFG2177" s="218"/>
      <c r="LFH2177" s="218"/>
      <c r="LFI2177" s="218"/>
      <c r="LFJ2177" s="218"/>
      <c r="LFK2177" s="218"/>
      <c r="LFL2177" s="218"/>
      <c r="LFM2177" s="218"/>
      <c r="LFN2177" s="218"/>
      <c r="LFO2177" s="218"/>
      <c r="LFP2177" s="218"/>
      <c r="LFQ2177" s="218"/>
      <c r="LFR2177" s="218"/>
      <c r="LFS2177" s="218"/>
      <c r="LFT2177" s="218"/>
      <c r="LFU2177" s="218"/>
      <c r="LFV2177" s="218"/>
      <c r="LFW2177" s="218"/>
      <c r="LFX2177" s="218"/>
      <c r="LFY2177" s="218"/>
      <c r="LFZ2177" s="218"/>
      <c r="LGA2177" s="218"/>
      <c r="LGB2177" s="218"/>
      <c r="LGC2177" s="218"/>
      <c r="LGD2177" s="218"/>
      <c r="LGE2177" s="218"/>
      <c r="LGF2177" s="218"/>
      <c r="LGG2177" s="218"/>
      <c r="LGH2177" s="218"/>
      <c r="LGI2177" s="218"/>
      <c r="LGJ2177" s="218"/>
      <c r="LGK2177" s="218"/>
      <c r="LGL2177" s="218"/>
      <c r="LGM2177" s="218"/>
      <c r="LGN2177" s="218"/>
      <c r="LGO2177" s="218"/>
      <c r="LGP2177" s="218"/>
      <c r="LGQ2177" s="218"/>
      <c r="LGR2177" s="218"/>
      <c r="LGS2177" s="218"/>
      <c r="LGT2177" s="218"/>
      <c r="LGU2177" s="218"/>
      <c r="LGV2177" s="218"/>
      <c r="LGW2177" s="218"/>
      <c r="LGX2177" s="218"/>
      <c r="LGY2177" s="218"/>
      <c r="LGZ2177" s="218"/>
      <c r="LHA2177" s="218"/>
      <c r="LHB2177" s="218"/>
      <c r="LHC2177" s="218"/>
      <c r="LHD2177" s="218"/>
      <c r="LHE2177" s="218"/>
      <c r="LHF2177" s="218"/>
      <c r="LHG2177" s="218"/>
      <c r="LHH2177" s="218"/>
      <c r="LHI2177" s="218"/>
      <c r="LHJ2177" s="218"/>
      <c r="LHK2177" s="218"/>
      <c r="LHL2177" s="218"/>
      <c r="LHM2177" s="218"/>
      <c r="LHN2177" s="218"/>
      <c r="LHO2177" s="218"/>
      <c r="LHP2177" s="218"/>
      <c r="LHQ2177" s="218"/>
      <c r="LHR2177" s="218"/>
      <c r="LHS2177" s="218"/>
      <c r="LHT2177" s="218"/>
      <c r="LHU2177" s="218"/>
      <c r="LHV2177" s="218"/>
      <c r="LHW2177" s="218"/>
      <c r="LHX2177" s="218"/>
      <c r="LHY2177" s="218"/>
      <c r="LHZ2177" s="218"/>
      <c r="LIA2177" s="218"/>
      <c r="LIB2177" s="218"/>
      <c r="LIC2177" s="218"/>
      <c r="LID2177" s="218"/>
      <c r="LIE2177" s="218"/>
      <c r="LIF2177" s="218"/>
      <c r="LIG2177" s="218"/>
      <c r="LIH2177" s="218"/>
      <c r="LII2177" s="218"/>
      <c r="LIJ2177" s="218"/>
      <c r="LIK2177" s="218"/>
      <c r="LIL2177" s="218"/>
      <c r="LIM2177" s="218"/>
      <c r="LIN2177" s="218"/>
      <c r="LIO2177" s="218"/>
      <c r="LIP2177" s="218"/>
      <c r="LIQ2177" s="218"/>
      <c r="LIR2177" s="218"/>
      <c r="LIS2177" s="218"/>
      <c r="LIT2177" s="218"/>
      <c r="LIU2177" s="218"/>
      <c r="LIV2177" s="218"/>
      <c r="LIW2177" s="218"/>
      <c r="LIX2177" s="218"/>
      <c r="LIY2177" s="218"/>
      <c r="LIZ2177" s="218"/>
      <c r="LJA2177" s="218"/>
      <c r="LJB2177" s="218"/>
      <c r="LJC2177" s="218"/>
      <c r="LJD2177" s="218"/>
      <c r="LJE2177" s="218"/>
      <c r="LJF2177" s="218"/>
      <c r="LJG2177" s="218"/>
      <c r="LJH2177" s="218"/>
      <c r="LJI2177" s="218"/>
      <c r="LJJ2177" s="218"/>
      <c r="LJK2177" s="218"/>
      <c r="LJL2177" s="218"/>
      <c r="LJM2177" s="218"/>
      <c r="LJN2177" s="218"/>
      <c r="LJO2177" s="218"/>
      <c r="LJP2177" s="218"/>
      <c r="LJQ2177" s="218"/>
      <c r="LJR2177" s="218"/>
      <c r="LJS2177" s="218"/>
      <c r="LJT2177" s="218"/>
      <c r="LJU2177" s="218"/>
      <c r="LJV2177" s="218"/>
      <c r="LJW2177" s="218"/>
      <c r="LJX2177" s="218"/>
      <c r="LJY2177" s="218"/>
      <c r="LJZ2177" s="218"/>
      <c r="LKA2177" s="218"/>
      <c r="LKB2177" s="218"/>
      <c r="LKC2177" s="218"/>
      <c r="LKD2177" s="218"/>
      <c r="LKE2177" s="218"/>
      <c r="LKF2177" s="218"/>
      <c r="LKG2177" s="218"/>
      <c r="LKH2177" s="218"/>
      <c r="LKI2177" s="218"/>
      <c r="LKJ2177" s="218"/>
      <c r="LKK2177" s="218"/>
      <c r="LKL2177" s="218"/>
      <c r="LKM2177" s="218"/>
      <c r="LKN2177" s="218"/>
      <c r="LKO2177" s="218"/>
      <c r="LKP2177" s="218"/>
      <c r="LKQ2177" s="218"/>
      <c r="LKR2177" s="218"/>
      <c r="LKS2177" s="218"/>
      <c r="LKT2177" s="218"/>
      <c r="LKU2177" s="218"/>
      <c r="LKV2177" s="218"/>
      <c r="LKW2177" s="218"/>
      <c r="LKX2177" s="218"/>
      <c r="LKY2177" s="218"/>
      <c r="LKZ2177" s="218"/>
      <c r="LLA2177" s="218"/>
      <c r="LLB2177" s="218"/>
      <c r="LLC2177" s="218"/>
      <c r="LLD2177" s="218"/>
      <c r="LLE2177" s="218"/>
      <c r="LLF2177" s="218"/>
      <c r="LLG2177" s="218"/>
      <c r="LLH2177" s="218"/>
      <c r="LLI2177" s="218"/>
      <c r="LLJ2177" s="218"/>
      <c r="LLK2177" s="218"/>
      <c r="LLL2177" s="218"/>
      <c r="LLM2177" s="218"/>
      <c r="LLN2177" s="218"/>
      <c r="LLO2177" s="218"/>
      <c r="LLP2177" s="218"/>
      <c r="LLQ2177" s="218"/>
      <c r="LLR2177" s="218"/>
      <c r="LLS2177" s="218"/>
      <c r="LLT2177" s="218"/>
      <c r="LLU2177" s="218"/>
      <c r="LLV2177" s="218"/>
      <c r="LLW2177" s="218"/>
      <c r="LLX2177" s="218"/>
      <c r="LLY2177" s="218"/>
      <c r="LLZ2177" s="218"/>
      <c r="LMA2177" s="218"/>
      <c r="LMB2177" s="218"/>
      <c r="LMC2177" s="218"/>
      <c r="LMD2177" s="218"/>
      <c r="LME2177" s="218"/>
      <c r="LMF2177" s="218"/>
      <c r="LMG2177" s="218"/>
      <c r="LMH2177" s="218"/>
      <c r="LMI2177" s="218"/>
      <c r="LMJ2177" s="218"/>
      <c r="LMK2177" s="218"/>
      <c r="LML2177" s="218"/>
      <c r="LMM2177" s="218"/>
      <c r="LMN2177" s="218"/>
      <c r="LMO2177" s="218"/>
      <c r="LMP2177" s="218"/>
      <c r="LMQ2177" s="218"/>
      <c r="LMR2177" s="218"/>
      <c r="LMS2177" s="218"/>
      <c r="LMT2177" s="218"/>
      <c r="LMU2177" s="218"/>
      <c r="LMV2177" s="218"/>
      <c r="LMW2177" s="218"/>
      <c r="LMX2177" s="218"/>
      <c r="LMY2177" s="218"/>
      <c r="LMZ2177" s="218"/>
      <c r="LNA2177" s="218"/>
      <c r="LNB2177" s="218"/>
      <c r="LNC2177" s="218"/>
      <c r="LND2177" s="218"/>
      <c r="LNE2177" s="218"/>
      <c r="LNF2177" s="218"/>
      <c r="LNG2177" s="218"/>
      <c r="LNH2177" s="218"/>
      <c r="LNI2177" s="218"/>
      <c r="LNJ2177" s="218"/>
      <c r="LNK2177" s="218"/>
      <c r="LNL2177" s="218"/>
      <c r="LNM2177" s="218"/>
      <c r="LNN2177" s="218"/>
      <c r="LNO2177" s="218"/>
      <c r="LNP2177" s="218"/>
      <c r="LNQ2177" s="218"/>
      <c r="LNR2177" s="218"/>
      <c r="LNS2177" s="218"/>
      <c r="LNT2177" s="218"/>
      <c r="LNU2177" s="218"/>
      <c r="LNV2177" s="218"/>
      <c r="LNW2177" s="218"/>
      <c r="LNX2177" s="218"/>
      <c r="LNY2177" s="218"/>
      <c r="LNZ2177" s="218"/>
      <c r="LOA2177" s="218"/>
      <c r="LOB2177" s="218"/>
      <c r="LOC2177" s="218"/>
      <c r="LOD2177" s="218"/>
      <c r="LOE2177" s="218"/>
      <c r="LOF2177" s="218"/>
      <c r="LOG2177" s="218"/>
      <c r="LOH2177" s="218"/>
      <c r="LOI2177" s="218"/>
      <c r="LOJ2177" s="218"/>
      <c r="LOK2177" s="218"/>
      <c r="LOL2177" s="218"/>
      <c r="LOM2177" s="218"/>
      <c r="LON2177" s="218"/>
      <c r="LOO2177" s="218"/>
      <c r="LOP2177" s="218"/>
      <c r="LOQ2177" s="218"/>
      <c r="LOR2177" s="218"/>
      <c r="LOS2177" s="218"/>
      <c r="LOT2177" s="218"/>
      <c r="LOU2177" s="218"/>
      <c r="LOV2177" s="218"/>
      <c r="LOW2177" s="218"/>
      <c r="LOX2177" s="218"/>
      <c r="LOY2177" s="218"/>
      <c r="LOZ2177" s="218"/>
      <c r="LPA2177" s="218"/>
      <c r="LPB2177" s="218"/>
      <c r="LPC2177" s="218"/>
      <c r="LPD2177" s="218"/>
      <c r="LPE2177" s="218"/>
      <c r="LPF2177" s="218"/>
      <c r="LPG2177" s="218"/>
      <c r="LPH2177" s="218"/>
      <c r="LPI2177" s="218"/>
      <c r="LPJ2177" s="218"/>
      <c r="LPK2177" s="218"/>
      <c r="LPL2177" s="218"/>
      <c r="LPM2177" s="218"/>
      <c r="LPN2177" s="218"/>
      <c r="LPO2177" s="218"/>
      <c r="LPP2177" s="218"/>
      <c r="LPQ2177" s="218"/>
      <c r="LPR2177" s="218"/>
      <c r="LPS2177" s="218"/>
      <c r="LPT2177" s="218"/>
      <c r="LPU2177" s="218"/>
      <c r="LPV2177" s="218"/>
      <c r="LPW2177" s="218"/>
      <c r="LPX2177" s="218"/>
      <c r="LPY2177" s="218"/>
      <c r="LPZ2177" s="218"/>
      <c r="LQA2177" s="218"/>
      <c r="LQB2177" s="218"/>
      <c r="LQC2177" s="218"/>
      <c r="LQD2177" s="218"/>
      <c r="LQE2177" s="218"/>
      <c r="LQF2177" s="218"/>
      <c r="LQG2177" s="218"/>
      <c r="LQH2177" s="218"/>
      <c r="LQI2177" s="218"/>
      <c r="LQJ2177" s="218"/>
      <c r="LQK2177" s="218"/>
      <c r="LQL2177" s="218"/>
      <c r="LQM2177" s="218"/>
      <c r="LQN2177" s="218"/>
      <c r="LQO2177" s="218"/>
      <c r="LQP2177" s="218"/>
      <c r="LQQ2177" s="218"/>
      <c r="LQR2177" s="218"/>
      <c r="LQS2177" s="218"/>
      <c r="LQT2177" s="218"/>
      <c r="LQU2177" s="218"/>
      <c r="LQV2177" s="218"/>
      <c r="LQW2177" s="218"/>
      <c r="LQX2177" s="218"/>
      <c r="LQY2177" s="218"/>
      <c r="LQZ2177" s="218"/>
      <c r="LRA2177" s="218"/>
      <c r="LRB2177" s="218"/>
      <c r="LRC2177" s="218"/>
      <c r="LRD2177" s="218"/>
      <c r="LRE2177" s="218"/>
      <c r="LRF2177" s="218"/>
      <c r="LRG2177" s="218"/>
      <c r="LRH2177" s="218"/>
      <c r="LRI2177" s="218"/>
      <c r="LRJ2177" s="218"/>
      <c r="LRK2177" s="218"/>
      <c r="LRL2177" s="218"/>
      <c r="LRM2177" s="218"/>
      <c r="LRN2177" s="218"/>
      <c r="LRO2177" s="218"/>
      <c r="LRP2177" s="218"/>
      <c r="LRQ2177" s="218"/>
      <c r="LRR2177" s="218"/>
      <c r="LRS2177" s="218"/>
      <c r="LRT2177" s="218"/>
      <c r="LRU2177" s="218"/>
      <c r="LRV2177" s="218"/>
      <c r="LRW2177" s="218"/>
      <c r="LRX2177" s="218"/>
      <c r="LRY2177" s="218"/>
      <c r="LRZ2177" s="218"/>
      <c r="LSA2177" s="218"/>
      <c r="LSB2177" s="218"/>
      <c r="LSC2177" s="218"/>
      <c r="LSD2177" s="218"/>
      <c r="LSE2177" s="218"/>
      <c r="LSF2177" s="218"/>
      <c r="LSG2177" s="218"/>
      <c r="LSH2177" s="218"/>
      <c r="LSI2177" s="218"/>
      <c r="LSJ2177" s="218"/>
      <c r="LSK2177" s="218"/>
      <c r="LSL2177" s="218"/>
      <c r="LSM2177" s="218"/>
      <c r="LSN2177" s="218"/>
      <c r="LSO2177" s="218"/>
      <c r="LSP2177" s="218"/>
      <c r="LSQ2177" s="218"/>
      <c r="LSR2177" s="218"/>
      <c r="LSS2177" s="218"/>
      <c r="LST2177" s="218"/>
      <c r="LSU2177" s="218"/>
      <c r="LSV2177" s="218"/>
      <c r="LSW2177" s="218"/>
      <c r="LSX2177" s="218"/>
      <c r="LSY2177" s="218"/>
      <c r="LSZ2177" s="218"/>
      <c r="LTA2177" s="218"/>
      <c r="LTB2177" s="218"/>
      <c r="LTC2177" s="218"/>
      <c r="LTD2177" s="218"/>
      <c r="LTE2177" s="218"/>
      <c r="LTF2177" s="218"/>
      <c r="LTG2177" s="218"/>
      <c r="LTH2177" s="218"/>
      <c r="LTI2177" s="218"/>
      <c r="LTJ2177" s="218"/>
      <c r="LTK2177" s="218"/>
      <c r="LTL2177" s="218"/>
      <c r="LTM2177" s="218"/>
      <c r="LTN2177" s="218"/>
      <c r="LTO2177" s="218"/>
      <c r="LTP2177" s="218"/>
      <c r="LTQ2177" s="218"/>
      <c r="LTR2177" s="218"/>
      <c r="LTS2177" s="218"/>
      <c r="LTT2177" s="218"/>
      <c r="LTU2177" s="218"/>
      <c r="LTV2177" s="218"/>
      <c r="LTW2177" s="218"/>
      <c r="LTX2177" s="218"/>
      <c r="LTY2177" s="218"/>
      <c r="LTZ2177" s="218"/>
      <c r="LUA2177" s="218"/>
      <c r="LUB2177" s="218"/>
      <c r="LUC2177" s="218"/>
      <c r="LUD2177" s="218"/>
      <c r="LUE2177" s="218"/>
      <c r="LUF2177" s="218"/>
      <c r="LUG2177" s="218"/>
      <c r="LUH2177" s="218"/>
      <c r="LUI2177" s="218"/>
      <c r="LUJ2177" s="218"/>
      <c r="LUK2177" s="218"/>
      <c r="LUL2177" s="218"/>
      <c r="LUM2177" s="218"/>
      <c r="LUN2177" s="218"/>
      <c r="LUO2177" s="218"/>
      <c r="LUP2177" s="218"/>
      <c r="LUQ2177" s="218"/>
      <c r="LUR2177" s="218"/>
      <c r="LUS2177" s="218"/>
      <c r="LUT2177" s="218"/>
      <c r="LUU2177" s="218"/>
      <c r="LUV2177" s="218"/>
      <c r="LUW2177" s="218"/>
      <c r="LUX2177" s="218"/>
      <c r="LUY2177" s="218"/>
      <c r="LUZ2177" s="218"/>
      <c r="LVA2177" s="218"/>
      <c r="LVB2177" s="218"/>
      <c r="LVC2177" s="218"/>
      <c r="LVD2177" s="218"/>
      <c r="LVE2177" s="218"/>
      <c r="LVF2177" s="218"/>
      <c r="LVG2177" s="218"/>
      <c r="LVH2177" s="218"/>
      <c r="LVI2177" s="218"/>
      <c r="LVJ2177" s="218"/>
      <c r="LVK2177" s="218"/>
      <c r="LVL2177" s="218"/>
      <c r="LVM2177" s="218"/>
      <c r="LVN2177" s="218"/>
      <c r="LVO2177" s="218"/>
      <c r="LVP2177" s="218"/>
      <c r="LVQ2177" s="218"/>
      <c r="LVR2177" s="218"/>
      <c r="LVS2177" s="218"/>
      <c r="LVT2177" s="218"/>
      <c r="LVU2177" s="218"/>
      <c r="LVV2177" s="218"/>
      <c r="LVW2177" s="218"/>
      <c r="LVX2177" s="218"/>
      <c r="LVY2177" s="218"/>
      <c r="LVZ2177" s="218"/>
      <c r="LWA2177" s="218"/>
      <c r="LWB2177" s="218"/>
      <c r="LWC2177" s="218"/>
      <c r="LWD2177" s="218"/>
      <c r="LWE2177" s="218"/>
      <c r="LWF2177" s="218"/>
      <c r="LWG2177" s="218"/>
      <c r="LWH2177" s="218"/>
      <c r="LWI2177" s="218"/>
      <c r="LWJ2177" s="218"/>
      <c r="LWK2177" s="218"/>
      <c r="LWL2177" s="218"/>
      <c r="LWM2177" s="218"/>
      <c r="LWN2177" s="218"/>
      <c r="LWO2177" s="218"/>
      <c r="LWP2177" s="218"/>
      <c r="LWQ2177" s="218"/>
      <c r="LWR2177" s="218"/>
      <c r="LWS2177" s="218"/>
      <c r="LWT2177" s="218"/>
      <c r="LWU2177" s="218"/>
      <c r="LWV2177" s="218"/>
      <c r="LWW2177" s="218"/>
      <c r="LWX2177" s="218"/>
      <c r="LWY2177" s="218"/>
      <c r="LWZ2177" s="218"/>
      <c r="LXA2177" s="218"/>
      <c r="LXB2177" s="218"/>
      <c r="LXC2177" s="218"/>
      <c r="LXD2177" s="218"/>
      <c r="LXE2177" s="218"/>
      <c r="LXF2177" s="218"/>
      <c r="LXG2177" s="218"/>
      <c r="LXH2177" s="218"/>
      <c r="LXI2177" s="218"/>
      <c r="LXJ2177" s="218"/>
      <c r="LXK2177" s="218"/>
      <c r="LXL2177" s="218"/>
      <c r="LXM2177" s="218"/>
      <c r="LXN2177" s="218"/>
      <c r="LXO2177" s="218"/>
      <c r="LXP2177" s="218"/>
      <c r="LXQ2177" s="218"/>
      <c r="LXR2177" s="218"/>
      <c r="LXS2177" s="218"/>
      <c r="LXT2177" s="218"/>
      <c r="LXU2177" s="218"/>
      <c r="LXV2177" s="218"/>
      <c r="LXW2177" s="218"/>
      <c r="LXX2177" s="218"/>
      <c r="LXY2177" s="218"/>
      <c r="LXZ2177" s="218"/>
      <c r="LYA2177" s="218"/>
      <c r="LYB2177" s="218"/>
      <c r="LYC2177" s="218"/>
      <c r="LYD2177" s="218"/>
      <c r="LYE2177" s="218"/>
      <c r="LYF2177" s="218"/>
      <c r="LYG2177" s="218"/>
      <c r="LYH2177" s="218"/>
      <c r="LYI2177" s="218"/>
      <c r="LYJ2177" s="218"/>
      <c r="LYK2177" s="218"/>
      <c r="LYL2177" s="218"/>
      <c r="LYM2177" s="218"/>
      <c r="LYN2177" s="218"/>
      <c r="LYO2177" s="218"/>
      <c r="LYP2177" s="218"/>
      <c r="LYQ2177" s="218"/>
      <c r="LYR2177" s="218"/>
      <c r="LYS2177" s="218"/>
      <c r="LYT2177" s="218"/>
      <c r="LYU2177" s="218"/>
      <c r="LYV2177" s="218"/>
      <c r="LYW2177" s="218"/>
      <c r="LYX2177" s="218"/>
      <c r="LYY2177" s="218"/>
      <c r="LYZ2177" s="218"/>
      <c r="LZA2177" s="218"/>
      <c r="LZB2177" s="218"/>
      <c r="LZC2177" s="218"/>
      <c r="LZD2177" s="218"/>
      <c r="LZE2177" s="218"/>
      <c r="LZF2177" s="218"/>
      <c r="LZG2177" s="218"/>
      <c r="LZH2177" s="218"/>
      <c r="LZI2177" s="218"/>
      <c r="LZJ2177" s="218"/>
      <c r="LZK2177" s="218"/>
      <c r="LZL2177" s="218"/>
      <c r="LZM2177" s="218"/>
      <c r="LZN2177" s="218"/>
      <c r="LZO2177" s="218"/>
      <c r="LZP2177" s="218"/>
      <c r="LZQ2177" s="218"/>
      <c r="LZR2177" s="218"/>
      <c r="LZS2177" s="218"/>
      <c r="LZT2177" s="218"/>
      <c r="LZU2177" s="218"/>
      <c r="LZV2177" s="218"/>
      <c r="LZW2177" s="218"/>
      <c r="LZX2177" s="218"/>
      <c r="LZY2177" s="218"/>
      <c r="LZZ2177" s="218"/>
      <c r="MAA2177" s="218"/>
      <c r="MAB2177" s="218"/>
      <c r="MAC2177" s="218"/>
      <c r="MAD2177" s="218"/>
      <c r="MAE2177" s="218"/>
      <c r="MAF2177" s="218"/>
      <c r="MAG2177" s="218"/>
      <c r="MAH2177" s="218"/>
      <c r="MAI2177" s="218"/>
      <c r="MAJ2177" s="218"/>
      <c r="MAK2177" s="218"/>
      <c r="MAL2177" s="218"/>
      <c r="MAM2177" s="218"/>
      <c r="MAN2177" s="218"/>
      <c r="MAO2177" s="218"/>
      <c r="MAP2177" s="218"/>
      <c r="MAQ2177" s="218"/>
      <c r="MAR2177" s="218"/>
      <c r="MAS2177" s="218"/>
      <c r="MAT2177" s="218"/>
      <c r="MAU2177" s="218"/>
      <c r="MAV2177" s="218"/>
      <c r="MAW2177" s="218"/>
      <c r="MAX2177" s="218"/>
      <c r="MAY2177" s="218"/>
      <c r="MAZ2177" s="218"/>
      <c r="MBA2177" s="218"/>
      <c r="MBB2177" s="218"/>
      <c r="MBC2177" s="218"/>
      <c r="MBD2177" s="218"/>
      <c r="MBE2177" s="218"/>
      <c r="MBF2177" s="218"/>
      <c r="MBG2177" s="218"/>
      <c r="MBH2177" s="218"/>
      <c r="MBI2177" s="218"/>
      <c r="MBJ2177" s="218"/>
      <c r="MBK2177" s="218"/>
      <c r="MBL2177" s="218"/>
      <c r="MBM2177" s="218"/>
      <c r="MBN2177" s="218"/>
      <c r="MBO2177" s="218"/>
      <c r="MBP2177" s="218"/>
      <c r="MBQ2177" s="218"/>
      <c r="MBR2177" s="218"/>
      <c r="MBS2177" s="218"/>
      <c r="MBT2177" s="218"/>
      <c r="MBU2177" s="218"/>
      <c r="MBV2177" s="218"/>
      <c r="MBW2177" s="218"/>
      <c r="MBX2177" s="218"/>
      <c r="MBY2177" s="218"/>
      <c r="MBZ2177" s="218"/>
      <c r="MCA2177" s="218"/>
      <c r="MCB2177" s="218"/>
      <c r="MCC2177" s="218"/>
      <c r="MCD2177" s="218"/>
      <c r="MCE2177" s="218"/>
      <c r="MCF2177" s="218"/>
      <c r="MCG2177" s="218"/>
      <c r="MCH2177" s="218"/>
      <c r="MCI2177" s="218"/>
      <c r="MCJ2177" s="218"/>
      <c r="MCK2177" s="218"/>
      <c r="MCL2177" s="218"/>
      <c r="MCM2177" s="218"/>
      <c r="MCN2177" s="218"/>
      <c r="MCO2177" s="218"/>
      <c r="MCP2177" s="218"/>
      <c r="MCQ2177" s="218"/>
      <c r="MCR2177" s="218"/>
      <c r="MCS2177" s="218"/>
      <c r="MCT2177" s="218"/>
      <c r="MCU2177" s="218"/>
      <c r="MCV2177" s="218"/>
      <c r="MCW2177" s="218"/>
      <c r="MCX2177" s="218"/>
      <c r="MCY2177" s="218"/>
      <c r="MCZ2177" s="218"/>
      <c r="MDA2177" s="218"/>
      <c r="MDB2177" s="218"/>
      <c r="MDC2177" s="218"/>
      <c r="MDD2177" s="218"/>
      <c r="MDE2177" s="218"/>
      <c r="MDF2177" s="218"/>
      <c r="MDG2177" s="218"/>
      <c r="MDH2177" s="218"/>
      <c r="MDI2177" s="218"/>
      <c r="MDJ2177" s="218"/>
      <c r="MDK2177" s="218"/>
      <c r="MDL2177" s="218"/>
      <c r="MDM2177" s="218"/>
      <c r="MDN2177" s="218"/>
      <c r="MDO2177" s="218"/>
      <c r="MDP2177" s="218"/>
      <c r="MDQ2177" s="218"/>
      <c r="MDR2177" s="218"/>
      <c r="MDS2177" s="218"/>
      <c r="MDT2177" s="218"/>
      <c r="MDU2177" s="218"/>
      <c r="MDV2177" s="218"/>
      <c r="MDW2177" s="218"/>
      <c r="MDX2177" s="218"/>
      <c r="MDY2177" s="218"/>
      <c r="MDZ2177" s="218"/>
      <c r="MEA2177" s="218"/>
      <c r="MEB2177" s="218"/>
      <c r="MEC2177" s="218"/>
      <c r="MED2177" s="218"/>
      <c r="MEE2177" s="218"/>
      <c r="MEF2177" s="218"/>
      <c r="MEG2177" s="218"/>
      <c r="MEH2177" s="218"/>
      <c r="MEI2177" s="218"/>
      <c r="MEJ2177" s="218"/>
      <c r="MEK2177" s="218"/>
      <c r="MEL2177" s="218"/>
      <c r="MEM2177" s="218"/>
      <c r="MEN2177" s="218"/>
      <c r="MEO2177" s="218"/>
      <c r="MEP2177" s="218"/>
      <c r="MEQ2177" s="218"/>
      <c r="MER2177" s="218"/>
      <c r="MES2177" s="218"/>
      <c r="MET2177" s="218"/>
      <c r="MEU2177" s="218"/>
      <c r="MEV2177" s="218"/>
      <c r="MEW2177" s="218"/>
      <c r="MEX2177" s="218"/>
      <c r="MEY2177" s="218"/>
      <c r="MEZ2177" s="218"/>
      <c r="MFA2177" s="218"/>
      <c r="MFB2177" s="218"/>
      <c r="MFC2177" s="218"/>
      <c r="MFD2177" s="218"/>
      <c r="MFE2177" s="218"/>
      <c r="MFF2177" s="218"/>
      <c r="MFG2177" s="218"/>
      <c r="MFH2177" s="218"/>
      <c r="MFI2177" s="218"/>
      <c r="MFJ2177" s="218"/>
      <c r="MFK2177" s="218"/>
      <c r="MFL2177" s="218"/>
      <c r="MFM2177" s="218"/>
      <c r="MFN2177" s="218"/>
      <c r="MFO2177" s="218"/>
      <c r="MFP2177" s="218"/>
      <c r="MFQ2177" s="218"/>
      <c r="MFR2177" s="218"/>
      <c r="MFS2177" s="218"/>
      <c r="MFT2177" s="218"/>
      <c r="MFU2177" s="218"/>
      <c r="MFV2177" s="218"/>
      <c r="MFW2177" s="218"/>
      <c r="MFX2177" s="218"/>
      <c r="MFY2177" s="218"/>
      <c r="MFZ2177" s="218"/>
      <c r="MGA2177" s="218"/>
      <c r="MGB2177" s="218"/>
      <c r="MGC2177" s="218"/>
      <c r="MGD2177" s="218"/>
      <c r="MGE2177" s="218"/>
      <c r="MGF2177" s="218"/>
      <c r="MGG2177" s="218"/>
      <c r="MGH2177" s="218"/>
      <c r="MGI2177" s="218"/>
      <c r="MGJ2177" s="218"/>
      <c r="MGK2177" s="218"/>
      <c r="MGL2177" s="218"/>
      <c r="MGM2177" s="218"/>
      <c r="MGN2177" s="218"/>
      <c r="MGO2177" s="218"/>
      <c r="MGP2177" s="218"/>
      <c r="MGQ2177" s="218"/>
      <c r="MGR2177" s="218"/>
      <c r="MGS2177" s="218"/>
      <c r="MGT2177" s="218"/>
      <c r="MGU2177" s="218"/>
      <c r="MGV2177" s="218"/>
      <c r="MGW2177" s="218"/>
      <c r="MGX2177" s="218"/>
      <c r="MGY2177" s="218"/>
      <c r="MGZ2177" s="218"/>
      <c r="MHA2177" s="218"/>
      <c r="MHB2177" s="218"/>
      <c r="MHC2177" s="218"/>
      <c r="MHD2177" s="218"/>
      <c r="MHE2177" s="218"/>
      <c r="MHF2177" s="218"/>
      <c r="MHG2177" s="218"/>
      <c r="MHH2177" s="218"/>
      <c r="MHI2177" s="218"/>
      <c r="MHJ2177" s="218"/>
      <c r="MHK2177" s="218"/>
      <c r="MHL2177" s="218"/>
      <c r="MHM2177" s="218"/>
      <c r="MHN2177" s="218"/>
      <c r="MHO2177" s="218"/>
      <c r="MHP2177" s="218"/>
      <c r="MHQ2177" s="218"/>
      <c r="MHR2177" s="218"/>
      <c r="MHS2177" s="218"/>
      <c r="MHT2177" s="218"/>
      <c r="MHU2177" s="218"/>
      <c r="MHV2177" s="218"/>
      <c r="MHW2177" s="218"/>
      <c r="MHX2177" s="218"/>
      <c r="MHY2177" s="218"/>
      <c r="MHZ2177" s="218"/>
      <c r="MIA2177" s="218"/>
      <c r="MIB2177" s="218"/>
      <c r="MIC2177" s="218"/>
      <c r="MID2177" s="218"/>
      <c r="MIE2177" s="218"/>
      <c r="MIF2177" s="218"/>
      <c r="MIG2177" s="218"/>
      <c r="MIH2177" s="218"/>
      <c r="MII2177" s="218"/>
      <c r="MIJ2177" s="218"/>
      <c r="MIK2177" s="218"/>
      <c r="MIL2177" s="218"/>
      <c r="MIM2177" s="218"/>
      <c r="MIN2177" s="218"/>
      <c r="MIO2177" s="218"/>
      <c r="MIP2177" s="218"/>
      <c r="MIQ2177" s="218"/>
      <c r="MIR2177" s="218"/>
      <c r="MIS2177" s="218"/>
      <c r="MIT2177" s="218"/>
      <c r="MIU2177" s="218"/>
      <c r="MIV2177" s="218"/>
      <c r="MIW2177" s="218"/>
      <c r="MIX2177" s="218"/>
      <c r="MIY2177" s="218"/>
      <c r="MIZ2177" s="218"/>
      <c r="MJA2177" s="218"/>
      <c r="MJB2177" s="218"/>
      <c r="MJC2177" s="218"/>
      <c r="MJD2177" s="218"/>
      <c r="MJE2177" s="218"/>
      <c r="MJF2177" s="218"/>
      <c r="MJG2177" s="218"/>
      <c r="MJH2177" s="218"/>
      <c r="MJI2177" s="218"/>
      <c r="MJJ2177" s="218"/>
      <c r="MJK2177" s="218"/>
      <c r="MJL2177" s="218"/>
      <c r="MJM2177" s="218"/>
      <c r="MJN2177" s="218"/>
      <c r="MJO2177" s="218"/>
      <c r="MJP2177" s="218"/>
      <c r="MJQ2177" s="218"/>
      <c r="MJR2177" s="218"/>
      <c r="MJS2177" s="218"/>
      <c r="MJT2177" s="218"/>
      <c r="MJU2177" s="218"/>
      <c r="MJV2177" s="218"/>
      <c r="MJW2177" s="218"/>
      <c r="MJX2177" s="218"/>
      <c r="MJY2177" s="218"/>
      <c r="MJZ2177" s="218"/>
      <c r="MKA2177" s="218"/>
      <c r="MKB2177" s="218"/>
      <c r="MKC2177" s="218"/>
      <c r="MKD2177" s="218"/>
      <c r="MKE2177" s="218"/>
      <c r="MKF2177" s="218"/>
      <c r="MKG2177" s="218"/>
      <c r="MKH2177" s="218"/>
      <c r="MKI2177" s="218"/>
      <c r="MKJ2177" s="218"/>
      <c r="MKK2177" s="218"/>
      <c r="MKL2177" s="218"/>
      <c r="MKM2177" s="218"/>
      <c r="MKN2177" s="218"/>
      <c r="MKO2177" s="218"/>
      <c r="MKP2177" s="218"/>
      <c r="MKQ2177" s="218"/>
      <c r="MKR2177" s="218"/>
      <c r="MKS2177" s="218"/>
      <c r="MKT2177" s="218"/>
      <c r="MKU2177" s="218"/>
      <c r="MKV2177" s="218"/>
      <c r="MKW2177" s="218"/>
      <c r="MKX2177" s="218"/>
      <c r="MKY2177" s="218"/>
      <c r="MKZ2177" s="218"/>
      <c r="MLA2177" s="218"/>
      <c r="MLB2177" s="218"/>
      <c r="MLC2177" s="218"/>
      <c r="MLD2177" s="218"/>
      <c r="MLE2177" s="218"/>
      <c r="MLF2177" s="218"/>
      <c r="MLG2177" s="218"/>
      <c r="MLH2177" s="218"/>
      <c r="MLI2177" s="218"/>
      <c r="MLJ2177" s="218"/>
      <c r="MLK2177" s="218"/>
      <c r="MLL2177" s="218"/>
      <c r="MLM2177" s="218"/>
      <c r="MLN2177" s="218"/>
      <c r="MLO2177" s="218"/>
      <c r="MLP2177" s="218"/>
      <c r="MLQ2177" s="218"/>
      <c r="MLR2177" s="218"/>
      <c r="MLS2177" s="218"/>
      <c r="MLT2177" s="218"/>
      <c r="MLU2177" s="218"/>
      <c r="MLV2177" s="218"/>
      <c r="MLW2177" s="218"/>
      <c r="MLX2177" s="218"/>
      <c r="MLY2177" s="218"/>
      <c r="MLZ2177" s="218"/>
      <c r="MMA2177" s="218"/>
      <c r="MMB2177" s="218"/>
      <c r="MMC2177" s="218"/>
      <c r="MMD2177" s="218"/>
      <c r="MME2177" s="218"/>
      <c r="MMF2177" s="218"/>
      <c r="MMG2177" s="218"/>
      <c r="MMH2177" s="218"/>
      <c r="MMI2177" s="218"/>
      <c r="MMJ2177" s="218"/>
      <c r="MMK2177" s="218"/>
      <c r="MML2177" s="218"/>
      <c r="MMM2177" s="218"/>
      <c r="MMN2177" s="218"/>
      <c r="MMO2177" s="218"/>
      <c r="MMP2177" s="218"/>
      <c r="MMQ2177" s="218"/>
      <c r="MMR2177" s="218"/>
      <c r="MMS2177" s="218"/>
      <c r="MMT2177" s="218"/>
      <c r="MMU2177" s="218"/>
      <c r="MMV2177" s="218"/>
      <c r="MMW2177" s="218"/>
      <c r="MMX2177" s="218"/>
      <c r="MMY2177" s="218"/>
      <c r="MMZ2177" s="218"/>
      <c r="MNA2177" s="218"/>
      <c r="MNB2177" s="218"/>
      <c r="MNC2177" s="218"/>
      <c r="MND2177" s="218"/>
      <c r="MNE2177" s="218"/>
      <c r="MNF2177" s="218"/>
      <c r="MNG2177" s="218"/>
      <c r="MNH2177" s="218"/>
      <c r="MNI2177" s="218"/>
      <c r="MNJ2177" s="218"/>
      <c r="MNK2177" s="218"/>
      <c r="MNL2177" s="218"/>
      <c r="MNM2177" s="218"/>
      <c r="MNN2177" s="218"/>
      <c r="MNO2177" s="218"/>
      <c r="MNP2177" s="218"/>
      <c r="MNQ2177" s="218"/>
      <c r="MNR2177" s="218"/>
      <c r="MNS2177" s="218"/>
      <c r="MNT2177" s="218"/>
      <c r="MNU2177" s="218"/>
      <c r="MNV2177" s="218"/>
      <c r="MNW2177" s="218"/>
      <c r="MNX2177" s="218"/>
      <c r="MNY2177" s="218"/>
      <c r="MNZ2177" s="218"/>
      <c r="MOA2177" s="218"/>
      <c r="MOB2177" s="218"/>
      <c r="MOC2177" s="218"/>
      <c r="MOD2177" s="218"/>
      <c r="MOE2177" s="218"/>
      <c r="MOF2177" s="218"/>
      <c r="MOG2177" s="218"/>
      <c r="MOH2177" s="218"/>
      <c r="MOI2177" s="218"/>
      <c r="MOJ2177" s="218"/>
      <c r="MOK2177" s="218"/>
      <c r="MOL2177" s="218"/>
      <c r="MOM2177" s="218"/>
      <c r="MON2177" s="218"/>
      <c r="MOO2177" s="218"/>
      <c r="MOP2177" s="218"/>
      <c r="MOQ2177" s="218"/>
      <c r="MOR2177" s="218"/>
      <c r="MOS2177" s="218"/>
      <c r="MOT2177" s="218"/>
      <c r="MOU2177" s="218"/>
      <c r="MOV2177" s="218"/>
      <c r="MOW2177" s="218"/>
      <c r="MOX2177" s="218"/>
      <c r="MOY2177" s="218"/>
      <c r="MOZ2177" s="218"/>
      <c r="MPA2177" s="218"/>
      <c r="MPB2177" s="218"/>
      <c r="MPC2177" s="218"/>
      <c r="MPD2177" s="218"/>
      <c r="MPE2177" s="218"/>
      <c r="MPF2177" s="218"/>
      <c r="MPG2177" s="218"/>
      <c r="MPH2177" s="218"/>
      <c r="MPI2177" s="218"/>
      <c r="MPJ2177" s="218"/>
      <c r="MPK2177" s="218"/>
      <c r="MPL2177" s="218"/>
      <c r="MPM2177" s="218"/>
      <c r="MPN2177" s="218"/>
      <c r="MPO2177" s="218"/>
      <c r="MPP2177" s="218"/>
      <c r="MPQ2177" s="218"/>
      <c r="MPR2177" s="218"/>
      <c r="MPS2177" s="218"/>
      <c r="MPT2177" s="218"/>
      <c r="MPU2177" s="218"/>
      <c r="MPV2177" s="218"/>
      <c r="MPW2177" s="218"/>
      <c r="MPX2177" s="218"/>
      <c r="MPY2177" s="218"/>
      <c r="MPZ2177" s="218"/>
      <c r="MQA2177" s="218"/>
      <c r="MQB2177" s="218"/>
      <c r="MQC2177" s="218"/>
      <c r="MQD2177" s="218"/>
      <c r="MQE2177" s="218"/>
      <c r="MQF2177" s="218"/>
      <c r="MQG2177" s="218"/>
      <c r="MQH2177" s="218"/>
      <c r="MQI2177" s="218"/>
      <c r="MQJ2177" s="218"/>
      <c r="MQK2177" s="218"/>
      <c r="MQL2177" s="218"/>
      <c r="MQM2177" s="218"/>
      <c r="MQN2177" s="218"/>
      <c r="MQO2177" s="218"/>
      <c r="MQP2177" s="218"/>
      <c r="MQQ2177" s="218"/>
      <c r="MQR2177" s="218"/>
      <c r="MQS2177" s="218"/>
      <c r="MQT2177" s="218"/>
      <c r="MQU2177" s="218"/>
      <c r="MQV2177" s="218"/>
      <c r="MQW2177" s="218"/>
      <c r="MQX2177" s="218"/>
      <c r="MQY2177" s="218"/>
      <c r="MQZ2177" s="218"/>
      <c r="MRA2177" s="218"/>
      <c r="MRB2177" s="218"/>
      <c r="MRC2177" s="218"/>
      <c r="MRD2177" s="218"/>
      <c r="MRE2177" s="218"/>
      <c r="MRF2177" s="218"/>
      <c r="MRG2177" s="218"/>
      <c r="MRH2177" s="218"/>
      <c r="MRI2177" s="218"/>
      <c r="MRJ2177" s="218"/>
      <c r="MRK2177" s="218"/>
      <c r="MRL2177" s="218"/>
      <c r="MRM2177" s="218"/>
      <c r="MRN2177" s="218"/>
      <c r="MRO2177" s="218"/>
      <c r="MRP2177" s="218"/>
      <c r="MRQ2177" s="218"/>
      <c r="MRR2177" s="218"/>
      <c r="MRS2177" s="218"/>
      <c r="MRT2177" s="218"/>
      <c r="MRU2177" s="218"/>
      <c r="MRV2177" s="218"/>
      <c r="MRW2177" s="218"/>
      <c r="MRX2177" s="218"/>
      <c r="MRY2177" s="218"/>
      <c r="MRZ2177" s="218"/>
      <c r="MSA2177" s="218"/>
      <c r="MSB2177" s="218"/>
      <c r="MSC2177" s="218"/>
      <c r="MSD2177" s="218"/>
      <c r="MSE2177" s="218"/>
      <c r="MSF2177" s="218"/>
      <c r="MSG2177" s="218"/>
      <c r="MSH2177" s="218"/>
      <c r="MSI2177" s="218"/>
      <c r="MSJ2177" s="218"/>
      <c r="MSK2177" s="218"/>
      <c r="MSL2177" s="218"/>
      <c r="MSM2177" s="218"/>
      <c r="MSN2177" s="218"/>
      <c r="MSO2177" s="218"/>
      <c r="MSP2177" s="218"/>
      <c r="MSQ2177" s="218"/>
      <c r="MSR2177" s="218"/>
      <c r="MSS2177" s="218"/>
      <c r="MST2177" s="218"/>
      <c r="MSU2177" s="218"/>
      <c r="MSV2177" s="218"/>
      <c r="MSW2177" s="218"/>
      <c r="MSX2177" s="218"/>
      <c r="MSY2177" s="218"/>
      <c r="MSZ2177" s="218"/>
      <c r="MTA2177" s="218"/>
      <c r="MTB2177" s="218"/>
      <c r="MTC2177" s="218"/>
      <c r="MTD2177" s="218"/>
      <c r="MTE2177" s="218"/>
      <c r="MTF2177" s="218"/>
      <c r="MTG2177" s="218"/>
      <c r="MTH2177" s="218"/>
      <c r="MTI2177" s="218"/>
      <c r="MTJ2177" s="218"/>
      <c r="MTK2177" s="218"/>
      <c r="MTL2177" s="218"/>
      <c r="MTM2177" s="218"/>
      <c r="MTN2177" s="218"/>
      <c r="MTO2177" s="218"/>
      <c r="MTP2177" s="218"/>
      <c r="MTQ2177" s="218"/>
      <c r="MTR2177" s="218"/>
      <c r="MTS2177" s="218"/>
      <c r="MTT2177" s="218"/>
      <c r="MTU2177" s="218"/>
      <c r="MTV2177" s="218"/>
      <c r="MTW2177" s="218"/>
      <c r="MTX2177" s="218"/>
      <c r="MTY2177" s="218"/>
      <c r="MTZ2177" s="218"/>
      <c r="MUA2177" s="218"/>
      <c r="MUB2177" s="218"/>
      <c r="MUC2177" s="218"/>
      <c r="MUD2177" s="218"/>
      <c r="MUE2177" s="218"/>
      <c r="MUF2177" s="218"/>
      <c r="MUG2177" s="218"/>
      <c r="MUH2177" s="218"/>
      <c r="MUI2177" s="218"/>
      <c r="MUJ2177" s="218"/>
      <c r="MUK2177" s="218"/>
      <c r="MUL2177" s="218"/>
      <c r="MUM2177" s="218"/>
      <c r="MUN2177" s="218"/>
      <c r="MUO2177" s="218"/>
      <c r="MUP2177" s="218"/>
      <c r="MUQ2177" s="218"/>
      <c r="MUR2177" s="218"/>
      <c r="MUS2177" s="218"/>
      <c r="MUT2177" s="218"/>
      <c r="MUU2177" s="218"/>
      <c r="MUV2177" s="218"/>
      <c r="MUW2177" s="218"/>
      <c r="MUX2177" s="218"/>
      <c r="MUY2177" s="218"/>
      <c r="MUZ2177" s="218"/>
      <c r="MVA2177" s="218"/>
      <c r="MVB2177" s="218"/>
      <c r="MVC2177" s="218"/>
      <c r="MVD2177" s="218"/>
      <c r="MVE2177" s="218"/>
      <c r="MVF2177" s="218"/>
      <c r="MVG2177" s="218"/>
      <c r="MVH2177" s="218"/>
      <c r="MVI2177" s="218"/>
      <c r="MVJ2177" s="218"/>
      <c r="MVK2177" s="218"/>
      <c r="MVL2177" s="218"/>
      <c r="MVM2177" s="218"/>
      <c r="MVN2177" s="218"/>
      <c r="MVO2177" s="218"/>
      <c r="MVP2177" s="218"/>
      <c r="MVQ2177" s="218"/>
      <c r="MVR2177" s="218"/>
      <c r="MVS2177" s="218"/>
      <c r="MVT2177" s="218"/>
      <c r="MVU2177" s="218"/>
      <c r="MVV2177" s="218"/>
      <c r="MVW2177" s="218"/>
      <c r="MVX2177" s="218"/>
      <c r="MVY2177" s="218"/>
      <c r="MVZ2177" s="218"/>
      <c r="MWA2177" s="218"/>
      <c r="MWB2177" s="218"/>
      <c r="MWC2177" s="218"/>
      <c r="MWD2177" s="218"/>
      <c r="MWE2177" s="218"/>
      <c r="MWF2177" s="218"/>
      <c r="MWG2177" s="218"/>
      <c r="MWH2177" s="218"/>
      <c r="MWI2177" s="218"/>
      <c r="MWJ2177" s="218"/>
      <c r="MWK2177" s="218"/>
      <c r="MWL2177" s="218"/>
      <c r="MWM2177" s="218"/>
      <c r="MWN2177" s="218"/>
      <c r="MWO2177" s="218"/>
      <c r="MWP2177" s="218"/>
      <c r="MWQ2177" s="218"/>
      <c r="MWR2177" s="218"/>
      <c r="MWS2177" s="218"/>
      <c r="MWT2177" s="218"/>
      <c r="MWU2177" s="218"/>
      <c r="MWV2177" s="218"/>
      <c r="MWW2177" s="218"/>
      <c r="MWX2177" s="218"/>
      <c r="MWY2177" s="218"/>
      <c r="MWZ2177" s="218"/>
      <c r="MXA2177" s="218"/>
      <c r="MXB2177" s="218"/>
      <c r="MXC2177" s="218"/>
      <c r="MXD2177" s="218"/>
      <c r="MXE2177" s="218"/>
      <c r="MXF2177" s="218"/>
      <c r="MXG2177" s="218"/>
      <c r="MXH2177" s="218"/>
      <c r="MXI2177" s="218"/>
      <c r="MXJ2177" s="218"/>
      <c r="MXK2177" s="218"/>
      <c r="MXL2177" s="218"/>
      <c r="MXM2177" s="218"/>
      <c r="MXN2177" s="218"/>
      <c r="MXO2177" s="218"/>
      <c r="MXP2177" s="218"/>
      <c r="MXQ2177" s="218"/>
      <c r="MXR2177" s="218"/>
      <c r="MXS2177" s="218"/>
      <c r="MXT2177" s="218"/>
      <c r="MXU2177" s="218"/>
      <c r="MXV2177" s="218"/>
      <c r="MXW2177" s="218"/>
      <c r="MXX2177" s="218"/>
      <c r="MXY2177" s="218"/>
      <c r="MXZ2177" s="218"/>
      <c r="MYA2177" s="218"/>
      <c r="MYB2177" s="218"/>
      <c r="MYC2177" s="218"/>
      <c r="MYD2177" s="218"/>
      <c r="MYE2177" s="218"/>
      <c r="MYF2177" s="218"/>
      <c r="MYG2177" s="218"/>
      <c r="MYH2177" s="218"/>
      <c r="MYI2177" s="218"/>
      <c r="MYJ2177" s="218"/>
      <c r="MYK2177" s="218"/>
      <c r="MYL2177" s="218"/>
      <c r="MYM2177" s="218"/>
      <c r="MYN2177" s="218"/>
      <c r="MYO2177" s="218"/>
      <c r="MYP2177" s="218"/>
      <c r="MYQ2177" s="218"/>
      <c r="MYR2177" s="218"/>
      <c r="MYS2177" s="218"/>
      <c r="MYT2177" s="218"/>
      <c r="MYU2177" s="218"/>
      <c r="MYV2177" s="218"/>
      <c r="MYW2177" s="218"/>
      <c r="MYX2177" s="218"/>
      <c r="MYY2177" s="218"/>
      <c r="MYZ2177" s="218"/>
      <c r="MZA2177" s="218"/>
      <c r="MZB2177" s="218"/>
      <c r="MZC2177" s="218"/>
      <c r="MZD2177" s="218"/>
      <c r="MZE2177" s="218"/>
      <c r="MZF2177" s="218"/>
      <c r="MZG2177" s="218"/>
      <c r="MZH2177" s="218"/>
      <c r="MZI2177" s="218"/>
      <c r="MZJ2177" s="218"/>
      <c r="MZK2177" s="218"/>
      <c r="MZL2177" s="218"/>
      <c r="MZM2177" s="218"/>
      <c r="MZN2177" s="218"/>
      <c r="MZO2177" s="218"/>
      <c r="MZP2177" s="218"/>
      <c r="MZQ2177" s="218"/>
      <c r="MZR2177" s="218"/>
      <c r="MZS2177" s="218"/>
      <c r="MZT2177" s="218"/>
      <c r="MZU2177" s="218"/>
      <c r="MZV2177" s="218"/>
      <c r="MZW2177" s="218"/>
      <c r="MZX2177" s="218"/>
      <c r="MZY2177" s="218"/>
      <c r="MZZ2177" s="218"/>
      <c r="NAA2177" s="218"/>
      <c r="NAB2177" s="218"/>
      <c r="NAC2177" s="218"/>
      <c r="NAD2177" s="218"/>
      <c r="NAE2177" s="218"/>
      <c r="NAF2177" s="218"/>
      <c r="NAG2177" s="218"/>
      <c r="NAH2177" s="218"/>
      <c r="NAI2177" s="218"/>
      <c r="NAJ2177" s="218"/>
      <c r="NAK2177" s="218"/>
      <c r="NAL2177" s="218"/>
      <c r="NAM2177" s="218"/>
      <c r="NAN2177" s="218"/>
      <c r="NAO2177" s="218"/>
      <c r="NAP2177" s="218"/>
      <c r="NAQ2177" s="218"/>
      <c r="NAR2177" s="218"/>
      <c r="NAS2177" s="218"/>
      <c r="NAT2177" s="218"/>
      <c r="NAU2177" s="218"/>
      <c r="NAV2177" s="218"/>
      <c r="NAW2177" s="218"/>
      <c r="NAX2177" s="218"/>
      <c r="NAY2177" s="218"/>
      <c r="NAZ2177" s="218"/>
      <c r="NBA2177" s="218"/>
      <c r="NBB2177" s="218"/>
      <c r="NBC2177" s="218"/>
      <c r="NBD2177" s="218"/>
      <c r="NBE2177" s="218"/>
      <c r="NBF2177" s="218"/>
      <c r="NBG2177" s="218"/>
      <c r="NBH2177" s="218"/>
      <c r="NBI2177" s="218"/>
      <c r="NBJ2177" s="218"/>
      <c r="NBK2177" s="218"/>
      <c r="NBL2177" s="218"/>
      <c r="NBM2177" s="218"/>
      <c r="NBN2177" s="218"/>
      <c r="NBO2177" s="218"/>
      <c r="NBP2177" s="218"/>
      <c r="NBQ2177" s="218"/>
      <c r="NBR2177" s="218"/>
      <c r="NBS2177" s="218"/>
      <c r="NBT2177" s="218"/>
      <c r="NBU2177" s="218"/>
      <c r="NBV2177" s="218"/>
      <c r="NBW2177" s="218"/>
      <c r="NBX2177" s="218"/>
      <c r="NBY2177" s="218"/>
      <c r="NBZ2177" s="218"/>
      <c r="NCA2177" s="218"/>
      <c r="NCB2177" s="218"/>
      <c r="NCC2177" s="218"/>
      <c r="NCD2177" s="218"/>
      <c r="NCE2177" s="218"/>
      <c r="NCF2177" s="218"/>
      <c r="NCG2177" s="218"/>
      <c r="NCH2177" s="218"/>
      <c r="NCI2177" s="218"/>
      <c r="NCJ2177" s="218"/>
      <c r="NCK2177" s="218"/>
      <c r="NCL2177" s="218"/>
      <c r="NCM2177" s="218"/>
      <c r="NCN2177" s="218"/>
      <c r="NCO2177" s="218"/>
      <c r="NCP2177" s="218"/>
      <c r="NCQ2177" s="218"/>
      <c r="NCR2177" s="218"/>
      <c r="NCS2177" s="218"/>
      <c r="NCT2177" s="218"/>
      <c r="NCU2177" s="218"/>
      <c r="NCV2177" s="218"/>
      <c r="NCW2177" s="218"/>
      <c r="NCX2177" s="218"/>
      <c r="NCY2177" s="218"/>
      <c r="NCZ2177" s="218"/>
      <c r="NDA2177" s="218"/>
      <c r="NDB2177" s="218"/>
      <c r="NDC2177" s="218"/>
      <c r="NDD2177" s="218"/>
      <c r="NDE2177" s="218"/>
      <c r="NDF2177" s="218"/>
      <c r="NDG2177" s="218"/>
      <c r="NDH2177" s="218"/>
      <c r="NDI2177" s="218"/>
      <c r="NDJ2177" s="218"/>
      <c r="NDK2177" s="218"/>
      <c r="NDL2177" s="218"/>
      <c r="NDM2177" s="218"/>
      <c r="NDN2177" s="218"/>
      <c r="NDO2177" s="218"/>
      <c r="NDP2177" s="218"/>
      <c r="NDQ2177" s="218"/>
      <c r="NDR2177" s="218"/>
      <c r="NDS2177" s="218"/>
      <c r="NDT2177" s="218"/>
      <c r="NDU2177" s="218"/>
      <c r="NDV2177" s="218"/>
      <c r="NDW2177" s="218"/>
      <c r="NDX2177" s="218"/>
      <c r="NDY2177" s="218"/>
      <c r="NDZ2177" s="218"/>
      <c r="NEA2177" s="218"/>
      <c r="NEB2177" s="218"/>
      <c r="NEC2177" s="218"/>
      <c r="NED2177" s="218"/>
      <c r="NEE2177" s="218"/>
      <c r="NEF2177" s="218"/>
      <c r="NEG2177" s="218"/>
      <c r="NEH2177" s="218"/>
      <c r="NEI2177" s="218"/>
      <c r="NEJ2177" s="218"/>
      <c r="NEK2177" s="218"/>
      <c r="NEL2177" s="218"/>
      <c r="NEM2177" s="218"/>
      <c r="NEN2177" s="218"/>
      <c r="NEO2177" s="218"/>
      <c r="NEP2177" s="218"/>
      <c r="NEQ2177" s="218"/>
      <c r="NER2177" s="218"/>
      <c r="NES2177" s="218"/>
      <c r="NET2177" s="218"/>
      <c r="NEU2177" s="218"/>
      <c r="NEV2177" s="218"/>
      <c r="NEW2177" s="218"/>
      <c r="NEX2177" s="218"/>
      <c r="NEY2177" s="218"/>
      <c r="NEZ2177" s="218"/>
      <c r="NFA2177" s="218"/>
      <c r="NFB2177" s="218"/>
      <c r="NFC2177" s="218"/>
      <c r="NFD2177" s="218"/>
      <c r="NFE2177" s="218"/>
      <c r="NFF2177" s="218"/>
      <c r="NFG2177" s="218"/>
      <c r="NFH2177" s="218"/>
      <c r="NFI2177" s="218"/>
      <c r="NFJ2177" s="218"/>
      <c r="NFK2177" s="218"/>
      <c r="NFL2177" s="218"/>
      <c r="NFM2177" s="218"/>
      <c r="NFN2177" s="218"/>
      <c r="NFO2177" s="218"/>
      <c r="NFP2177" s="218"/>
      <c r="NFQ2177" s="218"/>
      <c r="NFR2177" s="218"/>
      <c r="NFS2177" s="218"/>
      <c r="NFT2177" s="218"/>
      <c r="NFU2177" s="218"/>
      <c r="NFV2177" s="218"/>
      <c r="NFW2177" s="218"/>
      <c r="NFX2177" s="218"/>
      <c r="NFY2177" s="218"/>
      <c r="NFZ2177" s="218"/>
      <c r="NGA2177" s="218"/>
      <c r="NGB2177" s="218"/>
      <c r="NGC2177" s="218"/>
      <c r="NGD2177" s="218"/>
      <c r="NGE2177" s="218"/>
      <c r="NGF2177" s="218"/>
      <c r="NGG2177" s="218"/>
      <c r="NGH2177" s="218"/>
      <c r="NGI2177" s="218"/>
      <c r="NGJ2177" s="218"/>
      <c r="NGK2177" s="218"/>
      <c r="NGL2177" s="218"/>
      <c r="NGM2177" s="218"/>
      <c r="NGN2177" s="218"/>
      <c r="NGO2177" s="218"/>
      <c r="NGP2177" s="218"/>
      <c r="NGQ2177" s="218"/>
      <c r="NGR2177" s="218"/>
      <c r="NGS2177" s="218"/>
      <c r="NGT2177" s="218"/>
      <c r="NGU2177" s="218"/>
      <c r="NGV2177" s="218"/>
      <c r="NGW2177" s="218"/>
      <c r="NGX2177" s="218"/>
      <c r="NGY2177" s="218"/>
      <c r="NGZ2177" s="218"/>
      <c r="NHA2177" s="218"/>
      <c r="NHB2177" s="218"/>
      <c r="NHC2177" s="218"/>
      <c r="NHD2177" s="218"/>
      <c r="NHE2177" s="218"/>
      <c r="NHF2177" s="218"/>
      <c r="NHG2177" s="218"/>
      <c r="NHH2177" s="218"/>
      <c r="NHI2177" s="218"/>
      <c r="NHJ2177" s="218"/>
      <c r="NHK2177" s="218"/>
      <c r="NHL2177" s="218"/>
      <c r="NHM2177" s="218"/>
      <c r="NHN2177" s="218"/>
      <c r="NHO2177" s="218"/>
      <c r="NHP2177" s="218"/>
      <c r="NHQ2177" s="218"/>
      <c r="NHR2177" s="218"/>
      <c r="NHS2177" s="218"/>
      <c r="NHT2177" s="218"/>
      <c r="NHU2177" s="218"/>
      <c r="NHV2177" s="218"/>
      <c r="NHW2177" s="218"/>
      <c r="NHX2177" s="218"/>
      <c r="NHY2177" s="218"/>
      <c r="NHZ2177" s="218"/>
      <c r="NIA2177" s="218"/>
      <c r="NIB2177" s="218"/>
      <c r="NIC2177" s="218"/>
      <c r="NID2177" s="218"/>
      <c r="NIE2177" s="218"/>
      <c r="NIF2177" s="218"/>
      <c r="NIG2177" s="218"/>
      <c r="NIH2177" s="218"/>
      <c r="NII2177" s="218"/>
      <c r="NIJ2177" s="218"/>
      <c r="NIK2177" s="218"/>
      <c r="NIL2177" s="218"/>
      <c r="NIM2177" s="218"/>
      <c r="NIN2177" s="218"/>
      <c r="NIO2177" s="218"/>
      <c r="NIP2177" s="218"/>
      <c r="NIQ2177" s="218"/>
      <c r="NIR2177" s="218"/>
      <c r="NIS2177" s="218"/>
      <c r="NIT2177" s="218"/>
      <c r="NIU2177" s="218"/>
      <c r="NIV2177" s="218"/>
      <c r="NIW2177" s="218"/>
      <c r="NIX2177" s="218"/>
      <c r="NIY2177" s="218"/>
      <c r="NIZ2177" s="218"/>
      <c r="NJA2177" s="218"/>
      <c r="NJB2177" s="218"/>
      <c r="NJC2177" s="218"/>
      <c r="NJD2177" s="218"/>
      <c r="NJE2177" s="218"/>
      <c r="NJF2177" s="218"/>
      <c r="NJG2177" s="218"/>
      <c r="NJH2177" s="218"/>
      <c r="NJI2177" s="218"/>
      <c r="NJJ2177" s="218"/>
      <c r="NJK2177" s="218"/>
      <c r="NJL2177" s="218"/>
      <c r="NJM2177" s="218"/>
      <c r="NJN2177" s="218"/>
      <c r="NJO2177" s="218"/>
      <c r="NJP2177" s="218"/>
      <c r="NJQ2177" s="218"/>
      <c r="NJR2177" s="218"/>
      <c r="NJS2177" s="218"/>
      <c r="NJT2177" s="218"/>
      <c r="NJU2177" s="218"/>
      <c r="NJV2177" s="218"/>
      <c r="NJW2177" s="218"/>
      <c r="NJX2177" s="218"/>
      <c r="NJY2177" s="218"/>
      <c r="NJZ2177" s="218"/>
      <c r="NKA2177" s="218"/>
      <c r="NKB2177" s="218"/>
      <c r="NKC2177" s="218"/>
      <c r="NKD2177" s="218"/>
      <c r="NKE2177" s="218"/>
      <c r="NKF2177" s="218"/>
      <c r="NKG2177" s="218"/>
      <c r="NKH2177" s="218"/>
      <c r="NKI2177" s="218"/>
      <c r="NKJ2177" s="218"/>
      <c r="NKK2177" s="218"/>
      <c r="NKL2177" s="218"/>
      <c r="NKM2177" s="218"/>
      <c r="NKN2177" s="218"/>
      <c r="NKO2177" s="218"/>
      <c r="NKP2177" s="218"/>
      <c r="NKQ2177" s="218"/>
      <c r="NKR2177" s="218"/>
      <c r="NKS2177" s="218"/>
      <c r="NKT2177" s="218"/>
      <c r="NKU2177" s="218"/>
      <c r="NKV2177" s="218"/>
      <c r="NKW2177" s="218"/>
      <c r="NKX2177" s="218"/>
      <c r="NKY2177" s="218"/>
      <c r="NKZ2177" s="218"/>
      <c r="NLA2177" s="218"/>
      <c r="NLB2177" s="218"/>
      <c r="NLC2177" s="218"/>
      <c r="NLD2177" s="218"/>
      <c r="NLE2177" s="218"/>
      <c r="NLF2177" s="218"/>
      <c r="NLG2177" s="218"/>
      <c r="NLH2177" s="218"/>
      <c r="NLI2177" s="218"/>
      <c r="NLJ2177" s="218"/>
      <c r="NLK2177" s="218"/>
      <c r="NLL2177" s="218"/>
      <c r="NLM2177" s="218"/>
      <c r="NLN2177" s="218"/>
      <c r="NLO2177" s="218"/>
      <c r="NLP2177" s="218"/>
      <c r="NLQ2177" s="218"/>
      <c r="NLR2177" s="218"/>
      <c r="NLS2177" s="218"/>
      <c r="NLT2177" s="218"/>
      <c r="NLU2177" s="218"/>
      <c r="NLV2177" s="218"/>
      <c r="NLW2177" s="218"/>
      <c r="NLX2177" s="218"/>
      <c r="NLY2177" s="218"/>
      <c r="NLZ2177" s="218"/>
      <c r="NMA2177" s="218"/>
      <c r="NMB2177" s="218"/>
      <c r="NMC2177" s="218"/>
      <c r="NMD2177" s="218"/>
      <c r="NME2177" s="218"/>
      <c r="NMF2177" s="218"/>
      <c r="NMG2177" s="218"/>
      <c r="NMH2177" s="218"/>
      <c r="NMI2177" s="218"/>
      <c r="NMJ2177" s="218"/>
      <c r="NMK2177" s="218"/>
      <c r="NML2177" s="218"/>
      <c r="NMM2177" s="218"/>
      <c r="NMN2177" s="218"/>
      <c r="NMO2177" s="218"/>
      <c r="NMP2177" s="218"/>
      <c r="NMQ2177" s="218"/>
      <c r="NMR2177" s="218"/>
      <c r="NMS2177" s="218"/>
      <c r="NMT2177" s="218"/>
      <c r="NMU2177" s="218"/>
      <c r="NMV2177" s="218"/>
      <c r="NMW2177" s="218"/>
      <c r="NMX2177" s="218"/>
      <c r="NMY2177" s="218"/>
      <c r="NMZ2177" s="218"/>
      <c r="NNA2177" s="218"/>
      <c r="NNB2177" s="218"/>
      <c r="NNC2177" s="218"/>
      <c r="NND2177" s="218"/>
      <c r="NNE2177" s="218"/>
      <c r="NNF2177" s="218"/>
      <c r="NNG2177" s="218"/>
      <c r="NNH2177" s="218"/>
      <c r="NNI2177" s="218"/>
      <c r="NNJ2177" s="218"/>
      <c r="NNK2177" s="218"/>
      <c r="NNL2177" s="218"/>
      <c r="NNM2177" s="218"/>
      <c r="NNN2177" s="218"/>
      <c r="NNO2177" s="218"/>
      <c r="NNP2177" s="218"/>
      <c r="NNQ2177" s="218"/>
      <c r="NNR2177" s="218"/>
      <c r="NNS2177" s="218"/>
      <c r="NNT2177" s="218"/>
      <c r="NNU2177" s="218"/>
      <c r="NNV2177" s="218"/>
      <c r="NNW2177" s="218"/>
      <c r="NNX2177" s="218"/>
      <c r="NNY2177" s="218"/>
      <c r="NNZ2177" s="218"/>
      <c r="NOA2177" s="218"/>
      <c r="NOB2177" s="218"/>
      <c r="NOC2177" s="218"/>
      <c r="NOD2177" s="218"/>
      <c r="NOE2177" s="218"/>
      <c r="NOF2177" s="218"/>
      <c r="NOG2177" s="218"/>
      <c r="NOH2177" s="218"/>
      <c r="NOI2177" s="218"/>
      <c r="NOJ2177" s="218"/>
      <c r="NOK2177" s="218"/>
      <c r="NOL2177" s="218"/>
      <c r="NOM2177" s="218"/>
      <c r="NON2177" s="218"/>
      <c r="NOO2177" s="218"/>
      <c r="NOP2177" s="218"/>
      <c r="NOQ2177" s="218"/>
      <c r="NOR2177" s="218"/>
      <c r="NOS2177" s="218"/>
      <c r="NOT2177" s="218"/>
      <c r="NOU2177" s="218"/>
      <c r="NOV2177" s="218"/>
      <c r="NOW2177" s="218"/>
      <c r="NOX2177" s="218"/>
      <c r="NOY2177" s="218"/>
      <c r="NOZ2177" s="218"/>
      <c r="NPA2177" s="218"/>
      <c r="NPB2177" s="218"/>
      <c r="NPC2177" s="218"/>
      <c r="NPD2177" s="218"/>
      <c r="NPE2177" s="218"/>
      <c r="NPF2177" s="218"/>
      <c r="NPG2177" s="218"/>
      <c r="NPH2177" s="218"/>
      <c r="NPI2177" s="218"/>
      <c r="NPJ2177" s="218"/>
      <c r="NPK2177" s="218"/>
      <c r="NPL2177" s="218"/>
      <c r="NPM2177" s="218"/>
      <c r="NPN2177" s="218"/>
      <c r="NPO2177" s="218"/>
      <c r="NPP2177" s="218"/>
      <c r="NPQ2177" s="218"/>
      <c r="NPR2177" s="218"/>
      <c r="NPS2177" s="218"/>
      <c r="NPT2177" s="218"/>
      <c r="NPU2177" s="218"/>
      <c r="NPV2177" s="218"/>
      <c r="NPW2177" s="218"/>
      <c r="NPX2177" s="218"/>
      <c r="NPY2177" s="218"/>
      <c r="NPZ2177" s="218"/>
      <c r="NQA2177" s="218"/>
      <c r="NQB2177" s="218"/>
      <c r="NQC2177" s="218"/>
      <c r="NQD2177" s="218"/>
      <c r="NQE2177" s="218"/>
      <c r="NQF2177" s="218"/>
      <c r="NQG2177" s="218"/>
      <c r="NQH2177" s="218"/>
      <c r="NQI2177" s="218"/>
      <c r="NQJ2177" s="218"/>
      <c r="NQK2177" s="218"/>
      <c r="NQL2177" s="218"/>
      <c r="NQM2177" s="218"/>
      <c r="NQN2177" s="218"/>
      <c r="NQO2177" s="218"/>
      <c r="NQP2177" s="218"/>
      <c r="NQQ2177" s="218"/>
      <c r="NQR2177" s="218"/>
      <c r="NQS2177" s="218"/>
      <c r="NQT2177" s="218"/>
      <c r="NQU2177" s="218"/>
      <c r="NQV2177" s="218"/>
      <c r="NQW2177" s="218"/>
      <c r="NQX2177" s="218"/>
      <c r="NQY2177" s="218"/>
      <c r="NQZ2177" s="218"/>
      <c r="NRA2177" s="218"/>
      <c r="NRB2177" s="218"/>
      <c r="NRC2177" s="218"/>
      <c r="NRD2177" s="218"/>
      <c r="NRE2177" s="218"/>
      <c r="NRF2177" s="218"/>
      <c r="NRG2177" s="218"/>
      <c r="NRH2177" s="218"/>
      <c r="NRI2177" s="218"/>
      <c r="NRJ2177" s="218"/>
      <c r="NRK2177" s="218"/>
      <c r="NRL2177" s="218"/>
      <c r="NRM2177" s="218"/>
      <c r="NRN2177" s="218"/>
      <c r="NRO2177" s="218"/>
      <c r="NRP2177" s="218"/>
      <c r="NRQ2177" s="218"/>
      <c r="NRR2177" s="218"/>
      <c r="NRS2177" s="218"/>
      <c r="NRT2177" s="218"/>
      <c r="NRU2177" s="218"/>
      <c r="NRV2177" s="218"/>
      <c r="NRW2177" s="218"/>
      <c r="NRX2177" s="218"/>
      <c r="NRY2177" s="218"/>
      <c r="NRZ2177" s="218"/>
      <c r="NSA2177" s="218"/>
      <c r="NSB2177" s="218"/>
      <c r="NSC2177" s="218"/>
      <c r="NSD2177" s="218"/>
      <c r="NSE2177" s="218"/>
      <c r="NSF2177" s="218"/>
      <c r="NSG2177" s="218"/>
      <c r="NSH2177" s="218"/>
      <c r="NSI2177" s="218"/>
      <c r="NSJ2177" s="218"/>
      <c r="NSK2177" s="218"/>
      <c r="NSL2177" s="218"/>
      <c r="NSM2177" s="218"/>
      <c r="NSN2177" s="218"/>
      <c r="NSO2177" s="218"/>
      <c r="NSP2177" s="218"/>
      <c r="NSQ2177" s="218"/>
      <c r="NSR2177" s="218"/>
      <c r="NSS2177" s="218"/>
      <c r="NST2177" s="218"/>
      <c r="NSU2177" s="218"/>
      <c r="NSV2177" s="218"/>
      <c r="NSW2177" s="218"/>
      <c r="NSX2177" s="218"/>
      <c r="NSY2177" s="218"/>
      <c r="NSZ2177" s="218"/>
      <c r="NTA2177" s="218"/>
      <c r="NTB2177" s="218"/>
      <c r="NTC2177" s="218"/>
      <c r="NTD2177" s="218"/>
      <c r="NTE2177" s="218"/>
      <c r="NTF2177" s="218"/>
      <c r="NTG2177" s="218"/>
      <c r="NTH2177" s="218"/>
      <c r="NTI2177" s="218"/>
      <c r="NTJ2177" s="218"/>
      <c r="NTK2177" s="218"/>
      <c r="NTL2177" s="218"/>
      <c r="NTM2177" s="218"/>
      <c r="NTN2177" s="218"/>
      <c r="NTO2177" s="218"/>
      <c r="NTP2177" s="218"/>
      <c r="NTQ2177" s="218"/>
      <c r="NTR2177" s="218"/>
      <c r="NTS2177" s="218"/>
      <c r="NTT2177" s="218"/>
      <c r="NTU2177" s="218"/>
      <c r="NTV2177" s="218"/>
      <c r="NTW2177" s="218"/>
      <c r="NTX2177" s="218"/>
      <c r="NTY2177" s="218"/>
      <c r="NTZ2177" s="218"/>
      <c r="NUA2177" s="218"/>
      <c r="NUB2177" s="218"/>
      <c r="NUC2177" s="218"/>
      <c r="NUD2177" s="218"/>
      <c r="NUE2177" s="218"/>
      <c r="NUF2177" s="218"/>
      <c r="NUG2177" s="218"/>
      <c r="NUH2177" s="218"/>
      <c r="NUI2177" s="218"/>
      <c r="NUJ2177" s="218"/>
      <c r="NUK2177" s="218"/>
      <c r="NUL2177" s="218"/>
      <c r="NUM2177" s="218"/>
      <c r="NUN2177" s="218"/>
      <c r="NUO2177" s="218"/>
      <c r="NUP2177" s="218"/>
      <c r="NUQ2177" s="218"/>
      <c r="NUR2177" s="218"/>
      <c r="NUS2177" s="218"/>
      <c r="NUT2177" s="218"/>
      <c r="NUU2177" s="218"/>
      <c r="NUV2177" s="218"/>
      <c r="NUW2177" s="218"/>
      <c r="NUX2177" s="218"/>
      <c r="NUY2177" s="218"/>
      <c r="NUZ2177" s="218"/>
      <c r="NVA2177" s="218"/>
      <c r="NVB2177" s="218"/>
      <c r="NVC2177" s="218"/>
      <c r="NVD2177" s="218"/>
      <c r="NVE2177" s="218"/>
      <c r="NVF2177" s="218"/>
      <c r="NVG2177" s="218"/>
      <c r="NVH2177" s="218"/>
      <c r="NVI2177" s="218"/>
      <c r="NVJ2177" s="218"/>
      <c r="NVK2177" s="218"/>
      <c r="NVL2177" s="218"/>
      <c r="NVM2177" s="218"/>
      <c r="NVN2177" s="218"/>
      <c r="NVO2177" s="218"/>
      <c r="NVP2177" s="218"/>
      <c r="NVQ2177" s="218"/>
      <c r="NVR2177" s="218"/>
      <c r="NVS2177" s="218"/>
      <c r="NVT2177" s="218"/>
      <c r="NVU2177" s="218"/>
      <c r="NVV2177" s="218"/>
      <c r="NVW2177" s="218"/>
      <c r="NVX2177" s="218"/>
      <c r="NVY2177" s="218"/>
      <c r="NVZ2177" s="218"/>
      <c r="NWA2177" s="218"/>
      <c r="NWB2177" s="218"/>
      <c r="NWC2177" s="218"/>
      <c r="NWD2177" s="218"/>
      <c r="NWE2177" s="218"/>
      <c r="NWF2177" s="218"/>
      <c r="NWG2177" s="218"/>
      <c r="NWH2177" s="218"/>
      <c r="NWI2177" s="218"/>
      <c r="NWJ2177" s="218"/>
      <c r="NWK2177" s="218"/>
      <c r="NWL2177" s="218"/>
      <c r="NWM2177" s="218"/>
      <c r="NWN2177" s="218"/>
      <c r="NWO2177" s="218"/>
      <c r="NWP2177" s="218"/>
      <c r="NWQ2177" s="218"/>
      <c r="NWR2177" s="218"/>
      <c r="NWS2177" s="218"/>
      <c r="NWT2177" s="218"/>
      <c r="NWU2177" s="218"/>
      <c r="NWV2177" s="218"/>
      <c r="NWW2177" s="218"/>
      <c r="NWX2177" s="218"/>
      <c r="NWY2177" s="218"/>
      <c r="NWZ2177" s="218"/>
      <c r="NXA2177" s="218"/>
      <c r="NXB2177" s="218"/>
      <c r="NXC2177" s="218"/>
      <c r="NXD2177" s="218"/>
      <c r="NXE2177" s="218"/>
      <c r="NXF2177" s="218"/>
      <c r="NXG2177" s="218"/>
      <c r="NXH2177" s="218"/>
      <c r="NXI2177" s="218"/>
      <c r="NXJ2177" s="218"/>
      <c r="NXK2177" s="218"/>
      <c r="NXL2177" s="218"/>
      <c r="NXM2177" s="218"/>
      <c r="NXN2177" s="218"/>
      <c r="NXO2177" s="218"/>
      <c r="NXP2177" s="218"/>
      <c r="NXQ2177" s="218"/>
      <c r="NXR2177" s="218"/>
      <c r="NXS2177" s="218"/>
      <c r="NXT2177" s="218"/>
      <c r="NXU2177" s="218"/>
      <c r="NXV2177" s="218"/>
      <c r="NXW2177" s="218"/>
      <c r="NXX2177" s="218"/>
      <c r="NXY2177" s="218"/>
      <c r="NXZ2177" s="218"/>
      <c r="NYA2177" s="218"/>
      <c r="NYB2177" s="218"/>
      <c r="NYC2177" s="218"/>
      <c r="NYD2177" s="218"/>
      <c r="NYE2177" s="218"/>
      <c r="NYF2177" s="218"/>
      <c r="NYG2177" s="218"/>
      <c r="NYH2177" s="218"/>
      <c r="NYI2177" s="218"/>
      <c r="NYJ2177" s="218"/>
      <c r="NYK2177" s="218"/>
      <c r="NYL2177" s="218"/>
      <c r="NYM2177" s="218"/>
      <c r="NYN2177" s="218"/>
      <c r="NYO2177" s="218"/>
      <c r="NYP2177" s="218"/>
      <c r="NYQ2177" s="218"/>
      <c r="NYR2177" s="218"/>
      <c r="NYS2177" s="218"/>
      <c r="NYT2177" s="218"/>
      <c r="NYU2177" s="218"/>
      <c r="NYV2177" s="218"/>
      <c r="NYW2177" s="218"/>
      <c r="NYX2177" s="218"/>
      <c r="NYY2177" s="218"/>
      <c r="NYZ2177" s="218"/>
      <c r="NZA2177" s="218"/>
      <c r="NZB2177" s="218"/>
      <c r="NZC2177" s="218"/>
      <c r="NZD2177" s="218"/>
      <c r="NZE2177" s="218"/>
      <c r="NZF2177" s="218"/>
      <c r="NZG2177" s="218"/>
      <c r="NZH2177" s="218"/>
      <c r="NZI2177" s="218"/>
      <c r="NZJ2177" s="218"/>
      <c r="NZK2177" s="218"/>
      <c r="NZL2177" s="218"/>
      <c r="NZM2177" s="218"/>
      <c r="NZN2177" s="218"/>
      <c r="NZO2177" s="218"/>
      <c r="NZP2177" s="218"/>
      <c r="NZQ2177" s="218"/>
      <c r="NZR2177" s="218"/>
      <c r="NZS2177" s="218"/>
      <c r="NZT2177" s="218"/>
      <c r="NZU2177" s="218"/>
      <c r="NZV2177" s="218"/>
      <c r="NZW2177" s="218"/>
      <c r="NZX2177" s="218"/>
      <c r="NZY2177" s="218"/>
      <c r="NZZ2177" s="218"/>
      <c r="OAA2177" s="218"/>
      <c r="OAB2177" s="218"/>
      <c r="OAC2177" s="218"/>
      <c r="OAD2177" s="218"/>
      <c r="OAE2177" s="218"/>
      <c r="OAF2177" s="218"/>
      <c r="OAG2177" s="218"/>
      <c r="OAH2177" s="218"/>
      <c r="OAI2177" s="218"/>
      <c r="OAJ2177" s="218"/>
      <c r="OAK2177" s="218"/>
      <c r="OAL2177" s="218"/>
      <c r="OAM2177" s="218"/>
      <c r="OAN2177" s="218"/>
      <c r="OAO2177" s="218"/>
      <c r="OAP2177" s="218"/>
      <c r="OAQ2177" s="218"/>
      <c r="OAR2177" s="218"/>
      <c r="OAS2177" s="218"/>
      <c r="OAT2177" s="218"/>
      <c r="OAU2177" s="218"/>
      <c r="OAV2177" s="218"/>
      <c r="OAW2177" s="218"/>
      <c r="OAX2177" s="218"/>
      <c r="OAY2177" s="218"/>
      <c r="OAZ2177" s="218"/>
      <c r="OBA2177" s="218"/>
      <c r="OBB2177" s="218"/>
      <c r="OBC2177" s="218"/>
      <c r="OBD2177" s="218"/>
      <c r="OBE2177" s="218"/>
      <c r="OBF2177" s="218"/>
      <c r="OBG2177" s="218"/>
      <c r="OBH2177" s="218"/>
      <c r="OBI2177" s="218"/>
      <c r="OBJ2177" s="218"/>
      <c r="OBK2177" s="218"/>
      <c r="OBL2177" s="218"/>
      <c r="OBM2177" s="218"/>
      <c r="OBN2177" s="218"/>
      <c r="OBO2177" s="218"/>
      <c r="OBP2177" s="218"/>
      <c r="OBQ2177" s="218"/>
      <c r="OBR2177" s="218"/>
      <c r="OBS2177" s="218"/>
      <c r="OBT2177" s="218"/>
      <c r="OBU2177" s="218"/>
      <c r="OBV2177" s="218"/>
      <c r="OBW2177" s="218"/>
      <c r="OBX2177" s="218"/>
      <c r="OBY2177" s="218"/>
      <c r="OBZ2177" s="218"/>
      <c r="OCA2177" s="218"/>
      <c r="OCB2177" s="218"/>
      <c r="OCC2177" s="218"/>
      <c r="OCD2177" s="218"/>
      <c r="OCE2177" s="218"/>
      <c r="OCF2177" s="218"/>
      <c r="OCG2177" s="218"/>
      <c r="OCH2177" s="218"/>
      <c r="OCI2177" s="218"/>
      <c r="OCJ2177" s="218"/>
      <c r="OCK2177" s="218"/>
      <c r="OCL2177" s="218"/>
      <c r="OCM2177" s="218"/>
      <c r="OCN2177" s="218"/>
      <c r="OCO2177" s="218"/>
      <c r="OCP2177" s="218"/>
      <c r="OCQ2177" s="218"/>
      <c r="OCR2177" s="218"/>
      <c r="OCS2177" s="218"/>
      <c r="OCT2177" s="218"/>
      <c r="OCU2177" s="218"/>
      <c r="OCV2177" s="218"/>
      <c r="OCW2177" s="218"/>
      <c r="OCX2177" s="218"/>
      <c r="OCY2177" s="218"/>
      <c r="OCZ2177" s="218"/>
      <c r="ODA2177" s="218"/>
      <c r="ODB2177" s="218"/>
      <c r="ODC2177" s="218"/>
      <c r="ODD2177" s="218"/>
      <c r="ODE2177" s="218"/>
      <c r="ODF2177" s="218"/>
      <c r="ODG2177" s="218"/>
      <c r="ODH2177" s="218"/>
      <c r="ODI2177" s="218"/>
      <c r="ODJ2177" s="218"/>
      <c r="ODK2177" s="218"/>
      <c r="ODL2177" s="218"/>
      <c r="ODM2177" s="218"/>
      <c r="ODN2177" s="218"/>
      <c r="ODO2177" s="218"/>
      <c r="ODP2177" s="218"/>
      <c r="ODQ2177" s="218"/>
      <c r="ODR2177" s="218"/>
      <c r="ODS2177" s="218"/>
      <c r="ODT2177" s="218"/>
      <c r="ODU2177" s="218"/>
      <c r="ODV2177" s="218"/>
      <c r="ODW2177" s="218"/>
      <c r="ODX2177" s="218"/>
      <c r="ODY2177" s="218"/>
      <c r="ODZ2177" s="218"/>
      <c r="OEA2177" s="218"/>
      <c r="OEB2177" s="218"/>
      <c r="OEC2177" s="218"/>
      <c r="OED2177" s="218"/>
      <c r="OEE2177" s="218"/>
      <c r="OEF2177" s="218"/>
      <c r="OEG2177" s="218"/>
      <c r="OEH2177" s="218"/>
      <c r="OEI2177" s="218"/>
      <c r="OEJ2177" s="218"/>
      <c r="OEK2177" s="218"/>
      <c r="OEL2177" s="218"/>
      <c r="OEM2177" s="218"/>
      <c r="OEN2177" s="218"/>
      <c r="OEO2177" s="218"/>
      <c r="OEP2177" s="218"/>
      <c r="OEQ2177" s="218"/>
      <c r="OER2177" s="218"/>
      <c r="OES2177" s="218"/>
      <c r="OET2177" s="218"/>
      <c r="OEU2177" s="218"/>
      <c r="OEV2177" s="218"/>
      <c r="OEW2177" s="218"/>
      <c r="OEX2177" s="218"/>
      <c r="OEY2177" s="218"/>
      <c r="OEZ2177" s="218"/>
      <c r="OFA2177" s="218"/>
      <c r="OFB2177" s="218"/>
      <c r="OFC2177" s="218"/>
      <c r="OFD2177" s="218"/>
      <c r="OFE2177" s="218"/>
      <c r="OFF2177" s="218"/>
      <c r="OFG2177" s="218"/>
      <c r="OFH2177" s="218"/>
      <c r="OFI2177" s="218"/>
      <c r="OFJ2177" s="218"/>
      <c r="OFK2177" s="218"/>
      <c r="OFL2177" s="218"/>
      <c r="OFM2177" s="218"/>
      <c r="OFN2177" s="218"/>
      <c r="OFO2177" s="218"/>
      <c r="OFP2177" s="218"/>
      <c r="OFQ2177" s="218"/>
      <c r="OFR2177" s="218"/>
      <c r="OFS2177" s="218"/>
      <c r="OFT2177" s="218"/>
      <c r="OFU2177" s="218"/>
      <c r="OFV2177" s="218"/>
      <c r="OFW2177" s="218"/>
      <c r="OFX2177" s="218"/>
      <c r="OFY2177" s="218"/>
      <c r="OFZ2177" s="218"/>
      <c r="OGA2177" s="218"/>
      <c r="OGB2177" s="218"/>
      <c r="OGC2177" s="218"/>
      <c r="OGD2177" s="218"/>
      <c r="OGE2177" s="218"/>
      <c r="OGF2177" s="218"/>
      <c r="OGG2177" s="218"/>
      <c r="OGH2177" s="218"/>
      <c r="OGI2177" s="218"/>
      <c r="OGJ2177" s="218"/>
      <c r="OGK2177" s="218"/>
      <c r="OGL2177" s="218"/>
      <c r="OGM2177" s="218"/>
      <c r="OGN2177" s="218"/>
      <c r="OGO2177" s="218"/>
      <c r="OGP2177" s="218"/>
      <c r="OGQ2177" s="218"/>
      <c r="OGR2177" s="218"/>
      <c r="OGS2177" s="218"/>
      <c r="OGT2177" s="218"/>
      <c r="OGU2177" s="218"/>
      <c r="OGV2177" s="218"/>
      <c r="OGW2177" s="218"/>
      <c r="OGX2177" s="218"/>
      <c r="OGY2177" s="218"/>
      <c r="OGZ2177" s="218"/>
      <c r="OHA2177" s="218"/>
      <c r="OHB2177" s="218"/>
      <c r="OHC2177" s="218"/>
      <c r="OHD2177" s="218"/>
      <c r="OHE2177" s="218"/>
      <c r="OHF2177" s="218"/>
      <c r="OHG2177" s="218"/>
      <c r="OHH2177" s="218"/>
      <c r="OHI2177" s="218"/>
      <c r="OHJ2177" s="218"/>
      <c r="OHK2177" s="218"/>
      <c r="OHL2177" s="218"/>
      <c r="OHM2177" s="218"/>
      <c r="OHN2177" s="218"/>
      <c r="OHO2177" s="218"/>
      <c r="OHP2177" s="218"/>
      <c r="OHQ2177" s="218"/>
      <c r="OHR2177" s="218"/>
      <c r="OHS2177" s="218"/>
      <c r="OHT2177" s="218"/>
      <c r="OHU2177" s="218"/>
      <c r="OHV2177" s="218"/>
      <c r="OHW2177" s="218"/>
      <c r="OHX2177" s="218"/>
      <c r="OHY2177" s="218"/>
      <c r="OHZ2177" s="218"/>
      <c r="OIA2177" s="218"/>
      <c r="OIB2177" s="218"/>
      <c r="OIC2177" s="218"/>
      <c r="OID2177" s="218"/>
      <c r="OIE2177" s="218"/>
      <c r="OIF2177" s="218"/>
      <c r="OIG2177" s="218"/>
      <c r="OIH2177" s="218"/>
      <c r="OII2177" s="218"/>
      <c r="OIJ2177" s="218"/>
      <c r="OIK2177" s="218"/>
      <c r="OIL2177" s="218"/>
      <c r="OIM2177" s="218"/>
      <c r="OIN2177" s="218"/>
      <c r="OIO2177" s="218"/>
      <c r="OIP2177" s="218"/>
      <c r="OIQ2177" s="218"/>
      <c r="OIR2177" s="218"/>
      <c r="OIS2177" s="218"/>
      <c r="OIT2177" s="218"/>
      <c r="OIU2177" s="218"/>
      <c r="OIV2177" s="218"/>
      <c r="OIW2177" s="218"/>
      <c r="OIX2177" s="218"/>
      <c r="OIY2177" s="218"/>
      <c r="OIZ2177" s="218"/>
      <c r="OJA2177" s="218"/>
      <c r="OJB2177" s="218"/>
      <c r="OJC2177" s="218"/>
      <c r="OJD2177" s="218"/>
      <c r="OJE2177" s="218"/>
      <c r="OJF2177" s="218"/>
      <c r="OJG2177" s="218"/>
      <c r="OJH2177" s="218"/>
      <c r="OJI2177" s="218"/>
      <c r="OJJ2177" s="218"/>
      <c r="OJK2177" s="218"/>
      <c r="OJL2177" s="218"/>
      <c r="OJM2177" s="218"/>
      <c r="OJN2177" s="218"/>
      <c r="OJO2177" s="218"/>
      <c r="OJP2177" s="218"/>
      <c r="OJQ2177" s="218"/>
      <c r="OJR2177" s="218"/>
      <c r="OJS2177" s="218"/>
      <c r="OJT2177" s="218"/>
      <c r="OJU2177" s="218"/>
      <c r="OJV2177" s="218"/>
      <c r="OJW2177" s="218"/>
      <c r="OJX2177" s="218"/>
      <c r="OJY2177" s="218"/>
      <c r="OJZ2177" s="218"/>
      <c r="OKA2177" s="218"/>
      <c r="OKB2177" s="218"/>
      <c r="OKC2177" s="218"/>
      <c r="OKD2177" s="218"/>
      <c r="OKE2177" s="218"/>
      <c r="OKF2177" s="218"/>
      <c r="OKG2177" s="218"/>
      <c r="OKH2177" s="218"/>
      <c r="OKI2177" s="218"/>
      <c r="OKJ2177" s="218"/>
      <c r="OKK2177" s="218"/>
      <c r="OKL2177" s="218"/>
      <c r="OKM2177" s="218"/>
      <c r="OKN2177" s="218"/>
      <c r="OKO2177" s="218"/>
      <c r="OKP2177" s="218"/>
      <c r="OKQ2177" s="218"/>
      <c r="OKR2177" s="218"/>
      <c r="OKS2177" s="218"/>
      <c r="OKT2177" s="218"/>
      <c r="OKU2177" s="218"/>
      <c r="OKV2177" s="218"/>
      <c r="OKW2177" s="218"/>
      <c r="OKX2177" s="218"/>
      <c r="OKY2177" s="218"/>
      <c r="OKZ2177" s="218"/>
      <c r="OLA2177" s="218"/>
      <c r="OLB2177" s="218"/>
      <c r="OLC2177" s="218"/>
      <c r="OLD2177" s="218"/>
      <c r="OLE2177" s="218"/>
      <c r="OLF2177" s="218"/>
      <c r="OLG2177" s="218"/>
      <c r="OLH2177" s="218"/>
      <c r="OLI2177" s="218"/>
      <c r="OLJ2177" s="218"/>
      <c r="OLK2177" s="218"/>
      <c r="OLL2177" s="218"/>
      <c r="OLM2177" s="218"/>
      <c r="OLN2177" s="218"/>
      <c r="OLO2177" s="218"/>
      <c r="OLP2177" s="218"/>
      <c r="OLQ2177" s="218"/>
      <c r="OLR2177" s="218"/>
      <c r="OLS2177" s="218"/>
      <c r="OLT2177" s="218"/>
      <c r="OLU2177" s="218"/>
      <c r="OLV2177" s="218"/>
      <c r="OLW2177" s="218"/>
      <c r="OLX2177" s="218"/>
      <c r="OLY2177" s="218"/>
      <c r="OLZ2177" s="218"/>
      <c r="OMA2177" s="218"/>
      <c r="OMB2177" s="218"/>
      <c r="OMC2177" s="218"/>
      <c r="OMD2177" s="218"/>
      <c r="OME2177" s="218"/>
      <c r="OMF2177" s="218"/>
      <c r="OMG2177" s="218"/>
      <c r="OMH2177" s="218"/>
      <c r="OMI2177" s="218"/>
      <c r="OMJ2177" s="218"/>
      <c r="OMK2177" s="218"/>
      <c r="OML2177" s="218"/>
      <c r="OMM2177" s="218"/>
      <c r="OMN2177" s="218"/>
      <c r="OMO2177" s="218"/>
      <c r="OMP2177" s="218"/>
      <c r="OMQ2177" s="218"/>
      <c r="OMR2177" s="218"/>
      <c r="OMS2177" s="218"/>
      <c r="OMT2177" s="218"/>
      <c r="OMU2177" s="218"/>
      <c r="OMV2177" s="218"/>
      <c r="OMW2177" s="218"/>
      <c r="OMX2177" s="218"/>
      <c r="OMY2177" s="218"/>
      <c r="OMZ2177" s="218"/>
      <c r="ONA2177" s="218"/>
      <c r="ONB2177" s="218"/>
      <c r="ONC2177" s="218"/>
      <c r="OND2177" s="218"/>
      <c r="ONE2177" s="218"/>
      <c r="ONF2177" s="218"/>
      <c r="ONG2177" s="218"/>
      <c r="ONH2177" s="218"/>
      <c r="ONI2177" s="218"/>
      <c r="ONJ2177" s="218"/>
      <c r="ONK2177" s="218"/>
      <c r="ONL2177" s="218"/>
      <c r="ONM2177" s="218"/>
      <c r="ONN2177" s="218"/>
      <c r="ONO2177" s="218"/>
      <c r="ONP2177" s="218"/>
      <c r="ONQ2177" s="218"/>
      <c r="ONR2177" s="218"/>
      <c r="ONS2177" s="218"/>
      <c r="ONT2177" s="218"/>
      <c r="ONU2177" s="218"/>
      <c r="ONV2177" s="218"/>
      <c r="ONW2177" s="218"/>
      <c r="ONX2177" s="218"/>
      <c r="ONY2177" s="218"/>
      <c r="ONZ2177" s="218"/>
      <c r="OOA2177" s="218"/>
      <c r="OOB2177" s="218"/>
      <c r="OOC2177" s="218"/>
      <c r="OOD2177" s="218"/>
      <c r="OOE2177" s="218"/>
      <c r="OOF2177" s="218"/>
      <c r="OOG2177" s="218"/>
      <c r="OOH2177" s="218"/>
      <c r="OOI2177" s="218"/>
      <c r="OOJ2177" s="218"/>
      <c r="OOK2177" s="218"/>
      <c r="OOL2177" s="218"/>
      <c r="OOM2177" s="218"/>
      <c r="OON2177" s="218"/>
      <c r="OOO2177" s="218"/>
      <c r="OOP2177" s="218"/>
      <c r="OOQ2177" s="218"/>
      <c r="OOR2177" s="218"/>
      <c r="OOS2177" s="218"/>
      <c r="OOT2177" s="218"/>
      <c r="OOU2177" s="218"/>
      <c r="OOV2177" s="218"/>
      <c r="OOW2177" s="218"/>
      <c r="OOX2177" s="218"/>
      <c r="OOY2177" s="218"/>
      <c r="OOZ2177" s="218"/>
      <c r="OPA2177" s="218"/>
      <c r="OPB2177" s="218"/>
      <c r="OPC2177" s="218"/>
      <c r="OPD2177" s="218"/>
      <c r="OPE2177" s="218"/>
      <c r="OPF2177" s="218"/>
      <c r="OPG2177" s="218"/>
      <c r="OPH2177" s="218"/>
      <c r="OPI2177" s="218"/>
      <c r="OPJ2177" s="218"/>
      <c r="OPK2177" s="218"/>
      <c r="OPL2177" s="218"/>
      <c r="OPM2177" s="218"/>
      <c r="OPN2177" s="218"/>
      <c r="OPO2177" s="218"/>
      <c r="OPP2177" s="218"/>
      <c r="OPQ2177" s="218"/>
      <c r="OPR2177" s="218"/>
      <c r="OPS2177" s="218"/>
      <c r="OPT2177" s="218"/>
      <c r="OPU2177" s="218"/>
      <c r="OPV2177" s="218"/>
      <c r="OPW2177" s="218"/>
      <c r="OPX2177" s="218"/>
      <c r="OPY2177" s="218"/>
      <c r="OPZ2177" s="218"/>
      <c r="OQA2177" s="218"/>
      <c r="OQB2177" s="218"/>
      <c r="OQC2177" s="218"/>
      <c r="OQD2177" s="218"/>
      <c r="OQE2177" s="218"/>
      <c r="OQF2177" s="218"/>
      <c r="OQG2177" s="218"/>
      <c r="OQH2177" s="218"/>
      <c r="OQI2177" s="218"/>
      <c r="OQJ2177" s="218"/>
      <c r="OQK2177" s="218"/>
      <c r="OQL2177" s="218"/>
      <c r="OQM2177" s="218"/>
      <c r="OQN2177" s="218"/>
      <c r="OQO2177" s="218"/>
      <c r="OQP2177" s="218"/>
      <c r="OQQ2177" s="218"/>
      <c r="OQR2177" s="218"/>
      <c r="OQS2177" s="218"/>
      <c r="OQT2177" s="218"/>
      <c r="OQU2177" s="218"/>
      <c r="OQV2177" s="218"/>
      <c r="OQW2177" s="218"/>
      <c r="OQX2177" s="218"/>
      <c r="OQY2177" s="218"/>
      <c r="OQZ2177" s="218"/>
      <c r="ORA2177" s="218"/>
      <c r="ORB2177" s="218"/>
      <c r="ORC2177" s="218"/>
      <c r="ORD2177" s="218"/>
      <c r="ORE2177" s="218"/>
      <c r="ORF2177" s="218"/>
      <c r="ORG2177" s="218"/>
      <c r="ORH2177" s="218"/>
      <c r="ORI2177" s="218"/>
      <c r="ORJ2177" s="218"/>
      <c r="ORK2177" s="218"/>
      <c r="ORL2177" s="218"/>
      <c r="ORM2177" s="218"/>
      <c r="ORN2177" s="218"/>
      <c r="ORO2177" s="218"/>
      <c r="ORP2177" s="218"/>
      <c r="ORQ2177" s="218"/>
      <c r="ORR2177" s="218"/>
      <c r="ORS2177" s="218"/>
      <c r="ORT2177" s="218"/>
      <c r="ORU2177" s="218"/>
      <c r="ORV2177" s="218"/>
      <c r="ORW2177" s="218"/>
      <c r="ORX2177" s="218"/>
      <c r="ORY2177" s="218"/>
      <c r="ORZ2177" s="218"/>
      <c r="OSA2177" s="218"/>
      <c r="OSB2177" s="218"/>
      <c r="OSC2177" s="218"/>
      <c r="OSD2177" s="218"/>
      <c r="OSE2177" s="218"/>
      <c r="OSF2177" s="218"/>
      <c r="OSG2177" s="218"/>
      <c r="OSH2177" s="218"/>
      <c r="OSI2177" s="218"/>
      <c r="OSJ2177" s="218"/>
      <c r="OSK2177" s="218"/>
      <c r="OSL2177" s="218"/>
      <c r="OSM2177" s="218"/>
      <c r="OSN2177" s="218"/>
      <c r="OSO2177" s="218"/>
      <c r="OSP2177" s="218"/>
      <c r="OSQ2177" s="218"/>
      <c r="OSR2177" s="218"/>
      <c r="OSS2177" s="218"/>
      <c r="OST2177" s="218"/>
      <c r="OSU2177" s="218"/>
      <c r="OSV2177" s="218"/>
      <c r="OSW2177" s="218"/>
      <c r="OSX2177" s="218"/>
      <c r="OSY2177" s="218"/>
      <c r="OSZ2177" s="218"/>
      <c r="OTA2177" s="218"/>
      <c r="OTB2177" s="218"/>
      <c r="OTC2177" s="218"/>
      <c r="OTD2177" s="218"/>
      <c r="OTE2177" s="218"/>
      <c r="OTF2177" s="218"/>
      <c r="OTG2177" s="218"/>
      <c r="OTH2177" s="218"/>
      <c r="OTI2177" s="218"/>
      <c r="OTJ2177" s="218"/>
      <c r="OTK2177" s="218"/>
      <c r="OTL2177" s="218"/>
      <c r="OTM2177" s="218"/>
      <c r="OTN2177" s="218"/>
      <c r="OTO2177" s="218"/>
      <c r="OTP2177" s="218"/>
      <c r="OTQ2177" s="218"/>
      <c r="OTR2177" s="218"/>
      <c r="OTS2177" s="218"/>
      <c r="OTT2177" s="218"/>
      <c r="OTU2177" s="218"/>
      <c r="OTV2177" s="218"/>
      <c r="OTW2177" s="218"/>
      <c r="OTX2177" s="218"/>
      <c r="OTY2177" s="218"/>
      <c r="OTZ2177" s="218"/>
      <c r="OUA2177" s="218"/>
      <c r="OUB2177" s="218"/>
      <c r="OUC2177" s="218"/>
      <c r="OUD2177" s="218"/>
      <c r="OUE2177" s="218"/>
      <c r="OUF2177" s="218"/>
      <c r="OUG2177" s="218"/>
      <c r="OUH2177" s="218"/>
      <c r="OUI2177" s="218"/>
      <c r="OUJ2177" s="218"/>
      <c r="OUK2177" s="218"/>
      <c r="OUL2177" s="218"/>
      <c r="OUM2177" s="218"/>
      <c r="OUN2177" s="218"/>
      <c r="OUO2177" s="218"/>
      <c r="OUP2177" s="218"/>
      <c r="OUQ2177" s="218"/>
      <c r="OUR2177" s="218"/>
      <c r="OUS2177" s="218"/>
      <c r="OUT2177" s="218"/>
      <c r="OUU2177" s="218"/>
      <c r="OUV2177" s="218"/>
      <c r="OUW2177" s="218"/>
      <c r="OUX2177" s="218"/>
      <c r="OUY2177" s="218"/>
      <c r="OUZ2177" s="218"/>
      <c r="OVA2177" s="218"/>
      <c r="OVB2177" s="218"/>
      <c r="OVC2177" s="218"/>
      <c r="OVD2177" s="218"/>
      <c r="OVE2177" s="218"/>
      <c r="OVF2177" s="218"/>
      <c r="OVG2177" s="218"/>
      <c r="OVH2177" s="218"/>
      <c r="OVI2177" s="218"/>
      <c r="OVJ2177" s="218"/>
      <c r="OVK2177" s="218"/>
      <c r="OVL2177" s="218"/>
      <c r="OVM2177" s="218"/>
      <c r="OVN2177" s="218"/>
      <c r="OVO2177" s="218"/>
      <c r="OVP2177" s="218"/>
      <c r="OVQ2177" s="218"/>
      <c r="OVR2177" s="218"/>
      <c r="OVS2177" s="218"/>
      <c r="OVT2177" s="218"/>
      <c r="OVU2177" s="218"/>
      <c r="OVV2177" s="218"/>
      <c r="OVW2177" s="218"/>
      <c r="OVX2177" s="218"/>
      <c r="OVY2177" s="218"/>
      <c r="OVZ2177" s="218"/>
      <c r="OWA2177" s="218"/>
      <c r="OWB2177" s="218"/>
      <c r="OWC2177" s="218"/>
      <c r="OWD2177" s="218"/>
      <c r="OWE2177" s="218"/>
      <c r="OWF2177" s="218"/>
      <c r="OWG2177" s="218"/>
      <c r="OWH2177" s="218"/>
      <c r="OWI2177" s="218"/>
      <c r="OWJ2177" s="218"/>
      <c r="OWK2177" s="218"/>
      <c r="OWL2177" s="218"/>
      <c r="OWM2177" s="218"/>
      <c r="OWN2177" s="218"/>
      <c r="OWO2177" s="218"/>
      <c r="OWP2177" s="218"/>
      <c r="OWQ2177" s="218"/>
      <c r="OWR2177" s="218"/>
      <c r="OWS2177" s="218"/>
      <c r="OWT2177" s="218"/>
      <c r="OWU2177" s="218"/>
      <c r="OWV2177" s="218"/>
      <c r="OWW2177" s="218"/>
      <c r="OWX2177" s="218"/>
      <c r="OWY2177" s="218"/>
      <c r="OWZ2177" s="218"/>
      <c r="OXA2177" s="218"/>
      <c r="OXB2177" s="218"/>
      <c r="OXC2177" s="218"/>
      <c r="OXD2177" s="218"/>
      <c r="OXE2177" s="218"/>
      <c r="OXF2177" s="218"/>
      <c r="OXG2177" s="218"/>
      <c r="OXH2177" s="218"/>
      <c r="OXI2177" s="218"/>
      <c r="OXJ2177" s="218"/>
      <c r="OXK2177" s="218"/>
      <c r="OXL2177" s="218"/>
      <c r="OXM2177" s="218"/>
      <c r="OXN2177" s="218"/>
      <c r="OXO2177" s="218"/>
      <c r="OXP2177" s="218"/>
      <c r="OXQ2177" s="218"/>
      <c r="OXR2177" s="218"/>
      <c r="OXS2177" s="218"/>
      <c r="OXT2177" s="218"/>
      <c r="OXU2177" s="218"/>
      <c r="OXV2177" s="218"/>
      <c r="OXW2177" s="218"/>
      <c r="OXX2177" s="218"/>
      <c r="OXY2177" s="218"/>
      <c r="OXZ2177" s="218"/>
      <c r="OYA2177" s="218"/>
      <c r="OYB2177" s="218"/>
      <c r="OYC2177" s="218"/>
      <c r="OYD2177" s="218"/>
      <c r="OYE2177" s="218"/>
      <c r="OYF2177" s="218"/>
      <c r="OYG2177" s="218"/>
      <c r="OYH2177" s="218"/>
      <c r="OYI2177" s="218"/>
      <c r="OYJ2177" s="218"/>
      <c r="OYK2177" s="218"/>
      <c r="OYL2177" s="218"/>
      <c r="OYM2177" s="218"/>
      <c r="OYN2177" s="218"/>
      <c r="OYO2177" s="218"/>
      <c r="OYP2177" s="218"/>
      <c r="OYQ2177" s="218"/>
      <c r="OYR2177" s="218"/>
      <c r="OYS2177" s="218"/>
      <c r="OYT2177" s="218"/>
      <c r="OYU2177" s="218"/>
      <c r="OYV2177" s="218"/>
      <c r="OYW2177" s="218"/>
      <c r="OYX2177" s="218"/>
      <c r="OYY2177" s="218"/>
      <c r="OYZ2177" s="218"/>
      <c r="OZA2177" s="218"/>
      <c r="OZB2177" s="218"/>
      <c r="OZC2177" s="218"/>
      <c r="OZD2177" s="218"/>
      <c r="OZE2177" s="218"/>
      <c r="OZF2177" s="218"/>
      <c r="OZG2177" s="218"/>
      <c r="OZH2177" s="218"/>
      <c r="OZI2177" s="218"/>
      <c r="OZJ2177" s="218"/>
      <c r="OZK2177" s="218"/>
      <c r="OZL2177" s="218"/>
      <c r="OZM2177" s="218"/>
      <c r="OZN2177" s="218"/>
      <c r="OZO2177" s="218"/>
      <c r="OZP2177" s="218"/>
      <c r="OZQ2177" s="218"/>
      <c r="OZR2177" s="218"/>
      <c r="OZS2177" s="218"/>
      <c r="OZT2177" s="218"/>
      <c r="OZU2177" s="218"/>
      <c r="OZV2177" s="218"/>
      <c r="OZW2177" s="218"/>
      <c r="OZX2177" s="218"/>
      <c r="OZY2177" s="218"/>
      <c r="OZZ2177" s="218"/>
      <c r="PAA2177" s="218"/>
      <c r="PAB2177" s="218"/>
      <c r="PAC2177" s="218"/>
      <c r="PAD2177" s="218"/>
      <c r="PAE2177" s="218"/>
      <c r="PAF2177" s="218"/>
      <c r="PAG2177" s="218"/>
      <c r="PAH2177" s="218"/>
      <c r="PAI2177" s="218"/>
      <c r="PAJ2177" s="218"/>
      <c r="PAK2177" s="218"/>
      <c r="PAL2177" s="218"/>
      <c r="PAM2177" s="218"/>
      <c r="PAN2177" s="218"/>
      <c r="PAO2177" s="218"/>
      <c r="PAP2177" s="218"/>
      <c r="PAQ2177" s="218"/>
      <c r="PAR2177" s="218"/>
      <c r="PAS2177" s="218"/>
      <c r="PAT2177" s="218"/>
      <c r="PAU2177" s="218"/>
      <c r="PAV2177" s="218"/>
      <c r="PAW2177" s="218"/>
      <c r="PAX2177" s="218"/>
      <c r="PAY2177" s="218"/>
      <c r="PAZ2177" s="218"/>
      <c r="PBA2177" s="218"/>
      <c r="PBB2177" s="218"/>
      <c r="PBC2177" s="218"/>
      <c r="PBD2177" s="218"/>
      <c r="PBE2177" s="218"/>
      <c r="PBF2177" s="218"/>
      <c r="PBG2177" s="218"/>
      <c r="PBH2177" s="218"/>
      <c r="PBI2177" s="218"/>
      <c r="PBJ2177" s="218"/>
      <c r="PBK2177" s="218"/>
      <c r="PBL2177" s="218"/>
      <c r="PBM2177" s="218"/>
      <c r="PBN2177" s="218"/>
      <c r="PBO2177" s="218"/>
      <c r="PBP2177" s="218"/>
      <c r="PBQ2177" s="218"/>
      <c r="PBR2177" s="218"/>
      <c r="PBS2177" s="218"/>
      <c r="PBT2177" s="218"/>
      <c r="PBU2177" s="218"/>
      <c r="PBV2177" s="218"/>
      <c r="PBW2177" s="218"/>
      <c r="PBX2177" s="218"/>
      <c r="PBY2177" s="218"/>
      <c r="PBZ2177" s="218"/>
      <c r="PCA2177" s="218"/>
      <c r="PCB2177" s="218"/>
      <c r="PCC2177" s="218"/>
      <c r="PCD2177" s="218"/>
      <c r="PCE2177" s="218"/>
      <c r="PCF2177" s="218"/>
      <c r="PCG2177" s="218"/>
      <c r="PCH2177" s="218"/>
      <c r="PCI2177" s="218"/>
      <c r="PCJ2177" s="218"/>
      <c r="PCK2177" s="218"/>
      <c r="PCL2177" s="218"/>
      <c r="PCM2177" s="218"/>
      <c r="PCN2177" s="218"/>
      <c r="PCO2177" s="218"/>
      <c r="PCP2177" s="218"/>
      <c r="PCQ2177" s="218"/>
      <c r="PCR2177" s="218"/>
      <c r="PCS2177" s="218"/>
      <c r="PCT2177" s="218"/>
      <c r="PCU2177" s="218"/>
      <c r="PCV2177" s="218"/>
      <c r="PCW2177" s="218"/>
      <c r="PCX2177" s="218"/>
      <c r="PCY2177" s="218"/>
      <c r="PCZ2177" s="218"/>
      <c r="PDA2177" s="218"/>
      <c r="PDB2177" s="218"/>
      <c r="PDC2177" s="218"/>
      <c r="PDD2177" s="218"/>
      <c r="PDE2177" s="218"/>
      <c r="PDF2177" s="218"/>
      <c r="PDG2177" s="218"/>
      <c r="PDH2177" s="218"/>
      <c r="PDI2177" s="218"/>
      <c r="PDJ2177" s="218"/>
      <c r="PDK2177" s="218"/>
      <c r="PDL2177" s="218"/>
      <c r="PDM2177" s="218"/>
      <c r="PDN2177" s="218"/>
      <c r="PDO2177" s="218"/>
      <c r="PDP2177" s="218"/>
      <c r="PDQ2177" s="218"/>
      <c r="PDR2177" s="218"/>
      <c r="PDS2177" s="218"/>
      <c r="PDT2177" s="218"/>
      <c r="PDU2177" s="218"/>
      <c r="PDV2177" s="218"/>
      <c r="PDW2177" s="218"/>
      <c r="PDX2177" s="218"/>
      <c r="PDY2177" s="218"/>
      <c r="PDZ2177" s="218"/>
      <c r="PEA2177" s="218"/>
      <c r="PEB2177" s="218"/>
      <c r="PEC2177" s="218"/>
      <c r="PED2177" s="218"/>
      <c r="PEE2177" s="218"/>
      <c r="PEF2177" s="218"/>
      <c r="PEG2177" s="218"/>
      <c r="PEH2177" s="218"/>
      <c r="PEI2177" s="218"/>
      <c r="PEJ2177" s="218"/>
      <c r="PEK2177" s="218"/>
      <c r="PEL2177" s="218"/>
      <c r="PEM2177" s="218"/>
      <c r="PEN2177" s="218"/>
      <c r="PEO2177" s="218"/>
      <c r="PEP2177" s="218"/>
      <c r="PEQ2177" s="218"/>
      <c r="PER2177" s="218"/>
      <c r="PES2177" s="218"/>
      <c r="PET2177" s="218"/>
      <c r="PEU2177" s="218"/>
      <c r="PEV2177" s="218"/>
      <c r="PEW2177" s="218"/>
      <c r="PEX2177" s="218"/>
      <c r="PEY2177" s="218"/>
      <c r="PEZ2177" s="218"/>
      <c r="PFA2177" s="218"/>
      <c r="PFB2177" s="218"/>
      <c r="PFC2177" s="218"/>
      <c r="PFD2177" s="218"/>
      <c r="PFE2177" s="218"/>
      <c r="PFF2177" s="218"/>
      <c r="PFG2177" s="218"/>
      <c r="PFH2177" s="218"/>
      <c r="PFI2177" s="218"/>
      <c r="PFJ2177" s="218"/>
      <c r="PFK2177" s="218"/>
      <c r="PFL2177" s="218"/>
      <c r="PFM2177" s="218"/>
      <c r="PFN2177" s="218"/>
      <c r="PFO2177" s="218"/>
      <c r="PFP2177" s="218"/>
      <c r="PFQ2177" s="218"/>
      <c r="PFR2177" s="218"/>
      <c r="PFS2177" s="218"/>
      <c r="PFT2177" s="218"/>
      <c r="PFU2177" s="218"/>
      <c r="PFV2177" s="218"/>
      <c r="PFW2177" s="218"/>
      <c r="PFX2177" s="218"/>
      <c r="PFY2177" s="218"/>
      <c r="PFZ2177" s="218"/>
      <c r="PGA2177" s="218"/>
      <c r="PGB2177" s="218"/>
      <c r="PGC2177" s="218"/>
      <c r="PGD2177" s="218"/>
      <c r="PGE2177" s="218"/>
      <c r="PGF2177" s="218"/>
      <c r="PGG2177" s="218"/>
      <c r="PGH2177" s="218"/>
      <c r="PGI2177" s="218"/>
      <c r="PGJ2177" s="218"/>
      <c r="PGK2177" s="218"/>
      <c r="PGL2177" s="218"/>
      <c r="PGM2177" s="218"/>
      <c r="PGN2177" s="218"/>
      <c r="PGO2177" s="218"/>
      <c r="PGP2177" s="218"/>
      <c r="PGQ2177" s="218"/>
      <c r="PGR2177" s="218"/>
      <c r="PGS2177" s="218"/>
      <c r="PGT2177" s="218"/>
      <c r="PGU2177" s="218"/>
      <c r="PGV2177" s="218"/>
      <c r="PGW2177" s="218"/>
      <c r="PGX2177" s="218"/>
      <c r="PGY2177" s="218"/>
      <c r="PGZ2177" s="218"/>
      <c r="PHA2177" s="218"/>
      <c r="PHB2177" s="218"/>
      <c r="PHC2177" s="218"/>
      <c r="PHD2177" s="218"/>
      <c r="PHE2177" s="218"/>
      <c r="PHF2177" s="218"/>
      <c r="PHG2177" s="218"/>
      <c r="PHH2177" s="218"/>
      <c r="PHI2177" s="218"/>
      <c r="PHJ2177" s="218"/>
      <c r="PHK2177" s="218"/>
      <c r="PHL2177" s="218"/>
      <c r="PHM2177" s="218"/>
      <c r="PHN2177" s="218"/>
      <c r="PHO2177" s="218"/>
      <c r="PHP2177" s="218"/>
      <c r="PHQ2177" s="218"/>
      <c r="PHR2177" s="218"/>
      <c r="PHS2177" s="218"/>
      <c r="PHT2177" s="218"/>
      <c r="PHU2177" s="218"/>
      <c r="PHV2177" s="218"/>
      <c r="PHW2177" s="218"/>
      <c r="PHX2177" s="218"/>
      <c r="PHY2177" s="218"/>
      <c r="PHZ2177" s="218"/>
      <c r="PIA2177" s="218"/>
      <c r="PIB2177" s="218"/>
      <c r="PIC2177" s="218"/>
      <c r="PID2177" s="218"/>
      <c r="PIE2177" s="218"/>
      <c r="PIF2177" s="218"/>
      <c r="PIG2177" s="218"/>
      <c r="PIH2177" s="218"/>
      <c r="PII2177" s="218"/>
      <c r="PIJ2177" s="218"/>
      <c r="PIK2177" s="218"/>
      <c r="PIL2177" s="218"/>
      <c r="PIM2177" s="218"/>
      <c r="PIN2177" s="218"/>
      <c r="PIO2177" s="218"/>
      <c r="PIP2177" s="218"/>
      <c r="PIQ2177" s="218"/>
      <c r="PIR2177" s="218"/>
      <c r="PIS2177" s="218"/>
      <c r="PIT2177" s="218"/>
      <c r="PIU2177" s="218"/>
      <c r="PIV2177" s="218"/>
      <c r="PIW2177" s="218"/>
      <c r="PIX2177" s="218"/>
      <c r="PIY2177" s="218"/>
      <c r="PIZ2177" s="218"/>
      <c r="PJA2177" s="218"/>
      <c r="PJB2177" s="218"/>
      <c r="PJC2177" s="218"/>
      <c r="PJD2177" s="218"/>
      <c r="PJE2177" s="218"/>
      <c r="PJF2177" s="218"/>
      <c r="PJG2177" s="218"/>
      <c r="PJH2177" s="218"/>
      <c r="PJI2177" s="218"/>
      <c r="PJJ2177" s="218"/>
      <c r="PJK2177" s="218"/>
      <c r="PJL2177" s="218"/>
      <c r="PJM2177" s="218"/>
      <c r="PJN2177" s="218"/>
      <c r="PJO2177" s="218"/>
      <c r="PJP2177" s="218"/>
      <c r="PJQ2177" s="218"/>
      <c r="PJR2177" s="218"/>
      <c r="PJS2177" s="218"/>
      <c r="PJT2177" s="218"/>
      <c r="PJU2177" s="218"/>
      <c r="PJV2177" s="218"/>
      <c r="PJW2177" s="218"/>
      <c r="PJX2177" s="218"/>
      <c r="PJY2177" s="218"/>
      <c r="PJZ2177" s="218"/>
      <c r="PKA2177" s="218"/>
      <c r="PKB2177" s="218"/>
      <c r="PKC2177" s="218"/>
      <c r="PKD2177" s="218"/>
      <c r="PKE2177" s="218"/>
      <c r="PKF2177" s="218"/>
      <c r="PKG2177" s="218"/>
      <c r="PKH2177" s="218"/>
      <c r="PKI2177" s="218"/>
      <c r="PKJ2177" s="218"/>
      <c r="PKK2177" s="218"/>
      <c r="PKL2177" s="218"/>
      <c r="PKM2177" s="218"/>
      <c r="PKN2177" s="218"/>
      <c r="PKO2177" s="218"/>
      <c r="PKP2177" s="218"/>
      <c r="PKQ2177" s="218"/>
      <c r="PKR2177" s="218"/>
      <c r="PKS2177" s="218"/>
      <c r="PKT2177" s="218"/>
      <c r="PKU2177" s="218"/>
      <c r="PKV2177" s="218"/>
      <c r="PKW2177" s="218"/>
      <c r="PKX2177" s="218"/>
      <c r="PKY2177" s="218"/>
      <c r="PKZ2177" s="218"/>
      <c r="PLA2177" s="218"/>
      <c r="PLB2177" s="218"/>
      <c r="PLC2177" s="218"/>
      <c r="PLD2177" s="218"/>
      <c r="PLE2177" s="218"/>
      <c r="PLF2177" s="218"/>
      <c r="PLG2177" s="218"/>
      <c r="PLH2177" s="218"/>
      <c r="PLI2177" s="218"/>
      <c r="PLJ2177" s="218"/>
      <c r="PLK2177" s="218"/>
      <c r="PLL2177" s="218"/>
      <c r="PLM2177" s="218"/>
      <c r="PLN2177" s="218"/>
      <c r="PLO2177" s="218"/>
      <c r="PLP2177" s="218"/>
      <c r="PLQ2177" s="218"/>
      <c r="PLR2177" s="218"/>
      <c r="PLS2177" s="218"/>
      <c r="PLT2177" s="218"/>
      <c r="PLU2177" s="218"/>
      <c r="PLV2177" s="218"/>
      <c r="PLW2177" s="218"/>
      <c r="PLX2177" s="218"/>
      <c r="PLY2177" s="218"/>
      <c r="PLZ2177" s="218"/>
      <c r="PMA2177" s="218"/>
      <c r="PMB2177" s="218"/>
      <c r="PMC2177" s="218"/>
      <c r="PMD2177" s="218"/>
      <c r="PME2177" s="218"/>
      <c r="PMF2177" s="218"/>
      <c r="PMG2177" s="218"/>
      <c r="PMH2177" s="218"/>
      <c r="PMI2177" s="218"/>
      <c r="PMJ2177" s="218"/>
      <c r="PMK2177" s="218"/>
      <c r="PML2177" s="218"/>
      <c r="PMM2177" s="218"/>
      <c r="PMN2177" s="218"/>
      <c r="PMO2177" s="218"/>
      <c r="PMP2177" s="218"/>
      <c r="PMQ2177" s="218"/>
      <c r="PMR2177" s="218"/>
      <c r="PMS2177" s="218"/>
      <c r="PMT2177" s="218"/>
      <c r="PMU2177" s="218"/>
      <c r="PMV2177" s="218"/>
      <c r="PMW2177" s="218"/>
      <c r="PMX2177" s="218"/>
      <c r="PMY2177" s="218"/>
      <c r="PMZ2177" s="218"/>
      <c r="PNA2177" s="218"/>
      <c r="PNB2177" s="218"/>
      <c r="PNC2177" s="218"/>
      <c r="PND2177" s="218"/>
      <c r="PNE2177" s="218"/>
      <c r="PNF2177" s="218"/>
      <c r="PNG2177" s="218"/>
      <c r="PNH2177" s="218"/>
      <c r="PNI2177" s="218"/>
      <c r="PNJ2177" s="218"/>
      <c r="PNK2177" s="218"/>
      <c r="PNL2177" s="218"/>
      <c r="PNM2177" s="218"/>
      <c r="PNN2177" s="218"/>
      <c r="PNO2177" s="218"/>
      <c r="PNP2177" s="218"/>
      <c r="PNQ2177" s="218"/>
      <c r="PNR2177" s="218"/>
      <c r="PNS2177" s="218"/>
      <c r="PNT2177" s="218"/>
      <c r="PNU2177" s="218"/>
      <c r="PNV2177" s="218"/>
      <c r="PNW2177" s="218"/>
      <c r="PNX2177" s="218"/>
      <c r="PNY2177" s="218"/>
      <c r="PNZ2177" s="218"/>
      <c r="POA2177" s="218"/>
      <c r="POB2177" s="218"/>
      <c r="POC2177" s="218"/>
      <c r="POD2177" s="218"/>
      <c r="POE2177" s="218"/>
      <c r="POF2177" s="218"/>
      <c r="POG2177" s="218"/>
      <c r="POH2177" s="218"/>
      <c r="POI2177" s="218"/>
      <c r="POJ2177" s="218"/>
      <c r="POK2177" s="218"/>
      <c r="POL2177" s="218"/>
      <c r="POM2177" s="218"/>
      <c r="PON2177" s="218"/>
      <c r="POO2177" s="218"/>
      <c r="POP2177" s="218"/>
      <c r="POQ2177" s="218"/>
      <c r="POR2177" s="218"/>
      <c r="POS2177" s="218"/>
      <c r="POT2177" s="218"/>
      <c r="POU2177" s="218"/>
      <c r="POV2177" s="218"/>
      <c r="POW2177" s="218"/>
      <c r="POX2177" s="218"/>
      <c r="POY2177" s="218"/>
      <c r="POZ2177" s="218"/>
      <c r="PPA2177" s="218"/>
      <c r="PPB2177" s="218"/>
      <c r="PPC2177" s="218"/>
      <c r="PPD2177" s="218"/>
      <c r="PPE2177" s="218"/>
      <c r="PPF2177" s="218"/>
      <c r="PPG2177" s="218"/>
      <c r="PPH2177" s="218"/>
      <c r="PPI2177" s="218"/>
      <c r="PPJ2177" s="218"/>
      <c r="PPK2177" s="218"/>
      <c r="PPL2177" s="218"/>
      <c r="PPM2177" s="218"/>
      <c r="PPN2177" s="218"/>
      <c r="PPO2177" s="218"/>
      <c r="PPP2177" s="218"/>
      <c r="PPQ2177" s="218"/>
      <c r="PPR2177" s="218"/>
      <c r="PPS2177" s="218"/>
      <c r="PPT2177" s="218"/>
      <c r="PPU2177" s="218"/>
      <c r="PPV2177" s="218"/>
      <c r="PPW2177" s="218"/>
      <c r="PPX2177" s="218"/>
      <c r="PPY2177" s="218"/>
      <c r="PPZ2177" s="218"/>
      <c r="PQA2177" s="218"/>
      <c r="PQB2177" s="218"/>
      <c r="PQC2177" s="218"/>
      <c r="PQD2177" s="218"/>
      <c r="PQE2177" s="218"/>
      <c r="PQF2177" s="218"/>
      <c r="PQG2177" s="218"/>
      <c r="PQH2177" s="218"/>
      <c r="PQI2177" s="218"/>
      <c r="PQJ2177" s="218"/>
      <c r="PQK2177" s="218"/>
      <c r="PQL2177" s="218"/>
      <c r="PQM2177" s="218"/>
      <c r="PQN2177" s="218"/>
      <c r="PQO2177" s="218"/>
      <c r="PQP2177" s="218"/>
      <c r="PQQ2177" s="218"/>
      <c r="PQR2177" s="218"/>
      <c r="PQS2177" s="218"/>
      <c r="PQT2177" s="218"/>
      <c r="PQU2177" s="218"/>
      <c r="PQV2177" s="218"/>
      <c r="PQW2177" s="218"/>
      <c r="PQX2177" s="218"/>
      <c r="PQY2177" s="218"/>
      <c r="PQZ2177" s="218"/>
      <c r="PRA2177" s="218"/>
      <c r="PRB2177" s="218"/>
      <c r="PRC2177" s="218"/>
      <c r="PRD2177" s="218"/>
      <c r="PRE2177" s="218"/>
      <c r="PRF2177" s="218"/>
      <c r="PRG2177" s="218"/>
      <c r="PRH2177" s="218"/>
      <c r="PRI2177" s="218"/>
      <c r="PRJ2177" s="218"/>
      <c r="PRK2177" s="218"/>
      <c r="PRL2177" s="218"/>
      <c r="PRM2177" s="218"/>
      <c r="PRN2177" s="218"/>
      <c r="PRO2177" s="218"/>
      <c r="PRP2177" s="218"/>
      <c r="PRQ2177" s="218"/>
      <c r="PRR2177" s="218"/>
      <c r="PRS2177" s="218"/>
      <c r="PRT2177" s="218"/>
      <c r="PRU2177" s="218"/>
      <c r="PRV2177" s="218"/>
      <c r="PRW2177" s="218"/>
      <c r="PRX2177" s="218"/>
      <c r="PRY2177" s="218"/>
      <c r="PRZ2177" s="218"/>
      <c r="PSA2177" s="218"/>
      <c r="PSB2177" s="218"/>
      <c r="PSC2177" s="218"/>
      <c r="PSD2177" s="218"/>
      <c r="PSE2177" s="218"/>
      <c r="PSF2177" s="218"/>
      <c r="PSG2177" s="218"/>
      <c r="PSH2177" s="218"/>
      <c r="PSI2177" s="218"/>
      <c r="PSJ2177" s="218"/>
      <c r="PSK2177" s="218"/>
      <c r="PSL2177" s="218"/>
      <c r="PSM2177" s="218"/>
      <c r="PSN2177" s="218"/>
      <c r="PSO2177" s="218"/>
      <c r="PSP2177" s="218"/>
      <c r="PSQ2177" s="218"/>
      <c r="PSR2177" s="218"/>
      <c r="PSS2177" s="218"/>
      <c r="PST2177" s="218"/>
      <c r="PSU2177" s="218"/>
      <c r="PSV2177" s="218"/>
      <c r="PSW2177" s="218"/>
      <c r="PSX2177" s="218"/>
      <c r="PSY2177" s="218"/>
      <c r="PSZ2177" s="218"/>
      <c r="PTA2177" s="218"/>
      <c r="PTB2177" s="218"/>
      <c r="PTC2177" s="218"/>
      <c r="PTD2177" s="218"/>
      <c r="PTE2177" s="218"/>
      <c r="PTF2177" s="218"/>
      <c r="PTG2177" s="218"/>
      <c r="PTH2177" s="218"/>
      <c r="PTI2177" s="218"/>
      <c r="PTJ2177" s="218"/>
      <c r="PTK2177" s="218"/>
      <c r="PTL2177" s="218"/>
      <c r="PTM2177" s="218"/>
      <c r="PTN2177" s="218"/>
      <c r="PTO2177" s="218"/>
      <c r="PTP2177" s="218"/>
      <c r="PTQ2177" s="218"/>
      <c r="PTR2177" s="218"/>
      <c r="PTS2177" s="218"/>
      <c r="PTT2177" s="218"/>
      <c r="PTU2177" s="218"/>
      <c r="PTV2177" s="218"/>
      <c r="PTW2177" s="218"/>
      <c r="PTX2177" s="218"/>
      <c r="PTY2177" s="218"/>
      <c r="PTZ2177" s="218"/>
      <c r="PUA2177" s="218"/>
      <c r="PUB2177" s="218"/>
      <c r="PUC2177" s="218"/>
      <c r="PUD2177" s="218"/>
      <c r="PUE2177" s="218"/>
      <c r="PUF2177" s="218"/>
      <c r="PUG2177" s="218"/>
      <c r="PUH2177" s="218"/>
      <c r="PUI2177" s="218"/>
      <c r="PUJ2177" s="218"/>
      <c r="PUK2177" s="218"/>
      <c r="PUL2177" s="218"/>
      <c r="PUM2177" s="218"/>
      <c r="PUN2177" s="218"/>
      <c r="PUO2177" s="218"/>
      <c r="PUP2177" s="218"/>
      <c r="PUQ2177" s="218"/>
      <c r="PUR2177" s="218"/>
      <c r="PUS2177" s="218"/>
      <c r="PUT2177" s="218"/>
      <c r="PUU2177" s="218"/>
      <c r="PUV2177" s="218"/>
      <c r="PUW2177" s="218"/>
      <c r="PUX2177" s="218"/>
      <c r="PUY2177" s="218"/>
      <c r="PUZ2177" s="218"/>
      <c r="PVA2177" s="218"/>
      <c r="PVB2177" s="218"/>
      <c r="PVC2177" s="218"/>
      <c r="PVD2177" s="218"/>
      <c r="PVE2177" s="218"/>
      <c r="PVF2177" s="218"/>
      <c r="PVG2177" s="218"/>
      <c r="PVH2177" s="218"/>
      <c r="PVI2177" s="218"/>
      <c r="PVJ2177" s="218"/>
      <c r="PVK2177" s="218"/>
      <c r="PVL2177" s="218"/>
      <c r="PVM2177" s="218"/>
      <c r="PVN2177" s="218"/>
      <c r="PVO2177" s="218"/>
      <c r="PVP2177" s="218"/>
      <c r="PVQ2177" s="218"/>
      <c r="PVR2177" s="218"/>
      <c r="PVS2177" s="218"/>
      <c r="PVT2177" s="218"/>
      <c r="PVU2177" s="218"/>
      <c r="PVV2177" s="218"/>
      <c r="PVW2177" s="218"/>
      <c r="PVX2177" s="218"/>
      <c r="PVY2177" s="218"/>
      <c r="PVZ2177" s="218"/>
      <c r="PWA2177" s="218"/>
      <c r="PWB2177" s="218"/>
      <c r="PWC2177" s="218"/>
      <c r="PWD2177" s="218"/>
      <c r="PWE2177" s="218"/>
      <c r="PWF2177" s="218"/>
      <c r="PWG2177" s="218"/>
      <c r="PWH2177" s="218"/>
      <c r="PWI2177" s="218"/>
      <c r="PWJ2177" s="218"/>
      <c r="PWK2177" s="218"/>
      <c r="PWL2177" s="218"/>
      <c r="PWM2177" s="218"/>
      <c r="PWN2177" s="218"/>
      <c r="PWO2177" s="218"/>
      <c r="PWP2177" s="218"/>
      <c r="PWQ2177" s="218"/>
      <c r="PWR2177" s="218"/>
      <c r="PWS2177" s="218"/>
      <c r="PWT2177" s="218"/>
      <c r="PWU2177" s="218"/>
      <c r="PWV2177" s="218"/>
      <c r="PWW2177" s="218"/>
      <c r="PWX2177" s="218"/>
      <c r="PWY2177" s="218"/>
      <c r="PWZ2177" s="218"/>
      <c r="PXA2177" s="218"/>
      <c r="PXB2177" s="218"/>
      <c r="PXC2177" s="218"/>
      <c r="PXD2177" s="218"/>
      <c r="PXE2177" s="218"/>
      <c r="PXF2177" s="218"/>
      <c r="PXG2177" s="218"/>
      <c r="PXH2177" s="218"/>
      <c r="PXI2177" s="218"/>
      <c r="PXJ2177" s="218"/>
      <c r="PXK2177" s="218"/>
      <c r="PXL2177" s="218"/>
      <c r="PXM2177" s="218"/>
      <c r="PXN2177" s="218"/>
      <c r="PXO2177" s="218"/>
      <c r="PXP2177" s="218"/>
      <c r="PXQ2177" s="218"/>
      <c r="PXR2177" s="218"/>
      <c r="PXS2177" s="218"/>
      <c r="PXT2177" s="218"/>
      <c r="PXU2177" s="218"/>
      <c r="PXV2177" s="218"/>
      <c r="PXW2177" s="218"/>
      <c r="PXX2177" s="218"/>
      <c r="PXY2177" s="218"/>
      <c r="PXZ2177" s="218"/>
      <c r="PYA2177" s="218"/>
      <c r="PYB2177" s="218"/>
      <c r="PYC2177" s="218"/>
      <c r="PYD2177" s="218"/>
      <c r="PYE2177" s="218"/>
      <c r="PYF2177" s="218"/>
      <c r="PYG2177" s="218"/>
      <c r="PYH2177" s="218"/>
      <c r="PYI2177" s="218"/>
      <c r="PYJ2177" s="218"/>
      <c r="PYK2177" s="218"/>
      <c r="PYL2177" s="218"/>
      <c r="PYM2177" s="218"/>
      <c r="PYN2177" s="218"/>
      <c r="PYO2177" s="218"/>
      <c r="PYP2177" s="218"/>
      <c r="PYQ2177" s="218"/>
      <c r="PYR2177" s="218"/>
      <c r="PYS2177" s="218"/>
      <c r="PYT2177" s="218"/>
      <c r="PYU2177" s="218"/>
      <c r="PYV2177" s="218"/>
      <c r="PYW2177" s="218"/>
      <c r="PYX2177" s="218"/>
      <c r="PYY2177" s="218"/>
      <c r="PYZ2177" s="218"/>
      <c r="PZA2177" s="218"/>
      <c r="PZB2177" s="218"/>
      <c r="PZC2177" s="218"/>
      <c r="PZD2177" s="218"/>
      <c r="PZE2177" s="218"/>
      <c r="PZF2177" s="218"/>
      <c r="PZG2177" s="218"/>
      <c r="PZH2177" s="218"/>
      <c r="PZI2177" s="218"/>
      <c r="PZJ2177" s="218"/>
      <c r="PZK2177" s="218"/>
      <c r="PZL2177" s="218"/>
      <c r="PZM2177" s="218"/>
      <c r="PZN2177" s="218"/>
      <c r="PZO2177" s="218"/>
      <c r="PZP2177" s="218"/>
      <c r="PZQ2177" s="218"/>
      <c r="PZR2177" s="218"/>
      <c r="PZS2177" s="218"/>
      <c r="PZT2177" s="218"/>
      <c r="PZU2177" s="218"/>
      <c r="PZV2177" s="218"/>
      <c r="PZW2177" s="218"/>
      <c r="PZX2177" s="218"/>
      <c r="PZY2177" s="218"/>
      <c r="PZZ2177" s="218"/>
      <c r="QAA2177" s="218"/>
      <c r="QAB2177" s="218"/>
      <c r="QAC2177" s="218"/>
      <c r="QAD2177" s="218"/>
      <c r="QAE2177" s="218"/>
      <c r="QAF2177" s="218"/>
      <c r="QAG2177" s="218"/>
      <c r="QAH2177" s="218"/>
      <c r="QAI2177" s="218"/>
      <c r="QAJ2177" s="218"/>
      <c r="QAK2177" s="218"/>
      <c r="QAL2177" s="218"/>
      <c r="QAM2177" s="218"/>
      <c r="QAN2177" s="218"/>
      <c r="QAO2177" s="218"/>
      <c r="QAP2177" s="218"/>
      <c r="QAQ2177" s="218"/>
      <c r="QAR2177" s="218"/>
      <c r="QAS2177" s="218"/>
      <c r="QAT2177" s="218"/>
      <c r="QAU2177" s="218"/>
      <c r="QAV2177" s="218"/>
      <c r="QAW2177" s="218"/>
      <c r="QAX2177" s="218"/>
      <c r="QAY2177" s="218"/>
      <c r="QAZ2177" s="218"/>
      <c r="QBA2177" s="218"/>
      <c r="QBB2177" s="218"/>
      <c r="QBC2177" s="218"/>
      <c r="QBD2177" s="218"/>
      <c r="QBE2177" s="218"/>
      <c r="QBF2177" s="218"/>
      <c r="QBG2177" s="218"/>
      <c r="QBH2177" s="218"/>
      <c r="QBI2177" s="218"/>
      <c r="QBJ2177" s="218"/>
      <c r="QBK2177" s="218"/>
      <c r="QBL2177" s="218"/>
      <c r="QBM2177" s="218"/>
      <c r="QBN2177" s="218"/>
      <c r="QBO2177" s="218"/>
      <c r="QBP2177" s="218"/>
      <c r="QBQ2177" s="218"/>
      <c r="QBR2177" s="218"/>
      <c r="QBS2177" s="218"/>
      <c r="QBT2177" s="218"/>
      <c r="QBU2177" s="218"/>
      <c r="QBV2177" s="218"/>
      <c r="QBW2177" s="218"/>
      <c r="QBX2177" s="218"/>
      <c r="QBY2177" s="218"/>
      <c r="QBZ2177" s="218"/>
      <c r="QCA2177" s="218"/>
      <c r="QCB2177" s="218"/>
      <c r="QCC2177" s="218"/>
      <c r="QCD2177" s="218"/>
      <c r="QCE2177" s="218"/>
      <c r="QCF2177" s="218"/>
      <c r="QCG2177" s="218"/>
      <c r="QCH2177" s="218"/>
      <c r="QCI2177" s="218"/>
      <c r="QCJ2177" s="218"/>
      <c r="QCK2177" s="218"/>
      <c r="QCL2177" s="218"/>
      <c r="QCM2177" s="218"/>
      <c r="QCN2177" s="218"/>
      <c r="QCO2177" s="218"/>
      <c r="QCP2177" s="218"/>
      <c r="QCQ2177" s="218"/>
      <c r="QCR2177" s="218"/>
      <c r="QCS2177" s="218"/>
      <c r="QCT2177" s="218"/>
      <c r="QCU2177" s="218"/>
      <c r="QCV2177" s="218"/>
      <c r="QCW2177" s="218"/>
      <c r="QCX2177" s="218"/>
      <c r="QCY2177" s="218"/>
      <c r="QCZ2177" s="218"/>
      <c r="QDA2177" s="218"/>
      <c r="QDB2177" s="218"/>
      <c r="QDC2177" s="218"/>
      <c r="QDD2177" s="218"/>
      <c r="QDE2177" s="218"/>
      <c r="QDF2177" s="218"/>
      <c r="QDG2177" s="218"/>
      <c r="QDH2177" s="218"/>
      <c r="QDI2177" s="218"/>
      <c r="QDJ2177" s="218"/>
      <c r="QDK2177" s="218"/>
      <c r="QDL2177" s="218"/>
      <c r="QDM2177" s="218"/>
      <c r="QDN2177" s="218"/>
      <c r="QDO2177" s="218"/>
      <c r="QDP2177" s="218"/>
      <c r="QDQ2177" s="218"/>
      <c r="QDR2177" s="218"/>
      <c r="QDS2177" s="218"/>
      <c r="QDT2177" s="218"/>
      <c r="QDU2177" s="218"/>
      <c r="QDV2177" s="218"/>
      <c r="QDW2177" s="218"/>
      <c r="QDX2177" s="218"/>
      <c r="QDY2177" s="218"/>
      <c r="QDZ2177" s="218"/>
      <c r="QEA2177" s="218"/>
      <c r="QEB2177" s="218"/>
      <c r="QEC2177" s="218"/>
      <c r="QED2177" s="218"/>
      <c r="QEE2177" s="218"/>
      <c r="QEF2177" s="218"/>
      <c r="QEG2177" s="218"/>
      <c r="QEH2177" s="218"/>
      <c r="QEI2177" s="218"/>
      <c r="QEJ2177" s="218"/>
      <c r="QEK2177" s="218"/>
      <c r="QEL2177" s="218"/>
      <c r="QEM2177" s="218"/>
      <c r="QEN2177" s="218"/>
      <c r="QEO2177" s="218"/>
      <c r="QEP2177" s="218"/>
      <c r="QEQ2177" s="218"/>
      <c r="QER2177" s="218"/>
      <c r="QES2177" s="218"/>
      <c r="QET2177" s="218"/>
      <c r="QEU2177" s="218"/>
      <c r="QEV2177" s="218"/>
      <c r="QEW2177" s="218"/>
      <c r="QEX2177" s="218"/>
      <c r="QEY2177" s="218"/>
      <c r="QEZ2177" s="218"/>
      <c r="QFA2177" s="218"/>
      <c r="QFB2177" s="218"/>
      <c r="QFC2177" s="218"/>
      <c r="QFD2177" s="218"/>
      <c r="QFE2177" s="218"/>
      <c r="QFF2177" s="218"/>
      <c r="QFG2177" s="218"/>
      <c r="QFH2177" s="218"/>
      <c r="QFI2177" s="218"/>
      <c r="QFJ2177" s="218"/>
      <c r="QFK2177" s="218"/>
      <c r="QFL2177" s="218"/>
      <c r="QFM2177" s="218"/>
      <c r="QFN2177" s="218"/>
      <c r="QFO2177" s="218"/>
      <c r="QFP2177" s="218"/>
      <c r="QFQ2177" s="218"/>
      <c r="QFR2177" s="218"/>
      <c r="QFS2177" s="218"/>
      <c r="QFT2177" s="218"/>
      <c r="QFU2177" s="218"/>
      <c r="QFV2177" s="218"/>
      <c r="QFW2177" s="218"/>
      <c r="QFX2177" s="218"/>
      <c r="QFY2177" s="218"/>
      <c r="QFZ2177" s="218"/>
      <c r="QGA2177" s="218"/>
      <c r="QGB2177" s="218"/>
      <c r="QGC2177" s="218"/>
      <c r="QGD2177" s="218"/>
      <c r="QGE2177" s="218"/>
      <c r="QGF2177" s="218"/>
      <c r="QGG2177" s="218"/>
      <c r="QGH2177" s="218"/>
      <c r="QGI2177" s="218"/>
      <c r="QGJ2177" s="218"/>
      <c r="QGK2177" s="218"/>
      <c r="QGL2177" s="218"/>
      <c r="QGM2177" s="218"/>
      <c r="QGN2177" s="218"/>
      <c r="QGO2177" s="218"/>
      <c r="QGP2177" s="218"/>
      <c r="QGQ2177" s="218"/>
      <c r="QGR2177" s="218"/>
      <c r="QGS2177" s="218"/>
      <c r="QGT2177" s="218"/>
      <c r="QGU2177" s="218"/>
      <c r="QGV2177" s="218"/>
      <c r="QGW2177" s="218"/>
      <c r="QGX2177" s="218"/>
      <c r="QGY2177" s="218"/>
      <c r="QGZ2177" s="218"/>
      <c r="QHA2177" s="218"/>
      <c r="QHB2177" s="218"/>
      <c r="QHC2177" s="218"/>
      <c r="QHD2177" s="218"/>
      <c r="QHE2177" s="218"/>
      <c r="QHF2177" s="218"/>
      <c r="QHG2177" s="218"/>
      <c r="QHH2177" s="218"/>
      <c r="QHI2177" s="218"/>
      <c r="QHJ2177" s="218"/>
      <c r="QHK2177" s="218"/>
      <c r="QHL2177" s="218"/>
      <c r="QHM2177" s="218"/>
      <c r="QHN2177" s="218"/>
      <c r="QHO2177" s="218"/>
      <c r="QHP2177" s="218"/>
      <c r="QHQ2177" s="218"/>
      <c r="QHR2177" s="218"/>
      <c r="QHS2177" s="218"/>
      <c r="QHT2177" s="218"/>
      <c r="QHU2177" s="218"/>
      <c r="QHV2177" s="218"/>
      <c r="QHW2177" s="218"/>
      <c r="QHX2177" s="218"/>
      <c r="QHY2177" s="218"/>
      <c r="QHZ2177" s="218"/>
      <c r="QIA2177" s="218"/>
      <c r="QIB2177" s="218"/>
      <c r="QIC2177" s="218"/>
      <c r="QID2177" s="218"/>
      <c r="QIE2177" s="218"/>
      <c r="QIF2177" s="218"/>
      <c r="QIG2177" s="218"/>
      <c r="QIH2177" s="218"/>
      <c r="QII2177" s="218"/>
      <c r="QIJ2177" s="218"/>
      <c r="QIK2177" s="218"/>
      <c r="QIL2177" s="218"/>
      <c r="QIM2177" s="218"/>
      <c r="QIN2177" s="218"/>
      <c r="QIO2177" s="218"/>
      <c r="QIP2177" s="218"/>
      <c r="QIQ2177" s="218"/>
      <c r="QIR2177" s="218"/>
      <c r="QIS2177" s="218"/>
      <c r="QIT2177" s="218"/>
      <c r="QIU2177" s="218"/>
      <c r="QIV2177" s="218"/>
      <c r="QIW2177" s="218"/>
      <c r="QIX2177" s="218"/>
      <c r="QIY2177" s="218"/>
      <c r="QIZ2177" s="218"/>
      <c r="QJA2177" s="218"/>
      <c r="QJB2177" s="218"/>
      <c r="QJC2177" s="218"/>
      <c r="QJD2177" s="218"/>
      <c r="QJE2177" s="218"/>
      <c r="QJF2177" s="218"/>
      <c r="QJG2177" s="218"/>
      <c r="QJH2177" s="218"/>
      <c r="QJI2177" s="218"/>
      <c r="QJJ2177" s="218"/>
      <c r="QJK2177" s="218"/>
      <c r="QJL2177" s="218"/>
      <c r="QJM2177" s="218"/>
      <c r="QJN2177" s="218"/>
      <c r="QJO2177" s="218"/>
      <c r="QJP2177" s="218"/>
      <c r="QJQ2177" s="218"/>
      <c r="QJR2177" s="218"/>
      <c r="QJS2177" s="218"/>
      <c r="QJT2177" s="218"/>
      <c r="QJU2177" s="218"/>
      <c r="QJV2177" s="218"/>
      <c r="QJW2177" s="218"/>
      <c r="QJX2177" s="218"/>
      <c r="QJY2177" s="218"/>
      <c r="QJZ2177" s="218"/>
      <c r="QKA2177" s="218"/>
      <c r="QKB2177" s="218"/>
      <c r="QKC2177" s="218"/>
      <c r="QKD2177" s="218"/>
      <c r="QKE2177" s="218"/>
      <c r="QKF2177" s="218"/>
      <c r="QKG2177" s="218"/>
      <c r="QKH2177" s="218"/>
      <c r="QKI2177" s="218"/>
      <c r="QKJ2177" s="218"/>
      <c r="QKK2177" s="218"/>
      <c r="QKL2177" s="218"/>
      <c r="QKM2177" s="218"/>
      <c r="QKN2177" s="218"/>
      <c r="QKO2177" s="218"/>
      <c r="QKP2177" s="218"/>
      <c r="QKQ2177" s="218"/>
      <c r="QKR2177" s="218"/>
      <c r="QKS2177" s="218"/>
      <c r="QKT2177" s="218"/>
      <c r="QKU2177" s="218"/>
      <c r="QKV2177" s="218"/>
      <c r="QKW2177" s="218"/>
      <c r="QKX2177" s="218"/>
      <c r="QKY2177" s="218"/>
      <c r="QKZ2177" s="218"/>
      <c r="QLA2177" s="218"/>
      <c r="QLB2177" s="218"/>
      <c r="QLC2177" s="218"/>
      <c r="QLD2177" s="218"/>
      <c r="QLE2177" s="218"/>
      <c r="QLF2177" s="218"/>
      <c r="QLG2177" s="218"/>
      <c r="QLH2177" s="218"/>
      <c r="QLI2177" s="218"/>
      <c r="QLJ2177" s="218"/>
      <c r="QLK2177" s="218"/>
      <c r="QLL2177" s="218"/>
      <c r="QLM2177" s="218"/>
      <c r="QLN2177" s="218"/>
      <c r="QLO2177" s="218"/>
      <c r="QLP2177" s="218"/>
      <c r="QLQ2177" s="218"/>
      <c r="QLR2177" s="218"/>
      <c r="QLS2177" s="218"/>
      <c r="QLT2177" s="218"/>
      <c r="QLU2177" s="218"/>
      <c r="QLV2177" s="218"/>
      <c r="QLW2177" s="218"/>
      <c r="QLX2177" s="218"/>
      <c r="QLY2177" s="218"/>
      <c r="QLZ2177" s="218"/>
      <c r="QMA2177" s="218"/>
      <c r="QMB2177" s="218"/>
      <c r="QMC2177" s="218"/>
      <c r="QMD2177" s="218"/>
      <c r="QME2177" s="218"/>
      <c r="QMF2177" s="218"/>
      <c r="QMG2177" s="218"/>
      <c r="QMH2177" s="218"/>
      <c r="QMI2177" s="218"/>
      <c r="QMJ2177" s="218"/>
      <c r="QMK2177" s="218"/>
      <c r="QML2177" s="218"/>
      <c r="QMM2177" s="218"/>
      <c r="QMN2177" s="218"/>
      <c r="QMO2177" s="218"/>
      <c r="QMP2177" s="218"/>
      <c r="QMQ2177" s="218"/>
      <c r="QMR2177" s="218"/>
      <c r="QMS2177" s="218"/>
      <c r="QMT2177" s="218"/>
      <c r="QMU2177" s="218"/>
      <c r="QMV2177" s="218"/>
      <c r="QMW2177" s="218"/>
      <c r="QMX2177" s="218"/>
      <c r="QMY2177" s="218"/>
      <c r="QMZ2177" s="218"/>
      <c r="QNA2177" s="218"/>
      <c r="QNB2177" s="218"/>
      <c r="QNC2177" s="218"/>
      <c r="QND2177" s="218"/>
      <c r="QNE2177" s="218"/>
      <c r="QNF2177" s="218"/>
      <c r="QNG2177" s="218"/>
      <c r="QNH2177" s="218"/>
      <c r="QNI2177" s="218"/>
      <c r="QNJ2177" s="218"/>
      <c r="QNK2177" s="218"/>
      <c r="QNL2177" s="218"/>
      <c r="QNM2177" s="218"/>
      <c r="QNN2177" s="218"/>
      <c r="QNO2177" s="218"/>
      <c r="QNP2177" s="218"/>
      <c r="QNQ2177" s="218"/>
      <c r="QNR2177" s="218"/>
      <c r="QNS2177" s="218"/>
      <c r="QNT2177" s="218"/>
      <c r="QNU2177" s="218"/>
      <c r="QNV2177" s="218"/>
      <c r="QNW2177" s="218"/>
      <c r="QNX2177" s="218"/>
      <c r="QNY2177" s="218"/>
      <c r="QNZ2177" s="218"/>
      <c r="QOA2177" s="218"/>
      <c r="QOB2177" s="218"/>
      <c r="QOC2177" s="218"/>
      <c r="QOD2177" s="218"/>
      <c r="QOE2177" s="218"/>
      <c r="QOF2177" s="218"/>
      <c r="QOG2177" s="218"/>
      <c r="QOH2177" s="218"/>
      <c r="QOI2177" s="218"/>
      <c r="QOJ2177" s="218"/>
      <c r="QOK2177" s="218"/>
      <c r="QOL2177" s="218"/>
      <c r="QOM2177" s="218"/>
      <c r="QON2177" s="218"/>
      <c r="QOO2177" s="218"/>
      <c r="QOP2177" s="218"/>
      <c r="QOQ2177" s="218"/>
      <c r="QOR2177" s="218"/>
      <c r="QOS2177" s="218"/>
      <c r="QOT2177" s="218"/>
      <c r="QOU2177" s="218"/>
      <c r="QOV2177" s="218"/>
      <c r="QOW2177" s="218"/>
      <c r="QOX2177" s="218"/>
      <c r="QOY2177" s="218"/>
      <c r="QOZ2177" s="218"/>
      <c r="QPA2177" s="218"/>
      <c r="QPB2177" s="218"/>
      <c r="QPC2177" s="218"/>
      <c r="QPD2177" s="218"/>
      <c r="QPE2177" s="218"/>
      <c r="QPF2177" s="218"/>
      <c r="QPG2177" s="218"/>
      <c r="QPH2177" s="218"/>
      <c r="QPI2177" s="218"/>
      <c r="QPJ2177" s="218"/>
      <c r="QPK2177" s="218"/>
      <c r="QPL2177" s="218"/>
      <c r="QPM2177" s="218"/>
      <c r="QPN2177" s="218"/>
      <c r="QPO2177" s="218"/>
      <c r="QPP2177" s="218"/>
      <c r="QPQ2177" s="218"/>
      <c r="QPR2177" s="218"/>
      <c r="QPS2177" s="218"/>
      <c r="QPT2177" s="218"/>
      <c r="QPU2177" s="218"/>
      <c r="QPV2177" s="218"/>
      <c r="QPW2177" s="218"/>
      <c r="QPX2177" s="218"/>
      <c r="QPY2177" s="218"/>
      <c r="QPZ2177" s="218"/>
      <c r="QQA2177" s="218"/>
      <c r="QQB2177" s="218"/>
      <c r="QQC2177" s="218"/>
      <c r="QQD2177" s="218"/>
      <c r="QQE2177" s="218"/>
      <c r="QQF2177" s="218"/>
      <c r="QQG2177" s="218"/>
      <c r="QQH2177" s="218"/>
      <c r="QQI2177" s="218"/>
      <c r="QQJ2177" s="218"/>
      <c r="QQK2177" s="218"/>
      <c r="QQL2177" s="218"/>
      <c r="QQM2177" s="218"/>
      <c r="QQN2177" s="218"/>
      <c r="QQO2177" s="218"/>
      <c r="QQP2177" s="218"/>
      <c r="QQQ2177" s="218"/>
      <c r="QQR2177" s="218"/>
      <c r="QQS2177" s="218"/>
      <c r="QQT2177" s="218"/>
      <c r="QQU2177" s="218"/>
      <c r="QQV2177" s="218"/>
      <c r="QQW2177" s="218"/>
      <c r="QQX2177" s="218"/>
      <c r="QQY2177" s="218"/>
      <c r="QQZ2177" s="218"/>
      <c r="QRA2177" s="218"/>
      <c r="QRB2177" s="218"/>
      <c r="QRC2177" s="218"/>
      <c r="QRD2177" s="218"/>
      <c r="QRE2177" s="218"/>
      <c r="QRF2177" s="218"/>
      <c r="QRG2177" s="218"/>
      <c r="QRH2177" s="218"/>
      <c r="QRI2177" s="218"/>
      <c r="QRJ2177" s="218"/>
      <c r="QRK2177" s="218"/>
      <c r="QRL2177" s="218"/>
      <c r="QRM2177" s="218"/>
      <c r="QRN2177" s="218"/>
      <c r="QRO2177" s="218"/>
      <c r="QRP2177" s="218"/>
      <c r="QRQ2177" s="218"/>
      <c r="QRR2177" s="218"/>
      <c r="QRS2177" s="218"/>
      <c r="QRT2177" s="218"/>
      <c r="QRU2177" s="218"/>
      <c r="QRV2177" s="218"/>
      <c r="QRW2177" s="218"/>
      <c r="QRX2177" s="218"/>
      <c r="QRY2177" s="218"/>
      <c r="QRZ2177" s="218"/>
      <c r="QSA2177" s="218"/>
      <c r="QSB2177" s="218"/>
      <c r="QSC2177" s="218"/>
      <c r="QSD2177" s="218"/>
      <c r="QSE2177" s="218"/>
      <c r="QSF2177" s="218"/>
      <c r="QSG2177" s="218"/>
      <c r="QSH2177" s="218"/>
      <c r="QSI2177" s="218"/>
      <c r="QSJ2177" s="218"/>
      <c r="QSK2177" s="218"/>
      <c r="QSL2177" s="218"/>
      <c r="QSM2177" s="218"/>
      <c r="QSN2177" s="218"/>
      <c r="QSO2177" s="218"/>
      <c r="QSP2177" s="218"/>
      <c r="QSQ2177" s="218"/>
      <c r="QSR2177" s="218"/>
      <c r="QSS2177" s="218"/>
      <c r="QST2177" s="218"/>
      <c r="QSU2177" s="218"/>
      <c r="QSV2177" s="218"/>
      <c r="QSW2177" s="218"/>
      <c r="QSX2177" s="218"/>
      <c r="QSY2177" s="218"/>
      <c r="QSZ2177" s="218"/>
      <c r="QTA2177" s="218"/>
      <c r="QTB2177" s="218"/>
      <c r="QTC2177" s="218"/>
      <c r="QTD2177" s="218"/>
      <c r="QTE2177" s="218"/>
      <c r="QTF2177" s="218"/>
      <c r="QTG2177" s="218"/>
      <c r="QTH2177" s="218"/>
      <c r="QTI2177" s="218"/>
      <c r="QTJ2177" s="218"/>
      <c r="QTK2177" s="218"/>
      <c r="QTL2177" s="218"/>
      <c r="QTM2177" s="218"/>
      <c r="QTN2177" s="218"/>
      <c r="QTO2177" s="218"/>
      <c r="QTP2177" s="218"/>
      <c r="QTQ2177" s="218"/>
      <c r="QTR2177" s="218"/>
      <c r="QTS2177" s="218"/>
      <c r="QTT2177" s="218"/>
      <c r="QTU2177" s="218"/>
      <c r="QTV2177" s="218"/>
      <c r="QTW2177" s="218"/>
      <c r="QTX2177" s="218"/>
      <c r="QTY2177" s="218"/>
      <c r="QTZ2177" s="218"/>
      <c r="QUA2177" s="218"/>
      <c r="QUB2177" s="218"/>
      <c r="QUC2177" s="218"/>
      <c r="QUD2177" s="218"/>
      <c r="QUE2177" s="218"/>
      <c r="QUF2177" s="218"/>
      <c r="QUG2177" s="218"/>
      <c r="QUH2177" s="218"/>
      <c r="QUI2177" s="218"/>
      <c r="QUJ2177" s="218"/>
      <c r="QUK2177" s="218"/>
      <c r="QUL2177" s="218"/>
      <c r="QUM2177" s="218"/>
      <c r="QUN2177" s="218"/>
      <c r="QUO2177" s="218"/>
      <c r="QUP2177" s="218"/>
      <c r="QUQ2177" s="218"/>
      <c r="QUR2177" s="218"/>
      <c r="QUS2177" s="218"/>
      <c r="QUT2177" s="218"/>
      <c r="QUU2177" s="218"/>
      <c r="QUV2177" s="218"/>
      <c r="QUW2177" s="218"/>
      <c r="QUX2177" s="218"/>
      <c r="QUY2177" s="218"/>
      <c r="QUZ2177" s="218"/>
      <c r="QVA2177" s="218"/>
      <c r="QVB2177" s="218"/>
      <c r="QVC2177" s="218"/>
      <c r="QVD2177" s="218"/>
      <c r="QVE2177" s="218"/>
      <c r="QVF2177" s="218"/>
      <c r="QVG2177" s="218"/>
      <c r="QVH2177" s="218"/>
      <c r="QVI2177" s="218"/>
      <c r="QVJ2177" s="218"/>
      <c r="QVK2177" s="218"/>
      <c r="QVL2177" s="218"/>
      <c r="QVM2177" s="218"/>
      <c r="QVN2177" s="218"/>
      <c r="QVO2177" s="218"/>
      <c r="QVP2177" s="218"/>
      <c r="QVQ2177" s="218"/>
      <c r="QVR2177" s="218"/>
      <c r="QVS2177" s="218"/>
      <c r="QVT2177" s="218"/>
      <c r="QVU2177" s="218"/>
      <c r="QVV2177" s="218"/>
      <c r="QVW2177" s="218"/>
      <c r="QVX2177" s="218"/>
      <c r="QVY2177" s="218"/>
      <c r="QVZ2177" s="218"/>
      <c r="QWA2177" s="218"/>
      <c r="QWB2177" s="218"/>
      <c r="QWC2177" s="218"/>
      <c r="QWD2177" s="218"/>
      <c r="QWE2177" s="218"/>
      <c r="QWF2177" s="218"/>
      <c r="QWG2177" s="218"/>
      <c r="QWH2177" s="218"/>
      <c r="QWI2177" s="218"/>
      <c r="QWJ2177" s="218"/>
      <c r="QWK2177" s="218"/>
      <c r="QWL2177" s="218"/>
      <c r="QWM2177" s="218"/>
      <c r="QWN2177" s="218"/>
      <c r="QWO2177" s="218"/>
      <c r="QWP2177" s="218"/>
      <c r="QWQ2177" s="218"/>
      <c r="QWR2177" s="218"/>
      <c r="QWS2177" s="218"/>
      <c r="QWT2177" s="218"/>
      <c r="QWU2177" s="218"/>
      <c r="QWV2177" s="218"/>
      <c r="QWW2177" s="218"/>
      <c r="QWX2177" s="218"/>
      <c r="QWY2177" s="218"/>
      <c r="QWZ2177" s="218"/>
      <c r="QXA2177" s="218"/>
      <c r="QXB2177" s="218"/>
      <c r="QXC2177" s="218"/>
      <c r="QXD2177" s="218"/>
      <c r="QXE2177" s="218"/>
      <c r="QXF2177" s="218"/>
      <c r="QXG2177" s="218"/>
      <c r="QXH2177" s="218"/>
      <c r="QXI2177" s="218"/>
      <c r="QXJ2177" s="218"/>
      <c r="QXK2177" s="218"/>
      <c r="QXL2177" s="218"/>
      <c r="QXM2177" s="218"/>
      <c r="QXN2177" s="218"/>
      <c r="QXO2177" s="218"/>
      <c r="QXP2177" s="218"/>
      <c r="QXQ2177" s="218"/>
      <c r="QXR2177" s="218"/>
      <c r="QXS2177" s="218"/>
      <c r="QXT2177" s="218"/>
      <c r="QXU2177" s="218"/>
      <c r="QXV2177" s="218"/>
      <c r="QXW2177" s="218"/>
      <c r="QXX2177" s="218"/>
      <c r="QXY2177" s="218"/>
      <c r="QXZ2177" s="218"/>
      <c r="QYA2177" s="218"/>
      <c r="QYB2177" s="218"/>
      <c r="QYC2177" s="218"/>
      <c r="QYD2177" s="218"/>
      <c r="QYE2177" s="218"/>
      <c r="QYF2177" s="218"/>
      <c r="QYG2177" s="218"/>
      <c r="QYH2177" s="218"/>
      <c r="QYI2177" s="218"/>
      <c r="QYJ2177" s="218"/>
      <c r="QYK2177" s="218"/>
      <c r="QYL2177" s="218"/>
      <c r="QYM2177" s="218"/>
      <c r="QYN2177" s="218"/>
      <c r="QYO2177" s="218"/>
      <c r="QYP2177" s="218"/>
      <c r="QYQ2177" s="218"/>
      <c r="QYR2177" s="218"/>
      <c r="QYS2177" s="218"/>
      <c r="QYT2177" s="218"/>
      <c r="QYU2177" s="218"/>
      <c r="QYV2177" s="218"/>
      <c r="QYW2177" s="218"/>
      <c r="QYX2177" s="218"/>
      <c r="QYY2177" s="218"/>
      <c r="QYZ2177" s="218"/>
      <c r="QZA2177" s="218"/>
      <c r="QZB2177" s="218"/>
      <c r="QZC2177" s="218"/>
      <c r="QZD2177" s="218"/>
      <c r="QZE2177" s="218"/>
      <c r="QZF2177" s="218"/>
      <c r="QZG2177" s="218"/>
      <c r="QZH2177" s="218"/>
      <c r="QZI2177" s="218"/>
      <c r="QZJ2177" s="218"/>
      <c r="QZK2177" s="218"/>
      <c r="QZL2177" s="218"/>
      <c r="QZM2177" s="218"/>
      <c r="QZN2177" s="218"/>
      <c r="QZO2177" s="218"/>
      <c r="QZP2177" s="218"/>
      <c r="QZQ2177" s="218"/>
      <c r="QZR2177" s="218"/>
      <c r="QZS2177" s="218"/>
      <c r="QZT2177" s="218"/>
      <c r="QZU2177" s="218"/>
      <c r="QZV2177" s="218"/>
      <c r="QZW2177" s="218"/>
      <c r="QZX2177" s="218"/>
      <c r="QZY2177" s="218"/>
      <c r="QZZ2177" s="218"/>
      <c r="RAA2177" s="218"/>
      <c r="RAB2177" s="218"/>
      <c r="RAC2177" s="218"/>
      <c r="RAD2177" s="218"/>
      <c r="RAE2177" s="218"/>
      <c r="RAF2177" s="218"/>
      <c r="RAG2177" s="218"/>
      <c r="RAH2177" s="218"/>
      <c r="RAI2177" s="218"/>
      <c r="RAJ2177" s="218"/>
      <c r="RAK2177" s="218"/>
      <c r="RAL2177" s="218"/>
      <c r="RAM2177" s="218"/>
      <c r="RAN2177" s="218"/>
      <c r="RAO2177" s="218"/>
      <c r="RAP2177" s="218"/>
      <c r="RAQ2177" s="218"/>
      <c r="RAR2177" s="218"/>
      <c r="RAS2177" s="218"/>
      <c r="RAT2177" s="218"/>
      <c r="RAU2177" s="218"/>
      <c r="RAV2177" s="218"/>
      <c r="RAW2177" s="218"/>
      <c r="RAX2177" s="218"/>
      <c r="RAY2177" s="218"/>
      <c r="RAZ2177" s="218"/>
      <c r="RBA2177" s="218"/>
      <c r="RBB2177" s="218"/>
      <c r="RBC2177" s="218"/>
      <c r="RBD2177" s="218"/>
      <c r="RBE2177" s="218"/>
      <c r="RBF2177" s="218"/>
      <c r="RBG2177" s="218"/>
      <c r="RBH2177" s="218"/>
      <c r="RBI2177" s="218"/>
      <c r="RBJ2177" s="218"/>
      <c r="RBK2177" s="218"/>
      <c r="RBL2177" s="218"/>
      <c r="RBM2177" s="218"/>
      <c r="RBN2177" s="218"/>
      <c r="RBO2177" s="218"/>
      <c r="RBP2177" s="218"/>
      <c r="RBQ2177" s="218"/>
      <c r="RBR2177" s="218"/>
      <c r="RBS2177" s="218"/>
      <c r="RBT2177" s="218"/>
      <c r="RBU2177" s="218"/>
      <c r="RBV2177" s="218"/>
      <c r="RBW2177" s="218"/>
      <c r="RBX2177" s="218"/>
      <c r="RBY2177" s="218"/>
      <c r="RBZ2177" s="218"/>
      <c r="RCA2177" s="218"/>
      <c r="RCB2177" s="218"/>
      <c r="RCC2177" s="218"/>
      <c r="RCD2177" s="218"/>
      <c r="RCE2177" s="218"/>
      <c r="RCF2177" s="218"/>
      <c r="RCG2177" s="218"/>
      <c r="RCH2177" s="218"/>
      <c r="RCI2177" s="218"/>
      <c r="RCJ2177" s="218"/>
      <c r="RCK2177" s="218"/>
      <c r="RCL2177" s="218"/>
      <c r="RCM2177" s="218"/>
      <c r="RCN2177" s="218"/>
      <c r="RCO2177" s="218"/>
      <c r="RCP2177" s="218"/>
      <c r="RCQ2177" s="218"/>
      <c r="RCR2177" s="218"/>
      <c r="RCS2177" s="218"/>
      <c r="RCT2177" s="218"/>
      <c r="RCU2177" s="218"/>
      <c r="RCV2177" s="218"/>
      <c r="RCW2177" s="218"/>
      <c r="RCX2177" s="218"/>
      <c r="RCY2177" s="218"/>
      <c r="RCZ2177" s="218"/>
      <c r="RDA2177" s="218"/>
      <c r="RDB2177" s="218"/>
      <c r="RDC2177" s="218"/>
      <c r="RDD2177" s="218"/>
      <c r="RDE2177" s="218"/>
      <c r="RDF2177" s="218"/>
      <c r="RDG2177" s="218"/>
      <c r="RDH2177" s="218"/>
      <c r="RDI2177" s="218"/>
      <c r="RDJ2177" s="218"/>
      <c r="RDK2177" s="218"/>
      <c r="RDL2177" s="218"/>
      <c r="RDM2177" s="218"/>
      <c r="RDN2177" s="218"/>
      <c r="RDO2177" s="218"/>
      <c r="RDP2177" s="218"/>
      <c r="RDQ2177" s="218"/>
      <c r="RDR2177" s="218"/>
      <c r="RDS2177" s="218"/>
      <c r="RDT2177" s="218"/>
      <c r="RDU2177" s="218"/>
      <c r="RDV2177" s="218"/>
      <c r="RDW2177" s="218"/>
      <c r="RDX2177" s="218"/>
      <c r="RDY2177" s="218"/>
      <c r="RDZ2177" s="218"/>
      <c r="REA2177" s="218"/>
      <c r="REB2177" s="218"/>
      <c r="REC2177" s="218"/>
      <c r="RED2177" s="218"/>
      <c r="REE2177" s="218"/>
      <c r="REF2177" s="218"/>
      <c r="REG2177" s="218"/>
      <c r="REH2177" s="218"/>
      <c r="REI2177" s="218"/>
      <c r="REJ2177" s="218"/>
      <c r="REK2177" s="218"/>
      <c r="REL2177" s="218"/>
      <c r="REM2177" s="218"/>
      <c r="REN2177" s="218"/>
      <c r="REO2177" s="218"/>
      <c r="REP2177" s="218"/>
      <c r="REQ2177" s="218"/>
      <c r="RER2177" s="218"/>
      <c r="RES2177" s="218"/>
      <c r="RET2177" s="218"/>
      <c r="REU2177" s="218"/>
      <c r="REV2177" s="218"/>
      <c r="REW2177" s="218"/>
      <c r="REX2177" s="218"/>
      <c r="REY2177" s="218"/>
      <c r="REZ2177" s="218"/>
      <c r="RFA2177" s="218"/>
      <c r="RFB2177" s="218"/>
      <c r="RFC2177" s="218"/>
      <c r="RFD2177" s="218"/>
      <c r="RFE2177" s="218"/>
      <c r="RFF2177" s="218"/>
      <c r="RFG2177" s="218"/>
      <c r="RFH2177" s="218"/>
      <c r="RFI2177" s="218"/>
      <c r="RFJ2177" s="218"/>
      <c r="RFK2177" s="218"/>
      <c r="RFL2177" s="218"/>
      <c r="RFM2177" s="218"/>
      <c r="RFN2177" s="218"/>
      <c r="RFO2177" s="218"/>
      <c r="RFP2177" s="218"/>
      <c r="RFQ2177" s="218"/>
      <c r="RFR2177" s="218"/>
      <c r="RFS2177" s="218"/>
      <c r="RFT2177" s="218"/>
      <c r="RFU2177" s="218"/>
      <c r="RFV2177" s="218"/>
      <c r="RFW2177" s="218"/>
      <c r="RFX2177" s="218"/>
      <c r="RFY2177" s="218"/>
      <c r="RFZ2177" s="218"/>
      <c r="RGA2177" s="218"/>
      <c r="RGB2177" s="218"/>
      <c r="RGC2177" s="218"/>
      <c r="RGD2177" s="218"/>
      <c r="RGE2177" s="218"/>
      <c r="RGF2177" s="218"/>
      <c r="RGG2177" s="218"/>
      <c r="RGH2177" s="218"/>
      <c r="RGI2177" s="218"/>
      <c r="RGJ2177" s="218"/>
      <c r="RGK2177" s="218"/>
      <c r="RGL2177" s="218"/>
      <c r="RGM2177" s="218"/>
      <c r="RGN2177" s="218"/>
      <c r="RGO2177" s="218"/>
      <c r="RGP2177" s="218"/>
      <c r="RGQ2177" s="218"/>
      <c r="RGR2177" s="218"/>
      <c r="RGS2177" s="218"/>
      <c r="RGT2177" s="218"/>
      <c r="RGU2177" s="218"/>
      <c r="RGV2177" s="218"/>
      <c r="RGW2177" s="218"/>
      <c r="RGX2177" s="218"/>
      <c r="RGY2177" s="218"/>
      <c r="RGZ2177" s="218"/>
      <c r="RHA2177" s="218"/>
      <c r="RHB2177" s="218"/>
      <c r="RHC2177" s="218"/>
      <c r="RHD2177" s="218"/>
      <c r="RHE2177" s="218"/>
      <c r="RHF2177" s="218"/>
      <c r="RHG2177" s="218"/>
      <c r="RHH2177" s="218"/>
      <c r="RHI2177" s="218"/>
      <c r="RHJ2177" s="218"/>
      <c r="RHK2177" s="218"/>
      <c r="RHL2177" s="218"/>
      <c r="RHM2177" s="218"/>
      <c r="RHN2177" s="218"/>
      <c r="RHO2177" s="218"/>
      <c r="RHP2177" s="218"/>
      <c r="RHQ2177" s="218"/>
      <c r="RHR2177" s="218"/>
      <c r="RHS2177" s="218"/>
      <c r="RHT2177" s="218"/>
      <c r="RHU2177" s="218"/>
      <c r="RHV2177" s="218"/>
      <c r="RHW2177" s="218"/>
      <c r="RHX2177" s="218"/>
      <c r="RHY2177" s="218"/>
      <c r="RHZ2177" s="218"/>
      <c r="RIA2177" s="218"/>
      <c r="RIB2177" s="218"/>
      <c r="RIC2177" s="218"/>
      <c r="RID2177" s="218"/>
      <c r="RIE2177" s="218"/>
      <c r="RIF2177" s="218"/>
      <c r="RIG2177" s="218"/>
      <c r="RIH2177" s="218"/>
      <c r="RII2177" s="218"/>
      <c r="RIJ2177" s="218"/>
      <c r="RIK2177" s="218"/>
      <c r="RIL2177" s="218"/>
      <c r="RIM2177" s="218"/>
      <c r="RIN2177" s="218"/>
      <c r="RIO2177" s="218"/>
      <c r="RIP2177" s="218"/>
      <c r="RIQ2177" s="218"/>
      <c r="RIR2177" s="218"/>
      <c r="RIS2177" s="218"/>
      <c r="RIT2177" s="218"/>
      <c r="RIU2177" s="218"/>
      <c r="RIV2177" s="218"/>
      <c r="RIW2177" s="218"/>
      <c r="RIX2177" s="218"/>
      <c r="RIY2177" s="218"/>
      <c r="RIZ2177" s="218"/>
      <c r="RJA2177" s="218"/>
      <c r="RJB2177" s="218"/>
      <c r="RJC2177" s="218"/>
      <c r="RJD2177" s="218"/>
      <c r="RJE2177" s="218"/>
      <c r="RJF2177" s="218"/>
      <c r="RJG2177" s="218"/>
      <c r="RJH2177" s="218"/>
      <c r="RJI2177" s="218"/>
      <c r="RJJ2177" s="218"/>
      <c r="RJK2177" s="218"/>
      <c r="RJL2177" s="218"/>
      <c r="RJM2177" s="218"/>
      <c r="RJN2177" s="218"/>
      <c r="RJO2177" s="218"/>
      <c r="RJP2177" s="218"/>
      <c r="RJQ2177" s="218"/>
      <c r="RJR2177" s="218"/>
      <c r="RJS2177" s="218"/>
      <c r="RJT2177" s="218"/>
      <c r="RJU2177" s="218"/>
      <c r="RJV2177" s="218"/>
      <c r="RJW2177" s="218"/>
      <c r="RJX2177" s="218"/>
      <c r="RJY2177" s="218"/>
      <c r="RJZ2177" s="218"/>
      <c r="RKA2177" s="218"/>
      <c r="RKB2177" s="218"/>
      <c r="RKC2177" s="218"/>
      <c r="RKD2177" s="218"/>
      <c r="RKE2177" s="218"/>
      <c r="RKF2177" s="218"/>
      <c r="RKG2177" s="218"/>
      <c r="RKH2177" s="218"/>
      <c r="RKI2177" s="218"/>
      <c r="RKJ2177" s="218"/>
      <c r="RKK2177" s="218"/>
      <c r="RKL2177" s="218"/>
      <c r="RKM2177" s="218"/>
      <c r="RKN2177" s="218"/>
      <c r="RKO2177" s="218"/>
      <c r="RKP2177" s="218"/>
      <c r="RKQ2177" s="218"/>
      <c r="RKR2177" s="218"/>
      <c r="RKS2177" s="218"/>
      <c r="RKT2177" s="218"/>
      <c r="RKU2177" s="218"/>
      <c r="RKV2177" s="218"/>
      <c r="RKW2177" s="218"/>
      <c r="RKX2177" s="218"/>
      <c r="RKY2177" s="218"/>
      <c r="RKZ2177" s="218"/>
      <c r="RLA2177" s="218"/>
      <c r="RLB2177" s="218"/>
      <c r="RLC2177" s="218"/>
      <c r="RLD2177" s="218"/>
      <c r="RLE2177" s="218"/>
      <c r="RLF2177" s="218"/>
      <c r="RLG2177" s="218"/>
      <c r="RLH2177" s="218"/>
      <c r="RLI2177" s="218"/>
      <c r="RLJ2177" s="218"/>
      <c r="RLK2177" s="218"/>
      <c r="RLL2177" s="218"/>
      <c r="RLM2177" s="218"/>
      <c r="RLN2177" s="218"/>
      <c r="RLO2177" s="218"/>
      <c r="RLP2177" s="218"/>
      <c r="RLQ2177" s="218"/>
      <c r="RLR2177" s="218"/>
      <c r="RLS2177" s="218"/>
      <c r="RLT2177" s="218"/>
      <c r="RLU2177" s="218"/>
      <c r="RLV2177" s="218"/>
      <c r="RLW2177" s="218"/>
      <c r="RLX2177" s="218"/>
      <c r="RLY2177" s="218"/>
      <c r="RLZ2177" s="218"/>
      <c r="RMA2177" s="218"/>
      <c r="RMB2177" s="218"/>
      <c r="RMC2177" s="218"/>
      <c r="RMD2177" s="218"/>
      <c r="RME2177" s="218"/>
      <c r="RMF2177" s="218"/>
      <c r="RMG2177" s="218"/>
      <c r="RMH2177" s="218"/>
      <c r="RMI2177" s="218"/>
      <c r="RMJ2177" s="218"/>
      <c r="RMK2177" s="218"/>
      <c r="RML2177" s="218"/>
      <c r="RMM2177" s="218"/>
      <c r="RMN2177" s="218"/>
      <c r="RMO2177" s="218"/>
      <c r="RMP2177" s="218"/>
      <c r="RMQ2177" s="218"/>
      <c r="RMR2177" s="218"/>
      <c r="RMS2177" s="218"/>
      <c r="RMT2177" s="218"/>
      <c r="RMU2177" s="218"/>
      <c r="RMV2177" s="218"/>
      <c r="RMW2177" s="218"/>
      <c r="RMX2177" s="218"/>
      <c r="RMY2177" s="218"/>
      <c r="RMZ2177" s="218"/>
      <c r="RNA2177" s="218"/>
      <c r="RNB2177" s="218"/>
      <c r="RNC2177" s="218"/>
      <c r="RND2177" s="218"/>
      <c r="RNE2177" s="218"/>
      <c r="RNF2177" s="218"/>
      <c r="RNG2177" s="218"/>
      <c r="RNH2177" s="218"/>
      <c r="RNI2177" s="218"/>
      <c r="RNJ2177" s="218"/>
      <c r="RNK2177" s="218"/>
      <c r="RNL2177" s="218"/>
      <c r="RNM2177" s="218"/>
      <c r="RNN2177" s="218"/>
      <c r="RNO2177" s="218"/>
      <c r="RNP2177" s="218"/>
      <c r="RNQ2177" s="218"/>
      <c r="RNR2177" s="218"/>
      <c r="RNS2177" s="218"/>
      <c r="RNT2177" s="218"/>
      <c r="RNU2177" s="218"/>
      <c r="RNV2177" s="218"/>
      <c r="RNW2177" s="218"/>
      <c r="RNX2177" s="218"/>
      <c r="RNY2177" s="218"/>
      <c r="RNZ2177" s="218"/>
      <c r="ROA2177" s="218"/>
      <c r="ROB2177" s="218"/>
      <c r="ROC2177" s="218"/>
      <c r="ROD2177" s="218"/>
      <c r="ROE2177" s="218"/>
      <c r="ROF2177" s="218"/>
      <c r="ROG2177" s="218"/>
      <c r="ROH2177" s="218"/>
      <c r="ROI2177" s="218"/>
      <c r="ROJ2177" s="218"/>
      <c r="ROK2177" s="218"/>
      <c r="ROL2177" s="218"/>
      <c r="ROM2177" s="218"/>
      <c r="RON2177" s="218"/>
      <c r="ROO2177" s="218"/>
      <c r="ROP2177" s="218"/>
      <c r="ROQ2177" s="218"/>
      <c r="ROR2177" s="218"/>
      <c r="ROS2177" s="218"/>
      <c r="ROT2177" s="218"/>
      <c r="ROU2177" s="218"/>
      <c r="ROV2177" s="218"/>
      <c r="ROW2177" s="218"/>
      <c r="ROX2177" s="218"/>
      <c r="ROY2177" s="218"/>
      <c r="ROZ2177" s="218"/>
      <c r="RPA2177" s="218"/>
      <c r="RPB2177" s="218"/>
      <c r="RPC2177" s="218"/>
      <c r="RPD2177" s="218"/>
      <c r="RPE2177" s="218"/>
      <c r="RPF2177" s="218"/>
      <c r="RPG2177" s="218"/>
      <c r="RPH2177" s="218"/>
      <c r="RPI2177" s="218"/>
      <c r="RPJ2177" s="218"/>
      <c r="RPK2177" s="218"/>
      <c r="RPL2177" s="218"/>
      <c r="RPM2177" s="218"/>
      <c r="RPN2177" s="218"/>
      <c r="RPO2177" s="218"/>
      <c r="RPP2177" s="218"/>
      <c r="RPQ2177" s="218"/>
      <c r="RPR2177" s="218"/>
      <c r="RPS2177" s="218"/>
      <c r="RPT2177" s="218"/>
      <c r="RPU2177" s="218"/>
      <c r="RPV2177" s="218"/>
      <c r="RPW2177" s="218"/>
      <c r="RPX2177" s="218"/>
      <c r="RPY2177" s="218"/>
      <c r="RPZ2177" s="218"/>
      <c r="RQA2177" s="218"/>
      <c r="RQB2177" s="218"/>
      <c r="RQC2177" s="218"/>
      <c r="RQD2177" s="218"/>
      <c r="RQE2177" s="218"/>
      <c r="RQF2177" s="218"/>
      <c r="RQG2177" s="218"/>
      <c r="RQH2177" s="218"/>
      <c r="RQI2177" s="218"/>
      <c r="RQJ2177" s="218"/>
      <c r="RQK2177" s="218"/>
      <c r="RQL2177" s="218"/>
      <c r="RQM2177" s="218"/>
      <c r="RQN2177" s="218"/>
      <c r="RQO2177" s="218"/>
      <c r="RQP2177" s="218"/>
      <c r="RQQ2177" s="218"/>
      <c r="RQR2177" s="218"/>
      <c r="RQS2177" s="218"/>
      <c r="RQT2177" s="218"/>
      <c r="RQU2177" s="218"/>
      <c r="RQV2177" s="218"/>
      <c r="RQW2177" s="218"/>
      <c r="RQX2177" s="218"/>
      <c r="RQY2177" s="218"/>
      <c r="RQZ2177" s="218"/>
      <c r="RRA2177" s="218"/>
      <c r="RRB2177" s="218"/>
      <c r="RRC2177" s="218"/>
      <c r="RRD2177" s="218"/>
      <c r="RRE2177" s="218"/>
      <c r="RRF2177" s="218"/>
      <c r="RRG2177" s="218"/>
      <c r="RRH2177" s="218"/>
      <c r="RRI2177" s="218"/>
      <c r="RRJ2177" s="218"/>
      <c r="RRK2177" s="218"/>
      <c r="RRL2177" s="218"/>
      <c r="RRM2177" s="218"/>
      <c r="RRN2177" s="218"/>
      <c r="RRO2177" s="218"/>
      <c r="RRP2177" s="218"/>
      <c r="RRQ2177" s="218"/>
      <c r="RRR2177" s="218"/>
      <c r="RRS2177" s="218"/>
      <c r="RRT2177" s="218"/>
      <c r="RRU2177" s="218"/>
      <c r="RRV2177" s="218"/>
      <c r="RRW2177" s="218"/>
      <c r="RRX2177" s="218"/>
      <c r="RRY2177" s="218"/>
      <c r="RRZ2177" s="218"/>
      <c r="RSA2177" s="218"/>
      <c r="RSB2177" s="218"/>
      <c r="RSC2177" s="218"/>
      <c r="RSD2177" s="218"/>
      <c r="RSE2177" s="218"/>
      <c r="RSF2177" s="218"/>
      <c r="RSG2177" s="218"/>
      <c r="RSH2177" s="218"/>
      <c r="RSI2177" s="218"/>
      <c r="RSJ2177" s="218"/>
      <c r="RSK2177" s="218"/>
      <c r="RSL2177" s="218"/>
      <c r="RSM2177" s="218"/>
      <c r="RSN2177" s="218"/>
      <c r="RSO2177" s="218"/>
      <c r="RSP2177" s="218"/>
      <c r="RSQ2177" s="218"/>
      <c r="RSR2177" s="218"/>
      <c r="RSS2177" s="218"/>
      <c r="RST2177" s="218"/>
      <c r="RSU2177" s="218"/>
      <c r="RSV2177" s="218"/>
      <c r="RSW2177" s="218"/>
      <c r="RSX2177" s="218"/>
      <c r="RSY2177" s="218"/>
      <c r="RSZ2177" s="218"/>
      <c r="RTA2177" s="218"/>
      <c r="RTB2177" s="218"/>
      <c r="RTC2177" s="218"/>
      <c r="RTD2177" s="218"/>
      <c r="RTE2177" s="218"/>
      <c r="RTF2177" s="218"/>
      <c r="RTG2177" s="218"/>
      <c r="RTH2177" s="218"/>
      <c r="RTI2177" s="218"/>
      <c r="RTJ2177" s="218"/>
      <c r="RTK2177" s="218"/>
      <c r="RTL2177" s="218"/>
      <c r="RTM2177" s="218"/>
      <c r="RTN2177" s="218"/>
      <c r="RTO2177" s="218"/>
      <c r="RTP2177" s="218"/>
      <c r="RTQ2177" s="218"/>
      <c r="RTR2177" s="218"/>
      <c r="RTS2177" s="218"/>
      <c r="RTT2177" s="218"/>
      <c r="RTU2177" s="218"/>
      <c r="RTV2177" s="218"/>
      <c r="RTW2177" s="218"/>
      <c r="RTX2177" s="218"/>
      <c r="RTY2177" s="218"/>
      <c r="RTZ2177" s="218"/>
      <c r="RUA2177" s="218"/>
      <c r="RUB2177" s="218"/>
      <c r="RUC2177" s="218"/>
      <c r="RUD2177" s="218"/>
      <c r="RUE2177" s="218"/>
      <c r="RUF2177" s="218"/>
      <c r="RUG2177" s="218"/>
      <c r="RUH2177" s="218"/>
      <c r="RUI2177" s="218"/>
      <c r="RUJ2177" s="218"/>
      <c r="RUK2177" s="218"/>
      <c r="RUL2177" s="218"/>
      <c r="RUM2177" s="218"/>
      <c r="RUN2177" s="218"/>
      <c r="RUO2177" s="218"/>
      <c r="RUP2177" s="218"/>
      <c r="RUQ2177" s="218"/>
      <c r="RUR2177" s="218"/>
      <c r="RUS2177" s="218"/>
      <c r="RUT2177" s="218"/>
      <c r="RUU2177" s="218"/>
      <c r="RUV2177" s="218"/>
      <c r="RUW2177" s="218"/>
      <c r="RUX2177" s="218"/>
      <c r="RUY2177" s="218"/>
      <c r="RUZ2177" s="218"/>
      <c r="RVA2177" s="218"/>
      <c r="RVB2177" s="218"/>
      <c r="RVC2177" s="218"/>
      <c r="RVD2177" s="218"/>
      <c r="RVE2177" s="218"/>
      <c r="RVF2177" s="218"/>
      <c r="RVG2177" s="218"/>
      <c r="RVH2177" s="218"/>
      <c r="RVI2177" s="218"/>
      <c r="RVJ2177" s="218"/>
      <c r="RVK2177" s="218"/>
      <c r="RVL2177" s="218"/>
      <c r="RVM2177" s="218"/>
      <c r="RVN2177" s="218"/>
      <c r="RVO2177" s="218"/>
      <c r="RVP2177" s="218"/>
      <c r="RVQ2177" s="218"/>
      <c r="RVR2177" s="218"/>
      <c r="RVS2177" s="218"/>
      <c r="RVT2177" s="218"/>
      <c r="RVU2177" s="218"/>
      <c r="RVV2177" s="218"/>
      <c r="RVW2177" s="218"/>
      <c r="RVX2177" s="218"/>
      <c r="RVY2177" s="218"/>
      <c r="RVZ2177" s="218"/>
      <c r="RWA2177" s="218"/>
      <c r="RWB2177" s="218"/>
      <c r="RWC2177" s="218"/>
      <c r="RWD2177" s="218"/>
      <c r="RWE2177" s="218"/>
      <c r="RWF2177" s="218"/>
      <c r="RWG2177" s="218"/>
      <c r="RWH2177" s="218"/>
      <c r="RWI2177" s="218"/>
      <c r="RWJ2177" s="218"/>
      <c r="RWK2177" s="218"/>
      <c r="RWL2177" s="218"/>
      <c r="RWM2177" s="218"/>
      <c r="RWN2177" s="218"/>
      <c r="RWO2177" s="218"/>
      <c r="RWP2177" s="218"/>
      <c r="RWQ2177" s="218"/>
      <c r="RWR2177" s="218"/>
      <c r="RWS2177" s="218"/>
      <c r="RWT2177" s="218"/>
      <c r="RWU2177" s="218"/>
      <c r="RWV2177" s="218"/>
      <c r="RWW2177" s="218"/>
      <c r="RWX2177" s="218"/>
      <c r="RWY2177" s="218"/>
      <c r="RWZ2177" s="218"/>
      <c r="RXA2177" s="218"/>
      <c r="RXB2177" s="218"/>
      <c r="RXC2177" s="218"/>
      <c r="RXD2177" s="218"/>
      <c r="RXE2177" s="218"/>
      <c r="RXF2177" s="218"/>
      <c r="RXG2177" s="218"/>
      <c r="RXH2177" s="218"/>
      <c r="RXI2177" s="218"/>
      <c r="RXJ2177" s="218"/>
      <c r="RXK2177" s="218"/>
      <c r="RXL2177" s="218"/>
      <c r="RXM2177" s="218"/>
      <c r="RXN2177" s="218"/>
      <c r="RXO2177" s="218"/>
      <c r="RXP2177" s="218"/>
      <c r="RXQ2177" s="218"/>
      <c r="RXR2177" s="218"/>
      <c r="RXS2177" s="218"/>
      <c r="RXT2177" s="218"/>
      <c r="RXU2177" s="218"/>
      <c r="RXV2177" s="218"/>
      <c r="RXW2177" s="218"/>
      <c r="RXX2177" s="218"/>
      <c r="RXY2177" s="218"/>
      <c r="RXZ2177" s="218"/>
      <c r="RYA2177" s="218"/>
      <c r="RYB2177" s="218"/>
      <c r="RYC2177" s="218"/>
      <c r="RYD2177" s="218"/>
      <c r="RYE2177" s="218"/>
      <c r="RYF2177" s="218"/>
      <c r="RYG2177" s="218"/>
      <c r="RYH2177" s="218"/>
      <c r="RYI2177" s="218"/>
      <c r="RYJ2177" s="218"/>
      <c r="RYK2177" s="218"/>
      <c r="RYL2177" s="218"/>
      <c r="RYM2177" s="218"/>
      <c r="RYN2177" s="218"/>
      <c r="RYO2177" s="218"/>
      <c r="RYP2177" s="218"/>
      <c r="RYQ2177" s="218"/>
      <c r="RYR2177" s="218"/>
      <c r="RYS2177" s="218"/>
      <c r="RYT2177" s="218"/>
      <c r="RYU2177" s="218"/>
      <c r="RYV2177" s="218"/>
      <c r="RYW2177" s="218"/>
      <c r="RYX2177" s="218"/>
      <c r="RYY2177" s="218"/>
      <c r="RYZ2177" s="218"/>
      <c r="RZA2177" s="218"/>
      <c r="RZB2177" s="218"/>
      <c r="RZC2177" s="218"/>
      <c r="RZD2177" s="218"/>
      <c r="RZE2177" s="218"/>
      <c r="RZF2177" s="218"/>
      <c r="RZG2177" s="218"/>
      <c r="RZH2177" s="218"/>
      <c r="RZI2177" s="218"/>
      <c r="RZJ2177" s="218"/>
      <c r="RZK2177" s="218"/>
      <c r="RZL2177" s="218"/>
      <c r="RZM2177" s="218"/>
      <c r="RZN2177" s="218"/>
      <c r="RZO2177" s="218"/>
      <c r="RZP2177" s="218"/>
      <c r="RZQ2177" s="218"/>
      <c r="RZR2177" s="218"/>
      <c r="RZS2177" s="218"/>
      <c r="RZT2177" s="218"/>
      <c r="RZU2177" s="218"/>
      <c r="RZV2177" s="218"/>
      <c r="RZW2177" s="218"/>
      <c r="RZX2177" s="218"/>
      <c r="RZY2177" s="218"/>
      <c r="RZZ2177" s="218"/>
      <c r="SAA2177" s="218"/>
      <c r="SAB2177" s="218"/>
      <c r="SAC2177" s="218"/>
      <c r="SAD2177" s="218"/>
      <c r="SAE2177" s="218"/>
      <c r="SAF2177" s="218"/>
      <c r="SAG2177" s="218"/>
      <c r="SAH2177" s="218"/>
      <c r="SAI2177" s="218"/>
      <c r="SAJ2177" s="218"/>
      <c r="SAK2177" s="218"/>
      <c r="SAL2177" s="218"/>
      <c r="SAM2177" s="218"/>
      <c r="SAN2177" s="218"/>
      <c r="SAO2177" s="218"/>
      <c r="SAP2177" s="218"/>
      <c r="SAQ2177" s="218"/>
      <c r="SAR2177" s="218"/>
      <c r="SAS2177" s="218"/>
      <c r="SAT2177" s="218"/>
      <c r="SAU2177" s="218"/>
      <c r="SAV2177" s="218"/>
      <c r="SAW2177" s="218"/>
      <c r="SAX2177" s="218"/>
      <c r="SAY2177" s="218"/>
      <c r="SAZ2177" s="218"/>
      <c r="SBA2177" s="218"/>
      <c r="SBB2177" s="218"/>
      <c r="SBC2177" s="218"/>
      <c r="SBD2177" s="218"/>
      <c r="SBE2177" s="218"/>
      <c r="SBF2177" s="218"/>
      <c r="SBG2177" s="218"/>
      <c r="SBH2177" s="218"/>
      <c r="SBI2177" s="218"/>
      <c r="SBJ2177" s="218"/>
      <c r="SBK2177" s="218"/>
      <c r="SBL2177" s="218"/>
      <c r="SBM2177" s="218"/>
      <c r="SBN2177" s="218"/>
      <c r="SBO2177" s="218"/>
      <c r="SBP2177" s="218"/>
      <c r="SBQ2177" s="218"/>
      <c r="SBR2177" s="218"/>
      <c r="SBS2177" s="218"/>
      <c r="SBT2177" s="218"/>
      <c r="SBU2177" s="218"/>
      <c r="SBV2177" s="218"/>
      <c r="SBW2177" s="218"/>
      <c r="SBX2177" s="218"/>
      <c r="SBY2177" s="218"/>
      <c r="SBZ2177" s="218"/>
      <c r="SCA2177" s="218"/>
      <c r="SCB2177" s="218"/>
      <c r="SCC2177" s="218"/>
      <c r="SCD2177" s="218"/>
      <c r="SCE2177" s="218"/>
      <c r="SCF2177" s="218"/>
      <c r="SCG2177" s="218"/>
      <c r="SCH2177" s="218"/>
      <c r="SCI2177" s="218"/>
      <c r="SCJ2177" s="218"/>
      <c r="SCK2177" s="218"/>
      <c r="SCL2177" s="218"/>
      <c r="SCM2177" s="218"/>
      <c r="SCN2177" s="218"/>
      <c r="SCO2177" s="218"/>
      <c r="SCP2177" s="218"/>
      <c r="SCQ2177" s="218"/>
      <c r="SCR2177" s="218"/>
      <c r="SCS2177" s="218"/>
      <c r="SCT2177" s="218"/>
      <c r="SCU2177" s="218"/>
      <c r="SCV2177" s="218"/>
      <c r="SCW2177" s="218"/>
      <c r="SCX2177" s="218"/>
      <c r="SCY2177" s="218"/>
      <c r="SCZ2177" s="218"/>
      <c r="SDA2177" s="218"/>
      <c r="SDB2177" s="218"/>
      <c r="SDC2177" s="218"/>
      <c r="SDD2177" s="218"/>
      <c r="SDE2177" s="218"/>
      <c r="SDF2177" s="218"/>
      <c r="SDG2177" s="218"/>
      <c r="SDH2177" s="218"/>
      <c r="SDI2177" s="218"/>
      <c r="SDJ2177" s="218"/>
      <c r="SDK2177" s="218"/>
      <c r="SDL2177" s="218"/>
      <c r="SDM2177" s="218"/>
      <c r="SDN2177" s="218"/>
      <c r="SDO2177" s="218"/>
      <c r="SDP2177" s="218"/>
      <c r="SDQ2177" s="218"/>
      <c r="SDR2177" s="218"/>
      <c r="SDS2177" s="218"/>
      <c r="SDT2177" s="218"/>
      <c r="SDU2177" s="218"/>
      <c r="SDV2177" s="218"/>
      <c r="SDW2177" s="218"/>
      <c r="SDX2177" s="218"/>
      <c r="SDY2177" s="218"/>
      <c r="SDZ2177" s="218"/>
      <c r="SEA2177" s="218"/>
      <c r="SEB2177" s="218"/>
      <c r="SEC2177" s="218"/>
      <c r="SED2177" s="218"/>
      <c r="SEE2177" s="218"/>
      <c r="SEF2177" s="218"/>
      <c r="SEG2177" s="218"/>
      <c r="SEH2177" s="218"/>
      <c r="SEI2177" s="218"/>
      <c r="SEJ2177" s="218"/>
      <c r="SEK2177" s="218"/>
      <c r="SEL2177" s="218"/>
      <c r="SEM2177" s="218"/>
      <c r="SEN2177" s="218"/>
      <c r="SEO2177" s="218"/>
      <c r="SEP2177" s="218"/>
      <c r="SEQ2177" s="218"/>
      <c r="SER2177" s="218"/>
      <c r="SES2177" s="218"/>
      <c r="SET2177" s="218"/>
      <c r="SEU2177" s="218"/>
      <c r="SEV2177" s="218"/>
      <c r="SEW2177" s="218"/>
      <c r="SEX2177" s="218"/>
      <c r="SEY2177" s="218"/>
      <c r="SEZ2177" s="218"/>
      <c r="SFA2177" s="218"/>
      <c r="SFB2177" s="218"/>
      <c r="SFC2177" s="218"/>
      <c r="SFD2177" s="218"/>
      <c r="SFE2177" s="218"/>
      <c r="SFF2177" s="218"/>
      <c r="SFG2177" s="218"/>
      <c r="SFH2177" s="218"/>
      <c r="SFI2177" s="218"/>
      <c r="SFJ2177" s="218"/>
      <c r="SFK2177" s="218"/>
      <c r="SFL2177" s="218"/>
      <c r="SFM2177" s="218"/>
      <c r="SFN2177" s="218"/>
      <c r="SFO2177" s="218"/>
      <c r="SFP2177" s="218"/>
      <c r="SFQ2177" s="218"/>
      <c r="SFR2177" s="218"/>
      <c r="SFS2177" s="218"/>
      <c r="SFT2177" s="218"/>
      <c r="SFU2177" s="218"/>
      <c r="SFV2177" s="218"/>
      <c r="SFW2177" s="218"/>
      <c r="SFX2177" s="218"/>
      <c r="SFY2177" s="218"/>
      <c r="SFZ2177" s="218"/>
      <c r="SGA2177" s="218"/>
      <c r="SGB2177" s="218"/>
      <c r="SGC2177" s="218"/>
      <c r="SGD2177" s="218"/>
      <c r="SGE2177" s="218"/>
      <c r="SGF2177" s="218"/>
      <c r="SGG2177" s="218"/>
      <c r="SGH2177" s="218"/>
      <c r="SGI2177" s="218"/>
      <c r="SGJ2177" s="218"/>
      <c r="SGK2177" s="218"/>
      <c r="SGL2177" s="218"/>
      <c r="SGM2177" s="218"/>
      <c r="SGN2177" s="218"/>
      <c r="SGO2177" s="218"/>
      <c r="SGP2177" s="218"/>
      <c r="SGQ2177" s="218"/>
      <c r="SGR2177" s="218"/>
      <c r="SGS2177" s="218"/>
      <c r="SGT2177" s="218"/>
      <c r="SGU2177" s="218"/>
      <c r="SGV2177" s="218"/>
      <c r="SGW2177" s="218"/>
      <c r="SGX2177" s="218"/>
      <c r="SGY2177" s="218"/>
      <c r="SGZ2177" s="218"/>
      <c r="SHA2177" s="218"/>
      <c r="SHB2177" s="218"/>
      <c r="SHC2177" s="218"/>
      <c r="SHD2177" s="218"/>
      <c r="SHE2177" s="218"/>
      <c r="SHF2177" s="218"/>
      <c r="SHG2177" s="218"/>
      <c r="SHH2177" s="218"/>
      <c r="SHI2177" s="218"/>
      <c r="SHJ2177" s="218"/>
      <c r="SHK2177" s="218"/>
      <c r="SHL2177" s="218"/>
      <c r="SHM2177" s="218"/>
      <c r="SHN2177" s="218"/>
      <c r="SHO2177" s="218"/>
      <c r="SHP2177" s="218"/>
      <c r="SHQ2177" s="218"/>
      <c r="SHR2177" s="218"/>
      <c r="SHS2177" s="218"/>
      <c r="SHT2177" s="218"/>
      <c r="SHU2177" s="218"/>
      <c r="SHV2177" s="218"/>
      <c r="SHW2177" s="218"/>
      <c r="SHX2177" s="218"/>
      <c r="SHY2177" s="218"/>
      <c r="SHZ2177" s="218"/>
      <c r="SIA2177" s="218"/>
      <c r="SIB2177" s="218"/>
      <c r="SIC2177" s="218"/>
      <c r="SID2177" s="218"/>
      <c r="SIE2177" s="218"/>
      <c r="SIF2177" s="218"/>
      <c r="SIG2177" s="218"/>
      <c r="SIH2177" s="218"/>
      <c r="SII2177" s="218"/>
      <c r="SIJ2177" s="218"/>
      <c r="SIK2177" s="218"/>
      <c r="SIL2177" s="218"/>
      <c r="SIM2177" s="218"/>
      <c r="SIN2177" s="218"/>
      <c r="SIO2177" s="218"/>
      <c r="SIP2177" s="218"/>
      <c r="SIQ2177" s="218"/>
      <c r="SIR2177" s="218"/>
      <c r="SIS2177" s="218"/>
      <c r="SIT2177" s="218"/>
      <c r="SIU2177" s="218"/>
      <c r="SIV2177" s="218"/>
      <c r="SIW2177" s="218"/>
      <c r="SIX2177" s="218"/>
      <c r="SIY2177" s="218"/>
      <c r="SIZ2177" s="218"/>
      <c r="SJA2177" s="218"/>
      <c r="SJB2177" s="218"/>
      <c r="SJC2177" s="218"/>
      <c r="SJD2177" s="218"/>
      <c r="SJE2177" s="218"/>
      <c r="SJF2177" s="218"/>
      <c r="SJG2177" s="218"/>
      <c r="SJH2177" s="218"/>
      <c r="SJI2177" s="218"/>
      <c r="SJJ2177" s="218"/>
      <c r="SJK2177" s="218"/>
      <c r="SJL2177" s="218"/>
      <c r="SJM2177" s="218"/>
      <c r="SJN2177" s="218"/>
      <c r="SJO2177" s="218"/>
      <c r="SJP2177" s="218"/>
      <c r="SJQ2177" s="218"/>
      <c r="SJR2177" s="218"/>
      <c r="SJS2177" s="218"/>
      <c r="SJT2177" s="218"/>
      <c r="SJU2177" s="218"/>
      <c r="SJV2177" s="218"/>
      <c r="SJW2177" s="218"/>
      <c r="SJX2177" s="218"/>
      <c r="SJY2177" s="218"/>
      <c r="SJZ2177" s="218"/>
      <c r="SKA2177" s="218"/>
      <c r="SKB2177" s="218"/>
      <c r="SKC2177" s="218"/>
      <c r="SKD2177" s="218"/>
      <c r="SKE2177" s="218"/>
      <c r="SKF2177" s="218"/>
      <c r="SKG2177" s="218"/>
      <c r="SKH2177" s="218"/>
      <c r="SKI2177" s="218"/>
      <c r="SKJ2177" s="218"/>
      <c r="SKK2177" s="218"/>
      <c r="SKL2177" s="218"/>
      <c r="SKM2177" s="218"/>
      <c r="SKN2177" s="218"/>
      <c r="SKO2177" s="218"/>
      <c r="SKP2177" s="218"/>
      <c r="SKQ2177" s="218"/>
      <c r="SKR2177" s="218"/>
      <c r="SKS2177" s="218"/>
      <c r="SKT2177" s="218"/>
      <c r="SKU2177" s="218"/>
      <c r="SKV2177" s="218"/>
      <c r="SKW2177" s="218"/>
      <c r="SKX2177" s="218"/>
      <c r="SKY2177" s="218"/>
      <c r="SKZ2177" s="218"/>
      <c r="SLA2177" s="218"/>
      <c r="SLB2177" s="218"/>
      <c r="SLC2177" s="218"/>
      <c r="SLD2177" s="218"/>
      <c r="SLE2177" s="218"/>
      <c r="SLF2177" s="218"/>
      <c r="SLG2177" s="218"/>
      <c r="SLH2177" s="218"/>
      <c r="SLI2177" s="218"/>
      <c r="SLJ2177" s="218"/>
      <c r="SLK2177" s="218"/>
      <c r="SLL2177" s="218"/>
      <c r="SLM2177" s="218"/>
      <c r="SLN2177" s="218"/>
      <c r="SLO2177" s="218"/>
      <c r="SLP2177" s="218"/>
      <c r="SLQ2177" s="218"/>
      <c r="SLR2177" s="218"/>
      <c r="SLS2177" s="218"/>
      <c r="SLT2177" s="218"/>
      <c r="SLU2177" s="218"/>
      <c r="SLV2177" s="218"/>
      <c r="SLW2177" s="218"/>
      <c r="SLX2177" s="218"/>
      <c r="SLY2177" s="218"/>
      <c r="SLZ2177" s="218"/>
      <c r="SMA2177" s="218"/>
      <c r="SMB2177" s="218"/>
      <c r="SMC2177" s="218"/>
      <c r="SMD2177" s="218"/>
      <c r="SME2177" s="218"/>
      <c r="SMF2177" s="218"/>
      <c r="SMG2177" s="218"/>
      <c r="SMH2177" s="218"/>
      <c r="SMI2177" s="218"/>
      <c r="SMJ2177" s="218"/>
      <c r="SMK2177" s="218"/>
      <c r="SML2177" s="218"/>
      <c r="SMM2177" s="218"/>
      <c r="SMN2177" s="218"/>
      <c r="SMO2177" s="218"/>
      <c r="SMP2177" s="218"/>
      <c r="SMQ2177" s="218"/>
      <c r="SMR2177" s="218"/>
      <c r="SMS2177" s="218"/>
      <c r="SMT2177" s="218"/>
      <c r="SMU2177" s="218"/>
      <c r="SMV2177" s="218"/>
      <c r="SMW2177" s="218"/>
      <c r="SMX2177" s="218"/>
      <c r="SMY2177" s="218"/>
      <c r="SMZ2177" s="218"/>
      <c r="SNA2177" s="218"/>
      <c r="SNB2177" s="218"/>
      <c r="SNC2177" s="218"/>
      <c r="SND2177" s="218"/>
      <c r="SNE2177" s="218"/>
      <c r="SNF2177" s="218"/>
      <c r="SNG2177" s="218"/>
      <c r="SNH2177" s="218"/>
      <c r="SNI2177" s="218"/>
      <c r="SNJ2177" s="218"/>
      <c r="SNK2177" s="218"/>
      <c r="SNL2177" s="218"/>
      <c r="SNM2177" s="218"/>
      <c r="SNN2177" s="218"/>
      <c r="SNO2177" s="218"/>
      <c r="SNP2177" s="218"/>
      <c r="SNQ2177" s="218"/>
      <c r="SNR2177" s="218"/>
      <c r="SNS2177" s="218"/>
      <c r="SNT2177" s="218"/>
      <c r="SNU2177" s="218"/>
      <c r="SNV2177" s="218"/>
      <c r="SNW2177" s="218"/>
      <c r="SNX2177" s="218"/>
      <c r="SNY2177" s="218"/>
      <c r="SNZ2177" s="218"/>
      <c r="SOA2177" s="218"/>
      <c r="SOB2177" s="218"/>
      <c r="SOC2177" s="218"/>
      <c r="SOD2177" s="218"/>
      <c r="SOE2177" s="218"/>
      <c r="SOF2177" s="218"/>
      <c r="SOG2177" s="218"/>
      <c r="SOH2177" s="218"/>
      <c r="SOI2177" s="218"/>
      <c r="SOJ2177" s="218"/>
      <c r="SOK2177" s="218"/>
      <c r="SOL2177" s="218"/>
      <c r="SOM2177" s="218"/>
      <c r="SON2177" s="218"/>
      <c r="SOO2177" s="218"/>
      <c r="SOP2177" s="218"/>
      <c r="SOQ2177" s="218"/>
      <c r="SOR2177" s="218"/>
      <c r="SOS2177" s="218"/>
      <c r="SOT2177" s="218"/>
      <c r="SOU2177" s="218"/>
      <c r="SOV2177" s="218"/>
      <c r="SOW2177" s="218"/>
      <c r="SOX2177" s="218"/>
      <c r="SOY2177" s="218"/>
      <c r="SOZ2177" s="218"/>
      <c r="SPA2177" s="218"/>
      <c r="SPB2177" s="218"/>
      <c r="SPC2177" s="218"/>
      <c r="SPD2177" s="218"/>
      <c r="SPE2177" s="218"/>
      <c r="SPF2177" s="218"/>
      <c r="SPG2177" s="218"/>
      <c r="SPH2177" s="218"/>
      <c r="SPI2177" s="218"/>
      <c r="SPJ2177" s="218"/>
      <c r="SPK2177" s="218"/>
      <c r="SPL2177" s="218"/>
      <c r="SPM2177" s="218"/>
      <c r="SPN2177" s="218"/>
      <c r="SPO2177" s="218"/>
      <c r="SPP2177" s="218"/>
      <c r="SPQ2177" s="218"/>
      <c r="SPR2177" s="218"/>
      <c r="SPS2177" s="218"/>
      <c r="SPT2177" s="218"/>
      <c r="SPU2177" s="218"/>
      <c r="SPV2177" s="218"/>
      <c r="SPW2177" s="218"/>
      <c r="SPX2177" s="218"/>
      <c r="SPY2177" s="218"/>
      <c r="SPZ2177" s="218"/>
      <c r="SQA2177" s="218"/>
      <c r="SQB2177" s="218"/>
      <c r="SQC2177" s="218"/>
      <c r="SQD2177" s="218"/>
      <c r="SQE2177" s="218"/>
      <c r="SQF2177" s="218"/>
      <c r="SQG2177" s="218"/>
      <c r="SQH2177" s="218"/>
      <c r="SQI2177" s="218"/>
      <c r="SQJ2177" s="218"/>
      <c r="SQK2177" s="218"/>
      <c r="SQL2177" s="218"/>
      <c r="SQM2177" s="218"/>
      <c r="SQN2177" s="218"/>
      <c r="SQO2177" s="218"/>
      <c r="SQP2177" s="218"/>
      <c r="SQQ2177" s="218"/>
      <c r="SQR2177" s="218"/>
      <c r="SQS2177" s="218"/>
      <c r="SQT2177" s="218"/>
      <c r="SQU2177" s="218"/>
      <c r="SQV2177" s="218"/>
      <c r="SQW2177" s="218"/>
      <c r="SQX2177" s="218"/>
      <c r="SQY2177" s="218"/>
      <c r="SQZ2177" s="218"/>
      <c r="SRA2177" s="218"/>
      <c r="SRB2177" s="218"/>
      <c r="SRC2177" s="218"/>
      <c r="SRD2177" s="218"/>
      <c r="SRE2177" s="218"/>
      <c r="SRF2177" s="218"/>
      <c r="SRG2177" s="218"/>
      <c r="SRH2177" s="218"/>
      <c r="SRI2177" s="218"/>
      <c r="SRJ2177" s="218"/>
      <c r="SRK2177" s="218"/>
      <c r="SRL2177" s="218"/>
      <c r="SRM2177" s="218"/>
      <c r="SRN2177" s="218"/>
      <c r="SRO2177" s="218"/>
      <c r="SRP2177" s="218"/>
      <c r="SRQ2177" s="218"/>
      <c r="SRR2177" s="218"/>
      <c r="SRS2177" s="218"/>
      <c r="SRT2177" s="218"/>
      <c r="SRU2177" s="218"/>
      <c r="SRV2177" s="218"/>
      <c r="SRW2177" s="218"/>
      <c r="SRX2177" s="218"/>
      <c r="SRY2177" s="218"/>
      <c r="SRZ2177" s="218"/>
      <c r="SSA2177" s="218"/>
      <c r="SSB2177" s="218"/>
      <c r="SSC2177" s="218"/>
      <c r="SSD2177" s="218"/>
      <c r="SSE2177" s="218"/>
      <c r="SSF2177" s="218"/>
      <c r="SSG2177" s="218"/>
      <c r="SSH2177" s="218"/>
      <c r="SSI2177" s="218"/>
      <c r="SSJ2177" s="218"/>
      <c r="SSK2177" s="218"/>
      <c r="SSL2177" s="218"/>
      <c r="SSM2177" s="218"/>
      <c r="SSN2177" s="218"/>
      <c r="SSO2177" s="218"/>
      <c r="SSP2177" s="218"/>
      <c r="SSQ2177" s="218"/>
      <c r="SSR2177" s="218"/>
      <c r="SSS2177" s="218"/>
      <c r="SST2177" s="218"/>
      <c r="SSU2177" s="218"/>
      <c r="SSV2177" s="218"/>
      <c r="SSW2177" s="218"/>
      <c r="SSX2177" s="218"/>
      <c r="SSY2177" s="218"/>
      <c r="SSZ2177" s="218"/>
      <c r="STA2177" s="218"/>
      <c r="STB2177" s="218"/>
      <c r="STC2177" s="218"/>
      <c r="STD2177" s="218"/>
      <c r="STE2177" s="218"/>
      <c r="STF2177" s="218"/>
      <c r="STG2177" s="218"/>
      <c r="STH2177" s="218"/>
      <c r="STI2177" s="218"/>
      <c r="STJ2177" s="218"/>
      <c r="STK2177" s="218"/>
      <c r="STL2177" s="218"/>
      <c r="STM2177" s="218"/>
      <c r="STN2177" s="218"/>
      <c r="STO2177" s="218"/>
      <c r="STP2177" s="218"/>
      <c r="STQ2177" s="218"/>
      <c r="STR2177" s="218"/>
      <c r="STS2177" s="218"/>
      <c r="STT2177" s="218"/>
      <c r="STU2177" s="218"/>
      <c r="STV2177" s="218"/>
      <c r="STW2177" s="218"/>
      <c r="STX2177" s="218"/>
      <c r="STY2177" s="218"/>
      <c r="STZ2177" s="218"/>
      <c r="SUA2177" s="218"/>
      <c r="SUB2177" s="218"/>
      <c r="SUC2177" s="218"/>
      <c r="SUD2177" s="218"/>
      <c r="SUE2177" s="218"/>
      <c r="SUF2177" s="218"/>
      <c r="SUG2177" s="218"/>
      <c r="SUH2177" s="218"/>
      <c r="SUI2177" s="218"/>
      <c r="SUJ2177" s="218"/>
      <c r="SUK2177" s="218"/>
      <c r="SUL2177" s="218"/>
      <c r="SUM2177" s="218"/>
      <c r="SUN2177" s="218"/>
      <c r="SUO2177" s="218"/>
      <c r="SUP2177" s="218"/>
      <c r="SUQ2177" s="218"/>
      <c r="SUR2177" s="218"/>
      <c r="SUS2177" s="218"/>
      <c r="SUT2177" s="218"/>
      <c r="SUU2177" s="218"/>
      <c r="SUV2177" s="218"/>
      <c r="SUW2177" s="218"/>
      <c r="SUX2177" s="218"/>
      <c r="SUY2177" s="218"/>
      <c r="SUZ2177" s="218"/>
      <c r="SVA2177" s="218"/>
      <c r="SVB2177" s="218"/>
      <c r="SVC2177" s="218"/>
      <c r="SVD2177" s="218"/>
      <c r="SVE2177" s="218"/>
      <c r="SVF2177" s="218"/>
      <c r="SVG2177" s="218"/>
      <c r="SVH2177" s="218"/>
      <c r="SVI2177" s="218"/>
      <c r="SVJ2177" s="218"/>
      <c r="SVK2177" s="218"/>
      <c r="SVL2177" s="218"/>
      <c r="SVM2177" s="218"/>
      <c r="SVN2177" s="218"/>
      <c r="SVO2177" s="218"/>
      <c r="SVP2177" s="218"/>
      <c r="SVQ2177" s="218"/>
      <c r="SVR2177" s="218"/>
      <c r="SVS2177" s="218"/>
      <c r="SVT2177" s="218"/>
      <c r="SVU2177" s="218"/>
      <c r="SVV2177" s="218"/>
      <c r="SVW2177" s="218"/>
      <c r="SVX2177" s="218"/>
      <c r="SVY2177" s="218"/>
      <c r="SVZ2177" s="218"/>
      <c r="SWA2177" s="218"/>
      <c r="SWB2177" s="218"/>
      <c r="SWC2177" s="218"/>
      <c r="SWD2177" s="218"/>
      <c r="SWE2177" s="218"/>
      <c r="SWF2177" s="218"/>
      <c r="SWG2177" s="218"/>
      <c r="SWH2177" s="218"/>
      <c r="SWI2177" s="218"/>
      <c r="SWJ2177" s="218"/>
      <c r="SWK2177" s="218"/>
      <c r="SWL2177" s="218"/>
      <c r="SWM2177" s="218"/>
      <c r="SWN2177" s="218"/>
      <c r="SWO2177" s="218"/>
      <c r="SWP2177" s="218"/>
      <c r="SWQ2177" s="218"/>
      <c r="SWR2177" s="218"/>
      <c r="SWS2177" s="218"/>
      <c r="SWT2177" s="218"/>
      <c r="SWU2177" s="218"/>
      <c r="SWV2177" s="218"/>
      <c r="SWW2177" s="218"/>
      <c r="SWX2177" s="218"/>
      <c r="SWY2177" s="218"/>
      <c r="SWZ2177" s="218"/>
      <c r="SXA2177" s="218"/>
      <c r="SXB2177" s="218"/>
      <c r="SXC2177" s="218"/>
      <c r="SXD2177" s="218"/>
      <c r="SXE2177" s="218"/>
      <c r="SXF2177" s="218"/>
      <c r="SXG2177" s="218"/>
      <c r="SXH2177" s="218"/>
      <c r="SXI2177" s="218"/>
      <c r="SXJ2177" s="218"/>
      <c r="SXK2177" s="218"/>
      <c r="SXL2177" s="218"/>
      <c r="SXM2177" s="218"/>
      <c r="SXN2177" s="218"/>
      <c r="SXO2177" s="218"/>
      <c r="SXP2177" s="218"/>
      <c r="SXQ2177" s="218"/>
      <c r="SXR2177" s="218"/>
      <c r="SXS2177" s="218"/>
      <c r="SXT2177" s="218"/>
      <c r="SXU2177" s="218"/>
      <c r="SXV2177" s="218"/>
      <c r="SXW2177" s="218"/>
      <c r="SXX2177" s="218"/>
      <c r="SXY2177" s="218"/>
      <c r="SXZ2177" s="218"/>
      <c r="SYA2177" s="218"/>
      <c r="SYB2177" s="218"/>
      <c r="SYC2177" s="218"/>
      <c r="SYD2177" s="218"/>
      <c r="SYE2177" s="218"/>
      <c r="SYF2177" s="218"/>
      <c r="SYG2177" s="218"/>
      <c r="SYH2177" s="218"/>
      <c r="SYI2177" s="218"/>
      <c r="SYJ2177" s="218"/>
      <c r="SYK2177" s="218"/>
      <c r="SYL2177" s="218"/>
      <c r="SYM2177" s="218"/>
      <c r="SYN2177" s="218"/>
      <c r="SYO2177" s="218"/>
      <c r="SYP2177" s="218"/>
      <c r="SYQ2177" s="218"/>
      <c r="SYR2177" s="218"/>
      <c r="SYS2177" s="218"/>
      <c r="SYT2177" s="218"/>
      <c r="SYU2177" s="218"/>
      <c r="SYV2177" s="218"/>
      <c r="SYW2177" s="218"/>
      <c r="SYX2177" s="218"/>
      <c r="SYY2177" s="218"/>
      <c r="SYZ2177" s="218"/>
      <c r="SZA2177" s="218"/>
      <c r="SZB2177" s="218"/>
      <c r="SZC2177" s="218"/>
      <c r="SZD2177" s="218"/>
      <c r="SZE2177" s="218"/>
      <c r="SZF2177" s="218"/>
      <c r="SZG2177" s="218"/>
      <c r="SZH2177" s="218"/>
      <c r="SZI2177" s="218"/>
      <c r="SZJ2177" s="218"/>
      <c r="SZK2177" s="218"/>
      <c r="SZL2177" s="218"/>
      <c r="SZM2177" s="218"/>
      <c r="SZN2177" s="218"/>
      <c r="SZO2177" s="218"/>
      <c r="SZP2177" s="218"/>
      <c r="SZQ2177" s="218"/>
      <c r="SZR2177" s="218"/>
      <c r="SZS2177" s="218"/>
      <c r="SZT2177" s="218"/>
      <c r="SZU2177" s="218"/>
      <c r="SZV2177" s="218"/>
      <c r="SZW2177" s="218"/>
      <c r="SZX2177" s="218"/>
      <c r="SZY2177" s="218"/>
      <c r="SZZ2177" s="218"/>
      <c r="TAA2177" s="218"/>
      <c r="TAB2177" s="218"/>
      <c r="TAC2177" s="218"/>
      <c r="TAD2177" s="218"/>
      <c r="TAE2177" s="218"/>
      <c r="TAF2177" s="218"/>
      <c r="TAG2177" s="218"/>
      <c r="TAH2177" s="218"/>
      <c r="TAI2177" s="218"/>
      <c r="TAJ2177" s="218"/>
      <c r="TAK2177" s="218"/>
      <c r="TAL2177" s="218"/>
      <c r="TAM2177" s="218"/>
      <c r="TAN2177" s="218"/>
      <c r="TAO2177" s="218"/>
      <c r="TAP2177" s="218"/>
      <c r="TAQ2177" s="218"/>
      <c r="TAR2177" s="218"/>
      <c r="TAS2177" s="218"/>
      <c r="TAT2177" s="218"/>
      <c r="TAU2177" s="218"/>
      <c r="TAV2177" s="218"/>
      <c r="TAW2177" s="218"/>
      <c r="TAX2177" s="218"/>
      <c r="TAY2177" s="218"/>
      <c r="TAZ2177" s="218"/>
      <c r="TBA2177" s="218"/>
      <c r="TBB2177" s="218"/>
      <c r="TBC2177" s="218"/>
      <c r="TBD2177" s="218"/>
      <c r="TBE2177" s="218"/>
      <c r="TBF2177" s="218"/>
      <c r="TBG2177" s="218"/>
      <c r="TBH2177" s="218"/>
      <c r="TBI2177" s="218"/>
      <c r="TBJ2177" s="218"/>
      <c r="TBK2177" s="218"/>
      <c r="TBL2177" s="218"/>
      <c r="TBM2177" s="218"/>
      <c r="TBN2177" s="218"/>
      <c r="TBO2177" s="218"/>
      <c r="TBP2177" s="218"/>
      <c r="TBQ2177" s="218"/>
      <c r="TBR2177" s="218"/>
      <c r="TBS2177" s="218"/>
      <c r="TBT2177" s="218"/>
      <c r="TBU2177" s="218"/>
      <c r="TBV2177" s="218"/>
      <c r="TBW2177" s="218"/>
      <c r="TBX2177" s="218"/>
      <c r="TBY2177" s="218"/>
      <c r="TBZ2177" s="218"/>
      <c r="TCA2177" s="218"/>
      <c r="TCB2177" s="218"/>
      <c r="TCC2177" s="218"/>
      <c r="TCD2177" s="218"/>
      <c r="TCE2177" s="218"/>
      <c r="TCF2177" s="218"/>
      <c r="TCG2177" s="218"/>
      <c r="TCH2177" s="218"/>
      <c r="TCI2177" s="218"/>
      <c r="TCJ2177" s="218"/>
      <c r="TCK2177" s="218"/>
      <c r="TCL2177" s="218"/>
      <c r="TCM2177" s="218"/>
      <c r="TCN2177" s="218"/>
      <c r="TCO2177" s="218"/>
      <c r="TCP2177" s="218"/>
      <c r="TCQ2177" s="218"/>
      <c r="TCR2177" s="218"/>
      <c r="TCS2177" s="218"/>
      <c r="TCT2177" s="218"/>
      <c r="TCU2177" s="218"/>
      <c r="TCV2177" s="218"/>
      <c r="TCW2177" s="218"/>
      <c r="TCX2177" s="218"/>
      <c r="TCY2177" s="218"/>
      <c r="TCZ2177" s="218"/>
      <c r="TDA2177" s="218"/>
      <c r="TDB2177" s="218"/>
      <c r="TDC2177" s="218"/>
      <c r="TDD2177" s="218"/>
      <c r="TDE2177" s="218"/>
      <c r="TDF2177" s="218"/>
      <c r="TDG2177" s="218"/>
      <c r="TDH2177" s="218"/>
      <c r="TDI2177" s="218"/>
      <c r="TDJ2177" s="218"/>
      <c r="TDK2177" s="218"/>
      <c r="TDL2177" s="218"/>
      <c r="TDM2177" s="218"/>
      <c r="TDN2177" s="218"/>
      <c r="TDO2177" s="218"/>
      <c r="TDP2177" s="218"/>
      <c r="TDQ2177" s="218"/>
      <c r="TDR2177" s="218"/>
      <c r="TDS2177" s="218"/>
      <c r="TDT2177" s="218"/>
      <c r="TDU2177" s="218"/>
      <c r="TDV2177" s="218"/>
      <c r="TDW2177" s="218"/>
      <c r="TDX2177" s="218"/>
      <c r="TDY2177" s="218"/>
      <c r="TDZ2177" s="218"/>
      <c r="TEA2177" s="218"/>
      <c r="TEB2177" s="218"/>
      <c r="TEC2177" s="218"/>
      <c r="TED2177" s="218"/>
      <c r="TEE2177" s="218"/>
      <c r="TEF2177" s="218"/>
      <c r="TEG2177" s="218"/>
      <c r="TEH2177" s="218"/>
      <c r="TEI2177" s="218"/>
      <c r="TEJ2177" s="218"/>
      <c r="TEK2177" s="218"/>
      <c r="TEL2177" s="218"/>
      <c r="TEM2177" s="218"/>
      <c r="TEN2177" s="218"/>
      <c r="TEO2177" s="218"/>
      <c r="TEP2177" s="218"/>
      <c r="TEQ2177" s="218"/>
      <c r="TER2177" s="218"/>
      <c r="TES2177" s="218"/>
      <c r="TET2177" s="218"/>
      <c r="TEU2177" s="218"/>
      <c r="TEV2177" s="218"/>
      <c r="TEW2177" s="218"/>
      <c r="TEX2177" s="218"/>
      <c r="TEY2177" s="218"/>
      <c r="TEZ2177" s="218"/>
      <c r="TFA2177" s="218"/>
      <c r="TFB2177" s="218"/>
      <c r="TFC2177" s="218"/>
      <c r="TFD2177" s="218"/>
      <c r="TFE2177" s="218"/>
      <c r="TFF2177" s="218"/>
      <c r="TFG2177" s="218"/>
      <c r="TFH2177" s="218"/>
      <c r="TFI2177" s="218"/>
      <c r="TFJ2177" s="218"/>
      <c r="TFK2177" s="218"/>
      <c r="TFL2177" s="218"/>
      <c r="TFM2177" s="218"/>
      <c r="TFN2177" s="218"/>
      <c r="TFO2177" s="218"/>
      <c r="TFP2177" s="218"/>
      <c r="TFQ2177" s="218"/>
      <c r="TFR2177" s="218"/>
      <c r="TFS2177" s="218"/>
      <c r="TFT2177" s="218"/>
      <c r="TFU2177" s="218"/>
      <c r="TFV2177" s="218"/>
      <c r="TFW2177" s="218"/>
      <c r="TFX2177" s="218"/>
      <c r="TFY2177" s="218"/>
      <c r="TFZ2177" s="218"/>
      <c r="TGA2177" s="218"/>
      <c r="TGB2177" s="218"/>
      <c r="TGC2177" s="218"/>
      <c r="TGD2177" s="218"/>
      <c r="TGE2177" s="218"/>
      <c r="TGF2177" s="218"/>
      <c r="TGG2177" s="218"/>
      <c r="TGH2177" s="218"/>
      <c r="TGI2177" s="218"/>
      <c r="TGJ2177" s="218"/>
      <c r="TGK2177" s="218"/>
      <c r="TGL2177" s="218"/>
      <c r="TGM2177" s="218"/>
      <c r="TGN2177" s="218"/>
      <c r="TGO2177" s="218"/>
      <c r="TGP2177" s="218"/>
      <c r="TGQ2177" s="218"/>
      <c r="TGR2177" s="218"/>
      <c r="TGS2177" s="218"/>
      <c r="TGT2177" s="218"/>
      <c r="TGU2177" s="218"/>
      <c r="TGV2177" s="218"/>
      <c r="TGW2177" s="218"/>
      <c r="TGX2177" s="218"/>
      <c r="TGY2177" s="218"/>
      <c r="TGZ2177" s="218"/>
      <c r="THA2177" s="218"/>
      <c r="THB2177" s="218"/>
      <c r="THC2177" s="218"/>
      <c r="THD2177" s="218"/>
      <c r="THE2177" s="218"/>
      <c r="THF2177" s="218"/>
      <c r="THG2177" s="218"/>
      <c r="THH2177" s="218"/>
      <c r="THI2177" s="218"/>
      <c r="THJ2177" s="218"/>
      <c r="THK2177" s="218"/>
      <c r="THL2177" s="218"/>
      <c r="THM2177" s="218"/>
      <c r="THN2177" s="218"/>
      <c r="THO2177" s="218"/>
      <c r="THP2177" s="218"/>
      <c r="THQ2177" s="218"/>
      <c r="THR2177" s="218"/>
      <c r="THS2177" s="218"/>
      <c r="THT2177" s="218"/>
      <c r="THU2177" s="218"/>
      <c r="THV2177" s="218"/>
      <c r="THW2177" s="218"/>
      <c r="THX2177" s="218"/>
      <c r="THY2177" s="218"/>
      <c r="THZ2177" s="218"/>
      <c r="TIA2177" s="218"/>
      <c r="TIB2177" s="218"/>
      <c r="TIC2177" s="218"/>
      <c r="TID2177" s="218"/>
      <c r="TIE2177" s="218"/>
      <c r="TIF2177" s="218"/>
      <c r="TIG2177" s="218"/>
      <c r="TIH2177" s="218"/>
      <c r="TII2177" s="218"/>
      <c r="TIJ2177" s="218"/>
      <c r="TIK2177" s="218"/>
      <c r="TIL2177" s="218"/>
      <c r="TIM2177" s="218"/>
      <c r="TIN2177" s="218"/>
      <c r="TIO2177" s="218"/>
      <c r="TIP2177" s="218"/>
      <c r="TIQ2177" s="218"/>
      <c r="TIR2177" s="218"/>
      <c r="TIS2177" s="218"/>
      <c r="TIT2177" s="218"/>
      <c r="TIU2177" s="218"/>
      <c r="TIV2177" s="218"/>
      <c r="TIW2177" s="218"/>
      <c r="TIX2177" s="218"/>
      <c r="TIY2177" s="218"/>
      <c r="TIZ2177" s="218"/>
      <c r="TJA2177" s="218"/>
      <c r="TJB2177" s="218"/>
      <c r="TJC2177" s="218"/>
      <c r="TJD2177" s="218"/>
      <c r="TJE2177" s="218"/>
      <c r="TJF2177" s="218"/>
      <c r="TJG2177" s="218"/>
      <c r="TJH2177" s="218"/>
      <c r="TJI2177" s="218"/>
      <c r="TJJ2177" s="218"/>
      <c r="TJK2177" s="218"/>
      <c r="TJL2177" s="218"/>
      <c r="TJM2177" s="218"/>
      <c r="TJN2177" s="218"/>
      <c r="TJO2177" s="218"/>
      <c r="TJP2177" s="218"/>
      <c r="TJQ2177" s="218"/>
      <c r="TJR2177" s="218"/>
      <c r="TJS2177" s="218"/>
      <c r="TJT2177" s="218"/>
      <c r="TJU2177" s="218"/>
      <c r="TJV2177" s="218"/>
      <c r="TJW2177" s="218"/>
      <c r="TJX2177" s="218"/>
      <c r="TJY2177" s="218"/>
      <c r="TJZ2177" s="218"/>
      <c r="TKA2177" s="218"/>
      <c r="TKB2177" s="218"/>
      <c r="TKC2177" s="218"/>
      <c r="TKD2177" s="218"/>
      <c r="TKE2177" s="218"/>
      <c r="TKF2177" s="218"/>
      <c r="TKG2177" s="218"/>
      <c r="TKH2177" s="218"/>
      <c r="TKI2177" s="218"/>
      <c r="TKJ2177" s="218"/>
      <c r="TKK2177" s="218"/>
      <c r="TKL2177" s="218"/>
      <c r="TKM2177" s="218"/>
      <c r="TKN2177" s="218"/>
      <c r="TKO2177" s="218"/>
      <c r="TKP2177" s="218"/>
      <c r="TKQ2177" s="218"/>
      <c r="TKR2177" s="218"/>
      <c r="TKS2177" s="218"/>
      <c r="TKT2177" s="218"/>
      <c r="TKU2177" s="218"/>
      <c r="TKV2177" s="218"/>
      <c r="TKW2177" s="218"/>
      <c r="TKX2177" s="218"/>
      <c r="TKY2177" s="218"/>
      <c r="TKZ2177" s="218"/>
      <c r="TLA2177" s="218"/>
      <c r="TLB2177" s="218"/>
      <c r="TLC2177" s="218"/>
      <c r="TLD2177" s="218"/>
      <c r="TLE2177" s="218"/>
      <c r="TLF2177" s="218"/>
      <c r="TLG2177" s="218"/>
      <c r="TLH2177" s="218"/>
      <c r="TLI2177" s="218"/>
      <c r="TLJ2177" s="218"/>
      <c r="TLK2177" s="218"/>
      <c r="TLL2177" s="218"/>
      <c r="TLM2177" s="218"/>
      <c r="TLN2177" s="218"/>
      <c r="TLO2177" s="218"/>
      <c r="TLP2177" s="218"/>
      <c r="TLQ2177" s="218"/>
      <c r="TLR2177" s="218"/>
      <c r="TLS2177" s="218"/>
      <c r="TLT2177" s="218"/>
      <c r="TLU2177" s="218"/>
      <c r="TLV2177" s="218"/>
      <c r="TLW2177" s="218"/>
      <c r="TLX2177" s="218"/>
      <c r="TLY2177" s="218"/>
      <c r="TLZ2177" s="218"/>
      <c r="TMA2177" s="218"/>
      <c r="TMB2177" s="218"/>
      <c r="TMC2177" s="218"/>
      <c r="TMD2177" s="218"/>
      <c r="TME2177" s="218"/>
      <c r="TMF2177" s="218"/>
      <c r="TMG2177" s="218"/>
      <c r="TMH2177" s="218"/>
      <c r="TMI2177" s="218"/>
      <c r="TMJ2177" s="218"/>
      <c r="TMK2177" s="218"/>
      <c r="TML2177" s="218"/>
      <c r="TMM2177" s="218"/>
      <c r="TMN2177" s="218"/>
      <c r="TMO2177" s="218"/>
      <c r="TMP2177" s="218"/>
      <c r="TMQ2177" s="218"/>
      <c r="TMR2177" s="218"/>
      <c r="TMS2177" s="218"/>
      <c r="TMT2177" s="218"/>
      <c r="TMU2177" s="218"/>
      <c r="TMV2177" s="218"/>
      <c r="TMW2177" s="218"/>
      <c r="TMX2177" s="218"/>
      <c r="TMY2177" s="218"/>
      <c r="TMZ2177" s="218"/>
      <c r="TNA2177" s="218"/>
      <c r="TNB2177" s="218"/>
      <c r="TNC2177" s="218"/>
      <c r="TND2177" s="218"/>
      <c r="TNE2177" s="218"/>
      <c r="TNF2177" s="218"/>
      <c r="TNG2177" s="218"/>
      <c r="TNH2177" s="218"/>
      <c r="TNI2177" s="218"/>
      <c r="TNJ2177" s="218"/>
      <c r="TNK2177" s="218"/>
      <c r="TNL2177" s="218"/>
      <c r="TNM2177" s="218"/>
      <c r="TNN2177" s="218"/>
      <c r="TNO2177" s="218"/>
      <c r="TNP2177" s="218"/>
      <c r="TNQ2177" s="218"/>
      <c r="TNR2177" s="218"/>
      <c r="TNS2177" s="218"/>
      <c r="TNT2177" s="218"/>
      <c r="TNU2177" s="218"/>
      <c r="TNV2177" s="218"/>
      <c r="TNW2177" s="218"/>
      <c r="TNX2177" s="218"/>
      <c r="TNY2177" s="218"/>
      <c r="TNZ2177" s="218"/>
      <c r="TOA2177" s="218"/>
      <c r="TOB2177" s="218"/>
      <c r="TOC2177" s="218"/>
      <c r="TOD2177" s="218"/>
      <c r="TOE2177" s="218"/>
      <c r="TOF2177" s="218"/>
      <c r="TOG2177" s="218"/>
      <c r="TOH2177" s="218"/>
      <c r="TOI2177" s="218"/>
      <c r="TOJ2177" s="218"/>
      <c r="TOK2177" s="218"/>
      <c r="TOL2177" s="218"/>
      <c r="TOM2177" s="218"/>
      <c r="TON2177" s="218"/>
      <c r="TOO2177" s="218"/>
      <c r="TOP2177" s="218"/>
      <c r="TOQ2177" s="218"/>
      <c r="TOR2177" s="218"/>
      <c r="TOS2177" s="218"/>
      <c r="TOT2177" s="218"/>
      <c r="TOU2177" s="218"/>
      <c r="TOV2177" s="218"/>
      <c r="TOW2177" s="218"/>
      <c r="TOX2177" s="218"/>
      <c r="TOY2177" s="218"/>
      <c r="TOZ2177" s="218"/>
      <c r="TPA2177" s="218"/>
      <c r="TPB2177" s="218"/>
      <c r="TPC2177" s="218"/>
      <c r="TPD2177" s="218"/>
      <c r="TPE2177" s="218"/>
      <c r="TPF2177" s="218"/>
      <c r="TPG2177" s="218"/>
      <c r="TPH2177" s="218"/>
      <c r="TPI2177" s="218"/>
      <c r="TPJ2177" s="218"/>
      <c r="TPK2177" s="218"/>
      <c r="TPL2177" s="218"/>
      <c r="TPM2177" s="218"/>
      <c r="TPN2177" s="218"/>
      <c r="TPO2177" s="218"/>
      <c r="TPP2177" s="218"/>
      <c r="TPQ2177" s="218"/>
      <c r="TPR2177" s="218"/>
      <c r="TPS2177" s="218"/>
      <c r="TPT2177" s="218"/>
      <c r="TPU2177" s="218"/>
      <c r="TPV2177" s="218"/>
      <c r="TPW2177" s="218"/>
      <c r="TPX2177" s="218"/>
      <c r="TPY2177" s="218"/>
      <c r="TPZ2177" s="218"/>
      <c r="TQA2177" s="218"/>
      <c r="TQB2177" s="218"/>
      <c r="TQC2177" s="218"/>
      <c r="TQD2177" s="218"/>
      <c r="TQE2177" s="218"/>
      <c r="TQF2177" s="218"/>
      <c r="TQG2177" s="218"/>
      <c r="TQH2177" s="218"/>
      <c r="TQI2177" s="218"/>
      <c r="TQJ2177" s="218"/>
      <c r="TQK2177" s="218"/>
      <c r="TQL2177" s="218"/>
      <c r="TQM2177" s="218"/>
      <c r="TQN2177" s="218"/>
      <c r="TQO2177" s="218"/>
      <c r="TQP2177" s="218"/>
      <c r="TQQ2177" s="218"/>
      <c r="TQR2177" s="218"/>
      <c r="TQS2177" s="218"/>
      <c r="TQT2177" s="218"/>
      <c r="TQU2177" s="218"/>
      <c r="TQV2177" s="218"/>
      <c r="TQW2177" s="218"/>
      <c r="TQX2177" s="218"/>
      <c r="TQY2177" s="218"/>
      <c r="TQZ2177" s="218"/>
      <c r="TRA2177" s="218"/>
      <c r="TRB2177" s="218"/>
      <c r="TRC2177" s="218"/>
      <c r="TRD2177" s="218"/>
      <c r="TRE2177" s="218"/>
      <c r="TRF2177" s="218"/>
      <c r="TRG2177" s="218"/>
      <c r="TRH2177" s="218"/>
      <c r="TRI2177" s="218"/>
      <c r="TRJ2177" s="218"/>
      <c r="TRK2177" s="218"/>
      <c r="TRL2177" s="218"/>
      <c r="TRM2177" s="218"/>
      <c r="TRN2177" s="218"/>
      <c r="TRO2177" s="218"/>
      <c r="TRP2177" s="218"/>
      <c r="TRQ2177" s="218"/>
      <c r="TRR2177" s="218"/>
      <c r="TRS2177" s="218"/>
      <c r="TRT2177" s="218"/>
      <c r="TRU2177" s="218"/>
      <c r="TRV2177" s="218"/>
      <c r="TRW2177" s="218"/>
      <c r="TRX2177" s="218"/>
      <c r="TRY2177" s="218"/>
      <c r="TRZ2177" s="218"/>
      <c r="TSA2177" s="218"/>
      <c r="TSB2177" s="218"/>
      <c r="TSC2177" s="218"/>
      <c r="TSD2177" s="218"/>
      <c r="TSE2177" s="218"/>
      <c r="TSF2177" s="218"/>
      <c r="TSG2177" s="218"/>
      <c r="TSH2177" s="218"/>
      <c r="TSI2177" s="218"/>
      <c r="TSJ2177" s="218"/>
      <c r="TSK2177" s="218"/>
      <c r="TSL2177" s="218"/>
      <c r="TSM2177" s="218"/>
      <c r="TSN2177" s="218"/>
      <c r="TSO2177" s="218"/>
      <c r="TSP2177" s="218"/>
      <c r="TSQ2177" s="218"/>
      <c r="TSR2177" s="218"/>
      <c r="TSS2177" s="218"/>
      <c r="TST2177" s="218"/>
      <c r="TSU2177" s="218"/>
      <c r="TSV2177" s="218"/>
      <c r="TSW2177" s="218"/>
      <c r="TSX2177" s="218"/>
      <c r="TSY2177" s="218"/>
      <c r="TSZ2177" s="218"/>
      <c r="TTA2177" s="218"/>
      <c r="TTB2177" s="218"/>
      <c r="TTC2177" s="218"/>
      <c r="TTD2177" s="218"/>
      <c r="TTE2177" s="218"/>
      <c r="TTF2177" s="218"/>
      <c r="TTG2177" s="218"/>
      <c r="TTH2177" s="218"/>
      <c r="TTI2177" s="218"/>
      <c r="TTJ2177" s="218"/>
      <c r="TTK2177" s="218"/>
      <c r="TTL2177" s="218"/>
      <c r="TTM2177" s="218"/>
      <c r="TTN2177" s="218"/>
      <c r="TTO2177" s="218"/>
      <c r="TTP2177" s="218"/>
      <c r="TTQ2177" s="218"/>
      <c r="TTR2177" s="218"/>
      <c r="TTS2177" s="218"/>
      <c r="TTT2177" s="218"/>
      <c r="TTU2177" s="218"/>
      <c r="TTV2177" s="218"/>
      <c r="TTW2177" s="218"/>
      <c r="TTX2177" s="218"/>
      <c r="TTY2177" s="218"/>
      <c r="TTZ2177" s="218"/>
      <c r="TUA2177" s="218"/>
      <c r="TUB2177" s="218"/>
      <c r="TUC2177" s="218"/>
      <c r="TUD2177" s="218"/>
      <c r="TUE2177" s="218"/>
      <c r="TUF2177" s="218"/>
      <c r="TUG2177" s="218"/>
      <c r="TUH2177" s="218"/>
      <c r="TUI2177" s="218"/>
      <c r="TUJ2177" s="218"/>
      <c r="TUK2177" s="218"/>
      <c r="TUL2177" s="218"/>
      <c r="TUM2177" s="218"/>
      <c r="TUN2177" s="218"/>
      <c r="TUO2177" s="218"/>
      <c r="TUP2177" s="218"/>
      <c r="TUQ2177" s="218"/>
      <c r="TUR2177" s="218"/>
      <c r="TUS2177" s="218"/>
      <c r="TUT2177" s="218"/>
      <c r="TUU2177" s="218"/>
      <c r="TUV2177" s="218"/>
      <c r="TUW2177" s="218"/>
      <c r="TUX2177" s="218"/>
      <c r="TUY2177" s="218"/>
      <c r="TUZ2177" s="218"/>
      <c r="TVA2177" s="218"/>
      <c r="TVB2177" s="218"/>
      <c r="TVC2177" s="218"/>
      <c r="TVD2177" s="218"/>
      <c r="TVE2177" s="218"/>
      <c r="TVF2177" s="218"/>
      <c r="TVG2177" s="218"/>
      <c r="TVH2177" s="218"/>
      <c r="TVI2177" s="218"/>
      <c r="TVJ2177" s="218"/>
      <c r="TVK2177" s="218"/>
      <c r="TVL2177" s="218"/>
      <c r="TVM2177" s="218"/>
      <c r="TVN2177" s="218"/>
      <c r="TVO2177" s="218"/>
      <c r="TVP2177" s="218"/>
      <c r="TVQ2177" s="218"/>
      <c r="TVR2177" s="218"/>
      <c r="TVS2177" s="218"/>
      <c r="TVT2177" s="218"/>
      <c r="TVU2177" s="218"/>
      <c r="TVV2177" s="218"/>
      <c r="TVW2177" s="218"/>
      <c r="TVX2177" s="218"/>
      <c r="TVY2177" s="218"/>
      <c r="TVZ2177" s="218"/>
      <c r="TWA2177" s="218"/>
      <c r="TWB2177" s="218"/>
      <c r="TWC2177" s="218"/>
      <c r="TWD2177" s="218"/>
      <c r="TWE2177" s="218"/>
      <c r="TWF2177" s="218"/>
      <c r="TWG2177" s="218"/>
      <c r="TWH2177" s="218"/>
      <c r="TWI2177" s="218"/>
      <c r="TWJ2177" s="218"/>
      <c r="TWK2177" s="218"/>
      <c r="TWL2177" s="218"/>
      <c r="TWM2177" s="218"/>
      <c r="TWN2177" s="218"/>
      <c r="TWO2177" s="218"/>
      <c r="TWP2177" s="218"/>
      <c r="TWQ2177" s="218"/>
      <c r="TWR2177" s="218"/>
      <c r="TWS2177" s="218"/>
      <c r="TWT2177" s="218"/>
      <c r="TWU2177" s="218"/>
      <c r="TWV2177" s="218"/>
      <c r="TWW2177" s="218"/>
      <c r="TWX2177" s="218"/>
      <c r="TWY2177" s="218"/>
      <c r="TWZ2177" s="218"/>
      <c r="TXA2177" s="218"/>
      <c r="TXB2177" s="218"/>
      <c r="TXC2177" s="218"/>
      <c r="TXD2177" s="218"/>
      <c r="TXE2177" s="218"/>
      <c r="TXF2177" s="218"/>
      <c r="TXG2177" s="218"/>
      <c r="TXH2177" s="218"/>
      <c r="TXI2177" s="218"/>
      <c r="TXJ2177" s="218"/>
      <c r="TXK2177" s="218"/>
      <c r="TXL2177" s="218"/>
      <c r="TXM2177" s="218"/>
      <c r="TXN2177" s="218"/>
      <c r="TXO2177" s="218"/>
      <c r="TXP2177" s="218"/>
      <c r="TXQ2177" s="218"/>
      <c r="TXR2177" s="218"/>
      <c r="TXS2177" s="218"/>
      <c r="TXT2177" s="218"/>
      <c r="TXU2177" s="218"/>
      <c r="TXV2177" s="218"/>
      <c r="TXW2177" s="218"/>
      <c r="TXX2177" s="218"/>
      <c r="TXY2177" s="218"/>
      <c r="TXZ2177" s="218"/>
      <c r="TYA2177" s="218"/>
      <c r="TYB2177" s="218"/>
      <c r="TYC2177" s="218"/>
      <c r="TYD2177" s="218"/>
      <c r="TYE2177" s="218"/>
      <c r="TYF2177" s="218"/>
      <c r="TYG2177" s="218"/>
      <c r="TYH2177" s="218"/>
      <c r="TYI2177" s="218"/>
      <c r="TYJ2177" s="218"/>
      <c r="TYK2177" s="218"/>
      <c r="TYL2177" s="218"/>
      <c r="TYM2177" s="218"/>
      <c r="TYN2177" s="218"/>
      <c r="TYO2177" s="218"/>
      <c r="TYP2177" s="218"/>
      <c r="TYQ2177" s="218"/>
      <c r="TYR2177" s="218"/>
      <c r="TYS2177" s="218"/>
      <c r="TYT2177" s="218"/>
      <c r="TYU2177" s="218"/>
      <c r="TYV2177" s="218"/>
      <c r="TYW2177" s="218"/>
      <c r="TYX2177" s="218"/>
      <c r="TYY2177" s="218"/>
      <c r="TYZ2177" s="218"/>
      <c r="TZA2177" s="218"/>
      <c r="TZB2177" s="218"/>
      <c r="TZC2177" s="218"/>
      <c r="TZD2177" s="218"/>
      <c r="TZE2177" s="218"/>
      <c r="TZF2177" s="218"/>
      <c r="TZG2177" s="218"/>
      <c r="TZH2177" s="218"/>
      <c r="TZI2177" s="218"/>
      <c r="TZJ2177" s="218"/>
      <c r="TZK2177" s="218"/>
      <c r="TZL2177" s="218"/>
      <c r="TZM2177" s="218"/>
      <c r="TZN2177" s="218"/>
      <c r="TZO2177" s="218"/>
      <c r="TZP2177" s="218"/>
      <c r="TZQ2177" s="218"/>
      <c r="TZR2177" s="218"/>
      <c r="TZS2177" s="218"/>
      <c r="TZT2177" s="218"/>
      <c r="TZU2177" s="218"/>
      <c r="TZV2177" s="218"/>
      <c r="TZW2177" s="218"/>
      <c r="TZX2177" s="218"/>
      <c r="TZY2177" s="218"/>
      <c r="TZZ2177" s="218"/>
      <c r="UAA2177" s="218"/>
      <c r="UAB2177" s="218"/>
      <c r="UAC2177" s="218"/>
      <c r="UAD2177" s="218"/>
      <c r="UAE2177" s="218"/>
      <c r="UAF2177" s="218"/>
      <c r="UAG2177" s="218"/>
      <c r="UAH2177" s="218"/>
      <c r="UAI2177" s="218"/>
      <c r="UAJ2177" s="218"/>
      <c r="UAK2177" s="218"/>
      <c r="UAL2177" s="218"/>
      <c r="UAM2177" s="218"/>
      <c r="UAN2177" s="218"/>
      <c r="UAO2177" s="218"/>
      <c r="UAP2177" s="218"/>
      <c r="UAQ2177" s="218"/>
      <c r="UAR2177" s="218"/>
      <c r="UAS2177" s="218"/>
      <c r="UAT2177" s="218"/>
      <c r="UAU2177" s="218"/>
      <c r="UAV2177" s="218"/>
      <c r="UAW2177" s="218"/>
      <c r="UAX2177" s="218"/>
      <c r="UAY2177" s="218"/>
      <c r="UAZ2177" s="218"/>
      <c r="UBA2177" s="218"/>
      <c r="UBB2177" s="218"/>
      <c r="UBC2177" s="218"/>
      <c r="UBD2177" s="218"/>
      <c r="UBE2177" s="218"/>
      <c r="UBF2177" s="218"/>
      <c r="UBG2177" s="218"/>
      <c r="UBH2177" s="218"/>
      <c r="UBI2177" s="218"/>
      <c r="UBJ2177" s="218"/>
      <c r="UBK2177" s="218"/>
      <c r="UBL2177" s="218"/>
      <c r="UBM2177" s="218"/>
      <c r="UBN2177" s="218"/>
      <c r="UBO2177" s="218"/>
      <c r="UBP2177" s="218"/>
      <c r="UBQ2177" s="218"/>
      <c r="UBR2177" s="218"/>
      <c r="UBS2177" s="218"/>
      <c r="UBT2177" s="218"/>
      <c r="UBU2177" s="218"/>
      <c r="UBV2177" s="218"/>
      <c r="UBW2177" s="218"/>
      <c r="UBX2177" s="218"/>
      <c r="UBY2177" s="218"/>
      <c r="UBZ2177" s="218"/>
      <c r="UCA2177" s="218"/>
      <c r="UCB2177" s="218"/>
      <c r="UCC2177" s="218"/>
      <c r="UCD2177" s="218"/>
      <c r="UCE2177" s="218"/>
      <c r="UCF2177" s="218"/>
      <c r="UCG2177" s="218"/>
      <c r="UCH2177" s="218"/>
      <c r="UCI2177" s="218"/>
      <c r="UCJ2177" s="218"/>
      <c r="UCK2177" s="218"/>
      <c r="UCL2177" s="218"/>
      <c r="UCM2177" s="218"/>
      <c r="UCN2177" s="218"/>
      <c r="UCO2177" s="218"/>
      <c r="UCP2177" s="218"/>
      <c r="UCQ2177" s="218"/>
      <c r="UCR2177" s="218"/>
      <c r="UCS2177" s="218"/>
      <c r="UCT2177" s="218"/>
      <c r="UCU2177" s="218"/>
      <c r="UCV2177" s="218"/>
      <c r="UCW2177" s="218"/>
      <c r="UCX2177" s="218"/>
      <c r="UCY2177" s="218"/>
      <c r="UCZ2177" s="218"/>
      <c r="UDA2177" s="218"/>
      <c r="UDB2177" s="218"/>
      <c r="UDC2177" s="218"/>
      <c r="UDD2177" s="218"/>
      <c r="UDE2177" s="218"/>
      <c r="UDF2177" s="218"/>
      <c r="UDG2177" s="218"/>
      <c r="UDH2177" s="218"/>
      <c r="UDI2177" s="218"/>
      <c r="UDJ2177" s="218"/>
      <c r="UDK2177" s="218"/>
      <c r="UDL2177" s="218"/>
      <c r="UDM2177" s="218"/>
      <c r="UDN2177" s="218"/>
      <c r="UDO2177" s="218"/>
      <c r="UDP2177" s="218"/>
      <c r="UDQ2177" s="218"/>
      <c r="UDR2177" s="218"/>
      <c r="UDS2177" s="218"/>
      <c r="UDT2177" s="218"/>
      <c r="UDU2177" s="218"/>
      <c r="UDV2177" s="218"/>
      <c r="UDW2177" s="218"/>
      <c r="UDX2177" s="218"/>
      <c r="UDY2177" s="218"/>
      <c r="UDZ2177" s="218"/>
      <c r="UEA2177" s="218"/>
      <c r="UEB2177" s="218"/>
      <c r="UEC2177" s="218"/>
      <c r="UED2177" s="218"/>
      <c r="UEE2177" s="218"/>
      <c r="UEF2177" s="218"/>
      <c r="UEG2177" s="218"/>
      <c r="UEH2177" s="218"/>
      <c r="UEI2177" s="218"/>
      <c r="UEJ2177" s="218"/>
      <c r="UEK2177" s="218"/>
      <c r="UEL2177" s="218"/>
      <c r="UEM2177" s="218"/>
      <c r="UEN2177" s="218"/>
      <c r="UEO2177" s="218"/>
      <c r="UEP2177" s="218"/>
      <c r="UEQ2177" s="218"/>
      <c r="UER2177" s="218"/>
      <c r="UES2177" s="218"/>
      <c r="UET2177" s="218"/>
      <c r="UEU2177" s="218"/>
      <c r="UEV2177" s="218"/>
      <c r="UEW2177" s="218"/>
      <c r="UEX2177" s="218"/>
      <c r="UEY2177" s="218"/>
      <c r="UEZ2177" s="218"/>
      <c r="UFA2177" s="218"/>
      <c r="UFB2177" s="218"/>
      <c r="UFC2177" s="218"/>
      <c r="UFD2177" s="218"/>
      <c r="UFE2177" s="218"/>
      <c r="UFF2177" s="218"/>
      <c r="UFG2177" s="218"/>
      <c r="UFH2177" s="218"/>
      <c r="UFI2177" s="218"/>
      <c r="UFJ2177" s="218"/>
      <c r="UFK2177" s="218"/>
      <c r="UFL2177" s="218"/>
      <c r="UFM2177" s="218"/>
      <c r="UFN2177" s="218"/>
      <c r="UFO2177" s="218"/>
      <c r="UFP2177" s="218"/>
      <c r="UFQ2177" s="218"/>
      <c r="UFR2177" s="218"/>
      <c r="UFS2177" s="218"/>
      <c r="UFT2177" s="218"/>
      <c r="UFU2177" s="218"/>
      <c r="UFV2177" s="218"/>
      <c r="UFW2177" s="218"/>
      <c r="UFX2177" s="218"/>
      <c r="UFY2177" s="218"/>
      <c r="UFZ2177" s="218"/>
      <c r="UGA2177" s="218"/>
      <c r="UGB2177" s="218"/>
      <c r="UGC2177" s="218"/>
      <c r="UGD2177" s="218"/>
      <c r="UGE2177" s="218"/>
      <c r="UGF2177" s="218"/>
      <c r="UGG2177" s="218"/>
      <c r="UGH2177" s="218"/>
      <c r="UGI2177" s="218"/>
      <c r="UGJ2177" s="218"/>
      <c r="UGK2177" s="218"/>
      <c r="UGL2177" s="218"/>
      <c r="UGM2177" s="218"/>
      <c r="UGN2177" s="218"/>
      <c r="UGO2177" s="218"/>
      <c r="UGP2177" s="218"/>
      <c r="UGQ2177" s="218"/>
      <c r="UGR2177" s="218"/>
      <c r="UGS2177" s="218"/>
      <c r="UGT2177" s="218"/>
      <c r="UGU2177" s="218"/>
      <c r="UGV2177" s="218"/>
      <c r="UGW2177" s="218"/>
      <c r="UGX2177" s="218"/>
      <c r="UGY2177" s="218"/>
      <c r="UGZ2177" s="218"/>
      <c r="UHA2177" s="218"/>
      <c r="UHB2177" s="218"/>
      <c r="UHC2177" s="218"/>
      <c r="UHD2177" s="218"/>
      <c r="UHE2177" s="218"/>
      <c r="UHF2177" s="218"/>
      <c r="UHG2177" s="218"/>
      <c r="UHH2177" s="218"/>
      <c r="UHI2177" s="218"/>
      <c r="UHJ2177" s="218"/>
      <c r="UHK2177" s="218"/>
      <c r="UHL2177" s="218"/>
      <c r="UHM2177" s="218"/>
      <c r="UHN2177" s="218"/>
      <c r="UHO2177" s="218"/>
      <c r="UHP2177" s="218"/>
      <c r="UHQ2177" s="218"/>
      <c r="UHR2177" s="218"/>
      <c r="UHS2177" s="218"/>
      <c r="UHT2177" s="218"/>
      <c r="UHU2177" s="218"/>
      <c r="UHV2177" s="218"/>
      <c r="UHW2177" s="218"/>
      <c r="UHX2177" s="218"/>
      <c r="UHY2177" s="218"/>
      <c r="UHZ2177" s="218"/>
      <c r="UIA2177" s="218"/>
      <c r="UIB2177" s="218"/>
      <c r="UIC2177" s="218"/>
      <c r="UID2177" s="218"/>
      <c r="UIE2177" s="218"/>
      <c r="UIF2177" s="218"/>
      <c r="UIG2177" s="218"/>
      <c r="UIH2177" s="218"/>
      <c r="UII2177" s="218"/>
      <c r="UIJ2177" s="218"/>
      <c r="UIK2177" s="218"/>
      <c r="UIL2177" s="218"/>
      <c r="UIM2177" s="218"/>
      <c r="UIN2177" s="218"/>
      <c r="UIO2177" s="218"/>
      <c r="UIP2177" s="218"/>
      <c r="UIQ2177" s="218"/>
      <c r="UIR2177" s="218"/>
      <c r="UIS2177" s="218"/>
      <c r="UIT2177" s="218"/>
      <c r="UIU2177" s="218"/>
      <c r="UIV2177" s="218"/>
      <c r="UIW2177" s="218"/>
      <c r="UIX2177" s="218"/>
      <c r="UIY2177" s="218"/>
      <c r="UIZ2177" s="218"/>
      <c r="UJA2177" s="218"/>
      <c r="UJB2177" s="218"/>
      <c r="UJC2177" s="218"/>
      <c r="UJD2177" s="218"/>
      <c r="UJE2177" s="218"/>
      <c r="UJF2177" s="218"/>
      <c r="UJG2177" s="218"/>
      <c r="UJH2177" s="218"/>
      <c r="UJI2177" s="218"/>
      <c r="UJJ2177" s="218"/>
      <c r="UJK2177" s="218"/>
      <c r="UJL2177" s="218"/>
      <c r="UJM2177" s="218"/>
      <c r="UJN2177" s="218"/>
      <c r="UJO2177" s="218"/>
      <c r="UJP2177" s="218"/>
      <c r="UJQ2177" s="218"/>
      <c r="UJR2177" s="218"/>
      <c r="UJS2177" s="218"/>
      <c r="UJT2177" s="218"/>
      <c r="UJU2177" s="218"/>
      <c r="UJV2177" s="218"/>
      <c r="UJW2177" s="218"/>
      <c r="UJX2177" s="218"/>
      <c r="UJY2177" s="218"/>
      <c r="UJZ2177" s="218"/>
      <c r="UKA2177" s="218"/>
      <c r="UKB2177" s="218"/>
      <c r="UKC2177" s="218"/>
      <c r="UKD2177" s="218"/>
      <c r="UKE2177" s="218"/>
      <c r="UKF2177" s="218"/>
      <c r="UKG2177" s="218"/>
      <c r="UKH2177" s="218"/>
      <c r="UKI2177" s="218"/>
      <c r="UKJ2177" s="218"/>
      <c r="UKK2177" s="218"/>
      <c r="UKL2177" s="218"/>
      <c r="UKM2177" s="218"/>
      <c r="UKN2177" s="218"/>
      <c r="UKO2177" s="218"/>
      <c r="UKP2177" s="218"/>
      <c r="UKQ2177" s="218"/>
      <c r="UKR2177" s="218"/>
      <c r="UKS2177" s="218"/>
      <c r="UKT2177" s="218"/>
      <c r="UKU2177" s="218"/>
      <c r="UKV2177" s="218"/>
      <c r="UKW2177" s="218"/>
      <c r="UKX2177" s="218"/>
      <c r="UKY2177" s="218"/>
      <c r="UKZ2177" s="218"/>
      <c r="ULA2177" s="218"/>
      <c r="ULB2177" s="218"/>
      <c r="ULC2177" s="218"/>
      <c r="ULD2177" s="218"/>
      <c r="ULE2177" s="218"/>
      <c r="ULF2177" s="218"/>
      <c r="ULG2177" s="218"/>
      <c r="ULH2177" s="218"/>
      <c r="ULI2177" s="218"/>
      <c r="ULJ2177" s="218"/>
      <c r="ULK2177" s="218"/>
      <c r="ULL2177" s="218"/>
      <c r="ULM2177" s="218"/>
      <c r="ULN2177" s="218"/>
      <c r="ULO2177" s="218"/>
      <c r="ULP2177" s="218"/>
      <c r="ULQ2177" s="218"/>
      <c r="ULR2177" s="218"/>
      <c r="ULS2177" s="218"/>
      <c r="ULT2177" s="218"/>
      <c r="ULU2177" s="218"/>
      <c r="ULV2177" s="218"/>
      <c r="ULW2177" s="218"/>
      <c r="ULX2177" s="218"/>
      <c r="ULY2177" s="218"/>
      <c r="ULZ2177" s="218"/>
      <c r="UMA2177" s="218"/>
      <c r="UMB2177" s="218"/>
      <c r="UMC2177" s="218"/>
      <c r="UMD2177" s="218"/>
      <c r="UME2177" s="218"/>
      <c r="UMF2177" s="218"/>
      <c r="UMG2177" s="218"/>
      <c r="UMH2177" s="218"/>
      <c r="UMI2177" s="218"/>
      <c r="UMJ2177" s="218"/>
      <c r="UMK2177" s="218"/>
      <c r="UML2177" s="218"/>
      <c r="UMM2177" s="218"/>
      <c r="UMN2177" s="218"/>
      <c r="UMO2177" s="218"/>
      <c r="UMP2177" s="218"/>
      <c r="UMQ2177" s="218"/>
      <c r="UMR2177" s="218"/>
      <c r="UMS2177" s="218"/>
      <c r="UMT2177" s="218"/>
      <c r="UMU2177" s="218"/>
      <c r="UMV2177" s="218"/>
      <c r="UMW2177" s="218"/>
      <c r="UMX2177" s="218"/>
      <c r="UMY2177" s="218"/>
      <c r="UMZ2177" s="218"/>
      <c r="UNA2177" s="218"/>
      <c r="UNB2177" s="218"/>
      <c r="UNC2177" s="218"/>
      <c r="UND2177" s="218"/>
      <c r="UNE2177" s="218"/>
      <c r="UNF2177" s="218"/>
      <c r="UNG2177" s="218"/>
      <c r="UNH2177" s="218"/>
      <c r="UNI2177" s="218"/>
      <c r="UNJ2177" s="218"/>
      <c r="UNK2177" s="218"/>
      <c r="UNL2177" s="218"/>
      <c r="UNM2177" s="218"/>
      <c r="UNN2177" s="218"/>
      <c r="UNO2177" s="218"/>
      <c r="UNP2177" s="218"/>
      <c r="UNQ2177" s="218"/>
      <c r="UNR2177" s="218"/>
      <c r="UNS2177" s="218"/>
      <c r="UNT2177" s="218"/>
      <c r="UNU2177" s="218"/>
      <c r="UNV2177" s="218"/>
      <c r="UNW2177" s="218"/>
      <c r="UNX2177" s="218"/>
      <c r="UNY2177" s="218"/>
      <c r="UNZ2177" s="218"/>
      <c r="UOA2177" s="218"/>
      <c r="UOB2177" s="218"/>
      <c r="UOC2177" s="218"/>
      <c r="UOD2177" s="218"/>
      <c r="UOE2177" s="218"/>
      <c r="UOF2177" s="218"/>
      <c r="UOG2177" s="218"/>
      <c r="UOH2177" s="218"/>
      <c r="UOI2177" s="218"/>
      <c r="UOJ2177" s="218"/>
      <c r="UOK2177" s="218"/>
      <c r="UOL2177" s="218"/>
      <c r="UOM2177" s="218"/>
      <c r="UON2177" s="218"/>
      <c r="UOO2177" s="218"/>
      <c r="UOP2177" s="218"/>
      <c r="UOQ2177" s="218"/>
      <c r="UOR2177" s="218"/>
      <c r="UOS2177" s="218"/>
      <c r="UOT2177" s="218"/>
      <c r="UOU2177" s="218"/>
      <c r="UOV2177" s="218"/>
      <c r="UOW2177" s="218"/>
      <c r="UOX2177" s="218"/>
      <c r="UOY2177" s="218"/>
      <c r="UOZ2177" s="218"/>
      <c r="UPA2177" s="218"/>
      <c r="UPB2177" s="218"/>
      <c r="UPC2177" s="218"/>
      <c r="UPD2177" s="218"/>
      <c r="UPE2177" s="218"/>
      <c r="UPF2177" s="218"/>
      <c r="UPG2177" s="218"/>
      <c r="UPH2177" s="218"/>
      <c r="UPI2177" s="218"/>
      <c r="UPJ2177" s="218"/>
      <c r="UPK2177" s="218"/>
      <c r="UPL2177" s="218"/>
      <c r="UPM2177" s="218"/>
      <c r="UPN2177" s="218"/>
      <c r="UPO2177" s="218"/>
      <c r="UPP2177" s="218"/>
      <c r="UPQ2177" s="218"/>
      <c r="UPR2177" s="218"/>
      <c r="UPS2177" s="218"/>
      <c r="UPT2177" s="218"/>
      <c r="UPU2177" s="218"/>
      <c r="UPV2177" s="218"/>
      <c r="UPW2177" s="218"/>
      <c r="UPX2177" s="218"/>
      <c r="UPY2177" s="218"/>
      <c r="UPZ2177" s="218"/>
      <c r="UQA2177" s="218"/>
      <c r="UQB2177" s="218"/>
      <c r="UQC2177" s="218"/>
      <c r="UQD2177" s="218"/>
      <c r="UQE2177" s="218"/>
      <c r="UQF2177" s="218"/>
      <c r="UQG2177" s="218"/>
      <c r="UQH2177" s="218"/>
      <c r="UQI2177" s="218"/>
      <c r="UQJ2177" s="218"/>
      <c r="UQK2177" s="218"/>
      <c r="UQL2177" s="218"/>
      <c r="UQM2177" s="218"/>
      <c r="UQN2177" s="218"/>
      <c r="UQO2177" s="218"/>
      <c r="UQP2177" s="218"/>
      <c r="UQQ2177" s="218"/>
      <c r="UQR2177" s="218"/>
      <c r="UQS2177" s="218"/>
      <c r="UQT2177" s="218"/>
      <c r="UQU2177" s="218"/>
      <c r="UQV2177" s="218"/>
      <c r="UQW2177" s="218"/>
      <c r="UQX2177" s="218"/>
      <c r="UQY2177" s="218"/>
      <c r="UQZ2177" s="218"/>
      <c r="URA2177" s="218"/>
      <c r="URB2177" s="218"/>
      <c r="URC2177" s="218"/>
      <c r="URD2177" s="218"/>
      <c r="URE2177" s="218"/>
      <c r="URF2177" s="218"/>
      <c r="URG2177" s="218"/>
      <c r="URH2177" s="218"/>
      <c r="URI2177" s="218"/>
      <c r="URJ2177" s="218"/>
      <c r="URK2177" s="218"/>
      <c r="URL2177" s="218"/>
      <c r="URM2177" s="218"/>
      <c r="URN2177" s="218"/>
      <c r="URO2177" s="218"/>
      <c r="URP2177" s="218"/>
      <c r="URQ2177" s="218"/>
      <c r="URR2177" s="218"/>
      <c r="URS2177" s="218"/>
      <c r="URT2177" s="218"/>
      <c r="URU2177" s="218"/>
      <c r="URV2177" s="218"/>
      <c r="URW2177" s="218"/>
      <c r="URX2177" s="218"/>
      <c r="URY2177" s="218"/>
      <c r="URZ2177" s="218"/>
      <c r="USA2177" s="218"/>
      <c r="USB2177" s="218"/>
      <c r="USC2177" s="218"/>
      <c r="USD2177" s="218"/>
      <c r="USE2177" s="218"/>
      <c r="USF2177" s="218"/>
      <c r="USG2177" s="218"/>
      <c r="USH2177" s="218"/>
      <c r="USI2177" s="218"/>
      <c r="USJ2177" s="218"/>
      <c r="USK2177" s="218"/>
      <c r="USL2177" s="218"/>
      <c r="USM2177" s="218"/>
      <c r="USN2177" s="218"/>
      <c r="USO2177" s="218"/>
      <c r="USP2177" s="218"/>
      <c r="USQ2177" s="218"/>
      <c r="USR2177" s="218"/>
      <c r="USS2177" s="218"/>
      <c r="UST2177" s="218"/>
      <c r="USU2177" s="218"/>
      <c r="USV2177" s="218"/>
      <c r="USW2177" s="218"/>
      <c r="USX2177" s="218"/>
      <c r="USY2177" s="218"/>
      <c r="USZ2177" s="218"/>
      <c r="UTA2177" s="218"/>
      <c r="UTB2177" s="218"/>
      <c r="UTC2177" s="218"/>
      <c r="UTD2177" s="218"/>
      <c r="UTE2177" s="218"/>
      <c r="UTF2177" s="218"/>
      <c r="UTG2177" s="218"/>
      <c r="UTH2177" s="218"/>
      <c r="UTI2177" s="218"/>
      <c r="UTJ2177" s="218"/>
      <c r="UTK2177" s="218"/>
      <c r="UTL2177" s="218"/>
      <c r="UTM2177" s="218"/>
      <c r="UTN2177" s="218"/>
      <c r="UTO2177" s="218"/>
      <c r="UTP2177" s="218"/>
      <c r="UTQ2177" s="218"/>
      <c r="UTR2177" s="218"/>
      <c r="UTS2177" s="218"/>
      <c r="UTT2177" s="218"/>
      <c r="UTU2177" s="218"/>
      <c r="UTV2177" s="218"/>
      <c r="UTW2177" s="218"/>
      <c r="UTX2177" s="218"/>
      <c r="UTY2177" s="218"/>
      <c r="UTZ2177" s="218"/>
      <c r="UUA2177" s="218"/>
      <c r="UUB2177" s="218"/>
      <c r="UUC2177" s="218"/>
      <c r="UUD2177" s="218"/>
      <c r="UUE2177" s="218"/>
      <c r="UUF2177" s="218"/>
      <c r="UUG2177" s="218"/>
      <c r="UUH2177" s="218"/>
      <c r="UUI2177" s="218"/>
      <c r="UUJ2177" s="218"/>
      <c r="UUK2177" s="218"/>
      <c r="UUL2177" s="218"/>
      <c r="UUM2177" s="218"/>
      <c r="UUN2177" s="218"/>
      <c r="UUO2177" s="218"/>
      <c r="UUP2177" s="218"/>
      <c r="UUQ2177" s="218"/>
      <c r="UUR2177" s="218"/>
      <c r="UUS2177" s="218"/>
      <c r="UUT2177" s="218"/>
      <c r="UUU2177" s="218"/>
      <c r="UUV2177" s="218"/>
      <c r="UUW2177" s="218"/>
      <c r="UUX2177" s="218"/>
      <c r="UUY2177" s="218"/>
      <c r="UUZ2177" s="218"/>
      <c r="UVA2177" s="218"/>
      <c r="UVB2177" s="218"/>
      <c r="UVC2177" s="218"/>
      <c r="UVD2177" s="218"/>
      <c r="UVE2177" s="218"/>
      <c r="UVF2177" s="218"/>
      <c r="UVG2177" s="218"/>
      <c r="UVH2177" s="218"/>
      <c r="UVI2177" s="218"/>
      <c r="UVJ2177" s="218"/>
      <c r="UVK2177" s="218"/>
      <c r="UVL2177" s="218"/>
      <c r="UVM2177" s="218"/>
      <c r="UVN2177" s="218"/>
      <c r="UVO2177" s="218"/>
      <c r="UVP2177" s="218"/>
      <c r="UVQ2177" s="218"/>
      <c r="UVR2177" s="218"/>
      <c r="UVS2177" s="218"/>
      <c r="UVT2177" s="218"/>
      <c r="UVU2177" s="218"/>
      <c r="UVV2177" s="218"/>
      <c r="UVW2177" s="218"/>
      <c r="UVX2177" s="218"/>
      <c r="UVY2177" s="218"/>
      <c r="UVZ2177" s="218"/>
      <c r="UWA2177" s="218"/>
      <c r="UWB2177" s="218"/>
      <c r="UWC2177" s="218"/>
      <c r="UWD2177" s="218"/>
      <c r="UWE2177" s="218"/>
      <c r="UWF2177" s="218"/>
      <c r="UWG2177" s="218"/>
      <c r="UWH2177" s="218"/>
      <c r="UWI2177" s="218"/>
      <c r="UWJ2177" s="218"/>
      <c r="UWK2177" s="218"/>
      <c r="UWL2177" s="218"/>
      <c r="UWM2177" s="218"/>
      <c r="UWN2177" s="218"/>
      <c r="UWO2177" s="218"/>
      <c r="UWP2177" s="218"/>
      <c r="UWQ2177" s="218"/>
      <c r="UWR2177" s="218"/>
      <c r="UWS2177" s="218"/>
      <c r="UWT2177" s="218"/>
      <c r="UWU2177" s="218"/>
      <c r="UWV2177" s="218"/>
      <c r="UWW2177" s="218"/>
      <c r="UWX2177" s="218"/>
      <c r="UWY2177" s="218"/>
      <c r="UWZ2177" s="218"/>
      <c r="UXA2177" s="218"/>
      <c r="UXB2177" s="218"/>
      <c r="UXC2177" s="218"/>
      <c r="UXD2177" s="218"/>
      <c r="UXE2177" s="218"/>
      <c r="UXF2177" s="218"/>
      <c r="UXG2177" s="218"/>
      <c r="UXH2177" s="218"/>
      <c r="UXI2177" s="218"/>
      <c r="UXJ2177" s="218"/>
      <c r="UXK2177" s="218"/>
      <c r="UXL2177" s="218"/>
      <c r="UXM2177" s="218"/>
      <c r="UXN2177" s="218"/>
      <c r="UXO2177" s="218"/>
      <c r="UXP2177" s="218"/>
      <c r="UXQ2177" s="218"/>
      <c r="UXR2177" s="218"/>
      <c r="UXS2177" s="218"/>
      <c r="UXT2177" s="218"/>
      <c r="UXU2177" s="218"/>
      <c r="UXV2177" s="218"/>
      <c r="UXW2177" s="218"/>
      <c r="UXX2177" s="218"/>
      <c r="UXY2177" s="218"/>
      <c r="UXZ2177" s="218"/>
      <c r="UYA2177" s="218"/>
      <c r="UYB2177" s="218"/>
      <c r="UYC2177" s="218"/>
      <c r="UYD2177" s="218"/>
      <c r="UYE2177" s="218"/>
      <c r="UYF2177" s="218"/>
      <c r="UYG2177" s="218"/>
      <c r="UYH2177" s="218"/>
      <c r="UYI2177" s="218"/>
      <c r="UYJ2177" s="218"/>
      <c r="UYK2177" s="218"/>
      <c r="UYL2177" s="218"/>
      <c r="UYM2177" s="218"/>
      <c r="UYN2177" s="218"/>
      <c r="UYO2177" s="218"/>
      <c r="UYP2177" s="218"/>
      <c r="UYQ2177" s="218"/>
      <c r="UYR2177" s="218"/>
      <c r="UYS2177" s="218"/>
      <c r="UYT2177" s="218"/>
      <c r="UYU2177" s="218"/>
      <c r="UYV2177" s="218"/>
      <c r="UYW2177" s="218"/>
      <c r="UYX2177" s="218"/>
      <c r="UYY2177" s="218"/>
      <c r="UYZ2177" s="218"/>
      <c r="UZA2177" s="218"/>
      <c r="UZB2177" s="218"/>
      <c r="UZC2177" s="218"/>
      <c r="UZD2177" s="218"/>
      <c r="UZE2177" s="218"/>
      <c r="UZF2177" s="218"/>
      <c r="UZG2177" s="218"/>
      <c r="UZH2177" s="218"/>
      <c r="UZI2177" s="218"/>
      <c r="UZJ2177" s="218"/>
      <c r="UZK2177" s="218"/>
      <c r="UZL2177" s="218"/>
      <c r="UZM2177" s="218"/>
      <c r="UZN2177" s="218"/>
      <c r="UZO2177" s="218"/>
      <c r="UZP2177" s="218"/>
      <c r="UZQ2177" s="218"/>
      <c r="UZR2177" s="218"/>
      <c r="UZS2177" s="218"/>
      <c r="UZT2177" s="218"/>
      <c r="UZU2177" s="218"/>
      <c r="UZV2177" s="218"/>
      <c r="UZW2177" s="218"/>
      <c r="UZX2177" s="218"/>
      <c r="UZY2177" s="218"/>
      <c r="UZZ2177" s="218"/>
      <c r="VAA2177" s="218"/>
      <c r="VAB2177" s="218"/>
      <c r="VAC2177" s="218"/>
      <c r="VAD2177" s="218"/>
      <c r="VAE2177" s="218"/>
      <c r="VAF2177" s="218"/>
      <c r="VAG2177" s="218"/>
      <c r="VAH2177" s="218"/>
      <c r="VAI2177" s="218"/>
      <c r="VAJ2177" s="218"/>
      <c r="VAK2177" s="218"/>
      <c r="VAL2177" s="218"/>
      <c r="VAM2177" s="218"/>
      <c r="VAN2177" s="218"/>
      <c r="VAO2177" s="218"/>
      <c r="VAP2177" s="218"/>
      <c r="VAQ2177" s="218"/>
      <c r="VAR2177" s="218"/>
      <c r="VAS2177" s="218"/>
      <c r="VAT2177" s="218"/>
      <c r="VAU2177" s="218"/>
      <c r="VAV2177" s="218"/>
      <c r="VAW2177" s="218"/>
      <c r="VAX2177" s="218"/>
      <c r="VAY2177" s="218"/>
      <c r="VAZ2177" s="218"/>
      <c r="VBA2177" s="218"/>
      <c r="VBB2177" s="218"/>
      <c r="VBC2177" s="218"/>
      <c r="VBD2177" s="218"/>
      <c r="VBE2177" s="218"/>
      <c r="VBF2177" s="218"/>
      <c r="VBG2177" s="218"/>
      <c r="VBH2177" s="218"/>
      <c r="VBI2177" s="218"/>
      <c r="VBJ2177" s="218"/>
      <c r="VBK2177" s="218"/>
      <c r="VBL2177" s="218"/>
      <c r="VBM2177" s="218"/>
      <c r="VBN2177" s="218"/>
      <c r="VBO2177" s="218"/>
      <c r="VBP2177" s="218"/>
      <c r="VBQ2177" s="218"/>
      <c r="VBR2177" s="218"/>
      <c r="VBS2177" s="218"/>
      <c r="VBT2177" s="218"/>
      <c r="VBU2177" s="218"/>
      <c r="VBV2177" s="218"/>
      <c r="VBW2177" s="218"/>
      <c r="VBX2177" s="218"/>
      <c r="VBY2177" s="218"/>
      <c r="VBZ2177" s="218"/>
      <c r="VCA2177" s="218"/>
      <c r="VCB2177" s="218"/>
      <c r="VCC2177" s="218"/>
      <c r="VCD2177" s="218"/>
      <c r="VCE2177" s="218"/>
      <c r="VCF2177" s="218"/>
      <c r="VCG2177" s="218"/>
      <c r="VCH2177" s="218"/>
      <c r="VCI2177" s="218"/>
      <c r="VCJ2177" s="218"/>
      <c r="VCK2177" s="218"/>
      <c r="VCL2177" s="218"/>
      <c r="VCM2177" s="218"/>
      <c r="VCN2177" s="218"/>
      <c r="VCO2177" s="218"/>
      <c r="VCP2177" s="218"/>
      <c r="VCQ2177" s="218"/>
      <c r="VCR2177" s="218"/>
      <c r="VCS2177" s="218"/>
      <c r="VCT2177" s="218"/>
      <c r="VCU2177" s="218"/>
      <c r="VCV2177" s="218"/>
      <c r="VCW2177" s="218"/>
      <c r="VCX2177" s="218"/>
      <c r="VCY2177" s="218"/>
      <c r="VCZ2177" s="218"/>
      <c r="VDA2177" s="218"/>
      <c r="VDB2177" s="218"/>
      <c r="VDC2177" s="218"/>
      <c r="VDD2177" s="218"/>
      <c r="VDE2177" s="218"/>
      <c r="VDF2177" s="218"/>
      <c r="VDG2177" s="218"/>
      <c r="VDH2177" s="218"/>
      <c r="VDI2177" s="218"/>
      <c r="VDJ2177" s="218"/>
      <c r="VDK2177" s="218"/>
      <c r="VDL2177" s="218"/>
      <c r="VDM2177" s="218"/>
      <c r="VDN2177" s="218"/>
      <c r="VDO2177" s="218"/>
      <c r="VDP2177" s="218"/>
      <c r="VDQ2177" s="218"/>
      <c r="VDR2177" s="218"/>
      <c r="VDS2177" s="218"/>
      <c r="VDT2177" s="218"/>
      <c r="VDU2177" s="218"/>
      <c r="VDV2177" s="218"/>
      <c r="VDW2177" s="218"/>
      <c r="VDX2177" s="218"/>
      <c r="VDY2177" s="218"/>
      <c r="VDZ2177" s="218"/>
      <c r="VEA2177" s="218"/>
      <c r="VEB2177" s="218"/>
      <c r="VEC2177" s="218"/>
      <c r="VED2177" s="218"/>
      <c r="VEE2177" s="218"/>
      <c r="VEF2177" s="218"/>
      <c r="VEG2177" s="218"/>
      <c r="VEH2177" s="218"/>
      <c r="VEI2177" s="218"/>
      <c r="VEJ2177" s="218"/>
      <c r="VEK2177" s="218"/>
      <c r="VEL2177" s="218"/>
      <c r="VEM2177" s="218"/>
      <c r="VEN2177" s="218"/>
      <c r="VEO2177" s="218"/>
      <c r="VEP2177" s="218"/>
      <c r="VEQ2177" s="218"/>
      <c r="VER2177" s="218"/>
      <c r="VES2177" s="218"/>
      <c r="VET2177" s="218"/>
      <c r="VEU2177" s="218"/>
      <c r="VEV2177" s="218"/>
      <c r="VEW2177" s="218"/>
      <c r="VEX2177" s="218"/>
      <c r="VEY2177" s="218"/>
      <c r="VEZ2177" s="218"/>
      <c r="VFA2177" s="218"/>
      <c r="VFB2177" s="218"/>
      <c r="VFC2177" s="218"/>
      <c r="VFD2177" s="218"/>
      <c r="VFE2177" s="218"/>
      <c r="VFF2177" s="218"/>
      <c r="VFG2177" s="218"/>
      <c r="VFH2177" s="218"/>
      <c r="VFI2177" s="218"/>
      <c r="VFJ2177" s="218"/>
      <c r="VFK2177" s="218"/>
      <c r="VFL2177" s="218"/>
      <c r="VFM2177" s="218"/>
      <c r="VFN2177" s="218"/>
      <c r="VFO2177" s="218"/>
      <c r="VFP2177" s="218"/>
      <c r="VFQ2177" s="218"/>
      <c r="VFR2177" s="218"/>
      <c r="VFS2177" s="218"/>
      <c r="VFT2177" s="218"/>
      <c r="VFU2177" s="218"/>
      <c r="VFV2177" s="218"/>
      <c r="VFW2177" s="218"/>
      <c r="VFX2177" s="218"/>
      <c r="VFY2177" s="218"/>
      <c r="VFZ2177" s="218"/>
      <c r="VGA2177" s="218"/>
      <c r="VGB2177" s="218"/>
      <c r="VGC2177" s="218"/>
      <c r="VGD2177" s="218"/>
      <c r="VGE2177" s="218"/>
      <c r="VGF2177" s="218"/>
      <c r="VGG2177" s="218"/>
      <c r="VGH2177" s="218"/>
      <c r="VGI2177" s="218"/>
      <c r="VGJ2177" s="218"/>
      <c r="VGK2177" s="218"/>
      <c r="VGL2177" s="218"/>
      <c r="VGM2177" s="218"/>
      <c r="VGN2177" s="218"/>
      <c r="VGO2177" s="218"/>
      <c r="VGP2177" s="218"/>
      <c r="VGQ2177" s="218"/>
      <c r="VGR2177" s="218"/>
      <c r="VGS2177" s="218"/>
      <c r="VGT2177" s="218"/>
      <c r="VGU2177" s="218"/>
      <c r="VGV2177" s="218"/>
      <c r="VGW2177" s="218"/>
      <c r="VGX2177" s="218"/>
      <c r="VGY2177" s="218"/>
      <c r="VGZ2177" s="218"/>
      <c r="VHA2177" s="218"/>
      <c r="VHB2177" s="218"/>
      <c r="VHC2177" s="218"/>
      <c r="VHD2177" s="218"/>
      <c r="VHE2177" s="218"/>
      <c r="VHF2177" s="218"/>
      <c r="VHG2177" s="218"/>
      <c r="VHH2177" s="218"/>
      <c r="VHI2177" s="218"/>
      <c r="VHJ2177" s="218"/>
      <c r="VHK2177" s="218"/>
      <c r="VHL2177" s="218"/>
      <c r="VHM2177" s="218"/>
      <c r="VHN2177" s="218"/>
      <c r="VHO2177" s="218"/>
      <c r="VHP2177" s="218"/>
      <c r="VHQ2177" s="218"/>
      <c r="VHR2177" s="218"/>
      <c r="VHS2177" s="218"/>
      <c r="VHT2177" s="218"/>
      <c r="VHU2177" s="218"/>
      <c r="VHV2177" s="218"/>
      <c r="VHW2177" s="218"/>
      <c r="VHX2177" s="218"/>
      <c r="VHY2177" s="218"/>
      <c r="VHZ2177" s="218"/>
      <c r="VIA2177" s="218"/>
      <c r="VIB2177" s="218"/>
      <c r="VIC2177" s="218"/>
      <c r="VID2177" s="218"/>
      <c r="VIE2177" s="218"/>
      <c r="VIF2177" s="218"/>
      <c r="VIG2177" s="218"/>
      <c r="VIH2177" s="218"/>
      <c r="VII2177" s="218"/>
      <c r="VIJ2177" s="218"/>
      <c r="VIK2177" s="218"/>
      <c r="VIL2177" s="218"/>
      <c r="VIM2177" s="218"/>
      <c r="VIN2177" s="218"/>
      <c r="VIO2177" s="218"/>
      <c r="VIP2177" s="218"/>
      <c r="VIQ2177" s="218"/>
      <c r="VIR2177" s="218"/>
      <c r="VIS2177" s="218"/>
      <c r="VIT2177" s="218"/>
      <c r="VIU2177" s="218"/>
      <c r="VIV2177" s="218"/>
      <c r="VIW2177" s="218"/>
      <c r="VIX2177" s="218"/>
      <c r="VIY2177" s="218"/>
      <c r="VIZ2177" s="218"/>
      <c r="VJA2177" s="218"/>
      <c r="VJB2177" s="218"/>
      <c r="VJC2177" s="218"/>
      <c r="VJD2177" s="218"/>
      <c r="VJE2177" s="218"/>
      <c r="VJF2177" s="218"/>
      <c r="VJG2177" s="218"/>
      <c r="VJH2177" s="218"/>
      <c r="VJI2177" s="218"/>
      <c r="VJJ2177" s="218"/>
      <c r="VJK2177" s="218"/>
      <c r="VJL2177" s="218"/>
      <c r="VJM2177" s="218"/>
      <c r="VJN2177" s="218"/>
      <c r="VJO2177" s="218"/>
      <c r="VJP2177" s="218"/>
      <c r="VJQ2177" s="218"/>
      <c r="VJR2177" s="218"/>
      <c r="VJS2177" s="218"/>
      <c r="VJT2177" s="218"/>
      <c r="VJU2177" s="218"/>
      <c r="VJV2177" s="218"/>
      <c r="VJW2177" s="218"/>
      <c r="VJX2177" s="218"/>
      <c r="VJY2177" s="218"/>
      <c r="VJZ2177" s="218"/>
      <c r="VKA2177" s="218"/>
      <c r="VKB2177" s="218"/>
      <c r="VKC2177" s="218"/>
      <c r="VKD2177" s="218"/>
      <c r="VKE2177" s="218"/>
      <c r="VKF2177" s="218"/>
      <c r="VKG2177" s="218"/>
      <c r="VKH2177" s="218"/>
      <c r="VKI2177" s="218"/>
      <c r="VKJ2177" s="218"/>
      <c r="VKK2177" s="218"/>
      <c r="VKL2177" s="218"/>
      <c r="VKM2177" s="218"/>
      <c r="VKN2177" s="218"/>
      <c r="VKO2177" s="218"/>
      <c r="VKP2177" s="218"/>
      <c r="VKQ2177" s="218"/>
      <c r="VKR2177" s="218"/>
      <c r="VKS2177" s="218"/>
      <c r="VKT2177" s="218"/>
      <c r="VKU2177" s="218"/>
      <c r="VKV2177" s="218"/>
      <c r="VKW2177" s="218"/>
      <c r="VKX2177" s="218"/>
      <c r="VKY2177" s="218"/>
      <c r="VKZ2177" s="218"/>
      <c r="VLA2177" s="218"/>
      <c r="VLB2177" s="218"/>
      <c r="VLC2177" s="218"/>
      <c r="VLD2177" s="218"/>
      <c r="VLE2177" s="218"/>
      <c r="VLF2177" s="218"/>
      <c r="VLG2177" s="218"/>
      <c r="VLH2177" s="218"/>
      <c r="VLI2177" s="218"/>
      <c r="VLJ2177" s="218"/>
      <c r="VLK2177" s="218"/>
      <c r="VLL2177" s="218"/>
      <c r="VLM2177" s="218"/>
      <c r="VLN2177" s="218"/>
      <c r="VLO2177" s="218"/>
      <c r="VLP2177" s="218"/>
      <c r="VLQ2177" s="218"/>
      <c r="VLR2177" s="218"/>
      <c r="VLS2177" s="218"/>
      <c r="VLT2177" s="218"/>
      <c r="VLU2177" s="218"/>
      <c r="VLV2177" s="218"/>
      <c r="VLW2177" s="218"/>
      <c r="VLX2177" s="218"/>
      <c r="VLY2177" s="218"/>
      <c r="VLZ2177" s="218"/>
      <c r="VMA2177" s="218"/>
      <c r="VMB2177" s="218"/>
      <c r="VMC2177" s="218"/>
      <c r="VMD2177" s="218"/>
      <c r="VME2177" s="218"/>
      <c r="VMF2177" s="218"/>
      <c r="VMG2177" s="218"/>
      <c r="VMH2177" s="218"/>
      <c r="VMI2177" s="218"/>
      <c r="VMJ2177" s="218"/>
      <c r="VMK2177" s="218"/>
      <c r="VML2177" s="218"/>
      <c r="VMM2177" s="218"/>
      <c r="VMN2177" s="218"/>
      <c r="VMO2177" s="218"/>
      <c r="VMP2177" s="218"/>
      <c r="VMQ2177" s="218"/>
      <c r="VMR2177" s="218"/>
      <c r="VMS2177" s="218"/>
      <c r="VMT2177" s="218"/>
      <c r="VMU2177" s="218"/>
      <c r="VMV2177" s="218"/>
      <c r="VMW2177" s="218"/>
      <c r="VMX2177" s="218"/>
      <c r="VMY2177" s="218"/>
      <c r="VMZ2177" s="218"/>
      <c r="VNA2177" s="218"/>
      <c r="VNB2177" s="218"/>
      <c r="VNC2177" s="218"/>
      <c r="VND2177" s="218"/>
      <c r="VNE2177" s="218"/>
      <c r="VNF2177" s="218"/>
      <c r="VNG2177" s="218"/>
      <c r="VNH2177" s="218"/>
      <c r="VNI2177" s="218"/>
      <c r="VNJ2177" s="218"/>
      <c r="VNK2177" s="218"/>
      <c r="VNL2177" s="218"/>
      <c r="VNM2177" s="218"/>
      <c r="VNN2177" s="218"/>
      <c r="VNO2177" s="218"/>
      <c r="VNP2177" s="218"/>
      <c r="VNQ2177" s="218"/>
      <c r="VNR2177" s="218"/>
      <c r="VNS2177" s="218"/>
      <c r="VNT2177" s="218"/>
      <c r="VNU2177" s="218"/>
      <c r="VNV2177" s="218"/>
      <c r="VNW2177" s="218"/>
      <c r="VNX2177" s="218"/>
      <c r="VNY2177" s="218"/>
      <c r="VNZ2177" s="218"/>
      <c r="VOA2177" s="218"/>
      <c r="VOB2177" s="218"/>
      <c r="VOC2177" s="218"/>
      <c r="VOD2177" s="218"/>
      <c r="VOE2177" s="218"/>
      <c r="VOF2177" s="218"/>
      <c r="VOG2177" s="218"/>
      <c r="VOH2177" s="218"/>
      <c r="VOI2177" s="218"/>
      <c r="VOJ2177" s="218"/>
      <c r="VOK2177" s="218"/>
      <c r="VOL2177" s="218"/>
      <c r="VOM2177" s="218"/>
      <c r="VON2177" s="218"/>
      <c r="VOO2177" s="218"/>
      <c r="VOP2177" s="218"/>
      <c r="VOQ2177" s="218"/>
      <c r="VOR2177" s="218"/>
      <c r="VOS2177" s="218"/>
      <c r="VOT2177" s="218"/>
      <c r="VOU2177" s="218"/>
      <c r="VOV2177" s="218"/>
      <c r="VOW2177" s="218"/>
      <c r="VOX2177" s="218"/>
      <c r="VOY2177" s="218"/>
      <c r="VOZ2177" s="218"/>
      <c r="VPA2177" s="218"/>
      <c r="VPB2177" s="218"/>
      <c r="VPC2177" s="218"/>
      <c r="VPD2177" s="218"/>
      <c r="VPE2177" s="218"/>
      <c r="VPF2177" s="218"/>
      <c r="VPG2177" s="218"/>
      <c r="VPH2177" s="218"/>
      <c r="VPI2177" s="218"/>
      <c r="VPJ2177" s="218"/>
      <c r="VPK2177" s="218"/>
      <c r="VPL2177" s="218"/>
      <c r="VPM2177" s="218"/>
      <c r="VPN2177" s="218"/>
      <c r="VPO2177" s="218"/>
      <c r="VPP2177" s="218"/>
      <c r="VPQ2177" s="218"/>
      <c r="VPR2177" s="218"/>
      <c r="VPS2177" s="218"/>
      <c r="VPT2177" s="218"/>
      <c r="VPU2177" s="218"/>
      <c r="VPV2177" s="218"/>
      <c r="VPW2177" s="218"/>
      <c r="VPX2177" s="218"/>
      <c r="VPY2177" s="218"/>
      <c r="VPZ2177" s="218"/>
      <c r="VQA2177" s="218"/>
      <c r="VQB2177" s="218"/>
      <c r="VQC2177" s="218"/>
      <c r="VQD2177" s="218"/>
      <c r="VQE2177" s="218"/>
      <c r="VQF2177" s="218"/>
      <c r="VQG2177" s="218"/>
      <c r="VQH2177" s="218"/>
      <c r="VQI2177" s="218"/>
      <c r="VQJ2177" s="218"/>
      <c r="VQK2177" s="218"/>
      <c r="VQL2177" s="218"/>
      <c r="VQM2177" s="218"/>
      <c r="VQN2177" s="218"/>
      <c r="VQO2177" s="218"/>
      <c r="VQP2177" s="218"/>
      <c r="VQQ2177" s="218"/>
      <c r="VQR2177" s="218"/>
      <c r="VQS2177" s="218"/>
      <c r="VQT2177" s="218"/>
      <c r="VQU2177" s="218"/>
      <c r="VQV2177" s="218"/>
      <c r="VQW2177" s="218"/>
      <c r="VQX2177" s="218"/>
      <c r="VQY2177" s="218"/>
      <c r="VQZ2177" s="218"/>
      <c r="VRA2177" s="218"/>
      <c r="VRB2177" s="218"/>
      <c r="VRC2177" s="218"/>
      <c r="VRD2177" s="218"/>
      <c r="VRE2177" s="218"/>
      <c r="VRF2177" s="218"/>
      <c r="VRG2177" s="218"/>
      <c r="VRH2177" s="218"/>
      <c r="VRI2177" s="218"/>
      <c r="VRJ2177" s="218"/>
      <c r="VRK2177" s="218"/>
      <c r="VRL2177" s="218"/>
      <c r="VRM2177" s="218"/>
      <c r="VRN2177" s="218"/>
      <c r="VRO2177" s="218"/>
      <c r="VRP2177" s="218"/>
      <c r="VRQ2177" s="218"/>
      <c r="VRR2177" s="218"/>
      <c r="VRS2177" s="218"/>
      <c r="VRT2177" s="218"/>
      <c r="VRU2177" s="218"/>
      <c r="VRV2177" s="218"/>
      <c r="VRW2177" s="218"/>
      <c r="VRX2177" s="218"/>
      <c r="VRY2177" s="218"/>
      <c r="VRZ2177" s="218"/>
      <c r="VSA2177" s="218"/>
      <c r="VSB2177" s="218"/>
      <c r="VSC2177" s="218"/>
      <c r="VSD2177" s="218"/>
      <c r="VSE2177" s="218"/>
      <c r="VSF2177" s="218"/>
      <c r="VSG2177" s="218"/>
      <c r="VSH2177" s="218"/>
      <c r="VSI2177" s="218"/>
      <c r="VSJ2177" s="218"/>
      <c r="VSK2177" s="218"/>
      <c r="VSL2177" s="218"/>
      <c r="VSM2177" s="218"/>
      <c r="VSN2177" s="218"/>
      <c r="VSO2177" s="218"/>
      <c r="VSP2177" s="218"/>
      <c r="VSQ2177" s="218"/>
      <c r="VSR2177" s="218"/>
      <c r="VSS2177" s="218"/>
      <c r="VST2177" s="218"/>
      <c r="VSU2177" s="218"/>
      <c r="VSV2177" s="218"/>
      <c r="VSW2177" s="218"/>
      <c r="VSX2177" s="218"/>
      <c r="VSY2177" s="218"/>
      <c r="VSZ2177" s="218"/>
      <c r="VTA2177" s="218"/>
      <c r="VTB2177" s="218"/>
      <c r="VTC2177" s="218"/>
      <c r="VTD2177" s="218"/>
      <c r="VTE2177" s="218"/>
      <c r="VTF2177" s="218"/>
      <c r="VTG2177" s="218"/>
      <c r="VTH2177" s="218"/>
      <c r="VTI2177" s="218"/>
      <c r="VTJ2177" s="218"/>
      <c r="VTK2177" s="218"/>
      <c r="VTL2177" s="218"/>
      <c r="VTM2177" s="218"/>
      <c r="VTN2177" s="218"/>
      <c r="VTO2177" s="218"/>
      <c r="VTP2177" s="218"/>
      <c r="VTQ2177" s="218"/>
      <c r="VTR2177" s="218"/>
      <c r="VTS2177" s="218"/>
      <c r="VTT2177" s="218"/>
      <c r="VTU2177" s="218"/>
      <c r="VTV2177" s="218"/>
      <c r="VTW2177" s="218"/>
      <c r="VTX2177" s="218"/>
      <c r="VTY2177" s="218"/>
      <c r="VTZ2177" s="218"/>
      <c r="VUA2177" s="218"/>
      <c r="VUB2177" s="218"/>
      <c r="VUC2177" s="218"/>
      <c r="VUD2177" s="218"/>
      <c r="VUE2177" s="218"/>
      <c r="VUF2177" s="218"/>
      <c r="VUG2177" s="218"/>
      <c r="VUH2177" s="218"/>
      <c r="VUI2177" s="218"/>
      <c r="VUJ2177" s="218"/>
      <c r="VUK2177" s="218"/>
      <c r="VUL2177" s="218"/>
      <c r="VUM2177" s="218"/>
      <c r="VUN2177" s="218"/>
      <c r="VUO2177" s="218"/>
      <c r="VUP2177" s="218"/>
      <c r="VUQ2177" s="218"/>
      <c r="VUR2177" s="218"/>
      <c r="VUS2177" s="218"/>
      <c r="VUT2177" s="218"/>
      <c r="VUU2177" s="218"/>
      <c r="VUV2177" s="218"/>
      <c r="VUW2177" s="218"/>
      <c r="VUX2177" s="218"/>
      <c r="VUY2177" s="218"/>
      <c r="VUZ2177" s="218"/>
      <c r="VVA2177" s="218"/>
      <c r="VVB2177" s="218"/>
      <c r="VVC2177" s="218"/>
      <c r="VVD2177" s="218"/>
      <c r="VVE2177" s="218"/>
      <c r="VVF2177" s="218"/>
      <c r="VVG2177" s="218"/>
      <c r="VVH2177" s="218"/>
      <c r="VVI2177" s="218"/>
      <c r="VVJ2177" s="218"/>
      <c r="VVK2177" s="218"/>
      <c r="VVL2177" s="218"/>
      <c r="VVM2177" s="218"/>
      <c r="VVN2177" s="218"/>
      <c r="VVO2177" s="218"/>
      <c r="VVP2177" s="218"/>
      <c r="VVQ2177" s="218"/>
      <c r="VVR2177" s="218"/>
      <c r="VVS2177" s="218"/>
      <c r="VVT2177" s="218"/>
      <c r="VVU2177" s="218"/>
      <c r="VVV2177" s="218"/>
      <c r="VVW2177" s="218"/>
      <c r="VVX2177" s="218"/>
      <c r="VVY2177" s="218"/>
      <c r="VVZ2177" s="218"/>
      <c r="VWA2177" s="218"/>
      <c r="VWB2177" s="218"/>
      <c r="VWC2177" s="218"/>
      <c r="VWD2177" s="218"/>
      <c r="VWE2177" s="218"/>
      <c r="VWF2177" s="218"/>
      <c r="VWG2177" s="218"/>
      <c r="VWH2177" s="218"/>
      <c r="VWI2177" s="218"/>
      <c r="VWJ2177" s="218"/>
      <c r="VWK2177" s="218"/>
      <c r="VWL2177" s="218"/>
      <c r="VWM2177" s="218"/>
      <c r="VWN2177" s="218"/>
      <c r="VWO2177" s="218"/>
      <c r="VWP2177" s="218"/>
      <c r="VWQ2177" s="218"/>
      <c r="VWR2177" s="218"/>
      <c r="VWS2177" s="218"/>
      <c r="VWT2177" s="218"/>
      <c r="VWU2177" s="218"/>
      <c r="VWV2177" s="218"/>
      <c r="VWW2177" s="218"/>
      <c r="VWX2177" s="218"/>
      <c r="VWY2177" s="218"/>
      <c r="VWZ2177" s="218"/>
      <c r="VXA2177" s="218"/>
      <c r="VXB2177" s="218"/>
      <c r="VXC2177" s="218"/>
      <c r="VXD2177" s="218"/>
      <c r="VXE2177" s="218"/>
      <c r="VXF2177" s="218"/>
      <c r="VXG2177" s="218"/>
      <c r="VXH2177" s="218"/>
      <c r="VXI2177" s="218"/>
      <c r="VXJ2177" s="218"/>
      <c r="VXK2177" s="218"/>
      <c r="VXL2177" s="218"/>
      <c r="VXM2177" s="218"/>
      <c r="VXN2177" s="218"/>
      <c r="VXO2177" s="218"/>
      <c r="VXP2177" s="218"/>
      <c r="VXQ2177" s="218"/>
      <c r="VXR2177" s="218"/>
      <c r="VXS2177" s="218"/>
      <c r="VXT2177" s="218"/>
      <c r="VXU2177" s="218"/>
      <c r="VXV2177" s="218"/>
      <c r="VXW2177" s="218"/>
      <c r="VXX2177" s="218"/>
      <c r="VXY2177" s="218"/>
      <c r="VXZ2177" s="218"/>
      <c r="VYA2177" s="218"/>
      <c r="VYB2177" s="218"/>
      <c r="VYC2177" s="218"/>
      <c r="VYD2177" s="218"/>
      <c r="VYE2177" s="218"/>
      <c r="VYF2177" s="218"/>
      <c r="VYG2177" s="218"/>
      <c r="VYH2177" s="218"/>
      <c r="VYI2177" s="218"/>
      <c r="VYJ2177" s="218"/>
      <c r="VYK2177" s="218"/>
      <c r="VYL2177" s="218"/>
      <c r="VYM2177" s="218"/>
      <c r="VYN2177" s="218"/>
      <c r="VYO2177" s="218"/>
      <c r="VYP2177" s="218"/>
      <c r="VYQ2177" s="218"/>
      <c r="VYR2177" s="218"/>
      <c r="VYS2177" s="218"/>
      <c r="VYT2177" s="218"/>
      <c r="VYU2177" s="218"/>
      <c r="VYV2177" s="218"/>
      <c r="VYW2177" s="218"/>
      <c r="VYX2177" s="218"/>
      <c r="VYY2177" s="218"/>
      <c r="VYZ2177" s="218"/>
      <c r="VZA2177" s="218"/>
      <c r="VZB2177" s="218"/>
      <c r="VZC2177" s="218"/>
      <c r="VZD2177" s="218"/>
      <c r="VZE2177" s="218"/>
      <c r="VZF2177" s="218"/>
      <c r="VZG2177" s="218"/>
      <c r="VZH2177" s="218"/>
      <c r="VZI2177" s="218"/>
      <c r="VZJ2177" s="218"/>
      <c r="VZK2177" s="218"/>
      <c r="VZL2177" s="218"/>
      <c r="VZM2177" s="218"/>
      <c r="VZN2177" s="218"/>
      <c r="VZO2177" s="218"/>
      <c r="VZP2177" s="218"/>
      <c r="VZQ2177" s="218"/>
      <c r="VZR2177" s="218"/>
      <c r="VZS2177" s="218"/>
      <c r="VZT2177" s="218"/>
      <c r="VZU2177" s="218"/>
      <c r="VZV2177" s="218"/>
      <c r="VZW2177" s="218"/>
      <c r="VZX2177" s="218"/>
      <c r="VZY2177" s="218"/>
      <c r="VZZ2177" s="218"/>
      <c r="WAA2177" s="218"/>
      <c r="WAB2177" s="218"/>
      <c r="WAC2177" s="218"/>
      <c r="WAD2177" s="218"/>
      <c r="WAE2177" s="218"/>
      <c r="WAF2177" s="218"/>
      <c r="WAG2177" s="218"/>
      <c r="WAH2177" s="218"/>
      <c r="WAI2177" s="218"/>
      <c r="WAJ2177" s="218"/>
      <c r="WAK2177" s="218"/>
      <c r="WAL2177" s="218"/>
      <c r="WAM2177" s="218"/>
      <c r="WAN2177" s="218"/>
      <c r="WAO2177" s="218"/>
      <c r="WAP2177" s="218"/>
      <c r="WAQ2177" s="218"/>
      <c r="WAR2177" s="218"/>
      <c r="WAS2177" s="218"/>
      <c r="WAT2177" s="218"/>
      <c r="WAU2177" s="218"/>
      <c r="WAV2177" s="218"/>
      <c r="WAW2177" s="218"/>
      <c r="WAX2177" s="218"/>
      <c r="WAY2177" s="218"/>
      <c r="WAZ2177" s="218"/>
      <c r="WBA2177" s="218"/>
      <c r="WBB2177" s="218"/>
      <c r="WBC2177" s="218"/>
      <c r="WBD2177" s="218"/>
      <c r="WBE2177" s="218"/>
      <c r="WBF2177" s="218"/>
      <c r="WBG2177" s="218"/>
      <c r="WBH2177" s="218"/>
      <c r="WBI2177" s="218"/>
      <c r="WBJ2177" s="218"/>
      <c r="WBK2177" s="218"/>
      <c r="WBL2177" s="218"/>
      <c r="WBM2177" s="218"/>
      <c r="WBN2177" s="218"/>
      <c r="WBO2177" s="218"/>
      <c r="WBP2177" s="218"/>
      <c r="WBQ2177" s="218"/>
      <c r="WBR2177" s="218"/>
      <c r="WBS2177" s="218"/>
      <c r="WBT2177" s="218"/>
      <c r="WBU2177" s="218"/>
      <c r="WBV2177" s="218"/>
      <c r="WBW2177" s="218"/>
      <c r="WBX2177" s="218"/>
      <c r="WBY2177" s="218"/>
      <c r="WBZ2177" s="218"/>
      <c r="WCA2177" s="218"/>
      <c r="WCB2177" s="218"/>
      <c r="WCC2177" s="218"/>
      <c r="WCD2177" s="218"/>
      <c r="WCE2177" s="218"/>
      <c r="WCF2177" s="218"/>
      <c r="WCG2177" s="218"/>
      <c r="WCH2177" s="218"/>
      <c r="WCI2177" s="218"/>
      <c r="WCJ2177" s="218"/>
      <c r="WCK2177" s="218"/>
      <c r="WCL2177" s="218"/>
      <c r="WCM2177" s="218"/>
      <c r="WCN2177" s="218"/>
      <c r="WCO2177" s="218"/>
      <c r="WCP2177" s="218"/>
      <c r="WCQ2177" s="218"/>
      <c r="WCR2177" s="218"/>
      <c r="WCS2177" s="218"/>
      <c r="WCT2177" s="218"/>
      <c r="WCU2177" s="218"/>
      <c r="WCV2177" s="218"/>
      <c r="WCW2177" s="218"/>
      <c r="WCX2177" s="218"/>
      <c r="WCY2177" s="218"/>
      <c r="WCZ2177" s="218"/>
      <c r="WDA2177" s="218"/>
      <c r="WDB2177" s="218"/>
      <c r="WDC2177" s="218"/>
      <c r="WDD2177" s="218"/>
      <c r="WDE2177" s="218"/>
      <c r="WDF2177" s="218"/>
      <c r="WDG2177" s="218"/>
      <c r="WDH2177" s="218"/>
      <c r="WDI2177" s="218"/>
      <c r="WDJ2177" s="218"/>
      <c r="WDK2177" s="218"/>
      <c r="WDL2177" s="218"/>
      <c r="WDM2177" s="218"/>
      <c r="WDN2177" s="218"/>
      <c r="WDO2177" s="218"/>
      <c r="WDP2177" s="218"/>
      <c r="WDQ2177" s="218"/>
      <c r="WDR2177" s="218"/>
      <c r="WDS2177" s="218"/>
      <c r="WDT2177" s="218"/>
      <c r="WDU2177" s="218"/>
      <c r="WDV2177" s="218"/>
      <c r="WDW2177" s="218"/>
      <c r="WDX2177" s="218"/>
      <c r="WDY2177" s="218"/>
      <c r="WDZ2177" s="218"/>
      <c r="WEA2177" s="218"/>
      <c r="WEB2177" s="218"/>
      <c r="WEC2177" s="218"/>
      <c r="WED2177" s="218"/>
      <c r="WEE2177" s="218"/>
      <c r="WEF2177" s="218"/>
      <c r="WEG2177" s="218"/>
      <c r="WEH2177" s="218"/>
      <c r="WEI2177" s="218"/>
      <c r="WEJ2177" s="218"/>
      <c r="WEK2177" s="218"/>
      <c r="WEL2177" s="218"/>
      <c r="WEM2177" s="218"/>
      <c r="WEN2177" s="218"/>
      <c r="WEO2177" s="218"/>
      <c r="WEP2177" s="218"/>
      <c r="WEQ2177" s="218"/>
      <c r="WER2177" s="218"/>
      <c r="WES2177" s="218"/>
      <c r="WET2177" s="218"/>
      <c r="WEU2177" s="218"/>
      <c r="WEV2177" s="218"/>
      <c r="WEW2177" s="218"/>
      <c r="WEX2177" s="218"/>
      <c r="WEY2177" s="218"/>
      <c r="WEZ2177" s="218"/>
      <c r="WFA2177" s="218"/>
      <c r="WFB2177" s="218"/>
      <c r="WFC2177" s="218"/>
      <c r="WFD2177" s="218"/>
      <c r="WFE2177" s="218"/>
      <c r="WFF2177" s="218"/>
      <c r="WFG2177" s="218"/>
      <c r="WFH2177" s="218"/>
      <c r="WFI2177" s="218"/>
      <c r="WFJ2177" s="218"/>
      <c r="WFK2177" s="218"/>
      <c r="WFL2177" s="218"/>
      <c r="WFM2177" s="218"/>
      <c r="WFN2177" s="218"/>
      <c r="WFO2177" s="218"/>
      <c r="WFP2177" s="218"/>
      <c r="WFQ2177" s="218"/>
      <c r="WFR2177" s="218"/>
      <c r="WFS2177" s="218"/>
      <c r="WFT2177" s="218"/>
      <c r="WFU2177" s="218"/>
      <c r="WFV2177" s="218"/>
      <c r="WFW2177" s="218"/>
      <c r="WFX2177" s="218"/>
      <c r="WFY2177" s="218"/>
      <c r="WFZ2177" s="218"/>
      <c r="WGA2177" s="218"/>
      <c r="WGB2177" s="218"/>
      <c r="WGC2177" s="218"/>
      <c r="WGD2177" s="218"/>
      <c r="WGE2177" s="218"/>
      <c r="WGF2177" s="218"/>
      <c r="WGG2177" s="218"/>
      <c r="WGH2177" s="218"/>
      <c r="WGI2177" s="218"/>
      <c r="WGJ2177" s="218"/>
      <c r="WGK2177" s="218"/>
      <c r="WGL2177" s="218"/>
      <c r="WGM2177" s="218"/>
      <c r="WGN2177" s="218"/>
      <c r="WGO2177" s="218"/>
      <c r="WGP2177" s="218"/>
      <c r="WGQ2177" s="218"/>
      <c r="WGR2177" s="218"/>
      <c r="WGS2177" s="218"/>
      <c r="WGT2177" s="218"/>
      <c r="WGU2177" s="218"/>
      <c r="WGV2177" s="218"/>
      <c r="WGW2177" s="218"/>
      <c r="WGX2177" s="218"/>
      <c r="WGY2177" s="218"/>
      <c r="WGZ2177" s="218"/>
      <c r="WHA2177" s="218"/>
      <c r="WHB2177" s="218"/>
      <c r="WHC2177" s="218"/>
      <c r="WHD2177" s="218"/>
      <c r="WHE2177" s="218"/>
      <c r="WHF2177" s="218"/>
      <c r="WHG2177" s="218"/>
      <c r="WHH2177" s="218"/>
      <c r="WHI2177" s="218"/>
      <c r="WHJ2177" s="218"/>
      <c r="WHK2177" s="218"/>
      <c r="WHL2177" s="218"/>
      <c r="WHM2177" s="218"/>
      <c r="WHN2177" s="218"/>
      <c r="WHO2177" s="218"/>
      <c r="WHP2177" s="218"/>
      <c r="WHQ2177" s="218"/>
      <c r="WHR2177" s="218"/>
      <c r="WHS2177" s="218"/>
      <c r="WHT2177" s="218"/>
      <c r="WHU2177" s="218"/>
      <c r="WHV2177" s="218"/>
      <c r="WHW2177" s="218"/>
      <c r="WHX2177" s="218"/>
      <c r="WHY2177" s="218"/>
      <c r="WHZ2177" s="218"/>
      <c r="WIA2177" s="218"/>
      <c r="WIB2177" s="218"/>
      <c r="WIC2177" s="218"/>
      <c r="WID2177" s="218"/>
      <c r="WIE2177" s="218"/>
      <c r="WIF2177" s="218"/>
      <c r="WIG2177" s="218"/>
      <c r="WIH2177" s="218"/>
      <c r="WII2177" s="218"/>
      <c r="WIJ2177" s="218"/>
      <c r="WIK2177" s="218"/>
      <c r="WIL2177" s="218"/>
      <c r="WIM2177" s="218"/>
      <c r="WIN2177" s="218"/>
      <c r="WIO2177" s="218"/>
      <c r="WIP2177" s="218"/>
      <c r="WIQ2177" s="218"/>
      <c r="WIR2177" s="218"/>
      <c r="WIS2177" s="218"/>
      <c r="WIT2177" s="218"/>
      <c r="WIU2177" s="218"/>
      <c r="WIV2177" s="218"/>
      <c r="WIW2177" s="218"/>
      <c r="WIX2177" s="218"/>
      <c r="WIY2177" s="218"/>
      <c r="WIZ2177" s="218"/>
      <c r="WJA2177" s="218"/>
      <c r="WJB2177" s="218"/>
      <c r="WJC2177" s="218"/>
      <c r="WJD2177" s="218"/>
      <c r="WJE2177" s="218"/>
      <c r="WJF2177" s="218"/>
      <c r="WJG2177" s="218"/>
      <c r="WJH2177" s="218"/>
      <c r="WJI2177" s="218"/>
      <c r="WJJ2177" s="218"/>
      <c r="WJK2177" s="218"/>
      <c r="WJL2177" s="218"/>
      <c r="WJM2177" s="218"/>
      <c r="WJN2177" s="218"/>
      <c r="WJO2177" s="218"/>
      <c r="WJP2177" s="218"/>
      <c r="WJQ2177" s="218"/>
      <c r="WJR2177" s="218"/>
      <c r="WJS2177" s="218"/>
      <c r="WJT2177" s="218"/>
      <c r="WJU2177" s="218"/>
      <c r="WJV2177" s="218"/>
      <c r="WJW2177" s="218"/>
      <c r="WJX2177" s="218"/>
      <c r="WJY2177" s="218"/>
      <c r="WJZ2177" s="218"/>
      <c r="WKA2177" s="218"/>
      <c r="WKB2177" s="218"/>
      <c r="WKC2177" s="218"/>
      <c r="WKD2177" s="218"/>
      <c r="WKE2177" s="218"/>
      <c r="WKF2177" s="218"/>
      <c r="WKG2177" s="218"/>
      <c r="WKH2177" s="218"/>
      <c r="WKI2177" s="218"/>
      <c r="WKJ2177" s="218"/>
      <c r="WKK2177" s="218"/>
      <c r="WKL2177" s="218"/>
      <c r="WKM2177" s="218"/>
      <c r="WKN2177" s="218"/>
      <c r="WKO2177" s="218"/>
      <c r="WKP2177" s="218"/>
      <c r="WKQ2177" s="218"/>
      <c r="WKR2177" s="218"/>
      <c r="WKS2177" s="218"/>
      <c r="WKT2177" s="218"/>
      <c r="WKU2177" s="218"/>
      <c r="WKV2177" s="218"/>
      <c r="WKW2177" s="218"/>
      <c r="WKX2177" s="218"/>
      <c r="WKY2177" s="218"/>
      <c r="WKZ2177" s="218"/>
      <c r="WLA2177" s="218"/>
      <c r="WLB2177" s="218"/>
      <c r="WLC2177" s="218"/>
      <c r="WLD2177" s="218"/>
      <c r="WLE2177" s="218"/>
      <c r="WLF2177" s="218"/>
      <c r="WLG2177" s="218"/>
      <c r="WLH2177" s="218"/>
      <c r="WLI2177" s="218"/>
      <c r="WLJ2177" s="218"/>
      <c r="WLK2177" s="218"/>
      <c r="WLL2177" s="218"/>
      <c r="WLM2177" s="218"/>
      <c r="WLN2177" s="218"/>
      <c r="WLO2177" s="218"/>
      <c r="WLP2177" s="218"/>
      <c r="WLQ2177" s="218"/>
      <c r="WLR2177" s="218"/>
      <c r="WLS2177" s="218"/>
      <c r="WLT2177" s="218"/>
      <c r="WLU2177" s="218"/>
      <c r="WLV2177" s="218"/>
      <c r="WLW2177" s="218"/>
      <c r="WLX2177" s="218"/>
      <c r="WLY2177" s="218"/>
      <c r="WLZ2177" s="218"/>
      <c r="WMA2177" s="218"/>
      <c r="WMB2177" s="218"/>
      <c r="WMC2177" s="218"/>
      <c r="WMD2177" s="218"/>
      <c r="WME2177" s="218"/>
      <c r="WMF2177" s="218"/>
      <c r="WMG2177" s="218"/>
      <c r="WMH2177" s="218"/>
      <c r="WMI2177" s="218"/>
      <c r="WMJ2177" s="218"/>
      <c r="WMK2177" s="218"/>
      <c r="WML2177" s="218"/>
      <c r="WMM2177" s="218"/>
      <c r="WMN2177" s="218"/>
      <c r="WMO2177" s="218"/>
      <c r="WMP2177" s="218"/>
      <c r="WMQ2177" s="218"/>
      <c r="WMR2177" s="218"/>
      <c r="WMS2177" s="218"/>
      <c r="WMT2177" s="218"/>
      <c r="WMU2177" s="218"/>
      <c r="WMV2177" s="218"/>
      <c r="WMW2177" s="218"/>
      <c r="WMX2177" s="218"/>
      <c r="WMY2177" s="218"/>
      <c r="WMZ2177" s="218"/>
      <c r="WNA2177" s="218"/>
      <c r="WNB2177" s="218"/>
      <c r="WNC2177" s="218"/>
      <c r="WND2177" s="218"/>
      <c r="WNE2177" s="218"/>
      <c r="WNF2177" s="218"/>
      <c r="WNG2177" s="218"/>
      <c r="WNH2177" s="218"/>
      <c r="WNI2177" s="218"/>
      <c r="WNJ2177" s="218"/>
      <c r="WNK2177" s="218"/>
      <c r="WNL2177" s="218"/>
      <c r="WNM2177" s="218"/>
      <c r="WNN2177" s="218"/>
      <c r="WNO2177" s="218"/>
      <c r="WNP2177" s="218"/>
      <c r="WNQ2177" s="218"/>
      <c r="WNR2177" s="218"/>
      <c r="WNS2177" s="218"/>
      <c r="WNT2177" s="218"/>
      <c r="WNU2177" s="218"/>
      <c r="WNV2177" s="218"/>
      <c r="WNW2177" s="218"/>
      <c r="WNX2177" s="218"/>
      <c r="WNY2177" s="218"/>
      <c r="WNZ2177" s="218"/>
      <c r="WOA2177" s="218"/>
      <c r="WOB2177" s="218"/>
      <c r="WOC2177" s="218"/>
      <c r="WOD2177" s="218"/>
      <c r="WOE2177" s="218"/>
      <c r="WOF2177" s="218"/>
      <c r="WOG2177" s="218"/>
      <c r="WOH2177" s="218"/>
      <c r="WOI2177" s="218"/>
      <c r="WOJ2177" s="218"/>
      <c r="WOK2177" s="218"/>
      <c r="WOL2177" s="218"/>
      <c r="WOM2177" s="218"/>
      <c r="WON2177" s="218"/>
      <c r="WOO2177" s="218"/>
      <c r="WOP2177" s="218"/>
      <c r="WOQ2177" s="218"/>
      <c r="WOR2177" s="218"/>
      <c r="WOS2177" s="218"/>
      <c r="WOT2177" s="218"/>
      <c r="WOU2177" s="218"/>
      <c r="WOV2177" s="218"/>
      <c r="WOW2177" s="218"/>
      <c r="WOX2177" s="218"/>
      <c r="WOY2177" s="218"/>
      <c r="WOZ2177" s="218"/>
      <c r="WPA2177" s="218"/>
      <c r="WPB2177" s="218"/>
      <c r="WPC2177" s="218"/>
      <c r="WPD2177" s="218"/>
      <c r="WPE2177" s="218"/>
      <c r="WPF2177" s="218"/>
      <c r="WPG2177" s="218"/>
      <c r="WPH2177" s="218"/>
      <c r="WPI2177" s="218"/>
      <c r="WPJ2177" s="218"/>
      <c r="WPK2177" s="218"/>
      <c r="WPL2177" s="218"/>
      <c r="WPM2177" s="218"/>
      <c r="WPN2177" s="218"/>
      <c r="WPO2177" s="218"/>
      <c r="WPP2177" s="218"/>
      <c r="WPQ2177" s="218"/>
      <c r="WPR2177" s="218"/>
      <c r="WPS2177" s="218"/>
      <c r="WPT2177" s="218"/>
      <c r="WPU2177" s="218"/>
      <c r="WPV2177" s="218"/>
      <c r="WPW2177" s="218"/>
      <c r="WPX2177" s="218"/>
      <c r="WPY2177" s="218"/>
      <c r="WPZ2177" s="218"/>
      <c r="WQA2177" s="218"/>
      <c r="WQB2177" s="218"/>
      <c r="WQC2177" s="218"/>
      <c r="WQD2177" s="218"/>
      <c r="WQE2177" s="218"/>
      <c r="WQF2177" s="218"/>
      <c r="WQG2177" s="218"/>
      <c r="WQH2177" s="218"/>
      <c r="WQI2177" s="218"/>
      <c r="WQJ2177" s="218"/>
      <c r="WQK2177" s="218"/>
      <c r="WQL2177" s="218"/>
      <c r="WQM2177" s="218"/>
      <c r="WQN2177" s="218"/>
      <c r="WQO2177" s="218"/>
      <c r="WQP2177" s="218"/>
      <c r="WQQ2177" s="218"/>
      <c r="WQR2177" s="218"/>
      <c r="WQS2177" s="218"/>
      <c r="WQT2177" s="218"/>
      <c r="WQU2177" s="218"/>
      <c r="WQV2177" s="218"/>
      <c r="WQW2177" s="218"/>
      <c r="WQX2177" s="218"/>
      <c r="WQY2177" s="218"/>
      <c r="WQZ2177" s="218"/>
      <c r="WRA2177" s="218"/>
      <c r="WRB2177" s="218"/>
      <c r="WRC2177" s="218"/>
      <c r="WRD2177" s="218"/>
      <c r="WRE2177" s="218"/>
      <c r="WRF2177" s="218"/>
      <c r="WRG2177" s="218"/>
      <c r="WRH2177" s="218"/>
      <c r="WRI2177" s="218"/>
      <c r="WRJ2177" s="218"/>
      <c r="WRK2177" s="218"/>
      <c r="WRL2177" s="218"/>
      <c r="WRM2177" s="218"/>
      <c r="WRN2177" s="218"/>
      <c r="WRO2177" s="218"/>
      <c r="WRP2177" s="218"/>
      <c r="WRQ2177" s="218"/>
      <c r="WRR2177" s="218"/>
      <c r="WRS2177" s="218"/>
      <c r="WRT2177" s="218"/>
      <c r="WRU2177" s="218"/>
      <c r="WRV2177" s="218"/>
      <c r="WRW2177" s="218"/>
      <c r="WRX2177" s="218"/>
      <c r="WRY2177" s="218"/>
      <c r="WRZ2177" s="218"/>
      <c r="WSA2177" s="218"/>
      <c r="WSB2177" s="218"/>
      <c r="WSC2177" s="218"/>
      <c r="WSD2177" s="218"/>
      <c r="WSE2177" s="218"/>
      <c r="WSF2177" s="218"/>
      <c r="WSG2177" s="218"/>
      <c r="WSH2177" s="218"/>
      <c r="WSI2177" s="218"/>
      <c r="WSJ2177" s="218"/>
      <c r="WSK2177" s="218"/>
      <c r="WSL2177" s="218"/>
      <c r="WSM2177" s="218"/>
      <c r="WSN2177" s="218"/>
      <c r="WSO2177" s="218"/>
      <c r="WSP2177" s="218"/>
      <c r="WSQ2177" s="218"/>
      <c r="WSR2177" s="218"/>
      <c r="WSS2177" s="218"/>
      <c r="WST2177" s="218"/>
      <c r="WSU2177" s="218"/>
      <c r="WSV2177" s="218"/>
      <c r="WSW2177" s="218"/>
      <c r="WSX2177" s="218"/>
      <c r="WSY2177" s="218"/>
      <c r="WSZ2177" s="218"/>
      <c r="WTA2177" s="218"/>
      <c r="WTB2177" s="218"/>
      <c r="WTC2177" s="218"/>
      <c r="WTD2177" s="218"/>
      <c r="WTE2177" s="218"/>
      <c r="WTF2177" s="218"/>
      <c r="WTG2177" s="218"/>
      <c r="WTH2177" s="218"/>
      <c r="WTI2177" s="218"/>
      <c r="WTJ2177" s="218"/>
      <c r="WTK2177" s="218"/>
      <c r="WTL2177" s="218"/>
      <c r="WTM2177" s="218"/>
      <c r="WTN2177" s="218"/>
      <c r="WTO2177" s="218"/>
      <c r="WTP2177" s="218"/>
      <c r="WTQ2177" s="218"/>
      <c r="WTR2177" s="218"/>
      <c r="WTS2177" s="218"/>
      <c r="WTT2177" s="218"/>
      <c r="WTU2177" s="218"/>
      <c r="WTV2177" s="218"/>
      <c r="WTW2177" s="218"/>
      <c r="WTX2177" s="218"/>
      <c r="WTY2177" s="218"/>
      <c r="WTZ2177" s="218"/>
      <c r="WUA2177" s="218"/>
      <c r="WUB2177" s="218"/>
      <c r="WUC2177" s="218"/>
      <c r="WUD2177" s="218"/>
      <c r="WUE2177" s="218"/>
      <c r="WUF2177" s="218"/>
      <c r="WUG2177" s="218"/>
      <c r="WUH2177" s="218"/>
      <c r="WUI2177" s="218"/>
      <c r="WUJ2177" s="218"/>
      <c r="WUK2177" s="218"/>
      <c r="WUL2177" s="218"/>
      <c r="WUM2177" s="218"/>
      <c r="WUN2177" s="218"/>
      <c r="WUO2177" s="218"/>
      <c r="WUP2177" s="218"/>
      <c r="WUQ2177" s="218"/>
      <c r="WUR2177" s="218"/>
      <c r="WUS2177" s="218"/>
      <c r="WUT2177" s="218"/>
      <c r="WUU2177" s="218"/>
      <c r="WUV2177" s="218"/>
      <c r="WUW2177" s="218"/>
      <c r="WUX2177" s="218"/>
      <c r="WUY2177" s="218"/>
      <c r="WUZ2177" s="218"/>
      <c r="WVA2177" s="218"/>
      <c r="WVB2177" s="218"/>
      <c r="WVC2177" s="218"/>
      <c r="WVD2177" s="218"/>
      <c r="WVE2177" s="218"/>
      <c r="WVF2177" s="218"/>
      <c r="WVG2177" s="218"/>
      <c r="WVH2177" s="218"/>
      <c r="WVI2177" s="218"/>
      <c r="WVJ2177" s="218"/>
      <c r="WVK2177" s="218"/>
      <c r="WVL2177" s="218"/>
      <c r="WVM2177" s="218"/>
      <c r="WVN2177" s="218"/>
      <c r="WVO2177" s="218"/>
      <c r="WVP2177" s="218"/>
      <c r="WVQ2177" s="218"/>
      <c r="WVR2177" s="218"/>
      <c r="WVS2177" s="218"/>
      <c r="WVT2177" s="218"/>
      <c r="WVU2177" s="218"/>
      <c r="WVV2177" s="218"/>
      <c r="WVW2177" s="218"/>
      <c r="WVX2177" s="218"/>
      <c r="WVY2177" s="218"/>
      <c r="WVZ2177" s="218"/>
      <c r="WWA2177" s="218"/>
      <c r="WWB2177" s="218"/>
      <c r="WWC2177" s="218"/>
      <c r="WWD2177" s="218"/>
      <c r="WWE2177" s="218"/>
      <c r="WWF2177" s="218"/>
      <c r="WWG2177" s="218"/>
      <c r="WWH2177" s="218"/>
      <c r="WWI2177" s="218"/>
      <c r="WWJ2177" s="218"/>
      <c r="WWK2177" s="218"/>
      <c r="WWL2177" s="218"/>
      <c r="WWM2177" s="218"/>
      <c r="WWN2177" s="218"/>
      <c r="WWO2177" s="218"/>
      <c r="WWP2177" s="218"/>
      <c r="WWQ2177" s="218"/>
      <c r="WWR2177" s="218"/>
      <c r="WWS2177" s="218"/>
      <c r="WWT2177" s="218"/>
      <c r="WWU2177" s="218"/>
      <c r="WWV2177" s="218"/>
      <c r="WWW2177" s="218"/>
      <c r="WWX2177" s="218"/>
      <c r="WWY2177" s="218"/>
      <c r="WWZ2177" s="218"/>
      <c r="WXA2177" s="218"/>
      <c r="WXB2177" s="218"/>
      <c r="WXC2177" s="218"/>
      <c r="WXD2177" s="218"/>
      <c r="WXE2177" s="218"/>
      <c r="WXF2177" s="218"/>
      <c r="WXG2177" s="218"/>
      <c r="WXH2177" s="218"/>
      <c r="WXI2177" s="218"/>
      <c r="WXJ2177" s="218"/>
      <c r="WXK2177" s="218"/>
      <c r="WXL2177" s="218"/>
      <c r="WXM2177" s="218"/>
      <c r="WXN2177" s="218"/>
      <c r="WXO2177" s="218"/>
      <c r="WXP2177" s="218"/>
      <c r="WXQ2177" s="218"/>
      <c r="WXR2177" s="218"/>
      <c r="WXS2177" s="218"/>
      <c r="WXT2177" s="218"/>
      <c r="WXU2177" s="218"/>
      <c r="WXV2177" s="218"/>
      <c r="WXW2177" s="218"/>
      <c r="WXX2177" s="218"/>
      <c r="WXY2177" s="218"/>
      <c r="WXZ2177" s="218"/>
      <c r="WYA2177" s="218"/>
      <c r="WYB2177" s="218"/>
      <c r="WYC2177" s="218"/>
      <c r="WYD2177" s="218"/>
      <c r="WYE2177" s="218"/>
      <c r="WYF2177" s="218"/>
      <c r="WYG2177" s="218"/>
      <c r="WYH2177" s="218"/>
      <c r="WYI2177" s="218"/>
      <c r="WYJ2177" s="218"/>
      <c r="WYK2177" s="218"/>
      <c r="WYL2177" s="218"/>
      <c r="WYM2177" s="218"/>
      <c r="WYN2177" s="218"/>
      <c r="WYO2177" s="218"/>
      <c r="WYP2177" s="218"/>
      <c r="WYQ2177" s="218"/>
      <c r="WYR2177" s="218"/>
      <c r="WYS2177" s="218"/>
      <c r="WYT2177" s="218"/>
      <c r="WYU2177" s="218"/>
      <c r="WYV2177" s="218"/>
      <c r="WYW2177" s="218"/>
      <c r="WYX2177" s="218"/>
      <c r="WYY2177" s="218"/>
      <c r="WYZ2177" s="218"/>
      <c r="WZA2177" s="218"/>
      <c r="WZB2177" s="218"/>
      <c r="WZC2177" s="218"/>
      <c r="WZD2177" s="218"/>
      <c r="WZE2177" s="218"/>
      <c r="WZF2177" s="218"/>
      <c r="WZG2177" s="218"/>
      <c r="WZH2177" s="218"/>
      <c r="WZI2177" s="218"/>
      <c r="WZJ2177" s="218"/>
      <c r="WZK2177" s="218"/>
      <c r="WZL2177" s="218"/>
      <c r="WZM2177" s="218"/>
      <c r="WZN2177" s="218"/>
      <c r="WZO2177" s="218"/>
      <c r="WZP2177" s="218"/>
      <c r="WZQ2177" s="218"/>
      <c r="WZR2177" s="218"/>
      <c r="WZS2177" s="218"/>
      <c r="WZT2177" s="218"/>
      <c r="WZU2177" s="218"/>
      <c r="WZV2177" s="218"/>
      <c r="WZW2177" s="218"/>
      <c r="WZX2177" s="218"/>
      <c r="WZY2177" s="218"/>
      <c r="WZZ2177" s="218"/>
      <c r="XAA2177" s="218"/>
      <c r="XAB2177" s="218"/>
      <c r="XAC2177" s="218"/>
      <c r="XAD2177" s="218"/>
      <c r="XAE2177" s="218"/>
      <c r="XAF2177" s="218"/>
      <c r="XAG2177" s="218"/>
      <c r="XAH2177" s="218"/>
      <c r="XAI2177" s="218"/>
      <c r="XAJ2177" s="218"/>
      <c r="XAK2177" s="218"/>
      <c r="XAL2177" s="218"/>
      <c r="XAM2177" s="218"/>
      <c r="XAN2177" s="218"/>
      <c r="XAO2177" s="218"/>
      <c r="XAP2177" s="218"/>
      <c r="XAQ2177" s="218"/>
      <c r="XAR2177" s="218"/>
      <c r="XAS2177" s="218"/>
      <c r="XAT2177" s="218"/>
      <c r="XAU2177" s="218"/>
      <c r="XAV2177" s="218"/>
      <c r="XAW2177" s="218"/>
      <c r="XAX2177" s="218"/>
      <c r="XAY2177" s="218"/>
      <c r="XAZ2177" s="218"/>
      <c r="XBA2177" s="218"/>
      <c r="XBB2177" s="218"/>
      <c r="XBC2177" s="218"/>
      <c r="XBD2177" s="218"/>
      <c r="XBE2177" s="218"/>
      <c r="XBF2177" s="218"/>
      <c r="XBG2177" s="218"/>
      <c r="XBH2177" s="218"/>
      <c r="XBI2177" s="218"/>
      <c r="XBJ2177" s="218"/>
      <c r="XBK2177" s="218"/>
      <c r="XBL2177" s="218"/>
      <c r="XBM2177" s="218"/>
      <c r="XBN2177" s="218"/>
      <c r="XBO2177" s="218"/>
      <c r="XBP2177" s="218"/>
      <c r="XBQ2177" s="218"/>
      <c r="XBR2177" s="218"/>
      <c r="XBS2177" s="218"/>
      <c r="XBT2177" s="218"/>
      <c r="XBU2177" s="218"/>
      <c r="XBV2177" s="218"/>
      <c r="XBW2177" s="218"/>
      <c r="XBX2177" s="218"/>
      <c r="XBY2177" s="218"/>
      <c r="XBZ2177" s="218"/>
      <c r="XCA2177" s="218"/>
      <c r="XCB2177" s="218"/>
      <c r="XCC2177" s="218"/>
      <c r="XCD2177" s="218"/>
      <c r="XCE2177" s="218"/>
      <c r="XCF2177" s="218"/>
      <c r="XCG2177" s="218"/>
      <c r="XCH2177" s="218"/>
      <c r="XCI2177" s="218"/>
      <c r="XCJ2177" s="218"/>
      <c r="XCK2177" s="218"/>
      <c r="XCL2177" s="218"/>
      <c r="XCM2177" s="218"/>
      <c r="XCN2177" s="218"/>
      <c r="XCO2177" s="218"/>
      <c r="XCP2177" s="218"/>
      <c r="XCQ2177" s="218"/>
      <c r="XCR2177" s="218"/>
      <c r="XCS2177" s="218"/>
      <c r="XCT2177" s="218"/>
      <c r="XCU2177" s="218"/>
      <c r="XCV2177" s="218"/>
      <c r="XCW2177" s="218"/>
      <c r="XCX2177" s="218"/>
      <c r="XCY2177" s="218"/>
      <c r="XCZ2177" s="218"/>
      <c r="XDA2177" s="218"/>
      <c r="XDB2177" s="218"/>
      <c r="XDC2177" s="218"/>
      <c r="XDD2177" s="218"/>
      <c r="XDE2177" s="218"/>
      <c r="XDF2177" s="218"/>
      <c r="XDG2177" s="218"/>
      <c r="XDH2177" s="218"/>
      <c r="XDI2177" s="218"/>
      <c r="XDJ2177" s="218"/>
      <c r="XDK2177" s="218"/>
      <c r="XDL2177" s="218"/>
      <c r="XDM2177" s="218"/>
      <c r="XDN2177" s="218"/>
      <c r="XDO2177" s="218"/>
      <c r="XDP2177" s="218"/>
      <c r="XDQ2177" s="218"/>
      <c r="XDR2177" s="218"/>
      <c r="XDS2177" s="218"/>
      <c r="XDT2177" s="218"/>
      <c r="XDU2177" s="218"/>
      <c r="XDV2177" s="218"/>
      <c r="XDW2177" s="218"/>
      <c r="XDX2177" s="218"/>
      <c r="XDY2177" s="218"/>
      <c r="XDZ2177" s="218"/>
      <c r="XEA2177" s="218"/>
      <c r="XEB2177" s="218"/>
      <c r="XEC2177" s="218"/>
      <c r="XED2177" s="218"/>
      <c r="XEE2177" s="218"/>
      <c r="XEF2177" s="218"/>
      <c r="XEG2177" s="218"/>
      <c r="XEH2177" s="218"/>
      <c r="XEI2177" s="218"/>
      <c r="XEJ2177" s="218"/>
      <c r="XEK2177" s="218"/>
      <c r="XEL2177" s="218"/>
      <c r="XEM2177" s="218"/>
      <c r="XEN2177" s="218"/>
      <c r="XEO2177" s="218"/>
      <c r="XEP2177" s="218"/>
      <c r="XEQ2177" s="218"/>
      <c r="XER2177" s="218"/>
      <c r="XES2177" s="218"/>
      <c r="XET2177" s="218"/>
      <c r="XEU2177" s="218"/>
      <c r="XEV2177" s="218"/>
      <c r="XEW2177" s="218"/>
      <c r="XEX2177" s="218"/>
      <c r="XEY2177" s="218"/>
      <c r="XEZ2177" s="218"/>
      <c r="XFA2177" s="218"/>
      <c r="XFB2177" s="218"/>
      <c r="XFC2177" s="218"/>
      <c r="XFD2177" s="218"/>
    </row>
    <row r="2178" spans="1:16384" s="94" customFormat="1" ht="20.100000000000001" customHeight="1" x14ac:dyDescent="0.25">
      <c r="A2178" s="154"/>
      <c r="B2178" s="60" t="str">
        <f>"00.03.27.3.1.1.14.B."&amp;C2178&amp;D2178&amp;I2178</f>
        <v>00.03.27.3.1.1.14.B.435.2023</v>
      </c>
      <c r="C2178" s="20">
        <v>435</v>
      </c>
      <c r="D2178" s="72" t="s">
        <v>1085</v>
      </c>
      <c r="E2178" s="60" t="s">
        <v>708</v>
      </c>
      <c r="F2178" s="19" t="s">
        <v>893</v>
      </c>
      <c r="G2178" s="311">
        <f>'[1]2023'!$D$145/7</f>
        <v>115428.57142857143</v>
      </c>
      <c r="H2178" s="269" t="s">
        <v>1165</v>
      </c>
      <c r="I2178" s="73">
        <v>2023</v>
      </c>
      <c r="J2178" s="126" t="s">
        <v>1467</v>
      </c>
      <c r="K2178" s="126" t="s">
        <v>59</v>
      </c>
      <c r="L2178" s="126" t="s">
        <v>59</v>
      </c>
      <c r="M2178" s="60"/>
      <c r="N2178" s="10">
        <v>1</v>
      </c>
      <c r="O2178" s="15" t="s">
        <v>947</v>
      </c>
      <c r="P2178" s="60" t="s">
        <v>1471</v>
      </c>
      <c r="Q2178" s="73"/>
      <c r="R2178" s="60"/>
      <c r="S2178" s="60"/>
      <c r="T2178" s="218"/>
      <c r="U2178" s="218"/>
      <c r="V2178" s="218"/>
      <c r="W2178" s="218"/>
      <c r="X2178" s="218"/>
      <c r="Y2178" s="218"/>
      <c r="Z2178" s="218"/>
      <c r="AA2178" s="218"/>
      <c r="AB2178" s="218"/>
      <c r="AC2178" s="218"/>
      <c r="AD2178" s="218"/>
      <c r="AE2178" s="218"/>
      <c r="AF2178" s="218"/>
      <c r="AG2178" s="218"/>
      <c r="AH2178" s="218"/>
      <c r="AI2178" s="218"/>
      <c r="AJ2178" s="218"/>
      <c r="AK2178" s="218"/>
      <c r="AL2178" s="218"/>
      <c r="AM2178" s="218"/>
      <c r="AN2178" s="218"/>
      <c r="AO2178" s="218"/>
      <c r="AP2178" s="218"/>
      <c r="AQ2178" s="218"/>
      <c r="AR2178" s="218"/>
      <c r="AS2178" s="218"/>
      <c r="AT2178" s="218"/>
      <c r="AU2178" s="218"/>
      <c r="AV2178" s="218"/>
      <c r="AW2178" s="218"/>
      <c r="AX2178" s="218"/>
      <c r="AY2178" s="218"/>
      <c r="AZ2178" s="218"/>
      <c r="BA2178" s="218"/>
      <c r="BB2178" s="218"/>
      <c r="BC2178" s="218"/>
      <c r="BD2178" s="218"/>
      <c r="BE2178" s="218"/>
      <c r="BF2178" s="218"/>
      <c r="BG2178" s="218"/>
      <c r="BH2178" s="218"/>
      <c r="BI2178" s="218"/>
      <c r="BJ2178" s="218"/>
      <c r="BK2178" s="218"/>
      <c r="BL2178" s="218"/>
      <c r="BM2178" s="218"/>
      <c r="BN2178" s="218"/>
      <c r="BO2178" s="218"/>
      <c r="BP2178" s="218"/>
      <c r="BQ2178" s="218"/>
      <c r="BR2178" s="218"/>
      <c r="BS2178" s="218"/>
      <c r="BT2178" s="218"/>
      <c r="BU2178" s="218"/>
      <c r="BV2178" s="218"/>
      <c r="BW2178" s="218"/>
      <c r="BX2178" s="218"/>
      <c r="BY2178" s="218"/>
      <c r="BZ2178" s="218"/>
      <c r="CA2178" s="218"/>
      <c r="CB2178" s="218"/>
      <c r="CC2178" s="218"/>
      <c r="CD2178" s="218"/>
      <c r="CE2178" s="218"/>
      <c r="CF2178" s="218"/>
      <c r="CG2178" s="218"/>
      <c r="CH2178" s="218"/>
      <c r="CI2178" s="218"/>
      <c r="CJ2178" s="218"/>
      <c r="CK2178" s="218"/>
      <c r="CL2178" s="218"/>
      <c r="CM2178" s="218"/>
      <c r="CN2178" s="218"/>
      <c r="CO2178" s="218"/>
      <c r="CP2178" s="218"/>
      <c r="CQ2178" s="218"/>
      <c r="CR2178" s="218"/>
      <c r="CS2178" s="218"/>
      <c r="CT2178" s="218"/>
      <c r="CU2178" s="218"/>
      <c r="CV2178" s="218"/>
      <c r="CW2178" s="218"/>
      <c r="CX2178" s="218"/>
      <c r="CY2178" s="218"/>
      <c r="CZ2178" s="218"/>
      <c r="DA2178" s="218"/>
      <c r="DB2178" s="218"/>
      <c r="DC2178" s="218"/>
      <c r="DD2178" s="218"/>
      <c r="DE2178" s="218"/>
      <c r="DF2178" s="218"/>
      <c r="DG2178" s="218"/>
      <c r="DH2178" s="218"/>
      <c r="DI2178" s="218"/>
      <c r="DJ2178" s="218"/>
      <c r="DK2178" s="218"/>
      <c r="DL2178" s="218"/>
      <c r="DM2178" s="218"/>
      <c r="DN2178" s="218"/>
      <c r="DO2178" s="218"/>
      <c r="DP2178" s="218"/>
      <c r="DQ2178" s="218"/>
      <c r="DR2178" s="218"/>
      <c r="DS2178" s="218"/>
      <c r="DT2178" s="218"/>
      <c r="DU2178" s="218"/>
      <c r="DV2178" s="218"/>
      <c r="DW2178" s="218"/>
      <c r="DX2178" s="218"/>
      <c r="DY2178" s="218"/>
      <c r="DZ2178" s="218"/>
      <c r="EA2178" s="218"/>
      <c r="EB2178" s="218"/>
      <c r="EC2178" s="218"/>
      <c r="ED2178" s="218"/>
      <c r="EE2178" s="218"/>
      <c r="EF2178" s="218"/>
      <c r="EG2178" s="218"/>
      <c r="EH2178" s="218"/>
      <c r="EI2178" s="218"/>
      <c r="EJ2178" s="218"/>
      <c r="EK2178" s="218"/>
      <c r="EL2178" s="218"/>
      <c r="EM2178" s="218"/>
      <c r="EN2178" s="218"/>
      <c r="EO2178" s="218"/>
      <c r="EP2178" s="218"/>
      <c r="EQ2178" s="218"/>
      <c r="ER2178" s="218"/>
      <c r="ES2178" s="218"/>
      <c r="ET2178" s="218"/>
      <c r="EU2178" s="218"/>
      <c r="EV2178" s="218"/>
      <c r="EW2178" s="218"/>
      <c r="EX2178" s="218"/>
      <c r="EY2178" s="218"/>
      <c r="EZ2178" s="218"/>
      <c r="FA2178" s="218"/>
      <c r="FB2178" s="218"/>
      <c r="FC2178" s="218"/>
      <c r="FD2178" s="218"/>
      <c r="FE2178" s="218"/>
      <c r="FF2178" s="218"/>
      <c r="FG2178" s="218"/>
      <c r="FH2178" s="218"/>
      <c r="FI2178" s="218"/>
      <c r="FJ2178" s="218"/>
      <c r="FK2178" s="218"/>
      <c r="FL2178" s="218"/>
      <c r="FM2178" s="218"/>
      <c r="FN2178" s="218"/>
      <c r="FO2178" s="218"/>
      <c r="FP2178" s="218"/>
      <c r="FQ2178" s="218"/>
      <c r="FR2178" s="218"/>
      <c r="FS2178" s="218"/>
      <c r="FT2178" s="218"/>
      <c r="FU2178" s="218"/>
      <c r="FV2178" s="218"/>
      <c r="FW2178" s="218"/>
      <c r="FX2178" s="218"/>
      <c r="FY2178" s="218"/>
      <c r="FZ2178" s="218"/>
      <c r="GA2178" s="218"/>
      <c r="GB2178" s="218"/>
      <c r="GC2178" s="218"/>
      <c r="GD2178" s="218"/>
      <c r="GE2178" s="218"/>
      <c r="GF2178" s="218"/>
      <c r="GG2178" s="218"/>
      <c r="GH2178" s="218"/>
      <c r="GI2178" s="218"/>
      <c r="GJ2178" s="218"/>
      <c r="GK2178" s="218"/>
      <c r="GL2178" s="218"/>
      <c r="GM2178" s="218"/>
      <c r="GN2178" s="218"/>
      <c r="GO2178" s="218"/>
      <c r="GP2178" s="218"/>
      <c r="GQ2178" s="218"/>
      <c r="GR2178" s="218"/>
      <c r="GS2178" s="218"/>
      <c r="GT2178" s="218"/>
      <c r="GU2178" s="218"/>
      <c r="GV2178" s="218"/>
      <c r="GW2178" s="218"/>
      <c r="GX2178" s="218"/>
      <c r="GY2178" s="218"/>
      <c r="GZ2178" s="218"/>
      <c r="HA2178" s="218"/>
      <c r="HB2178" s="218"/>
      <c r="HC2178" s="218"/>
      <c r="HD2178" s="218"/>
      <c r="HE2178" s="218"/>
      <c r="HF2178" s="218"/>
      <c r="HG2178" s="218"/>
      <c r="HH2178" s="218"/>
      <c r="HI2178" s="218"/>
      <c r="HJ2178" s="218"/>
      <c r="HK2178" s="218"/>
      <c r="HL2178" s="218"/>
      <c r="HM2178" s="218"/>
      <c r="HN2178" s="218"/>
      <c r="HO2178" s="218"/>
      <c r="HP2178" s="218"/>
      <c r="HQ2178" s="218"/>
      <c r="HR2178" s="218"/>
      <c r="HS2178" s="218"/>
      <c r="HT2178" s="218"/>
      <c r="HU2178" s="218"/>
      <c r="HV2178" s="218"/>
      <c r="HW2178" s="218"/>
      <c r="HX2178" s="218"/>
      <c r="HY2178" s="218"/>
      <c r="HZ2178" s="218"/>
      <c r="IA2178" s="218"/>
      <c r="IB2178" s="218"/>
      <c r="IC2178" s="218"/>
      <c r="ID2178" s="218"/>
      <c r="IE2178" s="218"/>
      <c r="IF2178" s="218"/>
      <c r="IG2178" s="218"/>
      <c r="IH2178" s="218"/>
      <c r="II2178" s="218"/>
      <c r="IJ2178" s="218"/>
      <c r="IK2178" s="218"/>
      <c r="IL2178" s="218"/>
      <c r="IM2178" s="218"/>
      <c r="IN2178" s="218"/>
      <c r="IO2178" s="218"/>
      <c r="IP2178" s="218"/>
      <c r="IQ2178" s="218"/>
      <c r="IR2178" s="218"/>
      <c r="IS2178" s="218"/>
      <c r="IT2178" s="218"/>
      <c r="IU2178" s="218"/>
      <c r="IV2178" s="218"/>
      <c r="IW2178" s="218"/>
      <c r="IX2178" s="218"/>
      <c r="IY2178" s="218"/>
      <c r="IZ2178" s="218"/>
      <c r="JA2178" s="218"/>
      <c r="JB2178" s="218"/>
      <c r="JC2178" s="218"/>
      <c r="JD2178" s="218"/>
      <c r="JE2178" s="218"/>
      <c r="JF2178" s="218"/>
      <c r="JG2178" s="218"/>
      <c r="JH2178" s="218"/>
      <c r="JI2178" s="218"/>
      <c r="JJ2178" s="218"/>
      <c r="JK2178" s="218"/>
      <c r="JL2178" s="218"/>
      <c r="JM2178" s="218"/>
      <c r="JN2178" s="218"/>
      <c r="JO2178" s="218"/>
      <c r="JP2178" s="218"/>
      <c r="JQ2178" s="218"/>
      <c r="JR2178" s="218"/>
      <c r="JS2178" s="218"/>
      <c r="JT2178" s="218"/>
      <c r="JU2178" s="218"/>
      <c r="JV2178" s="218"/>
      <c r="JW2178" s="218"/>
      <c r="JX2178" s="218"/>
      <c r="JY2178" s="218"/>
      <c r="JZ2178" s="218"/>
      <c r="KA2178" s="218"/>
      <c r="KB2178" s="218"/>
      <c r="KC2178" s="218"/>
      <c r="KD2178" s="218"/>
      <c r="KE2178" s="218"/>
      <c r="KF2178" s="218"/>
      <c r="KG2178" s="218"/>
      <c r="KH2178" s="218"/>
      <c r="KI2178" s="218"/>
      <c r="KJ2178" s="218"/>
      <c r="KK2178" s="218"/>
      <c r="KL2178" s="218"/>
      <c r="KM2178" s="218"/>
      <c r="KN2178" s="218"/>
      <c r="KO2178" s="218"/>
      <c r="KP2178" s="218"/>
      <c r="KQ2178" s="218"/>
      <c r="KR2178" s="218"/>
      <c r="KS2178" s="218"/>
      <c r="KT2178" s="218"/>
      <c r="KU2178" s="218"/>
      <c r="KV2178" s="218"/>
      <c r="KW2178" s="218"/>
      <c r="KX2178" s="218"/>
      <c r="KY2178" s="218"/>
      <c r="KZ2178" s="218"/>
      <c r="LA2178" s="218"/>
      <c r="LB2178" s="218"/>
      <c r="LC2178" s="218"/>
      <c r="LD2178" s="218"/>
      <c r="LE2178" s="218"/>
      <c r="LF2178" s="218"/>
      <c r="LG2178" s="218"/>
      <c r="LH2178" s="218"/>
      <c r="LI2178" s="218"/>
      <c r="LJ2178" s="218"/>
      <c r="LK2178" s="218"/>
      <c r="LL2178" s="218"/>
      <c r="LM2178" s="218"/>
      <c r="LN2178" s="218"/>
      <c r="LO2178" s="218"/>
      <c r="LP2178" s="218"/>
      <c r="LQ2178" s="218"/>
      <c r="LR2178" s="218"/>
      <c r="LS2178" s="218"/>
      <c r="LT2178" s="218"/>
      <c r="LU2178" s="218"/>
      <c r="LV2178" s="218"/>
      <c r="LW2178" s="218"/>
      <c r="LX2178" s="218"/>
      <c r="LY2178" s="218"/>
      <c r="LZ2178" s="218"/>
      <c r="MA2178" s="218"/>
      <c r="MB2178" s="218"/>
      <c r="MC2178" s="218"/>
      <c r="MD2178" s="218"/>
      <c r="ME2178" s="218"/>
      <c r="MF2178" s="218"/>
      <c r="MG2178" s="218"/>
      <c r="MH2178" s="218"/>
      <c r="MI2178" s="218"/>
      <c r="MJ2178" s="218"/>
      <c r="MK2178" s="218"/>
      <c r="ML2178" s="218"/>
      <c r="MM2178" s="218"/>
      <c r="MN2178" s="218"/>
      <c r="MO2178" s="218"/>
      <c r="MP2178" s="218"/>
      <c r="MQ2178" s="218"/>
      <c r="MR2178" s="218"/>
      <c r="MS2178" s="218"/>
      <c r="MT2178" s="218"/>
      <c r="MU2178" s="218"/>
      <c r="MV2178" s="218"/>
      <c r="MW2178" s="218"/>
      <c r="MX2178" s="218"/>
      <c r="MY2178" s="218"/>
      <c r="MZ2178" s="218"/>
      <c r="NA2178" s="218"/>
      <c r="NB2178" s="218"/>
      <c r="NC2178" s="218"/>
      <c r="ND2178" s="218"/>
      <c r="NE2178" s="218"/>
      <c r="NF2178" s="218"/>
      <c r="NG2178" s="218"/>
      <c r="NH2178" s="218"/>
      <c r="NI2178" s="218"/>
      <c r="NJ2178" s="218"/>
      <c r="NK2178" s="218"/>
      <c r="NL2178" s="218"/>
      <c r="NM2178" s="218"/>
      <c r="NN2178" s="218"/>
      <c r="NO2178" s="218"/>
      <c r="NP2178" s="218"/>
      <c r="NQ2178" s="218"/>
      <c r="NR2178" s="218"/>
      <c r="NS2178" s="218"/>
      <c r="NT2178" s="218"/>
      <c r="NU2178" s="218"/>
      <c r="NV2178" s="218"/>
      <c r="NW2178" s="218"/>
      <c r="NX2178" s="218"/>
      <c r="NY2178" s="218"/>
      <c r="NZ2178" s="218"/>
      <c r="OA2178" s="218"/>
      <c r="OB2178" s="218"/>
      <c r="OC2178" s="218"/>
      <c r="OD2178" s="218"/>
      <c r="OE2178" s="218"/>
      <c r="OF2178" s="218"/>
      <c r="OG2178" s="218"/>
      <c r="OH2178" s="218"/>
      <c r="OI2178" s="218"/>
      <c r="OJ2178" s="218"/>
      <c r="OK2178" s="218"/>
      <c r="OL2178" s="218"/>
      <c r="OM2178" s="218"/>
      <c r="ON2178" s="218"/>
      <c r="OO2178" s="218"/>
      <c r="OP2178" s="218"/>
      <c r="OQ2178" s="218"/>
      <c r="OR2178" s="218"/>
      <c r="OS2178" s="218"/>
      <c r="OT2178" s="218"/>
      <c r="OU2178" s="218"/>
      <c r="OV2178" s="218"/>
      <c r="OW2178" s="218"/>
      <c r="OX2178" s="218"/>
      <c r="OY2178" s="218"/>
      <c r="OZ2178" s="218"/>
      <c r="PA2178" s="218"/>
      <c r="PB2178" s="218"/>
      <c r="PC2178" s="218"/>
      <c r="PD2178" s="218"/>
      <c r="PE2178" s="218"/>
      <c r="PF2178" s="218"/>
      <c r="PG2178" s="218"/>
      <c r="PH2178" s="218"/>
      <c r="PI2178" s="218"/>
      <c r="PJ2178" s="218"/>
      <c r="PK2178" s="218"/>
      <c r="PL2178" s="218"/>
      <c r="PM2178" s="218"/>
      <c r="PN2178" s="218"/>
      <c r="PO2178" s="218"/>
      <c r="PP2178" s="218"/>
      <c r="PQ2178" s="218"/>
      <c r="PR2178" s="218"/>
      <c r="PS2178" s="218"/>
      <c r="PT2178" s="218"/>
      <c r="PU2178" s="218"/>
      <c r="PV2178" s="218"/>
      <c r="PW2178" s="218"/>
      <c r="PX2178" s="218"/>
      <c r="PY2178" s="218"/>
      <c r="PZ2178" s="218"/>
      <c r="QA2178" s="218"/>
      <c r="QB2178" s="218"/>
      <c r="QC2178" s="218"/>
      <c r="QD2178" s="218"/>
      <c r="QE2178" s="218"/>
      <c r="QF2178" s="218"/>
      <c r="QG2178" s="218"/>
      <c r="QH2178" s="218"/>
      <c r="QI2178" s="218"/>
      <c r="QJ2178" s="218"/>
      <c r="QK2178" s="218"/>
      <c r="QL2178" s="218"/>
      <c r="QM2178" s="218"/>
      <c r="QN2178" s="218"/>
      <c r="QO2178" s="218"/>
      <c r="QP2178" s="218"/>
      <c r="QQ2178" s="218"/>
      <c r="QR2178" s="218"/>
      <c r="QS2178" s="218"/>
      <c r="QT2178" s="218"/>
      <c r="QU2178" s="218"/>
      <c r="QV2178" s="218"/>
      <c r="QW2178" s="218"/>
      <c r="QX2178" s="218"/>
      <c r="QY2178" s="218"/>
      <c r="QZ2178" s="218"/>
      <c r="RA2178" s="218"/>
      <c r="RB2178" s="218"/>
      <c r="RC2178" s="218"/>
      <c r="RD2178" s="218"/>
      <c r="RE2178" s="218"/>
      <c r="RF2178" s="218"/>
      <c r="RG2178" s="218"/>
      <c r="RH2178" s="218"/>
      <c r="RI2178" s="218"/>
      <c r="RJ2178" s="218"/>
      <c r="RK2178" s="218"/>
      <c r="RL2178" s="218"/>
      <c r="RM2178" s="218"/>
      <c r="RN2178" s="218"/>
      <c r="RO2178" s="218"/>
      <c r="RP2178" s="218"/>
      <c r="RQ2178" s="218"/>
      <c r="RR2178" s="218"/>
      <c r="RS2178" s="218"/>
      <c r="RT2178" s="218"/>
      <c r="RU2178" s="218"/>
      <c r="RV2178" s="218"/>
      <c r="RW2178" s="218"/>
      <c r="RX2178" s="218"/>
      <c r="RY2178" s="218"/>
      <c r="RZ2178" s="218"/>
      <c r="SA2178" s="218"/>
      <c r="SB2178" s="218"/>
      <c r="SC2178" s="218"/>
      <c r="SD2178" s="218"/>
      <c r="SE2178" s="218"/>
      <c r="SF2178" s="218"/>
      <c r="SG2178" s="218"/>
      <c r="SH2178" s="218"/>
      <c r="SI2178" s="218"/>
      <c r="SJ2178" s="218"/>
      <c r="SK2178" s="218"/>
      <c r="SL2178" s="218"/>
      <c r="SM2178" s="218"/>
      <c r="SN2178" s="218"/>
      <c r="SO2178" s="218"/>
      <c r="SP2178" s="218"/>
      <c r="SQ2178" s="218"/>
      <c r="SR2178" s="218"/>
      <c r="SS2178" s="218"/>
      <c r="ST2178" s="218"/>
      <c r="SU2178" s="218"/>
      <c r="SV2178" s="218"/>
      <c r="SW2178" s="218"/>
      <c r="SX2178" s="218"/>
      <c r="SY2178" s="218"/>
      <c r="SZ2178" s="218"/>
      <c r="TA2178" s="218"/>
      <c r="TB2178" s="218"/>
      <c r="TC2178" s="218"/>
      <c r="TD2178" s="218"/>
      <c r="TE2178" s="218"/>
      <c r="TF2178" s="218"/>
      <c r="TG2178" s="218"/>
      <c r="TH2178" s="218"/>
      <c r="TI2178" s="218"/>
      <c r="TJ2178" s="218"/>
      <c r="TK2178" s="218"/>
      <c r="TL2178" s="218"/>
      <c r="TM2178" s="218"/>
      <c r="TN2178" s="218"/>
      <c r="TO2178" s="218"/>
      <c r="TP2178" s="218"/>
      <c r="TQ2178" s="218"/>
      <c r="TR2178" s="218"/>
      <c r="TS2178" s="218"/>
      <c r="TT2178" s="218"/>
      <c r="TU2178" s="218"/>
      <c r="TV2178" s="218"/>
      <c r="TW2178" s="218"/>
      <c r="TX2178" s="218"/>
      <c r="TY2178" s="218"/>
      <c r="TZ2178" s="218"/>
      <c r="UA2178" s="218"/>
      <c r="UB2178" s="218"/>
      <c r="UC2178" s="218"/>
      <c r="UD2178" s="218"/>
      <c r="UE2178" s="218"/>
      <c r="UF2178" s="218"/>
      <c r="UG2178" s="218"/>
      <c r="UH2178" s="218"/>
      <c r="UI2178" s="218"/>
      <c r="UJ2178" s="218"/>
      <c r="UK2178" s="218"/>
      <c r="UL2178" s="218"/>
      <c r="UM2178" s="218"/>
      <c r="UN2178" s="218"/>
      <c r="UO2178" s="218"/>
      <c r="UP2178" s="218"/>
      <c r="UQ2178" s="218"/>
      <c r="UR2178" s="218"/>
      <c r="US2178" s="218"/>
      <c r="UT2178" s="218"/>
      <c r="UU2178" s="218"/>
      <c r="UV2178" s="218"/>
      <c r="UW2178" s="218"/>
      <c r="UX2178" s="218"/>
      <c r="UY2178" s="218"/>
      <c r="UZ2178" s="218"/>
      <c r="VA2178" s="218"/>
      <c r="VB2178" s="218"/>
      <c r="VC2178" s="218"/>
      <c r="VD2178" s="218"/>
      <c r="VE2178" s="218"/>
      <c r="VF2178" s="218"/>
      <c r="VG2178" s="218"/>
      <c r="VH2178" s="218"/>
      <c r="VI2178" s="218"/>
      <c r="VJ2178" s="218"/>
      <c r="VK2178" s="218"/>
      <c r="VL2178" s="218"/>
      <c r="VM2178" s="218"/>
      <c r="VN2178" s="218"/>
      <c r="VO2178" s="218"/>
      <c r="VP2178" s="218"/>
      <c r="VQ2178" s="218"/>
      <c r="VR2178" s="218"/>
      <c r="VS2178" s="218"/>
      <c r="VT2178" s="218"/>
      <c r="VU2178" s="218"/>
      <c r="VV2178" s="218"/>
      <c r="VW2178" s="218"/>
      <c r="VX2178" s="218"/>
      <c r="VY2178" s="218"/>
      <c r="VZ2178" s="218"/>
      <c r="WA2178" s="218"/>
      <c r="WB2178" s="218"/>
      <c r="WC2178" s="218"/>
      <c r="WD2178" s="218"/>
      <c r="WE2178" s="218"/>
      <c r="WF2178" s="218"/>
      <c r="WG2178" s="218"/>
      <c r="WH2178" s="218"/>
      <c r="WI2178" s="218"/>
      <c r="WJ2178" s="218"/>
      <c r="WK2178" s="218"/>
      <c r="WL2178" s="218"/>
      <c r="WM2178" s="218"/>
      <c r="WN2178" s="218"/>
      <c r="WO2178" s="218"/>
      <c r="WP2178" s="218"/>
      <c r="WQ2178" s="218"/>
      <c r="WR2178" s="218"/>
      <c r="WS2178" s="218"/>
      <c r="WT2178" s="218"/>
      <c r="WU2178" s="218"/>
      <c r="WV2178" s="218"/>
      <c r="WW2178" s="218"/>
      <c r="WX2178" s="218"/>
      <c r="WY2178" s="218"/>
      <c r="WZ2178" s="218"/>
      <c r="XA2178" s="218"/>
      <c r="XB2178" s="218"/>
      <c r="XC2178" s="218"/>
      <c r="XD2178" s="218"/>
      <c r="XE2178" s="218"/>
      <c r="XF2178" s="218"/>
      <c r="XG2178" s="218"/>
      <c r="XH2178" s="218"/>
      <c r="XI2178" s="218"/>
      <c r="XJ2178" s="218"/>
      <c r="XK2178" s="218"/>
      <c r="XL2178" s="218"/>
      <c r="XM2178" s="218"/>
      <c r="XN2178" s="218"/>
      <c r="XO2178" s="218"/>
      <c r="XP2178" s="218"/>
      <c r="XQ2178" s="218"/>
      <c r="XR2178" s="218"/>
      <c r="XS2178" s="218"/>
      <c r="XT2178" s="218"/>
      <c r="XU2178" s="218"/>
      <c r="XV2178" s="218"/>
      <c r="XW2178" s="218"/>
      <c r="XX2178" s="218"/>
      <c r="XY2178" s="218"/>
      <c r="XZ2178" s="218"/>
      <c r="YA2178" s="218"/>
      <c r="YB2178" s="218"/>
      <c r="YC2178" s="218"/>
      <c r="YD2178" s="218"/>
      <c r="YE2178" s="218"/>
      <c r="YF2178" s="218"/>
      <c r="YG2178" s="218"/>
      <c r="YH2178" s="218"/>
      <c r="YI2178" s="218"/>
      <c r="YJ2178" s="218"/>
      <c r="YK2178" s="218"/>
      <c r="YL2178" s="218"/>
      <c r="YM2178" s="218"/>
      <c r="YN2178" s="218"/>
      <c r="YO2178" s="218"/>
      <c r="YP2178" s="218"/>
      <c r="YQ2178" s="218"/>
      <c r="YR2178" s="218"/>
      <c r="YS2178" s="218"/>
      <c r="YT2178" s="218"/>
      <c r="YU2178" s="218"/>
      <c r="YV2178" s="218"/>
      <c r="YW2178" s="218"/>
      <c r="YX2178" s="218"/>
      <c r="YY2178" s="218"/>
      <c r="YZ2178" s="218"/>
      <c r="ZA2178" s="218"/>
      <c r="ZB2178" s="218"/>
      <c r="ZC2178" s="218"/>
      <c r="ZD2178" s="218"/>
      <c r="ZE2178" s="218"/>
      <c r="ZF2178" s="218"/>
      <c r="ZG2178" s="218"/>
      <c r="ZH2178" s="218"/>
      <c r="ZI2178" s="218"/>
      <c r="ZJ2178" s="218"/>
      <c r="ZK2178" s="218"/>
      <c r="ZL2178" s="218"/>
      <c r="ZM2178" s="218"/>
      <c r="ZN2178" s="218"/>
      <c r="ZO2178" s="218"/>
      <c r="ZP2178" s="218"/>
      <c r="ZQ2178" s="218"/>
      <c r="ZR2178" s="218"/>
      <c r="ZS2178" s="218"/>
      <c r="ZT2178" s="218"/>
      <c r="ZU2178" s="218"/>
      <c r="ZV2178" s="218"/>
      <c r="ZW2178" s="218"/>
      <c r="ZX2178" s="218"/>
      <c r="ZY2178" s="218"/>
      <c r="ZZ2178" s="218"/>
      <c r="AAA2178" s="218"/>
      <c r="AAB2178" s="218"/>
      <c r="AAC2178" s="218"/>
      <c r="AAD2178" s="218"/>
      <c r="AAE2178" s="218"/>
      <c r="AAF2178" s="218"/>
      <c r="AAG2178" s="218"/>
      <c r="AAH2178" s="218"/>
      <c r="AAI2178" s="218"/>
      <c r="AAJ2178" s="218"/>
      <c r="AAK2178" s="218"/>
      <c r="AAL2178" s="218"/>
      <c r="AAM2178" s="218"/>
      <c r="AAN2178" s="218"/>
      <c r="AAO2178" s="218"/>
      <c r="AAP2178" s="218"/>
      <c r="AAQ2178" s="218"/>
      <c r="AAR2178" s="218"/>
      <c r="AAS2178" s="218"/>
      <c r="AAT2178" s="218"/>
      <c r="AAU2178" s="218"/>
      <c r="AAV2178" s="218"/>
      <c r="AAW2178" s="218"/>
      <c r="AAX2178" s="218"/>
      <c r="AAY2178" s="218"/>
      <c r="AAZ2178" s="218"/>
      <c r="ABA2178" s="218"/>
      <c r="ABB2178" s="218"/>
      <c r="ABC2178" s="218"/>
      <c r="ABD2178" s="218"/>
      <c r="ABE2178" s="218"/>
      <c r="ABF2178" s="218"/>
      <c r="ABG2178" s="218"/>
      <c r="ABH2178" s="218"/>
      <c r="ABI2178" s="218"/>
      <c r="ABJ2178" s="218"/>
      <c r="ABK2178" s="218"/>
      <c r="ABL2178" s="218"/>
      <c r="ABM2178" s="218"/>
      <c r="ABN2178" s="218"/>
      <c r="ABO2178" s="218"/>
      <c r="ABP2178" s="218"/>
      <c r="ABQ2178" s="218"/>
      <c r="ABR2178" s="218"/>
      <c r="ABS2178" s="218"/>
      <c r="ABT2178" s="218"/>
      <c r="ABU2178" s="218"/>
      <c r="ABV2178" s="218"/>
      <c r="ABW2178" s="218"/>
      <c r="ABX2178" s="218"/>
      <c r="ABY2178" s="218"/>
      <c r="ABZ2178" s="218"/>
      <c r="ACA2178" s="218"/>
      <c r="ACB2178" s="218"/>
      <c r="ACC2178" s="218"/>
      <c r="ACD2178" s="218"/>
      <c r="ACE2178" s="218"/>
      <c r="ACF2178" s="218"/>
      <c r="ACG2178" s="218"/>
      <c r="ACH2178" s="218"/>
      <c r="ACI2178" s="218"/>
      <c r="ACJ2178" s="218"/>
      <c r="ACK2178" s="218"/>
      <c r="ACL2178" s="218"/>
      <c r="ACM2178" s="218"/>
      <c r="ACN2178" s="218"/>
      <c r="ACO2178" s="218"/>
      <c r="ACP2178" s="218"/>
      <c r="ACQ2178" s="218"/>
      <c r="ACR2178" s="218"/>
      <c r="ACS2178" s="218"/>
      <c r="ACT2178" s="218"/>
      <c r="ACU2178" s="218"/>
      <c r="ACV2178" s="218"/>
      <c r="ACW2178" s="218"/>
      <c r="ACX2178" s="218"/>
      <c r="ACY2178" s="218"/>
      <c r="ACZ2178" s="218"/>
      <c r="ADA2178" s="218"/>
      <c r="ADB2178" s="218"/>
      <c r="ADC2178" s="218"/>
      <c r="ADD2178" s="218"/>
      <c r="ADE2178" s="218"/>
      <c r="ADF2178" s="218"/>
      <c r="ADG2178" s="218"/>
      <c r="ADH2178" s="218"/>
      <c r="ADI2178" s="218"/>
      <c r="ADJ2178" s="218"/>
      <c r="ADK2178" s="218"/>
      <c r="ADL2178" s="218"/>
      <c r="ADM2178" s="218"/>
      <c r="ADN2178" s="218"/>
      <c r="ADO2178" s="218"/>
      <c r="ADP2178" s="218"/>
      <c r="ADQ2178" s="218"/>
      <c r="ADR2178" s="218"/>
      <c r="ADS2178" s="218"/>
      <c r="ADT2178" s="218"/>
      <c r="ADU2178" s="218"/>
      <c r="ADV2178" s="218"/>
      <c r="ADW2178" s="218"/>
      <c r="ADX2178" s="218"/>
      <c r="ADY2178" s="218"/>
      <c r="ADZ2178" s="218"/>
      <c r="AEA2178" s="218"/>
      <c r="AEB2178" s="218"/>
      <c r="AEC2178" s="218"/>
      <c r="AED2178" s="218"/>
      <c r="AEE2178" s="218"/>
      <c r="AEF2178" s="218"/>
      <c r="AEG2178" s="218"/>
      <c r="AEH2178" s="218"/>
      <c r="AEI2178" s="218"/>
      <c r="AEJ2178" s="218"/>
      <c r="AEK2178" s="218"/>
      <c r="AEL2178" s="218"/>
      <c r="AEM2178" s="218"/>
      <c r="AEN2178" s="218"/>
      <c r="AEO2178" s="218"/>
      <c r="AEP2178" s="218"/>
      <c r="AEQ2178" s="218"/>
      <c r="AER2178" s="218"/>
      <c r="AES2178" s="218"/>
      <c r="AET2178" s="218"/>
      <c r="AEU2178" s="218"/>
      <c r="AEV2178" s="218"/>
      <c r="AEW2178" s="218"/>
      <c r="AEX2178" s="218"/>
      <c r="AEY2178" s="218"/>
      <c r="AEZ2178" s="218"/>
      <c r="AFA2178" s="218"/>
      <c r="AFB2178" s="218"/>
      <c r="AFC2178" s="218"/>
      <c r="AFD2178" s="218"/>
      <c r="AFE2178" s="218"/>
      <c r="AFF2178" s="218"/>
      <c r="AFG2178" s="218"/>
      <c r="AFH2178" s="218"/>
      <c r="AFI2178" s="218"/>
      <c r="AFJ2178" s="218"/>
      <c r="AFK2178" s="218"/>
      <c r="AFL2178" s="218"/>
      <c r="AFM2178" s="218"/>
      <c r="AFN2178" s="218"/>
      <c r="AFO2178" s="218"/>
      <c r="AFP2178" s="218"/>
      <c r="AFQ2178" s="218"/>
      <c r="AFR2178" s="218"/>
      <c r="AFS2178" s="218"/>
      <c r="AFT2178" s="218"/>
      <c r="AFU2178" s="218"/>
      <c r="AFV2178" s="218"/>
      <c r="AFW2178" s="218"/>
      <c r="AFX2178" s="218"/>
      <c r="AFY2178" s="218"/>
      <c r="AFZ2178" s="218"/>
      <c r="AGA2178" s="218"/>
      <c r="AGB2178" s="218"/>
      <c r="AGC2178" s="218"/>
      <c r="AGD2178" s="218"/>
      <c r="AGE2178" s="218"/>
      <c r="AGF2178" s="218"/>
      <c r="AGG2178" s="218"/>
      <c r="AGH2178" s="218"/>
      <c r="AGI2178" s="218"/>
      <c r="AGJ2178" s="218"/>
      <c r="AGK2178" s="218"/>
      <c r="AGL2178" s="218"/>
      <c r="AGM2178" s="218"/>
      <c r="AGN2178" s="218"/>
      <c r="AGO2178" s="218"/>
      <c r="AGP2178" s="218"/>
      <c r="AGQ2178" s="218"/>
      <c r="AGR2178" s="218"/>
      <c r="AGS2178" s="218"/>
      <c r="AGT2178" s="218"/>
      <c r="AGU2178" s="218"/>
      <c r="AGV2178" s="218"/>
      <c r="AGW2178" s="218"/>
      <c r="AGX2178" s="218"/>
      <c r="AGY2178" s="218"/>
      <c r="AGZ2178" s="218"/>
      <c r="AHA2178" s="218"/>
      <c r="AHB2178" s="218"/>
      <c r="AHC2178" s="218"/>
      <c r="AHD2178" s="218"/>
      <c r="AHE2178" s="218"/>
      <c r="AHF2178" s="218"/>
      <c r="AHG2178" s="218"/>
      <c r="AHH2178" s="218"/>
      <c r="AHI2178" s="218"/>
      <c r="AHJ2178" s="218"/>
      <c r="AHK2178" s="218"/>
      <c r="AHL2178" s="218"/>
      <c r="AHM2178" s="218"/>
      <c r="AHN2178" s="218"/>
      <c r="AHO2178" s="218"/>
      <c r="AHP2178" s="218"/>
      <c r="AHQ2178" s="218"/>
      <c r="AHR2178" s="218"/>
      <c r="AHS2178" s="218"/>
      <c r="AHT2178" s="218"/>
      <c r="AHU2178" s="218"/>
      <c r="AHV2178" s="218"/>
      <c r="AHW2178" s="218"/>
      <c r="AHX2178" s="218"/>
      <c r="AHY2178" s="218"/>
      <c r="AHZ2178" s="218"/>
      <c r="AIA2178" s="218"/>
      <c r="AIB2178" s="218"/>
      <c r="AIC2178" s="218"/>
      <c r="AID2178" s="218"/>
      <c r="AIE2178" s="218"/>
      <c r="AIF2178" s="218"/>
      <c r="AIG2178" s="218"/>
      <c r="AIH2178" s="218"/>
      <c r="AII2178" s="218"/>
      <c r="AIJ2178" s="218"/>
      <c r="AIK2178" s="218"/>
      <c r="AIL2178" s="218"/>
      <c r="AIM2178" s="218"/>
      <c r="AIN2178" s="218"/>
      <c r="AIO2178" s="218"/>
      <c r="AIP2178" s="218"/>
      <c r="AIQ2178" s="218"/>
      <c r="AIR2178" s="218"/>
      <c r="AIS2178" s="218"/>
      <c r="AIT2178" s="218"/>
      <c r="AIU2178" s="218"/>
      <c r="AIV2178" s="218"/>
      <c r="AIW2178" s="218"/>
      <c r="AIX2178" s="218"/>
      <c r="AIY2178" s="218"/>
      <c r="AIZ2178" s="218"/>
      <c r="AJA2178" s="218"/>
      <c r="AJB2178" s="218"/>
      <c r="AJC2178" s="218"/>
      <c r="AJD2178" s="218"/>
      <c r="AJE2178" s="218"/>
      <c r="AJF2178" s="218"/>
      <c r="AJG2178" s="218"/>
      <c r="AJH2178" s="218"/>
      <c r="AJI2178" s="218"/>
      <c r="AJJ2178" s="218"/>
      <c r="AJK2178" s="218"/>
      <c r="AJL2178" s="218"/>
      <c r="AJM2178" s="218"/>
      <c r="AJN2178" s="218"/>
      <c r="AJO2178" s="218"/>
      <c r="AJP2178" s="218"/>
      <c r="AJQ2178" s="218"/>
      <c r="AJR2178" s="218"/>
      <c r="AJS2178" s="218"/>
      <c r="AJT2178" s="218"/>
      <c r="AJU2178" s="218"/>
      <c r="AJV2178" s="218"/>
      <c r="AJW2178" s="218"/>
      <c r="AJX2178" s="218"/>
      <c r="AJY2178" s="218"/>
      <c r="AJZ2178" s="218"/>
      <c r="AKA2178" s="218"/>
      <c r="AKB2178" s="218"/>
      <c r="AKC2178" s="218"/>
      <c r="AKD2178" s="218"/>
      <c r="AKE2178" s="218"/>
      <c r="AKF2178" s="218"/>
      <c r="AKG2178" s="218"/>
      <c r="AKH2178" s="218"/>
      <c r="AKI2178" s="218"/>
      <c r="AKJ2178" s="218"/>
      <c r="AKK2178" s="218"/>
      <c r="AKL2178" s="218"/>
      <c r="AKM2178" s="218"/>
      <c r="AKN2178" s="218"/>
      <c r="AKO2178" s="218"/>
      <c r="AKP2178" s="218"/>
      <c r="AKQ2178" s="218"/>
      <c r="AKR2178" s="218"/>
      <c r="AKS2178" s="218"/>
      <c r="AKT2178" s="218"/>
      <c r="AKU2178" s="218"/>
      <c r="AKV2178" s="218"/>
      <c r="AKW2178" s="218"/>
      <c r="AKX2178" s="218"/>
      <c r="AKY2178" s="218"/>
      <c r="AKZ2178" s="218"/>
      <c r="ALA2178" s="218"/>
      <c r="ALB2178" s="218"/>
      <c r="ALC2178" s="218"/>
      <c r="ALD2178" s="218"/>
      <c r="ALE2178" s="218"/>
      <c r="ALF2178" s="218"/>
      <c r="ALG2178" s="218"/>
      <c r="ALH2178" s="218"/>
      <c r="ALI2178" s="218"/>
      <c r="ALJ2178" s="218"/>
      <c r="ALK2178" s="218"/>
      <c r="ALL2178" s="218"/>
      <c r="ALM2178" s="218"/>
      <c r="ALN2178" s="218"/>
      <c r="ALO2178" s="218"/>
      <c r="ALP2178" s="218"/>
      <c r="ALQ2178" s="218"/>
      <c r="ALR2178" s="218"/>
      <c r="ALS2178" s="218"/>
      <c r="ALT2178" s="218"/>
      <c r="ALU2178" s="218"/>
      <c r="ALV2178" s="218"/>
      <c r="ALW2178" s="218"/>
      <c r="ALX2178" s="218"/>
      <c r="ALY2178" s="218"/>
      <c r="ALZ2178" s="218"/>
      <c r="AMA2178" s="218"/>
      <c r="AMB2178" s="218"/>
      <c r="AMC2178" s="218"/>
      <c r="AMD2178" s="218"/>
      <c r="AME2178" s="218"/>
      <c r="AMF2178" s="218"/>
      <c r="AMG2178" s="218"/>
      <c r="AMH2178" s="218"/>
      <c r="AMI2178" s="218"/>
      <c r="AMJ2178" s="218"/>
      <c r="AMK2178" s="218"/>
      <c r="AML2178" s="218"/>
      <c r="AMM2178" s="218"/>
      <c r="AMN2178" s="218"/>
      <c r="AMO2178" s="218"/>
      <c r="AMP2178" s="218"/>
      <c r="AMQ2178" s="218"/>
      <c r="AMR2178" s="218"/>
      <c r="AMS2178" s="218"/>
      <c r="AMT2178" s="218"/>
      <c r="AMU2178" s="218"/>
      <c r="AMV2178" s="218"/>
      <c r="AMW2178" s="218"/>
      <c r="AMX2178" s="218"/>
      <c r="AMY2178" s="218"/>
      <c r="AMZ2178" s="218"/>
      <c r="ANA2178" s="218"/>
      <c r="ANB2178" s="218"/>
      <c r="ANC2178" s="218"/>
      <c r="AND2178" s="218"/>
      <c r="ANE2178" s="218"/>
      <c r="ANF2178" s="218"/>
      <c r="ANG2178" s="218"/>
      <c r="ANH2178" s="218"/>
      <c r="ANI2178" s="218"/>
      <c r="ANJ2178" s="218"/>
      <c r="ANK2178" s="218"/>
      <c r="ANL2178" s="218"/>
      <c r="ANM2178" s="218"/>
      <c r="ANN2178" s="218"/>
      <c r="ANO2178" s="218"/>
      <c r="ANP2178" s="218"/>
      <c r="ANQ2178" s="218"/>
      <c r="ANR2178" s="218"/>
      <c r="ANS2178" s="218"/>
      <c r="ANT2178" s="218"/>
      <c r="ANU2178" s="218"/>
      <c r="ANV2178" s="218"/>
      <c r="ANW2178" s="218"/>
      <c r="ANX2178" s="218"/>
      <c r="ANY2178" s="218"/>
      <c r="ANZ2178" s="218"/>
      <c r="AOA2178" s="218"/>
      <c r="AOB2178" s="218"/>
      <c r="AOC2178" s="218"/>
      <c r="AOD2178" s="218"/>
      <c r="AOE2178" s="218"/>
      <c r="AOF2178" s="218"/>
      <c r="AOG2178" s="218"/>
      <c r="AOH2178" s="218"/>
      <c r="AOI2178" s="218"/>
      <c r="AOJ2178" s="218"/>
      <c r="AOK2178" s="218"/>
      <c r="AOL2178" s="218"/>
      <c r="AOM2178" s="218"/>
      <c r="AON2178" s="218"/>
      <c r="AOO2178" s="218"/>
      <c r="AOP2178" s="218"/>
      <c r="AOQ2178" s="218"/>
      <c r="AOR2178" s="218"/>
      <c r="AOS2178" s="218"/>
      <c r="AOT2178" s="218"/>
      <c r="AOU2178" s="218"/>
      <c r="AOV2178" s="218"/>
      <c r="AOW2178" s="218"/>
      <c r="AOX2178" s="218"/>
      <c r="AOY2178" s="218"/>
      <c r="AOZ2178" s="218"/>
      <c r="APA2178" s="218"/>
      <c r="APB2178" s="218"/>
      <c r="APC2178" s="218"/>
      <c r="APD2178" s="218"/>
      <c r="APE2178" s="218"/>
      <c r="APF2178" s="218"/>
      <c r="APG2178" s="218"/>
      <c r="APH2178" s="218"/>
      <c r="API2178" s="218"/>
      <c r="APJ2178" s="218"/>
      <c r="APK2178" s="218"/>
      <c r="APL2178" s="218"/>
      <c r="APM2178" s="218"/>
      <c r="APN2178" s="218"/>
      <c r="APO2178" s="218"/>
      <c r="APP2178" s="218"/>
      <c r="APQ2178" s="218"/>
      <c r="APR2178" s="218"/>
      <c r="APS2178" s="218"/>
      <c r="APT2178" s="218"/>
      <c r="APU2178" s="218"/>
      <c r="APV2178" s="218"/>
      <c r="APW2178" s="218"/>
      <c r="APX2178" s="218"/>
      <c r="APY2178" s="218"/>
      <c r="APZ2178" s="218"/>
      <c r="AQA2178" s="218"/>
      <c r="AQB2178" s="218"/>
      <c r="AQC2178" s="218"/>
      <c r="AQD2178" s="218"/>
      <c r="AQE2178" s="218"/>
      <c r="AQF2178" s="218"/>
      <c r="AQG2178" s="218"/>
      <c r="AQH2178" s="218"/>
      <c r="AQI2178" s="218"/>
      <c r="AQJ2178" s="218"/>
      <c r="AQK2178" s="218"/>
      <c r="AQL2178" s="218"/>
      <c r="AQM2178" s="218"/>
      <c r="AQN2178" s="218"/>
      <c r="AQO2178" s="218"/>
      <c r="AQP2178" s="218"/>
      <c r="AQQ2178" s="218"/>
      <c r="AQR2178" s="218"/>
      <c r="AQS2178" s="218"/>
      <c r="AQT2178" s="218"/>
      <c r="AQU2178" s="218"/>
      <c r="AQV2178" s="218"/>
      <c r="AQW2178" s="218"/>
      <c r="AQX2178" s="218"/>
      <c r="AQY2178" s="218"/>
      <c r="AQZ2178" s="218"/>
      <c r="ARA2178" s="218"/>
      <c r="ARB2178" s="218"/>
      <c r="ARC2178" s="218"/>
      <c r="ARD2178" s="218"/>
      <c r="ARE2178" s="218"/>
      <c r="ARF2178" s="218"/>
      <c r="ARG2178" s="218"/>
      <c r="ARH2178" s="218"/>
      <c r="ARI2178" s="218"/>
      <c r="ARJ2178" s="218"/>
      <c r="ARK2178" s="218"/>
      <c r="ARL2178" s="218"/>
      <c r="ARM2178" s="218"/>
      <c r="ARN2178" s="218"/>
      <c r="ARO2178" s="218"/>
      <c r="ARP2178" s="218"/>
      <c r="ARQ2178" s="218"/>
      <c r="ARR2178" s="218"/>
      <c r="ARS2178" s="218"/>
      <c r="ART2178" s="218"/>
      <c r="ARU2178" s="218"/>
      <c r="ARV2178" s="218"/>
      <c r="ARW2178" s="218"/>
      <c r="ARX2178" s="218"/>
      <c r="ARY2178" s="218"/>
      <c r="ARZ2178" s="218"/>
      <c r="ASA2178" s="218"/>
      <c r="ASB2178" s="218"/>
      <c r="ASC2178" s="218"/>
      <c r="ASD2178" s="218"/>
      <c r="ASE2178" s="218"/>
      <c r="ASF2178" s="218"/>
      <c r="ASG2178" s="218"/>
      <c r="ASH2178" s="218"/>
      <c r="ASI2178" s="218"/>
      <c r="ASJ2178" s="218"/>
      <c r="ASK2178" s="218"/>
      <c r="ASL2178" s="218"/>
      <c r="ASM2178" s="218"/>
      <c r="ASN2178" s="218"/>
      <c r="ASO2178" s="218"/>
      <c r="ASP2178" s="218"/>
      <c r="ASQ2178" s="218"/>
      <c r="ASR2178" s="218"/>
      <c r="ASS2178" s="218"/>
      <c r="AST2178" s="218"/>
      <c r="ASU2178" s="218"/>
      <c r="ASV2178" s="218"/>
      <c r="ASW2178" s="218"/>
      <c r="ASX2178" s="218"/>
      <c r="ASY2178" s="218"/>
      <c r="ASZ2178" s="218"/>
      <c r="ATA2178" s="218"/>
      <c r="ATB2178" s="218"/>
      <c r="ATC2178" s="218"/>
      <c r="ATD2178" s="218"/>
      <c r="ATE2178" s="218"/>
      <c r="ATF2178" s="218"/>
      <c r="ATG2178" s="218"/>
      <c r="ATH2178" s="218"/>
      <c r="ATI2178" s="218"/>
      <c r="ATJ2178" s="218"/>
      <c r="ATK2178" s="218"/>
      <c r="ATL2178" s="218"/>
      <c r="ATM2178" s="218"/>
      <c r="ATN2178" s="218"/>
      <c r="ATO2178" s="218"/>
      <c r="ATP2178" s="218"/>
      <c r="ATQ2178" s="218"/>
      <c r="ATR2178" s="218"/>
      <c r="ATS2178" s="218"/>
      <c r="ATT2178" s="218"/>
      <c r="ATU2178" s="218"/>
      <c r="ATV2178" s="218"/>
      <c r="ATW2178" s="218"/>
      <c r="ATX2178" s="218"/>
      <c r="ATY2178" s="218"/>
      <c r="ATZ2178" s="218"/>
      <c r="AUA2178" s="218"/>
      <c r="AUB2178" s="218"/>
      <c r="AUC2178" s="218"/>
      <c r="AUD2178" s="218"/>
      <c r="AUE2178" s="218"/>
      <c r="AUF2178" s="218"/>
      <c r="AUG2178" s="218"/>
      <c r="AUH2178" s="218"/>
      <c r="AUI2178" s="218"/>
      <c r="AUJ2178" s="218"/>
      <c r="AUK2178" s="218"/>
      <c r="AUL2178" s="218"/>
      <c r="AUM2178" s="218"/>
      <c r="AUN2178" s="218"/>
      <c r="AUO2178" s="218"/>
      <c r="AUP2178" s="218"/>
      <c r="AUQ2178" s="218"/>
      <c r="AUR2178" s="218"/>
      <c r="AUS2178" s="218"/>
      <c r="AUT2178" s="218"/>
      <c r="AUU2178" s="218"/>
      <c r="AUV2178" s="218"/>
      <c r="AUW2178" s="218"/>
      <c r="AUX2178" s="218"/>
      <c r="AUY2178" s="218"/>
      <c r="AUZ2178" s="218"/>
      <c r="AVA2178" s="218"/>
      <c r="AVB2178" s="218"/>
      <c r="AVC2178" s="218"/>
      <c r="AVD2178" s="218"/>
      <c r="AVE2178" s="218"/>
      <c r="AVF2178" s="218"/>
      <c r="AVG2178" s="218"/>
      <c r="AVH2178" s="218"/>
      <c r="AVI2178" s="218"/>
      <c r="AVJ2178" s="218"/>
      <c r="AVK2178" s="218"/>
      <c r="AVL2178" s="218"/>
      <c r="AVM2178" s="218"/>
      <c r="AVN2178" s="218"/>
      <c r="AVO2178" s="218"/>
      <c r="AVP2178" s="218"/>
      <c r="AVQ2178" s="218"/>
      <c r="AVR2178" s="218"/>
      <c r="AVS2178" s="218"/>
      <c r="AVT2178" s="218"/>
      <c r="AVU2178" s="218"/>
      <c r="AVV2178" s="218"/>
      <c r="AVW2178" s="218"/>
      <c r="AVX2178" s="218"/>
      <c r="AVY2178" s="218"/>
      <c r="AVZ2178" s="218"/>
      <c r="AWA2178" s="218"/>
      <c r="AWB2178" s="218"/>
      <c r="AWC2178" s="218"/>
      <c r="AWD2178" s="218"/>
      <c r="AWE2178" s="218"/>
      <c r="AWF2178" s="218"/>
      <c r="AWG2178" s="218"/>
      <c r="AWH2178" s="218"/>
      <c r="AWI2178" s="218"/>
      <c r="AWJ2178" s="218"/>
      <c r="AWK2178" s="218"/>
      <c r="AWL2178" s="218"/>
      <c r="AWM2178" s="218"/>
      <c r="AWN2178" s="218"/>
      <c r="AWO2178" s="218"/>
      <c r="AWP2178" s="218"/>
      <c r="AWQ2178" s="218"/>
      <c r="AWR2178" s="218"/>
      <c r="AWS2178" s="218"/>
      <c r="AWT2178" s="218"/>
      <c r="AWU2178" s="218"/>
      <c r="AWV2178" s="218"/>
      <c r="AWW2178" s="218"/>
      <c r="AWX2178" s="218"/>
      <c r="AWY2178" s="218"/>
      <c r="AWZ2178" s="218"/>
      <c r="AXA2178" s="218"/>
      <c r="AXB2178" s="218"/>
      <c r="AXC2178" s="218"/>
      <c r="AXD2178" s="218"/>
      <c r="AXE2178" s="218"/>
      <c r="AXF2178" s="218"/>
      <c r="AXG2178" s="218"/>
      <c r="AXH2178" s="218"/>
      <c r="AXI2178" s="218"/>
      <c r="AXJ2178" s="218"/>
      <c r="AXK2178" s="218"/>
      <c r="AXL2178" s="218"/>
      <c r="AXM2178" s="218"/>
      <c r="AXN2178" s="218"/>
      <c r="AXO2178" s="218"/>
      <c r="AXP2178" s="218"/>
      <c r="AXQ2178" s="218"/>
      <c r="AXR2178" s="218"/>
      <c r="AXS2178" s="218"/>
      <c r="AXT2178" s="218"/>
      <c r="AXU2178" s="218"/>
      <c r="AXV2178" s="218"/>
      <c r="AXW2178" s="218"/>
      <c r="AXX2178" s="218"/>
      <c r="AXY2178" s="218"/>
      <c r="AXZ2178" s="218"/>
      <c r="AYA2178" s="218"/>
      <c r="AYB2178" s="218"/>
      <c r="AYC2178" s="218"/>
      <c r="AYD2178" s="218"/>
      <c r="AYE2178" s="218"/>
      <c r="AYF2178" s="218"/>
      <c r="AYG2178" s="218"/>
      <c r="AYH2178" s="218"/>
      <c r="AYI2178" s="218"/>
      <c r="AYJ2178" s="218"/>
      <c r="AYK2178" s="218"/>
      <c r="AYL2178" s="218"/>
      <c r="AYM2178" s="218"/>
      <c r="AYN2178" s="218"/>
      <c r="AYO2178" s="218"/>
      <c r="AYP2178" s="218"/>
      <c r="AYQ2178" s="218"/>
      <c r="AYR2178" s="218"/>
      <c r="AYS2178" s="218"/>
      <c r="AYT2178" s="218"/>
      <c r="AYU2178" s="218"/>
      <c r="AYV2178" s="218"/>
      <c r="AYW2178" s="218"/>
      <c r="AYX2178" s="218"/>
      <c r="AYY2178" s="218"/>
      <c r="AYZ2178" s="218"/>
      <c r="AZA2178" s="218"/>
      <c r="AZB2178" s="218"/>
      <c r="AZC2178" s="218"/>
      <c r="AZD2178" s="218"/>
      <c r="AZE2178" s="218"/>
      <c r="AZF2178" s="218"/>
      <c r="AZG2178" s="218"/>
      <c r="AZH2178" s="218"/>
      <c r="AZI2178" s="218"/>
      <c r="AZJ2178" s="218"/>
      <c r="AZK2178" s="218"/>
      <c r="AZL2178" s="218"/>
      <c r="AZM2178" s="218"/>
      <c r="AZN2178" s="218"/>
      <c r="AZO2178" s="218"/>
      <c r="AZP2178" s="218"/>
      <c r="AZQ2178" s="218"/>
      <c r="AZR2178" s="218"/>
      <c r="AZS2178" s="218"/>
      <c r="AZT2178" s="218"/>
      <c r="AZU2178" s="218"/>
      <c r="AZV2178" s="218"/>
      <c r="AZW2178" s="218"/>
      <c r="AZX2178" s="218"/>
      <c r="AZY2178" s="218"/>
      <c r="AZZ2178" s="218"/>
      <c r="BAA2178" s="218"/>
      <c r="BAB2178" s="218"/>
      <c r="BAC2178" s="218"/>
      <c r="BAD2178" s="218"/>
      <c r="BAE2178" s="218"/>
      <c r="BAF2178" s="218"/>
      <c r="BAG2178" s="218"/>
      <c r="BAH2178" s="218"/>
      <c r="BAI2178" s="218"/>
      <c r="BAJ2178" s="218"/>
      <c r="BAK2178" s="218"/>
      <c r="BAL2178" s="218"/>
      <c r="BAM2178" s="218"/>
      <c r="BAN2178" s="218"/>
      <c r="BAO2178" s="218"/>
      <c r="BAP2178" s="218"/>
      <c r="BAQ2178" s="218"/>
      <c r="BAR2178" s="218"/>
      <c r="BAS2178" s="218"/>
      <c r="BAT2178" s="218"/>
      <c r="BAU2178" s="218"/>
      <c r="BAV2178" s="218"/>
      <c r="BAW2178" s="218"/>
      <c r="BAX2178" s="218"/>
      <c r="BAY2178" s="218"/>
      <c r="BAZ2178" s="218"/>
      <c r="BBA2178" s="218"/>
      <c r="BBB2178" s="218"/>
      <c r="BBC2178" s="218"/>
      <c r="BBD2178" s="218"/>
      <c r="BBE2178" s="218"/>
      <c r="BBF2178" s="218"/>
      <c r="BBG2178" s="218"/>
      <c r="BBH2178" s="218"/>
      <c r="BBI2178" s="218"/>
      <c r="BBJ2178" s="218"/>
      <c r="BBK2178" s="218"/>
      <c r="BBL2178" s="218"/>
      <c r="BBM2178" s="218"/>
      <c r="BBN2178" s="218"/>
      <c r="BBO2178" s="218"/>
      <c r="BBP2178" s="218"/>
      <c r="BBQ2178" s="218"/>
      <c r="BBR2178" s="218"/>
      <c r="BBS2178" s="218"/>
      <c r="BBT2178" s="218"/>
      <c r="BBU2178" s="218"/>
      <c r="BBV2178" s="218"/>
      <c r="BBW2178" s="218"/>
      <c r="BBX2178" s="218"/>
      <c r="BBY2178" s="218"/>
      <c r="BBZ2178" s="218"/>
      <c r="BCA2178" s="218"/>
      <c r="BCB2178" s="218"/>
      <c r="BCC2178" s="218"/>
      <c r="BCD2178" s="218"/>
      <c r="BCE2178" s="218"/>
      <c r="BCF2178" s="218"/>
      <c r="BCG2178" s="218"/>
      <c r="BCH2178" s="218"/>
      <c r="BCI2178" s="218"/>
      <c r="BCJ2178" s="218"/>
      <c r="BCK2178" s="218"/>
      <c r="BCL2178" s="218"/>
      <c r="BCM2178" s="218"/>
      <c r="BCN2178" s="218"/>
      <c r="BCO2178" s="218"/>
      <c r="BCP2178" s="218"/>
      <c r="BCQ2178" s="218"/>
      <c r="BCR2178" s="218"/>
      <c r="BCS2178" s="218"/>
      <c r="BCT2178" s="218"/>
      <c r="BCU2178" s="218"/>
      <c r="BCV2178" s="218"/>
      <c r="BCW2178" s="218"/>
      <c r="BCX2178" s="218"/>
      <c r="BCY2178" s="218"/>
      <c r="BCZ2178" s="218"/>
      <c r="BDA2178" s="218"/>
      <c r="BDB2178" s="218"/>
      <c r="BDC2178" s="218"/>
      <c r="BDD2178" s="218"/>
      <c r="BDE2178" s="218"/>
      <c r="BDF2178" s="218"/>
      <c r="BDG2178" s="218"/>
      <c r="BDH2178" s="218"/>
      <c r="BDI2178" s="218"/>
      <c r="BDJ2178" s="218"/>
      <c r="BDK2178" s="218"/>
      <c r="BDL2178" s="218"/>
      <c r="BDM2178" s="218"/>
      <c r="BDN2178" s="218"/>
      <c r="BDO2178" s="218"/>
      <c r="BDP2178" s="218"/>
      <c r="BDQ2178" s="218"/>
      <c r="BDR2178" s="218"/>
      <c r="BDS2178" s="218"/>
      <c r="BDT2178" s="218"/>
      <c r="BDU2178" s="218"/>
      <c r="BDV2178" s="218"/>
      <c r="BDW2178" s="218"/>
      <c r="BDX2178" s="218"/>
      <c r="BDY2178" s="218"/>
      <c r="BDZ2178" s="218"/>
      <c r="BEA2178" s="218"/>
      <c r="BEB2178" s="218"/>
      <c r="BEC2178" s="218"/>
      <c r="BED2178" s="218"/>
      <c r="BEE2178" s="218"/>
      <c r="BEF2178" s="218"/>
      <c r="BEG2178" s="218"/>
      <c r="BEH2178" s="218"/>
      <c r="BEI2178" s="218"/>
      <c r="BEJ2178" s="218"/>
      <c r="BEK2178" s="218"/>
      <c r="BEL2178" s="218"/>
      <c r="BEM2178" s="218"/>
      <c r="BEN2178" s="218"/>
      <c r="BEO2178" s="218"/>
      <c r="BEP2178" s="218"/>
      <c r="BEQ2178" s="218"/>
      <c r="BER2178" s="218"/>
      <c r="BES2178" s="218"/>
      <c r="BET2178" s="218"/>
      <c r="BEU2178" s="218"/>
      <c r="BEV2178" s="218"/>
      <c r="BEW2178" s="218"/>
      <c r="BEX2178" s="218"/>
      <c r="BEY2178" s="218"/>
      <c r="BEZ2178" s="218"/>
      <c r="BFA2178" s="218"/>
      <c r="BFB2178" s="218"/>
      <c r="BFC2178" s="218"/>
      <c r="BFD2178" s="218"/>
      <c r="BFE2178" s="218"/>
      <c r="BFF2178" s="218"/>
      <c r="BFG2178" s="218"/>
      <c r="BFH2178" s="218"/>
      <c r="BFI2178" s="218"/>
      <c r="BFJ2178" s="218"/>
      <c r="BFK2178" s="218"/>
      <c r="BFL2178" s="218"/>
      <c r="BFM2178" s="218"/>
      <c r="BFN2178" s="218"/>
      <c r="BFO2178" s="218"/>
      <c r="BFP2178" s="218"/>
      <c r="BFQ2178" s="218"/>
      <c r="BFR2178" s="218"/>
      <c r="BFS2178" s="218"/>
      <c r="BFT2178" s="218"/>
      <c r="BFU2178" s="218"/>
      <c r="BFV2178" s="218"/>
      <c r="BFW2178" s="218"/>
      <c r="BFX2178" s="218"/>
      <c r="BFY2178" s="218"/>
      <c r="BFZ2178" s="218"/>
      <c r="BGA2178" s="218"/>
      <c r="BGB2178" s="218"/>
      <c r="BGC2178" s="218"/>
      <c r="BGD2178" s="218"/>
      <c r="BGE2178" s="218"/>
      <c r="BGF2178" s="218"/>
      <c r="BGG2178" s="218"/>
      <c r="BGH2178" s="218"/>
      <c r="BGI2178" s="218"/>
      <c r="BGJ2178" s="218"/>
      <c r="BGK2178" s="218"/>
      <c r="BGL2178" s="218"/>
      <c r="BGM2178" s="218"/>
      <c r="BGN2178" s="218"/>
      <c r="BGO2178" s="218"/>
      <c r="BGP2178" s="218"/>
      <c r="BGQ2178" s="218"/>
      <c r="BGR2178" s="218"/>
      <c r="BGS2178" s="218"/>
      <c r="BGT2178" s="218"/>
      <c r="BGU2178" s="218"/>
      <c r="BGV2178" s="218"/>
      <c r="BGW2178" s="218"/>
      <c r="BGX2178" s="218"/>
      <c r="BGY2178" s="218"/>
      <c r="BGZ2178" s="218"/>
      <c r="BHA2178" s="218"/>
      <c r="BHB2178" s="218"/>
      <c r="BHC2178" s="218"/>
      <c r="BHD2178" s="218"/>
      <c r="BHE2178" s="218"/>
      <c r="BHF2178" s="218"/>
      <c r="BHG2178" s="218"/>
      <c r="BHH2178" s="218"/>
      <c r="BHI2178" s="218"/>
      <c r="BHJ2178" s="218"/>
      <c r="BHK2178" s="218"/>
      <c r="BHL2178" s="218"/>
      <c r="BHM2178" s="218"/>
      <c r="BHN2178" s="218"/>
      <c r="BHO2178" s="218"/>
      <c r="BHP2178" s="218"/>
      <c r="BHQ2178" s="218"/>
      <c r="BHR2178" s="218"/>
      <c r="BHS2178" s="218"/>
      <c r="BHT2178" s="218"/>
      <c r="BHU2178" s="218"/>
      <c r="BHV2178" s="218"/>
      <c r="BHW2178" s="218"/>
      <c r="BHX2178" s="218"/>
      <c r="BHY2178" s="218"/>
      <c r="BHZ2178" s="218"/>
      <c r="BIA2178" s="218"/>
      <c r="BIB2178" s="218"/>
      <c r="BIC2178" s="218"/>
      <c r="BID2178" s="218"/>
      <c r="BIE2178" s="218"/>
      <c r="BIF2178" s="218"/>
      <c r="BIG2178" s="218"/>
      <c r="BIH2178" s="218"/>
      <c r="BII2178" s="218"/>
      <c r="BIJ2178" s="218"/>
      <c r="BIK2178" s="218"/>
      <c r="BIL2178" s="218"/>
      <c r="BIM2178" s="218"/>
      <c r="BIN2178" s="218"/>
      <c r="BIO2178" s="218"/>
      <c r="BIP2178" s="218"/>
      <c r="BIQ2178" s="218"/>
      <c r="BIR2178" s="218"/>
      <c r="BIS2178" s="218"/>
      <c r="BIT2178" s="218"/>
      <c r="BIU2178" s="218"/>
      <c r="BIV2178" s="218"/>
      <c r="BIW2178" s="218"/>
      <c r="BIX2178" s="218"/>
      <c r="BIY2178" s="218"/>
      <c r="BIZ2178" s="218"/>
      <c r="BJA2178" s="218"/>
      <c r="BJB2178" s="218"/>
      <c r="BJC2178" s="218"/>
      <c r="BJD2178" s="218"/>
      <c r="BJE2178" s="218"/>
      <c r="BJF2178" s="218"/>
      <c r="BJG2178" s="218"/>
      <c r="BJH2178" s="218"/>
      <c r="BJI2178" s="218"/>
      <c r="BJJ2178" s="218"/>
      <c r="BJK2178" s="218"/>
      <c r="BJL2178" s="218"/>
      <c r="BJM2178" s="218"/>
      <c r="BJN2178" s="218"/>
      <c r="BJO2178" s="218"/>
      <c r="BJP2178" s="218"/>
      <c r="BJQ2178" s="218"/>
      <c r="BJR2178" s="218"/>
      <c r="BJS2178" s="218"/>
      <c r="BJT2178" s="218"/>
      <c r="BJU2178" s="218"/>
      <c r="BJV2178" s="218"/>
      <c r="BJW2178" s="218"/>
      <c r="BJX2178" s="218"/>
      <c r="BJY2178" s="218"/>
      <c r="BJZ2178" s="218"/>
      <c r="BKA2178" s="218"/>
      <c r="BKB2178" s="218"/>
      <c r="BKC2178" s="218"/>
      <c r="BKD2178" s="218"/>
      <c r="BKE2178" s="218"/>
      <c r="BKF2178" s="218"/>
      <c r="BKG2178" s="218"/>
      <c r="BKH2178" s="218"/>
      <c r="BKI2178" s="218"/>
      <c r="BKJ2178" s="218"/>
      <c r="BKK2178" s="218"/>
      <c r="BKL2178" s="218"/>
      <c r="BKM2178" s="218"/>
      <c r="BKN2178" s="218"/>
      <c r="BKO2178" s="218"/>
      <c r="BKP2178" s="218"/>
      <c r="BKQ2178" s="218"/>
      <c r="BKR2178" s="218"/>
      <c r="BKS2178" s="218"/>
      <c r="BKT2178" s="218"/>
      <c r="BKU2178" s="218"/>
      <c r="BKV2178" s="218"/>
      <c r="BKW2178" s="218"/>
      <c r="BKX2178" s="218"/>
      <c r="BKY2178" s="218"/>
      <c r="BKZ2178" s="218"/>
      <c r="BLA2178" s="218"/>
      <c r="BLB2178" s="218"/>
      <c r="BLC2178" s="218"/>
      <c r="BLD2178" s="218"/>
      <c r="BLE2178" s="218"/>
      <c r="BLF2178" s="218"/>
      <c r="BLG2178" s="218"/>
      <c r="BLH2178" s="218"/>
      <c r="BLI2178" s="218"/>
      <c r="BLJ2178" s="218"/>
      <c r="BLK2178" s="218"/>
      <c r="BLL2178" s="218"/>
      <c r="BLM2178" s="218"/>
      <c r="BLN2178" s="218"/>
      <c r="BLO2178" s="218"/>
      <c r="BLP2178" s="218"/>
      <c r="BLQ2178" s="218"/>
      <c r="BLR2178" s="218"/>
      <c r="BLS2178" s="218"/>
      <c r="BLT2178" s="218"/>
      <c r="BLU2178" s="218"/>
      <c r="BLV2178" s="218"/>
      <c r="BLW2178" s="218"/>
      <c r="BLX2178" s="218"/>
      <c r="BLY2178" s="218"/>
      <c r="BLZ2178" s="218"/>
      <c r="BMA2178" s="218"/>
      <c r="BMB2178" s="218"/>
      <c r="BMC2178" s="218"/>
      <c r="BMD2178" s="218"/>
      <c r="BME2178" s="218"/>
      <c r="BMF2178" s="218"/>
      <c r="BMG2178" s="218"/>
      <c r="BMH2178" s="218"/>
      <c r="BMI2178" s="218"/>
      <c r="BMJ2178" s="218"/>
      <c r="BMK2178" s="218"/>
      <c r="BML2178" s="218"/>
      <c r="BMM2178" s="218"/>
      <c r="BMN2178" s="218"/>
      <c r="BMO2178" s="218"/>
      <c r="BMP2178" s="218"/>
      <c r="BMQ2178" s="218"/>
      <c r="BMR2178" s="218"/>
      <c r="BMS2178" s="218"/>
      <c r="BMT2178" s="218"/>
      <c r="BMU2178" s="218"/>
      <c r="BMV2178" s="218"/>
      <c r="BMW2178" s="218"/>
      <c r="BMX2178" s="218"/>
      <c r="BMY2178" s="218"/>
      <c r="BMZ2178" s="218"/>
      <c r="BNA2178" s="218"/>
      <c r="BNB2178" s="218"/>
      <c r="BNC2178" s="218"/>
      <c r="BND2178" s="218"/>
      <c r="BNE2178" s="218"/>
      <c r="BNF2178" s="218"/>
      <c r="BNG2178" s="218"/>
      <c r="BNH2178" s="218"/>
      <c r="BNI2178" s="218"/>
      <c r="BNJ2178" s="218"/>
      <c r="BNK2178" s="218"/>
      <c r="BNL2178" s="218"/>
      <c r="BNM2178" s="218"/>
      <c r="BNN2178" s="218"/>
      <c r="BNO2178" s="218"/>
      <c r="BNP2178" s="218"/>
      <c r="BNQ2178" s="218"/>
      <c r="BNR2178" s="218"/>
      <c r="BNS2178" s="218"/>
      <c r="BNT2178" s="218"/>
      <c r="BNU2178" s="218"/>
      <c r="BNV2178" s="218"/>
      <c r="BNW2178" s="218"/>
      <c r="BNX2178" s="218"/>
      <c r="BNY2178" s="218"/>
      <c r="BNZ2178" s="218"/>
      <c r="BOA2178" s="218"/>
      <c r="BOB2178" s="218"/>
      <c r="BOC2178" s="218"/>
      <c r="BOD2178" s="218"/>
      <c r="BOE2178" s="218"/>
      <c r="BOF2178" s="218"/>
      <c r="BOG2178" s="218"/>
      <c r="BOH2178" s="218"/>
      <c r="BOI2178" s="218"/>
      <c r="BOJ2178" s="218"/>
      <c r="BOK2178" s="218"/>
      <c r="BOL2178" s="218"/>
      <c r="BOM2178" s="218"/>
      <c r="BON2178" s="218"/>
      <c r="BOO2178" s="218"/>
      <c r="BOP2178" s="218"/>
      <c r="BOQ2178" s="218"/>
      <c r="BOR2178" s="218"/>
      <c r="BOS2178" s="218"/>
      <c r="BOT2178" s="218"/>
      <c r="BOU2178" s="218"/>
      <c r="BOV2178" s="218"/>
      <c r="BOW2178" s="218"/>
      <c r="BOX2178" s="218"/>
      <c r="BOY2178" s="218"/>
      <c r="BOZ2178" s="218"/>
      <c r="BPA2178" s="218"/>
      <c r="BPB2178" s="218"/>
      <c r="BPC2178" s="218"/>
      <c r="BPD2178" s="218"/>
      <c r="BPE2178" s="218"/>
      <c r="BPF2178" s="218"/>
      <c r="BPG2178" s="218"/>
      <c r="BPH2178" s="218"/>
      <c r="BPI2178" s="218"/>
      <c r="BPJ2178" s="218"/>
      <c r="BPK2178" s="218"/>
      <c r="BPL2178" s="218"/>
      <c r="BPM2178" s="218"/>
      <c r="BPN2178" s="218"/>
      <c r="BPO2178" s="218"/>
      <c r="BPP2178" s="218"/>
      <c r="BPQ2178" s="218"/>
      <c r="BPR2178" s="218"/>
      <c r="BPS2178" s="218"/>
      <c r="BPT2178" s="218"/>
      <c r="BPU2178" s="218"/>
      <c r="BPV2178" s="218"/>
      <c r="BPW2178" s="218"/>
      <c r="BPX2178" s="218"/>
      <c r="BPY2178" s="218"/>
      <c r="BPZ2178" s="218"/>
      <c r="BQA2178" s="218"/>
      <c r="BQB2178" s="218"/>
      <c r="BQC2178" s="218"/>
      <c r="BQD2178" s="218"/>
      <c r="BQE2178" s="218"/>
      <c r="BQF2178" s="218"/>
      <c r="BQG2178" s="218"/>
      <c r="BQH2178" s="218"/>
      <c r="BQI2178" s="218"/>
      <c r="BQJ2178" s="218"/>
      <c r="BQK2178" s="218"/>
      <c r="BQL2178" s="218"/>
      <c r="BQM2178" s="218"/>
      <c r="BQN2178" s="218"/>
      <c r="BQO2178" s="218"/>
      <c r="BQP2178" s="218"/>
      <c r="BQQ2178" s="218"/>
      <c r="BQR2178" s="218"/>
      <c r="BQS2178" s="218"/>
      <c r="BQT2178" s="218"/>
      <c r="BQU2178" s="218"/>
      <c r="BQV2178" s="218"/>
      <c r="BQW2178" s="218"/>
      <c r="BQX2178" s="218"/>
      <c r="BQY2178" s="218"/>
      <c r="BQZ2178" s="218"/>
      <c r="BRA2178" s="218"/>
      <c r="BRB2178" s="218"/>
      <c r="BRC2178" s="218"/>
      <c r="BRD2178" s="218"/>
      <c r="BRE2178" s="218"/>
      <c r="BRF2178" s="218"/>
      <c r="BRG2178" s="218"/>
      <c r="BRH2178" s="218"/>
      <c r="BRI2178" s="218"/>
      <c r="BRJ2178" s="218"/>
      <c r="BRK2178" s="218"/>
      <c r="BRL2178" s="218"/>
      <c r="BRM2178" s="218"/>
      <c r="BRN2178" s="218"/>
      <c r="BRO2178" s="218"/>
      <c r="BRP2178" s="218"/>
      <c r="BRQ2178" s="218"/>
      <c r="BRR2178" s="218"/>
      <c r="BRS2178" s="218"/>
      <c r="BRT2178" s="218"/>
      <c r="BRU2178" s="218"/>
      <c r="BRV2178" s="218"/>
      <c r="BRW2178" s="218"/>
      <c r="BRX2178" s="218"/>
      <c r="BRY2178" s="218"/>
      <c r="BRZ2178" s="218"/>
      <c r="BSA2178" s="218"/>
      <c r="BSB2178" s="218"/>
      <c r="BSC2178" s="218"/>
      <c r="BSD2178" s="218"/>
      <c r="BSE2178" s="218"/>
      <c r="BSF2178" s="218"/>
      <c r="BSG2178" s="218"/>
      <c r="BSH2178" s="218"/>
      <c r="BSI2178" s="218"/>
      <c r="BSJ2178" s="218"/>
      <c r="BSK2178" s="218"/>
      <c r="BSL2178" s="218"/>
      <c r="BSM2178" s="218"/>
      <c r="BSN2178" s="218"/>
      <c r="BSO2178" s="218"/>
      <c r="BSP2178" s="218"/>
      <c r="BSQ2178" s="218"/>
      <c r="BSR2178" s="218"/>
      <c r="BSS2178" s="218"/>
      <c r="BST2178" s="218"/>
      <c r="BSU2178" s="218"/>
      <c r="BSV2178" s="218"/>
      <c r="BSW2178" s="218"/>
      <c r="BSX2178" s="218"/>
      <c r="BSY2178" s="218"/>
      <c r="BSZ2178" s="218"/>
      <c r="BTA2178" s="218"/>
      <c r="BTB2178" s="218"/>
      <c r="BTC2178" s="218"/>
      <c r="BTD2178" s="218"/>
      <c r="BTE2178" s="218"/>
      <c r="BTF2178" s="218"/>
      <c r="BTG2178" s="218"/>
      <c r="BTH2178" s="218"/>
      <c r="BTI2178" s="218"/>
      <c r="BTJ2178" s="218"/>
      <c r="BTK2178" s="218"/>
      <c r="BTL2178" s="218"/>
      <c r="BTM2178" s="218"/>
      <c r="BTN2178" s="218"/>
      <c r="BTO2178" s="218"/>
      <c r="BTP2178" s="218"/>
      <c r="BTQ2178" s="218"/>
      <c r="BTR2178" s="218"/>
      <c r="BTS2178" s="218"/>
      <c r="BTT2178" s="218"/>
      <c r="BTU2178" s="218"/>
      <c r="BTV2178" s="218"/>
      <c r="BTW2178" s="218"/>
      <c r="BTX2178" s="218"/>
      <c r="BTY2178" s="218"/>
      <c r="BTZ2178" s="218"/>
      <c r="BUA2178" s="218"/>
      <c r="BUB2178" s="218"/>
      <c r="BUC2178" s="218"/>
      <c r="BUD2178" s="218"/>
      <c r="BUE2178" s="218"/>
      <c r="BUF2178" s="218"/>
      <c r="BUG2178" s="218"/>
      <c r="BUH2178" s="218"/>
      <c r="BUI2178" s="218"/>
      <c r="BUJ2178" s="218"/>
      <c r="BUK2178" s="218"/>
      <c r="BUL2178" s="218"/>
      <c r="BUM2178" s="218"/>
      <c r="BUN2178" s="218"/>
      <c r="BUO2178" s="218"/>
      <c r="BUP2178" s="218"/>
      <c r="BUQ2178" s="218"/>
      <c r="BUR2178" s="218"/>
      <c r="BUS2178" s="218"/>
      <c r="BUT2178" s="218"/>
      <c r="BUU2178" s="218"/>
      <c r="BUV2178" s="218"/>
      <c r="BUW2178" s="218"/>
      <c r="BUX2178" s="218"/>
      <c r="BUY2178" s="218"/>
      <c r="BUZ2178" s="218"/>
      <c r="BVA2178" s="218"/>
      <c r="BVB2178" s="218"/>
      <c r="BVC2178" s="218"/>
      <c r="BVD2178" s="218"/>
      <c r="BVE2178" s="218"/>
      <c r="BVF2178" s="218"/>
      <c r="BVG2178" s="218"/>
      <c r="BVH2178" s="218"/>
      <c r="BVI2178" s="218"/>
      <c r="BVJ2178" s="218"/>
      <c r="BVK2178" s="218"/>
      <c r="BVL2178" s="218"/>
      <c r="BVM2178" s="218"/>
      <c r="BVN2178" s="218"/>
      <c r="BVO2178" s="218"/>
      <c r="BVP2178" s="218"/>
      <c r="BVQ2178" s="218"/>
      <c r="BVR2178" s="218"/>
      <c r="BVS2178" s="218"/>
      <c r="BVT2178" s="218"/>
      <c r="BVU2178" s="218"/>
      <c r="BVV2178" s="218"/>
      <c r="BVW2178" s="218"/>
      <c r="BVX2178" s="218"/>
      <c r="BVY2178" s="218"/>
      <c r="BVZ2178" s="218"/>
      <c r="BWA2178" s="218"/>
      <c r="BWB2178" s="218"/>
      <c r="BWC2178" s="218"/>
      <c r="BWD2178" s="218"/>
      <c r="BWE2178" s="218"/>
      <c r="BWF2178" s="218"/>
      <c r="BWG2178" s="218"/>
      <c r="BWH2178" s="218"/>
      <c r="BWI2178" s="218"/>
      <c r="BWJ2178" s="218"/>
      <c r="BWK2178" s="218"/>
      <c r="BWL2178" s="218"/>
      <c r="BWM2178" s="218"/>
      <c r="BWN2178" s="218"/>
      <c r="BWO2178" s="218"/>
      <c r="BWP2178" s="218"/>
      <c r="BWQ2178" s="218"/>
      <c r="BWR2178" s="218"/>
      <c r="BWS2178" s="218"/>
      <c r="BWT2178" s="218"/>
      <c r="BWU2178" s="218"/>
      <c r="BWV2178" s="218"/>
      <c r="BWW2178" s="218"/>
      <c r="BWX2178" s="218"/>
      <c r="BWY2178" s="218"/>
      <c r="BWZ2178" s="218"/>
      <c r="BXA2178" s="218"/>
      <c r="BXB2178" s="218"/>
      <c r="BXC2178" s="218"/>
      <c r="BXD2178" s="218"/>
      <c r="BXE2178" s="218"/>
      <c r="BXF2178" s="218"/>
      <c r="BXG2178" s="218"/>
      <c r="BXH2178" s="218"/>
      <c r="BXI2178" s="218"/>
      <c r="BXJ2178" s="218"/>
      <c r="BXK2178" s="218"/>
      <c r="BXL2178" s="218"/>
      <c r="BXM2178" s="218"/>
      <c r="BXN2178" s="218"/>
      <c r="BXO2178" s="218"/>
      <c r="BXP2178" s="218"/>
      <c r="BXQ2178" s="218"/>
      <c r="BXR2178" s="218"/>
      <c r="BXS2178" s="218"/>
      <c r="BXT2178" s="218"/>
      <c r="BXU2178" s="218"/>
      <c r="BXV2178" s="218"/>
      <c r="BXW2178" s="218"/>
      <c r="BXX2178" s="218"/>
      <c r="BXY2178" s="218"/>
      <c r="BXZ2178" s="218"/>
      <c r="BYA2178" s="218"/>
      <c r="BYB2178" s="218"/>
      <c r="BYC2178" s="218"/>
      <c r="BYD2178" s="218"/>
      <c r="BYE2178" s="218"/>
      <c r="BYF2178" s="218"/>
      <c r="BYG2178" s="218"/>
      <c r="BYH2178" s="218"/>
      <c r="BYI2178" s="218"/>
      <c r="BYJ2178" s="218"/>
      <c r="BYK2178" s="218"/>
      <c r="BYL2178" s="218"/>
      <c r="BYM2178" s="218"/>
      <c r="BYN2178" s="218"/>
      <c r="BYO2178" s="218"/>
      <c r="BYP2178" s="218"/>
      <c r="BYQ2178" s="218"/>
      <c r="BYR2178" s="218"/>
      <c r="BYS2178" s="218"/>
      <c r="BYT2178" s="218"/>
      <c r="BYU2178" s="218"/>
      <c r="BYV2178" s="218"/>
      <c r="BYW2178" s="218"/>
      <c r="BYX2178" s="218"/>
      <c r="BYY2178" s="218"/>
      <c r="BYZ2178" s="218"/>
      <c r="BZA2178" s="218"/>
      <c r="BZB2178" s="218"/>
      <c r="BZC2178" s="218"/>
      <c r="BZD2178" s="218"/>
      <c r="BZE2178" s="218"/>
      <c r="BZF2178" s="218"/>
      <c r="BZG2178" s="218"/>
      <c r="BZH2178" s="218"/>
      <c r="BZI2178" s="218"/>
      <c r="BZJ2178" s="218"/>
      <c r="BZK2178" s="218"/>
      <c r="BZL2178" s="218"/>
      <c r="BZM2178" s="218"/>
      <c r="BZN2178" s="218"/>
      <c r="BZO2178" s="218"/>
      <c r="BZP2178" s="218"/>
      <c r="BZQ2178" s="218"/>
      <c r="BZR2178" s="218"/>
      <c r="BZS2178" s="218"/>
      <c r="BZT2178" s="218"/>
      <c r="BZU2178" s="218"/>
      <c r="BZV2178" s="218"/>
      <c r="BZW2178" s="218"/>
      <c r="BZX2178" s="218"/>
      <c r="BZY2178" s="218"/>
      <c r="BZZ2178" s="218"/>
      <c r="CAA2178" s="218"/>
      <c r="CAB2178" s="218"/>
      <c r="CAC2178" s="218"/>
      <c r="CAD2178" s="218"/>
      <c r="CAE2178" s="218"/>
      <c r="CAF2178" s="218"/>
      <c r="CAG2178" s="218"/>
      <c r="CAH2178" s="218"/>
      <c r="CAI2178" s="218"/>
      <c r="CAJ2178" s="218"/>
      <c r="CAK2178" s="218"/>
      <c r="CAL2178" s="218"/>
      <c r="CAM2178" s="218"/>
      <c r="CAN2178" s="218"/>
      <c r="CAO2178" s="218"/>
      <c r="CAP2178" s="218"/>
      <c r="CAQ2178" s="218"/>
      <c r="CAR2178" s="218"/>
      <c r="CAS2178" s="218"/>
      <c r="CAT2178" s="218"/>
      <c r="CAU2178" s="218"/>
      <c r="CAV2178" s="218"/>
      <c r="CAW2178" s="218"/>
      <c r="CAX2178" s="218"/>
      <c r="CAY2178" s="218"/>
      <c r="CAZ2178" s="218"/>
      <c r="CBA2178" s="218"/>
      <c r="CBB2178" s="218"/>
      <c r="CBC2178" s="218"/>
      <c r="CBD2178" s="218"/>
      <c r="CBE2178" s="218"/>
      <c r="CBF2178" s="218"/>
      <c r="CBG2178" s="218"/>
      <c r="CBH2178" s="218"/>
      <c r="CBI2178" s="218"/>
      <c r="CBJ2178" s="218"/>
      <c r="CBK2178" s="218"/>
      <c r="CBL2178" s="218"/>
      <c r="CBM2178" s="218"/>
      <c r="CBN2178" s="218"/>
      <c r="CBO2178" s="218"/>
      <c r="CBP2178" s="218"/>
      <c r="CBQ2178" s="218"/>
      <c r="CBR2178" s="218"/>
      <c r="CBS2178" s="218"/>
      <c r="CBT2178" s="218"/>
      <c r="CBU2178" s="218"/>
      <c r="CBV2178" s="218"/>
      <c r="CBW2178" s="218"/>
      <c r="CBX2178" s="218"/>
      <c r="CBY2178" s="218"/>
      <c r="CBZ2178" s="218"/>
      <c r="CCA2178" s="218"/>
      <c r="CCB2178" s="218"/>
      <c r="CCC2178" s="218"/>
      <c r="CCD2178" s="218"/>
      <c r="CCE2178" s="218"/>
      <c r="CCF2178" s="218"/>
      <c r="CCG2178" s="218"/>
      <c r="CCH2178" s="218"/>
      <c r="CCI2178" s="218"/>
      <c r="CCJ2178" s="218"/>
      <c r="CCK2178" s="218"/>
      <c r="CCL2178" s="218"/>
      <c r="CCM2178" s="218"/>
      <c r="CCN2178" s="218"/>
      <c r="CCO2178" s="218"/>
      <c r="CCP2178" s="218"/>
      <c r="CCQ2178" s="218"/>
      <c r="CCR2178" s="218"/>
      <c r="CCS2178" s="218"/>
      <c r="CCT2178" s="218"/>
      <c r="CCU2178" s="218"/>
      <c r="CCV2178" s="218"/>
      <c r="CCW2178" s="218"/>
      <c r="CCX2178" s="218"/>
      <c r="CCY2178" s="218"/>
      <c r="CCZ2178" s="218"/>
      <c r="CDA2178" s="218"/>
      <c r="CDB2178" s="218"/>
      <c r="CDC2178" s="218"/>
      <c r="CDD2178" s="218"/>
      <c r="CDE2178" s="218"/>
      <c r="CDF2178" s="218"/>
      <c r="CDG2178" s="218"/>
      <c r="CDH2178" s="218"/>
      <c r="CDI2178" s="218"/>
      <c r="CDJ2178" s="218"/>
      <c r="CDK2178" s="218"/>
      <c r="CDL2178" s="218"/>
      <c r="CDM2178" s="218"/>
      <c r="CDN2178" s="218"/>
      <c r="CDO2178" s="218"/>
      <c r="CDP2178" s="218"/>
      <c r="CDQ2178" s="218"/>
      <c r="CDR2178" s="218"/>
      <c r="CDS2178" s="218"/>
      <c r="CDT2178" s="218"/>
      <c r="CDU2178" s="218"/>
      <c r="CDV2178" s="218"/>
      <c r="CDW2178" s="218"/>
      <c r="CDX2178" s="218"/>
      <c r="CDY2178" s="218"/>
      <c r="CDZ2178" s="218"/>
      <c r="CEA2178" s="218"/>
      <c r="CEB2178" s="218"/>
      <c r="CEC2178" s="218"/>
      <c r="CED2178" s="218"/>
      <c r="CEE2178" s="218"/>
      <c r="CEF2178" s="218"/>
      <c r="CEG2178" s="218"/>
      <c r="CEH2178" s="218"/>
      <c r="CEI2178" s="218"/>
      <c r="CEJ2178" s="218"/>
      <c r="CEK2178" s="218"/>
      <c r="CEL2178" s="218"/>
      <c r="CEM2178" s="218"/>
      <c r="CEN2178" s="218"/>
      <c r="CEO2178" s="218"/>
      <c r="CEP2178" s="218"/>
      <c r="CEQ2178" s="218"/>
      <c r="CER2178" s="218"/>
      <c r="CES2178" s="218"/>
      <c r="CET2178" s="218"/>
      <c r="CEU2178" s="218"/>
      <c r="CEV2178" s="218"/>
      <c r="CEW2178" s="218"/>
      <c r="CEX2178" s="218"/>
      <c r="CEY2178" s="218"/>
      <c r="CEZ2178" s="218"/>
      <c r="CFA2178" s="218"/>
      <c r="CFB2178" s="218"/>
      <c r="CFC2178" s="218"/>
      <c r="CFD2178" s="218"/>
      <c r="CFE2178" s="218"/>
      <c r="CFF2178" s="218"/>
      <c r="CFG2178" s="218"/>
      <c r="CFH2178" s="218"/>
      <c r="CFI2178" s="218"/>
      <c r="CFJ2178" s="218"/>
      <c r="CFK2178" s="218"/>
      <c r="CFL2178" s="218"/>
      <c r="CFM2178" s="218"/>
      <c r="CFN2178" s="218"/>
      <c r="CFO2178" s="218"/>
      <c r="CFP2178" s="218"/>
      <c r="CFQ2178" s="218"/>
      <c r="CFR2178" s="218"/>
      <c r="CFS2178" s="218"/>
      <c r="CFT2178" s="218"/>
      <c r="CFU2178" s="218"/>
      <c r="CFV2178" s="218"/>
      <c r="CFW2178" s="218"/>
      <c r="CFX2178" s="218"/>
      <c r="CFY2178" s="218"/>
      <c r="CFZ2178" s="218"/>
      <c r="CGA2178" s="218"/>
      <c r="CGB2178" s="218"/>
      <c r="CGC2178" s="218"/>
      <c r="CGD2178" s="218"/>
      <c r="CGE2178" s="218"/>
      <c r="CGF2178" s="218"/>
      <c r="CGG2178" s="218"/>
      <c r="CGH2178" s="218"/>
      <c r="CGI2178" s="218"/>
      <c r="CGJ2178" s="218"/>
      <c r="CGK2178" s="218"/>
      <c r="CGL2178" s="218"/>
      <c r="CGM2178" s="218"/>
      <c r="CGN2178" s="218"/>
      <c r="CGO2178" s="218"/>
      <c r="CGP2178" s="218"/>
      <c r="CGQ2178" s="218"/>
      <c r="CGR2178" s="218"/>
      <c r="CGS2178" s="218"/>
      <c r="CGT2178" s="218"/>
      <c r="CGU2178" s="218"/>
      <c r="CGV2178" s="218"/>
      <c r="CGW2178" s="218"/>
      <c r="CGX2178" s="218"/>
      <c r="CGY2178" s="218"/>
      <c r="CGZ2178" s="218"/>
      <c r="CHA2178" s="218"/>
      <c r="CHB2178" s="218"/>
      <c r="CHC2178" s="218"/>
      <c r="CHD2178" s="218"/>
      <c r="CHE2178" s="218"/>
      <c r="CHF2178" s="218"/>
      <c r="CHG2178" s="218"/>
      <c r="CHH2178" s="218"/>
      <c r="CHI2178" s="218"/>
      <c r="CHJ2178" s="218"/>
      <c r="CHK2178" s="218"/>
      <c r="CHL2178" s="218"/>
      <c r="CHM2178" s="218"/>
      <c r="CHN2178" s="218"/>
      <c r="CHO2178" s="218"/>
      <c r="CHP2178" s="218"/>
      <c r="CHQ2178" s="218"/>
      <c r="CHR2178" s="218"/>
      <c r="CHS2178" s="218"/>
      <c r="CHT2178" s="218"/>
      <c r="CHU2178" s="218"/>
      <c r="CHV2178" s="218"/>
      <c r="CHW2178" s="218"/>
      <c r="CHX2178" s="218"/>
      <c r="CHY2178" s="218"/>
      <c r="CHZ2178" s="218"/>
      <c r="CIA2178" s="218"/>
      <c r="CIB2178" s="218"/>
      <c r="CIC2178" s="218"/>
      <c r="CID2178" s="218"/>
      <c r="CIE2178" s="218"/>
      <c r="CIF2178" s="218"/>
      <c r="CIG2178" s="218"/>
      <c r="CIH2178" s="218"/>
      <c r="CII2178" s="218"/>
      <c r="CIJ2178" s="218"/>
      <c r="CIK2178" s="218"/>
      <c r="CIL2178" s="218"/>
      <c r="CIM2178" s="218"/>
      <c r="CIN2178" s="218"/>
      <c r="CIO2178" s="218"/>
      <c r="CIP2178" s="218"/>
      <c r="CIQ2178" s="218"/>
      <c r="CIR2178" s="218"/>
      <c r="CIS2178" s="218"/>
      <c r="CIT2178" s="218"/>
      <c r="CIU2178" s="218"/>
      <c r="CIV2178" s="218"/>
      <c r="CIW2178" s="218"/>
      <c r="CIX2178" s="218"/>
      <c r="CIY2178" s="218"/>
      <c r="CIZ2178" s="218"/>
      <c r="CJA2178" s="218"/>
      <c r="CJB2178" s="218"/>
      <c r="CJC2178" s="218"/>
      <c r="CJD2178" s="218"/>
      <c r="CJE2178" s="218"/>
      <c r="CJF2178" s="218"/>
      <c r="CJG2178" s="218"/>
      <c r="CJH2178" s="218"/>
      <c r="CJI2178" s="218"/>
      <c r="CJJ2178" s="218"/>
      <c r="CJK2178" s="218"/>
      <c r="CJL2178" s="218"/>
      <c r="CJM2178" s="218"/>
      <c r="CJN2178" s="218"/>
      <c r="CJO2178" s="218"/>
      <c r="CJP2178" s="218"/>
      <c r="CJQ2178" s="218"/>
      <c r="CJR2178" s="218"/>
      <c r="CJS2178" s="218"/>
      <c r="CJT2178" s="218"/>
      <c r="CJU2178" s="218"/>
      <c r="CJV2178" s="218"/>
      <c r="CJW2178" s="218"/>
      <c r="CJX2178" s="218"/>
      <c r="CJY2178" s="218"/>
      <c r="CJZ2178" s="218"/>
      <c r="CKA2178" s="218"/>
      <c r="CKB2178" s="218"/>
      <c r="CKC2178" s="218"/>
      <c r="CKD2178" s="218"/>
      <c r="CKE2178" s="218"/>
      <c r="CKF2178" s="218"/>
      <c r="CKG2178" s="218"/>
      <c r="CKH2178" s="218"/>
      <c r="CKI2178" s="218"/>
      <c r="CKJ2178" s="218"/>
      <c r="CKK2178" s="218"/>
      <c r="CKL2178" s="218"/>
      <c r="CKM2178" s="218"/>
      <c r="CKN2178" s="218"/>
      <c r="CKO2178" s="218"/>
      <c r="CKP2178" s="218"/>
      <c r="CKQ2178" s="218"/>
      <c r="CKR2178" s="218"/>
      <c r="CKS2178" s="218"/>
      <c r="CKT2178" s="218"/>
      <c r="CKU2178" s="218"/>
      <c r="CKV2178" s="218"/>
      <c r="CKW2178" s="218"/>
      <c r="CKX2178" s="218"/>
      <c r="CKY2178" s="218"/>
      <c r="CKZ2178" s="218"/>
      <c r="CLA2178" s="218"/>
      <c r="CLB2178" s="218"/>
      <c r="CLC2178" s="218"/>
      <c r="CLD2178" s="218"/>
      <c r="CLE2178" s="218"/>
      <c r="CLF2178" s="218"/>
      <c r="CLG2178" s="218"/>
      <c r="CLH2178" s="218"/>
      <c r="CLI2178" s="218"/>
      <c r="CLJ2178" s="218"/>
      <c r="CLK2178" s="218"/>
      <c r="CLL2178" s="218"/>
      <c r="CLM2178" s="218"/>
      <c r="CLN2178" s="218"/>
      <c r="CLO2178" s="218"/>
      <c r="CLP2178" s="218"/>
      <c r="CLQ2178" s="218"/>
      <c r="CLR2178" s="218"/>
      <c r="CLS2178" s="218"/>
      <c r="CLT2178" s="218"/>
      <c r="CLU2178" s="218"/>
      <c r="CLV2178" s="218"/>
      <c r="CLW2178" s="218"/>
      <c r="CLX2178" s="218"/>
      <c r="CLY2178" s="218"/>
      <c r="CLZ2178" s="218"/>
      <c r="CMA2178" s="218"/>
      <c r="CMB2178" s="218"/>
      <c r="CMC2178" s="218"/>
      <c r="CMD2178" s="218"/>
      <c r="CME2178" s="218"/>
      <c r="CMF2178" s="218"/>
      <c r="CMG2178" s="218"/>
      <c r="CMH2178" s="218"/>
      <c r="CMI2178" s="218"/>
      <c r="CMJ2178" s="218"/>
      <c r="CMK2178" s="218"/>
      <c r="CML2178" s="218"/>
      <c r="CMM2178" s="218"/>
      <c r="CMN2178" s="218"/>
      <c r="CMO2178" s="218"/>
      <c r="CMP2178" s="218"/>
      <c r="CMQ2178" s="218"/>
      <c r="CMR2178" s="218"/>
      <c r="CMS2178" s="218"/>
      <c r="CMT2178" s="218"/>
      <c r="CMU2178" s="218"/>
      <c r="CMV2178" s="218"/>
      <c r="CMW2178" s="218"/>
      <c r="CMX2178" s="218"/>
      <c r="CMY2178" s="218"/>
      <c r="CMZ2178" s="218"/>
      <c r="CNA2178" s="218"/>
      <c r="CNB2178" s="218"/>
      <c r="CNC2178" s="218"/>
      <c r="CND2178" s="218"/>
      <c r="CNE2178" s="218"/>
      <c r="CNF2178" s="218"/>
      <c r="CNG2178" s="218"/>
      <c r="CNH2178" s="218"/>
      <c r="CNI2178" s="218"/>
      <c r="CNJ2178" s="218"/>
      <c r="CNK2178" s="218"/>
      <c r="CNL2178" s="218"/>
      <c r="CNM2178" s="218"/>
      <c r="CNN2178" s="218"/>
      <c r="CNO2178" s="218"/>
      <c r="CNP2178" s="218"/>
      <c r="CNQ2178" s="218"/>
      <c r="CNR2178" s="218"/>
      <c r="CNS2178" s="218"/>
      <c r="CNT2178" s="218"/>
      <c r="CNU2178" s="218"/>
      <c r="CNV2178" s="218"/>
      <c r="CNW2178" s="218"/>
      <c r="CNX2178" s="218"/>
      <c r="CNY2178" s="218"/>
      <c r="CNZ2178" s="218"/>
      <c r="COA2178" s="218"/>
      <c r="COB2178" s="218"/>
      <c r="COC2178" s="218"/>
      <c r="COD2178" s="218"/>
      <c r="COE2178" s="218"/>
      <c r="COF2178" s="218"/>
      <c r="COG2178" s="218"/>
      <c r="COH2178" s="218"/>
      <c r="COI2178" s="218"/>
      <c r="COJ2178" s="218"/>
      <c r="COK2178" s="218"/>
      <c r="COL2178" s="218"/>
      <c r="COM2178" s="218"/>
      <c r="CON2178" s="218"/>
      <c r="COO2178" s="218"/>
      <c r="COP2178" s="218"/>
      <c r="COQ2178" s="218"/>
      <c r="COR2178" s="218"/>
      <c r="COS2178" s="218"/>
      <c r="COT2178" s="218"/>
      <c r="COU2178" s="218"/>
      <c r="COV2178" s="218"/>
      <c r="COW2178" s="218"/>
      <c r="COX2178" s="218"/>
      <c r="COY2178" s="218"/>
      <c r="COZ2178" s="218"/>
      <c r="CPA2178" s="218"/>
      <c r="CPB2178" s="218"/>
      <c r="CPC2178" s="218"/>
      <c r="CPD2178" s="218"/>
      <c r="CPE2178" s="218"/>
      <c r="CPF2178" s="218"/>
      <c r="CPG2178" s="218"/>
      <c r="CPH2178" s="218"/>
      <c r="CPI2178" s="218"/>
      <c r="CPJ2178" s="218"/>
      <c r="CPK2178" s="218"/>
      <c r="CPL2178" s="218"/>
      <c r="CPM2178" s="218"/>
      <c r="CPN2178" s="218"/>
      <c r="CPO2178" s="218"/>
      <c r="CPP2178" s="218"/>
      <c r="CPQ2178" s="218"/>
      <c r="CPR2178" s="218"/>
      <c r="CPS2178" s="218"/>
      <c r="CPT2178" s="218"/>
      <c r="CPU2178" s="218"/>
      <c r="CPV2178" s="218"/>
      <c r="CPW2178" s="218"/>
      <c r="CPX2178" s="218"/>
      <c r="CPY2178" s="218"/>
      <c r="CPZ2178" s="218"/>
      <c r="CQA2178" s="218"/>
      <c r="CQB2178" s="218"/>
      <c r="CQC2178" s="218"/>
      <c r="CQD2178" s="218"/>
      <c r="CQE2178" s="218"/>
      <c r="CQF2178" s="218"/>
      <c r="CQG2178" s="218"/>
      <c r="CQH2178" s="218"/>
      <c r="CQI2178" s="218"/>
      <c r="CQJ2178" s="218"/>
      <c r="CQK2178" s="218"/>
      <c r="CQL2178" s="218"/>
      <c r="CQM2178" s="218"/>
      <c r="CQN2178" s="218"/>
      <c r="CQO2178" s="218"/>
      <c r="CQP2178" s="218"/>
      <c r="CQQ2178" s="218"/>
      <c r="CQR2178" s="218"/>
      <c r="CQS2178" s="218"/>
      <c r="CQT2178" s="218"/>
      <c r="CQU2178" s="218"/>
      <c r="CQV2178" s="218"/>
      <c r="CQW2178" s="218"/>
      <c r="CQX2178" s="218"/>
      <c r="CQY2178" s="218"/>
      <c r="CQZ2178" s="218"/>
      <c r="CRA2178" s="218"/>
      <c r="CRB2178" s="218"/>
      <c r="CRC2178" s="218"/>
      <c r="CRD2178" s="218"/>
      <c r="CRE2178" s="218"/>
      <c r="CRF2178" s="218"/>
      <c r="CRG2178" s="218"/>
      <c r="CRH2178" s="218"/>
      <c r="CRI2178" s="218"/>
      <c r="CRJ2178" s="218"/>
      <c r="CRK2178" s="218"/>
      <c r="CRL2178" s="218"/>
      <c r="CRM2178" s="218"/>
      <c r="CRN2178" s="218"/>
      <c r="CRO2178" s="218"/>
      <c r="CRP2178" s="218"/>
      <c r="CRQ2178" s="218"/>
      <c r="CRR2178" s="218"/>
      <c r="CRS2178" s="218"/>
      <c r="CRT2178" s="218"/>
      <c r="CRU2178" s="218"/>
      <c r="CRV2178" s="218"/>
      <c r="CRW2178" s="218"/>
      <c r="CRX2178" s="218"/>
      <c r="CRY2178" s="218"/>
      <c r="CRZ2178" s="218"/>
      <c r="CSA2178" s="218"/>
      <c r="CSB2178" s="218"/>
      <c r="CSC2178" s="218"/>
      <c r="CSD2178" s="218"/>
      <c r="CSE2178" s="218"/>
      <c r="CSF2178" s="218"/>
      <c r="CSG2178" s="218"/>
      <c r="CSH2178" s="218"/>
      <c r="CSI2178" s="218"/>
      <c r="CSJ2178" s="218"/>
      <c r="CSK2178" s="218"/>
      <c r="CSL2178" s="218"/>
      <c r="CSM2178" s="218"/>
      <c r="CSN2178" s="218"/>
      <c r="CSO2178" s="218"/>
      <c r="CSP2178" s="218"/>
      <c r="CSQ2178" s="218"/>
      <c r="CSR2178" s="218"/>
      <c r="CSS2178" s="218"/>
      <c r="CST2178" s="218"/>
      <c r="CSU2178" s="218"/>
      <c r="CSV2178" s="218"/>
      <c r="CSW2178" s="218"/>
      <c r="CSX2178" s="218"/>
      <c r="CSY2178" s="218"/>
      <c r="CSZ2178" s="218"/>
      <c r="CTA2178" s="218"/>
      <c r="CTB2178" s="218"/>
      <c r="CTC2178" s="218"/>
      <c r="CTD2178" s="218"/>
      <c r="CTE2178" s="218"/>
      <c r="CTF2178" s="218"/>
      <c r="CTG2178" s="218"/>
      <c r="CTH2178" s="218"/>
      <c r="CTI2178" s="218"/>
      <c r="CTJ2178" s="218"/>
      <c r="CTK2178" s="218"/>
      <c r="CTL2178" s="218"/>
      <c r="CTM2178" s="218"/>
      <c r="CTN2178" s="218"/>
      <c r="CTO2178" s="218"/>
      <c r="CTP2178" s="218"/>
      <c r="CTQ2178" s="218"/>
      <c r="CTR2178" s="218"/>
      <c r="CTS2178" s="218"/>
      <c r="CTT2178" s="218"/>
      <c r="CTU2178" s="218"/>
      <c r="CTV2178" s="218"/>
      <c r="CTW2178" s="218"/>
      <c r="CTX2178" s="218"/>
      <c r="CTY2178" s="218"/>
      <c r="CTZ2178" s="218"/>
      <c r="CUA2178" s="218"/>
      <c r="CUB2178" s="218"/>
      <c r="CUC2178" s="218"/>
      <c r="CUD2178" s="218"/>
      <c r="CUE2178" s="218"/>
      <c r="CUF2178" s="218"/>
      <c r="CUG2178" s="218"/>
      <c r="CUH2178" s="218"/>
      <c r="CUI2178" s="218"/>
      <c r="CUJ2178" s="218"/>
      <c r="CUK2178" s="218"/>
      <c r="CUL2178" s="218"/>
      <c r="CUM2178" s="218"/>
      <c r="CUN2178" s="218"/>
      <c r="CUO2178" s="218"/>
      <c r="CUP2178" s="218"/>
      <c r="CUQ2178" s="218"/>
      <c r="CUR2178" s="218"/>
      <c r="CUS2178" s="218"/>
      <c r="CUT2178" s="218"/>
      <c r="CUU2178" s="218"/>
      <c r="CUV2178" s="218"/>
      <c r="CUW2178" s="218"/>
      <c r="CUX2178" s="218"/>
      <c r="CUY2178" s="218"/>
      <c r="CUZ2178" s="218"/>
      <c r="CVA2178" s="218"/>
      <c r="CVB2178" s="218"/>
      <c r="CVC2178" s="218"/>
      <c r="CVD2178" s="218"/>
      <c r="CVE2178" s="218"/>
      <c r="CVF2178" s="218"/>
      <c r="CVG2178" s="218"/>
      <c r="CVH2178" s="218"/>
      <c r="CVI2178" s="218"/>
      <c r="CVJ2178" s="218"/>
      <c r="CVK2178" s="218"/>
      <c r="CVL2178" s="218"/>
      <c r="CVM2178" s="218"/>
      <c r="CVN2178" s="218"/>
      <c r="CVO2178" s="218"/>
      <c r="CVP2178" s="218"/>
      <c r="CVQ2178" s="218"/>
      <c r="CVR2178" s="218"/>
      <c r="CVS2178" s="218"/>
      <c r="CVT2178" s="218"/>
      <c r="CVU2178" s="218"/>
      <c r="CVV2178" s="218"/>
      <c r="CVW2178" s="218"/>
      <c r="CVX2178" s="218"/>
      <c r="CVY2178" s="218"/>
      <c r="CVZ2178" s="218"/>
      <c r="CWA2178" s="218"/>
      <c r="CWB2178" s="218"/>
      <c r="CWC2178" s="218"/>
      <c r="CWD2178" s="218"/>
      <c r="CWE2178" s="218"/>
      <c r="CWF2178" s="218"/>
      <c r="CWG2178" s="218"/>
      <c r="CWH2178" s="218"/>
      <c r="CWI2178" s="218"/>
      <c r="CWJ2178" s="218"/>
      <c r="CWK2178" s="218"/>
      <c r="CWL2178" s="218"/>
      <c r="CWM2178" s="218"/>
      <c r="CWN2178" s="218"/>
      <c r="CWO2178" s="218"/>
      <c r="CWP2178" s="218"/>
      <c r="CWQ2178" s="218"/>
      <c r="CWR2178" s="218"/>
      <c r="CWS2178" s="218"/>
      <c r="CWT2178" s="218"/>
      <c r="CWU2178" s="218"/>
      <c r="CWV2178" s="218"/>
      <c r="CWW2178" s="218"/>
      <c r="CWX2178" s="218"/>
      <c r="CWY2178" s="218"/>
      <c r="CWZ2178" s="218"/>
      <c r="CXA2178" s="218"/>
      <c r="CXB2178" s="218"/>
      <c r="CXC2178" s="218"/>
      <c r="CXD2178" s="218"/>
      <c r="CXE2178" s="218"/>
      <c r="CXF2178" s="218"/>
      <c r="CXG2178" s="218"/>
      <c r="CXH2178" s="218"/>
      <c r="CXI2178" s="218"/>
      <c r="CXJ2178" s="218"/>
      <c r="CXK2178" s="218"/>
      <c r="CXL2178" s="218"/>
      <c r="CXM2178" s="218"/>
      <c r="CXN2178" s="218"/>
      <c r="CXO2178" s="218"/>
      <c r="CXP2178" s="218"/>
      <c r="CXQ2178" s="218"/>
      <c r="CXR2178" s="218"/>
      <c r="CXS2178" s="218"/>
      <c r="CXT2178" s="218"/>
      <c r="CXU2178" s="218"/>
      <c r="CXV2178" s="218"/>
      <c r="CXW2178" s="218"/>
      <c r="CXX2178" s="218"/>
      <c r="CXY2178" s="218"/>
      <c r="CXZ2178" s="218"/>
      <c r="CYA2178" s="218"/>
      <c r="CYB2178" s="218"/>
      <c r="CYC2178" s="218"/>
      <c r="CYD2178" s="218"/>
      <c r="CYE2178" s="218"/>
      <c r="CYF2178" s="218"/>
      <c r="CYG2178" s="218"/>
      <c r="CYH2178" s="218"/>
      <c r="CYI2178" s="218"/>
      <c r="CYJ2178" s="218"/>
      <c r="CYK2178" s="218"/>
      <c r="CYL2178" s="218"/>
      <c r="CYM2178" s="218"/>
      <c r="CYN2178" s="218"/>
      <c r="CYO2178" s="218"/>
      <c r="CYP2178" s="218"/>
      <c r="CYQ2178" s="218"/>
      <c r="CYR2178" s="218"/>
      <c r="CYS2178" s="218"/>
      <c r="CYT2178" s="218"/>
      <c r="CYU2178" s="218"/>
      <c r="CYV2178" s="218"/>
      <c r="CYW2178" s="218"/>
      <c r="CYX2178" s="218"/>
      <c r="CYY2178" s="218"/>
      <c r="CYZ2178" s="218"/>
      <c r="CZA2178" s="218"/>
      <c r="CZB2178" s="218"/>
      <c r="CZC2178" s="218"/>
      <c r="CZD2178" s="218"/>
      <c r="CZE2178" s="218"/>
      <c r="CZF2178" s="218"/>
      <c r="CZG2178" s="218"/>
      <c r="CZH2178" s="218"/>
      <c r="CZI2178" s="218"/>
      <c r="CZJ2178" s="218"/>
      <c r="CZK2178" s="218"/>
      <c r="CZL2178" s="218"/>
      <c r="CZM2178" s="218"/>
      <c r="CZN2178" s="218"/>
      <c r="CZO2178" s="218"/>
      <c r="CZP2178" s="218"/>
      <c r="CZQ2178" s="218"/>
      <c r="CZR2178" s="218"/>
      <c r="CZS2178" s="218"/>
      <c r="CZT2178" s="218"/>
      <c r="CZU2178" s="218"/>
      <c r="CZV2178" s="218"/>
      <c r="CZW2178" s="218"/>
      <c r="CZX2178" s="218"/>
      <c r="CZY2178" s="218"/>
      <c r="CZZ2178" s="218"/>
      <c r="DAA2178" s="218"/>
      <c r="DAB2178" s="218"/>
      <c r="DAC2178" s="218"/>
      <c r="DAD2178" s="218"/>
      <c r="DAE2178" s="218"/>
      <c r="DAF2178" s="218"/>
      <c r="DAG2178" s="218"/>
      <c r="DAH2178" s="218"/>
      <c r="DAI2178" s="218"/>
      <c r="DAJ2178" s="218"/>
      <c r="DAK2178" s="218"/>
      <c r="DAL2178" s="218"/>
      <c r="DAM2178" s="218"/>
      <c r="DAN2178" s="218"/>
      <c r="DAO2178" s="218"/>
      <c r="DAP2178" s="218"/>
      <c r="DAQ2178" s="218"/>
      <c r="DAR2178" s="218"/>
      <c r="DAS2178" s="218"/>
      <c r="DAT2178" s="218"/>
      <c r="DAU2178" s="218"/>
      <c r="DAV2178" s="218"/>
      <c r="DAW2178" s="218"/>
      <c r="DAX2178" s="218"/>
      <c r="DAY2178" s="218"/>
      <c r="DAZ2178" s="218"/>
      <c r="DBA2178" s="218"/>
      <c r="DBB2178" s="218"/>
      <c r="DBC2178" s="218"/>
      <c r="DBD2178" s="218"/>
      <c r="DBE2178" s="218"/>
      <c r="DBF2178" s="218"/>
      <c r="DBG2178" s="218"/>
      <c r="DBH2178" s="218"/>
      <c r="DBI2178" s="218"/>
      <c r="DBJ2178" s="218"/>
      <c r="DBK2178" s="218"/>
      <c r="DBL2178" s="218"/>
      <c r="DBM2178" s="218"/>
      <c r="DBN2178" s="218"/>
      <c r="DBO2178" s="218"/>
      <c r="DBP2178" s="218"/>
      <c r="DBQ2178" s="218"/>
      <c r="DBR2178" s="218"/>
      <c r="DBS2178" s="218"/>
      <c r="DBT2178" s="218"/>
      <c r="DBU2178" s="218"/>
      <c r="DBV2178" s="218"/>
      <c r="DBW2178" s="218"/>
      <c r="DBX2178" s="218"/>
      <c r="DBY2178" s="218"/>
      <c r="DBZ2178" s="218"/>
      <c r="DCA2178" s="218"/>
      <c r="DCB2178" s="218"/>
      <c r="DCC2178" s="218"/>
      <c r="DCD2178" s="218"/>
      <c r="DCE2178" s="218"/>
      <c r="DCF2178" s="218"/>
      <c r="DCG2178" s="218"/>
      <c r="DCH2178" s="218"/>
      <c r="DCI2178" s="218"/>
      <c r="DCJ2178" s="218"/>
      <c r="DCK2178" s="218"/>
      <c r="DCL2178" s="218"/>
      <c r="DCM2178" s="218"/>
      <c r="DCN2178" s="218"/>
      <c r="DCO2178" s="218"/>
      <c r="DCP2178" s="218"/>
      <c r="DCQ2178" s="218"/>
      <c r="DCR2178" s="218"/>
      <c r="DCS2178" s="218"/>
      <c r="DCT2178" s="218"/>
      <c r="DCU2178" s="218"/>
      <c r="DCV2178" s="218"/>
      <c r="DCW2178" s="218"/>
      <c r="DCX2178" s="218"/>
      <c r="DCY2178" s="218"/>
      <c r="DCZ2178" s="218"/>
      <c r="DDA2178" s="218"/>
      <c r="DDB2178" s="218"/>
      <c r="DDC2178" s="218"/>
      <c r="DDD2178" s="218"/>
      <c r="DDE2178" s="218"/>
      <c r="DDF2178" s="218"/>
      <c r="DDG2178" s="218"/>
      <c r="DDH2178" s="218"/>
      <c r="DDI2178" s="218"/>
      <c r="DDJ2178" s="218"/>
      <c r="DDK2178" s="218"/>
      <c r="DDL2178" s="218"/>
      <c r="DDM2178" s="218"/>
      <c r="DDN2178" s="218"/>
      <c r="DDO2178" s="218"/>
      <c r="DDP2178" s="218"/>
      <c r="DDQ2178" s="218"/>
      <c r="DDR2178" s="218"/>
      <c r="DDS2178" s="218"/>
      <c r="DDT2178" s="218"/>
      <c r="DDU2178" s="218"/>
      <c r="DDV2178" s="218"/>
      <c r="DDW2178" s="218"/>
      <c r="DDX2178" s="218"/>
      <c r="DDY2178" s="218"/>
      <c r="DDZ2178" s="218"/>
      <c r="DEA2178" s="218"/>
      <c r="DEB2178" s="218"/>
      <c r="DEC2178" s="218"/>
      <c r="DED2178" s="218"/>
      <c r="DEE2178" s="218"/>
      <c r="DEF2178" s="218"/>
      <c r="DEG2178" s="218"/>
      <c r="DEH2178" s="218"/>
      <c r="DEI2178" s="218"/>
      <c r="DEJ2178" s="218"/>
      <c r="DEK2178" s="218"/>
      <c r="DEL2178" s="218"/>
      <c r="DEM2178" s="218"/>
      <c r="DEN2178" s="218"/>
      <c r="DEO2178" s="218"/>
      <c r="DEP2178" s="218"/>
      <c r="DEQ2178" s="218"/>
      <c r="DER2178" s="218"/>
      <c r="DES2178" s="218"/>
      <c r="DET2178" s="218"/>
      <c r="DEU2178" s="218"/>
      <c r="DEV2178" s="218"/>
      <c r="DEW2178" s="218"/>
      <c r="DEX2178" s="218"/>
      <c r="DEY2178" s="218"/>
      <c r="DEZ2178" s="218"/>
      <c r="DFA2178" s="218"/>
      <c r="DFB2178" s="218"/>
      <c r="DFC2178" s="218"/>
      <c r="DFD2178" s="218"/>
      <c r="DFE2178" s="218"/>
      <c r="DFF2178" s="218"/>
      <c r="DFG2178" s="218"/>
      <c r="DFH2178" s="218"/>
      <c r="DFI2178" s="218"/>
      <c r="DFJ2178" s="218"/>
      <c r="DFK2178" s="218"/>
      <c r="DFL2178" s="218"/>
      <c r="DFM2178" s="218"/>
      <c r="DFN2178" s="218"/>
      <c r="DFO2178" s="218"/>
      <c r="DFP2178" s="218"/>
      <c r="DFQ2178" s="218"/>
      <c r="DFR2178" s="218"/>
      <c r="DFS2178" s="218"/>
      <c r="DFT2178" s="218"/>
      <c r="DFU2178" s="218"/>
      <c r="DFV2178" s="218"/>
      <c r="DFW2178" s="218"/>
      <c r="DFX2178" s="218"/>
      <c r="DFY2178" s="218"/>
      <c r="DFZ2178" s="218"/>
      <c r="DGA2178" s="218"/>
      <c r="DGB2178" s="218"/>
      <c r="DGC2178" s="218"/>
      <c r="DGD2178" s="218"/>
      <c r="DGE2178" s="218"/>
      <c r="DGF2178" s="218"/>
      <c r="DGG2178" s="218"/>
      <c r="DGH2178" s="218"/>
      <c r="DGI2178" s="218"/>
      <c r="DGJ2178" s="218"/>
      <c r="DGK2178" s="218"/>
      <c r="DGL2178" s="218"/>
      <c r="DGM2178" s="218"/>
      <c r="DGN2178" s="218"/>
      <c r="DGO2178" s="218"/>
      <c r="DGP2178" s="218"/>
      <c r="DGQ2178" s="218"/>
      <c r="DGR2178" s="218"/>
      <c r="DGS2178" s="218"/>
      <c r="DGT2178" s="218"/>
      <c r="DGU2178" s="218"/>
      <c r="DGV2178" s="218"/>
      <c r="DGW2178" s="218"/>
      <c r="DGX2178" s="218"/>
      <c r="DGY2178" s="218"/>
      <c r="DGZ2178" s="218"/>
      <c r="DHA2178" s="218"/>
      <c r="DHB2178" s="218"/>
      <c r="DHC2178" s="218"/>
      <c r="DHD2178" s="218"/>
      <c r="DHE2178" s="218"/>
      <c r="DHF2178" s="218"/>
      <c r="DHG2178" s="218"/>
      <c r="DHH2178" s="218"/>
      <c r="DHI2178" s="218"/>
      <c r="DHJ2178" s="218"/>
      <c r="DHK2178" s="218"/>
      <c r="DHL2178" s="218"/>
      <c r="DHM2178" s="218"/>
      <c r="DHN2178" s="218"/>
      <c r="DHO2178" s="218"/>
      <c r="DHP2178" s="218"/>
      <c r="DHQ2178" s="218"/>
      <c r="DHR2178" s="218"/>
      <c r="DHS2178" s="218"/>
      <c r="DHT2178" s="218"/>
      <c r="DHU2178" s="218"/>
      <c r="DHV2178" s="218"/>
      <c r="DHW2178" s="218"/>
      <c r="DHX2178" s="218"/>
      <c r="DHY2178" s="218"/>
      <c r="DHZ2178" s="218"/>
      <c r="DIA2178" s="218"/>
      <c r="DIB2178" s="218"/>
      <c r="DIC2178" s="218"/>
      <c r="DID2178" s="218"/>
      <c r="DIE2178" s="218"/>
      <c r="DIF2178" s="218"/>
      <c r="DIG2178" s="218"/>
      <c r="DIH2178" s="218"/>
      <c r="DII2178" s="218"/>
      <c r="DIJ2178" s="218"/>
      <c r="DIK2178" s="218"/>
      <c r="DIL2178" s="218"/>
      <c r="DIM2178" s="218"/>
      <c r="DIN2178" s="218"/>
      <c r="DIO2178" s="218"/>
      <c r="DIP2178" s="218"/>
      <c r="DIQ2178" s="218"/>
      <c r="DIR2178" s="218"/>
      <c r="DIS2178" s="218"/>
      <c r="DIT2178" s="218"/>
      <c r="DIU2178" s="218"/>
      <c r="DIV2178" s="218"/>
      <c r="DIW2178" s="218"/>
      <c r="DIX2178" s="218"/>
      <c r="DIY2178" s="218"/>
      <c r="DIZ2178" s="218"/>
      <c r="DJA2178" s="218"/>
      <c r="DJB2178" s="218"/>
      <c r="DJC2178" s="218"/>
      <c r="DJD2178" s="218"/>
      <c r="DJE2178" s="218"/>
      <c r="DJF2178" s="218"/>
      <c r="DJG2178" s="218"/>
      <c r="DJH2178" s="218"/>
      <c r="DJI2178" s="218"/>
      <c r="DJJ2178" s="218"/>
      <c r="DJK2178" s="218"/>
      <c r="DJL2178" s="218"/>
      <c r="DJM2178" s="218"/>
      <c r="DJN2178" s="218"/>
      <c r="DJO2178" s="218"/>
      <c r="DJP2178" s="218"/>
      <c r="DJQ2178" s="218"/>
      <c r="DJR2178" s="218"/>
      <c r="DJS2178" s="218"/>
      <c r="DJT2178" s="218"/>
      <c r="DJU2178" s="218"/>
      <c r="DJV2178" s="218"/>
      <c r="DJW2178" s="218"/>
      <c r="DJX2178" s="218"/>
      <c r="DJY2178" s="218"/>
      <c r="DJZ2178" s="218"/>
      <c r="DKA2178" s="218"/>
      <c r="DKB2178" s="218"/>
      <c r="DKC2178" s="218"/>
      <c r="DKD2178" s="218"/>
      <c r="DKE2178" s="218"/>
      <c r="DKF2178" s="218"/>
      <c r="DKG2178" s="218"/>
      <c r="DKH2178" s="218"/>
      <c r="DKI2178" s="218"/>
      <c r="DKJ2178" s="218"/>
      <c r="DKK2178" s="218"/>
      <c r="DKL2178" s="218"/>
      <c r="DKM2178" s="218"/>
      <c r="DKN2178" s="218"/>
      <c r="DKO2178" s="218"/>
      <c r="DKP2178" s="218"/>
      <c r="DKQ2178" s="218"/>
      <c r="DKR2178" s="218"/>
      <c r="DKS2178" s="218"/>
      <c r="DKT2178" s="218"/>
      <c r="DKU2178" s="218"/>
      <c r="DKV2178" s="218"/>
      <c r="DKW2178" s="218"/>
      <c r="DKX2178" s="218"/>
      <c r="DKY2178" s="218"/>
      <c r="DKZ2178" s="218"/>
      <c r="DLA2178" s="218"/>
      <c r="DLB2178" s="218"/>
      <c r="DLC2178" s="218"/>
      <c r="DLD2178" s="218"/>
      <c r="DLE2178" s="218"/>
      <c r="DLF2178" s="218"/>
      <c r="DLG2178" s="218"/>
      <c r="DLH2178" s="218"/>
      <c r="DLI2178" s="218"/>
      <c r="DLJ2178" s="218"/>
      <c r="DLK2178" s="218"/>
      <c r="DLL2178" s="218"/>
      <c r="DLM2178" s="218"/>
      <c r="DLN2178" s="218"/>
      <c r="DLO2178" s="218"/>
      <c r="DLP2178" s="218"/>
      <c r="DLQ2178" s="218"/>
      <c r="DLR2178" s="218"/>
      <c r="DLS2178" s="218"/>
      <c r="DLT2178" s="218"/>
      <c r="DLU2178" s="218"/>
      <c r="DLV2178" s="218"/>
      <c r="DLW2178" s="218"/>
      <c r="DLX2178" s="218"/>
      <c r="DLY2178" s="218"/>
      <c r="DLZ2178" s="218"/>
      <c r="DMA2178" s="218"/>
      <c r="DMB2178" s="218"/>
      <c r="DMC2178" s="218"/>
      <c r="DMD2178" s="218"/>
      <c r="DME2178" s="218"/>
      <c r="DMF2178" s="218"/>
      <c r="DMG2178" s="218"/>
      <c r="DMH2178" s="218"/>
      <c r="DMI2178" s="218"/>
      <c r="DMJ2178" s="218"/>
      <c r="DMK2178" s="218"/>
      <c r="DML2178" s="218"/>
      <c r="DMM2178" s="218"/>
      <c r="DMN2178" s="218"/>
      <c r="DMO2178" s="218"/>
      <c r="DMP2178" s="218"/>
      <c r="DMQ2178" s="218"/>
      <c r="DMR2178" s="218"/>
      <c r="DMS2178" s="218"/>
      <c r="DMT2178" s="218"/>
      <c r="DMU2178" s="218"/>
      <c r="DMV2178" s="218"/>
      <c r="DMW2178" s="218"/>
      <c r="DMX2178" s="218"/>
      <c r="DMY2178" s="218"/>
      <c r="DMZ2178" s="218"/>
      <c r="DNA2178" s="218"/>
      <c r="DNB2178" s="218"/>
      <c r="DNC2178" s="218"/>
      <c r="DND2178" s="218"/>
      <c r="DNE2178" s="218"/>
      <c r="DNF2178" s="218"/>
      <c r="DNG2178" s="218"/>
      <c r="DNH2178" s="218"/>
      <c r="DNI2178" s="218"/>
      <c r="DNJ2178" s="218"/>
      <c r="DNK2178" s="218"/>
      <c r="DNL2178" s="218"/>
      <c r="DNM2178" s="218"/>
      <c r="DNN2178" s="218"/>
      <c r="DNO2178" s="218"/>
      <c r="DNP2178" s="218"/>
      <c r="DNQ2178" s="218"/>
      <c r="DNR2178" s="218"/>
      <c r="DNS2178" s="218"/>
      <c r="DNT2178" s="218"/>
      <c r="DNU2178" s="218"/>
      <c r="DNV2178" s="218"/>
      <c r="DNW2178" s="218"/>
      <c r="DNX2178" s="218"/>
      <c r="DNY2178" s="218"/>
      <c r="DNZ2178" s="218"/>
      <c r="DOA2178" s="218"/>
      <c r="DOB2178" s="218"/>
      <c r="DOC2178" s="218"/>
      <c r="DOD2178" s="218"/>
      <c r="DOE2178" s="218"/>
      <c r="DOF2178" s="218"/>
      <c r="DOG2178" s="218"/>
      <c r="DOH2178" s="218"/>
      <c r="DOI2178" s="218"/>
      <c r="DOJ2178" s="218"/>
      <c r="DOK2178" s="218"/>
      <c r="DOL2178" s="218"/>
      <c r="DOM2178" s="218"/>
      <c r="DON2178" s="218"/>
      <c r="DOO2178" s="218"/>
      <c r="DOP2178" s="218"/>
      <c r="DOQ2178" s="218"/>
      <c r="DOR2178" s="218"/>
      <c r="DOS2178" s="218"/>
      <c r="DOT2178" s="218"/>
      <c r="DOU2178" s="218"/>
      <c r="DOV2178" s="218"/>
      <c r="DOW2178" s="218"/>
      <c r="DOX2178" s="218"/>
      <c r="DOY2178" s="218"/>
      <c r="DOZ2178" s="218"/>
      <c r="DPA2178" s="218"/>
      <c r="DPB2178" s="218"/>
      <c r="DPC2178" s="218"/>
      <c r="DPD2178" s="218"/>
      <c r="DPE2178" s="218"/>
      <c r="DPF2178" s="218"/>
      <c r="DPG2178" s="218"/>
      <c r="DPH2178" s="218"/>
      <c r="DPI2178" s="218"/>
      <c r="DPJ2178" s="218"/>
      <c r="DPK2178" s="218"/>
      <c r="DPL2178" s="218"/>
      <c r="DPM2178" s="218"/>
      <c r="DPN2178" s="218"/>
      <c r="DPO2178" s="218"/>
      <c r="DPP2178" s="218"/>
      <c r="DPQ2178" s="218"/>
      <c r="DPR2178" s="218"/>
      <c r="DPS2178" s="218"/>
      <c r="DPT2178" s="218"/>
      <c r="DPU2178" s="218"/>
      <c r="DPV2178" s="218"/>
      <c r="DPW2178" s="218"/>
      <c r="DPX2178" s="218"/>
      <c r="DPY2178" s="218"/>
      <c r="DPZ2178" s="218"/>
      <c r="DQA2178" s="218"/>
      <c r="DQB2178" s="218"/>
      <c r="DQC2178" s="218"/>
      <c r="DQD2178" s="218"/>
      <c r="DQE2178" s="218"/>
      <c r="DQF2178" s="218"/>
      <c r="DQG2178" s="218"/>
      <c r="DQH2178" s="218"/>
      <c r="DQI2178" s="218"/>
      <c r="DQJ2178" s="218"/>
      <c r="DQK2178" s="218"/>
      <c r="DQL2178" s="218"/>
      <c r="DQM2178" s="218"/>
      <c r="DQN2178" s="218"/>
      <c r="DQO2178" s="218"/>
      <c r="DQP2178" s="218"/>
      <c r="DQQ2178" s="218"/>
      <c r="DQR2178" s="218"/>
      <c r="DQS2178" s="218"/>
      <c r="DQT2178" s="218"/>
      <c r="DQU2178" s="218"/>
      <c r="DQV2178" s="218"/>
      <c r="DQW2178" s="218"/>
      <c r="DQX2178" s="218"/>
      <c r="DQY2178" s="218"/>
      <c r="DQZ2178" s="218"/>
      <c r="DRA2178" s="218"/>
      <c r="DRB2178" s="218"/>
      <c r="DRC2178" s="218"/>
      <c r="DRD2178" s="218"/>
      <c r="DRE2178" s="218"/>
      <c r="DRF2178" s="218"/>
      <c r="DRG2178" s="218"/>
      <c r="DRH2178" s="218"/>
      <c r="DRI2178" s="218"/>
      <c r="DRJ2178" s="218"/>
      <c r="DRK2178" s="218"/>
      <c r="DRL2178" s="218"/>
      <c r="DRM2178" s="218"/>
      <c r="DRN2178" s="218"/>
      <c r="DRO2178" s="218"/>
      <c r="DRP2178" s="218"/>
      <c r="DRQ2178" s="218"/>
      <c r="DRR2178" s="218"/>
      <c r="DRS2178" s="218"/>
      <c r="DRT2178" s="218"/>
      <c r="DRU2178" s="218"/>
      <c r="DRV2178" s="218"/>
      <c r="DRW2178" s="218"/>
      <c r="DRX2178" s="218"/>
      <c r="DRY2178" s="218"/>
      <c r="DRZ2178" s="218"/>
      <c r="DSA2178" s="218"/>
      <c r="DSB2178" s="218"/>
      <c r="DSC2178" s="218"/>
      <c r="DSD2178" s="218"/>
      <c r="DSE2178" s="218"/>
      <c r="DSF2178" s="218"/>
      <c r="DSG2178" s="218"/>
      <c r="DSH2178" s="218"/>
      <c r="DSI2178" s="218"/>
      <c r="DSJ2178" s="218"/>
      <c r="DSK2178" s="218"/>
      <c r="DSL2178" s="218"/>
      <c r="DSM2178" s="218"/>
      <c r="DSN2178" s="218"/>
      <c r="DSO2178" s="218"/>
      <c r="DSP2178" s="218"/>
      <c r="DSQ2178" s="218"/>
      <c r="DSR2178" s="218"/>
      <c r="DSS2178" s="218"/>
      <c r="DST2178" s="218"/>
      <c r="DSU2178" s="218"/>
      <c r="DSV2178" s="218"/>
      <c r="DSW2178" s="218"/>
      <c r="DSX2178" s="218"/>
      <c r="DSY2178" s="218"/>
      <c r="DSZ2178" s="218"/>
      <c r="DTA2178" s="218"/>
      <c r="DTB2178" s="218"/>
      <c r="DTC2178" s="218"/>
      <c r="DTD2178" s="218"/>
      <c r="DTE2178" s="218"/>
      <c r="DTF2178" s="218"/>
      <c r="DTG2178" s="218"/>
      <c r="DTH2178" s="218"/>
      <c r="DTI2178" s="218"/>
      <c r="DTJ2178" s="218"/>
      <c r="DTK2178" s="218"/>
      <c r="DTL2178" s="218"/>
      <c r="DTM2178" s="218"/>
      <c r="DTN2178" s="218"/>
      <c r="DTO2178" s="218"/>
      <c r="DTP2178" s="218"/>
      <c r="DTQ2178" s="218"/>
      <c r="DTR2178" s="218"/>
      <c r="DTS2178" s="218"/>
      <c r="DTT2178" s="218"/>
      <c r="DTU2178" s="218"/>
      <c r="DTV2178" s="218"/>
      <c r="DTW2178" s="218"/>
      <c r="DTX2178" s="218"/>
      <c r="DTY2178" s="218"/>
      <c r="DTZ2178" s="218"/>
      <c r="DUA2178" s="218"/>
      <c r="DUB2178" s="218"/>
      <c r="DUC2178" s="218"/>
      <c r="DUD2178" s="218"/>
      <c r="DUE2178" s="218"/>
      <c r="DUF2178" s="218"/>
      <c r="DUG2178" s="218"/>
      <c r="DUH2178" s="218"/>
      <c r="DUI2178" s="218"/>
      <c r="DUJ2178" s="218"/>
      <c r="DUK2178" s="218"/>
      <c r="DUL2178" s="218"/>
      <c r="DUM2178" s="218"/>
      <c r="DUN2178" s="218"/>
      <c r="DUO2178" s="218"/>
      <c r="DUP2178" s="218"/>
      <c r="DUQ2178" s="218"/>
      <c r="DUR2178" s="218"/>
      <c r="DUS2178" s="218"/>
      <c r="DUT2178" s="218"/>
      <c r="DUU2178" s="218"/>
      <c r="DUV2178" s="218"/>
      <c r="DUW2178" s="218"/>
      <c r="DUX2178" s="218"/>
      <c r="DUY2178" s="218"/>
      <c r="DUZ2178" s="218"/>
      <c r="DVA2178" s="218"/>
      <c r="DVB2178" s="218"/>
      <c r="DVC2178" s="218"/>
      <c r="DVD2178" s="218"/>
      <c r="DVE2178" s="218"/>
      <c r="DVF2178" s="218"/>
      <c r="DVG2178" s="218"/>
      <c r="DVH2178" s="218"/>
      <c r="DVI2178" s="218"/>
      <c r="DVJ2178" s="218"/>
      <c r="DVK2178" s="218"/>
      <c r="DVL2178" s="218"/>
      <c r="DVM2178" s="218"/>
      <c r="DVN2178" s="218"/>
      <c r="DVO2178" s="218"/>
      <c r="DVP2178" s="218"/>
      <c r="DVQ2178" s="218"/>
      <c r="DVR2178" s="218"/>
      <c r="DVS2178" s="218"/>
      <c r="DVT2178" s="218"/>
      <c r="DVU2178" s="218"/>
      <c r="DVV2178" s="218"/>
      <c r="DVW2178" s="218"/>
      <c r="DVX2178" s="218"/>
      <c r="DVY2178" s="218"/>
      <c r="DVZ2178" s="218"/>
      <c r="DWA2178" s="218"/>
      <c r="DWB2178" s="218"/>
      <c r="DWC2178" s="218"/>
      <c r="DWD2178" s="218"/>
      <c r="DWE2178" s="218"/>
      <c r="DWF2178" s="218"/>
      <c r="DWG2178" s="218"/>
      <c r="DWH2178" s="218"/>
      <c r="DWI2178" s="218"/>
      <c r="DWJ2178" s="218"/>
      <c r="DWK2178" s="218"/>
      <c r="DWL2178" s="218"/>
      <c r="DWM2178" s="218"/>
      <c r="DWN2178" s="218"/>
      <c r="DWO2178" s="218"/>
      <c r="DWP2178" s="218"/>
      <c r="DWQ2178" s="218"/>
      <c r="DWR2178" s="218"/>
      <c r="DWS2178" s="218"/>
      <c r="DWT2178" s="218"/>
      <c r="DWU2178" s="218"/>
      <c r="DWV2178" s="218"/>
      <c r="DWW2178" s="218"/>
      <c r="DWX2178" s="218"/>
      <c r="DWY2178" s="218"/>
      <c r="DWZ2178" s="218"/>
      <c r="DXA2178" s="218"/>
      <c r="DXB2178" s="218"/>
      <c r="DXC2178" s="218"/>
      <c r="DXD2178" s="218"/>
      <c r="DXE2178" s="218"/>
      <c r="DXF2178" s="218"/>
      <c r="DXG2178" s="218"/>
      <c r="DXH2178" s="218"/>
      <c r="DXI2178" s="218"/>
      <c r="DXJ2178" s="218"/>
      <c r="DXK2178" s="218"/>
      <c r="DXL2178" s="218"/>
      <c r="DXM2178" s="218"/>
      <c r="DXN2178" s="218"/>
      <c r="DXO2178" s="218"/>
      <c r="DXP2178" s="218"/>
      <c r="DXQ2178" s="218"/>
      <c r="DXR2178" s="218"/>
      <c r="DXS2178" s="218"/>
      <c r="DXT2178" s="218"/>
      <c r="DXU2178" s="218"/>
      <c r="DXV2178" s="218"/>
      <c r="DXW2178" s="218"/>
      <c r="DXX2178" s="218"/>
      <c r="DXY2178" s="218"/>
      <c r="DXZ2178" s="218"/>
      <c r="DYA2178" s="218"/>
      <c r="DYB2178" s="218"/>
      <c r="DYC2178" s="218"/>
      <c r="DYD2178" s="218"/>
      <c r="DYE2178" s="218"/>
      <c r="DYF2178" s="218"/>
      <c r="DYG2178" s="218"/>
      <c r="DYH2178" s="218"/>
      <c r="DYI2178" s="218"/>
      <c r="DYJ2178" s="218"/>
      <c r="DYK2178" s="218"/>
      <c r="DYL2178" s="218"/>
      <c r="DYM2178" s="218"/>
      <c r="DYN2178" s="218"/>
      <c r="DYO2178" s="218"/>
      <c r="DYP2178" s="218"/>
      <c r="DYQ2178" s="218"/>
      <c r="DYR2178" s="218"/>
      <c r="DYS2178" s="218"/>
      <c r="DYT2178" s="218"/>
      <c r="DYU2178" s="218"/>
      <c r="DYV2178" s="218"/>
      <c r="DYW2178" s="218"/>
      <c r="DYX2178" s="218"/>
      <c r="DYY2178" s="218"/>
      <c r="DYZ2178" s="218"/>
      <c r="DZA2178" s="218"/>
      <c r="DZB2178" s="218"/>
      <c r="DZC2178" s="218"/>
      <c r="DZD2178" s="218"/>
      <c r="DZE2178" s="218"/>
      <c r="DZF2178" s="218"/>
      <c r="DZG2178" s="218"/>
      <c r="DZH2178" s="218"/>
      <c r="DZI2178" s="218"/>
      <c r="DZJ2178" s="218"/>
      <c r="DZK2178" s="218"/>
      <c r="DZL2178" s="218"/>
      <c r="DZM2178" s="218"/>
      <c r="DZN2178" s="218"/>
      <c r="DZO2178" s="218"/>
      <c r="DZP2178" s="218"/>
      <c r="DZQ2178" s="218"/>
      <c r="DZR2178" s="218"/>
      <c r="DZS2178" s="218"/>
      <c r="DZT2178" s="218"/>
      <c r="DZU2178" s="218"/>
      <c r="DZV2178" s="218"/>
      <c r="DZW2178" s="218"/>
      <c r="DZX2178" s="218"/>
      <c r="DZY2178" s="218"/>
      <c r="DZZ2178" s="218"/>
      <c r="EAA2178" s="218"/>
      <c r="EAB2178" s="218"/>
      <c r="EAC2178" s="218"/>
      <c r="EAD2178" s="218"/>
      <c r="EAE2178" s="218"/>
      <c r="EAF2178" s="218"/>
      <c r="EAG2178" s="218"/>
      <c r="EAH2178" s="218"/>
      <c r="EAI2178" s="218"/>
      <c r="EAJ2178" s="218"/>
      <c r="EAK2178" s="218"/>
      <c r="EAL2178" s="218"/>
      <c r="EAM2178" s="218"/>
      <c r="EAN2178" s="218"/>
      <c r="EAO2178" s="218"/>
      <c r="EAP2178" s="218"/>
      <c r="EAQ2178" s="218"/>
      <c r="EAR2178" s="218"/>
      <c r="EAS2178" s="218"/>
      <c r="EAT2178" s="218"/>
      <c r="EAU2178" s="218"/>
      <c r="EAV2178" s="218"/>
      <c r="EAW2178" s="218"/>
      <c r="EAX2178" s="218"/>
      <c r="EAY2178" s="218"/>
      <c r="EAZ2178" s="218"/>
      <c r="EBA2178" s="218"/>
      <c r="EBB2178" s="218"/>
      <c r="EBC2178" s="218"/>
      <c r="EBD2178" s="218"/>
      <c r="EBE2178" s="218"/>
      <c r="EBF2178" s="218"/>
      <c r="EBG2178" s="218"/>
      <c r="EBH2178" s="218"/>
      <c r="EBI2178" s="218"/>
      <c r="EBJ2178" s="218"/>
      <c r="EBK2178" s="218"/>
      <c r="EBL2178" s="218"/>
      <c r="EBM2178" s="218"/>
      <c r="EBN2178" s="218"/>
      <c r="EBO2178" s="218"/>
      <c r="EBP2178" s="218"/>
      <c r="EBQ2178" s="218"/>
      <c r="EBR2178" s="218"/>
      <c r="EBS2178" s="218"/>
      <c r="EBT2178" s="218"/>
      <c r="EBU2178" s="218"/>
      <c r="EBV2178" s="218"/>
      <c r="EBW2178" s="218"/>
      <c r="EBX2178" s="218"/>
      <c r="EBY2178" s="218"/>
      <c r="EBZ2178" s="218"/>
      <c r="ECA2178" s="218"/>
      <c r="ECB2178" s="218"/>
      <c r="ECC2178" s="218"/>
      <c r="ECD2178" s="218"/>
      <c r="ECE2178" s="218"/>
      <c r="ECF2178" s="218"/>
      <c r="ECG2178" s="218"/>
      <c r="ECH2178" s="218"/>
      <c r="ECI2178" s="218"/>
      <c r="ECJ2178" s="218"/>
      <c r="ECK2178" s="218"/>
      <c r="ECL2178" s="218"/>
      <c r="ECM2178" s="218"/>
      <c r="ECN2178" s="218"/>
      <c r="ECO2178" s="218"/>
      <c r="ECP2178" s="218"/>
      <c r="ECQ2178" s="218"/>
      <c r="ECR2178" s="218"/>
      <c r="ECS2178" s="218"/>
      <c r="ECT2178" s="218"/>
      <c r="ECU2178" s="218"/>
      <c r="ECV2178" s="218"/>
      <c r="ECW2178" s="218"/>
      <c r="ECX2178" s="218"/>
      <c r="ECY2178" s="218"/>
      <c r="ECZ2178" s="218"/>
      <c r="EDA2178" s="218"/>
      <c r="EDB2178" s="218"/>
      <c r="EDC2178" s="218"/>
      <c r="EDD2178" s="218"/>
      <c r="EDE2178" s="218"/>
      <c r="EDF2178" s="218"/>
      <c r="EDG2178" s="218"/>
      <c r="EDH2178" s="218"/>
      <c r="EDI2178" s="218"/>
      <c r="EDJ2178" s="218"/>
      <c r="EDK2178" s="218"/>
      <c r="EDL2178" s="218"/>
      <c r="EDM2178" s="218"/>
      <c r="EDN2178" s="218"/>
      <c r="EDO2178" s="218"/>
      <c r="EDP2178" s="218"/>
      <c r="EDQ2178" s="218"/>
      <c r="EDR2178" s="218"/>
      <c r="EDS2178" s="218"/>
      <c r="EDT2178" s="218"/>
      <c r="EDU2178" s="218"/>
      <c r="EDV2178" s="218"/>
      <c r="EDW2178" s="218"/>
      <c r="EDX2178" s="218"/>
      <c r="EDY2178" s="218"/>
      <c r="EDZ2178" s="218"/>
      <c r="EEA2178" s="218"/>
      <c r="EEB2178" s="218"/>
      <c r="EEC2178" s="218"/>
      <c r="EED2178" s="218"/>
      <c r="EEE2178" s="218"/>
      <c r="EEF2178" s="218"/>
      <c r="EEG2178" s="218"/>
      <c r="EEH2178" s="218"/>
      <c r="EEI2178" s="218"/>
      <c r="EEJ2178" s="218"/>
      <c r="EEK2178" s="218"/>
      <c r="EEL2178" s="218"/>
      <c r="EEM2178" s="218"/>
      <c r="EEN2178" s="218"/>
      <c r="EEO2178" s="218"/>
      <c r="EEP2178" s="218"/>
      <c r="EEQ2178" s="218"/>
      <c r="EER2178" s="218"/>
      <c r="EES2178" s="218"/>
      <c r="EET2178" s="218"/>
      <c r="EEU2178" s="218"/>
      <c r="EEV2178" s="218"/>
      <c r="EEW2178" s="218"/>
      <c r="EEX2178" s="218"/>
      <c r="EEY2178" s="218"/>
      <c r="EEZ2178" s="218"/>
      <c r="EFA2178" s="218"/>
      <c r="EFB2178" s="218"/>
      <c r="EFC2178" s="218"/>
      <c r="EFD2178" s="218"/>
      <c r="EFE2178" s="218"/>
      <c r="EFF2178" s="218"/>
      <c r="EFG2178" s="218"/>
      <c r="EFH2178" s="218"/>
      <c r="EFI2178" s="218"/>
      <c r="EFJ2178" s="218"/>
      <c r="EFK2178" s="218"/>
      <c r="EFL2178" s="218"/>
      <c r="EFM2178" s="218"/>
      <c r="EFN2178" s="218"/>
      <c r="EFO2178" s="218"/>
      <c r="EFP2178" s="218"/>
      <c r="EFQ2178" s="218"/>
      <c r="EFR2178" s="218"/>
      <c r="EFS2178" s="218"/>
      <c r="EFT2178" s="218"/>
      <c r="EFU2178" s="218"/>
      <c r="EFV2178" s="218"/>
      <c r="EFW2178" s="218"/>
      <c r="EFX2178" s="218"/>
      <c r="EFY2178" s="218"/>
      <c r="EFZ2178" s="218"/>
      <c r="EGA2178" s="218"/>
      <c r="EGB2178" s="218"/>
      <c r="EGC2178" s="218"/>
      <c r="EGD2178" s="218"/>
      <c r="EGE2178" s="218"/>
      <c r="EGF2178" s="218"/>
      <c r="EGG2178" s="218"/>
      <c r="EGH2178" s="218"/>
      <c r="EGI2178" s="218"/>
      <c r="EGJ2178" s="218"/>
      <c r="EGK2178" s="218"/>
      <c r="EGL2178" s="218"/>
      <c r="EGM2178" s="218"/>
      <c r="EGN2178" s="218"/>
      <c r="EGO2178" s="218"/>
      <c r="EGP2178" s="218"/>
      <c r="EGQ2178" s="218"/>
      <c r="EGR2178" s="218"/>
      <c r="EGS2178" s="218"/>
      <c r="EGT2178" s="218"/>
      <c r="EGU2178" s="218"/>
      <c r="EGV2178" s="218"/>
      <c r="EGW2178" s="218"/>
      <c r="EGX2178" s="218"/>
      <c r="EGY2178" s="218"/>
      <c r="EGZ2178" s="218"/>
      <c r="EHA2178" s="218"/>
      <c r="EHB2178" s="218"/>
      <c r="EHC2178" s="218"/>
      <c r="EHD2178" s="218"/>
      <c r="EHE2178" s="218"/>
      <c r="EHF2178" s="218"/>
      <c r="EHG2178" s="218"/>
      <c r="EHH2178" s="218"/>
      <c r="EHI2178" s="218"/>
      <c r="EHJ2178" s="218"/>
      <c r="EHK2178" s="218"/>
      <c r="EHL2178" s="218"/>
      <c r="EHM2178" s="218"/>
      <c r="EHN2178" s="218"/>
      <c r="EHO2178" s="218"/>
      <c r="EHP2178" s="218"/>
      <c r="EHQ2178" s="218"/>
      <c r="EHR2178" s="218"/>
      <c r="EHS2178" s="218"/>
      <c r="EHT2178" s="218"/>
      <c r="EHU2178" s="218"/>
      <c r="EHV2178" s="218"/>
      <c r="EHW2178" s="218"/>
      <c r="EHX2178" s="218"/>
      <c r="EHY2178" s="218"/>
      <c r="EHZ2178" s="218"/>
      <c r="EIA2178" s="218"/>
      <c r="EIB2178" s="218"/>
      <c r="EIC2178" s="218"/>
      <c r="EID2178" s="218"/>
      <c r="EIE2178" s="218"/>
      <c r="EIF2178" s="218"/>
      <c r="EIG2178" s="218"/>
      <c r="EIH2178" s="218"/>
      <c r="EII2178" s="218"/>
      <c r="EIJ2178" s="218"/>
      <c r="EIK2178" s="218"/>
      <c r="EIL2178" s="218"/>
      <c r="EIM2178" s="218"/>
      <c r="EIN2178" s="218"/>
      <c r="EIO2178" s="218"/>
      <c r="EIP2178" s="218"/>
      <c r="EIQ2178" s="218"/>
      <c r="EIR2178" s="218"/>
      <c r="EIS2178" s="218"/>
      <c r="EIT2178" s="218"/>
      <c r="EIU2178" s="218"/>
      <c r="EIV2178" s="218"/>
      <c r="EIW2178" s="218"/>
      <c r="EIX2178" s="218"/>
      <c r="EIY2178" s="218"/>
      <c r="EIZ2178" s="218"/>
      <c r="EJA2178" s="218"/>
      <c r="EJB2178" s="218"/>
      <c r="EJC2178" s="218"/>
      <c r="EJD2178" s="218"/>
      <c r="EJE2178" s="218"/>
      <c r="EJF2178" s="218"/>
      <c r="EJG2178" s="218"/>
      <c r="EJH2178" s="218"/>
      <c r="EJI2178" s="218"/>
      <c r="EJJ2178" s="218"/>
      <c r="EJK2178" s="218"/>
      <c r="EJL2178" s="218"/>
      <c r="EJM2178" s="218"/>
      <c r="EJN2178" s="218"/>
      <c r="EJO2178" s="218"/>
      <c r="EJP2178" s="218"/>
      <c r="EJQ2178" s="218"/>
      <c r="EJR2178" s="218"/>
      <c r="EJS2178" s="218"/>
      <c r="EJT2178" s="218"/>
      <c r="EJU2178" s="218"/>
      <c r="EJV2178" s="218"/>
      <c r="EJW2178" s="218"/>
      <c r="EJX2178" s="218"/>
      <c r="EJY2178" s="218"/>
      <c r="EJZ2178" s="218"/>
      <c r="EKA2178" s="218"/>
      <c r="EKB2178" s="218"/>
      <c r="EKC2178" s="218"/>
      <c r="EKD2178" s="218"/>
      <c r="EKE2178" s="218"/>
      <c r="EKF2178" s="218"/>
      <c r="EKG2178" s="218"/>
      <c r="EKH2178" s="218"/>
      <c r="EKI2178" s="218"/>
      <c r="EKJ2178" s="218"/>
      <c r="EKK2178" s="218"/>
      <c r="EKL2178" s="218"/>
      <c r="EKM2178" s="218"/>
      <c r="EKN2178" s="218"/>
      <c r="EKO2178" s="218"/>
      <c r="EKP2178" s="218"/>
      <c r="EKQ2178" s="218"/>
      <c r="EKR2178" s="218"/>
      <c r="EKS2178" s="218"/>
      <c r="EKT2178" s="218"/>
      <c r="EKU2178" s="218"/>
      <c r="EKV2178" s="218"/>
      <c r="EKW2178" s="218"/>
      <c r="EKX2178" s="218"/>
      <c r="EKY2178" s="218"/>
      <c r="EKZ2178" s="218"/>
      <c r="ELA2178" s="218"/>
      <c r="ELB2178" s="218"/>
      <c r="ELC2178" s="218"/>
      <c r="ELD2178" s="218"/>
      <c r="ELE2178" s="218"/>
      <c r="ELF2178" s="218"/>
      <c r="ELG2178" s="218"/>
      <c r="ELH2178" s="218"/>
      <c r="ELI2178" s="218"/>
      <c r="ELJ2178" s="218"/>
      <c r="ELK2178" s="218"/>
      <c r="ELL2178" s="218"/>
      <c r="ELM2178" s="218"/>
      <c r="ELN2178" s="218"/>
      <c r="ELO2178" s="218"/>
      <c r="ELP2178" s="218"/>
      <c r="ELQ2178" s="218"/>
      <c r="ELR2178" s="218"/>
      <c r="ELS2178" s="218"/>
      <c r="ELT2178" s="218"/>
      <c r="ELU2178" s="218"/>
      <c r="ELV2178" s="218"/>
      <c r="ELW2178" s="218"/>
      <c r="ELX2178" s="218"/>
      <c r="ELY2178" s="218"/>
      <c r="ELZ2178" s="218"/>
      <c r="EMA2178" s="218"/>
      <c r="EMB2178" s="218"/>
      <c r="EMC2178" s="218"/>
      <c r="EMD2178" s="218"/>
      <c r="EME2178" s="218"/>
      <c r="EMF2178" s="218"/>
      <c r="EMG2178" s="218"/>
      <c r="EMH2178" s="218"/>
      <c r="EMI2178" s="218"/>
      <c r="EMJ2178" s="218"/>
      <c r="EMK2178" s="218"/>
      <c r="EML2178" s="218"/>
      <c r="EMM2178" s="218"/>
      <c r="EMN2178" s="218"/>
      <c r="EMO2178" s="218"/>
      <c r="EMP2178" s="218"/>
      <c r="EMQ2178" s="218"/>
      <c r="EMR2178" s="218"/>
      <c r="EMS2178" s="218"/>
      <c r="EMT2178" s="218"/>
      <c r="EMU2178" s="218"/>
      <c r="EMV2178" s="218"/>
      <c r="EMW2178" s="218"/>
      <c r="EMX2178" s="218"/>
      <c r="EMY2178" s="218"/>
      <c r="EMZ2178" s="218"/>
      <c r="ENA2178" s="218"/>
      <c r="ENB2178" s="218"/>
      <c r="ENC2178" s="218"/>
      <c r="END2178" s="218"/>
      <c r="ENE2178" s="218"/>
      <c r="ENF2178" s="218"/>
      <c r="ENG2178" s="218"/>
      <c r="ENH2178" s="218"/>
      <c r="ENI2178" s="218"/>
      <c r="ENJ2178" s="218"/>
      <c r="ENK2178" s="218"/>
      <c r="ENL2178" s="218"/>
      <c r="ENM2178" s="218"/>
      <c r="ENN2178" s="218"/>
      <c r="ENO2178" s="218"/>
      <c r="ENP2178" s="218"/>
      <c r="ENQ2178" s="218"/>
      <c r="ENR2178" s="218"/>
      <c r="ENS2178" s="218"/>
      <c r="ENT2178" s="218"/>
      <c r="ENU2178" s="218"/>
      <c r="ENV2178" s="218"/>
      <c r="ENW2178" s="218"/>
      <c r="ENX2178" s="218"/>
      <c r="ENY2178" s="218"/>
      <c r="ENZ2178" s="218"/>
      <c r="EOA2178" s="218"/>
      <c r="EOB2178" s="218"/>
      <c r="EOC2178" s="218"/>
      <c r="EOD2178" s="218"/>
      <c r="EOE2178" s="218"/>
      <c r="EOF2178" s="218"/>
      <c r="EOG2178" s="218"/>
      <c r="EOH2178" s="218"/>
      <c r="EOI2178" s="218"/>
      <c r="EOJ2178" s="218"/>
      <c r="EOK2178" s="218"/>
      <c r="EOL2178" s="218"/>
      <c r="EOM2178" s="218"/>
      <c r="EON2178" s="218"/>
      <c r="EOO2178" s="218"/>
      <c r="EOP2178" s="218"/>
      <c r="EOQ2178" s="218"/>
      <c r="EOR2178" s="218"/>
      <c r="EOS2178" s="218"/>
      <c r="EOT2178" s="218"/>
      <c r="EOU2178" s="218"/>
      <c r="EOV2178" s="218"/>
      <c r="EOW2178" s="218"/>
      <c r="EOX2178" s="218"/>
      <c r="EOY2178" s="218"/>
      <c r="EOZ2178" s="218"/>
      <c r="EPA2178" s="218"/>
      <c r="EPB2178" s="218"/>
      <c r="EPC2178" s="218"/>
      <c r="EPD2178" s="218"/>
      <c r="EPE2178" s="218"/>
      <c r="EPF2178" s="218"/>
      <c r="EPG2178" s="218"/>
      <c r="EPH2178" s="218"/>
      <c r="EPI2178" s="218"/>
      <c r="EPJ2178" s="218"/>
      <c r="EPK2178" s="218"/>
      <c r="EPL2178" s="218"/>
      <c r="EPM2178" s="218"/>
      <c r="EPN2178" s="218"/>
      <c r="EPO2178" s="218"/>
      <c r="EPP2178" s="218"/>
      <c r="EPQ2178" s="218"/>
      <c r="EPR2178" s="218"/>
      <c r="EPS2178" s="218"/>
      <c r="EPT2178" s="218"/>
      <c r="EPU2178" s="218"/>
      <c r="EPV2178" s="218"/>
      <c r="EPW2178" s="218"/>
      <c r="EPX2178" s="218"/>
      <c r="EPY2178" s="218"/>
      <c r="EPZ2178" s="218"/>
      <c r="EQA2178" s="218"/>
      <c r="EQB2178" s="218"/>
      <c r="EQC2178" s="218"/>
      <c r="EQD2178" s="218"/>
      <c r="EQE2178" s="218"/>
      <c r="EQF2178" s="218"/>
      <c r="EQG2178" s="218"/>
      <c r="EQH2178" s="218"/>
      <c r="EQI2178" s="218"/>
      <c r="EQJ2178" s="218"/>
      <c r="EQK2178" s="218"/>
      <c r="EQL2178" s="218"/>
      <c r="EQM2178" s="218"/>
      <c r="EQN2178" s="218"/>
      <c r="EQO2178" s="218"/>
      <c r="EQP2178" s="218"/>
      <c r="EQQ2178" s="218"/>
      <c r="EQR2178" s="218"/>
      <c r="EQS2178" s="218"/>
      <c r="EQT2178" s="218"/>
      <c r="EQU2178" s="218"/>
      <c r="EQV2178" s="218"/>
      <c r="EQW2178" s="218"/>
      <c r="EQX2178" s="218"/>
      <c r="EQY2178" s="218"/>
      <c r="EQZ2178" s="218"/>
      <c r="ERA2178" s="218"/>
      <c r="ERB2178" s="218"/>
      <c r="ERC2178" s="218"/>
      <c r="ERD2178" s="218"/>
      <c r="ERE2178" s="218"/>
      <c r="ERF2178" s="218"/>
      <c r="ERG2178" s="218"/>
      <c r="ERH2178" s="218"/>
      <c r="ERI2178" s="218"/>
      <c r="ERJ2178" s="218"/>
      <c r="ERK2178" s="218"/>
      <c r="ERL2178" s="218"/>
      <c r="ERM2178" s="218"/>
      <c r="ERN2178" s="218"/>
      <c r="ERO2178" s="218"/>
      <c r="ERP2178" s="218"/>
      <c r="ERQ2178" s="218"/>
      <c r="ERR2178" s="218"/>
      <c r="ERS2178" s="218"/>
      <c r="ERT2178" s="218"/>
      <c r="ERU2178" s="218"/>
      <c r="ERV2178" s="218"/>
      <c r="ERW2178" s="218"/>
      <c r="ERX2178" s="218"/>
      <c r="ERY2178" s="218"/>
      <c r="ERZ2178" s="218"/>
      <c r="ESA2178" s="218"/>
      <c r="ESB2178" s="218"/>
      <c r="ESC2178" s="218"/>
      <c r="ESD2178" s="218"/>
      <c r="ESE2178" s="218"/>
      <c r="ESF2178" s="218"/>
      <c r="ESG2178" s="218"/>
      <c r="ESH2178" s="218"/>
      <c r="ESI2178" s="218"/>
      <c r="ESJ2178" s="218"/>
      <c r="ESK2178" s="218"/>
      <c r="ESL2178" s="218"/>
      <c r="ESM2178" s="218"/>
      <c r="ESN2178" s="218"/>
      <c r="ESO2178" s="218"/>
      <c r="ESP2178" s="218"/>
      <c r="ESQ2178" s="218"/>
      <c r="ESR2178" s="218"/>
      <c r="ESS2178" s="218"/>
      <c r="EST2178" s="218"/>
      <c r="ESU2178" s="218"/>
      <c r="ESV2178" s="218"/>
      <c r="ESW2178" s="218"/>
      <c r="ESX2178" s="218"/>
      <c r="ESY2178" s="218"/>
      <c r="ESZ2178" s="218"/>
      <c r="ETA2178" s="218"/>
      <c r="ETB2178" s="218"/>
      <c r="ETC2178" s="218"/>
      <c r="ETD2178" s="218"/>
      <c r="ETE2178" s="218"/>
      <c r="ETF2178" s="218"/>
      <c r="ETG2178" s="218"/>
      <c r="ETH2178" s="218"/>
      <c r="ETI2178" s="218"/>
      <c r="ETJ2178" s="218"/>
      <c r="ETK2178" s="218"/>
      <c r="ETL2178" s="218"/>
      <c r="ETM2178" s="218"/>
      <c r="ETN2178" s="218"/>
      <c r="ETO2178" s="218"/>
      <c r="ETP2178" s="218"/>
      <c r="ETQ2178" s="218"/>
      <c r="ETR2178" s="218"/>
      <c r="ETS2178" s="218"/>
      <c r="ETT2178" s="218"/>
      <c r="ETU2178" s="218"/>
      <c r="ETV2178" s="218"/>
      <c r="ETW2178" s="218"/>
      <c r="ETX2178" s="218"/>
      <c r="ETY2178" s="218"/>
      <c r="ETZ2178" s="218"/>
      <c r="EUA2178" s="218"/>
      <c r="EUB2178" s="218"/>
      <c r="EUC2178" s="218"/>
      <c r="EUD2178" s="218"/>
      <c r="EUE2178" s="218"/>
      <c r="EUF2178" s="218"/>
      <c r="EUG2178" s="218"/>
      <c r="EUH2178" s="218"/>
      <c r="EUI2178" s="218"/>
      <c r="EUJ2178" s="218"/>
      <c r="EUK2178" s="218"/>
      <c r="EUL2178" s="218"/>
      <c r="EUM2178" s="218"/>
      <c r="EUN2178" s="218"/>
      <c r="EUO2178" s="218"/>
      <c r="EUP2178" s="218"/>
      <c r="EUQ2178" s="218"/>
      <c r="EUR2178" s="218"/>
      <c r="EUS2178" s="218"/>
      <c r="EUT2178" s="218"/>
      <c r="EUU2178" s="218"/>
      <c r="EUV2178" s="218"/>
      <c r="EUW2178" s="218"/>
      <c r="EUX2178" s="218"/>
      <c r="EUY2178" s="218"/>
      <c r="EUZ2178" s="218"/>
      <c r="EVA2178" s="218"/>
      <c r="EVB2178" s="218"/>
      <c r="EVC2178" s="218"/>
      <c r="EVD2178" s="218"/>
      <c r="EVE2178" s="218"/>
      <c r="EVF2178" s="218"/>
      <c r="EVG2178" s="218"/>
      <c r="EVH2178" s="218"/>
      <c r="EVI2178" s="218"/>
      <c r="EVJ2178" s="218"/>
      <c r="EVK2178" s="218"/>
      <c r="EVL2178" s="218"/>
      <c r="EVM2178" s="218"/>
      <c r="EVN2178" s="218"/>
      <c r="EVO2178" s="218"/>
      <c r="EVP2178" s="218"/>
      <c r="EVQ2178" s="218"/>
      <c r="EVR2178" s="218"/>
      <c r="EVS2178" s="218"/>
      <c r="EVT2178" s="218"/>
      <c r="EVU2178" s="218"/>
      <c r="EVV2178" s="218"/>
      <c r="EVW2178" s="218"/>
      <c r="EVX2178" s="218"/>
      <c r="EVY2178" s="218"/>
      <c r="EVZ2178" s="218"/>
      <c r="EWA2178" s="218"/>
      <c r="EWB2178" s="218"/>
      <c r="EWC2178" s="218"/>
      <c r="EWD2178" s="218"/>
      <c r="EWE2178" s="218"/>
      <c r="EWF2178" s="218"/>
      <c r="EWG2178" s="218"/>
      <c r="EWH2178" s="218"/>
      <c r="EWI2178" s="218"/>
      <c r="EWJ2178" s="218"/>
      <c r="EWK2178" s="218"/>
      <c r="EWL2178" s="218"/>
      <c r="EWM2178" s="218"/>
      <c r="EWN2178" s="218"/>
      <c r="EWO2178" s="218"/>
      <c r="EWP2178" s="218"/>
      <c r="EWQ2178" s="218"/>
      <c r="EWR2178" s="218"/>
      <c r="EWS2178" s="218"/>
      <c r="EWT2178" s="218"/>
      <c r="EWU2178" s="218"/>
      <c r="EWV2178" s="218"/>
      <c r="EWW2178" s="218"/>
      <c r="EWX2178" s="218"/>
      <c r="EWY2178" s="218"/>
      <c r="EWZ2178" s="218"/>
      <c r="EXA2178" s="218"/>
      <c r="EXB2178" s="218"/>
      <c r="EXC2178" s="218"/>
      <c r="EXD2178" s="218"/>
      <c r="EXE2178" s="218"/>
      <c r="EXF2178" s="218"/>
      <c r="EXG2178" s="218"/>
      <c r="EXH2178" s="218"/>
      <c r="EXI2178" s="218"/>
      <c r="EXJ2178" s="218"/>
      <c r="EXK2178" s="218"/>
      <c r="EXL2178" s="218"/>
      <c r="EXM2178" s="218"/>
      <c r="EXN2178" s="218"/>
      <c r="EXO2178" s="218"/>
      <c r="EXP2178" s="218"/>
      <c r="EXQ2178" s="218"/>
      <c r="EXR2178" s="218"/>
      <c r="EXS2178" s="218"/>
      <c r="EXT2178" s="218"/>
      <c r="EXU2178" s="218"/>
      <c r="EXV2178" s="218"/>
      <c r="EXW2178" s="218"/>
      <c r="EXX2178" s="218"/>
      <c r="EXY2178" s="218"/>
      <c r="EXZ2178" s="218"/>
      <c r="EYA2178" s="218"/>
      <c r="EYB2178" s="218"/>
      <c r="EYC2178" s="218"/>
      <c r="EYD2178" s="218"/>
      <c r="EYE2178" s="218"/>
      <c r="EYF2178" s="218"/>
      <c r="EYG2178" s="218"/>
      <c r="EYH2178" s="218"/>
      <c r="EYI2178" s="218"/>
      <c r="EYJ2178" s="218"/>
      <c r="EYK2178" s="218"/>
      <c r="EYL2178" s="218"/>
      <c r="EYM2178" s="218"/>
      <c r="EYN2178" s="218"/>
      <c r="EYO2178" s="218"/>
      <c r="EYP2178" s="218"/>
      <c r="EYQ2178" s="218"/>
      <c r="EYR2178" s="218"/>
      <c r="EYS2178" s="218"/>
      <c r="EYT2178" s="218"/>
      <c r="EYU2178" s="218"/>
      <c r="EYV2178" s="218"/>
      <c r="EYW2178" s="218"/>
      <c r="EYX2178" s="218"/>
      <c r="EYY2178" s="218"/>
      <c r="EYZ2178" s="218"/>
      <c r="EZA2178" s="218"/>
      <c r="EZB2178" s="218"/>
      <c r="EZC2178" s="218"/>
      <c r="EZD2178" s="218"/>
      <c r="EZE2178" s="218"/>
      <c r="EZF2178" s="218"/>
      <c r="EZG2178" s="218"/>
      <c r="EZH2178" s="218"/>
      <c r="EZI2178" s="218"/>
      <c r="EZJ2178" s="218"/>
      <c r="EZK2178" s="218"/>
      <c r="EZL2178" s="218"/>
      <c r="EZM2178" s="218"/>
      <c r="EZN2178" s="218"/>
      <c r="EZO2178" s="218"/>
      <c r="EZP2178" s="218"/>
      <c r="EZQ2178" s="218"/>
      <c r="EZR2178" s="218"/>
      <c r="EZS2178" s="218"/>
      <c r="EZT2178" s="218"/>
      <c r="EZU2178" s="218"/>
      <c r="EZV2178" s="218"/>
      <c r="EZW2178" s="218"/>
      <c r="EZX2178" s="218"/>
      <c r="EZY2178" s="218"/>
      <c r="EZZ2178" s="218"/>
      <c r="FAA2178" s="218"/>
      <c r="FAB2178" s="218"/>
      <c r="FAC2178" s="218"/>
      <c r="FAD2178" s="218"/>
      <c r="FAE2178" s="218"/>
      <c r="FAF2178" s="218"/>
      <c r="FAG2178" s="218"/>
      <c r="FAH2178" s="218"/>
      <c r="FAI2178" s="218"/>
      <c r="FAJ2178" s="218"/>
      <c r="FAK2178" s="218"/>
      <c r="FAL2178" s="218"/>
      <c r="FAM2178" s="218"/>
      <c r="FAN2178" s="218"/>
      <c r="FAO2178" s="218"/>
      <c r="FAP2178" s="218"/>
      <c r="FAQ2178" s="218"/>
      <c r="FAR2178" s="218"/>
      <c r="FAS2178" s="218"/>
      <c r="FAT2178" s="218"/>
      <c r="FAU2178" s="218"/>
      <c r="FAV2178" s="218"/>
      <c r="FAW2178" s="218"/>
      <c r="FAX2178" s="218"/>
      <c r="FAY2178" s="218"/>
      <c r="FAZ2178" s="218"/>
      <c r="FBA2178" s="218"/>
      <c r="FBB2178" s="218"/>
      <c r="FBC2178" s="218"/>
      <c r="FBD2178" s="218"/>
      <c r="FBE2178" s="218"/>
      <c r="FBF2178" s="218"/>
      <c r="FBG2178" s="218"/>
      <c r="FBH2178" s="218"/>
      <c r="FBI2178" s="218"/>
      <c r="FBJ2178" s="218"/>
      <c r="FBK2178" s="218"/>
      <c r="FBL2178" s="218"/>
      <c r="FBM2178" s="218"/>
      <c r="FBN2178" s="218"/>
      <c r="FBO2178" s="218"/>
      <c r="FBP2178" s="218"/>
      <c r="FBQ2178" s="218"/>
      <c r="FBR2178" s="218"/>
      <c r="FBS2178" s="218"/>
      <c r="FBT2178" s="218"/>
      <c r="FBU2178" s="218"/>
      <c r="FBV2178" s="218"/>
      <c r="FBW2178" s="218"/>
      <c r="FBX2178" s="218"/>
      <c r="FBY2178" s="218"/>
      <c r="FBZ2178" s="218"/>
      <c r="FCA2178" s="218"/>
      <c r="FCB2178" s="218"/>
      <c r="FCC2178" s="218"/>
      <c r="FCD2178" s="218"/>
      <c r="FCE2178" s="218"/>
      <c r="FCF2178" s="218"/>
      <c r="FCG2178" s="218"/>
      <c r="FCH2178" s="218"/>
      <c r="FCI2178" s="218"/>
      <c r="FCJ2178" s="218"/>
      <c r="FCK2178" s="218"/>
      <c r="FCL2178" s="218"/>
      <c r="FCM2178" s="218"/>
      <c r="FCN2178" s="218"/>
      <c r="FCO2178" s="218"/>
      <c r="FCP2178" s="218"/>
      <c r="FCQ2178" s="218"/>
      <c r="FCR2178" s="218"/>
      <c r="FCS2178" s="218"/>
      <c r="FCT2178" s="218"/>
      <c r="FCU2178" s="218"/>
      <c r="FCV2178" s="218"/>
      <c r="FCW2178" s="218"/>
      <c r="FCX2178" s="218"/>
      <c r="FCY2178" s="218"/>
      <c r="FCZ2178" s="218"/>
      <c r="FDA2178" s="218"/>
      <c r="FDB2178" s="218"/>
      <c r="FDC2178" s="218"/>
      <c r="FDD2178" s="218"/>
      <c r="FDE2178" s="218"/>
      <c r="FDF2178" s="218"/>
      <c r="FDG2178" s="218"/>
      <c r="FDH2178" s="218"/>
      <c r="FDI2178" s="218"/>
      <c r="FDJ2178" s="218"/>
      <c r="FDK2178" s="218"/>
      <c r="FDL2178" s="218"/>
      <c r="FDM2178" s="218"/>
      <c r="FDN2178" s="218"/>
      <c r="FDO2178" s="218"/>
      <c r="FDP2178" s="218"/>
      <c r="FDQ2178" s="218"/>
      <c r="FDR2178" s="218"/>
      <c r="FDS2178" s="218"/>
      <c r="FDT2178" s="218"/>
      <c r="FDU2178" s="218"/>
      <c r="FDV2178" s="218"/>
      <c r="FDW2178" s="218"/>
      <c r="FDX2178" s="218"/>
      <c r="FDY2178" s="218"/>
      <c r="FDZ2178" s="218"/>
      <c r="FEA2178" s="218"/>
      <c r="FEB2178" s="218"/>
      <c r="FEC2178" s="218"/>
      <c r="FED2178" s="218"/>
      <c r="FEE2178" s="218"/>
      <c r="FEF2178" s="218"/>
      <c r="FEG2178" s="218"/>
      <c r="FEH2178" s="218"/>
      <c r="FEI2178" s="218"/>
      <c r="FEJ2178" s="218"/>
      <c r="FEK2178" s="218"/>
      <c r="FEL2178" s="218"/>
      <c r="FEM2178" s="218"/>
      <c r="FEN2178" s="218"/>
      <c r="FEO2178" s="218"/>
      <c r="FEP2178" s="218"/>
      <c r="FEQ2178" s="218"/>
      <c r="FER2178" s="218"/>
      <c r="FES2178" s="218"/>
      <c r="FET2178" s="218"/>
      <c r="FEU2178" s="218"/>
      <c r="FEV2178" s="218"/>
      <c r="FEW2178" s="218"/>
      <c r="FEX2178" s="218"/>
      <c r="FEY2178" s="218"/>
      <c r="FEZ2178" s="218"/>
      <c r="FFA2178" s="218"/>
      <c r="FFB2178" s="218"/>
      <c r="FFC2178" s="218"/>
      <c r="FFD2178" s="218"/>
      <c r="FFE2178" s="218"/>
      <c r="FFF2178" s="218"/>
      <c r="FFG2178" s="218"/>
      <c r="FFH2178" s="218"/>
      <c r="FFI2178" s="218"/>
      <c r="FFJ2178" s="218"/>
      <c r="FFK2178" s="218"/>
      <c r="FFL2178" s="218"/>
      <c r="FFM2178" s="218"/>
      <c r="FFN2178" s="218"/>
      <c r="FFO2178" s="218"/>
      <c r="FFP2178" s="218"/>
      <c r="FFQ2178" s="218"/>
      <c r="FFR2178" s="218"/>
      <c r="FFS2178" s="218"/>
      <c r="FFT2178" s="218"/>
      <c r="FFU2178" s="218"/>
      <c r="FFV2178" s="218"/>
      <c r="FFW2178" s="218"/>
      <c r="FFX2178" s="218"/>
      <c r="FFY2178" s="218"/>
      <c r="FFZ2178" s="218"/>
      <c r="FGA2178" s="218"/>
      <c r="FGB2178" s="218"/>
      <c r="FGC2178" s="218"/>
      <c r="FGD2178" s="218"/>
      <c r="FGE2178" s="218"/>
      <c r="FGF2178" s="218"/>
      <c r="FGG2178" s="218"/>
      <c r="FGH2178" s="218"/>
      <c r="FGI2178" s="218"/>
      <c r="FGJ2178" s="218"/>
      <c r="FGK2178" s="218"/>
      <c r="FGL2178" s="218"/>
      <c r="FGM2178" s="218"/>
      <c r="FGN2178" s="218"/>
      <c r="FGO2178" s="218"/>
      <c r="FGP2178" s="218"/>
      <c r="FGQ2178" s="218"/>
      <c r="FGR2178" s="218"/>
      <c r="FGS2178" s="218"/>
      <c r="FGT2178" s="218"/>
      <c r="FGU2178" s="218"/>
      <c r="FGV2178" s="218"/>
      <c r="FGW2178" s="218"/>
      <c r="FGX2178" s="218"/>
      <c r="FGY2178" s="218"/>
      <c r="FGZ2178" s="218"/>
      <c r="FHA2178" s="218"/>
      <c r="FHB2178" s="218"/>
      <c r="FHC2178" s="218"/>
      <c r="FHD2178" s="218"/>
      <c r="FHE2178" s="218"/>
      <c r="FHF2178" s="218"/>
      <c r="FHG2178" s="218"/>
      <c r="FHH2178" s="218"/>
      <c r="FHI2178" s="218"/>
      <c r="FHJ2178" s="218"/>
      <c r="FHK2178" s="218"/>
      <c r="FHL2178" s="218"/>
      <c r="FHM2178" s="218"/>
      <c r="FHN2178" s="218"/>
      <c r="FHO2178" s="218"/>
      <c r="FHP2178" s="218"/>
      <c r="FHQ2178" s="218"/>
      <c r="FHR2178" s="218"/>
      <c r="FHS2178" s="218"/>
      <c r="FHT2178" s="218"/>
      <c r="FHU2178" s="218"/>
      <c r="FHV2178" s="218"/>
      <c r="FHW2178" s="218"/>
      <c r="FHX2178" s="218"/>
      <c r="FHY2178" s="218"/>
      <c r="FHZ2178" s="218"/>
      <c r="FIA2178" s="218"/>
      <c r="FIB2178" s="218"/>
      <c r="FIC2178" s="218"/>
      <c r="FID2178" s="218"/>
      <c r="FIE2178" s="218"/>
      <c r="FIF2178" s="218"/>
      <c r="FIG2178" s="218"/>
      <c r="FIH2178" s="218"/>
      <c r="FII2178" s="218"/>
      <c r="FIJ2178" s="218"/>
      <c r="FIK2178" s="218"/>
      <c r="FIL2178" s="218"/>
      <c r="FIM2178" s="218"/>
      <c r="FIN2178" s="218"/>
      <c r="FIO2178" s="218"/>
      <c r="FIP2178" s="218"/>
      <c r="FIQ2178" s="218"/>
      <c r="FIR2178" s="218"/>
      <c r="FIS2178" s="218"/>
      <c r="FIT2178" s="218"/>
      <c r="FIU2178" s="218"/>
      <c r="FIV2178" s="218"/>
      <c r="FIW2178" s="218"/>
      <c r="FIX2178" s="218"/>
      <c r="FIY2178" s="218"/>
      <c r="FIZ2178" s="218"/>
      <c r="FJA2178" s="218"/>
      <c r="FJB2178" s="218"/>
      <c r="FJC2178" s="218"/>
      <c r="FJD2178" s="218"/>
      <c r="FJE2178" s="218"/>
      <c r="FJF2178" s="218"/>
      <c r="FJG2178" s="218"/>
      <c r="FJH2178" s="218"/>
      <c r="FJI2178" s="218"/>
      <c r="FJJ2178" s="218"/>
      <c r="FJK2178" s="218"/>
      <c r="FJL2178" s="218"/>
      <c r="FJM2178" s="218"/>
      <c r="FJN2178" s="218"/>
      <c r="FJO2178" s="218"/>
      <c r="FJP2178" s="218"/>
      <c r="FJQ2178" s="218"/>
      <c r="FJR2178" s="218"/>
      <c r="FJS2178" s="218"/>
      <c r="FJT2178" s="218"/>
      <c r="FJU2178" s="218"/>
      <c r="FJV2178" s="218"/>
      <c r="FJW2178" s="218"/>
      <c r="FJX2178" s="218"/>
      <c r="FJY2178" s="218"/>
      <c r="FJZ2178" s="218"/>
      <c r="FKA2178" s="218"/>
      <c r="FKB2178" s="218"/>
      <c r="FKC2178" s="218"/>
      <c r="FKD2178" s="218"/>
      <c r="FKE2178" s="218"/>
      <c r="FKF2178" s="218"/>
      <c r="FKG2178" s="218"/>
      <c r="FKH2178" s="218"/>
      <c r="FKI2178" s="218"/>
      <c r="FKJ2178" s="218"/>
      <c r="FKK2178" s="218"/>
      <c r="FKL2178" s="218"/>
      <c r="FKM2178" s="218"/>
      <c r="FKN2178" s="218"/>
      <c r="FKO2178" s="218"/>
      <c r="FKP2178" s="218"/>
      <c r="FKQ2178" s="218"/>
      <c r="FKR2178" s="218"/>
      <c r="FKS2178" s="218"/>
      <c r="FKT2178" s="218"/>
      <c r="FKU2178" s="218"/>
      <c r="FKV2178" s="218"/>
      <c r="FKW2178" s="218"/>
      <c r="FKX2178" s="218"/>
      <c r="FKY2178" s="218"/>
      <c r="FKZ2178" s="218"/>
      <c r="FLA2178" s="218"/>
      <c r="FLB2178" s="218"/>
      <c r="FLC2178" s="218"/>
      <c r="FLD2178" s="218"/>
      <c r="FLE2178" s="218"/>
      <c r="FLF2178" s="218"/>
      <c r="FLG2178" s="218"/>
      <c r="FLH2178" s="218"/>
      <c r="FLI2178" s="218"/>
      <c r="FLJ2178" s="218"/>
      <c r="FLK2178" s="218"/>
      <c r="FLL2178" s="218"/>
      <c r="FLM2178" s="218"/>
      <c r="FLN2178" s="218"/>
      <c r="FLO2178" s="218"/>
      <c r="FLP2178" s="218"/>
      <c r="FLQ2178" s="218"/>
      <c r="FLR2178" s="218"/>
      <c r="FLS2178" s="218"/>
      <c r="FLT2178" s="218"/>
      <c r="FLU2178" s="218"/>
      <c r="FLV2178" s="218"/>
      <c r="FLW2178" s="218"/>
      <c r="FLX2178" s="218"/>
      <c r="FLY2178" s="218"/>
      <c r="FLZ2178" s="218"/>
      <c r="FMA2178" s="218"/>
      <c r="FMB2178" s="218"/>
      <c r="FMC2178" s="218"/>
      <c r="FMD2178" s="218"/>
      <c r="FME2178" s="218"/>
      <c r="FMF2178" s="218"/>
      <c r="FMG2178" s="218"/>
      <c r="FMH2178" s="218"/>
      <c r="FMI2178" s="218"/>
      <c r="FMJ2178" s="218"/>
      <c r="FMK2178" s="218"/>
      <c r="FML2178" s="218"/>
      <c r="FMM2178" s="218"/>
      <c r="FMN2178" s="218"/>
      <c r="FMO2178" s="218"/>
      <c r="FMP2178" s="218"/>
      <c r="FMQ2178" s="218"/>
      <c r="FMR2178" s="218"/>
      <c r="FMS2178" s="218"/>
      <c r="FMT2178" s="218"/>
      <c r="FMU2178" s="218"/>
      <c r="FMV2178" s="218"/>
      <c r="FMW2178" s="218"/>
      <c r="FMX2178" s="218"/>
      <c r="FMY2178" s="218"/>
      <c r="FMZ2178" s="218"/>
      <c r="FNA2178" s="218"/>
      <c r="FNB2178" s="218"/>
      <c r="FNC2178" s="218"/>
      <c r="FND2178" s="218"/>
      <c r="FNE2178" s="218"/>
      <c r="FNF2178" s="218"/>
      <c r="FNG2178" s="218"/>
      <c r="FNH2178" s="218"/>
      <c r="FNI2178" s="218"/>
      <c r="FNJ2178" s="218"/>
      <c r="FNK2178" s="218"/>
      <c r="FNL2178" s="218"/>
      <c r="FNM2178" s="218"/>
      <c r="FNN2178" s="218"/>
      <c r="FNO2178" s="218"/>
      <c r="FNP2178" s="218"/>
      <c r="FNQ2178" s="218"/>
      <c r="FNR2178" s="218"/>
      <c r="FNS2178" s="218"/>
      <c r="FNT2178" s="218"/>
      <c r="FNU2178" s="218"/>
      <c r="FNV2178" s="218"/>
      <c r="FNW2178" s="218"/>
      <c r="FNX2178" s="218"/>
      <c r="FNY2178" s="218"/>
      <c r="FNZ2178" s="218"/>
      <c r="FOA2178" s="218"/>
      <c r="FOB2178" s="218"/>
      <c r="FOC2178" s="218"/>
      <c r="FOD2178" s="218"/>
      <c r="FOE2178" s="218"/>
      <c r="FOF2178" s="218"/>
      <c r="FOG2178" s="218"/>
      <c r="FOH2178" s="218"/>
      <c r="FOI2178" s="218"/>
      <c r="FOJ2178" s="218"/>
      <c r="FOK2178" s="218"/>
      <c r="FOL2178" s="218"/>
      <c r="FOM2178" s="218"/>
      <c r="FON2178" s="218"/>
      <c r="FOO2178" s="218"/>
      <c r="FOP2178" s="218"/>
      <c r="FOQ2178" s="218"/>
      <c r="FOR2178" s="218"/>
      <c r="FOS2178" s="218"/>
      <c r="FOT2178" s="218"/>
      <c r="FOU2178" s="218"/>
      <c r="FOV2178" s="218"/>
      <c r="FOW2178" s="218"/>
      <c r="FOX2178" s="218"/>
      <c r="FOY2178" s="218"/>
      <c r="FOZ2178" s="218"/>
      <c r="FPA2178" s="218"/>
      <c r="FPB2178" s="218"/>
      <c r="FPC2178" s="218"/>
      <c r="FPD2178" s="218"/>
      <c r="FPE2178" s="218"/>
      <c r="FPF2178" s="218"/>
      <c r="FPG2178" s="218"/>
      <c r="FPH2178" s="218"/>
      <c r="FPI2178" s="218"/>
      <c r="FPJ2178" s="218"/>
      <c r="FPK2178" s="218"/>
      <c r="FPL2178" s="218"/>
      <c r="FPM2178" s="218"/>
      <c r="FPN2178" s="218"/>
      <c r="FPO2178" s="218"/>
      <c r="FPP2178" s="218"/>
      <c r="FPQ2178" s="218"/>
      <c r="FPR2178" s="218"/>
      <c r="FPS2178" s="218"/>
      <c r="FPT2178" s="218"/>
      <c r="FPU2178" s="218"/>
      <c r="FPV2178" s="218"/>
      <c r="FPW2178" s="218"/>
      <c r="FPX2178" s="218"/>
      <c r="FPY2178" s="218"/>
      <c r="FPZ2178" s="218"/>
      <c r="FQA2178" s="218"/>
      <c r="FQB2178" s="218"/>
      <c r="FQC2178" s="218"/>
      <c r="FQD2178" s="218"/>
      <c r="FQE2178" s="218"/>
      <c r="FQF2178" s="218"/>
      <c r="FQG2178" s="218"/>
      <c r="FQH2178" s="218"/>
      <c r="FQI2178" s="218"/>
      <c r="FQJ2178" s="218"/>
      <c r="FQK2178" s="218"/>
      <c r="FQL2178" s="218"/>
      <c r="FQM2178" s="218"/>
      <c r="FQN2178" s="218"/>
      <c r="FQO2178" s="218"/>
      <c r="FQP2178" s="218"/>
      <c r="FQQ2178" s="218"/>
      <c r="FQR2178" s="218"/>
      <c r="FQS2178" s="218"/>
      <c r="FQT2178" s="218"/>
      <c r="FQU2178" s="218"/>
      <c r="FQV2178" s="218"/>
      <c r="FQW2178" s="218"/>
      <c r="FQX2178" s="218"/>
      <c r="FQY2178" s="218"/>
      <c r="FQZ2178" s="218"/>
      <c r="FRA2178" s="218"/>
      <c r="FRB2178" s="218"/>
      <c r="FRC2178" s="218"/>
      <c r="FRD2178" s="218"/>
      <c r="FRE2178" s="218"/>
      <c r="FRF2178" s="218"/>
      <c r="FRG2178" s="218"/>
      <c r="FRH2178" s="218"/>
      <c r="FRI2178" s="218"/>
      <c r="FRJ2178" s="218"/>
      <c r="FRK2178" s="218"/>
      <c r="FRL2178" s="218"/>
      <c r="FRM2178" s="218"/>
      <c r="FRN2178" s="218"/>
      <c r="FRO2178" s="218"/>
      <c r="FRP2178" s="218"/>
      <c r="FRQ2178" s="218"/>
      <c r="FRR2178" s="218"/>
      <c r="FRS2178" s="218"/>
      <c r="FRT2178" s="218"/>
      <c r="FRU2178" s="218"/>
      <c r="FRV2178" s="218"/>
      <c r="FRW2178" s="218"/>
      <c r="FRX2178" s="218"/>
      <c r="FRY2178" s="218"/>
      <c r="FRZ2178" s="218"/>
      <c r="FSA2178" s="218"/>
      <c r="FSB2178" s="218"/>
      <c r="FSC2178" s="218"/>
      <c r="FSD2178" s="218"/>
      <c r="FSE2178" s="218"/>
      <c r="FSF2178" s="218"/>
      <c r="FSG2178" s="218"/>
      <c r="FSH2178" s="218"/>
      <c r="FSI2178" s="218"/>
      <c r="FSJ2178" s="218"/>
      <c r="FSK2178" s="218"/>
      <c r="FSL2178" s="218"/>
      <c r="FSM2178" s="218"/>
      <c r="FSN2178" s="218"/>
      <c r="FSO2178" s="218"/>
      <c r="FSP2178" s="218"/>
      <c r="FSQ2178" s="218"/>
      <c r="FSR2178" s="218"/>
      <c r="FSS2178" s="218"/>
      <c r="FST2178" s="218"/>
      <c r="FSU2178" s="218"/>
      <c r="FSV2178" s="218"/>
      <c r="FSW2178" s="218"/>
      <c r="FSX2178" s="218"/>
      <c r="FSY2178" s="218"/>
      <c r="FSZ2178" s="218"/>
      <c r="FTA2178" s="218"/>
      <c r="FTB2178" s="218"/>
      <c r="FTC2178" s="218"/>
      <c r="FTD2178" s="218"/>
      <c r="FTE2178" s="218"/>
      <c r="FTF2178" s="218"/>
      <c r="FTG2178" s="218"/>
      <c r="FTH2178" s="218"/>
      <c r="FTI2178" s="218"/>
      <c r="FTJ2178" s="218"/>
      <c r="FTK2178" s="218"/>
      <c r="FTL2178" s="218"/>
      <c r="FTM2178" s="218"/>
      <c r="FTN2178" s="218"/>
      <c r="FTO2178" s="218"/>
      <c r="FTP2178" s="218"/>
      <c r="FTQ2178" s="218"/>
      <c r="FTR2178" s="218"/>
      <c r="FTS2178" s="218"/>
      <c r="FTT2178" s="218"/>
      <c r="FTU2178" s="218"/>
      <c r="FTV2178" s="218"/>
      <c r="FTW2178" s="218"/>
      <c r="FTX2178" s="218"/>
      <c r="FTY2178" s="218"/>
      <c r="FTZ2178" s="218"/>
      <c r="FUA2178" s="218"/>
      <c r="FUB2178" s="218"/>
      <c r="FUC2178" s="218"/>
      <c r="FUD2178" s="218"/>
      <c r="FUE2178" s="218"/>
      <c r="FUF2178" s="218"/>
      <c r="FUG2178" s="218"/>
      <c r="FUH2178" s="218"/>
      <c r="FUI2178" s="218"/>
      <c r="FUJ2178" s="218"/>
      <c r="FUK2178" s="218"/>
      <c r="FUL2178" s="218"/>
      <c r="FUM2178" s="218"/>
      <c r="FUN2178" s="218"/>
      <c r="FUO2178" s="218"/>
      <c r="FUP2178" s="218"/>
      <c r="FUQ2178" s="218"/>
      <c r="FUR2178" s="218"/>
      <c r="FUS2178" s="218"/>
      <c r="FUT2178" s="218"/>
      <c r="FUU2178" s="218"/>
      <c r="FUV2178" s="218"/>
      <c r="FUW2178" s="218"/>
      <c r="FUX2178" s="218"/>
      <c r="FUY2178" s="218"/>
      <c r="FUZ2178" s="218"/>
      <c r="FVA2178" s="218"/>
      <c r="FVB2178" s="218"/>
      <c r="FVC2178" s="218"/>
      <c r="FVD2178" s="218"/>
      <c r="FVE2178" s="218"/>
      <c r="FVF2178" s="218"/>
      <c r="FVG2178" s="218"/>
      <c r="FVH2178" s="218"/>
      <c r="FVI2178" s="218"/>
      <c r="FVJ2178" s="218"/>
      <c r="FVK2178" s="218"/>
      <c r="FVL2178" s="218"/>
      <c r="FVM2178" s="218"/>
      <c r="FVN2178" s="218"/>
      <c r="FVO2178" s="218"/>
      <c r="FVP2178" s="218"/>
      <c r="FVQ2178" s="218"/>
      <c r="FVR2178" s="218"/>
      <c r="FVS2178" s="218"/>
      <c r="FVT2178" s="218"/>
      <c r="FVU2178" s="218"/>
      <c r="FVV2178" s="218"/>
      <c r="FVW2178" s="218"/>
      <c r="FVX2178" s="218"/>
      <c r="FVY2178" s="218"/>
      <c r="FVZ2178" s="218"/>
      <c r="FWA2178" s="218"/>
      <c r="FWB2178" s="218"/>
      <c r="FWC2178" s="218"/>
      <c r="FWD2178" s="218"/>
      <c r="FWE2178" s="218"/>
      <c r="FWF2178" s="218"/>
      <c r="FWG2178" s="218"/>
      <c r="FWH2178" s="218"/>
      <c r="FWI2178" s="218"/>
      <c r="FWJ2178" s="218"/>
      <c r="FWK2178" s="218"/>
      <c r="FWL2178" s="218"/>
      <c r="FWM2178" s="218"/>
      <c r="FWN2178" s="218"/>
      <c r="FWO2178" s="218"/>
      <c r="FWP2178" s="218"/>
      <c r="FWQ2178" s="218"/>
      <c r="FWR2178" s="218"/>
      <c r="FWS2178" s="218"/>
      <c r="FWT2178" s="218"/>
      <c r="FWU2178" s="218"/>
      <c r="FWV2178" s="218"/>
      <c r="FWW2178" s="218"/>
      <c r="FWX2178" s="218"/>
      <c r="FWY2178" s="218"/>
      <c r="FWZ2178" s="218"/>
      <c r="FXA2178" s="218"/>
      <c r="FXB2178" s="218"/>
      <c r="FXC2178" s="218"/>
      <c r="FXD2178" s="218"/>
      <c r="FXE2178" s="218"/>
      <c r="FXF2178" s="218"/>
      <c r="FXG2178" s="218"/>
      <c r="FXH2178" s="218"/>
      <c r="FXI2178" s="218"/>
      <c r="FXJ2178" s="218"/>
      <c r="FXK2178" s="218"/>
      <c r="FXL2178" s="218"/>
      <c r="FXM2178" s="218"/>
      <c r="FXN2178" s="218"/>
      <c r="FXO2178" s="218"/>
      <c r="FXP2178" s="218"/>
      <c r="FXQ2178" s="218"/>
      <c r="FXR2178" s="218"/>
      <c r="FXS2178" s="218"/>
      <c r="FXT2178" s="218"/>
      <c r="FXU2178" s="218"/>
      <c r="FXV2178" s="218"/>
      <c r="FXW2178" s="218"/>
      <c r="FXX2178" s="218"/>
      <c r="FXY2178" s="218"/>
      <c r="FXZ2178" s="218"/>
      <c r="FYA2178" s="218"/>
      <c r="FYB2178" s="218"/>
      <c r="FYC2178" s="218"/>
      <c r="FYD2178" s="218"/>
      <c r="FYE2178" s="218"/>
      <c r="FYF2178" s="218"/>
      <c r="FYG2178" s="218"/>
      <c r="FYH2178" s="218"/>
      <c r="FYI2178" s="218"/>
      <c r="FYJ2178" s="218"/>
      <c r="FYK2178" s="218"/>
      <c r="FYL2178" s="218"/>
      <c r="FYM2178" s="218"/>
      <c r="FYN2178" s="218"/>
      <c r="FYO2178" s="218"/>
      <c r="FYP2178" s="218"/>
      <c r="FYQ2178" s="218"/>
      <c r="FYR2178" s="218"/>
      <c r="FYS2178" s="218"/>
      <c r="FYT2178" s="218"/>
      <c r="FYU2178" s="218"/>
      <c r="FYV2178" s="218"/>
      <c r="FYW2178" s="218"/>
      <c r="FYX2178" s="218"/>
      <c r="FYY2178" s="218"/>
      <c r="FYZ2178" s="218"/>
      <c r="FZA2178" s="218"/>
      <c r="FZB2178" s="218"/>
      <c r="FZC2178" s="218"/>
      <c r="FZD2178" s="218"/>
      <c r="FZE2178" s="218"/>
      <c r="FZF2178" s="218"/>
      <c r="FZG2178" s="218"/>
      <c r="FZH2178" s="218"/>
      <c r="FZI2178" s="218"/>
      <c r="FZJ2178" s="218"/>
      <c r="FZK2178" s="218"/>
      <c r="FZL2178" s="218"/>
      <c r="FZM2178" s="218"/>
      <c r="FZN2178" s="218"/>
      <c r="FZO2178" s="218"/>
      <c r="FZP2178" s="218"/>
      <c r="FZQ2178" s="218"/>
      <c r="FZR2178" s="218"/>
      <c r="FZS2178" s="218"/>
      <c r="FZT2178" s="218"/>
      <c r="FZU2178" s="218"/>
      <c r="FZV2178" s="218"/>
      <c r="FZW2178" s="218"/>
      <c r="FZX2178" s="218"/>
      <c r="FZY2178" s="218"/>
      <c r="FZZ2178" s="218"/>
      <c r="GAA2178" s="218"/>
      <c r="GAB2178" s="218"/>
      <c r="GAC2178" s="218"/>
      <c r="GAD2178" s="218"/>
      <c r="GAE2178" s="218"/>
      <c r="GAF2178" s="218"/>
      <c r="GAG2178" s="218"/>
      <c r="GAH2178" s="218"/>
      <c r="GAI2178" s="218"/>
      <c r="GAJ2178" s="218"/>
      <c r="GAK2178" s="218"/>
      <c r="GAL2178" s="218"/>
      <c r="GAM2178" s="218"/>
      <c r="GAN2178" s="218"/>
      <c r="GAO2178" s="218"/>
      <c r="GAP2178" s="218"/>
      <c r="GAQ2178" s="218"/>
      <c r="GAR2178" s="218"/>
      <c r="GAS2178" s="218"/>
      <c r="GAT2178" s="218"/>
      <c r="GAU2178" s="218"/>
      <c r="GAV2178" s="218"/>
      <c r="GAW2178" s="218"/>
      <c r="GAX2178" s="218"/>
      <c r="GAY2178" s="218"/>
      <c r="GAZ2178" s="218"/>
      <c r="GBA2178" s="218"/>
      <c r="GBB2178" s="218"/>
      <c r="GBC2178" s="218"/>
      <c r="GBD2178" s="218"/>
      <c r="GBE2178" s="218"/>
      <c r="GBF2178" s="218"/>
      <c r="GBG2178" s="218"/>
      <c r="GBH2178" s="218"/>
      <c r="GBI2178" s="218"/>
      <c r="GBJ2178" s="218"/>
      <c r="GBK2178" s="218"/>
      <c r="GBL2178" s="218"/>
      <c r="GBM2178" s="218"/>
      <c r="GBN2178" s="218"/>
      <c r="GBO2178" s="218"/>
      <c r="GBP2178" s="218"/>
      <c r="GBQ2178" s="218"/>
      <c r="GBR2178" s="218"/>
      <c r="GBS2178" s="218"/>
      <c r="GBT2178" s="218"/>
      <c r="GBU2178" s="218"/>
      <c r="GBV2178" s="218"/>
      <c r="GBW2178" s="218"/>
      <c r="GBX2178" s="218"/>
      <c r="GBY2178" s="218"/>
      <c r="GBZ2178" s="218"/>
      <c r="GCA2178" s="218"/>
      <c r="GCB2178" s="218"/>
      <c r="GCC2178" s="218"/>
      <c r="GCD2178" s="218"/>
      <c r="GCE2178" s="218"/>
      <c r="GCF2178" s="218"/>
      <c r="GCG2178" s="218"/>
      <c r="GCH2178" s="218"/>
      <c r="GCI2178" s="218"/>
      <c r="GCJ2178" s="218"/>
      <c r="GCK2178" s="218"/>
      <c r="GCL2178" s="218"/>
      <c r="GCM2178" s="218"/>
      <c r="GCN2178" s="218"/>
      <c r="GCO2178" s="218"/>
      <c r="GCP2178" s="218"/>
      <c r="GCQ2178" s="218"/>
      <c r="GCR2178" s="218"/>
      <c r="GCS2178" s="218"/>
      <c r="GCT2178" s="218"/>
      <c r="GCU2178" s="218"/>
      <c r="GCV2178" s="218"/>
      <c r="GCW2178" s="218"/>
      <c r="GCX2178" s="218"/>
      <c r="GCY2178" s="218"/>
      <c r="GCZ2178" s="218"/>
      <c r="GDA2178" s="218"/>
      <c r="GDB2178" s="218"/>
      <c r="GDC2178" s="218"/>
      <c r="GDD2178" s="218"/>
      <c r="GDE2178" s="218"/>
      <c r="GDF2178" s="218"/>
      <c r="GDG2178" s="218"/>
      <c r="GDH2178" s="218"/>
      <c r="GDI2178" s="218"/>
      <c r="GDJ2178" s="218"/>
      <c r="GDK2178" s="218"/>
      <c r="GDL2178" s="218"/>
      <c r="GDM2178" s="218"/>
      <c r="GDN2178" s="218"/>
      <c r="GDO2178" s="218"/>
      <c r="GDP2178" s="218"/>
      <c r="GDQ2178" s="218"/>
      <c r="GDR2178" s="218"/>
      <c r="GDS2178" s="218"/>
      <c r="GDT2178" s="218"/>
      <c r="GDU2178" s="218"/>
      <c r="GDV2178" s="218"/>
      <c r="GDW2178" s="218"/>
      <c r="GDX2178" s="218"/>
      <c r="GDY2178" s="218"/>
      <c r="GDZ2178" s="218"/>
      <c r="GEA2178" s="218"/>
      <c r="GEB2178" s="218"/>
      <c r="GEC2178" s="218"/>
      <c r="GED2178" s="218"/>
      <c r="GEE2178" s="218"/>
      <c r="GEF2178" s="218"/>
      <c r="GEG2178" s="218"/>
      <c r="GEH2178" s="218"/>
      <c r="GEI2178" s="218"/>
      <c r="GEJ2178" s="218"/>
      <c r="GEK2178" s="218"/>
      <c r="GEL2178" s="218"/>
      <c r="GEM2178" s="218"/>
      <c r="GEN2178" s="218"/>
      <c r="GEO2178" s="218"/>
      <c r="GEP2178" s="218"/>
      <c r="GEQ2178" s="218"/>
      <c r="GER2178" s="218"/>
      <c r="GES2178" s="218"/>
      <c r="GET2178" s="218"/>
      <c r="GEU2178" s="218"/>
      <c r="GEV2178" s="218"/>
      <c r="GEW2178" s="218"/>
      <c r="GEX2178" s="218"/>
      <c r="GEY2178" s="218"/>
      <c r="GEZ2178" s="218"/>
      <c r="GFA2178" s="218"/>
      <c r="GFB2178" s="218"/>
      <c r="GFC2178" s="218"/>
      <c r="GFD2178" s="218"/>
      <c r="GFE2178" s="218"/>
      <c r="GFF2178" s="218"/>
      <c r="GFG2178" s="218"/>
      <c r="GFH2178" s="218"/>
      <c r="GFI2178" s="218"/>
      <c r="GFJ2178" s="218"/>
      <c r="GFK2178" s="218"/>
      <c r="GFL2178" s="218"/>
      <c r="GFM2178" s="218"/>
      <c r="GFN2178" s="218"/>
      <c r="GFO2178" s="218"/>
      <c r="GFP2178" s="218"/>
      <c r="GFQ2178" s="218"/>
      <c r="GFR2178" s="218"/>
      <c r="GFS2178" s="218"/>
      <c r="GFT2178" s="218"/>
      <c r="GFU2178" s="218"/>
      <c r="GFV2178" s="218"/>
      <c r="GFW2178" s="218"/>
      <c r="GFX2178" s="218"/>
      <c r="GFY2178" s="218"/>
      <c r="GFZ2178" s="218"/>
      <c r="GGA2178" s="218"/>
      <c r="GGB2178" s="218"/>
      <c r="GGC2178" s="218"/>
      <c r="GGD2178" s="218"/>
      <c r="GGE2178" s="218"/>
      <c r="GGF2178" s="218"/>
      <c r="GGG2178" s="218"/>
      <c r="GGH2178" s="218"/>
      <c r="GGI2178" s="218"/>
      <c r="GGJ2178" s="218"/>
      <c r="GGK2178" s="218"/>
      <c r="GGL2178" s="218"/>
      <c r="GGM2178" s="218"/>
      <c r="GGN2178" s="218"/>
      <c r="GGO2178" s="218"/>
      <c r="GGP2178" s="218"/>
      <c r="GGQ2178" s="218"/>
      <c r="GGR2178" s="218"/>
      <c r="GGS2178" s="218"/>
      <c r="GGT2178" s="218"/>
      <c r="GGU2178" s="218"/>
      <c r="GGV2178" s="218"/>
      <c r="GGW2178" s="218"/>
      <c r="GGX2178" s="218"/>
      <c r="GGY2178" s="218"/>
      <c r="GGZ2178" s="218"/>
      <c r="GHA2178" s="218"/>
      <c r="GHB2178" s="218"/>
      <c r="GHC2178" s="218"/>
      <c r="GHD2178" s="218"/>
      <c r="GHE2178" s="218"/>
      <c r="GHF2178" s="218"/>
      <c r="GHG2178" s="218"/>
      <c r="GHH2178" s="218"/>
      <c r="GHI2178" s="218"/>
      <c r="GHJ2178" s="218"/>
      <c r="GHK2178" s="218"/>
      <c r="GHL2178" s="218"/>
      <c r="GHM2178" s="218"/>
      <c r="GHN2178" s="218"/>
      <c r="GHO2178" s="218"/>
      <c r="GHP2178" s="218"/>
      <c r="GHQ2178" s="218"/>
      <c r="GHR2178" s="218"/>
      <c r="GHS2178" s="218"/>
      <c r="GHT2178" s="218"/>
      <c r="GHU2178" s="218"/>
      <c r="GHV2178" s="218"/>
      <c r="GHW2178" s="218"/>
      <c r="GHX2178" s="218"/>
      <c r="GHY2178" s="218"/>
      <c r="GHZ2178" s="218"/>
      <c r="GIA2178" s="218"/>
      <c r="GIB2178" s="218"/>
      <c r="GIC2178" s="218"/>
      <c r="GID2178" s="218"/>
      <c r="GIE2178" s="218"/>
      <c r="GIF2178" s="218"/>
      <c r="GIG2178" s="218"/>
      <c r="GIH2178" s="218"/>
      <c r="GII2178" s="218"/>
      <c r="GIJ2178" s="218"/>
      <c r="GIK2178" s="218"/>
      <c r="GIL2178" s="218"/>
      <c r="GIM2178" s="218"/>
      <c r="GIN2178" s="218"/>
      <c r="GIO2178" s="218"/>
      <c r="GIP2178" s="218"/>
      <c r="GIQ2178" s="218"/>
      <c r="GIR2178" s="218"/>
      <c r="GIS2178" s="218"/>
      <c r="GIT2178" s="218"/>
      <c r="GIU2178" s="218"/>
      <c r="GIV2178" s="218"/>
      <c r="GIW2178" s="218"/>
      <c r="GIX2178" s="218"/>
      <c r="GIY2178" s="218"/>
      <c r="GIZ2178" s="218"/>
      <c r="GJA2178" s="218"/>
      <c r="GJB2178" s="218"/>
      <c r="GJC2178" s="218"/>
      <c r="GJD2178" s="218"/>
      <c r="GJE2178" s="218"/>
      <c r="GJF2178" s="218"/>
      <c r="GJG2178" s="218"/>
      <c r="GJH2178" s="218"/>
      <c r="GJI2178" s="218"/>
      <c r="GJJ2178" s="218"/>
      <c r="GJK2178" s="218"/>
      <c r="GJL2178" s="218"/>
      <c r="GJM2178" s="218"/>
      <c r="GJN2178" s="218"/>
      <c r="GJO2178" s="218"/>
      <c r="GJP2178" s="218"/>
      <c r="GJQ2178" s="218"/>
      <c r="GJR2178" s="218"/>
      <c r="GJS2178" s="218"/>
      <c r="GJT2178" s="218"/>
      <c r="GJU2178" s="218"/>
      <c r="GJV2178" s="218"/>
      <c r="GJW2178" s="218"/>
      <c r="GJX2178" s="218"/>
      <c r="GJY2178" s="218"/>
      <c r="GJZ2178" s="218"/>
      <c r="GKA2178" s="218"/>
      <c r="GKB2178" s="218"/>
      <c r="GKC2178" s="218"/>
      <c r="GKD2178" s="218"/>
      <c r="GKE2178" s="218"/>
      <c r="GKF2178" s="218"/>
      <c r="GKG2178" s="218"/>
      <c r="GKH2178" s="218"/>
      <c r="GKI2178" s="218"/>
      <c r="GKJ2178" s="218"/>
      <c r="GKK2178" s="218"/>
      <c r="GKL2178" s="218"/>
      <c r="GKM2178" s="218"/>
      <c r="GKN2178" s="218"/>
      <c r="GKO2178" s="218"/>
      <c r="GKP2178" s="218"/>
      <c r="GKQ2178" s="218"/>
      <c r="GKR2178" s="218"/>
      <c r="GKS2178" s="218"/>
      <c r="GKT2178" s="218"/>
      <c r="GKU2178" s="218"/>
      <c r="GKV2178" s="218"/>
      <c r="GKW2178" s="218"/>
      <c r="GKX2178" s="218"/>
      <c r="GKY2178" s="218"/>
      <c r="GKZ2178" s="218"/>
      <c r="GLA2178" s="218"/>
      <c r="GLB2178" s="218"/>
      <c r="GLC2178" s="218"/>
      <c r="GLD2178" s="218"/>
      <c r="GLE2178" s="218"/>
      <c r="GLF2178" s="218"/>
      <c r="GLG2178" s="218"/>
      <c r="GLH2178" s="218"/>
      <c r="GLI2178" s="218"/>
      <c r="GLJ2178" s="218"/>
      <c r="GLK2178" s="218"/>
      <c r="GLL2178" s="218"/>
      <c r="GLM2178" s="218"/>
      <c r="GLN2178" s="218"/>
      <c r="GLO2178" s="218"/>
      <c r="GLP2178" s="218"/>
      <c r="GLQ2178" s="218"/>
      <c r="GLR2178" s="218"/>
      <c r="GLS2178" s="218"/>
      <c r="GLT2178" s="218"/>
      <c r="GLU2178" s="218"/>
      <c r="GLV2178" s="218"/>
      <c r="GLW2178" s="218"/>
      <c r="GLX2178" s="218"/>
      <c r="GLY2178" s="218"/>
      <c r="GLZ2178" s="218"/>
      <c r="GMA2178" s="218"/>
      <c r="GMB2178" s="218"/>
      <c r="GMC2178" s="218"/>
      <c r="GMD2178" s="218"/>
      <c r="GME2178" s="218"/>
      <c r="GMF2178" s="218"/>
      <c r="GMG2178" s="218"/>
      <c r="GMH2178" s="218"/>
      <c r="GMI2178" s="218"/>
      <c r="GMJ2178" s="218"/>
      <c r="GMK2178" s="218"/>
      <c r="GML2178" s="218"/>
      <c r="GMM2178" s="218"/>
      <c r="GMN2178" s="218"/>
      <c r="GMO2178" s="218"/>
      <c r="GMP2178" s="218"/>
      <c r="GMQ2178" s="218"/>
      <c r="GMR2178" s="218"/>
      <c r="GMS2178" s="218"/>
      <c r="GMT2178" s="218"/>
      <c r="GMU2178" s="218"/>
      <c r="GMV2178" s="218"/>
      <c r="GMW2178" s="218"/>
      <c r="GMX2178" s="218"/>
      <c r="GMY2178" s="218"/>
      <c r="GMZ2178" s="218"/>
      <c r="GNA2178" s="218"/>
      <c r="GNB2178" s="218"/>
      <c r="GNC2178" s="218"/>
      <c r="GND2178" s="218"/>
      <c r="GNE2178" s="218"/>
      <c r="GNF2178" s="218"/>
      <c r="GNG2178" s="218"/>
      <c r="GNH2178" s="218"/>
      <c r="GNI2178" s="218"/>
      <c r="GNJ2178" s="218"/>
      <c r="GNK2178" s="218"/>
      <c r="GNL2178" s="218"/>
      <c r="GNM2178" s="218"/>
      <c r="GNN2178" s="218"/>
      <c r="GNO2178" s="218"/>
      <c r="GNP2178" s="218"/>
      <c r="GNQ2178" s="218"/>
      <c r="GNR2178" s="218"/>
      <c r="GNS2178" s="218"/>
      <c r="GNT2178" s="218"/>
      <c r="GNU2178" s="218"/>
      <c r="GNV2178" s="218"/>
      <c r="GNW2178" s="218"/>
      <c r="GNX2178" s="218"/>
      <c r="GNY2178" s="218"/>
      <c r="GNZ2178" s="218"/>
      <c r="GOA2178" s="218"/>
      <c r="GOB2178" s="218"/>
      <c r="GOC2178" s="218"/>
      <c r="GOD2178" s="218"/>
      <c r="GOE2178" s="218"/>
      <c r="GOF2178" s="218"/>
      <c r="GOG2178" s="218"/>
      <c r="GOH2178" s="218"/>
      <c r="GOI2178" s="218"/>
      <c r="GOJ2178" s="218"/>
      <c r="GOK2178" s="218"/>
      <c r="GOL2178" s="218"/>
      <c r="GOM2178" s="218"/>
      <c r="GON2178" s="218"/>
      <c r="GOO2178" s="218"/>
      <c r="GOP2178" s="218"/>
      <c r="GOQ2178" s="218"/>
      <c r="GOR2178" s="218"/>
      <c r="GOS2178" s="218"/>
      <c r="GOT2178" s="218"/>
      <c r="GOU2178" s="218"/>
      <c r="GOV2178" s="218"/>
      <c r="GOW2178" s="218"/>
      <c r="GOX2178" s="218"/>
      <c r="GOY2178" s="218"/>
      <c r="GOZ2178" s="218"/>
      <c r="GPA2178" s="218"/>
      <c r="GPB2178" s="218"/>
      <c r="GPC2178" s="218"/>
      <c r="GPD2178" s="218"/>
      <c r="GPE2178" s="218"/>
      <c r="GPF2178" s="218"/>
      <c r="GPG2178" s="218"/>
      <c r="GPH2178" s="218"/>
      <c r="GPI2178" s="218"/>
      <c r="GPJ2178" s="218"/>
      <c r="GPK2178" s="218"/>
      <c r="GPL2178" s="218"/>
      <c r="GPM2178" s="218"/>
      <c r="GPN2178" s="218"/>
      <c r="GPO2178" s="218"/>
      <c r="GPP2178" s="218"/>
      <c r="GPQ2178" s="218"/>
      <c r="GPR2178" s="218"/>
      <c r="GPS2178" s="218"/>
      <c r="GPT2178" s="218"/>
      <c r="GPU2178" s="218"/>
      <c r="GPV2178" s="218"/>
      <c r="GPW2178" s="218"/>
      <c r="GPX2178" s="218"/>
      <c r="GPY2178" s="218"/>
      <c r="GPZ2178" s="218"/>
      <c r="GQA2178" s="218"/>
      <c r="GQB2178" s="218"/>
      <c r="GQC2178" s="218"/>
      <c r="GQD2178" s="218"/>
      <c r="GQE2178" s="218"/>
      <c r="GQF2178" s="218"/>
      <c r="GQG2178" s="218"/>
      <c r="GQH2178" s="218"/>
      <c r="GQI2178" s="218"/>
      <c r="GQJ2178" s="218"/>
      <c r="GQK2178" s="218"/>
      <c r="GQL2178" s="218"/>
      <c r="GQM2178" s="218"/>
      <c r="GQN2178" s="218"/>
      <c r="GQO2178" s="218"/>
      <c r="GQP2178" s="218"/>
      <c r="GQQ2178" s="218"/>
      <c r="GQR2178" s="218"/>
      <c r="GQS2178" s="218"/>
      <c r="GQT2178" s="218"/>
      <c r="GQU2178" s="218"/>
      <c r="GQV2178" s="218"/>
      <c r="GQW2178" s="218"/>
      <c r="GQX2178" s="218"/>
      <c r="GQY2178" s="218"/>
      <c r="GQZ2178" s="218"/>
      <c r="GRA2178" s="218"/>
      <c r="GRB2178" s="218"/>
      <c r="GRC2178" s="218"/>
      <c r="GRD2178" s="218"/>
      <c r="GRE2178" s="218"/>
      <c r="GRF2178" s="218"/>
      <c r="GRG2178" s="218"/>
      <c r="GRH2178" s="218"/>
      <c r="GRI2178" s="218"/>
      <c r="GRJ2178" s="218"/>
      <c r="GRK2178" s="218"/>
      <c r="GRL2178" s="218"/>
      <c r="GRM2178" s="218"/>
      <c r="GRN2178" s="218"/>
      <c r="GRO2178" s="218"/>
      <c r="GRP2178" s="218"/>
      <c r="GRQ2178" s="218"/>
      <c r="GRR2178" s="218"/>
      <c r="GRS2178" s="218"/>
      <c r="GRT2178" s="218"/>
      <c r="GRU2178" s="218"/>
      <c r="GRV2178" s="218"/>
      <c r="GRW2178" s="218"/>
      <c r="GRX2178" s="218"/>
      <c r="GRY2178" s="218"/>
      <c r="GRZ2178" s="218"/>
      <c r="GSA2178" s="218"/>
      <c r="GSB2178" s="218"/>
      <c r="GSC2178" s="218"/>
      <c r="GSD2178" s="218"/>
      <c r="GSE2178" s="218"/>
      <c r="GSF2178" s="218"/>
      <c r="GSG2178" s="218"/>
      <c r="GSH2178" s="218"/>
      <c r="GSI2178" s="218"/>
      <c r="GSJ2178" s="218"/>
      <c r="GSK2178" s="218"/>
      <c r="GSL2178" s="218"/>
      <c r="GSM2178" s="218"/>
      <c r="GSN2178" s="218"/>
      <c r="GSO2178" s="218"/>
      <c r="GSP2178" s="218"/>
      <c r="GSQ2178" s="218"/>
      <c r="GSR2178" s="218"/>
      <c r="GSS2178" s="218"/>
      <c r="GST2178" s="218"/>
      <c r="GSU2178" s="218"/>
      <c r="GSV2178" s="218"/>
      <c r="GSW2178" s="218"/>
      <c r="GSX2178" s="218"/>
      <c r="GSY2178" s="218"/>
      <c r="GSZ2178" s="218"/>
      <c r="GTA2178" s="218"/>
      <c r="GTB2178" s="218"/>
      <c r="GTC2178" s="218"/>
      <c r="GTD2178" s="218"/>
      <c r="GTE2178" s="218"/>
      <c r="GTF2178" s="218"/>
      <c r="GTG2178" s="218"/>
      <c r="GTH2178" s="218"/>
      <c r="GTI2178" s="218"/>
      <c r="GTJ2178" s="218"/>
      <c r="GTK2178" s="218"/>
      <c r="GTL2178" s="218"/>
      <c r="GTM2178" s="218"/>
      <c r="GTN2178" s="218"/>
      <c r="GTO2178" s="218"/>
      <c r="GTP2178" s="218"/>
      <c r="GTQ2178" s="218"/>
      <c r="GTR2178" s="218"/>
      <c r="GTS2178" s="218"/>
      <c r="GTT2178" s="218"/>
      <c r="GTU2178" s="218"/>
      <c r="GTV2178" s="218"/>
      <c r="GTW2178" s="218"/>
      <c r="GTX2178" s="218"/>
      <c r="GTY2178" s="218"/>
      <c r="GTZ2178" s="218"/>
      <c r="GUA2178" s="218"/>
      <c r="GUB2178" s="218"/>
      <c r="GUC2178" s="218"/>
      <c r="GUD2178" s="218"/>
      <c r="GUE2178" s="218"/>
      <c r="GUF2178" s="218"/>
      <c r="GUG2178" s="218"/>
      <c r="GUH2178" s="218"/>
      <c r="GUI2178" s="218"/>
      <c r="GUJ2178" s="218"/>
      <c r="GUK2178" s="218"/>
      <c r="GUL2178" s="218"/>
      <c r="GUM2178" s="218"/>
      <c r="GUN2178" s="218"/>
      <c r="GUO2178" s="218"/>
      <c r="GUP2178" s="218"/>
      <c r="GUQ2178" s="218"/>
      <c r="GUR2178" s="218"/>
      <c r="GUS2178" s="218"/>
      <c r="GUT2178" s="218"/>
      <c r="GUU2178" s="218"/>
      <c r="GUV2178" s="218"/>
      <c r="GUW2178" s="218"/>
      <c r="GUX2178" s="218"/>
      <c r="GUY2178" s="218"/>
      <c r="GUZ2178" s="218"/>
      <c r="GVA2178" s="218"/>
      <c r="GVB2178" s="218"/>
      <c r="GVC2178" s="218"/>
      <c r="GVD2178" s="218"/>
      <c r="GVE2178" s="218"/>
      <c r="GVF2178" s="218"/>
      <c r="GVG2178" s="218"/>
      <c r="GVH2178" s="218"/>
      <c r="GVI2178" s="218"/>
      <c r="GVJ2178" s="218"/>
      <c r="GVK2178" s="218"/>
      <c r="GVL2178" s="218"/>
      <c r="GVM2178" s="218"/>
      <c r="GVN2178" s="218"/>
      <c r="GVO2178" s="218"/>
      <c r="GVP2178" s="218"/>
      <c r="GVQ2178" s="218"/>
      <c r="GVR2178" s="218"/>
      <c r="GVS2178" s="218"/>
      <c r="GVT2178" s="218"/>
      <c r="GVU2178" s="218"/>
      <c r="GVV2178" s="218"/>
      <c r="GVW2178" s="218"/>
      <c r="GVX2178" s="218"/>
      <c r="GVY2178" s="218"/>
      <c r="GVZ2178" s="218"/>
      <c r="GWA2178" s="218"/>
      <c r="GWB2178" s="218"/>
      <c r="GWC2178" s="218"/>
      <c r="GWD2178" s="218"/>
      <c r="GWE2178" s="218"/>
      <c r="GWF2178" s="218"/>
      <c r="GWG2178" s="218"/>
      <c r="GWH2178" s="218"/>
      <c r="GWI2178" s="218"/>
      <c r="GWJ2178" s="218"/>
      <c r="GWK2178" s="218"/>
      <c r="GWL2178" s="218"/>
      <c r="GWM2178" s="218"/>
      <c r="GWN2178" s="218"/>
      <c r="GWO2178" s="218"/>
      <c r="GWP2178" s="218"/>
      <c r="GWQ2178" s="218"/>
      <c r="GWR2178" s="218"/>
      <c r="GWS2178" s="218"/>
      <c r="GWT2178" s="218"/>
      <c r="GWU2178" s="218"/>
      <c r="GWV2178" s="218"/>
      <c r="GWW2178" s="218"/>
      <c r="GWX2178" s="218"/>
      <c r="GWY2178" s="218"/>
      <c r="GWZ2178" s="218"/>
      <c r="GXA2178" s="218"/>
      <c r="GXB2178" s="218"/>
      <c r="GXC2178" s="218"/>
      <c r="GXD2178" s="218"/>
      <c r="GXE2178" s="218"/>
      <c r="GXF2178" s="218"/>
      <c r="GXG2178" s="218"/>
      <c r="GXH2178" s="218"/>
      <c r="GXI2178" s="218"/>
      <c r="GXJ2178" s="218"/>
      <c r="GXK2178" s="218"/>
      <c r="GXL2178" s="218"/>
      <c r="GXM2178" s="218"/>
      <c r="GXN2178" s="218"/>
      <c r="GXO2178" s="218"/>
      <c r="GXP2178" s="218"/>
      <c r="GXQ2178" s="218"/>
      <c r="GXR2178" s="218"/>
      <c r="GXS2178" s="218"/>
      <c r="GXT2178" s="218"/>
      <c r="GXU2178" s="218"/>
      <c r="GXV2178" s="218"/>
      <c r="GXW2178" s="218"/>
      <c r="GXX2178" s="218"/>
      <c r="GXY2178" s="218"/>
      <c r="GXZ2178" s="218"/>
      <c r="GYA2178" s="218"/>
      <c r="GYB2178" s="218"/>
      <c r="GYC2178" s="218"/>
      <c r="GYD2178" s="218"/>
      <c r="GYE2178" s="218"/>
      <c r="GYF2178" s="218"/>
      <c r="GYG2178" s="218"/>
      <c r="GYH2178" s="218"/>
      <c r="GYI2178" s="218"/>
      <c r="GYJ2178" s="218"/>
      <c r="GYK2178" s="218"/>
      <c r="GYL2178" s="218"/>
      <c r="GYM2178" s="218"/>
      <c r="GYN2178" s="218"/>
      <c r="GYO2178" s="218"/>
      <c r="GYP2178" s="218"/>
      <c r="GYQ2178" s="218"/>
      <c r="GYR2178" s="218"/>
      <c r="GYS2178" s="218"/>
      <c r="GYT2178" s="218"/>
      <c r="GYU2178" s="218"/>
      <c r="GYV2178" s="218"/>
      <c r="GYW2178" s="218"/>
      <c r="GYX2178" s="218"/>
      <c r="GYY2178" s="218"/>
      <c r="GYZ2178" s="218"/>
      <c r="GZA2178" s="218"/>
      <c r="GZB2178" s="218"/>
      <c r="GZC2178" s="218"/>
      <c r="GZD2178" s="218"/>
      <c r="GZE2178" s="218"/>
      <c r="GZF2178" s="218"/>
      <c r="GZG2178" s="218"/>
      <c r="GZH2178" s="218"/>
      <c r="GZI2178" s="218"/>
      <c r="GZJ2178" s="218"/>
      <c r="GZK2178" s="218"/>
      <c r="GZL2178" s="218"/>
      <c r="GZM2178" s="218"/>
      <c r="GZN2178" s="218"/>
      <c r="GZO2178" s="218"/>
      <c r="GZP2178" s="218"/>
      <c r="GZQ2178" s="218"/>
      <c r="GZR2178" s="218"/>
      <c r="GZS2178" s="218"/>
      <c r="GZT2178" s="218"/>
      <c r="GZU2178" s="218"/>
      <c r="GZV2178" s="218"/>
      <c r="GZW2178" s="218"/>
      <c r="GZX2178" s="218"/>
      <c r="GZY2178" s="218"/>
      <c r="GZZ2178" s="218"/>
      <c r="HAA2178" s="218"/>
      <c r="HAB2178" s="218"/>
      <c r="HAC2178" s="218"/>
      <c r="HAD2178" s="218"/>
      <c r="HAE2178" s="218"/>
      <c r="HAF2178" s="218"/>
      <c r="HAG2178" s="218"/>
      <c r="HAH2178" s="218"/>
      <c r="HAI2178" s="218"/>
      <c r="HAJ2178" s="218"/>
      <c r="HAK2178" s="218"/>
      <c r="HAL2178" s="218"/>
      <c r="HAM2178" s="218"/>
      <c r="HAN2178" s="218"/>
      <c r="HAO2178" s="218"/>
      <c r="HAP2178" s="218"/>
      <c r="HAQ2178" s="218"/>
      <c r="HAR2178" s="218"/>
      <c r="HAS2178" s="218"/>
      <c r="HAT2178" s="218"/>
      <c r="HAU2178" s="218"/>
      <c r="HAV2178" s="218"/>
      <c r="HAW2178" s="218"/>
      <c r="HAX2178" s="218"/>
      <c r="HAY2178" s="218"/>
      <c r="HAZ2178" s="218"/>
      <c r="HBA2178" s="218"/>
      <c r="HBB2178" s="218"/>
      <c r="HBC2178" s="218"/>
      <c r="HBD2178" s="218"/>
      <c r="HBE2178" s="218"/>
      <c r="HBF2178" s="218"/>
      <c r="HBG2178" s="218"/>
      <c r="HBH2178" s="218"/>
      <c r="HBI2178" s="218"/>
      <c r="HBJ2178" s="218"/>
      <c r="HBK2178" s="218"/>
      <c r="HBL2178" s="218"/>
      <c r="HBM2178" s="218"/>
      <c r="HBN2178" s="218"/>
      <c r="HBO2178" s="218"/>
      <c r="HBP2178" s="218"/>
      <c r="HBQ2178" s="218"/>
      <c r="HBR2178" s="218"/>
      <c r="HBS2178" s="218"/>
      <c r="HBT2178" s="218"/>
      <c r="HBU2178" s="218"/>
      <c r="HBV2178" s="218"/>
      <c r="HBW2178" s="218"/>
      <c r="HBX2178" s="218"/>
      <c r="HBY2178" s="218"/>
      <c r="HBZ2178" s="218"/>
      <c r="HCA2178" s="218"/>
      <c r="HCB2178" s="218"/>
      <c r="HCC2178" s="218"/>
      <c r="HCD2178" s="218"/>
      <c r="HCE2178" s="218"/>
      <c r="HCF2178" s="218"/>
      <c r="HCG2178" s="218"/>
      <c r="HCH2178" s="218"/>
      <c r="HCI2178" s="218"/>
      <c r="HCJ2178" s="218"/>
      <c r="HCK2178" s="218"/>
      <c r="HCL2178" s="218"/>
      <c r="HCM2178" s="218"/>
      <c r="HCN2178" s="218"/>
      <c r="HCO2178" s="218"/>
      <c r="HCP2178" s="218"/>
      <c r="HCQ2178" s="218"/>
      <c r="HCR2178" s="218"/>
      <c r="HCS2178" s="218"/>
      <c r="HCT2178" s="218"/>
      <c r="HCU2178" s="218"/>
      <c r="HCV2178" s="218"/>
      <c r="HCW2178" s="218"/>
      <c r="HCX2178" s="218"/>
      <c r="HCY2178" s="218"/>
      <c r="HCZ2178" s="218"/>
      <c r="HDA2178" s="218"/>
      <c r="HDB2178" s="218"/>
      <c r="HDC2178" s="218"/>
      <c r="HDD2178" s="218"/>
      <c r="HDE2178" s="218"/>
      <c r="HDF2178" s="218"/>
      <c r="HDG2178" s="218"/>
      <c r="HDH2178" s="218"/>
      <c r="HDI2178" s="218"/>
      <c r="HDJ2178" s="218"/>
      <c r="HDK2178" s="218"/>
      <c r="HDL2178" s="218"/>
      <c r="HDM2178" s="218"/>
      <c r="HDN2178" s="218"/>
      <c r="HDO2178" s="218"/>
      <c r="HDP2178" s="218"/>
      <c r="HDQ2178" s="218"/>
      <c r="HDR2178" s="218"/>
      <c r="HDS2178" s="218"/>
      <c r="HDT2178" s="218"/>
      <c r="HDU2178" s="218"/>
      <c r="HDV2178" s="218"/>
      <c r="HDW2178" s="218"/>
      <c r="HDX2178" s="218"/>
      <c r="HDY2178" s="218"/>
      <c r="HDZ2178" s="218"/>
      <c r="HEA2178" s="218"/>
      <c r="HEB2178" s="218"/>
      <c r="HEC2178" s="218"/>
      <c r="HED2178" s="218"/>
      <c r="HEE2178" s="218"/>
      <c r="HEF2178" s="218"/>
      <c r="HEG2178" s="218"/>
      <c r="HEH2178" s="218"/>
      <c r="HEI2178" s="218"/>
      <c r="HEJ2178" s="218"/>
      <c r="HEK2178" s="218"/>
      <c r="HEL2178" s="218"/>
      <c r="HEM2178" s="218"/>
      <c r="HEN2178" s="218"/>
      <c r="HEO2178" s="218"/>
      <c r="HEP2178" s="218"/>
      <c r="HEQ2178" s="218"/>
      <c r="HER2178" s="218"/>
      <c r="HES2178" s="218"/>
      <c r="HET2178" s="218"/>
      <c r="HEU2178" s="218"/>
      <c r="HEV2178" s="218"/>
      <c r="HEW2178" s="218"/>
      <c r="HEX2178" s="218"/>
      <c r="HEY2178" s="218"/>
      <c r="HEZ2178" s="218"/>
      <c r="HFA2178" s="218"/>
      <c r="HFB2178" s="218"/>
      <c r="HFC2178" s="218"/>
      <c r="HFD2178" s="218"/>
      <c r="HFE2178" s="218"/>
      <c r="HFF2178" s="218"/>
      <c r="HFG2178" s="218"/>
      <c r="HFH2178" s="218"/>
      <c r="HFI2178" s="218"/>
      <c r="HFJ2178" s="218"/>
      <c r="HFK2178" s="218"/>
      <c r="HFL2178" s="218"/>
      <c r="HFM2178" s="218"/>
      <c r="HFN2178" s="218"/>
      <c r="HFO2178" s="218"/>
      <c r="HFP2178" s="218"/>
      <c r="HFQ2178" s="218"/>
      <c r="HFR2178" s="218"/>
      <c r="HFS2178" s="218"/>
      <c r="HFT2178" s="218"/>
      <c r="HFU2178" s="218"/>
      <c r="HFV2178" s="218"/>
      <c r="HFW2178" s="218"/>
      <c r="HFX2178" s="218"/>
      <c r="HFY2178" s="218"/>
      <c r="HFZ2178" s="218"/>
      <c r="HGA2178" s="218"/>
      <c r="HGB2178" s="218"/>
      <c r="HGC2178" s="218"/>
      <c r="HGD2178" s="218"/>
      <c r="HGE2178" s="218"/>
      <c r="HGF2178" s="218"/>
      <c r="HGG2178" s="218"/>
      <c r="HGH2178" s="218"/>
      <c r="HGI2178" s="218"/>
      <c r="HGJ2178" s="218"/>
      <c r="HGK2178" s="218"/>
      <c r="HGL2178" s="218"/>
      <c r="HGM2178" s="218"/>
      <c r="HGN2178" s="218"/>
      <c r="HGO2178" s="218"/>
      <c r="HGP2178" s="218"/>
      <c r="HGQ2178" s="218"/>
      <c r="HGR2178" s="218"/>
      <c r="HGS2178" s="218"/>
      <c r="HGT2178" s="218"/>
      <c r="HGU2178" s="218"/>
      <c r="HGV2178" s="218"/>
      <c r="HGW2178" s="218"/>
      <c r="HGX2178" s="218"/>
      <c r="HGY2178" s="218"/>
      <c r="HGZ2178" s="218"/>
      <c r="HHA2178" s="218"/>
      <c r="HHB2178" s="218"/>
      <c r="HHC2178" s="218"/>
      <c r="HHD2178" s="218"/>
      <c r="HHE2178" s="218"/>
      <c r="HHF2178" s="218"/>
      <c r="HHG2178" s="218"/>
      <c r="HHH2178" s="218"/>
      <c r="HHI2178" s="218"/>
      <c r="HHJ2178" s="218"/>
      <c r="HHK2178" s="218"/>
      <c r="HHL2178" s="218"/>
      <c r="HHM2178" s="218"/>
      <c r="HHN2178" s="218"/>
      <c r="HHO2178" s="218"/>
      <c r="HHP2178" s="218"/>
      <c r="HHQ2178" s="218"/>
      <c r="HHR2178" s="218"/>
      <c r="HHS2178" s="218"/>
      <c r="HHT2178" s="218"/>
      <c r="HHU2178" s="218"/>
      <c r="HHV2178" s="218"/>
      <c r="HHW2178" s="218"/>
      <c r="HHX2178" s="218"/>
      <c r="HHY2178" s="218"/>
      <c r="HHZ2178" s="218"/>
      <c r="HIA2178" s="218"/>
      <c r="HIB2178" s="218"/>
      <c r="HIC2178" s="218"/>
      <c r="HID2178" s="218"/>
      <c r="HIE2178" s="218"/>
      <c r="HIF2178" s="218"/>
      <c r="HIG2178" s="218"/>
      <c r="HIH2178" s="218"/>
      <c r="HII2178" s="218"/>
      <c r="HIJ2178" s="218"/>
      <c r="HIK2178" s="218"/>
      <c r="HIL2178" s="218"/>
      <c r="HIM2178" s="218"/>
      <c r="HIN2178" s="218"/>
      <c r="HIO2178" s="218"/>
      <c r="HIP2178" s="218"/>
      <c r="HIQ2178" s="218"/>
      <c r="HIR2178" s="218"/>
      <c r="HIS2178" s="218"/>
      <c r="HIT2178" s="218"/>
      <c r="HIU2178" s="218"/>
      <c r="HIV2178" s="218"/>
      <c r="HIW2178" s="218"/>
      <c r="HIX2178" s="218"/>
      <c r="HIY2178" s="218"/>
      <c r="HIZ2178" s="218"/>
      <c r="HJA2178" s="218"/>
      <c r="HJB2178" s="218"/>
      <c r="HJC2178" s="218"/>
      <c r="HJD2178" s="218"/>
      <c r="HJE2178" s="218"/>
      <c r="HJF2178" s="218"/>
      <c r="HJG2178" s="218"/>
      <c r="HJH2178" s="218"/>
      <c r="HJI2178" s="218"/>
      <c r="HJJ2178" s="218"/>
      <c r="HJK2178" s="218"/>
      <c r="HJL2178" s="218"/>
      <c r="HJM2178" s="218"/>
      <c r="HJN2178" s="218"/>
      <c r="HJO2178" s="218"/>
      <c r="HJP2178" s="218"/>
      <c r="HJQ2178" s="218"/>
      <c r="HJR2178" s="218"/>
      <c r="HJS2178" s="218"/>
      <c r="HJT2178" s="218"/>
      <c r="HJU2178" s="218"/>
      <c r="HJV2178" s="218"/>
      <c r="HJW2178" s="218"/>
      <c r="HJX2178" s="218"/>
      <c r="HJY2178" s="218"/>
      <c r="HJZ2178" s="218"/>
      <c r="HKA2178" s="218"/>
      <c r="HKB2178" s="218"/>
      <c r="HKC2178" s="218"/>
      <c r="HKD2178" s="218"/>
      <c r="HKE2178" s="218"/>
      <c r="HKF2178" s="218"/>
      <c r="HKG2178" s="218"/>
      <c r="HKH2178" s="218"/>
      <c r="HKI2178" s="218"/>
      <c r="HKJ2178" s="218"/>
      <c r="HKK2178" s="218"/>
      <c r="HKL2178" s="218"/>
      <c r="HKM2178" s="218"/>
      <c r="HKN2178" s="218"/>
      <c r="HKO2178" s="218"/>
      <c r="HKP2178" s="218"/>
      <c r="HKQ2178" s="218"/>
      <c r="HKR2178" s="218"/>
      <c r="HKS2178" s="218"/>
      <c r="HKT2178" s="218"/>
      <c r="HKU2178" s="218"/>
      <c r="HKV2178" s="218"/>
      <c r="HKW2178" s="218"/>
      <c r="HKX2178" s="218"/>
      <c r="HKY2178" s="218"/>
      <c r="HKZ2178" s="218"/>
      <c r="HLA2178" s="218"/>
      <c r="HLB2178" s="218"/>
      <c r="HLC2178" s="218"/>
      <c r="HLD2178" s="218"/>
      <c r="HLE2178" s="218"/>
      <c r="HLF2178" s="218"/>
      <c r="HLG2178" s="218"/>
      <c r="HLH2178" s="218"/>
      <c r="HLI2178" s="218"/>
      <c r="HLJ2178" s="218"/>
      <c r="HLK2178" s="218"/>
      <c r="HLL2178" s="218"/>
      <c r="HLM2178" s="218"/>
      <c r="HLN2178" s="218"/>
      <c r="HLO2178" s="218"/>
      <c r="HLP2178" s="218"/>
      <c r="HLQ2178" s="218"/>
      <c r="HLR2178" s="218"/>
      <c r="HLS2178" s="218"/>
      <c r="HLT2178" s="218"/>
      <c r="HLU2178" s="218"/>
      <c r="HLV2178" s="218"/>
      <c r="HLW2178" s="218"/>
      <c r="HLX2178" s="218"/>
      <c r="HLY2178" s="218"/>
      <c r="HLZ2178" s="218"/>
      <c r="HMA2178" s="218"/>
      <c r="HMB2178" s="218"/>
      <c r="HMC2178" s="218"/>
      <c r="HMD2178" s="218"/>
      <c r="HME2178" s="218"/>
      <c r="HMF2178" s="218"/>
      <c r="HMG2178" s="218"/>
      <c r="HMH2178" s="218"/>
      <c r="HMI2178" s="218"/>
      <c r="HMJ2178" s="218"/>
      <c r="HMK2178" s="218"/>
      <c r="HML2178" s="218"/>
      <c r="HMM2178" s="218"/>
      <c r="HMN2178" s="218"/>
      <c r="HMO2178" s="218"/>
      <c r="HMP2178" s="218"/>
      <c r="HMQ2178" s="218"/>
      <c r="HMR2178" s="218"/>
      <c r="HMS2178" s="218"/>
      <c r="HMT2178" s="218"/>
      <c r="HMU2178" s="218"/>
      <c r="HMV2178" s="218"/>
      <c r="HMW2178" s="218"/>
      <c r="HMX2178" s="218"/>
      <c r="HMY2178" s="218"/>
      <c r="HMZ2178" s="218"/>
      <c r="HNA2178" s="218"/>
      <c r="HNB2178" s="218"/>
      <c r="HNC2178" s="218"/>
      <c r="HND2178" s="218"/>
      <c r="HNE2178" s="218"/>
      <c r="HNF2178" s="218"/>
      <c r="HNG2178" s="218"/>
      <c r="HNH2178" s="218"/>
      <c r="HNI2178" s="218"/>
      <c r="HNJ2178" s="218"/>
      <c r="HNK2178" s="218"/>
      <c r="HNL2178" s="218"/>
      <c r="HNM2178" s="218"/>
      <c r="HNN2178" s="218"/>
      <c r="HNO2178" s="218"/>
      <c r="HNP2178" s="218"/>
      <c r="HNQ2178" s="218"/>
      <c r="HNR2178" s="218"/>
      <c r="HNS2178" s="218"/>
      <c r="HNT2178" s="218"/>
      <c r="HNU2178" s="218"/>
      <c r="HNV2178" s="218"/>
      <c r="HNW2178" s="218"/>
      <c r="HNX2178" s="218"/>
      <c r="HNY2178" s="218"/>
      <c r="HNZ2178" s="218"/>
      <c r="HOA2178" s="218"/>
      <c r="HOB2178" s="218"/>
      <c r="HOC2178" s="218"/>
      <c r="HOD2178" s="218"/>
      <c r="HOE2178" s="218"/>
      <c r="HOF2178" s="218"/>
      <c r="HOG2178" s="218"/>
      <c r="HOH2178" s="218"/>
      <c r="HOI2178" s="218"/>
      <c r="HOJ2178" s="218"/>
      <c r="HOK2178" s="218"/>
      <c r="HOL2178" s="218"/>
      <c r="HOM2178" s="218"/>
      <c r="HON2178" s="218"/>
      <c r="HOO2178" s="218"/>
      <c r="HOP2178" s="218"/>
      <c r="HOQ2178" s="218"/>
      <c r="HOR2178" s="218"/>
      <c r="HOS2178" s="218"/>
      <c r="HOT2178" s="218"/>
      <c r="HOU2178" s="218"/>
      <c r="HOV2178" s="218"/>
      <c r="HOW2178" s="218"/>
      <c r="HOX2178" s="218"/>
      <c r="HOY2178" s="218"/>
      <c r="HOZ2178" s="218"/>
      <c r="HPA2178" s="218"/>
      <c r="HPB2178" s="218"/>
      <c r="HPC2178" s="218"/>
      <c r="HPD2178" s="218"/>
      <c r="HPE2178" s="218"/>
      <c r="HPF2178" s="218"/>
      <c r="HPG2178" s="218"/>
      <c r="HPH2178" s="218"/>
      <c r="HPI2178" s="218"/>
      <c r="HPJ2178" s="218"/>
      <c r="HPK2178" s="218"/>
      <c r="HPL2178" s="218"/>
      <c r="HPM2178" s="218"/>
      <c r="HPN2178" s="218"/>
      <c r="HPO2178" s="218"/>
      <c r="HPP2178" s="218"/>
      <c r="HPQ2178" s="218"/>
      <c r="HPR2178" s="218"/>
      <c r="HPS2178" s="218"/>
      <c r="HPT2178" s="218"/>
      <c r="HPU2178" s="218"/>
      <c r="HPV2178" s="218"/>
      <c r="HPW2178" s="218"/>
      <c r="HPX2178" s="218"/>
      <c r="HPY2178" s="218"/>
      <c r="HPZ2178" s="218"/>
      <c r="HQA2178" s="218"/>
      <c r="HQB2178" s="218"/>
      <c r="HQC2178" s="218"/>
      <c r="HQD2178" s="218"/>
      <c r="HQE2178" s="218"/>
      <c r="HQF2178" s="218"/>
      <c r="HQG2178" s="218"/>
      <c r="HQH2178" s="218"/>
      <c r="HQI2178" s="218"/>
      <c r="HQJ2178" s="218"/>
      <c r="HQK2178" s="218"/>
      <c r="HQL2178" s="218"/>
      <c r="HQM2178" s="218"/>
      <c r="HQN2178" s="218"/>
      <c r="HQO2178" s="218"/>
      <c r="HQP2178" s="218"/>
      <c r="HQQ2178" s="218"/>
      <c r="HQR2178" s="218"/>
      <c r="HQS2178" s="218"/>
      <c r="HQT2178" s="218"/>
      <c r="HQU2178" s="218"/>
      <c r="HQV2178" s="218"/>
      <c r="HQW2178" s="218"/>
      <c r="HQX2178" s="218"/>
      <c r="HQY2178" s="218"/>
      <c r="HQZ2178" s="218"/>
      <c r="HRA2178" s="218"/>
      <c r="HRB2178" s="218"/>
      <c r="HRC2178" s="218"/>
      <c r="HRD2178" s="218"/>
      <c r="HRE2178" s="218"/>
      <c r="HRF2178" s="218"/>
      <c r="HRG2178" s="218"/>
      <c r="HRH2178" s="218"/>
      <c r="HRI2178" s="218"/>
      <c r="HRJ2178" s="218"/>
      <c r="HRK2178" s="218"/>
      <c r="HRL2178" s="218"/>
      <c r="HRM2178" s="218"/>
      <c r="HRN2178" s="218"/>
      <c r="HRO2178" s="218"/>
      <c r="HRP2178" s="218"/>
      <c r="HRQ2178" s="218"/>
      <c r="HRR2178" s="218"/>
      <c r="HRS2178" s="218"/>
      <c r="HRT2178" s="218"/>
      <c r="HRU2178" s="218"/>
      <c r="HRV2178" s="218"/>
      <c r="HRW2178" s="218"/>
      <c r="HRX2178" s="218"/>
      <c r="HRY2178" s="218"/>
      <c r="HRZ2178" s="218"/>
      <c r="HSA2178" s="218"/>
      <c r="HSB2178" s="218"/>
      <c r="HSC2178" s="218"/>
      <c r="HSD2178" s="218"/>
      <c r="HSE2178" s="218"/>
      <c r="HSF2178" s="218"/>
      <c r="HSG2178" s="218"/>
      <c r="HSH2178" s="218"/>
      <c r="HSI2178" s="218"/>
      <c r="HSJ2178" s="218"/>
      <c r="HSK2178" s="218"/>
      <c r="HSL2178" s="218"/>
      <c r="HSM2178" s="218"/>
      <c r="HSN2178" s="218"/>
      <c r="HSO2178" s="218"/>
      <c r="HSP2178" s="218"/>
      <c r="HSQ2178" s="218"/>
      <c r="HSR2178" s="218"/>
      <c r="HSS2178" s="218"/>
      <c r="HST2178" s="218"/>
      <c r="HSU2178" s="218"/>
      <c r="HSV2178" s="218"/>
      <c r="HSW2178" s="218"/>
      <c r="HSX2178" s="218"/>
      <c r="HSY2178" s="218"/>
      <c r="HSZ2178" s="218"/>
      <c r="HTA2178" s="218"/>
      <c r="HTB2178" s="218"/>
      <c r="HTC2178" s="218"/>
      <c r="HTD2178" s="218"/>
      <c r="HTE2178" s="218"/>
      <c r="HTF2178" s="218"/>
      <c r="HTG2178" s="218"/>
      <c r="HTH2178" s="218"/>
      <c r="HTI2178" s="218"/>
      <c r="HTJ2178" s="218"/>
      <c r="HTK2178" s="218"/>
      <c r="HTL2178" s="218"/>
      <c r="HTM2178" s="218"/>
      <c r="HTN2178" s="218"/>
      <c r="HTO2178" s="218"/>
      <c r="HTP2178" s="218"/>
      <c r="HTQ2178" s="218"/>
      <c r="HTR2178" s="218"/>
      <c r="HTS2178" s="218"/>
      <c r="HTT2178" s="218"/>
      <c r="HTU2178" s="218"/>
      <c r="HTV2178" s="218"/>
      <c r="HTW2178" s="218"/>
      <c r="HTX2178" s="218"/>
      <c r="HTY2178" s="218"/>
      <c r="HTZ2178" s="218"/>
      <c r="HUA2178" s="218"/>
      <c r="HUB2178" s="218"/>
      <c r="HUC2178" s="218"/>
      <c r="HUD2178" s="218"/>
      <c r="HUE2178" s="218"/>
      <c r="HUF2178" s="218"/>
      <c r="HUG2178" s="218"/>
      <c r="HUH2178" s="218"/>
      <c r="HUI2178" s="218"/>
      <c r="HUJ2178" s="218"/>
      <c r="HUK2178" s="218"/>
      <c r="HUL2178" s="218"/>
      <c r="HUM2178" s="218"/>
      <c r="HUN2178" s="218"/>
      <c r="HUO2178" s="218"/>
      <c r="HUP2178" s="218"/>
      <c r="HUQ2178" s="218"/>
      <c r="HUR2178" s="218"/>
      <c r="HUS2178" s="218"/>
      <c r="HUT2178" s="218"/>
      <c r="HUU2178" s="218"/>
      <c r="HUV2178" s="218"/>
      <c r="HUW2178" s="218"/>
      <c r="HUX2178" s="218"/>
      <c r="HUY2178" s="218"/>
      <c r="HUZ2178" s="218"/>
      <c r="HVA2178" s="218"/>
      <c r="HVB2178" s="218"/>
      <c r="HVC2178" s="218"/>
      <c r="HVD2178" s="218"/>
      <c r="HVE2178" s="218"/>
      <c r="HVF2178" s="218"/>
      <c r="HVG2178" s="218"/>
      <c r="HVH2178" s="218"/>
      <c r="HVI2178" s="218"/>
      <c r="HVJ2178" s="218"/>
      <c r="HVK2178" s="218"/>
      <c r="HVL2178" s="218"/>
      <c r="HVM2178" s="218"/>
      <c r="HVN2178" s="218"/>
      <c r="HVO2178" s="218"/>
      <c r="HVP2178" s="218"/>
      <c r="HVQ2178" s="218"/>
      <c r="HVR2178" s="218"/>
      <c r="HVS2178" s="218"/>
      <c r="HVT2178" s="218"/>
      <c r="HVU2178" s="218"/>
      <c r="HVV2178" s="218"/>
      <c r="HVW2178" s="218"/>
      <c r="HVX2178" s="218"/>
      <c r="HVY2178" s="218"/>
      <c r="HVZ2178" s="218"/>
      <c r="HWA2178" s="218"/>
      <c r="HWB2178" s="218"/>
      <c r="HWC2178" s="218"/>
      <c r="HWD2178" s="218"/>
      <c r="HWE2178" s="218"/>
      <c r="HWF2178" s="218"/>
      <c r="HWG2178" s="218"/>
      <c r="HWH2178" s="218"/>
      <c r="HWI2178" s="218"/>
      <c r="HWJ2178" s="218"/>
      <c r="HWK2178" s="218"/>
      <c r="HWL2178" s="218"/>
      <c r="HWM2178" s="218"/>
      <c r="HWN2178" s="218"/>
      <c r="HWO2178" s="218"/>
      <c r="HWP2178" s="218"/>
      <c r="HWQ2178" s="218"/>
      <c r="HWR2178" s="218"/>
      <c r="HWS2178" s="218"/>
      <c r="HWT2178" s="218"/>
      <c r="HWU2178" s="218"/>
      <c r="HWV2178" s="218"/>
      <c r="HWW2178" s="218"/>
      <c r="HWX2178" s="218"/>
      <c r="HWY2178" s="218"/>
      <c r="HWZ2178" s="218"/>
      <c r="HXA2178" s="218"/>
      <c r="HXB2178" s="218"/>
      <c r="HXC2178" s="218"/>
      <c r="HXD2178" s="218"/>
      <c r="HXE2178" s="218"/>
      <c r="HXF2178" s="218"/>
      <c r="HXG2178" s="218"/>
      <c r="HXH2178" s="218"/>
      <c r="HXI2178" s="218"/>
      <c r="HXJ2178" s="218"/>
      <c r="HXK2178" s="218"/>
      <c r="HXL2178" s="218"/>
      <c r="HXM2178" s="218"/>
      <c r="HXN2178" s="218"/>
      <c r="HXO2178" s="218"/>
      <c r="HXP2178" s="218"/>
      <c r="HXQ2178" s="218"/>
      <c r="HXR2178" s="218"/>
      <c r="HXS2178" s="218"/>
      <c r="HXT2178" s="218"/>
      <c r="HXU2178" s="218"/>
      <c r="HXV2178" s="218"/>
      <c r="HXW2178" s="218"/>
      <c r="HXX2178" s="218"/>
      <c r="HXY2178" s="218"/>
      <c r="HXZ2178" s="218"/>
      <c r="HYA2178" s="218"/>
      <c r="HYB2178" s="218"/>
      <c r="HYC2178" s="218"/>
      <c r="HYD2178" s="218"/>
      <c r="HYE2178" s="218"/>
      <c r="HYF2178" s="218"/>
      <c r="HYG2178" s="218"/>
      <c r="HYH2178" s="218"/>
      <c r="HYI2178" s="218"/>
      <c r="HYJ2178" s="218"/>
      <c r="HYK2178" s="218"/>
      <c r="HYL2178" s="218"/>
      <c r="HYM2178" s="218"/>
      <c r="HYN2178" s="218"/>
      <c r="HYO2178" s="218"/>
      <c r="HYP2178" s="218"/>
      <c r="HYQ2178" s="218"/>
      <c r="HYR2178" s="218"/>
      <c r="HYS2178" s="218"/>
      <c r="HYT2178" s="218"/>
      <c r="HYU2178" s="218"/>
      <c r="HYV2178" s="218"/>
      <c r="HYW2178" s="218"/>
      <c r="HYX2178" s="218"/>
      <c r="HYY2178" s="218"/>
      <c r="HYZ2178" s="218"/>
      <c r="HZA2178" s="218"/>
      <c r="HZB2178" s="218"/>
      <c r="HZC2178" s="218"/>
      <c r="HZD2178" s="218"/>
      <c r="HZE2178" s="218"/>
      <c r="HZF2178" s="218"/>
      <c r="HZG2178" s="218"/>
      <c r="HZH2178" s="218"/>
      <c r="HZI2178" s="218"/>
      <c r="HZJ2178" s="218"/>
      <c r="HZK2178" s="218"/>
      <c r="HZL2178" s="218"/>
      <c r="HZM2178" s="218"/>
      <c r="HZN2178" s="218"/>
      <c r="HZO2178" s="218"/>
      <c r="HZP2178" s="218"/>
      <c r="HZQ2178" s="218"/>
      <c r="HZR2178" s="218"/>
      <c r="HZS2178" s="218"/>
      <c r="HZT2178" s="218"/>
      <c r="HZU2178" s="218"/>
      <c r="HZV2178" s="218"/>
      <c r="HZW2178" s="218"/>
      <c r="HZX2178" s="218"/>
      <c r="HZY2178" s="218"/>
      <c r="HZZ2178" s="218"/>
      <c r="IAA2178" s="218"/>
      <c r="IAB2178" s="218"/>
      <c r="IAC2178" s="218"/>
      <c r="IAD2178" s="218"/>
      <c r="IAE2178" s="218"/>
      <c r="IAF2178" s="218"/>
      <c r="IAG2178" s="218"/>
      <c r="IAH2178" s="218"/>
      <c r="IAI2178" s="218"/>
      <c r="IAJ2178" s="218"/>
      <c r="IAK2178" s="218"/>
      <c r="IAL2178" s="218"/>
      <c r="IAM2178" s="218"/>
      <c r="IAN2178" s="218"/>
      <c r="IAO2178" s="218"/>
      <c r="IAP2178" s="218"/>
      <c r="IAQ2178" s="218"/>
      <c r="IAR2178" s="218"/>
      <c r="IAS2178" s="218"/>
      <c r="IAT2178" s="218"/>
      <c r="IAU2178" s="218"/>
      <c r="IAV2178" s="218"/>
      <c r="IAW2178" s="218"/>
      <c r="IAX2178" s="218"/>
      <c r="IAY2178" s="218"/>
      <c r="IAZ2178" s="218"/>
      <c r="IBA2178" s="218"/>
      <c r="IBB2178" s="218"/>
      <c r="IBC2178" s="218"/>
      <c r="IBD2178" s="218"/>
      <c r="IBE2178" s="218"/>
      <c r="IBF2178" s="218"/>
      <c r="IBG2178" s="218"/>
      <c r="IBH2178" s="218"/>
      <c r="IBI2178" s="218"/>
      <c r="IBJ2178" s="218"/>
      <c r="IBK2178" s="218"/>
      <c r="IBL2178" s="218"/>
      <c r="IBM2178" s="218"/>
      <c r="IBN2178" s="218"/>
      <c r="IBO2178" s="218"/>
      <c r="IBP2178" s="218"/>
      <c r="IBQ2178" s="218"/>
      <c r="IBR2178" s="218"/>
      <c r="IBS2178" s="218"/>
      <c r="IBT2178" s="218"/>
      <c r="IBU2178" s="218"/>
      <c r="IBV2178" s="218"/>
      <c r="IBW2178" s="218"/>
      <c r="IBX2178" s="218"/>
      <c r="IBY2178" s="218"/>
      <c r="IBZ2178" s="218"/>
      <c r="ICA2178" s="218"/>
      <c r="ICB2178" s="218"/>
      <c r="ICC2178" s="218"/>
      <c r="ICD2178" s="218"/>
      <c r="ICE2178" s="218"/>
      <c r="ICF2178" s="218"/>
      <c r="ICG2178" s="218"/>
      <c r="ICH2178" s="218"/>
      <c r="ICI2178" s="218"/>
      <c r="ICJ2178" s="218"/>
      <c r="ICK2178" s="218"/>
      <c r="ICL2178" s="218"/>
      <c r="ICM2178" s="218"/>
      <c r="ICN2178" s="218"/>
      <c r="ICO2178" s="218"/>
      <c r="ICP2178" s="218"/>
      <c r="ICQ2178" s="218"/>
      <c r="ICR2178" s="218"/>
      <c r="ICS2178" s="218"/>
      <c r="ICT2178" s="218"/>
      <c r="ICU2178" s="218"/>
      <c r="ICV2178" s="218"/>
      <c r="ICW2178" s="218"/>
      <c r="ICX2178" s="218"/>
      <c r="ICY2178" s="218"/>
      <c r="ICZ2178" s="218"/>
      <c r="IDA2178" s="218"/>
      <c r="IDB2178" s="218"/>
      <c r="IDC2178" s="218"/>
      <c r="IDD2178" s="218"/>
      <c r="IDE2178" s="218"/>
      <c r="IDF2178" s="218"/>
      <c r="IDG2178" s="218"/>
      <c r="IDH2178" s="218"/>
      <c r="IDI2178" s="218"/>
      <c r="IDJ2178" s="218"/>
      <c r="IDK2178" s="218"/>
      <c r="IDL2178" s="218"/>
      <c r="IDM2178" s="218"/>
      <c r="IDN2178" s="218"/>
      <c r="IDO2178" s="218"/>
      <c r="IDP2178" s="218"/>
      <c r="IDQ2178" s="218"/>
      <c r="IDR2178" s="218"/>
      <c r="IDS2178" s="218"/>
      <c r="IDT2178" s="218"/>
      <c r="IDU2178" s="218"/>
      <c r="IDV2178" s="218"/>
      <c r="IDW2178" s="218"/>
      <c r="IDX2178" s="218"/>
      <c r="IDY2178" s="218"/>
      <c r="IDZ2178" s="218"/>
      <c r="IEA2178" s="218"/>
      <c r="IEB2178" s="218"/>
      <c r="IEC2178" s="218"/>
      <c r="IED2178" s="218"/>
      <c r="IEE2178" s="218"/>
      <c r="IEF2178" s="218"/>
      <c r="IEG2178" s="218"/>
      <c r="IEH2178" s="218"/>
      <c r="IEI2178" s="218"/>
      <c r="IEJ2178" s="218"/>
      <c r="IEK2178" s="218"/>
      <c r="IEL2178" s="218"/>
      <c r="IEM2178" s="218"/>
      <c r="IEN2178" s="218"/>
      <c r="IEO2178" s="218"/>
      <c r="IEP2178" s="218"/>
      <c r="IEQ2178" s="218"/>
      <c r="IER2178" s="218"/>
      <c r="IES2178" s="218"/>
      <c r="IET2178" s="218"/>
      <c r="IEU2178" s="218"/>
      <c r="IEV2178" s="218"/>
      <c r="IEW2178" s="218"/>
      <c r="IEX2178" s="218"/>
      <c r="IEY2178" s="218"/>
      <c r="IEZ2178" s="218"/>
      <c r="IFA2178" s="218"/>
      <c r="IFB2178" s="218"/>
      <c r="IFC2178" s="218"/>
      <c r="IFD2178" s="218"/>
      <c r="IFE2178" s="218"/>
      <c r="IFF2178" s="218"/>
      <c r="IFG2178" s="218"/>
      <c r="IFH2178" s="218"/>
      <c r="IFI2178" s="218"/>
      <c r="IFJ2178" s="218"/>
      <c r="IFK2178" s="218"/>
      <c r="IFL2178" s="218"/>
      <c r="IFM2178" s="218"/>
      <c r="IFN2178" s="218"/>
      <c r="IFO2178" s="218"/>
      <c r="IFP2178" s="218"/>
      <c r="IFQ2178" s="218"/>
      <c r="IFR2178" s="218"/>
      <c r="IFS2178" s="218"/>
      <c r="IFT2178" s="218"/>
      <c r="IFU2178" s="218"/>
      <c r="IFV2178" s="218"/>
      <c r="IFW2178" s="218"/>
      <c r="IFX2178" s="218"/>
      <c r="IFY2178" s="218"/>
      <c r="IFZ2178" s="218"/>
      <c r="IGA2178" s="218"/>
      <c r="IGB2178" s="218"/>
      <c r="IGC2178" s="218"/>
      <c r="IGD2178" s="218"/>
      <c r="IGE2178" s="218"/>
      <c r="IGF2178" s="218"/>
      <c r="IGG2178" s="218"/>
      <c r="IGH2178" s="218"/>
      <c r="IGI2178" s="218"/>
      <c r="IGJ2178" s="218"/>
      <c r="IGK2178" s="218"/>
      <c r="IGL2178" s="218"/>
      <c r="IGM2178" s="218"/>
      <c r="IGN2178" s="218"/>
      <c r="IGO2178" s="218"/>
      <c r="IGP2178" s="218"/>
      <c r="IGQ2178" s="218"/>
      <c r="IGR2178" s="218"/>
      <c r="IGS2178" s="218"/>
      <c r="IGT2178" s="218"/>
      <c r="IGU2178" s="218"/>
      <c r="IGV2178" s="218"/>
      <c r="IGW2178" s="218"/>
      <c r="IGX2178" s="218"/>
      <c r="IGY2178" s="218"/>
      <c r="IGZ2178" s="218"/>
      <c r="IHA2178" s="218"/>
      <c r="IHB2178" s="218"/>
      <c r="IHC2178" s="218"/>
      <c r="IHD2178" s="218"/>
      <c r="IHE2178" s="218"/>
      <c r="IHF2178" s="218"/>
      <c r="IHG2178" s="218"/>
      <c r="IHH2178" s="218"/>
      <c r="IHI2178" s="218"/>
      <c r="IHJ2178" s="218"/>
      <c r="IHK2178" s="218"/>
      <c r="IHL2178" s="218"/>
      <c r="IHM2178" s="218"/>
      <c r="IHN2178" s="218"/>
      <c r="IHO2178" s="218"/>
      <c r="IHP2178" s="218"/>
      <c r="IHQ2178" s="218"/>
      <c r="IHR2178" s="218"/>
      <c r="IHS2178" s="218"/>
      <c r="IHT2178" s="218"/>
      <c r="IHU2178" s="218"/>
      <c r="IHV2178" s="218"/>
      <c r="IHW2178" s="218"/>
      <c r="IHX2178" s="218"/>
      <c r="IHY2178" s="218"/>
      <c r="IHZ2178" s="218"/>
      <c r="IIA2178" s="218"/>
      <c r="IIB2178" s="218"/>
      <c r="IIC2178" s="218"/>
      <c r="IID2178" s="218"/>
      <c r="IIE2178" s="218"/>
      <c r="IIF2178" s="218"/>
      <c r="IIG2178" s="218"/>
      <c r="IIH2178" s="218"/>
      <c r="III2178" s="218"/>
      <c r="IIJ2178" s="218"/>
      <c r="IIK2178" s="218"/>
      <c r="IIL2178" s="218"/>
      <c r="IIM2178" s="218"/>
      <c r="IIN2178" s="218"/>
      <c r="IIO2178" s="218"/>
      <c r="IIP2178" s="218"/>
      <c r="IIQ2178" s="218"/>
      <c r="IIR2178" s="218"/>
      <c r="IIS2178" s="218"/>
      <c r="IIT2178" s="218"/>
      <c r="IIU2178" s="218"/>
      <c r="IIV2178" s="218"/>
      <c r="IIW2178" s="218"/>
      <c r="IIX2178" s="218"/>
      <c r="IIY2178" s="218"/>
      <c r="IIZ2178" s="218"/>
      <c r="IJA2178" s="218"/>
      <c r="IJB2178" s="218"/>
      <c r="IJC2178" s="218"/>
      <c r="IJD2178" s="218"/>
      <c r="IJE2178" s="218"/>
      <c r="IJF2178" s="218"/>
      <c r="IJG2178" s="218"/>
      <c r="IJH2178" s="218"/>
      <c r="IJI2178" s="218"/>
      <c r="IJJ2178" s="218"/>
      <c r="IJK2178" s="218"/>
      <c r="IJL2178" s="218"/>
      <c r="IJM2178" s="218"/>
      <c r="IJN2178" s="218"/>
      <c r="IJO2178" s="218"/>
      <c r="IJP2178" s="218"/>
      <c r="IJQ2178" s="218"/>
      <c r="IJR2178" s="218"/>
      <c r="IJS2178" s="218"/>
      <c r="IJT2178" s="218"/>
      <c r="IJU2178" s="218"/>
      <c r="IJV2178" s="218"/>
      <c r="IJW2178" s="218"/>
      <c r="IJX2178" s="218"/>
      <c r="IJY2178" s="218"/>
      <c r="IJZ2178" s="218"/>
      <c r="IKA2178" s="218"/>
      <c r="IKB2178" s="218"/>
      <c r="IKC2178" s="218"/>
      <c r="IKD2178" s="218"/>
      <c r="IKE2178" s="218"/>
      <c r="IKF2178" s="218"/>
      <c r="IKG2178" s="218"/>
      <c r="IKH2178" s="218"/>
      <c r="IKI2178" s="218"/>
      <c r="IKJ2178" s="218"/>
      <c r="IKK2178" s="218"/>
      <c r="IKL2178" s="218"/>
      <c r="IKM2178" s="218"/>
      <c r="IKN2178" s="218"/>
      <c r="IKO2178" s="218"/>
      <c r="IKP2178" s="218"/>
      <c r="IKQ2178" s="218"/>
      <c r="IKR2178" s="218"/>
      <c r="IKS2178" s="218"/>
      <c r="IKT2178" s="218"/>
      <c r="IKU2178" s="218"/>
      <c r="IKV2178" s="218"/>
      <c r="IKW2178" s="218"/>
      <c r="IKX2178" s="218"/>
      <c r="IKY2178" s="218"/>
      <c r="IKZ2178" s="218"/>
      <c r="ILA2178" s="218"/>
      <c r="ILB2178" s="218"/>
      <c r="ILC2178" s="218"/>
      <c r="ILD2178" s="218"/>
      <c r="ILE2178" s="218"/>
      <c r="ILF2178" s="218"/>
      <c r="ILG2178" s="218"/>
      <c r="ILH2178" s="218"/>
      <c r="ILI2178" s="218"/>
      <c r="ILJ2178" s="218"/>
      <c r="ILK2178" s="218"/>
      <c r="ILL2178" s="218"/>
      <c r="ILM2178" s="218"/>
      <c r="ILN2178" s="218"/>
      <c r="ILO2178" s="218"/>
      <c r="ILP2178" s="218"/>
      <c r="ILQ2178" s="218"/>
      <c r="ILR2178" s="218"/>
      <c r="ILS2178" s="218"/>
      <c r="ILT2178" s="218"/>
      <c r="ILU2178" s="218"/>
      <c r="ILV2178" s="218"/>
      <c r="ILW2178" s="218"/>
      <c r="ILX2178" s="218"/>
      <c r="ILY2178" s="218"/>
      <c r="ILZ2178" s="218"/>
      <c r="IMA2178" s="218"/>
      <c r="IMB2178" s="218"/>
      <c r="IMC2178" s="218"/>
      <c r="IMD2178" s="218"/>
      <c r="IME2178" s="218"/>
      <c r="IMF2178" s="218"/>
      <c r="IMG2178" s="218"/>
      <c r="IMH2178" s="218"/>
      <c r="IMI2178" s="218"/>
      <c r="IMJ2178" s="218"/>
      <c r="IMK2178" s="218"/>
      <c r="IML2178" s="218"/>
      <c r="IMM2178" s="218"/>
      <c r="IMN2178" s="218"/>
      <c r="IMO2178" s="218"/>
      <c r="IMP2178" s="218"/>
      <c r="IMQ2178" s="218"/>
      <c r="IMR2178" s="218"/>
      <c r="IMS2178" s="218"/>
      <c r="IMT2178" s="218"/>
      <c r="IMU2178" s="218"/>
      <c r="IMV2178" s="218"/>
      <c r="IMW2178" s="218"/>
      <c r="IMX2178" s="218"/>
      <c r="IMY2178" s="218"/>
      <c r="IMZ2178" s="218"/>
      <c r="INA2178" s="218"/>
      <c r="INB2178" s="218"/>
      <c r="INC2178" s="218"/>
      <c r="IND2178" s="218"/>
      <c r="INE2178" s="218"/>
      <c r="INF2178" s="218"/>
      <c r="ING2178" s="218"/>
      <c r="INH2178" s="218"/>
      <c r="INI2178" s="218"/>
      <c r="INJ2178" s="218"/>
      <c r="INK2178" s="218"/>
      <c r="INL2178" s="218"/>
      <c r="INM2178" s="218"/>
      <c r="INN2178" s="218"/>
      <c r="INO2178" s="218"/>
      <c r="INP2178" s="218"/>
      <c r="INQ2178" s="218"/>
      <c r="INR2178" s="218"/>
      <c r="INS2178" s="218"/>
      <c r="INT2178" s="218"/>
      <c r="INU2178" s="218"/>
      <c r="INV2178" s="218"/>
      <c r="INW2178" s="218"/>
      <c r="INX2178" s="218"/>
      <c r="INY2178" s="218"/>
      <c r="INZ2178" s="218"/>
      <c r="IOA2178" s="218"/>
      <c r="IOB2178" s="218"/>
      <c r="IOC2178" s="218"/>
      <c r="IOD2178" s="218"/>
      <c r="IOE2178" s="218"/>
      <c r="IOF2178" s="218"/>
      <c r="IOG2178" s="218"/>
      <c r="IOH2178" s="218"/>
      <c r="IOI2178" s="218"/>
      <c r="IOJ2178" s="218"/>
      <c r="IOK2178" s="218"/>
      <c r="IOL2178" s="218"/>
      <c r="IOM2178" s="218"/>
      <c r="ION2178" s="218"/>
      <c r="IOO2178" s="218"/>
      <c r="IOP2178" s="218"/>
      <c r="IOQ2178" s="218"/>
      <c r="IOR2178" s="218"/>
      <c r="IOS2178" s="218"/>
      <c r="IOT2178" s="218"/>
      <c r="IOU2178" s="218"/>
      <c r="IOV2178" s="218"/>
      <c r="IOW2178" s="218"/>
      <c r="IOX2178" s="218"/>
      <c r="IOY2178" s="218"/>
      <c r="IOZ2178" s="218"/>
      <c r="IPA2178" s="218"/>
      <c r="IPB2178" s="218"/>
      <c r="IPC2178" s="218"/>
      <c r="IPD2178" s="218"/>
      <c r="IPE2178" s="218"/>
      <c r="IPF2178" s="218"/>
      <c r="IPG2178" s="218"/>
      <c r="IPH2178" s="218"/>
      <c r="IPI2178" s="218"/>
      <c r="IPJ2178" s="218"/>
      <c r="IPK2178" s="218"/>
      <c r="IPL2178" s="218"/>
      <c r="IPM2178" s="218"/>
      <c r="IPN2178" s="218"/>
      <c r="IPO2178" s="218"/>
      <c r="IPP2178" s="218"/>
      <c r="IPQ2178" s="218"/>
      <c r="IPR2178" s="218"/>
      <c r="IPS2178" s="218"/>
      <c r="IPT2178" s="218"/>
      <c r="IPU2178" s="218"/>
      <c r="IPV2178" s="218"/>
      <c r="IPW2178" s="218"/>
      <c r="IPX2178" s="218"/>
      <c r="IPY2178" s="218"/>
      <c r="IPZ2178" s="218"/>
      <c r="IQA2178" s="218"/>
      <c r="IQB2178" s="218"/>
      <c r="IQC2178" s="218"/>
      <c r="IQD2178" s="218"/>
      <c r="IQE2178" s="218"/>
      <c r="IQF2178" s="218"/>
      <c r="IQG2178" s="218"/>
      <c r="IQH2178" s="218"/>
      <c r="IQI2178" s="218"/>
      <c r="IQJ2178" s="218"/>
      <c r="IQK2178" s="218"/>
      <c r="IQL2178" s="218"/>
      <c r="IQM2178" s="218"/>
      <c r="IQN2178" s="218"/>
      <c r="IQO2178" s="218"/>
      <c r="IQP2178" s="218"/>
      <c r="IQQ2178" s="218"/>
      <c r="IQR2178" s="218"/>
      <c r="IQS2178" s="218"/>
      <c r="IQT2178" s="218"/>
      <c r="IQU2178" s="218"/>
      <c r="IQV2178" s="218"/>
      <c r="IQW2178" s="218"/>
      <c r="IQX2178" s="218"/>
      <c r="IQY2178" s="218"/>
      <c r="IQZ2178" s="218"/>
      <c r="IRA2178" s="218"/>
      <c r="IRB2178" s="218"/>
      <c r="IRC2178" s="218"/>
      <c r="IRD2178" s="218"/>
      <c r="IRE2178" s="218"/>
      <c r="IRF2178" s="218"/>
      <c r="IRG2178" s="218"/>
      <c r="IRH2178" s="218"/>
      <c r="IRI2178" s="218"/>
      <c r="IRJ2178" s="218"/>
      <c r="IRK2178" s="218"/>
      <c r="IRL2178" s="218"/>
      <c r="IRM2178" s="218"/>
      <c r="IRN2178" s="218"/>
      <c r="IRO2178" s="218"/>
      <c r="IRP2178" s="218"/>
      <c r="IRQ2178" s="218"/>
      <c r="IRR2178" s="218"/>
      <c r="IRS2178" s="218"/>
      <c r="IRT2178" s="218"/>
      <c r="IRU2178" s="218"/>
      <c r="IRV2178" s="218"/>
      <c r="IRW2178" s="218"/>
      <c r="IRX2178" s="218"/>
      <c r="IRY2178" s="218"/>
      <c r="IRZ2178" s="218"/>
      <c r="ISA2178" s="218"/>
      <c r="ISB2178" s="218"/>
      <c r="ISC2178" s="218"/>
      <c r="ISD2178" s="218"/>
      <c r="ISE2178" s="218"/>
      <c r="ISF2178" s="218"/>
      <c r="ISG2178" s="218"/>
      <c r="ISH2178" s="218"/>
      <c r="ISI2178" s="218"/>
      <c r="ISJ2178" s="218"/>
      <c r="ISK2178" s="218"/>
      <c r="ISL2178" s="218"/>
      <c r="ISM2178" s="218"/>
      <c r="ISN2178" s="218"/>
      <c r="ISO2178" s="218"/>
      <c r="ISP2178" s="218"/>
      <c r="ISQ2178" s="218"/>
      <c r="ISR2178" s="218"/>
      <c r="ISS2178" s="218"/>
      <c r="IST2178" s="218"/>
      <c r="ISU2178" s="218"/>
      <c r="ISV2178" s="218"/>
      <c r="ISW2178" s="218"/>
      <c r="ISX2178" s="218"/>
      <c r="ISY2178" s="218"/>
      <c r="ISZ2178" s="218"/>
      <c r="ITA2178" s="218"/>
      <c r="ITB2178" s="218"/>
      <c r="ITC2178" s="218"/>
      <c r="ITD2178" s="218"/>
      <c r="ITE2178" s="218"/>
      <c r="ITF2178" s="218"/>
      <c r="ITG2178" s="218"/>
      <c r="ITH2178" s="218"/>
      <c r="ITI2178" s="218"/>
      <c r="ITJ2178" s="218"/>
      <c r="ITK2178" s="218"/>
      <c r="ITL2178" s="218"/>
      <c r="ITM2178" s="218"/>
      <c r="ITN2178" s="218"/>
      <c r="ITO2178" s="218"/>
      <c r="ITP2178" s="218"/>
      <c r="ITQ2178" s="218"/>
      <c r="ITR2178" s="218"/>
      <c r="ITS2178" s="218"/>
      <c r="ITT2178" s="218"/>
      <c r="ITU2178" s="218"/>
      <c r="ITV2178" s="218"/>
      <c r="ITW2178" s="218"/>
      <c r="ITX2178" s="218"/>
      <c r="ITY2178" s="218"/>
      <c r="ITZ2178" s="218"/>
      <c r="IUA2178" s="218"/>
      <c r="IUB2178" s="218"/>
      <c r="IUC2178" s="218"/>
      <c r="IUD2178" s="218"/>
      <c r="IUE2178" s="218"/>
      <c r="IUF2178" s="218"/>
      <c r="IUG2178" s="218"/>
      <c r="IUH2178" s="218"/>
      <c r="IUI2178" s="218"/>
      <c r="IUJ2178" s="218"/>
      <c r="IUK2178" s="218"/>
      <c r="IUL2178" s="218"/>
      <c r="IUM2178" s="218"/>
      <c r="IUN2178" s="218"/>
      <c r="IUO2178" s="218"/>
      <c r="IUP2178" s="218"/>
      <c r="IUQ2178" s="218"/>
      <c r="IUR2178" s="218"/>
      <c r="IUS2178" s="218"/>
      <c r="IUT2178" s="218"/>
      <c r="IUU2178" s="218"/>
      <c r="IUV2178" s="218"/>
      <c r="IUW2178" s="218"/>
      <c r="IUX2178" s="218"/>
      <c r="IUY2178" s="218"/>
      <c r="IUZ2178" s="218"/>
      <c r="IVA2178" s="218"/>
      <c r="IVB2178" s="218"/>
      <c r="IVC2178" s="218"/>
      <c r="IVD2178" s="218"/>
      <c r="IVE2178" s="218"/>
      <c r="IVF2178" s="218"/>
      <c r="IVG2178" s="218"/>
      <c r="IVH2178" s="218"/>
      <c r="IVI2178" s="218"/>
      <c r="IVJ2178" s="218"/>
      <c r="IVK2178" s="218"/>
      <c r="IVL2178" s="218"/>
      <c r="IVM2178" s="218"/>
      <c r="IVN2178" s="218"/>
      <c r="IVO2178" s="218"/>
      <c r="IVP2178" s="218"/>
      <c r="IVQ2178" s="218"/>
      <c r="IVR2178" s="218"/>
      <c r="IVS2178" s="218"/>
      <c r="IVT2178" s="218"/>
      <c r="IVU2178" s="218"/>
      <c r="IVV2178" s="218"/>
      <c r="IVW2178" s="218"/>
      <c r="IVX2178" s="218"/>
      <c r="IVY2178" s="218"/>
      <c r="IVZ2178" s="218"/>
      <c r="IWA2178" s="218"/>
      <c r="IWB2178" s="218"/>
      <c r="IWC2178" s="218"/>
      <c r="IWD2178" s="218"/>
      <c r="IWE2178" s="218"/>
      <c r="IWF2178" s="218"/>
      <c r="IWG2178" s="218"/>
      <c r="IWH2178" s="218"/>
      <c r="IWI2178" s="218"/>
      <c r="IWJ2178" s="218"/>
      <c r="IWK2178" s="218"/>
      <c r="IWL2178" s="218"/>
      <c r="IWM2178" s="218"/>
      <c r="IWN2178" s="218"/>
      <c r="IWO2178" s="218"/>
      <c r="IWP2178" s="218"/>
      <c r="IWQ2178" s="218"/>
      <c r="IWR2178" s="218"/>
      <c r="IWS2178" s="218"/>
      <c r="IWT2178" s="218"/>
      <c r="IWU2178" s="218"/>
      <c r="IWV2178" s="218"/>
      <c r="IWW2178" s="218"/>
      <c r="IWX2178" s="218"/>
      <c r="IWY2178" s="218"/>
      <c r="IWZ2178" s="218"/>
      <c r="IXA2178" s="218"/>
      <c r="IXB2178" s="218"/>
      <c r="IXC2178" s="218"/>
      <c r="IXD2178" s="218"/>
      <c r="IXE2178" s="218"/>
      <c r="IXF2178" s="218"/>
      <c r="IXG2178" s="218"/>
      <c r="IXH2178" s="218"/>
      <c r="IXI2178" s="218"/>
      <c r="IXJ2178" s="218"/>
      <c r="IXK2178" s="218"/>
      <c r="IXL2178" s="218"/>
      <c r="IXM2178" s="218"/>
      <c r="IXN2178" s="218"/>
      <c r="IXO2178" s="218"/>
      <c r="IXP2178" s="218"/>
      <c r="IXQ2178" s="218"/>
      <c r="IXR2178" s="218"/>
      <c r="IXS2178" s="218"/>
      <c r="IXT2178" s="218"/>
      <c r="IXU2178" s="218"/>
      <c r="IXV2178" s="218"/>
      <c r="IXW2178" s="218"/>
      <c r="IXX2178" s="218"/>
      <c r="IXY2178" s="218"/>
      <c r="IXZ2178" s="218"/>
      <c r="IYA2178" s="218"/>
      <c r="IYB2178" s="218"/>
      <c r="IYC2178" s="218"/>
      <c r="IYD2178" s="218"/>
      <c r="IYE2178" s="218"/>
      <c r="IYF2178" s="218"/>
      <c r="IYG2178" s="218"/>
      <c r="IYH2178" s="218"/>
      <c r="IYI2178" s="218"/>
      <c r="IYJ2178" s="218"/>
      <c r="IYK2178" s="218"/>
      <c r="IYL2178" s="218"/>
      <c r="IYM2178" s="218"/>
      <c r="IYN2178" s="218"/>
      <c r="IYO2178" s="218"/>
      <c r="IYP2178" s="218"/>
      <c r="IYQ2178" s="218"/>
      <c r="IYR2178" s="218"/>
      <c r="IYS2178" s="218"/>
      <c r="IYT2178" s="218"/>
      <c r="IYU2178" s="218"/>
      <c r="IYV2178" s="218"/>
      <c r="IYW2178" s="218"/>
      <c r="IYX2178" s="218"/>
      <c r="IYY2178" s="218"/>
      <c r="IYZ2178" s="218"/>
      <c r="IZA2178" s="218"/>
      <c r="IZB2178" s="218"/>
      <c r="IZC2178" s="218"/>
      <c r="IZD2178" s="218"/>
      <c r="IZE2178" s="218"/>
      <c r="IZF2178" s="218"/>
      <c r="IZG2178" s="218"/>
      <c r="IZH2178" s="218"/>
      <c r="IZI2178" s="218"/>
      <c r="IZJ2178" s="218"/>
      <c r="IZK2178" s="218"/>
      <c r="IZL2178" s="218"/>
      <c r="IZM2178" s="218"/>
      <c r="IZN2178" s="218"/>
      <c r="IZO2178" s="218"/>
      <c r="IZP2178" s="218"/>
      <c r="IZQ2178" s="218"/>
      <c r="IZR2178" s="218"/>
      <c r="IZS2178" s="218"/>
      <c r="IZT2178" s="218"/>
      <c r="IZU2178" s="218"/>
      <c r="IZV2178" s="218"/>
      <c r="IZW2178" s="218"/>
      <c r="IZX2178" s="218"/>
      <c r="IZY2178" s="218"/>
      <c r="IZZ2178" s="218"/>
      <c r="JAA2178" s="218"/>
      <c r="JAB2178" s="218"/>
      <c r="JAC2178" s="218"/>
      <c r="JAD2178" s="218"/>
      <c r="JAE2178" s="218"/>
      <c r="JAF2178" s="218"/>
      <c r="JAG2178" s="218"/>
      <c r="JAH2178" s="218"/>
      <c r="JAI2178" s="218"/>
      <c r="JAJ2178" s="218"/>
      <c r="JAK2178" s="218"/>
      <c r="JAL2178" s="218"/>
      <c r="JAM2178" s="218"/>
      <c r="JAN2178" s="218"/>
      <c r="JAO2178" s="218"/>
      <c r="JAP2178" s="218"/>
      <c r="JAQ2178" s="218"/>
      <c r="JAR2178" s="218"/>
      <c r="JAS2178" s="218"/>
      <c r="JAT2178" s="218"/>
      <c r="JAU2178" s="218"/>
      <c r="JAV2178" s="218"/>
      <c r="JAW2178" s="218"/>
      <c r="JAX2178" s="218"/>
      <c r="JAY2178" s="218"/>
      <c r="JAZ2178" s="218"/>
      <c r="JBA2178" s="218"/>
      <c r="JBB2178" s="218"/>
      <c r="JBC2178" s="218"/>
      <c r="JBD2178" s="218"/>
      <c r="JBE2178" s="218"/>
      <c r="JBF2178" s="218"/>
      <c r="JBG2178" s="218"/>
      <c r="JBH2178" s="218"/>
      <c r="JBI2178" s="218"/>
      <c r="JBJ2178" s="218"/>
      <c r="JBK2178" s="218"/>
      <c r="JBL2178" s="218"/>
      <c r="JBM2178" s="218"/>
      <c r="JBN2178" s="218"/>
      <c r="JBO2178" s="218"/>
      <c r="JBP2178" s="218"/>
      <c r="JBQ2178" s="218"/>
      <c r="JBR2178" s="218"/>
      <c r="JBS2178" s="218"/>
      <c r="JBT2178" s="218"/>
      <c r="JBU2178" s="218"/>
      <c r="JBV2178" s="218"/>
      <c r="JBW2178" s="218"/>
      <c r="JBX2178" s="218"/>
      <c r="JBY2178" s="218"/>
      <c r="JBZ2178" s="218"/>
      <c r="JCA2178" s="218"/>
      <c r="JCB2178" s="218"/>
      <c r="JCC2178" s="218"/>
      <c r="JCD2178" s="218"/>
      <c r="JCE2178" s="218"/>
      <c r="JCF2178" s="218"/>
      <c r="JCG2178" s="218"/>
      <c r="JCH2178" s="218"/>
      <c r="JCI2178" s="218"/>
      <c r="JCJ2178" s="218"/>
      <c r="JCK2178" s="218"/>
      <c r="JCL2178" s="218"/>
      <c r="JCM2178" s="218"/>
      <c r="JCN2178" s="218"/>
      <c r="JCO2178" s="218"/>
      <c r="JCP2178" s="218"/>
      <c r="JCQ2178" s="218"/>
      <c r="JCR2178" s="218"/>
      <c r="JCS2178" s="218"/>
      <c r="JCT2178" s="218"/>
      <c r="JCU2178" s="218"/>
      <c r="JCV2178" s="218"/>
      <c r="JCW2178" s="218"/>
      <c r="JCX2178" s="218"/>
      <c r="JCY2178" s="218"/>
      <c r="JCZ2178" s="218"/>
      <c r="JDA2178" s="218"/>
      <c r="JDB2178" s="218"/>
      <c r="JDC2178" s="218"/>
      <c r="JDD2178" s="218"/>
      <c r="JDE2178" s="218"/>
      <c r="JDF2178" s="218"/>
      <c r="JDG2178" s="218"/>
      <c r="JDH2178" s="218"/>
      <c r="JDI2178" s="218"/>
      <c r="JDJ2178" s="218"/>
      <c r="JDK2178" s="218"/>
      <c r="JDL2178" s="218"/>
      <c r="JDM2178" s="218"/>
      <c r="JDN2178" s="218"/>
      <c r="JDO2178" s="218"/>
      <c r="JDP2178" s="218"/>
      <c r="JDQ2178" s="218"/>
      <c r="JDR2178" s="218"/>
      <c r="JDS2178" s="218"/>
      <c r="JDT2178" s="218"/>
      <c r="JDU2178" s="218"/>
      <c r="JDV2178" s="218"/>
      <c r="JDW2178" s="218"/>
      <c r="JDX2178" s="218"/>
      <c r="JDY2178" s="218"/>
      <c r="JDZ2178" s="218"/>
      <c r="JEA2178" s="218"/>
      <c r="JEB2178" s="218"/>
      <c r="JEC2178" s="218"/>
      <c r="JED2178" s="218"/>
      <c r="JEE2178" s="218"/>
      <c r="JEF2178" s="218"/>
      <c r="JEG2178" s="218"/>
      <c r="JEH2178" s="218"/>
      <c r="JEI2178" s="218"/>
      <c r="JEJ2178" s="218"/>
      <c r="JEK2178" s="218"/>
      <c r="JEL2178" s="218"/>
      <c r="JEM2178" s="218"/>
      <c r="JEN2178" s="218"/>
      <c r="JEO2178" s="218"/>
      <c r="JEP2178" s="218"/>
      <c r="JEQ2178" s="218"/>
      <c r="JER2178" s="218"/>
      <c r="JES2178" s="218"/>
      <c r="JET2178" s="218"/>
      <c r="JEU2178" s="218"/>
      <c r="JEV2178" s="218"/>
      <c r="JEW2178" s="218"/>
      <c r="JEX2178" s="218"/>
      <c r="JEY2178" s="218"/>
      <c r="JEZ2178" s="218"/>
      <c r="JFA2178" s="218"/>
      <c r="JFB2178" s="218"/>
      <c r="JFC2178" s="218"/>
      <c r="JFD2178" s="218"/>
      <c r="JFE2178" s="218"/>
      <c r="JFF2178" s="218"/>
      <c r="JFG2178" s="218"/>
      <c r="JFH2178" s="218"/>
      <c r="JFI2178" s="218"/>
      <c r="JFJ2178" s="218"/>
      <c r="JFK2178" s="218"/>
      <c r="JFL2178" s="218"/>
      <c r="JFM2178" s="218"/>
      <c r="JFN2178" s="218"/>
      <c r="JFO2178" s="218"/>
      <c r="JFP2178" s="218"/>
      <c r="JFQ2178" s="218"/>
      <c r="JFR2178" s="218"/>
      <c r="JFS2178" s="218"/>
      <c r="JFT2178" s="218"/>
      <c r="JFU2178" s="218"/>
      <c r="JFV2178" s="218"/>
      <c r="JFW2178" s="218"/>
      <c r="JFX2178" s="218"/>
      <c r="JFY2178" s="218"/>
      <c r="JFZ2178" s="218"/>
      <c r="JGA2178" s="218"/>
      <c r="JGB2178" s="218"/>
      <c r="JGC2178" s="218"/>
      <c r="JGD2178" s="218"/>
      <c r="JGE2178" s="218"/>
      <c r="JGF2178" s="218"/>
      <c r="JGG2178" s="218"/>
      <c r="JGH2178" s="218"/>
      <c r="JGI2178" s="218"/>
      <c r="JGJ2178" s="218"/>
      <c r="JGK2178" s="218"/>
      <c r="JGL2178" s="218"/>
      <c r="JGM2178" s="218"/>
      <c r="JGN2178" s="218"/>
      <c r="JGO2178" s="218"/>
      <c r="JGP2178" s="218"/>
      <c r="JGQ2178" s="218"/>
      <c r="JGR2178" s="218"/>
      <c r="JGS2178" s="218"/>
      <c r="JGT2178" s="218"/>
      <c r="JGU2178" s="218"/>
      <c r="JGV2178" s="218"/>
      <c r="JGW2178" s="218"/>
      <c r="JGX2178" s="218"/>
      <c r="JGY2178" s="218"/>
      <c r="JGZ2178" s="218"/>
      <c r="JHA2178" s="218"/>
      <c r="JHB2178" s="218"/>
      <c r="JHC2178" s="218"/>
      <c r="JHD2178" s="218"/>
      <c r="JHE2178" s="218"/>
      <c r="JHF2178" s="218"/>
      <c r="JHG2178" s="218"/>
      <c r="JHH2178" s="218"/>
      <c r="JHI2178" s="218"/>
      <c r="JHJ2178" s="218"/>
      <c r="JHK2178" s="218"/>
      <c r="JHL2178" s="218"/>
      <c r="JHM2178" s="218"/>
      <c r="JHN2178" s="218"/>
      <c r="JHO2178" s="218"/>
      <c r="JHP2178" s="218"/>
      <c r="JHQ2178" s="218"/>
      <c r="JHR2178" s="218"/>
      <c r="JHS2178" s="218"/>
      <c r="JHT2178" s="218"/>
      <c r="JHU2178" s="218"/>
      <c r="JHV2178" s="218"/>
      <c r="JHW2178" s="218"/>
      <c r="JHX2178" s="218"/>
      <c r="JHY2178" s="218"/>
      <c r="JHZ2178" s="218"/>
      <c r="JIA2178" s="218"/>
      <c r="JIB2178" s="218"/>
      <c r="JIC2178" s="218"/>
      <c r="JID2178" s="218"/>
      <c r="JIE2178" s="218"/>
      <c r="JIF2178" s="218"/>
      <c r="JIG2178" s="218"/>
      <c r="JIH2178" s="218"/>
      <c r="JII2178" s="218"/>
      <c r="JIJ2178" s="218"/>
      <c r="JIK2178" s="218"/>
      <c r="JIL2178" s="218"/>
      <c r="JIM2178" s="218"/>
      <c r="JIN2178" s="218"/>
      <c r="JIO2178" s="218"/>
      <c r="JIP2178" s="218"/>
      <c r="JIQ2178" s="218"/>
      <c r="JIR2178" s="218"/>
      <c r="JIS2178" s="218"/>
      <c r="JIT2178" s="218"/>
      <c r="JIU2178" s="218"/>
      <c r="JIV2178" s="218"/>
      <c r="JIW2178" s="218"/>
      <c r="JIX2178" s="218"/>
      <c r="JIY2178" s="218"/>
      <c r="JIZ2178" s="218"/>
      <c r="JJA2178" s="218"/>
      <c r="JJB2178" s="218"/>
      <c r="JJC2178" s="218"/>
      <c r="JJD2178" s="218"/>
      <c r="JJE2178" s="218"/>
      <c r="JJF2178" s="218"/>
      <c r="JJG2178" s="218"/>
      <c r="JJH2178" s="218"/>
      <c r="JJI2178" s="218"/>
      <c r="JJJ2178" s="218"/>
      <c r="JJK2178" s="218"/>
      <c r="JJL2178" s="218"/>
      <c r="JJM2178" s="218"/>
      <c r="JJN2178" s="218"/>
      <c r="JJO2178" s="218"/>
      <c r="JJP2178" s="218"/>
      <c r="JJQ2178" s="218"/>
      <c r="JJR2178" s="218"/>
      <c r="JJS2178" s="218"/>
      <c r="JJT2178" s="218"/>
      <c r="JJU2178" s="218"/>
      <c r="JJV2178" s="218"/>
      <c r="JJW2178" s="218"/>
      <c r="JJX2178" s="218"/>
      <c r="JJY2178" s="218"/>
      <c r="JJZ2178" s="218"/>
      <c r="JKA2178" s="218"/>
      <c r="JKB2178" s="218"/>
      <c r="JKC2178" s="218"/>
      <c r="JKD2178" s="218"/>
      <c r="JKE2178" s="218"/>
      <c r="JKF2178" s="218"/>
      <c r="JKG2178" s="218"/>
      <c r="JKH2178" s="218"/>
      <c r="JKI2178" s="218"/>
      <c r="JKJ2178" s="218"/>
      <c r="JKK2178" s="218"/>
      <c r="JKL2178" s="218"/>
      <c r="JKM2178" s="218"/>
      <c r="JKN2178" s="218"/>
      <c r="JKO2178" s="218"/>
      <c r="JKP2178" s="218"/>
      <c r="JKQ2178" s="218"/>
      <c r="JKR2178" s="218"/>
      <c r="JKS2178" s="218"/>
      <c r="JKT2178" s="218"/>
      <c r="JKU2178" s="218"/>
      <c r="JKV2178" s="218"/>
      <c r="JKW2178" s="218"/>
      <c r="JKX2178" s="218"/>
      <c r="JKY2178" s="218"/>
      <c r="JKZ2178" s="218"/>
      <c r="JLA2178" s="218"/>
      <c r="JLB2178" s="218"/>
      <c r="JLC2178" s="218"/>
      <c r="JLD2178" s="218"/>
      <c r="JLE2178" s="218"/>
      <c r="JLF2178" s="218"/>
      <c r="JLG2178" s="218"/>
      <c r="JLH2178" s="218"/>
      <c r="JLI2178" s="218"/>
      <c r="JLJ2178" s="218"/>
      <c r="JLK2178" s="218"/>
      <c r="JLL2178" s="218"/>
      <c r="JLM2178" s="218"/>
      <c r="JLN2178" s="218"/>
      <c r="JLO2178" s="218"/>
      <c r="JLP2178" s="218"/>
      <c r="JLQ2178" s="218"/>
      <c r="JLR2178" s="218"/>
      <c r="JLS2178" s="218"/>
      <c r="JLT2178" s="218"/>
      <c r="JLU2178" s="218"/>
      <c r="JLV2178" s="218"/>
      <c r="JLW2178" s="218"/>
      <c r="JLX2178" s="218"/>
      <c r="JLY2178" s="218"/>
      <c r="JLZ2178" s="218"/>
      <c r="JMA2178" s="218"/>
      <c r="JMB2178" s="218"/>
      <c r="JMC2178" s="218"/>
      <c r="JMD2178" s="218"/>
      <c r="JME2178" s="218"/>
      <c r="JMF2178" s="218"/>
      <c r="JMG2178" s="218"/>
      <c r="JMH2178" s="218"/>
      <c r="JMI2178" s="218"/>
      <c r="JMJ2178" s="218"/>
      <c r="JMK2178" s="218"/>
      <c r="JML2178" s="218"/>
      <c r="JMM2178" s="218"/>
      <c r="JMN2178" s="218"/>
      <c r="JMO2178" s="218"/>
      <c r="JMP2178" s="218"/>
      <c r="JMQ2178" s="218"/>
      <c r="JMR2178" s="218"/>
      <c r="JMS2178" s="218"/>
      <c r="JMT2178" s="218"/>
      <c r="JMU2178" s="218"/>
      <c r="JMV2178" s="218"/>
      <c r="JMW2178" s="218"/>
      <c r="JMX2178" s="218"/>
      <c r="JMY2178" s="218"/>
      <c r="JMZ2178" s="218"/>
      <c r="JNA2178" s="218"/>
      <c r="JNB2178" s="218"/>
      <c r="JNC2178" s="218"/>
      <c r="JND2178" s="218"/>
      <c r="JNE2178" s="218"/>
      <c r="JNF2178" s="218"/>
      <c r="JNG2178" s="218"/>
      <c r="JNH2178" s="218"/>
      <c r="JNI2178" s="218"/>
      <c r="JNJ2178" s="218"/>
      <c r="JNK2178" s="218"/>
      <c r="JNL2178" s="218"/>
      <c r="JNM2178" s="218"/>
      <c r="JNN2178" s="218"/>
      <c r="JNO2178" s="218"/>
      <c r="JNP2178" s="218"/>
      <c r="JNQ2178" s="218"/>
      <c r="JNR2178" s="218"/>
      <c r="JNS2178" s="218"/>
      <c r="JNT2178" s="218"/>
      <c r="JNU2178" s="218"/>
      <c r="JNV2178" s="218"/>
      <c r="JNW2178" s="218"/>
      <c r="JNX2178" s="218"/>
      <c r="JNY2178" s="218"/>
      <c r="JNZ2178" s="218"/>
      <c r="JOA2178" s="218"/>
      <c r="JOB2178" s="218"/>
      <c r="JOC2178" s="218"/>
      <c r="JOD2178" s="218"/>
      <c r="JOE2178" s="218"/>
      <c r="JOF2178" s="218"/>
      <c r="JOG2178" s="218"/>
      <c r="JOH2178" s="218"/>
      <c r="JOI2178" s="218"/>
      <c r="JOJ2178" s="218"/>
      <c r="JOK2178" s="218"/>
      <c r="JOL2178" s="218"/>
      <c r="JOM2178" s="218"/>
      <c r="JON2178" s="218"/>
      <c r="JOO2178" s="218"/>
      <c r="JOP2178" s="218"/>
      <c r="JOQ2178" s="218"/>
      <c r="JOR2178" s="218"/>
      <c r="JOS2178" s="218"/>
      <c r="JOT2178" s="218"/>
      <c r="JOU2178" s="218"/>
      <c r="JOV2178" s="218"/>
      <c r="JOW2178" s="218"/>
      <c r="JOX2178" s="218"/>
      <c r="JOY2178" s="218"/>
      <c r="JOZ2178" s="218"/>
      <c r="JPA2178" s="218"/>
      <c r="JPB2178" s="218"/>
      <c r="JPC2178" s="218"/>
      <c r="JPD2178" s="218"/>
      <c r="JPE2178" s="218"/>
      <c r="JPF2178" s="218"/>
      <c r="JPG2178" s="218"/>
      <c r="JPH2178" s="218"/>
      <c r="JPI2178" s="218"/>
      <c r="JPJ2178" s="218"/>
      <c r="JPK2178" s="218"/>
      <c r="JPL2178" s="218"/>
      <c r="JPM2178" s="218"/>
      <c r="JPN2178" s="218"/>
      <c r="JPO2178" s="218"/>
      <c r="JPP2178" s="218"/>
      <c r="JPQ2178" s="218"/>
      <c r="JPR2178" s="218"/>
      <c r="JPS2178" s="218"/>
      <c r="JPT2178" s="218"/>
      <c r="JPU2178" s="218"/>
      <c r="JPV2178" s="218"/>
      <c r="JPW2178" s="218"/>
      <c r="JPX2178" s="218"/>
      <c r="JPY2178" s="218"/>
      <c r="JPZ2178" s="218"/>
      <c r="JQA2178" s="218"/>
      <c r="JQB2178" s="218"/>
      <c r="JQC2178" s="218"/>
      <c r="JQD2178" s="218"/>
      <c r="JQE2178" s="218"/>
      <c r="JQF2178" s="218"/>
      <c r="JQG2178" s="218"/>
      <c r="JQH2178" s="218"/>
      <c r="JQI2178" s="218"/>
      <c r="JQJ2178" s="218"/>
      <c r="JQK2178" s="218"/>
      <c r="JQL2178" s="218"/>
      <c r="JQM2178" s="218"/>
      <c r="JQN2178" s="218"/>
      <c r="JQO2178" s="218"/>
      <c r="JQP2178" s="218"/>
      <c r="JQQ2178" s="218"/>
      <c r="JQR2178" s="218"/>
      <c r="JQS2178" s="218"/>
      <c r="JQT2178" s="218"/>
      <c r="JQU2178" s="218"/>
      <c r="JQV2178" s="218"/>
      <c r="JQW2178" s="218"/>
      <c r="JQX2178" s="218"/>
      <c r="JQY2178" s="218"/>
      <c r="JQZ2178" s="218"/>
      <c r="JRA2178" s="218"/>
      <c r="JRB2178" s="218"/>
      <c r="JRC2178" s="218"/>
      <c r="JRD2178" s="218"/>
      <c r="JRE2178" s="218"/>
      <c r="JRF2178" s="218"/>
      <c r="JRG2178" s="218"/>
      <c r="JRH2178" s="218"/>
      <c r="JRI2178" s="218"/>
      <c r="JRJ2178" s="218"/>
      <c r="JRK2178" s="218"/>
      <c r="JRL2178" s="218"/>
      <c r="JRM2178" s="218"/>
      <c r="JRN2178" s="218"/>
      <c r="JRO2178" s="218"/>
      <c r="JRP2178" s="218"/>
      <c r="JRQ2178" s="218"/>
      <c r="JRR2178" s="218"/>
      <c r="JRS2178" s="218"/>
      <c r="JRT2178" s="218"/>
      <c r="JRU2178" s="218"/>
      <c r="JRV2178" s="218"/>
      <c r="JRW2178" s="218"/>
      <c r="JRX2178" s="218"/>
      <c r="JRY2178" s="218"/>
      <c r="JRZ2178" s="218"/>
      <c r="JSA2178" s="218"/>
      <c r="JSB2178" s="218"/>
      <c r="JSC2178" s="218"/>
      <c r="JSD2178" s="218"/>
      <c r="JSE2178" s="218"/>
      <c r="JSF2178" s="218"/>
      <c r="JSG2178" s="218"/>
      <c r="JSH2178" s="218"/>
      <c r="JSI2178" s="218"/>
      <c r="JSJ2178" s="218"/>
      <c r="JSK2178" s="218"/>
      <c r="JSL2178" s="218"/>
      <c r="JSM2178" s="218"/>
      <c r="JSN2178" s="218"/>
      <c r="JSO2178" s="218"/>
      <c r="JSP2178" s="218"/>
      <c r="JSQ2178" s="218"/>
      <c r="JSR2178" s="218"/>
      <c r="JSS2178" s="218"/>
      <c r="JST2178" s="218"/>
      <c r="JSU2178" s="218"/>
      <c r="JSV2178" s="218"/>
      <c r="JSW2178" s="218"/>
      <c r="JSX2178" s="218"/>
      <c r="JSY2178" s="218"/>
      <c r="JSZ2178" s="218"/>
      <c r="JTA2178" s="218"/>
      <c r="JTB2178" s="218"/>
      <c r="JTC2178" s="218"/>
      <c r="JTD2178" s="218"/>
      <c r="JTE2178" s="218"/>
      <c r="JTF2178" s="218"/>
      <c r="JTG2178" s="218"/>
      <c r="JTH2178" s="218"/>
      <c r="JTI2178" s="218"/>
      <c r="JTJ2178" s="218"/>
      <c r="JTK2178" s="218"/>
      <c r="JTL2178" s="218"/>
      <c r="JTM2178" s="218"/>
      <c r="JTN2178" s="218"/>
      <c r="JTO2178" s="218"/>
      <c r="JTP2178" s="218"/>
      <c r="JTQ2178" s="218"/>
      <c r="JTR2178" s="218"/>
      <c r="JTS2178" s="218"/>
      <c r="JTT2178" s="218"/>
      <c r="JTU2178" s="218"/>
      <c r="JTV2178" s="218"/>
      <c r="JTW2178" s="218"/>
      <c r="JTX2178" s="218"/>
      <c r="JTY2178" s="218"/>
      <c r="JTZ2178" s="218"/>
      <c r="JUA2178" s="218"/>
      <c r="JUB2178" s="218"/>
      <c r="JUC2178" s="218"/>
      <c r="JUD2178" s="218"/>
      <c r="JUE2178" s="218"/>
      <c r="JUF2178" s="218"/>
      <c r="JUG2178" s="218"/>
      <c r="JUH2178" s="218"/>
      <c r="JUI2178" s="218"/>
      <c r="JUJ2178" s="218"/>
      <c r="JUK2178" s="218"/>
      <c r="JUL2178" s="218"/>
      <c r="JUM2178" s="218"/>
      <c r="JUN2178" s="218"/>
      <c r="JUO2178" s="218"/>
      <c r="JUP2178" s="218"/>
      <c r="JUQ2178" s="218"/>
      <c r="JUR2178" s="218"/>
      <c r="JUS2178" s="218"/>
      <c r="JUT2178" s="218"/>
      <c r="JUU2178" s="218"/>
      <c r="JUV2178" s="218"/>
      <c r="JUW2178" s="218"/>
      <c r="JUX2178" s="218"/>
      <c r="JUY2178" s="218"/>
      <c r="JUZ2178" s="218"/>
      <c r="JVA2178" s="218"/>
      <c r="JVB2178" s="218"/>
      <c r="JVC2178" s="218"/>
      <c r="JVD2178" s="218"/>
      <c r="JVE2178" s="218"/>
      <c r="JVF2178" s="218"/>
      <c r="JVG2178" s="218"/>
      <c r="JVH2178" s="218"/>
      <c r="JVI2178" s="218"/>
      <c r="JVJ2178" s="218"/>
      <c r="JVK2178" s="218"/>
      <c r="JVL2178" s="218"/>
      <c r="JVM2178" s="218"/>
      <c r="JVN2178" s="218"/>
      <c r="JVO2178" s="218"/>
      <c r="JVP2178" s="218"/>
      <c r="JVQ2178" s="218"/>
      <c r="JVR2178" s="218"/>
      <c r="JVS2178" s="218"/>
      <c r="JVT2178" s="218"/>
      <c r="JVU2178" s="218"/>
      <c r="JVV2178" s="218"/>
      <c r="JVW2178" s="218"/>
      <c r="JVX2178" s="218"/>
      <c r="JVY2178" s="218"/>
      <c r="JVZ2178" s="218"/>
      <c r="JWA2178" s="218"/>
      <c r="JWB2178" s="218"/>
      <c r="JWC2178" s="218"/>
      <c r="JWD2178" s="218"/>
      <c r="JWE2178" s="218"/>
      <c r="JWF2178" s="218"/>
      <c r="JWG2178" s="218"/>
      <c r="JWH2178" s="218"/>
      <c r="JWI2178" s="218"/>
      <c r="JWJ2178" s="218"/>
      <c r="JWK2178" s="218"/>
      <c r="JWL2178" s="218"/>
      <c r="JWM2178" s="218"/>
      <c r="JWN2178" s="218"/>
      <c r="JWO2178" s="218"/>
      <c r="JWP2178" s="218"/>
      <c r="JWQ2178" s="218"/>
      <c r="JWR2178" s="218"/>
      <c r="JWS2178" s="218"/>
      <c r="JWT2178" s="218"/>
      <c r="JWU2178" s="218"/>
      <c r="JWV2178" s="218"/>
      <c r="JWW2178" s="218"/>
      <c r="JWX2178" s="218"/>
      <c r="JWY2178" s="218"/>
      <c r="JWZ2178" s="218"/>
      <c r="JXA2178" s="218"/>
      <c r="JXB2178" s="218"/>
      <c r="JXC2178" s="218"/>
      <c r="JXD2178" s="218"/>
      <c r="JXE2178" s="218"/>
      <c r="JXF2178" s="218"/>
      <c r="JXG2178" s="218"/>
      <c r="JXH2178" s="218"/>
      <c r="JXI2178" s="218"/>
      <c r="JXJ2178" s="218"/>
      <c r="JXK2178" s="218"/>
      <c r="JXL2178" s="218"/>
      <c r="JXM2178" s="218"/>
      <c r="JXN2178" s="218"/>
      <c r="JXO2178" s="218"/>
      <c r="JXP2178" s="218"/>
      <c r="JXQ2178" s="218"/>
      <c r="JXR2178" s="218"/>
      <c r="JXS2178" s="218"/>
      <c r="JXT2178" s="218"/>
      <c r="JXU2178" s="218"/>
      <c r="JXV2178" s="218"/>
      <c r="JXW2178" s="218"/>
      <c r="JXX2178" s="218"/>
      <c r="JXY2178" s="218"/>
      <c r="JXZ2178" s="218"/>
      <c r="JYA2178" s="218"/>
      <c r="JYB2178" s="218"/>
      <c r="JYC2178" s="218"/>
      <c r="JYD2178" s="218"/>
      <c r="JYE2178" s="218"/>
      <c r="JYF2178" s="218"/>
      <c r="JYG2178" s="218"/>
      <c r="JYH2178" s="218"/>
      <c r="JYI2178" s="218"/>
      <c r="JYJ2178" s="218"/>
      <c r="JYK2178" s="218"/>
      <c r="JYL2178" s="218"/>
      <c r="JYM2178" s="218"/>
      <c r="JYN2178" s="218"/>
      <c r="JYO2178" s="218"/>
      <c r="JYP2178" s="218"/>
      <c r="JYQ2178" s="218"/>
      <c r="JYR2178" s="218"/>
      <c r="JYS2178" s="218"/>
      <c r="JYT2178" s="218"/>
      <c r="JYU2178" s="218"/>
      <c r="JYV2178" s="218"/>
      <c r="JYW2178" s="218"/>
      <c r="JYX2178" s="218"/>
      <c r="JYY2178" s="218"/>
      <c r="JYZ2178" s="218"/>
      <c r="JZA2178" s="218"/>
      <c r="JZB2178" s="218"/>
      <c r="JZC2178" s="218"/>
      <c r="JZD2178" s="218"/>
      <c r="JZE2178" s="218"/>
      <c r="JZF2178" s="218"/>
      <c r="JZG2178" s="218"/>
      <c r="JZH2178" s="218"/>
      <c r="JZI2178" s="218"/>
      <c r="JZJ2178" s="218"/>
      <c r="JZK2178" s="218"/>
      <c r="JZL2178" s="218"/>
      <c r="JZM2178" s="218"/>
      <c r="JZN2178" s="218"/>
      <c r="JZO2178" s="218"/>
      <c r="JZP2178" s="218"/>
      <c r="JZQ2178" s="218"/>
      <c r="JZR2178" s="218"/>
      <c r="JZS2178" s="218"/>
      <c r="JZT2178" s="218"/>
      <c r="JZU2178" s="218"/>
      <c r="JZV2178" s="218"/>
      <c r="JZW2178" s="218"/>
      <c r="JZX2178" s="218"/>
      <c r="JZY2178" s="218"/>
      <c r="JZZ2178" s="218"/>
      <c r="KAA2178" s="218"/>
      <c r="KAB2178" s="218"/>
      <c r="KAC2178" s="218"/>
      <c r="KAD2178" s="218"/>
      <c r="KAE2178" s="218"/>
      <c r="KAF2178" s="218"/>
      <c r="KAG2178" s="218"/>
      <c r="KAH2178" s="218"/>
      <c r="KAI2178" s="218"/>
      <c r="KAJ2178" s="218"/>
      <c r="KAK2178" s="218"/>
      <c r="KAL2178" s="218"/>
      <c r="KAM2178" s="218"/>
      <c r="KAN2178" s="218"/>
      <c r="KAO2178" s="218"/>
      <c r="KAP2178" s="218"/>
      <c r="KAQ2178" s="218"/>
      <c r="KAR2178" s="218"/>
      <c r="KAS2178" s="218"/>
      <c r="KAT2178" s="218"/>
      <c r="KAU2178" s="218"/>
      <c r="KAV2178" s="218"/>
      <c r="KAW2178" s="218"/>
      <c r="KAX2178" s="218"/>
      <c r="KAY2178" s="218"/>
      <c r="KAZ2178" s="218"/>
      <c r="KBA2178" s="218"/>
      <c r="KBB2178" s="218"/>
      <c r="KBC2178" s="218"/>
      <c r="KBD2178" s="218"/>
      <c r="KBE2178" s="218"/>
      <c r="KBF2178" s="218"/>
      <c r="KBG2178" s="218"/>
      <c r="KBH2178" s="218"/>
      <c r="KBI2178" s="218"/>
      <c r="KBJ2178" s="218"/>
      <c r="KBK2178" s="218"/>
      <c r="KBL2178" s="218"/>
      <c r="KBM2178" s="218"/>
      <c r="KBN2178" s="218"/>
      <c r="KBO2178" s="218"/>
      <c r="KBP2178" s="218"/>
      <c r="KBQ2178" s="218"/>
      <c r="KBR2178" s="218"/>
      <c r="KBS2178" s="218"/>
      <c r="KBT2178" s="218"/>
      <c r="KBU2178" s="218"/>
      <c r="KBV2178" s="218"/>
      <c r="KBW2178" s="218"/>
      <c r="KBX2178" s="218"/>
      <c r="KBY2178" s="218"/>
      <c r="KBZ2178" s="218"/>
      <c r="KCA2178" s="218"/>
      <c r="KCB2178" s="218"/>
      <c r="KCC2178" s="218"/>
      <c r="KCD2178" s="218"/>
      <c r="KCE2178" s="218"/>
      <c r="KCF2178" s="218"/>
      <c r="KCG2178" s="218"/>
      <c r="KCH2178" s="218"/>
      <c r="KCI2178" s="218"/>
      <c r="KCJ2178" s="218"/>
      <c r="KCK2178" s="218"/>
      <c r="KCL2178" s="218"/>
      <c r="KCM2178" s="218"/>
      <c r="KCN2178" s="218"/>
      <c r="KCO2178" s="218"/>
      <c r="KCP2178" s="218"/>
      <c r="KCQ2178" s="218"/>
      <c r="KCR2178" s="218"/>
      <c r="KCS2178" s="218"/>
      <c r="KCT2178" s="218"/>
      <c r="KCU2178" s="218"/>
      <c r="KCV2178" s="218"/>
      <c r="KCW2178" s="218"/>
      <c r="KCX2178" s="218"/>
      <c r="KCY2178" s="218"/>
      <c r="KCZ2178" s="218"/>
      <c r="KDA2178" s="218"/>
      <c r="KDB2178" s="218"/>
      <c r="KDC2178" s="218"/>
      <c r="KDD2178" s="218"/>
      <c r="KDE2178" s="218"/>
      <c r="KDF2178" s="218"/>
      <c r="KDG2178" s="218"/>
      <c r="KDH2178" s="218"/>
      <c r="KDI2178" s="218"/>
      <c r="KDJ2178" s="218"/>
      <c r="KDK2178" s="218"/>
      <c r="KDL2178" s="218"/>
      <c r="KDM2178" s="218"/>
      <c r="KDN2178" s="218"/>
      <c r="KDO2178" s="218"/>
      <c r="KDP2178" s="218"/>
      <c r="KDQ2178" s="218"/>
      <c r="KDR2178" s="218"/>
      <c r="KDS2178" s="218"/>
      <c r="KDT2178" s="218"/>
      <c r="KDU2178" s="218"/>
      <c r="KDV2178" s="218"/>
      <c r="KDW2178" s="218"/>
      <c r="KDX2178" s="218"/>
      <c r="KDY2178" s="218"/>
      <c r="KDZ2178" s="218"/>
      <c r="KEA2178" s="218"/>
      <c r="KEB2178" s="218"/>
      <c r="KEC2178" s="218"/>
      <c r="KED2178" s="218"/>
      <c r="KEE2178" s="218"/>
      <c r="KEF2178" s="218"/>
      <c r="KEG2178" s="218"/>
      <c r="KEH2178" s="218"/>
      <c r="KEI2178" s="218"/>
      <c r="KEJ2178" s="218"/>
      <c r="KEK2178" s="218"/>
      <c r="KEL2178" s="218"/>
      <c r="KEM2178" s="218"/>
      <c r="KEN2178" s="218"/>
      <c r="KEO2178" s="218"/>
      <c r="KEP2178" s="218"/>
      <c r="KEQ2178" s="218"/>
      <c r="KER2178" s="218"/>
      <c r="KES2178" s="218"/>
      <c r="KET2178" s="218"/>
      <c r="KEU2178" s="218"/>
      <c r="KEV2178" s="218"/>
      <c r="KEW2178" s="218"/>
      <c r="KEX2178" s="218"/>
      <c r="KEY2178" s="218"/>
      <c r="KEZ2178" s="218"/>
      <c r="KFA2178" s="218"/>
      <c r="KFB2178" s="218"/>
      <c r="KFC2178" s="218"/>
      <c r="KFD2178" s="218"/>
      <c r="KFE2178" s="218"/>
      <c r="KFF2178" s="218"/>
      <c r="KFG2178" s="218"/>
      <c r="KFH2178" s="218"/>
      <c r="KFI2178" s="218"/>
      <c r="KFJ2178" s="218"/>
      <c r="KFK2178" s="218"/>
      <c r="KFL2178" s="218"/>
      <c r="KFM2178" s="218"/>
      <c r="KFN2178" s="218"/>
      <c r="KFO2178" s="218"/>
      <c r="KFP2178" s="218"/>
      <c r="KFQ2178" s="218"/>
      <c r="KFR2178" s="218"/>
      <c r="KFS2178" s="218"/>
      <c r="KFT2178" s="218"/>
      <c r="KFU2178" s="218"/>
      <c r="KFV2178" s="218"/>
      <c r="KFW2178" s="218"/>
      <c r="KFX2178" s="218"/>
      <c r="KFY2178" s="218"/>
      <c r="KFZ2178" s="218"/>
      <c r="KGA2178" s="218"/>
      <c r="KGB2178" s="218"/>
      <c r="KGC2178" s="218"/>
      <c r="KGD2178" s="218"/>
      <c r="KGE2178" s="218"/>
      <c r="KGF2178" s="218"/>
      <c r="KGG2178" s="218"/>
      <c r="KGH2178" s="218"/>
      <c r="KGI2178" s="218"/>
      <c r="KGJ2178" s="218"/>
      <c r="KGK2178" s="218"/>
      <c r="KGL2178" s="218"/>
      <c r="KGM2178" s="218"/>
      <c r="KGN2178" s="218"/>
      <c r="KGO2178" s="218"/>
      <c r="KGP2178" s="218"/>
      <c r="KGQ2178" s="218"/>
      <c r="KGR2178" s="218"/>
      <c r="KGS2178" s="218"/>
      <c r="KGT2178" s="218"/>
      <c r="KGU2178" s="218"/>
      <c r="KGV2178" s="218"/>
      <c r="KGW2178" s="218"/>
      <c r="KGX2178" s="218"/>
      <c r="KGY2178" s="218"/>
      <c r="KGZ2178" s="218"/>
      <c r="KHA2178" s="218"/>
      <c r="KHB2178" s="218"/>
      <c r="KHC2178" s="218"/>
      <c r="KHD2178" s="218"/>
      <c r="KHE2178" s="218"/>
      <c r="KHF2178" s="218"/>
      <c r="KHG2178" s="218"/>
      <c r="KHH2178" s="218"/>
      <c r="KHI2178" s="218"/>
      <c r="KHJ2178" s="218"/>
      <c r="KHK2178" s="218"/>
      <c r="KHL2178" s="218"/>
      <c r="KHM2178" s="218"/>
      <c r="KHN2178" s="218"/>
      <c r="KHO2178" s="218"/>
      <c r="KHP2178" s="218"/>
      <c r="KHQ2178" s="218"/>
      <c r="KHR2178" s="218"/>
      <c r="KHS2178" s="218"/>
      <c r="KHT2178" s="218"/>
      <c r="KHU2178" s="218"/>
      <c r="KHV2178" s="218"/>
      <c r="KHW2178" s="218"/>
      <c r="KHX2178" s="218"/>
      <c r="KHY2178" s="218"/>
      <c r="KHZ2178" s="218"/>
      <c r="KIA2178" s="218"/>
      <c r="KIB2178" s="218"/>
      <c r="KIC2178" s="218"/>
      <c r="KID2178" s="218"/>
      <c r="KIE2178" s="218"/>
      <c r="KIF2178" s="218"/>
      <c r="KIG2178" s="218"/>
      <c r="KIH2178" s="218"/>
      <c r="KII2178" s="218"/>
      <c r="KIJ2178" s="218"/>
      <c r="KIK2178" s="218"/>
      <c r="KIL2178" s="218"/>
      <c r="KIM2178" s="218"/>
      <c r="KIN2178" s="218"/>
      <c r="KIO2178" s="218"/>
      <c r="KIP2178" s="218"/>
      <c r="KIQ2178" s="218"/>
      <c r="KIR2178" s="218"/>
      <c r="KIS2178" s="218"/>
      <c r="KIT2178" s="218"/>
      <c r="KIU2178" s="218"/>
      <c r="KIV2178" s="218"/>
      <c r="KIW2178" s="218"/>
      <c r="KIX2178" s="218"/>
      <c r="KIY2178" s="218"/>
      <c r="KIZ2178" s="218"/>
      <c r="KJA2178" s="218"/>
      <c r="KJB2178" s="218"/>
      <c r="KJC2178" s="218"/>
      <c r="KJD2178" s="218"/>
      <c r="KJE2178" s="218"/>
      <c r="KJF2178" s="218"/>
      <c r="KJG2178" s="218"/>
      <c r="KJH2178" s="218"/>
      <c r="KJI2178" s="218"/>
      <c r="KJJ2178" s="218"/>
      <c r="KJK2178" s="218"/>
      <c r="KJL2178" s="218"/>
      <c r="KJM2178" s="218"/>
      <c r="KJN2178" s="218"/>
      <c r="KJO2178" s="218"/>
      <c r="KJP2178" s="218"/>
      <c r="KJQ2178" s="218"/>
      <c r="KJR2178" s="218"/>
      <c r="KJS2178" s="218"/>
      <c r="KJT2178" s="218"/>
      <c r="KJU2178" s="218"/>
      <c r="KJV2178" s="218"/>
      <c r="KJW2178" s="218"/>
      <c r="KJX2178" s="218"/>
      <c r="KJY2178" s="218"/>
      <c r="KJZ2178" s="218"/>
      <c r="KKA2178" s="218"/>
      <c r="KKB2178" s="218"/>
      <c r="KKC2178" s="218"/>
      <c r="KKD2178" s="218"/>
      <c r="KKE2178" s="218"/>
      <c r="KKF2178" s="218"/>
      <c r="KKG2178" s="218"/>
      <c r="KKH2178" s="218"/>
      <c r="KKI2178" s="218"/>
      <c r="KKJ2178" s="218"/>
      <c r="KKK2178" s="218"/>
      <c r="KKL2178" s="218"/>
      <c r="KKM2178" s="218"/>
      <c r="KKN2178" s="218"/>
      <c r="KKO2178" s="218"/>
      <c r="KKP2178" s="218"/>
      <c r="KKQ2178" s="218"/>
      <c r="KKR2178" s="218"/>
      <c r="KKS2178" s="218"/>
      <c r="KKT2178" s="218"/>
      <c r="KKU2178" s="218"/>
      <c r="KKV2178" s="218"/>
      <c r="KKW2178" s="218"/>
      <c r="KKX2178" s="218"/>
      <c r="KKY2178" s="218"/>
      <c r="KKZ2178" s="218"/>
      <c r="KLA2178" s="218"/>
      <c r="KLB2178" s="218"/>
      <c r="KLC2178" s="218"/>
      <c r="KLD2178" s="218"/>
      <c r="KLE2178" s="218"/>
      <c r="KLF2178" s="218"/>
      <c r="KLG2178" s="218"/>
      <c r="KLH2178" s="218"/>
      <c r="KLI2178" s="218"/>
      <c r="KLJ2178" s="218"/>
      <c r="KLK2178" s="218"/>
      <c r="KLL2178" s="218"/>
      <c r="KLM2178" s="218"/>
      <c r="KLN2178" s="218"/>
      <c r="KLO2178" s="218"/>
      <c r="KLP2178" s="218"/>
      <c r="KLQ2178" s="218"/>
      <c r="KLR2178" s="218"/>
      <c r="KLS2178" s="218"/>
      <c r="KLT2178" s="218"/>
      <c r="KLU2178" s="218"/>
      <c r="KLV2178" s="218"/>
      <c r="KLW2178" s="218"/>
      <c r="KLX2178" s="218"/>
      <c r="KLY2178" s="218"/>
      <c r="KLZ2178" s="218"/>
      <c r="KMA2178" s="218"/>
      <c r="KMB2178" s="218"/>
      <c r="KMC2178" s="218"/>
      <c r="KMD2178" s="218"/>
      <c r="KME2178" s="218"/>
      <c r="KMF2178" s="218"/>
      <c r="KMG2178" s="218"/>
      <c r="KMH2178" s="218"/>
      <c r="KMI2178" s="218"/>
      <c r="KMJ2178" s="218"/>
      <c r="KMK2178" s="218"/>
      <c r="KML2178" s="218"/>
      <c r="KMM2178" s="218"/>
      <c r="KMN2178" s="218"/>
      <c r="KMO2178" s="218"/>
      <c r="KMP2178" s="218"/>
      <c r="KMQ2178" s="218"/>
      <c r="KMR2178" s="218"/>
      <c r="KMS2178" s="218"/>
      <c r="KMT2178" s="218"/>
      <c r="KMU2178" s="218"/>
      <c r="KMV2178" s="218"/>
      <c r="KMW2178" s="218"/>
      <c r="KMX2178" s="218"/>
      <c r="KMY2178" s="218"/>
      <c r="KMZ2178" s="218"/>
      <c r="KNA2178" s="218"/>
      <c r="KNB2178" s="218"/>
      <c r="KNC2178" s="218"/>
      <c r="KND2178" s="218"/>
      <c r="KNE2178" s="218"/>
      <c r="KNF2178" s="218"/>
      <c r="KNG2178" s="218"/>
      <c r="KNH2178" s="218"/>
      <c r="KNI2178" s="218"/>
      <c r="KNJ2178" s="218"/>
      <c r="KNK2178" s="218"/>
      <c r="KNL2178" s="218"/>
      <c r="KNM2178" s="218"/>
      <c r="KNN2178" s="218"/>
      <c r="KNO2178" s="218"/>
      <c r="KNP2178" s="218"/>
      <c r="KNQ2178" s="218"/>
      <c r="KNR2178" s="218"/>
      <c r="KNS2178" s="218"/>
      <c r="KNT2178" s="218"/>
      <c r="KNU2178" s="218"/>
      <c r="KNV2178" s="218"/>
      <c r="KNW2178" s="218"/>
      <c r="KNX2178" s="218"/>
      <c r="KNY2178" s="218"/>
      <c r="KNZ2178" s="218"/>
      <c r="KOA2178" s="218"/>
      <c r="KOB2178" s="218"/>
      <c r="KOC2178" s="218"/>
      <c r="KOD2178" s="218"/>
      <c r="KOE2178" s="218"/>
      <c r="KOF2178" s="218"/>
      <c r="KOG2178" s="218"/>
      <c r="KOH2178" s="218"/>
      <c r="KOI2178" s="218"/>
      <c r="KOJ2178" s="218"/>
      <c r="KOK2178" s="218"/>
      <c r="KOL2178" s="218"/>
      <c r="KOM2178" s="218"/>
      <c r="KON2178" s="218"/>
      <c r="KOO2178" s="218"/>
      <c r="KOP2178" s="218"/>
      <c r="KOQ2178" s="218"/>
      <c r="KOR2178" s="218"/>
      <c r="KOS2178" s="218"/>
      <c r="KOT2178" s="218"/>
      <c r="KOU2178" s="218"/>
      <c r="KOV2178" s="218"/>
      <c r="KOW2178" s="218"/>
      <c r="KOX2178" s="218"/>
      <c r="KOY2178" s="218"/>
      <c r="KOZ2178" s="218"/>
      <c r="KPA2178" s="218"/>
      <c r="KPB2178" s="218"/>
      <c r="KPC2178" s="218"/>
      <c r="KPD2178" s="218"/>
      <c r="KPE2178" s="218"/>
      <c r="KPF2178" s="218"/>
      <c r="KPG2178" s="218"/>
      <c r="KPH2178" s="218"/>
      <c r="KPI2178" s="218"/>
      <c r="KPJ2178" s="218"/>
      <c r="KPK2178" s="218"/>
      <c r="KPL2178" s="218"/>
      <c r="KPM2178" s="218"/>
      <c r="KPN2178" s="218"/>
      <c r="KPO2178" s="218"/>
      <c r="KPP2178" s="218"/>
      <c r="KPQ2178" s="218"/>
      <c r="KPR2178" s="218"/>
      <c r="KPS2178" s="218"/>
      <c r="KPT2178" s="218"/>
      <c r="KPU2178" s="218"/>
      <c r="KPV2178" s="218"/>
      <c r="KPW2178" s="218"/>
      <c r="KPX2178" s="218"/>
      <c r="KPY2178" s="218"/>
      <c r="KPZ2178" s="218"/>
      <c r="KQA2178" s="218"/>
      <c r="KQB2178" s="218"/>
      <c r="KQC2178" s="218"/>
      <c r="KQD2178" s="218"/>
      <c r="KQE2178" s="218"/>
      <c r="KQF2178" s="218"/>
      <c r="KQG2178" s="218"/>
      <c r="KQH2178" s="218"/>
      <c r="KQI2178" s="218"/>
      <c r="KQJ2178" s="218"/>
      <c r="KQK2178" s="218"/>
      <c r="KQL2178" s="218"/>
      <c r="KQM2178" s="218"/>
      <c r="KQN2178" s="218"/>
      <c r="KQO2178" s="218"/>
      <c r="KQP2178" s="218"/>
      <c r="KQQ2178" s="218"/>
      <c r="KQR2178" s="218"/>
      <c r="KQS2178" s="218"/>
      <c r="KQT2178" s="218"/>
      <c r="KQU2178" s="218"/>
      <c r="KQV2178" s="218"/>
      <c r="KQW2178" s="218"/>
      <c r="KQX2178" s="218"/>
      <c r="KQY2178" s="218"/>
      <c r="KQZ2178" s="218"/>
      <c r="KRA2178" s="218"/>
      <c r="KRB2178" s="218"/>
      <c r="KRC2178" s="218"/>
      <c r="KRD2178" s="218"/>
      <c r="KRE2178" s="218"/>
      <c r="KRF2178" s="218"/>
      <c r="KRG2178" s="218"/>
      <c r="KRH2178" s="218"/>
      <c r="KRI2178" s="218"/>
      <c r="KRJ2178" s="218"/>
      <c r="KRK2178" s="218"/>
      <c r="KRL2178" s="218"/>
      <c r="KRM2178" s="218"/>
      <c r="KRN2178" s="218"/>
      <c r="KRO2178" s="218"/>
      <c r="KRP2178" s="218"/>
      <c r="KRQ2178" s="218"/>
      <c r="KRR2178" s="218"/>
      <c r="KRS2178" s="218"/>
      <c r="KRT2178" s="218"/>
      <c r="KRU2178" s="218"/>
      <c r="KRV2178" s="218"/>
      <c r="KRW2178" s="218"/>
      <c r="KRX2178" s="218"/>
      <c r="KRY2178" s="218"/>
      <c r="KRZ2178" s="218"/>
      <c r="KSA2178" s="218"/>
      <c r="KSB2178" s="218"/>
      <c r="KSC2178" s="218"/>
      <c r="KSD2178" s="218"/>
      <c r="KSE2178" s="218"/>
      <c r="KSF2178" s="218"/>
      <c r="KSG2178" s="218"/>
      <c r="KSH2178" s="218"/>
      <c r="KSI2178" s="218"/>
      <c r="KSJ2178" s="218"/>
      <c r="KSK2178" s="218"/>
      <c r="KSL2178" s="218"/>
      <c r="KSM2178" s="218"/>
      <c r="KSN2178" s="218"/>
      <c r="KSO2178" s="218"/>
      <c r="KSP2178" s="218"/>
      <c r="KSQ2178" s="218"/>
      <c r="KSR2178" s="218"/>
      <c r="KSS2178" s="218"/>
      <c r="KST2178" s="218"/>
      <c r="KSU2178" s="218"/>
      <c r="KSV2178" s="218"/>
      <c r="KSW2178" s="218"/>
      <c r="KSX2178" s="218"/>
      <c r="KSY2178" s="218"/>
      <c r="KSZ2178" s="218"/>
      <c r="KTA2178" s="218"/>
      <c r="KTB2178" s="218"/>
      <c r="KTC2178" s="218"/>
      <c r="KTD2178" s="218"/>
      <c r="KTE2178" s="218"/>
      <c r="KTF2178" s="218"/>
      <c r="KTG2178" s="218"/>
      <c r="KTH2178" s="218"/>
      <c r="KTI2178" s="218"/>
      <c r="KTJ2178" s="218"/>
      <c r="KTK2178" s="218"/>
      <c r="KTL2178" s="218"/>
      <c r="KTM2178" s="218"/>
      <c r="KTN2178" s="218"/>
      <c r="KTO2178" s="218"/>
      <c r="KTP2178" s="218"/>
      <c r="KTQ2178" s="218"/>
      <c r="KTR2178" s="218"/>
      <c r="KTS2178" s="218"/>
      <c r="KTT2178" s="218"/>
      <c r="KTU2178" s="218"/>
      <c r="KTV2178" s="218"/>
      <c r="KTW2178" s="218"/>
      <c r="KTX2178" s="218"/>
      <c r="KTY2178" s="218"/>
      <c r="KTZ2178" s="218"/>
      <c r="KUA2178" s="218"/>
      <c r="KUB2178" s="218"/>
      <c r="KUC2178" s="218"/>
      <c r="KUD2178" s="218"/>
      <c r="KUE2178" s="218"/>
      <c r="KUF2178" s="218"/>
      <c r="KUG2178" s="218"/>
      <c r="KUH2178" s="218"/>
      <c r="KUI2178" s="218"/>
      <c r="KUJ2178" s="218"/>
      <c r="KUK2178" s="218"/>
      <c r="KUL2178" s="218"/>
      <c r="KUM2178" s="218"/>
      <c r="KUN2178" s="218"/>
      <c r="KUO2178" s="218"/>
      <c r="KUP2178" s="218"/>
      <c r="KUQ2178" s="218"/>
      <c r="KUR2178" s="218"/>
      <c r="KUS2178" s="218"/>
      <c r="KUT2178" s="218"/>
      <c r="KUU2178" s="218"/>
      <c r="KUV2178" s="218"/>
      <c r="KUW2178" s="218"/>
      <c r="KUX2178" s="218"/>
      <c r="KUY2178" s="218"/>
      <c r="KUZ2178" s="218"/>
      <c r="KVA2178" s="218"/>
      <c r="KVB2178" s="218"/>
      <c r="KVC2178" s="218"/>
      <c r="KVD2178" s="218"/>
      <c r="KVE2178" s="218"/>
      <c r="KVF2178" s="218"/>
      <c r="KVG2178" s="218"/>
      <c r="KVH2178" s="218"/>
      <c r="KVI2178" s="218"/>
      <c r="KVJ2178" s="218"/>
      <c r="KVK2178" s="218"/>
      <c r="KVL2178" s="218"/>
      <c r="KVM2178" s="218"/>
      <c r="KVN2178" s="218"/>
      <c r="KVO2178" s="218"/>
      <c r="KVP2178" s="218"/>
      <c r="KVQ2178" s="218"/>
      <c r="KVR2178" s="218"/>
      <c r="KVS2178" s="218"/>
      <c r="KVT2178" s="218"/>
      <c r="KVU2178" s="218"/>
      <c r="KVV2178" s="218"/>
      <c r="KVW2178" s="218"/>
      <c r="KVX2178" s="218"/>
      <c r="KVY2178" s="218"/>
      <c r="KVZ2178" s="218"/>
      <c r="KWA2178" s="218"/>
      <c r="KWB2178" s="218"/>
      <c r="KWC2178" s="218"/>
      <c r="KWD2178" s="218"/>
      <c r="KWE2178" s="218"/>
      <c r="KWF2178" s="218"/>
      <c r="KWG2178" s="218"/>
      <c r="KWH2178" s="218"/>
      <c r="KWI2178" s="218"/>
      <c r="KWJ2178" s="218"/>
      <c r="KWK2178" s="218"/>
      <c r="KWL2178" s="218"/>
      <c r="KWM2178" s="218"/>
      <c r="KWN2178" s="218"/>
      <c r="KWO2178" s="218"/>
      <c r="KWP2178" s="218"/>
      <c r="KWQ2178" s="218"/>
      <c r="KWR2178" s="218"/>
      <c r="KWS2178" s="218"/>
      <c r="KWT2178" s="218"/>
      <c r="KWU2178" s="218"/>
      <c r="KWV2178" s="218"/>
      <c r="KWW2178" s="218"/>
      <c r="KWX2178" s="218"/>
      <c r="KWY2178" s="218"/>
      <c r="KWZ2178" s="218"/>
      <c r="KXA2178" s="218"/>
      <c r="KXB2178" s="218"/>
      <c r="KXC2178" s="218"/>
      <c r="KXD2178" s="218"/>
      <c r="KXE2178" s="218"/>
      <c r="KXF2178" s="218"/>
      <c r="KXG2178" s="218"/>
      <c r="KXH2178" s="218"/>
      <c r="KXI2178" s="218"/>
      <c r="KXJ2178" s="218"/>
      <c r="KXK2178" s="218"/>
      <c r="KXL2178" s="218"/>
      <c r="KXM2178" s="218"/>
      <c r="KXN2178" s="218"/>
      <c r="KXO2178" s="218"/>
      <c r="KXP2178" s="218"/>
      <c r="KXQ2178" s="218"/>
      <c r="KXR2178" s="218"/>
      <c r="KXS2178" s="218"/>
      <c r="KXT2178" s="218"/>
      <c r="KXU2178" s="218"/>
      <c r="KXV2178" s="218"/>
      <c r="KXW2178" s="218"/>
      <c r="KXX2178" s="218"/>
      <c r="KXY2178" s="218"/>
      <c r="KXZ2178" s="218"/>
      <c r="KYA2178" s="218"/>
      <c r="KYB2178" s="218"/>
      <c r="KYC2178" s="218"/>
      <c r="KYD2178" s="218"/>
      <c r="KYE2178" s="218"/>
      <c r="KYF2178" s="218"/>
      <c r="KYG2178" s="218"/>
      <c r="KYH2178" s="218"/>
      <c r="KYI2178" s="218"/>
      <c r="KYJ2178" s="218"/>
      <c r="KYK2178" s="218"/>
      <c r="KYL2178" s="218"/>
      <c r="KYM2178" s="218"/>
      <c r="KYN2178" s="218"/>
      <c r="KYO2178" s="218"/>
      <c r="KYP2178" s="218"/>
      <c r="KYQ2178" s="218"/>
      <c r="KYR2178" s="218"/>
      <c r="KYS2178" s="218"/>
      <c r="KYT2178" s="218"/>
      <c r="KYU2178" s="218"/>
      <c r="KYV2178" s="218"/>
      <c r="KYW2178" s="218"/>
      <c r="KYX2178" s="218"/>
      <c r="KYY2178" s="218"/>
      <c r="KYZ2178" s="218"/>
      <c r="KZA2178" s="218"/>
      <c r="KZB2178" s="218"/>
      <c r="KZC2178" s="218"/>
      <c r="KZD2178" s="218"/>
      <c r="KZE2178" s="218"/>
      <c r="KZF2178" s="218"/>
      <c r="KZG2178" s="218"/>
      <c r="KZH2178" s="218"/>
      <c r="KZI2178" s="218"/>
      <c r="KZJ2178" s="218"/>
      <c r="KZK2178" s="218"/>
      <c r="KZL2178" s="218"/>
      <c r="KZM2178" s="218"/>
      <c r="KZN2178" s="218"/>
      <c r="KZO2178" s="218"/>
      <c r="KZP2178" s="218"/>
      <c r="KZQ2178" s="218"/>
      <c r="KZR2178" s="218"/>
      <c r="KZS2178" s="218"/>
      <c r="KZT2178" s="218"/>
      <c r="KZU2178" s="218"/>
      <c r="KZV2178" s="218"/>
      <c r="KZW2178" s="218"/>
      <c r="KZX2178" s="218"/>
      <c r="KZY2178" s="218"/>
      <c r="KZZ2178" s="218"/>
      <c r="LAA2178" s="218"/>
      <c r="LAB2178" s="218"/>
      <c r="LAC2178" s="218"/>
      <c r="LAD2178" s="218"/>
      <c r="LAE2178" s="218"/>
      <c r="LAF2178" s="218"/>
      <c r="LAG2178" s="218"/>
      <c r="LAH2178" s="218"/>
      <c r="LAI2178" s="218"/>
      <c r="LAJ2178" s="218"/>
      <c r="LAK2178" s="218"/>
      <c r="LAL2178" s="218"/>
      <c r="LAM2178" s="218"/>
      <c r="LAN2178" s="218"/>
      <c r="LAO2178" s="218"/>
      <c r="LAP2178" s="218"/>
      <c r="LAQ2178" s="218"/>
      <c r="LAR2178" s="218"/>
      <c r="LAS2178" s="218"/>
      <c r="LAT2178" s="218"/>
      <c r="LAU2178" s="218"/>
      <c r="LAV2178" s="218"/>
      <c r="LAW2178" s="218"/>
      <c r="LAX2178" s="218"/>
      <c r="LAY2178" s="218"/>
      <c r="LAZ2178" s="218"/>
      <c r="LBA2178" s="218"/>
      <c r="LBB2178" s="218"/>
      <c r="LBC2178" s="218"/>
      <c r="LBD2178" s="218"/>
      <c r="LBE2178" s="218"/>
      <c r="LBF2178" s="218"/>
      <c r="LBG2178" s="218"/>
      <c r="LBH2178" s="218"/>
      <c r="LBI2178" s="218"/>
      <c r="LBJ2178" s="218"/>
      <c r="LBK2178" s="218"/>
      <c r="LBL2178" s="218"/>
      <c r="LBM2178" s="218"/>
      <c r="LBN2178" s="218"/>
      <c r="LBO2178" s="218"/>
      <c r="LBP2178" s="218"/>
      <c r="LBQ2178" s="218"/>
      <c r="LBR2178" s="218"/>
      <c r="LBS2178" s="218"/>
      <c r="LBT2178" s="218"/>
      <c r="LBU2178" s="218"/>
      <c r="LBV2178" s="218"/>
      <c r="LBW2178" s="218"/>
      <c r="LBX2178" s="218"/>
      <c r="LBY2178" s="218"/>
      <c r="LBZ2178" s="218"/>
      <c r="LCA2178" s="218"/>
      <c r="LCB2178" s="218"/>
      <c r="LCC2178" s="218"/>
      <c r="LCD2178" s="218"/>
      <c r="LCE2178" s="218"/>
      <c r="LCF2178" s="218"/>
      <c r="LCG2178" s="218"/>
      <c r="LCH2178" s="218"/>
      <c r="LCI2178" s="218"/>
      <c r="LCJ2178" s="218"/>
      <c r="LCK2178" s="218"/>
      <c r="LCL2178" s="218"/>
      <c r="LCM2178" s="218"/>
      <c r="LCN2178" s="218"/>
      <c r="LCO2178" s="218"/>
      <c r="LCP2178" s="218"/>
      <c r="LCQ2178" s="218"/>
      <c r="LCR2178" s="218"/>
      <c r="LCS2178" s="218"/>
      <c r="LCT2178" s="218"/>
      <c r="LCU2178" s="218"/>
      <c r="LCV2178" s="218"/>
      <c r="LCW2178" s="218"/>
      <c r="LCX2178" s="218"/>
      <c r="LCY2178" s="218"/>
      <c r="LCZ2178" s="218"/>
      <c r="LDA2178" s="218"/>
      <c r="LDB2178" s="218"/>
      <c r="LDC2178" s="218"/>
      <c r="LDD2178" s="218"/>
      <c r="LDE2178" s="218"/>
      <c r="LDF2178" s="218"/>
      <c r="LDG2178" s="218"/>
      <c r="LDH2178" s="218"/>
      <c r="LDI2178" s="218"/>
      <c r="LDJ2178" s="218"/>
      <c r="LDK2178" s="218"/>
      <c r="LDL2178" s="218"/>
      <c r="LDM2178" s="218"/>
      <c r="LDN2178" s="218"/>
      <c r="LDO2178" s="218"/>
      <c r="LDP2178" s="218"/>
      <c r="LDQ2178" s="218"/>
      <c r="LDR2178" s="218"/>
      <c r="LDS2178" s="218"/>
      <c r="LDT2178" s="218"/>
      <c r="LDU2178" s="218"/>
      <c r="LDV2178" s="218"/>
      <c r="LDW2178" s="218"/>
      <c r="LDX2178" s="218"/>
      <c r="LDY2178" s="218"/>
      <c r="LDZ2178" s="218"/>
      <c r="LEA2178" s="218"/>
      <c r="LEB2178" s="218"/>
      <c r="LEC2178" s="218"/>
      <c r="LED2178" s="218"/>
      <c r="LEE2178" s="218"/>
      <c r="LEF2178" s="218"/>
      <c r="LEG2178" s="218"/>
      <c r="LEH2178" s="218"/>
      <c r="LEI2178" s="218"/>
      <c r="LEJ2178" s="218"/>
      <c r="LEK2178" s="218"/>
      <c r="LEL2178" s="218"/>
      <c r="LEM2178" s="218"/>
      <c r="LEN2178" s="218"/>
      <c r="LEO2178" s="218"/>
      <c r="LEP2178" s="218"/>
      <c r="LEQ2178" s="218"/>
      <c r="LER2178" s="218"/>
      <c r="LES2178" s="218"/>
      <c r="LET2178" s="218"/>
      <c r="LEU2178" s="218"/>
      <c r="LEV2178" s="218"/>
      <c r="LEW2178" s="218"/>
      <c r="LEX2178" s="218"/>
      <c r="LEY2178" s="218"/>
      <c r="LEZ2178" s="218"/>
      <c r="LFA2178" s="218"/>
      <c r="LFB2178" s="218"/>
      <c r="LFC2178" s="218"/>
      <c r="LFD2178" s="218"/>
      <c r="LFE2178" s="218"/>
      <c r="LFF2178" s="218"/>
      <c r="LFG2178" s="218"/>
      <c r="LFH2178" s="218"/>
      <c r="LFI2178" s="218"/>
      <c r="LFJ2178" s="218"/>
      <c r="LFK2178" s="218"/>
      <c r="LFL2178" s="218"/>
      <c r="LFM2178" s="218"/>
      <c r="LFN2178" s="218"/>
      <c r="LFO2178" s="218"/>
      <c r="LFP2178" s="218"/>
      <c r="LFQ2178" s="218"/>
      <c r="LFR2178" s="218"/>
      <c r="LFS2178" s="218"/>
      <c r="LFT2178" s="218"/>
      <c r="LFU2178" s="218"/>
      <c r="LFV2178" s="218"/>
      <c r="LFW2178" s="218"/>
      <c r="LFX2178" s="218"/>
      <c r="LFY2178" s="218"/>
      <c r="LFZ2178" s="218"/>
      <c r="LGA2178" s="218"/>
      <c r="LGB2178" s="218"/>
      <c r="LGC2178" s="218"/>
      <c r="LGD2178" s="218"/>
      <c r="LGE2178" s="218"/>
      <c r="LGF2178" s="218"/>
      <c r="LGG2178" s="218"/>
      <c r="LGH2178" s="218"/>
      <c r="LGI2178" s="218"/>
      <c r="LGJ2178" s="218"/>
      <c r="LGK2178" s="218"/>
      <c r="LGL2178" s="218"/>
      <c r="LGM2178" s="218"/>
      <c r="LGN2178" s="218"/>
      <c r="LGO2178" s="218"/>
      <c r="LGP2178" s="218"/>
      <c r="LGQ2178" s="218"/>
      <c r="LGR2178" s="218"/>
      <c r="LGS2178" s="218"/>
      <c r="LGT2178" s="218"/>
      <c r="LGU2178" s="218"/>
      <c r="LGV2178" s="218"/>
      <c r="LGW2178" s="218"/>
      <c r="LGX2178" s="218"/>
      <c r="LGY2178" s="218"/>
      <c r="LGZ2178" s="218"/>
      <c r="LHA2178" s="218"/>
      <c r="LHB2178" s="218"/>
      <c r="LHC2178" s="218"/>
      <c r="LHD2178" s="218"/>
      <c r="LHE2178" s="218"/>
      <c r="LHF2178" s="218"/>
      <c r="LHG2178" s="218"/>
      <c r="LHH2178" s="218"/>
      <c r="LHI2178" s="218"/>
      <c r="LHJ2178" s="218"/>
      <c r="LHK2178" s="218"/>
      <c r="LHL2178" s="218"/>
      <c r="LHM2178" s="218"/>
      <c r="LHN2178" s="218"/>
      <c r="LHO2178" s="218"/>
      <c r="LHP2178" s="218"/>
      <c r="LHQ2178" s="218"/>
      <c r="LHR2178" s="218"/>
      <c r="LHS2178" s="218"/>
      <c r="LHT2178" s="218"/>
      <c r="LHU2178" s="218"/>
      <c r="LHV2178" s="218"/>
      <c r="LHW2178" s="218"/>
      <c r="LHX2178" s="218"/>
      <c r="LHY2178" s="218"/>
      <c r="LHZ2178" s="218"/>
      <c r="LIA2178" s="218"/>
      <c r="LIB2178" s="218"/>
      <c r="LIC2178" s="218"/>
      <c r="LID2178" s="218"/>
      <c r="LIE2178" s="218"/>
      <c r="LIF2178" s="218"/>
      <c r="LIG2178" s="218"/>
      <c r="LIH2178" s="218"/>
      <c r="LII2178" s="218"/>
      <c r="LIJ2178" s="218"/>
      <c r="LIK2178" s="218"/>
      <c r="LIL2178" s="218"/>
      <c r="LIM2178" s="218"/>
      <c r="LIN2178" s="218"/>
      <c r="LIO2178" s="218"/>
      <c r="LIP2178" s="218"/>
      <c r="LIQ2178" s="218"/>
      <c r="LIR2178" s="218"/>
      <c r="LIS2178" s="218"/>
      <c r="LIT2178" s="218"/>
      <c r="LIU2178" s="218"/>
      <c r="LIV2178" s="218"/>
      <c r="LIW2178" s="218"/>
      <c r="LIX2178" s="218"/>
      <c r="LIY2178" s="218"/>
      <c r="LIZ2178" s="218"/>
      <c r="LJA2178" s="218"/>
      <c r="LJB2178" s="218"/>
      <c r="LJC2178" s="218"/>
      <c r="LJD2178" s="218"/>
      <c r="LJE2178" s="218"/>
      <c r="LJF2178" s="218"/>
      <c r="LJG2178" s="218"/>
      <c r="LJH2178" s="218"/>
      <c r="LJI2178" s="218"/>
      <c r="LJJ2178" s="218"/>
      <c r="LJK2178" s="218"/>
      <c r="LJL2178" s="218"/>
      <c r="LJM2178" s="218"/>
      <c r="LJN2178" s="218"/>
      <c r="LJO2178" s="218"/>
      <c r="LJP2178" s="218"/>
      <c r="LJQ2178" s="218"/>
      <c r="LJR2178" s="218"/>
      <c r="LJS2178" s="218"/>
      <c r="LJT2178" s="218"/>
      <c r="LJU2178" s="218"/>
      <c r="LJV2178" s="218"/>
      <c r="LJW2178" s="218"/>
      <c r="LJX2178" s="218"/>
      <c r="LJY2178" s="218"/>
      <c r="LJZ2178" s="218"/>
      <c r="LKA2178" s="218"/>
      <c r="LKB2178" s="218"/>
      <c r="LKC2178" s="218"/>
      <c r="LKD2178" s="218"/>
      <c r="LKE2178" s="218"/>
      <c r="LKF2178" s="218"/>
      <c r="LKG2178" s="218"/>
      <c r="LKH2178" s="218"/>
      <c r="LKI2178" s="218"/>
      <c r="LKJ2178" s="218"/>
      <c r="LKK2178" s="218"/>
      <c r="LKL2178" s="218"/>
      <c r="LKM2178" s="218"/>
      <c r="LKN2178" s="218"/>
      <c r="LKO2178" s="218"/>
      <c r="LKP2178" s="218"/>
      <c r="LKQ2178" s="218"/>
      <c r="LKR2178" s="218"/>
      <c r="LKS2178" s="218"/>
      <c r="LKT2178" s="218"/>
      <c r="LKU2178" s="218"/>
      <c r="LKV2178" s="218"/>
      <c r="LKW2178" s="218"/>
      <c r="LKX2178" s="218"/>
      <c r="LKY2178" s="218"/>
      <c r="LKZ2178" s="218"/>
      <c r="LLA2178" s="218"/>
      <c r="LLB2178" s="218"/>
      <c r="LLC2178" s="218"/>
      <c r="LLD2178" s="218"/>
      <c r="LLE2178" s="218"/>
      <c r="LLF2178" s="218"/>
      <c r="LLG2178" s="218"/>
      <c r="LLH2178" s="218"/>
      <c r="LLI2178" s="218"/>
      <c r="LLJ2178" s="218"/>
      <c r="LLK2178" s="218"/>
      <c r="LLL2178" s="218"/>
      <c r="LLM2178" s="218"/>
      <c r="LLN2178" s="218"/>
      <c r="LLO2178" s="218"/>
      <c r="LLP2178" s="218"/>
      <c r="LLQ2178" s="218"/>
      <c r="LLR2178" s="218"/>
      <c r="LLS2178" s="218"/>
      <c r="LLT2178" s="218"/>
      <c r="LLU2178" s="218"/>
      <c r="LLV2178" s="218"/>
      <c r="LLW2178" s="218"/>
      <c r="LLX2178" s="218"/>
      <c r="LLY2178" s="218"/>
      <c r="LLZ2178" s="218"/>
      <c r="LMA2178" s="218"/>
      <c r="LMB2178" s="218"/>
      <c r="LMC2178" s="218"/>
      <c r="LMD2178" s="218"/>
      <c r="LME2178" s="218"/>
      <c r="LMF2178" s="218"/>
      <c r="LMG2178" s="218"/>
      <c r="LMH2178" s="218"/>
      <c r="LMI2178" s="218"/>
      <c r="LMJ2178" s="218"/>
      <c r="LMK2178" s="218"/>
      <c r="LML2178" s="218"/>
      <c r="LMM2178" s="218"/>
      <c r="LMN2178" s="218"/>
      <c r="LMO2178" s="218"/>
      <c r="LMP2178" s="218"/>
      <c r="LMQ2178" s="218"/>
      <c r="LMR2178" s="218"/>
      <c r="LMS2178" s="218"/>
      <c r="LMT2178" s="218"/>
      <c r="LMU2178" s="218"/>
      <c r="LMV2178" s="218"/>
      <c r="LMW2178" s="218"/>
      <c r="LMX2178" s="218"/>
      <c r="LMY2178" s="218"/>
      <c r="LMZ2178" s="218"/>
      <c r="LNA2178" s="218"/>
      <c r="LNB2178" s="218"/>
      <c r="LNC2178" s="218"/>
      <c r="LND2178" s="218"/>
      <c r="LNE2178" s="218"/>
      <c r="LNF2178" s="218"/>
      <c r="LNG2178" s="218"/>
      <c r="LNH2178" s="218"/>
      <c r="LNI2178" s="218"/>
      <c r="LNJ2178" s="218"/>
      <c r="LNK2178" s="218"/>
      <c r="LNL2178" s="218"/>
      <c r="LNM2178" s="218"/>
      <c r="LNN2178" s="218"/>
      <c r="LNO2178" s="218"/>
      <c r="LNP2178" s="218"/>
      <c r="LNQ2178" s="218"/>
      <c r="LNR2178" s="218"/>
      <c r="LNS2178" s="218"/>
      <c r="LNT2178" s="218"/>
      <c r="LNU2178" s="218"/>
      <c r="LNV2178" s="218"/>
      <c r="LNW2178" s="218"/>
      <c r="LNX2178" s="218"/>
      <c r="LNY2178" s="218"/>
      <c r="LNZ2178" s="218"/>
      <c r="LOA2178" s="218"/>
      <c r="LOB2178" s="218"/>
      <c r="LOC2178" s="218"/>
      <c r="LOD2178" s="218"/>
      <c r="LOE2178" s="218"/>
      <c r="LOF2178" s="218"/>
      <c r="LOG2178" s="218"/>
      <c r="LOH2178" s="218"/>
      <c r="LOI2178" s="218"/>
      <c r="LOJ2178" s="218"/>
      <c r="LOK2178" s="218"/>
      <c r="LOL2178" s="218"/>
      <c r="LOM2178" s="218"/>
      <c r="LON2178" s="218"/>
      <c r="LOO2178" s="218"/>
      <c r="LOP2178" s="218"/>
      <c r="LOQ2178" s="218"/>
      <c r="LOR2178" s="218"/>
      <c r="LOS2178" s="218"/>
      <c r="LOT2178" s="218"/>
      <c r="LOU2178" s="218"/>
      <c r="LOV2178" s="218"/>
      <c r="LOW2178" s="218"/>
      <c r="LOX2178" s="218"/>
      <c r="LOY2178" s="218"/>
      <c r="LOZ2178" s="218"/>
      <c r="LPA2178" s="218"/>
      <c r="LPB2178" s="218"/>
      <c r="LPC2178" s="218"/>
      <c r="LPD2178" s="218"/>
      <c r="LPE2178" s="218"/>
      <c r="LPF2178" s="218"/>
      <c r="LPG2178" s="218"/>
      <c r="LPH2178" s="218"/>
      <c r="LPI2178" s="218"/>
      <c r="LPJ2178" s="218"/>
      <c r="LPK2178" s="218"/>
      <c r="LPL2178" s="218"/>
      <c r="LPM2178" s="218"/>
      <c r="LPN2178" s="218"/>
      <c r="LPO2178" s="218"/>
      <c r="LPP2178" s="218"/>
      <c r="LPQ2178" s="218"/>
      <c r="LPR2178" s="218"/>
      <c r="LPS2178" s="218"/>
      <c r="LPT2178" s="218"/>
      <c r="LPU2178" s="218"/>
      <c r="LPV2178" s="218"/>
      <c r="LPW2178" s="218"/>
      <c r="LPX2178" s="218"/>
      <c r="LPY2178" s="218"/>
      <c r="LPZ2178" s="218"/>
      <c r="LQA2178" s="218"/>
      <c r="LQB2178" s="218"/>
      <c r="LQC2178" s="218"/>
      <c r="LQD2178" s="218"/>
      <c r="LQE2178" s="218"/>
      <c r="LQF2178" s="218"/>
      <c r="LQG2178" s="218"/>
      <c r="LQH2178" s="218"/>
      <c r="LQI2178" s="218"/>
      <c r="LQJ2178" s="218"/>
      <c r="LQK2178" s="218"/>
      <c r="LQL2178" s="218"/>
      <c r="LQM2178" s="218"/>
      <c r="LQN2178" s="218"/>
      <c r="LQO2178" s="218"/>
      <c r="LQP2178" s="218"/>
      <c r="LQQ2178" s="218"/>
      <c r="LQR2178" s="218"/>
      <c r="LQS2178" s="218"/>
      <c r="LQT2178" s="218"/>
      <c r="LQU2178" s="218"/>
      <c r="LQV2178" s="218"/>
      <c r="LQW2178" s="218"/>
      <c r="LQX2178" s="218"/>
      <c r="LQY2178" s="218"/>
      <c r="LQZ2178" s="218"/>
      <c r="LRA2178" s="218"/>
      <c r="LRB2178" s="218"/>
      <c r="LRC2178" s="218"/>
      <c r="LRD2178" s="218"/>
      <c r="LRE2178" s="218"/>
      <c r="LRF2178" s="218"/>
      <c r="LRG2178" s="218"/>
      <c r="LRH2178" s="218"/>
      <c r="LRI2178" s="218"/>
      <c r="LRJ2178" s="218"/>
      <c r="LRK2178" s="218"/>
      <c r="LRL2178" s="218"/>
      <c r="LRM2178" s="218"/>
      <c r="LRN2178" s="218"/>
      <c r="LRO2178" s="218"/>
      <c r="LRP2178" s="218"/>
      <c r="LRQ2178" s="218"/>
      <c r="LRR2178" s="218"/>
      <c r="LRS2178" s="218"/>
      <c r="LRT2178" s="218"/>
      <c r="LRU2178" s="218"/>
      <c r="LRV2178" s="218"/>
      <c r="LRW2178" s="218"/>
      <c r="LRX2178" s="218"/>
      <c r="LRY2178" s="218"/>
      <c r="LRZ2178" s="218"/>
      <c r="LSA2178" s="218"/>
      <c r="LSB2178" s="218"/>
      <c r="LSC2178" s="218"/>
      <c r="LSD2178" s="218"/>
      <c r="LSE2178" s="218"/>
      <c r="LSF2178" s="218"/>
      <c r="LSG2178" s="218"/>
      <c r="LSH2178" s="218"/>
      <c r="LSI2178" s="218"/>
      <c r="LSJ2178" s="218"/>
      <c r="LSK2178" s="218"/>
      <c r="LSL2178" s="218"/>
      <c r="LSM2178" s="218"/>
      <c r="LSN2178" s="218"/>
      <c r="LSO2178" s="218"/>
      <c r="LSP2178" s="218"/>
      <c r="LSQ2178" s="218"/>
      <c r="LSR2178" s="218"/>
      <c r="LSS2178" s="218"/>
      <c r="LST2178" s="218"/>
      <c r="LSU2178" s="218"/>
      <c r="LSV2178" s="218"/>
      <c r="LSW2178" s="218"/>
      <c r="LSX2178" s="218"/>
      <c r="LSY2178" s="218"/>
      <c r="LSZ2178" s="218"/>
      <c r="LTA2178" s="218"/>
      <c r="LTB2178" s="218"/>
      <c r="LTC2178" s="218"/>
      <c r="LTD2178" s="218"/>
      <c r="LTE2178" s="218"/>
      <c r="LTF2178" s="218"/>
      <c r="LTG2178" s="218"/>
      <c r="LTH2178" s="218"/>
      <c r="LTI2178" s="218"/>
      <c r="LTJ2178" s="218"/>
      <c r="LTK2178" s="218"/>
      <c r="LTL2178" s="218"/>
      <c r="LTM2178" s="218"/>
      <c r="LTN2178" s="218"/>
      <c r="LTO2178" s="218"/>
      <c r="LTP2178" s="218"/>
      <c r="LTQ2178" s="218"/>
      <c r="LTR2178" s="218"/>
      <c r="LTS2178" s="218"/>
      <c r="LTT2178" s="218"/>
      <c r="LTU2178" s="218"/>
      <c r="LTV2178" s="218"/>
      <c r="LTW2178" s="218"/>
      <c r="LTX2178" s="218"/>
      <c r="LTY2178" s="218"/>
      <c r="LTZ2178" s="218"/>
      <c r="LUA2178" s="218"/>
      <c r="LUB2178" s="218"/>
      <c r="LUC2178" s="218"/>
      <c r="LUD2178" s="218"/>
      <c r="LUE2178" s="218"/>
      <c r="LUF2178" s="218"/>
      <c r="LUG2178" s="218"/>
      <c r="LUH2178" s="218"/>
      <c r="LUI2178" s="218"/>
      <c r="LUJ2178" s="218"/>
      <c r="LUK2178" s="218"/>
      <c r="LUL2178" s="218"/>
      <c r="LUM2178" s="218"/>
      <c r="LUN2178" s="218"/>
      <c r="LUO2178" s="218"/>
      <c r="LUP2178" s="218"/>
      <c r="LUQ2178" s="218"/>
      <c r="LUR2178" s="218"/>
      <c r="LUS2178" s="218"/>
      <c r="LUT2178" s="218"/>
      <c r="LUU2178" s="218"/>
      <c r="LUV2178" s="218"/>
      <c r="LUW2178" s="218"/>
      <c r="LUX2178" s="218"/>
      <c r="LUY2178" s="218"/>
      <c r="LUZ2178" s="218"/>
      <c r="LVA2178" s="218"/>
      <c r="LVB2178" s="218"/>
      <c r="LVC2178" s="218"/>
      <c r="LVD2178" s="218"/>
      <c r="LVE2178" s="218"/>
      <c r="LVF2178" s="218"/>
      <c r="LVG2178" s="218"/>
      <c r="LVH2178" s="218"/>
      <c r="LVI2178" s="218"/>
      <c r="LVJ2178" s="218"/>
      <c r="LVK2178" s="218"/>
      <c r="LVL2178" s="218"/>
      <c r="LVM2178" s="218"/>
      <c r="LVN2178" s="218"/>
      <c r="LVO2178" s="218"/>
      <c r="LVP2178" s="218"/>
      <c r="LVQ2178" s="218"/>
      <c r="LVR2178" s="218"/>
      <c r="LVS2178" s="218"/>
      <c r="LVT2178" s="218"/>
      <c r="LVU2178" s="218"/>
      <c r="LVV2178" s="218"/>
      <c r="LVW2178" s="218"/>
      <c r="LVX2178" s="218"/>
      <c r="LVY2178" s="218"/>
      <c r="LVZ2178" s="218"/>
      <c r="LWA2178" s="218"/>
      <c r="LWB2178" s="218"/>
      <c r="LWC2178" s="218"/>
      <c r="LWD2178" s="218"/>
      <c r="LWE2178" s="218"/>
      <c r="LWF2178" s="218"/>
      <c r="LWG2178" s="218"/>
      <c r="LWH2178" s="218"/>
      <c r="LWI2178" s="218"/>
      <c r="LWJ2178" s="218"/>
      <c r="LWK2178" s="218"/>
      <c r="LWL2178" s="218"/>
      <c r="LWM2178" s="218"/>
      <c r="LWN2178" s="218"/>
      <c r="LWO2178" s="218"/>
      <c r="LWP2178" s="218"/>
      <c r="LWQ2178" s="218"/>
      <c r="LWR2178" s="218"/>
      <c r="LWS2178" s="218"/>
      <c r="LWT2178" s="218"/>
      <c r="LWU2178" s="218"/>
      <c r="LWV2178" s="218"/>
      <c r="LWW2178" s="218"/>
      <c r="LWX2178" s="218"/>
      <c r="LWY2178" s="218"/>
      <c r="LWZ2178" s="218"/>
      <c r="LXA2178" s="218"/>
      <c r="LXB2178" s="218"/>
      <c r="LXC2178" s="218"/>
      <c r="LXD2178" s="218"/>
      <c r="LXE2178" s="218"/>
      <c r="LXF2178" s="218"/>
      <c r="LXG2178" s="218"/>
      <c r="LXH2178" s="218"/>
      <c r="LXI2178" s="218"/>
      <c r="LXJ2178" s="218"/>
      <c r="LXK2178" s="218"/>
      <c r="LXL2178" s="218"/>
      <c r="LXM2178" s="218"/>
      <c r="LXN2178" s="218"/>
      <c r="LXO2178" s="218"/>
      <c r="LXP2178" s="218"/>
      <c r="LXQ2178" s="218"/>
      <c r="LXR2178" s="218"/>
      <c r="LXS2178" s="218"/>
      <c r="LXT2178" s="218"/>
      <c r="LXU2178" s="218"/>
      <c r="LXV2178" s="218"/>
      <c r="LXW2178" s="218"/>
      <c r="LXX2178" s="218"/>
      <c r="LXY2178" s="218"/>
      <c r="LXZ2178" s="218"/>
      <c r="LYA2178" s="218"/>
      <c r="LYB2178" s="218"/>
      <c r="LYC2178" s="218"/>
      <c r="LYD2178" s="218"/>
      <c r="LYE2178" s="218"/>
      <c r="LYF2178" s="218"/>
      <c r="LYG2178" s="218"/>
      <c r="LYH2178" s="218"/>
      <c r="LYI2178" s="218"/>
      <c r="LYJ2178" s="218"/>
      <c r="LYK2178" s="218"/>
      <c r="LYL2178" s="218"/>
      <c r="LYM2178" s="218"/>
      <c r="LYN2178" s="218"/>
      <c r="LYO2178" s="218"/>
      <c r="LYP2178" s="218"/>
      <c r="LYQ2178" s="218"/>
      <c r="LYR2178" s="218"/>
      <c r="LYS2178" s="218"/>
      <c r="LYT2178" s="218"/>
      <c r="LYU2178" s="218"/>
      <c r="LYV2178" s="218"/>
      <c r="LYW2178" s="218"/>
      <c r="LYX2178" s="218"/>
      <c r="LYY2178" s="218"/>
      <c r="LYZ2178" s="218"/>
      <c r="LZA2178" s="218"/>
      <c r="LZB2178" s="218"/>
      <c r="LZC2178" s="218"/>
      <c r="LZD2178" s="218"/>
      <c r="LZE2178" s="218"/>
      <c r="LZF2178" s="218"/>
      <c r="LZG2178" s="218"/>
      <c r="LZH2178" s="218"/>
      <c r="LZI2178" s="218"/>
      <c r="LZJ2178" s="218"/>
      <c r="LZK2178" s="218"/>
      <c r="LZL2178" s="218"/>
      <c r="LZM2178" s="218"/>
      <c r="LZN2178" s="218"/>
      <c r="LZO2178" s="218"/>
      <c r="LZP2178" s="218"/>
      <c r="LZQ2178" s="218"/>
      <c r="LZR2178" s="218"/>
      <c r="LZS2178" s="218"/>
      <c r="LZT2178" s="218"/>
      <c r="LZU2178" s="218"/>
      <c r="LZV2178" s="218"/>
      <c r="LZW2178" s="218"/>
      <c r="LZX2178" s="218"/>
      <c r="LZY2178" s="218"/>
      <c r="LZZ2178" s="218"/>
      <c r="MAA2178" s="218"/>
      <c r="MAB2178" s="218"/>
      <c r="MAC2178" s="218"/>
      <c r="MAD2178" s="218"/>
      <c r="MAE2178" s="218"/>
      <c r="MAF2178" s="218"/>
      <c r="MAG2178" s="218"/>
      <c r="MAH2178" s="218"/>
      <c r="MAI2178" s="218"/>
      <c r="MAJ2178" s="218"/>
      <c r="MAK2178" s="218"/>
      <c r="MAL2178" s="218"/>
      <c r="MAM2178" s="218"/>
      <c r="MAN2178" s="218"/>
      <c r="MAO2178" s="218"/>
      <c r="MAP2178" s="218"/>
      <c r="MAQ2178" s="218"/>
      <c r="MAR2178" s="218"/>
      <c r="MAS2178" s="218"/>
      <c r="MAT2178" s="218"/>
      <c r="MAU2178" s="218"/>
      <c r="MAV2178" s="218"/>
      <c r="MAW2178" s="218"/>
      <c r="MAX2178" s="218"/>
      <c r="MAY2178" s="218"/>
      <c r="MAZ2178" s="218"/>
      <c r="MBA2178" s="218"/>
      <c r="MBB2178" s="218"/>
      <c r="MBC2178" s="218"/>
      <c r="MBD2178" s="218"/>
      <c r="MBE2178" s="218"/>
      <c r="MBF2178" s="218"/>
      <c r="MBG2178" s="218"/>
      <c r="MBH2178" s="218"/>
      <c r="MBI2178" s="218"/>
      <c r="MBJ2178" s="218"/>
      <c r="MBK2178" s="218"/>
      <c r="MBL2178" s="218"/>
      <c r="MBM2178" s="218"/>
      <c r="MBN2178" s="218"/>
      <c r="MBO2178" s="218"/>
      <c r="MBP2178" s="218"/>
      <c r="MBQ2178" s="218"/>
      <c r="MBR2178" s="218"/>
      <c r="MBS2178" s="218"/>
      <c r="MBT2178" s="218"/>
      <c r="MBU2178" s="218"/>
      <c r="MBV2178" s="218"/>
      <c r="MBW2178" s="218"/>
      <c r="MBX2178" s="218"/>
      <c r="MBY2178" s="218"/>
      <c r="MBZ2178" s="218"/>
      <c r="MCA2178" s="218"/>
      <c r="MCB2178" s="218"/>
      <c r="MCC2178" s="218"/>
      <c r="MCD2178" s="218"/>
      <c r="MCE2178" s="218"/>
      <c r="MCF2178" s="218"/>
      <c r="MCG2178" s="218"/>
      <c r="MCH2178" s="218"/>
      <c r="MCI2178" s="218"/>
      <c r="MCJ2178" s="218"/>
      <c r="MCK2178" s="218"/>
      <c r="MCL2178" s="218"/>
      <c r="MCM2178" s="218"/>
      <c r="MCN2178" s="218"/>
      <c r="MCO2178" s="218"/>
      <c r="MCP2178" s="218"/>
      <c r="MCQ2178" s="218"/>
      <c r="MCR2178" s="218"/>
      <c r="MCS2178" s="218"/>
      <c r="MCT2178" s="218"/>
      <c r="MCU2178" s="218"/>
      <c r="MCV2178" s="218"/>
      <c r="MCW2178" s="218"/>
      <c r="MCX2178" s="218"/>
      <c r="MCY2178" s="218"/>
      <c r="MCZ2178" s="218"/>
      <c r="MDA2178" s="218"/>
      <c r="MDB2178" s="218"/>
      <c r="MDC2178" s="218"/>
      <c r="MDD2178" s="218"/>
      <c r="MDE2178" s="218"/>
      <c r="MDF2178" s="218"/>
      <c r="MDG2178" s="218"/>
      <c r="MDH2178" s="218"/>
      <c r="MDI2178" s="218"/>
      <c r="MDJ2178" s="218"/>
      <c r="MDK2178" s="218"/>
      <c r="MDL2178" s="218"/>
      <c r="MDM2178" s="218"/>
      <c r="MDN2178" s="218"/>
      <c r="MDO2178" s="218"/>
      <c r="MDP2178" s="218"/>
      <c r="MDQ2178" s="218"/>
      <c r="MDR2178" s="218"/>
      <c r="MDS2178" s="218"/>
      <c r="MDT2178" s="218"/>
      <c r="MDU2178" s="218"/>
      <c r="MDV2178" s="218"/>
      <c r="MDW2178" s="218"/>
      <c r="MDX2178" s="218"/>
      <c r="MDY2178" s="218"/>
      <c r="MDZ2178" s="218"/>
      <c r="MEA2178" s="218"/>
      <c r="MEB2178" s="218"/>
      <c r="MEC2178" s="218"/>
      <c r="MED2178" s="218"/>
      <c r="MEE2178" s="218"/>
      <c r="MEF2178" s="218"/>
      <c r="MEG2178" s="218"/>
      <c r="MEH2178" s="218"/>
      <c r="MEI2178" s="218"/>
      <c r="MEJ2178" s="218"/>
      <c r="MEK2178" s="218"/>
      <c r="MEL2178" s="218"/>
      <c r="MEM2178" s="218"/>
      <c r="MEN2178" s="218"/>
      <c r="MEO2178" s="218"/>
      <c r="MEP2178" s="218"/>
      <c r="MEQ2178" s="218"/>
      <c r="MER2178" s="218"/>
      <c r="MES2178" s="218"/>
      <c r="MET2178" s="218"/>
      <c r="MEU2178" s="218"/>
      <c r="MEV2178" s="218"/>
      <c r="MEW2178" s="218"/>
      <c r="MEX2178" s="218"/>
      <c r="MEY2178" s="218"/>
      <c r="MEZ2178" s="218"/>
      <c r="MFA2178" s="218"/>
      <c r="MFB2178" s="218"/>
      <c r="MFC2178" s="218"/>
      <c r="MFD2178" s="218"/>
      <c r="MFE2178" s="218"/>
      <c r="MFF2178" s="218"/>
      <c r="MFG2178" s="218"/>
      <c r="MFH2178" s="218"/>
      <c r="MFI2178" s="218"/>
      <c r="MFJ2178" s="218"/>
      <c r="MFK2178" s="218"/>
      <c r="MFL2178" s="218"/>
      <c r="MFM2178" s="218"/>
      <c r="MFN2178" s="218"/>
      <c r="MFO2178" s="218"/>
      <c r="MFP2178" s="218"/>
      <c r="MFQ2178" s="218"/>
      <c r="MFR2178" s="218"/>
      <c r="MFS2178" s="218"/>
      <c r="MFT2178" s="218"/>
      <c r="MFU2178" s="218"/>
      <c r="MFV2178" s="218"/>
      <c r="MFW2178" s="218"/>
      <c r="MFX2178" s="218"/>
      <c r="MFY2178" s="218"/>
      <c r="MFZ2178" s="218"/>
      <c r="MGA2178" s="218"/>
      <c r="MGB2178" s="218"/>
      <c r="MGC2178" s="218"/>
      <c r="MGD2178" s="218"/>
      <c r="MGE2178" s="218"/>
      <c r="MGF2178" s="218"/>
      <c r="MGG2178" s="218"/>
      <c r="MGH2178" s="218"/>
      <c r="MGI2178" s="218"/>
      <c r="MGJ2178" s="218"/>
      <c r="MGK2178" s="218"/>
      <c r="MGL2178" s="218"/>
      <c r="MGM2178" s="218"/>
      <c r="MGN2178" s="218"/>
      <c r="MGO2178" s="218"/>
      <c r="MGP2178" s="218"/>
      <c r="MGQ2178" s="218"/>
      <c r="MGR2178" s="218"/>
      <c r="MGS2178" s="218"/>
      <c r="MGT2178" s="218"/>
      <c r="MGU2178" s="218"/>
      <c r="MGV2178" s="218"/>
      <c r="MGW2178" s="218"/>
      <c r="MGX2178" s="218"/>
      <c r="MGY2178" s="218"/>
      <c r="MGZ2178" s="218"/>
      <c r="MHA2178" s="218"/>
      <c r="MHB2178" s="218"/>
      <c r="MHC2178" s="218"/>
      <c r="MHD2178" s="218"/>
      <c r="MHE2178" s="218"/>
      <c r="MHF2178" s="218"/>
      <c r="MHG2178" s="218"/>
      <c r="MHH2178" s="218"/>
      <c r="MHI2178" s="218"/>
      <c r="MHJ2178" s="218"/>
      <c r="MHK2178" s="218"/>
      <c r="MHL2178" s="218"/>
      <c r="MHM2178" s="218"/>
      <c r="MHN2178" s="218"/>
      <c r="MHO2178" s="218"/>
      <c r="MHP2178" s="218"/>
      <c r="MHQ2178" s="218"/>
      <c r="MHR2178" s="218"/>
      <c r="MHS2178" s="218"/>
      <c r="MHT2178" s="218"/>
      <c r="MHU2178" s="218"/>
      <c r="MHV2178" s="218"/>
      <c r="MHW2178" s="218"/>
      <c r="MHX2178" s="218"/>
      <c r="MHY2178" s="218"/>
      <c r="MHZ2178" s="218"/>
      <c r="MIA2178" s="218"/>
      <c r="MIB2178" s="218"/>
      <c r="MIC2178" s="218"/>
      <c r="MID2178" s="218"/>
      <c r="MIE2178" s="218"/>
      <c r="MIF2178" s="218"/>
      <c r="MIG2178" s="218"/>
      <c r="MIH2178" s="218"/>
      <c r="MII2178" s="218"/>
      <c r="MIJ2178" s="218"/>
      <c r="MIK2178" s="218"/>
      <c r="MIL2178" s="218"/>
      <c r="MIM2178" s="218"/>
      <c r="MIN2178" s="218"/>
      <c r="MIO2178" s="218"/>
      <c r="MIP2178" s="218"/>
      <c r="MIQ2178" s="218"/>
      <c r="MIR2178" s="218"/>
      <c r="MIS2178" s="218"/>
      <c r="MIT2178" s="218"/>
      <c r="MIU2178" s="218"/>
      <c r="MIV2178" s="218"/>
      <c r="MIW2178" s="218"/>
      <c r="MIX2178" s="218"/>
      <c r="MIY2178" s="218"/>
      <c r="MIZ2178" s="218"/>
      <c r="MJA2178" s="218"/>
      <c r="MJB2178" s="218"/>
      <c r="MJC2178" s="218"/>
      <c r="MJD2178" s="218"/>
      <c r="MJE2178" s="218"/>
      <c r="MJF2178" s="218"/>
      <c r="MJG2178" s="218"/>
      <c r="MJH2178" s="218"/>
      <c r="MJI2178" s="218"/>
      <c r="MJJ2178" s="218"/>
      <c r="MJK2178" s="218"/>
      <c r="MJL2178" s="218"/>
      <c r="MJM2178" s="218"/>
      <c r="MJN2178" s="218"/>
      <c r="MJO2178" s="218"/>
      <c r="MJP2178" s="218"/>
      <c r="MJQ2178" s="218"/>
      <c r="MJR2178" s="218"/>
      <c r="MJS2178" s="218"/>
      <c r="MJT2178" s="218"/>
      <c r="MJU2178" s="218"/>
      <c r="MJV2178" s="218"/>
      <c r="MJW2178" s="218"/>
      <c r="MJX2178" s="218"/>
      <c r="MJY2178" s="218"/>
      <c r="MJZ2178" s="218"/>
      <c r="MKA2178" s="218"/>
      <c r="MKB2178" s="218"/>
      <c r="MKC2178" s="218"/>
      <c r="MKD2178" s="218"/>
      <c r="MKE2178" s="218"/>
      <c r="MKF2178" s="218"/>
      <c r="MKG2178" s="218"/>
      <c r="MKH2178" s="218"/>
      <c r="MKI2178" s="218"/>
      <c r="MKJ2178" s="218"/>
      <c r="MKK2178" s="218"/>
      <c r="MKL2178" s="218"/>
      <c r="MKM2178" s="218"/>
      <c r="MKN2178" s="218"/>
      <c r="MKO2178" s="218"/>
      <c r="MKP2178" s="218"/>
      <c r="MKQ2178" s="218"/>
      <c r="MKR2178" s="218"/>
      <c r="MKS2178" s="218"/>
      <c r="MKT2178" s="218"/>
      <c r="MKU2178" s="218"/>
      <c r="MKV2178" s="218"/>
      <c r="MKW2178" s="218"/>
      <c r="MKX2178" s="218"/>
      <c r="MKY2178" s="218"/>
      <c r="MKZ2178" s="218"/>
      <c r="MLA2178" s="218"/>
      <c r="MLB2178" s="218"/>
      <c r="MLC2178" s="218"/>
      <c r="MLD2178" s="218"/>
      <c r="MLE2178" s="218"/>
      <c r="MLF2178" s="218"/>
      <c r="MLG2178" s="218"/>
      <c r="MLH2178" s="218"/>
      <c r="MLI2178" s="218"/>
      <c r="MLJ2178" s="218"/>
      <c r="MLK2178" s="218"/>
      <c r="MLL2178" s="218"/>
      <c r="MLM2178" s="218"/>
      <c r="MLN2178" s="218"/>
      <c r="MLO2178" s="218"/>
      <c r="MLP2178" s="218"/>
      <c r="MLQ2178" s="218"/>
      <c r="MLR2178" s="218"/>
      <c r="MLS2178" s="218"/>
      <c r="MLT2178" s="218"/>
      <c r="MLU2178" s="218"/>
      <c r="MLV2178" s="218"/>
      <c r="MLW2178" s="218"/>
      <c r="MLX2178" s="218"/>
      <c r="MLY2178" s="218"/>
      <c r="MLZ2178" s="218"/>
      <c r="MMA2178" s="218"/>
      <c r="MMB2178" s="218"/>
      <c r="MMC2178" s="218"/>
      <c r="MMD2178" s="218"/>
      <c r="MME2178" s="218"/>
      <c r="MMF2178" s="218"/>
      <c r="MMG2178" s="218"/>
      <c r="MMH2178" s="218"/>
      <c r="MMI2178" s="218"/>
      <c r="MMJ2178" s="218"/>
      <c r="MMK2178" s="218"/>
      <c r="MML2178" s="218"/>
      <c r="MMM2178" s="218"/>
      <c r="MMN2178" s="218"/>
      <c r="MMO2178" s="218"/>
      <c r="MMP2178" s="218"/>
      <c r="MMQ2178" s="218"/>
      <c r="MMR2178" s="218"/>
      <c r="MMS2178" s="218"/>
      <c r="MMT2178" s="218"/>
      <c r="MMU2178" s="218"/>
      <c r="MMV2178" s="218"/>
      <c r="MMW2178" s="218"/>
      <c r="MMX2178" s="218"/>
      <c r="MMY2178" s="218"/>
      <c r="MMZ2178" s="218"/>
      <c r="MNA2178" s="218"/>
      <c r="MNB2178" s="218"/>
      <c r="MNC2178" s="218"/>
      <c r="MND2178" s="218"/>
      <c r="MNE2178" s="218"/>
      <c r="MNF2178" s="218"/>
      <c r="MNG2178" s="218"/>
      <c r="MNH2178" s="218"/>
      <c r="MNI2178" s="218"/>
      <c r="MNJ2178" s="218"/>
      <c r="MNK2178" s="218"/>
      <c r="MNL2178" s="218"/>
      <c r="MNM2178" s="218"/>
      <c r="MNN2178" s="218"/>
      <c r="MNO2178" s="218"/>
      <c r="MNP2178" s="218"/>
      <c r="MNQ2178" s="218"/>
      <c r="MNR2178" s="218"/>
      <c r="MNS2178" s="218"/>
      <c r="MNT2178" s="218"/>
      <c r="MNU2178" s="218"/>
      <c r="MNV2178" s="218"/>
      <c r="MNW2178" s="218"/>
      <c r="MNX2178" s="218"/>
      <c r="MNY2178" s="218"/>
      <c r="MNZ2178" s="218"/>
      <c r="MOA2178" s="218"/>
      <c r="MOB2178" s="218"/>
      <c r="MOC2178" s="218"/>
      <c r="MOD2178" s="218"/>
      <c r="MOE2178" s="218"/>
      <c r="MOF2178" s="218"/>
      <c r="MOG2178" s="218"/>
      <c r="MOH2178" s="218"/>
      <c r="MOI2178" s="218"/>
      <c r="MOJ2178" s="218"/>
      <c r="MOK2178" s="218"/>
      <c r="MOL2178" s="218"/>
      <c r="MOM2178" s="218"/>
      <c r="MON2178" s="218"/>
      <c r="MOO2178" s="218"/>
      <c r="MOP2178" s="218"/>
      <c r="MOQ2178" s="218"/>
      <c r="MOR2178" s="218"/>
      <c r="MOS2178" s="218"/>
      <c r="MOT2178" s="218"/>
      <c r="MOU2178" s="218"/>
      <c r="MOV2178" s="218"/>
      <c r="MOW2178" s="218"/>
      <c r="MOX2178" s="218"/>
      <c r="MOY2178" s="218"/>
      <c r="MOZ2178" s="218"/>
      <c r="MPA2178" s="218"/>
      <c r="MPB2178" s="218"/>
      <c r="MPC2178" s="218"/>
      <c r="MPD2178" s="218"/>
      <c r="MPE2178" s="218"/>
      <c r="MPF2178" s="218"/>
      <c r="MPG2178" s="218"/>
      <c r="MPH2178" s="218"/>
      <c r="MPI2178" s="218"/>
      <c r="MPJ2178" s="218"/>
      <c r="MPK2178" s="218"/>
      <c r="MPL2178" s="218"/>
      <c r="MPM2178" s="218"/>
      <c r="MPN2178" s="218"/>
      <c r="MPO2178" s="218"/>
      <c r="MPP2178" s="218"/>
      <c r="MPQ2178" s="218"/>
      <c r="MPR2178" s="218"/>
      <c r="MPS2178" s="218"/>
      <c r="MPT2178" s="218"/>
      <c r="MPU2178" s="218"/>
      <c r="MPV2178" s="218"/>
      <c r="MPW2178" s="218"/>
      <c r="MPX2178" s="218"/>
      <c r="MPY2178" s="218"/>
      <c r="MPZ2178" s="218"/>
      <c r="MQA2178" s="218"/>
      <c r="MQB2178" s="218"/>
      <c r="MQC2178" s="218"/>
      <c r="MQD2178" s="218"/>
      <c r="MQE2178" s="218"/>
      <c r="MQF2178" s="218"/>
      <c r="MQG2178" s="218"/>
      <c r="MQH2178" s="218"/>
      <c r="MQI2178" s="218"/>
      <c r="MQJ2178" s="218"/>
      <c r="MQK2178" s="218"/>
      <c r="MQL2178" s="218"/>
      <c r="MQM2178" s="218"/>
      <c r="MQN2178" s="218"/>
      <c r="MQO2178" s="218"/>
      <c r="MQP2178" s="218"/>
      <c r="MQQ2178" s="218"/>
      <c r="MQR2178" s="218"/>
      <c r="MQS2178" s="218"/>
      <c r="MQT2178" s="218"/>
      <c r="MQU2178" s="218"/>
      <c r="MQV2178" s="218"/>
      <c r="MQW2178" s="218"/>
      <c r="MQX2178" s="218"/>
      <c r="MQY2178" s="218"/>
      <c r="MQZ2178" s="218"/>
      <c r="MRA2178" s="218"/>
      <c r="MRB2178" s="218"/>
      <c r="MRC2178" s="218"/>
      <c r="MRD2178" s="218"/>
      <c r="MRE2178" s="218"/>
      <c r="MRF2178" s="218"/>
      <c r="MRG2178" s="218"/>
      <c r="MRH2178" s="218"/>
      <c r="MRI2178" s="218"/>
      <c r="MRJ2178" s="218"/>
      <c r="MRK2178" s="218"/>
      <c r="MRL2178" s="218"/>
      <c r="MRM2178" s="218"/>
      <c r="MRN2178" s="218"/>
      <c r="MRO2178" s="218"/>
      <c r="MRP2178" s="218"/>
      <c r="MRQ2178" s="218"/>
      <c r="MRR2178" s="218"/>
      <c r="MRS2178" s="218"/>
      <c r="MRT2178" s="218"/>
      <c r="MRU2178" s="218"/>
      <c r="MRV2178" s="218"/>
      <c r="MRW2178" s="218"/>
      <c r="MRX2178" s="218"/>
      <c r="MRY2178" s="218"/>
      <c r="MRZ2178" s="218"/>
      <c r="MSA2178" s="218"/>
      <c r="MSB2178" s="218"/>
      <c r="MSC2178" s="218"/>
      <c r="MSD2178" s="218"/>
      <c r="MSE2178" s="218"/>
      <c r="MSF2178" s="218"/>
      <c r="MSG2178" s="218"/>
      <c r="MSH2178" s="218"/>
      <c r="MSI2178" s="218"/>
      <c r="MSJ2178" s="218"/>
      <c r="MSK2178" s="218"/>
      <c r="MSL2178" s="218"/>
      <c r="MSM2178" s="218"/>
      <c r="MSN2178" s="218"/>
      <c r="MSO2178" s="218"/>
      <c r="MSP2178" s="218"/>
      <c r="MSQ2178" s="218"/>
      <c r="MSR2178" s="218"/>
      <c r="MSS2178" s="218"/>
      <c r="MST2178" s="218"/>
      <c r="MSU2178" s="218"/>
      <c r="MSV2178" s="218"/>
      <c r="MSW2178" s="218"/>
      <c r="MSX2178" s="218"/>
      <c r="MSY2178" s="218"/>
      <c r="MSZ2178" s="218"/>
      <c r="MTA2178" s="218"/>
      <c r="MTB2178" s="218"/>
      <c r="MTC2178" s="218"/>
      <c r="MTD2178" s="218"/>
      <c r="MTE2178" s="218"/>
      <c r="MTF2178" s="218"/>
      <c r="MTG2178" s="218"/>
      <c r="MTH2178" s="218"/>
      <c r="MTI2178" s="218"/>
      <c r="MTJ2178" s="218"/>
      <c r="MTK2178" s="218"/>
      <c r="MTL2178" s="218"/>
      <c r="MTM2178" s="218"/>
      <c r="MTN2178" s="218"/>
      <c r="MTO2178" s="218"/>
      <c r="MTP2178" s="218"/>
      <c r="MTQ2178" s="218"/>
      <c r="MTR2178" s="218"/>
      <c r="MTS2178" s="218"/>
      <c r="MTT2178" s="218"/>
      <c r="MTU2178" s="218"/>
      <c r="MTV2178" s="218"/>
      <c r="MTW2178" s="218"/>
      <c r="MTX2178" s="218"/>
      <c r="MTY2178" s="218"/>
      <c r="MTZ2178" s="218"/>
      <c r="MUA2178" s="218"/>
      <c r="MUB2178" s="218"/>
      <c r="MUC2178" s="218"/>
      <c r="MUD2178" s="218"/>
      <c r="MUE2178" s="218"/>
      <c r="MUF2178" s="218"/>
      <c r="MUG2178" s="218"/>
      <c r="MUH2178" s="218"/>
      <c r="MUI2178" s="218"/>
      <c r="MUJ2178" s="218"/>
      <c r="MUK2178" s="218"/>
      <c r="MUL2178" s="218"/>
      <c r="MUM2178" s="218"/>
      <c r="MUN2178" s="218"/>
      <c r="MUO2178" s="218"/>
      <c r="MUP2178" s="218"/>
      <c r="MUQ2178" s="218"/>
      <c r="MUR2178" s="218"/>
      <c r="MUS2178" s="218"/>
      <c r="MUT2178" s="218"/>
      <c r="MUU2178" s="218"/>
      <c r="MUV2178" s="218"/>
      <c r="MUW2178" s="218"/>
      <c r="MUX2178" s="218"/>
      <c r="MUY2178" s="218"/>
      <c r="MUZ2178" s="218"/>
      <c r="MVA2178" s="218"/>
      <c r="MVB2178" s="218"/>
      <c r="MVC2178" s="218"/>
      <c r="MVD2178" s="218"/>
      <c r="MVE2178" s="218"/>
      <c r="MVF2178" s="218"/>
      <c r="MVG2178" s="218"/>
      <c r="MVH2178" s="218"/>
      <c r="MVI2178" s="218"/>
      <c r="MVJ2178" s="218"/>
      <c r="MVK2178" s="218"/>
      <c r="MVL2178" s="218"/>
      <c r="MVM2178" s="218"/>
      <c r="MVN2178" s="218"/>
      <c r="MVO2178" s="218"/>
      <c r="MVP2178" s="218"/>
      <c r="MVQ2178" s="218"/>
      <c r="MVR2178" s="218"/>
      <c r="MVS2178" s="218"/>
      <c r="MVT2178" s="218"/>
      <c r="MVU2178" s="218"/>
      <c r="MVV2178" s="218"/>
      <c r="MVW2178" s="218"/>
      <c r="MVX2178" s="218"/>
      <c r="MVY2178" s="218"/>
      <c r="MVZ2178" s="218"/>
      <c r="MWA2178" s="218"/>
      <c r="MWB2178" s="218"/>
      <c r="MWC2178" s="218"/>
      <c r="MWD2178" s="218"/>
      <c r="MWE2178" s="218"/>
      <c r="MWF2178" s="218"/>
      <c r="MWG2178" s="218"/>
      <c r="MWH2178" s="218"/>
      <c r="MWI2178" s="218"/>
      <c r="MWJ2178" s="218"/>
      <c r="MWK2178" s="218"/>
      <c r="MWL2178" s="218"/>
      <c r="MWM2178" s="218"/>
      <c r="MWN2178" s="218"/>
      <c r="MWO2178" s="218"/>
      <c r="MWP2178" s="218"/>
      <c r="MWQ2178" s="218"/>
      <c r="MWR2178" s="218"/>
      <c r="MWS2178" s="218"/>
      <c r="MWT2178" s="218"/>
      <c r="MWU2178" s="218"/>
      <c r="MWV2178" s="218"/>
      <c r="MWW2178" s="218"/>
      <c r="MWX2178" s="218"/>
      <c r="MWY2178" s="218"/>
      <c r="MWZ2178" s="218"/>
      <c r="MXA2178" s="218"/>
      <c r="MXB2178" s="218"/>
      <c r="MXC2178" s="218"/>
      <c r="MXD2178" s="218"/>
      <c r="MXE2178" s="218"/>
      <c r="MXF2178" s="218"/>
      <c r="MXG2178" s="218"/>
      <c r="MXH2178" s="218"/>
      <c r="MXI2178" s="218"/>
      <c r="MXJ2178" s="218"/>
      <c r="MXK2178" s="218"/>
      <c r="MXL2178" s="218"/>
      <c r="MXM2178" s="218"/>
      <c r="MXN2178" s="218"/>
      <c r="MXO2178" s="218"/>
      <c r="MXP2178" s="218"/>
      <c r="MXQ2178" s="218"/>
      <c r="MXR2178" s="218"/>
      <c r="MXS2178" s="218"/>
      <c r="MXT2178" s="218"/>
      <c r="MXU2178" s="218"/>
      <c r="MXV2178" s="218"/>
      <c r="MXW2178" s="218"/>
      <c r="MXX2178" s="218"/>
      <c r="MXY2178" s="218"/>
      <c r="MXZ2178" s="218"/>
      <c r="MYA2178" s="218"/>
      <c r="MYB2178" s="218"/>
      <c r="MYC2178" s="218"/>
      <c r="MYD2178" s="218"/>
      <c r="MYE2178" s="218"/>
      <c r="MYF2178" s="218"/>
      <c r="MYG2178" s="218"/>
      <c r="MYH2178" s="218"/>
      <c r="MYI2178" s="218"/>
      <c r="MYJ2178" s="218"/>
      <c r="MYK2178" s="218"/>
      <c r="MYL2178" s="218"/>
      <c r="MYM2178" s="218"/>
      <c r="MYN2178" s="218"/>
      <c r="MYO2178" s="218"/>
      <c r="MYP2178" s="218"/>
      <c r="MYQ2178" s="218"/>
      <c r="MYR2178" s="218"/>
      <c r="MYS2178" s="218"/>
      <c r="MYT2178" s="218"/>
      <c r="MYU2178" s="218"/>
      <c r="MYV2178" s="218"/>
      <c r="MYW2178" s="218"/>
      <c r="MYX2178" s="218"/>
      <c r="MYY2178" s="218"/>
      <c r="MYZ2178" s="218"/>
      <c r="MZA2178" s="218"/>
      <c r="MZB2178" s="218"/>
      <c r="MZC2178" s="218"/>
      <c r="MZD2178" s="218"/>
      <c r="MZE2178" s="218"/>
      <c r="MZF2178" s="218"/>
      <c r="MZG2178" s="218"/>
      <c r="MZH2178" s="218"/>
      <c r="MZI2178" s="218"/>
      <c r="MZJ2178" s="218"/>
      <c r="MZK2178" s="218"/>
      <c r="MZL2178" s="218"/>
      <c r="MZM2178" s="218"/>
      <c r="MZN2178" s="218"/>
      <c r="MZO2178" s="218"/>
      <c r="MZP2178" s="218"/>
      <c r="MZQ2178" s="218"/>
      <c r="MZR2178" s="218"/>
      <c r="MZS2178" s="218"/>
      <c r="MZT2178" s="218"/>
      <c r="MZU2178" s="218"/>
      <c r="MZV2178" s="218"/>
      <c r="MZW2178" s="218"/>
      <c r="MZX2178" s="218"/>
      <c r="MZY2178" s="218"/>
      <c r="MZZ2178" s="218"/>
      <c r="NAA2178" s="218"/>
      <c r="NAB2178" s="218"/>
      <c r="NAC2178" s="218"/>
      <c r="NAD2178" s="218"/>
      <c r="NAE2178" s="218"/>
      <c r="NAF2178" s="218"/>
      <c r="NAG2178" s="218"/>
      <c r="NAH2178" s="218"/>
      <c r="NAI2178" s="218"/>
      <c r="NAJ2178" s="218"/>
      <c r="NAK2178" s="218"/>
      <c r="NAL2178" s="218"/>
      <c r="NAM2178" s="218"/>
      <c r="NAN2178" s="218"/>
      <c r="NAO2178" s="218"/>
      <c r="NAP2178" s="218"/>
      <c r="NAQ2178" s="218"/>
      <c r="NAR2178" s="218"/>
      <c r="NAS2178" s="218"/>
      <c r="NAT2178" s="218"/>
      <c r="NAU2178" s="218"/>
      <c r="NAV2178" s="218"/>
      <c r="NAW2178" s="218"/>
      <c r="NAX2178" s="218"/>
      <c r="NAY2178" s="218"/>
      <c r="NAZ2178" s="218"/>
      <c r="NBA2178" s="218"/>
      <c r="NBB2178" s="218"/>
      <c r="NBC2178" s="218"/>
      <c r="NBD2178" s="218"/>
      <c r="NBE2178" s="218"/>
      <c r="NBF2178" s="218"/>
      <c r="NBG2178" s="218"/>
      <c r="NBH2178" s="218"/>
      <c r="NBI2178" s="218"/>
      <c r="NBJ2178" s="218"/>
      <c r="NBK2178" s="218"/>
      <c r="NBL2178" s="218"/>
      <c r="NBM2178" s="218"/>
      <c r="NBN2178" s="218"/>
      <c r="NBO2178" s="218"/>
      <c r="NBP2178" s="218"/>
      <c r="NBQ2178" s="218"/>
      <c r="NBR2178" s="218"/>
      <c r="NBS2178" s="218"/>
      <c r="NBT2178" s="218"/>
      <c r="NBU2178" s="218"/>
      <c r="NBV2178" s="218"/>
      <c r="NBW2178" s="218"/>
      <c r="NBX2178" s="218"/>
      <c r="NBY2178" s="218"/>
      <c r="NBZ2178" s="218"/>
      <c r="NCA2178" s="218"/>
      <c r="NCB2178" s="218"/>
      <c r="NCC2178" s="218"/>
      <c r="NCD2178" s="218"/>
      <c r="NCE2178" s="218"/>
      <c r="NCF2178" s="218"/>
      <c r="NCG2178" s="218"/>
      <c r="NCH2178" s="218"/>
      <c r="NCI2178" s="218"/>
      <c r="NCJ2178" s="218"/>
      <c r="NCK2178" s="218"/>
      <c r="NCL2178" s="218"/>
      <c r="NCM2178" s="218"/>
      <c r="NCN2178" s="218"/>
      <c r="NCO2178" s="218"/>
      <c r="NCP2178" s="218"/>
      <c r="NCQ2178" s="218"/>
      <c r="NCR2178" s="218"/>
      <c r="NCS2178" s="218"/>
      <c r="NCT2178" s="218"/>
      <c r="NCU2178" s="218"/>
      <c r="NCV2178" s="218"/>
      <c r="NCW2178" s="218"/>
      <c r="NCX2178" s="218"/>
      <c r="NCY2178" s="218"/>
      <c r="NCZ2178" s="218"/>
      <c r="NDA2178" s="218"/>
      <c r="NDB2178" s="218"/>
      <c r="NDC2178" s="218"/>
      <c r="NDD2178" s="218"/>
      <c r="NDE2178" s="218"/>
      <c r="NDF2178" s="218"/>
      <c r="NDG2178" s="218"/>
      <c r="NDH2178" s="218"/>
      <c r="NDI2178" s="218"/>
      <c r="NDJ2178" s="218"/>
      <c r="NDK2178" s="218"/>
      <c r="NDL2178" s="218"/>
      <c r="NDM2178" s="218"/>
      <c r="NDN2178" s="218"/>
      <c r="NDO2178" s="218"/>
      <c r="NDP2178" s="218"/>
      <c r="NDQ2178" s="218"/>
      <c r="NDR2178" s="218"/>
      <c r="NDS2178" s="218"/>
      <c r="NDT2178" s="218"/>
      <c r="NDU2178" s="218"/>
      <c r="NDV2178" s="218"/>
      <c r="NDW2178" s="218"/>
      <c r="NDX2178" s="218"/>
      <c r="NDY2178" s="218"/>
      <c r="NDZ2178" s="218"/>
      <c r="NEA2178" s="218"/>
      <c r="NEB2178" s="218"/>
      <c r="NEC2178" s="218"/>
      <c r="NED2178" s="218"/>
      <c r="NEE2178" s="218"/>
      <c r="NEF2178" s="218"/>
      <c r="NEG2178" s="218"/>
      <c r="NEH2178" s="218"/>
      <c r="NEI2178" s="218"/>
      <c r="NEJ2178" s="218"/>
      <c r="NEK2178" s="218"/>
      <c r="NEL2178" s="218"/>
      <c r="NEM2178" s="218"/>
      <c r="NEN2178" s="218"/>
      <c r="NEO2178" s="218"/>
      <c r="NEP2178" s="218"/>
      <c r="NEQ2178" s="218"/>
      <c r="NER2178" s="218"/>
      <c r="NES2178" s="218"/>
      <c r="NET2178" s="218"/>
      <c r="NEU2178" s="218"/>
      <c r="NEV2178" s="218"/>
      <c r="NEW2178" s="218"/>
      <c r="NEX2178" s="218"/>
      <c r="NEY2178" s="218"/>
      <c r="NEZ2178" s="218"/>
      <c r="NFA2178" s="218"/>
      <c r="NFB2178" s="218"/>
      <c r="NFC2178" s="218"/>
      <c r="NFD2178" s="218"/>
      <c r="NFE2178" s="218"/>
      <c r="NFF2178" s="218"/>
      <c r="NFG2178" s="218"/>
      <c r="NFH2178" s="218"/>
      <c r="NFI2178" s="218"/>
      <c r="NFJ2178" s="218"/>
      <c r="NFK2178" s="218"/>
      <c r="NFL2178" s="218"/>
      <c r="NFM2178" s="218"/>
      <c r="NFN2178" s="218"/>
      <c r="NFO2178" s="218"/>
      <c r="NFP2178" s="218"/>
      <c r="NFQ2178" s="218"/>
      <c r="NFR2178" s="218"/>
      <c r="NFS2178" s="218"/>
      <c r="NFT2178" s="218"/>
      <c r="NFU2178" s="218"/>
      <c r="NFV2178" s="218"/>
      <c r="NFW2178" s="218"/>
      <c r="NFX2178" s="218"/>
      <c r="NFY2178" s="218"/>
      <c r="NFZ2178" s="218"/>
      <c r="NGA2178" s="218"/>
      <c r="NGB2178" s="218"/>
      <c r="NGC2178" s="218"/>
      <c r="NGD2178" s="218"/>
      <c r="NGE2178" s="218"/>
      <c r="NGF2178" s="218"/>
      <c r="NGG2178" s="218"/>
      <c r="NGH2178" s="218"/>
      <c r="NGI2178" s="218"/>
      <c r="NGJ2178" s="218"/>
      <c r="NGK2178" s="218"/>
      <c r="NGL2178" s="218"/>
      <c r="NGM2178" s="218"/>
      <c r="NGN2178" s="218"/>
      <c r="NGO2178" s="218"/>
      <c r="NGP2178" s="218"/>
      <c r="NGQ2178" s="218"/>
      <c r="NGR2178" s="218"/>
      <c r="NGS2178" s="218"/>
      <c r="NGT2178" s="218"/>
      <c r="NGU2178" s="218"/>
      <c r="NGV2178" s="218"/>
      <c r="NGW2178" s="218"/>
      <c r="NGX2178" s="218"/>
      <c r="NGY2178" s="218"/>
      <c r="NGZ2178" s="218"/>
      <c r="NHA2178" s="218"/>
      <c r="NHB2178" s="218"/>
      <c r="NHC2178" s="218"/>
      <c r="NHD2178" s="218"/>
      <c r="NHE2178" s="218"/>
      <c r="NHF2178" s="218"/>
      <c r="NHG2178" s="218"/>
      <c r="NHH2178" s="218"/>
      <c r="NHI2178" s="218"/>
      <c r="NHJ2178" s="218"/>
      <c r="NHK2178" s="218"/>
      <c r="NHL2178" s="218"/>
      <c r="NHM2178" s="218"/>
      <c r="NHN2178" s="218"/>
      <c r="NHO2178" s="218"/>
      <c r="NHP2178" s="218"/>
      <c r="NHQ2178" s="218"/>
      <c r="NHR2178" s="218"/>
      <c r="NHS2178" s="218"/>
      <c r="NHT2178" s="218"/>
      <c r="NHU2178" s="218"/>
      <c r="NHV2178" s="218"/>
      <c r="NHW2178" s="218"/>
      <c r="NHX2178" s="218"/>
      <c r="NHY2178" s="218"/>
      <c r="NHZ2178" s="218"/>
      <c r="NIA2178" s="218"/>
      <c r="NIB2178" s="218"/>
      <c r="NIC2178" s="218"/>
      <c r="NID2178" s="218"/>
      <c r="NIE2178" s="218"/>
      <c r="NIF2178" s="218"/>
      <c r="NIG2178" s="218"/>
      <c r="NIH2178" s="218"/>
      <c r="NII2178" s="218"/>
      <c r="NIJ2178" s="218"/>
      <c r="NIK2178" s="218"/>
      <c r="NIL2178" s="218"/>
      <c r="NIM2178" s="218"/>
      <c r="NIN2178" s="218"/>
      <c r="NIO2178" s="218"/>
      <c r="NIP2178" s="218"/>
      <c r="NIQ2178" s="218"/>
      <c r="NIR2178" s="218"/>
      <c r="NIS2178" s="218"/>
      <c r="NIT2178" s="218"/>
      <c r="NIU2178" s="218"/>
      <c r="NIV2178" s="218"/>
      <c r="NIW2178" s="218"/>
      <c r="NIX2178" s="218"/>
      <c r="NIY2178" s="218"/>
      <c r="NIZ2178" s="218"/>
      <c r="NJA2178" s="218"/>
      <c r="NJB2178" s="218"/>
      <c r="NJC2178" s="218"/>
      <c r="NJD2178" s="218"/>
      <c r="NJE2178" s="218"/>
      <c r="NJF2178" s="218"/>
      <c r="NJG2178" s="218"/>
      <c r="NJH2178" s="218"/>
      <c r="NJI2178" s="218"/>
      <c r="NJJ2178" s="218"/>
      <c r="NJK2178" s="218"/>
      <c r="NJL2178" s="218"/>
      <c r="NJM2178" s="218"/>
      <c r="NJN2178" s="218"/>
      <c r="NJO2178" s="218"/>
      <c r="NJP2178" s="218"/>
      <c r="NJQ2178" s="218"/>
      <c r="NJR2178" s="218"/>
      <c r="NJS2178" s="218"/>
      <c r="NJT2178" s="218"/>
      <c r="NJU2178" s="218"/>
      <c r="NJV2178" s="218"/>
      <c r="NJW2178" s="218"/>
      <c r="NJX2178" s="218"/>
      <c r="NJY2178" s="218"/>
      <c r="NJZ2178" s="218"/>
      <c r="NKA2178" s="218"/>
      <c r="NKB2178" s="218"/>
      <c r="NKC2178" s="218"/>
      <c r="NKD2178" s="218"/>
      <c r="NKE2178" s="218"/>
      <c r="NKF2178" s="218"/>
      <c r="NKG2178" s="218"/>
      <c r="NKH2178" s="218"/>
      <c r="NKI2178" s="218"/>
      <c r="NKJ2178" s="218"/>
      <c r="NKK2178" s="218"/>
      <c r="NKL2178" s="218"/>
      <c r="NKM2178" s="218"/>
      <c r="NKN2178" s="218"/>
      <c r="NKO2178" s="218"/>
      <c r="NKP2178" s="218"/>
      <c r="NKQ2178" s="218"/>
      <c r="NKR2178" s="218"/>
      <c r="NKS2178" s="218"/>
      <c r="NKT2178" s="218"/>
      <c r="NKU2178" s="218"/>
      <c r="NKV2178" s="218"/>
      <c r="NKW2178" s="218"/>
      <c r="NKX2178" s="218"/>
      <c r="NKY2178" s="218"/>
      <c r="NKZ2178" s="218"/>
      <c r="NLA2178" s="218"/>
      <c r="NLB2178" s="218"/>
      <c r="NLC2178" s="218"/>
      <c r="NLD2178" s="218"/>
      <c r="NLE2178" s="218"/>
      <c r="NLF2178" s="218"/>
      <c r="NLG2178" s="218"/>
      <c r="NLH2178" s="218"/>
      <c r="NLI2178" s="218"/>
      <c r="NLJ2178" s="218"/>
      <c r="NLK2178" s="218"/>
      <c r="NLL2178" s="218"/>
      <c r="NLM2178" s="218"/>
      <c r="NLN2178" s="218"/>
      <c r="NLO2178" s="218"/>
      <c r="NLP2178" s="218"/>
      <c r="NLQ2178" s="218"/>
      <c r="NLR2178" s="218"/>
      <c r="NLS2178" s="218"/>
      <c r="NLT2178" s="218"/>
      <c r="NLU2178" s="218"/>
      <c r="NLV2178" s="218"/>
      <c r="NLW2178" s="218"/>
      <c r="NLX2178" s="218"/>
      <c r="NLY2178" s="218"/>
      <c r="NLZ2178" s="218"/>
      <c r="NMA2178" s="218"/>
      <c r="NMB2178" s="218"/>
      <c r="NMC2178" s="218"/>
      <c r="NMD2178" s="218"/>
      <c r="NME2178" s="218"/>
      <c r="NMF2178" s="218"/>
      <c r="NMG2178" s="218"/>
      <c r="NMH2178" s="218"/>
      <c r="NMI2178" s="218"/>
      <c r="NMJ2178" s="218"/>
      <c r="NMK2178" s="218"/>
      <c r="NML2178" s="218"/>
      <c r="NMM2178" s="218"/>
      <c r="NMN2178" s="218"/>
      <c r="NMO2178" s="218"/>
      <c r="NMP2178" s="218"/>
      <c r="NMQ2178" s="218"/>
      <c r="NMR2178" s="218"/>
      <c r="NMS2178" s="218"/>
      <c r="NMT2178" s="218"/>
      <c r="NMU2178" s="218"/>
      <c r="NMV2178" s="218"/>
      <c r="NMW2178" s="218"/>
      <c r="NMX2178" s="218"/>
      <c r="NMY2178" s="218"/>
      <c r="NMZ2178" s="218"/>
      <c r="NNA2178" s="218"/>
      <c r="NNB2178" s="218"/>
      <c r="NNC2178" s="218"/>
      <c r="NND2178" s="218"/>
      <c r="NNE2178" s="218"/>
      <c r="NNF2178" s="218"/>
      <c r="NNG2178" s="218"/>
      <c r="NNH2178" s="218"/>
      <c r="NNI2178" s="218"/>
      <c r="NNJ2178" s="218"/>
      <c r="NNK2178" s="218"/>
      <c r="NNL2178" s="218"/>
      <c r="NNM2178" s="218"/>
      <c r="NNN2178" s="218"/>
      <c r="NNO2178" s="218"/>
      <c r="NNP2178" s="218"/>
      <c r="NNQ2178" s="218"/>
      <c r="NNR2178" s="218"/>
      <c r="NNS2178" s="218"/>
      <c r="NNT2178" s="218"/>
      <c r="NNU2178" s="218"/>
      <c r="NNV2178" s="218"/>
      <c r="NNW2178" s="218"/>
      <c r="NNX2178" s="218"/>
      <c r="NNY2178" s="218"/>
      <c r="NNZ2178" s="218"/>
      <c r="NOA2178" s="218"/>
      <c r="NOB2178" s="218"/>
      <c r="NOC2178" s="218"/>
      <c r="NOD2178" s="218"/>
      <c r="NOE2178" s="218"/>
      <c r="NOF2178" s="218"/>
      <c r="NOG2178" s="218"/>
      <c r="NOH2178" s="218"/>
      <c r="NOI2178" s="218"/>
      <c r="NOJ2178" s="218"/>
      <c r="NOK2178" s="218"/>
      <c r="NOL2178" s="218"/>
      <c r="NOM2178" s="218"/>
      <c r="NON2178" s="218"/>
      <c r="NOO2178" s="218"/>
      <c r="NOP2178" s="218"/>
      <c r="NOQ2178" s="218"/>
      <c r="NOR2178" s="218"/>
      <c r="NOS2178" s="218"/>
      <c r="NOT2178" s="218"/>
      <c r="NOU2178" s="218"/>
      <c r="NOV2178" s="218"/>
      <c r="NOW2178" s="218"/>
      <c r="NOX2178" s="218"/>
      <c r="NOY2178" s="218"/>
      <c r="NOZ2178" s="218"/>
      <c r="NPA2178" s="218"/>
      <c r="NPB2178" s="218"/>
      <c r="NPC2178" s="218"/>
      <c r="NPD2178" s="218"/>
      <c r="NPE2178" s="218"/>
      <c r="NPF2178" s="218"/>
      <c r="NPG2178" s="218"/>
      <c r="NPH2178" s="218"/>
      <c r="NPI2178" s="218"/>
      <c r="NPJ2178" s="218"/>
      <c r="NPK2178" s="218"/>
      <c r="NPL2178" s="218"/>
      <c r="NPM2178" s="218"/>
      <c r="NPN2178" s="218"/>
      <c r="NPO2178" s="218"/>
      <c r="NPP2178" s="218"/>
      <c r="NPQ2178" s="218"/>
      <c r="NPR2178" s="218"/>
      <c r="NPS2178" s="218"/>
      <c r="NPT2178" s="218"/>
      <c r="NPU2178" s="218"/>
      <c r="NPV2178" s="218"/>
      <c r="NPW2178" s="218"/>
      <c r="NPX2178" s="218"/>
      <c r="NPY2178" s="218"/>
      <c r="NPZ2178" s="218"/>
      <c r="NQA2178" s="218"/>
      <c r="NQB2178" s="218"/>
      <c r="NQC2178" s="218"/>
      <c r="NQD2178" s="218"/>
      <c r="NQE2178" s="218"/>
      <c r="NQF2178" s="218"/>
      <c r="NQG2178" s="218"/>
      <c r="NQH2178" s="218"/>
      <c r="NQI2178" s="218"/>
      <c r="NQJ2178" s="218"/>
      <c r="NQK2178" s="218"/>
      <c r="NQL2178" s="218"/>
      <c r="NQM2178" s="218"/>
      <c r="NQN2178" s="218"/>
      <c r="NQO2178" s="218"/>
      <c r="NQP2178" s="218"/>
      <c r="NQQ2178" s="218"/>
      <c r="NQR2178" s="218"/>
      <c r="NQS2178" s="218"/>
      <c r="NQT2178" s="218"/>
      <c r="NQU2178" s="218"/>
      <c r="NQV2178" s="218"/>
      <c r="NQW2178" s="218"/>
      <c r="NQX2178" s="218"/>
      <c r="NQY2178" s="218"/>
      <c r="NQZ2178" s="218"/>
      <c r="NRA2178" s="218"/>
      <c r="NRB2178" s="218"/>
      <c r="NRC2178" s="218"/>
      <c r="NRD2178" s="218"/>
      <c r="NRE2178" s="218"/>
      <c r="NRF2178" s="218"/>
      <c r="NRG2178" s="218"/>
      <c r="NRH2178" s="218"/>
      <c r="NRI2178" s="218"/>
      <c r="NRJ2178" s="218"/>
      <c r="NRK2178" s="218"/>
      <c r="NRL2178" s="218"/>
      <c r="NRM2178" s="218"/>
      <c r="NRN2178" s="218"/>
      <c r="NRO2178" s="218"/>
      <c r="NRP2178" s="218"/>
      <c r="NRQ2178" s="218"/>
      <c r="NRR2178" s="218"/>
      <c r="NRS2178" s="218"/>
      <c r="NRT2178" s="218"/>
      <c r="NRU2178" s="218"/>
      <c r="NRV2178" s="218"/>
      <c r="NRW2178" s="218"/>
      <c r="NRX2178" s="218"/>
      <c r="NRY2178" s="218"/>
      <c r="NRZ2178" s="218"/>
      <c r="NSA2178" s="218"/>
      <c r="NSB2178" s="218"/>
      <c r="NSC2178" s="218"/>
      <c r="NSD2178" s="218"/>
      <c r="NSE2178" s="218"/>
      <c r="NSF2178" s="218"/>
      <c r="NSG2178" s="218"/>
      <c r="NSH2178" s="218"/>
      <c r="NSI2178" s="218"/>
      <c r="NSJ2178" s="218"/>
      <c r="NSK2178" s="218"/>
      <c r="NSL2178" s="218"/>
      <c r="NSM2178" s="218"/>
      <c r="NSN2178" s="218"/>
      <c r="NSO2178" s="218"/>
      <c r="NSP2178" s="218"/>
      <c r="NSQ2178" s="218"/>
      <c r="NSR2178" s="218"/>
      <c r="NSS2178" s="218"/>
      <c r="NST2178" s="218"/>
      <c r="NSU2178" s="218"/>
      <c r="NSV2178" s="218"/>
      <c r="NSW2178" s="218"/>
      <c r="NSX2178" s="218"/>
      <c r="NSY2178" s="218"/>
      <c r="NSZ2178" s="218"/>
      <c r="NTA2178" s="218"/>
      <c r="NTB2178" s="218"/>
      <c r="NTC2178" s="218"/>
      <c r="NTD2178" s="218"/>
      <c r="NTE2178" s="218"/>
      <c r="NTF2178" s="218"/>
      <c r="NTG2178" s="218"/>
      <c r="NTH2178" s="218"/>
      <c r="NTI2178" s="218"/>
      <c r="NTJ2178" s="218"/>
      <c r="NTK2178" s="218"/>
      <c r="NTL2178" s="218"/>
      <c r="NTM2178" s="218"/>
      <c r="NTN2178" s="218"/>
      <c r="NTO2178" s="218"/>
      <c r="NTP2178" s="218"/>
      <c r="NTQ2178" s="218"/>
      <c r="NTR2178" s="218"/>
      <c r="NTS2178" s="218"/>
      <c r="NTT2178" s="218"/>
      <c r="NTU2178" s="218"/>
      <c r="NTV2178" s="218"/>
      <c r="NTW2178" s="218"/>
      <c r="NTX2178" s="218"/>
      <c r="NTY2178" s="218"/>
      <c r="NTZ2178" s="218"/>
      <c r="NUA2178" s="218"/>
      <c r="NUB2178" s="218"/>
      <c r="NUC2178" s="218"/>
      <c r="NUD2178" s="218"/>
      <c r="NUE2178" s="218"/>
      <c r="NUF2178" s="218"/>
      <c r="NUG2178" s="218"/>
      <c r="NUH2178" s="218"/>
      <c r="NUI2178" s="218"/>
      <c r="NUJ2178" s="218"/>
      <c r="NUK2178" s="218"/>
      <c r="NUL2178" s="218"/>
      <c r="NUM2178" s="218"/>
      <c r="NUN2178" s="218"/>
      <c r="NUO2178" s="218"/>
      <c r="NUP2178" s="218"/>
      <c r="NUQ2178" s="218"/>
      <c r="NUR2178" s="218"/>
      <c r="NUS2178" s="218"/>
      <c r="NUT2178" s="218"/>
      <c r="NUU2178" s="218"/>
      <c r="NUV2178" s="218"/>
      <c r="NUW2178" s="218"/>
      <c r="NUX2178" s="218"/>
      <c r="NUY2178" s="218"/>
      <c r="NUZ2178" s="218"/>
      <c r="NVA2178" s="218"/>
      <c r="NVB2178" s="218"/>
      <c r="NVC2178" s="218"/>
      <c r="NVD2178" s="218"/>
      <c r="NVE2178" s="218"/>
      <c r="NVF2178" s="218"/>
      <c r="NVG2178" s="218"/>
      <c r="NVH2178" s="218"/>
      <c r="NVI2178" s="218"/>
      <c r="NVJ2178" s="218"/>
      <c r="NVK2178" s="218"/>
      <c r="NVL2178" s="218"/>
      <c r="NVM2178" s="218"/>
      <c r="NVN2178" s="218"/>
      <c r="NVO2178" s="218"/>
      <c r="NVP2178" s="218"/>
      <c r="NVQ2178" s="218"/>
      <c r="NVR2178" s="218"/>
      <c r="NVS2178" s="218"/>
      <c r="NVT2178" s="218"/>
      <c r="NVU2178" s="218"/>
      <c r="NVV2178" s="218"/>
      <c r="NVW2178" s="218"/>
      <c r="NVX2178" s="218"/>
      <c r="NVY2178" s="218"/>
      <c r="NVZ2178" s="218"/>
      <c r="NWA2178" s="218"/>
      <c r="NWB2178" s="218"/>
      <c r="NWC2178" s="218"/>
      <c r="NWD2178" s="218"/>
      <c r="NWE2178" s="218"/>
      <c r="NWF2178" s="218"/>
      <c r="NWG2178" s="218"/>
      <c r="NWH2178" s="218"/>
      <c r="NWI2178" s="218"/>
      <c r="NWJ2178" s="218"/>
      <c r="NWK2178" s="218"/>
      <c r="NWL2178" s="218"/>
      <c r="NWM2178" s="218"/>
      <c r="NWN2178" s="218"/>
      <c r="NWO2178" s="218"/>
      <c r="NWP2178" s="218"/>
      <c r="NWQ2178" s="218"/>
      <c r="NWR2178" s="218"/>
      <c r="NWS2178" s="218"/>
      <c r="NWT2178" s="218"/>
      <c r="NWU2178" s="218"/>
      <c r="NWV2178" s="218"/>
      <c r="NWW2178" s="218"/>
      <c r="NWX2178" s="218"/>
      <c r="NWY2178" s="218"/>
      <c r="NWZ2178" s="218"/>
      <c r="NXA2178" s="218"/>
      <c r="NXB2178" s="218"/>
      <c r="NXC2178" s="218"/>
      <c r="NXD2178" s="218"/>
      <c r="NXE2178" s="218"/>
      <c r="NXF2178" s="218"/>
      <c r="NXG2178" s="218"/>
      <c r="NXH2178" s="218"/>
      <c r="NXI2178" s="218"/>
      <c r="NXJ2178" s="218"/>
      <c r="NXK2178" s="218"/>
      <c r="NXL2178" s="218"/>
      <c r="NXM2178" s="218"/>
      <c r="NXN2178" s="218"/>
      <c r="NXO2178" s="218"/>
      <c r="NXP2178" s="218"/>
      <c r="NXQ2178" s="218"/>
      <c r="NXR2178" s="218"/>
      <c r="NXS2178" s="218"/>
      <c r="NXT2178" s="218"/>
      <c r="NXU2178" s="218"/>
      <c r="NXV2178" s="218"/>
      <c r="NXW2178" s="218"/>
      <c r="NXX2178" s="218"/>
      <c r="NXY2178" s="218"/>
      <c r="NXZ2178" s="218"/>
      <c r="NYA2178" s="218"/>
      <c r="NYB2178" s="218"/>
      <c r="NYC2178" s="218"/>
      <c r="NYD2178" s="218"/>
      <c r="NYE2178" s="218"/>
      <c r="NYF2178" s="218"/>
      <c r="NYG2178" s="218"/>
      <c r="NYH2178" s="218"/>
      <c r="NYI2178" s="218"/>
      <c r="NYJ2178" s="218"/>
      <c r="NYK2178" s="218"/>
      <c r="NYL2178" s="218"/>
      <c r="NYM2178" s="218"/>
      <c r="NYN2178" s="218"/>
      <c r="NYO2178" s="218"/>
      <c r="NYP2178" s="218"/>
      <c r="NYQ2178" s="218"/>
      <c r="NYR2178" s="218"/>
      <c r="NYS2178" s="218"/>
      <c r="NYT2178" s="218"/>
      <c r="NYU2178" s="218"/>
      <c r="NYV2178" s="218"/>
      <c r="NYW2178" s="218"/>
      <c r="NYX2178" s="218"/>
      <c r="NYY2178" s="218"/>
      <c r="NYZ2178" s="218"/>
      <c r="NZA2178" s="218"/>
      <c r="NZB2178" s="218"/>
      <c r="NZC2178" s="218"/>
      <c r="NZD2178" s="218"/>
      <c r="NZE2178" s="218"/>
      <c r="NZF2178" s="218"/>
      <c r="NZG2178" s="218"/>
      <c r="NZH2178" s="218"/>
      <c r="NZI2178" s="218"/>
      <c r="NZJ2178" s="218"/>
      <c r="NZK2178" s="218"/>
      <c r="NZL2178" s="218"/>
      <c r="NZM2178" s="218"/>
      <c r="NZN2178" s="218"/>
      <c r="NZO2178" s="218"/>
      <c r="NZP2178" s="218"/>
      <c r="NZQ2178" s="218"/>
      <c r="NZR2178" s="218"/>
      <c r="NZS2178" s="218"/>
      <c r="NZT2178" s="218"/>
      <c r="NZU2178" s="218"/>
      <c r="NZV2178" s="218"/>
      <c r="NZW2178" s="218"/>
      <c r="NZX2178" s="218"/>
      <c r="NZY2178" s="218"/>
      <c r="NZZ2178" s="218"/>
      <c r="OAA2178" s="218"/>
      <c r="OAB2178" s="218"/>
      <c r="OAC2178" s="218"/>
      <c r="OAD2178" s="218"/>
      <c r="OAE2178" s="218"/>
      <c r="OAF2178" s="218"/>
      <c r="OAG2178" s="218"/>
      <c r="OAH2178" s="218"/>
      <c r="OAI2178" s="218"/>
      <c r="OAJ2178" s="218"/>
      <c r="OAK2178" s="218"/>
      <c r="OAL2178" s="218"/>
      <c r="OAM2178" s="218"/>
      <c r="OAN2178" s="218"/>
      <c r="OAO2178" s="218"/>
      <c r="OAP2178" s="218"/>
      <c r="OAQ2178" s="218"/>
      <c r="OAR2178" s="218"/>
      <c r="OAS2178" s="218"/>
      <c r="OAT2178" s="218"/>
      <c r="OAU2178" s="218"/>
      <c r="OAV2178" s="218"/>
      <c r="OAW2178" s="218"/>
      <c r="OAX2178" s="218"/>
      <c r="OAY2178" s="218"/>
      <c r="OAZ2178" s="218"/>
      <c r="OBA2178" s="218"/>
      <c r="OBB2178" s="218"/>
      <c r="OBC2178" s="218"/>
      <c r="OBD2178" s="218"/>
      <c r="OBE2178" s="218"/>
      <c r="OBF2178" s="218"/>
      <c r="OBG2178" s="218"/>
      <c r="OBH2178" s="218"/>
      <c r="OBI2178" s="218"/>
      <c r="OBJ2178" s="218"/>
      <c r="OBK2178" s="218"/>
      <c r="OBL2178" s="218"/>
      <c r="OBM2178" s="218"/>
      <c r="OBN2178" s="218"/>
      <c r="OBO2178" s="218"/>
      <c r="OBP2178" s="218"/>
      <c r="OBQ2178" s="218"/>
      <c r="OBR2178" s="218"/>
      <c r="OBS2178" s="218"/>
      <c r="OBT2178" s="218"/>
      <c r="OBU2178" s="218"/>
      <c r="OBV2178" s="218"/>
      <c r="OBW2178" s="218"/>
      <c r="OBX2178" s="218"/>
      <c r="OBY2178" s="218"/>
      <c r="OBZ2178" s="218"/>
      <c r="OCA2178" s="218"/>
      <c r="OCB2178" s="218"/>
      <c r="OCC2178" s="218"/>
      <c r="OCD2178" s="218"/>
      <c r="OCE2178" s="218"/>
      <c r="OCF2178" s="218"/>
      <c r="OCG2178" s="218"/>
      <c r="OCH2178" s="218"/>
      <c r="OCI2178" s="218"/>
      <c r="OCJ2178" s="218"/>
      <c r="OCK2178" s="218"/>
      <c r="OCL2178" s="218"/>
      <c r="OCM2178" s="218"/>
      <c r="OCN2178" s="218"/>
      <c r="OCO2178" s="218"/>
      <c r="OCP2178" s="218"/>
      <c r="OCQ2178" s="218"/>
      <c r="OCR2178" s="218"/>
      <c r="OCS2178" s="218"/>
      <c r="OCT2178" s="218"/>
      <c r="OCU2178" s="218"/>
      <c r="OCV2178" s="218"/>
      <c r="OCW2178" s="218"/>
      <c r="OCX2178" s="218"/>
      <c r="OCY2178" s="218"/>
      <c r="OCZ2178" s="218"/>
      <c r="ODA2178" s="218"/>
      <c r="ODB2178" s="218"/>
      <c r="ODC2178" s="218"/>
      <c r="ODD2178" s="218"/>
      <c r="ODE2178" s="218"/>
      <c r="ODF2178" s="218"/>
      <c r="ODG2178" s="218"/>
      <c r="ODH2178" s="218"/>
      <c r="ODI2178" s="218"/>
      <c r="ODJ2178" s="218"/>
      <c r="ODK2178" s="218"/>
      <c r="ODL2178" s="218"/>
      <c r="ODM2178" s="218"/>
      <c r="ODN2178" s="218"/>
      <c r="ODO2178" s="218"/>
      <c r="ODP2178" s="218"/>
      <c r="ODQ2178" s="218"/>
      <c r="ODR2178" s="218"/>
      <c r="ODS2178" s="218"/>
      <c r="ODT2178" s="218"/>
      <c r="ODU2178" s="218"/>
      <c r="ODV2178" s="218"/>
      <c r="ODW2178" s="218"/>
      <c r="ODX2178" s="218"/>
      <c r="ODY2178" s="218"/>
      <c r="ODZ2178" s="218"/>
      <c r="OEA2178" s="218"/>
      <c r="OEB2178" s="218"/>
      <c r="OEC2178" s="218"/>
      <c r="OED2178" s="218"/>
      <c r="OEE2178" s="218"/>
      <c r="OEF2178" s="218"/>
      <c r="OEG2178" s="218"/>
      <c r="OEH2178" s="218"/>
      <c r="OEI2178" s="218"/>
      <c r="OEJ2178" s="218"/>
      <c r="OEK2178" s="218"/>
      <c r="OEL2178" s="218"/>
      <c r="OEM2178" s="218"/>
      <c r="OEN2178" s="218"/>
      <c r="OEO2178" s="218"/>
      <c r="OEP2178" s="218"/>
      <c r="OEQ2178" s="218"/>
      <c r="OER2178" s="218"/>
      <c r="OES2178" s="218"/>
      <c r="OET2178" s="218"/>
      <c r="OEU2178" s="218"/>
      <c r="OEV2178" s="218"/>
      <c r="OEW2178" s="218"/>
      <c r="OEX2178" s="218"/>
      <c r="OEY2178" s="218"/>
      <c r="OEZ2178" s="218"/>
      <c r="OFA2178" s="218"/>
      <c r="OFB2178" s="218"/>
      <c r="OFC2178" s="218"/>
      <c r="OFD2178" s="218"/>
      <c r="OFE2178" s="218"/>
      <c r="OFF2178" s="218"/>
      <c r="OFG2178" s="218"/>
      <c r="OFH2178" s="218"/>
      <c r="OFI2178" s="218"/>
      <c r="OFJ2178" s="218"/>
      <c r="OFK2178" s="218"/>
      <c r="OFL2178" s="218"/>
      <c r="OFM2178" s="218"/>
      <c r="OFN2178" s="218"/>
      <c r="OFO2178" s="218"/>
      <c r="OFP2178" s="218"/>
      <c r="OFQ2178" s="218"/>
      <c r="OFR2178" s="218"/>
      <c r="OFS2178" s="218"/>
      <c r="OFT2178" s="218"/>
      <c r="OFU2178" s="218"/>
      <c r="OFV2178" s="218"/>
      <c r="OFW2178" s="218"/>
      <c r="OFX2178" s="218"/>
      <c r="OFY2178" s="218"/>
      <c r="OFZ2178" s="218"/>
      <c r="OGA2178" s="218"/>
      <c r="OGB2178" s="218"/>
      <c r="OGC2178" s="218"/>
      <c r="OGD2178" s="218"/>
      <c r="OGE2178" s="218"/>
      <c r="OGF2178" s="218"/>
      <c r="OGG2178" s="218"/>
      <c r="OGH2178" s="218"/>
      <c r="OGI2178" s="218"/>
      <c r="OGJ2178" s="218"/>
      <c r="OGK2178" s="218"/>
      <c r="OGL2178" s="218"/>
      <c r="OGM2178" s="218"/>
      <c r="OGN2178" s="218"/>
      <c r="OGO2178" s="218"/>
      <c r="OGP2178" s="218"/>
      <c r="OGQ2178" s="218"/>
      <c r="OGR2178" s="218"/>
      <c r="OGS2178" s="218"/>
      <c r="OGT2178" s="218"/>
      <c r="OGU2178" s="218"/>
      <c r="OGV2178" s="218"/>
      <c r="OGW2178" s="218"/>
      <c r="OGX2178" s="218"/>
      <c r="OGY2178" s="218"/>
      <c r="OGZ2178" s="218"/>
      <c r="OHA2178" s="218"/>
      <c r="OHB2178" s="218"/>
      <c r="OHC2178" s="218"/>
      <c r="OHD2178" s="218"/>
      <c r="OHE2178" s="218"/>
      <c r="OHF2178" s="218"/>
      <c r="OHG2178" s="218"/>
      <c r="OHH2178" s="218"/>
      <c r="OHI2178" s="218"/>
      <c r="OHJ2178" s="218"/>
      <c r="OHK2178" s="218"/>
      <c r="OHL2178" s="218"/>
      <c r="OHM2178" s="218"/>
      <c r="OHN2178" s="218"/>
      <c r="OHO2178" s="218"/>
      <c r="OHP2178" s="218"/>
      <c r="OHQ2178" s="218"/>
      <c r="OHR2178" s="218"/>
      <c r="OHS2178" s="218"/>
      <c r="OHT2178" s="218"/>
      <c r="OHU2178" s="218"/>
      <c r="OHV2178" s="218"/>
      <c r="OHW2178" s="218"/>
      <c r="OHX2178" s="218"/>
      <c r="OHY2178" s="218"/>
      <c r="OHZ2178" s="218"/>
      <c r="OIA2178" s="218"/>
      <c r="OIB2178" s="218"/>
      <c r="OIC2178" s="218"/>
      <c r="OID2178" s="218"/>
      <c r="OIE2178" s="218"/>
      <c r="OIF2178" s="218"/>
      <c r="OIG2178" s="218"/>
      <c r="OIH2178" s="218"/>
      <c r="OII2178" s="218"/>
      <c r="OIJ2178" s="218"/>
      <c r="OIK2178" s="218"/>
      <c r="OIL2178" s="218"/>
      <c r="OIM2178" s="218"/>
      <c r="OIN2178" s="218"/>
      <c r="OIO2178" s="218"/>
      <c r="OIP2178" s="218"/>
      <c r="OIQ2178" s="218"/>
      <c r="OIR2178" s="218"/>
      <c r="OIS2178" s="218"/>
      <c r="OIT2178" s="218"/>
      <c r="OIU2178" s="218"/>
      <c r="OIV2178" s="218"/>
      <c r="OIW2178" s="218"/>
      <c r="OIX2178" s="218"/>
      <c r="OIY2178" s="218"/>
      <c r="OIZ2178" s="218"/>
      <c r="OJA2178" s="218"/>
      <c r="OJB2178" s="218"/>
      <c r="OJC2178" s="218"/>
      <c r="OJD2178" s="218"/>
      <c r="OJE2178" s="218"/>
      <c r="OJF2178" s="218"/>
      <c r="OJG2178" s="218"/>
      <c r="OJH2178" s="218"/>
      <c r="OJI2178" s="218"/>
      <c r="OJJ2178" s="218"/>
      <c r="OJK2178" s="218"/>
      <c r="OJL2178" s="218"/>
      <c r="OJM2178" s="218"/>
      <c r="OJN2178" s="218"/>
      <c r="OJO2178" s="218"/>
      <c r="OJP2178" s="218"/>
      <c r="OJQ2178" s="218"/>
      <c r="OJR2178" s="218"/>
      <c r="OJS2178" s="218"/>
      <c r="OJT2178" s="218"/>
      <c r="OJU2178" s="218"/>
      <c r="OJV2178" s="218"/>
      <c r="OJW2178" s="218"/>
      <c r="OJX2178" s="218"/>
      <c r="OJY2178" s="218"/>
      <c r="OJZ2178" s="218"/>
      <c r="OKA2178" s="218"/>
      <c r="OKB2178" s="218"/>
      <c r="OKC2178" s="218"/>
      <c r="OKD2178" s="218"/>
      <c r="OKE2178" s="218"/>
      <c r="OKF2178" s="218"/>
      <c r="OKG2178" s="218"/>
      <c r="OKH2178" s="218"/>
      <c r="OKI2178" s="218"/>
      <c r="OKJ2178" s="218"/>
      <c r="OKK2178" s="218"/>
      <c r="OKL2178" s="218"/>
      <c r="OKM2178" s="218"/>
      <c r="OKN2178" s="218"/>
      <c r="OKO2178" s="218"/>
      <c r="OKP2178" s="218"/>
      <c r="OKQ2178" s="218"/>
      <c r="OKR2178" s="218"/>
      <c r="OKS2178" s="218"/>
      <c r="OKT2178" s="218"/>
      <c r="OKU2178" s="218"/>
      <c r="OKV2178" s="218"/>
      <c r="OKW2178" s="218"/>
      <c r="OKX2178" s="218"/>
      <c r="OKY2178" s="218"/>
      <c r="OKZ2178" s="218"/>
      <c r="OLA2178" s="218"/>
      <c r="OLB2178" s="218"/>
      <c r="OLC2178" s="218"/>
      <c r="OLD2178" s="218"/>
      <c r="OLE2178" s="218"/>
      <c r="OLF2178" s="218"/>
      <c r="OLG2178" s="218"/>
      <c r="OLH2178" s="218"/>
      <c r="OLI2178" s="218"/>
      <c r="OLJ2178" s="218"/>
      <c r="OLK2178" s="218"/>
      <c r="OLL2178" s="218"/>
      <c r="OLM2178" s="218"/>
      <c r="OLN2178" s="218"/>
      <c r="OLO2178" s="218"/>
      <c r="OLP2178" s="218"/>
      <c r="OLQ2178" s="218"/>
      <c r="OLR2178" s="218"/>
      <c r="OLS2178" s="218"/>
      <c r="OLT2178" s="218"/>
      <c r="OLU2178" s="218"/>
      <c r="OLV2178" s="218"/>
      <c r="OLW2178" s="218"/>
      <c r="OLX2178" s="218"/>
      <c r="OLY2178" s="218"/>
      <c r="OLZ2178" s="218"/>
      <c r="OMA2178" s="218"/>
      <c r="OMB2178" s="218"/>
      <c r="OMC2178" s="218"/>
      <c r="OMD2178" s="218"/>
      <c r="OME2178" s="218"/>
      <c r="OMF2178" s="218"/>
      <c r="OMG2178" s="218"/>
      <c r="OMH2178" s="218"/>
      <c r="OMI2178" s="218"/>
      <c r="OMJ2178" s="218"/>
      <c r="OMK2178" s="218"/>
      <c r="OML2178" s="218"/>
      <c r="OMM2178" s="218"/>
      <c r="OMN2178" s="218"/>
      <c r="OMO2178" s="218"/>
      <c r="OMP2178" s="218"/>
      <c r="OMQ2178" s="218"/>
      <c r="OMR2178" s="218"/>
      <c r="OMS2178" s="218"/>
      <c r="OMT2178" s="218"/>
      <c r="OMU2178" s="218"/>
      <c r="OMV2178" s="218"/>
      <c r="OMW2178" s="218"/>
      <c r="OMX2178" s="218"/>
      <c r="OMY2178" s="218"/>
      <c r="OMZ2178" s="218"/>
      <c r="ONA2178" s="218"/>
      <c r="ONB2178" s="218"/>
      <c r="ONC2178" s="218"/>
      <c r="OND2178" s="218"/>
      <c r="ONE2178" s="218"/>
      <c r="ONF2178" s="218"/>
      <c r="ONG2178" s="218"/>
      <c r="ONH2178" s="218"/>
      <c r="ONI2178" s="218"/>
      <c r="ONJ2178" s="218"/>
      <c r="ONK2178" s="218"/>
      <c r="ONL2178" s="218"/>
      <c r="ONM2178" s="218"/>
      <c r="ONN2178" s="218"/>
      <c r="ONO2178" s="218"/>
      <c r="ONP2178" s="218"/>
      <c r="ONQ2178" s="218"/>
      <c r="ONR2178" s="218"/>
      <c r="ONS2178" s="218"/>
      <c r="ONT2178" s="218"/>
      <c r="ONU2178" s="218"/>
      <c r="ONV2178" s="218"/>
      <c r="ONW2178" s="218"/>
      <c r="ONX2178" s="218"/>
      <c r="ONY2178" s="218"/>
      <c r="ONZ2178" s="218"/>
      <c r="OOA2178" s="218"/>
      <c r="OOB2178" s="218"/>
      <c r="OOC2178" s="218"/>
      <c r="OOD2178" s="218"/>
      <c r="OOE2178" s="218"/>
      <c r="OOF2178" s="218"/>
      <c r="OOG2178" s="218"/>
      <c r="OOH2178" s="218"/>
      <c r="OOI2178" s="218"/>
      <c r="OOJ2178" s="218"/>
      <c r="OOK2178" s="218"/>
      <c r="OOL2178" s="218"/>
      <c r="OOM2178" s="218"/>
      <c r="OON2178" s="218"/>
      <c r="OOO2178" s="218"/>
      <c r="OOP2178" s="218"/>
      <c r="OOQ2178" s="218"/>
      <c r="OOR2178" s="218"/>
      <c r="OOS2178" s="218"/>
      <c r="OOT2178" s="218"/>
      <c r="OOU2178" s="218"/>
      <c r="OOV2178" s="218"/>
      <c r="OOW2178" s="218"/>
      <c r="OOX2178" s="218"/>
      <c r="OOY2178" s="218"/>
      <c r="OOZ2178" s="218"/>
      <c r="OPA2178" s="218"/>
      <c r="OPB2178" s="218"/>
      <c r="OPC2178" s="218"/>
      <c r="OPD2178" s="218"/>
      <c r="OPE2178" s="218"/>
      <c r="OPF2178" s="218"/>
      <c r="OPG2178" s="218"/>
      <c r="OPH2178" s="218"/>
      <c r="OPI2178" s="218"/>
      <c r="OPJ2178" s="218"/>
      <c r="OPK2178" s="218"/>
      <c r="OPL2178" s="218"/>
      <c r="OPM2178" s="218"/>
      <c r="OPN2178" s="218"/>
      <c r="OPO2178" s="218"/>
      <c r="OPP2178" s="218"/>
      <c r="OPQ2178" s="218"/>
      <c r="OPR2178" s="218"/>
      <c r="OPS2178" s="218"/>
      <c r="OPT2178" s="218"/>
      <c r="OPU2178" s="218"/>
      <c r="OPV2178" s="218"/>
      <c r="OPW2178" s="218"/>
      <c r="OPX2178" s="218"/>
      <c r="OPY2178" s="218"/>
      <c r="OPZ2178" s="218"/>
      <c r="OQA2178" s="218"/>
      <c r="OQB2178" s="218"/>
      <c r="OQC2178" s="218"/>
      <c r="OQD2178" s="218"/>
      <c r="OQE2178" s="218"/>
      <c r="OQF2178" s="218"/>
      <c r="OQG2178" s="218"/>
      <c r="OQH2178" s="218"/>
      <c r="OQI2178" s="218"/>
      <c r="OQJ2178" s="218"/>
      <c r="OQK2178" s="218"/>
      <c r="OQL2178" s="218"/>
      <c r="OQM2178" s="218"/>
      <c r="OQN2178" s="218"/>
      <c r="OQO2178" s="218"/>
      <c r="OQP2178" s="218"/>
      <c r="OQQ2178" s="218"/>
      <c r="OQR2178" s="218"/>
      <c r="OQS2178" s="218"/>
      <c r="OQT2178" s="218"/>
      <c r="OQU2178" s="218"/>
      <c r="OQV2178" s="218"/>
      <c r="OQW2178" s="218"/>
      <c r="OQX2178" s="218"/>
      <c r="OQY2178" s="218"/>
      <c r="OQZ2178" s="218"/>
      <c r="ORA2178" s="218"/>
      <c r="ORB2178" s="218"/>
      <c r="ORC2178" s="218"/>
      <c r="ORD2178" s="218"/>
      <c r="ORE2178" s="218"/>
      <c r="ORF2178" s="218"/>
      <c r="ORG2178" s="218"/>
      <c r="ORH2178" s="218"/>
      <c r="ORI2178" s="218"/>
      <c r="ORJ2178" s="218"/>
      <c r="ORK2178" s="218"/>
      <c r="ORL2178" s="218"/>
      <c r="ORM2178" s="218"/>
      <c r="ORN2178" s="218"/>
      <c r="ORO2178" s="218"/>
      <c r="ORP2178" s="218"/>
      <c r="ORQ2178" s="218"/>
      <c r="ORR2178" s="218"/>
      <c r="ORS2178" s="218"/>
      <c r="ORT2178" s="218"/>
      <c r="ORU2178" s="218"/>
      <c r="ORV2178" s="218"/>
      <c r="ORW2178" s="218"/>
      <c r="ORX2178" s="218"/>
      <c r="ORY2178" s="218"/>
      <c r="ORZ2178" s="218"/>
      <c r="OSA2178" s="218"/>
      <c r="OSB2178" s="218"/>
      <c r="OSC2178" s="218"/>
      <c r="OSD2178" s="218"/>
      <c r="OSE2178" s="218"/>
      <c r="OSF2178" s="218"/>
      <c r="OSG2178" s="218"/>
      <c r="OSH2178" s="218"/>
      <c r="OSI2178" s="218"/>
      <c r="OSJ2178" s="218"/>
      <c r="OSK2178" s="218"/>
      <c r="OSL2178" s="218"/>
      <c r="OSM2178" s="218"/>
      <c r="OSN2178" s="218"/>
      <c r="OSO2178" s="218"/>
      <c r="OSP2178" s="218"/>
      <c r="OSQ2178" s="218"/>
      <c r="OSR2178" s="218"/>
      <c r="OSS2178" s="218"/>
      <c r="OST2178" s="218"/>
      <c r="OSU2178" s="218"/>
      <c r="OSV2178" s="218"/>
      <c r="OSW2178" s="218"/>
      <c r="OSX2178" s="218"/>
      <c r="OSY2178" s="218"/>
      <c r="OSZ2178" s="218"/>
      <c r="OTA2178" s="218"/>
      <c r="OTB2178" s="218"/>
      <c r="OTC2178" s="218"/>
      <c r="OTD2178" s="218"/>
      <c r="OTE2178" s="218"/>
      <c r="OTF2178" s="218"/>
      <c r="OTG2178" s="218"/>
      <c r="OTH2178" s="218"/>
      <c r="OTI2178" s="218"/>
      <c r="OTJ2178" s="218"/>
      <c r="OTK2178" s="218"/>
      <c r="OTL2178" s="218"/>
      <c r="OTM2178" s="218"/>
      <c r="OTN2178" s="218"/>
      <c r="OTO2178" s="218"/>
      <c r="OTP2178" s="218"/>
      <c r="OTQ2178" s="218"/>
      <c r="OTR2178" s="218"/>
      <c r="OTS2178" s="218"/>
      <c r="OTT2178" s="218"/>
      <c r="OTU2178" s="218"/>
      <c r="OTV2178" s="218"/>
      <c r="OTW2178" s="218"/>
      <c r="OTX2178" s="218"/>
      <c r="OTY2178" s="218"/>
      <c r="OTZ2178" s="218"/>
      <c r="OUA2178" s="218"/>
      <c r="OUB2178" s="218"/>
      <c r="OUC2178" s="218"/>
      <c r="OUD2178" s="218"/>
      <c r="OUE2178" s="218"/>
      <c r="OUF2178" s="218"/>
      <c r="OUG2178" s="218"/>
      <c r="OUH2178" s="218"/>
      <c r="OUI2178" s="218"/>
      <c r="OUJ2178" s="218"/>
      <c r="OUK2178" s="218"/>
      <c r="OUL2178" s="218"/>
      <c r="OUM2178" s="218"/>
      <c r="OUN2178" s="218"/>
      <c r="OUO2178" s="218"/>
      <c r="OUP2178" s="218"/>
      <c r="OUQ2178" s="218"/>
      <c r="OUR2178" s="218"/>
      <c r="OUS2178" s="218"/>
      <c r="OUT2178" s="218"/>
      <c r="OUU2178" s="218"/>
      <c r="OUV2178" s="218"/>
      <c r="OUW2178" s="218"/>
      <c r="OUX2178" s="218"/>
      <c r="OUY2178" s="218"/>
      <c r="OUZ2178" s="218"/>
      <c r="OVA2178" s="218"/>
      <c r="OVB2178" s="218"/>
      <c r="OVC2178" s="218"/>
      <c r="OVD2178" s="218"/>
      <c r="OVE2178" s="218"/>
      <c r="OVF2178" s="218"/>
      <c r="OVG2178" s="218"/>
      <c r="OVH2178" s="218"/>
      <c r="OVI2178" s="218"/>
      <c r="OVJ2178" s="218"/>
      <c r="OVK2178" s="218"/>
      <c r="OVL2178" s="218"/>
      <c r="OVM2178" s="218"/>
      <c r="OVN2178" s="218"/>
      <c r="OVO2178" s="218"/>
      <c r="OVP2178" s="218"/>
      <c r="OVQ2178" s="218"/>
      <c r="OVR2178" s="218"/>
      <c r="OVS2178" s="218"/>
      <c r="OVT2178" s="218"/>
      <c r="OVU2178" s="218"/>
      <c r="OVV2178" s="218"/>
      <c r="OVW2178" s="218"/>
      <c r="OVX2178" s="218"/>
      <c r="OVY2178" s="218"/>
      <c r="OVZ2178" s="218"/>
      <c r="OWA2178" s="218"/>
      <c r="OWB2178" s="218"/>
      <c r="OWC2178" s="218"/>
      <c r="OWD2178" s="218"/>
      <c r="OWE2178" s="218"/>
      <c r="OWF2178" s="218"/>
      <c r="OWG2178" s="218"/>
      <c r="OWH2178" s="218"/>
      <c r="OWI2178" s="218"/>
      <c r="OWJ2178" s="218"/>
      <c r="OWK2178" s="218"/>
      <c r="OWL2178" s="218"/>
      <c r="OWM2178" s="218"/>
      <c r="OWN2178" s="218"/>
      <c r="OWO2178" s="218"/>
      <c r="OWP2178" s="218"/>
      <c r="OWQ2178" s="218"/>
      <c r="OWR2178" s="218"/>
      <c r="OWS2178" s="218"/>
      <c r="OWT2178" s="218"/>
      <c r="OWU2178" s="218"/>
      <c r="OWV2178" s="218"/>
      <c r="OWW2178" s="218"/>
      <c r="OWX2178" s="218"/>
      <c r="OWY2178" s="218"/>
      <c r="OWZ2178" s="218"/>
      <c r="OXA2178" s="218"/>
      <c r="OXB2178" s="218"/>
      <c r="OXC2178" s="218"/>
      <c r="OXD2178" s="218"/>
      <c r="OXE2178" s="218"/>
      <c r="OXF2178" s="218"/>
      <c r="OXG2178" s="218"/>
      <c r="OXH2178" s="218"/>
      <c r="OXI2178" s="218"/>
      <c r="OXJ2178" s="218"/>
      <c r="OXK2178" s="218"/>
      <c r="OXL2178" s="218"/>
      <c r="OXM2178" s="218"/>
      <c r="OXN2178" s="218"/>
      <c r="OXO2178" s="218"/>
      <c r="OXP2178" s="218"/>
      <c r="OXQ2178" s="218"/>
      <c r="OXR2178" s="218"/>
      <c r="OXS2178" s="218"/>
      <c r="OXT2178" s="218"/>
      <c r="OXU2178" s="218"/>
      <c r="OXV2178" s="218"/>
      <c r="OXW2178" s="218"/>
      <c r="OXX2178" s="218"/>
      <c r="OXY2178" s="218"/>
      <c r="OXZ2178" s="218"/>
      <c r="OYA2178" s="218"/>
      <c r="OYB2178" s="218"/>
      <c r="OYC2178" s="218"/>
      <c r="OYD2178" s="218"/>
      <c r="OYE2178" s="218"/>
      <c r="OYF2178" s="218"/>
      <c r="OYG2178" s="218"/>
      <c r="OYH2178" s="218"/>
      <c r="OYI2178" s="218"/>
      <c r="OYJ2178" s="218"/>
      <c r="OYK2178" s="218"/>
      <c r="OYL2178" s="218"/>
      <c r="OYM2178" s="218"/>
      <c r="OYN2178" s="218"/>
      <c r="OYO2178" s="218"/>
      <c r="OYP2178" s="218"/>
      <c r="OYQ2178" s="218"/>
      <c r="OYR2178" s="218"/>
      <c r="OYS2178" s="218"/>
      <c r="OYT2178" s="218"/>
      <c r="OYU2178" s="218"/>
      <c r="OYV2178" s="218"/>
      <c r="OYW2178" s="218"/>
      <c r="OYX2178" s="218"/>
      <c r="OYY2178" s="218"/>
      <c r="OYZ2178" s="218"/>
      <c r="OZA2178" s="218"/>
      <c r="OZB2178" s="218"/>
      <c r="OZC2178" s="218"/>
      <c r="OZD2178" s="218"/>
      <c r="OZE2178" s="218"/>
      <c r="OZF2178" s="218"/>
      <c r="OZG2178" s="218"/>
      <c r="OZH2178" s="218"/>
      <c r="OZI2178" s="218"/>
      <c r="OZJ2178" s="218"/>
      <c r="OZK2178" s="218"/>
      <c r="OZL2178" s="218"/>
      <c r="OZM2178" s="218"/>
      <c r="OZN2178" s="218"/>
      <c r="OZO2178" s="218"/>
      <c r="OZP2178" s="218"/>
      <c r="OZQ2178" s="218"/>
      <c r="OZR2178" s="218"/>
      <c r="OZS2178" s="218"/>
      <c r="OZT2178" s="218"/>
      <c r="OZU2178" s="218"/>
      <c r="OZV2178" s="218"/>
      <c r="OZW2178" s="218"/>
      <c r="OZX2178" s="218"/>
      <c r="OZY2178" s="218"/>
      <c r="OZZ2178" s="218"/>
      <c r="PAA2178" s="218"/>
      <c r="PAB2178" s="218"/>
      <c r="PAC2178" s="218"/>
      <c r="PAD2178" s="218"/>
      <c r="PAE2178" s="218"/>
      <c r="PAF2178" s="218"/>
      <c r="PAG2178" s="218"/>
      <c r="PAH2178" s="218"/>
      <c r="PAI2178" s="218"/>
      <c r="PAJ2178" s="218"/>
      <c r="PAK2178" s="218"/>
      <c r="PAL2178" s="218"/>
      <c r="PAM2178" s="218"/>
      <c r="PAN2178" s="218"/>
      <c r="PAO2178" s="218"/>
      <c r="PAP2178" s="218"/>
      <c r="PAQ2178" s="218"/>
      <c r="PAR2178" s="218"/>
      <c r="PAS2178" s="218"/>
      <c r="PAT2178" s="218"/>
      <c r="PAU2178" s="218"/>
      <c r="PAV2178" s="218"/>
      <c r="PAW2178" s="218"/>
      <c r="PAX2178" s="218"/>
      <c r="PAY2178" s="218"/>
      <c r="PAZ2178" s="218"/>
      <c r="PBA2178" s="218"/>
      <c r="PBB2178" s="218"/>
      <c r="PBC2178" s="218"/>
      <c r="PBD2178" s="218"/>
      <c r="PBE2178" s="218"/>
      <c r="PBF2178" s="218"/>
      <c r="PBG2178" s="218"/>
      <c r="PBH2178" s="218"/>
      <c r="PBI2178" s="218"/>
      <c r="PBJ2178" s="218"/>
      <c r="PBK2178" s="218"/>
      <c r="PBL2178" s="218"/>
      <c r="PBM2178" s="218"/>
      <c r="PBN2178" s="218"/>
      <c r="PBO2178" s="218"/>
      <c r="PBP2178" s="218"/>
      <c r="PBQ2178" s="218"/>
      <c r="PBR2178" s="218"/>
      <c r="PBS2178" s="218"/>
      <c r="PBT2178" s="218"/>
      <c r="PBU2178" s="218"/>
      <c r="PBV2178" s="218"/>
      <c r="PBW2178" s="218"/>
      <c r="PBX2178" s="218"/>
      <c r="PBY2178" s="218"/>
      <c r="PBZ2178" s="218"/>
      <c r="PCA2178" s="218"/>
      <c r="PCB2178" s="218"/>
      <c r="PCC2178" s="218"/>
      <c r="PCD2178" s="218"/>
      <c r="PCE2178" s="218"/>
      <c r="PCF2178" s="218"/>
      <c r="PCG2178" s="218"/>
      <c r="PCH2178" s="218"/>
      <c r="PCI2178" s="218"/>
      <c r="PCJ2178" s="218"/>
      <c r="PCK2178" s="218"/>
      <c r="PCL2178" s="218"/>
      <c r="PCM2178" s="218"/>
      <c r="PCN2178" s="218"/>
      <c r="PCO2178" s="218"/>
      <c r="PCP2178" s="218"/>
      <c r="PCQ2178" s="218"/>
      <c r="PCR2178" s="218"/>
      <c r="PCS2178" s="218"/>
      <c r="PCT2178" s="218"/>
      <c r="PCU2178" s="218"/>
      <c r="PCV2178" s="218"/>
      <c r="PCW2178" s="218"/>
      <c r="PCX2178" s="218"/>
      <c r="PCY2178" s="218"/>
      <c r="PCZ2178" s="218"/>
      <c r="PDA2178" s="218"/>
      <c r="PDB2178" s="218"/>
      <c r="PDC2178" s="218"/>
      <c r="PDD2178" s="218"/>
      <c r="PDE2178" s="218"/>
      <c r="PDF2178" s="218"/>
      <c r="PDG2178" s="218"/>
      <c r="PDH2178" s="218"/>
      <c r="PDI2178" s="218"/>
      <c r="PDJ2178" s="218"/>
      <c r="PDK2178" s="218"/>
      <c r="PDL2178" s="218"/>
      <c r="PDM2178" s="218"/>
      <c r="PDN2178" s="218"/>
      <c r="PDO2178" s="218"/>
      <c r="PDP2178" s="218"/>
      <c r="PDQ2178" s="218"/>
      <c r="PDR2178" s="218"/>
      <c r="PDS2178" s="218"/>
      <c r="PDT2178" s="218"/>
      <c r="PDU2178" s="218"/>
      <c r="PDV2178" s="218"/>
      <c r="PDW2178" s="218"/>
      <c r="PDX2178" s="218"/>
      <c r="PDY2178" s="218"/>
      <c r="PDZ2178" s="218"/>
      <c r="PEA2178" s="218"/>
      <c r="PEB2178" s="218"/>
      <c r="PEC2178" s="218"/>
      <c r="PED2178" s="218"/>
      <c r="PEE2178" s="218"/>
      <c r="PEF2178" s="218"/>
      <c r="PEG2178" s="218"/>
      <c r="PEH2178" s="218"/>
      <c r="PEI2178" s="218"/>
      <c r="PEJ2178" s="218"/>
      <c r="PEK2178" s="218"/>
      <c r="PEL2178" s="218"/>
      <c r="PEM2178" s="218"/>
      <c r="PEN2178" s="218"/>
      <c r="PEO2178" s="218"/>
      <c r="PEP2178" s="218"/>
      <c r="PEQ2178" s="218"/>
      <c r="PER2178" s="218"/>
      <c r="PES2178" s="218"/>
      <c r="PET2178" s="218"/>
      <c r="PEU2178" s="218"/>
      <c r="PEV2178" s="218"/>
      <c r="PEW2178" s="218"/>
      <c r="PEX2178" s="218"/>
      <c r="PEY2178" s="218"/>
      <c r="PEZ2178" s="218"/>
      <c r="PFA2178" s="218"/>
      <c r="PFB2178" s="218"/>
      <c r="PFC2178" s="218"/>
      <c r="PFD2178" s="218"/>
      <c r="PFE2178" s="218"/>
      <c r="PFF2178" s="218"/>
      <c r="PFG2178" s="218"/>
      <c r="PFH2178" s="218"/>
      <c r="PFI2178" s="218"/>
      <c r="PFJ2178" s="218"/>
      <c r="PFK2178" s="218"/>
      <c r="PFL2178" s="218"/>
      <c r="PFM2178" s="218"/>
      <c r="PFN2178" s="218"/>
      <c r="PFO2178" s="218"/>
      <c r="PFP2178" s="218"/>
      <c r="PFQ2178" s="218"/>
      <c r="PFR2178" s="218"/>
      <c r="PFS2178" s="218"/>
      <c r="PFT2178" s="218"/>
      <c r="PFU2178" s="218"/>
      <c r="PFV2178" s="218"/>
      <c r="PFW2178" s="218"/>
      <c r="PFX2178" s="218"/>
      <c r="PFY2178" s="218"/>
      <c r="PFZ2178" s="218"/>
      <c r="PGA2178" s="218"/>
      <c r="PGB2178" s="218"/>
      <c r="PGC2178" s="218"/>
      <c r="PGD2178" s="218"/>
      <c r="PGE2178" s="218"/>
      <c r="PGF2178" s="218"/>
      <c r="PGG2178" s="218"/>
      <c r="PGH2178" s="218"/>
      <c r="PGI2178" s="218"/>
      <c r="PGJ2178" s="218"/>
      <c r="PGK2178" s="218"/>
      <c r="PGL2178" s="218"/>
      <c r="PGM2178" s="218"/>
      <c r="PGN2178" s="218"/>
      <c r="PGO2178" s="218"/>
      <c r="PGP2178" s="218"/>
      <c r="PGQ2178" s="218"/>
      <c r="PGR2178" s="218"/>
      <c r="PGS2178" s="218"/>
      <c r="PGT2178" s="218"/>
      <c r="PGU2178" s="218"/>
      <c r="PGV2178" s="218"/>
      <c r="PGW2178" s="218"/>
      <c r="PGX2178" s="218"/>
      <c r="PGY2178" s="218"/>
      <c r="PGZ2178" s="218"/>
      <c r="PHA2178" s="218"/>
      <c r="PHB2178" s="218"/>
      <c r="PHC2178" s="218"/>
      <c r="PHD2178" s="218"/>
      <c r="PHE2178" s="218"/>
      <c r="PHF2178" s="218"/>
      <c r="PHG2178" s="218"/>
      <c r="PHH2178" s="218"/>
      <c r="PHI2178" s="218"/>
      <c r="PHJ2178" s="218"/>
      <c r="PHK2178" s="218"/>
      <c r="PHL2178" s="218"/>
      <c r="PHM2178" s="218"/>
      <c r="PHN2178" s="218"/>
      <c r="PHO2178" s="218"/>
      <c r="PHP2178" s="218"/>
      <c r="PHQ2178" s="218"/>
      <c r="PHR2178" s="218"/>
      <c r="PHS2178" s="218"/>
      <c r="PHT2178" s="218"/>
      <c r="PHU2178" s="218"/>
      <c r="PHV2178" s="218"/>
      <c r="PHW2178" s="218"/>
      <c r="PHX2178" s="218"/>
      <c r="PHY2178" s="218"/>
      <c r="PHZ2178" s="218"/>
      <c r="PIA2178" s="218"/>
      <c r="PIB2178" s="218"/>
      <c r="PIC2178" s="218"/>
      <c r="PID2178" s="218"/>
      <c r="PIE2178" s="218"/>
      <c r="PIF2178" s="218"/>
      <c r="PIG2178" s="218"/>
      <c r="PIH2178" s="218"/>
      <c r="PII2178" s="218"/>
      <c r="PIJ2178" s="218"/>
      <c r="PIK2178" s="218"/>
      <c r="PIL2178" s="218"/>
      <c r="PIM2178" s="218"/>
      <c r="PIN2178" s="218"/>
      <c r="PIO2178" s="218"/>
      <c r="PIP2178" s="218"/>
      <c r="PIQ2178" s="218"/>
      <c r="PIR2178" s="218"/>
      <c r="PIS2178" s="218"/>
      <c r="PIT2178" s="218"/>
      <c r="PIU2178" s="218"/>
      <c r="PIV2178" s="218"/>
      <c r="PIW2178" s="218"/>
      <c r="PIX2178" s="218"/>
      <c r="PIY2178" s="218"/>
      <c r="PIZ2178" s="218"/>
      <c r="PJA2178" s="218"/>
      <c r="PJB2178" s="218"/>
      <c r="PJC2178" s="218"/>
      <c r="PJD2178" s="218"/>
      <c r="PJE2178" s="218"/>
      <c r="PJF2178" s="218"/>
      <c r="PJG2178" s="218"/>
      <c r="PJH2178" s="218"/>
      <c r="PJI2178" s="218"/>
      <c r="PJJ2178" s="218"/>
      <c r="PJK2178" s="218"/>
      <c r="PJL2178" s="218"/>
      <c r="PJM2178" s="218"/>
      <c r="PJN2178" s="218"/>
      <c r="PJO2178" s="218"/>
      <c r="PJP2178" s="218"/>
      <c r="PJQ2178" s="218"/>
      <c r="PJR2178" s="218"/>
      <c r="PJS2178" s="218"/>
      <c r="PJT2178" s="218"/>
      <c r="PJU2178" s="218"/>
      <c r="PJV2178" s="218"/>
      <c r="PJW2178" s="218"/>
      <c r="PJX2178" s="218"/>
      <c r="PJY2178" s="218"/>
      <c r="PJZ2178" s="218"/>
      <c r="PKA2178" s="218"/>
      <c r="PKB2178" s="218"/>
      <c r="PKC2178" s="218"/>
      <c r="PKD2178" s="218"/>
      <c r="PKE2178" s="218"/>
      <c r="PKF2178" s="218"/>
      <c r="PKG2178" s="218"/>
      <c r="PKH2178" s="218"/>
      <c r="PKI2178" s="218"/>
      <c r="PKJ2178" s="218"/>
      <c r="PKK2178" s="218"/>
      <c r="PKL2178" s="218"/>
      <c r="PKM2178" s="218"/>
      <c r="PKN2178" s="218"/>
      <c r="PKO2178" s="218"/>
      <c r="PKP2178" s="218"/>
      <c r="PKQ2178" s="218"/>
      <c r="PKR2178" s="218"/>
      <c r="PKS2178" s="218"/>
      <c r="PKT2178" s="218"/>
      <c r="PKU2178" s="218"/>
      <c r="PKV2178" s="218"/>
      <c r="PKW2178" s="218"/>
      <c r="PKX2178" s="218"/>
      <c r="PKY2178" s="218"/>
      <c r="PKZ2178" s="218"/>
      <c r="PLA2178" s="218"/>
      <c r="PLB2178" s="218"/>
      <c r="PLC2178" s="218"/>
      <c r="PLD2178" s="218"/>
      <c r="PLE2178" s="218"/>
      <c r="PLF2178" s="218"/>
      <c r="PLG2178" s="218"/>
      <c r="PLH2178" s="218"/>
      <c r="PLI2178" s="218"/>
      <c r="PLJ2178" s="218"/>
      <c r="PLK2178" s="218"/>
      <c r="PLL2178" s="218"/>
      <c r="PLM2178" s="218"/>
      <c r="PLN2178" s="218"/>
      <c r="PLO2178" s="218"/>
      <c r="PLP2178" s="218"/>
      <c r="PLQ2178" s="218"/>
      <c r="PLR2178" s="218"/>
      <c r="PLS2178" s="218"/>
      <c r="PLT2178" s="218"/>
      <c r="PLU2178" s="218"/>
      <c r="PLV2178" s="218"/>
      <c r="PLW2178" s="218"/>
      <c r="PLX2178" s="218"/>
      <c r="PLY2178" s="218"/>
      <c r="PLZ2178" s="218"/>
      <c r="PMA2178" s="218"/>
      <c r="PMB2178" s="218"/>
      <c r="PMC2178" s="218"/>
      <c r="PMD2178" s="218"/>
      <c r="PME2178" s="218"/>
      <c r="PMF2178" s="218"/>
      <c r="PMG2178" s="218"/>
      <c r="PMH2178" s="218"/>
      <c r="PMI2178" s="218"/>
      <c r="PMJ2178" s="218"/>
      <c r="PMK2178" s="218"/>
      <c r="PML2178" s="218"/>
      <c r="PMM2178" s="218"/>
      <c r="PMN2178" s="218"/>
      <c r="PMO2178" s="218"/>
      <c r="PMP2178" s="218"/>
      <c r="PMQ2178" s="218"/>
      <c r="PMR2178" s="218"/>
      <c r="PMS2178" s="218"/>
      <c r="PMT2178" s="218"/>
      <c r="PMU2178" s="218"/>
      <c r="PMV2178" s="218"/>
      <c r="PMW2178" s="218"/>
      <c r="PMX2178" s="218"/>
      <c r="PMY2178" s="218"/>
      <c r="PMZ2178" s="218"/>
      <c r="PNA2178" s="218"/>
      <c r="PNB2178" s="218"/>
      <c r="PNC2178" s="218"/>
      <c r="PND2178" s="218"/>
      <c r="PNE2178" s="218"/>
      <c r="PNF2178" s="218"/>
      <c r="PNG2178" s="218"/>
      <c r="PNH2178" s="218"/>
      <c r="PNI2178" s="218"/>
      <c r="PNJ2178" s="218"/>
      <c r="PNK2178" s="218"/>
      <c r="PNL2178" s="218"/>
      <c r="PNM2178" s="218"/>
      <c r="PNN2178" s="218"/>
      <c r="PNO2178" s="218"/>
      <c r="PNP2178" s="218"/>
      <c r="PNQ2178" s="218"/>
      <c r="PNR2178" s="218"/>
      <c r="PNS2178" s="218"/>
      <c r="PNT2178" s="218"/>
      <c r="PNU2178" s="218"/>
      <c r="PNV2178" s="218"/>
      <c r="PNW2178" s="218"/>
      <c r="PNX2178" s="218"/>
      <c r="PNY2178" s="218"/>
      <c r="PNZ2178" s="218"/>
      <c r="POA2178" s="218"/>
      <c r="POB2178" s="218"/>
      <c r="POC2178" s="218"/>
      <c r="POD2178" s="218"/>
      <c r="POE2178" s="218"/>
      <c r="POF2178" s="218"/>
      <c r="POG2178" s="218"/>
      <c r="POH2178" s="218"/>
      <c r="POI2178" s="218"/>
      <c r="POJ2178" s="218"/>
      <c r="POK2178" s="218"/>
      <c r="POL2178" s="218"/>
      <c r="POM2178" s="218"/>
      <c r="PON2178" s="218"/>
      <c r="POO2178" s="218"/>
      <c r="POP2178" s="218"/>
      <c r="POQ2178" s="218"/>
      <c r="POR2178" s="218"/>
      <c r="POS2178" s="218"/>
      <c r="POT2178" s="218"/>
      <c r="POU2178" s="218"/>
      <c r="POV2178" s="218"/>
      <c r="POW2178" s="218"/>
      <c r="POX2178" s="218"/>
      <c r="POY2178" s="218"/>
      <c r="POZ2178" s="218"/>
      <c r="PPA2178" s="218"/>
      <c r="PPB2178" s="218"/>
      <c r="PPC2178" s="218"/>
      <c r="PPD2178" s="218"/>
      <c r="PPE2178" s="218"/>
      <c r="PPF2178" s="218"/>
      <c r="PPG2178" s="218"/>
      <c r="PPH2178" s="218"/>
      <c r="PPI2178" s="218"/>
      <c r="PPJ2178" s="218"/>
      <c r="PPK2178" s="218"/>
      <c r="PPL2178" s="218"/>
      <c r="PPM2178" s="218"/>
      <c r="PPN2178" s="218"/>
      <c r="PPO2178" s="218"/>
      <c r="PPP2178" s="218"/>
      <c r="PPQ2178" s="218"/>
      <c r="PPR2178" s="218"/>
      <c r="PPS2178" s="218"/>
      <c r="PPT2178" s="218"/>
      <c r="PPU2178" s="218"/>
      <c r="PPV2178" s="218"/>
      <c r="PPW2178" s="218"/>
      <c r="PPX2178" s="218"/>
      <c r="PPY2178" s="218"/>
      <c r="PPZ2178" s="218"/>
      <c r="PQA2178" s="218"/>
      <c r="PQB2178" s="218"/>
      <c r="PQC2178" s="218"/>
      <c r="PQD2178" s="218"/>
      <c r="PQE2178" s="218"/>
      <c r="PQF2178" s="218"/>
      <c r="PQG2178" s="218"/>
      <c r="PQH2178" s="218"/>
      <c r="PQI2178" s="218"/>
      <c r="PQJ2178" s="218"/>
      <c r="PQK2178" s="218"/>
      <c r="PQL2178" s="218"/>
      <c r="PQM2178" s="218"/>
      <c r="PQN2178" s="218"/>
      <c r="PQO2178" s="218"/>
      <c r="PQP2178" s="218"/>
      <c r="PQQ2178" s="218"/>
      <c r="PQR2178" s="218"/>
      <c r="PQS2178" s="218"/>
      <c r="PQT2178" s="218"/>
      <c r="PQU2178" s="218"/>
      <c r="PQV2178" s="218"/>
      <c r="PQW2178" s="218"/>
      <c r="PQX2178" s="218"/>
      <c r="PQY2178" s="218"/>
      <c r="PQZ2178" s="218"/>
      <c r="PRA2178" s="218"/>
      <c r="PRB2178" s="218"/>
      <c r="PRC2178" s="218"/>
      <c r="PRD2178" s="218"/>
      <c r="PRE2178" s="218"/>
      <c r="PRF2178" s="218"/>
      <c r="PRG2178" s="218"/>
      <c r="PRH2178" s="218"/>
      <c r="PRI2178" s="218"/>
      <c r="PRJ2178" s="218"/>
      <c r="PRK2178" s="218"/>
      <c r="PRL2178" s="218"/>
      <c r="PRM2178" s="218"/>
      <c r="PRN2178" s="218"/>
      <c r="PRO2178" s="218"/>
      <c r="PRP2178" s="218"/>
      <c r="PRQ2178" s="218"/>
      <c r="PRR2178" s="218"/>
      <c r="PRS2178" s="218"/>
      <c r="PRT2178" s="218"/>
      <c r="PRU2178" s="218"/>
      <c r="PRV2178" s="218"/>
      <c r="PRW2178" s="218"/>
      <c r="PRX2178" s="218"/>
      <c r="PRY2178" s="218"/>
      <c r="PRZ2178" s="218"/>
      <c r="PSA2178" s="218"/>
      <c r="PSB2178" s="218"/>
      <c r="PSC2178" s="218"/>
      <c r="PSD2178" s="218"/>
      <c r="PSE2178" s="218"/>
      <c r="PSF2178" s="218"/>
      <c r="PSG2178" s="218"/>
      <c r="PSH2178" s="218"/>
      <c r="PSI2178" s="218"/>
      <c r="PSJ2178" s="218"/>
      <c r="PSK2178" s="218"/>
      <c r="PSL2178" s="218"/>
      <c r="PSM2178" s="218"/>
      <c r="PSN2178" s="218"/>
      <c r="PSO2178" s="218"/>
      <c r="PSP2178" s="218"/>
      <c r="PSQ2178" s="218"/>
      <c r="PSR2178" s="218"/>
      <c r="PSS2178" s="218"/>
      <c r="PST2178" s="218"/>
      <c r="PSU2178" s="218"/>
      <c r="PSV2178" s="218"/>
      <c r="PSW2178" s="218"/>
      <c r="PSX2178" s="218"/>
      <c r="PSY2178" s="218"/>
      <c r="PSZ2178" s="218"/>
      <c r="PTA2178" s="218"/>
      <c r="PTB2178" s="218"/>
      <c r="PTC2178" s="218"/>
      <c r="PTD2178" s="218"/>
      <c r="PTE2178" s="218"/>
      <c r="PTF2178" s="218"/>
      <c r="PTG2178" s="218"/>
      <c r="PTH2178" s="218"/>
      <c r="PTI2178" s="218"/>
      <c r="PTJ2178" s="218"/>
      <c r="PTK2178" s="218"/>
      <c r="PTL2178" s="218"/>
      <c r="PTM2178" s="218"/>
      <c r="PTN2178" s="218"/>
      <c r="PTO2178" s="218"/>
      <c r="PTP2178" s="218"/>
      <c r="PTQ2178" s="218"/>
      <c r="PTR2178" s="218"/>
      <c r="PTS2178" s="218"/>
      <c r="PTT2178" s="218"/>
      <c r="PTU2178" s="218"/>
      <c r="PTV2178" s="218"/>
      <c r="PTW2178" s="218"/>
      <c r="PTX2178" s="218"/>
      <c r="PTY2178" s="218"/>
      <c r="PTZ2178" s="218"/>
      <c r="PUA2178" s="218"/>
      <c r="PUB2178" s="218"/>
      <c r="PUC2178" s="218"/>
      <c r="PUD2178" s="218"/>
      <c r="PUE2178" s="218"/>
      <c r="PUF2178" s="218"/>
      <c r="PUG2178" s="218"/>
      <c r="PUH2178" s="218"/>
      <c r="PUI2178" s="218"/>
      <c r="PUJ2178" s="218"/>
      <c r="PUK2178" s="218"/>
      <c r="PUL2178" s="218"/>
      <c r="PUM2178" s="218"/>
      <c r="PUN2178" s="218"/>
      <c r="PUO2178" s="218"/>
      <c r="PUP2178" s="218"/>
      <c r="PUQ2178" s="218"/>
      <c r="PUR2178" s="218"/>
      <c r="PUS2178" s="218"/>
      <c r="PUT2178" s="218"/>
      <c r="PUU2178" s="218"/>
      <c r="PUV2178" s="218"/>
      <c r="PUW2178" s="218"/>
      <c r="PUX2178" s="218"/>
      <c r="PUY2178" s="218"/>
      <c r="PUZ2178" s="218"/>
      <c r="PVA2178" s="218"/>
      <c r="PVB2178" s="218"/>
      <c r="PVC2178" s="218"/>
      <c r="PVD2178" s="218"/>
      <c r="PVE2178" s="218"/>
      <c r="PVF2178" s="218"/>
      <c r="PVG2178" s="218"/>
      <c r="PVH2178" s="218"/>
      <c r="PVI2178" s="218"/>
      <c r="PVJ2178" s="218"/>
      <c r="PVK2178" s="218"/>
      <c r="PVL2178" s="218"/>
      <c r="PVM2178" s="218"/>
      <c r="PVN2178" s="218"/>
      <c r="PVO2178" s="218"/>
      <c r="PVP2178" s="218"/>
      <c r="PVQ2178" s="218"/>
      <c r="PVR2178" s="218"/>
      <c r="PVS2178" s="218"/>
      <c r="PVT2178" s="218"/>
      <c r="PVU2178" s="218"/>
      <c r="PVV2178" s="218"/>
      <c r="PVW2178" s="218"/>
      <c r="PVX2178" s="218"/>
      <c r="PVY2178" s="218"/>
      <c r="PVZ2178" s="218"/>
      <c r="PWA2178" s="218"/>
      <c r="PWB2178" s="218"/>
      <c r="PWC2178" s="218"/>
      <c r="PWD2178" s="218"/>
      <c r="PWE2178" s="218"/>
      <c r="PWF2178" s="218"/>
      <c r="PWG2178" s="218"/>
      <c r="PWH2178" s="218"/>
      <c r="PWI2178" s="218"/>
      <c r="PWJ2178" s="218"/>
      <c r="PWK2178" s="218"/>
      <c r="PWL2178" s="218"/>
      <c r="PWM2178" s="218"/>
      <c r="PWN2178" s="218"/>
      <c r="PWO2178" s="218"/>
      <c r="PWP2178" s="218"/>
      <c r="PWQ2178" s="218"/>
      <c r="PWR2178" s="218"/>
      <c r="PWS2178" s="218"/>
      <c r="PWT2178" s="218"/>
      <c r="PWU2178" s="218"/>
      <c r="PWV2178" s="218"/>
      <c r="PWW2178" s="218"/>
      <c r="PWX2178" s="218"/>
      <c r="PWY2178" s="218"/>
      <c r="PWZ2178" s="218"/>
      <c r="PXA2178" s="218"/>
      <c r="PXB2178" s="218"/>
      <c r="PXC2178" s="218"/>
      <c r="PXD2178" s="218"/>
      <c r="PXE2178" s="218"/>
      <c r="PXF2178" s="218"/>
      <c r="PXG2178" s="218"/>
      <c r="PXH2178" s="218"/>
      <c r="PXI2178" s="218"/>
      <c r="PXJ2178" s="218"/>
      <c r="PXK2178" s="218"/>
      <c r="PXL2178" s="218"/>
      <c r="PXM2178" s="218"/>
      <c r="PXN2178" s="218"/>
      <c r="PXO2178" s="218"/>
      <c r="PXP2178" s="218"/>
      <c r="PXQ2178" s="218"/>
      <c r="PXR2178" s="218"/>
      <c r="PXS2178" s="218"/>
      <c r="PXT2178" s="218"/>
      <c r="PXU2178" s="218"/>
      <c r="PXV2178" s="218"/>
      <c r="PXW2178" s="218"/>
      <c r="PXX2178" s="218"/>
      <c r="PXY2178" s="218"/>
      <c r="PXZ2178" s="218"/>
      <c r="PYA2178" s="218"/>
      <c r="PYB2178" s="218"/>
      <c r="PYC2178" s="218"/>
      <c r="PYD2178" s="218"/>
      <c r="PYE2178" s="218"/>
      <c r="PYF2178" s="218"/>
      <c r="PYG2178" s="218"/>
      <c r="PYH2178" s="218"/>
      <c r="PYI2178" s="218"/>
      <c r="PYJ2178" s="218"/>
      <c r="PYK2178" s="218"/>
      <c r="PYL2178" s="218"/>
      <c r="PYM2178" s="218"/>
      <c r="PYN2178" s="218"/>
      <c r="PYO2178" s="218"/>
      <c r="PYP2178" s="218"/>
      <c r="PYQ2178" s="218"/>
      <c r="PYR2178" s="218"/>
      <c r="PYS2178" s="218"/>
      <c r="PYT2178" s="218"/>
      <c r="PYU2178" s="218"/>
      <c r="PYV2178" s="218"/>
      <c r="PYW2178" s="218"/>
      <c r="PYX2178" s="218"/>
      <c r="PYY2178" s="218"/>
      <c r="PYZ2178" s="218"/>
      <c r="PZA2178" s="218"/>
      <c r="PZB2178" s="218"/>
      <c r="PZC2178" s="218"/>
      <c r="PZD2178" s="218"/>
      <c r="PZE2178" s="218"/>
      <c r="PZF2178" s="218"/>
      <c r="PZG2178" s="218"/>
      <c r="PZH2178" s="218"/>
      <c r="PZI2178" s="218"/>
      <c r="PZJ2178" s="218"/>
      <c r="PZK2178" s="218"/>
      <c r="PZL2178" s="218"/>
      <c r="PZM2178" s="218"/>
      <c r="PZN2178" s="218"/>
      <c r="PZO2178" s="218"/>
      <c r="PZP2178" s="218"/>
      <c r="PZQ2178" s="218"/>
      <c r="PZR2178" s="218"/>
      <c r="PZS2178" s="218"/>
      <c r="PZT2178" s="218"/>
      <c r="PZU2178" s="218"/>
      <c r="PZV2178" s="218"/>
      <c r="PZW2178" s="218"/>
      <c r="PZX2178" s="218"/>
      <c r="PZY2178" s="218"/>
      <c r="PZZ2178" s="218"/>
      <c r="QAA2178" s="218"/>
      <c r="QAB2178" s="218"/>
      <c r="QAC2178" s="218"/>
      <c r="QAD2178" s="218"/>
      <c r="QAE2178" s="218"/>
      <c r="QAF2178" s="218"/>
      <c r="QAG2178" s="218"/>
      <c r="QAH2178" s="218"/>
      <c r="QAI2178" s="218"/>
      <c r="QAJ2178" s="218"/>
      <c r="QAK2178" s="218"/>
      <c r="QAL2178" s="218"/>
      <c r="QAM2178" s="218"/>
      <c r="QAN2178" s="218"/>
      <c r="QAO2178" s="218"/>
      <c r="QAP2178" s="218"/>
      <c r="QAQ2178" s="218"/>
      <c r="QAR2178" s="218"/>
      <c r="QAS2178" s="218"/>
      <c r="QAT2178" s="218"/>
      <c r="QAU2178" s="218"/>
      <c r="QAV2178" s="218"/>
      <c r="QAW2178" s="218"/>
      <c r="QAX2178" s="218"/>
      <c r="QAY2178" s="218"/>
      <c r="QAZ2178" s="218"/>
      <c r="QBA2178" s="218"/>
      <c r="QBB2178" s="218"/>
      <c r="QBC2178" s="218"/>
      <c r="QBD2178" s="218"/>
      <c r="QBE2178" s="218"/>
      <c r="QBF2178" s="218"/>
      <c r="QBG2178" s="218"/>
      <c r="QBH2178" s="218"/>
      <c r="QBI2178" s="218"/>
      <c r="QBJ2178" s="218"/>
      <c r="QBK2178" s="218"/>
      <c r="QBL2178" s="218"/>
      <c r="QBM2178" s="218"/>
      <c r="QBN2178" s="218"/>
      <c r="QBO2178" s="218"/>
      <c r="QBP2178" s="218"/>
      <c r="QBQ2178" s="218"/>
      <c r="QBR2178" s="218"/>
      <c r="QBS2178" s="218"/>
      <c r="QBT2178" s="218"/>
      <c r="QBU2178" s="218"/>
      <c r="QBV2178" s="218"/>
      <c r="QBW2178" s="218"/>
      <c r="QBX2178" s="218"/>
      <c r="QBY2178" s="218"/>
      <c r="QBZ2178" s="218"/>
      <c r="QCA2178" s="218"/>
      <c r="QCB2178" s="218"/>
      <c r="QCC2178" s="218"/>
      <c r="QCD2178" s="218"/>
      <c r="QCE2178" s="218"/>
      <c r="QCF2178" s="218"/>
      <c r="QCG2178" s="218"/>
      <c r="QCH2178" s="218"/>
      <c r="QCI2178" s="218"/>
      <c r="QCJ2178" s="218"/>
      <c r="QCK2178" s="218"/>
      <c r="QCL2178" s="218"/>
      <c r="QCM2178" s="218"/>
      <c r="QCN2178" s="218"/>
      <c r="QCO2178" s="218"/>
      <c r="QCP2178" s="218"/>
      <c r="QCQ2178" s="218"/>
      <c r="QCR2178" s="218"/>
      <c r="QCS2178" s="218"/>
      <c r="QCT2178" s="218"/>
      <c r="QCU2178" s="218"/>
      <c r="QCV2178" s="218"/>
      <c r="QCW2178" s="218"/>
      <c r="QCX2178" s="218"/>
      <c r="QCY2178" s="218"/>
      <c r="QCZ2178" s="218"/>
      <c r="QDA2178" s="218"/>
      <c r="QDB2178" s="218"/>
      <c r="QDC2178" s="218"/>
      <c r="QDD2178" s="218"/>
      <c r="QDE2178" s="218"/>
      <c r="QDF2178" s="218"/>
      <c r="QDG2178" s="218"/>
      <c r="QDH2178" s="218"/>
      <c r="QDI2178" s="218"/>
      <c r="QDJ2178" s="218"/>
      <c r="QDK2178" s="218"/>
      <c r="QDL2178" s="218"/>
      <c r="QDM2178" s="218"/>
      <c r="QDN2178" s="218"/>
      <c r="QDO2178" s="218"/>
      <c r="QDP2178" s="218"/>
      <c r="QDQ2178" s="218"/>
      <c r="QDR2178" s="218"/>
      <c r="QDS2178" s="218"/>
      <c r="QDT2178" s="218"/>
      <c r="QDU2178" s="218"/>
      <c r="QDV2178" s="218"/>
      <c r="QDW2178" s="218"/>
      <c r="QDX2178" s="218"/>
      <c r="QDY2178" s="218"/>
      <c r="QDZ2178" s="218"/>
      <c r="QEA2178" s="218"/>
      <c r="QEB2178" s="218"/>
      <c r="QEC2178" s="218"/>
      <c r="QED2178" s="218"/>
      <c r="QEE2178" s="218"/>
      <c r="QEF2178" s="218"/>
      <c r="QEG2178" s="218"/>
      <c r="QEH2178" s="218"/>
      <c r="QEI2178" s="218"/>
      <c r="QEJ2178" s="218"/>
      <c r="QEK2178" s="218"/>
      <c r="QEL2178" s="218"/>
      <c r="QEM2178" s="218"/>
      <c r="QEN2178" s="218"/>
      <c r="QEO2178" s="218"/>
      <c r="QEP2178" s="218"/>
      <c r="QEQ2178" s="218"/>
      <c r="QER2178" s="218"/>
      <c r="QES2178" s="218"/>
      <c r="QET2178" s="218"/>
      <c r="QEU2178" s="218"/>
      <c r="QEV2178" s="218"/>
      <c r="QEW2178" s="218"/>
      <c r="QEX2178" s="218"/>
      <c r="QEY2178" s="218"/>
      <c r="QEZ2178" s="218"/>
      <c r="QFA2178" s="218"/>
      <c r="QFB2178" s="218"/>
      <c r="QFC2178" s="218"/>
      <c r="QFD2178" s="218"/>
      <c r="QFE2178" s="218"/>
      <c r="QFF2178" s="218"/>
      <c r="QFG2178" s="218"/>
      <c r="QFH2178" s="218"/>
      <c r="QFI2178" s="218"/>
      <c r="QFJ2178" s="218"/>
      <c r="QFK2178" s="218"/>
      <c r="QFL2178" s="218"/>
      <c r="QFM2178" s="218"/>
      <c r="QFN2178" s="218"/>
      <c r="QFO2178" s="218"/>
      <c r="QFP2178" s="218"/>
      <c r="QFQ2178" s="218"/>
      <c r="QFR2178" s="218"/>
      <c r="QFS2178" s="218"/>
      <c r="QFT2178" s="218"/>
      <c r="QFU2178" s="218"/>
      <c r="QFV2178" s="218"/>
      <c r="QFW2178" s="218"/>
      <c r="QFX2178" s="218"/>
      <c r="QFY2178" s="218"/>
      <c r="QFZ2178" s="218"/>
      <c r="QGA2178" s="218"/>
      <c r="QGB2178" s="218"/>
      <c r="QGC2178" s="218"/>
      <c r="QGD2178" s="218"/>
      <c r="QGE2178" s="218"/>
      <c r="QGF2178" s="218"/>
      <c r="QGG2178" s="218"/>
      <c r="QGH2178" s="218"/>
      <c r="QGI2178" s="218"/>
      <c r="QGJ2178" s="218"/>
      <c r="QGK2178" s="218"/>
      <c r="QGL2178" s="218"/>
      <c r="QGM2178" s="218"/>
      <c r="QGN2178" s="218"/>
      <c r="QGO2178" s="218"/>
      <c r="QGP2178" s="218"/>
      <c r="QGQ2178" s="218"/>
      <c r="QGR2178" s="218"/>
      <c r="QGS2178" s="218"/>
      <c r="QGT2178" s="218"/>
      <c r="QGU2178" s="218"/>
      <c r="QGV2178" s="218"/>
      <c r="QGW2178" s="218"/>
      <c r="QGX2178" s="218"/>
      <c r="QGY2178" s="218"/>
      <c r="QGZ2178" s="218"/>
      <c r="QHA2178" s="218"/>
      <c r="QHB2178" s="218"/>
      <c r="QHC2178" s="218"/>
      <c r="QHD2178" s="218"/>
      <c r="QHE2178" s="218"/>
      <c r="QHF2178" s="218"/>
      <c r="QHG2178" s="218"/>
      <c r="QHH2178" s="218"/>
      <c r="QHI2178" s="218"/>
      <c r="QHJ2178" s="218"/>
      <c r="QHK2178" s="218"/>
      <c r="QHL2178" s="218"/>
      <c r="QHM2178" s="218"/>
      <c r="QHN2178" s="218"/>
      <c r="QHO2178" s="218"/>
      <c r="QHP2178" s="218"/>
      <c r="QHQ2178" s="218"/>
      <c r="QHR2178" s="218"/>
      <c r="QHS2178" s="218"/>
      <c r="QHT2178" s="218"/>
      <c r="QHU2178" s="218"/>
      <c r="QHV2178" s="218"/>
      <c r="QHW2178" s="218"/>
      <c r="QHX2178" s="218"/>
      <c r="QHY2178" s="218"/>
      <c r="QHZ2178" s="218"/>
      <c r="QIA2178" s="218"/>
      <c r="QIB2178" s="218"/>
      <c r="QIC2178" s="218"/>
      <c r="QID2178" s="218"/>
      <c r="QIE2178" s="218"/>
      <c r="QIF2178" s="218"/>
      <c r="QIG2178" s="218"/>
      <c r="QIH2178" s="218"/>
      <c r="QII2178" s="218"/>
      <c r="QIJ2178" s="218"/>
      <c r="QIK2178" s="218"/>
      <c r="QIL2178" s="218"/>
      <c r="QIM2178" s="218"/>
      <c r="QIN2178" s="218"/>
      <c r="QIO2178" s="218"/>
      <c r="QIP2178" s="218"/>
      <c r="QIQ2178" s="218"/>
      <c r="QIR2178" s="218"/>
      <c r="QIS2178" s="218"/>
      <c r="QIT2178" s="218"/>
      <c r="QIU2178" s="218"/>
      <c r="QIV2178" s="218"/>
      <c r="QIW2178" s="218"/>
      <c r="QIX2178" s="218"/>
      <c r="QIY2178" s="218"/>
      <c r="QIZ2178" s="218"/>
      <c r="QJA2178" s="218"/>
      <c r="QJB2178" s="218"/>
      <c r="QJC2178" s="218"/>
      <c r="QJD2178" s="218"/>
      <c r="QJE2178" s="218"/>
      <c r="QJF2178" s="218"/>
      <c r="QJG2178" s="218"/>
      <c r="QJH2178" s="218"/>
      <c r="QJI2178" s="218"/>
      <c r="QJJ2178" s="218"/>
      <c r="QJK2178" s="218"/>
      <c r="QJL2178" s="218"/>
      <c r="QJM2178" s="218"/>
      <c r="QJN2178" s="218"/>
      <c r="QJO2178" s="218"/>
      <c r="QJP2178" s="218"/>
      <c r="QJQ2178" s="218"/>
      <c r="QJR2178" s="218"/>
      <c r="QJS2178" s="218"/>
      <c r="QJT2178" s="218"/>
      <c r="QJU2178" s="218"/>
      <c r="QJV2178" s="218"/>
      <c r="QJW2178" s="218"/>
      <c r="QJX2178" s="218"/>
      <c r="QJY2178" s="218"/>
      <c r="QJZ2178" s="218"/>
      <c r="QKA2178" s="218"/>
      <c r="QKB2178" s="218"/>
      <c r="QKC2178" s="218"/>
      <c r="QKD2178" s="218"/>
      <c r="QKE2178" s="218"/>
      <c r="QKF2178" s="218"/>
      <c r="QKG2178" s="218"/>
      <c r="QKH2178" s="218"/>
      <c r="QKI2178" s="218"/>
      <c r="QKJ2178" s="218"/>
      <c r="QKK2178" s="218"/>
      <c r="QKL2178" s="218"/>
      <c r="QKM2178" s="218"/>
      <c r="QKN2178" s="218"/>
      <c r="QKO2178" s="218"/>
      <c r="QKP2178" s="218"/>
      <c r="QKQ2178" s="218"/>
      <c r="QKR2178" s="218"/>
      <c r="QKS2178" s="218"/>
      <c r="QKT2178" s="218"/>
      <c r="QKU2178" s="218"/>
      <c r="QKV2178" s="218"/>
      <c r="QKW2178" s="218"/>
      <c r="QKX2178" s="218"/>
      <c r="QKY2178" s="218"/>
      <c r="QKZ2178" s="218"/>
      <c r="QLA2178" s="218"/>
      <c r="QLB2178" s="218"/>
      <c r="QLC2178" s="218"/>
      <c r="QLD2178" s="218"/>
      <c r="QLE2178" s="218"/>
      <c r="QLF2178" s="218"/>
      <c r="QLG2178" s="218"/>
      <c r="QLH2178" s="218"/>
      <c r="QLI2178" s="218"/>
      <c r="QLJ2178" s="218"/>
      <c r="QLK2178" s="218"/>
      <c r="QLL2178" s="218"/>
      <c r="QLM2178" s="218"/>
      <c r="QLN2178" s="218"/>
      <c r="QLO2178" s="218"/>
      <c r="QLP2178" s="218"/>
      <c r="QLQ2178" s="218"/>
      <c r="QLR2178" s="218"/>
      <c r="QLS2178" s="218"/>
      <c r="QLT2178" s="218"/>
      <c r="QLU2178" s="218"/>
      <c r="QLV2178" s="218"/>
      <c r="QLW2178" s="218"/>
      <c r="QLX2178" s="218"/>
      <c r="QLY2178" s="218"/>
      <c r="QLZ2178" s="218"/>
      <c r="QMA2178" s="218"/>
      <c r="QMB2178" s="218"/>
      <c r="QMC2178" s="218"/>
      <c r="QMD2178" s="218"/>
      <c r="QME2178" s="218"/>
      <c r="QMF2178" s="218"/>
      <c r="QMG2178" s="218"/>
      <c r="QMH2178" s="218"/>
      <c r="QMI2178" s="218"/>
      <c r="QMJ2178" s="218"/>
      <c r="QMK2178" s="218"/>
      <c r="QML2178" s="218"/>
      <c r="QMM2178" s="218"/>
      <c r="QMN2178" s="218"/>
      <c r="QMO2178" s="218"/>
      <c r="QMP2178" s="218"/>
      <c r="QMQ2178" s="218"/>
      <c r="QMR2178" s="218"/>
      <c r="QMS2178" s="218"/>
      <c r="QMT2178" s="218"/>
      <c r="QMU2178" s="218"/>
      <c r="QMV2178" s="218"/>
      <c r="QMW2178" s="218"/>
      <c r="QMX2178" s="218"/>
      <c r="QMY2178" s="218"/>
      <c r="QMZ2178" s="218"/>
      <c r="QNA2178" s="218"/>
      <c r="QNB2178" s="218"/>
      <c r="QNC2178" s="218"/>
      <c r="QND2178" s="218"/>
      <c r="QNE2178" s="218"/>
      <c r="QNF2178" s="218"/>
      <c r="QNG2178" s="218"/>
      <c r="QNH2178" s="218"/>
      <c r="QNI2178" s="218"/>
      <c r="QNJ2178" s="218"/>
      <c r="QNK2178" s="218"/>
      <c r="QNL2178" s="218"/>
      <c r="QNM2178" s="218"/>
      <c r="QNN2178" s="218"/>
      <c r="QNO2178" s="218"/>
      <c r="QNP2178" s="218"/>
      <c r="QNQ2178" s="218"/>
      <c r="QNR2178" s="218"/>
      <c r="QNS2178" s="218"/>
      <c r="QNT2178" s="218"/>
      <c r="QNU2178" s="218"/>
      <c r="QNV2178" s="218"/>
      <c r="QNW2178" s="218"/>
      <c r="QNX2178" s="218"/>
      <c r="QNY2178" s="218"/>
      <c r="QNZ2178" s="218"/>
      <c r="QOA2178" s="218"/>
      <c r="QOB2178" s="218"/>
      <c r="QOC2178" s="218"/>
      <c r="QOD2178" s="218"/>
      <c r="QOE2178" s="218"/>
      <c r="QOF2178" s="218"/>
      <c r="QOG2178" s="218"/>
      <c r="QOH2178" s="218"/>
      <c r="QOI2178" s="218"/>
      <c r="QOJ2178" s="218"/>
      <c r="QOK2178" s="218"/>
      <c r="QOL2178" s="218"/>
      <c r="QOM2178" s="218"/>
      <c r="QON2178" s="218"/>
      <c r="QOO2178" s="218"/>
      <c r="QOP2178" s="218"/>
      <c r="QOQ2178" s="218"/>
      <c r="QOR2178" s="218"/>
      <c r="QOS2178" s="218"/>
      <c r="QOT2178" s="218"/>
      <c r="QOU2178" s="218"/>
      <c r="QOV2178" s="218"/>
      <c r="QOW2178" s="218"/>
      <c r="QOX2178" s="218"/>
      <c r="QOY2178" s="218"/>
      <c r="QOZ2178" s="218"/>
      <c r="QPA2178" s="218"/>
      <c r="QPB2178" s="218"/>
      <c r="QPC2178" s="218"/>
      <c r="QPD2178" s="218"/>
      <c r="QPE2178" s="218"/>
      <c r="QPF2178" s="218"/>
      <c r="QPG2178" s="218"/>
      <c r="QPH2178" s="218"/>
      <c r="QPI2178" s="218"/>
      <c r="QPJ2178" s="218"/>
      <c r="QPK2178" s="218"/>
      <c r="QPL2178" s="218"/>
      <c r="QPM2178" s="218"/>
      <c r="QPN2178" s="218"/>
      <c r="QPO2178" s="218"/>
      <c r="QPP2178" s="218"/>
      <c r="QPQ2178" s="218"/>
      <c r="QPR2178" s="218"/>
      <c r="QPS2178" s="218"/>
      <c r="QPT2178" s="218"/>
      <c r="QPU2178" s="218"/>
      <c r="QPV2178" s="218"/>
      <c r="QPW2178" s="218"/>
      <c r="QPX2178" s="218"/>
      <c r="QPY2178" s="218"/>
      <c r="QPZ2178" s="218"/>
      <c r="QQA2178" s="218"/>
      <c r="QQB2178" s="218"/>
      <c r="QQC2178" s="218"/>
      <c r="QQD2178" s="218"/>
      <c r="QQE2178" s="218"/>
      <c r="QQF2178" s="218"/>
      <c r="QQG2178" s="218"/>
      <c r="QQH2178" s="218"/>
      <c r="QQI2178" s="218"/>
      <c r="QQJ2178" s="218"/>
      <c r="QQK2178" s="218"/>
      <c r="QQL2178" s="218"/>
      <c r="QQM2178" s="218"/>
      <c r="QQN2178" s="218"/>
      <c r="QQO2178" s="218"/>
      <c r="QQP2178" s="218"/>
      <c r="QQQ2178" s="218"/>
      <c r="QQR2178" s="218"/>
      <c r="QQS2178" s="218"/>
      <c r="QQT2178" s="218"/>
      <c r="QQU2178" s="218"/>
      <c r="QQV2178" s="218"/>
      <c r="QQW2178" s="218"/>
      <c r="QQX2178" s="218"/>
      <c r="QQY2178" s="218"/>
      <c r="QQZ2178" s="218"/>
      <c r="QRA2178" s="218"/>
      <c r="QRB2178" s="218"/>
      <c r="QRC2178" s="218"/>
      <c r="QRD2178" s="218"/>
      <c r="QRE2178" s="218"/>
      <c r="QRF2178" s="218"/>
      <c r="QRG2178" s="218"/>
      <c r="QRH2178" s="218"/>
      <c r="QRI2178" s="218"/>
      <c r="QRJ2178" s="218"/>
      <c r="QRK2178" s="218"/>
      <c r="QRL2178" s="218"/>
      <c r="QRM2178" s="218"/>
      <c r="QRN2178" s="218"/>
      <c r="QRO2178" s="218"/>
      <c r="QRP2178" s="218"/>
      <c r="QRQ2178" s="218"/>
      <c r="QRR2178" s="218"/>
      <c r="QRS2178" s="218"/>
      <c r="QRT2178" s="218"/>
      <c r="QRU2178" s="218"/>
      <c r="QRV2178" s="218"/>
      <c r="QRW2178" s="218"/>
      <c r="QRX2178" s="218"/>
      <c r="QRY2178" s="218"/>
      <c r="QRZ2178" s="218"/>
      <c r="QSA2178" s="218"/>
      <c r="QSB2178" s="218"/>
      <c r="QSC2178" s="218"/>
      <c r="QSD2178" s="218"/>
      <c r="QSE2178" s="218"/>
      <c r="QSF2178" s="218"/>
      <c r="QSG2178" s="218"/>
      <c r="QSH2178" s="218"/>
      <c r="QSI2178" s="218"/>
      <c r="QSJ2178" s="218"/>
      <c r="QSK2178" s="218"/>
      <c r="QSL2178" s="218"/>
      <c r="QSM2178" s="218"/>
      <c r="QSN2178" s="218"/>
      <c r="QSO2178" s="218"/>
      <c r="QSP2178" s="218"/>
      <c r="QSQ2178" s="218"/>
      <c r="QSR2178" s="218"/>
      <c r="QSS2178" s="218"/>
      <c r="QST2178" s="218"/>
      <c r="QSU2178" s="218"/>
      <c r="QSV2178" s="218"/>
      <c r="QSW2178" s="218"/>
      <c r="QSX2178" s="218"/>
      <c r="QSY2178" s="218"/>
      <c r="QSZ2178" s="218"/>
      <c r="QTA2178" s="218"/>
      <c r="QTB2178" s="218"/>
      <c r="QTC2178" s="218"/>
      <c r="QTD2178" s="218"/>
      <c r="QTE2178" s="218"/>
      <c r="QTF2178" s="218"/>
      <c r="QTG2178" s="218"/>
      <c r="QTH2178" s="218"/>
      <c r="QTI2178" s="218"/>
      <c r="QTJ2178" s="218"/>
      <c r="QTK2178" s="218"/>
      <c r="QTL2178" s="218"/>
      <c r="QTM2178" s="218"/>
      <c r="QTN2178" s="218"/>
      <c r="QTO2178" s="218"/>
      <c r="QTP2178" s="218"/>
      <c r="QTQ2178" s="218"/>
      <c r="QTR2178" s="218"/>
      <c r="QTS2178" s="218"/>
      <c r="QTT2178" s="218"/>
      <c r="QTU2178" s="218"/>
      <c r="QTV2178" s="218"/>
      <c r="QTW2178" s="218"/>
      <c r="QTX2178" s="218"/>
      <c r="QTY2178" s="218"/>
      <c r="QTZ2178" s="218"/>
      <c r="QUA2178" s="218"/>
      <c r="QUB2178" s="218"/>
      <c r="QUC2178" s="218"/>
      <c r="QUD2178" s="218"/>
      <c r="QUE2178" s="218"/>
      <c r="QUF2178" s="218"/>
      <c r="QUG2178" s="218"/>
      <c r="QUH2178" s="218"/>
      <c r="QUI2178" s="218"/>
      <c r="QUJ2178" s="218"/>
      <c r="QUK2178" s="218"/>
      <c r="QUL2178" s="218"/>
      <c r="QUM2178" s="218"/>
      <c r="QUN2178" s="218"/>
      <c r="QUO2178" s="218"/>
      <c r="QUP2178" s="218"/>
      <c r="QUQ2178" s="218"/>
      <c r="QUR2178" s="218"/>
      <c r="QUS2178" s="218"/>
      <c r="QUT2178" s="218"/>
      <c r="QUU2178" s="218"/>
      <c r="QUV2178" s="218"/>
      <c r="QUW2178" s="218"/>
      <c r="QUX2178" s="218"/>
      <c r="QUY2178" s="218"/>
      <c r="QUZ2178" s="218"/>
      <c r="QVA2178" s="218"/>
      <c r="QVB2178" s="218"/>
      <c r="QVC2178" s="218"/>
      <c r="QVD2178" s="218"/>
      <c r="QVE2178" s="218"/>
      <c r="QVF2178" s="218"/>
      <c r="QVG2178" s="218"/>
      <c r="QVH2178" s="218"/>
      <c r="QVI2178" s="218"/>
      <c r="QVJ2178" s="218"/>
      <c r="QVK2178" s="218"/>
      <c r="QVL2178" s="218"/>
      <c r="QVM2178" s="218"/>
      <c r="QVN2178" s="218"/>
      <c r="QVO2178" s="218"/>
      <c r="QVP2178" s="218"/>
      <c r="QVQ2178" s="218"/>
      <c r="QVR2178" s="218"/>
      <c r="QVS2178" s="218"/>
      <c r="QVT2178" s="218"/>
      <c r="QVU2178" s="218"/>
      <c r="QVV2178" s="218"/>
      <c r="QVW2178" s="218"/>
      <c r="QVX2178" s="218"/>
      <c r="QVY2178" s="218"/>
      <c r="QVZ2178" s="218"/>
      <c r="QWA2178" s="218"/>
      <c r="QWB2178" s="218"/>
      <c r="QWC2178" s="218"/>
      <c r="QWD2178" s="218"/>
      <c r="QWE2178" s="218"/>
      <c r="QWF2178" s="218"/>
      <c r="QWG2178" s="218"/>
      <c r="QWH2178" s="218"/>
      <c r="QWI2178" s="218"/>
      <c r="QWJ2178" s="218"/>
      <c r="QWK2178" s="218"/>
      <c r="QWL2178" s="218"/>
      <c r="QWM2178" s="218"/>
      <c r="QWN2178" s="218"/>
      <c r="QWO2178" s="218"/>
      <c r="QWP2178" s="218"/>
      <c r="QWQ2178" s="218"/>
      <c r="QWR2178" s="218"/>
      <c r="QWS2178" s="218"/>
      <c r="QWT2178" s="218"/>
      <c r="QWU2178" s="218"/>
      <c r="QWV2178" s="218"/>
      <c r="QWW2178" s="218"/>
      <c r="QWX2178" s="218"/>
      <c r="QWY2178" s="218"/>
      <c r="QWZ2178" s="218"/>
      <c r="QXA2178" s="218"/>
      <c r="QXB2178" s="218"/>
      <c r="QXC2178" s="218"/>
      <c r="QXD2178" s="218"/>
      <c r="QXE2178" s="218"/>
      <c r="QXF2178" s="218"/>
      <c r="QXG2178" s="218"/>
      <c r="QXH2178" s="218"/>
      <c r="QXI2178" s="218"/>
      <c r="QXJ2178" s="218"/>
      <c r="QXK2178" s="218"/>
      <c r="QXL2178" s="218"/>
      <c r="QXM2178" s="218"/>
      <c r="QXN2178" s="218"/>
      <c r="QXO2178" s="218"/>
      <c r="QXP2178" s="218"/>
      <c r="QXQ2178" s="218"/>
      <c r="QXR2178" s="218"/>
      <c r="QXS2178" s="218"/>
      <c r="QXT2178" s="218"/>
      <c r="QXU2178" s="218"/>
      <c r="QXV2178" s="218"/>
      <c r="QXW2178" s="218"/>
      <c r="QXX2178" s="218"/>
      <c r="QXY2178" s="218"/>
      <c r="QXZ2178" s="218"/>
      <c r="QYA2178" s="218"/>
      <c r="QYB2178" s="218"/>
      <c r="QYC2178" s="218"/>
      <c r="QYD2178" s="218"/>
      <c r="QYE2178" s="218"/>
      <c r="QYF2178" s="218"/>
      <c r="QYG2178" s="218"/>
      <c r="QYH2178" s="218"/>
      <c r="QYI2178" s="218"/>
      <c r="QYJ2178" s="218"/>
      <c r="QYK2178" s="218"/>
      <c r="QYL2178" s="218"/>
      <c r="QYM2178" s="218"/>
      <c r="QYN2178" s="218"/>
      <c r="QYO2178" s="218"/>
      <c r="QYP2178" s="218"/>
      <c r="QYQ2178" s="218"/>
      <c r="QYR2178" s="218"/>
      <c r="QYS2178" s="218"/>
      <c r="QYT2178" s="218"/>
      <c r="QYU2178" s="218"/>
      <c r="QYV2178" s="218"/>
      <c r="QYW2178" s="218"/>
      <c r="QYX2178" s="218"/>
      <c r="QYY2178" s="218"/>
      <c r="QYZ2178" s="218"/>
      <c r="QZA2178" s="218"/>
      <c r="QZB2178" s="218"/>
      <c r="QZC2178" s="218"/>
      <c r="QZD2178" s="218"/>
      <c r="QZE2178" s="218"/>
      <c r="QZF2178" s="218"/>
      <c r="QZG2178" s="218"/>
      <c r="QZH2178" s="218"/>
      <c r="QZI2178" s="218"/>
      <c r="QZJ2178" s="218"/>
      <c r="QZK2178" s="218"/>
      <c r="QZL2178" s="218"/>
      <c r="QZM2178" s="218"/>
      <c r="QZN2178" s="218"/>
      <c r="QZO2178" s="218"/>
      <c r="QZP2178" s="218"/>
      <c r="QZQ2178" s="218"/>
      <c r="QZR2178" s="218"/>
      <c r="QZS2178" s="218"/>
      <c r="QZT2178" s="218"/>
      <c r="QZU2178" s="218"/>
      <c r="QZV2178" s="218"/>
      <c r="QZW2178" s="218"/>
      <c r="QZX2178" s="218"/>
      <c r="QZY2178" s="218"/>
      <c r="QZZ2178" s="218"/>
      <c r="RAA2178" s="218"/>
      <c r="RAB2178" s="218"/>
      <c r="RAC2178" s="218"/>
      <c r="RAD2178" s="218"/>
      <c r="RAE2178" s="218"/>
      <c r="RAF2178" s="218"/>
      <c r="RAG2178" s="218"/>
      <c r="RAH2178" s="218"/>
      <c r="RAI2178" s="218"/>
      <c r="RAJ2178" s="218"/>
      <c r="RAK2178" s="218"/>
      <c r="RAL2178" s="218"/>
      <c r="RAM2178" s="218"/>
      <c r="RAN2178" s="218"/>
      <c r="RAO2178" s="218"/>
      <c r="RAP2178" s="218"/>
      <c r="RAQ2178" s="218"/>
      <c r="RAR2178" s="218"/>
      <c r="RAS2178" s="218"/>
      <c r="RAT2178" s="218"/>
      <c r="RAU2178" s="218"/>
      <c r="RAV2178" s="218"/>
      <c r="RAW2178" s="218"/>
      <c r="RAX2178" s="218"/>
      <c r="RAY2178" s="218"/>
      <c r="RAZ2178" s="218"/>
      <c r="RBA2178" s="218"/>
      <c r="RBB2178" s="218"/>
      <c r="RBC2178" s="218"/>
      <c r="RBD2178" s="218"/>
      <c r="RBE2178" s="218"/>
      <c r="RBF2178" s="218"/>
      <c r="RBG2178" s="218"/>
      <c r="RBH2178" s="218"/>
      <c r="RBI2178" s="218"/>
      <c r="RBJ2178" s="218"/>
      <c r="RBK2178" s="218"/>
      <c r="RBL2178" s="218"/>
      <c r="RBM2178" s="218"/>
      <c r="RBN2178" s="218"/>
      <c r="RBO2178" s="218"/>
      <c r="RBP2178" s="218"/>
      <c r="RBQ2178" s="218"/>
      <c r="RBR2178" s="218"/>
      <c r="RBS2178" s="218"/>
      <c r="RBT2178" s="218"/>
      <c r="RBU2178" s="218"/>
      <c r="RBV2178" s="218"/>
      <c r="RBW2178" s="218"/>
      <c r="RBX2178" s="218"/>
      <c r="RBY2178" s="218"/>
      <c r="RBZ2178" s="218"/>
      <c r="RCA2178" s="218"/>
      <c r="RCB2178" s="218"/>
      <c r="RCC2178" s="218"/>
      <c r="RCD2178" s="218"/>
      <c r="RCE2178" s="218"/>
      <c r="RCF2178" s="218"/>
      <c r="RCG2178" s="218"/>
      <c r="RCH2178" s="218"/>
      <c r="RCI2178" s="218"/>
      <c r="RCJ2178" s="218"/>
      <c r="RCK2178" s="218"/>
      <c r="RCL2178" s="218"/>
      <c r="RCM2178" s="218"/>
      <c r="RCN2178" s="218"/>
      <c r="RCO2178" s="218"/>
      <c r="RCP2178" s="218"/>
      <c r="RCQ2178" s="218"/>
      <c r="RCR2178" s="218"/>
      <c r="RCS2178" s="218"/>
      <c r="RCT2178" s="218"/>
      <c r="RCU2178" s="218"/>
      <c r="RCV2178" s="218"/>
      <c r="RCW2178" s="218"/>
      <c r="RCX2178" s="218"/>
      <c r="RCY2178" s="218"/>
      <c r="RCZ2178" s="218"/>
      <c r="RDA2178" s="218"/>
      <c r="RDB2178" s="218"/>
      <c r="RDC2178" s="218"/>
      <c r="RDD2178" s="218"/>
      <c r="RDE2178" s="218"/>
      <c r="RDF2178" s="218"/>
      <c r="RDG2178" s="218"/>
      <c r="RDH2178" s="218"/>
      <c r="RDI2178" s="218"/>
      <c r="RDJ2178" s="218"/>
      <c r="RDK2178" s="218"/>
      <c r="RDL2178" s="218"/>
      <c r="RDM2178" s="218"/>
      <c r="RDN2178" s="218"/>
      <c r="RDO2178" s="218"/>
      <c r="RDP2178" s="218"/>
      <c r="RDQ2178" s="218"/>
      <c r="RDR2178" s="218"/>
      <c r="RDS2178" s="218"/>
      <c r="RDT2178" s="218"/>
      <c r="RDU2178" s="218"/>
      <c r="RDV2178" s="218"/>
      <c r="RDW2178" s="218"/>
      <c r="RDX2178" s="218"/>
      <c r="RDY2178" s="218"/>
      <c r="RDZ2178" s="218"/>
      <c r="REA2178" s="218"/>
      <c r="REB2178" s="218"/>
      <c r="REC2178" s="218"/>
      <c r="RED2178" s="218"/>
      <c r="REE2178" s="218"/>
      <c r="REF2178" s="218"/>
      <c r="REG2178" s="218"/>
      <c r="REH2178" s="218"/>
      <c r="REI2178" s="218"/>
      <c r="REJ2178" s="218"/>
      <c r="REK2178" s="218"/>
      <c r="REL2178" s="218"/>
      <c r="REM2178" s="218"/>
      <c r="REN2178" s="218"/>
      <c r="REO2178" s="218"/>
      <c r="REP2178" s="218"/>
      <c r="REQ2178" s="218"/>
      <c r="RER2178" s="218"/>
      <c r="RES2178" s="218"/>
      <c r="RET2178" s="218"/>
      <c r="REU2178" s="218"/>
      <c r="REV2178" s="218"/>
      <c r="REW2178" s="218"/>
      <c r="REX2178" s="218"/>
      <c r="REY2178" s="218"/>
      <c r="REZ2178" s="218"/>
      <c r="RFA2178" s="218"/>
      <c r="RFB2178" s="218"/>
      <c r="RFC2178" s="218"/>
      <c r="RFD2178" s="218"/>
      <c r="RFE2178" s="218"/>
      <c r="RFF2178" s="218"/>
      <c r="RFG2178" s="218"/>
      <c r="RFH2178" s="218"/>
      <c r="RFI2178" s="218"/>
      <c r="RFJ2178" s="218"/>
      <c r="RFK2178" s="218"/>
      <c r="RFL2178" s="218"/>
      <c r="RFM2178" s="218"/>
      <c r="RFN2178" s="218"/>
      <c r="RFO2178" s="218"/>
      <c r="RFP2178" s="218"/>
      <c r="RFQ2178" s="218"/>
      <c r="RFR2178" s="218"/>
      <c r="RFS2178" s="218"/>
      <c r="RFT2178" s="218"/>
      <c r="RFU2178" s="218"/>
      <c r="RFV2178" s="218"/>
      <c r="RFW2178" s="218"/>
      <c r="RFX2178" s="218"/>
      <c r="RFY2178" s="218"/>
      <c r="RFZ2178" s="218"/>
      <c r="RGA2178" s="218"/>
      <c r="RGB2178" s="218"/>
      <c r="RGC2178" s="218"/>
      <c r="RGD2178" s="218"/>
      <c r="RGE2178" s="218"/>
      <c r="RGF2178" s="218"/>
      <c r="RGG2178" s="218"/>
      <c r="RGH2178" s="218"/>
      <c r="RGI2178" s="218"/>
      <c r="RGJ2178" s="218"/>
      <c r="RGK2178" s="218"/>
      <c r="RGL2178" s="218"/>
      <c r="RGM2178" s="218"/>
      <c r="RGN2178" s="218"/>
      <c r="RGO2178" s="218"/>
      <c r="RGP2178" s="218"/>
      <c r="RGQ2178" s="218"/>
      <c r="RGR2178" s="218"/>
      <c r="RGS2178" s="218"/>
      <c r="RGT2178" s="218"/>
      <c r="RGU2178" s="218"/>
      <c r="RGV2178" s="218"/>
      <c r="RGW2178" s="218"/>
      <c r="RGX2178" s="218"/>
      <c r="RGY2178" s="218"/>
      <c r="RGZ2178" s="218"/>
      <c r="RHA2178" s="218"/>
      <c r="RHB2178" s="218"/>
      <c r="RHC2178" s="218"/>
      <c r="RHD2178" s="218"/>
      <c r="RHE2178" s="218"/>
      <c r="RHF2178" s="218"/>
      <c r="RHG2178" s="218"/>
      <c r="RHH2178" s="218"/>
      <c r="RHI2178" s="218"/>
      <c r="RHJ2178" s="218"/>
      <c r="RHK2178" s="218"/>
      <c r="RHL2178" s="218"/>
      <c r="RHM2178" s="218"/>
      <c r="RHN2178" s="218"/>
      <c r="RHO2178" s="218"/>
      <c r="RHP2178" s="218"/>
      <c r="RHQ2178" s="218"/>
      <c r="RHR2178" s="218"/>
      <c r="RHS2178" s="218"/>
      <c r="RHT2178" s="218"/>
      <c r="RHU2178" s="218"/>
      <c r="RHV2178" s="218"/>
      <c r="RHW2178" s="218"/>
      <c r="RHX2178" s="218"/>
      <c r="RHY2178" s="218"/>
      <c r="RHZ2178" s="218"/>
      <c r="RIA2178" s="218"/>
      <c r="RIB2178" s="218"/>
      <c r="RIC2178" s="218"/>
      <c r="RID2178" s="218"/>
      <c r="RIE2178" s="218"/>
      <c r="RIF2178" s="218"/>
      <c r="RIG2178" s="218"/>
      <c r="RIH2178" s="218"/>
      <c r="RII2178" s="218"/>
      <c r="RIJ2178" s="218"/>
      <c r="RIK2178" s="218"/>
      <c r="RIL2178" s="218"/>
      <c r="RIM2178" s="218"/>
      <c r="RIN2178" s="218"/>
      <c r="RIO2178" s="218"/>
      <c r="RIP2178" s="218"/>
      <c r="RIQ2178" s="218"/>
      <c r="RIR2178" s="218"/>
      <c r="RIS2178" s="218"/>
      <c r="RIT2178" s="218"/>
      <c r="RIU2178" s="218"/>
      <c r="RIV2178" s="218"/>
      <c r="RIW2178" s="218"/>
      <c r="RIX2178" s="218"/>
      <c r="RIY2178" s="218"/>
      <c r="RIZ2178" s="218"/>
      <c r="RJA2178" s="218"/>
      <c r="RJB2178" s="218"/>
      <c r="RJC2178" s="218"/>
      <c r="RJD2178" s="218"/>
      <c r="RJE2178" s="218"/>
      <c r="RJF2178" s="218"/>
      <c r="RJG2178" s="218"/>
      <c r="RJH2178" s="218"/>
      <c r="RJI2178" s="218"/>
      <c r="RJJ2178" s="218"/>
      <c r="RJK2178" s="218"/>
      <c r="RJL2178" s="218"/>
      <c r="RJM2178" s="218"/>
      <c r="RJN2178" s="218"/>
      <c r="RJO2178" s="218"/>
      <c r="RJP2178" s="218"/>
      <c r="RJQ2178" s="218"/>
      <c r="RJR2178" s="218"/>
      <c r="RJS2178" s="218"/>
      <c r="RJT2178" s="218"/>
      <c r="RJU2178" s="218"/>
      <c r="RJV2178" s="218"/>
      <c r="RJW2178" s="218"/>
      <c r="RJX2178" s="218"/>
      <c r="RJY2178" s="218"/>
      <c r="RJZ2178" s="218"/>
      <c r="RKA2178" s="218"/>
      <c r="RKB2178" s="218"/>
      <c r="RKC2178" s="218"/>
      <c r="RKD2178" s="218"/>
      <c r="RKE2178" s="218"/>
      <c r="RKF2178" s="218"/>
      <c r="RKG2178" s="218"/>
      <c r="RKH2178" s="218"/>
      <c r="RKI2178" s="218"/>
      <c r="RKJ2178" s="218"/>
      <c r="RKK2178" s="218"/>
      <c r="RKL2178" s="218"/>
      <c r="RKM2178" s="218"/>
      <c r="RKN2178" s="218"/>
      <c r="RKO2178" s="218"/>
      <c r="RKP2178" s="218"/>
      <c r="RKQ2178" s="218"/>
      <c r="RKR2178" s="218"/>
      <c r="RKS2178" s="218"/>
      <c r="RKT2178" s="218"/>
      <c r="RKU2178" s="218"/>
      <c r="RKV2178" s="218"/>
      <c r="RKW2178" s="218"/>
      <c r="RKX2178" s="218"/>
      <c r="RKY2178" s="218"/>
      <c r="RKZ2178" s="218"/>
      <c r="RLA2178" s="218"/>
      <c r="RLB2178" s="218"/>
      <c r="RLC2178" s="218"/>
      <c r="RLD2178" s="218"/>
      <c r="RLE2178" s="218"/>
      <c r="RLF2178" s="218"/>
      <c r="RLG2178" s="218"/>
      <c r="RLH2178" s="218"/>
      <c r="RLI2178" s="218"/>
      <c r="RLJ2178" s="218"/>
      <c r="RLK2178" s="218"/>
      <c r="RLL2178" s="218"/>
      <c r="RLM2178" s="218"/>
      <c r="RLN2178" s="218"/>
      <c r="RLO2178" s="218"/>
      <c r="RLP2178" s="218"/>
      <c r="RLQ2178" s="218"/>
      <c r="RLR2178" s="218"/>
      <c r="RLS2178" s="218"/>
      <c r="RLT2178" s="218"/>
      <c r="RLU2178" s="218"/>
      <c r="RLV2178" s="218"/>
      <c r="RLW2178" s="218"/>
      <c r="RLX2178" s="218"/>
      <c r="RLY2178" s="218"/>
      <c r="RLZ2178" s="218"/>
      <c r="RMA2178" s="218"/>
      <c r="RMB2178" s="218"/>
      <c r="RMC2178" s="218"/>
      <c r="RMD2178" s="218"/>
      <c r="RME2178" s="218"/>
      <c r="RMF2178" s="218"/>
      <c r="RMG2178" s="218"/>
      <c r="RMH2178" s="218"/>
      <c r="RMI2178" s="218"/>
      <c r="RMJ2178" s="218"/>
      <c r="RMK2178" s="218"/>
      <c r="RML2178" s="218"/>
      <c r="RMM2178" s="218"/>
      <c r="RMN2178" s="218"/>
      <c r="RMO2178" s="218"/>
      <c r="RMP2178" s="218"/>
      <c r="RMQ2178" s="218"/>
      <c r="RMR2178" s="218"/>
      <c r="RMS2178" s="218"/>
      <c r="RMT2178" s="218"/>
      <c r="RMU2178" s="218"/>
      <c r="RMV2178" s="218"/>
      <c r="RMW2178" s="218"/>
      <c r="RMX2178" s="218"/>
      <c r="RMY2178" s="218"/>
      <c r="RMZ2178" s="218"/>
      <c r="RNA2178" s="218"/>
      <c r="RNB2178" s="218"/>
      <c r="RNC2178" s="218"/>
      <c r="RND2178" s="218"/>
      <c r="RNE2178" s="218"/>
      <c r="RNF2178" s="218"/>
      <c r="RNG2178" s="218"/>
      <c r="RNH2178" s="218"/>
      <c r="RNI2178" s="218"/>
      <c r="RNJ2178" s="218"/>
      <c r="RNK2178" s="218"/>
      <c r="RNL2178" s="218"/>
      <c r="RNM2178" s="218"/>
      <c r="RNN2178" s="218"/>
      <c r="RNO2178" s="218"/>
      <c r="RNP2178" s="218"/>
      <c r="RNQ2178" s="218"/>
      <c r="RNR2178" s="218"/>
      <c r="RNS2178" s="218"/>
      <c r="RNT2178" s="218"/>
      <c r="RNU2178" s="218"/>
      <c r="RNV2178" s="218"/>
      <c r="RNW2178" s="218"/>
      <c r="RNX2178" s="218"/>
      <c r="RNY2178" s="218"/>
      <c r="RNZ2178" s="218"/>
      <c r="ROA2178" s="218"/>
      <c r="ROB2178" s="218"/>
      <c r="ROC2178" s="218"/>
      <c r="ROD2178" s="218"/>
      <c r="ROE2178" s="218"/>
      <c r="ROF2178" s="218"/>
      <c r="ROG2178" s="218"/>
      <c r="ROH2178" s="218"/>
      <c r="ROI2178" s="218"/>
      <c r="ROJ2178" s="218"/>
      <c r="ROK2178" s="218"/>
      <c r="ROL2178" s="218"/>
      <c r="ROM2178" s="218"/>
      <c r="RON2178" s="218"/>
      <c r="ROO2178" s="218"/>
      <c r="ROP2178" s="218"/>
      <c r="ROQ2178" s="218"/>
      <c r="ROR2178" s="218"/>
      <c r="ROS2178" s="218"/>
      <c r="ROT2178" s="218"/>
      <c r="ROU2178" s="218"/>
      <c r="ROV2178" s="218"/>
      <c r="ROW2178" s="218"/>
      <c r="ROX2178" s="218"/>
      <c r="ROY2178" s="218"/>
      <c r="ROZ2178" s="218"/>
      <c r="RPA2178" s="218"/>
      <c r="RPB2178" s="218"/>
      <c r="RPC2178" s="218"/>
      <c r="RPD2178" s="218"/>
      <c r="RPE2178" s="218"/>
      <c r="RPF2178" s="218"/>
      <c r="RPG2178" s="218"/>
      <c r="RPH2178" s="218"/>
      <c r="RPI2178" s="218"/>
      <c r="RPJ2178" s="218"/>
      <c r="RPK2178" s="218"/>
      <c r="RPL2178" s="218"/>
      <c r="RPM2178" s="218"/>
      <c r="RPN2178" s="218"/>
      <c r="RPO2178" s="218"/>
      <c r="RPP2178" s="218"/>
      <c r="RPQ2178" s="218"/>
      <c r="RPR2178" s="218"/>
      <c r="RPS2178" s="218"/>
      <c r="RPT2178" s="218"/>
      <c r="RPU2178" s="218"/>
      <c r="RPV2178" s="218"/>
      <c r="RPW2178" s="218"/>
      <c r="RPX2178" s="218"/>
      <c r="RPY2178" s="218"/>
      <c r="RPZ2178" s="218"/>
      <c r="RQA2178" s="218"/>
      <c r="RQB2178" s="218"/>
      <c r="RQC2178" s="218"/>
      <c r="RQD2178" s="218"/>
      <c r="RQE2178" s="218"/>
      <c r="RQF2178" s="218"/>
      <c r="RQG2178" s="218"/>
      <c r="RQH2178" s="218"/>
      <c r="RQI2178" s="218"/>
      <c r="RQJ2178" s="218"/>
      <c r="RQK2178" s="218"/>
      <c r="RQL2178" s="218"/>
      <c r="RQM2178" s="218"/>
      <c r="RQN2178" s="218"/>
      <c r="RQO2178" s="218"/>
      <c r="RQP2178" s="218"/>
      <c r="RQQ2178" s="218"/>
      <c r="RQR2178" s="218"/>
      <c r="RQS2178" s="218"/>
      <c r="RQT2178" s="218"/>
      <c r="RQU2178" s="218"/>
      <c r="RQV2178" s="218"/>
      <c r="RQW2178" s="218"/>
      <c r="RQX2178" s="218"/>
      <c r="RQY2178" s="218"/>
      <c r="RQZ2178" s="218"/>
      <c r="RRA2178" s="218"/>
      <c r="RRB2178" s="218"/>
      <c r="RRC2178" s="218"/>
      <c r="RRD2178" s="218"/>
      <c r="RRE2178" s="218"/>
      <c r="RRF2178" s="218"/>
      <c r="RRG2178" s="218"/>
      <c r="RRH2178" s="218"/>
      <c r="RRI2178" s="218"/>
      <c r="RRJ2178" s="218"/>
      <c r="RRK2178" s="218"/>
      <c r="RRL2178" s="218"/>
      <c r="RRM2178" s="218"/>
      <c r="RRN2178" s="218"/>
      <c r="RRO2178" s="218"/>
      <c r="RRP2178" s="218"/>
      <c r="RRQ2178" s="218"/>
      <c r="RRR2178" s="218"/>
      <c r="RRS2178" s="218"/>
      <c r="RRT2178" s="218"/>
      <c r="RRU2178" s="218"/>
      <c r="RRV2178" s="218"/>
      <c r="RRW2178" s="218"/>
      <c r="RRX2178" s="218"/>
      <c r="RRY2178" s="218"/>
      <c r="RRZ2178" s="218"/>
      <c r="RSA2178" s="218"/>
      <c r="RSB2178" s="218"/>
      <c r="RSC2178" s="218"/>
      <c r="RSD2178" s="218"/>
      <c r="RSE2178" s="218"/>
      <c r="RSF2178" s="218"/>
      <c r="RSG2178" s="218"/>
      <c r="RSH2178" s="218"/>
      <c r="RSI2178" s="218"/>
      <c r="RSJ2178" s="218"/>
      <c r="RSK2178" s="218"/>
      <c r="RSL2178" s="218"/>
      <c r="RSM2178" s="218"/>
      <c r="RSN2178" s="218"/>
      <c r="RSO2178" s="218"/>
      <c r="RSP2178" s="218"/>
      <c r="RSQ2178" s="218"/>
      <c r="RSR2178" s="218"/>
      <c r="RSS2178" s="218"/>
      <c r="RST2178" s="218"/>
      <c r="RSU2178" s="218"/>
      <c r="RSV2178" s="218"/>
      <c r="RSW2178" s="218"/>
      <c r="RSX2178" s="218"/>
      <c r="RSY2178" s="218"/>
      <c r="RSZ2178" s="218"/>
      <c r="RTA2178" s="218"/>
      <c r="RTB2178" s="218"/>
      <c r="RTC2178" s="218"/>
      <c r="RTD2178" s="218"/>
      <c r="RTE2178" s="218"/>
      <c r="RTF2178" s="218"/>
      <c r="RTG2178" s="218"/>
      <c r="RTH2178" s="218"/>
      <c r="RTI2178" s="218"/>
      <c r="RTJ2178" s="218"/>
      <c r="RTK2178" s="218"/>
      <c r="RTL2178" s="218"/>
      <c r="RTM2178" s="218"/>
      <c r="RTN2178" s="218"/>
      <c r="RTO2178" s="218"/>
      <c r="RTP2178" s="218"/>
      <c r="RTQ2178" s="218"/>
      <c r="RTR2178" s="218"/>
      <c r="RTS2178" s="218"/>
      <c r="RTT2178" s="218"/>
      <c r="RTU2178" s="218"/>
      <c r="RTV2178" s="218"/>
      <c r="RTW2178" s="218"/>
      <c r="RTX2178" s="218"/>
      <c r="RTY2178" s="218"/>
      <c r="RTZ2178" s="218"/>
      <c r="RUA2178" s="218"/>
      <c r="RUB2178" s="218"/>
      <c r="RUC2178" s="218"/>
      <c r="RUD2178" s="218"/>
      <c r="RUE2178" s="218"/>
      <c r="RUF2178" s="218"/>
      <c r="RUG2178" s="218"/>
      <c r="RUH2178" s="218"/>
      <c r="RUI2178" s="218"/>
      <c r="RUJ2178" s="218"/>
      <c r="RUK2178" s="218"/>
      <c r="RUL2178" s="218"/>
      <c r="RUM2178" s="218"/>
      <c r="RUN2178" s="218"/>
      <c r="RUO2178" s="218"/>
      <c r="RUP2178" s="218"/>
      <c r="RUQ2178" s="218"/>
      <c r="RUR2178" s="218"/>
      <c r="RUS2178" s="218"/>
      <c r="RUT2178" s="218"/>
      <c r="RUU2178" s="218"/>
      <c r="RUV2178" s="218"/>
      <c r="RUW2178" s="218"/>
      <c r="RUX2178" s="218"/>
      <c r="RUY2178" s="218"/>
      <c r="RUZ2178" s="218"/>
      <c r="RVA2178" s="218"/>
      <c r="RVB2178" s="218"/>
      <c r="RVC2178" s="218"/>
      <c r="RVD2178" s="218"/>
      <c r="RVE2178" s="218"/>
      <c r="RVF2178" s="218"/>
      <c r="RVG2178" s="218"/>
      <c r="RVH2178" s="218"/>
      <c r="RVI2178" s="218"/>
      <c r="RVJ2178" s="218"/>
      <c r="RVK2178" s="218"/>
      <c r="RVL2178" s="218"/>
      <c r="RVM2178" s="218"/>
      <c r="RVN2178" s="218"/>
      <c r="RVO2178" s="218"/>
      <c r="RVP2178" s="218"/>
      <c r="RVQ2178" s="218"/>
      <c r="RVR2178" s="218"/>
      <c r="RVS2178" s="218"/>
      <c r="RVT2178" s="218"/>
      <c r="RVU2178" s="218"/>
      <c r="RVV2178" s="218"/>
      <c r="RVW2178" s="218"/>
      <c r="RVX2178" s="218"/>
      <c r="RVY2178" s="218"/>
      <c r="RVZ2178" s="218"/>
      <c r="RWA2178" s="218"/>
      <c r="RWB2178" s="218"/>
      <c r="RWC2178" s="218"/>
      <c r="RWD2178" s="218"/>
      <c r="RWE2178" s="218"/>
      <c r="RWF2178" s="218"/>
      <c r="RWG2178" s="218"/>
      <c r="RWH2178" s="218"/>
      <c r="RWI2178" s="218"/>
      <c r="RWJ2178" s="218"/>
      <c r="RWK2178" s="218"/>
      <c r="RWL2178" s="218"/>
      <c r="RWM2178" s="218"/>
      <c r="RWN2178" s="218"/>
      <c r="RWO2178" s="218"/>
      <c r="RWP2178" s="218"/>
      <c r="RWQ2178" s="218"/>
      <c r="RWR2178" s="218"/>
      <c r="RWS2178" s="218"/>
      <c r="RWT2178" s="218"/>
      <c r="RWU2178" s="218"/>
      <c r="RWV2178" s="218"/>
      <c r="RWW2178" s="218"/>
      <c r="RWX2178" s="218"/>
      <c r="RWY2178" s="218"/>
      <c r="RWZ2178" s="218"/>
      <c r="RXA2178" s="218"/>
      <c r="RXB2178" s="218"/>
      <c r="RXC2178" s="218"/>
      <c r="RXD2178" s="218"/>
      <c r="RXE2178" s="218"/>
      <c r="RXF2178" s="218"/>
      <c r="RXG2178" s="218"/>
      <c r="RXH2178" s="218"/>
      <c r="RXI2178" s="218"/>
      <c r="RXJ2178" s="218"/>
      <c r="RXK2178" s="218"/>
      <c r="RXL2178" s="218"/>
      <c r="RXM2178" s="218"/>
      <c r="RXN2178" s="218"/>
      <c r="RXO2178" s="218"/>
      <c r="RXP2178" s="218"/>
      <c r="RXQ2178" s="218"/>
      <c r="RXR2178" s="218"/>
      <c r="RXS2178" s="218"/>
      <c r="RXT2178" s="218"/>
      <c r="RXU2178" s="218"/>
      <c r="RXV2178" s="218"/>
      <c r="RXW2178" s="218"/>
      <c r="RXX2178" s="218"/>
      <c r="RXY2178" s="218"/>
      <c r="RXZ2178" s="218"/>
      <c r="RYA2178" s="218"/>
      <c r="RYB2178" s="218"/>
      <c r="RYC2178" s="218"/>
      <c r="RYD2178" s="218"/>
      <c r="RYE2178" s="218"/>
      <c r="RYF2178" s="218"/>
      <c r="RYG2178" s="218"/>
      <c r="RYH2178" s="218"/>
      <c r="RYI2178" s="218"/>
      <c r="RYJ2178" s="218"/>
      <c r="RYK2178" s="218"/>
      <c r="RYL2178" s="218"/>
      <c r="RYM2178" s="218"/>
      <c r="RYN2178" s="218"/>
      <c r="RYO2178" s="218"/>
      <c r="RYP2178" s="218"/>
      <c r="RYQ2178" s="218"/>
      <c r="RYR2178" s="218"/>
      <c r="RYS2178" s="218"/>
      <c r="RYT2178" s="218"/>
      <c r="RYU2178" s="218"/>
      <c r="RYV2178" s="218"/>
      <c r="RYW2178" s="218"/>
      <c r="RYX2178" s="218"/>
      <c r="RYY2178" s="218"/>
      <c r="RYZ2178" s="218"/>
      <c r="RZA2178" s="218"/>
      <c r="RZB2178" s="218"/>
      <c r="RZC2178" s="218"/>
      <c r="RZD2178" s="218"/>
      <c r="RZE2178" s="218"/>
      <c r="RZF2178" s="218"/>
      <c r="RZG2178" s="218"/>
      <c r="RZH2178" s="218"/>
      <c r="RZI2178" s="218"/>
      <c r="RZJ2178" s="218"/>
      <c r="RZK2178" s="218"/>
      <c r="RZL2178" s="218"/>
      <c r="RZM2178" s="218"/>
      <c r="RZN2178" s="218"/>
      <c r="RZO2178" s="218"/>
      <c r="RZP2178" s="218"/>
      <c r="RZQ2178" s="218"/>
      <c r="RZR2178" s="218"/>
      <c r="RZS2178" s="218"/>
      <c r="RZT2178" s="218"/>
      <c r="RZU2178" s="218"/>
      <c r="RZV2178" s="218"/>
      <c r="RZW2178" s="218"/>
      <c r="RZX2178" s="218"/>
      <c r="RZY2178" s="218"/>
      <c r="RZZ2178" s="218"/>
      <c r="SAA2178" s="218"/>
      <c r="SAB2178" s="218"/>
      <c r="SAC2178" s="218"/>
      <c r="SAD2178" s="218"/>
      <c r="SAE2178" s="218"/>
      <c r="SAF2178" s="218"/>
      <c r="SAG2178" s="218"/>
      <c r="SAH2178" s="218"/>
      <c r="SAI2178" s="218"/>
      <c r="SAJ2178" s="218"/>
      <c r="SAK2178" s="218"/>
      <c r="SAL2178" s="218"/>
      <c r="SAM2178" s="218"/>
      <c r="SAN2178" s="218"/>
      <c r="SAO2178" s="218"/>
      <c r="SAP2178" s="218"/>
      <c r="SAQ2178" s="218"/>
      <c r="SAR2178" s="218"/>
      <c r="SAS2178" s="218"/>
      <c r="SAT2178" s="218"/>
      <c r="SAU2178" s="218"/>
      <c r="SAV2178" s="218"/>
      <c r="SAW2178" s="218"/>
      <c r="SAX2178" s="218"/>
      <c r="SAY2178" s="218"/>
      <c r="SAZ2178" s="218"/>
      <c r="SBA2178" s="218"/>
      <c r="SBB2178" s="218"/>
      <c r="SBC2178" s="218"/>
      <c r="SBD2178" s="218"/>
      <c r="SBE2178" s="218"/>
      <c r="SBF2178" s="218"/>
      <c r="SBG2178" s="218"/>
      <c r="SBH2178" s="218"/>
      <c r="SBI2178" s="218"/>
      <c r="SBJ2178" s="218"/>
      <c r="SBK2178" s="218"/>
      <c r="SBL2178" s="218"/>
      <c r="SBM2178" s="218"/>
      <c r="SBN2178" s="218"/>
      <c r="SBO2178" s="218"/>
      <c r="SBP2178" s="218"/>
      <c r="SBQ2178" s="218"/>
      <c r="SBR2178" s="218"/>
      <c r="SBS2178" s="218"/>
      <c r="SBT2178" s="218"/>
      <c r="SBU2178" s="218"/>
      <c r="SBV2178" s="218"/>
      <c r="SBW2178" s="218"/>
      <c r="SBX2178" s="218"/>
      <c r="SBY2178" s="218"/>
      <c r="SBZ2178" s="218"/>
      <c r="SCA2178" s="218"/>
      <c r="SCB2178" s="218"/>
      <c r="SCC2178" s="218"/>
      <c r="SCD2178" s="218"/>
      <c r="SCE2178" s="218"/>
      <c r="SCF2178" s="218"/>
      <c r="SCG2178" s="218"/>
      <c r="SCH2178" s="218"/>
      <c r="SCI2178" s="218"/>
      <c r="SCJ2178" s="218"/>
      <c r="SCK2178" s="218"/>
      <c r="SCL2178" s="218"/>
      <c r="SCM2178" s="218"/>
      <c r="SCN2178" s="218"/>
      <c r="SCO2178" s="218"/>
      <c r="SCP2178" s="218"/>
      <c r="SCQ2178" s="218"/>
      <c r="SCR2178" s="218"/>
      <c r="SCS2178" s="218"/>
      <c r="SCT2178" s="218"/>
      <c r="SCU2178" s="218"/>
      <c r="SCV2178" s="218"/>
      <c r="SCW2178" s="218"/>
      <c r="SCX2178" s="218"/>
      <c r="SCY2178" s="218"/>
      <c r="SCZ2178" s="218"/>
      <c r="SDA2178" s="218"/>
      <c r="SDB2178" s="218"/>
      <c r="SDC2178" s="218"/>
      <c r="SDD2178" s="218"/>
      <c r="SDE2178" s="218"/>
      <c r="SDF2178" s="218"/>
      <c r="SDG2178" s="218"/>
      <c r="SDH2178" s="218"/>
      <c r="SDI2178" s="218"/>
      <c r="SDJ2178" s="218"/>
      <c r="SDK2178" s="218"/>
      <c r="SDL2178" s="218"/>
      <c r="SDM2178" s="218"/>
      <c r="SDN2178" s="218"/>
      <c r="SDO2178" s="218"/>
      <c r="SDP2178" s="218"/>
      <c r="SDQ2178" s="218"/>
      <c r="SDR2178" s="218"/>
      <c r="SDS2178" s="218"/>
      <c r="SDT2178" s="218"/>
      <c r="SDU2178" s="218"/>
      <c r="SDV2178" s="218"/>
      <c r="SDW2178" s="218"/>
      <c r="SDX2178" s="218"/>
      <c r="SDY2178" s="218"/>
      <c r="SDZ2178" s="218"/>
      <c r="SEA2178" s="218"/>
      <c r="SEB2178" s="218"/>
      <c r="SEC2178" s="218"/>
      <c r="SED2178" s="218"/>
      <c r="SEE2178" s="218"/>
      <c r="SEF2178" s="218"/>
      <c r="SEG2178" s="218"/>
      <c r="SEH2178" s="218"/>
      <c r="SEI2178" s="218"/>
      <c r="SEJ2178" s="218"/>
      <c r="SEK2178" s="218"/>
      <c r="SEL2178" s="218"/>
      <c r="SEM2178" s="218"/>
      <c r="SEN2178" s="218"/>
      <c r="SEO2178" s="218"/>
      <c r="SEP2178" s="218"/>
      <c r="SEQ2178" s="218"/>
      <c r="SER2178" s="218"/>
      <c r="SES2178" s="218"/>
      <c r="SET2178" s="218"/>
      <c r="SEU2178" s="218"/>
      <c r="SEV2178" s="218"/>
      <c r="SEW2178" s="218"/>
      <c r="SEX2178" s="218"/>
      <c r="SEY2178" s="218"/>
      <c r="SEZ2178" s="218"/>
      <c r="SFA2178" s="218"/>
      <c r="SFB2178" s="218"/>
      <c r="SFC2178" s="218"/>
      <c r="SFD2178" s="218"/>
      <c r="SFE2178" s="218"/>
      <c r="SFF2178" s="218"/>
      <c r="SFG2178" s="218"/>
      <c r="SFH2178" s="218"/>
      <c r="SFI2178" s="218"/>
      <c r="SFJ2178" s="218"/>
      <c r="SFK2178" s="218"/>
      <c r="SFL2178" s="218"/>
      <c r="SFM2178" s="218"/>
      <c r="SFN2178" s="218"/>
      <c r="SFO2178" s="218"/>
      <c r="SFP2178" s="218"/>
      <c r="SFQ2178" s="218"/>
      <c r="SFR2178" s="218"/>
      <c r="SFS2178" s="218"/>
      <c r="SFT2178" s="218"/>
      <c r="SFU2178" s="218"/>
      <c r="SFV2178" s="218"/>
      <c r="SFW2178" s="218"/>
      <c r="SFX2178" s="218"/>
      <c r="SFY2178" s="218"/>
      <c r="SFZ2178" s="218"/>
      <c r="SGA2178" s="218"/>
      <c r="SGB2178" s="218"/>
      <c r="SGC2178" s="218"/>
      <c r="SGD2178" s="218"/>
      <c r="SGE2178" s="218"/>
      <c r="SGF2178" s="218"/>
      <c r="SGG2178" s="218"/>
      <c r="SGH2178" s="218"/>
      <c r="SGI2178" s="218"/>
      <c r="SGJ2178" s="218"/>
      <c r="SGK2178" s="218"/>
      <c r="SGL2178" s="218"/>
      <c r="SGM2178" s="218"/>
      <c r="SGN2178" s="218"/>
      <c r="SGO2178" s="218"/>
      <c r="SGP2178" s="218"/>
      <c r="SGQ2178" s="218"/>
      <c r="SGR2178" s="218"/>
      <c r="SGS2178" s="218"/>
      <c r="SGT2178" s="218"/>
      <c r="SGU2178" s="218"/>
      <c r="SGV2178" s="218"/>
      <c r="SGW2178" s="218"/>
      <c r="SGX2178" s="218"/>
      <c r="SGY2178" s="218"/>
      <c r="SGZ2178" s="218"/>
      <c r="SHA2178" s="218"/>
      <c r="SHB2178" s="218"/>
      <c r="SHC2178" s="218"/>
      <c r="SHD2178" s="218"/>
      <c r="SHE2178" s="218"/>
      <c r="SHF2178" s="218"/>
      <c r="SHG2178" s="218"/>
      <c r="SHH2178" s="218"/>
      <c r="SHI2178" s="218"/>
      <c r="SHJ2178" s="218"/>
      <c r="SHK2178" s="218"/>
      <c r="SHL2178" s="218"/>
      <c r="SHM2178" s="218"/>
      <c r="SHN2178" s="218"/>
      <c r="SHO2178" s="218"/>
      <c r="SHP2178" s="218"/>
      <c r="SHQ2178" s="218"/>
      <c r="SHR2178" s="218"/>
      <c r="SHS2178" s="218"/>
      <c r="SHT2178" s="218"/>
      <c r="SHU2178" s="218"/>
      <c r="SHV2178" s="218"/>
      <c r="SHW2178" s="218"/>
      <c r="SHX2178" s="218"/>
      <c r="SHY2178" s="218"/>
      <c r="SHZ2178" s="218"/>
      <c r="SIA2178" s="218"/>
      <c r="SIB2178" s="218"/>
      <c r="SIC2178" s="218"/>
      <c r="SID2178" s="218"/>
      <c r="SIE2178" s="218"/>
      <c r="SIF2178" s="218"/>
      <c r="SIG2178" s="218"/>
      <c r="SIH2178" s="218"/>
      <c r="SII2178" s="218"/>
      <c r="SIJ2178" s="218"/>
      <c r="SIK2178" s="218"/>
      <c r="SIL2178" s="218"/>
      <c r="SIM2178" s="218"/>
      <c r="SIN2178" s="218"/>
      <c r="SIO2178" s="218"/>
      <c r="SIP2178" s="218"/>
      <c r="SIQ2178" s="218"/>
      <c r="SIR2178" s="218"/>
      <c r="SIS2178" s="218"/>
      <c r="SIT2178" s="218"/>
      <c r="SIU2178" s="218"/>
      <c r="SIV2178" s="218"/>
      <c r="SIW2178" s="218"/>
      <c r="SIX2178" s="218"/>
      <c r="SIY2178" s="218"/>
      <c r="SIZ2178" s="218"/>
      <c r="SJA2178" s="218"/>
      <c r="SJB2178" s="218"/>
      <c r="SJC2178" s="218"/>
      <c r="SJD2178" s="218"/>
      <c r="SJE2178" s="218"/>
      <c r="SJF2178" s="218"/>
      <c r="SJG2178" s="218"/>
      <c r="SJH2178" s="218"/>
      <c r="SJI2178" s="218"/>
      <c r="SJJ2178" s="218"/>
      <c r="SJK2178" s="218"/>
      <c r="SJL2178" s="218"/>
      <c r="SJM2178" s="218"/>
      <c r="SJN2178" s="218"/>
      <c r="SJO2178" s="218"/>
      <c r="SJP2178" s="218"/>
      <c r="SJQ2178" s="218"/>
      <c r="SJR2178" s="218"/>
      <c r="SJS2178" s="218"/>
      <c r="SJT2178" s="218"/>
      <c r="SJU2178" s="218"/>
      <c r="SJV2178" s="218"/>
      <c r="SJW2178" s="218"/>
      <c r="SJX2178" s="218"/>
      <c r="SJY2178" s="218"/>
      <c r="SJZ2178" s="218"/>
      <c r="SKA2178" s="218"/>
      <c r="SKB2178" s="218"/>
      <c r="SKC2178" s="218"/>
      <c r="SKD2178" s="218"/>
      <c r="SKE2178" s="218"/>
      <c r="SKF2178" s="218"/>
      <c r="SKG2178" s="218"/>
      <c r="SKH2178" s="218"/>
      <c r="SKI2178" s="218"/>
      <c r="SKJ2178" s="218"/>
      <c r="SKK2178" s="218"/>
      <c r="SKL2178" s="218"/>
      <c r="SKM2178" s="218"/>
      <c r="SKN2178" s="218"/>
      <c r="SKO2178" s="218"/>
      <c r="SKP2178" s="218"/>
      <c r="SKQ2178" s="218"/>
      <c r="SKR2178" s="218"/>
      <c r="SKS2178" s="218"/>
      <c r="SKT2178" s="218"/>
      <c r="SKU2178" s="218"/>
      <c r="SKV2178" s="218"/>
      <c r="SKW2178" s="218"/>
      <c r="SKX2178" s="218"/>
      <c r="SKY2178" s="218"/>
      <c r="SKZ2178" s="218"/>
      <c r="SLA2178" s="218"/>
      <c r="SLB2178" s="218"/>
      <c r="SLC2178" s="218"/>
      <c r="SLD2178" s="218"/>
      <c r="SLE2178" s="218"/>
      <c r="SLF2178" s="218"/>
      <c r="SLG2178" s="218"/>
      <c r="SLH2178" s="218"/>
      <c r="SLI2178" s="218"/>
      <c r="SLJ2178" s="218"/>
      <c r="SLK2178" s="218"/>
      <c r="SLL2178" s="218"/>
      <c r="SLM2178" s="218"/>
      <c r="SLN2178" s="218"/>
      <c r="SLO2178" s="218"/>
      <c r="SLP2178" s="218"/>
      <c r="SLQ2178" s="218"/>
      <c r="SLR2178" s="218"/>
      <c r="SLS2178" s="218"/>
      <c r="SLT2178" s="218"/>
      <c r="SLU2178" s="218"/>
      <c r="SLV2178" s="218"/>
      <c r="SLW2178" s="218"/>
      <c r="SLX2178" s="218"/>
      <c r="SLY2178" s="218"/>
      <c r="SLZ2178" s="218"/>
      <c r="SMA2178" s="218"/>
      <c r="SMB2178" s="218"/>
      <c r="SMC2178" s="218"/>
      <c r="SMD2178" s="218"/>
      <c r="SME2178" s="218"/>
      <c r="SMF2178" s="218"/>
      <c r="SMG2178" s="218"/>
      <c r="SMH2178" s="218"/>
      <c r="SMI2178" s="218"/>
      <c r="SMJ2178" s="218"/>
      <c r="SMK2178" s="218"/>
      <c r="SML2178" s="218"/>
      <c r="SMM2178" s="218"/>
      <c r="SMN2178" s="218"/>
      <c r="SMO2178" s="218"/>
      <c r="SMP2178" s="218"/>
      <c r="SMQ2178" s="218"/>
      <c r="SMR2178" s="218"/>
      <c r="SMS2178" s="218"/>
      <c r="SMT2178" s="218"/>
      <c r="SMU2178" s="218"/>
      <c r="SMV2178" s="218"/>
      <c r="SMW2178" s="218"/>
      <c r="SMX2178" s="218"/>
      <c r="SMY2178" s="218"/>
      <c r="SMZ2178" s="218"/>
      <c r="SNA2178" s="218"/>
      <c r="SNB2178" s="218"/>
      <c r="SNC2178" s="218"/>
      <c r="SND2178" s="218"/>
      <c r="SNE2178" s="218"/>
      <c r="SNF2178" s="218"/>
      <c r="SNG2178" s="218"/>
      <c r="SNH2178" s="218"/>
      <c r="SNI2178" s="218"/>
      <c r="SNJ2178" s="218"/>
      <c r="SNK2178" s="218"/>
      <c r="SNL2178" s="218"/>
      <c r="SNM2178" s="218"/>
      <c r="SNN2178" s="218"/>
      <c r="SNO2178" s="218"/>
      <c r="SNP2178" s="218"/>
      <c r="SNQ2178" s="218"/>
      <c r="SNR2178" s="218"/>
      <c r="SNS2178" s="218"/>
      <c r="SNT2178" s="218"/>
      <c r="SNU2178" s="218"/>
      <c r="SNV2178" s="218"/>
      <c r="SNW2178" s="218"/>
      <c r="SNX2178" s="218"/>
      <c r="SNY2178" s="218"/>
      <c r="SNZ2178" s="218"/>
      <c r="SOA2178" s="218"/>
      <c r="SOB2178" s="218"/>
      <c r="SOC2178" s="218"/>
      <c r="SOD2178" s="218"/>
      <c r="SOE2178" s="218"/>
      <c r="SOF2178" s="218"/>
      <c r="SOG2178" s="218"/>
      <c r="SOH2178" s="218"/>
      <c r="SOI2178" s="218"/>
      <c r="SOJ2178" s="218"/>
      <c r="SOK2178" s="218"/>
      <c r="SOL2178" s="218"/>
      <c r="SOM2178" s="218"/>
      <c r="SON2178" s="218"/>
      <c r="SOO2178" s="218"/>
      <c r="SOP2178" s="218"/>
      <c r="SOQ2178" s="218"/>
      <c r="SOR2178" s="218"/>
      <c r="SOS2178" s="218"/>
      <c r="SOT2178" s="218"/>
      <c r="SOU2178" s="218"/>
      <c r="SOV2178" s="218"/>
      <c r="SOW2178" s="218"/>
      <c r="SOX2178" s="218"/>
      <c r="SOY2178" s="218"/>
      <c r="SOZ2178" s="218"/>
      <c r="SPA2178" s="218"/>
      <c r="SPB2178" s="218"/>
      <c r="SPC2178" s="218"/>
      <c r="SPD2178" s="218"/>
      <c r="SPE2178" s="218"/>
      <c r="SPF2178" s="218"/>
      <c r="SPG2178" s="218"/>
      <c r="SPH2178" s="218"/>
      <c r="SPI2178" s="218"/>
      <c r="SPJ2178" s="218"/>
      <c r="SPK2178" s="218"/>
      <c r="SPL2178" s="218"/>
      <c r="SPM2178" s="218"/>
      <c r="SPN2178" s="218"/>
      <c r="SPO2178" s="218"/>
      <c r="SPP2178" s="218"/>
      <c r="SPQ2178" s="218"/>
      <c r="SPR2178" s="218"/>
      <c r="SPS2178" s="218"/>
      <c r="SPT2178" s="218"/>
      <c r="SPU2178" s="218"/>
      <c r="SPV2178" s="218"/>
      <c r="SPW2178" s="218"/>
      <c r="SPX2178" s="218"/>
      <c r="SPY2178" s="218"/>
      <c r="SPZ2178" s="218"/>
      <c r="SQA2178" s="218"/>
      <c r="SQB2178" s="218"/>
      <c r="SQC2178" s="218"/>
      <c r="SQD2178" s="218"/>
      <c r="SQE2178" s="218"/>
      <c r="SQF2178" s="218"/>
      <c r="SQG2178" s="218"/>
      <c r="SQH2178" s="218"/>
      <c r="SQI2178" s="218"/>
      <c r="SQJ2178" s="218"/>
      <c r="SQK2178" s="218"/>
      <c r="SQL2178" s="218"/>
      <c r="SQM2178" s="218"/>
      <c r="SQN2178" s="218"/>
      <c r="SQO2178" s="218"/>
      <c r="SQP2178" s="218"/>
      <c r="SQQ2178" s="218"/>
      <c r="SQR2178" s="218"/>
      <c r="SQS2178" s="218"/>
      <c r="SQT2178" s="218"/>
      <c r="SQU2178" s="218"/>
      <c r="SQV2178" s="218"/>
      <c r="SQW2178" s="218"/>
      <c r="SQX2178" s="218"/>
      <c r="SQY2178" s="218"/>
      <c r="SQZ2178" s="218"/>
      <c r="SRA2178" s="218"/>
      <c r="SRB2178" s="218"/>
      <c r="SRC2178" s="218"/>
      <c r="SRD2178" s="218"/>
      <c r="SRE2178" s="218"/>
      <c r="SRF2178" s="218"/>
      <c r="SRG2178" s="218"/>
      <c r="SRH2178" s="218"/>
      <c r="SRI2178" s="218"/>
      <c r="SRJ2178" s="218"/>
      <c r="SRK2178" s="218"/>
      <c r="SRL2178" s="218"/>
      <c r="SRM2178" s="218"/>
      <c r="SRN2178" s="218"/>
      <c r="SRO2178" s="218"/>
      <c r="SRP2178" s="218"/>
      <c r="SRQ2178" s="218"/>
      <c r="SRR2178" s="218"/>
      <c r="SRS2178" s="218"/>
      <c r="SRT2178" s="218"/>
      <c r="SRU2178" s="218"/>
      <c r="SRV2178" s="218"/>
      <c r="SRW2178" s="218"/>
      <c r="SRX2178" s="218"/>
      <c r="SRY2178" s="218"/>
      <c r="SRZ2178" s="218"/>
      <c r="SSA2178" s="218"/>
      <c r="SSB2178" s="218"/>
      <c r="SSC2178" s="218"/>
      <c r="SSD2178" s="218"/>
      <c r="SSE2178" s="218"/>
      <c r="SSF2178" s="218"/>
      <c r="SSG2178" s="218"/>
      <c r="SSH2178" s="218"/>
      <c r="SSI2178" s="218"/>
      <c r="SSJ2178" s="218"/>
      <c r="SSK2178" s="218"/>
      <c r="SSL2178" s="218"/>
      <c r="SSM2178" s="218"/>
      <c r="SSN2178" s="218"/>
      <c r="SSO2178" s="218"/>
      <c r="SSP2178" s="218"/>
      <c r="SSQ2178" s="218"/>
      <c r="SSR2178" s="218"/>
      <c r="SSS2178" s="218"/>
      <c r="SST2178" s="218"/>
      <c r="SSU2178" s="218"/>
      <c r="SSV2178" s="218"/>
      <c r="SSW2178" s="218"/>
      <c r="SSX2178" s="218"/>
      <c r="SSY2178" s="218"/>
      <c r="SSZ2178" s="218"/>
      <c r="STA2178" s="218"/>
      <c r="STB2178" s="218"/>
      <c r="STC2178" s="218"/>
      <c r="STD2178" s="218"/>
      <c r="STE2178" s="218"/>
      <c r="STF2178" s="218"/>
      <c r="STG2178" s="218"/>
      <c r="STH2178" s="218"/>
      <c r="STI2178" s="218"/>
      <c r="STJ2178" s="218"/>
      <c r="STK2178" s="218"/>
      <c r="STL2178" s="218"/>
      <c r="STM2178" s="218"/>
      <c r="STN2178" s="218"/>
      <c r="STO2178" s="218"/>
      <c r="STP2178" s="218"/>
      <c r="STQ2178" s="218"/>
      <c r="STR2178" s="218"/>
      <c r="STS2178" s="218"/>
      <c r="STT2178" s="218"/>
      <c r="STU2178" s="218"/>
      <c r="STV2178" s="218"/>
      <c r="STW2178" s="218"/>
      <c r="STX2178" s="218"/>
      <c r="STY2178" s="218"/>
      <c r="STZ2178" s="218"/>
      <c r="SUA2178" s="218"/>
      <c r="SUB2178" s="218"/>
      <c r="SUC2178" s="218"/>
      <c r="SUD2178" s="218"/>
      <c r="SUE2178" s="218"/>
      <c r="SUF2178" s="218"/>
      <c r="SUG2178" s="218"/>
      <c r="SUH2178" s="218"/>
      <c r="SUI2178" s="218"/>
      <c r="SUJ2178" s="218"/>
      <c r="SUK2178" s="218"/>
      <c r="SUL2178" s="218"/>
      <c r="SUM2178" s="218"/>
      <c r="SUN2178" s="218"/>
      <c r="SUO2178" s="218"/>
      <c r="SUP2178" s="218"/>
      <c r="SUQ2178" s="218"/>
      <c r="SUR2178" s="218"/>
      <c r="SUS2178" s="218"/>
      <c r="SUT2178" s="218"/>
      <c r="SUU2178" s="218"/>
      <c r="SUV2178" s="218"/>
      <c r="SUW2178" s="218"/>
      <c r="SUX2178" s="218"/>
      <c r="SUY2178" s="218"/>
      <c r="SUZ2178" s="218"/>
      <c r="SVA2178" s="218"/>
      <c r="SVB2178" s="218"/>
      <c r="SVC2178" s="218"/>
      <c r="SVD2178" s="218"/>
      <c r="SVE2178" s="218"/>
      <c r="SVF2178" s="218"/>
      <c r="SVG2178" s="218"/>
      <c r="SVH2178" s="218"/>
      <c r="SVI2178" s="218"/>
      <c r="SVJ2178" s="218"/>
      <c r="SVK2178" s="218"/>
      <c r="SVL2178" s="218"/>
      <c r="SVM2178" s="218"/>
      <c r="SVN2178" s="218"/>
      <c r="SVO2178" s="218"/>
      <c r="SVP2178" s="218"/>
      <c r="SVQ2178" s="218"/>
      <c r="SVR2178" s="218"/>
      <c r="SVS2178" s="218"/>
      <c r="SVT2178" s="218"/>
      <c r="SVU2178" s="218"/>
      <c r="SVV2178" s="218"/>
      <c r="SVW2178" s="218"/>
      <c r="SVX2178" s="218"/>
      <c r="SVY2178" s="218"/>
      <c r="SVZ2178" s="218"/>
      <c r="SWA2178" s="218"/>
      <c r="SWB2178" s="218"/>
      <c r="SWC2178" s="218"/>
      <c r="SWD2178" s="218"/>
      <c r="SWE2178" s="218"/>
      <c r="SWF2178" s="218"/>
      <c r="SWG2178" s="218"/>
      <c r="SWH2178" s="218"/>
      <c r="SWI2178" s="218"/>
      <c r="SWJ2178" s="218"/>
      <c r="SWK2178" s="218"/>
      <c r="SWL2178" s="218"/>
      <c r="SWM2178" s="218"/>
      <c r="SWN2178" s="218"/>
      <c r="SWO2178" s="218"/>
      <c r="SWP2178" s="218"/>
      <c r="SWQ2178" s="218"/>
      <c r="SWR2178" s="218"/>
      <c r="SWS2178" s="218"/>
      <c r="SWT2178" s="218"/>
      <c r="SWU2178" s="218"/>
      <c r="SWV2178" s="218"/>
      <c r="SWW2178" s="218"/>
      <c r="SWX2178" s="218"/>
      <c r="SWY2178" s="218"/>
      <c r="SWZ2178" s="218"/>
      <c r="SXA2178" s="218"/>
      <c r="SXB2178" s="218"/>
      <c r="SXC2178" s="218"/>
      <c r="SXD2178" s="218"/>
      <c r="SXE2178" s="218"/>
      <c r="SXF2178" s="218"/>
      <c r="SXG2178" s="218"/>
      <c r="SXH2178" s="218"/>
      <c r="SXI2178" s="218"/>
      <c r="SXJ2178" s="218"/>
      <c r="SXK2178" s="218"/>
      <c r="SXL2178" s="218"/>
      <c r="SXM2178" s="218"/>
      <c r="SXN2178" s="218"/>
      <c r="SXO2178" s="218"/>
      <c r="SXP2178" s="218"/>
      <c r="SXQ2178" s="218"/>
      <c r="SXR2178" s="218"/>
      <c r="SXS2178" s="218"/>
      <c r="SXT2178" s="218"/>
      <c r="SXU2178" s="218"/>
      <c r="SXV2178" s="218"/>
      <c r="SXW2178" s="218"/>
      <c r="SXX2178" s="218"/>
      <c r="SXY2178" s="218"/>
      <c r="SXZ2178" s="218"/>
      <c r="SYA2178" s="218"/>
      <c r="SYB2178" s="218"/>
      <c r="SYC2178" s="218"/>
      <c r="SYD2178" s="218"/>
      <c r="SYE2178" s="218"/>
      <c r="SYF2178" s="218"/>
      <c r="SYG2178" s="218"/>
      <c r="SYH2178" s="218"/>
      <c r="SYI2178" s="218"/>
      <c r="SYJ2178" s="218"/>
      <c r="SYK2178" s="218"/>
      <c r="SYL2178" s="218"/>
      <c r="SYM2178" s="218"/>
      <c r="SYN2178" s="218"/>
      <c r="SYO2178" s="218"/>
      <c r="SYP2178" s="218"/>
      <c r="SYQ2178" s="218"/>
      <c r="SYR2178" s="218"/>
      <c r="SYS2178" s="218"/>
      <c r="SYT2178" s="218"/>
      <c r="SYU2178" s="218"/>
      <c r="SYV2178" s="218"/>
      <c r="SYW2178" s="218"/>
      <c r="SYX2178" s="218"/>
      <c r="SYY2178" s="218"/>
      <c r="SYZ2178" s="218"/>
      <c r="SZA2178" s="218"/>
      <c r="SZB2178" s="218"/>
      <c r="SZC2178" s="218"/>
      <c r="SZD2178" s="218"/>
      <c r="SZE2178" s="218"/>
      <c r="SZF2178" s="218"/>
      <c r="SZG2178" s="218"/>
      <c r="SZH2178" s="218"/>
      <c r="SZI2178" s="218"/>
      <c r="SZJ2178" s="218"/>
      <c r="SZK2178" s="218"/>
      <c r="SZL2178" s="218"/>
      <c r="SZM2178" s="218"/>
      <c r="SZN2178" s="218"/>
      <c r="SZO2178" s="218"/>
      <c r="SZP2178" s="218"/>
      <c r="SZQ2178" s="218"/>
      <c r="SZR2178" s="218"/>
      <c r="SZS2178" s="218"/>
      <c r="SZT2178" s="218"/>
      <c r="SZU2178" s="218"/>
      <c r="SZV2178" s="218"/>
      <c r="SZW2178" s="218"/>
      <c r="SZX2178" s="218"/>
      <c r="SZY2178" s="218"/>
      <c r="SZZ2178" s="218"/>
      <c r="TAA2178" s="218"/>
      <c r="TAB2178" s="218"/>
      <c r="TAC2178" s="218"/>
      <c r="TAD2178" s="218"/>
      <c r="TAE2178" s="218"/>
      <c r="TAF2178" s="218"/>
      <c r="TAG2178" s="218"/>
      <c r="TAH2178" s="218"/>
      <c r="TAI2178" s="218"/>
      <c r="TAJ2178" s="218"/>
      <c r="TAK2178" s="218"/>
      <c r="TAL2178" s="218"/>
      <c r="TAM2178" s="218"/>
      <c r="TAN2178" s="218"/>
      <c r="TAO2178" s="218"/>
      <c r="TAP2178" s="218"/>
      <c r="TAQ2178" s="218"/>
      <c r="TAR2178" s="218"/>
      <c r="TAS2178" s="218"/>
      <c r="TAT2178" s="218"/>
      <c r="TAU2178" s="218"/>
      <c r="TAV2178" s="218"/>
      <c r="TAW2178" s="218"/>
      <c r="TAX2178" s="218"/>
      <c r="TAY2178" s="218"/>
      <c r="TAZ2178" s="218"/>
      <c r="TBA2178" s="218"/>
      <c r="TBB2178" s="218"/>
      <c r="TBC2178" s="218"/>
      <c r="TBD2178" s="218"/>
      <c r="TBE2178" s="218"/>
      <c r="TBF2178" s="218"/>
      <c r="TBG2178" s="218"/>
      <c r="TBH2178" s="218"/>
      <c r="TBI2178" s="218"/>
      <c r="TBJ2178" s="218"/>
      <c r="TBK2178" s="218"/>
      <c r="TBL2178" s="218"/>
      <c r="TBM2178" s="218"/>
      <c r="TBN2178" s="218"/>
      <c r="TBO2178" s="218"/>
      <c r="TBP2178" s="218"/>
      <c r="TBQ2178" s="218"/>
      <c r="TBR2178" s="218"/>
      <c r="TBS2178" s="218"/>
      <c r="TBT2178" s="218"/>
      <c r="TBU2178" s="218"/>
      <c r="TBV2178" s="218"/>
      <c r="TBW2178" s="218"/>
      <c r="TBX2178" s="218"/>
      <c r="TBY2178" s="218"/>
      <c r="TBZ2178" s="218"/>
      <c r="TCA2178" s="218"/>
      <c r="TCB2178" s="218"/>
      <c r="TCC2178" s="218"/>
      <c r="TCD2178" s="218"/>
      <c r="TCE2178" s="218"/>
      <c r="TCF2178" s="218"/>
      <c r="TCG2178" s="218"/>
      <c r="TCH2178" s="218"/>
      <c r="TCI2178" s="218"/>
      <c r="TCJ2178" s="218"/>
      <c r="TCK2178" s="218"/>
      <c r="TCL2178" s="218"/>
      <c r="TCM2178" s="218"/>
      <c r="TCN2178" s="218"/>
      <c r="TCO2178" s="218"/>
      <c r="TCP2178" s="218"/>
      <c r="TCQ2178" s="218"/>
      <c r="TCR2178" s="218"/>
      <c r="TCS2178" s="218"/>
      <c r="TCT2178" s="218"/>
      <c r="TCU2178" s="218"/>
      <c r="TCV2178" s="218"/>
      <c r="TCW2178" s="218"/>
      <c r="TCX2178" s="218"/>
      <c r="TCY2178" s="218"/>
      <c r="TCZ2178" s="218"/>
      <c r="TDA2178" s="218"/>
      <c r="TDB2178" s="218"/>
      <c r="TDC2178" s="218"/>
      <c r="TDD2178" s="218"/>
      <c r="TDE2178" s="218"/>
      <c r="TDF2178" s="218"/>
      <c r="TDG2178" s="218"/>
      <c r="TDH2178" s="218"/>
      <c r="TDI2178" s="218"/>
      <c r="TDJ2178" s="218"/>
      <c r="TDK2178" s="218"/>
      <c r="TDL2178" s="218"/>
      <c r="TDM2178" s="218"/>
      <c r="TDN2178" s="218"/>
      <c r="TDO2178" s="218"/>
      <c r="TDP2178" s="218"/>
      <c r="TDQ2178" s="218"/>
      <c r="TDR2178" s="218"/>
      <c r="TDS2178" s="218"/>
      <c r="TDT2178" s="218"/>
      <c r="TDU2178" s="218"/>
      <c r="TDV2178" s="218"/>
      <c r="TDW2178" s="218"/>
      <c r="TDX2178" s="218"/>
      <c r="TDY2178" s="218"/>
      <c r="TDZ2178" s="218"/>
      <c r="TEA2178" s="218"/>
      <c r="TEB2178" s="218"/>
      <c r="TEC2178" s="218"/>
      <c r="TED2178" s="218"/>
      <c r="TEE2178" s="218"/>
      <c r="TEF2178" s="218"/>
      <c r="TEG2178" s="218"/>
      <c r="TEH2178" s="218"/>
      <c r="TEI2178" s="218"/>
      <c r="TEJ2178" s="218"/>
      <c r="TEK2178" s="218"/>
      <c r="TEL2178" s="218"/>
      <c r="TEM2178" s="218"/>
      <c r="TEN2178" s="218"/>
      <c r="TEO2178" s="218"/>
      <c r="TEP2178" s="218"/>
      <c r="TEQ2178" s="218"/>
      <c r="TER2178" s="218"/>
      <c r="TES2178" s="218"/>
      <c r="TET2178" s="218"/>
      <c r="TEU2178" s="218"/>
      <c r="TEV2178" s="218"/>
      <c r="TEW2178" s="218"/>
      <c r="TEX2178" s="218"/>
      <c r="TEY2178" s="218"/>
      <c r="TEZ2178" s="218"/>
      <c r="TFA2178" s="218"/>
      <c r="TFB2178" s="218"/>
      <c r="TFC2178" s="218"/>
      <c r="TFD2178" s="218"/>
      <c r="TFE2178" s="218"/>
      <c r="TFF2178" s="218"/>
      <c r="TFG2178" s="218"/>
      <c r="TFH2178" s="218"/>
      <c r="TFI2178" s="218"/>
      <c r="TFJ2178" s="218"/>
      <c r="TFK2178" s="218"/>
      <c r="TFL2178" s="218"/>
      <c r="TFM2178" s="218"/>
      <c r="TFN2178" s="218"/>
      <c r="TFO2178" s="218"/>
      <c r="TFP2178" s="218"/>
      <c r="TFQ2178" s="218"/>
      <c r="TFR2178" s="218"/>
      <c r="TFS2178" s="218"/>
      <c r="TFT2178" s="218"/>
      <c r="TFU2178" s="218"/>
      <c r="TFV2178" s="218"/>
      <c r="TFW2178" s="218"/>
      <c r="TFX2178" s="218"/>
      <c r="TFY2178" s="218"/>
      <c r="TFZ2178" s="218"/>
      <c r="TGA2178" s="218"/>
      <c r="TGB2178" s="218"/>
      <c r="TGC2178" s="218"/>
      <c r="TGD2178" s="218"/>
      <c r="TGE2178" s="218"/>
      <c r="TGF2178" s="218"/>
      <c r="TGG2178" s="218"/>
      <c r="TGH2178" s="218"/>
      <c r="TGI2178" s="218"/>
      <c r="TGJ2178" s="218"/>
      <c r="TGK2178" s="218"/>
      <c r="TGL2178" s="218"/>
      <c r="TGM2178" s="218"/>
      <c r="TGN2178" s="218"/>
      <c r="TGO2178" s="218"/>
      <c r="TGP2178" s="218"/>
      <c r="TGQ2178" s="218"/>
      <c r="TGR2178" s="218"/>
      <c r="TGS2178" s="218"/>
      <c r="TGT2178" s="218"/>
      <c r="TGU2178" s="218"/>
      <c r="TGV2178" s="218"/>
      <c r="TGW2178" s="218"/>
      <c r="TGX2178" s="218"/>
      <c r="TGY2178" s="218"/>
      <c r="TGZ2178" s="218"/>
      <c r="THA2178" s="218"/>
      <c r="THB2178" s="218"/>
      <c r="THC2178" s="218"/>
      <c r="THD2178" s="218"/>
      <c r="THE2178" s="218"/>
      <c r="THF2178" s="218"/>
      <c r="THG2178" s="218"/>
      <c r="THH2178" s="218"/>
      <c r="THI2178" s="218"/>
      <c r="THJ2178" s="218"/>
      <c r="THK2178" s="218"/>
      <c r="THL2178" s="218"/>
      <c r="THM2178" s="218"/>
      <c r="THN2178" s="218"/>
      <c r="THO2178" s="218"/>
      <c r="THP2178" s="218"/>
      <c r="THQ2178" s="218"/>
      <c r="THR2178" s="218"/>
      <c r="THS2178" s="218"/>
      <c r="THT2178" s="218"/>
      <c r="THU2178" s="218"/>
      <c r="THV2178" s="218"/>
      <c r="THW2178" s="218"/>
      <c r="THX2178" s="218"/>
      <c r="THY2178" s="218"/>
      <c r="THZ2178" s="218"/>
      <c r="TIA2178" s="218"/>
      <c r="TIB2178" s="218"/>
      <c r="TIC2178" s="218"/>
      <c r="TID2178" s="218"/>
      <c r="TIE2178" s="218"/>
      <c r="TIF2178" s="218"/>
      <c r="TIG2178" s="218"/>
      <c r="TIH2178" s="218"/>
      <c r="TII2178" s="218"/>
      <c r="TIJ2178" s="218"/>
      <c r="TIK2178" s="218"/>
      <c r="TIL2178" s="218"/>
      <c r="TIM2178" s="218"/>
      <c r="TIN2178" s="218"/>
      <c r="TIO2178" s="218"/>
      <c r="TIP2178" s="218"/>
      <c r="TIQ2178" s="218"/>
      <c r="TIR2178" s="218"/>
      <c r="TIS2178" s="218"/>
      <c r="TIT2178" s="218"/>
      <c r="TIU2178" s="218"/>
      <c r="TIV2178" s="218"/>
      <c r="TIW2178" s="218"/>
      <c r="TIX2178" s="218"/>
      <c r="TIY2178" s="218"/>
      <c r="TIZ2178" s="218"/>
      <c r="TJA2178" s="218"/>
      <c r="TJB2178" s="218"/>
      <c r="TJC2178" s="218"/>
      <c r="TJD2178" s="218"/>
      <c r="TJE2178" s="218"/>
      <c r="TJF2178" s="218"/>
      <c r="TJG2178" s="218"/>
      <c r="TJH2178" s="218"/>
      <c r="TJI2178" s="218"/>
      <c r="TJJ2178" s="218"/>
      <c r="TJK2178" s="218"/>
      <c r="TJL2178" s="218"/>
      <c r="TJM2178" s="218"/>
      <c r="TJN2178" s="218"/>
      <c r="TJO2178" s="218"/>
      <c r="TJP2178" s="218"/>
      <c r="TJQ2178" s="218"/>
      <c r="TJR2178" s="218"/>
      <c r="TJS2178" s="218"/>
      <c r="TJT2178" s="218"/>
      <c r="TJU2178" s="218"/>
      <c r="TJV2178" s="218"/>
      <c r="TJW2178" s="218"/>
      <c r="TJX2178" s="218"/>
      <c r="TJY2178" s="218"/>
      <c r="TJZ2178" s="218"/>
      <c r="TKA2178" s="218"/>
      <c r="TKB2178" s="218"/>
      <c r="TKC2178" s="218"/>
      <c r="TKD2178" s="218"/>
      <c r="TKE2178" s="218"/>
      <c r="TKF2178" s="218"/>
      <c r="TKG2178" s="218"/>
      <c r="TKH2178" s="218"/>
      <c r="TKI2178" s="218"/>
      <c r="TKJ2178" s="218"/>
      <c r="TKK2178" s="218"/>
      <c r="TKL2178" s="218"/>
      <c r="TKM2178" s="218"/>
      <c r="TKN2178" s="218"/>
      <c r="TKO2178" s="218"/>
      <c r="TKP2178" s="218"/>
      <c r="TKQ2178" s="218"/>
      <c r="TKR2178" s="218"/>
      <c r="TKS2178" s="218"/>
      <c r="TKT2178" s="218"/>
      <c r="TKU2178" s="218"/>
      <c r="TKV2178" s="218"/>
      <c r="TKW2178" s="218"/>
      <c r="TKX2178" s="218"/>
      <c r="TKY2178" s="218"/>
      <c r="TKZ2178" s="218"/>
      <c r="TLA2178" s="218"/>
      <c r="TLB2178" s="218"/>
      <c r="TLC2178" s="218"/>
      <c r="TLD2178" s="218"/>
      <c r="TLE2178" s="218"/>
      <c r="TLF2178" s="218"/>
      <c r="TLG2178" s="218"/>
      <c r="TLH2178" s="218"/>
      <c r="TLI2178" s="218"/>
      <c r="TLJ2178" s="218"/>
      <c r="TLK2178" s="218"/>
      <c r="TLL2178" s="218"/>
      <c r="TLM2178" s="218"/>
      <c r="TLN2178" s="218"/>
      <c r="TLO2178" s="218"/>
      <c r="TLP2178" s="218"/>
      <c r="TLQ2178" s="218"/>
      <c r="TLR2178" s="218"/>
      <c r="TLS2178" s="218"/>
      <c r="TLT2178" s="218"/>
      <c r="TLU2178" s="218"/>
      <c r="TLV2178" s="218"/>
      <c r="TLW2178" s="218"/>
      <c r="TLX2178" s="218"/>
      <c r="TLY2178" s="218"/>
      <c r="TLZ2178" s="218"/>
      <c r="TMA2178" s="218"/>
      <c r="TMB2178" s="218"/>
      <c r="TMC2178" s="218"/>
      <c r="TMD2178" s="218"/>
      <c r="TME2178" s="218"/>
      <c r="TMF2178" s="218"/>
      <c r="TMG2178" s="218"/>
      <c r="TMH2178" s="218"/>
      <c r="TMI2178" s="218"/>
      <c r="TMJ2178" s="218"/>
      <c r="TMK2178" s="218"/>
      <c r="TML2178" s="218"/>
      <c r="TMM2178" s="218"/>
      <c r="TMN2178" s="218"/>
      <c r="TMO2178" s="218"/>
      <c r="TMP2178" s="218"/>
      <c r="TMQ2178" s="218"/>
      <c r="TMR2178" s="218"/>
      <c r="TMS2178" s="218"/>
      <c r="TMT2178" s="218"/>
      <c r="TMU2178" s="218"/>
      <c r="TMV2178" s="218"/>
      <c r="TMW2178" s="218"/>
      <c r="TMX2178" s="218"/>
      <c r="TMY2178" s="218"/>
      <c r="TMZ2178" s="218"/>
      <c r="TNA2178" s="218"/>
      <c r="TNB2178" s="218"/>
      <c r="TNC2178" s="218"/>
      <c r="TND2178" s="218"/>
      <c r="TNE2178" s="218"/>
      <c r="TNF2178" s="218"/>
      <c r="TNG2178" s="218"/>
      <c r="TNH2178" s="218"/>
      <c r="TNI2178" s="218"/>
      <c r="TNJ2178" s="218"/>
      <c r="TNK2178" s="218"/>
      <c r="TNL2178" s="218"/>
      <c r="TNM2178" s="218"/>
      <c r="TNN2178" s="218"/>
      <c r="TNO2178" s="218"/>
      <c r="TNP2178" s="218"/>
      <c r="TNQ2178" s="218"/>
      <c r="TNR2178" s="218"/>
      <c r="TNS2178" s="218"/>
      <c r="TNT2178" s="218"/>
      <c r="TNU2178" s="218"/>
      <c r="TNV2178" s="218"/>
      <c r="TNW2178" s="218"/>
      <c r="TNX2178" s="218"/>
      <c r="TNY2178" s="218"/>
      <c r="TNZ2178" s="218"/>
      <c r="TOA2178" s="218"/>
      <c r="TOB2178" s="218"/>
      <c r="TOC2178" s="218"/>
      <c r="TOD2178" s="218"/>
      <c r="TOE2178" s="218"/>
      <c r="TOF2178" s="218"/>
      <c r="TOG2178" s="218"/>
      <c r="TOH2178" s="218"/>
      <c r="TOI2178" s="218"/>
      <c r="TOJ2178" s="218"/>
      <c r="TOK2178" s="218"/>
      <c r="TOL2178" s="218"/>
      <c r="TOM2178" s="218"/>
      <c r="TON2178" s="218"/>
      <c r="TOO2178" s="218"/>
      <c r="TOP2178" s="218"/>
      <c r="TOQ2178" s="218"/>
      <c r="TOR2178" s="218"/>
      <c r="TOS2178" s="218"/>
      <c r="TOT2178" s="218"/>
      <c r="TOU2178" s="218"/>
      <c r="TOV2178" s="218"/>
      <c r="TOW2178" s="218"/>
      <c r="TOX2178" s="218"/>
      <c r="TOY2178" s="218"/>
      <c r="TOZ2178" s="218"/>
      <c r="TPA2178" s="218"/>
      <c r="TPB2178" s="218"/>
      <c r="TPC2178" s="218"/>
      <c r="TPD2178" s="218"/>
      <c r="TPE2178" s="218"/>
      <c r="TPF2178" s="218"/>
      <c r="TPG2178" s="218"/>
      <c r="TPH2178" s="218"/>
      <c r="TPI2178" s="218"/>
      <c r="TPJ2178" s="218"/>
      <c r="TPK2178" s="218"/>
      <c r="TPL2178" s="218"/>
      <c r="TPM2178" s="218"/>
      <c r="TPN2178" s="218"/>
      <c r="TPO2178" s="218"/>
      <c r="TPP2178" s="218"/>
      <c r="TPQ2178" s="218"/>
      <c r="TPR2178" s="218"/>
      <c r="TPS2178" s="218"/>
      <c r="TPT2178" s="218"/>
      <c r="TPU2178" s="218"/>
      <c r="TPV2178" s="218"/>
      <c r="TPW2178" s="218"/>
      <c r="TPX2178" s="218"/>
      <c r="TPY2178" s="218"/>
      <c r="TPZ2178" s="218"/>
      <c r="TQA2178" s="218"/>
      <c r="TQB2178" s="218"/>
      <c r="TQC2178" s="218"/>
      <c r="TQD2178" s="218"/>
      <c r="TQE2178" s="218"/>
      <c r="TQF2178" s="218"/>
      <c r="TQG2178" s="218"/>
      <c r="TQH2178" s="218"/>
      <c r="TQI2178" s="218"/>
      <c r="TQJ2178" s="218"/>
      <c r="TQK2178" s="218"/>
      <c r="TQL2178" s="218"/>
      <c r="TQM2178" s="218"/>
      <c r="TQN2178" s="218"/>
      <c r="TQO2178" s="218"/>
      <c r="TQP2178" s="218"/>
      <c r="TQQ2178" s="218"/>
      <c r="TQR2178" s="218"/>
      <c r="TQS2178" s="218"/>
      <c r="TQT2178" s="218"/>
      <c r="TQU2178" s="218"/>
      <c r="TQV2178" s="218"/>
      <c r="TQW2178" s="218"/>
      <c r="TQX2178" s="218"/>
      <c r="TQY2178" s="218"/>
      <c r="TQZ2178" s="218"/>
      <c r="TRA2178" s="218"/>
      <c r="TRB2178" s="218"/>
      <c r="TRC2178" s="218"/>
      <c r="TRD2178" s="218"/>
      <c r="TRE2178" s="218"/>
      <c r="TRF2178" s="218"/>
      <c r="TRG2178" s="218"/>
      <c r="TRH2178" s="218"/>
      <c r="TRI2178" s="218"/>
      <c r="TRJ2178" s="218"/>
      <c r="TRK2178" s="218"/>
      <c r="TRL2178" s="218"/>
      <c r="TRM2178" s="218"/>
      <c r="TRN2178" s="218"/>
      <c r="TRO2178" s="218"/>
      <c r="TRP2178" s="218"/>
      <c r="TRQ2178" s="218"/>
      <c r="TRR2178" s="218"/>
      <c r="TRS2178" s="218"/>
      <c r="TRT2178" s="218"/>
      <c r="TRU2178" s="218"/>
      <c r="TRV2178" s="218"/>
      <c r="TRW2178" s="218"/>
      <c r="TRX2178" s="218"/>
      <c r="TRY2178" s="218"/>
      <c r="TRZ2178" s="218"/>
      <c r="TSA2178" s="218"/>
      <c r="TSB2178" s="218"/>
      <c r="TSC2178" s="218"/>
      <c r="TSD2178" s="218"/>
      <c r="TSE2178" s="218"/>
      <c r="TSF2178" s="218"/>
      <c r="TSG2178" s="218"/>
      <c r="TSH2178" s="218"/>
      <c r="TSI2178" s="218"/>
      <c r="TSJ2178" s="218"/>
      <c r="TSK2178" s="218"/>
      <c r="TSL2178" s="218"/>
      <c r="TSM2178" s="218"/>
      <c r="TSN2178" s="218"/>
      <c r="TSO2178" s="218"/>
      <c r="TSP2178" s="218"/>
      <c r="TSQ2178" s="218"/>
      <c r="TSR2178" s="218"/>
      <c r="TSS2178" s="218"/>
      <c r="TST2178" s="218"/>
      <c r="TSU2178" s="218"/>
      <c r="TSV2178" s="218"/>
      <c r="TSW2178" s="218"/>
      <c r="TSX2178" s="218"/>
      <c r="TSY2178" s="218"/>
      <c r="TSZ2178" s="218"/>
      <c r="TTA2178" s="218"/>
      <c r="TTB2178" s="218"/>
      <c r="TTC2178" s="218"/>
      <c r="TTD2178" s="218"/>
      <c r="TTE2178" s="218"/>
      <c r="TTF2178" s="218"/>
      <c r="TTG2178" s="218"/>
      <c r="TTH2178" s="218"/>
      <c r="TTI2178" s="218"/>
      <c r="TTJ2178" s="218"/>
      <c r="TTK2178" s="218"/>
      <c r="TTL2178" s="218"/>
      <c r="TTM2178" s="218"/>
      <c r="TTN2178" s="218"/>
      <c r="TTO2178" s="218"/>
      <c r="TTP2178" s="218"/>
      <c r="TTQ2178" s="218"/>
      <c r="TTR2178" s="218"/>
      <c r="TTS2178" s="218"/>
      <c r="TTT2178" s="218"/>
      <c r="TTU2178" s="218"/>
      <c r="TTV2178" s="218"/>
      <c r="TTW2178" s="218"/>
      <c r="TTX2178" s="218"/>
      <c r="TTY2178" s="218"/>
      <c r="TTZ2178" s="218"/>
      <c r="TUA2178" s="218"/>
      <c r="TUB2178" s="218"/>
      <c r="TUC2178" s="218"/>
      <c r="TUD2178" s="218"/>
      <c r="TUE2178" s="218"/>
      <c r="TUF2178" s="218"/>
      <c r="TUG2178" s="218"/>
      <c r="TUH2178" s="218"/>
      <c r="TUI2178" s="218"/>
      <c r="TUJ2178" s="218"/>
      <c r="TUK2178" s="218"/>
      <c r="TUL2178" s="218"/>
      <c r="TUM2178" s="218"/>
      <c r="TUN2178" s="218"/>
      <c r="TUO2178" s="218"/>
      <c r="TUP2178" s="218"/>
      <c r="TUQ2178" s="218"/>
      <c r="TUR2178" s="218"/>
      <c r="TUS2178" s="218"/>
      <c r="TUT2178" s="218"/>
      <c r="TUU2178" s="218"/>
      <c r="TUV2178" s="218"/>
      <c r="TUW2178" s="218"/>
      <c r="TUX2178" s="218"/>
      <c r="TUY2178" s="218"/>
      <c r="TUZ2178" s="218"/>
      <c r="TVA2178" s="218"/>
      <c r="TVB2178" s="218"/>
      <c r="TVC2178" s="218"/>
      <c r="TVD2178" s="218"/>
      <c r="TVE2178" s="218"/>
      <c r="TVF2178" s="218"/>
      <c r="TVG2178" s="218"/>
      <c r="TVH2178" s="218"/>
      <c r="TVI2178" s="218"/>
      <c r="TVJ2178" s="218"/>
      <c r="TVK2178" s="218"/>
      <c r="TVL2178" s="218"/>
      <c r="TVM2178" s="218"/>
      <c r="TVN2178" s="218"/>
      <c r="TVO2178" s="218"/>
      <c r="TVP2178" s="218"/>
      <c r="TVQ2178" s="218"/>
      <c r="TVR2178" s="218"/>
      <c r="TVS2178" s="218"/>
      <c r="TVT2178" s="218"/>
      <c r="TVU2178" s="218"/>
      <c r="TVV2178" s="218"/>
      <c r="TVW2178" s="218"/>
      <c r="TVX2178" s="218"/>
      <c r="TVY2178" s="218"/>
      <c r="TVZ2178" s="218"/>
      <c r="TWA2178" s="218"/>
      <c r="TWB2178" s="218"/>
      <c r="TWC2178" s="218"/>
      <c r="TWD2178" s="218"/>
      <c r="TWE2178" s="218"/>
      <c r="TWF2178" s="218"/>
      <c r="TWG2178" s="218"/>
      <c r="TWH2178" s="218"/>
      <c r="TWI2178" s="218"/>
      <c r="TWJ2178" s="218"/>
      <c r="TWK2178" s="218"/>
      <c r="TWL2178" s="218"/>
      <c r="TWM2178" s="218"/>
      <c r="TWN2178" s="218"/>
      <c r="TWO2178" s="218"/>
      <c r="TWP2178" s="218"/>
      <c r="TWQ2178" s="218"/>
      <c r="TWR2178" s="218"/>
      <c r="TWS2178" s="218"/>
      <c r="TWT2178" s="218"/>
      <c r="TWU2178" s="218"/>
      <c r="TWV2178" s="218"/>
      <c r="TWW2178" s="218"/>
      <c r="TWX2178" s="218"/>
      <c r="TWY2178" s="218"/>
      <c r="TWZ2178" s="218"/>
      <c r="TXA2178" s="218"/>
      <c r="TXB2178" s="218"/>
      <c r="TXC2178" s="218"/>
      <c r="TXD2178" s="218"/>
      <c r="TXE2178" s="218"/>
      <c r="TXF2178" s="218"/>
      <c r="TXG2178" s="218"/>
      <c r="TXH2178" s="218"/>
      <c r="TXI2178" s="218"/>
      <c r="TXJ2178" s="218"/>
      <c r="TXK2178" s="218"/>
      <c r="TXL2178" s="218"/>
      <c r="TXM2178" s="218"/>
      <c r="TXN2178" s="218"/>
      <c r="TXO2178" s="218"/>
      <c r="TXP2178" s="218"/>
      <c r="TXQ2178" s="218"/>
      <c r="TXR2178" s="218"/>
      <c r="TXS2178" s="218"/>
      <c r="TXT2178" s="218"/>
      <c r="TXU2178" s="218"/>
      <c r="TXV2178" s="218"/>
      <c r="TXW2178" s="218"/>
      <c r="TXX2178" s="218"/>
      <c r="TXY2178" s="218"/>
      <c r="TXZ2178" s="218"/>
      <c r="TYA2178" s="218"/>
      <c r="TYB2178" s="218"/>
      <c r="TYC2178" s="218"/>
      <c r="TYD2178" s="218"/>
      <c r="TYE2178" s="218"/>
      <c r="TYF2178" s="218"/>
      <c r="TYG2178" s="218"/>
      <c r="TYH2178" s="218"/>
      <c r="TYI2178" s="218"/>
      <c r="TYJ2178" s="218"/>
      <c r="TYK2178" s="218"/>
      <c r="TYL2178" s="218"/>
      <c r="TYM2178" s="218"/>
      <c r="TYN2178" s="218"/>
      <c r="TYO2178" s="218"/>
      <c r="TYP2178" s="218"/>
      <c r="TYQ2178" s="218"/>
      <c r="TYR2178" s="218"/>
      <c r="TYS2178" s="218"/>
      <c r="TYT2178" s="218"/>
      <c r="TYU2178" s="218"/>
      <c r="TYV2178" s="218"/>
      <c r="TYW2178" s="218"/>
      <c r="TYX2178" s="218"/>
      <c r="TYY2178" s="218"/>
      <c r="TYZ2178" s="218"/>
      <c r="TZA2178" s="218"/>
      <c r="TZB2178" s="218"/>
      <c r="TZC2178" s="218"/>
      <c r="TZD2178" s="218"/>
      <c r="TZE2178" s="218"/>
      <c r="TZF2178" s="218"/>
      <c r="TZG2178" s="218"/>
      <c r="TZH2178" s="218"/>
      <c r="TZI2178" s="218"/>
      <c r="TZJ2178" s="218"/>
      <c r="TZK2178" s="218"/>
      <c r="TZL2178" s="218"/>
      <c r="TZM2178" s="218"/>
      <c r="TZN2178" s="218"/>
      <c r="TZO2178" s="218"/>
      <c r="TZP2178" s="218"/>
      <c r="TZQ2178" s="218"/>
      <c r="TZR2178" s="218"/>
      <c r="TZS2178" s="218"/>
      <c r="TZT2178" s="218"/>
      <c r="TZU2178" s="218"/>
      <c r="TZV2178" s="218"/>
      <c r="TZW2178" s="218"/>
      <c r="TZX2178" s="218"/>
      <c r="TZY2178" s="218"/>
      <c r="TZZ2178" s="218"/>
      <c r="UAA2178" s="218"/>
      <c r="UAB2178" s="218"/>
      <c r="UAC2178" s="218"/>
      <c r="UAD2178" s="218"/>
      <c r="UAE2178" s="218"/>
      <c r="UAF2178" s="218"/>
      <c r="UAG2178" s="218"/>
      <c r="UAH2178" s="218"/>
      <c r="UAI2178" s="218"/>
      <c r="UAJ2178" s="218"/>
      <c r="UAK2178" s="218"/>
      <c r="UAL2178" s="218"/>
      <c r="UAM2178" s="218"/>
      <c r="UAN2178" s="218"/>
      <c r="UAO2178" s="218"/>
      <c r="UAP2178" s="218"/>
      <c r="UAQ2178" s="218"/>
      <c r="UAR2178" s="218"/>
      <c r="UAS2178" s="218"/>
      <c r="UAT2178" s="218"/>
      <c r="UAU2178" s="218"/>
      <c r="UAV2178" s="218"/>
      <c r="UAW2178" s="218"/>
      <c r="UAX2178" s="218"/>
      <c r="UAY2178" s="218"/>
      <c r="UAZ2178" s="218"/>
      <c r="UBA2178" s="218"/>
      <c r="UBB2178" s="218"/>
      <c r="UBC2178" s="218"/>
      <c r="UBD2178" s="218"/>
      <c r="UBE2178" s="218"/>
      <c r="UBF2178" s="218"/>
      <c r="UBG2178" s="218"/>
      <c r="UBH2178" s="218"/>
      <c r="UBI2178" s="218"/>
      <c r="UBJ2178" s="218"/>
      <c r="UBK2178" s="218"/>
      <c r="UBL2178" s="218"/>
      <c r="UBM2178" s="218"/>
      <c r="UBN2178" s="218"/>
      <c r="UBO2178" s="218"/>
      <c r="UBP2178" s="218"/>
      <c r="UBQ2178" s="218"/>
      <c r="UBR2178" s="218"/>
      <c r="UBS2178" s="218"/>
      <c r="UBT2178" s="218"/>
      <c r="UBU2178" s="218"/>
      <c r="UBV2178" s="218"/>
      <c r="UBW2178" s="218"/>
      <c r="UBX2178" s="218"/>
      <c r="UBY2178" s="218"/>
      <c r="UBZ2178" s="218"/>
      <c r="UCA2178" s="218"/>
      <c r="UCB2178" s="218"/>
      <c r="UCC2178" s="218"/>
      <c r="UCD2178" s="218"/>
      <c r="UCE2178" s="218"/>
      <c r="UCF2178" s="218"/>
      <c r="UCG2178" s="218"/>
      <c r="UCH2178" s="218"/>
      <c r="UCI2178" s="218"/>
      <c r="UCJ2178" s="218"/>
      <c r="UCK2178" s="218"/>
      <c r="UCL2178" s="218"/>
      <c r="UCM2178" s="218"/>
      <c r="UCN2178" s="218"/>
      <c r="UCO2178" s="218"/>
      <c r="UCP2178" s="218"/>
      <c r="UCQ2178" s="218"/>
      <c r="UCR2178" s="218"/>
      <c r="UCS2178" s="218"/>
      <c r="UCT2178" s="218"/>
      <c r="UCU2178" s="218"/>
      <c r="UCV2178" s="218"/>
      <c r="UCW2178" s="218"/>
      <c r="UCX2178" s="218"/>
      <c r="UCY2178" s="218"/>
      <c r="UCZ2178" s="218"/>
      <c r="UDA2178" s="218"/>
      <c r="UDB2178" s="218"/>
      <c r="UDC2178" s="218"/>
      <c r="UDD2178" s="218"/>
      <c r="UDE2178" s="218"/>
      <c r="UDF2178" s="218"/>
      <c r="UDG2178" s="218"/>
      <c r="UDH2178" s="218"/>
      <c r="UDI2178" s="218"/>
      <c r="UDJ2178" s="218"/>
      <c r="UDK2178" s="218"/>
      <c r="UDL2178" s="218"/>
      <c r="UDM2178" s="218"/>
      <c r="UDN2178" s="218"/>
      <c r="UDO2178" s="218"/>
      <c r="UDP2178" s="218"/>
      <c r="UDQ2178" s="218"/>
      <c r="UDR2178" s="218"/>
      <c r="UDS2178" s="218"/>
      <c r="UDT2178" s="218"/>
      <c r="UDU2178" s="218"/>
      <c r="UDV2178" s="218"/>
      <c r="UDW2178" s="218"/>
      <c r="UDX2178" s="218"/>
      <c r="UDY2178" s="218"/>
      <c r="UDZ2178" s="218"/>
      <c r="UEA2178" s="218"/>
      <c r="UEB2178" s="218"/>
      <c r="UEC2178" s="218"/>
      <c r="UED2178" s="218"/>
      <c r="UEE2178" s="218"/>
      <c r="UEF2178" s="218"/>
      <c r="UEG2178" s="218"/>
      <c r="UEH2178" s="218"/>
      <c r="UEI2178" s="218"/>
      <c r="UEJ2178" s="218"/>
      <c r="UEK2178" s="218"/>
      <c r="UEL2178" s="218"/>
      <c r="UEM2178" s="218"/>
      <c r="UEN2178" s="218"/>
      <c r="UEO2178" s="218"/>
      <c r="UEP2178" s="218"/>
      <c r="UEQ2178" s="218"/>
      <c r="UER2178" s="218"/>
      <c r="UES2178" s="218"/>
      <c r="UET2178" s="218"/>
      <c r="UEU2178" s="218"/>
      <c r="UEV2178" s="218"/>
      <c r="UEW2178" s="218"/>
      <c r="UEX2178" s="218"/>
      <c r="UEY2178" s="218"/>
      <c r="UEZ2178" s="218"/>
      <c r="UFA2178" s="218"/>
      <c r="UFB2178" s="218"/>
      <c r="UFC2178" s="218"/>
      <c r="UFD2178" s="218"/>
      <c r="UFE2178" s="218"/>
      <c r="UFF2178" s="218"/>
      <c r="UFG2178" s="218"/>
      <c r="UFH2178" s="218"/>
      <c r="UFI2178" s="218"/>
      <c r="UFJ2178" s="218"/>
      <c r="UFK2178" s="218"/>
      <c r="UFL2178" s="218"/>
      <c r="UFM2178" s="218"/>
      <c r="UFN2178" s="218"/>
      <c r="UFO2178" s="218"/>
      <c r="UFP2178" s="218"/>
      <c r="UFQ2178" s="218"/>
      <c r="UFR2178" s="218"/>
      <c r="UFS2178" s="218"/>
      <c r="UFT2178" s="218"/>
      <c r="UFU2178" s="218"/>
      <c r="UFV2178" s="218"/>
      <c r="UFW2178" s="218"/>
      <c r="UFX2178" s="218"/>
      <c r="UFY2178" s="218"/>
      <c r="UFZ2178" s="218"/>
      <c r="UGA2178" s="218"/>
      <c r="UGB2178" s="218"/>
      <c r="UGC2178" s="218"/>
      <c r="UGD2178" s="218"/>
      <c r="UGE2178" s="218"/>
      <c r="UGF2178" s="218"/>
      <c r="UGG2178" s="218"/>
      <c r="UGH2178" s="218"/>
      <c r="UGI2178" s="218"/>
      <c r="UGJ2178" s="218"/>
      <c r="UGK2178" s="218"/>
      <c r="UGL2178" s="218"/>
      <c r="UGM2178" s="218"/>
      <c r="UGN2178" s="218"/>
      <c r="UGO2178" s="218"/>
      <c r="UGP2178" s="218"/>
      <c r="UGQ2178" s="218"/>
      <c r="UGR2178" s="218"/>
      <c r="UGS2178" s="218"/>
      <c r="UGT2178" s="218"/>
      <c r="UGU2178" s="218"/>
      <c r="UGV2178" s="218"/>
      <c r="UGW2178" s="218"/>
      <c r="UGX2178" s="218"/>
      <c r="UGY2178" s="218"/>
      <c r="UGZ2178" s="218"/>
      <c r="UHA2178" s="218"/>
      <c r="UHB2178" s="218"/>
      <c r="UHC2178" s="218"/>
      <c r="UHD2178" s="218"/>
      <c r="UHE2178" s="218"/>
      <c r="UHF2178" s="218"/>
      <c r="UHG2178" s="218"/>
      <c r="UHH2178" s="218"/>
      <c r="UHI2178" s="218"/>
      <c r="UHJ2178" s="218"/>
      <c r="UHK2178" s="218"/>
      <c r="UHL2178" s="218"/>
      <c r="UHM2178" s="218"/>
      <c r="UHN2178" s="218"/>
      <c r="UHO2178" s="218"/>
      <c r="UHP2178" s="218"/>
      <c r="UHQ2178" s="218"/>
      <c r="UHR2178" s="218"/>
      <c r="UHS2178" s="218"/>
      <c r="UHT2178" s="218"/>
      <c r="UHU2178" s="218"/>
      <c r="UHV2178" s="218"/>
      <c r="UHW2178" s="218"/>
      <c r="UHX2178" s="218"/>
      <c r="UHY2178" s="218"/>
      <c r="UHZ2178" s="218"/>
      <c r="UIA2178" s="218"/>
      <c r="UIB2178" s="218"/>
      <c r="UIC2178" s="218"/>
      <c r="UID2178" s="218"/>
      <c r="UIE2178" s="218"/>
      <c r="UIF2178" s="218"/>
      <c r="UIG2178" s="218"/>
      <c r="UIH2178" s="218"/>
      <c r="UII2178" s="218"/>
      <c r="UIJ2178" s="218"/>
      <c r="UIK2178" s="218"/>
      <c r="UIL2178" s="218"/>
      <c r="UIM2178" s="218"/>
      <c r="UIN2178" s="218"/>
      <c r="UIO2178" s="218"/>
      <c r="UIP2178" s="218"/>
      <c r="UIQ2178" s="218"/>
      <c r="UIR2178" s="218"/>
      <c r="UIS2178" s="218"/>
      <c r="UIT2178" s="218"/>
      <c r="UIU2178" s="218"/>
      <c r="UIV2178" s="218"/>
      <c r="UIW2178" s="218"/>
      <c r="UIX2178" s="218"/>
      <c r="UIY2178" s="218"/>
      <c r="UIZ2178" s="218"/>
      <c r="UJA2178" s="218"/>
      <c r="UJB2178" s="218"/>
      <c r="UJC2178" s="218"/>
      <c r="UJD2178" s="218"/>
      <c r="UJE2178" s="218"/>
      <c r="UJF2178" s="218"/>
      <c r="UJG2178" s="218"/>
      <c r="UJH2178" s="218"/>
      <c r="UJI2178" s="218"/>
      <c r="UJJ2178" s="218"/>
      <c r="UJK2178" s="218"/>
      <c r="UJL2178" s="218"/>
      <c r="UJM2178" s="218"/>
      <c r="UJN2178" s="218"/>
      <c r="UJO2178" s="218"/>
      <c r="UJP2178" s="218"/>
      <c r="UJQ2178" s="218"/>
      <c r="UJR2178" s="218"/>
      <c r="UJS2178" s="218"/>
      <c r="UJT2178" s="218"/>
      <c r="UJU2178" s="218"/>
      <c r="UJV2178" s="218"/>
      <c r="UJW2178" s="218"/>
      <c r="UJX2178" s="218"/>
      <c r="UJY2178" s="218"/>
      <c r="UJZ2178" s="218"/>
      <c r="UKA2178" s="218"/>
      <c r="UKB2178" s="218"/>
      <c r="UKC2178" s="218"/>
      <c r="UKD2178" s="218"/>
      <c r="UKE2178" s="218"/>
      <c r="UKF2178" s="218"/>
      <c r="UKG2178" s="218"/>
      <c r="UKH2178" s="218"/>
      <c r="UKI2178" s="218"/>
      <c r="UKJ2178" s="218"/>
      <c r="UKK2178" s="218"/>
      <c r="UKL2178" s="218"/>
      <c r="UKM2178" s="218"/>
      <c r="UKN2178" s="218"/>
      <c r="UKO2178" s="218"/>
      <c r="UKP2178" s="218"/>
      <c r="UKQ2178" s="218"/>
      <c r="UKR2178" s="218"/>
      <c r="UKS2178" s="218"/>
      <c r="UKT2178" s="218"/>
      <c r="UKU2178" s="218"/>
      <c r="UKV2178" s="218"/>
      <c r="UKW2178" s="218"/>
      <c r="UKX2178" s="218"/>
      <c r="UKY2178" s="218"/>
      <c r="UKZ2178" s="218"/>
      <c r="ULA2178" s="218"/>
      <c r="ULB2178" s="218"/>
      <c r="ULC2178" s="218"/>
      <c r="ULD2178" s="218"/>
      <c r="ULE2178" s="218"/>
      <c r="ULF2178" s="218"/>
      <c r="ULG2178" s="218"/>
      <c r="ULH2178" s="218"/>
      <c r="ULI2178" s="218"/>
      <c r="ULJ2178" s="218"/>
      <c r="ULK2178" s="218"/>
      <c r="ULL2178" s="218"/>
      <c r="ULM2178" s="218"/>
      <c r="ULN2178" s="218"/>
      <c r="ULO2178" s="218"/>
      <c r="ULP2178" s="218"/>
      <c r="ULQ2178" s="218"/>
      <c r="ULR2178" s="218"/>
      <c r="ULS2178" s="218"/>
      <c r="ULT2178" s="218"/>
      <c r="ULU2178" s="218"/>
      <c r="ULV2178" s="218"/>
      <c r="ULW2178" s="218"/>
      <c r="ULX2178" s="218"/>
      <c r="ULY2178" s="218"/>
      <c r="ULZ2178" s="218"/>
      <c r="UMA2178" s="218"/>
      <c r="UMB2178" s="218"/>
      <c r="UMC2178" s="218"/>
      <c r="UMD2178" s="218"/>
      <c r="UME2178" s="218"/>
      <c r="UMF2178" s="218"/>
      <c r="UMG2178" s="218"/>
      <c r="UMH2178" s="218"/>
      <c r="UMI2178" s="218"/>
      <c r="UMJ2178" s="218"/>
      <c r="UMK2178" s="218"/>
      <c r="UML2178" s="218"/>
      <c r="UMM2178" s="218"/>
      <c r="UMN2178" s="218"/>
      <c r="UMO2178" s="218"/>
      <c r="UMP2178" s="218"/>
      <c r="UMQ2178" s="218"/>
      <c r="UMR2178" s="218"/>
      <c r="UMS2178" s="218"/>
      <c r="UMT2178" s="218"/>
      <c r="UMU2178" s="218"/>
      <c r="UMV2178" s="218"/>
      <c r="UMW2178" s="218"/>
      <c r="UMX2178" s="218"/>
      <c r="UMY2178" s="218"/>
      <c r="UMZ2178" s="218"/>
      <c r="UNA2178" s="218"/>
      <c r="UNB2178" s="218"/>
      <c r="UNC2178" s="218"/>
      <c r="UND2178" s="218"/>
      <c r="UNE2178" s="218"/>
      <c r="UNF2178" s="218"/>
      <c r="UNG2178" s="218"/>
      <c r="UNH2178" s="218"/>
      <c r="UNI2178" s="218"/>
      <c r="UNJ2178" s="218"/>
      <c r="UNK2178" s="218"/>
      <c r="UNL2178" s="218"/>
      <c r="UNM2178" s="218"/>
      <c r="UNN2178" s="218"/>
      <c r="UNO2178" s="218"/>
      <c r="UNP2178" s="218"/>
      <c r="UNQ2178" s="218"/>
      <c r="UNR2178" s="218"/>
      <c r="UNS2178" s="218"/>
      <c r="UNT2178" s="218"/>
      <c r="UNU2178" s="218"/>
      <c r="UNV2178" s="218"/>
      <c r="UNW2178" s="218"/>
      <c r="UNX2178" s="218"/>
      <c r="UNY2178" s="218"/>
      <c r="UNZ2178" s="218"/>
      <c r="UOA2178" s="218"/>
      <c r="UOB2178" s="218"/>
      <c r="UOC2178" s="218"/>
      <c r="UOD2178" s="218"/>
      <c r="UOE2178" s="218"/>
      <c r="UOF2178" s="218"/>
      <c r="UOG2178" s="218"/>
      <c r="UOH2178" s="218"/>
      <c r="UOI2178" s="218"/>
      <c r="UOJ2178" s="218"/>
      <c r="UOK2178" s="218"/>
      <c r="UOL2178" s="218"/>
      <c r="UOM2178" s="218"/>
      <c r="UON2178" s="218"/>
      <c r="UOO2178" s="218"/>
      <c r="UOP2178" s="218"/>
      <c r="UOQ2178" s="218"/>
      <c r="UOR2178" s="218"/>
      <c r="UOS2178" s="218"/>
      <c r="UOT2178" s="218"/>
      <c r="UOU2178" s="218"/>
      <c r="UOV2178" s="218"/>
      <c r="UOW2178" s="218"/>
      <c r="UOX2178" s="218"/>
      <c r="UOY2178" s="218"/>
      <c r="UOZ2178" s="218"/>
      <c r="UPA2178" s="218"/>
      <c r="UPB2178" s="218"/>
      <c r="UPC2178" s="218"/>
      <c r="UPD2178" s="218"/>
      <c r="UPE2178" s="218"/>
      <c r="UPF2178" s="218"/>
      <c r="UPG2178" s="218"/>
      <c r="UPH2178" s="218"/>
      <c r="UPI2178" s="218"/>
      <c r="UPJ2178" s="218"/>
      <c r="UPK2178" s="218"/>
      <c r="UPL2178" s="218"/>
      <c r="UPM2178" s="218"/>
      <c r="UPN2178" s="218"/>
      <c r="UPO2178" s="218"/>
      <c r="UPP2178" s="218"/>
      <c r="UPQ2178" s="218"/>
      <c r="UPR2178" s="218"/>
      <c r="UPS2178" s="218"/>
      <c r="UPT2178" s="218"/>
      <c r="UPU2178" s="218"/>
      <c r="UPV2178" s="218"/>
      <c r="UPW2178" s="218"/>
      <c r="UPX2178" s="218"/>
      <c r="UPY2178" s="218"/>
      <c r="UPZ2178" s="218"/>
      <c r="UQA2178" s="218"/>
      <c r="UQB2178" s="218"/>
      <c r="UQC2178" s="218"/>
      <c r="UQD2178" s="218"/>
      <c r="UQE2178" s="218"/>
      <c r="UQF2178" s="218"/>
      <c r="UQG2178" s="218"/>
      <c r="UQH2178" s="218"/>
      <c r="UQI2178" s="218"/>
      <c r="UQJ2178" s="218"/>
      <c r="UQK2178" s="218"/>
      <c r="UQL2178" s="218"/>
      <c r="UQM2178" s="218"/>
      <c r="UQN2178" s="218"/>
      <c r="UQO2178" s="218"/>
      <c r="UQP2178" s="218"/>
      <c r="UQQ2178" s="218"/>
      <c r="UQR2178" s="218"/>
      <c r="UQS2178" s="218"/>
      <c r="UQT2178" s="218"/>
      <c r="UQU2178" s="218"/>
      <c r="UQV2178" s="218"/>
      <c r="UQW2178" s="218"/>
      <c r="UQX2178" s="218"/>
      <c r="UQY2178" s="218"/>
      <c r="UQZ2178" s="218"/>
      <c r="URA2178" s="218"/>
      <c r="URB2178" s="218"/>
      <c r="URC2178" s="218"/>
      <c r="URD2178" s="218"/>
      <c r="URE2178" s="218"/>
      <c r="URF2178" s="218"/>
      <c r="URG2178" s="218"/>
      <c r="URH2178" s="218"/>
      <c r="URI2178" s="218"/>
      <c r="URJ2178" s="218"/>
      <c r="URK2178" s="218"/>
      <c r="URL2178" s="218"/>
      <c r="URM2178" s="218"/>
      <c r="URN2178" s="218"/>
      <c r="URO2178" s="218"/>
      <c r="URP2178" s="218"/>
      <c r="URQ2178" s="218"/>
      <c r="URR2178" s="218"/>
      <c r="URS2178" s="218"/>
      <c r="URT2178" s="218"/>
      <c r="URU2178" s="218"/>
      <c r="URV2178" s="218"/>
      <c r="URW2178" s="218"/>
      <c r="URX2178" s="218"/>
      <c r="URY2178" s="218"/>
      <c r="URZ2178" s="218"/>
      <c r="USA2178" s="218"/>
      <c r="USB2178" s="218"/>
      <c r="USC2178" s="218"/>
      <c r="USD2178" s="218"/>
      <c r="USE2178" s="218"/>
      <c r="USF2178" s="218"/>
      <c r="USG2178" s="218"/>
      <c r="USH2178" s="218"/>
      <c r="USI2178" s="218"/>
      <c r="USJ2178" s="218"/>
      <c r="USK2178" s="218"/>
      <c r="USL2178" s="218"/>
      <c r="USM2178" s="218"/>
      <c r="USN2178" s="218"/>
      <c r="USO2178" s="218"/>
      <c r="USP2178" s="218"/>
      <c r="USQ2178" s="218"/>
      <c r="USR2178" s="218"/>
      <c r="USS2178" s="218"/>
      <c r="UST2178" s="218"/>
      <c r="USU2178" s="218"/>
      <c r="USV2178" s="218"/>
      <c r="USW2178" s="218"/>
      <c r="USX2178" s="218"/>
      <c r="USY2178" s="218"/>
      <c r="USZ2178" s="218"/>
      <c r="UTA2178" s="218"/>
      <c r="UTB2178" s="218"/>
      <c r="UTC2178" s="218"/>
      <c r="UTD2178" s="218"/>
      <c r="UTE2178" s="218"/>
      <c r="UTF2178" s="218"/>
      <c r="UTG2178" s="218"/>
      <c r="UTH2178" s="218"/>
      <c r="UTI2178" s="218"/>
      <c r="UTJ2178" s="218"/>
      <c r="UTK2178" s="218"/>
      <c r="UTL2178" s="218"/>
      <c r="UTM2178" s="218"/>
      <c r="UTN2178" s="218"/>
      <c r="UTO2178" s="218"/>
      <c r="UTP2178" s="218"/>
      <c r="UTQ2178" s="218"/>
      <c r="UTR2178" s="218"/>
      <c r="UTS2178" s="218"/>
      <c r="UTT2178" s="218"/>
      <c r="UTU2178" s="218"/>
      <c r="UTV2178" s="218"/>
      <c r="UTW2178" s="218"/>
      <c r="UTX2178" s="218"/>
      <c r="UTY2178" s="218"/>
      <c r="UTZ2178" s="218"/>
      <c r="UUA2178" s="218"/>
      <c r="UUB2178" s="218"/>
      <c r="UUC2178" s="218"/>
      <c r="UUD2178" s="218"/>
      <c r="UUE2178" s="218"/>
      <c r="UUF2178" s="218"/>
      <c r="UUG2178" s="218"/>
      <c r="UUH2178" s="218"/>
      <c r="UUI2178" s="218"/>
      <c r="UUJ2178" s="218"/>
      <c r="UUK2178" s="218"/>
      <c r="UUL2178" s="218"/>
      <c r="UUM2178" s="218"/>
      <c r="UUN2178" s="218"/>
      <c r="UUO2178" s="218"/>
      <c r="UUP2178" s="218"/>
      <c r="UUQ2178" s="218"/>
      <c r="UUR2178" s="218"/>
      <c r="UUS2178" s="218"/>
      <c r="UUT2178" s="218"/>
      <c r="UUU2178" s="218"/>
      <c r="UUV2178" s="218"/>
      <c r="UUW2178" s="218"/>
      <c r="UUX2178" s="218"/>
      <c r="UUY2178" s="218"/>
      <c r="UUZ2178" s="218"/>
      <c r="UVA2178" s="218"/>
      <c r="UVB2178" s="218"/>
      <c r="UVC2178" s="218"/>
      <c r="UVD2178" s="218"/>
      <c r="UVE2178" s="218"/>
      <c r="UVF2178" s="218"/>
      <c r="UVG2178" s="218"/>
      <c r="UVH2178" s="218"/>
      <c r="UVI2178" s="218"/>
      <c r="UVJ2178" s="218"/>
      <c r="UVK2178" s="218"/>
      <c r="UVL2178" s="218"/>
      <c r="UVM2178" s="218"/>
      <c r="UVN2178" s="218"/>
      <c r="UVO2178" s="218"/>
      <c r="UVP2178" s="218"/>
      <c r="UVQ2178" s="218"/>
      <c r="UVR2178" s="218"/>
      <c r="UVS2178" s="218"/>
      <c r="UVT2178" s="218"/>
      <c r="UVU2178" s="218"/>
      <c r="UVV2178" s="218"/>
      <c r="UVW2178" s="218"/>
      <c r="UVX2178" s="218"/>
      <c r="UVY2178" s="218"/>
      <c r="UVZ2178" s="218"/>
      <c r="UWA2178" s="218"/>
      <c r="UWB2178" s="218"/>
      <c r="UWC2178" s="218"/>
      <c r="UWD2178" s="218"/>
      <c r="UWE2178" s="218"/>
      <c r="UWF2178" s="218"/>
      <c r="UWG2178" s="218"/>
      <c r="UWH2178" s="218"/>
      <c r="UWI2178" s="218"/>
      <c r="UWJ2178" s="218"/>
      <c r="UWK2178" s="218"/>
      <c r="UWL2178" s="218"/>
      <c r="UWM2178" s="218"/>
      <c r="UWN2178" s="218"/>
      <c r="UWO2178" s="218"/>
      <c r="UWP2178" s="218"/>
      <c r="UWQ2178" s="218"/>
      <c r="UWR2178" s="218"/>
      <c r="UWS2178" s="218"/>
      <c r="UWT2178" s="218"/>
      <c r="UWU2178" s="218"/>
      <c r="UWV2178" s="218"/>
      <c r="UWW2178" s="218"/>
      <c r="UWX2178" s="218"/>
      <c r="UWY2178" s="218"/>
      <c r="UWZ2178" s="218"/>
      <c r="UXA2178" s="218"/>
      <c r="UXB2178" s="218"/>
      <c r="UXC2178" s="218"/>
      <c r="UXD2178" s="218"/>
      <c r="UXE2178" s="218"/>
      <c r="UXF2178" s="218"/>
      <c r="UXG2178" s="218"/>
      <c r="UXH2178" s="218"/>
      <c r="UXI2178" s="218"/>
      <c r="UXJ2178" s="218"/>
      <c r="UXK2178" s="218"/>
      <c r="UXL2178" s="218"/>
      <c r="UXM2178" s="218"/>
      <c r="UXN2178" s="218"/>
      <c r="UXO2178" s="218"/>
      <c r="UXP2178" s="218"/>
      <c r="UXQ2178" s="218"/>
      <c r="UXR2178" s="218"/>
      <c r="UXS2178" s="218"/>
      <c r="UXT2178" s="218"/>
      <c r="UXU2178" s="218"/>
      <c r="UXV2178" s="218"/>
      <c r="UXW2178" s="218"/>
      <c r="UXX2178" s="218"/>
      <c r="UXY2178" s="218"/>
      <c r="UXZ2178" s="218"/>
      <c r="UYA2178" s="218"/>
      <c r="UYB2178" s="218"/>
      <c r="UYC2178" s="218"/>
      <c r="UYD2178" s="218"/>
      <c r="UYE2178" s="218"/>
      <c r="UYF2178" s="218"/>
      <c r="UYG2178" s="218"/>
      <c r="UYH2178" s="218"/>
      <c r="UYI2178" s="218"/>
      <c r="UYJ2178" s="218"/>
      <c r="UYK2178" s="218"/>
      <c r="UYL2178" s="218"/>
      <c r="UYM2178" s="218"/>
      <c r="UYN2178" s="218"/>
      <c r="UYO2178" s="218"/>
      <c r="UYP2178" s="218"/>
      <c r="UYQ2178" s="218"/>
      <c r="UYR2178" s="218"/>
      <c r="UYS2178" s="218"/>
      <c r="UYT2178" s="218"/>
      <c r="UYU2178" s="218"/>
      <c r="UYV2178" s="218"/>
      <c r="UYW2178" s="218"/>
      <c r="UYX2178" s="218"/>
      <c r="UYY2178" s="218"/>
      <c r="UYZ2178" s="218"/>
      <c r="UZA2178" s="218"/>
      <c r="UZB2178" s="218"/>
      <c r="UZC2178" s="218"/>
      <c r="UZD2178" s="218"/>
      <c r="UZE2178" s="218"/>
      <c r="UZF2178" s="218"/>
      <c r="UZG2178" s="218"/>
      <c r="UZH2178" s="218"/>
      <c r="UZI2178" s="218"/>
      <c r="UZJ2178" s="218"/>
      <c r="UZK2178" s="218"/>
      <c r="UZL2178" s="218"/>
      <c r="UZM2178" s="218"/>
      <c r="UZN2178" s="218"/>
      <c r="UZO2178" s="218"/>
      <c r="UZP2178" s="218"/>
      <c r="UZQ2178" s="218"/>
      <c r="UZR2178" s="218"/>
      <c r="UZS2178" s="218"/>
      <c r="UZT2178" s="218"/>
      <c r="UZU2178" s="218"/>
      <c r="UZV2178" s="218"/>
      <c r="UZW2178" s="218"/>
      <c r="UZX2178" s="218"/>
      <c r="UZY2178" s="218"/>
      <c r="UZZ2178" s="218"/>
      <c r="VAA2178" s="218"/>
      <c r="VAB2178" s="218"/>
      <c r="VAC2178" s="218"/>
      <c r="VAD2178" s="218"/>
      <c r="VAE2178" s="218"/>
      <c r="VAF2178" s="218"/>
      <c r="VAG2178" s="218"/>
      <c r="VAH2178" s="218"/>
      <c r="VAI2178" s="218"/>
      <c r="VAJ2178" s="218"/>
      <c r="VAK2178" s="218"/>
      <c r="VAL2178" s="218"/>
      <c r="VAM2178" s="218"/>
      <c r="VAN2178" s="218"/>
      <c r="VAO2178" s="218"/>
      <c r="VAP2178" s="218"/>
      <c r="VAQ2178" s="218"/>
      <c r="VAR2178" s="218"/>
      <c r="VAS2178" s="218"/>
      <c r="VAT2178" s="218"/>
      <c r="VAU2178" s="218"/>
      <c r="VAV2178" s="218"/>
      <c r="VAW2178" s="218"/>
      <c r="VAX2178" s="218"/>
      <c r="VAY2178" s="218"/>
      <c r="VAZ2178" s="218"/>
      <c r="VBA2178" s="218"/>
      <c r="VBB2178" s="218"/>
      <c r="VBC2178" s="218"/>
      <c r="VBD2178" s="218"/>
      <c r="VBE2178" s="218"/>
      <c r="VBF2178" s="218"/>
      <c r="VBG2178" s="218"/>
      <c r="VBH2178" s="218"/>
      <c r="VBI2178" s="218"/>
      <c r="VBJ2178" s="218"/>
      <c r="VBK2178" s="218"/>
      <c r="VBL2178" s="218"/>
      <c r="VBM2178" s="218"/>
      <c r="VBN2178" s="218"/>
      <c r="VBO2178" s="218"/>
      <c r="VBP2178" s="218"/>
      <c r="VBQ2178" s="218"/>
      <c r="VBR2178" s="218"/>
      <c r="VBS2178" s="218"/>
      <c r="VBT2178" s="218"/>
      <c r="VBU2178" s="218"/>
      <c r="VBV2178" s="218"/>
      <c r="VBW2178" s="218"/>
      <c r="VBX2178" s="218"/>
      <c r="VBY2178" s="218"/>
      <c r="VBZ2178" s="218"/>
      <c r="VCA2178" s="218"/>
      <c r="VCB2178" s="218"/>
      <c r="VCC2178" s="218"/>
      <c r="VCD2178" s="218"/>
      <c r="VCE2178" s="218"/>
      <c r="VCF2178" s="218"/>
      <c r="VCG2178" s="218"/>
      <c r="VCH2178" s="218"/>
      <c r="VCI2178" s="218"/>
      <c r="VCJ2178" s="218"/>
      <c r="VCK2178" s="218"/>
      <c r="VCL2178" s="218"/>
      <c r="VCM2178" s="218"/>
      <c r="VCN2178" s="218"/>
      <c r="VCO2178" s="218"/>
      <c r="VCP2178" s="218"/>
      <c r="VCQ2178" s="218"/>
      <c r="VCR2178" s="218"/>
      <c r="VCS2178" s="218"/>
      <c r="VCT2178" s="218"/>
      <c r="VCU2178" s="218"/>
      <c r="VCV2178" s="218"/>
      <c r="VCW2178" s="218"/>
      <c r="VCX2178" s="218"/>
      <c r="VCY2178" s="218"/>
      <c r="VCZ2178" s="218"/>
      <c r="VDA2178" s="218"/>
      <c r="VDB2178" s="218"/>
      <c r="VDC2178" s="218"/>
      <c r="VDD2178" s="218"/>
      <c r="VDE2178" s="218"/>
      <c r="VDF2178" s="218"/>
      <c r="VDG2178" s="218"/>
      <c r="VDH2178" s="218"/>
      <c r="VDI2178" s="218"/>
      <c r="VDJ2178" s="218"/>
      <c r="VDK2178" s="218"/>
      <c r="VDL2178" s="218"/>
      <c r="VDM2178" s="218"/>
      <c r="VDN2178" s="218"/>
      <c r="VDO2178" s="218"/>
      <c r="VDP2178" s="218"/>
      <c r="VDQ2178" s="218"/>
      <c r="VDR2178" s="218"/>
      <c r="VDS2178" s="218"/>
      <c r="VDT2178" s="218"/>
      <c r="VDU2178" s="218"/>
      <c r="VDV2178" s="218"/>
      <c r="VDW2178" s="218"/>
      <c r="VDX2178" s="218"/>
      <c r="VDY2178" s="218"/>
      <c r="VDZ2178" s="218"/>
      <c r="VEA2178" s="218"/>
      <c r="VEB2178" s="218"/>
      <c r="VEC2178" s="218"/>
      <c r="VED2178" s="218"/>
      <c r="VEE2178" s="218"/>
      <c r="VEF2178" s="218"/>
      <c r="VEG2178" s="218"/>
      <c r="VEH2178" s="218"/>
      <c r="VEI2178" s="218"/>
      <c r="VEJ2178" s="218"/>
      <c r="VEK2178" s="218"/>
      <c r="VEL2178" s="218"/>
      <c r="VEM2178" s="218"/>
      <c r="VEN2178" s="218"/>
      <c r="VEO2178" s="218"/>
      <c r="VEP2178" s="218"/>
      <c r="VEQ2178" s="218"/>
      <c r="VER2178" s="218"/>
      <c r="VES2178" s="218"/>
      <c r="VET2178" s="218"/>
      <c r="VEU2178" s="218"/>
      <c r="VEV2178" s="218"/>
      <c r="VEW2178" s="218"/>
      <c r="VEX2178" s="218"/>
      <c r="VEY2178" s="218"/>
      <c r="VEZ2178" s="218"/>
      <c r="VFA2178" s="218"/>
      <c r="VFB2178" s="218"/>
      <c r="VFC2178" s="218"/>
      <c r="VFD2178" s="218"/>
      <c r="VFE2178" s="218"/>
      <c r="VFF2178" s="218"/>
      <c r="VFG2178" s="218"/>
      <c r="VFH2178" s="218"/>
      <c r="VFI2178" s="218"/>
      <c r="VFJ2178" s="218"/>
      <c r="VFK2178" s="218"/>
      <c r="VFL2178" s="218"/>
      <c r="VFM2178" s="218"/>
      <c r="VFN2178" s="218"/>
      <c r="VFO2178" s="218"/>
      <c r="VFP2178" s="218"/>
      <c r="VFQ2178" s="218"/>
      <c r="VFR2178" s="218"/>
      <c r="VFS2178" s="218"/>
      <c r="VFT2178" s="218"/>
      <c r="VFU2178" s="218"/>
      <c r="VFV2178" s="218"/>
      <c r="VFW2178" s="218"/>
      <c r="VFX2178" s="218"/>
      <c r="VFY2178" s="218"/>
      <c r="VFZ2178" s="218"/>
      <c r="VGA2178" s="218"/>
      <c r="VGB2178" s="218"/>
      <c r="VGC2178" s="218"/>
      <c r="VGD2178" s="218"/>
      <c r="VGE2178" s="218"/>
      <c r="VGF2178" s="218"/>
      <c r="VGG2178" s="218"/>
      <c r="VGH2178" s="218"/>
      <c r="VGI2178" s="218"/>
      <c r="VGJ2178" s="218"/>
      <c r="VGK2178" s="218"/>
      <c r="VGL2178" s="218"/>
      <c r="VGM2178" s="218"/>
      <c r="VGN2178" s="218"/>
      <c r="VGO2178" s="218"/>
      <c r="VGP2178" s="218"/>
      <c r="VGQ2178" s="218"/>
      <c r="VGR2178" s="218"/>
      <c r="VGS2178" s="218"/>
      <c r="VGT2178" s="218"/>
      <c r="VGU2178" s="218"/>
      <c r="VGV2178" s="218"/>
      <c r="VGW2178" s="218"/>
      <c r="VGX2178" s="218"/>
      <c r="VGY2178" s="218"/>
      <c r="VGZ2178" s="218"/>
      <c r="VHA2178" s="218"/>
      <c r="VHB2178" s="218"/>
      <c r="VHC2178" s="218"/>
      <c r="VHD2178" s="218"/>
      <c r="VHE2178" s="218"/>
      <c r="VHF2178" s="218"/>
      <c r="VHG2178" s="218"/>
      <c r="VHH2178" s="218"/>
      <c r="VHI2178" s="218"/>
      <c r="VHJ2178" s="218"/>
      <c r="VHK2178" s="218"/>
      <c r="VHL2178" s="218"/>
      <c r="VHM2178" s="218"/>
      <c r="VHN2178" s="218"/>
      <c r="VHO2178" s="218"/>
      <c r="VHP2178" s="218"/>
      <c r="VHQ2178" s="218"/>
      <c r="VHR2178" s="218"/>
      <c r="VHS2178" s="218"/>
      <c r="VHT2178" s="218"/>
      <c r="VHU2178" s="218"/>
      <c r="VHV2178" s="218"/>
      <c r="VHW2178" s="218"/>
      <c r="VHX2178" s="218"/>
      <c r="VHY2178" s="218"/>
      <c r="VHZ2178" s="218"/>
      <c r="VIA2178" s="218"/>
      <c r="VIB2178" s="218"/>
      <c r="VIC2178" s="218"/>
      <c r="VID2178" s="218"/>
      <c r="VIE2178" s="218"/>
      <c r="VIF2178" s="218"/>
      <c r="VIG2178" s="218"/>
      <c r="VIH2178" s="218"/>
      <c r="VII2178" s="218"/>
      <c r="VIJ2178" s="218"/>
      <c r="VIK2178" s="218"/>
      <c r="VIL2178" s="218"/>
      <c r="VIM2178" s="218"/>
      <c r="VIN2178" s="218"/>
      <c r="VIO2178" s="218"/>
      <c r="VIP2178" s="218"/>
      <c r="VIQ2178" s="218"/>
      <c r="VIR2178" s="218"/>
      <c r="VIS2178" s="218"/>
      <c r="VIT2178" s="218"/>
      <c r="VIU2178" s="218"/>
      <c r="VIV2178" s="218"/>
      <c r="VIW2178" s="218"/>
      <c r="VIX2178" s="218"/>
      <c r="VIY2178" s="218"/>
      <c r="VIZ2178" s="218"/>
      <c r="VJA2178" s="218"/>
      <c r="VJB2178" s="218"/>
      <c r="VJC2178" s="218"/>
      <c r="VJD2178" s="218"/>
      <c r="VJE2178" s="218"/>
      <c r="VJF2178" s="218"/>
      <c r="VJG2178" s="218"/>
      <c r="VJH2178" s="218"/>
      <c r="VJI2178" s="218"/>
      <c r="VJJ2178" s="218"/>
      <c r="VJK2178" s="218"/>
      <c r="VJL2178" s="218"/>
      <c r="VJM2178" s="218"/>
      <c r="VJN2178" s="218"/>
      <c r="VJO2178" s="218"/>
      <c r="VJP2178" s="218"/>
      <c r="VJQ2178" s="218"/>
      <c r="VJR2178" s="218"/>
      <c r="VJS2178" s="218"/>
      <c r="VJT2178" s="218"/>
      <c r="VJU2178" s="218"/>
      <c r="VJV2178" s="218"/>
      <c r="VJW2178" s="218"/>
      <c r="VJX2178" s="218"/>
      <c r="VJY2178" s="218"/>
      <c r="VJZ2178" s="218"/>
      <c r="VKA2178" s="218"/>
      <c r="VKB2178" s="218"/>
      <c r="VKC2178" s="218"/>
      <c r="VKD2178" s="218"/>
      <c r="VKE2178" s="218"/>
      <c r="VKF2178" s="218"/>
      <c r="VKG2178" s="218"/>
      <c r="VKH2178" s="218"/>
      <c r="VKI2178" s="218"/>
      <c r="VKJ2178" s="218"/>
      <c r="VKK2178" s="218"/>
      <c r="VKL2178" s="218"/>
      <c r="VKM2178" s="218"/>
      <c r="VKN2178" s="218"/>
      <c r="VKO2178" s="218"/>
      <c r="VKP2178" s="218"/>
      <c r="VKQ2178" s="218"/>
      <c r="VKR2178" s="218"/>
      <c r="VKS2178" s="218"/>
      <c r="VKT2178" s="218"/>
      <c r="VKU2178" s="218"/>
      <c r="VKV2178" s="218"/>
      <c r="VKW2178" s="218"/>
      <c r="VKX2178" s="218"/>
      <c r="VKY2178" s="218"/>
      <c r="VKZ2178" s="218"/>
      <c r="VLA2178" s="218"/>
      <c r="VLB2178" s="218"/>
      <c r="VLC2178" s="218"/>
      <c r="VLD2178" s="218"/>
      <c r="VLE2178" s="218"/>
      <c r="VLF2178" s="218"/>
      <c r="VLG2178" s="218"/>
      <c r="VLH2178" s="218"/>
      <c r="VLI2178" s="218"/>
      <c r="VLJ2178" s="218"/>
      <c r="VLK2178" s="218"/>
      <c r="VLL2178" s="218"/>
      <c r="VLM2178" s="218"/>
      <c r="VLN2178" s="218"/>
      <c r="VLO2178" s="218"/>
      <c r="VLP2178" s="218"/>
      <c r="VLQ2178" s="218"/>
      <c r="VLR2178" s="218"/>
      <c r="VLS2178" s="218"/>
      <c r="VLT2178" s="218"/>
      <c r="VLU2178" s="218"/>
      <c r="VLV2178" s="218"/>
      <c r="VLW2178" s="218"/>
      <c r="VLX2178" s="218"/>
      <c r="VLY2178" s="218"/>
      <c r="VLZ2178" s="218"/>
      <c r="VMA2178" s="218"/>
      <c r="VMB2178" s="218"/>
      <c r="VMC2178" s="218"/>
      <c r="VMD2178" s="218"/>
      <c r="VME2178" s="218"/>
      <c r="VMF2178" s="218"/>
      <c r="VMG2178" s="218"/>
      <c r="VMH2178" s="218"/>
      <c r="VMI2178" s="218"/>
      <c r="VMJ2178" s="218"/>
      <c r="VMK2178" s="218"/>
      <c r="VML2178" s="218"/>
      <c r="VMM2178" s="218"/>
      <c r="VMN2178" s="218"/>
      <c r="VMO2178" s="218"/>
      <c r="VMP2178" s="218"/>
      <c r="VMQ2178" s="218"/>
      <c r="VMR2178" s="218"/>
      <c r="VMS2178" s="218"/>
      <c r="VMT2178" s="218"/>
      <c r="VMU2178" s="218"/>
      <c r="VMV2178" s="218"/>
      <c r="VMW2178" s="218"/>
      <c r="VMX2178" s="218"/>
      <c r="VMY2178" s="218"/>
      <c r="VMZ2178" s="218"/>
      <c r="VNA2178" s="218"/>
      <c r="VNB2178" s="218"/>
      <c r="VNC2178" s="218"/>
      <c r="VND2178" s="218"/>
      <c r="VNE2178" s="218"/>
      <c r="VNF2178" s="218"/>
      <c r="VNG2178" s="218"/>
      <c r="VNH2178" s="218"/>
      <c r="VNI2178" s="218"/>
      <c r="VNJ2178" s="218"/>
      <c r="VNK2178" s="218"/>
      <c r="VNL2178" s="218"/>
      <c r="VNM2178" s="218"/>
      <c r="VNN2178" s="218"/>
      <c r="VNO2178" s="218"/>
      <c r="VNP2178" s="218"/>
      <c r="VNQ2178" s="218"/>
      <c r="VNR2178" s="218"/>
      <c r="VNS2178" s="218"/>
      <c r="VNT2178" s="218"/>
      <c r="VNU2178" s="218"/>
      <c r="VNV2178" s="218"/>
      <c r="VNW2178" s="218"/>
      <c r="VNX2178" s="218"/>
      <c r="VNY2178" s="218"/>
      <c r="VNZ2178" s="218"/>
      <c r="VOA2178" s="218"/>
      <c r="VOB2178" s="218"/>
      <c r="VOC2178" s="218"/>
      <c r="VOD2178" s="218"/>
      <c r="VOE2178" s="218"/>
      <c r="VOF2178" s="218"/>
      <c r="VOG2178" s="218"/>
      <c r="VOH2178" s="218"/>
      <c r="VOI2178" s="218"/>
      <c r="VOJ2178" s="218"/>
      <c r="VOK2178" s="218"/>
      <c r="VOL2178" s="218"/>
      <c r="VOM2178" s="218"/>
      <c r="VON2178" s="218"/>
      <c r="VOO2178" s="218"/>
      <c r="VOP2178" s="218"/>
      <c r="VOQ2178" s="218"/>
      <c r="VOR2178" s="218"/>
      <c r="VOS2178" s="218"/>
      <c r="VOT2178" s="218"/>
      <c r="VOU2178" s="218"/>
      <c r="VOV2178" s="218"/>
      <c r="VOW2178" s="218"/>
      <c r="VOX2178" s="218"/>
      <c r="VOY2178" s="218"/>
      <c r="VOZ2178" s="218"/>
      <c r="VPA2178" s="218"/>
      <c r="VPB2178" s="218"/>
      <c r="VPC2178" s="218"/>
      <c r="VPD2178" s="218"/>
      <c r="VPE2178" s="218"/>
      <c r="VPF2178" s="218"/>
      <c r="VPG2178" s="218"/>
      <c r="VPH2178" s="218"/>
      <c r="VPI2178" s="218"/>
      <c r="VPJ2178" s="218"/>
      <c r="VPK2178" s="218"/>
      <c r="VPL2178" s="218"/>
      <c r="VPM2178" s="218"/>
      <c r="VPN2178" s="218"/>
      <c r="VPO2178" s="218"/>
      <c r="VPP2178" s="218"/>
      <c r="VPQ2178" s="218"/>
      <c r="VPR2178" s="218"/>
      <c r="VPS2178" s="218"/>
      <c r="VPT2178" s="218"/>
      <c r="VPU2178" s="218"/>
      <c r="VPV2178" s="218"/>
      <c r="VPW2178" s="218"/>
      <c r="VPX2178" s="218"/>
      <c r="VPY2178" s="218"/>
      <c r="VPZ2178" s="218"/>
      <c r="VQA2178" s="218"/>
      <c r="VQB2178" s="218"/>
      <c r="VQC2178" s="218"/>
      <c r="VQD2178" s="218"/>
      <c r="VQE2178" s="218"/>
      <c r="VQF2178" s="218"/>
      <c r="VQG2178" s="218"/>
      <c r="VQH2178" s="218"/>
      <c r="VQI2178" s="218"/>
      <c r="VQJ2178" s="218"/>
      <c r="VQK2178" s="218"/>
      <c r="VQL2178" s="218"/>
      <c r="VQM2178" s="218"/>
      <c r="VQN2178" s="218"/>
      <c r="VQO2178" s="218"/>
      <c r="VQP2178" s="218"/>
      <c r="VQQ2178" s="218"/>
      <c r="VQR2178" s="218"/>
      <c r="VQS2178" s="218"/>
      <c r="VQT2178" s="218"/>
      <c r="VQU2178" s="218"/>
      <c r="VQV2178" s="218"/>
      <c r="VQW2178" s="218"/>
      <c r="VQX2178" s="218"/>
      <c r="VQY2178" s="218"/>
      <c r="VQZ2178" s="218"/>
      <c r="VRA2178" s="218"/>
      <c r="VRB2178" s="218"/>
      <c r="VRC2178" s="218"/>
      <c r="VRD2178" s="218"/>
      <c r="VRE2178" s="218"/>
      <c r="VRF2178" s="218"/>
      <c r="VRG2178" s="218"/>
      <c r="VRH2178" s="218"/>
      <c r="VRI2178" s="218"/>
      <c r="VRJ2178" s="218"/>
      <c r="VRK2178" s="218"/>
      <c r="VRL2178" s="218"/>
      <c r="VRM2178" s="218"/>
      <c r="VRN2178" s="218"/>
      <c r="VRO2178" s="218"/>
      <c r="VRP2178" s="218"/>
      <c r="VRQ2178" s="218"/>
      <c r="VRR2178" s="218"/>
      <c r="VRS2178" s="218"/>
      <c r="VRT2178" s="218"/>
      <c r="VRU2178" s="218"/>
      <c r="VRV2178" s="218"/>
      <c r="VRW2178" s="218"/>
      <c r="VRX2178" s="218"/>
      <c r="VRY2178" s="218"/>
      <c r="VRZ2178" s="218"/>
      <c r="VSA2178" s="218"/>
      <c r="VSB2178" s="218"/>
      <c r="VSC2178" s="218"/>
      <c r="VSD2178" s="218"/>
      <c r="VSE2178" s="218"/>
      <c r="VSF2178" s="218"/>
      <c r="VSG2178" s="218"/>
      <c r="VSH2178" s="218"/>
      <c r="VSI2178" s="218"/>
      <c r="VSJ2178" s="218"/>
      <c r="VSK2178" s="218"/>
      <c r="VSL2178" s="218"/>
      <c r="VSM2178" s="218"/>
      <c r="VSN2178" s="218"/>
      <c r="VSO2178" s="218"/>
      <c r="VSP2178" s="218"/>
      <c r="VSQ2178" s="218"/>
      <c r="VSR2178" s="218"/>
      <c r="VSS2178" s="218"/>
      <c r="VST2178" s="218"/>
      <c r="VSU2178" s="218"/>
      <c r="VSV2178" s="218"/>
      <c r="VSW2178" s="218"/>
      <c r="VSX2178" s="218"/>
      <c r="VSY2178" s="218"/>
      <c r="VSZ2178" s="218"/>
      <c r="VTA2178" s="218"/>
      <c r="VTB2178" s="218"/>
      <c r="VTC2178" s="218"/>
      <c r="VTD2178" s="218"/>
      <c r="VTE2178" s="218"/>
      <c r="VTF2178" s="218"/>
      <c r="VTG2178" s="218"/>
      <c r="VTH2178" s="218"/>
      <c r="VTI2178" s="218"/>
      <c r="VTJ2178" s="218"/>
      <c r="VTK2178" s="218"/>
      <c r="VTL2178" s="218"/>
      <c r="VTM2178" s="218"/>
      <c r="VTN2178" s="218"/>
      <c r="VTO2178" s="218"/>
      <c r="VTP2178" s="218"/>
      <c r="VTQ2178" s="218"/>
      <c r="VTR2178" s="218"/>
      <c r="VTS2178" s="218"/>
      <c r="VTT2178" s="218"/>
      <c r="VTU2178" s="218"/>
      <c r="VTV2178" s="218"/>
      <c r="VTW2178" s="218"/>
      <c r="VTX2178" s="218"/>
      <c r="VTY2178" s="218"/>
      <c r="VTZ2178" s="218"/>
      <c r="VUA2178" s="218"/>
      <c r="VUB2178" s="218"/>
      <c r="VUC2178" s="218"/>
      <c r="VUD2178" s="218"/>
      <c r="VUE2178" s="218"/>
      <c r="VUF2178" s="218"/>
      <c r="VUG2178" s="218"/>
      <c r="VUH2178" s="218"/>
      <c r="VUI2178" s="218"/>
      <c r="VUJ2178" s="218"/>
      <c r="VUK2178" s="218"/>
      <c r="VUL2178" s="218"/>
      <c r="VUM2178" s="218"/>
      <c r="VUN2178" s="218"/>
      <c r="VUO2178" s="218"/>
      <c r="VUP2178" s="218"/>
      <c r="VUQ2178" s="218"/>
      <c r="VUR2178" s="218"/>
      <c r="VUS2178" s="218"/>
      <c r="VUT2178" s="218"/>
      <c r="VUU2178" s="218"/>
      <c r="VUV2178" s="218"/>
      <c r="VUW2178" s="218"/>
      <c r="VUX2178" s="218"/>
      <c r="VUY2178" s="218"/>
      <c r="VUZ2178" s="218"/>
      <c r="VVA2178" s="218"/>
      <c r="VVB2178" s="218"/>
      <c r="VVC2178" s="218"/>
      <c r="VVD2178" s="218"/>
      <c r="VVE2178" s="218"/>
      <c r="VVF2178" s="218"/>
      <c r="VVG2178" s="218"/>
      <c r="VVH2178" s="218"/>
      <c r="VVI2178" s="218"/>
      <c r="VVJ2178" s="218"/>
      <c r="VVK2178" s="218"/>
      <c r="VVL2178" s="218"/>
      <c r="VVM2178" s="218"/>
      <c r="VVN2178" s="218"/>
      <c r="VVO2178" s="218"/>
      <c r="VVP2178" s="218"/>
      <c r="VVQ2178" s="218"/>
      <c r="VVR2178" s="218"/>
      <c r="VVS2178" s="218"/>
      <c r="VVT2178" s="218"/>
      <c r="VVU2178" s="218"/>
      <c r="VVV2178" s="218"/>
      <c r="VVW2178" s="218"/>
      <c r="VVX2178" s="218"/>
      <c r="VVY2178" s="218"/>
      <c r="VVZ2178" s="218"/>
      <c r="VWA2178" s="218"/>
      <c r="VWB2178" s="218"/>
      <c r="VWC2178" s="218"/>
      <c r="VWD2178" s="218"/>
      <c r="VWE2178" s="218"/>
      <c r="VWF2178" s="218"/>
      <c r="VWG2178" s="218"/>
      <c r="VWH2178" s="218"/>
      <c r="VWI2178" s="218"/>
      <c r="VWJ2178" s="218"/>
      <c r="VWK2178" s="218"/>
      <c r="VWL2178" s="218"/>
      <c r="VWM2178" s="218"/>
      <c r="VWN2178" s="218"/>
      <c r="VWO2178" s="218"/>
      <c r="VWP2178" s="218"/>
      <c r="VWQ2178" s="218"/>
      <c r="VWR2178" s="218"/>
      <c r="VWS2178" s="218"/>
      <c r="VWT2178" s="218"/>
      <c r="VWU2178" s="218"/>
      <c r="VWV2178" s="218"/>
      <c r="VWW2178" s="218"/>
      <c r="VWX2178" s="218"/>
      <c r="VWY2178" s="218"/>
      <c r="VWZ2178" s="218"/>
      <c r="VXA2178" s="218"/>
      <c r="VXB2178" s="218"/>
      <c r="VXC2178" s="218"/>
      <c r="VXD2178" s="218"/>
      <c r="VXE2178" s="218"/>
      <c r="VXF2178" s="218"/>
      <c r="VXG2178" s="218"/>
      <c r="VXH2178" s="218"/>
      <c r="VXI2178" s="218"/>
      <c r="VXJ2178" s="218"/>
      <c r="VXK2178" s="218"/>
      <c r="VXL2178" s="218"/>
      <c r="VXM2178" s="218"/>
      <c r="VXN2178" s="218"/>
      <c r="VXO2178" s="218"/>
      <c r="VXP2178" s="218"/>
      <c r="VXQ2178" s="218"/>
      <c r="VXR2178" s="218"/>
      <c r="VXS2178" s="218"/>
      <c r="VXT2178" s="218"/>
      <c r="VXU2178" s="218"/>
      <c r="VXV2178" s="218"/>
      <c r="VXW2178" s="218"/>
      <c r="VXX2178" s="218"/>
      <c r="VXY2178" s="218"/>
      <c r="VXZ2178" s="218"/>
      <c r="VYA2178" s="218"/>
      <c r="VYB2178" s="218"/>
      <c r="VYC2178" s="218"/>
      <c r="VYD2178" s="218"/>
      <c r="VYE2178" s="218"/>
      <c r="VYF2178" s="218"/>
      <c r="VYG2178" s="218"/>
      <c r="VYH2178" s="218"/>
      <c r="VYI2178" s="218"/>
      <c r="VYJ2178" s="218"/>
      <c r="VYK2178" s="218"/>
      <c r="VYL2178" s="218"/>
      <c r="VYM2178" s="218"/>
      <c r="VYN2178" s="218"/>
      <c r="VYO2178" s="218"/>
      <c r="VYP2178" s="218"/>
      <c r="VYQ2178" s="218"/>
      <c r="VYR2178" s="218"/>
      <c r="VYS2178" s="218"/>
      <c r="VYT2178" s="218"/>
      <c r="VYU2178" s="218"/>
      <c r="VYV2178" s="218"/>
      <c r="VYW2178" s="218"/>
      <c r="VYX2178" s="218"/>
      <c r="VYY2178" s="218"/>
      <c r="VYZ2178" s="218"/>
      <c r="VZA2178" s="218"/>
      <c r="VZB2178" s="218"/>
      <c r="VZC2178" s="218"/>
      <c r="VZD2178" s="218"/>
      <c r="VZE2178" s="218"/>
      <c r="VZF2178" s="218"/>
      <c r="VZG2178" s="218"/>
      <c r="VZH2178" s="218"/>
      <c r="VZI2178" s="218"/>
      <c r="VZJ2178" s="218"/>
      <c r="VZK2178" s="218"/>
      <c r="VZL2178" s="218"/>
      <c r="VZM2178" s="218"/>
      <c r="VZN2178" s="218"/>
      <c r="VZO2178" s="218"/>
      <c r="VZP2178" s="218"/>
      <c r="VZQ2178" s="218"/>
      <c r="VZR2178" s="218"/>
      <c r="VZS2178" s="218"/>
      <c r="VZT2178" s="218"/>
      <c r="VZU2178" s="218"/>
      <c r="VZV2178" s="218"/>
      <c r="VZW2178" s="218"/>
      <c r="VZX2178" s="218"/>
      <c r="VZY2178" s="218"/>
      <c r="VZZ2178" s="218"/>
      <c r="WAA2178" s="218"/>
      <c r="WAB2178" s="218"/>
      <c r="WAC2178" s="218"/>
      <c r="WAD2178" s="218"/>
      <c r="WAE2178" s="218"/>
      <c r="WAF2178" s="218"/>
      <c r="WAG2178" s="218"/>
      <c r="WAH2178" s="218"/>
      <c r="WAI2178" s="218"/>
      <c r="WAJ2178" s="218"/>
      <c r="WAK2178" s="218"/>
      <c r="WAL2178" s="218"/>
      <c r="WAM2178" s="218"/>
      <c r="WAN2178" s="218"/>
      <c r="WAO2178" s="218"/>
      <c r="WAP2178" s="218"/>
      <c r="WAQ2178" s="218"/>
      <c r="WAR2178" s="218"/>
      <c r="WAS2178" s="218"/>
      <c r="WAT2178" s="218"/>
      <c r="WAU2178" s="218"/>
      <c r="WAV2178" s="218"/>
      <c r="WAW2178" s="218"/>
      <c r="WAX2178" s="218"/>
      <c r="WAY2178" s="218"/>
      <c r="WAZ2178" s="218"/>
      <c r="WBA2178" s="218"/>
      <c r="WBB2178" s="218"/>
      <c r="WBC2178" s="218"/>
      <c r="WBD2178" s="218"/>
      <c r="WBE2178" s="218"/>
      <c r="WBF2178" s="218"/>
      <c r="WBG2178" s="218"/>
      <c r="WBH2178" s="218"/>
      <c r="WBI2178" s="218"/>
      <c r="WBJ2178" s="218"/>
      <c r="WBK2178" s="218"/>
      <c r="WBL2178" s="218"/>
      <c r="WBM2178" s="218"/>
      <c r="WBN2178" s="218"/>
      <c r="WBO2178" s="218"/>
      <c r="WBP2178" s="218"/>
      <c r="WBQ2178" s="218"/>
      <c r="WBR2178" s="218"/>
      <c r="WBS2178" s="218"/>
      <c r="WBT2178" s="218"/>
      <c r="WBU2178" s="218"/>
      <c r="WBV2178" s="218"/>
      <c r="WBW2178" s="218"/>
      <c r="WBX2178" s="218"/>
      <c r="WBY2178" s="218"/>
      <c r="WBZ2178" s="218"/>
      <c r="WCA2178" s="218"/>
      <c r="WCB2178" s="218"/>
      <c r="WCC2178" s="218"/>
      <c r="WCD2178" s="218"/>
      <c r="WCE2178" s="218"/>
      <c r="WCF2178" s="218"/>
      <c r="WCG2178" s="218"/>
      <c r="WCH2178" s="218"/>
      <c r="WCI2178" s="218"/>
      <c r="WCJ2178" s="218"/>
      <c r="WCK2178" s="218"/>
      <c r="WCL2178" s="218"/>
      <c r="WCM2178" s="218"/>
      <c r="WCN2178" s="218"/>
      <c r="WCO2178" s="218"/>
      <c r="WCP2178" s="218"/>
      <c r="WCQ2178" s="218"/>
      <c r="WCR2178" s="218"/>
      <c r="WCS2178" s="218"/>
      <c r="WCT2178" s="218"/>
      <c r="WCU2178" s="218"/>
      <c r="WCV2178" s="218"/>
      <c r="WCW2178" s="218"/>
      <c r="WCX2178" s="218"/>
      <c r="WCY2178" s="218"/>
      <c r="WCZ2178" s="218"/>
      <c r="WDA2178" s="218"/>
      <c r="WDB2178" s="218"/>
      <c r="WDC2178" s="218"/>
      <c r="WDD2178" s="218"/>
      <c r="WDE2178" s="218"/>
      <c r="WDF2178" s="218"/>
      <c r="WDG2178" s="218"/>
      <c r="WDH2178" s="218"/>
      <c r="WDI2178" s="218"/>
      <c r="WDJ2178" s="218"/>
      <c r="WDK2178" s="218"/>
      <c r="WDL2178" s="218"/>
      <c r="WDM2178" s="218"/>
      <c r="WDN2178" s="218"/>
      <c r="WDO2178" s="218"/>
      <c r="WDP2178" s="218"/>
      <c r="WDQ2178" s="218"/>
      <c r="WDR2178" s="218"/>
      <c r="WDS2178" s="218"/>
      <c r="WDT2178" s="218"/>
      <c r="WDU2178" s="218"/>
      <c r="WDV2178" s="218"/>
      <c r="WDW2178" s="218"/>
      <c r="WDX2178" s="218"/>
      <c r="WDY2178" s="218"/>
      <c r="WDZ2178" s="218"/>
      <c r="WEA2178" s="218"/>
      <c r="WEB2178" s="218"/>
      <c r="WEC2178" s="218"/>
      <c r="WED2178" s="218"/>
      <c r="WEE2178" s="218"/>
      <c r="WEF2178" s="218"/>
      <c r="WEG2178" s="218"/>
      <c r="WEH2178" s="218"/>
      <c r="WEI2178" s="218"/>
      <c r="WEJ2178" s="218"/>
      <c r="WEK2178" s="218"/>
      <c r="WEL2178" s="218"/>
      <c r="WEM2178" s="218"/>
      <c r="WEN2178" s="218"/>
      <c r="WEO2178" s="218"/>
      <c r="WEP2178" s="218"/>
      <c r="WEQ2178" s="218"/>
      <c r="WER2178" s="218"/>
      <c r="WES2178" s="218"/>
      <c r="WET2178" s="218"/>
      <c r="WEU2178" s="218"/>
      <c r="WEV2178" s="218"/>
      <c r="WEW2178" s="218"/>
      <c r="WEX2178" s="218"/>
      <c r="WEY2178" s="218"/>
      <c r="WEZ2178" s="218"/>
      <c r="WFA2178" s="218"/>
      <c r="WFB2178" s="218"/>
      <c r="WFC2178" s="218"/>
      <c r="WFD2178" s="218"/>
      <c r="WFE2178" s="218"/>
      <c r="WFF2178" s="218"/>
      <c r="WFG2178" s="218"/>
      <c r="WFH2178" s="218"/>
      <c r="WFI2178" s="218"/>
      <c r="WFJ2178" s="218"/>
      <c r="WFK2178" s="218"/>
      <c r="WFL2178" s="218"/>
      <c r="WFM2178" s="218"/>
      <c r="WFN2178" s="218"/>
      <c r="WFO2178" s="218"/>
      <c r="WFP2178" s="218"/>
      <c r="WFQ2178" s="218"/>
      <c r="WFR2178" s="218"/>
      <c r="WFS2178" s="218"/>
      <c r="WFT2178" s="218"/>
      <c r="WFU2178" s="218"/>
      <c r="WFV2178" s="218"/>
      <c r="WFW2178" s="218"/>
      <c r="WFX2178" s="218"/>
      <c r="WFY2178" s="218"/>
      <c r="WFZ2178" s="218"/>
      <c r="WGA2178" s="218"/>
      <c r="WGB2178" s="218"/>
      <c r="WGC2178" s="218"/>
      <c r="WGD2178" s="218"/>
      <c r="WGE2178" s="218"/>
      <c r="WGF2178" s="218"/>
      <c r="WGG2178" s="218"/>
      <c r="WGH2178" s="218"/>
      <c r="WGI2178" s="218"/>
      <c r="WGJ2178" s="218"/>
      <c r="WGK2178" s="218"/>
      <c r="WGL2178" s="218"/>
      <c r="WGM2178" s="218"/>
      <c r="WGN2178" s="218"/>
      <c r="WGO2178" s="218"/>
      <c r="WGP2178" s="218"/>
      <c r="WGQ2178" s="218"/>
      <c r="WGR2178" s="218"/>
      <c r="WGS2178" s="218"/>
      <c r="WGT2178" s="218"/>
      <c r="WGU2178" s="218"/>
      <c r="WGV2178" s="218"/>
      <c r="WGW2178" s="218"/>
      <c r="WGX2178" s="218"/>
      <c r="WGY2178" s="218"/>
      <c r="WGZ2178" s="218"/>
      <c r="WHA2178" s="218"/>
      <c r="WHB2178" s="218"/>
      <c r="WHC2178" s="218"/>
      <c r="WHD2178" s="218"/>
      <c r="WHE2178" s="218"/>
      <c r="WHF2178" s="218"/>
      <c r="WHG2178" s="218"/>
      <c r="WHH2178" s="218"/>
      <c r="WHI2178" s="218"/>
      <c r="WHJ2178" s="218"/>
      <c r="WHK2178" s="218"/>
      <c r="WHL2178" s="218"/>
      <c r="WHM2178" s="218"/>
      <c r="WHN2178" s="218"/>
      <c r="WHO2178" s="218"/>
      <c r="WHP2178" s="218"/>
      <c r="WHQ2178" s="218"/>
      <c r="WHR2178" s="218"/>
      <c r="WHS2178" s="218"/>
      <c r="WHT2178" s="218"/>
      <c r="WHU2178" s="218"/>
      <c r="WHV2178" s="218"/>
      <c r="WHW2178" s="218"/>
      <c r="WHX2178" s="218"/>
      <c r="WHY2178" s="218"/>
      <c r="WHZ2178" s="218"/>
      <c r="WIA2178" s="218"/>
      <c r="WIB2178" s="218"/>
      <c r="WIC2178" s="218"/>
      <c r="WID2178" s="218"/>
      <c r="WIE2178" s="218"/>
      <c r="WIF2178" s="218"/>
      <c r="WIG2178" s="218"/>
      <c r="WIH2178" s="218"/>
      <c r="WII2178" s="218"/>
      <c r="WIJ2178" s="218"/>
      <c r="WIK2178" s="218"/>
      <c r="WIL2178" s="218"/>
      <c r="WIM2178" s="218"/>
      <c r="WIN2178" s="218"/>
      <c r="WIO2178" s="218"/>
      <c r="WIP2178" s="218"/>
      <c r="WIQ2178" s="218"/>
      <c r="WIR2178" s="218"/>
      <c r="WIS2178" s="218"/>
      <c r="WIT2178" s="218"/>
      <c r="WIU2178" s="218"/>
      <c r="WIV2178" s="218"/>
      <c r="WIW2178" s="218"/>
      <c r="WIX2178" s="218"/>
      <c r="WIY2178" s="218"/>
      <c r="WIZ2178" s="218"/>
      <c r="WJA2178" s="218"/>
      <c r="WJB2178" s="218"/>
      <c r="WJC2178" s="218"/>
      <c r="WJD2178" s="218"/>
      <c r="WJE2178" s="218"/>
      <c r="WJF2178" s="218"/>
      <c r="WJG2178" s="218"/>
      <c r="WJH2178" s="218"/>
      <c r="WJI2178" s="218"/>
      <c r="WJJ2178" s="218"/>
      <c r="WJK2178" s="218"/>
      <c r="WJL2178" s="218"/>
      <c r="WJM2178" s="218"/>
      <c r="WJN2178" s="218"/>
      <c r="WJO2178" s="218"/>
      <c r="WJP2178" s="218"/>
      <c r="WJQ2178" s="218"/>
      <c r="WJR2178" s="218"/>
      <c r="WJS2178" s="218"/>
      <c r="WJT2178" s="218"/>
      <c r="WJU2178" s="218"/>
      <c r="WJV2178" s="218"/>
      <c r="WJW2178" s="218"/>
      <c r="WJX2178" s="218"/>
      <c r="WJY2178" s="218"/>
      <c r="WJZ2178" s="218"/>
      <c r="WKA2178" s="218"/>
      <c r="WKB2178" s="218"/>
      <c r="WKC2178" s="218"/>
      <c r="WKD2178" s="218"/>
      <c r="WKE2178" s="218"/>
      <c r="WKF2178" s="218"/>
      <c r="WKG2178" s="218"/>
      <c r="WKH2178" s="218"/>
      <c r="WKI2178" s="218"/>
      <c r="WKJ2178" s="218"/>
      <c r="WKK2178" s="218"/>
      <c r="WKL2178" s="218"/>
      <c r="WKM2178" s="218"/>
      <c r="WKN2178" s="218"/>
      <c r="WKO2178" s="218"/>
      <c r="WKP2178" s="218"/>
      <c r="WKQ2178" s="218"/>
      <c r="WKR2178" s="218"/>
      <c r="WKS2178" s="218"/>
      <c r="WKT2178" s="218"/>
      <c r="WKU2178" s="218"/>
      <c r="WKV2178" s="218"/>
      <c r="WKW2178" s="218"/>
      <c r="WKX2178" s="218"/>
      <c r="WKY2178" s="218"/>
      <c r="WKZ2178" s="218"/>
      <c r="WLA2178" s="218"/>
      <c r="WLB2178" s="218"/>
      <c r="WLC2178" s="218"/>
      <c r="WLD2178" s="218"/>
      <c r="WLE2178" s="218"/>
      <c r="WLF2178" s="218"/>
      <c r="WLG2178" s="218"/>
      <c r="WLH2178" s="218"/>
      <c r="WLI2178" s="218"/>
      <c r="WLJ2178" s="218"/>
      <c r="WLK2178" s="218"/>
      <c r="WLL2178" s="218"/>
      <c r="WLM2178" s="218"/>
      <c r="WLN2178" s="218"/>
      <c r="WLO2178" s="218"/>
      <c r="WLP2178" s="218"/>
      <c r="WLQ2178" s="218"/>
      <c r="WLR2178" s="218"/>
      <c r="WLS2178" s="218"/>
      <c r="WLT2178" s="218"/>
      <c r="WLU2178" s="218"/>
      <c r="WLV2178" s="218"/>
      <c r="WLW2178" s="218"/>
      <c r="WLX2178" s="218"/>
      <c r="WLY2178" s="218"/>
      <c r="WLZ2178" s="218"/>
      <c r="WMA2178" s="218"/>
      <c r="WMB2178" s="218"/>
      <c r="WMC2178" s="218"/>
      <c r="WMD2178" s="218"/>
      <c r="WME2178" s="218"/>
      <c r="WMF2178" s="218"/>
      <c r="WMG2178" s="218"/>
      <c r="WMH2178" s="218"/>
      <c r="WMI2178" s="218"/>
      <c r="WMJ2178" s="218"/>
      <c r="WMK2178" s="218"/>
      <c r="WML2178" s="218"/>
      <c r="WMM2178" s="218"/>
      <c r="WMN2178" s="218"/>
      <c r="WMO2178" s="218"/>
      <c r="WMP2178" s="218"/>
      <c r="WMQ2178" s="218"/>
      <c r="WMR2178" s="218"/>
      <c r="WMS2178" s="218"/>
      <c r="WMT2178" s="218"/>
      <c r="WMU2178" s="218"/>
      <c r="WMV2178" s="218"/>
      <c r="WMW2178" s="218"/>
      <c r="WMX2178" s="218"/>
      <c r="WMY2178" s="218"/>
      <c r="WMZ2178" s="218"/>
      <c r="WNA2178" s="218"/>
      <c r="WNB2178" s="218"/>
      <c r="WNC2178" s="218"/>
      <c r="WND2178" s="218"/>
      <c r="WNE2178" s="218"/>
      <c r="WNF2178" s="218"/>
      <c r="WNG2178" s="218"/>
      <c r="WNH2178" s="218"/>
      <c r="WNI2178" s="218"/>
      <c r="WNJ2178" s="218"/>
      <c r="WNK2178" s="218"/>
      <c r="WNL2178" s="218"/>
      <c r="WNM2178" s="218"/>
      <c r="WNN2178" s="218"/>
      <c r="WNO2178" s="218"/>
      <c r="WNP2178" s="218"/>
      <c r="WNQ2178" s="218"/>
      <c r="WNR2178" s="218"/>
      <c r="WNS2178" s="218"/>
      <c r="WNT2178" s="218"/>
      <c r="WNU2178" s="218"/>
      <c r="WNV2178" s="218"/>
      <c r="WNW2178" s="218"/>
      <c r="WNX2178" s="218"/>
      <c r="WNY2178" s="218"/>
      <c r="WNZ2178" s="218"/>
      <c r="WOA2178" s="218"/>
      <c r="WOB2178" s="218"/>
      <c r="WOC2178" s="218"/>
      <c r="WOD2178" s="218"/>
      <c r="WOE2178" s="218"/>
      <c r="WOF2178" s="218"/>
      <c r="WOG2178" s="218"/>
      <c r="WOH2178" s="218"/>
      <c r="WOI2178" s="218"/>
      <c r="WOJ2178" s="218"/>
      <c r="WOK2178" s="218"/>
      <c r="WOL2178" s="218"/>
      <c r="WOM2178" s="218"/>
      <c r="WON2178" s="218"/>
      <c r="WOO2178" s="218"/>
      <c r="WOP2178" s="218"/>
      <c r="WOQ2178" s="218"/>
      <c r="WOR2178" s="218"/>
      <c r="WOS2178" s="218"/>
      <c r="WOT2178" s="218"/>
      <c r="WOU2178" s="218"/>
      <c r="WOV2178" s="218"/>
      <c r="WOW2178" s="218"/>
      <c r="WOX2178" s="218"/>
      <c r="WOY2178" s="218"/>
      <c r="WOZ2178" s="218"/>
      <c r="WPA2178" s="218"/>
      <c r="WPB2178" s="218"/>
      <c r="WPC2178" s="218"/>
      <c r="WPD2178" s="218"/>
      <c r="WPE2178" s="218"/>
      <c r="WPF2178" s="218"/>
      <c r="WPG2178" s="218"/>
      <c r="WPH2178" s="218"/>
      <c r="WPI2178" s="218"/>
      <c r="WPJ2178" s="218"/>
      <c r="WPK2178" s="218"/>
      <c r="WPL2178" s="218"/>
      <c r="WPM2178" s="218"/>
      <c r="WPN2178" s="218"/>
      <c r="WPO2178" s="218"/>
      <c r="WPP2178" s="218"/>
      <c r="WPQ2178" s="218"/>
      <c r="WPR2178" s="218"/>
      <c r="WPS2178" s="218"/>
      <c r="WPT2178" s="218"/>
      <c r="WPU2178" s="218"/>
      <c r="WPV2178" s="218"/>
      <c r="WPW2178" s="218"/>
      <c r="WPX2178" s="218"/>
      <c r="WPY2178" s="218"/>
      <c r="WPZ2178" s="218"/>
      <c r="WQA2178" s="218"/>
      <c r="WQB2178" s="218"/>
      <c r="WQC2178" s="218"/>
      <c r="WQD2178" s="218"/>
      <c r="WQE2178" s="218"/>
      <c r="WQF2178" s="218"/>
      <c r="WQG2178" s="218"/>
      <c r="WQH2178" s="218"/>
      <c r="WQI2178" s="218"/>
      <c r="WQJ2178" s="218"/>
      <c r="WQK2178" s="218"/>
      <c r="WQL2178" s="218"/>
      <c r="WQM2178" s="218"/>
      <c r="WQN2178" s="218"/>
      <c r="WQO2178" s="218"/>
      <c r="WQP2178" s="218"/>
      <c r="WQQ2178" s="218"/>
      <c r="WQR2178" s="218"/>
      <c r="WQS2178" s="218"/>
      <c r="WQT2178" s="218"/>
      <c r="WQU2178" s="218"/>
      <c r="WQV2178" s="218"/>
      <c r="WQW2178" s="218"/>
      <c r="WQX2178" s="218"/>
      <c r="WQY2178" s="218"/>
      <c r="WQZ2178" s="218"/>
      <c r="WRA2178" s="218"/>
      <c r="WRB2178" s="218"/>
      <c r="WRC2178" s="218"/>
      <c r="WRD2178" s="218"/>
      <c r="WRE2178" s="218"/>
      <c r="WRF2178" s="218"/>
      <c r="WRG2178" s="218"/>
      <c r="WRH2178" s="218"/>
      <c r="WRI2178" s="218"/>
      <c r="WRJ2178" s="218"/>
      <c r="WRK2178" s="218"/>
      <c r="WRL2178" s="218"/>
      <c r="WRM2178" s="218"/>
      <c r="WRN2178" s="218"/>
      <c r="WRO2178" s="218"/>
      <c r="WRP2178" s="218"/>
      <c r="WRQ2178" s="218"/>
      <c r="WRR2178" s="218"/>
      <c r="WRS2178" s="218"/>
      <c r="WRT2178" s="218"/>
      <c r="WRU2178" s="218"/>
      <c r="WRV2178" s="218"/>
      <c r="WRW2178" s="218"/>
      <c r="WRX2178" s="218"/>
      <c r="WRY2178" s="218"/>
      <c r="WRZ2178" s="218"/>
      <c r="WSA2178" s="218"/>
      <c r="WSB2178" s="218"/>
      <c r="WSC2178" s="218"/>
      <c r="WSD2178" s="218"/>
      <c r="WSE2178" s="218"/>
      <c r="WSF2178" s="218"/>
      <c r="WSG2178" s="218"/>
      <c r="WSH2178" s="218"/>
      <c r="WSI2178" s="218"/>
      <c r="WSJ2178" s="218"/>
      <c r="WSK2178" s="218"/>
      <c r="WSL2178" s="218"/>
      <c r="WSM2178" s="218"/>
      <c r="WSN2178" s="218"/>
      <c r="WSO2178" s="218"/>
      <c r="WSP2178" s="218"/>
      <c r="WSQ2178" s="218"/>
      <c r="WSR2178" s="218"/>
      <c r="WSS2178" s="218"/>
      <c r="WST2178" s="218"/>
      <c r="WSU2178" s="218"/>
      <c r="WSV2178" s="218"/>
      <c r="WSW2178" s="218"/>
      <c r="WSX2178" s="218"/>
      <c r="WSY2178" s="218"/>
      <c r="WSZ2178" s="218"/>
      <c r="WTA2178" s="218"/>
      <c r="WTB2178" s="218"/>
      <c r="WTC2178" s="218"/>
      <c r="WTD2178" s="218"/>
      <c r="WTE2178" s="218"/>
      <c r="WTF2178" s="218"/>
      <c r="WTG2178" s="218"/>
      <c r="WTH2178" s="218"/>
      <c r="WTI2178" s="218"/>
      <c r="WTJ2178" s="218"/>
      <c r="WTK2178" s="218"/>
      <c r="WTL2178" s="218"/>
      <c r="WTM2178" s="218"/>
      <c r="WTN2178" s="218"/>
      <c r="WTO2178" s="218"/>
      <c r="WTP2178" s="218"/>
      <c r="WTQ2178" s="218"/>
      <c r="WTR2178" s="218"/>
      <c r="WTS2178" s="218"/>
      <c r="WTT2178" s="218"/>
      <c r="WTU2178" s="218"/>
      <c r="WTV2178" s="218"/>
      <c r="WTW2178" s="218"/>
      <c r="WTX2178" s="218"/>
      <c r="WTY2178" s="218"/>
      <c r="WTZ2178" s="218"/>
      <c r="WUA2178" s="218"/>
      <c r="WUB2178" s="218"/>
      <c r="WUC2178" s="218"/>
      <c r="WUD2178" s="218"/>
      <c r="WUE2178" s="218"/>
      <c r="WUF2178" s="218"/>
      <c r="WUG2178" s="218"/>
      <c r="WUH2178" s="218"/>
      <c r="WUI2178" s="218"/>
      <c r="WUJ2178" s="218"/>
      <c r="WUK2178" s="218"/>
      <c r="WUL2178" s="218"/>
      <c r="WUM2178" s="218"/>
      <c r="WUN2178" s="218"/>
      <c r="WUO2178" s="218"/>
      <c r="WUP2178" s="218"/>
      <c r="WUQ2178" s="218"/>
      <c r="WUR2178" s="218"/>
      <c r="WUS2178" s="218"/>
      <c r="WUT2178" s="218"/>
      <c r="WUU2178" s="218"/>
      <c r="WUV2178" s="218"/>
      <c r="WUW2178" s="218"/>
      <c r="WUX2178" s="218"/>
      <c r="WUY2178" s="218"/>
      <c r="WUZ2178" s="218"/>
      <c r="WVA2178" s="218"/>
      <c r="WVB2178" s="218"/>
      <c r="WVC2178" s="218"/>
      <c r="WVD2178" s="218"/>
      <c r="WVE2178" s="218"/>
      <c r="WVF2178" s="218"/>
      <c r="WVG2178" s="218"/>
      <c r="WVH2178" s="218"/>
      <c r="WVI2178" s="218"/>
      <c r="WVJ2178" s="218"/>
      <c r="WVK2178" s="218"/>
      <c r="WVL2178" s="218"/>
      <c r="WVM2178" s="218"/>
      <c r="WVN2178" s="218"/>
      <c r="WVO2178" s="218"/>
      <c r="WVP2178" s="218"/>
      <c r="WVQ2178" s="218"/>
      <c r="WVR2178" s="218"/>
      <c r="WVS2178" s="218"/>
      <c r="WVT2178" s="218"/>
      <c r="WVU2178" s="218"/>
      <c r="WVV2178" s="218"/>
      <c r="WVW2178" s="218"/>
      <c r="WVX2178" s="218"/>
      <c r="WVY2178" s="218"/>
      <c r="WVZ2178" s="218"/>
      <c r="WWA2178" s="218"/>
      <c r="WWB2178" s="218"/>
      <c r="WWC2178" s="218"/>
      <c r="WWD2178" s="218"/>
      <c r="WWE2178" s="218"/>
      <c r="WWF2178" s="218"/>
      <c r="WWG2178" s="218"/>
      <c r="WWH2178" s="218"/>
      <c r="WWI2178" s="218"/>
      <c r="WWJ2178" s="218"/>
      <c r="WWK2178" s="218"/>
      <c r="WWL2178" s="218"/>
      <c r="WWM2178" s="218"/>
      <c r="WWN2178" s="218"/>
      <c r="WWO2178" s="218"/>
      <c r="WWP2178" s="218"/>
      <c r="WWQ2178" s="218"/>
      <c r="WWR2178" s="218"/>
      <c r="WWS2178" s="218"/>
      <c r="WWT2178" s="218"/>
      <c r="WWU2178" s="218"/>
      <c r="WWV2178" s="218"/>
      <c r="WWW2178" s="218"/>
      <c r="WWX2178" s="218"/>
      <c r="WWY2178" s="218"/>
      <c r="WWZ2178" s="218"/>
      <c r="WXA2178" s="218"/>
      <c r="WXB2178" s="218"/>
      <c r="WXC2178" s="218"/>
      <c r="WXD2178" s="218"/>
      <c r="WXE2178" s="218"/>
      <c r="WXF2178" s="218"/>
      <c r="WXG2178" s="218"/>
      <c r="WXH2178" s="218"/>
      <c r="WXI2178" s="218"/>
      <c r="WXJ2178" s="218"/>
      <c r="WXK2178" s="218"/>
      <c r="WXL2178" s="218"/>
      <c r="WXM2178" s="218"/>
      <c r="WXN2178" s="218"/>
      <c r="WXO2178" s="218"/>
      <c r="WXP2178" s="218"/>
      <c r="WXQ2178" s="218"/>
      <c r="WXR2178" s="218"/>
      <c r="WXS2178" s="218"/>
      <c r="WXT2178" s="218"/>
      <c r="WXU2178" s="218"/>
      <c r="WXV2178" s="218"/>
      <c r="WXW2178" s="218"/>
      <c r="WXX2178" s="218"/>
      <c r="WXY2178" s="218"/>
      <c r="WXZ2178" s="218"/>
      <c r="WYA2178" s="218"/>
      <c r="WYB2178" s="218"/>
      <c r="WYC2178" s="218"/>
      <c r="WYD2178" s="218"/>
      <c r="WYE2178" s="218"/>
      <c r="WYF2178" s="218"/>
      <c r="WYG2178" s="218"/>
      <c r="WYH2178" s="218"/>
      <c r="WYI2178" s="218"/>
      <c r="WYJ2178" s="218"/>
      <c r="WYK2178" s="218"/>
      <c r="WYL2178" s="218"/>
      <c r="WYM2178" s="218"/>
      <c r="WYN2178" s="218"/>
      <c r="WYO2178" s="218"/>
      <c r="WYP2178" s="218"/>
      <c r="WYQ2178" s="218"/>
      <c r="WYR2178" s="218"/>
      <c r="WYS2178" s="218"/>
      <c r="WYT2178" s="218"/>
      <c r="WYU2178" s="218"/>
      <c r="WYV2178" s="218"/>
      <c r="WYW2178" s="218"/>
      <c r="WYX2178" s="218"/>
      <c r="WYY2178" s="218"/>
      <c r="WYZ2178" s="218"/>
      <c r="WZA2178" s="218"/>
      <c r="WZB2178" s="218"/>
      <c r="WZC2178" s="218"/>
      <c r="WZD2178" s="218"/>
      <c r="WZE2178" s="218"/>
      <c r="WZF2178" s="218"/>
      <c r="WZG2178" s="218"/>
      <c r="WZH2178" s="218"/>
      <c r="WZI2178" s="218"/>
      <c r="WZJ2178" s="218"/>
      <c r="WZK2178" s="218"/>
      <c r="WZL2178" s="218"/>
      <c r="WZM2178" s="218"/>
      <c r="WZN2178" s="218"/>
      <c r="WZO2178" s="218"/>
      <c r="WZP2178" s="218"/>
      <c r="WZQ2178" s="218"/>
      <c r="WZR2178" s="218"/>
      <c r="WZS2178" s="218"/>
      <c r="WZT2178" s="218"/>
      <c r="WZU2178" s="218"/>
      <c r="WZV2178" s="218"/>
      <c r="WZW2178" s="218"/>
      <c r="WZX2178" s="218"/>
      <c r="WZY2178" s="218"/>
      <c r="WZZ2178" s="218"/>
      <c r="XAA2178" s="218"/>
      <c r="XAB2178" s="218"/>
      <c r="XAC2178" s="218"/>
      <c r="XAD2178" s="218"/>
      <c r="XAE2178" s="218"/>
      <c r="XAF2178" s="218"/>
      <c r="XAG2178" s="218"/>
      <c r="XAH2178" s="218"/>
      <c r="XAI2178" s="218"/>
      <c r="XAJ2178" s="218"/>
      <c r="XAK2178" s="218"/>
      <c r="XAL2178" s="218"/>
      <c r="XAM2178" s="218"/>
      <c r="XAN2178" s="218"/>
      <c r="XAO2178" s="218"/>
      <c r="XAP2178" s="218"/>
      <c r="XAQ2178" s="218"/>
      <c r="XAR2178" s="218"/>
      <c r="XAS2178" s="218"/>
      <c r="XAT2178" s="218"/>
      <c r="XAU2178" s="218"/>
      <c r="XAV2178" s="218"/>
      <c r="XAW2178" s="218"/>
      <c r="XAX2178" s="218"/>
      <c r="XAY2178" s="218"/>
      <c r="XAZ2178" s="218"/>
      <c r="XBA2178" s="218"/>
      <c r="XBB2178" s="218"/>
      <c r="XBC2178" s="218"/>
      <c r="XBD2178" s="218"/>
      <c r="XBE2178" s="218"/>
      <c r="XBF2178" s="218"/>
      <c r="XBG2178" s="218"/>
      <c r="XBH2178" s="218"/>
      <c r="XBI2178" s="218"/>
      <c r="XBJ2178" s="218"/>
      <c r="XBK2178" s="218"/>
      <c r="XBL2178" s="218"/>
      <c r="XBM2178" s="218"/>
      <c r="XBN2178" s="218"/>
      <c r="XBO2178" s="218"/>
      <c r="XBP2178" s="218"/>
      <c r="XBQ2178" s="218"/>
      <c r="XBR2178" s="218"/>
      <c r="XBS2178" s="218"/>
      <c r="XBT2178" s="218"/>
      <c r="XBU2178" s="218"/>
      <c r="XBV2178" s="218"/>
      <c r="XBW2178" s="218"/>
      <c r="XBX2178" s="218"/>
      <c r="XBY2178" s="218"/>
      <c r="XBZ2178" s="218"/>
      <c r="XCA2178" s="218"/>
      <c r="XCB2178" s="218"/>
      <c r="XCC2178" s="218"/>
      <c r="XCD2178" s="218"/>
      <c r="XCE2178" s="218"/>
      <c r="XCF2178" s="218"/>
      <c r="XCG2178" s="218"/>
      <c r="XCH2178" s="218"/>
      <c r="XCI2178" s="218"/>
      <c r="XCJ2178" s="218"/>
      <c r="XCK2178" s="218"/>
      <c r="XCL2178" s="218"/>
      <c r="XCM2178" s="218"/>
      <c r="XCN2178" s="218"/>
      <c r="XCO2178" s="218"/>
      <c r="XCP2178" s="218"/>
      <c r="XCQ2178" s="218"/>
      <c r="XCR2178" s="218"/>
      <c r="XCS2178" s="218"/>
      <c r="XCT2178" s="218"/>
      <c r="XCU2178" s="218"/>
      <c r="XCV2178" s="218"/>
      <c r="XCW2178" s="218"/>
      <c r="XCX2178" s="218"/>
      <c r="XCY2178" s="218"/>
      <c r="XCZ2178" s="218"/>
      <c r="XDA2178" s="218"/>
      <c r="XDB2178" s="218"/>
      <c r="XDC2178" s="218"/>
      <c r="XDD2178" s="218"/>
      <c r="XDE2178" s="218"/>
      <c r="XDF2178" s="218"/>
      <c r="XDG2178" s="218"/>
      <c r="XDH2178" s="218"/>
      <c r="XDI2178" s="218"/>
      <c r="XDJ2178" s="218"/>
      <c r="XDK2178" s="218"/>
      <c r="XDL2178" s="218"/>
      <c r="XDM2178" s="218"/>
      <c r="XDN2178" s="218"/>
      <c r="XDO2178" s="218"/>
      <c r="XDP2178" s="218"/>
      <c r="XDQ2178" s="218"/>
      <c r="XDR2178" s="218"/>
      <c r="XDS2178" s="218"/>
      <c r="XDT2178" s="218"/>
      <c r="XDU2178" s="218"/>
      <c r="XDV2178" s="218"/>
      <c r="XDW2178" s="218"/>
      <c r="XDX2178" s="218"/>
      <c r="XDY2178" s="218"/>
      <c r="XDZ2178" s="218"/>
      <c r="XEA2178" s="218"/>
      <c r="XEB2178" s="218"/>
      <c r="XEC2178" s="218"/>
      <c r="XED2178" s="218"/>
      <c r="XEE2178" s="218"/>
      <c r="XEF2178" s="218"/>
      <c r="XEG2178" s="218"/>
      <c r="XEH2178" s="218"/>
      <c r="XEI2178" s="218"/>
      <c r="XEJ2178" s="218"/>
      <c r="XEK2178" s="218"/>
      <c r="XEL2178" s="218"/>
      <c r="XEM2178" s="218"/>
      <c r="XEN2178" s="218"/>
      <c r="XEO2178" s="218"/>
      <c r="XEP2178" s="218"/>
      <c r="XEQ2178" s="218"/>
      <c r="XER2178" s="218"/>
      <c r="XES2178" s="218"/>
      <c r="XET2178" s="218"/>
      <c r="XEU2178" s="218"/>
      <c r="XEV2178" s="218"/>
      <c r="XEW2178" s="218"/>
      <c r="XEX2178" s="218"/>
      <c r="XEY2178" s="218"/>
      <c r="XEZ2178" s="218"/>
      <c r="XFA2178" s="218"/>
      <c r="XFB2178" s="218"/>
      <c r="XFC2178" s="218"/>
      <c r="XFD2178" s="218"/>
    </row>
    <row r="2179" spans="1:16384" s="94" customFormat="1" ht="20.100000000000001" customHeight="1" x14ac:dyDescent="0.25">
      <c r="A2179" s="154"/>
      <c r="B2179" s="60" t="str">
        <f>"00.03.27.3.1.1.15.B."&amp;C2179&amp;D2179&amp;I2179</f>
        <v>00.03.27.3.1.1.15.B.436.2023</v>
      </c>
      <c r="C2179" s="20">
        <v>436</v>
      </c>
      <c r="D2179" s="72" t="s">
        <v>1085</v>
      </c>
      <c r="E2179" s="60" t="s">
        <v>708</v>
      </c>
      <c r="F2179" s="19" t="s">
        <v>893</v>
      </c>
      <c r="G2179" s="311">
        <f>'[1]2023'!$D$145/7</f>
        <v>115428.57142857143</v>
      </c>
      <c r="H2179" s="269" t="s">
        <v>1165</v>
      </c>
      <c r="I2179" s="73">
        <v>2023</v>
      </c>
      <c r="J2179" s="126" t="s">
        <v>1467</v>
      </c>
      <c r="K2179" s="126" t="s">
        <v>59</v>
      </c>
      <c r="L2179" s="126" t="s">
        <v>59</v>
      </c>
      <c r="M2179" s="60"/>
      <c r="N2179" s="10">
        <v>1</v>
      </c>
      <c r="O2179" s="15" t="s">
        <v>947</v>
      </c>
      <c r="P2179" s="60" t="s">
        <v>1472</v>
      </c>
      <c r="Q2179" s="73"/>
      <c r="R2179" s="60"/>
      <c r="S2179" s="60"/>
      <c r="T2179" s="218"/>
      <c r="U2179" s="218"/>
      <c r="V2179" s="218"/>
      <c r="W2179" s="218"/>
      <c r="X2179" s="218"/>
      <c r="Y2179" s="218"/>
      <c r="Z2179" s="218"/>
      <c r="AA2179" s="218"/>
      <c r="AB2179" s="218"/>
      <c r="AC2179" s="218"/>
      <c r="AD2179" s="218"/>
      <c r="AE2179" s="218"/>
      <c r="AF2179" s="218"/>
      <c r="AG2179" s="218"/>
      <c r="AH2179" s="218"/>
      <c r="AI2179" s="218"/>
      <c r="AJ2179" s="218"/>
      <c r="AK2179" s="218"/>
      <c r="AL2179" s="218"/>
      <c r="AM2179" s="218"/>
      <c r="AN2179" s="218"/>
      <c r="AO2179" s="218"/>
      <c r="AP2179" s="218"/>
      <c r="AQ2179" s="218"/>
      <c r="AR2179" s="218"/>
      <c r="AS2179" s="218"/>
      <c r="AT2179" s="218"/>
      <c r="AU2179" s="218"/>
      <c r="AV2179" s="218"/>
      <c r="AW2179" s="218"/>
      <c r="AX2179" s="218"/>
      <c r="AY2179" s="218"/>
      <c r="AZ2179" s="218"/>
      <c r="BA2179" s="218"/>
      <c r="BB2179" s="218"/>
      <c r="BC2179" s="218"/>
      <c r="BD2179" s="218"/>
      <c r="BE2179" s="218"/>
      <c r="BF2179" s="218"/>
      <c r="BG2179" s="218"/>
      <c r="BH2179" s="218"/>
      <c r="BI2179" s="218"/>
      <c r="BJ2179" s="218"/>
      <c r="BK2179" s="218"/>
      <c r="BL2179" s="218"/>
      <c r="BM2179" s="218"/>
      <c r="BN2179" s="218"/>
      <c r="BO2179" s="218"/>
      <c r="BP2179" s="218"/>
      <c r="BQ2179" s="218"/>
      <c r="BR2179" s="218"/>
      <c r="BS2179" s="218"/>
      <c r="BT2179" s="218"/>
      <c r="BU2179" s="218"/>
      <c r="BV2179" s="218"/>
      <c r="BW2179" s="218"/>
      <c r="BX2179" s="218"/>
      <c r="BY2179" s="218"/>
      <c r="BZ2179" s="218"/>
      <c r="CA2179" s="218"/>
      <c r="CB2179" s="218"/>
      <c r="CC2179" s="218"/>
      <c r="CD2179" s="218"/>
      <c r="CE2179" s="218"/>
      <c r="CF2179" s="218"/>
      <c r="CG2179" s="218"/>
      <c r="CH2179" s="218"/>
      <c r="CI2179" s="218"/>
      <c r="CJ2179" s="218"/>
      <c r="CK2179" s="218"/>
      <c r="CL2179" s="218"/>
      <c r="CM2179" s="218"/>
      <c r="CN2179" s="218"/>
      <c r="CO2179" s="218"/>
      <c r="CP2179" s="218"/>
      <c r="CQ2179" s="218"/>
      <c r="CR2179" s="218"/>
      <c r="CS2179" s="218"/>
      <c r="CT2179" s="218"/>
      <c r="CU2179" s="218"/>
      <c r="CV2179" s="218"/>
      <c r="CW2179" s="218"/>
      <c r="CX2179" s="218"/>
      <c r="CY2179" s="218"/>
      <c r="CZ2179" s="218"/>
      <c r="DA2179" s="218"/>
      <c r="DB2179" s="218"/>
      <c r="DC2179" s="218"/>
      <c r="DD2179" s="218"/>
      <c r="DE2179" s="218"/>
      <c r="DF2179" s="218"/>
      <c r="DG2179" s="218"/>
      <c r="DH2179" s="218"/>
      <c r="DI2179" s="218"/>
      <c r="DJ2179" s="218"/>
      <c r="DK2179" s="218"/>
      <c r="DL2179" s="218"/>
      <c r="DM2179" s="218"/>
      <c r="DN2179" s="218"/>
      <c r="DO2179" s="218"/>
      <c r="DP2179" s="218"/>
      <c r="DQ2179" s="218"/>
      <c r="DR2179" s="218"/>
      <c r="DS2179" s="218"/>
      <c r="DT2179" s="218"/>
      <c r="DU2179" s="218"/>
      <c r="DV2179" s="218"/>
      <c r="DW2179" s="218"/>
      <c r="DX2179" s="218"/>
      <c r="DY2179" s="218"/>
      <c r="DZ2179" s="218"/>
      <c r="EA2179" s="218"/>
      <c r="EB2179" s="218"/>
      <c r="EC2179" s="218"/>
      <c r="ED2179" s="218"/>
      <c r="EE2179" s="218"/>
      <c r="EF2179" s="218"/>
      <c r="EG2179" s="218"/>
      <c r="EH2179" s="218"/>
      <c r="EI2179" s="218"/>
      <c r="EJ2179" s="218"/>
      <c r="EK2179" s="218"/>
      <c r="EL2179" s="218"/>
      <c r="EM2179" s="218"/>
      <c r="EN2179" s="218"/>
      <c r="EO2179" s="218"/>
      <c r="EP2179" s="218"/>
      <c r="EQ2179" s="218"/>
      <c r="ER2179" s="218"/>
      <c r="ES2179" s="218"/>
      <c r="ET2179" s="218"/>
      <c r="EU2179" s="218"/>
      <c r="EV2179" s="218"/>
      <c r="EW2179" s="218"/>
      <c r="EX2179" s="218"/>
      <c r="EY2179" s="218"/>
      <c r="EZ2179" s="218"/>
      <c r="FA2179" s="218"/>
      <c r="FB2179" s="218"/>
      <c r="FC2179" s="218"/>
      <c r="FD2179" s="218"/>
      <c r="FE2179" s="218"/>
      <c r="FF2179" s="218"/>
      <c r="FG2179" s="218"/>
      <c r="FH2179" s="218"/>
      <c r="FI2179" s="218"/>
      <c r="FJ2179" s="218"/>
      <c r="FK2179" s="218"/>
      <c r="FL2179" s="218"/>
      <c r="FM2179" s="218"/>
      <c r="FN2179" s="218"/>
      <c r="FO2179" s="218"/>
      <c r="FP2179" s="218"/>
      <c r="FQ2179" s="218"/>
      <c r="FR2179" s="218"/>
      <c r="FS2179" s="218"/>
      <c r="FT2179" s="218"/>
      <c r="FU2179" s="218"/>
      <c r="FV2179" s="218"/>
      <c r="FW2179" s="218"/>
      <c r="FX2179" s="218"/>
      <c r="FY2179" s="218"/>
      <c r="FZ2179" s="218"/>
      <c r="GA2179" s="218"/>
      <c r="GB2179" s="218"/>
      <c r="GC2179" s="218"/>
      <c r="GD2179" s="218"/>
      <c r="GE2179" s="218"/>
      <c r="GF2179" s="218"/>
      <c r="GG2179" s="218"/>
      <c r="GH2179" s="218"/>
      <c r="GI2179" s="218"/>
      <c r="GJ2179" s="218"/>
      <c r="GK2179" s="218"/>
      <c r="GL2179" s="218"/>
      <c r="GM2179" s="218"/>
      <c r="GN2179" s="218"/>
      <c r="GO2179" s="218"/>
      <c r="GP2179" s="218"/>
      <c r="GQ2179" s="218"/>
      <c r="GR2179" s="218"/>
      <c r="GS2179" s="218"/>
      <c r="GT2179" s="218"/>
      <c r="GU2179" s="218"/>
      <c r="GV2179" s="218"/>
      <c r="GW2179" s="218"/>
      <c r="GX2179" s="218"/>
      <c r="GY2179" s="218"/>
      <c r="GZ2179" s="218"/>
      <c r="HA2179" s="218"/>
      <c r="HB2179" s="218"/>
      <c r="HC2179" s="218"/>
      <c r="HD2179" s="218"/>
      <c r="HE2179" s="218"/>
      <c r="HF2179" s="218"/>
      <c r="HG2179" s="218"/>
      <c r="HH2179" s="218"/>
      <c r="HI2179" s="218"/>
      <c r="HJ2179" s="218"/>
      <c r="HK2179" s="218"/>
      <c r="HL2179" s="218"/>
      <c r="HM2179" s="218"/>
      <c r="HN2179" s="218"/>
      <c r="HO2179" s="218"/>
      <c r="HP2179" s="218"/>
      <c r="HQ2179" s="218"/>
      <c r="HR2179" s="218"/>
      <c r="HS2179" s="218"/>
      <c r="HT2179" s="218"/>
      <c r="HU2179" s="218"/>
      <c r="HV2179" s="218"/>
      <c r="HW2179" s="218"/>
      <c r="HX2179" s="218"/>
      <c r="HY2179" s="218"/>
      <c r="HZ2179" s="218"/>
      <c r="IA2179" s="218"/>
      <c r="IB2179" s="218"/>
      <c r="IC2179" s="218"/>
      <c r="ID2179" s="218"/>
      <c r="IE2179" s="218"/>
      <c r="IF2179" s="218"/>
      <c r="IG2179" s="218"/>
      <c r="IH2179" s="218"/>
      <c r="II2179" s="218"/>
      <c r="IJ2179" s="218"/>
      <c r="IK2179" s="218"/>
      <c r="IL2179" s="218"/>
      <c r="IM2179" s="218"/>
      <c r="IN2179" s="218"/>
      <c r="IO2179" s="218"/>
      <c r="IP2179" s="218"/>
      <c r="IQ2179" s="218"/>
      <c r="IR2179" s="218"/>
      <c r="IS2179" s="218"/>
      <c r="IT2179" s="218"/>
      <c r="IU2179" s="218"/>
      <c r="IV2179" s="218"/>
      <c r="IW2179" s="218"/>
      <c r="IX2179" s="218"/>
      <c r="IY2179" s="218"/>
      <c r="IZ2179" s="218"/>
      <c r="JA2179" s="218"/>
      <c r="JB2179" s="218"/>
      <c r="JC2179" s="218"/>
      <c r="JD2179" s="218"/>
      <c r="JE2179" s="218"/>
      <c r="JF2179" s="218"/>
      <c r="JG2179" s="218"/>
      <c r="JH2179" s="218"/>
      <c r="JI2179" s="218"/>
      <c r="JJ2179" s="218"/>
      <c r="JK2179" s="218"/>
      <c r="JL2179" s="218"/>
      <c r="JM2179" s="218"/>
      <c r="JN2179" s="218"/>
      <c r="JO2179" s="218"/>
      <c r="JP2179" s="218"/>
      <c r="JQ2179" s="218"/>
      <c r="JR2179" s="218"/>
      <c r="JS2179" s="218"/>
      <c r="JT2179" s="218"/>
      <c r="JU2179" s="218"/>
      <c r="JV2179" s="218"/>
      <c r="JW2179" s="218"/>
      <c r="JX2179" s="218"/>
      <c r="JY2179" s="218"/>
      <c r="JZ2179" s="218"/>
      <c r="KA2179" s="218"/>
      <c r="KB2179" s="218"/>
      <c r="KC2179" s="218"/>
      <c r="KD2179" s="218"/>
      <c r="KE2179" s="218"/>
      <c r="KF2179" s="218"/>
      <c r="KG2179" s="218"/>
      <c r="KH2179" s="218"/>
      <c r="KI2179" s="218"/>
      <c r="KJ2179" s="218"/>
      <c r="KK2179" s="218"/>
      <c r="KL2179" s="218"/>
      <c r="KM2179" s="218"/>
      <c r="KN2179" s="218"/>
      <c r="KO2179" s="218"/>
      <c r="KP2179" s="218"/>
      <c r="KQ2179" s="218"/>
      <c r="KR2179" s="218"/>
      <c r="KS2179" s="218"/>
      <c r="KT2179" s="218"/>
      <c r="KU2179" s="218"/>
      <c r="KV2179" s="218"/>
      <c r="KW2179" s="218"/>
      <c r="KX2179" s="218"/>
      <c r="KY2179" s="218"/>
      <c r="KZ2179" s="218"/>
      <c r="LA2179" s="218"/>
      <c r="LB2179" s="218"/>
      <c r="LC2179" s="218"/>
      <c r="LD2179" s="218"/>
      <c r="LE2179" s="218"/>
      <c r="LF2179" s="218"/>
      <c r="LG2179" s="218"/>
      <c r="LH2179" s="218"/>
      <c r="LI2179" s="218"/>
      <c r="LJ2179" s="218"/>
      <c r="LK2179" s="218"/>
      <c r="LL2179" s="218"/>
      <c r="LM2179" s="218"/>
      <c r="LN2179" s="218"/>
      <c r="LO2179" s="218"/>
      <c r="LP2179" s="218"/>
      <c r="LQ2179" s="218"/>
      <c r="LR2179" s="218"/>
      <c r="LS2179" s="218"/>
      <c r="LT2179" s="218"/>
      <c r="LU2179" s="218"/>
      <c r="LV2179" s="218"/>
      <c r="LW2179" s="218"/>
      <c r="LX2179" s="218"/>
      <c r="LY2179" s="218"/>
      <c r="LZ2179" s="218"/>
      <c r="MA2179" s="218"/>
      <c r="MB2179" s="218"/>
      <c r="MC2179" s="218"/>
      <c r="MD2179" s="218"/>
      <c r="ME2179" s="218"/>
      <c r="MF2179" s="218"/>
      <c r="MG2179" s="218"/>
      <c r="MH2179" s="218"/>
      <c r="MI2179" s="218"/>
      <c r="MJ2179" s="218"/>
      <c r="MK2179" s="218"/>
      <c r="ML2179" s="218"/>
      <c r="MM2179" s="218"/>
      <c r="MN2179" s="218"/>
      <c r="MO2179" s="218"/>
      <c r="MP2179" s="218"/>
      <c r="MQ2179" s="218"/>
      <c r="MR2179" s="218"/>
      <c r="MS2179" s="218"/>
      <c r="MT2179" s="218"/>
      <c r="MU2179" s="218"/>
      <c r="MV2179" s="218"/>
      <c r="MW2179" s="218"/>
      <c r="MX2179" s="218"/>
      <c r="MY2179" s="218"/>
      <c r="MZ2179" s="218"/>
      <c r="NA2179" s="218"/>
      <c r="NB2179" s="218"/>
      <c r="NC2179" s="218"/>
      <c r="ND2179" s="218"/>
      <c r="NE2179" s="218"/>
      <c r="NF2179" s="218"/>
      <c r="NG2179" s="218"/>
      <c r="NH2179" s="218"/>
      <c r="NI2179" s="218"/>
      <c r="NJ2179" s="218"/>
      <c r="NK2179" s="218"/>
      <c r="NL2179" s="218"/>
      <c r="NM2179" s="218"/>
      <c r="NN2179" s="218"/>
      <c r="NO2179" s="218"/>
      <c r="NP2179" s="218"/>
      <c r="NQ2179" s="218"/>
      <c r="NR2179" s="218"/>
      <c r="NS2179" s="218"/>
      <c r="NT2179" s="218"/>
      <c r="NU2179" s="218"/>
      <c r="NV2179" s="218"/>
      <c r="NW2179" s="218"/>
      <c r="NX2179" s="218"/>
      <c r="NY2179" s="218"/>
      <c r="NZ2179" s="218"/>
      <c r="OA2179" s="218"/>
      <c r="OB2179" s="218"/>
      <c r="OC2179" s="218"/>
      <c r="OD2179" s="218"/>
      <c r="OE2179" s="218"/>
      <c r="OF2179" s="218"/>
      <c r="OG2179" s="218"/>
      <c r="OH2179" s="218"/>
      <c r="OI2179" s="218"/>
      <c r="OJ2179" s="218"/>
      <c r="OK2179" s="218"/>
      <c r="OL2179" s="218"/>
      <c r="OM2179" s="218"/>
      <c r="ON2179" s="218"/>
      <c r="OO2179" s="218"/>
      <c r="OP2179" s="218"/>
      <c r="OQ2179" s="218"/>
      <c r="OR2179" s="218"/>
      <c r="OS2179" s="218"/>
      <c r="OT2179" s="218"/>
      <c r="OU2179" s="218"/>
      <c r="OV2179" s="218"/>
      <c r="OW2179" s="218"/>
      <c r="OX2179" s="218"/>
      <c r="OY2179" s="218"/>
      <c r="OZ2179" s="218"/>
      <c r="PA2179" s="218"/>
      <c r="PB2179" s="218"/>
      <c r="PC2179" s="218"/>
      <c r="PD2179" s="218"/>
      <c r="PE2179" s="218"/>
      <c r="PF2179" s="218"/>
      <c r="PG2179" s="218"/>
      <c r="PH2179" s="218"/>
      <c r="PI2179" s="218"/>
      <c r="PJ2179" s="218"/>
      <c r="PK2179" s="218"/>
      <c r="PL2179" s="218"/>
      <c r="PM2179" s="218"/>
      <c r="PN2179" s="218"/>
      <c r="PO2179" s="218"/>
      <c r="PP2179" s="218"/>
      <c r="PQ2179" s="218"/>
      <c r="PR2179" s="218"/>
      <c r="PS2179" s="218"/>
      <c r="PT2179" s="218"/>
      <c r="PU2179" s="218"/>
      <c r="PV2179" s="218"/>
      <c r="PW2179" s="218"/>
      <c r="PX2179" s="218"/>
      <c r="PY2179" s="218"/>
      <c r="PZ2179" s="218"/>
      <c r="QA2179" s="218"/>
      <c r="QB2179" s="218"/>
      <c r="QC2179" s="218"/>
      <c r="QD2179" s="218"/>
      <c r="QE2179" s="218"/>
      <c r="QF2179" s="218"/>
      <c r="QG2179" s="218"/>
      <c r="QH2179" s="218"/>
      <c r="QI2179" s="218"/>
      <c r="QJ2179" s="218"/>
      <c r="QK2179" s="218"/>
      <c r="QL2179" s="218"/>
      <c r="QM2179" s="218"/>
      <c r="QN2179" s="218"/>
      <c r="QO2179" s="218"/>
      <c r="QP2179" s="218"/>
      <c r="QQ2179" s="218"/>
      <c r="QR2179" s="218"/>
      <c r="QS2179" s="218"/>
      <c r="QT2179" s="218"/>
      <c r="QU2179" s="218"/>
      <c r="QV2179" s="218"/>
      <c r="QW2179" s="218"/>
      <c r="QX2179" s="218"/>
      <c r="QY2179" s="218"/>
      <c r="QZ2179" s="218"/>
      <c r="RA2179" s="218"/>
      <c r="RB2179" s="218"/>
      <c r="RC2179" s="218"/>
      <c r="RD2179" s="218"/>
      <c r="RE2179" s="218"/>
      <c r="RF2179" s="218"/>
      <c r="RG2179" s="218"/>
      <c r="RH2179" s="218"/>
      <c r="RI2179" s="218"/>
      <c r="RJ2179" s="218"/>
      <c r="RK2179" s="218"/>
      <c r="RL2179" s="218"/>
      <c r="RM2179" s="218"/>
      <c r="RN2179" s="218"/>
      <c r="RO2179" s="218"/>
      <c r="RP2179" s="218"/>
      <c r="RQ2179" s="218"/>
      <c r="RR2179" s="218"/>
      <c r="RS2179" s="218"/>
      <c r="RT2179" s="218"/>
      <c r="RU2179" s="218"/>
      <c r="RV2179" s="218"/>
      <c r="RW2179" s="218"/>
      <c r="RX2179" s="218"/>
      <c r="RY2179" s="218"/>
      <c r="RZ2179" s="218"/>
      <c r="SA2179" s="218"/>
      <c r="SB2179" s="218"/>
      <c r="SC2179" s="218"/>
      <c r="SD2179" s="218"/>
      <c r="SE2179" s="218"/>
      <c r="SF2179" s="218"/>
      <c r="SG2179" s="218"/>
      <c r="SH2179" s="218"/>
      <c r="SI2179" s="218"/>
      <c r="SJ2179" s="218"/>
      <c r="SK2179" s="218"/>
      <c r="SL2179" s="218"/>
      <c r="SM2179" s="218"/>
      <c r="SN2179" s="218"/>
      <c r="SO2179" s="218"/>
      <c r="SP2179" s="218"/>
      <c r="SQ2179" s="218"/>
      <c r="SR2179" s="218"/>
      <c r="SS2179" s="218"/>
      <c r="ST2179" s="218"/>
      <c r="SU2179" s="218"/>
      <c r="SV2179" s="218"/>
      <c r="SW2179" s="218"/>
      <c r="SX2179" s="218"/>
      <c r="SY2179" s="218"/>
      <c r="SZ2179" s="218"/>
      <c r="TA2179" s="218"/>
      <c r="TB2179" s="218"/>
      <c r="TC2179" s="218"/>
      <c r="TD2179" s="218"/>
      <c r="TE2179" s="218"/>
      <c r="TF2179" s="218"/>
      <c r="TG2179" s="218"/>
      <c r="TH2179" s="218"/>
      <c r="TI2179" s="218"/>
      <c r="TJ2179" s="218"/>
      <c r="TK2179" s="218"/>
      <c r="TL2179" s="218"/>
      <c r="TM2179" s="218"/>
      <c r="TN2179" s="218"/>
      <c r="TO2179" s="218"/>
      <c r="TP2179" s="218"/>
      <c r="TQ2179" s="218"/>
      <c r="TR2179" s="218"/>
      <c r="TS2179" s="218"/>
      <c r="TT2179" s="218"/>
      <c r="TU2179" s="218"/>
      <c r="TV2179" s="218"/>
      <c r="TW2179" s="218"/>
      <c r="TX2179" s="218"/>
      <c r="TY2179" s="218"/>
      <c r="TZ2179" s="218"/>
      <c r="UA2179" s="218"/>
      <c r="UB2179" s="218"/>
      <c r="UC2179" s="218"/>
      <c r="UD2179" s="218"/>
      <c r="UE2179" s="218"/>
      <c r="UF2179" s="218"/>
      <c r="UG2179" s="218"/>
      <c r="UH2179" s="218"/>
      <c r="UI2179" s="218"/>
      <c r="UJ2179" s="218"/>
      <c r="UK2179" s="218"/>
      <c r="UL2179" s="218"/>
      <c r="UM2179" s="218"/>
      <c r="UN2179" s="218"/>
      <c r="UO2179" s="218"/>
      <c r="UP2179" s="218"/>
      <c r="UQ2179" s="218"/>
      <c r="UR2179" s="218"/>
      <c r="US2179" s="218"/>
      <c r="UT2179" s="218"/>
      <c r="UU2179" s="218"/>
      <c r="UV2179" s="218"/>
      <c r="UW2179" s="218"/>
      <c r="UX2179" s="218"/>
      <c r="UY2179" s="218"/>
      <c r="UZ2179" s="218"/>
      <c r="VA2179" s="218"/>
      <c r="VB2179" s="218"/>
      <c r="VC2179" s="218"/>
      <c r="VD2179" s="218"/>
      <c r="VE2179" s="218"/>
      <c r="VF2179" s="218"/>
      <c r="VG2179" s="218"/>
      <c r="VH2179" s="218"/>
      <c r="VI2179" s="218"/>
      <c r="VJ2179" s="218"/>
      <c r="VK2179" s="218"/>
      <c r="VL2179" s="218"/>
      <c r="VM2179" s="218"/>
      <c r="VN2179" s="218"/>
      <c r="VO2179" s="218"/>
      <c r="VP2179" s="218"/>
      <c r="VQ2179" s="218"/>
      <c r="VR2179" s="218"/>
      <c r="VS2179" s="218"/>
      <c r="VT2179" s="218"/>
      <c r="VU2179" s="218"/>
      <c r="VV2179" s="218"/>
      <c r="VW2179" s="218"/>
      <c r="VX2179" s="218"/>
      <c r="VY2179" s="218"/>
      <c r="VZ2179" s="218"/>
      <c r="WA2179" s="218"/>
      <c r="WB2179" s="218"/>
      <c r="WC2179" s="218"/>
      <c r="WD2179" s="218"/>
      <c r="WE2179" s="218"/>
      <c r="WF2179" s="218"/>
      <c r="WG2179" s="218"/>
      <c r="WH2179" s="218"/>
      <c r="WI2179" s="218"/>
      <c r="WJ2179" s="218"/>
      <c r="WK2179" s="218"/>
      <c r="WL2179" s="218"/>
      <c r="WM2179" s="218"/>
      <c r="WN2179" s="218"/>
      <c r="WO2179" s="218"/>
      <c r="WP2179" s="218"/>
      <c r="WQ2179" s="218"/>
      <c r="WR2179" s="218"/>
      <c r="WS2179" s="218"/>
      <c r="WT2179" s="218"/>
      <c r="WU2179" s="218"/>
      <c r="WV2179" s="218"/>
      <c r="WW2179" s="218"/>
      <c r="WX2179" s="218"/>
      <c r="WY2179" s="218"/>
      <c r="WZ2179" s="218"/>
      <c r="XA2179" s="218"/>
      <c r="XB2179" s="218"/>
      <c r="XC2179" s="218"/>
      <c r="XD2179" s="218"/>
      <c r="XE2179" s="218"/>
      <c r="XF2179" s="218"/>
      <c r="XG2179" s="218"/>
      <c r="XH2179" s="218"/>
      <c r="XI2179" s="218"/>
      <c r="XJ2179" s="218"/>
      <c r="XK2179" s="218"/>
      <c r="XL2179" s="218"/>
      <c r="XM2179" s="218"/>
      <c r="XN2179" s="218"/>
      <c r="XO2179" s="218"/>
      <c r="XP2179" s="218"/>
      <c r="XQ2179" s="218"/>
      <c r="XR2179" s="218"/>
      <c r="XS2179" s="218"/>
      <c r="XT2179" s="218"/>
      <c r="XU2179" s="218"/>
      <c r="XV2179" s="218"/>
      <c r="XW2179" s="218"/>
      <c r="XX2179" s="218"/>
      <c r="XY2179" s="218"/>
      <c r="XZ2179" s="218"/>
      <c r="YA2179" s="218"/>
      <c r="YB2179" s="218"/>
      <c r="YC2179" s="218"/>
      <c r="YD2179" s="218"/>
      <c r="YE2179" s="218"/>
      <c r="YF2179" s="218"/>
      <c r="YG2179" s="218"/>
      <c r="YH2179" s="218"/>
      <c r="YI2179" s="218"/>
      <c r="YJ2179" s="218"/>
      <c r="YK2179" s="218"/>
      <c r="YL2179" s="218"/>
      <c r="YM2179" s="218"/>
      <c r="YN2179" s="218"/>
      <c r="YO2179" s="218"/>
      <c r="YP2179" s="218"/>
      <c r="YQ2179" s="218"/>
      <c r="YR2179" s="218"/>
      <c r="YS2179" s="218"/>
      <c r="YT2179" s="218"/>
      <c r="YU2179" s="218"/>
      <c r="YV2179" s="218"/>
      <c r="YW2179" s="218"/>
      <c r="YX2179" s="218"/>
      <c r="YY2179" s="218"/>
      <c r="YZ2179" s="218"/>
      <c r="ZA2179" s="218"/>
      <c r="ZB2179" s="218"/>
      <c r="ZC2179" s="218"/>
      <c r="ZD2179" s="218"/>
      <c r="ZE2179" s="218"/>
      <c r="ZF2179" s="218"/>
      <c r="ZG2179" s="218"/>
      <c r="ZH2179" s="218"/>
      <c r="ZI2179" s="218"/>
      <c r="ZJ2179" s="218"/>
      <c r="ZK2179" s="218"/>
      <c r="ZL2179" s="218"/>
      <c r="ZM2179" s="218"/>
      <c r="ZN2179" s="218"/>
      <c r="ZO2179" s="218"/>
      <c r="ZP2179" s="218"/>
      <c r="ZQ2179" s="218"/>
      <c r="ZR2179" s="218"/>
      <c r="ZS2179" s="218"/>
      <c r="ZT2179" s="218"/>
      <c r="ZU2179" s="218"/>
      <c r="ZV2179" s="218"/>
      <c r="ZW2179" s="218"/>
      <c r="ZX2179" s="218"/>
      <c r="ZY2179" s="218"/>
      <c r="ZZ2179" s="218"/>
      <c r="AAA2179" s="218"/>
      <c r="AAB2179" s="218"/>
      <c r="AAC2179" s="218"/>
      <c r="AAD2179" s="218"/>
      <c r="AAE2179" s="218"/>
      <c r="AAF2179" s="218"/>
      <c r="AAG2179" s="218"/>
      <c r="AAH2179" s="218"/>
      <c r="AAI2179" s="218"/>
      <c r="AAJ2179" s="218"/>
      <c r="AAK2179" s="218"/>
      <c r="AAL2179" s="218"/>
      <c r="AAM2179" s="218"/>
      <c r="AAN2179" s="218"/>
      <c r="AAO2179" s="218"/>
      <c r="AAP2179" s="218"/>
      <c r="AAQ2179" s="218"/>
      <c r="AAR2179" s="218"/>
      <c r="AAS2179" s="218"/>
      <c r="AAT2179" s="218"/>
      <c r="AAU2179" s="218"/>
      <c r="AAV2179" s="218"/>
      <c r="AAW2179" s="218"/>
      <c r="AAX2179" s="218"/>
      <c r="AAY2179" s="218"/>
      <c r="AAZ2179" s="218"/>
      <c r="ABA2179" s="218"/>
      <c r="ABB2179" s="218"/>
      <c r="ABC2179" s="218"/>
      <c r="ABD2179" s="218"/>
      <c r="ABE2179" s="218"/>
      <c r="ABF2179" s="218"/>
      <c r="ABG2179" s="218"/>
      <c r="ABH2179" s="218"/>
      <c r="ABI2179" s="218"/>
      <c r="ABJ2179" s="218"/>
      <c r="ABK2179" s="218"/>
      <c r="ABL2179" s="218"/>
      <c r="ABM2179" s="218"/>
      <c r="ABN2179" s="218"/>
      <c r="ABO2179" s="218"/>
      <c r="ABP2179" s="218"/>
      <c r="ABQ2179" s="218"/>
      <c r="ABR2179" s="218"/>
      <c r="ABS2179" s="218"/>
      <c r="ABT2179" s="218"/>
      <c r="ABU2179" s="218"/>
      <c r="ABV2179" s="218"/>
      <c r="ABW2179" s="218"/>
      <c r="ABX2179" s="218"/>
      <c r="ABY2179" s="218"/>
      <c r="ABZ2179" s="218"/>
      <c r="ACA2179" s="218"/>
      <c r="ACB2179" s="218"/>
      <c r="ACC2179" s="218"/>
      <c r="ACD2179" s="218"/>
      <c r="ACE2179" s="218"/>
      <c r="ACF2179" s="218"/>
      <c r="ACG2179" s="218"/>
      <c r="ACH2179" s="218"/>
      <c r="ACI2179" s="218"/>
      <c r="ACJ2179" s="218"/>
      <c r="ACK2179" s="218"/>
      <c r="ACL2179" s="218"/>
      <c r="ACM2179" s="218"/>
      <c r="ACN2179" s="218"/>
      <c r="ACO2179" s="218"/>
      <c r="ACP2179" s="218"/>
      <c r="ACQ2179" s="218"/>
      <c r="ACR2179" s="218"/>
      <c r="ACS2179" s="218"/>
      <c r="ACT2179" s="218"/>
      <c r="ACU2179" s="218"/>
      <c r="ACV2179" s="218"/>
      <c r="ACW2179" s="218"/>
      <c r="ACX2179" s="218"/>
      <c r="ACY2179" s="218"/>
      <c r="ACZ2179" s="218"/>
      <c r="ADA2179" s="218"/>
      <c r="ADB2179" s="218"/>
      <c r="ADC2179" s="218"/>
      <c r="ADD2179" s="218"/>
      <c r="ADE2179" s="218"/>
      <c r="ADF2179" s="218"/>
      <c r="ADG2179" s="218"/>
      <c r="ADH2179" s="218"/>
      <c r="ADI2179" s="218"/>
      <c r="ADJ2179" s="218"/>
      <c r="ADK2179" s="218"/>
      <c r="ADL2179" s="218"/>
      <c r="ADM2179" s="218"/>
      <c r="ADN2179" s="218"/>
      <c r="ADO2179" s="218"/>
      <c r="ADP2179" s="218"/>
      <c r="ADQ2179" s="218"/>
      <c r="ADR2179" s="218"/>
      <c r="ADS2179" s="218"/>
      <c r="ADT2179" s="218"/>
      <c r="ADU2179" s="218"/>
      <c r="ADV2179" s="218"/>
      <c r="ADW2179" s="218"/>
      <c r="ADX2179" s="218"/>
      <c r="ADY2179" s="218"/>
      <c r="ADZ2179" s="218"/>
      <c r="AEA2179" s="218"/>
      <c r="AEB2179" s="218"/>
      <c r="AEC2179" s="218"/>
      <c r="AED2179" s="218"/>
      <c r="AEE2179" s="218"/>
      <c r="AEF2179" s="218"/>
      <c r="AEG2179" s="218"/>
      <c r="AEH2179" s="218"/>
      <c r="AEI2179" s="218"/>
      <c r="AEJ2179" s="218"/>
      <c r="AEK2179" s="218"/>
      <c r="AEL2179" s="218"/>
      <c r="AEM2179" s="218"/>
      <c r="AEN2179" s="218"/>
      <c r="AEO2179" s="218"/>
      <c r="AEP2179" s="218"/>
      <c r="AEQ2179" s="218"/>
      <c r="AER2179" s="218"/>
      <c r="AES2179" s="218"/>
      <c r="AET2179" s="218"/>
      <c r="AEU2179" s="218"/>
      <c r="AEV2179" s="218"/>
      <c r="AEW2179" s="218"/>
      <c r="AEX2179" s="218"/>
      <c r="AEY2179" s="218"/>
      <c r="AEZ2179" s="218"/>
      <c r="AFA2179" s="218"/>
      <c r="AFB2179" s="218"/>
      <c r="AFC2179" s="218"/>
      <c r="AFD2179" s="218"/>
      <c r="AFE2179" s="218"/>
      <c r="AFF2179" s="218"/>
      <c r="AFG2179" s="218"/>
      <c r="AFH2179" s="218"/>
      <c r="AFI2179" s="218"/>
      <c r="AFJ2179" s="218"/>
      <c r="AFK2179" s="218"/>
      <c r="AFL2179" s="218"/>
      <c r="AFM2179" s="218"/>
      <c r="AFN2179" s="218"/>
      <c r="AFO2179" s="218"/>
      <c r="AFP2179" s="218"/>
      <c r="AFQ2179" s="218"/>
      <c r="AFR2179" s="218"/>
      <c r="AFS2179" s="218"/>
      <c r="AFT2179" s="218"/>
      <c r="AFU2179" s="218"/>
      <c r="AFV2179" s="218"/>
      <c r="AFW2179" s="218"/>
      <c r="AFX2179" s="218"/>
      <c r="AFY2179" s="218"/>
      <c r="AFZ2179" s="218"/>
      <c r="AGA2179" s="218"/>
      <c r="AGB2179" s="218"/>
      <c r="AGC2179" s="218"/>
      <c r="AGD2179" s="218"/>
      <c r="AGE2179" s="218"/>
      <c r="AGF2179" s="218"/>
      <c r="AGG2179" s="218"/>
      <c r="AGH2179" s="218"/>
      <c r="AGI2179" s="218"/>
      <c r="AGJ2179" s="218"/>
      <c r="AGK2179" s="218"/>
      <c r="AGL2179" s="218"/>
      <c r="AGM2179" s="218"/>
      <c r="AGN2179" s="218"/>
      <c r="AGO2179" s="218"/>
      <c r="AGP2179" s="218"/>
      <c r="AGQ2179" s="218"/>
      <c r="AGR2179" s="218"/>
      <c r="AGS2179" s="218"/>
      <c r="AGT2179" s="218"/>
      <c r="AGU2179" s="218"/>
      <c r="AGV2179" s="218"/>
      <c r="AGW2179" s="218"/>
      <c r="AGX2179" s="218"/>
      <c r="AGY2179" s="218"/>
      <c r="AGZ2179" s="218"/>
      <c r="AHA2179" s="218"/>
      <c r="AHB2179" s="218"/>
      <c r="AHC2179" s="218"/>
      <c r="AHD2179" s="218"/>
      <c r="AHE2179" s="218"/>
      <c r="AHF2179" s="218"/>
      <c r="AHG2179" s="218"/>
      <c r="AHH2179" s="218"/>
      <c r="AHI2179" s="218"/>
      <c r="AHJ2179" s="218"/>
      <c r="AHK2179" s="218"/>
      <c r="AHL2179" s="218"/>
      <c r="AHM2179" s="218"/>
      <c r="AHN2179" s="218"/>
      <c r="AHO2179" s="218"/>
      <c r="AHP2179" s="218"/>
      <c r="AHQ2179" s="218"/>
      <c r="AHR2179" s="218"/>
      <c r="AHS2179" s="218"/>
      <c r="AHT2179" s="218"/>
      <c r="AHU2179" s="218"/>
      <c r="AHV2179" s="218"/>
      <c r="AHW2179" s="218"/>
      <c r="AHX2179" s="218"/>
      <c r="AHY2179" s="218"/>
      <c r="AHZ2179" s="218"/>
      <c r="AIA2179" s="218"/>
      <c r="AIB2179" s="218"/>
      <c r="AIC2179" s="218"/>
      <c r="AID2179" s="218"/>
      <c r="AIE2179" s="218"/>
      <c r="AIF2179" s="218"/>
      <c r="AIG2179" s="218"/>
      <c r="AIH2179" s="218"/>
      <c r="AII2179" s="218"/>
      <c r="AIJ2179" s="218"/>
      <c r="AIK2179" s="218"/>
      <c r="AIL2179" s="218"/>
      <c r="AIM2179" s="218"/>
      <c r="AIN2179" s="218"/>
      <c r="AIO2179" s="218"/>
      <c r="AIP2179" s="218"/>
      <c r="AIQ2179" s="218"/>
      <c r="AIR2179" s="218"/>
      <c r="AIS2179" s="218"/>
      <c r="AIT2179" s="218"/>
      <c r="AIU2179" s="218"/>
      <c r="AIV2179" s="218"/>
      <c r="AIW2179" s="218"/>
      <c r="AIX2179" s="218"/>
      <c r="AIY2179" s="218"/>
      <c r="AIZ2179" s="218"/>
      <c r="AJA2179" s="218"/>
      <c r="AJB2179" s="218"/>
      <c r="AJC2179" s="218"/>
      <c r="AJD2179" s="218"/>
      <c r="AJE2179" s="218"/>
      <c r="AJF2179" s="218"/>
      <c r="AJG2179" s="218"/>
      <c r="AJH2179" s="218"/>
      <c r="AJI2179" s="218"/>
      <c r="AJJ2179" s="218"/>
      <c r="AJK2179" s="218"/>
      <c r="AJL2179" s="218"/>
      <c r="AJM2179" s="218"/>
      <c r="AJN2179" s="218"/>
      <c r="AJO2179" s="218"/>
      <c r="AJP2179" s="218"/>
      <c r="AJQ2179" s="218"/>
      <c r="AJR2179" s="218"/>
      <c r="AJS2179" s="218"/>
      <c r="AJT2179" s="218"/>
      <c r="AJU2179" s="218"/>
      <c r="AJV2179" s="218"/>
      <c r="AJW2179" s="218"/>
      <c r="AJX2179" s="218"/>
      <c r="AJY2179" s="218"/>
      <c r="AJZ2179" s="218"/>
      <c r="AKA2179" s="218"/>
      <c r="AKB2179" s="218"/>
      <c r="AKC2179" s="218"/>
      <c r="AKD2179" s="218"/>
      <c r="AKE2179" s="218"/>
      <c r="AKF2179" s="218"/>
      <c r="AKG2179" s="218"/>
      <c r="AKH2179" s="218"/>
      <c r="AKI2179" s="218"/>
      <c r="AKJ2179" s="218"/>
      <c r="AKK2179" s="218"/>
      <c r="AKL2179" s="218"/>
      <c r="AKM2179" s="218"/>
      <c r="AKN2179" s="218"/>
      <c r="AKO2179" s="218"/>
      <c r="AKP2179" s="218"/>
      <c r="AKQ2179" s="218"/>
      <c r="AKR2179" s="218"/>
      <c r="AKS2179" s="218"/>
      <c r="AKT2179" s="218"/>
      <c r="AKU2179" s="218"/>
      <c r="AKV2179" s="218"/>
      <c r="AKW2179" s="218"/>
      <c r="AKX2179" s="218"/>
      <c r="AKY2179" s="218"/>
      <c r="AKZ2179" s="218"/>
      <c r="ALA2179" s="218"/>
      <c r="ALB2179" s="218"/>
      <c r="ALC2179" s="218"/>
      <c r="ALD2179" s="218"/>
      <c r="ALE2179" s="218"/>
      <c r="ALF2179" s="218"/>
      <c r="ALG2179" s="218"/>
      <c r="ALH2179" s="218"/>
      <c r="ALI2179" s="218"/>
      <c r="ALJ2179" s="218"/>
      <c r="ALK2179" s="218"/>
      <c r="ALL2179" s="218"/>
      <c r="ALM2179" s="218"/>
      <c r="ALN2179" s="218"/>
      <c r="ALO2179" s="218"/>
      <c r="ALP2179" s="218"/>
      <c r="ALQ2179" s="218"/>
      <c r="ALR2179" s="218"/>
      <c r="ALS2179" s="218"/>
      <c r="ALT2179" s="218"/>
      <c r="ALU2179" s="218"/>
      <c r="ALV2179" s="218"/>
      <c r="ALW2179" s="218"/>
      <c r="ALX2179" s="218"/>
      <c r="ALY2179" s="218"/>
      <c r="ALZ2179" s="218"/>
      <c r="AMA2179" s="218"/>
      <c r="AMB2179" s="218"/>
      <c r="AMC2179" s="218"/>
      <c r="AMD2179" s="218"/>
      <c r="AME2179" s="218"/>
      <c r="AMF2179" s="218"/>
      <c r="AMG2179" s="218"/>
      <c r="AMH2179" s="218"/>
      <c r="AMI2179" s="218"/>
      <c r="AMJ2179" s="218"/>
      <c r="AMK2179" s="218"/>
      <c r="AML2179" s="218"/>
      <c r="AMM2179" s="218"/>
      <c r="AMN2179" s="218"/>
      <c r="AMO2179" s="218"/>
      <c r="AMP2179" s="218"/>
      <c r="AMQ2179" s="218"/>
      <c r="AMR2179" s="218"/>
      <c r="AMS2179" s="218"/>
      <c r="AMT2179" s="218"/>
      <c r="AMU2179" s="218"/>
      <c r="AMV2179" s="218"/>
      <c r="AMW2179" s="218"/>
      <c r="AMX2179" s="218"/>
      <c r="AMY2179" s="218"/>
      <c r="AMZ2179" s="218"/>
      <c r="ANA2179" s="218"/>
      <c r="ANB2179" s="218"/>
      <c r="ANC2179" s="218"/>
      <c r="AND2179" s="218"/>
      <c r="ANE2179" s="218"/>
      <c r="ANF2179" s="218"/>
      <c r="ANG2179" s="218"/>
      <c r="ANH2179" s="218"/>
      <c r="ANI2179" s="218"/>
      <c r="ANJ2179" s="218"/>
      <c r="ANK2179" s="218"/>
      <c r="ANL2179" s="218"/>
      <c r="ANM2179" s="218"/>
      <c r="ANN2179" s="218"/>
      <c r="ANO2179" s="218"/>
      <c r="ANP2179" s="218"/>
      <c r="ANQ2179" s="218"/>
      <c r="ANR2179" s="218"/>
      <c r="ANS2179" s="218"/>
      <c r="ANT2179" s="218"/>
      <c r="ANU2179" s="218"/>
      <c r="ANV2179" s="218"/>
      <c r="ANW2179" s="218"/>
      <c r="ANX2179" s="218"/>
      <c r="ANY2179" s="218"/>
      <c r="ANZ2179" s="218"/>
      <c r="AOA2179" s="218"/>
      <c r="AOB2179" s="218"/>
      <c r="AOC2179" s="218"/>
      <c r="AOD2179" s="218"/>
      <c r="AOE2179" s="218"/>
      <c r="AOF2179" s="218"/>
      <c r="AOG2179" s="218"/>
      <c r="AOH2179" s="218"/>
      <c r="AOI2179" s="218"/>
      <c r="AOJ2179" s="218"/>
      <c r="AOK2179" s="218"/>
      <c r="AOL2179" s="218"/>
      <c r="AOM2179" s="218"/>
      <c r="AON2179" s="218"/>
      <c r="AOO2179" s="218"/>
      <c r="AOP2179" s="218"/>
      <c r="AOQ2179" s="218"/>
      <c r="AOR2179" s="218"/>
      <c r="AOS2179" s="218"/>
      <c r="AOT2179" s="218"/>
      <c r="AOU2179" s="218"/>
      <c r="AOV2179" s="218"/>
      <c r="AOW2179" s="218"/>
      <c r="AOX2179" s="218"/>
      <c r="AOY2179" s="218"/>
      <c r="AOZ2179" s="218"/>
      <c r="APA2179" s="218"/>
      <c r="APB2179" s="218"/>
      <c r="APC2179" s="218"/>
      <c r="APD2179" s="218"/>
      <c r="APE2179" s="218"/>
      <c r="APF2179" s="218"/>
      <c r="APG2179" s="218"/>
      <c r="APH2179" s="218"/>
      <c r="API2179" s="218"/>
      <c r="APJ2179" s="218"/>
      <c r="APK2179" s="218"/>
      <c r="APL2179" s="218"/>
      <c r="APM2179" s="218"/>
      <c r="APN2179" s="218"/>
      <c r="APO2179" s="218"/>
      <c r="APP2179" s="218"/>
      <c r="APQ2179" s="218"/>
      <c r="APR2179" s="218"/>
      <c r="APS2179" s="218"/>
      <c r="APT2179" s="218"/>
      <c r="APU2179" s="218"/>
      <c r="APV2179" s="218"/>
      <c r="APW2179" s="218"/>
      <c r="APX2179" s="218"/>
      <c r="APY2179" s="218"/>
      <c r="APZ2179" s="218"/>
      <c r="AQA2179" s="218"/>
      <c r="AQB2179" s="218"/>
      <c r="AQC2179" s="218"/>
      <c r="AQD2179" s="218"/>
      <c r="AQE2179" s="218"/>
      <c r="AQF2179" s="218"/>
      <c r="AQG2179" s="218"/>
      <c r="AQH2179" s="218"/>
      <c r="AQI2179" s="218"/>
      <c r="AQJ2179" s="218"/>
      <c r="AQK2179" s="218"/>
      <c r="AQL2179" s="218"/>
      <c r="AQM2179" s="218"/>
      <c r="AQN2179" s="218"/>
      <c r="AQO2179" s="218"/>
      <c r="AQP2179" s="218"/>
      <c r="AQQ2179" s="218"/>
      <c r="AQR2179" s="218"/>
      <c r="AQS2179" s="218"/>
      <c r="AQT2179" s="218"/>
      <c r="AQU2179" s="218"/>
      <c r="AQV2179" s="218"/>
      <c r="AQW2179" s="218"/>
      <c r="AQX2179" s="218"/>
      <c r="AQY2179" s="218"/>
      <c r="AQZ2179" s="218"/>
      <c r="ARA2179" s="218"/>
      <c r="ARB2179" s="218"/>
      <c r="ARC2179" s="218"/>
      <c r="ARD2179" s="218"/>
      <c r="ARE2179" s="218"/>
      <c r="ARF2179" s="218"/>
      <c r="ARG2179" s="218"/>
      <c r="ARH2179" s="218"/>
      <c r="ARI2179" s="218"/>
      <c r="ARJ2179" s="218"/>
      <c r="ARK2179" s="218"/>
      <c r="ARL2179" s="218"/>
      <c r="ARM2179" s="218"/>
      <c r="ARN2179" s="218"/>
      <c r="ARO2179" s="218"/>
      <c r="ARP2179" s="218"/>
      <c r="ARQ2179" s="218"/>
      <c r="ARR2179" s="218"/>
      <c r="ARS2179" s="218"/>
      <c r="ART2179" s="218"/>
      <c r="ARU2179" s="218"/>
      <c r="ARV2179" s="218"/>
      <c r="ARW2179" s="218"/>
      <c r="ARX2179" s="218"/>
      <c r="ARY2179" s="218"/>
      <c r="ARZ2179" s="218"/>
      <c r="ASA2179" s="218"/>
      <c r="ASB2179" s="218"/>
      <c r="ASC2179" s="218"/>
      <c r="ASD2179" s="218"/>
      <c r="ASE2179" s="218"/>
      <c r="ASF2179" s="218"/>
      <c r="ASG2179" s="218"/>
      <c r="ASH2179" s="218"/>
      <c r="ASI2179" s="218"/>
      <c r="ASJ2179" s="218"/>
      <c r="ASK2179" s="218"/>
      <c r="ASL2179" s="218"/>
      <c r="ASM2179" s="218"/>
      <c r="ASN2179" s="218"/>
      <c r="ASO2179" s="218"/>
      <c r="ASP2179" s="218"/>
      <c r="ASQ2179" s="218"/>
      <c r="ASR2179" s="218"/>
      <c r="ASS2179" s="218"/>
      <c r="AST2179" s="218"/>
      <c r="ASU2179" s="218"/>
      <c r="ASV2179" s="218"/>
      <c r="ASW2179" s="218"/>
      <c r="ASX2179" s="218"/>
      <c r="ASY2179" s="218"/>
      <c r="ASZ2179" s="218"/>
      <c r="ATA2179" s="218"/>
      <c r="ATB2179" s="218"/>
      <c r="ATC2179" s="218"/>
      <c r="ATD2179" s="218"/>
      <c r="ATE2179" s="218"/>
      <c r="ATF2179" s="218"/>
      <c r="ATG2179" s="218"/>
      <c r="ATH2179" s="218"/>
      <c r="ATI2179" s="218"/>
      <c r="ATJ2179" s="218"/>
      <c r="ATK2179" s="218"/>
      <c r="ATL2179" s="218"/>
      <c r="ATM2179" s="218"/>
      <c r="ATN2179" s="218"/>
      <c r="ATO2179" s="218"/>
      <c r="ATP2179" s="218"/>
      <c r="ATQ2179" s="218"/>
      <c r="ATR2179" s="218"/>
      <c r="ATS2179" s="218"/>
      <c r="ATT2179" s="218"/>
      <c r="ATU2179" s="218"/>
      <c r="ATV2179" s="218"/>
      <c r="ATW2179" s="218"/>
      <c r="ATX2179" s="218"/>
      <c r="ATY2179" s="218"/>
      <c r="ATZ2179" s="218"/>
      <c r="AUA2179" s="218"/>
      <c r="AUB2179" s="218"/>
      <c r="AUC2179" s="218"/>
      <c r="AUD2179" s="218"/>
      <c r="AUE2179" s="218"/>
      <c r="AUF2179" s="218"/>
      <c r="AUG2179" s="218"/>
      <c r="AUH2179" s="218"/>
      <c r="AUI2179" s="218"/>
      <c r="AUJ2179" s="218"/>
      <c r="AUK2179" s="218"/>
      <c r="AUL2179" s="218"/>
      <c r="AUM2179" s="218"/>
      <c r="AUN2179" s="218"/>
      <c r="AUO2179" s="218"/>
      <c r="AUP2179" s="218"/>
      <c r="AUQ2179" s="218"/>
      <c r="AUR2179" s="218"/>
      <c r="AUS2179" s="218"/>
      <c r="AUT2179" s="218"/>
      <c r="AUU2179" s="218"/>
      <c r="AUV2179" s="218"/>
      <c r="AUW2179" s="218"/>
      <c r="AUX2179" s="218"/>
      <c r="AUY2179" s="218"/>
      <c r="AUZ2179" s="218"/>
      <c r="AVA2179" s="218"/>
      <c r="AVB2179" s="218"/>
      <c r="AVC2179" s="218"/>
      <c r="AVD2179" s="218"/>
      <c r="AVE2179" s="218"/>
      <c r="AVF2179" s="218"/>
      <c r="AVG2179" s="218"/>
      <c r="AVH2179" s="218"/>
      <c r="AVI2179" s="218"/>
      <c r="AVJ2179" s="218"/>
      <c r="AVK2179" s="218"/>
      <c r="AVL2179" s="218"/>
      <c r="AVM2179" s="218"/>
      <c r="AVN2179" s="218"/>
      <c r="AVO2179" s="218"/>
      <c r="AVP2179" s="218"/>
      <c r="AVQ2179" s="218"/>
      <c r="AVR2179" s="218"/>
      <c r="AVS2179" s="218"/>
      <c r="AVT2179" s="218"/>
      <c r="AVU2179" s="218"/>
      <c r="AVV2179" s="218"/>
      <c r="AVW2179" s="218"/>
      <c r="AVX2179" s="218"/>
      <c r="AVY2179" s="218"/>
      <c r="AVZ2179" s="218"/>
      <c r="AWA2179" s="218"/>
      <c r="AWB2179" s="218"/>
      <c r="AWC2179" s="218"/>
      <c r="AWD2179" s="218"/>
      <c r="AWE2179" s="218"/>
      <c r="AWF2179" s="218"/>
      <c r="AWG2179" s="218"/>
      <c r="AWH2179" s="218"/>
      <c r="AWI2179" s="218"/>
      <c r="AWJ2179" s="218"/>
      <c r="AWK2179" s="218"/>
      <c r="AWL2179" s="218"/>
      <c r="AWM2179" s="218"/>
      <c r="AWN2179" s="218"/>
      <c r="AWO2179" s="218"/>
      <c r="AWP2179" s="218"/>
      <c r="AWQ2179" s="218"/>
      <c r="AWR2179" s="218"/>
      <c r="AWS2179" s="218"/>
      <c r="AWT2179" s="218"/>
      <c r="AWU2179" s="218"/>
      <c r="AWV2179" s="218"/>
      <c r="AWW2179" s="218"/>
      <c r="AWX2179" s="218"/>
      <c r="AWY2179" s="218"/>
      <c r="AWZ2179" s="218"/>
      <c r="AXA2179" s="218"/>
      <c r="AXB2179" s="218"/>
      <c r="AXC2179" s="218"/>
      <c r="AXD2179" s="218"/>
      <c r="AXE2179" s="218"/>
      <c r="AXF2179" s="218"/>
      <c r="AXG2179" s="218"/>
      <c r="AXH2179" s="218"/>
      <c r="AXI2179" s="218"/>
      <c r="AXJ2179" s="218"/>
      <c r="AXK2179" s="218"/>
      <c r="AXL2179" s="218"/>
      <c r="AXM2179" s="218"/>
      <c r="AXN2179" s="218"/>
      <c r="AXO2179" s="218"/>
      <c r="AXP2179" s="218"/>
      <c r="AXQ2179" s="218"/>
      <c r="AXR2179" s="218"/>
      <c r="AXS2179" s="218"/>
      <c r="AXT2179" s="218"/>
      <c r="AXU2179" s="218"/>
      <c r="AXV2179" s="218"/>
      <c r="AXW2179" s="218"/>
      <c r="AXX2179" s="218"/>
      <c r="AXY2179" s="218"/>
      <c r="AXZ2179" s="218"/>
      <c r="AYA2179" s="218"/>
      <c r="AYB2179" s="218"/>
      <c r="AYC2179" s="218"/>
      <c r="AYD2179" s="218"/>
      <c r="AYE2179" s="218"/>
      <c r="AYF2179" s="218"/>
      <c r="AYG2179" s="218"/>
      <c r="AYH2179" s="218"/>
      <c r="AYI2179" s="218"/>
      <c r="AYJ2179" s="218"/>
      <c r="AYK2179" s="218"/>
      <c r="AYL2179" s="218"/>
      <c r="AYM2179" s="218"/>
      <c r="AYN2179" s="218"/>
      <c r="AYO2179" s="218"/>
      <c r="AYP2179" s="218"/>
      <c r="AYQ2179" s="218"/>
      <c r="AYR2179" s="218"/>
      <c r="AYS2179" s="218"/>
      <c r="AYT2179" s="218"/>
      <c r="AYU2179" s="218"/>
      <c r="AYV2179" s="218"/>
      <c r="AYW2179" s="218"/>
      <c r="AYX2179" s="218"/>
      <c r="AYY2179" s="218"/>
      <c r="AYZ2179" s="218"/>
      <c r="AZA2179" s="218"/>
      <c r="AZB2179" s="218"/>
      <c r="AZC2179" s="218"/>
      <c r="AZD2179" s="218"/>
      <c r="AZE2179" s="218"/>
      <c r="AZF2179" s="218"/>
      <c r="AZG2179" s="218"/>
      <c r="AZH2179" s="218"/>
      <c r="AZI2179" s="218"/>
      <c r="AZJ2179" s="218"/>
      <c r="AZK2179" s="218"/>
      <c r="AZL2179" s="218"/>
      <c r="AZM2179" s="218"/>
      <c r="AZN2179" s="218"/>
      <c r="AZO2179" s="218"/>
      <c r="AZP2179" s="218"/>
      <c r="AZQ2179" s="218"/>
      <c r="AZR2179" s="218"/>
      <c r="AZS2179" s="218"/>
      <c r="AZT2179" s="218"/>
      <c r="AZU2179" s="218"/>
      <c r="AZV2179" s="218"/>
      <c r="AZW2179" s="218"/>
      <c r="AZX2179" s="218"/>
      <c r="AZY2179" s="218"/>
      <c r="AZZ2179" s="218"/>
      <c r="BAA2179" s="218"/>
      <c r="BAB2179" s="218"/>
      <c r="BAC2179" s="218"/>
      <c r="BAD2179" s="218"/>
      <c r="BAE2179" s="218"/>
      <c r="BAF2179" s="218"/>
      <c r="BAG2179" s="218"/>
      <c r="BAH2179" s="218"/>
      <c r="BAI2179" s="218"/>
      <c r="BAJ2179" s="218"/>
      <c r="BAK2179" s="218"/>
      <c r="BAL2179" s="218"/>
      <c r="BAM2179" s="218"/>
      <c r="BAN2179" s="218"/>
      <c r="BAO2179" s="218"/>
      <c r="BAP2179" s="218"/>
      <c r="BAQ2179" s="218"/>
      <c r="BAR2179" s="218"/>
      <c r="BAS2179" s="218"/>
      <c r="BAT2179" s="218"/>
      <c r="BAU2179" s="218"/>
      <c r="BAV2179" s="218"/>
      <c r="BAW2179" s="218"/>
      <c r="BAX2179" s="218"/>
      <c r="BAY2179" s="218"/>
      <c r="BAZ2179" s="218"/>
      <c r="BBA2179" s="218"/>
      <c r="BBB2179" s="218"/>
      <c r="BBC2179" s="218"/>
      <c r="BBD2179" s="218"/>
      <c r="BBE2179" s="218"/>
      <c r="BBF2179" s="218"/>
      <c r="BBG2179" s="218"/>
      <c r="BBH2179" s="218"/>
      <c r="BBI2179" s="218"/>
      <c r="BBJ2179" s="218"/>
      <c r="BBK2179" s="218"/>
      <c r="BBL2179" s="218"/>
      <c r="BBM2179" s="218"/>
      <c r="BBN2179" s="218"/>
      <c r="BBO2179" s="218"/>
      <c r="BBP2179" s="218"/>
      <c r="BBQ2179" s="218"/>
      <c r="BBR2179" s="218"/>
      <c r="BBS2179" s="218"/>
      <c r="BBT2179" s="218"/>
      <c r="BBU2179" s="218"/>
      <c r="BBV2179" s="218"/>
      <c r="BBW2179" s="218"/>
      <c r="BBX2179" s="218"/>
      <c r="BBY2179" s="218"/>
      <c r="BBZ2179" s="218"/>
      <c r="BCA2179" s="218"/>
      <c r="BCB2179" s="218"/>
      <c r="BCC2179" s="218"/>
      <c r="BCD2179" s="218"/>
      <c r="BCE2179" s="218"/>
      <c r="BCF2179" s="218"/>
      <c r="BCG2179" s="218"/>
      <c r="BCH2179" s="218"/>
      <c r="BCI2179" s="218"/>
      <c r="BCJ2179" s="218"/>
      <c r="BCK2179" s="218"/>
      <c r="BCL2179" s="218"/>
      <c r="BCM2179" s="218"/>
      <c r="BCN2179" s="218"/>
      <c r="BCO2179" s="218"/>
      <c r="BCP2179" s="218"/>
      <c r="BCQ2179" s="218"/>
      <c r="BCR2179" s="218"/>
      <c r="BCS2179" s="218"/>
      <c r="BCT2179" s="218"/>
      <c r="BCU2179" s="218"/>
      <c r="BCV2179" s="218"/>
      <c r="BCW2179" s="218"/>
      <c r="BCX2179" s="218"/>
      <c r="BCY2179" s="218"/>
      <c r="BCZ2179" s="218"/>
      <c r="BDA2179" s="218"/>
      <c r="BDB2179" s="218"/>
      <c r="BDC2179" s="218"/>
      <c r="BDD2179" s="218"/>
      <c r="BDE2179" s="218"/>
      <c r="BDF2179" s="218"/>
      <c r="BDG2179" s="218"/>
      <c r="BDH2179" s="218"/>
      <c r="BDI2179" s="218"/>
      <c r="BDJ2179" s="218"/>
      <c r="BDK2179" s="218"/>
      <c r="BDL2179" s="218"/>
      <c r="BDM2179" s="218"/>
      <c r="BDN2179" s="218"/>
      <c r="BDO2179" s="218"/>
      <c r="BDP2179" s="218"/>
      <c r="BDQ2179" s="218"/>
      <c r="BDR2179" s="218"/>
      <c r="BDS2179" s="218"/>
      <c r="BDT2179" s="218"/>
      <c r="BDU2179" s="218"/>
      <c r="BDV2179" s="218"/>
      <c r="BDW2179" s="218"/>
      <c r="BDX2179" s="218"/>
      <c r="BDY2179" s="218"/>
      <c r="BDZ2179" s="218"/>
      <c r="BEA2179" s="218"/>
      <c r="BEB2179" s="218"/>
      <c r="BEC2179" s="218"/>
      <c r="BED2179" s="218"/>
      <c r="BEE2179" s="218"/>
      <c r="BEF2179" s="218"/>
      <c r="BEG2179" s="218"/>
      <c r="BEH2179" s="218"/>
      <c r="BEI2179" s="218"/>
      <c r="BEJ2179" s="218"/>
      <c r="BEK2179" s="218"/>
      <c r="BEL2179" s="218"/>
      <c r="BEM2179" s="218"/>
      <c r="BEN2179" s="218"/>
      <c r="BEO2179" s="218"/>
      <c r="BEP2179" s="218"/>
      <c r="BEQ2179" s="218"/>
      <c r="BER2179" s="218"/>
      <c r="BES2179" s="218"/>
      <c r="BET2179" s="218"/>
      <c r="BEU2179" s="218"/>
      <c r="BEV2179" s="218"/>
      <c r="BEW2179" s="218"/>
      <c r="BEX2179" s="218"/>
      <c r="BEY2179" s="218"/>
      <c r="BEZ2179" s="218"/>
      <c r="BFA2179" s="218"/>
      <c r="BFB2179" s="218"/>
      <c r="BFC2179" s="218"/>
      <c r="BFD2179" s="218"/>
      <c r="BFE2179" s="218"/>
      <c r="BFF2179" s="218"/>
      <c r="BFG2179" s="218"/>
      <c r="BFH2179" s="218"/>
      <c r="BFI2179" s="218"/>
      <c r="BFJ2179" s="218"/>
      <c r="BFK2179" s="218"/>
      <c r="BFL2179" s="218"/>
      <c r="BFM2179" s="218"/>
      <c r="BFN2179" s="218"/>
      <c r="BFO2179" s="218"/>
      <c r="BFP2179" s="218"/>
      <c r="BFQ2179" s="218"/>
      <c r="BFR2179" s="218"/>
      <c r="BFS2179" s="218"/>
      <c r="BFT2179" s="218"/>
      <c r="BFU2179" s="218"/>
      <c r="BFV2179" s="218"/>
      <c r="BFW2179" s="218"/>
      <c r="BFX2179" s="218"/>
      <c r="BFY2179" s="218"/>
      <c r="BFZ2179" s="218"/>
      <c r="BGA2179" s="218"/>
      <c r="BGB2179" s="218"/>
      <c r="BGC2179" s="218"/>
      <c r="BGD2179" s="218"/>
      <c r="BGE2179" s="218"/>
      <c r="BGF2179" s="218"/>
      <c r="BGG2179" s="218"/>
      <c r="BGH2179" s="218"/>
      <c r="BGI2179" s="218"/>
      <c r="BGJ2179" s="218"/>
      <c r="BGK2179" s="218"/>
      <c r="BGL2179" s="218"/>
      <c r="BGM2179" s="218"/>
      <c r="BGN2179" s="218"/>
      <c r="BGO2179" s="218"/>
      <c r="BGP2179" s="218"/>
      <c r="BGQ2179" s="218"/>
      <c r="BGR2179" s="218"/>
      <c r="BGS2179" s="218"/>
      <c r="BGT2179" s="218"/>
      <c r="BGU2179" s="218"/>
      <c r="BGV2179" s="218"/>
      <c r="BGW2179" s="218"/>
      <c r="BGX2179" s="218"/>
      <c r="BGY2179" s="218"/>
      <c r="BGZ2179" s="218"/>
      <c r="BHA2179" s="218"/>
      <c r="BHB2179" s="218"/>
      <c r="BHC2179" s="218"/>
      <c r="BHD2179" s="218"/>
      <c r="BHE2179" s="218"/>
      <c r="BHF2179" s="218"/>
      <c r="BHG2179" s="218"/>
      <c r="BHH2179" s="218"/>
      <c r="BHI2179" s="218"/>
      <c r="BHJ2179" s="218"/>
      <c r="BHK2179" s="218"/>
      <c r="BHL2179" s="218"/>
      <c r="BHM2179" s="218"/>
      <c r="BHN2179" s="218"/>
      <c r="BHO2179" s="218"/>
      <c r="BHP2179" s="218"/>
      <c r="BHQ2179" s="218"/>
      <c r="BHR2179" s="218"/>
      <c r="BHS2179" s="218"/>
      <c r="BHT2179" s="218"/>
      <c r="BHU2179" s="218"/>
      <c r="BHV2179" s="218"/>
      <c r="BHW2179" s="218"/>
      <c r="BHX2179" s="218"/>
      <c r="BHY2179" s="218"/>
      <c r="BHZ2179" s="218"/>
      <c r="BIA2179" s="218"/>
      <c r="BIB2179" s="218"/>
      <c r="BIC2179" s="218"/>
      <c r="BID2179" s="218"/>
      <c r="BIE2179" s="218"/>
      <c r="BIF2179" s="218"/>
      <c r="BIG2179" s="218"/>
      <c r="BIH2179" s="218"/>
      <c r="BII2179" s="218"/>
      <c r="BIJ2179" s="218"/>
      <c r="BIK2179" s="218"/>
      <c r="BIL2179" s="218"/>
      <c r="BIM2179" s="218"/>
      <c r="BIN2179" s="218"/>
      <c r="BIO2179" s="218"/>
      <c r="BIP2179" s="218"/>
      <c r="BIQ2179" s="218"/>
      <c r="BIR2179" s="218"/>
      <c r="BIS2179" s="218"/>
      <c r="BIT2179" s="218"/>
      <c r="BIU2179" s="218"/>
      <c r="BIV2179" s="218"/>
      <c r="BIW2179" s="218"/>
      <c r="BIX2179" s="218"/>
      <c r="BIY2179" s="218"/>
      <c r="BIZ2179" s="218"/>
      <c r="BJA2179" s="218"/>
      <c r="BJB2179" s="218"/>
      <c r="BJC2179" s="218"/>
      <c r="BJD2179" s="218"/>
      <c r="BJE2179" s="218"/>
      <c r="BJF2179" s="218"/>
      <c r="BJG2179" s="218"/>
      <c r="BJH2179" s="218"/>
      <c r="BJI2179" s="218"/>
      <c r="BJJ2179" s="218"/>
      <c r="BJK2179" s="218"/>
      <c r="BJL2179" s="218"/>
      <c r="BJM2179" s="218"/>
      <c r="BJN2179" s="218"/>
      <c r="BJO2179" s="218"/>
      <c r="BJP2179" s="218"/>
      <c r="BJQ2179" s="218"/>
      <c r="BJR2179" s="218"/>
      <c r="BJS2179" s="218"/>
      <c r="BJT2179" s="218"/>
      <c r="BJU2179" s="218"/>
      <c r="BJV2179" s="218"/>
      <c r="BJW2179" s="218"/>
      <c r="BJX2179" s="218"/>
      <c r="BJY2179" s="218"/>
      <c r="BJZ2179" s="218"/>
      <c r="BKA2179" s="218"/>
      <c r="BKB2179" s="218"/>
      <c r="BKC2179" s="218"/>
      <c r="BKD2179" s="218"/>
      <c r="BKE2179" s="218"/>
      <c r="BKF2179" s="218"/>
      <c r="BKG2179" s="218"/>
      <c r="BKH2179" s="218"/>
      <c r="BKI2179" s="218"/>
      <c r="BKJ2179" s="218"/>
      <c r="BKK2179" s="218"/>
      <c r="BKL2179" s="218"/>
      <c r="BKM2179" s="218"/>
      <c r="BKN2179" s="218"/>
      <c r="BKO2179" s="218"/>
      <c r="BKP2179" s="218"/>
      <c r="BKQ2179" s="218"/>
      <c r="BKR2179" s="218"/>
      <c r="BKS2179" s="218"/>
      <c r="BKT2179" s="218"/>
      <c r="BKU2179" s="218"/>
      <c r="BKV2179" s="218"/>
      <c r="BKW2179" s="218"/>
      <c r="BKX2179" s="218"/>
      <c r="BKY2179" s="218"/>
      <c r="BKZ2179" s="218"/>
      <c r="BLA2179" s="218"/>
      <c r="BLB2179" s="218"/>
      <c r="BLC2179" s="218"/>
      <c r="BLD2179" s="218"/>
      <c r="BLE2179" s="218"/>
      <c r="BLF2179" s="218"/>
      <c r="BLG2179" s="218"/>
      <c r="BLH2179" s="218"/>
      <c r="BLI2179" s="218"/>
      <c r="BLJ2179" s="218"/>
      <c r="BLK2179" s="218"/>
      <c r="BLL2179" s="218"/>
      <c r="BLM2179" s="218"/>
      <c r="BLN2179" s="218"/>
      <c r="BLO2179" s="218"/>
      <c r="BLP2179" s="218"/>
      <c r="BLQ2179" s="218"/>
      <c r="BLR2179" s="218"/>
      <c r="BLS2179" s="218"/>
      <c r="BLT2179" s="218"/>
      <c r="BLU2179" s="218"/>
      <c r="BLV2179" s="218"/>
      <c r="BLW2179" s="218"/>
      <c r="BLX2179" s="218"/>
      <c r="BLY2179" s="218"/>
      <c r="BLZ2179" s="218"/>
      <c r="BMA2179" s="218"/>
      <c r="BMB2179" s="218"/>
      <c r="BMC2179" s="218"/>
      <c r="BMD2179" s="218"/>
      <c r="BME2179" s="218"/>
      <c r="BMF2179" s="218"/>
      <c r="BMG2179" s="218"/>
      <c r="BMH2179" s="218"/>
      <c r="BMI2179" s="218"/>
      <c r="BMJ2179" s="218"/>
      <c r="BMK2179" s="218"/>
      <c r="BML2179" s="218"/>
      <c r="BMM2179" s="218"/>
      <c r="BMN2179" s="218"/>
      <c r="BMO2179" s="218"/>
      <c r="BMP2179" s="218"/>
      <c r="BMQ2179" s="218"/>
      <c r="BMR2179" s="218"/>
      <c r="BMS2179" s="218"/>
      <c r="BMT2179" s="218"/>
      <c r="BMU2179" s="218"/>
      <c r="BMV2179" s="218"/>
      <c r="BMW2179" s="218"/>
      <c r="BMX2179" s="218"/>
      <c r="BMY2179" s="218"/>
      <c r="BMZ2179" s="218"/>
      <c r="BNA2179" s="218"/>
      <c r="BNB2179" s="218"/>
      <c r="BNC2179" s="218"/>
      <c r="BND2179" s="218"/>
      <c r="BNE2179" s="218"/>
      <c r="BNF2179" s="218"/>
      <c r="BNG2179" s="218"/>
      <c r="BNH2179" s="218"/>
      <c r="BNI2179" s="218"/>
      <c r="BNJ2179" s="218"/>
      <c r="BNK2179" s="218"/>
      <c r="BNL2179" s="218"/>
      <c r="BNM2179" s="218"/>
      <c r="BNN2179" s="218"/>
      <c r="BNO2179" s="218"/>
      <c r="BNP2179" s="218"/>
      <c r="BNQ2179" s="218"/>
      <c r="BNR2179" s="218"/>
      <c r="BNS2179" s="218"/>
      <c r="BNT2179" s="218"/>
      <c r="BNU2179" s="218"/>
      <c r="BNV2179" s="218"/>
      <c r="BNW2179" s="218"/>
      <c r="BNX2179" s="218"/>
      <c r="BNY2179" s="218"/>
      <c r="BNZ2179" s="218"/>
      <c r="BOA2179" s="218"/>
      <c r="BOB2179" s="218"/>
      <c r="BOC2179" s="218"/>
      <c r="BOD2179" s="218"/>
      <c r="BOE2179" s="218"/>
      <c r="BOF2179" s="218"/>
      <c r="BOG2179" s="218"/>
      <c r="BOH2179" s="218"/>
      <c r="BOI2179" s="218"/>
      <c r="BOJ2179" s="218"/>
      <c r="BOK2179" s="218"/>
      <c r="BOL2179" s="218"/>
      <c r="BOM2179" s="218"/>
      <c r="BON2179" s="218"/>
      <c r="BOO2179" s="218"/>
      <c r="BOP2179" s="218"/>
      <c r="BOQ2179" s="218"/>
      <c r="BOR2179" s="218"/>
      <c r="BOS2179" s="218"/>
      <c r="BOT2179" s="218"/>
      <c r="BOU2179" s="218"/>
      <c r="BOV2179" s="218"/>
      <c r="BOW2179" s="218"/>
      <c r="BOX2179" s="218"/>
      <c r="BOY2179" s="218"/>
      <c r="BOZ2179" s="218"/>
      <c r="BPA2179" s="218"/>
      <c r="BPB2179" s="218"/>
      <c r="BPC2179" s="218"/>
      <c r="BPD2179" s="218"/>
      <c r="BPE2179" s="218"/>
      <c r="BPF2179" s="218"/>
      <c r="BPG2179" s="218"/>
      <c r="BPH2179" s="218"/>
      <c r="BPI2179" s="218"/>
      <c r="BPJ2179" s="218"/>
      <c r="BPK2179" s="218"/>
      <c r="BPL2179" s="218"/>
      <c r="BPM2179" s="218"/>
      <c r="BPN2179" s="218"/>
      <c r="BPO2179" s="218"/>
      <c r="BPP2179" s="218"/>
      <c r="BPQ2179" s="218"/>
      <c r="BPR2179" s="218"/>
      <c r="BPS2179" s="218"/>
      <c r="BPT2179" s="218"/>
      <c r="BPU2179" s="218"/>
      <c r="BPV2179" s="218"/>
      <c r="BPW2179" s="218"/>
      <c r="BPX2179" s="218"/>
      <c r="BPY2179" s="218"/>
      <c r="BPZ2179" s="218"/>
      <c r="BQA2179" s="218"/>
      <c r="BQB2179" s="218"/>
      <c r="BQC2179" s="218"/>
      <c r="BQD2179" s="218"/>
      <c r="BQE2179" s="218"/>
      <c r="BQF2179" s="218"/>
      <c r="BQG2179" s="218"/>
      <c r="BQH2179" s="218"/>
      <c r="BQI2179" s="218"/>
      <c r="BQJ2179" s="218"/>
      <c r="BQK2179" s="218"/>
      <c r="BQL2179" s="218"/>
      <c r="BQM2179" s="218"/>
      <c r="BQN2179" s="218"/>
      <c r="BQO2179" s="218"/>
      <c r="BQP2179" s="218"/>
      <c r="BQQ2179" s="218"/>
      <c r="BQR2179" s="218"/>
      <c r="BQS2179" s="218"/>
      <c r="BQT2179" s="218"/>
      <c r="BQU2179" s="218"/>
      <c r="BQV2179" s="218"/>
      <c r="BQW2179" s="218"/>
      <c r="BQX2179" s="218"/>
      <c r="BQY2179" s="218"/>
      <c r="BQZ2179" s="218"/>
      <c r="BRA2179" s="218"/>
      <c r="BRB2179" s="218"/>
      <c r="BRC2179" s="218"/>
      <c r="BRD2179" s="218"/>
      <c r="BRE2179" s="218"/>
      <c r="BRF2179" s="218"/>
      <c r="BRG2179" s="218"/>
      <c r="BRH2179" s="218"/>
      <c r="BRI2179" s="218"/>
      <c r="BRJ2179" s="218"/>
      <c r="BRK2179" s="218"/>
      <c r="BRL2179" s="218"/>
      <c r="BRM2179" s="218"/>
      <c r="BRN2179" s="218"/>
      <c r="BRO2179" s="218"/>
      <c r="BRP2179" s="218"/>
      <c r="BRQ2179" s="218"/>
      <c r="BRR2179" s="218"/>
      <c r="BRS2179" s="218"/>
      <c r="BRT2179" s="218"/>
      <c r="BRU2179" s="218"/>
      <c r="BRV2179" s="218"/>
      <c r="BRW2179" s="218"/>
      <c r="BRX2179" s="218"/>
      <c r="BRY2179" s="218"/>
      <c r="BRZ2179" s="218"/>
      <c r="BSA2179" s="218"/>
      <c r="BSB2179" s="218"/>
      <c r="BSC2179" s="218"/>
      <c r="BSD2179" s="218"/>
      <c r="BSE2179" s="218"/>
      <c r="BSF2179" s="218"/>
      <c r="BSG2179" s="218"/>
      <c r="BSH2179" s="218"/>
      <c r="BSI2179" s="218"/>
      <c r="BSJ2179" s="218"/>
      <c r="BSK2179" s="218"/>
      <c r="BSL2179" s="218"/>
      <c r="BSM2179" s="218"/>
      <c r="BSN2179" s="218"/>
      <c r="BSO2179" s="218"/>
      <c r="BSP2179" s="218"/>
      <c r="BSQ2179" s="218"/>
      <c r="BSR2179" s="218"/>
      <c r="BSS2179" s="218"/>
      <c r="BST2179" s="218"/>
      <c r="BSU2179" s="218"/>
      <c r="BSV2179" s="218"/>
      <c r="BSW2179" s="218"/>
      <c r="BSX2179" s="218"/>
      <c r="BSY2179" s="218"/>
      <c r="BSZ2179" s="218"/>
      <c r="BTA2179" s="218"/>
      <c r="BTB2179" s="218"/>
      <c r="BTC2179" s="218"/>
      <c r="BTD2179" s="218"/>
      <c r="BTE2179" s="218"/>
      <c r="BTF2179" s="218"/>
      <c r="BTG2179" s="218"/>
      <c r="BTH2179" s="218"/>
      <c r="BTI2179" s="218"/>
      <c r="BTJ2179" s="218"/>
      <c r="BTK2179" s="218"/>
      <c r="BTL2179" s="218"/>
      <c r="BTM2179" s="218"/>
      <c r="BTN2179" s="218"/>
      <c r="BTO2179" s="218"/>
      <c r="BTP2179" s="218"/>
      <c r="BTQ2179" s="218"/>
      <c r="BTR2179" s="218"/>
      <c r="BTS2179" s="218"/>
      <c r="BTT2179" s="218"/>
      <c r="BTU2179" s="218"/>
      <c r="BTV2179" s="218"/>
      <c r="BTW2179" s="218"/>
      <c r="BTX2179" s="218"/>
      <c r="BTY2179" s="218"/>
      <c r="BTZ2179" s="218"/>
      <c r="BUA2179" s="218"/>
      <c r="BUB2179" s="218"/>
      <c r="BUC2179" s="218"/>
      <c r="BUD2179" s="218"/>
      <c r="BUE2179" s="218"/>
      <c r="BUF2179" s="218"/>
      <c r="BUG2179" s="218"/>
      <c r="BUH2179" s="218"/>
      <c r="BUI2179" s="218"/>
      <c r="BUJ2179" s="218"/>
      <c r="BUK2179" s="218"/>
      <c r="BUL2179" s="218"/>
      <c r="BUM2179" s="218"/>
      <c r="BUN2179" s="218"/>
      <c r="BUO2179" s="218"/>
      <c r="BUP2179" s="218"/>
      <c r="BUQ2179" s="218"/>
      <c r="BUR2179" s="218"/>
      <c r="BUS2179" s="218"/>
      <c r="BUT2179" s="218"/>
      <c r="BUU2179" s="218"/>
      <c r="BUV2179" s="218"/>
      <c r="BUW2179" s="218"/>
      <c r="BUX2179" s="218"/>
      <c r="BUY2179" s="218"/>
      <c r="BUZ2179" s="218"/>
      <c r="BVA2179" s="218"/>
      <c r="BVB2179" s="218"/>
      <c r="BVC2179" s="218"/>
      <c r="BVD2179" s="218"/>
      <c r="BVE2179" s="218"/>
      <c r="BVF2179" s="218"/>
      <c r="BVG2179" s="218"/>
      <c r="BVH2179" s="218"/>
      <c r="BVI2179" s="218"/>
      <c r="BVJ2179" s="218"/>
      <c r="BVK2179" s="218"/>
      <c r="BVL2179" s="218"/>
      <c r="BVM2179" s="218"/>
      <c r="BVN2179" s="218"/>
      <c r="BVO2179" s="218"/>
      <c r="BVP2179" s="218"/>
      <c r="BVQ2179" s="218"/>
      <c r="BVR2179" s="218"/>
      <c r="BVS2179" s="218"/>
      <c r="BVT2179" s="218"/>
      <c r="BVU2179" s="218"/>
      <c r="BVV2179" s="218"/>
      <c r="BVW2179" s="218"/>
      <c r="BVX2179" s="218"/>
      <c r="BVY2179" s="218"/>
      <c r="BVZ2179" s="218"/>
      <c r="BWA2179" s="218"/>
      <c r="BWB2179" s="218"/>
      <c r="BWC2179" s="218"/>
      <c r="BWD2179" s="218"/>
      <c r="BWE2179" s="218"/>
      <c r="BWF2179" s="218"/>
      <c r="BWG2179" s="218"/>
      <c r="BWH2179" s="218"/>
      <c r="BWI2179" s="218"/>
      <c r="BWJ2179" s="218"/>
      <c r="BWK2179" s="218"/>
      <c r="BWL2179" s="218"/>
      <c r="BWM2179" s="218"/>
      <c r="BWN2179" s="218"/>
      <c r="BWO2179" s="218"/>
      <c r="BWP2179" s="218"/>
      <c r="BWQ2179" s="218"/>
      <c r="BWR2179" s="218"/>
      <c r="BWS2179" s="218"/>
      <c r="BWT2179" s="218"/>
      <c r="BWU2179" s="218"/>
      <c r="BWV2179" s="218"/>
      <c r="BWW2179" s="218"/>
      <c r="BWX2179" s="218"/>
      <c r="BWY2179" s="218"/>
      <c r="BWZ2179" s="218"/>
      <c r="BXA2179" s="218"/>
      <c r="BXB2179" s="218"/>
      <c r="BXC2179" s="218"/>
      <c r="BXD2179" s="218"/>
      <c r="BXE2179" s="218"/>
      <c r="BXF2179" s="218"/>
      <c r="BXG2179" s="218"/>
      <c r="BXH2179" s="218"/>
      <c r="BXI2179" s="218"/>
      <c r="BXJ2179" s="218"/>
      <c r="BXK2179" s="218"/>
      <c r="BXL2179" s="218"/>
      <c r="BXM2179" s="218"/>
      <c r="BXN2179" s="218"/>
      <c r="BXO2179" s="218"/>
      <c r="BXP2179" s="218"/>
      <c r="BXQ2179" s="218"/>
      <c r="BXR2179" s="218"/>
      <c r="BXS2179" s="218"/>
      <c r="BXT2179" s="218"/>
      <c r="BXU2179" s="218"/>
      <c r="BXV2179" s="218"/>
      <c r="BXW2179" s="218"/>
      <c r="BXX2179" s="218"/>
      <c r="BXY2179" s="218"/>
      <c r="BXZ2179" s="218"/>
      <c r="BYA2179" s="218"/>
      <c r="BYB2179" s="218"/>
      <c r="BYC2179" s="218"/>
      <c r="BYD2179" s="218"/>
      <c r="BYE2179" s="218"/>
      <c r="BYF2179" s="218"/>
      <c r="BYG2179" s="218"/>
      <c r="BYH2179" s="218"/>
      <c r="BYI2179" s="218"/>
      <c r="BYJ2179" s="218"/>
      <c r="BYK2179" s="218"/>
      <c r="BYL2179" s="218"/>
      <c r="BYM2179" s="218"/>
      <c r="BYN2179" s="218"/>
      <c r="BYO2179" s="218"/>
      <c r="BYP2179" s="218"/>
      <c r="BYQ2179" s="218"/>
      <c r="BYR2179" s="218"/>
      <c r="BYS2179" s="218"/>
      <c r="BYT2179" s="218"/>
      <c r="BYU2179" s="218"/>
      <c r="BYV2179" s="218"/>
      <c r="BYW2179" s="218"/>
      <c r="BYX2179" s="218"/>
      <c r="BYY2179" s="218"/>
      <c r="BYZ2179" s="218"/>
      <c r="BZA2179" s="218"/>
      <c r="BZB2179" s="218"/>
      <c r="BZC2179" s="218"/>
      <c r="BZD2179" s="218"/>
      <c r="BZE2179" s="218"/>
      <c r="BZF2179" s="218"/>
      <c r="BZG2179" s="218"/>
      <c r="BZH2179" s="218"/>
      <c r="BZI2179" s="218"/>
      <c r="BZJ2179" s="218"/>
      <c r="BZK2179" s="218"/>
      <c r="BZL2179" s="218"/>
      <c r="BZM2179" s="218"/>
      <c r="BZN2179" s="218"/>
      <c r="BZO2179" s="218"/>
      <c r="BZP2179" s="218"/>
      <c r="BZQ2179" s="218"/>
      <c r="BZR2179" s="218"/>
      <c r="BZS2179" s="218"/>
      <c r="BZT2179" s="218"/>
      <c r="BZU2179" s="218"/>
      <c r="BZV2179" s="218"/>
      <c r="BZW2179" s="218"/>
      <c r="BZX2179" s="218"/>
      <c r="BZY2179" s="218"/>
      <c r="BZZ2179" s="218"/>
      <c r="CAA2179" s="218"/>
      <c r="CAB2179" s="218"/>
      <c r="CAC2179" s="218"/>
      <c r="CAD2179" s="218"/>
      <c r="CAE2179" s="218"/>
      <c r="CAF2179" s="218"/>
      <c r="CAG2179" s="218"/>
      <c r="CAH2179" s="218"/>
      <c r="CAI2179" s="218"/>
      <c r="CAJ2179" s="218"/>
      <c r="CAK2179" s="218"/>
      <c r="CAL2179" s="218"/>
      <c r="CAM2179" s="218"/>
      <c r="CAN2179" s="218"/>
      <c r="CAO2179" s="218"/>
      <c r="CAP2179" s="218"/>
      <c r="CAQ2179" s="218"/>
      <c r="CAR2179" s="218"/>
      <c r="CAS2179" s="218"/>
      <c r="CAT2179" s="218"/>
      <c r="CAU2179" s="218"/>
      <c r="CAV2179" s="218"/>
      <c r="CAW2179" s="218"/>
      <c r="CAX2179" s="218"/>
      <c r="CAY2179" s="218"/>
      <c r="CAZ2179" s="218"/>
      <c r="CBA2179" s="218"/>
      <c r="CBB2179" s="218"/>
      <c r="CBC2179" s="218"/>
      <c r="CBD2179" s="218"/>
      <c r="CBE2179" s="218"/>
      <c r="CBF2179" s="218"/>
      <c r="CBG2179" s="218"/>
      <c r="CBH2179" s="218"/>
      <c r="CBI2179" s="218"/>
      <c r="CBJ2179" s="218"/>
      <c r="CBK2179" s="218"/>
      <c r="CBL2179" s="218"/>
      <c r="CBM2179" s="218"/>
      <c r="CBN2179" s="218"/>
      <c r="CBO2179" s="218"/>
      <c r="CBP2179" s="218"/>
      <c r="CBQ2179" s="218"/>
      <c r="CBR2179" s="218"/>
      <c r="CBS2179" s="218"/>
      <c r="CBT2179" s="218"/>
      <c r="CBU2179" s="218"/>
      <c r="CBV2179" s="218"/>
      <c r="CBW2179" s="218"/>
      <c r="CBX2179" s="218"/>
      <c r="CBY2179" s="218"/>
      <c r="CBZ2179" s="218"/>
      <c r="CCA2179" s="218"/>
      <c r="CCB2179" s="218"/>
      <c r="CCC2179" s="218"/>
      <c r="CCD2179" s="218"/>
      <c r="CCE2179" s="218"/>
      <c r="CCF2179" s="218"/>
      <c r="CCG2179" s="218"/>
      <c r="CCH2179" s="218"/>
      <c r="CCI2179" s="218"/>
      <c r="CCJ2179" s="218"/>
      <c r="CCK2179" s="218"/>
      <c r="CCL2179" s="218"/>
      <c r="CCM2179" s="218"/>
      <c r="CCN2179" s="218"/>
      <c r="CCO2179" s="218"/>
      <c r="CCP2179" s="218"/>
      <c r="CCQ2179" s="218"/>
      <c r="CCR2179" s="218"/>
      <c r="CCS2179" s="218"/>
      <c r="CCT2179" s="218"/>
      <c r="CCU2179" s="218"/>
      <c r="CCV2179" s="218"/>
      <c r="CCW2179" s="218"/>
      <c r="CCX2179" s="218"/>
      <c r="CCY2179" s="218"/>
      <c r="CCZ2179" s="218"/>
      <c r="CDA2179" s="218"/>
      <c r="CDB2179" s="218"/>
      <c r="CDC2179" s="218"/>
      <c r="CDD2179" s="218"/>
      <c r="CDE2179" s="218"/>
      <c r="CDF2179" s="218"/>
      <c r="CDG2179" s="218"/>
      <c r="CDH2179" s="218"/>
      <c r="CDI2179" s="218"/>
      <c r="CDJ2179" s="218"/>
      <c r="CDK2179" s="218"/>
      <c r="CDL2179" s="218"/>
      <c r="CDM2179" s="218"/>
      <c r="CDN2179" s="218"/>
      <c r="CDO2179" s="218"/>
      <c r="CDP2179" s="218"/>
      <c r="CDQ2179" s="218"/>
      <c r="CDR2179" s="218"/>
      <c r="CDS2179" s="218"/>
      <c r="CDT2179" s="218"/>
      <c r="CDU2179" s="218"/>
      <c r="CDV2179" s="218"/>
      <c r="CDW2179" s="218"/>
      <c r="CDX2179" s="218"/>
      <c r="CDY2179" s="218"/>
      <c r="CDZ2179" s="218"/>
      <c r="CEA2179" s="218"/>
      <c r="CEB2179" s="218"/>
      <c r="CEC2179" s="218"/>
      <c r="CED2179" s="218"/>
      <c r="CEE2179" s="218"/>
      <c r="CEF2179" s="218"/>
      <c r="CEG2179" s="218"/>
      <c r="CEH2179" s="218"/>
      <c r="CEI2179" s="218"/>
      <c r="CEJ2179" s="218"/>
      <c r="CEK2179" s="218"/>
      <c r="CEL2179" s="218"/>
      <c r="CEM2179" s="218"/>
      <c r="CEN2179" s="218"/>
      <c r="CEO2179" s="218"/>
      <c r="CEP2179" s="218"/>
      <c r="CEQ2179" s="218"/>
      <c r="CER2179" s="218"/>
      <c r="CES2179" s="218"/>
      <c r="CET2179" s="218"/>
      <c r="CEU2179" s="218"/>
      <c r="CEV2179" s="218"/>
      <c r="CEW2179" s="218"/>
      <c r="CEX2179" s="218"/>
      <c r="CEY2179" s="218"/>
      <c r="CEZ2179" s="218"/>
      <c r="CFA2179" s="218"/>
      <c r="CFB2179" s="218"/>
      <c r="CFC2179" s="218"/>
      <c r="CFD2179" s="218"/>
      <c r="CFE2179" s="218"/>
      <c r="CFF2179" s="218"/>
      <c r="CFG2179" s="218"/>
      <c r="CFH2179" s="218"/>
      <c r="CFI2179" s="218"/>
      <c r="CFJ2179" s="218"/>
      <c r="CFK2179" s="218"/>
      <c r="CFL2179" s="218"/>
      <c r="CFM2179" s="218"/>
      <c r="CFN2179" s="218"/>
      <c r="CFO2179" s="218"/>
      <c r="CFP2179" s="218"/>
      <c r="CFQ2179" s="218"/>
      <c r="CFR2179" s="218"/>
      <c r="CFS2179" s="218"/>
      <c r="CFT2179" s="218"/>
      <c r="CFU2179" s="218"/>
      <c r="CFV2179" s="218"/>
      <c r="CFW2179" s="218"/>
      <c r="CFX2179" s="218"/>
      <c r="CFY2179" s="218"/>
      <c r="CFZ2179" s="218"/>
      <c r="CGA2179" s="218"/>
      <c r="CGB2179" s="218"/>
      <c r="CGC2179" s="218"/>
      <c r="CGD2179" s="218"/>
      <c r="CGE2179" s="218"/>
      <c r="CGF2179" s="218"/>
      <c r="CGG2179" s="218"/>
      <c r="CGH2179" s="218"/>
      <c r="CGI2179" s="218"/>
      <c r="CGJ2179" s="218"/>
      <c r="CGK2179" s="218"/>
      <c r="CGL2179" s="218"/>
      <c r="CGM2179" s="218"/>
      <c r="CGN2179" s="218"/>
      <c r="CGO2179" s="218"/>
      <c r="CGP2179" s="218"/>
      <c r="CGQ2179" s="218"/>
      <c r="CGR2179" s="218"/>
      <c r="CGS2179" s="218"/>
      <c r="CGT2179" s="218"/>
      <c r="CGU2179" s="218"/>
      <c r="CGV2179" s="218"/>
      <c r="CGW2179" s="218"/>
      <c r="CGX2179" s="218"/>
      <c r="CGY2179" s="218"/>
      <c r="CGZ2179" s="218"/>
      <c r="CHA2179" s="218"/>
      <c r="CHB2179" s="218"/>
      <c r="CHC2179" s="218"/>
      <c r="CHD2179" s="218"/>
      <c r="CHE2179" s="218"/>
      <c r="CHF2179" s="218"/>
      <c r="CHG2179" s="218"/>
      <c r="CHH2179" s="218"/>
      <c r="CHI2179" s="218"/>
      <c r="CHJ2179" s="218"/>
      <c r="CHK2179" s="218"/>
      <c r="CHL2179" s="218"/>
      <c r="CHM2179" s="218"/>
      <c r="CHN2179" s="218"/>
      <c r="CHO2179" s="218"/>
      <c r="CHP2179" s="218"/>
      <c r="CHQ2179" s="218"/>
      <c r="CHR2179" s="218"/>
      <c r="CHS2179" s="218"/>
      <c r="CHT2179" s="218"/>
      <c r="CHU2179" s="218"/>
      <c r="CHV2179" s="218"/>
      <c r="CHW2179" s="218"/>
      <c r="CHX2179" s="218"/>
      <c r="CHY2179" s="218"/>
      <c r="CHZ2179" s="218"/>
      <c r="CIA2179" s="218"/>
      <c r="CIB2179" s="218"/>
      <c r="CIC2179" s="218"/>
      <c r="CID2179" s="218"/>
      <c r="CIE2179" s="218"/>
      <c r="CIF2179" s="218"/>
      <c r="CIG2179" s="218"/>
      <c r="CIH2179" s="218"/>
      <c r="CII2179" s="218"/>
      <c r="CIJ2179" s="218"/>
      <c r="CIK2179" s="218"/>
      <c r="CIL2179" s="218"/>
      <c r="CIM2179" s="218"/>
      <c r="CIN2179" s="218"/>
      <c r="CIO2179" s="218"/>
      <c r="CIP2179" s="218"/>
      <c r="CIQ2179" s="218"/>
      <c r="CIR2179" s="218"/>
      <c r="CIS2179" s="218"/>
      <c r="CIT2179" s="218"/>
      <c r="CIU2179" s="218"/>
      <c r="CIV2179" s="218"/>
      <c r="CIW2179" s="218"/>
      <c r="CIX2179" s="218"/>
      <c r="CIY2179" s="218"/>
      <c r="CIZ2179" s="218"/>
      <c r="CJA2179" s="218"/>
      <c r="CJB2179" s="218"/>
      <c r="CJC2179" s="218"/>
      <c r="CJD2179" s="218"/>
      <c r="CJE2179" s="218"/>
      <c r="CJF2179" s="218"/>
      <c r="CJG2179" s="218"/>
      <c r="CJH2179" s="218"/>
      <c r="CJI2179" s="218"/>
      <c r="CJJ2179" s="218"/>
      <c r="CJK2179" s="218"/>
      <c r="CJL2179" s="218"/>
      <c r="CJM2179" s="218"/>
      <c r="CJN2179" s="218"/>
      <c r="CJO2179" s="218"/>
      <c r="CJP2179" s="218"/>
      <c r="CJQ2179" s="218"/>
      <c r="CJR2179" s="218"/>
      <c r="CJS2179" s="218"/>
      <c r="CJT2179" s="218"/>
      <c r="CJU2179" s="218"/>
      <c r="CJV2179" s="218"/>
      <c r="CJW2179" s="218"/>
      <c r="CJX2179" s="218"/>
      <c r="CJY2179" s="218"/>
      <c r="CJZ2179" s="218"/>
      <c r="CKA2179" s="218"/>
      <c r="CKB2179" s="218"/>
      <c r="CKC2179" s="218"/>
      <c r="CKD2179" s="218"/>
      <c r="CKE2179" s="218"/>
      <c r="CKF2179" s="218"/>
      <c r="CKG2179" s="218"/>
      <c r="CKH2179" s="218"/>
      <c r="CKI2179" s="218"/>
      <c r="CKJ2179" s="218"/>
      <c r="CKK2179" s="218"/>
      <c r="CKL2179" s="218"/>
      <c r="CKM2179" s="218"/>
      <c r="CKN2179" s="218"/>
      <c r="CKO2179" s="218"/>
      <c r="CKP2179" s="218"/>
      <c r="CKQ2179" s="218"/>
      <c r="CKR2179" s="218"/>
      <c r="CKS2179" s="218"/>
      <c r="CKT2179" s="218"/>
      <c r="CKU2179" s="218"/>
      <c r="CKV2179" s="218"/>
      <c r="CKW2179" s="218"/>
      <c r="CKX2179" s="218"/>
      <c r="CKY2179" s="218"/>
      <c r="CKZ2179" s="218"/>
      <c r="CLA2179" s="218"/>
      <c r="CLB2179" s="218"/>
      <c r="CLC2179" s="218"/>
      <c r="CLD2179" s="218"/>
      <c r="CLE2179" s="218"/>
      <c r="CLF2179" s="218"/>
      <c r="CLG2179" s="218"/>
      <c r="CLH2179" s="218"/>
      <c r="CLI2179" s="218"/>
      <c r="CLJ2179" s="218"/>
      <c r="CLK2179" s="218"/>
      <c r="CLL2179" s="218"/>
      <c r="CLM2179" s="218"/>
      <c r="CLN2179" s="218"/>
      <c r="CLO2179" s="218"/>
      <c r="CLP2179" s="218"/>
      <c r="CLQ2179" s="218"/>
      <c r="CLR2179" s="218"/>
      <c r="CLS2179" s="218"/>
      <c r="CLT2179" s="218"/>
      <c r="CLU2179" s="218"/>
      <c r="CLV2179" s="218"/>
      <c r="CLW2179" s="218"/>
      <c r="CLX2179" s="218"/>
      <c r="CLY2179" s="218"/>
      <c r="CLZ2179" s="218"/>
      <c r="CMA2179" s="218"/>
      <c r="CMB2179" s="218"/>
      <c r="CMC2179" s="218"/>
      <c r="CMD2179" s="218"/>
      <c r="CME2179" s="218"/>
      <c r="CMF2179" s="218"/>
      <c r="CMG2179" s="218"/>
      <c r="CMH2179" s="218"/>
      <c r="CMI2179" s="218"/>
      <c r="CMJ2179" s="218"/>
      <c r="CMK2179" s="218"/>
      <c r="CML2179" s="218"/>
      <c r="CMM2179" s="218"/>
      <c r="CMN2179" s="218"/>
      <c r="CMO2179" s="218"/>
      <c r="CMP2179" s="218"/>
      <c r="CMQ2179" s="218"/>
      <c r="CMR2179" s="218"/>
      <c r="CMS2179" s="218"/>
      <c r="CMT2179" s="218"/>
      <c r="CMU2179" s="218"/>
      <c r="CMV2179" s="218"/>
      <c r="CMW2179" s="218"/>
      <c r="CMX2179" s="218"/>
      <c r="CMY2179" s="218"/>
      <c r="CMZ2179" s="218"/>
      <c r="CNA2179" s="218"/>
      <c r="CNB2179" s="218"/>
      <c r="CNC2179" s="218"/>
      <c r="CND2179" s="218"/>
      <c r="CNE2179" s="218"/>
      <c r="CNF2179" s="218"/>
      <c r="CNG2179" s="218"/>
      <c r="CNH2179" s="218"/>
      <c r="CNI2179" s="218"/>
      <c r="CNJ2179" s="218"/>
      <c r="CNK2179" s="218"/>
      <c r="CNL2179" s="218"/>
      <c r="CNM2179" s="218"/>
      <c r="CNN2179" s="218"/>
      <c r="CNO2179" s="218"/>
      <c r="CNP2179" s="218"/>
      <c r="CNQ2179" s="218"/>
      <c r="CNR2179" s="218"/>
      <c r="CNS2179" s="218"/>
      <c r="CNT2179" s="218"/>
      <c r="CNU2179" s="218"/>
      <c r="CNV2179" s="218"/>
      <c r="CNW2179" s="218"/>
      <c r="CNX2179" s="218"/>
      <c r="CNY2179" s="218"/>
      <c r="CNZ2179" s="218"/>
      <c r="COA2179" s="218"/>
      <c r="COB2179" s="218"/>
      <c r="COC2179" s="218"/>
      <c r="COD2179" s="218"/>
      <c r="COE2179" s="218"/>
      <c r="COF2179" s="218"/>
      <c r="COG2179" s="218"/>
      <c r="COH2179" s="218"/>
      <c r="COI2179" s="218"/>
      <c r="COJ2179" s="218"/>
      <c r="COK2179" s="218"/>
      <c r="COL2179" s="218"/>
      <c r="COM2179" s="218"/>
      <c r="CON2179" s="218"/>
      <c r="COO2179" s="218"/>
      <c r="COP2179" s="218"/>
      <c r="COQ2179" s="218"/>
      <c r="COR2179" s="218"/>
      <c r="COS2179" s="218"/>
      <c r="COT2179" s="218"/>
      <c r="COU2179" s="218"/>
      <c r="COV2179" s="218"/>
      <c r="COW2179" s="218"/>
      <c r="COX2179" s="218"/>
      <c r="COY2179" s="218"/>
      <c r="COZ2179" s="218"/>
      <c r="CPA2179" s="218"/>
      <c r="CPB2179" s="218"/>
      <c r="CPC2179" s="218"/>
      <c r="CPD2179" s="218"/>
      <c r="CPE2179" s="218"/>
      <c r="CPF2179" s="218"/>
      <c r="CPG2179" s="218"/>
      <c r="CPH2179" s="218"/>
      <c r="CPI2179" s="218"/>
      <c r="CPJ2179" s="218"/>
      <c r="CPK2179" s="218"/>
      <c r="CPL2179" s="218"/>
      <c r="CPM2179" s="218"/>
      <c r="CPN2179" s="218"/>
      <c r="CPO2179" s="218"/>
      <c r="CPP2179" s="218"/>
      <c r="CPQ2179" s="218"/>
      <c r="CPR2179" s="218"/>
      <c r="CPS2179" s="218"/>
      <c r="CPT2179" s="218"/>
      <c r="CPU2179" s="218"/>
      <c r="CPV2179" s="218"/>
      <c r="CPW2179" s="218"/>
      <c r="CPX2179" s="218"/>
      <c r="CPY2179" s="218"/>
      <c r="CPZ2179" s="218"/>
      <c r="CQA2179" s="218"/>
      <c r="CQB2179" s="218"/>
      <c r="CQC2179" s="218"/>
      <c r="CQD2179" s="218"/>
      <c r="CQE2179" s="218"/>
      <c r="CQF2179" s="218"/>
      <c r="CQG2179" s="218"/>
      <c r="CQH2179" s="218"/>
      <c r="CQI2179" s="218"/>
      <c r="CQJ2179" s="218"/>
      <c r="CQK2179" s="218"/>
      <c r="CQL2179" s="218"/>
      <c r="CQM2179" s="218"/>
      <c r="CQN2179" s="218"/>
      <c r="CQO2179" s="218"/>
      <c r="CQP2179" s="218"/>
      <c r="CQQ2179" s="218"/>
      <c r="CQR2179" s="218"/>
      <c r="CQS2179" s="218"/>
      <c r="CQT2179" s="218"/>
      <c r="CQU2179" s="218"/>
      <c r="CQV2179" s="218"/>
      <c r="CQW2179" s="218"/>
      <c r="CQX2179" s="218"/>
      <c r="CQY2179" s="218"/>
      <c r="CQZ2179" s="218"/>
      <c r="CRA2179" s="218"/>
      <c r="CRB2179" s="218"/>
      <c r="CRC2179" s="218"/>
      <c r="CRD2179" s="218"/>
      <c r="CRE2179" s="218"/>
      <c r="CRF2179" s="218"/>
      <c r="CRG2179" s="218"/>
      <c r="CRH2179" s="218"/>
      <c r="CRI2179" s="218"/>
      <c r="CRJ2179" s="218"/>
      <c r="CRK2179" s="218"/>
      <c r="CRL2179" s="218"/>
      <c r="CRM2179" s="218"/>
      <c r="CRN2179" s="218"/>
      <c r="CRO2179" s="218"/>
      <c r="CRP2179" s="218"/>
      <c r="CRQ2179" s="218"/>
      <c r="CRR2179" s="218"/>
      <c r="CRS2179" s="218"/>
      <c r="CRT2179" s="218"/>
      <c r="CRU2179" s="218"/>
      <c r="CRV2179" s="218"/>
      <c r="CRW2179" s="218"/>
      <c r="CRX2179" s="218"/>
      <c r="CRY2179" s="218"/>
      <c r="CRZ2179" s="218"/>
      <c r="CSA2179" s="218"/>
      <c r="CSB2179" s="218"/>
      <c r="CSC2179" s="218"/>
      <c r="CSD2179" s="218"/>
      <c r="CSE2179" s="218"/>
      <c r="CSF2179" s="218"/>
      <c r="CSG2179" s="218"/>
      <c r="CSH2179" s="218"/>
      <c r="CSI2179" s="218"/>
      <c r="CSJ2179" s="218"/>
      <c r="CSK2179" s="218"/>
      <c r="CSL2179" s="218"/>
      <c r="CSM2179" s="218"/>
      <c r="CSN2179" s="218"/>
      <c r="CSO2179" s="218"/>
      <c r="CSP2179" s="218"/>
      <c r="CSQ2179" s="218"/>
      <c r="CSR2179" s="218"/>
      <c r="CSS2179" s="218"/>
      <c r="CST2179" s="218"/>
      <c r="CSU2179" s="218"/>
      <c r="CSV2179" s="218"/>
      <c r="CSW2179" s="218"/>
      <c r="CSX2179" s="218"/>
      <c r="CSY2179" s="218"/>
      <c r="CSZ2179" s="218"/>
      <c r="CTA2179" s="218"/>
      <c r="CTB2179" s="218"/>
      <c r="CTC2179" s="218"/>
      <c r="CTD2179" s="218"/>
      <c r="CTE2179" s="218"/>
      <c r="CTF2179" s="218"/>
      <c r="CTG2179" s="218"/>
      <c r="CTH2179" s="218"/>
      <c r="CTI2179" s="218"/>
      <c r="CTJ2179" s="218"/>
      <c r="CTK2179" s="218"/>
      <c r="CTL2179" s="218"/>
      <c r="CTM2179" s="218"/>
      <c r="CTN2179" s="218"/>
      <c r="CTO2179" s="218"/>
      <c r="CTP2179" s="218"/>
      <c r="CTQ2179" s="218"/>
      <c r="CTR2179" s="218"/>
      <c r="CTS2179" s="218"/>
      <c r="CTT2179" s="218"/>
      <c r="CTU2179" s="218"/>
      <c r="CTV2179" s="218"/>
      <c r="CTW2179" s="218"/>
      <c r="CTX2179" s="218"/>
      <c r="CTY2179" s="218"/>
      <c r="CTZ2179" s="218"/>
      <c r="CUA2179" s="218"/>
      <c r="CUB2179" s="218"/>
      <c r="CUC2179" s="218"/>
      <c r="CUD2179" s="218"/>
      <c r="CUE2179" s="218"/>
      <c r="CUF2179" s="218"/>
      <c r="CUG2179" s="218"/>
      <c r="CUH2179" s="218"/>
      <c r="CUI2179" s="218"/>
      <c r="CUJ2179" s="218"/>
      <c r="CUK2179" s="218"/>
      <c r="CUL2179" s="218"/>
      <c r="CUM2179" s="218"/>
      <c r="CUN2179" s="218"/>
      <c r="CUO2179" s="218"/>
      <c r="CUP2179" s="218"/>
      <c r="CUQ2179" s="218"/>
      <c r="CUR2179" s="218"/>
      <c r="CUS2179" s="218"/>
      <c r="CUT2179" s="218"/>
      <c r="CUU2179" s="218"/>
      <c r="CUV2179" s="218"/>
      <c r="CUW2179" s="218"/>
      <c r="CUX2179" s="218"/>
      <c r="CUY2179" s="218"/>
      <c r="CUZ2179" s="218"/>
      <c r="CVA2179" s="218"/>
      <c r="CVB2179" s="218"/>
      <c r="CVC2179" s="218"/>
      <c r="CVD2179" s="218"/>
      <c r="CVE2179" s="218"/>
      <c r="CVF2179" s="218"/>
      <c r="CVG2179" s="218"/>
      <c r="CVH2179" s="218"/>
      <c r="CVI2179" s="218"/>
      <c r="CVJ2179" s="218"/>
      <c r="CVK2179" s="218"/>
      <c r="CVL2179" s="218"/>
      <c r="CVM2179" s="218"/>
      <c r="CVN2179" s="218"/>
      <c r="CVO2179" s="218"/>
      <c r="CVP2179" s="218"/>
      <c r="CVQ2179" s="218"/>
      <c r="CVR2179" s="218"/>
      <c r="CVS2179" s="218"/>
      <c r="CVT2179" s="218"/>
      <c r="CVU2179" s="218"/>
      <c r="CVV2179" s="218"/>
      <c r="CVW2179" s="218"/>
      <c r="CVX2179" s="218"/>
      <c r="CVY2179" s="218"/>
      <c r="CVZ2179" s="218"/>
      <c r="CWA2179" s="218"/>
      <c r="CWB2179" s="218"/>
      <c r="CWC2179" s="218"/>
      <c r="CWD2179" s="218"/>
      <c r="CWE2179" s="218"/>
      <c r="CWF2179" s="218"/>
      <c r="CWG2179" s="218"/>
      <c r="CWH2179" s="218"/>
      <c r="CWI2179" s="218"/>
      <c r="CWJ2179" s="218"/>
      <c r="CWK2179" s="218"/>
      <c r="CWL2179" s="218"/>
      <c r="CWM2179" s="218"/>
      <c r="CWN2179" s="218"/>
      <c r="CWO2179" s="218"/>
      <c r="CWP2179" s="218"/>
      <c r="CWQ2179" s="218"/>
      <c r="CWR2179" s="218"/>
      <c r="CWS2179" s="218"/>
      <c r="CWT2179" s="218"/>
      <c r="CWU2179" s="218"/>
      <c r="CWV2179" s="218"/>
      <c r="CWW2179" s="218"/>
      <c r="CWX2179" s="218"/>
      <c r="CWY2179" s="218"/>
      <c r="CWZ2179" s="218"/>
      <c r="CXA2179" s="218"/>
      <c r="CXB2179" s="218"/>
      <c r="CXC2179" s="218"/>
      <c r="CXD2179" s="218"/>
      <c r="CXE2179" s="218"/>
      <c r="CXF2179" s="218"/>
      <c r="CXG2179" s="218"/>
      <c r="CXH2179" s="218"/>
      <c r="CXI2179" s="218"/>
      <c r="CXJ2179" s="218"/>
      <c r="CXK2179" s="218"/>
      <c r="CXL2179" s="218"/>
      <c r="CXM2179" s="218"/>
      <c r="CXN2179" s="218"/>
      <c r="CXO2179" s="218"/>
      <c r="CXP2179" s="218"/>
      <c r="CXQ2179" s="218"/>
      <c r="CXR2179" s="218"/>
      <c r="CXS2179" s="218"/>
      <c r="CXT2179" s="218"/>
      <c r="CXU2179" s="218"/>
      <c r="CXV2179" s="218"/>
      <c r="CXW2179" s="218"/>
      <c r="CXX2179" s="218"/>
      <c r="CXY2179" s="218"/>
      <c r="CXZ2179" s="218"/>
      <c r="CYA2179" s="218"/>
      <c r="CYB2179" s="218"/>
      <c r="CYC2179" s="218"/>
      <c r="CYD2179" s="218"/>
      <c r="CYE2179" s="218"/>
      <c r="CYF2179" s="218"/>
      <c r="CYG2179" s="218"/>
      <c r="CYH2179" s="218"/>
      <c r="CYI2179" s="218"/>
      <c r="CYJ2179" s="218"/>
      <c r="CYK2179" s="218"/>
      <c r="CYL2179" s="218"/>
      <c r="CYM2179" s="218"/>
      <c r="CYN2179" s="218"/>
      <c r="CYO2179" s="218"/>
      <c r="CYP2179" s="218"/>
      <c r="CYQ2179" s="218"/>
      <c r="CYR2179" s="218"/>
      <c r="CYS2179" s="218"/>
      <c r="CYT2179" s="218"/>
      <c r="CYU2179" s="218"/>
      <c r="CYV2179" s="218"/>
      <c r="CYW2179" s="218"/>
      <c r="CYX2179" s="218"/>
      <c r="CYY2179" s="218"/>
      <c r="CYZ2179" s="218"/>
      <c r="CZA2179" s="218"/>
      <c r="CZB2179" s="218"/>
      <c r="CZC2179" s="218"/>
      <c r="CZD2179" s="218"/>
      <c r="CZE2179" s="218"/>
      <c r="CZF2179" s="218"/>
      <c r="CZG2179" s="218"/>
      <c r="CZH2179" s="218"/>
      <c r="CZI2179" s="218"/>
      <c r="CZJ2179" s="218"/>
      <c r="CZK2179" s="218"/>
      <c r="CZL2179" s="218"/>
      <c r="CZM2179" s="218"/>
      <c r="CZN2179" s="218"/>
      <c r="CZO2179" s="218"/>
      <c r="CZP2179" s="218"/>
      <c r="CZQ2179" s="218"/>
      <c r="CZR2179" s="218"/>
      <c r="CZS2179" s="218"/>
      <c r="CZT2179" s="218"/>
      <c r="CZU2179" s="218"/>
      <c r="CZV2179" s="218"/>
      <c r="CZW2179" s="218"/>
      <c r="CZX2179" s="218"/>
      <c r="CZY2179" s="218"/>
      <c r="CZZ2179" s="218"/>
      <c r="DAA2179" s="218"/>
      <c r="DAB2179" s="218"/>
      <c r="DAC2179" s="218"/>
      <c r="DAD2179" s="218"/>
      <c r="DAE2179" s="218"/>
      <c r="DAF2179" s="218"/>
      <c r="DAG2179" s="218"/>
      <c r="DAH2179" s="218"/>
      <c r="DAI2179" s="218"/>
      <c r="DAJ2179" s="218"/>
      <c r="DAK2179" s="218"/>
      <c r="DAL2179" s="218"/>
      <c r="DAM2179" s="218"/>
      <c r="DAN2179" s="218"/>
      <c r="DAO2179" s="218"/>
      <c r="DAP2179" s="218"/>
      <c r="DAQ2179" s="218"/>
      <c r="DAR2179" s="218"/>
      <c r="DAS2179" s="218"/>
      <c r="DAT2179" s="218"/>
      <c r="DAU2179" s="218"/>
      <c r="DAV2179" s="218"/>
      <c r="DAW2179" s="218"/>
      <c r="DAX2179" s="218"/>
      <c r="DAY2179" s="218"/>
      <c r="DAZ2179" s="218"/>
      <c r="DBA2179" s="218"/>
      <c r="DBB2179" s="218"/>
      <c r="DBC2179" s="218"/>
      <c r="DBD2179" s="218"/>
      <c r="DBE2179" s="218"/>
      <c r="DBF2179" s="218"/>
      <c r="DBG2179" s="218"/>
      <c r="DBH2179" s="218"/>
      <c r="DBI2179" s="218"/>
      <c r="DBJ2179" s="218"/>
      <c r="DBK2179" s="218"/>
      <c r="DBL2179" s="218"/>
      <c r="DBM2179" s="218"/>
      <c r="DBN2179" s="218"/>
      <c r="DBO2179" s="218"/>
      <c r="DBP2179" s="218"/>
      <c r="DBQ2179" s="218"/>
      <c r="DBR2179" s="218"/>
      <c r="DBS2179" s="218"/>
      <c r="DBT2179" s="218"/>
      <c r="DBU2179" s="218"/>
      <c r="DBV2179" s="218"/>
      <c r="DBW2179" s="218"/>
      <c r="DBX2179" s="218"/>
      <c r="DBY2179" s="218"/>
      <c r="DBZ2179" s="218"/>
      <c r="DCA2179" s="218"/>
      <c r="DCB2179" s="218"/>
      <c r="DCC2179" s="218"/>
      <c r="DCD2179" s="218"/>
      <c r="DCE2179" s="218"/>
      <c r="DCF2179" s="218"/>
      <c r="DCG2179" s="218"/>
      <c r="DCH2179" s="218"/>
      <c r="DCI2179" s="218"/>
      <c r="DCJ2179" s="218"/>
      <c r="DCK2179" s="218"/>
      <c r="DCL2179" s="218"/>
      <c r="DCM2179" s="218"/>
      <c r="DCN2179" s="218"/>
      <c r="DCO2179" s="218"/>
      <c r="DCP2179" s="218"/>
      <c r="DCQ2179" s="218"/>
      <c r="DCR2179" s="218"/>
      <c r="DCS2179" s="218"/>
      <c r="DCT2179" s="218"/>
      <c r="DCU2179" s="218"/>
      <c r="DCV2179" s="218"/>
      <c r="DCW2179" s="218"/>
      <c r="DCX2179" s="218"/>
      <c r="DCY2179" s="218"/>
      <c r="DCZ2179" s="218"/>
      <c r="DDA2179" s="218"/>
      <c r="DDB2179" s="218"/>
      <c r="DDC2179" s="218"/>
      <c r="DDD2179" s="218"/>
      <c r="DDE2179" s="218"/>
      <c r="DDF2179" s="218"/>
      <c r="DDG2179" s="218"/>
      <c r="DDH2179" s="218"/>
      <c r="DDI2179" s="218"/>
      <c r="DDJ2179" s="218"/>
      <c r="DDK2179" s="218"/>
      <c r="DDL2179" s="218"/>
      <c r="DDM2179" s="218"/>
      <c r="DDN2179" s="218"/>
      <c r="DDO2179" s="218"/>
      <c r="DDP2179" s="218"/>
      <c r="DDQ2179" s="218"/>
      <c r="DDR2179" s="218"/>
      <c r="DDS2179" s="218"/>
      <c r="DDT2179" s="218"/>
      <c r="DDU2179" s="218"/>
      <c r="DDV2179" s="218"/>
      <c r="DDW2179" s="218"/>
      <c r="DDX2179" s="218"/>
      <c r="DDY2179" s="218"/>
      <c r="DDZ2179" s="218"/>
      <c r="DEA2179" s="218"/>
      <c r="DEB2179" s="218"/>
      <c r="DEC2179" s="218"/>
      <c r="DED2179" s="218"/>
      <c r="DEE2179" s="218"/>
      <c r="DEF2179" s="218"/>
      <c r="DEG2179" s="218"/>
      <c r="DEH2179" s="218"/>
      <c r="DEI2179" s="218"/>
      <c r="DEJ2179" s="218"/>
      <c r="DEK2179" s="218"/>
      <c r="DEL2179" s="218"/>
      <c r="DEM2179" s="218"/>
      <c r="DEN2179" s="218"/>
      <c r="DEO2179" s="218"/>
      <c r="DEP2179" s="218"/>
      <c r="DEQ2179" s="218"/>
      <c r="DER2179" s="218"/>
      <c r="DES2179" s="218"/>
      <c r="DET2179" s="218"/>
      <c r="DEU2179" s="218"/>
      <c r="DEV2179" s="218"/>
      <c r="DEW2179" s="218"/>
      <c r="DEX2179" s="218"/>
      <c r="DEY2179" s="218"/>
      <c r="DEZ2179" s="218"/>
      <c r="DFA2179" s="218"/>
      <c r="DFB2179" s="218"/>
      <c r="DFC2179" s="218"/>
      <c r="DFD2179" s="218"/>
      <c r="DFE2179" s="218"/>
      <c r="DFF2179" s="218"/>
      <c r="DFG2179" s="218"/>
      <c r="DFH2179" s="218"/>
      <c r="DFI2179" s="218"/>
      <c r="DFJ2179" s="218"/>
      <c r="DFK2179" s="218"/>
      <c r="DFL2179" s="218"/>
      <c r="DFM2179" s="218"/>
      <c r="DFN2179" s="218"/>
      <c r="DFO2179" s="218"/>
      <c r="DFP2179" s="218"/>
      <c r="DFQ2179" s="218"/>
      <c r="DFR2179" s="218"/>
      <c r="DFS2179" s="218"/>
      <c r="DFT2179" s="218"/>
      <c r="DFU2179" s="218"/>
      <c r="DFV2179" s="218"/>
      <c r="DFW2179" s="218"/>
      <c r="DFX2179" s="218"/>
      <c r="DFY2179" s="218"/>
      <c r="DFZ2179" s="218"/>
      <c r="DGA2179" s="218"/>
      <c r="DGB2179" s="218"/>
      <c r="DGC2179" s="218"/>
      <c r="DGD2179" s="218"/>
      <c r="DGE2179" s="218"/>
      <c r="DGF2179" s="218"/>
      <c r="DGG2179" s="218"/>
      <c r="DGH2179" s="218"/>
      <c r="DGI2179" s="218"/>
      <c r="DGJ2179" s="218"/>
      <c r="DGK2179" s="218"/>
      <c r="DGL2179" s="218"/>
      <c r="DGM2179" s="218"/>
      <c r="DGN2179" s="218"/>
      <c r="DGO2179" s="218"/>
      <c r="DGP2179" s="218"/>
      <c r="DGQ2179" s="218"/>
      <c r="DGR2179" s="218"/>
      <c r="DGS2179" s="218"/>
      <c r="DGT2179" s="218"/>
      <c r="DGU2179" s="218"/>
      <c r="DGV2179" s="218"/>
      <c r="DGW2179" s="218"/>
      <c r="DGX2179" s="218"/>
      <c r="DGY2179" s="218"/>
      <c r="DGZ2179" s="218"/>
      <c r="DHA2179" s="218"/>
      <c r="DHB2179" s="218"/>
      <c r="DHC2179" s="218"/>
      <c r="DHD2179" s="218"/>
      <c r="DHE2179" s="218"/>
      <c r="DHF2179" s="218"/>
      <c r="DHG2179" s="218"/>
      <c r="DHH2179" s="218"/>
      <c r="DHI2179" s="218"/>
      <c r="DHJ2179" s="218"/>
      <c r="DHK2179" s="218"/>
      <c r="DHL2179" s="218"/>
      <c r="DHM2179" s="218"/>
      <c r="DHN2179" s="218"/>
      <c r="DHO2179" s="218"/>
      <c r="DHP2179" s="218"/>
      <c r="DHQ2179" s="218"/>
      <c r="DHR2179" s="218"/>
      <c r="DHS2179" s="218"/>
      <c r="DHT2179" s="218"/>
      <c r="DHU2179" s="218"/>
      <c r="DHV2179" s="218"/>
      <c r="DHW2179" s="218"/>
      <c r="DHX2179" s="218"/>
      <c r="DHY2179" s="218"/>
      <c r="DHZ2179" s="218"/>
      <c r="DIA2179" s="218"/>
      <c r="DIB2179" s="218"/>
      <c r="DIC2179" s="218"/>
      <c r="DID2179" s="218"/>
      <c r="DIE2179" s="218"/>
      <c r="DIF2179" s="218"/>
      <c r="DIG2179" s="218"/>
      <c r="DIH2179" s="218"/>
      <c r="DII2179" s="218"/>
      <c r="DIJ2179" s="218"/>
      <c r="DIK2179" s="218"/>
      <c r="DIL2179" s="218"/>
      <c r="DIM2179" s="218"/>
      <c r="DIN2179" s="218"/>
      <c r="DIO2179" s="218"/>
      <c r="DIP2179" s="218"/>
      <c r="DIQ2179" s="218"/>
      <c r="DIR2179" s="218"/>
      <c r="DIS2179" s="218"/>
      <c r="DIT2179" s="218"/>
      <c r="DIU2179" s="218"/>
      <c r="DIV2179" s="218"/>
      <c r="DIW2179" s="218"/>
      <c r="DIX2179" s="218"/>
      <c r="DIY2179" s="218"/>
      <c r="DIZ2179" s="218"/>
      <c r="DJA2179" s="218"/>
      <c r="DJB2179" s="218"/>
      <c r="DJC2179" s="218"/>
      <c r="DJD2179" s="218"/>
      <c r="DJE2179" s="218"/>
      <c r="DJF2179" s="218"/>
      <c r="DJG2179" s="218"/>
      <c r="DJH2179" s="218"/>
      <c r="DJI2179" s="218"/>
      <c r="DJJ2179" s="218"/>
      <c r="DJK2179" s="218"/>
      <c r="DJL2179" s="218"/>
      <c r="DJM2179" s="218"/>
      <c r="DJN2179" s="218"/>
      <c r="DJO2179" s="218"/>
      <c r="DJP2179" s="218"/>
      <c r="DJQ2179" s="218"/>
      <c r="DJR2179" s="218"/>
      <c r="DJS2179" s="218"/>
      <c r="DJT2179" s="218"/>
      <c r="DJU2179" s="218"/>
      <c r="DJV2179" s="218"/>
      <c r="DJW2179" s="218"/>
      <c r="DJX2179" s="218"/>
      <c r="DJY2179" s="218"/>
      <c r="DJZ2179" s="218"/>
      <c r="DKA2179" s="218"/>
      <c r="DKB2179" s="218"/>
      <c r="DKC2179" s="218"/>
      <c r="DKD2179" s="218"/>
      <c r="DKE2179" s="218"/>
      <c r="DKF2179" s="218"/>
      <c r="DKG2179" s="218"/>
      <c r="DKH2179" s="218"/>
      <c r="DKI2179" s="218"/>
      <c r="DKJ2179" s="218"/>
      <c r="DKK2179" s="218"/>
      <c r="DKL2179" s="218"/>
      <c r="DKM2179" s="218"/>
      <c r="DKN2179" s="218"/>
      <c r="DKO2179" s="218"/>
      <c r="DKP2179" s="218"/>
      <c r="DKQ2179" s="218"/>
      <c r="DKR2179" s="218"/>
      <c r="DKS2179" s="218"/>
      <c r="DKT2179" s="218"/>
      <c r="DKU2179" s="218"/>
      <c r="DKV2179" s="218"/>
      <c r="DKW2179" s="218"/>
      <c r="DKX2179" s="218"/>
      <c r="DKY2179" s="218"/>
      <c r="DKZ2179" s="218"/>
      <c r="DLA2179" s="218"/>
      <c r="DLB2179" s="218"/>
      <c r="DLC2179" s="218"/>
      <c r="DLD2179" s="218"/>
      <c r="DLE2179" s="218"/>
      <c r="DLF2179" s="218"/>
      <c r="DLG2179" s="218"/>
      <c r="DLH2179" s="218"/>
      <c r="DLI2179" s="218"/>
      <c r="DLJ2179" s="218"/>
      <c r="DLK2179" s="218"/>
      <c r="DLL2179" s="218"/>
      <c r="DLM2179" s="218"/>
      <c r="DLN2179" s="218"/>
      <c r="DLO2179" s="218"/>
      <c r="DLP2179" s="218"/>
      <c r="DLQ2179" s="218"/>
      <c r="DLR2179" s="218"/>
      <c r="DLS2179" s="218"/>
      <c r="DLT2179" s="218"/>
      <c r="DLU2179" s="218"/>
      <c r="DLV2179" s="218"/>
      <c r="DLW2179" s="218"/>
      <c r="DLX2179" s="218"/>
      <c r="DLY2179" s="218"/>
      <c r="DLZ2179" s="218"/>
      <c r="DMA2179" s="218"/>
      <c r="DMB2179" s="218"/>
      <c r="DMC2179" s="218"/>
      <c r="DMD2179" s="218"/>
      <c r="DME2179" s="218"/>
      <c r="DMF2179" s="218"/>
      <c r="DMG2179" s="218"/>
      <c r="DMH2179" s="218"/>
      <c r="DMI2179" s="218"/>
      <c r="DMJ2179" s="218"/>
      <c r="DMK2179" s="218"/>
      <c r="DML2179" s="218"/>
      <c r="DMM2179" s="218"/>
      <c r="DMN2179" s="218"/>
      <c r="DMO2179" s="218"/>
      <c r="DMP2179" s="218"/>
      <c r="DMQ2179" s="218"/>
      <c r="DMR2179" s="218"/>
      <c r="DMS2179" s="218"/>
      <c r="DMT2179" s="218"/>
      <c r="DMU2179" s="218"/>
      <c r="DMV2179" s="218"/>
      <c r="DMW2179" s="218"/>
      <c r="DMX2179" s="218"/>
      <c r="DMY2179" s="218"/>
      <c r="DMZ2179" s="218"/>
      <c r="DNA2179" s="218"/>
      <c r="DNB2179" s="218"/>
      <c r="DNC2179" s="218"/>
      <c r="DND2179" s="218"/>
      <c r="DNE2179" s="218"/>
      <c r="DNF2179" s="218"/>
      <c r="DNG2179" s="218"/>
      <c r="DNH2179" s="218"/>
      <c r="DNI2179" s="218"/>
      <c r="DNJ2179" s="218"/>
      <c r="DNK2179" s="218"/>
      <c r="DNL2179" s="218"/>
      <c r="DNM2179" s="218"/>
      <c r="DNN2179" s="218"/>
      <c r="DNO2179" s="218"/>
      <c r="DNP2179" s="218"/>
      <c r="DNQ2179" s="218"/>
      <c r="DNR2179" s="218"/>
      <c r="DNS2179" s="218"/>
      <c r="DNT2179" s="218"/>
      <c r="DNU2179" s="218"/>
      <c r="DNV2179" s="218"/>
      <c r="DNW2179" s="218"/>
      <c r="DNX2179" s="218"/>
      <c r="DNY2179" s="218"/>
      <c r="DNZ2179" s="218"/>
      <c r="DOA2179" s="218"/>
      <c r="DOB2179" s="218"/>
      <c r="DOC2179" s="218"/>
      <c r="DOD2179" s="218"/>
      <c r="DOE2179" s="218"/>
      <c r="DOF2179" s="218"/>
      <c r="DOG2179" s="218"/>
      <c r="DOH2179" s="218"/>
      <c r="DOI2179" s="218"/>
      <c r="DOJ2179" s="218"/>
      <c r="DOK2179" s="218"/>
      <c r="DOL2179" s="218"/>
      <c r="DOM2179" s="218"/>
      <c r="DON2179" s="218"/>
      <c r="DOO2179" s="218"/>
      <c r="DOP2179" s="218"/>
      <c r="DOQ2179" s="218"/>
      <c r="DOR2179" s="218"/>
      <c r="DOS2179" s="218"/>
      <c r="DOT2179" s="218"/>
      <c r="DOU2179" s="218"/>
      <c r="DOV2179" s="218"/>
      <c r="DOW2179" s="218"/>
      <c r="DOX2179" s="218"/>
      <c r="DOY2179" s="218"/>
      <c r="DOZ2179" s="218"/>
      <c r="DPA2179" s="218"/>
      <c r="DPB2179" s="218"/>
      <c r="DPC2179" s="218"/>
      <c r="DPD2179" s="218"/>
      <c r="DPE2179" s="218"/>
      <c r="DPF2179" s="218"/>
      <c r="DPG2179" s="218"/>
      <c r="DPH2179" s="218"/>
      <c r="DPI2179" s="218"/>
      <c r="DPJ2179" s="218"/>
      <c r="DPK2179" s="218"/>
      <c r="DPL2179" s="218"/>
      <c r="DPM2179" s="218"/>
      <c r="DPN2179" s="218"/>
      <c r="DPO2179" s="218"/>
      <c r="DPP2179" s="218"/>
      <c r="DPQ2179" s="218"/>
      <c r="DPR2179" s="218"/>
      <c r="DPS2179" s="218"/>
      <c r="DPT2179" s="218"/>
      <c r="DPU2179" s="218"/>
      <c r="DPV2179" s="218"/>
      <c r="DPW2179" s="218"/>
      <c r="DPX2179" s="218"/>
      <c r="DPY2179" s="218"/>
      <c r="DPZ2179" s="218"/>
      <c r="DQA2179" s="218"/>
      <c r="DQB2179" s="218"/>
      <c r="DQC2179" s="218"/>
      <c r="DQD2179" s="218"/>
      <c r="DQE2179" s="218"/>
      <c r="DQF2179" s="218"/>
      <c r="DQG2179" s="218"/>
      <c r="DQH2179" s="218"/>
      <c r="DQI2179" s="218"/>
      <c r="DQJ2179" s="218"/>
      <c r="DQK2179" s="218"/>
      <c r="DQL2179" s="218"/>
      <c r="DQM2179" s="218"/>
      <c r="DQN2179" s="218"/>
      <c r="DQO2179" s="218"/>
      <c r="DQP2179" s="218"/>
      <c r="DQQ2179" s="218"/>
      <c r="DQR2179" s="218"/>
      <c r="DQS2179" s="218"/>
      <c r="DQT2179" s="218"/>
      <c r="DQU2179" s="218"/>
      <c r="DQV2179" s="218"/>
      <c r="DQW2179" s="218"/>
      <c r="DQX2179" s="218"/>
      <c r="DQY2179" s="218"/>
      <c r="DQZ2179" s="218"/>
      <c r="DRA2179" s="218"/>
      <c r="DRB2179" s="218"/>
      <c r="DRC2179" s="218"/>
      <c r="DRD2179" s="218"/>
      <c r="DRE2179" s="218"/>
      <c r="DRF2179" s="218"/>
      <c r="DRG2179" s="218"/>
      <c r="DRH2179" s="218"/>
      <c r="DRI2179" s="218"/>
      <c r="DRJ2179" s="218"/>
      <c r="DRK2179" s="218"/>
      <c r="DRL2179" s="218"/>
      <c r="DRM2179" s="218"/>
      <c r="DRN2179" s="218"/>
      <c r="DRO2179" s="218"/>
      <c r="DRP2179" s="218"/>
      <c r="DRQ2179" s="218"/>
      <c r="DRR2179" s="218"/>
      <c r="DRS2179" s="218"/>
      <c r="DRT2179" s="218"/>
      <c r="DRU2179" s="218"/>
      <c r="DRV2179" s="218"/>
      <c r="DRW2179" s="218"/>
      <c r="DRX2179" s="218"/>
      <c r="DRY2179" s="218"/>
      <c r="DRZ2179" s="218"/>
      <c r="DSA2179" s="218"/>
      <c r="DSB2179" s="218"/>
      <c r="DSC2179" s="218"/>
      <c r="DSD2179" s="218"/>
      <c r="DSE2179" s="218"/>
      <c r="DSF2179" s="218"/>
      <c r="DSG2179" s="218"/>
      <c r="DSH2179" s="218"/>
      <c r="DSI2179" s="218"/>
      <c r="DSJ2179" s="218"/>
      <c r="DSK2179" s="218"/>
      <c r="DSL2179" s="218"/>
      <c r="DSM2179" s="218"/>
      <c r="DSN2179" s="218"/>
      <c r="DSO2179" s="218"/>
      <c r="DSP2179" s="218"/>
      <c r="DSQ2179" s="218"/>
      <c r="DSR2179" s="218"/>
      <c r="DSS2179" s="218"/>
      <c r="DST2179" s="218"/>
      <c r="DSU2179" s="218"/>
      <c r="DSV2179" s="218"/>
      <c r="DSW2179" s="218"/>
      <c r="DSX2179" s="218"/>
      <c r="DSY2179" s="218"/>
      <c r="DSZ2179" s="218"/>
      <c r="DTA2179" s="218"/>
      <c r="DTB2179" s="218"/>
      <c r="DTC2179" s="218"/>
      <c r="DTD2179" s="218"/>
      <c r="DTE2179" s="218"/>
      <c r="DTF2179" s="218"/>
      <c r="DTG2179" s="218"/>
      <c r="DTH2179" s="218"/>
      <c r="DTI2179" s="218"/>
      <c r="DTJ2179" s="218"/>
      <c r="DTK2179" s="218"/>
      <c r="DTL2179" s="218"/>
      <c r="DTM2179" s="218"/>
      <c r="DTN2179" s="218"/>
      <c r="DTO2179" s="218"/>
      <c r="DTP2179" s="218"/>
      <c r="DTQ2179" s="218"/>
      <c r="DTR2179" s="218"/>
      <c r="DTS2179" s="218"/>
      <c r="DTT2179" s="218"/>
      <c r="DTU2179" s="218"/>
      <c r="DTV2179" s="218"/>
      <c r="DTW2179" s="218"/>
      <c r="DTX2179" s="218"/>
      <c r="DTY2179" s="218"/>
      <c r="DTZ2179" s="218"/>
      <c r="DUA2179" s="218"/>
      <c r="DUB2179" s="218"/>
      <c r="DUC2179" s="218"/>
      <c r="DUD2179" s="218"/>
      <c r="DUE2179" s="218"/>
      <c r="DUF2179" s="218"/>
      <c r="DUG2179" s="218"/>
      <c r="DUH2179" s="218"/>
      <c r="DUI2179" s="218"/>
      <c r="DUJ2179" s="218"/>
      <c r="DUK2179" s="218"/>
      <c r="DUL2179" s="218"/>
      <c r="DUM2179" s="218"/>
      <c r="DUN2179" s="218"/>
      <c r="DUO2179" s="218"/>
      <c r="DUP2179" s="218"/>
      <c r="DUQ2179" s="218"/>
      <c r="DUR2179" s="218"/>
      <c r="DUS2179" s="218"/>
      <c r="DUT2179" s="218"/>
      <c r="DUU2179" s="218"/>
      <c r="DUV2179" s="218"/>
      <c r="DUW2179" s="218"/>
      <c r="DUX2179" s="218"/>
      <c r="DUY2179" s="218"/>
      <c r="DUZ2179" s="218"/>
      <c r="DVA2179" s="218"/>
      <c r="DVB2179" s="218"/>
      <c r="DVC2179" s="218"/>
      <c r="DVD2179" s="218"/>
      <c r="DVE2179" s="218"/>
      <c r="DVF2179" s="218"/>
      <c r="DVG2179" s="218"/>
      <c r="DVH2179" s="218"/>
      <c r="DVI2179" s="218"/>
      <c r="DVJ2179" s="218"/>
      <c r="DVK2179" s="218"/>
      <c r="DVL2179" s="218"/>
      <c r="DVM2179" s="218"/>
      <c r="DVN2179" s="218"/>
      <c r="DVO2179" s="218"/>
      <c r="DVP2179" s="218"/>
      <c r="DVQ2179" s="218"/>
      <c r="DVR2179" s="218"/>
      <c r="DVS2179" s="218"/>
      <c r="DVT2179" s="218"/>
      <c r="DVU2179" s="218"/>
      <c r="DVV2179" s="218"/>
      <c r="DVW2179" s="218"/>
      <c r="DVX2179" s="218"/>
      <c r="DVY2179" s="218"/>
      <c r="DVZ2179" s="218"/>
      <c r="DWA2179" s="218"/>
      <c r="DWB2179" s="218"/>
      <c r="DWC2179" s="218"/>
      <c r="DWD2179" s="218"/>
      <c r="DWE2179" s="218"/>
      <c r="DWF2179" s="218"/>
      <c r="DWG2179" s="218"/>
      <c r="DWH2179" s="218"/>
      <c r="DWI2179" s="218"/>
      <c r="DWJ2179" s="218"/>
      <c r="DWK2179" s="218"/>
      <c r="DWL2179" s="218"/>
      <c r="DWM2179" s="218"/>
      <c r="DWN2179" s="218"/>
      <c r="DWO2179" s="218"/>
      <c r="DWP2179" s="218"/>
      <c r="DWQ2179" s="218"/>
      <c r="DWR2179" s="218"/>
      <c r="DWS2179" s="218"/>
      <c r="DWT2179" s="218"/>
      <c r="DWU2179" s="218"/>
      <c r="DWV2179" s="218"/>
      <c r="DWW2179" s="218"/>
      <c r="DWX2179" s="218"/>
      <c r="DWY2179" s="218"/>
      <c r="DWZ2179" s="218"/>
      <c r="DXA2179" s="218"/>
      <c r="DXB2179" s="218"/>
      <c r="DXC2179" s="218"/>
      <c r="DXD2179" s="218"/>
      <c r="DXE2179" s="218"/>
      <c r="DXF2179" s="218"/>
      <c r="DXG2179" s="218"/>
      <c r="DXH2179" s="218"/>
      <c r="DXI2179" s="218"/>
      <c r="DXJ2179" s="218"/>
      <c r="DXK2179" s="218"/>
      <c r="DXL2179" s="218"/>
      <c r="DXM2179" s="218"/>
      <c r="DXN2179" s="218"/>
      <c r="DXO2179" s="218"/>
      <c r="DXP2179" s="218"/>
      <c r="DXQ2179" s="218"/>
      <c r="DXR2179" s="218"/>
      <c r="DXS2179" s="218"/>
      <c r="DXT2179" s="218"/>
      <c r="DXU2179" s="218"/>
      <c r="DXV2179" s="218"/>
      <c r="DXW2179" s="218"/>
      <c r="DXX2179" s="218"/>
      <c r="DXY2179" s="218"/>
      <c r="DXZ2179" s="218"/>
      <c r="DYA2179" s="218"/>
      <c r="DYB2179" s="218"/>
      <c r="DYC2179" s="218"/>
      <c r="DYD2179" s="218"/>
      <c r="DYE2179" s="218"/>
      <c r="DYF2179" s="218"/>
      <c r="DYG2179" s="218"/>
      <c r="DYH2179" s="218"/>
      <c r="DYI2179" s="218"/>
      <c r="DYJ2179" s="218"/>
      <c r="DYK2179" s="218"/>
      <c r="DYL2179" s="218"/>
      <c r="DYM2179" s="218"/>
      <c r="DYN2179" s="218"/>
      <c r="DYO2179" s="218"/>
      <c r="DYP2179" s="218"/>
      <c r="DYQ2179" s="218"/>
      <c r="DYR2179" s="218"/>
      <c r="DYS2179" s="218"/>
      <c r="DYT2179" s="218"/>
      <c r="DYU2179" s="218"/>
      <c r="DYV2179" s="218"/>
      <c r="DYW2179" s="218"/>
      <c r="DYX2179" s="218"/>
      <c r="DYY2179" s="218"/>
      <c r="DYZ2179" s="218"/>
      <c r="DZA2179" s="218"/>
      <c r="DZB2179" s="218"/>
      <c r="DZC2179" s="218"/>
      <c r="DZD2179" s="218"/>
      <c r="DZE2179" s="218"/>
      <c r="DZF2179" s="218"/>
      <c r="DZG2179" s="218"/>
      <c r="DZH2179" s="218"/>
      <c r="DZI2179" s="218"/>
      <c r="DZJ2179" s="218"/>
      <c r="DZK2179" s="218"/>
      <c r="DZL2179" s="218"/>
      <c r="DZM2179" s="218"/>
      <c r="DZN2179" s="218"/>
      <c r="DZO2179" s="218"/>
      <c r="DZP2179" s="218"/>
      <c r="DZQ2179" s="218"/>
      <c r="DZR2179" s="218"/>
      <c r="DZS2179" s="218"/>
      <c r="DZT2179" s="218"/>
      <c r="DZU2179" s="218"/>
      <c r="DZV2179" s="218"/>
      <c r="DZW2179" s="218"/>
      <c r="DZX2179" s="218"/>
      <c r="DZY2179" s="218"/>
      <c r="DZZ2179" s="218"/>
      <c r="EAA2179" s="218"/>
      <c r="EAB2179" s="218"/>
      <c r="EAC2179" s="218"/>
      <c r="EAD2179" s="218"/>
      <c r="EAE2179" s="218"/>
      <c r="EAF2179" s="218"/>
      <c r="EAG2179" s="218"/>
      <c r="EAH2179" s="218"/>
      <c r="EAI2179" s="218"/>
      <c r="EAJ2179" s="218"/>
      <c r="EAK2179" s="218"/>
      <c r="EAL2179" s="218"/>
      <c r="EAM2179" s="218"/>
      <c r="EAN2179" s="218"/>
      <c r="EAO2179" s="218"/>
      <c r="EAP2179" s="218"/>
      <c r="EAQ2179" s="218"/>
      <c r="EAR2179" s="218"/>
      <c r="EAS2179" s="218"/>
      <c r="EAT2179" s="218"/>
      <c r="EAU2179" s="218"/>
      <c r="EAV2179" s="218"/>
      <c r="EAW2179" s="218"/>
      <c r="EAX2179" s="218"/>
      <c r="EAY2179" s="218"/>
      <c r="EAZ2179" s="218"/>
      <c r="EBA2179" s="218"/>
      <c r="EBB2179" s="218"/>
      <c r="EBC2179" s="218"/>
      <c r="EBD2179" s="218"/>
      <c r="EBE2179" s="218"/>
      <c r="EBF2179" s="218"/>
      <c r="EBG2179" s="218"/>
      <c r="EBH2179" s="218"/>
      <c r="EBI2179" s="218"/>
      <c r="EBJ2179" s="218"/>
      <c r="EBK2179" s="218"/>
      <c r="EBL2179" s="218"/>
      <c r="EBM2179" s="218"/>
      <c r="EBN2179" s="218"/>
      <c r="EBO2179" s="218"/>
      <c r="EBP2179" s="218"/>
      <c r="EBQ2179" s="218"/>
      <c r="EBR2179" s="218"/>
      <c r="EBS2179" s="218"/>
      <c r="EBT2179" s="218"/>
      <c r="EBU2179" s="218"/>
      <c r="EBV2179" s="218"/>
      <c r="EBW2179" s="218"/>
      <c r="EBX2179" s="218"/>
      <c r="EBY2179" s="218"/>
      <c r="EBZ2179" s="218"/>
      <c r="ECA2179" s="218"/>
      <c r="ECB2179" s="218"/>
      <c r="ECC2179" s="218"/>
      <c r="ECD2179" s="218"/>
      <c r="ECE2179" s="218"/>
      <c r="ECF2179" s="218"/>
      <c r="ECG2179" s="218"/>
      <c r="ECH2179" s="218"/>
      <c r="ECI2179" s="218"/>
      <c r="ECJ2179" s="218"/>
      <c r="ECK2179" s="218"/>
      <c r="ECL2179" s="218"/>
      <c r="ECM2179" s="218"/>
      <c r="ECN2179" s="218"/>
      <c r="ECO2179" s="218"/>
      <c r="ECP2179" s="218"/>
      <c r="ECQ2179" s="218"/>
      <c r="ECR2179" s="218"/>
      <c r="ECS2179" s="218"/>
      <c r="ECT2179" s="218"/>
      <c r="ECU2179" s="218"/>
      <c r="ECV2179" s="218"/>
      <c r="ECW2179" s="218"/>
      <c r="ECX2179" s="218"/>
      <c r="ECY2179" s="218"/>
      <c r="ECZ2179" s="218"/>
      <c r="EDA2179" s="218"/>
      <c r="EDB2179" s="218"/>
      <c r="EDC2179" s="218"/>
      <c r="EDD2179" s="218"/>
      <c r="EDE2179" s="218"/>
      <c r="EDF2179" s="218"/>
      <c r="EDG2179" s="218"/>
      <c r="EDH2179" s="218"/>
      <c r="EDI2179" s="218"/>
      <c r="EDJ2179" s="218"/>
      <c r="EDK2179" s="218"/>
      <c r="EDL2179" s="218"/>
      <c r="EDM2179" s="218"/>
      <c r="EDN2179" s="218"/>
      <c r="EDO2179" s="218"/>
      <c r="EDP2179" s="218"/>
      <c r="EDQ2179" s="218"/>
      <c r="EDR2179" s="218"/>
      <c r="EDS2179" s="218"/>
      <c r="EDT2179" s="218"/>
      <c r="EDU2179" s="218"/>
      <c r="EDV2179" s="218"/>
      <c r="EDW2179" s="218"/>
      <c r="EDX2179" s="218"/>
      <c r="EDY2179" s="218"/>
      <c r="EDZ2179" s="218"/>
      <c r="EEA2179" s="218"/>
      <c r="EEB2179" s="218"/>
      <c r="EEC2179" s="218"/>
      <c r="EED2179" s="218"/>
      <c r="EEE2179" s="218"/>
      <c r="EEF2179" s="218"/>
      <c r="EEG2179" s="218"/>
      <c r="EEH2179" s="218"/>
      <c r="EEI2179" s="218"/>
      <c r="EEJ2179" s="218"/>
      <c r="EEK2179" s="218"/>
      <c r="EEL2179" s="218"/>
      <c r="EEM2179" s="218"/>
      <c r="EEN2179" s="218"/>
      <c r="EEO2179" s="218"/>
      <c r="EEP2179" s="218"/>
      <c r="EEQ2179" s="218"/>
      <c r="EER2179" s="218"/>
      <c r="EES2179" s="218"/>
      <c r="EET2179" s="218"/>
      <c r="EEU2179" s="218"/>
      <c r="EEV2179" s="218"/>
      <c r="EEW2179" s="218"/>
      <c r="EEX2179" s="218"/>
      <c r="EEY2179" s="218"/>
      <c r="EEZ2179" s="218"/>
      <c r="EFA2179" s="218"/>
      <c r="EFB2179" s="218"/>
      <c r="EFC2179" s="218"/>
      <c r="EFD2179" s="218"/>
      <c r="EFE2179" s="218"/>
      <c r="EFF2179" s="218"/>
      <c r="EFG2179" s="218"/>
      <c r="EFH2179" s="218"/>
      <c r="EFI2179" s="218"/>
      <c r="EFJ2179" s="218"/>
      <c r="EFK2179" s="218"/>
      <c r="EFL2179" s="218"/>
      <c r="EFM2179" s="218"/>
      <c r="EFN2179" s="218"/>
      <c r="EFO2179" s="218"/>
      <c r="EFP2179" s="218"/>
      <c r="EFQ2179" s="218"/>
      <c r="EFR2179" s="218"/>
      <c r="EFS2179" s="218"/>
      <c r="EFT2179" s="218"/>
      <c r="EFU2179" s="218"/>
      <c r="EFV2179" s="218"/>
      <c r="EFW2179" s="218"/>
      <c r="EFX2179" s="218"/>
      <c r="EFY2179" s="218"/>
      <c r="EFZ2179" s="218"/>
      <c r="EGA2179" s="218"/>
      <c r="EGB2179" s="218"/>
      <c r="EGC2179" s="218"/>
      <c r="EGD2179" s="218"/>
      <c r="EGE2179" s="218"/>
      <c r="EGF2179" s="218"/>
      <c r="EGG2179" s="218"/>
      <c r="EGH2179" s="218"/>
      <c r="EGI2179" s="218"/>
      <c r="EGJ2179" s="218"/>
      <c r="EGK2179" s="218"/>
      <c r="EGL2179" s="218"/>
      <c r="EGM2179" s="218"/>
      <c r="EGN2179" s="218"/>
      <c r="EGO2179" s="218"/>
      <c r="EGP2179" s="218"/>
      <c r="EGQ2179" s="218"/>
      <c r="EGR2179" s="218"/>
      <c r="EGS2179" s="218"/>
      <c r="EGT2179" s="218"/>
      <c r="EGU2179" s="218"/>
      <c r="EGV2179" s="218"/>
      <c r="EGW2179" s="218"/>
      <c r="EGX2179" s="218"/>
      <c r="EGY2179" s="218"/>
      <c r="EGZ2179" s="218"/>
      <c r="EHA2179" s="218"/>
      <c r="EHB2179" s="218"/>
      <c r="EHC2179" s="218"/>
      <c r="EHD2179" s="218"/>
      <c r="EHE2179" s="218"/>
      <c r="EHF2179" s="218"/>
      <c r="EHG2179" s="218"/>
      <c r="EHH2179" s="218"/>
      <c r="EHI2179" s="218"/>
      <c r="EHJ2179" s="218"/>
      <c r="EHK2179" s="218"/>
      <c r="EHL2179" s="218"/>
      <c r="EHM2179" s="218"/>
      <c r="EHN2179" s="218"/>
      <c r="EHO2179" s="218"/>
      <c r="EHP2179" s="218"/>
      <c r="EHQ2179" s="218"/>
      <c r="EHR2179" s="218"/>
      <c r="EHS2179" s="218"/>
      <c r="EHT2179" s="218"/>
      <c r="EHU2179" s="218"/>
      <c r="EHV2179" s="218"/>
      <c r="EHW2179" s="218"/>
      <c r="EHX2179" s="218"/>
      <c r="EHY2179" s="218"/>
      <c r="EHZ2179" s="218"/>
      <c r="EIA2179" s="218"/>
      <c r="EIB2179" s="218"/>
      <c r="EIC2179" s="218"/>
      <c r="EID2179" s="218"/>
      <c r="EIE2179" s="218"/>
      <c r="EIF2179" s="218"/>
      <c r="EIG2179" s="218"/>
      <c r="EIH2179" s="218"/>
      <c r="EII2179" s="218"/>
      <c r="EIJ2179" s="218"/>
      <c r="EIK2179" s="218"/>
      <c r="EIL2179" s="218"/>
      <c r="EIM2179" s="218"/>
      <c r="EIN2179" s="218"/>
      <c r="EIO2179" s="218"/>
      <c r="EIP2179" s="218"/>
      <c r="EIQ2179" s="218"/>
      <c r="EIR2179" s="218"/>
      <c r="EIS2179" s="218"/>
      <c r="EIT2179" s="218"/>
      <c r="EIU2179" s="218"/>
      <c r="EIV2179" s="218"/>
      <c r="EIW2179" s="218"/>
      <c r="EIX2179" s="218"/>
      <c r="EIY2179" s="218"/>
      <c r="EIZ2179" s="218"/>
      <c r="EJA2179" s="218"/>
      <c r="EJB2179" s="218"/>
      <c r="EJC2179" s="218"/>
      <c r="EJD2179" s="218"/>
      <c r="EJE2179" s="218"/>
      <c r="EJF2179" s="218"/>
      <c r="EJG2179" s="218"/>
      <c r="EJH2179" s="218"/>
      <c r="EJI2179" s="218"/>
      <c r="EJJ2179" s="218"/>
      <c r="EJK2179" s="218"/>
      <c r="EJL2179" s="218"/>
      <c r="EJM2179" s="218"/>
      <c r="EJN2179" s="218"/>
      <c r="EJO2179" s="218"/>
      <c r="EJP2179" s="218"/>
      <c r="EJQ2179" s="218"/>
      <c r="EJR2179" s="218"/>
      <c r="EJS2179" s="218"/>
      <c r="EJT2179" s="218"/>
      <c r="EJU2179" s="218"/>
      <c r="EJV2179" s="218"/>
      <c r="EJW2179" s="218"/>
      <c r="EJX2179" s="218"/>
      <c r="EJY2179" s="218"/>
      <c r="EJZ2179" s="218"/>
      <c r="EKA2179" s="218"/>
      <c r="EKB2179" s="218"/>
      <c r="EKC2179" s="218"/>
      <c r="EKD2179" s="218"/>
      <c r="EKE2179" s="218"/>
      <c r="EKF2179" s="218"/>
      <c r="EKG2179" s="218"/>
      <c r="EKH2179" s="218"/>
      <c r="EKI2179" s="218"/>
      <c r="EKJ2179" s="218"/>
      <c r="EKK2179" s="218"/>
      <c r="EKL2179" s="218"/>
      <c r="EKM2179" s="218"/>
      <c r="EKN2179" s="218"/>
      <c r="EKO2179" s="218"/>
      <c r="EKP2179" s="218"/>
      <c r="EKQ2179" s="218"/>
      <c r="EKR2179" s="218"/>
      <c r="EKS2179" s="218"/>
      <c r="EKT2179" s="218"/>
      <c r="EKU2179" s="218"/>
      <c r="EKV2179" s="218"/>
      <c r="EKW2179" s="218"/>
      <c r="EKX2179" s="218"/>
      <c r="EKY2179" s="218"/>
      <c r="EKZ2179" s="218"/>
      <c r="ELA2179" s="218"/>
      <c r="ELB2179" s="218"/>
      <c r="ELC2179" s="218"/>
      <c r="ELD2179" s="218"/>
      <c r="ELE2179" s="218"/>
      <c r="ELF2179" s="218"/>
      <c r="ELG2179" s="218"/>
      <c r="ELH2179" s="218"/>
      <c r="ELI2179" s="218"/>
      <c r="ELJ2179" s="218"/>
      <c r="ELK2179" s="218"/>
      <c r="ELL2179" s="218"/>
      <c r="ELM2179" s="218"/>
      <c r="ELN2179" s="218"/>
      <c r="ELO2179" s="218"/>
      <c r="ELP2179" s="218"/>
      <c r="ELQ2179" s="218"/>
      <c r="ELR2179" s="218"/>
      <c r="ELS2179" s="218"/>
      <c r="ELT2179" s="218"/>
      <c r="ELU2179" s="218"/>
      <c r="ELV2179" s="218"/>
      <c r="ELW2179" s="218"/>
      <c r="ELX2179" s="218"/>
      <c r="ELY2179" s="218"/>
      <c r="ELZ2179" s="218"/>
      <c r="EMA2179" s="218"/>
      <c r="EMB2179" s="218"/>
      <c r="EMC2179" s="218"/>
      <c r="EMD2179" s="218"/>
      <c r="EME2179" s="218"/>
      <c r="EMF2179" s="218"/>
      <c r="EMG2179" s="218"/>
      <c r="EMH2179" s="218"/>
      <c r="EMI2179" s="218"/>
      <c r="EMJ2179" s="218"/>
      <c r="EMK2179" s="218"/>
      <c r="EML2179" s="218"/>
      <c r="EMM2179" s="218"/>
      <c r="EMN2179" s="218"/>
      <c r="EMO2179" s="218"/>
      <c r="EMP2179" s="218"/>
      <c r="EMQ2179" s="218"/>
      <c r="EMR2179" s="218"/>
      <c r="EMS2179" s="218"/>
      <c r="EMT2179" s="218"/>
      <c r="EMU2179" s="218"/>
      <c r="EMV2179" s="218"/>
      <c r="EMW2179" s="218"/>
      <c r="EMX2179" s="218"/>
      <c r="EMY2179" s="218"/>
      <c r="EMZ2179" s="218"/>
      <c r="ENA2179" s="218"/>
      <c r="ENB2179" s="218"/>
      <c r="ENC2179" s="218"/>
      <c r="END2179" s="218"/>
      <c r="ENE2179" s="218"/>
      <c r="ENF2179" s="218"/>
      <c r="ENG2179" s="218"/>
      <c r="ENH2179" s="218"/>
      <c r="ENI2179" s="218"/>
      <c r="ENJ2179" s="218"/>
      <c r="ENK2179" s="218"/>
      <c r="ENL2179" s="218"/>
      <c r="ENM2179" s="218"/>
      <c r="ENN2179" s="218"/>
      <c r="ENO2179" s="218"/>
      <c r="ENP2179" s="218"/>
      <c r="ENQ2179" s="218"/>
      <c r="ENR2179" s="218"/>
      <c r="ENS2179" s="218"/>
      <c r="ENT2179" s="218"/>
      <c r="ENU2179" s="218"/>
      <c r="ENV2179" s="218"/>
      <c r="ENW2179" s="218"/>
      <c r="ENX2179" s="218"/>
      <c r="ENY2179" s="218"/>
      <c r="ENZ2179" s="218"/>
      <c r="EOA2179" s="218"/>
      <c r="EOB2179" s="218"/>
      <c r="EOC2179" s="218"/>
      <c r="EOD2179" s="218"/>
      <c r="EOE2179" s="218"/>
      <c r="EOF2179" s="218"/>
      <c r="EOG2179" s="218"/>
      <c r="EOH2179" s="218"/>
      <c r="EOI2179" s="218"/>
      <c r="EOJ2179" s="218"/>
      <c r="EOK2179" s="218"/>
      <c r="EOL2179" s="218"/>
      <c r="EOM2179" s="218"/>
      <c r="EON2179" s="218"/>
      <c r="EOO2179" s="218"/>
      <c r="EOP2179" s="218"/>
      <c r="EOQ2179" s="218"/>
      <c r="EOR2179" s="218"/>
      <c r="EOS2179" s="218"/>
      <c r="EOT2179" s="218"/>
      <c r="EOU2179" s="218"/>
      <c r="EOV2179" s="218"/>
      <c r="EOW2179" s="218"/>
      <c r="EOX2179" s="218"/>
      <c r="EOY2179" s="218"/>
      <c r="EOZ2179" s="218"/>
      <c r="EPA2179" s="218"/>
      <c r="EPB2179" s="218"/>
      <c r="EPC2179" s="218"/>
      <c r="EPD2179" s="218"/>
      <c r="EPE2179" s="218"/>
      <c r="EPF2179" s="218"/>
      <c r="EPG2179" s="218"/>
      <c r="EPH2179" s="218"/>
      <c r="EPI2179" s="218"/>
      <c r="EPJ2179" s="218"/>
      <c r="EPK2179" s="218"/>
      <c r="EPL2179" s="218"/>
      <c r="EPM2179" s="218"/>
      <c r="EPN2179" s="218"/>
      <c r="EPO2179" s="218"/>
      <c r="EPP2179" s="218"/>
      <c r="EPQ2179" s="218"/>
      <c r="EPR2179" s="218"/>
      <c r="EPS2179" s="218"/>
      <c r="EPT2179" s="218"/>
      <c r="EPU2179" s="218"/>
      <c r="EPV2179" s="218"/>
      <c r="EPW2179" s="218"/>
      <c r="EPX2179" s="218"/>
      <c r="EPY2179" s="218"/>
      <c r="EPZ2179" s="218"/>
      <c r="EQA2179" s="218"/>
      <c r="EQB2179" s="218"/>
      <c r="EQC2179" s="218"/>
      <c r="EQD2179" s="218"/>
      <c r="EQE2179" s="218"/>
      <c r="EQF2179" s="218"/>
      <c r="EQG2179" s="218"/>
      <c r="EQH2179" s="218"/>
      <c r="EQI2179" s="218"/>
      <c r="EQJ2179" s="218"/>
      <c r="EQK2179" s="218"/>
      <c r="EQL2179" s="218"/>
      <c r="EQM2179" s="218"/>
      <c r="EQN2179" s="218"/>
      <c r="EQO2179" s="218"/>
      <c r="EQP2179" s="218"/>
      <c r="EQQ2179" s="218"/>
      <c r="EQR2179" s="218"/>
      <c r="EQS2179" s="218"/>
      <c r="EQT2179" s="218"/>
      <c r="EQU2179" s="218"/>
      <c r="EQV2179" s="218"/>
      <c r="EQW2179" s="218"/>
      <c r="EQX2179" s="218"/>
      <c r="EQY2179" s="218"/>
      <c r="EQZ2179" s="218"/>
      <c r="ERA2179" s="218"/>
      <c r="ERB2179" s="218"/>
      <c r="ERC2179" s="218"/>
      <c r="ERD2179" s="218"/>
      <c r="ERE2179" s="218"/>
      <c r="ERF2179" s="218"/>
      <c r="ERG2179" s="218"/>
      <c r="ERH2179" s="218"/>
      <c r="ERI2179" s="218"/>
      <c r="ERJ2179" s="218"/>
      <c r="ERK2179" s="218"/>
      <c r="ERL2179" s="218"/>
      <c r="ERM2179" s="218"/>
      <c r="ERN2179" s="218"/>
      <c r="ERO2179" s="218"/>
      <c r="ERP2179" s="218"/>
      <c r="ERQ2179" s="218"/>
      <c r="ERR2179" s="218"/>
      <c r="ERS2179" s="218"/>
      <c r="ERT2179" s="218"/>
      <c r="ERU2179" s="218"/>
      <c r="ERV2179" s="218"/>
      <c r="ERW2179" s="218"/>
      <c r="ERX2179" s="218"/>
      <c r="ERY2179" s="218"/>
      <c r="ERZ2179" s="218"/>
      <c r="ESA2179" s="218"/>
      <c r="ESB2179" s="218"/>
      <c r="ESC2179" s="218"/>
      <c r="ESD2179" s="218"/>
      <c r="ESE2179" s="218"/>
      <c r="ESF2179" s="218"/>
      <c r="ESG2179" s="218"/>
      <c r="ESH2179" s="218"/>
      <c r="ESI2179" s="218"/>
      <c r="ESJ2179" s="218"/>
      <c r="ESK2179" s="218"/>
      <c r="ESL2179" s="218"/>
      <c r="ESM2179" s="218"/>
      <c r="ESN2179" s="218"/>
      <c r="ESO2179" s="218"/>
      <c r="ESP2179" s="218"/>
      <c r="ESQ2179" s="218"/>
      <c r="ESR2179" s="218"/>
      <c r="ESS2179" s="218"/>
      <c r="EST2179" s="218"/>
      <c r="ESU2179" s="218"/>
      <c r="ESV2179" s="218"/>
      <c r="ESW2179" s="218"/>
      <c r="ESX2179" s="218"/>
      <c r="ESY2179" s="218"/>
      <c r="ESZ2179" s="218"/>
      <c r="ETA2179" s="218"/>
      <c r="ETB2179" s="218"/>
      <c r="ETC2179" s="218"/>
      <c r="ETD2179" s="218"/>
      <c r="ETE2179" s="218"/>
      <c r="ETF2179" s="218"/>
      <c r="ETG2179" s="218"/>
      <c r="ETH2179" s="218"/>
      <c r="ETI2179" s="218"/>
      <c r="ETJ2179" s="218"/>
      <c r="ETK2179" s="218"/>
      <c r="ETL2179" s="218"/>
      <c r="ETM2179" s="218"/>
      <c r="ETN2179" s="218"/>
      <c r="ETO2179" s="218"/>
      <c r="ETP2179" s="218"/>
      <c r="ETQ2179" s="218"/>
      <c r="ETR2179" s="218"/>
      <c r="ETS2179" s="218"/>
      <c r="ETT2179" s="218"/>
      <c r="ETU2179" s="218"/>
      <c r="ETV2179" s="218"/>
      <c r="ETW2179" s="218"/>
      <c r="ETX2179" s="218"/>
      <c r="ETY2179" s="218"/>
      <c r="ETZ2179" s="218"/>
      <c r="EUA2179" s="218"/>
      <c r="EUB2179" s="218"/>
      <c r="EUC2179" s="218"/>
      <c r="EUD2179" s="218"/>
      <c r="EUE2179" s="218"/>
      <c r="EUF2179" s="218"/>
      <c r="EUG2179" s="218"/>
      <c r="EUH2179" s="218"/>
      <c r="EUI2179" s="218"/>
      <c r="EUJ2179" s="218"/>
      <c r="EUK2179" s="218"/>
      <c r="EUL2179" s="218"/>
      <c r="EUM2179" s="218"/>
      <c r="EUN2179" s="218"/>
      <c r="EUO2179" s="218"/>
      <c r="EUP2179" s="218"/>
      <c r="EUQ2179" s="218"/>
      <c r="EUR2179" s="218"/>
      <c r="EUS2179" s="218"/>
      <c r="EUT2179" s="218"/>
      <c r="EUU2179" s="218"/>
      <c r="EUV2179" s="218"/>
      <c r="EUW2179" s="218"/>
      <c r="EUX2179" s="218"/>
      <c r="EUY2179" s="218"/>
      <c r="EUZ2179" s="218"/>
      <c r="EVA2179" s="218"/>
      <c r="EVB2179" s="218"/>
      <c r="EVC2179" s="218"/>
      <c r="EVD2179" s="218"/>
      <c r="EVE2179" s="218"/>
      <c r="EVF2179" s="218"/>
      <c r="EVG2179" s="218"/>
      <c r="EVH2179" s="218"/>
      <c r="EVI2179" s="218"/>
      <c r="EVJ2179" s="218"/>
      <c r="EVK2179" s="218"/>
      <c r="EVL2179" s="218"/>
      <c r="EVM2179" s="218"/>
      <c r="EVN2179" s="218"/>
      <c r="EVO2179" s="218"/>
      <c r="EVP2179" s="218"/>
      <c r="EVQ2179" s="218"/>
      <c r="EVR2179" s="218"/>
      <c r="EVS2179" s="218"/>
      <c r="EVT2179" s="218"/>
      <c r="EVU2179" s="218"/>
      <c r="EVV2179" s="218"/>
      <c r="EVW2179" s="218"/>
      <c r="EVX2179" s="218"/>
      <c r="EVY2179" s="218"/>
      <c r="EVZ2179" s="218"/>
      <c r="EWA2179" s="218"/>
      <c r="EWB2179" s="218"/>
      <c r="EWC2179" s="218"/>
      <c r="EWD2179" s="218"/>
      <c r="EWE2179" s="218"/>
      <c r="EWF2179" s="218"/>
      <c r="EWG2179" s="218"/>
      <c r="EWH2179" s="218"/>
      <c r="EWI2179" s="218"/>
      <c r="EWJ2179" s="218"/>
      <c r="EWK2179" s="218"/>
      <c r="EWL2179" s="218"/>
      <c r="EWM2179" s="218"/>
      <c r="EWN2179" s="218"/>
      <c r="EWO2179" s="218"/>
      <c r="EWP2179" s="218"/>
      <c r="EWQ2179" s="218"/>
      <c r="EWR2179" s="218"/>
      <c r="EWS2179" s="218"/>
      <c r="EWT2179" s="218"/>
      <c r="EWU2179" s="218"/>
      <c r="EWV2179" s="218"/>
      <c r="EWW2179" s="218"/>
      <c r="EWX2179" s="218"/>
      <c r="EWY2179" s="218"/>
      <c r="EWZ2179" s="218"/>
      <c r="EXA2179" s="218"/>
      <c r="EXB2179" s="218"/>
      <c r="EXC2179" s="218"/>
      <c r="EXD2179" s="218"/>
      <c r="EXE2179" s="218"/>
      <c r="EXF2179" s="218"/>
      <c r="EXG2179" s="218"/>
      <c r="EXH2179" s="218"/>
      <c r="EXI2179" s="218"/>
      <c r="EXJ2179" s="218"/>
      <c r="EXK2179" s="218"/>
      <c r="EXL2179" s="218"/>
      <c r="EXM2179" s="218"/>
      <c r="EXN2179" s="218"/>
      <c r="EXO2179" s="218"/>
      <c r="EXP2179" s="218"/>
      <c r="EXQ2179" s="218"/>
      <c r="EXR2179" s="218"/>
      <c r="EXS2179" s="218"/>
      <c r="EXT2179" s="218"/>
      <c r="EXU2179" s="218"/>
      <c r="EXV2179" s="218"/>
      <c r="EXW2179" s="218"/>
      <c r="EXX2179" s="218"/>
      <c r="EXY2179" s="218"/>
      <c r="EXZ2179" s="218"/>
      <c r="EYA2179" s="218"/>
      <c r="EYB2179" s="218"/>
      <c r="EYC2179" s="218"/>
      <c r="EYD2179" s="218"/>
      <c r="EYE2179" s="218"/>
      <c r="EYF2179" s="218"/>
      <c r="EYG2179" s="218"/>
      <c r="EYH2179" s="218"/>
      <c r="EYI2179" s="218"/>
      <c r="EYJ2179" s="218"/>
      <c r="EYK2179" s="218"/>
      <c r="EYL2179" s="218"/>
      <c r="EYM2179" s="218"/>
      <c r="EYN2179" s="218"/>
      <c r="EYO2179" s="218"/>
      <c r="EYP2179" s="218"/>
      <c r="EYQ2179" s="218"/>
      <c r="EYR2179" s="218"/>
      <c r="EYS2179" s="218"/>
      <c r="EYT2179" s="218"/>
      <c r="EYU2179" s="218"/>
      <c r="EYV2179" s="218"/>
      <c r="EYW2179" s="218"/>
      <c r="EYX2179" s="218"/>
      <c r="EYY2179" s="218"/>
      <c r="EYZ2179" s="218"/>
      <c r="EZA2179" s="218"/>
      <c r="EZB2179" s="218"/>
      <c r="EZC2179" s="218"/>
      <c r="EZD2179" s="218"/>
      <c r="EZE2179" s="218"/>
      <c r="EZF2179" s="218"/>
      <c r="EZG2179" s="218"/>
      <c r="EZH2179" s="218"/>
      <c r="EZI2179" s="218"/>
      <c r="EZJ2179" s="218"/>
      <c r="EZK2179" s="218"/>
      <c r="EZL2179" s="218"/>
      <c r="EZM2179" s="218"/>
      <c r="EZN2179" s="218"/>
      <c r="EZO2179" s="218"/>
      <c r="EZP2179" s="218"/>
      <c r="EZQ2179" s="218"/>
      <c r="EZR2179" s="218"/>
      <c r="EZS2179" s="218"/>
      <c r="EZT2179" s="218"/>
      <c r="EZU2179" s="218"/>
      <c r="EZV2179" s="218"/>
      <c r="EZW2179" s="218"/>
      <c r="EZX2179" s="218"/>
      <c r="EZY2179" s="218"/>
      <c r="EZZ2179" s="218"/>
      <c r="FAA2179" s="218"/>
      <c r="FAB2179" s="218"/>
      <c r="FAC2179" s="218"/>
      <c r="FAD2179" s="218"/>
      <c r="FAE2179" s="218"/>
      <c r="FAF2179" s="218"/>
      <c r="FAG2179" s="218"/>
      <c r="FAH2179" s="218"/>
      <c r="FAI2179" s="218"/>
      <c r="FAJ2179" s="218"/>
      <c r="FAK2179" s="218"/>
      <c r="FAL2179" s="218"/>
      <c r="FAM2179" s="218"/>
      <c r="FAN2179" s="218"/>
      <c r="FAO2179" s="218"/>
      <c r="FAP2179" s="218"/>
      <c r="FAQ2179" s="218"/>
      <c r="FAR2179" s="218"/>
      <c r="FAS2179" s="218"/>
      <c r="FAT2179" s="218"/>
      <c r="FAU2179" s="218"/>
      <c r="FAV2179" s="218"/>
      <c r="FAW2179" s="218"/>
      <c r="FAX2179" s="218"/>
      <c r="FAY2179" s="218"/>
      <c r="FAZ2179" s="218"/>
      <c r="FBA2179" s="218"/>
      <c r="FBB2179" s="218"/>
      <c r="FBC2179" s="218"/>
      <c r="FBD2179" s="218"/>
      <c r="FBE2179" s="218"/>
      <c r="FBF2179" s="218"/>
      <c r="FBG2179" s="218"/>
      <c r="FBH2179" s="218"/>
      <c r="FBI2179" s="218"/>
      <c r="FBJ2179" s="218"/>
      <c r="FBK2179" s="218"/>
      <c r="FBL2179" s="218"/>
      <c r="FBM2179" s="218"/>
      <c r="FBN2179" s="218"/>
      <c r="FBO2179" s="218"/>
      <c r="FBP2179" s="218"/>
      <c r="FBQ2179" s="218"/>
      <c r="FBR2179" s="218"/>
      <c r="FBS2179" s="218"/>
      <c r="FBT2179" s="218"/>
      <c r="FBU2179" s="218"/>
      <c r="FBV2179" s="218"/>
      <c r="FBW2179" s="218"/>
      <c r="FBX2179" s="218"/>
      <c r="FBY2179" s="218"/>
      <c r="FBZ2179" s="218"/>
      <c r="FCA2179" s="218"/>
      <c r="FCB2179" s="218"/>
      <c r="FCC2179" s="218"/>
      <c r="FCD2179" s="218"/>
      <c r="FCE2179" s="218"/>
      <c r="FCF2179" s="218"/>
      <c r="FCG2179" s="218"/>
      <c r="FCH2179" s="218"/>
      <c r="FCI2179" s="218"/>
      <c r="FCJ2179" s="218"/>
      <c r="FCK2179" s="218"/>
      <c r="FCL2179" s="218"/>
      <c r="FCM2179" s="218"/>
      <c r="FCN2179" s="218"/>
      <c r="FCO2179" s="218"/>
      <c r="FCP2179" s="218"/>
      <c r="FCQ2179" s="218"/>
      <c r="FCR2179" s="218"/>
      <c r="FCS2179" s="218"/>
      <c r="FCT2179" s="218"/>
      <c r="FCU2179" s="218"/>
      <c r="FCV2179" s="218"/>
      <c r="FCW2179" s="218"/>
      <c r="FCX2179" s="218"/>
      <c r="FCY2179" s="218"/>
      <c r="FCZ2179" s="218"/>
      <c r="FDA2179" s="218"/>
      <c r="FDB2179" s="218"/>
      <c r="FDC2179" s="218"/>
      <c r="FDD2179" s="218"/>
      <c r="FDE2179" s="218"/>
      <c r="FDF2179" s="218"/>
      <c r="FDG2179" s="218"/>
      <c r="FDH2179" s="218"/>
      <c r="FDI2179" s="218"/>
      <c r="FDJ2179" s="218"/>
      <c r="FDK2179" s="218"/>
      <c r="FDL2179" s="218"/>
      <c r="FDM2179" s="218"/>
      <c r="FDN2179" s="218"/>
      <c r="FDO2179" s="218"/>
      <c r="FDP2179" s="218"/>
      <c r="FDQ2179" s="218"/>
      <c r="FDR2179" s="218"/>
      <c r="FDS2179" s="218"/>
      <c r="FDT2179" s="218"/>
      <c r="FDU2179" s="218"/>
      <c r="FDV2179" s="218"/>
      <c r="FDW2179" s="218"/>
      <c r="FDX2179" s="218"/>
      <c r="FDY2179" s="218"/>
      <c r="FDZ2179" s="218"/>
      <c r="FEA2179" s="218"/>
      <c r="FEB2179" s="218"/>
      <c r="FEC2179" s="218"/>
      <c r="FED2179" s="218"/>
      <c r="FEE2179" s="218"/>
      <c r="FEF2179" s="218"/>
      <c r="FEG2179" s="218"/>
      <c r="FEH2179" s="218"/>
      <c r="FEI2179" s="218"/>
      <c r="FEJ2179" s="218"/>
      <c r="FEK2179" s="218"/>
      <c r="FEL2179" s="218"/>
      <c r="FEM2179" s="218"/>
      <c r="FEN2179" s="218"/>
      <c r="FEO2179" s="218"/>
      <c r="FEP2179" s="218"/>
      <c r="FEQ2179" s="218"/>
      <c r="FER2179" s="218"/>
      <c r="FES2179" s="218"/>
      <c r="FET2179" s="218"/>
      <c r="FEU2179" s="218"/>
      <c r="FEV2179" s="218"/>
      <c r="FEW2179" s="218"/>
      <c r="FEX2179" s="218"/>
      <c r="FEY2179" s="218"/>
      <c r="FEZ2179" s="218"/>
      <c r="FFA2179" s="218"/>
      <c r="FFB2179" s="218"/>
      <c r="FFC2179" s="218"/>
      <c r="FFD2179" s="218"/>
      <c r="FFE2179" s="218"/>
      <c r="FFF2179" s="218"/>
      <c r="FFG2179" s="218"/>
      <c r="FFH2179" s="218"/>
      <c r="FFI2179" s="218"/>
      <c r="FFJ2179" s="218"/>
      <c r="FFK2179" s="218"/>
      <c r="FFL2179" s="218"/>
      <c r="FFM2179" s="218"/>
      <c r="FFN2179" s="218"/>
      <c r="FFO2179" s="218"/>
      <c r="FFP2179" s="218"/>
      <c r="FFQ2179" s="218"/>
      <c r="FFR2179" s="218"/>
      <c r="FFS2179" s="218"/>
      <c r="FFT2179" s="218"/>
      <c r="FFU2179" s="218"/>
      <c r="FFV2179" s="218"/>
      <c r="FFW2179" s="218"/>
      <c r="FFX2179" s="218"/>
      <c r="FFY2179" s="218"/>
      <c r="FFZ2179" s="218"/>
      <c r="FGA2179" s="218"/>
      <c r="FGB2179" s="218"/>
      <c r="FGC2179" s="218"/>
      <c r="FGD2179" s="218"/>
      <c r="FGE2179" s="218"/>
      <c r="FGF2179" s="218"/>
      <c r="FGG2179" s="218"/>
      <c r="FGH2179" s="218"/>
      <c r="FGI2179" s="218"/>
      <c r="FGJ2179" s="218"/>
      <c r="FGK2179" s="218"/>
      <c r="FGL2179" s="218"/>
      <c r="FGM2179" s="218"/>
      <c r="FGN2179" s="218"/>
      <c r="FGO2179" s="218"/>
      <c r="FGP2179" s="218"/>
      <c r="FGQ2179" s="218"/>
      <c r="FGR2179" s="218"/>
      <c r="FGS2179" s="218"/>
      <c r="FGT2179" s="218"/>
      <c r="FGU2179" s="218"/>
      <c r="FGV2179" s="218"/>
      <c r="FGW2179" s="218"/>
      <c r="FGX2179" s="218"/>
      <c r="FGY2179" s="218"/>
      <c r="FGZ2179" s="218"/>
      <c r="FHA2179" s="218"/>
      <c r="FHB2179" s="218"/>
      <c r="FHC2179" s="218"/>
      <c r="FHD2179" s="218"/>
      <c r="FHE2179" s="218"/>
      <c r="FHF2179" s="218"/>
      <c r="FHG2179" s="218"/>
      <c r="FHH2179" s="218"/>
      <c r="FHI2179" s="218"/>
      <c r="FHJ2179" s="218"/>
      <c r="FHK2179" s="218"/>
      <c r="FHL2179" s="218"/>
      <c r="FHM2179" s="218"/>
      <c r="FHN2179" s="218"/>
      <c r="FHO2179" s="218"/>
      <c r="FHP2179" s="218"/>
      <c r="FHQ2179" s="218"/>
      <c r="FHR2179" s="218"/>
      <c r="FHS2179" s="218"/>
      <c r="FHT2179" s="218"/>
      <c r="FHU2179" s="218"/>
      <c r="FHV2179" s="218"/>
      <c r="FHW2179" s="218"/>
      <c r="FHX2179" s="218"/>
      <c r="FHY2179" s="218"/>
      <c r="FHZ2179" s="218"/>
      <c r="FIA2179" s="218"/>
      <c r="FIB2179" s="218"/>
      <c r="FIC2179" s="218"/>
      <c r="FID2179" s="218"/>
      <c r="FIE2179" s="218"/>
      <c r="FIF2179" s="218"/>
      <c r="FIG2179" s="218"/>
      <c r="FIH2179" s="218"/>
      <c r="FII2179" s="218"/>
      <c r="FIJ2179" s="218"/>
      <c r="FIK2179" s="218"/>
      <c r="FIL2179" s="218"/>
      <c r="FIM2179" s="218"/>
      <c r="FIN2179" s="218"/>
      <c r="FIO2179" s="218"/>
      <c r="FIP2179" s="218"/>
      <c r="FIQ2179" s="218"/>
      <c r="FIR2179" s="218"/>
      <c r="FIS2179" s="218"/>
      <c r="FIT2179" s="218"/>
      <c r="FIU2179" s="218"/>
      <c r="FIV2179" s="218"/>
      <c r="FIW2179" s="218"/>
      <c r="FIX2179" s="218"/>
      <c r="FIY2179" s="218"/>
      <c r="FIZ2179" s="218"/>
      <c r="FJA2179" s="218"/>
      <c r="FJB2179" s="218"/>
      <c r="FJC2179" s="218"/>
      <c r="FJD2179" s="218"/>
      <c r="FJE2179" s="218"/>
      <c r="FJF2179" s="218"/>
      <c r="FJG2179" s="218"/>
      <c r="FJH2179" s="218"/>
      <c r="FJI2179" s="218"/>
      <c r="FJJ2179" s="218"/>
      <c r="FJK2179" s="218"/>
      <c r="FJL2179" s="218"/>
      <c r="FJM2179" s="218"/>
      <c r="FJN2179" s="218"/>
      <c r="FJO2179" s="218"/>
      <c r="FJP2179" s="218"/>
      <c r="FJQ2179" s="218"/>
      <c r="FJR2179" s="218"/>
      <c r="FJS2179" s="218"/>
      <c r="FJT2179" s="218"/>
      <c r="FJU2179" s="218"/>
      <c r="FJV2179" s="218"/>
      <c r="FJW2179" s="218"/>
      <c r="FJX2179" s="218"/>
      <c r="FJY2179" s="218"/>
      <c r="FJZ2179" s="218"/>
      <c r="FKA2179" s="218"/>
      <c r="FKB2179" s="218"/>
      <c r="FKC2179" s="218"/>
      <c r="FKD2179" s="218"/>
      <c r="FKE2179" s="218"/>
      <c r="FKF2179" s="218"/>
      <c r="FKG2179" s="218"/>
      <c r="FKH2179" s="218"/>
      <c r="FKI2179" s="218"/>
      <c r="FKJ2179" s="218"/>
      <c r="FKK2179" s="218"/>
      <c r="FKL2179" s="218"/>
      <c r="FKM2179" s="218"/>
      <c r="FKN2179" s="218"/>
      <c r="FKO2179" s="218"/>
      <c r="FKP2179" s="218"/>
      <c r="FKQ2179" s="218"/>
      <c r="FKR2179" s="218"/>
      <c r="FKS2179" s="218"/>
      <c r="FKT2179" s="218"/>
      <c r="FKU2179" s="218"/>
      <c r="FKV2179" s="218"/>
      <c r="FKW2179" s="218"/>
      <c r="FKX2179" s="218"/>
      <c r="FKY2179" s="218"/>
      <c r="FKZ2179" s="218"/>
      <c r="FLA2179" s="218"/>
      <c r="FLB2179" s="218"/>
      <c r="FLC2179" s="218"/>
      <c r="FLD2179" s="218"/>
      <c r="FLE2179" s="218"/>
      <c r="FLF2179" s="218"/>
      <c r="FLG2179" s="218"/>
      <c r="FLH2179" s="218"/>
      <c r="FLI2179" s="218"/>
      <c r="FLJ2179" s="218"/>
      <c r="FLK2179" s="218"/>
      <c r="FLL2179" s="218"/>
      <c r="FLM2179" s="218"/>
      <c r="FLN2179" s="218"/>
      <c r="FLO2179" s="218"/>
      <c r="FLP2179" s="218"/>
      <c r="FLQ2179" s="218"/>
      <c r="FLR2179" s="218"/>
      <c r="FLS2179" s="218"/>
      <c r="FLT2179" s="218"/>
      <c r="FLU2179" s="218"/>
      <c r="FLV2179" s="218"/>
      <c r="FLW2179" s="218"/>
      <c r="FLX2179" s="218"/>
      <c r="FLY2179" s="218"/>
      <c r="FLZ2179" s="218"/>
      <c r="FMA2179" s="218"/>
      <c r="FMB2179" s="218"/>
      <c r="FMC2179" s="218"/>
      <c r="FMD2179" s="218"/>
      <c r="FME2179" s="218"/>
      <c r="FMF2179" s="218"/>
      <c r="FMG2179" s="218"/>
      <c r="FMH2179" s="218"/>
      <c r="FMI2179" s="218"/>
      <c r="FMJ2179" s="218"/>
      <c r="FMK2179" s="218"/>
      <c r="FML2179" s="218"/>
      <c r="FMM2179" s="218"/>
      <c r="FMN2179" s="218"/>
      <c r="FMO2179" s="218"/>
      <c r="FMP2179" s="218"/>
      <c r="FMQ2179" s="218"/>
      <c r="FMR2179" s="218"/>
      <c r="FMS2179" s="218"/>
      <c r="FMT2179" s="218"/>
      <c r="FMU2179" s="218"/>
      <c r="FMV2179" s="218"/>
      <c r="FMW2179" s="218"/>
      <c r="FMX2179" s="218"/>
      <c r="FMY2179" s="218"/>
      <c r="FMZ2179" s="218"/>
      <c r="FNA2179" s="218"/>
      <c r="FNB2179" s="218"/>
      <c r="FNC2179" s="218"/>
      <c r="FND2179" s="218"/>
      <c r="FNE2179" s="218"/>
      <c r="FNF2179" s="218"/>
      <c r="FNG2179" s="218"/>
      <c r="FNH2179" s="218"/>
      <c r="FNI2179" s="218"/>
      <c r="FNJ2179" s="218"/>
      <c r="FNK2179" s="218"/>
      <c r="FNL2179" s="218"/>
      <c r="FNM2179" s="218"/>
      <c r="FNN2179" s="218"/>
      <c r="FNO2179" s="218"/>
      <c r="FNP2179" s="218"/>
      <c r="FNQ2179" s="218"/>
      <c r="FNR2179" s="218"/>
      <c r="FNS2179" s="218"/>
      <c r="FNT2179" s="218"/>
      <c r="FNU2179" s="218"/>
      <c r="FNV2179" s="218"/>
      <c r="FNW2179" s="218"/>
      <c r="FNX2179" s="218"/>
      <c r="FNY2179" s="218"/>
      <c r="FNZ2179" s="218"/>
      <c r="FOA2179" s="218"/>
      <c r="FOB2179" s="218"/>
      <c r="FOC2179" s="218"/>
      <c r="FOD2179" s="218"/>
      <c r="FOE2179" s="218"/>
      <c r="FOF2179" s="218"/>
      <c r="FOG2179" s="218"/>
      <c r="FOH2179" s="218"/>
      <c r="FOI2179" s="218"/>
      <c r="FOJ2179" s="218"/>
      <c r="FOK2179" s="218"/>
      <c r="FOL2179" s="218"/>
      <c r="FOM2179" s="218"/>
      <c r="FON2179" s="218"/>
      <c r="FOO2179" s="218"/>
      <c r="FOP2179" s="218"/>
      <c r="FOQ2179" s="218"/>
      <c r="FOR2179" s="218"/>
      <c r="FOS2179" s="218"/>
      <c r="FOT2179" s="218"/>
      <c r="FOU2179" s="218"/>
      <c r="FOV2179" s="218"/>
      <c r="FOW2179" s="218"/>
      <c r="FOX2179" s="218"/>
      <c r="FOY2179" s="218"/>
      <c r="FOZ2179" s="218"/>
      <c r="FPA2179" s="218"/>
      <c r="FPB2179" s="218"/>
      <c r="FPC2179" s="218"/>
      <c r="FPD2179" s="218"/>
      <c r="FPE2179" s="218"/>
      <c r="FPF2179" s="218"/>
      <c r="FPG2179" s="218"/>
      <c r="FPH2179" s="218"/>
      <c r="FPI2179" s="218"/>
      <c r="FPJ2179" s="218"/>
      <c r="FPK2179" s="218"/>
      <c r="FPL2179" s="218"/>
      <c r="FPM2179" s="218"/>
      <c r="FPN2179" s="218"/>
      <c r="FPO2179" s="218"/>
      <c r="FPP2179" s="218"/>
      <c r="FPQ2179" s="218"/>
      <c r="FPR2179" s="218"/>
      <c r="FPS2179" s="218"/>
      <c r="FPT2179" s="218"/>
      <c r="FPU2179" s="218"/>
      <c r="FPV2179" s="218"/>
      <c r="FPW2179" s="218"/>
      <c r="FPX2179" s="218"/>
      <c r="FPY2179" s="218"/>
      <c r="FPZ2179" s="218"/>
      <c r="FQA2179" s="218"/>
      <c r="FQB2179" s="218"/>
      <c r="FQC2179" s="218"/>
      <c r="FQD2179" s="218"/>
      <c r="FQE2179" s="218"/>
      <c r="FQF2179" s="218"/>
      <c r="FQG2179" s="218"/>
      <c r="FQH2179" s="218"/>
      <c r="FQI2179" s="218"/>
      <c r="FQJ2179" s="218"/>
      <c r="FQK2179" s="218"/>
      <c r="FQL2179" s="218"/>
      <c r="FQM2179" s="218"/>
      <c r="FQN2179" s="218"/>
      <c r="FQO2179" s="218"/>
      <c r="FQP2179" s="218"/>
      <c r="FQQ2179" s="218"/>
      <c r="FQR2179" s="218"/>
      <c r="FQS2179" s="218"/>
      <c r="FQT2179" s="218"/>
      <c r="FQU2179" s="218"/>
      <c r="FQV2179" s="218"/>
      <c r="FQW2179" s="218"/>
      <c r="FQX2179" s="218"/>
      <c r="FQY2179" s="218"/>
      <c r="FQZ2179" s="218"/>
      <c r="FRA2179" s="218"/>
      <c r="FRB2179" s="218"/>
      <c r="FRC2179" s="218"/>
      <c r="FRD2179" s="218"/>
      <c r="FRE2179" s="218"/>
      <c r="FRF2179" s="218"/>
      <c r="FRG2179" s="218"/>
      <c r="FRH2179" s="218"/>
      <c r="FRI2179" s="218"/>
      <c r="FRJ2179" s="218"/>
      <c r="FRK2179" s="218"/>
      <c r="FRL2179" s="218"/>
      <c r="FRM2179" s="218"/>
      <c r="FRN2179" s="218"/>
      <c r="FRO2179" s="218"/>
      <c r="FRP2179" s="218"/>
      <c r="FRQ2179" s="218"/>
      <c r="FRR2179" s="218"/>
      <c r="FRS2179" s="218"/>
      <c r="FRT2179" s="218"/>
      <c r="FRU2179" s="218"/>
      <c r="FRV2179" s="218"/>
      <c r="FRW2179" s="218"/>
      <c r="FRX2179" s="218"/>
      <c r="FRY2179" s="218"/>
      <c r="FRZ2179" s="218"/>
      <c r="FSA2179" s="218"/>
      <c r="FSB2179" s="218"/>
      <c r="FSC2179" s="218"/>
      <c r="FSD2179" s="218"/>
      <c r="FSE2179" s="218"/>
      <c r="FSF2179" s="218"/>
      <c r="FSG2179" s="218"/>
      <c r="FSH2179" s="218"/>
      <c r="FSI2179" s="218"/>
      <c r="FSJ2179" s="218"/>
      <c r="FSK2179" s="218"/>
      <c r="FSL2179" s="218"/>
      <c r="FSM2179" s="218"/>
      <c r="FSN2179" s="218"/>
      <c r="FSO2179" s="218"/>
      <c r="FSP2179" s="218"/>
      <c r="FSQ2179" s="218"/>
      <c r="FSR2179" s="218"/>
      <c r="FSS2179" s="218"/>
      <c r="FST2179" s="218"/>
      <c r="FSU2179" s="218"/>
      <c r="FSV2179" s="218"/>
      <c r="FSW2179" s="218"/>
      <c r="FSX2179" s="218"/>
      <c r="FSY2179" s="218"/>
      <c r="FSZ2179" s="218"/>
      <c r="FTA2179" s="218"/>
      <c r="FTB2179" s="218"/>
      <c r="FTC2179" s="218"/>
      <c r="FTD2179" s="218"/>
      <c r="FTE2179" s="218"/>
      <c r="FTF2179" s="218"/>
      <c r="FTG2179" s="218"/>
      <c r="FTH2179" s="218"/>
      <c r="FTI2179" s="218"/>
      <c r="FTJ2179" s="218"/>
      <c r="FTK2179" s="218"/>
      <c r="FTL2179" s="218"/>
      <c r="FTM2179" s="218"/>
      <c r="FTN2179" s="218"/>
      <c r="FTO2179" s="218"/>
      <c r="FTP2179" s="218"/>
      <c r="FTQ2179" s="218"/>
      <c r="FTR2179" s="218"/>
      <c r="FTS2179" s="218"/>
      <c r="FTT2179" s="218"/>
      <c r="FTU2179" s="218"/>
      <c r="FTV2179" s="218"/>
      <c r="FTW2179" s="218"/>
      <c r="FTX2179" s="218"/>
      <c r="FTY2179" s="218"/>
      <c r="FTZ2179" s="218"/>
      <c r="FUA2179" s="218"/>
      <c r="FUB2179" s="218"/>
      <c r="FUC2179" s="218"/>
      <c r="FUD2179" s="218"/>
      <c r="FUE2179" s="218"/>
      <c r="FUF2179" s="218"/>
      <c r="FUG2179" s="218"/>
      <c r="FUH2179" s="218"/>
      <c r="FUI2179" s="218"/>
      <c r="FUJ2179" s="218"/>
      <c r="FUK2179" s="218"/>
      <c r="FUL2179" s="218"/>
      <c r="FUM2179" s="218"/>
      <c r="FUN2179" s="218"/>
      <c r="FUO2179" s="218"/>
      <c r="FUP2179" s="218"/>
      <c r="FUQ2179" s="218"/>
      <c r="FUR2179" s="218"/>
      <c r="FUS2179" s="218"/>
      <c r="FUT2179" s="218"/>
      <c r="FUU2179" s="218"/>
      <c r="FUV2179" s="218"/>
      <c r="FUW2179" s="218"/>
      <c r="FUX2179" s="218"/>
      <c r="FUY2179" s="218"/>
      <c r="FUZ2179" s="218"/>
      <c r="FVA2179" s="218"/>
      <c r="FVB2179" s="218"/>
      <c r="FVC2179" s="218"/>
      <c r="FVD2179" s="218"/>
      <c r="FVE2179" s="218"/>
      <c r="FVF2179" s="218"/>
      <c r="FVG2179" s="218"/>
      <c r="FVH2179" s="218"/>
      <c r="FVI2179" s="218"/>
      <c r="FVJ2179" s="218"/>
      <c r="FVK2179" s="218"/>
      <c r="FVL2179" s="218"/>
      <c r="FVM2179" s="218"/>
      <c r="FVN2179" s="218"/>
      <c r="FVO2179" s="218"/>
      <c r="FVP2179" s="218"/>
      <c r="FVQ2179" s="218"/>
      <c r="FVR2179" s="218"/>
      <c r="FVS2179" s="218"/>
      <c r="FVT2179" s="218"/>
      <c r="FVU2179" s="218"/>
      <c r="FVV2179" s="218"/>
      <c r="FVW2179" s="218"/>
      <c r="FVX2179" s="218"/>
      <c r="FVY2179" s="218"/>
      <c r="FVZ2179" s="218"/>
      <c r="FWA2179" s="218"/>
      <c r="FWB2179" s="218"/>
      <c r="FWC2179" s="218"/>
      <c r="FWD2179" s="218"/>
      <c r="FWE2179" s="218"/>
      <c r="FWF2179" s="218"/>
      <c r="FWG2179" s="218"/>
      <c r="FWH2179" s="218"/>
      <c r="FWI2179" s="218"/>
      <c r="FWJ2179" s="218"/>
      <c r="FWK2179" s="218"/>
      <c r="FWL2179" s="218"/>
      <c r="FWM2179" s="218"/>
      <c r="FWN2179" s="218"/>
      <c r="FWO2179" s="218"/>
      <c r="FWP2179" s="218"/>
      <c r="FWQ2179" s="218"/>
      <c r="FWR2179" s="218"/>
      <c r="FWS2179" s="218"/>
      <c r="FWT2179" s="218"/>
      <c r="FWU2179" s="218"/>
      <c r="FWV2179" s="218"/>
      <c r="FWW2179" s="218"/>
      <c r="FWX2179" s="218"/>
      <c r="FWY2179" s="218"/>
      <c r="FWZ2179" s="218"/>
      <c r="FXA2179" s="218"/>
      <c r="FXB2179" s="218"/>
      <c r="FXC2179" s="218"/>
      <c r="FXD2179" s="218"/>
      <c r="FXE2179" s="218"/>
      <c r="FXF2179" s="218"/>
      <c r="FXG2179" s="218"/>
      <c r="FXH2179" s="218"/>
      <c r="FXI2179" s="218"/>
      <c r="FXJ2179" s="218"/>
      <c r="FXK2179" s="218"/>
      <c r="FXL2179" s="218"/>
      <c r="FXM2179" s="218"/>
      <c r="FXN2179" s="218"/>
      <c r="FXO2179" s="218"/>
      <c r="FXP2179" s="218"/>
      <c r="FXQ2179" s="218"/>
      <c r="FXR2179" s="218"/>
      <c r="FXS2179" s="218"/>
      <c r="FXT2179" s="218"/>
      <c r="FXU2179" s="218"/>
      <c r="FXV2179" s="218"/>
      <c r="FXW2179" s="218"/>
      <c r="FXX2179" s="218"/>
      <c r="FXY2179" s="218"/>
      <c r="FXZ2179" s="218"/>
      <c r="FYA2179" s="218"/>
      <c r="FYB2179" s="218"/>
      <c r="FYC2179" s="218"/>
      <c r="FYD2179" s="218"/>
      <c r="FYE2179" s="218"/>
      <c r="FYF2179" s="218"/>
      <c r="FYG2179" s="218"/>
      <c r="FYH2179" s="218"/>
      <c r="FYI2179" s="218"/>
      <c r="FYJ2179" s="218"/>
      <c r="FYK2179" s="218"/>
      <c r="FYL2179" s="218"/>
      <c r="FYM2179" s="218"/>
      <c r="FYN2179" s="218"/>
      <c r="FYO2179" s="218"/>
      <c r="FYP2179" s="218"/>
      <c r="FYQ2179" s="218"/>
      <c r="FYR2179" s="218"/>
      <c r="FYS2179" s="218"/>
      <c r="FYT2179" s="218"/>
      <c r="FYU2179" s="218"/>
      <c r="FYV2179" s="218"/>
      <c r="FYW2179" s="218"/>
      <c r="FYX2179" s="218"/>
      <c r="FYY2179" s="218"/>
      <c r="FYZ2179" s="218"/>
      <c r="FZA2179" s="218"/>
      <c r="FZB2179" s="218"/>
      <c r="FZC2179" s="218"/>
      <c r="FZD2179" s="218"/>
      <c r="FZE2179" s="218"/>
      <c r="FZF2179" s="218"/>
      <c r="FZG2179" s="218"/>
      <c r="FZH2179" s="218"/>
      <c r="FZI2179" s="218"/>
      <c r="FZJ2179" s="218"/>
      <c r="FZK2179" s="218"/>
      <c r="FZL2179" s="218"/>
      <c r="FZM2179" s="218"/>
      <c r="FZN2179" s="218"/>
      <c r="FZO2179" s="218"/>
      <c r="FZP2179" s="218"/>
      <c r="FZQ2179" s="218"/>
      <c r="FZR2179" s="218"/>
      <c r="FZS2179" s="218"/>
      <c r="FZT2179" s="218"/>
      <c r="FZU2179" s="218"/>
      <c r="FZV2179" s="218"/>
      <c r="FZW2179" s="218"/>
      <c r="FZX2179" s="218"/>
      <c r="FZY2179" s="218"/>
      <c r="FZZ2179" s="218"/>
      <c r="GAA2179" s="218"/>
      <c r="GAB2179" s="218"/>
      <c r="GAC2179" s="218"/>
      <c r="GAD2179" s="218"/>
      <c r="GAE2179" s="218"/>
      <c r="GAF2179" s="218"/>
      <c r="GAG2179" s="218"/>
      <c r="GAH2179" s="218"/>
      <c r="GAI2179" s="218"/>
      <c r="GAJ2179" s="218"/>
      <c r="GAK2179" s="218"/>
      <c r="GAL2179" s="218"/>
      <c r="GAM2179" s="218"/>
      <c r="GAN2179" s="218"/>
      <c r="GAO2179" s="218"/>
      <c r="GAP2179" s="218"/>
      <c r="GAQ2179" s="218"/>
      <c r="GAR2179" s="218"/>
      <c r="GAS2179" s="218"/>
      <c r="GAT2179" s="218"/>
      <c r="GAU2179" s="218"/>
      <c r="GAV2179" s="218"/>
      <c r="GAW2179" s="218"/>
      <c r="GAX2179" s="218"/>
      <c r="GAY2179" s="218"/>
      <c r="GAZ2179" s="218"/>
      <c r="GBA2179" s="218"/>
      <c r="GBB2179" s="218"/>
      <c r="GBC2179" s="218"/>
      <c r="GBD2179" s="218"/>
      <c r="GBE2179" s="218"/>
      <c r="GBF2179" s="218"/>
      <c r="GBG2179" s="218"/>
      <c r="GBH2179" s="218"/>
      <c r="GBI2179" s="218"/>
      <c r="GBJ2179" s="218"/>
      <c r="GBK2179" s="218"/>
      <c r="GBL2179" s="218"/>
      <c r="GBM2179" s="218"/>
      <c r="GBN2179" s="218"/>
      <c r="GBO2179" s="218"/>
      <c r="GBP2179" s="218"/>
      <c r="GBQ2179" s="218"/>
      <c r="GBR2179" s="218"/>
      <c r="GBS2179" s="218"/>
      <c r="GBT2179" s="218"/>
      <c r="GBU2179" s="218"/>
      <c r="GBV2179" s="218"/>
      <c r="GBW2179" s="218"/>
      <c r="GBX2179" s="218"/>
      <c r="GBY2179" s="218"/>
      <c r="GBZ2179" s="218"/>
      <c r="GCA2179" s="218"/>
      <c r="GCB2179" s="218"/>
      <c r="GCC2179" s="218"/>
      <c r="GCD2179" s="218"/>
      <c r="GCE2179" s="218"/>
      <c r="GCF2179" s="218"/>
      <c r="GCG2179" s="218"/>
      <c r="GCH2179" s="218"/>
      <c r="GCI2179" s="218"/>
      <c r="GCJ2179" s="218"/>
      <c r="GCK2179" s="218"/>
      <c r="GCL2179" s="218"/>
      <c r="GCM2179" s="218"/>
      <c r="GCN2179" s="218"/>
      <c r="GCO2179" s="218"/>
      <c r="GCP2179" s="218"/>
      <c r="GCQ2179" s="218"/>
      <c r="GCR2179" s="218"/>
      <c r="GCS2179" s="218"/>
      <c r="GCT2179" s="218"/>
      <c r="GCU2179" s="218"/>
      <c r="GCV2179" s="218"/>
      <c r="GCW2179" s="218"/>
      <c r="GCX2179" s="218"/>
      <c r="GCY2179" s="218"/>
      <c r="GCZ2179" s="218"/>
      <c r="GDA2179" s="218"/>
      <c r="GDB2179" s="218"/>
      <c r="GDC2179" s="218"/>
      <c r="GDD2179" s="218"/>
      <c r="GDE2179" s="218"/>
      <c r="GDF2179" s="218"/>
      <c r="GDG2179" s="218"/>
      <c r="GDH2179" s="218"/>
      <c r="GDI2179" s="218"/>
      <c r="GDJ2179" s="218"/>
      <c r="GDK2179" s="218"/>
      <c r="GDL2179" s="218"/>
      <c r="GDM2179" s="218"/>
      <c r="GDN2179" s="218"/>
      <c r="GDO2179" s="218"/>
      <c r="GDP2179" s="218"/>
      <c r="GDQ2179" s="218"/>
      <c r="GDR2179" s="218"/>
      <c r="GDS2179" s="218"/>
      <c r="GDT2179" s="218"/>
      <c r="GDU2179" s="218"/>
      <c r="GDV2179" s="218"/>
      <c r="GDW2179" s="218"/>
      <c r="GDX2179" s="218"/>
      <c r="GDY2179" s="218"/>
      <c r="GDZ2179" s="218"/>
      <c r="GEA2179" s="218"/>
      <c r="GEB2179" s="218"/>
      <c r="GEC2179" s="218"/>
      <c r="GED2179" s="218"/>
      <c r="GEE2179" s="218"/>
      <c r="GEF2179" s="218"/>
      <c r="GEG2179" s="218"/>
      <c r="GEH2179" s="218"/>
      <c r="GEI2179" s="218"/>
      <c r="GEJ2179" s="218"/>
      <c r="GEK2179" s="218"/>
      <c r="GEL2179" s="218"/>
      <c r="GEM2179" s="218"/>
      <c r="GEN2179" s="218"/>
      <c r="GEO2179" s="218"/>
      <c r="GEP2179" s="218"/>
      <c r="GEQ2179" s="218"/>
      <c r="GER2179" s="218"/>
      <c r="GES2179" s="218"/>
      <c r="GET2179" s="218"/>
      <c r="GEU2179" s="218"/>
      <c r="GEV2179" s="218"/>
      <c r="GEW2179" s="218"/>
      <c r="GEX2179" s="218"/>
      <c r="GEY2179" s="218"/>
      <c r="GEZ2179" s="218"/>
      <c r="GFA2179" s="218"/>
      <c r="GFB2179" s="218"/>
      <c r="GFC2179" s="218"/>
      <c r="GFD2179" s="218"/>
      <c r="GFE2179" s="218"/>
      <c r="GFF2179" s="218"/>
      <c r="GFG2179" s="218"/>
      <c r="GFH2179" s="218"/>
      <c r="GFI2179" s="218"/>
      <c r="GFJ2179" s="218"/>
      <c r="GFK2179" s="218"/>
      <c r="GFL2179" s="218"/>
      <c r="GFM2179" s="218"/>
      <c r="GFN2179" s="218"/>
      <c r="GFO2179" s="218"/>
      <c r="GFP2179" s="218"/>
      <c r="GFQ2179" s="218"/>
      <c r="GFR2179" s="218"/>
      <c r="GFS2179" s="218"/>
      <c r="GFT2179" s="218"/>
      <c r="GFU2179" s="218"/>
      <c r="GFV2179" s="218"/>
      <c r="GFW2179" s="218"/>
      <c r="GFX2179" s="218"/>
      <c r="GFY2179" s="218"/>
      <c r="GFZ2179" s="218"/>
      <c r="GGA2179" s="218"/>
      <c r="GGB2179" s="218"/>
      <c r="GGC2179" s="218"/>
      <c r="GGD2179" s="218"/>
      <c r="GGE2179" s="218"/>
      <c r="GGF2179" s="218"/>
      <c r="GGG2179" s="218"/>
      <c r="GGH2179" s="218"/>
      <c r="GGI2179" s="218"/>
      <c r="GGJ2179" s="218"/>
      <c r="GGK2179" s="218"/>
      <c r="GGL2179" s="218"/>
      <c r="GGM2179" s="218"/>
      <c r="GGN2179" s="218"/>
      <c r="GGO2179" s="218"/>
      <c r="GGP2179" s="218"/>
      <c r="GGQ2179" s="218"/>
      <c r="GGR2179" s="218"/>
      <c r="GGS2179" s="218"/>
      <c r="GGT2179" s="218"/>
      <c r="GGU2179" s="218"/>
      <c r="GGV2179" s="218"/>
      <c r="GGW2179" s="218"/>
      <c r="GGX2179" s="218"/>
      <c r="GGY2179" s="218"/>
      <c r="GGZ2179" s="218"/>
      <c r="GHA2179" s="218"/>
      <c r="GHB2179" s="218"/>
      <c r="GHC2179" s="218"/>
      <c r="GHD2179" s="218"/>
      <c r="GHE2179" s="218"/>
      <c r="GHF2179" s="218"/>
      <c r="GHG2179" s="218"/>
      <c r="GHH2179" s="218"/>
      <c r="GHI2179" s="218"/>
      <c r="GHJ2179" s="218"/>
      <c r="GHK2179" s="218"/>
      <c r="GHL2179" s="218"/>
      <c r="GHM2179" s="218"/>
      <c r="GHN2179" s="218"/>
      <c r="GHO2179" s="218"/>
      <c r="GHP2179" s="218"/>
      <c r="GHQ2179" s="218"/>
      <c r="GHR2179" s="218"/>
      <c r="GHS2179" s="218"/>
      <c r="GHT2179" s="218"/>
      <c r="GHU2179" s="218"/>
      <c r="GHV2179" s="218"/>
      <c r="GHW2179" s="218"/>
      <c r="GHX2179" s="218"/>
      <c r="GHY2179" s="218"/>
      <c r="GHZ2179" s="218"/>
      <c r="GIA2179" s="218"/>
      <c r="GIB2179" s="218"/>
      <c r="GIC2179" s="218"/>
      <c r="GID2179" s="218"/>
      <c r="GIE2179" s="218"/>
      <c r="GIF2179" s="218"/>
      <c r="GIG2179" s="218"/>
      <c r="GIH2179" s="218"/>
      <c r="GII2179" s="218"/>
      <c r="GIJ2179" s="218"/>
      <c r="GIK2179" s="218"/>
      <c r="GIL2179" s="218"/>
      <c r="GIM2179" s="218"/>
      <c r="GIN2179" s="218"/>
      <c r="GIO2179" s="218"/>
      <c r="GIP2179" s="218"/>
      <c r="GIQ2179" s="218"/>
      <c r="GIR2179" s="218"/>
      <c r="GIS2179" s="218"/>
      <c r="GIT2179" s="218"/>
      <c r="GIU2179" s="218"/>
      <c r="GIV2179" s="218"/>
      <c r="GIW2179" s="218"/>
      <c r="GIX2179" s="218"/>
      <c r="GIY2179" s="218"/>
      <c r="GIZ2179" s="218"/>
      <c r="GJA2179" s="218"/>
      <c r="GJB2179" s="218"/>
      <c r="GJC2179" s="218"/>
      <c r="GJD2179" s="218"/>
      <c r="GJE2179" s="218"/>
      <c r="GJF2179" s="218"/>
      <c r="GJG2179" s="218"/>
      <c r="GJH2179" s="218"/>
      <c r="GJI2179" s="218"/>
      <c r="GJJ2179" s="218"/>
      <c r="GJK2179" s="218"/>
      <c r="GJL2179" s="218"/>
      <c r="GJM2179" s="218"/>
      <c r="GJN2179" s="218"/>
      <c r="GJO2179" s="218"/>
      <c r="GJP2179" s="218"/>
      <c r="GJQ2179" s="218"/>
      <c r="GJR2179" s="218"/>
      <c r="GJS2179" s="218"/>
      <c r="GJT2179" s="218"/>
      <c r="GJU2179" s="218"/>
      <c r="GJV2179" s="218"/>
      <c r="GJW2179" s="218"/>
      <c r="GJX2179" s="218"/>
      <c r="GJY2179" s="218"/>
      <c r="GJZ2179" s="218"/>
      <c r="GKA2179" s="218"/>
      <c r="GKB2179" s="218"/>
      <c r="GKC2179" s="218"/>
      <c r="GKD2179" s="218"/>
      <c r="GKE2179" s="218"/>
      <c r="GKF2179" s="218"/>
      <c r="GKG2179" s="218"/>
      <c r="GKH2179" s="218"/>
      <c r="GKI2179" s="218"/>
      <c r="GKJ2179" s="218"/>
      <c r="GKK2179" s="218"/>
      <c r="GKL2179" s="218"/>
      <c r="GKM2179" s="218"/>
      <c r="GKN2179" s="218"/>
      <c r="GKO2179" s="218"/>
      <c r="GKP2179" s="218"/>
      <c r="GKQ2179" s="218"/>
      <c r="GKR2179" s="218"/>
      <c r="GKS2179" s="218"/>
      <c r="GKT2179" s="218"/>
      <c r="GKU2179" s="218"/>
      <c r="GKV2179" s="218"/>
      <c r="GKW2179" s="218"/>
      <c r="GKX2179" s="218"/>
      <c r="GKY2179" s="218"/>
      <c r="GKZ2179" s="218"/>
      <c r="GLA2179" s="218"/>
      <c r="GLB2179" s="218"/>
      <c r="GLC2179" s="218"/>
      <c r="GLD2179" s="218"/>
      <c r="GLE2179" s="218"/>
      <c r="GLF2179" s="218"/>
      <c r="GLG2179" s="218"/>
      <c r="GLH2179" s="218"/>
      <c r="GLI2179" s="218"/>
      <c r="GLJ2179" s="218"/>
      <c r="GLK2179" s="218"/>
      <c r="GLL2179" s="218"/>
      <c r="GLM2179" s="218"/>
      <c r="GLN2179" s="218"/>
      <c r="GLO2179" s="218"/>
      <c r="GLP2179" s="218"/>
      <c r="GLQ2179" s="218"/>
      <c r="GLR2179" s="218"/>
      <c r="GLS2179" s="218"/>
      <c r="GLT2179" s="218"/>
      <c r="GLU2179" s="218"/>
      <c r="GLV2179" s="218"/>
      <c r="GLW2179" s="218"/>
      <c r="GLX2179" s="218"/>
      <c r="GLY2179" s="218"/>
      <c r="GLZ2179" s="218"/>
      <c r="GMA2179" s="218"/>
      <c r="GMB2179" s="218"/>
      <c r="GMC2179" s="218"/>
      <c r="GMD2179" s="218"/>
      <c r="GME2179" s="218"/>
      <c r="GMF2179" s="218"/>
      <c r="GMG2179" s="218"/>
      <c r="GMH2179" s="218"/>
      <c r="GMI2179" s="218"/>
      <c r="GMJ2179" s="218"/>
      <c r="GMK2179" s="218"/>
      <c r="GML2179" s="218"/>
      <c r="GMM2179" s="218"/>
      <c r="GMN2179" s="218"/>
      <c r="GMO2179" s="218"/>
      <c r="GMP2179" s="218"/>
      <c r="GMQ2179" s="218"/>
      <c r="GMR2179" s="218"/>
      <c r="GMS2179" s="218"/>
      <c r="GMT2179" s="218"/>
      <c r="GMU2179" s="218"/>
      <c r="GMV2179" s="218"/>
      <c r="GMW2179" s="218"/>
      <c r="GMX2179" s="218"/>
      <c r="GMY2179" s="218"/>
      <c r="GMZ2179" s="218"/>
      <c r="GNA2179" s="218"/>
      <c r="GNB2179" s="218"/>
      <c r="GNC2179" s="218"/>
      <c r="GND2179" s="218"/>
      <c r="GNE2179" s="218"/>
      <c r="GNF2179" s="218"/>
      <c r="GNG2179" s="218"/>
      <c r="GNH2179" s="218"/>
      <c r="GNI2179" s="218"/>
      <c r="GNJ2179" s="218"/>
      <c r="GNK2179" s="218"/>
      <c r="GNL2179" s="218"/>
      <c r="GNM2179" s="218"/>
      <c r="GNN2179" s="218"/>
      <c r="GNO2179" s="218"/>
      <c r="GNP2179" s="218"/>
      <c r="GNQ2179" s="218"/>
      <c r="GNR2179" s="218"/>
      <c r="GNS2179" s="218"/>
      <c r="GNT2179" s="218"/>
      <c r="GNU2179" s="218"/>
      <c r="GNV2179" s="218"/>
      <c r="GNW2179" s="218"/>
      <c r="GNX2179" s="218"/>
      <c r="GNY2179" s="218"/>
      <c r="GNZ2179" s="218"/>
      <c r="GOA2179" s="218"/>
      <c r="GOB2179" s="218"/>
      <c r="GOC2179" s="218"/>
      <c r="GOD2179" s="218"/>
      <c r="GOE2179" s="218"/>
      <c r="GOF2179" s="218"/>
      <c r="GOG2179" s="218"/>
      <c r="GOH2179" s="218"/>
      <c r="GOI2179" s="218"/>
      <c r="GOJ2179" s="218"/>
      <c r="GOK2179" s="218"/>
      <c r="GOL2179" s="218"/>
      <c r="GOM2179" s="218"/>
      <c r="GON2179" s="218"/>
      <c r="GOO2179" s="218"/>
      <c r="GOP2179" s="218"/>
      <c r="GOQ2179" s="218"/>
      <c r="GOR2179" s="218"/>
      <c r="GOS2179" s="218"/>
      <c r="GOT2179" s="218"/>
      <c r="GOU2179" s="218"/>
      <c r="GOV2179" s="218"/>
      <c r="GOW2179" s="218"/>
      <c r="GOX2179" s="218"/>
      <c r="GOY2179" s="218"/>
      <c r="GOZ2179" s="218"/>
      <c r="GPA2179" s="218"/>
      <c r="GPB2179" s="218"/>
      <c r="GPC2179" s="218"/>
      <c r="GPD2179" s="218"/>
      <c r="GPE2179" s="218"/>
      <c r="GPF2179" s="218"/>
      <c r="GPG2179" s="218"/>
      <c r="GPH2179" s="218"/>
      <c r="GPI2179" s="218"/>
      <c r="GPJ2179" s="218"/>
      <c r="GPK2179" s="218"/>
      <c r="GPL2179" s="218"/>
      <c r="GPM2179" s="218"/>
      <c r="GPN2179" s="218"/>
      <c r="GPO2179" s="218"/>
      <c r="GPP2179" s="218"/>
      <c r="GPQ2179" s="218"/>
      <c r="GPR2179" s="218"/>
      <c r="GPS2179" s="218"/>
      <c r="GPT2179" s="218"/>
      <c r="GPU2179" s="218"/>
      <c r="GPV2179" s="218"/>
      <c r="GPW2179" s="218"/>
      <c r="GPX2179" s="218"/>
      <c r="GPY2179" s="218"/>
      <c r="GPZ2179" s="218"/>
      <c r="GQA2179" s="218"/>
      <c r="GQB2179" s="218"/>
      <c r="GQC2179" s="218"/>
      <c r="GQD2179" s="218"/>
      <c r="GQE2179" s="218"/>
      <c r="GQF2179" s="218"/>
      <c r="GQG2179" s="218"/>
      <c r="GQH2179" s="218"/>
      <c r="GQI2179" s="218"/>
      <c r="GQJ2179" s="218"/>
      <c r="GQK2179" s="218"/>
      <c r="GQL2179" s="218"/>
      <c r="GQM2179" s="218"/>
      <c r="GQN2179" s="218"/>
      <c r="GQO2179" s="218"/>
      <c r="GQP2179" s="218"/>
      <c r="GQQ2179" s="218"/>
      <c r="GQR2179" s="218"/>
      <c r="GQS2179" s="218"/>
      <c r="GQT2179" s="218"/>
      <c r="GQU2179" s="218"/>
      <c r="GQV2179" s="218"/>
      <c r="GQW2179" s="218"/>
      <c r="GQX2179" s="218"/>
      <c r="GQY2179" s="218"/>
      <c r="GQZ2179" s="218"/>
      <c r="GRA2179" s="218"/>
      <c r="GRB2179" s="218"/>
      <c r="GRC2179" s="218"/>
      <c r="GRD2179" s="218"/>
      <c r="GRE2179" s="218"/>
      <c r="GRF2179" s="218"/>
      <c r="GRG2179" s="218"/>
      <c r="GRH2179" s="218"/>
      <c r="GRI2179" s="218"/>
      <c r="GRJ2179" s="218"/>
      <c r="GRK2179" s="218"/>
      <c r="GRL2179" s="218"/>
      <c r="GRM2179" s="218"/>
      <c r="GRN2179" s="218"/>
      <c r="GRO2179" s="218"/>
      <c r="GRP2179" s="218"/>
      <c r="GRQ2179" s="218"/>
      <c r="GRR2179" s="218"/>
      <c r="GRS2179" s="218"/>
      <c r="GRT2179" s="218"/>
      <c r="GRU2179" s="218"/>
      <c r="GRV2179" s="218"/>
      <c r="GRW2179" s="218"/>
      <c r="GRX2179" s="218"/>
      <c r="GRY2179" s="218"/>
      <c r="GRZ2179" s="218"/>
      <c r="GSA2179" s="218"/>
      <c r="GSB2179" s="218"/>
      <c r="GSC2179" s="218"/>
      <c r="GSD2179" s="218"/>
      <c r="GSE2179" s="218"/>
      <c r="GSF2179" s="218"/>
      <c r="GSG2179" s="218"/>
      <c r="GSH2179" s="218"/>
      <c r="GSI2179" s="218"/>
      <c r="GSJ2179" s="218"/>
      <c r="GSK2179" s="218"/>
      <c r="GSL2179" s="218"/>
      <c r="GSM2179" s="218"/>
      <c r="GSN2179" s="218"/>
      <c r="GSO2179" s="218"/>
      <c r="GSP2179" s="218"/>
      <c r="GSQ2179" s="218"/>
      <c r="GSR2179" s="218"/>
      <c r="GSS2179" s="218"/>
      <c r="GST2179" s="218"/>
      <c r="GSU2179" s="218"/>
      <c r="GSV2179" s="218"/>
      <c r="GSW2179" s="218"/>
      <c r="GSX2179" s="218"/>
      <c r="GSY2179" s="218"/>
      <c r="GSZ2179" s="218"/>
      <c r="GTA2179" s="218"/>
      <c r="GTB2179" s="218"/>
      <c r="GTC2179" s="218"/>
      <c r="GTD2179" s="218"/>
      <c r="GTE2179" s="218"/>
      <c r="GTF2179" s="218"/>
      <c r="GTG2179" s="218"/>
      <c r="GTH2179" s="218"/>
      <c r="GTI2179" s="218"/>
      <c r="GTJ2179" s="218"/>
      <c r="GTK2179" s="218"/>
      <c r="GTL2179" s="218"/>
      <c r="GTM2179" s="218"/>
      <c r="GTN2179" s="218"/>
      <c r="GTO2179" s="218"/>
      <c r="GTP2179" s="218"/>
      <c r="GTQ2179" s="218"/>
      <c r="GTR2179" s="218"/>
      <c r="GTS2179" s="218"/>
      <c r="GTT2179" s="218"/>
      <c r="GTU2179" s="218"/>
      <c r="GTV2179" s="218"/>
      <c r="GTW2179" s="218"/>
      <c r="GTX2179" s="218"/>
      <c r="GTY2179" s="218"/>
      <c r="GTZ2179" s="218"/>
      <c r="GUA2179" s="218"/>
      <c r="GUB2179" s="218"/>
      <c r="GUC2179" s="218"/>
      <c r="GUD2179" s="218"/>
      <c r="GUE2179" s="218"/>
      <c r="GUF2179" s="218"/>
      <c r="GUG2179" s="218"/>
      <c r="GUH2179" s="218"/>
      <c r="GUI2179" s="218"/>
      <c r="GUJ2179" s="218"/>
      <c r="GUK2179" s="218"/>
      <c r="GUL2179" s="218"/>
      <c r="GUM2179" s="218"/>
      <c r="GUN2179" s="218"/>
      <c r="GUO2179" s="218"/>
      <c r="GUP2179" s="218"/>
      <c r="GUQ2179" s="218"/>
      <c r="GUR2179" s="218"/>
      <c r="GUS2179" s="218"/>
      <c r="GUT2179" s="218"/>
      <c r="GUU2179" s="218"/>
      <c r="GUV2179" s="218"/>
      <c r="GUW2179" s="218"/>
      <c r="GUX2179" s="218"/>
      <c r="GUY2179" s="218"/>
      <c r="GUZ2179" s="218"/>
      <c r="GVA2179" s="218"/>
      <c r="GVB2179" s="218"/>
      <c r="GVC2179" s="218"/>
      <c r="GVD2179" s="218"/>
      <c r="GVE2179" s="218"/>
      <c r="GVF2179" s="218"/>
      <c r="GVG2179" s="218"/>
      <c r="GVH2179" s="218"/>
      <c r="GVI2179" s="218"/>
      <c r="GVJ2179" s="218"/>
      <c r="GVK2179" s="218"/>
      <c r="GVL2179" s="218"/>
      <c r="GVM2179" s="218"/>
      <c r="GVN2179" s="218"/>
      <c r="GVO2179" s="218"/>
      <c r="GVP2179" s="218"/>
      <c r="GVQ2179" s="218"/>
      <c r="GVR2179" s="218"/>
      <c r="GVS2179" s="218"/>
      <c r="GVT2179" s="218"/>
      <c r="GVU2179" s="218"/>
      <c r="GVV2179" s="218"/>
      <c r="GVW2179" s="218"/>
      <c r="GVX2179" s="218"/>
      <c r="GVY2179" s="218"/>
      <c r="GVZ2179" s="218"/>
      <c r="GWA2179" s="218"/>
      <c r="GWB2179" s="218"/>
      <c r="GWC2179" s="218"/>
      <c r="GWD2179" s="218"/>
      <c r="GWE2179" s="218"/>
      <c r="GWF2179" s="218"/>
      <c r="GWG2179" s="218"/>
      <c r="GWH2179" s="218"/>
      <c r="GWI2179" s="218"/>
      <c r="GWJ2179" s="218"/>
      <c r="GWK2179" s="218"/>
      <c r="GWL2179" s="218"/>
      <c r="GWM2179" s="218"/>
      <c r="GWN2179" s="218"/>
      <c r="GWO2179" s="218"/>
      <c r="GWP2179" s="218"/>
      <c r="GWQ2179" s="218"/>
      <c r="GWR2179" s="218"/>
      <c r="GWS2179" s="218"/>
      <c r="GWT2179" s="218"/>
      <c r="GWU2179" s="218"/>
      <c r="GWV2179" s="218"/>
      <c r="GWW2179" s="218"/>
      <c r="GWX2179" s="218"/>
      <c r="GWY2179" s="218"/>
      <c r="GWZ2179" s="218"/>
      <c r="GXA2179" s="218"/>
      <c r="GXB2179" s="218"/>
      <c r="GXC2179" s="218"/>
      <c r="GXD2179" s="218"/>
      <c r="GXE2179" s="218"/>
      <c r="GXF2179" s="218"/>
      <c r="GXG2179" s="218"/>
      <c r="GXH2179" s="218"/>
      <c r="GXI2179" s="218"/>
      <c r="GXJ2179" s="218"/>
      <c r="GXK2179" s="218"/>
      <c r="GXL2179" s="218"/>
      <c r="GXM2179" s="218"/>
      <c r="GXN2179" s="218"/>
      <c r="GXO2179" s="218"/>
      <c r="GXP2179" s="218"/>
      <c r="GXQ2179" s="218"/>
      <c r="GXR2179" s="218"/>
      <c r="GXS2179" s="218"/>
      <c r="GXT2179" s="218"/>
      <c r="GXU2179" s="218"/>
      <c r="GXV2179" s="218"/>
      <c r="GXW2179" s="218"/>
      <c r="GXX2179" s="218"/>
      <c r="GXY2179" s="218"/>
      <c r="GXZ2179" s="218"/>
      <c r="GYA2179" s="218"/>
      <c r="GYB2179" s="218"/>
      <c r="GYC2179" s="218"/>
      <c r="GYD2179" s="218"/>
      <c r="GYE2179" s="218"/>
      <c r="GYF2179" s="218"/>
      <c r="GYG2179" s="218"/>
      <c r="GYH2179" s="218"/>
      <c r="GYI2179" s="218"/>
      <c r="GYJ2179" s="218"/>
      <c r="GYK2179" s="218"/>
      <c r="GYL2179" s="218"/>
      <c r="GYM2179" s="218"/>
      <c r="GYN2179" s="218"/>
      <c r="GYO2179" s="218"/>
      <c r="GYP2179" s="218"/>
      <c r="GYQ2179" s="218"/>
      <c r="GYR2179" s="218"/>
      <c r="GYS2179" s="218"/>
      <c r="GYT2179" s="218"/>
      <c r="GYU2179" s="218"/>
      <c r="GYV2179" s="218"/>
      <c r="GYW2179" s="218"/>
      <c r="GYX2179" s="218"/>
      <c r="GYY2179" s="218"/>
      <c r="GYZ2179" s="218"/>
      <c r="GZA2179" s="218"/>
      <c r="GZB2179" s="218"/>
      <c r="GZC2179" s="218"/>
      <c r="GZD2179" s="218"/>
      <c r="GZE2179" s="218"/>
      <c r="GZF2179" s="218"/>
      <c r="GZG2179" s="218"/>
      <c r="GZH2179" s="218"/>
      <c r="GZI2179" s="218"/>
      <c r="GZJ2179" s="218"/>
      <c r="GZK2179" s="218"/>
      <c r="GZL2179" s="218"/>
      <c r="GZM2179" s="218"/>
      <c r="GZN2179" s="218"/>
      <c r="GZO2179" s="218"/>
      <c r="GZP2179" s="218"/>
      <c r="GZQ2179" s="218"/>
      <c r="GZR2179" s="218"/>
      <c r="GZS2179" s="218"/>
      <c r="GZT2179" s="218"/>
      <c r="GZU2179" s="218"/>
      <c r="GZV2179" s="218"/>
      <c r="GZW2179" s="218"/>
      <c r="GZX2179" s="218"/>
      <c r="GZY2179" s="218"/>
      <c r="GZZ2179" s="218"/>
      <c r="HAA2179" s="218"/>
      <c r="HAB2179" s="218"/>
      <c r="HAC2179" s="218"/>
      <c r="HAD2179" s="218"/>
      <c r="HAE2179" s="218"/>
      <c r="HAF2179" s="218"/>
      <c r="HAG2179" s="218"/>
      <c r="HAH2179" s="218"/>
      <c r="HAI2179" s="218"/>
      <c r="HAJ2179" s="218"/>
      <c r="HAK2179" s="218"/>
      <c r="HAL2179" s="218"/>
      <c r="HAM2179" s="218"/>
      <c r="HAN2179" s="218"/>
      <c r="HAO2179" s="218"/>
      <c r="HAP2179" s="218"/>
      <c r="HAQ2179" s="218"/>
      <c r="HAR2179" s="218"/>
      <c r="HAS2179" s="218"/>
      <c r="HAT2179" s="218"/>
      <c r="HAU2179" s="218"/>
      <c r="HAV2179" s="218"/>
      <c r="HAW2179" s="218"/>
      <c r="HAX2179" s="218"/>
      <c r="HAY2179" s="218"/>
      <c r="HAZ2179" s="218"/>
      <c r="HBA2179" s="218"/>
      <c r="HBB2179" s="218"/>
      <c r="HBC2179" s="218"/>
      <c r="HBD2179" s="218"/>
      <c r="HBE2179" s="218"/>
      <c r="HBF2179" s="218"/>
      <c r="HBG2179" s="218"/>
      <c r="HBH2179" s="218"/>
      <c r="HBI2179" s="218"/>
      <c r="HBJ2179" s="218"/>
      <c r="HBK2179" s="218"/>
      <c r="HBL2179" s="218"/>
      <c r="HBM2179" s="218"/>
      <c r="HBN2179" s="218"/>
      <c r="HBO2179" s="218"/>
      <c r="HBP2179" s="218"/>
      <c r="HBQ2179" s="218"/>
      <c r="HBR2179" s="218"/>
      <c r="HBS2179" s="218"/>
      <c r="HBT2179" s="218"/>
      <c r="HBU2179" s="218"/>
      <c r="HBV2179" s="218"/>
      <c r="HBW2179" s="218"/>
      <c r="HBX2179" s="218"/>
      <c r="HBY2179" s="218"/>
      <c r="HBZ2179" s="218"/>
      <c r="HCA2179" s="218"/>
      <c r="HCB2179" s="218"/>
      <c r="HCC2179" s="218"/>
      <c r="HCD2179" s="218"/>
      <c r="HCE2179" s="218"/>
      <c r="HCF2179" s="218"/>
      <c r="HCG2179" s="218"/>
      <c r="HCH2179" s="218"/>
      <c r="HCI2179" s="218"/>
      <c r="HCJ2179" s="218"/>
      <c r="HCK2179" s="218"/>
      <c r="HCL2179" s="218"/>
      <c r="HCM2179" s="218"/>
      <c r="HCN2179" s="218"/>
      <c r="HCO2179" s="218"/>
      <c r="HCP2179" s="218"/>
      <c r="HCQ2179" s="218"/>
      <c r="HCR2179" s="218"/>
      <c r="HCS2179" s="218"/>
      <c r="HCT2179" s="218"/>
      <c r="HCU2179" s="218"/>
      <c r="HCV2179" s="218"/>
      <c r="HCW2179" s="218"/>
      <c r="HCX2179" s="218"/>
      <c r="HCY2179" s="218"/>
      <c r="HCZ2179" s="218"/>
      <c r="HDA2179" s="218"/>
      <c r="HDB2179" s="218"/>
      <c r="HDC2179" s="218"/>
      <c r="HDD2179" s="218"/>
      <c r="HDE2179" s="218"/>
      <c r="HDF2179" s="218"/>
      <c r="HDG2179" s="218"/>
      <c r="HDH2179" s="218"/>
      <c r="HDI2179" s="218"/>
      <c r="HDJ2179" s="218"/>
      <c r="HDK2179" s="218"/>
      <c r="HDL2179" s="218"/>
      <c r="HDM2179" s="218"/>
      <c r="HDN2179" s="218"/>
      <c r="HDO2179" s="218"/>
      <c r="HDP2179" s="218"/>
      <c r="HDQ2179" s="218"/>
      <c r="HDR2179" s="218"/>
      <c r="HDS2179" s="218"/>
      <c r="HDT2179" s="218"/>
      <c r="HDU2179" s="218"/>
      <c r="HDV2179" s="218"/>
      <c r="HDW2179" s="218"/>
      <c r="HDX2179" s="218"/>
      <c r="HDY2179" s="218"/>
      <c r="HDZ2179" s="218"/>
      <c r="HEA2179" s="218"/>
      <c r="HEB2179" s="218"/>
      <c r="HEC2179" s="218"/>
      <c r="HED2179" s="218"/>
      <c r="HEE2179" s="218"/>
      <c r="HEF2179" s="218"/>
      <c r="HEG2179" s="218"/>
      <c r="HEH2179" s="218"/>
      <c r="HEI2179" s="218"/>
      <c r="HEJ2179" s="218"/>
      <c r="HEK2179" s="218"/>
      <c r="HEL2179" s="218"/>
      <c r="HEM2179" s="218"/>
      <c r="HEN2179" s="218"/>
      <c r="HEO2179" s="218"/>
      <c r="HEP2179" s="218"/>
      <c r="HEQ2179" s="218"/>
      <c r="HER2179" s="218"/>
      <c r="HES2179" s="218"/>
      <c r="HET2179" s="218"/>
      <c r="HEU2179" s="218"/>
      <c r="HEV2179" s="218"/>
      <c r="HEW2179" s="218"/>
      <c r="HEX2179" s="218"/>
      <c r="HEY2179" s="218"/>
      <c r="HEZ2179" s="218"/>
      <c r="HFA2179" s="218"/>
      <c r="HFB2179" s="218"/>
      <c r="HFC2179" s="218"/>
      <c r="HFD2179" s="218"/>
      <c r="HFE2179" s="218"/>
      <c r="HFF2179" s="218"/>
      <c r="HFG2179" s="218"/>
      <c r="HFH2179" s="218"/>
      <c r="HFI2179" s="218"/>
      <c r="HFJ2179" s="218"/>
      <c r="HFK2179" s="218"/>
      <c r="HFL2179" s="218"/>
      <c r="HFM2179" s="218"/>
      <c r="HFN2179" s="218"/>
      <c r="HFO2179" s="218"/>
      <c r="HFP2179" s="218"/>
      <c r="HFQ2179" s="218"/>
      <c r="HFR2179" s="218"/>
      <c r="HFS2179" s="218"/>
      <c r="HFT2179" s="218"/>
      <c r="HFU2179" s="218"/>
      <c r="HFV2179" s="218"/>
      <c r="HFW2179" s="218"/>
      <c r="HFX2179" s="218"/>
      <c r="HFY2179" s="218"/>
      <c r="HFZ2179" s="218"/>
      <c r="HGA2179" s="218"/>
      <c r="HGB2179" s="218"/>
      <c r="HGC2179" s="218"/>
      <c r="HGD2179" s="218"/>
      <c r="HGE2179" s="218"/>
      <c r="HGF2179" s="218"/>
      <c r="HGG2179" s="218"/>
      <c r="HGH2179" s="218"/>
      <c r="HGI2179" s="218"/>
      <c r="HGJ2179" s="218"/>
      <c r="HGK2179" s="218"/>
      <c r="HGL2179" s="218"/>
      <c r="HGM2179" s="218"/>
      <c r="HGN2179" s="218"/>
      <c r="HGO2179" s="218"/>
      <c r="HGP2179" s="218"/>
      <c r="HGQ2179" s="218"/>
      <c r="HGR2179" s="218"/>
      <c r="HGS2179" s="218"/>
      <c r="HGT2179" s="218"/>
      <c r="HGU2179" s="218"/>
      <c r="HGV2179" s="218"/>
      <c r="HGW2179" s="218"/>
      <c r="HGX2179" s="218"/>
      <c r="HGY2179" s="218"/>
      <c r="HGZ2179" s="218"/>
      <c r="HHA2179" s="218"/>
      <c r="HHB2179" s="218"/>
      <c r="HHC2179" s="218"/>
      <c r="HHD2179" s="218"/>
      <c r="HHE2179" s="218"/>
      <c r="HHF2179" s="218"/>
      <c r="HHG2179" s="218"/>
      <c r="HHH2179" s="218"/>
      <c r="HHI2179" s="218"/>
      <c r="HHJ2179" s="218"/>
      <c r="HHK2179" s="218"/>
      <c r="HHL2179" s="218"/>
      <c r="HHM2179" s="218"/>
      <c r="HHN2179" s="218"/>
      <c r="HHO2179" s="218"/>
      <c r="HHP2179" s="218"/>
      <c r="HHQ2179" s="218"/>
      <c r="HHR2179" s="218"/>
      <c r="HHS2179" s="218"/>
      <c r="HHT2179" s="218"/>
      <c r="HHU2179" s="218"/>
      <c r="HHV2179" s="218"/>
      <c r="HHW2179" s="218"/>
      <c r="HHX2179" s="218"/>
      <c r="HHY2179" s="218"/>
      <c r="HHZ2179" s="218"/>
      <c r="HIA2179" s="218"/>
      <c r="HIB2179" s="218"/>
      <c r="HIC2179" s="218"/>
      <c r="HID2179" s="218"/>
      <c r="HIE2179" s="218"/>
      <c r="HIF2179" s="218"/>
      <c r="HIG2179" s="218"/>
      <c r="HIH2179" s="218"/>
      <c r="HII2179" s="218"/>
      <c r="HIJ2179" s="218"/>
      <c r="HIK2179" s="218"/>
      <c r="HIL2179" s="218"/>
      <c r="HIM2179" s="218"/>
      <c r="HIN2179" s="218"/>
      <c r="HIO2179" s="218"/>
      <c r="HIP2179" s="218"/>
      <c r="HIQ2179" s="218"/>
      <c r="HIR2179" s="218"/>
      <c r="HIS2179" s="218"/>
      <c r="HIT2179" s="218"/>
      <c r="HIU2179" s="218"/>
      <c r="HIV2179" s="218"/>
      <c r="HIW2179" s="218"/>
      <c r="HIX2179" s="218"/>
      <c r="HIY2179" s="218"/>
      <c r="HIZ2179" s="218"/>
      <c r="HJA2179" s="218"/>
      <c r="HJB2179" s="218"/>
      <c r="HJC2179" s="218"/>
      <c r="HJD2179" s="218"/>
      <c r="HJE2179" s="218"/>
      <c r="HJF2179" s="218"/>
      <c r="HJG2179" s="218"/>
      <c r="HJH2179" s="218"/>
      <c r="HJI2179" s="218"/>
      <c r="HJJ2179" s="218"/>
      <c r="HJK2179" s="218"/>
      <c r="HJL2179" s="218"/>
      <c r="HJM2179" s="218"/>
      <c r="HJN2179" s="218"/>
      <c r="HJO2179" s="218"/>
      <c r="HJP2179" s="218"/>
      <c r="HJQ2179" s="218"/>
      <c r="HJR2179" s="218"/>
      <c r="HJS2179" s="218"/>
      <c r="HJT2179" s="218"/>
      <c r="HJU2179" s="218"/>
      <c r="HJV2179" s="218"/>
      <c r="HJW2179" s="218"/>
      <c r="HJX2179" s="218"/>
      <c r="HJY2179" s="218"/>
      <c r="HJZ2179" s="218"/>
      <c r="HKA2179" s="218"/>
      <c r="HKB2179" s="218"/>
      <c r="HKC2179" s="218"/>
      <c r="HKD2179" s="218"/>
      <c r="HKE2179" s="218"/>
      <c r="HKF2179" s="218"/>
      <c r="HKG2179" s="218"/>
      <c r="HKH2179" s="218"/>
      <c r="HKI2179" s="218"/>
      <c r="HKJ2179" s="218"/>
      <c r="HKK2179" s="218"/>
      <c r="HKL2179" s="218"/>
      <c r="HKM2179" s="218"/>
      <c r="HKN2179" s="218"/>
      <c r="HKO2179" s="218"/>
      <c r="HKP2179" s="218"/>
      <c r="HKQ2179" s="218"/>
      <c r="HKR2179" s="218"/>
      <c r="HKS2179" s="218"/>
      <c r="HKT2179" s="218"/>
      <c r="HKU2179" s="218"/>
      <c r="HKV2179" s="218"/>
      <c r="HKW2179" s="218"/>
      <c r="HKX2179" s="218"/>
      <c r="HKY2179" s="218"/>
      <c r="HKZ2179" s="218"/>
      <c r="HLA2179" s="218"/>
      <c r="HLB2179" s="218"/>
      <c r="HLC2179" s="218"/>
      <c r="HLD2179" s="218"/>
      <c r="HLE2179" s="218"/>
      <c r="HLF2179" s="218"/>
      <c r="HLG2179" s="218"/>
      <c r="HLH2179" s="218"/>
      <c r="HLI2179" s="218"/>
      <c r="HLJ2179" s="218"/>
      <c r="HLK2179" s="218"/>
      <c r="HLL2179" s="218"/>
      <c r="HLM2179" s="218"/>
      <c r="HLN2179" s="218"/>
      <c r="HLO2179" s="218"/>
      <c r="HLP2179" s="218"/>
      <c r="HLQ2179" s="218"/>
      <c r="HLR2179" s="218"/>
      <c r="HLS2179" s="218"/>
      <c r="HLT2179" s="218"/>
      <c r="HLU2179" s="218"/>
      <c r="HLV2179" s="218"/>
      <c r="HLW2179" s="218"/>
      <c r="HLX2179" s="218"/>
      <c r="HLY2179" s="218"/>
      <c r="HLZ2179" s="218"/>
      <c r="HMA2179" s="218"/>
      <c r="HMB2179" s="218"/>
      <c r="HMC2179" s="218"/>
      <c r="HMD2179" s="218"/>
      <c r="HME2179" s="218"/>
      <c r="HMF2179" s="218"/>
      <c r="HMG2179" s="218"/>
      <c r="HMH2179" s="218"/>
      <c r="HMI2179" s="218"/>
      <c r="HMJ2179" s="218"/>
      <c r="HMK2179" s="218"/>
      <c r="HML2179" s="218"/>
      <c r="HMM2179" s="218"/>
      <c r="HMN2179" s="218"/>
      <c r="HMO2179" s="218"/>
      <c r="HMP2179" s="218"/>
      <c r="HMQ2179" s="218"/>
      <c r="HMR2179" s="218"/>
      <c r="HMS2179" s="218"/>
      <c r="HMT2179" s="218"/>
      <c r="HMU2179" s="218"/>
      <c r="HMV2179" s="218"/>
      <c r="HMW2179" s="218"/>
      <c r="HMX2179" s="218"/>
      <c r="HMY2179" s="218"/>
      <c r="HMZ2179" s="218"/>
      <c r="HNA2179" s="218"/>
      <c r="HNB2179" s="218"/>
      <c r="HNC2179" s="218"/>
      <c r="HND2179" s="218"/>
      <c r="HNE2179" s="218"/>
      <c r="HNF2179" s="218"/>
      <c r="HNG2179" s="218"/>
      <c r="HNH2179" s="218"/>
      <c r="HNI2179" s="218"/>
      <c r="HNJ2179" s="218"/>
      <c r="HNK2179" s="218"/>
      <c r="HNL2179" s="218"/>
      <c r="HNM2179" s="218"/>
      <c r="HNN2179" s="218"/>
      <c r="HNO2179" s="218"/>
      <c r="HNP2179" s="218"/>
      <c r="HNQ2179" s="218"/>
      <c r="HNR2179" s="218"/>
      <c r="HNS2179" s="218"/>
      <c r="HNT2179" s="218"/>
      <c r="HNU2179" s="218"/>
      <c r="HNV2179" s="218"/>
      <c r="HNW2179" s="218"/>
      <c r="HNX2179" s="218"/>
      <c r="HNY2179" s="218"/>
      <c r="HNZ2179" s="218"/>
      <c r="HOA2179" s="218"/>
      <c r="HOB2179" s="218"/>
      <c r="HOC2179" s="218"/>
      <c r="HOD2179" s="218"/>
      <c r="HOE2179" s="218"/>
      <c r="HOF2179" s="218"/>
      <c r="HOG2179" s="218"/>
      <c r="HOH2179" s="218"/>
      <c r="HOI2179" s="218"/>
      <c r="HOJ2179" s="218"/>
      <c r="HOK2179" s="218"/>
      <c r="HOL2179" s="218"/>
      <c r="HOM2179" s="218"/>
      <c r="HON2179" s="218"/>
      <c r="HOO2179" s="218"/>
      <c r="HOP2179" s="218"/>
      <c r="HOQ2179" s="218"/>
      <c r="HOR2179" s="218"/>
      <c r="HOS2179" s="218"/>
      <c r="HOT2179" s="218"/>
      <c r="HOU2179" s="218"/>
      <c r="HOV2179" s="218"/>
      <c r="HOW2179" s="218"/>
      <c r="HOX2179" s="218"/>
      <c r="HOY2179" s="218"/>
      <c r="HOZ2179" s="218"/>
      <c r="HPA2179" s="218"/>
      <c r="HPB2179" s="218"/>
      <c r="HPC2179" s="218"/>
      <c r="HPD2179" s="218"/>
      <c r="HPE2179" s="218"/>
      <c r="HPF2179" s="218"/>
      <c r="HPG2179" s="218"/>
      <c r="HPH2179" s="218"/>
      <c r="HPI2179" s="218"/>
      <c r="HPJ2179" s="218"/>
      <c r="HPK2179" s="218"/>
      <c r="HPL2179" s="218"/>
      <c r="HPM2179" s="218"/>
      <c r="HPN2179" s="218"/>
      <c r="HPO2179" s="218"/>
      <c r="HPP2179" s="218"/>
      <c r="HPQ2179" s="218"/>
      <c r="HPR2179" s="218"/>
      <c r="HPS2179" s="218"/>
      <c r="HPT2179" s="218"/>
      <c r="HPU2179" s="218"/>
      <c r="HPV2179" s="218"/>
      <c r="HPW2179" s="218"/>
      <c r="HPX2179" s="218"/>
      <c r="HPY2179" s="218"/>
      <c r="HPZ2179" s="218"/>
      <c r="HQA2179" s="218"/>
      <c r="HQB2179" s="218"/>
      <c r="HQC2179" s="218"/>
      <c r="HQD2179" s="218"/>
      <c r="HQE2179" s="218"/>
      <c r="HQF2179" s="218"/>
      <c r="HQG2179" s="218"/>
      <c r="HQH2179" s="218"/>
      <c r="HQI2179" s="218"/>
      <c r="HQJ2179" s="218"/>
      <c r="HQK2179" s="218"/>
      <c r="HQL2179" s="218"/>
      <c r="HQM2179" s="218"/>
      <c r="HQN2179" s="218"/>
      <c r="HQO2179" s="218"/>
      <c r="HQP2179" s="218"/>
      <c r="HQQ2179" s="218"/>
      <c r="HQR2179" s="218"/>
      <c r="HQS2179" s="218"/>
      <c r="HQT2179" s="218"/>
      <c r="HQU2179" s="218"/>
      <c r="HQV2179" s="218"/>
      <c r="HQW2179" s="218"/>
      <c r="HQX2179" s="218"/>
      <c r="HQY2179" s="218"/>
      <c r="HQZ2179" s="218"/>
      <c r="HRA2179" s="218"/>
      <c r="HRB2179" s="218"/>
      <c r="HRC2179" s="218"/>
      <c r="HRD2179" s="218"/>
      <c r="HRE2179" s="218"/>
      <c r="HRF2179" s="218"/>
      <c r="HRG2179" s="218"/>
      <c r="HRH2179" s="218"/>
      <c r="HRI2179" s="218"/>
      <c r="HRJ2179" s="218"/>
      <c r="HRK2179" s="218"/>
      <c r="HRL2179" s="218"/>
      <c r="HRM2179" s="218"/>
      <c r="HRN2179" s="218"/>
      <c r="HRO2179" s="218"/>
      <c r="HRP2179" s="218"/>
      <c r="HRQ2179" s="218"/>
      <c r="HRR2179" s="218"/>
      <c r="HRS2179" s="218"/>
      <c r="HRT2179" s="218"/>
      <c r="HRU2179" s="218"/>
      <c r="HRV2179" s="218"/>
      <c r="HRW2179" s="218"/>
      <c r="HRX2179" s="218"/>
      <c r="HRY2179" s="218"/>
      <c r="HRZ2179" s="218"/>
      <c r="HSA2179" s="218"/>
      <c r="HSB2179" s="218"/>
      <c r="HSC2179" s="218"/>
      <c r="HSD2179" s="218"/>
      <c r="HSE2179" s="218"/>
      <c r="HSF2179" s="218"/>
      <c r="HSG2179" s="218"/>
      <c r="HSH2179" s="218"/>
      <c r="HSI2179" s="218"/>
      <c r="HSJ2179" s="218"/>
      <c r="HSK2179" s="218"/>
      <c r="HSL2179" s="218"/>
      <c r="HSM2179" s="218"/>
      <c r="HSN2179" s="218"/>
      <c r="HSO2179" s="218"/>
      <c r="HSP2179" s="218"/>
      <c r="HSQ2179" s="218"/>
      <c r="HSR2179" s="218"/>
      <c r="HSS2179" s="218"/>
      <c r="HST2179" s="218"/>
      <c r="HSU2179" s="218"/>
      <c r="HSV2179" s="218"/>
      <c r="HSW2179" s="218"/>
      <c r="HSX2179" s="218"/>
      <c r="HSY2179" s="218"/>
      <c r="HSZ2179" s="218"/>
      <c r="HTA2179" s="218"/>
      <c r="HTB2179" s="218"/>
      <c r="HTC2179" s="218"/>
      <c r="HTD2179" s="218"/>
      <c r="HTE2179" s="218"/>
      <c r="HTF2179" s="218"/>
      <c r="HTG2179" s="218"/>
      <c r="HTH2179" s="218"/>
      <c r="HTI2179" s="218"/>
      <c r="HTJ2179" s="218"/>
      <c r="HTK2179" s="218"/>
      <c r="HTL2179" s="218"/>
      <c r="HTM2179" s="218"/>
      <c r="HTN2179" s="218"/>
      <c r="HTO2179" s="218"/>
      <c r="HTP2179" s="218"/>
      <c r="HTQ2179" s="218"/>
      <c r="HTR2179" s="218"/>
      <c r="HTS2179" s="218"/>
      <c r="HTT2179" s="218"/>
      <c r="HTU2179" s="218"/>
      <c r="HTV2179" s="218"/>
      <c r="HTW2179" s="218"/>
      <c r="HTX2179" s="218"/>
      <c r="HTY2179" s="218"/>
      <c r="HTZ2179" s="218"/>
      <c r="HUA2179" s="218"/>
      <c r="HUB2179" s="218"/>
      <c r="HUC2179" s="218"/>
      <c r="HUD2179" s="218"/>
      <c r="HUE2179" s="218"/>
      <c r="HUF2179" s="218"/>
      <c r="HUG2179" s="218"/>
      <c r="HUH2179" s="218"/>
      <c r="HUI2179" s="218"/>
      <c r="HUJ2179" s="218"/>
      <c r="HUK2179" s="218"/>
      <c r="HUL2179" s="218"/>
      <c r="HUM2179" s="218"/>
      <c r="HUN2179" s="218"/>
      <c r="HUO2179" s="218"/>
      <c r="HUP2179" s="218"/>
      <c r="HUQ2179" s="218"/>
      <c r="HUR2179" s="218"/>
      <c r="HUS2179" s="218"/>
      <c r="HUT2179" s="218"/>
      <c r="HUU2179" s="218"/>
      <c r="HUV2179" s="218"/>
      <c r="HUW2179" s="218"/>
      <c r="HUX2179" s="218"/>
      <c r="HUY2179" s="218"/>
      <c r="HUZ2179" s="218"/>
      <c r="HVA2179" s="218"/>
      <c r="HVB2179" s="218"/>
      <c r="HVC2179" s="218"/>
      <c r="HVD2179" s="218"/>
      <c r="HVE2179" s="218"/>
      <c r="HVF2179" s="218"/>
      <c r="HVG2179" s="218"/>
      <c r="HVH2179" s="218"/>
      <c r="HVI2179" s="218"/>
      <c r="HVJ2179" s="218"/>
      <c r="HVK2179" s="218"/>
      <c r="HVL2179" s="218"/>
      <c r="HVM2179" s="218"/>
      <c r="HVN2179" s="218"/>
      <c r="HVO2179" s="218"/>
      <c r="HVP2179" s="218"/>
      <c r="HVQ2179" s="218"/>
      <c r="HVR2179" s="218"/>
      <c r="HVS2179" s="218"/>
      <c r="HVT2179" s="218"/>
      <c r="HVU2179" s="218"/>
      <c r="HVV2179" s="218"/>
      <c r="HVW2179" s="218"/>
      <c r="HVX2179" s="218"/>
      <c r="HVY2179" s="218"/>
      <c r="HVZ2179" s="218"/>
      <c r="HWA2179" s="218"/>
      <c r="HWB2179" s="218"/>
      <c r="HWC2179" s="218"/>
      <c r="HWD2179" s="218"/>
      <c r="HWE2179" s="218"/>
      <c r="HWF2179" s="218"/>
      <c r="HWG2179" s="218"/>
      <c r="HWH2179" s="218"/>
      <c r="HWI2179" s="218"/>
      <c r="HWJ2179" s="218"/>
      <c r="HWK2179" s="218"/>
      <c r="HWL2179" s="218"/>
      <c r="HWM2179" s="218"/>
      <c r="HWN2179" s="218"/>
      <c r="HWO2179" s="218"/>
      <c r="HWP2179" s="218"/>
      <c r="HWQ2179" s="218"/>
      <c r="HWR2179" s="218"/>
      <c r="HWS2179" s="218"/>
      <c r="HWT2179" s="218"/>
      <c r="HWU2179" s="218"/>
      <c r="HWV2179" s="218"/>
      <c r="HWW2179" s="218"/>
      <c r="HWX2179" s="218"/>
      <c r="HWY2179" s="218"/>
      <c r="HWZ2179" s="218"/>
      <c r="HXA2179" s="218"/>
      <c r="HXB2179" s="218"/>
      <c r="HXC2179" s="218"/>
      <c r="HXD2179" s="218"/>
      <c r="HXE2179" s="218"/>
      <c r="HXF2179" s="218"/>
      <c r="HXG2179" s="218"/>
      <c r="HXH2179" s="218"/>
      <c r="HXI2179" s="218"/>
      <c r="HXJ2179" s="218"/>
      <c r="HXK2179" s="218"/>
      <c r="HXL2179" s="218"/>
      <c r="HXM2179" s="218"/>
      <c r="HXN2179" s="218"/>
      <c r="HXO2179" s="218"/>
      <c r="HXP2179" s="218"/>
      <c r="HXQ2179" s="218"/>
      <c r="HXR2179" s="218"/>
      <c r="HXS2179" s="218"/>
      <c r="HXT2179" s="218"/>
      <c r="HXU2179" s="218"/>
      <c r="HXV2179" s="218"/>
      <c r="HXW2179" s="218"/>
      <c r="HXX2179" s="218"/>
      <c r="HXY2179" s="218"/>
      <c r="HXZ2179" s="218"/>
      <c r="HYA2179" s="218"/>
      <c r="HYB2179" s="218"/>
      <c r="HYC2179" s="218"/>
      <c r="HYD2179" s="218"/>
      <c r="HYE2179" s="218"/>
      <c r="HYF2179" s="218"/>
      <c r="HYG2179" s="218"/>
      <c r="HYH2179" s="218"/>
      <c r="HYI2179" s="218"/>
      <c r="HYJ2179" s="218"/>
      <c r="HYK2179" s="218"/>
      <c r="HYL2179" s="218"/>
      <c r="HYM2179" s="218"/>
      <c r="HYN2179" s="218"/>
      <c r="HYO2179" s="218"/>
      <c r="HYP2179" s="218"/>
      <c r="HYQ2179" s="218"/>
      <c r="HYR2179" s="218"/>
      <c r="HYS2179" s="218"/>
      <c r="HYT2179" s="218"/>
      <c r="HYU2179" s="218"/>
      <c r="HYV2179" s="218"/>
      <c r="HYW2179" s="218"/>
      <c r="HYX2179" s="218"/>
      <c r="HYY2179" s="218"/>
      <c r="HYZ2179" s="218"/>
      <c r="HZA2179" s="218"/>
      <c r="HZB2179" s="218"/>
      <c r="HZC2179" s="218"/>
      <c r="HZD2179" s="218"/>
      <c r="HZE2179" s="218"/>
      <c r="HZF2179" s="218"/>
      <c r="HZG2179" s="218"/>
      <c r="HZH2179" s="218"/>
      <c r="HZI2179" s="218"/>
      <c r="HZJ2179" s="218"/>
      <c r="HZK2179" s="218"/>
      <c r="HZL2179" s="218"/>
      <c r="HZM2179" s="218"/>
      <c r="HZN2179" s="218"/>
      <c r="HZO2179" s="218"/>
      <c r="HZP2179" s="218"/>
      <c r="HZQ2179" s="218"/>
      <c r="HZR2179" s="218"/>
      <c r="HZS2179" s="218"/>
      <c r="HZT2179" s="218"/>
      <c r="HZU2179" s="218"/>
      <c r="HZV2179" s="218"/>
      <c r="HZW2179" s="218"/>
      <c r="HZX2179" s="218"/>
      <c r="HZY2179" s="218"/>
      <c r="HZZ2179" s="218"/>
      <c r="IAA2179" s="218"/>
      <c r="IAB2179" s="218"/>
      <c r="IAC2179" s="218"/>
      <c r="IAD2179" s="218"/>
      <c r="IAE2179" s="218"/>
      <c r="IAF2179" s="218"/>
      <c r="IAG2179" s="218"/>
      <c r="IAH2179" s="218"/>
      <c r="IAI2179" s="218"/>
      <c r="IAJ2179" s="218"/>
      <c r="IAK2179" s="218"/>
      <c r="IAL2179" s="218"/>
      <c r="IAM2179" s="218"/>
      <c r="IAN2179" s="218"/>
      <c r="IAO2179" s="218"/>
      <c r="IAP2179" s="218"/>
      <c r="IAQ2179" s="218"/>
      <c r="IAR2179" s="218"/>
      <c r="IAS2179" s="218"/>
      <c r="IAT2179" s="218"/>
      <c r="IAU2179" s="218"/>
      <c r="IAV2179" s="218"/>
      <c r="IAW2179" s="218"/>
      <c r="IAX2179" s="218"/>
      <c r="IAY2179" s="218"/>
      <c r="IAZ2179" s="218"/>
      <c r="IBA2179" s="218"/>
      <c r="IBB2179" s="218"/>
      <c r="IBC2179" s="218"/>
      <c r="IBD2179" s="218"/>
      <c r="IBE2179" s="218"/>
      <c r="IBF2179" s="218"/>
      <c r="IBG2179" s="218"/>
      <c r="IBH2179" s="218"/>
      <c r="IBI2179" s="218"/>
      <c r="IBJ2179" s="218"/>
      <c r="IBK2179" s="218"/>
      <c r="IBL2179" s="218"/>
      <c r="IBM2179" s="218"/>
      <c r="IBN2179" s="218"/>
      <c r="IBO2179" s="218"/>
      <c r="IBP2179" s="218"/>
      <c r="IBQ2179" s="218"/>
      <c r="IBR2179" s="218"/>
      <c r="IBS2179" s="218"/>
      <c r="IBT2179" s="218"/>
      <c r="IBU2179" s="218"/>
      <c r="IBV2179" s="218"/>
      <c r="IBW2179" s="218"/>
      <c r="IBX2179" s="218"/>
      <c r="IBY2179" s="218"/>
      <c r="IBZ2179" s="218"/>
      <c r="ICA2179" s="218"/>
      <c r="ICB2179" s="218"/>
      <c r="ICC2179" s="218"/>
      <c r="ICD2179" s="218"/>
      <c r="ICE2179" s="218"/>
      <c r="ICF2179" s="218"/>
      <c r="ICG2179" s="218"/>
      <c r="ICH2179" s="218"/>
      <c r="ICI2179" s="218"/>
      <c r="ICJ2179" s="218"/>
      <c r="ICK2179" s="218"/>
      <c r="ICL2179" s="218"/>
      <c r="ICM2179" s="218"/>
      <c r="ICN2179" s="218"/>
      <c r="ICO2179" s="218"/>
      <c r="ICP2179" s="218"/>
      <c r="ICQ2179" s="218"/>
      <c r="ICR2179" s="218"/>
      <c r="ICS2179" s="218"/>
      <c r="ICT2179" s="218"/>
      <c r="ICU2179" s="218"/>
      <c r="ICV2179" s="218"/>
      <c r="ICW2179" s="218"/>
      <c r="ICX2179" s="218"/>
      <c r="ICY2179" s="218"/>
      <c r="ICZ2179" s="218"/>
      <c r="IDA2179" s="218"/>
      <c r="IDB2179" s="218"/>
      <c r="IDC2179" s="218"/>
      <c r="IDD2179" s="218"/>
      <c r="IDE2179" s="218"/>
      <c r="IDF2179" s="218"/>
      <c r="IDG2179" s="218"/>
      <c r="IDH2179" s="218"/>
      <c r="IDI2179" s="218"/>
      <c r="IDJ2179" s="218"/>
      <c r="IDK2179" s="218"/>
      <c r="IDL2179" s="218"/>
      <c r="IDM2179" s="218"/>
      <c r="IDN2179" s="218"/>
      <c r="IDO2179" s="218"/>
      <c r="IDP2179" s="218"/>
      <c r="IDQ2179" s="218"/>
      <c r="IDR2179" s="218"/>
      <c r="IDS2179" s="218"/>
      <c r="IDT2179" s="218"/>
      <c r="IDU2179" s="218"/>
      <c r="IDV2179" s="218"/>
      <c r="IDW2179" s="218"/>
      <c r="IDX2179" s="218"/>
      <c r="IDY2179" s="218"/>
      <c r="IDZ2179" s="218"/>
      <c r="IEA2179" s="218"/>
      <c r="IEB2179" s="218"/>
      <c r="IEC2179" s="218"/>
      <c r="IED2179" s="218"/>
      <c r="IEE2179" s="218"/>
      <c r="IEF2179" s="218"/>
      <c r="IEG2179" s="218"/>
      <c r="IEH2179" s="218"/>
      <c r="IEI2179" s="218"/>
      <c r="IEJ2179" s="218"/>
      <c r="IEK2179" s="218"/>
      <c r="IEL2179" s="218"/>
      <c r="IEM2179" s="218"/>
      <c r="IEN2179" s="218"/>
      <c r="IEO2179" s="218"/>
      <c r="IEP2179" s="218"/>
      <c r="IEQ2179" s="218"/>
      <c r="IER2179" s="218"/>
      <c r="IES2179" s="218"/>
      <c r="IET2179" s="218"/>
      <c r="IEU2179" s="218"/>
      <c r="IEV2179" s="218"/>
      <c r="IEW2179" s="218"/>
      <c r="IEX2179" s="218"/>
      <c r="IEY2179" s="218"/>
      <c r="IEZ2179" s="218"/>
      <c r="IFA2179" s="218"/>
      <c r="IFB2179" s="218"/>
      <c r="IFC2179" s="218"/>
      <c r="IFD2179" s="218"/>
      <c r="IFE2179" s="218"/>
      <c r="IFF2179" s="218"/>
      <c r="IFG2179" s="218"/>
      <c r="IFH2179" s="218"/>
      <c r="IFI2179" s="218"/>
      <c r="IFJ2179" s="218"/>
      <c r="IFK2179" s="218"/>
      <c r="IFL2179" s="218"/>
      <c r="IFM2179" s="218"/>
      <c r="IFN2179" s="218"/>
      <c r="IFO2179" s="218"/>
      <c r="IFP2179" s="218"/>
      <c r="IFQ2179" s="218"/>
      <c r="IFR2179" s="218"/>
      <c r="IFS2179" s="218"/>
      <c r="IFT2179" s="218"/>
      <c r="IFU2179" s="218"/>
      <c r="IFV2179" s="218"/>
      <c r="IFW2179" s="218"/>
      <c r="IFX2179" s="218"/>
      <c r="IFY2179" s="218"/>
      <c r="IFZ2179" s="218"/>
      <c r="IGA2179" s="218"/>
      <c r="IGB2179" s="218"/>
      <c r="IGC2179" s="218"/>
      <c r="IGD2179" s="218"/>
      <c r="IGE2179" s="218"/>
      <c r="IGF2179" s="218"/>
      <c r="IGG2179" s="218"/>
      <c r="IGH2179" s="218"/>
      <c r="IGI2179" s="218"/>
      <c r="IGJ2179" s="218"/>
      <c r="IGK2179" s="218"/>
      <c r="IGL2179" s="218"/>
      <c r="IGM2179" s="218"/>
      <c r="IGN2179" s="218"/>
      <c r="IGO2179" s="218"/>
      <c r="IGP2179" s="218"/>
      <c r="IGQ2179" s="218"/>
      <c r="IGR2179" s="218"/>
      <c r="IGS2179" s="218"/>
      <c r="IGT2179" s="218"/>
      <c r="IGU2179" s="218"/>
      <c r="IGV2179" s="218"/>
      <c r="IGW2179" s="218"/>
      <c r="IGX2179" s="218"/>
      <c r="IGY2179" s="218"/>
      <c r="IGZ2179" s="218"/>
      <c r="IHA2179" s="218"/>
      <c r="IHB2179" s="218"/>
      <c r="IHC2179" s="218"/>
      <c r="IHD2179" s="218"/>
      <c r="IHE2179" s="218"/>
      <c r="IHF2179" s="218"/>
      <c r="IHG2179" s="218"/>
      <c r="IHH2179" s="218"/>
      <c r="IHI2179" s="218"/>
      <c r="IHJ2179" s="218"/>
      <c r="IHK2179" s="218"/>
      <c r="IHL2179" s="218"/>
      <c r="IHM2179" s="218"/>
      <c r="IHN2179" s="218"/>
      <c r="IHO2179" s="218"/>
      <c r="IHP2179" s="218"/>
      <c r="IHQ2179" s="218"/>
      <c r="IHR2179" s="218"/>
      <c r="IHS2179" s="218"/>
      <c r="IHT2179" s="218"/>
      <c r="IHU2179" s="218"/>
      <c r="IHV2179" s="218"/>
      <c r="IHW2179" s="218"/>
      <c r="IHX2179" s="218"/>
      <c r="IHY2179" s="218"/>
      <c r="IHZ2179" s="218"/>
      <c r="IIA2179" s="218"/>
      <c r="IIB2179" s="218"/>
      <c r="IIC2179" s="218"/>
      <c r="IID2179" s="218"/>
      <c r="IIE2179" s="218"/>
      <c r="IIF2179" s="218"/>
      <c r="IIG2179" s="218"/>
      <c r="IIH2179" s="218"/>
      <c r="III2179" s="218"/>
      <c r="IIJ2179" s="218"/>
      <c r="IIK2179" s="218"/>
      <c r="IIL2179" s="218"/>
      <c r="IIM2179" s="218"/>
      <c r="IIN2179" s="218"/>
      <c r="IIO2179" s="218"/>
      <c r="IIP2179" s="218"/>
      <c r="IIQ2179" s="218"/>
      <c r="IIR2179" s="218"/>
      <c r="IIS2179" s="218"/>
      <c r="IIT2179" s="218"/>
      <c r="IIU2179" s="218"/>
      <c r="IIV2179" s="218"/>
      <c r="IIW2179" s="218"/>
      <c r="IIX2179" s="218"/>
      <c r="IIY2179" s="218"/>
      <c r="IIZ2179" s="218"/>
      <c r="IJA2179" s="218"/>
      <c r="IJB2179" s="218"/>
      <c r="IJC2179" s="218"/>
      <c r="IJD2179" s="218"/>
      <c r="IJE2179" s="218"/>
      <c r="IJF2179" s="218"/>
      <c r="IJG2179" s="218"/>
      <c r="IJH2179" s="218"/>
      <c r="IJI2179" s="218"/>
      <c r="IJJ2179" s="218"/>
      <c r="IJK2179" s="218"/>
      <c r="IJL2179" s="218"/>
      <c r="IJM2179" s="218"/>
      <c r="IJN2179" s="218"/>
      <c r="IJO2179" s="218"/>
      <c r="IJP2179" s="218"/>
      <c r="IJQ2179" s="218"/>
      <c r="IJR2179" s="218"/>
      <c r="IJS2179" s="218"/>
      <c r="IJT2179" s="218"/>
      <c r="IJU2179" s="218"/>
      <c r="IJV2179" s="218"/>
      <c r="IJW2179" s="218"/>
      <c r="IJX2179" s="218"/>
      <c r="IJY2179" s="218"/>
      <c r="IJZ2179" s="218"/>
      <c r="IKA2179" s="218"/>
      <c r="IKB2179" s="218"/>
      <c r="IKC2179" s="218"/>
      <c r="IKD2179" s="218"/>
      <c r="IKE2179" s="218"/>
      <c r="IKF2179" s="218"/>
      <c r="IKG2179" s="218"/>
      <c r="IKH2179" s="218"/>
      <c r="IKI2179" s="218"/>
      <c r="IKJ2179" s="218"/>
      <c r="IKK2179" s="218"/>
      <c r="IKL2179" s="218"/>
      <c r="IKM2179" s="218"/>
      <c r="IKN2179" s="218"/>
      <c r="IKO2179" s="218"/>
      <c r="IKP2179" s="218"/>
      <c r="IKQ2179" s="218"/>
      <c r="IKR2179" s="218"/>
      <c r="IKS2179" s="218"/>
      <c r="IKT2179" s="218"/>
      <c r="IKU2179" s="218"/>
      <c r="IKV2179" s="218"/>
      <c r="IKW2179" s="218"/>
      <c r="IKX2179" s="218"/>
      <c r="IKY2179" s="218"/>
      <c r="IKZ2179" s="218"/>
      <c r="ILA2179" s="218"/>
      <c r="ILB2179" s="218"/>
      <c r="ILC2179" s="218"/>
      <c r="ILD2179" s="218"/>
      <c r="ILE2179" s="218"/>
      <c r="ILF2179" s="218"/>
      <c r="ILG2179" s="218"/>
      <c r="ILH2179" s="218"/>
      <c r="ILI2179" s="218"/>
      <c r="ILJ2179" s="218"/>
      <c r="ILK2179" s="218"/>
      <c r="ILL2179" s="218"/>
      <c r="ILM2179" s="218"/>
      <c r="ILN2179" s="218"/>
      <c r="ILO2179" s="218"/>
      <c r="ILP2179" s="218"/>
      <c r="ILQ2179" s="218"/>
      <c r="ILR2179" s="218"/>
      <c r="ILS2179" s="218"/>
      <c r="ILT2179" s="218"/>
      <c r="ILU2179" s="218"/>
      <c r="ILV2179" s="218"/>
      <c r="ILW2179" s="218"/>
      <c r="ILX2179" s="218"/>
      <c r="ILY2179" s="218"/>
      <c r="ILZ2179" s="218"/>
      <c r="IMA2179" s="218"/>
      <c r="IMB2179" s="218"/>
      <c r="IMC2179" s="218"/>
      <c r="IMD2179" s="218"/>
      <c r="IME2179" s="218"/>
      <c r="IMF2179" s="218"/>
      <c r="IMG2179" s="218"/>
      <c r="IMH2179" s="218"/>
      <c r="IMI2179" s="218"/>
      <c r="IMJ2179" s="218"/>
      <c r="IMK2179" s="218"/>
      <c r="IML2179" s="218"/>
      <c r="IMM2179" s="218"/>
      <c r="IMN2179" s="218"/>
      <c r="IMO2179" s="218"/>
      <c r="IMP2179" s="218"/>
      <c r="IMQ2179" s="218"/>
      <c r="IMR2179" s="218"/>
      <c r="IMS2179" s="218"/>
      <c r="IMT2179" s="218"/>
      <c r="IMU2179" s="218"/>
      <c r="IMV2179" s="218"/>
      <c r="IMW2179" s="218"/>
      <c r="IMX2179" s="218"/>
      <c r="IMY2179" s="218"/>
      <c r="IMZ2179" s="218"/>
      <c r="INA2179" s="218"/>
      <c r="INB2179" s="218"/>
      <c r="INC2179" s="218"/>
      <c r="IND2179" s="218"/>
      <c r="INE2179" s="218"/>
      <c r="INF2179" s="218"/>
      <c r="ING2179" s="218"/>
      <c r="INH2179" s="218"/>
      <c r="INI2179" s="218"/>
      <c r="INJ2179" s="218"/>
      <c r="INK2179" s="218"/>
      <c r="INL2179" s="218"/>
      <c r="INM2179" s="218"/>
      <c r="INN2179" s="218"/>
      <c r="INO2179" s="218"/>
      <c r="INP2179" s="218"/>
      <c r="INQ2179" s="218"/>
      <c r="INR2179" s="218"/>
      <c r="INS2179" s="218"/>
      <c r="INT2179" s="218"/>
      <c r="INU2179" s="218"/>
      <c r="INV2179" s="218"/>
      <c r="INW2179" s="218"/>
      <c r="INX2179" s="218"/>
      <c r="INY2179" s="218"/>
      <c r="INZ2179" s="218"/>
      <c r="IOA2179" s="218"/>
      <c r="IOB2179" s="218"/>
      <c r="IOC2179" s="218"/>
      <c r="IOD2179" s="218"/>
      <c r="IOE2179" s="218"/>
      <c r="IOF2179" s="218"/>
      <c r="IOG2179" s="218"/>
      <c r="IOH2179" s="218"/>
      <c r="IOI2179" s="218"/>
      <c r="IOJ2179" s="218"/>
      <c r="IOK2179" s="218"/>
      <c r="IOL2179" s="218"/>
      <c r="IOM2179" s="218"/>
      <c r="ION2179" s="218"/>
      <c r="IOO2179" s="218"/>
      <c r="IOP2179" s="218"/>
      <c r="IOQ2179" s="218"/>
      <c r="IOR2179" s="218"/>
      <c r="IOS2179" s="218"/>
      <c r="IOT2179" s="218"/>
      <c r="IOU2179" s="218"/>
      <c r="IOV2179" s="218"/>
      <c r="IOW2179" s="218"/>
      <c r="IOX2179" s="218"/>
      <c r="IOY2179" s="218"/>
      <c r="IOZ2179" s="218"/>
      <c r="IPA2179" s="218"/>
      <c r="IPB2179" s="218"/>
      <c r="IPC2179" s="218"/>
      <c r="IPD2179" s="218"/>
      <c r="IPE2179" s="218"/>
      <c r="IPF2179" s="218"/>
      <c r="IPG2179" s="218"/>
      <c r="IPH2179" s="218"/>
      <c r="IPI2179" s="218"/>
      <c r="IPJ2179" s="218"/>
      <c r="IPK2179" s="218"/>
      <c r="IPL2179" s="218"/>
      <c r="IPM2179" s="218"/>
      <c r="IPN2179" s="218"/>
      <c r="IPO2179" s="218"/>
      <c r="IPP2179" s="218"/>
      <c r="IPQ2179" s="218"/>
      <c r="IPR2179" s="218"/>
      <c r="IPS2179" s="218"/>
      <c r="IPT2179" s="218"/>
      <c r="IPU2179" s="218"/>
      <c r="IPV2179" s="218"/>
      <c r="IPW2179" s="218"/>
      <c r="IPX2179" s="218"/>
      <c r="IPY2179" s="218"/>
      <c r="IPZ2179" s="218"/>
      <c r="IQA2179" s="218"/>
      <c r="IQB2179" s="218"/>
      <c r="IQC2179" s="218"/>
      <c r="IQD2179" s="218"/>
      <c r="IQE2179" s="218"/>
      <c r="IQF2179" s="218"/>
      <c r="IQG2179" s="218"/>
      <c r="IQH2179" s="218"/>
      <c r="IQI2179" s="218"/>
      <c r="IQJ2179" s="218"/>
      <c r="IQK2179" s="218"/>
      <c r="IQL2179" s="218"/>
      <c r="IQM2179" s="218"/>
      <c r="IQN2179" s="218"/>
      <c r="IQO2179" s="218"/>
      <c r="IQP2179" s="218"/>
      <c r="IQQ2179" s="218"/>
      <c r="IQR2179" s="218"/>
      <c r="IQS2179" s="218"/>
      <c r="IQT2179" s="218"/>
      <c r="IQU2179" s="218"/>
      <c r="IQV2179" s="218"/>
      <c r="IQW2179" s="218"/>
      <c r="IQX2179" s="218"/>
      <c r="IQY2179" s="218"/>
      <c r="IQZ2179" s="218"/>
      <c r="IRA2179" s="218"/>
      <c r="IRB2179" s="218"/>
      <c r="IRC2179" s="218"/>
      <c r="IRD2179" s="218"/>
      <c r="IRE2179" s="218"/>
      <c r="IRF2179" s="218"/>
      <c r="IRG2179" s="218"/>
      <c r="IRH2179" s="218"/>
      <c r="IRI2179" s="218"/>
      <c r="IRJ2179" s="218"/>
      <c r="IRK2179" s="218"/>
      <c r="IRL2179" s="218"/>
      <c r="IRM2179" s="218"/>
      <c r="IRN2179" s="218"/>
      <c r="IRO2179" s="218"/>
      <c r="IRP2179" s="218"/>
      <c r="IRQ2179" s="218"/>
      <c r="IRR2179" s="218"/>
      <c r="IRS2179" s="218"/>
      <c r="IRT2179" s="218"/>
      <c r="IRU2179" s="218"/>
      <c r="IRV2179" s="218"/>
      <c r="IRW2179" s="218"/>
      <c r="IRX2179" s="218"/>
      <c r="IRY2179" s="218"/>
      <c r="IRZ2179" s="218"/>
      <c r="ISA2179" s="218"/>
      <c r="ISB2179" s="218"/>
      <c r="ISC2179" s="218"/>
      <c r="ISD2179" s="218"/>
      <c r="ISE2179" s="218"/>
      <c r="ISF2179" s="218"/>
      <c r="ISG2179" s="218"/>
      <c r="ISH2179" s="218"/>
      <c r="ISI2179" s="218"/>
      <c r="ISJ2179" s="218"/>
      <c r="ISK2179" s="218"/>
      <c r="ISL2179" s="218"/>
      <c r="ISM2179" s="218"/>
      <c r="ISN2179" s="218"/>
      <c r="ISO2179" s="218"/>
      <c r="ISP2179" s="218"/>
      <c r="ISQ2179" s="218"/>
      <c r="ISR2179" s="218"/>
      <c r="ISS2179" s="218"/>
      <c r="IST2179" s="218"/>
      <c r="ISU2179" s="218"/>
      <c r="ISV2179" s="218"/>
      <c r="ISW2179" s="218"/>
      <c r="ISX2179" s="218"/>
      <c r="ISY2179" s="218"/>
      <c r="ISZ2179" s="218"/>
      <c r="ITA2179" s="218"/>
      <c r="ITB2179" s="218"/>
      <c r="ITC2179" s="218"/>
      <c r="ITD2179" s="218"/>
      <c r="ITE2179" s="218"/>
      <c r="ITF2179" s="218"/>
      <c r="ITG2179" s="218"/>
      <c r="ITH2179" s="218"/>
      <c r="ITI2179" s="218"/>
      <c r="ITJ2179" s="218"/>
      <c r="ITK2179" s="218"/>
      <c r="ITL2179" s="218"/>
      <c r="ITM2179" s="218"/>
      <c r="ITN2179" s="218"/>
      <c r="ITO2179" s="218"/>
      <c r="ITP2179" s="218"/>
      <c r="ITQ2179" s="218"/>
      <c r="ITR2179" s="218"/>
      <c r="ITS2179" s="218"/>
      <c r="ITT2179" s="218"/>
      <c r="ITU2179" s="218"/>
      <c r="ITV2179" s="218"/>
      <c r="ITW2179" s="218"/>
      <c r="ITX2179" s="218"/>
      <c r="ITY2179" s="218"/>
      <c r="ITZ2179" s="218"/>
      <c r="IUA2179" s="218"/>
      <c r="IUB2179" s="218"/>
      <c r="IUC2179" s="218"/>
      <c r="IUD2179" s="218"/>
      <c r="IUE2179" s="218"/>
      <c r="IUF2179" s="218"/>
      <c r="IUG2179" s="218"/>
      <c r="IUH2179" s="218"/>
      <c r="IUI2179" s="218"/>
      <c r="IUJ2179" s="218"/>
      <c r="IUK2179" s="218"/>
      <c r="IUL2179" s="218"/>
      <c r="IUM2179" s="218"/>
      <c r="IUN2179" s="218"/>
      <c r="IUO2179" s="218"/>
      <c r="IUP2179" s="218"/>
      <c r="IUQ2179" s="218"/>
      <c r="IUR2179" s="218"/>
      <c r="IUS2179" s="218"/>
      <c r="IUT2179" s="218"/>
      <c r="IUU2179" s="218"/>
      <c r="IUV2179" s="218"/>
      <c r="IUW2179" s="218"/>
      <c r="IUX2179" s="218"/>
      <c r="IUY2179" s="218"/>
      <c r="IUZ2179" s="218"/>
      <c r="IVA2179" s="218"/>
      <c r="IVB2179" s="218"/>
      <c r="IVC2179" s="218"/>
      <c r="IVD2179" s="218"/>
      <c r="IVE2179" s="218"/>
      <c r="IVF2179" s="218"/>
      <c r="IVG2179" s="218"/>
      <c r="IVH2179" s="218"/>
      <c r="IVI2179" s="218"/>
      <c r="IVJ2179" s="218"/>
      <c r="IVK2179" s="218"/>
      <c r="IVL2179" s="218"/>
      <c r="IVM2179" s="218"/>
      <c r="IVN2179" s="218"/>
      <c r="IVO2179" s="218"/>
      <c r="IVP2179" s="218"/>
      <c r="IVQ2179" s="218"/>
      <c r="IVR2179" s="218"/>
      <c r="IVS2179" s="218"/>
      <c r="IVT2179" s="218"/>
      <c r="IVU2179" s="218"/>
      <c r="IVV2179" s="218"/>
      <c r="IVW2179" s="218"/>
      <c r="IVX2179" s="218"/>
      <c r="IVY2179" s="218"/>
      <c r="IVZ2179" s="218"/>
      <c r="IWA2179" s="218"/>
      <c r="IWB2179" s="218"/>
      <c r="IWC2179" s="218"/>
      <c r="IWD2179" s="218"/>
      <c r="IWE2179" s="218"/>
      <c r="IWF2179" s="218"/>
      <c r="IWG2179" s="218"/>
      <c r="IWH2179" s="218"/>
      <c r="IWI2179" s="218"/>
      <c r="IWJ2179" s="218"/>
      <c r="IWK2179" s="218"/>
      <c r="IWL2179" s="218"/>
      <c r="IWM2179" s="218"/>
      <c r="IWN2179" s="218"/>
      <c r="IWO2179" s="218"/>
      <c r="IWP2179" s="218"/>
      <c r="IWQ2179" s="218"/>
      <c r="IWR2179" s="218"/>
      <c r="IWS2179" s="218"/>
      <c r="IWT2179" s="218"/>
      <c r="IWU2179" s="218"/>
      <c r="IWV2179" s="218"/>
      <c r="IWW2179" s="218"/>
      <c r="IWX2179" s="218"/>
      <c r="IWY2179" s="218"/>
      <c r="IWZ2179" s="218"/>
      <c r="IXA2179" s="218"/>
      <c r="IXB2179" s="218"/>
      <c r="IXC2179" s="218"/>
      <c r="IXD2179" s="218"/>
      <c r="IXE2179" s="218"/>
      <c r="IXF2179" s="218"/>
      <c r="IXG2179" s="218"/>
      <c r="IXH2179" s="218"/>
      <c r="IXI2179" s="218"/>
      <c r="IXJ2179" s="218"/>
      <c r="IXK2179" s="218"/>
      <c r="IXL2179" s="218"/>
      <c r="IXM2179" s="218"/>
      <c r="IXN2179" s="218"/>
      <c r="IXO2179" s="218"/>
      <c r="IXP2179" s="218"/>
      <c r="IXQ2179" s="218"/>
      <c r="IXR2179" s="218"/>
      <c r="IXS2179" s="218"/>
      <c r="IXT2179" s="218"/>
      <c r="IXU2179" s="218"/>
      <c r="IXV2179" s="218"/>
      <c r="IXW2179" s="218"/>
      <c r="IXX2179" s="218"/>
      <c r="IXY2179" s="218"/>
      <c r="IXZ2179" s="218"/>
      <c r="IYA2179" s="218"/>
      <c r="IYB2179" s="218"/>
      <c r="IYC2179" s="218"/>
      <c r="IYD2179" s="218"/>
      <c r="IYE2179" s="218"/>
      <c r="IYF2179" s="218"/>
      <c r="IYG2179" s="218"/>
      <c r="IYH2179" s="218"/>
      <c r="IYI2179" s="218"/>
      <c r="IYJ2179" s="218"/>
      <c r="IYK2179" s="218"/>
      <c r="IYL2179" s="218"/>
      <c r="IYM2179" s="218"/>
      <c r="IYN2179" s="218"/>
      <c r="IYO2179" s="218"/>
      <c r="IYP2179" s="218"/>
      <c r="IYQ2179" s="218"/>
      <c r="IYR2179" s="218"/>
      <c r="IYS2179" s="218"/>
      <c r="IYT2179" s="218"/>
      <c r="IYU2179" s="218"/>
      <c r="IYV2179" s="218"/>
      <c r="IYW2179" s="218"/>
      <c r="IYX2179" s="218"/>
      <c r="IYY2179" s="218"/>
      <c r="IYZ2179" s="218"/>
      <c r="IZA2179" s="218"/>
      <c r="IZB2179" s="218"/>
      <c r="IZC2179" s="218"/>
      <c r="IZD2179" s="218"/>
      <c r="IZE2179" s="218"/>
      <c r="IZF2179" s="218"/>
      <c r="IZG2179" s="218"/>
      <c r="IZH2179" s="218"/>
      <c r="IZI2179" s="218"/>
      <c r="IZJ2179" s="218"/>
      <c r="IZK2179" s="218"/>
      <c r="IZL2179" s="218"/>
      <c r="IZM2179" s="218"/>
      <c r="IZN2179" s="218"/>
      <c r="IZO2179" s="218"/>
      <c r="IZP2179" s="218"/>
      <c r="IZQ2179" s="218"/>
      <c r="IZR2179" s="218"/>
      <c r="IZS2179" s="218"/>
      <c r="IZT2179" s="218"/>
      <c r="IZU2179" s="218"/>
      <c r="IZV2179" s="218"/>
      <c r="IZW2179" s="218"/>
      <c r="IZX2179" s="218"/>
      <c r="IZY2179" s="218"/>
      <c r="IZZ2179" s="218"/>
      <c r="JAA2179" s="218"/>
      <c r="JAB2179" s="218"/>
      <c r="JAC2179" s="218"/>
      <c r="JAD2179" s="218"/>
      <c r="JAE2179" s="218"/>
      <c r="JAF2179" s="218"/>
      <c r="JAG2179" s="218"/>
      <c r="JAH2179" s="218"/>
      <c r="JAI2179" s="218"/>
      <c r="JAJ2179" s="218"/>
      <c r="JAK2179" s="218"/>
      <c r="JAL2179" s="218"/>
      <c r="JAM2179" s="218"/>
      <c r="JAN2179" s="218"/>
      <c r="JAO2179" s="218"/>
      <c r="JAP2179" s="218"/>
      <c r="JAQ2179" s="218"/>
      <c r="JAR2179" s="218"/>
      <c r="JAS2179" s="218"/>
      <c r="JAT2179" s="218"/>
      <c r="JAU2179" s="218"/>
      <c r="JAV2179" s="218"/>
      <c r="JAW2179" s="218"/>
      <c r="JAX2179" s="218"/>
      <c r="JAY2179" s="218"/>
      <c r="JAZ2179" s="218"/>
      <c r="JBA2179" s="218"/>
      <c r="JBB2179" s="218"/>
      <c r="JBC2179" s="218"/>
      <c r="JBD2179" s="218"/>
      <c r="JBE2179" s="218"/>
      <c r="JBF2179" s="218"/>
      <c r="JBG2179" s="218"/>
      <c r="JBH2179" s="218"/>
      <c r="JBI2179" s="218"/>
      <c r="JBJ2179" s="218"/>
      <c r="JBK2179" s="218"/>
      <c r="JBL2179" s="218"/>
      <c r="JBM2179" s="218"/>
      <c r="JBN2179" s="218"/>
      <c r="JBO2179" s="218"/>
      <c r="JBP2179" s="218"/>
      <c r="JBQ2179" s="218"/>
      <c r="JBR2179" s="218"/>
      <c r="JBS2179" s="218"/>
      <c r="JBT2179" s="218"/>
      <c r="JBU2179" s="218"/>
      <c r="JBV2179" s="218"/>
      <c r="JBW2179" s="218"/>
      <c r="JBX2179" s="218"/>
      <c r="JBY2179" s="218"/>
      <c r="JBZ2179" s="218"/>
      <c r="JCA2179" s="218"/>
      <c r="JCB2179" s="218"/>
      <c r="JCC2179" s="218"/>
      <c r="JCD2179" s="218"/>
      <c r="JCE2179" s="218"/>
      <c r="JCF2179" s="218"/>
      <c r="JCG2179" s="218"/>
      <c r="JCH2179" s="218"/>
      <c r="JCI2179" s="218"/>
      <c r="JCJ2179" s="218"/>
      <c r="JCK2179" s="218"/>
      <c r="JCL2179" s="218"/>
      <c r="JCM2179" s="218"/>
      <c r="JCN2179" s="218"/>
      <c r="JCO2179" s="218"/>
      <c r="JCP2179" s="218"/>
      <c r="JCQ2179" s="218"/>
      <c r="JCR2179" s="218"/>
      <c r="JCS2179" s="218"/>
      <c r="JCT2179" s="218"/>
      <c r="JCU2179" s="218"/>
      <c r="JCV2179" s="218"/>
      <c r="JCW2179" s="218"/>
      <c r="JCX2179" s="218"/>
      <c r="JCY2179" s="218"/>
      <c r="JCZ2179" s="218"/>
      <c r="JDA2179" s="218"/>
      <c r="JDB2179" s="218"/>
      <c r="JDC2179" s="218"/>
      <c r="JDD2179" s="218"/>
      <c r="JDE2179" s="218"/>
      <c r="JDF2179" s="218"/>
      <c r="JDG2179" s="218"/>
      <c r="JDH2179" s="218"/>
      <c r="JDI2179" s="218"/>
      <c r="JDJ2179" s="218"/>
      <c r="JDK2179" s="218"/>
      <c r="JDL2179" s="218"/>
      <c r="JDM2179" s="218"/>
      <c r="JDN2179" s="218"/>
      <c r="JDO2179" s="218"/>
      <c r="JDP2179" s="218"/>
      <c r="JDQ2179" s="218"/>
      <c r="JDR2179" s="218"/>
      <c r="JDS2179" s="218"/>
      <c r="JDT2179" s="218"/>
      <c r="JDU2179" s="218"/>
      <c r="JDV2179" s="218"/>
      <c r="JDW2179" s="218"/>
      <c r="JDX2179" s="218"/>
      <c r="JDY2179" s="218"/>
      <c r="JDZ2179" s="218"/>
      <c r="JEA2179" s="218"/>
      <c r="JEB2179" s="218"/>
      <c r="JEC2179" s="218"/>
      <c r="JED2179" s="218"/>
      <c r="JEE2179" s="218"/>
      <c r="JEF2179" s="218"/>
      <c r="JEG2179" s="218"/>
      <c r="JEH2179" s="218"/>
      <c r="JEI2179" s="218"/>
      <c r="JEJ2179" s="218"/>
      <c r="JEK2179" s="218"/>
      <c r="JEL2179" s="218"/>
      <c r="JEM2179" s="218"/>
      <c r="JEN2179" s="218"/>
      <c r="JEO2179" s="218"/>
      <c r="JEP2179" s="218"/>
      <c r="JEQ2179" s="218"/>
      <c r="JER2179" s="218"/>
      <c r="JES2179" s="218"/>
      <c r="JET2179" s="218"/>
      <c r="JEU2179" s="218"/>
      <c r="JEV2179" s="218"/>
      <c r="JEW2179" s="218"/>
      <c r="JEX2179" s="218"/>
      <c r="JEY2179" s="218"/>
      <c r="JEZ2179" s="218"/>
      <c r="JFA2179" s="218"/>
      <c r="JFB2179" s="218"/>
      <c r="JFC2179" s="218"/>
      <c r="JFD2179" s="218"/>
      <c r="JFE2179" s="218"/>
      <c r="JFF2179" s="218"/>
      <c r="JFG2179" s="218"/>
      <c r="JFH2179" s="218"/>
      <c r="JFI2179" s="218"/>
      <c r="JFJ2179" s="218"/>
      <c r="JFK2179" s="218"/>
      <c r="JFL2179" s="218"/>
      <c r="JFM2179" s="218"/>
      <c r="JFN2179" s="218"/>
      <c r="JFO2179" s="218"/>
      <c r="JFP2179" s="218"/>
      <c r="JFQ2179" s="218"/>
      <c r="JFR2179" s="218"/>
      <c r="JFS2179" s="218"/>
      <c r="JFT2179" s="218"/>
      <c r="JFU2179" s="218"/>
      <c r="JFV2179" s="218"/>
      <c r="JFW2179" s="218"/>
      <c r="JFX2179" s="218"/>
      <c r="JFY2179" s="218"/>
      <c r="JFZ2179" s="218"/>
      <c r="JGA2179" s="218"/>
      <c r="JGB2179" s="218"/>
      <c r="JGC2179" s="218"/>
      <c r="JGD2179" s="218"/>
      <c r="JGE2179" s="218"/>
      <c r="JGF2179" s="218"/>
      <c r="JGG2179" s="218"/>
      <c r="JGH2179" s="218"/>
      <c r="JGI2179" s="218"/>
      <c r="JGJ2179" s="218"/>
      <c r="JGK2179" s="218"/>
      <c r="JGL2179" s="218"/>
      <c r="JGM2179" s="218"/>
      <c r="JGN2179" s="218"/>
      <c r="JGO2179" s="218"/>
      <c r="JGP2179" s="218"/>
      <c r="JGQ2179" s="218"/>
      <c r="JGR2179" s="218"/>
      <c r="JGS2179" s="218"/>
      <c r="JGT2179" s="218"/>
      <c r="JGU2179" s="218"/>
      <c r="JGV2179" s="218"/>
      <c r="JGW2179" s="218"/>
      <c r="JGX2179" s="218"/>
      <c r="JGY2179" s="218"/>
      <c r="JGZ2179" s="218"/>
      <c r="JHA2179" s="218"/>
      <c r="JHB2179" s="218"/>
      <c r="JHC2179" s="218"/>
      <c r="JHD2179" s="218"/>
      <c r="JHE2179" s="218"/>
      <c r="JHF2179" s="218"/>
      <c r="JHG2179" s="218"/>
      <c r="JHH2179" s="218"/>
      <c r="JHI2179" s="218"/>
      <c r="JHJ2179" s="218"/>
      <c r="JHK2179" s="218"/>
      <c r="JHL2179" s="218"/>
      <c r="JHM2179" s="218"/>
      <c r="JHN2179" s="218"/>
      <c r="JHO2179" s="218"/>
      <c r="JHP2179" s="218"/>
      <c r="JHQ2179" s="218"/>
      <c r="JHR2179" s="218"/>
      <c r="JHS2179" s="218"/>
      <c r="JHT2179" s="218"/>
      <c r="JHU2179" s="218"/>
      <c r="JHV2179" s="218"/>
      <c r="JHW2179" s="218"/>
      <c r="JHX2179" s="218"/>
      <c r="JHY2179" s="218"/>
      <c r="JHZ2179" s="218"/>
      <c r="JIA2179" s="218"/>
      <c r="JIB2179" s="218"/>
      <c r="JIC2179" s="218"/>
      <c r="JID2179" s="218"/>
      <c r="JIE2179" s="218"/>
      <c r="JIF2179" s="218"/>
      <c r="JIG2179" s="218"/>
      <c r="JIH2179" s="218"/>
      <c r="JII2179" s="218"/>
      <c r="JIJ2179" s="218"/>
      <c r="JIK2179" s="218"/>
      <c r="JIL2179" s="218"/>
      <c r="JIM2179" s="218"/>
      <c r="JIN2179" s="218"/>
      <c r="JIO2179" s="218"/>
      <c r="JIP2179" s="218"/>
      <c r="JIQ2179" s="218"/>
      <c r="JIR2179" s="218"/>
      <c r="JIS2179" s="218"/>
      <c r="JIT2179" s="218"/>
      <c r="JIU2179" s="218"/>
      <c r="JIV2179" s="218"/>
      <c r="JIW2179" s="218"/>
      <c r="JIX2179" s="218"/>
      <c r="JIY2179" s="218"/>
      <c r="JIZ2179" s="218"/>
      <c r="JJA2179" s="218"/>
      <c r="JJB2179" s="218"/>
      <c r="JJC2179" s="218"/>
      <c r="JJD2179" s="218"/>
      <c r="JJE2179" s="218"/>
      <c r="JJF2179" s="218"/>
      <c r="JJG2179" s="218"/>
      <c r="JJH2179" s="218"/>
      <c r="JJI2179" s="218"/>
      <c r="JJJ2179" s="218"/>
      <c r="JJK2179" s="218"/>
      <c r="JJL2179" s="218"/>
      <c r="JJM2179" s="218"/>
      <c r="JJN2179" s="218"/>
      <c r="JJO2179" s="218"/>
      <c r="JJP2179" s="218"/>
      <c r="JJQ2179" s="218"/>
      <c r="JJR2179" s="218"/>
      <c r="JJS2179" s="218"/>
      <c r="JJT2179" s="218"/>
      <c r="JJU2179" s="218"/>
      <c r="JJV2179" s="218"/>
      <c r="JJW2179" s="218"/>
      <c r="JJX2179" s="218"/>
      <c r="JJY2179" s="218"/>
      <c r="JJZ2179" s="218"/>
      <c r="JKA2179" s="218"/>
      <c r="JKB2179" s="218"/>
      <c r="JKC2179" s="218"/>
      <c r="JKD2179" s="218"/>
      <c r="JKE2179" s="218"/>
      <c r="JKF2179" s="218"/>
      <c r="JKG2179" s="218"/>
      <c r="JKH2179" s="218"/>
      <c r="JKI2179" s="218"/>
      <c r="JKJ2179" s="218"/>
      <c r="JKK2179" s="218"/>
      <c r="JKL2179" s="218"/>
      <c r="JKM2179" s="218"/>
      <c r="JKN2179" s="218"/>
      <c r="JKO2179" s="218"/>
      <c r="JKP2179" s="218"/>
      <c r="JKQ2179" s="218"/>
      <c r="JKR2179" s="218"/>
      <c r="JKS2179" s="218"/>
      <c r="JKT2179" s="218"/>
      <c r="JKU2179" s="218"/>
      <c r="JKV2179" s="218"/>
      <c r="JKW2179" s="218"/>
      <c r="JKX2179" s="218"/>
      <c r="JKY2179" s="218"/>
      <c r="JKZ2179" s="218"/>
      <c r="JLA2179" s="218"/>
      <c r="JLB2179" s="218"/>
      <c r="JLC2179" s="218"/>
      <c r="JLD2179" s="218"/>
      <c r="JLE2179" s="218"/>
      <c r="JLF2179" s="218"/>
      <c r="JLG2179" s="218"/>
      <c r="JLH2179" s="218"/>
      <c r="JLI2179" s="218"/>
      <c r="JLJ2179" s="218"/>
      <c r="JLK2179" s="218"/>
      <c r="JLL2179" s="218"/>
      <c r="JLM2179" s="218"/>
      <c r="JLN2179" s="218"/>
      <c r="JLO2179" s="218"/>
      <c r="JLP2179" s="218"/>
      <c r="JLQ2179" s="218"/>
      <c r="JLR2179" s="218"/>
      <c r="JLS2179" s="218"/>
      <c r="JLT2179" s="218"/>
      <c r="JLU2179" s="218"/>
      <c r="JLV2179" s="218"/>
      <c r="JLW2179" s="218"/>
      <c r="JLX2179" s="218"/>
      <c r="JLY2179" s="218"/>
      <c r="JLZ2179" s="218"/>
      <c r="JMA2179" s="218"/>
      <c r="JMB2179" s="218"/>
      <c r="JMC2179" s="218"/>
      <c r="JMD2179" s="218"/>
      <c r="JME2179" s="218"/>
      <c r="JMF2179" s="218"/>
      <c r="JMG2179" s="218"/>
      <c r="JMH2179" s="218"/>
      <c r="JMI2179" s="218"/>
      <c r="JMJ2179" s="218"/>
      <c r="JMK2179" s="218"/>
      <c r="JML2179" s="218"/>
      <c r="JMM2179" s="218"/>
      <c r="JMN2179" s="218"/>
      <c r="JMO2179" s="218"/>
      <c r="JMP2179" s="218"/>
      <c r="JMQ2179" s="218"/>
      <c r="JMR2179" s="218"/>
      <c r="JMS2179" s="218"/>
      <c r="JMT2179" s="218"/>
      <c r="JMU2179" s="218"/>
      <c r="JMV2179" s="218"/>
      <c r="JMW2179" s="218"/>
      <c r="JMX2179" s="218"/>
      <c r="JMY2179" s="218"/>
      <c r="JMZ2179" s="218"/>
      <c r="JNA2179" s="218"/>
      <c r="JNB2179" s="218"/>
      <c r="JNC2179" s="218"/>
      <c r="JND2179" s="218"/>
      <c r="JNE2179" s="218"/>
      <c r="JNF2179" s="218"/>
      <c r="JNG2179" s="218"/>
      <c r="JNH2179" s="218"/>
      <c r="JNI2179" s="218"/>
      <c r="JNJ2179" s="218"/>
      <c r="JNK2179" s="218"/>
      <c r="JNL2179" s="218"/>
      <c r="JNM2179" s="218"/>
      <c r="JNN2179" s="218"/>
      <c r="JNO2179" s="218"/>
      <c r="JNP2179" s="218"/>
      <c r="JNQ2179" s="218"/>
      <c r="JNR2179" s="218"/>
      <c r="JNS2179" s="218"/>
      <c r="JNT2179" s="218"/>
      <c r="JNU2179" s="218"/>
      <c r="JNV2179" s="218"/>
      <c r="JNW2179" s="218"/>
      <c r="JNX2179" s="218"/>
      <c r="JNY2179" s="218"/>
      <c r="JNZ2179" s="218"/>
      <c r="JOA2179" s="218"/>
      <c r="JOB2179" s="218"/>
      <c r="JOC2179" s="218"/>
      <c r="JOD2179" s="218"/>
      <c r="JOE2179" s="218"/>
      <c r="JOF2179" s="218"/>
      <c r="JOG2179" s="218"/>
      <c r="JOH2179" s="218"/>
      <c r="JOI2179" s="218"/>
      <c r="JOJ2179" s="218"/>
      <c r="JOK2179" s="218"/>
      <c r="JOL2179" s="218"/>
      <c r="JOM2179" s="218"/>
      <c r="JON2179" s="218"/>
      <c r="JOO2179" s="218"/>
      <c r="JOP2179" s="218"/>
      <c r="JOQ2179" s="218"/>
      <c r="JOR2179" s="218"/>
      <c r="JOS2179" s="218"/>
      <c r="JOT2179" s="218"/>
      <c r="JOU2179" s="218"/>
      <c r="JOV2179" s="218"/>
      <c r="JOW2179" s="218"/>
      <c r="JOX2179" s="218"/>
      <c r="JOY2179" s="218"/>
      <c r="JOZ2179" s="218"/>
      <c r="JPA2179" s="218"/>
      <c r="JPB2179" s="218"/>
      <c r="JPC2179" s="218"/>
      <c r="JPD2179" s="218"/>
      <c r="JPE2179" s="218"/>
      <c r="JPF2179" s="218"/>
      <c r="JPG2179" s="218"/>
      <c r="JPH2179" s="218"/>
      <c r="JPI2179" s="218"/>
      <c r="JPJ2179" s="218"/>
      <c r="JPK2179" s="218"/>
      <c r="JPL2179" s="218"/>
      <c r="JPM2179" s="218"/>
      <c r="JPN2179" s="218"/>
      <c r="JPO2179" s="218"/>
      <c r="JPP2179" s="218"/>
      <c r="JPQ2179" s="218"/>
      <c r="JPR2179" s="218"/>
      <c r="JPS2179" s="218"/>
      <c r="JPT2179" s="218"/>
      <c r="JPU2179" s="218"/>
      <c r="JPV2179" s="218"/>
      <c r="JPW2179" s="218"/>
      <c r="JPX2179" s="218"/>
      <c r="JPY2179" s="218"/>
      <c r="JPZ2179" s="218"/>
      <c r="JQA2179" s="218"/>
      <c r="JQB2179" s="218"/>
      <c r="JQC2179" s="218"/>
      <c r="JQD2179" s="218"/>
      <c r="JQE2179" s="218"/>
      <c r="JQF2179" s="218"/>
      <c r="JQG2179" s="218"/>
      <c r="JQH2179" s="218"/>
      <c r="JQI2179" s="218"/>
      <c r="JQJ2179" s="218"/>
      <c r="JQK2179" s="218"/>
      <c r="JQL2179" s="218"/>
      <c r="JQM2179" s="218"/>
      <c r="JQN2179" s="218"/>
      <c r="JQO2179" s="218"/>
      <c r="JQP2179" s="218"/>
      <c r="JQQ2179" s="218"/>
      <c r="JQR2179" s="218"/>
      <c r="JQS2179" s="218"/>
      <c r="JQT2179" s="218"/>
      <c r="JQU2179" s="218"/>
      <c r="JQV2179" s="218"/>
      <c r="JQW2179" s="218"/>
      <c r="JQX2179" s="218"/>
      <c r="JQY2179" s="218"/>
      <c r="JQZ2179" s="218"/>
      <c r="JRA2179" s="218"/>
      <c r="JRB2179" s="218"/>
      <c r="JRC2179" s="218"/>
      <c r="JRD2179" s="218"/>
      <c r="JRE2179" s="218"/>
      <c r="JRF2179" s="218"/>
      <c r="JRG2179" s="218"/>
      <c r="JRH2179" s="218"/>
      <c r="JRI2179" s="218"/>
      <c r="JRJ2179" s="218"/>
      <c r="JRK2179" s="218"/>
      <c r="JRL2179" s="218"/>
      <c r="JRM2179" s="218"/>
      <c r="JRN2179" s="218"/>
      <c r="JRO2179" s="218"/>
      <c r="JRP2179" s="218"/>
      <c r="JRQ2179" s="218"/>
      <c r="JRR2179" s="218"/>
      <c r="JRS2179" s="218"/>
      <c r="JRT2179" s="218"/>
      <c r="JRU2179" s="218"/>
      <c r="JRV2179" s="218"/>
      <c r="JRW2179" s="218"/>
      <c r="JRX2179" s="218"/>
      <c r="JRY2179" s="218"/>
      <c r="JRZ2179" s="218"/>
      <c r="JSA2179" s="218"/>
      <c r="JSB2179" s="218"/>
      <c r="JSC2179" s="218"/>
      <c r="JSD2179" s="218"/>
      <c r="JSE2179" s="218"/>
      <c r="JSF2179" s="218"/>
      <c r="JSG2179" s="218"/>
      <c r="JSH2179" s="218"/>
      <c r="JSI2179" s="218"/>
      <c r="JSJ2179" s="218"/>
      <c r="JSK2179" s="218"/>
      <c r="JSL2179" s="218"/>
      <c r="JSM2179" s="218"/>
      <c r="JSN2179" s="218"/>
      <c r="JSO2179" s="218"/>
      <c r="JSP2179" s="218"/>
      <c r="JSQ2179" s="218"/>
      <c r="JSR2179" s="218"/>
      <c r="JSS2179" s="218"/>
      <c r="JST2179" s="218"/>
      <c r="JSU2179" s="218"/>
      <c r="JSV2179" s="218"/>
      <c r="JSW2179" s="218"/>
      <c r="JSX2179" s="218"/>
      <c r="JSY2179" s="218"/>
      <c r="JSZ2179" s="218"/>
      <c r="JTA2179" s="218"/>
      <c r="JTB2179" s="218"/>
      <c r="JTC2179" s="218"/>
      <c r="JTD2179" s="218"/>
      <c r="JTE2179" s="218"/>
      <c r="JTF2179" s="218"/>
      <c r="JTG2179" s="218"/>
      <c r="JTH2179" s="218"/>
      <c r="JTI2179" s="218"/>
      <c r="JTJ2179" s="218"/>
      <c r="JTK2179" s="218"/>
      <c r="JTL2179" s="218"/>
      <c r="JTM2179" s="218"/>
      <c r="JTN2179" s="218"/>
      <c r="JTO2179" s="218"/>
      <c r="JTP2179" s="218"/>
      <c r="JTQ2179" s="218"/>
      <c r="JTR2179" s="218"/>
      <c r="JTS2179" s="218"/>
      <c r="JTT2179" s="218"/>
      <c r="JTU2179" s="218"/>
      <c r="JTV2179" s="218"/>
      <c r="JTW2179" s="218"/>
      <c r="JTX2179" s="218"/>
      <c r="JTY2179" s="218"/>
      <c r="JTZ2179" s="218"/>
      <c r="JUA2179" s="218"/>
      <c r="JUB2179" s="218"/>
      <c r="JUC2179" s="218"/>
      <c r="JUD2179" s="218"/>
      <c r="JUE2179" s="218"/>
      <c r="JUF2179" s="218"/>
      <c r="JUG2179" s="218"/>
      <c r="JUH2179" s="218"/>
      <c r="JUI2179" s="218"/>
      <c r="JUJ2179" s="218"/>
      <c r="JUK2179" s="218"/>
      <c r="JUL2179" s="218"/>
      <c r="JUM2179" s="218"/>
      <c r="JUN2179" s="218"/>
      <c r="JUO2179" s="218"/>
      <c r="JUP2179" s="218"/>
      <c r="JUQ2179" s="218"/>
      <c r="JUR2179" s="218"/>
      <c r="JUS2179" s="218"/>
      <c r="JUT2179" s="218"/>
      <c r="JUU2179" s="218"/>
      <c r="JUV2179" s="218"/>
      <c r="JUW2179" s="218"/>
      <c r="JUX2179" s="218"/>
      <c r="JUY2179" s="218"/>
      <c r="JUZ2179" s="218"/>
      <c r="JVA2179" s="218"/>
      <c r="JVB2179" s="218"/>
      <c r="JVC2179" s="218"/>
      <c r="JVD2179" s="218"/>
      <c r="JVE2179" s="218"/>
      <c r="JVF2179" s="218"/>
      <c r="JVG2179" s="218"/>
      <c r="JVH2179" s="218"/>
      <c r="JVI2179" s="218"/>
      <c r="JVJ2179" s="218"/>
      <c r="JVK2179" s="218"/>
      <c r="JVL2179" s="218"/>
      <c r="JVM2179" s="218"/>
      <c r="JVN2179" s="218"/>
      <c r="JVO2179" s="218"/>
      <c r="JVP2179" s="218"/>
      <c r="JVQ2179" s="218"/>
      <c r="JVR2179" s="218"/>
      <c r="JVS2179" s="218"/>
      <c r="JVT2179" s="218"/>
      <c r="JVU2179" s="218"/>
      <c r="JVV2179" s="218"/>
      <c r="JVW2179" s="218"/>
      <c r="JVX2179" s="218"/>
      <c r="JVY2179" s="218"/>
      <c r="JVZ2179" s="218"/>
      <c r="JWA2179" s="218"/>
      <c r="JWB2179" s="218"/>
      <c r="JWC2179" s="218"/>
      <c r="JWD2179" s="218"/>
      <c r="JWE2179" s="218"/>
      <c r="JWF2179" s="218"/>
      <c r="JWG2179" s="218"/>
      <c r="JWH2179" s="218"/>
      <c r="JWI2179" s="218"/>
      <c r="JWJ2179" s="218"/>
      <c r="JWK2179" s="218"/>
      <c r="JWL2179" s="218"/>
      <c r="JWM2179" s="218"/>
      <c r="JWN2179" s="218"/>
      <c r="JWO2179" s="218"/>
      <c r="JWP2179" s="218"/>
      <c r="JWQ2179" s="218"/>
      <c r="JWR2179" s="218"/>
      <c r="JWS2179" s="218"/>
      <c r="JWT2179" s="218"/>
      <c r="JWU2179" s="218"/>
      <c r="JWV2179" s="218"/>
      <c r="JWW2179" s="218"/>
      <c r="JWX2179" s="218"/>
      <c r="JWY2179" s="218"/>
      <c r="JWZ2179" s="218"/>
      <c r="JXA2179" s="218"/>
      <c r="JXB2179" s="218"/>
      <c r="JXC2179" s="218"/>
      <c r="JXD2179" s="218"/>
      <c r="JXE2179" s="218"/>
      <c r="JXF2179" s="218"/>
      <c r="JXG2179" s="218"/>
      <c r="JXH2179" s="218"/>
      <c r="JXI2179" s="218"/>
      <c r="JXJ2179" s="218"/>
      <c r="JXK2179" s="218"/>
      <c r="JXL2179" s="218"/>
      <c r="JXM2179" s="218"/>
      <c r="JXN2179" s="218"/>
      <c r="JXO2179" s="218"/>
      <c r="JXP2179" s="218"/>
      <c r="JXQ2179" s="218"/>
      <c r="JXR2179" s="218"/>
      <c r="JXS2179" s="218"/>
      <c r="JXT2179" s="218"/>
      <c r="JXU2179" s="218"/>
      <c r="JXV2179" s="218"/>
      <c r="JXW2179" s="218"/>
      <c r="JXX2179" s="218"/>
      <c r="JXY2179" s="218"/>
      <c r="JXZ2179" s="218"/>
      <c r="JYA2179" s="218"/>
      <c r="JYB2179" s="218"/>
      <c r="JYC2179" s="218"/>
      <c r="JYD2179" s="218"/>
      <c r="JYE2179" s="218"/>
      <c r="JYF2179" s="218"/>
      <c r="JYG2179" s="218"/>
      <c r="JYH2179" s="218"/>
      <c r="JYI2179" s="218"/>
      <c r="JYJ2179" s="218"/>
      <c r="JYK2179" s="218"/>
      <c r="JYL2179" s="218"/>
      <c r="JYM2179" s="218"/>
      <c r="JYN2179" s="218"/>
      <c r="JYO2179" s="218"/>
      <c r="JYP2179" s="218"/>
      <c r="JYQ2179" s="218"/>
      <c r="JYR2179" s="218"/>
      <c r="JYS2179" s="218"/>
      <c r="JYT2179" s="218"/>
      <c r="JYU2179" s="218"/>
      <c r="JYV2179" s="218"/>
      <c r="JYW2179" s="218"/>
      <c r="JYX2179" s="218"/>
      <c r="JYY2179" s="218"/>
      <c r="JYZ2179" s="218"/>
      <c r="JZA2179" s="218"/>
      <c r="JZB2179" s="218"/>
      <c r="JZC2179" s="218"/>
      <c r="JZD2179" s="218"/>
      <c r="JZE2179" s="218"/>
      <c r="JZF2179" s="218"/>
      <c r="JZG2179" s="218"/>
      <c r="JZH2179" s="218"/>
      <c r="JZI2179" s="218"/>
      <c r="JZJ2179" s="218"/>
      <c r="JZK2179" s="218"/>
      <c r="JZL2179" s="218"/>
      <c r="JZM2179" s="218"/>
      <c r="JZN2179" s="218"/>
      <c r="JZO2179" s="218"/>
      <c r="JZP2179" s="218"/>
      <c r="JZQ2179" s="218"/>
      <c r="JZR2179" s="218"/>
      <c r="JZS2179" s="218"/>
      <c r="JZT2179" s="218"/>
      <c r="JZU2179" s="218"/>
      <c r="JZV2179" s="218"/>
      <c r="JZW2179" s="218"/>
      <c r="JZX2179" s="218"/>
      <c r="JZY2179" s="218"/>
      <c r="JZZ2179" s="218"/>
      <c r="KAA2179" s="218"/>
      <c r="KAB2179" s="218"/>
      <c r="KAC2179" s="218"/>
      <c r="KAD2179" s="218"/>
      <c r="KAE2179" s="218"/>
      <c r="KAF2179" s="218"/>
      <c r="KAG2179" s="218"/>
      <c r="KAH2179" s="218"/>
      <c r="KAI2179" s="218"/>
      <c r="KAJ2179" s="218"/>
      <c r="KAK2179" s="218"/>
      <c r="KAL2179" s="218"/>
      <c r="KAM2179" s="218"/>
      <c r="KAN2179" s="218"/>
      <c r="KAO2179" s="218"/>
      <c r="KAP2179" s="218"/>
      <c r="KAQ2179" s="218"/>
      <c r="KAR2179" s="218"/>
      <c r="KAS2179" s="218"/>
      <c r="KAT2179" s="218"/>
      <c r="KAU2179" s="218"/>
      <c r="KAV2179" s="218"/>
      <c r="KAW2179" s="218"/>
      <c r="KAX2179" s="218"/>
      <c r="KAY2179" s="218"/>
      <c r="KAZ2179" s="218"/>
      <c r="KBA2179" s="218"/>
      <c r="KBB2179" s="218"/>
      <c r="KBC2179" s="218"/>
      <c r="KBD2179" s="218"/>
      <c r="KBE2179" s="218"/>
      <c r="KBF2179" s="218"/>
      <c r="KBG2179" s="218"/>
      <c r="KBH2179" s="218"/>
      <c r="KBI2179" s="218"/>
      <c r="KBJ2179" s="218"/>
      <c r="KBK2179" s="218"/>
      <c r="KBL2179" s="218"/>
      <c r="KBM2179" s="218"/>
      <c r="KBN2179" s="218"/>
      <c r="KBO2179" s="218"/>
      <c r="KBP2179" s="218"/>
      <c r="KBQ2179" s="218"/>
      <c r="KBR2179" s="218"/>
      <c r="KBS2179" s="218"/>
      <c r="KBT2179" s="218"/>
      <c r="KBU2179" s="218"/>
      <c r="KBV2179" s="218"/>
      <c r="KBW2179" s="218"/>
      <c r="KBX2179" s="218"/>
      <c r="KBY2179" s="218"/>
      <c r="KBZ2179" s="218"/>
      <c r="KCA2179" s="218"/>
      <c r="KCB2179" s="218"/>
      <c r="KCC2179" s="218"/>
      <c r="KCD2179" s="218"/>
      <c r="KCE2179" s="218"/>
      <c r="KCF2179" s="218"/>
      <c r="KCG2179" s="218"/>
      <c r="KCH2179" s="218"/>
      <c r="KCI2179" s="218"/>
      <c r="KCJ2179" s="218"/>
      <c r="KCK2179" s="218"/>
      <c r="KCL2179" s="218"/>
      <c r="KCM2179" s="218"/>
      <c r="KCN2179" s="218"/>
      <c r="KCO2179" s="218"/>
      <c r="KCP2179" s="218"/>
      <c r="KCQ2179" s="218"/>
      <c r="KCR2179" s="218"/>
      <c r="KCS2179" s="218"/>
      <c r="KCT2179" s="218"/>
      <c r="KCU2179" s="218"/>
      <c r="KCV2179" s="218"/>
      <c r="KCW2179" s="218"/>
      <c r="KCX2179" s="218"/>
      <c r="KCY2179" s="218"/>
      <c r="KCZ2179" s="218"/>
      <c r="KDA2179" s="218"/>
      <c r="KDB2179" s="218"/>
      <c r="KDC2179" s="218"/>
      <c r="KDD2179" s="218"/>
      <c r="KDE2179" s="218"/>
      <c r="KDF2179" s="218"/>
      <c r="KDG2179" s="218"/>
      <c r="KDH2179" s="218"/>
      <c r="KDI2179" s="218"/>
      <c r="KDJ2179" s="218"/>
      <c r="KDK2179" s="218"/>
      <c r="KDL2179" s="218"/>
      <c r="KDM2179" s="218"/>
      <c r="KDN2179" s="218"/>
      <c r="KDO2179" s="218"/>
      <c r="KDP2179" s="218"/>
      <c r="KDQ2179" s="218"/>
      <c r="KDR2179" s="218"/>
      <c r="KDS2179" s="218"/>
      <c r="KDT2179" s="218"/>
      <c r="KDU2179" s="218"/>
      <c r="KDV2179" s="218"/>
      <c r="KDW2179" s="218"/>
      <c r="KDX2179" s="218"/>
      <c r="KDY2179" s="218"/>
      <c r="KDZ2179" s="218"/>
      <c r="KEA2179" s="218"/>
      <c r="KEB2179" s="218"/>
      <c r="KEC2179" s="218"/>
      <c r="KED2179" s="218"/>
      <c r="KEE2179" s="218"/>
      <c r="KEF2179" s="218"/>
      <c r="KEG2179" s="218"/>
      <c r="KEH2179" s="218"/>
      <c r="KEI2179" s="218"/>
      <c r="KEJ2179" s="218"/>
      <c r="KEK2179" s="218"/>
      <c r="KEL2179" s="218"/>
      <c r="KEM2179" s="218"/>
      <c r="KEN2179" s="218"/>
      <c r="KEO2179" s="218"/>
      <c r="KEP2179" s="218"/>
      <c r="KEQ2179" s="218"/>
      <c r="KER2179" s="218"/>
      <c r="KES2179" s="218"/>
      <c r="KET2179" s="218"/>
      <c r="KEU2179" s="218"/>
      <c r="KEV2179" s="218"/>
      <c r="KEW2179" s="218"/>
      <c r="KEX2179" s="218"/>
      <c r="KEY2179" s="218"/>
      <c r="KEZ2179" s="218"/>
      <c r="KFA2179" s="218"/>
      <c r="KFB2179" s="218"/>
      <c r="KFC2179" s="218"/>
      <c r="KFD2179" s="218"/>
      <c r="KFE2179" s="218"/>
      <c r="KFF2179" s="218"/>
      <c r="KFG2179" s="218"/>
      <c r="KFH2179" s="218"/>
      <c r="KFI2179" s="218"/>
      <c r="KFJ2179" s="218"/>
      <c r="KFK2179" s="218"/>
      <c r="KFL2179" s="218"/>
      <c r="KFM2179" s="218"/>
      <c r="KFN2179" s="218"/>
      <c r="KFO2179" s="218"/>
      <c r="KFP2179" s="218"/>
      <c r="KFQ2179" s="218"/>
      <c r="KFR2179" s="218"/>
      <c r="KFS2179" s="218"/>
      <c r="KFT2179" s="218"/>
      <c r="KFU2179" s="218"/>
      <c r="KFV2179" s="218"/>
      <c r="KFW2179" s="218"/>
      <c r="KFX2179" s="218"/>
      <c r="KFY2179" s="218"/>
      <c r="KFZ2179" s="218"/>
      <c r="KGA2179" s="218"/>
      <c r="KGB2179" s="218"/>
      <c r="KGC2179" s="218"/>
      <c r="KGD2179" s="218"/>
      <c r="KGE2179" s="218"/>
      <c r="KGF2179" s="218"/>
      <c r="KGG2179" s="218"/>
      <c r="KGH2179" s="218"/>
      <c r="KGI2179" s="218"/>
      <c r="KGJ2179" s="218"/>
      <c r="KGK2179" s="218"/>
      <c r="KGL2179" s="218"/>
      <c r="KGM2179" s="218"/>
      <c r="KGN2179" s="218"/>
      <c r="KGO2179" s="218"/>
      <c r="KGP2179" s="218"/>
      <c r="KGQ2179" s="218"/>
      <c r="KGR2179" s="218"/>
      <c r="KGS2179" s="218"/>
      <c r="KGT2179" s="218"/>
      <c r="KGU2179" s="218"/>
      <c r="KGV2179" s="218"/>
      <c r="KGW2179" s="218"/>
      <c r="KGX2179" s="218"/>
      <c r="KGY2179" s="218"/>
      <c r="KGZ2179" s="218"/>
      <c r="KHA2179" s="218"/>
      <c r="KHB2179" s="218"/>
      <c r="KHC2179" s="218"/>
      <c r="KHD2179" s="218"/>
      <c r="KHE2179" s="218"/>
      <c r="KHF2179" s="218"/>
      <c r="KHG2179" s="218"/>
      <c r="KHH2179" s="218"/>
      <c r="KHI2179" s="218"/>
      <c r="KHJ2179" s="218"/>
      <c r="KHK2179" s="218"/>
      <c r="KHL2179" s="218"/>
      <c r="KHM2179" s="218"/>
      <c r="KHN2179" s="218"/>
      <c r="KHO2179" s="218"/>
      <c r="KHP2179" s="218"/>
      <c r="KHQ2179" s="218"/>
      <c r="KHR2179" s="218"/>
      <c r="KHS2179" s="218"/>
      <c r="KHT2179" s="218"/>
      <c r="KHU2179" s="218"/>
      <c r="KHV2179" s="218"/>
      <c r="KHW2179" s="218"/>
      <c r="KHX2179" s="218"/>
      <c r="KHY2179" s="218"/>
      <c r="KHZ2179" s="218"/>
      <c r="KIA2179" s="218"/>
      <c r="KIB2179" s="218"/>
      <c r="KIC2179" s="218"/>
      <c r="KID2179" s="218"/>
      <c r="KIE2179" s="218"/>
      <c r="KIF2179" s="218"/>
      <c r="KIG2179" s="218"/>
      <c r="KIH2179" s="218"/>
      <c r="KII2179" s="218"/>
      <c r="KIJ2179" s="218"/>
      <c r="KIK2179" s="218"/>
      <c r="KIL2179" s="218"/>
      <c r="KIM2179" s="218"/>
      <c r="KIN2179" s="218"/>
      <c r="KIO2179" s="218"/>
      <c r="KIP2179" s="218"/>
      <c r="KIQ2179" s="218"/>
      <c r="KIR2179" s="218"/>
      <c r="KIS2179" s="218"/>
      <c r="KIT2179" s="218"/>
      <c r="KIU2179" s="218"/>
      <c r="KIV2179" s="218"/>
      <c r="KIW2179" s="218"/>
      <c r="KIX2179" s="218"/>
      <c r="KIY2179" s="218"/>
      <c r="KIZ2179" s="218"/>
      <c r="KJA2179" s="218"/>
      <c r="KJB2179" s="218"/>
      <c r="KJC2179" s="218"/>
      <c r="KJD2179" s="218"/>
      <c r="KJE2179" s="218"/>
      <c r="KJF2179" s="218"/>
      <c r="KJG2179" s="218"/>
      <c r="KJH2179" s="218"/>
      <c r="KJI2179" s="218"/>
      <c r="KJJ2179" s="218"/>
      <c r="KJK2179" s="218"/>
      <c r="KJL2179" s="218"/>
      <c r="KJM2179" s="218"/>
      <c r="KJN2179" s="218"/>
      <c r="KJO2179" s="218"/>
      <c r="KJP2179" s="218"/>
      <c r="KJQ2179" s="218"/>
      <c r="KJR2179" s="218"/>
      <c r="KJS2179" s="218"/>
      <c r="KJT2179" s="218"/>
      <c r="KJU2179" s="218"/>
      <c r="KJV2179" s="218"/>
      <c r="KJW2179" s="218"/>
      <c r="KJX2179" s="218"/>
      <c r="KJY2179" s="218"/>
      <c r="KJZ2179" s="218"/>
      <c r="KKA2179" s="218"/>
      <c r="KKB2179" s="218"/>
      <c r="KKC2179" s="218"/>
      <c r="KKD2179" s="218"/>
      <c r="KKE2179" s="218"/>
      <c r="KKF2179" s="218"/>
      <c r="KKG2179" s="218"/>
      <c r="KKH2179" s="218"/>
      <c r="KKI2179" s="218"/>
      <c r="KKJ2179" s="218"/>
      <c r="KKK2179" s="218"/>
      <c r="KKL2179" s="218"/>
      <c r="KKM2179" s="218"/>
      <c r="KKN2179" s="218"/>
      <c r="KKO2179" s="218"/>
      <c r="KKP2179" s="218"/>
      <c r="KKQ2179" s="218"/>
      <c r="KKR2179" s="218"/>
      <c r="KKS2179" s="218"/>
      <c r="KKT2179" s="218"/>
      <c r="KKU2179" s="218"/>
      <c r="KKV2179" s="218"/>
      <c r="KKW2179" s="218"/>
      <c r="KKX2179" s="218"/>
      <c r="KKY2179" s="218"/>
      <c r="KKZ2179" s="218"/>
      <c r="KLA2179" s="218"/>
      <c r="KLB2179" s="218"/>
      <c r="KLC2179" s="218"/>
      <c r="KLD2179" s="218"/>
      <c r="KLE2179" s="218"/>
      <c r="KLF2179" s="218"/>
      <c r="KLG2179" s="218"/>
      <c r="KLH2179" s="218"/>
      <c r="KLI2179" s="218"/>
      <c r="KLJ2179" s="218"/>
      <c r="KLK2179" s="218"/>
      <c r="KLL2179" s="218"/>
      <c r="KLM2179" s="218"/>
      <c r="KLN2179" s="218"/>
      <c r="KLO2179" s="218"/>
      <c r="KLP2179" s="218"/>
      <c r="KLQ2179" s="218"/>
      <c r="KLR2179" s="218"/>
      <c r="KLS2179" s="218"/>
      <c r="KLT2179" s="218"/>
      <c r="KLU2179" s="218"/>
      <c r="KLV2179" s="218"/>
      <c r="KLW2179" s="218"/>
      <c r="KLX2179" s="218"/>
      <c r="KLY2179" s="218"/>
      <c r="KLZ2179" s="218"/>
      <c r="KMA2179" s="218"/>
      <c r="KMB2179" s="218"/>
      <c r="KMC2179" s="218"/>
      <c r="KMD2179" s="218"/>
      <c r="KME2179" s="218"/>
      <c r="KMF2179" s="218"/>
      <c r="KMG2179" s="218"/>
      <c r="KMH2179" s="218"/>
      <c r="KMI2179" s="218"/>
      <c r="KMJ2179" s="218"/>
      <c r="KMK2179" s="218"/>
      <c r="KML2179" s="218"/>
      <c r="KMM2179" s="218"/>
      <c r="KMN2179" s="218"/>
      <c r="KMO2179" s="218"/>
      <c r="KMP2179" s="218"/>
      <c r="KMQ2179" s="218"/>
      <c r="KMR2179" s="218"/>
      <c r="KMS2179" s="218"/>
      <c r="KMT2179" s="218"/>
      <c r="KMU2179" s="218"/>
      <c r="KMV2179" s="218"/>
      <c r="KMW2179" s="218"/>
      <c r="KMX2179" s="218"/>
      <c r="KMY2179" s="218"/>
      <c r="KMZ2179" s="218"/>
      <c r="KNA2179" s="218"/>
      <c r="KNB2179" s="218"/>
      <c r="KNC2179" s="218"/>
      <c r="KND2179" s="218"/>
      <c r="KNE2179" s="218"/>
      <c r="KNF2179" s="218"/>
      <c r="KNG2179" s="218"/>
      <c r="KNH2179" s="218"/>
      <c r="KNI2179" s="218"/>
      <c r="KNJ2179" s="218"/>
      <c r="KNK2179" s="218"/>
      <c r="KNL2179" s="218"/>
      <c r="KNM2179" s="218"/>
      <c r="KNN2179" s="218"/>
      <c r="KNO2179" s="218"/>
      <c r="KNP2179" s="218"/>
      <c r="KNQ2179" s="218"/>
      <c r="KNR2179" s="218"/>
      <c r="KNS2179" s="218"/>
      <c r="KNT2179" s="218"/>
      <c r="KNU2179" s="218"/>
      <c r="KNV2179" s="218"/>
      <c r="KNW2179" s="218"/>
      <c r="KNX2179" s="218"/>
      <c r="KNY2179" s="218"/>
      <c r="KNZ2179" s="218"/>
      <c r="KOA2179" s="218"/>
      <c r="KOB2179" s="218"/>
      <c r="KOC2179" s="218"/>
      <c r="KOD2179" s="218"/>
      <c r="KOE2179" s="218"/>
      <c r="KOF2179" s="218"/>
      <c r="KOG2179" s="218"/>
      <c r="KOH2179" s="218"/>
      <c r="KOI2179" s="218"/>
      <c r="KOJ2179" s="218"/>
      <c r="KOK2179" s="218"/>
      <c r="KOL2179" s="218"/>
      <c r="KOM2179" s="218"/>
      <c r="KON2179" s="218"/>
      <c r="KOO2179" s="218"/>
      <c r="KOP2179" s="218"/>
      <c r="KOQ2179" s="218"/>
      <c r="KOR2179" s="218"/>
      <c r="KOS2179" s="218"/>
      <c r="KOT2179" s="218"/>
      <c r="KOU2179" s="218"/>
      <c r="KOV2179" s="218"/>
      <c r="KOW2179" s="218"/>
      <c r="KOX2179" s="218"/>
      <c r="KOY2179" s="218"/>
      <c r="KOZ2179" s="218"/>
      <c r="KPA2179" s="218"/>
      <c r="KPB2179" s="218"/>
      <c r="KPC2179" s="218"/>
      <c r="KPD2179" s="218"/>
      <c r="KPE2179" s="218"/>
      <c r="KPF2179" s="218"/>
      <c r="KPG2179" s="218"/>
      <c r="KPH2179" s="218"/>
      <c r="KPI2179" s="218"/>
      <c r="KPJ2179" s="218"/>
      <c r="KPK2179" s="218"/>
      <c r="KPL2179" s="218"/>
      <c r="KPM2179" s="218"/>
      <c r="KPN2179" s="218"/>
      <c r="KPO2179" s="218"/>
      <c r="KPP2179" s="218"/>
      <c r="KPQ2179" s="218"/>
      <c r="KPR2179" s="218"/>
      <c r="KPS2179" s="218"/>
      <c r="KPT2179" s="218"/>
      <c r="KPU2179" s="218"/>
      <c r="KPV2179" s="218"/>
      <c r="KPW2179" s="218"/>
      <c r="KPX2179" s="218"/>
      <c r="KPY2179" s="218"/>
      <c r="KPZ2179" s="218"/>
      <c r="KQA2179" s="218"/>
      <c r="KQB2179" s="218"/>
      <c r="KQC2179" s="218"/>
      <c r="KQD2179" s="218"/>
      <c r="KQE2179" s="218"/>
      <c r="KQF2179" s="218"/>
      <c r="KQG2179" s="218"/>
      <c r="KQH2179" s="218"/>
      <c r="KQI2179" s="218"/>
      <c r="KQJ2179" s="218"/>
      <c r="KQK2179" s="218"/>
      <c r="KQL2179" s="218"/>
      <c r="KQM2179" s="218"/>
      <c r="KQN2179" s="218"/>
      <c r="KQO2179" s="218"/>
      <c r="KQP2179" s="218"/>
      <c r="KQQ2179" s="218"/>
      <c r="KQR2179" s="218"/>
      <c r="KQS2179" s="218"/>
      <c r="KQT2179" s="218"/>
      <c r="KQU2179" s="218"/>
      <c r="KQV2179" s="218"/>
      <c r="KQW2179" s="218"/>
      <c r="KQX2179" s="218"/>
      <c r="KQY2179" s="218"/>
      <c r="KQZ2179" s="218"/>
      <c r="KRA2179" s="218"/>
      <c r="KRB2179" s="218"/>
      <c r="KRC2179" s="218"/>
      <c r="KRD2179" s="218"/>
      <c r="KRE2179" s="218"/>
      <c r="KRF2179" s="218"/>
      <c r="KRG2179" s="218"/>
      <c r="KRH2179" s="218"/>
      <c r="KRI2179" s="218"/>
      <c r="KRJ2179" s="218"/>
      <c r="KRK2179" s="218"/>
      <c r="KRL2179" s="218"/>
      <c r="KRM2179" s="218"/>
      <c r="KRN2179" s="218"/>
      <c r="KRO2179" s="218"/>
      <c r="KRP2179" s="218"/>
      <c r="KRQ2179" s="218"/>
      <c r="KRR2179" s="218"/>
      <c r="KRS2179" s="218"/>
      <c r="KRT2179" s="218"/>
      <c r="KRU2179" s="218"/>
      <c r="KRV2179" s="218"/>
      <c r="KRW2179" s="218"/>
      <c r="KRX2179" s="218"/>
      <c r="KRY2179" s="218"/>
      <c r="KRZ2179" s="218"/>
      <c r="KSA2179" s="218"/>
      <c r="KSB2179" s="218"/>
      <c r="KSC2179" s="218"/>
      <c r="KSD2179" s="218"/>
      <c r="KSE2179" s="218"/>
      <c r="KSF2179" s="218"/>
      <c r="KSG2179" s="218"/>
      <c r="KSH2179" s="218"/>
      <c r="KSI2179" s="218"/>
      <c r="KSJ2179" s="218"/>
      <c r="KSK2179" s="218"/>
      <c r="KSL2179" s="218"/>
      <c r="KSM2179" s="218"/>
      <c r="KSN2179" s="218"/>
      <c r="KSO2179" s="218"/>
      <c r="KSP2179" s="218"/>
      <c r="KSQ2179" s="218"/>
      <c r="KSR2179" s="218"/>
      <c r="KSS2179" s="218"/>
      <c r="KST2179" s="218"/>
      <c r="KSU2179" s="218"/>
      <c r="KSV2179" s="218"/>
      <c r="KSW2179" s="218"/>
      <c r="KSX2179" s="218"/>
      <c r="KSY2179" s="218"/>
      <c r="KSZ2179" s="218"/>
      <c r="KTA2179" s="218"/>
      <c r="KTB2179" s="218"/>
      <c r="KTC2179" s="218"/>
      <c r="KTD2179" s="218"/>
      <c r="KTE2179" s="218"/>
      <c r="KTF2179" s="218"/>
      <c r="KTG2179" s="218"/>
      <c r="KTH2179" s="218"/>
      <c r="KTI2179" s="218"/>
      <c r="KTJ2179" s="218"/>
      <c r="KTK2179" s="218"/>
      <c r="KTL2179" s="218"/>
      <c r="KTM2179" s="218"/>
      <c r="KTN2179" s="218"/>
      <c r="KTO2179" s="218"/>
      <c r="KTP2179" s="218"/>
      <c r="KTQ2179" s="218"/>
      <c r="KTR2179" s="218"/>
      <c r="KTS2179" s="218"/>
      <c r="KTT2179" s="218"/>
      <c r="KTU2179" s="218"/>
      <c r="KTV2179" s="218"/>
      <c r="KTW2179" s="218"/>
      <c r="KTX2179" s="218"/>
      <c r="KTY2179" s="218"/>
      <c r="KTZ2179" s="218"/>
      <c r="KUA2179" s="218"/>
      <c r="KUB2179" s="218"/>
      <c r="KUC2179" s="218"/>
      <c r="KUD2179" s="218"/>
      <c r="KUE2179" s="218"/>
      <c r="KUF2179" s="218"/>
      <c r="KUG2179" s="218"/>
      <c r="KUH2179" s="218"/>
      <c r="KUI2179" s="218"/>
      <c r="KUJ2179" s="218"/>
      <c r="KUK2179" s="218"/>
      <c r="KUL2179" s="218"/>
      <c r="KUM2179" s="218"/>
      <c r="KUN2179" s="218"/>
      <c r="KUO2179" s="218"/>
      <c r="KUP2179" s="218"/>
      <c r="KUQ2179" s="218"/>
      <c r="KUR2179" s="218"/>
      <c r="KUS2179" s="218"/>
      <c r="KUT2179" s="218"/>
      <c r="KUU2179" s="218"/>
      <c r="KUV2179" s="218"/>
      <c r="KUW2179" s="218"/>
      <c r="KUX2179" s="218"/>
      <c r="KUY2179" s="218"/>
      <c r="KUZ2179" s="218"/>
      <c r="KVA2179" s="218"/>
      <c r="KVB2179" s="218"/>
      <c r="KVC2179" s="218"/>
      <c r="KVD2179" s="218"/>
      <c r="KVE2179" s="218"/>
      <c r="KVF2179" s="218"/>
      <c r="KVG2179" s="218"/>
      <c r="KVH2179" s="218"/>
      <c r="KVI2179" s="218"/>
      <c r="KVJ2179" s="218"/>
      <c r="KVK2179" s="218"/>
      <c r="KVL2179" s="218"/>
      <c r="KVM2179" s="218"/>
      <c r="KVN2179" s="218"/>
      <c r="KVO2179" s="218"/>
      <c r="KVP2179" s="218"/>
      <c r="KVQ2179" s="218"/>
      <c r="KVR2179" s="218"/>
      <c r="KVS2179" s="218"/>
      <c r="KVT2179" s="218"/>
      <c r="KVU2179" s="218"/>
      <c r="KVV2179" s="218"/>
      <c r="KVW2179" s="218"/>
      <c r="KVX2179" s="218"/>
      <c r="KVY2179" s="218"/>
      <c r="KVZ2179" s="218"/>
      <c r="KWA2179" s="218"/>
      <c r="KWB2179" s="218"/>
      <c r="KWC2179" s="218"/>
      <c r="KWD2179" s="218"/>
      <c r="KWE2179" s="218"/>
      <c r="KWF2179" s="218"/>
      <c r="KWG2179" s="218"/>
      <c r="KWH2179" s="218"/>
      <c r="KWI2179" s="218"/>
      <c r="KWJ2179" s="218"/>
      <c r="KWK2179" s="218"/>
      <c r="KWL2179" s="218"/>
      <c r="KWM2179" s="218"/>
      <c r="KWN2179" s="218"/>
      <c r="KWO2179" s="218"/>
      <c r="KWP2179" s="218"/>
      <c r="KWQ2179" s="218"/>
      <c r="KWR2179" s="218"/>
      <c r="KWS2179" s="218"/>
      <c r="KWT2179" s="218"/>
      <c r="KWU2179" s="218"/>
      <c r="KWV2179" s="218"/>
      <c r="KWW2179" s="218"/>
      <c r="KWX2179" s="218"/>
      <c r="KWY2179" s="218"/>
      <c r="KWZ2179" s="218"/>
      <c r="KXA2179" s="218"/>
      <c r="KXB2179" s="218"/>
      <c r="KXC2179" s="218"/>
      <c r="KXD2179" s="218"/>
      <c r="KXE2179" s="218"/>
      <c r="KXF2179" s="218"/>
      <c r="KXG2179" s="218"/>
      <c r="KXH2179" s="218"/>
      <c r="KXI2179" s="218"/>
      <c r="KXJ2179" s="218"/>
      <c r="KXK2179" s="218"/>
      <c r="KXL2179" s="218"/>
      <c r="KXM2179" s="218"/>
      <c r="KXN2179" s="218"/>
      <c r="KXO2179" s="218"/>
      <c r="KXP2179" s="218"/>
      <c r="KXQ2179" s="218"/>
      <c r="KXR2179" s="218"/>
      <c r="KXS2179" s="218"/>
      <c r="KXT2179" s="218"/>
      <c r="KXU2179" s="218"/>
      <c r="KXV2179" s="218"/>
      <c r="KXW2179" s="218"/>
      <c r="KXX2179" s="218"/>
      <c r="KXY2179" s="218"/>
      <c r="KXZ2179" s="218"/>
      <c r="KYA2179" s="218"/>
      <c r="KYB2179" s="218"/>
      <c r="KYC2179" s="218"/>
      <c r="KYD2179" s="218"/>
      <c r="KYE2179" s="218"/>
      <c r="KYF2179" s="218"/>
      <c r="KYG2179" s="218"/>
      <c r="KYH2179" s="218"/>
      <c r="KYI2179" s="218"/>
      <c r="KYJ2179" s="218"/>
      <c r="KYK2179" s="218"/>
      <c r="KYL2179" s="218"/>
      <c r="KYM2179" s="218"/>
      <c r="KYN2179" s="218"/>
      <c r="KYO2179" s="218"/>
      <c r="KYP2179" s="218"/>
      <c r="KYQ2179" s="218"/>
      <c r="KYR2179" s="218"/>
      <c r="KYS2179" s="218"/>
      <c r="KYT2179" s="218"/>
      <c r="KYU2179" s="218"/>
      <c r="KYV2179" s="218"/>
      <c r="KYW2179" s="218"/>
      <c r="KYX2179" s="218"/>
      <c r="KYY2179" s="218"/>
      <c r="KYZ2179" s="218"/>
      <c r="KZA2179" s="218"/>
      <c r="KZB2179" s="218"/>
      <c r="KZC2179" s="218"/>
      <c r="KZD2179" s="218"/>
      <c r="KZE2179" s="218"/>
      <c r="KZF2179" s="218"/>
      <c r="KZG2179" s="218"/>
      <c r="KZH2179" s="218"/>
      <c r="KZI2179" s="218"/>
      <c r="KZJ2179" s="218"/>
      <c r="KZK2179" s="218"/>
      <c r="KZL2179" s="218"/>
      <c r="KZM2179" s="218"/>
      <c r="KZN2179" s="218"/>
      <c r="KZO2179" s="218"/>
      <c r="KZP2179" s="218"/>
      <c r="KZQ2179" s="218"/>
      <c r="KZR2179" s="218"/>
      <c r="KZS2179" s="218"/>
      <c r="KZT2179" s="218"/>
      <c r="KZU2179" s="218"/>
      <c r="KZV2179" s="218"/>
      <c r="KZW2179" s="218"/>
      <c r="KZX2179" s="218"/>
      <c r="KZY2179" s="218"/>
      <c r="KZZ2179" s="218"/>
      <c r="LAA2179" s="218"/>
      <c r="LAB2179" s="218"/>
      <c r="LAC2179" s="218"/>
      <c r="LAD2179" s="218"/>
      <c r="LAE2179" s="218"/>
      <c r="LAF2179" s="218"/>
      <c r="LAG2179" s="218"/>
      <c r="LAH2179" s="218"/>
      <c r="LAI2179" s="218"/>
      <c r="LAJ2179" s="218"/>
      <c r="LAK2179" s="218"/>
      <c r="LAL2179" s="218"/>
      <c r="LAM2179" s="218"/>
      <c r="LAN2179" s="218"/>
      <c r="LAO2179" s="218"/>
      <c r="LAP2179" s="218"/>
      <c r="LAQ2179" s="218"/>
      <c r="LAR2179" s="218"/>
      <c r="LAS2179" s="218"/>
      <c r="LAT2179" s="218"/>
      <c r="LAU2179" s="218"/>
      <c r="LAV2179" s="218"/>
      <c r="LAW2179" s="218"/>
      <c r="LAX2179" s="218"/>
      <c r="LAY2179" s="218"/>
      <c r="LAZ2179" s="218"/>
      <c r="LBA2179" s="218"/>
      <c r="LBB2179" s="218"/>
      <c r="LBC2179" s="218"/>
      <c r="LBD2179" s="218"/>
      <c r="LBE2179" s="218"/>
      <c r="LBF2179" s="218"/>
      <c r="LBG2179" s="218"/>
      <c r="LBH2179" s="218"/>
      <c r="LBI2179" s="218"/>
      <c r="LBJ2179" s="218"/>
      <c r="LBK2179" s="218"/>
      <c r="LBL2179" s="218"/>
      <c r="LBM2179" s="218"/>
      <c r="LBN2179" s="218"/>
      <c r="LBO2179" s="218"/>
      <c r="LBP2179" s="218"/>
      <c r="LBQ2179" s="218"/>
      <c r="LBR2179" s="218"/>
      <c r="LBS2179" s="218"/>
      <c r="LBT2179" s="218"/>
      <c r="LBU2179" s="218"/>
      <c r="LBV2179" s="218"/>
      <c r="LBW2179" s="218"/>
      <c r="LBX2179" s="218"/>
      <c r="LBY2179" s="218"/>
      <c r="LBZ2179" s="218"/>
      <c r="LCA2179" s="218"/>
      <c r="LCB2179" s="218"/>
      <c r="LCC2179" s="218"/>
      <c r="LCD2179" s="218"/>
      <c r="LCE2179" s="218"/>
      <c r="LCF2179" s="218"/>
      <c r="LCG2179" s="218"/>
      <c r="LCH2179" s="218"/>
      <c r="LCI2179" s="218"/>
      <c r="LCJ2179" s="218"/>
      <c r="LCK2179" s="218"/>
      <c r="LCL2179" s="218"/>
      <c r="LCM2179" s="218"/>
      <c r="LCN2179" s="218"/>
      <c r="LCO2179" s="218"/>
      <c r="LCP2179" s="218"/>
      <c r="LCQ2179" s="218"/>
      <c r="LCR2179" s="218"/>
      <c r="LCS2179" s="218"/>
      <c r="LCT2179" s="218"/>
      <c r="LCU2179" s="218"/>
      <c r="LCV2179" s="218"/>
      <c r="LCW2179" s="218"/>
      <c r="LCX2179" s="218"/>
      <c r="LCY2179" s="218"/>
      <c r="LCZ2179" s="218"/>
      <c r="LDA2179" s="218"/>
      <c r="LDB2179" s="218"/>
      <c r="LDC2179" s="218"/>
      <c r="LDD2179" s="218"/>
      <c r="LDE2179" s="218"/>
      <c r="LDF2179" s="218"/>
      <c r="LDG2179" s="218"/>
      <c r="LDH2179" s="218"/>
      <c r="LDI2179" s="218"/>
      <c r="LDJ2179" s="218"/>
      <c r="LDK2179" s="218"/>
      <c r="LDL2179" s="218"/>
      <c r="LDM2179" s="218"/>
      <c r="LDN2179" s="218"/>
      <c r="LDO2179" s="218"/>
      <c r="LDP2179" s="218"/>
      <c r="LDQ2179" s="218"/>
      <c r="LDR2179" s="218"/>
      <c r="LDS2179" s="218"/>
      <c r="LDT2179" s="218"/>
      <c r="LDU2179" s="218"/>
      <c r="LDV2179" s="218"/>
      <c r="LDW2179" s="218"/>
      <c r="LDX2179" s="218"/>
      <c r="LDY2179" s="218"/>
      <c r="LDZ2179" s="218"/>
      <c r="LEA2179" s="218"/>
      <c r="LEB2179" s="218"/>
      <c r="LEC2179" s="218"/>
      <c r="LED2179" s="218"/>
      <c r="LEE2179" s="218"/>
      <c r="LEF2179" s="218"/>
      <c r="LEG2179" s="218"/>
      <c r="LEH2179" s="218"/>
      <c r="LEI2179" s="218"/>
      <c r="LEJ2179" s="218"/>
      <c r="LEK2179" s="218"/>
      <c r="LEL2179" s="218"/>
      <c r="LEM2179" s="218"/>
      <c r="LEN2179" s="218"/>
      <c r="LEO2179" s="218"/>
      <c r="LEP2179" s="218"/>
      <c r="LEQ2179" s="218"/>
      <c r="LER2179" s="218"/>
      <c r="LES2179" s="218"/>
      <c r="LET2179" s="218"/>
      <c r="LEU2179" s="218"/>
      <c r="LEV2179" s="218"/>
      <c r="LEW2179" s="218"/>
      <c r="LEX2179" s="218"/>
      <c r="LEY2179" s="218"/>
      <c r="LEZ2179" s="218"/>
      <c r="LFA2179" s="218"/>
      <c r="LFB2179" s="218"/>
      <c r="LFC2179" s="218"/>
      <c r="LFD2179" s="218"/>
      <c r="LFE2179" s="218"/>
      <c r="LFF2179" s="218"/>
      <c r="LFG2179" s="218"/>
      <c r="LFH2179" s="218"/>
      <c r="LFI2179" s="218"/>
      <c r="LFJ2179" s="218"/>
      <c r="LFK2179" s="218"/>
      <c r="LFL2179" s="218"/>
      <c r="LFM2179" s="218"/>
      <c r="LFN2179" s="218"/>
      <c r="LFO2179" s="218"/>
      <c r="LFP2179" s="218"/>
      <c r="LFQ2179" s="218"/>
      <c r="LFR2179" s="218"/>
      <c r="LFS2179" s="218"/>
      <c r="LFT2179" s="218"/>
      <c r="LFU2179" s="218"/>
      <c r="LFV2179" s="218"/>
      <c r="LFW2179" s="218"/>
      <c r="LFX2179" s="218"/>
      <c r="LFY2179" s="218"/>
      <c r="LFZ2179" s="218"/>
      <c r="LGA2179" s="218"/>
      <c r="LGB2179" s="218"/>
      <c r="LGC2179" s="218"/>
      <c r="LGD2179" s="218"/>
      <c r="LGE2179" s="218"/>
      <c r="LGF2179" s="218"/>
      <c r="LGG2179" s="218"/>
      <c r="LGH2179" s="218"/>
      <c r="LGI2179" s="218"/>
      <c r="LGJ2179" s="218"/>
      <c r="LGK2179" s="218"/>
      <c r="LGL2179" s="218"/>
      <c r="LGM2179" s="218"/>
      <c r="LGN2179" s="218"/>
      <c r="LGO2179" s="218"/>
      <c r="LGP2179" s="218"/>
      <c r="LGQ2179" s="218"/>
      <c r="LGR2179" s="218"/>
      <c r="LGS2179" s="218"/>
      <c r="LGT2179" s="218"/>
      <c r="LGU2179" s="218"/>
      <c r="LGV2179" s="218"/>
      <c r="LGW2179" s="218"/>
      <c r="LGX2179" s="218"/>
      <c r="LGY2179" s="218"/>
      <c r="LGZ2179" s="218"/>
      <c r="LHA2179" s="218"/>
      <c r="LHB2179" s="218"/>
      <c r="LHC2179" s="218"/>
      <c r="LHD2179" s="218"/>
      <c r="LHE2179" s="218"/>
      <c r="LHF2179" s="218"/>
      <c r="LHG2179" s="218"/>
      <c r="LHH2179" s="218"/>
      <c r="LHI2179" s="218"/>
      <c r="LHJ2179" s="218"/>
      <c r="LHK2179" s="218"/>
      <c r="LHL2179" s="218"/>
      <c r="LHM2179" s="218"/>
      <c r="LHN2179" s="218"/>
      <c r="LHO2179" s="218"/>
      <c r="LHP2179" s="218"/>
      <c r="LHQ2179" s="218"/>
      <c r="LHR2179" s="218"/>
      <c r="LHS2179" s="218"/>
      <c r="LHT2179" s="218"/>
      <c r="LHU2179" s="218"/>
      <c r="LHV2179" s="218"/>
      <c r="LHW2179" s="218"/>
      <c r="LHX2179" s="218"/>
      <c r="LHY2179" s="218"/>
      <c r="LHZ2179" s="218"/>
      <c r="LIA2179" s="218"/>
      <c r="LIB2179" s="218"/>
      <c r="LIC2179" s="218"/>
      <c r="LID2179" s="218"/>
      <c r="LIE2179" s="218"/>
      <c r="LIF2179" s="218"/>
      <c r="LIG2179" s="218"/>
      <c r="LIH2179" s="218"/>
      <c r="LII2179" s="218"/>
      <c r="LIJ2179" s="218"/>
      <c r="LIK2179" s="218"/>
      <c r="LIL2179" s="218"/>
      <c r="LIM2179" s="218"/>
      <c r="LIN2179" s="218"/>
      <c r="LIO2179" s="218"/>
      <c r="LIP2179" s="218"/>
      <c r="LIQ2179" s="218"/>
      <c r="LIR2179" s="218"/>
      <c r="LIS2179" s="218"/>
      <c r="LIT2179" s="218"/>
      <c r="LIU2179" s="218"/>
      <c r="LIV2179" s="218"/>
      <c r="LIW2179" s="218"/>
      <c r="LIX2179" s="218"/>
      <c r="LIY2179" s="218"/>
      <c r="LIZ2179" s="218"/>
      <c r="LJA2179" s="218"/>
      <c r="LJB2179" s="218"/>
      <c r="LJC2179" s="218"/>
      <c r="LJD2179" s="218"/>
      <c r="LJE2179" s="218"/>
      <c r="LJF2179" s="218"/>
      <c r="LJG2179" s="218"/>
      <c r="LJH2179" s="218"/>
      <c r="LJI2179" s="218"/>
      <c r="LJJ2179" s="218"/>
      <c r="LJK2179" s="218"/>
      <c r="LJL2179" s="218"/>
      <c r="LJM2179" s="218"/>
      <c r="LJN2179" s="218"/>
      <c r="LJO2179" s="218"/>
      <c r="LJP2179" s="218"/>
      <c r="LJQ2179" s="218"/>
      <c r="LJR2179" s="218"/>
      <c r="LJS2179" s="218"/>
      <c r="LJT2179" s="218"/>
      <c r="LJU2179" s="218"/>
      <c r="LJV2179" s="218"/>
      <c r="LJW2179" s="218"/>
      <c r="LJX2179" s="218"/>
      <c r="LJY2179" s="218"/>
      <c r="LJZ2179" s="218"/>
      <c r="LKA2179" s="218"/>
      <c r="LKB2179" s="218"/>
      <c r="LKC2179" s="218"/>
      <c r="LKD2179" s="218"/>
      <c r="LKE2179" s="218"/>
      <c r="LKF2179" s="218"/>
      <c r="LKG2179" s="218"/>
      <c r="LKH2179" s="218"/>
      <c r="LKI2179" s="218"/>
      <c r="LKJ2179" s="218"/>
      <c r="LKK2179" s="218"/>
      <c r="LKL2179" s="218"/>
      <c r="LKM2179" s="218"/>
      <c r="LKN2179" s="218"/>
      <c r="LKO2179" s="218"/>
      <c r="LKP2179" s="218"/>
      <c r="LKQ2179" s="218"/>
      <c r="LKR2179" s="218"/>
      <c r="LKS2179" s="218"/>
      <c r="LKT2179" s="218"/>
      <c r="LKU2179" s="218"/>
      <c r="LKV2179" s="218"/>
      <c r="LKW2179" s="218"/>
      <c r="LKX2179" s="218"/>
      <c r="LKY2179" s="218"/>
      <c r="LKZ2179" s="218"/>
      <c r="LLA2179" s="218"/>
      <c r="LLB2179" s="218"/>
      <c r="LLC2179" s="218"/>
      <c r="LLD2179" s="218"/>
      <c r="LLE2179" s="218"/>
      <c r="LLF2179" s="218"/>
      <c r="LLG2179" s="218"/>
      <c r="LLH2179" s="218"/>
      <c r="LLI2179" s="218"/>
      <c r="LLJ2179" s="218"/>
      <c r="LLK2179" s="218"/>
      <c r="LLL2179" s="218"/>
      <c r="LLM2179" s="218"/>
      <c r="LLN2179" s="218"/>
      <c r="LLO2179" s="218"/>
      <c r="LLP2179" s="218"/>
      <c r="LLQ2179" s="218"/>
      <c r="LLR2179" s="218"/>
      <c r="LLS2179" s="218"/>
      <c r="LLT2179" s="218"/>
      <c r="LLU2179" s="218"/>
      <c r="LLV2179" s="218"/>
      <c r="LLW2179" s="218"/>
      <c r="LLX2179" s="218"/>
      <c r="LLY2179" s="218"/>
      <c r="LLZ2179" s="218"/>
      <c r="LMA2179" s="218"/>
      <c r="LMB2179" s="218"/>
      <c r="LMC2179" s="218"/>
      <c r="LMD2179" s="218"/>
      <c r="LME2179" s="218"/>
      <c r="LMF2179" s="218"/>
      <c r="LMG2179" s="218"/>
      <c r="LMH2179" s="218"/>
      <c r="LMI2179" s="218"/>
      <c r="LMJ2179" s="218"/>
      <c r="LMK2179" s="218"/>
      <c r="LML2179" s="218"/>
      <c r="LMM2179" s="218"/>
      <c r="LMN2179" s="218"/>
      <c r="LMO2179" s="218"/>
      <c r="LMP2179" s="218"/>
      <c r="LMQ2179" s="218"/>
      <c r="LMR2179" s="218"/>
      <c r="LMS2179" s="218"/>
      <c r="LMT2179" s="218"/>
      <c r="LMU2179" s="218"/>
      <c r="LMV2179" s="218"/>
      <c r="LMW2179" s="218"/>
      <c r="LMX2179" s="218"/>
      <c r="LMY2179" s="218"/>
      <c r="LMZ2179" s="218"/>
      <c r="LNA2179" s="218"/>
      <c r="LNB2179" s="218"/>
      <c r="LNC2179" s="218"/>
      <c r="LND2179" s="218"/>
      <c r="LNE2179" s="218"/>
      <c r="LNF2179" s="218"/>
      <c r="LNG2179" s="218"/>
      <c r="LNH2179" s="218"/>
      <c r="LNI2179" s="218"/>
      <c r="LNJ2179" s="218"/>
      <c r="LNK2179" s="218"/>
      <c r="LNL2179" s="218"/>
      <c r="LNM2179" s="218"/>
      <c r="LNN2179" s="218"/>
      <c r="LNO2179" s="218"/>
      <c r="LNP2179" s="218"/>
      <c r="LNQ2179" s="218"/>
      <c r="LNR2179" s="218"/>
      <c r="LNS2179" s="218"/>
      <c r="LNT2179" s="218"/>
      <c r="LNU2179" s="218"/>
      <c r="LNV2179" s="218"/>
      <c r="LNW2179" s="218"/>
      <c r="LNX2179" s="218"/>
      <c r="LNY2179" s="218"/>
      <c r="LNZ2179" s="218"/>
      <c r="LOA2179" s="218"/>
      <c r="LOB2179" s="218"/>
      <c r="LOC2179" s="218"/>
      <c r="LOD2179" s="218"/>
      <c r="LOE2179" s="218"/>
      <c r="LOF2179" s="218"/>
      <c r="LOG2179" s="218"/>
      <c r="LOH2179" s="218"/>
      <c r="LOI2179" s="218"/>
      <c r="LOJ2179" s="218"/>
      <c r="LOK2179" s="218"/>
      <c r="LOL2179" s="218"/>
      <c r="LOM2179" s="218"/>
      <c r="LON2179" s="218"/>
      <c r="LOO2179" s="218"/>
      <c r="LOP2179" s="218"/>
      <c r="LOQ2179" s="218"/>
      <c r="LOR2179" s="218"/>
      <c r="LOS2179" s="218"/>
      <c r="LOT2179" s="218"/>
      <c r="LOU2179" s="218"/>
      <c r="LOV2179" s="218"/>
      <c r="LOW2179" s="218"/>
      <c r="LOX2179" s="218"/>
      <c r="LOY2179" s="218"/>
      <c r="LOZ2179" s="218"/>
      <c r="LPA2179" s="218"/>
      <c r="LPB2179" s="218"/>
      <c r="LPC2179" s="218"/>
      <c r="LPD2179" s="218"/>
      <c r="LPE2179" s="218"/>
      <c r="LPF2179" s="218"/>
      <c r="LPG2179" s="218"/>
      <c r="LPH2179" s="218"/>
      <c r="LPI2179" s="218"/>
      <c r="LPJ2179" s="218"/>
      <c r="LPK2179" s="218"/>
      <c r="LPL2179" s="218"/>
      <c r="LPM2179" s="218"/>
      <c r="LPN2179" s="218"/>
      <c r="LPO2179" s="218"/>
      <c r="LPP2179" s="218"/>
      <c r="LPQ2179" s="218"/>
      <c r="LPR2179" s="218"/>
      <c r="LPS2179" s="218"/>
      <c r="LPT2179" s="218"/>
      <c r="LPU2179" s="218"/>
      <c r="LPV2179" s="218"/>
      <c r="LPW2179" s="218"/>
      <c r="LPX2179" s="218"/>
      <c r="LPY2179" s="218"/>
      <c r="LPZ2179" s="218"/>
      <c r="LQA2179" s="218"/>
      <c r="LQB2179" s="218"/>
      <c r="LQC2179" s="218"/>
      <c r="LQD2179" s="218"/>
      <c r="LQE2179" s="218"/>
      <c r="LQF2179" s="218"/>
      <c r="LQG2179" s="218"/>
      <c r="LQH2179" s="218"/>
      <c r="LQI2179" s="218"/>
      <c r="LQJ2179" s="218"/>
      <c r="LQK2179" s="218"/>
      <c r="LQL2179" s="218"/>
      <c r="LQM2179" s="218"/>
      <c r="LQN2179" s="218"/>
      <c r="LQO2179" s="218"/>
      <c r="LQP2179" s="218"/>
      <c r="LQQ2179" s="218"/>
      <c r="LQR2179" s="218"/>
      <c r="LQS2179" s="218"/>
      <c r="LQT2179" s="218"/>
      <c r="LQU2179" s="218"/>
      <c r="LQV2179" s="218"/>
      <c r="LQW2179" s="218"/>
      <c r="LQX2179" s="218"/>
      <c r="LQY2179" s="218"/>
      <c r="LQZ2179" s="218"/>
      <c r="LRA2179" s="218"/>
      <c r="LRB2179" s="218"/>
      <c r="LRC2179" s="218"/>
      <c r="LRD2179" s="218"/>
      <c r="LRE2179" s="218"/>
      <c r="LRF2179" s="218"/>
      <c r="LRG2179" s="218"/>
      <c r="LRH2179" s="218"/>
      <c r="LRI2179" s="218"/>
      <c r="LRJ2179" s="218"/>
      <c r="LRK2179" s="218"/>
      <c r="LRL2179" s="218"/>
      <c r="LRM2179" s="218"/>
      <c r="LRN2179" s="218"/>
      <c r="LRO2179" s="218"/>
      <c r="LRP2179" s="218"/>
      <c r="LRQ2179" s="218"/>
      <c r="LRR2179" s="218"/>
      <c r="LRS2179" s="218"/>
      <c r="LRT2179" s="218"/>
      <c r="LRU2179" s="218"/>
      <c r="LRV2179" s="218"/>
      <c r="LRW2179" s="218"/>
      <c r="LRX2179" s="218"/>
      <c r="LRY2179" s="218"/>
      <c r="LRZ2179" s="218"/>
      <c r="LSA2179" s="218"/>
      <c r="LSB2179" s="218"/>
      <c r="LSC2179" s="218"/>
      <c r="LSD2179" s="218"/>
      <c r="LSE2179" s="218"/>
      <c r="LSF2179" s="218"/>
      <c r="LSG2179" s="218"/>
      <c r="LSH2179" s="218"/>
      <c r="LSI2179" s="218"/>
      <c r="LSJ2179" s="218"/>
      <c r="LSK2179" s="218"/>
      <c r="LSL2179" s="218"/>
      <c r="LSM2179" s="218"/>
      <c r="LSN2179" s="218"/>
      <c r="LSO2179" s="218"/>
      <c r="LSP2179" s="218"/>
      <c r="LSQ2179" s="218"/>
      <c r="LSR2179" s="218"/>
      <c r="LSS2179" s="218"/>
      <c r="LST2179" s="218"/>
      <c r="LSU2179" s="218"/>
      <c r="LSV2179" s="218"/>
      <c r="LSW2179" s="218"/>
      <c r="LSX2179" s="218"/>
      <c r="LSY2179" s="218"/>
      <c r="LSZ2179" s="218"/>
      <c r="LTA2179" s="218"/>
      <c r="LTB2179" s="218"/>
      <c r="LTC2179" s="218"/>
      <c r="LTD2179" s="218"/>
      <c r="LTE2179" s="218"/>
      <c r="LTF2179" s="218"/>
      <c r="LTG2179" s="218"/>
      <c r="LTH2179" s="218"/>
      <c r="LTI2179" s="218"/>
      <c r="LTJ2179" s="218"/>
      <c r="LTK2179" s="218"/>
      <c r="LTL2179" s="218"/>
      <c r="LTM2179" s="218"/>
      <c r="LTN2179" s="218"/>
      <c r="LTO2179" s="218"/>
      <c r="LTP2179" s="218"/>
      <c r="LTQ2179" s="218"/>
      <c r="LTR2179" s="218"/>
      <c r="LTS2179" s="218"/>
      <c r="LTT2179" s="218"/>
      <c r="LTU2179" s="218"/>
      <c r="LTV2179" s="218"/>
      <c r="LTW2179" s="218"/>
      <c r="LTX2179" s="218"/>
      <c r="LTY2179" s="218"/>
      <c r="LTZ2179" s="218"/>
      <c r="LUA2179" s="218"/>
      <c r="LUB2179" s="218"/>
      <c r="LUC2179" s="218"/>
      <c r="LUD2179" s="218"/>
      <c r="LUE2179" s="218"/>
      <c r="LUF2179" s="218"/>
      <c r="LUG2179" s="218"/>
      <c r="LUH2179" s="218"/>
      <c r="LUI2179" s="218"/>
      <c r="LUJ2179" s="218"/>
      <c r="LUK2179" s="218"/>
      <c r="LUL2179" s="218"/>
      <c r="LUM2179" s="218"/>
      <c r="LUN2179" s="218"/>
      <c r="LUO2179" s="218"/>
      <c r="LUP2179" s="218"/>
      <c r="LUQ2179" s="218"/>
      <c r="LUR2179" s="218"/>
      <c r="LUS2179" s="218"/>
      <c r="LUT2179" s="218"/>
      <c r="LUU2179" s="218"/>
      <c r="LUV2179" s="218"/>
      <c r="LUW2179" s="218"/>
      <c r="LUX2179" s="218"/>
      <c r="LUY2179" s="218"/>
      <c r="LUZ2179" s="218"/>
      <c r="LVA2179" s="218"/>
      <c r="LVB2179" s="218"/>
      <c r="LVC2179" s="218"/>
      <c r="LVD2179" s="218"/>
      <c r="LVE2179" s="218"/>
      <c r="LVF2179" s="218"/>
      <c r="LVG2179" s="218"/>
      <c r="LVH2179" s="218"/>
      <c r="LVI2179" s="218"/>
      <c r="LVJ2179" s="218"/>
      <c r="LVK2179" s="218"/>
      <c r="LVL2179" s="218"/>
      <c r="LVM2179" s="218"/>
      <c r="LVN2179" s="218"/>
      <c r="LVO2179" s="218"/>
      <c r="LVP2179" s="218"/>
      <c r="LVQ2179" s="218"/>
      <c r="LVR2179" s="218"/>
      <c r="LVS2179" s="218"/>
      <c r="LVT2179" s="218"/>
      <c r="LVU2179" s="218"/>
      <c r="LVV2179" s="218"/>
      <c r="LVW2179" s="218"/>
      <c r="LVX2179" s="218"/>
      <c r="LVY2179" s="218"/>
      <c r="LVZ2179" s="218"/>
      <c r="LWA2179" s="218"/>
      <c r="LWB2179" s="218"/>
      <c r="LWC2179" s="218"/>
      <c r="LWD2179" s="218"/>
      <c r="LWE2179" s="218"/>
      <c r="LWF2179" s="218"/>
      <c r="LWG2179" s="218"/>
      <c r="LWH2179" s="218"/>
      <c r="LWI2179" s="218"/>
      <c r="LWJ2179" s="218"/>
      <c r="LWK2179" s="218"/>
      <c r="LWL2179" s="218"/>
      <c r="LWM2179" s="218"/>
      <c r="LWN2179" s="218"/>
      <c r="LWO2179" s="218"/>
      <c r="LWP2179" s="218"/>
      <c r="LWQ2179" s="218"/>
      <c r="LWR2179" s="218"/>
      <c r="LWS2179" s="218"/>
      <c r="LWT2179" s="218"/>
      <c r="LWU2179" s="218"/>
      <c r="LWV2179" s="218"/>
      <c r="LWW2179" s="218"/>
      <c r="LWX2179" s="218"/>
      <c r="LWY2179" s="218"/>
      <c r="LWZ2179" s="218"/>
      <c r="LXA2179" s="218"/>
      <c r="LXB2179" s="218"/>
      <c r="LXC2179" s="218"/>
      <c r="LXD2179" s="218"/>
      <c r="LXE2179" s="218"/>
      <c r="LXF2179" s="218"/>
      <c r="LXG2179" s="218"/>
      <c r="LXH2179" s="218"/>
      <c r="LXI2179" s="218"/>
      <c r="LXJ2179" s="218"/>
      <c r="LXK2179" s="218"/>
      <c r="LXL2179" s="218"/>
      <c r="LXM2179" s="218"/>
      <c r="LXN2179" s="218"/>
      <c r="LXO2179" s="218"/>
      <c r="LXP2179" s="218"/>
      <c r="LXQ2179" s="218"/>
      <c r="LXR2179" s="218"/>
      <c r="LXS2179" s="218"/>
      <c r="LXT2179" s="218"/>
      <c r="LXU2179" s="218"/>
      <c r="LXV2179" s="218"/>
      <c r="LXW2179" s="218"/>
      <c r="LXX2179" s="218"/>
      <c r="LXY2179" s="218"/>
      <c r="LXZ2179" s="218"/>
      <c r="LYA2179" s="218"/>
      <c r="LYB2179" s="218"/>
      <c r="LYC2179" s="218"/>
      <c r="LYD2179" s="218"/>
      <c r="LYE2179" s="218"/>
      <c r="LYF2179" s="218"/>
      <c r="LYG2179" s="218"/>
      <c r="LYH2179" s="218"/>
      <c r="LYI2179" s="218"/>
      <c r="LYJ2179" s="218"/>
      <c r="LYK2179" s="218"/>
      <c r="LYL2179" s="218"/>
      <c r="LYM2179" s="218"/>
      <c r="LYN2179" s="218"/>
      <c r="LYO2179" s="218"/>
      <c r="LYP2179" s="218"/>
      <c r="LYQ2179" s="218"/>
      <c r="LYR2179" s="218"/>
      <c r="LYS2179" s="218"/>
      <c r="LYT2179" s="218"/>
      <c r="LYU2179" s="218"/>
      <c r="LYV2179" s="218"/>
      <c r="LYW2179" s="218"/>
      <c r="LYX2179" s="218"/>
      <c r="LYY2179" s="218"/>
      <c r="LYZ2179" s="218"/>
      <c r="LZA2179" s="218"/>
      <c r="LZB2179" s="218"/>
      <c r="LZC2179" s="218"/>
      <c r="LZD2179" s="218"/>
      <c r="LZE2179" s="218"/>
      <c r="LZF2179" s="218"/>
      <c r="LZG2179" s="218"/>
      <c r="LZH2179" s="218"/>
      <c r="LZI2179" s="218"/>
      <c r="LZJ2179" s="218"/>
      <c r="LZK2179" s="218"/>
      <c r="LZL2179" s="218"/>
      <c r="LZM2179" s="218"/>
      <c r="LZN2179" s="218"/>
      <c r="LZO2179" s="218"/>
      <c r="LZP2179" s="218"/>
      <c r="LZQ2179" s="218"/>
      <c r="LZR2179" s="218"/>
      <c r="LZS2179" s="218"/>
      <c r="LZT2179" s="218"/>
      <c r="LZU2179" s="218"/>
      <c r="LZV2179" s="218"/>
      <c r="LZW2179" s="218"/>
      <c r="LZX2179" s="218"/>
      <c r="LZY2179" s="218"/>
      <c r="LZZ2179" s="218"/>
      <c r="MAA2179" s="218"/>
      <c r="MAB2179" s="218"/>
      <c r="MAC2179" s="218"/>
      <c r="MAD2179" s="218"/>
      <c r="MAE2179" s="218"/>
      <c r="MAF2179" s="218"/>
      <c r="MAG2179" s="218"/>
      <c r="MAH2179" s="218"/>
      <c r="MAI2179" s="218"/>
      <c r="MAJ2179" s="218"/>
      <c r="MAK2179" s="218"/>
      <c r="MAL2179" s="218"/>
      <c r="MAM2179" s="218"/>
      <c r="MAN2179" s="218"/>
      <c r="MAO2179" s="218"/>
      <c r="MAP2179" s="218"/>
      <c r="MAQ2179" s="218"/>
      <c r="MAR2179" s="218"/>
      <c r="MAS2179" s="218"/>
      <c r="MAT2179" s="218"/>
      <c r="MAU2179" s="218"/>
      <c r="MAV2179" s="218"/>
      <c r="MAW2179" s="218"/>
      <c r="MAX2179" s="218"/>
      <c r="MAY2179" s="218"/>
      <c r="MAZ2179" s="218"/>
      <c r="MBA2179" s="218"/>
      <c r="MBB2179" s="218"/>
      <c r="MBC2179" s="218"/>
      <c r="MBD2179" s="218"/>
      <c r="MBE2179" s="218"/>
      <c r="MBF2179" s="218"/>
      <c r="MBG2179" s="218"/>
      <c r="MBH2179" s="218"/>
      <c r="MBI2179" s="218"/>
      <c r="MBJ2179" s="218"/>
      <c r="MBK2179" s="218"/>
      <c r="MBL2179" s="218"/>
      <c r="MBM2179" s="218"/>
      <c r="MBN2179" s="218"/>
      <c r="MBO2179" s="218"/>
      <c r="MBP2179" s="218"/>
      <c r="MBQ2179" s="218"/>
      <c r="MBR2179" s="218"/>
      <c r="MBS2179" s="218"/>
      <c r="MBT2179" s="218"/>
      <c r="MBU2179" s="218"/>
      <c r="MBV2179" s="218"/>
      <c r="MBW2179" s="218"/>
      <c r="MBX2179" s="218"/>
      <c r="MBY2179" s="218"/>
      <c r="MBZ2179" s="218"/>
      <c r="MCA2179" s="218"/>
      <c r="MCB2179" s="218"/>
      <c r="MCC2179" s="218"/>
      <c r="MCD2179" s="218"/>
      <c r="MCE2179" s="218"/>
      <c r="MCF2179" s="218"/>
      <c r="MCG2179" s="218"/>
      <c r="MCH2179" s="218"/>
      <c r="MCI2179" s="218"/>
      <c r="MCJ2179" s="218"/>
      <c r="MCK2179" s="218"/>
      <c r="MCL2179" s="218"/>
      <c r="MCM2179" s="218"/>
      <c r="MCN2179" s="218"/>
      <c r="MCO2179" s="218"/>
      <c r="MCP2179" s="218"/>
      <c r="MCQ2179" s="218"/>
      <c r="MCR2179" s="218"/>
      <c r="MCS2179" s="218"/>
      <c r="MCT2179" s="218"/>
      <c r="MCU2179" s="218"/>
      <c r="MCV2179" s="218"/>
      <c r="MCW2179" s="218"/>
      <c r="MCX2179" s="218"/>
      <c r="MCY2179" s="218"/>
      <c r="MCZ2179" s="218"/>
      <c r="MDA2179" s="218"/>
      <c r="MDB2179" s="218"/>
      <c r="MDC2179" s="218"/>
      <c r="MDD2179" s="218"/>
      <c r="MDE2179" s="218"/>
      <c r="MDF2179" s="218"/>
      <c r="MDG2179" s="218"/>
      <c r="MDH2179" s="218"/>
      <c r="MDI2179" s="218"/>
      <c r="MDJ2179" s="218"/>
      <c r="MDK2179" s="218"/>
      <c r="MDL2179" s="218"/>
      <c r="MDM2179" s="218"/>
      <c r="MDN2179" s="218"/>
      <c r="MDO2179" s="218"/>
      <c r="MDP2179" s="218"/>
      <c r="MDQ2179" s="218"/>
      <c r="MDR2179" s="218"/>
      <c r="MDS2179" s="218"/>
      <c r="MDT2179" s="218"/>
      <c r="MDU2179" s="218"/>
      <c r="MDV2179" s="218"/>
      <c r="MDW2179" s="218"/>
      <c r="MDX2179" s="218"/>
      <c r="MDY2179" s="218"/>
      <c r="MDZ2179" s="218"/>
      <c r="MEA2179" s="218"/>
      <c r="MEB2179" s="218"/>
      <c r="MEC2179" s="218"/>
      <c r="MED2179" s="218"/>
      <c r="MEE2179" s="218"/>
      <c r="MEF2179" s="218"/>
      <c r="MEG2179" s="218"/>
      <c r="MEH2179" s="218"/>
      <c r="MEI2179" s="218"/>
      <c r="MEJ2179" s="218"/>
      <c r="MEK2179" s="218"/>
      <c r="MEL2179" s="218"/>
      <c r="MEM2179" s="218"/>
      <c r="MEN2179" s="218"/>
      <c r="MEO2179" s="218"/>
      <c r="MEP2179" s="218"/>
      <c r="MEQ2179" s="218"/>
      <c r="MER2179" s="218"/>
      <c r="MES2179" s="218"/>
      <c r="MET2179" s="218"/>
      <c r="MEU2179" s="218"/>
      <c r="MEV2179" s="218"/>
      <c r="MEW2179" s="218"/>
      <c r="MEX2179" s="218"/>
      <c r="MEY2179" s="218"/>
      <c r="MEZ2179" s="218"/>
      <c r="MFA2179" s="218"/>
      <c r="MFB2179" s="218"/>
      <c r="MFC2179" s="218"/>
      <c r="MFD2179" s="218"/>
      <c r="MFE2179" s="218"/>
      <c r="MFF2179" s="218"/>
      <c r="MFG2179" s="218"/>
      <c r="MFH2179" s="218"/>
      <c r="MFI2179" s="218"/>
      <c r="MFJ2179" s="218"/>
      <c r="MFK2179" s="218"/>
      <c r="MFL2179" s="218"/>
      <c r="MFM2179" s="218"/>
      <c r="MFN2179" s="218"/>
      <c r="MFO2179" s="218"/>
      <c r="MFP2179" s="218"/>
      <c r="MFQ2179" s="218"/>
      <c r="MFR2179" s="218"/>
      <c r="MFS2179" s="218"/>
      <c r="MFT2179" s="218"/>
      <c r="MFU2179" s="218"/>
      <c r="MFV2179" s="218"/>
      <c r="MFW2179" s="218"/>
      <c r="MFX2179" s="218"/>
      <c r="MFY2179" s="218"/>
      <c r="MFZ2179" s="218"/>
      <c r="MGA2179" s="218"/>
      <c r="MGB2179" s="218"/>
      <c r="MGC2179" s="218"/>
      <c r="MGD2179" s="218"/>
      <c r="MGE2179" s="218"/>
      <c r="MGF2179" s="218"/>
      <c r="MGG2179" s="218"/>
      <c r="MGH2179" s="218"/>
      <c r="MGI2179" s="218"/>
      <c r="MGJ2179" s="218"/>
      <c r="MGK2179" s="218"/>
      <c r="MGL2179" s="218"/>
      <c r="MGM2179" s="218"/>
      <c r="MGN2179" s="218"/>
      <c r="MGO2179" s="218"/>
      <c r="MGP2179" s="218"/>
      <c r="MGQ2179" s="218"/>
      <c r="MGR2179" s="218"/>
      <c r="MGS2179" s="218"/>
      <c r="MGT2179" s="218"/>
      <c r="MGU2179" s="218"/>
      <c r="MGV2179" s="218"/>
      <c r="MGW2179" s="218"/>
      <c r="MGX2179" s="218"/>
      <c r="MGY2179" s="218"/>
      <c r="MGZ2179" s="218"/>
      <c r="MHA2179" s="218"/>
      <c r="MHB2179" s="218"/>
      <c r="MHC2179" s="218"/>
      <c r="MHD2179" s="218"/>
      <c r="MHE2179" s="218"/>
      <c r="MHF2179" s="218"/>
      <c r="MHG2179" s="218"/>
      <c r="MHH2179" s="218"/>
      <c r="MHI2179" s="218"/>
      <c r="MHJ2179" s="218"/>
      <c r="MHK2179" s="218"/>
      <c r="MHL2179" s="218"/>
      <c r="MHM2179" s="218"/>
      <c r="MHN2179" s="218"/>
      <c r="MHO2179" s="218"/>
      <c r="MHP2179" s="218"/>
      <c r="MHQ2179" s="218"/>
      <c r="MHR2179" s="218"/>
      <c r="MHS2179" s="218"/>
      <c r="MHT2179" s="218"/>
      <c r="MHU2179" s="218"/>
      <c r="MHV2179" s="218"/>
      <c r="MHW2179" s="218"/>
      <c r="MHX2179" s="218"/>
      <c r="MHY2179" s="218"/>
      <c r="MHZ2179" s="218"/>
      <c r="MIA2179" s="218"/>
      <c r="MIB2179" s="218"/>
      <c r="MIC2179" s="218"/>
      <c r="MID2179" s="218"/>
      <c r="MIE2179" s="218"/>
      <c r="MIF2179" s="218"/>
      <c r="MIG2179" s="218"/>
      <c r="MIH2179" s="218"/>
      <c r="MII2179" s="218"/>
      <c r="MIJ2179" s="218"/>
      <c r="MIK2179" s="218"/>
      <c r="MIL2179" s="218"/>
      <c r="MIM2179" s="218"/>
      <c r="MIN2179" s="218"/>
      <c r="MIO2179" s="218"/>
      <c r="MIP2179" s="218"/>
      <c r="MIQ2179" s="218"/>
      <c r="MIR2179" s="218"/>
      <c r="MIS2179" s="218"/>
      <c r="MIT2179" s="218"/>
      <c r="MIU2179" s="218"/>
      <c r="MIV2179" s="218"/>
      <c r="MIW2179" s="218"/>
      <c r="MIX2179" s="218"/>
      <c r="MIY2179" s="218"/>
      <c r="MIZ2179" s="218"/>
      <c r="MJA2179" s="218"/>
      <c r="MJB2179" s="218"/>
      <c r="MJC2179" s="218"/>
      <c r="MJD2179" s="218"/>
      <c r="MJE2179" s="218"/>
      <c r="MJF2179" s="218"/>
      <c r="MJG2179" s="218"/>
      <c r="MJH2179" s="218"/>
      <c r="MJI2179" s="218"/>
      <c r="MJJ2179" s="218"/>
      <c r="MJK2179" s="218"/>
      <c r="MJL2179" s="218"/>
      <c r="MJM2179" s="218"/>
      <c r="MJN2179" s="218"/>
      <c r="MJO2179" s="218"/>
      <c r="MJP2179" s="218"/>
      <c r="MJQ2179" s="218"/>
      <c r="MJR2179" s="218"/>
      <c r="MJS2179" s="218"/>
      <c r="MJT2179" s="218"/>
      <c r="MJU2179" s="218"/>
      <c r="MJV2179" s="218"/>
      <c r="MJW2179" s="218"/>
      <c r="MJX2179" s="218"/>
      <c r="MJY2179" s="218"/>
      <c r="MJZ2179" s="218"/>
      <c r="MKA2179" s="218"/>
      <c r="MKB2179" s="218"/>
      <c r="MKC2179" s="218"/>
      <c r="MKD2179" s="218"/>
      <c r="MKE2179" s="218"/>
      <c r="MKF2179" s="218"/>
      <c r="MKG2179" s="218"/>
      <c r="MKH2179" s="218"/>
      <c r="MKI2179" s="218"/>
      <c r="MKJ2179" s="218"/>
      <c r="MKK2179" s="218"/>
      <c r="MKL2179" s="218"/>
      <c r="MKM2179" s="218"/>
      <c r="MKN2179" s="218"/>
      <c r="MKO2179" s="218"/>
      <c r="MKP2179" s="218"/>
      <c r="MKQ2179" s="218"/>
      <c r="MKR2179" s="218"/>
      <c r="MKS2179" s="218"/>
      <c r="MKT2179" s="218"/>
      <c r="MKU2179" s="218"/>
      <c r="MKV2179" s="218"/>
      <c r="MKW2179" s="218"/>
      <c r="MKX2179" s="218"/>
      <c r="MKY2179" s="218"/>
      <c r="MKZ2179" s="218"/>
      <c r="MLA2179" s="218"/>
      <c r="MLB2179" s="218"/>
      <c r="MLC2179" s="218"/>
      <c r="MLD2179" s="218"/>
      <c r="MLE2179" s="218"/>
      <c r="MLF2179" s="218"/>
      <c r="MLG2179" s="218"/>
      <c r="MLH2179" s="218"/>
      <c r="MLI2179" s="218"/>
      <c r="MLJ2179" s="218"/>
      <c r="MLK2179" s="218"/>
      <c r="MLL2179" s="218"/>
      <c r="MLM2179" s="218"/>
      <c r="MLN2179" s="218"/>
      <c r="MLO2179" s="218"/>
      <c r="MLP2179" s="218"/>
      <c r="MLQ2179" s="218"/>
      <c r="MLR2179" s="218"/>
      <c r="MLS2179" s="218"/>
      <c r="MLT2179" s="218"/>
      <c r="MLU2179" s="218"/>
      <c r="MLV2179" s="218"/>
      <c r="MLW2179" s="218"/>
      <c r="MLX2179" s="218"/>
      <c r="MLY2179" s="218"/>
      <c r="MLZ2179" s="218"/>
      <c r="MMA2179" s="218"/>
      <c r="MMB2179" s="218"/>
      <c r="MMC2179" s="218"/>
      <c r="MMD2179" s="218"/>
      <c r="MME2179" s="218"/>
      <c r="MMF2179" s="218"/>
      <c r="MMG2179" s="218"/>
      <c r="MMH2179" s="218"/>
      <c r="MMI2179" s="218"/>
      <c r="MMJ2179" s="218"/>
      <c r="MMK2179" s="218"/>
      <c r="MML2179" s="218"/>
      <c r="MMM2179" s="218"/>
      <c r="MMN2179" s="218"/>
      <c r="MMO2179" s="218"/>
      <c r="MMP2179" s="218"/>
      <c r="MMQ2179" s="218"/>
      <c r="MMR2179" s="218"/>
      <c r="MMS2179" s="218"/>
      <c r="MMT2179" s="218"/>
      <c r="MMU2179" s="218"/>
      <c r="MMV2179" s="218"/>
      <c r="MMW2179" s="218"/>
      <c r="MMX2179" s="218"/>
      <c r="MMY2179" s="218"/>
      <c r="MMZ2179" s="218"/>
      <c r="MNA2179" s="218"/>
      <c r="MNB2179" s="218"/>
      <c r="MNC2179" s="218"/>
      <c r="MND2179" s="218"/>
      <c r="MNE2179" s="218"/>
      <c r="MNF2179" s="218"/>
      <c r="MNG2179" s="218"/>
      <c r="MNH2179" s="218"/>
      <c r="MNI2179" s="218"/>
      <c r="MNJ2179" s="218"/>
      <c r="MNK2179" s="218"/>
      <c r="MNL2179" s="218"/>
      <c r="MNM2179" s="218"/>
      <c r="MNN2179" s="218"/>
      <c r="MNO2179" s="218"/>
      <c r="MNP2179" s="218"/>
      <c r="MNQ2179" s="218"/>
      <c r="MNR2179" s="218"/>
      <c r="MNS2179" s="218"/>
      <c r="MNT2179" s="218"/>
      <c r="MNU2179" s="218"/>
      <c r="MNV2179" s="218"/>
      <c r="MNW2179" s="218"/>
      <c r="MNX2179" s="218"/>
      <c r="MNY2179" s="218"/>
      <c r="MNZ2179" s="218"/>
      <c r="MOA2179" s="218"/>
      <c r="MOB2179" s="218"/>
      <c r="MOC2179" s="218"/>
      <c r="MOD2179" s="218"/>
      <c r="MOE2179" s="218"/>
      <c r="MOF2179" s="218"/>
      <c r="MOG2179" s="218"/>
      <c r="MOH2179" s="218"/>
      <c r="MOI2179" s="218"/>
      <c r="MOJ2179" s="218"/>
      <c r="MOK2179" s="218"/>
      <c r="MOL2179" s="218"/>
      <c r="MOM2179" s="218"/>
      <c r="MON2179" s="218"/>
      <c r="MOO2179" s="218"/>
      <c r="MOP2179" s="218"/>
      <c r="MOQ2179" s="218"/>
      <c r="MOR2179" s="218"/>
      <c r="MOS2179" s="218"/>
      <c r="MOT2179" s="218"/>
      <c r="MOU2179" s="218"/>
      <c r="MOV2179" s="218"/>
      <c r="MOW2179" s="218"/>
      <c r="MOX2179" s="218"/>
      <c r="MOY2179" s="218"/>
      <c r="MOZ2179" s="218"/>
      <c r="MPA2179" s="218"/>
      <c r="MPB2179" s="218"/>
      <c r="MPC2179" s="218"/>
      <c r="MPD2179" s="218"/>
      <c r="MPE2179" s="218"/>
      <c r="MPF2179" s="218"/>
      <c r="MPG2179" s="218"/>
      <c r="MPH2179" s="218"/>
      <c r="MPI2179" s="218"/>
      <c r="MPJ2179" s="218"/>
      <c r="MPK2179" s="218"/>
      <c r="MPL2179" s="218"/>
      <c r="MPM2179" s="218"/>
      <c r="MPN2179" s="218"/>
      <c r="MPO2179" s="218"/>
      <c r="MPP2179" s="218"/>
      <c r="MPQ2179" s="218"/>
      <c r="MPR2179" s="218"/>
      <c r="MPS2179" s="218"/>
      <c r="MPT2179" s="218"/>
      <c r="MPU2179" s="218"/>
      <c r="MPV2179" s="218"/>
      <c r="MPW2179" s="218"/>
      <c r="MPX2179" s="218"/>
      <c r="MPY2179" s="218"/>
      <c r="MPZ2179" s="218"/>
      <c r="MQA2179" s="218"/>
      <c r="MQB2179" s="218"/>
      <c r="MQC2179" s="218"/>
      <c r="MQD2179" s="218"/>
      <c r="MQE2179" s="218"/>
      <c r="MQF2179" s="218"/>
      <c r="MQG2179" s="218"/>
      <c r="MQH2179" s="218"/>
      <c r="MQI2179" s="218"/>
      <c r="MQJ2179" s="218"/>
      <c r="MQK2179" s="218"/>
      <c r="MQL2179" s="218"/>
      <c r="MQM2179" s="218"/>
      <c r="MQN2179" s="218"/>
      <c r="MQO2179" s="218"/>
      <c r="MQP2179" s="218"/>
      <c r="MQQ2179" s="218"/>
      <c r="MQR2179" s="218"/>
      <c r="MQS2179" s="218"/>
      <c r="MQT2179" s="218"/>
      <c r="MQU2179" s="218"/>
      <c r="MQV2179" s="218"/>
      <c r="MQW2179" s="218"/>
      <c r="MQX2179" s="218"/>
      <c r="MQY2179" s="218"/>
      <c r="MQZ2179" s="218"/>
      <c r="MRA2179" s="218"/>
      <c r="MRB2179" s="218"/>
      <c r="MRC2179" s="218"/>
      <c r="MRD2179" s="218"/>
      <c r="MRE2179" s="218"/>
      <c r="MRF2179" s="218"/>
      <c r="MRG2179" s="218"/>
      <c r="MRH2179" s="218"/>
      <c r="MRI2179" s="218"/>
      <c r="MRJ2179" s="218"/>
      <c r="MRK2179" s="218"/>
      <c r="MRL2179" s="218"/>
      <c r="MRM2179" s="218"/>
      <c r="MRN2179" s="218"/>
      <c r="MRO2179" s="218"/>
      <c r="MRP2179" s="218"/>
      <c r="MRQ2179" s="218"/>
      <c r="MRR2179" s="218"/>
      <c r="MRS2179" s="218"/>
      <c r="MRT2179" s="218"/>
      <c r="MRU2179" s="218"/>
      <c r="MRV2179" s="218"/>
      <c r="MRW2179" s="218"/>
      <c r="MRX2179" s="218"/>
      <c r="MRY2179" s="218"/>
      <c r="MRZ2179" s="218"/>
      <c r="MSA2179" s="218"/>
      <c r="MSB2179" s="218"/>
      <c r="MSC2179" s="218"/>
      <c r="MSD2179" s="218"/>
      <c r="MSE2179" s="218"/>
      <c r="MSF2179" s="218"/>
      <c r="MSG2179" s="218"/>
      <c r="MSH2179" s="218"/>
      <c r="MSI2179" s="218"/>
      <c r="MSJ2179" s="218"/>
      <c r="MSK2179" s="218"/>
      <c r="MSL2179" s="218"/>
      <c r="MSM2179" s="218"/>
      <c r="MSN2179" s="218"/>
      <c r="MSO2179" s="218"/>
      <c r="MSP2179" s="218"/>
      <c r="MSQ2179" s="218"/>
      <c r="MSR2179" s="218"/>
      <c r="MSS2179" s="218"/>
      <c r="MST2179" s="218"/>
      <c r="MSU2179" s="218"/>
      <c r="MSV2179" s="218"/>
      <c r="MSW2179" s="218"/>
      <c r="MSX2179" s="218"/>
      <c r="MSY2179" s="218"/>
      <c r="MSZ2179" s="218"/>
      <c r="MTA2179" s="218"/>
      <c r="MTB2179" s="218"/>
      <c r="MTC2179" s="218"/>
      <c r="MTD2179" s="218"/>
      <c r="MTE2179" s="218"/>
      <c r="MTF2179" s="218"/>
      <c r="MTG2179" s="218"/>
      <c r="MTH2179" s="218"/>
      <c r="MTI2179" s="218"/>
      <c r="MTJ2179" s="218"/>
      <c r="MTK2179" s="218"/>
      <c r="MTL2179" s="218"/>
      <c r="MTM2179" s="218"/>
      <c r="MTN2179" s="218"/>
      <c r="MTO2179" s="218"/>
      <c r="MTP2179" s="218"/>
      <c r="MTQ2179" s="218"/>
      <c r="MTR2179" s="218"/>
      <c r="MTS2179" s="218"/>
      <c r="MTT2179" s="218"/>
      <c r="MTU2179" s="218"/>
      <c r="MTV2179" s="218"/>
      <c r="MTW2179" s="218"/>
      <c r="MTX2179" s="218"/>
      <c r="MTY2179" s="218"/>
      <c r="MTZ2179" s="218"/>
      <c r="MUA2179" s="218"/>
      <c r="MUB2179" s="218"/>
      <c r="MUC2179" s="218"/>
      <c r="MUD2179" s="218"/>
      <c r="MUE2179" s="218"/>
      <c r="MUF2179" s="218"/>
      <c r="MUG2179" s="218"/>
      <c r="MUH2179" s="218"/>
      <c r="MUI2179" s="218"/>
      <c r="MUJ2179" s="218"/>
      <c r="MUK2179" s="218"/>
      <c r="MUL2179" s="218"/>
      <c r="MUM2179" s="218"/>
      <c r="MUN2179" s="218"/>
      <c r="MUO2179" s="218"/>
      <c r="MUP2179" s="218"/>
      <c r="MUQ2179" s="218"/>
      <c r="MUR2179" s="218"/>
      <c r="MUS2179" s="218"/>
      <c r="MUT2179" s="218"/>
      <c r="MUU2179" s="218"/>
      <c r="MUV2179" s="218"/>
      <c r="MUW2179" s="218"/>
      <c r="MUX2179" s="218"/>
      <c r="MUY2179" s="218"/>
      <c r="MUZ2179" s="218"/>
      <c r="MVA2179" s="218"/>
      <c r="MVB2179" s="218"/>
      <c r="MVC2179" s="218"/>
      <c r="MVD2179" s="218"/>
      <c r="MVE2179" s="218"/>
      <c r="MVF2179" s="218"/>
      <c r="MVG2179" s="218"/>
      <c r="MVH2179" s="218"/>
      <c r="MVI2179" s="218"/>
      <c r="MVJ2179" s="218"/>
      <c r="MVK2179" s="218"/>
      <c r="MVL2179" s="218"/>
      <c r="MVM2179" s="218"/>
      <c r="MVN2179" s="218"/>
      <c r="MVO2179" s="218"/>
      <c r="MVP2179" s="218"/>
      <c r="MVQ2179" s="218"/>
      <c r="MVR2179" s="218"/>
      <c r="MVS2179" s="218"/>
      <c r="MVT2179" s="218"/>
      <c r="MVU2179" s="218"/>
      <c r="MVV2179" s="218"/>
      <c r="MVW2179" s="218"/>
      <c r="MVX2179" s="218"/>
      <c r="MVY2179" s="218"/>
      <c r="MVZ2179" s="218"/>
      <c r="MWA2179" s="218"/>
      <c r="MWB2179" s="218"/>
      <c r="MWC2179" s="218"/>
      <c r="MWD2179" s="218"/>
      <c r="MWE2179" s="218"/>
      <c r="MWF2179" s="218"/>
      <c r="MWG2179" s="218"/>
      <c r="MWH2179" s="218"/>
      <c r="MWI2179" s="218"/>
      <c r="MWJ2179" s="218"/>
      <c r="MWK2179" s="218"/>
      <c r="MWL2179" s="218"/>
      <c r="MWM2179" s="218"/>
      <c r="MWN2179" s="218"/>
      <c r="MWO2179" s="218"/>
      <c r="MWP2179" s="218"/>
      <c r="MWQ2179" s="218"/>
      <c r="MWR2179" s="218"/>
      <c r="MWS2179" s="218"/>
      <c r="MWT2179" s="218"/>
      <c r="MWU2179" s="218"/>
      <c r="MWV2179" s="218"/>
      <c r="MWW2179" s="218"/>
      <c r="MWX2179" s="218"/>
      <c r="MWY2179" s="218"/>
      <c r="MWZ2179" s="218"/>
      <c r="MXA2179" s="218"/>
      <c r="MXB2179" s="218"/>
      <c r="MXC2179" s="218"/>
      <c r="MXD2179" s="218"/>
      <c r="MXE2179" s="218"/>
      <c r="MXF2179" s="218"/>
      <c r="MXG2179" s="218"/>
      <c r="MXH2179" s="218"/>
      <c r="MXI2179" s="218"/>
      <c r="MXJ2179" s="218"/>
      <c r="MXK2179" s="218"/>
      <c r="MXL2179" s="218"/>
      <c r="MXM2179" s="218"/>
      <c r="MXN2179" s="218"/>
      <c r="MXO2179" s="218"/>
      <c r="MXP2179" s="218"/>
      <c r="MXQ2179" s="218"/>
      <c r="MXR2179" s="218"/>
      <c r="MXS2179" s="218"/>
      <c r="MXT2179" s="218"/>
      <c r="MXU2179" s="218"/>
      <c r="MXV2179" s="218"/>
      <c r="MXW2179" s="218"/>
      <c r="MXX2179" s="218"/>
      <c r="MXY2179" s="218"/>
      <c r="MXZ2179" s="218"/>
      <c r="MYA2179" s="218"/>
      <c r="MYB2179" s="218"/>
      <c r="MYC2179" s="218"/>
      <c r="MYD2179" s="218"/>
      <c r="MYE2179" s="218"/>
      <c r="MYF2179" s="218"/>
      <c r="MYG2179" s="218"/>
      <c r="MYH2179" s="218"/>
      <c r="MYI2179" s="218"/>
      <c r="MYJ2179" s="218"/>
      <c r="MYK2179" s="218"/>
      <c r="MYL2179" s="218"/>
      <c r="MYM2179" s="218"/>
      <c r="MYN2179" s="218"/>
      <c r="MYO2179" s="218"/>
      <c r="MYP2179" s="218"/>
      <c r="MYQ2179" s="218"/>
      <c r="MYR2179" s="218"/>
      <c r="MYS2179" s="218"/>
      <c r="MYT2179" s="218"/>
      <c r="MYU2179" s="218"/>
      <c r="MYV2179" s="218"/>
      <c r="MYW2179" s="218"/>
      <c r="MYX2179" s="218"/>
      <c r="MYY2179" s="218"/>
      <c r="MYZ2179" s="218"/>
      <c r="MZA2179" s="218"/>
      <c r="MZB2179" s="218"/>
      <c r="MZC2179" s="218"/>
      <c r="MZD2179" s="218"/>
      <c r="MZE2179" s="218"/>
      <c r="MZF2179" s="218"/>
      <c r="MZG2179" s="218"/>
      <c r="MZH2179" s="218"/>
      <c r="MZI2179" s="218"/>
      <c r="MZJ2179" s="218"/>
      <c r="MZK2179" s="218"/>
      <c r="MZL2179" s="218"/>
      <c r="MZM2179" s="218"/>
      <c r="MZN2179" s="218"/>
      <c r="MZO2179" s="218"/>
      <c r="MZP2179" s="218"/>
      <c r="MZQ2179" s="218"/>
      <c r="MZR2179" s="218"/>
      <c r="MZS2179" s="218"/>
      <c r="MZT2179" s="218"/>
      <c r="MZU2179" s="218"/>
      <c r="MZV2179" s="218"/>
      <c r="MZW2179" s="218"/>
      <c r="MZX2179" s="218"/>
      <c r="MZY2179" s="218"/>
      <c r="MZZ2179" s="218"/>
      <c r="NAA2179" s="218"/>
      <c r="NAB2179" s="218"/>
      <c r="NAC2179" s="218"/>
      <c r="NAD2179" s="218"/>
      <c r="NAE2179" s="218"/>
      <c r="NAF2179" s="218"/>
      <c r="NAG2179" s="218"/>
      <c r="NAH2179" s="218"/>
      <c r="NAI2179" s="218"/>
      <c r="NAJ2179" s="218"/>
      <c r="NAK2179" s="218"/>
      <c r="NAL2179" s="218"/>
      <c r="NAM2179" s="218"/>
      <c r="NAN2179" s="218"/>
      <c r="NAO2179" s="218"/>
      <c r="NAP2179" s="218"/>
      <c r="NAQ2179" s="218"/>
      <c r="NAR2179" s="218"/>
      <c r="NAS2179" s="218"/>
      <c r="NAT2179" s="218"/>
      <c r="NAU2179" s="218"/>
      <c r="NAV2179" s="218"/>
      <c r="NAW2179" s="218"/>
      <c r="NAX2179" s="218"/>
      <c r="NAY2179" s="218"/>
      <c r="NAZ2179" s="218"/>
      <c r="NBA2179" s="218"/>
      <c r="NBB2179" s="218"/>
      <c r="NBC2179" s="218"/>
      <c r="NBD2179" s="218"/>
      <c r="NBE2179" s="218"/>
      <c r="NBF2179" s="218"/>
      <c r="NBG2179" s="218"/>
      <c r="NBH2179" s="218"/>
      <c r="NBI2179" s="218"/>
      <c r="NBJ2179" s="218"/>
      <c r="NBK2179" s="218"/>
      <c r="NBL2179" s="218"/>
      <c r="NBM2179" s="218"/>
      <c r="NBN2179" s="218"/>
      <c r="NBO2179" s="218"/>
      <c r="NBP2179" s="218"/>
      <c r="NBQ2179" s="218"/>
      <c r="NBR2179" s="218"/>
      <c r="NBS2179" s="218"/>
      <c r="NBT2179" s="218"/>
      <c r="NBU2179" s="218"/>
      <c r="NBV2179" s="218"/>
      <c r="NBW2179" s="218"/>
      <c r="NBX2179" s="218"/>
      <c r="NBY2179" s="218"/>
      <c r="NBZ2179" s="218"/>
      <c r="NCA2179" s="218"/>
      <c r="NCB2179" s="218"/>
      <c r="NCC2179" s="218"/>
      <c r="NCD2179" s="218"/>
      <c r="NCE2179" s="218"/>
      <c r="NCF2179" s="218"/>
      <c r="NCG2179" s="218"/>
      <c r="NCH2179" s="218"/>
      <c r="NCI2179" s="218"/>
      <c r="NCJ2179" s="218"/>
      <c r="NCK2179" s="218"/>
      <c r="NCL2179" s="218"/>
      <c r="NCM2179" s="218"/>
      <c r="NCN2179" s="218"/>
      <c r="NCO2179" s="218"/>
      <c r="NCP2179" s="218"/>
      <c r="NCQ2179" s="218"/>
      <c r="NCR2179" s="218"/>
      <c r="NCS2179" s="218"/>
      <c r="NCT2179" s="218"/>
      <c r="NCU2179" s="218"/>
      <c r="NCV2179" s="218"/>
      <c r="NCW2179" s="218"/>
      <c r="NCX2179" s="218"/>
      <c r="NCY2179" s="218"/>
      <c r="NCZ2179" s="218"/>
      <c r="NDA2179" s="218"/>
      <c r="NDB2179" s="218"/>
      <c r="NDC2179" s="218"/>
      <c r="NDD2179" s="218"/>
      <c r="NDE2179" s="218"/>
      <c r="NDF2179" s="218"/>
      <c r="NDG2179" s="218"/>
      <c r="NDH2179" s="218"/>
      <c r="NDI2179" s="218"/>
      <c r="NDJ2179" s="218"/>
      <c r="NDK2179" s="218"/>
      <c r="NDL2179" s="218"/>
      <c r="NDM2179" s="218"/>
      <c r="NDN2179" s="218"/>
      <c r="NDO2179" s="218"/>
      <c r="NDP2179" s="218"/>
      <c r="NDQ2179" s="218"/>
      <c r="NDR2179" s="218"/>
      <c r="NDS2179" s="218"/>
      <c r="NDT2179" s="218"/>
      <c r="NDU2179" s="218"/>
      <c r="NDV2179" s="218"/>
      <c r="NDW2179" s="218"/>
      <c r="NDX2179" s="218"/>
      <c r="NDY2179" s="218"/>
      <c r="NDZ2179" s="218"/>
      <c r="NEA2179" s="218"/>
      <c r="NEB2179" s="218"/>
      <c r="NEC2179" s="218"/>
      <c r="NED2179" s="218"/>
      <c r="NEE2179" s="218"/>
      <c r="NEF2179" s="218"/>
      <c r="NEG2179" s="218"/>
      <c r="NEH2179" s="218"/>
      <c r="NEI2179" s="218"/>
      <c r="NEJ2179" s="218"/>
      <c r="NEK2179" s="218"/>
      <c r="NEL2179" s="218"/>
      <c r="NEM2179" s="218"/>
      <c r="NEN2179" s="218"/>
      <c r="NEO2179" s="218"/>
      <c r="NEP2179" s="218"/>
      <c r="NEQ2179" s="218"/>
      <c r="NER2179" s="218"/>
      <c r="NES2179" s="218"/>
      <c r="NET2179" s="218"/>
      <c r="NEU2179" s="218"/>
      <c r="NEV2179" s="218"/>
      <c r="NEW2179" s="218"/>
      <c r="NEX2179" s="218"/>
      <c r="NEY2179" s="218"/>
      <c r="NEZ2179" s="218"/>
      <c r="NFA2179" s="218"/>
      <c r="NFB2179" s="218"/>
      <c r="NFC2179" s="218"/>
      <c r="NFD2179" s="218"/>
      <c r="NFE2179" s="218"/>
      <c r="NFF2179" s="218"/>
      <c r="NFG2179" s="218"/>
      <c r="NFH2179" s="218"/>
      <c r="NFI2179" s="218"/>
      <c r="NFJ2179" s="218"/>
      <c r="NFK2179" s="218"/>
      <c r="NFL2179" s="218"/>
      <c r="NFM2179" s="218"/>
      <c r="NFN2179" s="218"/>
      <c r="NFO2179" s="218"/>
      <c r="NFP2179" s="218"/>
      <c r="NFQ2179" s="218"/>
      <c r="NFR2179" s="218"/>
      <c r="NFS2179" s="218"/>
      <c r="NFT2179" s="218"/>
      <c r="NFU2179" s="218"/>
      <c r="NFV2179" s="218"/>
      <c r="NFW2179" s="218"/>
      <c r="NFX2179" s="218"/>
      <c r="NFY2179" s="218"/>
      <c r="NFZ2179" s="218"/>
      <c r="NGA2179" s="218"/>
      <c r="NGB2179" s="218"/>
      <c r="NGC2179" s="218"/>
      <c r="NGD2179" s="218"/>
      <c r="NGE2179" s="218"/>
      <c r="NGF2179" s="218"/>
      <c r="NGG2179" s="218"/>
      <c r="NGH2179" s="218"/>
      <c r="NGI2179" s="218"/>
      <c r="NGJ2179" s="218"/>
      <c r="NGK2179" s="218"/>
      <c r="NGL2179" s="218"/>
      <c r="NGM2179" s="218"/>
      <c r="NGN2179" s="218"/>
      <c r="NGO2179" s="218"/>
      <c r="NGP2179" s="218"/>
      <c r="NGQ2179" s="218"/>
      <c r="NGR2179" s="218"/>
      <c r="NGS2179" s="218"/>
      <c r="NGT2179" s="218"/>
      <c r="NGU2179" s="218"/>
      <c r="NGV2179" s="218"/>
      <c r="NGW2179" s="218"/>
      <c r="NGX2179" s="218"/>
      <c r="NGY2179" s="218"/>
      <c r="NGZ2179" s="218"/>
      <c r="NHA2179" s="218"/>
      <c r="NHB2179" s="218"/>
      <c r="NHC2179" s="218"/>
      <c r="NHD2179" s="218"/>
      <c r="NHE2179" s="218"/>
      <c r="NHF2179" s="218"/>
      <c r="NHG2179" s="218"/>
      <c r="NHH2179" s="218"/>
      <c r="NHI2179" s="218"/>
      <c r="NHJ2179" s="218"/>
      <c r="NHK2179" s="218"/>
      <c r="NHL2179" s="218"/>
      <c r="NHM2179" s="218"/>
      <c r="NHN2179" s="218"/>
      <c r="NHO2179" s="218"/>
      <c r="NHP2179" s="218"/>
      <c r="NHQ2179" s="218"/>
      <c r="NHR2179" s="218"/>
      <c r="NHS2179" s="218"/>
      <c r="NHT2179" s="218"/>
      <c r="NHU2179" s="218"/>
      <c r="NHV2179" s="218"/>
      <c r="NHW2179" s="218"/>
      <c r="NHX2179" s="218"/>
      <c r="NHY2179" s="218"/>
      <c r="NHZ2179" s="218"/>
      <c r="NIA2179" s="218"/>
      <c r="NIB2179" s="218"/>
      <c r="NIC2179" s="218"/>
      <c r="NID2179" s="218"/>
      <c r="NIE2179" s="218"/>
      <c r="NIF2179" s="218"/>
      <c r="NIG2179" s="218"/>
      <c r="NIH2179" s="218"/>
      <c r="NII2179" s="218"/>
      <c r="NIJ2179" s="218"/>
      <c r="NIK2179" s="218"/>
      <c r="NIL2179" s="218"/>
      <c r="NIM2179" s="218"/>
      <c r="NIN2179" s="218"/>
      <c r="NIO2179" s="218"/>
      <c r="NIP2179" s="218"/>
      <c r="NIQ2179" s="218"/>
      <c r="NIR2179" s="218"/>
      <c r="NIS2179" s="218"/>
      <c r="NIT2179" s="218"/>
      <c r="NIU2179" s="218"/>
      <c r="NIV2179" s="218"/>
      <c r="NIW2179" s="218"/>
      <c r="NIX2179" s="218"/>
      <c r="NIY2179" s="218"/>
      <c r="NIZ2179" s="218"/>
      <c r="NJA2179" s="218"/>
      <c r="NJB2179" s="218"/>
      <c r="NJC2179" s="218"/>
      <c r="NJD2179" s="218"/>
      <c r="NJE2179" s="218"/>
      <c r="NJF2179" s="218"/>
      <c r="NJG2179" s="218"/>
      <c r="NJH2179" s="218"/>
      <c r="NJI2179" s="218"/>
      <c r="NJJ2179" s="218"/>
      <c r="NJK2179" s="218"/>
      <c r="NJL2179" s="218"/>
      <c r="NJM2179" s="218"/>
      <c r="NJN2179" s="218"/>
      <c r="NJO2179" s="218"/>
      <c r="NJP2179" s="218"/>
      <c r="NJQ2179" s="218"/>
      <c r="NJR2179" s="218"/>
      <c r="NJS2179" s="218"/>
      <c r="NJT2179" s="218"/>
      <c r="NJU2179" s="218"/>
      <c r="NJV2179" s="218"/>
      <c r="NJW2179" s="218"/>
      <c r="NJX2179" s="218"/>
      <c r="NJY2179" s="218"/>
      <c r="NJZ2179" s="218"/>
      <c r="NKA2179" s="218"/>
      <c r="NKB2179" s="218"/>
      <c r="NKC2179" s="218"/>
      <c r="NKD2179" s="218"/>
      <c r="NKE2179" s="218"/>
      <c r="NKF2179" s="218"/>
      <c r="NKG2179" s="218"/>
      <c r="NKH2179" s="218"/>
      <c r="NKI2179" s="218"/>
      <c r="NKJ2179" s="218"/>
      <c r="NKK2179" s="218"/>
      <c r="NKL2179" s="218"/>
      <c r="NKM2179" s="218"/>
      <c r="NKN2179" s="218"/>
      <c r="NKO2179" s="218"/>
      <c r="NKP2179" s="218"/>
      <c r="NKQ2179" s="218"/>
      <c r="NKR2179" s="218"/>
      <c r="NKS2179" s="218"/>
      <c r="NKT2179" s="218"/>
      <c r="NKU2179" s="218"/>
      <c r="NKV2179" s="218"/>
      <c r="NKW2179" s="218"/>
      <c r="NKX2179" s="218"/>
      <c r="NKY2179" s="218"/>
      <c r="NKZ2179" s="218"/>
      <c r="NLA2179" s="218"/>
      <c r="NLB2179" s="218"/>
      <c r="NLC2179" s="218"/>
      <c r="NLD2179" s="218"/>
      <c r="NLE2179" s="218"/>
      <c r="NLF2179" s="218"/>
      <c r="NLG2179" s="218"/>
      <c r="NLH2179" s="218"/>
      <c r="NLI2179" s="218"/>
      <c r="NLJ2179" s="218"/>
      <c r="NLK2179" s="218"/>
      <c r="NLL2179" s="218"/>
      <c r="NLM2179" s="218"/>
      <c r="NLN2179" s="218"/>
      <c r="NLO2179" s="218"/>
      <c r="NLP2179" s="218"/>
      <c r="NLQ2179" s="218"/>
      <c r="NLR2179" s="218"/>
      <c r="NLS2179" s="218"/>
      <c r="NLT2179" s="218"/>
      <c r="NLU2179" s="218"/>
      <c r="NLV2179" s="218"/>
      <c r="NLW2179" s="218"/>
      <c r="NLX2179" s="218"/>
      <c r="NLY2179" s="218"/>
      <c r="NLZ2179" s="218"/>
      <c r="NMA2179" s="218"/>
      <c r="NMB2179" s="218"/>
      <c r="NMC2179" s="218"/>
      <c r="NMD2179" s="218"/>
      <c r="NME2179" s="218"/>
      <c r="NMF2179" s="218"/>
      <c r="NMG2179" s="218"/>
      <c r="NMH2179" s="218"/>
      <c r="NMI2179" s="218"/>
      <c r="NMJ2179" s="218"/>
      <c r="NMK2179" s="218"/>
      <c r="NML2179" s="218"/>
      <c r="NMM2179" s="218"/>
      <c r="NMN2179" s="218"/>
      <c r="NMO2179" s="218"/>
      <c r="NMP2179" s="218"/>
      <c r="NMQ2179" s="218"/>
      <c r="NMR2179" s="218"/>
      <c r="NMS2179" s="218"/>
      <c r="NMT2179" s="218"/>
      <c r="NMU2179" s="218"/>
      <c r="NMV2179" s="218"/>
      <c r="NMW2179" s="218"/>
      <c r="NMX2179" s="218"/>
      <c r="NMY2179" s="218"/>
      <c r="NMZ2179" s="218"/>
      <c r="NNA2179" s="218"/>
      <c r="NNB2179" s="218"/>
      <c r="NNC2179" s="218"/>
      <c r="NND2179" s="218"/>
      <c r="NNE2179" s="218"/>
      <c r="NNF2179" s="218"/>
      <c r="NNG2179" s="218"/>
      <c r="NNH2179" s="218"/>
      <c r="NNI2179" s="218"/>
      <c r="NNJ2179" s="218"/>
      <c r="NNK2179" s="218"/>
      <c r="NNL2179" s="218"/>
      <c r="NNM2179" s="218"/>
      <c r="NNN2179" s="218"/>
      <c r="NNO2179" s="218"/>
      <c r="NNP2179" s="218"/>
      <c r="NNQ2179" s="218"/>
      <c r="NNR2179" s="218"/>
      <c r="NNS2179" s="218"/>
      <c r="NNT2179" s="218"/>
      <c r="NNU2179" s="218"/>
      <c r="NNV2179" s="218"/>
      <c r="NNW2179" s="218"/>
      <c r="NNX2179" s="218"/>
      <c r="NNY2179" s="218"/>
      <c r="NNZ2179" s="218"/>
      <c r="NOA2179" s="218"/>
      <c r="NOB2179" s="218"/>
      <c r="NOC2179" s="218"/>
      <c r="NOD2179" s="218"/>
      <c r="NOE2179" s="218"/>
      <c r="NOF2179" s="218"/>
      <c r="NOG2179" s="218"/>
      <c r="NOH2179" s="218"/>
      <c r="NOI2179" s="218"/>
      <c r="NOJ2179" s="218"/>
      <c r="NOK2179" s="218"/>
      <c r="NOL2179" s="218"/>
      <c r="NOM2179" s="218"/>
      <c r="NON2179" s="218"/>
      <c r="NOO2179" s="218"/>
      <c r="NOP2179" s="218"/>
      <c r="NOQ2179" s="218"/>
      <c r="NOR2179" s="218"/>
      <c r="NOS2179" s="218"/>
      <c r="NOT2179" s="218"/>
      <c r="NOU2179" s="218"/>
      <c r="NOV2179" s="218"/>
      <c r="NOW2179" s="218"/>
      <c r="NOX2179" s="218"/>
      <c r="NOY2179" s="218"/>
      <c r="NOZ2179" s="218"/>
      <c r="NPA2179" s="218"/>
      <c r="NPB2179" s="218"/>
      <c r="NPC2179" s="218"/>
      <c r="NPD2179" s="218"/>
      <c r="NPE2179" s="218"/>
      <c r="NPF2179" s="218"/>
      <c r="NPG2179" s="218"/>
      <c r="NPH2179" s="218"/>
      <c r="NPI2179" s="218"/>
      <c r="NPJ2179" s="218"/>
      <c r="NPK2179" s="218"/>
      <c r="NPL2179" s="218"/>
      <c r="NPM2179" s="218"/>
      <c r="NPN2179" s="218"/>
      <c r="NPO2179" s="218"/>
      <c r="NPP2179" s="218"/>
      <c r="NPQ2179" s="218"/>
      <c r="NPR2179" s="218"/>
      <c r="NPS2179" s="218"/>
      <c r="NPT2179" s="218"/>
      <c r="NPU2179" s="218"/>
      <c r="NPV2179" s="218"/>
      <c r="NPW2179" s="218"/>
      <c r="NPX2179" s="218"/>
      <c r="NPY2179" s="218"/>
      <c r="NPZ2179" s="218"/>
      <c r="NQA2179" s="218"/>
      <c r="NQB2179" s="218"/>
      <c r="NQC2179" s="218"/>
      <c r="NQD2179" s="218"/>
      <c r="NQE2179" s="218"/>
      <c r="NQF2179" s="218"/>
      <c r="NQG2179" s="218"/>
      <c r="NQH2179" s="218"/>
      <c r="NQI2179" s="218"/>
      <c r="NQJ2179" s="218"/>
      <c r="NQK2179" s="218"/>
      <c r="NQL2179" s="218"/>
      <c r="NQM2179" s="218"/>
      <c r="NQN2179" s="218"/>
      <c r="NQO2179" s="218"/>
      <c r="NQP2179" s="218"/>
      <c r="NQQ2179" s="218"/>
      <c r="NQR2179" s="218"/>
      <c r="NQS2179" s="218"/>
      <c r="NQT2179" s="218"/>
      <c r="NQU2179" s="218"/>
      <c r="NQV2179" s="218"/>
      <c r="NQW2179" s="218"/>
      <c r="NQX2179" s="218"/>
      <c r="NQY2179" s="218"/>
      <c r="NQZ2179" s="218"/>
      <c r="NRA2179" s="218"/>
      <c r="NRB2179" s="218"/>
      <c r="NRC2179" s="218"/>
      <c r="NRD2179" s="218"/>
      <c r="NRE2179" s="218"/>
      <c r="NRF2179" s="218"/>
      <c r="NRG2179" s="218"/>
      <c r="NRH2179" s="218"/>
      <c r="NRI2179" s="218"/>
      <c r="NRJ2179" s="218"/>
      <c r="NRK2179" s="218"/>
      <c r="NRL2179" s="218"/>
      <c r="NRM2179" s="218"/>
      <c r="NRN2179" s="218"/>
      <c r="NRO2179" s="218"/>
      <c r="NRP2179" s="218"/>
      <c r="NRQ2179" s="218"/>
      <c r="NRR2179" s="218"/>
      <c r="NRS2179" s="218"/>
      <c r="NRT2179" s="218"/>
      <c r="NRU2179" s="218"/>
      <c r="NRV2179" s="218"/>
      <c r="NRW2179" s="218"/>
      <c r="NRX2179" s="218"/>
      <c r="NRY2179" s="218"/>
      <c r="NRZ2179" s="218"/>
      <c r="NSA2179" s="218"/>
      <c r="NSB2179" s="218"/>
      <c r="NSC2179" s="218"/>
      <c r="NSD2179" s="218"/>
      <c r="NSE2179" s="218"/>
      <c r="NSF2179" s="218"/>
      <c r="NSG2179" s="218"/>
      <c r="NSH2179" s="218"/>
      <c r="NSI2179" s="218"/>
      <c r="NSJ2179" s="218"/>
      <c r="NSK2179" s="218"/>
      <c r="NSL2179" s="218"/>
      <c r="NSM2179" s="218"/>
      <c r="NSN2179" s="218"/>
      <c r="NSO2179" s="218"/>
      <c r="NSP2179" s="218"/>
      <c r="NSQ2179" s="218"/>
      <c r="NSR2179" s="218"/>
      <c r="NSS2179" s="218"/>
      <c r="NST2179" s="218"/>
      <c r="NSU2179" s="218"/>
      <c r="NSV2179" s="218"/>
      <c r="NSW2179" s="218"/>
      <c r="NSX2179" s="218"/>
      <c r="NSY2179" s="218"/>
      <c r="NSZ2179" s="218"/>
      <c r="NTA2179" s="218"/>
      <c r="NTB2179" s="218"/>
      <c r="NTC2179" s="218"/>
      <c r="NTD2179" s="218"/>
      <c r="NTE2179" s="218"/>
      <c r="NTF2179" s="218"/>
      <c r="NTG2179" s="218"/>
      <c r="NTH2179" s="218"/>
      <c r="NTI2179" s="218"/>
      <c r="NTJ2179" s="218"/>
      <c r="NTK2179" s="218"/>
      <c r="NTL2179" s="218"/>
      <c r="NTM2179" s="218"/>
      <c r="NTN2179" s="218"/>
      <c r="NTO2179" s="218"/>
      <c r="NTP2179" s="218"/>
      <c r="NTQ2179" s="218"/>
      <c r="NTR2179" s="218"/>
      <c r="NTS2179" s="218"/>
      <c r="NTT2179" s="218"/>
      <c r="NTU2179" s="218"/>
      <c r="NTV2179" s="218"/>
      <c r="NTW2179" s="218"/>
      <c r="NTX2179" s="218"/>
      <c r="NTY2179" s="218"/>
      <c r="NTZ2179" s="218"/>
      <c r="NUA2179" s="218"/>
      <c r="NUB2179" s="218"/>
      <c r="NUC2179" s="218"/>
      <c r="NUD2179" s="218"/>
      <c r="NUE2179" s="218"/>
      <c r="NUF2179" s="218"/>
      <c r="NUG2179" s="218"/>
      <c r="NUH2179" s="218"/>
      <c r="NUI2179" s="218"/>
      <c r="NUJ2179" s="218"/>
      <c r="NUK2179" s="218"/>
      <c r="NUL2179" s="218"/>
      <c r="NUM2179" s="218"/>
      <c r="NUN2179" s="218"/>
      <c r="NUO2179" s="218"/>
      <c r="NUP2179" s="218"/>
      <c r="NUQ2179" s="218"/>
      <c r="NUR2179" s="218"/>
      <c r="NUS2179" s="218"/>
      <c r="NUT2179" s="218"/>
      <c r="NUU2179" s="218"/>
      <c r="NUV2179" s="218"/>
      <c r="NUW2179" s="218"/>
      <c r="NUX2179" s="218"/>
      <c r="NUY2179" s="218"/>
      <c r="NUZ2179" s="218"/>
      <c r="NVA2179" s="218"/>
      <c r="NVB2179" s="218"/>
      <c r="NVC2179" s="218"/>
      <c r="NVD2179" s="218"/>
      <c r="NVE2179" s="218"/>
      <c r="NVF2179" s="218"/>
      <c r="NVG2179" s="218"/>
      <c r="NVH2179" s="218"/>
      <c r="NVI2179" s="218"/>
      <c r="NVJ2179" s="218"/>
      <c r="NVK2179" s="218"/>
      <c r="NVL2179" s="218"/>
      <c r="NVM2179" s="218"/>
      <c r="NVN2179" s="218"/>
      <c r="NVO2179" s="218"/>
      <c r="NVP2179" s="218"/>
      <c r="NVQ2179" s="218"/>
      <c r="NVR2179" s="218"/>
      <c r="NVS2179" s="218"/>
      <c r="NVT2179" s="218"/>
      <c r="NVU2179" s="218"/>
      <c r="NVV2179" s="218"/>
      <c r="NVW2179" s="218"/>
      <c r="NVX2179" s="218"/>
      <c r="NVY2179" s="218"/>
      <c r="NVZ2179" s="218"/>
      <c r="NWA2179" s="218"/>
      <c r="NWB2179" s="218"/>
      <c r="NWC2179" s="218"/>
      <c r="NWD2179" s="218"/>
      <c r="NWE2179" s="218"/>
      <c r="NWF2179" s="218"/>
      <c r="NWG2179" s="218"/>
      <c r="NWH2179" s="218"/>
      <c r="NWI2179" s="218"/>
      <c r="NWJ2179" s="218"/>
      <c r="NWK2179" s="218"/>
      <c r="NWL2179" s="218"/>
      <c r="NWM2179" s="218"/>
      <c r="NWN2179" s="218"/>
      <c r="NWO2179" s="218"/>
      <c r="NWP2179" s="218"/>
      <c r="NWQ2179" s="218"/>
      <c r="NWR2179" s="218"/>
      <c r="NWS2179" s="218"/>
      <c r="NWT2179" s="218"/>
      <c r="NWU2179" s="218"/>
      <c r="NWV2179" s="218"/>
      <c r="NWW2179" s="218"/>
      <c r="NWX2179" s="218"/>
      <c r="NWY2179" s="218"/>
      <c r="NWZ2179" s="218"/>
      <c r="NXA2179" s="218"/>
      <c r="NXB2179" s="218"/>
      <c r="NXC2179" s="218"/>
      <c r="NXD2179" s="218"/>
      <c r="NXE2179" s="218"/>
      <c r="NXF2179" s="218"/>
      <c r="NXG2179" s="218"/>
      <c r="NXH2179" s="218"/>
      <c r="NXI2179" s="218"/>
      <c r="NXJ2179" s="218"/>
      <c r="NXK2179" s="218"/>
      <c r="NXL2179" s="218"/>
      <c r="NXM2179" s="218"/>
      <c r="NXN2179" s="218"/>
      <c r="NXO2179" s="218"/>
      <c r="NXP2179" s="218"/>
      <c r="NXQ2179" s="218"/>
      <c r="NXR2179" s="218"/>
      <c r="NXS2179" s="218"/>
      <c r="NXT2179" s="218"/>
      <c r="NXU2179" s="218"/>
      <c r="NXV2179" s="218"/>
      <c r="NXW2179" s="218"/>
      <c r="NXX2179" s="218"/>
      <c r="NXY2179" s="218"/>
      <c r="NXZ2179" s="218"/>
      <c r="NYA2179" s="218"/>
      <c r="NYB2179" s="218"/>
      <c r="NYC2179" s="218"/>
      <c r="NYD2179" s="218"/>
      <c r="NYE2179" s="218"/>
      <c r="NYF2179" s="218"/>
      <c r="NYG2179" s="218"/>
      <c r="NYH2179" s="218"/>
      <c r="NYI2179" s="218"/>
      <c r="NYJ2179" s="218"/>
      <c r="NYK2179" s="218"/>
      <c r="NYL2179" s="218"/>
      <c r="NYM2179" s="218"/>
      <c r="NYN2179" s="218"/>
      <c r="NYO2179" s="218"/>
      <c r="NYP2179" s="218"/>
      <c r="NYQ2179" s="218"/>
      <c r="NYR2179" s="218"/>
      <c r="NYS2179" s="218"/>
      <c r="NYT2179" s="218"/>
      <c r="NYU2179" s="218"/>
      <c r="NYV2179" s="218"/>
      <c r="NYW2179" s="218"/>
      <c r="NYX2179" s="218"/>
      <c r="NYY2179" s="218"/>
      <c r="NYZ2179" s="218"/>
      <c r="NZA2179" s="218"/>
      <c r="NZB2179" s="218"/>
      <c r="NZC2179" s="218"/>
      <c r="NZD2179" s="218"/>
      <c r="NZE2179" s="218"/>
      <c r="NZF2179" s="218"/>
      <c r="NZG2179" s="218"/>
      <c r="NZH2179" s="218"/>
      <c r="NZI2179" s="218"/>
      <c r="NZJ2179" s="218"/>
      <c r="NZK2179" s="218"/>
      <c r="NZL2179" s="218"/>
      <c r="NZM2179" s="218"/>
      <c r="NZN2179" s="218"/>
      <c r="NZO2179" s="218"/>
      <c r="NZP2179" s="218"/>
      <c r="NZQ2179" s="218"/>
      <c r="NZR2179" s="218"/>
      <c r="NZS2179" s="218"/>
      <c r="NZT2179" s="218"/>
      <c r="NZU2179" s="218"/>
      <c r="NZV2179" s="218"/>
      <c r="NZW2179" s="218"/>
      <c r="NZX2179" s="218"/>
      <c r="NZY2179" s="218"/>
      <c r="NZZ2179" s="218"/>
      <c r="OAA2179" s="218"/>
      <c r="OAB2179" s="218"/>
      <c r="OAC2179" s="218"/>
      <c r="OAD2179" s="218"/>
      <c r="OAE2179" s="218"/>
      <c r="OAF2179" s="218"/>
      <c r="OAG2179" s="218"/>
      <c r="OAH2179" s="218"/>
      <c r="OAI2179" s="218"/>
      <c r="OAJ2179" s="218"/>
      <c r="OAK2179" s="218"/>
      <c r="OAL2179" s="218"/>
      <c r="OAM2179" s="218"/>
      <c r="OAN2179" s="218"/>
      <c r="OAO2179" s="218"/>
      <c r="OAP2179" s="218"/>
      <c r="OAQ2179" s="218"/>
      <c r="OAR2179" s="218"/>
      <c r="OAS2179" s="218"/>
      <c r="OAT2179" s="218"/>
      <c r="OAU2179" s="218"/>
      <c r="OAV2179" s="218"/>
      <c r="OAW2179" s="218"/>
      <c r="OAX2179" s="218"/>
      <c r="OAY2179" s="218"/>
      <c r="OAZ2179" s="218"/>
      <c r="OBA2179" s="218"/>
      <c r="OBB2179" s="218"/>
      <c r="OBC2179" s="218"/>
      <c r="OBD2179" s="218"/>
      <c r="OBE2179" s="218"/>
      <c r="OBF2179" s="218"/>
      <c r="OBG2179" s="218"/>
      <c r="OBH2179" s="218"/>
      <c r="OBI2179" s="218"/>
      <c r="OBJ2179" s="218"/>
      <c r="OBK2179" s="218"/>
      <c r="OBL2179" s="218"/>
      <c r="OBM2179" s="218"/>
      <c r="OBN2179" s="218"/>
      <c r="OBO2179" s="218"/>
      <c r="OBP2179" s="218"/>
      <c r="OBQ2179" s="218"/>
      <c r="OBR2179" s="218"/>
      <c r="OBS2179" s="218"/>
      <c r="OBT2179" s="218"/>
      <c r="OBU2179" s="218"/>
      <c r="OBV2179" s="218"/>
      <c r="OBW2179" s="218"/>
      <c r="OBX2179" s="218"/>
      <c r="OBY2179" s="218"/>
      <c r="OBZ2179" s="218"/>
      <c r="OCA2179" s="218"/>
      <c r="OCB2179" s="218"/>
      <c r="OCC2179" s="218"/>
      <c r="OCD2179" s="218"/>
      <c r="OCE2179" s="218"/>
      <c r="OCF2179" s="218"/>
      <c r="OCG2179" s="218"/>
      <c r="OCH2179" s="218"/>
      <c r="OCI2179" s="218"/>
      <c r="OCJ2179" s="218"/>
      <c r="OCK2179" s="218"/>
      <c r="OCL2179" s="218"/>
      <c r="OCM2179" s="218"/>
      <c r="OCN2179" s="218"/>
      <c r="OCO2179" s="218"/>
      <c r="OCP2179" s="218"/>
      <c r="OCQ2179" s="218"/>
      <c r="OCR2179" s="218"/>
      <c r="OCS2179" s="218"/>
      <c r="OCT2179" s="218"/>
      <c r="OCU2179" s="218"/>
      <c r="OCV2179" s="218"/>
      <c r="OCW2179" s="218"/>
      <c r="OCX2179" s="218"/>
      <c r="OCY2179" s="218"/>
      <c r="OCZ2179" s="218"/>
      <c r="ODA2179" s="218"/>
      <c r="ODB2179" s="218"/>
      <c r="ODC2179" s="218"/>
      <c r="ODD2179" s="218"/>
      <c r="ODE2179" s="218"/>
      <c r="ODF2179" s="218"/>
      <c r="ODG2179" s="218"/>
      <c r="ODH2179" s="218"/>
      <c r="ODI2179" s="218"/>
      <c r="ODJ2179" s="218"/>
      <c r="ODK2179" s="218"/>
      <c r="ODL2179" s="218"/>
      <c r="ODM2179" s="218"/>
      <c r="ODN2179" s="218"/>
      <c r="ODO2179" s="218"/>
      <c r="ODP2179" s="218"/>
      <c r="ODQ2179" s="218"/>
      <c r="ODR2179" s="218"/>
      <c r="ODS2179" s="218"/>
      <c r="ODT2179" s="218"/>
      <c r="ODU2179" s="218"/>
      <c r="ODV2179" s="218"/>
      <c r="ODW2179" s="218"/>
      <c r="ODX2179" s="218"/>
      <c r="ODY2179" s="218"/>
      <c r="ODZ2179" s="218"/>
      <c r="OEA2179" s="218"/>
      <c r="OEB2179" s="218"/>
      <c r="OEC2179" s="218"/>
      <c r="OED2179" s="218"/>
      <c r="OEE2179" s="218"/>
      <c r="OEF2179" s="218"/>
      <c r="OEG2179" s="218"/>
      <c r="OEH2179" s="218"/>
      <c r="OEI2179" s="218"/>
      <c r="OEJ2179" s="218"/>
      <c r="OEK2179" s="218"/>
      <c r="OEL2179" s="218"/>
      <c r="OEM2179" s="218"/>
      <c r="OEN2179" s="218"/>
      <c r="OEO2179" s="218"/>
      <c r="OEP2179" s="218"/>
      <c r="OEQ2179" s="218"/>
      <c r="OER2179" s="218"/>
      <c r="OES2179" s="218"/>
      <c r="OET2179" s="218"/>
      <c r="OEU2179" s="218"/>
      <c r="OEV2179" s="218"/>
      <c r="OEW2179" s="218"/>
      <c r="OEX2179" s="218"/>
      <c r="OEY2179" s="218"/>
      <c r="OEZ2179" s="218"/>
      <c r="OFA2179" s="218"/>
      <c r="OFB2179" s="218"/>
      <c r="OFC2179" s="218"/>
      <c r="OFD2179" s="218"/>
      <c r="OFE2179" s="218"/>
      <c r="OFF2179" s="218"/>
      <c r="OFG2179" s="218"/>
      <c r="OFH2179" s="218"/>
      <c r="OFI2179" s="218"/>
      <c r="OFJ2179" s="218"/>
      <c r="OFK2179" s="218"/>
      <c r="OFL2179" s="218"/>
      <c r="OFM2179" s="218"/>
      <c r="OFN2179" s="218"/>
      <c r="OFO2179" s="218"/>
      <c r="OFP2179" s="218"/>
      <c r="OFQ2179" s="218"/>
      <c r="OFR2179" s="218"/>
      <c r="OFS2179" s="218"/>
      <c r="OFT2179" s="218"/>
      <c r="OFU2179" s="218"/>
      <c r="OFV2179" s="218"/>
      <c r="OFW2179" s="218"/>
      <c r="OFX2179" s="218"/>
      <c r="OFY2179" s="218"/>
      <c r="OFZ2179" s="218"/>
      <c r="OGA2179" s="218"/>
      <c r="OGB2179" s="218"/>
      <c r="OGC2179" s="218"/>
      <c r="OGD2179" s="218"/>
      <c r="OGE2179" s="218"/>
      <c r="OGF2179" s="218"/>
      <c r="OGG2179" s="218"/>
      <c r="OGH2179" s="218"/>
      <c r="OGI2179" s="218"/>
      <c r="OGJ2179" s="218"/>
      <c r="OGK2179" s="218"/>
      <c r="OGL2179" s="218"/>
      <c r="OGM2179" s="218"/>
      <c r="OGN2179" s="218"/>
      <c r="OGO2179" s="218"/>
      <c r="OGP2179" s="218"/>
      <c r="OGQ2179" s="218"/>
      <c r="OGR2179" s="218"/>
      <c r="OGS2179" s="218"/>
      <c r="OGT2179" s="218"/>
      <c r="OGU2179" s="218"/>
      <c r="OGV2179" s="218"/>
      <c r="OGW2179" s="218"/>
      <c r="OGX2179" s="218"/>
      <c r="OGY2179" s="218"/>
      <c r="OGZ2179" s="218"/>
      <c r="OHA2179" s="218"/>
      <c r="OHB2179" s="218"/>
      <c r="OHC2179" s="218"/>
      <c r="OHD2179" s="218"/>
      <c r="OHE2179" s="218"/>
      <c r="OHF2179" s="218"/>
      <c r="OHG2179" s="218"/>
      <c r="OHH2179" s="218"/>
      <c r="OHI2179" s="218"/>
      <c r="OHJ2179" s="218"/>
      <c r="OHK2179" s="218"/>
      <c r="OHL2179" s="218"/>
      <c r="OHM2179" s="218"/>
      <c r="OHN2179" s="218"/>
      <c r="OHO2179" s="218"/>
      <c r="OHP2179" s="218"/>
      <c r="OHQ2179" s="218"/>
      <c r="OHR2179" s="218"/>
      <c r="OHS2179" s="218"/>
      <c r="OHT2179" s="218"/>
      <c r="OHU2179" s="218"/>
      <c r="OHV2179" s="218"/>
      <c r="OHW2179" s="218"/>
      <c r="OHX2179" s="218"/>
      <c r="OHY2179" s="218"/>
      <c r="OHZ2179" s="218"/>
      <c r="OIA2179" s="218"/>
      <c r="OIB2179" s="218"/>
      <c r="OIC2179" s="218"/>
      <c r="OID2179" s="218"/>
      <c r="OIE2179" s="218"/>
      <c r="OIF2179" s="218"/>
      <c r="OIG2179" s="218"/>
      <c r="OIH2179" s="218"/>
      <c r="OII2179" s="218"/>
      <c r="OIJ2179" s="218"/>
      <c r="OIK2179" s="218"/>
      <c r="OIL2179" s="218"/>
      <c r="OIM2179" s="218"/>
      <c r="OIN2179" s="218"/>
      <c r="OIO2179" s="218"/>
      <c r="OIP2179" s="218"/>
      <c r="OIQ2179" s="218"/>
      <c r="OIR2179" s="218"/>
      <c r="OIS2179" s="218"/>
      <c r="OIT2179" s="218"/>
      <c r="OIU2179" s="218"/>
      <c r="OIV2179" s="218"/>
      <c r="OIW2179" s="218"/>
      <c r="OIX2179" s="218"/>
      <c r="OIY2179" s="218"/>
      <c r="OIZ2179" s="218"/>
      <c r="OJA2179" s="218"/>
      <c r="OJB2179" s="218"/>
      <c r="OJC2179" s="218"/>
      <c r="OJD2179" s="218"/>
      <c r="OJE2179" s="218"/>
      <c r="OJF2179" s="218"/>
      <c r="OJG2179" s="218"/>
      <c r="OJH2179" s="218"/>
      <c r="OJI2179" s="218"/>
      <c r="OJJ2179" s="218"/>
      <c r="OJK2179" s="218"/>
      <c r="OJL2179" s="218"/>
      <c r="OJM2179" s="218"/>
      <c r="OJN2179" s="218"/>
      <c r="OJO2179" s="218"/>
      <c r="OJP2179" s="218"/>
      <c r="OJQ2179" s="218"/>
      <c r="OJR2179" s="218"/>
      <c r="OJS2179" s="218"/>
      <c r="OJT2179" s="218"/>
      <c r="OJU2179" s="218"/>
      <c r="OJV2179" s="218"/>
      <c r="OJW2179" s="218"/>
      <c r="OJX2179" s="218"/>
      <c r="OJY2179" s="218"/>
      <c r="OJZ2179" s="218"/>
      <c r="OKA2179" s="218"/>
      <c r="OKB2179" s="218"/>
      <c r="OKC2179" s="218"/>
      <c r="OKD2179" s="218"/>
      <c r="OKE2179" s="218"/>
      <c r="OKF2179" s="218"/>
      <c r="OKG2179" s="218"/>
      <c r="OKH2179" s="218"/>
      <c r="OKI2179" s="218"/>
      <c r="OKJ2179" s="218"/>
      <c r="OKK2179" s="218"/>
      <c r="OKL2179" s="218"/>
      <c r="OKM2179" s="218"/>
      <c r="OKN2179" s="218"/>
      <c r="OKO2179" s="218"/>
      <c r="OKP2179" s="218"/>
      <c r="OKQ2179" s="218"/>
      <c r="OKR2179" s="218"/>
      <c r="OKS2179" s="218"/>
      <c r="OKT2179" s="218"/>
      <c r="OKU2179" s="218"/>
      <c r="OKV2179" s="218"/>
      <c r="OKW2179" s="218"/>
      <c r="OKX2179" s="218"/>
      <c r="OKY2179" s="218"/>
      <c r="OKZ2179" s="218"/>
      <c r="OLA2179" s="218"/>
      <c r="OLB2179" s="218"/>
      <c r="OLC2179" s="218"/>
      <c r="OLD2179" s="218"/>
      <c r="OLE2179" s="218"/>
      <c r="OLF2179" s="218"/>
      <c r="OLG2179" s="218"/>
      <c r="OLH2179" s="218"/>
      <c r="OLI2179" s="218"/>
      <c r="OLJ2179" s="218"/>
      <c r="OLK2179" s="218"/>
      <c r="OLL2179" s="218"/>
      <c r="OLM2179" s="218"/>
      <c r="OLN2179" s="218"/>
      <c r="OLO2179" s="218"/>
      <c r="OLP2179" s="218"/>
      <c r="OLQ2179" s="218"/>
      <c r="OLR2179" s="218"/>
      <c r="OLS2179" s="218"/>
      <c r="OLT2179" s="218"/>
      <c r="OLU2179" s="218"/>
      <c r="OLV2179" s="218"/>
      <c r="OLW2179" s="218"/>
      <c r="OLX2179" s="218"/>
      <c r="OLY2179" s="218"/>
      <c r="OLZ2179" s="218"/>
      <c r="OMA2179" s="218"/>
      <c r="OMB2179" s="218"/>
      <c r="OMC2179" s="218"/>
      <c r="OMD2179" s="218"/>
      <c r="OME2179" s="218"/>
      <c r="OMF2179" s="218"/>
      <c r="OMG2179" s="218"/>
      <c r="OMH2179" s="218"/>
      <c r="OMI2179" s="218"/>
      <c r="OMJ2179" s="218"/>
      <c r="OMK2179" s="218"/>
      <c r="OML2179" s="218"/>
      <c r="OMM2179" s="218"/>
      <c r="OMN2179" s="218"/>
      <c r="OMO2179" s="218"/>
      <c r="OMP2179" s="218"/>
      <c r="OMQ2179" s="218"/>
      <c r="OMR2179" s="218"/>
      <c r="OMS2179" s="218"/>
      <c r="OMT2179" s="218"/>
      <c r="OMU2179" s="218"/>
      <c r="OMV2179" s="218"/>
      <c r="OMW2179" s="218"/>
      <c r="OMX2179" s="218"/>
      <c r="OMY2179" s="218"/>
      <c r="OMZ2179" s="218"/>
      <c r="ONA2179" s="218"/>
      <c r="ONB2179" s="218"/>
      <c r="ONC2179" s="218"/>
      <c r="OND2179" s="218"/>
      <c r="ONE2179" s="218"/>
      <c r="ONF2179" s="218"/>
      <c r="ONG2179" s="218"/>
      <c r="ONH2179" s="218"/>
      <c r="ONI2179" s="218"/>
      <c r="ONJ2179" s="218"/>
      <c r="ONK2179" s="218"/>
      <c r="ONL2179" s="218"/>
      <c r="ONM2179" s="218"/>
      <c r="ONN2179" s="218"/>
      <c r="ONO2179" s="218"/>
      <c r="ONP2179" s="218"/>
      <c r="ONQ2179" s="218"/>
      <c r="ONR2179" s="218"/>
      <c r="ONS2179" s="218"/>
      <c r="ONT2179" s="218"/>
      <c r="ONU2179" s="218"/>
      <c r="ONV2179" s="218"/>
      <c r="ONW2179" s="218"/>
      <c r="ONX2179" s="218"/>
      <c r="ONY2179" s="218"/>
      <c r="ONZ2179" s="218"/>
      <c r="OOA2179" s="218"/>
      <c r="OOB2179" s="218"/>
      <c r="OOC2179" s="218"/>
      <c r="OOD2179" s="218"/>
      <c r="OOE2179" s="218"/>
      <c r="OOF2179" s="218"/>
      <c r="OOG2179" s="218"/>
      <c r="OOH2179" s="218"/>
      <c r="OOI2179" s="218"/>
      <c r="OOJ2179" s="218"/>
      <c r="OOK2179" s="218"/>
      <c r="OOL2179" s="218"/>
      <c r="OOM2179" s="218"/>
      <c r="OON2179" s="218"/>
      <c r="OOO2179" s="218"/>
      <c r="OOP2179" s="218"/>
      <c r="OOQ2179" s="218"/>
      <c r="OOR2179" s="218"/>
      <c r="OOS2179" s="218"/>
      <c r="OOT2179" s="218"/>
      <c r="OOU2179" s="218"/>
      <c r="OOV2179" s="218"/>
      <c r="OOW2179" s="218"/>
      <c r="OOX2179" s="218"/>
      <c r="OOY2179" s="218"/>
      <c r="OOZ2179" s="218"/>
      <c r="OPA2179" s="218"/>
      <c r="OPB2179" s="218"/>
      <c r="OPC2179" s="218"/>
      <c r="OPD2179" s="218"/>
      <c r="OPE2179" s="218"/>
      <c r="OPF2179" s="218"/>
      <c r="OPG2179" s="218"/>
      <c r="OPH2179" s="218"/>
      <c r="OPI2179" s="218"/>
      <c r="OPJ2179" s="218"/>
      <c r="OPK2179" s="218"/>
      <c r="OPL2179" s="218"/>
      <c r="OPM2179" s="218"/>
      <c r="OPN2179" s="218"/>
      <c r="OPO2179" s="218"/>
      <c r="OPP2179" s="218"/>
      <c r="OPQ2179" s="218"/>
      <c r="OPR2179" s="218"/>
      <c r="OPS2179" s="218"/>
      <c r="OPT2179" s="218"/>
      <c r="OPU2179" s="218"/>
      <c r="OPV2179" s="218"/>
      <c r="OPW2179" s="218"/>
      <c r="OPX2179" s="218"/>
      <c r="OPY2179" s="218"/>
      <c r="OPZ2179" s="218"/>
      <c r="OQA2179" s="218"/>
      <c r="OQB2179" s="218"/>
      <c r="OQC2179" s="218"/>
      <c r="OQD2179" s="218"/>
      <c r="OQE2179" s="218"/>
      <c r="OQF2179" s="218"/>
      <c r="OQG2179" s="218"/>
      <c r="OQH2179" s="218"/>
      <c r="OQI2179" s="218"/>
      <c r="OQJ2179" s="218"/>
      <c r="OQK2179" s="218"/>
      <c r="OQL2179" s="218"/>
      <c r="OQM2179" s="218"/>
      <c r="OQN2179" s="218"/>
      <c r="OQO2179" s="218"/>
      <c r="OQP2179" s="218"/>
      <c r="OQQ2179" s="218"/>
      <c r="OQR2179" s="218"/>
      <c r="OQS2179" s="218"/>
      <c r="OQT2179" s="218"/>
      <c r="OQU2179" s="218"/>
      <c r="OQV2179" s="218"/>
      <c r="OQW2179" s="218"/>
      <c r="OQX2179" s="218"/>
      <c r="OQY2179" s="218"/>
      <c r="OQZ2179" s="218"/>
      <c r="ORA2179" s="218"/>
      <c r="ORB2179" s="218"/>
      <c r="ORC2179" s="218"/>
      <c r="ORD2179" s="218"/>
      <c r="ORE2179" s="218"/>
      <c r="ORF2179" s="218"/>
      <c r="ORG2179" s="218"/>
      <c r="ORH2179" s="218"/>
      <c r="ORI2179" s="218"/>
      <c r="ORJ2179" s="218"/>
      <c r="ORK2179" s="218"/>
      <c r="ORL2179" s="218"/>
      <c r="ORM2179" s="218"/>
      <c r="ORN2179" s="218"/>
      <c r="ORO2179" s="218"/>
      <c r="ORP2179" s="218"/>
      <c r="ORQ2179" s="218"/>
      <c r="ORR2179" s="218"/>
      <c r="ORS2179" s="218"/>
      <c r="ORT2179" s="218"/>
      <c r="ORU2179" s="218"/>
      <c r="ORV2179" s="218"/>
      <c r="ORW2179" s="218"/>
      <c r="ORX2179" s="218"/>
      <c r="ORY2179" s="218"/>
      <c r="ORZ2179" s="218"/>
      <c r="OSA2179" s="218"/>
      <c r="OSB2179" s="218"/>
      <c r="OSC2179" s="218"/>
      <c r="OSD2179" s="218"/>
      <c r="OSE2179" s="218"/>
      <c r="OSF2179" s="218"/>
      <c r="OSG2179" s="218"/>
      <c r="OSH2179" s="218"/>
      <c r="OSI2179" s="218"/>
      <c r="OSJ2179" s="218"/>
      <c r="OSK2179" s="218"/>
      <c r="OSL2179" s="218"/>
      <c r="OSM2179" s="218"/>
      <c r="OSN2179" s="218"/>
      <c r="OSO2179" s="218"/>
      <c r="OSP2179" s="218"/>
      <c r="OSQ2179" s="218"/>
      <c r="OSR2179" s="218"/>
      <c r="OSS2179" s="218"/>
      <c r="OST2179" s="218"/>
      <c r="OSU2179" s="218"/>
      <c r="OSV2179" s="218"/>
      <c r="OSW2179" s="218"/>
      <c r="OSX2179" s="218"/>
      <c r="OSY2179" s="218"/>
      <c r="OSZ2179" s="218"/>
      <c r="OTA2179" s="218"/>
      <c r="OTB2179" s="218"/>
      <c r="OTC2179" s="218"/>
      <c r="OTD2179" s="218"/>
      <c r="OTE2179" s="218"/>
      <c r="OTF2179" s="218"/>
      <c r="OTG2179" s="218"/>
      <c r="OTH2179" s="218"/>
      <c r="OTI2179" s="218"/>
      <c r="OTJ2179" s="218"/>
      <c r="OTK2179" s="218"/>
      <c r="OTL2179" s="218"/>
      <c r="OTM2179" s="218"/>
      <c r="OTN2179" s="218"/>
      <c r="OTO2179" s="218"/>
      <c r="OTP2179" s="218"/>
      <c r="OTQ2179" s="218"/>
      <c r="OTR2179" s="218"/>
      <c r="OTS2179" s="218"/>
      <c r="OTT2179" s="218"/>
      <c r="OTU2179" s="218"/>
      <c r="OTV2179" s="218"/>
      <c r="OTW2179" s="218"/>
      <c r="OTX2179" s="218"/>
      <c r="OTY2179" s="218"/>
      <c r="OTZ2179" s="218"/>
      <c r="OUA2179" s="218"/>
      <c r="OUB2179" s="218"/>
      <c r="OUC2179" s="218"/>
      <c r="OUD2179" s="218"/>
      <c r="OUE2179" s="218"/>
      <c r="OUF2179" s="218"/>
      <c r="OUG2179" s="218"/>
      <c r="OUH2179" s="218"/>
      <c r="OUI2179" s="218"/>
      <c r="OUJ2179" s="218"/>
      <c r="OUK2179" s="218"/>
      <c r="OUL2179" s="218"/>
      <c r="OUM2179" s="218"/>
      <c r="OUN2179" s="218"/>
      <c r="OUO2179" s="218"/>
      <c r="OUP2179" s="218"/>
      <c r="OUQ2179" s="218"/>
      <c r="OUR2179" s="218"/>
      <c r="OUS2179" s="218"/>
      <c r="OUT2179" s="218"/>
      <c r="OUU2179" s="218"/>
      <c r="OUV2179" s="218"/>
      <c r="OUW2179" s="218"/>
      <c r="OUX2179" s="218"/>
      <c r="OUY2179" s="218"/>
      <c r="OUZ2179" s="218"/>
      <c r="OVA2179" s="218"/>
      <c r="OVB2179" s="218"/>
      <c r="OVC2179" s="218"/>
      <c r="OVD2179" s="218"/>
      <c r="OVE2179" s="218"/>
      <c r="OVF2179" s="218"/>
      <c r="OVG2179" s="218"/>
      <c r="OVH2179" s="218"/>
      <c r="OVI2179" s="218"/>
      <c r="OVJ2179" s="218"/>
      <c r="OVK2179" s="218"/>
      <c r="OVL2179" s="218"/>
      <c r="OVM2179" s="218"/>
      <c r="OVN2179" s="218"/>
      <c r="OVO2179" s="218"/>
      <c r="OVP2179" s="218"/>
      <c r="OVQ2179" s="218"/>
      <c r="OVR2179" s="218"/>
      <c r="OVS2179" s="218"/>
      <c r="OVT2179" s="218"/>
      <c r="OVU2179" s="218"/>
      <c r="OVV2179" s="218"/>
      <c r="OVW2179" s="218"/>
      <c r="OVX2179" s="218"/>
      <c r="OVY2179" s="218"/>
      <c r="OVZ2179" s="218"/>
      <c r="OWA2179" s="218"/>
      <c r="OWB2179" s="218"/>
      <c r="OWC2179" s="218"/>
      <c r="OWD2179" s="218"/>
      <c r="OWE2179" s="218"/>
      <c r="OWF2179" s="218"/>
      <c r="OWG2179" s="218"/>
      <c r="OWH2179" s="218"/>
      <c r="OWI2179" s="218"/>
      <c r="OWJ2179" s="218"/>
      <c r="OWK2179" s="218"/>
      <c r="OWL2179" s="218"/>
      <c r="OWM2179" s="218"/>
      <c r="OWN2179" s="218"/>
      <c r="OWO2179" s="218"/>
      <c r="OWP2179" s="218"/>
      <c r="OWQ2179" s="218"/>
      <c r="OWR2179" s="218"/>
      <c r="OWS2179" s="218"/>
      <c r="OWT2179" s="218"/>
      <c r="OWU2179" s="218"/>
      <c r="OWV2179" s="218"/>
      <c r="OWW2179" s="218"/>
      <c r="OWX2179" s="218"/>
      <c r="OWY2179" s="218"/>
      <c r="OWZ2179" s="218"/>
      <c r="OXA2179" s="218"/>
      <c r="OXB2179" s="218"/>
      <c r="OXC2179" s="218"/>
      <c r="OXD2179" s="218"/>
      <c r="OXE2179" s="218"/>
      <c r="OXF2179" s="218"/>
      <c r="OXG2179" s="218"/>
      <c r="OXH2179" s="218"/>
      <c r="OXI2179" s="218"/>
      <c r="OXJ2179" s="218"/>
      <c r="OXK2179" s="218"/>
      <c r="OXL2179" s="218"/>
      <c r="OXM2179" s="218"/>
      <c r="OXN2179" s="218"/>
      <c r="OXO2179" s="218"/>
      <c r="OXP2179" s="218"/>
      <c r="OXQ2179" s="218"/>
      <c r="OXR2179" s="218"/>
      <c r="OXS2179" s="218"/>
      <c r="OXT2179" s="218"/>
      <c r="OXU2179" s="218"/>
      <c r="OXV2179" s="218"/>
      <c r="OXW2179" s="218"/>
      <c r="OXX2179" s="218"/>
      <c r="OXY2179" s="218"/>
      <c r="OXZ2179" s="218"/>
      <c r="OYA2179" s="218"/>
      <c r="OYB2179" s="218"/>
      <c r="OYC2179" s="218"/>
      <c r="OYD2179" s="218"/>
      <c r="OYE2179" s="218"/>
      <c r="OYF2179" s="218"/>
      <c r="OYG2179" s="218"/>
      <c r="OYH2179" s="218"/>
      <c r="OYI2179" s="218"/>
      <c r="OYJ2179" s="218"/>
      <c r="OYK2179" s="218"/>
      <c r="OYL2179" s="218"/>
      <c r="OYM2179" s="218"/>
      <c r="OYN2179" s="218"/>
      <c r="OYO2179" s="218"/>
      <c r="OYP2179" s="218"/>
      <c r="OYQ2179" s="218"/>
      <c r="OYR2179" s="218"/>
      <c r="OYS2179" s="218"/>
      <c r="OYT2179" s="218"/>
      <c r="OYU2179" s="218"/>
      <c r="OYV2179" s="218"/>
      <c r="OYW2179" s="218"/>
      <c r="OYX2179" s="218"/>
      <c r="OYY2179" s="218"/>
      <c r="OYZ2179" s="218"/>
      <c r="OZA2179" s="218"/>
      <c r="OZB2179" s="218"/>
      <c r="OZC2179" s="218"/>
      <c r="OZD2179" s="218"/>
      <c r="OZE2179" s="218"/>
      <c r="OZF2179" s="218"/>
      <c r="OZG2179" s="218"/>
      <c r="OZH2179" s="218"/>
      <c r="OZI2179" s="218"/>
      <c r="OZJ2179" s="218"/>
      <c r="OZK2179" s="218"/>
      <c r="OZL2179" s="218"/>
      <c r="OZM2179" s="218"/>
      <c r="OZN2179" s="218"/>
      <c r="OZO2179" s="218"/>
      <c r="OZP2179" s="218"/>
      <c r="OZQ2179" s="218"/>
      <c r="OZR2179" s="218"/>
      <c r="OZS2179" s="218"/>
      <c r="OZT2179" s="218"/>
      <c r="OZU2179" s="218"/>
      <c r="OZV2179" s="218"/>
      <c r="OZW2179" s="218"/>
      <c r="OZX2179" s="218"/>
      <c r="OZY2179" s="218"/>
      <c r="OZZ2179" s="218"/>
      <c r="PAA2179" s="218"/>
      <c r="PAB2179" s="218"/>
      <c r="PAC2179" s="218"/>
      <c r="PAD2179" s="218"/>
      <c r="PAE2179" s="218"/>
      <c r="PAF2179" s="218"/>
      <c r="PAG2179" s="218"/>
      <c r="PAH2179" s="218"/>
      <c r="PAI2179" s="218"/>
      <c r="PAJ2179" s="218"/>
      <c r="PAK2179" s="218"/>
      <c r="PAL2179" s="218"/>
      <c r="PAM2179" s="218"/>
      <c r="PAN2179" s="218"/>
      <c r="PAO2179" s="218"/>
      <c r="PAP2179" s="218"/>
      <c r="PAQ2179" s="218"/>
      <c r="PAR2179" s="218"/>
      <c r="PAS2179" s="218"/>
      <c r="PAT2179" s="218"/>
      <c r="PAU2179" s="218"/>
      <c r="PAV2179" s="218"/>
      <c r="PAW2179" s="218"/>
      <c r="PAX2179" s="218"/>
      <c r="PAY2179" s="218"/>
      <c r="PAZ2179" s="218"/>
      <c r="PBA2179" s="218"/>
      <c r="PBB2179" s="218"/>
      <c r="PBC2179" s="218"/>
      <c r="PBD2179" s="218"/>
      <c r="PBE2179" s="218"/>
      <c r="PBF2179" s="218"/>
      <c r="PBG2179" s="218"/>
      <c r="PBH2179" s="218"/>
      <c r="PBI2179" s="218"/>
      <c r="PBJ2179" s="218"/>
      <c r="PBK2179" s="218"/>
      <c r="PBL2179" s="218"/>
      <c r="PBM2179" s="218"/>
      <c r="PBN2179" s="218"/>
      <c r="PBO2179" s="218"/>
      <c r="PBP2179" s="218"/>
      <c r="PBQ2179" s="218"/>
      <c r="PBR2179" s="218"/>
      <c r="PBS2179" s="218"/>
      <c r="PBT2179" s="218"/>
      <c r="PBU2179" s="218"/>
      <c r="PBV2179" s="218"/>
      <c r="PBW2179" s="218"/>
      <c r="PBX2179" s="218"/>
      <c r="PBY2179" s="218"/>
      <c r="PBZ2179" s="218"/>
      <c r="PCA2179" s="218"/>
      <c r="PCB2179" s="218"/>
      <c r="PCC2179" s="218"/>
      <c r="PCD2179" s="218"/>
      <c r="PCE2179" s="218"/>
      <c r="PCF2179" s="218"/>
      <c r="PCG2179" s="218"/>
      <c r="PCH2179" s="218"/>
      <c r="PCI2179" s="218"/>
      <c r="PCJ2179" s="218"/>
      <c r="PCK2179" s="218"/>
      <c r="PCL2179" s="218"/>
      <c r="PCM2179" s="218"/>
      <c r="PCN2179" s="218"/>
      <c r="PCO2179" s="218"/>
      <c r="PCP2179" s="218"/>
      <c r="PCQ2179" s="218"/>
      <c r="PCR2179" s="218"/>
      <c r="PCS2179" s="218"/>
      <c r="PCT2179" s="218"/>
      <c r="PCU2179" s="218"/>
      <c r="PCV2179" s="218"/>
      <c r="PCW2179" s="218"/>
      <c r="PCX2179" s="218"/>
      <c r="PCY2179" s="218"/>
      <c r="PCZ2179" s="218"/>
      <c r="PDA2179" s="218"/>
      <c r="PDB2179" s="218"/>
      <c r="PDC2179" s="218"/>
      <c r="PDD2179" s="218"/>
      <c r="PDE2179" s="218"/>
      <c r="PDF2179" s="218"/>
      <c r="PDG2179" s="218"/>
      <c r="PDH2179" s="218"/>
      <c r="PDI2179" s="218"/>
      <c r="PDJ2179" s="218"/>
      <c r="PDK2179" s="218"/>
      <c r="PDL2179" s="218"/>
      <c r="PDM2179" s="218"/>
      <c r="PDN2179" s="218"/>
      <c r="PDO2179" s="218"/>
      <c r="PDP2179" s="218"/>
      <c r="PDQ2179" s="218"/>
      <c r="PDR2179" s="218"/>
      <c r="PDS2179" s="218"/>
      <c r="PDT2179" s="218"/>
      <c r="PDU2179" s="218"/>
      <c r="PDV2179" s="218"/>
      <c r="PDW2179" s="218"/>
      <c r="PDX2179" s="218"/>
      <c r="PDY2179" s="218"/>
      <c r="PDZ2179" s="218"/>
      <c r="PEA2179" s="218"/>
      <c r="PEB2179" s="218"/>
      <c r="PEC2179" s="218"/>
      <c r="PED2179" s="218"/>
      <c r="PEE2179" s="218"/>
      <c r="PEF2179" s="218"/>
      <c r="PEG2179" s="218"/>
      <c r="PEH2179" s="218"/>
      <c r="PEI2179" s="218"/>
      <c r="PEJ2179" s="218"/>
      <c r="PEK2179" s="218"/>
      <c r="PEL2179" s="218"/>
      <c r="PEM2179" s="218"/>
      <c r="PEN2179" s="218"/>
      <c r="PEO2179" s="218"/>
      <c r="PEP2179" s="218"/>
      <c r="PEQ2179" s="218"/>
      <c r="PER2179" s="218"/>
      <c r="PES2179" s="218"/>
      <c r="PET2179" s="218"/>
      <c r="PEU2179" s="218"/>
      <c r="PEV2179" s="218"/>
      <c r="PEW2179" s="218"/>
      <c r="PEX2179" s="218"/>
      <c r="PEY2179" s="218"/>
      <c r="PEZ2179" s="218"/>
      <c r="PFA2179" s="218"/>
      <c r="PFB2179" s="218"/>
      <c r="PFC2179" s="218"/>
      <c r="PFD2179" s="218"/>
      <c r="PFE2179" s="218"/>
      <c r="PFF2179" s="218"/>
      <c r="PFG2179" s="218"/>
      <c r="PFH2179" s="218"/>
      <c r="PFI2179" s="218"/>
      <c r="PFJ2179" s="218"/>
      <c r="PFK2179" s="218"/>
      <c r="PFL2179" s="218"/>
      <c r="PFM2179" s="218"/>
      <c r="PFN2179" s="218"/>
      <c r="PFO2179" s="218"/>
      <c r="PFP2179" s="218"/>
      <c r="PFQ2179" s="218"/>
      <c r="PFR2179" s="218"/>
      <c r="PFS2179" s="218"/>
      <c r="PFT2179" s="218"/>
      <c r="PFU2179" s="218"/>
      <c r="PFV2179" s="218"/>
      <c r="PFW2179" s="218"/>
      <c r="PFX2179" s="218"/>
      <c r="PFY2179" s="218"/>
      <c r="PFZ2179" s="218"/>
      <c r="PGA2179" s="218"/>
      <c r="PGB2179" s="218"/>
      <c r="PGC2179" s="218"/>
      <c r="PGD2179" s="218"/>
      <c r="PGE2179" s="218"/>
      <c r="PGF2179" s="218"/>
      <c r="PGG2179" s="218"/>
      <c r="PGH2179" s="218"/>
      <c r="PGI2179" s="218"/>
      <c r="PGJ2179" s="218"/>
      <c r="PGK2179" s="218"/>
      <c r="PGL2179" s="218"/>
      <c r="PGM2179" s="218"/>
      <c r="PGN2179" s="218"/>
      <c r="PGO2179" s="218"/>
      <c r="PGP2179" s="218"/>
      <c r="PGQ2179" s="218"/>
      <c r="PGR2179" s="218"/>
      <c r="PGS2179" s="218"/>
      <c r="PGT2179" s="218"/>
      <c r="PGU2179" s="218"/>
      <c r="PGV2179" s="218"/>
      <c r="PGW2179" s="218"/>
      <c r="PGX2179" s="218"/>
      <c r="PGY2179" s="218"/>
      <c r="PGZ2179" s="218"/>
      <c r="PHA2179" s="218"/>
      <c r="PHB2179" s="218"/>
      <c r="PHC2179" s="218"/>
      <c r="PHD2179" s="218"/>
      <c r="PHE2179" s="218"/>
      <c r="PHF2179" s="218"/>
      <c r="PHG2179" s="218"/>
      <c r="PHH2179" s="218"/>
      <c r="PHI2179" s="218"/>
      <c r="PHJ2179" s="218"/>
      <c r="PHK2179" s="218"/>
      <c r="PHL2179" s="218"/>
      <c r="PHM2179" s="218"/>
      <c r="PHN2179" s="218"/>
      <c r="PHO2179" s="218"/>
      <c r="PHP2179" s="218"/>
      <c r="PHQ2179" s="218"/>
      <c r="PHR2179" s="218"/>
      <c r="PHS2179" s="218"/>
      <c r="PHT2179" s="218"/>
      <c r="PHU2179" s="218"/>
      <c r="PHV2179" s="218"/>
      <c r="PHW2179" s="218"/>
      <c r="PHX2179" s="218"/>
      <c r="PHY2179" s="218"/>
      <c r="PHZ2179" s="218"/>
      <c r="PIA2179" s="218"/>
      <c r="PIB2179" s="218"/>
      <c r="PIC2179" s="218"/>
      <c r="PID2179" s="218"/>
      <c r="PIE2179" s="218"/>
      <c r="PIF2179" s="218"/>
      <c r="PIG2179" s="218"/>
      <c r="PIH2179" s="218"/>
      <c r="PII2179" s="218"/>
      <c r="PIJ2179" s="218"/>
      <c r="PIK2179" s="218"/>
      <c r="PIL2179" s="218"/>
      <c r="PIM2179" s="218"/>
      <c r="PIN2179" s="218"/>
      <c r="PIO2179" s="218"/>
      <c r="PIP2179" s="218"/>
      <c r="PIQ2179" s="218"/>
      <c r="PIR2179" s="218"/>
      <c r="PIS2179" s="218"/>
      <c r="PIT2179" s="218"/>
      <c r="PIU2179" s="218"/>
      <c r="PIV2179" s="218"/>
      <c r="PIW2179" s="218"/>
      <c r="PIX2179" s="218"/>
      <c r="PIY2179" s="218"/>
      <c r="PIZ2179" s="218"/>
      <c r="PJA2179" s="218"/>
      <c r="PJB2179" s="218"/>
      <c r="PJC2179" s="218"/>
      <c r="PJD2179" s="218"/>
      <c r="PJE2179" s="218"/>
      <c r="PJF2179" s="218"/>
      <c r="PJG2179" s="218"/>
      <c r="PJH2179" s="218"/>
      <c r="PJI2179" s="218"/>
      <c r="PJJ2179" s="218"/>
      <c r="PJK2179" s="218"/>
      <c r="PJL2179" s="218"/>
      <c r="PJM2179" s="218"/>
      <c r="PJN2179" s="218"/>
      <c r="PJO2179" s="218"/>
      <c r="PJP2179" s="218"/>
      <c r="PJQ2179" s="218"/>
      <c r="PJR2179" s="218"/>
      <c r="PJS2179" s="218"/>
      <c r="PJT2179" s="218"/>
      <c r="PJU2179" s="218"/>
      <c r="PJV2179" s="218"/>
      <c r="PJW2179" s="218"/>
      <c r="PJX2179" s="218"/>
      <c r="PJY2179" s="218"/>
      <c r="PJZ2179" s="218"/>
      <c r="PKA2179" s="218"/>
      <c r="PKB2179" s="218"/>
      <c r="PKC2179" s="218"/>
      <c r="PKD2179" s="218"/>
      <c r="PKE2179" s="218"/>
      <c r="PKF2179" s="218"/>
      <c r="PKG2179" s="218"/>
      <c r="PKH2179" s="218"/>
      <c r="PKI2179" s="218"/>
      <c r="PKJ2179" s="218"/>
      <c r="PKK2179" s="218"/>
      <c r="PKL2179" s="218"/>
      <c r="PKM2179" s="218"/>
      <c r="PKN2179" s="218"/>
      <c r="PKO2179" s="218"/>
      <c r="PKP2179" s="218"/>
      <c r="PKQ2179" s="218"/>
      <c r="PKR2179" s="218"/>
      <c r="PKS2179" s="218"/>
      <c r="PKT2179" s="218"/>
      <c r="PKU2179" s="218"/>
      <c r="PKV2179" s="218"/>
      <c r="PKW2179" s="218"/>
      <c r="PKX2179" s="218"/>
      <c r="PKY2179" s="218"/>
      <c r="PKZ2179" s="218"/>
      <c r="PLA2179" s="218"/>
      <c r="PLB2179" s="218"/>
      <c r="PLC2179" s="218"/>
      <c r="PLD2179" s="218"/>
      <c r="PLE2179" s="218"/>
      <c r="PLF2179" s="218"/>
      <c r="PLG2179" s="218"/>
      <c r="PLH2179" s="218"/>
      <c r="PLI2179" s="218"/>
      <c r="PLJ2179" s="218"/>
      <c r="PLK2179" s="218"/>
      <c r="PLL2179" s="218"/>
      <c r="PLM2179" s="218"/>
      <c r="PLN2179" s="218"/>
      <c r="PLO2179" s="218"/>
      <c r="PLP2179" s="218"/>
      <c r="PLQ2179" s="218"/>
      <c r="PLR2179" s="218"/>
      <c r="PLS2179" s="218"/>
      <c r="PLT2179" s="218"/>
      <c r="PLU2179" s="218"/>
      <c r="PLV2179" s="218"/>
      <c r="PLW2179" s="218"/>
      <c r="PLX2179" s="218"/>
      <c r="PLY2179" s="218"/>
      <c r="PLZ2179" s="218"/>
      <c r="PMA2179" s="218"/>
      <c r="PMB2179" s="218"/>
      <c r="PMC2179" s="218"/>
      <c r="PMD2179" s="218"/>
      <c r="PME2179" s="218"/>
      <c r="PMF2179" s="218"/>
      <c r="PMG2179" s="218"/>
      <c r="PMH2179" s="218"/>
      <c r="PMI2179" s="218"/>
      <c r="PMJ2179" s="218"/>
      <c r="PMK2179" s="218"/>
      <c r="PML2179" s="218"/>
      <c r="PMM2179" s="218"/>
      <c r="PMN2179" s="218"/>
      <c r="PMO2179" s="218"/>
      <c r="PMP2179" s="218"/>
      <c r="PMQ2179" s="218"/>
      <c r="PMR2179" s="218"/>
      <c r="PMS2179" s="218"/>
      <c r="PMT2179" s="218"/>
      <c r="PMU2179" s="218"/>
      <c r="PMV2179" s="218"/>
      <c r="PMW2179" s="218"/>
      <c r="PMX2179" s="218"/>
      <c r="PMY2179" s="218"/>
      <c r="PMZ2179" s="218"/>
      <c r="PNA2179" s="218"/>
      <c r="PNB2179" s="218"/>
      <c r="PNC2179" s="218"/>
      <c r="PND2179" s="218"/>
      <c r="PNE2179" s="218"/>
      <c r="PNF2179" s="218"/>
      <c r="PNG2179" s="218"/>
      <c r="PNH2179" s="218"/>
      <c r="PNI2179" s="218"/>
      <c r="PNJ2179" s="218"/>
      <c r="PNK2179" s="218"/>
      <c r="PNL2179" s="218"/>
      <c r="PNM2179" s="218"/>
      <c r="PNN2179" s="218"/>
      <c r="PNO2179" s="218"/>
      <c r="PNP2179" s="218"/>
      <c r="PNQ2179" s="218"/>
      <c r="PNR2179" s="218"/>
      <c r="PNS2179" s="218"/>
      <c r="PNT2179" s="218"/>
      <c r="PNU2179" s="218"/>
      <c r="PNV2179" s="218"/>
      <c r="PNW2179" s="218"/>
      <c r="PNX2179" s="218"/>
      <c r="PNY2179" s="218"/>
      <c r="PNZ2179" s="218"/>
      <c r="POA2179" s="218"/>
      <c r="POB2179" s="218"/>
      <c r="POC2179" s="218"/>
      <c r="POD2179" s="218"/>
      <c r="POE2179" s="218"/>
      <c r="POF2179" s="218"/>
      <c r="POG2179" s="218"/>
      <c r="POH2179" s="218"/>
      <c r="POI2179" s="218"/>
      <c r="POJ2179" s="218"/>
      <c r="POK2179" s="218"/>
      <c r="POL2179" s="218"/>
      <c r="POM2179" s="218"/>
      <c r="PON2179" s="218"/>
      <c r="POO2179" s="218"/>
      <c r="POP2179" s="218"/>
      <c r="POQ2179" s="218"/>
      <c r="POR2179" s="218"/>
      <c r="POS2179" s="218"/>
      <c r="POT2179" s="218"/>
      <c r="POU2179" s="218"/>
      <c r="POV2179" s="218"/>
      <c r="POW2179" s="218"/>
      <c r="POX2179" s="218"/>
      <c r="POY2179" s="218"/>
      <c r="POZ2179" s="218"/>
      <c r="PPA2179" s="218"/>
      <c r="PPB2179" s="218"/>
      <c r="PPC2179" s="218"/>
      <c r="PPD2179" s="218"/>
      <c r="PPE2179" s="218"/>
      <c r="PPF2179" s="218"/>
      <c r="PPG2179" s="218"/>
      <c r="PPH2179" s="218"/>
      <c r="PPI2179" s="218"/>
      <c r="PPJ2179" s="218"/>
      <c r="PPK2179" s="218"/>
      <c r="PPL2179" s="218"/>
      <c r="PPM2179" s="218"/>
      <c r="PPN2179" s="218"/>
      <c r="PPO2179" s="218"/>
      <c r="PPP2179" s="218"/>
      <c r="PPQ2179" s="218"/>
      <c r="PPR2179" s="218"/>
      <c r="PPS2179" s="218"/>
      <c r="PPT2179" s="218"/>
      <c r="PPU2179" s="218"/>
      <c r="PPV2179" s="218"/>
      <c r="PPW2179" s="218"/>
      <c r="PPX2179" s="218"/>
      <c r="PPY2179" s="218"/>
      <c r="PPZ2179" s="218"/>
      <c r="PQA2179" s="218"/>
      <c r="PQB2179" s="218"/>
      <c r="PQC2179" s="218"/>
      <c r="PQD2179" s="218"/>
      <c r="PQE2179" s="218"/>
      <c r="PQF2179" s="218"/>
      <c r="PQG2179" s="218"/>
      <c r="PQH2179" s="218"/>
      <c r="PQI2179" s="218"/>
      <c r="PQJ2179" s="218"/>
      <c r="PQK2179" s="218"/>
      <c r="PQL2179" s="218"/>
      <c r="PQM2179" s="218"/>
      <c r="PQN2179" s="218"/>
      <c r="PQO2179" s="218"/>
      <c r="PQP2179" s="218"/>
      <c r="PQQ2179" s="218"/>
      <c r="PQR2179" s="218"/>
      <c r="PQS2179" s="218"/>
      <c r="PQT2179" s="218"/>
      <c r="PQU2179" s="218"/>
      <c r="PQV2179" s="218"/>
      <c r="PQW2179" s="218"/>
      <c r="PQX2179" s="218"/>
      <c r="PQY2179" s="218"/>
      <c r="PQZ2179" s="218"/>
      <c r="PRA2179" s="218"/>
      <c r="PRB2179" s="218"/>
      <c r="PRC2179" s="218"/>
      <c r="PRD2179" s="218"/>
      <c r="PRE2179" s="218"/>
      <c r="PRF2179" s="218"/>
      <c r="PRG2179" s="218"/>
      <c r="PRH2179" s="218"/>
      <c r="PRI2179" s="218"/>
      <c r="PRJ2179" s="218"/>
      <c r="PRK2179" s="218"/>
      <c r="PRL2179" s="218"/>
      <c r="PRM2179" s="218"/>
      <c r="PRN2179" s="218"/>
      <c r="PRO2179" s="218"/>
      <c r="PRP2179" s="218"/>
      <c r="PRQ2179" s="218"/>
      <c r="PRR2179" s="218"/>
      <c r="PRS2179" s="218"/>
      <c r="PRT2179" s="218"/>
      <c r="PRU2179" s="218"/>
      <c r="PRV2179" s="218"/>
      <c r="PRW2179" s="218"/>
      <c r="PRX2179" s="218"/>
      <c r="PRY2179" s="218"/>
      <c r="PRZ2179" s="218"/>
      <c r="PSA2179" s="218"/>
      <c r="PSB2179" s="218"/>
      <c r="PSC2179" s="218"/>
      <c r="PSD2179" s="218"/>
      <c r="PSE2179" s="218"/>
      <c r="PSF2179" s="218"/>
      <c r="PSG2179" s="218"/>
      <c r="PSH2179" s="218"/>
      <c r="PSI2179" s="218"/>
      <c r="PSJ2179" s="218"/>
      <c r="PSK2179" s="218"/>
      <c r="PSL2179" s="218"/>
      <c r="PSM2179" s="218"/>
      <c r="PSN2179" s="218"/>
      <c r="PSO2179" s="218"/>
      <c r="PSP2179" s="218"/>
      <c r="PSQ2179" s="218"/>
      <c r="PSR2179" s="218"/>
      <c r="PSS2179" s="218"/>
      <c r="PST2179" s="218"/>
      <c r="PSU2179" s="218"/>
      <c r="PSV2179" s="218"/>
      <c r="PSW2179" s="218"/>
      <c r="PSX2179" s="218"/>
      <c r="PSY2179" s="218"/>
      <c r="PSZ2179" s="218"/>
      <c r="PTA2179" s="218"/>
      <c r="PTB2179" s="218"/>
      <c r="PTC2179" s="218"/>
      <c r="PTD2179" s="218"/>
      <c r="PTE2179" s="218"/>
      <c r="PTF2179" s="218"/>
      <c r="PTG2179" s="218"/>
      <c r="PTH2179" s="218"/>
      <c r="PTI2179" s="218"/>
      <c r="PTJ2179" s="218"/>
      <c r="PTK2179" s="218"/>
      <c r="PTL2179" s="218"/>
      <c r="PTM2179" s="218"/>
      <c r="PTN2179" s="218"/>
      <c r="PTO2179" s="218"/>
      <c r="PTP2179" s="218"/>
      <c r="PTQ2179" s="218"/>
      <c r="PTR2179" s="218"/>
      <c r="PTS2179" s="218"/>
      <c r="PTT2179" s="218"/>
      <c r="PTU2179" s="218"/>
      <c r="PTV2179" s="218"/>
      <c r="PTW2179" s="218"/>
      <c r="PTX2179" s="218"/>
      <c r="PTY2179" s="218"/>
      <c r="PTZ2179" s="218"/>
      <c r="PUA2179" s="218"/>
      <c r="PUB2179" s="218"/>
      <c r="PUC2179" s="218"/>
      <c r="PUD2179" s="218"/>
      <c r="PUE2179" s="218"/>
      <c r="PUF2179" s="218"/>
      <c r="PUG2179" s="218"/>
      <c r="PUH2179" s="218"/>
      <c r="PUI2179" s="218"/>
      <c r="PUJ2179" s="218"/>
      <c r="PUK2179" s="218"/>
      <c r="PUL2179" s="218"/>
      <c r="PUM2179" s="218"/>
      <c r="PUN2179" s="218"/>
      <c r="PUO2179" s="218"/>
      <c r="PUP2179" s="218"/>
      <c r="PUQ2179" s="218"/>
      <c r="PUR2179" s="218"/>
      <c r="PUS2179" s="218"/>
      <c r="PUT2179" s="218"/>
      <c r="PUU2179" s="218"/>
      <c r="PUV2179" s="218"/>
      <c r="PUW2179" s="218"/>
      <c r="PUX2179" s="218"/>
      <c r="PUY2179" s="218"/>
      <c r="PUZ2179" s="218"/>
      <c r="PVA2179" s="218"/>
      <c r="PVB2179" s="218"/>
      <c r="PVC2179" s="218"/>
      <c r="PVD2179" s="218"/>
      <c r="PVE2179" s="218"/>
      <c r="PVF2179" s="218"/>
      <c r="PVG2179" s="218"/>
      <c r="PVH2179" s="218"/>
      <c r="PVI2179" s="218"/>
      <c r="PVJ2179" s="218"/>
      <c r="PVK2179" s="218"/>
      <c r="PVL2179" s="218"/>
      <c r="PVM2179" s="218"/>
      <c r="PVN2179" s="218"/>
      <c r="PVO2179" s="218"/>
      <c r="PVP2179" s="218"/>
      <c r="PVQ2179" s="218"/>
      <c r="PVR2179" s="218"/>
      <c r="PVS2179" s="218"/>
      <c r="PVT2179" s="218"/>
      <c r="PVU2179" s="218"/>
      <c r="PVV2179" s="218"/>
      <c r="PVW2179" s="218"/>
      <c r="PVX2179" s="218"/>
      <c r="PVY2179" s="218"/>
      <c r="PVZ2179" s="218"/>
      <c r="PWA2179" s="218"/>
      <c r="PWB2179" s="218"/>
      <c r="PWC2179" s="218"/>
      <c r="PWD2179" s="218"/>
      <c r="PWE2179" s="218"/>
      <c r="PWF2179" s="218"/>
      <c r="PWG2179" s="218"/>
      <c r="PWH2179" s="218"/>
      <c r="PWI2179" s="218"/>
      <c r="PWJ2179" s="218"/>
      <c r="PWK2179" s="218"/>
      <c r="PWL2179" s="218"/>
      <c r="PWM2179" s="218"/>
      <c r="PWN2179" s="218"/>
      <c r="PWO2179" s="218"/>
      <c r="PWP2179" s="218"/>
      <c r="PWQ2179" s="218"/>
      <c r="PWR2179" s="218"/>
      <c r="PWS2179" s="218"/>
      <c r="PWT2179" s="218"/>
      <c r="PWU2179" s="218"/>
      <c r="PWV2179" s="218"/>
      <c r="PWW2179" s="218"/>
      <c r="PWX2179" s="218"/>
      <c r="PWY2179" s="218"/>
      <c r="PWZ2179" s="218"/>
      <c r="PXA2179" s="218"/>
      <c r="PXB2179" s="218"/>
      <c r="PXC2179" s="218"/>
      <c r="PXD2179" s="218"/>
      <c r="PXE2179" s="218"/>
      <c r="PXF2179" s="218"/>
      <c r="PXG2179" s="218"/>
      <c r="PXH2179" s="218"/>
      <c r="PXI2179" s="218"/>
      <c r="PXJ2179" s="218"/>
      <c r="PXK2179" s="218"/>
      <c r="PXL2179" s="218"/>
      <c r="PXM2179" s="218"/>
      <c r="PXN2179" s="218"/>
      <c r="PXO2179" s="218"/>
      <c r="PXP2179" s="218"/>
      <c r="PXQ2179" s="218"/>
      <c r="PXR2179" s="218"/>
      <c r="PXS2179" s="218"/>
      <c r="PXT2179" s="218"/>
      <c r="PXU2179" s="218"/>
      <c r="PXV2179" s="218"/>
      <c r="PXW2179" s="218"/>
      <c r="PXX2179" s="218"/>
      <c r="PXY2179" s="218"/>
      <c r="PXZ2179" s="218"/>
      <c r="PYA2179" s="218"/>
      <c r="PYB2179" s="218"/>
      <c r="PYC2179" s="218"/>
      <c r="PYD2179" s="218"/>
      <c r="PYE2179" s="218"/>
      <c r="PYF2179" s="218"/>
      <c r="PYG2179" s="218"/>
      <c r="PYH2179" s="218"/>
      <c r="PYI2179" s="218"/>
      <c r="PYJ2179" s="218"/>
      <c r="PYK2179" s="218"/>
      <c r="PYL2179" s="218"/>
      <c r="PYM2179" s="218"/>
      <c r="PYN2179" s="218"/>
      <c r="PYO2179" s="218"/>
      <c r="PYP2179" s="218"/>
      <c r="PYQ2179" s="218"/>
      <c r="PYR2179" s="218"/>
      <c r="PYS2179" s="218"/>
      <c r="PYT2179" s="218"/>
      <c r="PYU2179" s="218"/>
      <c r="PYV2179" s="218"/>
      <c r="PYW2179" s="218"/>
      <c r="PYX2179" s="218"/>
      <c r="PYY2179" s="218"/>
      <c r="PYZ2179" s="218"/>
      <c r="PZA2179" s="218"/>
      <c r="PZB2179" s="218"/>
      <c r="PZC2179" s="218"/>
      <c r="PZD2179" s="218"/>
      <c r="PZE2179" s="218"/>
      <c r="PZF2179" s="218"/>
      <c r="PZG2179" s="218"/>
      <c r="PZH2179" s="218"/>
      <c r="PZI2179" s="218"/>
      <c r="PZJ2179" s="218"/>
      <c r="PZK2179" s="218"/>
      <c r="PZL2179" s="218"/>
      <c r="PZM2179" s="218"/>
      <c r="PZN2179" s="218"/>
      <c r="PZO2179" s="218"/>
      <c r="PZP2179" s="218"/>
      <c r="PZQ2179" s="218"/>
      <c r="PZR2179" s="218"/>
      <c r="PZS2179" s="218"/>
      <c r="PZT2179" s="218"/>
      <c r="PZU2179" s="218"/>
      <c r="PZV2179" s="218"/>
      <c r="PZW2179" s="218"/>
      <c r="PZX2179" s="218"/>
      <c r="PZY2179" s="218"/>
      <c r="PZZ2179" s="218"/>
      <c r="QAA2179" s="218"/>
      <c r="QAB2179" s="218"/>
      <c r="QAC2179" s="218"/>
      <c r="QAD2179" s="218"/>
      <c r="QAE2179" s="218"/>
      <c r="QAF2179" s="218"/>
      <c r="QAG2179" s="218"/>
      <c r="QAH2179" s="218"/>
      <c r="QAI2179" s="218"/>
      <c r="QAJ2179" s="218"/>
      <c r="QAK2179" s="218"/>
      <c r="QAL2179" s="218"/>
      <c r="QAM2179" s="218"/>
      <c r="QAN2179" s="218"/>
      <c r="QAO2179" s="218"/>
      <c r="QAP2179" s="218"/>
      <c r="QAQ2179" s="218"/>
      <c r="QAR2179" s="218"/>
      <c r="QAS2179" s="218"/>
      <c r="QAT2179" s="218"/>
      <c r="QAU2179" s="218"/>
      <c r="QAV2179" s="218"/>
      <c r="QAW2179" s="218"/>
      <c r="QAX2179" s="218"/>
      <c r="QAY2179" s="218"/>
      <c r="QAZ2179" s="218"/>
      <c r="QBA2179" s="218"/>
      <c r="QBB2179" s="218"/>
      <c r="QBC2179" s="218"/>
      <c r="QBD2179" s="218"/>
      <c r="QBE2179" s="218"/>
      <c r="QBF2179" s="218"/>
      <c r="QBG2179" s="218"/>
      <c r="QBH2179" s="218"/>
      <c r="QBI2179" s="218"/>
      <c r="QBJ2179" s="218"/>
      <c r="QBK2179" s="218"/>
      <c r="QBL2179" s="218"/>
      <c r="QBM2179" s="218"/>
      <c r="QBN2179" s="218"/>
      <c r="QBO2179" s="218"/>
      <c r="QBP2179" s="218"/>
      <c r="QBQ2179" s="218"/>
      <c r="QBR2179" s="218"/>
      <c r="QBS2179" s="218"/>
      <c r="QBT2179" s="218"/>
      <c r="QBU2179" s="218"/>
      <c r="QBV2179" s="218"/>
      <c r="QBW2179" s="218"/>
      <c r="QBX2179" s="218"/>
      <c r="QBY2179" s="218"/>
      <c r="QBZ2179" s="218"/>
      <c r="QCA2179" s="218"/>
      <c r="QCB2179" s="218"/>
      <c r="QCC2179" s="218"/>
      <c r="QCD2179" s="218"/>
      <c r="QCE2179" s="218"/>
      <c r="QCF2179" s="218"/>
      <c r="QCG2179" s="218"/>
      <c r="QCH2179" s="218"/>
      <c r="QCI2179" s="218"/>
      <c r="QCJ2179" s="218"/>
      <c r="QCK2179" s="218"/>
      <c r="QCL2179" s="218"/>
      <c r="QCM2179" s="218"/>
      <c r="QCN2179" s="218"/>
      <c r="QCO2179" s="218"/>
      <c r="QCP2179" s="218"/>
      <c r="QCQ2179" s="218"/>
      <c r="QCR2179" s="218"/>
      <c r="QCS2179" s="218"/>
      <c r="QCT2179" s="218"/>
      <c r="QCU2179" s="218"/>
      <c r="QCV2179" s="218"/>
      <c r="QCW2179" s="218"/>
      <c r="QCX2179" s="218"/>
      <c r="QCY2179" s="218"/>
      <c r="QCZ2179" s="218"/>
      <c r="QDA2179" s="218"/>
      <c r="QDB2179" s="218"/>
      <c r="QDC2179" s="218"/>
      <c r="QDD2179" s="218"/>
      <c r="QDE2179" s="218"/>
      <c r="QDF2179" s="218"/>
      <c r="QDG2179" s="218"/>
      <c r="QDH2179" s="218"/>
      <c r="QDI2179" s="218"/>
      <c r="QDJ2179" s="218"/>
      <c r="QDK2179" s="218"/>
      <c r="QDL2179" s="218"/>
      <c r="QDM2179" s="218"/>
      <c r="QDN2179" s="218"/>
      <c r="QDO2179" s="218"/>
      <c r="QDP2179" s="218"/>
      <c r="QDQ2179" s="218"/>
      <c r="QDR2179" s="218"/>
      <c r="QDS2179" s="218"/>
      <c r="QDT2179" s="218"/>
      <c r="QDU2179" s="218"/>
      <c r="QDV2179" s="218"/>
      <c r="QDW2179" s="218"/>
      <c r="QDX2179" s="218"/>
      <c r="QDY2179" s="218"/>
      <c r="QDZ2179" s="218"/>
      <c r="QEA2179" s="218"/>
      <c r="QEB2179" s="218"/>
      <c r="QEC2179" s="218"/>
      <c r="QED2179" s="218"/>
      <c r="QEE2179" s="218"/>
      <c r="QEF2179" s="218"/>
      <c r="QEG2179" s="218"/>
      <c r="QEH2179" s="218"/>
      <c r="QEI2179" s="218"/>
      <c r="QEJ2179" s="218"/>
      <c r="QEK2179" s="218"/>
      <c r="QEL2179" s="218"/>
      <c r="QEM2179" s="218"/>
      <c r="QEN2179" s="218"/>
      <c r="QEO2179" s="218"/>
      <c r="QEP2179" s="218"/>
      <c r="QEQ2179" s="218"/>
      <c r="QER2179" s="218"/>
      <c r="QES2179" s="218"/>
      <c r="QET2179" s="218"/>
      <c r="QEU2179" s="218"/>
      <c r="QEV2179" s="218"/>
      <c r="QEW2179" s="218"/>
      <c r="QEX2179" s="218"/>
      <c r="QEY2179" s="218"/>
      <c r="QEZ2179" s="218"/>
      <c r="QFA2179" s="218"/>
      <c r="QFB2179" s="218"/>
      <c r="QFC2179" s="218"/>
      <c r="QFD2179" s="218"/>
      <c r="QFE2179" s="218"/>
      <c r="QFF2179" s="218"/>
      <c r="QFG2179" s="218"/>
      <c r="QFH2179" s="218"/>
      <c r="QFI2179" s="218"/>
      <c r="QFJ2179" s="218"/>
      <c r="QFK2179" s="218"/>
      <c r="QFL2179" s="218"/>
      <c r="QFM2179" s="218"/>
      <c r="QFN2179" s="218"/>
      <c r="QFO2179" s="218"/>
      <c r="QFP2179" s="218"/>
      <c r="QFQ2179" s="218"/>
      <c r="QFR2179" s="218"/>
      <c r="QFS2179" s="218"/>
      <c r="QFT2179" s="218"/>
      <c r="QFU2179" s="218"/>
      <c r="QFV2179" s="218"/>
      <c r="QFW2179" s="218"/>
      <c r="QFX2179" s="218"/>
      <c r="QFY2179" s="218"/>
      <c r="QFZ2179" s="218"/>
      <c r="QGA2179" s="218"/>
      <c r="QGB2179" s="218"/>
      <c r="QGC2179" s="218"/>
      <c r="QGD2179" s="218"/>
      <c r="QGE2179" s="218"/>
      <c r="QGF2179" s="218"/>
      <c r="QGG2179" s="218"/>
      <c r="QGH2179" s="218"/>
      <c r="QGI2179" s="218"/>
      <c r="QGJ2179" s="218"/>
      <c r="QGK2179" s="218"/>
      <c r="QGL2179" s="218"/>
      <c r="QGM2179" s="218"/>
      <c r="QGN2179" s="218"/>
      <c r="QGO2179" s="218"/>
      <c r="QGP2179" s="218"/>
      <c r="QGQ2179" s="218"/>
      <c r="QGR2179" s="218"/>
      <c r="QGS2179" s="218"/>
      <c r="QGT2179" s="218"/>
      <c r="QGU2179" s="218"/>
      <c r="QGV2179" s="218"/>
      <c r="QGW2179" s="218"/>
      <c r="QGX2179" s="218"/>
      <c r="QGY2179" s="218"/>
      <c r="QGZ2179" s="218"/>
      <c r="QHA2179" s="218"/>
      <c r="QHB2179" s="218"/>
      <c r="QHC2179" s="218"/>
      <c r="QHD2179" s="218"/>
      <c r="QHE2179" s="218"/>
      <c r="QHF2179" s="218"/>
      <c r="QHG2179" s="218"/>
      <c r="QHH2179" s="218"/>
      <c r="QHI2179" s="218"/>
      <c r="QHJ2179" s="218"/>
      <c r="QHK2179" s="218"/>
      <c r="QHL2179" s="218"/>
      <c r="QHM2179" s="218"/>
      <c r="QHN2179" s="218"/>
      <c r="QHO2179" s="218"/>
      <c r="QHP2179" s="218"/>
      <c r="QHQ2179" s="218"/>
      <c r="QHR2179" s="218"/>
      <c r="QHS2179" s="218"/>
      <c r="QHT2179" s="218"/>
      <c r="QHU2179" s="218"/>
      <c r="QHV2179" s="218"/>
      <c r="QHW2179" s="218"/>
      <c r="QHX2179" s="218"/>
      <c r="QHY2179" s="218"/>
      <c r="QHZ2179" s="218"/>
      <c r="QIA2179" s="218"/>
      <c r="QIB2179" s="218"/>
      <c r="QIC2179" s="218"/>
      <c r="QID2179" s="218"/>
      <c r="QIE2179" s="218"/>
      <c r="QIF2179" s="218"/>
      <c r="QIG2179" s="218"/>
      <c r="QIH2179" s="218"/>
      <c r="QII2179" s="218"/>
      <c r="QIJ2179" s="218"/>
      <c r="QIK2179" s="218"/>
      <c r="QIL2179" s="218"/>
      <c r="QIM2179" s="218"/>
      <c r="QIN2179" s="218"/>
      <c r="QIO2179" s="218"/>
      <c r="QIP2179" s="218"/>
      <c r="QIQ2179" s="218"/>
      <c r="QIR2179" s="218"/>
      <c r="QIS2179" s="218"/>
      <c r="QIT2179" s="218"/>
      <c r="QIU2179" s="218"/>
      <c r="QIV2179" s="218"/>
      <c r="QIW2179" s="218"/>
      <c r="QIX2179" s="218"/>
      <c r="QIY2179" s="218"/>
      <c r="QIZ2179" s="218"/>
      <c r="QJA2179" s="218"/>
      <c r="QJB2179" s="218"/>
      <c r="QJC2179" s="218"/>
      <c r="QJD2179" s="218"/>
      <c r="QJE2179" s="218"/>
      <c r="QJF2179" s="218"/>
      <c r="QJG2179" s="218"/>
      <c r="QJH2179" s="218"/>
      <c r="QJI2179" s="218"/>
      <c r="QJJ2179" s="218"/>
      <c r="QJK2179" s="218"/>
      <c r="QJL2179" s="218"/>
      <c r="QJM2179" s="218"/>
      <c r="QJN2179" s="218"/>
      <c r="QJO2179" s="218"/>
      <c r="QJP2179" s="218"/>
      <c r="QJQ2179" s="218"/>
      <c r="QJR2179" s="218"/>
      <c r="QJS2179" s="218"/>
      <c r="QJT2179" s="218"/>
      <c r="QJU2179" s="218"/>
      <c r="QJV2179" s="218"/>
      <c r="QJW2179" s="218"/>
      <c r="QJX2179" s="218"/>
      <c r="QJY2179" s="218"/>
      <c r="QJZ2179" s="218"/>
      <c r="QKA2179" s="218"/>
      <c r="QKB2179" s="218"/>
      <c r="QKC2179" s="218"/>
      <c r="QKD2179" s="218"/>
      <c r="QKE2179" s="218"/>
      <c r="QKF2179" s="218"/>
      <c r="QKG2179" s="218"/>
      <c r="QKH2179" s="218"/>
      <c r="QKI2179" s="218"/>
      <c r="QKJ2179" s="218"/>
      <c r="QKK2179" s="218"/>
      <c r="QKL2179" s="218"/>
      <c r="QKM2179" s="218"/>
      <c r="QKN2179" s="218"/>
      <c r="QKO2179" s="218"/>
      <c r="QKP2179" s="218"/>
      <c r="QKQ2179" s="218"/>
      <c r="QKR2179" s="218"/>
      <c r="QKS2179" s="218"/>
      <c r="QKT2179" s="218"/>
      <c r="QKU2179" s="218"/>
      <c r="QKV2179" s="218"/>
      <c r="QKW2179" s="218"/>
      <c r="QKX2179" s="218"/>
      <c r="QKY2179" s="218"/>
      <c r="QKZ2179" s="218"/>
      <c r="QLA2179" s="218"/>
      <c r="QLB2179" s="218"/>
      <c r="QLC2179" s="218"/>
      <c r="QLD2179" s="218"/>
      <c r="QLE2179" s="218"/>
      <c r="QLF2179" s="218"/>
      <c r="QLG2179" s="218"/>
      <c r="QLH2179" s="218"/>
      <c r="QLI2179" s="218"/>
      <c r="QLJ2179" s="218"/>
      <c r="QLK2179" s="218"/>
      <c r="QLL2179" s="218"/>
      <c r="QLM2179" s="218"/>
      <c r="QLN2179" s="218"/>
      <c r="QLO2179" s="218"/>
      <c r="QLP2179" s="218"/>
      <c r="QLQ2179" s="218"/>
      <c r="QLR2179" s="218"/>
      <c r="QLS2179" s="218"/>
      <c r="QLT2179" s="218"/>
      <c r="QLU2179" s="218"/>
      <c r="QLV2179" s="218"/>
      <c r="QLW2179" s="218"/>
      <c r="QLX2179" s="218"/>
      <c r="QLY2179" s="218"/>
      <c r="QLZ2179" s="218"/>
      <c r="QMA2179" s="218"/>
      <c r="QMB2179" s="218"/>
      <c r="QMC2179" s="218"/>
      <c r="QMD2179" s="218"/>
      <c r="QME2179" s="218"/>
      <c r="QMF2179" s="218"/>
      <c r="QMG2179" s="218"/>
      <c r="QMH2179" s="218"/>
      <c r="QMI2179" s="218"/>
      <c r="QMJ2179" s="218"/>
      <c r="QMK2179" s="218"/>
      <c r="QML2179" s="218"/>
      <c r="QMM2179" s="218"/>
      <c r="QMN2179" s="218"/>
      <c r="QMO2179" s="218"/>
      <c r="QMP2179" s="218"/>
      <c r="QMQ2179" s="218"/>
      <c r="QMR2179" s="218"/>
      <c r="QMS2179" s="218"/>
      <c r="QMT2179" s="218"/>
      <c r="QMU2179" s="218"/>
      <c r="QMV2179" s="218"/>
      <c r="QMW2179" s="218"/>
      <c r="QMX2179" s="218"/>
      <c r="QMY2179" s="218"/>
      <c r="QMZ2179" s="218"/>
      <c r="QNA2179" s="218"/>
      <c r="QNB2179" s="218"/>
      <c r="QNC2179" s="218"/>
      <c r="QND2179" s="218"/>
      <c r="QNE2179" s="218"/>
      <c r="QNF2179" s="218"/>
      <c r="QNG2179" s="218"/>
      <c r="QNH2179" s="218"/>
      <c r="QNI2179" s="218"/>
      <c r="QNJ2179" s="218"/>
      <c r="QNK2179" s="218"/>
      <c r="QNL2179" s="218"/>
      <c r="QNM2179" s="218"/>
      <c r="QNN2179" s="218"/>
      <c r="QNO2179" s="218"/>
      <c r="QNP2179" s="218"/>
      <c r="QNQ2179" s="218"/>
      <c r="QNR2179" s="218"/>
      <c r="QNS2179" s="218"/>
      <c r="QNT2179" s="218"/>
      <c r="QNU2179" s="218"/>
      <c r="QNV2179" s="218"/>
      <c r="QNW2179" s="218"/>
      <c r="QNX2179" s="218"/>
      <c r="QNY2179" s="218"/>
      <c r="QNZ2179" s="218"/>
      <c r="QOA2179" s="218"/>
      <c r="QOB2179" s="218"/>
      <c r="QOC2179" s="218"/>
      <c r="QOD2179" s="218"/>
      <c r="QOE2179" s="218"/>
      <c r="QOF2179" s="218"/>
      <c r="QOG2179" s="218"/>
      <c r="QOH2179" s="218"/>
      <c r="QOI2179" s="218"/>
      <c r="QOJ2179" s="218"/>
      <c r="QOK2179" s="218"/>
      <c r="QOL2179" s="218"/>
      <c r="QOM2179" s="218"/>
      <c r="QON2179" s="218"/>
      <c r="QOO2179" s="218"/>
      <c r="QOP2179" s="218"/>
      <c r="QOQ2179" s="218"/>
      <c r="QOR2179" s="218"/>
      <c r="QOS2179" s="218"/>
      <c r="QOT2179" s="218"/>
      <c r="QOU2179" s="218"/>
      <c r="QOV2179" s="218"/>
      <c r="QOW2179" s="218"/>
      <c r="QOX2179" s="218"/>
      <c r="QOY2179" s="218"/>
      <c r="QOZ2179" s="218"/>
      <c r="QPA2179" s="218"/>
      <c r="QPB2179" s="218"/>
      <c r="QPC2179" s="218"/>
      <c r="QPD2179" s="218"/>
      <c r="QPE2179" s="218"/>
      <c r="QPF2179" s="218"/>
      <c r="QPG2179" s="218"/>
      <c r="QPH2179" s="218"/>
      <c r="QPI2179" s="218"/>
      <c r="QPJ2179" s="218"/>
      <c r="QPK2179" s="218"/>
      <c r="QPL2179" s="218"/>
      <c r="QPM2179" s="218"/>
      <c r="QPN2179" s="218"/>
      <c r="QPO2179" s="218"/>
      <c r="QPP2179" s="218"/>
      <c r="QPQ2179" s="218"/>
      <c r="QPR2179" s="218"/>
      <c r="QPS2179" s="218"/>
      <c r="QPT2179" s="218"/>
      <c r="QPU2179" s="218"/>
      <c r="QPV2179" s="218"/>
      <c r="QPW2179" s="218"/>
      <c r="QPX2179" s="218"/>
      <c r="QPY2179" s="218"/>
      <c r="QPZ2179" s="218"/>
      <c r="QQA2179" s="218"/>
      <c r="QQB2179" s="218"/>
      <c r="QQC2179" s="218"/>
      <c r="QQD2179" s="218"/>
      <c r="QQE2179" s="218"/>
      <c r="QQF2179" s="218"/>
      <c r="QQG2179" s="218"/>
      <c r="QQH2179" s="218"/>
      <c r="QQI2179" s="218"/>
      <c r="QQJ2179" s="218"/>
      <c r="QQK2179" s="218"/>
      <c r="QQL2179" s="218"/>
      <c r="QQM2179" s="218"/>
      <c r="QQN2179" s="218"/>
      <c r="QQO2179" s="218"/>
      <c r="QQP2179" s="218"/>
      <c r="QQQ2179" s="218"/>
      <c r="QQR2179" s="218"/>
      <c r="QQS2179" s="218"/>
      <c r="QQT2179" s="218"/>
      <c r="QQU2179" s="218"/>
      <c r="QQV2179" s="218"/>
      <c r="QQW2179" s="218"/>
      <c r="QQX2179" s="218"/>
      <c r="QQY2179" s="218"/>
      <c r="QQZ2179" s="218"/>
      <c r="QRA2179" s="218"/>
      <c r="QRB2179" s="218"/>
      <c r="QRC2179" s="218"/>
      <c r="QRD2179" s="218"/>
      <c r="QRE2179" s="218"/>
      <c r="QRF2179" s="218"/>
      <c r="QRG2179" s="218"/>
      <c r="QRH2179" s="218"/>
      <c r="QRI2179" s="218"/>
      <c r="QRJ2179" s="218"/>
      <c r="QRK2179" s="218"/>
      <c r="QRL2179" s="218"/>
      <c r="QRM2179" s="218"/>
      <c r="QRN2179" s="218"/>
      <c r="QRO2179" s="218"/>
      <c r="QRP2179" s="218"/>
      <c r="QRQ2179" s="218"/>
      <c r="QRR2179" s="218"/>
      <c r="QRS2179" s="218"/>
      <c r="QRT2179" s="218"/>
      <c r="QRU2179" s="218"/>
      <c r="QRV2179" s="218"/>
      <c r="QRW2179" s="218"/>
      <c r="QRX2179" s="218"/>
      <c r="QRY2179" s="218"/>
      <c r="QRZ2179" s="218"/>
      <c r="QSA2179" s="218"/>
      <c r="QSB2179" s="218"/>
      <c r="QSC2179" s="218"/>
      <c r="QSD2179" s="218"/>
      <c r="QSE2179" s="218"/>
      <c r="QSF2179" s="218"/>
      <c r="QSG2179" s="218"/>
      <c r="QSH2179" s="218"/>
      <c r="QSI2179" s="218"/>
      <c r="QSJ2179" s="218"/>
      <c r="QSK2179" s="218"/>
      <c r="QSL2179" s="218"/>
      <c r="QSM2179" s="218"/>
      <c r="QSN2179" s="218"/>
      <c r="QSO2179" s="218"/>
      <c r="QSP2179" s="218"/>
      <c r="QSQ2179" s="218"/>
      <c r="QSR2179" s="218"/>
      <c r="QSS2179" s="218"/>
      <c r="QST2179" s="218"/>
      <c r="QSU2179" s="218"/>
      <c r="QSV2179" s="218"/>
      <c r="QSW2179" s="218"/>
      <c r="QSX2179" s="218"/>
      <c r="QSY2179" s="218"/>
      <c r="QSZ2179" s="218"/>
      <c r="QTA2179" s="218"/>
      <c r="QTB2179" s="218"/>
      <c r="QTC2179" s="218"/>
      <c r="QTD2179" s="218"/>
      <c r="QTE2179" s="218"/>
      <c r="QTF2179" s="218"/>
      <c r="QTG2179" s="218"/>
      <c r="QTH2179" s="218"/>
      <c r="QTI2179" s="218"/>
      <c r="QTJ2179" s="218"/>
      <c r="QTK2179" s="218"/>
      <c r="QTL2179" s="218"/>
      <c r="QTM2179" s="218"/>
      <c r="QTN2179" s="218"/>
      <c r="QTO2179" s="218"/>
      <c r="QTP2179" s="218"/>
      <c r="QTQ2179" s="218"/>
      <c r="QTR2179" s="218"/>
      <c r="QTS2179" s="218"/>
      <c r="QTT2179" s="218"/>
      <c r="QTU2179" s="218"/>
      <c r="QTV2179" s="218"/>
      <c r="QTW2179" s="218"/>
      <c r="QTX2179" s="218"/>
      <c r="QTY2179" s="218"/>
      <c r="QTZ2179" s="218"/>
      <c r="QUA2179" s="218"/>
      <c r="QUB2179" s="218"/>
      <c r="QUC2179" s="218"/>
      <c r="QUD2179" s="218"/>
      <c r="QUE2179" s="218"/>
      <c r="QUF2179" s="218"/>
      <c r="QUG2179" s="218"/>
      <c r="QUH2179" s="218"/>
      <c r="QUI2179" s="218"/>
      <c r="QUJ2179" s="218"/>
      <c r="QUK2179" s="218"/>
      <c r="QUL2179" s="218"/>
      <c r="QUM2179" s="218"/>
      <c r="QUN2179" s="218"/>
      <c r="QUO2179" s="218"/>
      <c r="QUP2179" s="218"/>
      <c r="QUQ2179" s="218"/>
      <c r="QUR2179" s="218"/>
      <c r="QUS2179" s="218"/>
      <c r="QUT2179" s="218"/>
      <c r="QUU2179" s="218"/>
      <c r="QUV2179" s="218"/>
      <c r="QUW2179" s="218"/>
      <c r="QUX2179" s="218"/>
      <c r="QUY2179" s="218"/>
      <c r="QUZ2179" s="218"/>
      <c r="QVA2179" s="218"/>
      <c r="QVB2179" s="218"/>
      <c r="QVC2179" s="218"/>
      <c r="QVD2179" s="218"/>
      <c r="QVE2179" s="218"/>
      <c r="QVF2179" s="218"/>
      <c r="QVG2179" s="218"/>
      <c r="QVH2179" s="218"/>
      <c r="QVI2179" s="218"/>
      <c r="QVJ2179" s="218"/>
      <c r="QVK2179" s="218"/>
      <c r="QVL2179" s="218"/>
      <c r="QVM2179" s="218"/>
      <c r="QVN2179" s="218"/>
      <c r="QVO2179" s="218"/>
      <c r="QVP2179" s="218"/>
      <c r="QVQ2179" s="218"/>
      <c r="QVR2179" s="218"/>
      <c r="QVS2179" s="218"/>
      <c r="QVT2179" s="218"/>
      <c r="QVU2179" s="218"/>
      <c r="QVV2179" s="218"/>
      <c r="QVW2179" s="218"/>
      <c r="QVX2179" s="218"/>
      <c r="QVY2179" s="218"/>
      <c r="QVZ2179" s="218"/>
      <c r="QWA2179" s="218"/>
      <c r="QWB2179" s="218"/>
      <c r="QWC2179" s="218"/>
      <c r="QWD2179" s="218"/>
      <c r="QWE2179" s="218"/>
      <c r="QWF2179" s="218"/>
      <c r="QWG2179" s="218"/>
      <c r="QWH2179" s="218"/>
      <c r="QWI2179" s="218"/>
      <c r="QWJ2179" s="218"/>
      <c r="QWK2179" s="218"/>
      <c r="QWL2179" s="218"/>
      <c r="QWM2179" s="218"/>
      <c r="QWN2179" s="218"/>
      <c r="QWO2179" s="218"/>
      <c r="QWP2179" s="218"/>
      <c r="QWQ2179" s="218"/>
      <c r="QWR2179" s="218"/>
      <c r="QWS2179" s="218"/>
      <c r="QWT2179" s="218"/>
      <c r="QWU2179" s="218"/>
      <c r="QWV2179" s="218"/>
      <c r="QWW2179" s="218"/>
      <c r="QWX2179" s="218"/>
      <c r="QWY2179" s="218"/>
      <c r="QWZ2179" s="218"/>
      <c r="QXA2179" s="218"/>
      <c r="QXB2179" s="218"/>
      <c r="QXC2179" s="218"/>
      <c r="QXD2179" s="218"/>
      <c r="QXE2179" s="218"/>
      <c r="QXF2179" s="218"/>
      <c r="QXG2179" s="218"/>
      <c r="QXH2179" s="218"/>
      <c r="QXI2179" s="218"/>
      <c r="QXJ2179" s="218"/>
      <c r="QXK2179" s="218"/>
      <c r="QXL2179" s="218"/>
      <c r="QXM2179" s="218"/>
      <c r="QXN2179" s="218"/>
      <c r="QXO2179" s="218"/>
      <c r="QXP2179" s="218"/>
      <c r="QXQ2179" s="218"/>
      <c r="QXR2179" s="218"/>
      <c r="QXS2179" s="218"/>
      <c r="QXT2179" s="218"/>
      <c r="QXU2179" s="218"/>
      <c r="QXV2179" s="218"/>
      <c r="QXW2179" s="218"/>
      <c r="QXX2179" s="218"/>
      <c r="QXY2179" s="218"/>
      <c r="QXZ2179" s="218"/>
      <c r="QYA2179" s="218"/>
      <c r="QYB2179" s="218"/>
      <c r="QYC2179" s="218"/>
      <c r="QYD2179" s="218"/>
      <c r="QYE2179" s="218"/>
      <c r="QYF2179" s="218"/>
      <c r="QYG2179" s="218"/>
      <c r="QYH2179" s="218"/>
      <c r="QYI2179" s="218"/>
      <c r="QYJ2179" s="218"/>
      <c r="QYK2179" s="218"/>
      <c r="QYL2179" s="218"/>
      <c r="QYM2179" s="218"/>
      <c r="QYN2179" s="218"/>
      <c r="QYO2179" s="218"/>
      <c r="QYP2179" s="218"/>
      <c r="QYQ2179" s="218"/>
      <c r="QYR2179" s="218"/>
      <c r="QYS2179" s="218"/>
      <c r="QYT2179" s="218"/>
      <c r="QYU2179" s="218"/>
      <c r="QYV2179" s="218"/>
      <c r="QYW2179" s="218"/>
      <c r="QYX2179" s="218"/>
      <c r="QYY2179" s="218"/>
      <c r="QYZ2179" s="218"/>
      <c r="QZA2179" s="218"/>
      <c r="QZB2179" s="218"/>
      <c r="QZC2179" s="218"/>
      <c r="QZD2179" s="218"/>
      <c r="QZE2179" s="218"/>
      <c r="QZF2179" s="218"/>
      <c r="QZG2179" s="218"/>
      <c r="QZH2179" s="218"/>
      <c r="QZI2179" s="218"/>
      <c r="QZJ2179" s="218"/>
      <c r="QZK2179" s="218"/>
      <c r="QZL2179" s="218"/>
      <c r="QZM2179" s="218"/>
      <c r="QZN2179" s="218"/>
      <c r="QZO2179" s="218"/>
      <c r="QZP2179" s="218"/>
      <c r="QZQ2179" s="218"/>
      <c r="QZR2179" s="218"/>
      <c r="QZS2179" s="218"/>
      <c r="QZT2179" s="218"/>
      <c r="QZU2179" s="218"/>
      <c r="QZV2179" s="218"/>
      <c r="QZW2179" s="218"/>
      <c r="QZX2179" s="218"/>
      <c r="QZY2179" s="218"/>
      <c r="QZZ2179" s="218"/>
      <c r="RAA2179" s="218"/>
      <c r="RAB2179" s="218"/>
      <c r="RAC2179" s="218"/>
      <c r="RAD2179" s="218"/>
      <c r="RAE2179" s="218"/>
      <c r="RAF2179" s="218"/>
      <c r="RAG2179" s="218"/>
      <c r="RAH2179" s="218"/>
      <c r="RAI2179" s="218"/>
      <c r="RAJ2179" s="218"/>
      <c r="RAK2179" s="218"/>
      <c r="RAL2179" s="218"/>
      <c r="RAM2179" s="218"/>
      <c r="RAN2179" s="218"/>
      <c r="RAO2179" s="218"/>
      <c r="RAP2179" s="218"/>
      <c r="RAQ2179" s="218"/>
      <c r="RAR2179" s="218"/>
      <c r="RAS2179" s="218"/>
      <c r="RAT2179" s="218"/>
      <c r="RAU2179" s="218"/>
      <c r="RAV2179" s="218"/>
      <c r="RAW2179" s="218"/>
      <c r="RAX2179" s="218"/>
      <c r="RAY2179" s="218"/>
      <c r="RAZ2179" s="218"/>
      <c r="RBA2179" s="218"/>
      <c r="RBB2179" s="218"/>
      <c r="RBC2179" s="218"/>
      <c r="RBD2179" s="218"/>
      <c r="RBE2179" s="218"/>
      <c r="RBF2179" s="218"/>
      <c r="RBG2179" s="218"/>
      <c r="RBH2179" s="218"/>
      <c r="RBI2179" s="218"/>
      <c r="RBJ2179" s="218"/>
      <c r="RBK2179" s="218"/>
      <c r="RBL2179" s="218"/>
      <c r="RBM2179" s="218"/>
      <c r="RBN2179" s="218"/>
      <c r="RBO2179" s="218"/>
      <c r="RBP2179" s="218"/>
      <c r="RBQ2179" s="218"/>
      <c r="RBR2179" s="218"/>
      <c r="RBS2179" s="218"/>
      <c r="RBT2179" s="218"/>
      <c r="RBU2179" s="218"/>
      <c r="RBV2179" s="218"/>
      <c r="RBW2179" s="218"/>
      <c r="RBX2179" s="218"/>
      <c r="RBY2179" s="218"/>
      <c r="RBZ2179" s="218"/>
      <c r="RCA2179" s="218"/>
      <c r="RCB2179" s="218"/>
      <c r="RCC2179" s="218"/>
      <c r="RCD2179" s="218"/>
      <c r="RCE2179" s="218"/>
      <c r="RCF2179" s="218"/>
      <c r="RCG2179" s="218"/>
      <c r="RCH2179" s="218"/>
      <c r="RCI2179" s="218"/>
      <c r="RCJ2179" s="218"/>
      <c r="RCK2179" s="218"/>
      <c r="RCL2179" s="218"/>
      <c r="RCM2179" s="218"/>
      <c r="RCN2179" s="218"/>
      <c r="RCO2179" s="218"/>
      <c r="RCP2179" s="218"/>
      <c r="RCQ2179" s="218"/>
      <c r="RCR2179" s="218"/>
      <c r="RCS2179" s="218"/>
      <c r="RCT2179" s="218"/>
      <c r="RCU2179" s="218"/>
      <c r="RCV2179" s="218"/>
      <c r="RCW2179" s="218"/>
      <c r="RCX2179" s="218"/>
      <c r="RCY2179" s="218"/>
      <c r="RCZ2179" s="218"/>
      <c r="RDA2179" s="218"/>
      <c r="RDB2179" s="218"/>
      <c r="RDC2179" s="218"/>
      <c r="RDD2179" s="218"/>
      <c r="RDE2179" s="218"/>
      <c r="RDF2179" s="218"/>
      <c r="RDG2179" s="218"/>
      <c r="RDH2179" s="218"/>
      <c r="RDI2179" s="218"/>
      <c r="RDJ2179" s="218"/>
      <c r="RDK2179" s="218"/>
      <c r="RDL2179" s="218"/>
      <c r="RDM2179" s="218"/>
      <c r="RDN2179" s="218"/>
      <c r="RDO2179" s="218"/>
      <c r="RDP2179" s="218"/>
      <c r="RDQ2179" s="218"/>
      <c r="RDR2179" s="218"/>
      <c r="RDS2179" s="218"/>
      <c r="RDT2179" s="218"/>
      <c r="RDU2179" s="218"/>
      <c r="RDV2179" s="218"/>
      <c r="RDW2179" s="218"/>
      <c r="RDX2179" s="218"/>
      <c r="RDY2179" s="218"/>
      <c r="RDZ2179" s="218"/>
      <c r="REA2179" s="218"/>
      <c r="REB2179" s="218"/>
      <c r="REC2179" s="218"/>
      <c r="RED2179" s="218"/>
      <c r="REE2179" s="218"/>
      <c r="REF2179" s="218"/>
      <c r="REG2179" s="218"/>
      <c r="REH2179" s="218"/>
      <c r="REI2179" s="218"/>
      <c r="REJ2179" s="218"/>
      <c r="REK2179" s="218"/>
      <c r="REL2179" s="218"/>
      <c r="REM2179" s="218"/>
      <c r="REN2179" s="218"/>
      <c r="REO2179" s="218"/>
      <c r="REP2179" s="218"/>
      <c r="REQ2179" s="218"/>
      <c r="RER2179" s="218"/>
      <c r="RES2179" s="218"/>
      <c r="RET2179" s="218"/>
      <c r="REU2179" s="218"/>
      <c r="REV2179" s="218"/>
      <c r="REW2179" s="218"/>
      <c r="REX2179" s="218"/>
      <c r="REY2179" s="218"/>
      <c r="REZ2179" s="218"/>
      <c r="RFA2179" s="218"/>
      <c r="RFB2179" s="218"/>
      <c r="RFC2179" s="218"/>
      <c r="RFD2179" s="218"/>
      <c r="RFE2179" s="218"/>
      <c r="RFF2179" s="218"/>
      <c r="RFG2179" s="218"/>
      <c r="RFH2179" s="218"/>
      <c r="RFI2179" s="218"/>
      <c r="RFJ2179" s="218"/>
      <c r="RFK2179" s="218"/>
      <c r="RFL2179" s="218"/>
      <c r="RFM2179" s="218"/>
      <c r="RFN2179" s="218"/>
      <c r="RFO2179" s="218"/>
      <c r="RFP2179" s="218"/>
      <c r="RFQ2179" s="218"/>
      <c r="RFR2179" s="218"/>
      <c r="RFS2179" s="218"/>
      <c r="RFT2179" s="218"/>
      <c r="RFU2179" s="218"/>
      <c r="RFV2179" s="218"/>
      <c r="RFW2179" s="218"/>
      <c r="RFX2179" s="218"/>
      <c r="RFY2179" s="218"/>
      <c r="RFZ2179" s="218"/>
      <c r="RGA2179" s="218"/>
      <c r="RGB2179" s="218"/>
      <c r="RGC2179" s="218"/>
      <c r="RGD2179" s="218"/>
      <c r="RGE2179" s="218"/>
      <c r="RGF2179" s="218"/>
      <c r="RGG2179" s="218"/>
      <c r="RGH2179" s="218"/>
      <c r="RGI2179" s="218"/>
      <c r="RGJ2179" s="218"/>
      <c r="RGK2179" s="218"/>
      <c r="RGL2179" s="218"/>
      <c r="RGM2179" s="218"/>
      <c r="RGN2179" s="218"/>
      <c r="RGO2179" s="218"/>
      <c r="RGP2179" s="218"/>
      <c r="RGQ2179" s="218"/>
      <c r="RGR2179" s="218"/>
      <c r="RGS2179" s="218"/>
      <c r="RGT2179" s="218"/>
      <c r="RGU2179" s="218"/>
      <c r="RGV2179" s="218"/>
      <c r="RGW2179" s="218"/>
      <c r="RGX2179" s="218"/>
      <c r="RGY2179" s="218"/>
      <c r="RGZ2179" s="218"/>
      <c r="RHA2179" s="218"/>
      <c r="RHB2179" s="218"/>
      <c r="RHC2179" s="218"/>
      <c r="RHD2179" s="218"/>
      <c r="RHE2179" s="218"/>
      <c r="RHF2179" s="218"/>
      <c r="RHG2179" s="218"/>
      <c r="RHH2179" s="218"/>
      <c r="RHI2179" s="218"/>
      <c r="RHJ2179" s="218"/>
      <c r="RHK2179" s="218"/>
      <c r="RHL2179" s="218"/>
      <c r="RHM2179" s="218"/>
      <c r="RHN2179" s="218"/>
      <c r="RHO2179" s="218"/>
      <c r="RHP2179" s="218"/>
      <c r="RHQ2179" s="218"/>
      <c r="RHR2179" s="218"/>
      <c r="RHS2179" s="218"/>
      <c r="RHT2179" s="218"/>
      <c r="RHU2179" s="218"/>
      <c r="RHV2179" s="218"/>
      <c r="RHW2179" s="218"/>
      <c r="RHX2179" s="218"/>
      <c r="RHY2179" s="218"/>
      <c r="RHZ2179" s="218"/>
      <c r="RIA2179" s="218"/>
      <c r="RIB2179" s="218"/>
      <c r="RIC2179" s="218"/>
      <c r="RID2179" s="218"/>
      <c r="RIE2179" s="218"/>
      <c r="RIF2179" s="218"/>
      <c r="RIG2179" s="218"/>
      <c r="RIH2179" s="218"/>
      <c r="RII2179" s="218"/>
      <c r="RIJ2179" s="218"/>
      <c r="RIK2179" s="218"/>
      <c r="RIL2179" s="218"/>
      <c r="RIM2179" s="218"/>
      <c r="RIN2179" s="218"/>
      <c r="RIO2179" s="218"/>
      <c r="RIP2179" s="218"/>
      <c r="RIQ2179" s="218"/>
      <c r="RIR2179" s="218"/>
      <c r="RIS2179" s="218"/>
      <c r="RIT2179" s="218"/>
      <c r="RIU2179" s="218"/>
      <c r="RIV2179" s="218"/>
      <c r="RIW2179" s="218"/>
      <c r="RIX2179" s="218"/>
      <c r="RIY2179" s="218"/>
      <c r="RIZ2179" s="218"/>
      <c r="RJA2179" s="218"/>
      <c r="RJB2179" s="218"/>
      <c r="RJC2179" s="218"/>
      <c r="RJD2179" s="218"/>
      <c r="RJE2179" s="218"/>
      <c r="RJF2179" s="218"/>
      <c r="RJG2179" s="218"/>
      <c r="RJH2179" s="218"/>
      <c r="RJI2179" s="218"/>
      <c r="RJJ2179" s="218"/>
      <c r="RJK2179" s="218"/>
      <c r="RJL2179" s="218"/>
      <c r="RJM2179" s="218"/>
      <c r="RJN2179" s="218"/>
      <c r="RJO2179" s="218"/>
      <c r="RJP2179" s="218"/>
      <c r="RJQ2179" s="218"/>
      <c r="RJR2179" s="218"/>
      <c r="RJS2179" s="218"/>
      <c r="RJT2179" s="218"/>
      <c r="RJU2179" s="218"/>
      <c r="RJV2179" s="218"/>
      <c r="RJW2179" s="218"/>
      <c r="RJX2179" s="218"/>
      <c r="RJY2179" s="218"/>
      <c r="RJZ2179" s="218"/>
      <c r="RKA2179" s="218"/>
      <c r="RKB2179" s="218"/>
      <c r="RKC2179" s="218"/>
      <c r="RKD2179" s="218"/>
      <c r="RKE2179" s="218"/>
      <c r="RKF2179" s="218"/>
      <c r="RKG2179" s="218"/>
      <c r="RKH2179" s="218"/>
      <c r="RKI2179" s="218"/>
      <c r="RKJ2179" s="218"/>
      <c r="RKK2179" s="218"/>
      <c r="RKL2179" s="218"/>
      <c r="RKM2179" s="218"/>
      <c r="RKN2179" s="218"/>
      <c r="RKO2179" s="218"/>
      <c r="RKP2179" s="218"/>
      <c r="RKQ2179" s="218"/>
      <c r="RKR2179" s="218"/>
      <c r="RKS2179" s="218"/>
      <c r="RKT2179" s="218"/>
      <c r="RKU2179" s="218"/>
      <c r="RKV2179" s="218"/>
      <c r="RKW2179" s="218"/>
      <c r="RKX2179" s="218"/>
      <c r="RKY2179" s="218"/>
      <c r="RKZ2179" s="218"/>
      <c r="RLA2179" s="218"/>
      <c r="RLB2179" s="218"/>
      <c r="RLC2179" s="218"/>
      <c r="RLD2179" s="218"/>
      <c r="RLE2179" s="218"/>
      <c r="RLF2179" s="218"/>
      <c r="RLG2179" s="218"/>
      <c r="RLH2179" s="218"/>
      <c r="RLI2179" s="218"/>
      <c r="RLJ2179" s="218"/>
      <c r="RLK2179" s="218"/>
      <c r="RLL2179" s="218"/>
      <c r="RLM2179" s="218"/>
      <c r="RLN2179" s="218"/>
      <c r="RLO2179" s="218"/>
      <c r="RLP2179" s="218"/>
      <c r="RLQ2179" s="218"/>
      <c r="RLR2179" s="218"/>
      <c r="RLS2179" s="218"/>
      <c r="RLT2179" s="218"/>
      <c r="RLU2179" s="218"/>
      <c r="RLV2179" s="218"/>
      <c r="RLW2179" s="218"/>
      <c r="RLX2179" s="218"/>
      <c r="RLY2179" s="218"/>
      <c r="RLZ2179" s="218"/>
      <c r="RMA2179" s="218"/>
      <c r="RMB2179" s="218"/>
      <c r="RMC2179" s="218"/>
      <c r="RMD2179" s="218"/>
      <c r="RME2179" s="218"/>
      <c r="RMF2179" s="218"/>
      <c r="RMG2179" s="218"/>
      <c r="RMH2179" s="218"/>
      <c r="RMI2179" s="218"/>
      <c r="RMJ2179" s="218"/>
      <c r="RMK2179" s="218"/>
      <c r="RML2179" s="218"/>
      <c r="RMM2179" s="218"/>
      <c r="RMN2179" s="218"/>
      <c r="RMO2179" s="218"/>
      <c r="RMP2179" s="218"/>
      <c r="RMQ2179" s="218"/>
      <c r="RMR2179" s="218"/>
      <c r="RMS2179" s="218"/>
      <c r="RMT2179" s="218"/>
      <c r="RMU2179" s="218"/>
      <c r="RMV2179" s="218"/>
      <c r="RMW2179" s="218"/>
      <c r="RMX2179" s="218"/>
      <c r="RMY2179" s="218"/>
      <c r="RMZ2179" s="218"/>
      <c r="RNA2179" s="218"/>
      <c r="RNB2179" s="218"/>
      <c r="RNC2179" s="218"/>
      <c r="RND2179" s="218"/>
      <c r="RNE2179" s="218"/>
      <c r="RNF2179" s="218"/>
      <c r="RNG2179" s="218"/>
      <c r="RNH2179" s="218"/>
      <c r="RNI2179" s="218"/>
      <c r="RNJ2179" s="218"/>
      <c r="RNK2179" s="218"/>
      <c r="RNL2179" s="218"/>
      <c r="RNM2179" s="218"/>
      <c r="RNN2179" s="218"/>
      <c r="RNO2179" s="218"/>
      <c r="RNP2179" s="218"/>
      <c r="RNQ2179" s="218"/>
      <c r="RNR2179" s="218"/>
      <c r="RNS2179" s="218"/>
      <c r="RNT2179" s="218"/>
      <c r="RNU2179" s="218"/>
      <c r="RNV2179" s="218"/>
      <c r="RNW2179" s="218"/>
      <c r="RNX2179" s="218"/>
      <c r="RNY2179" s="218"/>
      <c r="RNZ2179" s="218"/>
      <c r="ROA2179" s="218"/>
      <c r="ROB2179" s="218"/>
      <c r="ROC2179" s="218"/>
      <c r="ROD2179" s="218"/>
      <c r="ROE2179" s="218"/>
      <c r="ROF2179" s="218"/>
      <c r="ROG2179" s="218"/>
      <c r="ROH2179" s="218"/>
      <c r="ROI2179" s="218"/>
      <c r="ROJ2179" s="218"/>
      <c r="ROK2179" s="218"/>
      <c r="ROL2179" s="218"/>
      <c r="ROM2179" s="218"/>
      <c r="RON2179" s="218"/>
      <c r="ROO2179" s="218"/>
      <c r="ROP2179" s="218"/>
      <c r="ROQ2179" s="218"/>
      <c r="ROR2179" s="218"/>
      <c r="ROS2179" s="218"/>
      <c r="ROT2179" s="218"/>
      <c r="ROU2179" s="218"/>
      <c r="ROV2179" s="218"/>
      <c r="ROW2179" s="218"/>
      <c r="ROX2179" s="218"/>
      <c r="ROY2179" s="218"/>
      <c r="ROZ2179" s="218"/>
      <c r="RPA2179" s="218"/>
      <c r="RPB2179" s="218"/>
      <c r="RPC2179" s="218"/>
      <c r="RPD2179" s="218"/>
      <c r="RPE2179" s="218"/>
      <c r="RPF2179" s="218"/>
      <c r="RPG2179" s="218"/>
      <c r="RPH2179" s="218"/>
      <c r="RPI2179" s="218"/>
      <c r="RPJ2179" s="218"/>
      <c r="RPK2179" s="218"/>
      <c r="RPL2179" s="218"/>
      <c r="RPM2179" s="218"/>
      <c r="RPN2179" s="218"/>
      <c r="RPO2179" s="218"/>
      <c r="RPP2179" s="218"/>
      <c r="RPQ2179" s="218"/>
      <c r="RPR2179" s="218"/>
      <c r="RPS2179" s="218"/>
      <c r="RPT2179" s="218"/>
      <c r="RPU2179" s="218"/>
      <c r="RPV2179" s="218"/>
      <c r="RPW2179" s="218"/>
      <c r="RPX2179" s="218"/>
      <c r="RPY2179" s="218"/>
      <c r="RPZ2179" s="218"/>
      <c r="RQA2179" s="218"/>
      <c r="RQB2179" s="218"/>
      <c r="RQC2179" s="218"/>
      <c r="RQD2179" s="218"/>
      <c r="RQE2179" s="218"/>
      <c r="RQF2179" s="218"/>
      <c r="RQG2179" s="218"/>
      <c r="RQH2179" s="218"/>
      <c r="RQI2179" s="218"/>
      <c r="RQJ2179" s="218"/>
      <c r="RQK2179" s="218"/>
      <c r="RQL2179" s="218"/>
      <c r="RQM2179" s="218"/>
      <c r="RQN2179" s="218"/>
      <c r="RQO2179" s="218"/>
      <c r="RQP2179" s="218"/>
      <c r="RQQ2179" s="218"/>
      <c r="RQR2179" s="218"/>
      <c r="RQS2179" s="218"/>
      <c r="RQT2179" s="218"/>
      <c r="RQU2179" s="218"/>
      <c r="RQV2179" s="218"/>
      <c r="RQW2179" s="218"/>
      <c r="RQX2179" s="218"/>
      <c r="RQY2179" s="218"/>
      <c r="RQZ2179" s="218"/>
      <c r="RRA2179" s="218"/>
      <c r="RRB2179" s="218"/>
      <c r="RRC2179" s="218"/>
      <c r="RRD2179" s="218"/>
      <c r="RRE2179" s="218"/>
      <c r="RRF2179" s="218"/>
      <c r="RRG2179" s="218"/>
      <c r="RRH2179" s="218"/>
      <c r="RRI2179" s="218"/>
      <c r="RRJ2179" s="218"/>
      <c r="RRK2179" s="218"/>
      <c r="RRL2179" s="218"/>
      <c r="RRM2179" s="218"/>
      <c r="RRN2179" s="218"/>
      <c r="RRO2179" s="218"/>
      <c r="RRP2179" s="218"/>
      <c r="RRQ2179" s="218"/>
      <c r="RRR2179" s="218"/>
      <c r="RRS2179" s="218"/>
      <c r="RRT2179" s="218"/>
      <c r="RRU2179" s="218"/>
      <c r="RRV2179" s="218"/>
      <c r="RRW2179" s="218"/>
      <c r="RRX2179" s="218"/>
      <c r="RRY2179" s="218"/>
      <c r="RRZ2179" s="218"/>
      <c r="RSA2179" s="218"/>
      <c r="RSB2179" s="218"/>
      <c r="RSC2179" s="218"/>
      <c r="RSD2179" s="218"/>
      <c r="RSE2179" s="218"/>
      <c r="RSF2179" s="218"/>
      <c r="RSG2179" s="218"/>
      <c r="RSH2179" s="218"/>
      <c r="RSI2179" s="218"/>
      <c r="RSJ2179" s="218"/>
      <c r="RSK2179" s="218"/>
      <c r="RSL2179" s="218"/>
      <c r="RSM2179" s="218"/>
      <c r="RSN2179" s="218"/>
      <c r="RSO2179" s="218"/>
      <c r="RSP2179" s="218"/>
      <c r="RSQ2179" s="218"/>
      <c r="RSR2179" s="218"/>
      <c r="RSS2179" s="218"/>
      <c r="RST2179" s="218"/>
      <c r="RSU2179" s="218"/>
      <c r="RSV2179" s="218"/>
      <c r="RSW2179" s="218"/>
      <c r="RSX2179" s="218"/>
      <c r="RSY2179" s="218"/>
      <c r="RSZ2179" s="218"/>
      <c r="RTA2179" s="218"/>
      <c r="RTB2179" s="218"/>
      <c r="RTC2179" s="218"/>
      <c r="RTD2179" s="218"/>
      <c r="RTE2179" s="218"/>
      <c r="RTF2179" s="218"/>
      <c r="RTG2179" s="218"/>
      <c r="RTH2179" s="218"/>
      <c r="RTI2179" s="218"/>
      <c r="RTJ2179" s="218"/>
      <c r="RTK2179" s="218"/>
      <c r="RTL2179" s="218"/>
      <c r="RTM2179" s="218"/>
      <c r="RTN2179" s="218"/>
      <c r="RTO2179" s="218"/>
      <c r="RTP2179" s="218"/>
      <c r="RTQ2179" s="218"/>
      <c r="RTR2179" s="218"/>
      <c r="RTS2179" s="218"/>
      <c r="RTT2179" s="218"/>
      <c r="RTU2179" s="218"/>
      <c r="RTV2179" s="218"/>
      <c r="RTW2179" s="218"/>
      <c r="RTX2179" s="218"/>
      <c r="RTY2179" s="218"/>
      <c r="RTZ2179" s="218"/>
      <c r="RUA2179" s="218"/>
      <c r="RUB2179" s="218"/>
      <c r="RUC2179" s="218"/>
      <c r="RUD2179" s="218"/>
      <c r="RUE2179" s="218"/>
      <c r="RUF2179" s="218"/>
      <c r="RUG2179" s="218"/>
      <c r="RUH2179" s="218"/>
      <c r="RUI2179" s="218"/>
      <c r="RUJ2179" s="218"/>
      <c r="RUK2179" s="218"/>
      <c r="RUL2179" s="218"/>
      <c r="RUM2179" s="218"/>
      <c r="RUN2179" s="218"/>
      <c r="RUO2179" s="218"/>
      <c r="RUP2179" s="218"/>
      <c r="RUQ2179" s="218"/>
      <c r="RUR2179" s="218"/>
      <c r="RUS2179" s="218"/>
      <c r="RUT2179" s="218"/>
      <c r="RUU2179" s="218"/>
      <c r="RUV2179" s="218"/>
      <c r="RUW2179" s="218"/>
      <c r="RUX2179" s="218"/>
      <c r="RUY2179" s="218"/>
      <c r="RUZ2179" s="218"/>
      <c r="RVA2179" s="218"/>
      <c r="RVB2179" s="218"/>
      <c r="RVC2179" s="218"/>
      <c r="RVD2179" s="218"/>
      <c r="RVE2179" s="218"/>
      <c r="RVF2179" s="218"/>
      <c r="RVG2179" s="218"/>
      <c r="RVH2179" s="218"/>
      <c r="RVI2179" s="218"/>
      <c r="RVJ2179" s="218"/>
      <c r="RVK2179" s="218"/>
      <c r="RVL2179" s="218"/>
      <c r="RVM2179" s="218"/>
      <c r="RVN2179" s="218"/>
      <c r="RVO2179" s="218"/>
      <c r="RVP2179" s="218"/>
      <c r="RVQ2179" s="218"/>
      <c r="RVR2179" s="218"/>
      <c r="RVS2179" s="218"/>
      <c r="RVT2179" s="218"/>
      <c r="RVU2179" s="218"/>
      <c r="RVV2179" s="218"/>
      <c r="RVW2179" s="218"/>
      <c r="RVX2179" s="218"/>
      <c r="RVY2179" s="218"/>
      <c r="RVZ2179" s="218"/>
      <c r="RWA2179" s="218"/>
      <c r="RWB2179" s="218"/>
      <c r="RWC2179" s="218"/>
      <c r="RWD2179" s="218"/>
      <c r="RWE2179" s="218"/>
      <c r="RWF2179" s="218"/>
      <c r="RWG2179" s="218"/>
      <c r="RWH2179" s="218"/>
      <c r="RWI2179" s="218"/>
      <c r="RWJ2179" s="218"/>
      <c r="RWK2179" s="218"/>
      <c r="RWL2179" s="218"/>
      <c r="RWM2179" s="218"/>
      <c r="RWN2179" s="218"/>
      <c r="RWO2179" s="218"/>
      <c r="RWP2179" s="218"/>
      <c r="RWQ2179" s="218"/>
      <c r="RWR2179" s="218"/>
      <c r="RWS2179" s="218"/>
      <c r="RWT2179" s="218"/>
      <c r="RWU2179" s="218"/>
      <c r="RWV2179" s="218"/>
      <c r="RWW2179" s="218"/>
      <c r="RWX2179" s="218"/>
      <c r="RWY2179" s="218"/>
      <c r="RWZ2179" s="218"/>
      <c r="RXA2179" s="218"/>
      <c r="RXB2179" s="218"/>
      <c r="RXC2179" s="218"/>
      <c r="RXD2179" s="218"/>
      <c r="RXE2179" s="218"/>
      <c r="RXF2179" s="218"/>
      <c r="RXG2179" s="218"/>
      <c r="RXH2179" s="218"/>
      <c r="RXI2179" s="218"/>
      <c r="RXJ2179" s="218"/>
      <c r="RXK2179" s="218"/>
      <c r="RXL2179" s="218"/>
      <c r="RXM2179" s="218"/>
      <c r="RXN2179" s="218"/>
      <c r="RXO2179" s="218"/>
      <c r="RXP2179" s="218"/>
      <c r="RXQ2179" s="218"/>
      <c r="RXR2179" s="218"/>
      <c r="RXS2179" s="218"/>
      <c r="RXT2179" s="218"/>
      <c r="RXU2179" s="218"/>
      <c r="RXV2179" s="218"/>
      <c r="RXW2179" s="218"/>
      <c r="RXX2179" s="218"/>
      <c r="RXY2179" s="218"/>
      <c r="RXZ2179" s="218"/>
      <c r="RYA2179" s="218"/>
      <c r="RYB2179" s="218"/>
      <c r="RYC2179" s="218"/>
      <c r="RYD2179" s="218"/>
      <c r="RYE2179" s="218"/>
      <c r="RYF2179" s="218"/>
      <c r="RYG2179" s="218"/>
      <c r="RYH2179" s="218"/>
      <c r="RYI2179" s="218"/>
      <c r="RYJ2179" s="218"/>
      <c r="RYK2179" s="218"/>
      <c r="RYL2179" s="218"/>
      <c r="RYM2179" s="218"/>
      <c r="RYN2179" s="218"/>
      <c r="RYO2179" s="218"/>
      <c r="RYP2179" s="218"/>
      <c r="RYQ2179" s="218"/>
      <c r="RYR2179" s="218"/>
      <c r="RYS2179" s="218"/>
      <c r="RYT2179" s="218"/>
      <c r="RYU2179" s="218"/>
      <c r="RYV2179" s="218"/>
      <c r="RYW2179" s="218"/>
      <c r="RYX2179" s="218"/>
      <c r="RYY2179" s="218"/>
      <c r="RYZ2179" s="218"/>
      <c r="RZA2179" s="218"/>
      <c r="RZB2179" s="218"/>
      <c r="RZC2179" s="218"/>
      <c r="RZD2179" s="218"/>
      <c r="RZE2179" s="218"/>
      <c r="RZF2179" s="218"/>
      <c r="RZG2179" s="218"/>
      <c r="RZH2179" s="218"/>
      <c r="RZI2179" s="218"/>
      <c r="RZJ2179" s="218"/>
      <c r="RZK2179" s="218"/>
      <c r="RZL2179" s="218"/>
      <c r="RZM2179" s="218"/>
      <c r="RZN2179" s="218"/>
      <c r="RZO2179" s="218"/>
      <c r="RZP2179" s="218"/>
      <c r="RZQ2179" s="218"/>
      <c r="RZR2179" s="218"/>
      <c r="RZS2179" s="218"/>
      <c r="RZT2179" s="218"/>
      <c r="RZU2179" s="218"/>
      <c r="RZV2179" s="218"/>
      <c r="RZW2179" s="218"/>
      <c r="RZX2179" s="218"/>
      <c r="RZY2179" s="218"/>
      <c r="RZZ2179" s="218"/>
      <c r="SAA2179" s="218"/>
      <c r="SAB2179" s="218"/>
      <c r="SAC2179" s="218"/>
      <c r="SAD2179" s="218"/>
      <c r="SAE2179" s="218"/>
      <c r="SAF2179" s="218"/>
      <c r="SAG2179" s="218"/>
      <c r="SAH2179" s="218"/>
      <c r="SAI2179" s="218"/>
      <c r="SAJ2179" s="218"/>
      <c r="SAK2179" s="218"/>
      <c r="SAL2179" s="218"/>
      <c r="SAM2179" s="218"/>
      <c r="SAN2179" s="218"/>
      <c r="SAO2179" s="218"/>
      <c r="SAP2179" s="218"/>
      <c r="SAQ2179" s="218"/>
      <c r="SAR2179" s="218"/>
      <c r="SAS2179" s="218"/>
      <c r="SAT2179" s="218"/>
      <c r="SAU2179" s="218"/>
      <c r="SAV2179" s="218"/>
      <c r="SAW2179" s="218"/>
      <c r="SAX2179" s="218"/>
      <c r="SAY2179" s="218"/>
      <c r="SAZ2179" s="218"/>
      <c r="SBA2179" s="218"/>
      <c r="SBB2179" s="218"/>
      <c r="SBC2179" s="218"/>
      <c r="SBD2179" s="218"/>
      <c r="SBE2179" s="218"/>
      <c r="SBF2179" s="218"/>
      <c r="SBG2179" s="218"/>
      <c r="SBH2179" s="218"/>
      <c r="SBI2179" s="218"/>
      <c r="SBJ2179" s="218"/>
      <c r="SBK2179" s="218"/>
      <c r="SBL2179" s="218"/>
      <c r="SBM2179" s="218"/>
      <c r="SBN2179" s="218"/>
      <c r="SBO2179" s="218"/>
      <c r="SBP2179" s="218"/>
      <c r="SBQ2179" s="218"/>
      <c r="SBR2179" s="218"/>
      <c r="SBS2179" s="218"/>
      <c r="SBT2179" s="218"/>
      <c r="SBU2179" s="218"/>
      <c r="SBV2179" s="218"/>
      <c r="SBW2179" s="218"/>
      <c r="SBX2179" s="218"/>
      <c r="SBY2179" s="218"/>
      <c r="SBZ2179" s="218"/>
      <c r="SCA2179" s="218"/>
      <c r="SCB2179" s="218"/>
      <c r="SCC2179" s="218"/>
      <c r="SCD2179" s="218"/>
      <c r="SCE2179" s="218"/>
      <c r="SCF2179" s="218"/>
      <c r="SCG2179" s="218"/>
      <c r="SCH2179" s="218"/>
      <c r="SCI2179" s="218"/>
      <c r="SCJ2179" s="218"/>
      <c r="SCK2179" s="218"/>
      <c r="SCL2179" s="218"/>
      <c r="SCM2179" s="218"/>
      <c r="SCN2179" s="218"/>
      <c r="SCO2179" s="218"/>
      <c r="SCP2179" s="218"/>
      <c r="SCQ2179" s="218"/>
      <c r="SCR2179" s="218"/>
      <c r="SCS2179" s="218"/>
      <c r="SCT2179" s="218"/>
      <c r="SCU2179" s="218"/>
      <c r="SCV2179" s="218"/>
      <c r="SCW2179" s="218"/>
      <c r="SCX2179" s="218"/>
      <c r="SCY2179" s="218"/>
      <c r="SCZ2179" s="218"/>
      <c r="SDA2179" s="218"/>
      <c r="SDB2179" s="218"/>
      <c r="SDC2179" s="218"/>
      <c r="SDD2179" s="218"/>
      <c r="SDE2179" s="218"/>
      <c r="SDF2179" s="218"/>
      <c r="SDG2179" s="218"/>
      <c r="SDH2179" s="218"/>
      <c r="SDI2179" s="218"/>
      <c r="SDJ2179" s="218"/>
      <c r="SDK2179" s="218"/>
      <c r="SDL2179" s="218"/>
      <c r="SDM2179" s="218"/>
      <c r="SDN2179" s="218"/>
      <c r="SDO2179" s="218"/>
      <c r="SDP2179" s="218"/>
      <c r="SDQ2179" s="218"/>
      <c r="SDR2179" s="218"/>
      <c r="SDS2179" s="218"/>
      <c r="SDT2179" s="218"/>
      <c r="SDU2179" s="218"/>
      <c r="SDV2179" s="218"/>
      <c r="SDW2179" s="218"/>
      <c r="SDX2179" s="218"/>
      <c r="SDY2179" s="218"/>
      <c r="SDZ2179" s="218"/>
      <c r="SEA2179" s="218"/>
      <c r="SEB2179" s="218"/>
      <c r="SEC2179" s="218"/>
      <c r="SED2179" s="218"/>
      <c r="SEE2179" s="218"/>
      <c r="SEF2179" s="218"/>
      <c r="SEG2179" s="218"/>
      <c r="SEH2179" s="218"/>
      <c r="SEI2179" s="218"/>
      <c r="SEJ2179" s="218"/>
      <c r="SEK2179" s="218"/>
      <c r="SEL2179" s="218"/>
      <c r="SEM2179" s="218"/>
      <c r="SEN2179" s="218"/>
      <c r="SEO2179" s="218"/>
      <c r="SEP2179" s="218"/>
      <c r="SEQ2179" s="218"/>
      <c r="SER2179" s="218"/>
      <c r="SES2179" s="218"/>
      <c r="SET2179" s="218"/>
      <c r="SEU2179" s="218"/>
      <c r="SEV2179" s="218"/>
      <c r="SEW2179" s="218"/>
      <c r="SEX2179" s="218"/>
      <c r="SEY2179" s="218"/>
      <c r="SEZ2179" s="218"/>
      <c r="SFA2179" s="218"/>
      <c r="SFB2179" s="218"/>
      <c r="SFC2179" s="218"/>
      <c r="SFD2179" s="218"/>
      <c r="SFE2179" s="218"/>
      <c r="SFF2179" s="218"/>
      <c r="SFG2179" s="218"/>
      <c r="SFH2179" s="218"/>
      <c r="SFI2179" s="218"/>
      <c r="SFJ2179" s="218"/>
      <c r="SFK2179" s="218"/>
      <c r="SFL2179" s="218"/>
      <c r="SFM2179" s="218"/>
      <c r="SFN2179" s="218"/>
      <c r="SFO2179" s="218"/>
      <c r="SFP2179" s="218"/>
      <c r="SFQ2179" s="218"/>
      <c r="SFR2179" s="218"/>
      <c r="SFS2179" s="218"/>
      <c r="SFT2179" s="218"/>
      <c r="SFU2179" s="218"/>
      <c r="SFV2179" s="218"/>
      <c r="SFW2179" s="218"/>
      <c r="SFX2179" s="218"/>
      <c r="SFY2179" s="218"/>
      <c r="SFZ2179" s="218"/>
      <c r="SGA2179" s="218"/>
      <c r="SGB2179" s="218"/>
      <c r="SGC2179" s="218"/>
      <c r="SGD2179" s="218"/>
      <c r="SGE2179" s="218"/>
      <c r="SGF2179" s="218"/>
      <c r="SGG2179" s="218"/>
      <c r="SGH2179" s="218"/>
      <c r="SGI2179" s="218"/>
      <c r="SGJ2179" s="218"/>
      <c r="SGK2179" s="218"/>
      <c r="SGL2179" s="218"/>
      <c r="SGM2179" s="218"/>
      <c r="SGN2179" s="218"/>
      <c r="SGO2179" s="218"/>
      <c r="SGP2179" s="218"/>
      <c r="SGQ2179" s="218"/>
      <c r="SGR2179" s="218"/>
      <c r="SGS2179" s="218"/>
      <c r="SGT2179" s="218"/>
      <c r="SGU2179" s="218"/>
      <c r="SGV2179" s="218"/>
      <c r="SGW2179" s="218"/>
      <c r="SGX2179" s="218"/>
      <c r="SGY2179" s="218"/>
      <c r="SGZ2179" s="218"/>
      <c r="SHA2179" s="218"/>
      <c r="SHB2179" s="218"/>
      <c r="SHC2179" s="218"/>
      <c r="SHD2179" s="218"/>
      <c r="SHE2179" s="218"/>
      <c r="SHF2179" s="218"/>
      <c r="SHG2179" s="218"/>
      <c r="SHH2179" s="218"/>
      <c r="SHI2179" s="218"/>
      <c r="SHJ2179" s="218"/>
      <c r="SHK2179" s="218"/>
      <c r="SHL2179" s="218"/>
      <c r="SHM2179" s="218"/>
      <c r="SHN2179" s="218"/>
      <c r="SHO2179" s="218"/>
      <c r="SHP2179" s="218"/>
      <c r="SHQ2179" s="218"/>
      <c r="SHR2179" s="218"/>
      <c r="SHS2179" s="218"/>
      <c r="SHT2179" s="218"/>
      <c r="SHU2179" s="218"/>
      <c r="SHV2179" s="218"/>
      <c r="SHW2179" s="218"/>
      <c r="SHX2179" s="218"/>
      <c r="SHY2179" s="218"/>
      <c r="SHZ2179" s="218"/>
      <c r="SIA2179" s="218"/>
      <c r="SIB2179" s="218"/>
      <c r="SIC2179" s="218"/>
      <c r="SID2179" s="218"/>
      <c r="SIE2179" s="218"/>
      <c r="SIF2179" s="218"/>
      <c r="SIG2179" s="218"/>
      <c r="SIH2179" s="218"/>
      <c r="SII2179" s="218"/>
      <c r="SIJ2179" s="218"/>
      <c r="SIK2179" s="218"/>
      <c r="SIL2179" s="218"/>
      <c r="SIM2179" s="218"/>
      <c r="SIN2179" s="218"/>
      <c r="SIO2179" s="218"/>
      <c r="SIP2179" s="218"/>
      <c r="SIQ2179" s="218"/>
      <c r="SIR2179" s="218"/>
      <c r="SIS2179" s="218"/>
      <c r="SIT2179" s="218"/>
      <c r="SIU2179" s="218"/>
      <c r="SIV2179" s="218"/>
      <c r="SIW2179" s="218"/>
      <c r="SIX2179" s="218"/>
      <c r="SIY2179" s="218"/>
      <c r="SIZ2179" s="218"/>
      <c r="SJA2179" s="218"/>
      <c r="SJB2179" s="218"/>
      <c r="SJC2179" s="218"/>
      <c r="SJD2179" s="218"/>
      <c r="SJE2179" s="218"/>
      <c r="SJF2179" s="218"/>
      <c r="SJG2179" s="218"/>
      <c r="SJH2179" s="218"/>
      <c r="SJI2179" s="218"/>
      <c r="SJJ2179" s="218"/>
      <c r="SJK2179" s="218"/>
      <c r="SJL2179" s="218"/>
      <c r="SJM2179" s="218"/>
      <c r="SJN2179" s="218"/>
      <c r="SJO2179" s="218"/>
      <c r="SJP2179" s="218"/>
      <c r="SJQ2179" s="218"/>
      <c r="SJR2179" s="218"/>
      <c r="SJS2179" s="218"/>
      <c r="SJT2179" s="218"/>
      <c r="SJU2179" s="218"/>
      <c r="SJV2179" s="218"/>
      <c r="SJW2179" s="218"/>
      <c r="SJX2179" s="218"/>
      <c r="SJY2179" s="218"/>
      <c r="SJZ2179" s="218"/>
      <c r="SKA2179" s="218"/>
      <c r="SKB2179" s="218"/>
      <c r="SKC2179" s="218"/>
      <c r="SKD2179" s="218"/>
      <c r="SKE2179" s="218"/>
      <c r="SKF2179" s="218"/>
      <c r="SKG2179" s="218"/>
      <c r="SKH2179" s="218"/>
      <c r="SKI2179" s="218"/>
      <c r="SKJ2179" s="218"/>
      <c r="SKK2179" s="218"/>
      <c r="SKL2179" s="218"/>
      <c r="SKM2179" s="218"/>
      <c r="SKN2179" s="218"/>
      <c r="SKO2179" s="218"/>
      <c r="SKP2179" s="218"/>
      <c r="SKQ2179" s="218"/>
      <c r="SKR2179" s="218"/>
      <c r="SKS2179" s="218"/>
      <c r="SKT2179" s="218"/>
      <c r="SKU2179" s="218"/>
      <c r="SKV2179" s="218"/>
      <c r="SKW2179" s="218"/>
      <c r="SKX2179" s="218"/>
      <c r="SKY2179" s="218"/>
      <c r="SKZ2179" s="218"/>
      <c r="SLA2179" s="218"/>
      <c r="SLB2179" s="218"/>
      <c r="SLC2179" s="218"/>
      <c r="SLD2179" s="218"/>
      <c r="SLE2179" s="218"/>
      <c r="SLF2179" s="218"/>
      <c r="SLG2179" s="218"/>
      <c r="SLH2179" s="218"/>
      <c r="SLI2179" s="218"/>
      <c r="SLJ2179" s="218"/>
      <c r="SLK2179" s="218"/>
      <c r="SLL2179" s="218"/>
      <c r="SLM2179" s="218"/>
      <c r="SLN2179" s="218"/>
      <c r="SLO2179" s="218"/>
      <c r="SLP2179" s="218"/>
      <c r="SLQ2179" s="218"/>
      <c r="SLR2179" s="218"/>
      <c r="SLS2179" s="218"/>
      <c r="SLT2179" s="218"/>
      <c r="SLU2179" s="218"/>
      <c r="SLV2179" s="218"/>
      <c r="SLW2179" s="218"/>
      <c r="SLX2179" s="218"/>
      <c r="SLY2179" s="218"/>
      <c r="SLZ2179" s="218"/>
      <c r="SMA2179" s="218"/>
      <c r="SMB2179" s="218"/>
      <c r="SMC2179" s="218"/>
      <c r="SMD2179" s="218"/>
      <c r="SME2179" s="218"/>
      <c r="SMF2179" s="218"/>
      <c r="SMG2179" s="218"/>
      <c r="SMH2179" s="218"/>
      <c r="SMI2179" s="218"/>
      <c r="SMJ2179" s="218"/>
      <c r="SMK2179" s="218"/>
      <c r="SML2179" s="218"/>
      <c r="SMM2179" s="218"/>
      <c r="SMN2179" s="218"/>
      <c r="SMO2179" s="218"/>
      <c r="SMP2179" s="218"/>
      <c r="SMQ2179" s="218"/>
      <c r="SMR2179" s="218"/>
      <c r="SMS2179" s="218"/>
      <c r="SMT2179" s="218"/>
      <c r="SMU2179" s="218"/>
      <c r="SMV2179" s="218"/>
      <c r="SMW2179" s="218"/>
      <c r="SMX2179" s="218"/>
      <c r="SMY2179" s="218"/>
      <c r="SMZ2179" s="218"/>
      <c r="SNA2179" s="218"/>
      <c r="SNB2179" s="218"/>
      <c r="SNC2179" s="218"/>
      <c r="SND2179" s="218"/>
      <c r="SNE2179" s="218"/>
      <c r="SNF2179" s="218"/>
      <c r="SNG2179" s="218"/>
      <c r="SNH2179" s="218"/>
      <c r="SNI2179" s="218"/>
      <c r="SNJ2179" s="218"/>
      <c r="SNK2179" s="218"/>
      <c r="SNL2179" s="218"/>
      <c r="SNM2179" s="218"/>
      <c r="SNN2179" s="218"/>
      <c r="SNO2179" s="218"/>
      <c r="SNP2179" s="218"/>
      <c r="SNQ2179" s="218"/>
      <c r="SNR2179" s="218"/>
      <c r="SNS2179" s="218"/>
      <c r="SNT2179" s="218"/>
      <c r="SNU2179" s="218"/>
      <c r="SNV2179" s="218"/>
      <c r="SNW2179" s="218"/>
      <c r="SNX2179" s="218"/>
      <c r="SNY2179" s="218"/>
      <c r="SNZ2179" s="218"/>
      <c r="SOA2179" s="218"/>
      <c r="SOB2179" s="218"/>
      <c r="SOC2179" s="218"/>
      <c r="SOD2179" s="218"/>
      <c r="SOE2179" s="218"/>
      <c r="SOF2179" s="218"/>
      <c r="SOG2179" s="218"/>
      <c r="SOH2179" s="218"/>
      <c r="SOI2179" s="218"/>
      <c r="SOJ2179" s="218"/>
      <c r="SOK2179" s="218"/>
      <c r="SOL2179" s="218"/>
      <c r="SOM2179" s="218"/>
      <c r="SON2179" s="218"/>
      <c r="SOO2179" s="218"/>
      <c r="SOP2179" s="218"/>
      <c r="SOQ2179" s="218"/>
      <c r="SOR2179" s="218"/>
      <c r="SOS2179" s="218"/>
      <c r="SOT2179" s="218"/>
      <c r="SOU2179" s="218"/>
      <c r="SOV2179" s="218"/>
      <c r="SOW2179" s="218"/>
      <c r="SOX2179" s="218"/>
      <c r="SOY2179" s="218"/>
      <c r="SOZ2179" s="218"/>
      <c r="SPA2179" s="218"/>
      <c r="SPB2179" s="218"/>
      <c r="SPC2179" s="218"/>
      <c r="SPD2179" s="218"/>
      <c r="SPE2179" s="218"/>
      <c r="SPF2179" s="218"/>
      <c r="SPG2179" s="218"/>
      <c r="SPH2179" s="218"/>
      <c r="SPI2179" s="218"/>
      <c r="SPJ2179" s="218"/>
      <c r="SPK2179" s="218"/>
      <c r="SPL2179" s="218"/>
      <c r="SPM2179" s="218"/>
      <c r="SPN2179" s="218"/>
      <c r="SPO2179" s="218"/>
      <c r="SPP2179" s="218"/>
      <c r="SPQ2179" s="218"/>
      <c r="SPR2179" s="218"/>
      <c r="SPS2179" s="218"/>
      <c r="SPT2179" s="218"/>
      <c r="SPU2179" s="218"/>
      <c r="SPV2179" s="218"/>
      <c r="SPW2179" s="218"/>
      <c r="SPX2179" s="218"/>
      <c r="SPY2179" s="218"/>
      <c r="SPZ2179" s="218"/>
      <c r="SQA2179" s="218"/>
      <c r="SQB2179" s="218"/>
      <c r="SQC2179" s="218"/>
      <c r="SQD2179" s="218"/>
      <c r="SQE2179" s="218"/>
      <c r="SQF2179" s="218"/>
      <c r="SQG2179" s="218"/>
      <c r="SQH2179" s="218"/>
      <c r="SQI2179" s="218"/>
      <c r="SQJ2179" s="218"/>
      <c r="SQK2179" s="218"/>
      <c r="SQL2179" s="218"/>
      <c r="SQM2179" s="218"/>
      <c r="SQN2179" s="218"/>
      <c r="SQO2179" s="218"/>
      <c r="SQP2179" s="218"/>
      <c r="SQQ2179" s="218"/>
      <c r="SQR2179" s="218"/>
      <c r="SQS2179" s="218"/>
      <c r="SQT2179" s="218"/>
      <c r="SQU2179" s="218"/>
      <c r="SQV2179" s="218"/>
      <c r="SQW2179" s="218"/>
      <c r="SQX2179" s="218"/>
      <c r="SQY2179" s="218"/>
      <c r="SQZ2179" s="218"/>
      <c r="SRA2179" s="218"/>
      <c r="SRB2179" s="218"/>
      <c r="SRC2179" s="218"/>
      <c r="SRD2179" s="218"/>
      <c r="SRE2179" s="218"/>
      <c r="SRF2179" s="218"/>
      <c r="SRG2179" s="218"/>
      <c r="SRH2179" s="218"/>
      <c r="SRI2179" s="218"/>
      <c r="SRJ2179" s="218"/>
      <c r="SRK2179" s="218"/>
      <c r="SRL2179" s="218"/>
      <c r="SRM2179" s="218"/>
      <c r="SRN2179" s="218"/>
      <c r="SRO2179" s="218"/>
      <c r="SRP2179" s="218"/>
      <c r="SRQ2179" s="218"/>
      <c r="SRR2179" s="218"/>
      <c r="SRS2179" s="218"/>
      <c r="SRT2179" s="218"/>
      <c r="SRU2179" s="218"/>
      <c r="SRV2179" s="218"/>
      <c r="SRW2179" s="218"/>
      <c r="SRX2179" s="218"/>
      <c r="SRY2179" s="218"/>
      <c r="SRZ2179" s="218"/>
      <c r="SSA2179" s="218"/>
      <c r="SSB2179" s="218"/>
      <c r="SSC2179" s="218"/>
      <c r="SSD2179" s="218"/>
      <c r="SSE2179" s="218"/>
      <c r="SSF2179" s="218"/>
      <c r="SSG2179" s="218"/>
      <c r="SSH2179" s="218"/>
      <c r="SSI2179" s="218"/>
      <c r="SSJ2179" s="218"/>
      <c r="SSK2179" s="218"/>
      <c r="SSL2179" s="218"/>
      <c r="SSM2179" s="218"/>
      <c r="SSN2179" s="218"/>
      <c r="SSO2179" s="218"/>
      <c r="SSP2179" s="218"/>
      <c r="SSQ2179" s="218"/>
      <c r="SSR2179" s="218"/>
      <c r="SSS2179" s="218"/>
      <c r="SST2179" s="218"/>
      <c r="SSU2179" s="218"/>
      <c r="SSV2179" s="218"/>
      <c r="SSW2179" s="218"/>
      <c r="SSX2179" s="218"/>
      <c r="SSY2179" s="218"/>
      <c r="SSZ2179" s="218"/>
      <c r="STA2179" s="218"/>
      <c r="STB2179" s="218"/>
      <c r="STC2179" s="218"/>
      <c r="STD2179" s="218"/>
      <c r="STE2179" s="218"/>
      <c r="STF2179" s="218"/>
      <c r="STG2179" s="218"/>
      <c r="STH2179" s="218"/>
      <c r="STI2179" s="218"/>
      <c r="STJ2179" s="218"/>
      <c r="STK2179" s="218"/>
      <c r="STL2179" s="218"/>
      <c r="STM2179" s="218"/>
      <c r="STN2179" s="218"/>
      <c r="STO2179" s="218"/>
      <c r="STP2179" s="218"/>
      <c r="STQ2179" s="218"/>
      <c r="STR2179" s="218"/>
      <c r="STS2179" s="218"/>
      <c r="STT2179" s="218"/>
      <c r="STU2179" s="218"/>
      <c r="STV2179" s="218"/>
      <c r="STW2179" s="218"/>
      <c r="STX2179" s="218"/>
      <c r="STY2179" s="218"/>
      <c r="STZ2179" s="218"/>
      <c r="SUA2179" s="218"/>
      <c r="SUB2179" s="218"/>
      <c r="SUC2179" s="218"/>
      <c r="SUD2179" s="218"/>
      <c r="SUE2179" s="218"/>
      <c r="SUF2179" s="218"/>
      <c r="SUG2179" s="218"/>
      <c r="SUH2179" s="218"/>
      <c r="SUI2179" s="218"/>
      <c r="SUJ2179" s="218"/>
      <c r="SUK2179" s="218"/>
      <c r="SUL2179" s="218"/>
      <c r="SUM2179" s="218"/>
      <c r="SUN2179" s="218"/>
      <c r="SUO2179" s="218"/>
      <c r="SUP2179" s="218"/>
      <c r="SUQ2179" s="218"/>
      <c r="SUR2179" s="218"/>
      <c r="SUS2179" s="218"/>
      <c r="SUT2179" s="218"/>
      <c r="SUU2179" s="218"/>
      <c r="SUV2179" s="218"/>
      <c r="SUW2179" s="218"/>
      <c r="SUX2179" s="218"/>
      <c r="SUY2179" s="218"/>
      <c r="SUZ2179" s="218"/>
      <c r="SVA2179" s="218"/>
      <c r="SVB2179" s="218"/>
      <c r="SVC2179" s="218"/>
      <c r="SVD2179" s="218"/>
      <c r="SVE2179" s="218"/>
      <c r="SVF2179" s="218"/>
      <c r="SVG2179" s="218"/>
      <c r="SVH2179" s="218"/>
      <c r="SVI2179" s="218"/>
      <c r="SVJ2179" s="218"/>
      <c r="SVK2179" s="218"/>
      <c r="SVL2179" s="218"/>
      <c r="SVM2179" s="218"/>
      <c r="SVN2179" s="218"/>
      <c r="SVO2179" s="218"/>
      <c r="SVP2179" s="218"/>
      <c r="SVQ2179" s="218"/>
      <c r="SVR2179" s="218"/>
      <c r="SVS2179" s="218"/>
      <c r="SVT2179" s="218"/>
      <c r="SVU2179" s="218"/>
      <c r="SVV2179" s="218"/>
      <c r="SVW2179" s="218"/>
      <c r="SVX2179" s="218"/>
      <c r="SVY2179" s="218"/>
      <c r="SVZ2179" s="218"/>
      <c r="SWA2179" s="218"/>
      <c r="SWB2179" s="218"/>
      <c r="SWC2179" s="218"/>
      <c r="SWD2179" s="218"/>
      <c r="SWE2179" s="218"/>
      <c r="SWF2179" s="218"/>
      <c r="SWG2179" s="218"/>
      <c r="SWH2179" s="218"/>
      <c r="SWI2179" s="218"/>
      <c r="SWJ2179" s="218"/>
      <c r="SWK2179" s="218"/>
      <c r="SWL2179" s="218"/>
      <c r="SWM2179" s="218"/>
      <c r="SWN2179" s="218"/>
      <c r="SWO2179" s="218"/>
      <c r="SWP2179" s="218"/>
      <c r="SWQ2179" s="218"/>
      <c r="SWR2179" s="218"/>
      <c r="SWS2179" s="218"/>
      <c r="SWT2179" s="218"/>
      <c r="SWU2179" s="218"/>
      <c r="SWV2179" s="218"/>
      <c r="SWW2179" s="218"/>
      <c r="SWX2179" s="218"/>
      <c r="SWY2179" s="218"/>
      <c r="SWZ2179" s="218"/>
      <c r="SXA2179" s="218"/>
      <c r="SXB2179" s="218"/>
      <c r="SXC2179" s="218"/>
      <c r="SXD2179" s="218"/>
      <c r="SXE2179" s="218"/>
      <c r="SXF2179" s="218"/>
      <c r="SXG2179" s="218"/>
      <c r="SXH2179" s="218"/>
      <c r="SXI2179" s="218"/>
      <c r="SXJ2179" s="218"/>
      <c r="SXK2179" s="218"/>
      <c r="SXL2179" s="218"/>
      <c r="SXM2179" s="218"/>
      <c r="SXN2179" s="218"/>
      <c r="SXO2179" s="218"/>
      <c r="SXP2179" s="218"/>
      <c r="SXQ2179" s="218"/>
      <c r="SXR2179" s="218"/>
      <c r="SXS2179" s="218"/>
      <c r="SXT2179" s="218"/>
      <c r="SXU2179" s="218"/>
      <c r="SXV2179" s="218"/>
      <c r="SXW2179" s="218"/>
      <c r="SXX2179" s="218"/>
      <c r="SXY2179" s="218"/>
      <c r="SXZ2179" s="218"/>
      <c r="SYA2179" s="218"/>
      <c r="SYB2179" s="218"/>
      <c r="SYC2179" s="218"/>
      <c r="SYD2179" s="218"/>
      <c r="SYE2179" s="218"/>
      <c r="SYF2179" s="218"/>
      <c r="SYG2179" s="218"/>
      <c r="SYH2179" s="218"/>
      <c r="SYI2179" s="218"/>
      <c r="SYJ2179" s="218"/>
      <c r="SYK2179" s="218"/>
      <c r="SYL2179" s="218"/>
      <c r="SYM2179" s="218"/>
      <c r="SYN2179" s="218"/>
      <c r="SYO2179" s="218"/>
      <c r="SYP2179" s="218"/>
      <c r="SYQ2179" s="218"/>
      <c r="SYR2179" s="218"/>
      <c r="SYS2179" s="218"/>
      <c r="SYT2179" s="218"/>
      <c r="SYU2179" s="218"/>
      <c r="SYV2179" s="218"/>
      <c r="SYW2179" s="218"/>
      <c r="SYX2179" s="218"/>
      <c r="SYY2179" s="218"/>
      <c r="SYZ2179" s="218"/>
      <c r="SZA2179" s="218"/>
      <c r="SZB2179" s="218"/>
      <c r="SZC2179" s="218"/>
      <c r="SZD2179" s="218"/>
      <c r="SZE2179" s="218"/>
      <c r="SZF2179" s="218"/>
      <c r="SZG2179" s="218"/>
      <c r="SZH2179" s="218"/>
      <c r="SZI2179" s="218"/>
      <c r="SZJ2179" s="218"/>
      <c r="SZK2179" s="218"/>
      <c r="SZL2179" s="218"/>
      <c r="SZM2179" s="218"/>
      <c r="SZN2179" s="218"/>
      <c r="SZO2179" s="218"/>
      <c r="SZP2179" s="218"/>
      <c r="SZQ2179" s="218"/>
      <c r="SZR2179" s="218"/>
      <c r="SZS2179" s="218"/>
      <c r="SZT2179" s="218"/>
      <c r="SZU2179" s="218"/>
      <c r="SZV2179" s="218"/>
      <c r="SZW2179" s="218"/>
      <c r="SZX2179" s="218"/>
      <c r="SZY2179" s="218"/>
      <c r="SZZ2179" s="218"/>
      <c r="TAA2179" s="218"/>
      <c r="TAB2179" s="218"/>
      <c r="TAC2179" s="218"/>
      <c r="TAD2179" s="218"/>
      <c r="TAE2179" s="218"/>
      <c r="TAF2179" s="218"/>
      <c r="TAG2179" s="218"/>
      <c r="TAH2179" s="218"/>
      <c r="TAI2179" s="218"/>
      <c r="TAJ2179" s="218"/>
      <c r="TAK2179" s="218"/>
      <c r="TAL2179" s="218"/>
      <c r="TAM2179" s="218"/>
      <c r="TAN2179" s="218"/>
      <c r="TAO2179" s="218"/>
      <c r="TAP2179" s="218"/>
      <c r="TAQ2179" s="218"/>
      <c r="TAR2179" s="218"/>
      <c r="TAS2179" s="218"/>
      <c r="TAT2179" s="218"/>
      <c r="TAU2179" s="218"/>
      <c r="TAV2179" s="218"/>
      <c r="TAW2179" s="218"/>
      <c r="TAX2179" s="218"/>
      <c r="TAY2179" s="218"/>
      <c r="TAZ2179" s="218"/>
      <c r="TBA2179" s="218"/>
      <c r="TBB2179" s="218"/>
      <c r="TBC2179" s="218"/>
      <c r="TBD2179" s="218"/>
      <c r="TBE2179" s="218"/>
      <c r="TBF2179" s="218"/>
      <c r="TBG2179" s="218"/>
      <c r="TBH2179" s="218"/>
      <c r="TBI2179" s="218"/>
      <c r="TBJ2179" s="218"/>
      <c r="TBK2179" s="218"/>
      <c r="TBL2179" s="218"/>
      <c r="TBM2179" s="218"/>
      <c r="TBN2179" s="218"/>
      <c r="TBO2179" s="218"/>
      <c r="TBP2179" s="218"/>
      <c r="TBQ2179" s="218"/>
      <c r="TBR2179" s="218"/>
      <c r="TBS2179" s="218"/>
      <c r="TBT2179" s="218"/>
      <c r="TBU2179" s="218"/>
      <c r="TBV2179" s="218"/>
      <c r="TBW2179" s="218"/>
      <c r="TBX2179" s="218"/>
      <c r="TBY2179" s="218"/>
      <c r="TBZ2179" s="218"/>
      <c r="TCA2179" s="218"/>
      <c r="TCB2179" s="218"/>
      <c r="TCC2179" s="218"/>
      <c r="TCD2179" s="218"/>
      <c r="TCE2179" s="218"/>
      <c r="TCF2179" s="218"/>
      <c r="TCG2179" s="218"/>
      <c r="TCH2179" s="218"/>
      <c r="TCI2179" s="218"/>
      <c r="TCJ2179" s="218"/>
      <c r="TCK2179" s="218"/>
      <c r="TCL2179" s="218"/>
      <c r="TCM2179" s="218"/>
      <c r="TCN2179" s="218"/>
      <c r="TCO2179" s="218"/>
      <c r="TCP2179" s="218"/>
      <c r="TCQ2179" s="218"/>
      <c r="TCR2179" s="218"/>
      <c r="TCS2179" s="218"/>
      <c r="TCT2179" s="218"/>
      <c r="TCU2179" s="218"/>
      <c r="TCV2179" s="218"/>
      <c r="TCW2179" s="218"/>
      <c r="TCX2179" s="218"/>
      <c r="TCY2179" s="218"/>
      <c r="TCZ2179" s="218"/>
      <c r="TDA2179" s="218"/>
      <c r="TDB2179" s="218"/>
      <c r="TDC2179" s="218"/>
      <c r="TDD2179" s="218"/>
      <c r="TDE2179" s="218"/>
      <c r="TDF2179" s="218"/>
      <c r="TDG2179" s="218"/>
      <c r="TDH2179" s="218"/>
      <c r="TDI2179" s="218"/>
      <c r="TDJ2179" s="218"/>
      <c r="TDK2179" s="218"/>
      <c r="TDL2179" s="218"/>
      <c r="TDM2179" s="218"/>
      <c r="TDN2179" s="218"/>
      <c r="TDO2179" s="218"/>
      <c r="TDP2179" s="218"/>
      <c r="TDQ2179" s="218"/>
      <c r="TDR2179" s="218"/>
      <c r="TDS2179" s="218"/>
      <c r="TDT2179" s="218"/>
      <c r="TDU2179" s="218"/>
      <c r="TDV2179" s="218"/>
      <c r="TDW2179" s="218"/>
      <c r="TDX2179" s="218"/>
      <c r="TDY2179" s="218"/>
      <c r="TDZ2179" s="218"/>
      <c r="TEA2179" s="218"/>
      <c r="TEB2179" s="218"/>
      <c r="TEC2179" s="218"/>
      <c r="TED2179" s="218"/>
      <c r="TEE2179" s="218"/>
      <c r="TEF2179" s="218"/>
      <c r="TEG2179" s="218"/>
      <c r="TEH2179" s="218"/>
      <c r="TEI2179" s="218"/>
      <c r="TEJ2179" s="218"/>
      <c r="TEK2179" s="218"/>
      <c r="TEL2179" s="218"/>
      <c r="TEM2179" s="218"/>
      <c r="TEN2179" s="218"/>
      <c r="TEO2179" s="218"/>
      <c r="TEP2179" s="218"/>
      <c r="TEQ2179" s="218"/>
      <c r="TER2179" s="218"/>
      <c r="TES2179" s="218"/>
      <c r="TET2179" s="218"/>
      <c r="TEU2179" s="218"/>
      <c r="TEV2179" s="218"/>
      <c r="TEW2179" s="218"/>
      <c r="TEX2179" s="218"/>
      <c r="TEY2179" s="218"/>
      <c r="TEZ2179" s="218"/>
      <c r="TFA2179" s="218"/>
      <c r="TFB2179" s="218"/>
      <c r="TFC2179" s="218"/>
      <c r="TFD2179" s="218"/>
      <c r="TFE2179" s="218"/>
      <c r="TFF2179" s="218"/>
      <c r="TFG2179" s="218"/>
      <c r="TFH2179" s="218"/>
      <c r="TFI2179" s="218"/>
      <c r="TFJ2179" s="218"/>
      <c r="TFK2179" s="218"/>
      <c r="TFL2179" s="218"/>
      <c r="TFM2179" s="218"/>
      <c r="TFN2179" s="218"/>
      <c r="TFO2179" s="218"/>
      <c r="TFP2179" s="218"/>
      <c r="TFQ2179" s="218"/>
      <c r="TFR2179" s="218"/>
      <c r="TFS2179" s="218"/>
      <c r="TFT2179" s="218"/>
      <c r="TFU2179" s="218"/>
      <c r="TFV2179" s="218"/>
      <c r="TFW2179" s="218"/>
      <c r="TFX2179" s="218"/>
      <c r="TFY2179" s="218"/>
      <c r="TFZ2179" s="218"/>
      <c r="TGA2179" s="218"/>
      <c r="TGB2179" s="218"/>
      <c r="TGC2179" s="218"/>
      <c r="TGD2179" s="218"/>
      <c r="TGE2179" s="218"/>
      <c r="TGF2179" s="218"/>
      <c r="TGG2179" s="218"/>
      <c r="TGH2179" s="218"/>
      <c r="TGI2179" s="218"/>
      <c r="TGJ2179" s="218"/>
      <c r="TGK2179" s="218"/>
      <c r="TGL2179" s="218"/>
      <c r="TGM2179" s="218"/>
      <c r="TGN2179" s="218"/>
      <c r="TGO2179" s="218"/>
      <c r="TGP2179" s="218"/>
      <c r="TGQ2179" s="218"/>
      <c r="TGR2179" s="218"/>
      <c r="TGS2179" s="218"/>
      <c r="TGT2179" s="218"/>
      <c r="TGU2179" s="218"/>
      <c r="TGV2179" s="218"/>
      <c r="TGW2179" s="218"/>
      <c r="TGX2179" s="218"/>
      <c r="TGY2179" s="218"/>
      <c r="TGZ2179" s="218"/>
      <c r="THA2179" s="218"/>
      <c r="THB2179" s="218"/>
      <c r="THC2179" s="218"/>
      <c r="THD2179" s="218"/>
      <c r="THE2179" s="218"/>
      <c r="THF2179" s="218"/>
      <c r="THG2179" s="218"/>
      <c r="THH2179" s="218"/>
      <c r="THI2179" s="218"/>
      <c r="THJ2179" s="218"/>
      <c r="THK2179" s="218"/>
      <c r="THL2179" s="218"/>
      <c r="THM2179" s="218"/>
      <c r="THN2179" s="218"/>
      <c r="THO2179" s="218"/>
      <c r="THP2179" s="218"/>
      <c r="THQ2179" s="218"/>
      <c r="THR2179" s="218"/>
      <c r="THS2179" s="218"/>
      <c r="THT2179" s="218"/>
      <c r="THU2179" s="218"/>
      <c r="THV2179" s="218"/>
      <c r="THW2179" s="218"/>
      <c r="THX2179" s="218"/>
      <c r="THY2179" s="218"/>
      <c r="THZ2179" s="218"/>
      <c r="TIA2179" s="218"/>
      <c r="TIB2179" s="218"/>
      <c r="TIC2179" s="218"/>
      <c r="TID2179" s="218"/>
      <c r="TIE2179" s="218"/>
      <c r="TIF2179" s="218"/>
      <c r="TIG2179" s="218"/>
      <c r="TIH2179" s="218"/>
      <c r="TII2179" s="218"/>
      <c r="TIJ2179" s="218"/>
      <c r="TIK2179" s="218"/>
      <c r="TIL2179" s="218"/>
      <c r="TIM2179" s="218"/>
      <c r="TIN2179" s="218"/>
      <c r="TIO2179" s="218"/>
      <c r="TIP2179" s="218"/>
      <c r="TIQ2179" s="218"/>
      <c r="TIR2179" s="218"/>
      <c r="TIS2179" s="218"/>
      <c r="TIT2179" s="218"/>
      <c r="TIU2179" s="218"/>
      <c r="TIV2179" s="218"/>
      <c r="TIW2179" s="218"/>
      <c r="TIX2179" s="218"/>
      <c r="TIY2179" s="218"/>
      <c r="TIZ2179" s="218"/>
      <c r="TJA2179" s="218"/>
      <c r="TJB2179" s="218"/>
      <c r="TJC2179" s="218"/>
      <c r="TJD2179" s="218"/>
      <c r="TJE2179" s="218"/>
      <c r="TJF2179" s="218"/>
      <c r="TJG2179" s="218"/>
      <c r="TJH2179" s="218"/>
      <c r="TJI2179" s="218"/>
      <c r="TJJ2179" s="218"/>
      <c r="TJK2179" s="218"/>
      <c r="TJL2179" s="218"/>
      <c r="TJM2179" s="218"/>
      <c r="TJN2179" s="218"/>
      <c r="TJO2179" s="218"/>
      <c r="TJP2179" s="218"/>
      <c r="TJQ2179" s="218"/>
      <c r="TJR2179" s="218"/>
      <c r="TJS2179" s="218"/>
      <c r="TJT2179" s="218"/>
      <c r="TJU2179" s="218"/>
      <c r="TJV2179" s="218"/>
      <c r="TJW2179" s="218"/>
      <c r="TJX2179" s="218"/>
      <c r="TJY2179" s="218"/>
      <c r="TJZ2179" s="218"/>
      <c r="TKA2179" s="218"/>
      <c r="TKB2179" s="218"/>
      <c r="TKC2179" s="218"/>
      <c r="TKD2179" s="218"/>
      <c r="TKE2179" s="218"/>
      <c r="TKF2179" s="218"/>
      <c r="TKG2179" s="218"/>
      <c r="TKH2179" s="218"/>
      <c r="TKI2179" s="218"/>
      <c r="TKJ2179" s="218"/>
      <c r="TKK2179" s="218"/>
      <c r="TKL2179" s="218"/>
      <c r="TKM2179" s="218"/>
      <c r="TKN2179" s="218"/>
      <c r="TKO2179" s="218"/>
      <c r="TKP2179" s="218"/>
      <c r="TKQ2179" s="218"/>
      <c r="TKR2179" s="218"/>
      <c r="TKS2179" s="218"/>
      <c r="TKT2179" s="218"/>
      <c r="TKU2179" s="218"/>
      <c r="TKV2179" s="218"/>
      <c r="TKW2179" s="218"/>
      <c r="TKX2179" s="218"/>
      <c r="TKY2179" s="218"/>
      <c r="TKZ2179" s="218"/>
      <c r="TLA2179" s="218"/>
      <c r="TLB2179" s="218"/>
      <c r="TLC2179" s="218"/>
      <c r="TLD2179" s="218"/>
      <c r="TLE2179" s="218"/>
      <c r="TLF2179" s="218"/>
      <c r="TLG2179" s="218"/>
      <c r="TLH2179" s="218"/>
      <c r="TLI2179" s="218"/>
      <c r="TLJ2179" s="218"/>
      <c r="TLK2179" s="218"/>
      <c r="TLL2179" s="218"/>
      <c r="TLM2179" s="218"/>
      <c r="TLN2179" s="218"/>
      <c r="TLO2179" s="218"/>
      <c r="TLP2179" s="218"/>
      <c r="TLQ2179" s="218"/>
      <c r="TLR2179" s="218"/>
      <c r="TLS2179" s="218"/>
      <c r="TLT2179" s="218"/>
      <c r="TLU2179" s="218"/>
      <c r="TLV2179" s="218"/>
      <c r="TLW2179" s="218"/>
      <c r="TLX2179" s="218"/>
      <c r="TLY2179" s="218"/>
      <c r="TLZ2179" s="218"/>
      <c r="TMA2179" s="218"/>
      <c r="TMB2179" s="218"/>
      <c r="TMC2179" s="218"/>
      <c r="TMD2179" s="218"/>
      <c r="TME2179" s="218"/>
      <c r="TMF2179" s="218"/>
      <c r="TMG2179" s="218"/>
      <c r="TMH2179" s="218"/>
      <c r="TMI2179" s="218"/>
      <c r="TMJ2179" s="218"/>
      <c r="TMK2179" s="218"/>
      <c r="TML2179" s="218"/>
      <c r="TMM2179" s="218"/>
      <c r="TMN2179" s="218"/>
      <c r="TMO2179" s="218"/>
      <c r="TMP2179" s="218"/>
      <c r="TMQ2179" s="218"/>
      <c r="TMR2179" s="218"/>
      <c r="TMS2179" s="218"/>
      <c r="TMT2179" s="218"/>
      <c r="TMU2179" s="218"/>
      <c r="TMV2179" s="218"/>
      <c r="TMW2179" s="218"/>
      <c r="TMX2179" s="218"/>
      <c r="TMY2179" s="218"/>
      <c r="TMZ2179" s="218"/>
      <c r="TNA2179" s="218"/>
      <c r="TNB2179" s="218"/>
      <c r="TNC2179" s="218"/>
      <c r="TND2179" s="218"/>
      <c r="TNE2179" s="218"/>
      <c r="TNF2179" s="218"/>
      <c r="TNG2179" s="218"/>
      <c r="TNH2179" s="218"/>
      <c r="TNI2179" s="218"/>
      <c r="TNJ2179" s="218"/>
      <c r="TNK2179" s="218"/>
      <c r="TNL2179" s="218"/>
      <c r="TNM2179" s="218"/>
      <c r="TNN2179" s="218"/>
      <c r="TNO2179" s="218"/>
      <c r="TNP2179" s="218"/>
      <c r="TNQ2179" s="218"/>
      <c r="TNR2179" s="218"/>
      <c r="TNS2179" s="218"/>
      <c r="TNT2179" s="218"/>
      <c r="TNU2179" s="218"/>
      <c r="TNV2179" s="218"/>
      <c r="TNW2179" s="218"/>
      <c r="TNX2179" s="218"/>
      <c r="TNY2179" s="218"/>
      <c r="TNZ2179" s="218"/>
      <c r="TOA2179" s="218"/>
      <c r="TOB2179" s="218"/>
      <c r="TOC2179" s="218"/>
      <c r="TOD2179" s="218"/>
      <c r="TOE2179" s="218"/>
      <c r="TOF2179" s="218"/>
      <c r="TOG2179" s="218"/>
      <c r="TOH2179" s="218"/>
      <c r="TOI2179" s="218"/>
      <c r="TOJ2179" s="218"/>
      <c r="TOK2179" s="218"/>
      <c r="TOL2179" s="218"/>
      <c r="TOM2179" s="218"/>
      <c r="TON2179" s="218"/>
      <c r="TOO2179" s="218"/>
      <c r="TOP2179" s="218"/>
      <c r="TOQ2179" s="218"/>
      <c r="TOR2179" s="218"/>
      <c r="TOS2179" s="218"/>
      <c r="TOT2179" s="218"/>
      <c r="TOU2179" s="218"/>
      <c r="TOV2179" s="218"/>
      <c r="TOW2179" s="218"/>
      <c r="TOX2179" s="218"/>
      <c r="TOY2179" s="218"/>
      <c r="TOZ2179" s="218"/>
      <c r="TPA2179" s="218"/>
      <c r="TPB2179" s="218"/>
      <c r="TPC2179" s="218"/>
      <c r="TPD2179" s="218"/>
      <c r="TPE2179" s="218"/>
      <c r="TPF2179" s="218"/>
      <c r="TPG2179" s="218"/>
      <c r="TPH2179" s="218"/>
      <c r="TPI2179" s="218"/>
      <c r="TPJ2179" s="218"/>
      <c r="TPK2179" s="218"/>
      <c r="TPL2179" s="218"/>
      <c r="TPM2179" s="218"/>
      <c r="TPN2179" s="218"/>
      <c r="TPO2179" s="218"/>
      <c r="TPP2179" s="218"/>
      <c r="TPQ2179" s="218"/>
      <c r="TPR2179" s="218"/>
      <c r="TPS2179" s="218"/>
      <c r="TPT2179" s="218"/>
      <c r="TPU2179" s="218"/>
      <c r="TPV2179" s="218"/>
      <c r="TPW2179" s="218"/>
      <c r="TPX2179" s="218"/>
      <c r="TPY2179" s="218"/>
      <c r="TPZ2179" s="218"/>
      <c r="TQA2179" s="218"/>
      <c r="TQB2179" s="218"/>
      <c r="TQC2179" s="218"/>
      <c r="TQD2179" s="218"/>
      <c r="TQE2179" s="218"/>
      <c r="TQF2179" s="218"/>
      <c r="TQG2179" s="218"/>
      <c r="TQH2179" s="218"/>
      <c r="TQI2179" s="218"/>
      <c r="TQJ2179" s="218"/>
      <c r="TQK2179" s="218"/>
      <c r="TQL2179" s="218"/>
      <c r="TQM2179" s="218"/>
      <c r="TQN2179" s="218"/>
      <c r="TQO2179" s="218"/>
      <c r="TQP2179" s="218"/>
      <c r="TQQ2179" s="218"/>
      <c r="TQR2179" s="218"/>
      <c r="TQS2179" s="218"/>
      <c r="TQT2179" s="218"/>
      <c r="TQU2179" s="218"/>
      <c r="TQV2179" s="218"/>
      <c r="TQW2179" s="218"/>
      <c r="TQX2179" s="218"/>
      <c r="TQY2179" s="218"/>
      <c r="TQZ2179" s="218"/>
      <c r="TRA2179" s="218"/>
      <c r="TRB2179" s="218"/>
      <c r="TRC2179" s="218"/>
      <c r="TRD2179" s="218"/>
      <c r="TRE2179" s="218"/>
      <c r="TRF2179" s="218"/>
      <c r="TRG2179" s="218"/>
      <c r="TRH2179" s="218"/>
      <c r="TRI2179" s="218"/>
      <c r="TRJ2179" s="218"/>
      <c r="TRK2179" s="218"/>
      <c r="TRL2179" s="218"/>
      <c r="TRM2179" s="218"/>
      <c r="TRN2179" s="218"/>
      <c r="TRO2179" s="218"/>
      <c r="TRP2179" s="218"/>
      <c r="TRQ2179" s="218"/>
      <c r="TRR2179" s="218"/>
      <c r="TRS2179" s="218"/>
      <c r="TRT2179" s="218"/>
      <c r="TRU2179" s="218"/>
      <c r="TRV2179" s="218"/>
      <c r="TRW2179" s="218"/>
      <c r="TRX2179" s="218"/>
      <c r="TRY2179" s="218"/>
      <c r="TRZ2179" s="218"/>
      <c r="TSA2179" s="218"/>
      <c r="TSB2179" s="218"/>
      <c r="TSC2179" s="218"/>
      <c r="TSD2179" s="218"/>
      <c r="TSE2179" s="218"/>
      <c r="TSF2179" s="218"/>
      <c r="TSG2179" s="218"/>
      <c r="TSH2179" s="218"/>
      <c r="TSI2179" s="218"/>
      <c r="TSJ2179" s="218"/>
      <c r="TSK2179" s="218"/>
      <c r="TSL2179" s="218"/>
      <c r="TSM2179" s="218"/>
      <c r="TSN2179" s="218"/>
      <c r="TSO2179" s="218"/>
      <c r="TSP2179" s="218"/>
      <c r="TSQ2179" s="218"/>
      <c r="TSR2179" s="218"/>
      <c r="TSS2179" s="218"/>
      <c r="TST2179" s="218"/>
      <c r="TSU2179" s="218"/>
      <c r="TSV2179" s="218"/>
      <c r="TSW2179" s="218"/>
      <c r="TSX2179" s="218"/>
      <c r="TSY2179" s="218"/>
      <c r="TSZ2179" s="218"/>
      <c r="TTA2179" s="218"/>
      <c r="TTB2179" s="218"/>
      <c r="TTC2179" s="218"/>
      <c r="TTD2179" s="218"/>
      <c r="TTE2179" s="218"/>
      <c r="TTF2179" s="218"/>
      <c r="TTG2179" s="218"/>
      <c r="TTH2179" s="218"/>
      <c r="TTI2179" s="218"/>
      <c r="TTJ2179" s="218"/>
      <c r="TTK2179" s="218"/>
      <c r="TTL2179" s="218"/>
      <c r="TTM2179" s="218"/>
      <c r="TTN2179" s="218"/>
      <c r="TTO2179" s="218"/>
      <c r="TTP2179" s="218"/>
      <c r="TTQ2179" s="218"/>
      <c r="TTR2179" s="218"/>
      <c r="TTS2179" s="218"/>
      <c r="TTT2179" s="218"/>
      <c r="TTU2179" s="218"/>
      <c r="TTV2179" s="218"/>
      <c r="TTW2179" s="218"/>
      <c r="TTX2179" s="218"/>
      <c r="TTY2179" s="218"/>
      <c r="TTZ2179" s="218"/>
      <c r="TUA2179" s="218"/>
      <c r="TUB2179" s="218"/>
      <c r="TUC2179" s="218"/>
      <c r="TUD2179" s="218"/>
      <c r="TUE2179" s="218"/>
      <c r="TUF2179" s="218"/>
      <c r="TUG2179" s="218"/>
      <c r="TUH2179" s="218"/>
      <c r="TUI2179" s="218"/>
      <c r="TUJ2179" s="218"/>
      <c r="TUK2179" s="218"/>
      <c r="TUL2179" s="218"/>
      <c r="TUM2179" s="218"/>
      <c r="TUN2179" s="218"/>
      <c r="TUO2179" s="218"/>
      <c r="TUP2179" s="218"/>
      <c r="TUQ2179" s="218"/>
      <c r="TUR2179" s="218"/>
      <c r="TUS2179" s="218"/>
      <c r="TUT2179" s="218"/>
      <c r="TUU2179" s="218"/>
      <c r="TUV2179" s="218"/>
      <c r="TUW2179" s="218"/>
      <c r="TUX2179" s="218"/>
      <c r="TUY2179" s="218"/>
      <c r="TUZ2179" s="218"/>
      <c r="TVA2179" s="218"/>
      <c r="TVB2179" s="218"/>
      <c r="TVC2179" s="218"/>
      <c r="TVD2179" s="218"/>
      <c r="TVE2179" s="218"/>
      <c r="TVF2179" s="218"/>
      <c r="TVG2179" s="218"/>
      <c r="TVH2179" s="218"/>
      <c r="TVI2179" s="218"/>
      <c r="TVJ2179" s="218"/>
      <c r="TVK2179" s="218"/>
      <c r="TVL2179" s="218"/>
      <c r="TVM2179" s="218"/>
      <c r="TVN2179" s="218"/>
      <c r="TVO2179" s="218"/>
      <c r="TVP2179" s="218"/>
      <c r="TVQ2179" s="218"/>
      <c r="TVR2179" s="218"/>
      <c r="TVS2179" s="218"/>
      <c r="TVT2179" s="218"/>
      <c r="TVU2179" s="218"/>
      <c r="TVV2179" s="218"/>
      <c r="TVW2179" s="218"/>
      <c r="TVX2179" s="218"/>
      <c r="TVY2179" s="218"/>
      <c r="TVZ2179" s="218"/>
      <c r="TWA2179" s="218"/>
      <c r="TWB2179" s="218"/>
      <c r="TWC2179" s="218"/>
      <c r="TWD2179" s="218"/>
      <c r="TWE2179" s="218"/>
      <c r="TWF2179" s="218"/>
      <c r="TWG2179" s="218"/>
      <c r="TWH2179" s="218"/>
      <c r="TWI2179" s="218"/>
      <c r="TWJ2179" s="218"/>
      <c r="TWK2179" s="218"/>
      <c r="TWL2179" s="218"/>
      <c r="TWM2179" s="218"/>
      <c r="TWN2179" s="218"/>
      <c r="TWO2179" s="218"/>
      <c r="TWP2179" s="218"/>
      <c r="TWQ2179" s="218"/>
      <c r="TWR2179" s="218"/>
      <c r="TWS2179" s="218"/>
      <c r="TWT2179" s="218"/>
      <c r="TWU2179" s="218"/>
      <c r="TWV2179" s="218"/>
      <c r="TWW2179" s="218"/>
      <c r="TWX2179" s="218"/>
      <c r="TWY2179" s="218"/>
      <c r="TWZ2179" s="218"/>
      <c r="TXA2179" s="218"/>
      <c r="TXB2179" s="218"/>
      <c r="TXC2179" s="218"/>
      <c r="TXD2179" s="218"/>
      <c r="TXE2179" s="218"/>
      <c r="TXF2179" s="218"/>
      <c r="TXG2179" s="218"/>
      <c r="TXH2179" s="218"/>
      <c r="TXI2179" s="218"/>
      <c r="TXJ2179" s="218"/>
      <c r="TXK2179" s="218"/>
      <c r="TXL2179" s="218"/>
      <c r="TXM2179" s="218"/>
      <c r="TXN2179" s="218"/>
      <c r="TXO2179" s="218"/>
      <c r="TXP2179" s="218"/>
      <c r="TXQ2179" s="218"/>
      <c r="TXR2179" s="218"/>
      <c r="TXS2179" s="218"/>
      <c r="TXT2179" s="218"/>
      <c r="TXU2179" s="218"/>
      <c r="TXV2179" s="218"/>
      <c r="TXW2179" s="218"/>
      <c r="TXX2179" s="218"/>
      <c r="TXY2179" s="218"/>
      <c r="TXZ2179" s="218"/>
      <c r="TYA2179" s="218"/>
      <c r="TYB2179" s="218"/>
      <c r="TYC2179" s="218"/>
      <c r="TYD2179" s="218"/>
      <c r="TYE2179" s="218"/>
      <c r="TYF2179" s="218"/>
      <c r="TYG2179" s="218"/>
      <c r="TYH2179" s="218"/>
      <c r="TYI2179" s="218"/>
      <c r="TYJ2179" s="218"/>
      <c r="TYK2179" s="218"/>
      <c r="TYL2179" s="218"/>
      <c r="TYM2179" s="218"/>
      <c r="TYN2179" s="218"/>
      <c r="TYO2179" s="218"/>
      <c r="TYP2179" s="218"/>
      <c r="TYQ2179" s="218"/>
      <c r="TYR2179" s="218"/>
      <c r="TYS2179" s="218"/>
      <c r="TYT2179" s="218"/>
      <c r="TYU2179" s="218"/>
      <c r="TYV2179" s="218"/>
      <c r="TYW2179" s="218"/>
      <c r="TYX2179" s="218"/>
      <c r="TYY2179" s="218"/>
      <c r="TYZ2179" s="218"/>
      <c r="TZA2179" s="218"/>
      <c r="TZB2179" s="218"/>
      <c r="TZC2179" s="218"/>
      <c r="TZD2179" s="218"/>
      <c r="TZE2179" s="218"/>
      <c r="TZF2179" s="218"/>
      <c r="TZG2179" s="218"/>
      <c r="TZH2179" s="218"/>
      <c r="TZI2179" s="218"/>
      <c r="TZJ2179" s="218"/>
      <c r="TZK2179" s="218"/>
      <c r="TZL2179" s="218"/>
      <c r="TZM2179" s="218"/>
      <c r="TZN2179" s="218"/>
      <c r="TZO2179" s="218"/>
      <c r="TZP2179" s="218"/>
      <c r="TZQ2179" s="218"/>
      <c r="TZR2179" s="218"/>
      <c r="TZS2179" s="218"/>
      <c r="TZT2179" s="218"/>
      <c r="TZU2179" s="218"/>
      <c r="TZV2179" s="218"/>
      <c r="TZW2179" s="218"/>
      <c r="TZX2179" s="218"/>
      <c r="TZY2179" s="218"/>
      <c r="TZZ2179" s="218"/>
      <c r="UAA2179" s="218"/>
      <c r="UAB2179" s="218"/>
      <c r="UAC2179" s="218"/>
      <c r="UAD2179" s="218"/>
      <c r="UAE2179" s="218"/>
      <c r="UAF2179" s="218"/>
      <c r="UAG2179" s="218"/>
      <c r="UAH2179" s="218"/>
      <c r="UAI2179" s="218"/>
      <c r="UAJ2179" s="218"/>
      <c r="UAK2179" s="218"/>
      <c r="UAL2179" s="218"/>
      <c r="UAM2179" s="218"/>
      <c r="UAN2179" s="218"/>
      <c r="UAO2179" s="218"/>
      <c r="UAP2179" s="218"/>
      <c r="UAQ2179" s="218"/>
      <c r="UAR2179" s="218"/>
      <c r="UAS2179" s="218"/>
      <c r="UAT2179" s="218"/>
      <c r="UAU2179" s="218"/>
      <c r="UAV2179" s="218"/>
      <c r="UAW2179" s="218"/>
      <c r="UAX2179" s="218"/>
      <c r="UAY2179" s="218"/>
      <c r="UAZ2179" s="218"/>
      <c r="UBA2179" s="218"/>
      <c r="UBB2179" s="218"/>
      <c r="UBC2179" s="218"/>
      <c r="UBD2179" s="218"/>
      <c r="UBE2179" s="218"/>
      <c r="UBF2179" s="218"/>
      <c r="UBG2179" s="218"/>
      <c r="UBH2179" s="218"/>
      <c r="UBI2179" s="218"/>
      <c r="UBJ2179" s="218"/>
      <c r="UBK2179" s="218"/>
      <c r="UBL2179" s="218"/>
      <c r="UBM2179" s="218"/>
      <c r="UBN2179" s="218"/>
      <c r="UBO2179" s="218"/>
      <c r="UBP2179" s="218"/>
      <c r="UBQ2179" s="218"/>
      <c r="UBR2179" s="218"/>
      <c r="UBS2179" s="218"/>
      <c r="UBT2179" s="218"/>
      <c r="UBU2179" s="218"/>
      <c r="UBV2179" s="218"/>
      <c r="UBW2179" s="218"/>
      <c r="UBX2179" s="218"/>
      <c r="UBY2179" s="218"/>
      <c r="UBZ2179" s="218"/>
      <c r="UCA2179" s="218"/>
      <c r="UCB2179" s="218"/>
      <c r="UCC2179" s="218"/>
      <c r="UCD2179" s="218"/>
      <c r="UCE2179" s="218"/>
      <c r="UCF2179" s="218"/>
      <c r="UCG2179" s="218"/>
      <c r="UCH2179" s="218"/>
      <c r="UCI2179" s="218"/>
      <c r="UCJ2179" s="218"/>
      <c r="UCK2179" s="218"/>
      <c r="UCL2179" s="218"/>
      <c r="UCM2179" s="218"/>
      <c r="UCN2179" s="218"/>
      <c r="UCO2179" s="218"/>
      <c r="UCP2179" s="218"/>
      <c r="UCQ2179" s="218"/>
      <c r="UCR2179" s="218"/>
      <c r="UCS2179" s="218"/>
      <c r="UCT2179" s="218"/>
      <c r="UCU2179" s="218"/>
      <c r="UCV2179" s="218"/>
      <c r="UCW2179" s="218"/>
      <c r="UCX2179" s="218"/>
      <c r="UCY2179" s="218"/>
      <c r="UCZ2179" s="218"/>
      <c r="UDA2179" s="218"/>
      <c r="UDB2179" s="218"/>
      <c r="UDC2179" s="218"/>
      <c r="UDD2179" s="218"/>
      <c r="UDE2179" s="218"/>
      <c r="UDF2179" s="218"/>
      <c r="UDG2179" s="218"/>
      <c r="UDH2179" s="218"/>
      <c r="UDI2179" s="218"/>
      <c r="UDJ2179" s="218"/>
      <c r="UDK2179" s="218"/>
      <c r="UDL2179" s="218"/>
      <c r="UDM2179" s="218"/>
      <c r="UDN2179" s="218"/>
      <c r="UDO2179" s="218"/>
      <c r="UDP2179" s="218"/>
      <c r="UDQ2179" s="218"/>
      <c r="UDR2179" s="218"/>
      <c r="UDS2179" s="218"/>
      <c r="UDT2179" s="218"/>
      <c r="UDU2179" s="218"/>
      <c r="UDV2179" s="218"/>
      <c r="UDW2179" s="218"/>
      <c r="UDX2179" s="218"/>
      <c r="UDY2179" s="218"/>
      <c r="UDZ2179" s="218"/>
      <c r="UEA2179" s="218"/>
      <c r="UEB2179" s="218"/>
      <c r="UEC2179" s="218"/>
      <c r="UED2179" s="218"/>
      <c r="UEE2179" s="218"/>
      <c r="UEF2179" s="218"/>
      <c r="UEG2179" s="218"/>
      <c r="UEH2179" s="218"/>
      <c r="UEI2179" s="218"/>
      <c r="UEJ2179" s="218"/>
      <c r="UEK2179" s="218"/>
      <c r="UEL2179" s="218"/>
      <c r="UEM2179" s="218"/>
      <c r="UEN2179" s="218"/>
      <c r="UEO2179" s="218"/>
      <c r="UEP2179" s="218"/>
      <c r="UEQ2179" s="218"/>
      <c r="UER2179" s="218"/>
      <c r="UES2179" s="218"/>
      <c r="UET2179" s="218"/>
      <c r="UEU2179" s="218"/>
      <c r="UEV2179" s="218"/>
      <c r="UEW2179" s="218"/>
      <c r="UEX2179" s="218"/>
      <c r="UEY2179" s="218"/>
      <c r="UEZ2179" s="218"/>
      <c r="UFA2179" s="218"/>
      <c r="UFB2179" s="218"/>
      <c r="UFC2179" s="218"/>
      <c r="UFD2179" s="218"/>
      <c r="UFE2179" s="218"/>
      <c r="UFF2179" s="218"/>
      <c r="UFG2179" s="218"/>
      <c r="UFH2179" s="218"/>
      <c r="UFI2179" s="218"/>
      <c r="UFJ2179" s="218"/>
      <c r="UFK2179" s="218"/>
      <c r="UFL2179" s="218"/>
      <c r="UFM2179" s="218"/>
      <c r="UFN2179" s="218"/>
      <c r="UFO2179" s="218"/>
      <c r="UFP2179" s="218"/>
      <c r="UFQ2179" s="218"/>
      <c r="UFR2179" s="218"/>
      <c r="UFS2179" s="218"/>
      <c r="UFT2179" s="218"/>
      <c r="UFU2179" s="218"/>
      <c r="UFV2179" s="218"/>
      <c r="UFW2179" s="218"/>
      <c r="UFX2179" s="218"/>
      <c r="UFY2179" s="218"/>
      <c r="UFZ2179" s="218"/>
      <c r="UGA2179" s="218"/>
      <c r="UGB2179" s="218"/>
      <c r="UGC2179" s="218"/>
      <c r="UGD2179" s="218"/>
      <c r="UGE2179" s="218"/>
      <c r="UGF2179" s="218"/>
      <c r="UGG2179" s="218"/>
      <c r="UGH2179" s="218"/>
      <c r="UGI2179" s="218"/>
      <c r="UGJ2179" s="218"/>
      <c r="UGK2179" s="218"/>
      <c r="UGL2179" s="218"/>
      <c r="UGM2179" s="218"/>
      <c r="UGN2179" s="218"/>
      <c r="UGO2179" s="218"/>
      <c r="UGP2179" s="218"/>
      <c r="UGQ2179" s="218"/>
      <c r="UGR2179" s="218"/>
      <c r="UGS2179" s="218"/>
      <c r="UGT2179" s="218"/>
      <c r="UGU2179" s="218"/>
      <c r="UGV2179" s="218"/>
      <c r="UGW2179" s="218"/>
      <c r="UGX2179" s="218"/>
      <c r="UGY2179" s="218"/>
      <c r="UGZ2179" s="218"/>
      <c r="UHA2179" s="218"/>
      <c r="UHB2179" s="218"/>
      <c r="UHC2179" s="218"/>
      <c r="UHD2179" s="218"/>
      <c r="UHE2179" s="218"/>
      <c r="UHF2179" s="218"/>
      <c r="UHG2179" s="218"/>
      <c r="UHH2179" s="218"/>
      <c r="UHI2179" s="218"/>
      <c r="UHJ2179" s="218"/>
      <c r="UHK2179" s="218"/>
      <c r="UHL2179" s="218"/>
      <c r="UHM2179" s="218"/>
      <c r="UHN2179" s="218"/>
      <c r="UHO2179" s="218"/>
      <c r="UHP2179" s="218"/>
      <c r="UHQ2179" s="218"/>
      <c r="UHR2179" s="218"/>
      <c r="UHS2179" s="218"/>
      <c r="UHT2179" s="218"/>
      <c r="UHU2179" s="218"/>
      <c r="UHV2179" s="218"/>
      <c r="UHW2179" s="218"/>
      <c r="UHX2179" s="218"/>
      <c r="UHY2179" s="218"/>
      <c r="UHZ2179" s="218"/>
      <c r="UIA2179" s="218"/>
      <c r="UIB2179" s="218"/>
      <c r="UIC2179" s="218"/>
      <c r="UID2179" s="218"/>
      <c r="UIE2179" s="218"/>
      <c r="UIF2179" s="218"/>
      <c r="UIG2179" s="218"/>
      <c r="UIH2179" s="218"/>
      <c r="UII2179" s="218"/>
      <c r="UIJ2179" s="218"/>
      <c r="UIK2179" s="218"/>
      <c r="UIL2179" s="218"/>
      <c r="UIM2179" s="218"/>
      <c r="UIN2179" s="218"/>
      <c r="UIO2179" s="218"/>
      <c r="UIP2179" s="218"/>
      <c r="UIQ2179" s="218"/>
      <c r="UIR2179" s="218"/>
      <c r="UIS2179" s="218"/>
      <c r="UIT2179" s="218"/>
      <c r="UIU2179" s="218"/>
      <c r="UIV2179" s="218"/>
      <c r="UIW2179" s="218"/>
      <c r="UIX2179" s="218"/>
      <c r="UIY2179" s="218"/>
      <c r="UIZ2179" s="218"/>
      <c r="UJA2179" s="218"/>
      <c r="UJB2179" s="218"/>
      <c r="UJC2179" s="218"/>
      <c r="UJD2179" s="218"/>
      <c r="UJE2179" s="218"/>
      <c r="UJF2179" s="218"/>
      <c r="UJG2179" s="218"/>
      <c r="UJH2179" s="218"/>
      <c r="UJI2179" s="218"/>
      <c r="UJJ2179" s="218"/>
      <c r="UJK2179" s="218"/>
      <c r="UJL2179" s="218"/>
      <c r="UJM2179" s="218"/>
      <c r="UJN2179" s="218"/>
      <c r="UJO2179" s="218"/>
      <c r="UJP2179" s="218"/>
      <c r="UJQ2179" s="218"/>
      <c r="UJR2179" s="218"/>
      <c r="UJS2179" s="218"/>
      <c r="UJT2179" s="218"/>
      <c r="UJU2179" s="218"/>
      <c r="UJV2179" s="218"/>
      <c r="UJW2179" s="218"/>
      <c r="UJX2179" s="218"/>
      <c r="UJY2179" s="218"/>
      <c r="UJZ2179" s="218"/>
      <c r="UKA2179" s="218"/>
      <c r="UKB2179" s="218"/>
      <c r="UKC2179" s="218"/>
      <c r="UKD2179" s="218"/>
      <c r="UKE2179" s="218"/>
      <c r="UKF2179" s="218"/>
      <c r="UKG2179" s="218"/>
      <c r="UKH2179" s="218"/>
      <c r="UKI2179" s="218"/>
      <c r="UKJ2179" s="218"/>
      <c r="UKK2179" s="218"/>
      <c r="UKL2179" s="218"/>
      <c r="UKM2179" s="218"/>
      <c r="UKN2179" s="218"/>
      <c r="UKO2179" s="218"/>
      <c r="UKP2179" s="218"/>
      <c r="UKQ2179" s="218"/>
      <c r="UKR2179" s="218"/>
      <c r="UKS2179" s="218"/>
      <c r="UKT2179" s="218"/>
      <c r="UKU2179" s="218"/>
      <c r="UKV2179" s="218"/>
      <c r="UKW2179" s="218"/>
      <c r="UKX2179" s="218"/>
      <c r="UKY2179" s="218"/>
      <c r="UKZ2179" s="218"/>
      <c r="ULA2179" s="218"/>
      <c r="ULB2179" s="218"/>
      <c r="ULC2179" s="218"/>
      <c r="ULD2179" s="218"/>
      <c r="ULE2179" s="218"/>
      <c r="ULF2179" s="218"/>
      <c r="ULG2179" s="218"/>
      <c r="ULH2179" s="218"/>
      <c r="ULI2179" s="218"/>
      <c r="ULJ2179" s="218"/>
      <c r="ULK2179" s="218"/>
      <c r="ULL2179" s="218"/>
      <c r="ULM2179" s="218"/>
      <c r="ULN2179" s="218"/>
      <c r="ULO2179" s="218"/>
      <c r="ULP2179" s="218"/>
      <c r="ULQ2179" s="218"/>
      <c r="ULR2179" s="218"/>
      <c r="ULS2179" s="218"/>
      <c r="ULT2179" s="218"/>
      <c r="ULU2179" s="218"/>
      <c r="ULV2179" s="218"/>
      <c r="ULW2179" s="218"/>
      <c r="ULX2179" s="218"/>
      <c r="ULY2179" s="218"/>
      <c r="ULZ2179" s="218"/>
      <c r="UMA2179" s="218"/>
      <c r="UMB2179" s="218"/>
      <c r="UMC2179" s="218"/>
      <c r="UMD2179" s="218"/>
      <c r="UME2179" s="218"/>
      <c r="UMF2179" s="218"/>
      <c r="UMG2179" s="218"/>
      <c r="UMH2179" s="218"/>
      <c r="UMI2179" s="218"/>
      <c r="UMJ2179" s="218"/>
      <c r="UMK2179" s="218"/>
      <c r="UML2179" s="218"/>
      <c r="UMM2179" s="218"/>
      <c r="UMN2179" s="218"/>
      <c r="UMO2179" s="218"/>
      <c r="UMP2179" s="218"/>
      <c r="UMQ2179" s="218"/>
      <c r="UMR2179" s="218"/>
      <c r="UMS2179" s="218"/>
      <c r="UMT2179" s="218"/>
      <c r="UMU2179" s="218"/>
      <c r="UMV2179" s="218"/>
      <c r="UMW2179" s="218"/>
      <c r="UMX2179" s="218"/>
      <c r="UMY2179" s="218"/>
      <c r="UMZ2179" s="218"/>
      <c r="UNA2179" s="218"/>
      <c r="UNB2179" s="218"/>
      <c r="UNC2179" s="218"/>
      <c r="UND2179" s="218"/>
      <c r="UNE2179" s="218"/>
      <c r="UNF2179" s="218"/>
      <c r="UNG2179" s="218"/>
      <c r="UNH2179" s="218"/>
      <c r="UNI2179" s="218"/>
      <c r="UNJ2179" s="218"/>
      <c r="UNK2179" s="218"/>
      <c r="UNL2179" s="218"/>
      <c r="UNM2179" s="218"/>
      <c r="UNN2179" s="218"/>
      <c r="UNO2179" s="218"/>
      <c r="UNP2179" s="218"/>
      <c r="UNQ2179" s="218"/>
      <c r="UNR2179" s="218"/>
      <c r="UNS2179" s="218"/>
      <c r="UNT2179" s="218"/>
      <c r="UNU2179" s="218"/>
      <c r="UNV2179" s="218"/>
      <c r="UNW2179" s="218"/>
      <c r="UNX2179" s="218"/>
      <c r="UNY2179" s="218"/>
      <c r="UNZ2179" s="218"/>
      <c r="UOA2179" s="218"/>
      <c r="UOB2179" s="218"/>
      <c r="UOC2179" s="218"/>
      <c r="UOD2179" s="218"/>
      <c r="UOE2179" s="218"/>
      <c r="UOF2179" s="218"/>
      <c r="UOG2179" s="218"/>
      <c r="UOH2179" s="218"/>
      <c r="UOI2179" s="218"/>
      <c r="UOJ2179" s="218"/>
      <c r="UOK2179" s="218"/>
      <c r="UOL2179" s="218"/>
      <c r="UOM2179" s="218"/>
      <c r="UON2179" s="218"/>
      <c r="UOO2179" s="218"/>
      <c r="UOP2179" s="218"/>
      <c r="UOQ2179" s="218"/>
      <c r="UOR2179" s="218"/>
      <c r="UOS2179" s="218"/>
      <c r="UOT2179" s="218"/>
      <c r="UOU2179" s="218"/>
      <c r="UOV2179" s="218"/>
      <c r="UOW2179" s="218"/>
      <c r="UOX2179" s="218"/>
      <c r="UOY2179" s="218"/>
      <c r="UOZ2179" s="218"/>
      <c r="UPA2179" s="218"/>
      <c r="UPB2179" s="218"/>
      <c r="UPC2179" s="218"/>
      <c r="UPD2179" s="218"/>
      <c r="UPE2179" s="218"/>
      <c r="UPF2179" s="218"/>
      <c r="UPG2179" s="218"/>
      <c r="UPH2179" s="218"/>
      <c r="UPI2179" s="218"/>
      <c r="UPJ2179" s="218"/>
      <c r="UPK2179" s="218"/>
      <c r="UPL2179" s="218"/>
      <c r="UPM2179" s="218"/>
      <c r="UPN2179" s="218"/>
      <c r="UPO2179" s="218"/>
      <c r="UPP2179" s="218"/>
      <c r="UPQ2179" s="218"/>
      <c r="UPR2179" s="218"/>
      <c r="UPS2179" s="218"/>
      <c r="UPT2179" s="218"/>
      <c r="UPU2179" s="218"/>
      <c r="UPV2179" s="218"/>
      <c r="UPW2179" s="218"/>
      <c r="UPX2179" s="218"/>
      <c r="UPY2179" s="218"/>
      <c r="UPZ2179" s="218"/>
      <c r="UQA2179" s="218"/>
      <c r="UQB2179" s="218"/>
      <c r="UQC2179" s="218"/>
      <c r="UQD2179" s="218"/>
      <c r="UQE2179" s="218"/>
      <c r="UQF2179" s="218"/>
      <c r="UQG2179" s="218"/>
      <c r="UQH2179" s="218"/>
      <c r="UQI2179" s="218"/>
      <c r="UQJ2179" s="218"/>
      <c r="UQK2179" s="218"/>
      <c r="UQL2179" s="218"/>
      <c r="UQM2179" s="218"/>
      <c r="UQN2179" s="218"/>
      <c r="UQO2179" s="218"/>
      <c r="UQP2179" s="218"/>
      <c r="UQQ2179" s="218"/>
      <c r="UQR2179" s="218"/>
      <c r="UQS2179" s="218"/>
      <c r="UQT2179" s="218"/>
      <c r="UQU2179" s="218"/>
      <c r="UQV2179" s="218"/>
      <c r="UQW2179" s="218"/>
      <c r="UQX2179" s="218"/>
      <c r="UQY2179" s="218"/>
      <c r="UQZ2179" s="218"/>
      <c r="URA2179" s="218"/>
      <c r="URB2179" s="218"/>
      <c r="URC2179" s="218"/>
      <c r="URD2179" s="218"/>
      <c r="URE2179" s="218"/>
      <c r="URF2179" s="218"/>
      <c r="URG2179" s="218"/>
      <c r="URH2179" s="218"/>
      <c r="URI2179" s="218"/>
      <c r="URJ2179" s="218"/>
      <c r="URK2179" s="218"/>
      <c r="URL2179" s="218"/>
      <c r="URM2179" s="218"/>
      <c r="URN2179" s="218"/>
      <c r="URO2179" s="218"/>
      <c r="URP2179" s="218"/>
      <c r="URQ2179" s="218"/>
      <c r="URR2179" s="218"/>
      <c r="URS2179" s="218"/>
      <c r="URT2179" s="218"/>
      <c r="URU2179" s="218"/>
      <c r="URV2179" s="218"/>
      <c r="URW2179" s="218"/>
      <c r="URX2179" s="218"/>
      <c r="URY2179" s="218"/>
      <c r="URZ2179" s="218"/>
      <c r="USA2179" s="218"/>
      <c r="USB2179" s="218"/>
      <c r="USC2179" s="218"/>
      <c r="USD2179" s="218"/>
      <c r="USE2179" s="218"/>
      <c r="USF2179" s="218"/>
      <c r="USG2179" s="218"/>
      <c r="USH2179" s="218"/>
      <c r="USI2179" s="218"/>
      <c r="USJ2179" s="218"/>
      <c r="USK2179" s="218"/>
      <c r="USL2179" s="218"/>
      <c r="USM2179" s="218"/>
      <c r="USN2179" s="218"/>
      <c r="USO2179" s="218"/>
      <c r="USP2179" s="218"/>
      <c r="USQ2179" s="218"/>
      <c r="USR2179" s="218"/>
      <c r="USS2179" s="218"/>
      <c r="UST2179" s="218"/>
      <c r="USU2179" s="218"/>
      <c r="USV2179" s="218"/>
      <c r="USW2179" s="218"/>
      <c r="USX2179" s="218"/>
      <c r="USY2179" s="218"/>
      <c r="USZ2179" s="218"/>
      <c r="UTA2179" s="218"/>
      <c r="UTB2179" s="218"/>
      <c r="UTC2179" s="218"/>
      <c r="UTD2179" s="218"/>
      <c r="UTE2179" s="218"/>
      <c r="UTF2179" s="218"/>
      <c r="UTG2179" s="218"/>
      <c r="UTH2179" s="218"/>
      <c r="UTI2179" s="218"/>
      <c r="UTJ2179" s="218"/>
      <c r="UTK2179" s="218"/>
      <c r="UTL2179" s="218"/>
      <c r="UTM2179" s="218"/>
      <c r="UTN2179" s="218"/>
      <c r="UTO2179" s="218"/>
      <c r="UTP2179" s="218"/>
      <c r="UTQ2179" s="218"/>
      <c r="UTR2179" s="218"/>
      <c r="UTS2179" s="218"/>
      <c r="UTT2179" s="218"/>
      <c r="UTU2179" s="218"/>
      <c r="UTV2179" s="218"/>
      <c r="UTW2179" s="218"/>
      <c r="UTX2179" s="218"/>
      <c r="UTY2179" s="218"/>
      <c r="UTZ2179" s="218"/>
      <c r="UUA2179" s="218"/>
      <c r="UUB2179" s="218"/>
      <c r="UUC2179" s="218"/>
      <c r="UUD2179" s="218"/>
      <c r="UUE2179" s="218"/>
      <c r="UUF2179" s="218"/>
      <c r="UUG2179" s="218"/>
      <c r="UUH2179" s="218"/>
      <c r="UUI2179" s="218"/>
      <c r="UUJ2179" s="218"/>
      <c r="UUK2179" s="218"/>
      <c r="UUL2179" s="218"/>
      <c r="UUM2179" s="218"/>
      <c r="UUN2179" s="218"/>
      <c r="UUO2179" s="218"/>
      <c r="UUP2179" s="218"/>
      <c r="UUQ2179" s="218"/>
      <c r="UUR2179" s="218"/>
      <c r="UUS2179" s="218"/>
      <c r="UUT2179" s="218"/>
      <c r="UUU2179" s="218"/>
      <c r="UUV2179" s="218"/>
      <c r="UUW2179" s="218"/>
      <c r="UUX2179" s="218"/>
      <c r="UUY2179" s="218"/>
      <c r="UUZ2179" s="218"/>
      <c r="UVA2179" s="218"/>
      <c r="UVB2179" s="218"/>
      <c r="UVC2179" s="218"/>
      <c r="UVD2179" s="218"/>
      <c r="UVE2179" s="218"/>
      <c r="UVF2179" s="218"/>
      <c r="UVG2179" s="218"/>
      <c r="UVH2179" s="218"/>
      <c r="UVI2179" s="218"/>
      <c r="UVJ2179" s="218"/>
      <c r="UVK2179" s="218"/>
      <c r="UVL2179" s="218"/>
      <c r="UVM2179" s="218"/>
      <c r="UVN2179" s="218"/>
      <c r="UVO2179" s="218"/>
      <c r="UVP2179" s="218"/>
      <c r="UVQ2179" s="218"/>
      <c r="UVR2179" s="218"/>
      <c r="UVS2179" s="218"/>
      <c r="UVT2179" s="218"/>
      <c r="UVU2179" s="218"/>
      <c r="UVV2179" s="218"/>
      <c r="UVW2179" s="218"/>
      <c r="UVX2179" s="218"/>
      <c r="UVY2179" s="218"/>
      <c r="UVZ2179" s="218"/>
      <c r="UWA2179" s="218"/>
      <c r="UWB2179" s="218"/>
      <c r="UWC2179" s="218"/>
      <c r="UWD2179" s="218"/>
      <c r="UWE2179" s="218"/>
      <c r="UWF2179" s="218"/>
      <c r="UWG2179" s="218"/>
      <c r="UWH2179" s="218"/>
      <c r="UWI2179" s="218"/>
      <c r="UWJ2179" s="218"/>
      <c r="UWK2179" s="218"/>
      <c r="UWL2179" s="218"/>
      <c r="UWM2179" s="218"/>
      <c r="UWN2179" s="218"/>
      <c r="UWO2179" s="218"/>
      <c r="UWP2179" s="218"/>
      <c r="UWQ2179" s="218"/>
      <c r="UWR2179" s="218"/>
      <c r="UWS2179" s="218"/>
      <c r="UWT2179" s="218"/>
      <c r="UWU2179" s="218"/>
      <c r="UWV2179" s="218"/>
      <c r="UWW2179" s="218"/>
      <c r="UWX2179" s="218"/>
      <c r="UWY2179" s="218"/>
      <c r="UWZ2179" s="218"/>
      <c r="UXA2179" s="218"/>
      <c r="UXB2179" s="218"/>
      <c r="UXC2179" s="218"/>
      <c r="UXD2179" s="218"/>
      <c r="UXE2179" s="218"/>
      <c r="UXF2179" s="218"/>
      <c r="UXG2179" s="218"/>
      <c r="UXH2179" s="218"/>
      <c r="UXI2179" s="218"/>
      <c r="UXJ2179" s="218"/>
      <c r="UXK2179" s="218"/>
      <c r="UXL2179" s="218"/>
      <c r="UXM2179" s="218"/>
      <c r="UXN2179" s="218"/>
      <c r="UXO2179" s="218"/>
      <c r="UXP2179" s="218"/>
      <c r="UXQ2179" s="218"/>
      <c r="UXR2179" s="218"/>
      <c r="UXS2179" s="218"/>
      <c r="UXT2179" s="218"/>
      <c r="UXU2179" s="218"/>
      <c r="UXV2179" s="218"/>
      <c r="UXW2179" s="218"/>
      <c r="UXX2179" s="218"/>
      <c r="UXY2179" s="218"/>
      <c r="UXZ2179" s="218"/>
      <c r="UYA2179" s="218"/>
      <c r="UYB2179" s="218"/>
      <c r="UYC2179" s="218"/>
      <c r="UYD2179" s="218"/>
      <c r="UYE2179" s="218"/>
      <c r="UYF2179" s="218"/>
      <c r="UYG2179" s="218"/>
      <c r="UYH2179" s="218"/>
      <c r="UYI2179" s="218"/>
      <c r="UYJ2179" s="218"/>
      <c r="UYK2179" s="218"/>
      <c r="UYL2179" s="218"/>
      <c r="UYM2179" s="218"/>
      <c r="UYN2179" s="218"/>
      <c r="UYO2179" s="218"/>
      <c r="UYP2179" s="218"/>
      <c r="UYQ2179" s="218"/>
      <c r="UYR2179" s="218"/>
      <c r="UYS2179" s="218"/>
      <c r="UYT2179" s="218"/>
      <c r="UYU2179" s="218"/>
      <c r="UYV2179" s="218"/>
      <c r="UYW2179" s="218"/>
      <c r="UYX2179" s="218"/>
      <c r="UYY2179" s="218"/>
      <c r="UYZ2179" s="218"/>
      <c r="UZA2179" s="218"/>
      <c r="UZB2179" s="218"/>
      <c r="UZC2179" s="218"/>
      <c r="UZD2179" s="218"/>
      <c r="UZE2179" s="218"/>
      <c r="UZF2179" s="218"/>
      <c r="UZG2179" s="218"/>
      <c r="UZH2179" s="218"/>
      <c r="UZI2179" s="218"/>
      <c r="UZJ2179" s="218"/>
      <c r="UZK2179" s="218"/>
      <c r="UZL2179" s="218"/>
      <c r="UZM2179" s="218"/>
      <c r="UZN2179" s="218"/>
      <c r="UZO2179" s="218"/>
      <c r="UZP2179" s="218"/>
      <c r="UZQ2179" s="218"/>
      <c r="UZR2179" s="218"/>
      <c r="UZS2179" s="218"/>
      <c r="UZT2179" s="218"/>
      <c r="UZU2179" s="218"/>
      <c r="UZV2179" s="218"/>
      <c r="UZW2179" s="218"/>
      <c r="UZX2179" s="218"/>
      <c r="UZY2179" s="218"/>
      <c r="UZZ2179" s="218"/>
      <c r="VAA2179" s="218"/>
      <c r="VAB2179" s="218"/>
      <c r="VAC2179" s="218"/>
      <c r="VAD2179" s="218"/>
      <c r="VAE2179" s="218"/>
      <c r="VAF2179" s="218"/>
      <c r="VAG2179" s="218"/>
      <c r="VAH2179" s="218"/>
      <c r="VAI2179" s="218"/>
      <c r="VAJ2179" s="218"/>
      <c r="VAK2179" s="218"/>
      <c r="VAL2179" s="218"/>
      <c r="VAM2179" s="218"/>
      <c r="VAN2179" s="218"/>
      <c r="VAO2179" s="218"/>
      <c r="VAP2179" s="218"/>
      <c r="VAQ2179" s="218"/>
      <c r="VAR2179" s="218"/>
      <c r="VAS2179" s="218"/>
      <c r="VAT2179" s="218"/>
      <c r="VAU2179" s="218"/>
      <c r="VAV2179" s="218"/>
      <c r="VAW2179" s="218"/>
      <c r="VAX2179" s="218"/>
      <c r="VAY2179" s="218"/>
      <c r="VAZ2179" s="218"/>
      <c r="VBA2179" s="218"/>
      <c r="VBB2179" s="218"/>
      <c r="VBC2179" s="218"/>
      <c r="VBD2179" s="218"/>
      <c r="VBE2179" s="218"/>
      <c r="VBF2179" s="218"/>
      <c r="VBG2179" s="218"/>
      <c r="VBH2179" s="218"/>
      <c r="VBI2179" s="218"/>
      <c r="VBJ2179" s="218"/>
      <c r="VBK2179" s="218"/>
      <c r="VBL2179" s="218"/>
      <c r="VBM2179" s="218"/>
      <c r="VBN2179" s="218"/>
      <c r="VBO2179" s="218"/>
      <c r="VBP2179" s="218"/>
      <c r="VBQ2179" s="218"/>
      <c r="VBR2179" s="218"/>
      <c r="VBS2179" s="218"/>
      <c r="VBT2179" s="218"/>
      <c r="VBU2179" s="218"/>
      <c r="VBV2179" s="218"/>
      <c r="VBW2179" s="218"/>
      <c r="VBX2179" s="218"/>
      <c r="VBY2179" s="218"/>
      <c r="VBZ2179" s="218"/>
      <c r="VCA2179" s="218"/>
      <c r="VCB2179" s="218"/>
      <c r="VCC2179" s="218"/>
      <c r="VCD2179" s="218"/>
      <c r="VCE2179" s="218"/>
      <c r="VCF2179" s="218"/>
      <c r="VCG2179" s="218"/>
      <c r="VCH2179" s="218"/>
      <c r="VCI2179" s="218"/>
      <c r="VCJ2179" s="218"/>
      <c r="VCK2179" s="218"/>
      <c r="VCL2179" s="218"/>
      <c r="VCM2179" s="218"/>
      <c r="VCN2179" s="218"/>
      <c r="VCO2179" s="218"/>
      <c r="VCP2179" s="218"/>
      <c r="VCQ2179" s="218"/>
      <c r="VCR2179" s="218"/>
      <c r="VCS2179" s="218"/>
      <c r="VCT2179" s="218"/>
      <c r="VCU2179" s="218"/>
      <c r="VCV2179" s="218"/>
      <c r="VCW2179" s="218"/>
      <c r="VCX2179" s="218"/>
      <c r="VCY2179" s="218"/>
      <c r="VCZ2179" s="218"/>
      <c r="VDA2179" s="218"/>
      <c r="VDB2179" s="218"/>
      <c r="VDC2179" s="218"/>
      <c r="VDD2179" s="218"/>
      <c r="VDE2179" s="218"/>
      <c r="VDF2179" s="218"/>
      <c r="VDG2179" s="218"/>
      <c r="VDH2179" s="218"/>
      <c r="VDI2179" s="218"/>
      <c r="VDJ2179" s="218"/>
      <c r="VDK2179" s="218"/>
      <c r="VDL2179" s="218"/>
      <c r="VDM2179" s="218"/>
      <c r="VDN2179" s="218"/>
      <c r="VDO2179" s="218"/>
      <c r="VDP2179" s="218"/>
      <c r="VDQ2179" s="218"/>
      <c r="VDR2179" s="218"/>
      <c r="VDS2179" s="218"/>
      <c r="VDT2179" s="218"/>
      <c r="VDU2179" s="218"/>
      <c r="VDV2179" s="218"/>
      <c r="VDW2179" s="218"/>
      <c r="VDX2179" s="218"/>
      <c r="VDY2179" s="218"/>
      <c r="VDZ2179" s="218"/>
      <c r="VEA2179" s="218"/>
      <c r="VEB2179" s="218"/>
      <c r="VEC2179" s="218"/>
      <c r="VED2179" s="218"/>
      <c r="VEE2179" s="218"/>
      <c r="VEF2179" s="218"/>
      <c r="VEG2179" s="218"/>
      <c r="VEH2179" s="218"/>
      <c r="VEI2179" s="218"/>
      <c r="VEJ2179" s="218"/>
      <c r="VEK2179" s="218"/>
      <c r="VEL2179" s="218"/>
      <c r="VEM2179" s="218"/>
      <c r="VEN2179" s="218"/>
      <c r="VEO2179" s="218"/>
      <c r="VEP2179" s="218"/>
      <c r="VEQ2179" s="218"/>
      <c r="VER2179" s="218"/>
      <c r="VES2179" s="218"/>
      <c r="VET2179" s="218"/>
      <c r="VEU2179" s="218"/>
      <c r="VEV2179" s="218"/>
      <c r="VEW2179" s="218"/>
      <c r="VEX2179" s="218"/>
      <c r="VEY2179" s="218"/>
      <c r="VEZ2179" s="218"/>
      <c r="VFA2179" s="218"/>
      <c r="VFB2179" s="218"/>
      <c r="VFC2179" s="218"/>
      <c r="VFD2179" s="218"/>
      <c r="VFE2179" s="218"/>
      <c r="VFF2179" s="218"/>
      <c r="VFG2179" s="218"/>
      <c r="VFH2179" s="218"/>
      <c r="VFI2179" s="218"/>
      <c r="VFJ2179" s="218"/>
      <c r="VFK2179" s="218"/>
      <c r="VFL2179" s="218"/>
      <c r="VFM2179" s="218"/>
      <c r="VFN2179" s="218"/>
      <c r="VFO2179" s="218"/>
      <c r="VFP2179" s="218"/>
      <c r="VFQ2179" s="218"/>
      <c r="VFR2179" s="218"/>
      <c r="VFS2179" s="218"/>
      <c r="VFT2179" s="218"/>
      <c r="VFU2179" s="218"/>
      <c r="VFV2179" s="218"/>
      <c r="VFW2179" s="218"/>
      <c r="VFX2179" s="218"/>
      <c r="VFY2179" s="218"/>
      <c r="VFZ2179" s="218"/>
      <c r="VGA2179" s="218"/>
      <c r="VGB2179" s="218"/>
      <c r="VGC2179" s="218"/>
      <c r="VGD2179" s="218"/>
      <c r="VGE2179" s="218"/>
      <c r="VGF2179" s="218"/>
      <c r="VGG2179" s="218"/>
      <c r="VGH2179" s="218"/>
      <c r="VGI2179" s="218"/>
      <c r="VGJ2179" s="218"/>
      <c r="VGK2179" s="218"/>
      <c r="VGL2179" s="218"/>
      <c r="VGM2179" s="218"/>
      <c r="VGN2179" s="218"/>
      <c r="VGO2179" s="218"/>
      <c r="VGP2179" s="218"/>
      <c r="VGQ2179" s="218"/>
      <c r="VGR2179" s="218"/>
      <c r="VGS2179" s="218"/>
      <c r="VGT2179" s="218"/>
      <c r="VGU2179" s="218"/>
      <c r="VGV2179" s="218"/>
      <c r="VGW2179" s="218"/>
      <c r="VGX2179" s="218"/>
      <c r="VGY2179" s="218"/>
      <c r="VGZ2179" s="218"/>
      <c r="VHA2179" s="218"/>
      <c r="VHB2179" s="218"/>
      <c r="VHC2179" s="218"/>
      <c r="VHD2179" s="218"/>
      <c r="VHE2179" s="218"/>
      <c r="VHF2179" s="218"/>
      <c r="VHG2179" s="218"/>
      <c r="VHH2179" s="218"/>
      <c r="VHI2179" s="218"/>
      <c r="VHJ2179" s="218"/>
      <c r="VHK2179" s="218"/>
      <c r="VHL2179" s="218"/>
      <c r="VHM2179" s="218"/>
      <c r="VHN2179" s="218"/>
      <c r="VHO2179" s="218"/>
      <c r="VHP2179" s="218"/>
      <c r="VHQ2179" s="218"/>
      <c r="VHR2179" s="218"/>
      <c r="VHS2179" s="218"/>
      <c r="VHT2179" s="218"/>
      <c r="VHU2179" s="218"/>
      <c r="VHV2179" s="218"/>
      <c r="VHW2179" s="218"/>
      <c r="VHX2179" s="218"/>
      <c r="VHY2179" s="218"/>
      <c r="VHZ2179" s="218"/>
      <c r="VIA2179" s="218"/>
      <c r="VIB2179" s="218"/>
      <c r="VIC2179" s="218"/>
      <c r="VID2179" s="218"/>
      <c r="VIE2179" s="218"/>
      <c r="VIF2179" s="218"/>
      <c r="VIG2179" s="218"/>
      <c r="VIH2179" s="218"/>
      <c r="VII2179" s="218"/>
      <c r="VIJ2179" s="218"/>
      <c r="VIK2179" s="218"/>
      <c r="VIL2179" s="218"/>
      <c r="VIM2179" s="218"/>
      <c r="VIN2179" s="218"/>
      <c r="VIO2179" s="218"/>
      <c r="VIP2179" s="218"/>
      <c r="VIQ2179" s="218"/>
      <c r="VIR2179" s="218"/>
      <c r="VIS2179" s="218"/>
      <c r="VIT2179" s="218"/>
      <c r="VIU2179" s="218"/>
      <c r="VIV2179" s="218"/>
      <c r="VIW2179" s="218"/>
      <c r="VIX2179" s="218"/>
      <c r="VIY2179" s="218"/>
      <c r="VIZ2179" s="218"/>
      <c r="VJA2179" s="218"/>
      <c r="VJB2179" s="218"/>
      <c r="VJC2179" s="218"/>
      <c r="VJD2179" s="218"/>
      <c r="VJE2179" s="218"/>
      <c r="VJF2179" s="218"/>
      <c r="VJG2179" s="218"/>
      <c r="VJH2179" s="218"/>
      <c r="VJI2179" s="218"/>
      <c r="VJJ2179" s="218"/>
      <c r="VJK2179" s="218"/>
      <c r="VJL2179" s="218"/>
      <c r="VJM2179" s="218"/>
      <c r="VJN2179" s="218"/>
      <c r="VJO2179" s="218"/>
      <c r="VJP2179" s="218"/>
      <c r="VJQ2179" s="218"/>
      <c r="VJR2179" s="218"/>
      <c r="VJS2179" s="218"/>
      <c r="VJT2179" s="218"/>
      <c r="VJU2179" s="218"/>
      <c r="VJV2179" s="218"/>
      <c r="VJW2179" s="218"/>
      <c r="VJX2179" s="218"/>
      <c r="VJY2179" s="218"/>
      <c r="VJZ2179" s="218"/>
      <c r="VKA2179" s="218"/>
      <c r="VKB2179" s="218"/>
      <c r="VKC2179" s="218"/>
      <c r="VKD2179" s="218"/>
      <c r="VKE2179" s="218"/>
      <c r="VKF2179" s="218"/>
      <c r="VKG2179" s="218"/>
      <c r="VKH2179" s="218"/>
      <c r="VKI2179" s="218"/>
      <c r="VKJ2179" s="218"/>
      <c r="VKK2179" s="218"/>
      <c r="VKL2179" s="218"/>
      <c r="VKM2179" s="218"/>
      <c r="VKN2179" s="218"/>
      <c r="VKO2179" s="218"/>
      <c r="VKP2179" s="218"/>
      <c r="VKQ2179" s="218"/>
      <c r="VKR2179" s="218"/>
      <c r="VKS2179" s="218"/>
      <c r="VKT2179" s="218"/>
      <c r="VKU2179" s="218"/>
      <c r="VKV2179" s="218"/>
      <c r="VKW2179" s="218"/>
      <c r="VKX2179" s="218"/>
      <c r="VKY2179" s="218"/>
      <c r="VKZ2179" s="218"/>
      <c r="VLA2179" s="218"/>
      <c r="VLB2179" s="218"/>
      <c r="VLC2179" s="218"/>
      <c r="VLD2179" s="218"/>
      <c r="VLE2179" s="218"/>
      <c r="VLF2179" s="218"/>
      <c r="VLG2179" s="218"/>
      <c r="VLH2179" s="218"/>
      <c r="VLI2179" s="218"/>
      <c r="VLJ2179" s="218"/>
      <c r="VLK2179" s="218"/>
      <c r="VLL2179" s="218"/>
      <c r="VLM2179" s="218"/>
      <c r="VLN2179" s="218"/>
      <c r="VLO2179" s="218"/>
      <c r="VLP2179" s="218"/>
      <c r="VLQ2179" s="218"/>
      <c r="VLR2179" s="218"/>
      <c r="VLS2179" s="218"/>
      <c r="VLT2179" s="218"/>
      <c r="VLU2179" s="218"/>
      <c r="VLV2179" s="218"/>
      <c r="VLW2179" s="218"/>
      <c r="VLX2179" s="218"/>
      <c r="VLY2179" s="218"/>
      <c r="VLZ2179" s="218"/>
      <c r="VMA2179" s="218"/>
      <c r="VMB2179" s="218"/>
      <c r="VMC2179" s="218"/>
      <c r="VMD2179" s="218"/>
      <c r="VME2179" s="218"/>
      <c r="VMF2179" s="218"/>
      <c r="VMG2179" s="218"/>
      <c r="VMH2179" s="218"/>
      <c r="VMI2179" s="218"/>
      <c r="VMJ2179" s="218"/>
      <c r="VMK2179" s="218"/>
      <c r="VML2179" s="218"/>
      <c r="VMM2179" s="218"/>
      <c r="VMN2179" s="218"/>
      <c r="VMO2179" s="218"/>
      <c r="VMP2179" s="218"/>
      <c r="VMQ2179" s="218"/>
      <c r="VMR2179" s="218"/>
      <c r="VMS2179" s="218"/>
      <c r="VMT2179" s="218"/>
      <c r="VMU2179" s="218"/>
      <c r="VMV2179" s="218"/>
      <c r="VMW2179" s="218"/>
      <c r="VMX2179" s="218"/>
      <c r="VMY2179" s="218"/>
      <c r="VMZ2179" s="218"/>
      <c r="VNA2179" s="218"/>
      <c r="VNB2179" s="218"/>
      <c r="VNC2179" s="218"/>
      <c r="VND2179" s="218"/>
      <c r="VNE2179" s="218"/>
      <c r="VNF2179" s="218"/>
      <c r="VNG2179" s="218"/>
      <c r="VNH2179" s="218"/>
      <c r="VNI2179" s="218"/>
      <c r="VNJ2179" s="218"/>
      <c r="VNK2179" s="218"/>
      <c r="VNL2179" s="218"/>
      <c r="VNM2179" s="218"/>
      <c r="VNN2179" s="218"/>
      <c r="VNO2179" s="218"/>
      <c r="VNP2179" s="218"/>
      <c r="VNQ2179" s="218"/>
      <c r="VNR2179" s="218"/>
      <c r="VNS2179" s="218"/>
      <c r="VNT2179" s="218"/>
      <c r="VNU2179" s="218"/>
      <c r="VNV2179" s="218"/>
      <c r="VNW2179" s="218"/>
      <c r="VNX2179" s="218"/>
      <c r="VNY2179" s="218"/>
      <c r="VNZ2179" s="218"/>
      <c r="VOA2179" s="218"/>
      <c r="VOB2179" s="218"/>
      <c r="VOC2179" s="218"/>
      <c r="VOD2179" s="218"/>
      <c r="VOE2179" s="218"/>
      <c r="VOF2179" s="218"/>
      <c r="VOG2179" s="218"/>
      <c r="VOH2179" s="218"/>
      <c r="VOI2179" s="218"/>
      <c r="VOJ2179" s="218"/>
      <c r="VOK2179" s="218"/>
      <c r="VOL2179" s="218"/>
      <c r="VOM2179" s="218"/>
      <c r="VON2179" s="218"/>
      <c r="VOO2179" s="218"/>
      <c r="VOP2179" s="218"/>
      <c r="VOQ2179" s="218"/>
      <c r="VOR2179" s="218"/>
      <c r="VOS2179" s="218"/>
      <c r="VOT2179" s="218"/>
      <c r="VOU2179" s="218"/>
      <c r="VOV2179" s="218"/>
      <c r="VOW2179" s="218"/>
      <c r="VOX2179" s="218"/>
      <c r="VOY2179" s="218"/>
      <c r="VOZ2179" s="218"/>
      <c r="VPA2179" s="218"/>
      <c r="VPB2179" s="218"/>
      <c r="VPC2179" s="218"/>
      <c r="VPD2179" s="218"/>
      <c r="VPE2179" s="218"/>
      <c r="VPF2179" s="218"/>
      <c r="VPG2179" s="218"/>
      <c r="VPH2179" s="218"/>
      <c r="VPI2179" s="218"/>
      <c r="VPJ2179" s="218"/>
      <c r="VPK2179" s="218"/>
      <c r="VPL2179" s="218"/>
      <c r="VPM2179" s="218"/>
      <c r="VPN2179" s="218"/>
      <c r="VPO2179" s="218"/>
      <c r="VPP2179" s="218"/>
      <c r="VPQ2179" s="218"/>
      <c r="VPR2179" s="218"/>
      <c r="VPS2179" s="218"/>
      <c r="VPT2179" s="218"/>
      <c r="VPU2179" s="218"/>
      <c r="VPV2179" s="218"/>
      <c r="VPW2179" s="218"/>
      <c r="VPX2179" s="218"/>
      <c r="VPY2179" s="218"/>
      <c r="VPZ2179" s="218"/>
      <c r="VQA2179" s="218"/>
      <c r="VQB2179" s="218"/>
      <c r="VQC2179" s="218"/>
      <c r="VQD2179" s="218"/>
      <c r="VQE2179" s="218"/>
      <c r="VQF2179" s="218"/>
      <c r="VQG2179" s="218"/>
      <c r="VQH2179" s="218"/>
      <c r="VQI2179" s="218"/>
      <c r="VQJ2179" s="218"/>
      <c r="VQK2179" s="218"/>
      <c r="VQL2179" s="218"/>
      <c r="VQM2179" s="218"/>
      <c r="VQN2179" s="218"/>
      <c r="VQO2179" s="218"/>
      <c r="VQP2179" s="218"/>
      <c r="VQQ2179" s="218"/>
      <c r="VQR2179" s="218"/>
      <c r="VQS2179" s="218"/>
      <c r="VQT2179" s="218"/>
      <c r="VQU2179" s="218"/>
      <c r="VQV2179" s="218"/>
      <c r="VQW2179" s="218"/>
      <c r="VQX2179" s="218"/>
      <c r="VQY2179" s="218"/>
      <c r="VQZ2179" s="218"/>
      <c r="VRA2179" s="218"/>
      <c r="VRB2179" s="218"/>
      <c r="VRC2179" s="218"/>
      <c r="VRD2179" s="218"/>
      <c r="VRE2179" s="218"/>
      <c r="VRF2179" s="218"/>
      <c r="VRG2179" s="218"/>
      <c r="VRH2179" s="218"/>
      <c r="VRI2179" s="218"/>
      <c r="VRJ2179" s="218"/>
      <c r="VRK2179" s="218"/>
      <c r="VRL2179" s="218"/>
      <c r="VRM2179" s="218"/>
      <c r="VRN2179" s="218"/>
      <c r="VRO2179" s="218"/>
      <c r="VRP2179" s="218"/>
      <c r="VRQ2179" s="218"/>
      <c r="VRR2179" s="218"/>
      <c r="VRS2179" s="218"/>
      <c r="VRT2179" s="218"/>
      <c r="VRU2179" s="218"/>
      <c r="VRV2179" s="218"/>
      <c r="VRW2179" s="218"/>
      <c r="VRX2179" s="218"/>
      <c r="VRY2179" s="218"/>
      <c r="VRZ2179" s="218"/>
      <c r="VSA2179" s="218"/>
      <c r="VSB2179" s="218"/>
      <c r="VSC2179" s="218"/>
      <c r="VSD2179" s="218"/>
      <c r="VSE2179" s="218"/>
      <c r="VSF2179" s="218"/>
      <c r="VSG2179" s="218"/>
      <c r="VSH2179" s="218"/>
      <c r="VSI2179" s="218"/>
      <c r="VSJ2179" s="218"/>
      <c r="VSK2179" s="218"/>
      <c r="VSL2179" s="218"/>
      <c r="VSM2179" s="218"/>
      <c r="VSN2179" s="218"/>
      <c r="VSO2179" s="218"/>
      <c r="VSP2179" s="218"/>
      <c r="VSQ2179" s="218"/>
      <c r="VSR2179" s="218"/>
      <c r="VSS2179" s="218"/>
      <c r="VST2179" s="218"/>
      <c r="VSU2179" s="218"/>
      <c r="VSV2179" s="218"/>
      <c r="VSW2179" s="218"/>
      <c r="VSX2179" s="218"/>
      <c r="VSY2179" s="218"/>
      <c r="VSZ2179" s="218"/>
      <c r="VTA2179" s="218"/>
      <c r="VTB2179" s="218"/>
      <c r="VTC2179" s="218"/>
      <c r="VTD2179" s="218"/>
      <c r="VTE2179" s="218"/>
      <c r="VTF2179" s="218"/>
      <c r="VTG2179" s="218"/>
      <c r="VTH2179" s="218"/>
      <c r="VTI2179" s="218"/>
      <c r="VTJ2179" s="218"/>
      <c r="VTK2179" s="218"/>
      <c r="VTL2179" s="218"/>
      <c r="VTM2179" s="218"/>
      <c r="VTN2179" s="218"/>
      <c r="VTO2179" s="218"/>
      <c r="VTP2179" s="218"/>
      <c r="VTQ2179" s="218"/>
      <c r="VTR2179" s="218"/>
      <c r="VTS2179" s="218"/>
      <c r="VTT2179" s="218"/>
      <c r="VTU2179" s="218"/>
      <c r="VTV2179" s="218"/>
      <c r="VTW2179" s="218"/>
      <c r="VTX2179" s="218"/>
      <c r="VTY2179" s="218"/>
      <c r="VTZ2179" s="218"/>
      <c r="VUA2179" s="218"/>
      <c r="VUB2179" s="218"/>
      <c r="VUC2179" s="218"/>
      <c r="VUD2179" s="218"/>
      <c r="VUE2179" s="218"/>
      <c r="VUF2179" s="218"/>
      <c r="VUG2179" s="218"/>
      <c r="VUH2179" s="218"/>
      <c r="VUI2179" s="218"/>
      <c r="VUJ2179" s="218"/>
      <c r="VUK2179" s="218"/>
      <c r="VUL2179" s="218"/>
      <c r="VUM2179" s="218"/>
      <c r="VUN2179" s="218"/>
      <c r="VUO2179" s="218"/>
      <c r="VUP2179" s="218"/>
      <c r="VUQ2179" s="218"/>
      <c r="VUR2179" s="218"/>
      <c r="VUS2179" s="218"/>
      <c r="VUT2179" s="218"/>
      <c r="VUU2179" s="218"/>
      <c r="VUV2179" s="218"/>
      <c r="VUW2179" s="218"/>
      <c r="VUX2179" s="218"/>
      <c r="VUY2179" s="218"/>
      <c r="VUZ2179" s="218"/>
      <c r="VVA2179" s="218"/>
      <c r="VVB2179" s="218"/>
      <c r="VVC2179" s="218"/>
      <c r="VVD2179" s="218"/>
      <c r="VVE2179" s="218"/>
      <c r="VVF2179" s="218"/>
      <c r="VVG2179" s="218"/>
      <c r="VVH2179" s="218"/>
      <c r="VVI2179" s="218"/>
      <c r="VVJ2179" s="218"/>
      <c r="VVK2179" s="218"/>
      <c r="VVL2179" s="218"/>
      <c r="VVM2179" s="218"/>
      <c r="VVN2179" s="218"/>
      <c r="VVO2179" s="218"/>
      <c r="VVP2179" s="218"/>
      <c r="VVQ2179" s="218"/>
      <c r="VVR2179" s="218"/>
      <c r="VVS2179" s="218"/>
      <c r="VVT2179" s="218"/>
      <c r="VVU2179" s="218"/>
      <c r="VVV2179" s="218"/>
      <c r="VVW2179" s="218"/>
      <c r="VVX2179" s="218"/>
      <c r="VVY2179" s="218"/>
      <c r="VVZ2179" s="218"/>
      <c r="VWA2179" s="218"/>
      <c r="VWB2179" s="218"/>
      <c r="VWC2179" s="218"/>
      <c r="VWD2179" s="218"/>
      <c r="VWE2179" s="218"/>
      <c r="VWF2179" s="218"/>
      <c r="VWG2179" s="218"/>
      <c r="VWH2179" s="218"/>
      <c r="VWI2179" s="218"/>
      <c r="VWJ2179" s="218"/>
      <c r="VWK2179" s="218"/>
      <c r="VWL2179" s="218"/>
      <c r="VWM2179" s="218"/>
      <c r="VWN2179" s="218"/>
      <c r="VWO2179" s="218"/>
      <c r="VWP2179" s="218"/>
      <c r="VWQ2179" s="218"/>
      <c r="VWR2179" s="218"/>
      <c r="VWS2179" s="218"/>
      <c r="VWT2179" s="218"/>
      <c r="VWU2179" s="218"/>
      <c r="VWV2179" s="218"/>
      <c r="VWW2179" s="218"/>
      <c r="VWX2179" s="218"/>
      <c r="VWY2179" s="218"/>
      <c r="VWZ2179" s="218"/>
      <c r="VXA2179" s="218"/>
      <c r="VXB2179" s="218"/>
      <c r="VXC2179" s="218"/>
      <c r="VXD2179" s="218"/>
      <c r="VXE2179" s="218"/>
      <c r="VXF2179" s="218"/>
      <c r="VXG2179" s="218"/>
      <c r="VXH2179" s="218"/>
      <c r="VXI2179" s="218"/>
      <c r="VXJ2179" s="218"/>
      <c r="VXK2179" s="218"/>
      <c r="VXL2179" s="218"/>
      <c r="VXM2179" s="218"/>
      <c r="VXN2179" s="218"/>
      <c r="VXO2179" s="218"/>
      <c r="VXP2179" s="218"/>
      <c r="VXQ2179" s="218"/>
      <c r="VXR2179" s="218"/>
      <c r="VXS2179" s="218"/>
      <c r="VXT2179" s="218"/>
      <c r="VXU2179" s="218"/>
      <c r="VXV2179" s="218"/>
      <c r="VXW2179" s="218"/>
      <c r="VXX2179" s="218"/>
      <c r="VXY2179" s="218"/>
      <c r="VXZ2179" s="218"/>
      <c r="VYA2179" s="218"/>
      <c r="VYB2179" s="218"/>
      <c r="VYC2179" s="218"/>
      <c r="VYD2179" s="218"/>
      <c r="VYE2179" s="218"/>
      <c r="VYF2179" s="218"/>
      <c r="VYG2179" s="218"/>
      <c r="VYH2179" s="218"/>
      <c r="VYI2179" s="218"/>
      <c r="VYJ2179" s="218"/>
      <c r="VYK2179" s="218"/>
      <c r="VYL2179" s="218"/>
      <c r="VYM2179" s="218"/>
      <c r="VYN2179" s="218"/>
      <c r="VYO2179" s="218"/>
      <c r="VYP2179" s="218"/>
      <c r="VYQ2179" s="218"/>
      <c r="VYR2179" s="218"/>
      <c r="VYS2179" s="218"/>
      <c r="VYT2179" s="218"/>
      <c r="VYU2179" s="218"/>
      <c r="VYV2179" s="218"/>
      <c r="VYW2179" s="218"/>
      <c r="VYX2179" s="218"/>
      <c r="VYY2179" s="218"/>
      <c r="VYZ2179" s="218"/>
      <c r="VZA2179" s="218"/>
      <c r="VZB2179" s="218"/>
      <c r="VZC2179" s="218"/>
      <c r="VZD2179" s="218"/>
      <c r="VZE2179" s="218"/>
      <c r="VZF2179" s="218"/>
      <c r="VZG2179" s="218"/>
      <c r="VZH2179" s="218"/>
      <c r="VZI2179" s="218"/>
      <c r="VZJ2179" s="218"/>
      <c r="VZK2179" s="218"/>
      <c r="VZL2179" s="218"/>
      <c r="VZM2179" s="218"/>
      <c r="VZN2179" s="218"/>
      <c r="VZO2179" s="218"/>
      <c r="VZP2179" s="218"/>
      <c r="VZQ2179" s="218"/>
      <c r="VZR2179" s="218"/>
      <c r="VZS2179" s="218"/>
      <c r="VZT2179" s="218"/>
      <c r="VZU2179" s="218"/>
      <c r="VZV2179" s="218"/>
      <c r="VZW2179" s="218"/>
      <c r="VZX2179" s="218"/>
      <c r="VZY2179" s="218"/>
      <c r="VZZ2179" s="218"/>
      <c r="WAA2179" s="218"/>
      <c r="WAB2179" s="218"/>
      <c r="WAC2179" s="218"/>
      <c r="WAD2179" s="218"/>
      <c r="WAE2179" s="218"/>
      <c r="WAF2179" s="218"/>
      <c r="WAG2179" s="218"/>
      <c r="WAH2179" s="218"/>
      <c r="WAI2179" s="218"/>
      <c r="WAJ2179" s="218"/>
      <c r="WAK2179" s="218"/>
      <c r="WAL2179" s="218"/>
      <c r="WAM2179" s="218"/>
      <c r="WAN2179" s="218"/>
      <c r="WAO2179" s="218"/>
      <c r="WAP2179" s="218"/>
      <c r="WAQ2179" s="218"/>
      <c r="WAR2179" s="218"/>
      <c r="WAS2179" s="218"/>
      <c r="WAT2179" s="218"/>
      <c r="WAU2179" s="218"/>
      <c r="WAV2179" s="218"/>
      <c r="WAW2179" s="218"/>
      <c r="WAX2179" s="218"/>
      <c r="WAY2179" s="218"/>
      <c r="WAZ2179" s="218"/>
      <c r="WBA2179" s="218"/>
      <c r="WBB2179" s="218"/>
      <c r="WBC2179" s="218"/>
      <c r="WBD2179" s="218"/>
      <c r="WBE2179" s="218"/>
      <c r="WBF2179" s="218"/>
      <c r="WBG2179" s="218"/>
      <c r="WBH2179" s="218"/>
      <c r="WBI2179" s="218"/>
      <c r="WBJ2179" s="218"/>
      <c r="WBK2179" s="218"/>
      <c r="WBL2179" s="218"/>
      <c r="WBM2179" s="218"/>
      <c r="WBN2179" s="218"/>
      <c r="WBO2179" s="218"/>
      <c r="WBP2179" s="218"/>
      <c r="WBQ2179" s="218"/>
      <c r="WBR2179" s="218"/>
      <c r="WBS2179" s="218"/>
      <c r="WBT2179" s="218"/>
      <c r="WBU2179" s="218"/>
      <c r="WBV2179" s="218"/>
      <c r="WBW2179" s="218"/>
      <c r="WBX2179" s="218"/>
      <c r="WBY2179" s="218"/>
      <c r="WBZ2179" s="218"/>
      <c r="WCA2179" s="218"/>
      <c r="WCB2179" s="218"/>
      <c r="WCC2179" s="218"/>
      <c r="WCD2179" s="218"/>
      <c r="WCE2179" s="218"/>
      <c r="WCF2179" s="218"/>
      <c r="WCG2179" s="218"/>
      <c r="WCH2179" s="218"/>
      <c r="WCI2179" s="218"/>
      <c r="WCJ2179" s="218"/>
      <c r="WCK2179" s="218"/>
      <c r="WCL2179" s="218"/>
      <c r="WCM2179" s="218"/>
      <c r="WCN2179" s="218"/>
      <c r="WCO2179" s="218"/>
      <c r="WCP2179" s="218"/>
      <c r="WCQ2179" s="218"/>
      <c r="WCR2179" s="218"/>
      <c r="WCS2179" s="218"/>
      <c r="WCT2179" s="218"/>
      <c r="WCU2179" s="218"/>
      <c r="WCV2179" s="218"/>
      <c r="WCW2179" s="218"/>
      <c r="WCX2179" s="218"/>
      <c r="WCY2179" s="218"/>
      <c r="WCZ2179" s="218"/>
      <c r="WDA2179" s="218"/>
      <c r="WDB2179" s="218"/>
      <c r="WDC2179" s="218"/>
      <c r="WDD2179" s="218"/>
      <c r="WDE2179" s="218"/>
      <c r="WDF2179" s="218"/>
      <c r="WDG2179" s="218"/>
      <c r="WDH2179" s="218"/>
      <c r="WDI2179" s="218"/>
      <c r="WDJ2179" s="218"/>
      <c r="WDK2179" s="218"/>
      <c r="WDL2179" s="218"/>
      <c r="WDM2179" s="218"/>
      <c r="WDN2179" s="218"/>
      <c r="WDO2179" s="218"/>
      <c r="WDP2179" s="218"/>
      <c r="WDQ2179" s="218"/>
      <c r="WDR2179" s="218"/>
      <c r="WDS2179" s="218"/>
      <c r="WDT2179" s="218"/>
      <c r="WDU2179" s="218"/>
      <c r="WDV2179" s="218"/>
      <c r="WDW2179" s="218"/>
      <c r="WDX2179" s="218"/>
      <c r="WDY2179" s="218"/>
      <c r="WDZ2179" s="218"/>
      <c r="WEA2179" s="218"/>
      <c r="WEB2179" s="218"/>
      <c r="WEC2179" s="218"/>
      <c r="WED2179" s="218"/>
      <c r="WEE2179" s="218"/>
      <c r="WEF2179" s="218"/>
      <c r="WEG2179" s="218"/>
      <c r="WEH2179" s="218"/>
      <c r="WEI2179" s="218"/>
      <c r="WEJ2179" s="218"/>
      <c r="WEK2179" s="218"/>
      <c r="WEL2179" s="218"/>
      <c r="WEM2179" s="218"/>
      <c r="WEN2179" s="218"/>
      <c r="WEO2179" s="218"/>
      <c r="WEP2179" s="218"/>
      <c r="WEQ2179" s="218"/>
      <c r="WER2179" s="218"/>
      <c r="WES2179" s="218"/>
      <c r="WET2179" s="218"/>
      <c r="WEU2179" s="218"/>
      <c r="WEV2179" s="218"/>
      <c r="WEW2179" s="218"/>
      <c r="WEX2179" s="218"/>
      <c r="WEY2179" s="218"/>
      <c r="WEZ2179" s="218"/>
      <c r="WFA2179" s="218"/>
      <c r="WFB2179" s="218"/>
      <c r="WFC2179" s="218"/>
      <c r="WFD2179" s="218"/>
      <c r="WFE2179" s="218"/>
      <c r="WFF2179" s="218"/>
      <c r="WFG2179" s="218"/>
      <c r="WFH2179" s="218"/>
      <c r="WFI2179" s="218"/>
      <c r="WFJ2179" s="218"/>
      <c r="WFK2179" s="218"/>
      <c r="WFL2179" s="218"/>
      <c r="WFM2179" s="218"/>
      <c r="WFN2179" s="218"/>
      <c r="WFO2179" s="218"/>
      <c r="WFP2179" s="218"/>
      <c r="WFQ2179" s="218"/>
      <c r="WFR2179" s="218"/>
      <c r="WFS2179" s="218"/>
      <c r="WFT2179" s="218"/>
      <c r="WFU2179" s="218"/>
      <c r="WFV2179" s="218"/>
      <c r="WFW2179" s="218"/>
      <c r="WFX2179" s="218"/>
      <c r="WFY2179" s="218"/>
      <c r="WFZ2179" s="218"/>
      <c r="WGA2179" s="218"/>
      <c r="WGB2179" s="218"/>
      <c r="WGC2179" s="218"/>
      <c r="WGD2179" s="218"/>
      <c r="WGE2179" s="218"/>
      <c r="WGF2179" s="218"/>
      <c r="WGG2179" s="218"/>
      <c r="WGH2179" s="218"/>
      <c r="WGI2179" s="218"/>
      <c r="WGJ2179" s="218"/>
      <c r="WGK2179" s="218"/>
      <c r="WGL2179" s="218"/>
      <c r="WGM2179" s="218"/>
      <c r="WGN2179" s="218"/>
      <c r="WGO2179" s="218"/>
      <c r="WGP2179" s="218"/>
      <c r="WGQ2179" s="218"/>
      <c r="WGR2179" s="218"/>
      <c r="WGS2179" s="218"/>
      <c r="WGT2179" s="218"/>
      <c r="WGU2179" s="218"/>
      <c r="WGV2179" s="218"/>
      <c r="WGW2179" s="218"/>
      <c r="WGX2179" s="218"/>
      <c r="WGY2179" s="218"/>
      <c r="WGZ2179" s="218"/>
      <c r="WHA2179" s="218"/>
      <c r="WHB2179" s="218"/>
      <c r="WHC2179" s="218"/>
      <c r="WHD2179" s="218"/>
      <c r="WHE2179" s="218"/>
      <c r="WHF2179" s="218"/>
      <c r="WHG2179" s="218"/>
      <c r="WHH2179" s="218"/>
      <c r="WHI2179" s="218"/>
      <c r="WHJ2179" s="218"/>
      <c r="WHK2179" s="218"/>
      <c r="WHL2179" s="218"/>
      <c r="WHM2179" s="218"/>
      <c r="WHN2179" s="218"/>
      <c r="WHO2179" s="218"/>
      <c r="WHP2179" s="218"/>
      <c r="WHQ2179" s="218"/>
      <c r="WHR2179" s="218"/>
      <c r="WHS2179" s="218"/>
      <c r="WHT2179" s="218"/>
      <c r="WHU2179" s="218"/>
      <c r="WHV2179" s="218"/>
      <c r="WHW2179" s="218"/>
      <c r="WHX2179" s="218"/>
      <c r="WHY2179" s="218"/>
      <c r="WHZ2179" s="218"/>
      <c r="WIA2179" s="218"/>
      <c r="WIB2179" s="218"/>
      <c r="WIC2179" s="218"/>
      <c r="WID2179" s="218"/>
      <c r="WIE2179" s="218"/>
      <c r="WIF2179" s="218"/>
      <c r="WIG2179" s="218"/>
      <c r="WIH2179" s="218"/>
      <c r="WII2179" s="218"/>
      <c r="WIJ2179" s="218"/>
      <c r="WIK2179" s="218"/>
      <c r="WIL2179" s="218"/>
      <c r="WIM2179" s="218"/>
      <c r="WIN2179" s="218"/>
      <c r="WIO2179" s="218"/>
      <c r="WIP2179" s="218"/>
      <c r="WIQ2179" s="218"/>
      <c r="WIR2179" s="218"/>
      <c r="WIS2179" s="218"/>
      <c r="WIT2179" s="218"/>
      <c r="WIU2179" s="218"/>
      <c r="WIV2179" s="218"/>
      <c r="WIW2179" s="218"/>
      <c r="WIX2179" s="218"/>
      <c r="WIY2179" s="218"/>
      <c r="WIZ2179" s="218"/>
      <c r="WJA2179" s="218"/>
      <c r="WJB2179" s="218"/>
      <c r="WJC2179" s="218"/>
      <c r="WJD2179" s="218"/>
      <c r="WJE2179" s="218"/>
      <c r="WJF2179" s="218"/>
      <c r="WJG2179" s="218"/>
      <c r="WJH2179" s="218"/>
      <c r="WJI2179" s="218"/>
      <c r="WJJ2179" s="218"/>
      <c r="WJK2179" s="218"/>
      <c r="WJL2179" s="218"/>
      <c r="WJM2179" s="218"/>
      <c r="WJN2179" s="218"/>
      <c r="WJO2179" s="218"/>
      <c r="WJP2179" s="218"/>
      <c r="WJQ2179" s="218"/>
      <c r="WJR2179" s="218"/>
      <c r="WJS2179" s="218"/>
      <c r="WJT2179" s="218"/>
      <c r="WJU2179" s="218"/>
      <c r="WJV2179" s="218"/>
      <c r="WJW2179" s="218"/>
      <c r="WJX2179" s="218"/>
      <c r="WJY2179" s="218"/>
      <c r="WJZ2179" s="218"/>
      <c r="WKA2179" s="218"/>
      <c r="WKB2179" s="218"/>
      <c r="WKC2179" s="218"/>
      <c r="WKD2179" s="218"/>
      <c r="WKE2179" s="218"/>
      <c r="WKF2179" s="218"/>
      <c r="WKG2179" s="218"/>
      <c r="WKH2179" s="218"/>
      <c r="WKI2179" s="218"/>
      <c r="WKJ2179" s="218"/>
      <c r="WKK2179" s="218"/>
      <c r="WKL2179" s="218"/>
      <c r="WKM2179" s="218"/>
      <c r="WKN2179" s="218"/>
      <c r="WKO2179" s="218"/>
      <c r="WKP2179" s="218"/>
      <c r="WKQ2179" s="218"/>
      <c r="WKR2179" s="218"/>
      <c r="WKS2179" s="218"/>
      <c r="WKT2179" s="218"/>
      <c r="WKU2179" s="218"/>
      <c r="WKV2179" s="218"/>
      <c r="WKW2179" s="218"/>
      <c r="WKX2179" s="218"/>
      <c r="WKY2179" s="218"/>
      <c r="WKZ2179" s="218"/>
      <c r="WLA2179" s="218"/>
      <c r="WLB2179" s="218"/>
      <c r="WLC2179" s="218"/>
      <c r="WLD2179" s="218"/>
      <c r="WLE2179" s="218"/>
      <c r="WLF2179" s="218"/>
      <c r="WLG2179" s="218"/>
      <c r="WLH2179" s="218"/>
      <c r="WLI2179" s="218"/>
      <c r="WLJ2179" s="218"/>
      <c r="WLK2179" s="218"/>
      <c r="WLL2179" s="218"/>
      <c r="WLM2179" s="218"/>
      <c r="WLN2179" s="218"/>
      <c r="WLO2179" s="218"/>
      <c r="WLP2179" s="218"/>
      <c r="WLQ2179" s="218"/>
      <c r="WLR2179" s="218"/>
      <c r="WLS2179" s="218"/>
      <c r="WLT2179" s="218"/>
      <c r="WLU2179" s="218"/>
      <c r="WLV2179" s="218"/>
      <c r="WLW2179" s="218"/>
      <c r="WLX2179" s="218"/>
      <c r="WLY2179" s="218"/>
      <c r="WLZ2179" s="218"/>
      <c r="WMA2179" s="218"/>
      <c r="WMB2179" s="218"/>
      <c r="WMC2179" s="218"/>
      <c r="WMD2179" s="218"/>
      <c r="WME2179" s="218"/>
      <c r="WMF2179" s="218"/>
      <c r="WMG2179" s="218"/>
      <c r="WMH2179" s="218"/>
      <c r="WMI2179" s="218"/>
      <c r="WMJ2179" s="218"/>
      <c r="WMK2179" s="218"/>
      <c r="WML2179" s="218"/>
      <c r="WMM2179" s="218"/>
      <c r="WMN2179" s="218"/>
      <c r="WMO2179" s="218"/>
      <c r="WMP2179" s="218"/>
      <c r="WMQ2179" s="218"/>
      <c r="WMR2179" s="218"/>
      <c r="WMS2179" s="218"/>
      <c r="WMT2179" s="218"/>
      <c r="WMU2179" s="218"/>
      <c r="WMV2179" s="218"/>
      <c r="WMW2179" s="218"/>
      <c r="WMX2179" s="218"/>
      <c r="WMY2179" s="218"/>
      <c r="WMZ2179" s="218"/>
      <c r="WNA2179" s="218"/>
      <c r="WNB2179" s="218"/>
      <c r="WNC2179" s="218"/>
      <c r="WND2179" s="218"/>
      <c r="WNE2179" s="218"/>
      <c r="WNF2179" s="218"/>
      <c r="WNG2179" s="218"/>
      <c r="WNH2179" s="218"/>
      <c r="WNI2179" s="218"/>
      <c r="WNJ2179" s="218"/>
      <c r="WNK2179" s="218"/>
      <c r="WNL2179" s="218"/>
      <c r="WNM2179" s="218"/>
      <c r="WNN2179" s="218"/>
      <c r="WNO2179" s="218"/>
      <c r="WNP2179" s="218"/>
      <c r="WNQ2179" s="218"/>
      <c r="WNR2179" s="218"/>
      <c r="WNS2179" s="218"/>
      <c r="WNT2179" s="218"/>
      <c r="WNU2179" s="218"/>
      <c r="WNV2179" s="218"/>
      <c r="WNW2179" s="218"/>
      <c r="WNX2179" s="218"/>
      <c r="WNY2179" s="218"/>
      <c r="WNZ2179" s="218"/>
      <c r="WOA2179" s="218"/>
      <c r="WOB2179" s="218"/>
      <c r="WOC2179" s="218"/>
      <c r="WOD2179" s="218"/>
      <c r="WOE2179" s="218"/>
      <c r="WOF2179" s="218"/>
      <c r="WOG2179" s="218"/>
      <c r="WOH2179" s="218"/>
      <c r="WOI2179" s="218"/>
      <c r="WOJ2179" s="218"/>
      <c r="WOK2179" s="218"/>
      <c r="WOL2179" s="218"/>
      <c r="WOM2179" s="218"/>
      <c r="WON2179" s="218"/>
      <c r="WOO2179" s="218"/>
      <c r="WOP2179" s="218"/>
      <c r="WOQ2179" s="218"/>
      <c r="WOR2179" s="218"/>
      <c r="WOS2179" s="218"/>
      <c r="WOT2179" s="218"/>
      <c r="WOU2179" s="218"/>
      <c r="WOV2179" s="218"/>
      <c r="WOW2179" s="218"/>
      <c r="WOX2179" s="218"/>
      <c r="WOY2179" s="218"/>
      <c r="WOZ2179" s="218"/>
      <c r="WPA2179" s="218"/>
      <c r="WPB2179" s="218"/>
      <c r="WPC2179" s="218"/>
      <c r="WPD2179" s="218"/>
      <c r="WPE2179" s="218"/>
      <c r="WPF2179" s="218"/>
      <c r="WPG2179" s="218"/>
      <c r="WPH2179" s="218"/>
      <c r="WPI2179" s="218"/>
      <c r="WPJ2179" s="218"/>
      <c r="WPK2179" s="218"/>
      <c r="WPL2179" s="218"/>
      <c r="WPM2179" s="218"/>
      <c r="WPN2179" s="218"/>
      <c r="WPO2179" s="218"/>
      <c r="WPP2179" s="218"/>
      <c r="WPQ2179" s="218"/>
      <c r="WPR2179" s="218"/>
      <c r="WPS2179" s="218"/>
      <c r="WPT2179" s="218"/>
      <c r="WPU2179" s="218"/>
      <c r="WPV2179" s="218"/>
      <c r="WPW2179" s="218"/>
      <c r="WPX2179" s="218"/>
      <c r="WPY2179" s="218"/>
      <c r="WPZ2179" s="218"/>
      <c r="WQA2179" s="218"/>
      <c r="WQB2179" s="218"/>
      <c r="WQC2179" s="218"/>
      <c r="WQD2179" s="218"/>
      <c r="WQE2179" s="218"/>
      <c r="WQF2179" s="218"/>
      <c r="WQG2179" s="218"/>
      <c r="WQH2179" s="218"/>
      <c r="WQI2179" s="218"/>
      <c r="WQJ2179" s="218"/>
      <c r="WQK2179" s="218"/>
      <c r="WQL2179" s="218"/>
      <c r="WQM2179" s="218"/>
      <c r="WQN2179" s="218"/>
      <c r="WQO2179" s="218"/>
      <c r="WQP2179" s="218"/>
      <c r="WQQ2179" s="218"/>
      <c r="WQR2179" s="218"/>
      <c r="WQS2179" s="218"/>
      <c r="WQT2179" s="218"/>
      <c r="WQU2179" s="218"/>
      <c r="WQV2179" s="218"/>
      <c r="WQW2179" s="218"/>
      <c r="WQX2179" s="218"/>
      <c r="WQY2179" s="218"/>
      <c r="WQZ2179" s="218"/>
      <c r="WRA2179" s="218"/>
      <c r="WRB2179" s="218"/>
      <c r="WRC2179" s="218"/>
      <c r="WRD2179" s="218"/>
      <c r="WRE2179" s="218"/>
      <c r="WRF2179" s="218"/>
      <c r="WRG2179" s="218"/>
      <c r="WRH2179" s="218"/>
      <c r="WRI2179" s="218"/>
      <c r="WRJ2179" s="218"/>
      <c r="WRK2179" s="218"/>
      <c r="WRL2179" s="218"/>
      <c r="WRM2179" s="218"/>
      <c r="WRN2179" s="218"/>
      <c r="WRO2179" s="218"/>
      <c r="WRP2179" s="218"/>
      <c r="WRQ2179" s="218"/>
      <c r="WRR2179" s="218"/>
      <c r="WRS2179" s="218"/>
      <c r="WRT2179" s="218"/>
      <c r="WRU2179" s="218"/>
      <c r="WRV2179" s="218"/>
      <c r="WRW2179" s="218"/>
      <c r="WRX2179" s="218"/>
      <c r="WRY2179" s="218"/>
      <c r="WRZ2179" s="218"/>
      <c r="WSA2179" s="218"/>
      <c r="WSB2179" s="218"/>
      <c r="WSC2179" s="218"/>
      <c r="WSD2179" s="218"/>
      <c r="WSE2179" s="218"/>
      <c r="WSF2179" s="218"/>
      <c r="WSG2179" s="218"/>
      <c r="WSH2179" s="218"/>
      <c r="WSI2179" s="218"/>
      <c r="WSJ2179" s="218"/>
      <c r="WSK2179" s="218"/>
      <c r="WSL2179" s="218"/>
      <c r="WSM2179" s="218"/>
      <c r="WSN2179" s="218"/>
      <c r="WSO2179" s="218"/>
      <c r="WSP2179" s="218"/>
      <c r="WSQ2179" s="218"/>
      <c r="WSR2179" s="218"/>
      <c r="WSS2179" s="218"/>
      <c r="WST2179" s="218"/>
      <c r="WSU2179" s="218"/>
      <c r="WSV2179" s="218"/>
      <c r="WSW2179" s="218"/>
      <c r="WSX2179" s="218"/>
      <c r="WSY2179" s="218"/>
      <c r="WSZ2179" s="218"/>
      <c r="WTA2179" s="218"/>
      <c r="WTB2179" s="218"/>
      <c r="WTC2179" s="218"/>
      <c r="WTD2179" s="218"/>
      <c r="WTE2179" s="218"/>
      <c r="WTF2179" s="218"/>
      <c r="WTG2179" s="218"/>
      <c r="WTH2179" s="218"/>
      <c r="WTI2179" s="218"/>
      <c r="WTJ2179" s="218"/>
      <c r="WTK2179" s="218"/>
      <c r="WTL2179" s="218"/>
      <c r="WTM2179" s="218"/>
      <c r="WTN2179" s="218"/>
      <c r="WTO2179" s="218"/>
      <c r="WTP2179" s="218"/>
      <c r="WTQ2179" s="218"/>
      <c r="WTR2179" s="218"/>
      <c r="WTS2179" s="218"/>
      <c r="WTT2179" s="218"/>
      <c r="WTU2179" s="218"/>
      <c r="WTV2179" s="218"/>
      <c r="WTW2179" s="218"/>
      <c r="WTX2179" s="218"/>
      <c r="WTY2179" s="218"/>
      <c r="WTZ2179" s="218"/>
      <c r="WUA2179" s="218"/>
      <c r="WUB2179" s="218"/>
      <c r="WUC2179" s="218"/>
      <c r="WUD2179" s="218"/>
      <c r="WUE2179" s="218"/>
      <c r="WUF2179" s="218"/>
      <c r="WUG2179" s="218"/>
      <c r="WUH2179" s="218"/>
      <c r="WUI2179" s="218"/>
      <c r="WUJ2179" s="218"/>
      <c r="WUK2179" s="218"/>
      <c r="WUL2179" s="218"/>
      <c r="WUM2179" s="218"/>
      <c r="WUN2179" s="218"/>
      <c r="WUO2179" s="218"/>
      <c r="WUP2179" s="218"/>
      <c r="WUQ2179" s="218"/>
      <c r="WUR2179" s="218"/>
      <c r="WUS2179" s="218"/>
      <c r="WUT2179" s="218"/>
      <c r="WUU2179" s="218"/>
      <c r="WUV2179" s="218"/>
      <c r="WUW2179" s="218"/>
      <c r="WUX2179" s="218"/>
      <c r="WUY2179" s="218"/>
      <c r="WUZ2179" s="218"/>
      <c r="WVA2179" s="218"/>
      <c r="WVB2179" s="218"/>
      <c r="WVC2179" s="218"/>
      <c r="WVD2179" s="218"/>
      <c r="WVE2179" s="218"/>
      <c r="WVF2179" s="218"/>
      <c r="WVG2179" s="218"/>
      <c r="WVH2179" s="218"/>
      <c r="WVI2179" s="218"/>
      <c r="WVJ2179" s="218"/>
      <c r="WVK2179" s="218"/>
      <c r="WVL2179" s="218"/>
      <c r="WVM2179" s="218"/>
      <c r="WVN2179" s="218"/>
      <c r="WVO2179" s="218"/>
      <c r="WVP2179" s="218"/>
      <c r="WVQ2179" s="218"/>
      <c r="WVR2179" s="218"/>
      <c r="WVS2179" s="218"/>
      <c r="WVT2179" s="218"/>
      <c r="WVU2179" s="218"/>
      <c r="WVV2179" s="218"/>
      <c r="WVW2179" s="218"/>
      <c r="WVX2179" s="218"/>
      <c r="WVY2179" s="218"/>
      <c r="WVZ2179" s="218"/>
      <c r="WWA2179" s="218"/>
      <c r="WWB2179" s="218"/>
      <c r="WWC2179" s="218"/>
      <c r="WWD2179" s="218"/>
      <c r="WWE2179" s="218"/>
      <c r="WWF2179" s="218"/>
      <c r="WWG2179" s="218"/>
      <c r="WWH2179" s="218"/>
      <c r="WWI2179" s="218"/>
      <c r="WWJ2179" s="218"/>
      <c r="WWK2179" s="218"/>
      <c r="WWL2179" s="218"/>
      <c r="WWM2179" s="218"/>
      <c r="WWN2179" s="218"/>
      <c r="WWO2179" s="218"/>
      <c r="WWP2179" s="218"/>
      <c r="WWQ2179" s="218"/>
      <c r="WWR2179" s="218"/>
      <c r="WWS2179" s="218"/>
      <c r="WWT2179" s="218"/>
      <c r="WWU2179" s="218"/>
      <c r="WWV2179" s="218"/>
      <c r="WWW2179" s="218"/>
      <c r="WWX2179" s="218"/>
      <c r="WWY2179" s="218"/>
      <c r="WWZ2179" s="218"/>
      <c r="WXA2179" s="218"/>
      <c r="WXB2179" s="218"/>
      <c r="WXC2179" s="218"/>
      <c r="WXD2179" s="218"/>
      <c r="WXE2179" s="218"/>
      <c r="WXF2179" s="218"/>
      <c r="WXG2179" s="218"/>
      <c r="WXH2179" s="218"/>
      <c r="WXI2179" s="218"/>
      <c r="WXJ2179" s="218"/>
      <c r="WXK2179" s="218"/>
      <c r="WXL2179" s="218"/>
      <c r="WXM2179" s="218"/>
      <c r="WXN2179" s="218"/>
      <c r="WXO2179" s="218"/>
      <c r="WXP2179" s="218"/>
      <c r="WXQ2179" s="218"/>
      <c r="WXR2179" s="218"/>
      <c r="WXS2179" s="218"/>
      <c r="WXT2179" s="218"/>
      <c r="WXU2179" s="218"/>
      <c r="WXV2179" s="218"/>
      <c r="WXW2179" s="218"/>
      <c r="WXX2179" s="218"/>
      <c r="WXY2179" s="218"/>
      <c r="WXZ2179" s="218"/>
      <c r="WYA2179" s="218"/>
      <c r="WYB2179" s="218"/>
      <c r="WYC2179" s="218"/>
      <c r="WYD2179" s="218"/>
      <c r="WYE2179" s="218"/>
      <c r="WYF2179" s="218"/>
      <c r="WYG2179" s="218"/>
      <c r="WYH2179" s="218"/>
      <c r="WYI2179" s="218"/>
      <c r="WYJ2179" s="218"/>
      <c r="WYK2179" s="218"/>
      <c r="WYL2179" s="218"/>
      <c r="WYM2179" s="218"/>
      <c r="WYN2179" s="218"/>
      <c r="WYO2179" s="218"/>
      <c r="WYP2179" s="218"/>
      <c r="WYQ2179" s="218"/>
      <c r="WYR2179" s="218"/>
      <c r="WYS2179" s="218"/>
      <c r="WYT2179" s="218"/>
      <c r="WYU2179" s="218"/>
      <c r="WYV2179" s="218"/>
      <c r="WYW2179" s="218"/>
      <c r="WYX2179" s="218"/>
      <c r="WYY2179" s="218"/>
      <c r="WYZ2179" s="218"/>
      <c r="WZA2179" s="218"/>
      <c r="WZB2179" s="218"/>
      <c r="WZC2179" s="218"/>
      <c r="WZD2179" s="218"/>
      <c r="WZE2179" s="218"/>
      <c r="WZF2179" s="218"/>
      <c r="WZG2179" s="218"/>
      <c r="WZH2179" s="218"/>
      <c r="WZI2179" s="218"/>
      <c r="WZJ2179" s="218"/>
      <c r="WZK2179" s="218"/>
      <c r="WZL2179" s="218"/>
      <c r="WZM2179" s="218"/>
      <c r="WZN2179" s="218"/>
      <c r="WZO2179" s="218"/>
      <c r="WZP2179" s="218"/>
      <c r="WZQ2179" s="218"/>
      <c r="WZR2179" s="218"/>
      <c r="WZS2179" s="218"/>
      <c r="WZT2179" s="218"/>
      <c r="WZU2179" s="218"/>
      <c r="WZV2179" s="218"/>
      <c r="WZW2179" s="218"/>
      <c r="WZX2179" s="218"/>
      <c r="WZY2179" s="218"/>
      <c r="WZZ2179" s="218"/>
      <c r="XAA2179" s="218"/>
      <c r="XAB2179" s="218"/>
      <c r="XAC2179" s="218"/>
      <c r="XAD2179" s="218"/>
      <c r="XAE2179" s="218"/>
      <c r="XAF2179" s="218"/>
      <c r="XAG2179" s="218"/>
      <c r="XAH2179" s="218"/>
      <c r="XAI2179" s="218"/>
      <c r="XAJ2179" s="218"/>
      <c r="XAK2179" s="218"/>
      <c r="XAL2179" s="218"/>
      <c r="XAM2179" s="218"/>
      <c r="XAN2179" s="218"/>
      <c r="XAO2179" s="218"/>
      <c r="XAP2179" s="218"/>
      <c r="XAQ2179" s="218"/>
      <c r="XAR2179" s="218"/>
      <c r="XAS2179" s="218"/>
      <c r="XAT2179" s="218"/>
      <c r="XAU2179" s="218"/>
      <c r="XAV2179" s="218"/>
      <c r="XAW2179" s="218"/>
      <c r="XAX2179" s="218"/>
      <c r="XAY2179" s="218"/>
      <c r="XAZ2179" s="218"/>
      <c r="XBA2179" s="218"/>
      <c r="XBB2179" s="218"/>
      <c r="XBC2179" s="218"/>
      <c r="XBD2179" s="218"/>
      <c r="XBE2179" s="218"/>
      <c r="XBF2179" s="218"/>
      <c r="XBG2179" s="218"/>
      <c r="XBH2179" s="218"/>
      <c r="XBI2179" s="218"/>
      <c r="XBJ2179" s="218"/>
      <c r="XBK2179" s="218"/>
      <c r="XBL2179" s="218"/>
      <c r="XBM2179" s="218"/>
      <c r="XBN2179" s="218"/>
      <c r="XBO2179" s="218"/>
      <c r="XBP2179" s="218"/>
      <c r="XBQ2179" s="218"/>
      <c r="XBR2179" s="218"/>
      <c r="XBS2179" s="218"/>
      <c r="XBT2179" s="218"/>
      <c r="XBU2179" s="218"/>
      <c r="XBV2179" s="218"/>
      <c r="XBW2179" s="218"/>
      <c r="XBX2179" s="218"/>
      <c r="XBY2179" s="218"/>
      <c r="XBZ2179" s="218"/>
      <c r="XCA2179" s="218"/>
      <c r="XCB2179" s="218"/>
      <c r="XCC2179" s="218"/>
      <c r="XCD2179" s="218"/>
      <c r="XCE2179" s="218"/>
      <c r="XCF2179" s="218"/>
      <c r="XCG2179" s="218"/>
      <c r="XCH2179" s="218"/>
      <c r="XCI2179" s="218"/>
      <c r="XCJ2179" s="218"/>
      <c r="XCK2179" s="218"/>
      <c r="XCL2179" s="218"/>
      <c r="XCM2179" s="218"/>
      <c r="XCN2179" s="218"/>
      <c r="XCO2179" s="218"/>
      <c r="XCP2179" s="218"/>
      <c r="XCQ2179" s="218"/>
      <c r="XCR2179" s="218"/>
      <c r="XCS2179" s="218"/>
      <c r="XCT2179" s="218"/>
      <c r="XCU2179" s="218"/>
      <c r="XCV2179" s="218"/>
      <c r="XCW2179" s="218"/>
      <c r="XCX2179" s="218"/>
      <c r="XCY2179" s="218"/>
      <c r="XCZ2179" s="218"/>
      <c r="XDA2179" s="218"/>
      <c r="XDB2179" s="218"/>
      <c r="XDC2179" s="218"/>
      <c r="XDD2179" s="218"/>
      <c r="XDE2179" s="218"/>
      <c r="XDF2179" s="218"/>
      <c r="XDG2179" s="218"/>
      <c r="XDH2179" s="218"/>
      <c r="XDI2179" s="218"/>
      <c r="XDJ2179" s="218"/>
      <c r="XDK2179" s="218"/>
      <c r="XDL2179" s="218"/>
      <c r="XDM2179" s="218"/>
      <c r="XDN2179" s="218"/>
      <c r="XDO2179" s="218"/>
      <c r="XDP2179" s="218"/>
      <c r="XDQ2179" s="218"/>
      <c r="XDR2179" s="218"/>
      <c r="XDS2179" s="218"/>
      <c r="XDT2179" s="218"/>
      <c r="XDU2179" s="218"/>
      <c r="XDV2179" s="218"/>
      <c r="XDW2179" s="218"/>
      <c r="XDX2179" s="218"/>
      <c r="XDY2179" s="218"/>
      <c r="XDZ2179" s="218"/>
      <c r="XEA2179" s="218"/>
      <c r="XEB2179" s="218"/>
      <c r="XEC2179" s="218"/>
      <c r="XED2179" s="218"/>
      <c r="XEE2179" s="218"/>
      <c r="XEF2179" s="218"/>
      <c r="XEG2179" s="218"/>
      <c r="XEH2179" s="218"/>
      <c r="XEI2179" s="218"/>
      <c r="XEJ2179" s="218"/>
      <c r="XEK2179" s="218"/>
      <c r="XEL2179" s="218"/>
      <c r="XEM2179" s="218"/>
      <c r="XEN2179" s="218"/>
      <c r="XEO2179" s="218"/>
      <c r="XEP2179" s="218"/>
      <c r="XEQ2179" s="218"/>
      <c r="XER2179" s="218"/>
      <c r="XES2179" s="218"/>
      <c r="XET2179" s="218"/>
      <c r="XEU2179" s="218"/>
      <c r="XEV2179" s="218"/>
      <c r="XEW2179" s="218"/>
      <c r="XEX2179" s="218"/>
      <c r="XEY2179" s="218"/>
      <c r="XEZ2179" s="218"/>
      <c r="XFA2179" s="218"/>
      <c r="XFB2179" s="218"/>
      <c r="XFC2179" s="218"/>
      <c r="XFD2179" s="218"/>
    </row>
    <row r="2180" spans="1:16384" s="94" customFormat="1" ht="20.100000000000001" customHeight="1" x14ac:dyDescent="0.25">
      <c r="A2180" s="154"/>
      <c r="B2180" s="60" t="str">
        <f>"00.03.27.3.1.1.16.B."&amp;C2180&amp;D2180&amp;I2180</f>
        <v>00.03.27.3.1.1.16.B.437.2023</v>
      </c>
      <c r="C2180" s="20">
        <v>437</v>
      </c>
      <c r="D2180" s="72" t="s">
        <v>1085</v>
      </c>
      <c r="E2180" s="60" t="s">
        <v>708</v>
      </c>
      <c r="F2180" s="19" t="s">
        <v>893</v>
      </c>
      <c r="G2180" s="311">
        <f>'[1]2023'!$D$145/7</f>
        <v>115428.57142857143</v>
      </c>
      <c r="H2180" s="269" t="s">
        <v>1165</v>
      </c>
      <c r="I2180" s="73">
        <v>2023</v>
      </c>
      <c r="J2180" s="126" t="s">
        <v>1467</v>
      </c>
      <c r="K2180" s="126" t="s">
        <v>59</v>
      </c>
      <c r="L2180" s="126" t="s">
        <v>59</v>
      </c>
      <c r="M2180" s="60"/>
      <c r="N2180" s="10">
        <v>1</v>
      </c>
      <c r="O2180" s="15" t="s">
        <v>947</v>
      </c>
      <c r="P2180" s="60" t="s">
        <v>1473</v>
      </c>
      <c r="Q2180" s="73"/>
      <c r="R2180" s="60"/>
      <c r="S2180" s="60"/>
      <c r="T2180" s="218"/>
      <c r="U2180" s="218"/>
      <c r="V2180" s="218"/>
      <c r="W2180" s="218"/>
      <c r="X2180" s="218"/>
      <c r="Y2180" s="218"/>
      <c r="Z2180" s="218"/>
      <c r="AA2180" s="218"/>
      <c r="AB2180" s="218"/>
      <c r="AC2180" s="218"/>
      <c r="AD2180" s="218"/>
      <c r="AE2180" s="218"/>
      <c r="AF2180" s="218"/>
      <c r="AG2180" s="218"/>
      <c r="AH2180" s="218"/>
      <c r="AI2180" s="218"/>
      <c r="AJ2180" s="218"/>
      <c r="AK2180" s="218"/>
      <c r="AL2180" s="218"/>
      <c r="AM2180" s="218"/>
      <c r="AN2180" s="218"/>
      <c r="AO2180" s="218"/>
      <c r="AP2180" s="218"/>
      <c r="AQ2180" s="218"/>
      <c r="AR2180" s="218"/>
      <c r="AS2180" s="218"/>
      <c r="AT2180" s="218"/>
      <c r="AU2180" s="218"/>
      <c r="AV2180" s="218"/>
      <c r="AW2180" s="218"/>
      <c r="AX2180" s="218"/>
      <c r="AY2180" s="218"/>
      <c r="AZ2180" s="218"/>
      <c r="BA2180" s="218"/>
      <c r="BB2180" s="218"/>
      <c r="BC2180" s="218"/>
      <c r="BD2180" s="218"/>
      <c r="BE2180" s="218"/>
      <c r="BF2180" s="218"/>
      <c r="BG2180" s="218"/>
      <c r="BH2180" s="218"/>
      <c r="BI2180" s="218"/>
      <c r="BJ2180" s="218"/>
      <c r="BK2180" s="218"/>
      <c r="BL2180" s="218"/>
      <c r="BM2180" s="218"/>
      <c r="BN2180" s="218"/>
      <c r="BO2180" s="218"/>
      <c r="BP2180" s="218"/>
      <c r="BQ2180" s="218"/>
      <c r="BR2180" s="218"/>
      <c r="BS2180" s="218"/>
      <c r="BT2180" s="218"/>
      <c r="BU2180" s="218"/>
      <c r="BV2180" s="218"/>
      <c r="BW2180" s="218"/>
      <c r="BX2180" s="218"/>
      <c r="BY2180" s="218"/>
      <c r="BZ2180" s="218"/>
      <c r="CA2180" s="218"/>
      <c r="CB2180" s="218"/>
      <c r="CC2180" s="218"/>
      <c r="CD2180" s="218"/>
      <c r="CE2180" s="218"/>
      <c r="CF2180" s="218"/>
      <c r="CG2180" s="218"/>
      <c r="CH2180" s="218"/>
      <c r="CI2180" s="218"/>
      <c r="CJ2180" s="218"/>
      <c r="CK2180" s="218"/>
      <c r="CL2180" s="218"/>
      <c r="CM2180" s="218"/>
      <c r="CN2180" s="218"/>
      <c r="CO2180" s="218"/>
      <c r="CP2180" s="218"/>
      <c r="CQ2180" s="218"/>
      <c r="CR2180" s="218"/>
      <c r="CS2180" s="218"/>
      <c r="CT2180" s="218"/>
      <c r="CU2180" s="218"/>
      <c r="CV2180" s="218"/>
      <c r="CW2180" s="218"/>
      <c r="CX2180" s="218"/>
      <c r="CY2180" s="218"/>
      <c r="CZ2180" s="218"/>
      <c r="DA2180" s="218"/>
      <c r="DB2180" s="218"/>
      <c r="DC2180" s="218"/>
      <c r="DD2180" s="218"/>
      <c r="DE2180" s="218"/>
      <c r="DF2180" s="218"/>
      <c r="DG2180" s="218"/>
      <c r="DH2180" s="218"/>
      <c r="DI2180" s="218"/>
      <c r="DJ2180" s="218"/>
      <c r="DK2180" s="218"/>
      <c r="DL2180" s="218"/>
      <c r="DM2180" s="218"/>
      <c r="DN2180" s="218"/>
      <c r="DO2180" s="218"/>
      <c r="DP2180" s="218"/>
      <c r="DQ2180" s="218"/>
      <c r="DR2180" s="218"/>
      <c r="DS2180" s="218"/>
      <c r="DT2180" s="218"/>
      <c r="DU2180" s="218"/>
      <c r="DV2180" s="218"/>
      <c r="DW2180" s="218"/>
      <c r="DX2180" s="218"/>
      <c r="DY2180" s="218"/>
      <c r="DZ2180" s="218"/>
      <c r="EA2180" s="218"/>
      <c r="EB2180" s="218"/>
      <c r="EC2180" s="218"/>
      <c r="ED2180" s="218"/>
      <c r="EE2180" s="218"/>
      <c r="EF2180" s="218"/>
      <c r="EG2180" s="218"/>
      <c r="EH2180" s="218"/>
      <c r="EI2180" s="218"/>
      <c r="EJ2180" s="218"/>
      <c r="EK2180" s="218"/>
      <c r="EL2180" s="218"/>
      <c r="EM2180" s="218"/>
      <c r="EN2180" s="218"/>
      <c r="EO2180" s="218"/>
      <c r="EP2180" s="218"/>
      <c r="EQ2180" s="218"/>
      <c r="ER2180" s="218"/>
      <c r="ES2180" s="218"/>
      <c r="ET2180" s="218"/>
      <c r="EU2180" s="218"/>
      <c r="EV2180" s="218"/>
      <c r="EW2180" s="218"/>
      <c r="EX2180" s="218"/>
      <c r="EY2180" s="218"/>
      <c r="EZ2180" s="218"/>
      <c r="FA2180" s="218"/>
      <c r="FB2180" s="218"/>
      <c r="FC2180" s="218"/>
      <c r="FD2180" s="218"/>
      <c r="FE2180" s="218"/>
      <c r="FF2180" s="218"/>
      <c r="FG2180" s="218"/>
      <c r="FH2180" s="218"/>
      <c r="FI2180" s="218"/>
      <c r="FJ2180" s="218"/>
      <c r="FK2180" s="218"/>
      <c r="FL2180" s="218"/>
      <c r="FM2180" s="218"/>
      <c r="FN2180" s="218"/>
      <c r="FO2180" s="218"/>
      <c r="FP2180" s="218"/>
      <c r="FQ2180" s="218"/>
      <c r="FR2180" s="218"/>
      <c r="FS2180" s="218"/>
      <c r="FT2180" s="218"/>
      <c r="FU2180" s="218"/>
      <c r="FV2180" s="218"/>
      <c r="FW2180" s="218"/>
      <c r="FX2180" s="218"/>
      <c r="FY2180" s="218"/>
      <c r="FZ2180" s="218"/>
      <c r="GA2180" s="218"/>
      <c r="GB2180" s="218"/>
      <c r="GC2180" s="218"/>
      <c r="GD2180" s="218"/>
      <c r="GE2180" s="218"/>
      <c r="GF2180" s="218"/>
      <c r="GG2180" s="218"/>
      <c r="GH2180" s="218"/>
      <c r="GI2180" s="218"/>
      <c r="GJ2180" s="218"/>
      <c r="GK2180" s="218"/>
      <c r="GL2180" s="218"/>
      <c r="GM2180" s="218"/>
      <c r="GN2180" s="218"/>
      <c r="GO2180" s="218"/>
      <c r="GP2180" s="218"/>
      <c r="GQ2180" s="218"/>
      <c r="GR2180" s="218"/>
      <c r="GS2180" s="218"/>
      <c r="GT2180" s="218"/>
      <c r="GU2180" s="218"/>
      <c r="GV2180" s="218"/>
      <c r="GW2180" s="218"/>
      <c r="GX2180" s="218"/>
      <c r="GY2180" s="218"/>
      <c r="GZ2180" s="218"/>
      <c r="HA2180" s="218"/>
      <c r="HB2180" s="218"/>
      <c r="HC2180" s="218"/>
      <c r="HD2180" s="218"/>
      <c r="HE2180" s="218"/>
      <c r="HF2180" s="218"/>
      <c r="HG2180" s="218"/>
      <c r="HH2180" s="218"/>
      <c r="HI2180" s="218"/>
      <c r="HJ2180" s="218"/>
      <c r="HK2180" s="218"/>
      <c r="HL2180" s="218"/>
      <c r="HM2180" s="218"/>
      <c r="HN2180" s="218"/>
      <c r="HO2180" s="218"/>
      <c r="HP2180" s="218"/>
      <c r="HQ2180" s="218"/>
      <c r="HR2180" s="218"/>
      <c r="HS2180" s="218"/>
      <c r="HT2180" s="218"/>
      <c r="HU2180" s="218"/>
      <c r="HV2180" s="218"/>
      <c r="HW2180" s="218"/>
      <c r="HX2180" s="218"/>
      <c r="HY2180" s="218"/>
      <c r="HZ2180" s="218"/>
      <c r="IA2180" s="218"/>
      <c r="IB2180" s="218"/>
      <c r="IC2180" s="218"/>
      <c r="ID2180" s="218"/>
      <c r="IE2180" s="218"/>
      <c r="IF2180" s="218"/>
      <c r="IG2180" s="218"/>
      <c r="IH2180" s="218"/>
      <c r="II2180" s="218"/>
      <c r="IJ2180" s="218"/>
      <c r="IK2180" s="218"/>
      <c r="IL2180" s="218"/>
      <c r="IM2180" s="218"/>
      <c r="IN2180" s="218"/>
      <c r="IO2180" s="218"/>
      <c r="IP2180" s="218"/>
      <c r="IQ2180" s="218"/>
      <c r="IR2180" s="218"/>
      <c r="IS2180" s="218"/>
      <c r="IT2180" s="218"/>
      <c r="IU2180" s="218"/>
      <c r="IV2180" s="218"/>
      <c r="IW2180" s="218"/>
      <c r="IX2180" s="218"/>
      <c r="IY2180" s="218"/>
      <c r="IZ2180" s="218"/>
      <c r="JA2180" s="218"/>
      <c r="JB2180" s="218"/>
      <c r="JC2180" s="218"/>
      <c r="JD2180" s="218"/>
      <c r="JE2180" s="218"/>
      <c r="JF2180" s="218"/>
      <c r="JG2180" s="218"/>
      <c r="JH2180" s="218"/>
      <c r="JI2180" s="218"/>
      <c r="JJ2180" s="218"/>
      <c r="JK2180" s="218"/>
      <c r="JL2180" s="218"/>
      <c r="JM2180" s="218"/>
      <c r="JN2180" s="218"/>
      <c r="JO2180" s="218"/>
      <c r="JP2180" s="218"/>
      <c r="JQ2180" s="218"/>
      <c r="JR2180" s="218"/>
      <c r="JS2180" s="218"/>
      <c r="JT2180" s="218"/>
      <c r="JU2180" s="218"/>
      <c r="JV2180" s="218"/>
      <c r="JW2180" s="218"/>
      <c r="JX2180" s="218"/>
      <c r="JY2180" s="218"/>
      <c r="JZ2180" s="218"/>
      <c r="KA2180" s="218"/>
      <c r="KB2180" s="218"/>
      <c r="KC2180" s="218"/>
      <c r="KD2180" s="218"/>
      <c r="KE2180" s="218"/>
      <c r="KF2180" s="218"/>
      <c r="KG2180" s="218"/>
      <c r="KH2180" s="218"/>
      <c r="KI2180" s="218"/>
      <c r="KJ2180" s="218"/>
      <c r="KK2180" s="218"/>
      <c r="KL2180" s="218"/>
      <c r="KM2180" s="218"/>
      <c r="KN2180" s="218"/>
      <c r="KO2180" s="218"/>
      <c r="KP2180" s="218"/>
      <c r="KQ2180" s="218"/>
      <c r="KR2180" s="218"/>
      <c r="KS2180" s="218"/>
      <c r="KT2180" s="218"/>
      <c r="KU2180" s="218"/>
      <c r="KV2180" s="218"/>
      <c r="KW2180" s="218"/>
      <c r="KX2180" s="218"/>
      <c r="KY2180" s="218"/>
      <c r="KZ2180" s="218"/>
      <c r="LA2180" s="218"/>
      <c r="LB2180" s="218"/>
      <c r="LC2180" s="218"/>
      <c r="LD2180" s="218"/>
      <c r="LE2180" s="218"/>
      <c r="LF2180" s="218"/>
      <c r="LG2180" s="218"/>
      <c r="LH2180" s="218"/>
      <c r="LI2180" s="218"/>
      <c r="LJ2180" s="218"/>
      <c r="LK2180" s="218"/>
      <c r="LL2180" s="218"/>
      <c r="LM2180" s="218"/>
      <c r="LN2180" s="218"/>
      <c r="LO2180" s="218"/>
      <c r="LP2180" s="218"/>
      <c r="LQ2180" s="218"/>
      <c r="LR2180" s="218"/>
      <c r="LS2180" s="218"/>
      <c r="LT2180" s="218"/>
      <c r="LU2180" s="218"/>
      <c r="LV2180" s="218"/>
      <c r="LW2180" s="218"/>
      <c r="LX2180" s="218"/>
      <c r="LY2180" s="218"/>
      <c r="LZ2180" s="218"/>
      <c r="MA2180" s="218"/>
      <c r="MB2180" s="218"/>
      <c r="MC2180" s="218"/>
      <c r="MD2180" s="218"/>
      <c r="ME2180" s="218"/>
      <c r="MF2180" s="218"/>
      <c r="MG2180" s="218"/>
      <c r="MH2180" s="218"/>
      <c r="MI2180" s="218"/>
      <c r="MJ2180" s="218"/>
      <c r="MK2180" s="218"/>
      <c r="ML2180" s="218"/>
      <c r="MM2180" s="218"/>
      <c r="MN2180" s="218"/>
      <c r="MO2180" s="218"/>
      <c r="MP2180" s="218"/>
      <c r="MQ2180" s="218"/>
      <c r="MR2180" s="218"/>
      <c r="MS2180" s="218"/>
      <c r="MT2180" s="218"/>
      <c r="MU2180" s="218"/>
      <c r="MV2180" s="218"/>
      <c r="MW2180" s="218"/>
      <c r="MX2180" s="218"/>
      <c r="MY2180" s="218"/>
      <c r="MZ2180" s="218"/>
      <c r="NA2180" s="218"/>
      <c r="NB2180" s="218"/>
      <c r="NC2180" s="218"/>
      <c r="ND2180" s="218"/>
      <c r="NE2180" s="218"/>
      <c r="NF2180" s="218"/>
      <c r="NG2180" s="218"/>
      <c r="NH2180" s="218"/>
      <c r="NI2180" s="218"/>
      <c r="NJ2180" s="218"/>
      <c r="NK2180" s="218"/>
      <c r="NL2180" s="218"/>
      <c r="NM2180" s="218"/>
      <c r="NN2180" s="218"/>
      <c r="NO2180" s="218"/>
      <c r="NP2180" s="218"/>
      <c r="NQ2180" s="218"/>
      <c r="NR2180" s="218"/>
      <c r="NS2180" s="218"/>
      <c r="NT2180" s="218"/>
      <c r="NU2180" s="218"/>
      <c r="NV2180" s="218"/>
      <c r="NW2180" s="218"/>
      <c r="NX2180" s="218"/>
      <c r="NY2180" s="218"/>
      <c r="NZ2180" s="218"/>
      <c r="OA2180" s="218"/>
      <c r="OB2180" s="218"/>
      <c r="OC2180" s="218"/>
      <c r="OD2180" s="218"/>
      <c r="OE2180" s="218"/>
      <c r="OF2180" s="218"/>
      <c r="OG2180" s="218"/>
      <c r="OH2180" s="218"/>
      <c r="OI2180" s="218"/>
      <c r="OJ2180" s="218"/>
      <c r="OK2180" s="218"/>
      <c r="OL2180" s="218"/>
      <c r="OM2180" s="218"/>
      <c r="ON2180" s="218"/>
      <c r="OO2180" s="218"/>
      <c r="OP2180" s="218"/>
      <c r="OQ2180" s="218"/>
      <c r="OR2180" s="218"/>
      <c r="OS2180" s="218"/>
      <c r="OT2180" s="218"/>
      <c r="OU2180" s="218"/>
      <c r="OV2180" s="218"/>
      <c r="OW2180" s="218"/>
      <c r="OX2180" s="218"/>
      <c r="OY2180" s="218"/>
      <c r="OZ2180" s="218"/>
      <c r="PA2180" s="218"/>
      <c r="PB2180" s="218"/>
      <c r="PC2180" s="218"/>
      <c r="PD2180" s="218"/>
      <c r="PE2180" s="218"/>
      <c r="PF2180" s="218"/>
      <c r="PG2180" s="218"/>
      <c r="PH2180" s="218"/>
      <c r="PI2180" s="218"/>
      <c r="PJ2180" s="218"/>
      <c r="PK2180" s="218"/>
      <c r="PL2180" s="218"/>
      <c r="PM2180" s="218"/>
      <c r="PN2180" s="218"/>
      <c r="PO2180" s="218"/>
      <c r="PP2180" s="218"/>
      <c r="PQ2180" s="218"/>
      <c r="PR2180" s="218"/>
      <c r="PS2180" s="218"/>
      <c r="PT2180" s="218"/>
      <c r="PU2180" s="218"/>
      <c r="PV2180" s="218"/>
      <c r="PW2180" s="218"/>
      <c r="PX2180" s="218"/>
      <c r="PY2180" s="218"/>
      <c r="PZ2180" s="218"/>
      <c r="QA2180" s="218"/>
      <c r="QB2180" s="218"/>
      <c r="QC2180" s="218"/>
      <c r="QD2180" s="218"/>
      <c r="QE2180" s="218"/>
      <c r="QF2180" s="218"/>
      <c r="QG2180" s="218"/>
      <c r="QH2180" s="218"/>
      <c r="QI2180" s="218"/>
      <c r="QJ2180" s="218"/>
      <c r="QK2180" s="218"/>
      <c r="QL2180" s="218"/>
      <c r="QM2180" s="218"/>
      <c r="QN2180" s="218"/>
      <c r="QO2180" s="218"/>
      <c r="QP2180" s="218"/>
      <c r="QQ2180" s="218"/>
      <c r="QR2180" s="218"/>
      <c r="QS2180" s="218"/>
      <c r="QT2180" s="218"/>
      <c r="QU2180" s="218"/>
      <c r="QV2180" s="218"/>
      <c r="QW2180" s="218"/>
      <c r="QX2180" s="218"/>
      <c r="QY2180" s="218"/>
      <c r="QZ2180" s="218"/>
      <c r="RA2180" s="218"/>
      <c r="RB2180" s="218"/>
      <c r="RC2180" s="218"/>
      <c r="RD2180" s="218"/>
      <c r="RE2180" s="218"/>
      <c r="RF2180" s="218"/>
      <c r="RG2180" s="218"/>
      <c r="RH2180" s="218"/>
      <c r="RI2180" s="218"/>
      <c r="RJ2180" s="218"/>
      <c r="RK2180" s="218"/>
      <c r="RL2180" s="218"/>
      <c r="RM2180" s="218"/>
      <c r="RN2180" s="218"/>
      <c r="RO2180" s="218"/>
      <c r="RP2180" s="218"/>
      <c r="RQ2180" s="218"/>
      <c r="RR2180" s="218"/>
      <c r="RS2180" s="218"/>
      <c r="RT2180" s="218"/>
      <c r="RU2180" s="218"/>
      <c r="RV2180" s="218"/>
      <c r="RW2180" s="218"/>
      <c r="RX2180" s="218"/>
      <c r="RY2180" s="218"/>
      <c r="RZ2180" s="218"/>
      <c r="SA2180" s="218"/>
      <c r="SB2180" s="218"/>
      <c r="SC2180" s="218"/>
      <c r="SD2180" s="218"/>
      <c r="SE2180" s="218"/>
      <c r="SF2180" s="218"/>
      <c r="SG2180" s="218"/>
      <c r="SH2180" s="218"/>
      <c r="SI2180" s="218"/>
      <c r="SJ2180" s="218"/>
      <c r="SK2180" s="218"/>
      <c r="SL2180" s="218"/>
      <c r="SM2180" s="218"/>
      <c r="SN2180" s="218"/>
      <c r="SO2180" s="218"/>
      <c r="SP2180" s="218"/>
      <c r="SQ2180" s="218"/>
      <c r="SR2180" s="218"/>
      <c r="SS2180" s="218"/>
      <c r="ST2180" s="218"/>
      <c r="SU2180" s="218"/>
      <c r="SV2180" s="218"/>
      <c r="SW2180" s="218"/>
      <c r="SX2180" s="218"/>
      <c r="SY2180" s="218"/>
      <c r="SZ2180" s="218"/>
      <c r="TA2180" s="218"/>
      <c r="TB2180" s="218"/>
      <c r="TC2180" s="218"/>
      <c r="TD2180" s="218"/>
      <c r="TE2180" s="218"/>
      <c r="TF2180" s="218"/>
      <c r="TG2180" s="218"/>
      <c r="TH2180" s="218"/>
      <c r="TI2180" s="218"/>
      <c r="TJ2180" s="218"/>
      <c r="TK2180" s="218"/>
      <c r="TL2180" s="218"/>
      <c r="TM2180" s="218"/>
      <c r="TN2180" s="218"/>
      <c r="TO2180" s="218"/>
      <c r="TP2180" s="218"/>
      <c r="TQ2180" s="218"/>
      <c r="TR2180" s="218"/>
      <c r="TS2180" s="218"/>
      <c r="TT2180" s="218"/>
      <c r="TU2180" s="218"/>
      <c r="TV2180" s="218"/>
      <c r="TW2180" s="218"/>
      <c r="TX2180" s="218"/>
      <c r="TY2180" s="218"/>
      <c r="TZ2180" s="218"/>
      <c r="UA2180" s="218"/>
      <c r="UB2180" s="218"/>
      <c r="UC2180" s="218"/>
      <c r="UD2180" s="218"/>
      <c r="UE2180" s="218"/>
      <c r="UF2180" s="218"/>
      <c r="UG2180" s="218"/>
      <c r="UH2180" s="218"/>
      <c r="UI2180" s="218"/>
      <c r="UJ2180" s="218"/>
      <c r="UK2180" s="218"/>
      <c r="UL2180" s="218"/>
      <c r="UM2180" s="218"/>
      <c r="UN2180" s="218"/>
      <c r="UO2180" s="218"/>
      <c r="UP2180" s="218"/>
      <c r="UQ2180" s="218"/>
      <c r="UR2180" s="218"/>
      <c r="US2180" s="218"/>
      <c r="UT2180" s="218"/>
      <c r="UU2180" s="218"/>
      <c r="UV2180" s="218"/>
      <c r="UW2180" s="218"/>
      <c r="UX2180" s="218"/>
      <c r="UY2180" s="218"/>
      <c r="UZ2180" s="218"/>
      <c r="VA2180" s="218"/>
      <c r="VB2180" s="218"/>
      <c r="VC2180" s="218"/>
      <c r="VD2180" s="218"/>
      <c r="VE2180" s="218"/>
      <c r="VF2180" s="218"/>
      <c r="VG2180" s="218"/>
      <c r="VH2180" s="218"/>
      <c r="VI2180" s="218"/>
      <c r="VJ2180" s="218"/>
      <c r="VK2180" s="218"/>
      <c r="VL2180" s="218"/>
      <c r="VM2180" s="218"/>
      <c r="VN2180" s="218"/>
      <c r="VO2180" s="218"/>
      <c r="VP2180" s="218"/>
      <c r="VQ2180" s="218"/>
      <c r="VR2180" s="218"/>
      <c r="VS2180" s="218"/>
      <c r="VT2180" s="218"/>
      <c r="VU2180" s="218"/>
      <c r="VV2180" s="218"/>
      <c r="VW2180" s="218"/>
      <c r="VX2180" s="218"/>
      <c r="VY2180" s="218"/>
      <c r="VZ2180" s="218"/>
      <c r="WA2180" s="218"/>
      <c r="WB2180" s="218"/>
      <c r="WC2180" s="218"/>
      <c r="WD2180" s="218"/>
      <c r="WE2180" s="218"/>
      <c r="WF2180" s="218"/>
      <c r="WG2180" s="218"/>
      <c r="WH2180" s="218"/>
      <c r="WI2180" s="218"/>
      <c r="WJ2180" s="218"/>
      <c r="WK2180" s="218"/>
      <c r="WL2180" s="218"/>
      <c r="WM2180" s="218"/>
      <c r="WN2180" s="218"/>
      <c r="WO2180" s="218"/>
      <c r="WP2180" s="218"/>
      <c r="WQ2180" s="218"/>
      <c r="WR2180" s="218"/>
      <c r="WS2180" s="218"/>
      <c r="WT2180" s="218"/>
      <c r="WU2180" s="218"/>
      <c r="WV2180" s="218"/>
      <c r="WW2180" s="218"/>
      <c r="WX2180" s="218"/>
      <c r="WY2180" s="218"/>
      <c r="WZ2180" s="218"/>
      <c r="XA2180" s="218"/>
      <c r="XB2180" s="218"/>
      <c r="XC2180" s="218"/>
      <c r="XD2180" s="218"/>
      <c r="XE2180" s="218"/>
      <c r="XF2180" s="218"/>
      <c r="XG2180" s="218"/>
      <c r="XH2180" s="218"/>
      <c r="XI2180" s="218"/>
      <c r="XJ2180" s="218"/>
      <c r="XK2180" s="218"/>
      <c r="XL2180" s="218"/>
      <c r="XM2180" s="218"/>
      <c r="XN2180" s="218"/>
      <c r="XO2180" s="218"/>
      <c r="XP2180" s="218"/>
      <c r="XQ2180" s="218"/>
      <c r="XR2180" s="218"/>
      <c r="XS2180" s="218"/>
      <c r="XT2180" s="218"/>
      <c r="XU2180" s="218"/>
      <c r="XV2180" s="218"/>
      <c r="XW2180" s="218"/>
      <c r="XX2180" s="218"/>
      <c r="XY2180" s="218"/>
      <c r="XZ2180" s="218"/>
      <c r="YA2180" s="218"/>
      <c r="YB2180" s="218"/>
      <c r="YC2180" s="218"/>
      <c r="YD2180" s="218"/>
      <c r="YE2180" s="218"/>
      <c r="YF2180" s="218"/>
      <c r="YG2180" s="218"/>
      <c r="YH2180" s="218"/>
      <c r="YI2180" s="218"/>
      <c r="YJ2180" s="218"/>
      <c r="YK2180" s="218"/>
      <c r="YL2180" s="218"/>
      <c r="YM2180" s="218"/>
      <c r="YN2180" s="218"/>
      <c r="YO2180" s="218"/>
      <c r="YP2180" s="218"/>
      <c r="YQ2180" s="218"/>
      <c r="YR2180" s="218"/>
      <c r="YS2180" s="218"/>
      <c r="YT2180" s="218"/>
      <c r="YU2180" s="218"/>
      <c r="YV2180" s="218"/>
      <c r="YW2180" s="218"/>
      <c r="YX2180" s="218"/>
      <c r="YY2180" s="218"/>
      <c r="YZ2180" s="218"/>
      <c r="ZA2180" s="218"/>
      <c r="ZB2180" s="218"/>
      <c r="ZC2180" s="218"/>
      <c r="ZD2180" s="218"/>
      <c r="ZE2180" s="218"/>
      <c r="ZF2180" s="218"/>
      <c r="ZG2180" s="218"/>
      <c r="ZH2180" s="218"/>
      <c r="ZI2180" s="218"/>
      <c r="ZJ2180" s="218"/>
      <c r="ZK2180" s="218"/>
      <c r="ZL2180" s="218"/>
      <c r="ZM2180" s="218"/>
      <c r="ZN2180" s="218"/>
      <c r="ZO2180" s="218"/>
      <c r="ZP2180" s="218"/>
      <c r="ZQ2180" s="218"/>
      <c r="ZR2180" s="218"/>
      <c r="ZS2180" s="218"/>
      <c r="ZT2180" s="218"/>
      <c r="ZU2180" s="218"/>
      <c r="ZV2180" s="218"/>
      <c r="ZW2180" s="218"/>
      <c r="ZX2180" s="218"/>
      <c r="ZY2180" s="218"/>
      <c r="ZZ2180" s="218"/>
      <c r="AAA2180" s="218"/>
      <c r="AAB2180" s="218"/>
      <c r="AAC2180" s="218"/>
      <c r="AAD2180" s="218"/>
      <c r="AAE2180" s="218"/>
      <c r="AAF2180" s="218"/>
      <c r="AAG2180" s="218"/>
      <c r="AAH2180" s="218"/>
      <c r="AAI2180" s="218"/>
      <c r="AAJ2180" s="218"/>
      <c r="AAK2180" s="218"/>
      <c r="AAL2180" s="218"/>
      <c r="AAM2180" s="218"/>
      <c r="AAN2180" s="218"/>
      <c r="AAO2180" s="218"/>
      <c r="AAP2180" s="218"/>
      <c r="AAQ2180" s="218"/>
      <c r="AAR2180" s="218"/>
      <c r="AAS2180" s="218"/>
      <c r="AAT2180" s="218"/>
      <c r="AAU2180" s="218"/>
      <c r="AAV2180" s="218"/>
      <c r="AAW2180" s="218"/>
      <c r="AAX2180" s="218"/>
      <c r="AAY2180" s="218"/>
      <c r="AAZ2180" s="218"/>
      <c r="ABA2180" s="218"/>
      <c r="ABB2180" s="218"/>
      <c r="ABC2180" s="218"/>
      <c r="ABD2180" s="218"/>
      <c r="ABE2180" s="218"/>
      <c r="ABF2180" s="218"/>
      <c r="ABG2180" s="218"/>
      <c r="ABH2180" s="218"/>
      <c r="ABI2180" s="218"/>
      <c r="ABJ2180" s="218"/>
      <c r="ABK2180" s="218"/>
      <c r="ABL2180" s="218"/>
      <c r="ABM2180" s="218"/>
      <c r="ABN2180" s="218"/>
      <c r="ABO2180" s="218"/>
      <c r="ABP2180" s="218"/>
      <c r="ABQ2180" s="218"/>
      <c r="ABR2180" s="218"/>
      <c r="ABS2180" s="218"/>
      <c r="ABT2180" s="218"/>
      <c r="ABU2180" s="218"/>
      <c r="ABV2180" s="218"/>
      <c r="ABW2180" s="218"/>
      <c r="ABX2180" s="218"/>
      <c r="ABY2180" s="218"/>
      <c r="ABZ2180" s="218"/>
      <c r="ACA2180" s="218"/>
      <c r="ACB2180" s="218"/>
      <c r="ACC2180" s="218"/>
      <c r="ACD2180" s="218"/>
      <c r="ACE2180" s="218"/>
      <c r="ACF2180" s="218"/>
      <c r="ACG2180" s="218"/>
      <c r="ACH2180" s="218"/>
      <c r="ACI2180" s="218"/>
      <c r="ACJ2180" s="218"/>
      <c r="ACK2180" s="218"/>
      <c r="ACL2180" s="218"/>
      <c r="ACM2180" s="218"/>
      <c r="ACN2180" s="218"/>
      <c r="ACO2180" s="218"/>
      <c r="ACP2180" s="218"/>
      <c r="ACQ2180" s="218"/>
      <c r="ACR2180" s="218"/>
      <c r="ACS2180" s="218"/>
      <c r="ACT2180" s="218"/>
      <c r="ACU2180" s="218"/>
      <c r="ACV2180" s="218"/>
      <c r="ACW2180" s="218"/>
      <c r="ACX2180" s="218"/>
      <c r="ACY2180" s="218"/>
      <c r="ACZ2180" s="218"/>
      <c r="ADA2180" s="218"/>
      <c r="ADB2180" s="218"/>
      <c r="ADC2180" s="218"/>
      <c r="ADD2180" s="218"/>
      <c r="ADE2180" s="218"/>
      <c r="ADF2180" s="218"/>
      <c r="ADG2180" s="218"/>
      <c r="ADH2180" s="218"/>
      <c r="ADI2180" s="218"/>
      <c r="ADJ2180" s="218"/>
      <c r="ADK2180" s="218"/>
      <c r="ADL2180" s="218"/>
      <c r="ADM2180" s="218"/>
      <c r="ADN2180" s="218"/>
      <c r="ADO2180" s="218"/>
      <c r="ADP2180" s="218"/>
      <c r="ADQ2180" s="218"/>
      <c r="ADR2180" s="218"/>
      <c r="ADS2180" s="218"/>
      <c r="ADT2180" s="218"/>
      <c r="ADU2180" s="218"/>
      <c r="ADV2180" s="218"/>
      <c r="ADW2180" s="218"/>
      <c r="ADX2180" s="218"/>
      <c r="ADY2180" s="218"/>
      <c r="ADZ2180" s="218"/>
      <c r="AEA2180" s="218"/>
      <c r="AEB2180" s="218"/>
      <c r="AEC2180" s="218"/>
      <c r="AED2180" s="218"/>
      <c r="AEE2180" s="218"/>
      <c r="AEF2180" s="218"/>
      <c r="AEG2180" s="218"/>
      <c r="AEH2180" s="218"/>
      <c r="AEI2180" s="218"/>
      <c r="AEJ2180" s="218"/>
      <c r="AEK2180" s="218"/>
      <c r="AEL2180" s="218"/>
      <c r="AEM2180" s="218"/>
      <c r="AEN2180" s="218"/>
      <c r="AEO2180" s="218"/>
      <c r="AEP2180" s="218"/>
      <c r="AEQ2180" s="218"/>
      <c r="AER2180" s="218"/>
      <c r="AES2180" s="218"/>
      <c r="AET2180" s="218"/>
      <c r="AEU2180" s="218"/>
      <c r="AEV2180" s="218"/>
      <c r="AEW2180" s="218"/>
      <c r="AEX2180" s="218"/>
      <c r="AEY2180" s="218"/>
      <c r="AEZ2180" s="218"/>
      <c r="AFA2180" s="218"/>
      <c r="AFB2180" s="218"/>
      <c r="AFC2180" s="218"/>
      <c r="AFD2180" s="218"/>
      <c r="AFE2180" s="218"/>
      <c r="AFF2180" s="218"/>
      <c r="AFG2180" s="218"/>
      <c r="AFH2180" s="218"/>
      <c r="AFI2180" s="218"/>
      <c r="AFJ2180" s="218"/>
      <c r="AFK2180" s="218"/>
      <c r="AFL2180" s="218"/>
      <c r="AFM2180" s="218"/>
      <c r="AFN2180" s="218"/>
      <c r="AFO2180" s="218"/>
      <c r="AFP2180" s="218"/>
      <c r="AFQ2180" s="218"/>
      <c r="AFR2180" s="218"/>
      <c r="AFS2180" s="218"/>
      <c r="AFT2180" s="218"/>
      <c r="AFU2180" s="218"/>
      <c r="AFV2180" s="218"/>
      <c r="AFW2180" s="218"/>
      <c r="AFX2180" s="218"/>
      <c r="AFY2180" s="218"/>
      <c r="AFZ2180" s="218"/>
      <c r="AGA2180" s="218"/>
      <c r="AGB2180" s="218"/>
      <c r="AGC2180" s="218"/>
      <c r="AGD2180" s="218"/>
      <c r="AGE2180" s="218"/>
      <c r="AGF2180" s="218"/>
      <c r="AGG2180" s="218"/>
      <c r="AGH2180" s="218"/>
      <c r="AGI2180" s="218"/>
      <c r="AGJ2180" s="218"/>
      <c r="AGK2180" s="218"/>
      <c r="AGL2180" s="218"/>
      <c r="AGM2180" s="218"/>
      <c r="AGN2180" s="218"/>
      <c r="AGO2180" s="218"/>
      <c r="AGP2180" s="218"/>
      <c r="AGQ2180" s="218"/>
      <c r="AGR2180" s="218"/>
      <c r="AGS2180" s="218"/>
      <c r="AGT2180" s="218"/>
      <c r="AGU2180" s="218"/>
      <c r="AGV2180" s="218"/>
      <c r="AGW2180" s="218"/>
      <c r="AGX2180" s="218"/>
      <c r="AGY2180" s="218"/>
      <c r="AGZ2180" s="218"/>
      <c r="AHA2180" s="218"/>
      <c r="AHB2180" s="218"/>
      <c r="AHC2180" s="218"/>
      <c r="AHD2180" s="218"/>
      <c r="AHE2180" s="218"/>
      <c r="AHF2180" s="218"/>
      <c r="AHG2180" s="218"/>
      <c r="AHH2180" s="218"/>
      <c r="AHI2180" s="218"/>
      <c r="AHJ2180" s="218"/>
      <c r="AHK2180" s="218"/>
      <c r="AHL2180" s="218"/>
      <c r="AHM2180" s="218"/>
      <c r="AHN2180" s="218"/>
      <c r="AHO2180" s="218"/>
      <c r="AHP2180" s="218"/>
      <c r="AHQ2180" s="218"/>
      <c r="AHR2180" s="218"/>
      <c r="AHS2180" s="218"/>
      <c r="AHT2180" s="218"/>
      <c r="AHU2180" s="218"/>
      <c r="AHV2180" s="218"/>
      <c r="AHW2180" s="218"/>
      <c r="AHX2180" s="218"/>
      <c r="AHY2180" s="218"/>
      <c r="AHZ2180" s="218"/>
      <c r="AIA2180" s="218"/>
      <c r="AIB2180" s="218"/>
      <c r="AIC2180" s="218"/>
      <c r="AID2180" s="218"/>
      <c r="AIE2180" s="218"/>
      <c r="AIF2180" s="218"/>
      <c r="AIG2180" s="218"/>
      <c r="AIH2180" s="218"/>
      <c r="AII2180" s="218"/>
      <c r="AIJ2180" s="218"/>
      <c r="AIK2180" s="218"/>
      <c r="AIL2180" s="218"/>
      <c r="AIM2180" s="218"/>
      <c r="AIN2180" s="218"/>
      <c r="AIO2180" s="218"/>
      <c r="AIP2180" s="218"/>
      <c r="AIQ2180" s="218"/>
      <c r="AIR2180" s="218"/>
      <c r="AIS2180" s="218"/>
      <c r="AIT2180" s="218"/>
      <c r="AIU2180" s="218"/>
      <c r="AIV2180" s="218"/>
      <c r="AIW2180" s="218"/>
      <c r="AIX2180" s="218"/>
      <c r="AIY2180" s="218"/>
      <c r="AIZ2180" s="218"/>
      <c r="AJA2180" s="218"/>
      <c r="AJB2180" s="218"/>
      <c r="AJC2180" s="218"/>
      <c r="AJD2180" s="218"/>
      <c r="AJE2180" s="218"/>
      <c r="AJF2180" s="218"/>
      <c r="AJG2180" s="218"/>
      <c r="AJH2180" s="218"/>
      <c r="AJI2180" s="218"/>
      <c r="AJJ2180" s="218"/>
      <c r="AJK2180" s="218"/>
      <c r="AJL2180" s="218"/>
      <c r="AJM2180" s="218"/>
      <c r="AJN2180" s="218"/>
      <c r="AJO2180" s="218"/>
      <c r="AJP2180" s="218"/>
      <c r="AJQ2180" s="218"/>
      <c r="AJR2180" s="218"/>
      <c r="AJS2180" s="218"/>
      <c r="AJT2180" s="218"/>
      <c r="AJU2180" s="218"/>
      <c r="AJV2180" s="218"/>
      <c r="AJW2180" s="218"/>
      <c r="AJX2180" s="218"/>
      <c r="AJY2180" s="218"/>
      <c r="AJZ2180" s="218"/>
      <c r="AKA2180" s="218"/>
      <c r="AKB2180" s="218"/>
      <c r="AKC2180" s="218"/>
      <c r="AKD2180" s="218"/>
      <c r="AKE2180" s="218"/>
      <c r="AKF2180" s="218"/>
      <c r="AKG2180" s="218"/>
      <c r="AKH2180" s="218"/>
      <c r="AKI2180" s="218"/>
      <c r="AKJ2180" s="218"/>
      <c r="AKK2180" s="218"/>
      <c r="AKL2180" s="218"/>
      <c r="AKM2180" s="218"/>
      <c r="AKN2180" s="218"/>
      <c r="AKO2180" s="218"/>
      <c r="AKP2180" s="218"/>
      <c r="AKQ2180" s="218"/>
      <c r="AKR2180" s="218"/>
      <c r="AKS2180" s="218"/>
      <c r="AKT2180" s="218"/>
      <c r="AKU2180" s="218"/>
      <c r="AKV2180" s="218"/>
      <c r="AKW2180" s="218"/>
      <c r="AKX2180" s="218"/>
      <c r="AKY2180" s="218"/>
      <c r="AKZ2180" s="218"/>
      <c r="ALA2180" s="218"/>
      <c r="ALB2180" s="218"/>
      <c r="ALC2180" s="218"/>
      <c r="ALD2180" s="218"/>
      <c r="ALE2180" s="218"/>
      <c r="ALF2180" s="218"/>
      <c r="ALG2180" s="218"/>
      <c r="ALH2180" s="218"/>
      <c r="ALI2180" s="218"/>
      <c r="ALJ2180" s="218"/>
      <c r="ALK2180" s="218"/>
      <c r="ALL2180" s="218"/>
      <c r="ALM2180" s="218"/>
      <c r="ALN2180" s="218"/>
      <c r="ALO2180" s="218"/>
      <c r="ALP2180" s="218"/>
      <c r="ALQ2180" s="218"/>
      <c r="ALR2180" s="218"/>
      <c r="ALS2180" s="218"/>
      <c r="ALT2180" s="218"/>
      <c r="ALU2180" s="218"/>
      <c r="ALV2180" s="218"/>
      <c r="ALW2180" s="218"/>
      <c r="ALX2180" s="218"/>
      <c r="ALY2180" s="218"/>
      <c r="ALZ2180" s="218"/>
      <c r="AMA2180" s="218"/>
      <c r="AMB2180" s="218"/>
      <c r="AMC2180" s="218"/>
      <c r="AMD2180" s="218"/>
      <c r="AME2180" s="218"/>
      <c r="AMF2180" s="218"/>
      <c r="AMG2180" s="218"/>
      <c r="AMH2180" s="218"/>
      <c r="AMI2180" s="218"/>
      <c r="AMJ2180" s="218"/>
      <c r="AMK2180" s="218"/>
      <c r="AML2180" s="218"/>
      <c r="AMM2180" s="218"/>
      <c r="AMN2180" s="218"/>
      <c r="AMO2180" s="218"/>
      <c r="AMP2180" s="218"/>
      <c r="AMQ2180" s="218"/>
      <c r="AMR2180" s="218"/>
      <c r="AMS2180" s="218"/>
      <c r="AMT2180" s="218"/>
      <c r="AMU2180" s="218"/>
      <c r="AMV2180" s="218"/>
      <c r="AMW2180" s="218"/>
      <c r="AMX2180" s="218"/>
      <c r="AMY2180" s="218"/>
      <c r="AMZ2180" s="218"/>
      <c r="ANA2180" s="218"/>
      <c r="ANB2180" s="218"/>
      <c r="ANC2180" s="218"/>
      <c r="AND2180" s="218"/>
      <c r="ANE2180" s="218"/>
      <c r="ANF2180" s="218"/>
      <c r="ANG2180" s="218"/>
      <c r="ANH2180" s="218"/>
      <c r="ANI2180" s="218"/>
      <c r="ANJ2180" s="218"/>
      <c r="ANK2180" s="218"/>
      <c r="ANL2180" s="218"/>
      <c r="ANM2180" s="218"/>
      <c r="ANN2180" s="218"/>
      <c r="ANO2180" s="218"/>
      <c r="ANP2180" s="218"/>
      <c r="ANQ2180" s="218"/>
      <c r="ANR2180" s="218"/>
      <c r="ANS2180" s="218"/>
      <c r="ANT2180" s="218"/>
      <c r="ANU2180" s="218"/>
      <c r="ANV2180" s="218"/>
      <c r="ANW2180" s="218"/>
      <c r="ANX2180" s="218"/>
      <c r="ANY2180" s="218"/>
      <c r="ANZ2180" s="218"/>
      <c r="AOA2180" s="218"/>
      <c r="AOB2180" s="218"/>
      <c r="AOC2180" s="218"/>
      <c r="AOD2180" s="218"/>
      <c r="AOE2180" s="218"/>
      <c r="AOF2180" s="218"/>
      <c r="AOG2180" s="218"/>
      <c r="AOH2180" s="218"/>
      <c r="AOI2180" s="218"/>
      <c r="AOJ2180" s="218"/>
      <c r="AOK2180" s="218"/>
      <c r="AOL2180" s="218"/>
      <c r="AOM2180" s="218"/>
      <c r="AON2180" s="218"/>
      <c r="AOO2180" s="218"/>
      <c r="AOP2180" s="218"/>
      <c r="AOQ2180" s="218"/>
      <c r="AOR2180" s="218"/>
      <c r="AOS2180" s="218"/>
      <c r="AOT2180" s="218"/>
      <c r="AOU2180" s="218"/>
      <c r="AOV2180" s="218"/>
      <c r="AOW2180" s="218"/>
      <c r="AOX2180" s="218"/>
      <c r="AOY2180" s="218"/>
      <c r="AOZ2180" s="218"/>
      <c r="APA2180" s="218"/>
      <c r="APB2180" s="218"/>
      <c r="APC2180" s="218"/>
      <c r="APD2180" s="218"/>
      <c r="APE2180" s="218"/>
      <c r="APF2180" s="218"/>
      <c r="APG2180" s="218"/>
      <c r="APH2180" s="218"/>
      <c r="API2180" s="218"/>
      <c r="APJ2180" s="218"/>
      <c r="APK2180" s="218"/>
      <c r="APL2180" s="218"/>
      <c r="APM2180" s="218"/>
      <c r="APN2180" s="218"/>
      <c r="APO2180" s="218"/>
      <c r="APP2180" s="218"/>
      <c r="APQ2180" s="218"/>
      <c r="APR2180" s="218"/>
      <c r="APS2180" s="218"/>
      <c r="APT2180" s="218"/>
      <c r="APU2180" s="218"/>
      <c r="APV2180" s="218"/>
      <c r="APW2180" s="218"/>
      <c r="APX2180" s="218"/>
      <c r="APY2180" s="218"/>
      <c r="APZ2180" s="218"/>
      <c r="AQA2180" s="218"/>
      <c r="AQB2180" s="218"/>
      <c r="AQC2180" s="218"/>
      <c r="AQD2180" s="218"/>
      <c r="AQE2180" s="218"/>
      <c r="AQF2180" s="218"/>
      <c r="AQG2180" s="218"/>
      <c r="AQH2180" s="218"/>
      <c r="AQI2180" s="218"/>
      <c r="AQJ2180" s="218"/>
      <c r="AQK2180" s="218"/>
      <c r="AQL2180" s="218"/>
      <c r="AQM2180" s="218"/>
      <c r="AQN2180" s="218"/>
      <c r="AQO2180" s="218"/>
      <c r="AQP2180" s="218"/>
      <c r="AQQ2180" s="218"/>
      <c r="AQR2180" s="218"/>
      <c r="AQS2180" s="218"/>
      <c r="AQT2180" s="218"/>
      <c r="AQU2180" s="218"/>
      <c r="AQV2180" s="218"/>
      <c r="AQW2180" s="218"/>
      <c r="AQX2180" s="218"/>
      <c r="AQY2180" s="218"/>
      <c r="AQZ2180" s="218"/>
      <c r="ARA2180" s="218"/>
      <c r="ARB2180" s="218"/>
      <c r="ARC2180" s="218"/>
      <c r="ARD2180" s="218"/>
      <c r="ARE2180" s="218"/>
      <c r="ARF2180" s="218"/>
      <c r="ARG2180" s="218"/>
      <c r="ARH2180" s="218"/>
      <c r="ARI2180" s="218"/>
      <c r="ARJ2180" s="218"/>
      <c r="ARK2180" s="218"/>
      <c r="ARL2180" s="218"/>
      <c r="ARM2180" s="218"/>
      <c r="ARN2180" s="218"/>
      <c r="ARO2180" s="218"/>
      <c r="ARP2180" s="218"/>
      <c r="ARQ2180" s="218"/>
      <c r="ARR2180" s="218"/>
      <c r="ARS2180" s="218"/>
      <c r="ART2180" s="218"/>
      <c r="ARU2180" s="218"/>
      <c r="ARV2180" s="218"/>
      <c r="ARW2180" s="218"/>
      <c r="ARX2180" s="218"/>
      <c r="ARY2180" s="218"/>
      <c r="ARZ2180" s="218"/>
      <c r="ASA2180" s="218"/>
      <c r="ASB2180" s="218"/>
      <c r="ASC2180" s="218"/>
      <c r="ASD2180" s="218"/>
      <c r="ASE2180" s="218"/>
      <c r="ASF2180" s="218"/>
      <c r="ASG2180" s="218"/>
      <c r="ASH2180" s="218"/>
      <c r="ASI2180" s="218"/>
      <c r="ASJ2180" s="218"/>
      <c r="ASK2180" s="218"/>
      <c r="ASL2180" s="218"/>
      <c r="ASM2180" s="218"/>
      <c r="ASN2180" s="218"/>
      <c r="ASO2180" s="218"/>
      <c r="ASP2180" s="218"/>
      <c r="ASQ2180" s="218"/>
      <c r="ASR2180" s="218"/>
      <c r="ASS2180" s="218"/>
      <c r="AST2180" s="218"/>
      <c r="ASU2180" s="218"/>
      <c r="ASV2180" s="218"/>
      <c r="ASW2180" s="218"/>
      <c r="ASX2180" s="218"/>
      <c r="ASY2180" s="218"/>
      <c r="ASZ2180" s="218"/>
      <c r="ATA2180" s="218"/>
      <c r="ATB2180" s="218"/>
      <c r="ATC2180" s="218"/>
      <c r="ATD2180" s="218"/>
      <c r="ATE2180" s="218"/>
      <c r="ATF2180" s="218"/>
      <c r="ATG2180" s="218"/>
      <c r="ATH2180" s="218"/>
      <c r="ATI2180" s="218"/>
      <c r="ATJ2180" s="218"/>
      <c r="ATK2180" s="218"/>
      <c r="ATL2180" s="218"/>
      <c r="ATM2180" s="218"/>
      <c r="ATN2180" s="218"/>
      <c r="ATO2180" s="218"/>
      <c r="ATP2180" s="218"/>
      <c r="ATQ2180" s="218"/>
      <c r="ATR2180" s="218"/>
      <c r="ATS2180" s="218"/>
      <c r="ATT2180" s="218"/>
      <c r="ATU2180" s="218"/>
      <c r="ATV2180" s="218"/>
      <c r="ATW2180" s="218"/>
      <c r="ATX2180" s="218"/>
      <c r="ATY2180" s="218"/>
      <c r="ATZ2180" s="218"/>
      <c r="AUA2180" s="218"/>
      <c r="AUB2180" s="218"/>
      <c r="AUC2180" s="218"/>
      <c r="AUD2180" s="218"/>
      <c r="AUE2180" s="218"/>
      <c r="AUF2180" s="218"/>
      <c r="AUG2180" s="218"/>
      <c r="AUH2180" s="218"/>
      <c r="AUI2180" s="218"/>
      <c r="AUJ2180" s="218"/>
      <c r="AUK2180" s="218"/>
      <c r="AUL2180" s="218"/>
      <c r="AUM2180" s="218"/>
      <c r="AUN2180" s="218"/>
      <c r="AUO2180" s="218"/>
      <c r="AUP2180" s="218"/>
      <c r="AUQ2180" s="218"/>
      <c r="AUR2180" s="218"/>
      <c r="AUS2180" s="218"/>
      <c r="AUT2180" s="218"/>
      <c r="AUU2180" s="218"/>
      <c r="AUV2180" s="218"/>
      <c r="AUW2180" s="218"/>
      <c r="AUX2180" s="218"/>
      <c r="AUY2180" s="218"/>
      <c r="AUZ2180" s="218"/>
      <c r="AVA2180" s="218"/>
      <c r="AVB2180" s="218"/>
      <c r="AVC2180" s="218"/>
      <c r="AVD2180" s="218"/>
      <c r="AVE2180" s="218"/>
      <c r="AVF2180" s="218"/>
      <c r="AVG2180" s="218"/>
      <c r="AVH2180" s="218"/>
      <c r="AVI2180" s="218"/>
      <c r="AVJ2180" s="218"/>
      <c r="AVK2180" s="218"/>
      <c r="AVL2180" s="218"/>
      <c r="AVM2180" s="218"/>
      <c r="AVN2180" s="218"/>
      <c r="AVO2180" s="218"/>
      <c r="AVP2180" s="218"/>
      <c r="AVQ2180" s="218"/>
      <c r="AVR2180" s="218"/>
      <c r="AVS2180" s="218"/>
      <c r="AVT2180" s="218"/>
      <c r="AVU2180" s="218"/>
      <c r="AVV2180" s="218"/>
      <c r="AVW2180" s="218"/>
      <c r="AVX2180" s="218"/>
      <c r="AVY2180" s="218"/>
      <c r="AVZ2180" s="218"/>
      <c r="AWA2180" s="218"/>
      <c r="AWB2180" s="218"/>
      <c r="AWC2180" s="218"/>
      <c r="AWD2180" s="218"/>
      <c r="AWE2180" s="218"/>
      <c r="AWF2180" s="218"/>
      <c r="AWG2180" s="218"/>
      <c r="AWH2180" s="218"/>
      <c r="AWI2180" s="218"/>
      <c r="AWJ2180" s="218"/>
      <c r="AWK2180" s="218"/>
      <c r="AWL2180" s="218"/>
      <c r="AWM2180" s="218"/>
      <c r="AWN2180" s="218"/>
      <c r="AWO2180" s="218"/>
      <c r="AWP2180" s="218"/>
      <c r="AWQ2180" s="218"/>
      <c r="AWR2180" s="218"/>
      <c r="AWS2180" s="218"/>
      <c r="AWT2180" s="218"/>
      <c r="AWU2180" s="218"/>
      <c r="AWV2180" s="218"/>
      <c r="AWW2180" s="218"/>
      <c r="AWX2180" s="218"/>
      <c r="AWY2180" s="218"/>
      <c r="AWZ2180" s="218"/>
      <c r="AXA2180" s="218"/>
      <c r="AXB2180" s="218"/>
      <c r="AXC2180" s="218"/>
      <c r="AXD2180" s="218"/>
      <c r="AXE2180" s="218"/>
      <c r="AXF2180" s="218"/>
      <c r="AXG2180" s="218"/>
      <c r="AXH2180" s="218"/>
      <c r="AXI2180" s="218"/>
      <c r="AXJ2180" s="218"/>
      <c r="AXK2180" s="218"/>
      <c r="AXL2180" s="218"/>
      <c r="AXM2180" s="218"/>
      <c r="AXN2180" s="218"/>
      <c r="AXO2180" s="218"/>
      <c r="AXP2180" s="218"/>
      <c r="AXQ2180" s="218"/>
      <c r="AXR2180" s="218"/>
      <c r="AXS2180" s="218"/>
      <c r="AXT2180" s="218"/>
      <c r="AXU2180" s="218"/>
      <c r="AXV2180" s="218"/>
      <c r="AXW2180" s="218"/>
      <c r="AXX2180" s="218"/>
      <c r="AXY2180" s="218"/>
      <c r="AXZ2180" s="218"/>
      <c r="AYA2180" s="218"/>
      <c r="AYB2180" s="218"/>
      <c r="AYC2180" s="218"/>
      <c r="AYD2180" s="218"/>
      <c r="AYE2180" s="218"/>
      <c r="AYF2180" s="218"/>
      <c r="AYG2180" s="218"/>
      <c r="AYH2180" s="218"/>
      <c r="AYI2180" s="218"/>
      <c r="AYJ2180" s="218"/>
      <c r="AYK2180" s="218"/>
      <c r="AYL2180" s="218"/>
      <c r="AYM2180" s="218"/>
      <c r="AYN2180" s="218"/>
      <c r="AYO2180" s="218"/>
      <c r="AYP2180" s="218"/>
      <c r="AYQ2180" s="218"/>
      <c r="AYR2180" s="218"/>
      <c r="AYS2180" s="218"/>
      <c r="AYT2180" s="218"/>
      <c r="AYU2180" s="218"/>
      <c r="AYV2180" s="218"/>
      <c r="AYW2180" s="218"/>
      <c r="AYX2180" s="218"/>
      <c r="AYY2180" s="218"/>
      <c r="AYZ2180" s="218"/>
      <c r="AZA2180" s="218"/>
      <c r="AZB2180" s="218"/>
      <c r="AZC2180" s="218"/>
      <c r="AZD2180" s="218"/>
      <c r="AZE2180" s="218"/>
      <c r="AZF2180" s="218"/>
      <c r="AZG2180" s="218"/>
      <c r="AZH2180" s="218"/>
      <c r="AZI2180" s="218"/>
      <c r="AZJ2180" s="218"/>
      <c r="AZK2180" s="218"/>
      <c r="AZL2180" s="218"/>
      <c r="AZM2180" s="218"/>
      <c r="AZN2180" s="218"/>
      <c r="AZO2180" s="218"/>
      <c r="AZP2180" s="218"/>
      <c r="AZQ2180" s="218"/>
      <c r="AZR2180" s="218"/>
      <c r="AZS2180" s="218"/>
      <c r="AZT2180" s="218"/>
      <c r="AZU2180" s="218"/>
      <c r="AZV2180" s="218"/>
      <c r="AZW2180" s="218"/>
      <c r="AZX2180" s="218"/>
      <c r="AZY2180" s="218"/>
      <c r="AZZ2180" s="218"/>
      <c r="BAA2180" s="218"/>
      <c r="BAB2180" s="218"/>
      <c r="BAC2180" s="218"/>
      <c r="BAD2180" s="218"/>
      <c r="BAE2180" s="218"/>
      <c r="BAF2180" s="218"/>
      <c r="BAG2180" s="218"/>
      <c r="BAH2180" s="218"/>
      <c r="BAI2180" s="218"/>
      <c r="BAJ2180" s="218"/>
      <c r="BAK2180" s="218"/>
      <c r="BAL2180" s="218"/>
      <c r="BAM2180" s="218"/>
      <c r="BAN2180" s="218"/>
      <c r="BAO2180" s="218"/>
      <c r="BAP2180" s="218"/>
      <c r="BAQ2180" s="218"/>
      <c r="BAR2180" s="218"/>
      <c r="BAS2180" s="218"/>
      <c r="BAT2180" s="218"/>
      <c r="BAU2180" s="218"/>
      <c r="BAV2180" s="218"/>
      <c r="BAW2180" s="218"/>
      <c r="BAX2180" s="218"/>
      <c r="BAY2180" s="218"/>
      <c r="BAZ2180" s="218"/>
      <c r="BBA2180" s="218"/>
      <c r="BBB2180" s="218"/>
      <c r="BBC2180" s="218"/>
      <c r="BBD2180" s="218"/>
      <c r="BBE2180" s="218"/>
      <c r="BBF2180" s="218"/>
      <c r="BBG2180" s="218"/>
      <c r="BBH2180" s="218"/>
      <c r="BBI2180" s="218"/>
      <c r="BBJ2180" s="218"/>
      <c r="BBK2180" s="218"/>
      <c r="BBL2180" s="218"/>
      <c r="BBM2180" s="218"/>
      <c r="BBN2180" s="218"/>
      <c r="BBO2180" s="218"/>
      <c r="BBP2180" s="218"/>
      <c r="BBQ2180" s="218"/>
      <c r="BBR2180" s="218"/>
      <c r="BBS2180" s="218"/>
      <c r="BBT2180" s="218"/>
      <c r="BBU2180" s="218"/>
      <c r="BBV2180" s="218"/>
      <c r="BBW2180" s="218"/>
      <c r="BBX2180" s="218"/>
      <c r="BBY2180" s="218"/>
      <c r="BBZ2180" s="218"/>
      <c r="BCA2180" s="218"/>
      <c r="BCB2180" s="218"/>
      <c r="BCC2180" s="218"/>
      <c r="BCD2180" s="218"/>
      <c r="BCE2180" s="218"/>
      <c r="BCF2180" s="218"/>
      <c r="BCG2180" s="218"/>
      <c r="BCH2180" s="218"/>
      <c r="BCI2180" s="218"/>
      <c r="BCJ2180" s="218"/>
      <c r="BCK2180" s="218"/>
      <c r="BCL2180" s="218"/>
      <c r="BCM2180" s="218"/>
      <c r="BCN2180" s="218"/>
      <c r="BCO2180" s="218"/>
      <c r="BCP2180" s="218"/>
      <c r="BCQ2180" s="218"/>
      <c r="BCR2180" s="218"/>
      <c r="BCS2180" s="218"/>
      <c r="BCT2180" s="218"/>
      <c r="BCU2180" s="218"/>
      <c r="BCV2180" s="218"/>
      <c r="BCW2180" s="218"/>
      <c r="BCX2180" s="218"/>
      <c r="BCY2180" s="218"/>
      <c r="BCZ2180" s="218"/>
      <c r="BDA2180" s="218"/>
      <c r="BDB2180" s="218"/>
      <c r="BDC2180" s="218"/>
      <c r="BDD2180" s="218"/>
      <c r="BDE2180" s="218"/>
      <c r="BDF2180" s="218"/>
      <c r="BDG2180" s="218"/>
      <c r="BDH2180" s="218"/>
      <c r="BDI2180" s="218"/>
      <c r="BDJ2180" s="218"/>
      <c r="BDK2180" s="218"/>
      <c r="BDL2180" s="218"/>
      <c r="BDM2180" s="218"/>
      <c r="BDN2180" s="218"/>
      <c r="BDO2180" s="218"/>
      <c r="BDP2180" s="218"/>
      <c r="BDQ2180" s="218"/>
      <c r="BDR2180" s="218"/>
      <c r="BDS2180" s="218"/>
      <c r="BDT2180" s="218"/>
      <c r="BDU2180" s="218"/>
      <c r="BDV2180" s="218"/>
      <c r="BDW2180" s="218"/>
      <c r="BDX2180" s="218"/>
      <c r="BDY2180" s="218"/>
      <c r="BDZ2180" s="218"/>
      <c r="BEA2180" s="218"/>
      <c r="BEB2180" s="218"/>
      <c r="BEC2180" s="218"/>
      <c r="BED2180" s="218"/>
      <c r="BEE2180" s="218"/>
      <c r="BEF2180" s="218"/>
      <c r="BEG2180" s="218"/>
      <c r="BEH2180" s="218"/>
      <c r="BEI2180" s="218"/>
      <c r="BEJ2180" s="218"/>
      <c r="BEK2180" s="218"/>
      <c r="BEL2180" s="218"/>
      <c r="BEM2180" s="218"/>
      <c r="BEN2180" s="218"/>
      <c r="BEO2180" s="218"/>
      <c r="BEP2180" s="218"/>
      <c r="BEQ2180" s="218"/>
      <c r="BER2180" s="218"/>
      <c r="BES2180" s="218"/>
      <c r="BET2180" s="218"/>
      <c r="BEU2180" s="218"/>
      <c r="BEV2180" s="218"/>
      <c r="BEW2180" s="218"/>
      <c r="BEX2180" s="218"/>
      <c r="BEY2180" s="218"/>
      <c r="BEZ2180" s="218"/>
      <c r="BFA2180" s="218"/>
      <c r="BFB2180" s="218"/>
      <c r="BFC2180" s="218"/>
      <c r="BFD2180" s="218"/>
      <c r="BFE2180" s="218"/>
      <c r="BFF2180" s="218"/>
      <c r="BFG2180" s="218"/>
      <c r="BFH2180" s="218"/>
      <c r="BFI2180" s="218"/>
      <c r="BFJ2180" s="218"/>
      <c r="BFK2180" s="218"/>
      <c r="BFL2180" s="218"/>
      <c r="BFM2180" s="218"/>
      <c r="BFN2180" s="218"/>
      <c r="BFO2180" s="218"/>
      <c r="BFP2180" s="218"/>
      <c r="BFQ2180" s="218"/>
      <c r="BFR2180" s="218"/>
      <c r="BFS2180" s="218"/>
      <c r="BFT2180" s="218"/>
      <c r="BFU2180" s="218"/>
      <c r="BFV2180" s="218"/>
      <c r="BFW2180" s="218"/>
      <c r="BFX2180" s="218"/>
      <c r="BFY2180" s="218"/>
      <c r="BFZ2180" s="218"/>
      <c r="BGA2180" s="218"/>
      <c r="BGB2180" s="218"/>
      <c r="BGC2180" s="218"/>
      <c r="BGD2180" s="218"/>
      <c r="BGE2180" s="218"/>
      <c r="BGF2180" s="218"/>
      <c r="BGG2180" s="218"/>
      <c r="BGH2180" s="218"/>
      <c r="BGI2180" s="218"/>
      <c r="BGJ2180" s="218"/>
      <c r="BGK2180" s="218"/>
      <c r="BGL2180" s="218"/>
      <c r="BGM2180" s="218"/>
      <c r="BGN2180" s="218"/>
      <c r="BGO2180" s="218"/>
      <c r="BGP2180" s="218"/>
      <c r="BGQ2180" s="218"/>
      <c r="BGR2180" s="218"/>
      <c r="BGS2180" s="218"/>
      <c r="BGT2180" s="218"/>
      <c r="BGU2180" s="218"/>
      <c r="BGV2180" s="218"/>
      <c r="BGW2180" s="218"/>
      <c r="BGX2180" s="218"/>
      <c r="BGY2180" s="218"/>
      <c r="BGZ2180" s="218"/>
      <c r="BHA2180" s="218"/>
      <c r="BHB2180" s="218"/>
      <c r="BHC2180" s="218"/>
      <c r="BHD2180" s="218"/>
      <c r="BHE2180" s="218"/>
      <c r="BHF2180" s="218"/>
      <c r="BHG2180" s="218"/>
      <c r="BHH2180" s="218"/>
      <c r="BHI2180" s="218"/>
      <c r="BHJ2180" s="218"/>
      <c r="BHK2180" s="218"/>
      <c r="BHL2180" s="218"/>
      <c r="BHM2180" s="218"/>
      <c r="BHN2180" s="218"/>
      <c r="BHO2180" s="218"/>
      <c r="BHP2180" s="218"/>
      <c r="BHQ2180" s="218"/>
      <c r="BHR2180" s="218"/>
      <c r="BHS2180" s="218"/>
      <c r="BHT2180" s="218"/>
      <c r="BHU2180" s="218"/>
      <c r="BHV2180" s="218"/>
      <c r="BHW2180" s="218"/>
      <c r="BHX2180" s="218"/>
      <c r="BHY2180" s="218"/>
      <c r="BHZ2180" s="218"/>
      <c r="BIA2180" s="218"/>
      <c r="BIB2180" s="218"/>
      <c r="BIC2180" s="218"/>
      <c r="BID2180" s="218"/>
      <c r="BIE2180" s="218"/>
      <c r="BIF2180" s="218"/>
      <c r="BIG2180" s="218"/>
      <c r="BIH2180" s="218"/>
      <c r="BII2180" s="218"/>
      <c r="BIJ2180" s="218"/>
      <c r="BIK2180" s="218"/>
      <c r="BIL2180" s="218"/>
      <c r="BIM2180" s="218"/>
      <c r="BIN2180" s="218"/>
      <c r="BIO2180" s="218"/>
      <c r="BIP2180" s="218"/>
      <c r="BIQ2180" s="218"/>
      <c r="BIR2180" s="218"/>
      <c r="BIS2180" s="218"/>
      <c r="BIT2180" s="218"/>
      <c r="BIU2180" s="218"/>
      <c r="BIV2180" s="218"/>
      <c r="BIW2180" s="218"/>
      <c r="BIX2180" s="218"/>
      <c r="BIY2180" s="218"/>
      <c r="BIZ2180" s="218"/>
      <c r="BJA2180" s="218"/>
      <c r="BJB2180" s="218"/>
      <c r="BJC2180" s="218"/>
      <c r="BJD2180" s="218"/>
      <c r="BJE2180" s="218"/>
      <c r="BJF2180" s="218"/>
      <c r="BJG2180" s="218"/>
      <c r="BJH2180" s="218"/>
      <c r="BJI2180" s="218"/>
      <c r="BJJ2180" s="218"/>
      <c r="BJK2180" s="218"/>
      <c r="BJL2180" s="218"/>
      <c r="BJM2180" s="218"/>
      <c r="BJN2180" s="218"/>
      <c r="BJO2180" s="218"/>
      <c r="BJP2180" s="218"/>
      <c r="BJQ2180" s="218"/>
      <c r="BJR2180" s="218"/>
      <c r="BJS2180" s="218"/>
      <c r="BJT2180" s="218"/>
      <c r="BJU2180" s="218"/>
      <c r="BJV2180" s="218"/>
      <c r="BJW2180" s="218"/>
      <c r="BJX2180" s="218"/>
      <c r="BJY2180" s="218"/>
      <c r="BJZ2180" s="218"/>
      <c r="BKA2180" s="218"/>
      <c r="BKB2180" s="218"/>
      <c r="BKC2180" s="218"/>
      <c r="BKD2180" s="218"/>
      <c r="BKE2180" s="218"/>
      <c r="BKF2180" s="218"/>
      <c r="BKG2180" s="218"/>
      <c r="BKH2180" s="218"/>
      <c r="BKI2180" s="218"/>
      <c r="BKJ2180" s="218"/>
      <c r="BKK2180" s="218"/>
      <c r="BKL2180" s="218"/>
      <c r="BKM2180" s="218"/>
      <c r="BKN2180" s="218"/>
      <c r="BKO2180" s="218"/>
      <c r="BKP2180" s="218"/>
      <c r="BKQ2180" s="218"/>
      <c r="BKR2180" s="218"/>
      <c r="BKS2180" s="218"/>
      <c r="BKT2180" s="218"/>
      <c r="BKU2180" s="218"/>
      <c r="BKV2180" s="218"/>
      <c r="BKW2180" s="218"/>
      <c r="BKX2180" s="218"/>
      <c r="BKY2180" s="218"/>
      <c r="BKZ2180" s="218"/>
      <c r="BLA2180" s="218"/>
      <c r="BLB2180" s="218"/>
      <c r="BLC2180" s="218"/>
      <c r="BLD2180" s="218"/>
      <c r="BLE2180" s="218"/>
      <c r="BLF2180" s="218"/>
      <c r="BLG2180" s="218"/>
      <c r="BLH2180" s="218"/>
      <c r="BLI2180" s="218"/>
      <c r="BLJ2180" s="218"/>
      <c r="BLK2180" s="218"/>
      <c r="BLL2180" s="218"/>
      <c r="BLM2180" s="218"/>
      <c r="BLN2180" s="218"/>
      <c r="BLO2180" s="218"/>
      <c r="BLP2180" s="218"/>
      <c r="BLQ2180" s="218"/>
      <c r="BLR2180" s="218"/>
      <c r="BLS2180" s="218"/>
      <c r="BLT2180" s="218"/>
      <c r="BLU2180" s="218"/>
      <c r="BLV2180" s="218"/>
      <c r="BLW2180" s="218"/>
      <c r="BLX2180" s="218"/>
      <c r="BLY2180" s="218"/>
      <c r="BLZ2180" s="218"/>
      <c r="BMA2180" s="218"/>
      <c r="BMB2180" s="218"/>
      <c r="BMC2180" s="218"/>
      <c r="BMD2180" s="218"/>
      <c r="BME2180" s="218"/>
      <c r="BMF2180" s="218"/>
      <c r="BMG2180" s="218"/>
      <c r="BMH2180" s="218"/>
      <c r="BMI2180" s="218"/>
      <c r="BMJ2180" s="218"/>
      <c r="BMK2180" s="218"/>
      <c r="BML2180" s="218"/>
      <c r="BMM2180" s="218"/>
      <c r="BMN2180" s="218"/>
      <c r="BMO2180" s="218"/>
      <c r="BMP2180" s="218"/>
      <c r="BMQ2180" s="218"/>
      <c r="BMR2180" s="218"/>
      <c r="BMS2180" s="218"/>
      <c r="BMT2180" s="218"/>
      <c r="BMU2180" s="218"/>
      <c r="BMV2180" s="218"/>
      <c r="BMW2180" s="218"/>
      <c r="BMX2180" s="218"/>
      <c r="BMY2180" s="218"/>
      <c r="BMZ2180" s="218"/>
      <c r="BNA2180" s="218"/>
      <c r="BNB2180" s="218"/>
      <c r="BNC2180" s="218"/>
      <c r="BND2180" s="218"/>
      <c r="BNE2180" s="218"/>
      <c r="BNF2180" s="218"/>
      <c r="BNG2180" s="218"/>
      <c r="BNH2180" s="218"/>
      <c r="BNI2180" s="218"/>
      <c r="BNJ2180" s="218"/>
      <c r="BNK2180" s="218"/>
      <c r="BNL2180" s="218"/>
      <c r="BNM2180" s="218"/>
      <c r="BNN2180" s="218"/>
      <c r="BNO2180" s="218"/>
      <c r="BNP2180" s="218"/>
      <c r="BNQ2180" s="218"/>
      <c r="BNR2180" s="218"/>
      <c r="BNS2180" s="218"/>
      <c r="BNT2180" s="218"/>
      <c r="BNU2180" s="218"/>
      <c r="BNV2180" s="218"/>
      <c r="BNW2180" s="218"/>
      <c r="BNX2180" s="218"/>
      <c r="BNY2180" s="218"/>
      <c r="BNZ2180" s="218"/>
      <c r="BOA2180" s="218"/>
      <c r="BOB2180" s="218"/>
      <c r="BOC2180" s="218"/>
      <c r="BOD2180" s="218"/>
      <c r="BOE2180" s="218"/>
      <c r="BOF2180" s="218"/>
      <c r="BOG2180" s="218"/>
      <c r="BOH2180" s="218"/>
      <c r="BOI2180" s="218"/>
      <c r="BOJ2180" s="218"/>
      <c r="BOK2180" s="218"/>
      <c r="BOL2180" s="218"/>
      <c r="BOM2180" s="218"/>
      <c r="BON2180" s="218"/>
      <c r="BOO2180" s="218"/>
      <c r="BOP2180" s="218"/>
      <c r="BOQ2180" s="218"/>
      <c r="BOR2180" s="218"/>
      <c r="BOS2180" s="218"/>
      <c r="BOT2180" s="218"/>
      <c r="BOU2180" s="218"/>
      <c r="BOV2180" s="218"/>
      <c r="BOW2180" s="218"/>
      <c r="BOX2180" s="218"/>
      <c r="BOY2180" s="218"/>
      <c r="BOZ2180" s="218"/>
      <c r="BPA2180" s="218"/>
      <c r="BPB2180" s="218"/>
      <c r="BPC2180" s="218"/>
      <c r="BPD2180" s="218"/>
      <c r="BPE2180" s="218"/>
      <c r="BPF2180" s="218"/>
      <c r="BPG2180" s="218"/>
      <c r="BPH2180" s="218"/>
      <c r="BPI2180" s="218"/>
      <c r="BPJ2180" s="218"/>
      <c r="BPK2180" s="218"/>
      <c r="BPL2180" s="218"/>
      <c r="BPM2180" s="218"/>
      <c r="BPN2180" s="218"/>
      <c r="BPO2180" s="218"/>
      <c r="BPP2180" s="218"/>
      <c r="BPQ2180" s="218"/>
      <c r="BPR2180" s="218"/>
      <c r="BPS2180" s="218"/>
      <c r="BPT2180" s="218"/>
      <c r="BPU2180" s="218"/>
      <c r="BPV2180" s="218"/>
      <c r="BPW2180" s="218"/>
      <c r="BPX2180" s="218"/>
      <c r="BPY2180" s="218"/>
      <c r="BPZ2180" s="218"/>
      <c r="BQA2180" s="218"/>
      <c r="BQB2180" s="218"/>
      <c r="BQC2180" s="218"/>
      <c r="BQD2180" s="218"/>
      <c r="BQE2180" s="218"/>
      <c r="BQF2180" s="218"/>
      <c r="BQG2180" s="218"/>
      <c r="BQH2180" s="218"/>
      <c r="BQI2180" s="218"/>
      <c r="BQJ2180" s="218"/>
      <c r="BQK2180" s="218"/>
      <c r="BQL2180" s="218"/>
      <c r="BQM2180" s="218"/>
      <c r="BQN2180" s="218"/>
      <c r="BQO2180" s="218"/>
      <c r="BQP2180" s="218"/>
      <c r="BQQ2180" s="218"/>
      <c r="BQR2180" s="218"/>
      <c r="BQS2180" s="218"/>
      <c r="BQT2180" s="218"/>
      <c r="BQU2180" s="218"/>
      <c r="BQV2180" s="218"/>
      <c r="BQW2180" s="218"/>
      <c r="BQX2180" s="218"/>
      <c r="BQY2180" s="218"/>
      <c r="BQZ2180" s="218"/>
      <c r="BRA2180" s="218"/>
      <c r="BRB2180" s="218"/>
      <c r="BRC2180" s="218"/>
      <c r="BRD2180" s="218"/>
      <c r="BRE2180" s="218"/>
      <c r="BRF2180" s="218"/>
      <c r="BRG2180" s="218"/>
      <c r="BRH2180" s="218"/>
      <c r="BRI2180" s="218"/>
      <c r="BRJ2180" s="218"/>
      <c r="BRK2180" s="218"/>
      <c r="BRL2180" s="218"/>
      <c r="BRM2180" s="218"/>
      <c r="BRN2180" s="218"/>
      <c r="BRO2180" s="218"/>
      <c r="BRP2180" s="218"/>
      <c r="BRQ2180" s="218"/>
      <c r="BRR2180" s="218"/>
      <c r="BRS2180" s="218"/>
      <c r="BRT2180" s="218"/>
      <c r="BRU2180" s="218"/>
      <c r="BRV2180" s="218"/>
      <c r="BRW2180" s="218"/>
      <c r="BRX2180" s="218"/>
      <c r="BRY2180" s="218"/>
      <c r="BRZ2180" s="218"/>
      <c r="BSA2180" s="218"/>
      <c r="BSB2180" s="218"/>
      <c r="BSC2180" s="218"/>
      <c r="BSD2180" s="218"/>
      <c r="BSE2180" s="218"/>
      <c r="BSF2180" s="218"/>
      <c r="BSG2180" s="218"/>
      <c r="BSH2180" s="218"/>
      <c r="BSI2180" s="218"/>
      <c r="BSJ2180" s="218"/>
      <c r="BSK2180" s="218"/>
      <c r="BSL2180" s="218"/>
      <c r="BSM2180" s="218"/>
      <c r="BSN2180" s="218"/>
      <c r="BSO2180" s="218"/>
      <c r="BSP2180" s="218"/>
      <c r="BSQ2180" s="218"/>
      <c r="BSR2180" s="218"/>
      <c r="BSS2180" s="218"/>
      <c r="BST2180" s="218"/>
      <c r="BSU2180" s="218"/>
      <c r="BSV2180" s="218"/>
      <c r="BSW2180" s="218"/>
      <c r="BSX2180" s="218"/>
      <c r="BSY2180" s="218"/>
      <c r="BSZ2180" s="218"/>
      <c r="BTA2180" s="218"/>
      <c r="BTB2180" s="218"/>
      <c r="BTC2180" s="218"/>
      <c r="BTD2180" s="218"/>
      <c r="BTE2180" s="218"/>
      <c r="BTF2180" s="218"/>
      <c r="BTG2180" s="218"/>
      <c r="BTH2180" s="218"/>
      <c r="BTI2180" s="218"/>
      <c r="BTJ2180" s="218"/>
      <c r="BTK2180" s="218"/>
      <c r="BTL2180" s="218"/>
      <c r="BTM2180" s="218"/>
      <c r="BTN2180" s="218"/>
      <c r="BTO2180" s="218"/>
      <c r="BTP2180" s="218"/>
      <c r="BTQ2180" s="218"/>
      <c r="BTR2180" s="218"/>
      <c r="BTS2180" s="218"/>
      <c r="BTT2180" s="218"/>
      <c r="BTU2180" s="218"/>
      <c r="BTV2180" s="218"/>
      <c r="BTW2180" s="218"/>
      <c r="BTX2180" s="218"/>
      <c r="BTY2180" s="218"/>
      <c r="BTZ2180" s="218"/>
      <c r="BUA2180" s="218"/>
      <c r="BUB2180" s="218"/>
      <c r="BUC2180" s="218"/>
      <c r="BUD2180" s="218"/>
      <c r="BUE2180" s="218"/>
      <c r="BUF2180" s="218"/>
      <c r="BUG2180" s="218"/>
      <c r="BUH2180" s="218"/>
      <c r="BUI2180" s="218"/>
      <c r="BUJ2180" s="218"/>
      <c r="BUK2180" s="218"/>
      <c r="BUL2180" s="218"/>
      <c r="BUM2180" s="218"/>
      <c r="BUN2180" s="218"/>
      <c r="BUO2180" s="218"/>
      <c r="BUP2180" s="218"/>
      <c r="BUQ2180" s="218"/>
      <c r="BUR2180" s="218"/>
      <c r="BUS2180" s="218"/>
      <c r="BUT2180" s="218"/>
      <c r="BUU2180" s="218"/>
      <c r="BUV2180" s="218"/>
      <c r="BUW2180" s="218"/>
      <c r="BUX2180" s="218"/>
      <c r="BUY2180" s="218"/>
      <c r="BUZ2180" s="218"/>
      <c r="BVA2180" s="218"/>
      <c r="BVB2180" s="218"/>
      <c r="BVC2180" s="218"/>
      <c r="BVD2180" s="218"/>
      <c r="BVE2180" s="218"/>
      <c r="BVF2180" s="218"/>
      <c r="BVG2180" s="218"/>
      <c r="BVH2180" s="218"/>
      <c r="BVI2180" s="218"/>
      <c r="BVJ2180" s="218"/>
      <c r="BVK2180" s="218"/>
      <c r="BVL2180" s="218"/>
      <c r="BVM2180" s="218"/>
      <c r="BVN2180" s="218"/>
      <c r="BVO2180" s="218"/>
      <c r="BVP2180" s="218"/>
      <c r="BVQ2180" s="218"/>
      <c r="BVR2180" s="218"/>
      <c r="BVS2180" s="218"/>
      <c r="BVT2180" s="218"/>
      <c r="BVU2180" s="218"/>
      <c r="BVV2180" s="218"/>
      <c r="BVW2180" s="218"/>
      <c r="BVX2180" s="218"/>
      <c r="BVY2180" s="218"/>
      <c r="BVZ2180" s="218"/>
      <c r="BWA2180" s="218"/>
      <c r="BWB2180" s="218"/>
      <c r="BWC2180" s="218"/>
      <c r="BWD2180" s="218"/>
      <c r="BWE2180" s="218"/>
      <c r="BWF2180" s="218"/>
      <c r="BWG2180" s="218"/>
      <c r="BWH2180" s="218"/>
      <c r="BWI2180" s="218"/>
      <c r="BWJ2180" s="218"/>
      <c r="BWK2180" s="218"/>
      <c r="BWL2180" s="218"/>
      <c r="BWM2180" s="218"/>
      <c r="BWN2180" s="218"/>
      <c r="BWO2180" s="218"/>
      <c r="BWP2180" s="218"/>
      <c r="BWQ2180" s="218"/>
      <c r="BWR2180" s="218"/>
      <c r="BWS2180" s="218"/>
      <c r="BWT2180" s="218"/>
      <c r="BWU2180" s="218"/>
      <c r="BWV2180" s="218"/>
      <c r="BWW2180" s="218"/>
      <c r="BWX2180" s="218"/>
      <c r="BWY2180" s="218"/>
      <c r="BWZ2180" s="218"/>
      <c r="BXA2180" s="218"/>
      <c r="BXB2180" s="218"/>
      <c r="BXC2180" s="218"/>
      <c r="BXD2180" s="218"/>
      <c r="BXE2180" s="218"/>
      <c r="BXF2180" s="218"/>
      <c r="BXG2180" s="218"/>
      <c r="BXH2180" s="218"/>
      <c r="BXI2180" s="218"/>
      <c r="BXJ2180" s="218"/>
      <c r="BXK2180" s="218"/>
      <c r="BXL2180" s="218"/>
      <c r="BXM2180" s="218"/>
      <c r="BXN2180" s="218"/>
      <c r="BXO2180" s="218"/>
      <c r="BXP2180" s="218"/>
      <c r="BXQ2180" s="218"/>
      <c r="BXR2180" s="218"/>
      <c r="BXS2180" s="218"/>
      <c r="BXT2180" s="218"/>
      <c r="BXU2180" s="218"/>
      <c r="BXV2180" s="218"/>
      <c r="BXW2180" s="218"/>
      <c r="BXX2180" s="218"/>
      <c r="BXY2180" s="218"/>
      <c r="BXZ2180" s="218"/>
      <c r="BYA2180" s="218"/>
      <c r="BYB2180" s="218"/>
      <c r="BYC2180" s="218"/>
      <c r="BYD2180" s="218"/>
      <c r="BYE2180" s="218"/>
      <c r="BYF2180" s="218"/>
      <c r="BYG2180" s="218"/>
      <c r="BYH2180" s="218"/>
      <c r="BYI2180" s="218"/>
      <c r="BYJ2180" s="218"/>
      <c r="BYK2180" s="218"/>
      <c r="BYL2180" s="218"/>
      <c r="BYM2180" s="218"/>
      <c r="BYN2180" s="218"/>
      <c r="BYO2180" s="218"/>
      <c r="BYP2180" s="218"/>
      <c r="BYQ2180" s="218"/>
      <c r="BYR2180" s="218"/>
      <c r="BYS2180" s="218"/>
      <c r="BYT2180" s="218"/>
      <c r="BYU2180" s="218"/>
      <c r="BYV2180" s="218"/>
      <c r="BYW2180" s="218"/>
      <c r="BYX2180" s="218"/>
      <c r="BYY2180" s="218"/>
      <c r="BYZ2180" s="218"/>
      <c r="BZA2180" s="218"/>
      <c r="BZB2180" s="218"/>
      <c r="BZC2180" s="218"/>
      <c r="BZD2180" s="218"/>
      <c r="BZE2180" s="218"/>
      <c r="BZF2180" s="218"/>
      <c r="BZG2180" s="218"/>
      <c r="BZH2180" s="218"/>
      <c r="BZI2180" s="218"/>
      <c r="BZJ2180" s="218"/>
      <c r="BZK2180" s="218"/>
      <c r="BZL2180" s="218"/>
      <c r="BZM2180" s="218"/>
      <c r="BZN2180" s="218"/>
      <c r="BZO2180" s="218"/>
      <c r="BZP2180" s="218"/>
      <c r="BZQ2180" s="218"/>
      <c r="BZR2180" s="218"/>
      <c r="BZS2180" s="218"/>
      <c r="BZT2180" s="218"/>
      <c r="BZU2180" s="218"/>
      <c r="BZV2180" s="218"/>
      <c r="BZW2180" s="218"/>
      <c r="BZX2180" s="218"/>
      <c r="BZY2180" s="218"/>
      <c r="BZZ2180" s="218"/>
      <c r="CAA2180" s="218"/>
      <c r="CAB2180" s="218"/>
      <c r="CAC2180" s="218"/>
      <c r="CAD2180" s="218"/>
      <c r="CAE2180" s="218"/>
      <c r="CAF2180" s="218"/>
      <c r="CAG2180" s="218"/>
      <c r="CAH2180" s="218"/>
      <c r="CAI2180" s="218"/>
      <c r="CAJ2180" s="218"/>
      <c r="CAK2180" s="218"/>
      <c r="CAL2180" s="218"/>
      <c r="CAM2180" s="218"/>
      <c r="CAN2180" s="218"/>
      <c r="CAO2180" s="218"/>
      <c r="CAP2180" s="218"/>
      <c r="CAQ2180" s="218"/>
      <c r="CAR2180" s="218"/>
      <c r="CAS2180" s="218"/>
      <c r="CAT2180" s="218"/>
      <c r="CAU2180" s="218"/>
      <c r="CAV2180" s="218"/>
      <c r="CAW2180" s="218"/>
      <c r="CAX2180" s="218"/>
      <c r="CAY2180" s="218"/>
      <c r="CAZ2180" s="218"/>
      <c r="CBA2180" s="218"/>
      <c r="CBB2180" s="218"/>
      <c r="CBC2180" s="218"/>
      <c r="CBD2180" s="218"/>
      <c r="CBE2180" s="218"/>
      <c r="CBF2180" s="218"/>
      <c r="CBG2180" s="218"/>
      <c r="CBH2180" s="218"/>
      <c r="CBI2180" s="218"/>
      <c r="CBJ2180" s="218"/>
      <c r="CBK2180" s="218"/>
      <c r="CBL2180" s="218"/>
      <c r="CBM2180" s="218"/>
      <c r="CBN2180" s="218"/>
      <c r="CBO2180" s="218"/>
      <c r="CBP2180" s="218"/>
      <c r="CBQ2180" s="218"/>
      <c r="CBR2180" s="218"/>
      <c r="CBS2180" s="218"/>
      <c r="CBT2180" s="218"/>
      <c r="CBU2180" s="218"/>
      <c r="CBV2180" s="218"/>
      <c r="CBW2180" s="218"/>
      <c r="CBX2180" s="218"/>
      <c r="CBY2180" s="218"/>
      <c r="CBZ2180" s="218"/>
      <c r="CCA2180" s="218"/>
      <c r="CCB2180" s="218"/>
      <c r="CCC2180" s="218"/>
      <c r="CCD2180" s="218"/>
      <c r="CCE2180" s="218"/>
      <c r="CCF2180" s="218"/>
      <c r="CCG2180" s="218"/>
      <c r="CCH2180" s="218"/>
      <c r="CCI2180" s="218"/>
      <c r="CCJ2180" s="218"/>
      <c r="CCK2180" s="218"/>
      <c r="CCL2180" s="218"/>
      <c r="CCM2180" s="218"/>
      <c r="CCN2180" s="218"/>
      <c r="CCO2180" s="218"/>
      <c r="CCP2180" s="218"/>
      <c r="CCQ2180" s="218"/>
      <c r="CCR2180" s="218"/>
      <c r="CCS2180" s="218"/>
      <c r="CCT2180" s="218"/>
      <c r="CCU2180" s="218"/>
      <c r="CCV2180" s="218"/>
      <c r="CCW2180" s="218"/>
      <c r="CCX2180" s="218"/>
      <c r="CCY2180" s="218"/>
      <c r="CCZ2180" s="218"/>
      <c r="CDA2180" s="218"/>
      <c r="CDB2180" s="218"/>
      <c r="CDC2180" s="218"/>
      <c r="CDD2180" s="218"/>
      <c r="CDE2180" s="218"/>
      <c r="CDF2180" s="218"/>
      <c r="CDG2180" s="218"/>
      <c r="CDH2180" s="218"/>
      <c r="CDI2180" s="218"/>
      <c r="CDJ2180" s="218"/>
      <c r="CDK2180" s="218"/>
      <c r="CDL2180" s="218"/>
      <c r="CDM2180" s="218"/>
      <c r="CDN2180" s="218"/>
      <c r="CDO2180" s="218"/>
      <c r="CDP2180" s="218"/>
      <c r="CDQ2180" s="218"/>
      <c r="CDR2180" s="218"/>
      <c r="CDS2180" s="218"/>
      <c r="CDT2180" s="218"/>
      <c r="CDU2180" s="218"/>
      <c r="CDV2180" s="218"/>
      <c r="CDW2180" s="218"/>
      <c r="CDX2180" s="218"/>
      <c r="CDY2180" s="218"/>
      <c r="CDZ2180" s="218"/>
      <c r="CEA2180" s="218"/>
      <c r="CEB2180" s="218"/>
      <c r="CEC2180" s="218"/>
      <c r="CED2180" s="218"/>
      <c r="CEE2180" s="218"/>
      <c r="CEF2180" s="218"/>
      <c r="CEG2180" s="218"/>
      <c r="CEH2180" s="218"/>
      <c r="CEI2180" s="218"/>
      <c r="CEJ2180" s="218"/>
      <c r="CEK2180" s="218"/>
      <c r="CEL2180" s="218"/>
      <c r="CEM2180" s="218"/>
      <c r="CEN2180" s="218"/>
      <c r="CEO2180" s="218"/>
      <c r="CEP2180" s="218"/>
      <c r="CEQ2180" s="218"/>
      <c r="CER2180" s="218"/>
      <c r="CES2180" s="218"/>
      <c r="CET2180" s="218"/>
      <c r="CEU2180" s="218"/>
      <c r="CEV2180" s="218"/>
      <c r="CEW2180" s="218"/>
      <c r="CEX2180" s="218"/>
      <c r="CEY2180" s="218"/>
      <c r="CEZ2180" s="218"/>
      <c r="CFA2180" s="218"/>
      <c r="CFB2180" s="218"/>
      <c r="CFC2180" s="218"/>
      <c r="CFD2180" s="218"/>
      <c r="CFE2180" s="218"/>
      <c r="CFF2180" s="218"/>
      <c r="CFG2180" s="218"/>
      <c r="CFH2180" s="218"/>
      <c r="CFI2180" s="218"/>
      <c r="CFJ2180" s="218"/>
      <c r="CFK2180" s="218"/>
      <c r="CFL2180" s="218"/>
      <c r="CFM2180" s="218"/>
      <c r="CFN2180" s="218"/>
      <c r="CFO2180" s="218"/>
      <c r="CFP2180" s="218"/>
      <c r="CFQ2180" s="218"/>
      <c r="CFR2180" s="218"/>
      <c r="CFS2180" s="218"/>
      <c r="CFT2180" s="218"/>
      <c r="CFU2180" s="218"/>
      <c r="CFV2180" s="218"/>
      <c r="CFW2180" s="218"/>
      <c r="CFX2180" s="218"/>
      <c r="CFY2180" s="218"/>
      <c r="CFZ2180" s="218"/>
      <c r="CGA2180" s="218"/>
      <c r="CGB2180" s="218"/>
      <c r="CGC2180" s="218"/>
      <c r="CGD2180" s="218"/>
      <c r="CGE2180" s="218"/>
      <c r="CGF2180" s="218"/>
      <c r="CGG2180" s="218"/>
      <c r="CGH2180" s="218"/>
      <c r="CGI2180" s="218"/>
      <c r="CGJ2180" s="218"/>
      <c r="CGK2180" s="218"/>
      <c r="CGL2180" s="218"/>
      <c r="CGM2180" s="218"/>
      <c r="CGN2180" s="218"/>
      <c r="CGO2180" s="218"/>
      <c r="CGP2180" s="218"/>
      <c r="CGQ2180" s="218"/>
      <c r="CGR2180" s="218"/>
      <c r="CGS2180" s="218"/>
      <c r="CGT2180" s="218"/>
      <c r="CGU2180" s="218"/>
      <c r="CGV2180" s="218"/>
      <c r="CGW2180" s="218"/>
      <c r="CGX2180" s="218"/>
      <c r="CGY2180" s="218"/>
      <c r="CGZ2180" s="218"/>
      <c r="CHA2180" s="218"/>
      <c r="CHB2180" s="218"/>
      <c r="CHC2180" s="218"/>
      <c r="CHD2180" s="218"/>
      <c r="CHE2180" s="218"/>
      <c r="CHF2180" s="218"/>
      <c r="CHG2180" s="218"/>
      <c r="CHH2180" s="218"/>
      <c r="CHI2180" s="218"/>
      <c r="CHJ2180" s="218"/>
      <c r="CHK2180" s="218"/>
      <c r="CHL2180" s="218"/>
      <c r="CHM2180" s="218"/>
      <c r="CHN2180" s="218"/>
      <c r="CHO2180" s="218"/>
      <c r="CHP2180" s="218"/>
      <c r="CHQ2180" s="218"/>
      <c r="CHR2180" s="218"/>
      <c r="CHS2180" s="218"/>
      <c r="CHT2180" s="218"/>
      <c r="CHU2180" s="218"/>
      <c r="CHV2180" s="218"/>
      <c r="CHW2180" s="218"/>
      <c r="CHX2180" s="218"/>
      <c r="CHY2180" s="218"/>
      <c r="CHZ2180" s="218"/>
      <c r="CIA2180" s="218"/>
      <c r="CIB2180" s="218"/>
      <c r="CIC2180" s="218"/>
      <c r="CID2180" s="218"/>
      <c r="CIE2180" s="218"/>
      <c r="CIF2180" s="218"/>
      <c r="CIG2180" s="218"/>
      <c r="CIH2180" s="218"/>
      <c r="CII2180" s="218"/>
      <c r="CIJ2180" s="218"/>
      <c r="CIK2180" s="218"/>
      <c r="CIL2180" s="218"/>
      <c r="CIM2180" s="218"/>
      <c r="CIN2180" s="218"/>
      <c r="CIO2180" s="218"/>
      <c r="CIP2180" s="218"/>
      <c r="CIQ2180" s="218"/>
      <c r="CIR2180" s="218"/>
      <c r="CIS2180" s="218"/>
      <c r="CIT2180" s="218"/>
      <c r="CIU2180" s="218"/>
      <c r="CIV2180" s="218"/>
      <c r="CIW2180" s="218"/>
      <c r="CIX2180" s="218"/>
      <c r="CIY2180" s="218"/>
      <c r="CIZ2180" s="218"/>
      <c r="CJA2180" s="218"/>
      <c r="CJB2180" s="218"/>
      <c r="CJC2180" s="218"/>
      <c r="CJD2180" s="218"/>
      <c r="CJE2180" s="218"/>
      <c r="CJF2180" s="218"/>
      <c r="CJG2180" s="218"/>
      <c r="CJH2180" s="218"/>
      <c r="CJI2180" s="218"/>
      <c r="CJJ2180" s="218"/>
      <c r="CJK2180" s="218"/>
      <c r="CJL2180" s="218"/>
      <c r="CJM2180" s="218"/>
      <c r="CJN2180" s="218"/>
      <c r="CJO2180" s="218"/>
      <c r="CJP2180" s="218"/>
      <c r="CJQ2180" s="218"/>
      <c r="CJR2180" s="218"/>
      <c r="CJS2180" s="218"/>
      <c r="CJT2180" s="218"/>
      <c r="CJU2180" s="218"/>
      <c r="CJV2180" s="218"/>
      <c r="CJW2180" s="218"/>
      <c r="CJX2180" s="218"/>
      <c r="CJY2180" s="218"/>
      <c r="CJZ2180" s="218"/>
      <c r="CKA2180" s="218"/>
      <c r="CKB2180" s="218"/>
      <c r="CKC2180" s="218"/>
      <c r="CKD2180" s="218"/>
      <c r="CKE2180" s="218"/>
      <c r="CKF2180" s="218"/>
      <c r="CKG2180" s="218"/>
      <c r="CKH2180" s="218"/>
      <c r="CKI2180" s="218"/>
      <c r="CKJ2180" s="218"/>
      <c r="CKK2180" s="218"/>
      <c r="CKL2180" s="218"/>
      <c r="CKM2180" s="218"/>
      <c r="CKN2180" s="218"/>
      <c r="CKO2180" s="218"/>
      <c r="CKP2180" s="218"/>
      <c r="CKQ2180" s="218"/>
      <c r="CKR2180" s="218"/>
      <c r="CKS2180" s="218"/>
      <c r="CKT2180" s="218"/>
      <c r="CKU2180" s="218"/>
      <c r="CKV2180" s="218"/>
      <c r="CKW2180" s="218"/>
      <c r="CKX2180" s="218"/>
      <c r="CKY2180" s="218"/>
      <c r="CKZ2180" s="218"/>
      <c r="CLA2180" s="218"/>
      <c r="CLB2180" s="218"/>
      <c r="CLC2180" s="218"/>
      <c r="CLD2180" s="218"/>
      <c r="CLE2180" s="218"/>
      <c r="CLF2180" s="218"/>
      <c r="CLG2180" s="218"/>
      <c r="CLH2180" s="218"/>
      <c r="CLI2180" s="218"/>
      <c r="CLJ2180" s="218"/>
      <c r="CLK2180" s="218"/>
      <c r="CLL2180" s="218"/>
      <c r="CLM2180" s="218"/>
      <c r="CLN2180" s="218"/>
      <c r="CLO2180" s="218"/>
      <c r="CLP2180" s="218"/>
      <c r="CLQ2180" s="218"/>
      <c r="CLR2180" s="218"/>
      <c r="CLS2180" s="218"/>
      <c r="CLT2180" s="218"/>
      <c r="CLU2180" s="218"/>
      <c r="CLV2180" s="218"/>
      <c r="CLW2180" s="218"/>
      <c r="CLX2180" s="218"/>
      <c r="CLY2180" s="218"/>
      <c r="CLZ2180" s="218"/>
      <c r="CMA2180" s="218"/>
      <c r="CMB2180" s="218"/>
      <c r="CMC2180" s="218"/>
      <c r="CMD2180" s="218"/>
      <c r="CME2180" s="218"/>
      <c r="CMF2180" s="218"/>
      <c r="CMG2180" s="218"/>
      <c r="CMH2180" s="218"/>
      <c r="CMI2180" s="218"/>
      <c r="CMJ2180" s="218"/>
      <c r="CMK2180" s="218"/>
      <c r="CML2180" s="218"/>
      <c r="CMM2180" s="218"/>
      <c r="CMN2180" s="218"/>
      <c r="CMO2180" s="218"/>
      <c r="CMP2180" s="218"/>
      <c r="CMQ2180" s="218"/>
      <c r="CMR2180" s="218"/>
      <c r="CMS2180" s="218"/>
      <c r="CMT2180" s="218"/>
      <c r="CMU2180" s="218"/>
      <c r="CMV2180" s="218"/>
      <c r="CMW2180" s="218"/>
      <c r="CMX2180" s="218"/>
      <c r="CMY2180" s="218"/>
      <c r="CMZ2180" s="218"/>
      <c r="CNA2180" s="218"/>
      <c r="CNB2180" s="218"/>
      <c r="CNC2180" s="218"/>
      <c r="CND2180" s="218"/>
      <c r="CNE2180" s="218"/>
      <c r="CNF2180" s="218"/>
      <c r="CNG2180" s="218"/>
      <c r="CNH2180" s="218"/>
      <c r="CNI2180" s="218"/>
      <c r="CNJ2180" s="218"/>
      <c r="CNK2180" s="218"/>
      <c r="CNL2180" s="218"/>
      <c r="CNM2180" s="218"/>
      <c r="CNN2180" s="218"/>
      <c r="CNO2180" s="218"/>
      <c r="CNP2180" s="218"/>
      <c r="CNQ2180" s="218"/>
      <c r="CNR2180" s="218"/>
      <c r="CNS2180" s="218"/>
      <c r="CNT2180" s="218"/>
      <c r="CNU2180" s="218"/>
      <c r="CNV2180" s="218"/>
      <c r="CNW2180" s="218"/>
      <c r="CNX2180" s="218"/>
      <c r="CNY2180" s="218"/>
      <c r="CNZ2180" s="218"/>
      <c r="COA2180" s="218"/>
      <c r="COB2180" s="218"/>
      <c r="COC2180" s="218"/>
      <c r="COD2180" s="218"/>
      <c r="COE2180" s="218"/>
      <c r="COF2180" s="218"/>
      <c r="COG2180" s="218"/>
      <c r="COH2180" s="218"/>
      <c r="COI2180" s="218"/>
      <c r="COJ2180" s="218"/>
      <c r="COK2180" s="218"/>
      <c r="COL2180" s="218"/>
      <c r="COM2180" s="218"/>
      <c r="CON2180" s="218"/>
      <c r="COO2180" s="218"/>
      <c r="COP2180" s="218"/>
      <c r="COQ2180" s="218"/>
      <c r="COR2180" s="218"/>
      <c r="COS2180" s="218"/>
      <c r="COT2180" s="218"/>
      <c r="COU2180" s="218"/>
      <c r="COV2180" s="218"/>
      <c r="COW2180" s="218"/>
      <c r="COX2180" s="218"/>
      <c r="COY2180" s="218"/>
      <c r="COZ2180" s="218"/>
      <c r="CPA2180" s="218"/>
      <c r="CPB2180" s="218"/>
      <c r="CPC2180" s="218"/>
      <c r="CPD2180" s="218"/>
      <c r="CPE2180" s="218"/>
      <c r="CPF2180" s="218"/>
      <c r="CPG2180" s="218"/>
      <c r="CPH2180" s="218"/>
      <c r="CPI2180" s="218"/>
      <c r="CPJ2180" s="218"/>
      <c r="CPK2180" s="218"/>
      <c r="CPL2180" s="218"/>
      <c r="CPM2180" s="218"/>
      <c r="CPN2180" s="218"/>
      <c r="CPO2180" s="218"/>
      <c r="CPP2180" s="218"/>
      <c r="CPQ2180" s="218"/>
      <c r="CPR2180" s="218"/>
      <c r="CPS2180" s="218"/>
      <c r="CPT2180" s="218"/>
      <c r="CPU2180" s="218"/>
      <c r="CPV2180" s="218"/>
      <c r="CPW2180" s="218"/>
      <c r="CPX2180" s="218"/>
      <c r="CPY2180" s="218"/>
      <c r="CPZ2180" s="218"/>
      <c r="CQA2180" s="218"/>
      <c r="CQB2180" s="218"/>
      <c r="CQC2180" s="218"/>
      <c r="CQD2180" s="218"/>
      <c r="CQE2180" s="218"/>
      <c r="CQF2180" s="218"/>
      <c r="CQG2180" s="218"/>
      <c r="CQH2180" s="218"/>
      <c r="CQI2180" s="218"/>
      <c r="CQJ2180" s="218"/>
      <c r="CQK2180" s="218"/>
      <c r="CQL2180" s="218"/>
      <c r="CQM2180" s="218"/>
      <c r="CQN2180" s="218"/>
      <c r="CQO2180" s="218"/>
      <c r="CQP2180" s="218"/>
      <c r="CQQ2180" s="218"/>
      <c r="CQR2180" s="218"/>
      <c r="CQS2180" s="218"/>
      <c r="CQT2180" s="218"/>
      <c r="CQU2180" s="218"/>
      <c r="CQV2180" s="218"/>
      <c r="CQW2180" s="218"/>
      <c r="CQX2180" s="218"/>
      <c r="CQY2180" s="218"/>
      <c r="CQZ2180" s="218"/>
      <c r="CRA2180" s="218"/>
      <c r="CRB2180" s="218"/>
      <c r="CRC2180" s="218"/>
      <c r="CRD2180" s="218"/>
      <c r="CRE2180" s="218"/>
      <c r="CRF2180" s="218"/>
      <c r="CRG2180" s="218"/>
      <c r="CRH2180" s="218"/>
      <c r="CRI2180" s="218"/>
      <c r="CRJ2180" s="218"/>
      <c r="CRK2180" s="218"/>
      <c r="CRL2180" s="218"/>
      <c r="CRM2180" s="218"/>
      <c r="CRN2180" s="218"/>
      <c r="CRO2180" s="218"/>
      <c r="CRP2180" s="218"/>
      <c r="CRQ2180" s="218"/>
      <c r="CRR2180" s="218"/>
      <c r="CRS2180" s="218"/>
      <c r="CRT2180" s="218"/>
      <c r="CRU2180" s="218"/>
      <c r="CRV2180" s="218"/>
      <c r="CRW2180" s="218"/>
      <c r="CRX2180" s="218"/>
      <c r="CRY2180" s="218"/>
      <c r="CRZ2180" s="218"/>
      <c r="CSA2180" s="218"/>
      <c r="CSB2180" s="218"/>
      <c r="CSC2180" s="218"/>
      <c r="CSD2180" s="218"/>
      <c r="CSE2180" s="218"/>
      <c r="CSF2180" s="218"/>
      <c r="CSG2180" s="218"/>
      <c r="CSH2180" s="218"/>
      <c r="CSI2180" s="218"/>
      <c r="CSJ2180" s="218"/>
      <c r="CSK2180" s="218"/>
      <c r="CSL2180" s="218"/>
      <c r="CSM2180" s="218"/>
      <c r="CSN2180" s="218"/>
      <c r="CSO2180" s="218"/>
      <c r="CSP2180" s="218"/>
      <c r="CSQ2180" s="218"/>
      <c r="CSR2180" s="218"/>
      <c r="CSS2180" s="218"/>
      <c r="CST2180" s="218"/>
      <c r="CSU2180" s="218"/>
      <c r="CSV2180" s="218"/>
      <c r="CSW2180" s="218"/>
      <c r="CSX2180" s="218"/>
      <c r="CSY2180" s="218"/>
      <c r="CSZ2180" s="218"/>
      <c r="CTA2180" s="218"/>
      <c r="CTB2180" s="218"/>
      <c r="CTC2180" s="218"/>
      <c r="CTD2180" s="218"/>
      <c r="CTE2180" s="218"/>
      <c r="CTF2180" s="218"/>
      <c r="CTG2180" s="218"/>
      <c r="CTH2180" s="218"/>
      <c r="CTI2180" s="218"/>
      <c r="CTJ2180" s="218"/>
      <c r="CTK2180" s="218"/>
      <c r="CTL2180" s="218"/>
      <c r="CTM2180" s="218"/>
      <c r="CTN2180" s="218"/>
      <c r="CTO2180" s="218"/>
      <c r="CTP2180" s="218"/>
      <c r="CTQ2180" s="218"/>
      <c r="CTR2180" s="218"/>
      <c r="CTS2180" s="218"/>
      <c r="CTT2180" s="218"/>
      <c r="CTU2180" s="218"/>
      <c r="CTV2180" s="218"/>
      <c r="CTW2180" s="218"/>
      <c r="CTX2180" s="218"/>
      <c r="CTY2180" s="218"/>
      <c r="CTZ2180" s="218"/>
      <c r="CUA2180" s="218"/>
      <c r="CUB2180" s="218"/>
      <c r="CUC2180" s="218"/>
      <c r="CUD2180" s="218"/>
      <c r="CUE2180" s="218"/>
      <c r="CUF2180" s="218"/>
      <c r="CUG2180" s="218"/>
      <c r="CUH2180" s="218"/>
      <c r="CUI2180" s="218"/>
      <c r="CUJ2180" s="218"/>
      <c r="CUK2180" s="218"/>
      <c r="CUL2180" s="218"/>
      <c r="CUM2180" s="218"/>
      <c r="CUN2180" s="218"/>
      <c r="CUO2180" s="218"/>
      <c r="CUP2180" s="218"/>
      <c r="CUQ2180" s="218"/>
      <c r="CUR2180" s="218"/>
      <c r="CUS2180" s="218"/>
      <c r="CUT2180" s="218"/>
      <c r="CUU2180" s="218"/>
      <c r="CUV2180" s="218"/>
      <c r="CUW2180" s="218"/>
      <c r="CUX2180" s="218"/>
      <c r="CUY2180" s="218"/>
      <c r="CUZ2180" s="218"/>
      <c r="CVA2180" s="218"/>
      <c r="CVB2180" s="218"/>
      <c r="CVC2180" s="218"/>
      <c r="CVD2180" s="218"/>
      <c r="CVE2180" s="218"/>
      <c r="CVF2180" s="218"/>
      <c r="CVG2180" s="218"/>
      <c r="CVH2180" s="218"/>
      <c r="CVI2180" s="218"/>
      <c r="CVJ2180" s="218"/>
      <c r="CVK2180" s="218"/>
      <c r="CVL2180" s="218"/>
      <c r="CVM2180" s="218"/>
      <c r="CVN2180" s="218"/>
      <c r="CVO2180" s="218"/>
      <c r="CVP2180" s="218"/>
      <c r="CVQ2180" s="218"/>
      <c r="CVR2180" s="218"/>
      <c r="CVS2180" s="218"/>
      <c r="CVT2180" s="218"/>
      <c r="CVU2180" s="218"/>
      <c r="CVV2180" s="218"/>
      <c r="CVW2180" s="218"/>
      <c r="CVX2180" s="218"/>
      <c r="CVY2180" s="218"/>
      <c r="CVZ2180" s="218"/>
      <c r="CWA2180" s="218"/>
      <c r="CWB2180" s="218"/>
      <c r="CWC2180" s="218"/>
      <c r="CWD2180" s="218"/>
      <c r="CWE2180" s="218"/>
      <c r="CWF2180" s="218"/>
      <c r="CWG2180" s="218"/>
      <c r="CWH2180" s="218"/>
      <c r="CWI2180" s="218"/>
      <c r="CWJ2180" s="218"/>
      <c r="CWK2180" s="218"/>
      <c r="CWL2180" s="218"/>
      <c r="CWM2180" s="218"/>
      <c r="CWN2180" s="218"/>
      <c r="CWO2180" s="218"/>
      <c r="CWP2180" s="218"/>
      <c r="CWQ2180" s="218"/>
      <c r="CWR2180" s="218"/>
      <c r="CWS2180" s="218"/>
      <c r="CWT2180" s="218"/>
      <c r="CWU2180" s="218"/>
      <c r="CWV2180" s="218"/>
      <c r="CWW2180" s="218"/>
      <c r="CWX2180" s="218"/>
      <c r="CWY2180" s="218"/>
      <c r="CWZ2180" s="218"/>
      <c r="CXA2180" s="218"/>
      <c r="CXB2180" s="218"/>
      <c r="CXC2180" s="218"/>
      <c r="CXD2180" s="218"/>
      <c r="CXE2180" s="218"/>
      <c r="CXF2180" s="218"/>
      <c r="CXG2180" s="218"/>
      <c r="CXH2180" s="218"/>
      <c r="CXI2180" s="218"/>
      <c r="CXJ2180" s="218"/>
      <c r="CXK2180" s="218"/>
      <c r="CXL2180" s="218"/>
      <c r="CXM2180" s="218"/>
      <c r="CXN2180" s="218"/>
      <c r="CXO2180" s="218"/>
      <c r="CXP2180" s="218"/>
      <c r="CXQ2180" s="218"/>
      <c r="CXR2180" s="218"/>
      <c r="CXS2180" s="218"/>
      <c r="CXT2180" s="218"/>
      <c r="CXU2180" s="218"/>
      <c r="CXV2180" s="218"/>
      <c r="CXW2180" s="218"/>
      <c r="CXX2180" s="218"/>
      <c r="CXY2180" s="218"/>
      <c r="CXZ2180" s="218"/>
      <c r="CYA2180" s="218"/>
      <c r="CYB2180" s="218"/>
      <c r="CYC2180" s="218"/>
      <c r="CYD2180" s="218"/>
      <c r="CYE2180" s="218"/>
      <c r="CYF2180" s="218"/>
      <c r="CYG2180" s="218"/>
      <c r="CYH2180" s="218"/>
      <c r="CYI2180" s="218"/>
      <c r="CYJ2180" s="218"/>
      <c r="CYK2180" s="218"/>
      <c r="CYL2180" s="218"/>
      <c r="CYM2180" s="218"/>
      <c r="CYN2180" s="218"/>
      <c r="CYO2180" s="218"/>
      <c r="CYP2180" s="218"/>
      <c r="CYQ2180" s="218"/>
      <c r="CYR2180" s="218"/>
      <c r="CYS2180" s="218"/>
      <c r="CYT2180" s="218"/>
      <c r="CYU2180" s="218"/>
      <c r="CYV2180" s="218"/>
      <c r="CYW2180" s="218"/>
      <c r="CYX2180" s="218"/>
      <c r="CYY2180" s="218"/>
      <c r="CYZ2180" s="218"/>
      <c r="CZA2180" s="218"/>
      <c r="CZB2180" s="218"/>
      <c r="CZC2180" s="218"/>
      <c r="CZD2180" s="218"/>
      <c r="CZE2180" s="218"/>
      <c r="CZF2180" s="218"/>
      <c r="CZG2180" s="218"/>
      <c r="CZH2180" s="218"/>
      <c r="CZI2180" s="218"/>
      <c r="CZJ2180" s="218"/>
      <c r="CZK2180" s="218"/>
      <c r="CZL2180" s="218"/>
      <c r="CZM2180" s="218"/>
      <c r="CZN2180" s="218"/>
      <c r="CZO2180" s="218"/>
      <c r="CZP2180" s="218"/>
      <c r="CZQ2180" s="218"/>
      <c r="CZR2180" s="218"/>
      <c r="CZS2180" s="218"/>
      <c r="CZT2180" s="218"/>
      <c r="CZU2180" s="218"/>
      <c r="CZV2180" s="218"/>
      <c r="CZW2180" s="218"/>
      <c r="CZX2180" s="218"/>
      <c r="CZY2180" s="218"/>
      <c r="CZZ2180" s="218"/>
      <c r="DAA2180" s="218"/>
      <c r="DAB2180" s="218"/>
      <c r="DAC2180" s="218"/>
      <c r="DAD2180" s="218"/>
      <c r="DAE2180" s="218"/>
      <c r="DAF2180" s="218"/>
      <c r="DAG2180" s="218"/>
      <c r="DAH2180" s="218"/>
      <c r="DAI2180" s="218"/>
      <c r="DAJ2180" s="218"/>
      <c r="DAK2180" s="218"/>
      <c r="DAL2180" s="218"/>
      <c r="DAM2180" s="218"/>
      <c r="DAN2180" s="218"/>
      <c r="DAO2180" s="218"/>
      <c r="DAP2180" s="218"/>
      <c r="DAQ2180" s="218"/>
      <c r="DAR2180" s="218"/>
      <c r="DAS2180" s="218"/>
      <c r="DAT2180" s="218"/>
      <c r="DAU2180" s="218"/>
      <c r="DAV2180" s="218"/>
      <c r="DAW2180" s="218"/>
      <c r="DAX2180" s="218"/>
      <c r="DAY2180" s="218"/>
      <c r="DAZ2180" s="218"/>
      <c r="DBA2180" s="218"/>
      <c r="DBB2180" s="218"/>
      <c r="DBC2180" s="218"/>
      <c r="DBD2180" s="218"/>
      <c r="DBE2180" s="218"/>
      <c r="DBF2180" s="218"/>
      <c r="DBG2180" s="218"/>
      <c r="DBH2180" s="218"/>
      <c r="DBI2180" s="218"/>
      <c r="DBJ2180" s="218"/>
      <c r="DBK2180" s="218"/>
      <c r="DBL2180" s="218"/>
      <c r="DBM2180" s="218"/>
      <c r="DBN2180" s="218"/>
      <c r="DBO2180" s="218"/>
      <c r="DBP2180" s="218"/>
      <c r="DBQ2180" s="218"/>
      <c r="DBR2180" s="218"/>
      <c r="DBS2180" s="218"/>
      <c r="DBT2180" s="218"/>
      <c r="DBU2180" s="218"/>
      <c r="DBV2180" s="218"/>
      <c r="DBW2180" s="218"/>
      <c r="DBX2180" s="218"/>
      <c r="DBY2180" s="218"/>
      <c r="DBZ2180" s="218"/>
      <c r="DCA2180" s="218"/>
      <c r="DCB2180" s="218"/>
      <c r="DCC2180" s="218"/>
      <c r="DCD2180" s="218"/>
      <c r="DCE2180" s="218"/>
      <c r="DCF2180" s="218"/>
      <c r="DCG2180" s="218"/>
      <c r="DCH2180" s="218"/>
      <c r="DCI2180" s="218"/>
      <c r="DCJ2180" s="218"/>
      <c r="DCK2180" s="218"/>
      <c r="DCL2180" s="218"/>
      <c r="DCM2180" s="218"/>
      <c r="DCN2180" s="218"/>
      <c r="DCO2180" s="218"/>
      <c r="DCP2180" s="218"/>
      <c r="DCQ2180" s="218"/>
      <c r="DCR2180" s="218"/>
      <c r="DCS2180" s="218"/>
      <c r="DCT2180" s="218"/>
      <c r="DCU2180" s="218"/>
      <c r="DCV2180" s="218"/>
      <c r="DCW2180" s="218"/>
      <c r="DCX2180" s="218"/>
      <c r="DCY2180" s="218"/>
      <c r="DCZ2180" s="218"/>
      <c r="DDA2180" s="218"/>
      <c r="DDB2180" s="218"/>
      <c r="DDC2180" s="218"/>
      <c r="DDD2180" s="218"/>
      <c r="DDE2180" s="218"/>
      <c r="DDF2180" s="218"/>
      <c r="DDG2180" s="218"/>
      <c r="DDH2180" s="218"/>
      <c r="DDI2180" s="218"/>
      <c r="DDJ2180" s="218"/>
      <c r="DDK2180" s="218"/>
      <c r="DDL2180" s="218"/>
      <c r="DDM2180" s="218"/>
      <c r="DDN2180" s="218"/>
      <c r="DDO2180" s="218"/>
      <c r="DDP2180" s="218"/>
      <c r="DDQ2180" s="218"/>
      <c r="DDR2180" s="218"/>
      <c r="DDS2180" s="218"/>
      <c r="DDT2180" s="218"/>
      <c r="DDU2180" s="218"/>
      <c r="DDV2180" s="218"/>
      <c r="DDW2180" s="218"/>
      <c r="DDX2180" s="218"/>
      <c r="DDY2180" s="218"/>
      <c r="DDZ2180" s="218"/>
      <c r="DEA2180" s="218"/>
      <c r="DEB2180" s="218"/>
      <c r="DEC2180" s="218"/>
      <c r="DED2180" s="218"/>
      <c r="DEE2180" s="218"/>
      <c r="DEF2180" s="218"/>
      <c r="DEG2180" s="218"/>
      <c r="DEH2180" s="218"/>
      <c r="DEI2180" s="218"/>
      <c r="DEJ2180" s="218"/>
      <c r="DEK2180" s="218"/>
      <c r="DEL2180" s="218"/>
      <c r="DEM2180" s="218"/>
      <c r="DEN2180" s="218"/>
      <c r="DEO2180" s="218"/>
      <c r="DEP2180" s="218"/>
      <c r="DEQ2180" s="218"/>
      <c r="DER2180" s="218"/>
      <c r="DES2180" s="218"/>
      <c r="DET2180" s="218"/>
      <c r="DEU2180" s="218"/>
      <c r="DEV2180" s="218"/>
      <c r="DEW2180" s="218"/>
      <c r="DEX2180" s="218"/>
      <c r="DEY2180" s="218"/>
      <c r="DEZ2180" s="218"/>
      <c r="DFA2180" s="218"/>
      <c r="DFB2180" s="218"/>
      <c r="DFC2180" s="218"/>
      <c r="DFD2180" s="218"/>
      <c r="DFE2180" s="218"/>
      <c r="DFF2180" s="218"/>
      <c r="DFG2180" s="218"/>
      <c r="DFH2180" s="218"/>
      <c r="DFI2180" s="218"/>
      <c r="DFJ2180" s="218"/>
      <c r="DFK2180" s="218"/>
      <c r="DFL2180" s="218"/>
      <c r="DFM2180" s="218"/>
      <c r="DFN2180" s="218"/>
      <c r="DFO2180" s="218"/>
      <c r="DFP2180" s="218"/>
      <c r="DFQ2180" s="218"/>
      <c r="DFR2180" s="218"/>
      <c r="DFS2180" s="218"/>
      <c r="DFT2180" s="218"/>
      <c r="DFU2180" s="218"/>
      <c r="DFV2180" s="218"/>
      <c r="DFW2180" s="218"/>
      <c r="DFX2180" s="218"/>
      <c r="DFY2180" s="218"/>
      <c r="DFZ2180" s="218"/>
      <c r="DGA2180" s="218"/>
      <c r="DGB2180" s="218"/>
      <c r="DGC2180" s="218"/>
      <c r="DGD2180" s="218"/>
      <c r="DGE2180" s="218"/>
      <c r="DGF2180" s="218"/>
      <c r="DGG2180" s="218"/>
      <c r="DGH2180" s="218"/>
      <c r="DGI2180" s="218"/>
      <c r="DGJ2180" s="218"/>
      <c r="DGK2180" s="218"/>
      <c r="DGL2180" s="218"/>
      <c r="DGM2180" s="218"/>
      <c r="DGN2180" s="218"/>
      <c r="DGO2180" s="218"/>
      <c r="DGP2180" s="218"/>
      <c r="DGQ2180" s="218"/>
      <c r="DGR2180" s="218"/>
      <c r="DGS2180" s="218"/>
      <c r="DGT2180" s="218"/>
      <c r="DGU2180" s="218"/>
      <c r="DGV2180" s="218"/>
      <c r="DGW2180" s="218"/>
      <c r="DGX2180" s="218"/>
      <c r="DGY2180" s="218"/>
      <c r="DGZ2180" s="218"/>
      <c r="DHA2180" s="218"/>
      <c r="DHB2180" s="218"/>
      <c r="DHC2180" s="218"/>
      <c r="DHD2180" s="218"/>
      <c r="DHE2180" s="218"/>
      <c r="DHF2180" s="218"/>
      <c r="DHG2180" s="218"/>
      <c r="DHH2180" s="218"/>
      <c r="DHI2180" s="218"/>
      <c r="DHJ2180" s="218"/>
      <c r="DHK2180" s="218"/>
      <c r="DHL2180" s="218"/>
      <c r="DHM2180" s="218"/>
      <c r="DHN2180" s="218"/>
      <c r="DHO2180" s="218"/>
      <c r="DHP2180" s="218"/>
      <c r="DHQ2180" s="218"/>
      <c r="DHR2180" s="218"/>
      <c r="DHS2180" s="218"/>
      <c r="DHT2180" s="218"/>
      <c r="DHU2180" s="218"/>
      <c r="DHV2180" s="218"/>
      <c r="DHW2180" s="218"/>
      <c r="DHX2180" s="218"/>
      <c r="DHY2180" s="218"/>
      <c r="DHZ2180" s="218"/>
      <c r="DIA2180" s="218"/>
      <c r="DIB2180" s="218"/>
      <c r="DIC2180" s="218"/>
      <c r="DID2180" s="218"/>
      <c r="DIE2180" s="218"/>
      <c r="DIF2180" s="218"/>
      <c r="DIG2180" s="218"/>
      <c r="DIH2180" s="218"/>
      <c r="DII2180" s="218"/>
      <c r="DIJ2180" s="218"/>
      <c r="DIK2180" s="218"/>
      <c r="DIL2180" s="218"/>
      <c r="DIM2180" s="218"/>
      <c r="DIN2180" s="218"/>
      <c r="DIO2180" s="218"/>
      <c r="DIP2180" s="218"/>
      <c r="DIQ2180" s="218"/>
      <c r="DIR2180" s="218"/>
      <c r="DIS2180" s="218"/>
      <c r="DIT2180" s="218"/>
      <c r="DIU2180" s="218"/>
      <c r="DIV2180" s="218"/>
      <c r="DIW2180" s="218"/>
      <c r="DIX2180" s="218"/>
      <c r="DIY2180" s="218"/>
      <c r="DIZ2180" s="218"/>
      <c r="DJA2180" s="218"/>
      <c r="DJB2180" s="218"/>
      <c r="DJC2180" s="218"/>
      <c r="DJD2180" s="218"/>
      <c r="DJE2180" s="218"/>
      <c r="DJF2180" s="218"/>
      <c r="DJG2180" s="218"/>
      <c r="DJH2180" s="218"/>
      <c r="DJI2180" s="218"/>
      <c r="DJJ2180" s="218"/>
      <c r="DJK2180" s="218"/>
      <c r="DJL2180" s="218"/>
      <c r="DJM2180" s="218"/>
      <c r="DJN2180" s="218"/>
      <c r="DJO2180" s="218"/>
      <c r="DJP2180" s="218"/>
      <c r="DJQ2180" s="218"/>
      <c r="DJR2180" s="218"/>
      <c r="DJS2180" s="218"/>
      <c r="DJT2180" s="218"/>
      <c r="DJU2180" s="218"/>
      <c r="DJV2180" s="218"/>
      <c r="DJW2180" s="218"/>
      <c r="DJX2180" s="218"/>
      <c r="DJY2180" s="218"/>
      <c r="DJZ2180" s="218"/>
      <c r="DKA2180" s="218"/>
      <c r="DKB2180" s="218"/>
      <c r="DKC2180" s="218"/>
      <c r="DKD2180" s="218"/>
      <c r="DKE2180" s="218"/>
      <c r="DKF2180" s="218"/>
      <c r="DKG2180" s="218"/>
      <c r="DKH2180" s="218"/>
      <c r="DKI2180" s="218"/>
      <c r="DKJ2180" s="218"/>
      <c r="DKK2180" s="218"/>
      <c r="DKL2180" s="218"/>
      <c r="DKM2180" s="218"/>
      <c r="DKN2180" s="218"/>
      <c r="DKO2180" s="218"/>
      <c r="DKP2180" s="218"/>
      <c r="DKQ2180" s="218"/>
      <c r="DKR2180" s="218"/>
      <c r="DKS2180" s="218"/>
      <c r="DKT2180" s="218"/>
      <c r="DKU2180" s="218"/>
      <c r="DKV2180" s="218"/>
      <c r="DKW2180" s="218"/>
      <c r="DKX2180" s="218"/>
      <c r="DKY2180" s="218"/>
      <c r="DKZ2180" s="218"/>
      <c r="DLA2180" s="218"/>
      <c r="DLB2180" s="218"/>
      <c r="DLC2180" s="218"/>
      <c r="DLD2180" s="218"/>
      <c r="DLE2180" s="218"/>
      <c r="DLF2180" s="218"/>
      <c r="DLG2180" s="218"/>
      <c r="DLH2180" s="218"/>
      <c r="DLI2180" s="218"/>
      <c r="DLJ2180" s="218"/>
      <c r="DLK2180" s="218"/>
      <c r="DLL2180" s="218"/>
      <c r="DLM2180" s="218"/>
      <c r="DLN2180" s="218"/>
      <c r="DLO2180" s="218"/>
      <c r="DLP2180" s="218"/>
      <c r="DLQ2180" s="218"/>
      <c r="DLR2180" s="218"/>
      <c r="DLS2180" s="218"/>
      <c r="DLT2180" s="218"/>
      <c r="DLU2180" s="218"/>
      <c r="DLV2180" s="218"/>
      <c r="DLW2180" s="218"/>
      <c r="DLX2180" s="218"/>
      <c r="DLY2180" s="218"/>
      <c r="DLZ2180" s="218"/>
      <c r="DMA2180" s="218"/>
      <c r="DMB2180" s="218"/>
      <c r="DMC2180" s="218"/>
      <c r="DMD2180" s="218"/>
      <c r="DME2180" s="218"/>
      <c r="DMF2180" s="218"/>
      <c r="DMG2180" s="218"/>
      <c r="DMH2180" s="218"/>
      <c r="DMI2180" s="218"/>
      <c r="DMJ2180" s="218"/>
      <c r="DMK2180" s="218"/>
      <c r="DML2180" s="218"/>
      <c r="DMM2180" s="218"/>
      <c r="DMN2180" s="218"/>
      <c r="DMO2180" s="218"/>
      <c r="DMP2180" s="218"/>
      <c r="DMQ2180" s="218"/>
      <c r="DMR2180" s="218"/>
      <c r="DMS2180" s="218"/>
      <c r="DMT2180" s="218"/>
      <c r="DMU2180" s="218"/>
      <c r="DMV2180" s="218"/>
      <c r="DMW2180" s="218"/>
      <c r="DMX2180" s="218"/>
      <c r="DMY2180" s="218"/>
      <c r="DMZ2180" s="218"/>
      <c r="DNA2180" s="218"/>
      <c r="DNB2180" s="218"/>
      <c r="DNC2180" s="218"/>
      <c r="DND2180" s="218"/>
      <c r="DNE2180" s="218"/>
      <c r="DNF2180" s="218"/>
      <c r="DNG2180" s="218"/>
      <c r="DNH2180" s="218"/>
      <c r="DNI2180" s="218"/>
      <c r="DNJ2180" s="218"/>
      <c r="DNK2180" s="218"/>
      <c r="DNL2180" s="218"/>
      <c r="DNM2180" s="218"/>
      <c r="DNN2180" s="218"/>
      <c r="DNO2180" s="218"/>
      <c r="DNP2180" s="218"/>
      <c r="DNQ2180" s="218"/>
      <c r="DNR2180" s="218"/>
      <c r="DNS2180" s="218"/>
      <c r="DNT2180" s="218"/>
      <c r="DNU2180" s="218"/>
      <c r="DNV2180" s="218"/>
      <c r="DNW2180" s="218"/>
      <c r="DNX2180" s="218"/>
      <c r="DNY2180" s="218"/>
      <c r="DNZ2180" s="218"/>
      <c r="DOA2180" s="218"/>
      <c r="DOB2180" s="218"/>
      <c r="DOC2180" s="218"/>
      <c r="DOD2180" s="218"/>
      <c r="DOE2180" s="218"/>
      <c r="DOF2180" s="218"/>
      <c r="DOG2180" s="218"/>
      <c r="DOH2180" s="218"/>
      <c r="DOI2180" s="218"/>
      <c r="DOJ2180" s="218"/>
      <c r="DOK2180" s="218"/>
      <c r="DOL2180" s="218"/>
      <c r="DOM2180" s="218"/>
      <c r="DON2180" s="218"/>
      <c r="DOO2180" s="218"/>
      <c r="DOP2180" s="218"/>
      <c r="DOQ2180" s="218"/>
      <c r="DOR2180" s="218"/>
      <c r="DOS2180" s="218"/>
      <c r="DOT2180" s="218"/>
      <c r="DOU2180" s="218"/>
      <c r="DOV2180" s="218"/>
      <c r="DOW2180" s="218"/>
      <c r="DOX2180" s="218"/>
      <c r="DOY2180" s="218"/>
      <c r="DOZ2180" s="218"/>
      <c r="DPA2180" s="218"/>
      <c r="DPB2180" s="218"/>
      <c r="DPC2180" s="218"/>
      <c r="DPD2180" s="218"/>
      <c r="DPE2180" s="218"/>
      <c r="DPF2180" s="218"/>
      <c r="DPG2180" s="218"/>
      <c r="DPH2180" s="218"/>
      <c r="DPI2180" s="218"/>
      <c r="DPJ2180" s="218"/>
      <c r="DPK2180" s="218"/>
      <c r="DPL2180" s="218"/>
      <c r="DPM2180" s="218"/>
      <c r="DPN2180" s="218"/>
      <c r="DPO2180" s="218"/>
      <c r="DPP2180" s="218"/>
      <c r="DPQ2180" s="218"/>
      <c r="DPR2180" s="218"/>
      <c r="DPS2180" s="218"/>
      <c r="DPT2180" s="218"/>
      <c r="DPU2180" s="218"/>
      <c r="DPV2180" s="218"/>
      <c r="DPW2180" s="218"/>
      <c r="DPX2180" s="218"/>
      <c r="DPY2180" s="218"/>
      <c r="DPZ2180" s="218"/>
      <c r="DQA2180" s="218"/>
      <c r="DQB2180" s="218"/>
      <c r="DQC2180" s="218"/>
      <c r="DQD2180" s="218"/>
      <c r="DQE2180" s="218"/>
      <c r="DQF2180" s="218"/>
      <c r="DQG2180" s="218"/>
      <c r="DQH2180" s="218"/>
      <c r="DQI2180" s="218"/>
      <c r="DQJ2180" s="218"/>
      <c r="DQK2180" s="218"/>
      <c r="DQL2180" s="218"/>
      <c r="DQM2180" s="218"/>
      <c r="DQN2180" s="218"/>
      <c r="DQO2180" s="218"/>
      <c r="DQP2180" s="218"/>
      <c r="DQQ2180" s="218"/>
      <c r="DQR2180" s="218"/>
      <c r="DQS2180" s="218"/>
      <c r="DQT2180" s="218"/>
      <c r="DQU2180" s="218"/>
      <c r="DQV2180" s="218"/>
      <c r="DQW2180" s="218"/>
      <c r="DQX2180" s="218"/>
      <c r="DQY2180" s="218"/>
      <c r="DQZ2180" s="218"/>
      <c r="DRA2180" s="218"/>
      <c r="DRB2180" s="218"/>
      <c r="DRC2180" s="218"/>
      <c r="DRD2180" s="218"/>
      <c r="DRE2180" s="218"/>
      <c r="DRF2180" s="218"/>
      <c r="DRG2180" s="218"/>
      <c r="DRH2180" s="218"/>
      <c r="DRI2180" s="218"/>
      <c r="DRJ2180" s="218"/>
      <c r="DRK2180" s="218"/>
      <c r="DRL2180" s="218"/>
      <c r="DRM2180" s="218"/>
      <c r="DRN2180" s="218"/>
      <c r="DRO2180" s="218"/>
      <c r="DRP2180" s="218"/>
      <c r="DRQ2180" s="218"/>
      <c r="DRR2180" s="218"/>
      <c r="DRS2180" s="218"/>
      <c r="DRT2180" s="218"/>
      <c r="DRU2180" s="218"/>
      <c r="DRV2180" s="218"/>
      <c r="DRW2180" s="218"/>
      <c r="DRX2180" s="218"/>
      <c r="DRY2180" s="218"/>
      <c r="DRZ2180" s="218"/>
      <c r="DSA2180" s="218"/>
      <c r="DSB2180" s="218"/>
      <c r="DSC2180" s="218"/>
      <c r="DSD2180" s="218"/>
      <c r="DSE2180" s="218"/>
      <c r="DSF2180" s="218"/>
      <c r="DSG2180" s="218"/>
      <c r="DSH2180" s="218"/>
      <c r="DSI2180" s="218"/>
      <c r="DSJ2180" s="218"/>
      <c r="DSK2180" s="218"/>
      <c r="DSL2180" s="218"/>
      <c r="DSM2180" s="218"/>
      <c r="DSN2180" s="218"/>
      <c r="DSO2180" s="218"/>
      <c r="DSP2180" s="218"/>
      <c r="DSQ2180" s="218"/>
      <c r="DSR2180" s="218"/>
      <c r="DSS2180" s="218"/>
      <c r="DST2180" s="218"/>
      <c r="DSU2180" s="218"/>
      <c r="DSV2180" s="218"/>
      <c r="DSW2180" s="218"/>
      <c r="DSX2180" s="218"/>
      <c r="DSY2180" s="218"/>
      <c r="DSZ2180" s="218"/>
      <c r="DTA2180" s="218"/>
      <c r="DTB2180" s="218"/>
      <c r="DTC2180" s="218"/>
      <c r="DTD2180" s="218"/>
      <c r="DTE2180" s="218"/>
      <c r="DTF2180" s="218"/>
      <c r="DTG2180" s="218"/>
      <c r="DTH2180" s="218"/>
      <c r="DTI2180" s="218"/>
      <c r="DTJ2180" s="218"/>
      <c r="DTK2180" s="218"/>
      <c r="DTL2180" s="218"/>
      <c r="DTM2180" s="218"/>
      <c r="DTN2180" s="218"/>
      <c r="DTO2180" s="218"/>
      <c r="DTP2180" s="218"/>
      <c r="DTQ2180" s="218"/>
      <c r="DTR2180" s="218"/>
      <c r="DTS2180" s="218"/>
      <c r="DTT2180" s="218"/>
      <c r="DTU2180" s="218"/>
      <c r="DTV2180" s="218"/>
      <c r="DTW2180" s="218"/>
      <c r="DTX2180" s="218"/>
      <c r="DTY2180" s="218"/>
      <c r="DTZ2180" s="218"/>
      <c r="DUA2180" s="218"/>
      <c r="DUB2180" s="218"/>
      <c r="DUC2180" s="218"/>
      <c r="DUD2180" s="218"/>
      <c r="DUE2180" s="218"/>
      <c r="DUF2180" s="218"/>
      <c r="DUG2180" s="218"/>
      <c r="DUH2180" s="218"/>
      <c r="DUI2180" s="218"/>
      <c r="DUJ2180" s="218"/>
      <c r="DUK2180" s="218"/>
      <c r="DUL2180" s="218"/>
      <c r="DUM2180" s="218"/>
      <c r="DUN2180" s="218"/>
      <c r="DUO2180" s="218"/>
      <c r="DUP2180" s="218"/>
      <c r="DUQ2180" s="218"/>
      <c r="DUR2180" s="218"/>
      <c r="DUS2180" s="218"/>
      <c r="DUT2180" s="218"/>
      <c r="DUU2180" s="218"/>
      <c r="DUV2180" s="218"/>
      <c r="DUW2180" s="218"/>
      <c r="DUX2180" s="218"/>
      <c r="DUY2180" s="218"/>
      <c r="DUZ2180" s="218"/>
      <c r="DVA2180" s="218"/>
      <c r="DVB2180" s="218"/>
      <c r="DVC2180" s="218"/>
      <c r="DVD2180" s="218"/>
      <c r="DVE2180" s="218"/>
      <c r="DVF2180" s="218"/>
      <c r="DVG2180" s="218"/>
      <c r="DVH2180" s="218"/>
      <c r="DVI2180" s="218"/>
      <c r="DVJ2180" s="218"/>
      <c r="DVK2180" s="218"/>
      <c r="DVL2180" s="218"/>
      <c r="DVM2180" s="218"/>
      <c r="DVN2180" s="218"/>
      <c r="DVO2180" s="218"/>
      <c r="DVP2180" s="218"/>
      <c r="DVQ2180" s="218"/>
      <c r="DVR2180" s="218"/>
      <c r="DVS2180" s="218"/>
      <c r="DVT2180" s="218"/>
      <c r="DVU2180" s="218"/>
      <c r="DVV2180" s="218"/>
      <c r="DVW2180" s="218"/>
      <c r="DVX2180" s="218"/>
      <c r="DVY2180" s="218"/>
      <c r="DVZ2180" s="218"/>
      <c r="DWA2180" s="218"/>
      <c r="DWB2180" s="218"/>
      <c r="DWC2180" s="218"/>
      <c r="DWD2180" s="218"/>
      <c r="DWE2180" s="218"/>
      <c r="DWF2180" s="218"/>
      <c r="DWG2180" s="218"/>
      <c r="DWH2180" s="218"/>
      <c r="DWI2180" s="218"/>
      <c r="DWJ2180" s="218"/>
      <c r="DWK2180" s="218"/>
      <c r="DWL2180" s="218"/>
      <c r="DWM2180" s="218"/>
      <c r="DWN2180" s="218"/>
      <c r="DWO2180" s="218"/>
      <c r="DWP2180" s="218"/>
      <c r="DWQ2180" s="218"/>
      <c r="DWR2180" s="218"/>
      <c r="DWS2180" s="218"/>
      <c r="DWT2180" s="218"/>
      <c r="DWU2180" s="218"/>
      <c r="DWV2180" s="218"/>
      <c r="DWW2180" s="218"/>
      <c r="DWX2180" s="218"/>
      <c r="DWY2180" s="218"/>
      <c r="DWZ2180" s="218"/>
      <c r="DXA2180" s="218"/>
      <c r="DXB2180" s="218"/>
      <c r="DXC2180" s="218"/>
      <c r="DXD2180" s="218"/>
      <c r="DXE2180" s="218"/>
      <c r="DXF2180" s="218"/>
      <c r="DXG2180" s="218"/>
      <c r="DXH2180" s="218"/>
      <c r="DXI2180" s="218"/>
      <c r="DXJ2180" s="218"/>
      <c r="DXK2180" s="218"/>
      <c r="DXL2180" s="218"/>
      <c r="DXM2180" s="218"/>
      <c r="DXN2180" s="218"/>
      <c r="DXO2180" s="218"/>
      <c r="DXP2180" s="218"/>
      <c r="DXQ2180" s="218"/>
      <c r="DXR2180" s="218"/>
      <c r="DXS2180" s="218"/>
      <c r="DXT2180" s="218"/>
      <c r="DXU2180" s="218"/>
      <c r="DXV2180" s="218"/>
      <c r="DXW2180" s="218"/>
      <c r="DXX2180" s="218"/>
      <c r="DXY2180" s="218"/>
      <c r="DXZ2180" s="218"/>
      <c r="DYA2180" s="218"/>
      <c r="DYB2180" s="218"/>
      <c r="DYC2180" s="218"/>
      <c r="DYD2180" s="218"/>
      <c r="DYE2180" s="218"/>
      <c r="DYF2180" s="218"/>
      <c r="DYG2180" s="218"/>
      <c r="DYH2180" s="218"/>
      <c r="DYI2180" s="218"/>
      <c r="DYJ2180" s="218"/>
      <c r="DYK2180" s="218"/>
      <c r="DYL2180" s="218"/>
      <c r="DYM2180" s="218"/>
      <c r="DYN2180" s="218"/>
      <c r="DYO2180" s="218"/>
      <c r="DYP2180" s="218"/>
      <c r="DYQ2180" s="218"/>
      <c r="DYR2180" s="218"/>
      <c r="DYS2180" s="218"/>
      <c r="DYT2180" s="218"/>
      <c r="DYU2180" s="218"/>
      <c r="DYV2180" s="218"/>
      <c r="DYW2180" s="218"/>
      <c r="DYX2180" s="218"/>
      <c r="DYY2180" s="218"/>
      <c r="DYZ2180" s="218"/>
      <c r="DZA2180" s="218"/>
      <c r="DZB2180" s="218"/>
      <c r="DZC2180" s="218"/>
      <c r="DZD2180" s="218"/>
      <c r="DZE2180" s="218"/>
      <c r="DZF2180" s="218"/>
      <c r="DZG2180" s="218"/>
      <c r="DZH2180" s="218"/>
      <c r="DZI2180" s="218"/>
      <c r="DZJ2180" s="218"/>
      <c r="DZK2180" s="218"/>
      <c r="DZL2180" s="218"/>
      <c r="DZM2180" s="218"/>
      <c r="DZN2180" s="218"/>
      <c r="DZO2180" s="218"/>
      <c r="DZP2180" s="218"/>
      <c r="DZQ2180" s="218"/>
      <c r="DZR2180" s="218"/>
      <c r="DZS2180" s="218"/>
      <c r="DZT2180" s="218"/>
      <c r="DZU2180" s="218"/>
      <c r="DZV2180" s="218"/>
      <c r="DZW2180" s="218"/>
      <c r="DZX2180" s="218"/>
      <c r="DZY2180" s="218"/>
      <c r="DZZ2180" s="218"/>
      <c r="EAA2180" s="218"/>
      <c r="EAB2180" s="218"/>
      <c r="EAC2180" s="218"/>
      <c r="EAD2180" s="218"/>
      <c r="EAE2180" s="218"/>
      <c r="EAF2180" s="218"/>
      <c r="EAG2180" s="218"/>
      <c r="EAH2180" s="218"/>
      <c r="EAI2180" s="218"/>
      <c r="EAJ2180" s="218"/>
      <c r="EAK2180" s="218"/>
      <c r="EAL2180" s="218"/>
      <c r="EAM2180" s="218"/>
      <c r="EAN2180" s="218"/>
      <c r="EAO2180" s="218"/>
      <c r="EAP2180" s="218"/>
      <c r="EAQ2180" s="218"/>
      <c r="EAR2180" s="218"/>
      <c r="EAS2180" s="218"/>
      <c r="EAT2180" s="218"/>
      <c r="EAU2180" s="218"/>
      <c r="EAV2180" s="218"/>
      <c r="EAW2180" s="218"/>
      <c r="EAX2180" s="218"/>
      <c r="EAY2180" s="218"/>
      <c r="EAZ2180" s="218"/>
      <c r="EBA2180" s="218"/>
      <c r="EBB2180" s="218"/>
      <c r="EBC2180" s="218"/>
      <c r="EBD2180" s="218"/>
      <c r="EBE2180" s="218"/>
      <c r="EBF2180" s="218"/>
      <c r="EBG2180" s="218"/>
      <c r="EBH2180" s="218"/>
      <c r="EBI2180" s="218"/>
      <c r="EBJ2180" s="218"/>
      <c r="EBK2180" s="218"/>
      <c r="EBL2180" s="218"/>
      <c r="EBM2180" s="218"/>
      <c r="EBN2180" s="218"/>
      <c r="EBO2180" s="218"/>
      <c r="EBP2180" s="218"/>
      <c r="EBQ2180" s="218"/>
      <c r="EBR2180" s="218"/>
      <c r="EBS2180" s="218"/>
      <c r="EBT2180" s="218"/>
      <c r="EBU2180" s="218"/>
      <c r="EBV2180" s="218"/>
      <c r="EBW2180" s="218"/>
      <c r="EBX2180" s="218"/>
      <c r="EBY2180" s="218"/>
      <c r="EBZ2180" s="218"/>
      <c r="ECA2180" s="218"/>
      <c r="ECB2180" s="218"/>
      <c r="ECC2180" s="218"/>
      <c r="ECD2180" s="218"/>
      <c r="ECE2180" s="218"/>
      <c r="ECF2180" s="218"/>
      <c r="ECG2180" s="218"/>
      <c r="ECH2180" s="218"/>
      <c r="ECI2180" s="218"/>
      <c r="ECJ2180" s="218"/>
      <c r="ECK2180" s="218"/>
      <c r="ECL2180" s="218"/>
      <c r="ECM2180" s="218"/>
      <c r="ECN2180" s="218"/>
      <c r="ECO2180" s="218"/>
      <c r="ECP2180" s="218"/>
      <c r="ECQ2180" s="218"/>
      <c r="ECR2180" s="218"/>
      <c r="ECS2180" s="218"/>
      <c r="ECT2180" s="218"/>
      <c r="ECU2180" s="218"/>
      <c r="ECV2180" s="218"/>
      <c r="ECW2180" s="218"/>
      <c r="ECX2180" s="218"/>
      <c r="ECY2180" s="218"/>
      <c r="ECZ2180" s="218"/>
      <c r="EDA2180" s="218"/>
      <c r="EDB2180" s="218"/>
      <c r="EDC2180" s="218"/>
      <c r="EDD2180" s="218"/>
      <c r="EDE2180" s="218"/>
      <c r="EDF2180" s="218"/>
      <c r="EDG2180" s="218"/>
      <c r="EDH2180" s="218"/>
      <c r="EDI2180" s="218"/>
      <c r="EDJ2180" s="218"/>
      <c r="EDK2180" s="218"/>
      <c r="EDL2180" s="218"/>
      <c r="EDM2180" s="218"/>
      <c r="EDN2180" s="218"/>
      <c r="EDO2180" s="218"/>
      <c r="EDP2180" s="218"/>
      <c r="EDQ2180" s="218"/>
      <c r="EDR2180" s="218"/>
      <c r="EDS2180" s="218"/>
      <c r="EDT2180" s="218"/>
      <c r="EDU2180" s="218"/>
      <c r="EDV2180" s="218"/>
      <c r="EDW2180" s="218"/>
      <c r="EDX2180" s="218"/>
      <c r="EDY2180" s="218"/>
      <c r="EDZ2180" s="218"/>
      <c r="EEA2180" s="218"/>
      <c r="EEB2180" s="218"/>
      <c r="EEC2180" s="218"/>
      <c r="EED2180" s="218"/>
      <c r="EEE2180" s="218"/>
      <c r="EEF2180" s="218"/>
      <c r="EEG2180" s="218"/>
      <c r="EEH2180" s="218"/>
      <c r="EEI2180" s="218"/>
      <c r="EEJ2180" s="218"/>
      <c r="EEK2180" s="218"/>
      <c r="EEL2180" s="218"/>
      <c r="EEM2180" s="218"/>
      <c r="EEN2180" s="218"/>
      <c r="EEO2180" s="218"/>
      <c r="EEP2180" s="218"/>
      <c r="EEQ2180" s="218"/>
      <c r="EER2180" s="218"/>
      <c r="EES2180" s="218"/>
      <c r="EET2180" s="218"/>
      <c r="EEU2180" s="218"/>
      <c r="EEV2180" s="218"/>
      <c r="EEW2180" s="218"/>
      <c r="EEX2180" s="218"/>
      <c r="EEY2180" s="218"/>
      <c r="EEZ2180" s="218"/>
      <c r="EFA2180" s="218"/>
      <c r="EFB2180" s="218"/>
      <c r="EFC2180" s="218"/>
      <c r="EFD2180" s="218"/>
      <c r="EFE2180" s="218"/>
      <c r="EFF2180" s="218"/>
      <c r="EFG2180" s="218"/>
      <c r="EFH2180" s="218"/>
      <c r="EFI2180" s="218"/>
      <c r="EFJ2180" s="218"/>
      <c r="EFK2180" s="218"/>
      <c r="EFL2180" s="218"/>
      <c r="EFM2180" s="218"/>
      <c r="EFN2180" s="218"/>
      <c r="EFO2180" s="218"/>
      <c r="EFP2180" s="218"/>
      <c r="EFQ2180" s="218"/>
      <c r="EFR2180" s="218"/>
      <c r="EFS2180" s="218"/>
      <c r="EFT2180" s="218"/>
      <c r="EFU2180" s="218"/>
      <c r="EFV2180" s="218"/>
      <c r="EFW2180" s="218"/>
      <c r="EFX2180" s="218"/>
      <c r="EFY2180" s="218"/>
      <c r="EFZ2180" s="218"/>
      <c r="EGA2180" s="218"/>
      <c r="EGB2180" s="218"/>
      <c r="EGC2180" s="218"/>
      <c r="EGD2180" s="218"/>
      <c r="EGE2180" s="218"/>
      <c r="EGF2180" s="218"/>
      <c r="EGG2180" s="218"/>
      <c r="EGH2180" s="218"/>
      <c r="EGI2180" s="218"/>
      <c r="EGJ2180" s="218"/>
      <c r="EGK2180" s="218"/>
      <c r="EGL2180" s="218"/>
      <c r="EGM2180" s="218"/>
      <c r="EGN2180" s="218"/>
      <c r="EGO2180" s="218"/>
      <c r="EGP2180" s="218"/>
      <c r="EGQ2180" s="218"/>
      <c r="EGR2180" s="218"/>
      <c r="EGS2180" s="218"/>
      <c r="EGT2180" s="218"/>
      <c r="EGU2180" s="218"/>
      <c r="EGV2180" s="218"/>
      <c r="EGW2180" s="218"/>
      <c r="EGX2180" s="218"/>
      <c r="EGY2180" s="218"/>
      <c r="EGZ2180" s="218"/>
      <c r="EHA2180" s="218"/>
      <c r="EHB2180" s="218"/>
      <c r="EHC2180" s="218"/>
      <c r="EHD2180" s="218"/>
      <c r="EHE2180" s="218"/>
      <c r="EHF2180" s="218"/>
      <c r="EHG2180" s="218"/>
      <c r="EHH2180" s="218"/>
      <c r="EHI2180" s="218"/>
      <c r="EHJ2180" s="218"/>
      <c r="EHK2180" s="218"/>
      <c r="EHL2180" s="218"/>
      <c r="EHM2180" s="218"/>
      <c r="EHN2180" s="218"/>
      <c r="EHO2180" s="218"/>
      <c r="EHP2180" s="218"/>
      <c r="EHQ2180" s="218"/>
      <c r="EHR2180" s="218"/>
      <c r="EHS2180" s="218"/>
      <c r="EHT2180" s="218"/>
      <c r="EHU2180" s="218"/>
      <c r="EHV2180" s="218"/>
      <c r="EHW2180" s="218"/>
      <c r="EHX2180" s="218"/>
      <c r="EHY2180" s="218"/>
      <c r="EHZ2180" s="218"/>
      <c r="EIA2180" s="218"/>
      <c r="EIB2180" s="218"/>
      <c r="EIC2180" s="218"/>
      <c r="EID2180" s="218"/>
      <c r="EIE2180" s="218"/>
      <c r="EIF2180" s="218"/>
      <c r="EIG2180" s="218"/>
      <c r="EIH2180" s="218"/>
      <c r="EII2180" s="218"/>
      <c r="EIJ2180" s="218"/>
      <c r="EIK2180" s="218"/>
      <c r="EIL2180" s="218"/>
      <c r="EIM2180" s="218"/>
      <c r="EIN2180" s="218"/>
      <c r="EIO2180" s="218"/>
      <c r="EIP2180" s="218"/>
      <c r="EIQ2180" s="218"/>
      <c r="EIR2180" s="218"/>
      <c r="EIS2180" s="218"/>
      <c r="EIT2180" s="218"/>
      <c r="EIU2180" s="218"/>
      <c r="EIV2180" s="218"/>
      <c r="EIW2180" s="218"/>
      <c r="EIX2180" s="218"/>
      <c r="EIY2180" s="218"/>
      <c r="EIZ2180" s="218"/>
      <c r="EJA2180" s="218"/>
      <c r="EJB2180" s="218"/>
      <c r="EJC2180" s="218"/>
      <c r="EJD2180" s="218"/>
      <c r="EJE2180" s="218"/>
      <c r="EJF2180" s="218"/>
      <c r="EJG2180" s="218"/>
      <c r="EJH2180" s="218"/>
      <c r="EJI2180" s="218"/>
      <c r="EJJ2180" s="218"/>
      <c r="EJK2180" s="218"/>
      <c r="EJL2180" s="218"/>
      <c r="EJM2180" s="218"/>
      <c r="EJN2180" s="218"/>
      <c r="EJO2180" s="218"/>
      <c r="EJP2180" s="218"/>
      <c r="EJQ2180" s="218"/>
      <c r="EJR2180" s="218"/>
      <c r="EJS2180" s="218"/>
      <c r="EJT2180" s="218"/>
      <c r="EJU2180" s="218"/>
      <c r="EJV2180" s="218"/>
      <c r="EJW2180" s="218"/>
      <c r="EJX2180" s="218"/>
      <c r="EJY2180" s="218"/>
      <c r="EJZ2180" s="218"/>
      <c r="EKA2180" s="218"/>
      <c r="EKB2180" s="218"/>
      <c r="EKC2180" s="218"/>
      <c r="EKD2180" s="218"/>
      <c r="EKE2180" s="218"/>
      <c r="EKF2180" s="218"/>
      <c r="EKG2180" s="218"/>
      <c r="EKH2180" s="218"/>
      <c r="EKI2180" s="218"/>
      <c r="EKJ2180" s="218"/>
      <c r="EKK2180" s="218"/>
      <c r="EKL2180" s="218"/>
      <c r="EKM2180" s="218"/>
      <c r="EKN2180" s="218"/>
      <c r="EKO2180" s="218"/>
      <c r="EKP2180" s="218"/>
      <c r="EKQ2180" s="218"/>
      <c r="EKR2180" s="218"/>
      <c r="EKS2180" s="218"/>
      <c r="EKT2180" s="218"/>
      <c r="EKU2180" s="218"/>
      <c r="EKV2180" s="218"/>
      <c r="EKW2180" s="218"/>
      <c r="EKX2180" s="218"/>
      <c r="EKY2180" s="218"/>
      <c r="EKZ2180" s="218"/>
      <c r="ELA2180" s="218"/>
      <c r="ELB2180" s="218"/>
      <c r="ELC2180" s="218"/>
      <c r="ELD2180" s="218"/>
      <c r="ELE2180" s="218"/>
      <c r="ELF2180" s="218"/>
      <c r="ELG2180" s="218"/>
      <c r="ELH2180" s="218"/>
      <c r="ELI2180" s="218"/>
      <c r="ELJ2180" s="218"/>
      <c r="ELK2180" s="218"/>
      <c r="ELL2180" s="218"/>
      <c r="ELM2180" s="218"/>
      <c r="ELN2180" s="218"/>
      <c r="ELO2180" s="218"/>
      <c r="ELP2180" s="218"/>
      <c r="ELQ2180" s="218"/>
      <c r="ELR2180" s="218"/>
      <c r="ELS2180" s="218"/>
      <c r="ELT2180" s="218"/>
      <c r="ELU2180" s="218"/>
      <c r="ELV2180" s="218"/>
      <c r="ELW2180" s="218"/>
      <c r="ELX2180" s="218"/>
      <c r="ELY2180" s="218"/>
      <c r="ELZ2180" s="218"/>
      <c r="EMA2180" s="218"/>
      <c r="EMB2180" s="218"/>
      <c r="EMC2180" s="218"/>
      <c r="EMD2180" s="218"/>
      <c r="EME2180" s="218"/>
      <c r="EMF2180" s="218"/>
      <c r="EMG2180" s="218"/>
      <c r="EMH2180" s="218"/>
      <c r="EMI2180" s="218"/>
      <c r="EMJ2180" s="218"/>
      <c r="EMK2180" s="218"/>
      <c r="EML2180" s="218"/>
      <c r="EMM2180" s="218"/>
      <c r="EMN2180" s="218"/>
      <c r="EMO2180" s="218"/>
      <c r="EMP2180" s="218"/>
      <c r="EMQ2180" s="218"/>
      <c r="EMR2180" s="218"/>
      <c r="EMS2180" s="218"/>
      <c r="EMT2180" s="218"/>
      <c r="EMU2180" s="218"/>
      <c r="EMV2180" s="218"/>
      <c r="EMW2180" s="218"/>
      <c r="EMX2180" s="218"/>
      <c r="EMY2180" s="218"/>
      <c r="EMZ2180" s="218"/>
      <c r="ENA2180" s="218"/>
      <c r="ENB2180" s="218"/>
      <c r="ENC2180" s="218"/>
      <c r="END2180" s="218"/>
      <c r="ENE2180" s="218"/>
      <c r="ENF2180" s="218"/>
      <c r="ENG2180" s="218"/>
      <c r="ENH2180" s="218"/>
      <c r="ENI2180" s="218"/>
      <c r="ENJ2180" s="218"/>
      <c r="ENK2180" s="218"/>
      <c r="ENL2180" s="218"/>
      <c r="ENM2180" s="218"/>
      <c r="ENN2180" s="218"/>
      <c r="ENO2180" s="218"/>
      <c r="ENP2180" s="218"/>
      <c r="ENQ2180" s="218"/>
      <c r="ENR2180" s="218"/>
      <c r="ENS2180" s="218"/>
      <c r="ENT2180" s="218"/>
      <c r="ENU2180" s="218"/>
      <c r="ENV2180" s="218"/>
      <c r="ENW2180" s="218"/>
      <c r="ENX2180" s="218"/>
      <c r="ENY2180" s="218"/>
      <c r="ENZ2180" s="218"/>
      <c r="EOA2180" s="218"/>
      <c r="EOB2180" s="218"/>
      <c r="EOC2180" s="218"/>
      <c r="EOD2180" s="218"/>
      <c r="EOE2180" s="218"/>
      <c r="EOF2180" s="218"/>
      <c r="EOG2180" s="218"/>
      <c r="EOH2180" s="218"/>
      <c r="EOI2180" s="218"/>
      <c r="EOJ2180" s="218"/>
      <c r="EOK2180" s="218"/>
      <c r="EOL2180" s="218"/>
      <c r="EOM2180" s="218"/>
      <c r="EON2180" s="218"/>
      <c r="EOO2180" s="218"/>
      <c r="EOP2180" s="218"/>
      <c r="EOQ2180" s="218"/>
      <c r="EOR2180" s="218"/>
      <c r="EOS2180" s="218"/>
      <c r="EOT2180" s="218"/>
      <c r="EOU2180" s="218"/>
      <c r="EOV2180" s="218"/>
      <c r="EOW2180" s="218"/>
      <c r="EOX2180" s="218"/>
      <c r="EOY2180" s="218"/>
      <c r="EOZ2180" s="218"/>
      <c r="EPA2180" s="218"/>
      <c r="EPB2180" s="218"/>
      <c r="EPC2180" s="218"/>
      <c r="EPD2180" s="218"/>
      <c r="EPE2180" s="218"/>
      <c r="EPF2180" s="218"/>
      <c r="EPG2180" s="218"/>
      <c r="EPH2180" s="218"/>
      <c r="EPI2180" s="218"/>
      <c r="EPJ2180" s="218"/>
      <c r="EPK2180" s="218"/>
      <c r="EPL2180" s="218"/>
      <c r="EPM2180" s="218"/>
      <c r="EPN2180" s="218"/>
      <c r="EPO2180" s="218"/>
      <c r="EPP2180" s="218"/>
      <c r="EPQ2180" s="218"/>
      <c r="EPR2180" s="218"/>
      <c r="EPS2180" s="218"/>
      <c r="EPT2180" s="218"/>
      <c r="EPU2180" s="218"/>
      <c r="EPV2180" s="218"/>
      <c r="EPW2180" s="218"/>
      <c r="EPX2180" s="218"/>
      <c r="EPY2180" s="218"/>
      <c r="EPZ2180" s="218"/>
      <c r="EQA2180" s="218"/>
      <c r="EQB2180" s="218"/>
      <c r="EQC2180" s="218"/>
      <c r="EQD2180" s="218"/>
      <c r="EQE2180" s="218"/>
      <c r="EQF2180" s="218"/>
      <c r="EQG2180" s="218"/>
      <c r="EQH2180" s="218"/>
      <c r="EQI2180" s="218"/>
      <c r="EQJ2180" s="218"/>
      <c r="EQK2180" s="218"/>
      <c r="EQL2180" s="218"/>
      <c r="EQM2180" s="218"/>
      <c r="EQN2180" s="218"/>
      <c r="EQO2180" s="218"/>
      <c r="EQP2180" s="218"/>
      <c r="EQQ2180" s="218"/>
      <c r="EQR2180" s="218"/>
      <c r="EQS2180" s="218"/>
      <c r="EQT2180" s="218"/>
      <c r="EQU2180" s="218"/>
      <c r="EQV2180" s="218"/>
      <c r="EQW2180" s="218"/>
      <c r="EQX2180" s="218"/>
      <c r="EQY2180" s="218"/>
      <c r="EQZ2180" s="218"/>
      <c r="ERA2180" s="218"/>
      <c r="ERB2180" s="218"/>
      <c r="ERC2180" s="218"/>
      <c r="ERD2180" s="218"/>
      <c r="ERE2180" s="218"/>
      <c r="ERF2180" s="218"/>
      <c r="ERG2180" s="218"/>
      <c r="ERH2180" s="218"/>
      <c r="ERI2180" s="218"/>
      <c r="ERJ2180" s="218"/>
      <c r="ERK2180" s="218"/>
      <c r="ERL2180" s="218"/>
      <c r="ERM2180" s="218"/>
      <c r="ERN2180" s="218"/>
      <c r="ERO2180" s="218"/>
      <c r="ERP2180" s="218"/>
      <c r="ERQ2180" s="218"/>
      <c r="ERR2180" s="218"/>
      <c r="ERS2180" s="218"/>
      <c r="ERT2180" s="218"/>
      <c r="ERU2180" s="218"/>
      <c r="ERV2180" s="218"/>
      <c r="ERW2180" s="218"/>
      <c r="ERX2180" s="218"/>
      <c r="ERY2180" s="218"/>
      <c r="ERZ2180" s="218"/>
      <c r="ESA2180" s="218"/>
      <c r="ESB2180" s="218"/>
      <c r="ESC2180" s="218"/>
      <c r="ESD2180" s="218"/>
      <c r="ESE2180" s="218"/>
      <c r="ESF2180" s="218"/>
      <c r="ESG2180" s="218"/>
      <c r="ESH2180" s="218"/>
      <c r="ESI2180" s="218"/>
      <c r="ESJ2180" s="218"/>
      <c r="ESK2180" s="218"/>
      <c r="ESL2180" s="218"/>
      <c r="ESM2180" s="218"/>
      <c r="ESN2180" s="218"/>
      <c r="ESO2180" s="218"/>
      <c r="ESP2180" s="218"/>
      <c r="ESQ2180" s="218"/>
      <c r="ESR2180" s="218"/>
      <c r="ESS2180" s="218"/>
      <c r="EST2180" s="218"/>
      <c r="ESU2180" s="218"/>
      <c r="ESV2180" s="218"/>
      <c r="ESW2180" s="218"/>
      <c r="ESX2180" s="218"/>
      <c r="ESY2180" s="218"/>
      <c r="ESZ2180" s="218"/>
      <c r="ETA2180" s="218"/>
      <c r="ETB2180" s="218"/>
      <c r="ETC2180" s="218"/>
      <c r="ETD2180" s="218"/>
      <c r="ETE2180" s="218"/>
      <c r="ETF2180" s="218"/>
      <c r="ETG2180" s="218"/>
      <c r="ETH2180" s="218"/>
      <c r="ETI2180" s="218"/>
      <c r="ETJ2180" s="218"/>
      <c r="ETK2180" s="218"/>
      <c r="ETL2180" s="218"/>
      <c r="ETM2180" s="218"/>
      <c r="ETN2180" s="218"/>
      <c r="ETO2180" s="218"/>
      <c r="ETP2180" s="218"/>
      <c r="ETQ2180" s="218"/>
      <c r="ETR2180" s="218"/>
      <c r="ETS2180" s="218"/>
      <c r="ETT2180" s="218"/>
      <c r="ETU2180" s="218"/>
      <c r="ETV2180" s="218"/>
      <c r="ETW2180" s="218"/>
      <c r="ETX2180" s="218"/>
      <c r="ETY2180" s="218"/>
      <c r="ETZ2180" s="218"/>
      <c r="EUA2180" s="218"/>
      <c r="EUB2180" s="218"/>
      <c r="EUC2180" s="218"/>
      <c r="EUD2180" s="218"/>
      <c r="EUE2180" s="218"/>
      <c r="EUF2180" s="218"/>
      <c r="EUG2180" s="218"/>
      <c r="EUH2180" s="218"/>
      <c r="EUI2180" s="218"/>
      <c r="EUJ2180" s="218"/>
      <c r="EUK2180" s="218"/>
      <c r="EUL2180" s="218"/>
      <c r="EUM2180" s="218"/>
      <c r="EUN2180" s="218"/>
      <c r="EUO2180" s="218"/>
      <c r="EUP2180" s="218"/>
      <c r="EUQ2180" s="218"/>
      <c r="EUR2180" s="218"/>
      <c r="EUS2180" s="218"/>
      <c r="EUT2180" s="218"/>
      <c r="EUU2180" s="218"/>
      <c r="EUV2180" s="218"/>
      <c r="EUW2180" s="218"/>
      <c r="EUX2180" s="218"/>
      <c r="EUY2180" s="218"/>
      <c r="EUZ2180" s="218"/>
      <c r="EVA2180" s="218"/>
      <c r="EVB2180" s="218"/>
      <c r="EVC2180" s="218"/>
      <c r="EVD2180" s="218"/>
      <c r="EVE2180" s="218"/>
      <c r="EVF2180" s="218"/>
      <c r="EVG2180" s="218"/>
      <c r="EVH2180" s="218"/>
      <c r="EVI2180" s="218"/>
      <c r="EVJ2180" s="218"/>
      <c r="EVK2180" s="218"/>
      <c r="EVL2180" s="218"/>
      <c r="EVM2180" s="218"/>
      <c r="EVN2180" s="218"/>
      <c r="EVO2180" s="218"/>
      <c r="EVP2180" s="218"/>
      <c r="EVQ2180" s="218"/>
      <c r="EVR2180" s="218"/>
      <c r="EVS2180" s="218"/>
      <c r="EVT2180" s="218"/>
      <c r="EVU2180" s="218"/>
      <c r="EVV2180" s="218"/>
      <c r="EVW2180" s="218"/>
      <c r="EVX2180" s="218"/>
      <c r="EVY2180" s="218"/>
      <c r="EVZ2180" s="218"/>
      <c r="EWA2180" s="218"/>
      <c r="EWB2180" s="218"/>
      <c r="EWC2180" s="218"/>
      <c r="EWD2180" s="218"/>
      <c r="EWE2180" s="218"/>
      <c r="EWF2180" s="218"/>
      <c r="EWG2180" s="218"/>
      <c r="EWH2180" s="218"/>
      <c r="EWI2180" s="218"/>
      <c r="EWJ2180" s="218"/>
      <c r="EWK2180" s="218"/>
      <c r="EWL2180" s="218"/>
      <c r="EWM2180" s="218"/>
      <c r="EWN2180" s="218"/>
      <c r="EWO2180" s="218"/>
      <c r="EWP2180" s="218"/>
      <c r="EWQ2180" s="218"/>
      <c r="EWR2180" s="218"/>
      <c r="EWS2180" s="218"/>
      <c r="EWT2180" s="218"/>
      <c r="EWU2180" s="218"/>
      <c r="EWV2180" s="218"/>
      <c r="EWW2180" s="218"/>
      <c r="EWX2180" s="218"/>
      <c r="EWY2180" s="218"/>
      <c r="EWZ2180" s="218"/>
      <c r="EXA2180" s="218"/>
      <c r="EXB2180" s="218"/>
      <c r="EXC2180" s="218"/>
      <c r="EXD2180" s="218"/>
      <c r="EXE2180" s="218"/>
      <c r="EXF2180" s="218"/>
      <c r="EXG2180" s="218"/>
      <c r="EXH2180" s="218"/>
      <c r="EXI2180" s="218"/>
      <c r="EXJ2180" s="218"/>
      <c r="EXK2180" s="218"/>
      <c r="EXL2180" s="218"/>
      <c r="EXM2180" s="218"/>
      <c r="EXN2180" s="218"/>
      <c r="EXO2180" s="218"/>
      <c r="EXP2180" s="218"/>
      <c r="EXQ2180" s="218"/>
      <c r="EXR2180" s="218"/>
      <c r="EXS2180" s="218"/>
      <c r="EXT2180" s="218"/>
      <c r="EXU2180" s="218"/>
      <c r="EXV2180" s="218"/>
      <c r="EXW2180" s="218"/>
      <c r="EXX2180" s="218"/>
      <c r="EXY2180" s="218"/>
      <c r="EXZ2180" s="218"/>
      <c r="EYA2180" s="218"/>
      <c r="EYB2180" s="218"/>
      <c r="EYC2180" s="218"/>
      <c r="EYD2180" s="218"/>
      <c r="EYE2180" s="218"/>
      <c r="EYF2180" s="218"/>
      <c r="EYG2180" s="218"/>
      <c r="EYH2180" s="218"/>
      <c r="EYI2180" s="218"/>
      <c r="EYJ2180" s="218"/>
      <c r="EYK2180" s="218"/>
      <c r="EYL2180" s="218"/>
      <c r="EYM2180" s="218"/>
      <c r="EYN2180" s="218"/>
      <c r="EYO2180" s="218"/>
      <c r="EYP2180" s="218"/>
      <c r="EYQ2180" s="218"/>
      <c r="EYR2180" s="218"/>
      <c r="EYS2180" s="218"/>
      <c r="EYT2180" s="218"/>
      <c r="EYU2180" s="218"/>
      <c r="EYV2180" s="218"/>
      <c r="EYW2180" s="218"/>
      <c r="EYX2180" s="218"/>
      <c r="EYY2180" s="218"/>
      <c r="EYZ2180" s="218"/>
      <c r="EZA2180" s="218"/>
      <c r="EZB2180" s="218"/>
      <c r="EZC2180" s="218"/>
      <c r="EZD2180" s="218"/>
      <c r="EZE2180" s="218"/>
      <c r="EZF2180" s="218"/>
      <c r="EZG2180" s="218"/>
      <c r="EZH2180" s="218"/>
      <c r="EZI2180" s="218"/>
      <c r="EZJ2180" s="218"/>
      <c r="EZK2180" s="218"/>
      <c r="EZL2180" s="218"/>
      <c r="EZM2180" s="218"/>
      <c r="EZN2180" s="218"/>
      <c r="EZO2180" s="218"/>
      <c r="EZP2180" s="218"/>
      <c r="EZQ2180" s="218"/>
      <c r="EZR2180" s="218"/>
      <c r="EZS2180" s="218"/>
      <c r="EZT2180" s="218"/>
      <c r="EZU2180" s="218"/>
      <c r="EZV2180" s="218"/>
      <c r="EZW2180" s="218"/>
      <c r="EZX2180" s="218"/>
      <c r="EZY2180" s="218"/>
      <c r="EZZ2180" s="218"/>
      <c r="FAA2180" s="218"/>
      <c r="FAB2180" s="218"/>
      <c r="FAC2180" s="218"/>
      <c r="FAD2180" s="218"/>
      <c r="FAE2180" s="218"/>
      <c r="FAF2180" s="218"/>
      <c r="FAG2180" s="218"/>
      <c r="FAH2180" s="218"/>
      <c r="FAI2180" s="218"/>
      <c r="FAJ2180" s="218"/>
      <c r="FAK2180" s="218"/>
      <c r="FAL2180" s="218"/>
      <c r="FAM2180" s="218"/>
      <c r="FAN2180" s="218"/>
      <c r="FAO2180" s="218"/>
      <c r="FAP2180" s="218"/>
      <c r="FAQ2180" s="218"/>
      <c r="FAR2180" s="218"/>
      <c r="FAS2180" s="218"/>
      <c r="FAT2180" s="218"/>
      <c r="FAU2180" s="218"/>
      <c r="FAV2180" s="218"/>
      <c r="FAW2180" s="218"/>
      <c r="FAX2180" s="218"/>
      <c r="FAY2180" s="218"/>
      <c r="FAZ2180" s="218"/>
      <c r="FBA2180" s="218"/>
      <c r="FBB2180" s="218"/>
      <c r="FBC2180" s="218"/>
      <c r="FBD2180" s="218"/>
      <c r="FBE2180" s="218"/>
      <c r="FBF2180" s="218"/>
      <c r="FBG2180" s="218"/>
      <c r="FBH2180" s="218"/>
      <c r="FBI2180" s="218"/>
      <c r="FBJ2180" s="218"/>
      <c r="FBK2180" s="218"/>
      <c r="FBL2180" s="218"/>
      <c r="FBM2180" s="218"/>
      <c r="FBN2180" s="218"/>
      <c r="FBO2180" s="218"/>
      <c r="FBP2180" s="218"/>
      <c r="FBQ2180" s="218"/>
      <c r="FBR2180" s="218"/>
      <c r="FBS2180" s="218"/>
      <c r="FBT2180" s="218"/>
      <c r="FBU2180" s="218"/>
      <c r="FBV2180" s="218"/>
      <c r="FBW2180" s="218"/>
      <c r="FBX2180" s="218"/>
      <c r="FBY2180" s="218"/>
      <c r="FBZ2180" s="218"/>
      <c r="FCA2180" s="218"/>
      <c r="FCB2180" s="218"/>
      <c r="FCC2180" s="218"/>
      <c r="FCD2180" s="218"/>
      <c r="FCE2180" s="218"/>
      <c r="FCF2180" s="218"/>
      <c r="FCG2180" s="218"/>
      <c r="FCH2180" s="218"/>
      <c r="FCI2180" s="218"/>
      <c r="FCJ2180" s="218"/>
      <c r="FCK2180" s="218"/>
      <c r="FCL2180" s="218"/>
      <c r="FCM2180" s="218"/>
      <c r="FCN2180" s="218"/>
      <c r="FCO2180" s="218"/>
      <c r="FCP2180" s="218"/>
      <c r="FCQ2180" s="218"/>
      <c r="FCR2180" s="218"/>
      <c r="FCS2180" s="218"/>
      <c r="FCT2180" s="218"/>
      <c r="FCU2180" s="218"/>
      <c r="FCV2180" s="218"/>
      <c r="FCW2180" s="218"/>
      <c r="FCX2180" s="218"/>
      <c r="FCY2180" s="218"/>
      <c r="FCZ2180" s="218"/>
      <c r="FDA2180" s="218"/>
      <c r="FDB2180" s="218"/>
      <c r="FDC2180" s="218"/>
      <c r="FDD2180" s="218"/>
      <c r="FDE2180" s="218"/>
      <c r="FDF2180" s="218"/>
      <c r="FDG2180" s="218"/>
      <c r="FDH2180" s="218"/>
      <c r="FDI2180" s="218"/>
      <c r="FDJ2180" s="218"/>
      <c r="FDK2180" s="218"/>
      <c r="FDL2180" s="218"/>
      <c r="FDM2180" s="218"/>
      <c r="FDN2180" s="218"/>
      <c r="FDO2180" s="218"/>
      <c r="FDP2180" s="218"/>
      <c r="FDQ2180" s="218"/>
      <c r="FDR2180" s="218"/>
      <c r="FDS2180" s="218"/>
      <c r="FDT2180" s="218"/>
      <c r="FDU2180" s="218"/>
      <c r="FDV2180" s="218"/>
      <c r="FDW2180" s="218"/>
      <c r="FDX2180" s="218"/>
      <c r="FDY2180" s="218"/>
      <c r="FDZ2180" s="218"/>
      <c r="FEA2180" s="218"/>
      <c r="FEB2180" s="218"/>
      <c r="FEC2180" s="218"/>
      <c r="FED2180" s="218"/>
      <c r="FEE2180" s="218"/>
      <c r="FEF2180" s="218"/>
      <c r="FEG2180" s="218"/>
      <c r="FEH2180" s="218"/>
      <c r="FEI2180" s="218"/>
      <c r="FEJ2180" s="218"/>
      <c r="FEK2180" s="218"/>
      <c r="FEL2180" s="218"/>
      <c r="FEM2180" s="218"/>
      <c r="FEN2180" s="218"/>
      <c r="FEO2180" s="218"/>
      <c r="FEP2180" s="218"/>
      <c r="FEQ2180" s="218"/>
      <c r="FER2180" s="218"/>
      <c r="FES2180" s="218"/>
      <c r="FET2180" s="218"/>
      <c r="FEU2180" s="218"/>
      <c r="FEV2180" s="218"/>
      <c r="FEW2180" s="218"/>
      <c r="FEX2180" s="218"/>
      <c r="FEY2180" s="218"/>
      <c r="FEZ2180" s="218"/>
      <c r="FFA2180" s="218"/>
      <c r="FFB2180" s="218"/>
      <c r="FFC2180" s="218"/>
      <c r="FFD2180" s="218"/>
      <c r="FFE2180" s="218"/>
      <c r="FFF2180" s="218"/>
      <c r="FFG2180" s="218"/>
      <c r="FFH2180" s="218"/>
      <c r="FFI2180" s="218"/>
      <c r="FFJ2180" s="218"/>
      <c r="FFK2180" s="218"/>
      <c r="FFL2180" s="218"/>
      <c r="FFM2180" s="218"/>
      <c r="FFN2180" s="218"/>
      <c r="FFO2180" s="218"/>
      <c r="FFP2180" s="218"/>
      <c r="FFQ2180" s="218"/>
      <c r="FFR2180" s="218"/>
      <c r="FFS2180" s="218"/>
      <c r="FFT2180" s="218"/>
      <c r="FFU2180" s="218"/>
      <c r="FFV2180" s="218"/>
      <c r="FFW2180" s="218"/>
      <c r="FFX2180" s="218"/>
      <c r="FFY2180" s="218"/>
      <c r="FFZ2180" s="218"/>
      <c r="FGA2180" s="218"/>
      <c r="FGB2180" s="218"/>
      <c r="FGC2180" s="218"/>
      <c r="FGD2180" s="218"/>
      <c r="FGE2180" s="218"/>
      <c r="FGF2180" s="218"/>
      <c r="FGG2180" s="218"/>
      <c r="FGH2180" s="218"/>
      <c r="FGI2180" s="218"/>
      <c r="FGJ2180" s="218"/>
      <c r="FGK2180" s="218"/>
      <c r="FGL2180" s="218"/>
      <c r="FGM2180" s="218"/>
      <c r="FGN2180" s="218"/>
      <c r="FGO2180" s="218"/>
      <c r="FGP2180" s="218"/>
      <c r="FGQ2180" s="218"/>
      <c r="FGR2180" s="218"/>
      <c r="FGS2180" s="218"/>
      <c r="FGT2180" s="218"/>
      <c r="FGU2180" s="218"/>
      <c r="FGV2180" s="218"/>
      <c r="FGW2180" s="218"/>
      <c r="FGX2180" s="218"/>
      <c r="FGY2180" s="218"/>
      <c r="FGZ2180" s="218"/>
      <c r="FHA2180" s="218"/>
      <c r="FHB2180" s="218"/>
      <c r="FHC2180" s="218"/>
      <c r="FHD2180" s="218"/>
      <c r="FHE2180" s="218"/>
      <c r="FHF2180" s="218"/>
      <c r="FHG2180" s="218"/>
      <c r="FHH2180" s="218"/>
      <c r="FHI2180" s="218"/>
      <c r="FHJ2180" s="218"/>
      <c r="FHK2180" s="218"/>
      <c r="FHL2180" s="218"/>
      <c r="FHM2180" s="218"/>
      <c r="FHN2180" s="218"/>
      <c r="FHO2180" s="218"/>
      <c r="FHP2180" s="218"/>
      <c r="FHQ2180" s="218"/>
      <c r="FHR2180" s="218"/>
      <c r="FHS2180" s="218"/>
      <c r="FHT2180" s="218"/>
      <c r="FHU2180" s="218"/>
      <c r="FHV2180" s="218"/>
      <c r="FHW2180" s="218"/>
      <c r="FHX2180" s="218"/>
      <c r="FHY2180" s="218"/>
      <c r="FHZ2180" s="218"/>
      <c r="FIA2180" s="218"/>
      <c r="FIB2180" s="218"/>
      <c r="FIC2180" s="218"/>
      <c r="FID2180" s="218"/>
      <c r="FIE2180" s="218"/>
      <c r="FIF2180" s="218"/>
      <c r="FIG2180" s="218"/>
      <c r="FIH2180" s="218"/>
      <c r="FII2180" s="218"/>
      <c r="FIJ2180" s="218"/>
      <c r="FIK2180" s="218"/>
      <c r="FIL2180" s="218"/>
      <c r="FIM2180" s="218"/>
      <c r="FIN2180" s="218"/>
      <c r="FIO2180" s="218"/>
      <c r="FIP2180" s="218"/>
      <c r="FIQ2180" s="218"/>
      <c r="FIR2180" s="218"/>
      <c r="FIS2180" s="218"/>
      <c r="FIT2180" s="218"/>
      <c r="FIU2180" s="218"/>
      <c r="FIV2180" s="218"/>
      <c r="FIW2180" s="218"/>
      <c r="FIX2180" s="218"/>
      <c r="FIY2180" s="218"/>
      <c r="FIZ2180" s="218"/>
      <c r="FJA2180" s="218"/>
      <c r="FJB2180" s="218"/>
      <c r="FJC2180" s="218"/>
      <c r="FJD2180" s="218"/>
      <c r="FJE2180" s="218"/>
      <c r="FJF2180" s="218"/>
      <c r="FJG2180" s="218"/>
      <c r="FJH2180" s="218"/>
      <c r="FJI2180" s="218"/>
      <c r="FJJ2180" s="218"/>
      <c r="FJK2180" s="218"/>
      <c r="FJL2180" s="218"/>
      <c r="FJM2180" s="218"/>
      <c r="FJN2180" s="218"/>
      <c r="FJO2180" s="218"/>
      <c r="FJP2180" s="218"/>
      <c r="FJQ2180" s="218"/>
      <c r="FJR2180" s="218"/>
      <c r="FJS2180" s="218"/>
      <c r="FJT2180" s="218"/>
      <c r="FJU2180" s="218"/>
      <c r="FJV2180" s="218"/>
      <c r="FJW2180" s="218"/>
      <c r="FJX2180" s="218"/>
      <c r="FJY2180" s="218"/>
      <c r="FJZ2180" s="218"/>
      <c r="FKA2180" s="218"/>
      <c r="FKB2180" s="218"/>
      <c r="FKC2180" s="218"/>
      <c r="FKD2180" s="218"/>
      <c r="FKE2180" s="218"/>
      <c r="FKF2180" s="218"/>
      <c r="FKG2180" s="218"/>
      <c r="FKH2180" s="218"/>
      <c r="FKI2180" s="218"/>
      <c r="FKJ2180" s="218"/>
      <c r="FKK2180" s="218"/>
      <c r="FKL2180" s="218"/>
      <c r="FKM2180" s="218"/>
      <c r="FKN2180" s="218"/>
      <c r="FKO2180" s="218"/>
      <c r="FKP2180" s="218"/>
      <c r="FKQ2180" s="218"/>
      <c r="FKR2180" s="218"/>
      <c r="FKS2180" s="218"/>
      <c r="FKT2180" s="218"/>
      <c r="FKU2180" s="218"/>
      <c r="FKV2180" s="218"/>
      <c r="FKW2180" s="218"/>
      <c r="FKX2180" s="218"/>
      <c r="FKY2180" s="218"/>
      <c r="FKZ2180" s="218"/>
      <c r="FLA2180" s="218"/>
      <c r="FLB2180" s="218"/>
      <c r="FLC2180" s="218"/>
      <c r="FLD2180" s="218"/>
      <c r="FLE2180" s="218"/>
      <c r="FLF2180" s="218"/>
      <c r="FLG2180" s="218"/>
      <c r="FLH2180" s="218"/>
      <c r="FLI2180" s="218"/>
      <c r="FLJ2180" s="218"/>
      <c r="FLK2180" s="218"/>
      <c r="FLL2180" s="218"/>
      <c r="FLM2180" s="218"/>
      <c r="FLN2180" s="218"/>
      <c r="FLO2180" s="218"/>
      <c r="FLP2180" s="218"/>
      <c r="FLQ2180" s="218"/>
      <c r="FLR2180" s="218"/>
      <c r="FLS2180" s="218"/>
      <c r="FLT2180" s="218"/>
      <c r="FLU2180" s="218"/>
      <c r="FLV2180" s="218"/>
      <c r="FLW2180" s="218"/>
      <c r="FLX2180" s="218"/>
      <c r="FLY2180" s="218"/>
      <c r="FLZ2180" s="218"/>
      <c r="FMA2180" s="218"/>
      <c r="FMB2180" s="218"/>
      <c r="FMC2180" s="218"/>
      <c r="FMD2180" s="218"/>
      <c r="FME2180" s="218"/>
      <c r="FMF2180" s="218"/>
      <c r="FMG2180" s="218"/>
      <c r="FMH2180" s="218"/>
      <c r="FMI2180" s="218"/>
      <c r="FMJ2180" s="218"/>
      <c r="FMK2180" s="218"/>
      <c r="FML2180" s="218"/>
      <c r="FMM2180" s="218"/>
      <c r="FMN2180" s="218"/>
      <c r="FMO2180" s="218"/>
      <c r="FMP2180" s="218"/>
      <c r="FMQ2180" s="218"/>
      <c r="FMR2180" s="218"/>
      <c r="FMS2180" s="218"/>
      <c r="FMT2180" s="218"/>
      <c r="FMU2180" s="218"/>
      <c r="FMV2180" s="218"/>
      <c r="FMW2180" s="218"/>
      <c r="FMX2180" s="218"/>
      <c r="FMY2180" s="218"/>
      <c r="FMZ2180" s="218"/>
      <c r="FNA2180" s="218"/>
      <c r="FNB2180" s="218"/>
      <c r="FNC2180" s="218"/>
      <c r="FND2180" s="218"/>
      <c r="FNE2180" s="218"/>
      <c r="FNF2180" s="218"/>
      <c r="FNG2180" s="218"/>
      <c r="FNH2180" s="218"/>
      <c r="FNI2180" s="218"/>
      <c r="FNJ2180" s="218"/>
      <c r="FNK2180" s="218"/>
      <c r="FNL2180" s="218"/>
      <c r="FNM2180" s="218"/>
      <c r="FNN2180" s="218"/>
      <c r="FNO2180" s="218"/>
      <c r="FNP2180" s="218"/>
      <c r="FNQ2180" s="218"/>
      <c r="FNR2180" s="218"/>
      <c r="FNS2180" s="218"/>
      <c r="FNT2180" s="218"/>
      <c r="FNU2180" s="218"/>
      <c r="FNV2180" s="218"/>
      <c r="FNW2180" s="218"/>
      <c r="FNX2180" s="218"/>
      <c r="FNY2180" s="218"/>
      <c r="FNZ2180" s="218"/>
      <c r="FOA2180" s="218"/>
      <c r="FOB2180" s="218"/>
      <c r="FOC2180" s="218"/>
      <c r="FOD2180" s="218"/>
      <c r="FOE2180" s="218"/>
      <c r="FOF2180" s="218"/>
      <c r="FOG2180" s="218"/>
      <c r="FOH2180" s="218"/>
      <c r="FOI2180" s="218"/>
      <c r="FOJ2180" s="218"/>
      <c r="FOK2180" s="218"/>
      <c r="FOL2180" s="218"/>
      <c r="FOM2180" s="218"/>
      <c r="FON2180" s="218"/>
      <c r="FOO2180" s="218"/>
      <c r="FOP2180" s="218"/>
      <c r="FOQ2180" s="218"/>
      <c r="FOR2180" s="218"/>
      <c r="FOS2180" s="218"/>
      <c r="FOT2180" s="218"/>
      <c r="FOU2180" s="218"/>
      <c r="FOV2180" s="218"/>
      <c r="FOW2180" s="218"/>
      <c r="FOX2180" s="218"/>
      <c r="FOY2180" s="218"/>
      <c r="FOZ2180" s="218"/>
      <c r="FPA2180" s="218"/>
      <c r="FPB2180" s="218"/>
      <c r="FPC2180" s="218"/>
      <c r="FPD2180" s="218"/>
      <c r="FPE2180" s="218"/>
      <c r="FPF2180" s="218"/>
      <c r="FPG2180" s="218"/>
      <c r="FPH2180" s="218"/>
      <c r="FPI2180" s="218"/>
      <c r="FPJ2180" s="218"/>
      <c r="FPK2180" s="218"/>
      <c r="FPL2180" s="218"/>
      <c r="FPM2180" s="218"/>
      <c r="FPN2180" s="218"/>
      <c r="FPO2180" s="218"/>
      <c r="FPP2180" s="218"/>
      <c r="FPQ2180" s="218"/>
      <c r="FPR2180" s="218"/>
      <c r="FPS2180" s="218"/>
      <c r="FPT2180" s="218"/>
      <c r="FPU2180" s="218"/>
      <c r="FPV2180" s="218"/>
      <c r="FPW2180" s="218"/>
      <c r="FPX2180" s="218"/>
      <c r="FPY2180" s="218"/>
      <c r="FPZ2180" s="218"/>
      <c r="FQA2180" s="218"/>
      <c r="FQB2180" s="218"/>
      <c r="FQC2180" s="218"/>
      <c r="FQD2180" s="218"/>
      <c r="FQE2180" s="218"/>
      <c r="FQF2180" s="218"/>
      <c r="FQG2180" s="218"/>
      <c r="FQH2180" s="218"/>
      <c r="FQI2180" s="218"/>
      <c r="FQJ2180" s="218"/>
      <c r="FQK2180" s="218"/>
      <c r="FQL2180" s="218"/>
      <c r="FQM2180" s="218"/>
      <c r="FQN2180" s="218"/>
      <c r="FQO2180" s="218"/>
      <c r="FQP2180" s="218"/>
      <c r="FQQ2180" s="218"/>
      <c r="FQR2180" s="218"/>
      <c r="FQS2180" s="218"/>
      <c r="FQT2180" s="218"/>
      <c r="FQU2180" s="218"/>
      <c r="FQV2180" s="218"/>
      <c r="FQW2180" s="218"/>
      <c r="FQX2180" s="218"/>
      <c r="FQY2180" s="218"/>
      <c r="FQZ2180" s="218"/>
      <c r="FRA2180" s="218"/>
      <c r="FRB2180" s="218"/>
      <c r="FRC2180" s="218"/>
      <c r="FRD2180" s="218"/>
      <c r="FRE2180" s="218"/>
      <c r="FRF2180" s="218"/>
      <c r="FRG2180" s="218"/>
      <c r="FRH2180" s="218"/>
      <c r="FRI2180" s="218"/>
      <c r="FRJ2180" s="218"/>
      <c r="FRK2180" s="218"/>
      <c r="FRL2180" s="218"/>
      <c r="FRM2180" s="218"/>
      <c r="FRN2180" s="218"/>
      <c r="FRO2180" s="218"/>
      <c r="FRP2180" s="218"/>
      <c r="FRQ2180" s="218"/>
      <c r="FRR2180" s="218"/>
      <c r="FRS2180" s="218"/>
      <c r="FRT2180" s="218"/>
      <c r="FRU2180" s="218"/>
      <c r="FRV2180" s="218"/>
      <c r="FRW2180" s="218"/>
      <c r="FRX2180" s="218"/>
      <c r="FRY2180" s="218"/>
      <c r="FRZ2180" s="218"/>
      <c r="FSA2180" s="218"/>
      <c r="FSB2180" s="218"/>
      <c r="FSC2180" s="218"/>
      <c r="FSD2180" s="218"/>
      <c r="FSE2180" s="218"/>
      <c r="FSF2180" s="218"/>
      <c r="FSG2180" s="218"/>
      <c r="FSH2180" s="218"/>
      <c r="FSI2180" s="218"/>
      <c r="FSJ2180" s="218"/>
      <c r="FSK2180" s="218"/>
      <c r="FSL2180" s="218"/>
      <c r="FSM2180" s="218"/>
      <c r="FSN2180" s="218"/>
      <c r="FSO2180" s="218"/>
      <c r="FSP2180" s="218"/>
      <c r="FSQ2180" s="218"/>
      <c r="FSR2180" s="218"/>
      <c r="FSS2180" s="218"/>
      <c r="FST2180" s="218"/>
      <c r="FSU2180" s="218"/>
      <c r="FSV2180" s="218"/>
      <c r="FSW2180" s="218"/>
      <c r="FSX2180" s="218"/>
      <c r="FSY2180" s="218"/>
      <c r="FSZ2180" s="218"/>
      <c r="FTA2180" s="218"/>
      <c r="FTB2180" s="218"/>
      <c r="FTC2180" s="218"/>
      <c r="FTD2180" s="218"/>
      <c r="FTE2180" s="218"/>
      <c r="FTF2180" s="218"/>
      <c r="FTG2180" s="218"/>
      <c r="FTH2180" s="218"/>
      <c r="FTI2180" s="218"/>
      <c r="FTJ2180" s="218"/>
      <c r="FTK2180" s="218"/>
      <c r="FTL2180" s="218"/>
      <c r="FTM2180" s="218"/>
      <c r="FTN2180" s="218"/>
      <c r="FTO2180" s="218"/>
      <c r="FTP2180" s="218"/>
      <c r="FTQ2180" s="218"/>
      <c r="FTR2180" s="218"/>
      <c r="FTS2180" s="218"/>
      <c r="FTT2180" s="218"/>
      <c r="FTU2180" s="218"/>
      <c r="FTV2180" s="218"/>
      <c r="FTW2180" s="218"/>
      <c r="FTX2180" s="218"/>
      <c r="FTY2180" s="218"/>
      <c r="FTZ2180" s="218"/>
      <c r="FUA2180" s="218"/>
      <c r="FUB2180" s="218"/>
      <c r="FUC2180" s="218"/>
      <c r="FUD2180" s="218"/>
      <c r="FUE2180" s="218"/>
      <c r="FUF2180" s="218"/>
      <c r="FUG2180" s="218"/>
      <c r="FUH2180" s="218"/>
      <c r="FUI2180" s="218"/>
      <c r="FUJ2180" s="218"/>
      <c r="FUK2180" s="218"/>
      <c r="FUL2180" s="218"/>
      <c r="FUM2180" s="218"/>
      <c r="FUN2180" s="218"/>
      <c r="FUO2180" s="218"/>
      <c r="FUP2180" s="218"/>
      <c r="FUQ2180" s="218"/>
      <c r="FUR2180" s="218"/>
      <c r="FUS2180" s="218"/>
      <c r="FUT2180" s="218"/>
      <c r="FUU2180" s="218"/>
      <c r="FUV2180" s="218"/>
      <c r="FUW2180" s="218"/>
      <c r="FUX2180" s="218"/>
      <c r="FUY2180" s="218"/>
      <c r="FUZ2180" s="218"/>
      <c r="FVA2180" s="218"/>
      <c r="FVB2180" s="218"/>
      <c r="FVC2180" s="218"/>
      <c r="FVD2180" s="218"/>
      <c r="FVE2180" s="218"/>
      <c r="FVF2180" s="218"/>
      <c r="FVG2180" s="218"/>
      <c r="FVH2180" s="218"/>
      <c r="FVI2180" s="218"/>
      <c r="FVJ2180" s="218"/>
      <c r="FVK2180" s="218"/>
      <c r="FVL2180" s="218"/>
      <c r="FVM2180" s="218"/>
      <c r="FVN2180" s="218"/>
      <c r="FVO2180" s="218"/>
      <c r="FVP2180" s="218"/>
      <c r="FVQ2180" s="218"/>
      <c r="FVR2180" s="218"/>
      <c r="FVS2180" s="218"/>
      <c r="FVT2180" s="218"/>
      <c r="FVU2180" s="218"/>
      <c r="FVV2180" s="218"/>
      <c r="FVW2180" s="218"/>
      <c r="FVX2180" s="218"/>
      <c r="FVY2180" s="218"/>
      <c r="FVZ2180" s="218"/>
      <c r="FWA2180" s="218"/>
      <c r="FWB2180" s="218"/>
      <c r="FWC2180" s="218"/>
      <c r="FWD2180" s="218"/>
      <c r="FWE2180" s="218"/>
      <c r="FWF2180" s="218"/>
      <c r="FWG2180" s="218"/>
      <c r="FWH2180" s="218"/>
      <c r="FWI2180" s="218"/>
      <c r="FWJ2180" s="218"/>
      <c r="FWK2180" s="218"/>
      <c r="FWL2180" s="218"/>
      <c r="FWM2180" s="218"/>
      <c r="FWN2180" s="218"/>
      <c r="FWO2180" s="218"/>
      <c r="FWP2180" s="218"/>
      <c r="FWQ2180" s="218"/>
      <c r="FWR2180" s="218"/>
      <c r="FWS2180" s="218"/>
      <c r="FWT2180" s="218"/>
      <c r="FWU2180" s="218"/>
      <c r="FWV2180" s="218"/>
      <c r="FWW2180" s="218"/>
      <c r="FWX2180" s="218"/>
      <c r="FWY2180" s="218"/>
      <c r="FWZ2180" s="218"/>
      <c r="FXA2180" s="218"/>
      <c r="FXB2180" s="218"/>
      <c r="FXC2180" s="218"/>
      <c r="FXD2180" s="218"/>
      <c r="FXE2180" s="218"/>
      <c r="FXF2180" s="218"/>
      <c r="FXG2180" s="218"/>
      <c r="FXH2180" s="218"/>
      <c r="FXI2180" s="218"/>
      <c r="FXJ2180" s="218"/>
      <c r="FXK2180" s="218"/>
      <c r="FXL2180" s="218"/>
      <c r="FXM2180" s="218"/>
      <c r="FXN2180" s="218"/>
      <c r="FXO2180" s="218"/>
      <c r="FXP2180" s="218"/>
      <c r="FXQ2180" s="218"/>
      <c r="FXR2180" s="218"/>
      <c r="FXS2180" s="218"/>
      <c r="FXT2180" s="218"/>
      <c r="FXU2180" s="218"/>
      <c r="FXV2180" s="218"/>
      <c r="FXW2180" s="218"/>
      <c r="FXX2180" s="218"/>
      <c r="FXY2180" s="218"/>
      <c r="FXZ2180" s="218"/>
      <c r="FYA2180" s="218"/>
      <c r="FYB2180" s="218"/>
      <c r="FYC2180" s="218"/>
      <c r="FYD2180" s="218"/>
      <c r="FYE2180" s="218"/>
      <c r="FYF2180" s="218"/>
      <c r="FYG2180" s="218"/>
      <c r="FYH2180" s="218"/>
      <c r="FYI2180" s="218"/>
      <c r="FYJ2180" s="218"/>
      <c r="FYK2180" s="218"/>
      <c r="FYL2180" s="218"/>
      <c r="FYM2180" s="218"/>
      <c r="FYN2180" s="218"/>
      <c r="FYO2180" s="218"/>
      <c r="FYP2180" s="218"/>
      <c r="FYQ2180" s="218"/>
      <c r="FYR2180" s="218"/>
      <c r="FYS2180" s="218"/>
      <c r="FYT2180" s="218"/>
      <c r="FYU2180" s="218"/>
      <c r="FYV2180" s="218"/>
      <c r="FYW2180" s="218"/>
      <c r="FYX2180" s="218"/>
      <c r="FYY2180" s="218"/>
      <c r="FYZ2180" s="218"/>
      <c r="FZA2180" s="218"/>
      <c r="FZB2180" s="218"/>
      <c r="FZC2180" s="218"/>
      <c r="FZD2180" s="218"/>
      <c r="FZE2180" s="218"/>
      <c r="FZF2180" s="218"/>
      <c r="FZG2180" s="218"/>
      <c r="FZH2180" s="218"/>
      <c r="FZI2180" s="218"/>
      <c r="FZJ2180" s="218"/>
      <c r="FZK2180" s="218"/>
      <c r="FZL2180" s="218"/>
      <c r="FZM2180" s="218"/>
      <c r="FZN2180" s="218"/>
      <c r="FZO2180" s="218"/>
      <c r="FZP2180" s="218"/>
      <c r="FZQ2180" s="218"/>
      <c r="FZR2180" s="218"/>
      <c r="FZS2180" s="218"/>
      <c r="FZT2180" s="218"/>
      <c r="FZU2180" s="218"/>
      <c r="FZV2180" s="218"/>
      <c r="FZW2180" s="218"/>
      <c r="FZX2180" s="218"/>
      <c r="FZY2180" s="218"/>
      <c r="FZZ2180" s="218"/>
      <c r="GAA2180" s="218"/>
      <c r="GAB2180" s="218"/>
      <c r="GAC2180" s="218"/>
      <c r="GAD2180" s="218"/>
      <c r="GAE2180" s="218"/>
      <c r="GAF2180" s="218"/>
      <c r="GAG2180" s="218"/>
      <c r="GAH2180" s="218"/>
      <c r="GAI2180" s="218"/>
      <c r="GAJ2180" s="218"/>
      <c r="GAK2180" s="218"/>
      <c r="GAL2180" s="218"/>
      <c r="GAM2180" s="218"/>
      <c r="GAN2180" s="218"/>
      <c r="GAO2180" s="218"/>
      <c r="GAP2180" s="218"/>
      <c r="GAQ2180" s="218"/>
      <c r="GAR2180" s="218"/>
      <c r="GAS2180" s="218"/>
      <c r="GAT2180" s="218"/>
      <c r="GAU2180" s="218"/>
      <c r="GAV2180" s="218"/>
      <c r="GAW2180" s="218"/>
      <c r="GAX2180" s="218"/>
      <c r="GAY2180" s="218"/>
      <c r="GAZ2180" s="218"/>
      <c r="GBA2180" s="218"/>
      <c r="GBB2180" s="218"/>
      <c r="GBC2180" s="218"/>
      <c r="GBD2180" s="218"/>
      <c r="GBE2180" s="218"/>
      <c r="GBF2180" s="218"/>
      <c r="GBG2180" s="218"/>
      <c r="GBH2180" s="218"/>
      <c r="GBI2180" s="218"/>
      <c r="GBJ2180" s="218"/>
      <c r="GBK2180" s="218"/>
      <c r="GBL2180" s="218"/>
      <c r="GBM2180" s="218"/>
      <c r="GBN2180" s="218"/>
      <c r="GBO2180" s="218"/>
      <c r="GBP2180" s="218"/>
      <c r="GBQ2180" s="218"/>
      <c r="GBR2180" s="218"/>
      <c r="GBS2180" s="218"/>
      <c r="GBT2180" s="218"/>
      <c r="GBU2180" s="218"/>
      <c r="GBV2180" s="218"/>
      <c r="GBW2180" s="218"/>
      <c r="GBX2180" s="218"/>
      <c r="GBY2180" s="218"/>
      <c r="GBZ2180" s="218"/>
      <c r="GCA2180" s="218"/>
      <c r="GCB2180" s="218"/>
      <c r="GCC2180" s="218"/>
      <c r="GCD2180" s="218"/>
      <c r="GCE2180" s="218"/>
      <c r="GCF2180" s="218"/>
      <c r="GCG2180" s="218"/>
      <c r="GCH2180" s="218"/>
      <c r="GCI2180" s="218"/>
      <c r="GCJ2180" s="218"/>
      <c r="GCK2180" s="218"/>
      <c r="GCL2180" s="218"/>
      <c r="GCM2180" s="218"/>
      <c r="GCN2180" s="218"/>
      <c r="GCO2180" s="218"/>
      <c r="GCP2180" s="218"/>
      <c r="GCQ2180" s="218"/>
      <c r="GCR2180" s="218"/>
      <c r="GCS2180" s="218"/>
      <c r="GCT2180" s="218"/>
      <c r="GCU2180" s="218"/>
      <c r="GCV2180" s="218"/>
      <c r="GCW2180" s="218"/>
      <c r="GCX2180" s="218"/>
      <c r="GCY2180" s="218"/>
      <c r="GCZ2180" s="218"/>
      <c r="GDA2180" s="218"/>
      <c r="GDB2180" s="218"/>
      <c r="GDC2180" s="218"/>
      <c r="GDD2180" s="218"/>
      <c r="GDE2180" s="218"/>
      <c r="GDF2180" s="218"/>
      <c r="GDG2180" s="218"/>
      <c r="GDH2180" s="218"/>
      <c r="GDI2180" s="218"/>
      <c r="GDJ2180" s="218"/>
      <c r="GDK2180" s="218"/>
      <c r="GDL2180" s="218"/>
      <c r="GDM2180" s="218"/>
      <c r="GDN2180" s="218"/>
      <c r="GDO2180" s="218"/>
      <c r="GDP2180" s="218"/>
      <c r="GDQ2180" s="218"/>
      <c r="GDR2180" s="218"/>
      <c r="GDS2180" s="218"/>
      <c r="GDT2180" s="218"/>
      <c r="GDU2180" s="218"/>
      <c r="GDV2180" s="218"/>
      <c r="GDW2180" s="218"/>
      <c r="GDX2180" s="218"/>
      <c r="GDY2180" s="218"/>
      <c r="GDZ2180" s="218"/>
      <c r="GEA2180" s="218"/>
      <c r="GEB2180" s="218"/>
      <c r="GEC2180" s="218"/>
      <c r="GED2180" s="218"/>
      <c r="GEE2180" s="218"/>
      <c r="GEF2180" s="218"/>
      <c r="GEG2180" s="218"/>
      <c r="GEH2180" s="218"/>
      <c r="GEI2180" s="218"/>
      <c r="GEJ2180" s="218"/>
      <c r="GEK2180" s="218"/>
      <c r="GEL2180" s="218"/>
      <c r="GEM2180" s="218"/>
      <c r="GEN2180" s="218"/>
      <c r="GEO2180" s="218"/>
      <c r="GEP2180" s="218"/>
      <c r="GEQ2180" s="218"/>
      <c r="GER2180" s="218"/>
      <c r="GES2180" s="218"/>
      <c r="GET2180" s="218"/>
      <c r="GEU2180" s="218"/>
      <c r="GEV2180" s="218"/>
      <c r="GEW2180" s="218"/>
      <c r="GEX2180" s="218"/>
      <c r="GEY2180" s="218"/>
      <c r="GEZ2180" s="218"/>
      <c r="GFA2180" s="218"/>
      <c r="GFB2180" s="218"/>
      <c r="GFC2180" s="218"/>
      <c r="GFD2180" s="218"/>
      <c r="GFE2180" s="218"/>
      <c r="GFF2180" s="218"/>
      <c r="GFG2180" s="218"/>
      <c r="GFH2180" s="218"/>
      <c r="GFI2180" s="218"/>
      <c r="GFJ2180" s="218"/>
      <c r="GFK2180" s="218"/>
      <c r="GFL2180" s="218"/>
      <c r="GFM2180" s="218"/>
      <c r="GFN2180" s="218"/>
      <c r="GFO2180" s="218"/>
      <c r="GFP2180" s="218"/>
      <c r="GFQ2180" s="218"/>
      <c r="GFR2180" s="218"/>
      <c r="GFS2180" s="218"/>
      <c r="GFT2180" s="218"/>
      <c r="GFU2180" s="218"/>
      <c r="GFV2180" s="218"/>
      <c r="GFW2180" s="218"/>
      <c r="GFX2180" s="218"/>
      <c r="GFY2180" s="218"/>
      <c r="GFZ2180" s="218"/>
      <c r="GGA2180" s="218"/>
      <c r="GGB2180" s="218"/>
      <c r="GGC2180" s="218"/>
      <c r="GGD2180" s="218"/>
      <c r="GGE2180" s="218"/>
      <c r="GGF2180" s="218"/>
      <c r="GGG2180" s="218"/>
      <c r="GGH2180" s="218"/>
      <c r="GGI2180" s="218"/>
      <c r="GGJ2180" s="218"/>
      <c r="GGK2180" s="218"/>
      <c r="GGL2180" s="218"/>
      <c r="GGM2180" s="218"/>
      <c r="GGN2180" s="218"/>
      <c r="GGO2180" s="218"/>
      <c r="GGP2180" s="218"/>
      <c r="GGQ2180" s="218"/>
      <c r="GGR2180" s="218"/>
      <c r="GGS2180" s="218"/>
      <c r="GGT2180" s="218"/>
      <c r="GGU2180" s="218"/>
      <c r="GGV2180" s="218"/>
      <c r="GGW2180" s="218"/>
      <c r="GGX2180" s="218"/>
      <c r="GGY2180" s="218"/>
      <c r="GGZ2180" s="218"/>
      <c r="GHA2180" s="218"/>
      <c r="GHB2180" s="218"/>
      <c r="GHC2180" s="218"/>
      <c r="GHD2180" s="218"/>
      <c r="GHE2180" s="218"/>
      <c r="GHF2180" s="218"/>
      <c r="GHG2180" s="218"/>
      <c r="GHH2180" s="218"/>
      <c r="GHI2180" s="218"/>
      <c r="GHJ2180" s="218"/>
      <c r="GHK2180" s="218"/>
      <c r="GHL2180" s="218"/>
      <c r="GHM2180" s="218"/>
      <c r="GHN2180" s="218"/>
      <c r="GHO2180" s="218"/>
      <c r="GHP2180" s="218"/>
      <c r="GHQ2180" s="218"/>
      <c r="GHR2180" s="218"/>
      <c r="GHS2180" s="218"/>
      <c r="GHT2180" s="218"/>
      <c r="GHU2180" s="218"/>
      <c r="GHV2180" s="218"/>
      <c r="GHW2180" s="218"/>
      <c r="GHX2180" s="218"/>
      <c r="GHY2180" s="218"/>
      <c r="GHZ2180" s="218"/>
      <c r="GIA2180" s="218"/>
      <c r="GIB2180" s="218"/>
      <c r="GIC2180" s="218"/>
      <c r="GID2180" s="218"/>
      <c r="GIE2180" s="218"/>
      <c r="GIF2180" s="218"/>
      <c r="GIG2180" s="218"/>
      <c r="GIH2180" s="218"/>
      <c r="GII2180" s="218"/>
      <c r="GIJ2180" s="218"/>
      <c r="GIK2180" s="218"/>
      <c r="GIL2180" s="218"/>
      <c r="GIM2180" s="218"/>
      <c r="GIN2180" s="218"/>
      <c r="GIO2180" s="218"/>
      <c r="GIP2180" s="218"/>
      <c r="GIQ2180" s="218"/>
      <c r="GIR2180" s="218"/>
      <c r="GIS2180" s="218"/>
      <c r="GIT2180" s="218"/>
      <c r="GIU2180" s="218"/>
      <c r="GIV2180" s="218"/>
      <c r="GIW2180" s="218"/>
      <c r="GIX2180" s="218"/>
      <c r="GIY2180" s="218"/>
      <c r="GIZ2180" s="218"/>
      <c r="GJA2180" s="218"/>
      <c r="GJB2180" s="218"/>
      <c r="GJC2180" s="218"/>
      <c r="GJD2180" s="218"/>
      <c r="GJE2180" s="218"/>
      <c r="GJF2180" s="218"/>
      <c r="GJG2180" s="218"/>
      <c r="GJH2180" s="218"/>
      <c r="GJI2180" s="218"/>
      <c r="GJJ2180" s="218"/>
      <c r="GJK2180" s="218"/>
      <c r="GJL2180" s="218"/>
      <c r="GJM2180" s="218"/>
      <c r="GJN2180" s="218"/>
      <c r="GJO2180" s="218"/>
      <c r="GJP2180" s="218"/>
      <c r="GJQ2180" s="218"/>
      <c r="GJR2180" s="218"/>
      <c r="GJS2180" s="218"/>
      <c r="GJT2180" s="218"/>
      <c r="GJU2180" s="218"/>
      <c r="GJV2180" s="218"/>
      <c r="GJW2180" s="218"/>
      <c r="GJX2180" s="218"/>
      <c r="GJY2180" s="218"/>
      <c r="GJZ2180" s="218"/>
      <c r="GKA2180" s="218"/>
      <c r="GKB2180" s="218"/>
      <c r="GKC2180" s="218"/>
      <c r="GKD2180" s="218"/>
      <c r="GKE2180" s="218"/>
      <c r="GKF2180" s="218"/>
      <c r="GKG2180" s="218"/>
      <c r="GKH2180" s="218"/>
      <c r="GKI2180" s="218"/>
      <c r="GKJ2180" s="218"/>
      <c r="GKK2180" s="218"/>
      <c r="GKL2180" s="218"/>
      <c r="GKM2180" s="218"/>
      <c r="GKN2180" s="218"/>
      <c r="GKO2180" s="218"/>
      <c r="GKP2180" s="218"/>
      <c r="GKQ2180" s="218"/>
      <c r="GKR2180" s="218"/>
      <c r="GKS2180" s="218"/>
      <c r="GKT2180" s="218"/>
      <c r="GKU2180" s="218"/>
      <c r="GKV2180" s="218"/>
      <c r="GKW2180" s="218"/>
      <c r="GKX2180" s="218"/>
      <c r="GKY2180" s="218"/>
      <c r="GKZ2180" s="218"/>
      <c r="GLA2180" s="218"/>
      <c r="GLB2180" s="218"/>
      <c r="GLC2180" s="218"/>
      <c r="GLD2180" s="218"/>
      <c r="GLE2180" s="218"/>
      <c r="GLF2180" s="218"/>
      <c r="GLG2180" s="218"/>
      <c r="GLH2180" s="218"/>
      <c r="GLI2180" s="218"/>
      <c r="GLJ2180" s="218"/>
      <c r="GLK2180" s="218"/>
      <c r="GLL2180" s="218"/>
      <c r="GLM2180" s="218"/>
      <c r="GLN2180" s="218"/>
      <c r="GLO2180" s="218"/>
      <c r="GLP2180" s="218"/>
      <c r="GLQ2180" s="218"/>
      <c r="GLR2180" s="218"/>
      <c r="GLS2180" s="218"/>
      <c r="GLT2180" s="218"/>
      <c r="GLU2180" s="218"/>
      <c r="GLV2180" s="218"/>
      <c r="GLW2180" s="218"/>
      <c r="GLX2180" s="218"/>
      <c r="GLY2180" s="218"/>
      <c r="GLZ2180" s="218"/>
      <c r="GMA2180" s="218"/>
      <c r="GMB2180" s="218"/>
      <c r="GMC2180" s="218"/>
      <c r="GMD2180" s="218"/>
      <c r="GME2180" s="218"/>
      <c r="GMF2180" s="218"/>
      <c r="GMG2180" s="218"/>
      <c r="GMH2180" s="218"/>
      <c r="GMI2180" s="218"/>
      <c r="GMJ2180" s="218"/>
      <c r="GMK2180" s="218"/>
      <c r="GML2180" s="218"/>
      <c r="GMM2180" s="218"/>
      <c r="GMN2180" s="218"/>
      <c r="GMO2180" s="218"/>
      <c r="GMP2180" s="218"/>
      <c r="GMQ2180" s="218"/>
      <c r="GMR2180" s="218"/>
      <c r="GMS2180" s="218"/>
      <c r="GMT2180" s="218"/>
      <c r="GMU2180" s="218"/>
      <c r="GMV2180" s="218"/>
      <c r="GMW2180" s="218"/>
      <c r="GMX2180" s="218"/>
      <c r="GMY2180" s="218"/>
      <c r="GMZ2180" s="218"/>
      <c r="GNA2180" s="218"/>
      <c r="GNB2180" s="218"/>
      <c r="GNC2180" s="218"/>
      <c r="GND2180" s="218"/>
      <c r="GNE2180" s="218"/>
      <c r="GNF2180" s="218"/>
      <c r="GNG2180" s="218"/>
      <c r="GNH2180" s="218"/>
      <c r="GNI2180" s="218"/>
      <c r="GNJ2180" s="218"/>
      <c r="GNK2180" s="218"/>
      <c r="GNL2180" s="218"/>
      <c r="GNM2180" s="218"/>
      <c r="GNN2180" s="218"/>
      <c r="GNO2180" s="218"/>
      <c r="GNP2180" s="218"/>
      <c r="GNQ2180" s="218"/>
      <c r="GNR2180" s="218"/>
      <c r="GNS2180" s="218"/>
      <c r="GNT2180" s="218"/>
      <c r="GNU2180" s="218"/>
      <c r="GNV2180" s="218"/>
      <c r="GNW2180" s="218"/>
      <c r="GNX2180" s="218"/>
      <c r="GNY2180" s="218"/>
      <c r="GNZ2180" s="218"/>
      <c r="GOA2180" s="218"/>
      <c r="GOB2180" s="218"/>
      <c r="GOC2180" s="218"/>
      <c r="GOD2180" s="218"/>
      <c r="GOE2180" s="218"/>
      <c r="GOF2180" s="218"/>
      <c r="GOG2180" s="218"/>
      <c r="GOH2180" s="218"/>
      <c r="GOI2180" s="218"/>
      <c r="GOJ2180" s="218"/>
      <c r="GOK2180" s="218"/>
      <c r="GOL2180" s="218"/>
      <c r="GOM2180" s="218"/>
      <c r="GON2180" s="218"/>
      <c r="GOO2180" s="218"/>
      <c r="GOP2180" s="218"/>
      <c r="GOQ2180" s="218"/>
      <c r="GOR2180" s="218"/>
      <c r="GOS2180" s="218"/>
      <c r="GOT2180" s="218"/>
      <c r="GOU2180" s="218"/>
      <c r="GOV2180" s="218"/>
      <c r="GOW2180" s="218"/>
      <c r="GOX2180" s="218"/>
      <c r="GOY2180" s="218"/>
      <c r="GOZ2180" s="218"/>
      <c r="GPA2180" s="218"/>
      <c r="GPB2180" s="218"/>
      <c r="GPC2180" s="218"/>
      <c r="GPD2180" s="218"/>
      <c r="GPE2180" s="218"/>
      <c r="GPF2180" s="218"/>
      <c r="GPG2180" s="218"/>
      <c r="GPH2180" s="218"/>
      <c r="GPI2180" s="218"/>
      <c r="GPJ2180" s="218"/>
      <c r="GPK2180" s="218"/>
      <c r="GPL2180" s="218"/>
      <c r="GPM2180" s="218"/>
      <c r="GPN2180" s="218"/>
      <c r="GPO2180" s="218"/>
      <c r="GPP2180" s="218"/>
      <c r="GPQ2180" s="218"/>
      <c r="GPR2180" s="218"/>
      <c r="GPS2180" s="218"/>
      <c r="GPT2180" s="218"/>
      <c r="GPU2180" s="218"/>
      <c r="GPV2180" s="218"/>
      <c r="GPW2180" s="218"/>
      <c r="GPX2180" s="218"/>
      <c r="GPY2180" s="218"/>
      <c r="GPZ2180" s="218"/>
      <c r="GQA2180" s="218"/>
      <c r="GQB2180" s="218"/>
      <c r="GQC2180" s="218"/>
      <c r="GQD2180" s="218"/>
      <c r="GQE2180" s="218"/>
      <c r="GQF2180" s="218"/>
      <c r="GQG2180" s="218"/>
      <c r="GQH2180" s="218"/>
      <c r="GQI2180" s="218"/>
      <c r="GQJ2180" s="218"/>
      <c r="GQK2180" s="218"/>
      <c r="GQL2180" s="218"/>
      <c r="GQM2180" s="218"/>
      <c r="GQN2180" s="218"/>
      <c r="GQO2180" s="218"/>
      <c r="GQP2180" s="218"/>
      <c r="GQQ2180" s="218"/>
      <c r="GQR2180" s="218"/>
      <c r="GQS2180" s="218"/>
      <c r="GQT2180" s="218"/>
      <c r="GQU2180" s="218"/>
      <c r="GQV2180" s="218"/>
      <c r="GQW2180" s="218"/>
      <c r="GQX2180" s="218"/>
      <c r="GQY2180" s="218"/>
      <c r="GQZ2180" s="218"/>
      <c r="GRA2180" s="218"/>
      <c r="GRB2180" s="218"/>
      <c r="GRC2180" s="218"/>
      <c r="GRD2180" s="218"/>
      <c r="GRE2180" s="218"/>
      <c r="GRF2180" s="218"/>
      <c r="GRG2180" s="218"/>
      <c r="GRH2180" s="218"/>
      <c r="GRI2180" s="218"/>
      <c r="GRJ2180" s="218"/>
      <c r="GRK2180" s="218"/>
      <c r="GRL2180" s="218"/>
      <c r="GRM2180" s="218"/>
      <c r="GRN2180" s="218"/>
      <c r="GRO2180" s="218"/>
      <c r="GRP2180" s="218"/>
      <c r="GRQ2180" s="218"/>
      <c r="GRR2180" s="218"/>
      <c r="GRS2180" s="218"/>
      <c r="GRT2180" s="218"/>
      <c r="GRU2180" s="218"/>
      <c r="GRV2180" s="218"/>
      <c r="GRW2180" s="218"/>
      <c r="GRX2180" s="218"/>
      <c r="GRY2180" s="218"/>
      <c r="GRZ2180" s="218"/>
      <c r="GSA2180" s="218"/>
      <c r="GSB2180" s="218"/>
      <c r="GSC2180" s="218"/>
      <c r="GSD2180" s="218"/>
      <c r="GSE2180" s="218"/>
      <c r="GSF2180" s="218"/>
      <c r="GSG2180" s="218"/>
      <c r="GSH2180" s="218"/>
      <c r="GSI2180" s="218"/>
      <c r="GSJ2180" s="218"/>
      <c r="GSK2180" s="218"/>
      <c r="GSL2180" s="218"/>
      <c r="GSM2180" s="218"/>
      <c r="GSN2180" s="218"/>
      <c r="GSO2180" s="218"/>
      <c r="GSP2180" s="218"/>
      <c r="GSQ2180" s="218"/>
      <c r="GSR2180" s="218"/>
      <c r="GSS2180" s="218"/>
      <c r="GST2180" s="218"/>
      <c r="GSU2180" s="218"/>
      <c r="GSV2180" s="218"/>
      <c r="GSW2180" s="218"/>
      <c r="GSX2180" s="218"/>
      <c r="GSY2180" s="218"/>
      <c r="GSZ2180" s="218"/>
      <c r="GTA2180" s="218"/>
      <c r="GTB2180" s="218"/>
      <c r="GTC2180" s="218"/>
      <c r="GTD2180" s="218"/>
      <c r="GTE2180" s="218"/>
      <c r="GTF2180" s="218"/>
      <c r="GTG2180" s="218"/>
      <c r="GTH2180" s="218"/>
      <c r="GTI2180" s="218"/>
      <c r="GTJ2180" s="218"/>
      <c r="GTK2180" s="218"/>
      <c r="GTL2180" s="218"/>
      <c r="GTM2180" s="218"/>
      <c r="GTN2180" s="218"/>
      <c r="GTO2180" s="218"/>
      <c r="GTP2180" s="218"/>
      <c r="GTQ2180" s="218"/>
      <c r="GTR2180" s="218"/>
      <c r="GTS2180" s="218"/>
      <c r="GTT2180" s="218"/>
      <c r="GTU2180" s="218"/>
      <c r="GTV2180" s="218"/>
      <c r="GTW2180" s="218"/>
      <c r="GTX2180" s="218"/>
      <c r="GTY2180" s="218"/>
      <c r="GTZ2180" s="218"/>
      <c r="GUA2180" s="218"/>
      <c r="GUB2180" s="218"/>
      <c r="GUC2180" s="218"/>
      <c r="GUD2180" s="218"/>
      <c r="GUE2180" s="218"/>
      <c r="GUF2180" s="218"/>
      <c r="GUG2180" s="218"/>
      <c r="GUH2180" s="218"/>
      <c r="GUI2180" s="218"/>
      <c r="GUJ2180" s="218"/>
      <c r="GUK2180" s="218"/>
      <c r="GUL2180" s="218"/>
      <c r="GUM2180" s="218"/>
      <c r="GUN2180" s="218"/>
      <c r="GUO2180" s="218"/>
      <c r="GUP2180" s="218"/>
      <c r="GUQ2180" s="218"/>
      <c r="GUR2180" s="218"/>
      <c r="GUS2180" s="218"/>
      <c r="GUT2180" s="218"/>
      <c r="GUU2180" s="218"/>
      <c r="GUV2180" s="218"/>
      <c r="GUW2180" s="218"/>
      <c r="GUX2180" s="218"/>
      <c r="GUY2180" s="218"/>
      <c r="GUZ2180" s="218"/>
      <c r="GVA2180" s="218"/>
      <c r="GVB2180" s="218"/>
      <c r="GVC2180" s="218"/>
      <c r="GVD2180" s="218"/>
      <c r="GVE2180" s="218"/>
      <c r="GVF2180" s="218"/>
      <c r="GVG2180" s="218"/>
      <c r="GVH2180" s="218"/>
      <c r="GVI2180" s="218"/>
      <c r="GVJ2180" s="218"/>
      <c r="GVK2180" s="218"/>
      <c r="GVL2180" s="218"/>
      <c r="GVM2180" s="218"/>
      <c r="GVN2180" s="218"/>
      <c r="GVO2180" s="218"/>
      <c r="GVP2180" s="218"/>
      <c r="GVQ2180" s="218"/>
      <c r="GVR2180" s="218"/>
      <c r="GVS2180" s="218"/>
      <c r="GVT2180" s="218"/>
      <c r="GVU2180" s="218"/>
      <c r="GVV2180" s="218"/>
      <c r="GVW2180" s="218"/>
      <c r="GVX2180" s="218"/>
      <c r="GVY2180" s="218"/>
      <c r="GVZ2180" s="218"/>
      <c r="GWA2180" s="218"/>
      <c r="GWB2180" s="218"/>
      <c r="GWC2180" s="218"/>
      <c r="GWD2180" s="218"/>
      <c r="GWE2180" s="218"/>
      <c r="GWF2180" s="218"/>
      <c r="GWG2180" s="218"/>
      <c r="GWH2180" s="218"/>
      <c r="GWI2180" s="218"/>
      <c r="GWJ2180" s="218"/>
      <c r="GWK2180" s="218"/>
      <c r="GWL2180" s="218"/>
      <c r="GWM2180" s="218"/>
      <c r="GWN2180" s="218"/>
      <c r="GWO2180" s="218"/>
      <c r="GWP2180" s="218"/>
      <c r="GWQ2180" s="218"/>
      <c r="GWR2180" s="218"/>
      <c r="GWS2180" s="218"/>
      <c r="GWT2180" s="218"/>
      <c r="GWU2180" s="218"/>
      <c r="GWV2180" s="218"/>
      <c r="GWW2180" s="218"/>
      <c r="GWX2180" s="218"/>
      <c r="GWY2180" s="218"/>
      <c r="GWZ2180" s="218"/>
      <c r="GXA2180" s="218"/>
      <c r="GXB2180" s="218"/>
      <c r="GXC2180" s="218"/>
      <c r="GXD2180" s="218"/>
      <c r="GXE2180" s="218"/>
      <c r="GXF2180" s="218"/>
      <c r="GXG2180" s="218"/>
      <c r="GXH2180" s="218"/>
      <c r="GXI2180" s="218"/>
      <c r="GXJ2180" s="218"/>
      <c r="GXK2180" s="218"/>
      <c r="GXL2180" s="218"/>
      <c r="GXM2180" s="218"/>
      <c r="GXN2180" s="218"/>
      <c r="GXO2180" s="218"/>
      <c r="GXP2180" s="218"/>
      <c r="GXQ2180" s="218"/>
      <c r="GXR2180" s="218"/>
      <c r="GXS2180" s="218"/>
      <c r="GXT2180" s="218"/>
      <c r="GXU2180" s="218"/>
      <c r="GXV2180" s="218"/>
      <c r="GXW2180" s="218"/>
      <c r="GXX2180" s="218"/>
      <c r="GXY2180" s="218"/>
      <c r="GXZ2180" s="218"/>
      <c r="GYA2180" s="218"/>
      <c r="GYB2180" s="218"/>
      <c r="GYC2180" s="218"/>
      <c r="GYD2180" s="218"/>
      <c r="GYE2180" s="218"/>
      <c r="GYF2180" s="218"/>
      <c r="GYG2180" s="218"/>
      <c r="GYH2180" s="218"/>
      <c r="GYI2180" s="218"/>
      <c r="GYJ2180" s="218"/>
      <c r="GYK2180" s="218"/>
      <c r="GYL2180" s="218"/>
      <c r="GYM2180" s="218"/>
      <c r="GYN2180" s="218"/>
      <c r="GYO2180" s="218"/>
      <c r="GYP2180" s="218"/>
      <c r="GYQ2180" s="218"/>
      <c r="GYR2180" s="218"/>
      <c r="GYS2180" s="218"/>
      <c r="GYT2180" s="218"/>
      <c r="GYU2180" s="218"/>
      <c r="GYV2180" s="218"/>
      <c r="GYW2180" s="218"/>
      <c r="GYX2180" s="218"/>
      <c r="GYY2180" s="218"/>
      <c r="GYZ2180" s="218"/>
      <c r="GZA2180" s="218"/>
      <c r="GZB2180" s="218"/>
      <c r="GZC2180" s="218"/>
      <c r="GZD2180" s="218"/>
      <c r="GZE2180" s="218"/>
      <c r="GZF2180" s="218"/>
      <c r="GZG2180" s="218"/>
      <c r="GZH2180" s="218"/>
      <c r="GZI2180" s="218"/>
      <c r="GZJ2180" s="218"/>
      <c r="GZK2180" s="218"/>
      <c r="GZL2180" s="218"/>
      <c r="GZM2180" s="218"/>
      <c r="GZN2180" s="218"/>
      <c r="GZO2180" s="218"/>
      <c r="GZP2180" s="218"/>
      <c r="GZQ2180" s="218"/>
      <c r="GZR2180" s="218"/>
      <c r="GZS2180" s="218"/>
      <c r="GZT2180" s="218"/>
      <c r="GZU2180" s="218"/>
      <c r="GZV2180" s="218"/>
      <c r="GZW2180" s="218"/>
      <c r="GZX2180" s="218"/>
      <c r="GZY2180" s="218"/>
      <c r="GZZ2180" s="218"/>
      <c r="HAA2180" s="218"/>
      <c r="HAB2180" s="218"/>
      <c r="HAC2180" s="218"/>
      <c r="HAD2180" s="218"/>
      <c r="HAE2180" s="218"/>
      <c r="HAF2180" s="218"/>
      <c r="HAG2180" s="218"/>
      <c r="HAH2180" s="218"/>
      <c r="HAI2180" s="218"/>
      <c r="HAJ2180" s="218"/>
      <c r="HAK2180" s="218"/>
      <c r="HAL2180" s="218"/>
      <c r="HAM2180" s="218"/>
      <c r="HAN2180" s="218"/>
      <c r="HAO2180" s="218"/>
      <c r="HAP2180" s="218"/>
      <c r="HAQ2180" s="218"/>
      <c r="HAR2180" s="218"/>
      <c r="HAS2180" s="218"/>
      <c r="HAT2180" s="218"/>
      <c r="HAU2180" s="218"/>
      <c r="HAV2180" s="218"/>
      <c r="HAW2180" s="218"/>
      <c r="HAX2180" s="218"/>
      <c r="HAY2180" s="218"/>
      <c r="HAZ2180" s="218"/>
      <c r="HBA2180" s="218"/>
      <c r="HBB2180" s="218"/>
      <c r="HBC2180" s="218"/>
      <c r="HBD2180" s="218"/>
      <c r="HBE2180" s="218"/>
      <c r="HBF2180" s="218"/>
      <c r="HBG2180" s="218"/>
      <c r="HBH2180" s="218"/>
      <c r="HBI2180" s="218"/>
      <c r="HBJ2180" s="218"/>
      <c r="HBK2180" s="218"/>
      <c r="HBL2180" s="218"/>
      <c r="HBM2180" s="218"/>
      <c r="HBN2180" s="218"/>
      <c r="HBO2180" s="218"/>
      <c r="HBP2180" s="218"/>
      <c r="HBQ2180" s="218"/>
      <c r="HBR2180" s="218"/>
      <c r="HBS2180" s="218"/>
      <c r="HBT2180" s="218"/>
      <c r="HBU2180" s="218"/>
      <c r="HBV2180" s="218"/>
      <c r="HBW2180" s="218"/>
      <c r="HBX2180" s="218"/>
      <c r="HBY2180" s="218"/>
      <c r="HBZ2180" s="218"/>
      <c r="HCA2180" s="218"/>
      <c r="HCB2180" s="218"/>
      <c r="HCC2180" s="218"/>
      <c r="HCD2180" s="218"/>
      <c r="HCE2180" s="218"/>
      <c r="HCF2180" s="218"/>
      <c r="HCG2180" s="218"/>
      <c r="HCH2180" s="218"/>
      <c r="HCI2180" s="218"/>
      <c r="HCJ2180" s="218"/>
      <c r="HCK2180" s="218"/>
      <c r="HCL2180" s="218"/>
      <c r="HCM2180" s="218"/>
      <c r="HCN2180" s="218"/>
      <c r="HCO2180" s="218"/>
      <c r="HCP2180" s="218"/>
      <c r="HCQ2180" s="218"/>
      <c r="HCR2180" s="218"/>
      <c r="HCS2180" s="218"/>
      <c r="HCT2180" s="218"/>
      <c r="HCU2180" s="218"/>
      <c r="HCV2180" s="218"/>
      <c r="HCW2180" s="218"/>
      <c r="HCX2180" s="218"/>
      <c r="HCY2180" s="218"/>
      <c r="HCZ2180" s="218"/>
      <c r="HDA2180" s="218"/>
      <c r="HDB2180" s="218"/>
      <c r="HDC2180" s="218"/>
      <c r="HDD2180" s="218"/>
      <c r="HDE2180" s="218"/>
      <c r="HDF2180" s="218"/>
      <c r="HDG2180" s="218"/>
      <c r="HDH2180" s="218"/>
      <c r="HDI2180" s="218"/>
      <c r="HDJ2180" s="218"/>
      <c r="HDK2180" s="218"/>
      <c r="HDL2180" s="218"/>
      <c r="HDM2180" s="218"/>
      <c r="HDN2180" s="218"/>
      <c r="HDO2180" s="218"/>
      <c r="HDP2180" s="218"/>
      <c r="HDQ2180" s="218"/>
      <c r="HDR2180" s="218"/>
      <c r="HDS2180" s="218"/>
      <c r="HDT2180" s="218"/>
      <c r="HDU2180" s="218"/>
      <c r="HDV2180" s="218"/>
      <c r="HDW2180" s="218"/>
      <c r="HDX2180" s="218"/>
      <c r="HDY2180" s="218"/>
      <c r="HDZ2180" s="218"/>
      <c r="HEA2180" s="218"/>
      <c r="HEB2180" s="218"/>
      <c r="HEC2180" s="218"/>
      <c r="HED2180" s="218"/>
      <c r="HEE2180" s="218"/>
      <c r="HEF2180" s="218"/>
      <c r="HEG2180" s="218"/>
      <c r="HEH2180" s="218"/>
      <c r="HEI2180" s="218"/>
      <c r="HEJ2180" s="218"/>
      <c r="HEK2180" s="218"/>
      <c r="HEL2180" s="218"/>
      <c r="HEM2180" s="218"/>
      <c r="HEN2180" s="218"/>
      <c r="HEO2180" s="218"/>
      <c r="HEP2180" s="218"/>
      <c r="HEQ2180" s="218"/>
      <c r="HER2180" s="218"/>
      <c r="HES2180" s="218"/>
      <c r="HET2180" s="218"/>
      <c r="HEU2180" s="218"/>
      <c r="HEV2180" s="218"/>
      <c r="HEW2180" s="218"/>
      <c r="HEX2180" s="218"/>
      <c r="HEY2180" s="218"/>
      <c r="HEZ2180" s="218"/>
      <c r="HFA2180" s="218"/>
      <c r="HFB2180" s="218"/>
      <c r="HFC2180" s="218"/>
      <c r="HFD2180" s="218"/>
      <c r="HFE2180" s="218"/>
      <c r="HFF2180" s="218"/>
      <c r="HFG2180" s="218"/>
      <c r="HFH2180" s="218"/>
      <c r="HFI2180" s="218"/>
      <c r="HFJ2180" s="218"/>
      <c r="HFK2180" s="218"/>
      <c r="HFL2180" s="218"/>
      <c r="HFM2180" s="218"/>
      <c r="HFN2180" s="218"/>
      <c r="HFO2180" s="218"/>
      <c r="HFP2180" s="218"/>
      <c r="HFQ2180" s="218"/>
      <c r="HFR2180" s="218"/>
      <c r="HFS2180" s="218"/>
      <c r="HFT2180" s="218"/>
      <c r="HFU2180" s="218"/>
      <c r="HFV2180" s="218"/>
      <c r="HFW2180" s="218"/>
      <c r="HFX2180" s="218"/>
      <c r="HFY2180" s="218"/>
      <c r="HFZ2180" s="218"/>
      <c r="HGA2180" s="218"/>
      <c r="HGB2180" s="218"/>
      <c r="HGC2180" s="218"/>
      <c r="HGD2180" s="218"/>
      <c r="HGE2180" s="218"/>
      <c r="HGF2180" s="218"/>
      <c r="HGG2180" s="218"/>
      <c r="HGH2180" s="218"/>
      <c r="HGI2180" s="218"/>
      <c r="HGJ2180" s="218"/>
      <c r="HGK2180" s="218"/>
      <c r="HGL2180" s="218"/>
      <c r="HGM2180" s="218"/>
      <c r="HGN2180" s="218"/>
      <c r="HGO2180" s="218"/>
      <c r="HGP2180" s="218"/>
      <c r="HGQ2180" s="218"/>
      <c r="HGR2180" s="218"/>
      <c r="HGS2180" s="218"/>
      <c r="HGT2180" s="218"/>
      <c r="HGU2180" s="218"/>
      <c r="HGV2180" s="218"/>
      <c r="HGW2180" s="218"/>
      <c r="HGX2180" s="218"/>
      <c r="HGY2180" s="218"/>
      <c r="HGZ2180" s="218"/>
      <c r="HHA2180" s="218"/>
      <c r="HHB2180" s="218"/>
      <c r="HHC2180" s="218"/>
      <c r="HHD2180" s="218"/>
      <c r="HHE2180" s="218"/>
      <c r="HHF2180" s="218"/>
      <c r="HHG2180" s="218"/>
      <c r="HHH2180" s="218"/>
      <c r="HHI2180" s="218"/>
      <c r="HHJ2180" s="218"/>
      <c r="HHK2180" s="218"/>
      <c r="HHL2180" s="218"/>
      <c r="HHM2180" s="218"/>
      <c r="HHN2180" s="218"/>
      <c r="HHO2180" s="218"/>
      <c r="HHP2180" s="218"/>
      <c r="HHQ2180" s="218"/>
      <c r="HHR2180" s="218"/>
      <c r="HHS2180" s="218"/>
      <c r="HHT2180" s="218"/>
      <c r="HHU2180" s="218"/>
      <c r="HHV2180" s="218"/>
      <c r="HHW2180" s="218"/>
      <c r="HHX2180" s="218"/>
      <c r="HHY2180" s="218"/>
      <c r="HHZ2180" s="218"/>
      <c r="HIA2180" s="218"/>
      <c r="HIB2180" s="218"/>
      <c r="HIC2180" s="218"/>
      <c r="HID2180" s="218"/>
      <c r="HIE2180" s="218"/>
      <c r="HIF2180" s="218"/>
      <c r="HIG2180" s="218"/>
      <c r="HIH2180" s="218"/>
      <c r="HII2180" s="218"/>
      <c r="HIJ2180" s="218"/>
      <c r="HIK2180" s="218"/>
      <c r="HIL2180" s="218"/>
      <c r="HIM2180" s="218"/>
      <c r="HIN2180" s="218"/>
      <c r="HIO2180" s="218"/>
      <c r="HIP2180" s="218"/>
      <c r="HIQ2180" s="218"/>
      <c r="HIR2180" s="218"/>
      <c r="HIS2180" s="218"/>
      <c r="HIT2180" s="218"/>
      <c r="HIU2180" s="218"/>
      <c r="HIV2180" s="218"/>
      <c r="HIW2180" s="218"/>
      <c r="HIX2180" s="218"/>
      <c r="HIY2180" s="218"/>
      <c r="HIZ2180" s="218"/>
      <c r="HJA2180" s="218"/>
      <c r="HJB2180" s="218"/>
      <c r="HJC2180" s="218"/>
      <c r="HJD2180" s="218"/>
      <c r="HJE2180" s="218"/>
      <c r="HJF2180" s="218"/>
      <c r="HJG2180" s="218"/>
      <c r="HJH2180" s="218"/>
      <c r="HJI2180" s="218"/>
      <c r="HJJ2180" s="218"/>
      <c r="HJK2180" s="218"/>
      <c r="HJL2180" s="218"/>
      <c r="HJM2180" s="218"/>
      <c r="HJN2180" s="218"/>
      <c r="HJO2180" s="218"/>
      <c r="HJP2180" s="218"/>
      <c r="HJQ2180" s="218"/>
      <c r="HJR2180" s="218"/>
      <c r="HJS2180" s="218"/>
      <c r="HJT2180" s="218"/>
      <c r="HJU2180" s="218"/>
      <c r="HJV2180" s="218"/>
      <c r="HJW2180" s="218"/>
      <c r="HJX2180" s="218"/>
      <c r="HJY2180" s="218"/>
      <c r="HJZ2180" s="218"/>
      <c r="HKA2180" s="218"/>
      <c r="HKB2180" s="218"/>
      <c r="HKC2180" s="218"/>
      <c r="HKD2180" s="218"/>
      <c r="HKE2180" s="218"/>
      <c r="HKF2180" s="218"/>
      <c r="HKG2180" s="218"/>
      <c r="HKH2180" s="218"/>
      <c r="HKI2180" s="218"/>
      <c r="HKJ2180" s="218"/>
      <c r="HKK2180" s="218"/>
      <c r="HKL2180" s="218"/>
      <c r="HKM2180" s="218"/>
      <c r="HKN2180" s="218"/>
      <c r="HKO2180" s="218"/>
      <c r="HKP2180" s="218"/>
      <c r="HKQ2180" s="218"/>
      <c r="HKR2180" s="218"/>
      <c r="HKS2180" s="218"/>
      <c r="HKT2180" s="218"/>
      <c r="HKU2180" s="218"/>
      <c r="HKV2180" s="218"/>
      <c r="HKW2180" s="218"/>
      <c r="HKX2180" s="218"/>
      <c r="HKY2180" s="218"/>
      <c r="HKZ2180" s="218"/>
      <c r="HLA2180" s="218"/>
      <c r="HLB2180" s="218"/>
      <c r="HLC2180" s="218"/>
      <c r="HLD2180" s="218"/>
      <c r="HLE2180" s="218"/>
      <c r="HLF2180" s="218"/>
      <c r="HLG2180" s="218"/>
      <c r="HLH2180" s="218"/>
      <c r="HLI2180" s="218"/>
      <c r="HLJ2180" s="218"/>
      <c r="HLK2180" s="218"/>
      <c r="HLL2180" s="218"/>
      <c r="HLM2180" s="218"/>
      <c r="HLN2180" s="218"/>
      <c r="HLO2180" s="218"/>
      <c r="HLP2180" s="218"/>
      <c r="HLQ2180" s="218"/>
      <c r="HLR2180" s="218"/>
      <c r="HLS2180" s="218"/>
      <c r="HLT2180" s="218"/>
      <c r="HLU2180" s="218"/>
      <c r="HLV2180" s="218"/>
      <c r="HLW2180" s="218"/>
      <c r="HLX2180" s="218"/>
      <c r="HLY2180" s="218"/>
      <c r="HLZ2180" s="218"/>
      <c r="HMA2180" s="218"/>
      <c r="HMB2180" s="218"/>
      <c r="HMC2180" s="218"/>
      <c r="HMD2180" s="218"/>
      <c r="HME2180" s="218"/>
      <c r="HMF2180" s="218"/>
      <c r="HMG2180" s="218"/>
      <c r="HMH2180" s="218"/>
      <c r="HMI2180" s="218"/>
      <c r="HMJ2180" s="218"/>
      <c r="HMK2180" s="218"/>
      <c r="HML2180" s="218"/>
      <c r="HMM2180" s="218"/>
      <c r="HMN2180" s="218"/>
      <c r="HMO2180" s="218"/>
      <c r="HMP2180" s="218"/>
      <c r="HMQ2180" s="218"/>
      <c r="HMR2180" s="218"/>
      <c r="HMS2180" s="218"/>
      <c r="HMT2180" s="218"/>
      <c r="HMU2180" s="218"/>
      <c r="HMV2180" s="218"/>
      <c r="HMW2180" s="218"/>
      <c r="HMX2180" s="218"/>
      <c r="HMY2180" s="218"/>
      <c r="HMZ2180" s="218"/>
      <c r="HNA2180" s="218"/>
      <c r="HNB2180" s="218"/>
      <c r="HNC2180" s="218"/>
      <c r="HND2180" s="218"/>
      <c r="HNE2180" s="218"/>
      <c r="HNF2180" s="218"/>
      <c r="HNG2180" s="218"/>
      <c r="HNH2180" s="218"/>
      <c r="HNI2180" s="218"/>
      <c r="HNJ2180" s="218"/>
      <c r="HNK2180" s="218"/>
      <c r="HNL2180" s="218"/>
      <c r="HNM2180" s="218"/>
      <c r="HNN2180" s="218"/>
      <c r="HNO2180" s="218"/>
      <c r="HNP2180" s="218"/>
      <c r="HNQ2180" s="218"/>
      <c r="HNR2180" s="218"/>
      <c r="HNS2180" s="218"/>
      <c r="HNT2180" s="218"/>
      <c r="HNU2180" s="218"/>
      <c r="HNV2180" s="218"/>
      <c r="HNW2180" s="218"/>
      <c r="HNX2180" s="218"/>
      <c r="HNY2180" s="218"/>
      <c r="HNZ2180" s="218"/>
      <c r="HOA2180" s="218"/>
      <c r="HOB2180" s="218"/>
      <c r="HOC2180" s="218"/>
      <c r="HOD2180" s="218"/>
      <c r="HOE2180" s="218"/>
      <c r="HOF2180" s="218"/>
      <c r="HOG2180" s="218"/>
      <c r="HOH2180" s="218"/>
      <c r="HOI2180" s="218"/>
      <c r="HOJ2180" s="218"/>
      <c r="HOK2180" s="218"/>
      <c r="HOL2180" s="218"/>
      <c r="HOM2180" s="218"/>
      <c r="HON2180" s="218"/>
      <c r="HOO2180" s="218"/>
      <c r="HOP2180" s="218"/>
      <c r="HOQ2180" s="218"/>
      <c r="HOR2180" s="218"/>
      <c r="HOS2180" s="218"/>
      <c r="HOT2180" s="218"/>
      <c r="HOU2180" s="218"/>
      <c r="HOV2180" s="218"/>
      <c r="HOW2180" s="218"/>
      <c r="HOX2180" s="218"/>
      <c r="HOY2180" s="218"/>
      <c r="HOZ2180" s="218"/>
      <c r="HPA2180" s="218"/>
      <c r="HPB2180" s="218"/>
      <c r="HPC2180" s="218"/>
      <c r="HPD2180" s="218"/>
      <c r="HPE2180" s="218"/>
      <c r="HPF2180" s="218"/>
      <c r="HPG2180" s="218"/>
      <c r="HPH2180" s="218"/>
      <c r="HPI2180" s="218"/>
      <c r="HPJ2180" s="218"/>
      <c r="HPK2180" s="218"/>
      <c r="HPL2180" s="218"/>
      <c r="HPM2180" s="218"/>
      <c r="HPN2180" s="218"/>
      <c r="HPO2180" s="218"/>
      <c r="HPP2180" s="218"/>
      <c r="HPQ2180" s="218"/>
      <c r="HPR2180" s="218"/>
      <c r="HPS2180" s="218"/>
      <c r="HPT2180" s="218"/>
      <c r="HPU2180" s="218"/>
      <c r="HPV2180" s="218"/>
      <c r="HPW2180" s="218"/>
      <c r="HPX2180" s="218"/>
      <c r="HPY2180" s="218"/>
      <c r="HPZ2180" s="218"/>
      <c r="HQA2180" s="218"/>
      <c r="HQB2180" s="218"/>
      <c r="HQC2180" s="218"/>
      <c r="HQD2180" s="218"/>
      <c r="HQE2180" s="218"/>
      <c r="HQF2180" s="218"/>
      <c r="HQG2180" s="218"/>
      <c r="HQH2180" s="218"/>
      <c r="HQI2180" s="218"/>
      <c r="HQJ2180" s="218"/>
      <c r="HQK2180" s="218"/>
      <c r="HQL2180" s="218"/>
      <c r="HQM2180" s="218"/>
      <c r="HQN2180" s="218"/>
      <c r="HQO2180" s="218"/>
      <c r="HQP2180" s="218"/>
      <c r="HQQ2180" s="218"/>
      <c r="HQR2180" s="218"/>
      <c r="HQS2180" s="218"/>
      <c r="HQT2180" s="218"/>
      <c r="HQU2180" s="218"/>
      <c r="HQV2180" s="218"/>
      <c r="HQW2180" s="218"/>
      <c r="HQX2180" s="218"/>
      <c r="HQY2180" s="218"/>
      <c r="HQZ2180" s="218"/>
      <c r="HRA2180" s="218"/>
      <c r="HRB2180" s="218"/>
      <c r="HRC2180" s="218"/>
      <c r="HRD2180" s="218"/>
      <c r="HRE2180" s="218"/>
      <c r="HRF2180" s="218"/>
      <c r="HRG2180" s="218"/>
      <c r="HRH2180" s="218"/>
      <c r="HRI2180" s="218"/>
      <c r="HRJ2180" s="218"/>
      <c r="HRK2180" s="218"/>
      <c r="HRL2180" s="218"/>
      <c r="HRM2180" s="218"/>
      <c r="HRN2180" s="218"/>
      <c r="HRO2180" s="218"/>
      <c r="HRP2180" s="218"/>
      <c r="HRQ2180" s="218"/>
      <c r="HRR2180" s="218"/>
      <c r="HRS2180" s="218"/>
      <c r="HRT2180" s="218"/>
      <c r="HRU2180" s="218"/>
      <c r="HRV2180" s="218"/>
      <c r="HRW2180" s="218"/>
      <c r="HRX2180" s="218"/>
      <c r="HRY2180" s="218"/>
      <c r="HRZ2180" s="218"/>
      <c r="HSA2180" s="218"/>
      <c r="HSB2180" s="218"/>
      <c r="HSC2180" s="218"/>
      <c r="HSD2180" s="218"/>
      <c r="HSE2180" s="218"/>
      <c r="HSF2180" s="218"/>
      <c r="HSG2180" s="218"/>
      <c r="HSH2180" s="218"/>
      <c r="HSI2180" s="218"/>
      <c r="HSJ2180" s="218"/>
      <c r="HSK2180" s="218"/>
      <c r="HSL2180" s="218"/>
      <c r="HSM2180" s="218"/>
      <c r="HSN2180" s="218"/>
      <c r="HSO2180" s="218"/>
      <c r="HSP2180" s="218"/>
      <c r="HSQ2180" s="218"/>
      <c r="HSR2180" s="218"/>
      <c r="HSS2180" s="218"/>
      <c r="HST2180" s="218"/>
      <c r="HSU2180" s="218"/>
      <c r="HSV2180" s="218"/>
      <c r="HSW2180" s="218"/>
      <c r="HSX2180" s="218"/>
      <c r="HSY2180" s="218"/>
      <c r="HSZ2180" s="218"/>
      <c r="HTA2180" s="218"/>
      <c r="HTB2180" s="218"/>
      <c r="HTC2180" s="218"/>
      <c r="HTD2180" s="218"/>
      <c r="HTE2180" s="218"/>
      <c r="HTF2180" s="218"/>
      <c r="HTG2180" s="218"/>
      <c r="HTH2180" s="218"/>
      <c r="HTI2180" s="218"/>
      <c r="HTJ2180" s="218"/>
      <c r="HTK2180" s="218"/>
      <c r="HTL2180" s="218"/>
      <c r="HTM2180" s="218"/>
      <c r="HTN2180" s="218"/>
      <c r="HTO2180" s="218"/>
      <c r="HTP2180" s="218"/>
      <c r="HTQ2180" s="218"/>
      <c r="HTR2180" s="218"/>
      <c r="HTS2180" s="218"/>
      <c r="HTT2180" s="218"/>
      <c r="HTU2180" s="218"/>
      <c r="HTV2180" s="218"/>
      <c r="HTW2180" s="218"/>
      <c r="HTX2180" s="218"/>
      <c r="HTY2180" s="218"/>
      <c r="HTZ2180" s="218"/>
      <c r="HUA2180" s="218"/>
      <c r="HUB2180" s="218"/>
      <c r="HUC2180" s="218"/>
      <c r="HUD2180" s="218"/>
      <c r="HUE2180" s="218"/>
      <c r="HUF2180" s="218"/>
      <c r="HUG2180" s="218"/>
      <c r="HUH2180" s="218"/>
      <c r="HUI2180" s="218"/>
      <c r="HUJ2180" s="218"/>
      <c r="HUK2180" s="218"/>
      <c r="HUL2180" s="218"/>
      <c r="HUM2180" s="218"/>
      <c r="HUN2180" s="218"/>
      <c r="HUO2180" s="218"/>
      <c r="HUP2180" s="218"/>
      <c r="HUQ2180" s="218"/>
      <c r="HUR2180" s="218"/>
      <c r="HUS2180" s="218"/>
      <c r="HUT2180" s="218"/>
      <c r="HUU2180" s="218"/>
      <c r="HUV2180" s="218"/>
      <c r="HUW2180" s="218"/>
      <c r="HUX2180" s="218"/>
      <c r="HUY2180" s="218"/>
      <c r="HUZ2180" s="218"/>
      <c r="HVA2180" s="218"/>
      <c r="HVB2180" s="218"/>
      <c r="HVC2180" s="218"/>
      <c r="HVD2180" s="218"/>
      <c r="HVE2180" s="218"/>
      <c r="HVF2180" s="218"/>
      <c r="HVG2180" s="218"/>
      <c r="HVH2180" s="218"/>
      <c r="HVI2180" s="218"/>
      <c r="HVJ2180" s="218"/>
      <c r="HVK2180" s="218"/>
      <c r="HVL2180" s="218"/>
      <c r="HVM2180" s="218"/>
      <c r="HVN2180" s="218"/>
      <c r="HVO2180" s="218"/>
      <c r="HVP2180" s="218"/>
      <c r="HVQ2180" s="218"/>
      <c r="HVR2180" s="218"/>
      <c r="HVS2180" s="218"/>
      <c r="HVT2180" s="218"/>
      <c r="HVU2180" s="218"/>
      <c r="HVV2180" s="218"/>
      <c r="HVW2180" s="218"/>
      <c r="HVX2180" s="218"/>
      <c r="HVY2180" s="218"/>
      <c r="HVZ2180" s="218"/>
      <c r="HWA2180" s="218"/>
      <c r="HWB2180" s="218"/>
      <c r="HWC2180" s="218"/>
      <c r="HWD2180" s="218"/>
      <c r="HWE2180" s="218"/>
      <c r="HWF2180" s="218"/>
      <c r="HWG2180" s="218"/>
      <c r="HWH2180" s="218"/>
      <c r="HWI2180" s="218"/>
      <c r="HWJ2180" s="218"/>
      <c r="HWK2180" s="218"/>
      <c r="HWL2180" s="218"/>
      <c r="HWM2180" s="218"/>
      <c r="HWN2180" s="218"/>
      <c r="HWO2180" s="218"/>
      <c r="HWP2180" s="218"/>
      <c r="HWQ2180" s="218"/>
      <c r="HWR2180" s="218"/>
      <c r="HWS2180" s="218"/>
      <c r="HWT2180" s="218"/>
      <c r="HWU2180" s="218"/>
      <c r="HWV2180" s="218"/>
      <c r="HWW2180" s="218"/>
      <c r="HWX2180" s="218"/>
      <c r="HWY2180" s="218"/>
      <c r="HWZ2180" s="218"/>
      <c r="HXA2180" s="218"/>
      <c r="HXB2180" s="218"/>
      <c r="HXC2180" s="218"/>
      <c r="HXD2180" s="218"/>
      <c r="HXE2180" s="218"/>
      <c r="HXF2180" s="218"/>
      <c r="HXG2180" s="218"/>
      <c r="HXH2180" s="218"/>
      <c r="HXI2180" s="218"/>
      <c r="HXJ2180" s="218"/>
      <c r="HXK2180" s="218"/>
      <c r="HXL2180" s="218"/>
      <c r="HXM2180" s="218"/>
      <c r="HXN2180" s="218"/>
      <c r="HXO2180" s="218"/>
      <c r="HXP2180" s="218"/>
      <c r="HXQ2180" s="218"/>
      <c r="HXR2180" s="218"/>
      <c r="HXS2180" s="218"/>
      <c r="HXT2180" s="218"/>
      <c r="HXU2180" s="218"/>
      <c r="HXV2180" s="218"/>
      <c r="HXW2180" s="218"/>
      <c r="HXX2180" s="218"/>
      <c r="HXY2180" s="218"/>
      <c r="HXZ2180" s="218"/>
      <c r="HYA2180" s="218"/>
      <c r="HYB2180" s="218"/>
      <c r="HYC2180" s="218"/>
      <c r="HYD2180" s="218"/>
      <c r="HYE2180" s="218"/>
      <c r="HYF2180" s="218"/>
      <c r="HYG2180" s="218"/>
      <c r="HYH2180" s="218"/>
      <c r="HYI2180" s="218"/>
      <c r="HYJ2180" s="218"/>
      <c r="HYK2180" s="218"/>
      <c r="HYL2180" s="218"/>
      <c r="HYM2180" s="218"/>
      <c r="HYN2180" s="218"/>
      <c r="HYO2180" s="218"/>
      <c r="HYP2180" s="218"/>
      <c r="HYQ2180" s="218"/>
      <c r="HYR2180" s="218"/>
      <c r="HYS2180" s="218"/>
      <c r="HYT2180" s="218"/>
      <c r="HYU2180" s="218"/>
      <c r="HYV2180" s="218"/>
      <c r="HYW2180" s="218"/>
      <c r="HYX2180" s="218"/>
      <c r="HYY2180" s="218"/>
      <c r="HYZ2180" s="218"/>
      <c r="HZA2180" s="218"/>
      <c r="HZB2180" s="218"/>
      <c r="HZC2180" s="218"/>
      <c r="HZD2180" s="218"/>
      <c r="HZE2180" s="218"/>
      <c r="HZF2180" s="218"/>
      <c r="HZG2180" s="218"/>
      <c r="HZH2180" s="218"/>
      <c r="HZI2180" s="218"/>
      <c r="HZJ2180" s="218"/>
      <c r="HZK2180" s="218"/>
      <c r="HZL2180" s="218"/>
      <c r="HZM2180" s="218"/>
      <c r="HZN2180" s="218"/>
      <c r="HZO2180" s="218"/>
      <c r="HZP2180" s="218"/>
      <c r="HZQ2180" s="218"/>
      <c r="HZR2180" s="218"/>
      <c r="HZS2180" s="218"/>
      <c r="HZT2180" s="218"/>
      <c r="HZU2180" s="218"/>
      <c r="HZV2180" s="218"/>
      <c r="HZW2180" s="218"/>
      <c r="HZX2180" s="218"/>
      <c r="HZY2180" s="218"/>
      <c r="HZZ2180" s="218"/>
      <c r="IAA2180" s="218"/>
      <c r="IAB2180" s="218"/>
      <c r="IAC2180" s="218"/>
      <c r="IAD2180" s="218"/>
      <c r="IAE2180" s="218"/>
      <c r="IAF2180" s="218"/>
      <c r="IAG2180" s="218"/>
      <c r="IAH2180" s="218"/>
      <c r="IAI2180" s="218"/>
      <c r="IAJ2180" s="218"/>
      <c r="IAK2180" s="218"/>
      <c r="IAL2180" s="218"/>
      <c r="IAM2180" s="218"/>
      <c r="IAN2180" s="218"/>
      <c r="IAO2180" s="218"/>
      <c r="IAP2180" s="218"/>
      <c r="IAQ2180" s="218"/>
      <c r="IAR2180" s="218"/>
      <c r="IAS2180" s="218"/>
      <c r="IAT2180" s="218"/>
      <c r="IAU2180" s="218"/>
      <c r="IAV2180" s="218"/>
      <c r="IAW2180" s="218"/>
      <c r="IAX2180" s="218"/>
      <c r="IAY2180" s="218"/>
      <c r="IAZ2180" s="218"/>
      <c r="IBA2180" s="218"/>
      <c r="IBB2180" s="218"/>
      <c r="IBC2180" s="218"/>
      <c r="IBD2180" s="218"/>
      <c r="IBE2180" s="218"/>
      <c r="IBF2180" s="218"/>
      <c r="IBG2180" s="218"/>
      <c r="IBH2180" s="218"/>
      <c r="IBI2180" s="218"/>
      <c r="IBJ2180" s="218"/>
      <c r="IBK2180" s="218"/>
      <c r="IBL2180" s="218"/>
      <c r="IBM2180" s="218"/>
      <c r="IBN2180" s="218"/>
      <c r="IBO2180" s="218"/>
      <c r="IBP2180" s="218"/>
      <c r="IBQ2180" s="218"/>
      <c r="IBR2180" s="218"/>
      <c r="IBS2180" s="218"/>
      <c r="IBT2180" s="218"/>
      <c r="IBU2180" s="218"/>
      <c r="IBV2180" s="218"/>
      <c r="IBW2180" s="218"/>
      <c r="IBX2180" s="218"/>
      <c r="IBY2180" s="218"/>
      <c r="IBZ2180" s="218"/>
      <c r="ICA2180" s="218"/>
      <c r="ICB2180" s="218"/>
      <c r="ICC2180" s="218"/>
      <c r="ICD2180" s="218"/>
      <c r="ICE2180" s="218"/>
      <c r="ICF2180" s="218"/>
      <c r="ICG2180" s="218"/>
      <c r="ICH2180" s="218"/>
      <c r="ICI2180" s="218"/>
      <c r="ICJ2180" s="218"/>
      <c r="ICK2180" s="218"/>
      <c r="ICL2180" s="218"/>
      <c r="ICM2180" s="218"/>
      <c r="ICN2180" s="218"/>
      <c r="ICO2180" s="218"/>
      <c r="ICP2180" s="218"/>
      <c r="ICQ2180" s="218"/>
      <c r="ICR2180" s="218"/>
      <c r="ICS2180" s="218"/>
      <c r="ICT2180" s="218"/>
      <c r="ICU2180" s="218"/>
      <c r="ICV2180" s="218"/>
      <c r="ICW2180" s="218"/>
      <c r="ICX2180" s="218"/>
      <c r="ICY2180" s="218"/>
      <c r="ICZ2180" s="218"/>
      <c r="IDA2180" s="218"/>
      <c r="IDB2180" s="218"/>
      <c r="IDC2180" s="218"/>
      <c r="IDD2180" s="218"/>
      <c r="IDE2180" s="218"/>
      <c r="IDF2180" s="218"/>
      <c r="IDG2180" s="218"/>
      <c r="IDH2180" s="218"/>
      <c r="IDI2180" s="218"/>
      <c r="IDJ2180" s="218"/>
      <c r="IDK2180" s="218"/>
      <c r="IDL2180" s="218"/>
      <c r="IDM2180" s="218"/>
      <c r="IDN2180" s="218"/>
      <c r="IDO2180" s="218"/>
      <c r="IDP2180" s="218"/>
      <c r="IDQ2180" s="218"/>
      <c r="IDR2180" s="218"/>
      <c r="IDS2180" s="218"/>
      <c r="IDT2180" s="218"/>
      <c r="IDU2180" s="218"/>
      <c r="IDV2180" s="218"/>
      <c r="IDW2180" s="218"/>
      <c r="IDX2180" s="218"/>
      <c r="IDY2180" s="218"/>
      <c r="IDZ2180" s="218"/>
      <c r="IEA2180" s="218"/>
      <c r="IEB2180" s="218"/>
      <c r="IEC2180" s="218"/>
      <c r="IED2180" s="218"/>
      <c r="IEE2180" s="218"/>
      <c r="IEF2180" s="218"/>
      <c r="IEG2180" s="218"/>
      <c r="IEH2180" s="218"/>
      <c r="IEI2180" s="218"/>
      <c r="IEJ2180" s="218"/>
      <c r="IEK2180" s="218"/>
      <c r="IEL2180" s="218"/>
      <c r="IEM2180" s="218"/>
      <c r="IEN2180" s="218"/>
      <c r="IEO2180" s="218"/>
      <c r="IEP2180" s="218"/>
      <c r="IEQ2180" s="218"/>
      <c r="IER2180" s="218"/>
      <c r="IES2180" s="218"/>
      <c r="IET2180" s="218"/>
      <c r="IEU2180" s="218"/>
      <c r="IEV2180" s="218"/>
      <c r="IEW2180" s="218"/>
      <c r="IEX2180" s="218"/>
      <c r="IEY2180" s="218"/>
      <c r="IEZ2180" s="218"/>
      <c r="IFA2180" s="218"/>
      <c r="IFB2180" s="218"/>
      <c r="IFC2180" s="218"/>
      <c r="IFD2180" s="218"/>
      <c r="IFE2180" s="218"/>
      <c r="IFF2180" s="218"/>
      <c r="IFG2180" s="218"/>
      <c r="IFH2180" s="218"/>
      <c r="IFI2180" s="218"/>
      <c r="IFJ2180" s="218"/>
      <c r="IFK2180" s="218"/>
      <c r="IFL2180" s="218"/>
      <c r="IFM2180" s="218"/>
      <c r="IFN2180" s="218"/>
      <c r="IFO2180" s="218"/>
      <c r="IFP2180" s="218"/>
      <c r="IFQ2180" s="218"/>
      <c r="IFR2180" s="218"/>
      <c r="IFS2180" s="218"/>
      <c r="IFT2180" s="218"/>
      <c r="IFU2180" s="218"/>
      <c r="IFV2180" s="218"/>
      <c r="IFW2180" s="218"/>
      <c r="IFX2180" s="218"/>
      <c r="IFY2180" s="218"/>
      <c r="IFZ2180" s="218"/>
      <c r="IGA2180" s="218"/>
      <c r="IGB2180" s="218"/>
      <c r="IGC2180" s="218"/>
      <c r="IGD2180" s="218"/>
      <c r="IGE2180" s="218"/>
      <c r="IGF2180" s="218"/>
      <c r="IGG2180" s="218"/>
      <c r="IGH2180" s="218"/>
      <c r="IGI2180" s="218"/>
      <c r="IGJ2180" s="218"/>
      <c r="IGK2180" s="218"/>
      <c r="IGL2180" s="218"/>
      <c r="IGM2180" s="218"/>
      <c r="IGN2180" s="218"/>
      <c r="IGO2180" s="218"/>
      <c r="IGP2180" s="218"/>
      <c r="IGQ2180" s="218"/>
      <c r="IGR2180" s="218"/>
      <c r="IGS2180" s="218"/>
      <c r="IGT2180" s="218"/>
      <c r="IGU2180" s="218"/>
      <c r="IGV2180" s="218"/>
      <c r="IGW2180" s="218"/>
      <c r="IGX2180" s="218"/>
      <c r="IGY2180" s="218"/>
      <c r="IGZ2180" s="218"/>
      <c r="IHA2180" s="218"/>
      <c r="IHB2180" s="218"/>
      <c r="IHC2180" s="218"/>
      <c r="IHD2180" s="218"/>
      <c r="IHE2180" s="218"/>
      <c r="IHF2180" s="218"/>
      <c r="IHG2180" s="218"/>
      <c r="IHH2180" s="218"/>
      <c r="IHI2180" s="218"/>
      <c r="IHJ2180" s="218"/>
      <c r="IHK2180" s="218"/>
      <c r="IHL2180" s="218"/>
      <c r="IHM2180" s="218"/>
      <c r="IHN2180" s="218"/>
      <c r="IHO2180" s="218"/>
      <c r="IHP2180" s="218"/>
      <c r="IHQ2180" s="218"/>
      <c r="IHR2180" s="218"/>
      <c r="IHS2180" s="218"/>
      <c r="IHT2180" s="218"/>
      <c r="IHU2180" s="218"/>
      <c r="IHV2180" s="218"/>
      <c r="IHW2180" s="218"/>
      <c r="IHX2180" s="218"/>
      <c r="IHY2180" s="218"/>
      <c r="IHZ2180" s="218"/>
      <c r="IIA2180" s="218"/>
      <c r="IIB2180" s="218"/>
      <c r="IIC2180" s="218"/>
      <c r="IID2180" s="218"/>
      <c r="IIE2180" s="218"/>
      <c r="IIF2180" s="218"/>
      <c r="IIG2180" s="218"/>
      <c r="IIH2180" s="218"/>
      <c r="III2180" s="218"/>
      <c r="IIJ2180" s="218"/>
      <c r="IIK2180" s="218"/>
      <c r="IIL2180" s="218"/>
      <c r="IIM2180" s="218"/>
      <c r="IIN2180" s="218"/>
      <c r="IIO2180" s="218"/>
      <c r="IIP2180" s="218"/>
      <c r="IIQ2180" s="218"/>
      <c r="IIR2180" s="218"/>
      <c r="IIS2180" s="218"/>
      <c r="IIT2180" s="218"/>
      <c r="IIU2180" s="218"/>
      <c r="IIV2180" s="218"/>
      <c r="IIW2180" s="218"/>
      <c r="IIX2180" s="218"/>
      <c r="IIY2180" s="218"/>
      <c r="IIZ2180" s="218"/>
      <c r="IJA2180" s="218"/>
      <c r="IJB2180" s="218"/>
      <c r="IJC2180" s="218"/>
      <c r="IJD2180" s="218"/>
      <c r="IJE2180" s="218"/>
      <c r="IJF2180" s="218"/>
      <c r="IJG2180" s="218"/>
      <c r="IJH2180" s="218"/>
      <c r="IJI2180" s="218"/>
      <c r="IJJ2180" s="218"/>
      <c r="IJK2180" s="218"/>
      <c r="IJL2180" s="218"/>
      <c r="IJM2180" s="218"/>
      <c r="IJN2180" s="218"/>
      <c r="IJO2180" s="218"/>
      <c r="IJP2180" s="218"/>
      <c r="IJQ2180" s="218"/>
      <c r="IJR2180" s="218"/>
      <c r="IJS2180" s="218"/>
      <c r="IJT2180" s="218"/>
      <c r="IJU2180" s="218"/>
      <c r="IJV2180" s="218"/>
      <c r="IJW2180" s="218"/>
      <c r="IJX2180" s="218"/>
      <c r="IJY2180" s="218"/>
      <c r="IJZ2180" s="218"/>
      <c r="IKA2180" s="218"/>
      <c r="IKB2180" s="218"/>
      <c r="IKC2180" s="218"/>
      <c r="IKD2180" s="218"/>
      <c r="IKE2180" s="218"/>
      <c r="IKF2180" s="218"/>
      <c r="IKG2180" s="218"/>
      <c r="IKH2180" s="218"/>
      <c r="IKI2180" s="218"/>
      <c r="IKJ2180" s="218"/>
      <c r="IKK2180" s="218"/>
      <c r="IKL2180" s="218"/>
      <c r="IKM2180" s="218"/>
      <c r="IKN2180" s="218"/>
      <c r="IKO2180" s="218"/>
      <c r="IKP2180" s="218"/>
      <c r="IKQ2180" s="218"/>
      <c r="IKR2180" s="218"/>
      <c r="IKS2180" s="218"/>
      <c r="IKT2180" s="218"/>
      <c r="IKU2180" s="218"/>
      <c r="IKV2180" s="218"/>
      <c r="IKW2180" s="218"/>
      <c r="IKX2180" s="218"/>
      <c r="IKY2180" s="218"/>
      <c r="IKZ2180" s="218"/>
      <c r="ILA2180" s="218"/>
      <c r="ILB2180" s="218"/>
      <c r="ILC2180" s="218"/>
      <c r="ILD2180" s="218"/>
      <c r="ILE2180" s="218"/>
      <c r="ILF2180" s="218"/>
      <c r="ILG2180" s="218"/>
      <c r="ILH2180" s="218"/>
      <c r="ILI2180" s="218"/>
      <c r="ILJ2180" s="218"/>
      <c r="ILK2180" s="218"/>
      <c r="ILL2180" s="218"/>
      <c r="ILM2180" s="218"/>
      <c r="ILN2180" s="218"/>
      <c r="ILO2180" s="218"/>
      <c r="ILP2180" s="218"/>
      <c r="ILQ2180" s="218"/>
      <c r="ILR2180" s="218"/>
      <c r="ILS2180" s="218"/>
      <c r="ILT2180" s="218"/>
      <c r="ILU2180" s="218"/>
      <c r="ILV2180" s="218"/>
      <c r="ILW2180" s="218"/>
      <c r="ILX2180" s="218"/>
      <c r="ILY2180" s="218"/>
      <c r="ILZ2180" s="218"/>
      <c r="IMA2180" s="218"/>
      <c r="IMB2180" s="218"/>
      <c r="IMC2180" s="218"/>
      <c r="IMD2180" s="218"/>
      <c r="IME2180" s="218"/>
      <c r="IMF2180" s="218"/>
      <c r="IMG2180" s="218"/>
      <c r="IMH2180" s="218"/>
      <c r="IMI2180" s="218"/>
      <c r="IMJ2180" s="218"/>
      <c r="IMK2180" s="218"/>
      <c r="IML2180" s="218"/>
      <c r="IMM2180" s="218"/>
      <c r="IMN2180" s="218"/>
      <c r="IMO2180" s="218"/>
      <c r="IMP2180" s="218"/>
      <c r="IMQ2180" s="218"/>
      <c r="IMR2180" s="218"/>
      <c r="IMS2180" s="218"/>
      <c r="IMT2180" s="218"/>
      <c r="IMU2180" s="218"/>
      <c r="IMV2180" s="218"/>
      <c r="IMW2180" s="218"/>
      <c r="IMX2180" s="218"/>
      <c r="IMY2180" s="218"/>
      <c r="IMZ2180" s="218"/>
      <c r="INA2180" s="218"/>
      <c r="INB2180" s="218"/>
      <c r="INC2180" s="218"/>
      <c r="IND2180" s="218"/>
      <c r="INE2180" s="218"/>
      <c r="INF2180" s="218"/>
      <c r="ING2180" s="218"/>
      <c r="INH2180" s="218"/>
      <c r="INI2180" s="218"/>
      <c r="INJ2180" s="218"/>
      <c r="INK2180" s="218"/>
      <c r="INL2180" s="218"/>
      <c r="INM2180" s="218"/>
      <c r="INN2180" s="218"/>
      <c r="INO2180" s="218"/>
      <c r="INP2180" s="218"/>
      <c r="INQ2180" s="218"/>
      <c r="INR2180" s="218"/>
      <c r="INS2180" s="218"/>
      <c r="INT2180" s="218"/>
      <c r="INU2180" s="218"/>
      <c r="INV2180" s="218"/>
      <c r="INW2180" s="218"/>
      <c r="INX2180" s="218"/>
      <c r="INY2180" s="218"/>
      <c r="INZ2180" s="218"/>
      <c r="IOA2180" s="218"/>
      <c r="IOB2180" s="218"/>
      <c r="IOC2180" s="218"/>
      <c r="IOD2180" s="218"/>
      <c r="IOE2180" s="218"/>
      <c r="IOF2180" s="218"/>
      <c r="IOG2180" s="218"/>
      <c r="IOH2180" s="218"/>
      <c r="IOI2180" s="218"/>
      <c r="IOJ2180" s="218"/>
      <c r="IOK2180" s="218"/>
      <c r="IOL2180" s="218"/>
      <c r="IOM2180" s="218"/>
      <c r="ION2180" s="218"/>
      <c r="IOO2180" s="218"/>
      <c r="IOP2180" s="218"/>
      <c r="IOQ2180" s="218"/>
      <c r="IOR2180" s="218"/>
      <c r="IOS2180" s="218"/>
      <c r="IOT2180" s="218"/>
      <c r="IOU2180" s="218"/>
      <c r="IOV2180" s="218"/>
      <c r="IOW2180" s="218"/>
      <c r="IOX2180" s="218"/>
      <c r="IOY2180" s="218"/>
      <c r="IOZ2180" s="218"/>
      <c r="IPA2180" s="218"/>
      <c r="IPB2180" s="218"/>
      <c r="IPC2180" s="218"/>
      <c r="IPD2180" s="218"/>
      <c r="IPE2180" s="218"/>
      <c r="IPF2180" s="218"/>
      <c r="IPG2180" s="218"/>
      <c r="IPH2180" s="218"/>
      <c r="IPI2180" s="218"/>
      <c r="IPJ2180" s="218"/>
      <c r="IPK2180" s="218"/>
      <c r="IPL2180" s="218"/>
      <c r="IPM2180" s="218"/>
      <c r="IPN2180" s="218"/>
      <c r="IPO2180" s="218"/>
      <c r="IPP2180" s="218"/>
      <c r="IPQ2180" s="218"/>
      <c r="IPR2180" s="218"/>
      <c r="IPS2180" s="218"/>
      <c r="IPT2180" s="218"/>
      <c r="IPU2180" s="218"/>
      <c r="IPV2180" s="218"/>
      <c r="IPW2180" s="218"/>
      <c r="IPX2180" s="218"/>
      <c r="IPY2180" s="218"/>
      <c r="IPZ2180" s="218"/>
      <c r="IQA2180" s="218"/>
      <c r="IQB2180" s="218"/>
      <c r="IQC2180" s="218"/>
      <c r="IQD2180" s="218"/>
      <c r="IQE2180" s="218"/>
      <c r="IQF2180" s="218"/>
      <c r="IQG2180" s="218"/>
      <c r="IQH2180" s="218"/>
      <c r="IQI2180" s="218"/>
      <c r="IQJ2180" s="218"/>
      <c r="IQK2180" s="218"/>
      <c r="IQL2180" s="218"/>
      <c r="IQM2180" s="218"/>
      <c r="IQN2180" s="218"/>
      <c r="IQO2180" s="218"/>
      <c r="IQP2180" s="218"/>
      <c r="IQQ2180" s="218"/>
      <c r="IQR2180" s="218"/>
      <c r="IQS2180" s="218"/>
      <c r="IQT2180" s="218"/>
      <c r="IQU2180" s="218"/>
      <c r="IQV2180" s="218"/>
      <c r="IQW2180" s="218"/>
      <c r="IQX2180" s="218"/>
      <c r="IQY2180" s="218"/>
      <c r="IQZ2180" s="218"/>
      <c r="IRA2180" s="218"/>
      <c r="IRB2180" s="218"/>
      <c r="IRC2180" s="218"/>
      <c r="IRD2180" s="218"/>
      <c r="IRE2180" s="218"/>
      <c r="IRF2180" s="218"/>
      <c r="IRG2180" s="218"/>
      <c r="IRH2180" s="218"/>
      <c r="IRI2180" s="218"/>
      <c r="IRJ2180" s="218"/>
      <c r="IRK2180" s="218"/>
      <c r="IRL2180" s="218"/>
      <c r="IRM2180" s="218"/>
      <c r="IRN2180" s="218"/>
      <c r="IRO2180" s="218"/>
      <c r="IRP2180" s="218"/>
      <c r="IRQ2180" s="218"/>
      <c r="IRR2180" s="218"/>
      <c r="IRS2180" s="218"/>
      <c r="IRT2180" s="218"/>
      <c r="IRU2180" s="218"/>
      <c r="IRV2180" s="218"/>
      <c r="IRW2180" s="218"/>
      <c r="IRX2180" s="218"/>
      <c r="IRY2180" s="218"/>
      <c r="IRZ2180" s="218"/>
      <c r="ISA2180" s="218"/>
      <c r="ISB2180" s="218"/>
      <c r="ISC2180" s="218"/>
      <c r="ISD2180" s="218"/>
      <c r="ISE2180" s="218"/>
      <c r="ISF2180" s="218"/>
      <c r="ISG2180" s="218"/>
      <c r="ISH2180" s="218"/>
      <c r="ISI2180" s="218"/>
      <c r="ISJ2180" s="218"/>
      <c r="ISK2180" s="218"/>
      <c r="ISL2180" s="218"/>
      <c r="ISM2180" s="218"/>
      <c r="ISN2180" s="218"/>
      <c r="ISO2180" s="218"/>
      <c r="ISP2180" s="218"/>
      <c r="ISQ2180" s="218"/>
      <c r="ISR2180" s="218"/>
      <c r="ISS2180" s="218"/>
      <c r="IST2180" s="218"/>
      <c r="ISU2180" s="218"/>
      <c r="ISV2180" s="218"/>
      <c r="ISW2180" s="218"/>
      <c r="ISX2180" s="218"/>
      <c r="ISY2180" s="218"/>
      <c r="ISZ2180" s="218"/>
      <c r="ITA2180" s="218"/>
      <c r="ITB2180" s="218"/>
      <c r="ITC2180" s="218"/>
      <c r="ITD2180" s="218"/>
      <c r="ITE2180" s="218"/>
      <c r="ITF2180" s="218"/>
      <c r="ITG2180" s="218"/>
      <c r="ITH2180" s="218"/>
      <c r="ITI2180" s="218"/>
      <c r="ITJ2180" s="218"/>
      <c r="ITK2180" s="218"/>
      <c r="ITL2180" s="218"/>
      <c r="ITM2180" s="218"/>
      <c r="ITN2180" s="218"/>
      <c r="ITO2180" s="218"/>
      <c r="ITP2180" s="218"/>
      <c r="ITQ2180" s="218"/>
      <c r="ITR2180" s="218"/>
      <c r="ITS2180" s="218"/>
      <c r="ITT2180" s="218"/>
      <c r="ITU2180" s="218"/>
      <c r="ITV2180" s="218"/>
      <c r="ITW2180" s="218"/>
      <c r="ITX2180" s="218"/>
      <c r="ITY2180" s="218"/>
      <c r="ITZ2180" s="218"/>
      <c r="IUA2180" s="218"/>
      <c r="IUB2180" s="218"/>
      <c r="IUC2180" s="218"/>
      <c r="IUD2180" s="218"/>
      <c r="IUE2180" s="218"/>
      <c r="IUF2180" s="218"/>
      <c r="IUG2180" s="218"/>
      <c r="IUH2180" s="218"/>
      <c r="IUI2180" s="218"/>
      <c r="IUJ2180" s="218"/>
      <c r="IUK2180" s="218"/>
      <c r="IUL2180" s="218"/>
      <c r="IUM2180" s="218"/>
      <c r="IUN2180" s="218"/>
      <c r="IUO2180" s="218"/>
      <c r="IUP2180" s="218"/>
      <c r="IUQ2180" s="218"/>
      <c r="IUR2180" s="218"/>
      <c r="IUS2180" s="218"/>
      <c r="IUT2180" s="218"/>
      <c r="IUU2180" s="218"/>
      <c r="IUV2180" s="218"/>
      <c r="IUW2180" s="218"/>
      <c r="IUX2180" s="218"/>
      <c r="IUY2180" s="218"/>
      <c r="IUZ2180" s="218"/>
      <c r="IVA2180" s="218"/>
      <c r="IVB2180" s="218"/>
      <c r="IVC2180" s="218"/>
      <c r="IVD2180" s="218"/>
      <c r="IVE2180" s="218"/>
      <c r="IVF2180" s="218"/>
      <c r="IVG2180" s="218"/>
      <c r="IVH2180" s="218"/>
      <c r="IVI2180" s="218"/>
      <c r="IVJ2180" s="218"/>
      <c r="IVK2180" s="218"/>
      <c r="IVL2180" s="218"/>
      <c r="IVM2180" s="218"/>
      <c r="IVN2180" s="218"/>
      <c r="IVO2180" s="218"/>
      <c r="IVP2180" s="218"/>
      <c r="IVQ2180" s="218"/>
      <c r="IVR2180" s="218"/>
      <c r="IVS2180" s="218"/>
      <c r="IVT2180" s="218"/>
      <c r="IVU2180" s="218"/>
      <c r="IVV2180" s="218"/>
      <c r="IVW2180" s="218"/>
      <c r="IVX2180" s="218"/>
      <c r="IVY2180" s="218"/>
      <c r="IVZ2180" s="218"/>
      <c r="IWA2180" s="218"/>
      <c r="IWB2180" s="218"/>
      <c r="IWC2180" s="218"/>
      <c r="IWD2180" s="218"/>
      <c r="IWE2180" s="218"/>
      <c r="IWF2180" s="218"/>
      <c r="IWG2180" s="218"/>
      <c r="IWH2180" s="218"/>
      <c r="IWI2180" s="218"/>
      <c r="IWJ2180" s="218"/>
      <c r="IWK2180" s="218"/>
      <c r="IWL2180" s="218"/>
      <c r="IWM2180" s="218"/>
      <c r="IWN2180" s="218"/>
      <c r="IWO2180" s="218"/>
      <c r="IWP2180" s="218"/>
      <c r="IWQ2180" s="218"/>
      <c r="IWR2180" s="218"/>
      <c r="IWS2180" s="218"/>
      <c r="IWT2180" s="218"/>
      <c r="IWU2180" s="218"/>
      <c r="IWV2180" s="218"/>
      <c r="IWW2180" s="218"/>
      <c r="IWX2180" s="218"/>
      <c r="IWY2180" s="218"/>
      <c r="IWZ2180" s="218"/>
      <c r="IXA2180" s="218"/>
      <c r="IXB2180" s="218"/>
      <c r="IXC2180" s="218"/>
      <c r="IXD2180" s="218"/>
      <c r="IXE2180" s="218"/>
      <c r="IXF2180" s="218"/>
      <c r="IXG2180" s="218"/>
      <c r="IXH2180" s="218"/>
      <c r="IXI2180" s="218"/>
      <c r="IXJ2180" s="218"/>
      <c r="IXK2180" s="218"/>
      <c r="IXL2180" s="218"/>
      <c r="IXM2180" s="218"/>
      <c r="IXN2180" s="218"/>
      <c r="IXO2180" s="218"/>
      <c r="IXP2180" s="218"/>
      <c r="IXQ2180" s="218"/>
      <c r="IXR2180" s="218"/>
      <c r="IXS2180" s="218"/>
      <c r="IXT2180" s="218"/>
      <c r="IXU2180" s="218"/>
      <c r="IXV2180" s="218"/>
      <c r="IXW2180" s="218"/>
      <c r="IXX2180" s="218"/>
      <c r="IXY2180" s="218"/>
      <c r="IXZ2180" s="218"/>
      <c r="IYA2180" s="218"/>
      <c r="IYB2180" s="218"/>
      <c r="IYC2180" s="218"/>
      <c r="IYD2180" s="218"/>
      <c r="IYE2180" s="218"/>
      <c r="IYF2180" s="218"/>
      <c r="IYG2180" s="218"/>
      <c r="IYH2180" s="218"/>
      <c r="IYI2180" s="218"/>
      <c r="IYJ2180" s="218"/>
      <c r="IYK2180" s="218"/>
      <c r="IYL2180" s="218"/>
      <c r="IYM2180" s="218"/>
      <c r="IYN2180" s="218"/>
      <c r="IYO2180" s="218"/>
      <c r="IYP2180" s="218"/>
      <c r="IYQ2180" s="218"/>
      <c r="IYR2180" s="218"/>
      <c r="IYS2180" s="218"/>
      <c r="IYT2180" s="218"/>
      <c r="IYU2180" s="218"/>
      <c r="IYV2180" s="218"/>
      <c r="IYW2180" s="218"/>
      <c r="IYX2180" s="218"/>
      <c r="IYY2180" s="218"/>
      <c r="IYZ2180" s="218"/>
      <c r="IZA2180" s="218"/>
      <c r="IZB2180" s="218"/>
      <c r="IZC2180" s="218"/>
      <c r="IZD2180" s="218"/>
      <c r="IZE2180" s="218"/>
      <c r="IZF2180" s="218"/>
      <c r="IZG2180" s="218"/>
      <c r="IZH2180" s="218"/>
      <c r="IZI2180" s="218"/>
      <c r="IZJ2180" s="218"/>
      <c r="IZK2180" s="218"/>
      <c r="IZL2180" s="218"/>
      <c r="IZM2180" s="218"/>
      <c r="IZN2180" s="218"/>
      <c r="IZO2180" s="218"/>
      <c r="IZP2180" s="218"/>
      <c r="IZQ2180" s="218"/>
      <c r="IZR2180" s="218"/>
      <c r="IZS2180" s="218"/>
      <c r="IZT2180" s="218"/>
      <c r="IZU2180" s="218"/>
      <c r="IZV2180" s="218"/>
      <c r="IZW2180" s="218"/>
      <c r="IZX2180" s="218"/>
      <c r="IZY2180" s="218"/>
      <c r="IZZ2180" s="218"/>
      <c r="JAA2180" s="218"/>
      <c r="JAB2180" s="218"/>
      <c r="JAC2180" s="218"/>
      <c r="JAD2180" s="218"/>
      <c r="JAE2180" s="218"/>
      <c r="JAF2180" s="218"/>
      <c r="JAG2180" s="218"/>
      <c r="JAH2180" s="218"/>
      <c r="JAI2180" s="218"/>
      <c r="JAJ2180" s="218"/>
      <c r="JAK2180" s="218"/>
      <c r="JAL2180" s="218"/>
      <c r="JAM2180" s="218"/>
      <c r="JAN2180" s="218"/>
      <c r="JAO2180" s="218"/>
      <c r="JAP2180" s="218"/>
      <c r="JAQ2180" s="218"/>
      <c r="JAR2180" s="218"/>
      <c r="JAS2180" s="218"/>
      <c r="JAT2180" s="218"/>
      <c r="JAU2180" s="218"/>
      <c r="JAV2180" s="218"/>
      <c r="JAW2180" s="218"/>
      <c r="JAX2180" s="218"/>
      <c r="JAY2180" s="218"/>
      <c r="JAZ2180" s="218"/>
      <c r="JBA2180" s="218"/>
      <c r="JBB2180" s="218"/>
      <c r="JBC2180" s="218"/>
      <c r="JBD2180" s="218"/>
      <c r="JBE2180" s="218"/>
      <c r="JBF2180" s="218"/>
      <c r="JBG2180" s="218"/>
      <c r="JBH2180" s="218"/>
      <c r="JBI2180" s="218"/>
      <c r="JBJ2180" s="218"/>
      <c r="JBK2180" s="218"/>
      <c r="JBL2180" s="218"/>
      <c r="JBM2180" s="218"/>
      <c r="JBN2180" s="218"/>
      <c r="JBO2180" s="218"/>
      <c r="JBP2180" s="218"/>
      <c r="JBQ2180" s="218"/>
      <c r="JBR2180" s="218"/>
      <c r="JBS2180" s="218"/>
      <c r="JBT2180" s="218"/>
      <c r="JBU2180" s="218"/>
      <c r="JBV2180" s="218"/>
      <c r="JBW2180" s="218"/>
      <c r="JBX2180" s="218"/>
      <c r="JBY2180" s="218"/>
      <c r="JBZ2180" s="218"/>
      <c r="JCA2180" s="218"/>
      <c r="JCB2180" s="218"/>
      <c r="JCC2180" s="218"/>
      <c r="JCD2180" s="218"/>
      <c r="JCE2180" s="218"/>
      <c r="JCF2180" s="218"/>
      <c r="JCG2180" s="218"/>
      <c r="JCH2180" s="218"/>
      <c r="JCI2180" s="218"/>
      <c r="JCJ2180" s="218"/>
      <c r="JCK2180" s="218"/>
      <c r="JCL2180" s="218"/>
      <c r="JCM2180" s="218"/>
      <c r="JCN2180" s="218"/>
      <c r="JCO2180" s="218"/>
      <c r="JCP2180" s="218"/>
      <c r="JCQ2180" s="218"/>
      <c r="JCR2180" s="218"/>
      <c r="JCS2180" s="218"/>
      <c r="JCT2180" s="218"/>
      <c r="JCU2180" s="218"/>
      <c r="JCV2180" s="218"/>
      <c r="JCW2180" s="218"/>
      <c r="JCX2180" s="218"/>
      <c r="JCY2180" s="218"/>
      <c r="JCZ2180" s="218"/>
      <c r="JDA2180" s="218"/>
      <c r="JDB2180" s="218"/>
      <c r="JDC2180" s="218"/>
      <c r="JDD2180" s="218"/>
      <c r="JDE2180" s="218"/>
      <c r="JDF2180" s="218"/>
      <c r="JDG2180" s="218"/>
      <c r="JDH2180" s="218"/>
      <c r="JDI2180" s="218"/>
      <c r="JDJ2180" s="218"/>
      <c r="JDK2180" s="218"/>
      <c r="JDL2180" s="218"/>
      <c r="JDM2180" s="218"/>
      <c r="JDN2180" s="218"/>
      <c r="JDO2180" s="218"/>
      <c r="JDP2180" s="218"/>
      <c r="JDQ2180" s="218"/>
      <c r="JDR2180" s="218"/>
      <c r="JDS2180" s="218"/>
      <c r="JDT2180" s="218"/>
      <c r="JDU2180" s="218"/>
      <c r="JDV2180" s="218"/>
      <c r="JDW2180" s="218"/>
      <c r="JDX2180" s="218"/>
      <c r="JDY2180" s="218"/>
      <c r="JDZ2180" s="218"/>
      <c r="JEA2180" s="218"/>
      <c r="JEB2180" s="218"/>
      <c r="JEC2180" s="218"/>
      <c r="JED2180" s="218"/>
      <c r="JEE2180" s="218"/>
      <c r="JEF2180" s="218"/>
      <c r="JEG2180" s="218"/>
      <c r="JEH2180" s="218"/>
      <c r="JEI2180" s="218"/>
      <c r="JEJ2180" s="218"/>
      <c r="JEK2180" s="218"/>
      <c r="JEL2180" s="218"/>
      <c r="JEM2180" s="218"/>
      <c r="JEN2180" s="218"/>
      <c r="JEO2180" s="218"/>
      <c r="JEP2180" s="218"/>
      <c r="JEQ2180" s="218"/>
      <c r="JER2180" s="218"/>
      <c r="JES2180" s="218"/>
      <c r="JET2180" s="218"/>
      <c r="JEU2180" s="218"/>
      <c r="JEV2180" s="218"/>
      <c r="JEW2180" s="218"/>
      <c r="JEX2180" s="218"/>
      <c r="JEY2180" s="218"/>
      <c r="JEZ2180" s="218"/>
      <c r="JFA2180" s="218"/>
      <c r="JFB2180" s="218"/>
      <c r="JFC2180" s="218"/>
      <c r="JFD2180" s="218"/>
      <c r="JFE2180" s="218"/>
      <c r="JFF2180" s="218"/>
      <c r="JFG2180" s="218"/>
      <c r="JFH2180" s="218"/>
      <c r="JFI2180" s="218"/>
      <c r="JFJ2180" s="218"/>
      <c r="JFK2180" s="218"/>
      <c r="JFL2180" s="218"/>
      <c r="JFM2180" s="218"/>
      <c r="JFN2180" s="218"/>
      <c r="JFO2180" s="218"/>
      <c r="JFP2180" s="218"/>
      <c r="JFQ2180" s="218"/>
      <c r="JFR2180" s="218"/>
      <c r="JFS2180" s="218"/>
      <c r="JFT2180" s="218"/>
      <c r="JFU2180" s="218"/>
      <c r="JFV2180" s="218"/>
      <c r="JFW2180" s="218"/>
      <c r="JFX2180" s="218"/>
      <c r="JFY2180" s="218"/>
      <c r="JFZ2180" s="218"/>
      <c r="JGA2180" s="218"/>
      <c r="JGB2180" s="218"/>
      <c r="JGC2180" s="218"/>
      <c r="JGD2180" s="218"/>
      <c r="JGE2180" s="218"/>
      <c r="JGF2180" s="218"/>
      <c r="JGG2180" s="218"/>
      <c r="JGH2180" s="218"/>
      <c r="JGI2180" s="218"/>
      <c r="JGJ2180" s="218"/>
      <c r="JGK2180" s="218"/>
      <c r="JGL2180" s="218"/>
      <c r="JGM2180" s="218"/>
      <c r="JGN2180" s="218"/>
      <c r="JGO2180" s="218"/>
      <c r="JGP2180" s="218"/>
      <c r="JGQ2180" s="218"/>
      <c r="JGR2180" s="218"/>
      <c r="JGS2180" s="218"/>
      <c r="JGT2180" s="218"/>
      <c r="JGU2180" s="218"/>
      <c r="JGV2180" s="218"/>
      <c r="JGW2180" s="218"/>
      <c r="JGX2180" s="218"/>
      <c r="JGY2180" s="218"/>
      <c r="JGZ2180" s="218"/>
      <c r="JHA2180" s="218"/>
      <c r="JHB2180" s="218"/>
      <c r="JHC2180" s="218"/>
      <c r="JHD2180" s="218"/>
      <c r="JHE2180" s="218"/>
      <c r="JHF2180" s="218"/>
      <c r="JHG2180" s="218"/>
      <c r="JHH2180" s="218"/>
      <c r="JHI2180" s="218"/>
      <c r="JHJ2180" s="218"/>
      <c r="JHK2180" s="218"/>
      <c r="JHL2180" s="218"/>
      <c r="JHM2180" s="218"/>
      <c r="JHN2180" s="218"/>
      <c r="JHO2180" s="218"/>
      <c r="JHP2180" s="218"/>
      <c r="JHQ2180" s="218"/>
      <c r="JHR2180" s="218"/>
      <c r="JHS2180" s="218"/>
      <c r="JHT2180" s="218"/>
      <c r="JHU2180" s="218"/>
      <c r="JHV2180" s="218"/>
      <c r="JHW2180" s="218"/>
      <c r="JHX2180" s="218"/>
      <c r="JHY2180" s="218"/>
      <c r="JHZ2180" s="218"/>
      <c r="JIA2180" s="218"/>
      <c r="JIB2180" s="218"/>
      <c r="JIC2180" s="218"/>
      <c r="JID2180" s="218"/>
      <c r="JIE2180" s="218"/>
      <c r="JIF2180" s="218"/>
      <c r="JIG2180" s="218"/>
      <c r="JIH2180" s="218"/>
      <c r="JII2180" s="218"/>
      <c r="JIJ2180" s="218"/>
      <c r="JIK2180" s="218"/>
      <c r="JIL2180" s="218"/>
      <c r="JIM2180" s="218"/>
      <c r="JIN2180" s="218"/>
      <c r="JIO2180" s="218"/>
      <c r="JIP2180" s="218"/>
      <c r="JIQ2180" s="218"/>
      <c r="JIR2180" s="218"/>
      <c r="JIS2180" s="218"/>
      <c r="JIT2180" s="218"/>
      <c r="JIU2180" s="218"/>
      <c r="JIV2180" s="218"/>
      <c r="JIW2180" s="218"/>
      <c r="JIX2180" s="218"/>
      <c r="JIY2180" s="218"/>
      <c r="JIZ2180" s="218"/>
      <c r="JJA2180" s="218"/>
      <c r="JJB2180" s="218"/>
      <c r="JJC2180" s="218"/>
      <c r="JJD2180" s="218"/>
      <c r="JJE2180" s="218"/>
      <c r="JJF2180" s="218"/>
      <c r="JJG2180" s="218"/>
      <c r="JJH2180" s="218"/>
      <c r="JJI2180" s="218"/>
      <c r="JJJ2180" s="218"/>
      <c r="JJK2180" s="218"/>
      <c r="JJL2180" s="218"/>
      <c r="JJM2180" s="218"/>
      <c r="JJN2180" s="218"/>
      <c r="JJO2180" s="218"/>
      <c r="JJP2180" s="218"/>
      <c r="JJQ2180" s="218"/>
      <c r="JJR2180" s="218"/>
      <c r="JJS2180" s="218"/>
      <c r="JJT2180" s="218"/>
      <c r="JJU2180" s="218"/>
      <c r="JJV2180" s="218"/>
      <c r="JJW2180" s="218"/>
      <c r="JJX2180" s="218"/>
      <c r="JJY2180" s="218"/>
      <c r="JJZ2180" s="218"/>
      <c r="JKA2180" s="218"/>
      <c r="JKB2180" s="218"/>
      <c r="JKC2180" s="218"/>
      <c r="JKD2180" s="218"/>
      <c r="JKE2180" s="218"/>
      <c r="JKF2180" s="218"/>
      <c r="JKG2180" s="218"/>
      <c r="JKH2180" s="218"/>
      <c r="JKI2180" s="218"/>
      <c r="JKJ2180" s="218"/>
      <c r="JKK2180" s="218"/>
      <c r="JKL2180" s="218"/>
      <c r="JKM2180" s="218"/>
      <c r="JKN2180" s="218"/>
      <c r="JKO2180" s="218"/>
      <c r="JKP2180" s="218"/>
      <c r="JKQ2180" s="218"/>
      <c r="JKR2180" s="218"/>
      <c r="JKS2180" s="218"/>
      <c r="JKT2180" s="218"/>
      <c r="JKU2180" s="218"/>
      <c r="JKV2180" s="218"/>
      <c r="JKW2180" s="218"/>
      <c r="JKX2180" s="218"/>
      <c r="JKY2180" s="218"/>
      <c r="JKZ2180" s="218"/>
      <c r="JLA2180" s="218"/>
      <c r="JLB2180" s="218"/>
      <c r="JLC2180" s="218"/>
      <c r="JLD2180" s="218"/>
      <c r="JLE2180" s="218"/>
      <c r="JLF2180" s="218"/>
      <c r="JLG2180" s="218"/>
      <c r="JLH2180" s="218"/>
      <c r="JLI2180" s="218"/>
      <c r="JLJ2180" s="218"/>
      <c r="JLK2180" s="218"/>
      <c r="JLL2180" s="218"/>
      <c r="JLM2180" s="218"/>
      <c r="JLN2180" s="218"/>
      <c r="JLO2180" s="218"/>
      <c r="JLP2180" s="218"/>
      <c r="JLQ2180" s="218"/>
      <c r="JLR2180" s="218"/>
      <c r="JLS2180" s="218"/>
      <c r="JLT2180" s="218"/>
      <c r="JLU2180" s="218"/>
      <c r="JLV2180" s="218"/>
      <c r="JLW2180" s="218"/>
      <c r="JLX2180" s="218"/>
      <c r="JLY2180" s="218"/>
      <c r="JLZ2180" s="218"/>
      <c r="JMA2180" s="218"/>
      <c r="JMB2180" s="218"/>
      <c r="JMC2180" s="218"/>
      <c r="JMD2180" s="218"/>
      <c r="JME2180" s="218"/>
      <c r="JMF2180" s="218"/>
      <c r="JMG2180" s="218"/>
      <c r="JMH2180" s="218"/>
      <c r="JMI2180" s="218"/>
      <c r="JMJ2180" s="218"/>
      <c r="JMK2180" s="218"/>
      <c r="JML2180" s="218"/>
      <c r="JMM2180" s="218"/>
      <c r="JMN2180" s="218"/>
      <c r="JMO2180" s="218"/>
      <c r="JMP2180" s="218"/>
      <c r="JMQ2180" s="218"/>
      <c r="JMR2180" s="218"/>
      <c r="JMS2180" s="218"/>
      <c r="JMT2180" s="218"/>
      <c r="JMU2180" s="218"/>
      <c r="JMV2180" s="218"/>
      <c r="JMW2180" s="218"/>
      <c r="JMX2180" s="218"/>
      <c r="JMY2180" s="218"/>
      <c r="JMZ2180" s="218"/>
      <c r="JNA2180" s="218"/>
      <c r="JNB2180" s="218"/>
      <c r="JNC2180" s="218"/>
      <c r="JND2180" s="218"/>
      <c r="JNE2180" s="218"/>
      <c r="JNF2180" s="218"/>
      <c r="JNG2180" s="218"/>
      <c r="JNH2180" s="218"/>
      <c r="JNI2180" s="218"/>
      <c r="JNJ2180" s="218"/>
      <c r="JNK2180" s="218"/>
      <c r="JNL2180" s="218"/>
      <c r="JNM2180" s="218"/>
      <c r="JNN2180" s="218"/>
      <c r="JNO2180" s="218"/>
      <c r="JNP2180" s="218"/>
      <c r="JNQ2180" s="218"/>
      <c r="JNR2180" s="218"/>
      <c r="JNS2180" s="218"/>
      <c r="JNT2180" s="218"/>
      <c r="JNU2180" s="218"/>
      <c r="JNV2180" s="218"/>
      <c r="JNW2180" s="218"/>
      <c r="JNX2180" s="218"/>
      <c r="JNY2180" s="218"/>
      <c r="JNZ2180" s="218"/>
      <c r="JOA2180" s="218"/>
      <c r="JOB2180" s="218"/>
      <c r="JOC2180" s="218"/>
      <c r="JOD2180" s="218"/>
      <c r="JOE2180" s="218"/>
      <c r="JOF2180" s="218"/>
      <c r="JOG2180" s="218"/>
      <c r="JOH2180" s="218"/>
      <c r="JOI2180" s="218"/>
      <c r="JOJ2180" s="218"/>
      <c r="JOK2180" s="218"/>
      <c r="JOL2180" s="218"/>
      <c r="JOM2180" s="218"/>
      <c r="JON2180" s="218"/>
      <c r="JOO2180" s="218"/>
      <c r="JOP2180" s="218"/>
      <c r="JOQ2180" s="218"/>
      <c r="JOR2180" s="218"/>
      <c r="JOS2180" s="218"/>
      <c r="JOT2180" s="218"/>
      <c r="JOU2180" s="218"/>
      <c r="JOV2180" s="218"/>
      <c r="JOW2180" s="218"/>
      <c r="JOX2180" s="218"/>
      <c r="JOY2180" s="218"/>
      <c r="JOZ2180" s="218"/>
      <c r="JPA2180" s="218"/>
      <c r="JPB2180" s="218"/>
      <c r="JPC2180" s="218"/>
      <c r="JPD2180" s="218"/>
      <c r="JPE2180" s="218"/>
      <c r="JPF2180" s="218"/>
      <c r="JPG2180" s="218"/>
      <c r="JPH2180" s="218"/>
      <c r="JPI2180" s="218"/>
      <c r="JPJ2180" s="218"/>
      <c r="JPK2180" s="218"/>
      <c r="JPL2180" s="218"/>
      <c r="JPM2180" s="218"/>
      <c r="JPN2180" s="218"/>
      <c r="JPO2180" s="218"/>
      <c r="JPP2180" s="218"/>
      <c r="JPQ2180" s="218"/>
      <c r="JPR2180" s="218"/>
      <c r="JPS2180" s="218"/>
      <c r="JPT2180" s="218"/>
      <c r="JPU2180" s="218"/>
      <c r="JPV2180" s="218"/>
      <c r="JPW2180" s="218"/>
      <c r="JPX2180" s="218"/>
      <c r="JPY2180" s="218"/>
      <c r="JPZ2180" s="218"/>
      <c r="JQA2180" s="218"/>
      <c r="JQB2180" s="218"/>
      <c r="JQC2180" s="218"/>
      <c r="JQD2180" s="218"/>
      <c r="JQE2180" s="218"/>
      <c r="JQF2180" s="218"/>
      <c r="JQG2180" s="218"/>
      <c r="JQH2180" s="218"/>
      <c r="JQI2180" s="218"/>
      <c r="JQJ2180" s="218"/>
      <c r="JQK2180" s="218"/>
      <c r="JQL2180" s="218"/>
      <c r="JQM2180" s="218"/>
      <c r="JQN2180" s="218"/>
      <c r="JQO2180" s="218"/>
      <c r="JQP2180" s="218"/>
      <c r="JQQ2180" s="218"/>
      <c r="JQR2180" s="218"/>
      <c r="JQS2180" s="218"/>
      <c r="JQT2180" s="218"/>
      <c r="JQU2180" s="218"/>
      <c r="JQV2180" s="218"/>
      <c r="JQW2180" s="218"/>
      <c r="JQX2180" s="218"/>
      <c r="JQY2180" s="218"/>
      <c r="JQZ2180" s="218"/>
      <c r="JRA2180" s="218"/>
      <c r="JRB2180" s="218"/>
      <c r="JRC2180" s="218"/>
      <c r="JRD2180" s="218"/>
      <c r="JRE2180" s="218"/>
      <c r="JRF2180" s="218"/>
      <c r="JRG2180" s="218"/>
      <c r="JRH2180" s="218"/>
      <c r="JRI2180" s="218"/>
      <c r="JRJ2180" s="218"/>
      <c r="JRK2180" s="218"/>
      <c r="JRL2180" s="218"/>
      <c r="JRM2180" s="218"/>
      <c r="JRN2180" s="218"/>
      <c r="JRO2180" s="218"/>
      <c r="JRP2180" s="218"/>
      <c r="JRQ2180" s="218"/>
      <c r="JRR2180" s="218"/>
      <c r="JRS2180" s="218"/>
      <c r="JRT2180" s="218"/>
      <c r="JRU2180" s="218"/>
      <c r="JRV2180" s="218"/>
      <c r="JRW2180" s="218"/>
      <c r="JRX2180" s="218"/>
      <c r="JRY2180" s="218"/>
      <c r="JRZ2180" s="218"/>
      <c r="JSA2180" s="218"/>
      <c r="JSB2180" s="218"/>
      <c r="JSC2180" s="218"/>
      <c r="JSD2180" s="218"/>
      <c r="JSE2180" s="218"/>
      <c r="JSF2180" s="218"/>
      <c r="JSG2180" s="218"/>
      <c r="JSH2180" s="218"/>
      <c r="JSI2180" s="218"/>
      <c r="JSJ2180" s="218"/>
      <c r="JSK2180" s="218"/>
      <c r="JSL2180" s="218"/>
      <c r="JSM2180" s="218"/>
      <c r="JSN2180" s="218"/>
      <c r="JSO2180" s="218"/>
      <c r="JSP2180" s="218"/>
      <c r="JSQ2180" s="218"/>
      <c r="JSR2180" s="218"/>
      <c r="JSS2180" s="218"/>
      <c r="JST2180" s="218"/>
      <c r="JSU2180" s="218"/>
      <c r="JSV2180" s="218"/>
      <c r="JSW2180" s="218"/>
      <c r="JSX2180" s="218"/>
      <c r="JSY2180" s="218"/>
      <c r="JSZ2180" s="218"/>
      <c r="JTA2180" s="218"/>
      <c r="JTB2180" s="218"/>
      <c r="JTC2180" s="218"/>
      <c r="JTD2180" s="218"/>
      <c r="JTE2180" s="218"/>
      <c r="JTF2180" s="218"/>
      <c r="JTG2180" s="218"/>
      <c r="JTH2180" s="218"/>
      <c r="JTI2180" s="218"/>
      <c r="JTJ2180" s="218"/>
      <c r="JTK2180" s="218"/>
      <c r="JTL2180" s="218"/>
      <c r="JTM2180" s="218"/>
      <c r="JTN2180" s="218"/>
      <c r="JTO2180" s="218"/>
      <c r="JTP2180" s="218"/>
      <c r="JTQ2180" s="218"/>
      <c r="JTR2180" s="218"/>
      <c r="JTS2180" s="218"/>
      <c r="JTT2180" s="218"/>
      <c r="JTU2180" s="218"/>
      <c r="JTV2180" s="218"/>
      <c r="JTW2180" s="218"/>
      <c r="JTX2180" s="218"/>
      <c r="JTY2180" s="218"/>
      <c r="JTZ2180" s="218"/>
      <c r="JUA2180" s="218"/>
      <c r="JUB2180" s="218"/>
      <c r="JUC2180" s="218"/>
      <c r="JUD2180" s="218"/>
      <c r="JUE2180" s="218"/>
      <c r="JUF2180" s="218"/>
      <c r="JUG2180" s="218"/>
      <c r="JUH2180" s="218"/>
      <c r="JUI2180" s="218"/>
      <c r="JUJ2180" s="218"/>
      <c r="JUK2180" s="218"/>
      <c r="JUL2180" s="218"/>
      <c r="JUM2180" s="218"/>
      <c r="JUN2180" s="218"/>
      <c r="JUO2180" s="218"/>
      <c r="JUP2180" s="218"/>
      <c r="JUQ2180" s="218"/>
      <c r="JUR2180" s="218"/>
      <c r="JUS2180" s="218"/>
      <c r="JUT2180" s="218"/>
      <c r="JUU2180" s="218"/>
      <c r="JUV2180" s="218"/>
      <c r="JUW2180" s="218"/>
      <c r="JUX2180" s="218"/>
      <c r="JUY2180" s="218"/>
      <c r="JUZ2180" s="218"/>
      <c r="JVA2180" s="218"/>
      <c r="JVB2180" s="218"/>
      <c r="JVC2180" s="218"/>
      <c r="JVD2180" s="218"/>
      <c r="JVE2180" s="218"/>
      <c r="JVF2180" s="218"/>
      <c r="JVG2180" s="218"/>
      <c r="JVH2180" s="218"/>
      <c r="JVI2180" s="218"/>
      <c r="JVJ2180" s="218"/>
      <c r="JVK2180" s="218"/>
      <c r="JVL2180" s="218"/>
      <c r="JVM2180" s="218"/>
      <c r="JVN2180" s="218"/>
      <c r="JVO2180" s="218"/>
      <c r="JVP2180" s="218"/>
      <c r="JVQ2180" s="218"/>
      <c r="JVR2180" s="218"/>
      <c r="JVS2180" s="218"/>
      <c r="JVT2180" s="218"/>
      <c r="JVU2180" s="218"/>
      <c r="JVV2180" s="218"/>
      <c r="JVW2180" s="218"/>
      <c r="JVX2180" s="218"/>
      <c r="JVY2180" s="218"/>
      <c r="JVZ2180" s="218"/>
      <c r="JWA2180" s="218"/>
      <c r="JWB2180" s="218"/>
      <c r="JWC2180" s="218"/>
      <c r="JWD2180" s="218"/>
      <c r="JWE2180" s="218"/>
      <c r="JWF2180" s="218"/>
      <c r="JWG2180" s="218"/>
      <c r="JWH2180" s="218"/>
      <c r="JWI2180" s="218"/>
      <c r="JWJ2180" s="218"/>
      <c r="JWK2180" s="218"/>
      <c r="JWL2180" s="218"/>
      <c r="JWM2180" s="218"/>
      <c r="JWN2180" s="218"/>
      <c r="JWO2180" s="218"/>
      <c r="JWP2180" s="218"/>
      <c r="JWQ2180" s="218"/>
      <c r="JWR2180" s="218"/>
      <c r="JWS2180" s="218"/>
      <c r="JWT2180" s="218"/>
      <c r="JWU2180" s="218"/>
      <c r="JWV2180" s="218"/>
      <c r="JWW2180" s="218"/>
      <c r="JWX2180" s="218"/>
      <c r="JWY2180" s="218"/>
      <c r="JWZ2180" s="218"/>
      <c r="JXA2180" s="218"/>
      <c r="JXB2180" s="218"/>
      <c r="JXC2180" s="218"/>
      <c r="JXD2180" s="218"/>
      <c r="JXE2180" s="218"/>
      <c r="JXF2180" s="218"/>
      <c r="JXG2180" s="218"/>
      <c r="JXH2180" s="218"/>
      <c r="JXI2180" s="218"/>
      <c r="JXJ2180" s="218"/>
      <c r="JXK2180" s="218"/>
      <c r="JXL2180" s="218"/>
      <c r="JXM2180" s="218"/>
      <c r="JXN2180" s="218"/>
      <c r="JXO2180" s="218"/>
      <c r="JXP2180" s="218"/>
      <c r="JXQ2180" s="218"/>
      <c r="JXR2180" s="218"/>
      <c r="JXS2180" s="218"/>
      <c r="JXT2180" s="218"/>
      <c r="JXU2180" s="218"/>
      <c r="JXV2180" s="218"/>
      <c r="JXW2180" s="218"/>
      <c r="JXX2180" s="218"/>
      <c r="JXY2180" s="218"/>
      <c r="JXZ2180" s="218"/>
      <c r="JYA2180" s="218"/>
      <c r="JYB2180" s="218"/>
      <c r="JYC2180" s="218"/>
      <c r="JYD2180" s="218"/>
      <c r="JYE2180" s="218"/>
      <c r="JYF2180" s="218"/>
      <c r="JYG2180" s="218"/>
      <c r="JYH2180" s="218"/>
      <c r="JYI2180" s="218"/>
      <c r="JYJ2180" s="218"/>
      <c r="JYK2180" s="218"/>
      <c r="JYL2180" s="218"/>
      <c r="JYM2180" s="218"/>
      <c r="JYN2180" s="218"/>
      <c r="JYO2180" s="218"/>
      <c r="JYP2180" s="218"/>
      <c r="JYQ2180" s="218"/>
      <c r="JYR2180" s="218"/>
      <c r="JYS2180" s="218"/>
      <c r="JYT2180" s="218"/>
      <c r="JYU2180" s="218"/>
      <c r="JYV2180" s="218"/>
      <c r="JYW2180" s="218"/>
      <c r="JYX2180" s="218"/>
      <c r="JYY2180" s="218"/>
      <c r="JYZ2180" s="218"/>
      <c r="JZA2180" s="218"/>
      <c r="JZB2180" s="218"/>
      <c r="JZC2180" s="218"/>
      <c r="JZD2180" s="218"/>
      <c r="JZE2180" s="218"/>
      <c r="JZF2180" s="218"/>
      <c r="JZG2180" s="218"/>
      <c r="JZH2180" s="218"/>
      <c r="JZI2180" s="218"/>
      <c r="JZJ2180" s="218"/>
      <c r="JZK2180" s="218"/>
      <c r="JZL2180" s="218"/>
      <c r="JZM2180" s="218"/>
      <c r="JZN2180" s="218"/>
      <c r="JZO2180" s="218"/>
      <c r="JZP2180" s="218"/>
      <c r="JZQ2180" s="218"/>
      <c r="JZR2180" s="218"/>
      <c r="JZS2180" s="218"/>
      <c r="JZT2180" s="218"/>
      <c r="JZU2180" s="218"/>
      <c r="JZV2180" s="218"/>
      <c r="JZW2180" s="218"/>
      <c r="JZX2180" s="218"/>
      <c r="JZY2180" s="218"/>
      <c r="JZZ2180" s="218"/>
      <c r="KAA2180" s="218"/>
      <c r="KAB2180" s="218"/>
      <c r="KAC2180" s="218"/>
      <c r="KAD2180" s="218"/>
      <c r="KAE2180" s="218"/>
      <c r="KAF2180" s="218"/>
      <c r="KAG2180" s="218"/>
      <c r="KAH2180" s="218"/>
      <c r="KAI2180" s="218"/>
      <c r="KAJ2180" s="218"/>
      <c r="KAK2180" s="218"/>
      <c r="KAL2180" s="218"/>
      <c r="KAM2180" s="218"/>
      <c r="KAN2180" s="218"/>
      <c r="KAO2180" s="218"/>
      <c r="KAP2180" s="218"/>
      <c r="KAQ2180" s="218"/>
      <c r="KAR2180" s="218"/>
      <c r="KAS2180" s="218"/>
      <c r="KAT2180" s="218"/>
      <c r="KAU2180" s="218"/>
      <c r="KAV2180" s="218"/>
      <c r="KAW2180" s="218"/>
      <c r="KAX2180" s="218"/>
      <c r="KAY2180" s="218"/>
      <c r="KAZ2180" s="218"/>
      <c r="KBA2180" s="218"/>
      <c r="KBB2180" s="218"/>
      <c r="KBC2180" s="218"/>
      <c r="KBD2180" s="218"/>
      <c r="KBE2180" s="218"/>
      <c r="KBF2180" s="218"/>
      <c r="KBG2180" s="218"/>
      <c r="KBH2180" s="218"/>
      <c r="KBI2180" s="218"/>
      <c r="KBJ2180" s="218"/>
      <c r="KBK2180" s="218"/>
      <c r="KBL2180" s="218"/>
      <c r="KBM2180" s="218"/>
      <c r="KBN2180" s="218"/>
      <c r="KBO2180" s="218"/>
      <c r="KBP2180" s="218"/>
      <c r="KBQ2180" s="218"/>
      <c r="KBR2180" s="218"/>
      <c r="KBS2180" s="218"/>
      <c r="KBT2180" s="218"/>
      <c r="KBU2180" s="218"/>
      <c r="KBV2180" s="218"/>
      <c r="KBW2180" s="218"/>
      <c r="KBX2180" s="218"/>
      <c r="KBY2180" s="218"/>
      <c r="KBZ2180" s="218"/>
      <c r="KCA2180" s="218"/>
      <c r="KCB2180" s="218"/>
      <c r="KCC2180" s="218"/>
      <c r="KCD2180" s="218"/>
      <c r="KCE2180" s="218"/>
      <c r="KCF2180" s="218"/>
      <c r="KCG2180" s="218"/>
      <c r="KCH2180" s="218"/>
      <c r="KCI2180" s="218"/>
      <c r="KCJ2180" s="218"/>
      <c r="KCK2180" s="218"/>
      <c r="KCL2180" s="218"/>
      <c r="KCM2180" s="218"/>
      <c r="KCN2180" s="218"/>
      <c r="KCO2180" s="218"/>
      <c r="KCP2180" s="218"/>
      <c r="KCQ2180" s="218"/>
      <c r="KCR2180" s="218"/>
      <c r="KCS2180" s="218"/>
      <c r="KCT2180" s="218"/>
      <c r="KCU2180" s="218"/>
      <c r="KCV2180" s="218"/>
      <c r="KCW2180" s="218"/>
      <c r="KCX2180" s="218"/>
      <c r="KCY2180" s="218"/>
      <c r="KCZ2180" s="218"/>
      <c r="KDA2180" s="218"/>
      <c r="KDB2180" s="218"/>
      <c r="KDC2180" s="218"/>
      <c r="KDD2180" s="218"/>
      <c r="KDE2180" s="218"/>
      <c r="KDF2180" s="218"/>
      <c r="KDG2180" s="218"/>
      <c r="KDH2180" s="218"/>
      <c r="KDI2180" s="218"/>
      <c r="KDJ2180" s="218"/>
      <c r="KDK2180" s="218"/>
      <c r="KDL2180" s="218"/>
      <c r="KDM2180" s="218"/>
      <c r="KDN2180" s="218"/>
      <c r="KDO2180" s="218"/>
      <c r="KDP2180" s="218"/>
      <c r="KDQ2180" s="218"/>
      <c r="KDR2180" s="218"/>
      <c r="KDS2180" s="218"/>
      <c r="KDT2180" s="218"/>
      <c r="KDU2180" s="218"/>
      <c r="KDV2180" s="218"/>
      <c r="KDW2180" s="218"/>
      <c r="KDX2180" s="218"/>
      <c r="KDY2180" s="218"/>
      <c r="KDZ2180" s="218"/>
      <c r="KEA2180" s="218"/>
      <c r="KEB2180" s="218"/>
      <c r="KEC2180" s="218"/>
      <c r="KED2180" s="218"/>
      <c r="KEE2180" s="218"/>
      <c r="KEF2180" s="218"/>
      <c r="KEG2180" s="218"/>
      <c r="KEH2180" s="218"/>
      <c r="KEI2180" s="218"/>
      <c r="KEJ2180" s="218"/>
      <c r="KEK2180" s="218"/>
      <c r="KEL2180" s="218"/>
      <c r="KEM2180" s="218"/>
      <c r="KEN2180" s="218"/>
      <c r="KEO2180" s="218"/>
      <c r="KEP2180" s="218"/>
      <c r="KEQ2180" s="218"/>
      <c r="KER2180" s="218"/>
      <c r="KES2180" s="218"/>
      <c r="KET2180" s="218"/>
      <c r="KEU2180" s="218"/>
      <c r="KEV2180" s="218"/>
      <c r="KEW2180" s="218"/>
      <c r="KEX2180" s="218"/>
      <c r="KEY2180" s="218"/>
      <c r="KEZ2180" s="218"/>
      <c r="KFA2180" s="218"/>
      <c r="KFB2180" s="218"/>
      <c r="KFC2180" s="218"/>
      <c r="KFD2180" s="218"/>
      <c r="KFE2180" s="218"/>
      <c r="KFF2180" s="218"/>
      <c r="KFG2180" s="218"/>
      <c r="KFH2180" s="218"/>
      <c r="KFI2180" s="218"/>
      <c r="KFJ2180" s="218"/>
      <c r="KFK2180" s="218"/>
      <c r="KFL2180" s="218"/>
      <c r="KFM2180" s="218"/>
      <c r="KFN2180" s="218"/>
      <c r="KFO2180" s="218"/>
      <c r="KFP2180" s="218"/>
      <c r="KFQ2180" s="218"/>
      <c r="KFR2180" s="218"/>
      <c r="KFS2180" s="218"/>
      <c r="KFT2180" s="218"/>
      <c r="KFU2180" s="218"/>
      <c r="KFV2180" s="218"/>
      <c r="KFW2180" s="218"/>
      <c r="KFX2180" s="218"/>
      <c r="KFY2180" s="218"/>
      <c r="KFZ2180" s="218"/>
      <c r="KGA2180" s="218"/>
      <c r="KGB2180" s="218"/>
      <c r="KGC2180" s="218"/>
      <c r="KGD2180" s="218"/>
      <c r="KGE2180" s="218"/>
      <c r="KGF2180" s="218"/>
      <c r="KGG2180" s="218"/>
      <c r="KGH2180" s="218"/>
      <c r="KGI2180" s="218"/>
      <c r="KGJ2180" s="218"/>
      <c r="KGK2180" s="218"/>
      <c r="KGL2180" s="218"/>
      <c r="KGM2180" s="218"/>
      <c r="KGN2180" s="218"/>
      <c r="KGO2180" s="218"/>
      <c r="KGP2180" s="218"/>
      <c r="KGQ2180" s="218"/>
      <c r="KGR2180" s="218"/>
      <c r="KGS2180" s="218"/>
      <c r="KGT2180" s="218"/>
      <c r="KGU2180" s="218"/>
      <c r="KGV2180" s="218"/>
      <c r="KGW2180" s="218"/>
      <c r="KGX2180" s="218"/>
      <c r="KGY2180" s="218"/>
      <c r="KGZ2180" s="218"/>
      <c r="KHA2180" s="218"/>
      <c r="KHB2180" s="218"/>
      <c r="KHC2180" s="218"/>
      <c r="KHD2180" s="218"/>
      <c r="KHE2180" s="218"/>
      <c r="KHF2180" s="218"/>
      <c r="KHG2180" s="218"/>
      <c r="KHH2180" s="218"/>
      <c r="KHI2180" s="218"/>
      <c r="KHJ2180" s="218"/>
      <c r="KHK2180" s="218"/>
      <c r="KHL2180" s="218"/>
      <c r="KHM2180" s="218"/>
      <c r="KHN2180" s="218"/>
      <c r="KHO2180" s="218"/>
      <c r="KHP2180" s="218"/>
      <c r="KHQ2180" s="218"/>
      <c r="KHR2180" s="218"/>
      <c r="KHS2180" s="218"/>
      <c r="KHT2180" s="218"/>
      <c r="KHU2180" s="218"/>
      <c r="KHV2180" s="218"/>
      <c r="KHW2180" s="218"/>
      <c r="KHX2180" s="218"/>
      <c r="KHY2180" s="218"/>
      <c r="KHZ2180" s="218"/>
      <c r="KIA2180" s="218"/>
      <c r="KIB2180" s="218"/>
      <c r="KIC2180" s="218"/>
      <c r="KID2180" s="218"/>
      <c r="KIE2180" s="218"/>
      <c r="KIF2180" s="218"/>
      <c r="KIG2180" s="218"/>
      <c r="KIH2180" s="218"/>
      <c r="KII2180" s="218"/>
      <c r="KIJ2180" s="218"/>
      <c r="KIK2180" s="218"/>
      <c r="KIL2180" s="218"/>
      <c r="KIM2180" s="218"/>
      <c r="KIN2180" s="218"/>
      <c r="KIO2180" s="218"/>
      <c r="KIP2180" s="218"/>
      <c r="KIQ2180" s="218"/>
      <c r="KIR2180" s="218"/>
      <c r="KIS2180" s="218"/>
      <c r="KIT2180" s="218"/>
      <c r="KIU2180" s="218"/>
      <c r="KIV2180" s="218"/>
      <c r="KIW2180" s="218"/>
      <c r="KIX2180" s="218"/>
      <c r="KIY2180" s="218"/>
      <c r="KIZ2180" s="218"/>
      <c r="KJA2180" s="218"/>
      <c r="KJB2180" s="218"/>
      <c r="KJC2180" s="218"/>
      <c r="KJD2180" s="218"/>
      <c r="KJE2180" s="218"/>
      <c r="KJF2180" s="218"/>
      <c r="KJG2180" s="218"/>
      <c r="KJH2180" s="218"/>
      <c r="KJI2180" s="218"/>
      <c r="KJJ2180" s="218"/>
      <c r="KJK2180" s="218"/>
      <c r="KJL2180" s="218"/>
      <c r="KJM2180" s="218"/>
      <c r="KJN2180" s="218"/>
      <c r="KJO2180" s="218"/>
      <c r="KJP2180" s="218"/>
      <c r="KJQ2180" s="218"/>
      <c r="KJR2180" s="218"/>
      <c r="KJS2180" s="218"/>
      <c r="KJT2180" s="218"/>
      <c r="KJU2180" s="218"/>
      <c r="KJV2180" s="218"/>
      <c r="KJW2180" s="218"/>
      <c r="KJX2180" s="218"/>
      <c r="KJY2180" s="218"/>
      <c r="KJZ2180" s="218"/>
      <c r="KKA2180" s="218"/>
      <c r="KKB2180" s="218"/>
      <c r="KKC2180" s="218"/>
      <c r="KKD2180" s="218"/>
      <c r="KKE2180" s="218"/>
      <c r="KKF2180" s="218"/>
      <c r="KKG2180" s="218"/>
      <c r="KKH2180" s="218"/>
      <c r="KKI2180" s="218"/>
      <c r="KKJ2180" s="218"/>
      <c r="KKK2180" s="218"/>
      <c r="KKL2180" s="218"/>
      <c r="KKM2180" s="218"/>
      <c r="KKN2180" s="218"/>
      <c r="KKO2180" s="218"/>
      <c r="KKP2180" s="218"/>
      <c r="KKQ2180" s="218"/>
      <c r="KKR2180" s="218"/>
      <c r="KKS2180" s="218"/>
      <c r="KKT2180" s="218"/>
      <c r="KKU2180" s="218"/>
      <c r="KKV2180" s="218"/>
      <c r="KKW2180" s="218"/>
      <c r="KKX2180" s="218"/>
      <c r="KKY2180" s="218"/>
      <c r="KKZ2180" s="218"/>
      <c r="KLA2180" s="218"/>
      <c r="KLB2180" s="218"/>
      <c r="KLC2180" s="218"/>
      <c r="KLD2180" s="218"/>
      <c r="KLE2180" s="218"/>
      <c r="KLF2180" s="218"/>
      <c r="KLG2180" s="218"/>
      <c r="KLH2180" s="218"/>
      <c r="KLI2180" s="218"/>
      <c r="KLJ2180" s="218"/>
      <c r="KLK2180" s="218"/>
      <c r="KLL2180" s="218"/>
      <c r="KLM2180" s="218"/>
      <c r="KLN2180" s="218"/>
      <c r="KLO2180" s="218"/>
      <c r="KLP2180" s="218"/>
      <c r="KLQ2180" s="218"/>
      <c r="KLR2180" s="218"/>
      <c r="KLS2180" s="218"/>
      <c r="KLT2180" s="218"/>
      <c r="KLU2180" s="218"/>
      <c r="KLV2180" s="218"/>
      <c r="KLW2180" s="218"/>
      <c r="KLX2180" s="218"/>
      <c r="KLY2180" s="218"/>
      <c r="KLZ2180" s="218"/>
      <c r="KMA2180" s="218"/>
      <c r="KMB2180" s="218"/>
      <c r="KMC2180" s="218"/>
      <c r="KMD2180" s="218"/>
      <c r="KME2180" s="218"/>
      <c r="KMF2180" s="218"/>
      <c r="KMG2180" s="218"/>
      <c r="KMH2180" s="218"/>
      <c r="KMI2180" s="218"/>
      <c r="KMJ2180" s="218"/>
      <c r="KMK2180" s="218"/>
      <c r="KML2180" s="218"/>
      <c r="KMM2180" s="218"/>
      <c r="KMN2180" s="218"/>
      <c r="KMO2180" s="218"/>
      <c r="KMP2180" s="218"/>
      <c r="KMQ2180" s="218"/>
      <c r="KMR2180" s="218"/>
      <c r="KMS2180" s="218"/>
      <c r="KMT2180" s="218"/>
      <c r="KMU2180" s="218"/>
      <c r="KMV2180" s="218"/>
      <c r="KMW2180" s="218"/>
      <c r="KMX2180" s="218"/>
      <c r="KMY2180" s="218"/>
      <c r="KMZ2180" s="218"/>
      <c r="KNA2180" s="218"/>
      <c r="KNB2180" s="218"/>
      <c r="KNC2180" s="218"/>
      <c r="KND2180" s="218"/>
      <c r="KNE2180" s="218"/>
      <c r="KNF2180" s="218"/>
      <c r="KNG2180" s="218"/>
      <c r="KNH2180" s="218"/>
      <c r="KNI2180" s="218"/>
      <c r="KNJ2180" s="218"/>
      <c r="KNK2180" s="218"/>
      <c r="KNL2180" s="218"/>
      <c r="KNM2180" s="218"/>
      <c r="KNN2180" s="218"/>
      <c r="KNO2180" s="218"/>
      <c r="KNP2180" s="218"/>
      <c r="KNQ2180" s="218"/>
      <c r="KNR2180" s="218"/>
      <c r="KNS2180" s="218"/>
      <c r="KNT2180" s="218"/>
      <c r="KNU2180" s="218"/>
      <c r="KNV2180" s="218"/>
      <c r="KNW2180" s="218"/>
      <c r="KNX2180" s="218"/>
      <c r="KNY2180" s="218"/>
      <c r="KNZ2180" s="218"/>
      <c r="KOA2180" s="218"/>
      <c r="KOB2180" s="218"/>
      <c r="KOC2180" s="218"/>
      <c r="KOD2180" s="218"/>
      <c r="KOE2180" s="218"/>
      <c r="KOF2180" s="218"/>
      <c r="KOG2180" s="218"/>
      <c r="KOH2180" s="218"/>
      <c r="KOI2180" s="218"/>
      <c r="KOJ2180" s="218"/>
      <c r="KOK2180" s="218"/>
      <c r="KOL2180" s="218"/>
      <c r="KOM2180" s="218"/>
      <c r="KON2180" s="218"/>
      <c r="KOO2180" s="218"/>
      <c r="KOP2180" s="218"/>
      <c r="KOQ2180" s="218"/>
      <c r="KOR2180" s="218"/>
      <c r="KOS2180" s="218"/>
      <c r="KOT2180" s="218"/>
      <c r="KOU2180" s="218"/>
      <c r="KOV2180" s="218"/>
      <c r="KOW2180" s="218"/>
      <c r="KOX2180" s="218"/>
      <c r="KOY2180" s="218"/>
      <c r="KOZ2180" s="218"/>
      <c r="KPA2180" s="218"/>
      <c r="KPB2180" s="218"/>
      <c r="KPC2180" s="218"/>
      <c r="KPD2180" s="218"/>
      <c r="KPE2180" s="218"/>
      <c r="KPF2180" s="218"/>
      <c r="KPG2180" s="218"/>
      <c r="KPH2180" s="218"/>
      <c r="KPI2180" s="218"/>
      <c r="KPJ2180" s="218"/>
      <c r="KPK2180" s="218"/>
      <c r="KPL2180" s="218"/>
      <c r="KPM2180" s="218"/>
      <c r="KPN2180" s="218"/>
      <c r="KPO2180" s="218"/>
      <c r="KPP2180" s="218"/>
      <c r="KPQ2180" s="218"/>
      <c r="KPR2180" s="218"/>
      <c r="KPS2180" s="218"/>
      <c r="KPT2180" s="218"/>
      <c r="KPU2180" s="218"/>
      <c r="KPV2180" s="218"/>
      <c r="KPW2180" s="218"/>
      <c r="KPX2180" s="218"/>
      <c r="KPY2180" s="218"/>
      <c r="KPZ2180" s="218"/>
      <c r="KQA2180" s="218"/>
      <c r="KQB2180" s="218"/>
      <c r="KQC2180" s="218"/>
      <c r="KQD2180" s="218"/>
      <c r="KQE2180" s="218"/>
      <c r="KQF2180" s="218"/>
      <c r="KQG2180" s="218"/>
      <c r="KQH2180" s="218"/>
      <c r="KQI2180" s="218"/>
      <c r="KQJ2180" s="218"/>
      <c r="KQK2180" s="218"/>
      <c r="KQL2180" s="218"/>
      <c r="KQM2180" s="218"/>
      <c r="KQN2180" s="218"/>
      <c r="KQO2180" s="218"/>
      <c r="KQP2180" s="218"/>
      <c r="KQQ2180" s="218"/>
      <c r="KQR2180" s="218"/>
      <c r="KQS2180" s="218"/>
      <c r="KQT2180" s="218"/>
      <c r="KQU2180" s="218"/>
      <c r="KQV2180" s="218"/>
      <c r="KQW2180" s="218"/>
      <c r="KQX2180" s="218"/>
      <c r="KQY2180" s="218"/>
      <c r="KQZ2180" s="218"/>
      <c r="KRA2180" s="218"/>
      <c r="KRB2180" s="218"/>
      <c r="KRC2180" s="218"/>
      <c r="KRD2180" s="218"/>
      <c r="KRE2180" s="218"/>
      <c r="KRF2180" s="218"/>
      <c r="KRG2180" s="218"/>
      <c r="KRH2180" s="218"/>
      <c r="KRI2180" s="218"/>
      <c r="KRJ2180" s="218"/>
      <c r="KRK2180" s="218"/>
      <c r="KRL2180" s="218"/>
      <c r="KRM2180" s="218"/>
      <c r="KRN2180" s="218"/>
      <c r="KRO2180" s="218"/>
      <c r="KRP2180" s="218"/>
      <c r="KRQ2180" s="218"/>
      <c r="KRR2180" s="218"/>
      <c r="KRS2180" s="218"/>
      <c r="KRT2180" s="218"/>
      <c r="KRU2180" s="218"/>
      <c r="KRV2180" s="218"/>
      <c r="KRW2180" s="218"/>
      <c r="KRX2180" s="218"/>
      <c r="KRY2180" s="218"/>
      <c r="KRZ2180" s="218"/>
      <c r="KSA2180" s="218"/>
      <c r="KSB2180" s="218"/>
      <c r="KSC2180" s="218"/>
      <c r="KSD2180" s="218"/>
      <c r="KSE2180" s="218"/>
      <c r="KSF2180" s="218"/>
      <c r="KSG2180" s="218"/>
      <c r="KSH2180" s="218"/>
      <c r="KSI2180" s="218"/>
      <c r="KSJ2180" s="218"/>
      <c r="KSK2180" s="218"/>
      <c r="KSL2180" s="218"/>
      <c r="KSM2180" s="218"/>
      <c r="KSN2180" s="218"/>
      <c r="KSO2180" s="218"/>
      <c r="KSP2180" s="218"/>
      <c r="KSQ2180" s="218"/>
      <c r="KSR2180" s="218"/>
      <c r="KSS2180" s="218"/>
      <c r="KST2180" s="218"/>
      <c r="KSU2180" s="218"/>
      <c r="KSV2180" s="218"/>
      <c r="KSW2180" s="218"/>
      <c r="KSX2180" s="218"/>
      <c r="KSY2180" s="218"/>
      <c r="KSZ2180" s="218"/>
      <c r="KTA2180" s="218"/>
      <c r="KTB2180" s="218"/>
      <c r="KTC2180" s="218"/>
      <c r="KTD2180" s="218"/>
      <c r="KTE2180" s="218"/>
      <c r="KTF2180" s="218"/>
      <c r="KTG2180" s="218"/>
      <c r="KTH2180" s="218"/>
      <c r="KTI2180" s="218"/>
      <c r="KTJ2180" s="218"/>
      <c r="KTK2180" s="218"/>
      <c r="KTL2180" s="218"/>
      <c r="KTM2180" s="218"/>
      <c r="KTN2180" s="218"/>
      <c r="KTO2180" s="218"/>
      <c r="KTP2180" s="218"/>
      <c r="KTQ2180" s="218"/>
      <c r="KTR2180" s="218"/>
      <c r="KTS2180" s="218"/>
      <c r="KTT2180" s="218"/>
      <c r="KTU2180" s="218"/>
      <c r="KTV2180" s="218"/>
      <c r="KTW2180" s="218"/>
      <c r="KTX2180" s="218"/>
      <c r="KTY2180" s="218"/>
      <c r="KTZ2180" s="218"/>
      <c r="KUA2180" s="218"/>
      <c r="KUB2180" s="218"/>
      <c r="KUC2180" s="218"/>
      <c r="KUD2180" s="218"/>
      <c r="KUE2180" s="218"/>
      <c r="KUF2180" s="218"/>
      <c r="KUG2180" s="218"/>
      <c r="KUH2180" s="218"/>
      <c r="KUI2180" s="218"/>
      <c r="KUJ2180" s="218"/>
      <c r="KUK2180" s="218"/>
      <c r="KUL2180" s="218"/>
      <c r="KUM2180" s="218"/>
      <c r="KUN2180" s="218"/>
      <c r="KUO2180" s="218"/>
      <c r="KUP2180" s="218"/>
      <c r="KUQ2180" s="218"/>
      <c r="KUR2180" s="218"/>
      <c r="KUS2180" s="218"/>
      <c r="KUT2180" s="218"/>
      <c r="KUU2180" s="218"/>
      <c r="KUV2180" s="218"/>
      <c r="KUW2180" s="218"/>
      <c r="KUX2180" s="218"/>
      <c r="KUY2180" s="218"/>
      <c r="KUZ2180" s="218"/>
      <c r="KVA2180" s="218"/>
      <c r="KVB2180" s="218"/>
      <c r="KVC2180" s="218"/>
      <c r="KVD2180" s="218"/>
      <c r="KVE2180" s="218"/>
      <c r="KVF2180" s="218"/>
      <c r="KVG2180" s="218"/>
      <c r="KVH2180" s="218"/>
      <c r="KVI2180" s="218"/>
      <c r="KVJ2180" s="218"/>
      <c r="KVK2180" s="218"/>
      <c r="KVL2180" s="218"/>
      <c r="KVM2180" s="218"/>
      <c r="KVN2180" s="218"/>
      <c r="KVO2180" s="218"/>
      <c r="KVP2180" s="218"/>
      <c r="KVQ2180" s="218"/>
      <c r="KVR2180" s="218"/>
      <c r="KVS2180" s="218"/>
      <c r="KVT2180" s="218"/>
      <c r="KVU2180" s="218"/>
      <c r="KVV2180" s="218"/>
      <c r="KVW2180" s="218"/>
      <c r="KVX2180" s="218"/>
      <c r="KVY2180" s="218"/>
      <c r="KVZ2180" s="218"/>
      <c r="KWA2180" s="218"/>
      <c r="KWB2180" s="218"/>
      <c r="KWC2180" s="218"/>
      <c r="KWD2180" s="218"/>
      <c r="KWE2180" s="218"/>
      <c r="KWF2180" s="218"/>
      <c r="KWG2180" s="218"/>
      <c r="KWH2180" s="218"/>
      <c r="KWI2180" s="218"/>
      <c r="KWJ2180" s="218"/>
      <c r="KWK2180" s="218"/>
      <c r="KWL2180" s="218"/>
      <c r="KWM2180" s="218"/>
      <c r="KWN2180" s="218"/>
      <c r="KWO2180" s="218"/>
      <c r="KWP2180" s="218"/>
      <c r="KWQ2180" s="218"/>
      <c r="KWR2180" s="218"/>
      <c r="KWS2180" s="218"/>
      <c r="KWT2180" s="218"/>
      <c r="KWU2180" s="218"/>
      <c r="KWV2180" s="218"/>
      <c r="KWW2180" s="218"/>
      <c r="KWX2180" s="218"/>
      <c r="KWY2180" s="218"/>
      <c r="KWZ2180" s="218"/>
      <c r="KXA2180" s="218"/>
      <c r="KXB2180" s="218"/>
      <c r="KXC2180" s="218"/>
      <c r="KXD2180" s="218"/>
      <c r="KXE2180" s="218"/>
      <c r="KXF2180" s="218"/>
      <c r="KXG2180" s="218"/>
      <c r="KXH2180" s="218"/>
      <c r="KXI2180" s="218"/>
      <c r="KXJ2180" s="218"/>
      <c r="KXK2180" s="218"/>
      <c r="KXL2180" s="218"/>
      <c r="KXM2180" s="218"/>
      <c r="KXN2180" s="218"/>
      <c r="KXO2180" s="218"/>
      <c r="KXP2180" s="218"/>
      <c r="KXQ2180" s="218"/>
      <c r="KXR2180" s="218"/>
      <c r="KXS2180" s="218"/>
      <c r="KXT2180" s="218"/>
      <c r="KXU2180" s="218"/>
      <c r="KXV2180" s="218"/>
      <c r="KXW2180" s="218"/>
      <c r="KXX2180" s="218"/>
      <c r="KXY2180" s="218"/>
      <c r="KXZ2180" s="218"/>
      <c r="KYA2180" s="218"/>
      <c r="KYB2180" s="218"/>
      <c r="KYC2180" s="218"/>
      <c r="KYD2180" s="218"/>
      <c r="KYE2180" s="218"/>
      <c r="KYF2180" s="218"/>
      <c r="KYG2180" s="218"/>
      <c r="KYH2180" s="218"/>
      <c r="KYI2180" s="218"/>
      <c r="KYJ2180" s="218"/>
      <c r="KYK2180" s="218"/>
      <c r="KYL2180" s="218"/>
      <c r="KYM2180" s="218"/>
      <c r="KYN2180" s="218"/>
      <c r="KYO2180" s="218"/>
      <c r="KYP2180" s="218"/>
      <c r="KYQ2180" s="218"/>
      <c r="KYR2180" s="218"/>
      <c r="KYS2180" s="218"/>
      <c r="KYT2180" s="218"/>
      <c r="KYU2180" s="218"/>
      <c r="KYV2180" s="218"/>
      <c r="KYW2180" s="218"/>
      <c r="KYX2180" s="218"/>
      <c r="KYY2180" s="218"/>
      <c r="KYZ2180" s="218"/>
      <c r="KZA2180" s="218"/>
      <c r="KZB2180" s="218"/>
      <c r="KZC2180" s="218"/>
      <c r="KZD2180" s="218"/>
      <c r="KZE2180" s="218"/>
      <c r="KZF2180" s="218"/>
      <c r="KZG2180" s="218"/>
      <c r="KZH2180" s="218"/>
      <c r="KZI2180" s="218"/>
      <c r="KZJ2180" s="218"/>
      <c r="KZK2180" s="218"/>
      <c r="KZL2180" s="218"/>
      <c r="KZM2180" s="218"/>
      <c r="KZN2180" s="218"/>
      <c r="KZO2180" s="218"/>
      <c r="KZP2180" s="218"/>
      <c r="KZQ2180" s="218"/>
      <c r="KZR2180" s="218"/>
      <c r="KZS2180" s="218"/>
      <c r="KZT2180" s="218"/>
      <c r="KZU2180" s="218"/>
      <c r="KZV2180" s="218"/>
      <c r="KZW2180" s="218"/>
      <c r="KZX2180" s="218"/>
      <c r="KZY2180" s="218"/>
      <c r="KZZ2180" s="218"/>
      <c r="LAA2180" s="218"/>
      <c r="LAB2180" s="218"/>
      <c r="LAC2180" s="218"/>
      <c r="LAD2180" s="218"/>
      <c r="LAE2180" s="218"/>
      <c r="LAF2180" s="218"/>
      <c r="LAG2180" s="218"/>
      <c r="LAH2180" s="218"/>
      <c r="LAI2180" s="218"/>
      <c r="LAJ2180" s="218"/>
      <c r="LAK2180" s="218"/>
      <c r="LAL2180" s="218"/>
      <c r="LAM2180" s="218"/>
      <c r="LAN2180" s="218"/>
      <c r="LAO2180" s="218"/>
      <c r="LAP2180" s="218"/>
      <c r="LAQ2180" s="218"/>
      <c r="LAR2180" s="218"/>
      <c r="LAS2180" s="218"/>
      <c r="LAT2180" s="218"/>
      <c r="LAU2180" s="218"/>
      <c r="LAV2180" s="218"/>
      <c r="LAW2180" s="218"/>
      <c r="LAX2180" s="218"/>
      <c r="LAY2180" s="218"/>
      <c r="LAZ2180" s="218"/>
      <c r="LBA2180" s="218"/>
      <c r="LBB2180" s="218"/>
      <c r="LBC2180" s="218"/>
      <c r="LBD2180" s="218"/>
      <c r="LBE2180" s="218"/>
      <c r="LBF2180" s="218"/>
      <c r="LBG2180" s="218"/>
      <c r="LBH2180" s="218"/>
      <c r="LBI2180" s="218"/>
      <c r="LBJ2180" s="218"/>
      <c r="LBK2180" s="218"/>
      <c r="LBL2180" s="218"/>
      <c r="LBM2180" s="218"/>
      <c r="LBN2180" s="218"/>
      <c r="LBO2180" s="218"/>
      <c r="LBP2180" s="218"/>
      <c r="LBQ2180" s="218"/>
      <c r="LBR2180" s="218"/>
      <c r="LBS2180" s="218"/>
      <c r="LBT2180" s="218"/>
      <c r="LBU2180" s="218"/>
      <c r="LBV2180" s="218"/>
      <c r="LBW2180" s="218"/>
      <c r="LBX2180" s="218"/>
      <c r="LBY2180" s="218"/>
      <c r="LBZ2180" s="218"/>
      <c r="LCA2180" s="218"/>
      <c r="LCB2180" s="218"/>
      <c r="LCC2180" s="218"/>
      <c r="LCD2180" s="218"/>
      <c r="LCE2180" s="218"/>
      <c r="LCF2180" s="218"/>
      <c r="LCG2180" s="218"/>
      <c r="LCH2180" s="218"/>
      <c r="LCI2180" s="218"/>
      <c r="LCJ2180" s="218"/>
      <c r="LCK2180" s="218"/>
      <c r="LCL2180" s="218"/>
      <c r="LCM2180" s="218"/>
      <c r="LCN2180" s="218"/>
      <c r="LCO2180" s="218"/>
      <c r="LCP2180" s="218"/>
      <c r="LCQ2180" s="218"/>
      <c r="LCR2180" s="218"/>
      <c r="LCS2180" s="218"/>
      <c r="LCT2180" s="218"/>
      <c r="LCU2180" s="218"/>
      <c r="LCV2180" s="218"/>
      <c r="LCW2180" s="218"/>
      <c r="LCX2180" s="218"/>
      <c r="LCY2180" s="218"/>
      <c r="LCZ2180" s="218"/>
      <c r="LDA2180" s="218"/>
      <c r="LDB2180" s="218"/>
      <c r="LDC2180" s="218"/>
      <c r="LDD2180" s="218"/>
      <c r="LDE2180" s="218"/>
      <c r="LDF2180" s="218"/>
      <c r="LDG2180" s="218"/>
      <c r="LDH2180" s="218"/>
      <c r="LDI2180" s="218"/>
      <c r="LDJ2180" s="218"/>
      <c r="LDK2180" s="218"/>
      <c r="LDL2180" s="218"/>
      <c r="LDM2180" s="218"/>
      <c r="LDN2180" s="218"/>
      <c r="LDO2180" s="218"/>
      <c r="LDP2180" s="218"/>
      <c r="LDQ2180" s="218"/>
      <c r="LDR2180" s="218"/>
      <c r="LDS2180" s="218"/>
      <c r="LDT2180" s="218"/>
      <c r="LDU2180" s="218"/>
      <c r="LDV2180" s="218"/>
      <c r="LDW2180" s="218"/>
      <c r="LDX2180" s="218"/>
      <c r="LDY2180" s="218"/>
      <c r="LDZ2180" s="218"/>
      <c r="LEA2180" s="218"/>
      <c r="LEB2180" s="218"/>
      <c r="LEC2180" s="218"/>
      <c r="LED2180" s="218"/>
      <c r="LEE2180" s="218"/>
      <c r="LEF2180" s="218"/>
      <c r="LEG2180" s="218"/>
      <c r="LEH2180" s="218"/>
      <c r="LEI2180" s="218"/>
      <c r="LEJ2180" s="218"/>
      <c r="LEK2180" s="218"/>
      <c r="LEL2180" s="218"/>
      <c r="LEM2180" s="218"/>
      <c r="LEN2180" s="218"/>
      <c r="LEO2180" s="218"/>
      <c r="LEP2180" s="218"/>
      <c r="LEQ2180" s="218"/>
      <c r="LER2180" s="218"/>
      <c r="LES2180" s="218"/>
      <c r="LET2180" s="218"/>
      <c r="LEU2180" s="218"/>
      <c r="LEV2180" s="218"/>
      <c r="LEW2180" s="218"/>
      <c r="LEX2180" s="218"/>
      <c r="LEY2180" s="218"/>
      <c r="LEZ2180" s="218"/>
      <c r="LFA2180" s="218"/>
      <c r="LFB2180" s="218"/>
      <c r="LFC2180" s="218"/>
      <c r="LFD2180" s="218"/>
      <c r="LFE2180" s="218"/>
      <c r="LFF2180" s="218"/>
      <c r="LFG2180" s="218"/>
      <c r="LFH2180" s="218"/>
      <c r="LFI2180" s="218"/>
      <c r="LFJ2180" s="218"/>
      <c r="LFK2180" s="218"/>
      <c r="LFL2180" s="218"/>
      <c r="LFM2180" s="218"/>
      <c r="LFN2180" s="218"/>
      <c r="LFO2180" s="218"/>
      <c r="LFP2180" s="218"/>
      <c r="LFQ2180" s="218"/>
      <c r="LFR2180" s="218"/>
      <c r="LFS2180" s="218"/>
      <c r="LFT2180" s="218"/>
      <c r="LFU2180" s="218"/>
      <c r="LFV2180" s="218"/>
      <c r="LFW2180" s="218"/>
      <c r="LFX2180" s="218"/>
      <c r="LFY2180" s="218"/>
      <c r="LFZ2180" s="218"/>
      <c r="LGA2180" s="218"/>
      <c r="LGB2180" s="218"/>
      <c r="LGC2180" s="218"/>
      <c r="LGD2180" s="218"/>
      <c r="LGE2180" s="218"/>
      <c r="LGF2180" s="218"/>
      <c r="LGG2180" s="218"/>
      <c r="LGH2180" s="218"/>
      <c r="LGI2180" s="218"/>
      <c r="LGJ2180" s="218"/>
      <c r="LGK2180" s="218"/>
      <c r="LGL2180" s="218"/>
      <c r="LGM2180" s="218"/>
      <c r="LGN2180" s="218"/>
      <c r="LGO2180" s="218"/>
      <c r="LGP2180" s="218"/>
      <c r="LGQ2180" s="218"/>
      <c r="LGR2180" s="218"/>
      <c r="LGS2180" s="218"/>
      <c r="LGT2180" s="218"/>
      <c r="LGU2180" s="218"/>
      <c r="LGV2180" s="218"/>
      <c r="LGW2180" s="218"/>
      <c r="LGX2180" s="218"/>
      <c r="LGY2180" s="218"/>
      <c r="LGZ2180" s="218"/>
      <c r="LHA2180" s="218"/>
      <c r="LHB2180" s="218"/>
      <c r="LHC2180" s="218"/>
      <c r="LHD2180" s="218"/>
      <c r="LHE2180" s="218"/>
      <c r="LHF2180" s="218"/>
      <c r="LHG2180" s="218"/>
      <c r="LHH2180" s="218"/>
      <c r="LHI2180" s="218"/>
      <c r="LHJ2180" s="218"/>
      <c r="LHK2180" s="218"/>
      <c r="LHL2180" s="218"/>
      <c r="LHM2180" s="218"/>
      <c r="LHN2180" s="218"/>
      <c r="LHO2180" s="218"/>
      <c r="LHP2180" s="218"/>
      <c r="LHQ2180" s="218"/>
      <c r="LHR2180" s="218"/>
      <c r="LHS2180" s="218"/>
      <c r="LHT2180" s="218"/>
      <c r="LHU2180" s="218"/>
      <c r="LHV2180" s="218"/>
      <c r="LHW2180" s="218"/>
      <c r="LHX2180" s="218"/>
      <c r="LHY2180" s="218"/>
      <c r="LHZ2180" s="218"/>
      <c r="LIA2180" s="218"/>
      <c r="LIB2180" s="218"/>
      <c r="LIC2180" s="218"/>
      <c r="LID2180" s="218"/>
      <c r="LIE2180" s="218"/>
      <c r="LIF2180" s="218"/>
      <c r="LIG2180" s="218"/>
      <c r="LIH2180" s="218"/>
      <c r="LII2180" s="218"/>
      <c r="LIJ2180" s="218"/>
      <c r="LIK2180" s="218"/>
      <c r="LIL2180" s="218"/>
      <c r="LIM2180" s="218"/>
      <c r="LIN2180" s="218"/>
      <c r="LIO2180" s="218"/>
      <c r="LIP2180" s="218"/>
      <c r="LIQ2180" s="218"/>
      <c r="LIR2180" s="218"/>
      <c r="LIS2180" s="218"/>
      <c r="LIT2180" s="218"/>
      <c r="LIU2180" s="218"/>
      <c r="LIV2180" s="218"/>
      <c r="LIW2180" s="218"/>
      <c r="LIX2180" s="218"/>
      <c r="LIY2180" s="218"/>
      <c r="LIZ2180" s="218"/>
      <c r="LJA2180" s="218"/>
      <c r="LJB2180" s="218"/>
      <c r="LJC2180" s="218"/>
      <c r="LJD2180" s="218"/>
      <c r="LJE2180" s="218"/>
      <c r="LJF2180" s="218"/>
      <c r="LJG2180" s="218"/>
      <c r="LJH2180" s="218"/>
      <c r="LJI2180" s="218"/>
      <c r="LJJ2180" s="218"/>
      <c r="LJK2180" s="218"/>
      <c r="LJL2180" s="218"/>
      <c r="LJM2180" s="218"/>
      <c r="LJN2180" s="218"/>
      <c r="LJO2180" s="218"/>
      <c r="LJP2180" s="218"/>
      <c r="LJQ2180" s="218"/>
      <c r="LJR2180" s="218"/>
      <c r="LJS2180" s="218"/>
      <c r="LJT2180" s="218"/>
      <c r="LJU2180" s="218"/>
      <c r="LJV2180" s="218"/>
      <c r="LJW2180" s="218"/>
      <c r="LJX2180" s="218"/>
      <c r="LJY2180" s="218"/>
      <c r="LJZ2180" s="218"/>
      <c r="LKA2180" s="218"/>
      <c r="LKB2180" s="218"/>
      <c r="LKC2180" s="218"/>
      <c r="LKD2180" s="218"/>
      <c r="LKE2180" s="218"/>
      <c r="LKF2180" s="218"/>
      <c r="LKG2180" s="218"/>
      <c r="LKH2180" s="218"/>
      <c r="LKI2180" s="218"/>
      <c r="LKJ2180" s="218"/>
      <c r="LKK2180" s="218"/>
      <c r="LKL2180" s="218"/>
      <c r="LKM2180" s="218"/>
      <c r="LKN2180" s="218"/>
      <c r="LKO2180" s="218"/>
      <c r="LKP2180" s="218"/>
      <c r="LKQ2180" s="218"/>
      <c r="LKR2180" s="218"/>
      <c r="LKS2180" s="218"/>
      <c r="LKT2180" s="218"/>
      <c r="LKU2180" s="218"/>
      <c r="LKV2180" s="218"/>
      <c r="LKW2180" s="218"/>
      <c r="LKX2180" s="218"/>
      <c r="LKY2180" s="218"/>
      <c r="LKZ2180" s="218"/>
      <c r="LLA2180" s="218"/>
      <c r="LLB2180" s="218"/>
      <c r="LLC2180" s="218"/>
      <c r="LLD2180" s="218"/>
      <c r="LLE2180" s="218"/>
      <c r="LLF2180" s="218"/>
      <c r="LLG2180" s="218"/>
      <c r="LLH2180" s="218"/>
      <c r="LLI2180" s="218"/>
      <c r="LLJ2180" s="218"/>
      <c r="LLK2180" s="218"/>
      <c r="LLL2180" s="218"/>
      <c r="LLM2180" s="218"/>
      <c r="LLN2180" s="218"/>
      <c r="LLO2180" s="218"/>
      <c r="LLP2180" s="218"/>
      <c r="LLQ2180" s="218"/>
      <c r="LLR2180" s="218"/>
      <c r="LLS2180" s="218"/>
      <c r="LLT2180" s="218"/>
      <c r="LLU2180" s="218"/>
      <c r="LLV2180" s="218"/>
      <c r="LLW2180" s="218"/>
      <c r="LLX2180" s="218"/>
      <c r="LLY2180" s="218"/>
      <c r="LLZ2180" s="218"/>
      <c r="LMA2180" s="218"/>
      <c r="LMB2180" s="218"/>
      <c r="LMC2180" s="218"/>
      <c r="LMD2180" s="218"/>
      <c r="LME2180" s="218"/>
      <c r="LMF2180" s="218"/>
      <c r="LMG2180" s="218"/>
      <c r="LMH2180" s="218"/>
      <c r="LMI2180" s="218"/>
      <c r="LMJ2180" s="218"/>
      <c r="LMK2180" s="218"/>
      <c r="LML2180" s="218"/>
      <c r="LMM2180" s="218"/>
      <c r="LMN2180" s="218"/>
      <c r="LMO2180" s="218"/>
      <c r="LMP2180" s="218"/>
      <c r="LMQ2180" s="218"/>
      <c r="LMR2180" s="218"/>
      <c r="LMS2180" s="218"/>
      <c r="LMT2180" s="218"/>
      <c r="LMU2180" s="218"/>
      <c r="LMV2180" s="218"/>
      <c r="LMW2180" s="218"/>
      <c r="LMX2180" s="218"/>
      <c r="LMY2180" s="218"/>
      <c r="LMZ2180" s="218"/>
      <c r="LNA2180" s="218"/>
      <c r="LNB2180" s="218"/>
      <c r="LNC2180" s="218"/>
      <c r="LND2180" s="218"/>
      <c r="LNE2180" s="218"/>
      <c r="LNF2180" s="218"/>
      <c r="LNG2180" s="218"/>
      <c r="LNH2180" s="218"/>
      <c r="LNI2180" s="218"/>
      <c r="LNJ2180" s="218"/>
      <c r="LNK2180" s="218"/>
      <c r="LNL2180" s="218"/>
      <c r="LNM2180" s="218"/>
      <c r="LNN2180" s="218"/>
      <c r="LNO2180" s="218"/>
      <c r="LNP2180" s="218"/>
      <c r="LNQ2180" s="218"/>
      <c r="LNR2180" s="218"/>
      <c r="LNS2180" s="218"/>
      <c r="LNT2180" s="218"/>
      <c r="LNU2180" s="218"/>
      <c r="LNV2180" s="218"/>
      <c r="LNW2180" s="218"/>
      <c r="LNX2180" s="218"/>
      <c r="LNY2180" s="218"/>
      <c r="LNZ2180" s="218"/>
      <c r="LOA2180" s="218"/>
      <c r="LOB2180" s="218"/>
      <c r="LOC2180" s="218"/>
      <c r="LOD2180" s="218"/>
      <c r="LOE2180" s="218"/>
      <c r="LOF2180" s="218"/>
      <c r="LOG2180" s="218"/>
      <c r="LOH2180" s="218"/>
      <c r="LOI2180" s="218"/>
      <c r="LOJ2180" s="218"/>
      <c r="LOK2180" s="218"/>
      <c r="LOL2180" s="218"/>
      <c r="LOM2180" s="218"/>
      <c r="LON2180" s="218"/>
      <c r="LOO2180" s="218"/>
      <c r="LOP2180" s="218"/>
      <c r="LOQ2180" s="218"/>
      <c r="LOR2180" s="218"/>
      <c r="LOS2180" s="218"/>
      <c r="LOT2180" s="218"/>
      <c r="LOU2180" s="218"/>
      <c r="LOV2180" s="218"/>
      <c r="LOW2180" s="218"/>
      <c r="LOX2180" s="218"/>
      <c r="LOY2180" s="218"/>
      <c r="LOZ2180" s="218"/>
      <c r="LPA2180" s="218"/>
      <c r="LPB2180" s="218"/>
      <c r="LPC2180" s="218"/>
      <c r="LPD2180" s="218"/>
      <c r="LPE2180" s="218"/>
      <c r="LPF2180" s="218"/>
      <c r="LPG2180" s="218"/>
      <c r="LPH2180" s="218"/>
      <c r="LPI2180" s="218"/>
      <c r="LPJ2180" s="218"/>
      <c r="LPK2180" s="218"/>
      <c r="LPL2180" s="218"/>
      <c r="LPM2180" s="218"/>
      <c r="LPN2180" s="218"/>
      <c r="LPO2180" s="218"/>
      <c r="LPP2180" s="218"/>
      <c r="LPQ2180" s="218"/>
      <c r="LPR2180" s="218"/>
      <c r="LPS2180" s="218"/>
      <c r="LPT2180" s="218"/>
      <c r="LPU2180" s="218"/>
      <c r="LPV2180" s="218"/>
      <c r="LPW2180" s="218"/>
      <c r="LPX2180" s="218"/>
      <c r="LPY2180" s="218"/>
      <c r="LPZ2180" s="218"/>
      <c r="LQA2180" s="218"/>
      <c r="LQB2180" s="218"/>
      <c r="LQC2180" s="218"/>
      <c r="LQD2180" s="218"/>
      <c r="LQE2180" s="218"/>
      <c r="LQF2180" s="218"/>
      <c r="LQG2180" s="218"/>
      <c r="LQH2180" s="218"/>
      <c r="LQI2180" s="218"/>
      <c r="LQJ2180" s="218"/>
      <c r="LQK2180" s="218"/>
      <c r="LQL2180" s="218"/>
      <c r="LQM2180" s="218"/>
      <c r="LQN2180" s="218"/>
      <c r="LQO2180" s="218"/>
      <c r="LQP2180" s="218"/>
      <c r="LQQ2180" s="218"/>
      <c r="LQR2180" s="218"/>
      <c r="LQS2180" s="218"/>
      <c r="LQT2180" s="218"/>
      <c r="LQU2180" s="218"/>
      <c r="LQV2180" s="218"/>
      <c r="LQW2180" s="218"/>
      <c r="LQX2180" s="218"/>
      <c r="LQY2180" s="218"/>
      <c r="LQZ2180" s="218"/>
      <c r="LRA2180" s="218"/>
      <c r="LRB2180" s="218"/>
      <c r="LRC2180" s="218"/>
      <c r="LRD2180" s="218"/>
      <c r="LRE2180" s="218"/>
      <c r="LRF2180" s="218"/>
      <c r="LRG2180" s="218"/>
      <c r="LRH2180" s="218"/>
      <c r="LRI2180" s="218"/>
      <c r="LRJ2180" s="218"/>
      <c r="LRK2180" s="218"/>
      <c r="LRL2180" s="218"/>
      <c r="LRM2180" s="218"/>
      <c r="LRN2180" s="218"/>
      <c r="LRO2180" s="218"/>
      <c r="LRP2180" s="218"/>
      <c r="LRQ2180" s="218"/>
      <c r="LRR2180" s="218"/>
      <c r="LRS2180" s="218"/>
      <c r="LRT2180" s="218"/>
      <c r="LRU2180" s="218"/>
      <c r="LRV2180" s="218"/>
      <c r="LRW2180" s="218"/>
      <c r="LRX2180" s="218"/>
      <c r="LRY2180" s="218"/>
      <c r="LRZ2180" s="218"/>
      <c r="LSA2180" s="218"/>
      <c r="LSB2180" s="218"/>
      <c r="LSC2180" s="218"/>
      <c r="LSD2180" s="218"/>
      <c r="LSE2180" s="218"/>
      <c r="LSF2180" s="218"/>
      <c r="LSG2180" s="218"/>
      <c r="LSH2180" s="218"/>
      <c r="LSI2180" s="218"/>
      <c r="LSJ2180" s="218"/>
      <c r="LSK2180" s="218"/>
      <c r="LSL2180" s="218"/>
      <c r="LSM2180" s="218"/>
      <c r="LSN2180" s="218"/>
      <c r="LSO2180" s="218"/>
      <c r="LSP2180" s="218"/>
      <c r="LSQ2180" s="218"/>
      <c r="LSR2180" s="218"/>
      <c r="LSS2180" s="218"/>
      <c r="LST2180" s="218"/>
      <c r="LSU2180" s="218"/>
      <c r="LSV2180" s="218"/>
      <c r="LSW2180" s="218"/>
      <c r="LSX2180" s="218"/>
      <c r="LSY2180" s="218"/>
      <c r="LSZ2180" s="218"/>
      <c r="LTA2180" s="218"/>
      <c r="LTB2180" s="218"/>
      <c r="LTC2180" s="218"/>
      <c r="LTD2180" s="218"/>
      <c r="LTE2180" s="218"/>
      <c r="LTF2180" s="218"/>
      <c r="LTG2180" s="218"/>
      <c r="LTH2180" s="218"/>
      <c r="LTI2180" s="218"/>
      <c r="LTJ2180" s="218"/>
      <c r="LTK2180" s="218"/>
      <c r="LTL2180" s="218"/>
      <c r="LTM2180" s="218"/>
      <c r="LTN2180" s="218"/>
      <c r="LTO2180" s="218"/>
      <c r="LTP2180" s="218"/>
      <c r="LTQ2180" s="218"/>
      <c r="LTR2180" s="218"/>
      <c r="LTS2180" s="218"/>
      <c r="LTT2180" s="218"/>
      <c r="LTU2180" s="218"/>
      <c r="LTV2180" s="218"/>
      <c r="LTW2180" s="218"/>
      <c r="LTX2180" s="218"/>
      <c r="LTY2180" s="218"/>
      <c r="LTZ2180" s="218"/>
      <c r="LUA2180" s="218"/>
      <c r="LUB2180" s="218"/>
      <c r="LUC2180" s="218"/>
      <c r="LUD2180" s="218"/>
      <c r="LUE2180" s="218"/>
      <c r="LUF2180" s="218"/>
      <c r="LUG2180" s="218"/>
      <c r="LUH2180" s="218"/>
      <c r="LUI2180" s="218"/>
      <c r="LUJ2180" s="218"/>
      <c r="LUK2180" s="218"/>
      <c r="LUL2180" s="218"/>
      <c r="LUM2180" s="218"/>
      <c r="LUN2180" s="218"/>
      <c r="LUO2180" s="218"/>
      <c r="LUP2180" s="218"/>
      <c r="LUQ2180" s="218"/>
      <c r="LUR2180" s="218"/>
      <c r="LUS2180" s="218"/>
      <c r="LUT2180" s="218"/>
      <c r="LUU2180" s="218"/>
      <c r="LUV2180" s="218"/>
      <c r="LUW2180" s="218"/>
      <c r="LUX2180" s="218"/>
      <c r="LUY2180" s="218"/>
      <c r="LUZ2180" s="218"/>
      <c r="LVA2180" s="218"/>
      <c r="LVB2180" s="218"/>
      <c r="LVC2180" s="218"/>
      <c r="LVD2180" s="218"/>
      <c r="LVE2180" s="218"/>
      <c r="LVF2180" s="218"/>
      <c r="LVG2180" s="218"/>
      <c r="LVH2180" s="218"/>
      <c r="LVI2180" s="218"/>
      <c r="LVJ2180" s="218"/>
      <c r="LVK2180" s="218"/>
      <c r="LVL2180" s="218"/>
      <c r="LVM2180" s="218"/>
      <c r="LVN2180" s="218"/>
      <c r="LVO2180" s="218"/>
      <c r="LVP2180" s="218"/>
      <c r="LVQ2180" s="218"/>
      <c r="LVR2180" s="218"/>
      <c r="LVS2180" s="218"/>
      <c r="LVT2180" s="218"/>
      <c r="LVU2180" s="218"/>
      <c r="LVV2180" s="218"/>
      <c r="LVW2180" s="218"/>
      <c r="LVX2180" s="218"/>
      <c r="LVY2180" s="218"/>
      <c r="LVZ2180" s="218"/>
      <c r="LWA2180" s="218"/>
      <c r="LWB2180" s="218"/>
      <c r="LWC2180" s="218"/>
      <c r="LWD2180" s="218"/>
      <c r="LWE2180" s="218"/>
      <c r="LWF2180" s="218"/>
      <c r="LWG2180" s="218"/>
      <c r="LWH2180" s="218"/>
      <c r="LWI2180" s="218"/>
      <c r="LWJ2180" s="218"/>
      <c r="LWK2180" s="218"/>
      <c r="LWL2180" s="218"/>
      <c r="LWM2180" s="218"/>
      <c r="LWN2180" s="218"/>
      <c r="LWO2180" s="218"/>
      <c r="LWP2180" s="218"/>
      <c r="LWQ2180" s="218"/>
      <c r="LWR2180" s="218"/>
      <c r="LWS2180" s="218"/>
      <c r="LWT2180" s="218"/>
      <c r="LWU2180" s="218"/>
      <c r="LWV2180" s="218"/>
      <c r="LWW2180" s="218"/>
      <c r="LWX2180" s="218"/>
      <c r="LWY2180" s="218"/>
      <c r="LWZ2180" s="218"/>
      <c r="LXA2180" s="218"/>
      <c r="LXB2180" s="218"/>
      <c r="LXC2180" s="218"/>
      <c r="LXD2180" s="218"/>
      <c r="LXE2180" s="218"/>
      <c r="LXF2180" s="218"/>
      <c r="LXG2180" s="218"/>
      <c r="LXH2180" s="218"/>
      <c r="LXI2180" s="218"/>
      <c r="LXJ2180" s="218"/>
      <c r="LXK2180" s="218"/>
      <c r="LXL2180" s="218"/>
      <c r="LXM2180" s="218"/>
      <c r="LXN2180" s="218"/>
      <c r="LXO2180" s="218"/>
      <c r="LXP2180" s="218"/>
      <c r="LXQ2180" s="218"/>
      <c r="LXR2180" s="218"/>
      <c r="LXS2180" s="218"/>
      <c r="LXT2180" s="218"/>
      <c r="LXU2180" s="218"/>
      <c r="LXV2180" s="218"/>
      <c r="LXW2180" s="218"/>
      <c r="LXX2180" s="218"/>
      <c r="LXY2180" s="218"/>
      <c r="LXZ2180" s="218"/>
      <c r="LYA2180" s="218"/>
      <c r="LYB2180" s="218"/>
      <c r="LYC2180" s="218"/>
      <c r="LYD2180" s="218"/>
      <c r="LYE2180" s="218"/>
      <c r="LYF2180" s="218"/>
      <c r="LYG2180" s="218"/>
      <c r="LYH2180" s="218"/>
      <c r="LYI2180" s="218"/>
      <c r="LYJ2180" s="218"/>
      <c r="LYK2180" s="218"/>
      <c r="LYL2180" s="218"/>
      <c r="LYM2180" s="218"/>
      <c r="LYN2180" s="218"/>
      <c r="LYO2180" s="218"/>
      <c r="LYP2180" s="218"/>
      <c r="LYQ2180" s="218"/>
      <c r="LYR2180" s="218"/>
      <c r="LYS2180" s="218"/>
      <c r="LYT2180" s="218"/>
      <c r="LYU2180" s="218"/>
      <c r="LYV2180" s="218"/>
      <c r="LYW2180" s="218"/>
      <c r="LYX2180" s="218"/>
      <c r="LYY2180" s="218"/>
      <c r="LYZ2180" s="218"/>
      <c r="LZA2180" s="218"/>
      <c r="LZB2180" s="218"/>
      <c r="LZC2180" s="218"/>
      <c r="LZD2180" s="218"/>
      <c r="LZE2180" s="218"/>
      <c r="LZF2180" s="218"/>
      <c r="LZG2180" s="218"/>
      <c r="LZH2180" s="218"/>
      <c r="LZI2180" s="218"/>
      <c r="LZJ2180" s="218"/>
      <c r="LZK2180" s="218"/>
      <c r="LZL2180" s="218"/>
      <c r="LZM2180" s="218"/>
      <c r="LZN2180" s="218"/>
      <c r="LZO2180" s="218"/>
      <c r="LZP2180" s="218"/>
      <c r="LZQ2180" s="218"/>
      <c r="LZR2180" s="218"/>
      <c r="LZS2180" s="218"/>
      <c r="LZT2180" s="218"/>
      <c r="LZU2180" s="218"/>
      <c r="LZV2180" s="218"/>
      <c r="LZW2180" s="218"/>
      <c r="LZX2180" s="218"/>
      <c r="LZY2180" s="218"/>
      <c r="LZZ2180" s="218"/>
      <c r="MAA2180" s="218"/>
      <c r="MAB2180" s="218"/>
      <c r="MAC2180" s="218"/>
      <c r="MAD2180" s="218"/>
      <c r="MAE2180" s="218"/>
      <c r="MAF2180" s="218"/>
      <c r="MAG2180" s="218"/>
      <c r="MAH2180" s="218"/>
      <c r="MAI2180" s="218"/>
      <c r="MAJ2180" s="218"/>
      <c r="MAK2180" s="218"/>
      <c r="MAL2180" s="218"/>
      <c r="MAM2180" s="218"/>
      <c r="MAN2180" s="218"/>
      <c r="MAO2180" s="218"/>
      <c r="MAP2180" s="218"/>
      <c r="MAQ2180" s="218"/>
      <c r="MAR2180" s="218"/>
      <c r="MAS2180" s="218"/>
      <c r="MAT2180" s="218"/>
      <c r="MAU2180" s="218"/>
      <c r="MAV2180" s="218"/>
      <c r="MAW2180" s="218"/>
      <c r="MAX2180" s="218"/>
      <c r="MAY2180" s="218"/>
      <c r="MAZ2180" s="218"/>
      <c r="MBA2180" s="218"/>
      <c r="MBB2180" s="218"/>
      <c r="MBC2180" s="218"/>
      <c r="MBD2180" s="218"/>
      <c r="MBE2180" s="218"/>
      <c r="MBF2180" s="218"/>
      <c r="MBG2180" s="218"/>
      <c r="MBH2180" s="218"/>
      <c r="MBI2180" s="218"/>
      <c r="MBJ2180" s="218"/>
      <c r="MBK2180" s="218"/>
      <c r="MBL2180" s="218"/>
      <c r="MBM2180" s="218"/>
      <c r="MBN2180" s="218"/>
      <c r="MBO2180" s="218"/>
      <c r="MBP2180" s="218"/>
      <c r="MBQ2180" s="218"/>
      <c r="MBR2180" s="218"/>
      <c r="MBS2180" s="218"/>
      <c r="MBT2180" s="218"/>
      <c r="MBU2180" s="218"/>
      <c r="MBV2180" s="218"/>
      <c r="MBW2180" s="218"/>
      <c r="MBX2180" s="218"/>
      <c r="MBY2180" s="218"/>
      <c r="MBZ2180" s="218"/>
      <c r="MCA2180" s="218"/>
      <c r="MCB2180" s="218"/>
      <c r="MCC2180" s="218"/>
      <c r="MCD2180" s="218"/>
      <c r="MCE2180" s="218"/>
      <c r="MCF2180" s="218"/>
      <c r="MCG2180" s="218"/>
      <c r="MCH2180" s="218"/>
      <c r="MCI2180" s="218"/>
      <c r="MCJ2180" s="218"/>
      <c r="MCK2180" s="218"/>
      <c r="MCL2180" s="218"/>
      <c r="MCM2180" s="218"/>
      <c r="MCN2180" s="218"/>
      <c r="MCO2180" s="218"/>
      <c r="MCP2180" s="218"/>
      <c r="MCQ2180" s="218"/>
      <c r="MCR2180" s="218"/>
      <c r="MCS2180" s="218"/>
      <c r="MCT2180" s="218"/>
      <c r="MCU2180" s="218"/>
      <c r="MCV2180" s="218"/>
      <c r="MCW2180" s="218"/>
      <c r="MCX2180" s="218"/>
      <c r="MCY2180" s="218"/>
      <c r="MCZ2180" s="218"/>
      <c r="MDA2180" s="218"/>
      <c r="MDB2180" s="218"/>
      <c r="MDC2180" s="218"/>
      <c r="MDD2180" s="218"/>
      <c r="MDE2180" s="218"/>
      <c r="MDF2180" s="218"/>
      <c r="MDG2180" s="218"/>
      <c r="MDH2180" s="218"/>
      <c r="MDI2180" s="218"/>
      <c r="MDJ2180" s="218"/>
      <c r="MDK2180" s="218"/>
      <c r="MDL2180" s="218"/>
      <c r="MDM2180" s="218"/>
      <c r="MDN2180" s="218"/>
      <c r="MDO2180" s="218"/>
      <c r="MDP2180" s="218"/>
      <c r="MDQ2180" s="218"/>
      <c r="MDR2180" s="218"/>
      <c r="MDS2180" s="218"/>
      <c r="MDT2180" s="218"/>
      <c r="MDU2180" s="218"/>
      <c r="MDV2180" s="218"/>
      <c r="MDW2180" s="218"/>
      <c r="MDX2180" s="218"/>
      <c r="MDY2180" s="218"/>
      <c r="MDZ2180" s="218"/>
      <c r="MEA2180" s="218"/>
      <c r="MEB2180" s="218"/>
      <c r="MEC2180" s="218"/>
      <c r="MED2180" s="218"/>
      <c r="MEE2180" s="218"/>
      <c r="MEF2180" s="218"/>
      <c r="MEG2180" s="218"/>
      <c r="MEH2180" s="218"/>
      <c r="MEI2180" s="218"/>
      <c r="MEJ2180" s="218"/>
      <c r="MEK2180" s="218"/>
      <c r="MEL2180" s="218"/>
      <c r="MEM2180" s="218"/>
      <c r="MEN2180" s="218"/>
      <c r="MEO2180" s="218"/>
      <c r="MEP2180" s="218"/>
      <c r="MEQ2180" s="218"/>
      <c r="MER2180" s="218"/>
      <c r="MES2180" s="218"/>
      <c r="MET2180" s="218"/>
      <c r="MEU2180" s="218"/>
      <c r="MEV2180" s="218"/>
      <c r="MEW2180" s="218"/>
      <c r="MEX2180" s="218"/>
      <c r="MEY2180" s="218"/>
      <c r="MEZ2180" s="218"/>
      <c r="MFA2180" s="218"/>
      <c r="MFB2180" s="218"/>
      <c r="MFC2180" s="218"/>
      <c r="MFD2180" s="218"/>
      <c r="MFE2180" s="218"/>
      <c r="MFF2180" s="218"/>
      <c r="MFG2180" s="218"/>
      <c r="MFH2180" s="218"/>
      <c r="MFI2180" s="218"/>
      <c r="MFJ2180" s="218"/>
      <c r="MFK2180" s="218"/>
      <c r="MFL2180" s="218"/>
      <c r="MFM2180" s="218"/>
      <c r="MFN2180" s="218"/>
      <c r="MFO2180" s="218"/>
      <c r="MFP2180" s="218"/>
      <c r="MFQ2180" s="218"/>
      <c r="MFR2180" s="218"/>
      <c r="MFS2180" s="218"/>
      <c r="MFT2180" s="218"/>
      <c r="MFU2180" s="218"/>
      <c r="MFV2180" s="218"/>
      <c r="MFW2180" s="218"/>
      <c r="MFX2180" s="218"/>
      <c r="MFY2180" s="218"/>
      <c r="MFZ2180" s="218"/>
      <c r="MGA2180" s="218"/>
      <c r="MGB2180" s="218"/>
      <c r="MGC2180" s="218"/>
      <c r="MGD2180" s="218"/>
      <c r="MGE2180" s="218"/>
      <c r="MGF2180" s="218"/>
      <c r="MGG2180" s="218"/>
      <c r="MGH2180" s="218"/>
      <c r="MGI2180" s="218"/>
      <c r="MGJ2180" s="218"/>
      <c r="MGK2180" s="218"/>
      <c r="MGL2180" s="218"/>
      <c r="MGM2180" s="218"/>
      <c r="MGN2180" s="218"/>
      <c r="MGO2180" s="218"/>
      <c r="MGP2180" s="218"/>
      <c r="MGQ2180" s="218"/>
      <c r="MGR2180" s="218"/>
      <c r="MGS2180" s="218"/>
      <c r="MGT2180" s="218"/>
      <c r="MGU2180" s="218"/>
      <c r="MGV2180" s="218"/>
      <c r="MGW2180" s="218"/>
      <c r="MGX2180" s="218"/>
      <c r="MGY2180" s="218"/>
      <c r="MGZ2180" s="218"/>
      <c r="MHA2180" s="218"/>
      <c r="MHB2180" s="218"/>
      <c r="MHC2180" s="218"/>
      <c r="MHD2180" s="218"/>
      <c r="MHE2180" s="218"/>
      <c r="MHF2180" s="218"/>
      <c r="MHG2180" s="218"/>
      <c r="MHH2180" s="218"/>
      <c r="MHI2180" s="218"/>
      <c r="MHJ2180" s="218"/>
      <c r="MHK2180" s="218"/>
      <c r="MHL2180" s="218"/>
      <c r="MHM2180" s="218"/>
      <c r="MHN2180" s="218"/>
      <c r="MHO2180" s="218"/>
      <c r="MHP2180" s="218"/>
      <c r="MHQ2180" s="218"/>
      <c r="MHR2180" s="218"/>
      <c r="MHS2180" s="218"/>
      <c r="MHT2180" s="218"/>
      <c r="MHU2180" s="218"/>
      <c r="MHV2180" s="218"/>
      <c r="MHW2180" s="218"/>
      <c r="MHX2180" s="218"/>
      <c r="MHY2180" s="218"/>
      <c r="MHZ2180" s="218"/>
      <c r="MIA2180" s="218"/>
      <c r="MIB2180" s="218"/>
      <c r="MIC2180" s="218"/>
      <c r="MID2180" s="218"/>
      <c r="MIE2180" s="218"/>
      <c r="MIF2180" s="218"/>
      <c r="MIG2180" s="218"/>
      <c r="MIH2180" s="218"/>
      <c r="MII2180" s="218"/>
      <c r="MIJ2180" s="218"/>
      <c r="MIK2180" s="218"/>
      <c r="MIL2180" s="218"/>
      <c r="MIM2180" s="218"/>
      <c r="MIN2180" s="218"/>
      <c r="MIO2180" s="218"/>
      <c r="MIP2180" s="218"/>
      <c r="MIQ2180" s="218"/>
      <c r="MIR2180" s="218"/>
      <c r="MIS2180" s="218"/>
      <c r="MIT2180" s="218"/>
      <c r="MIU2180" s="218"/>
      <c r="MIV2180" s="218"/>
      <c r="MIW2180" s="218"/>
      <c r="MIX2180" s="218"/>
      <c r="MIY2180" s="218"/>
      <c r="MIZ2180" s="218"/>
      <c r="MJA2180" s="218"/>
      <c r="MJB2180" s="218"/>
      <c r="MJC2180" s="218"/>
      <c r="MJD2180" s="218"/>
      <c r="MJE2180" s="218"/>
      <c r="MJF2180" s="218"/>
      <c r="MJG2180" s="218"/>
      <c r="MJH2180" s="218"/>
      <c r="MJI2180" s="218"/>
      <c r="MJJ2180" s="218"/>
      <c r="MJK2180" s="218"/>
      <c r="MJL2180" s="218"/>
      <c r="MJM2180" s="218"/>
      <c r="MJN2180" s="218"/>
      <c r="MJO2180" s="218"/>
      <c r="MJP2180" s="218"/>
      <c r="MJQ2180" s="218"/>
      <c r="MJR2180" s="218"/>
      <c r="MJS2180" s="218"/>
      <c r="MJT2180" s="218"/>
      <c r="MJU2180" s="218"/>
      <c r="MJV2180" s="218"/>
      <c r="MJW2180" s="218"/>
      <c r="MJX2180" s="218"/>
      <c r="MJY2180" s="218"/>
      <c r="MJZ2180" s="218"/>
      <c r="MKA2180" s="218"/>
      <c r="MKB2180" s="218"/>
      <c r="MKC2180" s="218"/>
      <c r="MKD2180" s="218"/>
      <c r="MKE2180" s="218"/>
      <c r="MKF2180" s="218"/>
      <c r="MKG2180" s="218"/>
      <c r="MKH2180" s="218"/>
      <c r="MKI2180" s="218"/>
      <c r="MKJ2180" s="218"/>
      <c r="MKK2180" s="218"/>
      <c r="MKL2180" s="218"/>
      <c r="MKM2180" s="218"/>
      <c r="MKN2180" s="218"/>
      <c r="MKO2180" s="218"/>
      <c r="MKP2180" s="218"/>
      <c r="MKQ2180" s="218"/>
      <c r="MKR2180" s="218"/>
      <c r="MKS2180" s="218"/>
      <c r="MKT2180" s="218"/>
      <c r="MKU2180" s="218"/>
      <c r="MKV2180" s="218"/>
      <c r="MKW2180" s="218"/>
      <c r="MKX2180" s="218"/>
      <c r="MKY2180" s="218"/>
      <c r="MKZ2180" s="218"/>
      <c r="MLA2180" s="218"/>
      <c r="MLB2180" s="218"/>
      <c r="MLC2180" s="218"/>
      <c r="MLD2180" s="218"/>
      <c r="MLE2180" s="218"/>
      <c r="MLF2180" s="218"/>
      <c r="MLG2180" s="218"/>
      <c r="MLH2180" s="218"/>
      <c r="MLI2180" s="218"/>
      <c r="MLJ2180" s="218"/>
      <c r="MLK2180" s="218"/>
      <c r="MLL2180" s="218"/>
      <c r="MLM2180" s="218"/>
      <c r="MLN2180" s="218"/>
      <c r="MLO2180" s="218"/>
      <c r="MLP2180" s="218"/>
      <c r="MLQ2180" s="218"/>
      <c r="MLR2180" s="218"/>
      <c r="MLS2180" s="218"/>
      <c r="MLT2180" s="218"/>
      <c r="MLU2180" s="218"/>
      <c r="MLV2180" s="218"/>
      <c r="MLW2180" s="218"/>
      <c r="MLX2180" s="218"/>
      <c r="MLY2180" s="218"/>
      <c r="MLZ2180" s="218"/>
      <c r="MMA2180" s="218"/>
      <c r="MMB2180" s="218"/>
      <c r="MMC2180" s="218"/>
      <c r="MMD2180" s="218"/>
      <c r="MME2180" s="218"/>
      <c r="MMF2180" s="218"/>
      <c r="MMG2180" s="218"/>
      <c r="MMH2180" s="218"/>
      <c r="MMI2180" s="218"/>
      <c r="MMJ2180" s="218"/>
      <c r="MMK2180" s="218"/>
      <c r="MML2180" s="218"/>
      <c r="MMM2180" s="218"/>
      <c r="MMN2180" s="218"/>
      <c r="MMO2180" s="218"/>
      <c r="MMP2180" s="218"/>
      <c r="MMQ2180" s="218"/>
      <c r="MMR2180" s="218"/>
      <c r="MMS2180" s="218"/>
      <c r="MMT2180" s="218"/>
      <c r="MMU2180" s="218"/>
      <c r="MMV2180" s="218"/>
      <c r="MMW2180" s="218"/>
      <c r="MMX2180" s="218"/>
      <c r="MMY2180" s="218"/>
      <c r="MMZ2180" s="218"/>
      <c r="MNA2180" s="218"/>
      <c r="MNB2180" s="218"/>
      <c r="MNC2180" s="218"/>
      <c r="MND2180" s="218"/>
      <c r="MNE2180" s="218"/>
      <c r="MNF2180" s="218"/>
      <c r="MNG2180" s="218"/>
      <c r="MNH2180" s="218"/>
      <c r="MNI2180" s="218"/>
      <c r="MNJ2180" s="218"/>
      <c r="MNK2180" s="218"/>
      <c r="MNL2180" s="218"/>
      <c r="MNM2180" s="218"/>
      <c r="MNN2180" s="218"/>
      <c r="MNO2180" s="218"/>
      <c r="MNP2180" s="218"/>
      <c r="MNQ2180" s="218"/>
      <c r="MNR2180" s="218"/>
      <c r="MNS2180" s="218"/>
      <c r="MNT2180" s="218"/>
      <c r="MNU2180" s="218"/>
      <c r="MNV2180" s="218"/>
      <c r="MNW2180" s="218"/>
      <c r="MNX2180" s="218"/>
      <c r="MNY2180" s="218"/>
      <c r="MNZ2180" s="218"/>
      <c r="MOA2180" s="218"/>
      <c r="MOB2180" s="218"/>
      <c r="MOC2180" s="218"/>
      <c r="MOD2180" s="218"/>
      <c r="MOE2180" s="218"/>
      <c r="MOF2180" s="218"/>
      <c r="MOG2180" s="218"/>
      <c r="MOH2180" s="218"/>
      <c r="MOI2180" s="218"/>
      <c r="MOJ2180" s="218"/>
      <c r="MOK2180" s="218"/>
      <c r="MOL2180" s="218"/>
      <c r="MOM2180" s="218"/>
      <c r="MON2180" s="218"/>
      <c r="MOO2180" s="218"/>
      <c r="MOP2180" s="218"/>
      <c r="MOQ2180" s="218"/>
      <c r="MOR2180" s="218"/>
      <c r="MOS2180" s="218"/>
      <c r="MOT2180" s="218"/>
      <c r="MOU2180" s="218"/>
      <c r="MOV2180" s="218"/>
      <c r="MOW2180" s="218"/>
      <c r="MOX2180" s="218"/>
      <c r="MOY2180" s="218"/>
      <c r="MOZ2180" s="218"/>
      <c r="MPA2180" s="218"/>
      <c r="MPB2180" s="218"/>
      <c r="MPC2180" s="218"/>
      <c r="MPD2180" s="218"/>
      <c r="MPE2180" s="218"/>
      <c r="MPF2180" s="218"/>
      <c r="MPG2180" s="218"/>
      <c r="MPH2180" s="218"/>
      <c r="MPI2180" s="218"/>
      <c r="MPJ2180" s="218"/>
      <c r="MPK2180" s="218"/>
      <c r="MPL2180" s="218"/>
      <c r="MPM2180" s="218"/>
      <c r="MPN2180" s="218"/>
      <c r="MPO2180" s="218"/>
      <c r="MPP2180" s="218"/>
      <c r="MPQ2180" s="218"/>
      <c r="MPR2180" s="218"/>
      <c r="MPS2180" s="218"/>
      <c r="MPT2180" s="218"/>
      <c r="MPU2180" s="218"/>
      <c r="MPV2180" s="218"/>
      <c r="MPW2180" s="218"/>
      <c r="MPX2180" s="218"/>
      <c r="MPY2180" s="218"/>
      <c r="MPZ2180" s="218"/>
      <c r="MQA2180" s="218"/>
      <c r="MQB2180" s="218"/>
      <c r="MQC2180" s="218"/>
      <c r="MQD2180" s="218"/>
      <c r="MQE2180" s="218"/>
      <c r="MQF2180" s="218"/>
      <c r="MQG2180" s="218"/>
      <c r="MQH2180" s="218"/>
      <c r="MQI2180" s="218"/>
      <c r="MQJ2180" s="218"/>
      <c r="MQK2180" s="218"/>
      <c r="MQL2180" s="218"/>
      <c r="MQM2180" s="218"/>
      <c r="MQN2180" s="218"/>
      <c r="MQO2180" s="218"/>
      <c r="MQP2180" s="218"/>
      <c r="MQQ2180" s="218"/>
      <c r="MQR2180" s="218"/>
      <c r="MQS2180" s="218"/>
      <c r="MQT2180" s="218"/>
      <c r="MQU2180" s="218"/>
      <c r="MQV2180" s="218"/>
      <c r="MQW2180" s="218"/>
      <c r="MQX2180" s="218"/>
      <c r="MQY2180" s="218"/>
      <c r="MQZ2180" s="218"/>
      <c r="MRA2180" s="218"/>
      <c r="MRB2180" s="218"/>
      <c r="MRC2180" s="218"/>
      <c r="MRD2180" s="218"/>
      <c r="MRE2180" s="218"/>
      <c r="MRF2180" s="218"/>
      <c r="MRG2180" s="218"/>
      <c r="MRH2180" s="218"/>
      <c r="MRI2180" s="218"/>
      <c r="MRJ2180" s="218"/>
      <c r="MRK2180" s="218"/>
      <c r="MRL2180" s="218"/>
      <c r="MRM2180" s="218"/>
      <c r="MRN2180" s="218"/>
      <c r="MRO2180" s="218"/>
      <c r="MRP2180" s="218"/>
      <c r="MRQ2180" s="218"/>
      <c r="MRR2180" s="218"/>
      <c r="MRS2180" s="218"/>
      <c r="MRT2180" s="218"/>
      <c r="MRU2180" s="218"/>
      <c r="MRV2180" s="218"/>
      <c r="MRW2180" s="218"/>
      <c r="MRX2180" s="218"/>
      <c r="MRY2180" s="218"/>
      <c r="MRZ2180" s="218"/>
      <c r="MSA2180" s="218"/>
      <c r="MSB2180" s="218"/>
      <c r="MSC2180" s="218"/>
      <c r="MSD2180" s="218"/>
      <c r="MSE2180" s="218"/>
      <c r="MSF2180" s="218"/>
      <c r="MSG2180" s="218"/>
      <c r="MSH2180" s="218"/>
      <c r="MSI2180" s="218"/>
      <c r="MSJ2180" s="218"/>
      <c r="MSK2180" s="218"/>
      <c r="MSL2180" s="218"/>
      <c r="MSM2180" s="218"/>
      <c r="MSN2180" s="218"/>
      <c r="MSO2180" s="218"/>
      <c r="MSP2180" s="218"/>
      <c r="MSQ2180" s="218"/>
      <c r="MSR2180" s="218"/>
      <c r="MSS2180" s="218"/>
      <c r="MST2180" s="218"/>
      <c r="MSU2180" s="218"/>
      <c r="MSV2180" s="218"/>
      <c r="MSW2180" s="218"/>
      <c r="MSX2180" s="218"/>
      <c r="MSY2180" s="218"/>
      <c r="MSZ2180" s="218"/>
      <c r="MTA2180" s="218"/>
      <c r="MTB2180" s="218"/>
      <c r="MTC2180" s="218"/>
      <c r="MTD2180" s="218"/>
      <c r="MTE2180" s="218"/>
      <c r="MTF2180" s="218"/>
      <c r="MTG2180" s="218"/>
      <c r="MTH2180" s="218"/>
      <c r="MTI2180" s="218"/>
      <c r="MTJ2180" s="218"/>
      <c r="MTK2180" s="218"/>
      <c r="MTL2180" s="218"/>
      <c r="MTM2180" s="218"/>
      <c r="MTN2180" s="218"/>
      <c r="MTO2180" s="218"/>
      <c r="MTP2180" s="218"/>
      <c r="MTQ2180" s="218"/>
      <c r="MTR2180" s="218"/>
      <c r="MTS2180" s="218"/>
      <c r="MTT2180" s="218"/>
      <c r="MTU2180" s="218"/>
      <c r="MTV2180" s="218"/>
      <c r="MTW2180" s="218"/>
      <c r="MTX2180" s="218"/>
      <c r="MTY2180" s="218"/>
      <c r="MTZ2180" s="218"/>
      <c r="MUA2180" s="218"/>
      <c r="MUB2180" s="218"/>
      <c r="MUC2180" s="218"/>
      <c r="MUD2180" s="218"/>
      <c r="MUE2180" s="218"/>
      <c r="MUF2180" s="218"/>
      <c r="MUG2180" s="218"/>
      <c r="MUH2180" s="218"/>
      <c r="MUI2180" s="218"/>
      <c r="MUJ2180" s="218"/>
      <c r="MUK2180" s="218"/>
      <c r="MUL2180" s="218"/>
      <c r="MUM2180" s="218"/>
      <c r="MUN2180" s="218"/>
      <c r="MUO2180" s="218"/>
      <c r="MUP2180" s="218"/>
      <c r="MUQ2180" s="218"/>
      <c r="MUR2180" s="218"/>
      <c r="MUS2180" s="218"/>
      <c r="MUT2180" s="218"/>
      <c r="MUU2180" s="218"/>
      <c r="MUV2180" s="218"/>
      <c r="MUW2180" s="218"/>
      <c r="MUX2180" s="218"/>
      <c r="MUY2180" s="218"/>
      <c r="MUZ2180" s="218"/>
      <c r="MVA2180" s="218"/>
      <c r="MVB2180" s="218"/>
      <c r="MVC2180" s="218"/>
      <c r="MVD2180" s="218"/>
      <c r="MVE2180" s="218"/>
      <c r="MVF2180" s="218"/>
      <c r="MVG2180" s="218"/>
      <c r="MVH2180" s="218"/>
      <c r="MVI2180" s="218"/>
      <c r="MVJ2180" s="218"/>
      <c r="MVK2180" s="218"/>
      <c r="MVL2180" s="218"/>
      <c r="MVM2180" s="218"/>
      <c r="MVN2180" s="218"/>
      <c r="MVO2180" s="218"/>
      <c r="MVP2180" s="218"/>
      <c r="MVQ2180" s="218"/>
      <c r="MVR2180" s="218"/>
      <c r="MVS2180" s="218"/>
      <c r="MVT2180" s="218"/>
      <c r="MVU2180" s="218"/>
      <c r="MVV2180" s="218"/>
      <c r="MVW2180" s="218"/>
      <c r="MVX2180" s="218"/>
      <c r="MVY2180" s="218"/>
      <c r="MVZ2180" s="218"/>
      <c r="MWA2180" s="218"/>
      <c r="MWB2180" s="218"/>
      <c r="MWC2180" s="218"/>
      <c r="MWD2180" s="218"/>
      <c r="MWE2180" s="218"/>
      <c r="MWF2180" s="218"/>
      <c r="MWG2180" s="218"/>
      <c r="MWH2180" s="218"/>
      <c r="MWI2180" s="218"/>
      <c r="MWJ2180" s="218"/>
      <c r="MWK2180" s="218"/>
      <c r="MWL2180" s="218"/>
      <c r="MWM2180" s="218"/>
      <c r="MWN2180" s="218"/>
      <c r="MWO2180" s="218"/>
      <c r="MWP2180" s="218"/>
      <c r="MWQ2180" s="218"/>
      <c r="MWR2180" s="218"/>
      <c r="MWS2180" s="218"/>
      <c r="MWT2180" s="218"/>
      <c r="MWU2180" s="218"/>
      <c r="MWV2180" s="218"/>
      <c r="MWW2180" s="218"/>
      <c r="MWX2180" s="218"/>
      <c r="MWY2180" s="218"/>
      <c r="MWZ2180" s="218"/>
      <c r="MXA2180" s="218"/>
      <c r="MXB2180" s="218"/>
      <c r="MXC2180" s="218"/>
      <c r="MXD2180" s="218"/>
      <c r="MXE2180" s="218"/>
      <c r="MXF2180" s="218"/>
      <c r="MXG2180" s="218"/>
      <c r="MXH2180" s="218"/>
      <c r="MXI2180" s="218"/>
      <c r="MXJ2180" s="218"/>
      <c r="MXK2180" s="218"/>
      <c r="MXL2180" s="218"/>
      <c r="MXM2180" s="218"/>
      <c r="MXN2180" s="218"/>
      <c r="MXO2180" s="218"/>
      <c r="MXP2180" s="218"/>
      <c r="MXQ2180" s="218"/>
      <c r="MXR2180" s="218"/>
      <c r="MXS2180" s="218"/>
      <c r="MXT2180" s="218"/>
      <c r="MXU2180" s="218"/>
      <c r="MXV2180" s="218"/>
      <c r="MXW2180" s="218"/>
      <c r="MXX2180" s="218"/>
      <c r="MXY2180" s="218"/>
      <c r="MXZ2180" s="218"/>
      <c r="MYA2180" s="218"/>
      <c r="MYB2180" s="218"/>
      <c r="MYC2180" s="218"/>
      <c r="MYD2180" s="218"/>
      <c r="MYE2180" s="218"/>
      <c r="MYF2180" s="218"/>
      <c r="MYG2180" s="218"/>
      <c r="MYH2180" s="218"/>
      <c r="MYI2180" s="218"/>
      <c r="MYJ2180" s="218"/>
      <c r="MYK2180" s="218"/>
      <c r="MYL2180" s="218"/>
      <c r="MYM2180" s="218"/>
      <c r="MYN2180" s="218"/>
      <c r="MYO2180" s="218"/>
      <c r="MYP2180" s="218"/>
      <c r="MYQ2180" s="218"/>
      <c r="MYR2180" s="218"/>
      <c r="MYS2180" s="218"/>
      <c r="MYT2180" s="218"/>
      <c r="MYU2180" s="218"/>
      <c r="MYV2180" s="218"/>
      <c r="MYW2180" s="218"/>
      <c r="MYX2180" s="218"/>
      <c r="MYY2180" s="218"/>
      <c r="MYZ2180" s="218"/>
      <c r="MZA2180" s="218"/>
      <c r="MZB2180" s="218"/>
      <c r="MZC2180" s="218"/>
      <c r="MZD2180" s="218"/>
      <c r="MZE2180" s="218"/>
      <c r="MZF2180" s="218"/>
      <c r="MZG2180" s="218"/>
      <c r="MZH2180" s="218"/>
      <c r="MZI2180" s="218"/>
      <c r="MZJ2180" s="218"/>
      <c r="MZK2180" s="218"/>
      <c r="MZL2180" s="218"/>
      <c r="MZM2180" s="218"/>
      <c r="MZN2180" s="218"/>
      <c r="MZO2180" s="218"/>
      <c r="MZP2180" s="218"/>
      <c r="MZQ2180" s="218"/>
      <c r="MZR2180" s="218"/>
      <c r="MZS2180" s="218"/>
      <c r="MZT2180" s="218"/>
      <c r="MZU2180" s="218"/>
      <c r="MZV2180" s="218"/>
      <c r="MZW2180" s="218"/>
      <c r="MZX2180" s="218"/>
      <c r="MZY2180" s="218"/>
      <c r="MZZ2180" s="218"/>
      <c r="NAA2180" s="218"/>
      <c r="NAB2180" s="218"/>
      <c r="NAC2180" s="218"/>
      <c r="NAD2180" s="218"/>
      <c r="NAE2180" s="218"/>
      <c r="NAF2180" s="218"/>
      <c r="NAG2180" s="218"/>
      <c r="NAH2180" s="218"/>
      <c r="NAI2180" s="218"/>
      <c r="NAJ2180" s="218"/>
      <c r="NAK2180" s="218"/>
      <c r="NAL2180" s="218"/>
      <c r="NAM2180" s="218"/>
      <c r="NAN2180" s="218"/>
      <c r="NAO2180" s="218"/>
      <c r="NAP2180" s="218"/>
      <c r="NAQ2180" s="218"/>
      <c r="NAR2180" s="218"/>
      <c r="NAS2180" s="218"/>
      <c r="NAT2180" s="218"/>
      <c r="NAU2180" s="218"/>
      <c r="NAV2180" s="218"/>
      <c r="NAW2180" s="218"/>
      <c r="NAX2180" s="218"/>
      <c r="NAY2180" s="218"/>
      <c r="NAZ2180" s="218"/>
      <c r="NBA2180" s="218"/>
      <c r="NBB2180" s="218"/>
      <c r="NBC2180" s="218"/>
      <c r="NBD2180" s="218"/>
      <c r="NBE2180" s="218"/>
      <c r="NBF2180" s="218"/>
      <c r="NBG2180" s="218"/>
      <c r="NBH2180" s="218"/>
      <c r="NBI2180" s="218"/>
      <c r="NBJ2180" s="218"/>
      <c r="NBK2180" s="218"/>
      <c r="NBL2180" s="218"/>
      <c r="NBM2180" s="218"/>
      <c r="NBN2180" s="218"/>
      <c r="NBO2180" s="218"/>
      <c r="NBP2180" s="218"/>
      <c r="NBQ2180" s="218"/>
      <c r="NBR2180" s="218"/>
      <c r="NBS2180" s="218"/>
      <c r="NBT2180" s="218"/>
      <c r="NBU2180" s="218"/>
      <c r="NBV2180" s="218"/>
      <c r="NBW2180" s="218"/>
      <c r="NBX2180" s="218"/>
      <c r="NBY2180" s="218"/>
      <c r="NBZ2180" s="218"/>
      <c r="NCA2180" s="218"/>
      <c r="NCB2180" s="218"/>
      <c r="NCC2180" s="218"/>
      <c r="NCD2180" s="218"/>
      <c r="NCE2180" s="218"/>
      <c r="NCF2180" s="218"/>
      <c r="NCG2180" s="218"/>
      <c r="NCH2180" s="218"/>
      <c r="NCI2180" s="218"/>
      <c r="NCJ2180" s="218"/>
      <c r="NCK2180" s="218"/>
      <c r="NCL2180" s="218"/>
      <c r="NCM2180" s="218"/>
      <c r="NCN2180" s="218"/>
      <c r="NCO2180" s="218"/>
      <c r="NCP2180" s="218"/>
      <c r="NCQ2180" s="218"/>
      <c r="NCR2180" s="218"/>
      <c r="NCS2180" s="218"/>
      <c r="NCT2180" s="218"/>
      <c r="NCU2180" s="218"/>
      <c r="NCV2180" s="218"/>
      <c r="NCW2180" s="218"/>
      <c r="NCX2180" s="218"/>
      <c r="NCY2180" s="218"/>
      <c r="NCZ2180" s="218"/>
      <c r="NDA2180" s="218"/>
      <c r="NDB2180" s="218"/>
      <c r="NDC2180" s="218"/>
      <c r="NDD2180" s="218"/>
      <c r="NDE2180" s="218"/>
      <c r="NDF2180" s="218"/>
      <c r="NDG2180" s="218"/>
      <c r="NDH2180" s="218"/>
      <c r="NDI2180" s="218"/>
      <c r="NDJ2180" s="218"/>
      <c r="NDK2180" s="218"/>
      <c r="NDL2180" s="218"/>
      <c r="NDM2180" s="218"/>
      <c r="NDN2180" s="218"/>
      <c r="NDO2180" s="218"/>
      <c r="NDP2180" s="218"/>
      <c r="NDQ2180" s="218"/>
      <c r="NDR2180" s="218"/>
      <c r="NDS2180" s="218"/>
      <c r="NDT2180" s="218"/>
      <c r="NDU2180" s="218"/>
      <c r="NDV2180" s="218"/>
      <c r="NDW2180" s="218"/>
      <c r="NDX2180" s="218"/>
      <c r="NDY2180" s="218"/>
      <c r="NDZ2180" s="218"/>
      <c r="NEA2180" s="218"/>
      <c r="NEB2180" s="218"/>
      <c r="NEC2180" s="218"/>
      <c r="NED2180" s="218"/>
      <c r="NEE2180" s="218"/>
      <c r="NEF2180" s="218"/>
      <c r="NEG2180" s="218"/>
      <c r="NEH2180" s="218"/>
      <c r="NEI2180" s="218"/>
      <c r="NEJ2180" s="218"/>
      <c r="NEK2180" s="218"/>
      <c r="NEL2180" s="218"/>
      <c r="NEM2180" s="218"/>
      <c r="NEN2180" s="218"/>
      <c r="NEO2180" s="218"/>
      <c r="NEP2180" s="218"/>
      <c r="NEQ2180" s="218"/>
      <c r="NER2180" s="218"/>
      <c r="NES2180" s="218"/>
      <c r="NET2180" s="218"/>
      <c r="NEU2180" s="218"/>
      <c r="NEV2180" s="218"/>
      <c r="NEW2180" s="218"/>
      <c r="NEX2180" s="218"/>
      <c r="NEY2180" s="218"/>
      <c r="NEZ2180" s="218"/>
      <c r="NFA2180" s="218"/>
      <c r="NFB2180" s="218"/>
      <c r="NFC2180" s="218"/>
      <c r="NFD2180" s="218"/>
      <c r="NFE2180" s="218"/>
      <c r="NFF2180" s="218"/>
      <c r="NFG2180" s="218"/>
      <c r="NFH2180" s="218"/>
      <c r="NFI2180" s="218"/>
      <c r="NFJ2180" s="218"/>
      <c r="NFK2180" s="218"/>
      <c r="NFL2180" s="218"/>
      <c r="NFM2180" s="218"/>
      <c r="NFN2180" s="218"/>
      <c r="NFO2180" s="218"/>
      <c r="NFP2180" s="218"/>
      <c r="NFQ2180" s="218"/>
      <c r="NFR2180" s="218"/>
      <c r="NFS2180" s="218"/>
      <c r="NFT2180" s="218"/>
      <c r="NFU2180" s="218"/>
      <c r="NFV2180" s="218"/>
      <c r="NFW2180" s="218"/>
      <c r="NFX2180" s="218"/>
      <c r="NFY2180" s="218"/>
      <c r="NFZ2180" s="218"/>
      <c r="NGA2180" s="218"/>
      <c r="NGB2180" s="218"/>
      <c r="NGC2180" s="218"/>
      <c r="NGD2180" s="218"/>
      <c r="NGE2180" s="218"/>
      <c r="NGF2180" s="218"/>
      <c r="NGG2180" s="218"/>
      <c r="NGH2180" s="218"/>
      <c r="NGI2180" s="218"/>
      <c r="NGJ2180" s="218"/>
      <c r="NGK2180" s="218"/>
      <c r="NGL2180" s="218"/>
      <c r="NGM2180" s="218"/>
      <c r="NGN2180" s="218"/>
      <c r="NGO2180" s="218"/>
      <c r="NGP2180" s="218"/>
      <c r="NGQ2180" s="218"/>
      <c r="NGR2180" s="218"/>
      <c r="NGS2180" s="218"/>
      <c r="NGT2180" s="218"/>
      <c r="NGU2180" s="218"/>
      <c r="NGV2180" s="218"/>
      <c r="NGW2180" s="218"/>
      <c r="NGX2180" s="218"/>
      <c r="NGY2180" s="218"/>
      <c r="NGZ2180" s="218"/>
      <c r="NHA2180" s="218"/>
      <c r="NHB2180" s="218"/>
      <c r="NHC2180" s="218"/>
      <c r="NHD2180" s="218"/>
      <c r="NHE2180" s="218"/>
      <c r="NHF2180" s="218"/>
      <c r="NHG2180" s="218"/>
      <c r="NHH2180" s="218"/>
      <c r="NHI2180" s="218"/>
      <c r="NHJ2180" s="218"/>
      <c r="NHK2180" s="218"/>
      <c r="NHL2180" s="218"/>
      <c r="NHM2180" s="218"/>
      <c r="NHN2180" s="218"/>
      <c r="NHO2180" s="218"/>
      <c r="NHP2180" s="218"/>
      <c r="NHQ2180" s="218"/>
      <c r="NHR2180" s="218"/>
      <c r="NHS2180" s="218"/>
      <c r="NHT2180" s="218"/>
      <c r="NHU2180" s="218"/>
      <c r="NHV2180" s="218"/>
      <c r="NHW2180" s="218"/>
      <c r="NHX2180" s="218"/>
      <c r="NHY2180" s="218"/>
      <c r="NHZ2180" s="218"/>
      <c r="NIA2180" s="218"/>
      <c r="NIB2180" s="218"/>
      <c r="NIC2180" s="218"/>
      <c r="NID2180" s="218"/>
      <c r="NIE2180" s="218"/>
      <c r="NIF2180" s="218"/>
      <c r="NIG2180" s="218"/>
      <c r="NIH2180" s="218"/>
      <c r="NII2180" s="218"/>
      <c r="NIJ2180" s="218"/>
      <c r="NIK2180" s="218"/>
      <c r="NIL2180" s="218"/>
      <c r="NIM2180" s="218"/>
      <c r="NIN2180" s="218"/>
      <c r="NIO2180" s="218"/>
      <c r="NIP2180" s="218"/>
      <c r="NIQ2180" s="218"/>
      <c r="NIR2180" s="218"/>
      <c r="NIS2180" s="218"/>
      <c r="NIT2180" s="218"/>
      <c r="NIU2180" s="218"/>
      <c r="NIV2180" s="218"/>
      <c r="NIW2180" s="218"/>
      <c r="NIX2180" s="218"/>
      <c r="NIY2180" s="218"/>
      <c r="NIZ2180" s="218"/>
      <c r="NJA2180" s="218"/>
      <c r="NJB2180" s="218"/>
      <c r="NJC2180" s="218"/>
      <c r="NJD2180" s="218"/>
      <c r="NJE2180" s="218"/>
      <c r="NJF2180" s="218"/>
      <c r="NJG2180" s="218"/>
      <c r="NJH2180" s="218"/>
      <c r="NJI2180" s="218"/>
      <c r="NJJ2180" s="218"/>
      <c r="NJK2180" s="218"/>
      <c r="NJL2180" s="218"/>
      <c r="NJM2180" s="218"/>
      <c r="NJN2180" s="218"/>
      <c r="NJO2180" s="218"/>
      <c r="NJP2180" s="218"/>
      <c r="NJQ2180" s="218"/>
      <c r="NJR2180" s="218"/>
      <c r="NJS2180" s="218"/>
      <c r="NJT2180" s="218"/>
      <c r="NJU2180" s="218"/>
      <c r="NJV2180" s="218"/>
      <c r="NJW2180" s="218"/>
      <c r="NJX2180" s="218"/>
      <c r="NJY2180" s="218"/>
      <c r="NJZ2180" s="218"/>
      <c r="NKA2180" s="218"/>
      <c r="NKB2180" s="218"/>
      <c r="NKC2180" s="218"/>
      <c r="NKD2180" s="218"/>
      <c r="NKE2180" s="218"/>
      <c r="NKF2180" s="218"/>
      <c r="NKG2180" s="218"/>
      <c r="NKH2180" s="218"/>
      <c r="NKI2180" s="218"/>
      <c r="NKJ2180" s="218"/>
      <c r="NKK2180" s="218"/>
      <c r="NKL2180" s="218"/>
      <c r="NKM2180" s="218"/>
      <c r="NKN2180" s="218"/>
      <c r="NKO2180" s="218"/>
      <c r="NKP2180" s="218"/>
      <c r="NKQ2180" s="218"/>
      <c r="NKR2180" s="218"/>
      <c r="NKS2180" s="218"/>
      <c r="NKT2180" s="218"/>
      <c r="NKU2180" s="218"/>
      <c r="NKV2180" s="218"/>
      <c r="NKW2180" s="218"/>
      <c r="NKX2180" s="218"/>
      <c r="NKY2180" s="218"/>
      <c r="NKZ2180" s="218"/>
      <c r="NLA2180" s="218"/>
      <c r="NLB2180" s="218"/>
      <c r="NLC2180" s="218"/>
      <c r="NLD2180" s="218"/>
      <c r="NLE2180" s="218"/>
      <c r="NLF2180" s="218"/>
      <c r="NLG2180" s="218"/>
      <c r="NLH2180" s="218"/>
      <c r="NLI2180" s="218"/>
      <c r="NLJ2180" s="218"/>
      <c r="NLK2180" s="218"/>
      <c r="NLL2180" s="218"/>
      <c r="NLM2180" s="218"/>
      <c r="NLN2180" s="218"/>
      <c r="NLO2180" s="218"/>
      <c r="NLP2180" s="218"/>
      <c r="NLQ2180" s="218"/>
      <c r="NLR2180" s="218"/>
      <c r="NLS2180" s="218"/>
      <c r="NLT2180" s="218"/>
      <c r="NLU2180" s="218"/>
      <c r="NLV2180" s="218"/>
      <c r="NLW2180" s="218"/>
      <c r="NLX2180" s="218"/>
      <c r="NLY2180" s="218"/>
      <c r="NLZ2180" s="218"/>
      <c r="NMA2180" s="218"/>
      <c r="NMB2180" s="218"/>
      <c r="NMC2180" s="218"/>
      <c r="NMD2180" s="218"/>
      <c r="NME2180" s="218"/>
      <c r="NMF2180" s="218"/>
      <c r="NMG2180" s="218"/>
      <c r="NMH2180" s="218"/>
      <c r="NMI2180" s="218"/>
      <c r="NMJ2180" s="218"/>
      <c r="NMK2180" s="218"/>
      <c r="NML2180" s="218"/>
      <c r="NMM2180" s="218"/>
      <c r="NMN2180" s="218"/>
      <c r="NMO2180" s="218"/>
      <c r="NMP2180" s="218"/>
      <c r="NMQ2180" s="218"/>
      <c r="NMR2180" s="218"/>
      <c r="NMS2180" s="218"/>
      <c r="NMT2180" s="218"/>
      <c r="NMU2180" s="218"/>
      <c r="NMV2180" s="218"/>
      <c r="NMW2180" s="218"/>
      <c r="NMX2180" s="218"/>
      <c r="NMY2180" s="218"/>
      <c r="NMZ2180" s="218"/>
      <c r="NNA2180" s="218"/>
      <c r="NNB2180" s="218"/>
      <c r="NNC2180" s="218"/>
      <c r="NND2180" s="218"/>
      <c r="NNE2180" s="218"/>
      <c r="NNF2180" s="218"/>
      <c r="NNG2180" s="218"/>
      <c r="NNH2180" s="218"/>
      <c r="NNI2180" s="218"/>
      <c r="NNJ2180" s="218"/>
      <c r="NNK2180" s="218"/>
      <c r="NNL2180" s="218"/>
      <c r="NNM2180" s="218"/>
      <c r="NNN2180" s="218"/>
      <c r="NNO2180" s="218"/>
      <c r="NNP2180" s="218"/>
      <c r="NNQ2180" s="218"/>
      <c r="NNR2180" s="218"/>
      <c r="NNS2180" s="218"/>
      <c r="NNT2180" s="218"/>
      <c r="NNU2180" s="218"/>
      <c r="NNV2180" s="218"/>
      <c r="NNW2180" s="218"/>
      <c r="NNX2180" s="218"/>
      <c r="NNY2180" s="218"/>
      <c r="NNZ2180" s="218"/>
      <c r="NOA2180" s="218"/>
      <c r="NOB2180" s="218"/>
      <c r="NOC2180" s="218"/>
      <c r="NOD2180" s="218"/>
      <c r="NOE2180" s="218"/>
      <c r="NOF2180" s="218"/>
      <c r="NOG2180" s="218"/>
      <c r="NOH2180" s="218"/>
      <c r="NOI2180" s="218"/>
      <c r="NOJ2180" s="218"/>
      <c r="NOK2180" s="218"/>
      <c r="NOL2180" s="218"/>
      <c r="NOM2180" s="218"/>
      <c r="NON2180" s="218"/>
      <c r="NOO2180" s="218"/>
      <c r="NOP2180" s="218"/>
      <c r="NOQ2180" s="218"/>
      <c r="NOR2180" s="218"/>
      <c r="NOS2180" s="218"/>
      <c r="NOT2180" s="218"/>
      <c r="NOU2180" s="218"/>
      <c r="NOV2180" s="218"/>
      <c r="NOW2180" s="218"/>
      <c r="NOX2180" s="218"/>
      <c r="NOY2180" s="218"/>
      <c r="NOZ2180" s="218"/>
      <c r="NPA2180" s="218"/>
      <c r="NPB2180" s="218"/>
      <c r="NPC2180" s="218"/>
      <c r="NPD2180" s="218"/>
      <c r="NPE2180" s="218"/>
      <c r="NPF2180" s="218"/>
      <c r="NPG2180" s="218"/>
      <c r="NPH2180" s="218"/>
      <c r="NPI2180" s="218"/>
      <c r="NPJ2180" s="218"/>
      <c r="NPK2180" s="218"/>
      <c r="NPL2180" s="218"/>
      <c r="NPM2180" s="218"/>
      <c r="NPN2180" s="218"/>
      <c r="NPO2180" s="218"/>
      <c r="NPP2180" s="218"/>
      <c r="NPQ2180" s="218"/>
      <c r="NPR2180" s="218"/>
      <c r="NPS2180" s="218"/>
      <c r="NPT2180" s="218"/>
      <c r="NPU2180" s="218"/>
      <c r="NPV2180" s="218"/>
      <c r="NPW2180" s="218"/>
      <c r="NPX2180" s="218"/>
      <c r="NPY2180" s="218"/>
      <c r="NPZ2180" s="218"/>
      <c r="NQA2180" s="218"/>
      <c r="NQB2180" s="218"/>
      <c r="NQC2180" s="218"/>
      <c r="NQD2180" s="218"/>
      <c r="NQE2180" s="218"/>
      <c r="NQF2180" s="218"/>
      <c r="NQG2180" s="218"/>
      <c r="NQH2180" s="218"/>
      <c r="NQI2180" s="218"/>
      <c r="NQJ2180" s="218"/>
      <c r="NQK2180" s="218"/>
      <c r="NQL2180" s="218"/>
      <c r="NQM2180" s="218"/>
      <c r="NQN2180" s="218"/>
      <c r="NQO2180" s="218"/>
      <c r="NQP2180" s="218"/>
      <c r="NQQ2180" s="218"/>
      <c r="NQR2180" s="218"/>
      <c r="NQS2180" s="218"/>
      <c r="NQT2180" s="218"/>
      <c r="NQU2180" s="218"/>
      <c r="NQV2180" s="218"/>
      <c r="NQW2180" s="218"/>
      <c r="NQX2180" s="218"/>
      <c r="NQY2180" s="218"/>
      <c r="NQZ2180" s="218"/>
      <c r="NRA2180" s="218"/>
      <c r="NRB2180" s="218"/>
      <c r="NRC2180" s="218"/>
      <c r="NRD2180" s="218"/>
      <c r="NRE2180" s="218"/>
      <c r="NRF2180" s="218"/>
      <c r="NRG2180" s="218"/>
      <c r="NRH2180" s="218"/>
      <c r="NRI2180" s="218"/>
      <c r="NRJ2180" s="218"/>
      <c r="NRK2180" s="218"/>
      <c r="NRL2180" s="218"/>
      <c r="NRM2180" s="218"/>
      <c r="NRN2180" s="218"/>
      <c r="NRO2180" s="218"/>
      <c r="NRP2180" s="218"/>
      <c r="NRQ2180" s="218"/>
      <c r="NRR2180" s="218"/>
      <c r="NRS2180" s="218"/>
      <c r="NRT2180" s="218"/>
      <c r="NRU2180" s="218"/>
      <c r="NRV2180" s="218"/>
      <c r="NRW2180" s="218"/>
      <c r="NRX2180" s="218"/>
      <c r="NRY2180" s="218"/>
      <c r="NRZ2180" s="218"/>
      <c r="NSA2180" s="218"/>
      <c r="NSB2180" s="218"/>
      <c r="NSC2180" s="218"/>
      <c r="NSD2180" s="218"/>
      <c r="NSE2180" s="218"/>
      <c r="NSF2180" s="218"/>
      <c r="NSG2180" s="218"/>
      <c r="NSH2180" s="218"/>
      <c r="NSI2180" s="218"/>
      <c r="NSJ2180" s="218"/>
      <c r="NSK2180" s="218"/>
      <c r="NSL2180" s="218"/>
      <c r="NSM2180" s="218"/>
      <c r="NSN2180" s="218"/>
      <c r="NSO2180" s="218"/>
      <c r="NSP2180" s="218"/>
      <c r="NSQ2180" s="218"/>
      <c r="NSR2180" s="218"/>
      <c r="NSS2180" s="218"/>
      <c r="NST2180" s="218"/>
      <c r="NSU2180" s="218"/>
      <c r="NSV2180" s="218"/>
      <c r="NSW2180" s="218"/>
      <c r="NSX2180" s="218"/>
      <c r="NSY2180" s="218"/>
      <c r="NSZ2180" s="218"/>
      <c r="NTA2180" s="218"/>
      <c r="NTB2180" s="218"/>
      <c r="NTC2180" s="218"/>
      <c r="NTD2180" s="218"/>
      <c r="NTE2180" s="218"/>
      <c r="NTF2180" s="218"/>
      <c r="NTG2180" s="218"/>
      <c r="NTH2180" s="218"/>
      <c r="NTI2180" s="218"/>
      <c r="NTJ2180" s="218"/>
      <c r="NTK2180" s="218"/>
      <c r="NTL2180" s="218"/>
      <c r="NTM2180" s="218"/>
      <c r="NTN2180" s="218"/>
      <c r="NTO2180" s="218"/>
      <c r="NTP2180" s="218"/>
      <c r="NTQ2180" s="218"/>
      <c r="NTR2180" s="218"/>
      <c r="NTS2180" s="218"/>
      <c r="NTT2180" s="218"/>
      <c r="NTU2180" s="218"/>
      <c r="NTV2180" s="218"/>
      <c r="NTW2180" s="218"/>
      <c r="NTX2180" s="218"/>
      <c r="NTY2180" s="218"/>
      <c r="NTZ2180" s="218"/>
      <c r="NUA2180" s="218"/>
      <c r="NUB2180" s="218"/>
      <c r="NUC2180" s="218"/>
      <c r="NUD2180" s="218"/>
      <c r="NUE2180" s="218"/>
      <c r="NUF2180" s="218"/>
      <c r="NUG2180" s="218"/>
      <c r="NUH2180" s="218"/>
      <c r="NUI2180" s="218"/>
      <c r="NUJ2180" s="218"/>
      <c r="NUK2180" s="218"/>
      <c r="NUL2180" s="218"/>
      <c r="NUM2180" s="218"/>
      <c r="NUN2180" s="218"/>
      <c r="NUO2180" s="218"/>
      <c r="NUP2180" s="218"/>
      <c r="NUQ2180" s="218"/>
      <c r="NUR2180" s="218"/>
      <c r="NUS2180" s="218"/>
      <c r="NUT2180" s="218"/>
      <c r="NUU2180" s="218"/>
      <c r="NUV2180" s="218"/>
      <c r="NUW2180" s="218"/>
      <c r="NUX2180" s="218"/>
      <c r="NUY2180" s="218"/>
      <c r="NUZ2180" s="218"/>
      <c r="NVA2180" s="218"/>
      <c r="NVB2180" s="218"/>
      <c r="NVC2180" s="218"/>
      <c r="NVD2180" s="218"/>
      <c r="NVE2180" s="218"/>
      <c r="NVF2180" s="218"/>
      <c r="NVG2180" s="218"/>
      <c r="NVH2180" s="218"/>
      <c r="NVI2180" s="218"/>
      <c r="NVJ2180" s="218"/>
      <c r="NVK2180" s="218"/>
      <c r="NVL2180" s="218"/>
      <c r="NVM2180" s="218"/>
      <c r="NVN2180" s="218"/>
      <c r="NVO2180" s="218"/>
      <c r="NVP2180" s="218"/>
      <c r="NVQ2180" s="218"/>
      <c r="NVR2180" s="218"/>
      <c r="NVS2180" s="218"/>
      <c r="NVT2180" s="218"/>
      <c r="NVU2180" s="218"/>
      <c r="NVV2180" s="218"/>
      <c r="NVW2180" s="218"/>
      <c r="NVX2180" s="218"/>
      <c r="NVY2180" s="218"/>
      <c r="NVZ2180" s="218"/>
      <c r="NWA2180" s="218"/>
      <c r="NWB2180" s="218"/>
      <c r="NWC2180" s="218"/>
      <c r="NWD2180" s="218"/>
      <c r="NWE2180" s="218"/>
      <c r="NWF2180" s="218"/>
      <c r="NWG2180" s="218"/>
      <c r="NWH2180" s="218"/>
      <c r="NWI2180" s="218"/>
      <c r="NWJ2180" s="218"/>
      <c r="NWK2180" s="218"/>
      <c r="NWL2180" s="218"/>
      <c r="NWM2180" s="218"/>
      <c r="NWN2180" s="218"/>
      <c r="NWO2180" s="218"/>
      <c r="NWP2180" s="218"/>
      <c r="NWQ2180" s="218"/>
      <c r="NWR2180" s="218"/>
      <c r="NWS2180" s="218"/>
      <c r="NWT2180" s="218"/>
      <c r="NWU2180" s="218"/>
      <c r="NWV2180" s="218"/>
      <c r="NWW2180" s="218"/>
      <c r="NWX2180" s="218"/>
      <c r="NWY2180" s="218"/>
      <c r="NWZ2180" s="218"/>
      <c r="NXA2180" s="218"/>
      <c r="NXB2180" s="218"/>
      <c r="NXC2180" s="218"/>
      <c r="NXD2180" s="218"/>
      <c r="NXE2180" s="218"/>
      <c r="NXF2180" s="218"/>
      <c r="NXG2180" s="218"/>
      <c r="NXH2180" s="218"/>
      <c r="NXI2180" s="218"/>
      <c r="NXJ2180" s="218"/>
      <c r="NXK2180" s="218"/>
      <c r="NXL2180" s="218"/>
      <c r="NXM2180" s="218"/>
      <c r="NXN2180" s="218"/>
      <c r="NXO2180" s="218"/>
      <c r="NXP2180" s="218"/>
      <c r="NXQ2180" s="218"/>
      <c r="NXR2180" s="218"/>
      <c r="NXS2180" s="218"/>
      <c r="NXT2180" s="218"/>
      <c r="NXU2180" s="218"/>
      <c r="NXV2180" s="218"/>
      <c r="NXW2180" s="218"/>
      <c r="NXX2180" s="218"/>
      <c r="NXY2180" s="218"/>
      <c r="NXZ2180" s="218"/>
      <c r="NYA2180" s="218"/>
      <c r="NYB2180" s="218"/>
      <c r="NYC2180" s="218"/>
      <c r="NYD2180" s="218"/>
      <c r="NYE2180" s="218"/>
      <c r="NYF2180" s="218"/>
      <c r="NYG2180" s="218"/>
      <c r="NYH2180" s="218"/>
      <c r="NYI2180" s="218"/>
      <c r="NYJ2180" s="218"/>
      <c r="NYK2180" s="218"/>
      <c r="NYL2180" s="218"/>
      <c r="NYM2180" s="218"/>
      <c r="NYN2180" s="218"/>
      <c r="NYO2180" s="218"/>
      <c r="NYP2180" s="218"/>
      <c r="NYQ2180" s="218"/>
      <c r="NYR2180" s="218"/>
      <c r="NYS2180" s="218"/>
      <c r="NYT2180" s="218"/>
      <c r="NYU2180" s="218"/>
      <c r="NYV2180" s="218"/>
      <c r="NYW2180" s="218"/>
      <c r="NYX2180" s="218"/>
      <c r="NYY2180" s="218"/>
      <c r="NYZ2180" s="218"/>
      <c r="NZA2180" s="218"/>
      <c r="NZB2180" s="218"/>
      <c r="NZC2180" s="218"/>
      <c r="NZD2180" s="218"/>
      <c r="NZE2180" s="218"/>
      <c r="NZF2180" s="218"/>
      <c r="NZG2180" s="218"/>
      <c r="NZH2180" s="218"/>
      <c r="NZI2180" s="218"/>
      <c r="NZJ2180" s="218"/>
      <c r="NZK2180" s="218"/>
      <c r="NZL2180" s="218"/>
      <c r="NZM2180" s="218"/>
      <c r="NZN2180" s="218"/>
      <c r="NZO2180" s="218"/>
      <c r="NZP2180" s="218"/>
      <c r="NZQ2180" s="218"/>
      <c r="NZR2180" s="218"/>
      <c r="NZS2180" s="218"/>
      <c r="NZT2180" s="218"/>
      <c r="NZU2180" s="218"/>
      <c r="NZV2180" s="218"/>
      <c r="NZW2180" s="218"/>
      <c r="NZX2180" s="218"/>
      <c r="NZY2180" s="218"/>
      <c r="NZZ2180" s="218"/>
      <c r="OAA2180" s="218"/>
      <c r="OAB2180" s="218"/>
      <c r="OAC2180" s="218"/>
      <c r="OAD2180" s="218"/>
      <c r="OAE2180" s="218"/>
      <c r="OAF2180" s="218"/>
      <c r="OAG2180" s="218"/>
      <c r="OAH2180" s="218"/>
      <c r="OAI2180" s="218"/>
      <c r="OAJ2180" s="218"/>
      <c r="OAK2180" s="218"/>
      <c r="OAL2180" s="218"/>
      <c r="OAM2180" s="218"/>
      <c r="OAN2180" s="218"/>
      <c r="OAO2180" s="218"/>
      <c r="OAP2180" s="218"/>
      <c r="OAQ2180" s="218"/>
      <c r="OAR2180" s="218"/>
      <c r="OAS2180" s="218"/>
      <c r="OAT2180" s="218"/>
      <c r="OAU2180" s="218"/>
      <c r="OAV2180" s="218"/>
      <c r="OAW2180" s="218"/>
      <c r="OAX2180" s="218"/>
      <c r="OAY2180" s="218"/>
      <c r="OAZ2180" s="218"/>
      <c r="OBA2180" s="218"/>
      <c r="OBB2180" s="218"/>
      <c r="OBC2180" s="218"/>
      <c r="OBD2180" s="218"/>
      <c r="OBE2180" s="218"/>
      <c r="OBF2180" s="218"/>
      <c r="OBG2180" s="218"/>
      <c r="OBH2180" s="218"/>
      <c r="OBI2180" s="218"/>
      <c r="OBJ2180" s="218"/>
      <c r="OBK2180" s="218"/>
      <c r="OBL2180" s="218"/>
      <c r="OBM2180" s="218"/>
      <c r="OBN2180" s="218"/>
      <c r="OBO2180" s="218"/>
      <c r="OBP2180" s="218"/>
      <c r="OBQ2180" s="218"/>
      <c r="OBR2180" s="218"/>
      <c r="OBS2180" s="218"/>
      <c r="OBT2180" s="218"/>
      <c r="OBU2180" s="218"/>
      <c r="OBV2180" s="218"/>
      <c r="OBW2180" s="218"/>
      <c r="OBX2180" s="218"/>
      <c r="OBY2180" s="218"/>
      <c r="OBZ2180" s="218"/>
      <c r="OCA2180" s="218"/>
      <c r="OCB2180" s="218"/>
      <c r="OCC2180" s="218"/>
      <c r="OCD2180" s="218"/>
      <c r="OCE2180" s="218"/>
      <c r="OCF2180" s="218"/>
      <c r="OCG2180" s="218"/>
      <c r="OCH2180" s="218"/>
      <c r="OCI2180" s="218"/>
      <c r="OCJ2180" s="218"/>
      <c r="OCK2180" s="218"/>
      <c r="OCL2180" s="218"/>
      <c r="OCM2180" s="218"/>
      <c r="OCN2180" s="218"/>
      <c r="OCO2180" s="218"/>
      <c r="OCP2180" s="218"/>
      <c r="OCQ2180" s="218"/>
      <c r="OCR2180" s="218"/>
      <c r="OCS2180" s="218"/>
      <c r="OCT2180" s="218"/>
      <c r="OCU2180" s="218"/>
      <c r="OCV2180" s="218"/>
      <c r="OCW2180" s="218"/>
      <c r="OCX2180" s="218"/>
      <c r="OCY2180" s="218"/>
      <c r="OCZ2180" s="218"/>
      <c r="ODA2180" s="218"/>
      <c r="ODB2180" s="218"/>
      <c r="ODC2180" s="218"/>
      <c r="ODD2180" s="218"/>
      <c r="ODE2180" s="218"/>
      <c r="ODF2180" s="218"/>
      <c r="ODG2180" s="218"/>
      <c r="ODH2180" s="218"/>
      <c r="ODI2180" s="218"/>
      <c r="ODJ2180" s="218"/>
      <c r="ODK2180" s="218"/>
      <c r="ODL2180" s="218"/>
      <c r="ODM2180" s="218"/>
      <c r="ODN2180" s="218"/>
      <c r="ODO2180" s="218"/>
      <c r="ODP2180" s="218"/>
      <c r="ODQ2180" s="218"/>
      <c r="ODR2180" s="218"/>
      <c r="ODS2180" s="218"/>
      <c r="ODT2180" s="218"/>
      <c r="ODU2180" s="218"/>
      <c r="ODV2180" s="218"/>
      <c r="ODW2180" s="218"/>
      <c r="ODX2180" s="218"/>
      <c r="ODY2180" s="218"/>
      <c r="ODZ2180" s="218"/>
      <c r="OEA2180" s="218"/>
      <c r="OEB2180" s="218"/>
      <c r="OEC2180" s="218"/>
      <c r="OED2180" s="218"/>
      <c r="OEE2180" s="218"/>
      <c r="OEF2180" s="218"/>
      <c r="OEG2180" s="218"/>
      <c r="OEH2180" s="218"/>
      <c r="OEI2180" s="218"/>
      <c r="OEJ2180" s="218"/>
      <c r="OEK2180" s="218"/>
      <c r="OEL2180" s="218"/>
      <c r="OEM2180" s="218"/>
      <c r="OEN2180" s="218"/>
      <c r="OEO2180" s="218"/>
      <c r="OEP2180" s="218"/>
      <c r="OEQ2180" s="218"/>
      <c r="OER2180" s="218"/>
      <c r="OES2180" s="218"/>
      <c r="OET2180" s="218"/>
      <c r="OEU2180" s="218"/>
      <c r="OEV2180" s="218"/>
      <c r="OEW2180" s="218"/>
      <c r="OEX2180" s="218"/>
      <c r="OEY2180" s="218"/>
      <c r="OEZ2180" s="218"/>
      <c r="OFA2180" s="218"/>
      <c r="OFB2180" s="218"/>
      <c r="OFC2180" s="218"/>
      <c r="OFD2180" s="218"/>
      <c r="OFE2180" s="218"/>
      <c r="OFF2180" s="218"/>
      <c r="OFG2180" s="218"/>
      <c r="OFH2180" s="218"/>
      <c r="OFI2180" s="218"/>
      <c r="OFJ2180" s="218"/>
      <c r="OFK2180" s="218"/>
      <c r="OFL2180" s="218"/>
      <c r="OFM2180" s="218"/>
      <c r="OFN2180" s="218"/>
      <c r="OFO2180" s="218"/>
      <c r="OFP2180" s="218"/>
      <c r="OFQ2180" s="218"/>
      <c r="OFR2180" s="218"/>
      <c r="OFS2180" s="218"/>
      <c r="OFT2180" s="218"/>
      <c r="OFU2180" s="218"/>
      <c r="OFV2180" s="218"/>
      <c r="OFW2180" s="218"/>
      <c r="OFX2180" s="218"/>
      <c r="OFY2180" s="218"/>
      <c r="OFZ2180" s="218"/>
      <c r="OGA2180" s="218"/>
      <c r="OGB2180" s="218"/>
      <c r="OGC2180" s="218"/>
      <c r="OGD2180" s="218"/>
      <c r="OGE2180" s="218"/>
      <c r="OGF2180" s="218"/>
      <c r="OGG2180" s="218"/>
      <c r="OGH2180" s="218"/>
      <c r="OGI2180" s="218"/>
      <c r="OGJ2180" s="218"/>
      <c r="OGK2180" s="218"/>
      <c r="OGL2180" s="218"/>
      <c r="OGM2180" s="218"/>
      <c r="OGN2180" s="218"/>
      <c r="OGO2180" s="218"/>
      <c r="OGP2180" s="218"/>
      <c r="OGQ2180" s="218"/>
      <c r="OGR2180" s="218"/>
      <c r="OGS2180" s="218"/>
      <c r="OGT2180" s="218"/>
      <c r="OGU2180" s="218"/>
      <c r="OGV2180" s="218"/>
      <c r="OGW2180" s="218"/>
      <c r="OGX2180" s="218"/>
      <c r="OGY2180" s="218"/>
      <c r="OGZ2180" s="218"/>
      <c r="OHA2180" s="218"/>
      <c r="OHB2180" s="218"/>
      <c r="OHC2180" s="218"/>
      <c r="OHD2180" s="218"/>
      <c r="OHE2180" s="218"/>
      <c r="OHF2180" s="218"/>
      <c r="OHG2180" s="218"/>
      <c r="OHH2180" s="218"/>
      <c r="OHI2180" s="218"/>
      <c r="OHJ2180" s="218"/>
      <c r="OHK2180" s="218"/>
      <c r="OHL2180" s="218"/>
      <c r="OHM2180" s="218"/>
      <c r="OHN2180" s="218"/>
      <c r="OHO2180" s="218"/>
      <c r="OHP2180" s="218"/>
      <c r="OHQ2180" s="218"/>
      <c r="OHR2180" s="218"/>
      <c r="OHS2180" s="218"/>
      <c r="OHT2180" s="218"/>
      <c r="OHU2180" s="218"/>
      <c r="OHV2180" s="218"/>
      <c r="OHW2180" s="218"/>
      <c r="OHX2180" s="218"/>
      <c r="OHY2180" s="218"/>
      <c r="OHZ2180" s="218"/>
      <c r="OIA2180" s="218"/>
      <c r="OIB2180" s="218"/>
      <c r="OIC2180" s="218"/>
      <c r="OID2180" s="218"/>
      <c r="OIE2180" s="218"/>
      <c r="OIF2180" s="218"/>
      <c r="OIG2180" s="218"/>
      <c r="OIH2180" s="218"/>
      <c r="OII2180" s="218"/>
      <c r="OIJ2180" s="218"/>
      <c r="OIK2180" s="218"/>
      <c r="OIL2180" s="218"/>
      <c r="OIM2180" s="218"/>
      <c r="OIN2180" s="218"/>
      <c r="OIO2180" s="218"/>
      <c r="OIP2180" s="218"/>
      <c r="OIQ2180" s="218"/>
      <c r="OIR2180" s="218"/>
      <c r="OIS2180" s="218"/>
      <c r="OIT2180" s="218"/>
      <c r="OIU2180" s="218"/>
      <c r="OIV2180" s="218"/>
      <c r="OIW2180" s="218"/>
      <c r="OIX2180" s="218"/>
      <c r="OIY2180" s="218"/>
      <c r="OIZ2180" s="218"/>
      <c r="OJA2180" s="218"/>
      <c r="OJB2180" s="218"/>
      <c r="OJC2180" s="218"/>
      <c r="OJD2180" s="218"/>
      <c r="OJE2180" s="218"/>
      <c r="OJF2180" s="218"/>
      <c r="OJG2180" s="218"/>
      <c r="OJH2180" s="218"/>
      <c r="OJI2180" s="218"/>
      <c r="OJJ2180" s="218"/>
      <c r="OJK2180" s="218"/>
      <c r="OJL2180" s="218"/>
      <c r="OJM2180" s="218"/>
      <c r="OJN2180" s="218"/>
      <c r="OJO2180" s="218"/>
      <c r="OJP2180" s="218"/>
      <c r="OJQ2180" s="218"/>
      <c r="OJR2180" s="218"/>
      <c r="OJS2180" s="218"/>
      <c r="OJT2180" s="218"/>
      <c r="OJU2180" s="218"/>
      <c r="OJV2180" s="218"/>
      <c r="OJW2180" s="218"/>
      <c r="OJX2180" s="218"/>
      <c r="OJY2180" s="218"/>
      <c r="OJZ2180" s="218"/>
      <c r="OKA2180" s="218"/>
      <c r="OKB2180" s="218"/>
      <c r="OKC2180" s="218"/>
      <c r="OKD2180" s="218"/>
      <c r="OKE2180" s="218"/>
      <c r="OKF2180" s="218"/>
      <c r="OKG2180" s="218"/>
      <c r="OKH2180" s="218"/>
      <c r="OKI2180" s="218"/>
      <c r="OKJ2180" s="218"/>
      <c r="OKK2180" s="218"/>
      <c r="OKL2180" s="218"/>
      <c r="OKM2180" s="218"/>
      <c r="OKN2180" s="218"/>
      <c r="OKO2180" s="218"/>
      <c r="OKP2180" s="218"/>
      <c r="OKQ2180" s="218"/>
      <c r="OKR2180" s="218"/>
      <c r="OKS2180" s="218"/>
      <c r="OKT2180" s="218"/>
      <c r="OKU2180" s="218"/>
      <c r="OKV2180" s="218"/>
      <c r="OKW2180" s="218"/>
      <c r="OKX2180" s="218"/>
      <c r="OKY2180" s="218"/>
      <c r="OKZ2180" s="218"/>
      <c r="OLA2180" s="218"/>
      <c r="OLB2180" s="218"/>
      <c r="OLC2180" s="218"/>
      <c r="OLD2180" s="218"/>
      <c r="OLE2180" s="218"/>
      <c r="OLF2180" s="218"/>
      <c r="OLG2180" s="218"/>
      <c r="OLH2180" s="218"/>
      <c r="OLI2180" s="218"/>
      <c r="OLJ2180" s="218"/>
      <c r="OLK2180" s="218"/>
      <c r="OLL2180" s="218"/>
      <c r="OLM2180" s="218"/>
      <c r="OLN2180" s="218"/>
      <c r="OLO2180" s="218"/>
      <c r="OLP2180" s="218"/>
      <c r="OLQ2180" s="218"/>
      <c r="OLR2180" s="218"/>
      <c r="OLS2180" s="218"/>
      <c r="OLT2180" s="218"/>
      <c r="OLU2180" s="218"/>
      <c r="OLV2180" s="218"/>
      <c r="OLW2180" s="218"/>
      <c r="OLX2180" s="218"/>
      <c r="OLY2180" s="218"/>
      <c r="OLZ2180" s="218"/>
      <c r="OMA2180" s="218"/>
      <c r="OMB2180" s="218"/>
      <c r="OMC2180" s="218"/>
      <c r="OMD2180" s="218"/>
      <c r="OME2180" s="218"/>
      <c r="OMF2180" s="218"/>
      <c r="OMG2180" s="218"/>
      <c r="OMH2180" s="218"/>
      <c r="OMI2180" s="218"/>
      <c r="OMJ2180" s="218"/>
      <c r="OMK2180" s="218"/>
      <c r="OML2180" s="218"/>
      <c r="OMM2180" s="218"/>
      <c r="OMN2180" s="218"/>
      <c r="OMO2180" s="218"/>
      <c r="OMP2180" s="218"/>
      <c r="OMQ2180" s="218"/>
      <c r="OMR2180" s="218"/>
      <c r="OMS2180" s="218"/>
      <c r="OMT2180" s="218"/>
      <c r="OMU2180" s="218"/>
      <c r="OMV2180" s="218"/>
      <c r="OMW2180" s="218"/>
      <c r="OMX2180" s="218"/>
      <c r="OMY2180" s="218"/>
      <c r="OMZ2180" s="218"/>
      <c r="ONA2180" s="218"/>
      <c r="ONB2180" s="218"/>
      <c r="ONC2180" s="218"/>
      <c r="OND2180" s="218"/>
      <c r="ONE2180" s="218"/>
      <c r="ONF2180" s="218"/>
      <c r="ONG2180" s="218"/>
      <c r="ONH2180" s="218"/>
      <c r="ONI2180" s="218"/>
      <c r="ONJ2180" s="218"/>
      <c r="ONK2180" s="218"/>
      <c r="ONL2180" s="218"/>
      <c r="ONM2180" s="218"/>
      <c r="ONN2180" s="218"/>
      <c r="ONO2180" s="218"/>
      <c r="ONP2180" s="218"/>
      <c r="ONQ2180" s="218"/>
      <c r="ONR2180" s="218"/>
      <c r="ONS2180" s="218"/>
      <c r="ONT2180" s="218"/>
      <c r="ONU2180" s="218"/>
      <c r="ONV2180" s="218"/>
      <c r="ONW2180" s="218"/>
      <c r="ONX2180" s="218"/>
      <c r="ONY2180" s="218"/>
      <c r="ONZ2180" s="218"/>
      <c r="OOA2180" s="218"/>
      <c r="OOB2180" s="218"/>
      <c r="OOC2180" s="218"/>
      <c r="OOD2180" s="218"/>
      <c r="OOE2180" s="218"/>
      <c r="OOF2180" s="218"/>
      <c r="OOG2180" s="218"/>
      <c r="OOH2180" s="218"/>
      <c r="OOI2180" s="218"/>
      <c r="OOJ2180" s="218"/>
      <c r="OOK2180" s="218"/>
      <c r="OOL2180" s="218"/>
      <c r="OOM2180" s="218"/>
      <c r="OON2180" s="218"/>
      <c r="OOO2180" s="218"/>
      <c r="OOP2180" s="218"/>
      <c r="OOQ2180" s="218"/>
      <c r="OOR2180" s="218"/>
      <c r="OOS2180" s="218"/>
      <c r="OOT2180" s="218"/>
      <c r="OOU2180" s="218"/>
      <c r="OOV2180" s="218"/>
      <c r="OOW2180" s="218"/>
      <c r="OOX2180" s="218"/>
      <c r="OOY2180" s="218"/>
      <c r="OOZ2180" s="218"/>
      <c r="OPA2180" s="218"/>
      <c r="OPB2180" s="218"/>
      <c r="OPC2180" s="218"/>
      <c r="OPD2180" s="218"/>
      <c r="OPE2180" s="218"/>
      <c r="OPF2180" s="218"/>
      <c r="OPG2180" s="218"/>
      <c r="OPH2180" s="218"/>
      <c r="OPI2180" s="218"/>
      <c r="OPJ2180" s="218"/>
      <c r="OPK2180" s="218"/>
      <c r="OPL2180" s="218"/>
      <c r="OPM2180" s="218"/>
      <c r="OPN2180" s="218"/>
      <c r="OPO2180" s="218"/>
      <c r="OPP2180" s="218"/>
      <c r="OPQ2180" s="218"/>
      <c r="OPR2180" s="218"/>
      <c r="OPS2180" s="218"/>
      <c r="OPT2180" s="218"/>
      <c r="OPU2180" s="218"/>
      <c r="OPV2180" s="218"/>
      <c r="OPW2180" s="218"/>
      <c r="OPX2180" s="218"/>
      <c r="OPY2180" s="218"/>
      <c r="OPZ2180" s="218"/>
      <c r="OQA2180" s="218"/>
      <c r="OQB2180" s="218"/>
      <c r="OQC2180" s="218"/>
      <c r="OQD2180" s="218"/>
      <c r="OQE2180" s="218"/>
      <c r="OQF2180" s="218"/>
      <c r="OQG2180" s="218"/>
      <c r="OQH2180" s="218"/>
      <c r="OQI2180" s="218"/>
      <c r="OQJ2180" s="218"/>
      <c r="OQK2180" s="218"/>
      <c r="OQL2180" s="218"/>
      <c r="OQM2180" s="218"/>
      <c r="OQN2180" s="218"/>
      <c r="OQO2180" s="218"/>
      <c r="OQP2180" s="218"/>
      <c r="OQQ2180" s="218"/>
      <c r="OQR2180" s="218"/>
      <c r="OQS2180" s="218"/>
      <c r="OQT2180" s="218"/>
      <c r="OQU2180" s="218"/>
      <c r="OQV2180" s="218"/>
      <c r="OQW2180" s="218"/>
      <c r="OQX2180" s="218"/>
      <c r="OQY2180" s="218"/>
      <c r="OQZ2180" s="218"/>
      <c r="ORA2180" s="218"/>
      <c r="ORB2180" s="218"/>
      <c r="ORC2180" s="218"/>
      <c r="ORD2180" s="218"/>
      <c r="ORE2180" s="218"/>
      <c r="ORF2180" s="218"/>
      <c r="ORG2180" s="218"/>
      <c r="ORH2180" s="218"/>
      <c r="ORI2180" s="218"/>
      <c r="ORJ2180" s="218"/>
      <c r="ORK2180" s="218"/>
      <c r="ORL2180" s="218"/>
      <c r="ORM2180" s="218"/>
      <c r="ORN2180" s="218"/>
      <c r="ORO2180" s="218"/>
      <c r="ORP2180" s="218"/>
      <c r="ORQ2180" s="218"/>
      <c r="ORR2180" s="218"/>
      <c r="ORS2180" s="218"/>
      <c r="ORT2180" s="218"/>
      <c r="ORU2180" s="218"/>
      <c r="ORV2180" s="218"/>
      <c r="ORW2180" s="218"/>
      <c r="ORX2180" s="218"/>
      <c r="ORY2180" s="218"/>
      <c r="ORZ2180" s="218"/>
      <c r="OSA2180" s="218"/>
      <c r="OSB2180" s="218"/>
      <c r="OSC2180" s="218"/>
      <c r="OSD2180" s="218"/>
      <c r="OSE2180" s="218"/>
      <c r="OSF2180" s="218"/>
      <c r="OSG2180" s="218"/>
      <c r="OSH2180" s="218"/>
      <c r="OSI2180" s="218"/>
      <c r="OSJ2180" s="218"/>
      <c r="OSK2180" s="218"/>
      <c r="OSL2180" s="218"/>
      <c r="OSM2180" s="218"/>
      <c r="OSN2180" s="218"/>
      <c r="OSO2180" s="218"/>
      <c r="OSP2180" s="218"/>
      <c r="OSQ2180" s="218"/>
      <c r="OSR2180" s="218"/>
      <c r="OSS2180" s="218"/>
      <c r="OST2180" s="218"/>
      <c r="OSU2180" s="218"/>
      <c r="OSV2180" s="218"/>
      <c r="OSW2180" s="218"/>
      <c r="OSX2180" s="218"/>
      <c r="OSY2180" s="218"/>
      <c r="OSZ2180" s="218"/>
      <c r="OTA2180" s="218"/>
      <c r="OTB2180" s="218"/>
      <c r="OTC2180" s="218"/>
      <c r="OTD2180" s="218"/>
      <c r="OTE2180" s="218"/>
      <c r="OTF2180" s="218"/>
      <c r="OTG2180" s="218"/>
      <c r="OTH2180" s="218"/>
      <c r="OTI2180" s="218"/>
      <c r="OTJ2180" s="218"/>
      <c r="OTK2180" s="218"/>
      <c r="OTL2180" s="218"/>
      <c r="OTM2180" s="218"/>
      <c r="OTN2180" s="218"/>
      <c r="OTO2180" s="218"/>
      <c r="OTP2180" s="218"/>
      <c r="OTQ2180" s="218"/>
      <c r="OTR2180" s="218"/>
      <c r="OTS2180" s="218"/>
      <c r="OTT2180" s="218"/>
      <c r="OTU2180" s="218"/>
      <c r="OTV2180" s="218"/>
      <c r="OTW2180" s="218"/>
      <c r="OTX2180" s="218"/>
      <c r="OTY2180" s="218"/>
      <c r="OTZ2180" s="218"/>
      <c r="OUA2180" s="218"/>
      <c r="OUB2180" s="218"/>
      <c r="OUC2180" s="218"/>
      <c r="OUD2180" s="218"/>
      <c r="OUE2180" s="218"/>
      <c r="OUF2180" s="218"/>
      <c r="OUG2180" s="218"/>
      <c r="OUH2180" s="218"/>
      <c r="OUI2180" s="218"/>
      <c r="OUJ2180" s="218"/>
      <c r="OUK2180" s="218"/>
      <c r="OUL2180" s="218"/>
      <c r="OUM2180" s="218"/>
      <c r="OUN2180" s="218"/>
      <c r="OUO2180" s="218"/>
      <c r="OUP2180" s="218"/>
      <c r="OUQ2180" s="218"/>
      <c r="OUR2180" s="218"/>
      <c r="OUS2180" s="218"/>
      <c r="OUT2180" s="218"/>
      <c r="OUU2180" s="218"/>
      <c r="OUV2180" s="218"/>
      <c r="OUW2180" s="218"/>
      <c r="OUX2180" s="218"/>
      <c r="OUY2180" s="218"/>
      <c r="OUZ2180" s="218"/>
      <c r="OVA2180" s="218"/>
      <c r="OVB2180" s="218"/>
      <c r="OVC2180" s="218"/>
      <c r="OVD2180" s="218"/>
      <c r="OVE2180" s="218"/>
      <c r="OVF2180" s="218"/>
      <c r="OVG2180" s="218"/>
      <c r="OVH2180" s="218"/>
      <c r="OVI2180" s="218"/>
      <c r="OVJ2180" s="218"/>
      <c r="OVK2180" s="218"/>
      <c r="OVL2180" s="218"/>
      <c r="OVM2180" s="218"/>
      <c r="OVN2180" s="218"/>
      <c r="OVO2180" s="218"/>
      <c r="OVP2180" s="218"/>
      <c r="OVQ2180" s="218"/>
      <c r="OVR2180" s="218"/>
      <c r="OVS2180" s="218"/>
      <c r="OVT2180" s="218"/>
      <c r="OVU2180" s="218"/>
      <c r="OVV2180" s="218"/>
      <c r="OVW2180" s="218"/>
      <c r="OVX2180" s="218"/>
      <c r="OVY2180" s="218"/>
      <c r="OVZ2180" s="218"/>
      <c r="OWA2180" s="218"/>
      <c r="OWB2180" s="218"/>
      <c r="OWC2180" s="218"/>
      <c r="OWD2180" s="218"/>
      <c r="OWE2180" s="218"/>
      <c r="OWF2180" s="218"/>
      <c r="OWG2180" s="218"/>
      <c r="OWH2180" s="218"/>
      <c r="OWI2180" s="218"/>
      <c r="OWJ2180" s="218"/>
      <c r="OWK2180" s="218"/>
      <c r="OWL2180" s="218"/>
      <c r="OWM2180" s="218"/>
      <c r="OWN2180" s="218"/>
      <c r="OWO2180" s="218"/>
      <c r="OWP2180" s="218"/>
      <c r="OWQ2180" s="218"/>
      <c r="OWR2180" s="218"/>
      <c r="OWS2180" s="218"/>
      <c r="OWT2180" s="218"/>
      <c r="OWU2180" s="218"/>
      <c r="OWV2180" s="218"/>
      <c r="OWW2180" s="218"/>
      <c r="OWX2180" s="218"/>
      <c r="OWY2180" s="218"/>
      <c r="OWZ2180" s="218"/>
      <c r="OXA2180" s="218"/>
      <c r="OXB2180" s="218"/>
      <c r="OXC2180" s="218"/>
      <c r="OXD2180" s="218"/>
      <c r="OXE2180" s="218"/>
      <c r="OXF2180" s="218"/>
      <c r="OXG2180" s="218"/>
      <c r="OXH2180" s="218"/>
      <c r="OXI2180" s="218"/>
      <c r="OXJ2180" s="218"/>
      <c r="OXK2180" s="218"/>
      <c r="OXL2180" s="218"/>
      <c r="OXM2180" s="218"/>
      <c r="OXN2180" s="218"/>
      <c r="OXO2180" s="218"/>
      <c r="OXP2180" s="218"/>
      <c r="OXQ2180" s="218"/>
      <c r="OXR2180" s="218"/>
      <c r="OXS2180" s="218"/>
      <c r="OXT2180" s="218"/>
      <c r="OXU2180" s="218"/>
      <c r="OXV2180" s="218"/>
      <c r="OXW2180" s="218"/>
      <c r="OXX2180" s="218"/>
      <c r="OXY2180" s="218"/>
      <c r="OXZ2180" s="218"/>
      <c r="OYA2180" s="218"/>
      <c r="OYB2180" s="218"/>
      <c r="OYC2180" s="218"/>
      <c r="OYD2180" s="218"/>
      <c r="OYE2180" s="218"/>
      <c r="OYF2180" s="218"/>
      <c r="OYG2180" s="218"/>
      <c r="OYH2180" s="218"/>
      <c r="OYI2180" s="218"/>
      <c r="OYJ2180" s="218"/>
      <c r="OYK2180" s="218"/>
      <c r="OYL2180" s="218"/>
      <c r="OYM2180" s="218"/>
      <c r="OYN2180" s="218"/>
      <c r="OYO2180" s="218"/>
      <c r="OYP2180" s="218"/>
      <c r="OYQ2180" s="218"/>
      <c r="OYR2180" s="218"/>
      <c r="OYS2180" s="218"/>
      <c r="OYT2180" s="218"/>
      <c r="OYU2180" s="218"/>
      <c r="OYV2180" s="218"/>
      <c r="OYW2180" s="218"/>
      <c r="OYX2180" s="218"/>
      <c r="OYY2180" s="218"/>
      <c r="OYZ2180" s="218"/>
      <c r="OZA2180" s="218"/>
      <c r="OZB2180" s="218"/>
      <c r="OZC2180" s="218"/>
      <c r="OZD2180" s="218"/>
      <c r="OZE2180" s="218"/>
      <c r="OZF2180" s="218"/>
      <c r="OZG2180" s="218"/>
      <c r="OZH2180" s="218"/>
      <c r="OZI2180" s="218"/>
      <c r="OZJ2180" s="218"/>
      <c r="OZK2180" s="218"/>
      <c r="OZL2180" s="218"/>
      <c r="OZM2180" s="218"/>
      <c r="OZN2180" s="218"/>
      <c r="OZO2180" s="218"/>
      <c r="OZP2180" s="218"/>
      <c r="OZQ2180" s="218"/>
      <c r="OZR2180" s="218"/>
      <c r="OZS2180" s="218"/>
      <c r="OZT2180" s="218"/>
      <c r="OZU2180" s="218"/>
      <c r="OZV2180" s="218"/>
      <c r="OZW2180" s="218"/>
      <c r="OZX2180" s="218"/>
      <c r="OZY2180" s="218"/>
      <c r="OZZ2180" s="218"/>
      <c r="PAA2180" s="218"/>
      <c r="PAB2180" s="218"/>
      <c r="PAC2180" s="218"/>
      <c r="PAD2180" s="218"/>
      <c r="PAE2180" s="218"/>
      <c r="PAF2180" s="218"/>
      <c r="PAG2180" s="218"/>
      <c r="PAH2180" s="218"/>
      <c r="PAI2180" s="218"/>
      <c r="PAJ2180" s="218"/>
      <c r="PAK2180" s="218"/>
      <c r="PAL2180" s="218"/>
      <c r="PAM2180" s="218"/>
      <c r="PAN2180" s="218"/>
      <c r="PAO2180" s="218"/>
      <c r="PAP2180" s="218"/>
      <c r="PAQ2180" s="218"/>
      <c r="PAR2180" s="218"/>
      <c r="PAS2180" s="218"/>
      <c r="PAT2180" s="218"/>
      <c r="PAU2180" s="218"/>
      <c r="PAV2180" s="218"/>
      <c r="PAW2180" s="218"/>
      <c r="PAX2180" s="218"/>
      <c r="PAY2180" s="218"/>
      <c r="PAZ2180" s="218"/>
      <c r="PBA2180" s="218"/>
      <c r="PBB2180" s="218"/>
      <c r="PBC2180" s="218"/>
      <c r="PBD2180" s="218"/>
      <c r="PBE2180" s="218"/>
      <c r="PBF2180" s="218"/>
      <c r="PBG2180" s="218"/>
      <c r="PBH2180" s="218"/>
      <c r="PBI2180" s="218"/>
      <c r="PBJ2180" s="218"/>
      <c r="PBK2180" s="218"/>
      <c r="PBL2180" s="218"/>
      <c r="PBM2180" s="218"/>
      <c r="PBN2180" s="218"/>
      <c r="PBO2180" s="218"/>
      <c r="PBP2180" s="218"/>
      <c r="PBQ2180" s="218"/>
      <c r="PBR2180" s="218"/>
      <c r="PBS2180" s="218"/>
      <c r="PBT2180" s="218"/>
      <c r="PBU2180" s="218"/>
      <c r="PBV2180" s="218"/>
      <c r="PBW2180" s="218"/>
      <c r="PBX2180" s="218"/>
      <c r="PBY2180" s="218"/>
      <c r="PBZ2180" s="218"/>
      <c r="PCA2180" s="218"/>
      <c r="PCB2180" s="218"/>
      <c r="PCC2180" s="218"/>
      <c r="PCD2180" s="218"/>
      <c r="PCE2180" s="218"/>
      <c r="PCF2180" s="218"/>
      <c r="PCG2180" s="218"/>
      <c r="PCH2180" s="218"/>
      <c r="PCI2180" s="218"/>
      <c r="PCJ2180" s="218"/>
      <c r="PCK2180" s="218"/>
      <c r="PCL2180" s="218"/>
      <c r="PCM2180" s="218"/>
      <c r="PCN2180" s="218"/>
      <c r="PCO2180" s="218"/>
      <c r="PCP2180" s="218"/>
      <c r="PCQ2180" s="218"/>
      <c r="PCR2180" s="218"/>
      <c r="PCS2180" s="218"/>
      <c r="PCT2180" s="218"/>
      <c r="PCU2180" s="218"/>
      <c r="PCV2180" s="218"/>
      <c r="PCW2180" s="218"/>
      <c r="PCX2180" s="218"/>
      <c r="PCY2180" s="218"/>
      <c r="PCZ2180" s="218"/>
      <c r="PDA2180" s="218"/>
      <c r="PDB2180" s="218"/>
      <c r="PDC2180" s="218"/>
      <c r="PDD2180" s="218"/>
      <c r="PDE2180" s="218"/>
      <c r="PDF2180" s="218"/>
      <c r="PDG2180" s="218"/>
      <c r="PDH2180" s="218"/>
      <c r="PDI2180" s="218"/>
      <c r="PDJ2180" s="218"/>
      <c r="PDK2180" s="218"/>
      <c r="PDL2180" s="218"/>
      <c r="PDM2180" s="218"/>
      <c r="PDN2180" s="218"/>
      <c r="PDO2180" s="218"/>
      <c r="PDP2180" s="218"/>
      <c r="PDQ2180" s="218"/>
      <c r="PDR2180" s="218"/>
      <c r="PDS2180" s="218"/>
      <c r="PDT2180" s="218"/>
      <c r="PDU2180" s="218"/>
      <c r="PDV2180" s="218"/>
      <c r="PDW2180" s="218"/>
      <c r="PDX2180" s="218"/>
      <c r="PDY2180" s="218"/>
      <c r="PDZ2180" s="218"/>
      <c r="PEA2180" s="218"/>
      <c r="PEB2180" s="218"/>
      <c r="PEC2180" s="218"/>
      <c r="PED2180" s="218"/>
      <c r="PEE2180" s="218"/>
      <c r="PEF2180" s="218"/>
      <c r="PEG2180" s="218"/>
      <c r="PEH2180" s="218"/>
      <c r="PEI2180" s="218"/>
      <c r="PEJ2180" s="218"/>
      <c r="PEK2180" s="218"/>
      <c r="PEL2180" s="218"/>
      <c r="PEM2180" s="218"/>
      <c r="PEN2180" s="218"/>
      <c r="PEO2180" s="218"/>
      <c r="PEP2180" s="218"/>
      <c r="PEQ2180" s="218"/>
      <c r="PER2180" s="218"/>
      <c r="PES2180" s="218"/>
      <c r="PET2180" s="218"/>
      <c r="PEU2180" s="218"/>
      <c r="PEV2180" s="218"/>
      <c r="PEW2180" s="218"/>
      <c r="PEX2180" s="218"/>
      <c r="PEY2180" s="218"/>
      <c r="PEZ2180" s="218"/>
      <c r="PFA2180" s="218"/>
      <c r="PFB2180" s="218"/>
      <c r="PFC2180" s="218"/>
      <c r="PFD2180" s="218"/>
      <c r="PFE2180" s="218"/>
      <c r="PFF2180" s="218"/>
      <c r="PFG2180" s="218"/>
      <c r="PFH2180" s="218"/>
      <c r="PFI2180" s="218"/>
      <c r="PFJ2180" s="218"/>
      <c r="PFK2180" s="218"/>
      <c r="PFL2180" s="218"/>
      <c r="PFM2180" s="218"/>
      <c r="PFN2180" s="218"/>
      <c r="PFO2180" s="218"/>
      <c r="PFP2180" s="218"/>
      <c r="PFQ2180" s="218"/>
      <c r="PFR2180" s="218"/>
      <c r="PFS2180" s="218"/>
      <c r="PFT2180" s="218"/>
      <c r="PFU2180" s="218"/>
      <c r="PFV2180" s="218"/>
      <c r="PFW2180" s="218"/>
      <c r="PFX2180" s="218"/>
      <c r="PFY2180" s="218"/>
      <c r="PFZ2180" s="218"/>
      <c r="PGA2180" s="218"/>
      <c r="PGB2180" s="218"/>
      <c r="PGC2180" s="218"/>
      <c r="PGD2180" s="218"/>
      <c r="PGE2180" s="218"/>
      <c r="PGF2180" s="218"/>
      <c r="PGG2180" s="218"/>
      <c r="PGH2180" s="218"/>
      <c r="PGI2180" s="218"/>
      <c r="PGJ2180" s="218"/>
      <c r="PGK2180" s="218"/>
      <c r="PGL2180" s="218"/>
      <c r="PGM2180" s="218"/>
      <c r="PGN2180" s="218"/>
      <c r="PGO2180" s="218"/>
      <c r="PGP2180" s="218"/>
      <c r="PGQ2180" s="218"/>
      <c r="PGR2180" s="218"/>
      <c r="PGS2180" s="218"/>
      <c r="PGT2180" s="218"/>
      <c r="PGU2180" s="218"/>
      <c r="PGV2180" s="218"/>
      <c r="PGW2180" s="218"/>
      <c r="PGX2180" s="218"/>
      <c r="PGY2180" s="218"/>
      <c r="PGZ2180" s="218"/>
      <c r="PHA2180" s="218"/>
      <c r="PHB2180" s="218"/>
      <c r="PHC2180" s="218"/>
      <c r="PHD2180" s="218"/>
      <c r="PHE2180" s="218"/>
      <c r="PHF2180" s="218"/>
      <c r="PHG2180" s="218"/>
      <c r="PHH2180" s="218"/>
      <c r="PHI2180" s="218"/>
      <c r="PHJ2180" s="218"/>
      <c r="PHK2180" s="218"/>
      <c r="PHL2180" s="218"/>
      <c r="PHM2180" s="218"/>
      <c r="PHN2180" s="218"/>
      <c r="PHO2180" s="218"/>
      <c r="PHP2180" s="218"/>
      <c r="PHQ2180" s="218"/>
      <c r="PHR2180" s="218"/>
      <c r="PHS2180" s="218"/>
      <c r="PHT2180" s="218"/>
      <c r="PHU2180" s="218"/>
      <c r="PHV2180" s="218"/>
      <c r="PHW2180" s="218"/>
      <c r="PHX2180" s="218"/>
      <c r="PHY2180" s="218"/>
      <c r="PHZ2180" s="218"/>
      <c r="PIA2180" s="218"/>
      <c r="PIB2180" s="218"/>
      <c r="PIC2180" s="218"/>
      <c r="PID2180" s="218"/>
      <c r="PIE2180" s="218"/>
      <c r="PIF2180" s="218"/>
      <c r="PIG2180" s="218"/>
      <c r="PIH2180" s="218"/>
      <c r="PII2180" s="218"/>
      <c r="PIJ2180" s="218"/>
      <c r="PIK2180" s="218"/>
      <c r="PIL2180" s="218"/>
      <c r="PIM2180" s="218"/>
      <c r="PIN2180" s="218"/>
      <c r="PIO2180" s="218"/>
      <c r="PIP2180" s="218"/>
      <c r="PIQ2180" s="218"/>
      <c r="PIR2180" s="218"/>
      <c r="PIS2180" s="218"/>
      <c r="PIT2180" s="218"/>
      <c r="PIU2180" s="218"/>
      <c r="PIV2180" s="218"/>
      <c r="PIW2180" s="218"/>
      <c r="PIX2180" s="218"/>
      <c r="PIY2180" s="218"/>
      <c r="PIZ2180" s="218"/>
      <c r="PJA2180" s="218"/>
      <c r="PJB2180" s="218"/>
      <c r="PJC2180" s="218"/>
      <c r="PJD2180" s="218"/>
      <c r="PJE2180" s="218"/>
      <c r="PJF2180" s="218"/>
      <c r="PJG2180" s="218"/>
      <c r="PJH2180" s="218"/>
      <c r="PJI2180" s="218"/>
      <c r="PJJ2180" s="218"/>
      <c r="PJK2180" s="218"/>
      <c r="PJL2180" s="218"/>
      <c r="PJM2180" s="218"/>
      <c r="PJN2180" s="218"/>
      <c r="PJO2180" s="218"/>
      <c r="PJP2180" s="218"/>
      <c r="PJQ2180" s="218"/>
      <c r="PJR2180" s="218"/>
      <c r="PJS2180" s="218"/>
      <c r="PJT2180" s="218"/>
      <c r="PJU2180" s="218"/>
      <c r="PJV2180" s="218"/>
      <c r="PJW2180" s="218"/>
      <c r="PJX2180" s="218"/>
      <c r="PJY2180" s="218"/>
      <c r="PJZ2180" s="218"/>
      <c r="PKA2180" s="218"/>
      <c r="PKB2180" s="218"/>
      <c r="PKC2180" s="218"/>
      <c r="PKD2180" s="218"/>
      <c r="PKE2180" s="218"/>
      <c r="PKF2180" s="218"/>
      <c r="PKG2180" s="218"/>
      <c r="PKH2180" s="218"/>
      <c r="PKI2180" s="218"/>
      <c r="PKJ2180" s="218"/>
      <c r="PKK2180" s="218"/>
      <c r="PKL2180" s="218"/>
      <c r="PKM2180" s="218"/>
      <c r="PKN2180" s="218"/>
      <c r="PKO2180" s="218"/>
      <c r="PKP2180" s="218"/>
      <c r="PKQ2180" s="218"/>
      <c r="PKR2180" s="218"/>
      <c r="PKS2180" s="218"/>
      <c r="PKT2180" s="218"/>
      <c r="PKU2180" s="218"/>
      <c r="PKV2180" s="218"/>
      <c r="PKW2180" s="218"/>
      <c r="PKX2180" s="218"/>
      <c r="PKY2180" s="218"/>
      <c r="PKZ2180" s="218"/>
      <c r="PLA2180" s="218"/>
      <c r="PLB2180" s="218"/>
      <c r="PLC2180" s="218"/>
      <c r="PLD2180" s="218"/>
      <c r="PLE2180" s="218"/>
      <c r="PLF2180" s="218"/>
      <c r="PLG2180" s="218"/>
      <c r="PLH2180" s="218"/>
      <c r="PLI2180" s="218"/>
      <c r="PLJ2180" s="218"/>
      <c r="PLK2180" s="218"/>
      <c r="PLL2180" s="218"/>
      <c r="PLM2180" s="218"/>
      <c r="PLN2180" s="218"/>
      <c r="PLO2180" s="218"/>
      <c r="PLP2180" s="218"/>
      <c r="PLQ2180" s="218"/>
      <c r="PLR2180" s="218"/>
      <c r="PLS2180" s="218"/>
      <c r="PLT2180" s="218"/>
      <c r="PLU2180" s="218"/>
      <c r="PLV2180" s="218"/>
      <c r="PLW2180" s="218"/>
      <c r="PLX2180" s="218"/>
      <c r="PLY2180" s="218"/>
      <c r="PLZ2180" s="218"/>
      <c r="PMA2180" s="218"/>
      <c r="PMB2180" s="218"/>
      <c r="PMC2180" s="218"/>
      <c r="PMD2180" s="218"/>
      <c r="PME2180" s="218"/>
      <c r="PMF2180" s="218"/>
      <c r="PMG2180" s="218"/>
      <c r="PMH2180" s="218"/>
      <c r="PMI2180" s="218"/>
      <c r="PMJ2180" s="218"/>
      <c r="PMK2180" s="218"/>
      <c r="PML2180" s="218"/>
      <c r="PMM2180" s="218"/>
      <c r="PMN2180" s="218"/>
      <c r="PMO2180" s="218"/>
      <c r="PMP2180" s="218"/>
      <c r="PMQ2180" s="218"/>
      <c r="PMR2180" s="218"/>
      <c r="PMS2180" s="218"/>
      <c r="PMT2180" s="218"/>
      <c r="PMU2180" s="218"/>
      <c r="PMV2180" s="218"/>
      <c r="PMW2180" s="218"/>
      <c r="PMX2180" s="218"/>
      <c r="PMY2180" s="218"/>
      <c r="PMZ2180" s="218"/>
      <c r="PNA2180" s="218"/>
      <c r="PNB2180" s="218"/>
      <c r="PNC2180" s="218"/>
      <c r="PND2180" s="218"/>
      <c r="PNE2180" s="218"/>
      <c r="PNF2180" s="218"/>
      <c r="PNG2180" s="218"/>
      <c r="PNH2180" s="218"/>
      <c r="PNI2180" s="218"/>
      <c r="PNJ2180" s="218"/>
      <c r="PNK2180" s="218"/>
      <c r="PNL2180" s="218"/>
      <c r="PNM2180" s="218"/>
      <c r="PNN2180" s="218"/>
      <c r="PNO2180" s="218"/>
      <c r="PNP2180" s="218"/>
      <c r="PNQ2180" s="218"/>
      <c r="PNR2180" s="218"/>
      <c r="PNS2180" s="218"/>
      <c r="PNT2180" s="218"/>
      <c r="PNU2180" s="218"/>
      <c r="PNV2180" s="218"/>
      <c r="PNW2180" s="218"/>
      <c r="PNX2180" s="218"/>
      <c r="PNY2180" s="218"/>
      <c r="PNZ2180" s="218"/>
      <c r="POA2180" s="218"/>
      <c r="POB2180" s="218"/>
      <c r="POC2180" s="218"/>
      <c r="POD2180" s="218"/>
      <c r="POE2180" s="218"/>
      <c r="POF2180" s="218"/>
      <c r="POG2180" s="218"/>
      <c r="POH2180" s="218"/>
      <c r="POI2180" s="218"/>
      <c r="POJ2180" s="218"/>
      <c r="POK2180" s="218"/>
      <c r="POL2180" s="218"/>
      <c r="POM2180" s="218"/>
      <c r="PON2180" s="218"/>
      <c r="POO2180" s="218"/>
      <c r="POP2180" s="218"/>
      <c r="POQ2180" s="218"/>
      <c r="POR2180" s="218"/>
      <c r="POS2180" s="218"/>
      <c r="POT2180" s="218"/>
      <c r="POU2180" s="218"/>
      <c r="POV2180" s="218"/>
      <c r="POW2180" s="218"/>
      <c r="POX2180" s="218"/>
      <c r="POY2180" s="218"/>
      <c r="POZ2180" s="218"/>
      <c r="PPA2180" s="218"/>
      <c r="PPB2180" s="218"/>
      <c r="PPC2180" s="218"/>
      <c r="PPD2180" s="218"/>
      <c r="PPE2180" s="218"/>
      <c r="PPF2180" s="218"/>
      <c r="PPG2180" s="218"/>
      <c r="PPH2180" s="218"/>
      <c r="PPI2180" s="218"/>
      <c r="PPJ2180" s="218"/>
      <c r="PPK2180" s="218"/>
      <c r="PPL2180" s="218"/>
      <c r="PPM2180" s="218"/>
      <c r="PPN2180" s="218"/>
      <c r="PPO2180" s="218"/>
      <c r="PPP2180" s="218"/>
      <c r="PPQ2180" s="218"/>
      <c r="PPR2180" s="218"/>
      <c r="PPS2180" s="218"/>
      <c r="PPT2180" s="218"/>
      <c r="PPU2180" s="218"/>
      <c r="PPV2180" s="218"/>
      <c r="PPW2180" s="218"/>
      <c r="PPX2180" s="218"/>
      <c r="PPY2180" s="218"/>
      <c r="PPZ2180" s="218"/>
      <c r="PQA2180" s="218"/>
      <c r="PQB2180" s="218"/>
      <c r="PQC2180" s="218"/>
      <c r="PQD2180" s="218"/>
      <c r="PQE2180" s="218"/>
      <c r="PQF2180" s="218"/>
      <c r="PQG2180" s="218"/>
      <c r="PQH2180" s="218"/>
      <c r="PQI2180" s="218"/>
      <c r="PQJ2180" s="218"/>
      <c r="PQK2180" s="218"/>
      <c r="PQL2180" s="218"/>
      <c r="PQM2180" s="218"/>
      <c r="PQN2180" s="218"/>
      <c r="PQO2180" s="218"/>
      <c r="PQP2180" s="218"/>
      <c r="PQQ2180" s="218"/>
      <c r="PQR2180" s="218"/>
      <c r="PQS2180" s="218"/>
      <c r="PQT2180" s="218"/>
      <c r="PQU2180" s="218"/>
      <c r="PQV2180" s="218"/>
      <c r="PQW2180" s="218"/>
      <c r="PQX2180" s="218"/>
      <c r="PQY2180" s="218"/>
      <c r="PQZ2180" s="218"/>
      <c r="PRA2180" s="218"/>
      <c r="PRB2180" s="218"/>
      <c r="PRC2180" s="218"/>
      <c r="PRD2180" s="218"/>
      <c r="PRE2180" s="218"/>
      <c r="PRF2180" s="218"/>
      <c r="PRG2180" s="218"/>
      <c r="PRH2180" s="218"/>
      <c r="PRI2180" s="218"/>
      <c r="PRJ2180" s="218"/>
      <c r="PRK2180" s="218"/>
      <c r="PRL2180" s="218"/>
      <c r="PRM2180" s="218"/>
      <c r="PRN2180" s="218"/>
      <c r="PRO2180" s="218"/>
      <c r="PRP2180" s="218"/>
      <c r="PRQ2180" s="218"/>
      <c r="PRR2180" s="218"/>
      <c r="PRS2180" s="218"/>
      <c r="PRT2180" s="218"/>
      <c r="PRU2180" s="218"/>
      <c r="PRV2180" s="218"/>
      <c r="PRW2180" s="218"/>
      <c r="PRX2180" s="218"/>
      <c r="PRY2180" s="218"/>
      <c r="PRZ2180" s="218"/>
      <c r="PSA2180" s="218"/>
      <c r="PSB2180" s="218"/>
      <c r="PSC2180" s="218"/>
      <c r="PSD2180" s="218"/>
      <c r="PSE2180" s="218"/>
      <c r="PSF2180" s="218"/>
      <c r="PSG2180" s="218"/>
      <c r="PSH2180" s="218"/>
      <c r="PSI2180" s="218"/>
      <c r="PSJ2180" s="218"/>
      <c r="PSK2180" s="218"/>
      <c r="PSL2180" s="218"/>
      <c r="PSM2180" s="218"/>
      <c r="PSN2180" s="218"/>
      <c r="PSO2180" s="218"/>
      <c r="PSP2180" s="218"/>
      <c r="PSQ2180" s="218"/>
      <c r="PSR2180" s="218"/>
      <c r="PSS2180" s="218"/>
      <c r="PST2180" s="218"/>
      <c r="PSU2180" s="218"/>
      <c r="PSV2180" s="218"/>
      <c r="PSW2180" s="218"/>
      <c r="PSX2180" s="218"/>
      <c r="PSY2180" s="218"/>
      <c r="PSZ2180" s="218"/>
      <c r="PTA2180" s="218"/>
      <c r="PTB2180" s="218"/>
      <c r="PTC2180" s="218"/>
      <c r="PTD2180" s="218"/>
      <c r="PTE2180" s="218"/>
      <c r="PTF2180" s="218"/>
      <c r="PTG2180" s="218"/>
      <c r="PTH2180" s="218"/>
      <c r="PTI2180" s="218"/>
      <c r="PTJ2180" s="218"/>
      <c r="PTK2180" s="218"/>
      <c r="PTL2180" s="218"/>
      <c r="PTM2180" s="218"/>
      <c r="PTN2180" s="218"/>
      <c r="PTO2180" s="218"/>
      <c r="PTP2180" s="218"/>
      <c r="PTQ2180" s="218"/>
      <c r="PTR2180" s="218"/>
      <c r="PTS2180" s="218"/>
      <c r="PTT2180" s="218"/>
      <c r="PTU2180" s="218"/>
      <c r="PTV2180" s="218"/>
      <c r="PTW2180" s="218"/>
      <c r="PTX2180" s="218"/>
      <c r="PTY2180" s="218"/>
      <c r="PTZ2180" s="218"/>
      <c r="PUA2180" s="218"/>
      <c r="PUB2180" s="218"/>
      <c r="PUC2180" s="218"/>
      <c r="PUD2180" s="218"/>
      <c r="PUE2180" s="218"/>
      <c r="PUF2180" s="218"/>
      <c r="PUG2180" s="218"/>
      <c r="PUH2180" s="218"/>
      <c r="PUI2180" s="218"/>
      <c r="PUJ2180" s="218"/>
      <c r="PUK2180" s="218"/>
      <c r="PUL2180" s="218"/>
      <c r="PUM2180" s="218"/>
      <c r="PUN2180" s="218"/>
      <c r="PUO2180" s="218"/>
      <c r="PUP2180" s="218"/>
      <c r="PUQ2180" s="218"/>
      <c r="PUR2180" s="218"/>
      <c r="PUS2180" s="218"/>
      <c r="PUT2180" s="218"/>
      <c r="PUU2180" s="218"/>
      <c r="PUV2180" s="218"/>
      <c r="PUW2180" s="218"/>
      <c r="PUX2180" s="218"/>
      <c r="PUY2180" s="218"/>
      <c r="PUZ2180" s="218"/>
      <c r="PVA2180" s="218"/>
      <c r="PVB2180" s="218"/>
      <c r="PVC2180" s="218"/>
      <c r="PVD2180" s="218"/>
      <c r="PVE2180" s="218"/>
      <c r="PVF2180" s="218"/>
      <c r="PVG2180" s="218"/>
      <c r="PVH2180" s="218"/>
      <c r="PVI2180" s="218"/>
      <c r="PVJ2180" s="218"/>
      <c r="PVK2180" s="218"/>
      <c r="PVL2180" s="218"/>
      <c r="PVM2180" s="218"/>
      <c r="PVN2180" s="218"/>
      <c r="PVO2180" s="218"/>
      <c r="PVP2180" s="218"/>
      <c r="PVQ2180" s="218"/>
      <c r="PVR2180" s="218"/>
      <c r="PVS2180" s="218"/>
      <c r="PVT2180" s="218"/>
      <c r="PVU2180" s="218"/>
      <c r="PVV2180" s="218"/>
      <c r="PVW2180" s="218"/>
      <c r="PVX2180" s="218"/>
      <c r="PVY2180" s="218"/>
      <c r="PVZ2180" s="218"/>
      <c r="PWA2180" s="218"/>
      <c r="PWB2180" s="218"/>
      <c r="PWC2180" s="218"/>
      <c r="PWD2180" s="218"/>
      <c r="PWE2180" s="218"/>
      <c r="PWF2180" s="218"/>
      <c r="PWG2180" s="218"/>
      <c r="PWH2180" s="218"/>
      <c r="PWI2180" s="218"/>
      <c r="PWJ2180" s="218"/>
      <c r="PWK2180" s="218"/>
      <c r="PWL2180" s="218"/>
      <c r="PWM2180" s="218"/>
      <c r="PWN2180" s="218"/>
      <c r="PWO2180" s="218"/>
      <c r="PWP2180" s="218"/>
      <c r="PWQ2180" s="218"/>
      <c r="PWR2180" s="218"/>
      <c r="PWS2180" s="218"/>
      <c r="PWT2180" s="218"/>
      <c r="PWU2180" s="218"/>
      <c r="PWV2180" s="218"/>
      <c r="PWW2180" s="218"/>
      <c r="PWX2180" s="218"/>
      <c r="PWY2180" s="218"/>
      <c r="PWZ2180" s="218"/>
      <c r="PXA2180" s="218"/>
      <c r="PXB2180" s="218"/>
      <c r="PXC2180" s="218"/>
      <c r="PXD2180" s="218"/>
      <c r="PXE2180" s="218"/>
      <c r="PXF2180" s="218"/>
      <c r="PXG2180" s="218"/>
      <c r="PXH2180" s="218"/>
      <c r="PXI2180" s="218"/>
      <c r="PXJ2180" s="218"/>
      <c r="PXK2180" s="218"/>
      <c r="PXL2180" s="218"/>
      <c r="PXM2180" s="218"/>
      <c r="PXN2180" s="218"/>
      <c r="PXO2180" s="218"/>
      <c r="PXP2180" s="218"/>
      <c r="PXQ2180" s="218"/>
      <c r="PXR2180" s="218"/>
      <c r="PXS2180" s="218"/>
      <c r="PXT2180" s="218"/>
      <c r="PXU2180" s="218"/>
      <c r="PXV2180" s="218"/>
      <c r="PXW2180" s="218"/>
      <c r="PXX2180" s="218"/>
      <c r="PXY2180" s="218"/>
      <c r="PXZ2180" s="218"/>
      <c r="PYA2180" s="218"/>
      <c r="PYB2180" s="218"/>
      <c r="PYC2180" s="218"/>
      <c r="PYD2180" s="218"/>
      <c r="PYE2180" s="218"/>
      <c r="PYF2180" s="218"/>
      <c r="PYG2180" s="218"/>
      <c r="PYH2180" s="218"/>
      <c r="PYI2180" s="218"/>
      <c r="PYJ2180" s="218"/>
      <c r="PYK2180" s="218"/>
      <c r="PYL2180" s="218"/>
      <c r="PYM2180" s="218"/>
      <c r="PYN2180" s="218"/>
      <c r="PYO2180" s="218"/>
      <c r="PYP2180" s="218"/>
      <c r="PYQ2180" s="218"/>
      <c r="PYR2180" s="218"/>
      <c r="PYS2180" s="218"/>
      <c r="PYT2180" s="218"/>
      <c r="PYU2180" s="218"/>
      <c r="PYV2180" s="218"/>
      <c r="PYW2180" s="218"/>
      <c r="PYX2180" s="218"/>
      <c r="PYY2180" s="218"/>
      <c r="PYZ2180" s="218"/>
      <c r="PZA2180" s="218"/>
      <c r="PZB2180" s="218"/>
      <c r="PZC2180" s="218"/>
      <c r="PZD2180" s="218"/>
      <c r="PZE2180" s="218"/>
      <c r="PZF2180" s="218"/>
      <c r="PZG2180" s="218"/>
      <c r="PZH2180" s="218"/>
      <c r="PZI2180" s="218"/>
      <c r="PZJ2180" s="218"/>
      <c r="PZK2180" s="218"/>
      <c r="PZL2180" s="218"/>
      <c r="PZM2180" s="218"/>
      <c r="PZN2180" s="218"/>
      <c r="PZO2180" s="218"/>
      <c r="PZP2180" s="218"/>
      <c r="PZQ2180" s="218"/>
      <c r="PZR2180" s="218"/>
      <c r="PZS2180" s="218"/>
      <c r="PZT2180" s="218"/>
      <c r="PZU2180" s="218"/>
      <c r="PZV2180" s="218"/>
      <c r="PZW2180" s="218"/>
      <c r="PZX2180" s="218"/>
      <c r="PZY2180" s="218"/>
      <c r="PZZ2180" s="218"/>
      <c r="QAA2180" s="218"/>
      <c r="QAB2180" s="218"/>
      <c r="QAC2180" s="218"/>
      <c r="QAD2180" s="218"/>
      <c r="QAE2180" s="218"/>
      <c r="QAF2180" s="218"/>
      <c r="QAG2180" s="218"/>
      <c r="QAH2180" s="218"/>
      <c r="QAI2180" s="218"/>
      <c r="QAJ2180" s="218"/>
      <c r="QAK2180" s="218"/>
      <c r="QAL2180" s="218"/>
      <c r="QAM2180" s="218"/>
      <c r="QAN2180" s="218"/>
      <c r="QAO2180" s="218"/>
      <c r="QAP2180" s="218"/>
      <c r="QAQ2180" s="218"/>
      <c r="QAR2180" s="218"/>
      <c r="QAS2180" s="218"/>
      <c r="QAT2180" s="218"/>
      <c r="QAU2180" s="218"/>
      <c r="QAV2180" s="218"/>
      <c r="QAW2180" s="218"/>
      <c r="QAX2180" s="218"/>
      <c r="QAY2180" s="218"/>
      <c r="QAZ2180" s="218"/>
      <c r="QBA2180" s="218"/>
      <c r="QBB2180" s="218"/>
      <c r="QBC2180" s="218"/>
      <c r="QBD2180" s="218"/>
      <c r="QBE2180" s="218"/>
      <c r="QBF2180" s="218"/>
      <c r="QBG2180" s="218"/>
      <c r="QBH2180" s="218"/>
      <c r="QBI2180" s="218"/>
      <c r="QBJ2180" s="218"/>
      <c r="QBK2180" s="218"/>
      <c r="QBL2180" s="218"/>
      <c r="QBM2180" s="218"/>
      <c r="QBN2180" s="218"/>
      <c r="QBO2180" s="218"/>
      <c r="QBP2180" s="218"/>
      <c r="QBQ2180" s="218"/>
      <c r="QBR2180" s="218"/>
      <c r="QBS2180" s="218"/>
      <c r="QBT2180" s="218"/>
      <c r="QBU2180" s="218"/>
      <c r="QBV2180" s="218"/>
      <c r="QBW2180" s="218"/>
      <c r="QBX2180" s="218"/>
      <c r="QBY2180" s="218"/>
      <c r="QBZ2180" s="218"/>
      <c r="QCA2180" s="218"/>
      <c r="QCB2180" s="218"/>
      <c r="QCC2180" s="218"/>
      <c r="QCD2180" s="218"/>
      <c r="QCE2180" s="218"/>
      <c r="QCF2180" s="218"/>
      <c r="QCG2180" s="218"/>
      <c r="QCH2180" s="218"/>
      <c r="QCI2180" s="218"/>
      <c r="QCJ2180" s="218"/>
      <c r="QCK2180" s="218"/>
      <c r="QCL2180" s="218"/>
      <c r="QCM2180" s="218"/>
      <c r="QCN2180" s="218"/>
      <c r="QCO2180" s="218"/>
      <c r="QCP2180" s="218"/>
      <c r="QCQ2180" s="218"/>
      <c r="QCR2180" s="218"/>
      <c r="QCS2180" s="218"/>
      <c r="QCT2180" s="218"/>
      <c r="QCU2180" s="218"/>
      <c r="QCV2180" s="218"/>
      <c r="QCW2180" s="218"/>
      <c r="QCX2180" s="218"/>
      <c r="QCY2180" s="218"/>
      <c r="QCZ2180" s="218"/>
      <c r="QDA2180" s="218"/>
      <c r="QDB2180" s="218"/>
      <c r="QDC2180" s="218"/>
      <c r="QDD2180" s="218"/>
      <c r="QDE2180" s="218"/>
      <c r="QDF2180" s="218"/>
      <c r="QDG2180" s="218"/>
      <c r="QDH2180" s="218"/>
      <c r="QDI2180" s="218"/>
      <c r="QDJ2180" s="218"/>
      <c r="QDK2180" s="218"/>
      <c r="QDL2180" s="218"/>
      <c r="QDM2180" s="218"/>
      <c r="QDN2180" s="218"/>
      <c r="QDO2180" s="218"/>
      <c r="QDP2180" s="218"/>
      <c r="QDQ2180" s="218"/>
      <c r="QDR2180" s="218"/>
      <c r="QDS2180" s="218"/>
      <c r="QDT2180" s="218"/>
      <c r="QDU2180" s="218"/>
      <c r="QDV2180" s="218"/>
      <c r="QDW2180" s="218"/>
      <c r="QDX2180" s="218"/>
      <c r="QDY2180" s="218"/>
      <c r="QDZ2180" s="218"/>
      <c r="QEA2180" s="218"/>
      <c r="QEB2180" s="218"/>
      <c r="QEC2180" s="218"/>
      <c r="QED2180" s="218"/>
      <c r="QEE2180" s="218"/>
      <c r="QEF2180" s="218"/>
      <c r="QEG2180" s="218"/>
      <c r="QEH2180" s="218"/>
      <c r="QEI2180" s="218"/>
      <c r="QEJ2180" s="218"/>
      <c r="QEK2180" s="218"/>
      <c r="QEL2180" s="218"/>
      <c r="QEM2180" s="218"/>
      <c r="QEN2180" s="218"/>
      <c r="QEO2180" s="218"/>
      <c r="QEP2180" s="218"/>
      <c r="QEQ2180" s="218"/>
      <c r="QER2180" s="218"/>
      <c r="QES2180" s="218"/>
      <c r="QET2180" s="218"/>
      <c r="QEU2180" s="218"/>
      <c r="QEV2180" s="218"/>
      <c r="QEW2180" s="218"/>
      <c r="QEX2180" s="218"/>
      <c r="QEY2180" s="218"/>
      <c r="QEZ2180" s="218"/>
      <c r="QFA2180" s="218"/>
      <c r="QFB2180" s="218"/>
      <c r="QFC2180" s="218"/>
      <c r="QFD2180" s="218"/>
      <c r="QFE2180" s="218"/>
      <c r="QFF2180" s="218"/>
      <c r="QFG2180" s="218"/>
      <c r="QFH2180" s="218"/>
      <c r="QFI2180" s="218"/>
      <c r="QFJ2180" s="218"/>
      <c r="QFK2180" s="218"/>
      <c r="QFL2180" s="218"/>
      <c r="QFM2180" s="218"/>
      <c r="QFN2180" s="218"/>
      <c r="QFO2180" s="218"/>
      <c r="QFP2180" s="218"/>
      <c r="QFQ2180" s="218"/>
      <c r="QFR2180" s="218"/>
      <c r="QFS2180" s="218"/>
      <c r="QFT2180" s="218"/>
      <c r="QFU2180" s="218"/>
      <c r="QFV2180" s="218"/>
      <c r="QFW2180" s="218"/>
      <c r="QFX2180" s="218"/>
      <c r="QFY2180" s="218"/>
      <c r="QFZ2180" s="218"/>
      <c r="QGA2180" s="218"/>
      <c r="QGB2180" s="218"/>
      <c r="QGC2180" s="218"/>
      <c r="QGD2180" s="218"/>
      <c r="QGE2180" s="218"/>
      <c r="QGF2180" s="218"/>
      <c r="QGG2180" s="218"/>
      <c r="QGH2180" s="218"/>
      <c r="QGI2180" s="218"/>
      <c r="QGJ2180" s="218"/>
      <c r="QGK2180" s="218"/>
      <c r="QGL2180" s="218"/>
      <c r="QGM2180" s="218"/>
      <c r="QGN2180" s="218"/>
      <c r="QGO2180" s="218"/>
      <c r="QGP2180" s="218"/>
      <c r="QGQ2180" s="218"/>
      <c r="QGR2180" s="218"/>
      <c r="QGS2180" s="218"/>
      <c r="QGT2180" s="218"/>
      <c r="QGU2180" s="218"/>
      <c r="QGV2180" s="218"/>
      <c r="QGW2180" s="218"/>
      <c r="QGX2180" s="218"/>
      <c r="QGY2180" s="218"/>
      <c r="QGZ2180" s="218"/>
      <c r="QHA2180" s="218"/>
      <c r="QHB2180" s="218"/>
      <c r="QHC2180" s="218"/>
      <c r="QHD2180" s="218"/>
      <c r="QHE2180" s="218"/>
      <c r="QHF2180" s="218"/>
      <c r="QHG2180" s="218"/>
      <c r="QHH2180" s="218"/>
      <c r="QHI2180" s="218"/>
      <c r="QHJ2180" s="218"/>
      <c r="QHK2180" s="218"/>
      <c r="QHL2180" s="218"/>
      <c r="QHM2180" s="218"/>
      <c r="QHN2180" s="218"/>
      <c r="QHO2180" s="218"/>
      <c r="QHP2180" s="218"/>
      <c r="QHQ2180" s="218"/>
      <c r="QHR2180" s="218"/>
      <c r="QHS2180" s="218"/>
      <c r="QHT2180" s="218"/>
      <c r="QHU2180" s="218"/>
      <c r="QHV2180" s="218"/>
      <c r="QHW2180" s="218"/>
      <c r="QHX2180" s="218"/>
      <c r="QHY2180" s="218"/>
      <c r="QHZ2180" s="218"/>
      <c r="QIA2180" s="218"/>
      <c r="QIB2180" s="218"/>
      <c r="QIC2180" s="218"/>
      <c r="QID2180" s="218"/>
      <c r="QIE2180" s="218"/>
      <c r="QIF2180" s="218"/>
      <c r="QIG2180" s="218"/>
      <c r="QIH2180" s="218"/>
      <c r="QII2180" s="218"/>
      <c r="QIJ2180" s="218"/>
      <c r="QIK2180" s="218"/>
      <c r="QIL2180" s="218"/>
      <c r="QIM2180" s="218"/>
      <c r="QIN2180" s="218"/>
      <c r="QIO2180" s="218"/>
      <c r="QIP2180" s="218"/>
      <c r="QIQ2180" s="218"/>
      <c r="QIR2180" s="218"/>
      <c r="QIS2180" s="218"/>
      <c r="QIT2180" s="218"/>
      <c r="QIU2180" s="218"/>
      <c r="QIV2180" s="218"/>
      <c r="QIW2180" s="218"/>
      <c r="QIX2180" s="218"/>
      <c r="QIY2180" s="218"/>
      <c r="QIZ2180" s="218"/>
      <c r="QJA2180" s="218"/>
      <c r="QJB2180" s="218"/>
      <c r="QJC2180" s="218"/>
      <c r="QJD2180" s="218"/>
      <c r="QJE2180" s="218"/>
      <c r="QJF2180" s="218"/>
      <c r="QJG2180" s="218"/>
      <c r="QJH2180" s="218"/>
      <c r="QJI2180" s="218"/>
      <c r="QJJ2180" s="218"/>
      <c r="QJK2180" s="218"/>
      <c r="QJL2180" s="218"/>
      <c r="QJM2180" s="218"/>
      <c r="QJN2180" s="218"/>
      <c r="QJO2180" s="218"/>
      <c r="QJP2180" s="218"/>
      <c r="QJQ2180" s="218"/>
      <c r="QJR2180" s="218"/>
      <c r="QJS2180" s="218"/>
      <c r="QJT2180" s="218"/>
      <c r="QJU2180" s="218"/>
      <c r="QJV2180" s="218"/>
      <c r="QJW2180" s="218"/>
      <c r="QJX2180" s="218"/>
      <c r="QJY2180" s="218"/>
      <c r="QJZ2180" s="218"/>
      <c r="QKA2180" s="218"/>
      <c r="QKB2180" s="218"/>
      <c r="QKC2180" s="218"/>
      <c r="QKD2180" s="218"/>
      <c r="QKE2180" s="218"/>
      <c r="QKF2180" s="218"/>
      <c r="QKG2180" s="218"/>
      <c r="QKH2180" s="218"/>
      <c r="QKI2180" s="218"/>
      <c r="QKJ2180" s="218"/>
      <c r="QKK2180" s="218"/>
      <c r="QKL2180" s="218"/>
      <c r="QKM2180" s="218"/>
      <c r="QKN2180" s="218"/>
      <c r="QKO2180" s="218"/>
      <c r="QKP2180" s="218"/>
      <c r="QKQ2180" s="218"/>
      <c r="QKR2180" s="218"/>
      <c r="QKS2180" s="218"/>
      <c r="QKT2180" s="218"/>
      <c r="QKU2180" s="218"/>
      <c r="QKV2180" s="218"/>
      <c r="QKW2180" s="218"/>
      <c r="QKX2180" s="218"/>
      <c r="QKY2180" s="218"/>
      <c r="QKZ2180" s="218"/>
      <c r="QLA2180" s="218"/>
      <c r="QLB2180" s="218"/>
      <c r="QLC2180" s="218"/>
      <c r="QLD2180" s="218"/>
      <c r="QLE2180" s="218"/>
      <c r="QLF2180" s="218"/>
      <c r="QLG2180" s="218"/>
      <c r="QLH2180" s="218"/>
      <c r="QLI2180" s="218"/>
      <c r="QLJ2180" s="218"/>
      <c r="QLK2180" s="218"/>
      <c r="QLL2180" s="218"/>
      <c r="QLM2180" s="218"/>
      <c r="QLN2180" s="218"/>
      <c r="QLO2180" s="218"/>
      <c r="QLP2180" s="218"/>
      <c r="QLQ2180" s="218"/>
      <c r="QLR2180" s="218"/>
      <c r="QLS2180" s="218"/>
      <c r="QLT2180" s="218"/>
      <c r="QLU2180" s="218"/>
      <c r="QLV2180" s="218"/>
      <c r="QLW2180" s="218"/>
      <c r="QLX2180" s="218"/>
      <c r="QLY2180" s="218"/>
      <c r="QLZ2180" s="218"/>
      <c r="QMA2180" s="218"/>
      <c r="QMB2180" s="218"/>
      <c r="QMC2180" s="218"/>
      <c r="QMD2180" s="218"/>
      <c r="QME2180" s="218"/>
      <c r="QMF2180" s="218"/>
      <c r="QMG2180" s="218"/>
      <c r="QMH2180" s="218"/>
      <c r="QMI2180" s="218"/>
      <c r="QMJ2180" s="218"/>
      <c r="QMK2180" s="218"/>
      <c r="QML2180" s="218"/>
      <c r="QMM2180" s="218"/>
      <c r="QMN2180" s="218"/>
      <c r="QMO2180" s="218"/>
      <c r="QMP2180" s="218"/>
      <c r="QMQ2180" s="218"/>
      <c r="QMR2180" s="218"/>
      <c r="QMS2180" s="218"/>
      <c r="QMT2180" s="218"/>
      <c r="QMU2180" s="218"/>
      <c r="QMV2180" s="218"/>
      <c r="QMW2180" s="218"/>
      <c r="QMX2180" s="218"/>
      <c r="QMY2180" s="218"/>
      <c r="QMZ2180" s="218"/>
      <c r="QNA2180" s="218"/>
      <c r="QNB2180" s="218"/>
      <c r="QNC2180" s="218"/>
      <c r="QND2180" s="218"/>
      <c r="QNE2180" s="218"/>
      <c r="QNF2180" s="218"/>
      <c r="QNG2180" s="218"/>
      <c r="QNH2180" s="218"/>
      <c r="QNI2180" s="218"/>
      <c r="QNJ2180" s="218"/>
      <c r="QNK2180" s="218"/>
      <c r="QNL2180" s="218"/>
      <c r="QNM2180" s="218"/>
      <c r="QNN2180" s="218"/>
      <c r="QNO2180" s="218"/>
      <c r="QNP2180" s="218"/>
      <c r="QNQ2180" s="218"/>
      <c r="QNR2180" s="218"/>
      <c r="QNS2180" s="218"/>
      <c r="QNT2180" s="218"/>
      <c r="QNU2180" s="218"/>
      <c r="QNV2180" s="218"/>
      <c r="QNW2180" s="218"/>
      <c r="QNX2180" s="218"/>
      <c r="QNY2180" s="218"/>
      <c r="QNZ2180" s="218"/>
      <c r="QOA2180" s="218"/>
      <c r="QOB2180" s="218"/>
      <c r="QOC2180" s="218"/>
      <c r="QOD2180" s="218"/>
      <c r="QOE2180" s="218"/>
      <c r="QOF2180" s="218"/>
      <c r="QOG2180" s="218"/>
      <c r="QOH2180" s="218"/>
      <c r="QOI2180" s="218"/>
      <c r="QOJ2180" s="218"/>
      <c r="QOK2180" s="218"/>
      <c r="QOL2180" s="218"/>
      <c r="QOM2180" s="218"/>
      <c r="QON2180" s="218"/>
      <c r="QOO2180" s="218"/>
      <c r="QOP2180" s="218"/>
      <c r="QOQ2180" s="218"/>
      <c r="QOR2180" s="218"/>
      <c r="QOS2180" s="218"/>
      <c r="QOT2180" s="218"/>
      <c r="QOU2180" s="218"/>
      <c r="QOV2180" s="218"/>
      <c r="QOW2180" s="218"/>
      <c r="QOX2180" s="218"/>
      <c r="QOY2180" s="218"/>
      <c r="QOZ2180" s="218"/>
      <c r="QPA2180" s="218"/>
      <c r="QPB2180" s="218"/>
      <c r="QPC2180" s="218"/>
      <c r="QPD2180" s="218"/>
      <c r="QPE2180" s="218"/>
      <c r="QPF2180" s="218"/>
      <c r="QPG2180" s="218"/>
      <c r="QPH2180" s="218"/>
      <c r="QPI2180" s="218"/>
      <c r="QPJ2180" s="218"/>
      <c r="QPK2180" s="218"/>
      <c r="QPL2180" s="218"/>
      <c r="QPM2180" s="218"/>
      <c r="QPN2180" s="218"/>
      <c r="QPO2180" s="218"/>
      <c r="QPP2180" s="218"/>
      <c r="QPQ2180" s="218"/>
      <c r="QPR2180" s="218"/>
      <c r="QPS2180" s="218"/>
      <c r="QPT2180" s="218"/>
      <c r="QPU2180" s="218"/>
      <c r="QPV2180" s="218"/>
      <c r="QPW2180" s="218"/>
      <c r="QPX2180" s="218"/>
      <c r="QPY2180" s="218"/>
      <c r="QPZ2180" s="218"/>
      <c r="QQA2180" s="218"/>
      <c r="QQB2180" s="218"/>
      <c r="QQC2180" s="218"/>
      <c r="QQD2180" s="218"/>
      <c r="QQE2180" s="218"/>
      <c r="QQF2180" s="218"/>
      <c r="QQG2180" s="218"/>
      <c r="QQH2180" s="218"/>
      <c r="QQI2180" s="218"/>
      <c r="QQJ2180" s="218"/>
      <c r="QQK2180" s="218"/>
      <c r="QQL2180" s="218"/>
      <c r="QQM2180" s="218"/>
      <c r="QQN2180" s="218"/>
      <c r="QQO2180" s="218"/>
      <c r="QQP2180" s="218"/>
      <c r="QQQ2180" s="218"/>
      <c r="QQR2180" s="218"/>
      <c r="QQS2180" s="218"/>
      <c r="QQT2180" s="218"/>
      <c r="QQU2180" s="218"/>
      <c r="QQV2180" s="218"/>
      <c r="QQW2180" s="218"/>
      <c r="QQX2180" s="218"/>
      <c r="QQY2180" s="218"/>
      <c r="QQZ2180" s="218"/>
      <c r="QRA2180" s="218"/>
      <c r="QRB2180" s="218"/>
      <c r="QRC2180" s="218"/>
      <c r="QRD2180" s="218"/>
      <c r="QRE2180" s="218"/>
      <c r="QRF2180" s="218"/>
      <c r="QRG2180" s="218"/>
      <c r="QRH2180" s="218"/>
      <c r="QRI2180" s="218"/>
      <c r="QRJ2180" s="218"/>
      <c r="QRK2180" s="218"/>
      <c r="QRL2180" s="218"/>
      <c r="QRM2180" s="218"/>
      <c r="QRN2180" s="218"/>
      <c r="QRO2180" s="218"/>
      <c r="QRP2180" s="218"/>
      <c r="QRQ2180" s="218"/>
      <c r="QRR2180" s="218"/>
      <c r="QRS2180" s="218"/>
      <c r="QRT2180" s="218"/>
      <c r="QRU2180" s="218"/>
      <c r="QRV2180" s="218"/>
      <c r="QRW2180" s="218"/>
      <c r="QRX2180" s="218"/>
      <c r="QRY2180" s="218"/>
      <c r="QRZ2180" s="218"/>
      <c r="QSA2180" s="218"/>
      <c r="QSB2180" s="218"/>
      <c r="QSC2180" s="218"/>
      <c r="QSD2180" s="218"/>
      <c r="QSE2180" s="218"/>
      <c r="QSF2180" s="218"/>
      <c r="QSG2180" s="218"/>
      <c r="QSH2180" s="218"/>
      <c r="QSI2180" s="218"/>
      <c r="QSJ2180" s="218"/>
      <c r="QSK2180" s="218"/>
      <c r="QSL2180" s="218"/>
      <c r="QSM2180" s="218"/>
      <c r="QSN2180" s="218"/>
      <c r="QSO2180" s="218"/>
      <c r="QSP2180" s="218"/>
      <c r="QSQ2180" s="218"/>
      <c r="QSR2180" s="218"/>
      <c r="QSS2180" s="218"/>
      <c r="QST2180" s="218"/>
      <c r="QSU2180" s="218"/>
      <c r="QSV2180" s="218"/>
      <c r="QSW2180" s="218"/>
      <c r="QSX2180" s="218"/>
      <c r="QSY2180" s="218"/>
      <c r="QSZ2180" s="218"/>
      <c r="QTA2180" s="218"/>
      <c r="QTB2180" s="218"/>
      <c r="QTC2180" s="218"/>
      <c r="QTD2180" s="218"/>
      <c r="QTE2180" s="218"/>
      <c r="QTF2180" s="218"/>
      <c r="QTG2180" s="218"/>
      <c r="QTH2180" s="218"/>
      <c r="QTI2180" s="218"/>
      <c r="QTJ2180" s="218"/>
      <c r="QTK2180" s="218"/>
      <c r="QTL2180" s="218"/>
      <c r="QTM2180" s="218"/>
      <c r="QTN2180" s="218"/>
      <c r="QTO2180" s="218"/>
      <c r="QTP2180" s="218"/>
      <c r="QTQ2180" s="218"/>
      <c r="QTR2180" s="218"/>
      <c r="QTS2180" s="218"/>
      <c r="QTT2180" s="218"/>
      <c r="QTU2180" s="218"/>
      <c r="QTV2180" s="218"/>
      <c r="QTW2180" s="218"/>
      <c r="QTX2180" s="218"/>
      <c r="QTY2180" s="218"/>
      <c r="QTZ2180" s="218"/>
      <c r="QUA2180" s="218"/>
      <c r="QUB2180" s="218"/>
      <c r="QUC2180" s="218"/>
      <c r="QUD2180" s="218"/>
      <c r="QUE2180" s="218"/>
      <c r="QUF2180" s="218"/>
      <c r="QUG2180" s="218"/>
      <c r="QUH2180" s="218"/>
      <c r="QUI2180" s="218"/>
      <c r="QUJ2180" s="218"/>
      <c r="QUK2180" s="218"/>
      <c r="QUL2180" s="218"/>
      <c r="QUM2180" s="218"/>
      <c r="QUN2180" s="218"/>
      <c r="QUO2180" s="218"/>
      <c r="QUP2180" s="218"/>
      <c r="QUQ2180" s="218"/>
      <c r="QUR2180" s="218"/>
      <c r="QUS2180" s="218"/>
      <c r="QUT2180" s="218"/>
      <c r="QUU2180" s="218"/>
      <c r="QUV2180" s="218"/>
      <c r="QUW2180" s="218"/>
      <c r="QUX2180" s="218"/>
      <c r="QUY2180" s="218"/>
      <c r="QUZ2180" s="218"/>
      <c r="QVA2180" s="218"/>
      <c r="QVB2180" s="218"/>
      <c r="QVC2180" s="218"/>
      <c r="QVD2180" s="218"/>
      <c r="QVE2180" s="218"/>
      <c r="QVF2180" s="218"/>
      <c r="QVG2180" s="218"/>
      <c r="QVH2180" s="218"/>
      <c r="QVI2180" s="218"/>
      <c r="QVJ2180" s="218"/>
      <c r="QVK2180" s="218"/>
      <c r="QVL2180" s="218"/>
      <c r="QVM2180" s="218"/>
      <c r="QVN2180" s="218"/>
      <c r="QVO2180" s="218"/>
      <c r="QVP2180" s="218"/>
      <c r="QVQ2180" s="218"/>
      <c r="QVR2180" s="218"/>
      <c r="QVS2180" s="218"/>
      <c r="QVT2180" s="218"/>
      <c r="QVU2180" s="218"/>
      <c r="QVV2180" s="218"/>
      <c r="QVW2180" s="218"/>
      <c r="QVX2180" s="218"/>
      <c r="QVY2180" s="218"/>
      <c r="QVZ2180" s="218"/>
      <c r="QWA2180" s="218"/>
      <c r="QWB2180" s="218"/>
      <c r="QWC2180" s="218"/>
      <c r="QWD2180" s="218"/>
      <c r="QWE2180" s="218"/>
      <c r="QWF2180" s="218"/>
      <c r="QWG2180" s="218"/>
      <c r="QWH2180" s="218"/>
      <c r="QWI2180" s="218"/>
      <c r="QWJ2180" s="218"/>
      <c r="QWK2180" s="218"/>
      <c r="QWL2180" s="218"/>
      <c r="QWM2180" s="218"/>
      <c r="QWN2180" s="218"/>
      <c r="QWO2180" s="218"/>
      <c r="QWP2180" s="218"/>
      <c r="QWQ2180" s="218"/>
      <c r="QWR2180" s="218"/>
      <c r="QWS2180" s="218"/>
      <c r="QWT2180" s="218"/>
      <c r="QWU2180" s="218"/>
      <c r="QWV2180" s="218"/>
      <c r="QWW2180" s="218"/>
      <c r="QWX2180" s="218"/>
      <c r="QWY2180" s="218"/>
      <c r="QWZ2180" s="218"/>
      <c r="QXA2180" s="218"/>
      <c r="QXB2180" s="218"/>
      <c r="QXC2180" s="218"/>
      <c r="QXD2180" s="218"/>
      <c r="QXE2180" s="218"/>
      <c r="QXF2180" s="218"/>
      <c r="QXG2180" s="218"/>
      <c r="QXH2180" s="218"/>
      <c r="QXI2180" s="218"/>
      <c r="QXJ2180" s="218"/>
      <c r="QXK2180" s="218"/>
      <c r="QXL2180" s="218"/>
      <c r="QXM2180" s="218"/>
      <c r="QXN2180" s="218"/>
      <c r="QXO2180" s="218"/>
      <c r="QXP2180" s="218"/>
      <c r="QXQ2180" s="218"/>
      <c r="QXR2180" s="218"/>
      <c r="QXS2180" s="218"/>
      <c r="QXT2180" s="218"/>
      <c r="QXU2180" s="218"/>
      <c r="QXV2180" s="218"/>
      <c r="QXW2180" s="218"/>
      <c r="QXX2180" s="218"/>
      <c r="QXY2180" s="218"/>
      <c r="QXZ2180" s="218"/>
      <c r="QYA2180" s="218"/>
      <c r="QYB2180" s="218"/>
      <c r="QYC2180" s="218"/>
      <c r="QYD2180" s="218"/>
      <c r="QYE2180" s="218"/>
      <c r="QYF2180" s="218"/>
      <c r="QYG2180" s="218"/>
      <c r="QYH2180" s="218"/>
      <c r="QYI2180" s="218"/>
      <c r="QYJ2180" s="218"/>
      <c r="QYK2180" s="218"/>
      <c r="QYL2180" s="218"/>
      <c r="QYM2180" s="218"/>
      <c r="QYN2180" s="218"/>
      <c r="QYO2180" s="218"/>
      <c r="QYP2180" s="218"/>
      <c r="QYQ2180" s="218"/>
      <c r="QYR2180" s="218"/>
      <c r="QYS2180" s="218"/>
      <c r="QYT2180" s="218"/>
      <c r="QYU2180" s="218"/>
      <c r="QYV2180" s="218"/>
      <c r="QYW2180" s="218"/>
      <c r="QYX2180" s="218"/>
      <c r="QYY2180" s="218"/>
      <c r="QYZ2180" s="218"/>
      <c r="QZA2180" s="218"/>
      <c r="QZB2180" s="218"/>
      <c r="QZC2180" s="218"/>
      <c r="QZD2180" s="218"/>
      <c r="QZE2180" s="218"/>
      <c r="QZF2180" s="218"/>
      <c r="QZG2180" s="218"/>
      <c r="QZH2180" s="218"/>
      <c r="QZI2180" s="218"/>
      <c r="QZJ2180" s="218"/>
      <c r="QZK2180" s="218"/>
      <c r="QZL2180" s="218"/>
      <c r="QZM2180" s="218"/>
      <c r="QZN2180" s="218"/>
      <c r="QZO2180" s="218"/>
      <c r="QZP2180" s="218"/>
      <c r="QZQ2180" s="218"/>
      <c r="QZR2180" s="218"/>
      <c r="QZS2180" s="218"/>
      <c r="QZT2180" s="218"/>
      <c r="QZU2180" s="218"/>
      <c r="QZV2180" s="218"/>
      <c r="QZW2180" s="218"/>
      <c r="QZX2180" s="218"/>
      <c r="QZY2180" s="218"/>
      <c r="QZZ2180" s="218"/>
      <c r="RAA2180" s="218"/>
      <c r="RAB2180" s="218"/>
      <c r="RAC2180" s="218"/>
      <c r="RAD2180" s="218"/>
      <c r="RAE2180" s="218"/>
      <c r="RAF2180" s="218"/>
      <c r="RAG2180" s="218"/>
      <c r="RAH2180" s="218"/>
      <c r="RAI2180" s="218"/>
      <c r="RAJ2180" s="218"/>
      <c r="RAK2180" s="218"/>
      <c r="RAL2180" s="218"/>
      <c r="RAM2180" s="218"/>
      <c r="RAN2180" s="218"/>
      <c r="RAO2180" s="218"/>
      <c r="RAP2180" s="218"/>
      <c r="RAQ2180" s="218"/>
      <c r="RAR2180" s="218"/>
      <c r="RAS2180" s="218"/>
      <c r="RAT2180" s="218"/>
      <c r="RAU2180" s="218"/>
      <c r="RAV2180" s="218"/>
      <c r="RAW2180" s="218"/>
      <c r="RAX2180" s="218"/>
      <c r="RAY2180" s="218"/>
      <c r="RAZ2180" s="218"/>
      <c r="RBA2180" s="218"/>
      <c r="RBB2180" s="218"/>
      <c r="RBC2180" s="218"/>
      <c r="RBD2180" s="218"/>
      <c r="RBE2180" s="218"/>
      <c r="RBF2180" s="218"/>
      <c r="RBG2180" s="218"/>
      <c r="RBH2180" s="218"/>
      <c r="RBI2180" s="218"/>
      <c r="RBJ2180" s="218"/>
      <c r="RBK2180" s="218"/>
      <c r="RBL2180" s="218"/>
      <c r="RBM2180" s="218"/>
      <c r="RBN2180" s="218"/>
      <c r="RBO2180" s="218"/>
      <c r="RBP2180" s="218"/>
      <c r="RBQ2180" s="218"/>
      <c r="RBR2180" s="218"/>
      <c r="RBS2180" s="218"/>
      <c r="RBT2180" s="218"/>
      <c r="RBU2180" s="218"/>
      <c r="RBV2180" s="218"/>
      <c r="RBW2180" s="218"/>
      <c r="RBX2180" s="218"/>
      <c r="RBY2180" s="218"/>
      <c r="RBZ2180" s="218"/>
      <c r="RCA2180" s="218"/>
      <c r="RCB2180" s="218"/>
      <c r="RCC2180" s="218"/>
      <c r="RCD2180" s="218"/>
      <c r="RCE2180" s="218"/>
      <c r="RCF2180" s="218"/>
      <c r="RCG2180" s="218"/>
      <c r="RCH2180" s="218"/>
      <c r="RCI2180" s="218"/>
      <c r="RCJ2180" s="218"/>
      <c r="RCK2180" s="218"/>
      <c r="RCL2180" s="218"/>
      <c r="RCM2180" s="218"/>
      <c r="RCN2180" s="218"/>
      <c r="RCO2180" s="218"/>
      <c r="RCP2180" s="218"/>
      <c r="RCQ2180" s="218"/>
      <c r="RCR2180" s="218"/>
      <c r="RCS2180" s="218"/>
      <c r="RCT2180" s="218"/>
      <c r="RCU2180" s="218"/>
      <c r="RCV2180" s="218"/>
      <c r="RCW2180" s="218"/>
      <c r="RCX2180" s="218"/>
      <c r="RCY2180" s="218"/>
      <c r="RCZ2180" s="218"/>
      <c r="RDA2180" s="218"/>
      <c r="RDB2180" s="218"/>
      <c r="RDC2180" s="218"/>
      <c r="RDD2180" s="218"/>
      <c r="RDE2180" s="218"/>
      <c r="RDF2180" s="218"/>
      <c r="RDG2180" s="218"/>
      <c r="RDH2180" s="218"/>
      <c r="RDI2180" s="218"/>
      <c r="RDJ2180" s="218"/>
      <c r="RDK2180" s="218"/>
      <c r="RDL2180" s="218"/>
      <c r="RDM2180" s="218"/>
      <c r="RDN2180" s="218"/>
      <c r="RDO2180" s="218"/>
      <c r="RDP2180" s="218"/>
      <c r="RDQ2180" s="218"/>
      <c r="RDR2180" s="218"/>
      <c r="RDS2180" s="218"/>
      <c r="RDT2180" s="218"/>
      <c r="RDU2180" s="218"/>
      <c r="RDV2180" s="218"/>
      <c r="RDW2180" s="218"/>
      <c r="RDX2180" s="218"/>
      <c r="RDY2180" s="218"/>
      <c r="RDZ2180" s="218"/>
      <c r="REA2180" s="218"/>
      <c r="REB2180" s="218"/>
      <c r="REC2180" s="218"/>
      <c r="RED2180" s="218"/>
      <c r="REE2180" s="218"/>
      <c r="REF2180" s="218"/>
      <c r="REG2180" s="218"/>
      <c r="REH2180" s="218"/>
      <c r="REI2180" s="218"/>
      <c r="REJ2180" s="218"/>
      <c r="REK2180" s="218"/>
      <c r="REL2180" s="218"/>
      <c r="REM2180" s="218"/>
      <c r="REN2180" s="218"/>
      <c r="REO2180" s="218"/>
      <c r="REP2180" s="218"/>
      <c r="REQ2180" s="218"/>
      <c r="RER2180" s="218"/>
      <c r="RES2180" s="218"/>
      <c r="RET2180" s="218"/>
      <c r="REU2180" s="218"/>
      <c r="REV2180" s="218"/>
      <c r="REW2180" s="218"/>
      <c r="REX2180" s="218"/>
      <c r="REY2180" s="218"/>
      <c r="REZ2180" s="218"/>
      <c r="RFA2180" s="218"/>
      <c r="RFB2180" s="218"/>
      <c r="RFC2180" s="218"/>
      <c r="RFD2180" s="218"/>
      <c r="RFE2180" s="218"/>
      <c r="RFF2180" s="218"/>
      <c r="RFG2180" s="218"/>
      <c r="RFH2180" s="218"/>
      <c r="RFI2180" s="218"/>
      <c r="RFJ2180" s="218"/>
      <c r="RFK2180" s="218"/>
      <c r="RFL2180" s="218"/>
      <c r="RFM2180" s="218"/>
      <c r="RFN2180" s="218"/>
      <c r="RFO2180" s="218"/>
      <c r="RFP2180" s="218"/>
      <c r="RFQ2180" s="218"/>
      <c r="RFR2180" s="218"/>
      <c r="RFS2180" s="218"/>
      <c r="RFT2180" s="218"/>
      <c r="RFU2180" s="218"/>
      <c r="RFV2180" s="218"/>
      <c r="RFW2180" s="218"/>
      <c r="RFX2180" s="218"/>
      <c r="RFY2180" s="218"/>
      <c r="RFZ2180" s="218"/>
      <c r="RGA2180" s="218"/>
      <c r="RGB2180" s="218"/>
      <c r="RGC2180" s="218"/>
      <c r="RGD2180" s="218"/>
      <c r="RGE2180" s="218"/>
      <c r="RGF2180" s="218"/>
      <c r="RGG2180" s="218"/>
      <c r="RGH2180" s="218"/>
      <c r="RGI2180" s="218"/>
      <c r="RGJ2180" s="218"/>
      <c r="RGK2180" s="218"/>
      <c r="RGL2180" s="218"/>
      <c r="RGM2180" s="218"/>
      <c r="RGN2180" s="218"/>
      <c r="RGO2180" s="218"/>
      <c r="RGP2180" s="218"/>
      <c r="RGQ2180" s="218"/>
      <c r="RGR2180" s="218"/>
      <c r="RGS2180" s="218"/>
      <c r="RGT2180" s="218"/>
      <c r="RGU2180" s="218"/>
      <c r="RGV2180" s="218"/>
      <c r="RGW2180" s="218"/>
      <c r="RGX2180" s="218"/>
      <c r="RGY2180" s="218"/>
      <c r="RGZ2180" s="218"/>
      <c r="RHA2180" s="218"/>
      <c r="RHB2180" s="218"/>
      <c r="RHC2180" s="218"/>
      <c r="RHD2180" s="218"/>
      <c r="RHE2180" s="218"/>
      <c r="RHF2180" s="218"/>
      <c r="RHG2180" s="218"/>
      <c r="RHH2180" s="218"/>
      <c r="RHI2180" s="218"/>
      <c r="RHJ2180" s="218"/>
      <c r="RHK2180" s="218"/>
      <c r="RHL2180" s="218"/>
      <c r="RHM2180" s="218"/>
      <c r="RHN2180" s="218"/>
      <c r="RHO2180" s="218"/>
      <c r="RHP2180" s="218"/>
      <c r="RHQ2180" s="218"/>
      <c r="RHR2180" s="218"/>
      <c r="RHS2180" s="218"/>
      <c r="RHT2180" s="218"/>
      <c r="RHU2180" s="218"/>
      <c r="RHV2180" s="218"/>
      <c r="RHW2180" s="218"/>
      <c r="RHX2180" s="218"/>
      <c r="RHY2180" s="218"/>
      <c r="RHZ2180" s="218"/>
      <c r="RIA2180" s="218"/>
      <c r="RIB2180" s="218"/>
      <c r="RIC2180" s="218"/>
      <c r="RID2180" s="218"/>
      <c r="RIE2180" s="218"/>
      <c r="RIF2180" s="218"/>
      <c r="RIG2180" s="218"/>
      <c r="RIH2180" s="218"/>
      <c r="RII2180" s="218"/>
      <c r="RIJ2180" s="218"/>
      <c r="RIK2180" s="218"/>
      <c r="RIL2180" s="218"/>
      <c r="RIM2180" s="218"/>
      <c r="RIN2180" s="218"/>
      <c r="RIO2180" s="218"/>
      <c r="RIP2180" s="218"/>
      <c r="RIQ2180" s="218"/>
      <c r="RIR2180" s="218"/>
      <c r="RIS2180" s="218"/>
      <c r="RIT2180" s="218"/>
      <c r="RIU2180" s="218"/>
      <c r="RIV2180" s="218"/>
      <c r="RIW2180" s="218"/>
      <c r="RIX2180" s="218"/>
      <c r="RIY2180" s="218"/>
      <c r="RIZ2180" s="218"/>
      <c r="RJA2180" s="218"/>
      <c r="RJB2180" s="218"/>
      <c r="RJC2180" s="218"/>
      <c r="RJD2180" s="218"/>
      <c r="RJE2180" s="218"/>
      <c r="RJF2180" s="218"/>
      <c r="RJG2180" s="218"/>
      <c r="RJH2180" s="218"/>
      <c r="RJI2180" s="218"/>
      <c r="RJJ2180" s="218"/>
      <c r="RJK2180" s="218"/>
      <c r="RJL2180" s="218"/>
      <c r="RJM2180" s="218"/>
      <c r="RJN2180" s="218"/>
      <c r="RJO2180" s="218"/>
      <c r="RJP2180" s="218"/>
      <c r="RJQ2180" s="218"/>
      <c r="RJR2180" s="218"/>
      <c r="RJS2180" s="218"/>
      <c r="RJT2180" s="218"/>
      <c r="RJU2180" s="218"/>
      <c r="RJV2180" s="218"/>
      <c r="RJW2180" s="218"/>
      <c r="RJX2180" s="218"/>
      <c r="RJY2180" s="218"/>
      <c r="RJZ2180" s="218"/>
      <c r="RKA2180" s="218"/>
      <c r="RKB2180" s="218"/>
      <c r="RKC2180" s="218"/>
      <c r="RKD2180" s="218"/>
      <c r="RKE2180" s="218"/>
      <c r="RKF2180" s="218"/>
      <c r="RKG2180" s="218"/>
      <c r="RKH2180" s="218"/>
      <c r="RKI2180" s="218"/>
      <c r="RKJ2180" s="218"/>
      <c r="RKK2180" s="218"/>
      <c r="RKL2180" s="218"/>
      <c r="RKM2180" s="218"/>
      <c r="RKN2180" s="218"/>
      <c r="RKO2180" s="218"/>
      <c r="RKP2180" s="218"/>
      <c r="RKQ2180" s="218"/>
      <c r="RKR2180" s="218"/>
      <c r="RKS2180" s="218"/>
      <c r="RKT2180" s="218"/>
      <c r="RKU2180" s="218"/>
      <c r="RKV2180" s="218"/>
      <c r="RKW2180" s="218"/>
      <c r="RKX2180" s="218"/>
      <c r="RKY2180" s="218"/>
      <c r="RKZ2180" s="218"/>
      <c r="RLA2180" s="218"/>
      <c r="RLB2180" s="218"/>
      <c r="RLC2180" s="218"/>
      <c r="RLD2180" s="218"/>
      <c r="RLE2180" s="218"/>
      <c r="RLF2180" s="218"/>
      <c r="RLG2180" s="218"/>
      <c r="RLH2180" s="218"/>
      <c r="RLI2180" s="218"/>
      <c r="RLJ2180" s="218"/>
      <c r="RLK2180" s="218"/>
      <c r="RLL2180" s="218"/>
      <c r="RLM2180" s="218"/>
      <c r="RLN2180" s="218"/>
      <c r="RLO2180" s="218"/>
      <c r="RLP2180" s="218"/>
      <c r="RLQ2180" s="218"/>
      <c r="RLR2180" s="218"/>
      <c r="RLS2180" s="218"/>
      <c r="RLT2180" s="218"/>
      <c r="RLU2180" s="218"/>
      <c r="RLV2180" s="218"/>
      <c r="RLW2180" s="218"/>
      <c r="RLX2180" s="218"/>
      <c r="RLY2180" s="218"/>
      <c r="RLZ2180" s="218"/>
      <c r="RMA2180" s="218"/>
      <c r="RMB2180" s="218"/>
      <c r="RMC2180" s="218"/>
      <c r="RMD2180" s="218"/>
      <c r="RME2180" s="218"/>
      <c r="RMF2180" s="218"/>
      <c r="RMG2180" s="218"/>
      <c r="RMH2180" s="218"/>
      <c r="RMI2180" s="218"/>
      <c r="RMJ2180" s="218"/>
      <c r="RMK2180" s="218"/>
      <c r="RML2180" s="218"/>
      <c r="RMM2180" s="218"/>
      <c r="RMN2180" s="218"/>
      <c r="RMO2180" s="218"/>
      <c r="RMP2180" s="218"/>
      <c r="RMQ2180" s="218"/>
      <c r="RMR2180" s="218"/>
      <c r="RMS2180" s="218"/>
      <c r="RMT2180" s="218"/>
      <c r="RMU2180" s="218"/>
      <c r="RMV2180" s="218"/>
      <c r="RMW2180" s="218"/>
      <c r="RMX2180" s="218"/>
      <c r="RMY2180" s="218"/>
      <c r="RMZ2180" s="218"/>
      <c r="RNA2180" s="218"/>
      <c r="RNB2180" s="218"/>
      <c r="RNC2180" s="218"/>
      <c r="RND2180" s="218"/>
      <c r="RNE2180" s="218"/>
      <c r="RNF2180" s="218"/>
      <c r="RNG2180" s="218"/>
      <c r="RNH2180" s="218"/>
      <c r="RNI2180" s="218"/>
      <c r="RNJ2180" s="218"/>
      <c r="RNK2180" s="218"/>
      <c r="RNL2180" s="218"/>
      <c r="RNM2180" s="218"/>
      <c r="RNN2180" s="218"/>
      <c r="RNO2180" s="218"/>
      <c r="RNP2180" s="218"/>
      <c r="RNQ2180" s="218"/>
      <c r="RNR2180" s="218"/>
      <c r="RNS2180" s="218"/>
      <c r="RNT2180" s="218"/>
      <c r="RNU2180" s="218"/>
      <c r="RNV2180" s="218"/>
      <c r="RNW2180" s="218"/>
      <c r="RNX2180" s="218"/>
      <c r="RNY2180" s="218"/>
      <c r="RNZ2180" s="218"/>
      <c r="ROA2180" s="218"/>
      <c r="ROB2180" s="218"/>
      <c r="ROC2180" s="218"/>
      <c r="ROD2180" s="218"/>
      <c r="ROE2180" s="218"/>
      <c r="ROF2180" s="218"/>
      <c r="ROG2180" s="218"/>
      <c r="ROH2180" s="218"/>
      <c r="ROI2180" s="218"/>
      <c r="ROJ2180" s="218"/>
      <c r="ROK2180" s="218"/>
      <c r="ROL2180" s="218"/>
      <c r="ROM2180" s="218"/>
      <c r="RON2180" s="218"/>
      <c r="ROO2180" s="218"/>
      <c r="ROP2180" s="218"/>
      <c r="ROQ2180" s="218"/>
      <c r="ROR2180" s="218"/>
      <c r="ROS2180" s="218"/>
      <c r="ROT2180" s="218"/>
      <c r="ROU2180" s="218"/>
      <c r="ROV2180" s="218"/>
      <c r="ROW2180" s="218"/>
      <c r="ROX2180" s="218"/>
      <c r="ROY2180" s="218"/>
      <c r="ROZ2180" s="218"/>
      <c r="RPA2180" s="218"/>
      <c r="RPB2180" s="218"/>
      <c r="RPC2180" s="218"/>
      <c r="RPD2180" s="218"/>
      <c r="RPE2180" s="218"/>
      <c r="RPF2180" s="218"/>
      <c r="RPG2180" s="218"/>
      <c r="RPH2180" s="218"/>
      <c r="RPI2180" s="218"/>
      <c r="RPJ2180" s="218"/>
      <c r="RPK2180" s="218"/>
      <c r="RPL2180" s="218"/>
      <c r="RPM2180" s="218"/>
      <c r="RPN2180" s="218"/>
      <c r="RPO2180" s="218"/>
      <c r="RPP2180" s="218"/>
      <c r="RPQ2180" s="218"/>
      <c r="RPR2180" s="218"/>
      <c r="RPS2180" s="218"/>
      <c r="RPT2180" s="218"/>
      <c r="RPU2180" s="218"/>
      <c r="RPV2180" s="218"/>
      <c r="RPW2180" s="218"/>
      <c r="RPX2180" s="218"/>
      <c r="RPY2180" s="218"/>
      <c r="RPZ2180" s="218"/>
      <c r="RQA2180" s="218"/>
      <c r="RQB2180" s="218"/>
      <c r="RQC2180" s="218"/>
      <c r="RQD2180" s="218"/>
      <c r="RQE2180" s="218"/>
      <c r="RQF2180" s="218"/>
      <c r="RQG2180" s="218"/>
      <c r="RQH2180" s="218"/>
      <c r="RQI2180" s="218"/>
      <c r="RQJ2180" s="218"/>
      <c r="RQK2180" s="218"/>
      <c r="RQL2180" s="218"/>
      <c r="RQM2180" s="218"/>
      <c r="RQN2180" s="218"/>
      <c r="RQO2180" s="218"/>
      <c r="RQP2180" s="218"/>
      <c r="RQQ2180" s="218"/>
      <c r="RQR2180" s="218"/>
      <c r="RQS2180" s="218"/>
      <c r="RQT2180" s="218"/>
      <c r="RQU2180" s="218"/>
      <c r="RQV2180" s="218"/>
      <c r="RQW2180" s="218"/>
      <c r="RQX2180" s="218"/>
      <c r="RQY2180" s="218"/>
      <c r="RQZ2180" s="218"/>
      <c r="RRA2180" s="218"/>
      <c r="RRB2180" s="218"/>
      <c r="RRC2180" s="218"/>
      <c r="RRD2180" s="218"/>
      <c r="RRE2180" s="218"/>
      <c r="RRF2180" s="218"/>
      <c r="RRG2180" s="218"/>
      <c r="RRH2180" s="218"/>
      <c r="RRI2180" s="218"/>
      <c r="RRJ2180" s="218"/>
      <c r="RRK2180" s="218"/>
      <c r="RRL2180" s="218"/>
      <c r="RRM2180" s="218"/>
      <c r="RRN2180" s="218"/>
      <c r="RRO2180" s="218"/>
      <c r="RRP2180" s="218"/>
      <c r="RRQ2180" s="218"/>
      <c r="RRR2180" s="218"/>
      <c r="RRS2180" s="218"/>
      <c r="RRT2180" s="218"/>
      <c r="RRU2180" s="218"/>
      <c r="RRV2180" s="218"/>
      <c r="RRW2180" s="218"/>
      <c r="RRX2180" s="218"/>
      <c r="RRY2180" s="218"/>
      <c r="RRZ2180" s="218"/>
      <c r="RSA2180" s="218"/>
      <c r="RSB2180" s="218"/>
      <c r="RSC2180" s="218"/>
      <c r="RSD2180" s="218"/>
      <c r="RSE2180" s="218"/>
      <c r="RSF2180" s="218"/>
      <c r="RSG2180" s="218"/>
      <c r="RSH2180" s="218"/>
      <c r="RSI2180" s="218"/>
      <c r="RSJ2180" s="218"/>
      <c r="RSK2180" s="218"/>
      <c r="RSL2180" s="218"/>
      <c r="RSM2180" s="218"/>
      <c r="RSN2180" s="218"/>
      <c r="RSO2180" s="218"/>
      <c r="RSP2180" s="218"/>
      <c r="RSQ2180" s="218"/>
      <c r="RSR2180" s="218"/>
      <c r="RSS2180" s="218"/>
      <c r="RST2180" s="218"/>
      <c r="RSU2180" s="218"/>
      <c r="RSV2180" s="218"/>
      <c r="RSW2180" s="218"/>
      <c r="RSX2180" s="218"/>
      <c r="RSY2180" s="218"/>
      <c r="RSZ2180" s="218"/>
      <c r="RTA2180" s="218"/>
      <c r="RTB2180" s="218"/>
      <c r="RTC2180" s="218"/>
      <c r="RTD2180" s="218"/>
      <c r="RTE2180" s="218"/>
      <c r="RTF2180" s="218"/>
      <c r="RTG2180" s="218"/>
      <c r="RTH2180" s="218"/>
      <c r="RTI2180" s="218"/>
      <c r="RTJ2180" s="218"/>
      <c r="RTK2180" s="218"/>
      <c r="RTL2180" s="218"/>
      <c r="RTM2180" s="218"/>
      <c r="RTN2180" s="218"/>
      <c r="RTO2180" s="218"/>
      <c r="RTP2180" s="218"/>
      <c r="RTQ2180" s="218"/>
      <c r="RTR2180" s="218"/>
      <c r="RTS2180" s="218"/>
      <c r="RTT2180" s="218"/>
      <c r="RTU2180" s="218"/>
      <c r="RTV2180" s="218"/>
      <c r="RTW2180" s="218"/>
      <c r="RTX2180" s="218"/>
      <c r="RTY2180" s="218"/>
      <c r="RTZ2180" s="218"/>
      <c r="RUA2180" s="218"/>
      <c r="RUB2180" s="218"/>
      <c r="RUC2180" s="218"/>
      <c r="RUD2180" s="218"/>
      <c r="RUE2180" s="218"/>
      <c r="RUF2180" s="218"/>
      <c r="RUG2180" s="218"/>
      <c r="RUH2180" s="218"/>
      <c r="RUI2180" s="218"/>
      <c r="RUJ2180" s="218"/>
      <c r="RUK2180" s="218"/>
      <c r="RUL2180" s="218"/>
      <c r="RUM2180" s="218"/>
      <c r="RUN2180" s="218"/>
      <c r="RUO2180" s="218"/>
      <c r="RUP2180" s="218"/>
      <c r="RUQ2180" s="218"/>
      <c r="RUR2180" s="218"/>
      <c r="RUS2180" s="218"/>
      <c r="RUT2180" s="218"/>
      <c r="RUU2180" s="218"/>
      <c r="RUV2180" s="218"/>
      <c r="RUW2180" s="218"/>
      <c r="RUX2180" s="218"/>
      <c r="RUY2180" s="218"/>
      <c r="RUZ2180" s="218"/>
      <c r="RVA2180" s="218"/>
      <c r="RVB2180" s="218"/>
      <c r="RVC2180" s="218"/>
      <c r="RVD2180" s="218"/>
      <c r="RVE2180" s="218"/>
      <c r="RVF2180" s="218"/>
      <c r="RVG2180" s="218"/>
      <c r="RVH2180" s="218"/>
      <c r="RVI2180" s="218"/>
      <c r="RVJ2180" s="218"/>
      <c r="RVK2180" s="218"/>
      <c r="RVL2180" s="218"/>
      <c r="RVM2180" s="218"/>
      <c r="RVN2180" s="218"/>
      <c r="RVO2180" s="218"/>
      <c r="RVP2180" s="218"/>
      <c r="RVQ2180" s="218"/>
      <c r="RVR2180" s="218"/>
      <c r="RVS2180" s="218"/>
      <c r="RVT2180" s="218"/>
      <c r="RVU2180" s="218"/>
      <c r="RVV2180" s="218"/>
      <c r="RVW2180" s="218"/>
      <c r="RVX2180" s="218"/>
      <c r="RVY2180" s="218"/>
      <c r="RVZ2180" s="218"/>
      <c r="RWA2180" s="218"/>
      <c r="RWB2180" s="218"/>
      <c r="RWC2180" s="218"/>
      <c r="RWD2180" s="218"/>
      <c r="RWE2180" s="218"/>
      <c r="RWF2180" s="218"/>
      <c r="RWG2180" s="218"/>
      <c r="RWH2180" s="218"/>
      <c r="RWI2180" s="218"/>
      <c r="RWJ2180" s="218"/>
      <c r="RWK2180" s="218"/>
      <c r="RWL2180" s="218"/>
      <c r="RWM2180" s="218"/>
      <c r="RWN2180" s="218"/>
      <c r="RWO2180" s="218"/>
      <c r="RWP2180" s="218"/>
      <c r="RWQ2180" s="218"/>
      <c r="RWR2180" s="218"/>
      <c r="RWS2180" s="218"/>
      <c r="RWT2180" s="218"/>
      <c r="RWU2180" s="218"/>
      <c r="RWV2180" s="218"/>
      <c r="RWW2180" s="218"/>
      <c r="RWX2180" s="218"/>
      <c r="RWY2180" s="218"/>
      <c r="RWZ2180" s="218"/>
      <c r="RXA2180" s="218"/>
      <c r="RXB2180" s="218"/>
      <c r="RXC2180" s="218"/>
      <c r="RXD2180" s="218"/>
      <c r="RXE2180" s="218"/>
      <c r="RXF2180" s="218"/>
      <c r="RXG2180" s="218"/>
      <c r="RXH2180" s="218"/>
      <c r="RXI2180" s="218"/>
      <c r="RXJ2180" s="218"/>
      <c r="RXK2180" s="218"/>
      <c r="RXL2180" s="218"/>
      <c r="RXM2180" s="218"/>
      <c r="RXN2180" s="218"/>
      <c r="RXO2180" s="218"/>
      <c r="RXP2180" s="218"/>
      <c r="RXQ2180" s="218"/>
      <c r="RXR2180" s="218"/>
      <c r="RXS2180" s="218"/>
      <c r="RXT2180" s="218"/>
      <c r="RXU2180" s="218"/>
      <c r="RXV2180" s="218"/>
      <c r="RXW2180" s="218"/>
      <c r="RXX2180" s="218"/>
      <c r="RXY2180" s="218"/>
      <c r="RXZ2180" s="218"/>
      <c r="RYA2180" s="218"/>
      <c r="RYB2180" s="218"/>
      <c r="RYC2180" s="218"/>
      <c r="RYD2180" s="218"/>
      <c r="RYE2180" s="218"/>
      <c r="RYF2180" s="218"/>
      <c r="RYG2180" s="218"/>
      <c r="RYH2180" s="218"/>
      <c r="RYI2180" s="218"/>
      <c r="RYJ2180" s="218"/>
      <c r="RYK2180" s="218"/>
      <c r="RYL2180" s="218"/>
      <c r="RYM2180" s="218"/>
      <c r="RYN2180" s="218"/>
      <c r="RYO2180" s="218"/>
      <c r="RYP2180" s="218"/>
      <c r="RYQ2180" s="218"/>
      <c r="RYR2180" s="218"/>
      <c r="RYS2180" s="218"/>
      <c r="RYT2180" s="218"/>
      <c r="RYU2180" s="218"/>
      <c r="RYV2180" s="218"/>
      <c r="RYW2180" s="218"/>
      <c r="RYX2180" s="218"/>
      <c r="RYY2180" s="218"/>
      <c r="RYZ2180" s="218"/>
      <c r="RZA2180" s="218"/>
      <c r="RZB2180" s="218"/>
      <c r="RZC2180" s="218"/>
      <c r="RZD2180" s="218"/>
      <c r="RZE2180" s="218"/>
      <c r="RZF2180" s="218"/>
      <c r="RZG2180" s="218"/>
      <c r="RZH2180" s="218"/>
      <c r="RZI2180" s="218"/>
      <c r="RZJ2180" s="218"/>
      <c r="RZK2180" s="218"/>
      <c r="RZL2180" s="218"/>
      <c r="RZM2180" s="218"/>
      <c r="RZN2180" s="218"/>
      <c r="RZO2180" s="218"/>
      <c r="RZP2180" s="218"/>
      <c r="RZQ2180" s="218"/>
      <c r="RZR2180" s="218"/>
      <c r="RZS2180" s="218"/>
      <c r="RZT2180" s="218"/>
      <c r="RZU2180" s="218"/>
      <c r="RZV2180" s="218"/>
      <c r="RZW2180" s="218"/>
      <c r="RZX2180" s="218"/>
      <c r="RZY2180" s="218"/>
      <c r="RZZ2180" s="218"/>
      <c r="SAA2180" s="218"/>
      <c r="SAB2180" s="218"/>
      <c r="SAC2180" s="218"/>
      <c r="SAD2180" s="218"/>
      <c r="SAE2180" s="218"/>
      <c r="SAF2180" s="218"/>
      <c r="SAG2180" s="218"/>
      <c r="SAH2180" s="218"/>
      <c r="SAI2180" s="218"/>
      <c r="SAJ2180" s="218"/>
      <c r="SAK2180" s="218"/>
      <c r="SAL2180" s="218"/>
      <c r="SAM2180" s="218"/>
      <c r="SAN2180" s="218"/>
      <c r="SAO2180" s="218"/>
      <c r="SAP2180" s="218"/>
      <c r="SAQ2180" s="218"/>
      <c r="SAR2180" s="218"/>
      <c r="SAS2180" s="218"/>
      <c r="SAT2180" s="218"/>
      <c r="SAU2180" s="218"/>
      <c r="SAV2180" s="218"/>
      <c r="SAW2180" s="218"/>
      <c r="SAX2180" s="218"/>
      <c r="SAY2180" s="218"/>
      <c r="SAZ2180" s="218"/>
      <c r="SBA2180" s="218"/>
      <c r="SBB2180" s="218"/>
      <c r="SBC2180" s="218"/>
      <c r="SBD2180" s="218"/>
      <c r="SBE2180" s="218"/>
      <c r="SBF2180" s="218"/>
      <c r="SBG2180" s="218"/>
      <c r="SBH2180" s="218"/>
      <c r="SBI2180" s="218"/>
      <c r="SBJ2180" s="218"/>
      <c r="SBK2180" s="218"/>
      <c r="SBL2180" s="218"/>
      <c r="SBM2180" s="218"/>
      <c r="SBN2180" s="218"/>
      <c r="SBO2180" s="218"/>
      <c r="SBP2180" s="218"/>
      <c r="SBQ2180" s="218"/>
      <c r="SBR2180" s="218"/>
      <c r="SBS2180" s="218"/>
      <c r="SBT2180" s="218"/>
      <c r="SBU2180" s="218"/>
      <c r="SBV2180" s="218"/>
      <c r="SBW2180" s="218"/>
      <c r="SBX2180" s="218"/>
      <c r="SBY2180" s="218"/>
      <c r="SBZ2180" s="218"/>
      <c r="SCA2180" s="218"/>
      <c r="SCB2180" s="218"/>
      <c r="SCC2180" s="218"/>
      <c r="SCD2180" s="218"/>
      <c r="SCE2180" s="218"/>
      <c r="SCF2180" s="218"/>
      <c r="SCG2180" s="218"/>
      <c r="SCH2180" s="218"/>
      <c r="SCI2180" s="218"/>
      <c r="SCJ2180" s="218"/>
      <c r="SCK2180" s="218"/>
      <c r="SCL2180" s="218"/>
      <c r="SCM2180" s="218"/>
      <c r="SCN2180" s="218"/>
      <c r="SCO2180" s="218"/>
      <c r="SCP2180" s="218"/>
      <c r="SCQ2180" s="218"/>
      <c r="SCR2180" s="218"/>
      <c r="SCS2180" s="218"/>
      <c r="SCT2180" s="218"/>
      <c r="SCU2180" s="218"/>
      <c r="SCV2180" s="218"/>
      <c r="SCW2180" s="218"/>
      <c r="SCX2180" s="218"/>
      <c r="SCY2180" s="218"/>
      <c r="SCZ2180" s="218"/>
      <c r="SDA2180" s="218"/>
      <c r="SDB2180" s="218"/>
      <c r="SDC2180" s="218"/>
      <c r="SDD2180" s="218"/>
      <c r="SDE2180" s="218"/>
      <c r="SDF2180" s="218"/>
      <c r="SDG2180" s="218"/>
      <c r="SDH2180" s="218"/>
      <c r="SDI2180" s="218"/>
      <c r="SDJ2180" s="218"/>
      <c r="SDK2180" s="218"/>
      <c r="SDL2180" s="218"/>
      <c r="SDM2180" s="218"/>
      <c r="SDN2180" s="218"/>
      <c r="SDO2180" s="218"/>
      <c r="SDP2180" s="218"/>
      <c r="SDQ2180" s="218"/>
      <c r="SDR2180" s="218"/>
      <c r="SDS2180" s="218"/>
      <c r="SDT2180" s="218"/>
      <c r="SDU2180" s="218"/>
      <c r="SDV2180" s="218"/>
      <c r="SDW2180" s="218"/>
      <c r="SDX2180" s="218"/>
      <c r="SDY2180" s="218"/>
      <c r="SDZ2180" s="218"/>
      <c r="SEA2180" s="218"/>
      <c r="SEB2180" s="218"/>
      <c r="SEC2180" s="218"/>
      <c r="SED2180" s="218"/>
      <c r="SEE2180" s="218"/>
      <c r="SEF2180" s="218"/>
      <c r="SEG2180" s="218"/>
      <c r="SEH2180" s="218"/>
      <c r="SEI2180" s="218"/>
      <c r="SEJ2180" s="218"/>
      <c r="SEK2180" s="218"/>
      <c r="SEL2180" s="218"/>
      <c r="SEM2180" s="218"/>
      <c r="SEN2180" s="218"/>
      <c r="SEO2180" s="218"/>
      <c r="SEP2180" s="218"/>
      <c r="SEQ2180" s="218"/>
      <c r="SER2180" s="218"/>
      <c r="SES2180" s="218"/>
      <c r="SET2180" s="218"/>
      <c r="SEU2180" s="218"/>
      <c r="SEV2180" s="218"/>
      <c r="SEW2180" s="218"/>
      <c r="SEX2180" s="218"/>
      <c r="SEY2180" s="218"/>
      <c r="SEZ2180" s="218"/>
      <c r="SFA2180" s="218"/>
      <c r="SFB2180" s="218"/>
      <c r="SFC2180" s="218"/>
      <c r="SFD2180" s="218"/>
      <c r="SFE2180" s="218"/>
      <c r="SFF2180" s="218"/>
      <c r="SFG2180" s="218"/>
      <c r="SFH2180" s="218"/>
      <c r="SFI2180" s="218"/>
      <c r="SFJ2180" s="218"/>
      <c r="SFK2180" s="218"/>
      <c r="SFL2180" s="218"/>
      <c r="SFM2180" s="218"/>
      <c r="SFN2180" s="218"/>
      <c r="SFO2180" s="218"/>
      <c r="SFP2180" s="218"/>
      <c r="SFQ2180" s="218"/>
      <c r="SFR2180" s="218"/>
      <c r="SFS2180" s="218"/>
      <c r="SFT2180" s="218"/>
      <c r="SFU2180" s="218"/>
      <c r="SFV2180" s="218"/>
      <c r="SFW2180" s="218"/>
      <c r="SFX2180" s="218"/>
      <c r="SFY2180" s="218"/>
      <c r="SFZ2180" s="218"/>
      <c r="SGA2180" s="218"/>
      <c r="SGB2180" s="218"/>
      <c r="SGC2180" s="218"/>
      <c r="SGD2180" s="218"/>
      <c r="SGE2180" s="218"/>
      <c r="SGF2180" s="218"/>
      <c r="SGG2180" s="218"/>
      <c r="SGH2180" s="218"/>
      <c r="SGI2180" s="218"/>
      <c r="SGJ2180" s="218"/>
      <c r="SGK2180" s="218"/>
      <c r="SGL2180" s="218"/>
      <c r="SGM2180" s="218"/>
      <c r="SGN2180" s="218"/>
      <c r="SGO2180" s="218"/>
      <c r="SGP2180" s="218"/>
      <c r="SGQ2180" s="218"/>
      <c r="SGR2180" s="218"/>
      <c r="SGS2180" s="218"/>
      <c r="SGT2180" s="218"/>
      <c r="SGU2180" s="218"/>
      <c r="SGV2180" s="218"/>
      <c r="SGW2180" s="218"/>
      <c r="SGX2180" s="218"/>
      <c r="SGY2180" s="218"/>
      <c r="SGZ2180" s="218"/>
      <c r="SHA2180" s="218"/>
      <c r="SHB2180" s="218"/>
      <c r="SHC2180" s="218"/>
      <c r="SHD2180" s="218"/>
      <c r="SHE2180" s="218"/>
      <c r="SHF2180" s="218"/>
      <c r="SHG2180" s="218"/>
      <c r="SHH2180" s="218"/>
      <c r="SHI2180" s="218"/>
      <c r="SHJ2180" s="218"/>
      <c r="SHK2180" s="218"/>
      <c r="SHL2180" s="218"/>
      <c r="SHM2180" s="218"/>
      <c r="SHN2180" s="218"/>
      <c r="SHO2180" s="218"/>
      <c r="SHP2180" s="218"/>
      <c r="SHQ2180" s="218"/>
      <c r="SHR2180" s="218"/>
      <c r="SHS2180" s="218"/>
      <c r="SHT2180" s="218"/>
      <c r="SHU2180" s="218"/>
      <c r="SHV2180" s="218"/>
      <c r="SHW2180" s="218"/>
      <c r="SHX2180" s="218"/>
      <c r="SHY2180" s="218"/>
      <c r="SHZ2180" s="218"/>
      <c r="SIA2180" s="218"/>
      <c r="SIB2180" s="218"/>
      <c r="SIC2180" s="218"/>
      <c r="SID2180" s="218"/>
      <c r="SIE2180" s="218"/>
      <c r="SIF2180" s="218"/>
      <c r="SIG2180" s="218"/>
      <c r="SIH2180" s="218"/>
      <c r="SII2180" s="218"/>
      <c r="SIJ2180" s="218"/>
      <c r="SIK2180" s="218"/>
      <c r="SIL2180" s="218"/>
      <c r="SIM2180" s="218"/>
      <c r="SIN2180" s="218"/>
      <c r="SIO2180" s="218"/>
      <c r="SIP2180" s="218"/>
      <c r="SIQ2180" s="218"/>
      <c r="SIR2180" s="218"/>
      <c r="SIS2180" s="218"/>
      <c r="SIT2180" s="218"/>
      <c r="SIU2180" s="218"/>
      <c r="SIV2180" s="218"/>
      <c r="SIW2180" s="218"/>
      <c r="SIX2180" s="218"/>
      <c r="SIY2180" s="218"/>
      <c r="SIZ2180" s="218"/>
      <c r="SJA2180" s="218"/>
      <c r="SJB2180" s="218"/>
      <c r="SJC2180" s="218"/>
      <c r="SJD2180" s="218"/>
      <c r="SJE2180" s="218"/>
      <c r="SJF2180" s="218"/>
      <c r="SJG2180" s="218"/>
      <c r="SJH2180" s="218"/>
      <c r="SJI2180" s="218"/>
      <c r="SJJ2180" s="218"/>
      <c r="SJK2180" s="218"/>
      <c r="SJL2180" s="218"/>
      <c r="SJM2180" s="218"/>
      <c r="SJN2180" s="218"/>
      <c r="SJO2180" s="218"/>
      <c r="SJP2180" s="218"/>
      <c r="SJQ2180" s="218"/>
      <c r="SJR2180" s="218"/>
      <c r="SJS2180" s="218"/>
      <c r="SJT2180" s="218"/>
      <c r="SJU2180" s="218"/>
      <c r="SJV2180" s="218"/>
      <c r="SJW2180" s="218"/>
      <c r="SJX2180" s="218"/>
      <c r="SJY2180" s="218"/>
      <c r="SJZ2180" s="218"/>
      <c r="SKA2180" s="218"/>
      <c r="SKB2180" s="218"/>
      <c r="SKC2180" s="218"/>
      <c r="SKD2180" s="218"/>
      <c r="SKE2180" s="218"/>
      <c r="SKF2180" s="218"/>
      <c r="SKG2180" s="218"/>
      <c r="SKH2180" s="218"/>
      <c r="SKI2180" s="218"/>
      <c r="SKJ2180" s="218"/>
      <c r="SKK2180" s="218"/>
      <c r="SKL2180" s="218"/>
      <c r="SKM2180" s="218"/>
      <c r="SKN2180" s="218"/>
      <c r="SKO2180" s="218"/>
      <c r="SKP2180" s="218"/>
      <c r="SKQ2180" s="218"/>
      <c r="SKR2180" s="218"/>
      <c r="SKS2180" s="218"/>
      <c r="SKT2180" s="218"/>
      <c r="SKU2180" s="218"/>
      <c r="SKV2180" s="218"/>
      <c r="SKW2180" s="218"/>
      <c r="SKX2180" s="218"/>
      <c r="SKY2180" s="218"/>
      <c r="SKZ2180" s="218"/>
      <c r="SLA2180" s="218"/>
      <c r="SLB2180" s="218"/>
      <c r="SLC2180" s="218"/>
      <c r="SLD2180" s="218"/>
      <c r="SLE2180" s="218"/>
      <c r="SLF2180" s="218"/>
      <c r="SLG2180" s="218"/>
      <c r="SLH2180" s="218"/>
      <c r="SLI2180" s="218"/>
      <c r="SLJ2180" s="218"/>
      <c r="SLK2180" s="218"/>
      <c r="SLL2180" s="218"/>
      <c r="SLM2180" s="218"/>
      <c r="SLN2180" s="218"/>
      <c r="SLO2180" s="218"/>
      <c r="SLP2180" s="218"/>
      <c r="SLQ2180" s="218"/>
      <c r="SLR2180" s="218"/>
      <c r="SLS2180" s="218"/>
      <c r="SLT2180" s="218"/>
      <c r="SLU2180" s="218"/>
      <c r="SLV2180" s="218"/>
      <c r="SLW2180" s="218"/>
      <c r="SLX2180" s="218"/>
      <c r="SLY2180" s="218"/>
      <c r="SLZ2180" s="218"/>
      <c r="SMA2180" s="218"/>
      <c r="SMB2180" s="218"/>
      <c r="SMC2180" s="218"/>
      <c r="SMD2180" s="218"/>
      <c r="SME2180" s="218"/>
      <c r="SMF2180" s="218"/>
      <c r="SMG2180" s="218"/>
      <c r="SMH2180" s="218"/>
      <c r="SMI2180" s="218"/>
      <c r="SMJ2180" s="218"/>
      <c r="SMK2180" s="218"/>
      <c r="SML2180" s="218"/>
      <c r="SMM2180" s="218"/>
      <c r="SMN2180" s="218"/>
      <c r="SMO2180" s="218"/>
      <c r="SMP2180" s="218"/>
      <c r="SMQ2180" s="218"/>
      <c r="SMR2180" s="218"/>
      <c r="SMS2180" s="218"/>
      <c r="SMT2180" s="218"/>
      <c r="SMU2180" s="218"/>
      <c r="SMV2180" s="218"/>
      <c r="SMW2180" s="218"/>
      <c r="SMX2180" s="218"/>
      <c r="SMY2180" s="218"/>
      <c r="SMZ2180" s="218"/>
      <c r="SNA2180" s="218"/>
      <c r="SNB2180" s="218"/>
      <c r="SNC2180" s="218"/>
      <c r="SND2180" s="218"/>
      <c r="SNE2180" s="218"/>
      <c r="SNF2180" s="218"/>
      <c r="SNG2180" s="218"/>
      <c r="SNH2180" s="218"/>
      <c r="SNI2180" s="218"/>
      <c r="SNJ2180" s="218"/>
      <c r="SNK2180" s="218"/>
      <c r="SNL2180" s="218"/>
      <c r="SNM2180" s="218"/>
      <c r="SNN2180" s="218"/>
      <c r="SNO2180" s="218"/>
      <c r="SNP2180" s="218"/>
      <c r="SNQ2180" s="218"/>
      <c r="SNR2180" s="218"/>
      <c r="SNS2180" s="218"/>
      <c r="SNT2180" s="218"/>
      <c r="SNU2180" s="218"/>
      <c r="SNV2180" s="218"/>
      <c r="SNW2180" s="218"/>
      <c r="SNX2180" s="218"/>
      <c r="SNY2180" s="218"/>
      <c r="SNZ2180" s="218"/>
      <c r="SOA2180" s="218"/>
      <c r="SOB2180" s="218"/>
      <c r="SOC2180" s="218"/>
      <c r="SOD2180" s="218"/>
      <c r="SOE2180" s="218"/>
      <c r="SOF2180" s="218"/>
      <c r="SOG2180" s="218"/>
      <c r="SOH2180" s="218"/>
      <c r="SOI2180" s="218"/>
      <c r="SOJ2180" s="218"/>
      <c r="SOK2180" s="218"/>
      <c r="SOL2180" s="218"/>
      <c r="SOM2180" s="218"/>
      <c r="SON2180" s="218"/>
      <c r="SOO2180" s="218"/>
      <c r="SOP2180" s="218"/>
      <c r="SOQ2180" s="218"/>
      <c r="SOR2180" s="218"/>
      <c r="SOS2180" s="218"/>
      <c r="SOT2180" s="218"/>
      <c r="SOU2180" s="218"/>
      <c r="SOV2180" s="218"/>
      <c r="SOW2180" s="218"/>
      <c r="SOX2180" s="218"/>
      <c r="SOY2180" s="218"/>
      <c r="SOZ2180" s="218"/>
      <c r="SPA2180" s="218"/>
      <c r="SPB2180" s="218"/>
      <c r="SPC2180" s="218"/>
      <c r="SPD2180" s="218"/>
      <c r="SPE2180" s="218"/>
      <c r="SPF2180" s="218"/>
      <c r="SPG2180" s="218"/>
      <c r="SPH2180" s="218"/>
      <c r="SPI2180" s="218"/>
      <c r="SPJ2180" s="218"/>
      <c r="SPK2180" s="218"/>
      <c r="SPL2180" s="218"/>
      <c r="SPM2180" s="218"/>
      <c r="SPN2180" s="218"/>
      <c r="SPO2180" s="218"/>
      <c r="SPP2180" s="218"/>
      <c r="SPQ2180" s="218"/>
      <c r="SPR2180" s="218"/>
      <c r="SPS2180" s="218"/>
      <c r="SPT2180" s="218"/>
      <c r="SPU2180" s="218"/>
      <c r="SPV2180" s="218"/>
      <c r="SPW2180" s="218"/>
      <c r="SPX2180" s="218"/>
      <c r="SPY2180" s="218"/>
      <c r="SPZ2180" s="218"/>
      <c r="SQA2180" s="218"/>
      <c r="SQB2180" s="218"/>
      <c r="SQC2180" s="218"/>
      <c r="SQD2180" s="218"/>
      <c r="SQE2180" s="218"/>
      <c r="SQF2180" s="218"/>
      <c r="SQG2180" s="218"/>
      <c r="SQH2180" s="218"/>
      <c r="SQI2180" s="218"/>
      <c r="SQJ2180" s="218"/>
      <c r="SQK2180" s="218"/>
      <c r="SQL2180" s="218"/>
      <c r="SQM2180" s="218"/>
      <c r="SQN2180" s="218"/>
      <c r="SQO2180" s="218"/>
      <c r="SQP2180" s="218"/>
      <c r="SQQ2180" s="218"/>
      <c r="SQR2180" s="218"/>
      <c r="SQS2180" s="218"/>
      <c r="SQT2180" s="218"/>
      <c r="SQU2180" s="218"/>
      <c r="SQV2180" s="218"/>
      <c r="SQW2180" s="218"/>
      <c r="SQX2180" s="218"/>
      <c r="SQY2180" s="218"/>
      <c r="SQZ2180" s="218"/>
      <c r="SRA2180" s="218"/>
      <c r="SRB2180" s="218"/>
      <c r="SRC2180" s="218"/>
      <c r="SRD2180" s="218"/>
      <c r="SRE2180" s="218"/>
      <c r="SRF2180" s="218"/>
      <c r="SRG2180" s="218"/>
      <c r="SRH2180" s="218"/>
      <c r="SRI2180" s="218"/>
      <c r="SRJ2180" s="218"/>
      <c r="SRK2180" s="218"/>
      <c r="SRL2180" s="218"/>
      <c r="SRM2180" s="218"/>
      <c r="SRN2180" s="218"/>
      <c r="SRO2180" s="218"/>
      <c r="SRP2180" s="218"/>
      <c r="SRQ2180" s="218"/>
      <c r="SRR2180" s="218"/>
      <c r="SRS2180" s="218"/>
      <c r="SRT2180" s="218"/>
      <c r="SRU2180" s="218"/>
      <c r="SRV2180" s="218"/>
      <c r="SRW2180" s="218"/>
      <c r="SRX2180" s="218"/>
      <c r="SRY2180" s="218"/>
      <c r="SRZ2180" s="218"/>
      <c r="SSA2180" s="218"/>
      <c r="SSB2180" s="218"/>
      <c r="SSC2180" s="218"/>
      <c r="SSD2180" s="218"/>
      <c r="SSE2180" s="218"/>
      <c r="SSF2180" s="218"/>
      <c r="SSG2180" s="218"/>
      <c r="SSH2180" s="218"/>
      <c r="SSI2180" s="218"/>
      <c r="SSJ2180" s="218"/>
      <c r="SSK2180" s="218"/>
      <c r="SSL2180" s="218"/>
      <c r="SSM2180" s="218"/>
      <c r="SSN2180" s="218"/>
      <c r="SSO2180" s="218"/>
      <c r="SSP2180" s="218"/>
      <c r="SSQ2180" s="218"/>
      <c r="SSR2180" s="218"/>
      <c r="SSS2180" s="218"/>
      <c r="SST2180" s="218"/>
      <c r="SSU2180" s="218"/>
      <c r="SSV2180" s="218"/>
      <c r="SSW2180" s="218"/>
      <c r="SSX2180" s="218"/>
      <c r="SSY2180" s="218"/>
      <c r="SSZ2180" s="218"/>
      <c r="STA2180" s="218"/>
      <c r="STB2180" s="218"/>
      <c r="STC2180" s="218"/>
      <c r="STD2180" s="218"/>
      <c r="STE2180" s="218"/>
      <c r="STF2180" s="218"/>
      <c r="STG2180" s="218"/>
      <c r="STH2180" s="218"/>
      <c r="STI2180" s="218"/>
      <c r="STJ2180" s="218"/>
      <c r="STK2180" s="218"/>
      <c r="STL2180" s="218"/>
      <c r="STM2180" s="218"/>
      <c r="STN2180" s="218"/>
      <c r="STO2180" s="218"/>
      <c r="STP2180" s="218"/>
      <c r="STQ2180" s="218"/>
      <c r="STR2180" s="218"/>
      <c r="STS2180" s="218"/>
      <c r="STT2180" s="218"/>
      <c r="STU2180" s="218"/>
      <c r="STV2180" s="218"/>
      <c r="STW2180" s="218"/>
      <c r="STX2180" s="218"/>
      <c r="STY2180" s="218"/>
      <c r="STZ2180" s="218"/>
      <c r="SUA2180" s="218"/>
      <c r="SUB2180" s="218"/>
      <c r="SUC2180" s="218"/>
      <c r="SUD2180" s="218"/>
      <c r="SUE2180" s="218"/>
      <c r="SUF2180" s="218"/>
      <c r="SUG2180" s="218"/>
      <c r="SUH2180" s="218"/>
      <c r="SUI2180" s="218"/>
      <c r="SUJ2180" s="218"/>
      <c r="SUK2180" s="218"/>
      <c r="SUL2180" s="218"/>
      <c r="SUM2180" s="218"/>
      <c r="SUN2180" s="218"/>
      <c r="SUO2180" s="218"/>
      <c r="SUP2180" s="218"/>
      <c r="SUQ2180" s="218"/>
      <c r="SUR2180" s="218"/>
      <c r="SUS2180" s="218"/>
      <c r="SUT2180" s="218"/>
      <c r="SUU2180" s="218"/>
      <c r="SUV2180" s="218"/>
      <c r="SUW2180" s="218"/>
      <c r="SUX2180" s="218"/>
      <c r="SUY2180" s="218"/>
      <c r="SUZ2180" s="218"/>
      <c r="SVA2180" s="218"/>
      <c r="SVB2180" s="218"/>
      <c r="SVC2180" s="218"/>
      <c r="SVD2180" s="218"/>
      <c r="SVE2180" s="218"/>
      <c r="SVF2180" s="218"/>
      <c r="SVG2180" s="218"/>
      <c r="SVH2180" s="218"/>
      <c r="SVI2180" s="218"/>
      <c r="SVJ2180" s="218"/>
      <c r="SVK2180" s="218"/>
      <c r="SVL2180" s="218"/>
      <c r="SVM2180" s="218"/>
      <c r="SVN2180" s="218"/>
      <c r="SVO2180" s="218"/>
      <c r="SVP2180" s="218"/>
      <c r="SVQ2180" s="218"/>
      <c r="SVR2180" s="218"/>
      <c r="SVS2180" s="218"/>
      <c r="SVT2180" s="218"/>
      <c r="SVU2180" s="218"/>
      <c r="SVV2180" s="218"/>
      <c r="SVW2180" s="218"/>
      <c r="SVX2180" s="218"/>
      <c r="SVY2180" s="218"/>
      <c r="SVZ2180" s="218"/>
      <c r="SWA2180" s="218"/>
      <c r="SWB2180" s="218"/>
      <c r="SWC2180" s="218"/>
      <c r="SWD2180" s="218"/>
      <c r="SWE2180" s="218"/>
      <c r="SWF2180" s="218"/>
      <c r="SWG2180" s="218"/>
      <c r="SWH2180" s="218"/>
      <c r="SWI2180" s="218"/>
      <c r="SWJ2180" s="218"/>
      <c r="SWK2180" s="218"/>
      <c r="SWL2180" s="218"/>
      <c r="SWM2180" s="218"/>
      <c r="SWN2180" s="218"/>
      <c r="SWO2180" s="218"/>
      <c r="SWP2180" s="218"/>
      <c r="SWQ2180" s="218"/>
      <c r="SWR2180" s="218"/>
      <c r="SWS2180" s="218"/>
      <c r="SWT2180" s="218"/>
      <c r="SWU2180" s="218"/>
      <c r="SWV2180" s="218"/>
      <c r="SWW2180" s="218"/>
      <c r="SWX2180" s="218"/>
      <c r="SWY2180" s="218"/>
      <c r="SWZ2180" s="218"/>
      <c r="SXA2180" s="218"/>
      <c r="SXB2180" s="218"/>
      <c r="SXC2180" s="218"/>
      <c r="SXD2180" s="218"/>
      <c r="SXE2180" s="218"/>
      <c r="SXF2180" s="218"/>
      <c r="SXG2180" s="218"/>
      <c r="SXH2180" s="218"/>
      <c r="SXI2180" s="218"/>
      <c r="SXJ2180" s="218"/>
      <c r="SXK2180" s="218"/>
      <c r="SXL2180" s="218"/>
      <c r="SXM2180" s="218"/>
      <c r="SXN2180" s="218"/>
      <c r="SXO2180" s="218"/>
      <c r="SXP2180" s="218"/>
      <c r="SXQ2180" s="218"/>
      <c r="SXR2180" s="218"/>
      <c r="SXS2180" s="218"/>
      <c r="SXT2180" s="218"/>
      <c r="SXU2180" s="218"/>
      <c r="SXV2180" s="218"/>
      <c r="SXW2180" s="218"/>
      <c r="SXX2180" s="218"/>
      <c r="SXY2180" s="218"/>
      <c r="SXZ2180" s="218"/>
      <c r="SYA2180" s="218"/>
      <c r="SYB2180" s="218"/>
      <c r="SYC2180" s="218"/>
      <c r="SYD2180" s="218"/>
      <c r="SYE2180" s="218"/>
      <c r="SYF2180" s="218"/>
      <c r="SYG2180" s="218"/>
      <c r="SYH2180" s="218"/>
      <c r="SYI2180" s="218"/>
      <c r="SYJ2180" s="218"/>
      <c r="SYK2180" s="218"/>
      <c r="SYL2180" s="218"/>
      <c r="SYM2180" s="218"/>
      <c r="SYN2180" s="218"/>
      <c r="SYO2180" s="218"/>
      <c r="SYP2180" s="218"/>
      <c r="SYQ2180" s="218"/>
      <c r="SYR2180" s="218"/>
      <c r="SYS2180" s="218"/>
      <c r="SYT2180" s="218"/>
      <c r="SYU2180" s="218"/>
      <c r="SYV2180" s="218"/>
      <c r="SYW2180" s="218"/>
      <c r="SYX2180" s="218"/>
      <c r="SYY2180" s="218"/>
      <c r="SYZ2180" s="218"/>
      <c r="SZA2180" s="218"/>
      <c r="SZB2180" s="218"/>
      <c r="SZC2180" s="218"/>
      <c r="SZD2180" s="218"/>
      <c r="SZE2180" s="218"/>
      <c r="SZF2180" s="218"/>
      <c r="SZG2180" s="218"/>
      <c r="SZH2180" s="218"/>
      <c r="SZI2180" s="218"/>
      <c r="SZJ2180" s="218"/>
      <c r="SZK2180" s="218"/>
      <c r="SZL2180" s="218"/>
      <c r="SZM2180" s="218"/>
      <c r="SZN2180" s="218"/>
      <c r="SZO2180" s="218"/>
      <c r="SZP2180" s="218"/>
      <c r="SZQ2180" s="218"/>
      <c r="SZR2180" s="218"/>
      <c r="SZS2180" s="218"/>
      <c r="SZT2180" s="218"/>
      <c r="SZU2180" s="218"/>
      <c r="SZV2180" s="218"/>
      <c r="SZW2180" s="218"/>
      <c r="SZX2180" s="218"/>
      <c r="SZY2180" s="218"/>
      <c r="SZZ2180" s="218"/>
      <c r="TAA2180" s="218"/>
      <c r="TAB2180" s="218"/>
      <c r="TAC2180" s="218"/>
      <c r="TAD2180" s="218"/>
      <c r="TAE2180" s="218"/>
      <c r="TAF2180" s="218"/>
      <c r="TAG2180" s="218"/>
      <c r="TAH2180" s="218"/>
      <c r="TAI2180" s="218"/>
      <c r="TAJ2180" s="218"/>
      <c r="TAK2180" s="218"/>
      <c r="TAL2180" s="218"/>
      <c r="TAM2180" s="218"/>
      <c r="TAN2180" s="218"/>
      <c r="TAO2180" s="218"/>
      <c r="TAP2180" s="218"/>
      <c r="TAQ2180" s="218"/>
      <c r="TAR2180" s="218"/>
      <c r="TAS2180" s="218"/>
      <c r="TAT2180" s="218"/>
      <c r="TAU2180" s="218"/>
      <c r="TAV2180" s="218"/>
      <c r="TAW2180" s="218"/>
      <c r="TAX2180" s="218"/>
      <c r="TAY2180" s="218"/>
      <c r="TAZ2180" s="218"/>
      <c r="TBA2180" s="218"/>
      <c r="TBB2180" s="218"/>
      <c r="TBC2180" s="218"/>
      <c r="TBD2180" s="218"/>
      <c r="TBE2180" s="218"/>
      <c r="TBF2180" s="218"/>
      <c r="TBG2180" s="218"/>
      <c r="TBH2180" s="218"/>
      <c r="TBI2180" s="218"/>
      <c r="TBJ2180" s="218"/>
      <c r="TBK2180" s="218"/>
      <c r="TBL2180" s="218"/>
      <c r="TBM2180" s="218"/>
      <c r="TBN2180" s="218"/>
      <c r="TBO2180" s="218"/>
      <c r="TBP2180" s="218"/>
      <c r="TBQ2180" s="218"/>
      <c r="TBR2180" s="218"/>
      <c r="TBS2180" s="218"/>
      <c r="TBT2180" s="218"/>
      <c r="TBU2180" s="218"/>
      <c r="TBV2180" s="218"/>
      <c r="TBW2180" s="218"/>
      <c r="TBX2180" s="218"/>
      <c r="TBY2180" s="218"/>
      <c r="TBZ2180" s="218"/>
      <c r="TCA2180" s="218"/>
      <c r="TCB2180" s="218"/>
      <c r="TCC2180" s="218"/>
      <c r="TCD2180" s="218"/>
      <c r="TCE2180" s="218"/>
      <c r="TCF2180" s="218"/>
      <c r="TCG2180" s="218"/>
      <c r="TCH2180" s="218"/>
      <c r="TCI2180" s="218"/>
      <c r="TCJ2180" s="218"/>
      <c r="TCK2180" s="218"/>
      <c r="TCL2180" s="218"/>
      <c r="TCM2180" s="218"/>
      <c r="TCN2180" s="218"/>
      <c r="TCO2180" s="218"/>
      <c r="TCP2180" s="218"/>
      <c r="TCQ2180" s="218"/>
      <c r="TCR2180" s="218"/>
      <c r="TCS2180" s="218"/>
      <c r="TCT2180" s="218"/>
      <c r="TCU2180" s="218"/>
      <c r="TCV2180" s="218"/>
      <c r="TCW2180" s="218"/>
      <c r="TCX2180" s="218"/>
      <c r="TCY2180" s="218"/>
      <c r="TCZ2180" s="218"/>
      <c r="TDA2180" s="218"/>
      <c r="TDB2180" s="218"/>
      <c r="TDC2180" s="218"/>
      <c r="TDD2180" s="218"/>
      <c r="TDE2180" s="218"/>
      <c r="TDF2180" s="218"/>
      <c r="TDG2180" s="218"/>
      <c r="TDH2180" s="218"/>
      <c r="TDI2180" s="218"/>
      <c r="TDJ2180" s="218"/>
      <c r="TDK2180" s="218"/>
      <c r="TDL2180" s="218"/>
      <c r="TDM2180" s="218"/>
      <c r="TDN2180" s="218"/>
      <c r="TDO2180" s="218"/>
      <c r="TDP2180" s="218"/>
      <c r="TDQ2180" s="218"/>
      <c r="TDR2180" s="218"/>
      <c r="TDS2180" s="218"/>
      <c r="TDT2180" s="218"/>
      <c r="TDU2180" s="218"/>
      <c r="TDV2180" s="218"/>
      <c r="TDW2180" s="218"/>
      <c r="TDX2180" s="218"/>
      <c r="TDY2180" s="218"/>
      <c r="TDZ2180" s="218"/>
      <c r="TEA2180" s="218"/>
      <c r="TEB2180" s="218"/>
      <c r="TEC2180" s="218"/>
      <c r="TED2180" s="218"/>
      <c r="TEE2180" s="218"/>
      <c r="TEF2180" s="218"/>
      <c r="TEG2180" s="218"/>
      <c r="TEH2180" s="218"/>
      <c r="TEI2180" s="218"/>
      <c r="TEJ2180" s="218"/>
      <c r="TEK2180" s="218"/>
      <c r="TEL2180" s="218"/>
      <c r="TEM2180" s="218"/>
      <c r="TEN2180" s="218"/>
      <c r="TEO2180" s="218"/>
      <c r="TEP2180" s="218"/>
      <c r="TEQ2180" s="218"/>
      <c r="TER2180" s="218"/>
      <c r="TES2180" s="218"/>
      <c r="TET2180" s="218"/>
      <c r="TEU2180" s="218"/>
      <c r="TEV2180" s="218"/>
      <c r="TEW2180" s="218"/>
      <c r="TEX2180" s="218"/>
      <c r="TEY2180" s="218"/>
      <c r="TEZ2180" s="218"/>
      <c r="TFA2180" s="218"/>
      <c r="TFB2180" s="218"/>
      <c r="TFC2180" s="218"/>
      <c r="TFD2180" s="218"/>
      <c r="TFE2180" s="218"/>
      <c r="TFF2180" s="218"/>
      <c r="TFG2180" s="218"/>
      <c r="TFH2180" s="218"/>
      <c r="TFI2180" s="218"/>
      <c r="TFJ2180" s="218"/>
      <c r="TFK2180" s="218"/>
      <c r="TFL2180" s="218"/>
      <c r="TFM2180" s="218"/>
      <c r="TFN2180" s="218"/>
      <c r="TFO2180" s="218"/>
      <c r="TFP2180" s="218"/>
      <c r="TFQ2180" s="218"/>
      <c r="TFR2180" s="218"/>
      <c r="TFS2180" s="218"/>
      <c r="TFT2180" s="218"/>
      <c r="TFU2180" s="218"/>
      <c r="TFV2180" s="218"/>
      <c r="TFW2180" s="218"/>
      <c r="TFX2180" s="218"/>
      <c r="TFY2180" s="218"/>
      <c r="TFZ2180" s="218"/>
      <c r="TGA2180" s="218"/>
      <c r="TGB2180" s="218"/>
      <c r="TGC2180" s="218"/>
      <c r="TGD2180" s="218"/>
      <c r="TGE2180" s="218"/>
      <c r="TGF2180" s="218"/>
      <c r="TGG2180" s="218"/>
      <c r="TGH2180" s="218"/>
      <c r="TGI2180" s="218"/>
      <c r="TGJ2180" s="218"/>
      <c r="TGK2180" s="218"/>
      <c r="TGL2180" s="218"/>
      <c r="TGM2180" s="218"/>
      <c r="TGN2180" s="218"/>
      <c r="TGO2180" s="218"/>
      <c r="TGP2180" s="218"/>
      <c r="TGQ2180" s="218"/>
      <c r="TGR2180" s="218"/>
      <c r="TGS2180" s="218"/>
      <c r="TGT2180" s="218"/>
      <c r="TGU2180" s="218"/>
      <c r="TGV2180" s="218"/>
      <c r="TGW2180" s="218"/>
      <c r="TGX2180" s="218"/>
      <c r="TGY2180" s="218"/>
      <c r="TGZ2180" s="218"/>
      <c r="THA2180" s="218"/>
      <c r="THB2180" s="218"/>
      <c r="THC2180" s="218"/>
      <c r="THD2180" s="218"/>
      <c r="THE2180" s="218"/>
      <c r="THF2180" s="218"/>
      <c r="THG2180" s="218"/>
      <c r="THH2180" s="218"/>
      <c r="THI2180" s="218"/>
      <c r="THJ2180" s="218"/>
      <c r="THK2180" s="218"/>
      <c r="THL2180" s="218"/>
      <c r="THM2180" s="218"/>
      <c r="THN2180" s="218"/>
      <c r="THO2180" s="218"/>
      <c r="THP2180" s="218"/>
      <c r="THQ2180" s="218"/>
      <c r="THR2180" s="218"/>
      <c r="THS2180" s="218"/>
      <c r="THT2180" s="218"/>
      <c r="THU2180" s="218"/>
      <c r="THV2180" s="218"/>
      <c r="THW2180" s="218"/>
      <c r="THX2180" s="218"/>
      <c r="THY2180" s="218"/>
      <c r="THZ2180" s="218"/>
      <c r="TIA2180" s="218"/>
      <c r="TIB2180" s="218"/>
      <c r="TIC2180" s="218"/>
      <c r="TID2180" s="218"/>
      <c r="TIE2180" s="218"/>
      <c r="TIF2180" s="218"/>
      <c r="TIG2180" s="218"/>
      <c r="TIH2180" s="218"/>
      <c r="TII2180" s="218"/>
      <c r="TIJ2180" s="218"/>
      <c r="TIK2180" s="218"/>
      <c r="TIL2180" s="218"/>
      <c r="TIM2180" s="218"/>
      <c r="TIN2180" s="218"/>
      <c r="TIO2180" s="218"/>
      <c r="TIP2180" s="218"/>
      <c r="TIQ2180" s="218"/>
      <c r="TIR2180" s="218"/>
      <c r="TIS2180" s="218"/>
      <c r="TIT2180" s="218"/>
      <c r="TIU2180" s="218"/>
      <c r="TIV2180" s="218"/>
      <c r="TIW2180" s="218"/>
      <c r="TIX2180" s="218"/>
      <c r="TIY2180" s="218"/>
      <c r="TIZ2180" s="218"/>
      <c r="TJA2180" s="218"/>
      <c r="TJB2180" s="218"/>
      <c r="TJC2180" s="218"/>
      <c r="TJD2180" s="218"/>
      <c r="TJE2180" s="218"/>
      <c r="TJF2180" s="218"/>
      <c r="TJG2180" s="218"/>
      <c r="TJH2180" s="218"/>
      <c r="TJI2180" s="218"/>
      <c r="TJJ2180" s="218"/>
      <c r="TJK2180" s="218"/>
      <c r="TJL2180" s="218"/>
      <c r="TJM2180" s="218"/>
      <c r="TJN2180" s="218"/>
      <c r="TJO2180" s="218"/>
      <c r="TJP2180" s="218"/>
      <c r="TJQ2180" s="218"/>
      <c r="TJR2180" s="218"/>
      <c r="TJS2180" s="218"/>
      <c r="TJT2180" s="218"/>
      <c r="TJU2180" s="218"/>
      <c r="TJV2180" s="218"/>
      <c r="TJW2180" s="218"/>
      <c r="TJX2180" s="218"/>
      <c r="TJY2180" s="218"/>
      <c r="TJZ2180" s="218"/>
      <c r="TKA2180" s="218"/>
      <c r="TKB2180" s="218"/>
      <c r="TKC2180" s="218"/>
      <c r="TKD2180" s="218"/>
      <c r="TKE2180" s="218"/>
      <c r="TKF2180" s="218"/>
      <c r="TKG2180" s="218"/>
      <c r="TKH2180" s="218"/>
      <c r="TKI2180" s="218"/>
      <c r="TKJ2180" s="218"/>
      <c r="TKK2180" s="218"/>
      <c r="TKL2180" s="218"/>
      <c r="TKM2180" s="218"/>
      <c r="TKN2180" s="218"/>
      <c r="TKO2180" s="218"/>
      <c r="TKP2180" s="218"/>
      <c r="TKQ2180" s="218"/>
      <c r="TKR2180" s="218"/>
      <c r="TKS2180" s="218"/>
      <c r="TKT2180" s="218"/>
      <c r="TKU2180" s="218"/>
      <c r="TKV2180" s="218"/>
      <c r="TKW2180" s="218"/>
      <c r="TKX2180" s="218"/>
      <c r="TKY2180" s="218"/>
      <c r="TKZ2180" s="218"/>
      <c r="TLA2180" s="218"/>
      <c r="TLB2180" s="218"/>
      <c r="TLC2180" s="218"/>
      <c r="TLD2180" s="218"/>
      <c r="TLE2180" s="218"/>
      <c r="TLF2180" s="218"/>
      <c r="TLG2180" s="218"/>
      <c r="TLH2180" s="218"/>
      <c r="TLI2180" s="218"/>
      <c r="TLJ2180" s="218"/>
      <c r="TLK2180" s="218"/>
      <c r="TLL2180" s="218"/>
      <c r="TLM2180" s="218"/>
      <c r="TLN2180" s="218"/>
      <c r="TLO2180" s="218"/>
      <c r="TLP2180" s="218"/>
      <c r="TLQ2180" s="218"/>
      <c r="TLR2180" s="218"/>
      <c r="TLS2180" s="218"/>
      <c r="TLT2180" s="218"/>
      <c r="TLU2180" s="218"/>
      <c r="TLV2180" s="218"/>
      <c r="TLW2180" s="218"/>
      <c r="TLX2180" s="218"/>
      <c r="TLY2180" s="218"/>
      <c r="TLZ2180" s="218"/>
      <c r="TMA2180" s="218"/>
      <c r="TMB2180" s="218"/>
      <c r="TMC2180" s="218"/>
      <c r="TMD2180" s="218"/>
      <c r="TME2180" s="218"/>
      <c r="TMF2180" s="218"/>
      <c r="TMG2180" s="218"/>
      <c r="TMH2180" s="218"/>
      <c r="TMI2180" s="218"/>
      <c r="TMJ2180" s="218"/>
      <c r="TMK2180" s="218"/>
      <c r="TML2180" s="218"/>
      <c r="TMM2180" s="218"/>
      <c r="TMN2180" s="218"/>
      <c r="TMO2180" s="218"/>
      <c r="TMP2180" s="218"/>
      <c r="TMQ2180" s="218"/>
      <c r="TMR2180" s="218"/>
      <c r="TMS2180" s="218"/>
      <c r="TMT2180" s="218"/>
      <c r="TMU2180" s="218"/>
      <c r="TMV2180" s="218"/>
      <c r="TMW2180" s="218"/>
      <c r="TMX2180" s="218"/>
      <c r="TMY2180" s="218"/>
      <c r="TMZ2180" s="218"/>
      <c r="TNA2180" s="218"/>
      <c r="TNB2180" s="218"/>
      <c r="TNC2180" s="218"/>
      <c r="TND2180" s="218"/>
      <c r="TNE2180" s="218"/>
      <c r="TNF2180" s="218"/>
      <c r="TNG2180" s="218"/>
      <c r="TNH2180" s="218"/>
      <c r="TNI2180" s="218"/>
      <c r="TNJ2180" s="218"/>
      <c r="TNK2180" s="218"/>
      <c r="TNL2180" s="218"/>
      <c r="TNM2180" s="218"/>
      <c r="TNN2180" s="218"/>
      <c r="TNO2180" s="218"/>
      <c r="TNP2180" s="218"/>
      <c r="TNQ2180" s="218"/>
      <c r="TNR2180" s="218"/>
      <c r="TNS2180" s="218"/>
      <c r="TNT2180" s="218"/>
      <c r="TNU2180" s="218"/>
      <c r="TNV2180" s="218"/>
      <c r="TNW2180" s="218"/>
      <c r="TNX2180" s="218"/>
      <c r="TNY2180" s="218"/>
      <c r="TNZ2180" s="218"/>
      <c r="TOA2180" s="218"/>
      <c r="TOB2180" s="218"/>
      <c r="TOC2180" s="218"/>
      <c r="TOD2180" s="218"/>
      <c r="TOE2180" s="218"/>
      <c r="TOF2180" s="218"/>
      <c r="TOG2180" s="218"/>
      <c r="TOH2180" s="218"/>
      <c r="TOI2180" s="218"/>
      <c r="TOJ2180" s="218"/>
      <c r="TOK2180" s="218"/>
      <c r="TOL2180" s="218"/>
      <c r="TOM2180" s="218"/>
      <c r="TON2180" s="218"/>
      <c r="TOO2180" s="218"/>
      <c r="TOP2180" s="218"/>
      <c r="TOQ2180" s="218"/>
      <c r="TOR2180" s="218"/>
      <c r="TOS2180" s="218"/>
      <c r="TOT2180" s="218"/>
      <c r="TOU2180" s="218"/>
      <c r="TOV2180" s="218"/>
      <c r="TOW2180" s="218"/>
      <c r="TOX2180" s="218"/>
      <c r="TOY2180" s="218"/>
      <c r="TOZ2180" s="218"/>
      <c r="TPA2180" s="218"/>
      <c r="TPB2180" s="218"/>
      <c r="TPC2180" s="218"/>
      <c r="TPD2180" s="218"/>
      <c r="TPE2180" s="218"/>
      <c r="TPF2180" s="218"/>
      <c r="TPG2180" s="218"/>
      <c r="TPH2180" s="218"/>
      <c r="TPI2180" s="218"/>
      <c r="TPJ2180" s="218"/>
      <c r="TPK2180" s="218"/>
      <c r="TPL2180" s="218"/>
      <c r="TPM2180" s="218"/>
      <c r="TPN2180" s="218"/>
      <c r="TPO2180" s="218"/>
      <c r="TPP2180" s="218"/>
      <c r="TPQ2180" s="218"/>
      <c r="TPR2180" s="218"/>
      <c r="TPS2180" s="218"/>
      <c r="TPT2180" s="218"/>
      <c r="TPU2180" s="218"/>
      <c r="TPV2180" s="218"/>
      <c r="TPW2180" s="218"/>
      <c r="TPX2180" s="218"/>
      <c r="TPY2180" s="218"/>
      <c r="TPZ2180" s="218"/>
      <c r="TQA2180" s="218"/>
      <c r="TQB2180" s="218"/>
      <c r="TQC2180" s="218"/>
      <c r="TQD2180" s="218"/>
      <c r="TQE2180" s="218"/>
      <c r="TQF2180" s="218"/>
      <c r="TQG2180" s="218"/>
      <c r="TQH2180" s="218"/>
      <c r="TQI2180" s="218"/>
      <c r="TQJ2180" s="218"/>
      <c r="TQK2180" s="218"/>
      <c r="TQL2180" s="218"/>
      <c r="TQM2180" s="218"/>
      <c r="TQN2180" s="218"/>
      <c r="TQO2180" s="218"/>
      <c r="TQP2180" s="218"/>
      <c r="TQQ2180" s="218"/>
      <c r="TQR2180" s="218"/>
      <c r="TQS2180" s="218"/>
      <c r="TQT2180" s="218"/>
      <c r="TQU2180" s="218"/>
      <c r="TQV2180" s="218"/>
      <c r="TQW2180" s="218"/>
      <c r="TQX2180" s="218"/>
      <c r="TQY2180" s="218"/>
      <c r="TQZ2180" s="218"/>
      <c r="TRA2180" s="218"/>
      <c r="TRB2180" s="218"/>
      <c r="TRC2180" s="218"/>
      <c r="TRD2180" s="218"/>
      <c r="TRE2180" s="218"/>
      <c r="TRF2180" s="218"/>
      <c r="TRG2180" s="218"/>
      <c r="TRH2180" s="218"/>
      <c r="TRI2180" s="218"/>
      <c r="TRJ2180" s="218"/>
      <c r="TRK2180" s="218"/>
      <c r="TRL2180" s="218"/>
      <c r="TRM2180" s="218"/>
      <c r="TRN2180" s="218"/>
      <c r="TRO2180" s="218"/>
      <c r="TRP2180" s="218"/>
      <c r="TRQ2180" s="218"/>
      <c r="TRR2180" s="218"/>
      <c r="TRS2180" s="218"/>
      <c r="TRT2180" s="218"/>
      <c r="TRU2180" s="218"/>
      <c r="TRV2180" s="218"/>
      <c r="TRW2180" s="218"/>
      <c r="TRX2180" s="218"/>
      <c r="TRY2180" s="218"/>
      <c r="TRZ2180" s="218"/>
      <c r="TSA2180" s="218"/>
      <c r="TSB2180" s="218"/>
      <c r="TSC2180" s="218"/>
      <c r="TSD2180" s="218"/>
      <c r="TSE2180" s="218"/>
      <c r="TSF2180" s="218"/>
      <c r="TSG2180" s="218"/>
      <c r="TSH2180" s="218"/>
      <c r="TSI2180" s="218"/>
      <c r="TSJ2180" s="218"/>
      <c r="TSK2180" s="218"/>
      <c r="TSL2180" s="218"/>
      <c r="TSM2180" s="218"/>
      <c r="TSN2180" s="218"/>
      <c r="TSO2180" s="218"/>
      <c r="TSP2180" s="218"/>
      <c r="TSQ2180" s="218"/>
      <c r="TSR2180" s="218"/>
      <c r="TSS2180" s="218"/>
      <c r="TST2180" s="218"/>
      <c r="TSU2180" s="218"/>
      <c r="TSV2180" s="218"/>
      <c r="TSW2180" s="218"/>
      <c r="TSX2180" s="218"/>
      <c r="TSY2180" s="218"/>
      <c r="TSZ2180" s="218"/>
      <c r="TTA2180" s="218"/>
      <c r="TTB2180" s="218"/>
      <c r="TTC2180" s="218"/>
      <c r="TTD2180" s="218"/>
      <c r="TTE2180" s="218"/>
      <c r="TTF2180" s="218"/>
      <c r="TTG2180" s="218"/>
      <c r="TTH2180" s="218"/>
      <c r="TTI2180" s="218"/>
      <c r="TTJ2180" s="218"/>
      <c r="TTK2180" s="218"/>
      <c r="TTL2180" s="218"/>
      <c r="TTM2180" s="218"/>
      <c r="TTN2180" s="218"/>
      <c r="TTO2180" s="218"/>
      <c r="TTP2180" s="218"/>
      <c r="TTQ2180" s="218"/>
      <c r="TTR2180" s="218"/>
      <c r="TTS2180" s="218"/>
      <c r="TTT2180" s="218"/>
      <c r="TTU2180" s="218"/>
      <c r="TTV2180" s="218"/>
      <c r="TTW2180" s="218"/>
      <c r="TTX2180" s="218"/>
      <c r="TTY2180" s="218"/>
      <c r="TTZ2180" s="218"/>
      <c r="TUA2180" s="218"/>
      <c r="TUB2180" s="218"/>
      <c r="TUC2180" s="218"/>
      <c r="TUD2180" s="218"/>
      <c r="TUE2180" s="218"/>
      <c r="TUF2180" s="218"/>
      <c r="TUG2180" s="218"/>
      <c r="TUH2180" s="218"/>
      <c r="TUI2180" s="218"/>
      <c r="TUJ2180" s="218"/>
      <c r="TUK2180" s="218"/>
      <c r="TUL2180" s="218"/>
      <c r="TUM2180" s="218"/>
      <c r="TUN2180" s="218"/>
      <c r="TUO2180" s="218"/>
      <c r="TUP2180" s="218"/>
      <c r="TUQ2180" s="218"/>
      <c r="TUR2180" s="218"/>
      <c r="TUS2180" s="218"/>
      <c r="TUT2180" s="218"/>
      <c r="TUU2180" s="218"/>
      <c r="TUV2180" s="218"/>
      <c r="TUW2180" s="218"/>
      <c r="TUX2180" s="218"/>
      <c r="TUY2180" s="218"/>
      <c r="TUZ2180" s="218"/>
      <c r="TVA2180" s="218"/>
      <c r="TVB2180" s="218"/>
      <c r="TVC2180" s="218"/>
      <c r="TVD2180" s="218"/>
      <c r="TVE2180" s="218"/>
      <c r="TVF2180" s="218"/>
      <c r="TVG2180" s="218"/>
      <c r="TVH2180" s="218"/>
      <c r="TVI2180" s="218"/>
      <c r="TVJ2180" s="218"/>
      <c r="TVK2180" s="218"/>
      <c r="TVL2180" s="218"/>
      <c r="TVM2180" s="218"/>
      <c r="TVN2180" s="218"/>
      <c r="TVO2180" s="218"/>
      <c r="TVP2180" s="218"/>
      <c r="TVQ2180" s="218"/>
      <c r="TVR2180" s="218"/>
      <c r="TVS2180" s="218"/>
      <c r="TVT2180" s="218"/>
      <c r="TVU2180" s="218"/>
      <c r="TVV2180" s="218"/>
      <c r="TVW2180" s="218"/>
      <c r="TVX2180" s="218"/>
      <c r="TVY2180" s="218"/>
      <c r="TVZ2180" s="218"/>
      <c r="TWA2180" s="218"/>
      <c r="TWB2180" s="218"/>
      <c r="TWC2180" s="218"/>
      <c r="TWD2180" s="218"/>
      <c r="TWE2180" s="218"/>
      <c r="TWF2180" s="218"/>
      <c r="TWG2180" s="218"/>
      <c r="TWH2180" s="218"/>
      <c r="TWI2180" s="218"/>
      <c r="TWJ2180" s="218"/>
      <c r="TWK2180" s="218"/>
      <c r="TWL2180" s="218"/>
      <c r="TWM2180" s="218"/>
      <c r="TWN2180" s="218"/>
      <c r="TWO2180" s="218"/>
      <c r="TWP2180" s="218"/>
      <c r="TWQ2180" s="218"/>
      <c r="TWR2180" s="218"/>
      <c r="TWS2180" s="218"/>
      <c r="TWT2180" s="218"/>
      <c r="TWU2180" s="218"/>
      <c r="TWV2180" s="218"/>
      <c r="TWW2180" s="218"/>
      <c r="TWX2180" s="218"/>
      <c r="TWY2180" s="218"/>
      <c r="TWZ2180" s="218"/>
      <c r="TXA2180" s="218"/>
      <c r="TXB2180" s="218"/>
      <c r="TXC2180" s="218"/>
      <c r="TXD2180" s="218"/>
      <c r="TXE2180" s="218"/>
      <c r="TXF2180" s="218"/>
      <c r="TXG2180" s="218"/>
      <c r="TXH2180" s="218"/>
      <c r="TXI2180" s="218"/>
      <c r="TXJ2180" s="218"/>
      <c r="TXK2180" s="218"/>
      <c r="TXL2180" s="218"/>
      <c r="TXM2180" s="218"/>
      <c r="TXN2180" s="218"/>
      <c r="TXO2180" s="218"/>
      <c r="TXP2180" s="218"/>
      <c r="TXQ2180" s="218"/>
      <c r="TXR2180" s="218"/>
      <c r="TXS2180" s="218"/>
      <c r="TXT2180" s="218"/>
      <c r="TXU2180" s="218"/>
      <c r="TXV2180" s="218"/>
      <c r="TXW2180" s="218"/>
      <c r="TXX2180" s="218"/>
      <c r="TXY2180" s="218"/>
      <c r="TXZ2180" s="218"/>
      <c r="TYA2180" s="218"/>
      <c r="TYB2180" s="218"/>
      <c r="TYC2180" s="218"/>
      <c r="TYD2180" s="218"/>
      <c r="TYE2180" s="218"/>
      <c r="TYF2180" s="218"/>
      <c r="TYG2180" s="218"/>
      <c r="TYH2180" s="218"/>
      <c r="TYI2180" s="218"/>
      <c r="TYJ2180" s="218"/>
      <c r="TYK2180" s="218"/>
      <c r="TYL2180" s="218"/>
      <c r="TYM2180" s="218"/>
      <c r="TYN2180" s="218"/>
      <c r="TYO2180" s="218"/>
      <c r="TYP2180" s="218"/>
      <c r="TYQ2180" s="218"/>
      <c r="TYR2180" s="218"/>
      <c r="TYS2180" s="218"/>
      <c r="TYT2180" s="218"/>
      <c r="TYU2180" s="218"/>
      <c r="TYV2180" s="218"/>
      <c r="TYW2180" s="218"/>
      <c r="TYX2180" s="218"/>
      <c r="TYY2180" s="218"/>
      <c r="TYZ2180" s="218"/>
      <c r="TZA2180" s="218"/>
      <c r="TZB2180" s="218"/>
      <c r="TZC2180" s="218"/>
      <c r="TZD2180" s="218"/>
      <c r="TZE2180" s="218"/>
      <c r="TZF2180" s="218"/>
      <c r="TZG2180" s="218"/>
      <c r="TZH2180" s="218"/>
      <c r="TZI2180" s="218"/>
      <c r="TZJ2180" s="218"/>
      <c r="TZK2180" s="218"/>
      <c r="TZL2180" s="218"/>
      <c r="TZM2180" s="218"/>
      <c r="TZN2180" s="218"/>
      <c r="TZO2180" s="218"/>
      <c r="TZP2180" s="218"/>
      <c r="TZQ2180" s="218"/>
      <c r="TZR2180" s="218"/>
      <c r="TZS2180" s="218"/>
      <c r="TZT2180" s="218"/>
      <c r="TZU2180" s="218"/>
      <c r="TZV2180" s="218"/>
      <c r="TZW2180" s="218"/>
      <c r="TZX2180" s="218"/>
      <c r="TZY2180" s="218"/>
      <c r="TZZ2180" s="218"/>
      <c r="UAA2180" s="218"/>
      <c r="UAB2180" s="218"/>
      <c r="UAC2180" s="218"/>
      <c r="UAD2180" s="218"/>
      <c r="UAE2180" s="218"/>
      <c r="UAF2180" s="218"/>
      <c r="UAG2180" s="218"/>
      <c r="UAH2180" s="218"/>
      <c r="UAI2180" s="218"/>
      <c r="UAJ2180" s="218"/>
      <c r="UAK2180" s="218"/>
      <c r="UAL2180" s="218"/>
      <c r="UAM2180" s="218"/>
      <c r="UAN2180" s="218"/>
      <c r="UAO2180" s="218"/>
      <c r="UAP2180" s="218"/>
      <c r="UAQ2180" s="218"/>
      <c r="UAR2180" s="218"/>
      <c r="UAS2180" s="218"/>
      <c r="UAT2180" s="218"/>
      <c r="UAU2180" s="218"/>
      <c r="UAV2180" s="218"/>
      <c r="UAW2180" s="218"/>
      <c r="UAX2180" s="218"/>
      <c r="UAY2180" s="218"/>
      <c r="UAZ2180" s="218"/>
      <c r="UBA2180" s="218"/>
      <c r="UBB2180" s="218"/>
      <c r="UBC2180" s="218"/>
      <c r="UBD2180" s="218"/>
      <c r="UBE2180" s="218"/>
      <c r="UBF2180" s="218"/>
      <c r="UBG2180" s="218"/>
      <c r="UBH2180" s="218"/>
      <c r="UBI2180" s="218"/>
      <c r="UBJ2180" s="218"/>
      <c r="UBK2180" s="218"/>
      <c r="UBL2180" s="218"/>
      <c r="UBM2180" s="218"/>
      <c r="UBN2180" s="218"/>
      <c r="UBO2180" s="218"/>
      <c r="UBP2180" s="218"/>
      <c r="UBQ2180" s="218"/>
      <c r="UBR2180" s="218"/>
      <c r="UBS2180" s="218"/>
      <c r="UBT2180" s="218"/>
      <c r="UBU2180" s="218"/>
      <c r="UBV2180" s="218"/>
      <c r="UBW2180" s="218"/>
      <c r="UBX2180" s="218"/>
      <c r="UBY2180" s="218"/>
      <c r="UBZ2180" s="218"/>
      <c r="UCA2180" s="218"/>
      <c r="UCB2180" s="218"/>
      <c r="UCC2180" s="218"/>
      <c r="UCD2180" s="218"/>
      <c r="UCE2180" s="218"/>
      <c r="UCF2180" s="218"/>
      <c r="UCG2180" s="218"/>
      <c r="UCH2180" s="218"/>
      <c r="UCI2180" s="218"/>
      <c r="UCJ2180" s="218"/>
      <c r="UCK2180" s="218"/>
      <c r="UCL2180" s="218"/>
      <c r="UCM2180" s="218"/>
      <c r="UCN2180" s="218"/>
      <c r="UCO2180" s="218"/>
      <c r="UCP2180" s="218"/>
      <c r="UCQ2180" s="218"/>
      <c r="UCR2180" s="218"/>
      <c r="UCS2180" s="218"/>
      <c r="UCT2180" s="218"/>
      <c r="UCU2180" s="218"/>
      <c r="UCV2180" s="218"/>
      <c r="UCW2180" s="218"/>
      <c r="UCX2180" s="218"/>
      <c r="UCY2180" s="218"/>
      <c r="UCZ2180" s="218"/>
      <c r="UDA2180" s="218"/>
      <c r="UDB2180" s="218"/>
      <c r="UDC2180" s="218"/>
      <c r="UDD2180" s="218"/>
      <c r="UDE2180" s="218"/>
      <c r="UDF2180" s="218"/>
      <c r="UDG2180" s="218"/>
      <c r="UDH2180" s="218"/>
      <c r="UDI2180" s="218"/>
      <c r="UDJ2180" s="218"/>
      <c r="UDK2180" s="218"/>
      <c r="UDL2180" s="218"/>
      <c r="UDM2180" s="218"/>
      <c r="UDN2180" s="218"/>
      <c r="UDO2180" s="218"/>
      <c r="UDP2180" s="218"/>
      <c r="UDQ2180" s="218"/>
      <c r="UDR2180" s="218"/>
      <c r="UDS2180" s="218"/>
      <c r="UDT2180" s="218"/>
      <c r="UDU2180" s="218"/>
      <c r="UDV2180" s="218"/>
      <c r="UDW2180" s="218"/>
      <c r="UDX2180" s="218"/>
      <c r="UDY2180" s="218"/>
      <c r="UDZ2180" s="218"/>
      <c r="UEA2180" s="218"/>
      <c r="UEB2180" s="218"/>
      <c r="UEC2180" s="218"/>
      <c r="UED2180" s="218"/>
      <c r="UEE2180" s="218"/>
      <c r="UEF2180" s="218"/>
      <c r="UEG2180" s="218"/>
      <c r="UEH2180" s="218"/>
      <c r="UEI2180" s="218"/>
      <c r="UEJ2180" s="218"/>
      <c r="UEK2180" s="218"/>
      <c r="UEL2180" s="218"/>
      <c r="UEM2180" s="218"/>
      <c r="UEN2180" s="218"/>
      <c r="UEO2180" s="218"/>
      <c r="UEP2180" s="218"/>
      <c r="UEQ2180" s="218"/>
      <c r="UER2180" s="218"/>
      <c r="UES2180" s="218"/>
      <c r="UET2180" s="218"/>
      <c r="UEU2180" s="218"/>
      <c r="UEV2180" s="218"/>
      <c r="UEW2180" s="218"/>
      <c r="UEX2180" s="218"/>
      <c r="UEY2180" s="218"/>
      <c r="UEZ2180" s="218"/>
      <c r="UFA2180" s="218"/>
      <c r="UFB2180" s="218"/>
      <c r="UFC2180" s="218"/>
      <c r="UFD2180" s="218"/>
      <c r="UFE2180" s="218"/>
      <c r="UFF2180" s="218"/>
      <c r="UFG2180" s="218"/>
      <c r="UFH2180" s="218"/>
      <c r="UFI2180" s="218"/>
      <c r="UFJ2180" s="218"/>
      <c r="UFK2180" s="218"/>
      <c r="UFL2180" s="218"/>
      <c r="UFM2180" s="218"/>
      <c r="UFN2180" s="218"/>
      <c r="UFO2180" s="218"/>
      <c r="UFP2180" s="218"/>
      <c r="UFQ2180" s="218"/>
      <c r="UFR2180" s="218"/>
      <c r="UFS2180" s="218"/>
      <c r="UFT2180" s="218"/>
      <c r="UFU2180" s="218"/>
      <c r="UFV2180" s="218"/>
      <c r="UFW2180" s="218"/>
      <c r="UFX2180" s="218"/>
      <c r="UFY2180" s="218"/>
      <c r="UFZ2180" s="218"/>
      <c r="UGA2180" s="218"/>
      <c r="UGB2180" s="218"/>
      <c r="UGC2180" s="218"/>
      <c r="UGD2180" s="218"/>
      <c r="UGE2180" s="218"/>
      <c r="UGF2180" s="218"/>
      <c r="UGG2180" s="218"/>
      <c r="UGH2180" s="218"/>
      <c r="UGI2180" s="218"/>
      <c r="UGJ2180" s="218"/>
      <c r="UGK2180" s="218"/>
      <c r="UGL2180" s="218"/>
      <c r="UGM2180" s="218"/>
      <c r="UGN2180" s="218"/>
      <c r="UGO2180" s="218"/>
      <c r="UGP2180" s="218"/>
      <c r="UGQ2180" s="218"/>
      <c r="UGR2180" s="218"/>
      <c r="UGS2180" s="218"/>
      <c r="UGT2180" s="218"/>
      <c r="UGU2180" s="218"/>
      <c r="UGV2180" s="218"/>
      <c r="UGW2180" s="218"/>
      <c r="UGX2180" s="218"/>
      <c r="UGY2180" s="218"/>
      <c r="UGZ2180" s="218"/>
      <c r="UHA2180" s="218"/>
      <c r="UHB2180" s="218"/>
      <c r="UHC2180" s="218"/>
      <c r="UHD2180" s="218"/>
      <c r="UHE2180" s="218"/>
      <c r="UHF2180" s="218"/>
      <c r="UHG2180" s="218"/>
      <c r="UHH2180" s="218"/>
      <c r="UHI2180" s="218"/>
      <c r="UHJ2180" s="218"/>
      <c r="UHK2180" s="218"/>
      <c r="UHL2180" s="218"/>
      <c r="UHM2180" s="218"/>
      <c r="UHN2180" s="218"/>
      <c r="UHO2180" s="218"/>
      <c r="UHP2180" s="218"/>
      <c r="UHQ2180" s="218"/>
      <c r="UHR2180" s="218"/>
      <c r="UHS2180" s="218"/>
      <c r="UHT2180" s="218"/>
      <c r="UHU2180" s="218"/>
      <c r="UHV2180" s="218"/>
      <c r="UHW2180" s="218"/>
      <c r="UHX2180" s="218"/>
      <c r="UHY2180" s="218"/>
      <c r="UHZ2180" s="218"/>
      <c r="UIA2180" s="218"/>
      <c r="UIB2180" s="218"/>
      <c r="UIC2180" s="218"/>
      <c r="UID2180" s="218"/>
      <c r="UIE2180" s="218"/>
      <c r="UIF2180" s="218"/>
      <c r="UIG2180" s="218"/>
      <c r="UIH2180" s="218"/>
      <c r="UII2180" s="218"/>
      <c r="UIJ2180" s="218"/>
      <c r="UIK2180" s="218"/>
      <c r="UIL2180" s="218"/>
      <c r="UIM2180" s="218"/>
      <c r="UIN2180" s="218"/>
      <c r="UIO2180" s="218"/>
      <c r="UIP2180" s="218"/>
      <c r="UIQ2180" s="218"/>
      <c r="UIR2180" s="218"/>
      <c r="UIS2180" s="218"/>
      <c r="UIT2180" s="218"/>
      <c r="UIU2180" s="218"/>
      <c r="UIV2180" s="218"/>
      <c r="UIW2180" s="218"/>
      <c r="UIX2180" s="218"/>
      <c r="UIY2180" s="218"/>
      <c r="UIZ2180" s="218"/>
      <c r="UJA2180" s="218"/>
      <c r="UJB2180" s="218"/>
      <c r="UJC2180" s="218"/>
      <c r="UJD2180" s="218"/>
      <c r="UJE2180" s="218"/>
      <c r="UJF2180" s="218"/>
      <c r="UJG2180" s="218"/>
      <c r="UJH2180" s="218"/>
      <c r="UJI2180" s="218"/>
      <c r="UJJ2180" s="218"/>
      <c r="UJK2180" s="218"/>
      <c r="UJL2180" s="218"/>
      <c r="UJM2180" s="218"/>
      <c r="UJN2180" s="218"/>
      <c r="UJO2180" s="218"/>
      <c r="UJP2180" s="218"/>
      <c r="UJQ2180" s="218"/>
      <c r="UJR2180" s="218"/>
      <c r="UJS2180" s="218"/>
      <c r="UJT2180" s="218"/>
      <c r="UJU2180" s="218"/>
      <c r="UJV2180" s="218"/>
      <c r="UJW2180" s="218"/>
      <c r="UJX2180" s="218"/>
      <c r="UJY2180" s="218"/>
      <c r="UJZ2180" s="218"/>
      <c r="UKA2180" s="218"/>
      <c r="UKB2180" s="218"/>
      <c r="UKC2180" s="218"/>
      <c r="UKD2180" s="218"/>
      <c r="UKE2180" s="218"/>
      <c r="UKF2180" s="218"/>
      <c r="UKG2180" s="218"/>
      <c r="UKH2180" s="218"/>
      <c r="UKI2180" s="218"/>
      <c r="UKJ2180" s="218"/>
      <c r="UKK2180" s="218"/>
      <c r="UKL2180" s="218"/>
      <c r="UKM2180" s="218"/>
      <c r="UKN2180" s="218"/>
      <c r="UKO2180" s="218"/>
      <c r="UKP2180" s="218"/>
      <c r="UKQ2180" s="218"/>
      <c r="UKR2180" s="218"/>
      <c r="UKS2180" s="218"/>
      <c r="UKT2180" s="218"/>
      <c r="UKU2180" s="218"/>
      <c r="UKV2180" s="218"/>
      <c r="UKW2180" s="218"/>
      <c r="UKX2180" s="218"/>
      <c r="UKY2180" s="218"/>
      <c r="UKZ2180" s="218"/>
      <c r="ULA2180" s="218"/>
      <c r="ULB2180" s="218"/>
      <c r="ULC2180" s="218"/>
      <c r="ULD2180" s="218"/>
      <c r="ULE2180" s="218"/>
      <c r="ULF2180" s="218"/>
      <c r="ULG2180" s="218"/>
      <c r="ULH2180" s="218"/>
      <c r="ULI2180" s="218"/>
      <c r="ULJ2180" s="218"/>
      <c r="ULK2180" s="218"/>
      <c r="ULL2180" s="218"/>
      <c r="ULM2180" s="218"/>
      <c r="ULN2180" s="218"/>
      <c r="ULO2180" s="218"/>
      <c r="ULP2180" s="218"/>
      <c r="ULQ2180" s="218"/>
      <c r="ULR2180" s="218"/>
      <c r="ULS2180" s="218"/>
      <c r="ULT2180" s="218"/>
      <c r="ULU2180" s="218"/>
      <c r="ULV2180" s="218"/>
      <c r="ULW2180" s="218"/>
      <c r="ULX2180" s="218"/>
      <c r="ULY2180" s="218"/>
      <c r="ULZ2180" s="218"/>
      <c r="UMA2180" s="218"/>
      <c r="UMB2180" s="218"/>
      <c r="UMC2180" s="218"/>
      <c r="UMD2180" s="218"/>
      <c r="UME2180" s="218"/>
      <c r="UMF2180" s="218"/>
      <c r="UMG2180" s="218"/>
      <c r="UMH2180" s="218"/>
      <c r="UMI2180" s="218"/>
      <c r="UMJ2180" s="218"/>
      <c r="UMK2180" s="218"/>
      <c r="UML2180" s="218"/>
      <c r="UMM2180" s="218"/>
      <c r="UMN2180" s="218"/>
      <c r="UMO2180" s="218"/>
      <c r="UMP2180" s="218"/>
      <c r="UMQ2180" s="218"/>
      <c r="UMR2180" s="218"/>
      <c r="UMS2180" s="218"/>
      <c r="UMT2180" s="218"/>
      <c r="UMU2180" s="218"/>
      <c r="UMV2180" s="218"/>
      <c r="UMW2180" s="218"/>
      <c r="UMX2180" s="218"/>
      <c r="UMY2180" s="218"/>
      <c r="UMZ2180" s="218"/>
      <c r="UNA2180" s="218"/>
      <c r="UNB2180" s="218"/>
      <c r="UNC2180" s="218"/>
      <c r="UND2180" s="218"/>
      <c r="UNE2180" s="218"/>
      <c r="UNF2180" s="218"/>
      <c r="UNG2180" s="218"/>
      <c r="UNH2180" s="218"/>
      <c r="UNI2180" s="218"/>
      <c r="UNJ2180" s="218"/>
      <c r="UNK2180" s="218"/>
      <c r="UNL2180" s="218"/>
      <c r="UNM2180" s="218"/>
      <c r="UNN2180" s="218"/>
      <c r="UNO2180" s="218"/>
      <c r="UNP2180" s="218"/>
      <c r="UNQ2180" s="218"/>
      <c r="UNR2180" s="218"/>
      <c r="UNS2180" s="218"/>
      <c r="UNT2180" s="218"/>
      <c r="UNU2180" s="218"/>
      <c r="UNV2180" s="218"/>
      <c r="UNW2180" s="218"/>
      <c r="UNX2180" s="218"/>
      <c r="UNY2180" s="218"/>
      <c r="UNZ2180" s="218"/>
      <c r="UOA2180" s="218"/>
      <c r="UOB2180" s="218"/>
      <c r="UOC2180" s="218"/>
      <c r="UOD2180" s="218"/>
      <c r="UOE2180" s="218"/>
      <c r="UOF2180" s="218"/>
      <c r="UOG2180" s="218"/>
      <c r="UOH2180" s="218"/>
      <c r="UOI2180" s="218"/>
      <c r="UOJ2180" s="218"/>
      <c r="UOK2180" s="218"/>
      <c r="UOL2180" s="218"/>
      <c r="UOM2180" s="218"/>
      <c r="UON2180" s="218"/>
      <c r="UOO2180" s="218"/>
      <c r="UOP2180" s="218"/>
      <c r="UOQ2180" s="218"/>
      <c r="UOR2180" s="218"/>
      <c r="UOS2180" s="218"/>
      <c r="UOT2180" s="218"/>
      <c r="UOU2180" s="218"/>
      <c r="UOV2180" s="218"/>
      <c r="UOW2180" s="218"/>
      <c r="UOX2180" s="218"/>
      <c r="UOY2180" s="218"/>
      <c r="UOZ2180" s="218"/>
      <c r="UPA2180" s="218"/>
      <c r="UPB2180" s="218"/>
      <c r="UPC2180" s="218"/>
      <c r="UPD2180" s="218"/>
      <c r="UPE2180" s="218"/>
      <c r="UPF2180" s="218"/>
      <c r="UPG2180" s="218"/>
      <c r="UPH2180" s="218"/>
      <c r="UPI2180" s="218"/>
      <c r="UPJ2180" s="218"/>
      <c r="UPK2180" s="218"/>
      <c r="UPL2180" s="218"/>
      <c r="UPM2180" s="218"/>
      <c r="UPN2180" s="218"/>
      <c r="UPO2180" s="218"/>
      <c r="UPP2180" s="218"/>
      <c r="UPQ2180" s="218"/>
      <c r="UPR2180" s="218"/>
      <c r="UPS2180" s="218"/>
      <c r="UPT2180" s="218"/>
      <c r="UPU2180" s="218"/>
      <c r="UPV2180" s="218"/>
      <c r="UPW2180" s="218"/>
      <c r="UPX2180" s="218"/>
      <c r="UPY2180" s="218"/>
      <c r="UPZ2180" s="218"/>
      <c r="UQA2180" s="218"/>
      <c r="UQB2180" s="218"/>
      <c r="UQC2180" s="218"/>
      <c r="UQD2180" s="218"/>
      <c r="UQE2180" s="218"/>
      <c r="UQF2180" s="218"/>
      <c r="UQG2180" s="218"/>
      <c r="UQH2180" s="218"/>
      <c r="UQI2180" s="218"/>
      <c r="UQJ2180" s="218"/>
      <c r="UQK2180" s="218"/>
      <c r="UQL2180" s="218"/>
      <c r="UQM2180" s="218"/>
      <c r="UQN2180" s="218"/>
      <c r="UQO2180" s="218"/>
      <c r="UQP2180" s="218"/>
      <c r="UQQ2180" s="218"/>
      <c r="UQR2180" s="218"/>
      <c r="UQS2180" s="218"/>
      <c r="UQT2180" s="218"/>
      <c r="UQU2180" s="218"/>
      <c r="UQV2180" s="218"/>
      <c r="UQW2180" s="218"/>
      <c r="UQX2180" s="218"/>
      <c r="UQY2180" s="218"/>
      <c r="UQZ2180" s="218"/>
      <c r="URA2180" s="218"/>
      <c r="URB2180" s="218"/>
      <c r="URC2180" s="218"/>
      <c r="URD2180" s="218"/>
      <c r="URE2180" s="218"/>
      <c r="URF2180" s="218"/>
      <c r="URG2180" s="218"/>
      <c r="URH2180" s="218"/>
      <c r="URI2180" s="218"/>
      <c r="URJ2180" s="218"/>
      <c r="URK2180" s="218"/>
      <c r="URL2180" s="218"/>
      <c r="URM2180" s="218"/>
      <c r="URN2180" s="218"/>
      <c r="URO2180" s="218"/>
      <c r="URP2180" s="218"/>
      <c r="URQ2180" s="218"/>
      <c r="URR2180" s="218"/>
      <c r="URS2180" s="218"/>
      <c r="URT2180" s="218"/>
      <c r="URU2180" s="218"/>
      <c r="URV2180" s="218"/>
      <c r="URW2180" s="218"/>
      <c r="URX2180" s="218"/>
      <c r="URY2180" s="218"/>
      <c r="URZ2180" s="218"/>
      <c r="USA2180" s="218"/>
      <c r="USB2180" s="218"/>
      <c r="USC2180" s="218"/>
      <c r="USD2180" s="218"/>
      <c r="USE2180" s="218"/>
      <c r="USF2180" s="218"/>
      <c r="USG2180" s="218"/>
      <c r="USH2180" s="218"/>
      <c r="USI2180" s="218"/>
      <c r="USJ2180" s="218"/>
      <c r="USK2180" s="218"/>
      <c r="USL2180" s="218"/>
      <c r="USM2180" s="218"/>
      <c r="USN2180" s="218"/>
      <c r="USO2180" s="218"/>
      <c r="USP2180" s="218"/>
      <c r="USQ2180" s="218"/>
      <c r="USR2180" s="218"/>
      <c r="USS2180" s="218"/>
      <c r="UST2180" s="218"/>
      <c r="USU2180" s="218"/>
      <c r="USV2180" s="218"/>
      <c r="USW2180" s="218"/>
      <c r="USX2180" s="218"/>
      <c r="USY2180" s="218"/>
      <c r="USZ2180" s="218"/>
      <c r="UTA2180" s="218"/>
      <c r="UTB2180" s="218"/>
      <c r="UTC2180" s="218"/>
      <c r="UTD2180" s="218"/>
      <c r="UTE2180" s="218"/>
      <c r="UTF2180" s="218"/>
      <c r="UTG2180" s="218"/>
      <c r="UTH2180" s="218"/>
      <c r="UTI2180" s="218"/>
      <c r="UTJ2180" s="218"/>
      <c r="UTK2180" s="218"/>
      <c r="UTL2180" s="218"/>
      <c r="UTM2180" s="218"/>
      <c r="UTN2180" s="218"/>
      <c r="UTO2180" s="218"/>
      <c r="UTP2180" s="218"/>
      <c r="UTQ2180" s="218"/>
      <c r="UTR2180" s="218"/>
      <c r="UTS2180" s="218"/>
      <c r="UTT2180" s="218"/>
      <c r="UTU2180" s="218"/>
      <c r="UTV2180" s="218"/>
      <c r="UTW2180" s="218"/>
      <c r="UTX2180" s="218"/>
      <c r="UTY2180" s="218"/>
      <c r="UTZ2180" s="218"/>
      <c r="UUA2180" s="218"/>
      <c r="UUB2180" s="218"/>
      <c r="UUC2180" s="218"/>
      <c r="UUD2180" s="218"/>
      <c r="UUE2180" s="218"/>
      <c r="UUF2180" s="218"/>
      <c r="UUG2180" s="218"/>
      <c r="UUH2180" s="218"/>
      <c r="UUI2180" s="218"/>
      <c r="UUJ2180" s="218"/>
      <c r="UUK2180" s="218"/>
      <c r="UUL2180" s="218"/>
      <c r="UUM2180" s="218"/>
      <c r="UUN2180" s="218"/>
      <c r="UUO2180" s="218"/>
      <c r="UUP2180" s="218"/>
      <c r="UUQ2180" s="218"/>
      <c r="UUR2180" s="218"/>
      <c r="UUS2180" s="218"/>
      <c r="UUT2180" s="218"/>
      <c r="UUU2180" s="218"/>
      <c r="UUV2180" s="218"/>
      <c r="UUW2180" s="218"/>
      <c r="UUX2180" s="218"/>
      <c r="UUY2180" s="218"/>
      <c r="UUZ2180" s="218"/>
      <c r="UVA2180" s="218"/>
      <c r="UVB2180" s="218"/>
      <c r="UVC2180" s="218"/>
      <c r="UVD2180" s="218"/>
      <c r="UVE2180" s="218"/>
      <c r="UVF2180" s="218"/>
      <c r="UVG2180" s="218"/>
      <c r="UVH2180" s="218"/>
      <c r="UVI2180" s="218"/>
      <c r="UVJ2180" s="218"/>
      <c r="UVK2180" s="218"/>
      <c r="UVL2180" s="218"/>
      <c r="UVM2180" s="218"/>
      <c r="UVN2180" s="218"/>
      <c r="UVO2180" s="218"/>
      <c r="UVP2180" s="218"/>
      <c r="UVQ2180" s="218"/>
      <c r="UVR2180" s="218"/>
      <c r="UVS2180" s="218"/>
      <c r="UVT2180" s="218"/>
      <c r="UVU2180" s="218"/>
      <c r="UVV2180" s="218"/>
      <c r="UVW2180" s="218"/>
      <c r="UVX2180" s="218"/>
      <c r="UVY2180" s="218"/>
      <c r="UVZ2180" s="218"/>
      <c r="UWA2180" s="218"/>
      <c r="UWB2180" s="218"/>
      <c r="UWC2180" s="218"/>
      <c r="UWD2180" s="218"/>
      <c r="UWE2180" s="218"/>
      <c r="UWF2180" s="218"/>
      <c r="UWG2180" s="218"/>
      <c r="UWH2180" s="218"/>
      <c r="UWI2180" s="218"/>
      <c r="UWJ2180" s="218"/>
      <c r="UWK2180" s="218"/>
      <c r="UWL2180" s="218"/>
      <c r="UWM2180" s="218"/>
      <c r="UWN2180" s="218"/>
      <c r="UWO2180" s="218"/>
      <c r="UWP2180" s="218"/>
      <c r="UWQ2180" s="218"/>
      <c r="UWR2180" s="218"/>
      <c r="UWS2180" s="218"/>
      <c r="UWT2180" s="218"/>
      <c r="UWU2180" s="218"/>
      <c r="UWV2180" s="218"/>
      <c r="UWW2180" s="218"/>
      <c r="UWX2180" s="218"/>
      <c r="UWY2180" s="218"/>
      <c r="UWZ2180" s="218"/>
      <c r="UXA2180" s="218"/>
      <c r="UXB2180" s="218"/>
      <c r="UXC2180" s="218"/>
      <c r="UXD2180" s="218"/>
      <c r="UXE2180" s="218"/>
      <c r="UXF2180" s="218"/>
      <c r="UXG2180" s="218"/>
      <c r="UXH2180" s="218"/>
      <c r="UXI2180" s="218"/>
      <c r="UXJ2180" s="218"/>
      <c r="UXK2180" s="218"/>
      <c r="UXL2180" s="218"/>
      <c r="UXM2180" s="218"/>
      <c r="UXN2180" s="218"/>
      <c r="UXO2180" s="218"/>
      <c r="UXP2180" s="218"/>
      <c r="UXQ2180" s="218"/>
      <c r="UXR2180" s="218"/>
      <c r="UXS2180" s="218"/>
      <c r="UXT2180" s="218"/>
      <c r="UXU2180" s="218"/>
      <c r="UXV2180" s="218"/>
      <c r="UXW2180" s="218"/>
      <c r="UXX2180" s="218"/>
      <c r="UXY2180" s="218"/>
      <c r="UXZ2180" s="218"/>
      <c r="UYA2180" s="218"/>
      <c r="UYB2180" s="218"/>
      <c r="UYC2180" s="218"/>
      <c r="UYD2180" s="218"/>
      <c r="UYE2180" s="218"/>
      <c r="UYF2180" s="218"/>
      <c r="UYG2180" s="218"/>
      <c r="UYH2180" s="218"/>
      <c r="UYI2180" s="218"/>
      <c r="UYJ2180" s="218"/>
      <c r="UYK2180" s="218"/>
      <c r="UYL2180" s="218"/>
      <c r="UYM2180" s="218"/>
      <c r="UYN2180" s="218"/>
      <c r="UYO2180" s="218"/>
      <c r="UYP2180" s="218"/>
      <c r="UYQ2180" s="218"/>
      <c r="UYR2180" s="218"/>
      <c r="UYS2180" s="218"/>
      <c r="UYT2180" s="218"/>
      <c r="UYU2180" s="218"/>
      <c r="UYV2180" s="218"/>
      <c r="UYW2180" s="218"/>
      <c r="UYX2180" s="218"/>
      <c r="UYY2180" s="218"/>
      <c r="UYZ2180" s="218"/>
      <c r="UZA2180" s="218"/>
      <c r="UZB2180" s="218"/>
      <c r="UZC2180" s="218"/>
      <c r="UZD2180" s="218"/>
      <c r="UZE2180" s="218"/>
      <c r="UZF2180" s="218"/>
      <c r="UZG2180" s="218"/>
      <c r="UZH2180" s="218"/>
      <c r="UZI2180" s="218"/>
      <c r="UZJ2180" s="218"/>
      <c r="UZK2180" s="218"/>
      <c r="UZL2180" s="218"/>
      <c r="UZM2180" s="218"/>
      <c r="UZN2180" s="218"/>
      <c r="UZO2180" s="218"/>
      <c r="UZP2180" s="218"/>
      <c r="UZQ2180" s="218"/>
      <c r="UZR2180" s="218"/>
      <c r="UZS2180" s="218"/>
      <c r="UZT2180" s="218"/>
      <c r="UZU2180" s="218"/>
      <c r="UZV2180" s="218"/>
      <c r="UZW2180" s="218"/>
      <c r="UZX2180" s="218"/>
      <c r="UZY2180" s="218"/>
      <c r="UZZ2180" s="218"/>
      <c r="VAA2180" s="218"/>
      <c r="VAB2180" s="218"/>
      <c r="VAC2180" s="218"/>
      <c r="VAD2180" s="218"/>
      <c r="VAE2180" s="218"/>
      <c r="VAF2180" s="218"/>
      <c r="VAG2180" s="218"/>
      <c r="VAH2180" s="218"/>
      <c r="VAI2180" s="218"/>
      <c r="VAJ2180" s="218"/>
      <c r="VAK2180" s="218"/>
      <c r="VAL2180" s="218"/>
      <c r="VAM2180" s="218"/>
      <c r="VAN2180" s="218"/>
      <c r="VAO2180" s="218"/>
      <c r="VAP2180" s="218"/>
      <c r="VAQ2180" s="218"/>
      <c r="VAR2180" s="218"/>
      <c r="VAS2180" s="218"/>
      <c r="VAT2180" s="218"/>
      <c r="VAU2180" s="218"/>
      <c r="VAV2180" s="218"/>
      <c r="VAW2180" s="218"/>
      <c r="VAX2180" s="218"/>
      <c r="VAY2180" s="218"/>
      <c r="VAZ2180" s="218"/>
      <c r="VBA2180" s="218"/>
      <c r="VBB2180" s="218"/>
      <c r="VBC2180" s="218"/>
      <c r="VBD2180" s="218"/>
      <c r="VBE2180" s="218"/>
      <c r="VBF2180" s="218"/>
      <c r="VBG2180" s="218"/>
      <c r="VBH2180" s="218"/>
      <c r="VBI2180" s="218"/>
      <c r="VBJ2180" s="218"/>
      <c r="VBK2180" s="218"/>
      <c r="VBL2180" s="218"/>
      <c r="VBM2180" s="218"/>
      <c r="VBN2180" s="218"/>
      <c r="VBO2180" s="218"/>
      <c r="VBP2180" s="218"/>
      <c r="VBQ2180" s="218"/>
      <c r="VBR2180" s="218"/>
      <c r="VBS2180" s="218"/>
      <c r="VBT2180" s="218"/>
      <c r="VBU2180" s="218"/>
      <c r="VBV2180" s="218"/>
      <c r="VBW2180" s="218"/>
      <c r="VBX2180" s="218"/>
      <c r="VBY2180" s="218"/>
      <c r="VBZ2180" s="218"/>
      <c r="VCA2180" s="218"/>
      <c r="VCB2180" s="218"/>
      <c r="VCC2180" s="218"/>
      <c r="VCD2180" s="218"/>
      <c r="VCE2180" s="218"/>
      <c r="VCF2180" s="218"/>
      <c r="VCG2180" s="218"/>
      <c r="VCH2180" s="218"/>
      <c r="VCI2180" s="218"/>
      <c r="VCJ2180" s="218"/>
      <c r="VCK2180" s="218"/>
      <c r="VCL2180" s="218"/>
      <c r="VCM2180" s="218"/>
      <c r="VCN2180" s="218"/>
      <c r="VCO2180" s="218"/>
      <c r="VCP2180" s="218"/>
      <c r="VCQ2180" s="218"/>
      <c r="VCR2180" s="218"/>
      <c r="VCS2180" s="218"/>
      <c r="VCT2180" s="218"/>
      <c r="VCU2180" s="218"/>
      <c r="VCV2180" s="218"/>
      <c r="VCW2180" s="218"/>
      <c r="VCX2180" s="218"/>
      <c r="VCY2180" s="218"/>
      <c r="VCZ2180" s="218"/>
      <c r="VDA2180" s="218"/>
      <c r="VDB2180" s="218"/>
      <c r="VDC2180" s="218"/>
      <c r="VDD2180" s="218"/>
      <c r="VDE2180" s="218"/>
      <c r="VDF2180" s="218"/>
      <c r="VDG2180" s="218"/>
      <c r="VDH2180" s="218"/>
      <c r="VDI2180" s="218"/>
      <c r="VDJ2180" s="218"/>
      <c r="VDK2180" s="218"/>
      <c r="VDL2180" s="218"/>
      <c r="VDM2180" s="218"/>
      <c r="VDN2180" s="218"/>
      <c r="VDO2180" s="218"/>
      <c r="VDP2180" s="218"/>
      <c r="VDQ2180" s="218"/>
      <c r="VDR2180" s="218"/>
      <c r="VDS2180" s="218"/>
      <c r="VDT2180" s="218"/>
      <c r="VDU2180" s="218"/>
      <c r="VDV2180" s="218"/>
      <c r="VDW2180" s="218"/>
      <c r="VDX2180" s="218"/>
      <c r="VDY2180" s="218"/>
      <c r="VDZ2180" s="218"/>
      <c r="VEA2180" s="218"/>
      <c r="VEB2180" s="218"/>
      <c r="VEC2180" s="218"/>
      <c r="VED2180" s="218"/>
      <c r="VEE2180" s="218"/>
      <c r="VEF2180" s="218"/>
      <c r="VEG2180" s="218"/>
      <c r="VEH2180" s="218"/>
      <c r="VEI2180" s="218"/>
      <c r="VEJ2180" s="218"/>
      <c r="VEK2180" s="218"/>
      <c r="VEL2180" s="218"/>
      <c r="VEM2180" s="218"/>
      <c r="VEN2180" s="218"/>
      <c r="VEO2180" s="218"/>
      <c r="VEP2180" s="218"/>
      <c r="VEQ2180" s="218"/>
      <c r="VER2180" s="218"/>
      <c r="VES2180" s="218"/>
      <c r="VET2180" s="218"/>
      <c r="VEU2180" s="218"/>
      <c r="VEV2180" s="218"/>
      <c r="VEW2180" s="218"/>
      <c r="VEX2180" s="218"/>
      <c r="VEY2180" s="218"/>
      <c r="VEZ2180" s="218"/>
      <c r="VFA2180" s="218"/>
      <c r="VFB2180" s="218"/>
      <c r="VFC2180" s="218"/>
      <c r="VFD2180" s="218"/>
      <c r="VFE2180" s="218"/>
      <c r="VFF2180" s="218"/>
      <c r="VFG2180" s="218"/>
      <c r="VFH2180" s="218"/>
      <c r="VFI2180" s="218"/>
      <c r="VFJ2180" s="218"/>
      <c r="VFK2180" s="218"/>
      <c r="VFL2180" s="218"/>
      <c r="VFM2180" s="218"/>
      <c r="VFN2180" s="218"/>
      <c r="VFO2180" s="218"/>
      <c r="VFP2180" s="218"/>
      <c r="VFQ2180" s="218"/>
      <c r="VFR2180" s="218"/>
      <c r="VFS2180" s="218"/>
      <c r="VFT2180" s="218"/>
      <c r="VFU2180" s="218"/>
      <c r="VFV2180" s="218"/>
      <c r="VFW2180" s="218"/>
      <c r="VFX2180" s="218"/>
      <c r="VFY2180" s="218"/>
      <c r="VFZ2180" s="218"/>
      <c r="VGA2180" s="218"/>
      <c r="VGB2180" s="218"/>
      <c r="VGC2180" s="218"/>
      <c r="VGD2180" s="218"/>
      <c r="VGE2180" s="218"/>
      <c r="VGF2180" s="218"/>
      <c r="VGG2180" s="218"/>
      <c r="VGH2180" s="218"/>
      <c r="VGI2180" s="218"/>
      <c r="VGJ2180" s="218"/>
      <c r="VGK2180" s="218"/>
      <c r="VGL2180" s="218"/>
      <c r="VGM2180" s="218"/>
      <c r="VGN2180" s="218"/>
      <c r="VGO2180" s="218"/>
      <c r="VGP2180" s="218"/>
      <c r="VGQ2180" s="218"/>
      <c r="VGR2180" s="218"/>
      <c r="VGS2180" s="218"/>
      <c r="VGT2180" s="218"/>
      <c r="VGU2180" s="218"/>
      <c r="VGV2180" s="218"/>
      <c r="VGW2180" s="218"/>
      <c r="VGX2180" s="218"/>
      <c r="VGY2180" s="218"/>
      <c r="VGZ2180" s="218"/>
      <c r="VHA2180" s="218"/>
      <c r="VHB2180" s="218"/>
      <c r="VHC2180" s="218"/>
      <c r="VHD2180" s="218"/>
      <c r="VHE2180" s="218"/>
      <c r="VHF2180" s="218"/>
      <c r="VHG2180" s="218"/>
      <c r="VHH2180" s="218"/>
      <c r="VHI2180" s="218"/>
      <c r="VHJ2180" s="218"/>
      <c r="VHK2180" s="218"/>
      <c r="VHL2180" s="218"/>
      <c r="VHM2180" s="218"/>
      <c r="VHN2180" s="218"/>
      <c r="VHO2180" s="218"/>
      <c r="VHP2180" s="218"/>
      <c r="VHQ2180" s="218"/>
      <c r="VHR2180" s="218"/>
      <c r="VHS2180" s="218"/>
      <c r="VHT2180" s="218"/>
      <c r="VHU2180" s="218"/>
      <c r="VHV2180" s="218"/>
      <c r="VHW2180" s="218"/>
      <c r="VHX2180" s="218"/>
      <c r="VHY2180" s="218"/>
      <c r="VHZ2180" s="218"/>
      <c r="VIA2180" s="218"/>
      <c r="VIB2180" s="218"/>
      <c r="VIC2180" s="218"/>
      <c r="VID2180" s="218"/>
      <c r="VIE2180" s="218"/>
      <c r="VIF2180" s="218"/>
      <c r="VIG2180" s="218"/>
      <c r="VIH2180" s="218"/>
      <c r="VII2180" s="218"/>
      <c r="VIJ2180" s="218"/>
      <c r="VIK2180" s="218"/>
      <c r="VIL2180" s="218"/>
      <c r="VIM2180" s="218"/>
      <c r="VIN2180" s="218"/>
      <c r="VIO2180" s="218"/>
      <c r="VIP2180" s="218"/>
      <c r="VIQ2180" s="218"/>
      <c r="VIR2180" s="218"/>
      <c r="VIS2180" s="218"/>
      <c r="VIT2180" s="218"/>
      <c r="VIU2180" s="218"/>
      <c r="VIV2180" s="218"/>
      <c r="VIW2180" s="218"/>
      <c r="VIX2180" s="218"/>
      <c r="VIY2180" s="218"/>
      <c r="VIZ2180" s="218"/>
      <c r="VJA2180" s="218"/>
      <c r="VJB2180" s="218"/>
      <c r="VJC2180" s="218"/>
      <c r="VJD2180" s="218"/>
      <c r="VJE2180" s="218"/>
      <c r="VJF2180" s="218"/>
      <c r="VJG2180" s="218"/>
      <c r="VJH2180" s="218"/>
      <c r="VJI2180" s="218"/>
      <c r="VJJ2180" s="218"/>
      <c r="VJK2180" s="218"/>
      <c r="VJL2180" s="218"/>
      <c r="VJM2180" s="218"/>
      <c r="VJN2180" s="218"/>
      <c r="VJO2180" s="218"/>
      <c r="VJP2180" s="218"/>
      <c r="VJQ2180" s="218"/>
      <c r="VJR2180" s="218"/>
      <c r="VJS2180" s="218"/>
      <c r="VJT2180" s="218"/>
      <c r="VJU2180" s="218"/>
      <c r="VJV2180" s="218"/>
      <c r="VJW2180" s="218"/>
      <c r="VJX2180" s="218"/>
      <c r="VJY2180" s="218"/>
      <c r="VJZ2180" s="218"/>
      <c r="VKA2180" s="218"/>
      <c r="VKB2180" s="218"/>
      <c r="VKC2180" s="218"/>
      <c r="VKD2180" s="218"/>
      <c r="VKE2180" s="218"/>
      <c r="VKF2180" s="218"/>
      <c r="VKG2180" s="218"/>
      <c r="VKH2180" s="218"/>
      <c r="VKI2180" s="218"/>
      <c r="VKJ2180" s="218"/>
      <c r="VKK2180" s="218"/>
      <c r="VKL2180" s="218"/>
      <c r="VKM2180" s="218"/>
      <c r="VKN2180" s="218"/>
      <c r="VKO2180" s="218"/>
      <c r="VKP2180" s="218"/>
      <c r="VKQ2180" s="218"/>
      <c r="VKR2180" s="218"/>
      <c r="VKS2180" s="218"/>
      <c r="VKT2180" s="218"/>
      <c r="VKU2180" s="218"/>
      <c r="VKV2180" s="218"/>
      <c r="VKW2180" s="218"/>
      <c r="VKX2180" s="218"/>
      <c r="VKY2180" s="218"/>
      <c r="VKZ2180" s="218"/>
      <c r="VLA2180" s="218"/>
      <c r="VLB2180" s="218"/>
      <c r="VLC2180" s="218"/>
      <c r="VLD2180" s="218"/>
      <c r="VLE2180" s="218"/>
      <c r="VLF2180" s="218"/>
      <c r="VLG2180" s="218"/>
      <c r="VLH2180" s="218"/>
      <c r="VLI2180" s="218"/>
      <c r="VLJ2180" s="218"/>
      <c r="VLK2180" s="218"/>
      <c r="VLL2180" s="218"/>
      <c r="VLM2180" s="218"/>
      <c r="VLN2180" s="218"/>
      <c r="VLO2180" s="218"/>
      <c r="VLP2180" s="218"/>
      <c r="VLQ2180" s="218"/>
      <c r="VLR2180" s="218"/>
      <c r="VLS2180" s="218"/>
      <c r="VLT2180" s="218"/>
      <c r="VLU2180" s="218"/>
      <c r="VLV2180" s="218"/>
      <c r="VLW2180" s="218"/>
      <c r="VLX2180" s="218"/>
      <c r="VLY2180" s="218"/>
      <c r="VLZ2180" s="218"/>
      <c r="VMA2180" s="218"/>
      <c r="VMB2180" s="218"/>
      <c r="VMC2180" s="218"/>
      <c r="VMD2180" s="218"/>
      <c r="VME2180" s="218"/>
      <c r="VMF2180" s="218"/>
      <c r="VMG2180" s="218"/>
      <c r="VMH2180" s="218"/>
      <c r="VMI2180" s="218"/>
      <c r="VMJ2180" s="218"/>
      <c r="VMK2180" s="218"/>
      <c r="VML2180" s="218"/>
      <c r="VMM2180" s="218"/>
      <c r="VMN2180" s="218"/>
      <c r="VMO2180" s="218"/>
      <c r="VMP2180" s="218"/>
      <c r="VMQ2180" s="218"/>
      <c r="VMR2180" s="218"/>
      <c r="VMS2180" s="218"/>
      <c r="VMT2180" s="218"/>
      <c r="VMU2180" s="218"/>
      <c r="VMV2180" s="218"/>
      <c r="VMW2180" s="218"/>
      <c r="VMX2180" s="218"/>
      <c r="VMY2180" s="218"/>
      <c r="VMZ2180" s="218"/>
      <c r="VNA2180" s="218"/>
      <c r="VNB2180" s="218"/>
      <c r="VNC2180" s="218"/>
      <c r="VND2180" s="218"/>
      <c r="VNE2180" s="218"/>
      <c r="VNF2180" s="218"/>
      <c r="VNG2180" s="218"/>
      <c r="VNH2180" s="218"/>
      <c r="VNI2180" s="218"/>
      <c r="VNJ2180" s="218"/>
      <c r="VNK2180" s="218"/>
      <c r="VNL2180" s="218"/>
      <c r="VNM2180" s="218"/>
      <c r="VNN2180" s="218"/>
      <c r="VNO2180" s="218"/>
      <c r="VNP2180" s="218"/>
      <c r="VNQ2180" s="218"/>
      <c r="VNR2180" s="218"/>
      <c r="VNS2180" s="218"/>
      <c r="VNT2180" s="218"/>
      <c r="VNU2180" s="218"/>
      <c r="VNV2180" s="218"/>
      <c r="VNW2180" s="218"/>
      <c r="VNX2180" s="218"/>
      <c r="VNY2180" s="218"/>
      <c r="VNZ2180" s="218"/>
      <c r="VOA2180" s="218"/>
      <c r="VOB2180" s="218"/>
      <c r="VOC2180" s="218"/>
      <c r="VOD2180" s="218"/>
      <c r="VOE2180" s="218"/>
      <c r="VOF2180" s="218"/>
      <c r="VOG2180" s="218"/>
      <c r="VOH2180" s="218"/>
      <c r="VOI2180" s="218"/>
      <c r="VOJ2180" s="218"/>
      <c r="VOK2180" s="218"/>
      <c r="VOL2180" s="218"/>
      <c r="VOM2180" s="218"/>
      <c r="VON2180" s="218"/>
      <c r="VOO2180" s="218"/>
      <c r="VOP2180" s="218"/>
      <c r="VOQ2180" s="218"/>
      <c r="VOR2180" s="218"/>
      <c r="VOS2180" s="218"/>
      <c r="VOT2180" s="218"/>
      <c r="VOU2180" s="218"/>
      <c r="VOV2180" s="218"/>
      <c r="VOW2180" s="218"/>
      <c r="VOX2180" s="218"/>
      <c r="VOY2180" s="218"/>
      <c r="VOZ2180" s="218"/>
      <c r="VPA2180" s="218"/>
      <c r="VPB2180" s="218"/>
      <c r="VPC2180" s="218"/>
      <c r="VPD2180" s="218"/>
      <c r="VPE2180" s="218"/>
      <c r="VPF2180" s="218"/>
      <c r="VPG2180" s="218"/>
      <c r="VPH2180" s="218"/>
      <c r="VPI2180" s="218"/>
      <c r="VPJ2180" s="218"/>
      <c r="VPK2180" s="218"/>
      <c r="VPL2180" s="218"/>
      <c r="VPM2180" s="218"/>
      <c r="VPN2180" s="218"/>
      <c r="VPO2180" s="218"/>
      <c r="VPP2180" s="218"/>
      <c r="VPQ2180" s="218"/>
      <c r="VPR2180" s="218"/>
      <c r="VPS2180" s="218"/>
      <c r="VPT2180" s="218"/>
      <c r="VPU2180" s="218"/>
      <c r="VPV2180" s="218"/>
      <c r="VPW2180" s="218"/>
      <c r="VPX2180" s="218"/>
      <c r="VPY2180" s="218"/>
      <c r="VPZ2180" s="218"/>
      <c r="VQA2180" s="218"/>
      <c r="VQB2180" s="218"/>
      <c r="VQC2180" s="218"/>
      <c r="VQD2180" s="218"/>
      <c r="VQE2180" s="218"/>
      <c r="VQF2180" s="218"/>
      <c r="VQG2180" s="218"/>
      <c r="VQH2180" s="218"/>
      <c r="VQI2180" s="218"/>
      <c r="VQJ2180" s="218"/>
      <c r="VQK2180" s="218"/>
      <c r="VQL2180" s="218"/>
      <c r="VQM2180" s="218"/>
      <c r="VQN2180" s="218"/>
      <c r="VQO2180" s="218"/>
      <c r="VQP2180" s="218"/>
      <c r="VQQ2180" s="218"/>
      <c r="VQR2180" s="218"/>
      <c r="VQS2180" s="218"/>
      <c r="VQT2180" s="218"/>
      <c r="VQU2180" s="218"/>
      <c r="VQV2180" s="218"/>
      <c r="VQW2180" s="218"/>
      <c r="VQX2180" s="218"/>
      <c r="VQY2180" s="218"/>
      <c r="VQZ2180" s="218"/>
      <c r="VRA2180" s="218"/>
      <c r="VRB2180" s="218"/>
      <c r="VRC2180" s="218"/>
      <c r="VRD2180" s="218"/>
      <c r="VRE2180" s="218"/>
      <c r="VRF2180" s="218"/>
      <c r="VRG2180" s="218"/>
      <c r="VRH2180" s="218"/>
      <c r="VRI2180" s="218"/>
      <c r="VRJ2180" s="218"/>
      <c r="VRK2180" s="218"/>
      <c r="VRL2180" s="218"/>
      <c r="VRM2180" s="218"/>
      <c r="VRN2180" s="218"/>
      <c r="VRO2180" s="218"/>
      <c r="VRP2180" s="218"/>
      <c r="VRQ2180" s="218"/>
      <c r="VRR2180" s="218"/>
      <c r="VRS2180" s="218"/>
      <c r="VRT2180" s="218"/>
      <c r="VRU2180" s="218"/>
      <c r="VRV2180" s="218"/>
      <c r="VRW2180" s="218"/>
      <c r="VRX2180" s="218"/>
      <c r="VRY2180" s="218"/>
      <c r="VRZ2180" s="218"/>
      <c r="VSA2180" s="218"/>
      <c r="VSB2180" s="218"/>
      <c r="VSC2180" s="218"/>
      <c r="VSD2180" s="218"/>
      <c r="VSE2180" s="218"/>
      <c r="VSF2180" s="218"/>
      <c r="VSG2180" s="218"/>
      <c r="VSH2180" s="218"/>
      <c r="VSI2180" s="218"/>
      <c r="VSJ2180" s="218"/>
      <c r="VSK2180" s="218"/>
      <c r="VSL2180" s="218"/>
      <c r="VSM2180" s="218"/>
      <c r="VSN2180" s="218"/>
      <c r="VSO2180" s="218"/>
      <c r="VSP2180" s="218"/>
      <c r="VSQ2180" s="218"/>
      <c r="VSR2180" s="218"/>
      <c r="VSS2180" s="218"/>
      <c r="VST2180" s="218"/>
      <c r="VSU2180" s="218"/>
      <c r="VSV2180" s="218"/>
      <c r="VSW2180" s="218"/>
      <c r="VSX2180" s="218"/>
      <c r="VSY2180" s="218"/>
      <c r="VSZ2180" s="218"/>
      <c r="VTA2180" s="218"/>
      <c r="VTB2180" s="218"/>
      <c r="VTC2180" s="218"/>
      <c r="VTD2180" s="218"/>
      <c r="VTE2180" s="218"/>
      <c r="VTF2180" s="218"/>
      <c r="VTG2180" s="218"/>
      <c r="VTH2180" s="218"/>
      <c r="VTI2180" s="218"/>
      <c r="VTJ2180" s="218"/>
      <c r="VTK2180" s="218"/>
      <c r="VTL2180" s="218"/>
      <c r="VTM2180" s="218"/>
      <c r="VTN2180" s="218"/>
      <c r="VTO2180" s="218"/>
      <c r="VTP2180" s="218"/>
      <c r="VTQ2180" s="218"/>
      <c r="VTR2180" s="218"/>
      <c r="VTS2180" s="218"/>
      <c r="VTT2180" s="218"/>
      <c r="VTU2180" s="218"/>
      <c r="VTV2180" s="218"/>
      <c r="VTW2180" s="218"/>
      <c r="VTX2180" s="218"/>
      <c r="VTY2180" s="218"/>
      <c r="VTZ2180" s="218"/>
      <c r="VUA2180" s="218"/>
      <c r="VUB2180" s="218"/>
      <c r="VUC2180" s="218"/>
      <c r="VUD2180" s="218"/>
      <c r="VUE2180" s="218"/>
      <c r="VUF2180" s="218"/>
      <c r="VUG2180" s="218"/>
      <c r="VUH2180" s="218"/>
      <c r="VUI2180" s="218"/>
      <c r="VUJ2180" s="218"/>
      <c r="VUK2180" s="218"/>
      <c r="VUL2180" s="218"/>
      <c r="VUM2180" s="218"/>
      <c r="VUN2180" s="218"/>
      <c r="VUO2180" s="218"/>
      <c r="VUP2180" s="218"/>
      <c r="VUQ2180" s="218"/>
      <c r="VUR2180" s="218"/>
      <c r="VUS2180" s="218"/>
      <c r="VUT2180" s="218"/>
      <c r="VUU2180" s="218"/>
      <c r="VUV2180" s="218"/>
      <c r="VUW2180" s="218"/>
      <c r="VUX2180" s="218"/>
      <c r="VUY2180" s="218"/>
      <c r="VUZ2180" s="218"/>
      <c r="VVA2180" s="218"/>
      <c r="VVB2180" s="218"/>
      <c r="VVC2180" s="218"/>
      <c r="VVD2180" s="218"/>
      <c r="VVE2180" s="218"/>
      <c r="VVF2180" s="218"/>
      <c r="VVG2180" s="218"/>
      <c r="VVH2180" s="218"/>
      <c r="VVI2180" s="218"/>
      <c r="VVJ2180" s="218"/>
      <c r="VVK2180" s="218"/>
      <c r="VVL2180" s="218"/>
      <c r="VVM2180" s="218"/>
      <c r="VVN2180" s="218"/>
      <c r="VVO2180" s="218"/>
      <c r="VVP2180" s="218"/>
      <c r="VVQ2180" s="218"/>
      <c r="VVR2180" s="218"/>
      <c r="VVS2180" s="218"/>
      <c r="VVT2180" s="218"/>
      <c r="VVU2180" s="218"/>
      <c r="VVV2180" s="218"/>
      <c r="VVW2180" s="218"/>
      <c r="VVX2180" s="218"/>
      <c r="VVY2180" s="218"/>
      <c r="VVZ2180" s="218"/>
      <c r="VWA2180" s="218"/>
      <c r="VWB2180" s="218"/>
      <c r="VWC2180" s="218"/>
      <c r="VWD2180" s="218"/>
      <c r="VWE2180" s="218"/>
      <c r="VWF2180" s="218"/>
      <c r="VWG2180" s="218"/>
      <c r="VWH2180" s="218"/>
      <c r="VWI2180" s="218"/>
      <c r="VWJ2180" s="218"/>
      <c r="VWK2180" s="218"/>
      <c r="VWL2180" s="218"/>
      <c r="VWM2180" s="218"/>
      <c r="VWN2180" s="218"/>
      <c r="VWO2180" s="218"/>
      <c r="VWP2180" s="218"/>
      <c r="VWQ2180" s="218"/>
      <c r="VWR2180" s="218"/>
      <c r="VWS2180" s="218"/>
      <c r="VWT2180" s="218"/>
      <c r="VWU2180" s="218"/>
      <c r="VWV2180" s="218"/>
      <c r="VWW2180" s="218"/>
      <c r="VWX2180" s="218"/>
      <c r="VWY2180" s="218"/>
      <c r="VWZ2180" s="218"/>
      <c r="VXA2180" s="218"/>
      <c r="VXB2180" s="218"/>
      <c r="VXC2180" s="218"/>
      <c r="VXD2180" s="218"/>
      <c r="VXE2180" s="218"/>
      <c r="VXF2180" s="218"/>
      <c r="VXG2180" s="218"/>
      <c r="VXH2180" s="218"/>
      <c r="VXI2180" s="218"/>
      <c r="VXJ2180" s="218"/>
      <c r="VXK2180" s="218"/>
      <c r="VXL2180" s="218"/>
      <c r="VXM2180" s="218"/>
      <c r="VXN2180" s="218"/>
      <c r="VXO2180" s="218"/>
      <c r="VXP2180" s="218"/>
      <c r="VXQ2180" s="218"/>
      <c r="VXR2180" s="218"/>
      <c r="VXS2180" s="218"/>
      <c r="VXT2180" s="218"/>
      <c r="VXU2180" s="218"/>
      <c r="VXV2180" s="218"/>
      <c r="VXW2180" s="218"/>
      <c r="VXX2180" s="218"/>
      <c r="VXY2180" s="218"/>
      <c r="VXZ2180" s="218"/>
      <c r="VYA2180" s="218"/>
      <c r="VYB2180" s="218"/>
      <c r="VYC2180" s="218"/>
      <c r="VYD2180" s="218"/>
      <c r="VYE2180" s="218"/>
      <c r="VYF2180" s="218"/>
      <c r="VYG2180" s="218"/>
      <c r="VYH2180" s="218"/>
      <c r="VYI2180" s="218"/>
      <c r="VYJ2180" s="218"/>
      <c r="VYK2180" s="218"/>
      <c r="VYL2180" s="218"/>
      <c r="VYM2180" s="218"/>
      <c r="VYN2180" s="218"/>
      <c r="VYO2180" s="218"/>
      <c r="VYP2180" s="218"/>
      <c r="VYQ2180" s="218"/>
      <c r="VYR2180" s="218"/>
      <c r="VYS2180" s="218"/>
      <c r="VYT2180" s="218"/>
      <c r="VYU2180" s="218"/>
      <c r="VYV2180" s="218"/>
      <c r="VYW2180" s="218"/>
      <c r="VYX2180" s="218"/>
      <c r="VYY2180" s="218"/>
      <c r="VYZ2180" s="218"/>
      <c r="VZA2180" s="218"/>
      <c r="VZB2180" s="218"/>
      <c r="VZC2180" s="218"/>
      <c r="VZD2180" s="218"/>
      <c r="VZE2180" s="218"/>
      <c r="VZF2180" s="218"/>
      <c r="VZG2180" s="218"/>
      <c r="VZH2180" s="218"/>
      <c r="VZI2180" s="218"/>
      <c r="VZJ2180" s="218"/>
      <c r="VZK2180" s="218"/>
      <c r="VZL2180" s="218"/>
      <c r="VZM2180" s="218"/>
      <c r="VZN2180" s="218"/>
      <c r="VZO2180" s="218"/>
      <c r="VZP2180" s="218"/>
      <c r="VZQ2180" s="218"/>
      <c r="VZR2180" s="218"/>
      <c r="VZS2180" s="218"/>
      <c r="VZT2180" s="218"/>
      <c r="VZU2180" s="218"/>
      <c r="VZV2180" s="218"/>
      <c r="VZW2180" s="218"/>
      <c r="VZX2180" s="218"/>
      <c r="VZY2180" s="218"/>
      <c r="VZZ2180" s="218"/>
      <c r="WAA2180" s="218"/>
      <c r="WAB2180" s="218"/>
      <c r="WAC2180" s="218"/>
      <c r="WAD2180" s="218"/>
      <c r="WAE2180" s="218"/>
      <c r="WAF2180" s="218"/>
      <c r="WAG2180" s="218"/>
      <c r="WAH2180" s="218"/>
      <c r="WAI2180" s="218"/>
      <c r="WAJ2180" s="218"/>
      <c r="WAK2180" s="218"/>
      <c r="WAL2180" s="218"/>
      <c r="WAM2180" s="218"/>
      <c r="WAN2180" s="218"/>
      <c r="WAO2180" s="218"/>
      <c r="WAP2180" s="218"/>
      <c r="WAQ2180" s="218"/>
      <c r="WAR2180" s="218"/>
      <c r="WAS2180" s="218"/>
      <c r="WAT2180" s="218"/>
      <c r="WAU2180" s="218"/>
      <c r="WAV2180" s="218"/>
      <c r="WAW2180" s="218"/>
      <c r="WAX2180" s="218"/>
      <c r="WAY2180" s="218"/>
      <c r="WAZ2180" s="218"/>
      <c r="WBA2180" s="218"/>
      <c r="WBB2180" s="218"/>
      <c r="WBC2180" s="218"/>
      <c r="WBD2180" s="218"/>
      <c r="WBE2180" s="218"/>
      <c r="WBF2180" s="218"/>
      <c r="WBG2180" s="218"/>
      <c r="WBH2180" s="218"/>
      <c r="WBI2180" s="218"/>
      <c r="WBJ2180" s="218"/>
      <c r="WBK2180" s="218"/>
      <c r="WBL2180" s="218"/>
      <c r="WBM2180" s="218"/>
      <c r="WBN2180" s="218"/>
      <c r="WBO2180" s="218"/>
      <c r="WBP2180" s="218"/>
      <c r="WBQ2180" s="218"/>
      <c r="WBR2180" s="218"/>
      <c r="WBS2180" s="218"/>
      <c r="WBT2180" s="218"/>
      <c r="WBU2180" s="218"/>
      <c r="WBV2180" s="218"/>
      <c r="WBW2180" s="218"/>
      <c r="WBX2180" s="218"/>
      <c r="WBY2180" s="218"/>
      <c r="WBZ2180" s="218"/>
      <c r="WCA2180" s="218"/>
      <c r="WCB2180" s="218"/>
      <c r="WCC2180" s="218"/>
      <c r="WCD2180" s="218"/>
      <c r="WCE2180" s="218"/>
      <c r="WCF2180" s="218"/>
      <c r="WCG2180" s="218"/>
      <c r="WCH2180" s="218"/>
      <c r="WCI2180" s="218"/>
      <c r="WCJ2180" s="218"/>
      <c r="WCK2180" s="218"/>
      <c r="WCL2180" s="218"/>
      <c r="WCM2180" s="218"/>
      <c r="WCN2180" s="218"/>
      <c r="WCO2180" s="218"/>
      <c r="WCP2180" s="218"/>
      <c r="WCQ2180" s="218"/>
      <c r="WCR2180" s="218"/>
      <c r="WCS2180" s="218"/>
      <c r="WCT2180" s="218"/>
      <c r="WCU2180" s="218"/>
      <c r="WCV2180" s="218"/>
      <c r="WCW2180" s="218"/>
      <c r="WCX2180" s="218"/>
      <c r="WCY2180" s="218"/>
      <c r="WCZ2180" s="218"/>
      <c r="WDA2180" s="218"/>
      <c r="WDB2180" s="218"/>
      <c r="WDC2180" s="218"/>
      <c r="WDD2180" s="218"/>
      <c r="WDE2180" s="218"/>
      <c r="WDF2180" s="218"/>
      <c r="WDG2180" s="218"/>
      <c r="WDH2180" s="218"/>
      <c r="WDI2180" s="218"/>
      <c r="WDJ2180" s="218"/>
      <c r="WDK2180" s="218"/>
      <c r="WDL2180" s="218"/>
      <c r="WDM2180" s="218"/>
      <c r="WDN2180" s="218"/>
      <c r="WDO2180" s="218"/>
      <c r="WDP2180" s="218"/>
      <c r="WDQ2180" s="218"/>
      <c r="WDR2180" s="218"/>
      <c r="WDS2180" s="218"/>
      <c r="WDT2180" s="218"/>
      <c r="WDU2180" s="218"/>
      <c r="WDV2180" s="218"/>
      <c r="WDW2180" s="218"/>
      <c r="WDX2180" s="218"/>
      <c r="WDY2180" s="218"/>
      <c r="WDZ2180" s="218"/>
      <c r="WEA2180" s="218"/>
      <c r="WEB2180" s="218"/>
      <c r="WEC2180" s="218"/>
      <c r="WED2180" s="218"/>
      <c r="WEE2180" s="218"/>
      <c r="WEF2180" s="218"/>
      <c r="WEG2180" s="218"/>
      <c r="WEH2180" s="218"/>
      <c r="WEI2180" s="218"/>
      <c r="WEJ2180" s="218"/>
      <c r="WEK2180" s="218"/>
      <c r="WEL2180" s="218"/>
      <c r="WEM2180" s="218"/>
      <c r="WEN2180" s="218"/>
      <c r="WEO2180" s="218"/>
      <c r="WEP2180" s="218"/>
      <c r="WEQ2180" s="218"/>
      <c r="WER2180" s="218"/>
      <c r="WES2180" s="218"/>
      <c r="WET2180" s="218"/>
      <c r="WEU2180" s="218"/>
      <c r="WEV2180" s="218"/>
      <c r="WEW2180" s="218"/>
      <c r="WEX2180" s="218"/>
      <c r="WEY2180" s="218"/>
      <c r="WEZ2180" s="218"/>
      <c r="WFA2180" s="218"/>
      <c r="WFB2180" s="218"/>
      <c r="WFC2180" s="218"/>
      <c r="WFD2180" s="218"/>
      <c r="WFE2180" s="218"/>
      <c r="WFF2180" s="218"/>
      <c r="WFG2180" s="218"/>
      <c r="WFH2180" s="218"/>
      <c r="WFI2180" s="218"/>
      <c r="WFJ2180" s="218"/>
      <c r="WFK2180" s="218"/>
      <c r="WFL2180" s="218"/>
      <c r="WFM2180" s="218"/>
      <c r="WFN2180" s="218"/>
      <c r="WFO2180" s="218"/>
      <c r="WFP2180" s="218"/>
      <c r="WFQ2180" s="218"/>
      <c r="WFR2180" s="218"/>
      <c r="WFS2180" s="218"/>
      <c r="WFT2180" s="218"/>
      <c r="WFU2180" s="218"/>
      <c r="WFV2180" s="218"/>
      <c r="WFW2180" s="218"/>
      <c r="WFX2180" s="218"/>
      <c r="WFY2180" s="218"/>
      <c r="WFZ2180" s="218"/>
      <c r="WGA2180" s="218"/>
      <c r="WGB2180" s="218"/>
      <c r="WGC2180" s="218"/>
      <c r="WGD2180" s="218"/>
      <c r="WGE2180" s="218"/>
      <c r="WGF2180" s="218"/>
      <c r="WGG2180" s="218"/>
      <c r="WGH2180" s="218"/>
      <c r="WGI2180" s="218"/>
      <c r="WGJ2180" s="218"/>
      <c r="WGK2180" s="218"/>
      <c r="WGL2180" s="218"/>
      <c r="WGM2180" s="218"/>
      <c r="WGN2180" s="218"/>
      <c r="WGO2180" s="218"/>
      <c r="WGP2180" s="218"/>
      <c r="WGQ2180" s="218"/>
      <c r="WGR2180" s="218"/>
      <c r="WGS2180" s="218"/>
      <c r="WGT2180" s="218"/>
      <c r="WGU2180" s="218"/>
      <c r="WGV2180" s="218"/>
      <c r="WGW2180" s="218"/>
      <c r="WGX2180" s="218"/>
      <c r="WGY2180" s="218"/>
      <c r="WGZ2180" s="218"/>
      <c r="WHA2180" s="218"/>
      <c r="WHB2180" s="218"/>
      <c r="WHC2180" s="218"/>
      <c r="WHD2180" s="218"/>
      <c r="WHE2180" s="218"/>
      <c r="WHF2180" s="218"/>
      <c r="WHG2180" s="218"/>
      <c r="WHH2180" s="218"/>
      <c r="WHI2180" s="218"/>
      <c r="WHJ2180" s="218"/>
      <c r="WHK2180" s="218"/>
      <c r="WHL2180" s="218"/>
      <c r="WHM2180" s="218"/>
      <c r="WHN2180" s="218"/>
      <c r="WHO2180" s="218"/>
      <c r="WHP2180" s="218"/>
      <c r="WHQ2180" s="218"/>
      <c r="WHR2180" s="218"/>
      <c r="WHS2180" s="218"/>
      <c r="WHT2180" s="218"/>
      <c r="WHU2180" s="218"/>
      <c r="WHV2180" s="218"/>
      <c r="WHW2180" s="218"/>
      <c r="WHX2180" s="218"/>
      <c r="WHY2180" s="218"/>
      <c r="WHZ2180" s="218"/>
      <c r="WIA2180" s="218"/>
      <c r="WIB2180" s="218"/>
      <c r="WIC2180" s="218"/>
      <c r="WID2180" s="218"/>
      <c r="WIE2180" s="218"/>
      <c r="WIF2180" s="218"/>
      <c r="WIG2180" s="218"/>
      <c r="WIH2180" s="218"/>
      <c r="WII2180" s="218"/>
      <c r="WIJ2180" s="218"/>
      <c r="WIK2180" s="218"/>
      <c r="WIL2180" s="218"/>
      <c r="WIM2180" s="218"/>
      <c r="WIN2180" s="218"/>
      <c r="WIO2180" s="218"/>
      <c r="WIP2180" s="218"/>
      <c r="WIQ2180" s="218"/>
      <c r="WIR2180" s="218"/>
      <c r="WIS2180" s="218"/>
      <c r="WIT2180" s="218"/>
      <c r="WIU2180" s="218"/>
      <c r="WIV2180" s="218"/>
      <c r="WIW2180" s="218"/>
      <c r="WIX2180" s="218"/>
      <c r="WIY2180" s="218"/>
      <c r="WIZ2180" s="218"/>
      <c r="WJA2180" s="218"/>
      <c r="WJB2180" s="218"/>
      <c r="WJC2180" s="218"/>
      <c r="WJD2180" s="218"/>
      <c r="WJE2180" s="218"/>
      <c r="WJF2180" s="218"/>
      <c r="WJG2180" s="218"/>
      <c r="WJH2180" s="218"/>
      <c r="WJI2180" s="218"/>
      <c r="WJJ2180" s="218"/>
      <c r="WJK2180" s="218"/>
      <c r="WJL2180" s="218"/>
      <c r="WJM2180" s="218"/>
      <c r="WJN2180" s="218"/>
      <c r="WJO2180" s="218"/>
      <c r="WJP2180" s="218"/>
      <c r="WJQ2180" s="218"/>
      <c r="WJR2180" s="218"/>
      <c r="WJS2180" s="218"/>
      <c r="WJT2180" s="218"/>
      <c r="WJU2180" s="218"/>
      <c r="WJV2180" s="218"/>
      <c r="WJW2180" s="218"/>
      <c r="WJX2180" s="218"/>
      <c r="WJY2180" s="218"/>
      <c r="WJZ2180" s="218"/>
      <c r="WKA2180" s="218"/>
      <c r="WKB2180" s="218"/>
      <c r="WKC2180" s="218"/>
      <c r="WKD2180" s="218"/>
      <c r="WKE2180" s="218"/>
      <c r="WKF2180" s="218"/>
      <c r="WKG2180" s="218"/>
      <c r="WKH2180" s="218"/>
      <c r="WKI2180" s="218"/>
      <c r="WKJ2180" s="218"/>
      <c r="WKK2180" s="218"/>
      <c r="WKL2180" s="218"/>
      <c r="WKM2180" s="218"/>
      <c r="WKN2180" s="218"/>
      <c r="WKO2180" s="218"/>
      <c r="WKP2180" s="218"/>
      <c r="WKQ2180" s="218"/>
      <c r="WKR2180" s="218"/>
      <c r="WKS2180" s="218"/>
      <c r="WKT2180" s="218"/>
      <c r="WKU2180" s="218"/>
      <c r="WKV2180" s="218"/>
      <c r="WKW2180" s="218"/>
      <c r="WKX2180" s="218"/>
      <c r="WKY2180" s="218"/>
      <c r="WKZ2180" s="218"/>
      <c r="WLA2180" s="218"/>
      <c r="WLB2180" s="218"/>
      <c r="WLC2180" s="218"/>
      <c r="WLD2180" s="218"/>
      <c r="WLE2180" s="218"/>
      <c r="WLF2180" s="218"/>
      <c r="WLG2180" s="218"/>
      <c r="WLH2180" s="218"/>
      <c r="WLI2180" s="218"/>
      <c r="WLJ2180" s="218"/>
      <c r="WLK2180" s="218"/>
      <c r="WLL2180" s="218"/>
      <c r="WLM2180" s="218"/>
      <c r="WLN2180" s="218"/>
      <c r="WLO2180" s="218"/>
      <c r="WLP2180" s="218"/>
      <c r="WLQ2180" s="218"/>
      <c r="WLR2180" s="218"/>
      <c r="WLS2180" s="218"/>
      <c r="WLT2180" s="218"/>
      <c r="WLU2180" s="218"/>
      <c r="WLV2180" s="218"/>
      <c r="WLW2180" s="218"/>
      <c r="WLX2180" s="218"/>
      <c r="WLY2180" s="218"/>
      <c r="WLZ2180" s="218"/>
      <c r="WMA2180" s="218"/>
      <c r="WMB2180" s="218"/>
      <c r="WMC2180" s="218"/>
      <c r="WMD2180" s="218"/>
      <c r="WME2180" s="218"/>
      <c r="WMF2180" s="218"/>
      <c r="WMG2180" s="218"/>
      <c r="WMH2180" s="218"/>
      <c r="WMI2180" s="218"/>
      <c r="WMJ2180" s="218"/>
      <c r="WMK2180" s="218"/>
      <c r="WML2180" s="218"/>
      <c r="WMM2180" s="218"/>
      <c r="WMN2180" s="218"/>
      <c r="WMO2180" s="218"/>
      <c r="WMP2180" s="218"/>
      <c r="WMQ2180" s="218"/>
      <c r="WMR2180" s="218"/>
      <c r="WMS2180" s="218"/>
      <c r="WMT2180" s="218"/>
      <c r="WMU2180" s="218"/>
      <c r="WMV2180" s="218"/>
      <c r="WMW2180" s="218"/>
      <c r="WMX2180" s="218"/>
      <c r="WMY2180" s="218"/>
      <c r="WMZ2180" s="218"/>
      <c r="WNA2180" s="218"/>
      <c r="WNB2180" s="218"/>
      <c r="WNC2180" s="218"/>
      <c r="WND2180" s="218"/>
      <c r="WNE2180" s="218"/>
      <c r="WNF2180" s="218"/>
      <c r="WNG2180" s="218"/>
      <c r="WNH2180" s="218"/>
      <c r="WNI2180" s="218"/>
      <c r="WNJ2180" s="218"/>
      <c r="WNK2180" s="218"/>
      <c r="WNL2180" s="218"/>
      <c r="WNM2180" s="218"/>
      <c r="WNN2180" s="218"/>
      <c r="WNO2180" s="218"/>
      <c r="WNP2180" s="218"/>
      <c r="WNQ2180" s="218"/>
      <c r="WNR2180" s="218"/>
      <c r="WNS2180" s="218"/>
      <c r="WNT2180" s="218"/>
      <c r="WNU2180" s="218"/>
      <c r="WNV2180" s="218"/>
      <c r="WNW2180" s="218"/>
      <c r="WNX2180" s="218"/>
      <c r="WNY2180" s="218"/>
      <c r="WNZ2180" s="218"/>
      <c r="WOA2180" s="218"/>
      <c r="WOB2180" s="218"/>
      <c r="WOC2180" s="218"/>
      <c r="WOD2180" s="218"/>
      <c r="WOE2180" s="218"/>
      <c r="WOF2180" s="218"/>
      <c r="WOG2180" s="218"/>
      <c r="WOH2180" s="218"/>
      <c r="WOI2180" s="218"/>
      <c r="WOJ2180" s="218"/>
      <c r="WOK2180" s="218"/>
      <c r="WOL2180" s="218"/>
      <c r="WOM2180" s="218"/>
      <c r="WON2180" s="218"/>
      <c r="WOO2180" s="218"/>
      <c r="WOP2180" s="218"/>
      <c r="WOQ2180" s="218"/>
      <c r="WOR2180" s="218"/>
      <c r="WOS2180" s="218"/>
      <c r="WOT2180" s="218"/>
      <c r="WOU2180" s="218"/>
      <c r="WOV2180" s="218"/>
      <c r="WOW2180" s="218"/>
      <c r="WOX2180" s="218"/>
      <c r="WOY2180" s="218"/>
      <c r="WOZ2180" s="218"/>
      <c r="WPA2180" s="218"/>
      <c r="WPB2180" s="218"/>
      <c r="WPC2180" s="218"/>
      <c r="WPD2180" s="218"/>
      <c r="WPE2180" s="218"/>
      <c r="WPF2180" s="218"/>
      <c r="WPG2180" s="218"/>
      <c r="WPH2180" s="218"/>
      <c r="WPI2180" s="218"/>
      <c r="WPJ2180" s="218"/>
      <c r="WPK2180" s="218"/>
      <c r="WPL2180" s="218"/>
      <c r="WPM2180" s="218"/>
      <c r="WPN2180" s="218"/>
      <c r="WPO2180" s="218"/>
      <c r="WPP2180" s="218"/>
      <c r="WPQ2180" s="218"/>
      <c r="WPR2180" s="218"/>
      <c r="WPS2180" s="218"/>
      <c r="WPT2180" s="218"/>
      <c r="WPU2180" s="218"/>
      <c r="WPV2180" s="218"/>
      <c r="WPW2180" s="218"/>
      <c r="WPX2180" s="218"/>
      <c r="WPY2180" s="218"/>
      <c r="WPZ2180" s="218"/>
      <c r="WQA2180" s="218"/>
      <c r="WQB2180" s="218"/>
      <c r="WQC2180" s="218"/>
      <c r="WQD2180" s="218"/>
      <c r="WQE2180" s="218"/>
      <c r="WQF2180" s="218"/>
      <c r="WQG2180" s="218"/>
      <c r="WQH2180" s="218"/>
      <c r="WQI2180" s="218"/>
      <c r="WQJ2180" s="218"/>
      <c r="WQK2180" s="218"/>
      <c r="WQL2180" s="218"/>
      <c r="WQM2180" s="218"/>
      <c r="WQN2180" s="218"/>
      <c r="WQO2180" s="218"/>
      <c r="WQP2180" s="218"/>
      <c r="WQQ2180" s="218"/>
      <c r="WQR2180" s="218"/>
      <c r="WQS2180" s="218"/>
      <c r="WQT2180" s="218"/>
      <c r="WQU2180" s="218"/>
      <c r="WQV2180" s="218"/>
      <c r="WQW2180" s="218"/>
      <c r="WQX2180" s="218"/>
      <c r="WQY2180" s="218"/>
      <c r="WQZ2180" s="218"/>
      <c r="WRA2180" s="218"/>
      <c r="WRB2180" s="218"/>
      <c r="WRC2180" s="218"/>
      <c r="WRD2180" s="218"/>
      <c r="WRE2180" s="218"/>
      <c r="WRF2180" s="218"/>
      <c r="WRG2180" s="218"/>
      <c r="WRH2180" s="218"/>
      <c r="WRI2180" s="218"/>
      <c r="WRJ2180" s="218"/>
      <c r="WRK2180" s="218"/>
      <c r="WRL2180" s="218"/>
      <c r="WRM2180" s="218"/>
      <c r="WRN2180" s="218"/>
      <c r="WRO2180" s="218"/>
      <c r="WRP2180" s="218"/>
      <c r="WRQ2180" s="218"/>
      <c r="WRR2180" s="218"/>
      <c r="WRS2180" s="218"/>
      <c r="WRT2180" s="218"/>
      <c r="WRU2180" s="218"/>
      <c r="WRV2180" s="218"/>
      <c r="WRW2180" s="218"/>
      <c r="WRX2180" s="218"/>
      <c r="WRY2180" s="218"/>
      <c r="WRZ2180" s="218"/>
      <c r="WSA2180" s="218"/>
      <c r="WSB2180" s="218"/>
      <c r="WSC2180" s="218"/>
      <c r="WSD2180" s="218"/>
      <c r="WSE2180" s="218"/>
      <c r="WSF2180" s="218"/>
      <c r="WSG2180" s="218"/>
      <c r="WSH2180" s="218"/>
      <c r="WSI2180" s="218"/>
      <c r="WSJ2180" s="218"/>
      <c r="WSK2180" s="218"/>
      <c r="WSL2180" s="218"/>
      <c r="WSM2180" s="218"/>
      <c r="WSN2180" s="218"/>
      <c r="WSO2180" s="218"/>
      <c r="WSP2180" s="218"/>
      <c r="WSQ2180" s="218"/>
      <c r="WSR2180" s="218"/>
      <c r="WSS2180" s="218"/>
      <c r="WST2180" s="218"/>
      <c r="WSU2180" s="218"/>
      <c r="WSV2180" s="218"/>
      <c r="WSW2180" s="218"/>
      <c r="WSX2180" s="218"/>
      <c r="WSY2180" s="218"/>
      <c r="WSZ2180" s="218"/>
      <c r="WTA2180" s="218"/>
      <c r="WTB2180" s="218"/>
      <c r="WTC2180" s="218"/>
      <c r="WTD2180" s="218"/>
      <c r="WTE2180" s="218"/>
      <c r="WTF2180" s="218"/>
      <c r="WTG2180" s="218"/>
      <c r="WTH2180" s="218"/>
      <c r="WTI2180" s="218"/>
      <c r="WTJ2180" s="218"/>
      <c r="WTK2180" s="218"/>
      <c r="WTL2180" s="218"/>
      <c r="WTM2180" s="218"/>
      <c r="WTN2180" s="218"/>
      <c r="WTO2180" s="218"/>
      <c r="WTP2180" s="218"/>
      <c r="WTQ2180" s="218"/>
      <c r="WTR2180" s="218"/>
      <c r="WTS2180" s="218"/>
      <c r="WTT2180" s="218"/>
      <c r="WTU2180" s="218"/>
      <c r="WTV2180" s="218"/>
      <c r="WTW2180" s="218"/>
      <c r="WTX2180" s="218"/>
      <c r="WTY2180" s="218"/>
      <c r="WTZ2180" s="218"/>
      <c r="WUA2180" s="218"/>
      <c r="WUB2180" s="218"/>
      <c r="WUC2180" s="218"/>
      <c r="WUD2180" s="218"/>
      <c r="WUE2180" s="218"/>
      <c r="WUF2180" s="218"/>
      <c r="WUG2180" s="218"/>
      <c r="WUH2180" s="218"/>
      <c r="WUI2180" s="218"/>
      <c r="WUJ2180" s="218"/>
      <c r="WUK2180" s="218"/>
      <c r="WUL2180" s="218"/>
      <c r="WUM2180" s="218"/>
      <c r="WUN2180" s="218"/>
      <c r="WUO2180" s="218"/>
      <c r="WUP2180" s="218"/>
      <c r="WUQ2180" s="218"/>
      <c r="WUR2180" s="218"/>
      <c r="WUS2180" s="218"/>
      <c r="WUT2180" s="218"/>
      <c r="WUU2180" s="218"/>
      <c r="WUV2180" s="218"/>
      <c r="WUW2180" s="218"/>
      <c r="WUX2180" s="218"/>
      <c r="WUY2180" s="218"/>
      <c r="WUZ2180" s="218"/>
      <c r="WVA2180" s="218"/>
      <c r="WVB2180" s="218"/>
      <c r="WVC2180" s="218"/>
      <c r="WVD2180" s="218"/>
      <c r="WVE2180" s="218"/>
      <c r="WVF2180" s="218"/>
      <c r="WVG2180" s="218"/>
      <c r="WVH2180" s="218"/>
      <c r="WVI2180" s="218"/>
      <c r="WVJ2180" s="218"/>
      <c r="WVK2180" s="218"/>
      <c r="WVL2180" s="218"/>
      <c r="WVM2180" s="218"/>
      <c r="WVN2180" s="218"/>
      <c r="WVO2180" s="218"/>
      <c r="WVP2180" s="218"/>
      <c r="WVQ2180" s="218"/>
      <c r="WVR2180" s="218"/>
      <c r="WVS2180" s="218"/>
      <c r="WVT2180" s="218"/>
      <c r="WVU2180" s="218"/>
      <c r="WVV2180" s="218"/>
      <c r="WVW2180" s="218"/>
      <c r="WVX2180" s="218"/>
      <c r="WVY2180" s="218"/>
      <c r="WVZ2180" s="218"/>
      <c r="WWA2180" s="218"/>
      <c r="WWB2180" s="218"/>
      <c r="WWC2180" s="218"/>
      <c r="WWD2180" s="218"/>
      <c r="WWE2180" s="218"/>
      <c r="WWF2180" s="218"/>
      <c r="WWG2180" s="218"/>
      <c r="WWH2180" s="218"/>
      <c r="WWI2180" s="218"/>
      <c r="WWJ2180" s="218"/>
      <c r="WWK2180" s="218"/>
      <c r="WWL2180" s="218"/>
      <c r="WWM2180" s="218"/>
      <c r="WWN2180" s="218"/>
      <c r="WWO2180" s="218"/>
      <c r="WWP2180" s="218"/>
      <c r="WWQ2180" s="218"/>
      <c r="WWR2180" s="218"/>
      <c r="WWS2180" s="218"/>
      <c r="WWT2180" s="218"/>
      <c r="WWU2180" s="218"/>
      <c r="WWV2180" s="218"/>
      <c r="WWW2180" s="218"/>
      <c r="WWX2180" s="218"/>
      <c r="WWY2180" s="218"/>
      <c r="WWZ2180" s="218"/>
      <c r="WXA2180" s="218"/>
      <c r="WXB2180" s="218"/>
      <c r="WXC2180" s="218"/>
      <c r="WXD2180" s="218"/>
      <c r="WXE2180" s="218"/>
      <c r="WXF2180" s="218"/>
      <c r="WXG2180" s="218"/>
      <c r="WXH2180" s="218"/>
      <c r="WXI2180" s="218"/>
      <c r="WXJ2180" s="218"/>
      <c r="WXK2180" s="218"/>
      <c r="WXL2180" s="218"/>
      <c r="WXM2180" s="218"/>
      <c r="WXN2180" s="218"/>
      <c r="WXO2180" s="218"/>
      <c r="WXP2180" s="218"/>
      <c r="WXQ2180" s="218"/>
      <c r="WXR2180" s="218"/>
      <c r="WXS2180" s="218"/>
      <c r="WXT2180" s="218"/>
      <c r="WXU2180" s="218"/>
      <c r="WXV2180" s="218"/>
      <c r="WXW2180" s="218"/>
      <c r="WXX2180" s="218"/>
      <c r="WXY2180" s="218"/>
      <c r="WXZ2180" s="218"/>
      <c r="WYA2180" s="218"/>
      <c r="WYB2180" s="218"/>
      <c r="WYC2180" s="218"/>
      <c r="WYD2180" s="218"/>
      <c r="WYE2180" s="218"/>
      <c r="WYF2180" s="218"/>
      <c r="WYG2180" s="218"/>
      <c r="WYH2180" s="218"/>
      <c r="WYI2180" s="218"/>
      <c r="WYJ2180" s="218"/>
      <c r="WYK2180" s="218"/>
      <c r="WYL2180" s="218"/>
      <c r="WYM2180" s="218"/>
      <c r="WYN2180" s="218"/>
      <c r="WYO2180" s="218"/>
      <c r="WYP2180" s="218"/>
      <c r="WYQ2180" s="218"/>
      <c r="WYR2180" s="218"/>
      <c r="WYS2180" s="218"/>
      <c r="WYT2180" s="218"/>
      <c r="WYU2180" s="218"/>
      <c r="WYV2180" s="218"/>
      <c r="WYW2180" s="218"/>
      <c r="WYX2180" s="218"/>
      <c r="WYY2180" s="218"/>
      <c r="WYZ2180" s="218"/>
      <c r="WZA2180" s="218"/>
      <c r="WZB2180" s="218"/>
      <c r="WZC2180" s="218"/>
      <c r="WZD2180" s="218"/>
      <c r="WZE2180" s="218"/>
      <c r="WZF2180" s="218"/>
      <c r="WZG2180" s="218"/>
      <c r="WZH2180" s="218"/>
      <c r="WZI2180" s="218"/>
      <c r="WZJ2180" s="218"/>
      <c r="WZK2180" s="218"/>
      <c r="WZL2180" s="218"/>
      <c r="WZM2180" s="218"/>
      <c r="WZN2180" s="218"/>
      <c r="WZO2180" s="218"/>
      <c r="WZP2180" s="218"/>
      <c r="WZQ2180" s="218"/>
      <c r="WZR2180" s="218"/>
      <c r="WZS2180" s="218"/>
      <c r="WZT2180" s="218"/>
      <c r="WZU2180" s="218"/>
      <c r="WZV2180" s="218"/>
      <c r="WZW2180" s="218"/>
      <c r="WZX2180" s="218"/>
      <c r="WZY2180" s="218"/>
      <c r="WZZ2180" s="218"/>
      <c r="XAA2180" s="218"/>
      <c r="XAB2180" s="218"/>
      <c r="XAC2180" s="218"/>
      <c r="XAD2180" s="218"/>
      <c r="XAE2180" s="218"/>
      <c r="XAF2180" s="218"/>
      <c r="XAG2180" s="218"/>
      <c r="XAH2180" s="218"/>
      <c r="XAI2180" s="218"/>
      <c r="XAJ2180" s="218"/>
      <c r="XAK2180" s="218"/>
      <c r="XAL2180" s="218"/>
      <c r="XAM2180" s="218"/>
      <c r="XAN2180" s="218"/>
      <c r="XAO2180" s="218"/>
      <c r="XAP2180" s="218"/>
      <c r="XAQ2180" s="218"/>
      <c r="XAR2180" s="218"/>
      <c r="XAS2180" s="218"/>
      <c r="XAT2180" s="218"/>
      <c r="XAU2180" s="218"/>
      <c r="XAV2180" s="218"/>
      <c r="XAW2180" s="218"/>
      <c r="XAX2180" s="218"/>
      <c r="XAY2180" s="218"/>
      <c r="XAZ2180" s="218"/>
      <c r="XBA2180" s="218"/>
      <c r="XBB2180" s="218"/>
      <c r="XBC2180" s="218"/>
      <c r="XBD2180" s="218"/>
      <c r="XBE2180" s="218"/>
      <c r="XBF2180" s="218"/>
      <c r="XBG2180" s="218"/>
      <c r="XBH2180" s="218"/>
      <c r="XBI2180" s="218"/>
      <c r="XBJ2180" s="218"/>
      <c r="XBK2180" s="218"/>
      <c r="XBL2180" s="218"/>
      <c r="XBM2180" s="218"/>
      <c r="XBN2180" s="218"/>
      <c r="XBO2180" s="218"/>
      <c r="XBP2180" s="218"/>
      <c r="XBQ2180" s="218"/>
      <c r="XBR2180" s="218"/>
      <c r="XBS2180" s="218"/>
      <c r="XBT2180" s="218"/>
      <c r="XBU2180" s="218"/>
      <c r="XBV2180" s="218"/>
      <c r="XBW2180" s="218"/>
      <c r="XBX2180" s="218"/>
      <c r="XBY2180" s="218"/>
      <c r="XBZ2180" s="218"/>
      <c r="XCA2180" s="218"/>
      <c r="XCB2180" s="218"/>
      <c r="XCC2180" s="218"/>
      <c r="XCD2180" s="218"/>
      <c r="XCE2180" s="218"/>
      <c r="XCF2180" s="218"/>
      <c r="XCG2180" s="218"/>
      <c r="XCH2180" s="218"/>
      <c r="XCI2180" s="218"/>
      <c r="XCJ2180" s="218"/>
      <c r="XCK2180" s="218"/>
      <c r="XCL2180" s="218"/>
      <c r="XCM2180" s="218"/>
      <c r="XCN2180" s="218"/>
      <c r="XCO2180" s="218"/>
      <c r="XCP2180" s="218"/>
      <c r="XCQ2180" s="218"/>
      <c r="XCR2180" s="218"/>
      <c r="XCS2180" s="218"/>
      <c r="XCT2180" s="218"/>
      <c r="XCU2180" s="218"/>
      <c r="XCV2180" s="218"/>
      <c r="XCW2180" s="218"/>
      <c r="XCX2180" s="218"/>
      <c r="XCY2180" s="218"/>
      <c r="XCZ2180" s="218"/>
      <c r="XDA2180" s="218"/>
      <c r="XDB2180" s="218"/>
      <c r="XDC2180" s="218"/>
      <c r="XDD2180" s="218"/>
      <c r="XDE2180" s="218"/>
      <c r="XDF2180" s="218"/>
      <c r="XDG2180" s="218"/>
      <c r="XDH2180" s="218"/>
      <c r="XDI2180" s="218"/>
      <c r="XDJ2180" s="218"/>
      <c r="XDK2180" s="218"/>
      <c r="XDL2180" s="218"/>
      <c r="XDM2180" s="218"/>
      <c r="XDN2180" s="218"/>
      <c r="XDO2180" s="218"/>
      <c r="XDP2180" s="218"/>
      <c r="XDQ2180" s="218"/>
      <c r="XDR2180" s="218"/>
      <c r="XDS2180" s="218"/>
      <c r="XDT2180" s="218"/>
      <c r="XDU2180" s="218"/>
      <c r="XDV2180" s="218"/>
      <c r="XDW2180" s="218"/>
      <c r="XDX2180" s="218"/>
      <c r="XDY2180" s="218"/>
      <c r="XDZ2180" s="218"/>
      <c r="XEA2180" s="218"/>
      <c r="XEB2180" s="218"/>
      <c r="XEC2180" s="218"/>
      <c r="XED2180" s="218"/>
      <c r="XEE2180" s="218"/>
      <c r="XEF2180" s="218"/>
      <c r="XEG2180" s="218"/>
      <c r="XEH2180" s="218"/>
      <c r="XEI2180" s="218"/>
      <c r="XEJ2180" s="218"/>
      <c r="XEK2180" s="218"/>
      <c r="XEL2180" s="218"/>
      <c r="XEM2180" s="218"/>
      <c r="XEN2180" s="218"/>
      <c r="XEO2180" s="218"/>
      <c r="XEP2180" s="218"/>
      <c r="XEQ2180" s="218"/>
      <c r="XER2180" s="218"/>
      <c r="XES2180" s="218"/>
      <c r="XET2180" s="218"/>
      <c r="XEU2180" s="218"/>
      <c r="XEV2180" s="218"/>
      <c r="XEW2180" s="218"/>
      <c r="XEX2180" s="218"/>
      <c r="XEY2180" s="218"/>
      <c r="XEZ2180" s="218"/>
      <c r="XFA2180" s="218"/>
      <c r="XFB2180" s="218"/>
      <c r="XFC2180" s="218"/>
      <c r="XFD2180" s="218"/>
    </row>
    <row r="2181" spans="1:16384" s="94" customFormat="1" ht="20.100000000000001" customHeight="1" x14ac:dyDescent="0.25">
      <c r="A2181" s="154"/>
      <c r="B2181" s="60" t="str">
        <f>"00.03.27.3.1.1.17.B."&amp;C2181&amp;D2181&amp;I2181</f>
        <v>00.03.27.3.1.1.17.B.438.2023</v>
      </c>
      <c r="C2181" s="20">
        <v>438</v>
      </c>
      <c r="D2181" s="72" t="s">
        <v>1085</v>
      </c>
      <c r="E2181" s="60" t="s">
        <v>708</v>
      </c>
      <c r="F2181" s="19" t="s">
        <v>893</v>
      </c>
      <c r="G2181" s="311">
        <f>'[1]2023'!$D$145/7</f>
        <v>115428.57142857143</v>
      </c>
      <c r="H2181" s="269" t="s">
        <v>1165</v>
      </c>
      <c r="I2181" s="73">
        <v>2023</v>
      </c>
      <c r="J2181" s="126" t="s">
        <v>1467</v>
      </c>
      <c r="K2181" s="126" t="s">
        <v>59</v>
      </c>
      <c r="L2181" s="126" t="s">
        <v>59</v>
      </c>
      <c r="M2181" s="60"/>
      <c r="N2181" s="10">
        <v>1</v>
      </c>
      <c r="O2181" s="15" t="s">
        <v>947</v>
      </c>
      <c r="P2181" s="60" t="s">
        <v>1451</v>
      </c>
      <c r="Q2181" s="73"/>
      <c r="R2181" s="60"/>
      <c r="S2181" s="60"/>
      <c r="T2181" s="218"/>
      <c r="U2181" s="218"/>
      <c r="V2181" s="218"/>
      <c r="W2181" s="218"/>
      <c r="X2181" s="218"/>
      <c r="Y2181" s="218"/>
      <c r="Z2181" s="218"/>
      <c r="AA2181" s="218"/>
      <c r="AB2181" s="218"/>
      <c r="AC2181" s="218"/>
      <c r="AD2181" s="218"/>
      <c r="AE2181" s="218"/>
      <c r="AF2181" s="218"/>
      <c r="AG2181" s="218"/>
      <c r="AH2181" s="218"/>
      <c r="AI2181" s="218"/>
      <c r="AJ2181" s="218"/>
      <c r="AK2181" s="218"/>
      <c r="AL2181" s="218"/>
      <c r="AM2181" s="218"/>
      <c r="AN2181" s="218"/>
      <c r="AO2181" s="218"/>
      <c r="AP2181" s="218"/>
      <c r="AQ2181" s="218"/>
      <c r="AR2181" s="218"/>
      <c r="AS2181" s="218"/>
      <c r="AT2181" s="218"/>
      <c r="AU2181" s="218"/>
      <c r="AV2181" s="218"/>
      <c r="AW2181" s="218"/>
      <c r="AX2181" s="218"/>
      <c r="AY2181" s="218"/>
      <c r="AZ2181" s="218"/>
      <c r="BA2181" s="218"/>
      <c r="BB2181" s="218"/>
      <c r="BC2181" s="218"/>
      <c r="BD2181" s="218"/>
      <c r="BE2181" s="218"/>
      <c r="BF2181" s="218"/>
      <c r="BG2181" s="218"/>
      <c r="BH2181" s="218"/>
      <c r="BI2181" s="218"/>
      <c r="BJ2181" s="218"/>
      <c r="BK2181" s="218"/>
      <c r="BL2181" s="218"/>
      <c r="BM2181" s="218"/>
      <c r="BN2181" s="218"/>
      <c r="BO2181" s="218"/>
      <c r="BP2181" s="218"/>
      <c r="BQ2181" s="218"/>
      <c r="BR2181" s="218"/>
      <c r="BS2181" s="218"/>
      <c r="BT2181" s="218"/>
      <c r="BU2181" s="218"/>
      <c r="BV2181" s="218"/>
      <c r="BW2181" s="218"/>
      <c r="BX2181" s="218"/>
      <c r="BY2181" s="218"/>
      <c r="BZ2181" s="218"/>
      <c r="CA2181" s="218"/>
      <c r="CB2181" s="218"/>
      <c r="CC2181" s="218"/>
      <c r="CD2181" s="218"/>
      <c r="CE2181" s="218"/>
      <c r="CF2181" s="218"/>
      <c r="CG2181" s="218"/>
      <c r="CH2181" s="218"/>
      <c r="CI2181" s="218"/>
      <c r="CJ2181" s="218"/>
      <c r="CK2181" s="218"/>
      <c r="CL2181" s="218"/>
      <c r="CM2181" s="218"/>
      <c r="CN2181" s="218"/>
      <c r="CO2181" s="218"/>
      <c r="CP2181" s="218"/>
      <c r="CQ2181" s="218"/>
      <c r="CR2181" s="218"/>
      <c r="CS2181" s="218"/>
      <c r="CT2181" s="218"/>
      <c r="CU2181" s="218"/>
      <c r="CV2181" s="218"/>
      <c r="CW2181" s="218"/>
      <c r="CX2181" s="218"/>
      <c r="CY2181" s="218"/>
      <c r="CZ2181" s="218"/>
      <c r="DA2181" s="218"/>
      <c r="DB2181" s="218"/>
      <c r="DC2181" s="218"/>
      <c r="DD2181" s="218"/>
      <c r="DE2181" s="218"/>
      <c r="DF2181" s="218"/>
      <c r="DG2181" s="218"/>
      <c r="DH2181" s="218"/>
      <c r="DI2181" s="218"/>
      <c r="DJ2181" s="218"/>
      <c r="DK2181" s="218"/>
      <c r="DL2181" s="218"/>
      <c r="DM2181" s="218"/>
      <c r="DN2181" s="218"/>
      <c r="DO2181" s="218"/>
      <c r="DP2181" s="218"/>
      <c r="DQ2181" s="218"/>
      <c r="DR2181" s="218"/>
      <c r="DS2181" s="218"/>
      <c r="DT2181" s="218"/>
      <c r="DU2181" s="218"/>
      <c r="DV2181" s="218"/>
      <c r="DW2181" s="218"/>
      <c r="DX2181" s="218"/>
      <c r="DY2181" s="218"/>
      <c r="DZ2181" s="218"/>
      <c r="EA2181" s="218"/>
      <c r="EB2181" s="218"/>
      <c r="EC2181" s="218"/>
      <c r="ED2181" s="218"/>
      <c r="EE2181" s="218"/>
      <c r="EF2181" s="218"/>
      <c r="EG2181" s="218"/>
      <c r="EH2181" s="218"/>
      <c r="EI2181" s="218"/>
      <c r="EJ2181" s="218"/>
      <c r="EK2181" s="218"/>
      <c r="EL2181" s="218"/>
      <c r="EM2181" s="218"/>
      <c r="EN2181" s="218"/>
      <c r="EO2181" s="218"/>
      <c r="EP2181" s="218"/>
      <c r="EQ2181" s="218"/>
      <c r="ER2181" s="218"/>
      <c r="ES2181" s="218"/>
      <c r="ET2181" s="218"/>
      <c r="EU2181" s="218"/>
      <c r="EV2181" s="218"/>
      <c r="EW2181" s="218"/>
      <c r="EX2181" s="218"/>
      <c r="EY2181" s="218"/>
      <c r="EZ2181" s="218"/>
      <c r="FA2181" s="218"/>
      <c r="FB2181" s="218"/>
      <c r="FC2181" s="218"/>
      <c r="FD2181" s="218"/>
      <c r="FE2181" s="218"/>
      <c r="FF2181" s="218"/>
      <c r="FG2181" s="218"/>
      <c r="FH2181" s="218"/>
      <c r="FI2181" s="218"/>
      <c r="FJ2181" s="218"/>
      <c r="FK2181" s="218"/>
      <c r="FL2181" s="218"/>
      <c r="FM2181" s="218"/>
      <c r="FN2181" s="218"/>
      <c r="FO2181" s="218"/>
      <c r="FP2181" s="218"/>
      <c r="FQ2181" s="218"/>
      <c r="FR2181" s="218"/>
      <c r="FS2181" s="218"/>
      <c r="FT2181" s="218"/>
      <c r="FU2181" s="218"/>
      <c r="FV2181" s="218"/>
      <c r="FW2181" s="218"/>
      <c r="FX2181" s="218"/>
      <c r="FY2181" s="218"/>
      <c r="FZ2181" s="218"/>
      <c r="GA2181" s="218"/>
      <c r="GB2181" s="218"/>
      <c r="GC2181" s="218"/>
      <c r="GD2181" s="218"/>
      <c r="GE2181" s="218"/>
      <c r="GF2181" s="218"/>
      <c r="GG2181" s="218"/>
      <c r="GH2181" s="218"/>
      <c r="GI2181" s="218"/>
      <c r="GJ2181" s="218"/>
      <c r="GK2181" s="218"/>
      <c r="GL2181" s="218"/>
      <c r="GM2181" s="218"/>
      <c r="GN2181" s="218"/>
      <c r="GO2181" s="218"/>
      <c r="GP2181" s="218"/>
      <c r="GQ2181" s="218"/>
      <c r="GR2181" s="218"/>
      <c r="GS2181" s="218"/>
      <c r="GT2181" s="218"/>
      <c r="GU2181" s="218"/>
      <c r="GV2181" s="218"/>
      <c r="GW2181" s="218"/>
      <c r="GX2181" s="218"/>
      <c r="GY2181" s="218"/>
      <c r="GZ2181" s="218"/>
      <c r="HA2181" s="218"/>
      <c r="HB2181" s="218"/>
      <c r="HC2181" s="218"/>
      <c r="HD2181" s="218"/>
      <c r="HE2181" s="218"/>
      <c r="HF2181" s="218"/>
      <c r="HG2181" s="218"/>
      <c r="HH2181" s="218"/>
      <c r="HI2181" s="218"/>
      <c r="HJ2181" s="218"/>
      <c r="HK2181" s="218"/>
      <c r="HL2181" s="218"/>
      <c r="HM2181" s="218"/>
      <c r="HN2181" s="218"/>
      <c r="HO2181" s="218"/>
      <c r="HP2181" s="218"/>
      <c r="HQ2181" s="218"/>
      <c r="HR2181" s="218"/>
      <c r="HS2181" s="218"/>
      <c r="HT2181" s="218"/>
      <c r="HU2181" s="218"/>
      <c r="HV2181" s="218"/>
      <c r="HW2181" s="218"/>
      <c r="HX2181" s="218"/>
      <c r="HY2181" s="218"/>
      <c r="HZ2181" s="218"/>
      <c r="IA2181" s="218"/>
      <c r="IB2181" s="218"/>
      <c r="IC2181" s="218"/>
      <c r="ID2181" s="218"/>
      <c r="IE2181" s="218"/>
      <c r="IF2181" s="218"/>
      <c r="IG2181" s="218"/>
      <c r="IH2181" s="218"/>
      <c r="II2181" s="218"/>
      <c r="IJ2181" s="218"/>
      <c r="IK2181" s="218"/>
      <c r="IL2181" s="218"/>
      <c r="IM2181" s="218"/>
      <c r="IN2181" s="218"/>
      <c r="IO2181" s="218"/>
      <c r="IP2181" s="218"/>
      <c r="IQ2181" s="218"/>
      <c r="IR2181" s="218"/>
      <c r="IS2181" s="218"/>
      <c r="IT2181" s="218"/>
      <c r="IU2181" s="218"/>
      <c r="IV2181" s="218"/>
      <c r="IW2181" s="218"/>
      <c r="IX2181" s="218"/>
      <c r="IY2181" s="218"/>
      <c r="IZ2181" s="218"/>
      <c r="JA2181" s="218"/>
      <c r="JB2181" s="218"/>
      <c r="JC2181" s="218"/>
      <c r="JD2181" s="218"/>
      <c r="JE2181" s="218"/>
      <c r="JF2181" s="218"/>
      <c r="JG2181" s="218"/>
      <c r="JH2181" s="218"/>
      <c r="JI2181" s="218"/>
      <c r="JJ2181" s="218"/>
      <c r="JK2181" s="218"/>
      <c r="JL2181" s="218"/>
      <c r="JM2181" s="218"/>
      <c r="JN2181" s="218"/>
      <c r="JO2181" s="218"/>
      <c r="JP2181" s="218"/>
      <c r="JQ2181" s="218"/>
      <c r="JR2181" s="218"/>
      <c r="JS2181" s="218"/>
      <c r="JT2181" s="218"/>
      <c r="JU2181" s="218"/>
      <c r="JV2181" s="218"/>
      <c r="JW2181" s="218"/>
      <c r="JX2181" s="218"/>
      <c r="JY2181" s="218"/>
      <c r="JZ2181" s="218"/>
      <c r="KA2181" s="218"/>
      <c r="KB2181" s="218"/>
      <c r="KC2181" s="218"/>
      <c r="KD2181" s="218"/>
      <c r="KE2181" s="218"/>
      <c r="KF2181" s="218"/>
      <c r="KG2181" s="218"/>
      <c r="KH2181" s="218"/>
      <c r="KI2181" s="218"/>
      <c r="KJ2181" s="218"/>
      <c r="KK2181" s="218"/>
      <c r="KL2181" s="218"/>
      <c r="KM2181" s="218"/>
      <c r="KN2181" s="218"/>
      <c r="KO2181" s="218"/>
      <c r="KP2181" s="218"/>
      <c r="KQ2181" s="218"/>
      <c r="KR2181" s="218"/>
      <c r="KS2181" s="218"/>
      <c r="KT2181" s="218"/>
      <c r="KU2181" s="218"/>
      <c r="KV2181" s="218"/>
      <c r="KW2181" s="218"/>
      <c r="KX2181" s="218"/>
      <c r="KY2181" s="218"/>
      <c r="KZ2181" s="218"/>
      <c r="LA2181" s="218"/>
      <c r="LB2181" s="218"/>
      <c r="LC2181" s="218"/>
      <c r="LD2181" s="218"/>
      <c r="LE2181" s="218"/>
      <c r="LF2181" s="218"/>
      <c r="LG2181" s="218"/>
      <c r="LH2181" s="218"/>
      <c r="LI2181" s="218"/>
      <c r="LJ2181" s="218"/>
      <c r="LK2181" s="218"/>
      <c r="LL2181" s="218"/>
      <c r="LM2181" s="218"/>
      <c r="LN2181" s="218"/>
      <c r="LO2181" s="218"/>
      <c r="LP2181" s="218"/>
      <c r="LQ2181" s="218"/>
      <c r="LR2181" s="218"/>
      <c r="LS2181" s="218"/>
      <c r="LT2181" s="218"/>
      <c r="LU2181" s="218"/>
      <c r="LV2181" s="218"/>
      <c r="LW2181" s="218"/>
      <c r="LX2181" s="218"/>
      <c r="LY2181" s="218"/>
      <c r="LZ2181" s="218"/>
      <c r="MA2181" s="218"/>
      <c r="MB2181" s="218"/>
      <c r="MC2181" s="218"/>
      <c r="MD2181" s="218"/>
      <c r="ME2181" s="218"/>
      <c r="MF2181" s="218"/>
      <c r="MG2181" s="218"/>
      <c r="MH2181" s="218"/>
      <c r="MI2181" s="218"/>
      <c r="MJ2181" s="218"/>
      <c r="MK2181" s="218"/>
      <c r="ML2181" s="218"/>
      <c r="MM2181" s="218"/>
      <c r="MN2181" s="218"/>
      <c r="MO2181" s="218"/>
      <c r="MP2181" s="218"/>
      <c r="MQ2181" s="218"/>
      <c r="MR2181" s="218"/>
      <c r="MS2181" s="218"/>
      <c r="MT2181" s="218"/>
      <c r="MU2181" s="218"/>
      <c r="MV2181" s="218"/>
      <c r="MW2181" s="218"/>
      <c r="MX2181" s="218"/>
      <c r="MY2181" s="218"/>
      <c r="MZ2181" s="218"/>
      <c r="NA2181" s="218"/>
      <c r="NB2181" s="218"/>
      <c r="NC2181" s="218"/>
      <c r="ND2181" s="218"/>
      <c r="NE2181" s="218"/>
      <c r="NF2181" s="218"/>
      <c r="NG2181" s="218"/>
      <c r="NH2181" s="218"/>
      <c r="NI2181" s="218"/>
      <c r="NJ2181" s="218"/>
      <c r="NK2181" s="218"/>
      <c r="NL2181" s="218"/>
      <c r="NM2181" s="218"/>
      <c r="NN2181" s="218"/>
      <c r="NO2181" s="218"/>
      <c r="NP2181" s="218"/>
      <c r="NQ2181" s="218"/>
      <c r="NR2181" s="218"/>
      <c r="NS2181" s="218"/>
      <c r="NT2181" s="218"/>
      <c r="NU2181" s="218"/>
      <c r="NV2181" s="218"/>
      <c r="NW2181" s="218"/>
      <c r="NX2181" s="218"/>
      <c r="NY2181" s="218"/>
      <c r="NZ2181" s="218"/>
      <c r="OA2181" s="218"/>
      <c r="OB2181" s="218"/>
      <c r="OC2181" s="218"/>
      <c r="OD2181" s="218"/>
      <c r="OE2181" s="218"/>
      <c r="OF2181" s="218"/>
      <c r="OG2181" s="218"/>
      <c r="OH2181" s="218"/>
      <c r="OI2181" s="218"/>
      <c r="OJ2181" s="218"/>
      <c r="OK2181" s="218"/>
      <c r="OL2181" s="218"/>
      <c r="OM2181" s="218"/>
      <c r="ON2181" s="218"/>
      <c r="OO2181" s="218"/>
      <c r="OP2181" s="218"/>
      <c r="OQ2181" s="218"/>
      <c r="OR2181" s="218"/>
      <c r="OS2181" s="218"/>
      <c r="OT2181" s="218"/>
      <c r="OU2181" s="218"/>
      <c r="OV2181" s="218"/>
      <c r="OW2181" s="218"/>
      <c r="OX2181" s="218"/>
      <c r="OY2181" s="218"/>
      <c r="OZ2181" s="218"/>
      <c r="PA2181" s="218"/>
      <c r="PB2181" s="218"/>
      <c r="PC2181" s="218"/>
      <c r="PD2181" s="218"/>
      <c r="PE2181" s="218"/>
      <c r="PF2181" s="218"/>
      <c r="PG2181" s="218"/>
      <c r="PH2181" s="218"/>
      <c r="PI2181" s="218"/>
      <c r="PJ2181" s="218"/>
      <c r="PK2181" s="218"/>
      <c r="PL2181" s="218"/>
      <c r="PM2181" s="218"/>
      <c r="PN2181" s="218"/>
      <c r="PO2181" s="218"/>
      <c r="PP2181" s="218"/>
      <c r="PQ2181" s="218"/>
      <c r="PR2181" s="218"/>
      <c r="PS2181" s="218"/>
      <c r="PT2181" s="218"/>
      <c r="PU2181" s="218"/>
      <c r="PV2181" s="218"/>
      <c r="PW2181" s="218"/>
      <c r="PX2181" s="218"/>
      <c r="PY2181" s="218"/>
      <c r="PZ2181" s="218"/>
      <c r="QA2181" s="218"/>
      <c r="QB2181" s="218"/>
      <c r="QC2181" s="218"/>
      <c r="QD2181" s="218"/>
      <c r="QE2181" s="218"/>
      <c r="QF2181" s="218"/>
      <c r="QG2181" s="218"/>
      <c r="QH2181" s="218"/>
      <c r="QI2181" s="218"/>
      <c r="QJ2181" s="218"/>
      <c r="QK2181" s="218"/>
      <c r="QL2181" s="218"/>
      <c r="QM2181" s="218"/>
      <c r="QN2181" s="218"/>
      <c r="QO2181" s="218"/>
      <c r="QP2181" s="218"/>
      <c r="QQ2181" s="218"/>
      <c r="QR2181" s="218"/>
      <c r="QS2181" s="218"/>
      <c r="QT2181" s="218"/>
      <c r="QU2181" s="218"/>
      <c r="QV2181" s="218"/>
      <c r="QW2181" s="218"/>
      <c r="QX2181" s="218"/>
      <c r="QY2181" s="218"/>
      <c r="QZ2181" s="218"/>
      <c r="RA2181" s="218"/>
      <c r="RB2181" s="218"/>
      <c r="RC2181" s="218"/>
      <c r="RD2181" s="218"/>
      <c r="RE2181" s="218"/>
      <c r="RF2181" s="218"/>
      <c r="RG2181" s="218"/>
      <c r="RH2181" s="218"/>
      <c r="RI2181" s="218"/>
      <c r="RJ2181" s="218"/>
      <c r="RK2181" s="218"/>
      <c r="RL2181" s="218"/>
      <c r="RM2181" s="218"/>
      <c r="RN2181" s="218"/>
      <c r="RO2181" s="218"/>
      <c r="RP2181" s="218"/>
      <c r="RQ2181" s="218"/>
      <c r="RR2181" s="218"/>
      <c r="RS2181" s="218"/>
      <c r="RT2181" s="218"/>
      <c r="RU2181" s="218"/>
      <c r="RV2181" s="218"/>
      <c r="RW2181" s="218"/>
      <c r="RX2181" s="218"/>
      <c r="RY2181" s="218"/>
      <c r="RZ2181" s="218"/>
      <c r="SA2181" s="218"/>
      <c r="SB2181" s="218"/>
      <c r="SC2181" s="218"/>
      <c r="SD2181" s="218"/>
      <c r="SE2181" s="218"/>
      <c r="SF2181" s="218"/>
      <c r="SG2181" s="218"/>
      <c r="SH2181" s="218"/>
      <c r="SI2181" s="218"/>
      <c r="SJ2181" s="218"/>
      <c r="SK2181" s="218"/>
      <c r="SL2181" s="218"/>
      <c r="SM2181" s="218"/>
      <c r="SN2181" s="218"/>
      <c r="SO2181" s="218"/>
      <c r="SP2181" s="218"/>
      <c r="SQ2181" s="218"/>
      <c r="SR2181" s="218"/>
      <c r="SS2181" s="218"/>
      <c r="ST2181" s="218"/>
      <c r="SU2181" s="218"/>
      <c r="SV2181" s="218"/>
      <c r="SW2181" s="218"/>
      <c r="SX2181" s="218"/>
      <c r="SY2181" s="218"/>
      <c r="SZ2181" s="218"/>
      <c r="TA2181" s="218"/>
      <c r="TB2181" s="218"/>
      <c r="TC2181" s="218"/>
      <c r="TD2181" s="218"/>
      <c r="TE2181" s="218"/>
      <c r="TF2181" s="218"/>
      <c r="TG2181" s="218"/>
      <c r="TH2181" s="218"/>
      <c r="TI2181" s="218"/>
      <c r="TJ2181" s="218"/>
      <c r="TK2181" s="218"/>
      <c r="TL2181" s="218"/>
      <c r="TM2181" s="218"/>
      <c r="TN2181" s="218"/>
      <c r="TO2181" s="218"/>
      <c r="TP2181" s="218"/>
      <c r="TQ2181" s="218"/>
      <c r="TR2181" s="218"/>
      <c r="TS2181" s="218"/>
      <c r="TT2181" s="218"/>
      <c r="TU2181" s="218"/>
      <c r="TV2181" s="218"/>
      <c r="TW2181" s="218"/>
      <c r="TX2181" s="218"/>
      <c r="TY2181" s="218"/>
      <c r="TZ2181" s="218"/>
      <c r="UA2181" s="218"/>
      <c r="UB2181" s="218"/>
      <c r="UC2181" s="218"/>
      <c r="UD2181" s="218"/>
      <c r="UE2181" s="218"/>
      <c r="UF2181" s="218"/>
      <c r="UG2181" s="218"/>
      <c r="UH2181" s="218"/>
      <c r="UI2181" s="218"/>
      <c r="UJ2181" s="218"/>
      <c r="UK2181" s="218"/>
      <c r="UL2181" s="218"/>
      <c r="UM2181" s="218"/>
      <c r="UN2181" s="218"/>
      <c r="UO2181" s="218"/>
      <c r="UP2181" s="218"/>
      <c r="UQ2181" s="218"/>
      <c r="UR2181" s="218"/>
      <c r="US2181" s="218"/>
      <c r="UT2181" s="218"/>
      <c r="UU2181" s="218"/>
      <c r="UV2181" s="218"/>
      <c r="UW2181" s="218"/>
      <c r="UX2181" s="218"/>
      <c r="UY2181" s="218"/>
      <c r="UZ2181" s="218"/>
      <c r="VA2181" s="218"/>
      <c r="VB2181" s="218"/>
      <c r="VC2181" s="218"/>
      <c r="VD2181" s="218"/>
      <c r="VE2181" s="218"/>
      <c r="VF2181" s="218"/>
      <c r="VG2181" s="218"/>
      <c r="VH2181" s="218"/>
      <c r="VI2181" s="218"/>
      <c r="VJ2181" s="218"/>
      <c r="VK2181" s="218"/>
      <c r="VL2181" s="218"/>
      <c r="VM2181" s="218"/>
      <c r="VN2181" s="218"/>
      <c r="VO2181" s="218"/>
      <c r="VP2181" s="218"/>
      <c r="VQ2181" s="218"/>
      <c r="VR2181" s="218"/>
      <c r="VS2181" s="218"/>
      <c r="VT2181" s="218"/>
      <c r="VU2181" s="218"/>
      <c r="VV2181" s="218"/>
      <c r="VW2181" s="218"/>
      <c r="VX2181" s="218"/>
      <c r="VY2181" s="218"/>
      <c r="VZ2181" s="218"/>
      <c r="WA2181" s="218"/>
      <c r="WB2181" s="218"/>
      <c r="WC2181" s="218"/>
      <c r="WD2181" s="218"/>
      <c r="WE2181" s="218"/>
      <c r="WF2181" s="218"/>
      <c r="WG2181" s="218"/>
      <c r="WH2181" s="218"/>
      <c r="WI2181" s="218"/>
      <c r="WJ2181" s="218"/>
      <c r="WK2181" s="218"/>
      <c r="WL2181" s="218"/>
      <c r="WM2181" s="218"/>
      <c r="WN2181" s="218"/>
      <c r="WO2181" s="218"/>
      <c r="WP2181" s="218"/>
      <c r="WQ2181" s="218"/>
      <c r="WR2181" s="218"/>
      <c r="WS2181" s="218"/>
      <c r="WT2181" s="218"/>
      <c r="WU2181" s="218"/>
      <c r="WV2181" s="218"/>
      <c r="WW2181" s="218"/>
      <c r="WX2181" s="218"/>
      <c r="WY2181" s="218"/>
      <c r="WZ2181" s="218"/>
      <c r="XA2181" s="218"/>
      <c r="XB2181" s="218"/>
      <c r="XC2181" s="218"/>
      <c r="XD2181" s="218"/>
      <c r="XE2181" s="218"/>
      <c r="XF2181" s="218"/>
      <c r="XG2181" s="218"/>
      <c r="XH2181" s="218"/>
      <c r="XI2181" s="218"/>
      <c r="XJ2181" s="218"/>
      <c r="XK2181" s="218"/>
      <c r="XL2181" s="218"/>
      <c r="XM2181" s="218"/>
      <c r="XN2181" s="218"/>
      <c r="XO2181" s="218"/>
      <c r="XP2181" s="218"/>
      <c r="XQ2181" s="218"/>
      <c r="XR2181" s="218"/>
      <c r="XS2181" s="218"/>
      <c r="XT2181" s="218"/>
      <c r="XU2181" s="218"/>
      <c r="XV2181" s="218"/>
      <c r="XW2181" s="218"/>
      <c r="XX2181" s="218"/>
      <c r="XY2181" s="218"/>
      <c r="XZ2181" s="218"/>
      <c r="YA2181" s="218"/>
      <c r="YB2181" s="218"/>
      <c r="YC2181" s="218"/>
      <c r="YD2181" s="218"/>
      <c r="YE2181" s="218"/>
      <c r="YF2181" s="218"/>
      <c r="YG2181" s="218"/>
      <c r="YH2181" s="218"/>
      <c r="YI2181" s="218"/>
      <c r="YJ2181" s="218"/>
      <c r="YK2181" s="218"/>
      <c r="YL2181" s="218"/>
      <c r="YM2181" s="218"/>
      <c r="YN2181" s="218"/>
      <c r="YO2181" s="218"/>
      <c r="YP2181" s="218"/>
      <c r="YQ2181" s="218"/>
      <c r="YR2181" s="218"/>
      <c r="YS2181" s="218"/>
      <c r="YT2181" s="218"/>
      <c r="YU2181" s="218"/>
      <c r="YV2181" s="218"/>
      <c r="YW2181" s="218"/>
      <c r="YX2181" s="218"/>
      <c r="YY2181" s="218"/>
      <c r="YZ2181" s="218"/>
      <c r="ZA2181" s="218"/>
      <c r="ZB2181" s="218"/>
      <c r="ZC2181" s="218"/>
      <c r="ZD2181" s="218"/>
      <c r="ZE2181" s="218"/>
      <c r="ZF2181" s="218"/>
      <c r="ZG2181" s="218"/>
      <c r="ZH2181" s="218"/>
      <c r="ZI2181" s="218"/>
      <c r="ZJ2181" s="218"/>
      <c r="ZK2181" s="218"/>
      <c r="ZL2181" s="218"/>
      <c r="ZM2181" s="218"/>
      <c r="ZN2181" s="218"/>
      <c r="ZO2181" s="218"/>
      <c r="ZP2181" s="218"/>
      <c r="ZQ2181" s="218"/>
      <c r="ZR2181" s="218"/>
      <c r="ZS2181" s="218"/>
      <c r="ZT2181" s="218"/>
      <c r="ZU2181" s="218"/>
      <c r="ZV2181" s="218"/>
      <c r="ZW2181" s="218"/>
      <c r="ZX2181" s="218"/>
      <c r="ZY2181" s="218"/>
      <c r="ZZ2181" s="218"/>
      <c r="AAA2181" s="218"/>
      <c r="AAB2181" s="218"/>
      <c r="AAC2181" s="218"/>
      <c r="AAD2181" s="218"/>
      <c r="AAE2181" s="218"/>
      <c r="AAF2181" s="218"/>
      <c r="AAG2181" s="218"/>
      <c r="AAH2181" s="218"/>
      <c r="AAI2181" s="218"/>
      <c r="AAJ2181" s="218"/>
      <c r="AAK2181" s="218"/>
      <c r="AAL2181" s="218"/>
      <c r="AAM2181" s="218"/>
      <c r="AAN2181" s="218"/>
      <c r="AAO2181" s="218"/>
      <c r="AAP2181" s="218"/>
      <c r="AAQ2181" s="218"/>
      <c r="AAR2181" s="218"/>
      <c r="AAS2181" s="218"/>
      <c r="AAT2181" s="218"/>
      <c r="AAU2181" s="218"/>
      <c r="AAV2181" s="218"/>
      <c r="AAW2181" s="218"/>
      <c r="AAX2181" s="218"/>
      <c r="AAY2181" s="218"/>
      <c r="AAZ2181" s="218"/>
      <c r="ABA2181" s="218"/>
      <c r="ABB2181" s="218"/>
      <c r="ABC2181" s="218"/>
      <c r="ABD2181" s="218"/>
      <c r="ABE2181" s="218"/>
      <c r="ABF2181" s="218"/>
      <c r="ABG2181" s="218"/>
      <c r="ABH2181" s="218"/>
      <c r="ABI2181" s="218"/>
      <c r="ABJ2181" s="218"/>
      <c r="ABK2181" s="218"/>
      <c r="ABL2181" s="218"/>
      <c r="ABM2181" s="218"/>
      <c r="ABN2181" s="218"/>
      <c r="ABO2181" s="218"/>
      <c r="ABP2181" s="218"/>
      <c r="ABQ2181" s="218"/>
      <c r="ABR2181" s="218"/>
      <c r="ABS2181" s="218"/>
      <c r="ABT2181" s="218"/>
      <c r="ABU2181" s="218"/>
      <c r="ABV2181" s="218"/>
      <c r="ABW2181" s="218"/>
      <c r="ABX2181" s="218"/>
      <c r="ABY2181" s="218"/>
      <c r="ABZ2181" s="218"/>
      <c r="ACA2181" s="218"/>
      <c r="ACB2181" s="218"/>
      <c r="ACC2181" s="218"/>
      <c r="ACD2181" s="218"/>
      <c r="ACE2181" s="218"/>
      <c r="ACF2181" s="218"/>
      <c r="ACG2181" s="218"/>
      <c r="ACH2181" s="218"/>
      <c r="ACI2181" s="218"/>
      <c r="ACJ2181" s="218"/>
      <c r="ACK2181" s="218"/>
      <c r="ACL2181" s="218"/>
      <c r="ACM2181" s="218"/>
      <c r="ACN2181" s="218"/>
      <c r="ACO2181" s="218"/>
      <c r="ACP2181" s="218"/>
      <c r="ACQ2181" s="218"/>
      <c r="ACR2181" s="218"/>
      <c r="ACS2181" s="218"/>
      <c r="ACT2181" s="218"/>
      <c r="ACU2181" s="218"/>
      <c r="ACV2181" s="218"/>
      <c r="ACW2181" s="218"/>
      <c r="ACX2181" s="218"/>
      <c r="ACY2181" s="218"/>
      <c r="ACZ2181" s="218"/>
      <c r="ADA2181" s="218"/>
      <c r="ADB2181" s="218"/>
      <c r="ADC2181" s="218"/>
      <c r="ADD2181" s="218"/>
      <c r="ADE2181" s="218"/>
      <c r="ADF2181" s="218"/>
      <c r="ADG2181" s="218"/>
      <c r="ADH2181" s="218"/>
      <c r="ADI2181" s="218"/>
      <c r="ADJ2181" s="218"/>
      <c r="ADK2181" s="218"/>
      <c r="ADL2181" s="218"/>
      <c r="ADM2181" s="218"/>
      <c r="ADN2181" s="218"/>
      <c r="ADO2181" s="218"/>
      <c r="ADP2181" s="218"/>
      <c r="ADQ2181" s="218"/>
      <c r="ADR2181" s="218"/>
      <c r="ADS2181" s="218"/>
      <c r="ADT2181" s="218"/>
      <c r="ADU2181" s="218"/>
      <c r="ADV2181" s="218"/>
      <c r="ADW2181" s="218"/>
      <c r="ADX2181" s="218"/>
      <c r="ADY2181" s="218"/>
      <c r="ADZ2181" s="218"/>
      <c r="AEA2181" s="218"/>
      <c r="AEB2181" s="218"/>
      <c r="AEC2181" s="218"/>
      <c r="AED2181" s="218"/>
      <c r="AEE2181" s="218"/>
      <c r="AEF2181" s="218"/>
      <c r="AEG2181" s="218"/>
      <c r="AEH2181" s="218"/>
      <c r="AEI2181" s="218"/>
      <c r="AEJ2181" s="218"/>
      <c r="AEK2181" s="218"/>
      <c r="AEL2181" s="218"/>
      <c r="AEM2181" s="218"/>
      <c r="AEN2181" s="218"/>
      <c r="AEO2181" s="218"/>
      <c r="AEP2181" s="218"/>
      <c r="AEQ2181" s="218"/>
      <c r="AER2181" s="218"/>
      <c r="AES2181" s="218"/>
      <c r="AET2181" s="218"/>
      <c r="AEU2181" s="218"/>
      <c r="AEV2181" s="218"/>
      <c r="AEW2181" s="218"/>
      <c r="AEX2181" s="218"/>
      <c r="AEY2181" s="218"/>
      <c r="AEZ2181" s="218"/>
      <c r="AFA2181" s="218"/>
      <c r="AFB2181" s="218"/>
      <c r="AFC2181" s="218"/>
      <c r="AFD2181" s="218"/>
      <c r="AFE2181" s="218"/>
      <c r="AFF2181" s="218"/>
      <c r="AFG2181" s="218"/>
      <c r="AFH2181" s="218"/>
      <c r="AFI2181" s="218"/>
      <c r="AFJ2181" s="218"/>
      <c r="AFK2181" s="218"/>
      <c r="AFL2181" s="218"/>
      <c r="AFM2181" s="218"/>
      <c r="AFN2181" s="218"/>
      <c r="AFO2181" s="218"/>
      <c r="AFP2181" s="218"/>
      <c r="AFQ2181" s="218"/>
      <c r="AFR2181" s="218"/>
      <c r="AFS2181" s="218"/>
      <c r="AFT2181" s="218"/>
      <c r="AFU2181" s="218"/>
      <c r="AFV2181" s="218"/>
      <c r="AFW2181" s="218"/>
      <c r="AFX2181" s="218"/>
      <c r="AFY2181" s="218"/>
      <c r="AFZ2181" s="218"/>
      <c r="AGA2181" s="218"/>
      <c r="AGB2181" s="218"/>
      <c r="AGC2181" s="218"/>
      <c r="AGD2181" s="218"/>
      <c r="AGE2181" s="218"/>
      <c r="AGF2181" s="218"/>
      <c r="AGG2181" s="218"/>
      <c r="AGH2181" s="218"/>
      <c r="AGI2181" s="218"/>
      <c r="AGJ2181" s="218"/>
      <c r="AGK2181" s="218"/>
      <c r="AGL2181" s="218"/>
      <c r="AGM2181" s="218"/>
      <c r="AGN2181" s="218"/>
      <c r="AGO2181" s="218"/>
      <c r="AGP2181" s="218"/>
      <c r="AGQ2181" s="218"/>
      <c r="AGR2181" s="218"/>
      <c r="AGS2181" s="218"/>
      <c r="AGT2181" s="218"/>
      <c r="AGU2181" s="218"/>
      <c r="AGV2181" s="218"/>
      <c r="AGW2181" s="218"/>
      <c r="AGX2181" s="218"/>
      <c r="AGY2181" s="218"/>
      <c r="AGZ2181" s="218"/>
      <c r="AHA2181" s="218"/>
      <c r="AHB2181" s="218"/>
      <c r="AHC2181" s="218"/>
      <c r="AHD2181" s="218"/>
      <c r="AHE2181" s="218"/>
      <c r="AHF2181" s="218"/>
      <c r="AHG2181" s="218"/>
      <c r="AHH2181" s="218"/>
      <c r="AHI2181" s="218"/>
      <c r="AHJ2181" s="218"/>
      <c r="AHK2181" s="218"/>
      <c r="AHL2181" s="218"/>
      <c r="AHM2181" s="218"/>
      <c r="AHN2181" s="218"/>
      <c r="AHO2181" s="218"/>
      <c r="AHP2181" s="218"/>
      <c r="AHQ2181" s="218"/>
      <c r="AHR2181" s="218"/>
      <c r="AHS2181" s="218"/>
      <c r="AHT2181" s="218"/>
      <c r="AHU2181" s="218"/>
      <c r="AHV2181" s="218"/>
      <c r="AHW2181" s="218"/>
      <c r="AHX2181" s="218"/>
      <c r="AHY2181" s="218"/>
      <c r="AHZ2181" s="218"/>
      <c r="AIA2181" s="218"/>
      <c r="AIB2181" s="218"/>
      <c r="AIC2181" s="218"/>
      <c r="AID2181" s="218"/>
      <c r="AIE2181" s="218"/>
      <c r="AIF2181" s="218"/>
      <c r="AIG2181" s="218"/>
      <c r="AIH2181" s="218"/>
      <c r="AII2181" s="218"/>
      <c r="AIJ2181" s="218"/>
      <c r="AIK2181" s="218"/>
      <c r="AIL2181" s="218"/>
      <c r="AIM2181" s="218"/>
      <c r="AIN2181" s="218"/>
      <c r="AIO2181" s="218"/>
      <c r="AIP2181" s="218"/>
      <c r="AIQ2181" s="218"/>
      <c r="AIR2181" s="218"/>
      <c r="AIS2181" s="218"/>
      <c r="AIT2181" s="218"/>
      <c r="AIU2181" s="218"/>
      <c r="AIV2181" s="218"/>
      <c r="AIW2181" s="218"/>
      <c r="AIX2181" s="218"/>
      <c r="AIY2181" s="218"/>
      <c r="AIZ2181" s="218"/>
      <c r="AJA2181" s="218"/>
      <c r="AJB2181" s="218"/>
      <c r="AJC2181" s="218"/>
      <c r="AJD2181" s="218"/>
      <c r="AJE2181" s="218"/>
      <c r="AJF2181" s="218"/>
      <c r="AJG2181" s="218"/>
      <c r="AJH2181" s="218"/>
      <c r="AJI2181" s="218"/>
      <c r="AJJ2181" s="218"/>
      <c r="AJK2181" s="218"/>
      <c r="AJL2181" s="218"/>
      <c r="AJM2181" s="218"/>
      <c r="AJN2181" s="218"/>
      <c r="AJO2181" s="218"/>
      <c r="AJP2181" s="218"/>
      <c r="AJQ2181" s="218"/>
      <c r="AJR2181" s="218"/>
      <c r="AJS2181" s="218"/>
      <c r="AJT2181" s="218"/>
      <c r="AJU2181" s="218"/>
      <c r="AJV2181" s="218"/>
      <c r="AJW2181" s="218"/>
      <c r="AJX2181" s="218"/>
      <c r="AJY2181" s="218"/>
      <c r="AJZ2181" s="218"/>
      <c r="AKA2181" s="218"/>
      <c r="AKB2181" s="218"/>
      <c r="AKC2181" s="218"/>
      <c r="AKD2181" s="218"/>
      <c r="AKE2181" s="218"/>
      <c r="AKF2181" s="218"/>
      <c r="AKG2181" s="218"/>
      <c r="AKH2181" s="218"/>
      <c r="AKI2181" s="218"/>
      <c r="AKJ2181" s="218"/>
      <c r="AKK2181" s="218"/>
      <c r="AKL2181" s="218"/>
      <c r="AKM2181" s="218"/>
      <c r="AKN2181" s="218"/>
      <c r="AKO2181" s="218"/>
      <c r="AKP2181" s="218"/>
      <c r="AKQ2181" s="218"/>
      <c r="AKR2181" s="218"/>
      <c r="AKS2181" s="218"/>
      <c r="AKT2181" s="218"/>
      <c r="AKU2181" s="218"/>
      <c r="AKV2181" s="218"/>
      <c r="AKW2181" s="218"/>
      <c r="AKX2181" s="218"/>
      <c r="AKY2181" s="218"/>
      <c r="AKZ2181" s="218"/>
      <c r="ALA2181" s="218"/>
      <c r="ALB2181" s="218"/>
      <c r="ALC2181" s="218"/>
      <c r="ALD2181" s="218"/>
      <c r="ALE2181" s="218"/>
      <c r="ALF2181" s="218"/>
      <c r="ALG2181" s="218"/>
      <c r="ALH2181" s="218"/>
      <c r="ALI2181" s="218"/>
      <c r="ALJ2181" s="218"/>
      <c r="ALK2181" s="218"/>
      <c r="ALL2181" s="218"/>
      <c r="ALM2181" s="218"/>
      <c r="ALN2181" s="218"/>
      <c r="ALO2181" s="218"/>
      <c r="ALP2181" s="218"/>
      <c r="ALQ2181" s="218"/>
      <c r="ALR2181" s="218"/>
      <c r="ALS2181" s="218"/>
      <c r="ALT2181" s="218"/>
      <c r="ALU2181" s="218"/>
      <c r="ALV2181" s="218"/>
      <c r="ALW2181" s="218"/>
      <c r="ALX2181" s="218"/>
      <c r="ALY2181" s="218"/>
      <c r="ALZ2181" s="218"/>
      <c r="AMA2181" s="218"/>
      <c r="AMB2181" s="218"/>
      <c r="AMC2181" s="218"/>
      <c r="AMD2181" s="218"/>
      <c r="AME2181" s="218"/>
      <c r="AMF2181" s="218"/>
      <c r="AMG2181" s="218"/>
      <c r="AMH2181" s="218"/>
      <c r="AMI2181" s="218"/>
      <c r="AMJ2181" s="218"/>
      <c r="AMK2181" s="218"/>
      <c r="AML2181" s="218"/>
      <c r="AMM2181" s="218"/>
      <c r="AMN2181" s="218"/>
      <c r="AMO2181" s="218"/>
      <c r="AMP2181" s="218"/>
      <c r="AMQ2181" s="218"/>
      <c r="AMR2181" s="218"/>
      <c r="AMS2181" s="218"/>
      <c r="AMT2181" s="218"/>
      <c r="AMU2181" s="218"/>
      <c r="AMV2181" s="218"/>
      <c r="AMW2181" s="218"/>
      <c r="AMX2181" s="218"/>
      <c r="AMY2181" s="218"/>
      <c r="AMZ2181" s="218"/>
      <c r="ANA2181" s="218"/>
      <c r="ANB2181" s="218"/>
      <c r="ANC2181" s="218"/>
      <c r="AND2181" s="218"/>
      <c r="ANE2181" s="218"/>
      <c r="ANF2181" s="218"/>
      <c r="ANG2181" s="218"/>
      <c r="ANH2181" s="218"/>
      <c r="ANI2181" s="218"/>
      <c r="ANJ2181" s="218"/>
      <c r="ANK2181" s="218"/>
      <c r="ANL2181" s="218"/>
      <c r="ANM2181" s="218"/>
      <c r="ANN2181" s="218"/>
      <c r="ANO2181" s="218"/>
      <c r="ANP2181" s="218"/>
      <c r="ANQ2181" s="218"/>
      <c r="ANR2181" s="218"/>
      <c r="ANS2181" s="218"/>
      <c r="ANT2181" s="218"/>
      <c r="ANU2181" s="218"/>
      <c r="ANV2181" s="218"/>
      <c r="ANW2181" s="218"/>
      <c r="ANX2181" s="218"/>
      <c r="ANY2181" s="218"/>
      <c r="ANZ2181" s="218"/>
      <c r="AOA2181" s="218"/>
      <c r="AOB2181" s="218"/>
      <c r="AOC2181" s="218"/>
      <c r="AOD2181" s="218"/>
      <c r="AOE2181" s="218"/>
      <c r="AOF2181" s="218"/>
      <c r="AOG2181" s="218"/>
      <c r="AOH2181" s="218"/>
      <c r="AOI2181" s="218"/>
      <c r="AOJ2181" s="218"/>
      <c r="AOK2181" s="218"/>
      <c r="AOL2181" s="218"/>
      <c r="AOM2181" s="218"/>
      <c r="AON2181" s="218"/>
      <c r="AOO2181" s="218"/>
      <c r="AOP2181" s="218"/>
      <c r="AOQ2181" s="218"/>
      <c r="AOR2181" s="218"/>
      <c r="AOS2181" s="218"/>
      <c r="AOT2181" s="218"/>
      <c r="AOU2181" s="218"/>
      <c r="AOV2181" s="218"/>
      <c r="AOW2181" s="218"/>
      <c r="AOX2181" s="218"/>
      <c r="AOY2181" s="218"/>
      <c r="AOZ2181" s="218"/>
      <c r="APA2181" s="218"/>
      <c r="APB2181" s="218"/>
      <c r="APC2181" s="218"/>
      <c r="APD2181" s="218"/>
      <c r="APE2181" s="218"/>
      <c r="APF2181" s="218"/>
      <c r="APG2181" s="218"/>
      <c r="APH2181" s="218"/>
      <c r="API2181" s="218"/>
      <c r="APJ2181" s="218"/>
      <c r="APK2181" s="218"/>
      <c r="APL2181" s="218"/>
      <c r="APM2181" s="218"/>
      <c r="APN2181" s="218"/>
      <c r="APO2181" s="218"/>
      <c r="APP2181" s="218"/>
      <c r="APQ2181" s="218"/>
      <c r="APR2181" s="218"/>
      <c r="APS2181" s="218"/>
      <c r="APT2181" s="218"/>
      <c r="APU2181" s="218"/>
      <c r="APV2181" s="218"/>
      <c r="APW2181" s="218"/>
      <c r="APX2181" s="218"/>
      <c r="APY2181" s="218"/>
      <c r="APZ2181" s="218"/>
      <c r="AQA2181" s="218"/>
      <c r="AQB2181" s="218"/>
      <c r="AQC2181" s="218"/>
      <c r="AQD2181" s="218"/>
      <c r="AQE2181" s="218"/>
      <c r="AQF2181" s="218"/>
      <c r="AQG2181" s="218"/>
      <c r="AQH2181" s="218"/>
      <c r="AQI2181" s="218"/>
      <c r="AQJ2181" s="218"/>
      <c r="AQK2181" s="218"/>
      <c r="AQL2181" s="218"/>
      <c r="AQM2181" s="218"/>
      <c r="AQN2181" s="218"/>
      <c r="AQO2181" s="218"/>
      <c r="AQP2181" s="218"/>
      <c r="AQQ2181" s="218"/>
      <c r="AQR2181" s="218"/>
      <c r="AQS2181" s="218"/>
      <c r="AQT2181" s="218"/>
      <c r="AQU2181" s="218"/>
      <c r="AQV2181" s="218"/>
      <c r="AQW2181" s="218"/>
      <c r="AQX2181" s="218"/>
      <c r="AQY2181" s="218"/>
      <c r="AQZ2181" s="218"/>
      <c r="ARA2181" s="218"/>
      <c r="ARB2181" s="218"/>
      <c r="ARC2181" s="218"/>
      <c r="ARD2181" s="218"/>
      <c r="ARE2181" s="218"/>
      <c r="ARF2181" s="218"/>
      <c r="ARG2181" s="218"/>
      <c r="ARH2181" s="218"/>
      <c r="ARI2181" s="218"/>
      <c r="ARJ2181" s="218"/>
      <c r="ARK2181" s="218"/>
      <c r="ARL2181" s="218"/>
      <c r="ARM2181" s="218"/>
      <c r="ARN2181" s="218"/>
      <c r="ARO2181" s="218"/>
      <c r="ARP2181" s="218"/>
      <c r="ARQ2181" s="218"/>
      <c r="ARR2181" s="218"/>
      <c r="ARS2181" s="218"/>
      <c r="ART2181" s="218"/>
      <c r="ARU2181" s="218"/>
      <c r="ARV2181" s="218"/>
      <c r="ARW2181" s="218"/>
      <c r="ARX2181" s="218"/>
      <c r="ARY2181" s="218"/>
      <c r="ARZ2181" s="218"/>
      <c r="ASA2181" s="218"/>
      <c r="ASB2181" s="218"/>
      <c r="ASC2181" s="218"/>
      <c r="ASD2181" s="218"/>
      <c r="ASE2181" s="218"/>
      <c r="ASF2181" s="218"/>
      <c r="ASG2181" s="218"/>
      <c r="ASH2181" s="218"/>
      <c r="ASI2181" s="218"/>
      <c r="ASJ2181" s="218"/>
      <c r="ASK2181" s="218"/>
      <c r="ASL2181" s="218"/>
      <c r="ASM2181" s="218"/>
      <c r="ASN2181" s="218"/>
      <c r="ASO2181" s="218"/>
      <c r="ASP2181" s="218"/>
      <c r="ASQ2181" s="218"/>
      <c r="ASR2181" s="218"/>
      <c r="ASS2181" s="218"/>
      <c r="AST2181" s="218"/>
      <c r="ASU2181" s="218"/>
      <c r="ASV2181" s="218"/>
      <c r="ASW2181" s="218"/>
      <c r="ASX2181" s="218"/>
      <c r="ASY2181" s="218"/>
      <c r="ASZ2181" s="218"/>
      <c r="ATA2181" s="218"/>
      <c r="ATB2181" s="218"/>
      <c r="ATC2181" s="218"/>
      <c r="ATD2181" s="218"/>
      <c r="ATE2181" s="218"/>
      <c r="ATF2181" s="218"/>
      <c r="ATG2181" s="218"/>
      <c r="ATH2181" s="218"/>
      <c r="ATI2181" s="218"/>
      <c r="ATJ2181" s="218"/>
      <c r="ATK2181" s="218"/>
      <c r="ATL2181" s="218"/>
      <c r="ATM2181" s="218"/>
      <c r="ATN2181" s="218"/>
      <c r="ATO2181" s="218"/>
      <c r="ATP2181" s="218"/>
      <c r="ATQ2181" s="218"/>
      <c r="ATR2181" s="218"/>
      <c r="ATS2181" s="218"/>
      <c r="ATT2181" s="218"/>
      <c r="ATU2181" s="218"/>
      <c r="ATV2181" s="218"/>
      <c r="ATW2181" s="218"/>
      <c r="ATX2181" s="218"/>
      <c r="ATY2181" s="218"/>
      <c r="ATZ2181" s="218"/>
      <c r="AUA2181" s="218"/>
      <c r="AUB2181" s="218"/>
      <c r="AUC2181" s="218"/>
      <c r="AUD2181" s="218"/>
      <c r="AUE2181" s="218"/>
      <c r="AUF2181" s="218"/>
      <c r="AUG2181" s="218"/>
      <c r="AUH2181" s="218"/>
      <c r="AUI2181" s="218"/>
      <c r="AUJ2181" s="218"/>
      <c r="AUK2181" s="218"/>
      <c r="AUL2181" s="218"/>
      <c r="AUM2181" s="218"/>
      <c r="AUN2181" s="218"/>
      <c r="AUO2181" s="218"/>
      <c r="AUP2181" s="218"/>
      <c r="AUQ2181" s="218"/>
      <c r="AUR2181" s="218"/>
      <c r="AUS2181" s="218"/>
      <c r="AUT2181" s="218"/>
      <c r="AUU2181" s="218"/>
      <c r="AUV2181" s="218"/>
      <c r="AUW2181" s="218"/>
      <c r="AUX2181" s="218"/>
      <c r="AUY2181" s="218"/>
      <c r="AUZ2181" s="218"/>
      <c r="AVA2181" s="218"/>
      <c r="AVB2181" s="218"/>
      <c r="AVC2181" s="218"/>
      <c r="AVD2181" s="218"/>
      <c r="AVE2181" s="218"/>
      <c r="AVF2181" s="218"/>
      <c r="AVG2181" s="218"/>
      <c r="AVH2181" s="218"/>
      <c r="AVI2181" s="218"/>
      <c r="AVJ2181" s="218"/>
      <c r="AVK2181" s="218"/>
      <c r="AVL2181" s="218"/>
      <c r="AVM2181" s="218"/>
      <c r="AVN2181" s="218"/>
      <c r="AVO2181" s="218"/>
      <c r="AVP2181" s="218"/>
      <c r="AVQ2181" s="218"/>
      <c r="AVR2181" s="218"/>
      <c r="AVS2181" s="218"/>
      <c r="AVT2181" s="218"/>
      <c r="AVU2181" s="218"/>
      <c r="AVV2181" s="218"/>
      <c r="AVW2181" s="218"/>
      <c r="AVX2181" s="218"/>
      <c r="AVY2181" s="218"/>
      <c r="AVZ2181" s="218"/>
      <c r="AWA2181" s="218"/>
      <c r="AWB2181" s="218"/>
      <c r="AWC2181" s="218"/>
      <c r="AWD2181" s="218"/>
      <c r="AWE2181" s="218"/>
      <c r="AWF2181" s="218"/>
      <c r="AWG2181" s="218"/>
      <c r="AWH2181" s="218"/>
      <c r="AWI2181" s="218"/>
      <c r="AWJ2181" s="218"/>
      <c r="AWK2181" s="218"/>
      <c r="AWL2181" s="218"/>
      <c r="AWM2181" s="218"/>
      <c r="AWN2181" s="218"/>
      <c r="AWO2181" s="218"/>
      <c r="AWP2181" s="218"/>
      <c r="AWQ2181" s="218"/>
      <c r="AWR2181" s="218"/>
      <c r="AWS2181" s="218"/>
      <c r="AWT2181" s="218"/>
      <c r="AWU2181" s="218"/>
      <c r="AWV2181" s="218"/>
      <c r="AWW2181" s="218"/>
      <c r="AWX2181" s="218"/>
      <c r="AWY2181" s="218"/>
      <c r="AWZ2181" s="218"/>
      <c r="AXA2181" s="218"/>
      <c r="AXB2181" s="218"/>
      <c r="AXC2181" s="218"/>
      <c r="AXD2181" s="218"/>
      <c r="AXE2181" s="218"/>
      <c r="AXF2181" s="218"/>
      <c r="AXG2181" s="218"/>
      <c r="AXH2181" s="218"/>
      <c r="AXI2181" s="218"/>
      <c r="AXJ2181" s="218"/>
      <c r="AXK2181" s="218"/>
      <c r="AXL2181" s="218"/>
      <c r="AXM2181" s="218"/>
      <c r="AXN2181" s="218"/>
      <c r="AXO2181" s="218"/>
      <c r="AXP2181" s="218"/>
      <c r="AXQ2181" s="218"/>
      <c r="AXR2181" s="218"/>
      <c r="AXS2181" s="218"/>
      <c r="AXT2181" s="218"/>
      <c r="AXU2181" s="218"/>
      <c r="AXV2181" s="218"/>
      <c r="AXW2181" s="218"/>
      <c r="AXX2181" s="218"/>
      <c r="AXY2181" s="218"/>
      <c r="AXZ2181" s="218"/>
      <c r="AYA2181" s="218"/>
      <c r="AYB2181" s="218"/>
      <c r="AYC2181" s="218"/>
      <c r="AYD2181" s="218"/>
      <c r="AYE2181" s="218"/>
      <c r="AYF2181" s="218"/>
      <c r="AYG2181" s="218"/>
      <c r="AYH2181" s="218"/>
      <c r="AYI2181" s="218"/>
      <c r="AYJ2181" s="218"/>
      <c r="AYK2181" s="218"/>
      <c r="AYL2181" s="218"/>
      <c r="AYM2181" s="218"/>
      <c r="AYN2181" s="218"/>
      <c r="AYO2181" s="218"/>
      <c r="AYP2181" s="218"/>
      <c r="AYQ2181" s="218"/>
      <c r="AYR2181" s="218"/>
      <c r="AYS2181" s="218"/>
      <c r="AYT2181" s="218"/>
      <c r="AYU2181" s="218"/>
      <c r="AYV2181" s="218"/>
      <c r="AYW2181" s="218"/>
      <c r="AYX2181" s="218"/>
      <c r="AYY2181" s="218"/>
      <c r="AYZ2181" s="218"/>
      <c r="AZA2181" s="218"/>
      <c r="AZB2181" s="218"/>
      <c r="AZC2181" s="218"/>
      <c r="AZD2181" s="218"/>
      <c r="AZE2181" s="218"/>
      <c r="AZF2181" s="218"/>
      <c r="AZG2181" s="218"/>
      <c r="AZH2181" s="218"/>
      <c r="AZI2181" s="218"/>
      <c r="AZJ2181" s="218"/>
      <c r="AZK2181" s="218"/>
      <c r="AZL2181" s="218"/>
      <c r="AZM2181" s="218"/>
      <c r="AZN2181" s="218"/>
      <c r="AZO2181" s="218"/>
      <c r="AZP2181" s="218"/>
      <c r="AZQ2181" s="218"/>
      <c r="AZR2181" s="218"/>
      <c r="AZS2181" s="218"/>
      <c r="AZT2181" s="218"/>
      <c r="AZU2181" s="218"/>
      <c r="AZV2181" s="218"/>
      <c r="AZW2181" s="218"/>
      <c r="AZX2181" s="218"/>
      <c r="AZY2181" s="218"/>
      <c r="AZZ2181" s="218"/>
      <c r="BAA2181" s="218"/>
      <c r="BAB2181" s="218"/>
      <c r="BAC2181" s="218"/>
      <c r="BAD2181" s="218"/>
      <c r="BAE2181" s="218"/>
      <c r="BAF2181" s="218"/>
      <c r="BAG2181" s="218"/>
      <c r="BAH2181" s="218"/>
      <c r="BAI2181" s="218"/>
      <c r="BAJ2181" s="218"/>
      <c r="BAK2181" s="218"/>
      <c r="BAL2181" s="218"/>
      <c r="BAM2181" s="218"/>
      <c r="BAN2181" s="218"/>
      <c r="BAO2181" s="218"/>
      <c r="BAP2181" s="218"/>
      <c r="BAQ2181" s="218"/>
      <c r="BAR2181" s="218"/>
      <c r="BAS2181" s="218"/>
      <c r="BAT2181" s="218"/>
      <c r="BAU2181" s="218"/>
      <c r="BAV2181" s="218"/>
      <c r="BAW2181" s="218"/>
      <c r="BAX2181" s="218"/>
      <c r="BAY2181" s="218"/>
      <c r="BAZ2181" s="218"/>
      <c r="BBA2181" s="218"/>
      <c r="BBB2181" s="218"/>
      <c r="BBC2181" s="218"/>
      <c r="BBD2181" s="218"/>
      <c r="BBE2181" s="218"/>
      <c r="BBF2181" s="218"/>
      <c r="BBG2181" s="218"/>
      <c r="BBH2181" s="218"/>
      <c r="BBI2181" s="218"/>
      <c r="BBJ2181" s="218"/>
      <c r="BBK2181" s="218"/>
      <c r="BBL2181" s="218"/>
      <c r="BBM2181" s="218"/>
      <c r="BBN2181" s="218"/>
      <c r="BBO2181" s="218"/>
      <c r="BBP2181" s="218"/>
      <c r="BBQ2181" s="218"/>
      <c r="BBR2181" s="218"/>
      <c r="BBS2181" s="218"/>
      <c r="BBT2181" s="218"/>
      <c r="BBU2181" s="218"/>
      <c r="BBV2181" s="218"/>
      <c r="BBW2181" s="218"/>
      <c r="BBX2181" s="218"/>
      <c r="BBY2181" s="218"/>
      <c r="BBZ2181" s="218"/>
      <c r="BCA2181" s="218"/>
      <c r="BCB2181" s="218"/>
      <c r="BCC2181" s="218"/>
      <c r="BCD2181" s="218"/>
      <c r="BCE2181" s="218"/>
      <c r="BCF2181" s="218"/>
      <c r="BCG2181" s="218"/>
      <c r="BCH2181" s="218"/>
      <c r="BCI2181" s="218"/>
      <c r="BCJ2181" s="218"/>
      <c r="BCK2181" s="218"/>
      <c r="BCL2181" s="218"/>
      <c r="BCM2181" s="218"/>
      <c r="BCN2181" s="218"/>
      <c r="BCO2181" s="218"/>
      <c r="BCP2181" s="218"/>
      <c r="BCQ2181" s="218"/>
      <c r="BCR2181" s="218"/>
      <c r="BCS2181" s="218"/>
      <c r="BCT2181" s="218"/>
      <c r="BCU2181" s="218"/>
      <c r="BCV2181" s="218"/>
      <c r="BCW2181" s="218"/>
      <c r="BCX2181" s="218"/>
      <c r="BCY2181" s="218"/>
      <c r="BCZ2181" s="218"/>
      <c r="BDA2181" s="218"/>
      <c r="BDB2181" s="218"/>
      <c r="BDC2181" s="218"/>
      <c r="BDD2181" s="218"/>
      <c r="BDE2181" s="218"/>
      <c r="BDF2181" s="218"/>
      <c r="BDG2181" s="218"/>
      <c r="BDH2181" s="218"/>
      <c r="BDI2181" s="218"/>
      <c r="BDJ2181" s="218"/>
      <c r="BDK2181" s="218"/>
      <c r="BDL2181" s="218"/>
      <c r="BDM2181" s="218"/>
      <c r="BDN2181" s="218"/>
      <c r="BDO2181" s="218"/>
      <c r="BDP2181" s="218"/>
      <c r="BDQ2181" s="218"/>
      <c r="BDR2181" s="218"/>
      <c r="BDS2181" s="218"/>
      <c r="BDT2181" s="218"/>
      <c r="BDU2181" s="218"/>
      <c r="BDV2181" s="218"/>
      <c r="BDW2181" s="218"/>
      <c r="BDX2181" s="218"/>
      <c r="BDY2181" s="218"/>
      <c r="BDZ2181" s="218"/>
      <c r="BEA2181" s="218"/>
      <c r="BEB2181" s="218"/>
      <c r="BEC2181" s="218"/>
      <c r="BED2181" s="218"/>
      <c r="BEE2181" s="218"/>
      <c r="BEF2181" s="218"/>
      <c r="BEG2181" s="218"/>
      <c r="BEH2181" s="218"/>
      <c r="BEI2181" s="218"/>
      <c r="BEJ2181" s="218"/>
      <c r="BEK2181" s="218"/>
      <c r="BEL2181" s="218"/>
      <c r="BEM2181" s="218"/>
      <c r="BEN2181" s="218"/>
      <c r="BEO2181" s="218"/>
      <c r="BEP2181" s="218"/>
      <c r="BEQ2181" s="218"/>
      <c r="BER2181" s="218"/>
      <c r="BES2181" s="218"/>
      <c r="BET2181" s="218"/>
      <c r="BEU2181" s="218"/>
      <c r="BEV2181" s="218"/>
      <c r="BEW2181" s="218"/>
      <c r="BEX2181" s="218"/>
      <c r="BEY2181" s="218"/>
      <c r="BEZ2181" s="218"/>
      <c r="BFA2181" s="218"/>
      <c r="BFB2181" s="218"/>
      <c r="BFC2181" s="218"/>
      <c r="BFD2181" s="218"/>
      <c r="BFE2181" s="218"/>
      <c r="BFF2181" s="218"/>
      <c r="BFG2181" s="218"/>
      <c r="BFH2181" s="218"/>
      <c r="BFI2181" s="218"/>
      <c r="BFJ2181" s="218"/>
      <c r="BFK2181" s="218"/>
      <c r="BFL2181" s="218"/>
      <c r="BFM2181" s="218"/>
      <c r="BFN2181" s="218"/>
      <c r="BFO2181" s="218"/>
      <c r="BFP2181" s="218"/>
      <c r="BFQ2181" s="218"/>
      <c r="BFR2181" s="218"/>
      <c r="BFS2181" s="218"/>
      <c r="BFT2181" s="218"/>
      <c r="BFU2181" s="218"/>
      <c r="BFV2181" s="218"/>
      <c r="BFW2181" s="218"/>
      <c r="BFX2181" s="218"/>
      <c r="BFY2181" s="218"/>
      <c r="BFZ2181" s="218"/>
      <c r="BGA2181" s="218"/>
      <c r="BGB2181" s="218"/>
      <c r="BGC2181" s="218"/>
      <c r="BGD2181" s="218"/>
      <c r="BGE2181" s="218"/>
      <c r="BGF2181" s="218"/>
      <c r="BGG2181" s="218"/>
      <c r="BGH2181" s="218"/>
      <c r="BGI2181" s="218"/>
      <c r="BGJ2181" s="218"/>
      <c r="BGK2181" s="218"/>
      <c r="BGL2181" s="218"/>
      <c r="BGM2181" s="218"/>
      <c r="BGN2181" s="218"/>
      <c r="BGO2181" s="218"/>
      <c r="BGP2181" s="218"/>
      <c r="BGQ2181" s="218"/>
      <c r="BGR2181" s="218"/>
      <c r="BGS2181" s="218"/>
      <c r="BGT2181" s="218"/>
      <c r="BGU2181" s="218"/>
      <c r="BGV2181" s="218"/>
      <c r="BGW2181" s="218"/>
      <c r="BGX2181" s="218"/>
      <c r="BGY2181" s="218"/>
      <c r="BGZ2181" s="218"/>
      <c r="BHA2181" s="218"/>
      <c r="BHB2181" s="218"/>
      <c r="BHC2181" s="218"/>
      <c r="BHD2181" s="218"/>
      <c r="BHE2181" s="218"/>
      <c r="BHF2181" s="218"/>
      <c r="BHG2181" s="218"/>
      <c r="BHH2181" s="218"/>
      <c r="BHI2181" s="218"/>
      <c r="BHJ2181" s="218"/>
      <c r="BHK2181" s="218"/>
      <c r="BHL2181" s="218"/>
      <c r="BHM2181" s="218"/>
      <c r="BHN2181" s="218"/>
      <c r="BHO2181" s="218"/>
      <c r="BHP2181" s="218"/>
      <c r="BHQ2181" s="218"/>
      <c r="BHR2181" s="218"/>
      <c r="BHS2181" s="218"/>
      <c r="BHT2181" s="218"/>
      <c r="BHU2181" s="218"/>
      <c r="BHV2181" s="218"/>
      <c r="BHW2181" s="218"/>
      <c r="BHX2181" s="218"/>
      <c r="BHY2181" s="218"/>
      <c r="BHZ2181" s="218"/>
      <c r="BIA2181" s="218"/>
      <c r="BIB2181" s="218"/>
      <c r="BIC2181" s="218"/>
      <c r="BID2181" s="218"/>
      <c r="BIE2181" s="218"/>
      <c r="BIF2181" s="218"/>
      <c r="BIG2181" s="218"/>
      <c r="BIH2181" s="218"/>
      <c r="BII2181" s="218"/>
      <c r="BIJ2181" s="218"/>
      <c r="BIK2181" s="218"/>
      <c r="BIL2181" s="218"/>
      <c r="BIM2181" s="218"/>
      <c r="BIN2181" s="218"/>
      <c r="BIO2181" s="218"/>
      <c r="BIP2181" s="218"/>
      <c r="BIQ2181" s="218"/>
      <c r="BIR2181" s="218"/>
      <c r="BIS2181" s="218"/>
      <c r="BIT2181" s="218"/>
      <c r="BIU2181" s="218"/>
      <c r="BIV2181" s="218"/>
      <c r="BIW2181" s="218"/>
      <c r="BIX2181" s="218"/>
      <c r="BIY2181" s="218"/>
      <c r="BIZ2181" s="218"/>
      <c r="BJA2181" s="218"/>
      <c r="BJB2181" s="218"/>
      <c r="BJC2181" s="218"/>
      <c r="BJD2181" s="218"/>
      <c r="BJE2181" s="218"/>
      <c r="BJF2181" s="218"/>
      <c r="BJG2181" s="218"/>
      <c r="BJH2181" s="218"/>
      <c r="BJI2181" s="218"/>
      <c r="BJJ2181" s="218"/>
      <c r="BJK2181" s="218"/>
      <c r="BJL2181" s="218"/>
      <c r="BJM2181" s="218"/>
      <c r="BJN2181" s="218"/>
      <c r="BJO2181" s="218"/>
      <c r="BJP2181" s="218"/>
      <c r="BJQ2181" s="218"/>
      <c r="BJR2181" s="218"/>
      <c r="BJS2181" s="218"/>
      <c r="BJT2181" s="218"/>
      <c r="BJU2181" s="218"/>
      <c r="BJV2181" s="218"/>
      <c r="BJW2181" s="218"/>
      <c r="BJX2181" s="218"/>
      <c r="BJY2181" s="218"/>
      <c r="BJZ2181" s="218"/>
      <c r="BKA2181" s="218"/>
      <c r="BKB2181" s="218"/>
      <c r="BKC2181" s="218"/>
      <c r="BKD2181" s="218"/>
      <c r="BKE2181" s="218"/>
      <c r="BKF2181" s="218"/>
      <c r="BKG2181" s="218"/>
      <c r="BKH2181" s="218"/>
      <c r="BKI2181" s="218"/>
      <c r="BKJ2181" s="218"/>
      <c r="BKK2181" s="218"/>
      <c r="BKL2181" s="218"/>
      <c r="BKM2181" s="218"/>
      <c r="BKN2181" s="218"/>
      <c r="BKO2181" s="218"/>
      <c r="BKP2181" s="218"/>
      <c r="BKQ2181" s="218"/>
      <c r="BKR2181" s="218"/>
      <c r="BKS2181" s="218"/>
      <c r="BKT2181" s="218"/>
      <c r="BKU2181" s="218"/>
      <c r="BKV2181" s="218"/>
      <c r="BKW2181" s="218"/>
      <c r="BKX2181" s="218"/>
      <c r="BKY2181" s="218"/>
      <c r="BKZ2181" s="218"/>
      <c r="BLA2181" s="218"/>
      <c r="BLB2181" s="218"/>
      <c r="BLC2181" s="218"/>
      <c r="BLD2181" s="218"/>
      <c r="BLE2181" s="218"/>
      <c r="BLF2181" s="218"/>
      <c r="BLG2181" s="218"/>
      <c r="BLH2181" s="218"/>
      <c r="BLI2181" s="218"/>
      <c r="BLJ2181" s="218"/>
      <c r="BLK2181" s="218"/>
      <c r="BLL2181" s="218"/>
      <c r="BLM2181" s="218"/>
      <c r="BLN2181" s="218"/>
      <c r="BLO2181" s="218"/>
      <c r="BLP2181" s="218"/>
      <c r="BLQ2181" s="218"/>
      <c r="BLR2181" s="218"/>
      <c r="BLS2181" s="218"/>
      <c r="BLT2181" s="218"/>
      <c r="BLU2181" s="218"/>
      <c r="BLV2181" s="218"/>
      <c r="BLW2181" s="218"/>
      <c r="BLX2181" s="218"/>
      <c r="BLY2181" s="218"/>
      <c r="BLZ2181" s="218"/>
      <c r="BMA2181" s="218"/>
      <c r="BMB2181" s="218"/>
      <c r="BMC2181" s="218"/>
      <c r="BMD2181" s="218"/>
      <c r="BME2181" s="218"/>
      <c r="BMF2181" s="218"/>
      <c r="BMG2181" s="218"/>
      <c r="BMH2181" s="218"/>
      <c r="BMI2181" s="218"/>
      <c r="BMJ2181" s="218"/>
      <c r="BMK2181" s="218"/>
      <c r="BML2181" s="218"/>
      <c r="BMM2181" s="218"/>
      <c r="BMN2181" s="218"/>
      <c r="BMO2181" s="218"/>
      <c r="BMP2181" s="218"/>
      <c r="BMQ2181" s="218"/>
      <c r="BMR2181" s="218"/>
      <c r="BMS2181" s="218"/>
      <c r="BMT2181" s="218"/>
      <c r="BMU2181" s="218"/>
      <c r="BMV2181" s="218"/>
      <c r="BMW2181" s="218"/>
      <c r="BMX2181" s="218"/>
      <c r="BMY2181" s="218"/>
      <c r="BMZ2181" s="218"/>
      <c r="BNA2181" s="218"/>
      <c r="BNB2181" s="218"/>
      <c r="BNC2181" s="218"/>
      <c r="BND2181" s="218"/>
      <c r="BNE2181" s="218"/>
      <c r="BNF2181" s="218"/>
      <c r="BNG2181" s="218"/>
      <c r="BNH2181" s="218"/>
      <c r="BNI2181" s="218"/>
      <c r="BNJ2181" s="218"/>
      <c r="BNK2181" s="218"/>
      <c r="BNL2181" s="218"/>
      <c r="BNM2181" s="218"/>
      <c r="BNN2181" s="218"/>
      <c r="BNO2181" s="218"/>
      <c r="BNP2181" s="218"/>
      <c r="BNQ2181" s="218"/>
      <c r="BNR2181" s="218"/>
      <c r="BNS2181" s="218"/>
      <c r="BNT2181" s="218"/>
      <c r="BNU2181" s="218"/>
      <c r="BNV2181" s="218"/>
      <c r="BNW2181" s="218"/>
      <c r="BNX2181" s="218"/>
      <c r="BNY2181" s="218"/>
      <c r="BNZ2181" s="218"/>
      <c r="BOA2181" s="218"/>
      <c r="BOB2181" s="218"/>
      <c r="BOC2181" s="218"/>
      <c r="BOD2181" s="218"/>
      <c r="BOE2181" s="218"/>
      <c r="BOF2181" s="218"/>
      <c r="BOG2181" s="218"/>
      <c r="BOH2181" s="218"/>
      <c r="BOI2181" s="218"/>
      <c r="BOJ2181" s="218"/>
      <c r="BOK2181" s="218"/>
      <c r="BOL2181" s="218"/>
      <c r="BOM2181" s="218"/>
      <c r="BON2181" s="218"/>
      <c r="BOO2181" s="218"/>
      <c r="BOP2181" s="218"/>
      <c r="BOQ2181" s="218"/>
      <c r="BOR2181" s="218"/>
      <c r="BOS2181" s="218"/>
      <c r="BOT2181" s="218"/>
      <c r="BOU2181" s="218"/>
      <c r="BOV2181" s="218"/>
      <c r="BOW2181" s="218"/>
      <c r="BOX2181" s="218"/>
      <c r="BOY2181" s="218"/>
      <c r="BOZ2181" s="218"/>
      <c r="BPA2181" s="218"/>
      <c r="BPB2181" s="218"/>
      <c r="BPC2181" s="218"/>
      <c r="BPD2181" s="218"/>
      <c r="BPE2181" s="218"/>
      <c r="BPF2181" s="218"/>
      <c r="BPG2181" s="218"/>
      <c r="BPH2181" s="218"/>
      <c r="BPI2181" s="218"/>
      <c r="BPJ2181" s="218"/>
      <c r="BPK2181" s="218"/>
      <c r="BPL2181" s="218"/>
      <c r="BPM2181" s="218"/>
      <c r="BPN2181" s="218"/>
      <c r="BPO2181" s="218"/>
      <c r="BPP2181" s="218"/>
      <c r="BPQ2181" s="218"/>
      <c r="BPR2181" s="218"/>
      <c r="BPS2181" s="218"/>
      <c r="BPT2181" s="218"/>
      <c r="BPU2181" s="218"/>
      <c r="BPV2181" s="218"/>
      <c r="BPW2181" s="218"/>
      <c r="BPX2181" s="218"/>
      <c r="BPY2181" s="218"/>
      <c r="BPZ2181" s="218"/>
      <c r="BQA2181" s="218"/>
      <c r="BQB2181" s="218"/>
      <c r="BQC2181" s="218"/>
      <c r="BQD2181" s="218"/>
      <c r="BQE2181" s="218"/>
      <c r="BQF2181" s="218"/>
      <c r="BQG2181" s="218"/>
      <c r="BQH2181" s="218"/>
      <c r="BQI2181" s="218"/>
      <c r="BQJ2181" s="218"/>
      <c r="BQK2181" s="218"/>
      <c r="BQL2181" s="218"/>
      <c r="BQM2181" s="218"/>
      <c r="BQN2181" s="218"/>
      <c r="BQO2181" s="218"/>
      <c r="BQP2181" s="218"/>
      <c r="BQQ2181" s="218"/>
      <c r="BQR2181" s="218"/>
      <c r="BQS2181" s="218"/>
      <c r="BQT2181" s="218"/>
      <c r="BQU2181" s="218"/>
      <c r="BQV2181" s="218"/>
      <c r="BQW2181" s="218"/>
      <c r="BQX2181" s="218"/>
      <c r="BQY2181" s="218"/>
      <c r="BQZ2181" s="218"/>
      <c r="BRA2181" s="218"/>
      <c r="BRB2181" s="218"/>
      <c r="BRC2181" s="218"/>
      <c r="BRD2181" s="218"/>
      <c r="BRE2181" s="218"/>
      <c r="BRF2181" s="218"/>
      <c r="BRG2181" s="218"/>
      <c r="BRH2181" s="218"/>
      <c r="BRI2181" s="218"/>
      <c r="BRJ2181" s="218"/>
      <c r="BRK2181" s="218"/>
      <c r="BRL2181" s="218"/>
      <c r="BRM2181" s="218"/>
      <c r="BRN2181" s="218"/>
      <c r="BRO2181" s="218"/>
      <c r="BRP2181" s="218"/>
      <c r="BRQ2181" s="218"/>
      <c r="BRR2181" s="218"/>
      <c r="BRS2181" s="218"/>
      <c r="BRT2181" s="218"/>
      <c r="BRU2181" s="218"/>
      <c r="BRV2181" s="218"/>
      <c r="BRW2181" s="218"/>
      <c r="BRX2181" s="218"/>
      <c r="BRY2181" s="218"/>
      <c r="BRZ2181" s="218"/>
      <c r="BSA2181" s="218"/>
      <c r="BSB2181" s="218"/>
      <c r="BSC2181" s="218"/>
      <c r="BSD2181" s="218"/>
      <c r="BSE2181" s="218"/>
      <c r="BSF2181" s="218"/>
      <c r="BSG2181" s="218"/>
      <c r="BSH2181" s="218"/>
      <c r="BSI2181" s="218"/>
      <c r="BSJ2181" s="218"/>
      <c r="BSK2181" s="218"/>
      <c r="BSL2181" s="218"/>
      <c r="BSM2181" s="218"/>
      <c r="BSN2181" s="218"/>
      <c r="BSO2181" s="218"/>
      <c r="BSP2181" s="218"/>
      <c r="BSQ2181" s="218"/>
      <c r="BSR2181" s="218"/>
      <c r="BSS2181" s="218"/>
      <c r="BST2181" s="218"/>
      <c r="BSU2181" s="218"/>
      <c r="BSV2181" s="218"/>
      <c r="BSW2181" s="218"/>
      <c r="BSX2181" s="218"/>
      <c r="BSY2181" s="218"/>
      <c r="BSZ2181" s="218"/>
      <c r="BTA2181" s="218"/>
      <c r="BTB2181" s="218"/>
      <c r="BTC2181" s="218"/>
      <c r="BTD2181" s="218"/>
      <c r="BTE2181" s="218"/>
      <c r="BTF2181" s="218"/>
      <c r="BTG2181" s="218"/>
      <c r="BTH2181" s="218"/>
      <c r="BTI2181" s="218"/>
      <c r="BTJ2181" s="218"/>
      <c r="BTK2181" s="218"/>
      <c r="BTL2181" s="218"/>
      <c r="BTM2181" s="218"/>
      <c r="BTN2181" s="218"/>
      <c r="BTO2181" s="218"/>
      <c r="BTP2181" s="218"/>
      <c r="BTQ2181" s="218"/>
      <c r="BTR2181" s="218"/>
      <c r="BTS2181" s="218"/>
      <c r="BTT2181" s="218"/>
      <c r="BTU2181" s="218"/>
      <c r="BTV2181" s="218"/>
      <c r="BTW2181" s="218"/>
      <c r="BTX2181" s="218"/>
      <c r="BTY2181" s="218"/>
      <c r="BTZ2181" s="218"/>
      <c r="BUA2181" s="218"/>
      <c r="BUB2181" s="218"/>
      <c r="BUC2181" s="218"/>
      <c r="BUD2181" s="218"/>
      <c r="BUE2181" s="218"/>
      <c r="BUF2181" s="218"/>
      <c r="BUG2181" s="218"/>
      <c r="BUH2181" s="218"/>
      <c r="BUI2181" s="218"/>
      <c r="BUJ2181" s="218"/>
      <c r="BUK2181" s="218"/>
      <c r="BUL2181" s="218"/>
      <c r="BUM2181" s="218"/>
      <c r="BUN2181" s="218"/>
      <c r="BUO2181" s="218"/>
      <c r="BUP2181" s="218"/>
      <c r="BUQ2181" s="218"/>
      <c r="BUR2181" s="218"/>
      <c r="BUS2181" s="218"/>
      <c r="BUT2181" s="218"/>
      <c r="BUU2181" s="218"/>
      <c r="BUV2181" s="218"/>
      <c r="BUW2181" s="218"/>
      <c r="BUX2181" s="218"/>
      <c r="BUY2181" s="218"/>
      <c r="BUZ2181" s="218"/>
      <c r="BVA2181" s="218"/>
      <c r="BVB2181" s="218"/>
      <c r="BVC2181" s="218"/>
      <c r="BVD2181" s="218"/>
      <c r="BVE2181" s="218"/>
      <c r="BVF2181" s="218"/>
      <c r="BVG2181" s="218"/>
      <c r="BVH2181" s="218"/>
      <c r="BVI2181" s="218"/>
      <c r="BVJ2181" s="218"/>
      <c r="BVK2181" s="218"/>
      <c r="BVL2181" s="218"/>
      <c r="BVM2181" s="218"/>
      <c r="BVN2181" s="218"/>
      <c r="BVO2181" s="218"/>
      <c r="BVP2181" s="218"/>
      <c r="BVQ2181" s="218"/>
      <c r="BVR2181" s="218"/>
      <c r="BVS2181" s="218"/>
      <c r="BVT2181" s="218"/>
      <c r="BVU2181" s="218"/>
      <c r="BVV2181" s="218"/>
      <c r="BVW2181" s="218"/>
      <c r="BVX2181" s="218"/>
      <c r="BVY2181" s="218"/>
      <c r="BVZ2181" s="218"/>
      <c r="BWA2181" s="218"/>
      <c r="BWB2181" s="218"/>
      <c r="BWC2181" s="218"/>
      <c r="BWD2181" s="218"/>
      <c r="BWE2181" s="218"/>
      <c r="BWF2181" s="218"/>
      <c r="BWG2181" s="218"/>
      <c r="BWH2181" s="218"/>
      <c r="BWI2181" s="218"/>
      <c r="BWJ2181" s="218"/>
      <c r="BWK2181" s="218"/>
      <c r="BWL2181" s="218"/>
      <c r="BWM2181" s="218"/>
      <c r="BWN2181" s="218"/>
      <c r="BWO2181" s="218"/>
      <c r="BWP2181" s="218"/>
      <c r="BWQ2181" s="218"/>
      <c r="BWR2181" s="218"/>
      <c r="BWS2181" s="218"/>
      <c r="BWT2181" s="218"/>
      <c r="BWU2181" s="218"/>
      <c r="BWV2181" s="218"/>
      <c r="BWW2181" s="218"/>
      <c r="BWX2181" s="218"/>
      <c r="BWY2181" s="218"/>
      <c r="BWZ2181" s="218"/>
      <c r="BXA2181" s="218"/>
      <c r="BXB2181" s="218"/>
      <c r="BXC2181" s="218"/>
      <c r="BXD2181" s="218"/>
      <c r="BXE2181" s="218"/>
      <c r="BXF2181" s="218"/>
      <c r="BXG2181" s="218"/>
      <c r="BXH2181" s="218"/>
      <c r="BXI2181" s="218"/>
      <c r="BXJ2181" s="218"/>
      <c r="BXK2181" s="218"/>
      <c r="BXL2181" s="218"/>
      <c r="BXM2181" s="218"/>
      <c r="BXN2181" s="218"/>
      <c r="BXO2181" s="218"/>
      <c r="BXP2181" s="218"/>
      <c r="BXQ2181" s="218"/>
      <c r="BXR2181" s="218"/>
      <c r="BXS2181" s="218"/>
      <c r="BXT2181" s="218"/>
      <c r="BXU2181" s="218"/>
      <c r="BXV2181" s="218"/>
      <c r="BXW2181" s="218"/>
      <c r="BXX2181" s="218"/>
      <c r="BXY2181" s="218"/>
      <c r="BXZ2181" s="218"/>
      <c r="BYA2181" s="218"/>
      <c r="BYB2181" s="218"/>
      <c r="BYC2181" s="218"/>
      <c r="BYD2181" s="218"/>
      <c r="BYE2181" s="218"/>
      <c r="BYF2181" s="218"/>
      <c r="BYG2181" s="218"/>
      <c r="BYH2181" s="218"/>
      <c r="BYI2181" s="218"/>
      <c r="BYJ2181" s="218"/>
      <c r="BYK2181" s="218"/>
      <c r="BYL2181" s="218"/>
      <c r="BYM2181" s="218"/>
      <c r="BYN2181" s="218"/>
      <c r="BYO2181" s="218"/>
      <c r="BYP2181" s="218"/>
      <c r="BYQ2181" s="218"/>
      <c r="BYR2181" s="218"/>
      <c r="BYS2181" s="218"/>
      <c r="BYT2181" s="218"/>
      <c r="BYU2181" s="218"/>
      <c r="BYV2181" s="218"/>
      <c r="BYW2181" s="218"/>
      <c r="BYX2181" s="218"/>
      <c r="BYY2181" s="218"/>
      <c r="BYZ2181" s="218"/>
      <c r="BZA2181" s="218"/>
      <c r="BZB2181" s="218"/>
      <c r="BZC2181" s="218"/>
      <c r="BZD2181" s="218"/>
      <c r="BZE2181" s="218"/>
      <c r="BZF2181" s="218"/>
      <c r="BZG2181" s="218"/>
      <c r="BZH2181" s="218"/>
      <c r="BZI2181" s="218"/>
      <c r="BZJ2181" s="218"/>
      <c r="BZK2181" s="218"/>
      <c r="BZL2181" s="218"/>
      <c r="BZM2181" s="218"/>
      <c r="BZN2181" s="218"/>
      <c r="BZO2181" s="218"/>
      <c r="BZP2181" s="218"/>
      <c r="BZQ2181" s="218"/>
      <c r="BZR2181" s="218"/>
      <c r="BZS2181" s="218"/>
      <c r="BZT2181" s="218"/>
      <c r="BZU2181" s="218"/>
      <c r="BZV2181" s="218"/>
      <c r="BZW2181" s="218"/>
      <c r="BZX2181" s="218"/>
      <c r="BZY2181" s="218"/>
      <c r="BZZ2181" s="218"/>
      <c r="CAA2181" s="218"/>
      <c r="CAB2181" s="218"/>
      <c r="CAC2181" s="218"/>
      <c r="CAD2181" s="218"/>
      <c r="CAE2181" s="218"/>
      <c r="CAF2181" s="218"/>
      <c r="CAG2181" s="218"/>
      <c r="CAH2181" s="218"/>
      <c r="CAI2181" s="218"/>
      <c r="CAJ2181" s="218"/>
      <c r="CAK2181" s="218"/>
      <c r="CAL2181" s="218"/>
      <c r="CAM2181" s="218"/>
      <c r="CAN2181" s="218"/>
      <c r="CAO2181" s="218"/>
      <c r="CAP2181" s="218"/>
      <c r="CAQ2181" s="218"/>
      <c r="CAR2181" s="218"/>
      <c r="CAS2181" s="218"/>
      <c r="CAT2181" s="218"/>
      <c r="CAU2181" s="218"/>
      <c r="CAV2181" s="218"/>
      <c r="CAW2181" s="218"/>
      <c r="CAX2181" s="218"/>
      <c r="CAY2181" s="218"/>
      <c r="CAZ2181" s="218"/>
      <c r="CBA2181" s="218"/>
      <c r="CBB2181" s="218"/>
      <c r="CBC2181" s="218"/>
      <c r="CBD2181" s="218"/>
      <c r="CBE2181" s="218"/>
      <c r="CBF2181" s="218"/>
      <c r="CBG2181" s="218"/>
      <c r="CBH2181" s="218"/>
      <c r="CBI2181" s="218"/>
      <c r="CBJ2181" s="218"/>
      <c r="CBK2181" s="218"/>
      <c r="CBL2181" s="218"/>
      <c r="CBM2181" s="218"/>
      <c r="CBN2181" s="218"/>
      <c r="CBO2181" s="218"/>
      <c r="CBP2181" s="218"/>
      <c r="CBQ2181" s="218"/>
      <c r="CBR2181" s="218"/>
      <c r="CBS2181" s="218"/>
      <c r="CBT2181" s="218"/>
      <c r="CBU2181" s="218"/>
      <c r="CBV2181" s="218"/>
      <c r="CBW2181" s="218"/>
      <c r="CBX2181" s="218"/>
      <c r="CBY2181" s="218"/>
      <c r="CBZ2181" s="218"/>
      <c r="CCA2181" s="218"/>
      <c r="CCB2181" s="218"/>
      <c r="CCC2181" s="218"/>
      <c r="CCD2181" s="218"/>
      <c r="CCE2181" s="218"/>
      <c r="CCF2181" s="218"/>
      <c r="CCG2181" s="218"/>
      <c r="CCH2181" s="218"/>
      <c r="CCI2181" s="218"/>
      <c r="CCJ2181" s="218"/>
      <c r="CCK2181" s="218"/>
      <c r="CCL2181" s="218"/>
      <c r="CCM2181" s="218"/>
      <c r="CCN2181" s="218"/>
      <c r="CCO2181" s="218"/>
      <c r="CCP2181" s="218"/>
      <c r="CCQ2181" s="218"/>
      <c r="CCR2181" s="218"/>
      <c r="CCS2181" s="218"/>
      <c r="CCT2181" s="218"/>
      <c r="CCU2181" s="218"/>
      <c r="CCV2181" s="218"/>
      <c r="CCW2181" s="218"/>
      <c r="CCX2181" s="218"/>
      <c r="CCY2181" s="218"/>
      <c r="CCZ2181" s="218"/>
      <c r="CDA2181" s="218"/>
      <c r="CDB2181" s="218"/>
      <c r="CDC2181" s="218"/>
      <c r="CDD2181" s="218"/>
      <c r="CDE2181" s="218"/>
      <c r="CDF2181" s="218"/>
      <c r="CDG2181" s="218"/>
      <c r="CDH2181" s="218"/>
      <c r="CDI2181" s="218"/>
      <c r="CDJ2181" s="218"/>
      <c r="CDK2181" s="218"/>
      <c r="CDL2181" s="218"/>
      <c r="CDM2181" s="218"/>
      <c r="CDN2181" s="218"/>
      <c r="CDO2181" s="218"/>
      <c r="CDP2181" s="218"/>
      <c r="CDQ2181" s="218"/>
      <c r="CDR2181" s="218"/>
      <c r="CDS2181" s="218"/>
      <c r="CDT2181" s="218"/>
      <c r="CDU2181" s="218"/>
      <c r="CDV2181" s="218"/>
      <c r="CDW2181" s="218"/>
      <c r="CDX2181" s="218"/>
      <c r="CDY2181" s="218"/>
      <c r="CDZ2181" s="218"/>
      <c r="CEA2181" s="218"/>
      <c r="CEB2181" s="218"/>
      <c r="CEC2181" s="218"/>
      <c r="CED2181" s="218"/>
      <c r="CEE2181" s="218"/>
      <c r="CEF2181" s="218"/>
      <c r="CEG2181" s="218"/>
      <c r="CEH2181" s="218"/>
      <c r="CEI2181" s="218"/>
      <c r="CEJ2181" s="218"/>
      <c r="CEK2181" s="218"/>
      <c r="CEL2181" s="218"/>
      <c r="CEM2181" s="218"/>
      <c r="CEN2181" s="218"/>
      <c r="CEO2181" s="218"/>
      <c r="CEP2181" s="218"/>
      <c r="CEQ2181" s="218"/>
      <c r="CER2181" s="218"/>
      <c r="CES2181" s="218"/>
      <c r="CET2181" s="218"/>
      <c r="CEU2181" s="218"/>
      <c r="CEV2181" s="218"/>
      <c r="CEW2181" s="218"/>
      <c r="CEX2181" s="218"/>
      <c r="CEY2181" s="218"/>
      <c r="CEZ2181" s="218"/>
      <c r="CFA2181" s="218"/>
      <c r="CFB2181" s="218"/>
      <c r="CFC2181" s="218"/>
      <c r="CFD2181" s="218"/>
      <c r="CFE2181" s="218"/>
      <c r="CFF2181" s="218"/>
      <c r="CFG2181" s="218"/>
      <c r="CFH2181" s="218"/>
      <c r="CFI2181" s="218"/>
      <c r="CFJ2181" s="218"/>
      <c r="CFK2181" s="218"/>
      <c r="CFL2181" s="218"/>
      <c r="CFM2181" s="218"/>
      <c r="CFN2181" s="218"/>
      <c r="CFO2181" s="218"/>
      <c r="CFP2181" s="218"/>
      <c r="CFQ2181" s="218"/>
      <c r="CFR2181" s="218"/>
      <c r="CFS2181" s="218"/>
      <c r="CFT2181" s="218"/>
      <c r="CFU2181" s="218"/>
      <c r="CFV2181" s="218"/>
      <c r="CFW2181" s="218"/>
      <c r="CFX2181" s="218"/>
      <c r="CFY2181" s="218"/>
      <c r="CFZ2181" s="218"/>
      <c r="CGA2181" s="218"/>
      <c r="CGB2181" s="218"/>
      <c r="CGC2181" s="218"/>
      <c r="CGD2181" s="218"/>
      <c r="CGE2181" s="218"/>
      <c r="CGF2181" s="218"/>
      <c r="CGG2181" s="218"/>
      <c r="CGH2181" s="218"/>
      <c r="CGI2181" s="218"/>
      <c r="CGJ2181" s="218"/>
      <c r="CGK2181" s="218"/>
      <c r="CGL2181" s="218"/>
      <c r="CGM2181" s="218"/>
      <c r="CGN2181" s="218"/>
      <c r="CGO2181" s="218"/>
      <c r="CGP2181" s="218"/>
      <c r="CGQ2181" s="218"/>
      <c r="CGR2181" s="218"/>
      <c r="CGS2181" s="218"/>
      <c r="CGT2181" s="218"/>
      <c r="CGU2181" s="218"/>
      <c r="CGV2181" s="218"/>
      <c r="CGW2181" s="218"/>
      <c r="CGX2181" s="218"/>
      <c r="CGY2181" s="218"/>
      <c r="CGZ2181" s="218"/>
      <c r="CHA2181" s="218"/>
      <c r="CHB2181" s="218"/>
      <c r="CHC2181" s="218"/>
      <c r="CHD2181" s="218"/>
      <c r="CHE2181" s="218"/>
      <c r="CHF2181" s="218"/>
      <c r="CHG2181" s="218"/>
      <c r="CHH2181" s="218"/>
      <c r="CHI2181" s="218"/>
      <c r="CHJ2181" s="218"/>
      <c r="CHK2181" s="218"/>
      <c r="CHL2181" s="218"/>
      <c r="CHM2181" s="218"/>
      <c r="CHN2181" s="218"/>
      <c r="CHO2181" s="218"/>
      <c r="CHP2181" s="218"/>
      <c r="CHQ2181" s="218"/>
      <c r="CHR2181" s="218"/>
      <c r="CHS2181" s="218"/>
      <c r="CHT2181" s="218"/>
      <c r="CHU2181" s="218"/>
      <c r="CHV2181" s="218"/>
      <c r="CHW2181" s="218"/>
      <c r="CHX2181" s="218"/>
      <c r="CHY2181" s="218"/>
      <c r="CHZ2181" s="218"/>
      <c r="CIA2181" s="218"/>
      <c r="CIB2181" s="218"/>
      <c r="CIC2181" s="218"/>
      <c r="CID2181" s="218"/>
      <c r="CIE2181" s="218"/>
      <c r="CIF2181" s="218"/>
      <c r="CIG2181" s="218"/>
      <c r="CIH2181" s="218"/>
      <c r="CII2181" s="218"/>
      <c r="CIJ2181" s="218"/>
      <c r="CIK2181" s="218"/>
      <c r="CIL2181" s="218"/>
      <c r="CIM2181" s="218"/>
      <c r="CIN2181" s="218"/>
      <c r="CIO2181" s="218"/>
      <c r="CIP2181" s="218"/>
      <c r="CIQ2181" s="218"/>
      <c r="CIR2181" s="218"/>
      <c r="CIS2181" s="218"/>
      <c r="CIT2181" s="218"/>
      <c r="CIU2181" s="218"/>
      <c r="CIV2181" s="218"/>
      <c r="CIW2181" s="218"/>
      <c r="CIX2181" s="218"/>
      <c r="CIY2181" s="218"/>
      <c r="CIZ2181" s="218"/>
      <c r="CJA2181" s="218"/>
      <c r="CJB2181" s="218"/>
      <c r="CJC2181" s="218"/>
      <c r="CJD2181" s="218"/>
      <c r="CJE2181" s="218"/>
      <c r="CJF2181" s="218"/>
      <c r="CJG2181" s="218"/>
      <c r="CJH2181" s="218"/>
      <c r="CJI2181" s="218"/>
      <c r="CJJ2181" s="218"/>
      <c r="CJK2181" s="218"/>
      <c r="CJL2181" s="218"/>
      <c r="CJM2181" s="218"/>
      <c r="CJN2181" s="218"/>
      <c r="CJO2181" s="218"/>
      <c r="CJP2181" s="218"/>
      <c r="CJQ2181" s="218"/>
      <c r="CJR2181" s="218"/>
      <c r="CJS2181" s="218"/>
      <c r="CJT2181" s="218"/>
      <c r="CJU2181" s="218"/>
      <c r="CJV2181" s="218"/>
      <c r="CJW2181" s="218"/>
      <c r="CJX2181" s="218"/>
      <c r="CJY2181" s="218"/>
      <c r="CJZ2181" s="218"/>
      <c r="CKA2181" s="218"/>
      <c r="CKB2181" s="218"/>
      <c r="CKC2181" s="218"/>
      <c r="CKD2181" s="218"/>
      <c r="CKE2181" s="218"/>
      <c r="CKF2181" s="218"/>
      <c r="CKG2181" s="218"/>
      <c r="CKH2181" s="218"/>
      <c r="CKI2181" s="218"/>
      <c r="CKJ2181" s="218"/>
      <c r="CKK2181" s="218"/>
      <c r="CKL2181" s="218"/>
      <c r="CKM2181" s="218"/>
      <c r="CKN2181" s="218"/>
      <c r="CKO2181" s="218"/>
      <c r="CKP2181" s="218"/>
      <c r="CKQ2181" s="218"/>
      <c r="CKR2181" s="218"/>
      <c r="CKS2181" s="218"/>
      <c r="CKT2181" s="218"/>
      <c r="CKU2181" s="218"/>
      <c r="CKV2181" s="218"/>
      <c r="CKW2181" s="218"/>
      <c r="CKX2181" s="218"/>
      <c r="CKY2181" s="218"/>
      <c r="CKZ2181" s="218"/>
      <c r="CLA2181" s="218"/>
      <c r="CLB2181" s="218"/>
      <c r="CLC2181" s="218"/>
      <c r="CLD2181" s="218"/>
      <c r="CLE2181" s="218"/>
      <c r="CLF2181" s="218"/>
      <c r="CLG2181" s="218"/>
      <c r="CLH2181" s="218"/>
      <c r="CLI2181" s="218"/>
      <c r="CLJ2181" s="218"/>
      <c r="CLK2181" s="218"/>
      <c r="CLL2181" s="218"/>
      <c r="CLM2181" s="218"/>
      <c r="CLN2181" s="218"/>
      <c r="CLO2181" s="218"/>
      <c r="CLP2181" s="218"/>
      <c r="CLQ2181" s="218"/>
      <c r="CLR2181" s="218"/>
      <c r="CLS2181" s="218"/>
      <c r="CLT2181" s="218"/>
      <c r="CLU2181" s="218"/>
      <c r="CLV2181" s="218"/>
      <c r="CLW2181" s="218"/>
      <c r="CLX2181" s="218"/>
      <c r="CLY2181" s="218"/>
      <c r="CLZ2181" s="218"/>
      <c r="CMA2181" s="218"/>
      <c r="CMB2181" s="218"/>
      <c r="CMC2181" s="218"/>
      <c r="CMD2181" s="218"/>
      <c r="CME2181" s="218"/>
      <c r="CMF2181" s="218"/>
      <c r="CMG2181" s="218"/>
      <c r="CMH2181" s="218"/>
      <c r="CMI2181" s="218"/>
      <c r="CMJ2181" s="218"/>
      <c r="CMK2181" s="218"/>
      <c r="CML2181" s="218"/>
      <c r="CMM2181" s="218"/>
      <c r="CMN2181" s="218"/>
      <c r="CMO2181" s="218"/>
      <c r="CMP2181" s="218"/>
      <c r="CMQ2181" s="218"/>
      <c r="CMR2181" s="218"/>
      <c r="CMS2181" s="218"/>
      <c r="CMT2181" s="218"/>
      <c r="CMU2181" s="218"/>
      <c r="CMV2181" s="218"/>
      <c r="CMW2181" s="218"/>
      <c r="CMX2181" s="218"/>
      <c r="CMY2181" s="218"/>
      <c r="CMZ2181" s="218"/>
      <c r="CNA2181" s="218"/>
      <c r="CNB2181" s="218"/>
      <c r="CNC2181" s="218"/>
      <c r="CND2181" s="218"/>
      <c r="CNE2181" s="218"/>
      <c r="CNF2181" s="218"/>
      <c r="CNG2181" s="218"/>
      <c r="CNH2181" s="218"/>
      <c r="CNI2181" s="218"/>
      <c r="CNJ2181" s="218"/>
      <c r="CNK2181" s="218"/>
      <c r="CNL2181" s="218"/>
      <c r="CNM2181" s="218"/>
      <c r="CNN2181" s="218"/>
      <c r="CNO2181" s="218"/>
      <c r="CNP2181" s="218"/>
      <c r="CNQ2181" s="218"/>
      <c r="CNR2181" s="218"/>
      <c r="CNS2181" s="218"/>
      <c r="CNT2181" s="218"/>
      <c r="CNU2181" s="218"/>
      <c r="CNV2181" s="218"/>
      <c r="CNW2181" s="218"/>
      <c r="CNX2181" s="218"/>
      <c r="CNY2181" s="218"/>
      <c r="CNZ2181" s="218"/>
      <c r="COA2181" s="218"/>
      <c r="COB2181" s="218"/>
      <c r="COC2181" s="218"/>
      <c r="COD2181" s="218"/>
      <c r="COE2181" s="218"/>
      <c r="COF2181" s="218"/>
      <c r="COG2181" s="218"/>
      <c r="COH2181" s="218"/>
      <c r="COI2181" s="218"/>
      <c r="COJ2181" s="218"/>
      <c r="COK2181" s="218"/>
      <c r="COL2181" s="218"/>
      <c r="COM2181" s="218"/>
      <c r="CON2181" s="218"/>
      <c r="COO2181" s="218"/>
      <c r="COP2181" s="218"/>
      <c r="COQ2181" s="218"/>
      <c r="COR2181" s="218"/>
      <c r="COS2181" s="218"/>
      <c r="COT2181" s="218"/>
      <c r="COU2181" s="218"/>
      <c r="COV2181" s="218"/>
      <c r="COW2181" s="218"/>
      <c r="COX2181" s="218"/>
      <c r="COY2181" s="218"/>
      <c r="COZ2181" s="218"/>
      <c r="CPA2181" s="218"/>
      <c r="CPB2181" s="218"/>
      <c r="CPC2181" s="218"/>
      <c r="CPD2181" s="218"/>
      <c r="CPE2181" s="218"/>
      <c r="CPF2181" s="218"/>
      <c r="CPG2181" s="218"/>
      <c r="CPH2181" s="218"/>
      <c r="CPI2181" s="218"/>
      <c r="CPJ2181" s="218"/>
      <c r="CPK2181" s="218"/>
      <c r="CPL2181" s="218"/>
      <c r="CPM2181" s="218"/>
      <c r="CPN2181" s="218"/>
      <c r="CPO2181" s="218"/>
      <c r="CPP2181" s="218"/>
      <c r="CPQ2181" s="218"/>
      <c r="CPR2181" s="218"/>
      <c r="CPS2181" s="218"/>
      <c r="CPT2181" s="218"/>
      <c r="CPU2181" s="218"/>
      <c r="CPV2181" s="218"/>
      <c r="CPW2181" s="218"/>
      <c r="CPX2181" s="218"/>
      <c r="CPY2181" s="218"/>
      <c r="CPZ2181" s="218"/>
      <c r="CQA2181" s="218"/>
      <c r="CQB2181" s="218"/>
      <c r="CQC2181" s="218"/>
      <c r="CQD2181" s="218"/>
      <c r="CQE2181" s="218"/>
      <c r="CQF2181" s="218"/>
      <c r="CQG2181" s="218"/>
      <c r="CQH2181" s="218"/>
      <c r="CQI2181" s="218"/>
      <c r="CQJ2181" s="218"/>
      <c r="CQK2181" s="218"/>
      <c r="CQL2181" s="218"/>
      <c r="CQM2181" s="218"/>
      <c r="CQN2181" s="218"/>
      <c r="CQO2181" s="218"/>
      <c r="CQP2181" s="218"/>
      <c r="CQQ2181" s="218"/>
      <c r="CQR2181" s="218"/>
      <c r="CQS2181" s="218"/>
      <c r="CQT2181" s="218"/>
      <c r="CQU2181" s="218"/>
      <c r="CQV2181" s="218"/>
      <c r="CQW2181" s="218"/>
      <c r="CQX2181" s="218"/>
      <c r="CQY2181" s="218"/>
      <c r="CQZ2181" s="218"/>
      <c r="CRA2181" s="218"/>
      <c r="CRB2181" s="218"/>
      <c r="CRC2181" s="218"/>
      <c r="CRD2181" s="218"/>
      <c r="CRE2181" s="218"/>
      <c r="CRF2181" s="218"/>
      <c r="CRG2181" s="218"/>
      <c r="CRH2181" s="218"/>
      <c r="CRI2181" s="218"/>
      <c r="CRJ2181" s="218"/>
      <c r="CRK2181" s="218"/>
      <c r="CRL2181" s="218"/>
      <c r="CRM2181" s="218"/>
      <c r="CRN2181" s="218"/>
      <c r="CRO2181" s="218"/>
      <c r="CRP2181" s="218"/>
      <c r="CRQ2181" s="218"/>
      <c r="CRR2181" s="218"/>
      <c r="CRS2181" s="218"/>
      <c r="CRT2181" s="218"/>
      <c r="CRU2181" s="218"/>
      <c r="CRV2181" s="218"/>
      <c r="CRW2181" s="218"/>
      <c r="CRX2181" s="218"/>
      <c r="CRY2181" s="218"/>
      <c r="CRZ2181" s="218"/>
      <c r="CSA2181" s="218"/>
      <c r="CSB2181" s="218"/>
      <c r="CSC2181" s="218"/>
      <c r="CSD2181" s="218"/>
      <c r="CSE2181" s="218"/>
      <c r="CSF2181" s="218"/>
      <c r="CSG2181" s="218"/>
      <c r="CSH2181" s="218"/>
      <c r="CSI2181" s="218"/>
      <c r="CSJ2181" s="218"/>
      <c r="CSK2181" s="218"/>
      <c r="CSL2181" s="218"/>
      <c r="CSM2181" s="218"/>
      <c r="CSN2181" s="218"/>
      <c r="CSO2181" s="218"/>
      <c r="CSP2181" s="218"/>
      <c r="CSQ2181" s="218"/>
      <c r="CSR2181" s="218"/>
      <c r="CSS2181" s="218"/>
      <c r="CST2181" s="218"/>
      <c r="CSU2181" s="218"/>
      <c r="CSV2181" s="218"/>
      <c r="CSW2181" s="218"/>
      <c r="CSX2181" s="218"/>
      <c r="CSY2181" s="218"/>
      <c r="CSZ2181" s="218"/>
      <c r="CTA2181" s="218"/>
      <c r="CTB2181" s="218"/>
      <c r="CTC2181" s="218"/>
      <c r="CTD2181" s="218"/>
      <c r="CTE2181" s="218"/>
      <c r="CTF2181" s="218"/>
      <c r="CTG2181" s="218"/>
      <c r="CTH2181" s="218"/>
      <c r="CTI2181" s="218"/>
      <c r="CTJ2181" s="218"/>
      <c r="CTK2181" s="218"/>
      <c r="CTL2181" s="218"/>
      <c r="CTM2181" s="218"/>
      <c r="CTN2181" s="218"/>
      <c r="CTO2181" s="218"/>
      <c r="CTP2181" s="218"/>
      <c r="CTQ2181" s="218"/>
      <c r="CTR2181" s="218"/>
      <c r="CTS2181" s="218"/>
      <c r="CTT2181" s="218"/>
      <c r="CTU2181" s="218"/>
      <c r="CTV2181" s="218"/>
      <c r="CTW2181" s="218"/>
      <c r="CTX2181" s="218"/>
      <c r="CTY2181" s="218"/>
      <c r="CTZ2181" s="218"/>
      <c r="CUA2181" s="218"/>
      <c r="CUB2181" s="218"/>
      <c r="CUC2181" s="218"/>
      <c r="CUD2181" s="218"/>
      <c r="CUE2181" s="218"/>
      <c r="CUF2181" s="218"/>
      <c r="CUG2181" s="218"/>
      <c r="CUH2181" s="218"/>
      <c r="CUI2181" s="218"/>
      <c r="CUJ2181" s="218"/>
      <c r="CUK2181" s="218"/>
      <c r="CUL2181" s="218"/>
      <c r="CUM2181" s="218"/>
      <c r="CUN2181" s="218"/>
      <c r="CUO2181" s="218"/>
      <c r="CUP2181" s="218"/>
      <c r="CUQ2181" s="218"/>
      <c r="CUR2181" s="218"/>
      <c r="CUS2181" s="218"/>
      <c r="CUT2181" s="218"/>
      <c r="CUU2181" s="218"/>
      <c r="CUV2181" s="218"/>
      <c r="CUW2181" s="218"/>
      <c r="CUX2181" s="218"/>
      <c r="CUY2181" s="218"/>
      <c r="CUZ2181" s="218"/>
      <c r="CVA2181" s="218"/>
      <c r="CVB2181" s="218"/>
      <c r="CVC2181" s="218"/>
      <c r="CVD2181" s="218"/>
      <c r="CVE2181" s="218"/>
      <c r="CVF2181" s="218"/>
      <c r="CVG2181" s="218"/>
      <c r="CVH2181" s="218"/>
      <c r="CVI2181" s="218"/>
      <c r="CVJ2181" s="218"/>
      <c r="CVK2181" s="218"/>
      <c r="CVL2181" s="218"/>
      <c r="CVM2181" s="218"/>
      <c r="CVN2181" s="218"/>
      <c r="CVO2181" s="218"/>
      <c r="CVP2181" s="218"/>
      <c r="CVQ2181" s="218"/>
      <c r="CVR2181" s="218"/>
      <c r="CVS2181" s="218"/>
      <c r="CVT2181" s="218"/>
      <c r="CVU2181" s="218"/>
      <c r="CVV2181" s="218"/>
      <c r="CVW2181" s="218"/>
      <c r="CVX2181" s="218"/>
      <c r="CVY2181" s="218"/>
      <c r="CVZ2181" s="218"/>
      <c r="CWA2181" s="218"/>
      <c r="CWB2181" s="218"/>
      <c r="CWC2181" s="218"/>
      <c r="CWD2181" s="218"/>
      <c r="CWE2181" s="218"/>
      <c r="CWF2181" s="218"/>
      <c r="CWG2181" s="218"/>
      <c r="CWH2181" s="218"/>
      <c r="CWI2181" s="218"/>
      <c r="CWJ2181" s="218"/>
      <c r="CWK2181" s="218"/>
      <c r="CWL2181" s="218"/>
      <c r="CWM2181" s="218"/>
      <c r="CWN2181" s="218"/>
      <c r="CWO2181" s="218"/>
      <c r="CWP2181" s="218"/>
      <c r="CWQ2181" s="218"/>
      <c r="CWR2181" s="218"/>
      <c r="CWS2181" s="218"/>
      <c r="CWT2181" s="218"/>
      <c r="CWU2181" s="218"/>
      <c r="CWV2181" s="218"/>
      <c r="CWW2181" s="218"/>
      <c r="CWX2181" s="218"/>
      <c r="CWY2181" s="218"/>
      <c r="CWZ2181" s="218"/>
      <c r="CXA2181" s="218"/>
      <c r="CXB2181" s="218"/>
      <c r="CXC2181" s="218"/>
      <c r="CXD2181" s="218"/>
      <c r="CXE2181" s="218"/>
      <c r="CXF2181" s="218"/>
      <c r="CXG2181" s="218"/>
      <c r="CXH2181" s="218"/>
      <c r="CXI2181" s="218"/>
      <c r="CXJ2181" s="218"/>
      <c r="CXK2181" s="218"/>
      <c r="CXL2181" s="218"/>
      <c r="CXM2181" s="218"/>
      <c r="CXN2181" s="218"/>
      <c r="CXO2181" s="218"/>
      <c r="CXP2181" s="218"/>
      <c r="CXQ2181" s="218"/>
      <c r="CXR2181" s="218"/>
      <c r="CXS2181" s="218"/>
      <c r="CXT2181" s="218"/>
      <c r="CXU2181" s="218"/>
      <c r="CXV2181" s="218"/>
      <c r="CXW2181" s="218"/>
      <c r="CXX2181" s="218"/>
      <c r="CXY2181" s="218"/>
      <c r="CXZ2181" s="218"/>
      <c r="CYA2181" s="218"/>
      <c r="CYB2181" s="218"/>
      <c r="CYC2181" s="218"/>
      <c r="CYD2181" s="218"/>
      <c r="CYE2181" s="218"/>
      <c r="CYF2181" s="218"/>
      <c r="CYG2181" s="218"/>
      <c r="CYH2181" s="218"/>
      <c r="CYI2181" s="218"/>
      <c r="CYJ2181" s="218"/>
      <c r="CYK2181" s="218"/>
      <c r="CYL2181" s="218"/>
      <c r="CYM2181" s="218"/>
      <c r="CYN2181" s="218"/>
      <c r="CYO2181" s="218"/>
      <c r="CYP2181" s="218"/>
      <c r="CYQ2181" s="218"/>
      <c r="CYR2181" s="218"/>
      <c r="CYS2181" s="218"/>
      <c r="CYT2181" s="218"/>
      <c r="CYU2181" s="218"/>
      <c r="CYV2181" s="218"/>
      <c r="CYW2181" s="218"/>
      <c r="CYX2181" s="218"/>
      <c r="CYY2181" s="218"/>
      <c r="CYZ2181" s="218"/>
      <c r="CZA2181" s="218"/>
      <c r="CZB2181" s="218"/>
      <c r="CZC2181" s="218"/>
      <c r="CZD2181" s="218"/>
      <c r="CZE2181" s="218"/>
      <c r="CZF2181" s="218"/>
      <c r="CZG2181" s="218"/>
      <c r="CZH2181" s="218"/>
      <c r="CZI2181" s="218"/>
      <c r="CZJ2181" s="218"/>
      <c r="CZK2181" s="218"/>
      <c r="CZL2181" s="218"/>
      <c r="CZM2181" s="218"/>
      <c r="CZN2181" s="218"/>
      <c r="CZO2181" s="218"/>
      <c r="CZP2181" s="218"/>
      <c r="CZQ2181" s="218"/>
      <c r="CZR2181" s="218"/>
      <c r="CZS2181" s="218"/>
      <c r="CZT2181" s="218"/>
      <c r="CZU2181" s="218"/>
      <c r="CZV2181" s="218"/>
      <c r="CZW2181" s="218"/>
      <c r="CZX2181" s="218"/>
      <c r="CZY2181" s="218"/>
      <c r="CZZ2181" s="218"/>
      <c r="DAA2181" s="218"/>
      <c r="DAB2181" s="218"/>
      <c r="DAC2181" s="218"/>
      <c r="DAD2181" s="218"/>
      <c r="DAE2181" s="218"/>
      <c r="DAF2181" s="218"/>
      <c r="DAG2181" s="218"/>
      <c r="DAH2181" s="218"/>
      <c r="DAI2181" s="218"/>
      <c r="DAJ2181" s="218"/>
      <c r="DAK2181" s="218"/>
      <c r="DAL2181" s="218"/>
      <c r="DAM2181" s="218"/>
      <c r="DAN2181" s="218"/>
      <c r="DAO2181" s="218"/>
      <c r="DAP2181" s="218"/>
      <c r="DAQ2181" s="218"/>
      <c r="DAR2181" s="218"/>
      <c r="DAS2181" s="218"/>
      <c r="DAT2181" s="218"/>
      <c r="DAU2181" s="218"/>
      <c r="DAV2181" s="218"/>
      <c r="DAW2181" s="218"/>
      <c r="DAX2181" s="218"/>
      <c r="DAY2181" s="218"/>
      <c r="DAZ2181" s="218"/>
      <c r="DBA2181" s="218"/>
      <c r="DBB2181" s="218"/>
      <c r="DBC2181" s="218"/>
      <c r="DBD2181" s="218"/>
      <c r="DBE2181" s="218"/>
      <c r="DBF2181" s="218"/>
      <c r="DBG2181" s="218"/>
      <c r="DBH2181" s="218"/>
      <c r="DBI2181" s="218"/>
      <c r="DBJ2181" s="218"/>
      <c r="DBK2181" s="218"/>
      <c r="DBL2181" s="218"/>
      <c r="DBM2181" s="218"/>
      <c r="DBN2181" s="218"/>
      <c r="DBO2181" s="218"/>
      <c r="DBP2181" s="218"/>
      <c r="DBQ2181" s="218"/>
      <c r="DBR2181" s="218"/>
      <c r="DBS2181" s="218"/>
      <c r="DBT2181" s="218"/>
      <c r="DBU2181" s="218"/>
      <c r="DBV2181" s="218"/>
      <c r="DBW2181" s="218"/>
      <c r="DBX2181" s="218"/>
      <c r="DBY2181" s="218"/>
      <c r="DBZ2181" s="218"/>
      <c r="DCA2181" s="218"/>
      <c r="DCB2181" s="218"/>
      <c r="DCC2181" s="218"/>
      <c r="DCD2181" s="218"/>
      <c r="DCE2181" s="218"/>
      <c r="DCF2181" s="218"/>
      <c r="DCG2181" s="218"/>
      <c r="DCH2181" s="218"/>
      <c r="DCI2181" s="218"/>
      <c r="DCJ2181" s="218"/>
      <c r="DCK2181" s="218"/>
      <c r="DCL2181" s="218"/>
      <c r="DCM2181" s="218"/>
      <c r="DCN2181" s="218"/>
      <c r="DCO2181" s="218"/>
      <c r="DCP2181" s="218"/>
      <c r="DCQ2181" s="218"/>
      <c r="DCR2181" s="218"/>
      <c r="DCS2181" s="218"/>
      <c r="DCT2181" s="218"/>
      <c r="DCU2181" s="218"/>
      <c r="DCV2181" s="218"/>
      <c r="DCW2181" s="218"/>
      <c r="DCX2181" s="218"/>
      <c r="DCY2181" s="218"/>
      <c r="DCZ2181" s="218"/>
      <c r="DDA2181" s="218"/>
      <c r="DDB2181" s="218"/>
      <c r="DDC2181" s="218"/>
      <c r="DDD2181" s="218"/>
      <c r="DDE2181" s="218"/>
      <c r="DDF2181" s="218"/>
      <c r="DDG2181" s="218"/>
      <c r="DDH2181" s="218"/>
      <c r="DDI2181" s="218"/>
      <c r="DDJ2181" s="218"/>
      <c r="DDK2181" s="218"/>
      <c r="DDL2181" s="218"/>
      <c r="DDM2181" s="218"/>
      <c r="DDN2181" s="218"/>
      <c r="DDO2181" s="218"/>
      <c r="DDP2181" s="218"/>
      <c r="DDQ2181" s="218"/>
      <c r="DDR2181" s="218"/>
      <c r="DDS2181" s="218"/>
      <c r="DDT2181" s="218"/>
      <c r="DDU2181" s="218"/>
      <c r="DDV2181" s="218"/>
      <c r="DDW2181" s="218"/>
      <c r="DDX2181" s="218"/>
      <c r="DDY2181" s="218"/>
      <c r="DDZ2181" s="218"/>
      <c r="DEA2181" s="218"/>
      <c r="DEB2181" s="218"/>
      <c r="DEC2181" s="218"/>
      <c r="DED2181" s="218"/>
      <c r="DEE2181" s="218"/>
      <c r="DEF2181" s="218"/>
      <c r="DEG2181" s="218"/>
      <c r="DEH2181" s="218"/>
      <c r="DEI2181" s="218"/>
      <c r="DEJ2181" s="218"/>
      <c r="DEK2181" s="218"/>
      <c r="DEL2181" s="218"/>
      <c r="DEM2181" s="218"/>
      <c r="DEN2181" s="218"/>
      <c r="DEO2181" s="218"/>
      <c r="DEP2181" s="218"/>
      <c r="DEQ2181" s="218"/>
      <c r="DER2181" s="218"/>
      <c r="DES2181" s="218"/>
      <c r="DET2181" s="218"/>
      <c r="DEU2181" s="218"/>
      <c r="DEV2181" s="218"/>
      <c r="DEW2181" s="218"/>
      <c r="DEX2181" s="218"/>
      <c r="DEY2181" s="218"/>
      <c r="DEZ2181" s="218"/>
      <c r="DFA2181" s="218"/>
      <c r="DFB2181" s="218"/>
      <c r="DFC2181" s="218"/>
      <c r="DFD2181" s="218"/>
      <c r="DFE2181" s="218"/>
      <c r="DFF2181" s="218"/>
      <c r="DFG2181" s="218"/>
      <c r="DFH2181" s="218"/>
      <c r="DFI2181" s="218"/>
      <c r="DFJ2181" s="218"/>
      <c r="DFK2181" s="218"/>
      <c r="DFL2181" s="218"/>
      <c r="DFM2181" s="218"/>
      <c r="DFN2181" s="218"/>
      <c r="DFO2181" s="218"/>
      <c r="DFP2181" s="218"/>
      <c r="DFQ2181" s="218"/>
      <c r="DFR2181" s="218"/>
      <c r="DFS2181" s="218"/>
      <c r="DFT2181" s="218"/>
      <c r="DFU2181" s="218"/>
      <c r="DFV2181" s="218"/>
      <c r="DFW2181" s="218"/>
      <c r="DFX2181" s="218"/>
      <c r="DFY2181" s="218"/>
      <c r="DFZ2181" s="218"/>
      <c r="DGA2181" s="218"/>
      <c r="DGB2181" s="218"/>
      <c r="DGC2181" s="218"/>
      <c r="DGD2181" s="218"/>
      <c r="DGE2181" s="218"/>
      <c r="DGF2181" s="218"/>
      <c r="DGG2181" s="218"/>
      <c r="DGH2181" s="218"/>
      <c r="DGI2181" s="218"/>
      <c r="DGJ2181" s="218"/>
      <c r="DGK2181" s="218"/>
      <c r="DGL2181" s="218"/>
      <c r="DGM2181" s="218"/>
      <c r="DGN2181" s="218"/>
      <c r="DGO2181" s="218"/>
      <c r="DGP2181" s="218"/>
      <c r="DGQ2181" s="218"/>
      <c r="DGR2181" s="218"/>
      <c r="DGS2181" s="218"/>
      <c r="DGT2181" s="218"/>
      <c r="DGU2181" s="218"/>
      <c r="DGV2181" s="218"/>
      <c r="DGW2181" s="218"/>
      <c r="DGX2181" s="218"/>
      <c r="DGY2181" s="218"/>
      <c r="DGZ2181" s="218"/>
      <c r="DHA2181" s="218"/>
      <c r="DHB2181" s="218"/>
      <c r="DHC2181" s="218"/>
      <c r="DHD2181" s="218"/>
      <c r="DHE2181" s="218"/>
      <c r="DHF2181" s="218"/>
      <c r="DHG2181" s="218"/>
      <c r="DHH2181" s="218"/>
      <c r="DHI2181" s="218"/>
      <c r="DHJ2181" s="218"/>
      <c r="DHK2181" s="218"/>
      <c r="DHL2181" s="218"/>
      <c r="DHM2181" s="218"/>
      <c r="DHN2181" s="218"/>
      <c r="DHO2181" s="218"/>
      <c r="DHP2181" s="218"/>
      <c r="DHQ2181" s="218"/>
      <c r="DHR2181" s="218"/>
      <c r="DHS2181" s="218"/>
      <c r="DHT2181" s="218"/>
      <c r="DHU2181" s="218"/>
      <c r="DHV2181" s="218"/>
      <c r="DHW2181" s="218"/>
      <c r="DHX2181" s="218"/>
      <c r="DHY2181" s="218"/>
      <c r="DHZ2181" s="218"/>
      <c r="DIA2181" s="218"/>
      <c r="DIB2181" s="218"/>
      <c r="DIC2181" s="218"/>
      <c r="DID2181" s="218"/>
      <c r="DIE2181" s="218"/>
      <c r="DIF2181" s="218"/>
      <c r="DIG2181" s="218"/>
      <c r="DIH2181" s="218"/>
      <c r="DII2181" s="218"/>
      <c r="DIJ2181" s="218"/>
      <c r="DIK2181" s="218"/>
      <c r="DIL2181" s="218"/>
      <c r="DIM2181" s="218"/>
      <c r="DIN2181" s="218"/>
      <c r="DIO2181" s="218"/>
      <c r="DIP2181" s="218"/>
      <c r="DIQ2181" s="218"/>
      <c r="DIR2181" s="218"/>
      <c r="DIS2181" s="218"/>
      <c r="DIT2181" s="218"/>
      <c r="DIU2181" s="218"/>
      <c r="DIV2181" s="218"/>
      <c r="DIW2181" s="218"/>
      <c r="DIX2181" s="218"/>
      <c r="DIY2181" s="218"/>
      <c r="DIZ2181" s="218"/>
      <c r="DJA2181" s="218"/>
      <c r="DJB2181" s="218"/>
      <c r="DJC2181" s="218"/>
      <c r="DJD2181" s="218"/>
      <c r="DJE2181" s="218"/>
      <c r="DJF2181" s="218"/>
      <c r="DJG2181" s="218"/>
      <c r="DJH2181" s="218"/>
      <c r="DJI2181" s="218"/>
      <c r="DJJ2181" s="218"/>
      <c r="DJK2181" s="218"/>
      <c r="DJL2181" s="218"/>
      <c r="DJM2181" s="218"/>
      <c r="DJN2181" s="218"/>
      <c r="DJO2181" s="218"/>
      <c r="DJP2181" s="218"/>
      <c r="DJQ2181" s="218"/>
      <c r="DJR2181" s="218"/>
      <c r="DJS2181" s="218"/>
      <c r="DJT2181" s="218"/>
      <c r="DJU2181" s="218"/>
      <c r="DJV2181" s="218"/>
      <c r="DJW2181" s="218"/>
      <c r="DJX2181" s="218"/>
      <c r="DJY2181" s="218"/>
      <c r="DJZ2181" s="218"/>
      <c r="DKA2181" s="218"/>
      <c r="DKB2181" s="218"/>
      <c r="DKC2181" s="218"/>
      <c r="DKD2181" s="218"/>
      <c r="DKE2181" s="218"/>
      <c r="DKF2181" s="218"/>
      <c r="DKG2181" s="218"/>
      <c r="DKH2181" s="218"/>
      <c r="DKI2181" s="218"/>
      <c r="DKJ2181" s="218"/>
      <c r="DKK2181" s="218"/>
      <c r="DKL2181" s="218"/>
      <c r="DKM2181" s="218"/>
      <c r="DKN2181" s="218"/>
      <c r="DKO2181" s="218"/>
      <c r="DKP2181" s="218"/>
      <c r="DKQ2181" s="218"/>
      <c r="DKR2181" s="218"/>
      <c r="DKS2181" s="218"/>
      <c r="DKT2181" s="218"/>
      <c r="DKU2181" s="218"/>
      <c r="DKV2181" s="218"/>
      <c r="DKW2181" s="218"/>
      <c r="DKX2181" s="218"/>
      <c r="DKY2181" s="218"/>
      <c r="DKZ2181" s="218"/>
      <c r="DLA2181" s="218"/>
      <c r="DLB2181" s="218"/>
      <c r="DLC2181" s="218"/>
      <c r="DLD2181" s="218"/>
      <c r="DLE2181" s="218"/>
      <c r="DLF2181" s="218"/>
      <c r="DLG2181" s="218"/>
      <c r="DLH2181" s="218"/>
      <c r="DLI2181" s="218"/>
      <c r="DLJ2181" s="218"/>
      <c r="DLK2181" s="218"/>
      <c r="DLL2181" s="218"/>
      <c r="DLM2181" s="218"/>
      <c r="DLN2181" s="218"/>
      <c r="DLO2181" s="218"/>
      <c r="DLP2181" s="218"/>
      <c r="DLQ2181" s="218"/>
      <c r="DLR2181" s="218"/>
      <c r="DLS2181" s="218"/>
      <c r="DLT2181" s="218"/>
      <c r="DLU2181" s="218"/>
      <c r="DLV2181" s="218"/>
      <c r="DLW2181" s="218"/>
      <c r="DLX2181" s="218"/>
      <c r="DLY2181" s="218"/>
      <c r="DLZ2181" s="218"/>
      <c r="DMA2181" s="218"/>
      <c r="DMB2181" s="218"/>
      <c r="DMC2181" s="218"/>
      <c r="DMD2181" s="218"/>
      <c r="DME2181" s="218"/>
      <c r="DMF2181" s="218"/>
      <c r="DMG2181" s="218"/>
      <c r="DMH2181" s="218"/>
      <c r="DMI2181" s="218"/>
      <c r="DMJ2181" s="218"/>
      <c r="DMK2181" s="218"/>
      <c r="DML2181" s="218"/>
      <c r="DMM2181" s="218"/>
      <c r="DMN2181" s="218"/>
      <c r="DMO2181" s="218"/>
      <c r="DMP2181" s="218"/>
      <c r="DMQ2181" s="218"/>
      <c r="DMR2181" s="218"/>
      <c r="DMS2181" s="218"/>
      <c r="DMT2181" s="218"/>
      <c r="DMU2181" s="218"/>
      <c r="DMV2181" s="218"/>
      <c r="DMW2181" s="218"/>
      <c r="DMX2181" s="218"/>
      <c r="DMY2181" s="218"/>
      <c r="DMZ2181" s="218"/>
      <c r="DNA2181" s="218"/>
      <c r="DNB2181" s="218"/>
      <c r="DNC2181" s="218"/>
      <c r="DND2181" s="218"/>
      <c r="DNE2181" s="218"/>
      <c r="DNF2181" s="218"/>
      <c r="DNG2181" s="218"/>
      <c r="DNH2181" s="218"/>
      <c r="DNI2181" s="218"/>
      <c r="DNJ2181" s="218"/>
      <c r="DNK2181" s="218"/>
      <c r="DNL2181" s="218"/>
      <c r="DNM2181" s="218"/>
      <c r="DNN2181" s="218"/>
      <c r="DNO2181" s="218"/>
      <c r="DNP2181" s="218"/>
      <c r="DNQ2181" s="218"/>
      <c r="DNR2181" s="218"/>
      <c r="DNS2181" s="218"/>
      <c r="DNT2181" s="218"/>
      <c r="DNU2181" s="218"/>
      <c r="DNV2181" s="218"/>
      <c r="DNW2181" s="218"/>
      <c r="DNX2181" s="218"/>
      <c r="DNY2181" s="218"/>
      <c r="DNZ2181" s="218"/>
      <c r="DOA2181" s="218"/>
      <c r="DOB2181" s="218"/>
      <c r="DOC2181" s="218"/>
      <c r="DOD2181" s="218"/>
      <c r="DOE2181" s="218"/>
      <c r="DOF2181" s="218"/>
      <c r="DOG2181" s="218"/>
      <c r="DOH2181" s="218"/>
      <c r="DOI2181" s="218"/>
      <c r="DOJ2181" s="218"/>
      <c r="DOK2181" s="218"/>
      <c r="DOL2181" s="218"/>
      <c r="DOM2181" s="218"/>
      <c r="DON2181" s="218"/>
      <c r="DOO2181" s="218"/>
      <c r="DOP2181" s="218"/>
      <c r="DOQ2181" s="218"/>
      <c r="DOR2181" s="218"/>
      <c r="DOS2181" s="218"/>
      <c r="DOT2181" s="218"/>
      <c r="DOU2181" s="218"/>
      <c r="DOV2181" s="218"/>
      <c r="DOW2181" s="218"/>
      <c r="DOX2181" s="218"/>
      <c r="DOY2181" s="218"/>
      <c r="DOZ2181" s="218"/>
      <c r="DPA2181" s="218"/>
      <c r="DPB2181" s="218"/>
      <c r="DPC2181" s="218"/>
      <c r="DPD2181" s="218"/>
      <c r="DPE2181" s="218"/>
      <c r="DPF2181" s="218"/>
      <c r="DPG2181" s="218"/>
      <c r="DPH2181" s="218"/>
      <c r="DPI2181" s="218"/>
      <c r="DPJ2181" s="218"/>
      <c r="DPK2181" s="218"/>
      <c r="DPL2181" s="218"/>
      <c r="DPM2181" s="218"/>
      <c r="DPN2181" s="218"/>
      <c r="DPO2181" s="218"/>
      <c r="DPP2181" s="218"/>
      <c r="DPQ2181" s="218"/>
      <c r="DPR2181" s="218"/>
      <c r="DPS2181" s="218"/>
      <c r="DPT2181" s="218"/>
      <c r="DPU2181" s="218"/>
      <c r="DPV2181" s="218"/>
      <c r="DPW2181" s="218"/>
      <c r="DPX2181" s="218"/>
      <c r="DPY2181" s="218"/>
      <c r="DPZ2181" s="218"/>
      <c r="DQA2181" s="218"/>
      <c r="DQB2181" s="218"/>
      <c r="DQC2181" s="218"/>
      <c r="DQD2181" s="218"/>
      <c r="DQE2181" s="218"/>
      <c r="DQF2181" s="218"/>
      <c r="DQG2181" s="218"/>
      <c r="DQH2181" s="218"/>
      <c r="DQI2181" s="218"/>
      <c r="DQJ2181" s="218"/>
      <c r="DQK2181" s="218"/>
      <c r="DQL2181" s="218"/>
      <c r="DQM2181" s="218"/>
      <c r="DQN2181" s="218"/>
      <c r="DQO2181" s="218"/>
      <c r="DQP2181" s="218"/>
      <c r="DQQ2181" s="218"/>
      <c r="DQR2181" s="218"/>
      <c r="DQS2181" s="218"/>
      <c r="DQT2181" s="218"/>
      <c r="DQU2181" s="218"/>
      <c r="DQV2181" s="218"/>
      <c r="DQW2181" s="218"/>
      <c r="DQX2181" s="218"/>
      <c r="DQY2181" s="218"/>
      <c r="DQZ2181" s="218"/>
      <c r="DRA2181" s="218"/>
      <c r="DRB2181" s="218"/>
      <c r="DRC2181" s="218"/>
      <c r="DRD2181" s="218"/>
      <c r="DRE2181" s="218"/>
      <c r="DRF2181" s="218"/>
      <c r="DRG2181" s="218"/>
      <c r="DRH2181" s="218"/>
      <c r="DRI2181" s="218"/>
      <c r="DRJ2181" s="218"/>
      <c r="DRK2181" s="218"/>
      <c r="DRL2181" s="218"/>
      <c r="DRM2181" s="218"/>
      <c r="DRN2181" s="218"/>
      <c r="DRO2181" s="218"/>
      <c r="DRP2181" s="218"/>
      <c r="DRQ2181" s="218"/>
      <c r="DRR2181" s="218"/>
      <c r="DRS2181" s="218"/>
      <c r="DRT2181" s="218"/>
      <c r="DRU2181" s="218"/>
      <c r="DRV2181" s="218"/>
      <c r="DRW2181" s="218"/>
      <c r="DRX2181" s="218"/>
      <c r="DRY2181" s="218"/>
      <c r="DRZ2181" s="218"/>
      <c r="DSA2181" s="218"/>
      <c r="DSB2181" s="218"/>
      <c r="DSC2181" s="218"/>
      <c r="DSD2181" s="218"/>
      <c r="DSE2181" s="218"/>
      <c r="DSF2181" s="218"/>
      <c r="DSG2181" s="218"/>
      <c r="DSH2181" s="218"/>
      <c r="DSI2181" s="218"/>
      <c r="DSJ2181" s="218"/>
      <c r="DSK2181" s="218"/>
      <c r="DSL2181" s="218"/>
      <c r="DSM2181" s="218"/>
      <c r="DSN2181" s="218"/>
      <c r="DSO2181" s="218"/>
      <c r="DSP2181" s="218"/>
      <c r="DSQ2181" s="218"/>
      <c r="DSR2181" s="218"/>
      <c r="DSS2181" s="218"/>
      <c r="DST2181" s="218"/>
      <c r="DSU2181" s="218"/>
      <c r="DSV2181" s="218"/>
      <c r="DSW2181" s="218"/>
      <c r="DSX2181" s="218"/>
      <c r="DSY2181" s="218"/>
      <c r="DSZ2181" s="218"/>
      <c r="DTA2181" s="218"/>
      <c r="DTB2181" s="218"/>
      <c r="DTC2181" s="218"/>
      <c r="DTD2181" s="218"/>
      <c r="DTE2181" s="218"/>
      <c r="DTF2181" s="218"/>
      <c r="DTG2181" s="218"/>
      <c r="DTH2181" s="218"/>
      <c r="DTI2181" s="218"/>
      <c r="DTJ2181" s="218"/>
      <c r="DTK2181" s="218"/>
      <c r="DTL2181" s="218"/>
      <c r="DTM2181" s="218"/>
      <c r="DTN2181" s="218"/>
      <c r="DTO2181" s="218"/>
      <c r="DTP2181" s="218"/>
      <c r="DTQ2181" s="218"/>
      <c r="DTR2181" s="218"/>
      <c r="DTS2181" s="218"/>
      <c r="DTT2181" s="218"/>
      <c r="DTU2181" s="218"/>
      <c r="DTV2181" s="218"/>
      <c r="DTW2181" s="218"/>
      <c r="DTX2181" s="218"/>
      <c r="DTY2181" s="218"/>
      <c r="DTZ2181" s="218"/>
      <c r="DUA2181" s="218"/>
      <c r="DUB2181" s="218"/>
      <c r="DUC2181" s="218"/>
      <c r="DUD2181" s="218"/>
      <c r="DUE2181" s="218"/>
      <c r="DUF2181" s="218"/>
      <c r="DUG2181" s="218"/>
      <c r="DUH2181" s="218"/>
      <c r="DUI2181" s="218"/>
      <c r="DUJ2181" s="218"/>
      <c r="DUK2181" s="218"/>
      <c r="DUL2181" s="218"/>
      <c r="DUM2181" s="218"/>
      <c r="DUN2181" s="218"/>
      <c r="DUO2181" s="218"/>
      <c r="DUP2181" s="218"/>
      <c r="DUQ2181" s="218"/>
      <c r="DUR2181" s="218"/>
      <c r="DUS2181" s="218"/>
      <c r="DUT2181" s="218"/>
      <c r="DUU2181" s="218"/>
      <c r="DUV2181" s="218"/>
      <c r="DUW2181" s="218"/>
      <c r="DUX2181" s="218"/>
      <c r="DUY2181" s="218"/>
      <c r="DUZ2181" s="218"/>
      <c r="DVA2181" s="218"/>
      <c r="DVB2181" s="218"/>
      <c r="DVC2181" s="218"/>
      <c r="DVD2181" s="218"/>
      <c r="DVE2181" s="218"/>
      <c r="DVF2181" s="218"/>
      <c r="DVG2181" s="218"/>
      <c r="DVH2181" s="218"/>
      <c r="DVI2181" s="218"/>
      <c r="DVJ2181" s="218"/>
      <c r="DVK2181" s="218"/>
      <c r="DVL2181" s="218"/>
      <c r="DVM2181" s="218"/>
      <c r="DVN2181" s="218"/>
      <c r="DVO2181" s="218"/>
      <c r="DVP2181" s="218"/>
      <c r="DVQ2181" s="218"/>
      <c r="DVR2181" s="218"/>
      <c r="DVS2181" s="218"/>
      <c r="DVT2181" s="218"/>
      <c r="DVU2181" s="218"/>
      <c r="DVV2181" s="218"/>
      <c r="DVW2181" s="218"/>
      <c r="DVX2181" s="218"/>
      <c r="DVY2181" s="218"/>
      <c r="DVZ2181" s="218"/>
      <c r="DWA2181" s="218"/>
      <c r="DWB2181" s="218"/>
      <c r="DWC2181" s="218"/>
      <c r="DWD2181" s="218"/>
      <c r="DWE2181" s="218"/>
      <c r="DWF2181" s="218"/>
      <c r="DWG2181" s="218"/>
      <c r="DWH2181" s="218"/>
      <c r="DWI2181" s="218"/>
      <c r="DWJ2181" s="218"/>
      <c r="DWK2181" s="218"/>
      <c r="DWL2181" s="218"/>
      <c r="DWM2181" s="218"/>
      <c r="DWN2181" s="218"/>
      <c r="DWO2181" s="218"/>
      <c r="DWP2181" s="218"/>
      <c r="DWQ2181" s="218"/>
      <c r="DWR2181" s="218"/>
      <c r="DWS2181" s="218"/>
      <c r="DWT2181" s="218"/>
      <c r="DWU2181" s="218"/>
      <c r="DWV2181" s="218"/>
      <c r="DWW2181" s="218"/>
      <c r="DWX2181" s="218"/>
      <c r="DWY2181" s="218"/>
      <c r="DWZ2181" s="218"/>
      <c r="DXA2181" s="218"/>
      <c r="DXB2181" s="218"/>
      <c r="DXC2181" s="218"/>
      <c r="DXD2181" s="218"/>
      <c r="DXE2181" s="218"/>
      <c r="DXF2181" s="218"/>
      <c r="DXG2181" s="218"/>
      <c r="DXH2181" s="218"/>
      <c r="DXI2181" s="218"/>
      <c r="DXJ2181" s="218"/>
      <c r="DXK2181" s="218"/>
      <c r="DXL2181" s="218"/>
      <c r="DXM2181" s="218"/>
      <c r="DXN2181" s="218"/>
      <c r="DXO2181" s="218"/>
      <c r="DXP2181" s="218"/>
      <c r="DXQ2181" s="218"/>
      <c r="DXR2181" s="218"/>
      <c r="DXS2181" s="218"/>
      <c r="DXT2181" s="218"/>
      <c r="DXU2181" s="218"/>
      <c r="DXV2181" s="218"/>
      <c r="DXW2181" s="218"/>
      <c r="DXX2181" s="218"/>
      <c r="DXY2181" s="218"/>
      <c r="DXZ2181" s="218"/>
      <c r="DYA2181" s="218"/>
      <c r="DYB2181" s="218"/>
      <c r="DYC2181" s="218"/>
      <c r="DYD2181" s="218"/>
      <c r="DYE2181" s="218"/>
      <c r="DYF2181" s="218"/>
      <c r="DYG2181" s="218"/>
      <c r="DYH2181" s="218"/>
      <c r="DYI2181" s="218"/>
      <c r="DYJ2181" s="218"/>
      <c r="DYK2181" s="218"/>
      <c r="DYL2181" s="218"/>
      <c r="DYM2181" s="218"/>
      <c r="DYN2181" s="218"/>
      <c r="DYO2181" s="218"/>
      <c r="DYP2181" s="218"/>
      <c r="DYQ2181" s="218"/>
      <c r="DYR2181" s="218"/>
      <c r="DYS2181" s="218"/>
      <c r="DYT2181" s="218"/>
      <c r="DYU2181" s="218"/>
      <c r="DYV2181" s="218"/>
      <c r="DYW2181" s="218"/>
      <c r="DYX2181" s="218"/>
      <c r="DYY2181" s="218"/>
      <c r="DYZ2181" s="218"/>
      <c r="DZA2181" s="218"/>
      <c r="DZB2181" s="218"/>
      <c r="DZC2181" s="218"/>
      <c r="DZD2181" s="218"/>
      <c r="DZE2181" s="218"/>
      <c r="DZF2181" s="218"/>
      <c r="DZG2181" s="218"/>
      <c r="DZH2181" s="218"/>
      <c r="DZI2181" s="218"/>
      <c r="DZJ2181" s="218"/>
      <c r="DZK2181" s="218"/>
      <c r="DZL2181" s="218"/>
      <c r="DZM2181" s="218"/>
      <c r="DZN2181" s="218"/>
      <c r="DZO2181" s="218"/>
      <c r="DZP2181" s="218"/>
      <c r="DZQ2181" s="218"/>
      <c r="DZR2181" s="218"/>
      <c r="DZS2181" s="218"/>
      <c r="DZT2181" s="218"/>
      <c r="DZU2181" s="218"/>
      <c r="DZV2181" s="218"/>
      <c r="DZW2181" s="218"/>
      <c r="DZX2181" s="218"/>
      <c r="DZY2181" s="218"/>
      <c r="DZZ2181" s="218"/>
      <c r="EAA2181" s="218"/>
      <c r="EAB2181" s="218"/>
      <c r="EAC2181" s="218"/>
      <c r="EAD2181" s="218"/>
      <c r="EAE2181" s="218"/>
      <c r="EAF2181" s="218"/>
      <c r="EAG2181" s="218"/>
      <c r="EAH2181" s="218"/>
      <c r="EAI2181" s="218"/>
      <c r="EAJ2181" s="218"/>
      <c r="EAK2181" s="218"/>
      <c r="EAL2181" s="218"/>
      <c r="EAM2181" s="218"/>
      <c r="EAN2181" s="218"/>
      <c r="EAO2181" s="218"/>
      <c r="EAP2181" s="218"/>
      <c r="EAQ2181" s="218"/>
      <c r="EAR2181" s="218"/>
      <c r="EAS2181" s="218"/>
      <c r="EAT2181" s="218"/>
      <c r="EAU2181" s="218"/>
      <c r="EAV2181" s="218"/>
      <c r="EAW2181" s="218"/>
      <c r="EAX2181" s="218"/>
      <c r="EAY2181" s="218"/>
      <c r="EAZ2181" s="218"/>
      <c r="EBA2181" s="218"/>
      <c r="EBB2181" s="218"/>
      <c r="EBC2181" s="218"/>
      <c r="EBD2181" s="218"/>
      <c r="EBE2181" s="218"/>
      <c r="EBF2181" s="218"/>
      <c r="EBG2181" s="218"/>
      <c r="EBH2181" s="218"/>
      <c r="EBI2181" s="218"/>
      <c r="EBJ2181" s="218"/>
      <c r="EBK2181" s="218"/>
      <c r="EBL2181" s="218"/>
      <c r="EBM2181" s="218"/>
      <c r="EBN2181" s="218"/>
      <c r="EBO2181" s="218"/>
      <c r="EBP2181" s="218"/>
      <c r="EBQ2181" s="218"/>
      <c r="EBR2181" s="218"/>
      <c r="EBS2181" s="218"/>
      <c r="EBT2181" s="218"/>
      <c r="EBU2181" s="218"/>
      <c r="EBV2181" s="218"/>
      <c r="EBW2181" s="218"/>
      <c r="EBX2181" s="218"/>
      <c r="EBY2181" s="218"/>
      <c r="EBZ2181" s="218"/>
      <c r="ECA2181" s="218"/>
      <c r="ECB2181" s="218"/>
      <c r="ECC2181" s="218"/>
      <c r="ECD2181" s="218"/>
      <c r="ECE2181" s="218"/>
      <c r="ECF2181" s="218"/>
      <c r="ECG2181" s="218"/>
      <c r="ECH2181" s="218"/>
      <c r="ECI2181" s="218"/>
      <c r="ECJ2181" s="218"/>
      <c r="ECK2181" s="218"/>
      <c r="ECL2181" s="218"/>
      <c r="ECM2181" s="218"/>
      <c r="ECN2181" s="218"/>
      <c r="ECO2181" s="218"/>
      <c r="ECP2181" s="218"/>
      <c r="ECQ2181" s="218"/>
      <c r="ECR2181" s="218"/>
      <c r="ECS2181" s="218"/>
      <c r="ECT2181" s="218"/>
      <c r="ECU2181" s="218"/>
      <c r="ECV2181" s="218"/>
      <c r="ECW2181" s="218"/>
      <c r="ECX2181" s="218"/>
      <c r="ECY2181" s="218"/>
      <c r="ECZ2181" s="218"/>
      <c r="EDA2181" s="218"/>
      <c r="EDB2181" s="218"/>
      <c r="EDC2181" s="218"/>
      <c r="EDD2181" s="218"/>
      <c r="EDE2181" s="218"/>
      <c r="EDF2181" s="218"/>
      <c r="EDG2181" s="218"/>
      <c r="EDH2181" s="218"/>
      <c r="EDI2181" s="218"/>
      <c r="EDJ2181" s="218"/>
      <c r="EDK2181" s="218"/>
      <c r="EDL2181" s="218"/>
      <c r="EDM2181" s="218"/>
      <c r="EDN2181" s="218"/>
      <c r="EDO2181" s="218"/>
      <c r="EDP2181" s="218"/>
      <c r="EDQ2181" s="218"/>
      <c r="EDR2181" s="218"/>
      <c r="EDS2181" s="218"/>
      <c r="EDT2181" s="218"/>
      <c r="EDU2181" s="218"/>
      <c r="EDV2181" s="218"/>
      <c r="EDW2181" s="218"/>
      <c r="EDX2181" s="218"/>
      <c r="EDY2181" s="218"/>
      <c r="EDZ2181" s="218"/>
      <c r="EEA2181" s="218"/>
      <c r="EEB2181" s="218"/>
      <c r="EEC2181" s="218"/>
      <c r="EED2181" s="218"/>
      <c r="EEE2181" s="218"/>
      <c r="EEF2181" s="218"/>
      <c r="EEG2181" s="218"/>
      <c r="EEH2181" s="218"/>
      <c r="EEI2181" s="218"/>
      <c r="EEJ2181" s="218"/>
      <c r="EEK2181" s="218"/>
      <c r="EEL2181" s="218"/>
      <c r="EEM2181" s="218"/>
      <c r="EEN2181" s="218"/>
      <c r="EEO2181" s="218"/>
      <c r="EEP2181" s="218"/>
      <c r="EEQ2181" s="218"/>
      <c r="EER2181" s="218"/>
      <c r="EES2181" s="218"/>
      <c r="EET2181" s="218"/>
      <c r="EEU2181" s="218"/>
      <c r="EEV2181" s="218"/>
      <c r="EEW2181" s="218"/>
      <c r="EEX2181" s="218"/>
      <c r="EEY2181" s="218"/>
      <c r="EEZ2181" s="218"/>
      <c r="EFA2181" s="218"/>
      <c r="EFB2181" s="218"/>
      <c r="EFC2181" s="218"/>
      <c r="EFD2181" s="218"/>
      <c r="EFE2181" s="218"/>
      <c r="EFF2181" s="218"/>
      <c r="EFG2181" s="218"/>
      <c r="EFH2181" s="218"/>
      <c r="EFI2181" s="218"/>
      <c r="EFJ2181" s="218"/>
      <c r="EFK2181" s="218"/>
      <c r="EFL2181" s="218"/>
      <c r="EFM2181" s="218"/>
      <c r="EFN2181" s="218"/>
      <c r="EFO2181" s="218"/>
      <c r="EFP2181" s="218"/>
      <c r="EFQ2181" s="218"/>
      <c r="EFR2181" s="218"/>
      <c r="EFS2181" s="218"/>
      <c r="EFT2181" s="218"/>
      <c r="EFU2181" s="218"/>
      <c r="EFV2181" s="218"/>
      <c r="EFW2181" s="218"/>
      <c r="EFX2181" s="218"/>
      <c r="EFY2181" s="218"/>
      <c r="EFZ2181" s="218"/>
      <c r="EGA2181" s="218"/>
      <c r="EGB2181" s="218"/>
      <c r="EGC2181" s="218"/>
      <c r="EGD2181" s="218"/>
      <c r="EGE2181" s="218"/>
      <c r="EGF2181" s="218"/>
      <c r="EGG2181" s="218"/>
      <c r="EGH2181" s="218"/>
      <c r="EGI2181" s="218"/>
      <c r="EGJ2181" s="218"/>
      <c r="EGK2181" s="218"/>
      <c r="EGL2181" s="218"/>
      <c r="EGM2181" s="218"/>
      <c r="EGN2181" s="218"/>
      <c r="EGO2181" s="218"/>
      <c r="EGP2181" s="218"/>
      <c r="EGQ2181" s="218"/>
      <c r="EGR2181" s="218"/>
      <c r="EGS2181" s="218"/>
      <c r="EGT2181" s="218"/>
      <c r="EGU2181" s="218"/>
      <c r="EGV2181" s="218"/>
      <c r="EGW2181" s="218"/>
      <c r="EGX2181" s="218"/>
      <c r="EGY2181" s="218"/>
      <c r="EGZ2181" s="218"/>
      <c r="EHA2181" s="218"/>
      <c r="EHB2181" s="218"/>
      <c r="EHC2181" s="218"/>
      <c r="EHD2181" s="218"/>
      <c r="EHE2181" s="218"/>
      <c r="EHF2181" s="218"/>
      <c r="EHG2181" s="218"/>
      <c r="EHH2181" s="218"/>
      <c r="EHI2181" s="218"/>
      <c r="EHJ2181" s="218"/>
      <c r="EHK2181" s="218"/>
      <c r="EHL2181" s="218"/>
      <c r="EHM2181" s="218"/>
      <c r="EHN2181" s="218"/>
      <c r="EHO2181" s="218"/>
      <c r="EHP2181" s="218"/>
      <c r="EHQ2181" s="218"/>
      <c r="EHR2181" s="218"/>
      <c r="EHS2181" s="218"/>
      <c r="EHT2181" s="218"/>
      <c r="EHU2181" s="218"/>
      <c r="EHV2181" s="218"/>
      <c r="EHW2181" s="218"/>
      <c r="EHX2181" s="218"/>
      <c r="EHY2181" s="218"/>
      <c r="EHZ2181" s="218"/>
      <c r="EIA2181" s="218"/>
      <c r="EIB2181" s="218"/>
      <c r="EIC2181" s="218"/>
      <c r="EID2181" s="218"/>
      <c r="EIE2181" s="218"/>
      <c r="EIF2181" s="218"/>
      <c r="EIG2181" s="218"/>
      <c r="EIH2181" s="218"/>
      <c r="EII2181" s="218"/>
      <c r="EIJ2181" s="218"/>
      <c r="EIK2181" s="218"/>
      <c r="EIL2181" s="218"/>
      <c r="EIM2181" s="218"/>
      <c r="EIN2181" s="218"/>
      <c r="EIO2181" s="218"/>
      <c r="EIP2181" s="218"/>
      <c r="EIQ2181" s="218"/>
      <c r="EIR2181" s="218"/>
      <c r="EIS2181" s="218"/>
      <c r="EIT2181" s="218"/>
      <c r="EIU2181" s="218"/>
      <c r="EIV2181" s="218"/>
      <c r="EIW2181" s="218"/>
      <c r="EIX2181" s="218"/>
      <c r="EIY2181" s="218"/>
      <c r="EIZ2181" s="218"/>
      <c r="EJA2181" s="218"/>
      <c r="EJB2181" s="218"/>
      <c r="EJC2181" s="218"/>
      <c r="EJD2181" s="218"/>
      <c r="EJE2181" s="218"/>
      <c r="EJF2181" s="218"/>
      <c r="EJG2181" s="218"/>
      <c r="EJH2181" s="218"/>
      <c r="EJI2181" s="218"/>
      <c r="EJJ2181" s="218"/>
      <c r="EJK2181" s="218"/>
      <c r="EJL2181" s="218"/>
      <c r="EJM2181" s="218"/>
      <c r="EJN2181" s="218"/>
      <c r="EJO2181" s="218"/>
      <c r="EJP2181" s="218"/>
      <c r="EJQ2181" s="218"/>
      <c r="EJR2181" s="218"/>
      <c r="EJS2181" s="218"/>
      <c r="EJT2181" s="218"/>
      <c r="EJU2181" s="218"/>
      <c r="EJV2181" s="218"/>
      <c r="EJW2181" s="218"/>
      <c r="EJX2181" s="218"/>
      <c r="EJY2181" s="218"/>
      <c r="EJZ2181" s="218"/>
      <c r="EKA2181" s="218"/>
      <c r="EKB2181" s="218"/>
      <c r="EKC2181" s="218"/>
      <c r="EKD2181" s="218"/>
      <c r="EKE2181" s="218"/>
      <c r="EKF2181" s="218"/>
      <c r="EKG2181" s="218"/>
      <c r="EKH2181" s="218"/>
      <c r="EKI2181" s="218"/>
      <c r="EKJ2181" s="218"/>
      <c r="EKK2181" s="218"/>
      <c r="EKL2181" s="218"/>
      <c r="EKM2181" s="218"/>
      <c r="EKN2181" s="218"/>
      <c r="EKO2181" s="218"/>
      <c r="EKP2181" s="218"/>
      <c r="EKQ2181" s="218"/>
      <c r="EKR2181" s="218"/>
      <c r="EKS2181" s="218"/>
      <c r="EKT2181" s="218"/>
      <c r="EKU2181" s="218"/>
      <c r="EKV2181" s="218"/>
      <c r="EKW2181" s="218"/>
      <c r="EKX2181" s="218"/>
      <c r="EKY2181" s="218"/>
      <c r="EKZ2181" s="218"/>
      <c r="ELA2181" s="218"/>
      <c r="ELB2181" s="218"/>
      <c r="ELC2181" s="218"/>
      <c r="ELD2181" s="218"/>
      <c r="ELE2181" s="218"/>
      <c r="ELF2181" s="218"/>
      <c r="ELG2181" s="218"/>
      <c r="ELH2181" s="218"/>
      <c r="ELI2181" s="218"/>
      <c r="ELJ2181" s="218"/>
      <c r="ELK2181" s="218"/>
      <c r="ELL2181" s="218"/>
      <c r="ELM2181" s="218"/>
      <c r="ELN2181" s="218"/>
      <c r="ELO2181" s="218"/>
      <c r="ELP2181" s="218"/>
      <c r="ELQ2181" s="218"/>
      <c r="ELR2181" s="218"/>
      <c r="ELS2181" s="218"/>
      <c r="ELT2181" s="218"/>
      <c r="ELU2181" s="218"/>
      <c r="ELV2181" s="218"/>
      <c r="ELW2181" s="218"/>
      <c r="ELX2181" s="218"/>
      <c r="ELY2181" s="218"/>
      <c r="ELZ2181" s="218"/>
      <c r="EMA2181" s="218"/>
      <c r="EMB2181" s="218"/>
      <c r="EMC2181" s="218"/>
      <c r="EMD2181" s="218"/>
      <c r="EME2181" s="218"/>
      <c r="EMF2181" s="218"/>
      <c r="EMG2181" s="218"/>
      <c r="EMH2181" s="218"/>
      <c r="EMI2181" s="218"/>
      <c r="EMJ2181" s="218"/>
      <c r="EMK2181" s="218"/>
      <c r="EML2181" s="218"/>
      <c r="EMM2181" s="218"/>
      <c r="EMN2181" s="218"/>
      <c r="EMO2181" s="218"/>
      <c r="EMP2181" s="218"/>
      <c r="EMQ2181" s="218"/>
      <c r="EMR2181" s="218"/>
      <c r="EMS2181" s="218"/>
      <c r="EMT2181" s="218"/>
      <c r="EMU2181" s="218"/>
      <c r="EMV2181" s="218"/>
      <c r="EMW2181" s="218"/>
      <c r="EMX2181" s="218"/>
      <c r="EMY2181" s="218"/>
      <c r="EMZ2181" s="218"/>
      <c r="ENA2181" s="218"/>
      <c r="ENB2181" s="218"/>
      <c r="ENC2181" s="218"/>
      <c r="END2181" s="218"/>
      <c r="ENE2181" s="218"/>
      <c r="ENF2181" s="218"/>
      <c r="ENG2181" s="218"/>
      <c r="ENH2181" s="218"/>
      <c r="ENI2181" s="218"/>
      <c r="ENJ2181" s="218"/>
      <c r="ENK2181" s="218"/>
      <c r="ENL2181" s="218"/>
      <c r="ENM2181" s="218"/>
      <c r="ENN2181" s="218"/>
      <c r="ENO2181" s="218"/>
      <c r="ENP2181" s="218"/>
      <c r="ENQ2181" s="218"/>
      <c r="ENR2181" s="218"/>
      <c r="ENS2181" s="218"/>
      <c r="ENT2181" s="218"/>
      <c r="ENU2181" s="218"/>
      <c r="ENV2181" s="218"/>
      <c r="ENW2181" s="218"/>
      <c r="ENX2181" s="218"/>
      <c r="ENY2181" s="218"/>
      <c r="ENZ2181" s="218"/>
      <c r="EOA2181" s="218"/>
      <c r="EOB2181" s="218"/>
      <c r="EOC2181" s="218"/>
      <c r="EOD2181" s="218"/>
      <c r="EOE2181" s="218"/>
      <c r="EOF2181" s="218"/>
      <c r="EOG2181" s="218"/>
      <c r="EOH2181" s="218"/>
      <c r="EOI2181" s="218"/>
      <c r="EOJ2181" s="218"/>
      <c r="EOK2181" s="218"/>
      <c r="EOL2181" s="218"/>
      <c r="EOM2181" s="218"/>
      <c r="EON2181" s="218"/>
      <c r="EOO2181" s="218"/>
      <c r="EOP2181" s="218"/>
      <c r="EOQ2181" s="218"/>
      <c r="EOR2181" s="218"/>
      <c r="EOS2181" s="218"/>
      <c r="EOT2181" s="218"/>
      <c r="EOU2181" s="218"/>
      <c r="EOV2181" s="218"/>
      <c r="EOW2181" s="218"/>
      <c r="EOX2181" s="218"/>
      <c r="EOY2181" s="218"/>
      <c r="EOZ2181" s="218"/>
      <c r="EPA2181" s="218"/>
      <c r="EPB2181" s="218"/>
      <c r="EPC2181" s="218"/>
      <c r="EPD2181" s="218"/>
      <c r="EPE2181" s="218"/>
      <c r="EPF2181" s="218"/>
      <c r="EPG2181" s="218"/>
      <c r="EPH2181" s="218"/>
      <c r="EPI2181" s="218"/>
      <c r="EPJ2181" s="218"/>
      <c r="EPK2181" s="218"/>
      <c r="EPL2181" s="218"/>
      <c r="EPM2181" s="218"/>
      <c r="EPN2181" s="218"/>
      <c r="EPO2181" s="218"/>
      <c r="EPP2181" s="218"/>
      <c r="EPQ2181" s="218"/>
      <c r="EPR2181" s="218"/>
      <c r="EPS2181" s="218"/>
      <c r="EPT2181" s="218"/>
      <c r="EPU2181" s="218"/>
      <c r="EPV2181" s="218"/>
      <c r="EPW2181" s="218"/>
      <c r="EPX2181" s="218"/>
      <c r="EPY2181" s="218"/>
      <c r="EPZ2181" s="218"/>
      <c r="EQA2181" s="218"/>
      <c r="EQB2181" s="218"/>
      <c r="EQC2181" s="218"/>
      <c r="EQD2181" s="218"/>
      <c r="EQE2181" s="218"/>
      <c r="EQF2181" s="218"/>
      <c r="EQG2181" s="218"/>
      <c r="EQH2181" s="218"/>
      <c r="EQI2181" s="218"/>
      <c r="EQJ2181" s="218"/>
      <c r="EQK2181" s="218"/>
      <c r="EQL2181" s="218"/>
      <c r="EQM2181" s="218"/>
      <c r="EQN2181" s="218"/>
      <c r="EQO2181" s="218"/>
      <c r="EQP2181" s="218"/>
      <c r="EQQ2181" s="218"/>
      <c r="EQR2181" s="218"/>
      <c r="EQS2181" s="218"/>
      <c r="EQT2181" s="218"/>
      <c r="EQU2181" s="218"/>
      <c r="EQV2181" s="218"/>
      <c r="EQW2181" s="218"/>
      <c r="EQX2181" s="218"/>
      <c r="EQY2181" s="218"/>
      <c r="EQZ2181" s="218"/>
      <c r="ERA2181" s="218"/>
      <c r="ERB2181" s="218"/>
      <c r="ERC2181" s="218"/>
      <c r="ERD2181" s="218"/>
      <c r="ERE2181" s="218"/>
      <c r="ERF2181" s="218"/>
      <c r="ERG2181" s="218"/>
      <c r="ERH2181" s="218"/>
      <c r="ERI2181" s="218"/>
      <c r="ERJ2181" s="218"/>
      <c r="ERK2181" s="218"/>
      <c r="ERL2181" s="218"/>
      <c r="ERM2181" s="218"/>
      <c r="ERN2181" s="218"/>
      <c r="ERO2181" s="218"/>
      <c r="ERP2181" s="218"/>
      <c r="ERQ2181" s="218"/>
      <c r="ERR2181" s="218"/>
      <c r="ERS2181" s="218"/>
      <c r="ERT2181" s="218"/>
      <c r="ERU2181" s="218"/>
      <c r="ERV2181" s="218"/>
      <c r="ERW2181" s="218"/>
      <c r="ERX2181" s="218"/>
      <c r="ERY2181" s="218"/>
      <c r="ERZ2181" s="218"/>
      <c r="ESA2181" s="218"/>
      <c r="ESB2181" s="218"/>
      <c r="ESC2181" s="218"/>
      <c r="ESD2181" s="218"/>
      <c r="ESE2181" s="218"/>
      <c r="ESF2181" s="218"/>
      <c r="ESG2181" s="218"/>
      <c r="ESH2181" s="218"/>
      <c r="ESI2181" s="218"/>
      <c r="ESJ2181" s="218"/>
      <c r="ESK2181" s="218"/>
      <c r="ESL2181" s="218"/>
      <c r="ESM2181" s="218"/>
      <c r="ESN2181" s="218"/>
      <c r="ESO2181" s="218"/>
      <c r="ESP2181" s="218"/>
      <c r="ESQ2181" s="218"/>
      <c r="ESR2181" s="218"/>
      <c r="ESS2181" s="218"/>
      <c r="EST2181" s="218"/>
      <c r="ESU2181" s="218"/>
      <c r="ESV2181" s="218"/>
      <c r="ESW2181" s="218"/>
      <c r="ESX2181" s="218"/>
      <c r="ESY2181" s="218"/>
      <c r="ESZ2181" s="218"/>
      <c r="ETA2181" s="218"/>
      <c r="ETB2181" s="218"/>
      <c r="ETC2181" s="218"/>
      <c r="ETD2181" s="218"/>
      <c r="ETE2181" s="218"/>
      <c r="ETF2181" s="218"/>
      <c r="ETG2181" s="218"/>
      <c r="ETH2181" s="218"/>
      <c r="ETI2181" s="218"/>
      <c r="ETJ2181" s="218"/>
      <c r="ETK2181" s="218"/>
      <c r="ETL2181" s="218"/>
      <c r="ETM2181" s="218"/>
      <c r="ETN2181" s="218"/>
      <c r="ETO2181" s="218"/>
      <c r="ETP2181" s="218"/>
      <c r="ETQ2181" s="218"/>
      <c r="ETR2181" s="218"/>
      <c r="ETS2181" s="218"/>
      <c r="ETT2181" s="218"/>
      <c r="ETU2181" s="218"/>
      <c r="ETV2181" s="218"/>
      <c r="ETW2181" s="218"/>
      <c r="ETX2181" s="218"/>
      <c r="ETY2181" s="218"/>
      <c r="ETZ2181" s="218"/>
      <c r="EUA2181" s="218"/>
      <c r="EUB2181" s="218"/>
      <c r="EUC2181" s="218"/>
      <c r="EUD2181" s="218"/>
      <c r="EUE2181" s="218"/>
      <c r="EUF2181" s="218"/>
      <c r="EUG2181" s="218"/>
      <c r="EUH2181" s="218"/>
      <c r="EUI2181" s="218"/>
      <c r="EUJ2181" s="218"/>
      <c r="EUK2181" s="218"/>
      <c r="EUL2181" s="218"/>
      <c r="EUM2181" s="218"/>
      <c r="EUN2181" s="218"/>
      <c r="EUO2181" s="218"/>
      <c r="EUP2181" s="218"/>
      <c r="EUQ2181" s="218"/>
      <c r="EUR2181" s="218"/>
      <c r="EUS2181" s="218"/>
      <c r="EUT2181" s="218"/>
      <c r="EUU2181" s="218"/>
      <c r="EUV2181" s="218"/>
      <c r="EUW2181" s="218"/>
      <c r="EUX2181" s="218"/>
      <c r="EUY2181" s="218"/>
      <c r="EUZ2181" s="218"/>
      <c r="EVA2181" s="218"/>
      <c r="EVB2181" s="218"/>
      <c r="EVC2181" s="218"/>
      <c r="EVD2181" s="218"/>
      <c r="EVE2181" s="218"/>
      <c r="EVF2181" s="218"/>
      <c r="EVG2181" s="218"/>
      <c r="EVH2181" s="218"/>
      <c r="EVI2181" s="218"/>
      <c r="EVJ2181" s="218"/>
      <c r="EVK2181" s="218"/>
      <c r="EVL2181" s="218"/>
      <c r="EVM2181" s="218"/>
      <c r="EVN2181" s="218"/>
      <c r="EVO2181" s="218"/>
      <c r="EVP2181" s="218"/>
      <c r="EVQ2181" s="218"/>
      <c r="EVR2181" s="218"/>
      <c r="EVS2181" s="218"/>
      <c r="EVT2181" s="218"/>
      <c r="EVU2181" s="218"/>
      <c r="EVV2181" s="218"/>
      <c r="EVW2181" s="218"/>
      <c r="EVX2181" s="218"/>
      <c r="EVY2181" s="218"/>
      <c r="EVZ2181" s="218"/>
      <c r="EWA2181" s="218"/>
      <c r="EWB2181" s="218"/>
      <c r="EWC2181" s="218"/>
      <c r="EWD2181" s="218"/>
      <c r="EWE2181" s="218"/>
      <c r="EWF2181" s="218"/>
      <c r="EWG2181" s="218"/>
      <c r="EWH2181" s="218"/>
      <c r="EWI2181" s="218"/>
      <c r="EWJ2181" s="218"/>
      <c r="EWK2181" s="218"/>
      <c r="EWL2181" s="218"/>
      <c r="EWM2181" s="218"/>
      <c r="EWN2181" s="218"/>
      <c r="EWO2181" s="218"/>
      <c r="EWP2181" s="218"/>
      <c r="EWQ2181" s="218"/>
      <c r="EWR2181" s="218"/>
      <c r="EWS2181" s="218"/>
      <c r="EWT2181" s="218"/>
      <c r="EWU2181" s="218"/>
      <c r="EWV2181" s="218"/>
      <c r="EWW2181" s="218"/>
      <c r="EWX2181" s="218"/>
      <c r="EWY2181" s="218"/>
      <c r="EWZ2181" s="218"/>
      <c r="EXA2181" s="218"/>
      <c r="EXB2181" s="218"/>
      <c r="EXC2181" s="218"/>
      <c r="EXD2181" s="218"/>
      <c r="EXE2181" s="218"/>
      <c r="EXF2181" s="218"/>
      <c r="EXG2181" s="218"/>
      <c r="EXH2181" s="218"/>
      <c r="EXI2181" s="218"/>
      <c r="EXJ2181" s="218"/>
      <c r="EXK2181" s="218"/>
      <c r="EXL2181" s="218"/>
      <c r="EXM2181" s="218"/>
      <c r="EXN2181" s="218"/>
      <c r="EXO2181" s="218"/>
      <c r="EXP2181" s="218"/>
      <c r="EXQ2181" s="218"/>
      <c r="EXR2181" s="218"/>
      <c r="EXS2181" s="218"/>
      <c r="EXT2181" s="218"/>
      <c r="EXU2181" s="218"/>
      <c r="EXV2181" s="218"/>
      <c r="EXW2181" s="218"/>
      <c r="EXX2181" s="218"/>
      <c r="EXY2181" s="218"/>
      <c r="EXZ2181" s="218"/>
      <c r="EYA2181" s="218"/>
      <c r="EYB2181" s="218"/>
      <c r="EYC2181" s="218"/>
      <c r="EYD2181" s="218"/>
      <c r="EYE2181" s="218"/>
      <c r="EYF2181" s="218"/>
      <c r="EYG2181" s="218"/>
      <c r="EYH2181" s="218"/>
      <c r="EYI2181" s="218"/>
      <c r="EYJ2181" s="218"/>
      <c r="EYK2181" s="218"/>
      <c r="EYL2181" s="218"/>
      <c r="EYM2181" s="218"/>
      <c r="EYN2181" s="218"/>
      <c r="EYO2181" s="218"/>
      <c r="EYP2181" s="218"/>
      <c r="EYQ2181" s="218"/>
      <c r="EYR2181" s="218"/>
      <c r="EYS2181" s="218"/>
      <c r="EYT2181" s="218"/>
      <c r="EYU2181" s="218"/>
      <c r="EYV2181" s="218"/>
      <c r="EYW2181" s="218"/>
      <c r="EYX2181" s="218"/>
      <c r="EYY2181" s="218"/>
      <c r="EYZ2181" s="218"/>
      <c r="EZA2181" s="218"/>
      <c r="EZB2181" s="218"/>
      <c r="EZC2181" s="218"/>
      <c r="EZD2181" s="218"/>
      <c r="EZE2181" s="218"/>
      <c r="EZF2181" s="218"/>
      <c r="EZG2181" s="218"/>
      <c r="EZH2181" s="218"/>
      <c r="EZI2181" s="218"/>
      <c r="EZJ2181" s="218"/>
      <c r="EZK2181" s="218"/>
      <c r="EZL2181" s="218"/>
      <c r="EZM2181" s="218"/>
      <c r="EZN2181" s="218"/>
      <c r="EZO2181" s="218"/>
      <c r="EZP2181" s="218"/>
      <c r="EZQ2181" s="218"/>
      <c r="EZR2181" s="218"/>
      <c r="EZS2181" s="218"/>
      <c r="EZT2181" s="218"/>
      <c r="EZU2181" s="218"/>
      <c r="EZV2181" s="218"/>
      <c r="EZW2181" s="218"/>
      <c r="EZX2181" s="218"/>
      <c r="EZY2181" s="218"/>
      <c r="EZZ2181" s="218"/>
      <c r="FAA2181" s="218"/>
      <c r="FAB2181" s="218"/>
      <c r="FAC2181" s="218"/>
      <c r="FAD2181" s="218"/>
      <c r="FAE2181" s="218"/>
      <c r="FAF2181" s="218"/>
      <c r="FAG2181" s="218"/>
      <c r="FAH2181" s="218"/>
      <c r="FAI2181" s="218"/>
      <c r="FAJ2181" s="218"/>
      <c r="FAK2181" s="218"/>
      <c r="FAL2181" s="218"/>
      <c r="FAM2181" s="218"/>
      <c r="FAN2181" s="218"/>
      <c r="FAO2181" s="218"/>
      <c r="FAP2181" s="218"/>
      <c r="FAQ2181" s="218"/>
      <c r="FAR2181" s="218"/>
      <c r="FAS2181" s="218"/>
      <c r="FAT2181" s="218"/>
      <c r="FAU2181" s="218"/>
      <c r="FAV2181" s="218"/>
      <c r="FAW2181" s="218"/>
      <c r="FAX2181" s="218"/>
      <c r="FAY2181" s="218"/>
      <c r="FAZ2181" s="218"/>
      <c r="FBA2181" s="218"/>
      <c r="FBB2181" s="218"/>
      <c r="FBC2181" s="218"/>
      <c r="FBD2181" s="218"/>
      <c r="FBE2181" s="218"/>
      <c r="FBF2181" s="218"/>
      <c r="FBG2181" s="218"/>
      <c r="FBH2181" s="218"/>
      <c r="FBI2181" s="218"/>
      <c r="FBJ2181" s="218"/>
      <c r="FBK2181" s="218"/>
      <c r="FBL2181" s="218"/>
      <c r="FBM2181" s="218"/>
      <c r="FBN2181" s="218"/>
      <c r="FBO2181" s="218"/>
      <c r="FBP2181" s="218"/>
      <c r="FBQ2181" s="218"/>
      <c r="FBR2181" s="218"/>
      <c r="FBS2181" s="218"/>
      <c r="FBT2181" s="218"/>
      <c r="FBU2181" s="218"/>
      <c r="FBV2181" s="218"/>
      <c r="FBW2181" s="218"/>
      <c r="FBX2181" s="218"/>
      <c r="FBY2181" s="218"/>
      <c r="FBZ2181" s="218"/>
      <c r="FCA2181" s="218"/>
      <c r="FCB2181" s="218"/>
      <c r="FCC2181" s="218"/>
      <c r="FCD2181" s="218"/>
      <c r="FCE2181" s="218"/>
      <c r="FCF2181" s="218"/>
      <c r="FCG2181" s="218"/>
      <c r="FCH2181" s="218"/>
      <c r="FCI2181" s="218"/>
      <c r="FCJ2181" s="218"/>
      <c r="FCK2181" s="218"/>
      <c r="FCL2181" s="218"/>
      <c r="FCM2181" s="218"/>
      <c r="FCN2181" s="218"/>
      <c r="FCO2181" s="218"/>
      <c r="FCP2181" s="218"/>
      <c r="FCQ2181" s="218"/>
      <c r="FCR2181" s="218"/>
      <c r="FCS2181" s="218"/>
      <c r="FCT2181" s="218"/>
      <c r="FCU2181" s="218"/>
      <c r="FCV2181" s="218"/>
      <c r="FCW2181" s="218"/>
      <c r="FCX2181" s="218"/>
      <c r="FCY2181" s="218"/>
      <c r="FCZ2181" s="218"/>
      <c r="FDA2181" s="218"/>
      <c r="FDB2181" s="218"/>
      <c r="FDC2181" s="218"/>
      <c r="FDD2181" s="218"/>
      <c r="FDE2181" s="218"/>
      <c r="FDF2181" s="218"/>
      <c r="FDG2181" s="218"/>
      <c r="FDH2181" s="218"/>
      <c r="FDI2181" s="218"/>
      <c r="FDJ2181" s="218"/>
      <c r="FDK2181" s="218"/>
      <c r="FDL2181" s="218"/>
      <c r="FDM2181" s="218"/>
      <c r="FDN2181" s="218"/>
      <c r="FDO2181" s="218"/>
      <c r="FDP2181" s="218"/>
      <c r="FDQ2181" s="218"/>
      <c r="FDR2181" s="218"/>
      <c r="FDS2181" s="218"/>
      <c r="FDT2181" s="218"/>
      <c r="FDU2181" s="218"/>
      <c r="FDV2181" s="218"/>
      <c r="FDW2181" s="218"/>
      <c r="FDX2181" s="218"/>
      <c r="FDY2181" s="218"/>
      <c r="FDZ2181" s="218"/>
      <c r="FEA2181" s="218"/>
      <c r="FEB2181" s="218"/>
      <c r="FEC2181" s="218"/>
      <c r="FED2181" s="218"/>
      <c r="FEE2181" s="218"/>
      <c r="FEF2181" s="218"/>
      <c r="FEG2181" s="218"/>
      <c r="FEH2181" s="218"/>
      <c r="FEI2181" s="218"/>
      <c r="FEJ2181" s="218"/>
      <c r="FEK2181" s="218"/>
      <c r="FEL2181" s="218"/>
      <c r="FEM2181" s="218"/>
      <c r="FEN2181" s="218"/>
      <c r="FEO2181" s="218"/>
      <c r="FEP2181" s="218"/>
      <c r="FEQ2181" s="218"/>
      <c r="FER2181" s="218"/>
      <c r="FES2181" s="218"/>
      <c r="FET2181" s="218"/>
      <c r="FEU2181" s="218"/>
      <c r="FEV2181" s="218"/>
      <c r="FEW2181" s="218"/>
      <c r="FEX2181" s="218"/>
      <c r="FEY2181" s="218"/>
      <c r="FEZ2181" s="218"/>
      <c r="FFA2181" s="218"/>
      <c r="FFB2181" s="218"/>
      <c r="FFC2181" s="218"/>
      <c r="FFD2181" s="218"/>
      <c r="FFE2181" s="218"/>
      <c r="FFF2181" s="218"/>
      <c r="FFG2181" s="218"/>
      <c r="FFH2181" s="218"/>
      <c r="FFI2181" s="218"/>
      <c r="FFJ2181" s="218"/>
      <c r="FFK2181" s="218"/>
      <c r="FFL2181" s="218"/>
      <c r="FFM2181" s="218"/>
      <c r="FFN2181" s="218"/>
      <c r="FFO2181" s="218"/>
      <c r="FFP2181" s="218"/>
      <c r="FFQ2181" s="218"/>
      <c r="FFR2181" s="218"/>
      <c r="FFS2181" s="218"/>
      <c r="FFT2181" s="218"/>
      <c r="FFU2181" s="218"/>
      <c r="FFV2181" s="218"/>
      <c r="FFW2181" s="218"/>
      <c r="FFX2181" s="218"/>
      <c r="FFY2181" s="218"/>
      <c r="FFZ2181" s="218"/>
      <c r="FGA2181" s="218"/>
      <c r="FGB2181" s="218"/>
      <c r="FGC2181" s="218"/>
      <c r="FGD2181" s="218"/>
      <c r="FGE2181" s="218"/>
      <c r="FGF2181" s="218"/>
      <c r="FGG2181" s="218"/>
      <c r="FGH2181" s="218"/>
      <c r="FGI2181" s="218"/>
      <c r="FGJ2181" s="218"/>
      <c r="FGK2181" s="218"/>
      <c r="FGL2181" s="218"/>
      <c r="FGM2181" s="218"/>
      <c r="FGN2181" s="218"/>
      <c r="FGO2181" s="218"/>
      <c r="FGP2181" s="218"/>
      <c r="FGQ2181" s="218"/>
      <c r="FGR2181" s="218"/>
      <c r="FGS2181" s="218"/>
      <c r="FGT2181" s="218"/>
      <c r="FGU2181" s="218"/>
      <c r="FGV2181" s="218"/>
      <c r="FGW2181" s="218"/>
      <c r="FGX2181" s="218"/>
      <c r="FGY2181" s="218"/>
      <c r="FGZ2181" s="218"/>
      <c r="FHA2181" s="218"/>
      <c r="FHB2181" s="218"/>
      <c r="FHC2181" s="218"/>
      <c r="FHD2181" s="218"/>
      <c r="FHE2181" s="218"/>
      <c r="FHF2181" s="218"/>
      <c r="FHG2181" s="218"/>
      <c r="FHH2181" s="218"/>
      <c r="FHI2181" s="218"/>
      <c r="FHJ2181" s="218"/>
      <c r="FHK2181" s="218"/>
      <c r="FHL2181" s="218"/>
      <c r="FHM2181" s="218"/>
      <c r="FHN2181" s="218"/>
      <c r="FHO2181" s="218"/>
      <c r="FHP2181" s="218"/>
      <c r="FHQ2181" s="218"/>
      <c r="FHR2181" s="218"/>
      <c r="FHS2181" s="218"/>
      <c r="FHT2181" s="218"/>
      <c r="FHU2181" s="218"/>
      <c r="FHV2181" s="218"/>
      <c r="FHW2181" s="218"/>
      <c r="FHX2181" s="218"/>
      <c r="FHY2181" s="218"/>
      <c r="FHZ2181" s="218"/>
      <c r="FIA2181" s="218"/>
      <c r="FIB2181" s="218"/>
      <c r="FIC2181" s="218"/>
      <c r="FID2181" s="218"/>
      <c r="FIE2181" s="218"/>
      <c r="FIF2181" s="218"/>
      <c r="FIG2181" s="218"/>
      <c r="FIH2181" s="218"/>
      <c r="FII2181" s="218"/>
      <c r="FIJ2181" s="218"/>
      <c r="FIK2181" s="218"/>
      <c r="FIL2181" s="218"/>
      <c r="FIM2181" s="218"/>
      <c r="FIN2181" s="218"/>
      <c r="FIO2181" s="218"/>
      <c r="FIP2181" s="218"/>
      <c r="FIQ2181" s="218"/>
      <c r="FIR2181" s="218"/>
      <c r="FIS2181" s="218"/>
      <c r="FIT2181" s="218"/>
      <c r="FIU2181" s="218"/>
      <c r="FIV2181" s="218"/>
      <c r="FIW2181" s="218"/>
      <c r="FIX2181" s="218"/>
      <c r="FIY2181" s="218"/>
      <c r="FIZ2181" s="218"/>
      <c r="FJA2181" s="218"/>
      <c r="FJB2181" s="218"/>
      <c r="FJC2181" s="218"/>
      <c r="FJD2181" s="218"/>
      <c r="FJE2181" s="218"/>
      <c r="FJF2181" s="218"/>
      <c r="FJG2181" s="218"/>
      <c r="FJH2181" s="218"/>
      <c r="FJI2181" s="218"/>
      <c r="FJJ2181" s="218"/>
      <c r="FJK2181" s="218"/>
      <c r="FJL2181" s="218"/>
      <c r="FJM2181" s="218"/>
      <c r="FJN2181" s="218"/>
      <c r="FJO2181" s="218"/>
      <c r="FJP2181" s="218"/>
      <c r="FJQ2181" s="218"/>
      <c r="FJR2181" s="218"/>
      <c r="FJS2181" s="218"/>
      <c r="FJT2181" s="218"/>
      <c r="FJU2181" s="218"/>
      <c r="FJV2181" s="218"/>
      <c r="FJW2181" s="218"/>
      <c r="FJX2181" s="218"/>
      <c r="FJY2181" s="218"/>
      <c r="FJZ2181" s="218"/>
      <c r="FKA2181" s="218"/>
      <c r="FKB2181" s="218"/>
      <c r="FKC2181" s="218"/>
      <c r="FKD2181" s="218"/>
      <c r="FKE2181" s="218"/>
      <c r="FKF2181" s="218"/>
      <c r="FKG2181" s="218"/>
      <c r="FKH2181" s="218"/>
      <c r="FKI2181" s="218"/>
      <c r="FKJ2181" s="218"/>
      <c r="FKK2181" s="218"/>
      <c r="FKL2181" s="218"/>
      <c r="FKM2181" s="218"/>
      <c r="FKN2181" s="218"/>
      <c r="FKO2181" s="218"/>
      <c r="FKP2181" s="218"/>
      <c r="FKQ2181" s="218"/>
      <c r="FKR2181" s="218"/>
      <c r="FKS2181" s="218"/>
      <c r="FKT2181" s="218"/>
      <c r="FKU2181" s="218"/>
      <c r="FKV2181" s="218"/>
      <c r="FKW2181" s="218"/>
      <c r="FKX2181" s="218"/>
      <c r="FKY2181" s="218"/>
      <c r="FKZ2181" s="218"/>
      <c r="FLA2181" s="218"/>
      <c r="FLB2181" s="218"/>
      <c r="FLC2181" s="218"/>
      <c r="FLD2181" s="218"/>
      <c r="FLE2181" s="218"/>
      <c r="FLF2181" s="218"/>
      <c r="FLG2181" s="218"/>
      <c r="FLH2181" s="218"/>
      <c r="FLI2181" s="218"/>
      <c r="FLJ2181" s="218"/>
      <c r="FLK2181" s="218"/>
      <c r="FLL2181" s="218"/>
      <c r="FLM2181" s="218"/>
      <c r="FLN2181" s="218"/>
      <c r="FLO2181" s="218"/>
      <c r="FLP2181" s="218"/>
      <c r="FLQ2181" s="218"/>
      <c r="FLR2181" s="218"/>
      <c r="FLS2181" s="218"/>
      <c r="FLT2181" s="218"/>
      <c r="FLU2181" s="218"/>
      <c r="FLV2181" s="218"/>
      <c r="FLW2181" s="218"/>
      <c r="FLX2181" s="218"/>
      <c r="FLY2181" s="218"/>
      <c r="FLZ2181" s="218"/>
      <c r="FMA2181" s="218"/>
      <c r="FMB2181" s="218"/>
      <c r="FMC2181" s="218"/>
      <c r="FMD2181" s="218"/>
      <c r="FME2181" s="218"/>
      <c r="FMF2181" s="218"/>
      <c r="FMG2181" s="218"/>
      <c r="FMH2181" s="218"/>
      <c r="FMI2181" s="218"/>
      <c r="FMJ2181" s="218"/>
      <c r="FMK2181" s="218"/>
      <c r="FML2181" s="218"/>
      <c r="FMM2181" s="218"/>
      <c r="FMN2181" s="218"/>
      <c r="FMO2181" s="218"/>
      <c r="FMP2181" s="218"/>
      <c r="FMQ2181" s="218"/>
      <c r="FMR2181" s="218"/>
      <c r="FMS2181" s="218"/>
      <c r="FMT2181" s="218"/>
      <c r="FMU2181" s="218"/>
      <c r="FMV2181" s="218"/>
      <c r="FMW2181" s="218"/>
      <c r="FMX2181" s="218"/>
      <c r="FMY2181" s="218"/>
      <c r="FMZ2181" s="218"/>
      <c r="FNA2181" s="218"/>
      <c r="FNB2181" s="218"/>
      <c r="FNC2181" s="218"/>
      <c r="FND2181" s="218"/>
      <c r="FNE2181" s="218"/>
      <c r="FNF2181" s="218"/>
      <c r="FNG2181" s="218"/>
      <c r="FNH2181" s="218"/>
      <c r="FNI2181" s="218"/>
      <c r="FNJ2181" s="218"/>
      <c r="FNK2181" s="218"/>
      <c r="FNL2181" s="218"/>
      <c r="FNM2181" s="218"/>
      <c r="FNN2181" s="218"/>
      <c r="FNO2181" s="218"/>
      <c r="FNP2181" s="218"/>
      <c r="FNQ2181" s="218"/>
      <c r="FNR2181" s="218"/>
      <c r="FNS2181" s="218"/>
      <c r="FNT2181" s="218"/>
      <c r="FNU2181" s="218"/>
      <c r="FNV2181" s="218"/>
      <c r="FNW2181" s="218"/>
      <c r="FNX2181" s="218"/>
      <c r="FNY2181" s="218"/>
      <c r="FNZ2181" s="218"/>
      <c r="FOA2181" s="218"/>
      <c r="FOB2181" s="218"/>
      <c r="FOC2181" s="218"/>
      <c r="FOD2181" s="218"/>
      <c r="FOE2181" s="218"/>
      <c r="FOF2181" s="218"/>
      <c r="FOG2181" s="218"/>
      <c r="FOH2181" s="218"/>
      <c r="FOI2181" s="218"/>
      <c r="FOJ2181" s="218"/>
      <c r="FOK2181" s="218"/>
      <c r="FOL2181" s="218"/>
      <c r="FOM2181" s="218"/>
      <c r="FON2181" s="218"/>
      <c r="FOO2181" s="218"/>
      <c r="FOP2181" s="218"/>
      <c r="FOQ2181" s="218"/>
      <c r="FOR2181" s="218"/>
      <c r="FOS2181" s="218"/>
      <c r="FOT2181" s="218"/>
      <c r="FOU2181" s="218"/>
      <c r="FOV2181" s="218"/>
      <c r="FOW2181" s="218"/>
      <c r="FOX2181" s="218"/>
      <c r="FOY2181" s="218"/>
      <c r="FOZ2181" s="218"/>
      <c r="FPA2181" s="218"/>
      <c r="FPB2181" s="218"/>
      <c r="FPC2181" s="218"/>
      <c r="FPD2181" s="218"/>
      <c r="FPE2181" s="218"/>
      <c r="FPF2181" s="218"/>
      <c r="FPG2181" s="218"/>
      <c r="FPH2181" s="218"/>
      <c r="FPI2181" s="218"/>
      <c r="FPJ2181" s="218"/>
      <c r="FPK2181" s="218"/>
      <c r="FPL2181" s="218"/>
      <c r="FPM2181" s="218"/>
      <c r="FPN2181" s="218"/>
      <c r="FPO2181" s="218"/>
      <c r="FPP2181" s="218"/>
      <c r="FPQ2181" s="218"/>
      <c r="FPR2181" s="218"/>
      <c r="FPS2181" s="218"/>
      <c r="FPT2181" s="218"/>
      <c r="FPU2181" s="218"/>
      <c r="FPV2181" s="218"/>
      <c r="FPW2181" s="218"/>
      <c r="FPX2181" s="218"/>
      <c r="FPY2181" s="218"/>
      <c r="FPZ2181" s="218"/>
      <c r="FQA2181" s="218"/>
      <c r="FQB2181" s="218"/>
      <c r="FQC2181" s="218"/>
      <c r="FQD2181" s="218"/>
      <c r="FQE2181" s="218"/>
      <c r="FQF2181" s="218"/>
      <c r="FQG2181" s="218"/>
      <c r="FQH2181" s="218"/>
      <c r="FQI2181" s="218"/>
      <c r="FQJ2181" s="218"/>
      <c r="FQK2181" s="218"/>
      <c r="FQL2181" s="218"/>
      <c r="FQM2181" s="218"/>
      <c r="FQN2181" s="218"/>
      <c r="FQO2181" s="218"/>
      <c r="FQP2181" s="218"/>
      <c r="FQQ2181" s="218"/>
      <c r="FQR2181" s="218"/>
      <c r="FQS2181" s="218"/>
      <c r="FQT2181" s="218"/>
      <c r="FQU2181" s="218"/>
      <c r="FQV2181" s="218"/>
      <c r="FQW2181" s="218"/>
      <c r="FQX2181" s="218"/>
      <c r="FQY2181" s="218"/>
      <c r="FQZ2181" s="218"/>
      <c r="FRA2181" s="218"/>
      <c r="FRB2181" s="218"/>
      <c r="FRC2181" s="218"/>
      <c r="FRD2181" s="218"/>
      <c r="FRE2181" s="218"/>
      <c r="FRF2181" s="218"/>
      <c r="FRG2181" s="218"/>
      <c r="FRH2181" s="218"/>
      <c r="FRI2181" s="218"/>
      <c r="FRJ2181" s="218"/>
      <c r="FRK2181" s="218"/>
      <c r="FRL2181" s="218"/>
      <c r="FRM2181" s="218"/>
      <c r="FRN2181" s="218"/>
      <c r="FRO2181" s="218"/>
      <c r="FRP2181" s="218"/>
      <c r="FRQ2181" s="218"/>
      <c r="FRR2181" s="218"/>
      <c r="FRS2181" s="218"/>
      <c r="FRT2181" s="218"/>
      <c r="FRU2181" s="218"/>
      <c r="FRV2181" s="218"/>
      <c r="FRW2181" s="218"/>
      <c r="FRX2181" s="218"/>
      <c r="FRY2181" s="218"/>
      <c r="FRZ2181" s="218"/>
      <c r="FSA2181" s="218"/>
      <c r="FSB2181" s="218"/>
      <c r="FSC2181" s="218"/>
      <c r="FSD2181" s="218"/>
      <c r="FSE2181" s="218"/>
      <c r="FSF2181" s="218"/>
      <c r="FSG2181" s="218"/>
      <c r="FSH2181" s="218"/>
      <c r="FSI2181" s="218"/>
      <c r="FSJ2181" s="218"/>
      <c r="FSK2181" s="218"/>
      <c r="FSL2181" s="218"/>
      <c r="FSM2181" s="218"/>
      <c r="FSN2181" s="218"/>
      <c r="FSO2181" s="218"/>
      <c r="FSP2181" s="218"/>
      <c r="FSQ2181" s="218"/>
      <c r="FSR2181" s="218"/>
      <c r="FSS2181" s="218"/>
      <c r="FST2181" s="218"/>
      <c r="FSU2181" s="218"/>
      <c r="FSV2181" s="218"/>
      <c r="FSW2181" s="218"/>
      <c r="FSX2181" s="218"/>
      <c r="FSY2181" s="218"/>
      <c r="FSZ2181" s="218"/>
      <c r="FTA2181" s="218"/>
      <c r="FTB2181" s="218"/>
      <c r="FTC2181" s="218"/>
      <c r="FTD2181" s="218"/>
      <c r="FTE2181" s="218"/>
      <c r="FTF2181" s="218"/>
      <c r="FTG2181" s="218"/>
      <c r="FTH2181" s="218"/>
      <c r="FTI2181" s="218"/>
      <c r="FTJ2181" s="218"/>
      <c r="FTK2181" s="218"/>
      <c r="FTL2181" s="218"/>
      <c r="FTM2181" s="218"/>
      <c r="FTN2181" s="218"/>
      <c r="FTO2181" s="218"/>
      <c r="FTP2181" s="218"/>
      <c r="FTQ2181" s="218"/>
      <c r="FTR2181" s="218"/>
      <c r="FTS2181" s="218"/>
      <c r="FTT2181" s="218"/>
      <c r="FTU2181" s="218"/>
      <c r="FTV2181" s="218"/>
      <c r="FTW2181" s="218"/>
      <c r="FTX2181" s="218"/>
      <c r="FTY2181" s="218"/>
      <c r="FTZ2181" s="218"/>
      <c r="FUA2181" s="218"/>
      <c r="FUB2181" s="218"/>
      <c r="FUC2181" s="218"/>
      <c r="FUD2181" s="218"/>
      <c r="FUE2181" s="218"/>
      <c r="FUF2181" s="218"/>
      <c r="FUG2181" s="218"/>
      <c r="FUH2181" s="218"/>
      <c r="FUI2181" s="218"/>
      <c r="FUJ2181" s="218"/>
      <c r="FUK2181" s="218"/>
      <c r="FUL2181" s="218"/>
      <c r="FUM2181" s="218"/>
      <c r="FUN2181" s="218"/>
      <c r="FUO2181" s="218"/>
      <c r="FUP2181" s="218"/>
      <c r="FUQ2181" s="218"/>
      <c r="FUR2181" s="218"/>
      <c r="FUS2181" s="218"/>
      <c r="FUT2181" s="218"/>
      <c r="FUU2181" s="218"/>
      <c r="FUV2181" s="218"/>
      <c r="FUW2181" s="218"/>
      <c r="FUX2181" s="218"/>
      <c r="FUY2181" s="218"/>
      <c r="FUZ2181" s="218"/>
      <c r="FVA2181" s="218"/>
      <c r="FVB2181" s="218"/>
      <c r="FVC2181" s="218"/>
      <c r="FVD2181" s="218"/>
      <c r="FVE2181" s="218"/>
      <c r="FVF2181" s="218"/>
      <c r="FVG2181" s="218"/>
      <c r="FVH2181" s="218"/>
      <c r="FVI2181" s="218"/>
      <c r="FVJ2181" s="218"/>
      <c r="FVK2181" s="218"/>
      <c r="FVL2181" s="218"/>
      <c r="FVM2181" s="218"/>
      <c r="FVN2181" s="218"/>
      <c r="FVO2181" s="218"/>
      <c r="FVP2181" s="218"/>
      <c r="FVQ2181" s="218"/>
      <c r="FVR2181" s="218"/>
      <c r="FVS2181" s="218"/>
      <c r="FVT2181" s="218"/>
      <c r="FVU2181" s="218"/>
      <c r="FVV2181" s="218"/>
      <c r="FVW2181" s="218"/>
      <c r="FVX2181" s="218"/>
      <c r="FVY2181" s="218"/>
      <c r="FVZ2181" s="218"/>
      <c r="FWA2181" s="218"/>
      <c r="FWB2181" s="218"/>
      <c r="FWC2181" s="218"/>
      <c r="FWD2181" s="218"/>
      <c r="FWE2181" s="218"/>
      <c r="FWF2181" s="218"/>
      <c r="FWG2181" s="218"/>
      <c r="FWH2181" s="218"/>
      <c r="FWI2181" s="218"/>
      <c r="FWJ2181" s="218"/>
      <c r="FWK2181" s="218"/>
      <c r="FWL2181" s="218"/>
      <c r="FWM2181" s="218"/>
      <c r="FWN2181" s="218"/>
      <c r="FWO2181" s="218"/>
      <c r="FWP2181" s="218"/>
      <c r="FWQ2181" s="218"/>
      <c r="FWR2181" s="218"/>
      <c r="FWS2181" s="218"/>
      <c r="FWT2181" s="218"/>
      <c r="FWU2181" s="218"/>
      <c r="FWV2181" s="218"/>
      <c r="FWW2181" s="218"/>
      <c r="FWX2181" s="218"/>
      <c r="FWY2181" s="218"/>
      <c r="FWZ2181" s="218"/>
      <c r="FXA2181" s="218"/>
      <c r="FXB2181" s="218"/>
      <c r="FXC2181" s="218"/>
      <c r="FXD2181" s="218"/>
      <c r="FXE2181" s="218"/>
      <c r="FXF2181" s="218"/>
      <c r="FXG2181" s="218"/>
      <c r="FXH2181" s="218"/>
      <c r="FXI2181" s="218"/>
      <c r="FXJ2181" s="218"/>
      <c r="FXK2181" s="218"/>
      <c r="FXL2181" s="218"/>
      <c r="FXM2181" s="218"/>
      <c r="FXN2181" s="218"/>
      <c r="FXO2181" s="218"/>
      <c r="FXP2181" s="218"/>
      <c r="FXQ2181" s="218"/>
      <c r="FXR2181" s="218"/>
      <c r="FXS2181" s="218"/>
      <c r="FXT2181" s="218"/>
      <c r="FXU2181" s="218"/>
      <c r="FXV2181" s="218"/>
      <c r="FXW2181" s="218"/>
      <c r="FXX2181" s="218"/>
      <c r="FXY2181" s="218"/>
      <c r="FXZ2181" s="218"/>
      <c r="FYA2181" s="218"/>
      <c r="FYB2181" s="218"/>
      <c r="FYC2181" s="218"/>
      <c r="FYD2181" s="218"/>
      <c r="FYE2181" s="218"/>
      <c r="FYF2181" s="218"/>
      <c r="FYG2181" s="218"/>
      <c r="FYH2181" s="218"/>
      <c r="FYI2181" s="218"/>
      <c r="FYJ2181" s="218"/>
      <c r="FYK2181" s="218"/>
      <c r="FYL2181" s="218"/>
      <c r="FYM2181" s="218"/>
      <c r="FYN2181" s="218"/>
      <c r="FYO2181" s="218"/>
      <c r="FYP2181" s="218"/>
      <c r="FYQ2181" s="218"/>
      <c r="FYR2181" s="218"/>
      <c r="FYS2181" s="218"/>
      <c r="FYT2181" s="218"/>
      <c r="FYU2181" s="218"/>
      <c r="FYV2181" s="218"/>
      <c r="FYW2181" s="218"/>
      <c r="FYX2181" s="218"/>
      <c r="FYY2181" s="218"/>
      <c r="FYZ2181" s="218"/>
      <c r="FZA2181" s="218"/>
      <c r="FZB2181" s="218"/>
      <c r="FZC2181" s="218"/>
      <c r="FZD2181" s="218"/>
      <c r="FZE2181" s="218"/>
      <c r="FZF2181" s="218"/>
      <c r="FZG2181" s="218"/>
      <c r="FZH2181" s="218"/>
      <c r="FZI2181" s="218"/>
      <c r="FZJ2181" s="218"/>
      <c r="FZK2181" s="218"/>
      <c r="FZL2181" s="218"/>
      <c r="FZM2181" s="218"/>
      <c r="FZN2181" s="218"/>
      <c r="FZO2181" s="218"/>
      <c r="FZP2181" s="218"/>
      <c r="FZQ2181" s="218"/>
      <c r="FZR2181" s="218"/>
      <c r="FZS2181" s="218"/>
      <c r="FZT2181" s="218"/>
      <c r="FZU2181" s="218"/>
      <c r="FZV2181" s="218"/>
      <c r="FZW2181" s="218"/>
      <c r="FZX2181" s="218"/>
      <c r="FZY2181" s="218"/>
      <c r="FZZ2181" s="218"/>
      <c r="GAA2181" s="218"/>
      <c r="GAB2181" s="218"/>
      <c r="GAC2181" s="218"/>
      <c r="GAD2181" s="218"/>
      <c r="GAE2181" s="218"/>
      <c r="GAF2181" s="218"/>
      <c r="GAG2181" s="218"/>
      <c r="GAH2181" s="218"/>
      <c r="GAI2181" s="218"/>
      <c r="GAJ2181" s="218"/>
      <c r="GAK2181" s="218"/>
      <c r="GAL2181" s="218"/>
      <c r="GAM2181" s="218"/>
      <c r="GAN2181" s="218"/>
      <c r="GAO2181" s="218"/>
      <c r="GAP2181" s="218"/>
      <c r="GAQ2181" s="218"/>
      <c r="GAR2181" s="218"/>
      <c r="GAS2181" s="218"/>
      <c r="GAT2181" s="218"/>
      <c r="GAU2181" s="218"/>
      <c r="GAV2181" s="218"/>
      <c r="GAW2181" s="218"/>
      <c r="GAX2181" s="218"/>
      <c r="GAY2181" s="218"/>
      <c r="GAZ2181" s="218"/>
      <c r="GBA2181" s="218"/>
      <c r="GBB2181" s="218"/>
      <c r="GBC2181" s="218"/>
      <c r="GBD2181" s="218"/>
      <c r="GBE2181" s="218"/>
      <c r="GBF2181" s="218"/>
      <c r="GBG2181" s="218"/>
      <c r="GBH2181" s="218"/>
      <c r="GBI2181" s="218"/>
      <c r="GBJ2181" s="218"/>
      <c r="GBK2181" s="218"/>
      <c r="GBL2181" s="218"/>
      <c r="GBM2181" s="218"/>
      <c r="GBN2181" s="218"/>
      <c r="GBO2181" s="218"/>
      <c r="GBP2181" s="218"/>
      <c r="GBQ2181" s="218"/>
      <c r="GBR2181" s="218"/>
      <c r="GBS2181" s="218"/>
      <c r="GBT2181" s="218"/>
      <c r="GBU2181" s="218"/>
      <c r="GBV2181" s="218"/>
      <c r="GBW2181" s="218"/>
      <c r="GBX2181" s="218"/>
      <c r="GBY2181" s="218"/>
      <c r="GBZ2181" s="218"/>
      <c r="GCA2181" s="218"/>
      <c r="GCB2181" s="218"/>
      <c r="GCC2181" s="218"/>
      <c r="GCD2181" s="218"/>
      <c r="GCE2181" s="218"/>
      <c r="GCF2181" s="218"/>
      <c r="GCG2181" s="218"/>
      <c r="GCH2181" s="218"/>
      <c r="GCI2181" s="218"/>
      <c r="GCJ2181" s="218"/>
      <c r="GCK2181" s="218"/>
      <c r="GCL2181" s="218"/>
      <c r="GCM2181" s="218"/>
      <c r="GCN2181" s="218"/>
      <c r="GCO2181" s="218"/>
      <c r="GCP2181" s="218"/>
      <c r="GCQ2181" s="218"/>
      <c r="GCR2181" s="218"/>
      <c r="GCS2181" s="218"/>
      <c r="GCT2181" s="218"/>
      <c r="GCU2181" s="218"/>
      <c r="GCV2181" s="218"/>
      <c r="GCW2181" s="218"/>
      <c r="GCX2181" s="218"/>
      <c r="GCY2181" s="218"/>
      <c r="GCZ2181" s="218"/>
      <c r="GDA2181" s="218"/>
      <c r="GDB2181" s="218"/>
      <c r="GDC2181" s="218"/>
      <c r="GDD2181" s="218"/>
      <c r="GDE2181" s="218"/>
      <c r="GDF2181" s="218"/>
      <c r="GDG2181" s="218"/>
      <c r="GDH2181" s="218"/>
      <c r="GDI2181" s="218"/>
      <c r="GDJ2181" s="218"/>
      <c r="GDK2181" s="218"/>
      <c r="GDL2181" s="218"/>
      <c r="GDM2181" s="218"/>
      <c r="GDN2181" s="218"/>
      <c r="GDO2181" s="218"/>
      <c r="GDP2181" s="218"/>
      <c r="GDQ2181" s="218"/>
      <c r="GDR2181" s="218"/>
      <c r="GDS2181" s="218"/>
      <c r="GDT2181" s="218"/>
      <c r="GDU2181" s="218"/>
      <c r="GDV2181" s="218"/>
      <c r="GDW2181" s="218"/>
      <c r="GDX2181" s="218"/>
      <c r="GDY2181" s="218"/>
      <c r="GDZ2181" s="218"/>
      <c r="GEA2181" s="218"/>
      <c r="GEB2181" s="218"/>
      <c r="GEC2181" s="218"/>
      <c r="GED2181" s="218"/>
      <c r="GEE2181" s="218"/>
      <c r="GEF2181" s="218"/>
      <c r="GEG2181" s="218"/>
      <c r="GEH2181" s="218"/>
      <c r="GEI2181" s="218"/>
      <c r="GEJ2181" s="218"/>
      <c r="GEK2181" s="218"/>
      <c r="GEL2181" s="218"/>
      <c r="GEM2181" s="218"/>
      <c r="GEN2181" s="218"/>
      <c r="GEO2181" s="218"/>
      <c r="GEP2181" s="218"/>
      <c r="GEQ2181" s="218"/>
      <c r="GER2181" s="218"/>
      <c r="GES2181" s="218"/>
      <c r="GET2181" s="218"/>
      <c r="GEU2181" s="218"/>
      <c r="GEV2181" s="218"/>
      <c r="GEW2181" s="218"/>
      <c r="GEX2181" s="218"/>
      <c r="GEY2181" s="218"/>
      <c r="GEZ2181" s="218"/>
      <c r="GFA2181" s="218"/>
      <c r="GFB2181" s="218"/>
      <c r="GFC2181" s="218"/>
      <c r="GFD2181" s="218"/>
      <c r="GFE2181" s="218"/>
      <c r="GFF2181" s="218"/>
      <c r="GFG2181" s="218"/>
      <c r="GFH2181" s="218"/>
      <c r="GFI2181" s="218"/>
      <c r="GFJ2181" s="218"/>
      <c r="GFK2181" s="218"/>
      <c r="GFL2181" s="218"/>
      <c r="GFM2181" s="218"/>
      <c r="GFN2181" s="218"/>
      <c r="GFO2181" s="218"/>
      <c r="GFP2181" s="218"/>
      <c r="GFQ2181" s="218"/>
      <c r="GFR2181" s="218"/>
      <c r="GFS2181" s="218"/>
      <c r="GFT2181" s="218"/>
      <c r="GFU2181" s="218"/>
      <c r="GFV2181" s="218"/>
      <c r="GFW2181" s="218"/>
      <c r="GFX2181" s="218"/>
      <c r="GFY2181" s="218"/>
      <c r="GFZ2181" s="218"/>
      <c r="GGA2181" s="218"/>
      <c r="GGB2181" s="218"/>
      <c r="GGC2181" s="218"/>
      <c r="GGD2181" s="218"/>
      <c r="GGE2181" s="218"/>
      <c r="GGF2181" s="218"/>
      <c r="GGG2181" s="218"/>
      <c r="GGH2181" s="218"/>
      <c r="GGI2181" s="218"/>
      <c r="GGJ2181" s="218"/>
      <c r="GGK2181" s="218"/>
      <c r="GGL2181" s="218"/>
      <c r="GGM2181" s="218"/>
      <c r="GGN2181" s="218"/>
      <c r="GGO2181" s="218"/>
      <c r="GGP2181" s="218"/>
      <c r="GGQ2181" s="218"/>
      <c r="GGR2181" s="218"/>
      <c r="GGS2181" s="218"/>
      <c r="GGT2181" s="218"/>
      <c r="GGU2181" s="218"/>
      <c r="GGV2181" s="218"/>
      <c r="GGW2181" s="218"/>
      <c r="GGX2181" s="218"/>
      <c r="GGY2181" s="218"/>
      <c r="GGZ2181" s="218"/>
      <c r="GHA2181" s="218"/>
      <c r="GHB2181" s="218"/>
      <c r="GHC2181" s="218"/>
      <c r="GHD2181" s="218"/>
      <c r="GHE2181" s="218"/>
      <c r="GHF2181" s="218"/>
      <c r="GHG2181" s="218"/>
      <c r="GHH2181" s="218"/>
      <c r="GHI2181" s="218"/>
      <c r="GHJ2181" s="218"/>
      <c r="GHK2181" s="218"/>
      <c r="GHL2181" s="218"/>
      <c r="GHM2181" s="218"/>
      <c r="GHN2181" s="218"/>
      <c r="GHO2181" s="218"/>
      <c r="GHP2181" s="218"/>
      <c r="GHQ2181" s="218"/>
      <c r="GHR2181" s="218"/>
      <c r="GHS2181" s="218"/>
      <c r="GHT2181" s="218"/>
      <c r="GHU2181" s="218"/>
      <c r="GHV2181" s="218"/>
      <c r="GHW2181" s="218"/>
      <c r="GHX2181" s="218"/>
      <c r="GHY2181" s="218"/>
      <c r="GHZ2181" s="218"/>
      <c r="GIA2181" s="218"/>
      <c r="GIB2181" s="218"/>
      <c r="GIC2181" s="218"/>
      <c r="GID2181" s="218"/>
      <c r="GIE2181" s="218"/>
      <c r="GIF2181" s="218"/>
      <c r="GIG2181" s="218"/>
      <c r="GIH2181" s="218"/>
      <c r="GII2181" s="218"/>
      <c r="GIJ2181" s="218"/>
      <c r="GIK2181" s="218"/>
      <c r="GIL2181" s="218"/>
      <c r="GIM2181" s="218"/>
      <c r="GIN2181" s="218"/>
      <c r="GIO2181" s="218"/>
      <c r="GIP2181" s="218"/>
      <c r="GIQ2181" s="218"/>
      <c r="GIR2181" s="218"/>
      <c r="GIS2181" s="218"/>
      <c r="GIT2181" s="218"/>
      <c r="GIU2181" s="218"/>
      <c r="GIV2181" s="218"/>
      <c r="GIW2181" s="218"/>
      <c r="GIX2181" s="218"/>
      <c r="GIY2181" s="218"/>
      <c r="GIZ2181" s="218"/>
      <c r="GJA2181" s="218"/>
      <c r="GJB2181" s="218"/>
      <c r="GJC2181" s="218"/>
      <c r="GJD2181" s="218"/>
      <c r="GJE2181" s="218"/>
      <c r="GJF2181" s="218"/>
      <c r="GJG2181" s="218"/>
      <c r="GJH2181" s="218"/>
      <c r="GJI2181" s="218"/>
      <c r="GJJ2181" s="218"/>
      <c r="GJK2181" s="218"/>
      <c r="GJL2181" s="218"/>
      <c r="GJM2181" s="218"/>
      <c r="GJN2181" s="218"/>
      <c r="GJO2181" s="218"/>
      <c r="GJP2181" s="218"/>
      <c r="GJQ2181" s="218"/>
      <c r="GJR2181" s="218"/>
      <c r="GJS2181" s="218"/>
      <c r="GJT2181" s="218"/>
      <c r="GJU2181" s="218"/>
      <c r="GJV2181" s="218"/>
      <c r="GJW2181" s="218"/>
      <c r="GJX2181" s="218"/>
      <c r="GJY2181" s="218"/>
      <c r="GJZ2181" s="218"/>
      <c r="GKA2181" s="218"/>
      <c r="GKB2181" s="218"/>
      <c r="GKC2181" s="218"/>
      <c r="GKD2181" s="218"/>
      <c r="GKE2181" s="218"/>
      <c r="GKF2181" s="218"/>
      <c r="GKG2181" s="218"/>
      <c r="GKH2181" s="218"/>
      <c r="GKI2181" s="218"/>
      <c r="GKJ2181" s="218"/>
      <c r="GKK2181" s="218"/>
      <c r="GKL2181" s="218"/>
      <c r="GKM2181" s="218"/>
      <c r="GKN2181" s="218"/>
      <c r="GKO2181" s="218"/>
      <c r="GKP2181" s="218"/>
      <c r="GKQ2181" s="218"/>
      <c r="GKR2181" s="218"/>
      <c r="GKS2181" s="218"/>
      <c r="GKT2181" s="218"/>
      <c r="GKU2181" s="218"/>
      <c r="GKV2181" s="218"/>
      <c r="GKW2181" s="218"/>
      <c r="GKX2181" s="218"/>
      <c r="GKY2181" s="218"/>
      <c r="GKZ2181" s="218"/>
      <c r="GLA2181" s="218"/>
      <c r="GLB2181" s="218"/>
      <c r="GLC2181" s="218"/>
      <c r="GLD2181" s="218"/>
      <c r="GLE2181" s="218"/>
      <c r="GLF2181" s="218"/>
      <c r="GLG2181" s="218"/>
      <c r="GLH2181" s="218"/>
      <c r="GLI2181" s="218"/>
      <c r="GLJ2181" s="218"/>
      <c r="GLK2181" s="218"/>
      <c r="GLL2181" s="218"/>
      <c r="GLM2181" s="218"/>
      <c r="GLN2181" s="218"/>
      <c r="GLO2181" s="218"/>
      <c r="GLP2181" s="218"/>
      <c r="GLQ2181" s="218"/>
      <c r="GLR2181" s="218"/>
      <c r="GLS2181" s="218"/>
      <c r="GLT2181" s="218"/>
      <c r="GLU2181" s="218"/>
      <c r="GLV2181" s="218"/>
      <c r="GLW2181" s="218"/>
      <c r="GLX2181" s="218"/>
      <c r="GLY2181" s="218"/>
      <c r="GLZ2181" s="218"/>
      <c r="GMA2181" s="218"/>
      <c r="GMB2181" s="218"/>
      <c r="GMC2181" s="218"/>
      <c r="GMD2181" s="218"/>
      <c r="GME2181" s="218"/>
      <c r="GMF2181" s="218"/>
      <c r="GMG2181" s="218"/>
      <c r="GMH2181" s="218"/>
      <c r="GMI2181" s="218"/>
      <c r="GMJ2181" s="218"/>
      <c r="GMK2181" s="218"/>
      <c r="GML2181" s="218"/>
      <c r="GMM2181" s="218"/>
      <c r="GMN2181" s="218"/>
      <c r="GMO2181" s="218"/>
      <c r="GMP2181" s="218"/>
      <c r="GMQ2181" s="218"/>
      <c r="GMR2181" s="218"/>
      <c r="GMS2181" s="218"/>
      <c r="GMT2181" s="218"/>
      <c r="GMU2181" s="218"/>
      <c r="GMV2181" s="218"/>
      <c r="GMW2181" s="218"/>
      <c r="GMX2181" s="218"/>
      <c r="GMY2181" s="218"/>
      <c r="GMZ2181" s="218"/>
      <c r="GNA2181" s="218"/>
      <c r="GNB2181" s="218"/>
      <c r="GNC2181" s="218"/>
      <c r="GND2181" s="218"/>
      <c r="GNE2181" s="218"/>
      <c r="GNF2181" s="218"/>
      <c r="GNG2181" s="218"/>
      <c r="GNH2181" s="218"/>
      <c r="GNI2181" s="218"/>
      <c r="GNJ2181" s="218"/>
      <c r="GNK2181" s="218"/>
      <c r="GNL2181" s="218"/>
      <c r="GNM2181" s="218"/>
      <c r="GNN2181" s="218"/>
      <c r="GNO2181" s="218"/>
      <c r="GNP2181" s="218"/>
      <c r="GNQ2181" s="218"/>
      <c r="GNR2181" s="218"/>
      <c r="GNS2181" s="218"/>
      <c r="GNT2181" s="218"/>
      <c r="GNU2181" s="218"/>
      <c r="GNV2181" s="218"/>
      <c r="GNW2181" s="218"/>
      <c r="GNX2181" s="218"/>
      <c r="GNY2181" s="218"/>
      <c r="GNZ2181" s="218"/>
      <c r="GOA2181" s="218"/>
      <c r="GOB2181" s="218"/>
      <c r="GOC2181" s="218"/>
      <c r="GOD2181" s="218"/>
      <c r="GOE2181" s="218"/>
      <c r="GOF2181" s="218"/>
      <c r="GOG2181" s="218"/>
      <c r="GOH2181" s="218"/>
      <c r="GOI2181" s="218"/>
      <c r="GOJ2181" s="218"/>
      <c r="GOK2181" s="218"/>
      <c r="GOL2181" s="218"/>
      <c r="GOM2181" s="218"/>
      <c r="GON2181" s="218"/>
      <c r="GOO2181" s="218"/>
      <c r="GOP2181" s="218"/>
      <c r="GOQ2181" s="218"/>
      <c r="GOR2181" s="218"/>
      <c r="GOS2181" s="218"/>
      <c r="GOT2181" s="218"/>
      <c r="GOU2181" s="218"/>
      <c r="GOV2181" s="218"/>
      <c r="GOW2181" s="218"/>
      <c r="GOX2181" s="218"/>
      <c r="GOY2181" s="218"/>
      <c r="GOZ2181" s="218"/>
      <c r="GPA2181" s="218"/>
      <c r="GPB2181" s="218"/>
      <c r="GPC2181" s="218"/>
      <c r="GPD2181" s="218"/>
      <c r="GPE2181" s="218"/>
      <c r="GPF2181" s="218"/>
      <c r="GPG2181" s="218"/>
      <c r="GPH2181" s="218"/>
      <c r="GPI2181" s="218"/>
      <c r="GPJ2181" s="218"/>
      <c r="GPK2181" s="218"/>
      <c r="GPL2181" s="218"/>
      <c r="GPM2181" s="218"/>
      <c r="GPN2181" s="218"/>
      <c r="GPO2181" s="218"/>
      <c r="GPP2181" s="218"/>
      <c r="GPQ2181" s="218"/>
      <c r="GPR2181" s="218"/>
      <c r="GPS2181" s="218"/>
      <c r="GPT2181" s="218"/>
      <c r="GPU2181" s="218"/>
      <c r="GPV2181" s="218"/>
      <c r="GPW2181" s="218"/>
      <c r="GPX2181" s="218"/>
      <c r="GPY2181" s="218"/>
      <c r="GPZ2181" s="218"/>
      <c r="GQA2181" s="218"/>
      <c r="GQB2181" s="218"/>
      <c r="GQC2181" s="218"/>
      <c r="GQD2181" s="218"/>
      <c r="GQE2181" s="218"/>
      <c r="GQF2181" s="218"/>
      <c r="GQG2181" s="218"/>
      <c r="GQH2181" s="218"/>
      <c r="GQI2181" s="218"/>
      <c r="GQJ2181" s="218"/>
      <c r="GQK2181" s="218"/>
      <c r="GQL2181" s="218"/>
      <c r="GQM2181" s="218"/>
      <c r="GQN2181" s="218"/>
      <c r="GQO2181" s="218"/>
      <c r="GQP2181" s="218"/>
      <c r="GQQ2181" s="218"/>
      <c r="GQR2181" s="218"/>
      <c r="GQS2181" s="218"/>
      <c r="GQT2181" s="218"/>
      <c r="GQU2181" s="218"/>
      <c r="GQV2181" s="218"/>
      <c r="GQW2181" s="218"/>
      <c r="GQX2181" s="218"/>
      <c r="GQY2181" s="218"/>
      <c r="GQZ2181" s="218"/>
      <c r="GRA2181" s="218"/>
      <c r="GRB2181" s="218"/>
      <c r="GRC2181" s="218"/>
      <c r="GRD2181" s="218"/>
      <c r="GRE2181" s="218"/>
      <c r="GRF2181" s="218"/>
      <c r="GRG2181" s="218"/>
      <c r="GRH2181" s="218"/>
      <c r="GRI2181" s="218"/>
      <c r="GRJ2181" s="218"/>
      <c r="GRK2181" s="218"/>
      <c r="GRL2181" s="218"/>
      <c r="GRM2181" s="218"/>
      <c r="GRN2181" s="218"/>
      <c r="GRO2181" s="218"/>
      <c r="GRP2181" s="218"/>
      <c r="GRQ2181" s="218"/>
      <c r="GRR2181" s="218"/>
      <c r="GRS2181" s="218"/>
      <c r="GRT2181" s="218"/>
      <c r="GRU2181" s="218"/>
      <c r="GRV2181" s="218"/>
      <c r="GRW2181" s="218"/>
      <c r="GRX2181" s="218"/>
      <c r="GRY2181" s="218"/>
      <c r="GRZ2181" s="218"/>
      <c r="GSA2181" s="218"/>
      <c r="GSB2181" s="218"/>
      <c r="GSC2181" s="218"/>
      <c r="GSD2181" s="218"/>
      <c r="GSE2181" s="218"/>
      <c r="GSF2181" s="218"/>
      <c r="GSG2181" s="218"/>
      <c r="GSH2181" s="218"/>
      <c r="GSI2181" s="218"/>
      <c r="GSJ2181" s="218"/>
      <c r="GSK2181" s="218"/>
      <c r="GSL2181" s="218"/>
      <c r="GSM2181" s="218"/>
      <c r="GSN2181" s="218"/>
      <c r="GSO2181" s="218"/>
      <c r="GSP2181" s="218"/>
      <c r="GSQ2181" s="218"/>
      <c r="GSR2181" s="218"/>
      <c r="GSS2181" s="218"/>
      <c r="GST2181" s="218"/>
      <c r="GSU2181" s="218"/>
      <c r="GSV2181" s="218"/>
      <c r="GSW2181" s="218"/>
      <c r="GSX2181" s="218"/>
      <c r="GSY2181" s="218"/>
      <c r="GSZ2181" s="218"/>
      <c r="GTA2181" s="218"/>
      <c r="GTB2181" s="218"/>
      <c r="GTC2181" s="218"/>
      <c r="GTD2181" s="218"/>
      <c r="GTE2181" s="218"/>
      <c r="GTF2181" s="218"/>
      <c r="GTG2181" s="218"/>
      <c r="GTH2181" s="218"/>
      <c r="GTI2181" s="218"/>
      <c r="GTJ2181" s="218"/>
      <c r="GTK2181" s="218"/>
      <c r="GTL2181" s="218"/>
      <c r="GTM2181" s="218"/>
      <c r="GTN2181" s="218"/>
      <c r="GTO2181" s="218"/>
      <c r="GTP2181" s="218"/>
      <c r="GTQ2181" s="218"/>
      <c r="GTR2181" s="218"/>
      <c r="GTS2181" s="218"/>
      <c r="GTT2181" s="218"/>
      <c r="GTU2181" s="218"/>
      <c r="GTV2181" s="218"/>
      <c r="GTW2181" s="218"/>
      <c r="GTX2181" s="218"/>
      <c r="GTY2181" s="218"/>
      <c r="GTZ2181" s="218"/>
      <c r="GUA2181" s="218"/>
      <c r="GUB2181" s="218"/>
      <c r="GUC2181" s="218"/>
      <c r="GUD2181" s="218"/>
      <c r="GUE2181" s="218"/>
      <c r="GUF2181" s="218"/>
      <c r="GUG2181" s="218"/>
      <c r="GUH2181" s="218"/>
      <c r="GUI2181" s="218"/>
      <c r="GUJ2181" s="218"/>
      <c r="GUK2181" s="218"/>
      <c r="GUL2181" s="218"/>
      <c r="GUM2181" s="218"/>
      <c r="GUN2181" s="218"/>
      <c r="GUO2181" s="218"/>
      <c r="GUP2181" s="218"/>
      <c r="GUQ2181" s="218"/>
      <c r="GUR2181" s="218"/>
      <c r="GUS2181" s="218"/>
      <c r="GUT2181" s="218"/>
      <c r="GUU2181" s="218"/>
      <c r="GUV2181" s="218"/>
      <c r="GUW2181" s="218"/>
      <c r="GUX2181" s="218"/>
      <c r="GUY2181" s="218"/>
      <c r="GUZ2181" s="218"/>
      <c r="GVA2181" s="218"/>
      <c r="GVB2181" s="218"/>
      <c r="GVC2181" s="218"/>
      <c r="GVD2181" s="218"/>
      <c r="GVE2181" s="218"/>
      <c r="GVF2181" s="218"/>
      <c r="GVG2181" s="218"/>
      <c r="GVH2181" s="218"/>
      <c r="GVI2181" s="218"/>
      <c r="GVJ2181" s="218"/>
      <c r="GVK2181" s="218"/>
      <c r="GVL2181" s="218"/>
      <c r="GVM2181" s="218"/>
      <c r="GVN2181" s="218"/>
      <c r="GVO2181" s="218"/>
      <c r="GVP2181" s="218"/>
      <c r="GVQ2181" s="218"/>
      <c r="GVR2181" s="218"/>
      <c r="GVS2181" s="218"/>
      <c r="GVT2181" s="218"/>
      <c r="GVU2181" s="218"/>
      <c r="GVV2181" s="218"/>
      <c r="GVW2181" s="218"/>
      <c r="GVX2181" s="218"/>
      <c r="GVY2181" s="218"/>
      <c r="GVZ2181" s="218"/>
      <c r="GWA2181" s="218"/>
      <c r="GWB2181" s="218"/>
      <c r="GWC2181" s="218"/>
      <c r="GWD2181" s="218"/>
      <c r="GWE2181" s="218"/>
      <c r="GWF2181" s="218"/>
      <c r="GWG2181" s="218"/>
      <c r="GWH2181" s="218"/>
      <c r="GWI2181" s="218"/>
      <c r="GWJ2181" s="218"/>
      <c r="GWK2181" s="218"/>
      <c r="GWL2181" s="218"/>
      <c r="GWM2181" s="218"/>
      <c r="GWN2181" s="218"/>
      <c r="GWO2181" s="218"/>
      <c r="GWP2181" s="218"/>
      <c r="GWQ2181" s="218"/>
      <c r="GWR2181" s="218"/>
      <c r="GWS2181" s="218"/>
      <c r="GWT2181" s="218"/>
      <c r="GWU2181" s="218"/>
      <c r="GWV2181" s="218"/>
      <c r="GWW2181" s="218"/>
      <c r="GWX2181" s="218"/>
      <c r="GWY2181" s="218"/>
      <c r="GWZ2181" s="218"/>
      <c r="GXA2181" s="218"/>
      <c r="GXB2181" s="218"/>
      <c r="GXC2181" s="218"/>
      <c r="GXD2181" s="218"/>
      <c r="GXE2181" s="218"/>
      <c r="GXF2181" s="218"/>
      <c r="GXG2181" s="218"/>
      <c r="GXH2181" s="218"/>
      <c r="GXI2181" s="218"/>
      <c r="GXJ2181" s="218"/>
      <c r="GXK2181" s="218"/>
      <c r="GXL2181" s="218"/>
      <c r="GXM2181" s="218"/>
      <c r="GXN2181" s="218"/>
      <c r="GXO2181" s="218"/>
      <c r="GXP2181" s="218"/>
      <c r="GXQ2181" s="218"/>
      <c r="GXR2181" s="218"/>
      <c r="GXS2181" s="218"/>
      <c r="GXT2181" s="218"/>
      <c r="GXU2181" s="218"/>
      <c r="GXV2181" s="218"/>
      <c r="GXW2181" s="218"/>
      <c r="GXX2181" s="218"/>
      <c r="GXY2181" s="218"/>
      <c r="GXZ2181" s="218"/>
      <c r="GYA2181" s="218"/>
      <c r="GYB2181" s="218"/>
      <c r="GYC2181" s="218"/>
      <c r="GYD2181" s="218"/>
      <c r="GYE2181" s="218"/>
      <c r="GYF2181" s="218"/>
      <c r="GYG2181" s="218"/>
      <c r="GYH2181" s="218"/>
      <c r="GYI2181" s="218"/>
      <c r="GYJ2181" s="218"/>
      <c r="GYK2181" s="218"/>
      <c r="GYL2181" s="218"/>
      <c r="GYM2181" s="218"/>
      <c r="GYN2181" s="218"/>
      <c r="GYO2181" s="218"/>
      <c r="GYP2181" s="218"/>
      <c r="GYQ2181" s="218"/>
      <c r="GYR2181" s="218"/>
      <c r="GYS2181" s="218"/>
      <c r="GYT2181" s="218"/>
      <c r="GYU2181" s="218"/>
      <c r="GYV2181" s="218"/>
      <c r="GYW2181" s="218"/>
      <c r="GYX2181" s="218"/>
      <c r="GYY2181" s="218"/>
      <c r="GYZ2181" s="218"/>
      <c r="GZA2181" s="218"/>
      <c r="GZB2181" s="218"/>
      <c r="GZC2181" s="218"/>
      <c r="GZD2181" s="218"/>
      <c r="GZE2181" s="218"/>
      <c r="GZF2181" s="218"/>
      <c r="GZG2181" s="218"/>
      <c r="GZH2181" s="218"/>
      <c r="GZI2181" s="218"/>
      <c r="GZJ2181" s="218"/>
      <c r="GZK2181" s="218"/>
      <c r="GZL2181" s="218"/>
      <c r="GZM2181" s="218"/>
      <c r="GZN2181" s="218"/>
      <c r="GZO2181" s="218"/>
      <c r="GZP2181" s="218"/>
      <c r="GZQ2181" s="218"/>
      <c r="GZR2181" s="218"/>
      <c r="GZS2181" s="218"/>
      <c r="GZT2181" s="218"/>
      <c r="GZU2181" s="218"/>
      <c r="GZV2181" s="218"/>
      <c r="GZW2181" s="218"/>
      <c r="GZX2181" s="218"/>
      <c r="GZY2181" s="218"/>
      <c r="GZZ2181" s="218"/>
      <c r="HAA2181" s="218"/>
      <c r="HAB2181" s="218"/>
      <c r="HAC2181" s="218"/>
      <c r="HAD2181" s="218"/>
      <c r="HAE2181" s="218"/>
      <c r="HAF2181" s="218"/>
      <c r="HAG2181" s="218"/>
      <c r="HAH2181" s="218"/>
      <c r="HAI2181" s="218"/>
      <c r="HAJ2181" s="218"/>
      <c r="HAK2181" s="218"/>
      <c r="HAL2181" s="218"/>
      <c r="HAM2181" s="218"/>
      <c r="HAN2181" s="218"/>
      <c r="HAO2181" s="218"/>
      <c r="HAP2181" s="218"/>
      <c r="HAQ2181" s="218"/>
      <c r="HAR2181" s="218"/>
      <c r="HAS2181" s="218"/>
      <c r="HAT2181" s="218"/>
      <c r="HAU2181" s="218"/>
      <c r="HAV2181" s="218"/>
      <c r="HAW2181" s="218"/>
      <c r="HAX2181" s="218"/>
      <c r="HAY2181" s="218"/>
      <c r="HAZ2181" s="218"/>
      <c r="HBA2181" s="218"/>
      <c r="HBB2181" s="218"/>
      <c r="HBC2181" s="218"/>
      <c r="HBD2181" s="218"/>
      <c r="HBE2181" s="218"/>
      <c r="HBF2181" s="218"/>
      <c r="HBG2181" s="218"/>
      <c r="HBH2181" s="218"/>
      <c r="HBI2181" s="218"/>
      <c r="HBJ2181" s="218"/>
      <c r="HBK2181" s="218"/>
      <c r="HBL2181" s="218"/>
      <c r="HBM2181" s="218"/>
      <c r="HBN2181" s="218"/>
      <c r="HBO2181" s="218"/>
      <c r="HBP2181" s="218"/>
      <c r="HBQ2181" s="218"/>
      <c r="HBR2181" s="218"/>
      <c r="HBS2181" s="218"/>
      <c r="HBT2181" s="218"/>
      <c r="HBU2181" s="218"/>
      <c r="HBV2181" s="218"/>
      <c r="HBW2181" s="218"/>
      <c r="HBX2181" s="218"/>
      <c r="HBY2181" s="218"/>
      <c r="HBZ2181" s="218"/>
      <c r="HCA2181" s="218"/>
      <c r="HCB2181" s="218"/>
      <c r="HCC2181" s="218"/>
      <c r="HCD2181" s="218"/>
      <c r="HCE2181" s="218"/>
      <c r="HCF2181" s="218"/>
      <c r="HCG2181" s="218"/>
      <c r="HCH2181" s="218"/>
      <c r="HCI2181" s="218"/>
      <c r="HCJ2181" s="218"/>
      <c r="HCK2181" s="218"/>
      <c r="HCL2181" s="218"/>
      <c r="HCM2181" s="218"/>
      <c r="HCN2181" s="218"/>
      <c r="HCO2181" s="218"/>
      <c r="HCP2181" s="218"/>
      <c r="HCQ2181" s="218"/>
      <c r="HCR2181" s="218"/>
      <c r="HCS2181" s="218"/>
      <c r="HCT2181" s="218"/>
      <c r="HCU2181" s="218"/>
      <c r="HCV2181" s="218"/>
      <c r="HCW2181" s="218"/>
      <c r="HCX2181" s="218"/>
      <c r="HCY2181" s="218"/>
      <c r="HCZ2181" s="218"/>
      <c r="HDA2181" s="218"/>
      <c r="HDB2181" s="218"/>
      <c r="HDC2181" s="218"/>
      <c r="HDD2181" s="218"/>
      <c r="HDE2181" s="218"/>
      <c r="HDF2181" s="218"/>
      <c r="HDG2181" s="218"/>
      <c r="HDH2181" s="218"/>
      <c r="HDI2181" s="218"/>
      <c r="HDJ2181" s="218"/>
      <c r="HDK2181" s="218"/>
      <c r="HDL2181" s="218"/>
      <c r="HDM2181" s="218"/>
      <c r="HDN2181" s="218"/>
      <c r="HDO2181" s="218"/>
      <c r="HDP2181" s="218"/>
      <c r="HDQ2181" s="218"/>
      <c r="HDR2181" s="218"/>
      <c r="HDS2181" s="218"/>
      <c r="HDT2181" s="218"/>
      <c r="HDU2181" s="218"/>
      <c r="HDV2181" s="218"/>
      <c r="HDW2181" s="218"/>
      <c r="HDX2181" s="218"/>
      <c r="HDY2181" s="218"/>
      <c r="HDZ2181" s="218"/>
      <c r="HEA2181" s="218"/>
      <c r="HEB2181" s="218"/>
      <c r="HEC2181" s="218"/>
      <c r="HED2181" s="218"/>
      <c r="HEE2181" s="218"/>
      <c r="HEF2181" s="218"/>
      <c r="HEG2181" s="218"/>
      <c r="HEH2181" s="218"/>
      <c r="HEI2181" s="218"/>
      <c r="HEJ2181" s="218"/>
      <c r="HEK2181" s="218"/>
      <c r="HEL2181" s="218"/>
      <c r="HEM2181" s="218"/>
      <c r="HEN2181" s="218"/>
      <c r="HEO2181" s="218"/>
      <c r="HEP2181" s="218"/>
      <c r="HEQ2181" s="218"/>
      <c r="HER2181" s="218"/>
      <c r="HES2181" s="218"/>
      <c r="HET2181" s="218"/>
      <c r="HEU2181" s="218"/>
      <c r="HEV2181" s="218"/>
      <c r="HEW2181" s="218"/>
      <c r="HEX2181" s="218"/>
      <c r="HEY2181" s="218"/>
      <c r="HEZ2181" s="218"/>
      <c r="HFA2181" s="218"/>
      <c r="HFB2181" s="218"/>
      <c r="HFC2181" s="218"/>
      <c r="HFD2181" s="218"/>
      <c r="HFE2181" s="218"/>
      <c r="HFF2181" s="218"/>
      <c r="HFG2181" s="218"/>
      <c r="HFH2181" s="218"/>
      <c r="HFI2181" s="218"/>
      <c r="HFJ2181" s="218"/>
      <c r="HFK2181" s="218"/>
      <c r="HFL2181" s="218"/>
      <c r="HFM2181" s="218"/>
      <c r="HFN2181" s="218"/>
      <c r="HFO2181" s="218"/>
      <c r="HFP2181" s="218"/>
      <c r="HFQ2181" s="218"/>
      <c r="HFR2181" s="218"/>
      <c r="HFS2181" s="218"/>
      <c r="HFT2181" s="218"/>
      <c r="HFU2181" s="218"/>
      <c r="HFV2181" s="218"/>
      <c r="HFW2181" s="218"/>
      <c r="HFX2181" s="218"/>
      <c r="HFY2181" s="218"/>
      <c r="HFZ2181" s="218"/>
      <c r="HGA2181" s="218"/>
      <c r="HGB2181" s="218"/>
      <c r="HGC2181" s="218"/>
      <c r="HGD2181" s="218"/>
      <c r="HGE2181" s="218"/>
      <c r="HGF2181" s="218"/>
      <c r="HGG2181" s="218"/>
      <c r="HGH2181" s="218"/>
      <c r="HGI2181" s="218"/>
      <c r="HGJ2181" s="218"/>
      <c r="HGK2181" s="218"/>
      <c r="HGL2181" s="218"/>
      <c r="HGM2181" s="218"/>
      <c r="HGN2181" s="218"/>
      <c r="HGO2181" s="218"/>
      <c r="HGP2181" s="218"/>
      <c r="HGQ2181" s="218"/>
      <c r="HGR2181" s="218"/>
      <c r="HGS2181" s="218"/>
      <c r="HGT2181" s="218"/>
      <c r="HGU2181" s="218"/>
      <c r="HGV2181" s="218"/>
      <c r="HGW2181" s="218"/>
      <c r="HGX2181" s="218"/>
      <c r="HGY2181" s="218"/>
      <c r="HGZ2181" s="218"/>
      <c r="HHA2181" s="218"/>
      <c r="HHB2181" s="218"/>
      <c r="HHC2181" s="218"/>
      <c r="HHD2181" s="218"/>
      <c r="HHE2181" s="218"/>
      <c r="HHF2181" s="218"/>
      <c r="HHG2181" s="218"/>
      <c r="HHH2181" s="218"/>
      <c r="HHI2181" s="218"/>
      <c r="HHJ2181" s="218"/>
      <c r="HHK2181" s="218"/>
      <c r="HHL2181" s="218"/>
      <c r="HHM2181" s="218"/>
      <c r="HHN2181" s="218"/>
      <c r="HHO2181" s="218"/>
      <c r="HHP2181" s="218"/>
      <c r="HHQ2181" s="218"/>
      <c r="HHR2181" s="218"/>
      <c r="HHS2181" s="218"/>
      <c r="HHT2181" s="218"/>
      <c r="HHU2181" s="218"/>
      <c r="HHV2181" s="218"/>
      <c r="HHW2181" s="218"/>
      <c r="HHX2181" s="218"/>
      <c r="HHY2181" s="218"/>
      <c r="HHZ2181" s="218"/>
      <c r="HIA2181" s="218"/>
      <c r="HIB2181" s="218"/>
      <c r="HIC2181" s="218"/>
      <c r="HID2181" s="218"/>
      <c r="HIE2181" s="218"/>
      <c r="HIF2181" s="218"/>
      <c r="HIG2181" s="218"/>
      <c r="HIH2181" s="218"/>
      <c r="HII2181" s="218"/>
      <c r="HIJ2181" s="218"/>
      <c r="HIK2181" s="218"/>
      <c r="HIL2181" s="218"/>
      <c r="HIM2181" s="218"/>
      <c r="HIN2181" s="218"/>
      <c r="HIO2181" s="218"/>
      <c r="HIP2181" s="218"/>
      <c r="HIQ2181" s="218"/>
      <c r="HIR2181" s="218"/>
      <c r="HIS2181" s="218"/>
      <c r="HIT2181" s="218"/>
      <c r="HIU2181" s="218"/>
      <c r="HIV2181" s="218"/>
      <c r="HIW2181" s="218"/>
      <c r="HIX2181" s="218"/>
      <c r="HIY2181" s="218"/>
      <c r="HIZ2181" s="218"/>
      <c r="HJA2181" s="218"/>
      <c r="HJB2181" s="218"/>
      <c r="HJC2181" s="218"/>
      <c r="HJD2181" s="218"/>
      <c r="HJE2181" s="218"/>
      <c r="HJF2181" s="218"/>
      <c r="HJG2181" s="218"/>
      <c r="HJH2181" s="218"/>
      <c r="HJI2181" s="218"/>
      <c r="HJJ2181" s="218"/>
      <c r="HJK2181" s="218"/>
      <c r="HJL2181" s="218"/>
      <c r="HJM2181" s="218"/>
      <c r="HJN2181" s="218"/>
      <c r="HJO2181" s="218"/>
      <c r="HJP2181" s="218"/>
      <c r="HJQ2181" s="218"/>
      <c r="HJR2181" s="218"/>
      <c r="HJS2181" s="218"/>
      <c r="HJT2181" s="218"/>
      <c r="HJU2181" s="218"/>
      <c r="HJV2181" s="218"/>
      <c r="HJW2181" s="218"/>
      <c r="HJX2181" s="218"/>
      <c r="HJY2181" s="218"/>
      <c r="HJZ2181" s="218"/>
      <c r="HKA2181" s="218"/>
      <c r="HKB2181" s="218"/>
      <c r="HKC2181" s="218"/>
      <c r="HKD2181" s="218"/>
      <c r="HKE2181" s="218"/>
      <c r="HKF2181" s="218"/>
      <c r="HKG2181" s="218"/>
      <c r="HKH2181" s="218"/>
      <c r="HKI2181" s="218"/>
      <c r="HKJ2181" s="218"/>
      <c r="HKK2181" s="218"/>
      <c r="HKL2181" s="218"/>
      <c r="HKM2181" s="218"/>
      <c r="HKN2181" s="218"/>
      <c r="HKO2181" s="218"/>
      <c r="HKP2181" s="218"/>
      <c r="HKQ2181" s="218"/>
      <c r="HKR2181" s="218"/>
      <c r="HKS2181" s="218"/>
      <c r="HKT2181" s="218"/>
      <c r="HKU2181" s="218"/>
      <c r="HKV2181" s="218"/>
      <c r="HKW2181" s="218"/>
      <c r="HKX2181" s="218"/>
      <c r="HKY2181" s="218"/>
      <c r="HKZ2181" s="218"/>
      <c r="HLA2181" s="218"/>
      <c r="HLB2181" s="218"/>
      <c r="HLC2181" s="218"/>
      <c r="HLD2181" s="218"/>
      <c r="HLE2181" s="218"/>
      <c r="HLF2181" s="218"/>
      <c r="HLG2181" s="218"/>
      <c r="HLH2181" s="218"/>
      <c r="HLI2181" s="218"/>
      <c r="HLJ2181" s="218"/>
      <c r="HLK2181" s="218"/>
      <c r="HLL2181" s="218"/>
      <c r="HLM2181" s="218"/>
      <c r="HLN2181" s="218"/>
      <c r="HLO2181" s="218"/>
      <c r="HLP2181" s="218"/>
      <c r="HLQ2181" s="218"/>
      <c r="HLR2181" s="218"/>
      <c r="HLS2181" s="218"/>
      <c r="HLT2181" s="218"/>
      <c r="HLU2181" s="218"/>
      <c r="HLV2181" s="218"/>
      <c r="HLW2181" s="218"/>
      <c r="HLX2181" s="218"/>
      <c r="HLY2181" s="218"/>
      <c r="HLZ2181" s="218"/>
      <c r="HMA2181" s="218"/>
      <c r="HMB2181" s="218"/>
      <c r="HMC2181" s="218"/>
      <c r="HMD2181" s="218"/>
      <c r="HME2181" s="218"/>
      <c r="HMF2181" s="218"/>
      <c r="HMG2181" s="218"/>
      <c r="HMH2181" s="218"/>
      <c r="HMI2181" s="218"/>
      <c r="HMJ2181" s="218"/>
      <c r="HMK2181" s="218"/>
      <c r="HML2181" s="218"/>
      <c r="HMM2181" s="218"/>
      <c r="HMN2181" s="218"/>
      <c r="HMO2181" s="218"/>
      <c r="HMP2181" s="218"/>
      <c r="HMQ2181" s="218"/>
      <c r="HMR2181" s="218"/>
      <c r="HMS2181" s="218"/>
      <c r="HMT2181" s="218"/>
      <c r="HMU2181" s="218"/>
      <c r="HMV2181" s="218"/>
      <c r="HMW2181" s="218"/>
      <c r="HMX2181" s="218"/>
      <c r="HMY2181" s="218"/>
      <c r="HMZ2181" s="218"/>
      <c r="HNA2181" s="218"/>
      <c r="HNB2181" s="218"/>
      <c r="HNC2181" s="218"/>
      <c r="HND2181" s="218"/>
      <c r="HNE2181" s="218"/>
      <c r="HNF2181" s="218"/>
      <c r="HNG2181" s="218"/>
      <c r="HNH2181" s="218"/>
      <c r="HNI2181" s="218"/>
      <c r="HNJ2181" s="218"/>
      <c r="HNK2181" s="218"/>
      <c r="HNL2181" s="218"/>
      <c r="HNM2181" s="218"/>
      <c r="HNN2181" s="218"/>
      <c r="HNO2181" s="218"/>
      <c r="HNP2181" s="218"/>
      <c r="HNQ2181" s="218"/>
      <c r="HNR2181" s="218"/>
      <c r="HNS2181" s="218"/>
      <c r="HNT2181" s="218"/>
      <c r="HNU2181" s="218"/>
      <c r="HNV2181" s="218"/>
      <c r="HNW2181" s="218"/>
      <c r="HNX2181" s="218"/>
      <c r="HNY2181" s="218"/>
      <c r="HNZ2181" s="218"/>
      <c r="HOA2181" s="218"/>
      <c r="HOB2181" s="218"/>
      <c r="HOC2181" s="218"/>
      <c r="HOD2181" s="218"/>
      <c r="HOE2181" s="218"/>
      <c r="HOF2181" s="218"/>
      <c r="HOG2181" s="218"/>
      <c r="HOH2181" s="218"/>
      <c r="HOI2181" s="218"/>
      <c r="HOJ2181" s="218"/>
      <c r="HOK2181" s="218"/>
      <c r="HOL2181" s="218"/>
      <c r="HOM2181" s="218"/>
      <c r="HON2181" s="218"/>
      <c r="HOO2181" s="218"/>
      <c r="HOP2181" s="218"/>
      <c r="HOQ2181" s="218"/>
      <c r="HOR2181" s="218"/>
      <c r="HOS2181" s="218"/>
      <c r="HOT2181" s="218"/>
      <c r="HOU2181" s="218"/>
      <c r="HOV2181" s="218"/>
      <c r="HOW2181" s="218"/>
      <c r="HOX2181" s="218"/>
      <c r="HOY2181" s="218"/>
      <c r="HOZ2181" s="218"/>
      <c r="HPA2181" s="218"/>
      <c r="HPB2181" s="218"/>
      <c r="HPC2181" s="218"/>
      <c r="HPD2181" s="218"/>
      <c r="HPE2181" s="218"/>
      <c r="HPF2181" s="218"/>
      <c r="HPG2181" s="218"/>
      <c r="HPH2181" s="218"/>
      <c r="HPI2181" s="218"/>
      <c r="HPJ2181" s="218"/>
      <c r="HPK2181" s="218"/>
      <c r="HPL2181" s="218"/>
      <c r="HPM2181" s="218"/>
      <c r="HPN2181" s="218"/>
      <c r="HPO2181" s="218"/>
      <c r="HPP2181" s="218"/>
      <c r="HPQ2181" s="218"/>
      <c r="HPR2181" s="218"/>
      <c r="HPS2181" s="218"/>
      <c r="HPT2181" s="218"/>
      <c r="HPU2181" s="218"/>
      <c r="HPV2181" s="218"/>
      <c r="HPW2181" s="218"/>
      <c r="HPX2181" s="218"/>
      <c r="HPY2181" s="218"/>
      <c r="HPZ2181" s="218"/>
      <c r="HQA2181" s="218"/>
      <c r="HQB2181" s="218"/>
      <c r="HQC2181" s="218"/>
      <c r="HQD2181" s="218"/>
      <c r="HQE2181" s="218"/>
      <c r="HQF2181" s="218"/>
      <c r="HQG2181" s="218"/>
      <c r="HQH2181" s="218"/>
      <c r="HQI2181" s="218"/>
      <c r="HQJ2181" s="218"/>
      <c r="HQK2181" s="218"/>
      <c r="HQL2181" s="218"/>
      <c r="HQM2181" s="218"/>
      <c r="HQN2181" s="218"/>
      <c r="HQO2181" s="218"/>
      <c r="HQP2181" s="218"/>
      <c r="HQQ2181" s="218"/>
      <c r="HQR2181" s="218"/>
      <c r="HQS2181" s="218"/>
      <c r="HQT2181" s="218"/>
      <c r="HQU2181" s="218"/>
      <c r="HQV2181" s="218"/>
      <c r="HQW2181" s="218"/>
      <c r="HQX2181" s="218"/>
      <c r="HQY2181" s="218"/>
      <c r="HQZ2181" s="218"/>
      <c r="HRA2181" s="218"/>
      <c r="HRB2181" s="218"/>
      <c r="HRC2181" s="218"/>
      <c r="HRD2181" s="218"/>
      <c r="HRE2181" s="218"/>
      <c r="HRF2181" s="218"/>
      <c r="HRG2181" s="218"/>
      <c r="HRH2181" s="218"/>
      <c r="HRI2181" s="218"/>
      <c r="HRJ2181" s="218"/>
      <c r="HRK2181" s="218"/>
      <c r="HRL2181" s="218"/>
      <c r="HRM2181" s="218"/>
      <c r="HRN2181" s="218"/>
      <c r="HRO2181" s="218"/>
      <c r="HRP2181" s="218"/>
      <c r="HRQ2181" s="218"/>
      <c r="HRR2181" s="218"/>
      <c r="HRS2181" s="218"/>
      <c r="HRT2181" s="218"/>
      <c r="HRU2181" s="218"/>
      <c r="HRV2181" s="218"/>
      <c r="HRW2181" s="218"/>
      <c r="HRX2181" s="218"/>
      <c r="HRY2181" s="218"/>
      <c r="HRZ2181" s="218"/>
      <c r="HSA2181" s="218"/>
      <c r="HSB2181" s="218"/>
      <c r="HSC2181" s="218"/>
      <c r="HSD2181" s="218"/>
      <c r="HSE2181" s="218"/>
      <c r="HSF2181" s="218"/>
      <c r="HSG2181" s="218"/>
      <c r="HSH2181" s="218"/>
      <c r="HSI2181" s="218"/>
      <c r="HSJ2181" s="218"/>
      <c r="HSK2181" s="218"/>
      <c r="HSL2181" s="218"/>
      <c r="HSM2181" s="218"/>
      <c r="HSN2181" s="218"/>
      <c r="HSO2181" s="218"/>
      <c r="HSP2181" s="218"/>
      <c r="HSQ2181" s="218"/>
      <c r="HSR2181" s="218"/>
      <c r="HSS2181" s="218"/>
      <c r="HST2181" s="218"/>
      <c r="HSU2181" s="218"/>
      <c r="HSV2181" s="218"/>
      <c r="HSW2181" s="218"/>
      <c r="HSX2181" s="218"/>
      <c r="HSY2181" s="218"/>
      <c r="HSZ2181" s="218"/>
      <c r="HTA2181" s="218"/>
      <c r="HTB2181" s="218"/>
      <c r="HTC2181" s="218"/>
      <c r="HTD2181" s="218"/>
      <c r="HTE2181" s="218"/>
      <c r="HTF2181" s="218"/>
      <c r="HTG2181" s="218"/>
      <c r="HTH2181" s="218"/>
      <c r="HTI2181" s="218"/>
      <c r="HTJ2181" s="218"/>
      <c r="HTK2181" s="218"/>
      <c r="HTL2181" s="218"/>
      <c r="HTM2181" s="218"/>
      <c r="HTN2181" s="218"/>
      <c r="HTO2181" s="218"/>
      <c r="HTP2181" s="218"/>
      <c r="HTQ2181" s="218"/>
      <c r="HTR2181" s="218"/>
      <c r="HTS2181" s="218"/>
      <c r="HTT2181" s="218"/>
      <c r="HTU2181" s="218"/>
      <c r="HTV2181" s="218"/>
      <c r="HTW2181" s="218"/>
      <c r="HTX2181" s="218"/>
      <c r="HTY2181" s="218"/>
      <c r="HTZ2181" s="218"/>
      <c r="HUA2181" s="218"/>
      <c r="HUB2181" s="218"/>
      <c r="HUC2181" s="218"/>
      <c r="HUD2181" s="218"/>
      <c r="HUE2181" s="218"/>
      <c r="HUF2181" s="218"/>
      <c r="HUG2181" s="218"/>
      <c r="HUH2181" s="218"/>
      <c r="HUI2181" s="218"/>
      <c r="HUJ2181" s="218"/>
      <c r="HUK2181" s="218"/>
      <c r="HUL2181" s="218"/>
      <c r="HUM2181" s="218"/>
      <c r="HUN2181" s="218"/>
      <c r="HUO2181" s="218"/>
      <c r="HUP2181" s="218"/>
      <c r="HUQ2181" s="218"/>
      <c r="HUR2181" s="218"/>
      <c r="HUS2181" s="218"/>
      <c r="HUT2181" s="218"/>
      <c r="HUU2181" s="218"/>
      <c r="HUV2181" s="218"/>
      <c r="HUW2181" s="218"/>
      <c r="HUX2181" s="218"/>
      <c r="HUY2181" s="218"/>
      <c r="HUZ2181" s="218"/>
      <c r="HVA2181" s="218"/>
      <c r="HVB2181" s="218"/>
      <c r="HVC2181" s="218"/>
      <c r="HVD2181" s="218"/>
      <c r="HVE2181" s="218"/>
      <c r="HVF2181" s="218"/>
      <c r="HVG2181" s="218"/>
      <c r="HVH2181" s="218"/>
      <c r="HVI2181" s="218"/>
      <c r="HVJ2181" s="218"/>
      <c r="HVK2181" s="218"/>
      <c r="HVL2181" s="218"/>
      <c r="HVM2181" s="218"/>
      <c r="HVN2181" s="218"/>
      <c r="HVO2181" s="218"/>
      <c r="HVP2181" s="218"/>
      <c r="HVQ2181" s="218"/>
      <c r="HVR2181" s="218"/>
      <c r="HVS2181" s="218"/>
      <c r="HVT2181" s="218"/>
      <c r="HVU2181" s="218"/>
      <c r="HVV2181" s="218"/>
      <c r="HVW2181" s="218"/>
      <c r="HVX2181" s="218"/>
      <c r="HVY2181" s="218"/>
      <c r="HVZ2181" s="218"/>
      <c r="HWA2181" s="218"/>
      <c r="HWB2181" s="218"/>
      <c r="HWC2181" s="218"/>
      <c r="HWD2181" s="218"/>
      <c r="HWE2181" s="218"/>
      <c r="HWF2181" s="218"/>
      <c r="HWG2181" s="218"/>
      <c r="HWH2181" s="218"/>
      <c r="HWI2181" s="218"/>
      <c r="HWJ2181" s="218"/>
      <c r="HWK2181" s="218"/>
      <c r="HWL2181" s="218"/>
      <c r="HWM2181" s="218"/>
      <c r="HWN2181" s="218"/>
      <c r="HWO2181" s="218"/>
      <c r="HWP2181" s="218"/>
      <c r="HWQ2181" s="218"/>
      <c r="HWR2181" s="218"/>
      <c r="HWS2181" s="218"/>
      <c r="HWT2181" s="218"/>
      <c r="HWU2181" s="218"/>
      <c r="HWV2181" s="218"/>
      <c r="HWW2181" s="218"/>
      <c r="HWX2181" s="218"/>
      <c r="HWY2181" s="218"/>
      <c r="HWZ2181" s="218"/>
      <c r="HXA2181" s="218"/>
      <c r="HXB2181" s="218"/>
      <c r="HXC2181" s="218"/>
      <c r="HXD2181" s="218"/>
      <c r="HXE2181" s="218"/>
      <c r="HXF2181" s="218"/>
      <c r="HXG2181" s="218"/>
      <c r="HXH2181" s="218"/>
      <c r="HXI2181" s="218"/>
      <c r="HXJ2181" s="218"/>
      <c r="HXK2181" s="218"/>
      <c r="HXL2181" s="218"/>
      <c r="HXM2181" s="218"/>
      <c r="HXN2181" s="218"/>
      <c r="HXO2181" s="218"/>
      <c r="HXP2181" s="218"/>
      <c r="HXQ2181" s="218"/>
      <c r="HXR2181" s="218"/>
      <c r="HXS2181" s="218"/>
      <c r="HXT2181" s="218"/>
      <c r="HXU2181" s="218"/>
      <c r="HXV2181" s="218"/>
      <c r="HXW2181" s="218"/>
      <c r="HXX2181" s="218"/>
      <c r="HXY2181" s="218"/>
      <c r="HXZ2181" s="218"/>
      <c r="HYA2181" s="218"/>
      <c r="HYB2181" s="218"/>
      <c r="HYC2181" s="218"/>
      <c r="HYD2181" s="218"/>
      <c r="HYE2181" s="218"/>
      <c r="HYF2181" s="218"/>
      <c r="HYG2181" s="218"/>
      <c r="HYH2181" s="218"/>
      <c r="HYI2181" s="218"/>
      <c r="HYJ2181" s="218"/>
      <c r="HYK2181" s="218"/>
      <c r="HYL2181" s="218"/>
      <c r="HYM2181" s="218"/>
      <c r="HYN2181" s="218"/>
      <c r="HYO2181" s="218"/>
      <c r="HYP2181" s="218"/>
      <c r="HYQ2181" s="218"/>
      <c r="HYR2181" s="218"/>
      <c r="HYS2181" s="218"/>
      <c r="HYT2181" s="218"/>
      <c r="HYU2181" s="218"/>
      <c r="HYV2181" s="218"/>
      <c r="HYW2181" s="218"/>
      <c r="HYX2181" s="218"/>
      <c r="HYY2181" s="218"/>
      <c r="HYZ2181" s="218"/>
      <c r="HZA2181" s="218"/>
      <c r="HZB2181" s="218"/>
      <c r="HZC2181" s="218"/>
      <c r="HZD2181" s="218"/>
      <c r="HZE2181" s="218"/>
      <c r="HZF2181" s="218"/>
      <c r="HZG2181" s="218"/>
      <c r="HZH2181" s="218"/>
      <c r="HZI2181" s="218"/>
      <c r="HZJ2181" s="218"/>
      <c r="HZK2181" s="218"/>
      <c r="HZL2181" s="218"/>
      <c r="HZM2181" s="218"/>
      <c r="HZN2181" s="218"/>
      <c r="HZO2181" s="218"/>
      <c r="HZP2181" s="218"/>
      <c r="HZQ2181" s="218"/>
      <c r="HZR2181" s="218"/>
      <c r="HZS2181" s="218"/>
      <c r="HZT2181" s="218"/>
      <c r="HZU2181" s="218"/>
      <c r="HZV2181" s="218"/>
      <c r="HZW2181" s="218"/>
      <c r="HZX2181" s="218"/>
      <c r="HZY2181" s="218"/>
      <c r="HZZ2181" s="218"/>
      <c r="IAA2181" s="218"/>
      <c r="IAB2181" s="218"/>
      <c r="IAC2181" s="218"/>
      <c r="IAD2181" s="218"/>
      <c r="IAE2181" s="218"/>
      <c r="IAF2181" s="218"/>
      <c r="IAG2181" s="218"/>
      <c r="IAH2181" s="218"/>
      <c r="IAI2181" s="218"/>
      <c r="IAJ2181" s="218"/>
      <c r="IAK2181" s="218"/>
      <c r="IAL2181" s="218"/>
      <c r="IAM2181" s="218"/>
      <c r="IAN2181" s="218"/>
      <c r="IAO2181" s="218"/>
      <c r="IAP2181" s="218"/>
      <c r="IAQ2181" s="218"/>
      <c r="IAR2181" s="218"/>
      <c r="IAS2181" s="218"/>
      <c r="IAT2181" s="218"/>
      <c r="IAU2181" s="218"/>
      <c r="IAV2181" s="218"/>
      <c r="IAW2181" s="218"/>
      <c r="IAX2181" s="218"/>
      <c r="IAY2181" s="218"/>
      <c r="IAZ2181" s="218"/>
      <c r="IBA2181" s="218"/>
      <c r="IBB2181" s="218"/>
      <c r="IBC2181" s="218"/>
      <c r="IBD2181" s="218"/>
      <c r="IBE2181" s="218"/>
      <c r="IBF2181" s="218"/>
      <c r="IBG2181" s="218"/>
      <c r="IBH2181" s="218"/>
      <c r="IBI2181" s="218"/>
      <c r="IBJ2181" s="218"/>
      <c r="IBK2181" s="218"/>
      <c r="IBL2181" s="218"/>
      <c r="IBM2181" s="218"/>
      <c r="IBN2181" s="218"/>
      <c r="IBO2181" s="218"/>
      <c r="IBP2181" s="218"/>
      <c r="IBQ2181" s="218"/>
      <c r="IBR2181" s="218"/>
      <c r="IBS2181" s="218"/>
      <c r="IBT2181" s="218"/>
      <c r="IBU2181" s="218"/>
      <c r="IBV2181" s="218"/>
      <c r="IBW2181" s="218"/>
      <c r="IBX2181" s="218"/>
      <c r="IBY2181" s="218"/>
      <c r="IBZ2181" s="218"/>
      <c r="ICA2181" s="218"/>
      <c r="ICB2181" s="218"/>
      <c r="ICC2181" s="218"/>
      <c r="ICD2181" s="218"/>
      <c r="ICE2181" s="218"/>
      <c r="ICF2181" s="218"/>
      <c r="ICG2181" s="218"/>
      <c r="ICH2181" s="218"/>
      <c r="ICI2181" s="218"/>
      <c r="ICJ2181" s="218"/>
      <c r="ICK2181" s="218"/>
      <c r="ICL2181" s="218"/>
      <c r="ICM2181" s="218"/>
      <c r="ICN2181" s="218"/>
      <c r="ICO2181" s="218"/>
      <c r="ICP2181" s="218"/>
      <c r="ICQ2181" s="218"/>
      <c r="ICR2181" s="218"/>
      <c r="ICS2181" s="218"/>
      <c r="ICT2181" s="218"/>
      <c r="ICU2181" s="218"/>
      <c r="ICV2181" s="218"/>
      <c r="ICW2181" s="218"/>
      <c r="ICX2181" s="218"/>
      <c r="ICY2181" s="218"/>
      <c r="ICZ2181" s="218"/>
      <c r="IDA2181" s="218"/>
      <c r="IDB2181" s="218"/>
      <c r="IDC2181" s="218"/>
      <c r="IDD2181" s="218"/>
      <c r="IDE2181" s="218"/>
      <c r="IDF2181" s="218"/>
      <c r="IDG2181" s="218"/>
      <c r="IDH2181" s="218"/>
      <c r="IDI2181" s="218"/>
      <c r="IDJ2181" s="218"/>
      <c r="IDK2181" s="218"/>
      <c r="IDL2181" s="218"/>
      <c r="IDM2181" s="218"/>
      <c r="IDN2181" s="218"/>
      <c r="IDO2181" s="218"/>
      <c r="IDP2181" s="218"/>
      <c r="IDQ2181" s="218"/>
      <c r="IDR2181" s="218"/>
      <c r="IDS2181" s="218"/>
      <c r="IDT2181" s="218"/>
      <c r="IDU2181" s="218"/>
      <c r="IDV2181" s="218"/>
      <c r="IDW2181" s="218"/>
      <c r="IDX2181" s="218"/>
      <c r="IDY2181" s="218"/>
      <c r="IDZ2181" s="218"/>
      <c r="IEA2181" s="218"/>
      <c r="IEB2181" s="218"/>
      <c r="IEC2181" s="218"/>
      <c r="IED2181" s="218"/>
      <c r="IEE2181" s="218"/>
      <c r="IEF2181" s="218"/>
      <c r="IEG2181" s="218"/>
      <c r="IEH2181" s="218"/>
      <c r="IEI2181" s="218"/>
      <c r="IEJ2181" s="218"/>
      <c r="IEK2181" s="218"/>
      <c r="IEL2181" s="218"/>
      <c r="IEM2181" s="218"/>
      <c r="IEN2181" s="218"/>
      <c r="IEO2181" s="218"/>
      <c r="IEP2181" s="218"/>
      <c r="IEQ2181" s="218"/>
      <c r="IER2181" s="218"/>
      <c r="IES2181" s="218"/>
      <c r="IET2181" s="218"/>
      <c r="IEU2181" s="218"/>
      <c r="IEV2181" s="218"/>
      <c r="IEW2181" s="218"/>
      <c r="IEX2181" s="218"/>
      <c r="IEY2181" s="218"/>
      <c r="IEZ2181" s="218"/>
      <c r="IFA2181" s="218"/>
      <c r="IFB2181" s="218"/>
      <c r="IFC2181" s="218"/>
      <c r="IFD2181" s="218"/>
      <c r="IFE2181" s="218"/>
      <c r="IFF2181" s="218"/>
      <c r="IFG2181" s="218"/>
      <c r="IFH2181" s="218"/>
      <c r="IFI2181" s="218"/>
      <c r="IFJ2181" s="218"/>
      <c r="IFK2181" s="218"/>
      <c r="IFL2181" s="218"/>
      <c r="IFM2181" s="218"/>
      <c r="IFN2181" s="218"/>
      <c r="IFO2181" s="218"/>
      <c r="IFP2181" s="218"/>
      <c r="IFQ2181" s="218"/>
      <c r="IFR2181" s="218"/>
      <c r="IFS2181" s="218"/>
      <c r="IFT2181" s="218"/>
      <c r="IFU2181" s="218"/>
      <c r="IFV2181" s="218"/>
      <c r="IFW2181" s="218"/>
      <c r="IFX2181" s="218"/>
      <c r="IFY2181" s="218"/>
      <c r="IFZ2181" s="218"/>
      <c r="IGA2181" s="218"/>
      <c r="IGB2181" s="218"/>
      <c r="IGC2181" s="218"/>
      <c r="IGD2181" s="218"/>
      <c r="IGE2181" s="218"/>
      <c r="IGF2181" s="218"/>
      <c r="IGG2181" s="218"/>
      <c r="IGH2181" s="218"/>
      <c r="IGI2181" s="218"/>
      <c r="IGJ2181" s="218"/>
      <c r="IGK2181" s="218"/>
      <c r="IGL2181" s="218"/>
      <c r="IGM2181" s="218"/>
      <c r="IGN2181" s="218"/>
      <c r="IGO2181" s="218"/>
      <c r="IGP2181" s="218"/>
      <c r="IGQ2181" s="218"/>
      <c r="IGR2181" s="218"/>
      <c r="IGS2181" s="218"/>
      <c r="IGT2181" s="218"/>
      <c r="IGU2181" s="218"/>
      <c r="IGV2181" s="218"/>
      <c r="IGW2181" s="218"/>
      <c r="IGX2181" s="218"/>
      <c r="IGY2181" s="218"/>
      <c r="IGZ2181" s="218"/>
      <c r="IHA2181" s="218"/>
      <c r="IHB2181" s="218"/>
      <c r="IHC2181" s="218"/>
      <c r="IHD2181" s="218"/>
      <c r="IHE2181" s="218"/>
      <c r="IHF2181" s="218"/>
      <c r="IHG2181" s="218"/>
      <c r="IHH2181" s="218"/>
      <c r="IHI2181" s="218"/>
      <c r="IHJ2181" s="218"/>
      <c r="IHK2181" s="218"/>
      <c r="IHL2181" s="218"/>
      <c r="IHM2181" s="218"/>
      <c r="IHN2181" s="218"/>
      <c r="IHO2181" s="218"/>
      <c r="IHP2181" s="218"/>
      <c r="IHQ2181" s="218"/>
      <c r="IHR2181" s="218"/>
      <c r="IHS2181" s="218"/>
      <c r="IHT2181" s="218"/>
      <c r="IHU2181" s="218"/>
      <c r="IHV2181" s="218"/>
      <c r="IHW2181" s="218"/>
      <c r="IHX2181" s="218"/>
      <c r="IHY2181" s="218"/>
      <c r="IHZ2181" s="218"/>
      <c r="IIA2181" s="218"/>
      <c r="IIB2181" s="218"/>
      <c r="IIC2181" s="218"/>
      <c r="IID2181" s="218"/>
      <c r="IIE2181" s="218"/>
      <c r="IIF2181" s="218"/>
      <c r="IIG2181" s="218"/>
      <c r="IIH2181" s="218"/>
      <c r="III2181" s="218"/>
      <c r="IIJ2181" s="218"/>
      <c r="IIK2181" s="218"/>
      <c r="IIL2181" s="218"/>
      <c r="IIM2181" s="218"/>
      <c r="IIN2181" s="218"/>
      <c r="IIO2181" s="218"/>
      <c r="IIP2181" s="218"/>
      <c r="IIQ2181" s="218"/>
      <c r="IIR2181" s="218"/>
      <c r="IIS2181" s="218"/>
      <c r="IIT2181" s="218"/>
      <c r="IIU2181" s="218"/>
      <c r="IIV2181" s="218"/>
      <c r="IIW2181" s="218"/>
      <c r="IIX2181" s="218"/>
      <c r="IIY2181" s="218"/>
      <c r="IIZ2181" s="218"/>
      <c r="IJA2181" s="218"/>
      <c r="IJB2181" s="218"/>
      <c r="IJC2181" s="218"/>
      <c r="IJD2181" s="218"/>
      <c r="IJE2181" s="218"/>
      <c r="IJF2181" s="218"/>
      <c r="IJG2181" s="218"/>
      <c r="IJH2181" s="218"/>
      <c r="IJI2181" s="218"/>
      <c r="IJJ2181" s="218"/>
      <c r="IJK2181" s="218"/>
      <c r="IJL2181" s="218"/>
      <c r="IJM2181" s="218"/>
      <c r="IJN2181" s="218"/>
      <c r="IJO2181" s="218"/>
      <c r="IJP2181" s="218"/>
      <c r="IJQ2181" s="218"/>
      <c r="IJR2181" s="218"/>
      <c r="IJS2181" s="218"/>
      <c r="IJT2181" s="218"/>
      <c r="IJU2181" s="218"/>
      <c r="IJV2181" s="218"/>
      <c r="IJW2181" s="218"/>
      <c r="IJX2181" s="218"/>
      <c r="IJY2181" s="218"/>
      <c r="IJZ2181" s="218"/>
      <c r="IKA2181" s="218"/>
      <c r="IKB2181" s="218"/>
      <c r="IKC2181" s="218"/>
      <c r="IKD2181" s="218"/>
      <c r="IKE2181" s="218"/>
      <c r="IKF2181" s="218"/>
      <c r="IKG2181" s="218"/>
      <c r="IKH2181" s="218"/>
      <c r="IKI2181" s="218"/>
      <c r="IKJ2181" s="218"/>
      <c r="IKK2181" s="218"/>
      <c r="IKL2181" s="218"/>
      <c r="IKM2181" s="218"/>
      <c r="IKN2181" s="218"/>
      <c r="IKO2181" s="218"/>
      <c r="IKP2181" s="218"/>
      <c r="IKQ2181" s="218"/>
      <c r="IKR2181" s="218"/>
      <c r="IKS2181" s="218"/>
      <c r="IKT2181" s="218"/>
      <c r="IKU2181" s="218"/>
      <c r="IKV2181" s="218"/>
      <c r="IKW2181" s="218"/>
      <c r="IKX2181" s="218"/>
      <c r="IKY2181" s="218"/>
      <c r="IKZ2181" s="218"/>
      <c r="ILA2181" s="218"/>
      <c r="ILB2181" s="218"/>
      <c r="ILC2181" s="218"/>
      <c r="ILD2181" s="218"/>
      <c r="ILE2181" s="218"/>
      <c r="ILF2181" s="218"/>
      <c r="ILG2181" s="218"/>
      <c r="ILH2181" s="218"/>
      <c r="ILI2181" s="218"/>
      <c r="ILJ2181" s="218"/>
      <c r="ILK2181" s="218"/>
      <c r="ILL2181" s="218"/>
      <c r="ILM2181" s="218"/>
      <c r="ILN2181" s="218"/>
      <c r="ILO2181" s="218"/>
      <c r="ILP2181" s="218"/>
      <c r="ILQ2181" s="218"/>
      <c r="ILR2181" s="218"/>
      <c r="ILS2181" s="218"/>
      <c r="ILT2181" s="218"/>
      <c r="ILU2181" s="218"/>
      <c r="ILV2181" s="218"/>
      <c r="ILW2181" s="218"/>
      <c r="ILX2181" s="218"/>
      <c r="ILY2181" s="218"/>
      <c r="ILZ2181" s="218"/>
      <c r="IMA2181" s="218"/>
      <c r="IMB2181" s="218"/>
      <c r="IMC2181" s="218"/>
      <c r="IMD2181" s="218"/>
      <c r="IME2181" s="218"/>
      <c r="IMF2181" s="218"/>
      <c r="IMG2181" s="218"/>
      <c r="IMH2181" s="218"/>
      <c r="IMI2181" s="218"/>
      <c r="IMJ2181" s="218"/>
      <c r="IMK2181" s="218"/>
      <c r="IML2181" s="218"/>
      <c r="IMM2181" s="218"/>
      <c r="IMN2181" s="218"/>
      <c r="IMO2181" s="218"/>
      <c r="IMP2181" s="218"/>
      <c r="IMQ2181" s="218"/>
      <c r="IMR2181" s="218"/>
      <c r="IMS2181" s="218"/>
      <c r="IMT2181" s="218"/>
      <c r="IMU2181" s="218"/>
      <c r="IMV2181" s="218"/>
      <c r="IMW2181" s="218"/>
      <c r="IMX2181" s="218"/>
      <c r="IMY2181" s="218"/>
      <c r="IMZ2181" s="218"/>
      <c r="INA2181" s="218"/>
      <c r="INB2181" s="218"/>
      <c r="INC2181" s="218"/>
      <c r="IND2181" s="218"/>
      <c r="INE2181" s="218"/>
      <c r="INF2181" s="218"/>
      <c r="ING2181" s="218"/>
      <c r="INH2181" s="218"/>
      <c r="INI2181" s="218"/>
      <c r="INJ2181" s="218"/>
      <c r="INK2181" s="218"/>
      <c r="INL2181" s="218"/>
      <c r="INM2181" s="218"/>
      <c r="INN2181" s="218"/>
      <c r="INO2181" s="218"/>
      <c r="INP2181" s="218"/>
      <c r="INQ2181" s="218"/>
      <c r="INR2181" s="218"/>
      <c r="INS2181" s="218"/>
      <c r="INT2181" s="218"/>
      <c r="INU2181" s="218"/>
      <c r="INV2181" s="218"/>
      <c r="INW2181" s="218"/>
      <c r="INX2181" s="218"/>
      <c r="INY2181" s="218"/>
      <c r="INZ2181" s="218"/>
      <c r="IOA2181" s="218"/>
      <c r="IOB2181" s="218"/>
      <c r="IOC2181" s="218"/>
      <c r="IOD2181" s="218"/>
      <c r="IOE2181" s="218"/>
      <c r="IOF2181" s="218"/>
      <c r="IOG2181" s="218"/>
      <c r="IOH2181" s="218"/>
      <c r="IOI2181" s="218"/>
      <c r="IOJ2181" s="218"/>
      <c r="IOK2181" s="218"/>
      <c r="IOL2181" s="218"/>
      <c r="IOM2181" s="218"/>
      <c r="ION2181" s="218"/>
      <c r="IOO2181" s="218"/>
      <c r="IOP2181" s="218"/>
      <c r="IOQ2181" s="218"/>
      <c r="IOR2181" s="218"/>
      <c r="IOS2181" s="218"/>
      <c r="IOT2181" s="218"/>
      <c r="IOU2181" s="218"/>
      <c r="IOV2181" s="218"/>
      <c r="IOW2181" s="218"/>
      <c r="IOX2181" s="218"/>
      <c r="IOY2181" s="218"/>
      <c r="IOZ2181" s="218"/>
      <c r="IPA2181" s="218"/>
      <c r="IPB2181" s="218"/>
      <c r="IPC2181" s="218"/>
      <c r="IPD2181" s="218"/>
      <c r="IPE2181" s="218"/>
      <c r="IPF2181" s="218"/>
      <c r="IPG2181" s="218"/>
      <c r="IPH2181" s="218"/>
      <c r="IPI2181" s="218"/>
      <c r="IPJ2181" s="218"/>
      <c r="IPK2181" s="218"/>
      <c r="IPL2181" s="218"/>
      <c r="IPM2181" s="218"/>
      <c r="IPN2181" s="218"/>
      <c r="IPO2181" s="218"/>
      <c r="IPP2181" s="218"/>
      <c r="IPQ2181" s="218"/>
      <c r="IPR2181" s="218"/>
      <c r="IPS2181" s="218"/>
      <c r="IPT2181" s="218"/>
      <c r="IPU2181" s="218"/>
      <c r="IPV2181" s="218"/>
      <c r="IPW2181" s="218"/>
      <c r="IPX2181" s="218"/>
      <c r="IPY2181" s="218"/>
      <c r="IPZ2181" s="218"/>
      <c r="IQA2181" s="218"/>
      <c r="IQB2181" s="218"/>
      <c r="IQC2181" s="218"/>
      <c r="IQD2181" s="218"/>
      <c r="IQE2181" s="218"/>
      <c r="IQF2181" s="218"/>
      <c r="IQG2181" s="218"/>
      <c r="IQH2181" s="218"/>
      <c r="IQI2181" s="218"/>
      <c r="IQJ2181" s="218"/>
      <c r="IQK2181" s="218"/>
      <c r="IQL2181" s="218"/>
      <c r="IQM2181" s="218"/>
      <c r="IQN2181" s="218"/>
      <c r="IQO2181" s="218"/>
      <c r="IQP2181" s="218"/>
      <c r="IQQ2181" s="218"/>
      <c r="IQR2181" s="218"/>
      <c r="IQS2181" s="218"/>
      <c r="IQT2181" s="218"/>
      <c r="IQU2181" s="218"/>
      <c r="IQV2181" s="218"/>
      <c r="IQW2181" s="218"/>
      <c r="IQX2181" s="218"/>
      <c r="IQY2181" s="218"/>
      <c r="IQZ2181" s="218"/>
      <c r="IRA2181" s="218"/>
      <c r="IRB2181" s="218"/>
      <c r="IRC2181" s="218"/>
      <c r="IRD2181" s="218"/>
      <c r="IRE2181" s="218"/>
      <c r="IRF2181" s="218"/>
      <c r="IRG2181" s="218"/>
      <c r="IRH2181" s="218"/>
      <c r="IRI2181" s="218"/>
      <c r="IRJ2181" s="218"/>
      <c r="IRK2181" s="218"/>
      <c r="IRL2181" s="218"/>
      <c r="IRM2181" s="218"/>
      <c r="IRN2181" s="218"/>
      <c r="IRO2181" s="218"/>
      <c r="IRP2181" s="218"/>
      <c r="IRQ2181" s="218"/>
      <c r="IRR2181" s="218"/>
      <c r="IRS2181" s="218"/>
      <c r="IRT2181" s="218"/>
      <c r="IRU2181" s="218"/>
      <c r="IRV2181" s="218"/>
      <c r="IRW2181" s="218"/>
      <c r="IRX2181" s="218"/>
      <c r="IRY2181" s="218"/>
      <c r="IRZ2181" s="218"/>
      <c r="ISA2181" s="218"/>
      <c r="ISB2181" s="218"/>
      <c r="ISC2181" s="218"/>
      <c r="ISD2181" s="218"/>
      <c r="ISE2181" s="218"/>
      <c r="ISF2181" s="218"/>
      <c r="ISG2181" s="218"/>
      <c r="ISH2181" s="218"/>
      <c r="ISI2181" s="218"/>
      <c r="ISJ2181" s="218"/>
      <c r="ISK2181" s="218"/>
      <c r="ISL2181" s="218"/>
      <c r="ISM2181" s="218"/>
      <c r="ISN2181" s="218"/>
      <c r="ISO2181" s="218"/>
      <c r="ISP2181" s="218"/>
      <c r="ISQ2181" s="218"/>
      <c r="ISR2181" s="218"/>
      <c r="ISS2181" s="218"/>
      <c r="IST2181" s="218"/>
      <c r="ISU2181" s="218"/>
      <c r="ISV2181" s="218"/>
      <c r="ISW2181" s="218"/>
      <c r="ISX2181" s="218"/>
      <c r="ISY2181" s="218"/>
      <c r="ISZ2181" s="218"/>
      <c r="ITA2181" s="218"/>
      <c r="ITB2181" s="218"/>
      <c r="ITC2181" s="218"/>
      <c r="ITD2181" s="218"/>
      <c r="ITE2181" s="218"/>
      <c r="ITF2181" s="218"/>
      <c r="ITG2181" s="218"/>
      <c r="ITH2181" s="218"/>
      <c r="ITI2181" s="218"/>
      <c r="ITJ2181" s="218"/>
      <c r="ITK2181" s="218"/>
      <c r="ITL2181" s="218"/>
      <c r="ITM2181" s="218"/>
      <c r="ITN2181" s="218"/>
      <c r="ITO2181" s="218"/>
      <c r="ITP2181" s="218"/>
      <c r="ITQ2181" s="218"/>
      <c r="ITR2181" s="218"/>
      <c r="ITS2181" s="218"/>
      <c r="ITT2181" s="218"/>
      <c r="ITU2181" s="218"/>
      <c r="ITV2181" s="218"/>
      <c r="ITW2181" s="218"/>
      <c r="ITX2181" s="218"/>
      <c r="ITY2181" s="218"/>
      <c r="ITZ2181" s="218"/>
      <c r="IUA2181" s="218"/>
      <c r="IUB2181" s="218"/>
      <c r="IUC2181" s="218"/>
      <c r="IUD2181" s="218"/>
      <c r="IUE2181" s="218"/>
      <c r="IUF2181" s="218"/>
      <c r="IUG2181" s="218"/>
      <c r="IUH2181" s="218"/>
      <c r="IUI2181" s="218"/>
      <c r="IUJ2181" s="218"/>
      <c r="IUK2181" s="218"/>
      <c r="IUL2181" s="218"/>
      <c r="IUM2181" s="218"/>
      <c r="IUN2181" s="218"/>
      <c r="IUO2181" s="218"/>
      <c r="IUP2181" s="218"/>
      <c r="IUQ2181" s="218"/>
      <c r="IUR2181" s="218"/>
      <c r="IUS2181" s="218"/>
      <c r="IUT2181" s="218"/>
      <c r="IUU2181" s="218"/>
      <c r="IUV2181" s="218"/>
      <c r="IUW2181" s="218"/>
      <c r="IUX2181" s="218"/>
      <c r="IUY2181" s="218"/>
      <c r="IUZ2181" s="218"/>
      <c r="IVA2181" s="218"/>
      <c r="IVB2181" s="218"/>
      <c r="IVC2181" s="218"/>
      <c r="IVD2181" s="218"/>
      <c r="IVE2181" s="218"/>
      <c r="IVF2181" s="218"/>
      <c r="IVG2181" s="218"/>
      <c r="IVH2181" s="218"/>
      <c r="IVI2181" s="218"/>
      <c r="IVJ2181" s="218"/>
      <c r="IVK2181" s="218"/>
      <c r="IVL2181" s="218"/>
      <c r="IVM2181" s="218"/>
      <c r="IVN2181" s="218"/>
      <c r="IVO2181" s="218"/>
      <c r="IVP2181" s="218"/>
      <c r="IVQ2181" s="218"/>
      <c r="IVR2181" s="218"/>
      <c r="IVS2181" s="218"/>
      <c r="IVT2181" s="218"/>
      <c r="IVU2181" s="218"/>
      <c r="IVV2181" s="218"/>
      <c r="IVW2181" s="218"/>
      <c r="IVX2181" s="218"/>
      <c r="IVY2181" s="218"/>
      <c r="IVZ2181" s="218"/>
      <c r="IWA2181" s="218"/>
      <c r="IWB2181" s="218"/>
      <c r="IWC2181" s="218"/>
      <c r="IWD2181" s="218"/>
      <c r="IWE2181" s="218"/>
      <c r="IWF2181" s="218"/>
      <c r="IWG2181" s="218"/>
      <c r="IWH2181" s="218"/>
      <c r="IWI2181" s="218"/>
      <c r="IWJ2181" s="218"/>
      <c r="IWK2181" s="218"/>
      <c r="IWL2181" s="218"/>
      <c r="IWM2181" s="218"/>
      <c r="IWN2181" s="218"/>
      <c r="IWO2181" s="218"/>
      <c r="IWP2181" s="218"/>
      <c r="IWQ2181" s="218"/>
      <c r="IWR2181" s="218"/>
      <c r="IWS2181" s="218"/>
      <c r="IWT2181" s="218"/>
      <c r="IWU2181" s="218"/>
      <c r="IWV2181" s="218"/>
      <c r="IWW2181" s="218"/>
      <c r="IWX2181" s="218"/>
      <c r="IWY2181" s="218"/>
      <c r="IWZ2181" s="218"/>
      <c r="IXA2181" s="218"/>
      <c r="IXB2181" s="218"/>
      <c r="IXC2181" s="218"/>
      <c r="IXD2181" s="218"/>
      <c r="IXE2181" s="218"/>
      <c r="IXF2181" s="218"/>
      <c r="IXG2181" s="218"/>
      <c r="IXH2181" s="218"/>
      <c r="IXI2181" s="218"/>
      <c r="IXJ2181" s="218"/>
      <c r="IXK2181" s="218"/>
      <c r="IXL2181" s="218"/>
      <c r="IXM2181" s="218"/>
      <c r="IXN2181" s="218"/>
      <c r="IXO2181" s="218"/>
      <c r="IXP2181" s="218"/>
      <c r="IXQ2181" s="218"/>
      <c r="IXR2181" s="218"/>
      <c r="IXS2181" s="218"/>
      <c r="IXT2181" s="218"/>
      <c r="IXU2181" s="218"/>
      <c r="IXV2181" s="218"/>
      <c r="IXW2181" s="218"/>
      <c r="IXX2181" s="218"/>
      <c r="IXY2181" s="218"/>
      <c r="IXZ2181" s="218"/>
      <c r="IYA2181" s="218"/>
      <c r="IYB2181" s="218"/>
      <c r="IYC2181" s="218"/>
      <c r="IYD2181" s="218"/>
      <c r="IYE2181" s="218"/>
      <c r="IYF2181" s="218"/>
      <c r="IYG2181" s="218"/>
      <c r="IYH2181" s="218"/>
      <c r="IYI2181" s="218"/>
      <c r="IYJ2181" s="218"/>
      <c r="IYK2181" s="218"/>
      <c r="IYL2181" s="218"/>
      <c r="IYM2181" s="218"/>
      <c r="IYN2181" s="218"/>
      <c r="IYO2181" s="218"/>
      <c r="IYP2181" s="218"/>
      <c r="IYQ2181" s="218"/>
      <c r="IYR2181" s="218"/>
      <c r="IYS2181" s="218"/>
      <c r="IYT2181" s="218"/>
      <c r="IYU2181" s="218"/>
      <c r="IYV2181" s="218"/>
      <c r="IYW2181" s="218"/>
      <c r="IYX2181" s="218"/>
      <c r="IYY2181" s="218"/>
      <c r="IYZ2181" s="218"/>
      <c r="IZA2181" s="218"/>
      <c r="IZB2181" s="218"/>
      <c r="IZC2181" s="218"/>
      <c r="IZD2181" s="218"/>
      <c r="IZE2181" s="218"/>
      <c r="IZF2181" s="218"/>
      <c r="IZG2181" s="218"/>
      <c r="IZH2181" s="218"/>
      <c r="IZI2181" s="218"/>
      <c r="IZJ2181" s="218"/>
      <c r="IZK2181" s="218"/>
      <c r="IZL2181" s="218"/>
      <c r="IZM2181" s="218"/>
      <c r="IZN2181" s="218"/>
      <c r="IZO2181" s="218"/>
      <c r="IZP2181" s="218"/>
      <c r="IZQ2181" s="218"/>
      <c r="IZR2181" s="218"/>
      <c r="IZS2181" s="218"/>
      <c r="IZT2181" s="218"/>
      <c r="IZU2181" s="218"/>
      <c r="IZV2181" s="218"/>
      <c r="IZW2181" s="218"/>
      <c r="IZX2181" s="218"/>
      <c r="IZY2181" s="218"/>
      <c r="IZZ2181" s="218"/>
      <c r="JAA2181" s="218"/>
      <c r="JAB2181" s="218"/>
      <c r="JAC2181" s="218"/>
      <c r="JAD2181" s="218"/>
      <c r="JAE2181" s="218"/>
      <c r="JAF2181" s="218"/>
      <c r="JAG2181" s="218"/>
      <c r="JAH2181" s="218"/>
      <c r="JAI2181" s="218"/>
      <c r="JAJ2181" s="218"/>
      <c r="JAK2181" s="218"/>
      <c r="JAL2181" s="218"/>
      <c r="JAM2181" s="218"/>
      <c r="JAN2181" s="218"/>
      <c r="JAO2181" s="218"/>
      <c r="JAP2181" s="218"/>
      <c r="JAQ2181" s="218"/>
      <c r="JAR2181" s="218"/>
      <c r="JAS2181" s="218"/>
      <c r="JAT2181" s="218"/>
      <c r="JAU2181" s="218"/>
      <c r="JAV2181" s="218"/>
      <c r="JAW2181" s="218"/>
      <c r="JAX2181" s="218"/>
      <c r="JAY2181" s="218"/>
      <c r="JAZ2181" s="218"/>
      <c r="JBA2181" s="218"/>
      <c r="JBB2181" s="218"/>
      <c r="JBC2181" s="218"/>
      <c r="JBD2181" s="218"/>
      <c r="JBE2181" s="218"/>
      <c r="JBF2181" s="218"/>
      <c r="JBG2181" s="218"/>
      <c r="JBH2181" s="218"/>
      <c r="JBI2181" s="218"/>
      <c r="JBJ2181" s="218"/>
      <c r="JBK2181" s="218"/>
      <c r="JBL2181" s="218"/>
      <c r="JBM2181" s="218"/>
      <c r="JBN2181" s="218"/>
      <c r="JBO2181" s="218"/>
      <c r="JBP2181" s="218"/>
      <c r="JBQ2181" s="218"/>
      <c r="JBR2181" s="218"/>
      <c r="JBS2181" s="218"/>
      <c r="JBT2181" s="218"/>
      <c r="JBU2181" s="218"/>
      <c r="JBV2181" s="218"/>
      <c r="JBW2181" s="218"/>
      <c r="JBX2181" s="218"/>
      <c r="JBY2181" s="218"/>
      <c r="JBZ2181" s="218"/>
      <c r="JCA2181" s="218"/>
      <c r="JCB2181" s="218"/>
      <c r="JCC2181" s="218"/>
      <c r="JCD2181" s="218"/>
      <c r="JCE2181" s="218"/>
      <c r="JCF2181" s="218"/>
      <c r="JCG2181" s="218"/>
      <c r="JCH2181" s="218"/>
      <c r="JCI2181" s="218"/>
      <c r="JCJ2181" s="218"/>
      <c r="JCK2181" s="218"/>
      <c r="JCL2181" s="218"/>
      <c r="JCM2181" s="218"/>
      <c r="JCN2181" s="218"/>
      <c r="JCO2181" s="218"/>
      <c r="JCP2181" s="218"/>
      <c r="JCQ2181" s="218"/>
      <c r="JCR2181" s="218"/>
      <c r="JCS2181" s="218"/>
      <c r="JCT2181" s="218"/>
      <c r="JCU2181" s="218"/>
      <c r="JCV2181" s="218"/>
      <c r="JCW2181" s="218"/>
      <c r="JCX2181" s="218"/>
      <c r="JCY2181" s="218"/>
      <c r="JCZ2181" s="218"/>
      <c r="JDA2181" s="218"/>
      <c r="JDB2181" s="218"/>
      <c r="JDC2181" s="218"/>
      <c r="JDD2181" s="218"/>
      <c r="JDE2181" s="218"/>
      <c r="JDF2181" s="218"/>
      <c r="JDG2181" s="218"/>
      <c r="JDH2181" s="218"/>
      <c r="JDI2181" s="218"/>
      <c r="JDJ2181" s="218"/>
      <c r="JDK2181" s="218"/>
      <c r="JDL2181" s="218"/>
      <c r="JDM2181" s="218"/>
      <c r="JDN2181" s="218"/>
      <c r="JDO2181" s="218"/>
      <c r="JDP2181" s="218"/>
      <c r="JDQ2181" s="218"/>
      <c r="JDR2181" s="218"/>
      <c r="JDS2181" s="218"/>
      <c r="JDT2181" s="218"/>
      <c r="JDU2181" s="218"/>
      <c r="JDV2181" s="218"/>
      <c r="JDW2181" s="218"/>
      <c r="JDX2181" s="218"/>
      <c r="JDY2181" s="218"/>
      <c r="JDZ2181" s="218"/>
      <c r="JEA2181" s="218"/>
      <c r="JEB2181" s="218"/>
      <c r="JEC2181" s="218"/>
      <c r="JED2181" s="218"/>
      <c r="JEE2181" s="218"/>
      <c r="JEF2181" s="218"/>
      <c r="JEG2181" s="218"/>
      <c r="JEH2181" s="218"/>
      <c r="JEI2181" s="218"/>
      <c r="JEJ2181" s="218"/>
      <c r="JEK2181" s="218"/>
      <c r="JEL2181" s="218"/>
      <c r="JEM2181" s="218"/>
      <c r="JEN2181" s="218"/>
      <c r="JEO2181" s="218"/>
      <c r="JEP2181" s="218"/>
      <c r="JEQ2181" s="218"/>
      <c r="JER2181" s="218"/>
      <c r="JES2181" s="218"/>
      <c r="JET2181" s="218"/>
      <c r="JEU2181" s="218"/>
      <c r="JEV2181" s="218"/>
      <c r="JEW2181" s="218"/>
      <c r="JEX2181" s="218"/>
      <c r="JEY2181" s="218"/>
      <c r="JEZ2181" s="218"/>
      <c r="JFA2181" s="218"/>
      <c r="JFB2181" s="218"/>
      <c r="JFC2181" s="218"/>
      <c r="JFD2181" s="218"/>
      <c r="JFE2181" s="218"/>
      <c r="JFF2181" s="218"/>
      <c r="JFG2181" s="218"/>
      <c r="JFH2181" s="218"/>
      <c r="JFI2181" s="218"/>
      <c r="JFJ2181" s="218"/>
      <c r="JFK2181" s="218"/>
      <c r="JFL2181" s="218"/>
      <c r="JFM2181" s="218"/>
      <c r="JFN2181" s="218"/>
      <c r="JFO2181" s="218"/>
      <c r="JFP2181" s="218"/>
      <c r="JFQ2181" s="218"/>
      <c r="JFR2181" s="218"/>
      <c r="JFS2181" s="218"/>
      <c r="JFT2181" s="218"/>
      <c r="JFU2181" s="218"/>
      <c r="JFV2181" s="218"/>
      <c r="JFW2181" s="218"/>
      <c r="JFX2181" s="218"/>
      <c r="JFY2181" s="218"/>
      <c r="JFZ2181" s="218"/>
      <c r="JGA2181" s="218"/>
      <c r="JGB2181" s="218"/>
      <c r="JGC2181" s="218"/>
      <c r="JGD2181" s="218"/>
      <c r="JGE2181" s="218"/>
      <c r="JGF2181" s="218"/>
      <c r="JGG2181" s="218"/>
      <c r="JGH2181" s="218"/>
      <c r="JGI2181" s="218"/>
      <c r="JGJ2181" s="218"/>
      <c r="JGK2181" s="218"/>
      <c r="JGL2181" s="218"/>
      <c r="JGM2181" s="218"/>
      <c r="JGN2181" s="218"/>
      <c r="JGO2181" s="218"/>
      <c r="JGP2181" s="218"/>
      <c r="JGQ2181" s="218"/>
      <c r="JGR2181" s="218"/>
      <c r="JGS2181" s="218"/>
      <c r="JGT2181" s="218"/>
      <c r="JGU2181" s="218"/>
      <c r="JGV2181" s="218"/>
      <c r="JGW2181" s="218"/>
      <c r="JGX2181" s="218"/>
      <c r="JGY2181" s="218"/>
      <c r="JGZ2181" s="218"/>
      <c r="JHA2181" s="218"/>
      <c r="JHB2181" s="218"/>
      <c r="JHC2181" s="218"/>
      <c r="JHD2181" s="218"/>
      <c r="JHE2181" s="218"/>
      <c r="JHF2181" s="218"/>
      <c r="JHG2181" s="218"/>
      <c r="JHH2181" s="218"/>
      <c r="JHI2181" s="218"/>
      <c r="JHJ2181" s="218"/>
      <c r="JHK2181" s="218"/>
      <c r="JHL2181" s="218"/>
      <c r="JHM2181" s="218"/>
      <c r="JHN2181" s="218"/>
      <c r="JHO2181" s="218"/>
      <c r="JHP2181" s="218"/>
      <c r="JHQ2181" s="218"/>
      <c r="JHR2181" s="218"/>
      <c r="JHS2181" s="218"/>
      <c r="JHT2181" s="218"/>
      <c r="JHU2181" s="218"/>
      <c r="JHV2181" s="218"/>
      <c r="JHW2181" s="218"/>
      <c r="JHX2181" s="218"/>
      <c r="JHY2181" s="218"/>
      <c r="JHZ2181" s="218"/>
      <c r="JIA2181" s="218"/>
      <c r="JIB2181" s="218"/>
      <c r="JIC2181" s="218"/>
      <c r="JID2181" s="218"/>
      <c r="JIE2181" s="218"/>
      <c r="JIF2181" s="218"/>
      <c r="JIG2181" s="218"/>
      <c r="JIH2181" s="218"/>
      <c r="JII2181" s="218"/>
      <c r="JIJ2181" s="218"/>
      <c r="JIK2181" s="218"/>
      <c r="JIL2181" s="218"/>
      <c r="JIM2181" s="218"/>
      <c r="JIN2181" s="218"/>
      <c r="JIO2181" s="218"/>
      <c r="JIP2181" s="218"/>
      <c r="JIQ2181" s="218"/>
      <c r="JIR2181" s="218"/>
      <c r="JIS2181" s="218"/>
      <c r="JIT2181" s="218"/>
      <c r="JIU2181" s="218"/>
      <c r="JIV2181" s="218"/>
      <c r="JIW2181" s="218"/>
      <c r="JIX2181" s="218"/>
      <c r="JIY2181" s="218"/>
      <c r="JIZ2181" s="218"/>
      <c r="JJA2181" s="218"/>
      <c r="JJB2181" s="218"/>
      <c r="JJC2181" s="218"/>
      <c r="JJD2181" s="218"/>
      <c r="JJE2181" s="218"/>
      <c r="JJF2181" s="218"/>
      <c r="JJG2181" s="218"/>
      <c r="JJH2181" s="218"/>
      <c r="JJI2181" s="218"/>
      <c r="JJJ2181" s="218"/>
      <c r="JJK2181" s="218"/>
      <c r="JJL2181" s="218"/>
      <c r="JJM2181" s="218"/>
      <c r="JJN2181" s="218"/>
      <c r="JJO2181" s="218"/>
      <c r="JJP2181" s="218"/>
      <c r="JJQ2181" s="218"/>
      <c r="JJR2181" s="218"/>
      <c r="JJS2181" s="218"/>
      <c r="JJT2181" s="218"/>
      <c r="JJU2181" s="218"/>
      <c r="JJV2181" s="218"/>
      <c r="JJW2181" s="218"/>
      <c r="JJX2181" s="218"/>
      <c r="JJY2181" s="218"/>
      <c r="JJZ2181" s="218"/>
      <c r="JKA2181" s="218"/>
      <c r="JKB2181" s="218"/>
      <c r="JKC2181" s="218"/>
      <c r="JKD2181" s="218"/>
      <c r="JKE2181" s="218"/>
      <c r="JKF2181" s="218"/>
      <c r="JKG2181" s="218"/>
      <c r="JKH2181" s="218"/>
      <c r="JKI2181" s="218"/>
      <c r="JKJ2181" s="218"/>
      <c r="JKK2181" s="218"/>
      <c r="JKL2181" s="218"/>
      <c r="JKM2181" s="218"/>
      <c r="JKN2181" s="218"/>
      <c r="JKO2181" s="218"/>
      <c r="JKP2181" s="218"/>
      <c r="JKQ2181" s="218"/>
      <c r="JKR2181" s="218"/>
      <c r="JKS2181" s="218"/>
      <c r="JKT2181" s="218"/>
      <c r="JKU2181" s="218"/>
      <c r="JKV2181" s="218"/>
      <c r="JKW2181" s="218"/>
      <c r="JKX2181" s="218"/>
      <c r="JKY2181" s="218"/>
      <c r="JKZ2181" s="218"/>
      <c r="JLA2181" s="218"/>
      <c r="JLB2181" s="218"/>
      <c r="JLC2181" s="218"/>
      <c r="JLD2181" s="218"/>
      <c r="JLE2181" s="218"/>
      <c r="JLF2181" s="218"/>
      <c r="JLG2181" s="218"/>
      <c r="JLH2181" s="218"/>
      <c r="JLI2181" s="218"/>
      <c r="JLJ2181" s="218"/>
      <c r="JLK2181" s="218"/>
      <c r="JLL2181" s="218"/>
      <c r="JLM2181" s="218"/>
      <c r="JLN2181" s="218"/>
      <c r="JLO2181" s="218"/>
      <c r="JLP2181" s="218"/>
      <c r="JLQ2181" s="218"/>
      <c r="JLR2181" s="218"/>
      <c r="JLS2181" s="218"/>
      <c r="JLT2181" s="218"/>
      <c r="JLU2181" s="218"/>
      <c r="JLV2181" s="218"/>
      <c r="JLW2181" s="218"/>
      <c r="JLX2181" s="218"/>
      <c r="JLY2181" s="218"/>
      <c r="JLZ2181" s="218"/>
      <c r="JMA2181" s="218"/>
      <c r="JMB2181" s="218"/>
      <c r="JMC2181" s="218"/>
      <c r="JMD2181" s="218"/>
      <c r="JME2181" s="218"/>
      <c r="JMF2181" s="218"/>
      <c r="JMG2181" s="218"/>
      <c r="JMH2181" s="218"/>
      <c r="JMI2181" s="218"/>
      <c r="JMJ2181" s="218"/>
      <c r="JMK2181" s="218"/>
      <c r="JML2181" s="218"/>
      <c r="JMM2181" s="218"/>
      <c r="JMN2181" s="218"/>
      <c r="JMO2181" s="218"/>
      <c r="JMP2181" s="218"/>
      <c r="JMQ2181" s="218"/>
      <c r="JMR2181" s="218"/>
      <c r="JMS2181" s="218"/>
      <c r="JMT2181" s="218"/>
      <c r="JMU2181" s="218"/>
      <c r="JMV2181" s="218"/>
      <c r="JMW2181" s="218"/>
      <c r="JMX2181" s="218"/>
      <c r="JMY2181" s="218"/>
      <c r="JMZ2181" s="218"/>
      <c r="JNA2181" s="218"/>
      <c r="JNB2181" s="218"/>
      <c r="JNC2181" s="218"/>
      <c r="JND2181" s="218"/>
      <c r="JNE2181" s="218"/>
      <c r="JNF2181" s="218"/>
      <c r="JNG2181" s="218"/>
      <c r="JNH2181" s="218"/>
      <c r="JNI2181" s="218"/>
      <c r="JNJ2181" s="218"/>
      <c r="JNK2181" s="218"/>
      <c r="JNL2181" s="218"/>
      <c r="JNM2181" s="218"/>
      <c r="JNN2181" s="218"/>
      <c r="JNO2181" s="218"/>
      <c r="JNP2181" s="218"/>
      <c r="JNQ2181" s="218"/>
      <c r="JNR2181" s="218"/>
      <c r="JNS2181" s="218"/>
      <c r="JNT2181" s="218"/>
      <c r="JNU2181" s="218"/>
      <c r="JNV2181" s="218"/>
      <c r="JNW2181" s="218"/>
      <c r="JNX2181" s="218"/>
      <c r="JNY2181" s="218"/>
      <c r="JNZ2181" s="218"/>
      <c r="JOA2181" s="218"/>
      <c r="JOB2181" s="218"/>
      <c r="JOC2181" s="218"/>
      <c r="JOD2181" s="218"/>
      <c r="JOE2181" s="218"/>
      <c r="JOF2181" s="218"/>
      <c r="JOG2181" s="218"/>
      <c r="JOH2181" s="218"/>
      <c r="JOI2181" s="218"/>
      <c r="JOJ2181" s="218"/>
      <c r="JOK2181" s="218"/>
      <c r="JOL2181" s="218"/>
      <c r="JOM2181" s="218"/>
      <c r="JON2181" s="218"/>
      <c r="JOO2181" s="218"/>
      <c r="JOP2181" s="218"/>
      <c r="JOQ2181" s="218"/>
      <c r="JOR2181" s="218"/>
      <c r="JOS2181" s="218"/>
      <c r="JOT2181" s="218"/>
      <c r="JOU2181" s="218"/>
      <c r="JOV2181" s="218"/>
      <c r="JOW2181" s="218"/>
      <c r="JOX2181" s="218"/>
      <c r="JOY2181" s="218"/>
      <c r="JOZ2181" s="218"/>
      <c r="JPA2181" s="218"/>
      <c r="JPB2181" s="218"/>
      <c r="JPC2181" s="218"/>
      <c r="JPD2181" s="218"/>
      <c r="JPE2181" s="218"/>
      <c r="JPF2181" s="218"/>
      <c r="JPG2181" s="218"/>
      <c r="JPH2181" s="218"/>
      <c r="JPI2181" s="218"/>
      <c r="JPJ2181" s="218"/>
      <c r="JPK2181" s="218"/>
      <c r="JPL2181" s="218"/>
      <c r="JPM2181" s="218"/>
      <c r="JPN2181" s="218"/>
      <c r="JPO2181" s="218"/>
      <c r="JPP2181" s="218"/>
      <c r="JPQ2181" s="218"/>
      <c r="JPR2181" s="218"/>
      <c r="JPS2181" s="218"/>
      <c r="JPT2181" s="218"/>
      <c r="JPU2181" s="218"/>
      <c r="JPV2181" s="218"/>
      <c r="JPW2181" s="218"/>
      <c r="JPX2181" s="218"/>
      <c r="JPY2181" s="218"/>
      <c r="JPZ2181" s="218"/>
      <c r="JQA2181" s="218"/>
      <c r="JQB2181" s="218"/>
      <c r="JQC2181" s="218"/>
      <c r="JQD2181" s="218"/>
      <c r="JQE2181" s="218"/>
      <c r="JQF2181" s="218"/>
      <c r="JQG2181" s="218"/>
      <c r="JQH2181" s="218"/>
      <c r="JQI2181" s="218"/>
      <c r="JQJ2181" s="218"/>
      <c r="JQK2181" s="218"/>
      <c r="JQL2181" s="218"/>
      <c r="JQM2181" s="218"/>
      <c r="JQN2181" s="218"/>
      <c r="JQO2181" s="218"/>
      <c r="JQP2181" s="218"/>
      <c r="JQQ2181" s="218"/>
      <c r="JQR2181" s="218"/>
      <c r="JQS2181" s="218"/>
      <c r="JQT2181" s="218"/>
      <c r="JQU2181" s="218"/>
      <c r="JQV2181" s="218"/>
      <c r="JQW2181" s="218"/>
      <c r="JQX2181" s="218"/>
      <c r="JQY2181" s="218"/>
      <c r="JQZ2181" s="218"/>
      <c r="JRA2181" s="218"/>
      <c r="JRB2181" s="218"/>
      <c r="JRC2181" s="218"/>
      <c r="JRD2181" s="218"/>
      <c r="JRE2181" s="218"/>
      <c r="JRF2181" s="218"/>
      <c r="JRG2181" s="218"/>
      <c r="JRH2181" s="218"/>
      <c r="JRI2181" s="218"/>
      <c r="JRJ2181" s="218"/>
      <c r="JRK2181" s="218"/>
      <c r="JRL2181" s="218"/>
      <c r="JRM2181" s="218"/>
      <c r="JRN2181" s="218"/>
      <c r="JRO2181" s="218"/>
      <c r="JRP2181" s="218"/>
      <c r="JRQ2181" s="218"/>
      <c r="JRR2181" s="218"/>
      <c r="JRS2181" s="218"/>
      <c r="JRT2181" s="218"/>
      <c r="JRU2181" s="218"/>
      <c r="JRV2181" s="218"/>
      <c r="JRW2181" s="218"/>
      <c r="JRX2181" s="218"/>
      <c r="JRY2181" s="218"/>
      <c r="JRZ2181" s="218"/>
      <c r="JSA2181" s="218"/>
      <c r="JSB2181" s="218"/>
      <c r="JSC2181" s="218"/>
      <c r="JSD2181" s="218"/>
      <c r="JSE2181" s="218"/>
      <c r="JSF2181" s="218"/>
      <c r="JSG2181" s="218"/>
      <c r="JSH2181" s="218"/>
      <c r="JSI2181" s="218"/>
      <c r="JSJ2181" s="218"/>
      <c r="JSK2181" s="218"/>
      <c r="JSL2181" s="218"/>
      <c r="JSM2181" s="218"/>
      <c r="JSN2181" s="218"/>
      <c r="JSO2181" s="218"/>
      <c r="JSP2181" s="218"/>
      <c r="JSQ2181" s="218"/>
      <c r="JSR2181" s="218"/>
      <c r="JSS2181" s="218"/>
      <c r="JST2181" s="218"/>
      <c r="JSU2181" s="218"/>
      <c r="JSV2181" s="218"/>
      <c r="JSW2181" s="218"/>
      <c r="JSX2181" s="218"/>
      <c r="JSY2181" s="218"/>
      <c r="JSZ2181" s="218"/>
      <c r="JTA2181" s="218"/>
      <c r="JTB2181" s="218"/>
      <c r="JTC2181" s="218"/>
      <c r="JTD2181" s="218"/>
      <c r="JTE2181" s="218"/>
      <c r="JTF2181" s="218"/>
      <c r="JTG2181" s="218"/>
      <c r="JTH2181" s="218"/>
      <c r="JTI2181" s="218"/>
      <c r="JTJ2181" s="218"/>
      <c r="JTK2181" s="218"/>
      <c r="JTL2181" s="218"/>
      <c r="JTM2181" s="218"/>
      <c r="JTN2181" s="218"/>
      <c r="JTO2181" s="218"/>
      <c r="JTP2181" s="218"/>
      <c r="JTQ2181" s="218"/>
      <c r="JTR2181" s="218"/>
      <c r="JTS2181" s="218"/>
      <c r="JTT2181" s="218"/>
      <c r="JTU2181" s="218"/>
      <c r="JTV2181" s="218"/>
      <c r="JTW2181" s="218"/>
      <c r="JTX2181" s="218"/>
      <c r="JTY2181" s="218"/>
      <c r="JTZ2181" s="218"/>
      <c r="JUA2181" s="218"/>
      <c r="JUB2181" s="218"/>
      <c r="JUC2181" s="218"/>
      <c r="JUD2181" s="218"/>
      <c r="JUE2181" s="218"/>
      <c r="JUF2181" s="218"/>
      <c r="JUG2181" s="218"/>
      <c r="JUH2181" s="218"/>
      <c r="JUI2181" s="218"/>
      <c r="JUJ2181" s="218"/>
      <c r="JUK2181" s="218"/>
      <c r="JUL2181" s="218"/>
      <c r="JUM2181" s="218"/>
      <c r="JUN2181" s="218"/>
      <c r="JUO2181" s="218"/>
      <c r="JUP2181" s="218"/>
      <c r="JUQ2181" s="218"/>
      <c r="JUR2181" s="218"/>
      <c r="JUS2181" s="218"/>
      <c r="JUT2181" s="218"/>
      <c r="JUU2181" s="218"/>
      <c r="JUV2181" s="218"/>
      <c r="JUW2181" s="218"/>
      <c r="JUX2181" s="218"/>
      <c r="JUY2181" s="218"/>
      <c r="JUZ2181" s="218"/>
      <c r="JVA2181" s="218"/>
      <c r="JVB2181" s="218"/>
      <c r="JVC2181" s="218"/>
      <c r="JVD2181" s="218"/>
      <c r="JVE2181" s="218"/>
      <c r="JVF2181" s="218"/>
      <c r="JVG2181" s="218"/>
      <c r="JVH2181" s="218"/>
      <c r="JVI2181" s="218"/>
      <c r="JVJ2181" s="218"/>
      <c r="JVK2181" s="218"/>
      <c r="JVL2181" s="218"/>
      <c r="JVM2181" s="218"/>
      <c r="JVN2181" s="218"/>
      <c r="JVO2181" s="218"/>
      <c r="JVP2181" s="218"/>
      <c r="JVQ2181" s="218"/>
      <c r="JVR2181" s="218"/>
      <c r="JVS2181" s="218"/>
      <c r="JVT2181" s="218"/>
      <c r="JVU2181" s="218"/>
      <c r="JVV2181" s="218"/>
      <c r="JVW2181" s="218"/>
      <c r="JVX2181" s="218"/>
      <c r="JVY2181" s="218"/>
      <c r="JVZ2181" s="218"/>
      <c r="JWA2181" s="218"/>
      <c r="JWB2181" s="218"/>
      <c r="JWC2181" s="218"/>
      <c r="JWD2181" s="218"/>
      <c r="JWE2181" s="218"/>
      <c r="JWF2181" s="218"/>
      <c r="JWG2181" s="218"/>
      <c r="JWH2181" s="218"/>
      <c r="JWI2181" s="218"/>
      <c r="JWJ2181" s="218"/>
      <c r="JWK2181" s="218"/>
      <c r="JWL2181" s="218"/>
      <c r="JWM2181" s="218"/>
      <c r="JWN2181" s="218"/>
      <c r="JWO2181" s="218"/>
      <c r="JWP2181" s="218"/>
      <c r="JWQ2181" s="218"/>
      <c r="JWR2181" s="218"/>
      <c r="JWS2181" s="218"/>
      <c r="JWT2181" s="218"/>
      <c r="JWU2181" s="218"/>
      <c r="JWV2181" s="218"/>
      <c r="JWW2181" s="218"/>
      <c r="JWX2181" s="218"/>
      <c r="JWY2181" s="218"/>
      <c r="JWZ2181" s="218"/>
      <c r="JXA2181" s="218"/>
      <c r="JXB2181" s="218"/>
      <c r="JXC2181" s="218"/>
      <c r="JXD2181" s="218"/>
      <c r="JXE2181" s="218"/>
      <c r="JXF2181" s="218"/>
      <c r="JXG2181" s="218"/>
      <c r="JXH2181" s="218"/>
      <c r="JXI2181" s="218"/>
      <c r="JXJ2181" s="218"/>
      <c r="JXK2181" s="218"/>
      <c r="JXL2181" s="218"/>
      <c r="JXM2181" s="218"/>
      <c r="JXN2181" s="218"/>
      <c r="JXO2181" s="218"/>
      <c r="JXP2181" s="218"/>
      <c r="JXQ2181" s="218"/>
      <c r="JXR2181" s="218"/>
      <c r="JXS2181" s="218"/>
      <c r="JXT2181" s="218"/>
      <c r="JXU2181" s="218"/>
      <c r="JXV2181" s="218"/>
      <c r="JXW2181" s="218"/>
      <c r="JXX2181" s="218"/>
      <c r="JXY2181" s="218"/>
      <c r="JXZ2181" s="218"/>
      <c r="JYA2181" s="218"/>
      <c r="JYB2181" s="218"/>
      <c r="JYC2181" s="218"/>
      <c r="JYD2181" s="218"/>
      <c r="JYE2181" s="218"/>
      <c r="JYF2181" s="218"/>
      <c r="JYG2181" s="218"/>
      <c r="JYH2181" s="218"/>
      <c r="JYI2181" s="218"/>
      <c r="JYJ2181" s="218"/>
      <c r="JYK2181" s="218"/>
      <c r="JYL2181" s="218"/>
      <c r="JYM2181" s="218"/>
      <c r="JYN2181" s="218"/>
      <c r="JYO2181" s="218"/>
      <c r="JYP2181" s="218"/>
      <c r="JYQ2181" s="218"/>
      <c r="JYR2181" s="218"/>
      <c r="JYS2181" s="218"/>
      <c r="JYT2181" s="218"/>
      <c r="JYU2181" s="218"/>
      <c r="JYV2181" s="218"/>
      <c r="JYW2181" s="218"/>
      <c r="JYX2181" s="218"/>
      <c r="JYY2181" s="218"/>
      <c r="JYZ2181" s="218"/>
      <c r="JZA2181" s="218"/>
      <c r="JZB2181" s="218"/>
      <c r="JZC2181" s="218"/>
      <c r="JZD2181" s="218"/>
      <c r="JZE2181" s="218"/>
      <c r="JZF2181" s="218"/>
      <c r="JZG2181" s="218"/>
      <c r="JZH2181" s="218"/>
      <c r="JZI2181" s="218"/>
      <c r="JZJ2181" s="218"/>
      <c r="JZK2181" s="218"/>
      <c r="JZL2181" s="218"/>
      <c r="JZM2181" s="218"/>
      <c r="JZN2181" s="218"/>
      <c r="JZO2181" s="218"/>
      <c r="JZP2181" s="218"/>
      <c r="JZQ2181" s="218"/>
      <c r="JZR2181" s="218"/>
      <c r="JZS2181" s="218"/>
      <c r="JZT2181" s="218"/>
      <c r="JZU2181" s="218"/>
      <c r="JZV2181" s="218"/>
      <c r="JZW2181" s="218"/>
      <c r="JZX2181" s="218"/>
      <c r="JZY2181" s="218"/>
      <c r="JZZ2181" s="218"/>
      <c r="KAA2181" s="218"/>
      <c r="KAB2181" s="218"/>
      <c r="KAC2181" s="218"/>
      <c r="KAD2181" s="218"/>
      <c r="KAE2181" s="218"/>
      <c r="KAF2181" s="218"/>
      <c r="KAG2181" s="218"/>
      <c r="KAH2181" s="218"/>
      <c r="KAI2181" s="218"/>
      <c r="KAJ2181" s="218"/>
      <c r="KAK2181" s="218"/>
      <c r="KAL2181" s="218"/>
      <c r="KAM2181" s="218"/>
      <c r="KAN2181" s="218"/>
      <c r="KAO2181" s="218"/>
      <c r="KAP2181" s="218"/>
      <c r="KAQ2181" s="218"/>
      <c r="KAR2181" s="218"/>
      <c r="KAS2181" s="218"/>
      <c r="KAT2181" s="218"/>
      <c r="KAU2181" s="218"/>
      <c r="KAV2181" s="218"/>
      <c r="KAW2181" s="218"/>
      <c r="KAX2181" s="218"/>
      <c r="KAY2181" s="218"/>
      <c r="KAZ2181" s="218"/>
      <c r="KBA2181" s="218"/>
      <c r="KBB2181" s="218"/>
      <c r="KBC2181" s="218"/>
      <c r="KBD2181" s="218"/>
      <c r="KBE2181" s="218"/>
      <c r="KBF2181" s="218"/>
      <c r="KBG2181" s="218"/>
      <c r="KBH2181" s="218"/>
      <c r="KBI2181" s="218"/>
      <c r="KBJ2181" s="218"/>
      <c r="KBK2181" s="218"/>
      <c r="KBL2181" s="218"/>
      <c r="KBM2181" s="218"/>
      <c r="KBN2181" s="218"/>
      <c r="KBO2181" s="218"/>
      <c r="KBP2181" s="218"/>
      <c r="KBQ2181" s="218"/>
      <c r="KBR2181" s="218"/>
      <c r="KBS2181" s="218"/>
      <c r="KBT2181" s="218"/>
      <c r="KBU2181" s="218"/>
      <c r="KBV2181" s="218"/>
      <c r="KBW2181" s="218"/>
      <c r="KBX2181" s="218"/>
      <c r="KBY2181" s="218"/>
      <c r="KBZ2181" s="218"/>
      <c r="KCA2181" s="218"/>
      <c r="KCB2181" s="218"/>
      <c r="KCC2181" s="218"/>
      <c r="KCD2181" s="218"/>
      <c r="KCE2181" s="218"/>
      <c r="KCF2181" s="218"/>
      <c r="KCG2181" s="218"/>
      <c r="KCH2181" s="218"/>
      <c r="KCI2181" s="218"/>
      <c r="KCJ2181" s="218"/>
      <c r="KCK2181" s="218"/>
      <c r="KCL2181" s="218"/>
      <c r="KCM2181" s="218"/>
      <c r="KCN2181" s="218"/>
      <c r="KCO2181" s="218"/>
      <c r="KCP2181" s="218"/>
      <c r="KCQ2181" s="218"/>
      <c r="KCR2181" s="218"/>
      <c r="KCS2181" s="218"/>
      <c r="KCT2181" s="218"/>
      <c r="KCU2181" s="218"/>
      <c r="KCV2181" s="218"/>
      <c r="KCW2181" s="218"/>
      <c r="KCX2181" s="218"/>
      <c r="KCY2181" s="218"/>
      <c r="KCZ2181" s="218"/>
      <c r="KDA2181" s="218"/>
      <c r="KDB2181" s="218"/>
      <c r="KDC2181" s="218"/>
      <c r="KDD2181" s="218"/>
      <c r="KDE2181" s="218"/>
      <c r="KDF2181" s="218"/>
      <c r="KDG2181" s="218"/>
      <c r="KDH2181" s="218"/>
      <c r="KDI2181" s="218"/>
      <c r="KDJ2181" s="218"/>
      <c r="KDK2181" s="218"/>
      <c r="KDL2181" s="218"/>
      <c r="KDM2181" s="218"/>
      <c r="KDN2181" s="218"/>
      <c r="KDO2181" s="218"/>
      <c r="KDP2181" s="218"/>
      <c r="KDQ2181" s="218"/>
      <c r="KDR2181" s="218"/>
      <c r="KDS2181" s="218"/>
      <c r="KDT2181" s="218"/>
      <c r="KDU2181" s="218"/>
      <c r="KDV2181" s="218"/>
      <c r="KDW2181" s="218"/>
      <c r="KDX2181" s="218"/>
      <c r="KDY2181" s="218"/>
      <c r="KDZ2181" s="218"/>
      <c r="KEA2181" s="218"/>
      <c r="KEB2181" s="218"/>
      <c r="KEC2181" s="218"/>
      <c r="KED2181" s="218"/>
      <c r="KEE2181" s="218"/>
      <c r="KEF2181" s="218"/>
      <c r="KEG2181" s="218"/>
      <c r="KEH2181" s="218"/>
      <c r="KEI2181" s="218"/>
      <c r="KEJ2181" s="218"/>
      <c r="KEK2181" s="218"/>
      <c r="KEL2181" s="218"/>
      <c r="KEM2181" s="218"/>
      <c r="KEN2181" s="218"/>
      <c r="KEO2181" s="218"/>
      <c r="KEP2181" s="218"/>
      <c r="KEQ2181" s="218"/>
      <c r="KER2181" s="218"/>
      <c r="KES2181" s="218"/>
      <c r="KET2181" s="218"/>
      <c r="KEU2181" s="218"/>
      <c r="KEV2181" s="218"/>
      <c r="KEW2181" s="218"/>
      <c r="KEX2181" s="218"/>
      <c r="KEY2181" s="218"/>
      <c r="KEZ2181" s="218"/>
      <c r="KFA2181" s="218"/>
      <c r="KFB2181" s="218"/>
      <c r="KFC2181" s="218"/>
      <c r="KFD2181" s="218"/>
      <c r="KFE2181" s="218"/>
      <c r="KFF2181" s="218"/>
      <c r="KFG2181" s="218"/>
      <c r="KFH2181" s="218"/>
      <c r="KFI2181" s="218"/>
      <c r="KFJ2181" s="218"/>
      <c r="KFK2181" s="218"/>
      <c r="KFL2181" s="218"/>
      <c r="KFM2181" s="218"/>
      <c r="KFN2181" s="218"/>
      <c r="KFO2181" s="218"/>
      <c r="KFP2181" s="218"/>
      <c r="KFQ2181" s="218"/>
      <c r="KFR2181" s="218"/>
      <c r="KFS2181" s="218"/>
      <c r="KFT2181" s="218"/>
      <c r="KFU2181" s="218"/>
      <c r="KFV2181" s="218"/>
      <c r="KFW2181" s="218"/>
      <c r="KFX2181" s="218"/>
      <c r="KFY2181" s="218"/>
      <c r="KFZ2181" s="218"/>
      <c r="KGA2181" s="218"/>
      <c r="KGB2181" s="218"/>
      <c r="KGC2181" s="218"/>
      <c r="KGD2181" s="218"/>
      <c r="KGE2181" s="218"/>
      <c r="KGF2181" s="218"/>
      <c r="KGG2181" s="218"/>
      <c r="KGH2181" s="218"/>
      <c r="KGI2181" s="218"/>
      <c r="KGJ2181" s="218"/>
      <c r="KGK2181" s="218"/>
      <c r="KGL2181" s="218"/>
      <c r="KGM2181" s="218"/>
      <c r="KGN2181" s="218"/>
      <c r="KGO2181" s="218"/>
      <c r="KGP2181" s="218"/>
      <c r="KGQ2181" s="218"/>
      <c r="KGR2181" s="218"/>
      <c r="KGS2181" s="218"/>
      <c r="KGT2181" s="218"/>
      <c r="KGU2181" s="218"/>
      <c r="KGV2181" s="218"/>
      <c r="KGW2181" s="218"/>
      <c r="KGX2181" s="218"/>
      <c r="KGY2181" s="218"/>
      <c r="KGZ2181" s="218"/>
      <c r="KHA2181" s="218"/>
      <c r="KHB2181" s="218"/>
      <c r="KHC2181" s="218"/>
      <c r="KHD2181" s="218"/>
      <c r="KHE2181" s="218"/>
      <c r="KHF2181" s="218"/>
      <c r="KHG2181" s="218"/>
      <c r="KHH2181" s="218"/>
      <c r="KHI2181" s="218"/>
      <c r="KHJ2181" s="218"/>
      <c r="KHK2181" s="218"/>
      <c r="KHL2181" s="218"/>
      <c r="KHM2181" s="218"/>
      <c r="KHN2181" s="218"/>
      <c r="KHO2181" s="218"/>
      <c r="KHP2181" s="218"/>
      <c r="KHQ2181" s="218"/>
      <c r="KHR2181" s="218"/>
      <c r="KHS2181" s="218"/>
      <c r="KHT2181" s="218"/>
      <c r="KHU2181" s="218"/>
      <c r="KHV2181" s="218"/>
      <c r="KHW2181" s="218"/>
      <c r="KHX2181" s="218"/>
      <c r="KHY2181" s="218"/>
      <c r="KHZ2181" s="218"/>
      <c r="KIA2181" s="218"/>
      <c r="KIB2181" s="218"/>
      <c r="KIC2181" s="218"/>
      <c r="KID2181" s="218"/>
      <c r="KIE2181" s="218"/>
      <c r="KIF2181" s="218"/>
      <c r="KIG2181" s="218"/>
      <c r="KIH2181" s="218"/>
      <c r="KII2181" s="218"/>
      <c r="KIJ2181" s="218"/>
      <c r="KIK2181" s="218"/>
      <c r="KIL2181" s="218"/>
      <c r="KIM2181" s="218"/>
      <c r="KIN2181" s="218"/>
      <c r="KIO2181" s="218"/>
      <c r="KIP2181" s="218"/>
      <c r="KIQ2181" s="218"/>
      <c r="KIR2181" s="218"/>
      <c r="KIS2181" s="218"/>
      <c r="KIT2181" s="218"/>
      <c r="KIU2181" s="218"/>
      <c r="KIV2181" s="218"/>
      <c r="KIW2181" s="218"/>
      <c r="KIX2181" s="218"/>
      <c r="KIY2181" s="218"/>
      <c r="KIZ2181" s="218"/>
      <c r="KJA2181" s="218"/>
      <c r="KJB2181" s="218"/>
      <c r="KJC2181" s="218"/>
      <c r="KJD2181" s="218"/>
      <c r="KJE2181" s="218"/>
      <c r="KJF2181" s="218"/>
      <c r="KJG2181" s="218"/>
      <c r="KJH2181" s="218"/>
      <c r="KJI2181" s="218"/>
      <c r="KJJ2181" s="218"/>
      <c r="KJK2181" s="218"/>
      <c r="KJL2181" s="218"/>
      <c r="KJM2181" s="218"/>
      <c r="KJN2181" s="218"/>
      <c r="KJO2181" s="218"/>
      <c r="KJP2181" s="218"/>
      <c r="KJQ2181" s="218"/>
      <c r="KJR2181" s="218"/>
      <c r="KJS2181" s="218"/>
      <c r="KJT2181" s="218"/>
      <c r="KJU2181" s="218"/>
      <c r="KJV2181" s="218"/>
      <c r="KJW2181" s="218"/>
      <c r="KJX2181" s="218"/>
      <c r="KJY2181" s="218"/>
      <c r="KJZ2181" s="218"/>
      <c r="KKA2181" s="218"/>
      <c r="KKB2181" s="218"/>
      <c r="KKC2181" s="218"/>
      <c r="KKD2181" s="218"/>
      <c r="KKE2181" s="218"/>
      <c r="KKF2181" s="218"/>
      <c r="KKG2181" s="218"/>
      <c r="KKH2181" s="218"/>
      <c r="KKI2181" s="218"/>
      <c r="KKJ2181" s="218"/>
      <c r="KKK2181" s="218"/>
      <c r="KKL2181" s="218"/>
      <c r="KKM2181" s="218"/>
      <c r="KKN2181" s="218"/>
      <c r="KKO2181" s="218"/>
      <c r="KKP2181" s="218"/>
      <c r="KKQ2181" s="218"/>
      <c r="KKR2181" s="218"/>
      <c r="KKS2181" s="218"/>
      <c r="KKT2181" s="218"/>
      <c r="KKU2181" s="218"/>
      <c r="KKV2181" s="218"/>
      <c r="KKW2181" s="218"/>
      <c r="KKX2181" s="218"/>
      <c r="KKY2181" s="218"/>
      <c r="KKZ2181" s="218"/>
      <c r="KLA2181" s="218"/>
      <c r="KLB2181" s="218"/>
      <c r="KLC2181" s="218"/>
      <c r="KLD2181" s="218"/>
      <c r="KLE2181" s="218"/>
      <c r="KLF2181" s="218"/>
      <c r="KLG2181" s="218"/>
      <c r="KLH2181" s="218"/>
      <c r="KLI2181" s="218"/>
      <c r="KLJ2181" s="218"/>
      <c r="KLK2181" s="218"/>
      <c r="KLL2181" s="218"/>
      <c r="KLM2181" s="218"/>
      <c r="KLN2181" s="218"/>
      <c r="KLO2181" s="218"/>
      <c r="KLP2181" s="218"/>
      <c r="KLQ2181" s="218"/>
      <c r="KLR2181" s="218"/>
      <c r="KLS2181" s="218"/>
      <c r="KLT2181" s="218"/>
      <c r="KLU2181" s="218"/>
      <c r="KLV2181" s="218"/>
      <c r="KLW2181" s="218"/>
      <c r="KLX2181" s="218"/>
      <c r="KLY2181" s="218"/>
      <c r="KLZ2181" s="218"/>
      <c r="KMA2181" s="218"/>
      <c r="KMB2181" s="218"/>
      <c r="KMC2181" s="218"/>
      <c r="KMD2181" s="218"/>
      <c r="KME2181" s="218"/>
      <c r="KMF2181" s="218"/>
      <c r="KMG2181" s="218"/>
      <c r="KMH2181" s="218"/>
      <c r="KMI2181" s="218"/>
      <c r="KMJ2181" s="218"/>
      <c r="KMK2181" s="218"/>
      <c r="KML2181" s="218"/>
      <c r="KMM2181" s="218"/>
      <c r="KMN2181" s="218"/>
      <c r="KMO2181" s="218"/>
      <c r="KMP2181" s="218"/>
      <c r="KMQ2181" s="218"/>
      <c r="KMR2181" s="218"/>
      <c r="KMS2181" s="218"/>
      <c r="KMT2181" s="218"/>
      <c r="KMU2181" s="218"/>
      <c r="KMV2181" s="218"/>
      <c r="KMW2181" s="218"/>
      <c r="KMX2181" s="218"/>
      <c r="KMY2181" s="218"/>
      <c r="KMZ2181" s="218"/>
      <c r="KNA2181" s="218"/>
      <c r="KNB2181" s="218"/>
      <c r="KNC2181" s="218"/>
      <c r="KND2181" s="218"/>
      <c r="KNE2181" s="218"/>
      <c r="KNF2181" s="218"/>
      <c r="KNG2181" s="218"/>
      <c r="KNH2181" s="218"/>
      <c r="KNI2181" s="218"/>
      <c r="KNJ2181" s="218"/>
      <c r="KNK2181" s="218"/>
      <c r="KNL2181" s="218"/>
      <c r="KNM2181" s="218"/>
      <c r="KNN2181" s="218"/>
      <c r="KNO2181" s="218"/>
      <c r="KNP2181" s="218"/>
      <c r="KNQ2181" s="218"/>
      <c r="KNR2181" s="218"/>
      <c r="KNS2181" s="218"/>
      <c r="KNT2181" s="218"/>
      <c r="KNU2181" s="218"/>
      <c r="KNV2181" s="218"/>
      <c r="KNW2181" s="218"/>
      <c r="KNX2181" s="218"/>
      <c r="KNY2181" s="218"/>
      <c r="KNZ2181" s="218"/>
      <c r="KOA2181" s="218"/>
      <c r="KOB2181" s="218"/>
      <c r="KOC2181" s="218"/>
      <c r="KOD2181" s="218"/>
      <c r="KOE2181" s="218"/>
      <c r="KOF2181" s="218"/>
      <c r="KOG2181" s="218"/>
      <c r="KOH2181" s="218"/>
      <c r="KOI2181" s="218"/>
      <c r="KOJ2181" s="218"/>
      <c r="KOK2181" s="218"/>
      <c r="KOL2181" s="218"/>
      <c r="KOM2181" s="218"/>
      <c r="KON2181" s="218"/>
      <c r="KOO2181" s="218"/>
      <c r="KOP2181" s="218"/>
      <c r="KOQ2181" s="218"/>
      <c r="KOR2181" s="218"/>
      <c r="KOS2181" s="218"/>
      <c r="KOT2181" s="218"/>
      <c r="KOU2181" s="218"/>
      <c r="KOV2181" s="218"/>
      <c r="KOW2181" s="218"/>
      <c r="KOX2181" s="218"/>
      <c r="KOY2181" s="218"/>
      <c r="KOZ2181" s="218"/>
      <c r="KPA2181" s="218"/>
      <c r="KPB2181" s="218"/>
      <c r="KPC2181" s="218"/>
      <c r="KPD2181" s="218"/>
      <c r="KPE2181" s="218"/>
      <c r="KPF2181" s="218"/>
      <c r="KPG2181" s="218"/>
      <c r="KPH2181" s="218"/>
      <c r="KPI2181" s="218"/>
      <c r="KPJ2181" s="218"/>
      <c r="KPK2181" s="218"/>
      <c r="KPL2181" s="218"/>
      <c r="KPM2181" s="218"/>
      <c r="KPN2181" s="218"/>
      <c r="KPO2181" s="218"/>
      <c r="KPP2181" s="218"/>
      <c r="KPQ2181" s="218"/>
      <c r="KPR2181" s="218"/>
      <c r="KPS2181" s="218"/>
      <c r="KPT2181" s="218"/>
      <c r="KPU2181" s="218"/>
      <c r="KPV2181" s="218"/>
      <c r="KPW2181" s="218"/>
      <c r="KPX2181" s="218"/>
      <c r="KPY2181" s="218"/>
      <c r="KPZ2181" s="218"/>
      <c r="KQA2181" s="218"/>
      <c r="KQB2181" s="218"/>
      <c r="KQC2181" s="218"/>
      <c r="KQD2181" s="218"/>
      <c r="KQE2181" s="218"/>
      <c r="KQF2181" s="218"/>
      <c r="KQG2181" s="218"/>
      <c r="KQH2181" s="218"/>
      <c r="KQI2181" s="218"/>
      <c r="KQJ2181" s="218"/>
      <c r="KQK2181" s="218"/>
      <c r="KQL2181" s="218"/>
      <c r="KQM2181" s="218"/>
      <c r="KQN2181" s="218"/>
      <c r="KQO2181" s="218"/>
      <c r="KQP2181" s="218"/>
      <c r="KQQ2181" s="218"/>
      <c r="KQR2181" s="218"/>
      <c r="KQS2181" s="218"/>
      <c r="KQT2181" s="218"/>
      <c r="KQU2181" s="218"/>
      <c r="KQV2181" s="218"/>
      <c r="KQW2181" s="218"/>
      <c r="KQX2181" s="218"/>
      <c r="KQY2181" s="218"/>
      <c r="KQZ2181" s="218"/>
      <c r="KRA2181" s="218"/>
      <c r="KRB2181" s="218"/>
      <c r="KRC2181" s="218"/>
      <c r="KRD2181" s="218"/>
      <c r="KRE2181" s="218"/>
      <c r="KRF2181" s="218"/>
      <c r="KRG2181" s="218"/>
      <c r="KRH2181" s="218"/>
      <c r="KRI2181" s="218"/>
      <c r="KRJ2181" s="218"/>
      <c r="KRK2181" s="218"/>
      <c r="KRL2181" s="218"/>
      <c r="KRM2181" s="218"/>
      <c r="KRN2181" s="218"/>
      <c r="KRO2181" s="218"/>
      <c r="KRP2181" s="218"/>
      <c r="KRQ2181" s="218"/>
      <c r="KRR2181" s="218"/>
      <c r="KRS2181" s="218"/>
      <c r="KRT2181" s="218"/>
      <c r="KRU2181" s="218"/>
      <c r="KRV2181" s="218"/>
      <c r="KRW2181" s="218"/>
      <c r="KRX2181" s="218"/>
      <c r="KRY2181" s="218"/>
      <c r="KRZ2181" s="218"/>
      <c r="KSA2181" s="218"/>
      <c r="KSB2181" s="218"/>
      <c r="KSC2181" s="218"/>
      <c r="KSD2181" s="218"/>
      <c r="KSE2181" s="218"/>
      <c r="KSF2181" s="218"/>
      <c r="KSG2181" s="218"/>
      <c r="KSH2181" s="218"/>
      <c r="KSI2181" s="218"/>
      <c r="KSJ2181" s="218"/>
      <c r="KSK2181" s="218"/>
      <c r="KSL2181" s="218"/>
      <c r="KSM2181" s="218"/>
      <c r="KSN2181" s="218"/>
      <c r="KSO2181" s="218"/>
      <c r="KSP2181" s="218"/>
      <c r="KSQ2181" s="218"/>
      <c r="KSR2181" s="218"/>
      <c r="KSS2181" s="218"/>
      <c r="KST2181" s="218"/>
      <c r="KSU2181" s="218"/>
      <c r="KSV2181" s="218"/>
      <c r="KSW2181" s="218"/>
      <c r="KSX2181" s="218"/>
      <c r="KSY2181" s="218"/>
      <c r="KSZ2181" s="218"/>
      <c r="KTA2181" s="218"/>
      <c r="KTB2181" s="218"/>
      <c r="KTC2181" s="218"/>
      <c r="KTD2181" s="218"/>
      <c r="KTE2181" s="218"/>
      <c r="KTF2181" s="218"/>
      <c r="KTG2181" s="218"/>
      <c r="KTH2181" s="218"/>
      <c r="KTI2181" s="218"/>
      <c r="KTJ2181" s="218"/>
      <c r="KTK2181" s="218"/>
      <c r="KTL2181" s="218"/>
      <c r="KTM2181" s="218"/>
      <c r="KTN2181" s="218"/>
      <c r="KTO2181" s="218"/>
      <c r="KTP2181" s="218"/>
      <c r="KTQ2181" s="218"/>
      <c r="KTR2181" s="218"/>
      <c r="KTS2181" s="218"/>
      <c r="KTT2181" s="218"/>
      <c r="KTU2181" s="218"/>
      <c r="KTV2181" s="218"/>
      <c r="KTW2181" s="218"/>
      <c r="KTX2181" s="218"/>
      <c r="KTY2181" s="218"/>
      <c r="KTZ2181" s="218"/>
      <c r="KUA2181" s="218"/>
      <c r="KUB2181" s="218"/>
      <c r="KUC2181" s="218"/>
      <c r="KUD2181" s="218"/>
      <c r="KUE2181" s="218"/>
      <c r="KUF2181" s="218"/>
      <c r="KUG2181" s="218"/>
      <c r="KUH2181" s="218"/>
      <c r="KUI2181" s="218"/>
      <c r="KUJ2181" s="218"/>
      <c r="KUK2181" s="218"/>
      <c r="KUL2181" s="218"/>
      <c r="KUM2181" s="218"/>
      <c r="KUN2181" s="218"/>
      <c r="KUO2181" s="218"/>
      <c r="KUP2181" s="218"/>
      <c r="KUQ2181" s="218"/>
      <c r="KUR2181" s="218"/>
      <c r="KUS2181" s="218"/>
      <c r="KUT2181" s="218"/>
      <c r="KUU2181" s="218"/>
      <c r="KUV2181" s="218"/>
      <c r="KUW2181" s="218"/>
      <c r="KUX2181" s="218"/>
      <c r="KUY2181" s="218"/>
      <c r="KUZ2181" s="218"/>
      <c r="KVA2181" s="218"/>
      <c r="KVB2181" s="218"/>
      <c r="KVC2181" s="218"/>
      <c r="KVD2181" s="218"/>
      <c r="KVE2181" s="218"/>
      <c r="KVF2181" s="218"/>
      <c r="KVG2181" s="218"/>
      <c r="KVH2181" s="218"/>
      <c r="KVI2181" s="218"/>
      <c r="KVJ2181" s="218"/>
      <c r="KVK2181" s="218"/>
      <c r="KVL2181" s="218"/>
      <c r="KVM2181" s="218"/>
      <c r="KVN2181" s="218"/>
      <c r="KVO2181" s="218"/>
      <c r="KVP2181" s="218"/>
      <c r="KVQ2181" s="218"/>
      <c r="KVR2181" s="218"/>
      <c r="KVS2181" s="218"/>
      <c r="KVT2181" s="218"/>
      <c r="KVU2181" s="218"/>
      <c r="KVV2181" s="218"/>
      <c r="KVW2181" s="218"/>
      <c r="KVX2181" s="218"/>
      <c r="KVY2181" s="218"/>
      <c r="KVZ2181" s="218"/>
      <c r="KWA2181" s="218"/>
      <c r="KWB2181" s="218"/>
      <c r="KWC2181" s="218"/>
      <c r="KWD2181" s="218"/>
      <c r="KWE2181" s="218"/>
      <c r="KWF2181" s="218"/>
      <c r="KWG2181" s="218"/>
      <c r="KWH2181" s="218"/>
      <c r="KWI2181" s="218"/>
      <c r="KWJ2181" s="218"/>
      <c r="KWK2181" s="218"/>
      <c r="KWL2181" s="218"/>
      <c r="KWM2181" s="218"/>
      <c r="KWN2181" s="218"/>
      <c r="KWO2181" s="218"/>
      <c r="KWP2181" s="218"/>
      <c r="KWQ2181" s="218"/>
      <c r="KWR2181" s="218"/>
      <c r="KWS2181" s="218"/>
      <c r="KWT2181" s="218"/>
      <c r="KWU2181" s="218"/>
      <c r="KWV2181" s="218"/>
      <c r="KWW2181" s="218"/>
      <c r="KWX2181" s="218"/>
      <c r="KWY2181" s="218"/>
      <c r="KWZ2181" s="218"/>
      <c r="KXA2181" s="218"/>
      <c r="KXB2181" s="218"/>
      <c r="KXC2181" s="218"/>
      <c r="KXD2181" s="218"/>
      <c r="KXE2181" s="218"/>
      <c r="KXF2181" s="218"/>
      <c r="KXG2181" s="218"/>
      <c r="KXH2181" s="218"/>
      <c r="KXI2181" s="218"/>
      <c r="KXJ2181" s="218"/>
      <c r="KXK2181" s="218"/>
      <c r="KXL2181" s="218"/>
      <c r="KXM2181" s="218"/>
      <c r="KXN2181" s="218"/>
      <c r="KXO2181" s="218"/>
      <c r="KXP2181" s="218"/>
      <c r="KXQ2181" s="218"/>
      <c r="KXR2181" s="218"/>
      <c r="KXS2181" s="218"/>
      <c r="KXT2181" s="218"/>
      <c r="KXU2181" s="218"/>
      <c r="KXV2181" s="218"/>
      <c r="KXW2181" s="218"/>
      <c r="KXX2181" s="218"/>
      <c r="KXY2181" s="218"/>
      <c r="KXZ2181" s="218"/>
      <c r="KYA2181" s="218"/>
      <c r="KYB2181" s="218"/>
      <c r="KYC2181" s="218"/>
      <c r="KYD2181" s="218"/>
      <c r="KYE2181" s="218"/>
      <c r="KYF2181" s="218"/>
      <c r="KYG2181" s="218"/>
      <c r="KYH2181" s="218"/>
      <c r="KYI2181" s="218"/>
      <c r="KYJ2181" s="218"/>
      <c r="KYK2181" s="218"/>
      <c r="KYL2181" s="218"/>
      <c r="KYM2181" s="218"/>
      <c r="KYN2181" s="218"/>
      <c r="KYO2181" s="218"/>
      <c r="KYP2181" s="218"/>
      <c r="KYQ2181" s="218"/>
      <c r="KYR2181" s="218"/>
      <c r="KYS2181" s="218"/>
      <c r="KYT2181" s="218"/>
      <c r="KYU2181" s="218"/>
      <c r="KYV2181" s="218"/>
      <c r="KYW2181" s="218"/>
      <c r="KYX2181" s="218"/>
      <c r="KYY2181" s="218"/>
      <c r="KYZ2181" s="218"/>
      <c r="KZA2181" s="218"/>
      <c r="KZB2181" s="218"/>
      <c r="KZC2181" s="218"/>
      <c r="KZD2181" s="218"/>
      <c r="KZE2181" s="218"/>
      <c r="KZF2181" s="218"/>
      <c r="KZG2181" s="218"/>
      <c r="KZH2181" s="218"/>
      <c r="KZI2181" s="218"/>
      <c r="KZJ2181" s="218"/>
      <c r="KZK2181" s="218"/>
      <c r="KZL2181" s="218"/>
      <c r="KZM2181" s="218"/>
      <c r="KZN2181" s="218"/>
      <c r="KZO2181" s="218"/>
      <c r="KZP2181" s="218"/>
      <c r="KZQ2181" s="218"/>
      <c r="KZR2181" s="218"/>
      <c r="KZS2181" s="218"/>
      <c r="KZT2181" s="218"/>
      <c r="KZU2181" s="218"/>
      <c r="KZV2181" s="218"/>
      <c r="KZW2181" s="218"/>
      <c r="KZX2181" s="218"/>
      <c r="KZY2181" s="218"/>
      <c r="KZZ2181" s="218"/>
      <c r="LAA2181" s="218"/>
      <c r="LAB2181" s="218"/>
      <c r="LAC2181" s="218"/>
      <c r="LAD2181" s="218"/>
      <c r="LAE2181" s="218"/>
      <c r="LAF2181" s="218"/>
      <c r="LAG2181" s="218"/>
      <c r="LAH2181" s="218"/>
      <c r="LAI2181" s="218"/>
      <c r="LAJ2181" s="218"/>
      <c r="LAK2181" s="218"/>
      <c r="LAL2181" s="218"/>
      <c r="LAM2181" s="218"/>
      <c r="LAN2181" s="218"/>
      <c r="LAO2181" s="218"/>
      <c r="LAP2181" s="218"/>
      <c r="LAQ2181" s="218"/>
      <c r="LAR2181" s="218"/>
      <c r="LAS2181" s="218"/>
      <c r="LAT2181" s="218"/>
      <c r="LAU2181" s="218"/>
      <c r="LAV2181" s="218"/>
      <c r="LAW2181" s="218"/>
      <c r="LAX2181" s="218"/>
      <c r="LAY2181" s="218"/>
      <c r="LAZ2181" s="218"/>
      <c r="LBA2181" s="218"/>
      <c r="LBB2181" s="218"/>
      <c r="LBC2181" s="218"/>
      <c r="LBD2181" s="218"/>
      <c r="LBE2181" s="218"/>
      <c r="LBF2181" s="218"/>
      <c r="LBG2181" s="218"/>
      <c r="LBH2181" s="218"/>
      <c r="LBI2181" s="218"/>
      <c r="LBJ2181" s="218"/>
      <c r="LBK2181" s="218"/>
      <c r="LBL2181" s="218"/>
      <c r="LBM2181" s="218"/>
      <c r="LBN2181" s="218"/>
      <c r="LBO2181" s="218"/>
      <c r="LBP2181" s="218"/>
      <c r="LBQ2181" s="218"/>
      <c r="LBR2181" s="218"/>
      <c r="LBS2181" s="218"/>
      <c r="LBT2181" s="218"/>
      <c r="LBU2181" s="218"/>
      <c r="LBV2181" s="218"/>
      <c r="LBW2181" s="218"/>
      <c r="LBX2181" s="218"/>
      <c r="LBY2181" s="218"/>
      <c r="LBZ2181" s="218"/>
      <c r="LCA2181" s="218"/>
      <c r="LCB2181" s="218"/>
      <c r="LCC2181" s="218"/>
      <c r="LCD2181" s="218"/>
      <c r="LCE2181" s="218"/>
      <c r="LCF2181" s="218"/>
      <c r="LCG2181" s="218"/>
      <c r="LCH2181" s="218"/>
      <c r="LCI2181" s="218"/>
      <c r="LCJ2181" s="218"/>
      <c r="LCK2181" s="218"/>
      <c r="LCL2181" s="218"/>
      <c r="LCM2181" s="218"/>
      <c r="LCN2181" s="218"/>
      <c r="LCO2181" s="218"/>
      <c r="LCP2181" s="218"/>
      <c r="LCQ2181" s="218"/>
      <c r="LCR2181" s="218"/>
      <c r="LCS2181" s="218"/>
      <c r="LCT2181" s="218"/>
      <c r="LCU2181" s="218"/>
      <c r="LCV2181" s="218"/>
      <c r="LCW2181" s="218"/>
      <c r="LCX2181" s="218"/>
      <c r="LCY2181" s="218"/>
      <c r="LCZ2181" s="218"/>
      <c r="LDA2181" s="218"/>
      <c r="LDB2181" s="218"/>
      <c r="LDC2181" s="218"/>
      <c r="LDD2181" s="218"/>
      <c r="LDE2181" s="218"/>
      <c r="LDF2181" s="218"/>
      <c r="LDG2181" s="218"/>
      <c r="LDH2181" s="218"/>
      <c r="LDI2181" s="218"/>
      <c r="LDJ2181" s="218"/>
      <c r="LDK2181" s="218"/>
      <c r="LDL2181" s="218"/>
      <c r="LDM2181" s="218"/>
      <c r="LDN2181" s="218"/>
      <c r="LDO2181" s="218"/>
      <c r="LDP2181" s="218"/>
      <c r="LDQ2181" s="218"/>
      <c r="LDR2181" s="218"/>
      <c r="LDS2181" s="218"/>
      <c r="LDT2181" s="218"/>
      <c r="LDU2181" s="218"/>
      <c r="LDV2181" s="218"/>
      <c r="LDW2181" s="218"/>
      <c r="LDX2181" s="218"/>
      <c r="LDY2181" s="218"/>
      <c r="LDZ2181" s="218"/>
      <c r="LEA2181" s="218"/>
      <c r="LEB2181" s="218"/>
      <c r="LEC2181" s="218"/>
      <c r="LED2181" s="218"/>
      <c r="LEE2181" s="218"/>
      <c r="LEF2181" s="218"/>
      <c r="LEG2181" s="218"/>
      <c r="LEH2181" s="218"/>
      <c r="LEI2181" s="218"/>
      <c r="LEJ2181" s="218"/>
      <c r="LEK2181" s="218"/>
      <c r="LEL2181" s="218"/>
      <c r="LEM2181" s="218"/>
      <c r="LEN2181" s="218"/>
      <c r="LEO2181" s="218"/>
      <c r="LEP2181" s="218"/>
      <c r="LEQ2181" s="218"/>
      <c r="LER2181" s="218"/>
      <c r="LES2181" s="218"/>
      <c r="LET2181" s="218"/>
      <c r="LEU2181" s="218"/>
      <c r="LEV2181" s="218"/>
      <c r="LEW2181" s="218"/>
      <c r="LEX2181" s="218"/>
      <c r="LEY2181" s="218"/>
      <c r="LEZ2181" s="218"/>
      <c r="LFA2181" s="218"/>
      <c r="LFB2181" s="218"/>
      <c r="LFC2181" s="218"/>
      <c r="LFD2181" s="218"/>
      <c r="LFE2181" s="218"/>
      <c r="LFF2181" s="218"/>
      <c r="LFG2181" s="218"/>
      <c r="LFH2181" s="218"/>
      <c r="LFI2181" s="218"/>
      <c r="LFJ2181" s="218"/>
      <c r="LFK2181" s="218"/>
      <c r="LFL2181" s="218"/>
      <c r="LFM2181" s="218"/>
      <c r="LFN2181" s="218"/>
      <c r="LFO2181" s="218"/>
      <c r="LFP2181" s="218"/>
      <c r="LFQ2181" s="218"/>
      <c r="LFR2181" s="218"/>
      <c r="LFS2181" s="218"/>
      <c r="LFT2181" s="218"/>
      <c r="LFU2181" s="218"/>
      <c r="LFV2181" s="218"/>
      <c r="LFW2181" s="218"/>
      <c r="LFX2181" s="218"/>
      <c r="LFY2181" s="218"/>
      <c r="LFZ2181" s="218"/>
      <c r="LGA2181" s="218"/>
      <c r="LGB2181" s="218"/>
      <c r="LGC2181" s="218"/>
      <c r="LGD2181" s="218"/>
      <c r="LGE2181" s="218"/>
      <c r="LGF2181" s="218"/>
      <c r="LGG2181" s="218"/>
      <c r="LGH2181" s="218"/>
      <c r="LGI2181" s="218"/>
      <c r="LGJ2181" s="218"/>
      <c r="LGK2181" s="218"/>
      <c r="LGL2181" s="218"/>
      <c r="LGM2181" s="218"/>
      <c r="LGN2181" s="218"/>
      <c r="LGO2181" s="218"/>
      <c r="LGP2181" s="218"/>
      <c r="LGQ2181" s="218"/>
      <c r="LGR2181" s="218"/>
      <c r="LGS2181" s="218"/>
      <c r="LGT2181" s="218"/>
      <c r="LGU2181" s="218"/>
      <c r="LGV2181" s="218"/>
      <c r="LGW2181" s="218"/>
      <c r="LGX2181" s="218"/>
      <c r="LGY2181" s="218"/>
      <c r="LGZ2181" s="218"/>
      <c r="LHA2181" s="218"/>
      <c r="LHB2181" s="218"/>
      <c r="LHC2181" s="218"/>
      <c r="LHD2181" s="218"/>
      <c r="LHE2181" s="218"/>
      <c r="LHF2181" s="218"/>
      <c r="LHG2181" s="218"/>
      <c r="LHH2181" s="218"/>
      <c r="LHI2181" s="218"/>
      <c r="LHJ2181" s="218"/>
      <c r="LHK2181" s="218"/>
      <c r="LHL2181" s="218"/>
      <c r="LHM2181" s="218"/>
      <c r="LHN2181" s="218"/>
      <c r="LHO2181" s="218"/>
      <c r="LHP2181" s="218"/>
      <c r="LHQ2181" s="218"/>
      <c r="LHR2181" s="218"/>
      <c r="LHS2181" s="218"/>
      <c r="LHT2181" s="218"/>
      <c r="LHU2181" s="218"/>
      <c r="LHV2181" s="218"/>
      <c r="LHW2181" s="218"/>
      <c r="LHX2181" s="218"/>
      <c r="LHY2181" s="218"/>
      <c r="LHZ2181" s="218"/>
      <c r="LIA2181" s="218"/>
      <c r="LIB2181" s="218"/>
      <c r="LIC2181" s="218"/>
      <c r="LID2181" s="218"/>
      <c r="LIE2181" s="218"/>
      <c r="LIF2181" s="218"/>
      <c r="LIG2181" s="218"/>
      <c r="LIH2181" s="218"/>
      <c r="LII2181" s="218"/>
      <c r="LIJ2181" s="218"/>
      <c r="LIK2181" s="218"/>
      <c r="LIL2181" s="218"/>
      <c r="LIM2181" s="218"/>
      <c r="LIN2181" s="218"/>
      <c r="LIO2181" s="218"/>
      <c r="LIP2181" s="218"/>
      <c r="LIQ2181" s="218"/>
      <c r="LIR2181" s="218"/>
      <c r="LIS2181" s="218"/>
      <c r="LIT2181" s="218"/>
      <c r="LIU2181" s="218"/>
      <c r="LIV2181" s="218"/>
      <c r="LIW2181" s="218"/>
      <c r="LIX2181" s="218"/>
      <c r="LIY2181" s="218"/>
      <c r="LIZ2181" s="218"/>
      <c r="LJA2181" s="218"/>
      <c r="LJB2181" s="218"/>
      <c r="LJC2181" s="218"/>
      <c r="LJD2181" s="218"/>
      <c r="LJE2181" s="218"/>
      <c r="LJF2181" s="218"/>
      <c r="LJG2181" s="218"/>
      <c r="LJH2181" s="218"/>
      <c r="LJI2181" s="218"/>
      <c r="LJJ2181" s="218"/>
      <c r="LJK2181" s="218"/>
      <c r="LJL2181" s="218"/>
      <c r="LJM2181" s="218"/>
      <c r="LJN2181" s="218"/>
      <c r="LJO2181" s="218"/>
      <c r="LJP2181" s="218"/>
      <c r="LJQ2181" s="218"/>
      <c r="LJR2181" s="218"/>
      <c r="LJS2181" s="218"/>
      <c r="LJT2181" s="218"/>
      <c r="LJU2181" s="218"/>
      <c r="LJV2181" s="218"/>
      <c r="LJW2181" s="218"/>
      <c r="LJX2181" s="218"/>
      <c r="LJY2181" s="218"/>
      <c r="LJZ2181" s="218"/>
      <c r="LKA2181" s="218"/>
      <c r="LKB2181" s="218"/>
      <c r="LKC2181" s="218"/>
      <c r="LKD2181" s="218"/>
      <c r="LKE2181" s="218"/>
      <c r="LKF2181" s="218"/>
      <c r="LKG2181" s="218"/>
      <c r="LKH2181" s="218"/>
      <c r="LKI2181" s="218"/>
      <c r="LKJ2181" s="218"/>
      <c r="LKK2181" s="218"/>
      <c r="LKL2181" s="218"/>
      <c r="LKM2181" s="218"/>
      <c r="LKN2181" s="218"/>
      <c r="LKO2181" s="218"/>
      <c r="LKP2181" s="218"/>
      <c r="LKQ2181" s="218"/>
      <c r="LKR2181" s="218"/>
      <c r="LKS2181" s="218"/>
      <c r="LKT2181" s="218"/>
      <c r="LKU2181" s="218"/>
      <c r="LKV2181" s="218"/>
      <c r="LKW2181" s="218"/>
      <c r="LKX2181" s="218"/>
      <c r="LKY2181" s="218"/>
      <c r="LKZ2181" s="218"/>
      <c r="LLA2181" s="218"/>
      <c r="LLB2181" s="218"/>
      <c r="LLC2181" s="218"/>
      <c r="LLD2181" s="218"/>
      <c r="LLE2181" s="218"/>
      <c r="LLF2181" s="218"/>
      <c r="LLG2181" s="218"/>
      <c r="LLH2181" s="218"/>
      <c r="LLI2181" s="218"/>
      <c r="LLJ2181" s="218"/>
      <c r="LLK2181" s="218"/>
      <c r="LLL2181" s="218"/>
      <c r="LLM2181" s="218"/>
      <c r="LLN2181" s="218"/>
      <c r="LLO2181" s="218"/>
      <c r="LLP2181" s="218"/>
      <c r="LLQ2181" s="218"/>
      <c r="LLR2181" s="218"/>
      <c r="LLS2181" s="218"/>
      <c r="LLT2181" s="218"/>
      <c r="LLU2181" s="218"/>
      <c r="LLV2181" s="218"/>
      <c r="LLW2181" s="218"/>
      <c r="LLX2181" s="218"/>
      <c r="LLY2181" s="218"/>
      <c r="LLZ2181" s="218"/>
      <c r="LMA2181" s="218"/>
      <c r="LMB2181" s="218"/>
      <c r="LMC2181" s="218"/>
      <c r="LMD2181" s="218"/>
      <c r="LME2181" s="218"/>
      <c r="LMF2181" s="218"/>
      <c r="LMG2181" s="218"/>
      <c r="LMH2181" s="218"/>
      <c r="LMI2181" s="218"/>
      <c r="LMJ2181" s="218"/>
      <c r="LMK2181" s="218"/>
      <c r="LML2181" s="218"/>
      <c r="LMM2181" s="218"/>
      <c r="LMN2181" s="218"/>
      <c r="LMO2181" s="218"/>
      <c r="LMP2181" s="218"/>
      <c r="LMQ2181" s="218"/>
      <c r="LMR2181" s="218"/>
      <c r="LMS2181" s="218"/>
      <c r="LMT2181" s="218"/>
      <c r="LMU2181" s="218"/>
      <c r="LMV2181" s="218"/>
      <c r="LMW2181" s="218"/>
      <c r="LMX2181" s="218"/>
      <c r="LMY2181" s="218"/>
      <c r="LMZ2181" s="218"/>
      <c r="LNA2181" s="218"/>
      <c r="LNB2181" s="218"/>
      <c r="LNC2181" s="218"/>
      <c r="LND2181" s="218"/>
      <c r="LNE2181" s="218"/>
      <c r="LNF2181" s="218"/>
      <c r="LNG2181" s="218"/>
      <c r="LNH2181" s="218"/>
      <c r="LNI2181" s="218"/>
      <c r="LNJ2181" s="218"/>
      <c r="LNK2181" s="218"/>
      <c r="LNL2181" s="218"/>
      <c r="LNM2181" s="218"/>
      <c r="LNN2181" s="218"/>
      <c r="LNO2181" s="218"/>
      <c r="LNP2181" s="218"/>
      <c r="LNQ2181" s="218"/>
      <c r="LNR2181" s="218"/>
      <c r="LNS2181" s="218"/>
      <c r="LNT2181" s="218"/>
      <c r="LNU2181" s="218"/>
      <c r="LNV2181" s="218"/>
      <c r="LNW2181" s="218"/>
      <c r="LNX2181" s="218"/>
      <c r="LNY2181" s="218"/>
      <c r="LNZ2181" s="218"/>
      <c r="LOA2181" s="218"/>
      <c r="LOB2181" s="218"/>
      <c r="LOC2181" s="218"/>
      <c r="LOD2181" s="218"/>
      <c r="LOE2181" s="218"/>
      <c r="LOF2181" s="218"/>
      <c r="LOG2181" s="218"/>
      <c r="LOH2181" s="218"/>
      <c r="LOI2181" s="218"/>
      <c r="LOJ2181" s="218"/>
      <c r="LOK2181" s="218"/>
      <c r="LOL2181" s="218"/>
      <c r="LOM2181" s="218"/>
      <c r="LON2181" s="218"/>
      <c r="LOO2181" s="218"/>
      <c r="LOP2181" s="218"/>
      <c r="LOQ2181" s="218"/>
      <c r="LOR2181" s="218"/>
      <c r="LOS2181" s="218"/>
      <c r="LOT2181" s="218"/>
      <c r="LOU2181" s="218"/>
      <c r="LOV2181" s="218"/>
      <c r="LOW2181" s="218"/>
      <c r="LOX2181" s="218"/>
      <c r="LOY2181" s="218"/>
      <c r="LOZ2181" s="218"/>
      <c r="LPA2181" s="218"/>
      <c r="LPB2181" s="218"/>
      <c r="LPC2181" s="218"/>
      <c r="LPD2181" s="218"/>
      <c r="LPE2181" s="218"/>
      <c r="LPF2181" s="218"/>
      <c r="LPG2181" s="218"/>
      <c r="LPH2181" s="218"/>
      <c r="LPI2181" s="218"/>
      <c r="LPJ2181" s="218"/>
      <c r="LPK2181" s="218"/>
      <c r="LPL2181" s="218"/>
      <c r="LPM2181" s="218"/>
      <c r="LPN2181" s="218"/>
      <c r="LPO2181" s="218"/>
      <c r="LPP2181" s="218"/>
      <c r="LPQ2181" s="218"/>
      <c r="LPR2181" s="218"/>
      <c r="LPS2181" s="218"/>
      <c r="LPT2181" s="218"/>
      <c r="LPU2181" s="218"/>
      <c r="LPV2181" s="218"/>
      <c r="LPW2181" s="218"/>
      <c r="LPX2181" s="218"/>
      <c r="LPY2181" s="218"/>
      <c r="LPZ2181" s="218"/>
      <c r="LQA2181" s="218"/>
      <c r="LQB2181" s="218"/>
      <c r="LQC2181" s="218"/>
      <c r="LQD2181" s="218"/>
      <c r="LQE2181" s="218"/>
      <c r="LQF2181" s="218"/>
      <c r="LQG2181" s="218"/>
      <c r="LQH2181" s="218"/>
      <c r="LQI2181" s="218"/>
      <c r="LQJ2181" s="218"/>
      <c r="LQK2181" s="218"/>
      <c r="LQL2181" s="218"/>
      <c r="LQM2181" s="218"/>
      <c r="LQN2181" s="218"/>
      <c r="LQO2181" s="218"/>
      <c r="LQP2181" s="218"/>
      <c r="LQQ2181" s="218"/>
      <c r="LQR2181" s="218"/>
      <c r="LQS2181" s="218"/>
      <c r="LQT2181" s="218"/>
      <c r="LQU2181" s="218"/>
      <c r="LQV2181" s="218"/>
      <c r="LQW2181" s="218"/>
      <c r="LQX2181" s="218"/>
      <c r="LQY2181" s="218"/>
      <c r="LQZ2181" s="218"/>
      <c r="LRA2181" s="218"/>
      <c r="LRB2181" s="218"/>
      <c r="LRC2181" s="218"/>
      <c r="LRD2181" s="218"/>
      <c r="LRE2181" s="218"/>
      <c r="LRF2181" s="218"/>
      <c r="LRG2181" s="218"/>
      <c r="LRH2181" s="218"/>
      <c r="LRI2181" s="218"/>
      <c r="LRJ2181" s="218"/>
      <c r="LRK2181" s="218"/>
      <c r="LRL2181" s="218"/>
      <c r="LRM2181" s="218"/>
      <c r="LRN2181" s="218"/>
      <c r="LRO2181" s="218"/>
      <c r="LRP2181" s="218"/>
      <c r="LRQ2181" s="218"/>
      <c r="LRR2181" s="218"/>
      <c r="LRS2181" s="218"/>
      <c r="LRT2181" s="218"/>
      <c r="LRU2181" s="218"/>
      <c r="LRV2181" s="218"/>
      <c r="LRW2181" s="218"/>
      <c r="LRX2181" s="218"/>
      <c r="LRY2181" s="218"/>
      <c r="LRZ2181" s="218"/>
      <c r="LSA2181" s="218"/>
      <c r="LSB2181" s="218"/>
      <c r="LSC2181" s="218"/>
      <c r="LSD2181" s="218"/>
      <c r="LSE2181" s="218"/>
      <c r="LSF2181" s="218"/>
      <c r="LSG2181" s="218"/>
      <c r="LSH2181" s="218"/>
      <c r="LSI2181" s="218"/>
      <c r="LSJ2181" s="218"/>
      <c r="LSK2181" s="218"/>
      <c r="LSL2181" s="218"/>
      <c r="LSM2181" s="218"/>
      <c r="LSN2181" s="218"/>
      <c r="LSO2181" s="218"/>
      <c r="LSP2181" s="218"/>
      <c r="LSQ2181" s="218"/>
      <c r="LSR2181" s="218"/>
      <c r="LSS2181" s="218"/>
      <c r="LST2181" s="218"/>
      <c r="LSU2181" s="218"/>
      <c r="LSV2181" s="218"/>
      <c r="LSW2181" s="218"/>
      <c r="LSX2181" s="218"/>
      <c r="LSY2181" s="218"/>
      <c r="LSZ2181" s="218"/>
      <c r="LTA2181" s="218"/>
      <c r="LTB2181" s="218"/>
      <c r="LTC2181" s="218"/>
      <c r="LTD2181" s="218"/>
      <c r="LTE2181" s="218"/>
      <c r="LTF2181" s="218"/>
      <c r="LTG2181" s="218"/>
      <c r="LTH2181" s="218"/>
      <c r="LTI2181" s="218"/>
      <c r="LTJ2181" s="218"/>
      <c r="LTK2181" s="218"/>
      <c r="LTL2181" s="218"/>
      <c r="LTM2181" s="218"/>
      <c r="LTN2181" s="218"/>
      <c r="LTO2181" s="218"/>
      <c r="LTP2181" s="218"/>
      <c r="LTQ2181" s="218"/>
      <c r="LTR2181" s="218"/>
      <c r="LTS2181" s="218"/>
      <c r="LTT2181" s="218"/>
      <c r="LTU2181" s="218"/>
      <c r="LTV2181" s="218"/>
      <c r="LTW2181" s="218"/>
      <c r="LTX2181" s="218"/>
      <c r="LTY2181" s="218"/>
      <c r="LTZ2181" s="218"/>
      <c r="LUA2181" s="218"/>
      <c r="LUB2181" s="218"/>
      <c r="LUC2181" s="218"/>
      <c r="LUD2181" s="218"/>
      <c r="LUE2181" s="218"/>
      <c r="LUF2181" s="218"/>
      <c r="LUG2181" s="218"/>
      <c r="LUH2181" s="218"/>
      <c r="LUI2181" s="218"/>
      <c r="LUJ2181" s="218"/>
      <c r="LUK2181" s="218"/>
      <c r="LUL2181" s="218"/>
      <c r="LUM2181" s="218"/>
      <c r="LUN2181" s="218"/>
      <c r="LUO2181" s="218"/>
      <c r="LUP2181" s="218"/>
      <c r="LUQ2181" s="218"/>
      <c r="LUR2181" s="218"/>
      <c r="LUS2181" s="218"/>
      <c r="LUT2181" s="218"/>
      <c r="LUU2181" s="218"/>
      <c r="LUV2181" s="218"/>
      <c r="LUW2181" s="218"/>
      <c r="LUX2181" s="218"/>
      <c r="LUY2181" s="218"/>
      <c r="LUZ2181" s="218"/>
      <c r="LVA2181" s="218"/>
      <c r="LVB2181" s="218"/>
      <c r="LVC2181" s="218"/>
      <c r="LVD2181" s="218"/>
      <c r="LVE2181" s="218"/>
      <c r="LVF2181" s="218"/>
      <c r="LVG2181" s="218"/>
      <c r="LVH2181" s="218"/>
      <c r="LVI2181" s="218"/>
      <c r="LVJ2181" s="218"/>
      <c r="LVK2181" s="218"/>
      <c r="LVL2181" s="218"/>
      <c r="LVM2181" s="218"/>
      <c r="LVN2181" s="218"/>
      <c r="LVO2181" s="218"/>
      <c r="LVP2181" s="218"/>
      <c r="LVQ2181" s="218"/>
      <c r="LVR2181" s="218"/>
      <c r="LVS2181" s="218"/>
      <c r="LVT2181" s="218"/>
      <c r="LVU2181" s="218"/>
      <c r="LVV2181" s="218"/>
      <c r="LVW2181" s="218"/>
      <c r="LVX2181" s="218"/>
      <c r="LVY2181" s="218"/>
      <c r="LVZ2181" s="218"/>
      <c r="LWA2181" s="218"/>
      <c r="LWB2181" s="218"/>
      <c r="LWC2181" s="218"/>
      <c r="LWD2181" s="218"/>
      <c r="LWE2181" s="218"/>
      <c r="LWF2181" s="218"/>
      <c r="LWG2181" s="218"/>
      <c r="LWH2181" s="218"/>
      <c r="LWI2181" s="218"/>
      <c r="LWJ2181" s="218"/>
      <c r="LWK2181" s="218"/>
      <c r="LWL2181" s="218"/>
      <c r="LWM2181" s="218"/>
      <c r="LWN2181" s="218"/>
      <c r="LWO2181" s="218"/>
      <c r="LWP2181" s="218"/>
      <c r="LWQ2181" s="218"/>
      <c r="LWR2181" s="218"/>
      <c r="LWS2181" s="218"/>
      <c r="LWT2181" s="218"/>
      <c r="LWU2181" s="218"/>
      <c r="LWV2181" s="218"/>
      <c r="LWW2181" s="218"/>
      <c r="LWX2181" s="218"/>
      <c r="LWY2181" s="218"/>
      <c r="LWZ2181" s="218"/>
      <c r="LXA2181" s="218"/>
      <c r="LXB2181" s="218"/>
      <c r="LXC2181" s="218"/>
      <c r="LXD2181" s="218"/>
      <c r="LXE2181" s="218"/>
      <c r="LXF2181" s="218"/>
      <c r="LXG2181" s="218"/>
      <c r="LXH2181" s="218"/>
      <c r="LXI2181" s="218"/>
      <c r="LXJ2181" s="218"/>
      <c r="LXK2181" s="218"/>
      <c r="LXL2181" s="218"/>
      <c r="LXM2181" s="218"/>
      <c r="LXN2181" s="218"/>
      <c r="LXO2181" s="218"/>
      <c r="LXP2181" s="218"/>
      <c r="LXQ2181" s="218"/>
      <c r="LXR2181" s="218"/>
      <c r="LXS2181" s="218"/>
      <c r="LXT2181" s="218"/>
      <c r="LXU2181" s="218"/>
      <c r="LXV2181" s="218"/>
      <c r="LXW2181" s="218"/>
      <c r="LXX2181" s="218"/>
      <c r="LXY2181" s="218"/>
      <c r="LXZ2181" s="218"/>
      <c r="LYA2181" s="218"/>
      <c r="LYB2181" s="218"/>
      <c r="LYC2181" s="218"/>
      <c r="LYD2181" s="218"/>
      <c r="LYE2181" s="218"/>
      <c r="LYF2181" s="218"/>
      <c r="LYG2181" s="218"/>
      <c r="LYH2181" s="218"/>
      <c r="LYI2181" s="218"/>
      <c r="LYJ2181" s="218"/>
      <c r="LYK2181" s="218"/>
      <c r="LYL2181" s="218"/>
      <c r="LYM2181" s="218"/>
      <c r="LYN2181" s="218"/>
      <c r="LYO2181" s="218"/>
      <c r="LYP2181" s="218"/>
      <c r="LYQ2181" s="218"/>
      <c r="LYR2181" s="218"/>
      <c r="LYS2181" s="218"/>
      <c r="LYT2181" s="218"/>
      <c r="LYU2181" s="218"/>
      <c r="LYV2181" s="218"/>
      <c r="LYW2181" s="218"/>
      <c r="LYX2181" s="218"/>
      <c r="LYY2181" s="218"/>
      <c r="LYZ2181" s="218"/>
      <c r="LZA2181" s="218"/>
      <c r="LZB2181" s="218"/>
      <c r="LZC2181" s="218"/>
      <c r="LZD2181" s="218"/>
      <c r="LZE2181" s="218"/>
      <c r="LZF2181" s="218"/>
      <c r="LZG2181" s="218"/>
      <c r="LZH2181" s="218"/>
      <c r="LZI2181" s="218"/>
      <c r="LZJ2181" s="218"/>
      <c r="LZK2181" s="218"/>
      <c r="LZL2181" s="218"/>
      <c r="LZM2181" s="218"/>
      <c r="LZN2181" s="218"/>
      <c r="LZO2181" s="218"/>
      <c r="LZP2181" s="218"/>
      <c r="LZQ2181" s="218"/>
      <c r="LZR2181" s="218"/>
      <c r="LZS2181" s="218"/>
      <c r="LZT2181" s="218"/>
      <c r="LZU2181" s="218"/>
      <c r="LZV2181" s="218"/>
      <c r="LZW2181" s="218"/>
      <c r="LZX2181" s="218"/>
      <c r="LZY2181" s="218"/>
      <c r="LZZ2181" s="218"/>
      <c r="MAA2181" s="218"/>
      <c r="MAB2181" s="218"/>
      <c r="MAC2181" s="218"/>
      <c r="MAD2181" s="218"/>
      <c r="MAE2181" s="218"/>
      <c r="MAF2181" s="218"/>
      <c r="MAG2181" s="218"/>
      <c r="MAH2181" s="218"/>
      <c r="MAI2181" s="218"/>
      <c r="MAJ2181" s="218"/>
      <c r="MAK2181" s="218"/>
      <c r="MAL2181" s="218"/>
      <c r="MAM2181" s="218"/>
      <c r="MAN2181" s="218"/>
      <c r="MAO2181" s="218"/>
      <c r="MAP2181" s="218"/>
      <c r="MAQ2181" s="218"/>
      <c r="MAR2181" s="218"/>
      <c r="MAS2181" s="218"/>
      <c r="MAT2181" s="218"/>
      <c r="MAU2181" s="218"/>
      <c r="MAV2181" s="218"/>
      <c r="MAW2181" s="218"/>
      <c r="MAX2181" s="218"/>
      <c r="MAY2181" s="218"/>
      <c r="MAZ2181" s="218"/>
      <c r="MBA2181" s="218"/>
      <c r="MBB2181" s="218"/>
      <c r="MBC2181" s="218"/>
      <c r="MBD2181" s="218"/>
      <c r="MBE2181" s="218"/>
      <c r="MBF2181" s="218"/>
      <c r="MBG2181" s="218"/>
      <c r="MBH2181" s="218"/>
      <c r="MBI2181" s="218"/>
      <c r="MBJ2181" s="218"/>
      <c r="MBK2181" s="218"/>
      <c r="MBL2181" s="218"/>
      <c r="MBM2181" s="218"/>
      <c r="MBN2181" s="218"/>
      <c r="MBO2181" s="218"/>
      <c r="MBP2181" s="218"/>
      <c r="MBQ2181" s="218"/>
      <c r="MBR2181" s="218"/>
      <c r="MBS2181" s="218"/>
      <c r="MBT2181" s="218"/>
      <c r="MBU2181" s="218"/>
      <c r="MBV2181" s="218"/>
      <c r="MBW2181" s="218"/>
      <c r="MBX2181" s="218"/>
      <c r="MBY2181" s="218"/>
      <c r="MBZ2181" s="218"/>
      <c r="MCA2181" s="218"/>
      <c r="MCB2181" s="218"/>
      <c r="MCC2181" s="218"/>
      <c r="MCD2181" s="218"/>
      <c r="MCE2181" s="218"/>
      <c r="MCF2181" s="218"/>
      <c r="MCG2181" s="218"/>
      <c r="MCH2181" s="218"/>
      <c r="MCI2181" s="218"/>
      <c r="MCJ2181" s="218"/>
      <c r="MCK2181" s="218"/>
      <c r="MCL2181" s="218"/>
      <c r="MCM2181" s="218"/>
      <c r="MCN2181" s="218"/>
      <c r="MCO2181" s="218"/>
      <c r="MCP2181" s="218"/>
      <c r="MCQ2181" s="218"/>
      <c r="MCR2181" s="218"/>
      <c r="MCS2181" s="218"/>
      <c r="MCT2181" s="218"/>
      <c r="MCU2181" s="218"/>
      <c r="MCV2181" s="218"/>
      <c r="MCW2181" s="218"/>
      <c r="MCX2181" s="218"/>
      <c r="MCY2181" s="218"/>
      <c r="MCZ2181" s="218"/>
      <c r="MDA2181" s="218"/>
      <c r="MDB2181" s="218"/>
      <c r="MDC2181" s="218"/>
      <c r="MDD2181" s="218"/>
      <c r="MDE2181" s="218"/>
      <c r="MDF2181" s="218"/>
      <c r="MDG2181" s="218"/>
      <c r="MDH2181" s="218"/>
      <c r="MDI2181" s="218"/>
      <c r="MDJ2181" s="218"/>
      <c r="MDK2181" s="218"/>
      <c r="MDL2181" s="218"/>
      <c r="MDM2181" s="218"/>
      <c r="MDN2181" s="218"/>
      <c r="MDO2181" s="218"/>
      <c r="MDP2181" s="218"/>
      <c r="MDQ2181" s="218"/>
      <c r="MDR2181" s="218"/>
      <c r="MDS2181" s="218"/>
      <c r="MDT2181" s="218"/>
      <c r="MDU2181" s="218"/>
      <c r="MDV2181" s="218"/>
      <c r="MDW2181" s="218"/>
      <c r="MDX2181" s="218"/>
      <c r="MDY2181" s="218"/>
      <c r="MDZ2181" s="218"/>
      <c r="MEA2181" s="218"/>
      <c r="MEB2181" s="218"/>
      <c r="MEC2181" s="218"/>
      <c r="MED2181" s="218"/>
      <c r="MEE2181" s="218"/>
      <c r="MEF2181" s="218"/>
      <c r="MEG2181" s="218"/>
      <c r="MEH2181" s="218"/>
      <c r="MEI2181" s="218"/>
      <c r="MEJ2181" s="218"/>
      <c r="MEK2181" s="218"/>
      <c r="MEL2181" s="218"/>
      <c r="MEM2181" s="218"/>
      <c r="MEN2181" s="218"/>
      <c r="MEO2181" s="218"/>
      <c r="MEP2181" s="218"/>
      <c r="MEQ2181" s="218"/>
      <c r="MER2181" s="218"/>
      <c r="MES2181" s="218"/>
      <c r="MET2181" s="218"/>
      <c r="MEU2181" s="218"/>
      <c r="MEV2181" s="218"/>
      <c r="MEW2181" s="218"/>
      <c r="MEX2181" s="218"/>
      <c r="MEY2181" s="218"/>
      <c r="MEZ2181" s="218"/>
      <c r="MFA2181" s="218"/>
      <c r="MFB2181" s="218"/>
      <c r="MFC2181" s="218"/>
      <c r="MFD2181" s="218"/>
      <c r="MFE2181" s="218"/>
      <c r="MFF2181" s="218"/>
      <c r="MFG2181" s="218"/>
      <c r="MFH2181" s="218"/>
      <c r="MFI2181" s="218"/>
      <c r="MFJ2181" s="218"/>
      <c r="MFK2181" s="218"/>
      <c r="MFL2181" s="218"/>
      <c r="MFM2181" s="218"/>
      <c r="MFN2181" s="218"/>
      <c r="MFO2181" s="218"/>
      <c r="MFP2181" s="218"/>
      <c r="MFQ2181" s="218"/>
      <c r="MFR2181" s="218"/>
      <c r="MFS2181" s="218"/>
      <c r="MFT2181" s="218"/>
      <c r="MFU2181" s="218"/>
      <c r="MFV2181" s="218"/>
      <c r="MFW2181" s="218"/>
      <c r="MFX2181" s="218"/>
      <c r="MFY2181" s="218"/>
      <c r="MFZ2181" s="218"/>
      <c r="MGA2181" s="218"/>
      <c r="MGB2181" s="218"/>
      <c r="MGC2181" s="218"/>
      <c r="MGD2181" s="218"/>
      <c r="MGE2181" s="218"/>
      <c r="MGF2181" s="218"/>
      <c r="MGG2181" s="218"/>
      <c r="MGH2181" s="218"/>
      <c r="MGI2181" s="218"/>
      <c r="MGJ2181" s="218"/>
      <c r="MGK2181" s="218"/>
      <c r="MGL2181" s="218"/>
      <c r="MGM2181" s="218"/>
      <c r="MGN2181" s="218"/>
      <c r="MGO2181" s="218"/>
      <c r="MGP2181" s="218"/>
      <c r="MGQ2181" s="218"/>
      <c r="MGR2181" s="218"/>
      <c r="MGS2181" s="218"/>
      <c r="MGT2181" s="218"/>
      <c r="MGU2181" s="218"/>
      <c r="MGV2181" s="218"/>
      <c r="MGW2181" s="218"/>
      <c r="MGX2181" s="218"/>
      <c r="MGY2181" s="218"/>
      <c r="MGZ2181" s="218"/>
      <c r="MHA2181" s="218"/>
      <c r="MHB2181" s="218"/>
      <c r="MHC2181" s="218"/>
      <c r="MHD2181" s="218"/>
      <c r="MHE2181" s="218"/>
      <c r="MHF2181" s="218"/>
      <c r="MHG2181" s="218"/>
      <c r="MHH2181" s="218"/>
      <c r="MHI2181" s="218"/>
      <c r="MHJ2181" s="218"/>
      <c r="MHK2181" s="218"/>
      <c r="MHL2181" s="218"/>
      <c r="MHM2181" s="218"/>
      <c r="MHN2181" s="218"/>
      <c r="MHO2181" s="218"/>
      <c r="MHP2181" s="218"/>
      <c r="MHQ2181" s="218"/>
      <c r="MHR2181" s="218"/>
      <c r="MHS2181" s="218"/>
      <c r="MHT2181" s="218"/>
      <c r="MHU2181" s="218"/>
      <c r="MHV2181" s="218"/>
      <c r="MHW2181" s="218"/>
      <c r="MHX2181" s="218"/>
      <c r="MHY2181" s="218"/>
      <c r="MHZ2181" s="218"/>
      <c r="MIA2181" s="218"/>
      <c r="MIB2181" s="218"/>
      <c r="MIC2181" s="218"/>
      <c r="MID2181" s="218"/>
      <c r="MIE2181" s="218"/>
      <c r="MIF2181" s="218"/>
      <c r="MIG2181" s="218"/>
      <c r="MIH2181" s="218"/>
      <c r="MII2181" s="218"/>
      <c r="MIJ2181" s="218"/>
      <c r="MIK2181" s="218"/>
      <c r="MIL2181" s="218"/>
      <c r="MIM2181" s="218"/>
      <c r="MIN2181" s="218"/>
      <c r="MIO2181" s="218"/>
      <c r="MIP2181" s="218"/>
      <c r="MIQ2181" s="218"/>
      <c r="MIR2181" s="218"/>
      <c r="MIS2181" s="218"/>
      <c r="MIT2181" s="218"/>
      <c r="MIU2181" s="218"/>
      <c r="MIV2181" s="218"/>
      <c r="MIW2181" s="218"/>
      <c r="MIX2181" s="218"/>
      <c r="MIY2181" s="218"/>
      <c r="MIZ2181" s="218"/>
      <c r="MJA2181" s="218"/>
      <c r="MJB2181" s="218"/>
      <c r="MJC2181" s="218"/>
      <c r="MJD2181" s="218"/>
      <c r="MJE2181" s="218"/>
      <c r="MJF2181" s="218"/>
      <c r="MJG2181" s="218"/>
      <c r="MJH2181" s="218"/>
      <c r="MJI2181" s="218"/>
      <c r="MJJ2181" s="218"/>
      <c r="MJK2181" s="218"/>
      <c r="MJL2181" s="218"/>
      <c r="MJM2181" s="218"/>
      <c r="MJN2181" s="218"/>
      <c r="MJO2181" s="218"/>
      <c r="MJP2181" s="218"/>
      <c r="MJQ2181" s="218"/>
      <c r="MJR2181" s="218"/>
      <c r="MJS2181" s="218"/>
      <c r="MJT2181" s="218"/>
      <c r="MJU2181" s="218"/>
      <c r="MJV2181" s="218"/>
      <c r="MJW2181" s="218"/>
      <c r="MJX2181" s="218"/>
      <c r="MJY2181" s="218"/>
      <c r="MJZ2181" s="218"/>
      <c r="MKA2181" s="218"/>
      <c r="MKB2181" s="218"/>
      <c r="MKC2181" s="218"/>
      <c r="MKD2181" s="218"/>
      <c r="MKE2181" s="218"/>
      <c r="MKF2181" s="218"/>
      <c r="MKG2181" s="218"/>
      <c r="MKH2181" s="218"/>
      <c r="MKI2181" s="218"/>
      <c r="MKJ2181" s="218"/>
      <c r="MKK2181" s="218"/>
      <c r="MKL2181" s="218"/>
      <c r="MKM2181" s="218"/>
      <c r="MKN2181" s="218"/>
      <c r="MKO2181" s="218"/>
      <c r="MKP2181" s="218"/>
      <c r="MKQ2181" s="218"/>
      <c r="MKR2181" s="218"/>
      <c r="MKS2181" s="218"/>
      <c r="MKT2181" s="218"/>
      <c r="MKU2181" s="218"/>
      <c r="MKV2181" s="218"/>
      <c r="MKW2181" s="218"/>
      <c r="MKX2181" s="218"/>
      <c r="MKY2181" s="218"/>
      <c r="MKZ2181" s="218"/>
      <c r="MLA2181" s="218"/>
      <c r="MLB2181" s="218"/>
      <c r="MLC2181" s="218"/>
      <c r="MLD2181" s="218"/>
      <c r="MLE2181" s="218"/>
      <c r="MLF2181" s="218"/>
      <c r="MLG2181" s="218"/>
      <c r="MLH2181" s="218"/>
      <c r="MLI2181" s="218"/>
      <c r="MLJ2181" s="218"/>
      <c r="MLK2181" s="218"/>
      <c r="MLL2181" s="218"/>
      <c r="MLM2181" s="218"/>
      <c r="MLN2181" s="218"/>
      <c r="MLO2181" s="218"/>
      <c r="MLP2181" s="218"/>
      <c r="MLQ2181" s="218"/>
      <c r="MLR2181" s="218"/>
      <c r="MLS2181" s="218"/>
      <c r="MLT2181" s="218"/>
      <c r="MLU2181" s="218"/>
      <c r="MLV2181" s="218"/>
      <c r="MLW2181" s="218"/>
      <c r="MLX2181" s="218"/>
      <c r="MLY2181" s="218"/>
      <c r="MLZ2181" s="218"/>
      <c r="MMA2181" s="218"/>
      <c r="MMB2181" s="218"/>
      <c r="MMC2181" s="218"/>
      <c r="MMD2181" s="218"/>
      <c r="MME2181" s="218"/>
      <c r="MMF2181" s="218"/>
      <c r="MMG2181" s="218"/>
      <c r="MMH2181" s="218"/>
      <c r="MMI2181" s="218"/>
      <c r="MMJ2181" s="218"/>
      <c r="MMK2181" s="218"/>
      <c r="MML2181" s="218"/>
      <c r="MMM2181" s="218"/>
      <c r="MMN2181" s="218"/>
      <c r="MMO2181" s="218"/>
      <c r="MMP2181" s="218"/>
      <c r="MMQ2181" s="218"/>
      <c r="MMR2181" s="218"/>
      <c r="MMS2181" s="218"/>
      <c r="MMT2181" s="218"/>
      <c r="MMU2181" s="218"/>
      <c r="MMV2181" s="218"/>
      <c r="MMW2181" s="218"/>
      <c r="MMX2181" s="218"/>
      <c r="MMY2181" s="218"/>
      <c r="MMZ2181" s="218"/>
      <c r="MNA2181" s="218"/>
      <c r="MNB2181" s="218"/>
      <c r="MNC2181" s="218"/>
      <c r="MND2181" s="218"/>
      <c r="MNE2181" s="218"/>
      <c r="MNF2181" s="218"/>
      <c r="MNG2181" s="218"/>
      <c r="MNH2181" s="218"/>
      <c r="MNI2181" s="218"/>
      <c r="MNJ2181" s="218"/>
      <c r="MNK2181" s="218"/>
      <c r="MNL2181" s="218"/>
      <c r="MNM2181" s="218"/>
      <c r="MNN2181" s="218"/>
      <c r="MNO2181" s="218"/>
      <c r="MNP2181" s="218"/>
      <c r="MNQ2181" s="218"/>
      <c r="MNR2181" s="218"/>
      <c r="MNS2181" s="218"/>
      <c r="MNT2181" s="218"/>
      <c r="MNU2181" s="218"/>
      <c r="MNV2181" s="218"/>
      <c r="MNW2181" s="218"/>
      <c r="MNX2181" s="218"/>
      <c r="MNY2181" s="218"/>
      <c r="MNZ2181" s="218"/>
      <c r="MOA2181" s="218"/>
      <c r="MOB2181" s="218"/>
      <c r="MOC2181" s="218"/>
      <c r="MOD2181" s="218"/>
      <c r="MOE2181" s="218"/>
      <c r="MOF2181" s="218"/>
      <c r="MOG2181" s="218"/>
      <c r="MOH2181" s="218"/>
      <c r="MOI2181" s="218"/>
      <c r="MOJ2181" s="218"/>
      <c r="MOK2181" s="218"/>
      <c r="MOL2181" s="218"/>
      <c r="MOM2181" s="218"/>
      <c r="MON2181" s="218"/>
      <c r="MOO2181" s="218"/>
      <c r="MOP2181" s="218"/>
      <c r="MOQ2181" s="218"/>
      <c r="MOR2181" s="218"/>
      <c r="MOS2181" s="218"/>
      <c r="MOT2181" s="218"/>
      <c r="MOU2181" s="218"/>
      <c r="MOV2181" s="218"/>
      <c r="MOW2181" s="218"/>
      <c r="MOX2181" s="218"/>
      <c r="MOY2181" s="218"/>
      <c r="MOZ2181" s="218"/>
      <c r="MPA2181" s="218"/>
      <c r="MPB2181" s="218"/>
      <c r="MPC2181" s="218"/>
      <c r="MPD2181" s="218"/>
      <c r="MPE2181" s="218"/>
      <c r="MPF2181" s="218"/>
      <c r="MPG2181" s="218"/>
      <c r="MPH2181" s="218"/>
      <c r="MPI2181" s="218"/>
      <c r="MPJ2181" s="218"/>
      <c r="MPK2181" s="218"/>
      <c r="MPL2181" s="218"/>
      <c r="MPM2181" s="218"/>
      <c r="MPN2181" s="218"/>
      <c r="MPO2181" s="218"/>
      <c r="MPP2181" s="218"/>
      <c r="MPQ2181" s="218"/>
      <c r="MPR2181" s="218"/>
      <c r="MPS2181" s="218"/>
      <c r="MPT2181" s="218"/>
      <c r="MPU2181" s="218"/>
      <c r="MPV2181" s="218"/>
      <c r="MPW2181" s="218"/>
      <c r="MPX2181" s="218"/>
      <c r="MPY2181" s="218"/>
      <c r="MPZ2181" s="218"/>
      <c r="MQA2181" s="218"/>
      <c r="MQB2181" s="218"/>
      <c r="MQC2181" s="218"/>
      <c r="MQD2181" s="218"/>
      <c r="MQE2181" s="218"/>
      <c r="MQF2181" s="218"/>
      <c r="MQG2181" s="218"/>
      <c r="MQH2181" s="218"/>
      <c r="MQI2181" s="218"/>
      <c r="MQJ2181" s="218"/>
      <c r="MQK2181" s="218"/>
      <c r="MQL2181" s="218"/>
      <c r="MQM2181" s="218"/>
      <c r="MQN2181" s="218"/>
      <c r="MQO2181" s="218"/>
      <c r="MQP2181" s="218"/>
      <c r="MQQ2181" s="218"/>
      <c r="MQR2181" s="218"/>
      <c r="MQS2181" s="218"/>
      <c r="MQT2181" s="218"/>
      <c r="MQU2181" s="218"/>
      <c r="MQV2181" s="218"/>
      <c r="MQW2181" s="218"/>
      <c r="MQX2181" s="218"/>
      <c r="MQY2181" s="218"/>
      <c r="MQZ2181" s="218"/>
      <c r="MRA2181" s="218"/>
      <c r="MRB2181" s="218"/>
      <c r="MRC2181" s="218"/>
      <c r="MRD2181" s="218"/>
      <c r="MRE2181" s="218"/>
      <c r="MRF2181" s="218"/>
      <c r="MRG2181" s="218"/>
      <c r="MRH2181" s="218"/>
      <c r="MRI2181" s="218"/>
      <c r="MRJ2181" s="218"/>
      <c r="MRK2181" s="218"/>
      <c r="MRL2181" s="218"/>
      <c r="MRM2181" s="218"/>
      <c r="MRN2181" s="218"/>
      <c r="MRO2181" s="218"/>
      <c r="MRP2181" s="218"/>
      <c r="MRQ2181" s="218"/>
      <c r="MRR2181" s="218"/>
      <c r="MRS2181" s="218"/>
      <c r="MRT2181" s="218"/>
      <c r="MRU2181" s="218"/>
      <c r="MRV2181" s="218"/>
      <c r="MRW2181" s="218"/>
      <c r="MRX2181" s="218"/>
      <c r="MRY2181" s="218"/>
      <c r="MRZ2181" s="218"/>
      <c r="MSA2181" s="218"/>
      <c r="MSB2181" s="218"/>
      <c r="MSC2181" s="218"/>
      <c r="MSD2181" s="218"/>
      <c r="MSE2181" s="218"/>
      <c r="MSF2181" s="218"/>
      <c r="MSG2181" s="218"/>
      <c r="MSH2181" s="218"/>
      <c r="MSI2181" s="218"/>
      <c r="MSJ2181" s="218"/>
      <c r="MSK2181" s="218"/>
      <c r="MSL2181" s="218"/>
      <c r="MSM2181" s="218"/>
      <c r="MSN2181" s="218"/>
      <c r="MSO2181" s="218"/>
      <c r="MSP2181" s="218"/>
      <c r="MSQ2181" s="218"/>
      <c r="MSR2181" s="218"/>
      <c r="MSS2181" s="218"/>
      <c r="MST2181" s="218"/>
      <c r="MSU2181" s="218"/>
      <c r="MSV2181" s="218"/>
      <c r="MSW2181" s="218"/>
      <c r="MSX2181" s="218"/>
      <c r="MSY2181" s="218"/>
      <c r="MSZ2181" s="218"/>
      <c r="MTA2181" s="218"/>
      <c r="MTB2181" s="218"/>
      <c r="MTC2181" s="218"/>
      <c r="MTD2181" s="218"/>
      <c r="MTE2181" s="218"/>
      <c r="MTF2181" s="218"/>
      <c r="MTG2181" s="218"/>
      <c r="MTH2181" s="218"/>
      <c r="MTI2181" s="218"/>
      <c r="MTJ2181" s="218"/>
      <c r="MTK2181" s="218"/>
      <c r="MTL2181" s="218"/>
      <c r="MTM2181" s="218"/>
      <c r="MTN2181" s="218"/>
      <c r="MTO2181" s="218"/>
      <c r="MTP2181" s="218"/>
      <c r="MTQ2181" s="218"/>
      <c r="MTR2181" s="218"/>
      <c r="MTS2181" s="218"/>
      <c r="MTT2181" s="218"/>
      <c r="MTU2181" s="218"/>
      <c r="MTV2181" s="218"/>
      <c r="MTW2181" s="218"/>
      <c r="MTX2181" s="218"/>
      <c r="MTY2181" s="218"/>
      <c r="MTZ2181" s="218"/>
      <c r="MUA2181" s="218"/>
      <c r="MUB2181" s="218"/>
      <c r="MUC2181" s="218"/>
      <c r="MUD2181" s="218"/>
      <c r="MUE2181" s="218"/>
      <c r="MUF2181" s="218"/>
      <c r="MUG2181" s="218"/>
      <c r="MUH2181" s="218"/>
      <c r="MUI2181" s="218"/>
      <c r="MUJ2181" s="218"/>
      <c r="MUK2181" s="218"/>
      <c r="MUL2181" s="218"/>
      <c r="MUM2181" s="218"/>
      <c r="MUN2181" s="218"/>
      <c r="MUO2181" s="218"/>
      <c r="MUP2181" s="218"/>
      <c r="MUQ2181" s="218"/>
      <c r="MUR2181" s="218"/>
      <c r="MUS2181" s="218"/>
      <c r="MUT2181" s="218"/>
      <c r="MUU2181" s="218"/>
      <c r="MUV2181" s="218"/>
      <c r="MUW2181" s="218"/>
      <c r="MUX2181" s="218"/>
      <c r="MUY2181" s="218"/>
      <c r="MUZ2181" s="218"/>
      <c r="MVA2181" s="218"/>
      <c r="MVB2181" s="218"/>
      <c r="MVC2181" s="218"/>
      <c r="MVD2181" s="218"/>
      <c r="MVE2181" s="218"/>
      <c r="MVF2181" s="218"/>
      <c r="MVG2181" s="218"/>
      <c r="MVH2181" s="218"/>
      <c r="MVI2181" s="218"/>
      <c r="MVJ2181" s="218"/>
      <c r="MVK2181" s="218"/>
      <c r="MVL2181" s="218"/>
      <c r="MVM2181" s="218"/>
      <c r="MVN2181" s="218"/>
      <c r="MVO2181" s="218"/>
      <c r="MVP2181" s="218"/>
      <c r="MVQ2181" s="218"/>
      <c r="MVR2181" s="218"/>
      <c r="MVS2181" s="218"/>
      <c r="MVT2181" s="218"/>
      <c r="MVU2181" s="218"/>
      <c r="MVV2181" s="218"/>
      <c r="MVW2181" s="218"/>
      <c r="MVX2181" s="218"/>
      <c r="MVY2181" s="218"/>
      <c r="MVZ2181" s="218"/>
      <c r="MWA2181" s="218"/>
      <c r="MWB2181" s="218"/>
      <c r="MWC2181" s="218"/>
      <c r="MWD2181" s="218"/>
      <c r="MWE2181" s="218"/>
      <c r="MWF2181" s="218"/>
      <c r="MWG2181" s="218"/>
      <c r="MWH2181" s="218"/>
      <c r="MWI2181" s="218"/>
      <c r="MWJ2181" s="218"/>
      <c r="MWK2181" s="218"/>
      <c r="MWL2181" s="218"/>
      <c r="MWM2181" s="218"/>
      <c r="MWN2181" s="218"/>
      <c r="MWO2181" s="218"/>
      <c r="MWP2181" s="218"/>
      <c r="MWQ2181" s="218"/>
      <c r="MWR2181" s="218"/>
      <c r="MWS2181" s="218"/>
      <c r="MWT2181" s="218"/>
      <c r="MWU2181" s="218"/>
      <c r="MWV2181" s="218"/>
      <c r="MWW2181" s="218"/>
      <c r="MWX2181" s="218"/>
      <c r="MWY2181" s="218"/>
      <c r="MWZ2181" s="218"/>
      <c r="MXA2181" s="218"/>
      <c r="MXB2181" s="218"/>
      <c r="MXC2181" s="218"/>
      <c r="MXD2181" s="218"/>
      <c r="MXE2181" s="218"/>
      <c r="MXF2181" s="218"/>
      <c r="MXG2181" s="218"/>
      <c r="MXH2181" s="218"/>
      <c r="MXI2181" s="218"/>
      <c r="MXJ2181" s="218"/>
      <c r="MXK2181" s="218"/>
      <c r="MXL2181" s="218"/>
      <c r="MXM2181" s="218"/>
      <c r="MXN2181" s="218"/>
      <c r="MXO2181" s="218"/>
      <c r="MXP2181" s="218"/>
      <c r="MXQ2181" s="218"/>
      <c r="MXR2181" s="218"/>
      <c r="MXS2181" s="218"/>
      <c r="MXT2181" s="218"/>
      <c r="MXU2181" s="218"/>
      <c r="MXV2181" s="218"/>
      <c r="MXW2181" s="218"/>
      <c r="MXX2181" s="218"/>
      <c r="MXY2181" s="218"/>
      <c r="MXZ2181" s="218"/>
      <c r="MYA2181" s="218"/>
      <c r="MYB2181" s="218"/>
      <c r="MYC2181" s="218"/>
      <c r="MYD2181" s="218"/>
      <c r="MYE2181" s="218"/>
      <c r="MYF2181" s="218"/>
      <c r="MYG2181" s="218"/>
      <c r="MYH2181" s="218"/>
      <c r="MYI2181" s="218"/>
      <c r="MYJ2181" s="218"/>
      <c r="MYK2181" s="218"/>
      <c r="MYL2181" s="218"/>
      <c r="MYM2181" s="218"/>
      <c r="MYN2181" s="218"/>
      <c r="MYO2181" s="218"/>
      <c r="MYP2181" s="218"/>
      <c r="MYQ2181" s="218"/>
      <c r="MYR2181" s="218"/>
      <c r="MYS2181" s="218"/>
      <c r="MYT2181" s="218"/>
      <c r="MYU2181" s="218"/>
      <c r="MYV2181" s="218"/>
      <c r="MYW2181" s="218"/>
      <c r="MYX2181" s="218"/>
      <c r="MYY2181" s="218"/>
      <c r="MYZ2181" s="218"/>
      <c r="MZA2181" s="218"/>
      <c r="MZB2181" s="218"/>
      <c r="MZC2181" s="218"/>
      <c r="MZD2181" s="218"/>
      <c r="MZE2181" s="218"/>
      <c r="MZF2181" s="218"/>
      <c r="MZG2181" s="218"/>
      <c r="MZH2181" s="218"/>
      <c r="MZI2181" s="218"/>
      <c r="MZJ2181" s="218"/>
      <c r="MZK2181" s="218"/>
      <c r="MZL2181" s="218"/>
      <c r="MZM2181" s="218"/>
      <c r="MZN2181" s="218"/>
      <c r="MZO2181" s="218"/>
      <c r="MZP2181" s="218"/>
      <c r="MZQ2181" s="218"/>
      <c r="MZR2181" s="218"/>
      <c r="MZS2181" s="218"/>
      <c r="MZT2181" s="218"/>
      <c r="MZU2181" s="218"/>
      <c r="MZV2181" s="218"/>
      <c r="MZW2181" s="218"/>
      <c r="MZX2181" s="218"/>
      <c r="MZY2181" s="218"/>
      <c r="MZZ2181" s="218"/>
      <c r="NAA2181" s="218"/>
      <c r="NAB2181" s="218"/>
      <c r="NAC2181" s="218"/>
      <c r="NAD2181" s="218"/>
      <c r="NAE2181" s="218"/>
      <c r="NAF2181" s="218"/>
      <c r="NAG2181" s="218"/>
      <c r="NAH2181" s="218"/>
      <c r="NAI2181" s="218"/>
      <c r="NAJ2181" s="218"/>
      <c r="NAK2181" s="218"/>
      <c r="NAL2181" s="218"/>
      <c r="NAM2181" s="218"/>
      <c r="NAN2181" s="218"/>
      <c r="NAO2181" s="218"/>
      <c r="NAP2181" s="218"/>
      <c r="NAQ2181" s="218"/>
      <c r="NAR2181" s="218"/>
      <c r="NAS2181" s="218"/>
      <c r="NAT2181" s="218"/>
      <c r="NAU2181" s="218"/>
      <c r="NAV2181" s="218"/>
      <c r="NAW2181" s="218"/>
      <c r="NAX2181" s="218"/>
      <c r="NAY2181" s="218"/>
      <c r="NAZ2181" s="218"/>
      <c r="NBA2181" s="218"/>
      <c r="NBB2181" s="218"/>
      <c r="NBC2181" s="218"/>
      <c r="NBD2181" s="218"/>
      <c r="NBE2181" s="218"/>
      <c r="NBF2181" s="218"/>
      <c r="NBG2181" s="218"/>
      <c r="NBH2181" s="218"/>
      <c r="NBI2181" s="218"/>
      <c r="NBJ2181" s="218"/>
      <c r="NBK2181" s="218"/>
      <c r="NBL2181" s="218"/>
      <c r="NBM2181" s="218"/>
      <c r="NBN2181" s="218"/>
      <c r="NBO2181" s="218"/>
      <c r="NBP2181" s="218"/>
      <c r="NBQ2181" s="218"/>
      <c r="NBR2181" s="218"/>
      <c r="NBS2181" s="218"/>
      <c r="NBT2181" s="218"/>
      <c r="NBU2181" s="218"/>
      <c r="NBV2181" s="218"/>
      <c r="NBW2181" s="218"/>
      <c r="NBX2181" s="218"/>
      <c r="NBY2181" s="218"/>
      <c r="NBZ2181" s="218"/>
      <c r="NCA2181" s="218"/>
      <c r="NCB2181" s="218"/>
      <c r="NCC2181" s="218"/>
      <c r="NCD2181" s="218"/>
      <c r="NCE2181" s="218"/>
      <c r="NCF2181" s="218"/>
      <c r="NCG2181" s="218"/>
      <c r="NCH2181" s="218"/>
      <c r="NCI2181" s="218"/>
      <c r="NCJ2181" s="218"/>
      <c r="NCK2181" s="218"/>
      <c r="NCL2181" s="218"/>
      <c r="NCM2181" s="218"/>
      <c r="NCN2181" s="218"/>
      <c r="NCO2181" s="218"/>
      <c r="NCP2181" s="218"/>
      <c r="NCQ2181" s="218"/>
      <c r="NCR2181" s="218"/>
      <c r="NCS2181" s="218"/>
      <c r="NCT2181" s="218"/>
      <c r="NCU2181" s="218"/>
      <c r="NCV2181" s="218"/>
      <c r="NCW2181" s="218"/>
      <c r="NCX2181" s="218"/>
      <c r="NCY2181" s="218"/>
      <c r="NCZ2181" s="218"/>
      <c r="NDA2181" s="218"/>
      <c r="NDB2181" s="218"/>
      <c r="NDC2181" s="218"/>
      <c r="NDD2181" s="218"/>
      <c r="NDE2181" s="218"/>
      <c r="NDF2181" s="218"/>
      <c r="NDG2181" s="218"/>
      <c r="NDH2181" s="218"/>
      <c r="NDI2181" s="218"/>
      <c r="NDJ2181" s="218"/>
      <c r="NDK2181" s="218"/>
      <c r="NDL2181" s="218"/>
      <c r="NDM2181" s="218"/>
      <c r="NDN2181" s="218"/>
      <c r="NDO2181" s="218"/>
      <c r="NDP2181" s="218"/>
      <c r="NDQ2181" s="218"/>
      <c r="NDR2181" s="218"/>
      <c r="NDS2181" s="218"/>
      <c r="NDT2181" s="218"/>
      <c r="NDU2181" s="218"/>
      <c r="NDV2181" s="218"/>
      <c r="NDW2181" s="218"/>
      <c r="NDX2181" s="218"/>
      <c r="NDY2181" s="218"/>
      <c r="NDZ2181" s="218"/>
      <c r="NEA2181" s="218"/>
      <c r="NEB2181" s="218"/>
      <c r="NEC2181" s="218"/>
      <c r="NED2181" s="218"/>
      <c r="NEE2181" s="218"/>
      <c r="NEF2181" s="218"/>
      <c r="NEG2181" s="218"/>
      <c r="NEH2181" s="218"/>
      <c r="NEI2181" s="218"/>
      <c r="NEJ2181" s="218"/>
      <c r="NEK2181" s="218"/>
      <c r="NEL2181" s="218"/>
      <c r="NEM2181" s="218"/>
      <c r="NEN2181" s="218"/>
      <c r="NEO2181" s="218"/>
      <c r="NEP2181" s="218"/>
      <c r="NEQ2181" s="218"/>
      <c r="NER2181" s="218"/>
      <c r="NES2181" s="218"/>
      <c r="NET2181" s="218"/>
      <c r="NEU2181" s="218"/>
      <c r="NEV2181" s="218"/>
      <c r="NEW2181" s="218"/>
      <c r="NEX2181" s="218"/>
      <c r="NEY2181" s="218"/>
      <c r="NEZ2181" s="218"/>
      <c r="NFA2181" s="218"/>
      <c r="NFB2181" s="218"/>
      <c r="NFC2181" s="218"/>
      <c r="NFD2181" s="218"/>
      <c r="NFE2181" s="218"/>
      <c r="NFF2181" s="218"/>
      <c r="NFG2181" s="218"/>
      <c r="NFH2181" s="218"/>
      <c r="NFI2181" s="218"/>
      <c r="NFJ2181" s="218"/>
      <c r="NFK2181" s="218"/>
      <c r="NFL2181" s="218"/>
      <c r="NFM2181" s="218"/>
      <c r="NFN2181" s="218"/>
      <c r="NFO2181" s="218"/>
      <c r="NFP2181" s="218"/>
      <c r="NFQ2181" s="218"/>
      <c r="NFR2181" s="218"/>
      <c r="NFS2181" s="218"/>
      <c r="NFT2181" s="218"/>
      <c r="NFU2181" s="218"/>
      <c r="NFV2181" s="218"/>
      <c r="NFW2181" s="218"/>
      <c r="NFX2181" s="218"/>
      <c r="NFY2181" s="218"/>
      <c r="NFZ2181" s="218"/>
      <c r="NGA2181" s="218"/>
      <c r="NGB2181" s="218"/>
      <c r="NGC2181" s="218"/>
      <c r="NGD2181" s="218"/>
      <c r="NGE2181" s="218"/>
      <c r="NGF2181" s="218"/>
      <c r="NGG2181" s="218"/>
      <c r="NGH2181" s="218"/>
      <c r="NGI2181" s="218"/>
      <c r="NGJ2181" s="218"/>
      <c r="NGK2181" s="218"/>
      <c r="NGL2181" s="218"/>
      <c r="NGM2181" s="218"/>
      <c r="NGN2181" s="218"/>
      <c r="NGO2181" s="218"/>
      <c r="NGP2181" s="218"/>
      <c r="NGQ2181" s="218"/>
      <c r="NGR2181" s="218"/>
      <c r="NGS2181" s="218"/>
      <c r="NGT2181" s="218"/>
      <c r="NGU2181" s="218"/>
      <c r="NGV2181" s="218"/>
      <c r="NGW2181" s="218"/>
      <c r="NGX2181" s="218"/>
      <c r="NGY2181" s="218"/>
      <c r="NGZ2181" s="218"/>
      <c r="NHA2181" s="218"/>
      <c r="NHB2181" s="218"/>
      <c r="NHC2181" s="218"/>
      <c r="NHD2181" s="218"/>
      <c r="NHE2181" s="218"/>
      <c r="NHF2181" s="218"/>
      <c r="NHG2181" s="218"/>
      <c r="NHH2181" s="218"/>
      <c r="NHI2181" s="218"/>
      <c r="NHJ2181" s="218"/>
      <c r="NHK2181" s="218"/>
      <c r="NHL2181" s="218"/>
      <c r="NHM2181" s="218"/>
      <c r="NHN2181" s="218"/>
      <c r="NHO2181" s="218"/>
      <c r="NHP2181" s="218"/>
      <c r="NHQ2181" s="218"/>
      <c r="NHR2181" s="218"/>
      <c r="NHS2181" s="218"/>
      <c r="NHT2181" s="218"/>
      <c r="NHU2181" s="218"/>
      <c r="NHV2181" s="218"/>
      <c r="NHW2181" s="218"/>
      <c r="NHX2181" s="218"/>
      <c r="NHY2181" s="218"/>
      <c r="NHZ2181" s="218"/>
      <c r="NIA2181" s="218"/>
      <c r="NIB2181" s="218"/>
      <c r="NIC2181" s="218"/>
      <c r="NID2181" s="218"/>
      <c r="NIE2181" s="218"/>
      <c r="NIF2181" s="218"/>
      <c r="NIG2181" s="218"/>
      <c r="NIH2181" s="218"/>
      <c r="NII2181" s="218"/>
      <c r="NIJ2181" s="218"/>
      <c r="NIK2181" s="218"/>
      <c r="NIL2181" s="218"/>
      <c r="NIM2181" s="218"/>
      <c r="NIN2181" s="218"/>
      <c r="NIO2181" s="218"/>
      <c r="NIP2181" s="218"/>
      <c r="NIQ2181" s="218"/>
      <c r="NIR2181" s="218"/>
      <c r="NIS2181" s="218"/>
      <c r="NIT2181" s="218"/>
      <c r="NIU2181" s="218"/>
      <c r="NIV2181" s="218"/>
      <c r="NIW2181" s="218"/>
      <c r="NIX2181" s="218"/>
      <c r="NIY2181" s="218"/>
      <c r="NIZ2181" s="218"/>
      <c r="NJA2181" s="218"/>
      <c r="NJB2181" s="218"/>
      <c r="NJC2181" s="218"/>
      <c r="NJD2181" s="218"/>
      <c r="NJE2181" s="218"/>
      <c r="NJF2181" s="218"/>
      <c r="NJG2181" s="218"/>
      <c r="NJH2181" s="218"/>
      <c r="NJI2181" s="218"/>
      <c r="NJJ2181" s="218"/>
      <c r="NJK2181" s="218"/>
      <c r="NJL2181" s="218"/>
      <c r="NJM2181" s="218"/>
      <c r="NJN2181" s="218"/>
      <c r="NJO2181" s="218"/>
      <c r="NJP2181" s="218"/>
      <c r="NJQ2181" s="218"/>
      <c r="NJR2181" s="218"/>
      <c r="NJS2181" s="218"/>
      <c r="NJT2181" s="218"/>
      <c r="NJU2181" s="218"/>
      <c r="NJV2181" s="218"/>
      <c r="NJW2181" s="218"/>
      <c r="NJX2181" s="218"/>
      <c r="NJY2181" s="218"/>
      <c r="NJZ2181" s="218"/>
      <c r="NKA2181" s="218"/>
      <c r="NKB2181" s="218"/>
      <c r="NKC2181" s="218"/>
      <c r="NKD2181" s="218"/>
      <c r="NKE2181" s="218"/>
      <c r="NKF2181" s="218"/>
      <c r="NKG2181" s="218"/>
      <c r="NKH2181" s="218"/>
      <c r="NKI2181" s="218"/>
      <c r="NKJ2181" s="218"/>
      <c r="NKK2181" s="218"/>
      <c r="NKL2181" s="218"/>
      <c r="NKM2181" s="218"/>
      <c r="NKN2181" s="218"/>
      <c r="NKO2181" s="218"/>
      <c r="NKP2181" s="218"/>
      <c r="NKQ2181" s="218"/>
      <c r="NKR2181" s="218"/>
      <c r="NKS2181" s="218"/>
      <c r="NKT2181" s="218"/>
      <c r="NKU2181" s="218"/>
      <c r="NKV2181" s="218"/>
      <c r="NKW2181" s="218"/>
      <c r="NKX2181" s="218"/>
      <c r="NKY2181" s="218"/>
      <c r="NKZ2181" s="218"/>
      <c r="NLA2181" s="218"/>
      <c r="NLB2181" s="218"/>
      <c r="NLC2181" s="218"/>
      <c r="NLD2181" s="218"/>
      <c r="NLE2181" s="218"/>
      <c r="NLF2181" s="218"/>
      <c r="NLG2181" s="218"/>
      <c r="NLH2181" s="218"/>
      <c r="NLI2181" s="218"/>
      <c r="NLJ2181" s="218"/>
      <c r="NLK2181" s="218"/>
      <c r="NLL2181" s="218"/>
      <c r="NLM2181" s="218"/>
      <c r="NLN2181" s="218"/>
      <c r="NLO2181" s="218"/>
      <c r="NLP2181" s="218"/>
      <c r="NLQ2181" s="218"/>
      <c r="NLR2181" s="218"/>
      <c r="NLS2181" s="218"/>
      <c r="NLT2181" s="218"/>
      <c r="NLU2181" s="218"/>
      <c r="NLV2181" s="218"/>
      <c r="NLW2181" s="218"/>
      <c r="NLX2181" s="218"/>
      <c r="NLY2181" s="218"/>
      <c r="NLZ2181" s="218"/>
      <c r="NMA2181" s="218"/>
      <c r="NMB2181" s="218"/>
      <c r="NMC2181" s="218"/>
      <c r="NMD2181" s="218"/>
      <c r="NME2181" s="218"/>
      <c r="NMF2181" s="218"/>
      <c r="NMG2181" s="218"/>
      <c r="NMH2181" s="218"/>
      <c r="NMI2181" s="218"/>
      <c r="NMJ2181" s="218"/>
      <c r="NMK2181" s="218"/>
      <c r="NML2181" s="218"/>
      <c r="NMM2181" s="218"/>
      <c r="NMN2181" s="218"/>
      <c r="NMO2181" s="218"/>
      <c r="NMP2181" s="218"/>
      <c r="NMQ2181" s="218"/>
      <c r="NMR2181" s="218"/>
      <c r="NMS2181" s="218"/>
      <c r="NMT2181" s="218"/>
      <c r="NMU2181" s="218"/>
      <c r="NMV2181" s="218"/>
      <c r="NMW2181" s="218"/>
      <c r="NMX2181" s="218"/>
      <c r="NMY2181" s="218"/>
      <c r="NMZ2181" s="218"/>
      <c r="NNA2181" s="218"/>
      <c r="NNB2181" s="218"/>
      <c r="NNC2181" s="218"/>
      <c r="NND2181" s="218"/>
      <c r="NNE2181" s="218"/>
      <c r="NNF2181" s="218"/>
      <c r="NNG2181" s="218"/>
      <c r="NNH2181" s="218"/>
      <c r="NNI2181" s="218"/>
      <c r="NNJ2181" s="218"/>
      <c r="NNK2181" s="218"/>
      <c r="NNL2181" s="218"/>
      <c r="NNM2181" s="218"/>
      <c r="NNN2181" s="218"/>
      <c r="NNO2181" s="218"/>
      <c r="NNP2181" s="218"/>
      <c r="NNQ2181" s="218"/>
      <c r="NNR2181" s="218"/>
      <c r="NNS2181" s="218"/>
      <c r="NNT2181" s="218"/>
      <c r="NNU2181" s="218"/>
      <c r="NNV2181" s="218"/>
      <c r="NNW2181" s="218"/>
      <c r="NNX2181" s="218"/>
      <c r="NNY2181" s="218"/>
      <c r="NNZ2181" s="218"/>
      <c r="NOA2181" s="218"/>
      <c r="NOB2181" s="218"/>
      <c r="NOC2181" s="218"/>
      <c r="NOD2181" s="218"/>
      <c r="NOE2181" s="218"/>
      <c r="NOF2181" s="218"/>
      <c r="NOG2181" s="218"/>
      <c r="NOH2181" s="218"/>
      <c r="NOI2181" s="218"/>
      <c r="NOJ2181" s="218"/>
      <c r="NOK2181" s="218"/>
      <c r="NOL2181" s="218"/>
      <c r="NOM2181" s="218"/>
      <c r="NON2181" s="218"/>
      <c r="NOO2181" s="218"/>
      <c r="NOP2181" s="218"/>
      <c r="NOQ2181" s="218"/>
      <c r="NOR2181" s="218"/>
      <c r="NOS2181" s="218"/>
      <c r="NOT2181" s="218"/>
      <c r="NOU2181" s="218"/>
      <c r="NOV2181" s="218"/>
      <c r="NOW2181" s="218"/>
      <c r="NOX2181" s="218"/>
      <c r="NOY2181" s="218"/>
      <c r="NOZ2181" s="218"/>
      <c r="NPA2181" s="218"/>
      <c r="NPB2181" s="218"/>
      <c r="NPC2181" s="218"/>
      <c r="NPD2181" s="218"/>
      <c r="NPE2181" s="218"/>
      <c r="NPF2181" s="218"/>
      <c r="NPG2181" s="218"/>
      <c r="NPH2181" s="218"/>
      <c r="NPI2181" s="218"/>
      <c r="NPJ2181" s="218"/>
      <c r="NPK2181" s="218"/>
      <c r="NPL2181" s="218"/>
      <c r="NPM2181" s="218"/>
      <c r="NPN2181" s="218"/>
      <c r="NPO2181" s="218"/>
      <c r="NPP2181" s="218"/>
      <c r="NPQ2181" s="218"/>
      <c r="NPR2181" s="218"/>
      <c r="NPS2181" s="218"/>
      <c r="NPT2181" s="218"/>
      <c r="NPU2181" s="218"/>
      <c r="NPV2181" s="218"/>
      <c r="NPW2181" s="218"/>
      <c r="NPX2181" s="218"/>
      <c r="NPY2181" s="218"/>
      <c r="NPZ2181" s="218"/>
      <c r="NQA2181" s="218"/>
      <c r="NQB2181" s="218"/>
      <c r="NQC2181" s="218"/>
      <c r="NQD2181" s="218"/>
      <c r="NQE2181" s="218"/>
      <c r="NQF2181" s="218"/>
      <c r="NQG2181" s="218"/>
      <c r="NQH2181" s="218"/>
      <c r="NQI2181" s="218"/>
      <c r="NQJ2181" s="218"/>
      <c r="NQK2181" s="218"/>
      <c r="NQL2181" s="218"/>
      <c r="NQM2181" s="218"/>
      <c r="NQN2181" s="218"/>
      <c r="NQO2181" s="218"/>
      <c r="NQP2181" s="218"/>
      <c r="NQQ2181" s="218"/>
      <c r="NQR2181" s="218"/>
      <c r="NQS2181" s="218"/>
      <c r="NQT2181" s="218"/>
      <c r="NQU2181" s="218"/>
      <c r="NQV2181" s="218"/>
      <c r="NQW2181" s="218"/>
      <c r="NQX2181" s="218"/>
      <c r="NQY2181" s="218"/>
      <c r="NQZ2181" s="218"/>
      <c r="NRA2181" s="218"/>
      <c r="NRB2181" s="218"/>
      <c r="NRC2181" s="218"/>
      <c r="NRD2181" s="218"/>
      <c r="NRE2181" s="218"/>
      <c r="NRF2181" s="218"/>
      <c r="NRG2181" s="218"/>
      <c r="NRH2181" s="218"/>
      <c r="NRI2181" s="218"/>
      <c r="NRJ2181" s="218"/>
      <c r="NRK2181" s="218"/>
      <c r="NRL2181" s="218"/>
      <c r="NRM2181" s="218"/>
      <c r="NRN2181" s="218"/>
      <c r="NRO2181" s="218"/>
      <c r="NRP2181" s="218"/>
      <c r="NRQ2181" s="218"/>
      <c r="NRR2181" s="218"/>
      <c r="NRS2181" s="218"/>
      <c r="NRT2181" s="218"/>
      <c r="NRU2181" s="218"/>
      <c r="NRV2181" s="218"/>
      <c r="NRW2181" s="218"/>
      <c r="NRX2181" s="218"/>
      <c r="NRY2181" s="218"/>
      <c r="NRZ2181" s="218"/>
      <c r="NSA2181" s="218"/>
      <c r="NSB2181" s="218"/>
      <c r="NSC2181" s="218"/>
      <c r="NSD2181" s="218"/>
      <c r="NSE2181" s="218"/>
      <c r="NSF2181" s="218"/>
      <c r="NSG2181" s="218"/>
      <c r="NSH2181" s="218"/>
      <c r="NSI2181" s="218"/>
      <c r="NSJ2181" s="218"/>
      <c r="NSK2181" s="218"/>
      <c r="NSL2181" s="218"/>
      <c r="NSM2181" s="218"/>
      <c r="NSN2181" s="218"/>
      <c r="NSO2181" s="218"/>
      <c r="NSP2181" s="218"/>
      <c r="NSQ2181" s="218"/>
      <c r="NSR2181" s="218"/>
      <c r="NSS2181" s="218"/>
      <c r="NST2181" s="218"/>
      <c r="NSU2181" s="218"/>
      <c r="NSV2181" s="218"/>
      <c r="NSW2181" s="218"/>
      <c r="NSX2181" s="218"/>
      <c r="NSY2181" s="218"/>
      <c r="NSZ2181" s="218"/>
      <c r="NTA2181" s="218"/>
      <c r="NTB2181" s="218"/>
      <c r="NTC2181" s="218"/>
      <c r="NTD2181" s="218"/>
      <c r="NTE2181" s="218"/>
      <c r="NTF2181" s="218"/>
      <c r="NTG2181" s="218"/>
      <c r="NTH2181" s="218"/>
      <c r="NTI2181" s="218"/>
      <c r="NTJ2181" s="218"/>
      <c r="NTK2181" s="218"/>
      <c r="NTL2181" s="218"/>
      <c r="NTM2181" s="218"/>
      <c r="NTN2181" s="218"/>
      <c r="NTO2181" s="218"/>
      <c r="NTP2181" s="218"/>
      <c r="NTQ2181" s="218"/>
      <c r="NTR2181" s="218"/>
      <c r="NTS2181" s="218"/>
      <c r="NTT2181" s="218"/>
      <c r="NTU2181" s="218"/>
      <c r="NTV2181" s="218"/>
      <c r="NTW2181" s="218"/>
      <c r="NTX2181" s="218"/>
      <c r="NTY2181" s="218"/>
      <c r="NTZ2181" s="218"/>
      <c r="NUA2181" s="218"/>
      <c r="NUB2181" s="218"/>
      <c r="NUC2181" s="218"/>
      <c r="NUD2181" s="218"/>
      <c r="NUE2181" s="218"/>
      <c r="NUF2181" s="218"/>
      <c r="NUG2181" s="218"/>
      <c r="NUH2181" s="218"/>
      <c r="NUI2181" s="218"/>
      <c r="NUJ2181" s="218"/>
      <c r="NUK2181" s="218"/>
      <c r="NUL2181" s="218"/>
      <c r="NUM2181" s="218"/>
      <c r="NUN2181" s="218"/>
      <c r="NUO2181" s="218"/>
      <c r="NUP2181" s="218"/>
      <c r="NUQ2181" s="218"/>
      <c r="NUR2181" s="218"/>
      <c r="NUS2181" s="218"/>
      <c r="NUT2181" s="218"/>
      <c r="NUU2181" s="218"/>
      <c r="NUV2181" s="218"/>
      <c r="NUW2181" s="218"/>
      <c r="NUX2181" s="218"/>
      <c r="NUY2181" s="218"/>
      <c r="NUZ2181" s="218"/>
      <c r="NVA2181" s="218"/>
      <c r="NVB2181" s="218"/>
      <c r="NVC2181" s="218"/>
      <c r="NVD2181" s="218"/>
      <c r="NVE2181" s="218"/>
      <c r="NVF2181" s="218"/>
      <c r="NVG2181" s="218"/>
      <c r="NVH2181" s="218"/>
      <c r="NVI2181" s="218"/>
      <c r="NVJ2181" s="218"/>
      <c r="NVK2181" s="218"/>
      <c r="NVL2181" s="218"/>
      <c r="NVM2181" s="218"/>
      <c r="NVN2181" s="218"/>
      <c r="NVO2181" s="218"/>
      <c r="NVP2181" s="218"/>
      <c r="NVQ2181" s="218"/>
      <c r="NVR2181" s="218"/>
      <c r="NVS2181" s="218"/>
      <c r="NVT2181" s="218"/>
      <c r="NVU2181" s="218"/>
      <c r="NVV2181" s="218"/>
      <c r="NVW2181" s="218"/>
      <c r="NVX2181" s="218"/>
      <c r="NVY2181" s="218"/>
      <c r="NVZ2181" s="218"/>
      <c r="NWA2181" s="218"/>
      <c r="NWB2181" s="218"/>
      <c r="NWC2181" s="218"/>
      <c r="NWD2181" s="218"/>
      <c r="NWE2181" s="218"/>
      <c r="NWF2181" s="218"/>
      <c r="NWG2181" s="218"/>
      <c r="NWH2181" s="218"/>
      <c r="NWI2181" s="218"/>
      <c r="NWJ2181" s="218"/>
      <c r="NWK2181" s="218"/>
      <c r="NWL2181" s="218"/>
      <c r="NWM2181" s="218"/>
      <c r="NWN2181" s="218"/>
      <c r="NWO2181" s="218"/>
      <c r="NWP2181" s="218"/>
      <c r="NWQ2181" s="218"/>
      <c r="NWR2181" s="218"/>
      <c r="NWS2181" s="218"/>
      <c r="NWT2181" s="218"/>
      <c r="NWU2181" s="218"/>
      <c r="NWV2181" s="218"/>
      <c r="NWW2181" s="218"/>
      <c r="NWX2181" s="218"/>
      <c r="NWY2181" s="218"/>
      <c r="NWZ2181" s="218"/>
      <c r="NXA2181" s="218"/>
      <c r="NXB2181" s="218"/>
      <c r="NXC2181" s="218"/>
      <c r="NXD2181" s="218"/>
      <c r="NXE2181" s="218"/>
      <c r="NXF2181" s="218"/>
      <c r="NXG2181" s="218"/>
      <c r="NXH2181" s="218"/>
      <c r="NXI2181" s="218"/>
      <c r="NXJ2181" s="218"/>
      <c r="NXK2181" s="218"/>
      <c r="NXL2181" s="218"/>
      <c r="NXM2181" s="218"/>
      <c r="NXN2181" s="218"/>
      <c r="NXO2181" s="218"/>
      <c r="NXP2181" s="218"/>
      <c r="NXQ2181" s="218"/>
      <c r="NXR2181" s="218"/>
      <c r="NXS2181" s="218"/>
      <c r="NXT2181" s="218"/>
      <c r="NXU2181" s="218"/>
      <c r="NXV2181" s="218"/>
      <c r="NXW2181" s="218"/>
      <c r="NXX2181" s="218"/>
      <c r="NXY2181" s="218"/>
      <c r="NXZ2181" s="218"/>
      <c r="NYA2181" s="218"/>
      <c r="NYB2181" s="218"/>
      <c r="NYC2181" s="218"/>
      <c r="NYD2181" s="218"/>
      <c r="NYE2181" s="218"/>
      <c r="NYF2181" s="218"/>
      <c r="NYG2181" s="218"/>
      <c r="NYH2181" s="218"/>
      <c r="NYI2181" s="218"/>
      <c r="NYJ2181" s="218"/>
      <c r="NYK2181" s="218"/>
      <c r="NYL2181" s="218"/>
      <c r="NYM2181" s="218"/>
      <c r="NYN2181" s="218"/>
      <c r="NYO2181" s="218"/>
      <c r="NYP2181" s="218"/>
      <c r="NYQ2181" s="218"/>
      <c r="NYR2181" s="218"/>
      <c r="NYS2181" s="218"/>
      <c r="NYT2181" s="218"/>
      <c r="NYU2181" s="218"/>
      <c r="NYV2181" s="218"/>
      <c r="NYW2181" s="218"/>
      <c r="NYX2181" s="218"/>
      <c r="NYY2181" s="218"/>
      <c r="NYZ2181" s="218"/>
      <c r="NZA2181" s="218"/>
      <c r="NZB2181" s="218"/>
      <c r="NZC2181" s="218"/>
      <c r="NZD2181" s="218"/>
      <c r="NZE2181" s="218"/>
      <c r="NZF2181" s="218"/>
      <c r="NZG2181" s="218"/>
      <c r="NZH2181" s="218"/>
      <c r="NZI2181" s="218"/>
      <c r="NZJ2181" s="218"/>
      <c r="NZK2181" s="218"/>
      <c r="NZL2181" s="218"/>
      <c r="NZM2181" s="218"/>
      <c r="NZN2181" s="218"/>
      <c r="NZO2181" s="218"/>
      <c r="NZP2181" s="218"/>
      <c r="NZQ2181" s="218"/>
      <c r="NZR2181" s="218"/>
      <c r="NZS2181" s="218"/>
      <c r="NZT2181" s="218"/>
      <c r="NZU2181" s="218"/>
      <c r="NZV2181" s="218"/>
      <c r="NZW2181" s="218"/>
      <c r="NZX2181" s="218"/>
      <c r="NZY2181" s="218"/>
      <c r="NZZ2181" s="218"/>
      <c r="OAA2181" s="218"/>
      <c r="OAB2181" s="218"/>
      <c r="OAC2181" s="218"/>
      <c r="OAD2181" s="218"/>
      <c r="OAE2181" s="218"/>
      <c r="OAF2181" s="218"/>
      <c r="OAG2181" s="218"/>
      <c r="OAH2181" s="218"/>
      <c r="OAI2181" s="218"/>
      <c r="OAJ2181" s="218"/>
      <c r="OAK2181" s="218"/>
      <c r="OAL2181" s="218"/>
      <c r="OAM2181" s="218"/>
      <c r="OAN2181" s="218"/>
      <c r="OAO2181" s="218"/>
      <c r="OAP2181" s="218"/>
      <c r="OAQ2181" s="218"/>
      <c r="OAR2181" s="218"/>
      <c r="OAS2181" s="218"/>
      <c r="OAT2181" s="218"/>
      <c r="OAU2181" s="218"/>
      <c r="OAV2181" s="218"/>
      <c r="OAW2181" s="218"/>
      <c r="OAX2181" s="218"/>
      <c r="OAY2181" s="218"/>
      <c r="OAZ2181" s="218"/>
      <c r="OBA2181" s="218"/>
      <c r="OBB2181" s="218"/>
      <c r="OBC2181" s="218"/>
      <c r="OBD2181" s="218"/>
      <c r="OBE2181" s="218"/>
      <c r="OBF2181" s="218"/>
      <c r="OBG2181" s="218"/>
      <c r="OBH2181" s="218"/>
      <c r="OBI2181" s="218"/>
      <c r="OBJ2181" s="218"/>
      <c r="OBK2181" s="218"/>
      <c r="OBL2181" s="218"/>
      <c r="OBM2181" s="218"/>
      <c r="OBN2181" s="218"/>
      <c r="OBO2181" s="218"/>
      <c r="OBP2181" s="218"/>
      <c r="OBQ2181" s="218"/>
      <c r="OBR2181" s="218"/>
      <c r="OBS2181" s="218"/>
      <c r="OBT2181" s="218"/>
      <c r="OBU2181" s="218"/>
      <c r="OBV2181" s="218"/>
      <c r="OBW2181" s="218"/>
      <c r="OBX2181" s="218"/>
      <c r="OBY2181" s="218"/>
      <c r="OBZ2181" s="218"/>
      <c r="OCA2181" s="218"/>
      <c r="OCB2181" s="218"/>
      <c r="OCC2181" s="218"/>
      <c r="OCD2181" s="218"/>
      <c r="OCE2181" s="218"/>
      <c r="OCF2181" s="218"/>
      <c r="OCG2181" s="218"/>
      <c r="OCH2181" s="218"/>
      <c r="OCI2181" s="218"/>
      <c r="OCJ2181" s="218"/>
      <c r="OCK2181" s="218"/>
      <c r="OCL2181" s="218"/>
      <c r="OCM2181" s="218"/>
      <c r="OCN2181" s="218"/>
      <c r="OCO2181" s="218"/>
      <c r="OCP2181" s="218"/>
      <c r="OCQ2181" s="218"/>
      <c r="OCR2181" s="218"/>
      <c r="OCS2181" s="218"/>
      <c r="OCT2181" s="218"/>
      <c r="OCU2181" s="218"/>
      <c r="OCV2181" s="218"/>
      <c r="OCW2181" s="218"/>
      <c r="OCX2181" s="218"/>
      <c r="OCY2181" s="218"/>
      <c r="OCZ2181" s="218"/>
      <c r="ODA2181" s="218"/>
      <c r="ODB2181" s="218"/>
      <c r="ODC2181" s="218"/>
      <c r="ODD2181" s="218"/>
      <c r="ODE2181" s="218"/>
      <c r="ODF2181" s="218"/>
      <c r="ODG2181" s="218"/>
      <c r="ODH2181" s="218"/>
      <c r="ODI2181" s="218"/>
      <c r="ODJ2181" s="218"/>
      <c r="ODK2181" s="218"/>
      <c r="ODL2181" s="218"/>
      <c r="ODM2181" s="218"/>
      <c r="ODN2181" s="218"/>
      <c r="ODO2181" s="218"/>
      <c r="ODP2181" s="218"/>
      <c r="ODQ2181" s="218"/>
      <c r="ODR2181" s="218"/>
      <c r="ODS2181" s="218"/>
      <c r="ODT2181" s="218"/>
      <c r="ODU2181" s="218"/>
      <c r="ODV2181" s="218"/>
      <c r="ODW2181" s="218"/>
      <c r="ODX2181" s="218"/>
      <c r="ODY2181" s="218"/>
      <c r="ODZ2181" s="218"/>
      <c r="OEA2181" s="218"/>
      <c r="OEB2181" s="218"/>
      <c r="OEC2181" s="218"/>
      <c r="OED2181" s="218"/>
      <c r="OEE2181" s="218"/>
      <c r="OEF2181" s="218"/>
      <c r="OEG2181" s="218"/>
      <c r="OEH2181" s="218"/>
      <c r="OEI2181" s="218"/>
      <c r="OEJ2181" s="218"/>
      <c r="OEK2181" s="218"/>
      <c r="OEL2181" s="218"/>
      <c r="OEM2181" s="218"/>
      <c r="OEN2181" s="218"/>
      <c r="OEO2181" s="218"/>
      <c r="OEP2181" s="218"/>
      <c r="OEQ2181" s="218"/>
      <c r="OER2181" s="218"/>
      <c r="OES2181" s="218"/>
      <c r="OET2181" s="218"/>
      <c r="OEU2181" s="218"/>
      <c r="OEV2181" s="218"/>
      <c r="OEW2181" s="218"/>
      <c r="OEX2181" s="218"/>
      <c r="OEY2181" s="218"/>
      <c r="OEZ2181" s="218"/>
      <c r="OFA2181" s="218"/>
      <c r="OFB2181" s="218"/>
      <c r="OFC2181" s="218"/>
      <c r="OFD2181" s="218"/>
      <c r="OFE2181" s="218"/>
      <c r="OFF2181" s="218"/>
      <c r="OFG2181" s="218"/>
      <c r="OFH2181" s="218"/>
      <c r="OFI2181" s="218"/>
      <c r="OFJ2181" s="218"/>
      <c r="OFK2181" s="218"/>
      <c r="OFL2181" s="218"/>
      <c r="OFM2181" s="218"/>
      <c r="OFN2181" s="218"/>
      <c r="OFO2181" s="218"/>
      <c r="OFP2181" s="218"/>
      <c r="OFQ2181" s="218"/>
      <c r="OFR2181" s="218"/>
      <c r="OFS2181" s="218"/>
      <c r="OFT2181" s="218"/>
      <c r="OFU2181" s="218"/>
      <c r="OFV2181" s="218"/>
      <c r="OFW2181" s="218"/>
      <c r="OFX2181" s="218"/>
      <c r="OFY2181" s="218"/>
      <c r="OFZ2181" s="218"/>
      <c r="OGA2181" s="218"/>
      <c r="OGB2181" s="218"/>
      <c r="OGC2181" s="218"/>
      <c r="OGD2181" s="218"/>
      <c r="OGE2181" s="218"/>
      <c r="OGF2181" s="218"/>
      <c r="OGG2181" s="218"/>
      <c r="OGH2181" s="218"/>
      <c r="OGI2181" s="218"/>
      <c r="OGJ2181" s="218"/>
      <c r="OGK2181" s="218"/>
      <c r="OGL2181" s="218"/>
      <c r="OGM2181" s="218"/>
      <c r="OGN2181" s="218"/>
      <c r="OGO2181" s="218"/>
      <c r="OGP2181" s="218"/>
      <c r="OGQ2181" s="218"/>
      <c r="OGR2181" s="218"/>
      <c r="OGS2181" s="218"/>
      <c r="OGT2181" s="218"/>
      <c r="OGU2181" s="218"/>
      <c r="OGV2181" s="218"/>
      <c r="OGW2181" s="218"/>
      <c r="OGX2181" s="218"/>
      <c r="OGY2181" s="218"/>
      <c r="OGZ2181" s="218"/>
      <c r="OHA2181" s="218"/>
      <c r="OHB2181" s="218"/>
      <c r="OHC2181" s="218"/>
      <c r="OHD2181" s="218"/>
      <c r="OHE2181" s="218"/>
      <c r="OHF2181" s="218"/>
      <c r="OHG2181" s="218"/>
      <c r="OHH2181" s="218"/>
      <c r="OHI2181" s="218"/>
      <c r="OHJ2181" s="218"/>
      <c r="OHK2181" s="218"/>
      <c r="OHL2181" s="218"/>
      <c r="OHM2181" s="218"/>
      <c r="OHN2181" s="218"/>
      <c r="OHO2181" s="218"/>
      <c r="OHP2181" s="218"/>
      <c r="OHQ2181" s="218"/>
      <c r="OHR2181" s="218"/>
      <c r="OHS2181" s="218"/>
      <c r="OHT2181" s="218"/>
      <c r="OHU2181" s="218"/>
      <c r="OHV2181" s="218"/>
      <c r="OHW2181" s="218"/>
      <c r="OHX2181" s="218"/>
      <c r="OHY2181" s="218"/>
      <c r="OHZ2181" s="218"/>
      <c r="OIA2181" s="218"/>
      <c r="OIB2181" s="218"/>
      <c r="OIC2181" s="218"/>
      <c r="OID2181" s="218"/>
      <c r="OIE2181" s="218"/>
      <c r="OIF2181" s="218"/>
      <c r="OIG2181" s="218"/>
      <c r="OIH2181" s="218"/>
      <c r="OII2181" s="218"/>
      <c r="OIJ2181" s="218"/>
      <c r="OIK2181" s="218"/>
      <c r="OIL2181" s="218"/>
      <c r="OIM2181" s="218"/>
      <c r="OIN2181" s="218"/>
      <c r="OIO2181" s="218"/>
      <c r="OIP2181" s="218"/>
      <c r="OIQ2181" s="218"/>
      <c r="OIR2181" s="218"/>
      <c r="OIS2181" s="218"/>
      <c r="OIT2181" s="218"/>
      <c r="OIU2181" s="218"/>
      <c r="OIV2181" s="218"/>
      <c r="OIW2181" s="218"/>
      <c r="OIX2181" s="218"/>
      <c r="OIY2181" s="218"/>
      <c r="OIZ2181" s="218"/>
      <c r="OJA2181" s="218"/>
      <c r="OJB2181" s="218"/>
      <c r="OJC2181" s="218"/>
      <c r="OJD2181" s="218"/>
      <c r="OJE2181" s="218"/>
      <c r="OJF2181" s="218"/>
      <c r="OJG2181" s="218"/>
      <c r="OJH2181" s="218"/>
      <c r="OJI2181" s="218"/>
      <c r="OJJ2181" s="218"/>
      <c r="OJK2181" s="218"/>
      <c r="OJL2181" s="218"/>
      <c r="OJM2181" s="218"/>
      <c r="OJN2181" s="218"/>
      <c r="OJO2181" s="218"/>
      <c r="OJP2181" s="218"/>
      <c r="OJQ2181" s="218"/>
      <c r="OJR2181" s="218"/>
      <c r="OJS2181" s="218"/>
      <c r="OJT2181" s="218"/>
      <c r="OJU2181" s="218"/>
      <c r="OJV2181" s="218"/>
      <c r="OJW2181" s="218"/>
      <c r="OJX2181" s="218"/>
      <c r="OJY2181" s="218"/>
      <c r="OJZ2181" s="218"/>
      <c r="OKA2181" s="218"/>
      <c r="OKB2181" s="218"/>
      <c r="OKC2181" s="218"/>
      <c r="OKD2181" s="218"/>
      <c r="OKE2181" s="218"/>
      <c r="OKF2181" s="218"/>
      <c r="OKG2181" s="218"/>
      <c r="OKH2181" s="218"/>
      <c r="OKI2181" s="218"/>
      <c r="OKJ2181" s="218"/>
      <c r="OKK2181" s="218"/>
      <c r="OKL2181" s="218"/>
      <c r="OKM2181" s="218"/>
      <c r="OKN2181" s="218"/>
      <c r="OKO2181" s="218"/>
      <c r="OKP2181" s="218"/>
      <c r="OKQ2181" s="218"/>
      <c r="OKR2181" s="218"/>
      <c r="OKS2181" s="218"/>
      <c r="OKT2181" s="218"/>
      <c r="OKU2181" s="218"/>
      <c r="OKV2181" s="218"/>
      <c r="OKW2181" s="218"/>
      <c r="OKX2181" s="218"/>
      <c r="OKY2181" s="218"/>
      <c r="OKZ2181" s="218"/>
      <c r="OLA2181" s="218"/>
      <c r="OLB2181" s="218"/>
      <c r="OLC2181" s="218"/>
      <c r="OLD2181" s="218"/>
      <c r="OLE2181" s="218"/>
      <c r="OLF2181" s="218"/>
      <c r="OLG2181" s="218"/>
      <c r="OLH2181" s="218"/>
      <c r="OLI2181" s="218"/>
      <c r="OLJ2181" s="218"/>
      <c r="OLK2181" s="218"/>
      <c r="OLL2181" s="218"/>
      <c r="OLM2181" s="218"/>
      <c r="OLN2181" s="218"/>
      <c r="OLO2181" s="218"/>
      <c r="OLP2181" s="218"/>
      <c r="OLQ2181" s="218"/>
      <c r="OLR2181" s="218"/>
      <c r="OLS2181" s="218"/>
      <c r="OLT2181" s="218"/>
      <c r="OLU2181" s="218"/>
      <c r="OLV2181" s="218"/>
      <c r="OLW2181" s="218"/>
      <c r="OLX2181" s="218"/>
      <c r="OLY2181" s="218"/>
      <c r="OLZ2181" s="218"/>
      <c r="OMA2181" s="218"/>
      <c r="OMB2181" s="218"/>
      <c r="OMC2181" s="218"/>
      <c r="OMD2181" s="218"/>
      <c r="OME2181" s="218"/>
      <c r="OMF2181" s="218"/>
      <c r="OMG2181" s="218"/>
      <c r="OMH2181" s="218"/>
      <c r="OMI2181" s="218"/>
      <c r="OMJ2181" s="218"/>
      <c r="OMK2181" s="218"/>
      <c r="OML2181" s="218"/>
      <c r="OMM2181" s="218"/>
      <c r="OMN2181" s="218"/>
      <c r="OMO2181" s="218"/>
      <c r="OMP2181" s="218"/>
      <c r="OMQ2181" s="218"/>
      <c r="OMR2181" s="218"/>
      <c r="OMS2181" s="218"/>
      <c r="OMT2181" s="218"/>
      <c r="OMU2181" s="218"/>
      <c r="OMV2181" s="218"/>
      <c r="OMW2181" s="218"/>
      <c r="OMX2181" s="218"/>
      <c r="OMY2181" s="218"/>
      <c r="OMZ2181" s="218"/>
      <c r="ONA2181" s="218"/>
      <c r="ONB2181" s="218"/>
      <c r="ONC2181" s="218"/>
      <c r="OND2181" s="218"/>
      <c r="ONE2181" s="218"/>
      <c r="ONF2181" s="218"/>
      <c r="ONG2181" s="218"/>
      <c r="ONH2181" s="218"/>
      <c r="ONI2181" s="218"/>
      <c r="ONJ2181" s="218"/>
      <c r="ONK2181" s="218"/>
      <c r="ONL2181" s="218"/>
      <c r="ONM2181" s="218"/>
      <c r="ONN2181" s="218"/>
      <c r="ONO2181" s="218"/>
      <c r="ONP2181" s="218"/>
      <c r="ONQ2181" s="218"/>
      <c r="ONR2181" s="218"/>
      <c r="ONS2181" s="218"/>
      <c r="ONT2181" s="218"/>
      <c r="ONU2181" s="218"/>
      <c r="ONV2181" s="218"/>
      <c r="ONW2181" s="218"/>
      <c r="ONX2181" s="218"/>
      <c r="ONY2181" s="218"/>
      <c r="ONZ2181" s="218"/>
      <c r="OOA2181" s="218"/>
      <c r="OOB2181" s="218"/>
      <c r="OOC2181" s="218"/>
      <c r="OOD2181" s="218"/>
      <c r="OOE2181" s="218"/>
      <c r="OOF2181" s="218"/>
      <c r="OOG2181" s="218"/>
      <c r="OOH2181" s="218"/>
      <c r="OOI2181" s="218"/>
      <c r="OOJ2181" s="218"/>
      <c r="OOK2181" s="218"/>
      <c r="OOL2181" s="218"/>
      <c r="OOM2181" s="218"/>
      <c r="OON2181" s="218"/>
      <c r="OOO2181" s="218"/>
      <c r="OOP2181" s="218"/>
      <c r="OOQ2181" s="218"/>
      <c r="OOR2181" s="218"/>
      <c r="OOS2181" s="218"/>
      <c r="OOT2181" s="218"/>
      <c r="OOU2181" s="218"/>
      <c r="OOV2181" s="218"/>
      <c r="OOW2181" s="218"/>
      <c r="OOX2181" s="218"/>
      <c r="OOY2181" s="218"/>
      <c r="OOZ2181" s="218"/>
      <c r="OPA2181" s="218"/>
      <c r="OPB2181" s="218"/>
      <c r="OPC2181" s="218"/>
      <c r="OPD2181" s="218"/>
      <c r="OPE2181" s="218"/>
      <c r="OPF2181" s="218"/>
      <c r="OPG2181" s="218"/>
      <c r="OPH2181" s="218"/>
      <c r="OPI2181" s="218"/>
      <c r="OPJ2181" s="218"/>
      <c r="OPK2181" s="218"/>
      <c r="OPL2181" s="218"/>
      <c r="OPM2181" s="218"/>
      <c r="OPN2181" s="218"/>
      <c r="OPO2181" s="218"/>
      <c r="OPP2181" s="218"/>
      <c r="OPQ2181" s="218"/>
      <c r="OPR2181" s="218"/>
      <c r="OPS2181" s="218"/>
      <c r="OPT2181" s="218"/>
      <c r="OPU2181" s="218"/>
      <c r="OPV2181" s="218"/>
      <c r="OPW2181" s="218"/>
      <c r="OPX2181" s="218"/>
      <c r="OPY2181" s="218"/>
      <c r="OPZ2181" s="218"/>
      <c r="OQA2181" s="218"/>
      <c r="OQB2181" s="218"/>
      <c r="OQC2181" s="218"/>
      <c r="OQD2181" s="218"/>
      <c r="OQE2181" s="218"/>
      <c r="OQF2181" s="218"/>
      <c r="OQG2181" s="218"/>
      <c r="OQH2181" s="218"/>
      <c r="OQI2181" s="218"/>
      <c r="OQJ2181" s="218"/>
      <c r="OQK2181" s="218"/>
      <c r="OQL2181" s="218"/>
      <c r="OQM2181" s="218"/>
      <c r="OQN2181" s="218"/>
      <c r="OQO2181" s="218"/>
      <c r="OQP2181" s="218"/>
      <c r="OQQ2181" s="218"/>
      <c r="OQR2181" s="218"/>
      <c r="OQS2181" s="218"/>
      <c r="OQT2181" s="218"/>
      <c r="OQU2181" s="218"/>
      <c r="OQV2181" s="218"/>
      <c r="OQW2181" s="218"/>
      <c r="OQX2181" s="218"/>
      <c r="OQY2181" s="218"/>
      <c r="OQZ2181" s="218"/>
      <c r="ORA2181" s="218"/>
      <c r="ORB2181" s="218"/>
      <c r="ORC2181" s="218"/>
      <c r="ORD2181" s="218"/>
      <c r="ORE2181" s="218"/>
      <c r="ORF2181" s="218"/>
      <c r="ORG2181" s="218"/>
      <c r="ORH2181" s="218"/>
      <c r="ORI2181" s="218"/>
      <c r="ORJ2181" s="218"/>
      <c r="ORK2181" s="218"/>
      <c r="ORL2181" s="218"/>
      <c r="ORM2181" s="218"/>
      <c r="ORN2181" s="218"/>
      <c r="ORO2181" s="218"/>
      <c r="ORP2181" s="218"/>
      <c r="ORQ2181" s="218"/>
      <c r="ORR2181" s="218"/>
      <c r="ORS2181" s="218"/>
      <c r="ORT2181" s="218"/>
      <c r="ORU2181" s="218"/>
      <c r="ORV2181" s="218"/>
      <c r="ORW2181" s="218"/>
      <c r="ORX2181" s="218"/>
      <c r="ORY2181" s="218"/>
      <c r="ORZ2181" s="218"/>
      <c r="OSA2181" s="218"/>
      <c r="OSB2181" s="218"/>
      <c r="OSC2181" s="218"/>
      <c r="OSD2181" s="218"/>
      <c r="OSE2181" s="218"/>
      <c r="OSF2181" s="218"/>
      <c r="OSG2181" s="218"/>
      <c r="OSH2181" s="218"/>
      <c r="OSI2181" s="218"/>
      <c r="OSJ2181" s="218"/>
      <c r="OSK2181" s="218"/>
      <c r="OSL2181" s="218"/>
      <c r="OSM2181" s="218"/>
      <c r="OSN2181" s="218"/>
      <c r="OSO2181" s="218"/>
      <c r="OSP2181" s="218"/>
      <c r="OSQ2181" s="218"/>
      <c r="OSR2181" s="218"/>
      <c r="OSS2181" s="218"/>
      <c r="OST2181" s="218"/>
      <c r="OSU2181" s="218"/>
      <c r="OSV2181" s="218"/>
      <c r="OSW2181" s="218"/>
      <c r="OSX2181" s="218"/>
      <c r="OSY2181" s="218"/>
      <c r="OSZ2181" s="218"/>
      <c r="OTA2181" s="218"/>
      <c r="OTB2181" s="218"/>
      <c r="OTC2181" s="218"/>
      <c r="OTD2181" s="218"/>
      <c r="OTE2181" s="218"/>
      <c r="OTF2181" s="218"/>
      <c r="OTG2181" s="218"/>
      <c r="OTH2181" s="218"/>
      <c r="OTI2181" s="218"/>
      <c r="OTJ2181" s="218"/>
      <c r="OTK2181" s="218"/>
      <c r="OTL2181" s="218"/>
      <c r="OTM2181" s="218"/>
      <c r="OTN2181" s="218"/>
      <c r="OTO2181" s="218"/>
      <c r="OTP2181" s="218"/>
      <c r="OTQ2181" s="218"/>
      <c r="OTR2181" s="218"/>
      <c r="OTS2181" s="218"/>
      <c r="OTT2181" s="218"/>
      <c r="OTU2181" s="218"/>
      <c r="OTV2181" s="218"/>
      <c r="OTW2181" s="218"/>
      <c r="OTX2181" s="218"/>
      <c r="OTY2181" s="218"/>
      <c r="OTZ2181" s="218"/>
      <c r="OUA2181" s="218"/>
      <c r="OUB2181" s="218"/>
      <c r="OUC2181" s="218"/>
      <c r="OUD2181" s="218"/>
      <c r="OUE2181" s="218"/>
      <c r="OUF2181" s="218"/>
      <c r="OUG2181" s="218"/>
      <c r="OUH2181" s="218"/>
      <c r="OUI2181" s="218"/>
      <c r="OUJ2181" s="218"/>
      <c r="OUK2181" s="218"/>
      <c r="OUL2181" s="218"/>
      <c r="OUM2181" s="218"/>
      <c r="OUN2181" s="218"/>
      <c r="OUO2181" s="218"/>
      <c r="OUP2181" s="218"/>
      <c r="OUQ2181" s="218"/>
      <c r="OUR2181" s="218"/>
      <c r="OUS2181" s="218"/>
      <c r="OUT2181" s="218"/>
      <c r="OUU2181" s="218"/>
      <c r="OUV2181" s="218"/>
      <c r="OUW2181" s="218"/>
      <c r="OUX2181" s="218"/>
      <c r="OUY2181" s="218"/>
      <c r="OUZ2181" s="218"/>
      <c r="OVA2181" s="218"/>
      <c r="OVB2181" s="218"/>
      <c r="OVC2181" s="218"/>
      <c r="OVD2181" s="218"/>
      <c r="OVE2181" s="218"/>
      <c r="OVF2181" s="218"/>
      <c r="OVG2181" s="218"/>
      <c r="OVH2181" s="218"/>
      <c r="OVI2181" s="218"/>
      <c r="OVJ2181" s="218"/>
      <c r="OVK2181" s="218"/>
      <c r="OVL2181" s="218"/>
      <c r="OVM2181" s="218"/>
      <c r="OVN2181" s="218"/>
      <c r="OVO2181" s="218"/>
      <c r="OVP2181" s="218"/>
      <c r="OVQ2181" s="218"/>
      <c r="OVR2181" s="218"/>
      <c r="OVS2181" s="218"/>
      <c r="OVT2181" s="218"/>
      <c r="OVU2181" s="218"/>
      <c r="OVV2181" s="218"/>
      <c r="OVW2181" s="218"/>
      <c r="OVX2181" s="218"/>
      <c r="OVY2181" s="218"/>
      <c r="OVZ2181" s="218"/>
      <c r="OWA2181" s="218"/>
      <c r="OWB2181" s="218"/>
      <c r="OWC2181" s="218"/>
      <c r="OWD2181" s="218"/>
      <c r="OWE2181" s="218"/>
      <c r="OWF2181" s="218"/>
      <c r="OWG2181" s="218"/>
      <c r="OWH2181" s="218"/>
      <c r="OWI2181" s="218"/>
      <c r="OWJ2181" s="218"/>
      <c r="OWK2181" s="218"/>
      <c r="OWL2181" s="218"/>
      <c r="OWM2181" s="218"/>
      <c r="OWN2181" s="218"/>
      <c r="OWO2181" s="218"/>
      <c r="OWP2181" s="218"/>
      <c r="OWQ2181" s="218"/>
      <c r="OWR2181" s="218"/>
      <c r="OWS2181" s="218"/>
      <c r="OWT2181" s="218"/>
      <c r="OWU2181" s="218"/>
      <c r="OWV2181" s="218"/>
      <c r="OWW2181" s="218"/>
      <c r="OWX2181" s="218"/>
      <c r="OWY2181" s="218"/>
      <c r="OWZ2181" s="218"/>
      <c r="OXA2181" s="218"/>
      <c r="OXB2181" s="218"/>
      <c r="OXC2181" s="218"/>
      <c r="OXD2181" s="218"/>
      <c r="OXE2181" s="218"/>
      <c r="OXF2181" s="218"/>
      <c r="OXG2181" s="218"/>
      <c r="OXH2181" s="218"/>
      <c r="OXI2181" s="218"/>
      <c r="OXJ2181" s="218"/>
      <c r="OXK2181" s="218"/>
      <c r="OXL2181" s="218"/>
      <c r="OXM2181" s="218"/>
      <c r="OXN2181" s="218"/>
      <c r="OXO2181" s="218"/>
      <c r="OXP2181" s="218"/>
      <c r="OXQ2181" s="218"/>
      <c r="OXR2181" s="218"/>
      <c r="OXS2181" s="218"/>
      <c r="OXT2181" s="218"/>
      <c r="OXU2181" s="218"/>
      <c r="OXV2181" s="218"/>
      <c r="OXW2181" s="218"/>
      <c r="OXX2181" s="218"/>
      <c r="OXY2181" s="218"/>
      <c r="OXZ2181" s="218"/>
      <c r="OYA2181" s="218"/>
      <c r="OYB2181" s="218"/>
      <c r="OYC2181" s="218"/>
      <c r="OYD2181" s="218"/>
      <c r="OYE2181" s="218"/>
      <c r="OYF2181" s="218"/>
      <c r="OYG2181" s="218"/>
      <c r="OYH2181" s="218"/>
      <c r="OYI2181" s="218"/>
      <c r="OYJ2181" s="218"/>
      <c r="OYK2181" s="218"/>
      <c r="OYL2181" s="218"/>
      <c r="OYM2181" s="218"/>
      <c r="OYN2181" s="218"/>
      <c r="OYO2181" s="218"/>
      <c r="OYP2181" s="218"/>
      <c r="OYQ2181" s="218"/>
      <c r="OYR2181" s="218"/>
      <c r="OYS2181" s="218"/>
      <c r="OYT2181" s="218"/>
      <c r="OYU2181" s="218"/>
      <c r="OYV2181" s="218"/>
      <c r="OYW2181" s="218"/>
      <c r="OYX2181" s="218"/>
      <c r="OYY2181" s="218"/>
      <c r="OYZ2181" s="218"/>
      <c r="OZA2181" s="218"/>
      <c r="OZB2181" s="218"/>
      <c r="OZC2181" s="218"/>
      <c r="OZD2181" s="218"/>
      <c r="OZE2181" s="218"/>
      <c r="OZF2181" s="218"/>
      <c r="OZG2181" s="218"/>
      <c r="OZH2181" s="218"/>
      <c r="OZI2181" s="218"/>
      <c r="OZJ2181" s="218"/>
      <c r="OZK2181" s="218"/>
      <c r="OZL2181" s="218"/>
      <c r="OZM2181" s="218"/>
      <c r="OZN2181" s="218"/>
      <c r="OZO2181" s="218"/>
      <c r="OZP2181" s="218"/>
      <c r="OZQ2181" s="218"/>
      <c r="OZR2181" s="218"/>
      <c r="OZS2181" s="218"/>
      <c r="OZT2181" s="218"/>
      <c r="OZU2181" s="218"/>
      <c r="OZV2181" s="218"/>
      <c r="OZW2181" s="218"/>
      <c r="OZX2181" s="218"/>
      <c r="OZY2181" s="218"/>
      <c r="OZZ2181" s="218"/>
      <c r="PAA2181" s="218"/>
      <c r="PAB2181" s="218"/>
      <c r="PAC2181" s="218"/>
      <c r="PAD2181" s="218"/>
      <c r="PAE2181" s="218"/>
      <c r="PAF2181" s="218"/>
      <c r="PAG2181" s="218"/>
      <c r="PAH2181" s="218"/>
      <c r="PAI2181" s="218"/>
      <c r="PAJ2181" s="218"/>
      <c r="PAK2181" s="218"/>
      <c r="PAL2181" s="218"/>
      <c r="PAM2181" s="218"/>
      <c r="PAN2181" s="218"/>
      <c r="PAO2181" s="218"/>
      <c r="PAP2181" s="218"/>
      <c r="PAQ2181" s="218"/>
      <c r="PAR2181" s="218"/>
      <c r="PAS2181" s="218"/>
      <c r="PAT2181" s="218"/>
      <c r="PAU2181" s="218"/>
      <c r="PAV2181" s="218"/>
      <c r="PAW2181" s="218"/>
      <c r="PAX2181" s="218"/>
      <c r="PAY2181" s="218"/>
      <c r="PAZ2181" s="218"/>
      <c r="PBA2181" s="218"/>
      <c r="PBB2181" s="218"/>
      <c r="PBC2181" s="218"/>
      <c r="PBD2181" s="218"/>
      <c r="PBE2181" s="218"/>
      <c r="PBF2181" s="218"/>
      <c r="PBG2181" s="218"/>
      <c r="PBH2181" s="218"/>
      <c r="PBI2181" s="218"/>
      <c r="PBJ2181" s="218"/>
      <c r="PBK2181" s="218"/>
      <c r="PBL2181" s="218"/>
      <c r="PBM2181" s="218"/>
      <c r="PBN2181" s="218"/>
      <c r="PBO2181" s="218"/>
      <c r="PBP2181" s="218"/>
      <c r="PBQ2181" s="218"/>
      <c r="PBR2181" s="218"/>
      <c r="PBS2181" s="218"/>
      <c r="PBT2181" s="218"/>
      <c r="PBU2181" s="218"/>
      <c r="PBV2181" s="218"/>
      <c r="PBW2181" s="218"/>
      <c r="PBX2181" s="218"/>
      <c r="PBY2181" s="218"/>
      <c r="PBZ2181" s="218"/>
      <c r="PCA2181" s="218"/>
      <c r="PCB2181" s="218"/>
      <c r="PCC2181" s="218"/>
      <c r="PCD2181" s="218"/>
      <c r="PCE2181" s="218"/>
      <c r="PCF2181" s="218"/>
      <c r="PCG2181" s="218"/>
      <c r="PCH2181" s="218"/>
      <c r="PCI2181" s="218"/>
      <c r="PCJ2181" s="218"/>
      <c r="PCK2181" s="218"/>
      <c r="PCL2181" s="218"/>
      <c r="PCM2181" s="218"/>
      <c r="PCN2181" s="218"/>
      <c r="PCO2181" s="218"/>
      <c r="PCP2181" s="218"/>
      <c r="PCQ2181" s="218"/>
      <c r="PCR2181" s="218"/>
      <c r="PCS2181" s="218"/>
      <c r="PCT2181" s="218"/>
      <c r="PCU2181" s="218"/>
      <c r="PCV2181" s="218"/>
      <c r="PCW2181" s="218"/>
      <c r="PCX2181" s="218"/>
      <c r="PCY2181" s="218"/>
      <c r="PCZ2181" s="218"/>
      <c r="PDA2181" s="218"/>
      <c r="PDB2181" s="218"/>
      <c r="PDC2181" s="218"/>
      <c r="PDD2181" s="218"/>
      <c r="PDE2181" s="218"/>
      <c r="PDF2181" s="218"/>
      <c r="PDG2181" s="218"/>
      <c r="PDH2181" s="218"/>
      <c r="PDI2181" s="218"/>
      <c r="PDJ2181" s="218"/>
      <c r="PDK2181" s="218"/>
      <c r="PDL2181" s="218"/>
      <c r="PDM2181" s="218"/>
      <c r="PDN2181" s="218"/>
      <c r="PDO2181" s="218"/>
      <c r="PDP2181" s="218"/>
      <c r="PDQ2181" s="218"/>
      <c r="PDR2181" s="218"/>
      <c r="PDS2181" s="218"/>
      <c r="PDT2181" s="218"/>
      <c r="PDU2181" s="218"/>
      <c r="PDV2181" s="218"/>
      <c r="PDW2181" s="218"/>
      <c r="PDX2181" s="218"/>
      <c r="PDY2181" s="218"/>
      <c r="PDZ2181" s="218"/>
      <c r="PEA2181" s="218"/>
      <c r="PEB2181" s="218"/>
      <c r="PEC2181" s="218"/>
      <c r="PED2181" s="218"/>
      <c r="PEE2181" s="218"/>
      <c r="PEF2181" s="218"/>
      <c r="PEG2181" s="218"/>
      <c r="PEH2181" s="218"/>
      <c r="PEI2181" s="218"/>
      <c r="PEJ2181" s="218"/>
      <c r="PEK2181" s="218"/>
      <c r="PEL2181" s="218"/>
      <c r="PEM2181" s="218"/>
      <c r="PEN2181" s="218"/>
      <c r="PEO2181" s="218"/>
      <c r="PEP2181" s="218"/>
      <c r="PEQ2181" s="218"/>
      <c r="PER2181" s="218"/>
      <c r="PES2181" s="218"/>
      <c r="PET2181" s="218"/>
      <c r="PEU2181" s="218"/>
      <c r="PEV2181" s="218"/>
      <c r="PEW2181" s="218"/>
      <c r="PEX2181" s="218"/>
      <c r="PEY2181" s="218"/>
      <c r="PEZ2181" s="218"/>
      <c r="PFA2181" s="218"/>
      <c r="PFB2181" s="218"/>
      <c r="PFC2181" s="218"/>
      <c r="PFD2181" s="218"/>
      <c r="PFE2181" s="218"/>
      <c r="PFF2181" s="218"/>
      <c r="PFG2181" s="218"/>
      <c r="PFH2181" s="218"/>
      <c r="PFI2181" s="218"/>
      <c r="PFJ2181" s="218"/>
      <c r="PFK2181" s="218"/>
      <c r="PFL2181" s="218"/>
      <c r="PFM2181" s="218"/>
      <c r="PFN2181" s="218"/>
      <c r="PFO2181" s="218"/>
      <c r="PFP2181" s="218"/>
      <c r="PFQ2181" s="218"/>
      <c r="PFR2181" s="218"/>
      <c r="PFS2181" s="218"/>
      <c r="PFT2181" s="218"/>
      <c r="PFU2181" s="218"/>
      <c r="PFV2181" s="218"/>
      <c r="PFW2181" s="218"/>
      <c r="PFX2181" s="218"/>
      <c r="PFY2181" s="218"/>
      <c r="PFZ2181" s="218"/>
      <c r="PGA2181" s="218"/>
      <c r="PGB2181" s="218"/>
      <c r="PGC2181" s="218"/>
      <c r="PGD2181" s="218"/>
      <c r="PGE2181" s="218"/>
      <c r="PGF2181" s="218"/>
      <c r="PGG2181" s="218"/>
      <c r="PGH2181" s="218"/>
      <c r="PGI2181" s="218"/>
      <c r="PGJ2181" s="218"/>
      <c r="PGK2181" s="218"/>
      <c r="PGL2181" s="218"/>
      <c r="PGM2181" s="218"/>
      <c r="PGN2181" s="218"/>
      <c r="PGO2181" s="218"/>
      <c r="PGP2181" s="218"/>
      <c r="PGQ2181" s="218"/>
      <c r="PGR2181" s="218"/>
      <c r="PGS2181" s="218"/>
      <c r="PGT2181" s="218"/>
      <c r="PGU2181" s="218"/>
      <c r="PGV2181" s="218"/>
      <c r="PGW2181" s="218"/>
      <c r="PGX2181" s="218"/>
      <c r="PGY2181" s="218"/>
      <c r="PGZ2181" s="218"/>
      <c r="PHA2181" s="218"/>
      <c r="PHB2181" s="218"/>
      <c r="PHC2181" s="218"/>
      <c r="PHD2181" s="218"/>
      <c r="PHE2181" s="218"/>
      <c r="PHF2181" s="218"/>
      <c r="PHG2181" s="218"/>
      <c r="PHH2181" s="218"/>
      <c r="PHI2181" s="218"/>
      <c r="PHJ2181" s="218"/>
      <c r="PHK2181" s="218"/>
      <c r="PHL2181" s="218"/>
      <c r="PHM2181" s="218"/>
      <c r="PHN2181" s="218"/>
      <c r="PHO2181" s="218"/>
      <c r="PHP2181" s="218"/>
      <c r="PHQ2181" s="218"/>
      <c r="PHR2181" s="218"/>
      <c r="PHS2181" s="218"/>
      <c r="PHT2181" s="218"/>
      <c r="PHU2181" s="218"/>
      <c r="PHV2181" s="218"/>
      <c r="PHW2181" s="218"/>
      <c r="PHX2181" s="218"/>
      <c r="PHY2181" s="218"/>
      <c r="PHZ2181" s="218"/>
      <c r="PIA2181" s="218"/>
      <c r="PIB2181" s="218"/>
      <c r="PIC2181" s="218"/>
      <c r="PID2181" s="218"/>
      <c r="PIE2181" s="218"/>
      <c r="PIF2181" s="218"/>
      <c r="PIG2181" s="218"/>
      <c r="PIH2181" s="218"/>
      <c r="PII2181" s="218"/>
      <c r="PIJ2181" s="218"/>
      <c r="PIK2181" s="218"/>
      <c r="PIL2181" s="218"/>
      <c r="PIM2181" s="218"/>
      <c r="PIN2181" s="218"/>
      <c r="PIO2181" s="218"/>
      <c r="PIP2181" s="218"/>
      <c r="PIQ2181" s="218"/>
      <c r="PIR2181" s="218"/>
      <c r="PIS2181" s="218"/>
      <c r="PIT2181" s="218"/>
      <c r="PIU2181" s="218"/>
      <c r="PIV2181" s="218"/>
      <c r="PIW2181" s="218"/>
      <c r="PIX2181" s="218"/>
      <c r="PIY2181" s="218"/>
      <c r="PIZ2181" s="218"/>
      <c r="PJA2181" s="218"/>
      <c r="PJB2181" s="218"/>
      <c r="PJC2181" s="218"/>
      <c r="PJD2181" s="218"/>
      <c r="PJE2181" s="218"/>
      <c r="PJF2181" s="218"/>
      <c r="PJG2181" s="218"/>
      <c r="PJH2181" s="218"/>
      <c r="PJI2181" s="218"/>
      <c r="PJJ2181" s="218"/>
      <c r="PJK2181" s="218"/>
      <c r="PJL2181" s="218"/>
      <c r="PJM2181" s="218"/>
      <c r="PJN2181" s="218"/>
      <c r="PJO2181" s="218"/>
      <c r="PJP2181" s="218"/>
      <c r="PJQ2181" s="218"/>
      <c r="PJR2181" s="218"/>
      <c r="PJS2181" s="218"/>
      <c r="PJT2181" s="218"/>
      <c r="PJU2181" s="218"/>
      <c r="PJV2181" s="218"/>
      <c r="PJW2181" s="218"/>
      <c r="PJX2181" s="218"/>
      <c r="PJY2181" s="218"/>
      <c r="PJZ2181" s="218"/>
      <c r="PKA2181" s="218"/>
      <c r="PKB2181" s="218"/>
      <c r="PKC2181" s="218"/>
      <c r="PKD2181" s="218"/>
      <c r="PKE2181" s="218"/>
      <c r="PKF2181" s="218"/>
      <c r="PKG2181" s="218"/>
      <c r="PKH2181" s="218"/>
      <c r="PKI2181" s="218"/>
      <c r="PKJ2181" s="218"/>
      <c r="PKK2181" s="218"/>
      <c r="PKL2181" s="218"/>
      <c r="PKM2181" s="218"/>
      <c r="PKN2181" s="218"/>
      <c r="PKO2181" s="218"/>
      <c r="PKP2181" s="218"/>
      <c r="PKQ2181" s="218"/>
      <c r="PKR2181" s="218"/>
      <c r="PKS2181" s="218"/>
      <c r="PKT2181" s="218"/>
      <c r="PKU2181" s="218"/>
      <c r="PKV2181" s="218"/>
      <c r="PKW2181" s="218"/>
      <c r="PKX2181" s="218"/>
      <c r="PKY2181" s="218"/>
      <c r="PKZ2181" s="218"/>
      <c r="PLA2181" s="218"/>
      <c r="PLB2181" s="218"/>
      <c r="PLC2181" s="218"/>
      <c r="PLD2181" s="218"/>
      <c r="PLE2181" s="218"/>
      <c r="PLF2181" s="218"/>
      <c r="PLG2181" s="218"/>
      <c r="PLH2181" s="218"/>
      <c r="PLI2181" s="218"/>
      <c r="PLJ2181" s="218"/>
      <c r="PLK2181" s="218"/>
      <c r="PLL2181" s="218"/>
      <c r="PLM2181" s="218"/>
      <c r="PLN2181" s="218"/>
      <c r="PLO2181" s="218"/>
      <c r="PLP2181" s="218"/>
      <c r="PLQ2181" s="218"/>
      <c r="PLR2181" s="218"/>
      <c r="PLS2181" s="218"/>
      <c r="PLT2181" s="218"/>
      <c r="PLU2181" s="218"/>
      <c r="PLV2181" s="218"/>
      <c r="PLW2181" s="218"/>
      <c r="PLX2181" s="218"/>
      <c r="PLY2181" s="218"/>
      <c r="PLZ2181" s="218"/>
      <c r="PMA2181" s="218"/>
      <c r="PMB2181" s="218"/>
      <c r="PMC2181" s="218"/>
      <c r="PMD2181" s="218"/>
      <c r="PME2181" s="218"/>
      <c r="PMF2181" s="218"/>
      <c r="PMG2181" s="218"/>
      <c r="PMH2181" s="218"/>
      <c r="PMI2181" s="218"/>
      <c r="PMJ2181" s="218"/>
      <c r="PMK2181" s="218"/>
      <c r="PML2181" s="218"/>
      <c r="PMM2181" s="218"/>
      <c r="PMN2181" s="218"/>
      <c r="PMO2181" s="218"/>
      <c r="PMP2181" s="218"/>
      <c r="PMQ2181" s="218"/>
      <c r="PMR2181" s="218"/>
      <c r="PMS2181" s="218"/>
      <c r="PMT2181" s="218"/>
      <c r="PMU2181" s="218"/>
      <c r="PMV2181" s="218"/>
      <c r="PMW2181" s="218"/>
      <c r="PMX2181" s="218"/>
      <c r="PMY2181" s="218"/>
      <c r="PMZ2181" s="218"/>
      <c r="PNA2181" s="218"/>
      <c r="PNB2181" s="218"/>
      <c r="PNC2181" s="218"/>
      <c r="PND2181" s="218"/>
      <c r="PNE2181" s="218"/>
      <c r="PNF2181" s="218"/>
      <c r="PNG2181" s="218"/>
      <c r="PNH2181" s="218"/>
      <c r="PNI2181" s="218"/>
      <c r="PNJ2181" s="218"/>
      <c r="PNK2181" s="218"/>
      <c r="PNL2181" s="218"/>
      <c r="PNM2181" s="218"/>
      <c r="PNN2181" s="218"/>
      <c r="PNO2181" s="218"/>
      <c r="PNP2181" s="218"/>
      <c r="PNQ2181" s="218"/>
      <c r="PNR2181" s="218"/>
      <c r="PNS2181" s="218"/>
      <c r="PNT2181" s="218"/>
      <c r="PNU2181" s="218"/>
      <c r="PNV2181" s="218"/>
      <c r="PNW2181" s="218"/>
      <c r="PNX2181" s="218"/>
      <c r="PNY2181" s="218"/>
      <c r="PNZ2181" s="218"/>
      <c r="POA2181" s="218"/>
      <c r="POB2181" s="218"/>
      <c r="POC2181" s="218"/>
      <c r="POD2181" s="218"/>
      <c r="POE2181" s="218"/>
      <c r="POF2181" s="218"/>
      <c r="POG2181" s="218"/>
      <c r="POH2181" s="218"/>
      <c r="POI2181" s="218"/>
      <c r="POJ2181" s="218"/>
      <c r="POK2181" s="218"/>
      <c r="POL2181" s="218"/>
      <c r="POM2181" s="218"/>
      <c r="PON2181" s="218"/>
      <c r="POO2181" s="218"/>
      <c r="POP2181" s="218"/>
      <c r="POQ2181" s="218"/>
      <c r="POR2181" s="218"/>
      <c r="POS2181" s="218"/>
      <c r="POT2181" s="218"/>
      <c r="POU2181" s="218"/>
      <c r="POV2181" s="218"/>
      <c r="POW2181" s="218"/>
      <c r="POX2181" s="218"/>
      <c r="POY2181" s="218"/>
      <c r="POZ2181" s="218"/>
      <c r="PPA2181" s="218"/>
      <c r="PPB2181" s="218"/>
      <c r="PPC2181" s="218"/>
      <c r="PPD2181" s="218"/>
      <c r="PPE2181" s="218"/>
      <c r="PPF2181" s="218"/>
      <c r="PPG2181" s="218"/>
      <c r="PPH2181" s="218"/>
      <c r="PPI2181" s="218"/>
      <c r="PPJ2181" s="218"/>
      <c r="PPK2181" s="218"/>
      <c r="PPL2181" s="218"/>
      <c r="PPM2181" s="218"/>
      <c r="PPN2181" s="218"/>
      <c r="PPO2181" s="218"/>
      <c r="PPP2181" s="218"/>
      <c r="PPQ2181" s="218"/>
      <c r="PPR2181" s="218"/>
      <c r="PPS2181" s="218"/>
      <c r="PPT2181" s="218"/>
      <c r="PPU2181" s="218"/>
      <c r="PPV2181" s="218"/>
      <c r="PPW2181" s="218"/>
      <c r="PPX2181" s="218"/>
      <c r="PPY2181" s="218"/>
      <c r="PPZ2181" s="218"/>
      <c r="PQA2181" s="218"/>
      <c r="PQB2181" s="218"/>
      <c r="PQC2181" s="218"/>
      <c r="PQD2181" s="218"/>
      <c r="PQE2181" s="218"/>
      <c r="PQF2181" s="218"/>
      <c r="PQG2181" s="218"/>
      <c r="PQH2181" s="218"/>
      <c r="PQI2181" s="218"/>
      <c r="PQJ2181" s="218"/>
      <c r="PQK2181" s="218"/>
      <c r="PQL2181" s="218"/>
      <c r="PQM2181" s="218"/>
      <c r="PQN2181" s="218"/>
      <c r="PQO2181" s="218"/>
      <c r="PQP2181" s="218"/>
      <c r="PQQ2181" s="218"/>
      <c r="PQR2181" s="218"/>
      <c r="PQS2181" s="218"/>
      <c r="PQT2181" s="218"/>
      <c r="PQU2181" s="218"/>
      <c r="PQV2181" s="218"/>
      <c r="PQW2181" s="218"/>
      <c r="PQX2181" s="218"/>
      <c r="PQY2181" s="218"/>
      <c r="PQZ2181" s="218"/>
      <c r="PRA2181" s="218"/>
      <c r="PRB2181" s="218"/>
      <c r="PRC2181" s="218"/>
      <c r="PRD2181" s="218"/>
      <c r="PRE2181" s="218"/>
      <c r="PRF2181" s="218"/>
      <c r="PRG2181" s="218"/>
      <c r="PRH2181" s="218"/>
      <c r="PRI2181" s="218"/>
      <c r="PRJ2181" s="218"/>
      <c r="PRK2181" s="218"/>
      <c r="PRL2181" s="218"/>
      <c r="PRM2181" s="218"/>
      <c r="PRN2181" s="218"/>
      <c r="PRO2181" s="218"/>
      <c r="PRP2181" s="218"/>
      <c r="PRQ2181" s="218"/>
      <c r="PRR2181" s="218"/>
      <c r="PRS2181" s="218"/>
      <c r="PRT2181" s="218"/>
      <c r="PRU2181" s="218"/>
      <c r="PRV2181" s="218"/>
      <c r="PRW2181" s="218"/>
      <c r="PRX2181" s="218"/>
      <c r="PRY2181" s="218"/>
      <c r="PRZ2181" s="218"/>
      <c r="PSA2181" s="218"/>
      <c r="PSB2181" s="218"/>
      <c r="PSC2181" s="218"/>
      <c r="PSD2181" s="218"/>
      <c r="PSE2181" s="218"/>
      <c r="PSF2181" s="218"/>
      <c r="PSG2181" s="218"/>
      <c r="PSH2181" s="218"/>
      <c r="PSI2181" s="218"/>
      <c r="PSJ2181" s="218"/>
      <c r="PSK2181" s="218"/>
      <c r="PSL2181" s="218"/>
      <c r="PSM2181" s="218"/>
      <c r="PSN2181" s="218"/>
      <c r="PSO2181" s="218"/>
      <c r="PSP2181" s="218"/>
      <c r="PSQ2181" s="218"/>
      <c r="PSR2181" s="218"/>
      <c r="PSS2181" s="218"/>
      <c r="PST2181" s="218"/>
      <c r="PSU2181" s="218"/>
      <c r="PSV2181" s="218"/>
      <c r="PSW2181" s="218"/>
      <c r="PSX2181" s="218"/>
      <c r="PSY2181" s="218"/>
      <c r="PSZ2181" s="218"/>
      <c r="PTA2181" s="218"/>
      <c r="PTB2181" s="218"/>
      <c r="PTC2181" s="218"/>
      <c r="PTD2181" s="218"/>
      <c r="PTE2181" s="218"/>
      <c r="PTF2181" s="218"/>
      <c r="PTG2181" s="218"/>
      <c r="PTH2181" s="218"/>
      <c r="PTI2181" s="218"/>
      <c r="PTJ2181" s="218"/>
      <c r="PTK2181" s="218"/>
      <c r="PTL2181" s="218"/>
      <c r="PTM2181" s="218"/>
      <c r="PTN2181" s="218"/>
      <c r="PTO2181" s="218"/>
      <c r="PTP2181" s="218"/>
      <c r="PTQ2181" s="218"/>
      <c r="PTR2181" s="218"/>
      <c r="PTS2181" s="218"/>
      <c r="PTT2181" s="218"/>
      <c r="PTU2181" s="218"/>
      <c r="PTV2181" s="218"/>
      <c r="PTW2181" s="218"/>
      <c r="PTX2181" s="218"/>
      <c r="PTY2181" s="218"/>
      <c r="PTZ2181" s="218"/>
      <c r="PUA2181" s="218"/>
      <c r="PUB2181" s="218"/>
      <c r="PUC2181" s="218"/>
      <c r="PUD2181" s="218"/>
      <c r="PUE2181" s="218"/>
      <c r="PUF2181" s="218"/>
      <c r="PUG2181" s="218"/>
      <c r="PUH2181" s="218"/>
      <c r="PUI2181" s="218"/>
      <c r="PUJ2181" s="218"/>
      <c r="PUK2181" s="218"/>
      <c r="PUL2181" s="218"/>
      <c r="PUM2181" s="218"/>
      <c r="PUN2181" s="218"/>
      <c r="PUO2181" s="218"/>
      <c r="PUP2181" s="218"/>
      <c r="PUQ2181" s="218"/>
      <c r="PUR2181" s="218"/>
      <c r="PUS2181" s="218"/>
      <c r="PUT2181" s="218"/>
      <c r="PUU2181" s="218"/>
      <c r="PUV2181" s="218"/>
      <c r="PUW2181" s="218"/>
      <c r="PUX2181" s="218"/>
      <c r="PUY2181" s="218"/>
      <c r="PUZ2181" s="218"/>
      <c r="PVA2181" s="218"/>
      <c r="PVB2181" s="218"/>
      <c r="PVC2181" s="218"/>
      <c r="PVD2181" s="218"/>
      <c r="PVE2181" s="218"/>
      <c r="PVF2181" s="218"/>
      <c r="PVG2181" s="218"/>
      <c r="PVH2181" s="218"/>
      <c r="PVI2181" s="218"/>
      <c r="PVJ2181" s="218"/>
      <c r="PVK2181" s="218"/>
      <c r="PVL2181" s="218"/>
      <c r="PVM2181" s="218"/>
      <c r="PVN2181" s="218"/>
      <c r="PVO2181" s="218"/>
      <c r="PVP2181" s="218"/>
      <c r="PVQ2181" s="218"/>
      <c r="PVR2181" s="218"/>
      <c r="PVS2181" s="218"/>
      <c r="PVT2181" s="218"/>
      <c r="PVU2181" s="218"/>
      <c r="PVV2181" s="218"/>
      <c r="PVW2181" s="218"/>
      <c r="PVX2181" s="218"/>
      <c r="PVY2181" s="218"/>
      <c r="PVZ2181" s="218"/>
      <c r="PWA2181" s="218"/>
      <c r="PWB2181" s="218"/>
      <c r="PWC2181" s="218"/>
      <c r="PWD2181" s="218"/>
      <c r="PWE2181" s="218"/>
      <c r="PWF2181" s="218"/>
      <c r="PWG2181" s="218"/>
      <c r="PWH2181" s="218"/>
      <c r="PWI2181" s="218"/>
      <c r="PWJ2181" s="218"/>
      <c r="PWK2181" s="218"/>
      <c r="PWL2181" s="218"/>
      <c r="PWM2181" s="218"/>
      <c r="PWN2181" s="218"/>
      <c r="PWO2181" s="218"/>
      <c r="PWP2181" s="218"/>
      <c r="PWQ2181" s="218"/>
      <c r="PWR2181" s="218"/>
      <c r="PWS2181" s="218"/>
      <c r="PWT2181" s="218"/>
      <c r="PWU2181" s="218"/>
      <c r="PWV2181" s="218"/>
      <c r="PWW2181" s="218"/>
      <c r="PWX2181" s="218"/>
      <c r="PWY2181" s="218"/>
      <c r="PWZ2181" s="218"/>
      <c r="PXA2181" s="218"/>
      <c r="PXB2181" s="218"/>
      <c r="PXC2181" s="218"/>
      <c r="PXD2181" s="218"/>
      <c r="PXE2181" s="218"/>
      <c r="PXF2181" s="218"/>
      <c r="PXG2181" s="218"/>
      <c r="PXH2181" s="218"/>
      <c r="PXI2181" s="218"/>
      <c r="PXJ2181" s="218"/>
      <c r="PXK2181" s="218"/>
      <c r="PXL2181" s="218"/>
      <c r="PXM2181" s="218"/>
      <c r="PXN2181" s="218"/>
      <c r="PXO2181" s="218"/>
      <c r="PXP2181" s="218"/>
      <c r="PXQ2181" s="218"/>
      <c r="PXR2181" s="218"/>
      <c r="PXS2181" s="218"/>
      <c r="PXT2181" s="218"/>
      <c r="PXU2181" s="218"/>
      <c r="PXV2181" s="218"/>
      <c r="PXW2181" s="218"/>
      <c r="PXX2181" s="218"/>
      <c r="PXY2181" s="218"/>
      <c r="PXZ2181" s="218"/>
      <c r="PYA2181" s="218"/>
      <c r="PYB2181" s="218"/>
      <c r="PYC2181" s="218"/>
      <c r="PYD2181" s="218"/>
      <c r="PYE2181" s="218"/>
      <c r="PYF2181" s="218"/>
      <c r="PYG2181" s="218"/>
      <c r="PYH2181" s="218"/>
      <c r="PYI2181" s="218"/>
      <c r="PYJ2181" s="218"/>
      <c r="PYK2181" s="218"/>
      <c r="PYL2181" s="218"/>
      <c r="PYM2181" s="218"/>
      <c r="PYN2181" s="218"/>
      <c r="PYO2181" s="218"/>
      <c r="PYP2181" s="218"/>
      <c r="PYQ2181" s="218"/>
      <c r="PYR2181" s="218"/>
      <c r="PYS2181" s="218"/>
      <c r="PYT2181" s="218"/>
      <c r="PYU2181" s="218"/>
      <c r="PYV2181" s="218"/>
      <c r="PYW2181" s="218"/>
      <c r="PYX2181" s="218"/>
      <c r="PYY2181" s="218"/>
      <c r="PYZ2181" s="218"/>
      <c r="PZA2181" s="218"/>
      <c r="PZB2181" s="218"/>
      <c r="PZC2181" s="218"/>
      <c r="PZD2181" s="218"/>
      <c r="PZE2181" s="218"/>
      <c r="PZF2181" s="218"/>
      <c r="PZG2181" s="218"/>
      <c r="PZH2181" s="218"/>
      <c r="PZI2181" s="218"/>
      <c r="PZJ2181" s="218"/>
      <c r="PZK2181" s="218"/>
      <c r="PZL2181" s="218"/>
      <c r="PZM2181" s="218"/>
      <c r="PZN2181" s="218"/>
      <c r="PZO2181" s="218"/>
      <c r="PZP2181" s="218"/>
      <c r="PZQ2181" s="218"/>
      <c r="PZR2181" s="218"/>
      <c r="PZS2181" s="218"/>
      <c r="PZT2181" s="218"/>
      <c r="PZU2181" s="218"/>
      <c r="PZV2181" s="218"/>
      <c r="PZW2181" s="218"/>
      <c r="PZX2181" s="218"/>
      <c r="PZY2181" s="218"/>
      <c r="PZZ2181" s="218"/>
      <c r="QAA2181" s="218"/>
      <c r="QAB2181" s="218"/>
      <c r="QAC2181" s="218"/>
      <c r="QAD2181" s="218"/>
      <c r="QAE2181" s="218"/>
      <c r="QAF2181" s="218"/>
      <c r="QAG2181" s="218"/>
      <c r="QAH2181" s="218"/>
      <c r="QAI2181" s="218"/>
      <c r="QAJ2181" s="218"/>
      <c r="QAK2181" s="218"/>
      <c r="QAL2181" s="218"/>
      <c r="QAM2181" s="218"/>
      <c r="QAN2181" s="218"/>
      <c r="QAO2181" s="218"/>
      <c r="QAP2181" s="218"/>
      <c r="QAQ2181" s="218"/>
      <c r="QAR2181" s="218"/>
      <c r="QAS2181" s="218"/>
      <c r="QAT2181" s="218"/>
      <c r="QAU2181" s="218"/>
      <c r="QAV2181" s="218"/>
      <c r="QAW2181" s="218"/>
      <c r="QAX2181" s="218"/>
      <c r="QAY2181" s="218"/>
      <c r="QAZ2181" s="218"/>
      <c r="QBA2181" s="218"/>
      <c r="QBB2181" s="218"/>
      <c r="QBC2181" s="218"/>
      <c r="QBD2181" s="218"/>
      <c r="QBE2181" s="218"/>
      <c r="QBF2181" s="218"/>
      <c r="QBG2181" s="218"/>
      <c r="QBH2181" s="218"/>
      <c r="QBI2181" s="218"/>
      <c r="QBJ2181" s="218"/>
      <c r="QBK2181" s="218"/>
      <c r="QBL2181" s="218"/>
      <c r="QBM2181" s="218"/>
      <c r="QBN2181" s="218"/>
      <c r="QBO2181" s="218"/>
      <c r="QBP2181" s="218"/>
      <c r="QBQ2181" s="218"/>
      <c r="QBR2181" s="218"/>
      <c r="QBS2181" s="218"/>
      <c r="QBT2181" s="218"/>
      <c r="QBU2181" s="218"/>
      <c r="QBV2181" s="218"/>
      <c r="QBW2181" s="218"/>
      <c r="QBX2181" s="218"/>
      <c r="QBY2181" s="218"/>
      <c r="QBZ2181" s="218"/>
      <c r="QCA2181" s="218"/>
      <c r="QCB2181" s="218"/>
      <c r="QCC2181" s="218"/>
      <c r="QCD2181" s="218"/>
      <c r="QCE2181" s="218"/>
      <c r="QCF2181" s="218"/>
      <c r="QCG2181" s="218"/>
      <c r="QCH2181" s="218"/>
      <c r="QCI2181" s="218"/>
      <c r="QCJ2181" s="218"/>
      <c r="QCK2181" s="218"/>
      <c r="QCL2181" s="218"/>
      <c r="QCM2181" s="218"/>
      <c r="QCN2181" s="218"/>
      <c r="QCO2181" s="218"/>
      <c r="QCP2181" s="218"/>
      <c r="QCQ2181" s="218"/>
      <c r="QCR2181" s="218"/>
      <c r="QCS2181" s="218"/>
      <c r="QCT2181" s="218"/>
      <c r="QCU2181" s="218"/>
      <c r="QCV2181" s="218"/>
      <c r="QCW2181" s="218"/>
      <c r="QCX2181" s="218"/>
      <c r="QCY2181" s="218"/>
      <c r="QCZ2181" s="218"/>
      <c r="QDA2181" s="218"/>
      <c r="QDB2181" s="218"/>
      <c r="QDC2181" s="218"/>
      <c r="QDD2181" s="218"/>
      <c r="QDE2181" s="218"/>
      <c r="QDF2181" s="218"/>
      <c r="QDG2181" s="218"/>
      <c r="QDH2181" s="218"/>
      <c r="QDI2181" s="218"/>
      <c r="QDJ2181" s="218"/>
      <c r="QDK2181" s="218"/>
      <c r="QDL2181" s="218"/>
      <c r="QDM2181" s="218"/>
      <c r="QDN2181" s="218"/>
      <c r="QDO2181" s="218"/>
      <c r="QDP2181" s="218"/>
      <c r="QDQ2181" s="218"/>
      <c r="QDR2181" s="218"/>
      <c r="QDS2181" s="218"/>
      <c r="QDT2181" s="218"/>
      <c r="QDU2181" s="218"/>
      <c r="QDV2181" s="218"/>
      <c r="QDW2181" s="218"/>
      <c r="QDX2181" s="218"/>
      <c r="QDY2181" s="218"/>
      <c r="QDZ2181" s="218"/>
      <c r="QEA2181" s="218"/>
      <c r="QEB2181" s="218"/>
      <c r="QEC2181" s="218"/>
      <c r="QED2181" s="218"/>
      <c r="QEE2181" s="218"/>
      <c r="QEF2181" s="218"/>
      <c r="QEG2181" s="218"/>
      <c r="QEH2181" s="218"/>
      <c r="QEI2181" s="218"/>
      <c r="QEJ2181" s="218"/>
      <c r="QEK2181" s="218"/>
      <c r="QEL2181" s="218"/>
      <c r="QEM2181" s="218"/>
      <c r="QEN2181" s="218"/>
      <c r="QEO2181" s="218"/>
      <c r="QEP2181" s="218"/>
      <c r="QEQ2181" s="218"/>
      <c r="QER2181" s="218"/>
      <c r="QES2181" s="218"/>
      <c r="QET2181" s="218"/>
      <c r="QEU2181" s="218"/>
      <c r="QEV2181" s="218"/>
      <c r="QEW2181" s="218"/>
      <c r="QEX2181" s="218"/>
      <c r="QEY2181" s="218"/>
      <c r="QEZ2181" s="218"/>
      <c r="QFA2181" s="218"/>
      <c r="QFB2181" s="218"/>
      <c r="QFC2181" s="218"/>
      <c r="QFD2181" s="218"/>
      <c r="QFE2181" s="218"/>
      <c r="QFF2181" s="218"/>
      <c r="QFG2181" s="218"/>
      <c r="QFH2181" s="218"/>
      <c r="QFI2181" s="218"/>
      <c r="QFJ2181" s="218"/>
      <c r="QFK2181" s="218"/>
      <c r="QFL2181" s="218"/>
      <c r="QFM2181" s="218"/>
      <c r="QFN2181" s="218"/>
      <c r="QFO2181" s="218"/>
      <c r="QFP2181" s="218"/>
      <c r="QFQ2181" s="218"/>
      <c r="QFR2181" s="218"/>
      <c r="QFS2181" s="218"/>
      <c r="QFT2181" s="218"/>
      <c r="QFU2181" s="218"/>
      <c r="QFV2181" s="218"/>
      <c r="QFW2181" s="218"/>
      <c r="QFX2181" s="218"/>
      <c r="QFY2181" s="218"/>
      <c r="QFZ2181" s="218"/>
      <c r="QGA2181" s="218"/>
      <c r="QGB2181" s="218"/>
      <c r="QGC2181" s="218"/>
      <c r="QGD2181" s="218"/>
      <c r="QGE2181" s="218"/>
      <c r="QGF2181" s="218"/>
      <c r="QGG2181" s="218"/>
      <c r="QGH2181" s="218"/>
      <c r="QGI2181" s="218"/>
      <c r="QGJ2181" s="218"/>
      <c r="QGK2181" s="218"/>
      <c r="QGL2181" s="218"/>
      <c r="QGM2181" s="218"/>
      <c r="QGN2181" s="218"/>
      <c r="QGO2181" s="218"/>
      <c r="QGP2181" s="218"/>
      <c r="QGQ2181" s="218"/>
      <c r="QGR2181" s="218"/>
      <c r="QGS2181" s="218"/>
      <c r="QGT2181" s="218"/>
      <c r="QGU2181" s="218"/>
      <c r="QGV2181" s="218"/>
      <c r="QGW2181" s="218"/>
      <c r="QGX2181" s="218"/>
      <c r="QGY2181" s="218"/>
      <c r="QGZ2181" s="218"/>
      <c r="QHA2181" s="218"/>
      <c r="QHB2181" s="218"/>
      <c r="QHC2181" s="218"/>
      <c r="QHD2181" s="218"/>
      <c r="QHE2181" s="218"/>
      <c r="QHF2181" s="218"/>
      <c r="QHG2181" s="218"/>
      <c r="QHH2181" s="218"/>
      <c r="QHI2181" s="218"/>
      <c r="QHJ2181" s="218"/>
      <c r="QHK2181" s="218"/>
      <c r="QHL2181" s="218"/>
      <c r="QHM2181" s="218"/>
      <c r="QHN2181" s="218"/>
      <c r="QHO2181" s="218"/>
      <c r="QHP2181" s="218"/>
      <c r="QHQ2181" s="218"/>
      <c r="QHR2181" s="218"/>
      <c r="QHS2181" s="218"/>
      <c r="QHT2181" s="218"/>
      <c r="QHU2181" s="218"/>
      <c r="QHV2181" s="218"/>
      <c r="QHW2181" s="218"/>
      <c r="QHX2181" s="218"/>
      <c r="QHY2181" s="218"/>
      <c r="QHZ2181" s="218"/>
      <c r="QIA2181" s="218"/>
      <c r="QIB2181" s="218"/>
      <c r="QIC2181" s="218"/>
      <c r="QID2181" s="218"/>
      <c r="QIE2181" s="218"/>
      <c r="QIF2181" s="218"/>
      <c r="QIG2181" s="218"/>
      <c r="QIH2181" s="218"/>
      <c r="QII2181" s="218"/>
      <c r="QIJ2181" s="218"/>
      <c r="QIK2181" s="218"/>
      <c r="QIL2181" s="218"/>
      <c r="QIM2181" s="218"/>
      <c r="QIN2181" s="218"/>
      <c r="QIO2181" s="218"/>
      <c r="QIP2181" s="218"/>
      <c r="QIQ2181" s="218"/>
      <c r="QIR2181" s="218"/>
      <c r="QIS2181" s="218"/>
      <c r="QIT2181" s="218"/>
      <c r="QIU2181" s="218"/>
      <c r="QIV2181" s="218"/>
      <c r="QIW2181" s="218"/>
      <c r="QIX2181" s="218"/>
      <c r="QIY2181" s="218"/>
      <c r="QIZ2181" s="218"/>
      <c r="QJA2181" s="218"/>
      <c r="QJB2181" s="218"/>
      <c r="QJC2181" s="218"/>
      <c r="QJD2181" s="218"/>
      <c r="QJE2181" s="218"/>
      <c r="QJF2181" s="218"/>
      <c r="QJG2181" s="218"/>
      <c r="QJH2181" s="218"/>
      <c r="QJI2181" s="218"/>
      <c r="QJJ2181" s="218"/>
      <c r="QJK2181" s="218"/>
      <c r="QJL2181" s="218"/>
      <c r="QJM2181" s="218"/>
      <c r="QJN2181" s="218"/>
      <c r="QJO2181" s="218"/>
      <c r="QJP2181" s="218"/>
      <c r="QJQ2181" s="218"/>
      <c r="QJR2181" s="218"/>
      <c r="QJS2181" s="218"/>
      <c r="QJT2181" s="218"/>
      <c r="QJU2181" s="218"/>
      <c r="QJV2181" s="218"/>
      <c r="QJW2181" s="218"/>
      <c r="QJX2181" s="218"/>
      <c r="QJY2181" s="218"/>
      <c r="QJZ2181" s="218"/>
      <c r="QKA2181" s="218"/>
      <c r="QKB2181" s="218"/>
      <c r="QKC2181" s="218"/>
      <c r="QKD2181" s="218"/>
      <c r="QKE2181" s="218"/>
      <c r="QKF2181" s="218"/>
      <c r="QKG2181" s="218"/>
      <c r="QKH2181" s="218"/>
      <c r="QKI2181" s="218"/>
      <c r="QKJ2181" s="218"/>
      <c r="QKK2181" s="218"/>
      <c r="QKL2181" s="218"/>
      <c r="QKM2181" s="218"/>
      <c r="QKN2181" s="218"/>
      <c r="QKO2181" s="218"/>
      <c r="QKP2181" s="218"/>
      <c r="QKQ2181" s="218"/>
      <c r="QKR2181" s="218"/>
      <c r="QKS2181" s="218"/>
      <c r="QKT2181" s="218"/>
      <c r="QKU2181" s="218"/>
      <c r="QKV2181" s="218"/>
      <c r="QKW2181" s="218"/>
      <c r="QKX2181" s="218"/>
      <c r="QKY2181" s="218"/>
      <c r="QKZ2181" s="218"/>
      <c r="QLA2181" s="218"/>
      <c r="QLB2181" s="218"/>
      <c r="QLC2181" s="218"/>
      <c r="QLD2181" s="218"/>
      <c r="QLE2181" s="218"/>
      <c r="QLF2181" s="218"/>
      <c r="QLG2181" s="218"/>
      <c r="QLH2181" s="218"/>
      <c r="QLI2181" s="218"/>
      <c r="QLJ2181" s="218"/>
      <c r="QLK2181" s="218"/>
      <c r="QLL2181" s="218"/>
      <c r="QLM2181" s="218"/>
      <c r="QLN2181" s="218"/>
      <c r="QLO2181" s="218"/>
      <c r="QLP2181" s="218"/>
      <c r="QLQ2181" s="218"/>
      <c r="QLR2181" s="218"/>
      <c r="QLS2181" s="218"/>
      <c r="QLT2181" s="218"/>
      <c r="QLU2181" s="218"/>
      <c r="QLV2181" s="218"/>
      <c r="QLW2181" s="218"/>
      <c r="QLX2181" s="218"/>
      <c r="QLY2181" s="218"/>
      <c r="QLZ2181" s="218"/>
      <c r="QMA2181" s="218"/>
      <c r="QMB2181" s="218"/>
      <c r="QMC2181" s="218"/>
      <c r="QMD2181" s="218"/>
      <c r="QME2181" s="218"/>
      <c r="QMF2181" s="218"/>
      <c r="QMG2181" s="218"/>
      <c r="QMH2181" s="218"/>
      <c r="QMI2181" s="218"/>
      <c r="QMJ2181" s="218"/>
      <c r="QMK2181" s="218"/>
      <c r="QML2181" s="218"/>
      <c r="QMM2181" s="218"/>
      <c r="QMN2181" s="218"/>
      <c r="QMO2181" s="218"/>
      <c r="QMP2181" s="218"/>
      <c r="QMQ2181" s="218"/>
      <c r="QMR2181" s="218"/>
      <c r="QMS2181" s="218"/>
      <c r="QMT2181" s="218"/>
      <c r="QMU2181" s="218"/>
      <c r="QMV2181" s="218"/>
      <c r="QMW2181" s="218"/>
      <c r="QMX2181" s="218"/>
      <c r="QMY2181" s="218"/>
      <c r="QMZ2181" s="218"/>
      <c r="QNA2181" s="218"/>
      <c r="QNB2181" s="218"/>
      <c r="QNC2181" s="218"/>
      <c r="QND2181" s="218"/>
      <c r="QNE2181" s="218"/>
      <c r="QNF2181" s="218"/>
      <c r="QNG2181" s="218"/>
      <c r="QNH2181" s="218"/>
      <c r="QNI2181" s="218"/>
      <c r="QNJ2181" s="218"/>
      <c r="QNK2181" s="218"/>
      <c r="QNL2181" s="218"/>
      <c r="QNM2181" s="218"/>
      <c r="QNN2181" s="218"/>
      <c r="QNO2181" s="218"/>
      <c r="QNP2181" s="218"/>
      <c r="QNQ2181" s="218"/>
      <c r="QNR2181" s="218"/>
      <c r="QNS2181" s="218"/>
      <c r="QNT2181" s="218"/>
      <c r="QNU2181" s="218"/>
      <c r="QNV2181" s="218"/>
      <c r="QNW2181" s="218"/>
      <c r="QNX2181" s="218"/>
      <c r="QNY2181" s="218"/>
      <c r="QNZ2181" s="218"/>
      <c r="QOA2181" s="218"/>
      <c r="QOB2181" s="218"/>
      <c r="QOC2181" s="218"/>
      <c r="QOD2181" s="218"/>
      <c r="QOE2181" s="218"/>
      <c r="QOF2181" s="218"/>
      <c r="QOG2181" s="218"/>
      <c r="QOH2181" s="218"/>
      <c r="QOI2181" s="218"/>
      <c r="QOJ2181" s="218"/>
      <c r="QOK2181" s="218"/>
      <c r="QOL2181" s="218"/>
      <c r="QOM2181" s="218"/>
      <c r="QON2181" s="218"/>
      <c r="QOO2181" s="218"/>
      <c r="QOP2181" s="218"/>
      <c r="QOQ2181" s="218"/>
      <c r="QOR2181" s="218"/>
      <c r="QOS2181" s="218"/>
      <c r="QOT2181" s="218"/>
      <c r="QOU2181" s="218"/>
      <c r="QOV2181" s="218"/>
      <c r="QOW2181" s="218"/>
      <c r="QOX2181" s="218"/>
      <c r="QOY2181" s="218"/>
      <c r="QOZ2181" s="218"/>
      <c r="QPA2181" s="218"/>
      <c r="QPB2181" s="218"/>
      <c r="QPC2181" s="218"/>
      <c r="QPD2181" s="218"/>
      <c r="QPE2181" s="218"/>
      <c r="QPF2181" s="218"/>
      <c r="QPG2181" s="218"/>
      <c r="QPH2181" s="218"/>
      <c r="QPI2181" s="218"/>
      <c r="QPJ2181" s="218"/>
      <c r="QPK2181" s="218"/>
      <c r="QPL2181" s="218"/>
      <c r="QPM2181" s="218"/>
      <c r="QPN2181" s="218"/>
      <c r="QPO2181" s="218"/>
      <c r="QPP2181" s="218"/>
      <c r="QPQ2181" s="218"/>
      <c r="QPR2181" s="218"/>
      <c r="QPS2181" s="218"/>
      <c r="QPT2181" s="218"/>
      <c r="QPU2181" s="218"/>
      <c r="QPV2181" s="218"/>
      <c r="QPW2181" s="218"/>
      <c r="QPX2181" s="218"/>
      <c r="QPY2181" s="218"/>
      <c r="QPZ2181" s="218"/>
      <c r="QQA2181" s="218"/>
      <c r="QQB2181" s="218"/>
      <c r="QQC2181" s="218"/>
      <c r="QQD2181" s="218"/>
      <c r="QQE2181" s="218"/>
      <c r="QQF2181" s="218"/>
      <c r="QQG2181" s="218"/>
      <c r="QQH2181" s="218"/>
      <c r="QQI2181" s="218"/>
      <c r="QQJ2181" s="218"/>
      <c r="QQK2181" s="218"/>
      <c r="QQL2181" s="218"/>
      <c r="QQM2181" s="218"/>
      <c r="QQN2181" s="218"/>
      <c r="QQO2181" s="218"/>
      <c r="QQP2181" s="218"/>
      <c r="QQQ2181" s="218"/>
      <c r="QQR2181" s="218"/>
      <c r="QQS2181" s="218"/>
      <c r="QQT2181" s="218"/>
      <c r="QQU2181" s="218"/>
      <c r="QQV2181" s="218"/>
      <c r="QQW2181" s="218"/>
      <c r="QQX2181" s="218"/>
      <c r="QQY2181" s="218"/>
      <c r="QQZ2181" s="218"/>
      <c r="QRA2181" s="218"/>
      <c r="QRB2181" s="218"/>
      <c r="QRC2181" s="218"/>
      <c r="QRD2181" s="218"/>
      <c r="QRE2181" s="218"/>
      <c r="QRF2181" s="218"/>
      <c r="QRG2181" s="218"/>
      <c r="QRH2181" s="218"/>
      <c r="QRI2181" s="218"/>
      <c r="QRJ2181" s="218"/>
      <c r="QRK2181" s="218"/>
      <c r="QRL2181" s="218"/>
      <c r="QRM2181" s="218"/>
      <c r="QRN2181" s="218"/>
      <c r="QRO2181" s="218"/>
      <c r="QRP2181" s="218"/>
      <c r="QRQ2181" s="218"/>
      <c r="QRR2181" s="218"/>
      <c r="QRS2181" s="218"/>
      <c r="QRT2181" s="218"/>
      <c r="QRU2181" s="218"/>
      <c r="QRV2181" s="218"/>
      <c r="QRW2181" s="218"/>
      <c r="QRX2181" s="218"/>
      <c r="QRY2181" s="218"/>
      <c r="QRZ2181" s="218"/>
      <c r="QSA2181" s="218"/>
      <c r="QSB2181" s="218"/>
      <c r="QSC2181" s="218"/>
      <c r="QSD2181" s="218"/>
      <c r="QSE2181" s="218"/>
      <c r="QSF2181" s="218"/>
      <c r="QSG2181" s="218"/>
      <c r="QSH2181" s="218"/>
      <c r="QSI2181" s="218"/>
      <c r="QSJ2181" s="218"/>
      <c r="QSK2181" s="218"/>
      <c r="QSL2181" s="218"/>
      <c r="QSM2181" s="218"/>
      <c r="QSN2181" s="218"/>
      <c r="QSO2181" s="218"/>
      <c r="QSP2181" s="218"/>
      <c r="QSQ2181" s="218"/>
      <c r="QSR2181" s="218"/>
      <c r="QSS2181" s="218"/>
      <c r="QST2181" s="218"/>
      <c r="QSU2181" s="218"/>
      <c r="QSV2181" s="218"/>
      <c r="QSW2181" s="218"/>
      <c r="QSX2181" s="218"/>
      <c r="QSY2181" s="218"/>
      <c r="QSZ2181" s="218"/>
      <c r="QTA2181" s="218"/>
      <c r="QTB2181" s="218"/>
      <c r="QTC2181" s="218"/>
      <c r="QTD2181" s="218"/>
      <c r="QTE2181" s="218"/>
      <c r="QTF2181" s="218"/>
      <c r="QTG2181" s="218"/>
      <c r="QTH2181" s="218"/>
      <c r="QTI2181" s="218"/>
      <c r="QTJ2181" s="218"/>
      <c r="QTK2181" s="218"/>
      <c r="QTL2181" s="218"/>
      <c r="QTM2181" s="218"/>
      <c r="QTN2181" s="218"/>
      <c r="QTO2181" s="218"/>
      <c r="QTP2181" s="218"/>
      <c r="QTQ2181" s="218"/>
      <c r="QTR2181" s="218"/>
      <c r="QTS2181" s="218"/>
      <c r="QTT2181" s="218"/>
      <c r="QTU2181" s="218"/>
      <c r="QTV2181" s="218"/>
      <c r="QTW2181" s="218"/>
      <c r="QTX2181" s="218"/>
      <c r="QTY2181" s="218"/>
      <c r="QTZ2181" s="218"/>
      <c r="QUA2181" s="218"/>
      <c r="QUB2181" s="218"/>
      <c r="QUC2181" s="218"/>
      <c r="QUD2181" s="218"/>
      <c r="QUE2181" s="218"/>
      <c r="QUF2181" s="218"/>
      <c r="QUG2181" s="218"/>
      <c r="QUH2181" s="218"/>
      <c r="QUI2181" s="218"/>
      <c r="QUJ2181" s="218"/>
      <c r="QUK2181" s="218"/>
      <c r="QUL2181" s="218"/>
      <c r="QUM2181" s="218"/>
      <c r="QUN2181" s="218"/>
      <c r="QUO2181" s="218"/>
      <c r="QUP2181" s="218"/>
      <c r="QUQ2181" s="218"/>
      <c r="QUR2181" s="218"/>
      <c r="QUS2181" s="218"/>
      <c r="QUT2181" s="218"/>
      <c r="QUU2181" s="218"/>
      <c r="QUV2181" s="218"/>
      <c r="QUW2181" s="218"/>
      <c r="QUX2181" s="218"/>
      <c r="QUY2181" s="218"/>
      <c r="QUZ2181" s="218"/>
      <c r="QVA2181" s="218"/>
      <c r="QVB2181" s="218"/>
      <c r="QVC2181" s="218"/>
      <c r="QVD2181" s="218"/>
      <c r="QVE2181" s="218"/>
      <c r="QVF2181" s="218"/>
      <c r="QVG2181" s="218"/>
      <c r="QVH2181" s="218"/>
      <c r="QVI2181" s="218"/>
      <c r="QVJ2181" s="218"/>
      <c r="QVK2181" s="218"/>
      <c r="QVL2181" s="218"/>
      <c r="QVM2181" s="218"/>
      <c r="QVN2181" s="218"/>
      <c r="QVO2181" s="218"/>
      <c r="QVP2181" s="218"/>
      <c r="QVQ2181" s="218"/>
      <c r="QVR2181" s="218"/>
      <c r="QVS2181" s="218"/>
      <c r="QVT2181" s="218"/>
      <c r="QVU2181" s="218"/>
      <c r="QVV2181" s="218"/>
      <c r="QVW2181" s="218"/>
      <c r="QVX2181" s="218"/>
      <c r="QVY2181" s="218"/>
      <c r="QVZ2181" s="218"/>
      <c r="QWA2181" s="218"/>
      <c r="QWB2181" s="218"/>
      <c r="QWC2181" s="218"/>
      <c r="QWD2181" s="218"/>
      <c r="QWE2181" s="218"/>
      <c r="QWF2181" s="218"/>
      <c r="QWG2181" s="218"/>
      <c r="QWH2181" s="218"/>
      <c r="QWI2181" s="218"/>
      <c r="QWJ2181" s="218"/>
      <c r="QWK2181" s="218"/>
      <c r="QWL2181" s="218"/>
      <c r="QWM2181" s="218"/>
      <c r="QWN2181" s="218"/>
      <c r="QWO2181" s="218"/>
      <c r="QWP2181" s="218"/>
      <c r="QWQ2181" s="218"/>
      <c r="QWR2181" s="218"/>
      <c r="QWS2181" s="218"/>
      <c r="QWT2181" s="218"/>
      <c r="QWU2181" s="218"/>
      <c r="QWV2181" s="218"/>
      <c r="QWW2181" s="218"/>
      <c r="QWX2181" s="218"/>
      <c r="QWY2181" s="218"/>
      <c r="QWZ2181" s="218"/>
      <c r="QXA2181" s="218"/>
      <c r="QXB2181" s="218"/>
      <c r="QXC2181" s="218"/>
      <c r="QXD2181" s="218"/>
      <c r="QXE2181" s="218"/>
      <c r="QXF2181" s="218"/>
      <c r="QXG2181" s="218"/>
      <c r="QXH2181" s="218"/>
      <c r="QXI2181" s="218"/>
      <c r="QXJ2181" s="218"/>
      <c r="QXK2181" s="218"/>
      <c r="QXL2181" s="218"/>
      <c r="QXM2181" s="218"/>
      <c r="QXN2181" s="218"/>
      <c r="QXO2181" s="218"/>
      <c r="QXP2181" s="218"/>
      <c r="QXQ2181" s="218"/>
      <c r="QXR2181" s="218"/>
      <c r="QXS2181" s="218"/>
      <c r="QXT2181" s="218"/>
      <c r="QXU2181" s="218"/>
      <c r="QXV2181" s="218"/>
      <c r="QXW2181" s="218"/>
      <c r="QXX2181" s="218"/>
      <c r="QXY2181" s="218"/>
      <c r="QXZ2181" s="218"/>
      <c r="QYA2181" s="218"/>
      <c r="QYB2181" s="218"/>
      <c r="QYC2181" s="218"/>
      <c r="QYD2181" s="218"/>
      <c r="QYE2181" s="218"/>
      <c r="QYF2181" s="218"/>
      <c r="QYG2181" s="218"/>
      <c r="QYH2181" s="218"/>
      <c r="QYI2181" s="218"/>
      <c r="QYJ2181" s="218"/>
      <c r="QYK2181" s="218"/>
      <c r="QYL2181" s="218"/>
      <c r="QYM2181" s="218"/>
      <c r="QYN2181" s="218"/>
      <c r="QYO2181" s="218"/>
      <c r="QYP2181" s="218"/>
      <c r="QYQ2181" s="218"/>
      <c r="QYR2181" s="218"/>
      <c r="QYS2181" s="218"/>
      <c r="QYT2181" s="218"/>
      <c r="QYU2181" s="218"/>
      <c r="QYV2181" s="218"/>
      <c r="QYW2181" s="218"/>
      <c r="QYX2181" s="218"/>
      <c r="QYY2181" s="218"/>
      <c r="QYZ2181" s="218"/>
      <c r="QZA2181" s="218"/>
      <c r="QZB2181" s="218"/>
      <c r="QZC2181" s="218"/>
      <c r="QZD2181" s="218"/>
      <c r="QZE2181" s="218"/>
      <c r="QZF2181" s="218"/>
      <c r="QZG2181" s="218"/>
      <c r="QZH2181" s="218"/>
      <c r="QZI2181" s="218"/>
      <c r="QZJ2181" s="218"/>
      <c r="QZK2181" s="218"/>
      <c r="QZL2181" s="218"/>
      <c r="QZM2181" s="218"/>
      <c r="QZN2181" s="218"/>
      <c r="QZO2181" s="218"/>
      <c r="QZP2181" s="218"/>
      <c r="QZQ2181" s="218"/>
      <c r="QZR2181" s="218"/>
      <c r="QZS2181" s="218"/>
      <c r="QZT2181" s="218"/>
      <c r="QZU2181" s="218"/>
      <c r="QZV2181" s="218"/>
      <c r="QZW2181" s="218"/>
      <c r="QZX2181" s="218"/>
      <c r="QZY2181" s="218"/>
      <c r="QZZ2181" s="218"/>
      <c r="RAA2181" s="218"/>
      <c r="RAB2181" s="218"/>
      <c r="RAC2181" s="218"/>
      <c r="RAD2181" s="218"/>
      <c r="RAE2181" s="218"/>
      <c r="RAF2181" s="218"/>
      <c r="RAG2181" s="218"/>
      <c r="RAH2181" s="218"/>
      <c r="RAI2181" s="218"/>
      <c r="RAJ2181" s="218"/>
      <c r="RAK2181" s="218"/>
      <c r="RAL2181" s="218"/>
      <c r="RAM2181" s="218"/>
      <c r="RAN2181" s="218"/>
      <c r="RAO2181" s="218"/>
      <c r="RAP2181" s="218"/>
      <c r="RAQ2181" s="218"/>
      <c r="RAR2181" s="218"/>
      <c r="RAS2181" s="218"/>
      <c r="RAT2181" s="218"/>
      <c r="RAU2181" s="218"/>
      <c r="RAV2181" s="218"/>
      <c r="RAW2181" s="218"/>
      <c r="RAX2181" s="218"/>
      <c r="RAY2181" s="218"/>
      <c r="RAZ2181" s="218"/>
      <c r="RBA2181" s="218"/>
      <c r="RBB2181" s="218"/>
      <c r="RBC2181" s="218"/>
      <c r="RBD2181" s="218"/>
      <c r="RBE2181" s="218"/>
      <c r="RBF2181" s="218"/>
      <c r="RBG2181" s="218"/>
      <c r="RBH2181" s="218"/>
      <c r="RBI2181" s="218"/>
      <c r="RBJ2181" s="218"/>
      <c r="RBK2181" s="218"/>
      <c r="RBL2181" s="218"/>
      <c r="RBM2181" s="218"/>
      <c r="RBN2181" s="218"/>
      <c r="RBO2181" s="218"/>
      <c r="RBP2181" s="218"/>
      <c r="RBQ2181" s="218"/>
      <c r="RBR2181" s="218"/>
      <c r="RBS2181" s="218"/>
      <c r="RBT2181" s="218"/>
      <c r="RBU2181" s="218"/>
      <c r="RBV2181" s="218"/>
      <c r="RBW2181" s="218"/>
      <c r="RBX2181" s="218"/>
      <c r="RBY2181" s="218"/>
      <c r="RBZ2181" s="218"/>
      <c r="RCA2181" s="218"/>
      <c r="RCB2181" s="218"/>
      <c r="RCC2181" s="218"/>
      <c r="RCD2181" s="218"/>
      <c r="RCE2181" s="218"/>
      <c r="RCF2181" s="218"/>
      <c r="RCG2181" s="218"/>
      <c r="RCH2181" s="218"/>
      <c r="RCI2181" s="218"/>
      <c r="RCJ2181" s="218"/>
      <c r="RCK2181" s="218"/>
      <c r="RCL2181" s="218"/>
      <c r="RCM2181" s="218"/>
      <c r="RCN2181" s="218"/>
      <c r="RCO2181" s="218"/>
      <c r="RCP2181" s="218"/>
      <c r="RCQ2181" s="218"/>
      <c r="RCR2181" s="218"/>
      <c r="RCS2181" s="218"/>
      <c r="RCT2181" s="218"/>
      <c r="RCU2181" s="218"/>
      <c r="RCV2181" s="218"/>
      <c r="RCW2181" s="218"/>
      <c r="RCX2181" s="218"/>
      <c r="RCY2181" s="218"/>
      <c r="RCZ2181" s="218"/>
      <c r="RDA2181" s="218"/>
      <c r="RDB2181" s="218"/>
      <c r="RDC2181" s="218"/>
      <c r="RDD2181" s="218"/>
      <c r="RDE2181" s="218"/>
      <c r="RDF2181" s="218"/>
      <c r="RDG2181" s="218"/>
      <c r="RDH2181" s="218"/>
      <c r="RDI2181" s="218"/>
      <c r="RDJ2181" s="218"/>
      <c r="RDK2181" s="218"/>
      <c r="RDL2181" s="218"/>
      <c r="RDM2181" s="218"/>
      <c r="RDN2181" s="218"/>
      <c r="RDO2181" s="218"/>
      <c r="RDP2181" s="218"/>
      <c r="RDQ2181" s="218"/>
      <c r="RDR2181" s="218"/>
      <c r="RDS2181" s="218"/>
      <c r="RDT2181" s="218"/>
      <c r="RDU2181" s="218"/>
      <c r="RDV2181" s="218"/>
      <c r="RDW2181" s="218"/>
      <c r="RDX2181" s="218"/>
      <c r="RDY2181" s="218"/>
      <c r="RDZ2181" s="218"/>
      <c r="REA2181" s="218"/>
      <c r="REB2181" s="218"/>
      <c r="REC2181" s="218"/>
      <c r="RED2181" s="218"/>
      <c r="REE2181" s="218"/>
      <c r="REF2181" s="218"/>
      <c r="REG2181" s="218"/>
      <c r="REH2181" s="218"/>
      <c r="REI2181" s="218"/>
      <c r="REJ2181" s="218"/>
      <c r="REK2181" s="218"/>
      <c r="REL2181" s="218"/>
      <c r="REM2181" s="218"/>
      <c r="REN2181" s="218"/>
      <c r="REO2181" s="218"/>
      <c r="REP2181" s="218"/>
      <c r="REQ2181" s="218"/>
      <c r="RER2181" s="218"/>
      <c r="RES2181" s="218"/>
      <c r="RET2181" s="218"/>
      <c r="REU2181" s="218"/>
      <c r="REV2181" s="218"/>
      <c r="REW2181" s="218"/>
      <c r="REX2181" s="218"/>
      <c r="REY2181" s="218"/>
      <c r="REZ2181" s="218"/>
      <c r="RFA2181" s="218"/>
      <c r="RFB2181" s="218"/>
      <c r="RFC2181" s="218"/>
      <c r="RFD2181" s="218"/>
      <c r="RFE2181" s="218"/>
      <c r="RFF2181" s="218"/>
      <c r="RFG2181" s="218"/>
      <c r="RFH2181" s="218"/>
      <c r="RFI2181" s="218"/>
      <c r="RFJ2181" s="218"/>
      <c r="RFK2181" s="218"/>
      <c r="RFL2181" s="218"/>
      <c r="RFM2181" s="218"/>
      <c r="RFN2181" s="218"/>
      <c r="RFO2181" s="218"/>
      <c r="RFP2181" s="218"/>
      <c r="RFQ2181" s="218"/>
      <c r="RFR2181" s="218"/>
      <c r="RFS2181" s="218"/>
      <c r="RFT2181" s="218"/>
      <c r="RFU2181" s="218"/>
      <c r="RFV2181" s="218"/>
      <c r="RFW2181" s="218"/>
      <c r="RFX2181" s="218"/>
      <c r="RFY2181" s="218"/>
      <c r="RFZ2181" s="218"/>
      <c r="RGA2181" s="218"/>
      <c r="RGB2181" s="218"/>
      <c r="RGC2181" s="218"/>
      <c r="RGD2181" s="218"/>
      <c r="RGE2181" s="218"/>
      <c r="RGF2181" s="218"/>
      <c r="RGG2181" s="218"/>
      <c r="RGH2181" s="218"/>
      <c r="RGI2181" s="218"/>
      <c r="RGJ2181" s="218"/>
      <c r="RGK2181" s="218"/>
      <c r="RGL2181" s="218"/>
      <c r="RGM2181" s="218"/>
      <c r="RGN2181" s="218"/>
      <c r="RGO2181" s="218"/>
      <c r="RGP2181" s="218"/>
      <c r="RGQ2181" s="218"/>
      <c r="RGR2181" s="218"/>
      <c r="RGS2181" s="218"/>
      <c r="RGT2181" s="218"/>
      <c r="RGU2181" s="218"/>
      <c r="RGV2181" s="218"/>
      <c r="RGW2181" s="218"/>
      <c r="RGX2181" s="218"/>
      <c r="RGY2181" s="218"/>
      <c r="RGZ2181" s="218"/>
      <c r="RHA2181" s="218"/>
      <c r="RHB2181" s="218"/>
      <c r="RHC2181" s="218"/>
      <c r="RHD2181" s="218"/>
      <c r="RHE2181" s="218"/>
      <c r="RHF2181" s="218"/>
      <c r="RHG2181" s="218"/>
      <c r="RHH2181" s="218"/>
      <c r="RHI2181" s="218"/>
      <c r="RHJ2181" s="218"/>
      <c r="RHK2181" s="218"/>
      <c r="RHL2181" s="218"/>
      <c r="RHM2181" s="218"/>
      <c r="RHN2181" s="218"/>
      <c r="RHO2181" s="218"/>
      <c r="RHP2181" s="218"/>
      <c r="RHQ2181" s="218"/>
      <c r="RHR2181" s="218"/>
      <c r="RHS2181" s="218"/>
      <c r="RHT2181" s="218"/>
      <c r="RHU2181" s="218"/>
      <c r="RHV2181" s="218"/>
      <c r="RHW2181" s="218"/>
      <c r="RHX2181" s="218"/>
      <c r="RHY2181" s="218"/>
      <c r="RHZ2181" s="218"/>
      <c r="RIA2181" s="218"/>
      <c r="RIB2181" s="218"/>
      <c r="RIC2181" s="218"/>
      <c r="RID2181" s="218"/>
      <c r="RIE2181" s="218"/>
      <c r="RIF2181" s="218"/>
      <c r="RIG2181" s="218"/>
      <c r="RIH2181" s="218"/>
      <c r="RII2181" s="218"/>
      <c r="RIJ2181" s="218"/>
      <c r="RIK2181" s="218"/>
      <c r="RIL2181" s="218"/>
      <c r="RIM2181" s="218"/>
      <c r="RIN2181" s="218"/>
      <c r="RIO2181" s="218"/>
      <c r="RIP2181" s="218"/>
      <c r="RIQ2181" s="218"/>
      <c r="RIR2181" s="218"/>
      <c r="RIS2181" s="218"/>
      <c r="RIT2181" s="218"/>
      <c r="RIU2181" s="218"/>
      <c r="RIV2181" s="218"/>
      <c r="RIW2181" s="218"/>
      <c r="RIX2181" s="218"/>
      <c r="RIY2181" s="218"/>
      <c r="RIZ2181" s="218"/>
      <c r="RJA2181" s="218"/>
      <c r="RJB2181" s="218"/>
      <c r="RJC2181" s="218"/>
      <c r="RJD2181" s="218"/>
      <c r="RJE2181" s="218"/>
      <c r="RJF2181" s="218"/>
      <c r="RJG2181" s="218"/>
      <c r="RJH2181" s="218"/>
      <c r="RJI2181" s="218"/>
      <c r="RJJ2181" s="218"/>
      <c r="RJK2181" s="218"/>
      <c r="RJL2181" s="218"/>
      <c r="RJM2181" s="218"/>
      <c r="RJN2181" s="218"/>
      <c r="RJO2181" s="218"/>
      <c r="RJP2181" s="218"/>
      <c r="RJQ2181" s="218"/>
      <c r="RJR2181" s="218"/>
      <c r="RJS2181" s="218"/>
      <c r="RJT2181" s="218"/>
      <c r="RJU2181" s="218"/>
      <c r="RJV2181" s="218"/>
      <c r="RJW2181" s="218"/>
      <c r="RJX2181" s="218"/>
      <c r="RJY2181" s="218"/>
      <c r="RJZ2181" s="218"/>
      <c r="RKA2181" s="218"/>
      <c r="RKB2181" s="218"/>
      <c r="RKC2181" s="218"/>
      <c r="RKD2181" s="218"/>
      <c r="RKE2181" s="218"/>
      <c r="RKF2181" s="218"/>
      <c r="RKG2181" s="218"/>
      <c r="RKH2181" s="218"/>
      <c r="RKI2181" s="218"/>
      <c r="RKJ2181" s="218"/>
      <c r="RKK2181" s="218"/>
      <c r="RKL2181" s="218"/>
      <c r="RKM2181" s="218"/>
      <c r="RKN2181" s="218"/>
      <c r="RKO2181" s="218"/>
      <c r="RKP2181" s="218"/>
      <c r="RKQ2181" s="218"/>
      <c r="RKR2181" s="218"/>
      <c r="RKS2181" s="218"/>
      <c r="RKT2181" s="218"/>
      <c r="RKU2181" s="218"/>
      <c r="RKV2181" s="218"/>
      <c r="RKW2181" s="218"/>
      <c r="RKX2181" s="218"/>
      <c r="RKY2181" s="218"/>
      <c r="RKZ2181" s="218"/>
      <c r="RLA2181" s="218"/>
      <c r="RLB2181" s="218"/>
      <c r="RLC2181" s="218"/>
      <c r="RLD2181" s="218"/>
      <c r="RLE2181" s="218"/>
      <c r="RLF2181" s="218"/>
      <c r="RLG2181" s="218"/>
      <c r="RLH2181" s="218"/>
      <c r="RLI2181" s="218"/>
      <c r="RLJ2181" s="218"/>
      <c r="RLK2181" s="218"/>
      <c r="RLL2181" s="218"/>
      <c r="RLM2181" s="218"/>
      <c r="RLN2181" s="218"/>
      <c r="RLO2181" s="218"/>
      <c r="RLP2181" s="218"/>
      <c r="RLQ2181" s="218"/>
      <c r="RLR2181" s="218"/>
      <c r="RLS2181" s="218"/>
      <c r="RLT2181" s="218"/>
      <c r="RLU2181" s="218"/>
      <c r="RLV2181" s="218"/>
      <c r="RLW2181" s="218"/>
      <c r="RLX2181" s="218"/>
      <c r="RLY2181" s="218"/>
      <c r="RLZ2181" s="218"/>
      <c r="RMA2181" s="218"/>
      <c r="RMB2181" s="218"/>
      <c r="RMC2181" s="218"/>
      <c r="RMD2181" s="218"/>
      <c r="RME2181" s="218"/>
      <c r="RMF2181" s="218"/>
      <c r="RMG2181" s="218"/>
      <c r="RMH2181" s="218"/>
      <c r="RMI2181" s="218"/>
      <c r="RMJ2181" s="218"/>
      <c r="RMK2181" s="218"/>
      <c r="RML2181" s="218"/>
      <c r="RMM2181" s="218"/>
      <c r="RMN2181" s="218"/>
      <c r="RMO2181" s="218"/>
      <c r="RMP2181" s="218"/>
      <c r="RMQ2181" s="218"/>
      <c r="RMR2181" s="218"/>
      <c r="RMS2181" s="218"/>
      <c r="RMT2181" s="218"/>
      <c r="RMU2181" s="218"/>
      <c r="RMV2181" s="218"/>
      <c r="RMW2181" s="218"/>
      <c r="RMX2181" s="218"/>
      <c r="RMY2181" s="218"/>
      <c r="RMZ2181" s="218"/>
      <c r="RNA2181" s="218"/>
      <c r="RNB2181" s="218"/>
      <c r="RNC2181" s="218"/>
      <c r="RND2181" s="218"/>
      <c r="RNE2181" s="218"/>
      <c r="RNF2181" s="218"/>
      <c r="RNG2181" s="218"/>
      <c r="RNH2181" s="218"/>
      <c r="RNI2181" s="218"/>
      <c r="RNJ2181" s="218"/>
      <c r="RNK2181" s="218"/>
      <c r="RNL2181" s="218"/>
      <c r="RNM2181" s="218"/>
      <c r="RNN2181" s="218"/>
      <c r="RNO2181" s="218"/>
      <c r="RNP2181" s="218"/>
      <c r="RNQ2181" s="218"/>
      <c r="RNR2181" s="218"/>
      <c r="RNS2181" s="218"/>
      <c r="RNT2181" s="218"/>
      <c r="RNU2181" s="218"/>
      <c r="RNV2181" s="218"/>
      <c r="RNW2181" s="218"/>
      <c r="RNX2181" s="218"/>
      <c r="RNY2181" s="218"/>
      <c r="RNZ2181" s="218"/>
      <c r="ROA2181" s="218"/>
      <c r="ROB2181" s="218"/>
      <c r="ROC2181" s="218"/>
      <c r="ROD2181" s="218"/>
      <c r="ROE2181" s="218"/>
      <c r="ROF2181" s="218"/>
      <c r="ROG2181" s="218"/>
      <c r="ROH2181" s="218"/>
      <c r="ROI2181" s="218"/>
      <c r="ROJ2181" s="218"/>
      <c r="ROK2181" s="218"/>
      <c r="ROL2181" s="218"/>
      <c r="ROM2181" s="218"/>
      <c r="RON2181" s="218"/>
      <c r="ROO2181" s="218"/>
      <c r="ROP2181" s="218"/>
      <c r="ROQ2181" s="218"/>
      <c r="ROR2181" s="218"/>
      <c r="ROS2181" s="218"/>
      <c r="ROT2181" s="218"/>
      <c r="ROU2181" s="218"/>
      <c r="ROV2181" s="218"/>
      <c r="ROW2181" s="218"/>
      <c r="ROX2181" s="218"/>
      <c r="ROY2181" s="218"/>
      <c r="ROZ2181" s="218"/>
      <c r="RPA2181" s="218"/>
      <c r="RPB2181" s="218"/>
      <c r="RPC2181" s="218"/>
      <c r="RPD2181" s="218"/>
      <c r="RPE2181" s="218"/>
      <c r="RPF2181" s="218"/>
      <c r="RPG2181" s="218"/>
      <c r="RPH2181" s="218"/>
      <c r="RPI2181" s="218"/>
      <c r="RPJ2181" s="218"/>
      <c r="RPK2181" s="218"/>
      <c r="RPL2181" s="218"/>
      <c r="RPM2181" s="218"/>
      <c r="RPN2181" s="218"/>
      <c r="RPO2181" s="218"/>
      <c r="RPP2181" s="218"/>
      <c r="RPQ2181" s="218"/>
      <c r="RPR2181" s="218"/>
      <c r="RPS2181" s="218"/>
      <c r="RPT2181" s="218"/>
      <c r="RPU2181" s="218"/>
      <c r="RPV2181" s="218"/>
      <c r="RPW2181" s="218"/>
      <c r="RPX2181" s="218"/>
      <c r="RPY2181" s="218"/>
      <c r="RPZ2181" s="218"/>
      <c r="RQA2181" s="218"/>
      <c r="RQB2181" s="218"/>
      <c r="RQC2181" s="218"/>
      <c r="RQD2181" s="218"/>
      <c r="RQE2181" s="218"/>
      <c r="RQF2181" s="218"/>
      <c r="RQG2181" s="218"/>
      <c r="RQH2181" s="218"/>
      <c r="RQI2181" s="218"/>
      <c r="RQJ2181" s="218"/>
      <c r="RQK2181" s="218"/>
      <c r="RQL2181" s="218"/>
      <c r="RQM2181" s="218"/>
      <c r="RQN2181" s="218"/>
      <c r="RQO2181" s="218"/>
      <c r="RQP2181" s="218"/>
      <c r="RQQ2181" s="218"/>
      <c r="RQR2181" s="218"/>
      <c r="RQS2181" s="218"/>
      <c r="RQT2181" s="218"/>
      <c r="RQU2181" s="218"/>
      <c r="RQV2181" s="218"/>
      <c r="RQW2181" s="218"/>
      <c r="RQX2181" s="218"/>
      <c r="RQY2181" s="218"/>
      <c r="RQZ2181" s="218"/>
      <c r="RRA2181" s="218"/>
      <c r="RRB2181" s="218"/>
      <c r="RRC2181" s="218"/>
      <c r="RRD2181" s="218"/>
      <c r="RRE2181" s="218"/>
      <c r="RRF2181" s="218"/>
      <c r="RRG2181" s="218"/>
      <c r="RRH2181" s="218"/>
      <c r="RRI2181" s="218"/>
      <c r="RRJ2181" s="218"/>
      <c r="RRK2181" s="218"/>
      <c r="RRL2181" s="218"/>
      <c r="RRM2181" s="218"/>
      <c r="RRN2181" s="218"/>
      <c r="RRO2181" s="218"/>
      <c r="RRP2181" s="218"/>
      <c r="RRQ2181" s="218"/>
      <c r="RRR2181" s="218"/>
      <c r="RRS2181" s="218"/>
      <c r="RRT2181" s="218"/>
      <c r="RRU2181" s="218"/>
      <c r="RRV2181" s="218"/>
      <c r="RRW2181" s="218"/>
      <c r="RRX2181" s="218"/>
      <c r="RRY2181" s="218"/>
      <c r="RRZ2181" s="218"/>
      <c r="RSA2181" s="218"/>
      <c r="RSB2181" s="218"/>
      <c r="RSC2181" s="218"/>
      <c r="RSD2181" s="218"/>
      <c r="RSE2181" s="218"/>
      <c r="RSF2181" s="218"/>
      <c r="RSG2181" s="218"/>
      <c r="RSH2181" s="218"/>
      <c r="RSI2181" s="218"/>
      <c r="RSJ2181" s="218"/>
      <c r="RSK2181" s="218"/>
      <c r="RSL2181" s="218"/>
      <c r="RSM2181" s="218"/>
      <c r="RSN2181" s="218"/>
      <c r="RSO2181" s="218"/>
      <c r="RSP2181" s="218"/>
      <c r="RSQ2181" s="218"/>
      <c r="RSR2181" s="218"/>
      <c r="RSS2181" s="218"/>
      <c r="RST2181" s="218"/>
      <c r="RSU2181" s="218"/>
      <c r="RSV2181" s="218"/>
      <c r="RSW2181" s="218"/>
      <c r="RSX2181" s="218"/>
      <c r="RSY2181" s="218"/>
      <c r="RSZ2181" s="218"/>
      <c r="RTA2181" s="218"/>
      <c r="RTB2181" s="218"/>
      <c r="RTC2181" s="218"/>
      <c r="RTD2181" s="218"/>
      <c r="RTE2181" s="218"/>
      <c r="RTF2181" s="218"/>
      <c r="RTG2181" s="218"/>
      <c r="RTH2181" s="218"/>
      <c r="RTI2181" s="218"/>
      <c r="RTJ2181" s="218"/>
      <c r="RTK2181" s="218"/>
      <c r="RTL2181" s="218"/>
      <c r="RTM2181" s="218"/>
      <c r="RTN2181" s="218"/>
      <c r="RTO2181" s="218"/>
      <c r="RTP2181" s="218"/>
      <c r="RTQ2181" s="218"/>
      <c r="RTR2181" s="218"/>
      <c r="RTS2181" s="218"/>
      <c r="RTT2181" s="218"/>
      <c r="RTU2181" s="218"/>
      <c r="RTV2181" s="218"/>
      <c r="RTW2181" s="218"/>
      <c r="RTX2181" s="218"/>
      <c r="RTY2181" s="218"/>
      <c r="RTZ2181" s="218"/>
      <c r="RUA2181" s="218"/>
      <c r="RUB2181" s="218"/>
      <c r="RUC2181" s="218"/>
      <c r="RUD2181" s="218"/>
      <c r="RUE2181" s="218"/>
      <c r="RUF2181" s="218"/>
      <c r="RUG2181" s="218"/>
      <c r="RUH2181" s="218"/>
      <c r="RUI2181" s="218"/>
      <c r="RUJ2181" s="218"/>
      <c r="RUK2181" s="218"/>
      <c r="RUL2181" s="218"/>
      <c r="RUM2181" s="218"/>
      <c r="RUN2181" s="218"/>
      <c r="RUO2181" s="218"/>
      <c r="RUP2181" s="218"/>
      <c r="RUQ2181" s="218"/>
      <c r="RUR2181" s="218"/>
      <c r="RUS2181" s="218"/>
      <c r="RUT2181" s="218"/>
      <c r="RUU2181" s="218"/>
      <c r="RUV2181" s="218"/>
      <c r="RUW2181" s="218"/>
      <c r="RUX2181" s="218"/>
      <c r="RUY2181" s="218"/>
      <c r="RUZ2181" s="218"/>
      <c r="RVA2181" s="218"/>
      <c r="RVB2181" s="218"/>
      <c r="RVC2181" s="218"/>
      <c r="RVD2181" s="218"/>
      <c r="RVE2181" s="218"/>
      <c r="RVF2181" s="218"/>
      <c r="RVG2181" s="218"/>
      <c r="RVH2181" s="218"/>
      <c r="RVI2181" s="218"/>
      <c r="RVJ2181" s="218"/>
      <c r="RVK2181" s="218"/>
      <c r="RVL2181" s="218"/>
      <c r="RVM2181" s="218"/>
      <c r="RVN2181" s="218"/>
      <c r="RVO2181" s="218"/>
      <c r="RVP2181" s="218"/>
      <c r="RVQ2181" s="218"/>
      <c r="RVR2181" s="218"/>
      <c r="RVS2181" s="218"/>
      <c r="RVT2181" s="218"/>
      <c r="RVU2181" s="218"/>
      <c r="RVV2181" s="218"/>
      <c r="RVW2181" s="218"/>
      <c r="RVX2181" s="218"/>
      <c r="RVY2181" s="218"/>
      <c r="RVZ2181" s="218"/>
      <c r="RWA2181" s="218"/>
      <c r="RWB2181" s="218"/>
      <c r="RWC2181" s="218"/>
      <c r="RWD2181" s="218"/>
      <c r="RWE2181" s="218"/>
      <c r="RWF2181" s="218"/>
      <c r="RWG2181" s="218"/>
      <c r="RWH2181" s="218"/>
      <c r="RWI2181" s="218"/>
      <c r="RWJ2181" s="218"/>
      <c r="RWK2181" s="218"/>
      <c r="RWL2181" s="218"/>
      <c r="RWM2181" s="218"/>
      <c r="RWN2181" s="218"/>
      <c r="RWO2181" s="218"/>
      <c r="RWP2181" s="218"/>
      <c r="RWQ2181" s="218"/>
      <c r="RWR2181" s="218"/>
      <c r="RWS2181" s="218"/>
      <c r="RWT2181" s="218"/>
      <c r="RWU2181" s="218"/>
      <c r="RWV2181" s="218"/>
      <c r="RWW2181" s="218"/>
      <c r="RWX2181" s="218"/>
      <c r="RWY2181" s="218"/>
      <c r="RWZ2181" s="218"/>
      <c r="RXA2181" s="218"/>
      <c r="RXB2181" s="218"/>
      <c r="RXC2181" s="218"/>
      <c r="RXD2181" s="218"/>
      <c r="RXE2181" s="218"/>
      <c r="RXF2181" s="218"/>
      <c r="RXG2181" s="218"/>
      <c r="RXH2181" s="218"/>
      <c r="RXI2181" s="218"/>
      <c r="RXJ2181" s="218"/>
      <c r="RXK2181" s="218"/>
      <c r="RXL2181" s="218"/>
      <c r="RXM2181" s="218"/>
      <c r="RXN2181" s="218"/>
      <c r="RXO2181" s="218"/>
      <c r="RXP2181" s="218"/>
      <c r="RXQ2181" s="218"/>
      <c r="RXR2181" s="218"/>
      <c r="RXS2181" s="218"/>
      <c r="RXT2181" s="218"/>
      <c r="RXU2181" s="218"/>
      <c r="RXV2181" s="218"/>
      <c r="RXW2181" s="218"/>
      <c r="RXX2181" s="218"/>
      <c r="RXY2181" s="218"/>
      <c r="RXZ2181" s="218"/>
      <c r="RYA2181" s="218"/>
      <c r="RYB2181" s="218"/>
      <c r="RYC2181" s="218"/>
      <c r="RYD2181" s="218"/>
      <c r="RYE2181" s="218"/>
      <c r="RYF2181" s="218"/>
      <c r="RYG2181" s="218"/>
      <c r="RYH2181" s="218"/>
      <c r="RYI2181" s="218"/>
      <c r="RYJ2181" s="218"/>
      <c r="RYK2181" s="218"/>
      <c r="RYL2181" s="218"/>
      <c r="RYM2181" s="218"/>
      <c r="RYN2181" s="218"/>
      <c r="RYO2181" s="218"/>
      <c r="RYP2181" s="218"/>
      <c r="RYQ2181" s="218"/>
      <c r="RYR2181" s="218"/>
      <c r="RYS2181" s="218"/>
      <c r="RYT2181" s="218"/>
      <c r="RYU2181" s="218"/>
      <c r="RYV2181" s="218"/>
      <c r="RYW2181" s="218"/>
      <c r="RYX2181" s="218"/>
      <c r="RYY2181" s="218"/>
      <c r="RYZ2181" s="218"/>
      <c r="RZA2181" s="218"/>
      <c r="RZB2181" s="218"/>
      <c r="RZC2181" s="218"/>
      <c r="RZD2181" s="218"/>
      <c r="RZE2181" s="218"/>
      <c r="RZF2181" s="218"/>
      <c r="RZG2181" s="218"/>
      <c r="RZH2181" s="218"/>
      <c r="RZI2181" s="218"/>
      <c r="RZJ2181" s="218"/>
      <c r="RZK2181" s="218"/>
      <c r="RZL2181" s="218"/>
      <c r="RZM2181" s="218"/>
      <c r="RZN2181" s="218"/>
      <c r="RZO2181" s="218"/>
      <c r="RZP2181" s="218"/>
      <c r="RZQ2181" s="218"/>
      <c r="RZR2181" s="218"/>
      <c r="RZS2181" s="218"/>
      <c r="RZT2181" s="218"/>
      <c r="RZU2181" s="218"/>
      <c r="RZV2181" s="218"/>
      <c r="RZW2181" s="218"/>
      <c r="RZX2181" s="218"/>
      <c r="RZY2181" s="218"/>
      <c r="RZZ2181" s="218"/>
      <c r="SAA2181" s="218"/>
      <c r="SAB2181" s="218"/>
      <c r="SAC2181" s="218"/>
      <c r="SAD2181" s="218"/>
      <c r="SAE2181" s="218"/>
      <c r="SAF2181" s="218"/>
      <c r="SAG2181" s="218"/>
      <c r="SAH2181" s="218"/>
      <c r="SAI2181" s="218"/>
      <c r="SAJ2181" s="218"/>
      <c r="SAK2181" s="218"/>
      <c r="SAL2181" s="218"/>
      <c r="SAM2181" s="218"/>
      <c r="SAN2181" s="218"/>
      <c r="SAO2181" s="218"/>
      <c r="SAP2181" s="218"/>
      <c r="SAQ2181" s="218"/>
      <c r="SAR2181" s="218"/>
      <c r="SAS2181" s="218"/>
      <c r="SAT2181" s="218"/>
      <c r="SAU2181" s="218"/>
      <c r="SAV2181" s="218"/>
      <c r="SAW2181" s="218"/>
      <c r="SAX2181" s="218"/>
      <c r="SAY2181" s="218"/>
      <c r="SAZ2181" s="218"/>
      <c r="SBA2181" s="218"/>
      <c r="SBB2181" s="218"/>
      <c r="SBC2181" s="218"/>
      <c r="SBD2181" s="218"/>
      <c r="SBE2181" s="218"/>
      <c r="SBF2181" s="218"/>
      <c r="SBG2181" s="218"/>
      <c r="SBH2181" s="218"/>
      <c r="SBI2181" s="218"/>
      <c r="SBJ2181" s="218"/>
      <c r="SBK2181" s="218"/>
      <c r="SBL2181" s="218"/>
      <c r="SBM2181" s="218"/>
      <c r="SBN2181" s="218"/>
      <c r="SBO2181" s="218"/>
      <c r="SBP2181" s="218"/>
      <c r="SBQ2181" s="218"/>
      <c r="SBR2181" s="218"/>
      <c r="SBS2181" s="218"/>
      <c r="SBT2181" s="218"/>
      <c r="SBU2181" s="218"/>
      <c r="SBV2181" s="218"/>
      <c r="SBW2181" s="218"/>
      <c r="SBX2181" s="218"/>
      <c r="SBY2181" s="218"/>
      <c r="SBZ2181" s="218"/>
      <c r="SCA2181" s="218"/>
      <c r="SCB2181" s="218"/>
      <c r="SCC2181" s="218"/>
      <c r="SCD2181" s="218"/>
      <c r="SCE2181" s="218"/>
      <c r="SCF2181" s="218"/>
      <c r="SCG2181" s="218"/>
      <c r="SCH2181" s="218"/>
      <c r="SCI2181" s="218"/>
      <c r="SCJ2181" s="218"/>
      <c r="SCK2181" s="218"/>
      <c r="SCL2181" s="218"/>
      <c r="SCM2181" s="218"/>
      <c r="SCN2181" s="218"/>
      <c r="SCO2181" s="218"/>
      <c r="SCP2181" s="218"/>
      <c r="SCQ2181" s="218"/>
      <c r="SCR2181" s="218"/>
      <c r="SCS2181" s="218"/>
      <c r="SCT2181" s="218"/>
      <c r="SCU2181" s="218"/>
      <c r="SCV2181" s="218"/>
      <c r="SCW2181" s="218"/>
      <c r="SCX2181" s="218"/>
      <c r="SCY2181" s="218"/>
      <c r="SCZ2181" s="218"/>
      <c r="SDA2181" s="218"/>
      <c r="SDB2181" s="218"/>
      <c r="SDC2181" s="218"/>
      <c r="SDD2181" s="218"/>
      <c r="SDE2181" s="218"/>
      <c r="SDF2181" s="218"/>
      <c r="SDG2181" s="218"/>
      <c r="SDH2181" s="218"/>
      <c r="SDI2181" s="218"/>
      <c r="SDJ2181" s="218"/>
      <c r="SDK2181" s="218"/>
      <c r="SDL2181" s="218"/>
      <c r="SDM2181" s="218"/>
      <c r="SDN2181" s="218"/>
      <c r="SDO2181" s="218"/>
      <c r="SDP2181" s="218"/>
      <c r="SDQ2181" s="218"/>
      <c r="SDR2181" s="218"/>
      <c r="SDS2181" s="218"/>
      <c r="SDT2181" s="218"/>
      <c r="SDU2181" s="218"/>
      <c r="SDV2181" s="218"/>
      <c r="SDW2181" s="218"/>
      <c r="SDX2181" s="218"/>
      <c r="SDY2181" s="218"/>
      <c r="SDZ2181" s="218"/>
      <c r="SEA2181" s="218"/>
      <c r="SEB2181" s="218"/>
      <c r="SEC2181" s="218"/>
      <c r="SED2181" s="218"/>
      <c r="SEE2181" s="218"/>
      <c r="SEF2181" s="218"/>
      <c r="SEG2181" s="218"/>
      <c r="SEH2181" s="218"/>
      <c r="SEI2181" s="218"/>
      <c r="SEJ2181" s="218"/>
      <c r="SEK2181" s="218"/>
      <c r="SEL2181" s="218"/>
      <c r="SEM2181" s="218"/>
      <c r="SEN2181" s="218"/>
      <c r="SEO2181" s="218"/>
      <c r="SEP2181" s="218"/>
      <c r="SEQ2181" s="218"/>
      <c r="SER2181" s="218"/>
      <c r="SES2181" s="218"/>
      <c r="SET2181" s="218"/>
      <c r="SEU2181" s="218"/>
      <c r="SEV2181" s="218"/>
      <c r="SEW2181" s="218"/>
      <c r="SEX2181" s="218"/>
      <c r="SEY2181" s="218"/>
      <c r="SEZ2181" s="218"/>
      <c r="SFA2181" s="218"/>
      <c r="SFB2181" s="218"/>
      <c r="SFC2181" s="218"/>
      <c r="SFD2181" s="218"/>
      <c r="SFE2181" s="218"/>
      <c r="SFF2181" s="218"/>
      <c r="SFG2181" s="218"/>
      <c r="SFH2181" s="218"/>
      <c r="SFI2181" s="218"/>
      <c r="SFJ2181" s="218"/>
      <c r="SFK2181" s="218"/>
      <c r="SFL2181" s="218"/>
      <c r="SFM2181" s="218"/>
      <c r="SFN2181" s="218"/>
      <c r="SFO2181" s="218"/>
      <c r="SFP2181" s="218"/>
      <c r="SFQ2181" s="218"/>
      <c r="SFR2181" s="218"/>
      <c r="SFS2181" s="218"/>
      <c r="SFT2181" s="218"/>
      <c r="SFU2181" s="218"/>
      <c r="SFV2181" s="218"/>
      <c r="SFW2181" s="218"/>
      <c r="SFX2181" s="218"/>
      <c r="SFY2181" s="218"/>
      <c r="SFZ2181" s="218"/>
      <c r="SGA2181" s="218"/>
      <c r="SGB2181" s="218"/>
      <c r="SGC2181" s="218"/>
      <c r="SGD2181" s="218"/>
      <c r="SGE2181" s="218"/>
      <c r="SGF2181" s="218"/>
      <c r="SGG2181" s="218"/>
      <c r="SGH2181" s="218"/>
      <c r="SGI2181" s="218"/>
      <c r="SGJ2181" s="218"/>
      <c r="SGK2181" s="218"/>
      <c r="SGL2181" s="218"/>
      <c r="SGM2181" s="218"/>
      <c r="SGN2181" s="218"/>
      <c r="SGO2181" s="218"/>
      <c r="SGP2181" s="218"/>
      <c r="SGQ2181" s="218"/>
      <c r="SGR2181" s="218"/>
      <c r="SGS2181" s="218"/>
      <c r="SGT2181" s="218"/>
      <c r="SGU2181" s="218"/>
      <c r="SGV2181" s="218"/>
      <c r="SGW2181" s="218"/>
      <c r="SGX2181" s="218"/>
      <c r="SGY2181" s="218"/>
      <c r="SGZ2181" s="218"/>
      <c r="SHA2181" s="218"/>
      <c r="SHB2181" s="218"/>
      <c r="SHC2181" s="218"/>
      <c r="SHD2181" s="218"/>
      <c r="SHE2181" s="218"/>
      <c r="SHF2181" s="218"/>
      <c r="SHG2181" s="218"/>
      <c r="SHH2181" s="218"/>
      <c r="SHI2181" s="218"/>
      <c r="SHJ2181" s="218"/>
      <c r="SHK2181" s="218"/>
      <c r="SHL2181" s="218"/>
      <c r="SHM2181" s="218"/>
      <c r="SHN2181" s="218"/>
      <c r="SHO2181" s="218"/>
      <c r="SHP2181" s="218"/>
      <c r="SHQ2181" s="218"/>
      <c r="SHR2181" s="218"/>
      <c r="SHS2181" s="218"/>
      <c r="SHT2181" s="218"/>
      <c r="SHU2181" s="218"/>
      <c r="SHV2181" s="218"/>
      <c r="SHW2181" s="218"/>
      <c r="SHX2181" s="218"/>
      <c r="SHY2181" s="218"/>
      <c r="SHZ2181" s="218"/>
      <c r="SIA2181" s="218"/>
      <c r="SIB2181" s="218"/>
      <c r="SIC2181" s="218"/>
      <c r="SID2181" s="218"/>
      <c r="SIE2181" s="218"/>
      <c r="SIF2181" s="218"/>
      <c r="SIG2181" s="218"/>
      <c r="SIH2181" s="218"/>
      <c r="SII2181" s="218"/>
      <c r="SIJ2181" s="218"/>
      <c r="SIK2181" s="218"/>
      <c r="SIL2181" s="218"/>
      <c r="SIM2181" s="218"/>
      <c r="SIN2181" s="218"/>
      <c r="SIO2181" s="218"/>
      <c r="SIP2181" s="218"/>
      <c r="SIQ2181" s="218"/>
      <c r="SIR2181" s="218"/>
      <c r="SIS2181" s="218"/>
      <c r="SIT2181" s="218"/>
      <c r="SIU2181" s="218"/>
      <c r="SIV2181" s="218"/>
      <c r="SIW2181" s="218"/>
      <c r="SIX2181" s="218"/>
      <c r="SIY2181" s="218"/>
      <c r="SIZ2181" s="218"/>
      <c r="SJA2181" s="218"/>
      <c r="SJB2181" s="218"/>
      <c r="SJC2181" s="218"/>
      <c r="SJD2181" s="218"/>
      <c r="SJE2181" s="218"/>
      <c r="SJF2181" s="218"/>
      <c r="SJG2181" s="218"/>
      <c r="SJH2181" s="218"/>
      <c r="SJI2181" s="218"/>
      <c r="SJJ2181" s="218"/>
      <c r="SJK2181" s="218"/>
      <c r="SJL2181" s="218"/>
      <c r="SJM2181" s="218"/>
      <c r="SJN2181" s="218"/>
      <c r="SJO2181" s="218"/>
      <c r="SJP2181" s="218"/>
      <c r="SJQ2181" s="218"/>
      <c r="SJR2181" s="218"/>
      <c r="SJS2181" s="218"/>
      <c r="SJT2181" s="218"/>
      <c r="SJU2181" s="218"/>
      <c r="SJV2181" s="218"/>
      <c r="SJW2181" s="218"/>
      <c r="SJX2181" s="218"/>
      <c r="SJY2181" s="218"/>
      <c r="SJZ2181" s="218"/>
      <c r="SKA2181" s="218"/>
      <c r="SKB2181" s="218"/>
      <c r="SKC2181" s="218"/>
      <c r="SKD2181" s="218"/>
      <c r="SKE2181" s="218"/>
      <c r="SKF2181" s="218"/>
      <c r="SKG2181" s="218"/>
      <c r="SKH2181" s="218"/>
      <c r="SKI2181" s="218"/>
      <c r="SKJ2181" s="218"/>
      <c r="SKK2181" s="218"/>
      <c r="SKL2181" s="218"/>
      <c r="SKM2181" s="218"/>
      <c r="SKN2181" s="218"/>
      <c r="SKO2181" s="218"/>
      <c r="SKP2181" s="218"/>
      <c r="SKQ2181" s="218"/>
      <c r="SKR2181" s="218"/>
      <c r="SKS2181" s="218"/>
      <c r="SKT2181" s="218"/>
      <c r="SKU2181" s="218"/>
      <c r="SKV2181" s="218"/>
      <c r="SKW2181" s="218"/>
      <c r="SKX2181" s="218"/>
      <c r="SKY2181" s="218"/>
      <c r="SKZ2181" s="218"/>
      <c r="SLA2181" s="218"/>
      <c r="SLB2181" s="218"/>
      <c r="SLC2181" s="218"/>
      <c r="SLD2181" s="218"/>
      <c r="SLE2181" s="218"/>
      <c r="SLF2181" s="218"/>
      <c r="SLG2181" s="218"/>
      <c r="SLH2181" s="218"/>
      <c r="SLI2181" s="218"/>
      <c r="SLJ2181" s="218"/>
      <c r="SLK2181" s="218"/>
      <c r="SLL2181" s="218"/>
      <c r="SLM2181" s="218"/>
      <c r="SLN2181" s="218"/>
      <c r="SLO2181" s="218"/>
      <c r="SLP2181" s="218"/>
      <c r="SLQ2181" s="218"/>
      <c r="SLR2181" s="218"/>
      <c r="SLS2181" s="218"/>
      <c r="SLT2181" s="218"/>
      <c r="SLU2181" s="218"/>
      <c r="SLV2181" s="218"/>
      <c r="SLW2181" s="218"/>
      <c r="SLX2181" s="218"/>
      <c r="SLY2181" s="218"/>
      <c r="SLZ2181" s="218"/>
      <c r="SMA2181" s="218"/>
      <c r="SMB2181" s="218"/>
      <c r="SMC2181" s="218"/>
      <c r="SMD2181" s="218"/>
      <c r="SME2181" s="218"/>
      <c r="SMF2181" s="218"/>
      <c r="SMG2181" s="218"/>
      <c r="SMH2181" s="218"/>
      <c r="SMI2181" s="218"/>
      <c r="SMJ2181" s="218"/>
      <c r="SMK2181" s="218"/>
      <c r="SML2181" s="218"/>
      <c r="SMM2181" s="218"/>
      <c r="SMN2181" s="218"/>
      <c r="SMO2181" s="218"/>
      <c r="SMP2181" s="218"/>
      <c r="SMQ2181" s="218"/>
      <c r="SMR2181" s="218"/>
      <c r="SMS2181" s="218"/>
      <c r="SMT2181" s="218"/>
      <c r="SMU2181" s="218"/>
      <c r="SMV2181" s="218"/>
      <c r="SMW2181" s="218"/>
      <c r="SMX2181" s="218"/>
      <c r="SMY2181" s="218"/>
      <c r="SMZ2181" s="218"/>
      <c r="SNA2181" s="218"/>
      <c r="SNB2181" s="218"/>
      <c r="SNC2181" s="218"/>
      <c r="SND2181" s="218"/>
      <c r="SNE2181" s="218"/>
      <c r="SNF2181" s="218"/>
      <c r="SNG2181" s="218"/>
      <c r="SNH2181" s="218"/>
      <c r="SNI2181" s="218"/>
      <c r="SNJ2181" s="218"/>
      <c r="SNK2181" s="218"/>
      <c r="SNL2181" s="218"/>
      <c r="SNM2181" s="218"/>
      <c r="SNN2181" s="218"/>
      <c r="SNO2181" s="218"/>
      <c r="SNP2181" s="218"/>
      <c r="SNQ2181" s="218"/>
      <c r="SNR2181" s="218"/>
      <c r="SNS2181" s="218"/>
      <c r="SNT2181" s="218"/>
      <c r="SNU2181" s="218"/>
      <c r="SNV2181" s="218"/>
      <c r="SNW2181" s="218"/>
      <c r="SNX2181" s="218"/>
      <c r="SNY2181" s="218"/>
      <c r="SNZ2181" s="218"/>
      <c r="SOA2181" s="218"/>
      <c r="SOB2181" s="218"/>
      <c r="SOC2181" s="218"/>
      <c r="SOD2181" s="218"/>
      <c r="SOE2181" s="218"/>
      <c r="SOF2181" s="218"/>
      <c r="SOG2181" s="218"/>
      <c r="SOH2181" s="218"/>
      <c r="SOI2181" s="218"/>
      <c r="SOJ2181" s="218"/>
      <c r="SOK2181" s="218"/>
      <c r="SOL2181" s="218"/>
      <c r="SOM2181" s="218"/>
      <c r="SON2181" s="218"/>
      <c r="SOO2181" s="218"/>
      <c r="SOP2181" s="218"/>
      <c r="SOQ2181" s="218"/>
      <c r="SOR2181" s="218"/>
      <c r="SOS2181" s="218"/>
      <c r="SOT2181" s="218"/>
      <c r="SOU2181" s="218"/>
      <c r="SOV2181" s="218"/>
      <c r="SOW2181" s="218"/>
      <c r="SOX2181" s="218"/>
      <c r="SOY2181" s="218"/>
      <c r="SOZ2181" s="218"/>
      <c r="SPA2181" s="218"/>
      <c r="SPB2181" s="218"/>
      <c r="SPC2181" s="218"/>
      <c r="SPD2181" s="218"/>
      <c r="SPE2181" s="218"/>
      <c r="SPF2181" s="218"/>
      <c r="SPG2181" s="218"/>
      <c r="SPH2181" s="218"/>
      <c r="SPI2181" s="218"/>
      <c r="SPJ2181" s="218"/>
      <c r="SPK2181" s="218"/>
      <c r="SPL2181" s="218"/>
      <c r="SPM2181" s="218"/>
      <c r="SPN2181" s="218"/>
      <c r="SPO2181" s="218"/>
      <c r="SPP2181" s="218"/>
      <c r="SPQ2181" s="218"/>
      <c r="SPR2181" s="218"/>
      <c r="SPS2181" s="218"/>
      <c r="SPT2181" s="218"/>
      <c r="SPU2181" s="218"/>
      <c r="SPV2181" s="218"/>
      <c r="SPW2181" s="218"/>
      <c r="SPX2181" s="218"/>
      <c r="SPY2181" s="218"/>
      <c r="SPZ2181" s="218"/>
      <c r="SQA2181" s="218"/>
      <c r="SQB2181" s="218"/>
      <c r="SQC2181" s="218"/>
      <c r="SQD2181" s="218"/>
      <c r="SQE2181" s="218"/>
      <c r="SQF2181" s="218"/>
      <c r="SQG2181" s="218"/>
      <c r="SQH2181" s="218"/>
      <c r="SQI2181" s="218"/>
      <c r="SQJ2181" s="218"/>
      <c r="SQK2181" s="218"/>
      <c r="SQL2181" s="218"/>
      <c r="SQM2181" s="218"/>
      <c r="SQN2181" s="218"/>
      <c r="SQO2181" s="218"/>
      <c r="SQP2181" s="218"/>
      <c r="SQQ2181" s="218"/>
      <c r="SQR2181" s="218"/>
      <c r="SQS2181" s="218"/>
      <c r="SQT2181" s="218"/>
      <c r="SQU2181" s="218"/>
      <c r="SQV2181" s="218"/>
      <c r="SQW2181" s="218"/>
      <c r="SQX2181" s="218"/>
      <c r="SQY2181" s="218"/>
      <c r="SQZ2181" s="218"/>
      <c r="SRA2181" s="218"/>
      <c r="SRB2181" s="218"/>
      <c r="SRC2181" s="218"/>
      <c r="SRD2181" s="218"/>
      <c r="SRE2181" s="218"/>
      <c r="SRF2181" s="218"/>
      <c r="SRG2181" s="218"/>
      <c r="SRH2181" s="218"/>
      <c r="SRI2181" s="218"/>
      <c r="SRJ2181" s="218"/>
      <c r="SRK2181" s="218"/>
      <c r="SRL2181" s="218"/>
      <c r="SRM2181" s="218"/>
      <c r="SRN2181" s="218"/>
      <c r="SRO2181" s="218"/>
      <c r="SRP2181" s="218"/>
      <c r="SRQ2181" s="218"/>
      <c r="SRR2181" s="218"/>
      <c r="SRS2181" s="218"/>
      <c r="SRT2181" s="218"/>
      <c r="SRU2181" s="218"/>
      <c r="SRV2181" s="218"/>
      <c r="SRW2181" s="218"/>
      <c r="SRX2181" s="218"/>
      <c r="SRY2181" s="218"/>
      <c r="SRZ2181" s="218"/>
      <c r="SSA2181" s="218"/>
      <c r="SSB2181" s="218"/>
      <c r="SSC2181" s="218"/>
      <c r="SSD2181" s="218"/>
      <c r="SSE2181" s="218"/>
      <c r="SSF2181" s="218"/>
      <c r="SSG2181" s="218"/>
      <c r="SSH2181" s="218"/>
      <c r="SSI2181" s="218"/>
      <c r="SSJ2181" s="218"/>
      <c r="SSK2181" s="218"/>
      <c r="SSL2181" s="218"/>
      <c r="SSM2181" s="218"/>
      <c r="SSN2181" s="218"/>
      <c r="SSO2181" s="218"/>
      <c r="SSP2181" s="218"/>
      <c r="SSQ2181" s="218"/>
      <c r="SSR2181" s="218"/>
      <c r="SSS2181" s="218"/>
      <c r="SST2181" s="218"/>
      <c r="SSU2181" s="218"/>
      <c r="SSV2181" s="218"/>
      <c r="SSW2181" s="218"/>
      <c r="SSX2181" s="218"/>
      <c r="SSY2181" s="218"/>
      <c r="SSZ2181" s="218"/>
      <c r="STA2181" s="218"/>
      <c r="STB2181" s="218"/>
      <c r="STC2181" s="218"/>
      <c r="STD2181" s="218"/>
      <c r="STE2181" s="218"/>
      <c r="STF2181" s="218"/>
      <c r="STG2181" s="218"/>
      <c r="STH2181" s="218"/>
      <c r="STI2181" s="218"/>
      <c r="STJ2181" s="218"/>
      <c r="STK2181" s="218"/>
      <c r="STL2181" s="218"/>
      <c r="STM2181" s="218"/>
      <c r="STN2181" s="218"/>
      <c r="STO2181" s="218"/>
      <c r="STP2181" s="218"/>
      <c r="STQ2181" s="218"/>
      <c r="STR2181" s="218"/>
      <c r="STS2181" s="218"/>
      <c r="STT2181" s="218"/>
      <c r="STU2181" s="218"/>
      <c r="STV2181" s="218"/>
      <c r="STW2181" s="218"/>
      <c r="STX2181" s="218"/>
      <c r="STY2181" s="218"/>
      <c r="STZ2181" s="218"/>
      <c r="SUA2181" s="218"/>
      <c r="SUB2181" s="218"/>
      <c r="SUC2181" s="218"/>
      <c r="SUD2181" s="218"/>
      <c r="SUE2181" s="218"/>
      <c r="SUF2181" s="218"/>
      <c r="SUG2181" s="218"/>
      <c r="SUH2181" s="218"/>
      <c r="SUI2181" s="218"/>
      <c r="SUJ2181" s="218"/>
      <c r="SUK2181" s="218"/>
      <c r="SUL2181" s="218"/>
      <c r="SUM2181" s="218"/>
      <c r="SUN2181" s="218"/>
      <c r="SUO2181" s="218"/>
      <c r="SUP2181" s="218"/>
      <c r="SUQ2181" s="218"/>
      <c r="SUR2181" s="218"/>
      <c r="SUS2181" s="218"/>
      <c r="SUT2181" s="218"/>
      <c r="SUU2181" s="218"/>
      <c r="SUV2181" s="218"/>
      <c r="SUW2181" s="218"/>
      <c r="SUX2181" s="218"/>
      <c r="SUY2181" s="218"/>
      <c r="SUZ2181" s="218"/>
      <c r="SVA2181" s="218"/>
      <c r="SVB2181" s="218"/>
      <c r="SVC2181" s="218"/>
      <c r="SVD2181" s="218"/>
      <c r="SVE2181" s="218"/>
      <c r="SVF2181" s="218"/>
      <c r="SVG2181" s="218"/>
      <c r="SVH2181" s="218"/>
      <c r="SVI2181" s="218"/>
      <c r="SVJ2181" s="218"/>
      <c r="SVK2181" s="218"/>
      <c r="SVL2181" s="218"/>
      <c r="SVM2181" s="218"/>
      <c r="SVN2181" s="218"/>
      <c r="SVO2181" s="218"/>
      <c r="SVP2181" s="218"/>
      <c r="SVQ2181" s="218"/>
      <c r="SVR2181" s="218"/>
      <c r="SVS2181" s="218"/>
      <c r="SVT2181" s="218"/>
      <c r="SVU2181" s="218"/>
      <c r="SVV2181" s="218"/>
      <c r="SVW2181" s="218"/>
      <c r="SVX2181" s="218"/>
      <c r="SVY2181" s="218"/>
      <c r="SVZ2181" s="218"/>
      <c r="SWA2181" s="218"/>
      <c r="SWB2181" s="218"/>
      <c r="SWC2181" s="218"/>
      <c r="SWD2181" s="218"/>
      <c r="SWE2181" s="218"/>
      <c r="SWF2181" s="218"/>
      <c r="SWG2181" s="218"/>
      <c r="SWH2181" s="218"/>
      <c r="SWI2181" s="218"/>
      <c r="SWJ2181" s="218"/>
      <c r="SWK2181" s="218"/>
      <c r="SWL2181" s="218"/>
      <c r="SWM2181" s="218"/>
      <c r="SWN2181" s="218"/>
      <c r="SWO2181" s="218"/>
      <c r="SWP2181" s="218"/>
      <c r="SWQ2181" s="218"/>
      <c r="SWR2181" s="218"/>
      <c r="SWS2181" s="218"/>
      <c r="SWT2181" s="218"/>
      <c r="SWU2181" s="218"/>
      <c r="SWV2181" s="218"/>
      <c r="SWW2181" s="218"/>
      <c r="SWX2181" s="218"/>
      <c r="SWY2181" s="218"/>
      <c r="SWZ2181" s="218"/>
      <c r="SXA2181" s="218"/>
      <c r="SXB2181" s="218"/>
      <c r="SXC2181" s="218"/>
      <c r="SXD2181" s="218"/>
      <c r="SXE2181" s="218"/>
      <c r="SXF2181" s="218"/>
      <c r="SXG2181" s="218"/>
      <c r="SXH2181" s="218"/>
      <c r="SXI2181" s="218"/>
      <c r="SXJ2181" s="218"/>
      <c r="SXK2181" s="218"/>
      <c r="SXL2181" s="218"/>
      <c r="SXM2181" s="218"/>
      <c r="SXN2181" s="218"/>
      <c r="SXO2181" s="218"/>
      <c r="SXP2181" s="218"/>
      <c r="SXQ2181" s="218"/>
      <c r="SXR2181" s="218"/>
      <c r="SXS2181" s="218"/>
      <c r="SXT2181" s="218"/>
      <c r="SXU2181" s="218"/>
      <c r="SXV2181" s="218"/>
      <c r="SXW2181" s="218"/>
      <c r="SXX2181" s="218"/>
      <c r="SXY2181" s="218"/>
      <c r="SXZ2181" s="218"/>
      <c r="SYA2181" s="218"/>
      <c r="SYB2181" s="218"/>
      <c r="SYC2181" s="218"/>
      <c r="SYD2181" s="218"/>
      <c r="SYE2181" s="218"/>
      <c r="SYF2181" s="218"/>
      <c r="SYG2181" s="218"/>
      <c r="SYH2181" s="218"/>
      <c r="SYI2181" s="218"/>
      <c r="SYJ2181" s="218"/>
      <c r="SYK2181" s="218"/>
      <c r="SYL2181" s="218"/>
      <c r="SYM2181" s="218"/>
      <c r="SYN2181" s="218"/>
      <c r="SYO2181" s="218"/>
      <c r="SYP2181" s="218"/>
      <c r="SYQ2181" s="218"/>
      <c r="SYR2181" s="218"/>
      <c r="SYS2181" s="218"/>
      <c r="SYT2181" s="218"/>
      <c r="SYU2181" s="218"/>
      <c r="SYV2181" s="218"/>
      <c r="SYW2181" s="218"/>
      <c r="SYX2181" s="218"/>
      <c r="SYY2181" s="218"/>
      <c r="SYZ2181" s="218"/>
      <c r="SZA2181" s="218"/>
      <c r="SZB2181" s="218"/>
      <c r="SZC2181" s="218"/>
      <c r="SZD2181" s="218"/>
      <c r="SZE2181" s="218"/>
      <c r="SZF2181" s="218"/>
      <c r="SZG2181" s="218"/>
      <c r="SZH2181" s="218"/>
      <c r="SZI2181" s="218"/>
      <c r="SZJ2181" s="218"/>
      <c r="SZK2181" s="218"/>
      <c r="SZL2181" s="218"/>
      <c r="SZM2181" s="218"/>
      <c r="SZN2181" s="218"/>
      <c r="SZO2181" s="218"/>
      <c r="SZP2181" s="218"/>
      <c r="SZQ2181" s="218"/>
      <c r="SZR2181" s="218"/>
      <c r="SZS2181" s="218"/>
      <c r="SZT2181" s="218"/>
      <c r="SZU2181" s="218"/>
      <c r="SZV2181" s="218"/>
      <c r="SZW2181" s="218"/>
      <c r="SZX2181" s="218"/>
      <c r="SZY2181" s="218"/>
      <c r="SZZ2181" s="218"/>
      <c r="TAA2181" s="218"/>
      <c r="TAB2181" s="218"/>
      <c r="TAC2181" s="218"/>
      <c r="TAD2181" s="218"/>
      <c r="TAE2181" s="218"/>
      <c r="TAF2181" s="218"/>
      <c r="TAG2181" s="218"/>
      <c r="TAH2181" s="218"/>
      <c r="TAI2181" s="218"/>
      <c r="TAJ2181" s="218"/>
      <c r="TAK2181" s="218"/>
      <c r="TAL2181" s="218"/>
      <c r="TAM2181" s="218"/>
      <c r="TAN2181" s="218"/>
      <c r="TAO2181" s="218"/>
      <c r="TAP2181" s="218"/>
      <c r="TAQ2181" s="218"/>
      <c r="TAR2181" s="218"/>
      <c r="TAS2181" s="218"/>
      <c r="TAT2181" s="218"/>
      <c r="TAU2181" s="218"/>
      <c r="TAV2181" s="218"/>
      <c r="TAW2181" s="218"/>
      <c r="TAX2181" s="218"/>
      <c r="TAY2181" s="218"/>
      <c r="TAZ2181" s="218"/>
      <c r="TBA2181" s="218"/>
      <c r="TBB2181" s="218"/>
      <c r="TBC2181" s="218"/>
      <c r="TBD2181" s="218"/>
      <c r="TBE2181" s="218"/>
      <c r="TBF2181" s="218"/>
      <c r="TBG2181" s="218"/>
      <c r="TBH2181" s="218"/>
      <c r="TBI2181" s="218"/>
      <c r="TBJ2181" s="218"/>
      <c r="TBK2181" s="218"/>
      <c r="TBL2181" s="218"/>
      <c r="TBM2181" s="218"/>
      <c r="TBN2181" s="218"/>
      <c r="TBO2181" s="218"/>
      <c r="TBP2181" s="218"/>
      <c r="TBQ2181" s="218"/>
      <c r="TBR2181" s="218"/>
      <c r="TBS2181" s="218"/>
      <c r="TBT2181" s="218"/>
      <c r="TBU2181" s="218"/>
      <c r="TBV2181" s="218"/>
      <c r="TBW2181" s="218"/>
      <c r="TBX2181" s="218"/>
      <c r="TBY2181" s="218"/>
      <c r="TBZ2181" s="218"/>
      <c r="TCA2181" s="218"/>
      <c r="TCB2181" s="218"/>
      <c r="TCC2181" s="218"/>
      <c r="TCD2181" s="218"/>
      <c r="TCE2181" s="218"/>
      <c r="TCF2181" s="218"/>
      <c r="TCG2181" s="218"/>
      <c r="TCH2181" s="218"/>
      <c r="TCI2181" s="218"/>
      <c r="TCJ2181" s="218"/>
      <c r="TCK2181" s="218"/>
      <c r="TCL2181" s="218"/>
      <c r="TCM2181" s="218"/>
      <c r="TCN2181" s="218"/>
      <c r="TCO2181" s="218"/>
      <c r="TCP2181" s="218"/>
      <c r="TCQ2181" s="218"/>
      <c r="TCR2181" s="218"/>
      <c r="TCS2181" s="218"/>
      <c r="TCT2181" s="218"/>
      <c r="TCU2181" s="218"/>
      <c r="TCV2181" s="218"/>
      <c r="TCW2181" s="218"/>
      <c r="TCX2181" s="218"/>
      <c r="TCY2181" s="218"/>
      <c r="TCZ2181" s="218"/>
      <c r="TDA2181" s="218"/>
      <c r="TDB2181" s="218"/>
      <c r="TDC2181" s="218"/>
      <c r="TDD2181" s="218"/>
      <c r="TDE2181" s="218"/>
      <c r="TDF2181" s="218"/>
      <c r="TDG2181" s="218"/>
      <c r="TDH2181" s="218"/>
      <c r="TDI2181" s="218"/>
      <c r="TDJ2181" s="218"/>
      <c r="TDK2181" s="218"/>
      <c r="TDL2181" s="218"/>
      <c r="TDM2181" s="218"/>
      <c r="TDN2181" s="218"/>
      <c r="TDO2181" s="218"/>
      <c r="TDP2181" s="218"/>
      <c r="TDQ2181" s="218"/>
      <c r="TDR2181" s="218"/>
      <c r="TDS2181" s="218"/>
      <c r="TDT2181" s="218"/>
      <c r="TDU2181" s="218"/>
      <c r="TDV2181" s="218"/>
      <c r="TDW2181" s="218"/>
      <c r="TDX2181" s="218"/>
      <c r="TDY2181" s="218"/>
      <c r="TDZ2181" s="218"/>
      <c r="TEA2181" s="218"/>
      <c r="TEB2181" s="218"/>
      <c r="TEC2181" s="218"/>
      <c r="TED2181" s="218"/>
      <c r="TEE2181" s="218"/>
      <c r="TEF2181" s="218"/>
      <c r="TEG2181" s="218"/>
      <c r="TEH2181" s="218"/>
      <c r="TEI2181" s="218"/>
      <c r="TEJ2181" s="218"/>
      <c r="TEK2181" s="218"/>
      <c r="TEL2181" s="218"/>
      <c r="TEM2181" s="218"/>
      <c r="TEN2181" s="218"/>
      <c r="TEO2181" s="218"/>
      <c r="TEP2181" s="218"/>
      <c r="TEQ2181" s="218"/>
      <c r="TER2181" s="218"/>
      <c r="TES2181" s="218"/>
      <c r="TET2181" s="218"/>
      <c r="TEU2181" s="218"/>
      <c r="TEV2181" s="218"/>
      <c r="TEW2181" s="218"/>
      <c r="TEX2181" s="218"/>
      <c r="TEY2181" s="218"/>
      <c r="TEZ2181" s="218"/>
      <c r="TFA2181" s="218"/>
      <c r="TFB2181" s="218"/>
      <c r="TFC2181" s="218"/>
      <c r="TFD2181" s="218"/>
      <c r="TFE2181" s="218"/>
      <c r="TFF2181" s="218"/>
      <c r="TFG2181" s="218"/>
      <c r="TFH2181" s="218"/>
      <c r="TFI2181" s="218"/>
      <c r="TFJ2181" s="218"/>
      <c r="TFK2181" s="218"/>
      <c r="TFL2181" s="218"/>
      <c r="TFM2181" s="218"/>
      <c r="TFN2181" s="218"/>
      <c r="TFO2181" s="218"/>
      <c r="TFP2181" s="218"/>
      <c r="TFQ2181" s="218"/>
      <c r="TFR2181" s="218"/>
      <c r="TFS2181" s="218"/>
      <c r="TFT2181" s="218"/>
      <c r="TFU2181" s="218"/>
      <c r="TFV2181" s="218"/>
      <c r="TFW2181" s="218"/>
      <c r="TFX2181" s="218"/>
      <c r="TFY2181" s="218"/>
      <c r="TFZ2181" s="218"/>
      <c r="TGA2181" s="218"/>
      <c r="TGB2181" s="218"/>
      <c r="TGC2181" s="218"/>
      <c r="TGD2181" s="218"/>
      <c r="TGE2181" s="218"/>
      <c r="TGF2181" s="218"/>
      <c r="TGG2181" s="218"/>
      <c r="TGH2181" s="218"/>
      <c r="TGI2181" s="218"/>
      <c r="TGJ2181" s="218"/>
      <c r="TGK2181" s="218"/>
      <c r="TGL2181" s="218"/>
      <c r="TGM2181" s="218"/>
      <c r="TGN2181" s="218"/>
      <c r="TGO2181" s="218"/>
      <c r="TGP2181" s="218"/>
      <c r="TGQ2181" s="218"/>
      <c r="TGR2181" s="218"/>
      <c r="TGS2181" s="218"/>
      <c r="TGT2181" s="218"/>
      <c r="TGU2181" s="218"/>
      <c r="TGV2181" s="218"/>
      <c r="TGW2181" s="218"/>
      <c r="TGX2181" s="218"/>
      <c r="TGY2181" s="218"/>
      <c r="TGZ2181" s="218"/>
      <c r="THA2181" s="218"/>
      <c r="THB2181" s="218"/>
      <c r="THC2181" s="218"/>
      <c r="THD2181" s="218"/>
      <c r="THE2181" s="218"/>
      <c r="THF2181" s="218"/>
      <c r="THG2181" s="218"/>
      <c r="THH2181" s="218"/>
      <c r="THI2181" s="218"/>
      <c r="THJ2181" s="218"/>
      <c r="THK2181" s="218"/>
      <c r="THL2181" s="218"/>
      <c r="THM2181" s="218"/>
      <c r="THN2181" s="218"/>
      <c r="THO2181" s="218"/>
      <c r="THP2181" s="218"/>
      <c r="THQ2181" s="218"/>
      <c r="THR2181" s="218"/>
      <c r="THS2181" s="218"/>
      <c r="THT2181" s="218"/>
      <c r="THU2181" s="218"/>
      <c r="THV2181" s="218"/>
      <c r="THW2181" s="218"/>
      <c r="THX2181" s="218"/>
      <c r="THY2181" s="218"/>
      <c r="THZ2181" s="218"/>
      <c r="TIA2181" s="218"/>
      <c r="TIB2181" s="218"/>
      <c r="TIC2181" s="218"/>
      <c r="TID2181" s="218"/>
      <c r="TIE2181" s="218"/>
      <c r="TIF2181" s="218"/>
      <c r="TIG2181" s="218"/>
      <c r="TIH2181" s="218"/>
      <c r="TII2181" s="218"/>
      <c r="TIJ2181" s="218"/>
      <c r="TIK2181" s="218"/>
      <c r="TIL2181" s="218"/>
      <c r="TIM2181" s="218"/>
      <c r="TIN2181" s="218"/>
      <c r="TIO2181" s="218"/>
      <c r="TIP2181" s="218"/>
      <c r="TIQ2181" s="218"/>
      <c r="TIR2181" s="218"/>
      <c r="TIS2181" s="218"/>
      <c r="TIT2181" s="218"/>
      <c r="TIU2181" s="218"/>
      <c r="TIV2181" s="218"/>
      <c r="TIW2181" s="218"/>
      <c r="TIX2181" s="218"/>
      <c r="TIY2181" s="218"/>
      <c r="TIZ2181" s="218"/>
      <c r="TJA2181" s="218"/>
      <c r="TJB2181" s="218"/>
      <c r="TJC2181" s="218"/>
      <c r="TJD2181" s="218"/>
      <c r="TJE2181" s="218"/>
      <c r="TJF2181" s="218"/>
      <c r="TJG2181" s="218"/>
      <c r="TJH2181" s="218"/>
      <c r="TJI2181" s="218"/>
      <c r="TJJ2181" s="218"/>
      <c r="TJK2181" s="218"/>
      <c r="TJL2181" s="218"/>
      <c r="TJM2181" s="218"/>
      <c r="TJN2181" s="218"/>
      <c r="TJO2181" s="218"/>
      <c r="TJP2181" s="218"/>
      <c r="TJQ2181" s="218"/>
      <c r="TJR2181" s="218"/>
      <c r="TJS2181" s="218"/>
      <c r="TJT2181" s="218"/>
      <c r="TJU2181" s="218"/>
      <c r="TJV2181" s="218"/>
      <c r="TJW2181" s="218"/>
      <c r="TJX2181" s="218"/>
      <c r="TJY2181" s="218"/>
      <c r="TJZ2181" s="218"/>
      <c r="TKA2181" s="218"/>
      <c r="TKB2181" s="218"/>
      <c r="TKC2181" s="218"/>
      <c r="TKD2181" s="218"/>
      <c r="TKE2181" s="218"/>
      <c r="TKF2181" s="218"/>
      <c r="TKG2181" s="218"/>
      <c r="TKH2181" s="218"/>
      <c r="TKI2181" s="218"/>
      <c r="TKJ2181" s="218"/>
      <c r="TKK2181" s="218"/>
      <c r="TKL2181" s="218"/>
      <c r="TKM2181" s="218"/>
      <c r="TKN2181" s="218"/>
      <c r="TKO2181" s="218"/>
      <c r="TKP2181" s="218"/>
      <c r="TKQ2181" s="218"/>
      <c r="TKR2181" s="218"/>
      <c r="TKS2181" s="218"/>
      <c r="TKT2181" s="218"/>
      <c r="TKU2181" s="218"/>
      <c r="TKV2181" s="218"/>
      <c r="TKW2181" s="218"/>
      <c r="TKX2181" s="218"/>
      <c r="TKY2181" s="218"/>
      <c r="TKZ2181" s="218"/>
      <c r="TLA2181" s="218"/>
      <c r="TLB2181" s="218"/>
      <c r="TLC2181" s="218"/>
      <c r="TLD2181" s="218"/>
      <c r="TLE2181" s="218"/>
      <c r="TLF2181" s="218"/>
      <c r="TLG2181" s="218"/>
      <c r="TLH2181" s="218"/>
      <c r="TLI2181" s="218"/>
      <c r="TLJ2181" s="218"/>
      <c r="TLK2181" s="218"/>
      <c r="TLL2181" s="218"/>
      <c r="TLM2181" s="218"/>
      <c r="TLN2181" s="218"/>
      <c r="TLO2181" s="218"/>
      <c r="TLP2181" s="218"/>
      <c r="TLQ2181" s="218"/>
      <c r="TLR2181" s="218"/>
      <c r="TLS2181" s="218"/>
      <c r="TLT2181" s="218"/>
      <c r="TLU2181" s="218"/>
      <c r="TLV2181" s="218"/>
      <c r="TLW2181" s="218"/>
      <c r="TLX2181" s="218"/>
      <c r="TLY2181" s="218"/>
      <c r="TLZ2181" s="218"/>
      <c r="TMA2181" s="218"/>
      <c r="TMB2181" s="218"/>
      <c r="TMC2181" s="218"/>
      <c r="TMD2181" s="218"/>
      <c r="TME2181" s="218"/>
      <c r="TMF2181" s="218"/>
      <c r="TMG2181" s="218"/>
      <c r="TMH2181" s="218"/>
      <c r="TMI2181" s="218"/>
      <c r="TMJ2181" s="218"/>
      <c r="TMK2181" s="218"/>
      <c r="TML2181" s="218"/>
      <c r="TMM2181" s="218"/>
      <c r="TMN2181" s="218"/>
      <c r="TMO2181" s="218"/>
      <c r="TMP2181" s="218"/>
      <c r="TMQ2181" s="218"/>
      <c r="TMR2181" s="218"/>
      <c r="TMS2181" s="218"/>
      <c r="TMT2181" s="218"/>
      <c r="TMU2181" s="218"/>
      <c r="TMV2181" s="218"/>
      <c r="TMW2181" s="218"/>
      <c r="TMX2181" s="218"/>
      <c r="TMY2181" s="218"/>
      <c r="TMZ2181" s="218"/>
      <c r="TNA2181" s="218"/>
      <c r="TNB2181" s="218"/>
      <c r="TNC2181" s="218"/>
      <c r="TND2181" s="218"/>
      <c r="TNE2181" s="218"/>
      <c r="TNF2181" s="218"/>
      <c r="TNG2181" s="218"/>
      <c r="TNH2181" s="218"/>
      <c r="TNI2181" s="218"/>
      <c r="TNJ2181" s="218"/>
      <c r="TNK2181" s="218"/>
      <c r="TNL2181" s="218"/>
      <c r="TNM2181" s="218"/>
      <c r="TNN2181" s="218"/>
      <c r="TNO2181" s="218"/>
      <c r="TNP2181" s="218"/>
      <c r="TNQ2181" s="218"/>
      <c r="TNR2181" s="218"/>
      <c r="TNS2181" s="218"/>
      <c r="TNT2181" s="218"/>
      <c r="TNU2181" s="218"/>
      <c r="TNV2181" s="218"/>
      <c r="TNW2181" s="218"/>
      <c r="TNX2181" s="218"/>
      <c r="TNY2181" s="218"/>
      <c r="TNZ2181" s="218"/>
      <c r="TOA2181" s="218"/>
      <c r="TOB2181" s="218"/>
      <c r="TOC2181" s="218"/>
      <c r="TOD2181" s="218"/>
      <c r="TOE2181" s="218"/>
      <c r="TOF2181" s="218"/>
      <c r="TOG2181" s="218"/>
      <c r="TOH2181" s="218"/>
      <c r="TOI2181" s="218"/>
      <c r="TOJ2181" s="218"/>
      <c r="TOK2181" s="218"/>
      <c r="TOL2181" s="218"/>
      <c r="TOM2181" s="218"/>
      <c r="TON2181" s="218"/>
      <c r="TOO2181" s="218"/>
      <c r="TOP2181" s="218"/>
      <c r="TOQ2181" s="218"/>
      <c r="TOR2181" s="218"/>
      <c r="TOS2181" s="218"/>
      <c r="TOT2181" s="218"/>
      <c r="TOU2181" s="218"/>
      <c r="TOV2181" s="218"/>
      <c r="TOW2181" s="218"/>
      <c r="TOX2181" s="218"/>
      <c r="TOY2181" s="218"/>
      <c r="TOZ2181" s="218"/>
      <c r="TPA2181" s="218"/>
      <c r="TPB2181" s="218"/>
      <c r="TPC2181" s="218"/>
      <c r="TPD2181" s="218"/>
      <c r="TPE2181" s="218"/>
      <c r="TPF2181" s="218"/>
      <c r="TPG2181" s="218"/>
      <c r="TPH2181" s="218"/>
      <c r="TPI2181" s="218"/>
      <c r="TPJ2181" s="218"/>
      <c r="TPK2181" s="218"/>
      <c r="TPL2181" s="218"/>
      <c r="TPM2181" s="218"/>
      <c r="TPN2181" s="218"/>
      <c r="TPO2181" s="218"/>
      <c r="TPP2181" s="218"/>
      <c r="TPQ2181" s="218"/>
      <c r="TPR2181" s="218"/>
      <c r="TPS2181" s="218"/>
      <c r="TPT2181" s="218"/>
      <c r="TPU2181" s="218"/>
      <c r="TPV2181" s="218"/>
      <c r="TPW2181" s="218"/>
      <c r="TPX2181" s="218"/>
      <c r="TPY2181" s="218"/>
      <c r="TPZ2181" s="218"/>
      <c r="TQA2181" s="218"/>
      <c r="TQB2181" s="218"/>
      <c r="TQC2181" s="218"/>
      <c r="TQD2181" s="218"/>
      <c r="TQE2181" s="218"/>
      <c r="TQF2181" s="218"/>
      <c r="TQG2181" s="218"/>
      <c r="TQH2181" s="218"/>
      <c r="TQI2181" s="218"/>
      <c r="TQJ2181" s="218"/>
      <c r="TQK2181" s="218"/>
      <c r="TQL2181" s="218"/>
      <c r="TQM2181" s="218"/>
      <c r="TQN2181" s="218"/>
      <c r="TQO2181" s="218"/>
      <c r="TQP2181" s="218"/>
      <c r="TQQ2181" s="218"/>
      <c r="TQR2181" s="218"/>
      <c r="TQS2181" s="218"/>
      <c r="TQT2181" s="218"/>
      <c r="TQU2181" s="218"/>
      <c r="TQV2181" s="218"/>
      <c r="TQW2181" s="218"/>
      <c r="TQX2181" s="218"/>
      <c r="TQY2181" s="218"/>
      <c r="TQZ2181" s="218"/>
      <c r="TRA2181" s="218"/>
      <c r="TRB2181" s="218"/>
      <c r="TRC2181" s="218"/>
      <c r="TRD2181" s="218"/>
      <c r="TRE2181" s="218"/>
      <c r="TRF2181" s="218"/>
      <c r="TRG2181" s="218"/>
      <c r="TRH2181" s="218"/>
      <c r="TRI2181" s="218"/>
      <c r="TRJ2181" s="218"/>
      <c r="TRK2181" s="218"/>
      <c r="TRL2181" s="218"/>
      <c r="TRM2181" s="218"/>
      <c r="TRN2181" s="218"/>
      <c r="TRO2181" s="218"/>
      <c r="TRP2181" s="218"/>
      <c r="TRQ2181" s="218"/>
      <c r="TRR2181" s="218"/>
      <c r="TRS2181" s="218"/>
      <c r="TRT2181" s="218"/>
      <c r="TRU2181" s="218"/>
      <c r="TRV2181" s="218"/>
      <c r="TRW2181" s="218"/>
      <c r="TRX2181" s="218"/>
      <c r="TRY2181" s="218"/>
      <c r="TRZ2181" s="218"/>
      <c r="TSA2181" s="218"/>
      <c r="TSB2181" s="218"/>
      <c r="TSC2181" s="218"/>
      <c r="TSD2181" s="218"/>
      <c r="TSE2181" s="218"/>
      <c r="TSF2181" s="218"/>
      <c r="TSG2181" s="218"/>
      <c r="TSH2181" s="218"/>
      <c r="TSI2181" s="218"/>
      <c r="TSJ2181" s="218"/>
      <c r="TSK2181" s="218"/>
      <c r="TSL2181" s="218"/>
      <c r="TSM2181" s="218"/>
      <c r="TSN2181" s="218"/>
      <c r="TSO2181" s="218"/>
      <c r="TSP2181" s="218"/>
      <c r="TSQ2181" s="218"/>
      <c r="TSR2181" s="218"/>
      <c r="TSS2181" s="218"/>
      <c r="TST2181" s="218"/>
      <c r="TSU2181" s="218"/>
      <c r="TSV2181" s="218"/>
      <c r="TSW2181" s="218"/>
      <c r="TSX2181" s="218"/>
      <c r="TSY2181" s="218"/>
      <c r="TSZ2181" s="218"/>
      <c r="TTA2181" s="218"/>
      <c r="TTB2181" s="218"/>
      <c r="TTC2181" s="218"/>
      <c r="TTD2181" s="218"/>
      <c r="TTE2181" s="218"/>
      <c r="TTF2181" s="218"/>
      <c r="TTG2181" s="218"/>
      <c r="TTH2181" s="218"/>
      <c r="TTI2181" s="218"/>
      <c r="TTJ2181" s="218"/>
      <c r="TTK2181" s="218"/>
      <c r="TTL2181" s="218"/>
      <c r="TTM2181" s="218"/>
      <c r="TTN2181" s="218"/>
      <c r="TTO2181" s="218"/>
      <c r="TTP2181" s="218"/>
      <c r="TTQ2181" s="218"/>
      <c r="TTR2181" s="218"/>
      <c r="TTS2181" s="218"/>
      <c r="TTT2181" s="218"/>
      <c r="TTU2181" s="218"/>
      <c r="TTV2181" s="218"/>
      <c r="TTW2181" s="218"/>
      <c r="TTX2181" s="218"/>
      <c r="TTY2181" s="218"/>
      <c r="TTZ2181" s="218"/>
      <c r="TUA2181" s="218"/>
      <c r="TUB2181" s="218"/>
      <c r="TUC2181" s="218"/>
      <c r="TUD2181" s="218"/>
      <c r="TUE2181" s="218"/>
      <c r="TUF2181" s="218"/>
      <c r="TUG2181" s="218"/>
      <c r="TUH2181" s="218"/>
      <c r="TUI2181" s="218"/>
      <c r="TUJ2181" s="218"/>
      <c r="TUK2181" s="218"/>
      <c r="TUL2181" s="218"/>
      <c r="TUM2181" s="218"/>
      <c r="TUN2181" s="218"/>
      <c r="TUO2181" s="218"/>
      <c r="TUP2181" s="218"/>
      <c r="TUQ2181" s="218"/>
      <c r="TUR2181" s="218"/>
      <c r="TUS2181" s="218"/>
      <c r="TUT2181" s="218"/>
      <c r="TUU2181" s="218"/>
      <c r="TUV2181" s="218"/>
      <c r="TUW2181" s="218"/>
      <c r="TUX2181" s="218"/>
      <c r="TUY2181" s="218"/>
      <c r="TUZ2181" s="218"/>
      <c r="TVA2181" s="218"/>
      <c r="TVB2181" s="218"/>
      <c r="TVC2181" s="218"/>
      <c r="TVD2181" s="218"/>
      <c r="TVE2181" s="218"/>
      <c r="TVF2181" s="218"/>
      <c r="TVG2181" s="218"/>
      <c r="TVH2181" s="218"/>
      <c r="TVI2181" s="218"/>
      <c r="TVJ2181" s="218"/>
      <c r="TVK2181" s="218"/>
      <c r="TVL2181" s="218"/>
      <c r="TVM2181" s="218"/>
      <c r="TVN2181" s="218"/>
      <c r="TVO2181" s="218"/>
      <c r="TVP2181" s="218"/>
      <c r="TVQ2181" s="218"/>
      <c r="TVR2181" s="218"/>
      <c r="TVS2181" s="218"/>
      <c r="TVT2181" s="218"/>
      <c r="TVU2181" s="218"/>
      <c r="TVV2181" s="218"/>
      <c r="TVW2181" s="218"/>
      <c r="TVX2181" s="218"/>
      <c r="TVY2181" s="218"/>
      <c r="TVZ2181" s="218"/>
      <c r="TWA2181" s="218"/>
      <c r="TWB2181" s="218"/>
      <c r="TWC2181" s="218"/>
      <c r="TWD2181" s="218"/>
      <c r="TWE2181" s="218"/>
      <c r="TWF2181" s="218"/>
      <c r="TWG2181" s="218"/>
      <c r="TWH2181" s="218"/>
      <c r="TWI2181" s="218"/>
      <c r="TWJ2181" s="218"/>
      <c r="TWK2181" s="218"/>
      <c r="TWL2181" s="218"/>
      <c r="TWM2181" s="218"/>
      <c r="TWN2181" s="218"/>
      <c r="TWO2181" s="218"/>
      <c r="TWP2181" s="218"/>
      <c r="TWQ2181" s="218"/>
      <c r="TWR2181" s="218"/>
      <c r="TWS2181" s="218"/>
      <c r="TWT2181" s="218"/>
      <c r="TWU2181" s="218"/>
      <c r="TWV2181" s="218"/>
      <c r="TWW2181" s="218"/>
      <c r="TWX2181" s="218"/>
      <c r="TWY2181" s="218"/>
      <c r="TWZ2181" s="218"/>
      <c r="TXA2181" s="218"/>
      <c r="TXB2181" s="218"/>
      <c r="TXC2181" s="218"/>
      <c r="TXD2181" s="218"/>
      <c r="TXE2181" s="218"/>
      <c r="TXF2181" s="218"/>
      <c r="TXG2181" s="218"/>
      <c r="TXH2181" s="218"/>
      <c r="TXI2181" s="218"/>
      <c r="TXJ2181" s="218"/>
      <c r="TXK2181" s="218"/>
      <c r="TXL2181" s="218"/>
      <c r="TXM2181" s="218"/>
      <c r="TXN2181" s="218"/>
      <c r="TXO2181" s="218"/>
      <c r="TXP2181" s="218"/>
      <c r="TXQ2181" s="218"/>
      <c r="TXR2181" s="218"/>
      <c r="TXS2181" s="218"/>
      <c r="TXT2181" s="218"/>
      <c r="TXU2181" s="218"/>
      <c r="TXV2181" s="218"/>
      <c r="TXW2181" s="218"/>
      <c r="TXX2181" s="218"/>
      <c r="TXY2181" s="218"/>
      <c r="TXZ2181" s="218"/>
      <c r="TYA2181" s="218"/>
      <c r="TYB2181" s="218"/>
      <c r="TYC2181" s="218"/>
      <c r="TYD2181" s="218"/>
      <c r="TYE2181" s="218"/>
      <c r="TYF2181" s="218"/>
      <c r="TYG2181" s="218"/>
      <c r="TYH2181" s="218"/>
      <c r="TYI2181" s="218"/>
      <c r="TYJ2181" s="218"/>
      <c r="TYK2181" s="218"/>
      <c r="TYL2181" s="218"/>
      <c r="TYM2181" s="218"/>
      <c r="TYN2181" s="218"/>
      <c r="TYO2181" s="218"/>
      <c r="TYP2181" s="218"/>
      <c r="TYQ2181" s="218"/>
      <c r="TYR2181" s="218"/>
      <c r="TYS2181" s="218"/>
      <c r="TYT2181" s="218"/>
      <c r="TYU2181" s="218"/>
      <c r="TYV2181" s="218"/>
      <c r="TYW2181" s="218"/>
      <c r="TYX2181" s="218"/>
      <c r="TYY2181" s="218"/>
      <c r="TYZ2181" s="218"/>
      <c r="TZA2181" s="218"/>
      <c r="TZB2181" s="218"/>
      <c r="TZC2181" s="218"/>
      <c r="TZD2181" s="218"/>
      <c r="TZE2181" s="218"/>
      <c r="TZF2181" s="218"/>
      <c r="TZG2181" s="218"/>
      <c r="TZH2181" s="218"/>
      <c r="TZI2181" s="218"/>
      <c r="TZJ2181" s="218"/>
      <c r="TZK2181" s="218"/>
      <c r="TZL2181" s="218"/>
      <c r="TZM2181" s="218"/>
      <c r="TZN2181" s="218"/>
      <c r="TZO2181" s="218"/>
      <c r="TZP2181" s="218"/>
      <c r="TZQ2181" s="218"/>
      <c r="TZR2181" s="218"/>
      <c r="TZS2181" s="218"/>
      <c r="TZT2181" s="218"/>
      <c r="TZU2181" s="218"/>
      <c r="TZV2181" s="218"/>
      <c r="TZW2181" s="218"/>
      <c r="TZX2181" s="218"/>
      <c r="TZY2181" s="218"/>
      <c r="TZZ2181" s="218"/>
      <c r="UAA2181" s="218"/>
      <c r="UAB2181" s="218"/>
      <c r="UAC2181" s="218"/>
      <c r="UAD2181" s="218"/>
      <c r="UAE2181" s="218"/>
      <c r="UAF2181" s="218"/>
      <c r="UAG2181" s="218"/>
      <c r="UAH2181" s="218"/>
      <c r="UAI2181" s="218"/>
      <c r="UAJ2181" s="218"/>
      <c r="UAK2181" s="218"/>
      <c r="UAL2181" s="218"/>
      <c r="UAM2181" s="218"/>
      <c r="UAN2181" s="218"/>
      <c r="UAO2181" s="218"/>
      <c r="UAP2181" s="218"/>
      <c r="UAQ2181" s="218"/>
      <c r="UAR2181" s="218"/>
      <c r="UAS2181" s="218"/>
      <c r="UAT2181" s="218"/>
      <c r="UAU2181" s="218"/>
      <c r="UAV2181" s="218"/>
      <c r="UAW2181" s="218"/>
      <c r="UAX2181" s="218"/>
      <c r="UAY2181" s="218"/>
      <c r="UAZ2181" s="218"/>
      <c r="UBA2181" s="218"/>
      <c r="UBB2181" s="218"/>
      <c r="UBC2181" s="218"/>
      <c r="UBD2181" s="218"/>
      <c r="UBE2181" s="218"/>
      <c r="UBF2181" s="218"/>
      <c r="UBG2181" s="218"/>
      <c r="UBH2181" s="218"/>
      <c r="UBI2181" s="218"/>
      <c r="UBJ2181" s="218"/>
      <c r="UBK2181" s="218"/>
      <c r="UBL2181" s="218"/>
      <c r="UBM2181" s="218"/>
      <c r="UBN2181" s="218"/>
      <c r="UBO2181" s="218"/>
      <c r="UBP2181" s="218"/>
      <c r="UBQ2181" s="218"/>
      <c r="UBR2181" s="218"/>
      <c r="UBS2181" s="218"/>
      <c r="UBT2181" s="218"/>
      <c r="UBU2181" s="218"/>
      <c r="UBV2181" s="218"/>
      <c r="UBW2181" s="218"/>
      <c r="UBX2181" s="218"/>
      <c r="UBY2181" s="218"/>
      <c r="UBZ2181" s="218"/>
      <c r="UCA2181" s="218"/>
      <c r="UCB2181" s="218"/>
      <c r="UCC2181" s="218"/>
      <c r="UCD2181" s="218"/>
      <c r="UCE2181" s="218"/>
      <c r="UCF2181" s="218"/>
      <c r="UCG2181" s="218"/>
      <c r="UCH2181" s="218"/>
      <c r="UCI2181" s="218"/>
      <c r="UCJ2181" s="218"/>
      <c r="UCK2181" s="218"/>
      <c r="UCL2181" s="218"/>
      <c r="UCM2181" s="218"/>
      <c r="UCN2181" s="218"/>
      <c r="UCO2181" s="218"/>
      <c r="UCP2181" s="218"/>
      <c r="UCQ2181" s="218"/>
      <c r="UCR2181" s="218"/>
      <c r="UCS2181" s="218"/>
      <c r="UCT2181" s="218"/>
      <c r="UCU2181" s="218"/>
      <c r="UCV2181" s="218"/>
      <c r="UCW2181" s="218"/>
      <c r="UCX2181" s="218"/>
      <c r="UCY2181" s="218"/>
      <c r="UCZ2181" s="218"/>
      <c r="UDA2181" s="218"/>
      <c r="UDB2181" s="218"/>
      <c r="UDC2181" s="218"/>
      <c r="UDD2181" s="218"/>
      <c r="UDE2181" s="218"/>
      <c r="UDF2181" s="218"/>
      <c r="UDG2181" s="218"/>
      <c r="UDH2181" s="218"/>
      <c r="UDI2181" s="218"/>
      <c r="UDJ2181" s="218"/>
      <c r="UDK2181" s="218"/>
      <c r="UDL2181" s="218"/>
      <c r="UDM2181" s="218"/>
      <c r="UDN2181" s="218"/>
      <c r="UDO2181" s="218"/>
      <c r="UDP2181" s="218"/>
      <c r="UDQ2181" s="218"/>
      <c r="UDR2181" s="218"/>
      <c r="UDS2181" s="218"/>
      <c r="UDT2181" s="218"/>
      <c r="UDU2181" s="218"/>
      <c r="UDV2181" s="218"/>
      <c r="UDW2181" s="218"/>
      <c r="UDX2181" s="218"/>
      <c r="UDY2181" s="218"/>
      <c r="UDZ2181" s="218"/>
      <c r="UEA2181" s="218"/>
      <c r="UEB2181" s="218"/>
      <c r="UEC2181" s="218"/>
      <c r="UED2181" s="218"/>
      <c r="UEE2181" s="218"/>
      <c r="UEF2181" s="218"/>
      <c r="UEG2181" s="218"/>
      <c r="UEH2181" s="218"/>
      <c r="UEI2181" s="218"/>
      <c r="UEJ2181" s="218"/>
      <c r="UEK2181" s="218"/>
      <c r="UEL2181" s="218"/>
      <c r="UEM2181" s="218"/>
      <c r="UEN2181" s="218"/>
      <c r="UEO2181" s="218"/>
      <c r="UEP2181" s="218"/>
      <c r="UEQ2181" s="218"/>
      <c r="UER2181" s="218"/>
      <c r="UES2181" s="218"/>
      <c r="UET2181" s="218"/>
      <c r="UEU2181" s="218"/>
      <c r="UEV2181" s="218"/>
      <c r="UEW2181" s="218"/>
      <c r="UEX2181" s="218"/>
      <c r="UEY2181" s="218"/>
      <c r="UEZ2181" s="218"/>
      <c r="UFA2181" s="218"/>
      <c r="UFB2181" s="218"/>
      <c r="UFC2181" s="218"/>
      <c r="UFD2181" s="218"/>
      <c r="UFE2181" s="218"/>
      <c r="UFF2181" s="218"/>
      <c r="UFG2181" s="218"/>
      <c r="UFH2181" s="218"/>
      <c r="UFI2181" s="218"/>
      <c r="UFJ2181" s="218"/>
      <c r="UFK2181" s="218"/>
      <c r="UFL2181" s="218"/>
      <c r="UFM2181" s="218"/>
      <c r="UFN2181" s="218"/>
      <c r="UFO2181" s="218"/>
      <c r="UFP2181" s="218"/>
      <c r="UFQ2181" s="218"/>
      <c r="UFR2181" s="218"/>
      <c r="UFS2181" s="218"/>
      <c r="UFT2181" s="218"/>
      <c r="UFU2181" s="218"/>
      <c r="UFV2181" s="218"/>
      <c r="UFW2181" s="218"/>
      <c r="UFX2181" s="218"/>
      <c r="UFY2181" s="218"/>
      <c r="UFZ2181" s="218"/>
      <c r="UGA2181" s="218"/>
      <c r="UGB2181" s="218"/>
      <c r="UGC2181" s="218"/>
      <c r="UGD2181" s="218"/>
      <c r="UGE2181" s="218"/>
      <c r="UGF2181" s="218"/>
      <c r="UGG2181" s="218"/>
      <c r="UGH2181" s="218"/>
      <c r="UGI2181" s="218"/>
      <c r="UGJ2181" s="218"/>
      <c r="UGK2181" s="218"/>
      <c r="UGL2181" s="218"/>
      <c r="UGM2181" s="218"/>
      <c r="UGN2181" s="218"/>
      <c r="UGO2181" s="218"/>
      <c r="UGP2181" s="218"/>
      <c r="UGQ2181" s="218"/>
      <c r="UGR2181" s="218"/>
      <c r="UGS2181" s="218"/>
      <c r="UGT2181" s="218"/>
      <c r="UGU2181" s="218"/>
      <c r="UGV2181" s="218"/>
      <c r="UGW2181" s="218"/>
      <c r="UGX2181" s="218"/>
      <c r="UGY2181" s="218"/>
      <c r="UGZ2181" s="218"/>
      <c r="UHA2181" s="218"/>
      <c r="UHB2181" s="218"/>
      <c r="UHC2181" s="218"/>
      <c r="UHD2181" s="218"/>
      <c r="UHE2181" s="218"/>
      <c r="UHF2181" s="218"/>
      <c r="UHG2181" s="218"/>
      <c r="UHH2181" s="218"/>
      <c r="UHI2181" s="218"/>
      <c r="UHJ2181" s="218"/>
      <c r="UHK2181" s="218"/>
      <c r="UHL2181" s="218"/>
      <c r="UHM2181" s="218"/>
      <c r="UHN2181" s="218"/>
      <c r="UHO2181" s="218"/>
      <c r="UHP2181" s="218"/>
      <c r="UHQ2181" s="218"/>
      <c r="UHR2181" s="218"/>
      <c r="UHS2181" s="218"/>
      <c r="UHT2181" s="218"/>
      <c r="UHU2181" s="218"/>
      <c r="UHV2181" s="218"/>
      <c r="UHW2181" s="218"/>
      <c r="UHX2181" s="218"/>
      <c r="UHY2181" s="218"/>
      <c r="UHZ2181" s="218"/>
      <c r="UIA2181" s="218"/>
      <c r="UIB2181" s="218"/>
      <c r="UIC2181" s="218"/>
      <c r="UID2181" s="218"/>
      <c r="UIE2181" s="218"/>
      <c r="UIF2181" s="218"/>
      <c r="UIG2181" s="218"/>
      <c r="UIH2181" s="218"/>
      <c r="UII2181" s="218"/>
      <c r="UIJ2181" s="218"/>
      <c r="UIK2181" s="218"/>
      <c r="UIL2181" s="218"/>
      <c r="UIM2181" s="218"/>
      <c r="UIN2181" s="218"/>
      <c r="UIO2181" s="218"/>
      <c r="UIP2181" s="218"/>
      <c r="UIQ2181" s="218"/>
      <c r="UIR2181" s="218"/>
      <c r="UIS2181" s="218"/>
      <c r="UIT2181" s="218"/>
      <c r="UIU2181" s="218"/>
      <c r="UIV2181" s="218"/>
      <c r="UIW2181" s="218"/>
      <c r="UIX2181" s="218"/>
      <c r="UIY2181" s="218"/>
      <c r="UIZ2181" s="218"/>
      <c r="UJA2181" s="218"/>
      <c r="UJB2181" s="218"/>
      <c r="UJC2181" s="218"/>
      <c r="UJD2181" s="218"/>
      <c r="UJE2181" s="218"/>
      <c r="UJF2181" s="218"/>
      <c r="UJG2181" s="218"/>
      <c r="UJH2181" s="218"/>
      <c r="UJI2181" s="218"/>
      <c r="UJJ2181" s="218"/>
      <c r="UJK2181" s="218"/>
      <c r="UJL2181" s="218"/>
      <c r="UJM2181" s="218"/>
      <c r="UJN2181" s="218"/>
      <c r="UJO2181" s="218"/>
      <c r="UJP2181" s="218"/>
      <c r="UJQ2181" s="218"/>
      <c r="UJR2181" s="218"/>
      <c r="UJS2181" s="218"/>
      <c r="UJT2181" s="218"/>
      <c r="UJU2181" s="218"/>
      <c r="UJV2181" s="218"/>
      <c r="UJW2181" s="218"/>
      <c r="UJX2181" s="218"/>
      <c r="UJY2181" s="218"/>
      <c r="UJZ2181" s="218"/>
      <c r="UKA2181" s="218"/>
      <c r="UKB2181" s="218"/>
      <c r="UKC2181" s="218"/>
      <c r="UKD2181" s="218"/>
      <c r="UKE2181" s="218"/>
      <c r="UKF2181" s="218"/>
      <c r="UKG2181" s="218"/>
      <c r="UKH2181" s="218"/>
      <c r="UKI2181" s="218"/>
      <c r="UKJ2181" s="218"/>
      <c r="UKK2181" s="218"/>
      <c r="UKL2181" s="218"/>
      <c r="UKM2181" s="218"/>
      <c r="UKN2181" s="218"/>
      <c r="UKO2181" s="218"/>
      <c r="UKP2181" s="218"/>
      <c r="UKQ2181" s="218"/>
      <c r="UKR2181" s="218"/>
      <c r="UKS2181" s="218"/>
      <c r="UKT2181" s="218"/>
      <c r="UKU2181" s="218"/>
      <c r="UKV2181" s="218"/>
      <c r="UKW2181" s="218"/>
      <c r="UKX2181" s="218"/>
      <c r="UKY2181" s="218"/>
      <c r="UKZ2181" s="218"/>
      <c r="ULA2181" s="218"/>
      <c r="ULB2181" s="218"/>
      <c r="ULC2181" s="218"/>
      <c r="ULD2181" s="218"/>
      <c r="ULE2181" s="218"/>
      <c r="ULF2181" s="218"/>
      <c r="ULG2181" s="218"/>
      <c r="ULH2181" s="218"/>
      <c r="ULI2181" s="218"/>
      <c r="ULJ2181" s="218"/>
      <c r="ULK2181" s="218"/>
      <c r="ULL2181" s="218"/>
      <c r="ULM2181" s="218"/>
      <c r="ULN2181" s="218"/>
      <c r="ULO2181" s="218"/>
      <c r="ULP2181" s="218"/>
      <c r="ULQ2181" s="218"/>
      <c r="ULR2181" s="218"/>
      <c r="ULS2181" s="218"/>
      <c r="ULT2181" s="218"/>
      <c r="ULU2181" s="218"/>
      <c r="ULV2181" s="218"/>
      <c r="ULW2181" s="218"/>
      <c r="ULX2181" s="218"/>
      <c r="ULY2181" s="218"/>
      <c r="ULZ2181" s="218"/>
      <c r="UMA2181" s="218"/>
      <c r="UMB2181" s="218"/>
      <c r="UMC2181" s="218"/>
      <c r="UMD2181" s="218"/>
      <c r="UME2181" s="218"/>
      <c r="UMF2181" s="218"/>
      <c r="UMG2181" s="218"/>
      <c r="UMH2181" s="218"/>
      <c r="UMI2181" s="218"/>
      <c r="UMJ2181" s="218"/>
      <c r="UMK2181" s="218"/>
      <c r="UML2181" s="218"/>
      <c r="UMM2181" s="218"/>
      <c r="UMN2181" s="218"/>
      <c r="UMO2181" s="218"/>
      <c r="UMP2181" s="218"/>
      <c r="UMQ2181" s="218"/>
      <c r="UMR2181" s="218"/>
      <c r="UMS2181" s="218"/>
      <c r="UMT2181" s="218"/>
      <c r="UMU2181" s="218"/>
      <c r="UMV2181" s="218"/>
      <c r="UMW2181" s="218"/>
      <c r="UMX2181" s="218"/>
      <c r="UMY2181" s="218"/>
      <c r="UMZ2181" s="218"/>
      <c r="UNA2181" s="218"/>
      <c r="UNB2181" s="218"/>
      <c r="UNC2181" s="218"/>
      <c r="UND2181" s="218"/>
      <c r="UNE2181" s="218"/>
      <c r="UNF2181" s="218"/>
      <c r="UNG2181" s="218"/>
      <c r="UNH2181" s="218"/>
      <c r="UNI2181" s="218"/>
      <c r="UNJ2181" s="218"/>
      <c r="UNK2181" s="218"/>
      <c r="UNL2181" s="218"/>
      <c r="UNM2181" s="218"/>
      <c r="UNN2181" s="218"/>
      <c r="UNO2181" s="218"/>
      <c r="UNP2181" s="218"/>
      <c r="UNQ2181" s="218"/>
      <c r="UNR2181" s="218"/>
      <c r="UNS2181" s="218"/>
      <c r="UNT2181" s="218"/>
      <c r="UNU2181" s="218"/>
      <c r="UNV2181" s="218"/>
      <c r="UNW2181" s="218"/>
      <c r="UNX2181" s="218"/>
      <c r="UNY2181" s="218"/>
      <c r="UNZ2181" s="218"/>
      <c r="UOA2181" s="218"/>
      <c r="UOB2181" s="218"/>
      <c r="UOC2181" s="218"/>
      <c r="UOD2181" s="218"/>
      <c r="UOE2181" s="218"/>
      <c r="UOF2181" s="218"/>
      <c r="UOG2181" s="218"/>
      <c r="UOH2181" s="218"/>
      <c r="UOI2181" s="218"/>
      <c r="UOJ2181" s="218"/>
      <c r="UOK2181" s="218"/>
      <c r="UOL2181" s="218"/>
      <c r="UOM2181" s="218"/>
      <c r="UON2181" s="218"/>
      <c r="UOO2181" s="218"/>
      <c r="UOP2181" s="218"/>
      <c r="UOQ2181" s="218"/>
      <c r="UOR2181" s="218"/>
      <c r="UOS2181" s="218"/>
      <c r="UOT2181" s="218"/>
      <c r="UOU2181" s="218"/>
      <c r="UOV2181" s="218"/>
      <c r="UOW2181" s="218"/>
      <c r="UOX2181" s="218"/>
      <c r="UOY2181" s="218"/>
      <c r="UOZ2181" s="218"/>
      <c r="UPA2181" s="218"/>
      <c r="UPB2181" s="218"/>
      <c r="UPC2181" s="218"/>
      <c r="UPD2181" s="218"/>
      <c r="UPE2181" s="218"/>
      <c r="UPF2181" s="218"/>
      <c r="UPG2181" s="218"/>
      <c r="UPH2181" s="218"/>
      <c r="UPI2181" s="218"/>
      <c r="UPJ2181" s="218"/>
      <c r="UPK2181" s="218"/>
      <c r="UPL2181" s="218"/>
      <c r="UPM2181" s="218"/>
      <c r="UPN2181" s="218"/>
      <c r="UPO2181" s="218"/>
      <c r="UPP2181" s="218"/>
      <c r="UPQ2181" s="218"/>
      <c r="UPR2181" s="218"/>
      <c r="UPS2181" s="218"/>
      <c r="UPT2181" s="218"/>
      <c r="UPU2181" s="218"/>
      <c r="UPV2181" s="218"/>
      <c r="UPW2181" s="218"/>
      <c r="UPX2181" s="218"/>
      <c r="UPY2181" s="218"/>
      <c r="UPZ2181" s="218"/>
      <c r="UQA2181" s="218"/>
      <c r="UQB2181" s="218"/>
      <c r="UQC2181" s="218"/>
      <c r="UQD2181" s="218"/>
      <c r="UQE2181" s="218"/>
      <c r="UQF2181" s="218"/>
      <c r="UQG2181" s="218"/>
      <c r="UQH2181" s="218"/>
      <c r="UQI2181" s="218"/>
      <c r="UQJ2181" s="218"/>
      <c r="UQK2181" s="218"/>
      <c r="UQL2181" s="218"/>
      <c r="UQM2181" s="218"/>
      <c r="UQN2181" s="218"/>
      <c r="UQO2181" s="218"/>
      <c r="UQP2181" s="218"/>
      <c r="UQQ2181" s="218"/>
      <c r="UQR2181" s="218"/>
      <c r="UQS2181" s="218"/>
      <c r="UQT2181" s="218"/>
      <c r="UQU2181" s="218"/>
      <c r="UQV2181" s="218"/>
      <c r="UQW2181" s="218"/>
      <c r="UQX2181" s="218"/>
      <c r="UQY2181" s="218"/>
      <c r="UQZ2181" s="218"/>
      <c r="URA2181" s="218"/>
      <c r="URB2181" s="218"/>
      <c r="URC2181" s="218"/>
      <c r="URD2181" s="218"/>
      <c r="URE2181" s="218"/>
      <c r="URF2181" s="218"/>
      <c r="URG2181" s="218"/>
      <c r="URH2181" s="218"/>
      <c r="URI2181" s="218"/>
      <c r="URJ2181" s="218"/>
      <c r="URK2181" s="218"/>
      <c r="URL2181" s="218"/>
      <c r="URM2181" s="218"/>
      <c r="URN2181" s="218"/>
      <c r="URO2181" s="218"/>
      <c r="URP2181" s="218"/>
      <c r="URQ2181" s="218"/>
      <c r="URR2181" s="218"/>
      <c r="URS2181" s="218"/>
      <c r="URT2181" s="218"/>
      <c r="URU2181" s="218"/>
      <c r="URV2181" s="218"/>
      <c r="URW2181" s="218"/>
      <c r="URX2181" s="218"/>
      <c r="URY2181" s="218"/>
      <c r="URZ2181" s="218"/>
      <c r="USA2181" s="218"/>
      <c r="USB2181" s="218"/>
      <c r="USC2181" s="218"/>
      <c r="USD2181" s="218"/>
      <c r="USE2181" s="218"/>
      <c r="USF2181" s="218"/>
      <c r="USG2181" s="218"/>
      <c r="USH2181" s="218"/>
      <c r="USI2181" s="218"/>
      <c r="USJ2181" s="218"/>
      <c r="USK2181" s="218"/>
      <c r="USL2181" s="218"/>
      <c r="USM2181" s="218"/>
      <c r="USN2181" s="218"/>
      <c r="USO2181" s="218"/>
      <c r="USP2181" s="218"/>
      <c r="USQ2181" s="218"/>
      <c r="USR2181" s="218"/>
      <c r="USS2181" s="218"/>
      <c r="UST2181" s="218"/>
      <c r="USU2181" s="218"/>
      <c r="USV2181" s="218"/>
      <c r="USW2181" s="218"/>
      <c r="USX2181" s="218"/>
      <c r="USY2181" s="218"/>
      <c r="USZ2181" s="218"/>
      <c r="UTA2181" s="218"/>
      <c r="UTB2181" s="218"/>
      <c r="UTC2181" s="218"/>
      <c r="UTD2181" s="218"/>
      <c r="UTE2181" s="218"/>
      <c r="UTF2181" s="218"/>
      <c r="UTG2181" s="218"/>
      <c r="UTH2181" s="218"/>
      <c r="UTI2181" s="218"/>
      <c r="UTJ2181" s="218"/>
      <c r="UTK2181" s="218"/>
      <c r="UTL2181" s="218"/>
      <c r="UTM2181" s="218"/>
      <c r="UTN2181" s="218"/>
      <c r="UTO2181" s="218"/>
      <c r="UTP2181" s="218"/>
      <c r="UTQ2181" s="218"/>
      <c r="UTR2181" s="218"/>
      <c r="UTS2181" s="218"/>
      <c r="UTT2181" s="218"/>
      <c r="UTU2181" s="218"/>
      <c r="UTV2181" s="218"/>
      <c r="UTW2181" s="218"/>
      <c r="UTX2181" s="218"/>
      <c r="UTY2181" s="218"/>
      <c r="UTZ2181" s="218"/>
      <c r="UUA2181" s="218"/>
      <c r="UUB2181" s="218"/>
      <c r="UUC2181" s="218"/>
      <c r="UUD2181" s="218"/>
      <c r="UUE2181" s="218"/>
      <c r="UUF2181" s="218"/>
      <c r="UUG2181" s="218"/>
      <c r="UUH2181" s="218"/>
      <c r="UUI2181" s="218"/>
      <c r="UUJ2181" s="218"/>
      <c r="UUK2181" s="218"/>
      <c r="UUL2181" s="218"/>
      <c r="UUM2181" s="218"/>
      <c r="UUN2181" s="218"/>
      <c r="UUO2181" s="218"/>
      <c r="UUP2181" s="218"/>
      <c r="UUQ2181" s="218"/>
      <c r="UUR2181" s="218"/>
      <c r="UUS2181" s="218"/>
      <c r="UUT2181" s="218"/>
      <c r="UUU2181" s="218"/>
      <c r="UUV2181" s="218"/>
      <c r="UUW2181" s="218"/>
      <c r="UUX2181" s="218"/>
      <c r="UUY2181" s="218"/>
      <c r="UUZ2181" s="218"/>
      <c r="UVA2181" s="218"/>
      <c r="UVB2181" s="218"/>
      <c r="UVC2181" s="218"/>
      <c r="UVD2181" s="218"/>
      <c r="UVE2181" s="218"/>
      <c r="UVF2181" s="218"/>
      <c r="UVG2181" s="218"/>
      <c r="UVH2181" s="218"/>
      <c r="UVI2181" s="218"/>
      <c r="UVJ2181" s="218"/>
      <c r="UVK2181" s="218"/>
      <c r="UVL2181" s="218"/>
      <c r="UVM2181" s="218"/>
      <c r="UVN2181" s="218"/>
      <c r="UVO2181" s="218"/>
      <c r="UVP2181" s="218"/>
      <c r="UVQ2181" s="218"/>
      <c r="UVR2181" s="218"/>
      <c r="UVS2181" s="218"/>
      <c r="UVT2181" s="218"/>
      <c r="UVU2181" s="218"/>
      <c r="UVV2181" s="218"/>
      <c r="UVW2181" s="218"/>
      <c r="UVX2181" s="218"/>
      <c r="UVY2181" s="218"/>
      <c r="UVZ2181" s="218"/>
      <c r="UWA2181" s="218"/>
      <c r="UWB2181" s="218"/>
      <c r="UWC2181" s="218"/>
      <c r="UWD2181" s="218"/>
      <c r="UWE2181" s="218"/>
      <c r="UWF2181" s="218"/>
      <c r="UWG2181" s="218"/>
      <c r="UWH2181" s="218"/>
      <c r="UWI2181" s="218"/>
      <c r="UWJ2181" s="218"/>
      <c r="UWK2181" s="218"/>
      <c r="UWL2181" s="218"/>
      <c r="UWM2181" s="218"/>
      <c r="UWN2181" s="218"/>
      <c r="UWO2181" s="218"/>
      <c r="UWP2181" s="218"/>
      <c r="UWQ2181" s="218"/>
      <c r="UWR2181" s="218"/>
      <c r="UWS2181" s="218"/>
      <c r="UWT2181" s="218"/>
      <c r="UWU2181" s="218"/>
      <c r="UWV2181" s="218"/>
      <c r="UWW2181" s="218"/>
      <c r="UWX2181" s="218"/>
      <c r="UWY2181" s="218"/>
      <c r="UWZ2181" s="218"/>
      <c r="UXA2181" s="218"/>
      <c r="UXB2181" s="218"/>
      <c r="UXC2181" s="218"/>
      <c r="UXD2181" s="218"/>
      <c r="UXE2181" s="218"/>
      <c r="UXF2181" s="218"/>
      <c r="UXG2181" s="218"/>
      <c r="UXH2181" s="218"/>
      <c r="UXI2181" s="218"/>
      <c r="UXJ2181" s="218"/>
      <c r="UXK2181" s="218"/>
      <c r="UXL2181" s="218"/>
      <c r="UXM2181" s="218"/>
      <c r="UXN2181" s="218"/>
      <c r="UXO2181" s="218"/>
      <c r="UXP2181" s="218"/>
      <c r="UXQ2181" s="218"/>
      <c r="UXR2181" s="218"/>
      <c r="UXS2181" s="218"/>
      <c r="UXT2181" s="218"/>
      <c r="UXU2181" s="218"/>
      <c r="UXV2181" s="218"/>
      <c r="UXW2181" s="218"/>
      <c r="UXX2181" s="218"/>
      <c r="UXY2181" s="218"/>
      <c r="UXZ2181" s="218"/>
      <c r="UYA2181" s="218"/>
      <c r="UYB2181" s="218"/>
      <c r="UYC2181" s="218"/>
      <c r="UYD2181" s="218"/>
      <c r="UYE2181" s="218"/>
      <c r="UYF2181" s="218"/>
      <c r="UYG2181" s="218"/>
      <c r="UYH2181" s="218"/>
      <c r="UYI2181" s="218"/>
      <c r="UYJ2181" s="218"/>
      <c r="UYK2181" s="218"/>
      <c r="UYL2181" s="218"/>
      <c r="UYM2181" s="218"/>
      <c r="UYN2181" s="218"/>
      <c r="UYO2181" s="218"/>
      <c r="UYP2181" s="218"/>
      <c r="UYQ2181" s="218"/>
      <c r="UYR2181" s="218"/>
      <c r="UYS2181" s="218"/>
      <c r="UYT2181" s="218"/>
      <c r="UYU2181" s="218"/>
      <c r="UYV2181" s="218"/>
      <c r="UYW2181" s="218"/>
      <c r="UYX2181" s="218"/>
      <c r="UYY2181" s="218"/>
      <c r="UYZ2181" s="218"/>
      <c r="UZA2181" s="218"/>
      <c r="UZB2181" s="218"/>
      <c r="UZC2181" s="218"/>
      <c r="UZD2181" s="218"/>
      <c r="UZE2181" s="218"/>
      <c r="UZF2181" s="218"/>
      <c r="UZG2181" s="218"/>
      <c r="UZH2181" s="218"/>
      <c r="UZI2181" s="218"/>
      <c r="UZJ2181" s="218"/>
      <c r="UZK2181" s="218"/>
      <c r="UZL2181" s="218"/>
      <c r="UZM2181" s="218"/>
      <c r="UZN2181" s="218"/>
      <c r="UZO2181" s="218"/>
      <c r="UZP2181" s="218"/>
      <c r="UZQ2181" s="218"/>
      <c r="UZR2181" s="218"/>
      <c r="UZS2181" s="218"/>
      <c r="UZT2181" s="218"/>
      <c r="UZU2181" s="218"/>
      <c r="UZV2181" s="218"/>
      <c r="UZW2181" s="218"/>
      <c r="UZX2181" s="218"/>
      <c r="UZY2181" s="218"/>
      <c r="UZZ2181" s="218"/>
      <c r="VAA2181" s="218"/>
      <c r="VAB2181" s="218"/>
      <c r="VAC2181" s="218"/>
      <c r="VAD2181" s="218"/>
      <c r="VAE2181" s="218"/>
      <c r="VAF2181" s="218"/>
      <c r="VAG2181" s="218"/>
      <c r="VAH2181" s="218"/>
      <c r="VAI2181" s="218"/>
      <c r="VAJ2181" s="218"/>
      <c r="VAK2181" s="218"/>
      <c r="VAL2181" s="218"/>
      <c r="VAM2181" s="218"/>
      <c r="VAN2181" s="218"/>
      <c r="VAO2181" s="218"/>
      <c r="VAP2181" s="218"/>
      <c r="VAQ2181" s="218"/>
      <c r="VAR2181" s="218"/>
      <c r="VAS2181" s="218"/>
      <c r="VAT2181" s="218"/>
      <c r="VAU2181" s="218"/>
      <c r="VAV2181" s="218"/>
      <c r="VAW2181" s="218"/>
      <c r="VAX2181" s="218"/>
      <c r="VAY2181" s="218"/>
      <c r="VAZ2181" s="218"/>
      <c r="VBA2181" s="218"/>
      <c r="VBB2181" s="218"/>
      <c r="VBC2181" s="218"/>
      <c r="VBD2181" s="218"/>
      <c r="VBE2181" s="218"/>
      <c r="VBF2181" s="218"/>
      <c r="VBG2181" s="218"/>
      <c r="VBH2181" s="218"/>
      <c r="VBI2181" s="218"/>
      <c r="VBJ2181" s="218"/>
      <c r="VBK2181" s="218"/>
      <c r="VBL2181" s="218"/>
      <c r="VBM2181" s="218"/>
      <c r="VBN2181" s="218"/>
      <c r="VBO2181" s="218"/>
      <c r="VBP2181" s="218"/>
      <c r="VBQ2181" s="218"/>
      <c r="VBR2181" s="218"/>
      <c r="VBS2181" s="218"/>
      <c r="VBT2181" s="218"/>
      <c r="VBU2181" s="218"/>
      <c r="VBV2181" s="218"/>
      <c r="VBW2181" s="218"/>
      <c r="VBX2181" s="218"/>
      <c r="VBY2181" s="218"/>
      <c r="VBZ2181" s="218"/>
      <c r="VCA2181" s="218"/>
      <c r="VCB2181" s="218"/>
      <c r="VCC2181" s="218"/>
      <c r="VCD2181" s="218"/>
      <c r="VCE2181" s="218"/>
      <c r="VCF2181" s="218"/>
      <c r="VCG2181" s="218"/>
      <c r="VCH2181" s="218"/>
      <c r="VCI2181" s="218"/>
      <c r="VCJ2181" s="218"/>
      <c r="VCK2181" s="218"/>
      <c r="VCL2181" s="218"/>
      <c r="VCM2181" s="218"/>
      <c r="VCN2181" s="218"/>
      <c r="VCO2181" s="218"/>
      <c r="VCP2181" s="218"/>
      <c r="VCQ2181" s="218"/>
      <c r="VCR2181" s="218"/>
      <c r="VCS2181" s="218"/>
      <c r="VCT2181" s="218"/>
      <c r="VCU2181" s="218"/>
      <c r="VCV2181" s="218"/>
      <c r="VCW2181" s="218"/>
      <c r="VCX2181" s="218"/>
      <c r="VCY2181" s="218"/>
      <c r="VCZ2181" s="218"/>
      <c r="VDA2181" s="218"/>
      <c r="VDB2181" s="218"/>
      <c r="VDC2181" s="218"/>
      <c r="VDD2181" s="218"/>
      <c r="VDE2181" s="218"/>
      <c r="VDF2181" s="218"/>
      <c r="VDG2181" s="218"/>
      <c r="VDH2181" s="218"/>
      <c r="VDI2181" s="218"/>
      <c r="VDJ2181" s="218"/>
      <c r="VDK2181" s="218"/>
      <c r="VDL2181" s="218"/>
      <c r="VDM2181" s="218"/>
      <c r="VDN2181" s="218"/>
      <c r="VDO2181" s="218"/>
      <c r="VDP2181" s="218"/>
      <c r="VDQ2181" s="218"/>
      <c r="VDR2181" s="218"/>
      <c r="VDS2181" s="218"/>
      <c r="VDT2181" s="218"/>
      <c r="VDU2181" s="218"/>
      <c r="VDV2181" s="218"/>
      <c r="VDW2181" s="218"/>
      <c r="VDX2181" s="218"/>
      <c r="VDY2181" s="218"/>
      <c r="VDZ2181" s="218"/>
      <c r="VEA2181" s="218"/>
      <c r="VEB2181" s="218"/>
      <c r="VEC2181" s="218"/>
      <c r="VED2181" s="218"/>
      <c r="VEE2181" s="218"/>
      <c r="VEF2181" s="218"/>
      <c r="VEG2181" s="218"/>
      <c r="VEH2181" s="218"/>
      <c r="VEI2181" s="218"/>
      <c r="VEJ2181" s="218"/>
      <c r="VEK2181" s="218"/>
      <c r="VEL2181" s="218"/>
      <c r="VEM2181" s="218"/>
      <c r="VEN2181" s="218"/>
      <c r="VEO2181" s="218"/>
      <c r="VEP2181" s="218"/>
      <c r="VEQ2181" s="218"/>
      <c r="VER2181" s="218"/>
      <c r="VES2181" s="218"/>
      <c r="VET2181" s="218"/>
      <c r="VEU2181" s="218"/>
      <c r="VEV2181" s="218"/>
      <c r="VEW2181" s="218"/>
      <c r="VEX2181" s="218"/>
      <c r="VEY2181" s="218"/>
      <c r="VEZ2181" s="218"/>
      <c r="VFA2181" s="218"/>
      <c r="VFB2181" s="218"/>
      <c r="VFC2181" s="218"/>
      <c r="VFD2181" s="218"/>
      <c r="VFE2181" s="218"/>
      <c r="VFF2181" s="218"/>
      <c r="VFG2181" s="218"/>
      <c r="VFH2181" s="218"/>
      <c r="VFI2181" s="218"/>
      <c r="VFJ2181" s="218"/>
      <c r="VFK2181" s="218"/>
      <c r="VFL2181" s="218"/>
      <c r="VFM2181" s="218"/>
      <c r="VFN2181" s="218"/>
      <c r="VFO2181" s="218"/>
      <c r="VFP2181" s="218"/>
      <c r="VFQ2181" s="218"/>
      <c r="VFR2181" s="218"/>
      <c r="VFS2181" s="218"/>
      <c r="VFT2181" s="218"/>
      <c r="VFU2181" s="218"/>
      <c r="VFV2181" s="218"/>
      <c r="VFW2181" s="218"/>
      <c r="VFX2181" s="218"/>
      <c r="VFY2181" s="218"/>
      <c r="VFZ2181" s="218"/>
      <c r="VGA2181" s="218"/>
      <c r="VGB2181" s="218"/>
      <c r="VGC2181" s="218"/>
      <c r="VGD2181" s="218"/>
      <c r="VGE2181" s="218"/>
      <c r="VGF2181" s="218"/>
      <c r="VGG2181" s="218"/>
      <c r="VGH2181" s="218"/>
      <c r="VGI2181" s="218"/>
      <c r="VGJ2181" s="218"/>
      <c r="VGK2181" s="218"/>
      <c r="VGL2181" s="218"/>
      <c r="VGM2181" s="218"/>
      <c r="VGN2181" s="218"/>
      <c r="VGO2181" s="218"/>
      <c r="VGP2181" s="218"/>
      <c r="VGQ2181" s="218"/>
      <c r="VGR2181" s="218"/>
      <c r="VGS2181" s="218"/>
      <c r="VGT2181" s="218"/>
      <c r="VGU2181" s="218"/>
      <c r="VGV2181" s="218"/>
      <c r="VGW2181" s="218"/>
      <c r="VGX2181" s="218"/>
      <c r="VGY2181" s="218"/>
      <c r="VGZ2181" s="218"/>
      <c r="VHA2181" s="218"/>
      <c r="VHB2181" s="218"/>
      <c r="VHC2181" s="218"/>
      <c r="VHD2181" s="218"/>
      <c r="VHE2181" s="218"/>
      <c r="VHF2181" s="218"/>
      <c r="VHG2181" s="218"/>
      <c r="VHH2181" s="218"/>
      <c r="VHI2181" s="218"/>
      <c r="VHJ2181" s="218"/>
      <c r="VHK2181" s="218"/>
      <c r="VHL2181" s="218"/>
      <c r="VHM2181" s="218"/>
      <c r="VHN2181" s="218"/>
      <c r="VHO2181" s="218"/>
      <c r="VHP2181" s="218"/>
      <c r="VHQ2181" s="218"/>
      <c r="VHR2181" s="218"/>
      <c r="VHS2181" s="218"/>
      <c r="VHT2181" s="218"/>
      <c r="VHU2181" s="218"/>
      <c r="VHV2181" s="218"/>
      <c r="VHW2181" s="218"/>
      <c r="VHX2181" s="218"/>
      <c r="VHY2181" s="218"/>
      <c r="VHZ2181" s="218"/>
      <c r="VIA2181" s="218"/>
      <c r="VIB2181" s="218"/>
      <c r="VIC2181" s="218"/>
      <c r="VID2181" s="218"/>
      <c r="VIE2181" s="218"/>
      <c r="VIF2181" s="218"/>
      <c r="VIG2181" s="218"/>
      <c r="VIH2181" s="218"/>
      <c r="VII2181" s="218"/>
      <c r="VIJ2181" s="218"/>
      <c r="VIK2181" s="218"/>
      <c r="VIL2181" s="218"/>
      <c r="VIM2181" s="218"/>
      <c r="VIN2181" s="218"/>
      <c r="VIO2181" s="218"/>
      <c r="VIP2181" s="218"/>
      <c r="VIQ2181" s="218"/>
      <c r="VIR2181" s="218"/>
      <c r="VIS2181" s="218"/>
      <c r="VIT2181" s="218"/>
      <c r="VIU2181" s="218"/>
      <c r="VIV2181" s="218"/>
      <c r="VIW2181" s="218"/>
      <c r="VIX2181" s="218"/>
      <c r="VIY2181" s="218"/>
      <c r="VIZ2181" s="218"/>
      <c r="VJA2181" s="218"/>
      <c r="VJB2181" s="218"/>
      <c r="VJC2181" s="218"/>
      <c r="VJD2181" s="218"/>
      <c r="VJE2181" s="218"/>
      <c r="VJF2181" s="218"/>
      <c r="VJG2181" s="218"/>
      <c r="VJH2181" s="218"/>
      <c r="VJI2181" s="218"/>
      <c r="VJJ2181" s="218"/>
      <c r="VJK2181" s="218"/>
      <c r="VJL2181" s="218"/>
      <c r="VJM2181" s="218"/>
      <c r="VJN2181" s="218"/>
      <c r="VJO2181" s="218"/>
      <c r="VJP2181" s="218"/>
      <c r="VJQ2181" s="218"/>
      <c r="VJR2181" s="218"/>
      <c r="VJS2181" s="218"/>
      <c r="VJT2181" s="218"/>
      <c r="VJU2181" s="218"/>
      <c r="VJV2181" s="218"/>
      <c r="VJW2181" s="218"/>
      <c r="VJX2181" s="218"/>
      <c r="VJY2181" s="218"/>
      <c r="VJZ2181" s="218"/>
      <c r="VKA2181" s="218"/>
      <c r="VKB2181" s="218"/>
      <c r="VKC2181" s="218"/>
      <c r="VKD2181" s="218"/>
      <c r="VKE2181" s="218"/>
      <c r="VKF2181" s="218"/>
      <c r="VKG2181" s="218"/>
      <c r="VKH2181" s="218"/>
      <c r="VKI2181" s="218"/>
      <c r="VKJ2181" s="218"/>
      <c r="VKK2181" s="218"/>
      <c r="VKL2181" s="218"/>
      <c r="VKM2181" s="218"/>
      <c r="VKN2181" s="218"/>
      <c r="VKO2181" s="218"/>
      <c r="VKP2181" s="218"/>
      <c r="VKQ2181" s="218"/>
      <c r="VKR2181" s="218"/>
      <c r="VKS2181" s="218"/>
      <c r="VKT2181" s="218"/>
      <c r="VKU2181" s="218"/>
      <c r="VKV2181" s="218"/>
      <c r="VKW2181" s="218"/>
      <c r="VKX2181" s="218"/>
      <c r="VKY2181" s="218"/>
      <c r="VKZ2181" s="218"/>
      <c r="VLA2181" s="218"/>
      <c r="VLB2181" s="218"/>
      <c r="VLC2181" s="218"/>
      <c r="VLD2181" s="218"/>
      <c r="VLE2181" s="218"/>
      <c r="VLF2181" s="218"/>
      <c r="VLG2181" s="218"/>
      <c r="VLH2181" s="218"/>
      <c r="VLI2181" s="218"/>
      <c r="VLJ2181" s="218"/>
      <c r="VLK2181" s="218"/>
      <c r="VLL2181" s="218"/>
      <c r="VLM2181" s="218"/>
      <c r="VLN2181" s="218"/>
      <c r="VLO2181" s="218"/>
      <c r="VLP2181" s="218"/>
      <c r="VLQ2181" s="218"/>
      <c r="VLR2181" s="218"/>
      <c r="VLS2181" s="218"/>
      <c r="VLT2181" s="218"/>
      <c r="VLU2181" s="218"/>
      <c r="VLV2181" s="218"/>
      <c r="VLW2181" s="218"/>
      <c r="VLX2181" s="218"/>
      <c r="VLY2181" s="218"/>
      <c r="VLZ2181" s="218"/>
      <c r="VMA2181" s="218"/>
      <c r="VMB2181" s="218"/>
      <c r="VMC2181" s="218"/>
      <c r="VMD2181" s="218"/>
      <c r="VME2181" s="218"/>
      <c r="VMF2181" s="218"/>
      <c r="VMG2181" s="218"/>
      <c r="VMH2181" s="218"/>
      <c r="VMI2181" s="218"/>
      <c r="VMJ2181" s="218"/>
      <c r="VMK2181" s="218"/>
      <c r="VML2181" s="218"/>
      <c r="VMM2181" s="218"/>
      <c r="VMN2181" s="218"/>
      <c r="VMO2181" s="218"/>
      <c r="VMP2181" s="218"/>
      <c r="VMQ2181" s="218"/>
      <c r="VMR2181" s="218"/>
      <c r="VMS2181" s="218"/>
      <c r="VMT2181" s="218"/>
      <c r="VMU2181" s="218"/>
      <c r="VMV2181" s="218"/>
      <c r="VMW2181" s="218"/>
      <c r="VMX2181" s="218"/>
      <c r="VMY2181" s="218"/>
      <c r="VMZ2181" s="218"/>
      <c r="VNA2181" s="218"/>
      <c r="VNB2181" s="218"/>
      <c r="VNC2181" s="218"/>
      <c r="VND2181" s="218"/>
      <c r="VNE2181" s="218"/>
      <c r="VNF2181" s="218"/>
      <c r="VNG2181" s="218"/>
      <c r="VNH2181" s="218"/>
      <c r="VNI2181" s="218"/>
      <c r="VNJ2181" s="218"/>
      <c r="VNK2181" s="218"/>
      <c r="VNL2181" s="218"/>
      <c r="VNM2181" s="218"/>
      <c r="VNN2181" s="218"/>
      <c r="VNO2181" s="218"/>
      <c r="VNP2181" s="218"/>
      <c r="VNQ2181" s="218"/>
      <c r="VNR2181" s="218"/>
      <c r="VNS2181" s="218"/>
      <c r="VNT2181" s="218"/>
      <c r="VNU2181" s="218"/>
      <c r="VNV2181" s="218"/>
      <c r="VNW2181" s="218"/>
      <c r="VNX2181" s="218"/>
      <c r="VNY2181" s="218"/>
      <c r="VNZ2181" s="218"/>
      <c r="VOA2181" s="218"/>
      <c r="VOB2181" s="218"/>
      <c r="VOC2181" s="218"/>
      <c r="VOD2181" s="218"/>
      <c r="VOE2181" s="218"/>
      <c r="VOF2181" s="218"/>
      <c r="VOG2181" s="218"/>
      <c r="VOH2181" s="218"/>
      <c r="VOI2181" s="218"/>
      <c r="VOJ2181" s="218"/>
      <c r="VOK2181" s="218"/>
      <c r="VOL2181" s="218"/>
      <c r="VOM2181" s="218"/>
      <c r="VON2181" s="218"/>
      <c r="VOO2181" s="218"/>
      <c r="VOP2181" s="218"/>
      <c r="VOQ2181" s="218"/>
      <c r="VOR2181" s="218"/>
      <c r="VOS2181" s="218"/>
      <c r="VOT2181" s="218"/>
      <c r="VOU2181" s="218"/>
      <c r="VOV2181" s="218"/>
      <c r="VOW2181" s="218"/>
      <c r="VOX2181" s="218"/>
      <c r="VOY2181" s="218"/>
      <c r="VOZ2181" s="218"/>
      <c r="VPA2181" s="218"/>
      <c r="VPB2181" s="218"/>
      <c r="VPC2181" s="218"/>
      <c r="VPD2181" s="218"/>
      <c r="VPE2181" s="218"/>
      <c r="VPF2181" s="218"/>
      <c r="VPG2181" s="218"/>
      <c r="VPH2181" s="218"/>
      <c r="VPI2181" s="218"/>
      <c r="VPJ2181" s="218"/>
      <c r="VPK2181" s="218"/>
      <c r="VPL2181" s="218"/>
      <c r="VPM2181" s="218"/>
      <c r="VPN2181" s="218"/>
      <c r="VPO2181" s="218"/>
      <c r="VPP2181" s="218"/>
      <c r="VPQ2181" s="218"/>
      <c r="VPR2181" s="218"/>
      <c r="VPS2181" s="218"/>
      <c r="VPT2181" s="218"/>
      <c r="VPU2181" s="218"/>
      <c r="VPV2181" s="218"/>
      <c r="VPW2181" s="218"/>
      <c r="VPX2181" s="218"/>
      <c r="VPY2181" s="218"/>
      <c r="VPZ2181" s="218"/>
      <c r="VQA2181" s="218"/>
      <c r="VQB2181" s="218"/>
      <c r="VQC2181" s="218"/>
      <c r="VQD2181" s="218"/>
      <c r="VQE2181" s="218"/>
      <c r="VQF2181" s="218"/>
      <c r="VQG2181" s="218"/>
      <c r="VQH2181" s="218"/>
      <c r="VQI2181" s="218"/>
      <c r="VQJ2181" s="218"/>
      <c r="VQK2181" s="218"/>
      <c r="VQL2181" s="218"/>
      <c r="VQM2181" s="218"/>
      <c r="VQN2181" s="218"/>
      <c r="VQO2181" s="218"/>
      <c r="VQP2181" s="218"/>
      <c r="VQQ2181" s="218"/>
      <c r="VQR2181" s="218"/>
      <c r="VQS2181" s="218"/>
      <c r="VQT2181" s="218"/>
      <c r="VQU2181" s="218"/>
      <c r="VQV2181" s="218"/>
      <c r="VQW2181" s="218"/>
      <c r="VQX2181" s="218"/>
      <c r="VQY2181" s="218"/>
      <c r="VQZ2181" s="218"/>
      <c r="VRA2181" s="218"/>
      <c r="VRB2181" s="218"/>
      <c r="VRC2181" s="218"/>
      <c r="VRD2181" s="218"/>
      <c r="VRE2181" s="218"/>
      <c r="VRF2181" s="218"/>
      <c r="VRG2181" s="218"/>
      <c r="VRH2181" s="218"/>
      <c r="VRI2181" s="218"/>
      <c r="VRJ2181" s="218"/>
      <c r="VRK2181" s="218"/>
      <c r="VRL2181" s="218"/>
      <c r="VRM2181" s="218"/>
      <c r="VRN2181" s="218"/>
      <c r="VRO2181" s="218"/>
      <c r="VRP2181" s="218"/>
      <c r="VRQ2181" s="218"/>
      <c r="VRR2181" s="218"/>
      <c r="VRS2181" s="218"/>
      <c r="VRT2181" s="218"/>
      <c r="VRU2181" s="218"/>
      <c r="VRV2181" s="218"/>
      <c r="VRW2181" s="218"/>
      <c r="VRX2181" s="218"/>
      <c r="VRY2181" s="218"/>
      <c r="VRZ2181" s="218"/>
      <c r="VSA2181" s="218"/>
      <c r="VSB2181" s="218"/>
      <c r="VSC2181" s="218"/>
      <c r="VSD2181" s="218"/>
      <c r="VSE2181" s="218"/>
      <c r="VSF2181" s="218"/>
      <c r="VSG2181" s="218"/>
      <c r="VSH2181" s="218"/>
      <c r="VSI2181" s="218"/>
      <c r="VSJ2181" s="218"/>
      <c r="VSK2181" s="218"/>
      <c r="VSL2181" s="218"/>
      <c r="VSM2181" s="218"/>
      <c r="VSN2181" s="218"/>
      <c r="VSO2181" s="218"/>
      <c r="VSP2181" s="218"/>
      <c r="VSQ2181" s="218"/>
      <c r="VSR2181" s="218"/>
      <c r="VSS2181" s="218"/>
      <c r="VST2181" s="218"/>
      <c r="VSU2181" s="218"/>
      <c r="VSV2181" s="218"/>
      <c r="VSW2181" s="218"/>
      <c r="VSX2181" s="218"/>
      <c r="VSY2181" s="218"/>
      <c r="VSZ2181" s="218"/>
      <c r="VTA2181" s="218"/>
      <c r="VTB2181" s="218"/>
      <c r="VTC2181" s="218"/>
      <c r="VTD2181" s="218"/>
      <c r="VTE2181" s="218"/>
      <c r="VTF2181" s="218"/>
      <c r="VTG2181" s="218"/>
      <c r="VTH2181" s="218"/>
      <c r="VTI2181" s="218"/>
      <c r="VTJ2181" s="218"/>
      <c r="VTK2181" s="218"/>
      <c r="VTL2181" s="218"/>
      <c r="VTM2181" s="218"/>
      <c r="VTN2181" s="218"/>
      <c r="VTO2181" s="218"/>
      <c r="VTP2181" s="218"/>
      <c r="VTQ2181" s="218"/>
      <c r="VTR2181" s="218"/>
      <c r="VTS2181" s="218"/>
      <c r="VTT2181" s="218"/>
      <c r="VTU2181" s="218"/>
      <c r="VTV2181" s="218"/>
      <c r="VTW2181" s="218"/>
      <c r="VTX2181" s="218"/>
      <c r="VTY2181" s="218"/>
      <c r="VTZ2181" s="218"/>
      <c r="VUA2181" s="218"/>
      <c r="VUB2181" s="218"/>
      <c r="VUC2181" s="218"/>
      <c r="VUD2181" s="218"/>
      <c r="VUE2181" s="218"/>
      <c r="VUF2181" s="218"/>
      <c r="VUG2181" s="218"/>
      <c r="VUH2181" s="218"/>
      <c r="VUI2181" s="218"/>
      <c r="VUJ2181" s="218"/>
      <c r="VUK2181" s="218"/>
      <c r="VUL2181" s="218"/>
      <c r="VUM2181" s="218"/>
      <c r="VUN2181" s="218"/>
      <c r="VUO2181" s="218"/>
      <c r="VUP2181" s="218"/>
      <c r="VUQ2181" s="218"/>
      <c r="VUR2181" s="218"/>
      <c r="VUS2181" s="218"/>
      <c r="VUT2181" s="218"/>
      <c r="VUU2181" s="218"/>
      <c r="VUV2181" s="218"/>
      <c r="VUW2181" s="218"/>
      <c r="VUX2181" s="218"/>
      <c r="VUY2181" s="218"/>
      <c r="VUZ2181" s="218"/>
      <c r="VVA2181" s="218"/>
      <c r="VVB2181" s="218"/>
      <c r="VVC2181" s="218"/>
      <c r="VVD2181" s="218"/>
      <c r="VVE2181" s="218"/>
      <c r="VVF2181" s="218"/>
      <c r="VVG2181" s="218"/>
      <c r="VVH2181" s="218"/>
      <c r="VVI2181" s="218"/>
      <c r="VVJ2181" s="218"/>
      <c r="VVK2181" s="218"/>
      <c r="VVL2181" s="218"/>
      <c r="VVM2181" s="218"/>
      <c r="VVN2181" s="218"/>
      <c r="VVO2181" s="218"/>
      <c r="VVP2181" s="218"/>
      <c r="VVQ2181" s="218"/>
      <c r="VVR2181" s="218"/>
      <c r="VVS2181" s="218"/>
      <c r="VVT2181" s="218"/>
      <c r="VVU2181" s="218"/>
      <c r="VVV2181" s="218"/>
      <c r="VVW2181" s="218"/>
      <c r="VVX2181" s="218"/>
      <c r="VVY2181" s="218"/>
      <c r="VVZ2181" s="218"/>
      <c r="VWA2181" s="218"/>
      <c r="VWB2181" s="218"/>
      <c r="VWC2181" s="218"/>
      <c r="VWD2181" s="218"/>
      <c r="VWE2181" s="218"/>
      <c r="VWF2181" s="218"/>
      <c r="VWG2181" s="218"/>
      <c r="VWH2181" s="218"/>
      <c r="VWI2181" s="218"/>
      <c r="VWJ2181" s="218"/>
      <c r="VWK2181" s="218"/>
      <c r="VWL2181" s="218"/>
      <c r="VWM2181" s="218"/>
      <c r="VWN2181" s="218"/>
      <c r="VWO2181" s="218"/>
      <c r="VWP2181" s="218"/>
      <c r="VWQ2181" s="218"/>
      <c r="VWR2181" s="218"/>
      <c r="VWS2181" s="218"/>
      <c r="VWT2181" s="218"/>
      <c r="VWU2181" s="218"/>
      <c r="VWV2181" s="218"/>
      <c r="VWW2181" s="218"/>
      <c r="VWX2181" s="218"/>
      <c r="VWY2181" s="218"/>
      <c r="VWZ2181" s="218"/>
      <c r="VXA2181" s="218"/>
      <c r="VXB2181" s="218"/>
      <c r="VXC2181" s="218"/>
      <c r="VXD2181" s="218"/>
      <c r="VXE2181" s="218"/>
      <c r="VXF2181" s="218"/>
      <c r="VXG2181" s="218"/>
      <c r="VXH2181" s="218"/>
      <c r="VXI2181" s="218"/>
      <c r="VXJ2181" s="218"/>
      <c r="VXK2181" s="218"/>
      <c r="VXL2181" s="218"/>
      <c r="VXM2181" s="218"/>
      <c r="VXN2181" s="218"/>
      <c r="VXO2181" s="218"/>
      <c r="VXP2181" s="218"/>
      <c r="VXQ2181" s="218"/>
      <c r="VXR2181" s="218"/>
      <c r="VXS2181" s="218"/>
      <c r="VXT2181" s="218"/>
      <c r="VXU2181" s="218"/>
      <c r="VXV2181" s="218"/>
      <c r="VXW2181" s="218"/>
      <c r="VXX2181" s="218"/>
      <c r="VXY2181" s="218"/>
      <c r="VXZ2181" s="218"/>
      <c r="VYA2181" s="218"/>
      <c r="VYB2181" s="218"/>
      <c r="VYC2181" s="218"/>
      <c r="VYD2181" s="218"/>
      <c r="VYE2181" s="218"/>
      <c r="VYF2181" s="218"/>
      <c r="VYG2181" s="218"/>
      <c r="VYH2181" s="218"/>
      <c r="VYI2181" s="218"/>
      <c r="VYJ2181" s="218"/>
      <c r="VYK2181" s="218"/>
      <c r="VYL2181" s="218"/>
      <c r="VYM2181" s="218"/>
      <c r="VYN2181" s="218"/>
      <c r="VYO2181" s="218"/>
      <c r="VYP2181" s="218"/>
      <c r="VYQ2181" s="218"/>
      <c r="VYR2181" s="218"/>
      <c r="VYS2181" s="218"/>
      <c r="VYT2181" s="218"/>
      <c r="VYU2181" s="218"/>
      <c r="VYV2181" s="218"/>
      <c r="VYW2181" s="218"/>
      <c r="VYX2181" s="218"/>
      <c r="VYY2181" s="218"/>
      <c r="VYZ2181" s="218"/>
      <c r="VZA2181" s="218"/>
      <c r="VZB2181" s="218"/>
      <c r="VZC2181" s="218"/>
      <c r="VZD2181" s="218"/>
      <c r="VZE2181" s="218"/>
      <c r="VZF2181" s="218"/>
      <c r="VZG2181" s="218"/>
      <c r="VZH2181" s="218"/>
      <c r="VZI2181" s="218"/>
      <c r="VZJ2181" s="218"/>
      <c r="VZK2181" s="218"/>
      <c r="VZL2181" s="218"/>
      <c r="VZM2181" s="218"/>
      <c r="VZN2181" s="218"/>
      <c r="VZO2181" s="218"/>
      <c r="VZP2181" s="218"/>
      <c r="VZQ2181" s="218"/>
      <c r="VZR2181" s="218"/>
      <c r="VZS2181" s="218"/>
      <c r="VZT2181" s="218"/>
      <c r="VZU2181" s="218"/>
      <c r="VZV2181" s="218"/>
      <c r="VZW2181" s="218"/>
      <c r="VZX2181" s="218"/>
      <c r="VZY2181" s="218"/>
      <c r="VZZ2181" s="218"/>
      <c r="WAA2181" s="218"/>
      <c r="WAB2181" s="218"/>
      <c r="WAC2181" s="218"/>
      <c r="WAD2181" s="218"/>
      <c r="WAE2181" s="218"/>
      <c r="WAF2181" s="218"/>
      <c r="WAG2181" s="218"/>
      <c r="WAH2181" s="218"/>
      <c r="WAI2181" s="218"/>
      <c r="WAJ2181" s="218"/>
      <c r="WAK2181" s="218"/>
      <c r="WAL2181" s="218"/>
      <c r="WAM2181" s="218"/>
      <c r="WAN2181" s="218"/>
      <c r="WAO2181" s="218"/>
      <c r="WAP2181" s="218"/>
      <c r="WAQ2181" s="218"/>
      <c r="WAR2181" s="218"/>
      <c r="WAS2181" s="218"/>
      <c r="WAT2181" s="218"/>
      <c r="WAU2181" s="218"/>
      <c r="WAV2181" s="218"/>
      <c r="WAW2181" s="218"/>
      <c r="WAX2181" s="218"/>
      <c r="WAY2181" s="218"/>
      <c r="WAZ2181" s="218"/>
      <c r="WBA2181" s="218"/>
      <c r="WBB2181" s="218"/>
      <c r="WBC2181" s="218"/>
      <c r="WBD2181" s="218"/>
      <c r="WBE2181" s="218"/>
      <c r="WBF2181" s="218"/>
      <c r="WBG2181" s="218"/>
      <c r="WBH2181" s="218"/>
      <c r="WBI2181" s="218"/>
      <c r="WBJ2181" s="218"/>
      <c r="WBK2181" s="218"/>
      <c r="WBL2181" s="218"/>
      <c r="WBM2181" s="218"/>
      <c r="WBN2181" s="218"/>
      <c r="WBO2181" s="218"/>
      <c r="WBP2181" s="218"/>
      <c r="WBQ2181" s="218"/>
      <c r="WBR2181" s="218"/>
      <c r="WBS2181" s="218"/>
      <c r="WBT2181" s="218"/>
      <c r="WBU2181" s="218"/>
      <c r="WBV2181" s="218"/>
      <c r="WBW2181" s="218"/>
      <c r="WBX2181" s="218"/>
      <c r="WBY2181" s="218"/>
      <c r="WBZ2181" s="218"/>
      <c r="WCA2181" s="218"/>
      <c r="WCB2181" s="218"/>
      <c r="WCC2181" s="218"/>
      <c r="WCD2181" s="218"/>
      <c r="WCE2181" s="218"/>
      <c r="WCF2181" s="218"/>
      <c r="WCG2181" s="218"/>
      <c r="WCH2181" s="218"/>
      <c r="WCI2181" s="218"/>
      <c r="WCJ2181" s="218"/>
      <c r="WCK2181" s="218"/>
      <c r="WCL2181" s="218"/>
      <c r="WCM2181" s="218"/>
      <c r="WCN2181" s="218"/>
      <c r="WCO2181" s="218"/>
      <c r="WCP2181" s="218"/>
      <c r="WCQ2181" s="218"/>
      <c r="WCR2181" s="218"/>
      <c r="WCS2181" s="218"/>
      <c r="WCT2181" s="218"/>
      <c r="WCU2181" s="218"/>
      <c r="WCV2181" s="218"/>
      <c r="WCW2181" s="218"/>
      <c r="WCX2181" s="218"/>
      <c r="WCY2181" s="218"/>
      <c r="WCZ2181" s="218"/>
      <c r="WDA2181" s="218"/>
      <c r="WDB2181" s="218"/>
      <c r="WDC2181" s="218"/>
      <c r="WDD2181" s="218"/>
      <c r="WDE2181" s="218"/>
      <c r="WDF2181" s="218"/>
      <c r="WDG2181" s="218"/>
      <c r="WDH2181" s="218"/>
      <c r="WDI2181" s="218"/>
      <c r="WDJ2181" s="218"/>
      <c r="WDK2181" s="218"/>
      <c r="WDL2181" s="218"/>
      <c r="WDM2181" s="218"/>
      <c r="WDN2181" s="218"/>
      <c r="WDO2181" s="218"/>
      <c r="WDP2181" s="218"/>
      <c r="WDQ2181" s="218"/>
      <c r="WDR2181" s="218"/>
      <c r="WDS2181" s="218"/>
      <c r="WDT2181" s="218"/>
      <c r="WDU2181" s="218"/>
      <c r="WDV2181" s="218"/>
      <c r="WDW2181" s="218"/>
      <c r="WDX2181" s="218"/>
      <c r="WDY2181" s="218"/>
      <c r="WDZ2181" s="218"/>
      <c r="WEA2181" s="218"/>
      <c r="WEB2181" s="218"/>
      <c r="WEC2181" s="218"/>
      <c r="WED2181" s="218"/>
      <c r="WEE2181" s="218"/>
      <c r="WEF2181" s="218"/>
      <c r="WEG2181" s="218"/>
      <c r="WEH2181" s="218"/>
      <c r="WEI2181" s="218"/>
      <c r="WEJ2181" s="218"/>
      <c r="WEK2181" s="218"/>
      <c r="WEL2181" s="218"/>
      <c r="WEM2181" s="218"/>
      <c r="WEN2181" s="218"/>
      <c r="WEO2181" s="218"/>
      <c r="WEP2181" s="218"/>
      <c r="WEQ2181" s="218"/>
      <c r="WER2181" s="218"/>
      <c r="WES2181" s="218"/>
      <c r="WET2181" s="218"/>
      <c r="WEU2181" s="218"/>
      <c r="WEV2181" s="218"/>
      <c r="WEW2181" s="218"/>
      <c r="WEX2181" s="218"/>
      <c r="WEY2181" s="218"/>
      <c r="WEZ2181" s="218"/>
      <c r="WFA2181" s="218"/>
      <c r="WFB2181" s="218"/>
      <c r="WFC2181" s="218"/>
      <c r="WFD2181" s="218"/>
      <c r="WFE2181" s="218"/>
      <c r="WFF2181" s="218"/>
      <c r="WFG2181" s="218"/>
      <c r="WFH2181" s="218"/>
      <c r="WFI2181" s="218"/>
      <c r="WFJ2181" s="218"/>
      <c r="WFK2181" s="218"/>
      <c r="WFL2181" s="218"/>
      <c r="WFM2181" s="218"/>
      <c r="WFN2181" s="218"/>
      <c r="WFO2181" s="218"/>
      <c r="WFP2181" s="218"/>
      <c r="WFQ2181" s="218"/>
      <c r="WFR2181" s="218"/>
      <c r="WFS2181" s="218"/>
      <c r="WFT2181" s="218"/>
      <c r="WFU2181" s="218"/>
      <c r="WFV2181" s="218"/>
      <c r="WFW2181" s="218"/>
      <c r="WFX2181" s="218"/>
      <c r="WFY2181" s="218"/>
      <c r="WFZ2181" s="218"/>
      <c r="WGA2181" s="218"/>
      <c r="WGB2181" s="218"/>
      <c r="WGC2181" s="218"/>
      <c r="WGD2181" s="218"/>
      <c r="WGE2181" s="218"/>
      <c r="WGF2181" s="218"/>
      <c r="WGG2181" s="218"/>
      <c r="WGH2181" s="218"/>
      <c r="WGI2181" s="218"/>
      <c r="WGJ2181" s="218"/>
      <c r="WGK2181" s="218"/>
      <c r="WGL2181" s="218"/>
      <c r="WGM2181" s="218"/>
      <c r="WGN2181" s="218"/>
      <c r="WGO2181" s="218"/>
      <c r="WGP2181" s="218"/>
      <c r="WGQ2181" s="218"/>
      <c r="WGR2181" s="218"/>
      <c r="WGS2181" s="218"/>
      <c r="WGT2181" s="218"/>
      <c r="WGU2181" s="218"/>
      <c r="WGV2181" s="218"/>
      <c r="WGW2181" s="218"/>
      <c r="WGX2181" s="218"/>
      <c r="WGY2181" s="218"/>
      <c r="WGZ2181" s="218"/>
      <c r="WHA2181" s="218"/>
      <c r="WHB2181" s="218"/>
      <c r="WHC2181" s="218"/>
      <c r="WHD2181" s="218"/>
      <c r="WHE2181" s="218"/>
      <c r="WHF2181" s="218"/>
      <c r="WHG2181" s="218"/>
      <c r="WHH2181" s="218"/>
      <c r="WHI2181" s="218"/>
      <c r="WHJ2181" s="218"/>
      <c r="WHK2181" s="218"/>
      <c r="WHL2181" s="218"/>
      <c r="WHM2181" s="218"/>
      <c r="WHN2181" s="218"/>
      <c r="WHO2181" s="218"/>
      <c r="WHP2181" s="218"/>
      <c r="WHQ2181" s="218"/>
      <c r="WHR2181" s="218"/>
      <c r="WHS2181" s="218"/>
      <c r="WHT2181" s="218"/>
      <c r="WHU2181" s="218"/>
      <c r="WHV2181" s="218"/>
      <c r="WHW2181" s="218"/>
      <c r="WHX2181" s="218"/>
      <c r="WHY2181" s="218"/>
      <c r="WHZ2181" s="218"/>
      <c r="WIA2181" s="218"/>
      <c r="WIB2181" s="218"/>
      <c r="WIC2181" s="218"/>
      <c r="WID2181" s="218"/>
      <c r="WIE2181" s="218"/>
      <c r="WIF2181" s="218"/>
      <c r="WIG2181" s="218"/>
      <c r="WIH2181" s="218"/>
      <c r="WII2181" s="218"/>
      <c r="WIJ2181" s="218"/>
      <c r="WIK2181" s="218"/>
      <c r="WIL2181" s="218"/>
      <c r="WIM2181" s="218"/>
      <c r="WIN2181" s="218"/>
      <c r="WIO2181" s="218"/>
      <c r="WIP2181" s="218"/>
      <c r="WIQ2181" s="218"/>
      <c r="WIR2181" s="218"/>
      <c r="WIS2181" s="218"/>
      <c r="WIT2181" s="218"/>
      <c r="WIU2181" s="218"/>
      <c r="WIV2181" s="218"/>
      <c r="WIW2181" s="218"/>
      <c r="WIX2181" s="218"/>
      <c r="WIY2181" s="218"/>
      <c r="WIZ2181" s="218"/>
      <c r="WJA2181" s="218"/>
      <c r="WJB2181" s="218"/>
      <c r="WJC2181" s="218"/>
      <c r="WJD2181" s="218"/>
      <c r="WJE2181" s="218"/>
      <c r="WJF2181" s="218"/>
      <c r="WJG2181" s="218"/>
      <c r="WJH2181" s="218"/>
      <c r="WJI2181" s="218"/>
      <c r="WJJ2181" s="218"/>
      <c r="WJK2181" s="218"/>
      <c r="WJL2181" s="218"/>
      <c r="WJM2181" s="218"/>
      <c r="WJN2181" s="218"/>
      <c r="WJO2181" s="218"/>
      <c r="WJP2181" s="218"/>
      <c r="WJQ2181" s="218"/>
      <c r="WJR2181" s="218"/>
      <c r="WJS2181" s="218"/>
      <c r="WJT2181" s="218"/>
      <c r="WJU2181" s="218"/>
      <c r="WJV2181" s="218"/>
      <c r="WJW2181" s="218"/>
      <c r="WJX2181" s="218"/>
      <c r="WJY2181" s="218"/>
      <c r="WJZ2181" s="218"/>
      <c r="WKA2181" s="218"/>
      <c r="WKB2181" s="218"/>
      <c r="WKC2181" s="218"/>
      <c r="WKD2181" s="218"/>
      <c r="WKE2181" s="218"/>
      <c r="WKF2181" s="218"/>
      <c r="WKG2181" s="218"/>
      <c r="WKH2181" s="218"/>
      <c r="WKI2181" s="218"/>
      <c r="WKJ2181" s="218"/>
      <c r="WKK2181" s="218"/>
      <c r="WKL2181" s="218"/>
      <c r="WKM2181" s="218"/>
      <c r="WKN2181" s="218"/>
      <c r="WKO2181" s="218"/>
      <c r="WKP2181" s="218"/>
      <c r="WKQ2181" s="218"/>
      <c r="WKR2181" s="218"/>
      <c r="WKS2181" s="218"/>
      <c r="WKT2181" s="218"/>
      <c r="WKU2181" s="218"/>
      <c r="WKV2181" s="218"/>
      <c r="WKW2181" s="218"/>
      <c r="WKX2181" s="218"/>
      <c r="WKY2181" s="218"/>
      <c r="WKZ2181" s="218"/>
      <c r="WLA2181" s="218"/>
      <c r="WLB2181" s="218"/>
      <c r="WLC2181" s="218"/>
      <c r="WLD2181" s="218"/>
      <c r="WLE2181" s="218"/>
      <c r="WLF2181" s="218"/>
      <c r="WLG2181" s="218"/>
      <c r="WLH2181" s="218"/>
      <c r="WLI2181" s="218"/>
      <c r="WLJ2181" s="218"/>
      <c r="WLK2181" s="218"/>
      <c r="WLL2181" s="218"/>
      <c r="WLM2181" s="218"/>
      <c r="WLN2181" s="218"/>
      <c r="WLO2181" s="218"/>
      <c r="WLP2181" s="218"/>
      <c r="WLQ2181" s="218"/>
      <c r="WLR2181" s="218"/>
      <c r="WLS2181" s="218"/>
      <c r="WLT2181" s="218"/>
      <c r="WLU2181" s="218"/>
      <c r="WLV2181" s="218"/>
      <c r="WLW2181" s="218"/>
      <c r="WLX2181" s="218"/>
      <c r="WLY2181" s="218"/>
      <c r="WLZ2181" s="218"/>
      <c r="WMA2181" s="218"/>
      <c r="WMB2181" s="218"/>
      <c r="WMC2181" s="218"/>
      <c r="WMD2181" s="218"/>
      <c r="WME2181" s="218"/>
      <c r="WMF2181" s="218"/>
      <c r="WMG2181" s="218"/>
      <c r="WMH2181" s="218"/>
      <c r="WMI2181" s="218"/>
      <c r="WMJ2181" s="218"/>
      <c r="WMK2181" s="218"/>
      <c r="WML2181" s="218"/>
      <c r="WMM2181" s="218"/>
      <c r="WMN2181" s="218"/>
      <c r="WMO2181" s="218"/>
      <c r="WMP2181" s="218"/>
      <c r="WMQ2181" s="218"/>
      <c r="WMR2181" s="218"/>
      <c r="WMS2181" s="218"/>
      <c r="WMT2181" s="218"/>
      <c r="WMU2181" s="218"/>
      <c r="WMV2181" s="218"/>
      <c r="WMW2181" s="218"/>
      <c r="WMX2181" s="218"/>
      <c r="WMY2181" s="218"/>
      <c r="WMZ2181" s="218"/>
      <c r="WNA2181" s="218"/>
      <c r="WNB2181" s="218"/>
      <c r="WNC2181" s="218"/>
      <c r="WND2181" s="218"/>
      <c r="WNE2181" s="218"/>
      <c r="WNF2181" s="218"/>
      <c r="WNG2181" s="218"/>
      <c r="WNH2181" s="218"/>
      <c r="WNI2181" s="218"/>
      <c r="WNJ2181" s="218"/>
      <c r="WNK2181" s="218"/>
      <c r="WNL2181" s="218"/>
      <c r="WNM2181" s="218"/>
      <c r="WNN2181" s="218"/>
      <c r="WNO2181" s="218"/>
      <c r="WNP2181" s="218"/>
      <c r="WNQ2181" s="218"/>
      <c r="WNR2181" s="218"/>
      <c r="WNS2181" s="218"/>
      <c r="WNT2181" s="218"/>
      <c r="WNU2181" s="218"/>
      <c r="WNV2181" s="218"/>
      <c r="WNW2181" s="218"/>
      <c r="WNX2181" s="218"/>
      <c r="WNY2181" s="218"/>
      <c r="WNZ2181" s="218"/>
      <c r="WOA2181" s="218"/>
      <c r="WOB2181" s="218"/>
      <c r="WOC2181" s="218"/>
      <c r="WOD2181" s="218"/>
      <c r="WOE2181" s="218"/>
      <c r="WOF2181" s="218"/>
      <c r="WOG2181" s="218"/>
      <c r="WOH2181" s="218"/>
      <c r="WOI2181" s="218"/>
      <c r="WOJ2181" s="218"/>
      <c r="WOK2181" s="218"/>
      <c r="WOL2181" s="218"/>
      <c r="WOM2181" s="218"/>
      <c r="WON2181" s="218"/>
      <c r="WOO2181" s="218"/>
      <c r="WOP2181" s="218"/>
      <c r="WOQ2181" s="218"/>
      <c r="WOR2181" s="218"/>
      <c r="WOS2181" s="218"/>
      <c r="WOT2181" s="218"/>
      <c r="WOU2181" s="218"/>
      <c r="WOV2181" s="218"/>
      <c r="WOW2181" s="218"/>
      <c r="WOX2181" s="218"/>
      <c r="WOY2181" s="218"/>
      <c r="WOZ2181" s="218"/>
      <c r="WPA2181" s="218"/>
      <c r="WPB2181" s="218"/>
      <c r="WPC2181" s="218"/>
      <c r="WPD2181" s="218"/>
      <c r="WPE2181" s="218"/>
      <c r="WPF2181" s="218"/>
      <c r="WPG2181" s="218"/>
      <c r="WPH2181" s="218"/>
      <c r="WPI2181" s="218"/>
      <c r="WPJ2181" s="218"/>
      <c r="WPK2181" s="218"/>
      <c r="WPL2181" s="218"/>
      <c r="WPM2181" s="218"/>
      <c r="WPN2181" s="218"/>
      <c r="WPO2181" s="218"/>
      <c r="WPP2181" s="218"/>
      <c r="WPQ2181" s="218"/>
      <c r="WPR2181" s="218"/>
      <c r="WPS2181" s="218"/>
      <c r="WPT2181" s="218"/>
      <c r="WPU2181" s="218"/>
      <c r="WPV2181" s="218"/>
      <c r="WPW2181" s="218"/>
      <c r="WPX2181" s="218"/>
      <c r="WPY2181" s="218"/>
      <c r="WPZ2181" s="218"/>
      <c r="WQA2181" s="218"/>
      <c r="WQB2181" s="218"/>
      <c r="WQC2181" s="218"/>
      <c r="WQD2181" s="218"/>
      <c r="WQE2181" s="218"/>
      <c r="WQF2181" s="218"/>
      <c r="WQG2181" s="218"/>
      <c r="WQH2181" s="218"/>
      <c r="WQI2181" s="218"/>
      <c r="WQJ2181" s="218"/>
      <c r="WQK2181" s="218"/>
      <c r="WQL2181" s="218"/>
      <c r="WQM2181" s="218"/>
      <c r="WQN2181" s="218"/>
      <c r="WQO2181" s="218"/>
      <c r="WQP2181" s="218"/>
      <c r="WQQ2181" s="218"/>
      <c r="WQR2181" s="218"/>
      <c r="WQS2181" s="218"/>
      <c r="WQT2181" s="218"/>
      <c r="WQU2181" s="218"/>
      <c r="WQV2181" s="218"/>
      <c r="WQW2181" s="218"/>
      <c r="WQX2181" s="218"/>
      <c r="WQY2181" s="218"/>
      <c r="WQZ2181" s="218"/>
      <c r="WRA2181" s="218"/>
      <c r="WRB2181" s="218"/>
      <c r="WRC2181" s="218"/>
      <c r="WRD2181" s="218"/>
      <c r="WRE2181" s="218"/>
      <c r="WRF2181" s="218"/>
      <c r="WRG2181" s="218"/>
      <c r="WRH2181" s="218"/>
      <c r="WRI2181" s="218"/>
      <c r="WRJ2181" s="218"/>
      <c r="WRK2181" s="218"/>
      <c r="WRL2181" s="218"/>
      <c r="WRM2181" s="218"/>
      <c r="WRN2181" s="218"/>
      <c r="WRO2181" s="218"/>
      <c r="WRP2181" s="218"/>
      <c r="WRQ2181" s="218"/>
      <c r="WRR2181" s="218"/>
      <c r="WRS2181" s="218"/>
      <c r="WRT2181" s="218"/>
      <c r="WRU2181" s="218"/>
      <c r="WRV2181" s="218"/>
      <c r="WRW2181" s="218"/>
      <c r="WRX2181" s="218"/>
      <c r="WRY2181" s="218"/>
      <c r="WRZ2181" s="218"/>
      <c r="WSA2181" s="218"/>
      <c r="WSB2181" s="218"/>
      <c r="WSC2181" s="218"/>
      <c r="WSD2181" s="218"/>
      <c r="WSE2181" s="218"/>
      <c r="WSF2181" s="218"/>
      <c r="WSG2181" s="218"/>
      <c r="WSH2181" s="218"/>
      <c r="WSI2181" s="218"/>
      <c r="WSJ2181" s="218"/>
      <c r="WSK2181" s="218"/>
      <c r="WSL2181" s="218"/>
      <c r="WSM2181" s="218"/>
      <c r="WSN2181" s="218"/>
      <c r="WSO2181" s="218"/>
      <c r="WSP2181" s="218"/>
      <c r="WSQ2181" s="218"/>
      <c r="WSR2181" s="218"/>
      <c r="WSS2181" s="218"/>
      <c r="WST2181" s="218"/>
      <c r="WSU2181" s="218"/>
      <c r="WSV2181" s="218"/>
      <c r="WSW2181" s="218"/>
      <c r="WSX2181" s="218"/>
      <c r="WSY2181" s="218"/>
      <c r="WSZ2181" s="218"/>
      <c r="WTA2181" s="218"/>
      <c r="WTB2181" s="218"/>
      <c r="WTC2181" s="218"/>
      <c r="WTD2181" s="218"/>
      <c r="WTE2181" s="218"/>
      <c r="WTF2181" s="218"/>
      <c r="WTG2181" s="218"/>
      <c r="WTH2181" s="218"/>
      <c r="WTI2181" s="218"/>
      <c r="WTJ2181" s="218"/>
      <c r="WTK2181" s="218"/>
      <c r="WTL2181" s="218"/>
      <c r="WTM2181" s="218"/>
      <c r="WTN2181" s="218"/>
      <c r="WTO2181" s="218"/>
      <c r="WTP2181" s="218"/>
      <c r="WTQ2181" s="218"/>
      <c r="WTR2181" s="218"/>
      <c r="WTS2181" s="218"/>
      <c r="WTT2181" s="218"/>
      <c r="WTU2181" s="218"/>
      <c r="WTV2181" s="218"/>
      <c r="WTW2181" s="218"/>
      <c r="WTX2181" s="218"/>
      <c r="WTY2181" s="218"/>
      <c r="WTZ2181" s="218"/>
      <c r="WUA2181" s="218"/>
      <c r="WUB2181" s="218"/>
      <c r="WUC2181" s="218"/>
      <c r="WUD2181" s="218"/>
      <c r="WUE2181" s="218"/>
      <c r="WUF2181" s="218"/>
      <c r="WUG2181" s="218"/>
      <c r="WUH2181" s="218"/>
      <c r="WUI2181" s="218"/>
      <c r="WUJ2181" s="218"/>
      <c r="WUK2181" s="218"/>
      <c r="WUL2181" s="218"/>
      <c r="WUM2181" s="218"/>
      <c r="WUN2181" s="218"/>
      <c r="WUO2181" s="218"/>
      <c r="WUP2181" s="218"/>
      <c r="WUQ2181" s="218"/>
      <c r="WUR2181" s="218"/>
      <c r="WUS2181" s="218"/>
      <c r="WUT2181" s="218"/>
      <c r="WUU2181" s="218"/>
      <c r="WUV2181" s="218"/>
      <c r="WUW2181" s="218"/>
      <c r="WUX2181" s="218"/>
      <c r="WUY2181" s="218"/>
      <c r="WUZ2181" s="218"/>
      <c r="WVA2181" s="218"/>
      <c r="WVB2181" s="218"/>
      <c r="WVC2181" s="218"/>
      <c r="WVD2181" s="218"/>
      <c r="WVE2181" s="218"/>
      <c r="WVF2181" s="218"/>
      <c r="WVG2181" s="218"/>
      <c r="WVH2181" s="218"/>
      <c r="WVI2181" s="218"/>
      <c r="WVJ2181" s="218"/>
      <c r="WVK2181" s="218"/>
      <c r="WVL2181" s="218"/>
      <c r="WVM2181" s="218"/>
      <c r="WVN2181" s="218"/>
      <c r="WVO2181" s="218"/>
      <c r="WVP2181" s="218"/>
      <c r="WVQ2181" s="218"/>
      <c r="WVR2181" s="218"/>
      <c r="WVS2181" s="218"/>
      <c r="WVT2181" s="218"/>
      <c r="WVU2181" s="218"/>
      <c r="WVV2181" s="218"/>
      <c r="WVW2181" s="218"/>
      <c r="WVX2181" s="218"/>
      <c r="WVY2181" s="218"/>
      <c r="WVZ2181" s="218"/>
      <c r="WWA2181" s="218"/>
      <c r="WWB2181" s="218"/>
      <c r="WWC2181" s="218"/>
      <c r="WWD2181" s="218"/>
      <c r="WWE2181" s="218"/>
      <c r="WWF2181" s="218"/>
      <c r="WWG2181" s="218"/>
      <c r="WWH2181" s="218"/>
      <c r="WWI2181" s="218"/>
      <c r="WWJ2181" s="218"/>
      <c r="WWK2181" s="218"/>
      <c r="WWL2181" s="218"/>
      <c r="WWM2181" s="218"/>
      <c r="WWN2181" s="218"/>
      <c r="WWO2181" s="218"/>
      <c r="WWP2181" s="218"/>
      <c r="WWQ2181" s="218"/>
      <c r="WWR2181" s="218"/>
      <c r="WWS2181" s="218"/>
      <c r="WWT2181" s="218"/>
      <c r="WWU2181" s="218"/>
      <c r="WWV2181" s="218"/>
      <c r="WWW2181" s="218"/>
      <c r="WWX2181" s="218"/>
      <c r="WWY2181" s="218"/>
      <c r="WWZ2181" s="218"/>
      <c r="WXA2181" s="218"/>
      <c r="WXB2181" s="218"/>
      <c r="WXC2181" s="218"/>
      <c r="WXD2181" s="218"/>
      <c r="WXE2181" s="218"/>
      <c r="WXF2181" s="218"/>
      <c r="WXG2181" s="218"/>
      <c r="WXH2181" s="218"/>
      <c r="WXI2181" s="218"/>
      <c r="WXJ2181" s="218"/>
      <c r="WXK2181" s="218"/>
      <c r="WXL2181" s="218"/>
      <c r="WXM2181" s="218"/>
      <c r="WXN2181" s="218"/>
      <c r="WXO2181" s="218"/>
      <c r="WXP2181" s="218"/>
      <c r="WXQ2181" s="218"/>
      <c r="WXR2181" s="218"/>
      <c r="WXS2181" s="218"/>
      <c r="WXT2181" s="218"/>
      <c r="WXU2181" s="218"/>
      <c r="WXV2181" s="218"/>
      <c r="WXW2181" s="218"/>
      <c r="WXX2181" s="218"/>
      <c r="WXY2181" s="218"/>
      <c r="WXZ2181" s="218"/>
      <c r="WYA2181" s="218"/>
      <c r="WYB2181" s="218"/>
      <c r="WYC2181" s="218"/>
      <c r="WYD2181" s="218"/>
      <c r="WYE2181" s="218"/>
      <c r="WYF2181" s="218"/>
      <c r="WYG2181" s="218"/>
      <c r="WYH2181" s="218"/>
      <c r="WYI2181" s="218"/>
      <c r="WYJ2181" s="218"/>
      <c r="WYK2181" s="218"/>
      <c r="WYL2181" s="218"/>
      <c r="WYM2181" s="218"/>
      <c r="WYN2181" s="218"/>
      <c r="WYO2181" s="218"/>
      <c r="WYP2181" s="218"/>
      <c r="WYQ2181" s="218"/>
      <c r="WYR2181" s="218"/>
      <c r="WYS2181" s="218"/>
      <c r="WYT2181" s="218"/>
      <c r="WYU2181" s="218"/>
      <c r="WYV2181" s="218"/>
      <c r="WYW2181" s="218"/>
      <c r="WYX2181" s="218"/>
      <c r="WYY2181" s="218"/>
      <c r="WYZ2181" s="218"/>
      <c r="WZA2181" s="218"/>
      <c r="WZB2181" s="218"/>
      <c r="WZC2181" s="218"/>
      <c r="WZD2181" s="218"/>
      <c r="WZE2181" s="218"/>
      <c r="WZF2181" s="218"/>
      <c r="WZG2181" s="218"/>
      <c r="WZH2181" s="218"/>
      <c r="WZI2181" s="218"/>
      <c r="WZJ2181" s="218"/>
      <c r="WZK2181" s="218"/>
      <c r="WZL2181" s="218"/>
      <c r="WZM2181" s="218"/>
      <c r="WZN2181" s="218"/>
      <c r="WZO2181" s="218"/>
      <c r="WZP2181" s="218"/>
      <c r="WZQ2181" s="218"/>
      <c r="WZR2181" s="218"/>
      <c r="WZS2181" s="218"/>
      <c r="WZT2181" s="218"/>
      <c r="WZU2181" s="218"/>
      <c r="WZV2181" s="218"/>
      <c r="WZW2181" s="218"/>
      <c r="WZX2181" s="218"/>
      <c r="WZY2181" s="218"/>
      <c r="WZZ2181" s="218"/>
      <c r="XAA2181" s="218"/>
      <c r="XAB2181" s="218"/>
      <c r="XAC2181" s="218"/>
      <c r="XAD2181" s="218"/>
      <c r="XAE2181" s="218"/>
      <c r="XAF2181" s="218"/>
      <c r="XAG2181" s="218"/>
      <c r="XAH2181" s="218"/>
      <c r="XAI2181" s="218"/>
      <c r="XAJ2181" s="218"/>
      <c r="XAK2181" s="218"/>
      <c r="XAL2181" s="218"/>
      <c r="XAM2181" s="218"/>
      <c r="XAN2181" s="218"/>
      <c r="XAO2181" s="218"/>
      <c r="XAP2181" s="218"/>
      <c r="XAQ2181" s="218"/>
      <c r="XAR2181" s="218"/>
      <c r="XAS2181" s="218"/>
      <c r="XAT2181" s="218"/>
      <c r="XAU2181" s="218"/>
      <c r="XAV2181" s="218"/>
      <c r="XAW2181" s="218"/>
      <c r="XAX2181" s="218"/>
      <c r="XAY2181" s="218"/>
      <c r="XAZ2181" s="218"/>
      <c r="XBA2181" s="218"/>
      <c r="XBB2181" s="218"/>
      <c r="XBC2181" s="218"/>
      <c r="XBD2181" s="218"/>
      <c r="XBE2181" s="218"/>
      <c r="XBF2181" s="218"/>
      <c r="XBG2181" s="218"/>
      <c r="XBH2181" s="218"/>
      <c r="XBI2181" s="218"/>
      <c r="XBJ2181" s="218"/>
      <c r="XBK2181" s="218"/>
      <c r="XBL2181" s="218"/>
      <c r="XBM2181" s="218"/>
      <c r="XBN2181" s="218"/>
      <c r="XBO2181" s="218"/>
      <c r="XBP2181" s="218"/>
      <c r="XBQ2181" s="218"/>
      <c r="XBR2181" s="218"/>
      <c r="XBS2181" s="218"/>
      <c r="XBT2181" s="218"/>
      <c r="XBU2181" s="218"/>
      <c r="XBV2181" s="218"/>
      <c r="XBW2181" s="218"/>
      <c r="XBX2181" s="218"/>
      <c r="XBY2181" s="218"/>
      <c r="XBZ2181" s="218"/>
      <c r="XCA2181" s="218"/>
      <c r="XCB2181" s="218"/>
      <c r="XCC2181" s="218"/>
      <c r="XCD2181" s="218"/>
      <c r="XCE2181" s="218"/>
      <c r="XCF2181" s="218"/>
      <c r="XCG2181" s="218"/>
      <c r="XCH2181" s="218"/>
      <c r="XCI2181" s="218"/>
      <c r="XCJ2181" s="218"/>
      <c r="XCK2181" s="218"/>
      <c r="XCL2181" s="218"/>
      <c r="XCM2181" s="218"/>
      <c r="XCN2181" s="218"/>
      <c r="XCO2181" s="218"/>
      <c r="XCP2181" s="218"/>
      <c r="XCQ2181" s="218"/>
      <c r="XCR2181" s="218"/>
      <c r="XCS2181" s="218"/>
      <c r="XCT2181" s="218"/>
      <c r="XCU2181" s="218"/>
      <c r="XCV2181" s="218"/>
      <c r="XCW2181" s="218"/>
      <c r="XCX2181" s="218"/>
      <c r="XCY2181" s="218"/>
      <c r="XCZ2181" s="218"/>
      <c r="XDA2181" s="218"/>
      <c r="XDB2181" s="218"/>
      <c r="XDC2181" s="218"/>
      <c r="XDD2181" s="218"/>
      <c r="XDE2181" s="218"/>
      <c r="XDF2181" s="218"/>
      <c r="XDG2181" s="218"/>
      <c r="XDH2181" s="218"/>
      <c r="XDI2181" s="218"/>
      <c r="XDJ2181" s="218"/>
      <c r="XDK2181" s="218"/>
      <c r="XDL2181" s="218"/>
      <c r="XDM2181" s="218"/>
      <c r="XDN2181" s="218"/>
      <c r="XDO2181" s="218"/>
      <c r="XDP2181" s="218"/>
      <c r="XDQ2181" s="218"/>
      <c r="XDR2181" s="218"/>
      <c r="XDS2181" s="218"/>
      <c r="XDT2181" s="218"/>
      <c r="XDU2181" s="218"/>
      <c r="XDV2181" s="218"/>
      <c r="XDW2181" s="218"/>
      <c r="XDX2181" s="218"/>
      <c r="XDY2181" s="218"/>
      <c r="XDZ2181" s="218"/>
      <c r="XEA2181" s="218"/>
      <c r="XEB2181" s="218"/>
      <c r="XEC2181" s="218"/>
      <c r="XED2181" s="218"/>
      <c r="XEE2181" s="218"/>
      <c r="XEF2181" s="218"/>
      <c r="XEG2181" s="218"/>
      <c r="XEH2181" s="218"/>
      <c r="XEI2181" s="218"/>
      <c r="XEJ2181" s="218"/>
      <c r="XEK2181" s="218"/>
      <c r="XEL2181" s="218"/>
      <c r="XEM2181" s="218"/>
      <c r="XEN2181" s="218"/>
      <c r="XEO2181" s="218"/>
      <c r="XEP2181" s="218"/>
      <c r="XEQ2181" s="218"/>
      <c r="XER2181" s="218"/>
      <c r="XES2181" s="218"/>
      <c r="XET2181" s="218"/>
      <c r="XEU2181" s="218"/>
      <c r="XEV2181" s="218"/>
      <c r="XEW2181" s="218"/>
      <c r="XEX2181" s="218"/>
      <c r="XEY2181" s="218"/>
      <c r="XEZ2181" s="218"/>
      <c r="XFA2181" s="218"/>
      <c r="XFB2181" s="218"/>
      <c r="XFC2181" s="218"/>
      <c r="XFD2181" s="218"/>
    </row>
    <row r="2182" spans="1:16384" s="94" customFormat="1" ht="20.100000000000001" customHeight="1" x14ac:dyDescent="0.25">
      <c r="A2182" s="154"/>
      <c r="B2182" s="60" t="str">
        <f>"00.03.27.3.1.1.14.B."&amp;C2182&amp;D2182&amp;I2182</f>
        <v>00.03.27.3.1.1.14.B.439.2023</v>
      </c>
      <c r="C2182" s="20">
        <v>439</v>
      </c>
      <c r="D2182" s="72" t="s">
        <v>1085</v>
      </c>
      <c r="E2182" s="60" t="s">
        <v>1478</v>
      </c>
      <c r="F2182" s="19" t="s">
        <v>893</v>
      </c>
      <c r="G2182" s="311">
        <f>5600000/2</f>
        <v>2800000</v>
      </c>
      <c r="H2182" s="269" t="s">
        <v>1165</v>
      </c>
      <c r="I2182" s="73">
        <v>2023</v>
      </c>
      <c r="J2182" s="126" t="s">
        <v>1479</v>
      </c>
      <c r="K2182" s="126" t="s">
        <v>59</v>
      </c>
      <c r="L2182" s="126" t="s">
        <v>59</v>
      </c>
      <c r="M2182" s="60"/>
      <c r="N2182" s="10">
        <v>1</v>
      </c>
      <c r="O2182" s="15" t="s">
        <v>947</v>
      </c>
      <c r="P2182" s="60" t="s">
        <v>1471</v>
      </c>
      <c r="Q2182" s="73"/>
      <c r="R2182" s="60"/>
      <c r="S2182" s="60"/>
      <c r="T2182" s="218"/>
      <c r="U2182" s="218"/>
      <c r="V2182" s="218"/>
      <c r="W2182" s="218"/>
      <c r="X2182" s="218"/>
      <c r="Y2182" s="218"/>
      <c r="Z2182" s="218"/>
      <c r="AA2182" s="218"/>
      <c r="AB2182" s="218"/>
      <c r="AC2182" s="218"/>
      <c r="AD2182" s="218"/>
      <c r="AE2182" s="218"/>
      <c r="AF2182" s="218"/>
      <c r="AG2182" s="218"/>
      <c r="AH2182" s="218"/>
      <c r="AI2182" s="218"/>
      <c r="AJ2182" s="218"/>
      <c r="AK2182" s="218"/>
      <c r="AL2182" s="218"/>
      <c r="AM2182" s="218"/>
      <c r="AN2182" s="218"/>
      <c r="AO2182" s="218"/>
      <c r="AP2182" s="218"/>
      <c r="AQ2182" s="218"/>
      <c r="AR2182" s="218"/>
      <c r="AS2182" s="218"/>
      <c r="AT2182" s="218"/>
      <c r="AU2182" s="218"/>
      <c r="AV2182" s="218"/>
      <c r="AW2182" s="218"/>
      <c r="AX2182" s="218"/>
      <c r="AY2182" s="218"/>
      <c r="AZ2182" s="218"/>
      <c r="BA2182" s="218"/>
      <c r="BB2182" s="218"/>
      <c r="BC2182" s="218"/>
      <c r="BD2182" s="218"/>
      <c r="BE2182" s="218"/>
      <c r="BF2182" s="218"/>
      <c r="BG2182" s="218"/>
      <c r="BH2182" s="218"/>
      <c r="BI2182" s="218"/>
      <c r="BJ2182" s="218"/>
      <c r="BK2182" s="218"/>
      <c r="BL2182" s="218"/>
      <c r="BM2182" s="218"/>
      <c r="BN2182" s="218"/>
      <c r="BO2182" s="218"/>
      <c r="BP2182" s="218"/>
      <c r="BQ2182" s="218"/>
      <c r="BR2182" s="218"/>
      <c r="BS2182" s="218"/>
      <c r="BT2182" s="218"/>
      <c r="BU2182" s="218"/>
      <c r="BV2182" s="218"/>
      <c r="BW2182" s="218"/>
      <c r="BX2182" s="218"/>
      <c r="BY2182" s="218"/>
      <c r="BZ2182" s="218"/>
      <c r="CA2182" s="218"/>
      <c r="CB2182" s="218"/>
      <c r="CC2182" s="218"/>
      <c r="CD2182" s="218"/>
      <c r="CE2182" s="218"/>
      <c r="CF2182" s="218"/>
      <c r="CG2182" s="218"/>
      <c r="CH2182" s="218"/>
      <c r="CI2182" s="218"/>
      <c r="CJ2182" s="218"/>
      <c r="CK2182" s="218"/>
      <c r="CL2182" s="218"/>
      <c r="CM2182" s="218"/>
      <c r="CN2182" s="218"/>
      <c r="CO2182" s="218"/>
      <c r="CP2182" s="218"/>
      <c r="CQ2182" s="218"/>
      <c r="CR2182" s="218"/>
      <c r="CS2182" s="218"/>
      <c r="CT2182" s="218"/>
      <c r="CU2182" s="218"/>
      <c r="CV2182" s="218"/>
      <c r="CW2182" s="218"/>
      <c r="CX2182" s="218"/>
      <c r="CY2182" s="218"/>
      <c r="CZ2182" s="218"/>
      <c r="DA2182" s="218"/>
      <c r="DB2182" s="218"/>
      <c r="DC2182" s="218"/>
      <c r="DD2182" s="218"/>
      <c r="DE2182" s="218"/>
      <c r="DF2182" s="218"/>
      <c r="DG2182" s="218"/>
      <c r="DH2182" s="218"/>
      <c r="DI2182" s="218"/>
      <c r="DJ2182" s="218"/>
      <c r="DK2182" s="218"/>
      <c r="DL2182" s="218"/>
      <c r="DM2182" s="218"/>
      <c r="DN2182" s="218"/>
      <c r="DO2182" s="218"/>
      <c r="DP2182" s="218"/>
      <c r="DQ2182" s="218"/>
      <c r="DR2182" s="218"/>
      <c r="DS2182" s="218"/>
      <c r="DT2182" s="218"/>
      <c r="DU2182" s="218"/>
      <c r="DV2182" s="218"/>
      <c r="DW2182" s="218"/>
      <c r="DX2182" s="218"/>
      <c r="DY2182" s="218"/>
      <c r="DZ2182" s="218"/>
      <c r="EA2182" s="218"/>
      <c r="EB2182" s="218"/>
      <c r="EC2182" s="218"/>
      <c r="ED2182" s="218"/>
      <c r="EE2182" s="218"/>
      <c r="EF2182" s="218"/>
      <c r="EG2182" s="218"/>
      <c r="EH2182" s="218"/>
      <c r="EI2182" s="218"/>
      <c r="EJ2182" s="218"/>
      <c r="EK2182" s="218"/>
      <c r="EL2182" s="218"/>
      <c r="EM2182" s="218"/>
      <c r="EN2182" s="218"/>
      <c r="EO2182" s="218"/>
      <c r="EP2182" s="218"/>
      <c r="EQ2182" s="218"/>
      <c r="ER2182" s="218"/>
      <c r="ES2182" s="218"/>
      <c r="ET2182" s="218"/>
      <c r="EU2182" s="218"/>
      <c r="EV2182" s="218"/>
      <c r="EW2182" s="218"/>
      <c r="EX2182" s="218"/>
      <c r="EY2182" s="218"/>
      <c r="EZ2182" s="218"/>
      <c r="FA2182" s="218"/>
      <c r="FB2182" s="218"/>
      <c r="FC2182" s="218"/>
      <c r="FD2182" s="218"/>
      <c r="FE2182" s="218"/>
      <c r="FF2182" s="218"/>
      <c r="FG2182" s="218"/>
      <c r="FH2182" s="218"/>
      <c r="FI2182" s="218"/>
      <c r="FJ2182" s="218"/>
      <c r="FK2182" s="218"/>
      <c r="FL2182" s="218"/>
      <c r="FM2182" s="218"/>
      <c r="FN2182" s="218"/>
      <c r="FO2182" s="218"/>
      <c r="FP2182" s="218"/>
      <c r="FQ2182" s="218"/>
      <c r="FR2182" s="218"/>
      <c r="FS2182" s="218"/>
      <c r="FT2182" s="218"/>
      <c r="FU2182" s="218"/>
      <c r="FV2182" s="218"/>
      <c r="FW2182" s="218"/>
      <c r="FX2182" s="218"/>
      <c r="FY2182" s="218"/>
      <c r="FZ2182" s="218"/>
      <c r="GA2182" s="218"/>
      <c r="GB2182" s="218"/>
      <c r="GC2182" s="218"/>
      <c r="GD2182" s="218"/>
      <c r="GE2182" s="218"/>
      <c r="GF2182" s="218"/>
      <c r="GG2182" s="218"/>
      <c r="GH2182" s="218"/>
      <c r="GI2182" s="218"/>
      <c r="GJ2182" s="218"/>
      <c r="GK2182" s="218"/>
      <c r="GL2182" s="218"/>
      <c r="GM2182" s="218"/>
      <c r="GN2182" s="218"/>
      <c r="GO2182" s="218"/>
      <c r="GP2182" s="218"/>
      <c r="GQ2182" s="218"/>
      <c r="GR2182" s="218"/>
      <c r="GS2182" s="218"/>
      <c r="GT2182" s="218"/>
      <c r="GU2182" s="218"/>
      <c r="GV2182" s="218"/>
      <c r="GW2182" s="218"/>
      <c r="GX2182" s="218"/>
      <c r="GY2182" s="218"/>
      <c r="GZ2182" s="218"/>
      <c r="HA2182" s="218"/>
      <c r="HB2182" s="218"/>
      <c r="HC2182" s="218"/>
      <c r="HD2182" s="218"/>
      <c r="HE2182" s="218"/>
      <c r="HF2182" s="218"/>
      <c r="HG2182" s="218"/>
      <c r="HH2182" s="218"/>
      <c r="HI2182" s="218"/>
      <c r="HJ2182" s="218"/>
      <c r="HK2182" s="218"/>
      <c r="HL2182" s="218"/>
      <c r="HM2182" s="218"/>
      <c r="HN2182" s="218"/>
      <c r="HO2182" s="218"/>
      <c r="HP2182" s="218"/>
      <c r="HQ2182" s="218"/>
      <c r="HR2182" s="218"/>
      <c r="HS2182" s="218"/>
      <c r="HT2182" s="218"/>
      <c r="HU2182" s="218"/>
      <c r="HV2182" s="218"/>
      <c r="HW2182" s="218"/>
      <c r="HX2182" s="218"/>
      <c r="HY2182" s="218"/>
      <c r="HZ2182" s="218"/>
      <c r="IA2182" s="218"/>
      <c r="IB2182" s="218"/>
      <c r="IC2182" s="218"/>
      <c r="ID2182" s="218"/>
      <c r="IE2182" s="218"/>
      <c r="IF2182" s="218"/>
      <c r="IG2182" s="218"/>
      <c r="IH2182" s="218"/>
      <c r="II2182" s="218"/>
      <c r="IJ2182" s="218"/>
      <c r="IK2182" s="218"/>
      <c r="IL2182" s="218"/>
      <c r="IM2182" s="218"/>
      <c r="IN2182" s="218"/>
      <c r="IO2182" s="218"/>
      <c r="IP2182" s="218"/>
      <c r="IQ2182" s="218"/>
      <c r="IR2182" s="218"/>
      <c r="IS2182" s="218"/>
      <c r="IT2182" s="218"/>
      <c r="IU2182" s="218"/>
      <c r="IV2182" s="218"/>
      <c r="IW2182" s="218"/>
      <c r="IX2182" s="218"/>
      <c r="IY2182" s="218"/>
      <c r="IZ2182" s="218"/>
      <c r="JA2182" s="218"/>
      <c r="JB2182" s="218"/>
      <c r="JC2182" s="218"/>
      <c r="JD2182" s="218"/>
      <c r="JE2182" s="218"/>
      <c r="JF2182" s="218"/>
      <c r="JG2182" s="218"/>
      <c r="JH2182" s="218"/>
      <c r="JI2182" s="218"/>
      <c r="JJ2182" s="218"/>
      <c r="JK2182" s="218"/>
      <c r="JL2182" s="218"/>
      <c r="JM2182" s="218"/>
      <c r="JN2182" s="218"/>
      <c r="JO2182" s="218"/>
      <c r="JP2182" s="218"/>
      <c r="JQ2182" s="218"/>
      <c r="JR2182" s="218"/>
      <c r="JS2182" s="218"/>
      <c r="JT2182" s="218"/>
      <c r="JU2182" s="218"/>
      <c r="JV2182" s="218"/>
      <c r="JW2182" s="218"/>
      <c r="JX2182" s="218"/>
      <c r="JY2182" s="218"/>
      <c r="JZ2182" s="218"/>
      <c r="KA2182" s="218"/>
      <c r="KB2182" s="218"/>
      <c r="KC2182" s="218"/>
      <c r="KD2182" s="218"/>
      <c r="KE2182" s="218"/>
      <c r="KF2182" s="218"/>
      <c r="KG2182" s="218"/>
      <c r="KH2182" s="218"/>
      <c r="KI2182" s="218"/>
      <c r="KJ2182" s="218"/>
      <c r="KK2182" s="218"/>
      <c r="KL2182" s="218"/>
      <c r="KM2182" s="218"/>
      <c r="KN2182" s="218"/>
      <c r="KO2182" s="218"/>
      <c r="KP2182" s="218"/>
      <c r="KQ2182" s="218"/>
      <c r="KR2182" s="218"/>
      <c r="KS2182" s="218"/>
      <c r="KT2182" s="218"/>
      <c r="KU2182" s="218"/>
      <c r="KV2182" s="218"/>
      <c r="KW2182" s="218"/>
      <c r="KX2182" s="218"/>
      <c r="KY2182" s="218"/>
      <c r="KZ2182" s="218"/>
      <c r="LA2182" s="218"/>
      <c r="LB2182" s="218"/>
      <c r="LC2182" s="218"/>
      <c r="LD2182" s="218"/>
      <c r="LE2182" s="218"/>
      <c r="LF2182" s="218"/>
      <c r="LG2182" s="218"/>
      <c r="LH2182" s="218"/>
      <c r="LI2182" s="218"/>
      <c r="LJ2182" s="218"/>
      <c r="LK2182" s="218"/>
      <c r="LL2182" s="218"/>
      <c r="LM2182" s="218"/>
      <c r="LN2182" s="218"/>
      <c r="LO2182" s="218"/>
      <c r="LP2182" s="218"/>
      <c r="LQ2182" s="218"/>
      <c r="LR2182" s="218"/>
      <c r="LS2182" s="218"/>
      <c r="LT2182" s="218"/>
      <c r="LU2182" s="218"/>
      <c r="LV2182" s="218"/>
      <c r="LW2182" s="218"/>
      <c r="LX2182" s="218"/>
      <c r="LY2182" s="218"/>
      <c r="LZ2182" s="218"/>
      <c r="MA2182" s="218"/>
      <c r="MB2182" s="218"/>
      <c r="MC2182" s="218"/>
      <c r="MD2182" s="218"/>
      <c r="ME2182" s="218"/>
      <c r="MF2182" s="218"/>
      <c r="MG2182" s="218"/>
      <c r="MH2182" s="218"/>
      <c r="MI2182" s="218"/>
      <c r="MJ2182" s="218"/>
      <c r="MK2182" s="218"/>
      <c r="ML2182" s="218"/>
      <c r="MM2182" s="218"/>
      <c r="MN2182" s="218"/>
      <c r="MO2182" s="218"/>
      <c r="MP2182" s="218"/>
      <c r="MQ2182" s="218"/>
      <c r="MR2182" s="218"/>
      <c r="MS2182" s="218"/>
      <c r="MT2182" s="218"/>
      <c r="MU2182" s="218"/>
      <c r="MV2182" s="218"/>
      <c r="MW2182" s="218"/>
      <c r="MX2182" s="218"/>
      <c r="MY2182" s="218"/>
      <c r="MZ2182" s="218"/>
      <c r="NA2182" s="218"/>
      <c r="NB2182" s="218"/>
      <c r="NC2182" s="218"/>
      <c r="ND2182" s="218"/>
      <c r="NE2182" s="218"/>
      <c r="NF2182" s="218"/>
      <c r="NG2182" s="218"/>
      <c r="NH2182" s="218"/>
      <c r="NI2182" s="218"/>
      <c r="NJ2182" s="218"/>
      <c r="NK2182" s="218"/>
      <c r="NL2182" s="218"/>
      <c r="NM2182" s="218"/>
      <c r="NN2182" s="218"/>
      <c r="NO2182" s="218"/>
      <c r="NP2182" s="218"/>
      <c r="NQ2182" s="218"/>
      <c r="NR2182" s="218"/>
      <c r="NS2182" s="218"/>
      <c r="NT2182" s="218"/>
      <c r="NU2182" s="218"/>
      <c r="NV2182" s="218"/>
      <c r="NW2182" s="218"/>
      <c r="NX2182" s="218"/>
      <c r="NY2182" s="218"/>
      <c r="NZ2182" s="218"/>
      <c r="OA2182" s="218"/>
      <c r="OB2182" s="218"/>
      <c r="OC2182" s="218"/>
      <c r="OD2182" s="218"/>
      <c r="OE2182" s="218"/>
      <c r="OF2182" s="218"/>
      <c r="OG2182" s="218"/>
      <c r="OH2182" s="218"/>
      <c r="OI2182" s="218"/>
      <c r="OJ2182" s="218"/>
      <c r="OK2182" s="218"/>
      <c r="OL2182" s="218"/>
      <c r="OM2182" s="218"/>
      <c r="ON2182" s="218"/>
      <c r="OO2182" s="218"/>
      <c r="OP2182" s="218"/>
      <c r="OQ2182" s="218"/>
      <c r="OR2182" s="218"/>
      <c r="OS2182" s="218"/>
      <c r="OT2182" s="218"/>
      <c r="OU2182" s="218"/>
      <c r="OV2182" s="218"/>
      <c r="OW2182" s="218"/>
      <c r="OX2182" s="218"/>
      <c r="OY2182" s="218"/>
      <c r="OZ2182" s="218"/>
      <c r="PA2182" s="218"/>
      <c r="PB2182" s="218"/>
      <c r="PC2182" s="218"/>
      <c r="PD2182" s="218"/>
      <c r="PE2182" s="218"/>
      <c r="PF2182" s="218"/>
      <c r="PG2182" s="218"/>
      <c r="PH2182" s="218"/>
      <c r="PI2182" s="218"/>
      <c r="PJ2182" s="218"/>
      <c r="PK2182" s="218"/>
      <c r="PL2182" s="218"/>
      <c r="PM2182" s="218"/>
      <c r="PN2182" s="218"/>
      <c r="PO2182" s="218"/>
      <c r="PP2182" s="218"/>
      <c r="PQ2182" s="218"/>
      <c r="PR2182" s="218"/>
      <c r="PS2182" s="218"/>
      <c r="PT2182" s="218"/>
      <c r="PU2182" s="218"/>
      <c r="PV2182" s="218"/>
      <c r="PW2182" s="218"/>
      <c r="PX2182" s="218"/>
      <c r="PY2182" s="218"/>
      <c r="PZ2182" s="218"/>
      <c r="QA2182" s="218"/>
      <c r="QB2182" s="218"/>
      <c r="QC2182" s="218"/>
      <c r="QD2182" s="218"/>
      <c r="QE2182" s="218"/>
      <c r="QF2182" s="218"/>
      <c r="QG2182" s="218"/>
      <c r="QH2182" s="218"/>
      <c r="QI2182" s="218"/>
      <c r="QJ2182" s="218"/>
      <c r="QK2182" s="218"/>
      <c r="QL2182" s="218"/>
      <c r="QM2182" s="218"/>
      <c r="QN2182" s="218"/>
      <c r="QO2182" s="218"/>
      <c r="QP2182" s="218"/>
      <c r="QQ2182" s="218"/>
      <c r="QR2182" s="218"/>
      <c r="QS2182" s="218"/>
      <c r="QT2182" s="218"/>
      <c r="QU2182" s="218"/>
      <c r="QV2182" s="218"/>
      <c r="QW2182" s="218"/>
      <c r="QX2182" s="218"/>
      <c r="QY2182" s="218"/>
      <c r="QZ2182" s="218"/>
      <c r="RA2182" s="218"/>
      <c r="RB2182" s="218"/>
      <c r="RC2182" s="218"/>
      <c r="RD2182" s="218"/>
      <c r="RE2182" s="218"/>
      <c r="RF2182" s="218"/>
      <c r="RG2182" s="218"/>
      <c r="RH2182" s="218"/>
      <c r="RI2182" s="218"/>
      <c r="RJ2182" s="218"/>
      <c r="RK2182" s="218"/>
      <c r="RL2182" s="218"/>
      <c r="RM2182" s="218"/>
      <c r="RN2182" s="218"/>
      <c r="RO2182" s="218"/>
      <c r="RP2182" s="218"/>
      <c r="RQ2182" s="218"/>
      <c r="RR2182" s="218"/>
      <c r="RS2182" s="218"/>
      <c r="RT2182" s="218"/>
      <c r="RU2182" s="218"/>
      <c r="RV2182" s="218"/>
      <c r="RW2182" s="218"/>
      <c r="RX2182" s="218"/>
      <c r="RY2182" s="218"/>
      <c r="RZ2182" s="218"/>
      <c r="SA2182" s="218"/>
      <c r="SB2182" s="218"/>
      <c r="SC2182" s="218"/>
      <c r="SD2182" s="218"/>
      <c r="SE2182" s="218"/>
      <c r="SF2182" s="218"/>
      <c r="SG2182" s="218"/>
      <c r="SH2182" s="218"/>
      <c r="SI2182" s="218"/>
      <c r="SJ2182" s="218"/>
      <c r="SK2182" s="218"/>
      <c r="SL2182" s="218"/>
      <c r="SM2182" s="218"/>
      <c r="SN2182" s="218"/>
      <c r="SO2182" s="218"/>
      <c r="SP2182" s="218"/>
      <c r="SQ2182" s="218"/>
      <c r="SR2182" s="218"/>
      <c r="SS2182" s="218"/>
      <c r="ST2182" s="218"/>
      <c r="SU2182" s="218"/>
      <c r="SV2182" s="218"/>
      <c r="SW2182" s="218"/>
      <c r="SX2182" s="218"/>
      <c r="SY2182" s="218"/>
      <c r="SZ2182" s="218"/>
      <c r="TA2182" s="218"/>
      <c r="TB2182" s="218"/>
      <c r="TC2182" s="218"/>
      <c r="TD2182" s="218"/>
      <c r="TE2182" s="218"/>
      <c r="TF2182" s="218"/>
      <c r="TG2182" s="218"/>
      <c r="TH2182" s="218"/>
      <c r="TI2182" s="218"/>
      <c r="TJ2182" s="218"/>
      <c r="TK2182" s="218"/>
      <c r="TL2182" s="218"/>
      <c r="TM2182" s="218"/>
      <c r="TN2182" s="218"/>
      <c r="TO2182" s="218"/>
      <c r="TP2182" s="218"/>
      <c r="TQ2182" s="218"/>
      <c r="TR2182" s="218"/>
      <c r="TS2182" s="218"/>
      <c r="TT2182" s="218"/>
      <c r="TU2182" s="218"/>
      <c r="TV2182" s="218"/>
      <c r="TW2182" s="218"/>
      <c r="TX2182" s="218"/>
      <c r="TY2182" s="218"/>
      <c r="TZ2182" s="218"/>
      <c r="UA2182" s="218"/>
      <c r="UB2182" s="218"/>
      <c r="UC2182" s="218"/>
      <c r="UD2182" s="218"/>
      <c r="UE2182" s="218"/>
      <c r="UF2182" s="218"/>
      <c r="UG2182" s="218"/>
      <c r="UH2182" s="218"/>
      <c r="UI2182" s="218"/>
      <c r="UJ2182" s="218"/>
      <c r="UK2182" s="218"/>
      <c r="UL2182" s="218"/>
      <c r="UM2182" s="218"/>
      <c r="UN2182" s="218"/>
      <c r="UO2182" s="218"/>
      <c r="UP2182" s="218"/>
      <c r="UQ2182" s="218"/>
      <c r="UR2182" s="218"/>
      <c r="US2182" s="218"/>
      <c r="UT2182" s="218"/>
      <c r="UU2182" s="218"/>
      <c r="UV2182" s="218"/>
      <c r="UW2182" s="218"/>
      <c r="UX2182" s="218"/>
      <c r="UY2182" s="218"/>
      <c r="UZ2182" s="218"/>
      <c r="VA2182" s="218"/>
      <c r="VB2182" s="218"/>
      <c r="VC2182" s="218"/>
      <c r="VD2182" s="218"/>
      <c r="VE2182" s="218"/>
      <c r="VF2182" s="218"/>
      <c r="VG2182" s="218"/>
      <c r="VH2182" s="218"/>
      <c r="VI2182" s="218"/>
      <c r="VJ2182" s="218"/>
      <c r="VK2182" s="218"/>
      <c r="VL2182" s="218"/>
      <c r="VM2182" s="218"/>
      <c r="VN2182" s="218"/>
      <c r="VO2182" s="218"/>
      <c r="VP2182" s="218"/>
      <c r="VQ2182" s="218"/>
      <c r="VR2182" s="218"/>
      <c r="VS2182" s="218"/>
      <c r="VT2182" s="218"/>
      <c r="VU2182" s="218"/>
      <c r="VV2182" s="218"/>
      <c r="VW2182" s="218"/>
      <c r="VX2182" s="218"/>
      <c r="VY2182" s="218"/>
      <c r="VZ2182" s="218"/>
      <c r="WA2182" s="218"/>
      <c r="WB2182" s="218"/>
      <c r="WC2182" s="218"/>
      <c r="WD2182" s="218"/>
      <c r="WE2182" s="218"/>
      <c r="WF2182" s="218"/>
      <c r="WG2182" s="218"/>
      <c r="WH2182" s="218"/>
      <c r="WI2182" s="218"/>
      <c r="WJ2182" s="218"/>
      <c r="WK2182" s="218"/>
      <c r="WL2182" s="218"/>
      <c r="WM2182" s="218"/>
      <c r="WN2182" s="218"/>
      <c r="WO2182" s="218"/>
      <c r="WP2182" s="218"/>
      <c r="WQ2182" s="218"/>
      <c r="WR2182" s="218"/>
      <c r="WS2182" s="218"/>
      <c r="WT2182" s="218"/>
      <c r="WU2182" s="218"/>
      <c r="WV2182" s="218"/>
      <c r="WW2182" s="218"/>
      <c r="WX2182" s="218"/>
      <c r="WY2182" s="218"/>
      <c r="WZ2182" s="218"/>
      <c r="XA2182" s="218"/>
      <c r="XB2182" s="218"/>
      <c r="XC2182" s="218"/>
      <c r="XD2182" s="218"/>
      <c r="XE2182" s="218"/>
      <c r="XF2182" s="218"/>
      <c r="XG2182" s="218"/>
      <c r="XH2182" s="218"/>
      <c r="XI2182" s="218"/>
      <c r="XJ2182" s="218"/>
      <c r="XK2182" s="218"/>
      <c r="XL2182" s="218"/>
      <c r="XM2182" s="218"/>
      <c r="XN2182" s="218"/>
      <c r="XO2182" s="218"/>
      <c r="XP2182" s="218"/>
      <c r="XQ2182" s="218"/>
      <c r="XR2182" s="218"/>
      <c r="XS2182" s="218"/>
      <c r="XT2182" s="218"/>
      <c r="XU2182" s="218"/>
      <c r="XV2182" s="218"/>
      <c r="XW2182" s="218"/>
      <c r="XX2182" s="218"/>
      <c r="XY2182" s="218"/>
      <c r="XZ2182" s="218"/>
      <c r="YA2182" s="218"/>
      <c r="YB2182" s="218"/>
      <c r="YC2182" s="218"/>
      <c r="YD2182" s="218"/>
      <c r="YE2182" s="218"/>
      <c r="YF2182" s="218"/>
      <c r="YG2182" s="218"/>
      <c r="YH2182" s="218"/>
      <c r="YI2182" s="218"/>
      <c r="YJ2182" s="218"/>
      <c r="YK2182" s="218"/>
      <c r="YL2182" s="218"/>
      <c r="YM2182" s="218"/>
      <c r="YN2182" s="218"/>
      <c r="YO2182" s="218"/>
      <c r="YP2182" s="218"/>
      <c r="YQ2182" s="218"/>
      <c r="YR2182" s="218"/>
      <c r="YS2182" s="218"/>
      <c r="YT2182" s="218"/>
      <c r="YU2182" s="218"/>
      <c r="YV2182" s="218"/>
      <c r="YW2182" s="218"/>
      <c r="YX2182" s="218"/>
      <c r="YY2182" s="218"/>
      <c r="YZ2182" s="218"/>
      <c r="ZA2182" s="218"/>
      <c r="ZB2182" s="218"/>
      <c r="ZC2182" s="218"/>
      <c r="ZD2182" s="218"/>
      <c r="ZE2182" s="218"/>
      <c r="ZF2182" s="218"/>
      <c r="ZG2182" s="218"/>
      <c r="ZH2182" s="218"/>
      <c r="ZI2182" s="218"/>
      <c r="ZJ2182" s="218"/>
      <c r="ZK2182" s="218"/>
      <c r="ZL2182" s="218"/>
      <c r="ZM2182" s="218"/>
      <c r="ZN2182" s="218"/>
      <c r="ZO2182" s="218"/>
      <c r="ZP2182" s="218"/>
      <c r="ZQ2182" s="218"/>
      <c r="ZR2182" s="218"/>
      <c r="ZS2182" s="218"/>
      <c r="ZT2182" s="218"/>
      <c r="ZU2182" s="218"/>
      <c r="ZV2182" s="218"/>
      <c r="ZW2182" s="218"/>
      <c r="ZX2182" s="218"/>
      <c r="ZY2182" s="218"/>
      <c r="ZZ2182" s="218"/>
      <c r="AAA2182" s="218"/>
      <c r="AAB2182" s="218"/>
      <c r="AAC2182" s="218"/>
      <c r="AAD2182" s="218"/>
      <c r="AAE2182" s="218"/>
      <c r="AAF2182" s="218"/>
      <c r="AAG2182" s="218"/>
      <c r="AAH2182" s="218"/>
      <c r="AAI2182" s="218"/>
      <c r="AAJ2182" s="218"/>
      <c r="AAK2182" s="218"/>
      <c r="AAL2182" s="218"/>
      <c r="AAM2182" s="218"/>
      <c r="AAN2182" s="218"/>
      <c r="AAO2182" s="218"/>
      <c r="AAP2182" s="218"/>
      <c r="AAQ2182" s="218"/>
      <c r="AAR2182" s="218"/>
      <c r="AAS2182" s="218"/>
      <c r="AAT2182" s="218"/>
      <c r="AAU2182" s="218"/>
      <c r="AAV2182" s="218"/>
      <c r="AAW2182" s="218"/>
      <c r="AAX2182" s="218"/>
      <c r="AAY2182" s="218"/>
      <c r="AAZ2182" s="218"/>
      <c r="ABA2182" s="218"/>
      <c r="ABB2182" s="218"/>
      <c r="ABC2182" s="218"/>
      <c r="ABD2182" s="218"/>
      <c r="ABE2182" s="218"/>
      <c r="ABF2182" s="218"/>
      <c r="ABG2182" s="218"/>
      <c r="ABH2182" s="218"/>
      <c r="ABI2182" s="218"/>
      <c r="ABJ2182" s="218"/>
      <c r="ABK2182" s="218"/>
      <c r="ABL2182" s="218"/>
      <c r="ABM2182" s="218"/>
      <c r="ABN2182" s="218"/>
      <c r="ABO2182" s="218"/>
      <c r="ABP2182" s="218"/>
      <c r="ABQ2182" s="218"/>
      <c r="ABR2182" s="218"/>
      <c r="ABS2182" s="218"/>
      <c r="ABT2182" s="218"/>
      <c r="ABU2182" s="218"/>
      <c r="ABV2182" s="218"/>
      <c r="ABW2182" s="218"/>
      <c r="ABX2182" s="218"/>
      <c r="ABY2182" s="218"/>
      <c r="ABZ2182" s="218"/>
      <c r="ACA2182" s="218"/>
      <c r="ACB2182" s="218"/>
      <c r="ACC2182" s="218"/>
      <c r="ACD2182" s="218"/>
      <c r="ACE2182" s="218"/>
      <c r="ACF2182" s="218"/>
      <c r="ACG2182" s="218"/>
      <c r="ACH2182" s="218"/>
      <c r="ACI2182" s="218"/>
      <c r="ACJ2182" s="218"/>
      <c r="ACK2182" s="218"/>
      <c r="ACL2182" s="218"/>
      <c r="ACM2182" s="218"/>
      <c r="ACN2182" s="218"/>
      <c r="ACO2182" s="218"/>
      <c r="ACP2182" s="218"/>
      <c r="ACQ2182" s="218"/>
      <c r="ACR2182" s="218"/>
      <c r="ACS2182" s="218"/>
      <c r="ACT2182" s="218"/>
      <c r="ACU2182" s="218"/>
      <c r="ACV2182" s="218"/>
      <c r="ACW2182" s="218"/>
      <c r="ACX2182" s="218"/>
      <c r="ACY2182" s="218"/>
      <c r="ACZ2182" s="218"/>
      <c r="ADA2182" s="218"/>
      <c r="ADB2182" s="218"/>
      <c r="ADC2182" s="218"/>
      <c r="ADD2182" s="218"/>
      <c r="ADE2182" s="218"/>
      <c r="ADF2182" s="218"/>
      <c r="ADG2182" s="218"/>
      <c r="ADH2182" s="218"/>
      <c r="ADI2182" s="218"/>
      <c r="ADJ2182" s="218"/>
      <c r="ADK2182" s="218"/>
      <c r="ADL2182" s="218"/>
      <c r="ADM2182" s="218"/>
      <c r="ADN2182" s="218"/>
      <c r="ADO2182" s="218"/>
      <c r="ADP2182" s="218"/>
      <c r="ADQ2182" s="218"/>
      <c r="ADR2182" s="218"/>
      <c r="ADS2182" s="218"/>
      <c r="ADT2182" s="218"/>
      <c r="ADU2182" s="218"/>
      <c r="ADV2182" s="218"/>
      <c r="ADW2182" s="218"/>
      <c r="ADX2182" s="218"/>
      <c r="ADY2182" s="218"/>
      <c r="ADZ2182" s="218"/>
      <c r="AEA2182" s="218"/>
      <c r="AEB2182" s="218"/>
      <c r="AEC2182" s="218"/>
      <c r="AED2182" s="218"/>
      <c r="AEE2182" s="218"/>
      <c r="AEF2182" s="218"/>
      <c r="AEG2182" s="218"/>
      <c r="AEH2182" s="218"/>
      <c r="AEI2182" s="218"/>
      <c r="AEJ2182" s="218"/>
      <c r="AEK2182" s="218"/>
      <c r="AEL2182" s="218"/>
      <c r="AEM2182" s="218"/>
      <c r="AEN2182" s="218"/>
      <c r="AEO2182" s="218"/>
      <c r="AEP2182" s="218"/>
      <c r="AEQ2182" s="218"/>
      <c r="AER2182" s="218"/>
      <c r="AES2182" s="218"/>
      <c r="AET2182" s="218"/>
      <c r="AEU2182" s="218"/>
      <c r="AEV2182" s="218"/>
      <c r="AEW2182" s="218"/>
      <c r="AEX2182" s="218"/>
      <c r="AEY2182" s="218"/>
      <c r="AEZ2182" s="218"/>
      <c r="AFA2182" s="218"/>
      <c r="AFB2182" s="218"/>
      <c r="AFC2182" s="218"/>
      <c r="AFD2182" s="218"/>
      <c r="AFE2182" s="218"/>
      <c r="AFF2182" s="218"/>
      <c r="AFG2182" s="218"/>
      <c r="AFH2182" s="218"/>
      <c r="AFI2182" s="218"/>
      <c r="AFJ2182" s="218"/>
      <c r="AFK2182" s="218"/>
      <c r="AFL2182" s="218"/>
      <c r="AFM2182" s="218"/>
      <c r="AFN2182" s="218"/>
      <c r="AFO2182" s="218"/>
      <c r="AFP2182" s="218"/>
      <c r="AFQ2182" s="218"/>
      <c r="AFR2182" s="218"/>
      <c r="AFS2182" s="218"/>
      <c r="AFT2182" s="218"/>
      <c r="AFU2182" s="218"/>
      <c r="AFV2182" s="218"/>
      <c r="AFW2182" s="218"/>
      <c r="AFX2182" s="218"/>
      <c r="AFY2182" s="218"/>
      <c r="AFZ2182" s="218"/>
      <c r="AGA2182" s="218"/>
      <c r="AGB2182" s="218"/>
      <c r="AGC2182" s="218"/>
      <c r="AGD2182" s="218"/>
      <c r="AGE2182" s="218"/>
      <c r="AGF2182" s="218"/>
      <c r="AGG2182" s="218"/>
      <c r="AGH2182" s="218"/>
      <c r="AGI2182" s="218"/>
      <c r="AGJ2182" s="218"/>
      <c r="AGK2182" s="218"/>
      <c r="AGL2182" s="218"/>
      <c r="AGM2182" s="218"/>
      <c r="AGN2182" s="218"/>
      <c r="AGO2182" s="218"/>
      <c r="AGP2182" s="218"/>
      <c r="AGQ2182" s="218"/>
      <c r="AGR2182" s="218"/>
      <c r="AGS2182" s="218"/>
      <c r="AGT2182" s="218"/>
      <c r="AGU2182" s="218"/>
      <c r="AGV2182" s="218"/>
      <c r="AGW2182" s="218"/>
      <c r="AGX2182" s="218"/>
      <c r="AGY2182" s="218"/>
      <c r="AGZ2182" s="218"/>
      <c r="AHA2182" s="218"/>
      <c r="AHB2182" s="218"/>
      <c r="AHC2182" s="218"/>
      <c r="AHD2182" s="218"/>
      <c r="AHE2182" s="218"/>
      <c r="AHF2182" s="218"/>
      <c r="AHG2182" s="218"/>
      <c r="AHH2182" s="218"/>
      <c r="AHI2182" s="218"/>
      <c r="AHJ2182" s="218"/>
      <c r="AHK2182" s="218"/>
      <c r="AHL2182" s="218"/>
      <c r="AHM2182" s="218"/>
      <c r="AHN2182" s="218"/>
      <c r="AHO2182" s="218"/>
      <c r="AHP2182" s="218"/>
      <c r="AHQ2182" s="218"/>
      <c r="AHR2182" s="218"/>
      <c r="AHS2182" s="218"/>
      <c r="AHT2182" s="218"/>
      <c r="AHU2182" s="218"/>
      <c r="AHV2182" s="218"/>
      <c r="AHW2182" s="218"/>
      <c r="AHX2182" s="218"/>
      <c r="AHY2182" s="218"/>
      <c r="AHZ2182" s="218"/>
      <c r="AIA2182" s="218"/>
      <c r="AIB2182" s="218"/>
      <c r="AIC2182" s="218"/>
      <c r="AID2182" s="218"/>
      <c r="AIE2182" s="218"/>
      <c r="AIF2182" s="218"/>
      <c r="AIG2182" s="218"/>
      <c r="AIH2182" s="218"/>
      <c r="AII2182" s="218"/>
      <c r="AIJ2182" s="218"/>
      <c r="AIK2182" s="218"/>
      <c r="AIL2182" s="218"/>
      <c r="AIM2182" s="218"/>
      <c r="AIN2182" s="218"/>
      <c r="AIO2182" s="218"/>
      <c r="AIP2182" s="218"/>
      <c r="AIQ2182" s="218"/>
      <c r="AIR2182" s="218"/>
      <c r="AIS2182" s="218"/>
      <c r="AIT2182" s="218"/>
      <c r="AIU2182" s="218"/>
      <c r="AIV2182" s="218"/>
      <c r="AIW2182" s="218"/>
      <c r="AIX2182" s="218"/>
      <c r="AIY2182" s="218"/>
      <c r="AIZ2182" s="218"/>
      <c r="AJA2182" s="218"/>
      <c r="AJB2182" s="218"/>
      <c r="AJC2182" s="218"/>
      <c r="AJD2182" s="218"/>
      <c r="AJE2182" s="218"/>
      <c r="AJF2182" s="218"/>
      <c r="AJG2182" s="218"/>
      <c r="AJH2182" s="218"/>
      <c r="AJI2182" s="218"/>
      <c r="AJJ2182" s="218"/>
      <c r="AJK2182" s="218"/>
      <c r="AJL2182" s="218"/>
      <c r="AJM2182" s="218"/>
      <c r="AJN2182" s="218"/>
      <c r="AJO2182" s="218"/>
      <c r="AJP2182" s="218"/>
      <c r="AJQ2182" s="218"/>
      <c r="AJR2182" s="218"/>
      <c r="AJS2182" s="218"/>
      <c r="AJT2182" s="218"/>
      <c r="AJU2182" s="218"/>
      <c r="AJV2182" s="218"/>
      <c r="AJW2182" s="218"/>
      <c r="AJX2182" s="218"/>
      <c r="AJY2182" s="218"/>
      <c r="AJZ2182" s="218"/>
      <c r="AKA2182" s="218"/>
      <c r="AKB2182" s="218"/>
      <c r="AKC2182" s="218"/>
      <c r="AKD2182" s="218"/>
      <c r="AKE2182" s="218"/>
      <c r="AKF2182" s="218"/>
      <c r="AKG2182" s="218"/>
      <c r="AKH2182" s="218"/>
      <c r="AKI2182" s="218"/>
      <c r="AKJ2182" s="218"/>
      <c r="AKK2182" s="218"/>
      <c r="AKL2182" s="218"/>
      <c r="AKM2182" s="218"/>
      <c r="AKN2182" s="218"/>
      <c r="AKO2182" s="218"/>
      <c r="AKP2182" s="218"/>
      <c r="AKQ2182" s="218"/>
      <c r="AKR2182" s="218"/>
      <c r="AKS2182" s="218"/>
      <c r="AKT2182" s="218"/>
      <c r="AKU2182" s="218"/>
      <c r="AKV2182" s="218"/>
      <c r="AKW2182" s="218"/>
      <c r="AKX2182" s="218"/>
      <c r="AKY2182" s="218"/>
      <c r="AKZ2182" s="218"/>
      <c r="ALA2182" s="218"/>
      <c r="ALB2182" s="218"/>
      <c r="ALC2182" s="218"/>
      <c r="ALD2182" s="218"/>
      <c r="ALE2182" s="218"/>
      <c r="ALF2182" s="218"/>
      <c r="ALG2182" s="218"/>
      <c r="ALH2182" s="218"/>
      <c r="ALI2182" s="218"/>
      <c r="ALJ2182" s="218"/>
      <c r="ALK2182" s="218"/>
      <c r="ALL2182" s="218"/>
      <c r="ALM2182" s="218"/>
      <c r="ALN2182" s="218"/>
      <c r="ALO2182" s="218"/>
      <c r="ALP2182" s="218"/>
      <c r="ALQ2182" s="218"/>
      <c r="ALR2182" s="218"/>
      <c r="ALS2182" s="218"/>
      <c r="ALT2182" s="218"/>
      <c r="ALU2182" s="218"/>
      <c r="ALV2182" s="218"/>
      <c r="ALW2182" s="218"/>
      <c r="ALX2182" s="218"/>
      <c r="ALY2182" s="218"/>
      <c r="ALZ2182" s="218"/>
      <c r="AMA2182" s="218"/>
      <c r="AMB2182" s="218"/>
      <c r="AMC2182" s="218"/>
      <c r="AMD2182" s="218"/>
      <c r="AME2182" s="218"/>
      <c r="AMF2182" s="218"/>
      <c r="AMG2182" s="218"/>
      <c r="AMH2182" s="218"/>
      <c r="AMI2182" s="218"/>
      <c r="AMJ2182" s="218"/>
      <c r="AMK2182" s="218"/>
      <c r="AML2182" s="218"/>
      <c r="AMM2182" s="218"/>
      <c r="AMN2182" s="218"/>
      <c r="AMO2182" s="218"/>
      <c r="AMP2182" s="218"/>
      <c r="AMQ2182" s="218"/>
      <c r="AMR2182" s="218"/>
      <c r="AMS2182" s="218"/>
      <c r="AMT2182" s="218"/>
      <c r="AMU2182" s="218"/>
      <c r="AMV2182" s="218"/>
      <c r="AMW2182" s="218"/>
      <c r="AMX2182" s="218"/>
      <c r="AMY2182" s="218"/>
      <c r="AMZ2182" s="218"/>
      <c r="ANA2182" s="218"/>
      <c r="ANB2182" s="218"/>
      <c r="ANC2182" s="218"/>
      <c r="AND2182" s="218"/>
      <c r="ANE2182" s="218"/>
      <c r="ANF2182" s="218"/>
      <c r="ANG2182" s="218"/>
      <c r="ANH2182" s="218"/>
      <c r="ANI2182" s="218"/>
      <c r="ANJ2182" s="218"/>
      <c r="ANK2182" s="218"/>
      <c r="ANL2182" s="218"/>
      <c r="ANM2182" s="218"/>
      <c r="ANN2182" s="218"/>
      <c r="ANO2182" s="218"/>
      <c r="ANP2182" s="218"/>
      <c r="ANQ2182" s="218"/>
      <c r="ANR2182" s="218"/>
      <c r="ANS2182" s="218"/>
      <c r="ANT2182" s="218"/>
      <c r="ANU2182" s="218"/>
      <c r="ANV2182" s="218"/>
      <c r="ANW2182" s="218"/>
      <c r="ANX2182" s="218"/>
      <c r="ANY2182" s="218"/>
      <c r="ANZ2182" s="218"/>
      <c r="AOA2182" s="218"/>
      <c r="AOB2182" s="218"/>
      <c r="AOC2182" s="218"/>
      <c r="AOD2182" s="218"/>
      <c r="AOE2182" s="218"/>
      <c r="AOF2182" s="218"/>
      <c r="AOG2182" s="218"/>
      <c r="AOH2182" s="218"/>
      <c r="AOI2182" s="218"/>
      <c r="AOJ2182" s="218"/>
      <c r="AOK2182" s="218"/>
      <c r="AOL2182" s="218"/>
      <c r="AOM2182" s="218"/>
      <c r="AON2182" s="218"/>
      <c r="AOO2182" s="218"/>
      <c r="AOP2182" s="218"/>
      <c r="AOQ2182" s="218"/>
      <c r="AOR2182" s="218"/>
      <c r="AOS2182" s="218"/>
      <c r="AOT2182" s="218"/>
      <c r="AOU2182" s="218"/>
      <c r="AOV2182" s="218"/>
      <c r="AOW2182" s="218"/>
      <c r="AOX2182" s="218"/>
      <c r="AOY2182" s="218"/>
      <c r="AOZ2182" s="218"/>
      <c r="APA2182" s="218"/>
      <c r="APB2182" s="218"/>
      <c r="APC2182" s="218"/>
      <c r="APD2182" s="218"/>
      <c r="APE2182" s="218"/>
      <c r="APF2182" s="218"/>
      <c r="APG2182" s="218"/>
      <c r="APH2182" s="218"/>
      <c r="API2182" s="218"/>
      <c r="APJ2182" s="218"/>
      <c r="APK2182" s="218"/>
      <c r="APL2182" s="218"/>
      <c r="APM2182" s="218"/>
      <c r="APN2182" s="218"/>
      <c r="APO2182" s="218"/>
      <c r="APP2182" s="218"/>
      <c r="APQ2182" s="218"/>
      <c r="APR2182" s="218"/>
      <c r="APS2182" s="218"/>
      <c r="APT2182" s="218"/>
      <c r="APU2182" s="218"/>
      <c r="APV2182" s="218"/>
      <c r="APW2182" s="218"/>
      <c r="APX2182" s="218"/>
      <c r="APY2182" s="218"/>
      <c r="APZ2182" s="218"/>
      <c r="AQA2182" s="218"/>
      <c r="AQB2182" s="218"/>
      <c r="AQC2182" s="218"/>
      <c r="AQD2182" s="218"/>
      <c r="AQE2182" s="218"/>
      <c r="AQF2182" s="218"/>
      <c r="AQG2182" s="218"/>
      <c r="AQH2182" s="218"/>
      <c r="AQI2182" s="218"/>
      <c r="AQJ2182" s="218"/>
      <c r="AQK2182" s="218"/>
      <c r="AQL2182" s="218"/>
      <c r="AQM2182" s="218"/>
      <c r="AQN2182" s="218"/>
      <c r="AQO2182" s="218"/>
      <c r="AQP2182" s="218"/>
      <c r="AQQ2182" s="218"/>
      <c r="AQR2182" s="218"/>
      <c r="AQS2182" s="218"/>
      <c r="AQT2182" s="218"/>
      <c r="AQU2182" s="218"/>
      <c r="AQV2182" s="218"/>
      <c r="AQW2182" s="218"/>
      <c r="AQX2182" s="218"/>
      <c r="AQY2182" s="218"/>
      <c r="AQZ2182" s="218"/>
      <c r="ARA2182" s="218"/>
      <c r="ARB2182" s="218"/>
      <c r="ARC2182" s="218"/>
      <c r="ARD2182" s="218"/>
      <c r="ARE2182" s="218"/>
      <c r="ARF2182" s="218"/>
      <c r="ARG2182" s="218"/>
      <c r="ARH2182" s="218"/>
      <c r="ARI2182" s="218"/>
      <c r="ARJ2182" s="218"/>
      <c r="ARK2182" s="218"/>
      <c r="ARL2182" s="218"/>
      <c r="ARM2182" s="218"/>
      <c r="ARN2182" s="218"/>
      <c r="ARO2182" s="218"/>
      <c r="ARP2182" s="218"/>
      <c r="ARQ2182" s="218"/>
      <c r="ARR2182" s="218"/>
      <c r="ARS2182" s="218"/>
      <c r="ART2182" s="218"/>
      <c r="ARU2182" s="218"/>
      <c r="ARV2182" s="218"/>
      <c r="ARW2182" s="218"/>
      <c r="ARX2182" s="218"/>
      <c r="ARY2182" s="218"/>
      <c r="ARZ2182" s="218"/>
      <c r="ASA2182" s="218"/>
      <c r="ASB2182" s="218"/>
      <c r="ASC2182" s="218"/>
      <c r="ASD2182" s="218"/>
      <c r="ASE2182" s="218"/>
      <c r="ASF2182" s="218"/>
      <c r="ASG2182" s="218"/>
      <c r="ASH2182" s="218"/>
      <c r="ASI2182" s="218"/>
      <c r="ASJ2182" s="218"/>
      <c r="ASK2182" s="218"/>
      <c r="ASL2182" s="218"/>
      <c r="ASM2182" s="218"/>
      <c r="ASN2182" s="218"/>
      <c r="ASO2182" s="218"/>
      <c r="ASP2182" s="218"/>
      <c r="ASQ2182" s="218"/>
      <c r="ASR2182" s="218"/>
      <c r="ASS2182" s="218"/>
      <c r="AST2182" s="218"/>
      <c r="ASU2182" s="218"/>
      <c r="ASV2182" s="218"/>
      <c r="ASW2182" s="218"/>
      <c r="ASX2182" s="218"/>
      <c r="ASY2182" s="218"/>
      <c r="ASZ2182" s="218"/>
      <c r="ATA2182" s="218"/>
      <c r="ATB2182" s="218"/>
      <c r="ATC2182" s="218"/>
      <c r="ATD2182" s="218"/>
      <c r="ATE2182" s="218"/>
      <c r="ATF2182" s="218"/>
      <c r="ATG2182" s="218"/>
      <c r="ATH2182" s="218"/>
      <c r="ATI2182" s="218"/>
      <c r="ATJ2182" s="218"/>
      <c r="ATK2182" s="218"/>
      <c r="ATL2182" s="218"/>
      <c r="ATM2182" s="218"/>
      <c r="ATN2182" s="218"/>
      <c r="ATO2182" s="218"/>
      <c r="ATP2182" s="218"/>
      <c r="ATQ2182" s="218"/>
      <c r="ATR2182" s="218"/>
      <c r="ATS2182" s="218"/>
      <c r="ATT2182" s="218"/>
      <c r="ATU2182" s="218"/>
      <c r="ATV2182" s="218"/>
      <c r="ATW2182" s="218"/>
      <c r="ATX2182" s="218"/>
      <c r="ATY2182" s="218"/>
      <c r="ATZ2182" s="218"/>
      <c r="AUA2182" s="218"/>
      <c r="AUB2182" s="218"/>
      <c r="AUC2182" s="218"/>
      <c r="AUD2182" s="218"/>
      <c r="AUE2182" s="218"/>
      <c r="AUF2182" s="218"/>
      <c r="AUG2182" s="218"/>
      <c r="AUH2182" s="218"/>
      <c r="AUI2182" s="218"/>
      <c r="AUJ2182" s="218"/>
      <c r="AUK2182" s="218"/>
      <c r="AUL2182" s="218"/>
      <c r="AUM2182" s="218"/>
      <c r="AUN2182" s="218"/>
      <c r="AUO2182" s="218"/>
      <c r="AUP2182" s="218"/>
      <c r="AUQ2182" s="218"/>
      <c r="AUR2182" s="218"/>
      <c r="AUS2182" s="218"/>
      <c r="AUT2182" s="218"/>
      <c r="AUU2182" s="218"/>
      <c r="AUV2182" s="218"/>
      <c r="AUW2182" s="218"/>
      <c r="AUX2182" s="218"/>
      <c r="AUY2182" s="218"/>
      <c r="AUZ2182" s="218"/>
      <c r="AVA2182" s="218"/>
      <c r="AVB2182" s="218"/>
      <c r="AVC2182" s="218"/>
      <c r="AVD2182" s="218"/>
      <c r="AVE2182" s="218"/>
      <c r="AVF2182" s="218"/>
      <c r="AVG2182" s="218"/>
      <c r="AVH2182" s="218"/>
      <c r="AVI2182" s="218"/>
      <c r="AVJ2182" s="218"/>
      <c r="AVK2182" s="218"/>
      <c r="AVL2182" s="218"/>
      <c r="AVM2182" s="218"/>
      <c r="AVN2182" s="218"/>
      <c r="AVO2182" s="218"/>
      <c r="AVP2182" s="218"/>
      <c r="AVQ2182" s="218"/>
      <c r="AVR2182" s="218"/>
      <c r="AVS2182" s="218"/>
      <c r="AVT2182" s="218"/>
      <c r="AVU2182" s="218"/>
      <c r="AVV2182" s="218"/>
      <c r="AVW2182" s="218"/>
      <c r="AVX2182" s="218"/>
      <c r="AVY2182" s="218"/>
      <c r="AVZ2182" s="218"/>
      <c r="AWA2182" s="218"/>
      <c r="AWB2182" s="218"/>
      <c r="AWC2182" s="218"/>
      <c r="AWD2182" s="218"/>
      <c r="AWE2182" s="218"/>
      <c r="AWF2182" s="218"/>
      <c r="AWG2182" s="218"/>
      <c r="AWH2182" s="218"/>
      <c r="AWI2182" s="218"/>
      <c r="AWJ2182" s="218"/>
      <c r="AWK2182" s="218"/>
      <c r="AWL2182" s="218"/>
      <c r="AWM2182" s="218"/>
      <c r="AWN2182" s="218"/>
      <c r="AWO2182" s="218"/>
      <c r="AWP2182" s="218"/>
      <c r="AWQ2182" s="218"/>
      <c r="AWR2182" s="218"/>
      <c r="AWS2182" s="218"/>
      <c r="AWT2182" s="218"/>
      <c r="AWU2182" s="218"/>
      <c r="AWV2182" s="218"/>
      <c r="AWW2182" s="218"/>
      <c r="AWX2182" s="218"/>
      <c r="AWY2182" s="218"/>
      <c r="AWZ2182" s="218"/>
      <c r="AXA2182" s="218"/>
      <c r="AXB2182" s="218"/>
      <c r="AXC2182" s="218"/>
      <c r="AXD2182" s="218"/>
      <c r="AXE2182" s="218"/>
      <c r="AXF2182" s="218"/>
      <c r="AXG2182" s="218"/>
      <c r="AXH2182" s="218"/>
      <c r="AXI2182" s="218"/>
      <c r="AXJ2182" s="218"/>
      <c r="AXK2182" s="218"/>
      <c r="AXL2182" s="218"/>
      <c r="AXM2182" s="218"/>
      <c r="AXN2182" s="218"/>
      <c r="AXO2182" s="218"/>
      <c r="AXP2182" s="218"/>
      <c r="AXQ2182" s="218"/>
      <c r="AXR2182" s="218"/>
      <c r="AXS2182" s="218"/>
      <c r="AXT2182" s="218"/>
      <c r="AXU2182" s="218"/>
      <c r="AXV2182" s="218"/>
      <c r="AXW2182" s="218"/>
      <c r="AXX2182" s="218"/>
      <c r="AXY2182" s="218"/>
      <c r="AXZ2182" s="218"/>
      <c r="AYA2182" s="218"/>
      <c r="AYB2182" s="218"/>
      <c r="AYC2182" s="218"/>
      <c r="AYD2182" s="218"/>
      <c r="AYE2182" s="218"/>
      <c r="AYF2182" s="218"/>
      <c r="AYG2182" s="218"/>
      <c r="AYH2182" s="218"/>
      <c r="AYI2182" s="218"/>
      <c r="AYJ2182" s="218"/>
      <c r="AYK2182" s="218"/>
      <c r="AYL2182" s="218"/>
      <c r="AYM2182" s="218"/>
      <c r="AYN2182" s="218"/>
      <c r="AYO2182" s="218"/>
      <c r="AYP2182" s="218"/>
      <c r="AYQ2182" s="218"/>
      <c r="AYR2182" s="218"/>
      <c r="AYS2182" s="218"/>
      <c r="AYT2182" s="218"/>
      <c r="AYU2182" s="218"/>
      <c r="AYV2182" s="218"/>
      <c r="AYW2182" s="218"/>
      <c r="AYX2182" s="218"/>
      <c r="AYY2182" s="218"/>
      <c r="AYZ2182" s="218"/>
      <c r="AZA2182" s="218"/>
      <c r="AZB2182" s="218"/>
      <c r="AZC2182" s="218"/>
      <c r="AZD2182" s="218"/>
      <c r="AZE2182" s="218"/>
      <c r="AZF2182" s="218"/>
      <c r="AZG2182" s="218"/>
      <c r="AZH2182" s="218"/>
      <c r="AZI2182" s="218"/>
      <c r="AZJ2182" s="218"/>
      <c r="AZK2182" s="218"/>
      <c r="AZL2182" s="218"/>
      <c r="AZM2182" s="218"/>
      <c r="AZN2182" s="218"/>
      <c r="AZO2182" s="218"/>
      <c r="AZP2182" s="218"/>
      <c r="AZQ2182" s="218"/>
      <c r="AZR2182" s="218"/>
      <c r="AZS2182" s="218"/>
      <c r="AZT2182" s="218"/>
      <c r="AZU2182" s="218"/>
      <c r="AZV2182" s="218"/>
      <c r="AZW2182" s="218"/>
      <c r="AZX2182" s="218"/>
      <c r="AZY2182" s="218"/>
      <c r="AZZ2182" s="218"/>
      <c r="BAA2182" s="218"/>
      <c r="BAB2182" s="218"/>
      <c r="BAC2182" s="218"/>
      <c r="BAD2182" s="218"/>
      <c r="BAE2182" s="218"/>
      <c r="BAF2182" s="218"/>
      <c r="BAG2182" s="218"/>
      <c r="BAH2182" s="218"/>
      <c r="BAI2182" s="218"/>
      <c r="BAJ2182" s="218"/>
      <c r="BAK2182" s="218"/>
      <c r="BAL2182" s="218"/>
      <c r="BAM2182" s="218"/>
      <c r="BAN2182" s="218"/>
      <c r="BAO2182" s="218"/>
      <c r="BAP2182" s="218"/>
      <c r="BAQ2182" s="218"/>
      <c r="BAR2182" s="218"/>
      <c r="BAS2182" s="218"/>
      <c r="BAT2182" s="218"/>
      <c r="BAU2182" s="218"/>
      <c r="BAV2182" s="218"/>
      <c r="BAW2182" s="218"/>
      <c r="BAX2182" s="218"/>
      <c r="BAY2182" s="218"/>
      <c r="BAZ2182" s="218"/>
      <c r="BBA2182" s="218"/>
      <c r="BBB2182" s="218"/>
      <c r="BBC2182" s="218"/>
      <c r="BBD2182" s="218"/>
      <c r="BBE2182" s="218"/>
      <c r="BBF2182" s="218"/>
      <c r="BBG2182" s="218"/>
      <c r="BBH2182" s="218"/>
      <c r="BBI2182" s="218"/>
      <c r="BBJ2182" s="218"/>
      <c r="BBK2182" s="218"/>
      <c r="BBL2182" s="218"/>
      <c r="BBM2182" s="218"/>
      <c r="BBN2182" s="218"/>
      <c r="BBO2182" s="218"/>
      <c r="BBP2182" s="218"/>
      <c r="BBQ2182" s="218"/>
      <c r="BBR2182" s="218"/>
      <c r="BBS2182" s="218"/>
      <c r="BBT2182" s="218"/>
      <c r="BBU2182" s="218"/>
      <c r="BBV2182" s="218"/>
      <c r="BBW2182" s="218"/>
      <c r="BBX2182" s="218"/>
      <c r="BBY2182" s="218"/>
      <c r="BBZ2182" s="218"/>
      <c r="BCA2182" s="218"/>
      <c r="BCB2182" s="218"/>
      <c r="BCC2182" s="218"/>
      <c r="BCD2182" s="218"/>
      <c r="BCE2182" s="218"/>
      <c r="BCF2182" s="218"/>
      <c r="BCG2182" s="218"/>
      <c r="BCH2182" s="218"/>
      <c r="BCI2182" s="218"/>
      <c r="BCJ2182" s="218"/>
      <c r="BCK2182" s="218"/>
      <c r="BCL2182" s="218"/>
      <c r="BCM2182" s="218"/>
      <c r="BCN2182" s="218"/>
      <c r="BCO2182" s="218"/>
      <c r="BCP2182" s="218"/>
      <c r="BCQ2182" s="218"/>
      <c r="BCR2182" s="218"/>
      <c r="BCS2182" s="218"/>
      <c r="BCT2182" s="218"/>
      <c r="BCU2182" s="218"/>
      <c r="BCV2182" s="218"/>
      <c r="BCW2182" s="218"/>
      <c r="BCX2182" s="218"/>
      <c r="BCY2182" s="218"/>
      <c r="BCZ2182" s="218"/>
      <c r="BDA2182" s="218"/>
      <c r="BDB2182" s="218"/>
      <c r="BDC2182" s="218"/>
      <c r="BDD2182" s="218"/>
      <c r="BDE2182" s="218"/>
      <c r="BDF2182" s="218"/>
      <c r="BDG2182" s="218"/>
      <c r="BDH2182" s="218"/>
      <c r="BDI2182" s="218"/>
      <c r="BDJ2182" s="218"/>
      <c r="BDK2182" s="218"/>
      <c r="BDL2182" s="218"/>
      <c r="BDM2182" s="218"/>
      <c r="BDN2182" s="218"/>
      <c r="BDO2182" s="218"/>
      <c r="BDP2182" s="218"/>
      <c r="BDQ2182" s="218"/>
      <c r="BDR2182" s="218"/>
      <c r="BDS2182" s="218"/>
      <c r="BDT2182" s="218"/>
      <c r="BDU2182" s="218"/>
      <c r="BDV2182" s="218"/>
      <c r="BDW2182" s="218"/>
      <c r="BDX2182" s="218"/>
      <c r="BDY2182" s="218"/>
      <c r="BDZ2182" s="218"/>
      <c r="BEA2182" s="218"/>
      <c r="BEB2182" s="218"/>
      <c r="BEC2182" s="218"/>
      <c r="BED2182" s="218"/>
      <c r="BEE2182" s="218"/>
      <c r="BEF2182" s="218"/>
      <c r="BEG2182" s="218"/>
      <c r="BEH2182" s="218"/>
      <c r="BEI2182" s="218"/>
      <c r="BEJ2182" s="218"/>
      <c r="BEK2182" s="218"/>
      <c r="BEL2182" s="218"/>
      <c r="BEM2182" s="218"/>
      <c r="BEN2182" s="218"/>
      <c r="BEO2182" s="218"/>
      <c r="BEP2182" s="218"/>
      <c r="BEQ2182" s="218"/>
      <c r="BER2182" s="218"/>
      <c r="BES2182" s="218"/>
      <c r="BET2182" s="218"/>
      <c r="BEU2182" s="218"/>
      <c r="BEV2182" s="218"/>
      <c r="BEW2182" s="218"/>
      <c r="BEX2182" s="218"/>
      <c r="BEY2182" s="218"/>
      <c r="BEZ2182" s="218"/>
      <c r="BFA2182" s="218"/>
      <c r="BFB2182" s="218"/>
      <c r="BFC2182" s="218"/>
      <c r="BFD2182" s="218"/>
      <c r="BFE2182" s="218"/>
      <c r="BFF2182" s="218"/>
      <c r="BFG2182" s="218"/>
      <c r="BFH2182" s="218"/>
      <c r="BFI2182" s="218"/>
      <c r="BFJ2182" s="218"/>
      <c r="BFK2182" s="218"/>
      <c r="BFL2182" s="218"/>
      <c r="BFM2182" s="218"/>
      <c r="BFN2182" s="218"/>
      <c r="BFO2182" s="218"/>
      <c r="BFP2182" s="218"/>
      <c r="BFQ2182" s="218"/>
      <c r="BFR2182" s="218"/>
      <c r="BFS2182" s="218"/>
      <c r="BFT2182" s="218"/>
      <c r="BFU2182" s="218"/>
      <c r="BFV2182" s="218"/>
      <c r="BFW2182" s="218"/>
      <c r="BFX2182" s="218"/>
      <c r="BFY2182" s="218"/>
      <c r="BFZ2182" s="218"/>
      <c r="BGA2182" s="218"/>
      <c r="BGB2182" s="218"/>
      <c r="BGC2182" s="218"/>
      <c r="BGD2182" s="218"/>
      <c r="BGE2182" s="218"/>
      <c r="BGF2182" s="218"/>
      <c r="BGG2182" s="218"/>
      <c r="BGH2182" s="218"/>
      <c r="BGI2182" s="218"/>
      <c r="BGJ2182" s="218"/>
      <c r="BGK2182" s="218"/>
      <c r="BGL2182" s="218"/>
      <c r="BGM2182" s="218"/>
      <c r="BGN2182" s="218"/>
      <c r="BGO2182" s="218"/>
      <c r="BGP2182" s="218"/>
      <c r="BGQ2182" s="218"/>
      <c r="BGR2182" s="218"/>
      <c r="BGS2182" s="218"/>
      <c r="BGT2182" s="218"/>
      <c r="BGU2182" s="218"/>
      <c r="BGV2182" s="218"/>
      <c r="BGW2182" s="218"/>
      <c r="BGX2182" s="218"/>
      <c r="BGY2182" s="218"/>
      <c r="BGZ2182" s="218"/>
      <c r="BHA2182" s="218"/>
      <c r="BHB2182" s="218"/>
      <c r="BHC2182" s="218"/>
      <c r="BHD2182" s="218"/>
      <c r="BHE2182" s="218"/>
      <c r="BHF2182" s="218"/>
      <c r="BHG2182" s="218"/>
      <c r="BHH2182" s="218"/>
      <c r="BHI2182" s="218"/>
      <c r="BHJ2182" s="218"/>
      <c r="BHK2182" s="218"/>
      <c r="BHL2182" s="218"/>
      <c r="BHM2182" s="218"/>
      <c r="BHN2182" s="218"/>
      <c r="BHO2182" s="218"/>
      <c r="BHP2182" s="218"/>
      <c r="BHQ2182" s="218"/>
      <c r="BHR2182" s="218"/>
      <c r="BHS2182" s="218"/>
      <c r="BHT2182" s="218"/>
      <c r="BHU2182" s="218"/>
      <c r="BHV2182" s="218"/>
      <c r="BHW2182" s="218"/>
      <c r="BHX2182" s="218"/>
      <c r="BHY2182" s="218"/>
      <c r="BHZ2182" s="218"/>
      <c r="BIA2182" s="218"/>
      <c r="BIB2182" s="218"/>
      <c r="BIC2182" s="218"/>
      <c r="BID2182" s="218"/>
      <c r="BIE2182" s="218"/>
      <c r="BIF2182" s="218"/>
      <c r="BIG2182" s="218"/>
      <c r="BIH2182" s="218"/>
      <c r="BII2182" s="218"/>
      <c r="BIJ2182" s="218"/>
      <c r="BIK2182" s="218"/>
      <c r="BIL2182" s="218"/>
      <c r="BIM2182" s="218"/>
      <c r="BIN2182" s="218"/>
      <c r="BIO2182" s="218"/>
      <c r="BIP2182" s="218"/>
      <c r="BIQ2182" s="218"/>
      <c r="BIR2182" s="218"/>
      <c r="BIS2182" s="218"/>
      <c r="BIT2182" s="218"/>
      <c r="BIU2182" s="218"/>
      <c r="BIV2182" s="218"/>
      <c r="BIW2182" s="218"/>
      <c r="BIX2182" s="218"/>
      <c r="BIY2182" s="218"/>
      <c r="BIZ2182" s="218"/>
      <c r="BJA2182" s="218"/>
      <c r="BJB2182" s="218"/>
      <c r="BJC2182" s="218"/>
      <c r="BJD2182" s="218"/>
      <c r="BJE2182" s="218"/>
      <c r="BJF2182" s="218"/>
      <c r="BJG2182" s="218"/>
      <c r="BJH2182" s="218"/>
      <c r="BJI2182" s="218"/>
      <c r="BJJ2182" s="218"/>
      <c r="BJK2182" s="218"/>
      <c r="BJL2182" s="218"/>
      <c r="BJM2182" s="218"/>
      <c r="BJN2182" s="218"/>
      <c r="BJO2182" s="218"/>
      <c r="BJP2182" s="218"/>
      <c r="BJQ2182" s="218"/>
      <c r="BJR2182" s="218"/>
      <c r="BJS2182" s="218"/>
      <c r="BJT2182" s="218"/>
      <c r="BJU2182" s="218"/>
      <c r="BJV2182" s="218"/>
      <c r="BJW2182" s="218"/>
      <c r="BJX2182" s="218"/>
      <c r="BJY2182" s="218"/>
      <c r="BJZ2182" s="218"/>
      <c r="BKA2182" s="218"/>
      <c r="BKB2182" s="218"/>
      <c r="BKC2182" s="218"/>
      <c r="BKD2182" s="218"/>
      <c r="BKE2182" s="218"/>
      <c r="BKF2182" s="218"/>
      <c r="BKG2182" s="218"/>
      <c r="BKH2182" s="218"/>
      <c r="BKI2182" s="218"/>
      <c r="BKJ2182" s="218"/>
      <c r="BKK2182" s="218"/>
      <c r="BKL2182" s="218"/>
      <c r="BKM2182" s="218"/>
      <c r="BKN2182" s="218"/>
      <c r="BKO2182" s="218"/>
      <c r="BKP2182" s="218"/>
      <c r="BKQ2182" s="218"/>
      <c r="BKR2182" s="218"/>
      <c r="BKS2182" s="218"/>
      <c r="BKT2182" s="218"/>
      <c r="BKU2182" s="218"/>
      <c r="BKV2182" s="218"/>
      <c r="BKW2182" s="218"/>
      <c r="BKX2182" s="218"/>
      <c r="BKY2182" s="218"/>
      <c r="BKZ2182" s="218"/>
      <c r="BLA2182" s="218"/>
      <c r="BLB2182" s="218"/>
      <c r="BLC2182" s="218"/>
      <c r="BLD2182" s="218"/>
      <c r="BLE2182" s="218"/>
      <c r="BLF2182" s="218"/>
      <c r="BLG2182" s="218"/>
      <c r="BLH2182" s="218"/>
      <c r="BLI2182" s="218"/>
      <c r="BLJ2182" s="218"/>
      <c r="BLK2182" s="218"/>
      <c r="BLL2182" s="218"/>
      <c r="BLM2182" s="218"/>
      <c r="BLN2182" s="218"/>
      <c r="BLO2182" s="218"/>
      <c r="BLP2182" s="218"/>
      <c r="BLQ2182" s="218"/>
      <c r="BLR2182" s="218"/>
      <c r="BLS2182" s="218"/>
      <c r="BLT2182" s="218"/>
      <c r="BLU2182" s="218"/>
      <c r="BLV2182" s="218"/>
      <c r="BLW2182" s="218"/>
      <c r="BLX2182" s="218"/>
      <c r="BLY2182" s="218"/>
      <c r="BLZ2182" s="218"/>
      <c r="BMA2182" s="218"/>
      <c r="BMB2182" s="218"/>
      <c r="BMC2182" s="218"/>
      <c r="BMD2182" s="218"/>
      <c r="BME2182" s="218"/>
      <c r="BMF2182" s="218"/>
      <c r="BMG2182" s="218"/>
      <c r="BMH2182" s="218"/>
      <c r="BMI2182" s="218"/>
      <c r="BMJ2182" s="218"/>
      <c r="BMK2182" s="218"/>
      <c r="BML2182" s="218"/>
      <c r="BMM2182" s="218"/>
      <c r="BMN2182" s="218"/>
      <c r="BMO2182" s="218"/>
      <c r="BMP2182" s="218"/>
      <c r="BMQ2182" s="218"/>
      <c r="BMR2182" s="218"/>
      <c r="BMS2182" s="218"/>
      <c r="BMT2182" s="218"/>
      <c r="BMU2182" s="218"/>
      <c r="BMV2182" s="218"/>
      <c r="BMW2182" s="218"/>
      <c r="BMX2182" s="218"/>
      <c r="BMY2182" s="218"/>
      <c r="BMZ2182" s="218"/>
      <c r="BNA2182" s="218"/>
      <c r="BNB2182" s="218"/>
      <c r="BNC2182" s="218"/>
      <c r="BND2182" s="218"/>
      <c r="BNE2182" s="218"/>
      <c r="BNF2182" s="218"/>
      <c r="BNG2182" s="218"/>
      <c r="BNH2182" s="218"/>
      <c r="BNI2182" s="218"/>
      <c r="BNJ2182" s="218"/>
      <c r="BNK2182" s="218"/>
      <c r="BNL2182" s="218"/>
      <c r="BNM2182" s="218"/>
      <c r="BNN2182" s="218"/>
      <c r="BNO2182" s="218"/>
      <c r="BNP2182" s="218"/>
      <c r="BNQ2182" s="218"/>
      <c r="BNR2182" s="218"/>
      <c r="BNS2182" s="218"/>
      <c r="BNT2182" s="218"/>
      <c r="BNU2182" s="218"/>
      <c r="BNV2182" s="218"/>
      <c r="BNW2182" s="218"/>
      <c r="BNX2182" s="218"/>
      <c r="BNY2182" s="218"/>
      <c r="BNZ2182" s="218"/>
      <c r="BOA2182" s="218"/>
      <c r="BOB2182" s="218"/>
      <c r="BOC2182" s="218"/>
      <c r="BOD2182" s="218"/>
      <c r="BOE2182" s="218"/>
      <c r="BOF2182" s="218"/>
      <c r="BOG2182" s="218"/>
      <c r="BOH2182" s="218"/>
      <c r="BOI2182" s="218"/>
      <c r="BOJ2182" s="218"/>
      <c r="BOK2182" s="218"/>
      <c r="BOL2182" s="218"/>
      <c r="BOM2182" s="218"/>
      <c r="BON2182" s="218"/>
      <c r="BOO2182" s="218"/>
      <c r="BOP2182" s="218"/>
      <c r="BOQ2182" s="218"/>
      <c r="BOR2182" s="218"/>
      <c r="BOS2182" s="218"/>
      <c r="BOT2182" s="218"/>
      <c r="BOU2182" s="218"/>
      <c r="BOV2182" s="218"/>
      <c r="BOW2182" s="218"/>
      <c r="BOX2182" s="218"/>
      <c r="BOY2182" s="218"/>
      <c r="BOZ2182" s="218"/>
      <c r="BPA2182" s="218"/>
      <c r="BPB2182" s="218"/>
      <c r="BPC2182" s="218"/>
      <c r="BPD2182" s="218"/>
      <c r="BPE2182" s="218"/>
      <c r="BPF2182" s="218"/>
      <c r="BPG2182" s="218"/>
      <c r="BPH2182" s="218"/>
      <c r="BPI2182" s="218"/>
      <c r="BPJ2182" s="218"/>
      <c r="BPK2182" s="218"/>
      <c r="BPL2182" s="218"/>
      <c r="BPM2182" s="218"/>
      <c r="BPN2182" s="218"/>
      <c r="BPO2182" s="218"/>
      <c r="BPP2182" s="218"/>
      <c r="BPQ2182" s="218"/>
      <c r="BPR2182" s="218"/>
      <c r="BPS2182" s="218"/>
      <c r="BPT2182" s="218"/>
      <c r="BPU2182" s="218"/>
      <c r="BPV2182" s="218"/>
      <c r="BPW2182" s="218"/>
      <c r="BPX2182" s="218"/>
      <c r="BPY2182" s="218"/>
      <c r="BPZ2182" s="218"/>
      <c r="BQA2182" s="218"/>
      <c r="BQB2182" s="218"/>
      <c r="BQC2182" s="218"/>
      <c r="BQD2182" s="218"/>
      <c r="BQE2182" s="218"/>
      <c r="BQF2182" s="218"/>
      <c r="BQG2182" s="218"/>
      <c r="BQH2182" s="218"/>
      <c r="BQI2182" s="218"/>
      <c r="BQJ2182" s="218"/>
      <c r="BQK2182" s="218"/>
      <c r="BQL2182" s="218"/>
      <c r="BQM2182" s="218"/>
      <c r="BQN2182" s="218"/>
      <c r="BQO2182" s="218"/>
      <c r="BQP2182" s="218"/>
      <c r="BQQ2182" s="218"/>
      <c r="BQR2182" s="218"/>
      <c r="BQS2182" s="218"/>
      <c r="BQT2182" s="218"/>
      <c r="BQU2182" s="218"/>
      <c r="BQV2182" s="218"/>
      <c r="BQW2182" s="218"/>
      <c r="BQX2182" s="218"/>
      <c r="BQY2182" s="218"/>
      <c r="BQZ2182" s="218"/>
      <c r="BRA2182" s="218"/>
      <c r="BRB2182" s="218"/>
      <c r="BRC2182" s="218"/>
      <c r="BRD2182" s="218"/>
      <c r="BRE2182" s="218"/>
      <c r="BRF2182" s="218"/>
      <c r="BRG2182" s="218"/>
      <c r="BRH2182" s="218"/>
      <c r="BRI2182" s="218"/>
      <c r="BRJ2182" s="218"/>
      <c r="BRK2182" s="218"/>
      <c r="BRL2182" s="218"/>
      <c r="BRM2182" s="218"/>
      <c r="BRN2182" s="218"/>
      <c r="BRO2182" s="218"/>
      <c r="BRP2182" s="218"/>
      <c r="BRQ2182" s="218"/>
      <c r="BRR2182" s="218"/>
      <c r="BRS2182" s="218"/>
      <c r="BRT2182" s="218"/>
      <c r="BRU2182" s="218"/>
      <c r="BRV2182" s="218"/>
      <c r="BRW2182" s="218"/>
      <c r="BRX2182" s="218"/>
      <c r="BRY2182" s="218"/>
      <c r="BRZ2182" s="218"/>
      <c r="BSA2182" s="218"/>
      <c r="BSB2182" s="218"/>
      <c r="BSC2182" s="218"/>
      <c r="BSD2182" s="218"/>
      <c r="BSE2182" s="218"/>
      <c r="BSF2182" s="218"/>
      <c r="BSG2182" s="218"/>
      <c r="BSH2182" s="218"/>
      <c r="BSI2182" s="218"/>
      <c r="BSJ2182" s="218"/>
      <c r="BSK2182" s="218"/>
      <c r="BSL2182" s="218"/>
      <c r="BSM2182" s="218"/>
      <c r="BSN2182" s="218"/>
      <c r="BSO2182" s="218"/>
      <c r="BSP2182" s="218"/>
      <c r="BSQ2182" s="218"/>
      <c r="BSR2182" s="218"/>
      <c r="BSS2182" s="218"/>
      <c r="BST2182" s="218"/>
      <c r="BSU2182" s="218"/>
      <c r="BSV2182" s="218"/>
      <c r="BSW2182" s="218"/>
      <c r="BSX2182" s="218"/>
      <c r="BSY2182" s="218"/>
      <c r="BSZ2182" s="218"/>
      <c r="BTA2182" s="218"/>
      <c r="BTB2182" s="218"/>
      <c r="BTC2182" s="218"/>
      <c r="BTD2182" s="218"/>
      <c r="BTE2182" s="218"/>
      <c r="BTF2182" s="218"/>
      <c r="BTG2182" s="218"/>
      <c r="BTH2182" s="218"/>
      <c r="BTI2182" s="218"/>
      <c r="BTJ2182" s="218"/>
      <c r="BTK2182" s="218"/>
      <c r="BTL2182" s="218"/>
      <c r="BTM2182" s="218"/>
      <c r="BTN2182" s="218"/>
      <c r="BTO2182" s="218"/>
      <c r="BTP2182" s="218"/>
      <c r="BTQ2182" s="218"/>
      <c r="BTR2182" s="218"/>
      <c r="BTS2182" s="218"/>
      <c r="BTT2182" s="218"/>
      <c r="BTU2182" s="218"/>
      <c r="BTV2182" s="218"/>
      <c r="BTW2182" s="218"/>
      <c r="BTX2182" s="218"/>
      <c r="BTY2182" s="218"/>
      <c r="BTZ2182" s="218"/>
      <c r="BUA2182" s="218"/>
      <c r="BUB2182" s="218"/>
      <c r="BUC2182" s="218"/>
      <c r="BUD2182" s="218"/>
      <c r="BUE2182" s="218"/>
      <c r="BUF2182" s="218"/>
      <c r="BUG2182" s="218"/>
      <c r="BUH2182" s="218"/>
      <c r="BUI2182" s="218"/>
      <c r="BUJ2182" s="218"/>
      <c r="BUK2182" s="218"/>
      <c r="BUL2182" s="218"/>
      <c r="BUM2182" s="218"/>
      <c r="BUN2182" s="218"/>
      <c r="BUO2182" s="218"/>
      <c r="BUP2182" s="218"/>
      <c r="BUQ2182" s="218"/>
      <c r="BUR2182" s="218"/>
      <c r="BUS2182" s="218"/>
      <c r="BUT2182" s="218"/>
      <c r="BUU2182" s="218"/>
      <c r="BUV2182" s="218"/>
      <c r="BUW2182" s="218"/>
      <c r="BUX2182" s="218"/>
      <c r="BUY2182" s="218"/>
      <c r="BUZ2182" s="218"/>
      <c r="BVA2182" s="218"/>
      <c r="BVB2182" s="218"/>
      <c r="BVC2182" s="218"/>
      <c r="BVD2182" s="218"/>
      <c r="BVE2182" s="218"/>
      <c r="BVF2182" s="218"/>
      <c r="BVG2182" s="218"/>
      <c r="BVH2182" s="218"/>
      <c r="BVI2182" s="218"/>
      <c r="BVJ2182" s="218"/>
      <c r="BVK2182" s="218"/>
      <c r="BVL2182" s="218"/>
      <c r="BVM2182" s="218"/>
      <c r="BVN2182" s="218"/>
      <c r="BVO2182" s="218"/>
      <c r="BVP2182" s="218"/>
      <c r="BVQ2182" s="218"/>
      <c r="BVR2182" s="218"/>
      <c r="BVS2182" s="218"/>
      <c r="BVT2182" s="218"/>
      <c r="BVU2182" s="218"/>
      <c r="BVV2182" s="218"/>
      <c r="BVW2182" s="218"/>
      <c r="BVX2182" s="218"/>
      <c r="BVY2182" s="218"/>
      <c r="BVZ2182" s="218"/>
      <c r="BWA2182" s="218"/>
      <c r="BWB2182" s="218"/>
      <c r="BWC2182" s="218"/>
      <c r="BWD2182" s="218"/>
      <c r="BWE2182" s="218"/>
      <c r="BWF2182" s="218"/>
      <c r="BWG2182" s="218"/>
      <c r="BWH2182" s="218"/>
      <c r="BWI2182" s="218"/>
      <c r="BWJ2182" s="218"/>
      <c r="BWK2182" s="218"/>
      <c r="BWL2182" s="218"/>
      <c r="BWM2182" s="218"/>
      <c r="BWN2182" s="218"/>
      <c r="BWO2182" s="218"/>
      <c r="BWP2182" s="218"/>
      <c r="BWQ2182" s="218"/>
      <c r="BWR2182" s="218"/>
      <c r="BWS2182" s="218"/>
      <c r="BWT2182" s="218"/>
      <c r="BWU2182" s="218"/>
      <c r="BWV2182" s="218"/>
      <c r="BWW2182" s="218"/>
      <c r="BWX2182" s="218"/>
      <c r="BWY2182" s="218"/>
      <c r="BWZ2182" s="218"/>
      <c r="BXA2182" s="218"/>
      <c r="BXB2182" s="218"/>
      <c r="BXC2182" s="218"/>
      <c r="BXD2182" s="218"/>
      <c r="BXE2182" s="218"/>
      <c r="BXF2182" s="218"/>
      <c r="BXG2182" s="218"/>
      <c r="BXH2182" s="218"/>
      <c r="BXI2182" s="218"/>
      <c r="BXJ2182" s="218"/>
      <c r="BXK2182" s="218"/>
      <c r="BXL2182" s="218"/>
      <c r="BXM2182" s="218"/>
      <c r="BXN2182" s="218"/>
      <c r="BXO2182" s="218"/>
      <c r="BXP2182" s="218"/>
      <c r="BXQ2182" s="218"/>
      <c r="BXR2182" s="218"/>
      <c r="BXS2182" s="218"/>
      <c r="BXT2182" s="218"/>
      <c r="BXU2182" s="218"/>
      <c r="BXV2182" s="218"/>
      <c r="BXW2182" s="218"/>
      <c r="BXX2182" s="218"/>
      <c r="BXY2182" s="218"/>
      <c r="BXZ2182" s="218"/>
      <c r="BYA2182" s="218"/>
      <c r="BYB2182" s="218"/>
      <c r="BYC2182" s="218"/>
      <c r="BYD2182" s="218"/>
      <c r="BYE2182" s="218"/>
      <c r="BYF2182" s="218"/>
      <c r="BYG2182" s="218"/>
      <c r="BYH2182" s="218"/>
      <c r="BYI2182" s="218"/>
      <c r="BYJ2182" s="218"/>
      <c r="BYK2182" s="218"/>
      <c r="BYL2182" s="218"/>
      <c r="BYM2182" s="218"/>
      <c r="BYN2182" s="218"/>
      <c r="BYO2182" s="218"/>
      <c r="BYP2182" s="218"/>
      <c r="BYQ2182" s="218"/>
      <c r="BYR2182" s="218"/>
      <c r="BYS2182" s="218"/>
      <c r="BYT2182" s="218"/>
      <c r="BYU2182" s="218"/>
      <c r="BYV2182" s="218"/>
      <c r="BYW2182" s="218"/>
      <c r="BYX2182" s="218"/>
      <c r="BYY2182" s="218"/>
      <c r="BYZ2182" s="218"/>
      <c r="BZA2182" s="218"/>
      <c r="BZB2182" s="218"/>
      <c r="BZC2182" s="218"/>
      <c r="BZD2182" s="218"/>
      <c r="BZE2182" s="218"/>
      <c r="BZF2182" s="218"/>
      <c r="BZG2182" s="218"/>
      <c r="BZH2182" s="218"/>
      <c r="BZI2182" s="218"/>
      <c r="BZJ2182" s="218"/>
      <c r="BZK2182" s="218"/>
      <c r="BZL2182" s="218"/>
      <c r="BZM2182" s="218"/>
      <c r="BZN2182" s="218"/>
      <c r="BZO2182" s="218"/>
      <c r="BZP2182" s="218"/>
      <c r="BZQ2182" s="218"/>
      <c r="BZR2182" s="218"/>
      <c r="BZS2182" s="218"/>
      <c r="BZT2182" s="218"/>
      <c r="BZU2182" s="218"/>
      <c r="BZV2182" s="218"/>
      <c r="BZW2182" s="218"/>
      <c r="BZX2182" s="218"/>
      <c r="BZY2182" s="218"/>
      <c r="BZZ2182" s="218"/>
      <c r="CAA2182" s="218"/>
      <c r="CAB2182" s="218"/>
      <c r="CAC2182" s="218"/>
      <c r="CAD2182" s="218"/>
      <c r="CAE2182" s="218"/>
      <c r="CAF2182" s="218"/>
      <c r="CAG2182" s="218"/>
      <c r="CAH2182" s="218"/>
      <c r="CAI2182" s="218"/>
      <c r="CAJ2182" s="218"/>
      <c r="CAK2182" s="218"/>
      <c r="CAL2182" s="218"/>
      <c r="CAM2182" s="218"/>
      <c r="CAN2182" s="218"/>
      <c r="CAO2182" s="218"/>
      <c r="CAP2182" s="218"/>
      <c r="CAQ2182" s="218"/>
      <c r="CAR2182" s="218"/>
      <c r="CAS2182" s="218"/>
      <c r="CAT2182" s="218"/>
      <c r="CAU2182" s="218"/>
      <c r="CAV2182" s="218"/>
      <c r="CAW2182" s="218"/>
      <c r="CAX2182" s="218"/>
      <c r="CAY2182" s="218"/>
      <c r="CAZ2182" s="218"/>
      <c r="CBA2182" s="218"/>
      <c r="CBB2182" s="218"/>
      <c r="CBC2182" s="218"/>
      <c r="CBD2182" s="218"/>
      <c r="CBE2182" s="218"/>
      <c r="CBF2182" s="218"/>
      <c r="CBG2182" s="218"/>
      <c r="CBH2182" s="218"/>
      <c r="CBI2182" s="218"/>
      <c r="CBJ2182" s="218"/>
      <c r="CBK2182" s="218"/>
      <c r="CBL2182" s="218"/>
      <c r="CBM2182" s="218"/>
      <c r="CBN2182" s="218"/>
      <c r="CBO2182" s="218"/>
      <c r="CBP2182" s="218"/>
      <c r="CBQ2182" s="218"/>
      <c r="CBR2182" s="218"/>
      <c r="CBS2182" s="218"/>
      <c r="CBT2182" s="218"/>
      <c r="CBU2182" s="218"/>
      <c r="CBV2182" s="218"/>
      <c r="CBW2182" s="218"/>
      <c r="CBX2182" s="218"/>
      <c r="CBY2182" s="218"/>
      <c r="CBZ2182" s="218"/>
      <c r="CCA2182" s="218"/>
      <c r="CCB2182" s="218"/>
      <c r="CCC2182" s="218"/>
      <c r="CCD2182" s="218"/>
      <c r="CCE2182" s="218"/>
      <c r="CCF2182" s="218"/>
      <c r="CCG2182" s="218"/>
      <c r="CCH2182" s="218"/>
      <c r="CCI2182" s="218"/>
      <c r="CCJ2182" s="218"/>
      <c r="CCK2182" s="218"/>
      <c r="CCL2182" s="218"/>
      <c r="CCM2182" s="218"/>
      <c r="CCN2182" s="218"/>
      <c r="CCO2182" s="218"/>
      <c r="CCP2182" s="218"/>
      <c r="CCQ2182" s="218"/>
      <c r="CCR2182" s="218"/>
      <c r="CCS2182" s="218"/>
      <c r="CCT2182" s="218"/>
      <c r="CCU2182" s="218"/>
      <c r="CCV2182" s="218"/>
      <c r="CCW2182" s="218"/>
      <c r="CCX2182" s="218"/>
      <c r="CCY2182" s="218"/>
      <c r="CCZ2182" s="218"/>
      <c r="CDA2182" s="218"/>
      <c r="CDB2182" s="218"/>
      <c r="CDC2182" s="218"/>
      <c r="CDD2182" s="218"/>
      <c r="CDE2182" s="218"/>
      <c r="CDF2182" s="218"/>
      <c r="CDG2182" s="218"/>
      <c r="CDH2182" s="218"/>
      <c r="CDI2182" s="218"/>
      <c r="CDJ2182" s="218"/>
      <c r="CDK2182" s="218"/>
      <c r="CDL2182" s="218"/>
      <c r="CDM2182" s="218"/>
      <c r="CDN2182" s="218"/>
      <c r="CDO2182" s="218"/>
      <c r="CDP2182" s="218"/>
      <c r="CDQ2182" s="218"/>
      <c r="CDR2182" s="218"/>
      <c r="CDS2182" s="218"/>
      <c r="CDT2182" s="218"/>
      <c r="CDU2182" s="218"/>
      <c r="CDV2182" s="218"/>
      <c r="CDW2182" s="218"/>
      <c r="CDX2182" s="218"/>
      <c r="CDY2182" s="218"/>
      <c r="CDZ2182" s="218"/>
      <c r="CEA2182" s="218"/>
      <c r="CEB2182" s="218"/>
      <c r="CEC2182" s="218"/>
      <c r="CED2182" s="218"/>
      <c r="CEE2182" s="218"/>
      <c r="CEF2182" s="218"/>
      <c r="CEG2182" s="218"/>
      <c r="CEH2182" s="218"/>
      <c r="CEI2182" s="218"/>
      <c r="CEJ2182" s="218"/>
      <c r="CEK2182" s="218"/>
      <c r="CEL2182" s="218"/>
      <c r="CEM2182" s="218"/>
      <c r="CEN2182" s="218"/>
      <c r="CEO2182" s="218"/>
      <c r="CEP2182" s="218"/>
      <c r="CEQ2182" s="218"/>
      <c r="CER2182" s="218"/>
      <c r="CES2182" s="218"/>
      <c r="CET2182" s="218"/>
      <c r="CEU2182" s="218"/>
      <c r="CEV2182" s="218"/>
      <c r="CEW2182" s="218"/>
      <c r="CEX2182" s="218"/>
      <c r="CEY2182" s="218"/>
      <c r="CEZ2182" s="218"/>
      <c r="CFA2182" s="218"/>
      <c r="CFB2182" s="218"/>
      <c r="CFC2182" s="218"/>
      <c r="CFD2182" s="218"/>
      <c r="CFE2182" s="218"/>
      <c r="CFF2182" s="218"/>
      <c r="CFG2182" s="218"/>
      <c r="CFH2182" s="218"/>
      <c r="CFI2182" s="218"/>
      <c r="CFJ2182" s="218"/>
      <c r="CFK2182" s="218"/>
      <c r="CFL2182" s="218"/>
      <c r="CFM2182" s="218"/>
      <c r="CFN2182" s="218"/>
      <c r="CFO2182" s="218"/>
      <c r="CFP2182" s="218"/>
      <c r="CFQ2182" s="218"/>
      <c r="CFR2182" s="218"/>
      <c r="CFS2182" s="218"/>
      <c r="CFT2182" s="218"/>
      <c r="CFU2182" s="218"/>
      <c r="CFV2182" s="218"/>
      <c r="CFW2182" s="218"/>
      <c r="CFX2182" s="218"/>
      <c r="CFY2182" s="218"/>
      <c r="CFZ2182" s="218"/>
      <c r="CGA2182" s="218"/>
      <c r="CGB2182" s="218"/>
      <c r="CGC2182" s="218"/>
      <c r="CGD2182" s="218"/>
      <c r="CGE2182" s="218"/>
      <c r="CGF2182" s="218"/>
      <c r="CGG2182" s="218"/>
      <c r="CGH2182" s="218"/>
      <c r="CGI2182" s="218"/>
      <c r="CGJ2182" s="218"/>
      <c r="CGK2182" s="218"/>
      <c r="CGL2182" s="218"/>
      <c r="CGM2182" s="218"/>
      <c r="CGN2182" s="218"/>
      <c r="CGO2182" s="218"/>
      <c r="CGP2182" s="218"/>
      <c r="CGQ2182" s="218"/>
      <c r="CGR2182" s="218"/>
      <c r="CGS2182" s="218"/>
      <c r="CGT2182" s="218"/>
      <c r="CGU2182" s="218"/>
      <c r="CGV2182" s="218"/>
      <c r="CGW2182" s="218"/>
      <c r="CGX2182" s="218"/>
      <c r="CGY2182" s="218"/>
      <c r="CGZ2182" s="218"/>
      <c r="CHA2182" s="218"/>
      <c r="CHB2182" s="218"/>
      <c r="CHC2182" s="218"/>
      <c r="CHD2182" s="218"/>
      <c r="CHE2182" s="218"/>
      <c r="CHF2182" s="218"/>
      <c r="CHG2182" s="218"/>
      <c r="CHH2182" s="218"/>
      <c r="CHI2182" s="218"/>
      <c r="CHJ2182" s="218"/>
      <c r="CHK2182" s="218"/>
      <c r="CHL2182" s="218"/>
      <c r="CHM2182" s="218"/>
      <c r="CHN2182" s="218"/>
      <c r="CHO2182" s="218"/>
      <c r="CHP2182" s="218"/>
      <c r="CHQ2182" s="218"/>
      <c r="CHR2182" s="218"/>
      <c r="CHS2182" s="218"/>
      <c r="CHT2182" s="218"/>
      <c r="CHU2182" s="218"/>
      <c r="CHV2182" s="218"/>
      <c r="CHW2182" s="218"/>
      <c r="CHX2182" s="218"/>
      <c r="CHY2182" s="218"/>
      <c r="CHZ2182" s="218"/>
      <c r="CIA2182" s="218"/>
      <c r="CIB2182" s="218"/>
      <c r="CIC2182" s="218"/>
      <c r="CID2182" s="218"/>
      <c r="CIE2182" s="218"/>
      <c r="CIF2182" s="218"/>
      <c r="CIG2182" s="218"/>
      <c r="CIH2182" s="218"/>
      <c r="CII2182" s="218"/>
      <c r="CIJ2182" s="218"/>
      <c r="CIK2182" s="218"/>
      <c r="CIL2182" s="218"/>
      <c r="CIM2182" s="218"/>
      <c r="CIN2182" s="218"/>
      <c r="CIO2182" s="218"/>
      <c r="CIP2182" s="218"/>
      <c r="CIQ2182" s="218"/>
      <c r="CIR2182" s="218"/>
      <c r="CIS2182" s="218"/>
      <c r="CIT2182" s="218"/>
      <c r="CIU2182" s="218"/>
      <c r="CIV2182" s="218"/>
      <c r="CIW2182" s="218"/>
      <c r="CIX2182" s="218"/>
      <c r="CIY2182" s="218"/>
      <c r="CIZ2182" s="218"/>
      <c r="CJA2182" s="218"/>
      <c r="CJB2182" s="218"/>
      <c r="CJC2182" s="218"/>
      <c r="CJD2182" s="218"/>
      <c r="CJE2182" s="218"/>
      <c r="CJF2182" s="218"/>
      <c r="CJG2182" s="218"/>
      <c r="CJH2182" s="218"/>
      <c r="CJI2182" s="218"/>
      <c r="CJJ2182" s="218"/>
      <c r="CJK2182" s="218"/>
      <c r="CJL2182" s="218"/>
      <c r="CJM2182" s="218"/>
      <c r="CJN2182" s="218"/>
      <c r="CJO2182" s="218"/>
      <c r="CJP2182" s="218"/>
      <c r="CJQ2182" s="218"/>
      <c r="CJR2182" s="218"/>
      <c r="CJS2182" s="218"/>
      <c r="CJT2182" s="218"/>
      <c r="CJU2182" s="218"/>
      <c r="CJV2182" s="218"/>
      <c r="CJW2182" s="218"/>
      <c r="CJX2182" s="218"/>
      <c r="CJY2182" s="218"/>
      <c r="CJZ2182" s="218"/>
      <c r="CKA2182" s="218"/>
      <c r="CKB2182" s="218"/>
      <c r="CKC2182" s="218"/>
      <c r="CKD2182" s="218"/>
      <c r="CKE2182" s="218"/>
      <c r="CKF2182" s="218"/>
      <c r="CKG2182" s="218"/>
      <c r="CKH2182" s="218"/>
      <c r="CKI2182" s="218"/>
      <c r="CKJ2182" s="218"/>
      <c r="CKK2182" s="218"/>
      <c r="CKL2182" s="218"/>
      <c r="CKM2182" s="218"/>
      <c r="CKN2182" s="218"/>
      <c r="CKO2182" s="218"/>
      <c r="CKP2182" s="218"/>
      <c r="CKQ2182" s="218"/>
      <c r="CKR2182" s="218"/>
      <c r="CKS2182" s="218"/>
      <c r="CKT2182" s="218"/>
      <c r="CKU2182" s="218"/>
      <c r="CKV2182" s="218"/>
      <c r="CKW2182" s="218"/>
      <c r="CKX2182" s="218"/>
      <c r="CKY2182" s="218"/>
      <c r="CKZ2182" s="218"/>
      <c r="CLA2182" s="218"/>
      <c r="CLB2182" s="218"/>
      <c r="CLC2182" s="218"/>
      <c r="CLD2182" s="218"/>
      <c r="CLE2182" s="218"/>
      <c r="CLF2182" s="218"/>
      <c r="CLG2182" s="218"/>
      <c r="CLH2182" s="218"/>
      <c r="CLI2182" s="218"/>
      <c r="CLJ2182" s="218"/>
      <c r="CLK2182" s="218"/>
      <c r="CLL2182" s="218"/>
      <c r="CLM2182" s="218"/>
      <c r="CLN2182" s="218"/>
      <c r="CLO2182" s="218"/>
      <c r="CLP2182" s="218"/>
      <c r="CLQ2182" s="218"/>
      <c r="CLR2182" s="218"/>
      <c r="CLS2182" s="218"/>
      <c r="CLT2182" s="218"/>
      <c r="CLU2182" s="218"/>
      <c r="CLV2182" s="218"/>
      <c r="CLW2182" s="218"/>
      <c r="CLX2182" s="218"/>
      <c r="CLY2182" s="218"/>
      <c r="CLZ2182" s="218"/>
      <c r="CMA2182" s="218"/>
      <c r="CMB2182" s="218"/>
      <c r="CMC2182" s="218"/>
      <c r="CMD2182" s="218"/>
      <c r="CME2182" s="218"/>
      <c r="CMF2182" s="218"/>
      <c r="CMG2182" s="218"/>
      <c r="CMH2182" s="218"/>
      <c r="CMI2182" s="218"/>
      <c r="CMJ2182" s="218"/>
      <c r="CMK2182" s="218"/>
      <c r="CML2182" s="218"/>
      <c r="CMM2182" s="218"/>
      <c r="CMN2182" s="218"/>
      <c r="CMO2182" s="218"/>
      <c r="CMP2182" s="218"/>
      <c r="CMQ2182" s="218"/>
      <c r="CMR2182" s="218"/>
      <c r="CMS2182" s="218"/>
      <c r="CMT2182" s="218"/>
      <c r="CMU2182" s="218"/>
      <c r="CMV2182" s="218"/>
      <c r="CMW2182" s="218"/>
      <c r="CMX2182" s="218"/>
      <c r="CMY2182" s="218"/>
      <c r="CMZ2182" s="218"/>
      <c r="CNA2182" s="218"/>
      <c r="CNB2182" s="218"/>
      <c r="CNC2182" s="218"/>
      <c r="CND2182" s="218"/>
      <c r="CNE2182" s="218"/>
      <c r="CNF2182" s="218"/>
      <c r="CNG2182" s="218"/>
      <c r="CNH2182" s="218"/>
      <c r="CNI2182" s="218"/>
      <c r="CNJ2182" s="218"/>
      <c r="CNK2182" s="218"/>
      <c r="CNL2182" s="218"/>
      <c r="CNM2182" s="218"/>
      <c r="CNN2182" s="218"/>
      <c r="CNO2182" s="218"/>
      <c r="CNP2182" s="218"/>
      <c r="CNQ2182" s="218"/>
      <c r="CNR2182" s="218"/>
      <c r="CNS2182" s="218"/>
      <c r="CNT2182" s="218"/>
      <c r="CNU2182" s="218"/>
      <c r="CNV2182" s="218"/>
      <c r="CNW2182" s="218"/>
      <c r="CNX2182" s="218"/>
      <c r="CNY2182" s="218"/>
      <c r="CNZ2182" s="218"/>
      <c r="COA2182" s="218"/>
      <c r="COB2182" s="218"/>
      <c r="COC2182" s="218"/>
      <c r="COD2182" s="218"/>
      <c r="COE2182" s="218"/>
      <c r="COF2182" s="218"/>
      <c r="COG2182" s="218"/>
      <c r="COH2182" s="218"/>
      <c r="COI2182" s="218"/>
      <c r="COJ2182" s="218"/>
      <c r="COK2182" s="218"/>
      <c r="COL2182" s="218"/>
      <c r="COM2182" s="218"/>
      <c r="CON2182" s="218"/>
      <c r="COO2182" s="218"/>
      <c r="COP2182" s="218"/>
      <c r="COQ2182" s="218"/>
      <c r="COR2182" s="218"/>
      <c r="COS2182" s="218"/>
      <c r="COT2182" s="218"/>
      <c r="COU2182" s="218"/>
      <c r="COV2182" s="218"/>
      <c r="COW2182" s="218"/>
      <c r="COX2182" s="218"/>
      <c r="COY2182" s="218"/>
      <c r="COZ2182" s="218"/>
      <c r="CPA2182" s="218"/>
      <c r="CPB2182" s="218"/>
      <c r="CPC2182" s="218"/>
      <c r="CPD2182" s="218"/>
      <c r="CPE2182" s="218"/>
      <c r="CPF2182" s="218"/>
      <c r="CPG2182" s="218"/>
      <c r="CPH2182" s="218"/>
      <c r="CPI2182" s="218"/>
      <c r="CPJ2182" s="218"/>
      <c r="CPK2182" s="218"/>
      <c r="CPL2182" s="218"/>
      <c r="CPM2182" s="218"/>
      <c r="CPN2182" s="218"/>
      <c r="CPO2182" s="218"/>
      <c r="CPP2182" s="218"/>
      <c r="CPQ2182" s="218"/>
      <c r="CPR2182" s="218"/>
      <c r="CPS2182" s="218"/>
      <c r="CPT2182" s="218"/>
      <c r="CPU2182" s="218"/>
      <c r="CPV2182" s="218"/>
      <c r="CPW2182" s="218"/>
      <c r="CPX2182" s="218"/>
      <c r="CPY2182" s="218"/>
      <c r="CPZ2182" s="218"/>
      <c r="CQA2182" s="218"/>
      <c r="CQB2182" s="218"/>
      <c r="CQC2182" s="218"/>
      <c r="CQD2182" s="218"/>
      <c r="CQE2182" s="218"/>
      <c r="CQF2182" s="218"/>
      <c r="CQG2182" s="218"/>
      <c r="CQH2182" s="218"/>
      <c r="CQI2182" s="218"/>
      <c r="CQJ2182" s="218"/>
      <c r="CQK2182" s="218"/>
      <c r="CQL2182" s="218"/>
      <c r="CQM2182" s="218"/>
      <c r="CQN2182" s="218"/>
      <c r="CQO2182" s="218"/>
      <c r="CQP2182" s="218"/>
      <c r="CQQ2182" s="218"/>
      <c r="CQR2182" s="218"/>
      <c r="CQS2182" s="218"/>
      <c r="CQT2182" s="218"/>
      <c r="CQU2182" s="218"/>
      <c r="CQV2182" s="218"/>
      <c r="CQW2182" s="218"/>
      <c r="CQX2182" s="218"/>
      <c r="CQY2182" s="218"/>
      <c r="CQZ2182" s="218"/>
      <c r="CRA2182" s="218"/>
      <c r="CRB2182" s="218"/>
      <c r="CRC2182" s="218"/>
      <c r="CRD2182" s="218"/>
      <c r="CRE2182" s="218"/>
      <c r="CRF2182" s="218"/>
      <c r="CRG2182" s="218"/>
      <c r="CRH2182" s="218"/>
      <c r="CRI2182" s="218"/>
      <c r="CRJ2182" s="218"/>
      <c r="CRK2182" s="218"/>
      <c r="CRL2182" s="218"/>
      <c r="CRM2182" s="218"/>
      <c r="CRN2182" s="218"/>
      <c r="CRO2182" s="218"/>
      <c r="CRP2182" s="218"/>
      <c r="CRQ2182" s="218"/>
      <c r="CRR2182" s="218"/>
      <c r="CRS2182" s="218"/>
      <c r="CRT2182" s="218"/>
      <c r="CRU2182" s="218"/>
      <c r="CRV2182" s="218"/>
      <c r="CRW2182" s="218"/>
      <c r="CRX2182" s="218"/>
      <c r="CRY2182" s="218"/>
      <c r="CRZ2182" s="218"/>
      <c r="CSA2182" s="218"/>
      <c r="CSB2182" s="218"/>
      <c r="CSC2182" s="218"/>
      <c r="CSD2182" s="218"/>
      <c r="CSE2182" s="218"/>
      <c r="CSF2182" s="218"/>
      <c r="CSG2182" s="218"/>
      <c r="CSH2182" s="218"/>
      <c r="CSI2182" s="218"/>
      <c r="CSJ2182" s="218"/>
      <c r="CSK2182" s="218"/>
      <c r="CSL2182" s="218"/>
      <c r="CSM2182" s="218"/>
      <c r="CSN2182" s="218"/>
      <c r="CSO2182" s="218"/>
      <c r="CSP2182" s="218"/>
      <c r="CSQ2182" s="218"/>
      <c r="CSR2182" s="218"/>
      <c r="CSS2182" s="218"/>
      <c r="CST2182" s="218"/>
      <c r="CSU2182" s="218"/>
      <c r="CSV2182" s="218"/>
      <c r="CSW2182" s="218"/>
      <c r="CSX2182" s="218"/>
      <c r="CSY2182" s="218"/>
      <c r="CSZ2182" s="218"/>
      <c r="CTA2182" s="218"/>
      <c r="CTB2182" s="218"/>
      <c r="CTC2182" s="218"/>
      <c r="CTD2182" s="218"/>
      <c r="CTE2182" s="218"/>
      <c r="CTF2182" s="218"/>
      <c r="CTG2182" s="218"/>
      <c r="CTH2182" s="218"/>
      <c r="CTI2182" s="218"/>
      <c r="CTJ2182" s="218"/>
      <c r="CTK2182" s="218"/>
      <c r="CTL2182" s="218"/>
      <c r="CTM2182" s="218"/>
      <c r="CTN2182" s="218"/>
      <c r="CTO2182" s="218"/>
      <c r="CTP2182" s="218"/>
      <c r="CTQ2182" s="218"/>
      <c r="CTR2182" s="218"/>
      <c r="CTS2182" s="218"/>
      <c r="CTT2182" s="218"/>
      <c r="CTU2182" s="218"/>
      <c r="CTV2182" s="218"/>
      <c r="CTW2182" s="218"/>
      <c r="CTX2182" s="218"/>
      <c r="CTY2182" s="218"/>
      <c r="CTZ2182" s="218"/>
      <c r="CUA2182" s="218"/>
      <c r="CUB2182" s="218"/>
      <c r="CUC2182" s="218"/>
      <c r="CUD2182" s="218"/>
      <c r="CUE2182" s="218"/>
      <c r="CUF2182" s="218"/>
      <c r="CUG2182" s="218"/>
      <c r="CUH2182" s="218"/>
      <c r="CUI2182" s="218"/>
      <c r="CUJ2182" s="218"/>
      <c r="CUK2182" s="218"/>
      <c r="CUL2182" s="218"/>
      <c r="CUM2182" s="218"/>
      <c r="CUN2182" s="218"/>
      <c r="CUO2182" s="218"/>
      <c r="CUP2182" s="218"/>
      <c r="CUQ2182" s="218"/>
      <c r="CUR2182" s="218"/>
      <c r="CUS2182" s="218"/>
      <c r="CUT2182" s="218"/>
      <c r="CUU2182" s="218"/>
      <c r="CUV2182" s="218"/>
      <c r="CUW2182" s="218"/>
      <c r="CUX2182" s="218"/>
      <c r="CUY2182" s="218"/>
      <c r="CUZ2182" s="218"/>
      <c r="CVA2182" s="218"/>
      <c r="CVB2182" s="218"/>
      <c r="CVC2182" s="218"/>
      <c r="CVD2182" s="218"/>
      <c r="CVE2182" s="218"/>
      <c r="CVF2182" s="218"/>
      <c r="CVG2182" s="218"/>
      <c r="CVH2182" s="218"/>
      <c r="CVI2182" s="218"/>
      <c r="CVJ2182" s="218"/>
      <c r="CVK2182" s="218"/>
      <c r="CVL2182" s="218"/>
      <c r="CVM2182" s="218"/>
      <c r="CVN2182" s="218"/>
      <c r="CVO2182" s="218"/>
      <c r="CVP2182" s="218"/>
      <c r="CVQ2182" s="218"/>
      <c r="CVR2182" s="218"/>
      <c r="CVS2182" s="218"/>
      <c r="CVT2182" s="218"/>
      <c r="CVU2182" s="218"/>
      <c r="CVV2182" s="218"/>
      <c r="CVW2182" s="218"/>
      <c r="CVX2182" s="218"/>
      <c r="CVY2182" s="218"/>
      <c r="CVZ2182" s="218"/>
      <c r="CWA2182" s="218"/>
      <c r="CWB2182" s="218"/>
      <c r="CWC2182" s="218"/>
      <c r="CWD2182" s="218"/>
      <c r="CWE2182" s="218"/>
      <c r="CWF2182" s="218"/>
      <c r="CWG2182" s="218"/>
      <c r="CWH2182" s="218"/>
      <c r="CWI2182" s="218"/>
      <c r="CWJ2182" s="218"/>
      <c r="CWK2182" s="218"/>
      <c r="CWL2182" s="218"/>
      <c r="CWM2182" s="218"/>
      <c r="CWN2182" s="218"/>
      <c r="CWO2182" s="218"/>
      <c r="CWP2182" s="218"/>
      <c r="CWQ2182" s="218"/>
      <c r="CWR2182" s="218"/>
      <c r="CWS2182" s="218"/>
      <c r="CWT2182" s="218"/>
      <c r="CWU2182" s="218"/>
      <c r="CWV2182" s="218"/>
      <c r="CWW2182" s="218"/>
      <c r="CWX2182" s="218"/>
      <c r="CWY2182" s="218"/>
      <c r="CWZ2182" s="218"/>
      <c r="CXA2182" s="218"/>
      <c r="CXB2182" s="218"/>
      <c r="CXC2182" s="218"/>
      <c r="CXD2182" s="218"/>
      <c r="CXE2182" s="218"/>
      <c r="CXF2182" s="218"/>
      <c r="CXG2182" s="218"/>
      <c r="CXH2182" s="218"/>
      <c r="CXI2182" s="218"/>
      <c r="CXJ2182" s="218"/>
      <c r="CXK2182" s="218"/>
      <c r="CXL2182" s="218"/>
      <c r="CXM2182" s="218"/>
      <c r="CXN2182" s="218"/>
      <c r="CXO2182" s="218"/>
      <c r="CXP2182" s="218"/>
      <c r="CXQ2182" s="218"/>
      <c r="CXR2182" s="218"/>
      <c r="CXS2182" s="218"/>
      <c r="CXT2182" s="218"/>
      <c r="CXU2182" s="218"/>
      <c r="CXV2182" s="218"/>
      <c r="CXW2182" s="218"/>
      <c r="CXX2182" s="218"/>
      <c r="CXY2182" s="218"/>
      <c r="CXZ2182" s="218"/>
      <c r="CYA2182" s="218"/>
      <c r="CYB2182" s="218"/>
      <c r="CYC2182" s="218"/>
      <c r="CYD2182" s="218"/>
      <c r="CYE2182" s="218"/>
      <c r="CYF2182" s="218"/>
      <c r="CYG2182" s="218"/>
      <c r="CYH2182" s="218"/>
      <c r="CYI2182" s="218"/>
      <c r="CYJ2182" s="218"/>
      <c r="CYK2182" s="218"/>
      <c r="CYL2182" s="218"/>
      <c r="CYM2182" s="218"/>
      <c r="CYN2182" s="218"/>
      <c r="CYO2182" s="218"/>
      <c r="CYP2182" s="218"/>
      <c r="CYQ2182" s="218"/>
      <c r="CYR2182" s="218"/>
      <c r="CYS2182" s="218"/>
      <c r="CYT2182" s="218"/>
      <c r="CYU2182" s="218"/>
      <c r="CYV2182" s="218"/>
      <c r="CYW2182" s="218"/>
      <c r="CYX2182" s="218"/>
      <c r="CYY2182" s="218"/>
      <c r="CYZ2182" s="218"/>
      <c r="CZA2182" s="218"/>
      <c r="CZB2182" s="218"/>
      <c r="CZC2182" s="218"/>
      <c r="CZD2182" s="218"/>
      <c r="CZE2182" s="218"/>
      <c r="CZF2182" s="218"/>
      <c r="CZG2182" s="218"/>
      <c r="CZH2182" s="218"/>
      <c r="CZI2182" s="218"/>
      <c r="CZJ2182" s="218"/>
      <c r="CZK2182" s="218"/>
      <c r="CZL2182" s="218"/>
      <c r="CZM2182" s="218"/>
      <c r="CZN2182" s="218"/>
      <c r="CZO2182" s="218"/>
      <c r="CZP2182" s="218"/>
      <c r="CZQ2182" s="218"/>
      <c r="CZR2182" s="218"/>
      <c r="CZS2182" s="218"/>
      <c r="CZT2182" s="218"/>
      <c r="CZU2182" s="218"/>
      <c r="CZV2182" s="218"/>
      <c r="CZW2182" s="218"/>
      <c r="CZX2182" s="218"/>
      <c r="CZY2182" s="218"/>
      <c r="CZZ2182" s="218"/>
      <c r="DAA2182" s="218"/>
      <c r="DAB2182" s="218"/>
      <c r="DAC2182" s="218"/>
      <c r="DAD2182" s="218"/>
      <c r="DAE2182" s="218"/>
      <c r="DAF2182" s="218"/>
      <c r="DAG2182" s="218"/>
      <c r="DAH2182" s="218"/>
      <c r="DAI2182" s="218"/>
      <c r="DAJ2182" s="218"/>
      <c r="DAK2182" s="218"/>
      <c r="DAL2182" s="218"/>
      <c r="DAM2182" s="218"/>
      <c r="DAN2182" s="218"/>
      <c r="DAO2182" s="218"/>
      <c r="DAP2182" s="218"/>
      <c r="DAQ2182" s="218"/>
      <c r="DAR2182" s="218"/>
      <c r="DAS2182" s="218"/>
      <c r="DAT2182" s="218"/>
      <c r="DAU2182" s="218"/>
      <c r="DAV2182" s="218"/>
      <c r="DAW2182" s="218"/>
      <c r="DAX2182" s="218"/>
      <c r="DAY2182" s="218"/>
      <c r="DAZ2182" s="218"/>
      <c r="DBA2182" s="218"/>
      <c r="DBB2182" s="218"/>
      <c r="DBC2182" s="218"/>
      <c r="DBD2182" s="218"/>
      <c r="DBE2182" s="218"/>
      <c r="DBF2182" s="218"/>
      <c r="DBG2182" s="218"/>
      <c r="DBH2182" s="218"/>
      <c r="DBI2182" s="218"/>
      <c r="DBJ2182" s="218"/>
      <c r="DBK2182" s="218"/>
      <c r="DBL2182" s="218"/>
      <c r="DBM2182" s="218"/>
      <c r="DBN2182" s="218"/>
      <c r="DBO2182" s="218"/>
      <c r="DBP2182" s="218"/>
      <c r="DBQ2182" s="218"/>
      <c r="DBR2182" s="218"/>
      <c r="DBS2182" s="218"/>
      <c r="DBT2182" s="218"/>
      <c r="DBU2182" s="218"/>
      <c r="DBV2182" s="218"/>
      <c r="DBW2182" s="218"/>
      <c r="DBX2182" s="218"/>
      <c r="DBY2182" s="218"/>
      <c r="DBZ2182" s="218"/>
      <c r="DCA2182" s="218"/>
      <c r="DCB2182" s="218"/>
      <c r="DCC2182" s="218"/>
      <c r="DCD2182" s="218"/>
      <c r="DCE2182" s="218"/>
      <c r="DCF2182" s="218"/>
      <c r="DCG2182" s="218"/>
      <c r="DCH2182" s="218"/>
      <c r="DCI2182" s="218"/>
      <c r="DCJ2182" s="218"/>
      <c r="DCK2182" s="218"/>
      <c r="DCL2182" s="218"/>
      <c r="DCM2182" s="218"/>
      <c r="DCN2182" s="218"/>
      <c r="DCO2182" s="218"/>
      <c r="DCP2182" s="218"/>
      <c r="DCQ2182" s="218"/>
      <c r="DCR2182" s="218"/>
      <c r="DCS2182" s="218"/>
      <c r="DCT2182" s="218"/>
      <c r="DCU2182" s="218"/>
      <c r="DCV2182" s="218"/>
      <c r="DCW2182" s="218"/>
      <c r="DCX2182" s="218"/>
      <c r="DCY2182" s="218"/>
      <c r="DCZ2182" s="218"/>
      <c r="DDA2182" s="218"/>
      <c r="DDB2182" s="218"/>
      <c r="DDC2182" s="218"/>
      <c r="DDD2182" s="218"/>
      <c r="DDE2182" s="218"/>
      <c r="DDF2182" s="218"/>
      <c r="DDG2182" s="218"/>
      <c r="DDH2182" s="218"/>
      <c r="DDI2182" s="218"/>
      <c r="DDJ2182" s="218"/>
      <c r="DDK2182" s="218"/>
      <c r="DDL2182" s="218"/>
      <c r="DDM2182" s="218"/>
      <c r="DDN2182" s="218"/>
      <c r="DDO2182" s="218"/>
      <c r="DDP2182" s="218"/>
      <c r="DDQ2182" s="218"/>
      <c r="DDR2182" s="218"/>
      <c r="DDS2182" s="218"/>
      <c r="DDT2182" s="218"/>
      <c r="DDU2182" s="218"/>
      <c r="DDV2182" s="218"/>
      <c r="DDW2182" s="218"/>
      <c r="DDX2182" s="218"/>
      <c r="DDY2182" s="218"/>
      <c r="DDZ2182" s="218"/>
      <c r="DEA2182" s="218"/>
      <c r="DEB2182" s="218"/>
      <c r="DEC2182" s="218"/>
      <c r="DED2182" s="218"/>
      <c r="DEE2182" s="218"/>
      <c r="DEF2182" s="218"/>
      <c r="DEG2182" s="218"/>
      <c r="DEH2182" s="218"/>
      <c r="DEI2182" s="218"/>
      <c r="DEJ2182" s="218"/>
      <c r="DEK2182" s="218"/>
      <c r="DEL2182" s="218"/>
      <c r="DEM2182" s="218"/>
      <c r="DEN2182" s="218"/>
      <c r="DEO2182" s="218"/>
      <c r="DEP2182" s="218"/>
      <c r="DEQ2182" s="218"/>
      <c r="DER2182" s="218"/>
      <c r="DES2182" s="218"/>
      <c r="DET2182" s="218"/>
      <c r="DEU2182" s="218"/>
      <c r="DEV2182" s="218"/>
      <c r="DEW2182" s="218"/>
      <c r="DEX2182" s="218"/>
      <c r="DEY2182" s="218"/>
      <c r="DEZ2182" s="218"/>
      <c r="DFA2182" s="218"/>
      <c r="DFB2182" s="218"/>
      <c r="DFC2182" s="218"/>
      <c r="DFD2182" s="218"/>
      <c r="DFE2182" s="218"/>
      <c r="DFF2182" s="218"/>
      <c r="DFG2182" s="218"/>
      <c r="DFH2182" s="218"/>
      <c r="DFI2182" s="218"/>
      <c r="DFJ2182" s="218"/>
      <c r="DFK2182" s="218"/>
      <c r="DFL2182" s="218"/>
      <c r="DFM2182" s="218"/>
      <c r="DFN2182" s="218"/>
      <c r="DFO2182" s="218"/>
      <c r="DFP2182" s="218"/>
      <c r="DFQ2182" s="218"/>
      <c r="DFR2182" s="218"/>
      <c r="DFS2182" s="218"/>
      <c r="DFT2182" s="218"/>
      <c r="DFU2182" s="218"/>
      <c r="DFV2182" s="218"/>
      <c r="DFW2182" s="218"/>
      <c r="DFX2182" s="218"/>
      <c r="DFY2182" s="218"/>
      <c r="DFZ2182" s="218"/>
      <c r="DGA2182" s="218"/>
      <c r="DGB2182" s="218"/>
      <c r="DGC2182" s="218"/>
      <c r="DGD2182" s="218"/>
      <c r="DGE2182" s="218"/>
      <c r="DGF2182" s="218"/>
      <c r="DGG2182" s="218"/>
      <c r="DGH2182" s="218"/>
      <c r="DGI2182" s="218"/>
      <c r="DGJ2182" s="218"/>
      <c r="DGK2182" s="218"/>
      <c r="DGL2182" s="218"/>
      <c r="DGM2182" s="218"/>
      <c r="DGN2182" s="218"/>
      <c r="DGO2182" s="218"/>
      <c r="DGP2182" s="218"/>
      <c r="DGQ2182" s="218"/>
      <c r="DGR2182" s="218"/>
      <c r="DGS2182" s="218"/>
      <c r="DGT2182" s="218"/>
      <c r="DGU2182" s="218"/>
      <c r="DGV2182" s="218"/>
      <c r="DGW2182" s="218"/>
      <c r="DGX2182" s="218"/>
      <c r="DGY2182" s="218"/>
      <c r="DGZ2182" s="218"/>
      <c r="DHA2182" s="218"/>
      <c r="DHB2182" s="218"/>
      <c r="DHC2182" s="218"/>
      <c r="DHD2182" s="218"/>
      <c r="DHE2182" s="218"/>
      <c r="DHF2182" s="218"/>
      <c r="DHG2182" s="218"/>
      <c r="DHH2182" s="218"/>
      <c r="DHI2182" s="218"/>
      <c r="DHJ2182" s="218"/>
      <c r="DHK2182" s="218"/>
      <c r="DHL2182" s="218"/>
      <c r="DHM2182" s="218"/>
      <c r="DHN2182" s="218"/>
      <c r="DHO2182" s="218"/>
      <c r="DHP2182" s="218"/>
      <c r="DHQ2182" s="218"/>
      <c r="DHR2182" s="218"/>
      <c r="DHS2182" s="218"/>
      <c r="DHT2182" s="218"/>
      <c r="DHU2182" s="218"/>
      <c r="DHV2182" s="218"/>
      <c r="DHW2182" s="218"/>
      <c r="DHX2182" s="218"/>
      <c r="DHY2182" s="218"/>
      <c r="DHZ2182" s="218"/>
      <c r="DIA2182" s="218"/>
      <c r="DIB2182" s="218"/>
      <c r="DIC2182" s="218"/>
      <c r="DID2182" s="218"/>
      <c r="DIE2182" s="218"/>
      <c r="DIF2182" s="218"/>
      <c r="DIG2182" s="218"/>
      <c r="DIH2182" s="218"/>
      <c r="DII2182" s="218"/>
      <c r="DIJ2182" s="218"/>
      <c r="DIK2182" s="218"/>
      <c r="DIL2182" s="218"/>
      <c r="DIM2182" s="218"/>
      <c r="DIN2182" s="218"/>
      <c r="DIO2182" s="218"/>
      <c r="DIP2182" s="218"/>
      <c r="DIQ2182" s="218"/>
      <c r="DIR2182" s="218"/>
      <c r="DIS2182" s="218"/>
      <c r="DIT2182" s="218"/>
      <c r="DIU2182" s="218"/>
      <c r="DIV2182" s="218"/>
      <c r="DIW2182" s="218"/>
      <c r="DIX2182" s="218"/>
      <c r="DIY2182" s="218"/>
      <c r="DIZ2182" s="218"/>
      <c r="DJA2182" s="218"/>
      <c r="DJB2182" s="218"/>
      <c r="DJC2182" s="218"/>
      <c r="DJD2182" s="218"/>
      <c r="DJE2182" s="218"/>
      <c r="DJF2182" s="218"/>
      <c r="DJG2182" s="218"/>
      <c r="DJH2182" s="218"/>
      <c r="DJI2182" s="218"/>
      <c r="DJJ2182" s="218"/>
      <c r="DJK2182" s="218"/>
      <c r="DJL2182" s="218"/>
      <c r="DJM2182" s="218"/>
      <c r="DJN2182" s="218"/>
      <c r="DJO2182" s="218"/>
      <c r="DJP2182" s="218"/>
      <c r="DJQ2182" s="218"/>
      <c r="DJR2182" s="218"/>
      <c r="DJS2182" s="218"/>
      <c r="DJT2182" s="218"/>
      <c r="DJU2182" s="218"/>
      <c r="DJV2182" s="218"/>
      <c r="DJW2182" s="218"/>
      <c r="DJX2182" s="218"/>
      <c r="DJY2182" s="218"/>
      <c r="DJZ2182" s="218"/>
      <c r="DKA2182" s="218"/>
      <c r="DKB2182" s="218"/>
      <c r="DKC2182" s="218"/>
      <c r="DKD2182" s="218"/>
      <c r="DKE2182" s="218"/>
      <c r="DKF2182" s="218"/>
      <c r="DKG2182" s="218"/>
      <c r="DKH2182" s="218"/>
      <c r="DKI2182" s="218"/>
      <c r="DKJ2182" s="218"/>
      <c r="DKK2182" s="218"/>
      <c r="DKL2182" s="218"/>
      <c r="DKM2182" s="218"/>
      <c r="DKN2182" s="218"/>
      <c r="DKO2182" s="218"/>
      <c r="DKP2182" s="218"/>
      <c r="DKQ2182" s="218"/>
      <c r="DKR2182" s="218"/>
      <c r="DKS2182" s="218"/>
      <c r="DKT2182" s="218"/>
      <c r="DKU2182" s="218"/>
      <c r="DKV2182" s="218"/>
      <c r="DKW2182" s="218"/>
      <c r="DKX2182" s="218"/>
      <c r="DKY2182" s="218"/>
      <c r="DKZ2182" s="218"/>
      <c r="DLA2182" s="218"/>
      <c r="DLB2182" s="218"/>
      <c r="DLC2182" s="218"/>
      <c r="DLD2182" s="218"/>
      <c r="DLE2182" s="218"/>
      <c r="DLF2182" s="218"/>
      <c r="DLG2182" s="218"/>
      <c r="DLH2182" s="218"/>
      <c r="DLI2182" s="218"/>
      <c r="DLJ2182" s="218"/>
      <c r="DLK2182" s="218"/>
      <c r="DLL2182" s="218"/>
      <c r="DLM2182" s="218"/>
      <c r="DLN2182" s="218"/>
      <c r="DLO2182" s="218"/>
      <c r="DLP2182" s="218"/>
      <c r="DLQ2182" s="218"/>
      <c r="DLR2182" s="218"/>
      <c r="DLS2182" s="218"/>
      <c r="DLT2182" s="218"/>
      <c r="DLU2182" s="218"/>
      <c r="DLV2182" s="218"/>
      <c r="DLW2182" s="218"/>
      <c r="DLX2182" s="218"/>
      <c r="DLY2182" s="218"/>
      <c r="DLZ2182" s="218"/>
      <c r="DMA2182" s="218"/>
      <c r="DMB2182" s="218"/>
      <c r="DMC2182" s="218"/>
      <c r="DMD2182" s="218"/>
      <c r="DME2182" s="218"/>
      <c r="DMF2182" s="218"/>
      <c r="DMG2182" s="218"/>
      <c r="DMH2182" s="218"/>
      <c r="DMI2182" s="218"/>
      <c r="DMJ2182" s="218"/>
      <c r="DMK2182" s="218"/>
      <c r="DML2182" s="218"/>
      <c r="DMM2182" s="218"/>
      <c r="DMN2182" s="218"/>
      <c r="DMO2182" s="218"/>
      <c r="DMP2182" s="218"/>
      <c r="DMQ2182" s="218"/>
      <c r="DMR2182" s="218"/>
      <c r="DMS2182" s="218"/>
      <c r="DMT2182" s="218"/>
      <c r="DMU2182" s="218"/>
      <c r="DMV2182" s="218"/>
      <c r="DMW2182" s="218"/>
      <c r="DMX2182" s="218"/>
      <c r="DMY2182" s="218"/>
      <c r="DMZ2182" s="218"/>
      <c r="DNA2182" s="218"/>
      <c r="DNB2182" s="218"/>
      <c r="DNC2182" s="218"/>
      <c r="DND2182" s="218"/>
      <c r="DNE2182" s="218"/>
      <c r="DNF2182" s="218"/>
      <c r="DNG2182" s="218"/>
      <c r="DNH2182" s="218"/>
      <c r="DNI2182" s="218"/>
      <c r="DNJ2182" s="218"/>
      <c r="DNK2182" s="218"/>
      <c r="DNL2182" s="218"/>
      <c r="DNM2182" s="218"/>
      <c r="DNN2182" s="218"/>
      <c r="DNO2182" s="218"/>
      <c r="DNP2182" s="218"/>
      <c r="DNQ2182" s="218"/>
      <c r="DNR2182" s="218"/>
      <c r="DNS2182" s="218"/>
      <c r="DNT2182" s="218"/>
      <c r="DNU2182" s="218"/>
      <c r="DNV2182" s="218"/>
      <c r="DNW2182" s="218"/>
      <c r="DNX2182" s="218"/>
      <c r="DNY2182" s="218"/>
      <c r="DNZ2182" s="218"/>
      <c r="DOA2182" s="218"/>
      <c r="DOB2182" s="218"/>
      <c r="DOC2182" s="218"/>
      <c r="DOD2182" s="218"/>
      <c r="DOE2182" s="218"/>
      <c r="DOF2182" s="218"/>
      <c r="DOG2182" s="218"/>
      <c r="DOH2182" s="218"/>
      <c r="DOI2182" s="218"/>
      <c r="DOJ2182" s="218"/>
      <c r="DOK2182" s="218"/>
      <c r="DOL2182" s="218"/>
      <c r="DOM2182" s="218"/>
      <c r="DON2182" s="218"/>
      <c r="DOO2182" s="218"/>
      <c r="DOP2182" s="218"/>
      <c r="DOQ2182" s="218"/>
      <c r="DOR2182" s="218"/>
      <c r="DOS2182" s="218"/>
      <c r="DOT2182" s="218"/>
      <c r="DOU2182" s="218"/>
      <c r="DOV2182" s="218"/>
      <c r="DOW2182" s="218"/>
      <c r="DOX2182" s="218"/>
      <c r="DOY2182" s="218"/>
      <c r="DOZ2182" s="218"/>
      <c r="DPA2182" s="218"/>
      <c r="DPB2182" s="218"/>
      <c r="DPC2182" s="218"/>
      <c r="DPD2182" s="218"/>
      <c r="DPE2182" s="218"/>
      <c r="DPF2182" s="218"/>
      <c r="DPG2182" s="218"/>
      <c r="DPH2182" s="218"/>
      <c r="DPI2182" s="218"/>
      <c r="DPJ2182" s="218"/>
      <c r="DPK2182" s="218"/>
      <c r="DPL2182" s="218"/>
      <c r="DPM2182" s="218"/>
      <c r="DPN2182" s="218"/>
      <c r="DPO2182" s="218"/>
      <c r="DPP2182" s="218"/>
      <c r="DPQ2182" s="218"/>
      <c r="DPR2182" s="218"/>
      <c r="DPS2182" s="218"/>
      <c r="DPT2182" s="218"/>
      <c r="DPU2182" s="218"/>
      <c r="DPV2182" s="218"/>
      <c r="DPW2182" s="218"/>
      <c r="DPX2182" s="218"/>
      <c r="DPY2182" s="218"/>
      <c r="DPZ2182" s="218"/>
      <c r="DQA2182" s="218"/>
      <c r="DQB2182" s="218"/>
      <c r="DQC2182" s="218"/>
      <c r="DQD2182" s="218"/>
      <c r="DQE2182" s="218"/>
      <c r="DQF2182" s="218"/>
      <c r="DQG2182" s="218"/>
      <c r="DQH2182" s="218"/>
      <c r="DQI2182" s="218"/>
      <c r="DQJ2182" s="218"/>
      <c r="DQK2182" s="218"/>
      <c r="DQL2182" s="218"/>
      <c r="DQM2182" s="218"/>
      <c r="DQN2182" s="218"/>
      <c r="DQO2182" s="218"/>
      <c r="DQP2182" s="218"/>
      <c r="DQQ2182" s="218"/>
      <c r="DQR2182" s="218"/>
      <c r="DQS2182" s="218"/>
      <c r="DQT2182" s="218"/>
      <c r="DQU2182" s="218"/>
      <c r="DQV2182" s="218"/>
      <c r="DQW2182" s="218"/>
      <c r="DQX2182" s="218"/>
      <c r="DQY2182" s="218"/>
      <c r="DQZ2182" s="218"/>
      <c r="DRA2182" s="218"/>
      <c r="DRB2182" s="218"/>
      <c r="DRC2182" s="218"/>
      <c r="DRD2182" s="218"/>
      <c r="DRE2182" s="218"/>
      <c r="DRF2182" s="218"/>
      <c r="DRG2182" s="218"/>
      <c r="DRH2182" s="218"/>
      <c r="DRI2182" s="218"/>
      <c r="DRJ2182" s="218"/>
      <c r="DRK2182" s="218"/>
      <c r="DRL2182" s="218"/>
      <c r="DRM2182" s="218"/>
      <c r="DRN2182" s="218"/>
      <c r="DRO2182" s="218"/>
      <c r="DRP2182" s="218"/>
      <c r="DRQ2182" s="218"/>
      <c r="DRR2182" s="218"/>
      <c r="DRS2182" s="218"/>
      <c r="DRT2182" s="218"/>
      <c r="DRU2182" s="218"/>
      <c r="DRV2182" s="218"/>
      <c r="DRW2182" s="218"/>
      <c r="DRX2182" s="218"/>
      <c r="DRY2182" s="218"/>
      <c r="DRZ2182" s="218"/>
      <c r="DSA2182" s="218"/>
      <c r="DSB2182" s="218"/>
      <c r="DSC2182" s="218"/>
      <c r="DSD2182" s="218"/>
      <c r="DSE2182" s="218"/>
      <c r="DSF2182" s="218"/>
      <c r="DSG2182" s="218"/>
      <c r="DSH2182" s="218"/>
      <c r="DSI2182" s="218"/>
      <c r="DSJ2182" s="218"/>
      <c r="DSK2182" s="218"/>
      <c r="DSL2182" s="218"/>
      <c r="DSM2182" s="218"/>
      <c r="DSN2182" s="218"/>
      <c r="DSO2182" s="218"/>
      <c r="DSP2182" s="218"/>
      <c r="DSQ2182" s="218"/>
      <c r="DSR2182" s="218"/>
      <c r="DSS2182" s="218"/>
      <c r="DST2182" s="218"/>
      <c r="DSU2182" s="218"/>
      <c r="DSV2182" s="218"/>
      <c r="DSW2182" s="218"/>
      <c r="DSX2182" s="218"/>
      <c r="DSY2182" s="218"/>
      <c r="DSZ2182" s="218"/>
      <c r="DTA2182" s="218"/>
      <c r="DTB2182" s="218"/>
      <c r="DTC2182" s="218"/>
      <c r="DTD2182" s="218"/>
      <c r="DTE2182" s="218"/>
      <c r="DTF2182" s="218"/>
      <c r="DTG2182" s="218"/>
      <c r="DTH2182" s="218"/>
      <c r="DTI2182" s="218"/>
      <c r="DTJ2182" s="218"/>
      <c r="DTK2182" s="218"/>
      <c r="DTL2182" s="218"/>
      <c r="DTM2182" s="218"/>
      <c r="DTN2182" s="218"/>
      <c r="DTO2182" s="218"/>
      <c r="DTP2182" s="218"/>
      <c r="DTQ2182" s="218"/>
      <c r="DTR2182" s="218"/>
      <c r="DTS2182" s="218"/>
      <c r="DTT2182" s="218"/>
      <c r="DTU2182" s="218"/>
      <c r="DTV2182" s="218"/>
      <c r="DTW2182" s="218"/>
      <c r="DTX2182" s="218"/>
      <c r="DTY2182" s="218"/>
      <c r="DTZ2182" s="218"/>
      <c r="DUA2182" s="218"/>
      <c r="DUB2182" s="218"/>
      <c r="DUC2182" s="218"/>
      <c r="DUD2182" s="218"/>
      <c r="DUE2182" s="218"/>
      <c r="DUF2182" s="218"/>
      <c r="DUG2182" s="218"/>
      <c r="DUH2182" s="218"/>
      <c r="DUI2182" s="218"/>
      <c r="DUJ2182" s="218"/>
      <c r="DUK2182" s="218"/>
      <c r="DUL2182" s="218"/>
      <c r="DUM2182" s="218"/>
      <c r="DUN2182" s="218"/>
      <c r="DUO2182" s="218"/>
      <c r="DUP2182" s="218"/>
      <c r="DUQ2182" s="218"/>
      <c r="DUR2182" s="218"/>
      <c r="DUS2182" s="218"/>
      <c r="DUT2182" s="218"/>
      <c r="DUU2182" s="218"/>
      <c r="DUV2182" s="218"/>
      <c r="DUW2182" s="218"/>
      <c r="DUX2182" s="218"/>
      <c r="DUY2182" s="218"/>
      <c r="DUZ2182" s="218"/>
      <c r="DVA2182" s="218"/>
      <c r="DVB2182" s="218"/>
      <c r="DVC2182" s="218"/>
      <c r="DVD2182" s="218"/>
      <c r="DVE2182" s="218"/>
      <c r="DVF2182" s="218"/>
      <c r="DVG2182" s="218"/>
      <c r="DVH2182" s="218"/>
      <c r="DVI2182" s="218"/>
      <c r="DVJ2182" s="218"/>
      <c r="DVK2182" s="218"/>
      <c r="DVL2182" s="218"/>
      <c r="DVM2182" s="218"/>
      <c r="DVN2182" s="218"/>
      <c r="DVO2182" s="218"/>
      <c r="DVP2182" s="218"/>
      <c r="DVQ2182" s="218"/>
      <c r="DVR2182" s="218"/>
      <c r="DVS2182" s="218"/>
      <c r="DVT2182" s="218"/>
      <c r="DVU2182" s="218"/>
      <c r="DVV2182" s="218"/>
      <c r="DVW2182" s="218"/>
      <c r="DVX2182" s="218"/>
      <c r="DVY2182" s="218"/>
      <c r="DVZ2182" s="218"/>
      <c r="DWA2182" s="218"/>
      <c r="DWB2182" s="218"/>
      <c r="DWC2182" s="218"/>
      <c r="DWD2182" s="218"/>
      <c r="DWE2182" s="218"/>
      <c r="DWF2182" s="218"/>
      <c r="DWG2182" s="218"/>
      <c r="DWH2182" s="218"/>
      <c r="DWI2182" s="218"/>
      <c r="DWJ2182" s="218"/>
      <c r="DWK2182" s="218"/>
      <c r="DWL2182" s="218"/>
      <c r="DWM2182" s="218"/>
      <c r="DWN2182" s="218"/>
      <c r="DWO2182" s="218"/>
      <c r="DWP2182" s="218"/>
      <c r="DWQ2182" s="218"/>
      <c r="DWR2182" s="218"/>
      <c r="DWS2182" s="218"/>
      <c r="DWT2182" s="218"/>
      <c r="DWU2182" s="218"/>
      <c r="DWV2182" s="218"/>
      <c r="DWW2182" s="218"/>
      <c r="DWX2182" s="218"/>
      <c r="DWY2182" s="218"/>
      <c r="DWZ2182" s="218"/>
      <c r="DXA2182" s="218"/>
      <c r="DXB2182" s="218"/>
      <c r="DXC2182" s="218"/>
      <c r="DXD2182" s="218"/>
      <c r="DXE2182" s="218"/>
      <c r="DXF2182" s="218"/>
      <c r="DXG2182" s="218"/>
      <c r="DXH2182" s="218"/>
      <c r="DXI2182" s="218"/>
      <c r="DXJ2182" s="218"/>
      <c r="DXK2182" s="218"/>
      <c r="DXL2182" s="218"/>
      <c r="DXM2182" s="218"/>
      <c r="DXN2182" s="218"/>
      <c r="DXO2182" s="218"/>
      <c r="DXP2182" s="218"/>
      <c r="DXQ2182" s="218"/>
      <c r="DXR2182" s="218"/>
      <c r="DXS2182" s="218"/>
      <c r="DXT2182" s="218"/>
      <c r="DXU2182" s="218"/>
      <c r="DXV2182" s="218"/>
      <c r="DXW2182" s="218"/>
      <c r="DXX2182" s="218"/>
      <c r="DXY2182" s="218"/>
      <c r="DXZ2182" s="218"/>
      <c r="DYA2182" s="218"/>
      <c r="DYB2182" s="218"/>
      <c r="DYC2182" s="218"/>
      <c r="DYD2182" s="218"/>
      <c r="DYE2182" s="218"/>
      <c r="DYF2182" s="218"/>
      <c r="DYG2182" s="218"/>
      <c r="DYH2182" s="218"/>
      <c r="DYI2182" s="218"/>
      <c r="DYJ2182" s="218"/>
      <c r="DYK2182" s="218"/>
      <c r="DYL2182" s="218"/>
      <c r="DYM2182" s="218"/>
      <c r="DYN2182" s="218"/>
      <c r="DYO2182" s="218"/>
      <c r="DYP2182" s="218"/>
      <c r="DYQ2182" s="218"/>
      <c r="DYR2182" s="218"/>
      <c r="DYS2182" s="218"/>
      <c r="DYT2182" s="218"/>
      <c r="DYU2182" s="218"/>
      <c r="DYV2182" s="218"/>
      <c r="DYW2182" s="218"/>
      <c r="DYX2182" s="218"/>
      <c r="DYY2182" s="218"/>
      <c r="DYZ2182" s="218"/>
      <c r="DZA2182" s="218"/>
      <c r="DZB2182" s="218"/>
      <c r="DZC2182" s="218"/>
      <c r="DZD2182" s="218"/>
      <c r="DZE2182" s="218"/>
      <c r="DZF2182" s="218"/>
      <c r="DZG2182" s="218"/>
      <c r="DZH2182" s="218"/>
      <c r="DZI2182" s="218"/>
      <c r="DZJ2182" s="218"/>
      <c r="DZK2182" s="218"/>
      <c r="DZL2182" s="218"/>
      <c r="DZM2182" s="218"/>
      <c r="DZN2182" s="218"/>
      <c r="DZO2182" s="218"/>
      <c r="DZP2182" s="218"/>
      <c r="DZQ2182" s="218"/>
      <c r="DZR2182" s="218"/>
      <c r="DZS2182" s="218"/>
      <c r="DZT2182" s="218"/>
      <c r="DZU2182" s="218"/>
      <c r="DZV2182" s="218"/>
      <c r="DZW2182" s="218"/>
      <c r="DZX2182" s="218"/>
      <c r="DZY2182" s="218"/>
      <c r="DZZ2182" s="218"/>
      <c r="EAA2182" s="218"/>
      <c r="EAB2182" s="218"/>
      <c r="EAC2182" s="218"/>
      <c r="EAD2182" s="218"/>
      <c r="EAE2182" s="218"/>
      <c r="EAF2182" s="218"/>
      <c r="EAG2182" s="218"/>
      <c r="EAH2182" s="218"/>
      <c r="EAI2182" s="218"/>
      <c r="EAJ2182" s="218"/>
      <c r="EAK2182" s="218"/>
      <c r="EAL2182" s="218"/>
      <c r="EAM2182" s="218"/>
      <c r="EAN2182" s="218"/>
      <c r="EAO2182" s="218"/>
      <c r="EAP2182" s="218"/>
      <c r="EAQ2182" s="218"/>
      <c r="EAR2182" s="218"/>
      <c r="EAS2182" s="218"/>
      <c r="EAT2182" s="218"/>
      <c r="EAU2182" s="218"/>
      <c r="EAV2182" s="218"/>
      <c r="EAW2182" s="218"/>
      <c r="EAX2182" s="218"/>
      <c r="EAY2182" s="218"/>
      <c r="EAZ2182" s="218"/>
      <c r="EBA2182" s="218"/>
      <c r="EBB2182" s="218"/>
      <c r="EBC2182" s="218"/>
      <c r="EBD2182" s="218"/>
      <c r="EBE2182" s="218"/>
      <c r="EBF2182" s="218"/>
      <c r="EBG2182" s="218"/>
      <c r="EBH2182" s="218"/>
      <c r="EBI2182" s="218"/>
      <c r="EBJ2182" s="218"/>
      <c r="EBK2182" s="218"/>
      <c r="EBL2182" s="218"/>
      <c r="EBM2182" s="218"/>
      <c r="EBN2182" s="218"/>
      <c r="EBO2182" s="218"/>
      <c r="EBP2182" s="218"/>
      <c r="EBQ2182" s="218"/>
      <c r="EBR2182" s="218"/>
      <c r="EBS2182" s="218"/>
      <c r="EBT2182" s="218"/>
      <c r="EBU2182" s="218"/>
      <c r="EBV2182" s="218"/>
      <c r="EBW2182" s="218"/>
      <c r="EBX2182" s="218"/>
      <c r="EBY2182" s="218"/>
      <c r="EBZ2182" s="218"/>
      <c r="ECA2182" s="218"/>
      <c r="ECB2182" s="218"/>
      <c r="ECC2182" s="218"/>
      <c r="ECD2182" s="218"/>
      <c r="ECE2182" s="218"/>
      <c r="ECF2182" s="218"/>
      <c r="ECG2182" s="218"/>
      <c r="ECH2182" s="218"/>
      <c r="ECI2182" s="218"/>
      <c r="ECJ2182" s="218"/>
      <c r="ECK2182" s="218"/>
      <c r="ECL2182" s="218"/>
      <c r="ECM2182" s="218"/>
      <c r="ECN2182" s="218"/>
      <c r="ECO2182" s="218"/>
      <c r="ECP2182" s="218"/>
      <c r="ECQ2182" s="218"/>
      <c r="ECR2182" s="218"/>
      <c r="ECS2182" s="218"/>
      <c r="ECT2182" s="218"/>
      <c r="ECU2182" s="218"/>
      <c r="ECV2182" s="218"/>
      <c r="ECW2182" s="218"/>
      <c r="ECX2182" s="218"/>
      <c r="ECY2182" s="218"/>
      <c r="ECZ2182" s="218"/>
      <c r="EDA2182" s="218"/>
      <c r="EDB2182" s="218"/>
      <c r="EDC2182" s="218"/>
      <c r="EDD2182" s="218"/>
      <c r="EDE2182" s="218"/>
      <c r="EDF2182" s="218"/>
      <c r="EDG2182" s="218"/>
      <c r="EDH2182" s="218"/>
      <c r="EDI2182" s="218"/>
      <c r="EDJ2182" s="218"/>
      <c r="EDK2182" s="218"/>
      <c r="EDL2182" s="218"/>
      <c r="EDM2182" s="218"/>
      <c r="EDN2182" s="218"/>
      <c r="EDO2182" s="218"/>
      <c r="EDP2182" s="218"/>
      <c r="EDQ2182" s="218"/>
      <c r="EDR2182" s="218"/>
      <c r="EDS2182" s="218"/>
      <c r="EDT2182" s="218"/>
      <c r="EDU2182" s="218"/>
      <c r="EDV2182" s="218"/>
      <c r="EDW2182" s="218"/>
      <c r="EDX2182" s="218"/>
      <c r="EDY2182" s="218"/>
      <c r="EDZ2182" s="218"/>
      <c r="EEA2182" s="218"/>
      <c r="EEB2182" s="218"/>
      <c r="EEC2182" s="218"/>
      <c r="EED2182" s="218"/>
      <c r="EEE2182" s="218"/>
      <c r="EEF2182" s="218"/>
      <c r="EEG2182" s="218"/>
      <c r="EEH2182" s="218"/>
      <c r="EEI2182" s="218"/>
      <c r="EEJ2182" s="218"/>
      <c r="EEK2182" s="218"/>
      <c r="EEL2182" s="218"/>
      <c r="EEM2182" s="218"/>
      <c r="EEN2182" s="218"/>
      <c r="EEO2182" s="218"/>
      <c r="EEP2182" s="218"/>
      <c r="EEQ2182" s="218"/>
      <c r="EER2182" s="218"/>
      <c r="EES2182" s="218"/>
      <c r="EET2182" s="218"/>
      <c r="EEU2182" s="218"/>
      <c r="EEV2182" s="218"/>
      <c r="EEW2182" s="218"/>
      <c r="EEX2182" s="218"/>
      <c r="EEY2182" s="218"/>
      <c r="EEZ2182" s="218"/>
      <c r="EFA2182" s="218"/>
      <c r="EFB2182" s="218"/>
      <c r="EFC2182" s="218"/>
      <c r="EFD2182" s="218"/>
      <c r="EFE2182" s="218"/>
      <c r="EFF2182" s="218"/>
      <c r="EFG2182" s="218"/>
      <c r="EFH2182" s="218"/>
      <c r="EFI2182" s="218"/>
      <c r="EFJ2182" s="218"/>
      <c r="EFK2182" s="218"/>
      <c r="EFL2182" s="218"/>
      <c r="EFM2182" s="218"/>
      <c r="EFN2182" s="218"/>
      <c r="EFO2182" s="218"/>
      <c r="EFP2182" s="218"/>
      <c r="EFQ2182" s="218"/>
      <c r="EFR2182" s="218"/>
      <c r="EFS2182" s="218"/>
      <c r="EFT2182" s="218"/>
      <c r="EFU2182" s="218"/>
      <c r="EFV2182" s="218"/>
      <c r="EFW2182" s="218"/>
      <c r="EFX2182" s="218"/>
      <c r="EFY2182" s="218"/>
      <c r="EFZ2182" s="218"/>
      <c r="EGA2182" s="218"/>
      <c r="EGB2182" s="218"/>
      <c r="EGC2182" s="218"/>
      <c r="EGD2182" s="218"/>
      <c r="EGE2182" s="218"/>
      <c r="EGF2182" s="218"/>
      <c r="EGG2182" s="218"/>
      <c r="EGH2182" s="218"/>
      <c r="EGI2182" s="218"/>
      <c r="EGJ2182" s="218"/>
      <c r="EGK2182" s="218"/>
      <c r="EGL2182" s="218"/>
      <c r="EGM2182" s="218"/>
      <c r="EGN2182" s="218"/>
      <c r="EGO2182" s="218"/>
      <c r="EGP2182" s="218"/>
      <c r="EGQ2182" s="218"/>
      <c r="EGR2182" s="218"/>
      <c r="EGS2182" s="218"/>
      <c r="EGT2182" s="218"/>
      <c r="EGU2182" s="218"/>
      <c r="EGV2182" s="218"/>
      <c r="EGW2182" s="218"/>
      <c r="EGX2182" s="218"/>
      <c r="EGY2182" s="218"/>
      <c r="EGZ2182" s="218"/>
      <c r="EHA2182" s="218"/>
      <c r="EHB2182" s="218"/>
      <c r="EHC2182" s="218"/>
      <c r="EHD2182" s="218"/>
      <c r="EHE2182" s="218"/>
      <c r="EHF2182" s="218"/>
      <c r="EHG2182" s="218"/>
      <c r="EHH2182" s="218"/>
      <c r="EHI2182" s="218"/>
      <c r="EHJ2182" s="218"/>
      <c r="EHK2182" s="218"/>
      <c r="EHL2182" s="218"/>
      <c r="EHM2182" s="218"/>
      <c r="EHN2182" s="218"/>
      <c r="EHO2182" s="218"/>
      <c r="EHP2182" s="218"/>
      <c r="EHQ2182" s="218"/>
      <c r="EHR2182" s="218"/>
      <c r="EHS2182" s="218"/>
      <c r="EHT2182" s="218"/>
      <c r="EHU2182" s="218"/>
      <c r="EHV2182" s="218"/>
      <c r="EHW2182" s="218"/>
      <c r="EHX2182" s="218"/>
      <c r="EHY2182" s="218"/>
      <c r="EHZ2182" s="218"/>
      <c r="EIA2182" s="218"/>
      <c r="EIB2182" s="218"/>
      <c r="EIC2182" s="218"/>
      <c r="EID2182" s="218"/>
      <c r="EIE2182" s="218"/>
      <c r="EIF2182" s="218"/>
      <c r="EIG2182" s="218"/>
      <c r="EIH2182" s="218"/>
      <c r="EII2182" s="218"/>
      <c r="EIJ2182" s="218"/>
      <c r="EIK2182" s="218"/>
      <c r="EIL2182" s="218"/>
      <c r="EIM2182" s="218"/>
      <c r="EIN2182" s="218"/>
      <c r="EIO2182" s="218"/>
      <c r="EIP2182" s="218"/>
      <c r="EIQ2182" s="218"/>
      <c r="EIR2182" s="218"/>
      <c r="EIS2182" s="218"/>
      <c r="EIT2182" s="218"/>
      <c r="EIU2182" s="218"/>
      <c r="EIV2182" s="218"/>
      <c r="EIW2182" s="218"/>
      <c r="EIX2182" s="218"/>
      <c r="EIY2182" s="218"/>
      <c r="EIZ2182" s="218"/>
      <c r="EJA2182" s="218"/>
      <c r="EJB2182" s="218"/>
      <c r="EJC2182" s="218"/>
      <c r="EJD2182" s="218"/>
      <c r="EJE2182" s="218"/>
      <c r="EJF2182" s="218"/>
      <c r="EJG2182" s="218"/>
      <c r="EJH2182" s="218"/>
      <c r="EJI2182" s="218"/>
      <c r="EJJ2182" s="218"/>
      <c r="EJK2182" s="218"/>
      <c r="EJL2182" s="218"/>
      <c r="EJM2182" s="218"/>
      <c r="EJN2182" s="218"/>
      <c r="EJO2182" s="218"/>
      <c r="EJP2182" s="218"/>
      <c r="EJQ2182" s="218"/>
      <c r="EJR2182" s="218"/>
      <c r="EJS2182" s="218"/>
      <c r="EJT2182" s="218"/>
      <c r="EJU2182" s="218"/>
      <c r="EJV2182" s="218"/>
      <c r="EJW2182" s="218"/>
      <c r="EJX2182" s="218"/>
      <c r="EJY2182" s="218"/>
      <c r="EJZ2182" s="218"/>
      <c r="EKA2182" s="218"/>
      <c r="EKB2182" s="218"/>
      <c r="EKC2182" s="218"/>
      <c r="EKD2182" s="218"/>
      <c r="EKE2182" s="218"/>
      <c r="EKF2182" s="218"/>
      <c r="EKG2182" s="218"/>
      <c r="EKH2182" s="218"/>
      <c r="EKI2182" s="218"/>
      <c r="EKJ2182" s="218"/>
      <c r="EKK2182" s="218"/>
      <c r="EKL2182" s="218"/>
      <c r="EKM2182" s="218"/>
      <c r="EKN2182" s="218"/>
      <c r="EKO2182" s="218"/>
      <c r="EKP2182" s="218"/>
      <c r="EKQ2182" s="218"/>
      <c r="EKR2182" s="218"/>
      <c r="EKS2182" s="218"/>
      <c r="EKT2182" s="218"/>
      <c r="EKU2182" s="218"/>
      <c r="EKV2182" s="218"/>
      <c r="EKW2182" s="218"/>
      <c r="EKX2182" s="218"/>
      <c r="EKY2182" s="218"/>
      <c r="EKZ2182" s="218"/>
      <c r="ELA2182" s="218"/>
      <c r="ELB2182" s="218"/>
      <c r="ELC2182" s="218"/>
      <c r="ELD2182" s="218"/>
      <c r="ELE2182" s="218"/>
      <c r="ELF2182" s="218"/>
      <c r="ELG2182" s="218"/>
      <c r="ELH2182" s="218"/>
      <c r="ELI2182" s="218"/>
      <c r="ELJ2182" s="218"/>
      <c r="ELK2182" s="218"/>
      <c r="ELL2182" s="218"/>
      <c r="ELM2182" s="218"/>
      <c r="ELN2182" s="218"/>
      <c r="ELO2182" s="218"/>
      <c r="ELP2182" s="218"/>
      <c r="ELQ2182" s="218"/>
      <c r="ELR2182" s="218"/>
      <c r="ELS2182" s="218"/>
      <c r="ELT2182" s="218"/>
      <c r="ELU2182" s="218"/>
      <c r="ELV2182" s="218"/>
      <c r="ELW2182" s="218"/>
      <c r="ELX2182" s="218"/>
      <c r="ELY2182" s="218"/>
      <c r="ELZ2182" s="218"/>
      <c r="EMA2182" s="218"/>
      <c r="EMB2182" s="218"/>
      <c r="EMC2182" s="218"/>
      <c r="EMD2182" s="218"/>
      <c r="EME2182" s="218"/>
      <c r="EMF2182" s="218"/>
      <c r="EMG2182" s="218"/>
      <c r="EMH2182" s="218"/>
      <c r="EMI2182" s="218"/>
      <c r="EMJ2182" s="218"/>
      <c r="EMK2182" s="218"/>
      <c r="EML2182" s="218"/>
      <c r="EMM2182" s="218"/>
      <c r="EMN2182" s="218"/>
      <c r="EMO2182" s="218"/>
      <c r="EMP2182" s="218"/>
      <c r="EMQ2182" s="218"/>
      <c r="EMR2182" s="218"/>
      <c r="EMS2182" s="218"/>
      <c r="EMT2182" s="218"/>
      <c r="EMU2182" s="218"/>
      <c r="EMV2182" s="218"/>
      <c r="EMW2182" s="218"/>
      <c r="EMX2182" s="218"/>
      <c r="EMY2182" s="218"/>
      <c r="EMZ2182" s="218"/>
      <c r="ENA2182" s="218"/>
      <c r="ENB2182" s="218"/>
      <c r="ENC2182" s="218"/>
      <c r="END2182" s="218"/>
      <c r="ENE2182" s="218"/>
      <c r="ENF2182" s="218"/>
      <c r="ENG2182" s="218"/>
      <c r="ENH2182" s="218"/>
      <c r="ENI2182" s="218"/>
      <c r="ENJ2182" s="218"/>
      <c r="ENK2182" s="218"/>
      <c r="ENL2182" s="218"/>
      <c r="ENM2182" s="218"/>
      <c r="ENN2182" s="218"/>
      <c r="ENO2182" s="218"/>
      <c r="ENP2182" s="218"/>
      <c r="ENQ2182" s="218"/>
      <c r="ENR2182" s="218"/>
      <c r="ENS2182" s="218"/>
      <c r="ENT2182" s="218"/>
      <c r="ENU2182" s="218"/>
      <c r="ENV2182" s="218"/>
      <c r="ENW2182" s="218"/>
      <c r="ENX2182" s="218"/>
      <c r="ENY2182" s="218"/>
      <c r="ENZ2182" s="218"/>
      <c r="EOA2182" s="218"/>
      <c r="EOB2182" s="218"/>
      <c r="EOC2182" s="218"/>
      <c r="EOD2182" s="218"/>
      <c r="EOE2182" s="218"/>
      <c r="EOF2182" s="218"/>
      <c r="EOG2182" s="218"/>
      <c r="EOH2182" s="218"/>
      <c r="EOI2182" s="218"/>
      <c r="EOJ2182" s="218"/>
      <c r="EOK2182" s="218"/>
      <c r="EOL2182" s="218"/>
      <c r="EOM2182" s="218"/>
      <c r="EON2182" s="218"/>
      <c r="EOO2182" s="218"/>
      <c r="EOP2182" s="218"/>
      <c r="EOQ2182" s="218"/>
      <c r="EOR2182" s="218"/>
      <c r="EOS2182" s="218"/>
      <c r="EOT2182" s="218"/>
      <c r="EOU2182" s="218"/>
      <c r="EOV2182" s="218"/>
      <c r="EOW2182" s="218"/>
      <c r="EOX2182" s="218"/>
      <c r="EOY2182" s="218"/>
      <c r="EOZ2182" s="218"/>
      <c r="EPA2182" s="218"/>
      <c r="EPB2182" s="218"/>
      <c r="EPC2182" s="218"/>
      <c r="EPD2182" s="218"/>
      <c r="EPE2182" s="218"/>
      <c r="EPF2182" s="218"/>
      <c r="EPG2182" s="218"/>
      <c r="EPH2182" s="218"/>
      <c r="EPI2182" s="218"/>
      <c r="EPJ2182" s="218"/>
      <c r="EPK2182" s="218"/>
      <c r="EPL2182" s="218"/>
      <c r="EPM2182" s="218"/>
      <c r="EPN2182" s="218"/>
      <c r="EPO2182" s="218"/>
      <c r="EPP2182" s="218"/>
      <c r="EPQ2182" s="218"/>
      <c r="EPR2182" s="218"/>
      <c r="EPS2182" s="218"/>
      <c r="EPT2182" s="218"/>
      <c r="EPU2182" s="218"/>
      <c r="EPV2182" s="218"/>
      <c r="EPW2182" s="218"/>
      <c r="EPX2182" s="218"/>
      <c r="EPY2182" s="218"/>
      <c r="EPZ2182" s="218"/>
      <c r="EQA2182" s="218"/>
      <c r="EQB2182" s="218"/>
      <c r="EQC2182" s="218"/>
      <c r="EQD2182" s="218"/>
      <c r="EQE2182" s="218"/>
      <c r="EQF2182" s="218"/>
      <c r="EQG2182" s="218"/>
      <c r="EQH2182" s="218"/>
      <c r="EQI2182" s="218"/>
      <c r="EQJ2182" s="218"/>
      <c r="EQK2182" s="218"/>
      <c r="EQL2182" s="218"/>
      <c r="EQM2182" s="218"/>
      <c r="EQN2182" s="218"/>
      <c r="EQO2182" s="218"/>
      <c r="EQP2182" s="218"/>
      <c r="EQQ2182" s="218"/>
      <c r="EQR2182" s="218"/>
      <c r="EQS2182" s="218"/>
      <c r="EQT2182" s="218"/>
      <c r="EQU2182" s="218"/>
      <c r="EQV2182" s="218"/>
      <c r="EQW2182" s="218"/>
      <c r="EQX2182" s="218"/>
      <c r="EQY2182" s="218"/>
      <c r="EQZ2182" s="218"/>
      <c r="ERA2182" s="218"/>
      <c r="ERB2182" s="218"/>
      <c r="ERC2182" s="218"/>
      <c r="ERD2182" s="218"/>
      <c r="ERE2182" s="218"/>
      <c r="ERF2182" s="218"/>
      <c r="ERG2182" s="218"/>
      <c r="ERH2182" s="218"/>
      <c r="ERI2182" s="218"/>
      <c r="ERJ2182" s="218"/>
      <c r="ERK2182" s="218"/>
      <c r="ERL2182" s="218"/>
      <c r="ERM2182" s="218"/>
      <c r="ERN2182" s="218"/>
      <c r="ERO2182" s="218"/>
      <c r="ERP2182" s="218"/>
      <c r="ERQ2182" s="218"/>
      <c r="ERR2182" s="218"/>
      <c r="ERS2182" s="218"/>
      <c r="ERT2182" s="218"/>
      <c r="ERU2182" s="218"/>
      <c r="ERV2182" s="218"/>
      <c r="ERW2182" s="218"/>
      <c r="ERX2182" s="218"/>
      <c r="ERY2182" s="218"/>
      <c r="ERZ2182" s="218"/>
      <c r="ESA2182" s="218"/>
      <c r="ESB2182" s="218"/>
      <c r="ESC2182" s="218"/>
      <c r="ESD2182" s="218"/>
      <c r="ESE2182" s="218"/>
      <c r="ESF2182" s="218"/>
      <c r="ESG2182" s="218"/>
      <c r="ESH2182" s="218"/>
      <c r="ESI2182" s="218"/>
      <c r="ESJ2182" s="218"/>
      <c r="ESK2182" s="218"/>
      <c r="ESL2182" s="218"/>
      <c r="ESM2182" s="218"/>
      <c r="ESN2182" s="218"/>
      <c r="ESO2182" s="218"/>
      <c r="ESP2182" s="218"/>
      <c r="ESQ2182" s="218"/>
      <c r="ESR2182" s="218"/>
      <c r="ESS2182" s="218"/>
      <c r="EST2182" s="218"/>
      <c r="ESU2182" s="218"/>
      <c r="ESV2182" s="218"/>
      <c r="ESW2182" s="218"/>
      <c r="ESX2182" s="218"/>
      <c r="ESY2182" s="218"/>
      <c r="ESZ2182" s="218"/>
      <c r="ETA2182" s="218"/>
      <c r="ETB2182" s="218"/>
      <c r="ETC2182" s="218"/>
      <c r="ETD2182" s="218"/>
      <c r="ETE2182" s="218"/>
      <c r="ETF2182" s="218"/>
      <c r="ETG2182" s="218"/>
      <c r="ETH2182" s="218"/>
      <c r="ETI2182" s="218"/>
      <c r="ETJ2182" s="218"/>
      <c r="ETK2182" s="218"/>
      <c r="ETL2182" s="218"/>
      <c r="ETM2182" s="218"/>
      <c r="ETN2182" s="218"/>
      <c r="ETO2182" s="218"/>
      <c r="ETP2182" s="218"/>
      <c r="ETQ2182" s="218"/>
      <c r="ETR2182" s="218"/>
      <c r="ETS2182" s="218"/>
      <c r="ETT2182" s="218"/>
      <c r="ETU2182" s="218"/>
      <c r="ETV2182" s="218"/>
      <c r="ETW2182" s="218"/>
      <c r="ETX2182" s="218"/>
      <c r="ETY2182" s="218"/>
      <c r="ETZ2182" s="218"/>
      <c r="EUA2182" s="218"/>
      <c r="EUB2182" s="218"/>
      <c r="EUC2182" s="218"/>
      <c r="EUD2182" s="218"/>
      <c r="EUE2182" s="218"/>
      <c r="EUF2182" s="218"/>
      <c r="EUG2182" s="218"/>
      <c r="EUH2182" s="218"/>
      <c r="EUI2182" s="218"/>
      <c r="EUJ2182" s="218"/>
      <c r="EUK2182" s="218"/>
      <c r="EUL2182" s="218"/>
      <c r="EUM2182" s="218"/>
      <c r="EUN2182" s="218"/>
      <c r="EUO2182" s="218"/>
      <c r="EUP2182" s="218"/>
      <c r="EUQ2182" s="218"/>
      <c r="EUR2182" s="218"/>
      <c r="EUS2182" s="218"/>
      <c r="EUT2182" s="218"/>
      <c r="EUU2182" s="218"/>
      <c r="EUV2182" s="218"/>
      <c r="EUW2182" s="218"/>
      <c r="EUX2182" s="218"/>
      <c r="EUY2182" s="218"/>
      <c r="EUZ2182" s="218"/>
      <c r="EVA2182" s="218"/>
      <c r="EVB2182" s="218"/>
      <c r="EVC2182" s="218"/>
      <c r="EVD2182" s="218"/>
      <c r="EVE2182" s="218"/>
      <c r="EVF2182" s="218"/>
      <c r="EVG2182" s="218"/>
      <c r="EVH2182" s="218"/>
      <c r="EVI2182" s="218"/>
      <c r="EVJ2182" s="218"/>
      <c r="EVK2182" s="218"/>
      <c r="EVL2182" s="218"/>
      <c r="EVM2182" s="218"/>
      <c r="EVN2182" s="218"/>
      <c r="EVO2182" s="218"/>
      <c r="EVP2182" s="218"/>
      <c r="EVQ2182" s="218"/>
      <c r="EVR2182" s="218"/>
      <c r="EVS2182" s="218"/>
      <c r="EVT2182" s="218"/>
      <c r="EVU2182" s="218"/>
      <c r="EVV2182" s="218"/>
      <c r="EVW2182" s="218"/>
      <c r="EVX2182" s="218"/>
      <c r="EVY2182" s="218"/>
      <c r="EVZ2182" s="218"/>
      <c r="EWA2182" s="218"/>
      <c r="EWB2182" s="218"/>
      <c r="EWC2182" s="218"/>
      <c r="EWD2182" s="218"/>
      <c r="EWE2182" s="218"/>
      <c r="EWF2182" s="218"/>
      <c r="EWG2182" s="218"/>
      <c r="EWH2182" s="218"/>
      <c r="EWI2182" s="218"/>
      <c r="EWJ2182" s="218"/>
      <c r="EWK2182" s="218"/>
      <c r="EWL2182" s="218"/>
      <c r="EWM2182" s="218"/>
      <c r="EWN2182" s="218"/>
      <c r="EWO2182" s="218"/>
      <c r="EWP2182" s="218"/>
      <c r="EWQ2182" s="218"/>
      <c r="EWR2182" s="218"/>
      <c r="EWS2182" s="218"/>
      <c r="EWT2182" s="218"/>
      <c r="EWU2182" s="218"/>
      <c r="EWV2182" s="218"/>
      <c r="EWW2182" s="218"/>
      <c r="EWX2182" s="218"/>
      <c r="EWY2182" s="218"/>
      <c r="EWZ2182" s="218"/>
      <c r="EXA2182" s="218"/>
      <c r="EXB2182" s="218"/>
      <c r="EXC2182" s="218"/>
      <c r="EXD2182" s="218"/>
      <c r="EXE2182" s="218"/>
      <c r="EXF2182" s="218"/>
      <c r="EXG2182" s="218"/>
      <c r="EXH2182" s="218"/>
      <c r="EXI2182" s="218"/>
      <c r="EXJ2182" s="218"/>
      <c r="EXK2182" s="218"/>
      <c r="EXL2182" s="218"/>
      <c r="EXM2182" s="218"/>
      <c r="EXN2182" s="218"/>
      <c r="EXO2182" s="218"/>
      <c r="EXP2182" s="218"/>
      <c r="EXQ2182" s="218"/>
      <c r="EXR2182" s="218"/>
      <c r="EXS2182" s="218"/>
      <c r="EXT2182" s="218"/>
      <c r="EXU2182" s="218"/>
      <c r="EXV2182" s="218"/>
      <c r="EXW2182" s="218"/>
      <c r="EXX2182" s="218"/>
      <c r="EXY2182" s="218"/>
      <c r="EXZ2182" s="218"/>
      <c r="EYA2182" s="218"/>
      <c r="EYB2182" s="218"/>
      <c r="EYC2182" s="218"/>
      <c r="EYD2182" s="218"/>
      <c r="EYE2182" s="218"/>
      <c r="EYF2182" s="218"/>
      <c r="EYG2182" s="218"/>
      <c r="EYH2182" s="218"/>
      <c r="EYI2182" s="218"/>
      <c r="EYJ2182" s="218"/>
      <c r="EYK2182" s="218"/>
      <c r="EYL2182" s="218"/>
      <c r="EYM2182" s="218"/>
      <c r="EYN2182" s="218"/>
      <c r="EYO2182" s="218"/>
      <c r="EYP2182" s="218"/>
      <c r="EYQ2182" s="218"/>
      <c r="EYR2182" s="218"/>
      <c r="EYS2182" s="218"/>
      <c r="EYT2182" s="218"/>
      <c r="EYU2182" s="218"/>
      <c r="EYV2182" s="218"/>
      <c r="EYW2182" s="218"/>
      <c r="EYX2182" s="218"/>
      <c r="EYY2182" s="218"/>
      <c r="EYZ2182" s="218"/>
      <c r="EZA2182" s="218"/>
      <c r="EZB2182" s="218"/>
      <c r="EZC2182" s="218"/>
      <c r="EZD2182" s="218"/>
      <c r="EZE2182" s="218"/>
      <c r="EZF2182" s="218"/>
      <c r="EZG2182" s="218"/>
      <c r="EZH2182" s="218"/>
      <c r="EZI2182" s="218"/>
      <c r="EZJ2182" s="218"/>
      <c r="EZK2182" s="218"/>
      <c r="EZL2182" s="218"/>
      <c r="EZM2182" s="218"/>
      <c r="EZN2182" s="218"/>
      <c r="EZO2182" s="218"/>
      <c r="EZP2182" s="218"/>
      <c r="EZQ2182" s="218"/>
      <c r="EZR2182" s="218"/>
      <c r="EZS2182" s="218"/>
      <c r="EZT2182" s="218"/>
      <c r="EZU2182" s="218"/>
      <c r="EZV2182" s="218"/>
      <c r="EZW2182" s="218"/>
      <c r="EZX2182" s="218"/>
      <c r="EZY2182" s="218"/>
      <c r="EZZ2182" s="218"/>
      <c r="FAA2182" s="218"/>
      <c r="FAB2182" s="218"/>
      <c r="FAC2182" s="218"/>
      <c r="FAD2182" s="218"/>
      <c r="FAE2182" s="218"/>
      <c r="FAF2182" s="218"/>
      <c r="FAG2182" s="218"/>
      <c r="FAH2182" s="218"/>
      <c r="FAI2182" s="218"/>
      <c r="FAJ2182" s="218"/>
      <c r="FAK2182" s="218"/>
      <c r="FAL2182" s="218"/>
      <c r="FAM2182" s="218"/>
      <c r="FAN2182" s="218"/>
      <c r="FAO2182" s="218"/>
      <c r="FAP2182" s="218"/>
      <c r="FAQ2182" s="218"/>
      <c r="FAR2182" s="218"/>
      <c r="FAS2182" s="218"/>
      <c r="FAT2182" s="218"/>
      <c r="FAU2182" s="218"/>
      <c r="FAV2182" s="218"/>
      <c r="FAW2182" s="218"/>
      <c r="FAX2182" s="218"/>
      <c r="FAY2182" s="218"/>
      <c r="FAZ2182" s="218"/>
      <c r="FBA2182" s="218"/>
      <c r="FBB2182" s="218"/>
      <c r="FBC2182" s="218"/>
      <c r="FBD2182" s="218"/>
      <c r="FBE2182" s="218"/>
      <c r="FBF2182" s="218"/>
      <c r="FBG2182" s="218"/>
      <c r="FBH2182" s="218"/>
      <c r="FBI2182" s="218"/>
      <c r="FBJ2182" s="218"/>
      <c r="FBK2182" s="218"/>
      <c r="FBL2182" s="218"/>
      <c r="FBM2182" s="218"/>
      <c r="FBN2182" s="218"/>
      <c r="FBO2182" s="218"/>
      <c r="FBP2182" s="218"/>
      <c r="FBQ2182" s="218"/>
      <c r="FBR2182" s="218"/>
      <c r="FBS2182" s="218"/>
      <c r="FBT2182" s="218"/>
      <c r="FBU2182" s="218"/>
      <c r="FBV2182" s="218"/>
      <c r="FBW2182" s="218"/>
      <c r="FBX2182" s="218"/>
      <c r="FBY2182" s="218"/>
      <c r="FBZ2182" s="218"/>
      <c r="FCA2182" s="218"/>
      <c r="FCB2182" s="218"/>
      <c r="FCC2182" s="218"/>
      <c r="FCD2182" s="218"/>
      <c r="FCE2182" s="218"/>
      <c r="FCF2182" s="218"/>
      <c r="FCG2182" s="218"/>
      <c r="FCH2182" s="218"/>
      <c r="FCI2182" s="218"/>
      <c r="FCJ2182" s="218"/>
      <c r="FCK2182" s="218"/>
      <c r="FCL2182" s="218"/>
      <c r="FCM2182" s="218"/>
      <c r="FCN2182" s="218"/>
      <c r="FCO2182" s="218"/>
      <c r="FCP2182" s="218"/>
      <c r="FCQ2182" s="218"/>
      <c r="FCR2182" s="218"/>
      <c r="FCS2182" s="218"/>
      <c r="FCT2182" s="218"/>
      <c r="FCU2182" s="218"/>
      <c r="FCV2182" s="218"/>
      <c r="FCW2182" s="218"/>
      <c r="FCX2182" s="218"/>
      <c r="FCY2182" s="218"/>
      <c r="FCZ2182" s="218"/>
      <c r="FDA2182" s="218"/>
      <c r="FDB2182" s="218"/>
      <c r="FDC2182" s="218"/>
      <c r="FDD2182" s="218"/>
      <c r="FDE2182" s="218"/>
      <c r="FDF2182" s="218"/>
      <c r="FDG2182" s="218"/>
      <c r="FDH2182" s="218"/>
      <c r="FDI2182" s="218"/>
      <c r="FDJ2182" s="218"/>
      <c r="FDK2182" s="218"/>
      <c r="FDL2182" s="218"/>
      <c r="FDM2182" s="218"/>
      <c r="FDN2182" s="218"/>
      <c r="FDO2182" s="218"/>
      <c r="FDP2182" s="218"/>
      <c r="FDQ2182" s="218"/>
      <c r="FDR2182" s="218"/>
      <c r="FDS2182" s="218"/>
      <c r="FDT2182" s="218"/>
      <c r="FDU2182" s="218"/>
      <c r="FDV2182" s="218"/>
      <c r="FDW2182" s="218"/>
      <c r="FDX2182" s="218"/>
      <c r="FDY2182" s="218"/>
      <c r="FDZ2182" s="218"/>
      <c r="FEA2182" s="218"/>
      <c r="FEB2182" s="218"/>
      <c r="FEC2182" s="218"/>
      <c r="FED2182" s="218"/>
      <c r="FEE2182" s="218"/>
      <c r="FEF2182" s="218"/>
      <c r="FEG2182" s="218"/>
      <c r="FEH2182" s="218"/>
      <c r="FEI2182" s="218"/>
      <c r="FEJ2182" s="218"/>
      <c r="FEK2182" s="218"/>
      <c r="FEL2182" s="218"/>
      <c r="FEM2182" s="218"/>
      <c r="FEN2182" s="218"/>
      <c r="FEO2182" s="218"/>
      <c r="FEP2182" s="218"/>
      <c r="FEQ2182" s="218"/>
      <c r="FER2182" s="218"/>
      <c r="FES2182" s="218"/>
      <c r="FET2182" s="218"/>
      <c r="FEU2182" s="218"/>
      <c r="FEV2182" s="218"/>
      <c r="FEW2182" s="218"/>
      <c r="FEX2182" s="218"/>
      <c r="FEY2182" s="218"/>
      <c r="FEZ2182" s="218"/>
      <c r="FFA2182" s="218"/>
      <c r="FFB2182" s="218"/>
      <c r="FFC2182" s="218"/>
      <c r="FFD2182" s="218"/>
      <c r="FFE2182" s="218"/>
      <c r="FFF2182" s="218"/>
      <c r="FFG2182" s="218"/>
      <c r="FFH2182" s="218"/>
      <c r="FFI2182" s="218"/>
      <c r="FFJ2182" s="218"/>
      <c r="FFK2182" s="218"/>
      <c r="FFL2182" s="218"/>
      <c r="FFM2182" s="218"/>
      <c r="FFN2182" s="218"/>
      <c r="FFO2182" s="218"/>
      <c r="FFP2182" s="218"/>
      <c r="FFQ2182" s="218"/>
      <c r="FFR2182" s="218"/>
      <c r="FFS2182" s="218"/>
      <c r="FFT2182" s="218"/>
      <c r="FFU2182" s="218"/>
      <c r="FFV2182" s="218"/>
      <c r="FFW2182" s="218"/>
      <c r="FFX2182" s="218"/>
      <c r="FFY2182" s="218"/>
      <c r="FFZ2182" s="218"/>
      <c r="FGA2182" s="218"/>
      <c r="FGB2182" s="218"/>
      <c r="FGC2182" s="218"/>
      <c r="FGD2182" s="218"/>
      <c r="FGE2182" s="218"/>
      <c r="FGF2182" s="218"/>
      <c r="FGG2182" s="218"/>
      <c r="FGH2182" s="218"/>
      <c r="FGI2182" s="218"/>
      <c r="FGJ2182" s="218"/>
      <c r="FGK2182" s="218"/>
      <c r="FGL2182" s="218"/>
      <c r="FGM2182" s="218"/>
      <c r="FGN2182" s="218"/>
      <c r="FGO2182" s="218"/>
      <c r="FGP2182" s="218"/>
      <c r="FGQ2182" s="218"/>
      <c r="FGR2182" s="218"/>
      <c r="FGS2182" s="218"/>
      <c r="FGT2182" s="218"/>
      <c r="FGU2182" s="218"/>
      <c r="FGV2182" s="218"/>
      <c r="FGW2182" s="218"/>
      <c r="FGX2182" s="218"/>
      <c r="FGY2182" s="218"/>
      <c r="FGZ2182" s="218"/>
      <c r="FHA2182" s="218"/>
      <c r="FHB2182" s="218"/>
      <c r="FHC2182" s="218"/>
      <c r="FHD2182" s="218"/>
      <c r="FHE2182" s="218"/>
      <c r="FHF2182" s="218"/>
      <c r="FHG2182" s="218"/>
      <c r="FHH2182" s="218"/>
      <c r="FHI2182" s="218"/>
      <c r="FHJ2182" s="218"/>
      <c r="FHK2182" s="218"/>
      <c r="FHL2182" s="218"/>
      <c r="FHM2182" s="218"/>
      <c r="FHN2182" s="218"/>
      <c r="FHO2182" s="218"/>
      <c r="FHP2182" s="218"/>
      <c r="FHQ2182" s="218"/>
      <c r="FHR2182" s="218"/>
      <c r="FHS2182" s="218"/>
      <c r="FHT2182" s="218"/>
      <c r="FHU2182" s="218"/>
      <c r="FHV2182" s="218"/>
      <c r="FHW2182" s="218"/>
      <c r="FHX2182" s="218"/>
      <c r="FHY2182" s="218"/>
      <c r="FHZ2182" s="218"/>
      <c r="FIA2182" s="218"/>
      <c r="FIB2182" s="218"/>
      <c r="FIC2182" s="218"/>
      <c r="FID2182" s="218"/>
      <c r="FIE2182" s="218"/>
      <c r="FIF2182" s="218"/>
      <c r="FIG2182" s="218"/>
      <c r="FIH2182" s="218"/>
      <c r="FII2182" s="218"/>
      <c r="FIJ2182" s="218"/>
      <c r="FIK2182" s="218"/>
      <c r="FIL2182" s="218"/>
      <c r="FIM2182" s="218"/>
      <c r="FIN2182" s="218"/>
      <c r="FIO2182" s="218"/>
      <c r="FIP2182" s="218"/>
      <c r="FIQ2182" s="218"/>
      <c r="FIR2182" s="218"/>
      <c r="FIS2182" s="218"/>
      <c r="FIT2182" s="218"/>
      <c r="FIU2182" s="218"/>
      <c r="FIV2182" s="218"/>
      <c r="FIW2182" s="218"/>
      <c r="FIX2182" s="218"/>
      <c r="FIY2182" s="218"/>
      <c r="FIZ2182" s="218"/>
      <c r="FJA2182" s="218"/>
      <c r="FJB2182" s="218"/>
      <c r="FJC2182" s="218"/>
      <c r="FJD2182" s="218"/>
      <c r="FJE2182" s="218"/>
      <c r="FJF2182" s="218"/>
      <c r="FJG2182" s="218"/>
      <c r="FJH2182" s="218"/>
      <c r="FJI2182" s="218"/>
      <c r="FJJ2182" s="218"/>
      <c r="FJK2182" s="218"/>
      <c r="FJL2182" s="218"/>
      <c r="FJM2182" s="218"/>
      <c r="FJN2182" s="218"/>
      <c r="FJO2182" s="218"/>
      <c r="FJP2182" s="218"/>
      <c r="FJQ2182" s="218"/>
      <c r="FJR2182" s="218"/>
      <c r="FJS2182" s="218"/>
      <c r="FJT2182" s="218"/>
      <c r="FJU2182" s="218"/>
      <c r="FJV2182" s="218"/>
      <c r="FJW2182" s="218"/>
      <c r="FJX2182" s="218"/>
      <c r="FJY2182" s="218"/>
      <c r="FJZ2182" s="218"/>
      <c r="FKA2182" s="218"/>
      <c r="FKB2182" s="218"/>
      <c r="FKC2182" s="218"/>
      <c r="FKD2182" s="218"/>
      <c r="FKE2182" s="218"/>
      <c r="FKF2182" s="218"/>
      <c r="FKG2182" s="218"/>
      <c r="FKH2182" s="218"/>
      <c r="FKI2182" s="218"/>
      <c r="FKJ2182" s="218"/>
      <c r="FKK2182" s="218"/>
      <c r="FKL2182" s="218"/>
      <c r="FKM2182" s="218"/>
      <c r="FKN2182" s="218"/>
      <c r="FKO2182" s="218"/>
      <c r="FKP2182" s="218"/>
      <c r="FKQ2182" s="218"/>
      <c r="FKR2182" s="218"/>
      <c r="FKS2182" s="218"/>
      <c r="FKT2182" s="218"/>
      <c r="FKU2182" s="218"/>
      <c r="FKV2182" s="218"/>
      <c r="FKW2182" s="218"/>
      <c r="FKX2182" s="218"/>
      <c r="FKY2182" s="218"/>
      <c r="FKZ2182" s="218"/>
      <c r="FLA2182" s="218"/>
      <c r="FLB2182" s="218"/>
      <c r="FLC2182" s="218"/>
      <c r="FLD2182" s="218"/>
      <c r="FLE2182" s="218"/>
      <c r="FLF2182" s="218"/>
      <c r="FLG2182" s="218"/>
      <c r="FLH2182" s="218"/>
      <c r="FLI2182" s="218"/>
      <c r="FLJ2182" s="218"/>
      <c r="FLK2182" s="218"/>
      <c r="FLL2182" s="218"/>
      <c r="FLM2182" s="218"/>
      <c r="FLN2182" s="218"/>
      <c r="FLO2182" s="218"/>
      <c r="FLP2182" s="218"/>
      <c r="FLQ2182" s="218"/>
      <c r="FLR2182" s="218"/>
      <c r="FLS2182" s="218"/>
      <c r="FLT2182" s="218"/>
      <c r="FLU2182" s="218"/>
      <c r="FLV2182" s="218"/>
      <c r="FLW2182" s="218"/>
      <c r="FLX2182" s="218"/>
      <c r="FLY2182" s="218"/>
      <c r="FLZ2182" s="218"/>
      <c r="FMA2182" s="218"/>
      <c r="FMB2182" s="218"/>
      <c r="FMC2182" s="218"/>
      <c r="FMD2182" s="218"/>
      <c r="FME2182" s="218"/>
      <c r="FMF2182" s="218"/>
      <c r="FMG2182" s="218"/>
      <c r="FMH2182" s="218"/>
      <c r="FMI2182" s="218"/>
      <c r="FMJ2182" s="218"/>
      <c r="FMK2182" s="218"/>
      <c r="FML2182" s="218"/>
      <c r="FMM2182" s="218"/>
      <c r="FMN2182" s="218"/>
      <c r="FMO2182" s="218"/>
      <c r="FMP2182" s="218"/>
      <c r="FMQ2182" s="218"/>
      <c r="FMR2182" s="218"/>
      <c r="FMS2182" s="218"/>
      <c r="FMT2182" s="218"/>
      <c r="FMU2182" s="218"/>
      <c r="FMV2182" s="218"/>
      <c r="FMW2182" s="218"/>
      <c r="FMX2182" s="218"/>
      <c r="FMY2182" s="218"/>
      <c r="FMZ2182" s="218"/>
      <c r="FNA2182" s="218"/>
      <c r="FNB2182" s="218"/>
      <c r="FNC2182" s="218"/>
      <c r="FND2182" s="218"/>
      <c r="FNE2182" s="218"/>
      <c r="FNF2182" s="218"/>
      <c r="FNG2182" s="218"/>
      <c r="FNH2182" s="218"/>
      <c r="FNI2182" s="218"/>
      <c r="FNJ2182" s="218"/>
      <c r="FNK2182" s="218"/>
      <c r="FNL2182" s="218"/>
      <c r="FNM2182" s="218"/>
      <c r="FNN2182" s="218"/>
      <c r="FNO2182" s="218"/>
      <c r="FNP2182" s="218"/>
      <c r="FNQ2182" s="218"/>
      <c r="FNR2182" s="218"/>
      <c r="FNS2182" s="218"/>
      <c r="FNT2182" s="218"/>
      <c r="FNU2182" s="218"/>
      <c r="FNV2182" s="218"/>
      <c r="FNW2182" s="218"/>
      <c r="FNX2182" s="218"/>
      <c r="FNY2182" s="218"/>
      <c r="FNZ2182" s="218"/>
      <c r="FOA2182" s="218"/>
      <c r="FOB2182" s="218"/>
      <c r="FOC2182" s="218"/>
      <c r="FOD2182" s="218"/>
      <c r="FOE2182" s="218"/>
      <c r="FOF2182" s="218"/>
      <c r="FOG2182" s="218"/>
      <c r="FOH2182" s="218"/>
      <c r="FOI2182" s="218"/>
      <c r="FOJ2182" s="218"/>
      <c r="FOK2182" s="218"/>
      <c r="FOL2182" s="218"/>
      <c r="FOM2182" s="218"/>
      <c r="FON2182" s="218"/>
      <c r="FOO2182" s="218"/>
      <c r="FOP2182" s="218"/>
      <c r="FOQ2182" s="218"/>
      <c r="FOR2182" s="218"/>
      <c r="FOS2182" s="218"/>
      <c r="FOT2182" s="218"/>
      <c r="FOU2182" s="218"/>
      <c r="FOV2182" s="218"/>
      <c r="FOW2182" s="218"/>
      <c r="FOX2182" s="218"/>
      <c r="FOY2182" s="218"/>
      <c r="FOZ2182" s="218"/>
      <c r="FPA2182" s="218"/>
      <c r="FPB2182" s="218"/>
      <c r="FPC2182" s="218"/>
      <c r="FPD2182" s="218"/>
      <c r="FPE2182" s="218"/>
      <c r="FPF2182" s="218"/>
      <c r="FPG2182" s="218"/>
      <c r="FPH2182" s="218"/>
      <c r="FPI2182" s="218"/>
      <c r="FPJ2182" s="218"/>
      <c r="FPK2182" s="218"/>
      <c r="FPL2182" s="218"/>
      <c r="FPM2182" s="218"/>
      <c r="FPN2182" s="218"/>
      <c r="FPO2182" s="218"/>
      <c r="FPP2182" s="218"/>
      <c r="FPQ2182" s="218"/>
      <c r="FPR2182" s="218"/>
      <c r="FPS2182" s="218"/>
      <c r="FPT2182" s="218"/>
      <c r="FPU2182" s="218"/>
      <c r="FPV2182" s="218"/>
      <c r="FPW2182" s="218"/>
      <c r="FPX2182" s="218"/>
      <c r="FPY2182" s="218"/>
      <c r="FPZ2182" s="218"/>
      <c r="FQA2182" s="218"/>
      <c r="FQB2182" s="218"/>
      <c r="FQC2182" s="218"/>
      <c r="FQD2182" s="218"/>
      <c r="FQE2182" s="218"/>
      <c r="FQF2182" s="218"/>
      <c r="FQG2182" s="218"/>
      <c r="FQH2182" s="218"/>
      <c r="FQI2182" s="218"/>
      <c r="FQJ2182" s="218"/>
      <c r="FQK2182" s="218"/>
      <c r="FQL2182" s="218"/>
      <c r="FQM2182" s="218"/>
      <c r="FQN2182" s="218"/>
      <c r="FQO2182" s="218"/>
      <c r="FQP2182" s="218"/>
      <c r="FQQ2182" s="218"/>
      <c r="FQR2182" s="218"/>
      <c r="FQS2182" s="218"/>
      <c r="FQT2182" s="218"/>
      <c r="FQU2182" s="218"/>
      <c r="FQV2182" s="218"/>
      <c r="FQW2182" s="218"/>
      <c r="FQX2182" s="218"/>
      <c r="FQY2182" s="218"/>
      <c r="FQZ2182" s="218"/>
      <c r="FRA2182" s="218"/>
      <c r="FRB2182" s="218"/>
      <c r="FRC2182" s="218"/>
      <c r="FRD2182" s="218"/>
      <c r="FRE2182" s="218"/>
      <c r="FRF2182" s="218"/>
      <c r="FRG2182" s="218"/>
      <c r="FRH2182" s="218"/>
      <c r="FRI2182" s="218"/>
      <c r="FRJ2182" s="218"/>
      <c r="FRK2182" s="218"/>
      <c r="FRL2182" s="218"/>
      <c r="FRM2182" s="218"/>
      <c r="FRN2182" s="218"/>
      <c r="FRO2182" s="218"/>
      <c r="FRP2182" s="218"/>
      <c r="FRQ2182" s="218"/>
      <c r="FRR2182" s="218"/>
      <c r="FRS2182" s="218"/>
      <c r="FRT2182" s="218"/>
      <c r="FRU2182" s="218"/>
      <c r="FRV2182" s="218"/>
      <c r="FRW2182" s="218"/>
      <c r="FRX2182" s="218"/>
      <c r="FRY2182" s="218"/>
      <c r="FRZ2182" s="218"/>
      <c r="FSA2182" s="218"/>
      <c r="FSB2182" s="218"/>
      <c r="FSC2182" s="218"/>
      <c r="FSD2182" s="218"/>
      <c r="FSE2182" s="218"/>
      <c r="FSF2182" s="218"/>
      <c r="FSG2182" s="218"/>
      <c r="FSH2182" s="218"/>
      <c r="FSI2182" s="218"/>
      <c r="FSJ2182" s="218"/>
      <c r="FSK2182" s="218"/>
      <c r="FSL2182" s="218"/>
      <c r="FSM2182" s="218"/>
      <c r="FSN2182" s="218"/>
      <c r="FSO2182" s="218"/>
      <c r="FSP2182" s="218"/>
      <c r="FSQ2182" s="218"/>
      <c r="FSR2182" s="218"/>
      <c r="FSS2182" s="218"/>
      <c r="FST2182" s="218"/>
      <c r="FSU2182" s="218"/>
      <c r="FSV2182" s="218"/>
      <c r="FSW2182" s="218"/>
      <c r="FSX2182" s="218"/>
      <c r="FSY2182" s="218"/>
      <c r="FSZ2182" s="218"/>
      <c r="FTA2182" s="218"/>
      <c r="FTB2182" s="218"/>
      <c r="FTC2182" s="218"/>
      <c r="FTD2182" s="218"/>
      <c r="FTE2182" s="218"/>
      <c r="FTF2182" s="218"/>
      <c r="FTG2182" s="218"/>
      <c r="FTH2182" s="218"/>
      <c r="FTI2182" s="218"/>
      <c r="FTJ2182" s="218"/>
      <c r="FTK2182" s="218"/>
      <c r="FTL2182" s="218"/>
      <c r="FTM2182" s="218"/>
      <c r="FTN2182" s="218"/>
      <c r="FTO2182" s="218"/>
      <c r="FTP2182" s="218"/>
      <c r="FTQ2182" s="218"/>
      <c r="FTR2182" s="218"/>
      <c r="FTS2182" s="218"/>
      <c r="FTT2182" s="218"/>
      <c r="FTU2182" s="218"/>
      <c r="FTV2182" s="218"/>
      <c r="FTW2182" s="218"/>
      <c r="FTX2182" s="218"/>
      <c r="FTY2182" s="218"/>
      <c r="FTZ2182" s="218"/>
      <c r="FUA2182" s="218"/>
      <c r="FUB2182" s="218"/>
      <c r="FUC2182" s="218"/>
      <c r="FUD2182" s="218"/>
      <c r="FUE2182" s="218"/>
      <c r="FUF2182" s="218"/>
      <c r="FUG2182" s="218"/>
      <c r="FUH2182" s="218"/>
      <c r="FUI2182" s="218"/>
      <c r="FUJ2182" s="218"/>
      <c r="FUK2182" s="218"/>
      <c r="FUL2182" s="218"/>
      <c r="FUM2182" s="218"/>
      <c r="FUN2182" s="218"/>
      <c r="FUO2182" s="218"/>
      <c r="FUP2182" s="218"/>
      <c r="FUQ2182" s="218"/>
      <c r="FUR2182" s="218"/>
      <c r="FUS2182" s="218"/>
      <c r="FUT2182" s="218"/>
      <c r="FUU2182" s="218"/>
      <c r="FUV2182" s="218"/>
      <c r="FUW2182" s="218"/>
      <c r="FUX2182" s="218"/>
      <c r="FUY2182" s="218"/>
      <c r="FUZ2182" s="218"/>
      <c r="FVA2182" s="218"/>
      <c r="FVB2182" s="218"/>
      <c r="FVC2182" s="218"/>
      <c r="FVD2182" s="218"/>
      <c r="FVE2182" s="218"/>
      <c r="FVF2182" s="218"/>
      <c r="FVG2182" s="218"/>
      <c r="FVH2182" s="218"/>
      <c r="FVI2182" s="218"/>
      <c r="FVJ2182" s="218"/>
      <c r="FVK2182" s="218"/>
      <c r="FVL2182" s="218"/>
      <c r="FVM2182" s="218"/>
      <c r="FVN2182" s="218"/>
      <c r="FVO2182" s="218"/>
      <c r="FVP2182" s="218"/>
      <c r="FVQ2182" s="218"/>
      <c r="FVR2182" s="218"/>
      <c r="FVS2182" s="218"/>
      <c r="FVT2182" s="218"/>
      <c r="FVU2182" s="218"/>
      <c r="FVV2182" s="218"/>
      <c r="FVW2182" s="218"/>
      <c r="FVX2182" s="218"/>
      <c r="FVY2182" s="218"/>
      <c r="FVZ2182" s="218"/>
      <c r="FWA2182" s="218"/>
      <c r="FWB2182" s="218"/>
      <c r="FWC2182" s="218"/>
      <c r="FWD2182" s="218"/>
      <c r="FWE2182" s="218"/>
      <c r="FWF2182" s="218"/>
      <c r="FWG2182" s="218"/>
      <c r="FWH2182" s="218"/>
      <c r="FWI2182" s="218"/>
      <c r="FWJ2182" s="218"/>
      <c r="FWK2182" s="218"/>
      <c r="FWL2182" s="218"/>
      <c r="FWM2182" s="218"/>
      <c r="FWN2182" s="218"/>
      <c r="FWO2182" s="218"/>
      <c r="FWP2182" s="218"/>
      <c r="FWQ2182" s="218"/>
      <c r="FWR2182" s="218"/>
      <c r="FWS2182" s="218"/>
      <c r="FWT2182" s="218"/>
      <c r="FWU2182" s="218"/>
      <c r="FWV2182" s="218"/>
      <c r="FWW2182" s="218"/>
      <c r="FWX2182" s="218"/>
      <c r="FWY2182" s="218"/>
      <c r="FWZ2182" s="218"/>
      <c r="FXA2182" s="218"/>
      <c r="FXB2182" s="218"/>
      <c r="FXC2182" s="218"/>
      <c r="FXD2182" s="218"/>
      <c r="FXE2182" s="218"/>
      <c r="FXF2182" s="218"/>
      <c r="FXG2182" s="218"/>
      <c r="FXH2182" s="218"/>
      <c r="FXI2182" s="218"/>
      <c r="FXJ2182" s="218"/>
      <c r="FXK2182" s="218"/>
      <c r="FXL2182" s="218"/>
      <c r="FXM2182" s="218"/>
      <c r="FXN2182" s="218"/>
      <c r="FXO2182" s="218"/>
      <c r="FXP2182" s="218"/>
      <c r="FXQ2182" s="218"/>
      <c r="FXR2182" s="218"/>
      <c r="FXS2182" s="218"/>
      <c r="FXT2182" s="218"/>
      <c r="FXU2182" s="218"/>
      <c r="FXV2182" s="218"/>
      <c r="FXW2182" s="218"/>
      <c r="FXX2182" s="218"/>
      <c r="FXY2182" s="218"/>
      <c r="FXZ2182" s="218"/>
      <c r="FYA2182" s="218"/>
      <c r="FYB2182" s="218"/>
      <c r="FYC2182" s="218"/>
      <c r="FYD2182" s="218"/>
      <c r="FYE2182" s="218"/>
      <c r="FYF2182" s="218"/>
      <c r="FYG2182" s="218"/>
      <c r="FYH2182" s="218"/>
      <c r="FYI2182" s="218"/>
      <c r="FYJ2182" s="218"/>
      <c r="FYK2182" s="218"/>
      <c r="FYL2182" s="218"/>
      <c r="FYM2182" s="218"/>
      <c r="FYN2182" s="218"/>
      <c r="FYO2182" s="218"/>
      <c r="FYP2182" s="218"/>
      <c r="FYQ2182" s="218"/>
      <c r="FYR2182" s="218"/>
      <c r="FYS2182" s="218"/>
      <c r="FYT2182" s="218"/>
      <c r="FYU2182" s="218"/>
      <c r="FYV2182" s="218"/>
      <c r="FYW2182" s="218"/>
      <c r="FYX2182" s="218"/>
      <c r="FYY2182" s="218"/>
      <c r="FYZ2182" s="218"/>
      <c r="FZA2182" s="218"/>
      <c r="FZB2182" s="218"/>
      <c r="FZC2182" s="218"/>
      <c r="FZD2182" s="218"/>
      <c r="FZE2182" s="218"/>
      <c r="FZF2182" s="218"/>
      <c r="FZG2182" s="218"/>
      <c r="FZH2182" s="218"/>
      <c r="FZI2182" s="218"/>
      <c r="FZJ2182" s="218"/>
      <c r="FZK2182" s="218"/>
      <c r="FZL2182" s="218"/>
      <c r="FZM2182" s="218"/>
      <c r="FZN2182" s="218"/>
      <c r="FZO2182" s="218"/>
      <c r="FZP2182" s="218"/>
      <c r="FZQ2182" s="218"/>
      <c r="FZR2182" s="218"/>
      <c r="FZS2182" s="218"/>
      <c r="FZT2182" s="218"/>
      <c r="FZU2182" s="218"/>
      <c r="FZV2182" s="218"/>
      <c r="FZW2182" s="218"/>
      <c r="FZX2182" s="218"/>
      <c r="FZY2182" s="218"/>
      <c r="FZZ2182" s="218"/>
      <c r="GAA2182" s="218"/>
      <c r="GAB2182" s="218"/>
      <c r="GAC2182" s="218"/>
      <c r="GAD2182" s="218"/>
      <c r="GAE2182" s="218"/>
      <c r="GAF2182" s="218"/>
      <c r="GAG2182" s="218"/>
      <c r="GAH2182" s="218"/>
      <c r="GAI2182" s="218"/>
      <c r="GAJ2182" s="218"/>
      <c r="GAK2182" s="218"/>
      <c r="GAL2182" s="218"/>
      <c r="GAM2182" s="218"/>
      <c r="GAN2182" s="218"/>
      <c r="GAO2182" s="218"/>
      <c r="GAP2182" s="218"/>
      <c r="GAQ2182" s="218"/>
      <c r="GAR2182" s="218"/>
      <c r="GAS2182" s="218"/>
      <c r="GAT2182" s="218"/>
      <c r="GAU2182" s="218"/>
      <c r="GAV2182" s="218"/>
      <c r="GAW2182" s="218"/>
      <c r="GAX2182" s="218"/>
      <c r="GAY2182" s="218"/>
      <c r="GAZ2182" s="218"/>
      <c r="GBA2182" s="218"/>
      <c r="GBB2182" s="218"/>
      <c r="GBC2182" s="218"/>
      <c r="GBD2182" s="218"/>
      <c r="GBE2182" s="218"/>
      <c r="GBF2182" s="218"/>
      <c r="GBG2182" s="218"/>
      <c r="GBH2182" s="218"/>
      <c r="GBI2182" s="218"/>
      <c r="GBJ2182" s="218"/>
      <c r="GBK2182" s="218"/>
      <c r="GBL2182" s="218"/>
      <c r="GBM2182" s="218"/>
      <c r="GBN2182" s="218"/>
      <c r="GBO2182" s="218"/>
      <c r="GBP2182" s="218"/>
      <c r="GBQ2182" s="218"/>
      <c r="GBR2182" s="218"/>
      <c r="GBS2182" s="218"/>
      <c r="GBT2182" s="218"/>
      <c r="GBU2182" s="218"/>
      <c r="GBV2182" s="218"/>
      <c r="GBW2182" s="218"/>
      <c r="GBX2182" s="218"/>
      <c r="GBY2182" s="218"/>
      <c r="GBZ2182" s="218"/>
      <c r="GCA2182" s="218"/>
      <c r="GCB2182" s="218"/>
      <c r="GCC2182" s="218"/>
      <c r="GCD2182" s="218"/>
      <c r="GCE2182" s="218"/>
      <c r="GCF2182" s="218"/>
      <c r="GCG2182" s="218"/>
      <c r="GCH2182" s="218"/>
      <c r="GCI2182" s="218"/>
      <c r="GCJ2182" s="218"/>
      <c r="GCK2182" s="218"/>
      <c r="GCL2182" s="218"/>
      <c r="GCM2182" s="218"/>
      <c r="GCN2182" s="218"/>
      <c r="GCO2182" s="218"/>
      <c r="GCP2182" s="218"/>
      <c r="GCQ2182" s="218"/>
      <c r="GCR2182" s="218"/>
      <c r="GCS2182" s="218"/>
      <c r="GCT2182" s="218"/>
      <c r="GCU2182" s="218"/>
      <c r="GCV2182" s="218"/>
      <c r="GCW2182" s="218"/>
      <c r="GCX2182" s="218"/>
      <c r="GCY2182" s="218"/>
      <c r="GCZ2182" s="218"/>
      <c r="GDA2182" s="218"/>
      <c r="GDB2182" s="218"/>
      <c r="GDC2182" s="218"/>
      <c r="GDD2182" s="218"/>
      <c r="GDE2182" s="218"/>
      <c r="GDF2182" s="218"/>
      <c r="GDG2182" s="218"/>
      <c r="GDH2182" s="218"/>
      <c r="GDI2182" s="218"/>
      <c r="GDJ2182" s="218"/>
      <c r="GDK2182" s="218"/>
      <c r="GDL2182" s="218"/>
      <c r="GDM2182" s="218"/>
      <c r="GDN2182" s="218"/>
      <c r="GDO2182" s="218"/>
      <c r="GDP2182" s="218"/>
      <c r="GDQ2182" s="218"/>
      <c r="GDR2182" s="218"/>
      <c r="GDS2182" s="218"/>
      <c r="GDT2182" s="218"/>
      <c r="GDU2182" s="218"/>
      <c r="GDV2182" s="218"/>
      <c r="GDW2182" s="218"/>
      <c r="GDX2182" s="218"/>
      <c r="GDY2182" s="218"/>
      <c r="GDZ2182" s="218"/>
      <c r="GEA2182" s="218"/>
      <c r="GEB2182" s="218"/>
      <c r="GEC2182" s="218"/>
      <c r="GED2182" s="218"/>
      <c r="GEE2182" s="218"/>
      <c r="GEF2182" s="218"/>
      <c r="GEG2182" s="218"/>
      <c r="GEH2182" s="218"/>
      <c r="GEI2182" s="218"/>
      <c r="GEJ2182" s="218"/>
      <c r="GEK2182" s="218"/>
      <c r="GEL2182" s="218"/>
      <c r="GEM2182" s="218"/>
      <c r="GEN2182" s="218"/>
      <c r="GEO2182" s="218"/>
      <c r="GEP2182" s="218"/>
      <c r="GEQ2182" s="218"/>
      <c r="GER2182" s="218"/>
      <c r="GES2182" s="218"/>
      <c r="GET2182" s="218"/>
      <c r="GEU2182" s="218"/>
      <c r="GEV2182" s="218"/>
      <c r="GEW2182" s="218"/>
      <c r="GEX2182" s="218"/>
      <c r="GEY2182" s="218"/>
      <c r="GEZ2182" s="218"/>
      <c r="GFA2182" s="218"/>
      <c r="GFB2182" s="218"/>
      <c r="GFC2182" s="218"/>
      <c r="GFD2182" s="218"/>
      <c r="GFE2182" s="218"/>
      <c r="GFF2182" s="218"/>
      <c r="GFG2182" s="218"/>
      <c r="GFH2182" s="218"/>
      <c r="GFI2182" s="218"/>
      <c r="GFJ2182" s="218"/>
      <c r="GFK2182" s="218"/>
      <c r="GFL2182" s="218"/>
      <c r="GFM2182" s="218"/>
      <c r="GFN2182" s="218"/>
      <c r="GFO2182" s="218"/>
      <c r="GFP2182" s="218"/>
      <c r="GFQ2182" s="218"/>
      <c r="GFR2182" s="218"/>
      <c r="GFS2182" s="218"/>
      <c r="GFT2182" s="218"/>
      <c r="GFU2182" s="218"/>
      <c r="GFV2182" s="218"/>
      <c r="GFW2182" s="218"/>
      <c r="GFX2182" s="218"/>
      <c r="GFY2182" s="218"/>
      <c r="GFZ2182" s="218"/>
      <c r="GGA2182" s="218"/>
      <c r="GGB2182" s="218"/>
      <c r="GGC2182" s="218"/>
      <c r="GGD2182" s="218"/>
      <c r="GGE2182" s="218"/>
      <c r="GGF2182" s="218"/>
      <c r="GGG2182" s="218"/>
      <c r="GGH2182" s="218"/>
      <c r="GGI2182" s="218"/>
      <c r="GGJ2182" s="218"/>
      <c r="GGK2182" s="218"/>
      <c r="GGL2182" s="218"/>
      <c r="GGM2182" s="218"/>
      <c r="GGN2182" s="218"/>
      <c r="GGO2182" s="218"/>
      <c r="GGP2182" s="218"/>
      <c r="GGQ2182" s="218"/>
      <c r="GGR2182" s="218"/>
      <c r="GGS2182" s="218"/>
      <c r="GGT2182" s="218"/>
      <c r="GGU2182" s="218"/>
      <c r="GGV2182" s="218"/>
      <c r="GGW2182" s="218"/>
      <c r="GGX2182" s="218"/>
      <c r="GGY2182" s="218"/>
      <c r="GGZ2182" s="218"/>
      <c r="GHA2182" s="218"/>
      <c r="GHB2182" s="218"/>
      <c r="GHC2182" s="218"/>
      <c r="GHD2182" s="218"/>
      <c r="GHE2182" s="218"/>
      <c r="GHF2182" s="218"/>
      <c r="GHG2182" s="218"/>
      <c r="GHH2182" s="218"/>
      <c r="GHI2182" s="218"/>
      <c r="GHJ2182" s="218"/>
      <c r="GHK2182" s="218"/>
      <c r="GHL2182" s="218"/>
      <c r="GHM2182" s="218"/>
      <c r="GHN2182" s="218"/>
      <c r="GHO2182" s="218"/>
      <c r="GHP2182" s="218"/>
      <c r="GHQ2182" s="218"/>
      <c r="GHR2182" s="218"/>
      <c r="GHS2182" s="218"/>
      <c r="GHT2182" s="218"/>
      <c r="GHU2182" s="218"/>
      <c r="GHV2182" s="218"/>
      <c r="GHW2182" s="218"/>
      <c r="GHX2182" s="218"/>
      <c r="GHY2182" s="218"/>
      <c r="GHZ2182" s="218"/>
      <c r="GIA2182" s="218"/>
      <c r="GIB2182" s="218"/>
      <c r="GIC2182" s="218"/>
      <c r="GID2182" s="218"/>
      <c r="GIE2182" s="218"/>
      <c r="GIF2182" s="218"/>
      <c r="GIG2182" s="218"/>
      <c r="GIH2182" s="218"/>
      <c r="GII2182" s="218"/>
      <c r="GIJ2182" s="218"/>
      <c r="GIK2182" s="218"/>
      <c r="GIL2182" s="218"/>
      <c r="GIM2182" s="218"/>
      <c r="GIN2182" s="218"/>
      <c r="GIO2182" s="218"/>
      <c r="GIP2182" s="218"/>
      <c r="GIQ2182" s="218"/>
      <c r="GIR2182" s="218"/>
      <c r="GIS2182" s="218"/>
      <c r="GIT2182" s="218"/>
      <c r="GIU2182" s="218"/>
      <c r="GIV2182" s="218"/>
      <c r="GIW2182" s="218"/>
      <c r="GIX2182" s="218"/>
      <c r="GIY2182" s="218"/>
      <c r="GIZ2182" s="218"/>
      <c r="GJA2182" s="218"/>
      <c r="GJB2182" s="218"/>
      <c r="GJC2182" s="218"/>
      <c r="GJD2182" s="218"/>
      <c r="GJE2182" s="218"/>
      <c r="GJF2182" s="218"/>
      <c r="GJG2182" s="218"/>
      <c r="GJH2182" s="218"/>
      <c r="GJI2182" s="218"/>
      <c r="GJJ2182" s="218"/>
      <c r="GJK2182" s="218"/>
      <c r="GJL2182" s="218"/>
      <c r="GJM2182" s="218"/>
      <c r="GJN2182" s="218"/>
      <c r="GJO2182" s="218"/>
      <c r="GJP2182" s="218"/>
      <c r="GJQ2182" s="218"/>
      <c r="GJR2182" s="218"/>
      <c r="GJS2182" s="218"/>
      <c r="GJT2182" s="218"/>
      <c r="GJU2182" s="218"/>
      <c r="GJV2182" s="218"/>
      <c r="GJW2182" s="218"/>
      <c r="GJX2182" s="218"/>
      <c r="GJY2182" s="218"/>
      <c r="GJZ2182" s="218"/>
      <c r="GKA2182" s="218"/>
      <c r="GKB2182" s="218"/>
      <c r="GKC2182" s="218"/>
      <c r="GKD2182" s="218"/>
      <c r="GKE2182" s="218"/>
      <c r="GKF2182" s="218"/>
      <c r="GKG2182" s="218"/>
      <c r="GKH2182" s="218"/>
      <c r="GKI2182" s="218"/>
      <c r="GKJ2182" s="218"/>
      <c r="GKK2182" s="218"/>
      <c r="GKL2182" s="218"/>
      <c r="GKM2182" s="218"/>
      <c r="GKN2182" s="218"/>
      <c r="GKO2182" s="218"/>
      <c r="GKP2182" s="218"/>
      <c r="GKQ2182" s="218"/>
      <c r="GKR2182" s="218"/>
      <c r="GKS2182" s="218"/>
      <c r="GKT2182" s="218"/>
      <c r="GKU2182" s="218"/>
      <c r="GKV2182" s="218"/>
      <c r="GKW2182" s="218"/>
      <c r="GKX2182" s="218"/>
      <c r="GKY2182" s="218"/>
      <c r="GKZ2182" s="218"/>
      <c r="GLA2182" s="218"/>
      <c r="GLB2182" s="218"/>
      <c r="GLC2182" s="218"/>
      <c r="GLD2182" s="218"/>
      <c r="GLE2182" s="218"/>
      <c r="GLF2182" s="218"/>
      <c r="GLG2182" s="218"/>
      <c r="GLH2182" s="218"/>
      <c r="GLI2182" s="218"/>
      <c r="GLJ2182" s="218"/>
      <c r="GLK2182" s="218"/>
      <c r="GLL2182" s="218"/>
      <c r="GLM2182" s="218"/>
      <c r="GLN2182" s="218"/>
      <c r="GLO2182" s="218"/>
      <c r="GLP2182" s="218"/>
      <c r="GLQ2182" s="218"/>
      <c r="GLR2182" s="218"/>
      <c r="GLS2182" s="218"/>
      <c r="GLT2182" s="218"/>
      <c r="GLU2182" s="218"/>
      <c r="GLV2182" s="218"/>
      <c r="GLW2182" s="218"/>
      <c r="GLX2182" s="218"/>
      <c r="GLY2182" s="218"/>
      <c r="GLZ2182" s="218"/>
      <c r="GMA2182" s="218"/>
      <c r="GMB2182" s="218"/>
      <c r="GMC2182" s="218"/>
      <c r="GMD2182" s="218"/>
      <c r="GME2182" s="218"/>
      <c r="GMF2182" s="218"/>
      <c r="GMG2182" s="218"/>
      <c r="GMH2182" s="218"/>
      <c r="GMI2182" s="218"/>
      <c r="GMJ2182" s="218"/>
      <c r="GMK2182" s="218"/>
      <c r="GML2182" s="218"/>
      <c r="GMM2182" s="218"/>
      <c r="GMN2182" s="218"/>
      <c r="GMO2182" s="218"/>
      <c r="GMP2182" s="218"/>
      <c r="GMQ2182" s="218"/>
      <c r="GMR2182" s="218"/>
      <c r="GMS2182" s="218"/>
      <c r="GMT2182" s="218"/>
      <c r="GMU2182" s="218"/>
      <c r="GMV2182" s="218"/>
      <c r="GMW2182" s="218"/>
      <c r="GMX2182" s="218"/>
      <c r="GMY2182" s="218"/>
      <c r="GMZ2182" s="218"/>
      <c r="GNA2182" s="218"/>
      <c r="GNB2182" s="218"/>
      <c r="GNC2182" s="218"/>
      <c r="GND2182" s="218"/>
      <c r="GNE2182" s="218"/>
      <c r="GNF2182" s="218"/>
      <c r="GNG2182" s="218"/>
      <c r="GNH2182" s="218"/>
      <c r="GNI2182" s="218"/>
      <c r="GNJ2182" s="218"/>
      <c r="GNK2182" s="218"/>
      <c r="GNL2182" s="218"/>
      <c r="GNM2182" s="218"/>
      <c r="GNN2182" s="218"/>
      <c r="GNO2182" s="218"/>
      <c r="GNP2182" s="218"/>
      <c r="GNQ2182" s="218"/>
      <c r="GNR2182" s="218"/>
      <c r="GNS2182" s="218"/>
      <c r="GNT2182" s="218"/>
      <c r="GNU2182" s="218"/>
      <c r="GNV2182" s="218"/>
      <c r="GNW2182" s="218"/>
      <c r="GNX2182" s="218"/>
      <c r="GNY2182" s="218"/>
      <c r="GNZ2182" s="218"/>
      <c r="GOA2182" s="218"/>
      <c r="GOB2182" s="218"/>
      <c r="GOC2182" s="218"/>
      <c r="GOD2182" s="218"/>
      <c r="GOE2182" s="218"/>
      <c r="GOF2182" s="218"/>
      <c r="GOG2182" s="218"/>
      <c r="GOH2182" s="218"/>
      <c r="GOI2182" s="218"/>
      <c r="GOJ2182" s="218"/>
      <c r="GOK2182" s="218"/>
      <c r="GOL2182" s="218"/>
      <c r="GOM2182" s="218"/>
      <c r="GON2182" s="218"/>
      <c r="GOO2182" s="218"/>
      <c r="GOP2182" s="218"/>
      <c r="GOQ2182" s="218"/>
      <c r="GOR2182" s="218"/>
      <c r="GOS2182" s="218"/>
      <c r="GOT2182" s="218"/>
      <c r="GOU2182" s="218"/>
      <c r="GOV2182" s="218"/>
      <c r="GOW2182" s="218"/>
      <c r="GOX2182" s="218"/>
      <c r="GOY2182" s="218"/>
      <c r="GOZ2182" s="218"/>
      <c r="GPA2182" s="218"/>
      <c r="GPB2182" s="218"/>
      <c r="GPC2182" s="218"/>
      <c r="GPD2182" s="218"/>
      <c r="GPE2182" s="218"/>
      <c r="GPF2182" s="218"/>
      <c r="GPG2182" s="218"/>
      <c r="GPH2182" s="218"/>
      <c r="GPI2182" s="218"/>
      <c r="GPJ2182" s="218"/>
      <c r="GPK2182" s="218"/>
      <c r="GPL2182" s="218"/>
      <c r="GPM2182" s="218"/>
      <c r="GPN2182" s="218"/>
      <c r="GPO2182" s="218"/>
      <c r="GPP2182" s="218"/>
      <c r="GPQ2182" s="218"/>
      <c r="GPR2182" s="218"/>
      <c r="GPS2182" s="218"/>
      <c r="GPT2182" s="218"/>
      <c r="GPU2182" s="218"/>
      <c r="GPV2182" s="218"/>
      <c r="GPW2182" s="218"/>
      <c r="GPX2182" s="218"/>
      <c r="GPY2182" s="218"/>
      <c r="GPZ2182" s="218"/>
      <c r="GQA2182" s="218"/>
      <c r="GQB2182" s="218"/>
      <c r="GQC2182" s="218"/>
      <c r="GQD2182" s="218"/>
      <c r="GQE2182" s="218"/>
      <c r="GQF2182" s="218"/>
      <c r="GQG2182" s="218"/>
      <c r="GQH2182" s="218"/>
      <c r="GQI2182" s="218"/>
      <c r="GQJ2182" s="218"/>
      <c r="GQK2182" s="218"/>
      <c r="GQL2182" s="218"/>
      <c r="GQM2182" s="218"/>
      <c r="GQN2182" s="218"/>
      <c r="GQO2182" s="218"/>
      <c r="GQP2182" s="218"/>
      <c r="GQQ2182" s="218"/>
      <c r="GQR2182" s="218"/>
      <c r="GQS2182" s="218"/>
      <c r="GQT2182" s="218"/>
      <c r="GQU2182" s="218"/>
      <c r="GQV2182" s="218"/>
      <c r="GQW2182" s="218"/>
      <c r="GQX2182" s="218"/>
      <c r="GQY2182" s="218"/>
      <c r="GQZ2182" s="218"/>
      <c r="GRA2182" s="218"/>
      <c r="GRB2182" s="218"/>
      <c r="GRC2182" s="218"/>
      <c r="GRD2182" s="218"/>
      <c r="GRE2182" s="218"/>
      <c r="GRF2182" s="218"/>
      <c r="GRG2182" s="218"/>
      <c r="GRH2182" s="218"/>
      <c r="GRI2182" s="218"/>
      <c r="GRJ2182" s="218"/>
      <c r="GRK2182" s="218"/>
      <c r="GRL2182" s="218"/>
      <c r="GRM2182" s="218"/>
      <c r="GRN2182" s="218"/>
      <c r="GRO2182" s="218"/>
      <c r="GRP2182" s="218"/>
      <c r="GRQ2182" s="218"/>
      <c r="GRR2182" s="218"/>
      <c r="GRS2182" s="218"/>
      <c r="GRT2182" s="218"/>
      <c r="GRU2182" s="218"/>
      <c r="GRV2182" s="218"/>
      <c r="GRW2182" s="218"/>
      <c r="GRX2182" s="218"/>
      <c r="GRY2182" s="218"/>
      <c r="GRZ2182" s="218"/>
      <c r="GSA2182" s="218"/>
      <c r="GSB2182" s="218"/>
      <c r="GSC2182" s="218"/>
      <c r="GSD2182" s="218"/>
      <c r="GSE2182" s="218"/>
      <c r="GSF2182" s="218"/>
      <c r="GSG2182" s="218"/>
      <c r="GSH2182" s="218"/>
      <c r="GSI2182" s="218"/>
      <c r="GSJ2182" s="218"/>
      <c r="GSK2182" s="218"/>
      <c r="GSL2182" s="218"/>
      <c r="GSM2182" s="218"/>
      <c r="GSN2182" s="218"/>
      <c r="GSO2182" s="218"/>
      <c r="GSP2182" s="218"/>
      <c r="GSQ2182" s="218"/>
      <c r="GSR2182" s="218"/>
      <c r="GSS2182" s="218"/>
      <c r="GST2182" s="218"/>
      <c r="GSU2182" s="218"/>
      <c r="GSV2182" s="218"/>
      <c r="GSW2182" s="218"/>
      <c r="GSX2182" s="218"/>
      <c r="GSY2182" s="218"/>
      <c r="GSZ2182" s="218"/>
      <c r="GTA2182" s="218"/>
      <c r="GTB2182" s="218"/>
      <c r="GTC2182" s="218"/>
      <c r="GTD2182" s="218"/>
      <c r="GTE2182" s="218"/>
      <c r="GTF2182" s="218"/>
      <c r="GTG2182" s="218"/>
      <c r="GTH2182" s="218"/>
      <c r="GTI2182" s="218"/>
      <c r="GTJ2182" s="218"/>
      <c r="GTK2182" s="218"/>
      <c r="GTL2182" s="218"/>
      <c r="GTM2182" s="218"/>
      <c r="GTN2182" s="218"/>
      <c r="GTO2182" s="218"/>
      <c r="GTP2182" s="218"/>
      <c r="GTQ2182" s="218"/>
      <c r="GTR2182" s="218"/>
      <c r="GTS2182" s="218"/>
      <c r="GTT2182" s="218"/>
      <c r="GTU2182" s="218"/>
      <c r="GTV2182" s="218"/>
      <c r="GTW2182" s="218"/>
      <c r="GTX2182" s="218"/>
      <c r="GTY2182" s="218"/>
      <c r="GTZ2182" s="218"/>
      <c r="GUA2182" s="218"/>
      <c r="GUB2182" s="218"/>
      <c r="GUC2182" s="218"/>
      <c r="GUD2182" s="218"/>
      <c r="GUE2182" s="218"/>
      <c r="GUF2182" s="218"/>
      <c r="GUG2182" s="218"/>
      <c r="GUH2182" s="218"/>
      <c r="GUI2182" s="218"/>
      <c r="GUJ2182" s="218"/>
      <c r="GUK2182" s="218"/>
      <c r="GUL2182" s="218"/>
      <c r="GUM2182" s="218"/>
      <c r="GUN2182" s="218"/>
      <c r="GUO2182" s="218"/>
      <c r="GUP2182" s="218"/>
      <c r="GUQ2182" s="218"/>
      <c r="GUR2182" s="218"/>
      <c r="GUS2182" s="218"/>
      <c r="GUT2182" s="218"/>
      <c r="GUU2182" s="218"/>
      <c r="GUV2182" s="218"/>
      <c r="GUW2182" s="218"/>
      <c r="GUX2182" s="218"/>
      <c r="GUY2182" s="218"/>
      <c r="GUZ2182" s="218"/>
      <c r="GVA2182" s="218"/>
      <c r="GVB2182" s="218"/>
      <c r="GVC2182" s="218"/>
      <c r="GVD2182" s="218"/>
      <c r="GVE2182" s="218"/>
      <c r="GVF2182" s="218"/>
      <c r="GVG2182" s="218"/>
      <c r="GVH2182" s="218"/>
      <c r="GVI2182" s="218"/>
      <c r="GVJ2182" s="218"/>
      <c r="GVK2182" s="218"/>
      <c r="GVL2182" s="218"/>
      <c r="GVM2182" s="218"/>
      <c r="GVN2182" s="218"/>
      <c r="GVO2182" s="218"/>
      <c r="GVP2182" s="218"/>
      <c r="GVQ2182" s="218"/>
      <c r="GVR2182" s="218"/>
      <c r="GVS2182" s="218"/>
      <c r="GVT2182" s="218"/>
      <c r="GVU2182" s="218"/>
      <c r="GVV2182" s="218"/>
      <c r="GVW2182" s="218"/>
      <c r="GVX2182" s="218"/>
      <c r="GVY2182" s="218"/>
      <c r="GVZ2182" s="218"/>
      <c r="GWA2182" s="218"/>
      <c r="GWB2182" s="218"/>
      <c r="GWC2182" s="218"/>
      <c r="GWD2182" s="218"/>
      <c r="GWE2182" s="218"/>
      <c r="GWF2182" s="218"/>
      <c r="GWG2182" s="218"/>
      <c r="GWH2182" s="218"/>
      <c r="GWI2182" s="218"/>
      <c r="GWJ2182" s="218"/>
      <c r="GWK2182" s="218"/>
      <c r="GWL2182" s="218"/>
      <c r="GWM2182" s="218"/>
      <c r="GWN2182" s="218"/>
      <c r="GWO2182" s="218"/>
      <c r="GWP2182" s="218"/>
      <c r="GWQ2182" s="218"/>
      <c r="GWR2182" s="218"/>
      <c r="GWS2182" s="218"/>
      <c r="GWT2182" s="218"/>
      <c r="GWU2182" s="218"/>
      <c r="GWV2182" s="218"/>
      <c r="GWW2182" s="218"/>
      <c r="GWX2182" s="218"/>
      <c r="GWY2182" s="218"/>
      <c r="GWZ2182" s="218"/>
      <c r="GXA2182" s="218"/>
      <c r="GXB2182" s="218"/>
      <c r="GXC2182" s="218"/>
      <c r="GXD2182" s="218"/>
      <c r="GXE2182" s="218"/>
      <c r="GXF2182" s="218"/>
      <c r="GXG2182" s="218"/>
      <c r="GXH2182" s="218"/>
      <c r="GXI2182" s="218"/>
      <c r="GXJ2182" s="218"/>
      <c r="GXK2182" s="218"/>
      <c r="GXL2182" s="218"/>
      <c r="GXM2182" s="218"/>
      <c r="GXN2182" s="218"/>
      <c r="GXO2182" s="218"/>
      <c r="GXP2182" s="218"/>
      <c r="GXQ2182" s="218"/>
      <c r="GXR2182" s="218"/>
      <c r="GXS2182" s="218"/>
      <c r="GXT2182" s="218"/>
      <c r="GXU2182" s="218"/>
      <c r="GXV2182" s="218"/>
      <c r="GXW2182" s="218"/>
      <c r="GXX2182" s="218"/>
      <c r="GXY2182" s="218"/>
      <c r="GXZ2182" s="218"/>
      <c r="GYA2182" s="218"/>
      <c r="GYB2182" s="218"/>
      <c r="GYC2182" s="218"/>
      <c r="GYD2182" s="218"/>
      <c r="GYE2182" s="218"/>
      <c r="GYF2182" s="218"/>
      <c r="GYG2182" s="218"/>
      <c r="GYH2182" s="218"/>
      <c r="GYI2182" s="218"/>
      <c r="GYJ2182" s="218"/>
      <c r="GYK2182" s="218"/>
      <c r="GYL2182" s="218"/>
      <c r="GYM2182" s="218"/>
      <c r="GYN2182" s="218"/>
      <c r="GYO2182" s="218"/>
      <c r="GYP2182" s="218"/>
      <c r="GYQ2182" s="218"/>
      <c r="GYR2182" s="218"/>
      <c r="GYS2182" s="218"/>
      <c r="GYT2182" s="218"/>
      <c r="GYU2182" s="218"/>
      <c r="GYV2182" s="218"/>
      <c r="GYW2182" s="218"/>
      <c r="GYX2182" s="218"/>
      <c r="GYY2182" s="218"/>
      <c r="GYZ2182" s="218"/>
      <c r="GZA2182" s="218"/>
      <c r="GZB2182" s="218"/>
      <c r="GZC2182" s="218"/>
      <c r="GZD2182" s="218"/>
      <c r="GZE2182" s="218"/>
      <c r="GZF2182" s="218"/>
      <c r="GZG2182" s="218"/>
      <c r="GZH2182" s="218"/>
      <c r="GZI2182" s="218"/>
      <c r="GZJ2182" s="218"/>
      <c r="GZK2182" s="218"/>
      <c r="GZL2182" s="218"/>
      <c r="GZM2182" s="218"/>
      <c r="GZN2182" s="218"/>
      <c r="GZO2182" s="218"/>
      <c r="GZP2182" s="218"/>
      <c r="GZQ2182" s="218"/>
      <c r="GZR2182" s="218"/>
      <c r="GZS2182" s="218"/>
      <c r="GZT2182" s="218"/>
      <c r="GZU2182" s="218"/>
      <c r="GZV2182" s="218"/>
      <c r="GZW2182" s="218"/>
      <c r="GZX2182" s="218"/>
      <c r="GZY2182" s="218"/>
      <c r="GZZ2182" s="218"/>
      <c r="HAA2182" s="218"/>
      <c r="HAB2182" s="218"/>
      <c r="HAC2182" s="218"/>
      <c r="HAD2182" s="218"/>
      <c r="HAE2182" s="218"/>
      <c r="HAF2182" s="218"/>
      <c r="HAG2182" s="218"/>
      <c r="HAH2182" s="218"/>
      <c r="HAI2182" s="218"/>
      <c r="HAJ2182" s="218"/>
      <c r="HAK2182" s="218"/>
      <c r="HAL2182" s="218"/>
      <c r="HAM2182" s="218"/>
      <c r="HAN2182" s="218"/>
      <c r="HAO2182" s="218"/>
      <c r="HAP2182" s="218"/>
      <c r="HAQ2182" s="218"/>
      <c r="HAR2182" s="218"/>
      <c r="HAS2182" s="218"/>
      <c r="HAT2182" s="218"/>
      <c r="HAU2182" s="218"/>
      <c r="HAV2182" s="218"/>
      <c r="HAW2182" s="218"/>
      <c r="HAX2182" s="218"/>
      <c r="HAY2182" s="218"/>
      <c r="HAZ2182" s="218"/>
      <c r="HBA2182" s="218"/>
      <c r="HBB2182" s="218"/>
      <c r="HBC2182" s="218"/>
      <c r="HBD2182" s="218"/>
      <c r="HBE2182" s="218"/>
      <c r="HBF2182" s="218"/>
      <c r="HBG2182" s="218"/>
      <c r="HBH2182" s="218"/>
      <c r="HBI2182" s="218"/>
      <c r="HBJ2182" s="218"/>
      <c r="HBK2182" s="218"/>
      <c r="HBL2182" s="218"/>
      <c r="HBM2182" s="218"/>
      <c r="HBN2182" s="218"/>
      <c r="HBO2182" s="218"/>
      <c r="HBP2182" s="218"/>
      <c r="HBQ2182" s="218"/>
      <c r="HBR2182" s="218"/>
      <c r="HBS2182" s="218"/>
      <c r="HBT2182" s="218"/>
      <c r="HBU2182" s="218"/>
      <c r="HBV2182" s="218"/>
      <c r="HBW2182" s="218"/>
      <c r="HBX2182" s="218"/>
      <c r="HBY2182" s="218"/>
      <c r="HBZ2182" s="218"/>
      <c r="HCA2182" s="218"/>
      <c r="HCB2182" s="218"/>
      <c r="HCC2182" s="218"/>
      <c r="HCD2182" s="218"/>
      <c r="HCE2182" s="218"/>
      <c r="HCF2182" s="218"/>
      <c r="HCG2182" s="218"/>
      <c r="HCH2182" s="218"/>
      <c r="HCI2182" s="218"/>
      <c r="HCJ2182" s="218"/>
      <c r="HCK2182" s="218"/>
      <c r="HCL2182" s="218"/>
      <c r="HCM2182" s="218"/>
      <c r="HCN2182" s="218"/>
      <c r="HCO2182" s="218"/>
      <c r="HCP2182" s="218"/>
      <c r="HCQ2182" s="218"/>
      <c r="HCR2182" s="218"/>
      <c r="HCS2182" s="218"/>
      <c r="HCT2182" s="218"/>
      <c r="HCU2182" s="218"/>
      <c r="HCV2182" s="218"/>
      <c r="HCW2182" s="218"/>
      <c r="HCX2182" s="218"/>
      <c r="HCY2182" s="218"/>
      <c r="HCZ2182" s="218"/>
      <c r="HDA2182" s="218"/>
      <c r="HDB2182" s="218"/>
      <c r="HDC2182" s="218"/>
      <c r="HDD2182" s="218"/>
      <c r="HDE2182" s="218"/>
      <c r="HDF2182" s="218"/>
      <c r="HDG2182" s="218"/>
      <c r="HDH2182" s="218"/>
      <c r="HDI2182" s="218"/>
      <c r="HDJ2182" s="218"/>
      <c r="HDK2182" s="218"/>
      <c r="HDL2182" s="218"/>
      <c r="HDM2182" s="218"/>
      <c r="HDN2182" s="218"/>
      <c r="HDO2182" s="218"/>
      <c r="HDP2182" s="218"/>
      <c r="HDQ2182" s="218"/>
      <c r="HDR2182" s="218"/>
      <c r="HDS2182" s="218"/>
      <c r="HDT2182" s="218"/>
      <c r="HDU2182" s="218"/>
      <c r="HDV2182" s="218"/>
      <c r="HDW2182" s="218"/>
      <c r="HDX2182" s="218"/>
      <c r="HDY2182" s="218"/>
      <c r="HDZ2182" s="218"/>
      <c r="HEA2182" s="218"/>
      <c r="HEB2182" s="218"/>
      <c r="HEC2182" s="218"/>
      <c r="HED2182" s="218"/>
      <c r="HEE2182" s="218"/>
      <c r="HEF2182" s="218"/>
      <c r="HEG2182" s="218"/>
      <c r="HEH2182" s="218"/>
      <c r="HEI2182" s="218"/>
      <c r="HEJ2182" s="218"/>
      <c r="HEK2182" s="218"/>
      <c r="HEL2182" s="218"/>
      <c r="HEM2182" s="218"/>
      <c r="HEN2182" s="218"/>
      <c r="HEO2182" s="218"/>
      <c r="HEP2182" s="218"/>
      <c r="HEQ2182" s="218"/>
      <c r="HER2182" s="218"/>
      <c r="HES2182" s="218"/>
      <c r="HET2182" s="218"/>
      <c r="HEU2182" s="218"/>
      <c r="HEV2182" s="218"/>
      <c r="HEW2182" s="218"/>
      <c r="HEX2182" s="218"/>
      <c r="HEY2182" s="218"/>
      <c r="HEZ2182" s="218"/>
      <c r="HFA2182" s="218"/>
      <c r="HFB2182" s="218"/>
      <c r="HFC2182" s="218"/>
      <c r="HFD2182" s="218"/>
      <c r="HFE2182" s="218"/>
      <c r="HFF2182" s="218"/>
      <c r="HFG2182" s="218"/>
      <c r="HFH2182" s="218"/>
      <c r="HFI2182" s="218"/>
      <c r="HFJ2182" s="218"/>
      <c r="HFK2182" s="218"/>
      <c r="HFL2182" s="218"/>
      <c r="HFM2182" s="218"/>
      <c r="HFN2182" s="218"/>
      <c r="HFO2182" s="218"/>
      <c r="HFP2182" s="218"/>
      <c r="HFQ2182" s="218"/>
      <c r="HFR2182" s="218"/>
      <c r="HFS2182" s="218"/>
      <c r="HFT2182" s="218"/>
      <c r="HFU2182" s="218"/>
      <c r="HFV2182" s="218"/>
      <c r="HFW2182" s="218"/>
      <c r="HFX2182" s="218"/>
      <c r="HFY2182" s="218"/>
      <c r="HFZ2182" s="218"/>
      <c r="HGA2182" s="218"/>
      <c r="HGB2182" s="218"/>
      <c r="HGC2182" s="218"/>
      <c r="HGD2182" s="218"/>
      <c r="HGE2182" s="218"/>
      <c r="HGF2182" s="218"/>
      <c r="HGG2182" s="218"/>
      <c r="HGH2182" s="218"/>
      <c r="HGI2182" s="218"/>
      <c r="HGJ2182" s="218"/>
      <c r="HGK2182" s="218"/>
      <c r="HGL2182" s="218"/>
      <c r="HGM2182" s="218"/>
      <c r="HGN2182" s="218"/>
      <c r="HGO2182" s="218"/>
      <c r="HGP2182" s="218"/>
      <c r="HGQ2182" s="218"/>
      <c r="HGR2182" s="218"/>
      <c r="HGS2182" s="218"/>
      <c r="HGT2182" s="218"/>
      <c r="HGU2182" s="218"/>
      <c r="HGV2182" s="218"/>
      <c r="HGW2182" s="218"/>
      <c r="HGX2182" s="218"/>
      <c r="HGY2182" s="218"/>
      <c r="HGZ2182" s="218"/>
      <c r="HHA2182" s="218"/>
      <c r="HHB2182" s="218"/>
      <c r="HHC2182" s="218"/>
      <c r="HHD2182" s="218"/>
      <c r="HHE2182" s="218"/>
      <c r="HHF2182" s="218"/>
      <c r="HHG2182" s="218"/>
      <c r="HHH2182" s="218"/>
      <c r="HHI2182" s="218"/>
      <c r="HHJ2182" s="218"/>
      <c r="HHK2182" s="218"/>
      <c r="HHL2182" s="218"/>
      <c r="HHM2182" s="218"/>
      <c r="HHN2182" s="218"/>
      <c r="HHO2182" s="218"/>
      <c r="HHP2182" s="218"/>
      <c r="HHQ2182" s="218"/>
      <c r="HHR2182" s="218"/>
      <c r="HHS2182" s="218"/>
      <c r="HHT2182" s="218"/>
      <c r="HHU2182" s="218"/>
      <c r="HHV2182" s="218"/>
      <c r="HHW2182" s="218"/>
      <c r="HHX2182" s="218"/>
      <c r="HHY2182" s="218"/>
      <c r="HHZ2182" s="218"/>
      <c r="HIA2182" s="218"/>
      <c r="HIB2182" s="218"/>
      <c r="HIC2182" s="218"/>
      <c r="HID2182" s="218"/>
      <c r="HIE2182" s="218"/>
      <c r="HIF2182" s="218"/>
      <c r="HIG2182" s="218"/>
      <c r="HIH2182" s="218"/>
      <c r="HII2182" s="218"/>
      <c r="HIJ2182" s="218"/>
      <c r="HIK2182" s="218"/>
      <c r="HIL2182" s="218"/>
      <c r="HIM2182" s="218"/>
      <c r="HIN2182" s="218"/>
      <c r="HIO2182" s="218"/>
      <c r="HIP2182" s="218"/>
      <c r="HIQ2182" s="218"/>
      <c r="HIR2182" s="218"/>
      <c r="HIS2182" s="218"/>
      <c r="HIT2182" s="218"/>
      <c r="HIU2182" s="218"/>
      <c r="HIV2182" s="218"/>
      <c r="HIW2182" s="218"/>
      <c r="HIX2182" s="218"/>
      <c r="HIY2182" s="218"/>
      <c r="HIZ2182" s="218"/>
      <c r="HJA2182" s="218"/>
      <c r="HJB2182" s="218"/>
      <c r="HJC2182" s="218"/>
      <c r="HJD2182" s="218"/>
      <c r="HJE2182" s="218"/>
      <c r="HJF2182" s="218"/>
      <c r="HJG2182" s="218"/>
      <c r="HJH2182" s="218"/>
      <c r="HJI2182" s="218"/>
      <c r="HJJ2182" s="218"/>
      <c r="HJK2182" s="218"/>
      <c r="HJL2182" s="218"/>
      <c r="HJM2182" s="218"/>
      <c r="HJN2182" s="218"/>
      <c r="HJO2182" s="218"/>
      <c r="HJP2182" s="218"/>
      <c r="HJQ2182" s="218"/>
      <c r="HJR2182" s="218"/>
      <c r="HJS2182" s="218"/>
      <c r="HJT2182" s="218"/>
      <c r="HJU2182" s="218"/>
      <c r="HJV2182" s="218"/>
      <c r="HJW2182" s="218"/>
      <c r="HJX2182" s="218"/>
      <c r="HJY2182" s="218"/>
      <c r="HJZ2182" s="218"/>
      <c r="HKA2182" s="218"/>
      <c r="HKB2182" s="218"/>
      <c r="HKC2182" s="218"/>
      <c r="HKD2182" s="218"/>
      <c r="HKE2182" s="218"/>
      <c r="HKF2182" s="218"/>
      <c r="HKG2182" s="218"/>
      <c r="HKH2182" s="218"/>
      <c r="HKI2182" s="218"/>
      <c r="HKJ2182" s="218"/>
      <c r="HKK2182" s="218"/>
      <c r="HKL2182" s="218"/>
      <c r="HKM2182" s="218"/>
      <c r="HKN2182" s="218"/>
      <c r="HKO2182" s="218"/>
      <c r="HKP2182" s="218"/>
      <c r="HKQ2182" s="218"/>
      <c r="HKR2182" s="218"/>
      <c r="HKS2182" s="218"/>
      <c r="HKT2182" s="218"/>
      <c r="HKU2182" s="218"/>
      <c r="HKV2182" s="218"/>
      <c r="HKW2182" s="218"/>
      <c r="HKX2182" s="218"/>
      <c r="HKY2182" s="218"/>
      <c r="HKZ2182" s="218"/>
      <c r="HLA2182" s="218"/>
      <c r="HLB2182" s="218"/>
      <c r="HLC2182" s="218"/>
      <c r="HLD2182" s="218"/>
      <c r="HLE2182" s="218"/>
      <c r="HLF2182" s="218"/>
      <c r="HLG2182" s="218"/>
      <c r="HLH2182" s="218"/>
      <c r="HLI2182" s="218"/>
      <c r="HLJ2182" s="218"/>
      <c r="HLK2182" s="218"/>
      <c r="HLL2182" s="218"/>
      <c r="HLM2182" s="218"/>
      <c r="HLN2182" s="218"/>
      <c r="HLO2182" s="218"/>
      <c r="HLP2182" s="218"/>
      <c r="HLQ2182" s="218"/>
      <c r="HLR2182" s="218"/>
      <c r="HLS2182" s="218"/>
      <c r="HLT2182" s="218"/>
      <c r="HLU2182" s="218"/>
      <c r="HLV2182" s="218"/>
      <c r="HLW2182" s="218"/>
      <c r="HLX2182" s="218"/>
      <c r="HLY2182" s="218"/>
      <c r="HLZ2182" s="218"/>
      <c r="HMA2182" s="218"/>
      <c r="HMB2182" s="218"/>
      <c r="HMC2182" s="218"/>
      <c r="HMD2182" s="218"/>
      <c r="HME2182" s="218"/>
      <c r="HMF2182" s="218"/>
      <c r="HMG2182" s="218"/>
      <c r="HMH2182" s="218"/>
      <c r="HMI2182" s="218"/>
      <c r="HMJ2182" s="218"/>
      <c r="HMK2182" s="218"/>
      <c r="HML2182" s="218"/>
      <c r="HMM2182" s="218"/>
      <c r="HMN2182" s="218"/>
      <c r="HMO2182" s="218"/>
      <c r="HMP2182" s="218"/>
      <c r="HMQ2182" s="218"/>
      <c r="HMR2182" s="218"/>
      <c r="HMS2182" s="218"/>
      <c r="HMT2182" s="218"/>
      <c r="HMU2182" s="218"/>
      <c r="HMV2182" s="218"/>
      <c r="HMW2182" s="218"/>
      <c r="HMX2182" s="218"/>
      <c r="HMY2182" s="218"/>
      <c r="HMZ2182" s="218"/>
      <c r="HNA2182" s="218"/>
      <c r="HNB2182" s="218"/>
      <c r="HNC2182" s="218"/>
      <c r="HND2182" s="218"/>
      <c r="HNE2182" s="218"/>
      <c r="HNF2182" s="218"/>
      <c r="HNG2182" s="218"/>
      <c r="HNH2182" s="218"/>
      <c r="HNI2182" s="218"/>
      <c r="HNJ2182" s="218"/>
      <c r="HNK2182" s="218"/>
      <c r="HNL2182" s="218"/>
      <c r="HNM2182" s="218"/>
      <c r="HNN2182" s="218"/>
      <c r="HNO2182" s="218"/>
      <c r="HNP2182" s="218"/>
      <c r="HNQ2182" s="218"/>
      <c r="HNR2182" s="218"/>
      <c r="HNS2182" s="218"/>
      <c r="HNT2182" s="218"/>
      <c r="HNU2182" s="218"/>
      <c r="HNV2182" s="218"/>
      <c r="HNW2182" s="218"/>
      <c r="HNX2182" s="218"/>
      <c r="HNY2182" s="218"/>
      <c r="HNZ2182" s="218"/>
      <c r="HOA2182" s="218"/>
      <c r="HOB2182" s="218"/>
      <c r="HOC2182" s="218"/>
      <c r="HOD2182" s="218"/>
      <c r="HOE2182" s="218"/>
      <c r="HOF2182" s="218"/>
      <c r="HOG2182" s="218"/>
      <c r="HOH2182" s="218"/>
      <c r="HOI2182" s="218"/>
      <c r="HOJ2182" s="218"/>
      <c r="HOK2182" s="218"/>
      <c r="HOL2182" s="218"/>
      <c r="HOM2182" s="218"/>
      <c r="HON2182" s="218"/>
      <c r="HOO2182" s="218"/>
      <c r="HOP2182" s="218"/>
      <c r="HOQ2182" s="218"/>
      <c r="HOR2182" s="218"/>
      <c r="HOS2182" s="218"/>
      <c r="HOT2182" s="218"/>
      <c r="HOU2182" s="218"/>
      <c r="HOV2182" s="218"/>
      <c r="HOW2182" s="218"/>
      <c r="HOX2182" s="218"/>
      <c r="HOY2182" s="218"/>
      <c r="HOZ2182" s="218"/>
      <c r="HPA2182" s="218"/>
      <c r="HPB2182" s="218"/>
      <c r="HPC2182" s="218"/>
      <c r="HPD2182" s="218"/>
      <c r="HPE2182" s="218"/>
      <c r="HPF2182" s="218"/>
      <c r="HPG2182" s="218"/>
      <c r="HPH2182" s="218"/>
      <c r="HPI2182" s="218"/>
      <c r="HPJ2182" s="218"/>
      <c r="HPK2182" s="218"/>
      <c r="HPL2182" s="218"/>
      <c r="HPM2182" s="218"/>
      <c r="HPN2182" s="218"/>
      <c r="HPO2182" s="218"/>
      <c r="HPP2182" s="218"/>
      <c r="HPQ2182" s="218"/>
      <c r="HPR2182" s="218"/>
      <c r="HPS2182" s="218"/>
      <c r="HPT2182" s="218"/>
      <c r="HPU2182" s="218"/>
      <c r="HPV2182" s="218"/>
      <c r="HPW2182" s="218"/>
      <c r="HPX2182" s="218"/>
      <c r="HPY2182" s="218"/>
      <c r="HPZ2182" s="218"/>
      <c r="HQA2182" s="218"/>
      <c r="HQB2182" s="218"/>
      <c r="HQC2182" s="218"/>
      <c r="HQD2182" s="218"/>
      <c r="HQE2182" s="218"/>
      <c r="HQF2182" s="218"/>
      <c r="HQG2182" s="218"/>
      <c r="HQH2182" s="218"/>
      <c r="HQI2182" s="218"/>
      <c r="HQJ2182" s="218"/>
      <c r="HQK2182" s="218"/>
      <c r="HQL2182" s="218"/>
      <c r="HQM2182" s="218"/>
      <c r="HQN2182" s="218"/>
      <c r="HQO2182" s="218"/>
      <c r="HQP2182" s="218"/>
      <c r="HQQ2182" s="218"/>
      <c r="HQR2182" s="218"/>
      <c r="HQS2182" s="218"/>
      <c r="HQT2182" s="218"/>
      <c r="HQU2182" s="218"/>
      <c r="HQV2182" s="218"/>
      <c r="HQW2182" s="218"/>
      <c r="HQX2182" s="218"/>
      <c r="HQY2182" s="218"/>
      <c r="HQZ2182" s="218"/>
      <c r="HRA2182" s="218"/>
      <c r="HRB2182" s="218"/>
      <c r="HRC2182" s="218"/>
      <c r="HRD2182" s="218"/>
      <c r="HRE2182" s="218"/>
      <c r="HRF2182" s="218"/>
      <c r="HRG2182" s="218"/>
      <c r="HRH2182" s="218"/>
      <c r="HRI2182" s="218"/>
      <c r="HRJ2182" s="218"/>
      <c r="HRK2182" s="218"/>
      <c r="HRL2182" s="218"/>
      <c r="HRM2182" s="218"/>
      <c r="HRN2182" s="218"/>
      <c r="HRO2182" s="218"/>
      <c r="HRP2182" s="218"/>
      <c r="HRQ2182" s="218"/>
      <c r="HRR2182" s="218"/>
      <c r="HRS2182" s="218"/>
      <c r="HRT2182" s="218"/>
      <c r="HRU2182" s="218"/>
      <c r="HRV2182" s="218"/>
      <c r="HRW2182" s="218"/>
      <c r="HRX2182" s="218"/>
      <c r="HRY2182" s="218"/>
      <c r="HRZ2182" s="218"/>
      <c r="HSA2182" s="218"/>
      <c r="HSB2182" s="218"/>
      <c r="HSC2182" s="218"/>
      <c r="HSD2182" s="218"/>
      <c r="HSE2182" s="218"/>
      <c r="HSF2182" s="218"/>
      <c r="HSG2182" s="218"/>
      <c r="HSH2182" s="218"/>
      <c r="HSI2182" s="218"/>
      <c r="HSJ2182" s="218"/>
      <c r="HSK2182" s="218"/>
      <c r="HSL2182" s="218"/>
      <c r="HSM2182" s="218"/>
      <c r="HSN2182" s="218"/>
      <c r="HSO2182" s="218"/>
      <c r="HSP2182" s="218"/>
      <c r="HSQ2182" s="218"/>
      <c r="HSR2182" s="218"/>
      <c r="HSS2182" s="218"/>
      <c r="HST2182" s="218"/>
      <c r="HSU2182" s="218"/>
      <c r="HSV2182" s="218"/>
      <c r="HSW2182" s="218"/>
      <c r="HSX2182" s="218"/>
      <c r="HSY2182" s="218"/>
      <c r="HSZ2182" s="218"/>
      <c r="HTA2182" s="218"/>
      <c r="HTB2182" s="218"/>
      <c r="HTC2182" s="218"/>
      <c r="HTD2182" s="218"/>
      <c r="HTE2182" s="218"/>
      <c r="HTF2182" s="218"/>
      <c r="HTG2182" s="218"/>
      <c r="HTH2182" s="218"/>
      <c r="HTI2182" s="218"/>
      <c r="HTJ2182" s="218"/>
      <c r="HTK2182" s="218"/>
      <c r="HTL2182" s="218"/>
      <c r="HTM2182" s="218"/>
      <c r="HTN2182" s="218"/>
      <c r="HTO2182" s="218"/>
      <c r="HTP2182" s="218"/>
      <c r="HTQ2182" s="218"/>
      <c r="HTR2182" s="218"/>
      <c r="HTS2182" s="218"/>
      <c r="HTT2182" s="218"/>
      <c r="HTU2182" s="218"/>
      <c r="HTV2182" s="218"/>
      <c r="HTW2182" s="218"/>
      <c r="HTX2182" s="218"/>
      <c r="HTY2182" s="218"/>
      <c r="HTZ2182" s="218"/>
      <c r="HUA2182" s="218"/>
      <c r="HUB2182" s="218"/>
      <c r="HUC2182" s="218"/>
      <c r="HUD2182" s="218"/>
      <c r="HUE2182" s="218"/>
      <c r="HUF2182" s="218"/>
      <c r="HUG2182" s="218"/>
      <c r="HUH2182" s="218"/>
      <c r="HUI2182" s="218"/>
      <c r="HUJ2182" s="218"/>
      <c r="HUK2182" s="218"/>
      <c r="HUL2182" s="218"/>
      <c r="HUM2182" s="218"/>
      <c r="HUN2182" s="218"/>
      <c r="HUO2182" s="218"/>
      <c r="HUP2182" s="218"/>
      <c r="HUQ2182" s="218"/>
      <c r="HUR2182" s="218"/>
      <c r="HUS2182" s="218"/>
      <c r="HUT2182" s="218"/>
      <c r="HUU2182" s="218"/>
      <c r="HUV2182" s="218"/>
      <c r="HUW2182" s="218"/>
      <c r="HUX2182" s="218"/>
      <c r="HUY2182" s="218"/>
      <c r="HUZ2182" s="218"/>
      <c r="HVA2182" s="218"/>
      <c r="HVB2182" s="218"/>
      <c r="HVC2182" s="218"/>
      <c r="HVD2182" s="218"/>
      <c r="HVE2182" s="218"/>
      <c r="HVF2182" s="218"/>
      <c r="HVG2182" s="218"/>
      <c r="HVH2182" s="218"/>
      <c r="HVI2182" s="218"/>
      <c r="HVJ2182" s="218"/>
      <c r="HVK2182" s="218"/>
      <c r="HVL2182" s="218"/>
      <c r="HVM2182" s="218"/>
      <c r="HVN2182" s="218"/>
      <c r="HVO2182" s="218"/>
      <c r="HVP2182" s="218"/>
      <c r="HVQ2182" s="218"/>
      <c r="HVR2182" s="218"/>
      <c r="HVS2182" s="218"/>
      <c r="HVT2182" s="218"/>
      <c r="HVU2182" s="218"/>
      <c r="HVV2182" s="218"/>
      <c r="HVW2182" s="218"/>
      <c r="HVX2182" s="218"/>
      <c r="HVY2182" s="218"/>
      <c r="HVZ2182" s="218"/>
      <c r="HWA2182" s="218"/>
      <c r="HWB2182" s="218"/>
      <c r="HWC2182" s="218"/>
      <c r="HWD2182" s="218"/>
      <c r="HWE2182" s="218"/>
      <c r="HWF2182" s="218"/>
      <c r="HWG2182" s="218"/>
      <c r="HWH2182" s="218"/>
      <c r="HWI2182" s="218"/>
      <c r="HWJ2182" s="218"/>
      <c r="HWK2182" s="218"/>
      <c r="HWL2182" s="218"/>
      <c r="HWM2182" s="218"/>
      <c r="HWN2182" s="218"/>
      <c r="HWO2182" s="218"/>
      <c r="HWP2182" s="218"/>
      <c r="HWQ2182" s="218"/>
      <c r="HWR2182" s="218"/>
      <c r="HWS2182" s="218"/>
      <c r="HWT2182" s="218"/>
      <c r="HWU2182" s="218"/>
      <c r="HWV2182" s="218"/>
      <c r="HWW2182" s="218"/>
      <c r="HWX2182" s="218"/>
      <c r="HWY2182" s="218"/>
      <c r="HWZ2182" s="218"/>
      <c r="HXA2182" s="218"/>
      <c r="HXB2182" s="218"/>
      <c r="HXC2182" s="218"/>
      <c r="HXD2182" s="218"/>
      <c r="HXE2182" s="218"/>
      <c r="HXF2182" s="218"/>
      <c r="HXG2182" s="218"/>
      <c r="HXH2182" s="218"/>
      <c r="HXI2182" s="218"/>
      <c r="HXJ2182" s="218"/>
      <c r="HXK2182" s="218"/>
      <c r="HXL2182" s="218"/>
      <c r="HXM2182" s="218"/>
      <c r="HXN2182" s="218"/>
      <c r="HXO2182" s="218"/>
      <c r="HXP2182" s="218"/>
      <c r="HXQ2182" s="218"/>
      <c r="HXR2182" s="218"/>
      <c r="HXS2182" s="218"/>
      <c r="HXT2182" s="218"/>
      <c r="HXU2182" s="218"/>
      <c r="HXV2182" s="218"/>
      <c r="HXW2182" s="218"/>
      <c r="HXX2182" s="218"/>
      <c r="HXY2182" s="218"/>
      <c r="HXZ2182" s="218"/>
      <c r="HYA2182" s="218"/>
      <c r="HYB2182" s="218"/>
      <c r="HYC2182" s="218"/>
      <c r="HYD2182" s="218"/>
      <c r="HYE2182" s="218"/>
      <c r="HYF2182" s="218"/>
      <c r="HYG2182" s="218"/>
      <c r="HYH2182" s="218"/>
      <c r="HYI2182" s="218"/>
      <c r="HYJ2182" s="218"/>
      <c r="HYK2182" s="218"/>
      <c r="HYL2182" s="218"/>
      <c r="HYM2182" s="218"/>
      <c r="HYN2182" s="218"/>
      <c r="HYO2182" s="218"/>
      <c r="HYP2182" s="218"/>
      <c r="HYQ2182" s="218"/>
      <c r="HYR2182" s="218"/>
      <c r="HYS2182" s="218"/>
      <c r="HYT2182" s="218"/>
      <c r="HYU2182" s="218"/>
      <c r="HYV2182" s="218"/>
      <c r="HYW2182" s="218"/>
      <c r="HYX2182" s="218"/>
      <c r="HYY2182" s="218"/>
      <c r="HYZ2182" s="218"/>
      <c r="HZA2182" s="218"/>
      <c r="HZB2182" s="218"/>
      <c r="HZC2182" s="218"/>
      <c r="HZD2182" s="218"/>
      <c r="HZE2182" s="218"/>
      <c r="HZF2182" s="218"/>
      <c r="HZG2182" s="218"/>
      <c r="HZH2182" s="218"/>
      <c r="HZI2182" s="218"/>
      <c r="HZJ2182" s="218"/>
      <c r="HZK2182" s="218"/>
      <c r="HZL2182" s="218"/>
      <c r="HZM2182" s="218"/>
      <c r="HZN2182" s="218"/>
      <c r="HZO2182" s="218"/>
      <c r="HZP2182" s="218"/>
      <c r="HZQ2182" s="218"/>
      <c r="HZR2182" s="218"/>
      <c r="HZS2182" s="218"/>
      <c r="HZT2182" s="218"/>
      <c r="HZU2182" s="218"/>
      <c r="HZV2182" s="218"/>
      <c r="HZW2182" s="218"/>
      <c r="HZX2182" s="218"/>
      <c r="HZY2182" s="218"/>
      <c r="HZZ2182" s="218"/>
      <c r="IAA2182" s="218"/>
      <c r="IAB2182" s="218"/>
      <c r="IAC2182" s="218"/>
      <c r="IAD2182" s="218"/>
      <c r="IAE2182" s="218"/>
      <c r="IAF2182" s="218"/>
      <c r="IAG2182" s="218"/>
      <c r="IAH2182" s="218"/>
      <c r="IAI2182" s="218"/>
      <c r="IAJ2182" s="218"/>
      <c r="IAK2182" s="218"/>
      <c r="IAL2182" s="218"/>
      <c r="IAM2182" s="218"/>
      <c r="IAN2182" s="218"/>
      <c r="IAO2182" s="218"/>
      <c r="IAP2182" s="218"/>
      <c r="IAQ2182" s="218"/>
      <c r="IAR2182" s="218"/>
      <c r="IAS2182" s="218"/>
      <c r="IAT2182" s="218"/>
      <c r="IAU2182" s="218"/>
      <c r="IAV2182" s="218"/>
      <c r="IAW2182" s="218"/>
      <c r="IAX2182" s="218"/>
      <c r="IAY2182" s="218"/>
      <c r="IAZ2182" s="218"/>
      <c r="IBA2182" s="218"/>
      <c r="IBB2182" s="218"/>
      <c r="IBC2182" s="218"/>
      <c r="IBD2182" s="218"/>
      <c r="IBE2182" s="218"/>
      <c r="IBF2182" s="218"/>
      <c r="IBG2182" s="218"/>
      <c r="IBH2182" s="218"/>
      <c r="IBI2182" s="218"/>
      <c r="IBJ2182" s="218"/>
      <c r="IBK2182" s="218"/>
      <c r="IBL2182" s="218"/>
      <c r="IBM2182" s="218"/>
      <c r="IBN2182" s="218"/>
      <c r="IBO2182" s="218"/>
      <c r="IBP2182" s="218"/>
      <c r="IBQ2182" s="218"/>
      <c r="IBR2182" s="218"/>
      <c r="IBS2182" s="218"/>
      <c r="IBT2182" s="218"/>
      <c r="IBU2182" s="218"/>
      <c r="IBV2182" s="218"/>
      <c r="IBW2182" s="218"/>
      <c r="IBX2182" s="218"/>
      <c r="IBY2182" s="218"/>
      <c r="IBZ2182" s="218"/>
      <c r="ICA2182" s="218"/>
      <c r="ICB2182" s="218"/>
      <c r="ICC2182" s="218"/>
      <c r="ICD2182" s="218"/>
      <c r="ICE2182" s="218"/>
      <c r="ICF2182" s="218"/>
      <c r="ICG2182" s="218"/>
      <c r="ICH2182" s="218"/>
      <c r="ICI2182" s="218"/>
      <c r="ICJ2182" s="218"/>
      <c r="ICK2182" s="218"/>
      <c r="ICL2182" s="218"/>
      <c r="ICM2182" s="218"/>
      <c r="ICN2182" s="218"/>
      <c r="ICO2182" s="218"/>
      <c r="ICP2182" s="218"/>
      <c r="ICQ2182" s="218"/>
      <c r="ICR2182" s="218"/>
      <c r="ICS2182" s="218"/>
      <c r="ICT2182" s="218"/>
      <c r="ICU2182" s="218"/>
      <c r="ICV2182" s="218"/>
      <c r="ICW2182" s="218"/>
      <c r="ICX2182" s="218"/>
      <c r="ICY2182" s="218"/>
      <c r="ICZ2182" s="218"/>
      <c r="IDA2182" s="218"/>
      <c r="IDB2182" s="218"/>
      <c r="IDC2182" s="218"/>
      <c r="IDD2182" s="218"/>
      <c r="IDE2182" s="218"/>
      <c r="IDF2182" s="218"/>
      <c r="IDG2182" s="218"/>
      <c r="IDH2182" s="218"/>
      <c r="IDI2182" s="218"/>
      <c r="IDJ2182" s="218"/>
      <c r="IDK2182" s="218"/>
      <c r="IDL2182" s="218"/>
      <c r="IDM2182" s="218"/>
      <c r="IDN2182" s="218"/>
      <c r="IDO2182" s="218"/>
      <c r="IDP2182" s="218"/>
      <c r="IDQ2182" s="218"/>
      <c r="IDR2182" s="218"/>
      <c r="IDS2182" s="218"/>
      <c r="IDT2182" s="218"/>
      <c r="IDU2182" s="218"/>
      <c r="IDV2182" s="218"/>
      <c r="IDW2182" s="218"/>
      <c r="IDX2182" s="218"/>
      <c r="IDY2182" s="218"/>
      <c r="IDZ2182" s="218"/>
      <c r="IEA2182" s="218"/>
      <c r="IEB2182" s="218"/>
      <c r="IEC2182" s="218"/>
      <c r="IED2182" s="218"/>
      <c r="IEE2182" s="218"/>
      <c r="IEF2182" s="218"/>
      <c r="IEG2182" s="218"/>
      <c r="IEH2182" s="218"/>
      <c r="IEI2182" s="218"/>
      <c r="IEJ2182" s="218"/>
      <c r="IEK2182" s="218"/>
      <c r="IEL2182" s="218"/>
      <c r="IEM2182" s="218"/>
      <c r="IEN2182" s="218"/>
      <c r="IEO2182" s="218"/>
      <c r="IEP2182" s="218"/>
      <c r="IEQ2182" s="218"/>
      <c r="IER2182" s="218"/>
      <c r="IES2182" s="218"/>
      <c r="IET2182" s="218"/>
      <c r="IEU2182" s="218"/>
      <c r="IEV2182" s="218"/>
      <c r="IEW2182" s="218"/>
      <c r="IEX2182" s="218"/>
      <c r="IEY2182" s="218"/>
      <c r="IEZ2182" s="218"/>
      <c r="IFA2182" s="218"/>
      <c r="IFB2182" s="218"/>
      <c r="IFC2182" s="218"/>
      <c r="IFD2182" s="218"/>
      <c r="IFE2182" s="218"/>
      <c r="IFF2182" s="218"/>
      <c r="IFG2182" s="218"/>
      <c r="IFH2182" s="218"/>
      <c r="IFI2182" s="218"/>
      <c r="IFJ2182" s="218"/>
      <c r="IFK2182" s="218"/>
      <c r="IFL2182" s="218"/>
      <c r="IFM2182" s="218"/>
      <c r="IFN2182" s="218"/>
      <c r="IFO2182" s="218"/>
      <c r="IFP2182" s="218"/>
      <c r="IFQ2182" s="218"/>
      <c r="IFR2182" s="218"/>
      <c r="IFS2182" s="218"/>
      <c r="IFT2182" s="218"/>
      <c r="IFU2182" s="218"/>
      <c r="IFV2182" s="218"/>
      <c r="IFW2182" s="218"/>
      <c r="IFX2182" s="218"/>
      <c r="IFY2182" s="218"/>
      <c r="IFZ2182" s="218"/>
      <c r="IGA2182" s="218"/>
      <c r="IGB2182" s="218"/>
      <c r="IGC2182" s="218"/>
      <c r="IGD2182" s="218"/>
      <c r="IGE2182" s="218"/>
      <c r="IGF2182" s="218"/>
      <c r="IGG2182" s="218"/>
      <c r="IGH2182" s="218"/>
      <c r="IGI2182" s="218"/>
      <c r="IGJ2182" s="218"/>
      <c r="IGK2182" s="218"/>
      <c r="IGL2182" s="218"/>
      <c r="IGM2182" s="218"/>
      <c r="IGN2182" s="218"/>
      <c r="IGO2182" s="218"/>
      <c r="IGP2182" s="218"/>
      <c r="IGQ2182" s="218"/>
      <c r="IGR2182" s="218"/>
      <c r="IGS2182" s="218"/>
      <c r="IGT2182" s="218"/>
      <c r="IGU2182" s="218"/>
      <c r="IGV2182" s="218"/>
      <c r="IGW2182" s="218"/>
      <c r="IGX2182" s="218"/>
      <c r="IGY2182" s="218"/>
      <c r="IGZ2182" s="218"/>
      <c r="IHA2182" s="218"/>
      <c r="IHB2182" s="218"/>
      <c r="IHC2182" s="218"/>
      <c r="IHD2182" s="218"/>
      <c r="IHE2182" s="218"/>
      <c r="IHF2182" s="218"/>
      <c r="IHG2182" s="218"/>
      <c r="IHH2182" s="218"/>
      <c r="IHI2182" s="218"/>
      <c r="IHJ2182" s="218"/>
      <c r="IHK2182" s="218"/>
      <c r="IHL2182" s="218"/>
      <c r="IHM2182" s="218"/>
      <c r="IHN2182" s="218"/>
      <c r="IHO2182" s="218"/>
      <c r="IHP2182" s="218"/>
      <c r="IHQ2182" s="218"/>
      <c r="IHR2182" s="218"/>
      <c r="IHS2182" s="218"/>
      <c r="IHT2182" s="218"/>
      <c r="IHU2182" s="218"/>
      <c r="IHV2182" s="218"/>
      <c r="IHW2182" s="218"/>
      <c r="IHX2182" s="218"/>
      <c r="IHY2182" s="218"/>
      <c r="IHZ2182" s="218"/>
      <c r="IIA2182" s="218"/>
      <c r="IIB2182" s="218"/>
      <c r="IIC2182" s="218"/>
      <c r="IID2182" s="218"/>
      <c r="IIE2182" s="218"/>
      <c r="IIF2182" s="218"/>
      <c r="IIG2182" s="218"/>
      <c r="IIH2182" s="218"/>
      <c r="III2182" s="218"/>
      <c r="IIJ2182" s="218"/>
      <c r="IIK2182" s="218"/>
      <c r="IIL2182" s="218"/>
      <c r="IIM2182" s="218"/>
      <c r="IIN2182" s="218"/>
      <c r="IIO2182" s="218"/>
      <c r="IIP2182" s="218"/>
      <c r="IIQ2182" s="218"/>
      <c r="IIR2182" s="218"/>
      <c r="IIS2182" s="218"/>
      <c r="IIT2182" s="218"/>
      <c r="IIU2182" s="218"/>
      <c r="IIV2182" s="218"/>
      <c r="IIW2182" s="218"/>
      <c r="IIX2182" s="218"/>
      <c r="IIY2182" s="218"/>
      <c r="IIZ2182" s="218"/>
      <c r="IJA2182" s="218"/>
      <c r="IJB2182" s="218"/>
      <c r="IJC2182" s="218"/>
      <c r="IJD2182" s="218"/>
      <c r="IJE2182" s="218"/>
      <c r="IJF2182" s="218"/>
      <c r="IJG2182" s="218"/>
      <c r="IJH2182" s="218"/>
      <c r="IJI2182" s="218"/>
      <c r="IJJ2182" s="218"/>
      <c r="IJK2182" s="218"/>
      <c r="IJL2182" s="218"/>
      <c r="IJM2182" s="218"/>
      <c r="IJN2182" s="218"/>
      <c r="IJO2182" s="218"/>
      <c r="IJP2182" s="218"/>
      <c r="IJQ2182" s="218"/>
      <c r="IJR2182" s="218"/>
      <c r="IJS2182" s="218"/>
      <c r="IJT2182" s="218"/>
      <c r="IJU2182" s="218"/>
      <c r="IJV2182" s="218"/>
      <c r="IJW2182" s="218"/>
      <c r="IJX2182" s="218"/>
      <c r="IJY2182" s="218"/>
      <c r="IJZ2182" s="218"/>
      <c r="IKA2182" s="218"/>
      <c r="IKB2182" s="218"/>
      <c r="IKC2182" s="218"/>
      <c r="IKD2182" s="218"/>
      <c r="IKE2182" s="218"/>
      <c r="IKF2182" s="218"/>
      <c r="IKG2182" s="218"/>
      <c r="IKH2182" s="218"/>
      <c r="IKI2182" s="218"/>
      <c r="IKJ2182" s="218"/>
      <c r="IKK2182" s="218"/>
      <c r="IKL2182" s="218"/>
      <c r="IKM2182" s="218"/>
      <c r="IKN2182" s="218"/>
      <c r="IKO2182" s="218"/>
      <c r="IKP2182" s="218"/>
      <c r="IKQ2182" s="218"/>
      <c r="IKR2182" s="218"/>
      <c r="IKS2182" s="218"/>
      <c r="IKT2182" s="218"/>
      <c r="IKU2182" s="218"/>
      <c r="IKV2182" s="218"/>
      <c r="IKW2182" s="218"/>
      <c r="IKX2182" s="218"/>
      <c r="IKY2182" s="218"/>
      <c r="IKZ2182" s="218"/>
      <c r="ILA2182" s="218"/>
      <c r="ILB2182" s="218"/>
      <c r="ILC2182" s="218"/>
      <c r="ILD2182" s="218"/>
      <c r="ILE2182" s="218"/>
      <c r="ILF2182" s="218"/>
      <c r="ILG2182" s="218"/>
      <c r="ILH2182" s="218"/>
      <c r="ILI2182" s="218"/>
      <c r="ILJ2182" s="218"/>
      <c r="ILK2182" s="218"/>
      <c r="ILL2182" s="218"/>
      <c r="ILM2182" s="218"/>
      <c r="ILN2182" s="218"/>
      <c r="ILO2182" s="218"/>
      <c r="ILP2182" s="218"/>
      <c r="ILQ2182" s="218"/>
      <c r="ILR2182" s="218"/>
      <c r="ILS2182" s="218"/>
      <c r="ILT2182" s="218"/>
      <c r="ILU2182" s="218"/>
      <c r="ILV2182" s="218"/>
      <c r="ILW2182" s="218"/>
      <c r="ILX2182" s="218"/>
      <c r="ILY2182" s="218"/>
      <c r="ILZ2182" s="218"/>
      <c r="IMA2182" s="218"/>
      <c r="IMB2182" s="218"/>
      <c r="IMC2182" s="218"/>
      <c r="IMD2182" s="218"/>
      <c r="IME2182" s="218"/>
      <c r="IMF2182" s="218"/>
      <c r="IMG2182" s="218"/>
      <c r="IMH2182" s="218"/>
      <c r="IMI2182" s="218"/>
      <c r="IMJ2182" s="218"/>
      <c r="IMK2182" s="218"/>
      <c r="IML2182" s="218"/>
      <c r="IMM2182" s="218"/>
      <c r="IMN2182" s="218"/>
      <c r="IMO2182" s="218"/>
      <c r="IMP2182" s="218"/>
      <c r="IMQ2182" s="218"/>
      <c r="IMR2182" s="218"/>
      <c r="IMS2182" s="218"/>
      <c r="IMT2182" s="218"/>
      <c r="IMU2182" s="218"/>
      <c r="IMV2182" s="218"/>
      <c r="IMW2182" s="218"/>
      <c r="IMX2182" s="218"/>
      <c r="IMY2182" s="218"/>
      <c r="IMZ2182" s="218"/>
      <c r="INA2182" s="218"/>
      <c r="INB2182" s="218"/>
      <c r="INC2182" s="218"/>
      <c r="IND2182" s="218"/>
      <c r="INE2182" s="218"/>
      <c r="INF2182" s="218"/>
      <c r="ING2182" s="218"/>
      <c r="INH2182" s="218"/>
      <c r="INI2182" s="218"/>
      <c r="INJ2182" s="218"/>
      <c r="INK2182" s="218"/>
      <c r="INL2182" s="218"/>
      <c r="INM2182" s="218"/>
      <c r="INN2182" s="218"/>
      <c r="INO2182" s="218"/>
      <c r="INP2182" s="218"/>
      <c r="INQ2182" s="218"/>
      <c r="INR2182" s="218"/>
      <c r="INS2182" s="218"/>
      <c r="INT2182" s="218"/>
      <c r="INU2182" s="218"/>
      <c r="INV2182" s="218"/>
      <c r="INW2182" s="218"/>
      <c r="INX2182" s="218"/>
      <c r="INY2182" s="218"/>
      <c r="INZ2182" s="218"/>
      <c r="IOA2182" s="218"/>
      <c r="IOB2182" s="218"/>
      <c r="IOC2182" s="218"/>
      <c r="IOD2182" s="218"/>
      <c r="IOE2182" s="218"/>
      <c r="IOF2182" s="218"/>
      <c r="IOG2182" s="218"/>
      <c r="IOH2182" s="218"/>
      <c r="IOI2182" s="218"/>
      <c r="IOJ2182" s="218"/>
      <c r="IOK2182" s="218"/>
      <c r="IOL2182" s="218"/>
      <c r="IOM2182" s="218"/>
      <c r="ION2182" s="218"/>
      <c r="IOO2182" s="218"/>
      <c r="IOP2182" s="218"/>
      <c r="IOQ2182" s="218"/>
      <c r="IOR2182" s="218"/>
      <c r="IOS2182" s="218"/>
      <c r="IOT2182" s="218"/>
      <c r="IOU2182" s="218"/>
      <c r="IOV2182" s="218"/>
      <c r="IOW2182" s="218"/>
      <c r="IOX2182" s="218"/>
      <c r="IOY2182" s="218"/>
      <c r="IOZ2182" s="218"/>
      <c r="IPA2182" s="218"/>
      <c r="IPB2182" s="218"/>
      <c r="IPC2182" s="218"/>
      <c r="IPD2182" s="218"/>
      <c r="IPE2182" s="218"/>
      <c r="IPF2182" s="218"/>
      <c r="IPG2182" s="218"/>
      <c r="IPH2182" s="218"/>
      <c r="IPI2182" s="218"/>
      <c r="IPJ2182" s="218"/>
      <c r="IPK2182" s="218"/>
      <c r="IPL2182" s="218"/>
      <c r="IPM2182" s="218"/>
      <c r="IPN2182" s="218"/>
      <c r="IPO2182" s="218"/>
      <c r="IPP2182" s="218"/>
      <c r="IPQ2182" s="218"/>
      <c r="IPR2182" s="218"/>
      <c r="IPS2182" s="218"/>
      <c r="IPT2182" s="218"/>
      <c r="IPU2182" s="218"/>
      <c r="IPV2182" s="218"/>
      <c r="IPW2182" s="218"/>
      <c r="IPX2182" s="218"/>
      <c r="IPY2182" s="218"/>
      <c r="IPZ2182" s="218"/>
      <c r="IQA2182" s="218"/>
      <c r="IQB2182" s="218"/>
      <c r="IQC2182" s="218"/>
      <c r="IQD2182" s="218"/>
      <c r="IQE2182" s="218"/>
      <c r="IQF2182" s="218"/>
      <c r="IQG2182" s="218"/>
      <c r="IQH2182" s="218"/>
      <c r="IQI2182" s="218"/>
      <c r="IQJ2182" s="218"/>
      <c r="IQK2182" s="218"/>
      <c r="IQL2182" s="218"/>
      <c r="IQM2182" s="218"/>
      <c r="IQN2182" s="218"/>
      <c r="IQO2182" s="218"/>
      <c r="IQP2182" s="218"/>
      <c r="IQQ2182" s="218"/>
      <c r="IQR2182" s="218"/>
      <c r="IQS2182" s="218"/>
      <c r="IQT2182" s="218"/>
      <c r="IQU2182" s="218"/>
      <c r="IQV2182" s="218"/>
      <c r="IQW2182" s="218"/>
      <c r="IQX2182" s="218"/>
      <c r="IQY2182" s="218"/>
      <c r="IQZ2182" s="218"/>
      <c r="IRA2182" s="218"/>
      <c r="IRB2182" s="218"/>
      <c r="IRC2182" s="218"/>
      <c r="IRD2182" s="218"/>
      <c r="IRE2182" s="218"/>
      <c r="IRF2182" s="218"/>
      <c r="IRG2182" s="218"/>
      <c r="IRH2182" s="218"/>
      <c r="IRI2182" s="218"/>
      <c r="IRJ2182" s="218"/>
      <c r="IRK2182" s="218"/>
      <c r="IRL2182" s="218"/>
      <c r="IRM2182" s="218"/>
      <c r="IRN2182" s="218"/>
      <c r="IRO2182" s="218"/>
      <c r="IRP2182" s="218"/>
      <c r="IRQ2182" s="218"/>
      <c r="IRR2182" s="218"/>
      <c r="IRS2182" s="218"/>
      <c r="IRT2182" s="218"/>
      <c r="IRU2182" s="218"/>
      <c r="IRV2182" s="218"/>
      <c r="IRW2182" s="218"/>
      <c r="IRX2182" s="218"/>
      <c r="IRY2182" s="218"/>
      <c r="IRZ2182" s="218"/>
      <c r="ISA2182" s="218"/>
      <c r="ISB2182" s="218"/>
      <c r="ISC2182" s="218"/>
      <c r="ISD2182" s="218"/>
      <c r="ISE2182" s="218"/>
      <c r="ISF2182" s="218"/>
      <c r="ISG2182" s="218"/>
      <c r="ISH2182" s="218"/>
      <c r="ISI2182" s="218"/>
      <c r="ISJ2182" s="218"/>
      <c r="ISK2182" s="218"/>
      <c r="ISL2182" s="218"/>
      <c r="ISM2182" s="218"/>
      <c r="ISN2182" s="218"/>
      <c r="ISO2182" s="218"/>
      <c r="ISP2182" s="218"/>
      <c r="ISQ2182" s="218"/>
      <c r="ISR2182" s="218"/>
      <c r="ISS2182" s="218"/>
      <c r="IST2182" s="218"/>
      <c r="ISU2182" s="218"/>
      <c r="ISV2182" s="218"/>
      <c r="ISW2182" s="218"/>
      <c r="ISX2182" s="218"/>
      <c r="ISY2182" s="218"/>
      <c r="ISZ2182" s="218"/>
      <c r="ITA2182" s="218"/>
      <c r="ITB2182" s="218"/>
      <c r="ITC2182" s="218"/>
      <c r="ITD2182" s="218"/>
      <c r="ITE2182" s="218"/>
      <c r="ITF2182" s="218"/>
      <c r="ITG2182" s="218"/>
      <c r="ITH2182" s="218"/>
      <c r="ITI2182" s="218"/>
      <c r="ITJ2182" s="218"/>
      <c r="ITK2182" s="218"/>
      <c r="ITL2182" s="218"/>
      <c r="ITM2182" s="218"/>
      <c r="ITN2182" s="218"/>
      <c r="ITO2182" s="218"/>
      <c r="ITP2182" s="218"/>
      <c r="ITQ2182" s="218"/>
      <c r="ITR2182" s="218"/>
      <c r="ITS2182" s="218"/>
      <c r="ITT2182" s="218"/>
      <c r="ITU2182" s="218"/>
      <c r="ITV2182" s="218"/>
      <c r="ITW2182" s="218"/>
      <c r="ITX2182" s="218"/>
      <c r="ITY2182" s="218"/>
      <c r="ITZ2182" s="218"/>
      <c r="IUA2182" s="218"/>
      <c r="IUB2182" s="218"/>
      <c r="IUC2182" s="218"/>
      <c r="IUD2182" s="218"/>
      <c r="IUE2182" s="218"/>
      <c r="IUF2182" s="218"/>
      <c r="IUG2182" s="218"/>
      <c r="IUH2182" s="218"/>
      <c r="IUI2182" s="218"/>
      <c r="IUJ2182" s="218"/>
      <c r="IUK2182" s="218"/>
      <c r="IUL2182" s="218"/>
      <c r="IUM2182" s="218"/>
      <c r="IUN2182" s="218"/>
      <c r="IUO2182" s="218"/>
      <c r="IUP2182" s="218"/>
      <c r="IUQ2182" s="218"/>
      <c r="IUR2182" s="218"/>
      <c r="IUS2182" s="218"/>
      <c r="IUT2182" s="218"/>
      <c r="IUU2182" s="218"/>
      <c r="IUV2182" s="218"/>
      <c r="IUW2182" s="218"/>
      <c r="IUX2182" s="218"/>
      <c r="IUY2182" s="218"/>
      <c r="IUZ2182" s="218"/>
      <c r="IVA2182" s="218"/>
      <c r="IVB2182" s="218"/>
      <c r="IVC2182" s="218"/>
      <c r="IVD2182" s="218"/>
      <c r="IVE2182" s="218"/>
      <c r="IVF2182" s="218"/>
      <c r="IVG2182" s="218"/>
      <c r="IVH2182" s="218"/>
      <c r="IVI2182" s="218"/>
      <c r="IVJ2182" s="218"/>
      <c r="IVK2182" s="218"/>
      <c r="IVL2182" s="218"/>
      <c r="IVM2182" s="218"/>
      <c r="IVN2182" s="218"/>
      <c r="IVO2182" s="218"/>
      <c r="IVP2182" s="218"/>
      <c r="IVQ2182" s="218"/>
      <c r="IVR2182" s="218"/>
      <c r="IVS2182" s="218"/>
      <c r="IVT2182" s="218"/>
      <c r="IVU2182" s="218"/>
      <c r="IVV2182" s="218"/>
      <c r="IVW2182" s="218"/>
      <c r="IVX2182" s="218"/>
      <c r="IVY2182" s="218"/>
      <c r="IVZ2182" s="218"/>
      <c r="IWA2182" s="218"/>
      <c r="IWB2182" s="218"/>
      <c r="IWC2182" s="218"/>
      <c r="IWD2182" s="218"/>
      <c r="IWE2182" s="218"/>
      <c r="IWF2182" s="218"/>
      <c r="IWG2182" s="218"/>
      <c r="IWH2182" s="218"/>
      <c r="IWI2182" s="218"/>
      <c r="IWJ2182" s="218"/>
      <c r="IWK2182" s="218"/>
      <c r="IWL2182" s="218"/>
      <c r="IWM2182" s="218"/>
      <c r="IWN2182" s="218"/>
      <c r="IWO2182" s="218"/>
      <c r="IWP2182" s="218"/>
      <c r="IWQ2182" s="218"/>
      <c r="IWR2182" s="218"/>
      <c r="IWS2182" s="218"/>
      <c r="IWT2182" s="218"/>
      <c r="IWU2182" s="218"/>
      <c r="IWV2182" s="218"/>
      <c r="IWW2182" s="218"/>
      <c r="IWX2182" s="218"/>
      <c r="IWY2182" s="218"/>
      <c r="IWZ2182" s="218"/>
      <c r="IXA2182" s="218"/>
      <c r="IXB2182" s="218"/>
      <c r="IXC2182" s="218"/>
      <c r="IXD2182" s="218"/>
      <c r="IXE2182" s="218"/>
      <c r="IXF2182" s="218"/>
      <c r="IXG2182" s="218"/>
      <c r="IXH2182" s="218"/>
      <c r="IXI2182" s="218"/>
      <c r="IXJ2182" s="218"/>
      <c r="IXK2182" s="218"/>
      <c r="IXL2182" s="218"/>
      <c r="IXM2182" s="218"/>
      <c r="IXN2182" s="218"/>
      <c r="IXO2182" s="218"/>
      <c r="IXP2182" s="218"/>
      <c r="IXQ2182" s="218"/>
      <c r="IXR2182" s="218"/>
      <c r="IXS2182" s="218"/>
      <c r="IXT2182" s="218"/>
      <c r="IXU2182" s="218"/>
      <c r="IXV2182" s="218"/>
      <c r="IXW2182" s="218"/>
      <c r="IXX2182" s="218"/>
      <c r="IXY2182" s="218"/>
      <c r="IXZ2182" s="218"/>
      <c r="IYA2182" s="218"/>
      <c r="IYB2182" s="218"/>
      <c r="IYC2182" s="218"/>
      <c r="IYD2182" s="218"/>
      <c r="IYE2182" s="218"/>
      <c r="IYF2182" s="218"/>
      <c r="IYG2182" s="218"/>
      <c r="IYH2182" s="218"/>
      <c r="IYI2182" s="218"/>
      <c r="IYJ2182" s="218"/>
      <c r="IYK2182" s="218"/>
      <c r="IYL2182" s="218"/>
      <c r="IYM2182" s="218"/>
      <c r="IYN2182" s="218"/>
      <c r="IYO2182" s="218"/>
      <c r="IYP2182" s="218"/>
      <c r="IYQ2182" s="218"/>
      <c r="IYR2182" s="218"/>
      <c r="IYS2182" s="218"/>
      <c r="IYT2182" s="218"/>
      <c r="IYU2182" s="218"/>
      <c r="IYV2182" s="218"/>
      <c r="IYW2182" s="218"/>
      <c r="IYX2182" s="218"/>
      <c r="IYY2182" s="218"/>
      <c r="IYZ2182" s="218"/>
      <c r="IZA2182" s="218"/>
      <c r="IZB2182" s="218"/>
      <c r="IZC2182" s="218"/>
      <c r="IZD2182" s="218"/>
      <c r="IZE2182" s="218"/>
      <c r="IZF2182" s="218"/>
      <c r="IZG2182" s="218"/>
      <c r="IZH2182" s="218"/>
      <c r="IZI2182" s="218"/>
      <c r="IZJ2182" s="218"/>
      <c r="IZK2182" s="218"/>
      <c r="IZL2182" s="218"/>
      <c r="IZM2182" s="218"/>
      <c r="IZN2182" s="218"/>
      <c r="IZO2182" s="218"/>
      <c r="IZP2182" s="218"/>
      <c r="IZQ2182" s="218"/>
      <c r="IZR2182" s="218"/>
      <c r="IZS2182" s="218"/>
      <c r="IZT2182" s="218"/>
      <c r="IZU2182" s="218"/>
      <c r="IZV2182" s="218"/>
      <c r="IZW2182" s="218"/>
      <c r="IZX2182" s="218"/>
      <c r="IZY2182" s="218"/>
      <c r="IZZ2182" s="218"/>
      <c r="JAA2182" s="218"/>
      <c r="JAB2182" s="218"/>
      <c r="JAC2182" s="218"/>
      <c r="JAD2182" s="218"/>
      <c r="JAE2182" s="218"/>
      <c r="JAF2182" s="218"/>
      <c r="JAG2182" s="218"/>
      <c r="JAH2182" s="218"/>
      <c r="JAI2182" s="218"/>
      <c r="JAJ2182" s="218"/>
      <c r="JAK2182" s="218"/>
      <c r="JAL2182" s="218"/>
      <c r="JAM2182" s="218"/>
      <c r="JAN2182" s="218"/>
      <c r="JAO2182" s="218"/>
      <c r="JAP2182" s="218"/>
      <c r="JAQ2182" s="218"/>
      <c r="JAR2182" s="218"/>
      <c r="JAS2182" s="218"/>
      <c r="JAT2182" s="218"/>
      <c r="JAU2182" s="218"/>
      <c r="JAV2182" s="218"/>
      <c r="JAW2182" s="218"/>
      <c r="JAX2182" s="218"/>
      <c r="JAY2182" s="218"/>
      <c r="JAZ2182" s="218"/>
      <c r="JBA2182" s="218"/>
      <c r="JBB2182" s="218"/>
      <c r="JBC2182" s="218"/>
      <c r="JBD2182" s="218"/>
      <c r="JBE2182" s="218"/>
      <c r="JBF2182" s="218"/>
      <c r="JBG2182" s="218"/>
      <c r="JBH2182" s="218"/>
      <c r="JBI2182" s="218"/>
      <c r="JBJ2182" s="218"/>
      <c r="JBK2182" s="218"/>
      <c r="JBL2182" s="218"/>
      <c r="JBM2182" s="218"/>
      <c r="JBN2182" s="218"/>
      <c r="JBO2182" s="218"/>
      <c r="JBP2182" s="218"/>
      <c r="JBQ2182" s="218"/>
      <c r="JBR2182" s="218"/>
      <c r="JBS2182" s="218"/>
      <c r="JBT2182" s="218"/>
      <c r="JBU2182" s="218"/>
      <c r="JBV2182" s="218"/>
      <c r="JBW2182" s="218"/>
      <c r="JBX2182" s="218"/>
      <c r="JBY2182" s="218"/>
      <c r="JBZ2182" s="218"/>
      <c r="JCA2182" s="218"/>
      <c r="JCB2182" s="218"/>
      <c r="JCC2182" s="218"/>
      <c r="JCD2182" s="218"/>
      <c r="JCE2182" s="218"/>
      <c r="JCF2182" s="218"/>
      <c r="JCG2182" s="218"/>
      <c r="JCH2182" s="218"/>
      <c r="JCI2182" s="218"/>
      <c r="JCJ2182" s="218"/>
      <c r="JCK2182" s="218"/>
      <c r="JCL2182" s="218"/>
      <c r="JCM2182" s="218"/>
      <c r="JCN2182" s="218"/>
      <c r="JCO2182" s="218"/>
      <c r="JCP2182" s="218"/>
      <c r="JCQ2182" s="218"/>
      <c r="JCR2182" s="218"/>
      <c r="JCS2182" s="218"/>
      <c r="JCT2182" s="218"/>
      <c r="JCU2182" s="218"/>
      <c r="JCV2182" s="218"/>
      <c r="JCW2182" s="218"/>
      <c r="JCX2182" s="218"/>
      <c r="JCY2182" s="218"/>
      <c r="JCZ2182" s="218"/>
      <c r="JDA2182" s="218"/>
      <c r="JDB2182" s="218"/>
      <c r="JDC2182" s="218"/>
      <c r="JDD2182" s="218"/>
      <c r="JDE2182" s="218"/>
      <c r="JDF2182" s="218"/>
      <c r="JDG2182" s="218"/>
      <c r="JDH2182" s="218"/>
      <c r="JDI2182" s="218"/>
      <c r="JDJ2182" s="218"/>
      <c r="JDK2182" s="218"/>
      <c r="JDL2182" s="218"/>
      <c r="JDM2182" s="218"/>
      <c r="JDN2182" s="218"/>
      <c r="JDO2182" s="218"/>
      <c r="JDP2182" s="218"/>
      <c r="JDQ2182" s="218"/>
      <c r="JDR2182" s="218"/>
      <c r="JDS2182" s="218"/>
      <c r="JDT2182" s="218"/>
      <c r="JDU2182" s="218"/>
      <c r="JDV2182" s="218"/>
      <c r="JDW2182" s="218"/>
      <c r="JDX2182" s="218"/>
      <c r="JDY2182" s="218"/>
      <c r="JDZ2182" s="218"/>
      <c r="JEA2182" s="218"/>
      <c r="JEB2182" s="218"/>
      <c r="JEC2182" s="218"/>
      <c r="JED2182" s="218"/>
      <c r="JEE2182" s="218"/>
      <c r="JEF2182" s="218"/>
      <c r="JEG2182" s="218"/>
      <c r="JEH2182" s="218"/>
      <c r="JEI2182" s="218"/>
      <c r="JEJ2182" s="218"/>
      <c r="JEK2182" s="218"/>
      <c r="JEL2182" s="218"/>
      <c r="JEM2182" s="218"/>
      <c r="JEN2182" s="218"/>
      <c r="JEO2182" s="218"/>
      <c r="JEP2182" s="218"/>
      <c r="JEQ2182" s="218"/>
      <c r="JER2182" s="218"/>
      <c r="JES2182" s="218"/>
      <c r="JET2182" s="218"/>
      <c r="JEU2182" s="218"/>
      <c r="JEV2182" s="218"/>
      <c r="JEW2182" s="218"/>
      <c r="JEX2182" s="218"/>
      <c r="JEY2182" s="218"/>
      <c r="JEZ2182" s="218"/>
      <c r="JFA2182" s="218"/>
      <c r="JFB2182" s="218"/>
      <c r="JFC2182" s="218"/>
      <c r="JFD2182" s="218"/>
      <c r="JFE2182" s="218"/>
      <c r="JFF2182" s="218"/>
      <c r="JFG2182" s="218"/>
      <c r="JFH2182" s="218"/>
      <c r="JFI2182" s="218"/>
      <c r="JFJ2182" s="218"/>
      <c r="JFK2182" s="218"/>
      <c r="JFL2182" s="218"/>
      <c r="JFM2182" s="218"/>
      <c r="JFN2182" s="218"/>
      <c r="JFO2182" s="218"/>
      <c r="JFP2182" s="218"/>
      <c r="JFQ2182" s="218"/>
      <c r="JFR2182" s="218"/>
      <c r="JFS2182" s="218"/>
      <c r="JFT2182" s="218"/>
      <c r="JFU2182" s="218"/>
      <c r="JFV2182" s="218"/>
      <c r="JFW2182" s="218"/>
      <c r="JFX2182" s="218"/>
      <c r="JFY2182" s="218"/>
      <c r="JFZ2182" s="218"/>
      <c r="JGA2182" s="218"/>
      <c r="JGB2182" s="218"/>
      <c r="JGC2182" s="218"/>
      <c r="JGD2182" s="218"/>
      <c r="JGE2182" s="218"/>
      <c r="JGF2182" s="218"/>
      <c r="JGG2182" s="218"/>
      <c r="JGH2182" s="218"/>
      <c r="JGI2182" s="218"/>
      <c r="JGJ2182" s="218"/>
      <c r="JGK2182" s="218"/>
      <c r="JGL2182" s="218"/>
      <c r="JGM2182" s="218"/>
      <c r="JGN2182" s="218"/>
      <c r="JGO2182" s="218"/>
      <c r="JGP2182" s="218"/>
      <c r="JGQ2182" s="218"/>
      <c r="JGR2182" s="218"/>
      <c r="JGS2182" s="218"/>
      <c r="JGT2182" s="218"/>
      <c r="JGU2182" s="218"/>
      <c r="JGV2182" s="218"/>
      <c r="JGW2182" s="218"/>
      <c r="JGX2182" s="218"/>
      <c r="JGY2182" s="218"/>
      <c r="JGZ2182" s="218"/>
      <c r="JHA2182" s="218"/>
      <c r="JHB2182" s="218"/>
      <c r="JHC2182" s="218"/>
      <c r="JHD2182" s="218"/>
      <c r="JHE2182" s="218"/>
      <c r="JHF2182" s="218"/>
      <c r="JHG2182" s="218"/>
      <c r="JHH2182" s="218"/>
      <c r="JHI2182" s="218"/>
      <c r="JHJ2182" s="218"/>
      <c r="JHK2182" s="218"/>
      <c r="JHL2182" s="218"/>
      <c r="JHM2182" s="218"/>
      <c r="JHN2182" s="218"/>
      <c r="JHO2182" s="218"/>
      <c r="JHP2182" s="218"/>
      <c r="JHQ2182" s="218"/>
      <c r="JHR2182" s="218"/>
      <c r="JHS2182" s="218"/>
      <c r="JHT2182" s="218"/>
      <c r="JHU2182" s="218"/>
      <c r="JHV2182" s="218"/>
      <c r="JHW2182" s="218"/>
      <c r="JHX2182" s="218"/>
      <c r="JHY2182" s="218"/>
      <c r="JHZ2182" s="218"/>
      <c r="JIA2182" s="218"/>
      <c r="JIB2182" s="218"/>
      <c r="JIC2182" s="218"/>
      <c r="JID2182" s="218"/>
      <c r="JIE2182" s="218"/>
      <c r="JIF2182" s="218"/>
      <c r="JIG2182" s="218"/>
      <c r="JIH2182" s="218"/>
      <c r="JII2182" s="218"/>
      <c r="JIJ2182" s="218"/>
      <c r="JIK2182" s="218"/>
      <c r="JIL2182" s="218"/>
      <c r="JIM2182" s="218"/>
      <c r="JIN2182" s="218"/>
      <c r="JIO2182" s="218"/>
      <c r="JIP2182" s="218"/>
      <c r="JIQ2182" s="218"/>
      <c r="JIR2182" s="218"/>
      <c r="JIS2182" s="218"/>
      <c r="JIT2182" s="218"/>
      <c r="JIU2182" s="218"/>
      <c r="JIV2182" s="218"/>
      <c r="JIW2182" s="218"/>
      <c r="JIX2182" s="218"/>
      <c r="JIY2182" s="218"/>
      <c r="JIZ2182" s="218"/>
      <c r="JJA2182" s="218"/>
      <c r="JJB2182" s="218"/>
      <c r="JJC2182" s="218"/>
      <c r="JJD2182" s="218"/>
      <c r="JJE2182" s="218"/>
      <c r="JJF2182" s="218"/>
      <c r="JJG2182" s="218"/>
      <c r="JJH2182" s="218"/>
      <c r="JJI2182" s="218"/>
      <c r="JJJ2182" s="218"/>
      <c r="JJK2182" s="218"/>
      <c r="JJL2182" s="218"/>
      <c r="JJM2182" s="218"/>
      <c r="JJN2182" s="218"/>
      <c r="JJO2182" s="218"/>
      <c r="JJP2182" s="218"/>
      <c r="JJQ2182" s="218"/>
      <c r="JJR2182" s="218"/>
      <c r="JJS2182" s="218"/>
      <c r="JJT2182" s="218"/>
      <c r="JJU2182" s="218"/>
      <c r="JJV2182" s="218"/>
      <c r="JJW2182" s="218"/>
      <c r="JJX2182" s="218"/>
      <c r="JJY2182" s="218"/>
      <c r="JJZ2182" s="218"/>
      <c r="JKA2182" s="218"/>
      <c r="JKB2182" s="218"/>
      <c r="JKC2182" s="218"/>
      <c r="JKD2182" s="218"/>
      <c r="JKE2182" s="218"/>
      <c r="JKF2182" s="218"/>
      <c r="JKG2182" s="218"/>
      <c r="JKH2182" s="218"/>
      <c r="JKI2182" s="218"/>
      <c r="JKJ2182" s="218"/>
      <c r="JKK2182" s="218"/>
      <c r="JKL2182" s="218"/>
      <c r="JKM2182" s="218"/>
      <c r="JKN2182" s="218"/>
      <c r="JKO2182" s="218"/>
      <c r="JKP2182" s="218"/>
      <c r="JKQ2182" s="218"/>
      <c r="JKR2182" s="218"/>
      <c r="JKS2182" s="218"/>
      <c r="JKT2182" s="218"/>
      <c r="JKU2182" s="218"/>
      <c r="JKV2182" s="218"/>
      <c r="JKW2182" s="218"/>
      <c r="JKX2182" s="218"/>
      <c r="JKY2182" s="218"/>
      <c r="JKZ2182" s="218"/>
      <c r="JLA2182" s="218"/>
      <c r="JLB2182" s="218"/>
      <c r="JLC2182" s="218"/>
      <c r="JLD2182" s="218"/>
      <c r="JLE2182" s="218"/>
      <c r="JLF2182" s="218"/>
      <c r="JLG2182" s="218"/>
      <c r="JLH2182" s="218"/>
      <c r="JLI2182" s="218"/>
      <c r="JLJ2182" s="218"/>
      <c r="JLK2182" s="218"/>
      <c r="JLL2182" s="218"/>
      <c r="JLM2182" s="218"/>
      <c r="JLN2182" s="218"/>
      <c r="JLO2182" s="218"/>
      <c r="JLP2182" s="218"/>
      <c r="JLQ2182" s="218"/>
      <c r="JLR2182" s="218"/>
      <c r="JLS2182" s="218"/>
      <c r="JLT2182" s="218"/>
      <c r="JLU2182" s="218"/>
      <c r="JLV2182" s="218"/>
      <c r="JLW2182" s="218"/>
      <c r="JLX2182" s="218"/>
      <c r="JLY2182" s="218"/>
      <c r="JLZ2182" s="218"/>
      <c r="JMA2182" s="218"/>
      <c r="JMB2182" s="218"/>
      <c r="JMC2182" s="218"/>
      <c r="JMD2182" s="218"/>
      <c r="JME2182" s="218"/>
      <c r="JMF2182" s="218"/>
      <c r="JMG2182" s="218"/>
      <c r="JMH2182" s="218"/>
      <c r="JMI2182" s="218"/>
      <c r="JMJ2182" s="218"/>
      <c r="JMK2182" s="218"/>
      <c r="JML2182" s="218"/>
      <c r="JMM2182" s="218"/>
      <c r="JMN2182" s="218"/>
      <c r="JMO2182" s="218"/>
      <c r="JMP2182" s="218"/>
      <c r="JMQ2182" s="218"/>
      <c r="JMR2182" s="218"/>
      <c r="JMS2182" s="218"/>
      <c r="JMT2182" s="218"/>
      <c r="JMU2182" s="218"/>
      <c r="JMV2182" s="218"/>
      <c r="JMW2182" s="218"/>
      <c r="JMX2182" s="218"/>
      <c r="JMY2182" s="218"/>
      <c r="JMZ2182" s="218"/>
      <c r="JNA2182" s="218"/>
      <c r="JNB2182" s="218"/>
      <c r="JNC2182" s="218"/>
      <c r="JND2182" s="218"/>
      <c r="JNE2182" s="218"/>
      <c r="JNF2182" s="218"/>
      <c r="JNG2182" s="218"/>
      <c r="JNH2182" s="218"/>
      <c r="JNI2182" s="218"/>
      <c r="JNJ2182" s="218"/>
      <c r="JNK2182" s="218"/>
      <c r="JNL2182" s="218"/>
      <c r="JNM2182" s="218"/>
      <c r="JNN2182" s="218"/>
      <c r="JNO2182" s="218"/>
      <c r="JNP2182" s="218"/>
      <c r="JNQ2182" s="218"/>
      <c r="JNR2182" s="218"/>
      <c r="JNS2182" s="218"/>
      <c r="JNT2182" s="218"/>
      <c r="JNU2182" s="218"/>
      <c r="JNV2182" s="218"/>
      <c r="JNW2182" s="218"/>
      <c r="JNX2182" s="218"/>
      <c r="JNY2182" s="218"/>
      <c r="JNZ2182" s="218"/>
      <c r="JOA2182" s="218"/>
      <c r="JOB2182" s="218"/>
      <c r="JOC2182" s="218"/>
      <c r="JOD2182" s="218"/>
      <c r="JOE2182" s="218"/>
      <c r="JOF2182" s="218"/>
      <c r="JOG2182" s="218"/>
      <c r="JOH2182" s="218"/>
      <c r="JOI2182" s="218"/>
      <c r="JOJ2182" s="218"/>
      <c r="JOK2182" s="218"/>
      <c r="JOL2182" s="218"/>
      <c r="JOM2182" s="218"/>
      <c r="JON2182" s="218"/>
      <c r="JOO2182" s="218"/>
      <c r="JOP2182" s="218"/>
      <c r="JOQ2182" s="218"/>
      <c r="JOR2182" s="218"/>
      <c r="JOS2182" s="218"/>
      <c r="JOT2182" s="218"/>
      <c r="JOU2182" s="218"/>
      <c r="JOV2182" s="218"/>
      <c r="JOW2182" s="218"/>
      <c r="JOX2182" s="218"/>
      <c r="JOY2182" s="218"/>
      <c r="JOZ2182" s="218"/>
      <c r="JPA2182" s="218"/>
      <c r="JPB2182" s="218"/>
      <c r="JPC2182" s="218"/>
      <c r="JPD2182" s="218"/>
      <c r="JPE2182" s="218"/>
      <c r="JPF2182" s="218"/>
      <c r="JPG2182" s="218"/>
      <c r="JPH2182" s="218"/>
      <c r="JPI2182" s="218"/>
      <c r="JPJ2182" s="218"/>
      <c r="JPK2182" s="218"/>
      <c r="JPL2182" s="218"/>
      <c r="JPM2182" s="218"/>
      <c r="JPN2182" s="218"/>
      <c r="JPO2182" s="218"/>
      <c r="JPP2182" s="218"/>
      <c r="JPQ2182" s="218"/>
      <c r="JPR2182" s="218"/>
      <c r="JPS2182" s="218"/>
      <c r="JPT2182" s="218"/>
      <c r="JPU2182" s="218"/>
      <c r="JPV2182" s="218"/>
      <c r="JPW2182" s="218"/>
      <c r="JPX2182" s="218"/>
      <c r="JPY2182" s="218"/>
      <c r="JPZ2182" s="218"/>
      <c r="JQA2182" s="218"/>
      <c r="JQB2182" s="218"/>
      <c r="JQC2182" s="218"/>
      <c r="JQD2182" s="218"/>
      <c r="JQE2182" s="218"/>
      <c r="JQF2182" s="218"/>
      <c r="JQG2182" s="218"/>
      <c r="JQH2182" s="218"/>
      <c r="JQI2182" s="218"/>
      <c r="JQJ2182" s="218"/>
      <c r="JQK2182" s="218"/>
      <c r="JQL2182" s="218"/>
      <c r="JQM2182" s="218"/>
      <c r="JQN2182" s="218"/>
      <c r="JQO2182" s="218"/>
      <c r="JQP2182" s="218"/>
      <c r="JQQ2182" s="218"/>
      <c r="JQR2182" s="218"/>
      <c r="JQS2182" s="218"/>
      <c r="JQT2182" s="218"/>
      <c r="JQU2182" s="218"/>
      <c r="JQV2182" s="218"/>
      <c r="JQW2182" s="218"/>
      <c r="JQX2182" s="218"/>
      <c r="JQY2182" s="218"/>
      <c r="JQZ2182" s="218"/>
      <c r="JRA2182" s="218"/>
      <c r="JRB2182" s="218"/>
      <c r="JRC2182" s="218"/>
      <c r="JRD2182" s="218"/>
      <c r="JRE2182" s="218"/>
      <c r="JRF2182" s="218"/>
      <c r="JRG2182" s="218"/>
      <c r="JRH2182" s="218"/>
      <c r="JRI2182" s="218"/>
      <c r="JRJ2182" s="218"/>
      <c r="JRK2182" s="218"/>
      <c r="JRL2182" s="218"/>
      <c r="JRM2182" s="218"/>
      <c r="JRN2182" s="218"/>
      <c r="JRO2182" s="218"/>
      <c r="JRP2182" s="218"/>
      <c r="JRQ2182" s="218"/>
      <c r="JRR2182" s="218"/>
      <c r="JRS2182" s="218"/>
      <c r="JRT2182" s="218"/>
      <c r="JRU2182" s="218"/>
      <c r="JRV2182" s="218"/>
      <c r="JRW2182" s="218"/>
      <c r="JRX2182" s="218"/>
      <c r="JRY2182" s="218"/>
      <c r="JRZ2182" s="218"/>
      <c r="JSA2182" s="218"/>
      <c r="JSB2182" s="218"/>
      <c r="JSC2182" s="218"/>
      <c r="JSD2182" s="218"/>
      <c r="JSE2182" s="218"/>
      <c r="JSF2182" s="218"/>
      <c r="JSG2182" s="218"/>
      <c r="JSH2182" s="218"/>
      <c r="JSI2182" s="218"/>
      <c r="JSJ2182" s="218"/>
      <c r="JSK2182" s="218"/>
      <c r="JSL2182" s="218"/>
      <c r="JSM2182" s="218"/>
      <c r="JSN2182" s="218"/>
      <c r="JSO2182" s="218"/>
      <c r="JSP2182" s="218"/>
      <c r="JSQ2182" s="218"/>
      <c r="JSR2182" s="218"/>
      <c r="JSS2182" s="218"/>
      <c r="JST2182" s="218"/>
      <c r="JSU2182" s="218"/>
      <c r="JSV2182" s="218"/>
      <c r="JSW2182" s="218"/>
      <c r="JSX2182" s="218"/>
      <c r="JSY2182" s="218"/>
      <c r="JSZ2182" s="218"/>
      <c r="JTA2182" s="218"/>
      <c r="JTB2182" s="218"/>
      <c r="JTC2182" s="218"/>
      <c r="JTD2182" s="218"/>
      <c r="JTE2182" s="218"/>
      <c r="JTF2182" s="218"/>
      <c r="JTG2182" s="218"/>
      <c r="JTH2182" s="218"/>
      <c r="JTI2182" s="218"/>
      <c r="JTJ2182" s="218"/>
      <c r="JTK2182" s="218"/>
      <c r="JTL2182" s="218"/>
      <c r="JTM2182" s="218"/>
      <c r="JTN2182" s="218"/>
      <c r="JTO2182" s="218"/>
      <c r="JTP2182" s="218"/>
      <c r="JTQ2182" s="218"/>
      <c r="JTR2182" s="218"/>
      <c r="JTS2182" s="218"/>
      <c r="JTT2182" s="218"/>
      <c r="JTU2182" s="218"/>
      <c r="JTV2182" s="218"/>
      <c r="JTW2182" s="218"/>
      <c r="JTX2182" s="218"/>
      <c r="JTY2182" s="218"/>
      <c r="JTZ2182" s="218"/>
      <c r="JUA2182" s="218"/>
      <c r="JUB2182" s="218"/>
      <c r="JUC2182" s="218"/>
      <c r="JUD2182" s="218"/>
      <c r="JUE2182" s="218"/>
      <c r="JUF2182" s="218"/>
      <c r="JUG2182" s="218"/>
      <c r="JUH2182" s="218"/>
      <c r="JUI2182" s="218"/>
      <c r="JUJ2182" s="218"/>
      <c r="JUK2182" s="218"/>
      <c r="JUL2182" s="218"/>
      <c r="JUM2182" s="218"/>
      <c r="JUN2182" s="218"/>
      <c r="JUO2182" s="218"/>
      <c r="JUP2182" s="218"/>
      <c r="JUQ2182" s="218"/>
      <c r="JUR2182" s="218"/>
      <c r="JUS2182" s="218"/>
      <c r="JUT2182" s="218"/>
      <c r="JUU2182" s="218"/>
      <c r="JUV2182" s="218"/>
      <c r="JUW2182" s="218"/>
      <c r="JUX2182" s="218"/>
      <c r="JUY2182" s="218"/>
      <c r="JUZ2182" s="218"/>
      <c r="JVA2182" s="218"/>
      <c r="JVB2182" s="218"/>
      <c r="JVC2182" s="218"/>
      <c r="JVD2182" s="218"/>
      <c r="JVE2182" s="218"/>
      <c r="JVF2182" s="218"/>
      <c r="JVG2182" s="218"/>
      <c r="JVH2182" s="218"/>
      <c r="JVI2182" s="218"/>
      <c r="JVJ2182" s="218"/>
      <c r="JVK2182" s="218"/>
      <c r="JVL2182" s="218"/>
      <c r="JVM2182" s="218"/>
      <c r="JVN2182" s="218"/>
      <c r="JVO2182" s="218"/>
      <c r="JVP2182" s="218"/>
      <c r="JVQ2182" s="218"/>
      <c r="JVR2182" s="218"/>
      <c r="JVS2182" s="218"/>
      <c r="JVT2182" s="218"/>
      <c r="JVU2182" s="218"/>
      <c r="JVV2182" s="218"/>
      <c r="JVW2182" s="218"/>
      <c r="JVX2182" s="218"/>
      <c r="JVY2182" s="218"/>
      <c r="JVZ2182" s="218"/>
      <c r="JWA2182" s="218"/>
      <c r="JWB2182" s="218"/>
      <c r="JWC2182" s="218"/>
      <c r="JWD2182" s="218"/>
      <c r="JWE2182" s="218"/>
      <c r="JWF2182" s="218"/>
      <c r="JWG2182" s="218"/>
      <c r="JWH2182" s="218"/>
      <c r="JWI2182" s="218"/>
      <c r="JWJ2182" s="218"/>
      <c r="JWK2182" s="218"/>
      <c r="JWL2182" s="218"/>
      <c r="JWM2182" s="218"/>
      <c r="JWN2182" s="218"/>
      <c r="JWO2182" s="218"/>
      <c r="JWP2182" s="218"/>
      <c r="JWQ2182" s="218"/>
      <c r="JWR2182" s="218"/>
      <c r="JWS2182" s="218"/>
      <c r="JWT2182" s="218"/>
      <c r="JWU2182" s="218"/>
      <c r="JWV2182" s="218"/>
      <c r="JWW2182" s="218"/>
      <c r="JWX2182" s="218"/>
      <c r="JWY2182" s="218"/>
      <c r="JWZ2182" s="218"/>
      <c r="JXA2182" s="218"/>
      <c r="JXB2182" s="218"/>
      <c r="JXC2182" s="218"/>
      <c r="JXD2182" s="218"/>
      <c r="JXE2182" s="218"/>
      <c r="JXF2182" s="218"/>
      <c r="JXG2182" s="218"/>
      <c r="JXH2182" s="218"/>
      <c r="JXI2182" s="218"/>
      <c r="JXJ2182" s="218"/>
      <c r="JXK2182" s="218"/>
      <c r="JXL2182" s="218"/>
      <c r="JXM2182" s="218"/>
      <c r="JXN2182" s="218"/>
      <c r="JXO2182" s="218"/>
      <c r="JXP2182" s="218"/>
      <c r="JXQ2182" s="218"/>
      <c r="JXR2182" s="218"/>
      <c r="JXS2182" s="218"/>
      <c r="JXT2182" s="218"/>
      <c r="JXU2182" s="218"/>
      <c r="JXV2182" s="218"/>
      <c r="JXW2182" s="218"/>
      <c r="JXX2182" s="218"/>
      <c r="JXY2182" s="218"/>
      <c r="JXZ2182" s="218"/>
      <c r="JYA2182" s="218"/>
      <c r="JYB2182" s="218"/>
      <c r="JYC2182" s="218"/>
      <c r="JYD2182" s="218"/>
      <c r="JYE2182" s="218"/>
      <c r="JYF2182" s="218"/>
      <c r="JYG2182" s="218"/>
      <c r="JYH2182" s="218"/>
      <c r="JYI2182" s="218"/>
      <c r="JYJ2182" s="218"/>
      <c r="JYK2182" s="218"/>
      <c r="JYL2182" s="218"/>
      <c r="JYM2182" s="218"/>
      <c r="JYN2182" s="218"/>
      <c r="JYO2182" s="218"/>
      <c r="JYP2182" s="218"/>
      <c r="JYQ2182" s="218"/>
      <c r="JYR2182" s="218"/>
      <c r="JYS2182" s="218"/>
      <c r="JYT2182" s="218"/>
      <c r="JYU2182" s="218"/>
      <c r="JYV2182" s="218"/>
      <c r="JYW2182" s="218"/>
      <c r="JYX2182" s="218"/>
      <c r="JYY2182" s="218"/>
      <c r="JYZ2182" s="218"/>
      <c r="JZA2182" s="218"/>
      <c r="JZB2182" s="218"/>
      <c r="JZC2182" s="218"/>
      <c r="JZD2182" s="218"/>
      <c r="JZE2182" s="218"/>
      <c r="JZF2182" s="218"/>
      <c r="JZG2182" s="218"/>
      <c r="JZH2182" s="218"/>
      <c r="JZI2182" s="218"/>
      <c r="JZJ2182" s="218"/>
      <c r="JZK2182" s="218"/>
      <c r="JZL2182" s="218"/>
      <c r="JZM2182" s="218"/>
      <c r="JZN2182" s="218"/>
      <c r="JZO2182" s="218"/>
      <c r="JZP2182" s="218"/>
      <c r="JZQ2182" s="218"/>
      <c r="JZR2182" s="218"/>
      <c r="JZS2182" s="218"/>
      <c r="JZT2182" s="218"/>
      <c r="JZU2182" s="218"/>
      <c r="JZV2182" s="218"/>
      <c r="JZW2182" s="218"/>
      <c r="JZX2182" s="218"/>
      <c r="JZY2182" s="218"/>
      <c r="JZZ2182" s="218"/>
      <c r="KAA2182" s="218"/>
      <c r="KAB2182" s="218"/>
      <c r="KAC2182" s="218"/>
      <c r="KAD2182" s="218"/>
      <c r="KAE2182" s="218"/>
      <c r="KAF2182" s="218"/>
      <c r="KAG2182" s="218"/>
      <c r="KAH2182" s="218"/>
      <c r="KAI2182" s="218"/>
      <c r="KAJ2182" s="218"/>
      <c r="KAK2182" s="218"/>
      <c r="KAL2182" s="218"/>
      <c r="KAM2182" s="218"/>
      <c r="KAN2182" s="218"/>
      <c r="KAO2182" s="218"/>
      <c r="KAP2182" s="218"/>
      <c r="KAQ2182" s="218"/>
      <c r="KAR2182" s="218"/>
      <c r="KAS2182" s="218"/>
      <c r="KAT2182" s="218"/>
      <c r="KAU2182" s="218"/>
      <c r="KAV2182" s="218"/>
      <c r="KAW2182" s="218"/>
      <c r="KAX2182" s="218"/>
      <c r="KAY2182" s="218"/>
      <c r="KAZ2182" s="218"/>
      <c r="KBA2182" s="218"/>
      <c r="KBB2182" s="218"/>
      <c r="KBC2182" s="218"/>
      <c r="KBD2182" s="218"/>
      <c r="KBE2182" s="218"/>
      <c r="KBF2182" s="218"/>
      <c r="KBG2182" s="218"/>
      <c r="KBH2182" s="218"/>
      <c r="KBI2182" s="218"/>
      <c r="KBJ2182" s="218"/>
      <c r="KBK2182" s="218"/>
      <c r="KBL2182" s="218"/>
      <c r="KBM2182" s="218"/>
      <c r="KBN2182" s="218"/>
      <c r="KBO2182" s="218"/>
      <c r="KBP2182" s="218"/>
      <c r="KBQ2182" s="218"/>
      <c r="KBR2182" s="218"/>
      <c r="KBS2182" s="218"/>
      <c r="KBT2182" s="218"/>
      <c r="KBU2182" s="218"/>
      <c r="KBV2182" s="218"/>
      <c r="KBW2182" s="218"/>
      <c r="KBX2182" s="218"/>
      <c r="KBY2182" s="218"/>
      <c r="KBZ2182" s="218"/>
      <c r="KCA2182" s="218"/>
      <c r="KCB2182" s="218"/>
      <c r="KCC2182" s="218"/>
      <c r="KCD2182" s="218"/>
      <c r="KCE2182" s="218"/>
      <c r="KCF2182" s="218"/>
      <c r="KCG2182" s="218"/>
      <c r="KCH2182" s="218"/>
      <c r="KCI2182" s="218"/>
      <c r="KCJ2182" s="218"/>
      <c r="KCK2182" s="218"/>
      <c r="KCL2182" s="218"/>
      <c r="KCM2182" s="218"/>
      <c r="KCN2182" s="218"/>
      <c r="KCO2182" s="218"/>
      <c r="KCP2182" s="218"/>
      <c r="KCQ2182" s="218"/>
      <c r="KCR2182" s="218"/>
      <c r="KCS2182" s="218"/>
      <c r="KCT2182" s="218"/>
      <c r="KCU2182" s="218"/>
      <c r="KCV2182" s="218"/>
      <c r="KCW2182" s="218"/>
      <c r="KCX2182" s="218"/>
      <c r="KCY2182" s="218"/>
      <c r="KCZ2182" s="218"/>
      <c r="KDA2182" s="218"/>
      <c r="KDB2182" s="218"/>
      <c r="KDC2182" s="218"/>
      <c r="KDD2182" s="218"/>
      <c r="KDE2182" s="218"/>
      <c r="KDF2182" s="218"/>
      <c r="KDG2182" s="218"/>
      <c r="KDH2182" s="218"/>
      <c r="KDI2182" s="218"/>
      <c r="KDJ2182" s="218"/>
      <c r="KDK2182" s="218"/>
      <c r="KDL2182" s="218"/>
      <c r="KDM2182" s="218"/>
      <c r="KDN2182" s="218"/>
      <c r="KDO2182" s="218"/>
      <c r="KDP2182" s="218"/>
      <c r="KDQ2182" s="218"/>
      <c r="KDR2182" s="218"/>
      <c r="KDS2182" s="218"/>
      <c r="KDT2182" s="218"/>
      <c r="KDU2182" s="218"/>
      <c r="KDV2182" s="218"/>
      <c r="KDW2182" s="218"/>
      <c r="KDX2182" s="218"/>
      <c r="KDY2182" s="218"/>
      <c r="KDZ2182" s="218"/>
      <c r="KEA2182" s="218"/>
      <c r="KEB2182" s="218"/>
      <c r="KEC2182" s="218"/>
      <c r="KED2182" s="218"/>
      <c r="KEE2182" s="218"/>
      <c r="KEF2182" s="218"/>
      <c r="KEG2182" s="218"/>
      <c r="KEH2182" s="218"/>
      <c r="KEI2182" s="218"/>
      <c r="KEJ2182" s="218"/>
      <c r="KEK2182" s="218"/>
      <c r="KEL2182" s="218"/>
      <c r="KEM2182" s="218"/>
      <c r="KEN2182" s="218"/>
      <c r="KEO2182" s="218"/>
      <c r="KEP2182" s="218"/>
      <c r="KEQ2182" s="218"/>
      <c r="KER2182" s="218"/>
      <c r="KES2182" s="218"/>
      <c r="KET2182" s="218"/>
      <c r="KEU2182" s="218"/>
      <c r="KEV2182" s="218"/>
      <c r="KEW2182" s="218"/>
      <c r="KEX2182" s="218"/>
      <c r="KEY2182" s="218"/>
      <c r="KEZ2182" s="218"/>
      <c r="KFA2182" s="218"/>
      <c r="KFB2182" s="218"/>
      <c r="KFC2182" s="218"/>
      <c r="KFD2182" s="218"/>
      <c r="KFE2182" s="218"/>
      <c r="KFF2182" s="218"/>
      <c r="KFG2182" s="218"/>
      <c r="KFH2182" s="218"/>
      <c r="KFI2182" s="218"/>
      <c r="KFJ2182" s="218"/>
      <c r="KFK2182" s="218"/>
      <c r="KFL2182" s="218"/>
      <c r="KFM2182" s="218"/>
      <c r="KFN2182" s="218"/>
      <c r="KFO2182" s="218"/>
      <c r="KFP2182" s="218"/>
      <c r="KFQ2182" s="218"/>
      <c r="KFR2182" s="218"/>
      <c r="KFS2182" s="218"/>
      <c r="KFT2182" s="218"/>
      <c r="KFU2182" s="218"/>
      <c r="KFV2182" s="218"/>
      <c r="KFW2182" s="218"/>
      <c r="KFX2182" s="218"/>
      <c r="KFY2182" s="218"/>
      <c r="KFZ2182" s="218"/>
      <c r="KGA2182" s="218"/>
      <c r="KGB2182" s="218"/>
      <c r="KGC2182" s="218"/>
      <c r="KGD2182" s="218"/>
      <c r="KGE2182" s="218"/>
      <c r="KGF2182" s="218"/>
      <c r="KGG2182" s="218"/>
      <c r="KGH2182" s="218"/>
      <c r="KGI2182" s="218"/>
      <c r="KGJ2182" s="218"/>
      <c r="KGK2182" s="218"/>
      <c r="KGL2182" s="218"/>
      <c r="KGM2182" s="218"/>
      <c r="KGN2182" s="218"/>
      <c r="KGO2182" s="218"/>
      <c r="KGP2182" s="218"/>
      <c r="KGQ2182" s="218"/>
      <c r="KGR2182" s="218"/>
      <c r="KGS2182" s="218"/>
      <c r="KGT2182" s="218"/>
      <c r="KGU2182" s="218"/>
      <c r="KGV2182" s="218"/>
      <c r="KGW2182" s="218"/>
      <c r="KGX2182" s="218"/>
      <c r="KGY2182" s="218"/>
      <c r="KGZ2182" s="218"/>
      <c r="KHA2182" s="218"/>
      <c r="KHB2182" s="218"/>
      <c r="KHC2182" s="218"/>
      <c r="KHD2182" s="218"/>
      <c r="KHE2182" s="218"/>
      <c r="KHF2182" s="218"/>
      <c r="KHG2182" s="218"/>
      <c r="KHH2182" s="218"/>
      <c r="KHI2182" s="218"/>
      <c r="KHJ2182" s="218"/>
      <c r="KHK2182" s="218"/>
      <c r="KHL2182" s="218"/>
      <c r="KHM2182" s="218"/>
      <c r="KHN2182" s="218"/>
      <c r="KHO2182" s="218"/>
      <c r="KHP2182" s="218"/>
      <c r="KHQ2182" s="218"/>
      <c r="KHR2182" s="218"/>
      <c r="KHS2182" s="218"/>
      <c r="KHT2182" s="218"/>
      <c r="KHU2182" s="218"/>
      <c r="KHV2182" s="218"/>
      <c r="KHW2182" s="218"/>
      <c r="KHX2182" s="218"/>
      <c r="KHY2182" s="218"/>
      <c r="KHZ2182" s="218"/>
      <c r="KIA2182" s="218"/>
      <c r="KIB2182" s="218"/>
      <c r="KIC2182" s="218"/>
      <c r="KID2182" s="218"/>
      <c r="KIE2182" s="218"/>
      <c r="KIF2182" s="218"/>
      <c r="KIG2182" s="218"/>
      <c r="KIH2182" s="218"/>
      <c r="KII2182" s="218"/>
      <c r="KIJ2182" s="218"/>
      <c r="KIK2182" s="218"/>
      <c r="KIL2182" s="218"/>
      <c r="KIM2182" s="218"/>
      <c r="KIN2182" s="218"/>
      <c r="KIO2182" s="218"/>
      <c r="KIP2182" s="218"/>
      <c r="KIQ2182" s="218"/>
      <c r="KIR2182" s="218"/>
      <c r="KIS2182" s="218"/>
      <c r="KIT2182" s="218"/>
      <c r="KIU2182" s="218"/>
      <c r="KIV2182" s="218"/>
      <c r="KIW2182" s="218"/>
      <c r="KIX2182" s="218"/>
      <c r="KIY2182" s="218"/>
      <c r="KIZ2182" s="218"/>
      <c r="KJA2182" s="218"/>
      <c r="KJB2182" s="218"/>
      <c r="KJC2182" s="218"/>
      <c r="KJD2182" s="218"/>
      <c r="KJE2182" s="218"/>
      <c r="KJF2182" s="218"/>
      <c r="KJG2182" s="218"/>
      <c r="KJH2182" s="218"/>
      <c r="KJI2182" s="218"/>
      <c r="KJJ2182" s="218"/>
      <c r="KJK2182" s="218"/>
      <c r="KJL2182" s="218"/>
      <c r="KJM2182" s="218"/>
      <c r="KJN2182" s="218"/>
      <c r="KJO2182" s="218"/>
      <c r="KJP2182" s="218"/>
      <c r="KJQ2182" s="218"/>
      <c r="KJR2182" s="218"/>
      <c r="KJS2182" s="218"/>
      <c r="KJT2182" s="218"/>
      <c r="KJU2182" s="218"/>
      <c r="KJV2182" s="218"/>
      <c r="KJW2182" s="218"/>
      <c r="KJX2182" s="218"/>
      <c r="KJY2182" s="218"/>
      <c r="KJZ2182" s="218"/>
      <c r="KKA2182" s="218"/>
      <c r="KKB2182" s="218"/>
      <c r="KKC2182" s="218"/>
      <c r="KKD2182" s="218"/>
      <c r="KKE2182" s="218"/>
      <c r="KKF2182" s="218"/>
      <c r="KKG2182" s="218"/>
      <c r="KKH2182" s="218"/>
      <c r="KKI2182" s="218"/>
      <c r="KKJ2182" s="218"/>
      <c r="KKK2182" s="218"/>
      <c r="KKL2182" s="218"/>
      <c r="KKM2182" s="218"/>
      <c r="KKN2182" s="218"/>
      <c r="KKO2182" s="218"/>
      <c r="KKP2182" s="218"/>
      <c r="KKQ2182" s="218"/>
      <c r="KKR2182" s="218"/>
      <c r="KKS2182" s="218"/>
      <c r="KKT2182" s="218"/>
      <c r="KKU2182" s="218"/>
      <c r="KKV2182" s="218"/>
      <c r="KKW2182" s="218"/>
      <c r="KKX2182" s="218"/>
      <c r="KKY2182" s="218"/>
      <c r="KKZ2182" s="218"/>
      <c r="KLA2182" s="218"/>
      <c r="KLB2182" s="218"/>
      <c r="KLC2182" s="218"/>
      <c r="KLD2182" s="218"/>
      <c r="KLE2182" s="218"/>
      <c r="KLF2182" s="218"/>
      <c r="KLG2182" s="218"/>
      <c r="KLH2182" s="218"/>
      <c r="KLI2182" s="218"/>
      <c r="KLJ2182" s="218"/>
      <c r="KLK2182" s="218"/>
      <c r="KLL2182" s="218"/>
      <c r="KLM2182" s="218"/>
      <c r="KLN2182" s="218"/>
      <c r="KLO2182" s="218"/>
      <c r="KLP2182" s="218"/>
      <c r="KLQ2182" s="218"/>
      <c r="KLR2182" s="218"/>
      <c r="KLS2182" s="218"/>
      <c r="KLT2182" s="218"/>
      <c r="KLU2182" s="218"/>
      <c r="KLV2182" s="218"/>
      <c r="KLW2182" s="218"/>
      <c r="KLX2182" s="218"/>
      <c r="KLY2182" s="218"/>
      <c r="KLZ2182" s="218"/>
      <c r="KMA2182" s="218"/>
      <c r="KMB2182" s="218"/>
      <c r="KMC2182" s="218"/>
      <c r="KMD2182" s="218"/>
      <c r="KME2182" s="218"/>
      <c r="KMF2182" s="218"/>
      <c r="KMG2182" s="218"/>
      <c r="KMH2182" s="218"/>
      <c r="KMI2182" s="218"/>
      <c r="KMJ2182" s="218"/>
      <c r="KMK2182" s="218"/>
      <c r="KML2182" s="218"/>
      <c r="KMM2182" s="218"/>
      <c r="KMN2182" s="218"/>
      <c r="KMO2182" s="218"/>
      <c r="KMP2182" s="218"/>
      <c r="KMQ2182" s="218"/>
      <c r="KMR2182" s="218"/>
      <c r="KMS2182" s="218"/>
      <c r="KMT2182" s="218"/>
      <c r="KMU2182" s="218"/>
      <c r="KMV2182" s="218"/>
      <c r="KMW2182" s="218"/>
      <c r="KMX2182" s="218"/>
      <c r="KMY2182" s="218"/>
      <c r="KMZ2182" s="218"/>
      <c r="KNA2182" s="218"/>
      <c r="KNB2182" s="218"/>
      <c r="KNC2182" s="218"/>
      <c r="KND2182" s="218"/>
      <c r="KNE2182" s="218"/>
      <c r="KNF2182" s="218"/>
      <c r="KNG2182" s="218"/>
      <c r="KNH2182" s="218"/>
      <c r="KNI2182" s="218"/>
      <c r="KNJ2182" s="218"/>
      <c r="KNK2182" s="218"/>
      <c r="KNL2182" s="218"/>
      <c r="KNM2182" s="218"/>
      <c r="KNN2182" s="218"/>
      <c r="KNO2182" s="218"/>
      <c r="KNP2182" s="218"/>
      <c r="KNQ2182" s="218"/>
      <c r="KNR2182" s="218"/>
      <c r="KNS2182" s="218"/>
      <c r="KNT2182" s="218"/>
      <c r="KNU2182" s="218"/>
      <c r="KNV2182" s="218"/>
      <c r="KNW2182" s="218"/>
      <c r="KNX2182" s="218"/>
      <c r="KNY2182" s="218"/>
      <c r="KNZ2182" s="218"/>
      <c r="KOA2182" s="218"/>
      <c r="KOB2182" s="218"/>
      <c r="KOC2182" s="218"/>
      <c r="KOD2182" s="218"/>
      <c r="KOE2182" s="218"/>
      <c r="KOF2182" s="218"/>
      <c r="KOG2182" s="218"/>
      <c r="KOH2182" s="218"/>
      <c r="KOI2182" s="218"/>
      <c r="KOJ2182" s="218"/>
      <c r="KOK2182" s="218"/>
      <c r="KOL2182" s="218"/>
      <c r="KOM2182" s="218"/>
      <c r="KON2182" s="218"/>
      <c r="KOO2182" s="218"/>
      <c r="KOP2182" s="218"/>
      <c r="KOQ2182" s="218"/>
      <c r="KOR2182" s="218"/>
      <c r="KOS2182" s="218"/>
      <c r="KOT2182" s="218"/>
      <c r="KOU2182" s="218"/>
      <c r="KOV2182" s="218"/>
      <c r="KOW2182" s="218"/>
      <c r="KOX2182" s="218"/>
      <c r="KOY2182" s="218"/>
      <c r="KOZ2182" s="218"/>
      <c r="KPA2182" s="218"/>
      <c r="KPB2182" s="218"/>
      <c r="KPC2182" s="218"/>
      <c r="KPD2182" s="218"/>
      <c r="KPE2182" s="218"/>
      <c r="KPF2182" s="218"/>
      <c r="KPG2182" s="218"/>
      <c r="KPH2182" s="218"/>
      <c r="KPI2182" s="218"/>
      <c r="KPJ2182" s="218"/>
      <c r="KPK2182" s="218"/>
      <c r="KPL2182" s="218"/>
      <c r="KPM2182" s="218"/>
      <c r="KPN2182" s="218"/>
      <c r="KPO2182" s="218"/>
      <c r="KPP2182" s="218"/>
      <c r="KPQ2182" s="218"/>
      <c r="KPR2182" s="218"/>
      <c r="KPS2182" s="218"/>
      <c r="KPT2182" s="218"/>
      <c r="KPU2182" s="218"/>
      <c r="KPV2182" s="218"/>
      <c r="KPW2182" s="218"/>
      <c r="KPX2182" s="218"/>
      <c r="KPY2182" s="218"/>
      <c r="KPZ2182" s="218"/>
      <c r="KQA2182" s="218"/>
      <c r="KQB2182" s="218"/>
      <c r="KQC2182" s="218"/>
      <c r="KQD2182" s="218"/>
      <c r="KQE2182" s="218"/>
      <c r="KQF2182" s="218"/>
      <c r="KQG2182" s="218"/>
      <c r="KQH2182" s="218"/>
      <c r="KQI2182" s="218"/>
      <c r="KQJ2182" s="218"/>
      <c r="KQK2182" s="218"/>
      <c r="KQL2182" s="218"/>
      <c r="KQM2182" s="218"/>
      <c r="KQN2182" s="218"/>
      <c r="KQO2182" s="218"/>
      <c r="KQP2182" s="218"/>
      <c r="KQQ2182" s="218"/>
      <c r="KQR2182" s="218"/>
      <c r="KQS2182" s="218"/>
      <c r="KQT2182" s="218"/>
      <c r="KQU2182" s="218"/>
      <c r="KQV2182" s="218"/>
      <c r="KQW2182" s="218"/>
      <c r="KQX2182" s="218"/>
      <c r="KQY2182" s="218"/>
      <c r="KQZ2182" s="218"/>
      <c r="KRA2182" s="218"/>
      <c r="KRB2182" s="218"/>
      <c r="KRC2182" s="218"/>
      <c r="KRD2182" s="218"/>
      <c r="KRE2182" s="218"/>
      <c r="KRF2182" s="218"/>
      <c r="KRG2182" s="218"/>
      <c r="KRH2182" s="218"/>
      <c r="KRI2182" s="218"/>
      <c r="KRJ2182" s="218"/>
      <c r="KRK2182" s="218"/>
      <c r="KRL2182" s="218"/>
      <c r="KRM2182" s="218"/>
      <c r="KRN2182" s="218"/>
      <c r="KRO2182" s="218"/>
      <c r="KRP2182" s="218"/>
      <c r="KRQ2182" s="218"/>
      <c r="KRR2182" s="218"/>
      <c r="KRS2182" s="218"/>
      <c r="KRT2182" s="218"/>
      <c r="KRU2182" s="218"/>
      <c r="KRV2182" s="218"/>
      <c r="KRW2182" s="218"/>
      <c r="KRX2182" s="218"/>
      <c r="KRY2182" s="218"/>
      <c r="KRZ2182" s="218"/>
      <c r="KSA2182" s="218"/>
      <c r="KSB2182" s="218"/>
      <c r="KSC2182" s="218"/>
      <c r="KSD2182" s="218"/>
      <c r="KSE2182" s="218"/>
      <c r="KSF2182" s="218"/>
      <c r="KSG2182" s="218"/>
      <c r="KSH2182" s="218"/>
      <c r="KSI2182" s="218"/>
      <c r="KSJ2182" s="218"/>
      <c r="KSK2182" s="218"/>
      <c r="KSL2182" s="218"/>
      <c r="KSM2182" s="218"/>
      <c r="KSN2182" s="218"/>
      <c r="KSO2182" s="218"/>
      <c r="KSP2182" s="218"/>
      <c r="KSQ2182" s="218"/>
      <c r="KSR2182" s="218"/>
      <c r="KSS2182" s="218"/>
      <c r="KST2182" s="218"/>
      <c r="KSU2182" s="218"/>
      <c r="KSV2182" s="218"/>
      <c r="KSW2182" s="218"/>
      <c r="KSX2182" s="218"/>
      <c r="KSY2182" s="218"/>
      <c r="KSZ2182" s="218"/>
      <c r="KTA2182" s="218"/>
      <c r="KTB2182" s="218"/>
      <c r="KTC2182" s="218"/>
      <c r="KTD2182" s="218"/>
      <c r="KTE2182" s="218"/>
      <c r="KTF2182" s="218"/>
      <c r="KTG2182" s="218"/>
      <c r="KTH2182" s="218"/>
      <c r="KTI2182" s="218"/>
      <c r="KTJ2182" s="218"/>
      <c r="KTK2182" s="218"/>
      <c r="KTL2182" s="218"/>
      <c r="KTM2182" s="218"/>
      <c r="KTN2182" s="218"/>
      <c r="KTO2182" s="218"/>
      <c r="KTP2182" s="218"/>
      <c r="KTQ2182" s="218"/>
      <c r="KTR2182" s="218"/>
      <c r="KTS2182" s="218"/>
      <c r="KTT2182" s="218"/>
      <c r="KTU2182" s="218"/>
      <c r="KTV2182" s="218"/>
      <c r="KTW2182" s="218"/>
      <c r="KTX2182" s="218"/>
      <c r="KTY2182" s="218"/>
      <c r="KTZ2182" s="218"/>
      <c r="KUA2182" s="218"/>
      <c r="KUB2182" s="218"/>
      <c r="KUC2182" s="218"/>
      <c r="KUD2182" s="218"/>
      <c r="KUE2182" s="218"/>
      <c r="KUF2182" s="218"/>
      <c r="KUG2182" s="218"/>
      <c r="KUH2182" s="218"/>
      <c r="KUI2182" s="218"/>
      <c r="KUJ2182" s="218"/>
      <c r="KUK2182" s="218"/>
      <c r="KUL2182" s="218"/>
      <c r="KUM2182" s="218"/>
      <c r="KUN2182" s="218"/>
      <c r="KUO2182" s="218"/>
      <c r="KUP2182" s="218"/>
      <c r="KUQ2182" s="218"/>
      <c r="KUR2182" s="218"/>
      <c r="KUS2182" s="218"/>
      <c r="KUT2182" s="218"/>
      <c r="KUU2182" s="218"/>
      <c r="KUV2182" s="218"/>
      <c r="KUW2182" s="218"/>
      <c r="KUX2182" s="218"/>
      <c r="KUY2182" s="218"/>
      <c r="KUZ2182" s="218"/>
      <c r="KVA2182" s="218"/>
      <c r="KVB2182" s="218"/>
      <c r="KVC2182" s="218"/>
      <c r="KVD2182" s="218"/>
      <c r="KVE2182" s="218"/>
      <c r="KVF2182" s="218"/>
      <c r="KVG2182" s="218"/>
      <c r="KVH2182" s="218"/>
      <c r="KVI2182" s="218"/>
      <c r="KVJ2182" s="218"/>
      <c r="KVK2182" s="218"/>
      <c r="KVL2182" s="218"/>
      <c r="KVM2182" s="218"/>
      <c r="KVN2182" s="218"/>
      <c r="KVO2182" s="218"/>
      <c r="KVP2182" s="218"/>
      <c r="KVQ2182" s="218"/>
      <c r="KVR2182" s="218"/>
      <c r="KVS2182" s="218"/>
      <c r="KVT2182" s="218"/>
      <c r="KVU2182" s="218"/>
      <c r="KVV2182" s="218"/>
      <c r="KVW2182" s="218"/>
      <c r="KVX2182" s="218"/>
      <c r="KVY2182" s="218"/>
      <c r="KVZ2182" s="218"/>
      <c r="KWA2182" s="218"/>
      <c r="KWB2182" s="218"/>
      <c r="KWC2182" s="218"/>
      <c r="KWD2182" s="218"/>
      <c r="KWE2182" s="218"/>
      <c r="KWF2182" s="218"/>
      <c r="KWG2182" s="218"/>
      <c r="KWH2182" s="218"/>
      <c r="KWI2182" s="218"/>
      <c r="KWJ2182" s="218"/>
      <c r="KWK2182" s="218"/>
      <c r="KWL2182" s="218"/>
      <c r="KWM2182" s="218"/>
      <c r="KWN2182" s="218"/>
      <c r="KWO2182" s="218"/>
      <c r="KWP2182" s="218"/>
      <c r="KWQ2182" s="218"/>
      <c r="KWR2182" s="218"/>
      <c r="KWS2182" s="218"/>
      <c r="KWT2182" s="218"/>
      <c r="KWU2182" s="218"/>
      <c r="KWV2182" s="218"/>
      <c r="KWW2182" s="218"/>
      <c r="KWX2182" s="218"/>
      <c r="KWY2182" s="218"/>
      <c r="KWZ2182" s="218"/>
      <c r="KXA2182" s="218"/>
      <c r="KXB2182" s="218"/>
      <c r="KXC2182" s="218"/>
      <c r="KXD2182" s="218"/>
      <c r="KXE2182" s="218"/>
      <c r="KXF2182" s="218"/>
      <c r="KXG2182" s="218"/>
      <c r="KXH2182" s="218"/>
      <c r="KXI2182" s="218"/>
      <c r="KXJ2182" s="218"/>
      <c r="KXK2182" s="218"/>
      <c r="KXL2182" s="218"/>
      <c r="KXM2182" s="218"/>
      <c r="KXN2182" s="218"/>
      <c r="KXO2182" s="218"/>
      <c r="KXP2182" s="218"/>
      <c r="KXQ2182" s="218"/>
      <c r="KXR2182" s="218"/>
      <c r="KXS2182" s="218"/>
      <c r="KXT2182" s="218"/>
      <c r="KXU2182" s="218"/>
      <c r="KXV2182" s="218"/>
      <c r="KXW2182" s="218"/>
      <c r="KXX2182" s="218"/>
      <c r="KXY2182" s="218"/>
      <c r="KXZ2182" s="218"/>
      <c r="KYA2182" s="218"/>
      <c r="KYB2182" s="218"/>
      <c r="KYC2182" s="218"/>
      <c r="KYD2182" s="218"/>
      <c r="KYE2182" s="218"/>
      <c r="KYF2182" s="218"/>
      <c r="KYG2182" s="218"/>
      <c r="KYH2182" s="218"/>
      <c r="KYI2182" s="218"/>
      <c r="KYJ2182" s="218"/>
      <c r="KYK2182" s="218"/>
      <c r="KYL2182" s="218"/>
      <c r="KYM2182" s="218"/>
      <c r="KYN2182" s="218"/>
      <c r="KYO2182" s="218"/>
      <c r="KYP2182" s="218"/>
      <c r="KYQ2182" s="218"/>
      <c r="KYR2182" s="218"/>
      <c r="KYS2182" s="218"/>
      <c r="KYT2182" s="218"/>
      <c r="KYU2182" s="218"/>
      <c r="KYV2182" s="218"/>
      <c r="KYW2182" s="218"/>
      <c r="KYX2182" s="218"/>
      <c r="KYY2182" s="218"/>
      <c r="KYZ2182" s="218"/>
      <c r="KZA2182" s="218"/>
      <c r="KZB2182" s="218"/>
      <c r="KZC2182" s="218"/>
      <c r="KZD2182" s="218"/>
      <c r="KZE2182" s="218"/>
      <c r="KZF2182" s="218"/>
      <c r="KZG2182" s="218"/>
      <c r="KZH2182" s="218"/>
      <c r="KZI2182" s="218"/>
      <c r="KZJ2182" s="218"/>
      <c r="KZK2182" s="218"/>
      <c r="KZL2182" s="218"/>
      <c r="KZM2182" s="218"/>
      <c r="KZN2182" s="218"/>
      <c r="KZO2182" s="218"/>
      <c r="KZP2182" s="218"/>
      <c r="KZQ2182" s="218"/>
      <c r="KZR2182" s="218"/>
      <c r="KZS2182" s="218"/>
      <c r="KZT2182" s="218"/>
      <c r="KZU2182" s="218"/>
      <c r="KZV2182" s="218"/>
      <c r="KZW2182" s="218"/>
      <c r="KZX2182" s="218"/>
      <c r="KZY2182" s="218"/>
      <c r="KZZ2182" s="218"/>
      <c r="LAA2182" s="218"/>
      <c r="LAB2182" s="218"/>
      <c r="LAC2182" s="218"/>
      <c r="LAD2182" s="218"/>
      <c r="LAE2182" s="218"/>
      <c r="LAF2182" s="218"/>
      <c r="LAG2182" s="218"/>
      <c r="LAH2182" s="218"/>
      <c r="LAI2182" s="218"/>
      <c r="LAJ2182" s="218"/>
      <c r="LAK2182" s="218"/>
      <c r="LAL2182" s="218"/>
      <c r="LAM2182" s="218"/>
      <c r="LAN2182" s="218"/>
      <c r="LAO2182" s="218"/>
      <c r="LAP2182" s="218"/>
      <c r="LAQ2182" s="218"/>
      <c r="LAR2182" s="218"/>
      <c r="LAS2182" s="218"/>
      <c r="LAT2182" s="218"/>
      <c r="LAU2182" s="218"/>
      <c r="LAV2182" s="218"/>
      <c r="LAW2182" s="218"/>
      <c r="LAX2182" s="218"/>
      <c r="LAY2182" s="218"/>
      <c r="LAZ2182" s="218"/>
      <c r="LBA2182" s="218"/>
      <c r="LBB2182" s="218"/>
      <c r="LBC2182" s="218"/>
      <c r="LBD2182" s="218"/>
      <c r="LBE2182" s="218"/>
      <c r="LBF2182" s="218"/>
      <c r="LBG2182" s="218"/>
      <c r="LBH2182" s="218"/>
      <c r="LBI2182" s="218"/>
      <c r="LBJ2182" s="218"/>
      <c r="LBK2182" s="218"/>
      <c r="LBL2182" s="218"/>
      <c r="LBM2182" s="218"/>
      <c r="LBN2182" s="218"/>
      <c r="LBO2182" s="218"/>
      <c r="LBP2182" s="218"/>
      <c r="LBQ2182" s="218"/>
      <c r="LBR2182" s="218"/>
      <c r="LBS2182" s="218"/>
      <c r="LBT2182" s="218"/>
      <c r="LBU2182" s="218"/>
      <c r="LBV2182" s="218"/>
      <c r="LBW2182" s="218"/>
      <c r="LBX2182" s="218"/>
      <c r="LBY2182" s="218"/>
      <c r="LBZ2182" s="218"/>
      <c r="LCA2182" s="218"/>
      <c r="LCB2182" s="218"/>
      <c r="LCC2182" s="218"/>
      <c r="LCD2182" s="218"/>
      <c r="LCE2182" s="218"/>
      <c r="LCF2182" s="218"/>
      <c r="LCG2182" s="218"/>
      <c r="LCH2182" s="218"/>
      <c r="LCI2182" s="218"/>
      <c r="LCJ2182" s="218"/>
      <c r="LCK2182" s="218"/>
      <c r="LCL2182" s="218"/>
      <c r="LCM2182" s="218"/>
      <c r="LCN2182" s="218"/>
      <c r="LCO2182" s="218"/>
      <c r="LCP2182" s="218"/>
      <c r="LCQ2182" s="218"/>
      <c r="LCR2182" s="218"/>
      <c r="LCS2182" s="218"/>
      <c r="LCT2182" s="218"/>
      <c r="LCU2182" s="218"/>
      <c r="LCV2182" s="218"/>
      <c r="LCW2182" s="218"/>
      <c r="LCX2182" s="218"/>
      <c r="LCY2182" s="218"/>
      <c r="LCZ2182" s="218"/>
      <c r="LDA2182" s="218"/>
      <c r="LDB2182" s="218"/>
      <c r="LDC2182" s="218"/>
      <c r="LDD2182" s="218"/>
      <c r="LDE2182" s="218"/>
      <c r="LDF2182" s="218"/>
      <c r="LDG2182" s="218"/>
      <c r="LDH2182" s="218"/>
      <c r="LDI2182" s="218"/>
      <c r="LDJ2182" s="218"/>
      <c r="LDK2182" s="218"/>
      <c r="LDL2182" s="218"/>
      <c r="LDM2182" s="218"/>
      <c r="LDN2182" s="218"/>
      <c r="LDO2182" s="218"/>
      <c r="LDP2182" s="218"/>
      <c r="LDQ2182" s="218"/>
      <c r="LDR2182" s="218"/>
      <c r="LDS2182" s="218"/>
      <c r="LDT2182" s="218"/>
      <c r="LDU2182" s="218"/>
      <c r="LDV2182" s="218"/>
      <c r="LDW2182" s="218"/>
      <c r="LDX2182" s="218"/>
      <c r="LDY2182" s="218"/>
      <c r="LDZ2182" s="218"/>
      <c r="LEA2182" s="218"/>
      <c r="LEB2182" s="218"/>
      <c r="LEC2182" s="218"/>
      <c r="LED2182" s="218"/>
      <c r="LEE2182" s="218"/>
      <c r="LEF2182" s="218"/>
      <c r="LEG2182" s="218"/>
      <c r="LEH2182" s="218"/>
      <c r="LEI2182" s="218"/>
      <c r="LEJ2182" s="218"/>
      <c r="LEK2182" s="218"/>
      <c r="LEL2182" s="218"/>
      <c r="LEM2182" s="218"/>
      <c r="LEN2182" s="218"/>
      <c r="LEO2182" s="218"/>
      <c r="LEP2182" s="218"/>
      <c r="LEQ2182" s="218"/>
      <c r="LER2182" s="218"/>
      <c r="LES2182" s="218"/>
      <c r="LET2182" s="218"/>
      <c r="LEU2182" s="218"/>
      <c r="LEV2182" s="218"/>
      <c r="LEW2182" s="218"/>
      <c r="LEX2182" s="218"/>
      <c r="LEY2182" s="218"/>
      <c r="LEZ2182" s="218"/>
      <c r="LFA2182" s="218"/>
      <c r="LFB2182" s="218"/>
      <c r="LFC2182" s="218"/>
      <c r="LFD2182" s="218"/>
      <c r="LFE2182" s="218"/>
      <c r="LFF2182" s="218"/>
      <c r="LFG2182" s="218"/>
      <c r="LFH2182" s="218"/>
      <c r="LFI2182" s="218"/>
      <c r="LFJ2182" s="218"/>
      <c r="LFK2182" s="218"/>
      <c r="LFL2182" s="218"/>
      <c r="LFM2182" s="218"/>
      <c r="LFN2182" s="218"/>
      <c r="LFO2182" s="218"/>
      <c r="LFP2182" s="218"/>
      <c r="LFQ2182" s="218"/>
      <c r="LFR2182" s="218"/>
      <c r="LFS2182" s="218"/>
      <c r="LFT2182" s="218"/>
      <c r="LFU2182" s="218"/>
      <c r="LFV2182" s="218"/>
      <c r="LFW2182" s="218"/>
      <c r="LFX2182" s="218"/>
      <c r="LFY2182" s="218"/>
      <c r="LFZ2182" s="218"/>
      <c r="LGA2182" s="218"/>
      <c r="LGB2182" s="218"/>
      <c r="LGC2182" s="218"/>
      <c r="LGD2182" s="218"/>
      <c r="LGE2182" s="218"/>
      <c r="LGF2182" s="218"/>
      <c r="LGG2182" s="218"/>
      <c r="LGH2182" s="218"/>
      <c r="LGI2182" s="218"/>
      <c r="LGJ2182" s="218"/>
      <c r="LGK2182" s="218"/>
      <c r="LGL2182" s="218"/>
      <c r="LGM2182" s="218"/>
      <c r="LGN2182" s="218"/>
      <c r="LGO2182" s="218"/>
      <c r="LGP2182" s="218"/>
      <c r="LGQ2182" s="218"/>
      <c r="LGR2182" s="218"/>
      <c r="LGS2182" s="218"/>
      <c r="LGT2182" s="218"/>
      <c r="LGU2182" s="218"/>
      <c r="LGV2182" s="218"/>
      <c r="LGW2182" s="218"/>
      <c r="LGX2182" s="218"/>
      <c r="LGY2182" s="218"/>
      <c r="LGZ2182" s="218"/>
      <c r="LHA2182" s="218"/>
      <c r="LHB2182" s="218"/>
      <c r="LHC2182" s="218"/>
      <c r="LHD2182" s="218"/>
      <c r="LHE2182" s="218"/>
      <c r="LHF2182" s="218"/>
      <c r="LHG2182" s="218"/>
      <c r="LHH2182" s="218"/>
      <c r="LHI2182" s="218"/>
      <c r="LHJ2182" s="218"/>
      <c r="LHK2182" s="218"/>
      <c r="LHL2182" s="218"/>
      <c r="LHM2182" s="218"/>
      <c r="LHN2182" s="218"/>
      <c r="LHO2182" s="218"/>
      <c r="LHP2182" s="218"/>
      <c r="LHQ2182" s="218"/>
      <c r="LHR2182" s="218"/>
      <c r="LHS2182" s="218"/>
      <c r="LHT2182" s="218"/>
      <c r="LHU2182" s="218"/>
      <c r="LHV2182" s="218"/>
      <c r="LHW2182" s="218"/>
      <c r="LHX2182" s="218"/>
      <c r="LHY2182" s="218"/>
      <c r="LHZ2182" s="218"/>
      <c r="LIA2182" s="218"/>
      <c r="LIB2182" s="218"/>
      <c r="LIC2182" s="218"/>
      <c r="LID2182" s="218"/>
      <c r="LIE2182" s="218"/>
      <c r="LIF2182" s="218"/>
      <c r="LIG2182" s="218"/>
      <c r="LIH2182" s="218"/>
      <c r="LII2182" s="218"/>
      <c r="LIJ2182" s="218"/>
      <c r="LIK2182" s="218"/>
      <c r="LIL2182" s="218"/>
      <c r="LIM2182" s="218"/>
      <c r="LIN2182" s="218"/>
      <c r="LIO2182" s="218"/>
      <c r="LIP2182" s="218"/>
      <c r="LIQ2182" s="218"/>
      <c r="LIR2182" s="218"/>
      <c r="LIS2182" s="218"/>
      <c r="LIT2182" s="218"/>
      <c r="LIU2182" s="218"/>
      <c r="LIV2182" s="218"/>
      <c r="LIW2182" s="218"/>
      <c r="LIX2182" s="218"/>
      <c r="LIY2182" s="218"/>
      <c r="LIZ2182" s="218"/>
      <c r="LJA2182" s="218"/>
      <c r="LJB2182" s="218"/>
      <c r="LJC2182" s="218"/>
      <c r="LJD2182" s="218"/>
      <c r="LJE2182" s="218"/>
      <c r="LJF2182" s="218"/>
      <c r="LJG2182" s="218"/>
      <c r="LJH2182" s="218"/>
      <c r="LJI2182" s="218"/>
      <c r="LJJ2182" s="218"/>
      <c r="LJK2182" s="218"/>
      <c r="LJL2182" s="218"/>
      <c r="LJM2182" s="218"/>
      <c r="LJN2182" s="218"/>
      <c r="LJO2182" s="218"/>
      <c r="LJP2182" s="218"/>
      <c r="LJQ2182" s="218"/>
      <c r="LJR2182" s="218"/>
      <c r="LJS2182" s="218"/>
      <c r="LJT2182" s="218"/>
      <c r="LJU2182" s="218"/>
      <c r="LJV2182" s="218"/>
      <c r="LJW2182" s="218"/>
      <c r="LJX2182" s="218"/>
      <c r="LJY2182" s="218"/>
      <c r="LJZ2182" s="218"/>
      <c r="LKA2182" s="218"/>
      <c r="LKB2182" s="218"/>
      <c r="LKC2182" s="218"/>
      <c r="LKD2182" s="218"/>
      <c r="LKE2182" s="218"/>
      <c r="LKF2182" s="218"/>
      <c r="LKG2182" s="218"/>
      <c r="LKH2182" s="218"/>
      <c r="LKI2182" s="218"/>
      <c r="LKJ2182" s="218"/>
      <c r="LKK2182" s="218"/>
      <c r="LKL2182" s="218"/>
      <c r="LKM2182" s="218"/>
      <c r="LKN2182" s="218"/>
      <c r="LKO2182" s="218"/>
      <c r="LKP2182" s="218"/>
      <c r="LKQ2182" s="218"/>
      <c r="LKR2182" s="218"/>
      <c r="LKS2182" s="218"/>
      <c r="LKT2182" s="218"/>
      <c r="LKU2182" s="218"/>
      <c r="LKV2182" s="218"/>
      <c r="LKW2182" s="218"/>
      <c r="LKX2182" s="218"/>
      <c r="LKY2182" s="218"/>
      <c r="LKZ2182" s="218"/>
      <c r="LLA2182" s="218"/>
      <c r="LLB2182" s="218"/>
      <c r="LLC2182" s="218"/>
      <c r="LLD2182" s="218"/>
      <c r="LLE2182" s="218"/>
      <c r="LLF2182" s="218"/>
      <c r="LLG2182" s="218"/>
      <c r="LLH2182" s="218"/>
      <c r="LLI2182" s="218"/>
      <c r="LLJ2182" s="218"/>
      <c r="LLK2182" s="218"/>
      <c r="LLL2182" s="218"/>
      <c r="LLM2182" s="218"/>
      <c r="LLN2182" s="218"/>
      <c r="LLO2182" s="218"/>
      <c r="LLP2182" s="218"/>
      <c r="LLQ2182" s="218"/>
      <c r="LLR2182" s="218"/>
      <c r="LLS2182" s="218"/>
      <c r="LLT2182" s="218"/>
      <c r="LLU2182" s="218"/>
      <c r="LLV2182" s="218"/>
      <c r="LLW2182" s="218"/>
      <c r="LLX2182" s="218"/>
      <c r="LLY2182" s="218"/>
      <c r="LLZ2182" s="218"/>
      <c r="LMA2182" s="218"/>
      <c r="LMB2182" s="218"/>
      <c r="LMC2182" s="218"/>
      <c r="LMD2182" s="218"/>
      <c r="LME2182" s="218"/>
      <c r="LMF2182" s="218"/>
      <c r="LMG2182" s="218"/>
      <c r="LMH2182" s="218"/>
      <c r="LMI2182" s="218"/>
      <c r="LMJ2182" s="218"/>
      <c r="LMK2182" s="218"/>
      <c r="LML2182" s="218"/>
      <c r="LMM2182" s="218"/>
      <c r="LMN2182" s="218"/>
      <c r="LMO2182" s="218"/>
      <c r="LMP2182" s="218"/>
      <c r="LMQ2182" s="218"/>
      <c r="LMR2182" s="218"/>
      <c r="LMS2182" s="218"/>
      <c r="LMT2182" s="218"/>
      <c r="LMU2182" s="218"/>
      <c r="LMV2182" s="218"/>
      <c r="LMW2182" s="218"/>
      <c r="LMX2182" s="218"/>
      <c r="LMY2182" s="218"/>
      <c r="LMZ2182" s="218"/>
      <c r="LNA2182" s="218"/>
      <c r="LNB2182" s="218"/>
      <c r="LNC2182" s="218"/>
      <c r="LND2182" s="218"/>
      <c r="LNE2182" s="218"/>
      <c r="LNF2182" s="218"/>
      <c r="LNG2182" s="218"/>
      <c r="LNH2182" s="218"/>
      <c r="LNI2182" s="218"/>
      <c r="LNJ2182" s="218"/>
      <c r="LNK2182" s="218"/>
      <c r="LNL2182" s="218"/>
      <c r="LNM2182" s="218"/>
      <c r="LNN2182" s="218"/>
      <c r="LNO2182" s="218"/>
      <c r="LNP2182" s="218"/>
      <c r="LNQ2182" s="218"/>
      <c r="LNR2182" s="218"/>
      <c r="LNS2182" s="218"/>
      <c r="LNT2182" s="218"/>
      <c r="LNU2182" s="218"/>
      <c r="LNV2182" s="218"/>
      <c r="LNW2182" s="218"/>
      <c r="LNX2182" s="218"/>
      <c r="LNY2182" s="218"/>
      <c r="LNZ2182" s="218"/>
      <c r="LOA2182" s="218"/>
      <c r="LOB2182" s="218"/>
      <c r="LOC2182" s="218"/>
      <c r="LOD2182" s="218"/>
      <c r="LOE2182" s="218"/>
      <c r="LOF2182" s="218"/>
      <c r="LOG2182" s="218"/>
      <c r="LOH2182" s="218"/>
      <c r="LOI2182" s="218"/>
      <c r="LOJ2182" s="218"/>
      <c r="LOK2182" s="218"/>
      <c r="LOL2182" s="218"/>
      <c r="LOM2182" s="218"/>
      <c r="LON2182" s="218"/>
      <c r="LOO2182" s="218"/>
      <c r="LOP2182" s="218"/>
      <c r="LOQ2182" s="218"/>
      <c r="LOR2182" s="218"/>
      <c r="LOS2182" s="218"/>
      <c r="LOT2182" s="218"/>
      <c r="LOU2182" s="218"/>
      <c r="LOV2182" s="218"/>
      <c r="LOW2182" s="218"/>
      <c r="LOX2182" s="218"/>
      <c r="LOY2182" s="218"/>
      <c r="LOZ2182" s="218"/>
      <c r="LPA2182" s="218"/>
      <c r="LPB2182" s="218"/>
      <c r="LPC2182" s="218"/>
      <c r="LPD2182" s="218"/>
      <c r="LPE2182" s="218"/>
      <c r="LPF2182" s="218"/>
      <c r="LPG2182" s="218"/>
      <c r="LPH2182" s="218"/>
      <c r="LPI2182" s="218"/>
      <c r="LPJ2182" s="218"/>
      <c r="LPK2182" s="218"/>
      <c r="LPL2182" s="218"/>
      <c r="LPM2182" s="218"/>
      <c r="LPN2182" s="218"/>
      <c r="LPO2182" s="218"/>
      <c r="LPP2182" s="218"/>
      <c r="LPQ2182" s="218"/>
      <c r="LPR2182" s="218"/>
      <c r="LPS2182" s="218"/>
      <c r="LPT2182" s="218"/>
      <c r="LPU2182" s="218"/>
      <c r="LPV2182" s="218"/>
      <c r="LPW2182" s="218"/>
      <c r="LPX2182" s="218"/>
      <c r="LPY2182" s="218"/>
      <c r="LPZ2182" s="218"/>
      <c r="LQA2182" s="218"/>
      <c r="LQB2182" s="218"/>
      <c r="LQC2182" s="218"/>
      <c r="LQD2182" s="218"/>
      <c r="LQE2182" s="218"/>
      <c r="LQF2182" s="218"/>
      <c r="LQG2182" s="218"/>
      <c r="LQH2182" s="218"/>
      <c r="LQI2182" s="218"/>
      <c r="LQJ2182" s="218"/>
      <c r="LQK2182" s="218"/>
      <c r="LQL2182" s="218"/>
      <c r="LQM2182" s="218"/>
      <c r="LQN2182" s="218"/>
      <c r="LQO2182" s="218"/>
      <c r="LQP2182" s="218"/>
      <c r="LQQ2182" s="218"/>
      <c r="LQR2182" s="218"/>
      <c r="LQS2182" s="218"/>
      <c r="LQT2182" s="218"/>
      <c r="LQU2182" s="218"/>
      <c r="LQV2182" s="218"/>
      <c r="LQW2182" s="218"/>
      <c r="LQX2182" s="218"/>
      <c r="LQY2182" s="218"/>
      <c r="LQZ2182" s="218"/>
      <c r="LRA2182" s="218"/>
      <c r="LRB2182" s="218"/>
      <c r="LRC2182" s="218"/>
      <c r="LRD2182" s="218"/>
      <c r="LRE2182" s="218"/>
      <c r="LRF2182" s="218"/>
      <c r="LRG2182" s="218"/>
      <c r="LRH2182" s="218"/>
      <c r="LRI2182" s="218"/>
      <c r="LRJ2182" s="218"/>
      <c r="LRK2182" s="218"/>
      <c r="LRL2182" s="218"/>
      <c r="LRM2182" s="218"/>
      <c r="LRN2182" s="218"/>
      <c r="LRO2182" s="218"/>
      <c r="LRP2182" s="218"/>
      <c r="LRQ2182" s="218"/>
      <c r="LRR2182" s="218"/>
      <c r="LRS2182" s="218"/>
      <c r="LRT2182" s="218"/>
      <c r="LRU2182" s="218"/>
      <c r="LRV2182" s="218"/>
      <c r="LRW2182" s="218"/>
      <c r="LRX2182" s="218"/>
      <c r="LRY2182" s="218"/>
      <c r="LRZ2182" s="218"/>
      <c r="LSA2182" s="218"/>
      <c r="LSB2182" s="218"/>
      <c r="LSC2182" s="218"/>
      <c r="LSD2182" s="218"/>
      <c r="LSE2182" s="218"/>
      <c r="LSF2182" s="218"/>
      <c r="LSG2182" s="218"/>
      <c r="LSH2182" s="218"/>
      <c r="LSI2182" s="218"/>
      <c r="LSJ2182" s="218"/>
      <c r="LSK2182" s="218"/>
      <c r="LSL2182" s="218"/>
      <c r="LSM2182" s="218"/>
      <c r="LSN2182" s="218"/>
      <c r="LSO2182" s="218"/>
      <c r="LSP2182" s="218"/>
      <c r="LSQ2182" s="218"/>
      <c r="LSR2182" s="218"/>
      <c r="LSS2182" s="218"/>
      <c r="LST2182" s="218"/>
      <c r="LSU2182" s="218"/>
      <c r="LSV2182" s="218"/>
      <c r="LSW2182" s="218"/>
      <c r="LSX2182" s="218"/>
      <c r="LSY2182" s="218"/>
      <c r="LSZ2182" s="218"/>
      <c r="LTA2182" s="218"/>
      <c r="LTB2182" s="218"/>
      <c r="LTC2182" s="218"/>
      <c r="LTD2182" s="218"/>
      <c r="LTE2182" s="218"/>
      <c r="LTF2182" s="218"/>
      <c r="LTG2182" s="218"/>
      <c r="LTH2182" s="218"/>
      <c r="LTI2182" s="218"/>
      <c r="LTJ2182" s="218"/>
      <c r="LTK2182" s="218"/>
      <c r="LTL2182" s="218"/>
      <c r="LTM2182" s="218"/>
      <c r="LTN2182" s="218"/>
      <c r="LTO2182" s="218"/>
      <c r="LTP2182" s="218"/>
      <c r="LTQ2182" s="218"/>
      <c r="LTR2182" s="218"/>
      <c r="LTS2182" s="218"/>
      <c r="LTT2182" s="218"/>
      <c r="LTU2182" s="218"/>
      <c r="LTV2182" s="218"/>
      <c r="LTW2182" s="218"/>
      <c r="LTX2182" s="218"/>
      <c r="LTY2182" s="218"/>
      <c r="LTZ2182" s="218"/>
      <c r="LUA2182" s="218"/>
      <c r="LUB2182" s="218"/>
      <c r="LUC2182" s="218"/>
      <c r="LUD2182" s="218"/>
      <c r="LUE2182" s="218"/>
      <c r="LUF2182" s="218"/>
      <c r="LUG2182" s="218"/>
      <c r="LUH2182" s="218"/>
      <c r="LUI2182" s="218"/>
      <c r="LUJ2182" s="218"/>
      <c r="LUK2182" s="218"/>
      <c r="LUL2182" s="218"/>
      <c r="LUM2182" s="218"/>
      <c r="LUN2182" s="218"/>
      <c r="LUO2182" s="218"/>
      <c r="LUP2182" s="218"/>
      <c r="LUQ2182" s="218"/>
      <c r="LUR2182" s="218"/>
      <c r="LUS2182" s="218"/>
      <c r="LUT2182" s="218"/>
      <c r="LUU2182" s="218"/>
      <c r="LUV2182" s="218"/>
      <c r="LUW2182" s="218"/>
      <c r="LUX2182" s="218"/>
      <c r="LUY2182" s="218"/>
      <c r="LUZ2182" s="218"/>
      <c r="LVA2182" s="218"/>
      <c r="LVB2182" s="218"/>
      <c r="LVC2182" s="218"/>
      <c r="LVD2182" s="218"/>
      <c r="LVE2182" s="218"/>
      <c r="LVF2182" s="218"/>
      <c r="LVG2182" s="218"/>
      <c r="LVH2182" s="218"/>
      <c r="LVI2182" s="218"/>
      <c r="LVJ2182" s="218"/>
      <c r="LVK2182" s="218"/>
      <c r="LVL2182" s="218"/>
      <c r="LVM2182" s="218"/>
      <c r="LVN2182" s="218"/>
      <c r="LVO2182" s="218"/>
      <c r="LVP2182" s="218"/>
      <c r="LVQ2182" s="218"/>
      <c r="LVR2182" s="218"/>
      <c r="LVS2182" s="218"/>
      <c r="LVT2182" s="218"/>
      <c r="LVU2182" s="218"/>
      <c r="LVV2182" s="218"/>
      <c r="LVW2182" s="218"/>
      <c r="LVX2182" s="218"/>
      <c r="LVY2182" s="218"/>
      <c r="LVZ2182" s="218"/>
      <c r="LWA2182" s="218"/>
      <c r="LWB2182" s="218"/>
      <c r="LWC2182" s="218"/>
      <c r="LWD2182" s="218"/>
      <c r="LWE2182" s="218"/>
      <c r="LWF2182" s="218"/>
      <c r="LWG2182" s="218"/>
      <c r="LWH2182" s="218"/>
      <c r="LWI2182" s="218"/>
      <c r="LWJ2182" s="218"/>
      <c r="LWK2182" s="218"/>
      <c r="LWL2182" s="218"/>
      <c r="LWM2182" s="218"/>
      <c r="LWN2182" s="218"/>
      <c r="LWO2182" s="218"/>
      <c r="LWP2182" s="218"/>
      <c r="LWQ2182" s="218"/>
      <c r="LWR2182" s="218"/>
      <c r="LWS2182" s="218"/>
      <c r="LWT2182" s="218"/>
      <c r="LWU2182" s="218"/>
      <c r="LWV2182" s="218"/>
      <c r="LWW2182" s="218"/>
      <c r="LWX2182" s="218"/>
      <c r="LWY2182" s="218"/>
      <c r="LWZ2182" s="218"/>
      <c r="LXA2182" s="218"/>
      <c r="LXB2182" s="218"/>
      <c r="LXC2182" s="218"/>
      <c r="LXD2182" s="218"/>
      <c r="LXE2182" s="218"/>
      <c r="LXF2182" s="218"/>
      <c r="LXG2182" s="218"/>
      <c r="LXH2182" s="218"/>
      <c r="LXI2182" s="218"/>
      <c r="LXJ2182" s="218"/>
      <c r="LXK2182" s="218"/>
      <c r="LXL2182" s="218"/>
      <c r="LXM2182" s="218"/>
      <c r="LXN2182" s="218"/>
      <c r="LXO2182" s="218"/>
      <c r="LXP2182" s="218"/>
      <c r="LXQ2182" s="218"/>
      <c r="LXR2182" s="218"/>
      <c r="LXS2182" s="218"/>
      <c r="LXT2182" s="218"/>
      <c r="LXU2182" s="218"/>
      <c r="LXV2182" s="218"/>
      <c r="LXW2182" s="218"/>
      <c r="LXX2182" s="218"/>
      <c r="LXY2182" s="218"/>
      <c r="LXZ2182" s="218"/>
      <c r="LYA2182" s="218"/>
      <c r="LYB2182" s="218"/>
      <c r="LYC2182" s="218"/>
      <c r="LYD2182" s="218"/>
      <c r="LYE2182" s="218"/>
      <c r="LYF2182" s="218"/>
      <c r="LYG2182" s="218"/>
      <c r="LYH2182" s="218"/>
      <c r="LYI2182" s="218"/>
      <c r="LYJ2182" s="218"/>
      <c r="LYK2182" s="218"/>
      <c r="LYL2182" s="218"/>
      <c r="LYM2182" s="218"/>
      <c r="LYN2182" s="218"/>
      <c r="LYO2182" s="218"/>
      <c r="LYP2182" s="218"/>
      <c r="LYQ2182" s="218"/>
      <c r="LYR2182" s="218"/>
      <c r="LYS2182" s="218"/>
      <c r="LYT2182" s="218"/>
      <c r="LYU2182" s="218"/>
      <c r="LYV2182" s="218"/>
      <c r="LYW2182" s="218"/>
      <c r="LYX2182" s="218"/>
      <c r="LYY2182" s="218"/>
      <c r="LYZ2182" s="218"/>
      <c r="LZA2182" s="218"/>
      <c r="LZB2182" s="218"/>
      <c r="LZC2182" s="218"/>
      <c r="LZD2182" s="218"/>
      <c r="LZE2182" s="218"/>
      <c r="LZF2182" s="218"/>
      <c r="LZG2182" s="218"/>
      <c r="LZH2182" s="218"/>
      <c r="LZI2182" s="218"/>
      <c r="LZJ2182" s="218"/>
      <c r="LZK2182" s="218"/>
      <c r="LZL2182" s="218"/>
      <c r="LZM2182" s="218"/>
      <c r="LZN2182" s="218"/>
      <c r="LZO2182" s="218"/>
      <c r="LZP2182" s="218"/>
      <c r="LZQ2182" s="218"/>
      <c r="LZR2182" s="218"/>
      <c r="LZS2182" s="218"/>
      <c r="LZT2182" s="218"/>
      <c r="LZU2182" s="218"/>
      <c r="LZV2182" s="218"/>
      <c r="LZW2182" s="218"/>
      <c r="LZX2182" s="218"/>
      <c r="LZY2182" s="218"/>
      <c r="LZZ2182" s="218"/>
      <c r="MAA2182" s="218"/>
      <c r="MAB2182" s="218"/>
      <c r="MAC2182" s="218"/>
      <c r="MAD2182" s="218"/>
      <c r="MAE2182" s="218"/>
      <c r="MAF2182" s="218"/>
      <c r="MAG2182" s="218"/>
      <c r="MAH2182" s="218"/>
      <c r="MAI2182" s="218"/>
      <c r="MAJ2182" s="218"/>
      <c r="MAK2182" s="218"/>
      <c r="MAL2182" s="218"/>
      <c r="MAM2182" s="218"/>
      <c r="MAN2182" s="218"/>
      <c r="MAO2182" s="218"/>
      <c r="MAP2182" s="218"/>
      <c r="MAQ2182" s="218"/>
      <c r="MAR2182" s="218"/>
      <c r="MAS2182" s="218"/>
      <c r="MAT2182" s="218"/>
      <c r="MAU2182" s="218"/>
      <c r="MAV2182" s="218"/>
      <c r="MAW2182" s="218"/>
      <c r="MAX2182" s="218"/>
      <c r="MAY2182" s="218"/>
      <c r="MAZ2182" s="218"/>
      <c r="MBA2182" s="218"/>
      <c r="MBB2182" s="218"/>
      <c r="MBC2182" s="218"/>
      <c r="MBD2182" s="218"/>
      <c r="MBE2182" s="218"/>
      <c r="MBF2182" s="218"/>
      <c r="MBG2182" s="218"/>
      <c r="MBH2182" s="218"/>
      <c r="MBI2182" s="218"/>
      <c r="MBJ2182" s="218"/>
      <c r="MBK2182" s="218"/>
      <c r="MBL2182" s="218"/>
      <c r="MBM2182" s="218"/>
      <c r="MBN2182" s="218"/>
      <c r="MBO2182" s="218"/>
      <c r="MBP2182" s="218"/>
      <c r="MBQ2182" s="218"/>
      <c r="MBR2182" s="218"/>
      <c r="MBS2182" s="218"/>
      <c r="MBT2182" s="218"/>
      <c r="MBU2182" s="218"/>
      <c r="MBV2182" s="218"/>
      <c r="MBW2182" s="218"/>
      <c r="MBX2182" s="218"/>
      <c r="MBY2182" s="218"/>
      <c r="MBZ2182" s="218"/>
      <c r="MCA2182" s="218"/>
      <c r="MCB2182" s="218"/>
      <c r="MCC2182" s="218"/>
      <c r="MCD2182" s="218"/>
      <c r="MCE2182" s="218"/>
      <c r="MCF2182" s="218"/>
      <c r="MCG2182" s="218"/>
      <c r="MCH2182" s="218"/>
      <c r="MCI2182" s="218"/>
      <c r="MCJ2182" s="218"/>
      <c r="MCK2182" s="218"/>
      <c r="MCL2182" s="218"/>
      <c r="MCM2182" s="218"/>
      <c r="MCN2182" s="218"/>
      <c r="MCO2182" s="218"/>
      <c r="MCP2182" s="218"/>
      <c r="MCQ2182" s="218"/>
      <c r="MCR2182" s="218"/>
      <c r="MCS2182" s="218"/>
      <c r="MCT2182" s="218"/>
      <c r="MCU2182" s="218"/>
      <c r="MCV2182" s="218"/>
      <c r="MCW2182" s="218"/>
      <c r="MCX2182" s="218"/>
      <c r="MCY2182" s="218"/>
      <c r="MCZ2182" s="218"/>
      <c r="MDA2182" s="218"/>
      <c r="MDB2182" s="218"/>
      <c r="MDC2182" s="218"/>
      <c r="MDD2182" s="218"/>
      <c r="MDE2182" s="218"/>
      <c r="MDF2182" s="218"/>
      <c r="MDG2182" s="218"/>
      <c r="MDH2182" s="218"/>
      <c r="MDI2182" s="218"/>
      <c r="MDJ2182" s="218"/>
      <c r="MDK2182" s="218"/>
      <c r="MDL2182" s="218"/>
      <c r="MDM2182" s="218"/>
      <c r="MDN2182" s="218"/>
      <c r="MDO2182" s="218"/>
      <c r="MDP2182" s="218"/>
      <c r="MDQ2182" s="218"/>
      <c r="MDR2182" s="218"/>
      <c r="MDS2182" s="218"/>
      <c r="MDT2182" s="218"/>
      <c r="MDU2182" s="218"/>
      <c r="MDV2182" s="218"/>
      <c r="MDW2182" s="218"/>
      <c r="MDX2182" s="218"/>
      <c r="MDY2182" s="218"/>
      <c r="MDZ2182" s="218"/>
      <c r="MEA2182" s="218"/>
      <c r="MEB2182" s="218"/>
      <c r="MEC2182" s="218"/>
      <c r="MED2182" s="218"/>
      <c r="MEE2182" s="218"/>
      <c r="MEF2182" s="218"/>
      <c r="MEG2182" s="218"/>
      <c r="MEH2182" s="218"/>
      <c r="MEI2182" s="218"/>
      <c r="MEJ2182" s="218"/>
      <c r="MEK2182" s="218"/>
      <c r="MEL2182" s="218"/>
      <c r="MEM2182" s="218"/>
      <c r="MEN2182" s="218"/>
      <c r="MEO2182" s="218"/>
      <c r="MEP2182" s="218"/>
      <c r="MEQ2182" s="218"/>
      <c r="MER2182" s="218"/>
      <c r="MES2182" s="218"/>
      <c r="MET2182" s="218"/>
      <c r="MEU2182" s="218"/>
      <c r="MEV2182" s="218"/>
      <c r="MEW2182" s="218"/>
      <c r="MEX2182" s="218"/>
      <c r="MEY2182" s="218"/>
      <c r="MEZ2182" s="218"/>
      <c r="MFA2182" s="218"/>
      <c r="MFB2182" s="218"/>
      <c r="MFC2182" s="218"/>
      <c r="MFD2182" s="218"/>
      <c r="MFE2182" s="218"/>
      <c r="MFF2182" s="218"/>
      <c r="MFG2182" s="218"/>
      <c r="MFH2182" s="218"/>
      <c r="MFI2182" s="218"/>
      <c r="MFJ2182" s="218"/>
      <c r="MFK2182" s="218"/>
      <c r="MFL2182" s="218"/>
      <c r="MFM2182" s="218"/>
      <c r="MFN2182" s="218"/>
      <c r="MFO2182" s="218"/>
      <c r="MFP2182" s="218"/>
      <c r="MFQ2182" s="218"/>
      <c r="MFR2182" s="218"/>
      <c r="MFS2182" s="218"/>
      <c r="MFT2182" s="218"/>
      <c r="MFU2182" s="218"/>
      <c r="MFV2182" s="218"/>
      <c r="MFW2182" s="218"/>
      <c r="MFX2182" s="218"/>
      <c r="MFY2182" s="218"/>
      <c r="MFZ2182" s="218"/>
      <c r="MGA2182" s="218"/>
      <c r="MGB2182" s="218"/>
      <c r="MGC2182" s="218"/>
      <c r="MGD2182" s="218"/>
      <c r="MGE2182" s="218"/>
      <c r="MGF2182" s="218"/>
      <c r="MGG2182" s="218"/>
      <c r="MGH2182" s="218"/>
      <c r="MGI2182" s="218"/>
      <c r="MGJ2182" s="218"/>
      <c r="MGK2182" s="218"/>
      <c r="MGL2182" s="218"/>
      <c r="MGM2182" s="218"/>
      <c r="MGN2182" s="218"/>
      <c r="MGO2182" s="218"/>
      <c r="MGP2182" s="218"/>
      <c r="MGQ2182" s="218"/>
      <c r="MGR2182" s="218"/>
      <c r="MGS2182" s="218"/>
      <c r="MGT2182" s="218"/>
      <c r="MGU2182" s="218"/>
      <c r="MGV2182" s="218"/>
      <c r="MGW2182" s="218"/>
      <c r="MGX2182" s="218"/>
      <c r="MGY2182" s="218"/>
      <c r="MGZ2182" s="218"/>
      <c r="MHA2182" s="218"/>
      <c r="MHB2182" s="218"/>
      <c r="MHC2182" s="218"/>
      <c r="MHD2182" s="218"/>
      <c r="MHE2182" s="218"/>
      <c r="MHF2182" s="218"/>
      <c r="MHG2182" s="218"/>
      <c r="MHH2182" s="218"/>
      <c r="MHI2182" s="218"/>
      <c r="MHJ2182" s="218"/>
      <c r="MHK2182" s="218"/>
      <c r="MHL2182" s="218"/>
      <c r="MHM2182" s="218"/>
      <c r="MHN2182" s="218"/>
      <c r="MHO2182" s="218"/>
      <c r="MHP2182" s="218"/>
      <c r="MHQ2182" s="218"/>
      <c r="MHR2182" s="218"/>
      <c r="MHS2182" s="218"/>
      <c r="MHT2182" s="218"/>
      <c r="MHU2182" s="218"/>
      <c r="MHV2182" s="218"/>
      <c r="MHW2182" s="218"/>
      <c r="MHX2182" s="218"/>
      <c r="MHY2182" s="218"/>
      <c r="MHZ2182" s="218"/>
      <c r="MIA2182" s="218"/>
      <c r="MIB2182" s="218"/>
      <c r="MIC2182" s="218"/>
      <c r="MID2182" s="218"/>
      <c r="MIE2182" s="218"/>
      <c r="MIF2182" s="218"/>
      <c r="MIG2182" s="218"/>
      <c r="MIH2182" s="218"/>
      <c r="MII2182" s="218"/>
      <c r="MIJ2182" s="218"/>
      <c r="MIK2182" s="218"/>
      <c r="MIL2182" s="218"/>
      <c r="MIM2182" s="218"/>
      <c r="MIN2182" s="218"/>
      <c r="MIO2182" s="218"/>
      <c r="MIP2182" s="218"/>
      <c r="MIQ2182" s="218"/>
      <c r="MIR2182" s="218"/>
      <c r="MIS2182" s="218"/>
      <c r="MIT2182" s="218"/>
      <c r="MIU2182" s="218"/>
      <c r="MIV2182" s="218"/>
      <c r="MIW2182" s="218"/>
      <c r="MIX2182" s="218"/>
      <c r="MIY2182" s="218"/>
      <c r="MIZ2182" s="218"/>
      <c r="MJA2182" s="218"/>
      <c r="MJB2182" s="218"/>
      <c r="MJC2182" s="218"/>
      <c r="MJD2182" s="218"/>
      <c r="MJE2182" s="218"/>
      <c r="MJF2182" s="218"/>
      <c r="MJG2182" s="218"/>
      <c r="MJH2182" s="218"/>
      <c r="MJI2182" s="218"/>
      <c r="MJJ2182" s="218"/>
      <c r="MJK2182" s="218"/>
      <c r="MJL2182" s="218"/>
      <c r="MJM2182" s="218"/>
      <c r="MJN2182" s="218"/>
      <c r="MJO2182" s="218"/>
      <c r="MJP2182" s="218"/>
      <c r="MJQ2182" s="218"/>
      <c r="MJR2182" s="218"/>
      <c r="MJS2182" s="218"/>
      <c r="MJT2182" s="218"/>
      <c r="MJU2182" s="218"/>
      <c r="MJV2182" s="218"/>
      <c r="MJW2182" s="218"/>
      <c r="MJX2182" s="218"/>
      <c r="MJY2182" s="218"/>
      <c r="MJZ2182" s="218"/>
      <c r="MKA2182" s="218"/>
      <c r="MKB2182" s="218"/>
      <c r="MKC2182" s="218"/>
      <c r="MKD2182" s="218"/>
      <c r="MKE2182" s="218"/>
      <c r="MKF2182" s="218"/>
      <c r="MKG2182" s="218"/>
      <c r="MKH2182" s="218"/>
      <c r="MKI2182" s="218"/>
      <c r="MKJ2182" s="218"/>
      <c r="MKK2182" s="218"/>
      <c r="MKL2182" s="218"/>
      <c r="MKM2182" s="218"/>
      <c r="MKN2182" s="218"/>
      <c r="MKO2182" s="218"/>
      <c r="MKP2182" s="218"/>
      <c r="MKQ2182" s="218"/>
      <c r="MKR2182" s="218"/>
      <c r="MKS2182" s="218"/>
      <c r="MKT2182" s="218"/>
      <c r="MKU2182" s="218"/>
      <c r="MKV2182" s="218"/>
      <c r="MKW2182" s="218"/>
      <c r="MKX2182" s="218"/>
      <c r="MKY2182" s="218"/>
      <c r="MKZ2182" s="218"/>
      <c r="MLA2182" s="218"/>
      <c r="MLB2182" s="218"/>
      <c r="MLC2182" s="218"/>
      <c r="MLD2182" s="218"/>
      <c r="MLE2182" s="218"/>
      <c r="MLF2182" s="218"/>
      <c r="MLG2182" s="218"/>
      <c r="MLH2182" s="218"/>
      <c r="MLI2182" s="218"/>
      <c r="MLJ2182" s="218"/>
      <c r="MLK2182" s="218"/>
      <c r="MLL2182" s="218"/>
      <c r="MLM2182" s="218"/>
      <c r="MLN2182" s="218"/>
      <c r="MLO2182" s="218"/>
      <c r="MLP2182" s="218"/>
      <c r="MLQ2182" s="218"/>
      <c r="MLR2182" s="218"/>
      <c r="MLS2182" s="218"/>
      <c r="MLT2182" s="218"/>
      <c r="MLU2182" s="218"/>
      <c r="MLV2182" s="218"/>
      <c r="MLW2182" s="218"/>
      <c r="MLX2182" s="218"/>
      <c r="MLY2182" s="218"/>
      <c r="MLZ2182" s="218"/>
      <c r="MMA2182" s="218"/>
      <c r="MMB2182" s="218"/>
      <c r="MMC2182" s="218"/>
      <c r="MMD2182" s="218"/>
      <c r="MME2182" s="218"/>
      <c r="MMF2182" s="218"/>
      <c r="MMG2182" s="218"/>
      <c r="MMH2182" s="218"/>
      <c r="MMI2182" s="218"/>
      <c r="MMJ2182" s="218"/>
      <c r="MMK2182" s="218"/>
      <c r="MML2182" s="218"/>
      <c r="MMM2182" s="218"/>
      <c r="MMN2182" s="218"/>
      <c r="MMO2182" s="218"/>
      <c r="MMP2182" s="218"/>
      <c r="MMQ2182" s="218"/>
      <c r="MMR2182" s="218"/>
      <c r="MMS2182" s="218"/>
      <c r="MMT2182" s="218"/>
      <c r="MMU2182" s="218"/>
      <c r="MMV2182" s="218"/>
      <c r="MMW2182" s="218"/>
      <c r="MMX2182" s="218"/>
      <c r="MMY2182" s="218"/>
      <c r="MMZ2182" s="218"/>
      <c r="MNA2182" s="218"/>
      <c r="MNB2182" s="218"/>
      <c r="MNC2182" s="218"/>
      <c r="MND2182" s="218"/>
      <c r="MNE2182" s="218"/>
      <c r="MNF2182" s="218"/>
      <c r="MNG2182" s="218"/>
      <c r="MNH2182" s="218"/>
      <c r="MNI2182" s="218"/>
      <c r="MNJ2182" s="218"/>
      <c r="MNK2182" s="218"/>
      <c r="MNL2182" s="218"/>
      <c r="MNM2182" s="218"/>
      <c r="MNN2182" s="218"/>
      <c r="MNO2182" s="218"/>
      <c r="MNP2182" s="218"/>
      <c r="MNQ2182" s="218"/>
      <c r="MNR2182" s="218"/>
      <c r="MNS2182" s="218"/>
      <c r="MNT2182" s="218"/>
      <c r="MNU2182" s="218"/>
      <c r="MNV2182" s="218"/>
      <c r="MNW2182" s="218"/>
      <c r="MNX2182" s="218"/>
      <c r="MNY2182" s="218"/>
      <c r="MNZ2182" s="218"/>
      <c r="MOA2182" s="218"/>
      <c r="MOB2182" s="218"/>
      <c r="MOC2182" s="218"/>
      <c r="MOD2182" s="218"/>
      <c r="MOE2182" s="218"/>
      <c r="MOF2182" s="218"/>
      <c r="MOG2182" s="218"/>
      <c r="MOH2182" s="218"/>
      <c r="MOI2182" s="218"/>
      <c r="MOJ2182" s="218"/>
      <c r="MOK2182" s="218"/>
      <c r="MOL2182" s="218"/>
      <c r="MOM2182" s="218"/>
      <c r="MON2182" s="218"/>
      <c r="MOO2182" s="218"/>
      <c r="MOP2182" s="218"/>
      <c r="MOQ2182" s="218"/>
      <c r="MOR2182" s="218"/>
      <c r="MOS2182" s="218"/>
      <c r="MOT2182" s="218"/>
      <c r="MOU2182" s="218"/>
      <c r="MOV2182" s="218"/>
      <c r="MOW2182" s="218"/>
      <c r="MOX2182" s="218"/>
      <c r="MOY2182" s="218"/>
      <c r="MOZ2182" s="218"/>
      <c r="MPA2182" s="218"/>
      <c r="MPB2182" s="218"/>
      <c r="MPC2182" s="218"/>
      <c r="MPD2182" s="218"/>
      <c r="MPE2182" s="218"/>
      <c r="MPF2182" s="218"/>
      <c r="MPG2182" s="218"/>
      <c r="MPH2182" s="218"/>
      <c r="MPI2182" s="218"/>
      <c r="MPJ2182" s="218"/>
      <c r="MPK2182" s="218"/>
      <c r="MPL2182" s="218"/>
      <c r="MPM2182" s="218"/>
      <c r="MPN2182" s="218"/>
      <c r="MPO2182" s="218"/>
      <c r="MPP2182" s="218"/>
      <c r="MPQ2182" s="218"/>
      <c r="MPR2182" s="218"/>
      <c r="MPS2182" s="218"/>
      <c r="MPT2182" s="218"/>
      <c r="MPU2182" s="218"/>
      <c r="MPV2182" s="218"/>
      <c r="MPW2182" s="218"/>
      <c r="MPX2182" s="218"/>
      <c r="MPY2182" s="218"/>
      <c r="MPZ2182" s="218"/>
      <c r="MQA2182" s="218"/>
      <c r="MQB2182" s="218"/>
      <c r="MQC2182" s="218"/>
      <c r="MQD2182" s="218"/>
      <c r="MQE2182" s="218"/>
      <c r="MQF2182" s="218"/>
      <c r="MQG2182" s="218"/>
      <c r="MQH2182" s="218"/>
      <c r="MQI2182" s="218"/>
      <c r="MQJ2182" s="218"/>
      <c r="MQK2182" s="218"/>
      <c r="MQL2182" s="218"/>
      <c r="MQM2182" s="218"/>
      <c r="MQN2182" s="218"/>
      <c r="MQO2182" s="218"/>
      <c r="MQP2182" s="218"/>
      <c r="MQQ2182" s="218"/>
      <c r="MQR2182" s="218"/>
      <c r="MQS2182" s="218"/>
      <c r="MQT2182" s="218"/>
      <c r="MQU2182" s="218"/>
      <c r="MQV2182" s="218"/>
      <c r="MQW2182" s="218"/>
      <c r="MQX2182" s="218"/>
      <c r="MQY2182" s="218"/>
      <c r="MQZ2182" s="218"/>
      <c r="MRA2182" s="218"/>
      <c r="MRB2182" s="218"/>
      <c r="MRC2182" s="218"/>
      <c r="MRD2182" s="218"/>
      <c r="MRE2182" s="218"/>
      <c r="MRF2182" s="218"/>
      <c r="MRG2182" s="218"/>
      <c r="MRH2182" s="218"/>
      <c r="MRI2182" s="218"/>
      <c r="MRJ2182" s="218"/>
      <c r="MRK2182" s="218"/>
      <c r="MRL2182" s="218"/>
      <c r="MRM2182" s="218"/>
      <c r="MRN2182" s="218"/>
      <c r="MRO2182" s="218"/>
      <c r="MRP2182" s="218"/>
      <c r="MRQ2182" s="218"/>
      <c r="MRR2182" s="218"/>
      <c r="MRS2182" s="218"/>
      <c r="MRT2182" s="218"/>
      <c r="MRU2182" s="218"/>
      <c r="MRV2182" s="218"/>
      <c r="MRW2182" s="218"/>
      <c r="MRX2182" s="218"/>
      <c r="MRY2182" s="218"/>
      <c r="MRZ2182" s="218"/>
      <c r="MSA2182" s="218"/>
      <c r="MSB2182" s="218"/>
      <c r="MSC2182" s="218"/>
      <c r="MSD2182" s="218"/>
      <c r="MSE2182" s="218"/>
      <c r="MSF2182" s="218"/>
      <c r="MSG2182" s="218"/>
      <c r="MSH2182" s="218"/>
      <c r="MSI2182" s="218"/>
      <c r="MSJ2182" s="218"/>
      <c r="MSK2182" s="218"/>
      <c r="MSL2182" s="218"/>
      <c r="MSM2182" s="218"/>
      <c r="MSN2182" s="218"/>
      <c r="MSO2182" s="218"/>
      <c r="MSP2182" s="218"/>
      <c r="MSQ2182" s="218"/>
      <c r="MSR2182" s="218"/>
      <c r="MSS2182" s="218"/>
      <c r="MST2182" s="218"/>
      <c r="MSU2182" s="218"/>
      <c r="MSV2182" s="218"/>
      <c r="MSW2182" s="218"/>
      <c r="MSX2182" s="218"/>
      <c r="MSY2182" s="218"/>
      <c r="MSZ2182" s="218"/>
      <c r="MTA2182" s="218"/>
      <c r="MTB2182" s="218"/>
      <c r="MTC2182" s="218"/>
      <c r="MTD2182" s="218"/>
      <c r="MTE2182" s="218"/>
      <c r="MTF2182" s="218"/>
      <c r="MTG2182" s="218"/>
      <c r="MTH2182" s="218"/>
      <c r="MTI2182" s="218"/>
      <c r="MTJ2182" s="218"/>
      <c r="MTK2182" s="218"/>
      <c r="MTL2182" s="218"/>
      <c r="MTM2182" s="218"/>
      <c r="MTN2182" s="218"/>
      <c r="MTO2182" s="218"/>
      <c r="MTP2182" s="218"/>
      <c r="MTQ2182" s="218"/>
      <c r="MTR2182" s="218"/>
      <c r="MTS2182" s="218"/>
      <c r="MTT2182" s="218"/>
      <c r="MTU2182" s="218"/>
      <c r="MTV2182" s="218"/>
      <c r="MTW2182" s="218"/>
      <c r="MTX2182" s="218"/>
      <c r="MTY2182" s="218"/>
      <c r="MTZ2182" s="218"/>
      <c r="MUA2182" s="218"/>
      <c r="MUB2182" s="218"/>
      <c r="MUC2182" s="218"/>
      <c r="MUD2182" s="218"/>
      <c r="MUE2182" s="218"/>
      <c r="MUF2182" s="218"/>
      <c r="MUG2182" s="218"/>
      <c r="MUH2182" s="218"/>
      <c r="MUI2182" s="218"/>
      <c r="MUJ2182" s="218"/>
      <c r="MUK2182" s="218"/>
      <c r="MUL2182" s="218"/>
      <c r="MUM2182" s="218"/>
      <c r="MUN2182" s="218"/>
      <c r="MUO2182" s="218"/>
      <c r="MUP2182" s="218"/>
      <c r="MUQ2182" s="218"/>
      <c r="MUR2182" s="218"/>
      <c r="MUS2182" s="218"/>
      <c r="MUT2182" s="218"/>
      <c r="MUU2182" s="218"/>
      <c r="MUV2182" s="218"/>
      <c r="MUW2182" s="218"/>
      <c r="MUX2182" s="218"/>
      <c r="MUY2182" s="218"/>
      <c r="MUZ2182" s="218"/>
      <c r="MVA2182" s="218"/>
      <c r="MVB2182" s="218"/>
      <c r="MVC2182" s="218"/>
      <c r="MVD2182" s="218"/>
      <c r="MVE2182" s="218"/>
      <c r="MVF2182" s="218"/>
      <c r="MVG2182" s="218"/>
      <c r="MVH2182" s="218"/>
      <c r="MVI2182" s="218"/>
      <c r="MVJ2182" s="218"/>
      <c r="MVK2182" s="218"/>
      <c r="MVL2182" s="218"/>
      <c r="MVM2182" s="218"/>
      <c r="MVN2182" s="218"/>
      <c r="MVO2182" s="218"/>
      <c r="MVP2182" s="218"/>
      <c r="MVQ2182" s="218"/>
      <c r="MVR2182" s="218"/>
      <c r="MVS2182" s="218"/>
      <c r="MVT2182" s="218"/>
      <c r="MVU2182" s="218"/>
      <c r="MVV2182" s="218"/>
      <c r="MVW2182" s="218"/>
      <c r="MVX2182" s="218"/>
      <c r="MVY2182" s="218"/>
      <c r="MVZ2182" s="218"/>
      <c r="MWA2182" s="218"/>
      <c r="MWB2182" s="218"/>
      <c r="MWC2182" s="218"/>
      <c r="MWD2182" s="218"/>
      <c r="MWE2182" s="218"/>
      <c r="MWF2182" s="218"/>
      <c r="MWG2182" s="218"/>
      <c r="MWH2182" s="218"/>
      <c r="MWI2182" s="218"/>
      <c r="MWJ2182" s="218"/>
      <c r="MWK2182" s="218"/>
      <c r="MWL2182" s="218"/>
      <c r="MWM2182" s="218"/>
      <c r="MWN2182" s="218"/>
      <c r="MWO2182" s="218"/>
      <c r="MWP2182" s="218"/>
      <c r="MWQ2182" s="218"/>
      <c r="MWR2182" s="218"/>
      <c r="MWS2182" s="218"/>
      <c r="MWT2182" s="218"/>
      <c r="MWU2182" s="218"/>
      <c r="MWV2182" s="218"/>
      <c r="MWW2182" s="218"/>
      <c r="MWX2182" s="218"/>
      <c r="MWY2182" s="218"/>
      <c r="MWZ2182" s="218"/>
      <c r="MXA2182" s="218"/>
      <c r="MXB2182" s="218"/>
      <c r="MXC2182" s="218"/>
      <c r="MXD2182" s="218"/>
      <c r="MXE2182" s="218"/>
      <c r="MXF2182" s="218"/>
      <c r="MXG2182" s="218"/>
      <c r="MXH2182" s="218"/>
      <c r="MXI2182" s="218"/>
      <c r="MXJ2182" s="218"/>
      <c r="MXK2182" s="218"/>
      <c r="MXL2182" s="218"/>
      <c r="MXM2182" s="218"/>
      <c r="MXN2182" s="218"/>
      <c r="MXO2182" s="218"/>
      <c r="MXP2182" s="218"/>
      <c r="MXQ2182" s="218"/>
      <c r="MXR2182" s="218"/>
      <c r="MXS2182" s="218"/>
      <c r="MXT2182" s="218"/>
      <c r="MXU2182" s="218"/>
      <c r="MXV2182" s="218"/>
      <c r="MXW2182" s="218"/>
      <c r="MXX2182" s="218"/>
      <c r="MXY2182" s="218"/>
      <c r="MXZ2182" s="218"/>
      <c r="MYA2182" s="218"/>
      <c r="MYB2182" s="218"/>
      <c r="MYC2182" s="218"/>
      <c r="MYD2182" s="218"/>
      <c r="MYE2182" s="218"/>
      <c r="MYF2182" s="218"/>
      <c r="MYG2182" s="218"/>
      <c r="MYH2182" s="218"/>
      <c r="MYI2182" s="218"/>
      <c r="MYJ2182" s="218"/>
      <c r="MYK2182" s="218"/>
      <c r="MYL2182" s="218"/>
      <c r="MYM2182" s="218"/>
      <c r="MYN2182" s="218"/>
      <c r="MYO2182" s="218"/>
      <c r="MYP2182" s="218"/>
      <c r="MYQ2182" s="218"/>
      <c r="MYR2182" s="218"/>
      <c r="MYS2182" s="218"/>
      <c r="MYT2182" s="218"/>
      <c r="MYU2182" s="218"/>
      <c r="MYV2182" s="218"/>
      <c r="MYW2182" s="218"/>
      <c r="MYX2182" s="218"/>
      <c r="MYY2182" s="218"/>
      <c r="MYZ2182" s="218"/>
      <c r="MZA2182" s="218"/>
      <c r="MZB2182" s="218"/>
      <c r="MZC2182" s="218"/>
      <c r="MZD2182" s="218"/>
      <c r="MZE2182" s="218"/>
      <c r="MZF2182" s="218"/>
      <c r="MZG2182" s="218"/>
      <c r="MZH2182" s="218"/>
      <c r="MZI2182" s="218"/>
      <c r="MZJ2182" s="218"/>
      <c r="MZK2182" s="218"/>
      <c r="MZL2182" s="218"/>
      <c r="MZM2182" s="218"/>
      <c r="MZN2182" s="218"/>
      <c r="MZO2182" s="218"/>
      <c r="MZP2182" s="218"/>
      <c r="MZQ2182" s="218"/>
      <c r="MZR2182" s="218"/>
      <c r="MZS2182" s="218"/>
      <c r="MZT2182" s="218"/>
      <c r="MZU2182" s="218"/>
      <c r="MZV2182" s="218"/>
      <c r="MZW2182" s="218"/>
      <c r="MZX2182" s="218"/>
      <c r="MZY2182" s="218"/>
      <c r="MZZ2182" s="218"/>
      <c r="NAA2182" s="218"/>
      <c r="NAB2182" s="218"/>
      <c r="NAC2182" s="218"/>
      <c r="NAD2182" s="218"/>
      <c r="NAE2182" s="218"/>
      <c r="NAF2182" s="218"/>
      <c r="NAG2182" s="218"/>
      <c r="NAH2182" s="218"/>
      <c r="NAI2182" s="218"/>
      <c r="NAJ2182" s="218"/>
      <c r="NAK2182" s="218"/>
      <c r="NAL2182" s="218"/>
      <c r="NAM2182" s="218"/>
      <c r="NAN2182" s="218"/>
      <c r="NAO2182" s="218"/>
      <c r="NAP2182" s="218"/>
      <c r="NAQ2182" s="218"/>
      <c r="NAR2182" s="218"/>
      <c r="NAS2182" s="218"/>
      <c r="NAT2182" s="218"/>
      <c r="NAU2182" s="218"/>
      <c r="NAV2182" s="218"/>
      <c r="NAW2182" s="218"/>
      <c r="NAX2182" s="218"/>
      <c r="NAY2182" s="218"/>
      <c r="NAZ2182" s="218"/>
      <c r="NBA2182" s="218"/>
      <c r="NBB2182" s="218"/>
      <c r="NBC2182" s="218"/>
      <c r="NBD2182" s="218"/>
      <c r="NBE2182" s="218"/>
      <c r="NBF2182" s="218"/>
      <c r="NBG2182" s="218"/>
      <c r="NBH2182" s="218"/>
      <c r="NBI2182" s="218"/>
      <c r="NBJ2182" s="218"/>
      <c r="NBK2182" s="218"/>
      <c r="NBL2182" s="218"/>
      <c r="NBM2182" s="218"/>
      <c r="NBN2182" s="218"/>
      <c r="NBO2182" s="218"/>
      <c r="NBP2182" s="218"/>
      <c r="NBQ2182" s="218"/>
      <c r="NBR2182" s="218"/>
      <c r="NBS2182" s="218"/>
      <c r="NBT2182" s="218"/>
      <c r="NBU2182" s="218"/>
      <c r="NBV2182" s="218"/>
      <c r="NBW2182" s="218"/>
      <c r="NBX2182" s="218"/>
      <c r="NBY2182" s="218"/>
      <c r="NBZ2182" s="218"/>
      <c r="NCA2182" s="218"/>
      <c r="NCB2182" s="218"/>
      <c r="NCC2182" s="218"/>
      <c r="NCD2182" s="218"/>
      <c r="NCE2182" s="218"/>
      <c r="NCF2182" s="218"/>
      <c r="NCG2182" s="218"/>
      <c r="NCH2182" s="218"/>
      <c r="NCI2182" s="218"/>
      <c r="NCJ2182" s="218"/>
      <c r="NCK2182" s="218"/>
      <c r="NCL2182" s="218"/>
      <c r="NCM2182" s="218"/>
      <c r="NCN2182" s="218"/>
      <c r="NCO2182" s="218"/>
      <c r="NCP2182" s="218"/>
      <c r="NCQ2182" s="218"/>
      <c r="NCR2182" s="218"/>
      <c r="NCS2182" s="218"/>
      <c r="NCT2182" s="218"/>
      <c r="NCU2182" s="218"/>
      <c r="NCV2182" s="218"/>
      <c r="NCW2182" s="218"/>
      <c r="NCX2182" s="218"/>
      <c r="NCY2182" s="218"/>
      <c r="NCZ2182" s="218"/>
      <c r="NDA2182" s="218"/>
      <c r="NDB2182" s="218"/>
      <c r="NDC2182" s="218"/>
      <c r="NDD2182" s="218"/>
      <c r="NDE2182" s="218"/>
      <c r="NDF2182" s="218"/>
      <c r="NDG2182" s="218"/>
      <c r="NDH2182" s="218"/>
      <c r="NDI2182" s="218"/>
      <c r="NDJ2182" s="218"/>
      <c r="NDK2182" s="218"/>
      <c r="NDL2182" s="218"/>
      <c r="NDM2182" s="218"/>
      <c r="NDN2182" s="218"/>
      <c r="NDO2182" s="218"/>
      <c r="NDP2182" s="218"/>
      <c r="NDQ2182" s="218"/>
      <c r="NDR2182" s="218"/>
      <c r="NDS2182" s="218"/>
      <c r="NDT2182" s="218"/>
      <c r="NDU2182" s="218"/>
      <c r="NDV2182" s="218"/>
      <c r="NDW2182" s="218"/>
      <c r="NDX2182" s="218"/>
      <c r="NDY2182" s="218"/>
      <c r="NDZ2182" s="218"/>
      <c r="NEA2182" s="218"/>
      <c r="NEB2182" s="218"/>
      <c r="NEC2182" s="218"/>
      <c r="NED2182" s="218"/>
      <c r="NEE2182" s="218"/>
      <c r="NEF2182" s="218"/>
      <c r="NEG2182" s="218"/>
      <c r="NEH2182" s="218"/>
      <c r="NEI2182" s="218"/>
      <c r="NEJ2182" s="218"/>
      <c r="NEK2182" s="218"/>
      <c r="NEL2182" s="218"/>
      <c r="NEM2182" s="218"/>
      <c r="NEN2182" s="218"/>
      <c r="NEO2182" s="218"/>
      <c r="NEP2182" s="218"/>
      <c r="NEQ2182" s="218"/>
      <c r="NER2182" s="218"/>
      <c r="NES2182" s="218"/>
      <c r="NET2182" s="218"/>
      <c r="NEU2182" s="218"/>
      <c r="NEV2182" s="218"/>
      <c r="NEW2182" s="218"/>
      <c r="NEX2182" s="218"/>
      <c r="NEY2182" s="218"/>
      <c r="NEZ2182" s="218"/>
      <c r="NFA2182" s="218"/>
      <c r="NFB2182" s="218"/>
      <c r="NFC2182" s="218"/>
      <c r="NFD2182" s="218"/>
      <c r="NFE2182" s="218"/>
      <c r="NFF2182" s="218"/>
      <c r="NFG2182" s="218"/>
      <c r="NFH2182" s="218"/>
      <c r="NFI2182" s="218"/>
      <c r="NFJ2182" s="218"/>
      <c r="NFK2182" s="218"/>
      <c r="NFL2182" s="218"/>
      <c r="NFM2182" s="218"/>
      <c r="NFN2182" s="218"/>
      <c r="NFO2182" s="218"/>
      <c r="NFP2182" s="218"/>
      <c r="NFQ2182" s="218"/>
      <c r="NFR2182" s="218"/>
      <c r="NFS2182" s="218"/>
      <c r="NFT2182" s="218"/>
      <c r="NFU2182" s="218"/>
      <c r="NFV2182" s="218"/>
      <c r="NFW2182" s="218"/>
      <c r="NFX2182" s="218"/>
      <c r="NFY2182" s="218"/>
      <c r="NFZ2182" s="218"/>
      <c r="NGA2182" s="218"/>
      <c r="NGB2182" s="218"/>
      <c r="NGC2182" s="218"/>
      <c r="NGD2182" s="218"/>
      <c r="NGE2182" s="218"/>
      <c r="NGF2182" s="218"/>
      <c r="NGG2182" s="218"/>
      <c r="NGH2182" s="218"/>
      <c r="NGI2182" s="218"/>
      <c r="NGJ2182" s="218"/>
      <c r="NGK2182" s="218"/>
      <c r="NGL2182" s="218"/>
      <c r="NGM2182" s="218"/>
      <c r="NGN2182" s="218"/>
      <c r="NGO2182" s="218"/>
      <c r="NGP2182" s="218"/>
      <c r="NGQ2182" s="218"/>
      <c r="NGR2182" s="218"/>
      <c r="NGS2182" s="218"/>
      <c r="NGT2182" s="218"/>
      <c r="NGU2182" s="218"/>
      <c r="NGV2182" s="218"/>
      <c r="NGW2182" s="218"/>
      <c r="NGX2182" s="218"/>
      <c r="NGY2182" s="218"/>
      <c r="NGZ2182" s="218"/>
      <c r="NHA2182" s="218"/>
      <c r="NHB2182" s="218"/>
      <c r="NHC2182" s="218"/>
      <c r="NHD2182" s="218"/>
      <c r="NHE2182" s="218"/>
      <c r="NHF2182" s="218"/>
      <c r="NHG2182" s="218"/>
      <c r="NHH2182" s="218"/>
      <c r="NHI2182" s="218"/>
      <c r="NHJ2182" s="218"/>
      <c r="NHK2182" s="218"/>
      <c r="NHL2182" s="218"/>
      <c r="NHM2182" s="218"/>
      <c r="NHN2182" s="218"/>
      <c r="NHO2182" s="218"/>
      <c r="NHP2182" s="218"/>
      <c r="NHQ2182" s="218"/>
      <c r="NHR2182" s="218"/>
      <c r="NHS2182" s="218"/>
      <c r="NHT2182" s="218"/>
      <c r="NHU2182" s="218"/>
      <c r="NHV2182" s="218"/>
      <c r="NHW2182" s="218"/>
      <c r="NHX2182" s="218"/>
      <c r="NHY2182" s="218"/>
      <c r="NHZ2182" s="218"/>
      <c r="NIA2182" s="218"/>
      <c r="NIB2182" s="218"/>
      <c r="NIC2182" s="218"/>
      <c r="NID2182" s="218"/>
      <c r="NIE2182" s="218"/>
      <c r="NIF2182" s="218"/>
      <c r="NIG2182" s="218"/>
      <c r="NIH2182" s="218"/>
      <c r="NII2182" s="218"/>
      <c r="NIJ2182" s="218"/>
      <c r="NIK2182" s="218"/>
      <c r="NIL2182" s="218"/>
      <c r="NIM2182" s="218"/>
      <c r="NIN2182" s="218"/>
      <c r="NIO2182" s="218"/>
      <c r="NIP2182" s="218"/>
      <c r="NIQ2182" s="218"/>
      <c r="NIR2182" s="218"/>
      <c r="NIS2182" s="218"/>
      <c r="NIT2182" s="218"/>
      <c r="NIU2182" s="218"/>
      <c r="NIV2182" s="218"/>
      <c r="NIW2182" s="218"/>
      <c r="NIX2182" s="218"/>
      <c r="NIY2182" s="218"/>
      <c r="NIZ2182" s="218"/>
      <c r="NJA2182" s="218"/>
      <c r="NJB2182" s="218"/>
      <c r="NJC2182" s="218"/>
      <c r="NJD2182" s="218"/>
      <c r="NJE2182" s="218"/>
      <c r="NJF2182" s="218"/>
      <c r="NJG2182" s="218"/>
      <c r="NJH2182" s="218"/>
      <c r="NJI2182" s="218"/>
      <c r="NJJ2182" s="218"/>
      <c r="NJK2182" s="218"/>
      <c r="NJL2182" s="218"/>
      <c r="NJM2182" s="218"/>
      <c r="NJN2182" s="218"/>
      <c r="NJO2182" s="218"/>
      <c r="NJP2182" s="218"/>
      <c r="NJQ2182" s="218"/>
      <c r="NJR2182" s="218"/>
      <c r="NJS2182" s="218"/>
      <c r="NJT2182" s="218"/>
      <c r="NJU2182" s="218"/>
      <c r="NJV2182" s="218"/>
      <c r="NJW2182" s="218"/>
      <c r="NJX2182" s="218"/>
      <c r="NJY2182" s="218"/>
      <c r="NJZ2182" s="218"/>
      <c r="NKA2182" s="218"/>
      <c r="NKB2182" s="218"/>
      <c r="NKC2182" s="218"/>
      <c r="NKD2182" s="218"/>
      <c r="NKE2182" s="218"/>
      <c r="NKF2182" s="218"/>
      <c r="NKG2182" s="218"/>
      <c r="NKH2182" s="218"/>
      <c r="NKI2182" s="218"/>
      <c r="NKJ2182" s="218"/>
      <c r="NKK2182" s="218"/>
      <c r="NKL2182" s="218"/>
      <c r="NKM2182" s="218"/>
      <c r="NKN2182" s="218"/>
      <c r="NKO2182" s="218"/>
      <c r="NKP2182" s="218"/>
      <c r="NKQ2182" s="218"/>
      <c r="NKR2182" s="218"/>
      <c r="NKS2182" s="218"/>
      <c r="NKT2182" s="218"/>
      <c r="NKU2182" s="218"/>
      <c r="NKV2182" s="218"/>
      <c r="NKW2182" s="218"/>
      <c r="NKX2182" s="218"/>
      <c r="NKY2182" s="218"/>
      <c r="NKZ2182" s="218"/>
      <c r="NLA2182" s="218"/>
      <c r="NLB2182" s="218"/>
      <c r="NLC2182" s="218"/>
      <c r="NLD2182" s="218"/>
      <c r="NLE2182" s="218"/>
      <c r="NLF2182" s="218"/>
      <c r="NLG2182" s="218"/>
      <c r="NLH2182" s="218"/>
      <c r="NLI2182" s="218"/>
      <c r="NLJ2182" s="218"/>
      <c r="NLK2182" s="218"/>
      <c r="NLL2182" s="218"/>
      <c r="NLM2182" s="218"/>
      <c r="NLN2182" s="218"/>
      <c r="NLO2182" s="218"/>
      <c r="NLP2182" s="218"/>
      <c r="NLQ2182" s="218"/>
      <c r="NLR2182" s="218"/>
      <c r="NLS2182" s="218"/>
      <c r="NLT2182" s="218"/>
      <c r="NLU2182" s="218"/>
      <c r="NLV2182" s="218"/>
      <c r="NLW2182" s="218"/>
      <c r="NLX2182" s="218"/>
      <c r="NLY2182" s="218"/>
      <c r="NLZ2182" s="218"/>
      <c r="NMA2182" s="218"/>
      <c r="NMB2182" s="218"/>
      <c r="NMC2182" s="218"/>
      <c r="NMD2182" s="218"/>
      <c r="NME2182" s="218"/>
      <c r="NMF2182" s="218"/>
      <c r="NMG2182" s="218"/>
      <c r="NMH2182" s="218"/>
      <c r="NMI2182" s="218"/>
      <c r="NMJ2182" s="218"/>
      <c r="NMK2182" s="218"/>
      <c r="NML2182" s="218"/>
      <c r="NMM2182" s="218"/>
      <c r="NMN2182" s="218"/>
      <c r="NMO2182" s="218"/>
      <c r="NMP2182" s="218"/>
      <c r="NMQ2182" s="218"/>
      <c r="NMR2182" s="218"/>
      <c r="NMS2182" s="218"/>
      <c r="NMT2182" s="218"/>
      <c r="NMU2182" s="218"/>
      <c r="NMV2182" s="218"/>
      <c r="NMW2182" s="218"/>
      <c r="NMX2182" s="218"/>
      <c r="NMY2182" s="218"/>
      <c r="NMZ2182" s="218"/>
      <c r="NNA2182" s="218"/>
      <c r="NNB2182" s="218"/>
      <c r="NNC2182" s="218"/>
      <c r="NND2182" s="218"/>
      <c r="NNE2182" s="218"/>
      <c r="NNF2182" s="218"/>
      <c r="NNG2182" s="218"/>
      <c r="NNH2182" s="218"/>
      <c r="NNI2182" s="218"/>
      <c r="NNJ2182" s="218"/>
      <c r="NNK2182" s="218"/>
      <c r="NNL2182" s="218"/>
      <c r="NNM2182" s="218"/>
      <c r="NNN2182" s="218"/>
      <c r="NNO2182" s="218"/>
      <c r="NNP2182" s="218"/>
      <c r="NNQ2182" s="218"/>
      <c r="NNR2182" s="218"/>
      <c r="NNS2182" s="218"/>
      <c r="NNT2182" s="218"/>
      <c r="NNU2182" s="218"/>
      <c r="NNV2182" s="218"/>
      <c r="NNW2182" s="218"/>
      <c r="NNX2182" s="218"/>
      <c r="NNY2182" s="218"/>
      <c r="NNZ2182" s="218"/>
      <c r="NOA2182" s="218"/>
      <c r="NOB2182" s="218"/>
      <c r="NOC2182" s="218"/>
      <c r="NOD2182" s="218"/>
      <c r="NOE2182" s="218"/>
      <c r="NOF2182" s="218"/>
      <c r="NOG2182" s="218"/>
      <c r="NOH2182" s="218"/>
      <c r="NOI2182" s="218"/>
      <c r="NOJ2182" s="218"/>
      <c r="NOK2182" s="218"/>
      <c r="NOL2182" s="218"/>
      <c r="NOM2182" s="218"/>
      <c r="NON2182" s="218"/>
      <c r="NOO2182" s="218"/>
      <c r="NOP2182" s="218"/>
      <c r="NOQ2182" s="218"/>
      <c r="NOR2182" s="218"/>
      <c r="NOS2182" s="218"/>
      <c r="NOT2182" s="218"/>
      <c r="NOU2182" s="218"/>
      <c r="NOV2182" s="218"/>
      <c r="NOW2182" s="218"/>
      <c r="NOX2182" s="218"/>
      <c r="NOY2182" s="218"/>
      <c r="NOZ2182" s="218"/>
      <c r="NPA2182" s="218"/>
      <c r="NPB2182" s="218"/>
      <c r="NPC2182" s="218"/>
      <c r="NPD2182" s="218"/>
      <c r="NPE2182" s="218"/>
      <c r="NPF2182" s="218"/>
      <c r="NPG2182" s="218"/>
      <c r="NPH2182" s="218"/>
      <c r="NPI2182" s="218"/>
      <c r="NPJ2182" s="218"/>
      <c r="NPK2182" s="218"/>
      <c r="NPL2182" s="218"/>
      <c r="NPM2182" s="218"/>
      <c r="NPN2182" s="218"/>
      <c r="NPO2182" s="218"/>
      <c r="NPP2182" s="218"/>
      <c r="NPQ2182" s="218"/>
      <c r="NPR2182" s="218"/>
      <c r="NPS2182" s="218"/>
      <c r="NPT2182" s="218"/>
      <c r="NPU2182" s="218"/>
      <c r="NPV2182" s="218"/>
      <c r="NPW2182" s="218"/>
      <c r="NPX2182" s="218"/>
      <c r="NPY2182" s="218"/>
      <c r="NPZ2182" s="218"/>
      <c r="NQA2182" s="218"/>
      <c r="NQB2182" s="218"/>
      <c r="NQC2182" s="218"/>
      <c r="NQD2182" s="218"/>
      <c r="NQE2182" s="218"/>
      <c r="NQF2182" s="218"/>
      <c r="NQG2182" s="218"/>
      <c r="NQH2182" s="218"/>
      <c r="NQI2182" s="218"/>
      <c r="NQJ2182" s="218"/>
      <c r="NQK2182" s="218"/>
      <c r="NQL2182" s="218"/>
      <c r="NQM2182" s="218"/>
      <c r="NQN2182" s="218"/>
      <c r="NQO2182" s="218"/>
      <c r="NQP2182" s="218"/>
      <c r="NQQ2182" s="218"/>
      <c r="NQR2182" s="218"/>
      <c r="NQS2182" s="218"/>
      <c r="NQT2182" s="218"/>
      <c r="NQU2182" s="218"/>
      <c r="NQV2182" s="218"/>
      <c r="NQW2182" s="218"/>
      <c r="NQX2182" s="218"/>
      <c r="NQY2182" s="218"/>
      <c r="NQZ2182" s="218"/>
      <c r="NRA2182" s="218"/>
      <c r="NRB2182" s="218"/>
      <c r="NRC2182" s="218"/>
      <c r="NRD2182" s="218"/>
      <c r="NRE2182" s="218"/>
      <c r="NRF2182" s="218"/>
      <c r="NRG2182" s="218"/>
      <c r="NRH2182" s="218"/>
      <c r="NRI2182" s="218"/>
      <c r="NRJ2182" s="218"/>
      <c r="NRK2182" s="218"/>
      <c r="NRL2182" s="218"/>
      <c r="NRM2182" s="218"/>
      <c r="NRN2182" s="218"/>
      <c r="NRO2182" s="218"/>
      <c r="NRP2182" s="218"/>
      <c r="NRQ2182" s="218"/>
      <c r="NRR2182" s="218"/>
      <c r="NRS2182" s="218"/>
      <c r="NRT2182" s="218"/>
      <c r="NRU2182" s="218"/>
      <c r="NRV2182" s="218"/>
      <c r="NRW2182" s="218"/>
      <c r="NRX2182" s="218"/>
      <c r="NRY2182" s="218"/>
      <c r="NRZ2182" s="218"/>
      <c r="NSA2182" s="218"/>
      <c r="NSB2182" s="218"/>
      <c r="NSC2182" s="218"/>
      <c r="NSD2182" s="218"/>
      <c r="NSE2182" s="218"/>
      <c r="NSF2182" s="218"/>
      <c r="NSG2182" s="218"/>
      <c r="NSH2182" s="218"/>
      <c r="NSI2182" s="218"/>
      <c r="NSJ2182" s="218"/>
      <c r="NSK2182" s="218"/>
      <c r="NSL2182" s="218"/>
      <c r="NSM2182" s="218"/>
      <c r="NSN2182" s="218"/>
      <c r="NSO2182" s="218"/>
      <c r="NSP2182" s="218"/>
      <c r="NSQ2182" s="218"/>
      <c r="NSR2182" s="218"/>
      <c r="NSS2182" s="218"/>
      <c r="NST2182" s="218"/>
      <c r="NSU2182" s="218"/>
      <c r="NSV2182" s="218"/>
      <c r="NSW2182" s="218"/>
      <c r="NSX2182" s="218"/>
      <c r="NSY2182" s="218"/>
      <c r="NSZ2182" s="218"/>
      <c r="NTA2182" s="218"/>
      <c r="NTB2182" s="218"/>
      <c r="NTC2182" s="218"/>
      <c r="NTD2182" s="218"/>
      <c r="NTE2182" s="218"/>
      <c r="NTF2182" s="218"/>
      <c r="NTG2182" s="218"/>
      <c r="NTH2182" s="218"/>
      <c r="NTI2182" s="218"/>
      <c r="NTJ2182" s="218"/>
      <c r="NTK2182" s="218"/>
      <c r="NTL2182" s="218"/>
      <c r="NTM2182" s="218"/>
      <c r="NTN2182" s="218"/>
      <c r="NTO2182" s="218"/>
      <c r="NTP2182" s="218"/>
      <c r="NTQ2182" s="218"/>
      <c r="NTR2182" s="218"/>
      <c r="NTS2182" s="218"/>
      <c r="NTT2182" s="218"/>
      <c r="NTU2182" s="218"/>
      <c r="NTV2182" s="218"/>
      <c r="NTW2182" s="218"/>
      <c r="NTX2182" s="218"/>
      <c r="NTY2182" s="218"/>
      <c r="NTZ2182" s="218"/>
      <c r="NUA2182" s="218"/>
      <c r="NUB2182" s="218"/>
      <c r="NUC2182" s="218"/>
      <c r="NUD2182" s="218"/>
      <c r="NUE2182" s="218"/>
      <c r="NUF2182" s="218"/>
      <c r="NUG2182" s="218"/>
      <c r="NUH2182" s="218"/>
      <c r="NUI2182" s="218"/>
      <c r="NUJ2182" s="218"/>
      <c r="NUK2182" s="218"/>
      <c r="NUL2182" s="218"/>
      <c r="NUM2182" s="218"/>
      <c r="NUN2182" s="218"/>
      <c r="NUO2182" s="218"/>
      <c r="NUP2182" s="218"/>
      <c r="NUQ2182" s="218"/>
      <c r="NUR2182" s="218"/>
      <c r="NUS2182" s="218"/>
      <c r="NUT2182" s="218"/>
      <c r="NUU2182" s="218"/>
      <c r="NUV2182" s="218"/>
      <c r="NUW2182" s="218"/>
      <c r="NUX2182" s="218"/>
      <c r="NUY2182" s="218"/>
      <c r="NUZ2182" s="218"/>
      <c r="NVA2182" s="218"/>
      <c r="NVB2182" s="218"/>
      <c r="NVC2182" s="218"/>
      <c r="NVD2182" s="218"/>
      <c r="NVE2182" s="218"/>
      <c r="NVF2182" s="218"/>
      <c r="NVG2182" s="218"/>
      <c r="NVH2182" s="218"/>
      <c r="NVI2182" s="218"/>
      <c r="NVJ2182" s="218"/>
      <c r="NVK2182" s="218"/>
      <c r="NVL2182" s="218"/>
      <c r="NVM2182" s="218"/>
      <c r="NVN2182" s="218"/>
      <c r="NVO2182" s="218"/>
      <c r="NVP2182" s="218"/>
      <c r="NVQ2182" s="218"/>
      <c r="NVR2182" s="218"/>
      <c r="NVS2182" s="218"/>
      <c r="NVT2182" s="218"/>
      <c r="NVU2182" s="218"/>
      <c r="NVV2182" s="218"/>
      <c r="NVW2182" s="218"/>
      <c r="NVX2182" s="218"/>
      <c r="NVY2182" s="218"/>
      <c r="NVZ2182" s="218"/>
      <c r="NWA2182" s="218"/>
      <c r="NWB2182" s="218"/>
      <c r="NWC2182" s="218"/>
      <c r="NWD2182" s="218"/>
      <c r="NWE2182" s="218"/>
      <c r="NWF2182" s="218"/>
      <c r="NWG2182" s="218"/>
      <c r="NWH2182" s="218"/>
      <c r="NWI2182" s="218"/>
      <c r="NWJ2182" s="218"/>
      <c r="NWK2182" s="218"/>
      <c r="NWL2182" s="218"/>
      <c r="NWM2182" s="218"/>
      <c r="NWN2182" s="218"/>
      <c r="NWO2182" s="218"/>
      <c r="NWP2182" s="218"/>
      <c r="NWQ2182" s="218"/>
      <c r="NWR2182" s="218"/>
      <c r="NWS2182" s="218"/>
      <c r="NWT2182" s="218"/>
      <c r="NWU2182" s="218"/>
      <c r="NWV2182" s="218"/>
      <c r="NWW2182" s="218"/>
      <c r="NWX2182" s="218"/>
      <c r="NWY2182" s="218"/>
      <c r="NWZ2182" s="218"/>
      <c r="NXA2182" s="218"/>
      <c r="NXB2182" s="218"/>
      <c r="NXC2182" s="218"/>
      <c r="NXD2182" s="218"/>
      <c r="NXE2182" s="218"/>
      <c r="NXF2182" s="218"/>
      <c r="NXG2182" s="218"/>
      <c r="NXH2182" s="218"/>
      <c r="NXI2182" s="218"/>
      <c r="NXJ2182" s="218"/>
      <c r="NXK2182" s="218"/>
      <c r="NXL2182" s="218"/>
      <c r="NXM2182" s="218"/>
      <c r="NXN2182" s="218"/>
      <c r="NXO2182" s="218"/>
      <c r="NXP2182" s="218"/>
      <c r="NXQ2182" s="218"/>
      <c r="NXR2182" s="218"/>
      <c r="NXS2182" s="218"/>
      <c r="NXT2182" s="218"/>
      <c r="NXU2182" s="218"/>
      <c r="NXV2182" s="218"/>
      <c r="NXW2182" s="218"/>
      <c r="NXX2182" s="218"/>
      <c r="NXY2182" s="218"/>
      <c r="NXZ2182" s="218"/>
      <c r="NYA2182" s="218"/>
      <c r="NYB2182" s="218"/>
      <c r="NYC2182" s="218"/>
      <c r="NYD2182" s="218"/>
      <c r="NYE2182" s="218"/>
      <c r="NYF2182" s="218"/>
      <c r="NYG2182" s="218"/>
      <c r="NYH2182" s="218"/>
      <c r="NYI2182" s="218"/>
      <c r="NYJ2182" s="218"/>
      <c r="NYK2182" s="218"/>
      <c r="NYL2182" s="218"/>
      <c r="NYM2182" s="218"/>
      <c r="NYN2182" s="218"/>
      <c r="NYO2182" s="218"/>
      <c r="NYP2182" s="218"/>
      <c r="NYQ2182" s="218"/>
      <c r="NYR2182" s="218"/>
      <c r="NYS2182" s="218"/>
      <c r="NYT2182" s="218"/>
      <c r="NYU2182" s="218"/>
      <c r="NYV2182" s="218"/>
      <c r="NYW2182" s="218"/>
      <c r="NYX2182" s="218"/>
      <c r="NYY2182" s="218"/>
      <c r="NYZ2182" s="218"/>
      <c r="NZA2182" s="218"/>
      <c r="NZB2182" s="218"/>
      <c r="NZC2182" s="218"/>
      <c r="NZD2182" s="218"/>
      <c r="NZE2182" s="218"/>
      <c r="NZF2182" s="218"/>
      <c r="NZG2182" s="218"/>
      <c r="NZH2182" s="218"/>
      <c r="NZI2182" s="218"/>
      <c r="NZJ2182" s="218"/>
      <c r="NZK2182" s="218"/>
      <c r="NZL2182" s="218"/>
      <c r="NZM2182" s="218"/>
      <c r="NZN2182" s="218"/>
      <c r="NZO2182" s="218"/>
      <c r="NZP2182" s="218"/>
      <c r="NZQ2182" s="218"/>
      <c r="NZR2182" s="218"/>
      <c r="NZS2182" s="218"/>
      <c r="NZT2182" s="218"/>
      <c r="NZU2182" s="218"/>
      <c r="NZV2182" s="218"/>
      <c r="NZW2182" s="218"/>
      <c r="NZX2182" s="218"/>
      <c r="NZY2182" s="218"/>
      <c r="NZZ2182" s="218"/>
      <c r="OAA2182" s="218"/>
      <c r="OAB2182" s="218"/>
      <c r="OAC2182" s="218"/>
      <c r="OAD2182" s="218"/>
      <c r="OAE2182" s="218"/>
      <c r="OAF2182" s="218"/>
      <c r="OAG2182" s="218"/>
      <c r="OAH2182" s="218"/>
      <c r="OAI2182" s="218"/>
      <c r="OAJ2182" s="218"/>
      <c r="OAK2182" s="218"/>
      <c r="OAL2182" s="218"/>
      <c r="OAM2182" s="218"/>
      <c r="OAN2182" s="218"/>
      <c r="OAO2182" s="218"/>
      <c r="OAP2182" s="218"/>
      <c r="OAQ2182" s="218"/>
      <c r="OAR2182" s="218"/>
      <c r="OAS2182" s="218"/>
      <c r="OAT2182" s="218"/>
      <c r="OAU2182" s="218"/>
      <c r="OAV2182" s="218"/>
      <c r="OAW2182" s="218"/>
      <c r="OAX2182" s="218"/>
      <c r="OAY2182" s="218"/>
      <c r="OAZ2182" s="218"/>
      <c r="OBA2182" s="218"/>
      <c r="OBB2182" s="218"/>
      <c r="OBC2182" s="218"/>
      <c r="OBD2182" s="218"/>
      <c r="OBE2182" s="218"/>
      <c r="OBF2182" s="218"/>
      <c r="OBG2182" s="218"/>
      <c r="OBH2182" s="218"/>
      <c r="OBI2182" s="218"/>
      <c r="OBJ2182" s="218"/>
      <c r="OBK2182" s="218"/>
      <c r="OBL2182" s="218"/>
      <c r="OBM2182" s="218"/>
      <c r="OBN2182" s="218"/>
      <c r="OBO2182" s="218"/>
      <c r="OBP2182" s="218"/>
      <c r="OBQ2182" s="218"/>
      <c r="OBR2182" s="218"/>
      <c r="OBS2182" s="218"/>
      <c r="OBT2182" s="218"/>
      <c r="OBU2182" s="218"/>
      <c r="OBV2182" s="218"/>
      <c r="OBW2182" s="218"/>
      <c r="OBX2182" s="218"/>
      <c r="OBY2182" s="218"/>
      <c r="OBZ2182" s="218"/>
      <c r="OCA2182" s="218"/>
      <c r="OCB2182" s="218"/>
      <c r="OCC2182" s="218"/>
      <c r="OCD2182" s="218"/>
      <c r="OCE2182" s="218"/>
      <c r="OCF2182" s="218"/>
      <c r="OCG2182" s="218"/>
      <c r="OCH2182" s="218"/>
      <c r="OCI2182" s="218"/>
      <c r="OCJ2182" s="218"/>
      <c r="OCK2182" s="218"/>
      <c r="OCL2182" s="218"/>
      <c r="OCM2182" s="218"/>
      <c r="OCN2182" s="218"/>
      <c r="OCO2182" s="218"/>
      <c r="OCP2182" s="218"/>
      <c r="OCQ2182" s="218"/>
      <c r="OCR2182" s="218"/>
      <c r="OCS2182" s="218"/>
      <c r="OCT2182" s="218"/>
      <c r="OCU2182" s="218"/>
      <c r="OCV2182" s="218"/>
      <c r="OCW2182" s="218"/>
      <c r="OCX2182" s="218"/>
      <c r="OCY2182" s="218"/>
      <c r="OCZ2182" s="218"/>
      <c r="ODA2182" s="218"/>
      <c r="ODB2182" s="218"/>
      <c r="ODC2182" s="218"/>
      <c r="ODD2182" s="218"/>
      <c r="ODE2182" s="218"/>
      <c r="ODF2182" s="218"/>
      <c r="ODG2182" s="218"/>
      <c r="ODH2182" s="218"/>
      <c r="ODI2182" s="218"/>
      <c r="ODJ2182" s="218"/>
      <c r="ODK2182" s="218"/>
      <c r="ODL2182" s="218"/>
      <c r="ODM2182" s="218"/>
      <c r="ODN2182" s="218"/>
      <c r="ODO2182" s="218"/>
      <c r="ODP2182" s="218"/>
      <c r="ODQ2182" s="218"/>
      <c r="ODR2182" s="218"/>
      <c r="ODS2182" s="218"/>
      <c r="ODT2182" s="218"/>
      <c r="ODU2182" s="218"/>
      <c r="ODV2182" s="218"/>
      <c r="ODW2182" s="218"/>
      <c r="ODX2182" s="218"/>
      <c r="ODY2182" s="218"/>
      <c r="ODZ2182" s="218"/>
      <c r="OEA2182" s="218"/>
      <c r="OEB2182" s="218"/>
      <c r="OEC2182" s="218"/>
      <c r="OED2182" s="218"/>
      <c r="OEE2182" s="218"/>
      <c r="OEF2182" s="218"/>
      <c r="OEG2182" s="218"/>
      <c r="OEH2182" s="218"/>
      <c r="OEI2182" s="218"/>
      <c r="OEJ2182" s="218"/>
      <c r="OEK2182" s="218"/>
      <c r="OEL2182" s="218"/>
      <c r="OEM2182" s="218"/>
      <c r="OEN2182" s="218"/>
      <c r="OEO2182" s="218"/>
      <c r="OEP2182" s="218"/>
      <c r="OEQ2182" s="218"/>
      <c r="OER2182" s="218"/>
      <c r="OES2182" s="218"/>
      <c r="OET2182" s="218"/>
      <c r="OEU2182" s="218"/>
      <c r="OEV2182" s="218"/>
      <c r="OEW2182" s="218"/>
      <c r="OEX2182" s="218"/>
      <c r="OEY2182" s="218"/>
      <c r="OEZ2182" s="218"/>
      <c r="OFA2182" s="218"/>
      <c r="OFB2182" s="218"/>
      <c r="OFC2182" s="218"/>
      <c r="OFD2182" s="218"/>
      <c r="OFE2182" s="218"/>
      <c r="OFF2182" s="218"/>
      <c r="OFG2182" s="218"/>
      <c r="OFH2182" s="218"/>
      <c r="OFI2182" s="218"/>
      <c r="OFJ2182" s="218"/>
      <c r="OFK2182" s="218"/>
      <c r="OFL2182" s="218"/>
      <c r="OFM2182" s="218"/>
      <c r="OFN2182" s="218"/>
      <c r="OFO2182" s="218"/>
      <c r="OFP2182" s="218"/>
      <c r="OFQ2182" s="218"/>
      <c r="OFR2182" s="218"/>
      <c r="OFS2182" s="218"/>
      <c r="OFT2182" s="218"/>
      <c r="OFU2182" s="218"/>
      <c r="OFV2182" s="218"/>
      <c r="OFW2182" s="218"/>
      <c r="OFX2182" s="218"/>
      <c r="OFY2182" s="218"/>
      <c r="OFZ2182" s="218"/>
      <c r="OGA2182" s="218"/>
      <c r="OGB2182" s="218"/>
      <c r="OGC2182" s="218"/>
      <c r="OGD2182" s="218"/>
      <c r="OGE2182" s="218"/>
      <c r="OGF2182" s="218"/>
      <c r="OGG2182" s="218"/>
      <c r="OGH2182" s="218"/>
      <c r="OGI2182" s="218"/>
      <c r="OGJ2182" s="218"/>
      <c r="OGK2182" s="218"/>
      <c r="OGL2182" s="218"/>
      <c r="OGM2182" s="218"/>
      <c r="OGN2182" s="218"/>
      <c r="OGO2182" s="218"/>
      <c r="OGP2182" s="218"/>
      <c r="OGQ2182" s="218"/>
      <c r="OGR2182" s="218"/>
      <c r="OGS2182" s="218"/>
      <c r="OGT2182" s="218"/>
      <c r="OGU2182" s="218"/>
      <c r="OGV2182" s="218"/>
      <c r="OGW2182" s="218"/>
      <c r="OGX2182" s="218"/>
      <c r="OGY2182" s="218"/>
      <c r="OGZ2182" s="218"/>
      <c r="OHA2182" s="218"/>
      <c r="OHB2182" s="218"/>
      <c r="OHC2182" s="218"/>
      <c r="OHD2182" s="218"/>
      <c r="OHE2182" s="218"/>
      <c r="OHF2182" s="218"/>
      <c r="OHG2182" s="218"/>
      <c r="OHH2182" s="218"/>
      <c r="OHI2182" s="218"/>
      <c r="OHJ2182" s="218"/>
      <c r="OHK2182" s="218"/>
      <c r="OHL2182" s="218"/>
      <c r="OHM2182" s="218"/>
      <c r="OHN2182" s="218"/>
      <c r="OHO2182" s="218"/>
      <c r="OHP2182" s="218"/>
      <c r="OHQ2182" s="218"/>
      <c r="OHR2182" s="218"/>
      <c r="OHS2182" s="218"/>
      <c r="OHT2182" s="218"/>
      <c r="OHU2182" s="218"/>
      <c r="OHV2182" s="218"/>
      <c r="OHW2182" s="218"/>
      <c r="OHX2182" s="218"/>
      <c r="OHY2182" s="218"/>
      <c r="OHZ2182" s="218"/>
      <c r="OIA2182" s="218"/>
      <c r="OIB2182" s="218"/>
      <c r="OIC2182" s="218"/>
      <c r="OID2182" s="218"/>
      <c r="OIE2182" s="218"/>
      <c r="OIF2182" s="218"/>
      <c r="OIG2182" s="218"/>
      <c r="OIH2182" s="218"/>
      <c r="OII2182" s="218"/>
      <c r="OIJ2182" s="218"/>
      <c r="OIK2182" s="218"/>
      <c r="OIL2182" s="218"/>
      <c r="OIM2182" s="218"/>
      <c r="OIN2182" s="218"/>
      <c r="OIO2182" s="218"/>
      <c r="OIP2182" s="218"/>
      <c r="OIQ2182" s="218"/>
      <c r="OIR2182" s="218"/>
      <c r="OIS2182" s="218"/>
      <c r="OIT2182" s="218"/>
      <c r="OIU2182" s="218"/>
      <c r="OIV2182" s="218"/>
      <c r="OIW2182" s="218"/>
      <c r="OIX2182" s="218"/>
      <c r="OIY2182" s="218"/>
      <c r="OIZ2182" s="218"/>
      <c r="OJA2182" s="218"/>
      <c r="OJB2182" s="218"/>
      <c r="OJC2182" s="218"/>
      <c r="OJD2182" s="218"/>
      <c r="OJE2182" s="218"/>
      <c r="OJF2182" s="218"/>
      <c r="OJG2182" s="218"/>
      <c r="OJH2182" s="218"/>
      <c r="OJI2182" s="218"/>
      <c r="OJJ2182" s="218"/>
      <c r="OJK2182" s="218"/>
      <c r="OJL2182" s="218"/>
      <c r="OJM2182" s="218"/>
      <c r="OJN2182" s="218"/>
      <c r="OJO2182" s="218"/>
      <c r="OJP2182" s="218"/>
      <c r="OJQ2182" s="218"/>
      <c r="OJR2182" s="218"/>
      <c r="OJS2182" s="218"/>
      <c r="OJT2182" s="218"/>
      <c r="OJU2182" s="218"/>
      <c r="OJV2182" s="218"/>
      <c r="OJW2182" s="218"/>
      <c r="OJX2182" s="218"/>
      <c r="OJY2182" s="218"/>
      <c r="OJZ2182" s="218"/>
      <c r="OKA2182" s="218"/>
      <c r="OKB2182" s="218"/>
      <c r="OKC2182" s="218"/>
      <c r="OKD2182" s="218"/>
      <c r="OKE2182" s="218"/>
      <c r="OKF2182" s="218"/>
      <c r="OKG2182" s="218"/>
      <c r="OKH2182" s="218"/>
      <c r="OKI2182" s="218"/>
      <c r="OKJ2182" s="218"/>
      <c r="OKK2182" s="218"/>
      <c r="OKL2182" s="218"/>
      <c r="OKM2182" s="218"/>
      <c r="OKN2182" s="218"/>
      <c r="OKO2182" s="218"/>
      <c r="OKP2182" s="218"/>
      <c r="OKQ2182" s="218"/>
      <c r="OKR2182" s="218"/>
      <c r="OKS2182" s="218"/>
      <c r="OKT2182" s="218"/>
      <c r="OKU2182" s="218"/>
      <c r="OKV2182" s="218"/>
      <c r="OKW2182" s="218"/>
      <c r="OKX2182" s="218"/>
      <c r="OKY2182" s="218"/>
      <c r="OKZ2182" s="218"/>
      <c r="OLA2182" s="218"/>
      <c r="OLB2182" s="218"/>
      <c r="OLC2182" s="218"/>
      <c r="OLD2182" s="218"/>
      <c r="OLE2182" s="218"/>
      <c r="OLF2182" s="218"/>
      <c r="OLG2182" s="218"/>
      <c r="OLH2182" s="218"/>
      <c r="OLI2182" s="218"/>
      <c r="OLJ2182" s="218"/>
      <c r="OLK2182" s="218"/>
      <c r="OLL2182" s="218"/>
      <c r="OLM2182" s="218"/>
      <c r="OLN2182" s="218"/>
      <c r="OLO2182" s="218"/>
      <c r="OLP2182" s="218"/>
      <c r="OLQ2182" s="218"/>
      <c r="OLR2182" s="218"/>
      <c r="OLS2182" s="218"/>
      <c r="OLT2182" s="218"/>
      <c r="OLU2182" s="218"/>
      <c r="OLV2182" s="218"/>
      <c r="OLW2182" s="218"/>
      <c r="OLX2182" s="218"/>
      <c r="OLY2182" s="218"/>
      <c r="OLZ2182" s="218"/>
      <c r="OMA2182" s="218"/>
      <c r="OMB2182" s="218"/>
      <c r="OMC2182" s="218"/>
      <c r="OMD2182" s="218"/>
      <c r="OME2182" s="218"/>
      <c r="OMF2182" s="218"/>
      <c r="OMG2182" s="218"/>
      <c r="OMH2182" s="218"/>
      <c r="OMI2182" s="218"/>
      <c r="OMJ2182" s="218"/>
      <c r="OMK2182" s="218"/>
      <c r="OML2182" s="218"/>
      <c r="OMM2182" s="218"/>
      <c r="OMN2182" s="218"/>
      <c r="OMO2182" s="218"/>
      <c r="OMP2182" s="218"/>
      <c r="OMQ2182" s="218"/>
      <c r="OMR2182" s="218"/>
      <c r="OMS2182" s="218"/>
      <c r="OMT2182" s="218"/>
      <c r="OMU2182" s="218"/>
      <c r="OMV2182" s="218"/>
      <c r="OMW2182" s="218"/>
      <c r="OMX2182" s="218"/>
      <c r="OMY2182" s="218"/>
      <c r="OMZ2182" s="218"/>
      <c r="ONA2182" s="218"/>
      <c r="ONB2182" s="218"/>
      <c r="ONC2182" s="218"/>
      <c r="OND2182" s="218"/>
      <c r="ONE2182" s="218"/>
      <c r="ONF2182" s="218"/>
      <c r="ONG2182" s="218"/>
      <c r="ONH2182" s="218"/>
      <c r="ONI2182" s="218"/>
      <c r="ONJ2182" s="218"/>
      <c r="ONK2182" s="218"/>
      <c r="ONL2182" s="218"/>
      <c r="ONM2182" s="218"/>
      <c r="ONN2182" s="218"/>
      <c r="ONO2182" s="218"/>
      <c r="ONP2182" s="218"/>
      <c r="ONQ2182" s="218"/>
      <c r="ONR2182" s="218"/>
      <c r="ONS2182" s="218"/>
      <c r="ONT2182" s="218"/>
      <c r="ONU2182" s="218"/>
      <c r="ONV2182" s="218"/>
      <c r="ONW2182" s="218"/>
      <c r="ONX2182" s="218"/>
      <c r="ONY2182" s="218"/>
      <c r="ONZ2182" s="218"/>
      <c r="OOA2182" s="218"/>
      <c r="OOB2182" s="218"/>
      <c r="OOC2182" s="218"/>
      <c r="OOD2182" s="218"/>
      <c r="OOE2182" s="218"/>
      <c r="OOF2182" s="218"/>
      <c r="OOG2182" s="218"/>
      <c r="OOH2182" s="218"/>
      <c r="OOI2182" s="218"/>
      <c r="OOJ2182" s="218"/>
      <c r="OOK2182" s="218"/>
      <c r="OOL2182" s="218"/>
      <c r="OOM2182" s="218"/>
      <c r="OON2182" s="218"/>
      <c r="OOO2182" s="218"/>
      <c r="OOP2182" s="218"/>
      <c r="OOQ2182" s="218"/>
      <c r="OOR2182" s="218"/>
      <c r="OOS2182" s="218"/>
      <c r="OOT2182" s="218"/>
      <c r="OOU2182" s="218"/>
      <c r="OOV2182" s="218"/>
      <c r="OOW2182" s="218"/>
      <c r="OOX2182" s="218"/>
      <c r="OOY2182" s="218"/>
      <c r="OOZ2182" s="218"/>
      <c r="OPA2182" s="218"/>
      <c r="OPB2182" s="218"/>
      <c r="OPC2182" s="218"/>
      <c r="OPD2182" s="218"/>
      <c r="OPE2182" s="218"/>
      <c r="OPF2182" s="218"/>
      <c r="OPG2182" s="218"/>
      <c r="OPH2182" s="218"/>
      <c r="OPI2182" s="218"/>
      <c r="OPJ2182" s="218"/>
      <c r="OPK2182" s="218"/>
      <c r="OPL2182" s="218"/>
      <c r="OPM2182" s="218"/>
      <c r="OPN2182" s="218"/>
      <c r="OPO2182" s="218"/>
      <c r="OPP2182" s="218"/>
      <c r="OPQ2182" s="218"/>
      <c r="OPR2182" s="218"/>
      <c r="OPS2182" s="218"/>
      <c r="OPT2182" s="218"/>
      <c r="OPU2182" s="218"/>
      <c r="OPV2182" s="218"/>
      <c r="OPW2182" s="218"/>
      <c r="OPX2182" s="218"/>
      <c r="OPY2182" s="218"/>
      <c r="OPZ2182" s="218"/>
      <c r="OQA2182" s="218"/>
      <c r="OQB2182" s="218"/>
      <c r="OQC2182" s="218"/>
      <c r="OQD2182" s="218"/>
      <c r="OQE2182" s="218"/>
      <c r="OQF2182" s="218"/>
      <c r="OQG2182" s="218"/>
      <c r="OQH2182" s="218"/>
      <c r="OQI2182" s="218"/>
      <c r="OQJ2182" s="218"/>
      <c r="OQK2182" s="218"/>
      <c r="OQL2182" s="218"/>
      <c r="OQM2182" s="218"/>
      <c r="OQN2182" s="218"/>
      <c r="OQO2182" s="218"/>
      <c r="OQP2182" s="218"/>
      <c r="OQQ2182" s="218"/>
      <c r="OQR2182" s="218"/>
      <c r="OQS2182" s="218"/>
      <c r="OQT2182" s="218"/>
      <c r="OQU2182" s="218"/>
      <c r="OQV2182" s="218"/>
      <c r="OQW2182" s="218"/>
      <c r="OQX2182" s="218"/>
      <c r="OQY2182" s="218"/>
      <c r="OQZ2182" s="218"/>
      <c r="ORA2182" s="218"/>
      <c r="ORB2182" s="218"/>
      <c r="ORC2182" s="218"/>
      <c r="ORD2182" s="218"/>
      <c r="ORE2182" s="218"/>
      <c r="ORF2182" s="218"/>
      <c r="ORG2182" s="218"/>
      <c r="ORH2182" s="218"/>
      <c r="ORI2182" s="218"/>
      <c r="ORJ2182" s="218"/>
      <c r="ORK2182" s="218"/>
      <c r="ORL2182" s="218"/>
      <c r="ORM2182" s="218"/>
      <c r="ORN2182" s="218"/>
      <c r="ORO2182" s="218"/>
      <c r="ORP2182" s="218"/>
      <c r="ORQ2182" s="218"/>
      <c r="ORR2182" s="218"/>
      <c r="ORS2182" s="218"/>
      <c r="ORT2182" s="218"/>
      <c r="ORU2182" s="218"/>
      <c r="ORV2182" s="218"/>
      <c r="ORW2182" s="218"/>
      <c r="ORX2182" s="218"/>
      <c r="ORY2182" s="218"/>
      <c r="ORZ2182" s="218"/>
      <c r="OSA2182" s="218"/>
      <c r="OSB2182" s="218"/>
      <c r="OSC2182" s="218"/>
      <c r="OSD2182" s="218"/>
      <c r="OSE2182" s="218"/>
      <c r="OSF2182" s="218"/>
      <c r="OSG2182" s="218"/>
      <c r="OSH2182" s="218"/>
      <c r="OSI2182" s="218"/>
      <c r="OSJ2182" s="218"/>
      <c r="OSK2182" s="218"/>
      <c r="OSL2182" s="218"/>
      <c r="OSM2182" s="218"/>
      <c r="OSN2182" s="218"/>
      <c r="OSO2182" s="218"/>
      <c r="OSP2182" s="218"/>
      <c r="OSQ2182" s="218"/>
      <c r="OSR2182" s="218"/>
      <c r="OSS2182" s="218"/>
      <c r="OST2182" s="218"/>
      <c r="OSU2182" s="218"/>
      <c r="OSV2182" s="218"/>
      <c r="OSW2182" s="218"/>
      <c r="OSX2182" s="218"/>
      <c r="OSY2182" s="218"/>
      <c r="OSZ2182" s="218"/>
      <c r="OTA2182" s="218"/>
      <c r="OTB2182" s="218"/>
      <c r="OTC2182" s="218"/>
      <c r="OTD2182" s="218"/>
      <c r="OTE2182" s="218"/>
      <c r="OTF2182" s="218"/>
      <c r="OTG2182" s="218"/>
      <c r="OTH2182" s="218"/>
      <c r="OTI2182" s="218"/>
      <c r="OTJ2182" s="218"/>
      <c r="OTK2182" s="218"/>
      <c r="OTL2182" s="218"/>
      <c r="OTM2182" s="218"/>
      <c r="OTN2182" s="218"/>
      <c r="OTO2182" s="218"/>
      <c r="OTP2182" s="218"/>
      <c r="OTQ2182" s="218"/>
      <c r="OTR2182" s="218"/>
      <c r="OTS2182" s="218"/>
      <c r="OTT2182" s="218"/>
      <c r="OTU2182" s="218"/>
      <c r="OTV2182" s="218"/>
      <c r="OTW2182" s="218"/>
      <c r="OTX2182" s="218"/>
      <c r="OTY2182" s="218"/>
      <c r="OTZ2182" s="218"/>
      <c r="OUA2182" s="218"/>
      <c r="OUB2182" s="218"/>
      <c r="OUC2182" s="218"/>
      <c r="OUD2182" s="218"/>
      <c r="OUE2182" s="218"/>
      <c r="OUF2182" s="218"/>
      <c r="OUG2182" s="218"/>
      <c r="OUH2182" s="218"/>
      <c r="OUI2182" s="218"/>
      <c r="OUJ2182" s="218"/>
      <c r="OUK2182" s="218"/>
      <c r="OUL2182" s="218"/>
      <c r="OUM2182" s="218"/>
      <c r="OUN2182" s="218"/>
      <c r="OUO2182" s="218"/>
      <c r="OUP2182" s="218"/>
      <c r="OUQ2182" s="218"/>
      <c r="OUR2182" s="218"/>
      <c r="OUS2182" s="218"/>
      <c r="OUT2182" s="218"/>
      <c r="OUU2182" s="218"/>
      <c r="OUV2182" s="218"/>
      <c r="OUW2182" s="218"/>
      <c r="OUX2182" s="218"/>
      <c r="OUY2182" s="218"/>
      <c r="OUZ2182" s="218"/>
      <c r="OVA2182" s="218"/>
      <c r="OVB2182" s="218"/>
      <c r="OVC2182" s="218"/>
      <c r="OVD2182" s="218"/>
      <c r="OVE2182" s="218"/>
      <c r="OVF2182" s="218"/>
      <c r="OVG2182" s="218"/>
      <c r="OVH2182" s="218"/>
      <c r="OVI2182" s="218"/>
      <c r="OVJ2182" s="218"/>
      <c r="OVK2182" s="218"/>
      <c r="OVL2182" s="218"/>
      <c r="OVM2182" s="218"/>
      <c r="OVN2182" s="218"/>
      <c r="OVO2182" s="218"/>
      <c r="OVP2182" s="218"/>
      <c r="OVQ2182" s="218"/>
      <c r="OVR2182" s="218"/>
      <c r="OVS2182" s="218"/>
      <c r="OVT2182" s="218"/>
      <c r="OVU2182" s="218"/>
      <c r="OVV2182" s="218"/>
      <c r="OVW2182" s="218"/>
      <c r="OVX2182" s="218"/>
      <c r="OVY2182" s="218"/>
      <c r="OVZ2182" s="218"/>
      <c r="OWA2182" s="218"/>
      <c r="OWB2182" s="218"/>
      <c r="OWC2182" s="218"/>
      <c r="OWD2182" s="218"/>
      <c r="OWE2182" s="218"/>
      <c r="OWF2182" s="218"/>
      <c r="OWG2182" s="218"/>
      <c r="OWH2182" s="218"/>
      <c r="OWI2182" s="218"/>
      <c r="OWJ2182" s="218"/>
      <c r="OWK2182" s="218"/>
      <c r="OWL2182" s="218"/>
      <c r="OWM2182" s="218"/>
      <c r="OWN2182" s="218"/>
      <c r="OWO2182" s="218"/>
      <c r="OWP2182" s="218"/>
      <c r="OWQ2182" s="218"/>
      <c r="OWR2182" s="218"/>
      <c r="OWS2182" s="218"/>
      <c r="OWT2182" s="218"/>
      <c r="OWU2182" s="218"/>
      <c r="OWV2182" s="218"/>
      <c r="OWW2182" s="218"/>
      <c r="OWX2182" s="218"/>
      <c r="OWY2182" s="218"/>
      <c r="OWZ2182" s="218"/>
      <c r="OXA2182" s="218"/>
      <c r="OXB2182" s="218"/>
      <c r="OXC2182" s="218"/>
      <c r="OXD2182" s="218"/>
      <c r="OXE2182" s="218"/>
      <c r="OXF2182" s="218"/>
      <c r="OXG2182" s="218"/>
      <c r="OXH2182" s="218"/>
      <c r="OXI2182" s="218"/>
      <c r="OXJ2182" s="218"/>
      <c r="OXK2182" s="218"/>
      <c r="OXL2182" s="218"/>
      <c r="OXM2182" s="218"/>
      <c r="OXN2182" s="218"/>
      <c r="OXO2182" s="218"/>
      <c r="OXP2182" s="218"/>
      <c r="OXQ2182" s="218"/>
      <c r="OXR2182" s="218"/>
      <c r="OXS2182" s="218"/>
      <c r="OXT2182" s="218"/>
      <c r="OXU2182" s="218"/>
      <c r="OXV2182" s="218"/>
      <c r="OXW2182" s="218"/>
      <c r="OXX2182" s="218"/>
      <c r="OXY2182" s="218"/>
      <c r="OXZ2182" s="218"/>
      <c r="OYA2182" s="218"/>
      <c r="OYB2182" s="218"/>
      <c r="OYC2182" s="218"/>
      <c r="OYD2182" s="218"/>
      <c r="OYE2182" s="218"/>
      <c r="OYF2182" s="218"/>
      <c r="OYG2182" s="218"/>
      <c r="OYH2182" s="218"/>
      <c r="OYI2182" s="218"/>
      <c r="OYJ2182" s="218"/>
      <c r="OYK2182" s="218"/>
      <c r="OYL2182" s="218"/>
      <c r="OYM2182" s="218"/>
      <c r="OYN2182" s="218"/>
      <c r="OYO2182" s="218"/>
      <c r="OYP2182" s="218"/>
      <c r="OYQ2182" s="218"/>
      <c r="OYR2182" s="218"/>
      <c r="OYS2182" s="218"/>
      <c r="OYT2182" s="218"/>
      <c r="OYU2182" s="218"/>
      <c r="OYV2182" s="218"/>
      <c r="OYW2182" s="218"/>
      <c r="OYX2182" s="218"/>
      <c r="OYY2182" s="218"/>
      <c r="OYZ2182" s="218"/>
      <c r="OZA2182" s="218"/>
      <c r="OZB2182" s="218"/>
      <c r="OZC2182" s="218"/>
      <c r="OZD2182" s="218"/>
      <c r="OZE2182" s="218"/>
      <c r="OZF2182" s="218"/>
      <c r="OZG2182" s="218"/>
      <c r="OZH2182" s="218"/>
      <c r="OZI2182" s="218"/>
      <c r="OZJ2182" s="218"/>
      <c r="OZK2182" s="218"/>
      <c r="OZL2182" s="218"/>
      <c r="OZM2182" s="218"/>
      <c r="OZN2182" s="218"/>
      <c r="OZO2182" s="218"/>
      <c r="OZP2182" s="218"/>
      <c r="OZQ2182" s="218"/>
      <c r="OZR2182" s="218"/>
      <c r="OZS2182" s="218"/>
      <c r="OZT2182" s="218"/>
      <c r="OZU2182" s="218"/>
      <c r="OZV2182" s="218"/>
      <c r="OZW2182" s="218"/>
      <c r="OZX2182" s="218"/>
      <c r="OZY2182" s="218"/>
      <c r="OZZ2182" s="218"/>
      <c r="PAA2182" s="218"/>
      <c r="PAB2182" s="218"/>
      <c r="PAC2182" s="218"/>
      <c r="PAD2182" s="218"/>
      <c r="PAE2182" s="218"/>
      <c r="PAF2182" s="218"/>
      <c r="PAG2182" s="218"/>
      <c r="PAH2182" s="218"/>
      <c r="PAI2182" s="218"/>
      <c r="PAJ2182" s="218"/>
      <c r="PAK2182" s="218"/>
      <c r="PAL2182" s="218"/>
      <c r="PAM2182" s="218"/>
      <c r="PAN2182" s="218"/>
      <c r="PAO2182" s="218"/>
      <c r="PAP2182" s="218"/>
      <c r="PAQ2182" s="218"/>
      <c r="PAR2182" s="218"/>
      <c r="PAS2182" s="218"/>
      <c r="PAT2182" s="218"/>
      <c r="PAU2182" s="218"/>
      <c r="PAV2182" s="218"/>
      <c r="PAW2182" s="218"/>
      <c r="PAX2182" s="218"/>
      <c r="PAY2182" s="218"/>
      <c r="PAZ2182" s="218"/>
      <c r="PBA2182" s="218"/>
      <c r="PBB2182" s="218"/>
      <c r="PBC2182" s="218"/>
      <c r="PBD2182" s="218"/>
      <c r="PBE2182" s="218"/>
      <c r="PBF2182" s="218"/>
      <c r="PBG2182" s="218"/>
      <c r="PBH2182" s="218"/>
      <c r="PBI2182" s="218"/>
      <c r="PBJ2182" s="218"/>
      <c r="PBK2182" s="218"/>
      <c r="PBL2182" s="218"/>
      <c r="PBM2182" s="218"/>
      <c r="PBN2182" s="218"/>
      <c r="PBO2182" s="218"/>
      <c r="PBP2182" s="218"/>
      <c r="PBQ2182" s="218"/>
      <c r="PBR2182" s="218"/>
      <c r="PBS2182" s="218"/>
      <c r="PBT2182" s="218"/>
      <c r="PBU2182" s="218"/>
      <c r="PBV2182" s="218"/>
      <c r="PBW2182" s="218"/>
      <c r="PBX2182" s="218"/>
      <c r="PBY2182" s="218"/>
      <c r="PBZ2182" s="218"/>
      <c r="PCA2182" s="218"/>
      <c r="PCB2182" s="218"/>
      <c r="PCC2182" s="218"/>
      <c r="PCD2182" s="218"/>
      <c r="PCE2182" s="218"/>
      <c r="PCF2182" s="218"/>
      <c r="PCG2182" s="218"/>
      <c r="PCH2182" s="218"/>
      <c r="PCI2182" s="218"/>
      <c r="PCJ2182" s="218"/>
      <c r="PCK2182" s="218"/>
      <c r="PCL2182" s="218"/>
      <c r="PCM2182" s="218"/>
      <c r="PCN2182" s="218"/>
      <c r="PCO2182" s="218"/>
      <c r="PCP2182" s="218"/>
      <c r="PCQ2182" s="218"/>
      <c r="PCR2182" s="218"/>
      <c r="PCS2182" s="218"/>
      <c r="PCT2182" s="218"/>
      <c r="PCU2182" s="218"/>
      <c r="PCV2182" s="218"/>
      <c r="PCW2182" s="218"/>
      <c r="PCX2182" s="218"/>
      <c r="PCY2182" s="218"/>
      <c r="PCZ2182" s="218"/>
      <c r="PDA2182" s="218"/>
      <c r="PDB2182" s="218"/>
      <c r="PDC2182" s="218"/>
      <c r="PDD2182" s="218"/>
      <c r="PDE2182" s="218"/>
      <c r="PDF2182" s="218"/>
      <c r="PDG2182" s="218"/>
      <c r="PDH2182" s="218"/>
      <c r="PDI2182" s="218"/>
      <c r="PDJ2182" s="218"/>
      <c r="PDK2182" s="218"/>
      <c r="PDL2182" s="218"/>
      <c r="PDM2182" s="218"/>
      <c r="PDN2182" s="218"/>
      <c r="PDO2182" s="218"/>
      <c r="PDP2182" s="218"/>
      <c r="PDQ2182" s="218"/>
      <c r="PDR2182" s="218"/>
      <c r="PDS2182" s="218"/>
      <c r="PDT2182" s="218"/>
      <c r="PDU2182" s="218"/>
      <c r="PDV2182" s="218"/>
      <c r="PDW2182" s="218"/>
      <c r="PDX2182" s="218"/>
      <c r="PDY2182" s="218"/>
      <c r="PDZ2182" s="218"/>
      <c r="PEA2182" s="218"/>
      <c r="PEB2182" s="218"/>
      <c r="PEC2182" s="218"/>
      <c r="PED2182" s="218"/>
      <c r="PEE2182" s="218"/>
      <c r="PEF2182" s="218"/>
      <c r="PEG2182" s="218"/>
      <c r="PEH2182" s="218"/>
      <c r="PEI2182" s="218"/>
      <c r="PEJ2182" s="218"/>
      <c r="PEK2182" s="218"/>
      <c r="PEL2182" s="218"/>
      <c r="PEM2182" s="218"/>
      <c r="PEN2182" s="218"/>
      <c r="PEO2182" s="218"/>
      <c r="PEP2182" s="218"/>
      <c r="PEQ2182" s="218"/>
      <c r="PER2182" s="218"/>
      <c r="PES2182" s="218"/>
      <c r="PET2182" s="218"/>
      <c r="PEU2182" s="218"/>
      <c r="PEV2182" s="218"/>
      <c r="PEW2182" s="218"/>
      <c r="PEX2182" s="218"/>
      <c r="PEY2182" s="218"/>
      <c r="PEZ2182" s="218"/>
      <c r="PFA2182" s="218"/>
      <c r="PFB2182" s="218"/>
      <c r="PFC2182" s="218"/>
      <c r="PFD2182" s="218"/>
      <c r="PFE2182" s="218"/>
      <c r="PFF2182" s="218"/>
      <c r="PFG2182" s="218"/>
      <c r="PFH2182" s="218"/>
      <c r="PFI2182" s="218"/>
      <c r="PFJ2182" s="218"/>
      <c r="PFK2182" s="218"/>
      <c r="PFL2182" s="218"/>
      <c r="PFM2182" s="218"/>
      <c r="PFN2182" s="218"/>
      <c r="PFO2182" s="218"/>
      <c r="PFP2182" s="218"/>
      <c r="PFQ2182" s="218"/>
      <c r="PFR2182" s="218"/>
      <c r="PFS2182" s="218"/>
      <c r="PFT2182" s="218"/>
      <c r="PFU2182" s="218"/>
      <c r="PFV2182" s="218"/>
      <c r="PFW2182" s="218"/>
      <c r="PFX2182" s="218"/>
      <c r="PFY2182" s="218"/>
      <c r="PFZ2182" s="218"/>
      <c r="PGA2182" s="218"/>
      <c r="PGB2182" s="218"/>
      <c r="PGC2182" s="218"/>
      <c r="PGD2182" s="218"/>
      <c r="PGE2182" s="218"/>
      <c r="PGF2182" s="218"/>
      <c r="PGG2182" s="218"/>
      <c r="PGH2182" s="218"/>
      <c r="PGI2182" s="218"/>
      <c r="PGJ2182" s="218"/>
      <c r="PGK2182" s="218"/>
      <c r="PGL2182" s="218"/>
      <c r="PGM2182" s="218"/>
      <c r="PGN2182" s="218"/>
      <c r="PGO2182" s="218"/>
      <c r="PGP2182" s="218"/>
      <c r="PGQ2182" s="218"/>
      <c r="PGR2182" s="218"/>
      <c r="PGS2182" s="218"/>
      <c r="PGT2182" s="218"/>
      <c r="PGU2182" s="218"/>
      <c r="PGV2182" s="218"/>
      <c r="PGW2182" s="218"/>
      <c r="PGX2182" s="218"/>
      <c r="PGY2182" s="218"/>
      <c r="PGZ2182" s="218"/>
      <c r="PHA2182" s="218"/>
      <c r="PHB2182" s="218"/>
      <c r="PHC2182" s="218"/>
      <c r="PHD2182" s="218"/>
      <c r="PHE2182" s="218"/>
      <c r="PHF2182" s="218"/>
      <c r="PHG2182" s="218"/>
      <c r="PHH2182" s="218"/>
      <c r="PHI2182" s="218"/>
      <c r="PHJ2182" s="218"/>
      <c r="PHK2182" s="218"/>
      <c r="PHL2182" s="218"/>
      <c r="PHM2182" s="218"/>
      <c r="PHN2182" s="218"/>
      <c r="PHO2182" s="218"/>
      <c r="PHP2182" s="218"/>
      <c r="PHQ2182" s="218"/>
      <c r="PHR2182" s="218"/>
      <c r="PHS2182" s="218"/>
      <c r="PHT2182" s="218"/>
      <c r="PHU2182" s="218"/>
      <c r="PHV2182" s="218"/>
      <c r="PHW2182" s="218"/>
      <c r="PHX2182" s="218"/>
      <c r="PHY2182" s="218"/>
      <c r="PHZ2182" s="218"/>
      <c r="PIA2182" s="218"/>
      <c r="PIB2182" s="218"/>
      <c r="PIC2182" s="218"/>
      <c r="PID2182" s="218"/>
      <c r="PIE2182" s="218"/>
      <c r="PIF2182" s="218"/>
      <c r="PIG2182" s="218"/>
      <c r="PIH2182" s="218"/>
      <c r="PII2182" s="218"/>
      <c r="PIJ2182" s="218"/>
      <c r="PIK2182" s="218"/>
      <c r="PIL2182" s="218"/>
      <c r="PIM2182" s="218"/>
      <c r="PIN2182" s="218"/>
      <c r="PIO2182" s="218"/>
      <c r="PIP2182" s="218"/>
      <c r="PIQ2182" s="218"/>
      <c r="PIR2182" s="218"/>
      <c r="PIS2182" s="218"/>
      <c r="PIT2182" s="218"/>
      <c r="PIU2182" s="218"/>
      <c r="PIV2182" s="218"/>
      <c r="PIW2182" s="218"/>
      <c r="PIX2182" s="218"/>
      <c r="PIY2182" s="218"/>
      <c r="PIZ2182" s="218"/>
      <c r="PJA2182" s="218"/>
      <c r="PJB2182" s="218"/>
      <c r="PJC2182" s="218"/>
      <c r="PJD2182" s="218"/>
      <c r="PJE2182" s="218"/>
      <c r="PJF2182" s="218"/>
      <c r="PJG2182" s="218"/>
      <c r="PJH2182" s="218"/>
      <c r="PJI2182" s="218"/>
      <c r="PJJ2182" s="218"/>
      <c r="PJK2182" s="218"/>
      <c r="PJL2182" s="218"/>
      <c r="PJM2182" s="218"/>
      <c r="PJN2182" s="218"/>
      <c r="PJO2182" s="218"/>
      <c r="PJP2182" s="218"/>
      <c r="PJQ2182" s="218"/>
      <c r="PJR2182" s="218"/>
      <c r="PJS2182" s="218"/>
      <c r="PJT2182" s="218"/>
      <c r="PJU2182" s="218"/>
      <c r="PJV2182" s="218"/>
      <c r="PJW2182" s="218"/>
      <c r="PJX2182" s="218"/>
      <c r="PJY2182" s="218"/>
      <c r="PJZ2182" s="218"/>
      <c r="PKA2182" s="218"/>
      <c r="PKB2182" s="218"/>
      <c r="PKC2182" s="218"/>
      <c r="PKD2182" s="218"/>
      <c r="PKE2182" s="218"/>
      <c r="PKF2182" s="218"/>
      <c r="PKG2182" s="218"/>
      <c r="PKH2182" s="218"/>
      <c r="PKI2182" s="218"/>
      <c r="PKJ2182" s="218"/>
      <c r="PKK2182" s="218"/>
      <c r="PKL2182" s="218"/>
      <c r="PKM2182" s="218"/>
      <c r="PKN2182" s="218"/>
      <c r="PKO2182" s="218"/>
      <c r="PKP2182" s="218"/>
      <c r="PKQ2182" s="218"/>
      <c r="PKR2182" s="218"/>
      <c r="PKS2182" s="218"/>
      <c r="PKT2182" s="218"/>
      <c r="PKU2182" s="218"/>
      <c r="PKV2182" s="218"/>
      <c r="PKW2182" s="218"/>
      <c r="PKX2182" s="218"/>
      <c r="PKY2182" s="218"/>
      <c r="PKZ2182" s="218"/>
      <c r="PLA2182" s="218"/>
      <c r="PLB2182" s="218"/>
      <c r="PLC2182" s="218"/>
      <c r="PLD2182" s="218"/>
      <c r="PLE2182" s="218"/>
      <c r="PLF2182" s="218"/>
      <c r="PLG2182" s="218"/>
      <c r="PLH2182" s="218"/>
      <c r="PLI2182" s="218"/>
      <c r="PLJ2182" s="218"/>
      <c r="PLK2182" s="218"/>
      <c r="PLL2182" s="218"/>
      <c r="PLM2182" s="218"/>
      <c r="PLN2182" s="218"/>
      <c r="PLO2182" s="218"/>
      <c r="PLP2182" s="218"/>
      <c r="PLQ2182" s="218"/>
      <c r="PLR2182" s="218"/>
      <c r="PLS2182" s="218"/>
      <c r="PLT2182" s="218"/>
      <c r="PLU2182" s="218"/>
      <c r="PLV2182" s="218"/>
      <c r="PLW2182" s="218"/>
      <c r="PLX2182" s="218"/>
      <c r="PLY2182" s="218"/>
      <c r="PLZ2182" s="218"/>
      <c r="PMA2182" s="218"/>
      <c r="PMB2182" s="218"/>
      <c r="PMC2182" s="218"/>
      <c r="PMD2182" s="218"/>
      <c r="PME2182" s="218"/>
      <c r="PMF2182" s="218"/>
      <c r="PMG2182" s="218"/>
      <c r="PMH2182" s="218"/>
      <c r="PMI2182" s="218"/>
      <c r="PMJ2182" s="218"/>
      <c r="PMK2182" s="218"/>
      <c r="PML2182" s="218"/>
      <c r="PMM2182" s="218"/>
      <c r="PMN2182" s="218"/>
      <c r="PMO2182" s="218"/>
      <c r="PMP2182" s="218"/>
      <c r="PMQ2182" s="218"/>
      <c r="PMR2182" s="218"/>
      <c r="PMS2182" s="218"/>
      <c r="PMT2182" s="218"/>
      <c r="PMU2182" s="218"/>
      <c r="PMV2182" s="218"/>
      <c r="PMW2182" s="218"/>
      <c r="PMX2182" s="218"/>
      <c r="PMY2182" s="218"/>
      <c r="PMZ2182" s="218"/>
      <c r="PNA2182" s="218"/>
      <c r="PNB2182" s="218"/>
      <c r="PNC2182" s="218"/>
      <c r="PND2182" s="218"/>
      <c r="PNE2182" s="218"/>
      <c r="PNF2182" s="218"/>
      <c r="PNG2182" s="218"/>
      <c r="PNH2182" s="218"/>
      <c r="PNI2182" s="218"/>
      <c r="PNJ2182" s="218"/>
      <c r="PNK2182" s="218"/>
      <c r="PNL2182" s="218"/>
      <c r="PNM2182" s="218"/>
      <c r="PNN2182" s="218"/>
      <c r="PNO2182" s="218"/>
      <c r="PNP2182" s="218"/>
      <c r="PNQ2182" s="218"/>
      <c r="PNR2182" s="218"/>
      <c r="PNS2182" s="218"/>
      <c r="PNT2182" s="218"/>
      <c r="PNU2182" s="218"/>
      <c r="PNV2182" s="218"/>
      <c r="PNW2182" s="218"/>
      <c r="PNX2182" s="218"/>
      <c r="PNY2182" s="218"/>
      <c r="PNZ2182" s="218"/>
      <c r="POA2182" s="218"/>
      <c r="POB2182" s="218"/>
      <c r="POC2182" s="218"/>
      <c r="POD2182" s="218"/>
      <c r="POE2182" s="218"/>
      <c r="POF2182" s="218"/>
      <c r="POG2182" s="218"/>
      <c r="POH2182" s="218"/>
      <c r="POI2182" s="218"/>
      <c r="POJ2182" s="218"/>
      <c r="POK2182" s="218"/>
      <c r="POL2182" s="218"/>
      <c r="POM2182" s="218"/>
      <c r="PON2182" s="218"/>
      <c r="POO2182" s="218"/>
      <c r="POP2182" s="218"/>
      <c r="POQ2182" s="218"/>
      <c r="POR2182" s="218"/>
      <c r="POS2182" s="218"/>
      <c r="POT2182" s="218"/>
      <c r="POU2182" s="218"/>
      <c r="POV2182" s="218"/>
      <c r="POW2182" s="218"/>
      <c r="POX2182" s="218"/>
      <c r="POY2182" s="218"/>
      <c r="POZ2182" s="218"/>
      <c r="PPA2182" s="218"/>
      <c r="PPB2182" s="218"/>
      <c r="PPC2182" s="218"/>
      <c r="PPD2182" s="218"/>
      <c r="PPE2182" s="218"/>
      <c r="PPF2182" s="218"/>
      <c r="PPG2182" s="218"/>
      <c r="PPH2182" s="218"/>
      <c r="PPI2182" s="218"/>
      <c r="PPJ2182" s="218"/>
      <c r="PPK2182" s="218"/>
      <c r="PPL2182" s="218"/>
      <c r="PPM2182" s="218"/>
      <c r="PPN2182" s="218"/>
      <c r="PPO2182" s="218"/>
      <c r="PPP2182" s="218"/>
      <c r="PPQ2182" s="218"/>
      <c r="PPR2182" s="218"/>
      <c r="PPS2182" s="218"/>
      <c r="PPT2182" s="218"/>
      <c r="PPU2182" s="218"/>
      <c r="PPV2182" s="218"/>
      <c r="PPW2182" s="218"/>
      <c r="PPX2182" s="218"/>
      <c r="PPY2182" s="218"/>
      <c r="PPZ2182" s="218"/>
      <c r="PQA2182" s="218"/>
      <c r="PQB2182" s="218"/>
      <c r="PQC2182" s="218"/>
      <c r="PQD2182" s="218"/>
      <c r="PQE2182" s="218"/>
      <c r="PQF2182" s="218"/>
      <c r="PQG2182" s="218"/>
      <c r="PQH2182" s="218"/>
      <c r="PQI2182" s="218"/>
      <c r="PQJ2182" s="218"/>
      <c r="PQK2182" s="218"/>
      <c r="PQL2182" s="218"/>
      <c r="PQM2182" s="218"/>
      <c r="PQN2182" s="218"/>
      <c r="PQO2182" s="218"/>
      <c r="PQP2182" s="218"/>
      <c r="PQQ2182" s="218"/>
      <c r="PQR2182" s="218"/>
      <c r="PQS2182" s="218"/>
      <c r="PQT2182" s="218"/>
      <c r="PQU2182" s="218"/>
      <c r="PQV2182" s="218"/>
      <c r="PQW2182" s="218"/>
      <c r="PQX2182" s="218"/>
      <c r="PQY2182" s="218"/>
      <c r="PQZ2182" s="218"/>
      <c r="PRA2182" s="218"/>
      <c r="PRB2182" s="218"/>
      <c r="PRC2182" s="218"/>
      <c r="PRD2182" s="218"/>
      <c r="PRE2182" s="218"/>
      <c r="PRF2182" s="218"/>
      <c r="PRG2182" s="218"/>
      <c r="PRH2182" s="218"/>
      <c r="PRI2182" s="218"/>
      <c r="PRJ2182" s="218"/>
      <c r="PRK2182" s="218"/>
      <c r="PRL2182" s="218"/>
      <c r="PRM2182" s="218"/>
      <c r="PRN2182" s="218"/>
      <c r="PRO2182" s="218"/>
      <c r="PRP2182" s="218"/>
      <c r="PRQ2182" s="218"/>
      <c r="PRR2182" s="218"/>
      <c r="PRS2182" s="218"/>
      <c r="PRT2182" s="218"/>
      <c r="PRU2182" s="218"/>
      <c r="PRV2182" s="218"/>
      <c r="PRW2182" s="218"/>
      <c r="PRX2182" s="218"/>
      <c r="PRY2182" s="218"/>
      <c r="PRZ2182" s="218"/>
      <c r="PSA2182" s="218"/>
      <c r="PSB2182" s="218"/>
      <c r="PSC2182" s="218"/>
      <c r="PSD2182" s="218"/>
      <c r="PSE2182" s="218"/>
      <c r="PSF2182" s="218"/>
      <c r="PSG2182" s="218"/>
      <c r="PSH2182" s="218"/>
      <c r="PSI2182" s="218"/>
      <c r="PSJ2182" s="218"/>
      <c r="PSK2182" s="218"/>
      <c r="PSL2182" s="218"/>
      <c r="PSM2182" s="218"/>
      <c r="PSN2182" s="218"/>
      <c r="PSO2182" s="218"/>
      <c r="PSP2182" s="218"/>
      <c r="PSQ2182" s="218"/>
      <c r="PSR2182" s="218"/>
      <c r="PSS2182" s="218"/>
      <c r="PST2182" s="218"/>
      <c r="PSU2182" s="218"/>
      <c r="PSV2182" s="218"/>
      <c r="PSW2182" s="218"/>
      <c r="PSX2182" s="218"/>
      <c r="PSY2182" s="218"/>
      <c r="PSZ2182" s="218"/>
      <c r="PTA2182" s="218"/>
      <c r="PTB2182" s="218"/>
      <c r="PTC2182" s="218"/>
      <c r="PTD2182" s="218"/>
      <c r="PTE2182" s="218"/>
      <c r="PTF2182" s="218"/>
      <c r="PTG2182" s="218"/>
      <c r="PTH2182" s="218"/>
      <c r="PTI2182" s="218"/>
      <c r="PTJ2182" s="218"/>
      <c r="PTK2182" s="218"/>
      <c r="PTL2182" s="218"/>
      <c r="PTM2182" s="218"/>
      <c r="PTN2182" s="218"/>
      <c r="PTO2182" s="218"/>
      <c r="PTP2182" s="218"/>
      <c r="PTQ2182" s="218"/>
      <c r="PTR2182" s="218"/>
      <c r="PTS2182" s="218"/>
      <c r="PTT2182" s="218"/>
      <c r="PTU2182" s="218"/>
      <c r="PTV2182" s="218"/>
      <c r="PTW2182" s="218"/>
      <c r="PTX2182" s="218"/>
      <c r="PTY2182" s="218"/>
      <c r="PTZ2182" s="218"/>
      <c r="PUA2182" s="218"/>
      <c r="PUB2182" s="218"/>
      <c r="PUC2182" s="218"/>
      <c r="PUD2182" s="218"/>
      <c r="PUE2182" s="218"/>
      <c r="PUF2182" s="218"/>
      <c r="PUG2182" s="218"/>
      <c r="PUH2182" s="218"/>
      <c r="PUI2182" s="218"/>
      <c r="PUJ2182" s="218"/>
      <c r="PUK2182" s="218"/>
      <c r="PUL2182" s="218"/>
      <c r="PUM2182" s="218"/>
      <c r="PUN2182" s="218"/>
      <c r="PUO2182" s="218"/>
      <c r="PUP2182" s="218"/>
      <c r="PUQ2182" s="218"/>
      <c r="PUR2182" s="218"/>
      <c r="PUS2182" s="218"/>
      <c r="PUT2182" s="218"/>
      <c r="PUU2182" s="218"/>
      <c r="PUV2182" s="218"/>
      <c r="PUW2182" s="218"/>
      <c r="PUX2182" s="218"/>
      <c r="PUY2182" s="218"/>
      <c r="PUZ2182" s="218"/>
      <c r="PVA2182" s="218"/>
      <c r="PVB2182" s="218"/>
      <c r="PVC2182" s="218"/>
      <c r="PVD2182" s="218"/>
      <c r="PVE2182" s="218"/>
      <c r="PVF2182" s="218"/>
      <c r="PVG2182" s="218"/>
      <c r="PVH2182" s="218"/>
      <c r="PVI2182" s="218"/>
      <c r="PVJ2182" s="218"/>
      <c r="PVK2182" s="218"/>
      <c r="PVL2182" s="218"/>
      <c r="PVM2182" s="218"/>
      <c r="PVN2182" s="218"/>
      <c r="PVO2182" s="218"/>
      <c r="PVP2182" s="218"/>
      <c r="PVQ2182" s="218"/>
      <c r="PVR2182" s="218"/>
      <c r="PVS2182" s="218"/>
      <c r="PVT2182" s="218"/>
      <c r="PVU2182" s="218"/>
      <c r="PVV2182" s="218"/>
      <c r="PVW2182" s="218"/>
      <c r="PVX2182" s="218"/>
      <c r="PVY2182" s="218"/>
      <c r="PVZ2182" s="218"/>
      <c r="PWA2182" s="218"/>
      <c r="PWB2182" s="218"/>
      <c r="PWC2182" s="218"/>
      <c r="PWD2182" s="218"/>
      <c r="PWE2182" s="218"/>
      <c r="PWF2182" s="218"/>
      <c r="PWG2182" s="218"/>
      <c r="PWH2182" s="218"/>
      <c r="PWI2182" s="218"/>
      <c r="PWJ2182" s="218"/>
      <c r="PWK2182" s="218"/>
      <c r="PWL2182" s="218"/>
      <c r="PWM2182" s="218"/>
      <c r="PWN2182" s="218"/>
      <c r="PWO2182" s="218"/>
      <c r="PWP2182" s="218"/>
      <c r="PWQ2182" s="218"/>
      <c r="PWR2182" s="218"/>
      <c r="PWS2182" s="218"/>
      <c r="PWT2182" s="218"/>
      <c r="PWU2182" s="218"/>
      <c r="PWV2182" s="218"/>
      <c r="PWW2182" s="218"/>
      <c r="PWX2182" s="218"/>
      <c r="PWY2182" s="218"/>
      <c r="PWZ2182" s="218"/>
      <c r="PXA2182" s="218"/>
      <c r="PXB2182" s="218"/>
      <c r="PXC2182" s="218"/>
      <c r="PXD2182" s="218"/>
      <c r="PXE2182" s="218"/>
      <c r="PXF2182" s="218"/>
      <c r="PXG2182" s="218"/>
      <c r="PXH2182" s="218"/>
      <c r="PXI2182" s="218"/>
      <c r="PXJ2182" s="218"/>
      <c r="PXK2182" s="218"/>
      <c r="PXL2182" s="218"/>
      <c r="PXM2182" s="218"/>
      <c r="PXN2182" s="218"/>
      <c r="PXO2182" s="218"/>
      <c r="PXP2182" s="218"/>
      <c r="PXQ2182" s="218"/>
      <c r="PXR2182" s="218"/>
      <c r="PXS2182" s="218"/>
      <c r="PXT2182" s="218"/>
      <c r="PXU2182" s="218"/>
      <c r="PXV2182" s="218"/>
      <c r="PXW2182" s="218"/>
      <c r="PXX2182" s="218"/>
      <c r="PXY2182" s="218"/>
      <c r="PXZ2182" s="218"/>
      <c r="PYA2182" s="218"/>
      <c r="PYB2182" s="218"/>
      <c r="PYC2182" s="218"/>
      <c r="PYD2182" s="218"/>
      <c r="PYE2182" s="218"/>
      <c r="PYF2182" s="218"/>
      <c r="PYG2182" s="218"/>
      <c r="PYH2182" s="218"/>
      <c r="PYI2182" s="218"/>
      <c r="PYJ2182" s="218"/>
      <c r="PYK2182" s="218"/>
      <c r="PYL2182" s="218"/>
      <c r="PYM2182" s="218"/>
      <c r="PYN2182" s="218"/>
      <c r="PYO2182" s="218"/>
      <c r="PYP2182" s="218"/>
      <c r="PYQ2182" s="218"/>
      <c r="PYR2182" s="218"/>
      <c r="PYS2182" s="218"/>
      <c r="PYT2182" s="218"/>
      <c r="PYU2182" s="218"/>
      <c r="PYV2182" s="218"/>
      <c r="PYW2182" s="218"/>
      <c r="PYX2182" s="218"/>
      <c r="PYY2182" s="218"/>
      <c r="PYZ2182" s="218"/>
      <c r="PZA2182" s="218"/>
      <c r="PZB2182" s="218"/>
      <c r="PZC2182" s="218"/>
      <c r="PZD2182" s="218"/>
      <c r="PZE2182" s="218"/>
      <c r="PZF2182" s="218"/>
      <c r="PZG2182" s="218"/>
      <c r="PZH2182" s="218"/>
      <c r="PZI2182" s="218"/>
      <c r="PZJ2182" s="218"/>
      <c r="PZK2182" s="218"/>
      <c r="PZL2182" s="218"/>
      <c r="PZM2182" s="218"/>
      <c r="PZN2182" s="218"/>
      <c r="PZO2182" s="218"/>
      <c r="PZP2182" s="218"/>
      <c r="PZQ2182" s="218"/>
      <c r="PZR2182" s="218"/>
      <c r="PZS2182" s="218"/>
      <c r="PZT2182" s="218"/>
      <c r="PZU2182" s="218"/>
      <c r="PZV2182" s="218"/>
      <c r="PZW2182" s="218"/>
      <c r="PZX2182" s="218"/>
      <c r="PZY2182" s="218"/>
      <c r="PZZ2182" s="218"/>
      <c r="QAA2182" s="218"/>
      <c r="QAB2182" s="218"/>
      <c r="QAC2182" s="218"/>
      <c r="QAD2182" s="218"/>
      <c r="QAE2182" s="218"/>
      <c r="QAF2182" s="218"/>
      <c r="QAG2182" s="218"/>
      <c r="QAH2182" s="218"/>
      <c r="QAI2182" s="218"/>
      <c r="QAJ2182" s="218"/>
      <c r="QAK2182" s="218"/>
      <c r="QAL2182" s="218"/>
      <c r="QAM2182" s="218"/>
      <c r="QAN2182" s="218"/>
      <c r="QAO2182" s="218"/>
      <c r="QAP2182" s="218"/>
      <c r="QAQ2182" s="218"/>
      <c r="QAR2182" s="218"/>
      <c r="QAS2182" s="218"/>
      <c r="QAT2182" s="218"/>
      <c r="QAU2182" s="218"/>
      <c r="QAV2182" s="218"/>
      <c r="QAW2182" s="218"/>
      <c r="QAX2182" s="218"/>
      <c r="QAY2182" s="218"/>
      <c r="QAZ2182" s="218"/>
      <c r="QBA2182" s="218"/>
      <c r="QBB2182" s="218"/>
      <c r="QBC2182" s="218"/>
      <c r="QBD2182" s="218"/>
      <c r="QBE2182" s="218"/>
      <c r="QBF2182" s="218"/>
      <c r="QBG2182" s="218"/>
      <c r="QBH2182" s="218"/>
      <c r="QBI2182" s="218"/>
      <c r="QBJ2182" s="218"/>
      <c r="QBK2182" s="218"/>
      <c r="QBL2182" s="218"/>
      <c r="QBM2182" s="218"/>
      <c r="QBN2182" s="218"/>
      <c r="QBO2182" s="218"/>
      <c r="QBP2182" s="218"/>
      <c r="QBQ2182" s="218"/>
      <c r="QBR2182" s="218"/>
      <c r="QBS2182" s="218"/>
      <c r="QBT2182" s="218"/>
      <c r="QBU2182" s="218"/>
      <c r="QBV2182" s="218"/>
      <c r="QBW2182" s="218"/>
      <c r="QBX2182" s="218"/>
      <c r="QBY2182" s="218"/>
      <c r="QBZ2182" s="218"/>
      <c r="QCA2182" s="218"/>
      <c r="QCB2182" s="218"/>
      <c r="QCC2182" s="218"/>
      <c r="QCD2182" s="218"/>
      <c r="QCE2182" s="218"/>
      <c r="QCF2182" s="218"/>
      <c r="QCG2182" s="218"/>
      <c r="QCH2182" s="218"/>
      <c r="QCI2182" s="218"/>
      <c r="QCJ2182" s="218"/>
      <c r="QCK2182" s="218"/>
      <c r="QCL2182" s="218"/>
      <c r="QCM2182" s="218"/>
      <c r="QCN2182" s="218"/>
      <c r="QCO2182" s="218"/>
      <c r="QCP2182" s="218"/>
      <c r="QCQ2182" s="218"/>
      <c r="QCR2182" s="218"/>
      <c r="QCS2182" s="218"/>
      <c r="QCT2182" s="218"/>
      <c r="QCU2182" s="218"/>
      <c r="QCV2182" s="218"/>
      <c r="QCW2182" s="218"/>
      <c r="QCX2182" s="218"/>
      <c r="QCY2182" s="218"/>
      <c r="QCZ2182" s="218"/>
      <c r="QDA2182" s="218"/>
      <c r="QDB2182" s="218"/>
      <c r="QDC2182" s="218"/>
      <c r="QDD2182" s="218"/>
      <c r="QDE2182" s="218"/>
      <c r="QDF2182" s="218"/>
      <c r="QDG2182" s="218"/>
      <c r="QDH2182" s="218"/>
      <c r="QDI2182" s="218"/>
      <c r="QDJ2182" s="218"/>
      <c r="QDK2182" s="218"/>
      <c r="QDL2182" s="218"/>
      <c r="QDM2182" s="218"/>
      <c r="QDN2182" s="218"/>
      <c r="QDO2182" s="218"/>
      <c r="QDP2182" s="218"/>
      <c r="QDQ2182" s="218"/>
      <c r="QDR2182" s="218"/>
      <c r="QDS2182" s="218"/>
      <c r="QDT2182" s="218"/>
      <c r="QDU2182" s="218"/>
      <c r="QDV2182" s="218"/>
      <c r="QDW2182" s="218"/>
      <c r="QDX2182" s="218"/>
      <c r="QDY2182" s="218"/>
      <c r="QDZ2182" s="218"/>
      <c r="QEA2182" s="218"/>
      <c r="QEB2182" s="218"/>
      <c r="QEC2182" s="218"/>
      <c r="QED2182" s="218"/>
      <c r="QEE2182" s="218"/>
      <c r="QEF2182" s="218"/>
      <c r="QEG2182" s="218"/>
      <c r="QEH2182" s="218"/>
      <c r="QEI2182" s="218"/>
      <c r="QEJ2182" s="218"/>
      <c r="QEK2182" s="218"/>
      <c r="QEL2182" s="218"/>
      <c r="QEM2182" s="218"/>
      <c r="QEN2182" s="218"/>
      <c r="QEO2182" s="218"/>
      <c r="QEP2182" s="218"/>
      <c r="QEQ2182" s="218"/>
      <c r="QER2182" s="218"/>
      <c r="QES2182" s="218"/>
      <c r="QET2182" s="218"/>
      <c r="QEU2182" s="218"/>
      <c r="QEV2182" s="218"/>
      <c r="QEW2182" s="218"/>
      <c r="QEX2182" s="218"/>
      <c r="QEY2182" s="218"/>
      <c r="QEZ2182" s="218"/>
      <c r="QFA2182" s="218"/>
      <c r="QFB2182" s="218"/>
      <c r="QFC2182" s="218"/>
      <c r="QFD2182" s="218"/>
      <c r="QFE2182" s="218"/>
      <c r="QFF2182" s="218"/>
      <c r="QFG2182" s="218"/>
      <c r="QFH2182" s="218"/>
      <c r="QFI2182" s="218"/>
      <c r="QFJ2182" s="218"/>
      <c r="QFK2182" s="218"/>
      <c r="QFL2182" s="218"/>
      <c r="QFM2182" s="218"/>
      <c r="QFN2182" s="218"/>
      <c r="QFO2182" s="218"/>
      <c r="QFP2182" s="218"/>
      <c r="QFQ2182" s="218"/>
      <c r="QFR2182" s="218"/>
      <c r="QFS2182" s="218"/>
      <c r="QFT2182" s="218"/>
      <c r="QFU2182" s="218"/>
      <c r="QFV2182" s="218"/>
      <c r="QFW2182" s="218"/>
      <c r="QFX2182" s="218"/>
      <c r="QFY2182" s="218"/>
      <c r="QFZ2182" s="218"/>
      <c r="QGA2182" s="218"/>
      <c r="QGB2182" s="218"/>
      <c r="QGC2182" s="218"/>
      <c r="QGD2182" s="218"/>
      <c r="QGE2182" s="218"/>
      <c r="QGF2182" s="218"/>
      <c r="QGG2182" s="218"/>
      <c r="QGH2182" s="218"/>
      <c r="QGI2182" s="218"/>
      <c r="QGJ2182" s="218"/>
      <c r="QGK2182" s="218"/>
      <c r="QGL2182" s="218"/>
      <c r="QGM2182" s="218"/>
      <c r="QGN2182" s="218"/>
      <c r="QGO2182" s="218"/>
      <c r="QGP2182" s="218"/>
      <c r="QGQ2182" s="218"/>
      <c r="QGR2182" s="218"/>
      <c r="QGS2182" s="218"/>
      <c r="QGT2182" s="218"/>
      <c r="QGU2182" s="218"/>
      <c r="QGV2182" s="218"/>
      <c r="QGW2182" s="218"/>
      <c r="QGX2182" s="218"/>
      <c r="QGY2182" s="218"/>
      <c r="QGZ2182" s="218"/>
      <c r="QHA2182" s="218"/>
      <c r="QHB2182" s="218"/>
      <c r="QHC2182" s="218"/>
      <c r="QHD2182" s="218"/>
      <c r="QHE2182" s="218"/>
      <c r="QHF2182" s="218"/>
      <c r="QHG2182" s="218"/>
      <c r="QHH2182" s="218"/>
      <c r="QHI2182" s="218"/>
      <c r="QHJ2182" s="218"/>
      <c r="QHK2182" s="218"/>
      <c r="QHL2182" s="218"/>
      <c r="QHM2182" s="218"/>
      <c r="QHN2182" s="218"/>
      <c r="QHO2182" s="218"/>
      <c r="QHP2182" s="218"/>
      <c r="QHQ2182" s="218"/>
      <c r="QHR2182" s="218"/>
      <c r="QHS2182" s="218"/>
      <c r="QHT2182" s="218"/>
      <c r="QHU2182" s="218"/>
      <c r="QHV2182" s="218"/>
      <c r="QHW2182" s="218"/>
      <c r="QHX2182" s="218"/>
      <c r="QHY2182" s="218"/>
      <c r="QHZ2182" s="218"/>
      <c r="QIA2182" s="218"/>
      <c r="QIB2182" s="218"/>
      <c r="QIC2182" s="218"/>
      <c r="QID2182" s="218"/>
      <c r="QIE2182" s="218"/>
      <c r="QIF2182" s="218"/>
      <c r="QIG2182" s="218"/>
      <c r="QIH2182" s="218"/>
      <c r="QII2182" s="218"/>
      <c r="QIJ2182" s="218"/>
      <c r="QIK2182" s="218"/>
      <c r="QIL2182" s="218"/>
      <c r="QIM2182" s="218"/>
      <c r="QIN2182" s="218"/>
      <c r="QIO2182" s="218"/>
      <c r="QIP2182" s="218"/>
      <c r="QIQ2182" s="218"/>
      <c r="QIR2182" s="218"/>
      <c r="QIS2182" s="218"/>
      <c r="QIT2182" s="218"/>
      <c r="QIU2182" s="218"/>
      <c r="QIV2182" s="218"/>
      <c r="QIW2182" s="218"/>
      <c r="QIX2182" s="218"/>
      <c r="QIY2182" s="218"/>
      <c r="QIZ2182" s="218"/>
      <c r="QJA2182" s="218"/>
      <c r="QJB2182" s="218"/>
      <c r="QJC2182" s="218"/>
      <c r="QJD2182" s="218"/>
      <c r="QJE2182" s="218"/>
      <c r="QJF2182" s="218"/>
      <c r="QJG2182" s="218"/>
      <c r="QJH2182" s="218"/>
      <c r="QJI2182" s="218"/>
      <c r="QJJ2182" s="218"/>
      <c r="QJK2182" s="218"/>
      <c r="QJL2182" s="218"/>
      <c r="QJM2182" s="218"/>
      <c r="QJN2182" s="218"/>
      <c r="QJO2182" s="218"/>
      <c r="QJP2182" s="218"/>
      <c r="QJQ2182" s="218"/>
      <c r="QJR2182" s="218"/>
      <c r="QJS2182" s="218"/>
      <c r="QJT2182" s="218"/>
      <c r="QJU2182" s="218"/>
      <c r="QJV2182" s="218"/>
      <c r="QJW2182" s="218"/>
      <c r="QJX2182" s="218"/>
      <c r="QJY2182" s="218"/>
      <c r="QJZ2182" s="218"/>
      <c r="QKA2182" s="218"/>
      <c r="QKB2182" s="218"/>
      <c r="QKC2182" s="218"/>
      <c r="QKD2182" s="218"/>
      <c r="QKE2182" s="218"/>
      <c r="QKF2182" s="218"/>
      <c r="QKG2182" s="218"/>
      <c r="QKH2182" s="218"/>
      <c r="QKI2182" s="218"/>
      <c r="QKJ2182" s="218"/>
      <c r="QKK2182" s="218"/>
      <c r="QKL2182" s="218"/>
      <c r="QKM2182" s="218"/>
      <c r="QKN2182" s="218"/>
      <c r="QKO2182" s="218"/>
      <c r="QKP2182" s="218"/>
      <c r="QKQ2182" s="218"/>
      <c r="QKR2182" s="218"/>
      <c r="QKS2182" s="218"/>
      <c r="QKT2182" s="218"/>
      <c r="QKU2182" s="218"/>
      <c r="QKV2182" s="218"/>
      <c r="QKW2182" s="218"/>
      <c r="QKX2182" s="218"/>
      <c r="QKY2182" s="218"/>
      <c r="QKZ2182" s="218"/>
      <c r="QLA2182" s="218"/>
      <c r="QLB2182" s="218"/>
      <c r="QLC2182" s="218"/>
      <c r="QLD2182" s="218"/>
      <c r="QLE2182" s="218"/>
      <c r="QLF2182" s="218"/>
      <c r="QLG2182" s="218"/>
      <c r="QLH2182" s="218"/>
      <c r="QLI2182" s="218"/>
      <c r="QLJ2182" s="218"/>
      <c r="QLK2182" s="218"/>
      <c r="QLL2182" s="218"/>
      <c r="QLM2182" s="218"/>
      <c r="QLN2182" s="218"/>
      <c r="QLO2182" s="218"/>
      <c r="QLP2182" s="218"/>
      <c r="QLQ2182" s="218"/>
      <c r="QLR2182" s="218"/>
      <c r="QLS2182" s="218"/>
      <c r="QLT2182" s="218"/>
      <c r="QLU2182" s="218"/>
      <c r="QLV2182" s="218"/>
      <c r="QLW2182" s="218"/>
      <c r="QLX2182" s="218"/>
      <c r="QLY2182" s="218"/>
      <c r="QLZ2182" s="218"/>
      <c r="QMA2182" s="218"/>
      <c r="QMB2182" s="218"/>
      <c r="QMC2182" s="218"/>
      <c r="QMD2182" s="218"/>
      <c r="QME2182" s="218"/>
      <c r="QMF2182" s="218"/>
      <c r="QMG2182" s="218"/>
      <c r="QMH2182" s="218"/>
      <c r="QMI2182" s="218"/>
      <c r="QMJ2182" s="218"/>
      <c r="QMK2182" s="218"/>
      <c r="QML2182" s="218"/>
      <c r="QMM2182" s="218"/>
      <c r="QMN2182" s="218"/>
      <c r="QMO2182" s="218"/>
      <c r="QMP2182" s="218"/>
      <c r="QMQ2182" s="218"/>
      <c r="QMR2182" s="218"/>
      <c r="QMS2182" s="218"/>
      <c r="QMT2182" s="218"/>
      <c r="QMU2182" s="218"/>
      <c r="QMV2182" s="218"/>
      <c r="QMW2182" s="218"/>
      <c r="QMX2182" s="218"/>
      <c r="QMY2182" s="218"/>
      <c r="QMZ2182" s="218"/>
      <c r="QNA2182" s="218"/>
      <c r="QNB2182" s="218"/>
      <c r="QNC2182" s="218"/>
      <c r="QND2182" s="218"/>
      <c r="QNE2182" s="218"/>
      <c r="QNF2182" s="218"/>
      <c r="QNG2182" s="218"/>
      <c r="QNH2182" s="218"/>
      <c r="QNI2182" s="218"/>
      <c r="QNJ2182" s="218"/>
      <c r="QNK2182" s="218"/>
      <c r="QNL2182" s="218"/>
      <c r="QNM2182" s="218"/>
      <c r="QNN2182" s="218"/>
      <c r="QNO2182" s="218"/>
      <c r="QNP2182" s="218"/>
      <c r="QNQ2182" s="218"/>
      <c r="QNR2182" s="218"/>
      <c r="QNS2182" s="218"/>
      <c r="QNT2182" s="218"/>
      <c r="QNU2182" s="218"/>
      <c r="QNV2182" s="218"/>
      <c r="QNW2182" s="218"/>
      <c r="QNX2182" s="218"/>
      <c r="QNY2182" s="218"/>
      <c r="QNZ2182" s="218"/>
      <c r="QOA2182" s="218"/>
      <c r="QOB2182" s="218"/>
      <c r="QOC2182" s="218"/>
      <c r="QOD2182" s="218"/>
      <c r="QOE2182" s="218"/>
      <c r="QOF2182" s="218"/>
      <c r="QOG2182" s="218"/>
      <c r="QOH2182" s="218"/>
      <c r="QOI2182" s="218"/>
      <c r="QOJ2182" s="218"/>
      <c r="QOK2182" s="218"/>
      <c r="QOL2182" s="218"/>
      <c r="QOM2182" s="218"/>
      <c r="QON2182" s="218"/>
      <c r="QOO2182" s="218"/>
      <c r="QOP2182" s="218"/>
      <c r="QOQ2182" s="218"/>
      <c r="QOR2182" s="218"/>
      <c r="QOS2182" s="218"/>
      <c r="QOT2182" s="218"/>
      <c r="QOU2182" s="218"/>
      <c r="QOV2182" s="218"/>
      <c r="QOW2182" s="218"/>
      <c r="QOX2182" s="218"/>
      <c r="QOY2182" s="218"/>
      <c r="QOZ2182" s="218"/>
      <c r="QPA2182" s="218"/>
      <c r="QPB2182" s="218"/>
      <c r="QPC2182" s="218"/>
      <c r="QPD2182" s="218"/>
      <c r="QPE2182" s="218"/>
      <c r="QPF2182" s="218"/>
      <c r="QPG2182" s="218"/>
      <c r="QPH2182" s="218"/>
      <c r="QPI2182" s="218"/>
      <c r="QPJ2182" s="218"/>
      <c r="QPK2182" s="218"/>
      <c r="QPL2182" s="218"/>
      <c r="QPM2182" s="218"/>
      <c r="QPN2182" s="218"/>
      <c r="QPO2182" s="218"/>
      <c r="QPP2182" s="218"/>
      <c r="QPQ2182" s="218"/>
      <c r="QPR2182" s="218"/>
      <c r="QPS2182" s="218"/>
      <c r="QPT2182" s="218"/>
      <c r="QPU2182" s="218"/>
      <c r="QPV2182" s="218"/>
      <c r="QPW2182" s="218"/>
      <c r="QPX2182" s="218"/>
      <c r="QPY2182" s="218"/>
      <c r="QPZ2182" s="218"/>
      <c r="QQA2182" s="218"/>
      <c r="QQB2182" s="218"/>
      <c r="QQC2182" s="218"/>
      <c r="QQD2182" s="218"/>
      <c r="QQE2182" s="218"/>
      <c r="QQF2182" s="218"/>
      <c r="QQG2182" s="218"/>
      <c r="QQH2182" s="218"/>
      <c r="QQI2182" s="218"/>
      <c r="QQJ2182" s="218"/>
      <c r="QQK2182" s="218"/>
      <c r="QQL2182" s="218"/>
      <c r="QQM2182" s="218"/>
      <c r="QQN2182" s="218"/>
      <c r="QQO2182" s="218"/>
      <c r="QQP2182" s="218"/>
      <c r="QQQ2182" s="218"/>
      <c r="QQR2182" s="218"/>
      <c r="QQS2182" s="218"/>
      <c r="QQT2182" s="218"/>
      <c r="QQU2182" s="218"/>
      <c r="QQV2182" s="218"/>
      <c r="QQW2182" s="218"/>
      <c r="QQX2182" s="218"/>
      <c r="QQY2182" s="218"/>
      <c r="QQZ2182" s="218"/>
      <c r="QRA2182" s="218"/>
      <c r="QRB2182" s="218"/>
      <c r="QRC2182" s="218"/>
      <c r="QRD2182" s="218"/>
      <c r="QRE2182" s="218"/>
      <c r="QRF2182" s="218"/>
      <c r="QRG2182" s="218"/>
      <c r="QRH2182" s="218"/>
      <c r="QRI2182" s="218"/>
      <c r="QRJ2182" s="218"/>
      <c r="QRK2182" s="218"/>
      <c r="QRL2182" s="218"/>
      <c r="QRM2182" s="218"/>
      <c r="QRN2182" s="218"/>
      <c r="QRO2182" s="218"/>
      <c r="QRP2182" s="218"/>
      <c r="QRQ2182" s="218"/>
      <c r="QRR2182" s="218"/>
      <c r="QRS2182" s="218"/>
      <c r="QRT2182" s="218"/>
      <c r="QRU2182" s="218"/>
      <c r="QRV2182" s="218"/>
      <c r="QRW2182" s="218"/>
      <c r="QRX2182" s="218"/>
      <c r="QRY2182" s="218"/>
      <c r="QRZ2182" s="218"/>
      <c r="QSA2182" s="218"/>
      <c r="QSB2182" s="218"/>
      <c r="QSC2182" s="218"/>
      <c r="QSD2182" s="218"/>
      <c r="QSE2182" s="218"/>
      <c r="QSF2182" s="218"/>
      <c r="QSG2182" s="218"/>
      <c r="QSH2182" s="218"/>
      <c r="QSI2182" s="218"/>
      <c r="QSJ2182" s="218"/>
      <c r="QSK2182" s="218"/>
      <c r="QSL2182" s="218"/>
      <c r="QSM2182" s="218"/>
      <c r="QSN2182" s="218"/>
      <c r="QSO2182" s="218"/>
      <c r="QSP2182" s="218"/>
      <c r="QSQ2182" s="218"/>
      <c r="QSR2182" s="218"/>
      <c r="QSS2182" s="218"/>
      <c r="QST2182" s="218"/>
      <c r="QSU2182" s="218"/>
      <c r="QSV2182" s="218"/>
      <c r="QSW2182" s="218"/>
      <c r="QSX2182" s="218"/>
      <c r="QSY2182" s="218"/>
      <c r="QSZ2182" s="218"/>
      <c r="QTA2182" s="218"/>
      <c r="QTB2182" s="218"/>
      <c r="QTC2182" s="218"/>
      <c r="QTD2182" s="218"/>
      <c r="QTE2182" s="218"/>
      <c r="QTF2182" s="218"/>
      <c r="QTG2182" s="218"/>
      <c r="QTH2182" s="218"/>
      <c r="QTI2182" s="218"/>
      <c r="QTJ2182" s="218"/>
      <c r="QTK2182" s="218"/>
      <c r="QTL2182" s="218"/>
      <c r="QTM2182" s="218"/>
      <c r="QTN2182" s="218"/>
      <c r="QTO2182" s="218"/>
      <c r="QTP2182" s="218"/>
      <c r="QTQ2182" s="218"/>
      <c r="QTR2182" s="218"/>
      <c r="QTS2182" s="218"/>
      <c r="QTT2182" s="218"/>
      <c r="QTU2182" s="218"/>
      <c r="QTV2182" s="218"/>
      <c r="QTW2182" s="218"/>
      <c r="QTX2182" s="218"/>
      <c r="QTY2182" s="218"/>
      <c r="QTZ2182" s="218"/>
      <c r="QUA2182" s="218"/>
      <c r="QUB2182" s="218"/>
      <c r="QUC2182" s="218"/>
      <c r="QUD2182" s="218"/>
      <c r="QUE2182" s="218"/>
      <c r="QUF2182" s="218"/>
      <c r="QUG2182" s="218"/>
      <c r="QUH2182" s="218"/>
      <c r="QUI2182" s="218"/>
      <c r="QUJ2182" s="218"/>
      <c r="QUK2182" s="218"/>
      <c r="QUL2182" s="218"/>
      <c r="QUM2182" s="218"/>
      <c r="QUN2182" s="218"/>
      <c r="QUO2182" s="218"/>
      <c r="QUP2182" s="218"/>
      <c r="QUQ2182" s="218"/>
      <c r="QUR2182" s="218"/>
      <c r="QUS2182" s="218"/>
      <c r="QUT2182" s="218"/>
      <c r="QUU2182" s="218"/>
      <c r="QUV2182" s="218"/>
      <c r="QUW2182" s="218"/>
      <c r="QUX2182" s="218"/>
      <c r="QUY2182" s="218"/>
      <c r="QUZ2182" s="218"/>
      <c r="QVA2182" s="218"/>
      <c r="QVB2182" s="218"/>
      <c r="QVC2182" s="218"/>
      <c r="QVD2182" s="218"/>
      <c r="QVE2182" s="218"/>
      <c r="QVF2182" s="218"/>
      <c r="QVG2182" s="218"/>
      <c r="QVH2182" s="218"/>
      <c r="QVI2182" s="218"/>
      <c r="QVJ2182" s="218"/>
      <c r="QVK2182" s="218"/>
      <c r="QVL2182" s="218"/>
      <c r="QVM2182" s="218"/>
      <c r="QVN2182" s="218"/>
      <c r="QVO2182" s="218"/>
      <c r="QVP2182" s="218"/>
      <c r="QVQ2182" s="218"/>
      <c r="QVR2182" s="218"/>
      <c r="QVS2182" s="218"/>
      <c r="QVT2182" s="218"/>
      <c r="QVU2182" s="218"/>
      <c r="QVV2182" s="218"/>
      <c r="QVW2182" s="218"/>
      <c r="QVX2182" s="218"/>
      <c r="QVY2182" s="218"/>
      <c r="QVZ2182" s="218"/>
      <c r="QWA2182" s="218"/>
      <c r="QWB2182" s="218"/>
      <c r="QWC2182" s="218"/>
      <c r="QWD2182" s="218"/>
      <c r="QWE2182" s="218"/>
      <c r="QWF2182" s="218"/>
      <c r="QWG2182" s="218"/>
      <c r="QWH2182" s="218"/>
      <c r="QWI2182" s="218"/>
      <c r="QWJ2182" s="218"/>
      <c r="QWK2182" s="218"/>
      <c r="QWL2182" s="218"/>
      <c r="QWM2182" s="218"/>
      <c r="QWN2182" s="218"/>
      <c r="QWO2182" s="218"/>
      <c r="QWP2182" s="218"/>
      <c r="QWQ2182" s="218"/>
      <c r="QWR2182" s="218"/>
      <c r="QWS2182" s="218"/>
      <c r="QWT2182" s="218"/>
      <c r="QWU2182" s="218"/>
      <c r="QWV2182" s="218"/>
      <c r="QWW2182" s="218"/>
      <c r="QWX2182" s="218"/>
      <c r="QWY2182" s="218"/>
      <c r="QWZ2182" s="218"/>
      <c r="QXA2182" s="218"/>
      <c r="QXB2182" s="218"/>
      <c r="QXC2182" s="218"/>
      <c r="QXD2182" s="218"/>
      <c r="QXE2182" s="218"/>
      <c r="QXF2182" s="218"/>
      <c r="QXG2182" s="218"/>
      <c r="QXH2182" s="218"/>
      <c r="QXI2182" s="218"/>
      <c r="QXJ2182" s="218"/>
      <c r="QXK2182" s="218"/>
      <c r="QXL2182" s="218"/>
      <c r="QXM2182" s="218"/>
      <c r="QXN2182" s="218"/>
      <c r="QXO2182" s="218"/>
      <c r="QXP2182" s="218"/>
      <c r="QXQ2182" s="218"/>
      <c r="QXR2182" s="218"/>
      <c r="QXS2182" s="218"/>
      <c r="QXT2182" s="218"/>
      <c r="QXU2182" s="218"/>
      <c r="QXV2182" s="218"/>
      <c r="QXW2182" s="218"/>
      <c r="QXX2182" s="218"/>
      <c r="QXY2182" s="218"/>
      <c r="QXZ2182" s="218"/>
      <c r="QYA2182" s="218"/>
      <c r="QYB2182" s="218"/>
      <c r="QYC2182" s="218"/>
      <c r="QYD2182" s="218"/>
      <c r="QYE2182" s="218"/>
      <c r="QYF2182" s="218"/>
      <c r="QYG2182" s="218"/>
      <c r="QYH2182" s="218"/>
      <c r="QYI2182" s="218"/>
      <c r="QYJ2182" s="218"/>
      <c r="QYK2182" s="218"/>
      <c r="QYL2182" s="218"/>
      <c r="QYM2182" s="218"/>
      <c r="QYN2182" s="218"/>
      <c r="QYO2182" s="218"/>
      <c r="QYP2182" s="218"/>
      <c r="QYQ2182" s="218"/>
      <c r="QYR2182" s="218"/>
      <c r="QYS2182" s="218"/>
      <c r="QYT2182" s="218"/>
      <c r="QYU2182" s="218"/>
      <c r="QYV2182" s="218"/>
      <c r="QYW2182" s="218"/>
      <c r="QYX2182" s="218"/>
      <c r="QYY2182" s="218"/>
      <c r="QYZ2182" s="218"/>
      <c r="QZA2182" s="218"/>
      <c r="QZB2182" s="218"/>
      <c r="QZC2182" s="218"/>
      <c r="QZD2182" s="218"/>
      <c r="QZE2182" s="218"/>
      <c r="QZF2182" s="218"/>
      <c r="QZG2182" s="218"/>
      <c r="QZH2182" s="218"/>
      <c r="QZI2182" s="218"/>
      <c r="QZJ2182" s="218"/>
      <c r="QZK2182" s="218"/>
      <c r="QZL2182" s="218"/>
      <c r="QZM2182" s="218"/>
      <c r="QZN2182" s="218"/>
      <c r="QZO2182" s="218"/>
      <c r="QZP2182" s="218"/>
      <c r="QZQ2182" s="218"/>
      <c r="QZR2182" s="218"/>
      <c r="QZS2182" s="218"/>
      <c r="QZT2182" s="218"/>
      <c r="QZU2182" s="218"/>
      <c r="QZV2182" s="218"/>
      <c r="QZW2182" s="218"/>
      <c r="QZX2182" s="218"/>
      <c r="QZY2182" s="218"/>
      <c r="QZZ2182" s="218"/>
      <c r="RAA2182" s="218"/>
      <c r="RAB2182" s="218"/>
      <c r="RAC2182" s="218"/>
      <c r="RAD2182" s="218"/>
      <c r="RAE2182" s="218"/>
      <c r="RAF2182" s="218"/>
      <c r="RAG2182" s="218"/>
      <c r="RAH2182" s="218"/>
      <c r="RAI2182" s="218"/>
      <c r="RAJ2182" s="218"/>
      <c r="RAK2182" s="218"/>
      <c r="RAL2182" s="218"/>
      <c r="RAM2182" s="218"/>
      <c r="RAN2182" s="218"/>
      <c r="RAO2182" s="218"/>
      <c r="RAP2182" s="218"/>
      <c r="RAQ2182" s="218"/>
      <c r="RAR2182" s="218"/>
      <c r="RAS2182" s="218"/>
      <c r="RAT2182" s="218"/>
      <c r="RAU2182" s="218"/>
      <c r="RAV2182" s="218"/>
      <c r="RAW2182" s="218"/>
      <c r="RAX2182" s="218"/>
      <c r="RAY2182" s="218"/>
      <c r="RAZ2182" s="218"/>
      <c r="RBA2182" s="218"/>
      <c r="RBB2182" s="218"/>
      <c r="RBC2182" s="218"/>
      <c r="RBD2182" s="218"/>
      <c r="RBE2182" s="218"/>
      <c r="RBF2182" s="218"/>
      <c r="RBG2182" s="218"/>
      <c r="RBH2182" s="218"/>
      <c r="RBI2182" s="218"/>
      <c r="RBJ2182" s="218"/>
      <c r="RBK2182" s="218"/>
      <c r="RBL2182" s="218"/>
      <c r="RBM2182" s="218"/>
      <c r="RBN2182" s="218"/>
      <c r="RBO2182" s="218"/>
      <c r="RBP2182" s="218"/>
      <c r="RBQ2182" s="218"/>
      <c r="RBR2182" s="218"/>
      <c r="RBS2182" s="218"/>
      <c r="RBT2182" s="218"/>
      <c r="RBU2182" s="218"/>
      <c r="RBV2182" s="218"/>
      <c r="RBW2182" s="218"/>
      <c r="RBX2182" s="218"/>
      <c r="RBY2182" s="218"/>
      <c r="RBZ2182" s="218"/>
      <c r="RCA2182" s="218"/>
      <c r="RCB2182" s="218"/>
      <c r="RCC2182" s="218"/>
      <c r="RCD2182" s="218"/>
      <c r="RCE2182" s="218"/>
      <c r="RCF2182" s="218"/>
      <c r="RCG2182" s="218"/>
      <c r="RCH2182" s="218"/>
      <c r="RCI2182" s="218"/>
      <c r="RCJ2182" s="218"/>
      <c r="RCK2182" s="218"/>
      <c r="RCL2182" s="218"/>
      <c r="RCM2182" s="218"/>
      <c r="RCN2182" s="218"/>
      <c r="RCO2182" s="218"/>
      <c r="RCP2182" s="218"/>
      <c r="RCQ2182" s="218"/>
      <c r="RCR2182" s="218"/>
      <c r="RCS2182" s="218"/>
      <c r="RCT2182" s="218"/>
      <c r="RCU2182" s="218"/>
      <c r="RCV2182" s="218"/>
      <c r="RCW2182" s="218"/>
      <c r="RCX2182" s="218"/>
      <c r="RCY2182" s="218"/>
      <c r="RCZ2182" s="218"/>
      <c r="RDA2182" s="218"/>
      <c r="RDB2182" s="218"/>
      <c r="RDC2182" s="218"/>
      <c r="RDD2182" s="218"/>
      <c r="RDE2182" s="218"/>
      <c r="RDF2182" s="218"/>
      <c r="RDG2182" s="218"/>
      <c r="RDH2182" s="218"/>
      <c r="RDI2182" s="218"/>
      <c r="RDJ2182" s="218"/>
      <c r="RDK2182" s="218"/>
      <c r="RDL2182" s="218"/>
      <c r="RDM2182" s="218"/>
      <c r="RDN2182" s="218"/>
      <c r="RDO2182" s="218"/>
      <c r="RDP2182" s="218"/>
      <c r="RDQ2182" s="218"/>
      <c r="RDR2182" s="218"/>
      <c r="RDS2182" s="218"/>
      <c r="RDT2182" s="218"/>
      <c r="RDU2182" s="218"/>
      <c r="RDV2182" s="218"/>
      <c r="RDW2182" s="218"/>
      <c r="RDX2182" s="218"/>
      <c r="RDY2182" s="218"/>
      <c r="RDZ2182" s="218"/>
      <c r="REA2182" s="218"/>
      <c r="REB2182" s="218"/>
      <c r="REC2182" s="218"/>
      <c r="RED2182" s="218"/>
      <c r="REE2182" s="218"/>
      <c r="REF2182" s="218"/>
      <c r="REG2182" s="218"/>
      <c r="REH2182" s="218"/>
      <c r="REI2182" s="218"/>
      <c r="REJ2182" s="218"/>
      <c r="REK2182" s="218"/>
      <c r="REL2182" s="218"/>
      <c r="REM2182" s="218"/>
      <c r="REN2182" s="218"/>
      <c r="REO2182" s="218"/>
      <c r="REP2182" s="218"/>
      <c r="REQ2182" s="218"/>
      <c r="RER2182" s="218"/>
      <c r="RES2182" s="218"/>
      <c r="RET2182" s="218"/>
      <c r="REU2182" s="218"/>
      <c r="REV2182" s="218"/>
      <c r="REW2182" s="218"/>
      <c r="REX2182" s="218"/>
      <c r="REY2182" s="218"/>
      <c r="REZ2182" s="218"/>
      <c r="RFA2182" s="218"/>
      <c r="RFB2182" s="218"/>
      <c r="RFC2182" s="218"/>
      <c r="RFD2182" s="218"/>
      <c r="RFE2182" s="218"/>
      <c r="RFF2182" s="218"/>
      <c r="RFG2182" s="218"/>
      <c r="RFH2182" s="218"/>
      <c r="RFI2182" s="218"/>
      <c r="RFJ2182" s="218"/>
      <c r="RFK2182" s="218"/>
      <c r="RFL2182" s="218"/>
      <c r="RFM2182" s="218"/>
      <c r="RFN2182" s="218"/>
      <c r="RFO2182" s="218"/>
      <c r="RFP2182" s="218"/>
      <c r="RFQ2182" s="218"/>
      <c r="RFR2182" s="218"/>
      <c r="RFS2182" s="218"/>
      <c r="RFT2182" s="218"/>
      <c r="RFU2182" s="218"/>
      <c r="RFV2182" s="218"/>
      <c r="RFW2182" s="218"/>
      <c r="RFX2182" s="218"/>
      <c r="RFY2182" s="218"/>
      <c r="RFZ2182" s="218"/>
      <c r="RGA2182" s="218"/>
      <c r="RGB2182" s="218"/>
      <c r="RGC2182" s="218"/>
      <c r="RGD2182" s="218"/>
      <c r="RGE2182" s="218"/>
      <c r="RGF2182" s="218"/>
      <c r="RGG2182" s="218"/>
      <c r="RGH2182" s="218"/>
      <c r="RGI2182" s="218"/>
      <c r="RGJ2182" s="218"/>
      <c r="RGK2182" s="218"/>
      <c r="RGL2182" s="218"/>
      <c r="RGM2182" s="218"/>
      <c r="RGN2182" s="218"/>
      <c r="RGO2182" s="218"/>
      <c r="RGP2182" s="218"/>
      <c r="RGQ2182" s="218"/>
      <c r="RGR2182" s="218"/>
      <c r="RGS2182" s="218"/>
      <c r="RGT2182" s="218"/>
      <c r="RGU2182" s="218"/>
      <c r="RGV2182" s="218"/>
      <c r="RGW2182" s="218"/>
      <c r="RGX2182" s="218"/>
      <c r="RGY2182" s="218"/>
      <c r="RGZ2182" s="218"/>
      <c r="RHA2182" s="218"/>
      <c r="RHB2182" s="218"/>
      <c r="RHC2182" s="218"/>
      <c r="RHD2182" s="218"/>
      <c r="RHE2182" s="218"/>
      <c r="RHF2182" s="218"/>
      <c r="RHG2182" s="218"/>
      <c r="RHH2182" s="218"/>
      <c r="RHI2182" s="218"/>
      <c r="RHJ2182" s="218"/>
      <c r="RHK2182" s="218"/>
      <c r="RHL2182" s="218"/>
      <c r="RHM2182" s="218"/>
      <c r="RHN2182" s="218"/>
      <c r="RHO2182" s="218"/>
      <c r="RHP2182" s="218"/>
      <c r="RHQ2182" s="218"/>
      <c r="RHR2182" s="218"/>
      <c r="RHS2182" s="218"/>
      <c r="RHT2182" s="218"/>
      <c r="RHU2182" s="218"/>
      <c r="RHV2182" s="218"/>
      <c r="RHW2182" s="218"/>
      <c r="RHX2182" s="218"/>
      <c r="RHY2182" s="218"/>
      <c r="RHZ2182" s="218"/>
      <c r="RIA2182" s="218"/>
      <c r="RIB2182" s="218"/>
      <c r="RIC2182" s="218"/>
      <c r="RID2182" s="218"/>
      <c r="RIE2182" s="218"/>
      <c r="RIF2182" s="218"/>
      <c r="RIG2182" s="218"/>
      <c r="RIH2182" s="218"/>
      <c r="RII2182" s="218"/>
      <c r="RIJ2182" s="218"/>
      <c r="RIK2182" s="218"/>
      <c r="RIL2182" s="218"/>
      <c r="RIM2182" s="218"/>
      <c r="RIN2182" s="218"/>
      <c r="RIO2182" s="218"/>
      <c r="RIP2182" s="218"/>
      <c r="RIQ2182" s="218"/>
      <c r="RIR2182" s="218"/>
      <c r="RIS2182" s="218"/>
      <c r="RIT2182" s="218"/>
      <c r="RIU2182" s="218"/>
      <c r="RIV2182" s="218"/>
      <c r="RIW2182" s="218"/>
      <c r="RIX2182" s="218"/>
      <c r="RIY2182" s="218"/>
      <c r="RIZ2182" s="218"/>
      <c r="RJA2182" s="218"/>
      <c r="RJB2182" s="218"/>
      <c r="RJC2182" s="218"/>
      <c r="RJD2182" s="218"/>
      <c r="RJE2182" s="218"/>
      <c r="RJF2182" s="218"/>
      <c r="RJG2182" s="218"/>
      <c r="RJH2182" s="218"/>
      <c r="RJI2182" s="218"/>
      <c r="RJJ2182" s="218"/>
      <c r="RJK2182" s="218"/>
      <c r="RJL2182" s="218"/>
      <c r="RJM2182" s="218"/>
      <c r="RJN2182" s="218"/>
      <c r="RJO2182" s="218"/>
      <c r="RJP2182" s="218"/>
      <c r="RJQ2182" s="218"/>
      <c r="RJR2182" s="218"/>
      <c r="RJS2182" s="218"/>
      <c r="RJT2182" s="218"/>
      <c r="RJU2182" s="218"/>
      <c r="RJV2182" s="218"/>
      <c r="RJW2182" s="218"/>
      <c r="RJX2182" s="218"/>
      <c r="RJY2182" s="218"/>
      <c r="RJZ2182" s="218"/>
      <c r="RKA2182" s="218"/>
      <c r="RKB2182" s="218"/>
      <c r="RKC2182" s="218"/>
      <c r="RKD2182" s="218"/>
      <c r="RKE2182" s="218"/>
      <c r="RKF2182" s="218"/>
      <c r="RKG2182" s="218"/>
      <c r="RKH2182" s="218"/>
      <c r="RKI2182" s="218"/>
      <c r="RKJ2182" s="218"/>
      <c r="RKK2182" s="218"/>
      <c r="RKL2182" s="218"/>
      <c r="RKM2182" s="218"/>
      <c r="RKN2182" s="218"/>
      <c r="RKO2182" s="218"/>
      <c r="RKP2182" s="218"/>
      <c r="RKQ2182" s="218"/>
      <c r="RKR2182" s="218"/>
      <c r="RKS2182" s="218"/>
      <c r="RKT2182" s="218"/>
      <c r="RKU2182" s="218"/>
      <c r="RKV2182" s="218"/>
      <c r="RKW2182" s="218"/>
      <c r="RKX2182" s="218"/>
      <c r="RKY2182" s="218"/>
      <c r="RKZ2182" s="218"/>
      <c r="RLA2182" s="218"/>
      <c r="RLB2182" s="218"/>
      <c r="RLC2182" s="218"/>
      <c r="RLD2182" s="218"/>
      <c r="RLE2182" s="218"/>
      <c r="RLF2182" s="218"/>
      <c r="RLG2182" s="218"/>
      <c r="RLH2182" s="218"/>
      <c r="RLI2182" s="218"/>
      <c r="RLJ2182" s="218"/>
      <c r="RLK2182" s="218"/>
      <c r="RLL2182" s="218"/>
      <c r="RLM2182" s="218"/>
      <c r="RLN2182" s="218"/>
      <c r="RLO2182" s="218"/>
      <c r="RLP2182" s="218"/>
      <c r="RLQ2182" s="218"/>
      <c r="RLR2182" s="218"/>
      <c r="RLS2182" s="218"/>
      <c r="RLT2182" s="218"/>
      <c r="RLU2182" s="218"/>
      <c r="RLV2182" s="218"/>
      <c r="RLW2182" s="218"/>
      <c r="RLX2182" s="218"/>
      <c r="RLY2182" s="218"/>
      <c r="RLZ2182" s="218"/>
      <c r="RMA2182" s="218"/>
      <c r="RMB2182" s="218"/>
      <c r="RMC2182" s="218"/>
      <c r="RMD2182" s="218"/>
      <c r="RME2182" s="218"/>
      <c r="RMF2182" s="218"/>
      <c r="RMG2182" s="218"/>
      <c r="RMH2182" s="218"/>
      <c r="RMI2182" s="218"/>
      <c r="RMJ2182" s="218"/>
      <c r="RMK2182" s="218"/>
      <c r="RML2182" s="218"/>
      <c r="RMM2182" s="218"/>
      <c r="RMN2182" s="218"/>
      <c r="RMO2182" s="218"/>
      <c r="RMP2182" s="218"/>
      <c r="RMQ2182" s="218"/>
      <c r="RMR2182" s="218"/>
      <c r="RMS2182" s="218"/>
      <c r="RMT2182" s="218"/>
      <c r="RMU2182" s="218"/>
      <c r="RMV2182" s="218"/>
      <c r="RMW2182" s="218"/>
      <c r="RMX2182" s="218"/>
      <c r="RMY2182" s="218"/>
      <c r="RMZ2182" s="218"/>
      <c r="RNA2182" s="218"/>
      <c r="RNB2182" s="218"/>
      <c r="RNC2182" s="218"/>
      <c r="RND2182" s="218"/>
      <c r="RNE2182" s="218"/>
      <c r="RNF2182" s="218"/>
      <c r="RNG2182" s="218"/>
      <c r="RNH2182" s="218"/>
      <c r="RNI2182" s="218"/>
      <c r="RNJ2182" s="218"/>
      <c r="RNK2182" s="218"/>
      <c r="RNL2182" s="218"/>
      <c r="RNM2182" s="218"/>
      <c r="RNN2182" s="218"/>
      <c r="RNO2182" s="218"/>
      <c r="RNP2182" s="218"/>
      <c r="RNQ2182" s="218"/>
      <c r="RNR2182" s="218"/>
      <c r="RNS2182" s="218"/>
      <c r="RNT2182" s="218"/>
      <c r="RNU2182" s="218"/>
      <c r="RNV2182" s="218"/>
      <c r="RNW2182" s="218"/>
      <c r="RNX2182" s="218"/>
      <c r="RNY2182" s="218"/>
      <c r="RNZ2182" s="218"/>
      <c r="ROA2182" s="218"/>
      <c r="ROB2182" s="218"/>
      <c r="ROC2182" s="218"/>
      <c r="ROD2182" s="218"/>
      <c r="ROE2182" s="218"/>
      <c r="ROF2182" s="218"/>
      <c r="ROG2182" s="218"/>
      <c r="ROH2182" s="218"/>
      <c r="ROI2182" s="218"/>
      <c r="ROJ2182" s="218"/>
      <c r="ROK2182" s="218"/>
      <c r="ROL2182" s="218"/>
      <c r="ROM2182" s="218"/>
      <c r="RON2182" s="218"/>
      <c r="ROO2182" s="218"/>
      <c r="ROP2182" s="218"/>
      <c r="ROQ2182" s="218"/>
      <c r="ROR2182" s="218"/>
      <c r="ROS2182" s="218"/>
      <c r="ROT2182" s="218"/>
      <c r="ROU2182" s="218"/>
      <c r="ROV2182" s="218"/>
      <c r="ROW2182" s="218"/>
      <c r="ROX2182" s="218"/>
      <c r="ROY2182" s="218"/>
      <c r="ROZ2182" s="218"/>
      <c r="RPA2182" s="218"/>
      <c r="RPB2182" s="218"/>
      <c r="RPC2182" s="218"/>
      <c r="RPD2182" s="218"/>
      <c r="RPE2182" s="218"/>
      <c r="RPF2182" s="218"/>
      <c r="RPG2182" s="218"/>
      <c r="RPH2182" s="218"/>
      <c r="RPI2182" s="218"/>
      <c r="RPJ2182" s="218"/>
      <c r="RPK2182" s="218"/>
      <c r="RPL2182" s="218"/>
      <c r="RPM2182" s="218"/>
      <c r="RPN2182" s="218"/>
      <c r="RPO2182" s="218"/>
      <c r="RPP2182" s="218"/>
      <c r="RPQ2182" s="218"/>
      <c r="RPR2182" s="218"/>
      <c r="RPS2182" s="218"/>
      <c r="RPT2182" s="218"/>
      <c r="RPU2182" s="218"/>
      <c r="RPV2182" s="218"/>
      <c r="RPW2182" s="218"/>
      <c r="RPX2182" s="218"/>
      <c r="RPY2182" s="218"/>
      <c r="RPZ2182" s="218"/>
      <c r="RQA2182" s="218"/>
      <c r="RQB2182" s="218"/>
      <c r="RQC2182" s="218"/>
      <c r="RQD2182" s="218"/>
      <c r="RQE2182" s="218"/>
      <c r="RQF2182" s="218"/>
      <c r="RQG2182" s="218"/>
      <c r="RQH2182" s="218"/>
      <c r="RQI2182" s="218"/>
      <c r="RQJ2182" s="218"/>
      <c r="RQK2182" s="218"/>
      <c r="RQL2182" s="218"/>
      <c r="RQM2182" s="218"/>
      <c r="RQN2182" s="218"/>
      <c r="RQO2182" s="218"/>
      <c r="RQP2182" s="218"/>
      <c r="RQQ2182" s="218"/>
      <c r="RQR2182" s="218"/>
      <c r="RQS2182" s="218"/>
      <c r="RQT2182" s="218"/>
      <c r="RQU2182" s="218"/>
      <c r="RQV2182" s="218"/>
      <c r="RQW2182" s="218"/>
      <c r="RQX2182" s="218"/>
      <c r="RQY2182" s="218"/>
      <c r="RQZ2182" s="218"/>
      <c r="RRA2182" s="218"/>
      <c r="RRB2182" s="218"/>
      <c r="RRC2182" s="218"/>
      <c r="RRD2182" s="218"/>
      <c r="RRE2182" s="218"/>
      <c r="RRF2182" s="218"/>
      <c r="RRG2182" s="218"/>
      <c r="RRH2182" s="218"/>
      <c r="RRI2182" s="218"/>
      <c r="RRJ2182" s="218"/>
      <c r="RRK2182" s="218"/>
      <c r="RRL2182" s="218"/>
      <c r="RRM2182" s="218"/>
      <c r="RRN2182" s="218"/>
      <c r="RRO2182" s="218"/>
      <c r="RRP2182" s="218"/>
      <c r="RRQ2182" s="218"/>
      <c r="RRR2182" s="218"/>
      <c r="RRS2182" s="218"/>
      <c r="RRT2182" s="218"/>
      <c r="RRU2182" s="218"/>
      <c r="RRV2182" s="218"/>
      <c r="RRW2182" s="218"/>
      <c r="RRX2182" s="218"/>
      <c r="RRY2182" s="218"/>
      <c r="RRZ2182" s="218"/>
      <c r="RSA2182" s="218"/>
      <c r="RSB2182" s="218"/>
      <c r="RSC2182" s="218"/>
      <c r="RSD2182" s="218"/>
      <c r="RSE2182" s="218"/>
      <c r="RSF2182" s="218"/>
      <c r="RSG2182" s="218"/>
      <c r="RSH2182" s="218"/>
      <c r="RSI2182" s="218"/>
      <c r="RSJ2182" s="218"/>
      <c r="RSK2182" s="218"/>
      <c r="RSL2182" s="218"/>
      <c r="RSM2182" s="218"/>
      <c r="RSN2182" s="218"/>
      <c r="RSO2182" s="218"/>
      <c r="RSP2182" s="218"/>
      <c r="RSQ2182" s="218"/>
      <c r="RSR2182" s="218"/>
      <c r="RSS2182" s="218"/>
      <c r="RST2182" s="218"/>
      <c r="RSU2182" s="218"/>
      <c r="RSV2182" s="218"/>
      <c r="RSW2182" s="218"/>
      <c r="RSX2182" s="218"/>
      <c r="RSY2182" s="218"/>
      <c r="RSZ2182" s="218"/>
      <c r="RTA2182" s="218"/>
      <c r="RTB2182" s="218"/>
      <c r="RTC2182" s="218"/>
      <c r="RTD2182" s="218"/>
      <c r="RTE2182" s="218"/>
      <c r="RTF2182" s="218"/>
      <c r="RTG2182" s="218"/>
      <c r="RTH2182" s="218"/>
      <c r="RTI2182" s="218"/>
      <c r="RTJ2182" s="218"/>
      <c r="RTK2182" s="218"/>
      <c r="RTL2182" s="218"/>
      <c r="RTM2182" s="218"/>
      <c r="RTN2182" s="218"/>
      <c r="RTO2182" s="218"/>
      <c r="RTP2182" s="218"/>
      <c r="RTQ2182" s="218"/>
      <c r="RTR2182" s="218"/>
      <c r="RTS2182" s="218"/>
      <c r="RTT2182" s="218"/>
      <c r="RTU2182" s="218"/>
      <c r="RTV2182" s="218"/>
      <c r="RTW2182" s="218"/>
      <c r="RTX2182" s="218"/>
      <c r="RTY2182" s="218"/>
      <c r="RTZ2182" s="218"/>
      <c r="RUA2182" s="218"/>
      <c r="RUB2182" s="218"/>
      <c r="RUC2182" s="218"/>
      <c r="RUD2182" s="218"/>
      <c r="RUE2182" s="218"/>
      <c r="RUF2182" s="218"/>
      <c r="RUG2182" s="218"/>
      <c r="RUH2182" s="218"/>
      <c r="RUI2182" s="218"/>
      <c r="RUJ2182" s="218"/>
      <c r="RUK2182" s="218"/>
      <c r="RUL2182" s="218"/>
      <c r="RUM2182" s="218"/>
      <c r="RUN2182" s="218"/>
      <c r="RUO2182" s="218"/>
      <c r="RUP2182" s="218"/>
      <c r="RUQ2182" s="218"/>
      <c r="RUR2182" s="218"/>
      <c r="RUS2182" s="218"/>
      <c r="RUT2182" s="218"/>
      <c r="RUU2182" s="218"/>
      <c r="RUV2182" s="218"/>
      <c r="RUW2182" s="218"/>
      <c r="RUX2182" s="218"/>
      <c r="RUY2182" s="218"/>
      <c r="RUZ2182" s="218"/>
      <c r="RVA2182" s="218"/>
      <c r="RVB2182" s="218"/>
      <c r="RVC2182" s="218"/>
      <c r="RVD2182" s="218"/>
      <c r="RVE2182" s="218"/>
      <c r="RVF2182" s="218"/>
      <c r="RVG2182" s="218"/>
      <c r="RVH2182" s="218"/>
      <c r="RVI2182" s="218"/>
      <c r="RVJ2182" s="218"/>
      <c r="RVK2182" s="218"/>
      <c r="RVL2182" s="218"/>
      <c r="RVM2182" s="218"/>
      <c r="RVN2182" s="218"/>
      <c r="RVO2182" s="218"/>
      <c r="RVP2182" s="218"/>
      <c r="RVQ2182" s="218"/>
      <c r="RVR2182" s="218"/>
      <c r="RVS2182" s="218"/>
      <c r="RVT2182" s="218"/>
      <c r="RVU2182" s="218"/>
      <c r="RVV2182" s="218"/>
      <c r="RVW2182" s="218"/>
      <c r="RVX2182" s="218"/>
      <c r="RVY2182" s="218"/>
      <c r="RVZ2182" s="218"/>
      <c r="RWA2182" s="218"/>
      <c r="RWB2182" s="218"/>
      <c r="RWC2182" s="218"/>
      <c r="RWD2182" s="218"/>
      <c r="RWE2182" s="218"/>
      <c r="RWF2182" s="218"/>
      <c r="RWG2182" s="218"/>
      <c r="RWH2182" s="218"/>
      <c r="RWI2182" s="218"/>
      <c r="RWJ2182" s="218"/>
      <c r="RWK2182" s="218"/>
      <c r="RWL2182" s="218"/>
      <c r="RWM2182" s="218"/>
      <c r="RWN2182" s="218"/>
      <c r="RWO2182" s="218"/>
      <c r="RWP2182" s="218"/>
      <c r="RWQ2182" s="218"/>
      <c r="RWR2182" s="218"/>
      <c r="RWS2182" s="218"/>
      <c r="RWT2182" s="218"/>
      <c r="RWU2182" s="218"/>
      <c r="RWV2182" s="218"/>
      <c r="RWW2182" s="218"/>
      <c r="RWX2182" s="218"/>
      <c r="RWY2182" s="218"/>
      <c r="RWZ2182" s="218"/>
      <c r="RXA2182" s="218"/>
      <c r="RXB2182" s="218"/>
      <c r="RXC2182" s="218"/>
      <c r="RXD2182" s="218"/>
      <c r="RXE2182" s="218"/>
      <c r="RXF2182" s="218"/>
      <c r="RXG2182" s="218"/>
      <c r="RXH2182" s="218"/>
      <c r="RXI2182" s="218"/>
      <c r="RXJ2182" s="218"/>
      <c r="RXK2182" s="218"/>
      <c r="RXL2182" s="218"/>
      <c r="RXM2182" s="218"/>
      <c r="RXN2182" s="218"/>
      <c r="RXO2182" s="218"/>
      <c r="RXP2182" s="218"/>
      <c r="RXQ2182" s="218"/>
      <c r="RXR2182" s="218"/>
      <c r="RXS2182" s="218"/>
      <c r="RXT2182" s="218"/>
      <c r="RXU2182" s="218"/>
      <c r="RXV2182" s="218"/>
      <c r="RXW2182" s="218"/>
      <c r="RXX2182" s="218"/>
      <c r="RXY2182" s="218"/>
      <c r="RXZ2182" s="218"/>
      <c r="RYA2182" s="218"/>
      <c r="RYB2182" s="218"/>
      <c r="RYC2182" s="218"/>
      <c r="RYD2182" s="218"/>
      <c r="RYE2182" s="218"/>
      <c r="RYF2182" s="218"/>
      <c r="RYG2182" s="218"/>
      <c r="RYH2182" s="218"/>
      <c r="RYI2182" s="218"/>
      <c r="RYJ2182" s="218"/>
      <c r="RYK2182" s="218"/>
      <c r="RYL2182" s="218"/>
      <c r="RYM2182" s="218"/>
      <c r="RYN2182" s="218"/>
      <c r="RYO2182" s="218"/>
      <c r="RYP2182" s="218"/>
      <c r="RYQ2182" s="218"/>
      <c r="RYR2182" s="218"/>
      <c r="RYS2182" s="218"/>
      <c r="RYT2182" s="218"/>
      <c r="RYU2182" s="218"/>
      <c r="RYV2182" s="218"/>
      <c r="RYW2182" s="218"/>
      <c r="RYX2182" s="218"/>
      <c r="RYY2182" s="218"/>
      <c r="RYZ2182" s="218"/>
      <c r="RZA2182" s="218"/>
      <c r="RZB2182" s="218"/>
      <c r="RZC2182" s="218"/>
      <c r="RZD2182" s="218"/>
      <c r="RZE2182" s="218"/>
      <c r="RZF2182" s="218"/>
      <c r="RZG2182" s="218"/>
      <c r="RZH2182" s="218"/>
      <c r="RZI2182" s="218"/>
      <c r="RZJ2182" s="218"/>
      <c r="RZK2182" s="218"/>
      <c r="RZL2182" s="218"/>
      <c r="RZM2182" s="218"/>
      <c r="RZN2182" s="218"/>
      <c r="RZO2182" s="218"/>
      <c r="RZP2182" s="218"/>
      <c r="RZQ2182" s="218"/>
      <c r="RZR2182" s="218"/>
      <c r="RZS2182" s="218"/>
      <c r="RZT2182" s="218"/>
      <c r="RZU2182" s="218"/>
      <c r="RZV2182" s="218"/>
      <c r="RZW2182" s="218"/>
      <c r="RZX2182" s="218"/>
      <c r="RZY2182" s="218"/>
      <c r="RZZ2182" s="218"/>
      <c r="SAA2182" s="218"/>
      <c r="SAB2182" s="218"/>
      <c r="SAC2182" s="218"/>
      <c r="SAD2182" s="218"/>
      <c r="SAE2182" s="218"/>
      <c r="SAF2182" s="218"/>
      <c r="SAG2182" s="218"/>
      <c r="SAH2182" s="218"/>
      <c r="SAI2182" s="218"/>
      <c r="SAJ2182" s="218"/>
      <c r="SAK2182" s="218"/>
      <c r="SAL2182" s="218"/>
      <c r="SAM2182" s="218"/>
      <c r="SAN2182" s="218"/>
      <c r="SAO2182" s="218"/>
      <c r="SAP2182" s="218"/>
      <c r="SAQ2182" s="218"/>
      <c r="SAR2182" s="218"/>
      <c r="SAS2182" s="218"/>
      <c r="SAT2182" s="218"/>
      <c r="SAU2182" s="218"/>
      <c r="SAV2182" s="218"/>
      <c r="SAW2182" s="218"/>
      <c r="SAX2182" s="218"/>
      <c r="SAY2182" s="218"/>
      <c r="SAZ2182" s="218"/>
      <c r="SBA2182" s="218"/>
      <c r="SBB2182" s="218"/>
      <c r="SBC2182" s="218"/>
      <c r="SBD2182" s="218"/>
      <c r="SBE2182" s="218"/>
      <c r="SBF2182" s="218"/>
      <c r="SBG2182" s="218"/>
      <c r="SBH2182" s="218"/>
      <c r="SBI2182" s="218"/>
      <c r="SBJ2182" s="218"/>
      <c r="SBK2182" s="218"/>
      <c r="SBL2182" s="218"/>
      <c r="SBM2182" s="218"/>
      <c r="SBN2182" s="218"/>
      <c r="SBO2182" s="218"/>
      <c r="SBP2182" s="218"/>
      <c r="SBQ2182" s="218"/>
      <c r="SBR2182" s="218"/>
      <c r="SBS2182" s="218"/>
      <c r="SBT2182" s="218"/>
      <c r="SBU2182" s="218"/>
      <c r="SBV2182" s="218"/>
      <c r="SBW2182" s="218"/>
      <c r="SBX2182" s="218"/>
      <c r="SBY2182" s="218"/>
      <c r="SBZ2182" s="218"/>
      <c r="SCA2182" s="218"/>
      <c r="SCB2182" s="218"/>
      <c r="SCC2182" s="218"/>
      <c r="SCD2182" s="218"/>
      <c r="SCE2182" s="218"/>
      <c r="SCF2182" s="218"/>
      <c r="SCG2182" s="218"/>
      <c r="SCH2182" s="218"/>
      <c r="SCI2182" s="218"/>
      <c r="SCJ2182" s="218"/>
      <c r="SCK2182" s="218"/>
      <c r="SCL2182" s="218"/>
      <c r="SCM2182" s="218"/>
      <c r="SCN2182" s="218"/>
      <c r="SCO2182" s="218"/>
      <c r="SCP2182" s="218"/>
      <c r="SCQ2182" s="218"/>
      <c r="SCR2182" s="218"/>
      <c r="SCS2182" s="218"/>
      <c r="SCT2182" s="218"/>
      <c r="SCU2182" s="218"/>
      <c r="SCV2182" s="218"/>
      <c r="SCW2182" s="218"/>
      <c r="SCX2182" s="218"/>
      <c r="SCY2182" s="218"/>
      <c r="SCZ2182" s="218"/>
      <c r="SDA2182" s="218"/>
      <c r="SDB2182" s="218"/>
      <c r="SDC2182" s="218"/>
      <c r="SDD2182" s="218"/>
      <c r="SDE2182" s="218"/>
      <c r="SDF2182" s="218"/>
      <c r="SDG2182" s="218"/>
      <c r="SDH2182" s="218"/>
      <c r="SDI2182" s="218"/>
      <c r="SDJ2182" s="218"/>
      <c r="SDK2182" s="218"/>
      <c r="SDL2182" s="218"/>
      <c r="SDM2182" s="218"/>
      <c r="SDN2182" s="218"/>
      <c r="SDO2182" s="218"/>
      <c r="SDP2182" s="218"/>
      <c r="SDQ2182" s="218"/>
      <c r="SDR2182" s="218"/>
      <c r="SDS2182" s="218"/>
      <c r="SDT2182" s="218"/>
      <c r="SDU2182" s="218"/>
      <c r="SDV2182" s="218"/>
      <c r="SDW2182" s="218"/>
      <c r="SDX2182" s="218"/>
      <c r="SDY2182" s="218"/>
      <c r="SDZ2182" s="218"/>
      <c r="SEA2182" s="218"/>
      <c r="SEB2182" s="218"/>
      <c r="SEC2182" s="218"/>
      <c r="SED2182" s="218"/>
      <c r="SEE2182" s="218"/>
      <c r="SEF2182" s="218"/>
      <c r="SEG2182" s="218"/>
      <c r="SEH2182" s="218"/>
      <c r="SEI2182" s="218"/>
      <c r="SEJ2182" s="218"/>
      <c r="SEK2182" s="218"/>
      <c r="SEL2182" s="218"/>
      <c r="SEM2182" s="218"/>
      <c r="SEN2182" s="218"/>
      <c r="SEO2182" s="218"/>
      <c r="SEP2182" s="218"/>
      <c r="SEQ2182" s="218"/>
      <c r="SER2182" s="218"/>
      <c r="SES2182" s="218"/>
      <c r="SET2182" s="218"/>
      <c r="SEU2182" s="218"/>
      <c r="SEV2182" s="218"/>
      <c r="SEW2182" s="218"/>
      <c r="SEX2182" s="218"/>
      <c r="SEY2182" s="218"/>
      <c r="SEZ2182" s="218"/>
      <c r="SFA2182" s="218"/>
      <c r="SFB2182" s="218"/>
      <c r="SFC2182" s="218"/>
      <c r="SFD2182" s="218"/>
      <c r="SFE2182" s="218"/>
      <c r="SFF2182" s="218"/>
      <c r="SFG2182" s="218"/>
      <c r="SFH2182" s="218"/>
      <c r="SFI2182" s="218"/>
      <c r="SFJ2182" s="218"/>
      <c r="SFK2182" s="218"/>
      <c r="SFL2182" s="218"/>
      <c r="SFM2182" s="218"/>
      <c r="SFN2182" s="218"/>
      <c r="SFO2182" s="218"/>
      <c r="SFP2182" s="218"/>
      <c r="SFQ2182" s="218"/>
      <c r="SFR2182" s="218"/>
      <c r="SFS2182" s="218"/>
      <c r="SFT2182" s="218"/>
      <c r="SFU2182" s="218"/>
      <c r="SFV2182" s="218"/>
      <c r="SFW2182" s="218"/>
      <c r="SFX2182" s="218"/>
      <c r="SFY2182" s="218"/>
      <c r="SFZ2182" s="218"/>
      <c r="SGA2182" s="218"/>
      <c r="SGB2182" s="218"/>
      <c r="SGC2182" s="218"/>
      <c r="SGD2182" s="218"/>
      <c r="SGE2182" s="218"/>
      <c r="SGF2182" s="218"/>
      <c r="SGG2182" s="218"/>
      <c r="SGH2182" s="218"/>
      <c r="SGI2182" s="218"/>
      <c r="SGJ2182" s="218"/>
      <c r="SGK2182" s="218"/>
      <c r="SGL2182" s="218"/>
      <c r="SGM2182" s="218"/>
      <c r="SGN2182" s="218"/>
      <c r="SGO2182" s="218"/>
      <c r="SGP2182" s="218"/>
      <c r="SGQ2182" s="218"/>
      <c r="SGR2182" s="218"/>
      <c r="SGS2182" s="218"/>
      <c r="SGT2182" s="218"/>
      <c r="SGU2182" s="218"/>
      <c r="SGV2182" s="218"/>
      <c r="SGW2182" s="218"/>
      <c r="SGX2182" s="218"/>
      <c r="SGY2182" s="218"/>
      <c r="SGZ2182" s="218"/>
      <c r="SHA2182" s="218"/>
      <c r="SHB2182" s="218"/>
      <c r="SHC2182" s="218"/>
      <c r="SHD2182" s="218"/>
      <c r="SHE2182" s="218"/>
      <c r="SHF2182" s="218"/>
      <c r="SHG2182" s="218"/>
      <c r="SHH2182" s="218"/>
      <c r="SHI2182" s="218"/>
      <c r="SHJ2182" s="218"/>
      <c r="SHK2182" s="218"/>
      <c r="SHL2182" s="218"/>
      <c r="SHM2182" s="218"/>
      <c r="SHN2182" s="218"/>
      <c r="SHO2182" s="218"/>
      <c r="SHP2182" s="218"/>
      <c r="SHQ2182" s="218"/>
      <c r="SHR2182" s="218"/>
      <c r="SHS2182" s="218"/>
      <c r="SHT2182" s="218"/>
      <c r="SHU2182" s="218"/>
      <c r="SHV2182" s="218"/>
      <c r="SHW2182" s="218"/>
      <c r="SHX2182" s="218"/>
      <c r="SHY2182" s="218"/>
      <c r="SHZ2182" s="218"/>
      <c r="SIA2182" s="218"/>
      <c r="SIB2182" s="218"/>
      <c r="SIC2182" s="218"/>
      <c r="SID2182" s="218"/>
      <c r="SIE2182" s="218"/>
      <c r="SIF2182" s="218"/>
      <c r="SIG2182" s="218"/>
      <c r="SIH2182" s="218"/>
      <c r="SII2182" s="218"/>
      <c r="SIJ2182" s="218"/>
      <c r="SIK2182" s="218"/>
      <c r="SIL2182" s="218"/>
      <c r="SIM2182" s="218"/>
      <c r="SIN2182" s="218"/>
      <c r="SIO2182" s="218"/>
      <c r="SIP2182" s="218"/>
      <c r="SIQ2182" s="218"/>
      <c r="SIR2182" s="218"/>
      <c r="SIS2182" s="218"/>
      <c r="SIT2182" s="218"/>
      <c r="SIU2182" s="218"/>
      <c r="SIV2182" s="218"/>
      <c r="SIW2182" s="218"/>
      <c r="SIX2182" s="218"/>
      <c r="SIY2182" s="218"/>
      <c r="SIZ2182" s="218"/>
      <c r="SJA2182" s="218"/>
      <c r="SJB2182" s="218"/>
      <c r="SJC2182" s="218"/>
      <c r="SJD2182" s="218"/>
      <c r="SJE2182" s="218"/>
      <c r="SJF2182" s="218"/>
      <c r="SJG2182" s="218"/>
      <c r="SJH2182" s="218"/>
      <c r="SJI2182" s="218"/>
      <c r="SJJ2182" s="218"/>
      <c r="SJK2182" s="218"/>
      <c r="SJL2182" s="218"/>
      <c r="SJM2182" s="218"/>
      <c r="SJN2182" s="218"/>
      <c r="SJO2182" s="218"/>
      <c r="SJP2182" s="218"/>
      <c r="SJQ2182" s="218"/>
      <c r="SJR2182" s="218"/>
      <c r="SJS2182" s="218"/>
      <c r="SJT2182" s="218"/>
      <c r="SJU2182" s="218"/>
      <c r="SJV2182" s="218"/>
      <c r="SJW2182" s="218"/>
      <c r="SJX2182" s="218"/>
      <c r="SJY2182" s="218"/>
      <c r="SJZ2182" s="218"/>
      <c r="SKA2182" s="218"/>
      <c r="SKB2182" s="218"/>
      <c r="SKC2182" s="218"/>
      <c r="SKD2182" s="218"/>
      <c r="SKE2182" s="218"/>
      <c r="SKF2182" s="218"/>
      <c r="SKG2182" s="218"/>
      <c r="SKH2182" s="218"/>
      <c r="SKI2182" s="218"/>
      <c r="SKJ2182" s="218"/>
      <c r="SKK2182" s="218"/>
      <c r="SKL2182" s="218"/>
      <c r="SKM2182" s="218"/>
      <c r="SKN2182" s="218"/>
      <c r="SKO2182" s="218"/>
      <c r="SKP2182" s="218"/>
      <c r="SKQ2182" s="218"/>
      <c r="SKR2182" s="218"/>
      <c r="SKS2182" s="218"/>
      <c r="SKT2182" s="218"/>
      <c r="SKU2182" s="218"/>
      <c r="SKV2182" s="218"/>
      <c r="SKW2182" s="218"/>
      <c r="SKX2182" s="218"/>
      <c r="SKY2182" s="218"/>
      <c r="SKZ2182" s="218"/>
      <c r="SLA2182" s="218"/>
      <c r="SLB2182" s="218"/>
      <c r="SLC2182" s="218"/>
      <c r="SLD2182" s="218"/>
      <c r="SLE2182" s="218"/>
      <c r="SLF2182" s="218"/>
      <c r="SLG2182" s="218"/>
      <c r="SLH2182" s="218"/>
      <c r="SLI2182" s="218"/>
      <c r="SLJ2182" s="218"/>
      <c r="SLK2182" s="218"/>
      <c r="SLL2182" s="218"/>
      <c r="SLM2182" s="218"/>
      <c r="SLN2182" s="218"/>
      <c r="SLO2182" s="218"/>
      <c r="SLP2182" s="218"/>
      <c r="SLQ2182" s="218"/>
      <c r="SLR2182" s="218"/>
      <c r="SLS2182" s="218"/>
      <c r="SLT2182" s="218"/>
      <c r="SLU2182" s="218"/>
      <c r="SLV2182" s="218"/>
      <c r="SLW2182" s="218"/>
      <c r="SLX2182" s="218"/>
      <c r="SLY2182" s="218"/>
      <c r="SLZ2182" s="218"/>
      <c r="SMA2182" s="218"/>
      <c r="SMB2182" s="218"/>
      <c r="SMC2182" s="218"/>
      <c r="SMD2182" s="218"/>
      <c r="SME2182" s="218"/>
      <c r="SMF2182" s="218"/>
      <c r="SMG2182" s="218"/>
      <c r="SMH2182" s="218"/>
      <c r="SMI2182" s="218"/>
      <c r="SMJ2182" s="218"/>
      <c r="SMK2182" s="218"/>
      <c r="SML2182" s="218"/>
      <c r="SMM2182" s="218"/>
      <c r="SMN2182" s="218"/>
      <c r="SMO2182" s="218"/>
      <c r="SMP2182" s="218"/>
      <c r="SMQ2182" s="218"/>
      <c r="SMR2182" s="218"/>
      <c r="SMS2182" s="218"/>
      <c r="SMT2182" s="218"/>
      <c r="SMU2182" s="218"/>
      <c r="SMV2182" s="218"/>
      <c r="SMW2182" s="218"/>
      <c r="SMX2182" s="218"/>
      <c r="SMY2182" s="218"/>
      <c r="SMZ2182" s="218"/>
      <c r="SNA2182" s="218"/>
      <c r="SNB2182" s="218"/>
      <c r="SNC2182" s="218"/>
      <c r="SND2182" s="218"/>
      <c r="SNE2182" s="218"/>
      <c r="SNF2182" s="218"/>
      <c r="SNG2182" s="218"/>
      <c r="SNH2182" s="218"/>
      <c r="SNI2182" s="218"/>
      <c r="SNJ2182" s="218"/>
      <c r="SNK2182" s="218"/>
      <c r="SNL2182" s="218"/>
      <c r="SNM2182" s="218"/>
      <c r="SNN2182" s="218"/>
      <c r="SNO2182" s="218"/>
      <c r="SNP2182" s="218"/>
      <c r="SNQ2182" s="218"/>
      <c r="SNR2182" s="218"/>
      <c r="SNS2182" s="218"/>
      <c r="SNT2182" s="218"/>
      <c r="SNU2182" s="218"/>
      <c r="SNV2182" s="218"/>
      <c r="SNW2182" s="218"/>
      <c r="SNX2182" s="218"/>
      <c r="SNY2182" s="218"/>
      <c r="SNZ2182" s="218"/>
      <c r="SOA2182" s="218"/>
      <c r="SOB2182" s="218"/>
      <c r="SOC2182" s="218"/>
      <c r="SOD2182" s="218"/>
      <c r="SOE2182" s="218"/>
      <c r="SOF2182" s="218"/>
      <c r="SOG2182" s="218"/>
      <c r="SOH2182" s="218"/>
      <c r="SOI2182" s="218"/>
      <c r="SOJ2182" s="218"/>
      <c r="SOK2182" s="218"/>
      <c r="SOL2182" s="218"/>
      <c r="SOM2182" s="218"/>
      <c r="SON2182" s="218"/>
      <c r="SOO2182" s="218"/>
      <c r="SOP2182" s="218"/>
      <c r="SOQ2182" s="218"/>
      <c r="SOR2182" s="218"/>
      <c r="SOS2182" s="218"/>
      <c r="SOT2182" s="218"/>
      <c r="SOU2182" s="218"/>
      <c r="SOV2182" s="218"/>
      <c r="SOW2182" s="218"/>
      <c r="SOX2182" s="218"/>
      <c r="SOY2182" s="218"/>
      <c r="SOZ2182" s="218"/>
      <c r="SPA2182" s="218"/>
      <c r="SPB2182" s="218"/>
      <c r="SPC2182" s="218"/>
      <c r="SPD2182" s="218"/>
      <c r="SPE2182" s="218"/>
      <c r="SPF2182" s="218"/>
      <c r="SPG2182" s="218"/>
      <c r="SPH2182" s="218"/>
      <c r="SPI2182" s="218"/>
      <c r="SPJ2182" s="218"/>
      <c r="SPK2182" s="218"/>
      <c r="SPL2182" s="218"/>
      <c r="SPM2182" s="218"/>
      <c r="SPN2182" s="218"/>
      <c r="SPO2182" s="218"/>
      <c r="SPP2182" s="218"/>
      <c r="SPQ2182" s="218"/>
      <c r="SPR2182" s="218"/>
      <c r="SPS2182" s="218"/>
      <c r="SPT2182" s="218"/>
      <c r="SPU2182" s="218"/>
      <c r="SPV2182" s="218"/>
      <c r="SPW2182" s="218"/>
      <c r="SPX2182" s="218"/>
      <c r="SPY2182" s="218"/>
      <c r="SPZ2182" s="218"/>
      <c r="SQA2182" s="218"/>
      <c r="SQB2182" s="218"/>
      <c r="SQC2182" s="218"/>
      <c r="SQD2182" s="218"/>
      <c r="SQE2182" s="218"/>
      <c r="SQF2182" s="218"/>
      <c r="SQG2182" s="218"/>
      <c r="SQH2182" s="218"/>
      <c r="SQI2182" s="218"/>
      <c r="SQJ2182" s="218"/>
      <c r="SQK2182" s="218"/>
      <c r="SQL2182" s="218"/>
      <c r="SQM2182" s="218"/>
      <c r="SQN2182" s="218"/>
      <c r="SQO2182" s="218"/>
      <c r="SQP2182" s="218"/>
      <c r="SQQ2182" s="218"/>
      <c r="SQR2182" s="218"/>
      <c r="SQS2182" s="218"/>
      <c r="SQT2182" s="218"/>
      <c r="SQU2182" s="218"/>
      <c r="SQV2182" s="218"/>
      <c r="SQW2182" s="218"/>
      <c r="SQX2182" s="218"/>
      <c r="SQY2182" s="218"/>
      <c r="SQZ2182" s="218"/>
      <c r="SRA2182" s="218"/>
      <c r="SRB2182" s="218"/>
      <c r="SRC2182" s="218"/>
      <c r="SRD2182" s="218"/>
      <c r="SRE2182" s="218"/>
      <c r="SRF2182" s="218"/>
      <c r="SRG2182" s="218"/>
      <c r="SRH2182" s="218"/>
      <c r="SRI2182" s="218"/>
      <c r="SRJ2182" s="218"/>
      <c r="SRK2182" s="218"/>
      <c r="SRL2182" s="218"/>
      <c r="SRM2182" s="218"/>
      <c r="SRN2182" s="218"/>
      <c r="SRO2182" s="218"/>
      <c r="SRP2182" s="218"/>
      <c r="SRQ2182" s="218"/>
      <c r="SRR2182" s="218"/>
      <c r="SRS2182" s="218"/>
      <c r="SRT2182" s="218"/>
      <c r="SRU2182" s="218"/>
      <c r="SRV2182" s="218"/>
      <c r="SRW2182" s="218"/>
      <c r="SRX2182" s="218"/>
      <c r="SRY2182" s="218"/>
      <c r="SRZ2182" s="218"/>
      <c r="SSA2182" s="218"/>
      <c r="SSB2182" s="218"/>
      <c r="SSC2182" s="218"/>
      <c r="SSD2182" s="218"/>
      <c r="SSE2182" s="218"/>
      <c r="SSF2182" s="218"/>
      <c r="SSG2182" s="218"/>
      <c r="SSH2182" s="218"/>
      <c r="SSI2182" s="218"/>
      <c r="SSJ2182" s="218"/>
      <c r="SSK2182" s="218"/>
      <c r="SSL2182" s="218"/>
      <c r="SSM2182" s="218"/>
      <c r="SSN2182" s="218"/>
      <c r="SSO2182" s="218"/>
      <c r="SSP2182" s="218"/>
      <c r="SSQ2182" s="218"/>
      <c r="SSR2182" s="218"/>
      <c r="SSS2182" s="218"/>
      <c r="SST2182" s="218"/>
      <c r="SSU2182" s="218"/>
      <c r="SSV2182" s="218"/>
      <c r="SSW2182" s="218"/>
      <c r="SSX2182" s="218"/>
      <c r="SSY2182" s="218"/>
      <c r="SSZ2182" s="218"/>
      <c r="STA2182" s="218"/>
      <c r="STB2182" s="218"/>
      <c r="STC2182" s="218"/>
      <c r="STD2182" s="218"/>
      <c r="STE2182" s="218"/>
      <c r="STF2182" s="218"/>
      <c r="STG2182" s="218"/>
      <c r="STH2182" s="218"/>
      <c r="STI2182" s="218"/>
      <c r="STJ2182" s="218"/>
      <c r="STK2182" s="218"/>
      <c r="STL2182" s="218"/>
      <c r="STM2182" s="218"/>
      <c r="STN2182" s="218"/>
      <c r="STO2182" s="218"/>
      <c r="STP2182" s="218"/>
      <c r="STQ2182" s="218"/>
      <c r="STR2182" s="218"/>
      <c r="STS2182" s="218"/>
      <c r="STT2182" s="218"/>
      <c r="STU2182" s="218"/>
      <c r="STV2182" s="218"/>
      <c r="STW2182" s="218"/>
      <c r="STX2182" s="218"/>
      <c r="STY2182" s="218"/>
      <c r="STZ2182" s="218"/>
      <c r="SUA2182" s="218"/>
      <c r="SUB2182" s="218"/>
      <c r="SUC2182" s="218"/>
      <c r="SUD2182" s="218"/>
      <c r="SUE2182" s="218"/>
      <c r="SUF2182" s="218"/>
      <c r="SUG2182" s="218"/>
      <c r="SUH2182" s="218"/>
      <c r="SUI2182" s="218"/>
      <c r="SUJ2182" s="218"/>
      <c r="SUK2182" s="218"/>
      <c r="SUL2182" s="218"/>
      <c r="SUM2182" s="218"/>
      <c r="SUN2182" s="218"/>
      <c r="SUO2182" s="218"/>
      <c r="SUP2182" s="218"/>
      <c r="SUQ2182" s="218"/>
      <c r="SUR2182" s="218"/>
      <c r="SUS2182" s="218"/>
      <c r="SUT2182" s="218"/>
      <c r="SUU2182" s="218"/>
      <c r="SUV2182" s="218"/>
      <c r="SUW2182" s="218"/>
      <c r="SUX2182" s="218"/>
      <c r="SUY2182" s="218"/>
      <c r="SUZ2182" s="218"/>
      <c r="SVA2182" s="218"/>
      <c r="SVB2182" s="218"/>
      <c r="SVC2182" s="218"/>
      <c r="SVD2182" s="218"/>
      <c r="SVE2182" s="218"/>
      <c r="SVF2182" s="218"/>
      <c r="SVG2182" s="218"/>
      <c r="SVH2182" s="218"/>
      <c r="SVI2182" s="218"/>
      <c r="SVJ2182" s="218"/>
      <c r="SVK2182" s="218"/>
      <c r="SVL2182" s="218"/>
      <c r="SVM2182" s="218"/>
      <c r="SVN2182" s="218"/>
      <c r="SVO2182" s="218"/>
      <c r="SVP2182" s="218"/>
      <c r="SVQ2182" s="218"/>
      <c r="SVR2182" s="218"/>
      <c r="SVS2182" s="218"/>
      <c r="SVT2182" s="218"/>
      <c r="SVU2182" s="218"/>
      <c r="SVV2182" s="218"/>
      <c r="SVW2182" s="218"/>
      <c r="SVX2182" s="218"/>
      <c r="SVY2182" s="218"/>
      <c r="SVZ2182" s="218"/>
      <c r="SWA2182" s="218"/>
      <c r="SWB2182" s="218"/>
      <c r="SWC2182" s="218"/>
      <c r="SWD2182" s="218"/>
      <c r="SWE2182" s="218"/>
      <c r="SWF2182" s="218"/>
      <c r="SWG2182" s="218"/>
      <c r="SWH2182" s="218"/>
      <c r="SWI2182" s="218"/>
      <c r="SWJ2182" s="218"/>
      <c r="SWK2182" s="218"/>
      <c r="SWL2182" s="218"/>
      <c r="SWM2182" s="218"/>
      <c r="SWN2182" s="218"/>
      <c r="SWO2182" s="218"/>
      <c r="SWP2182" s="218"/>
      <c r="SWQ2182" s="218"/>
      <c r="SWR2182" s="218"/>
      <c r="SWS2182" s="218"/>
      <c r="SWT2182" s="218"/>
      <c r="SWU2182" s="218"/>
      <c r="SWV2182" s="218"/>
      <c r="SWW2182" s="218"/>
      <c r="SWX2182" s="218"/>
      <c r="SWY2182" s="218"/>
      <c r="SWZ2182" s="218"/>
      <c r="SXA2182" s="218"/>
      <c r="SXB2182" s="218"/>
      <c r="SXC2182" s="218"/>
      <c r="SXD2182" s="218"/>
      <c r="SXE2182" s="218"/>
      <c r="SXF2182" s="218"/>
      <c r="SXG2182" s="218"/>
      <c r="SXH2182" s="218"/>
      <c r="SXI2182" s="218"/>
      <c r="SXJ2182" s="218"/>
      <c r="SXK2182" s="218"/>
      <c r="SXL2182" s="218"/>
      <c r="SXM2182" s="218"/>
      <c r="SXN2182" s="218"/>
      <c r="SXO2182" s="218"/>
      <c r="SXP2182" s="218"/>
      <c r="SXQ2182" s="218"/>
      <c r="SXR2182" s="218"/>
      <c r="SXS2182" s="218"/>
      <c r="SXT2182" s="218"/>
      <c r="SXU2182" s="218"/>
      <c r="SXV2182" s="218"/>
      <c r="SXW2182" s="218"/>
      <c r="SXX2182" s="218"/>
      <c r="SXY2182" s="218"/>
      <c r="SXZ2182" s="218"/>
      <c r="SYA2182" s="218"/>
      <c r="SYB2182" s="218"/>
      <c r="SYC2182" s="218"/>
      <c r="SYD2182" s="218"/>
      <c r="SYE2182" s="218"/>
      <c r="SYF2182" s="218"/>
      <c r="SYG2182" s="218"/>
      <c r="SYH2182" s="218"/>
      <c r="SYI2182" s="218"/>
      <c r="SYJ2182" s="218"/>
      <c r="SYK2182" s="218"/>
      <c r="SYL2182" s="218"/>
      <c r="SYM2182" s="218"/>
      <c r="SYN2182" s="218"/>
      <c r="SYO2182" s="218"/>
      <c r="SYP2182" s="218"/>
      <c r="SYQ2182" s="218"/>
      <c r="SYR2182" s="218"/>
      <c r="SYS2182" s="218"/>
      <c r="SYT2182" s="218"/>
      <c r="SYU2182" s="218"/>
      <c r="SYV2182" s="218"/>
      <c r="SYW2182" s="218"/>
      <c r="SYX2182" s="218"/>
      <c r="SYY2182" s="218"/>
      <c r="SYZ2182" s="218"/>
      <c r="SZA2182" s="218"/>
      <c r="SZB2182" s="218"/>
      <c r="SZC2182" s="218"/>
      <c r="SZD2182" s="218"/>
      <c r="SZE2182" s="218"/>
      <c r="SZF2182" s="218"/>
      <c r="SZG2182" s="218"/>
      <c r="SZH2182" s="218"/>
      <c r="SZI2182" s="218"/>
      <c r="SZJ2182" s="218"/>
      <c r="SZK2182" s="218"/>
      <c r="SZL2182" s="218"/>
      <c r="SZM2182" s="218"/>
      <c r="SZN2182" s="218"/>
      <c r="SZO2182" s="218"/>
      <c r="SZP2182" s="218"/>
      <c r="SZQ2182" s="218"/>
      <c r="SZR2182" s="218"/>
      <c r="SZS2182" s="218"/>
      <c r="SZT2182" s="218"/>
      <c r="SZU2182" s="218"/>
      <c r="SZV2182" s="218"/>
      <c r="SZW2182" s="218"/>
      <c r="SZX2182" s="218"/>
      <c r="SZY2182" s="218"/>
      <c r="SZZ2182" s="218"/>
      <c r="TAA2182" s="218"/>
      <c r="TAB2182" s="218"/>
      <c r="TAC2182" s="218"/>
      <c r="TAD2182" s="218"/>
      <c r="TAE2182" s="218"/>
      <c r="TAF2182" s="218"/>
      <c r="TAG2182" s="218"/>
      <c r="TAH2182" s="218"/>
      <c r="TAI2182" s="218"/>
      <c r="TAJ2182" s="218"/>
      <c r="TAK2182" s="218"/>
      <c r="TAL2182" s="218"/>
      <c r="TAM2182" s="218"/>
      <c r="TAN2182" s="218"/>
      <c r="TAO2182" s="218"/>
      <c r="TAP2182" s="218"/>
      <c r="TAQ2182" s="218"/>
      <c r="TAR2182" s="218"/>
      <c r="TAS2182" s="218"/>
      <c r="TAT2182" s="218"/>
      <c r="TAU2182" s="218"/>
      <c r="TAV2182" s="218"/>
      <c r="TAW2182" s="218"/>
      <c r="TAX2182" s="218"/>
      <c r="TAY2182" s="218"/>
      <c r="TAZ2182" s="218"/>
      <c r="TBA2182" s="218"/>
      <c r="TBB2182" s="218"/>
      <c r="TBC2182" s="218"/>
      <c r="TBD2182" s="218"/>
      <c r="TBE2182" s="218"/>
      <c r="TBF2182" s="218"/>
      <c r="TBG2182" s="218"/>
      <c r="TBH2182" s="218"/>
      <c r="TBI2182" s="218"/>
      <c r="TBJ2182" s="218"/>
      <c r="TBK2182" s="218"/>
      <c r="TBL2182" s="218"/>
      <c r="TBM2182" s="218"/>
      <c r="TBN2182" s="218"/>
      <c r="TBO2182" s="218"/>
      <c r="TBP2182" s="218"/>
      <c r="TBQ2182" s="218"/>
      <c r="TBR2182" s="218"/>
      <c r="TBS2182" s="218"/>
      <c r="TBT2182" s="218"/>
      <c r="TBU2182" s="218"/>
      <c r="TBV2182" s="218"/>
      <c r="TBW2182" s="218"/>
      <c r="TBX2182" s="218"/>
      <c r="TBY2182" s="218"/>
      <c r="TBZ2182" s="218"/>
      <c r="TCA2182" s="218"/>
      <c r="TCB2182" s="218"/>
      <c r="TCC2182" s="218"/>
      <c r="TCD2182" s="218"/>
      <c r="TCE2182" s="218"/>
      <c r="TCF2182" s="218"/>
      <c r="TCG2182" s="218"/>
      <c r="TCH2182" s="218"/>
      <c r="TCI2182" s="218"/>
      <c r="TCJ2182" s="218"/>
      <c r="TCK2182" s="218"/>
      <c r="TCL2182" s="218"/>
      <c r="TCM2182" s="218"/>
      <c r="TCN2182" s="218"/>
      <c r="TCO2182" s="218"/>
      <c r="TCP2182" s="218"/>
      <c r="TCQ2182" s="218"/>
      <c r="TCR2182" s="218"/>
      <c r="TCS2182" s="218"/>
      <c r="TCT2182" s="218"/>
      <c r="TCU2182" s="218"/>
      <c r="TCV2182" s="218"/>
      <c r="TCW2182" s="218"/>
      <c r="TCX2182" s="218"/>
      <c r="TCY2182" s="218"/>
      <c r="TCZ2182" s="218"/>
      <c r="TDA2182" s="218"/>
      <c r="TDB2182" s="218"/>
      <c r="TDC2182" s="218"/>
      <c r="TDD2182" s="218"/>
      <c r="TDE2182" s="218"/>
      <c r="TDF2182" s="218"/>
      <c r="TDG2182" s="218"/>
      <c r="TDH2182" s="218"/>
      <c r="TDI2182" s="218"/>
      <c r="TDJ2182" s="218"/>
      <c r="TDK2182" s="218"/>
      <c r="TDL2182" s="218"/>
      <c r="TDM2182" s="218"/>
      <c r="TDN2182" s="218"/>
      <c r="TDO2182" s="218"/>
      <c r="TDP2182" s="218"/>
      <c r="TDQ2182" s="218"/>
      <c r="TDR2182" s="218"/>
      <c r="TDS2182" s="218"/>
      <c r="TDT2182" s="218"/>
      <c r="TDU2182" s="218"/>
      <c r="TDV2182" s="218"/>
      <c r="TDW2182" s="218"/>
      <c r="TDX2182" s="218"/>
      <c r="TDY2182" s="218"/>
      <c r="TDZ2182" s="218"/>
      <c r="TEA2182" s="218"/>
      <c r="TEB2182" s="218"/>
      <c r="TEC2182" s="218"/>
      <c r="TED2182" s="218"/>
      <c r="TEE2182" s="218"/>
      <c r="TEF2182" s="218"/>
      <c r="TEG2182" s="218"/>
      <c r="TEH2182" s="218"/>
      <c r="TEI2182" s="218"/>
      <c r="TEJ2182" s="218"/>
      <c r="TEK2182" s="218"/>
      <c r="TEL2182" s="218"/>
      <c r="TEM2182" s="218"/>
      <c r="TEN2182" s="218"/>
      <c r="TEO2182" s="218"/>
      <c r="TEP2182" s="218"/>
      <c r="TEQ2182" s="218"/>
      <c r="TER2182" s="218"/>
      <c r="TES2182" s="218"/>
      <c r="TET2182" s="218"/>
      <c r="TEU2182" s="218"/>
      <c r="TEV2182" s="218"/>
      <c r="TEW2182" s="218"/>
      <c r="TEX2182" s="218"/>
      <c r="TEY2182" s="218"/>
      <c r="TEZ2182" s="218"/>
      <c r="TFA2182" s="218"/>
      <c r="TFB2182" s="218"/>
      <c r="TFC2182" s="218"/>
      <c r="TFD2182" s="218"/>
      <c r="TFE2182" s="218"/>
      <c r="TFF2182" s="218"/>
      <c r="TFG2182" s="218"/>
      <c r="TFH2182" s="218"/>
      <c r="TFI2182" s="218"/>
      <c r="TFJ2182" s="218"/>
      <c r="TFK2182" s="218"/>
      <c r="TFL2182" s="218"/>
      <c r="TFM2182" s="218"/>
      <c r="TFN2182" s="218"/>
      <c r="TFO2182" s="218"/>
      <c r="TFP2182" s="218"/>
      <c r="TFQ2182" s="218"/>
      <c r="TFR2182" s="218"/>
      <c r="TFS2182" s="218"/>
      <c r="TFT2182" s="218"/>
      <c r="TFU2182" s="218"/>
      <c r="TFV2182" s="218"/>
      <c r="TFW2182" s="218"/>
      <c r="TFX2182" s="218"/>
      <c r="TFY2182" s="218"/>
      <c r="TFZ2182" s="218"/>
      <c r="TGA2182" s="218"/>
      <c r="TGB2182" s="218"/>
      <c r="TGC2182" s="218"/>
      <c r="TGD2182" s="218"/>
      <c r="TGE2182" s="218"/>
      <c r="TGF2182" s="218"/>
      <c r="TGG2182" s="218"/>
      <c r="TGH2182" s="218"/>
      <c r="TGI2182" s="218"/>
      <c r="TGJ2182" s="218"/>
      <c r="TGK2182" s="218"/>
      <c r="TGL2182" s="218"/>
      <c r="TGM2182" s="218"/>
      <c r="TGN2182" s="218"/>
      <c r="TGO2182" s="218"/>
      <c r="TGP2182" s="218"/>
      <c r="TGQ2182" s="218"/>
      <c r="TGR2182" s="218"/>
      <c r="TGS2182" s="218"/>
      <c r="TGT2182" s="218"/>
      <c r="TGU2182" s="218"/>
      <c r="TGV2182" s="218"/>
      <c r="TGW2182" s="218"/>
      <c r="TGX2182" s="218"/>
      <c r="TGY2182" s="218"/>
      <c r="TGZ2182" s="218"/>
      <c r="THA2182" s="218"/>
      <c r="THB2182" s="218"/>
      <c r="THC2182" s="218"/>
      <c r="THD2182" s="218"/>
      <c r="THE2182" s="218"/>
      <c r="THF2182" s="218"/>
      <c r="THG2182" s="218"/>
      <c r="THH2182" s="218"/>
      <c r="THI2182" s="218"/>
      <c r="THJ2182" s="218"/>
      <c r="THK2182" s="218"/>
      <c r="THL2182" s="218"/>
      <c r="THM2182" s="218"/>
      <c r="THN2182" s="218"/>
      <c r="THO2182" s="218"/>
      <c r="THP2182" s="218"/>
      <c r="THQ2182" s="218"/>
      <c r="THR2182" s="218"/>
      <c r="THS2182" s="218"/>
      <c r="THT2182" s="218"/>
      <c r="THU2182" s="218"/>
      <c r="THV2182" s="218"/>
      <c r="THW2182" s="218"/>
      <c r="THX2182" s="218"/>
      <c r="THY2182" s="218"/>
      <c r="THZ2182" s="218"/>
      <c r="TIA2182" s="218"/>
      <c r="TIB2182" s="218"/>
      <c r="TIC2182" s="218"/>
      <c r="TID2182" s="218"/>
      <c r="TIE2182" s="218"/>
      <c r="TIF2182" s="218"/>
      <c r="TIG2182" s="218"/>
      <c r="TIH2182" s="218"/>
      <c r="TII2182" s="218"/>
      <c r="TIJ2182" s="218"/>
      <c r="TIK2182" s="218"/>
      <c r="TIL2182" s="218"/>
      <c r="TIM2182" s="218"/>
      <c r="TIN2182" s="218"/>
      <c r="TIO2182" s="218"/>
      <c r="TIP2182" s="218"/>
      <c r="TIQ2182" s="218"/>
      <c r="TIR2182" s="218"/>
      <c r="TIS2182" s="218"/>
      <c r="TIT2182" s="218"/>
      <c r="TIU2182" s="218"/>
      <c r="TIV2182" s="218"/>
      <c r="TIW2182" s="218"/>
      <c r="TIX2182" s="218"/>
      <c r="TIY2182" s="218"/>
      <c r="TIZ2182" s="218"/>
      <c r="TJA2182" s="218"/>
      <c r="TJB2182" s="218"/>
      <c r="TJC2182" s="218"/>
      <c r="TJD2182" s="218"/>
      <c r="TJE2182" s="218"/>
      <c r="TJF2182" s="218"/>
      <c r="TJG2182" s="218"/>
      <c r="TJH2182" s="218"/>
      <c r="TJI2182" s="218"/>
      <c r="TJJ2182" s="218"/>
      <c r="TJK2182" s="218"/>
      <c r="TJL2182" s="218"/>
      <c r="TJM2182" s="218"/>
      <c r="TJN2182" s="218"/>
      <c r="TJO2182" s="218"/>
      <c r="TJP2182" s="218"/>
      <c r="TJQ2182" s="218"/>
      <c r="TJR2182" s="218"/>
      <c r="TJS2182" s="218"/>
      <c r="TJT2182" s="218"/>
      <c r="TJU2182" s="218"/>
      <c r="TJV2182" s="218"/>
      <c r="TJW2182" s="218"/>
      <c r="TJX2182" s="218"/>
      <c r="TJY2182" s="218"/>
      <c r="TJZ2182" s="218"/>
      <c r="TKA2182" s="218"/>
      <c r="TKB2182" s="218"/>
      <c r="TKC2182" s="218"/>
      <c r="TKD2182" s="218"/>
      <c r="TKE2182" s="218"/>
      <c r="TKF2182" s="218"/>
      <c r="TKG2182" s="218"/>
      <c r="TKH2182" s="218"/>
      <c r="TKI2182" s="218"/>
      <c r="TKJ2182" s="218"/>
      <c r="TKK2182" s="218"/>
      <c r="TKL2182" s="218"/>
      <c r="TKM2182" s="218"/>
      <c r="TKN2182" s="218"/>
      <c r="TKO2182" s="218"/>
      <c r="TKP2182" s="218"/>
      <c r="TKQ2182" s="218"/>
      <c r="TKR2182" s="218"/>
      <c r="TKS2182" s="218"/>
      <c r="TKT2182" s="218"/>
      <c r="TKU2182" s="218"/>
      <c r="TKV2182" s="218"/>
      <c r="TKW2182" s="218"/>
      <c r="TKX2182" s="218"/>
      <c r="TKY2182" s="218"/>
      <c r="TKZ2182" s="218"/>
      <c r="TLA2182" s="218"/>
      <c r="TLB2182" s="218"/>
      <c r="TLC2182" s="218"/>
      <c r="TLD2182" s="218"/>
      <c r="TLE2182" s="218"/>
      <c r="TLF2182" s="218"/>
      <c r="TLG2182" s="218"/>
      <c r="TLH2182" s="218"/>
      <c r="TLI2182" s="218"/>
      <c r="TLJ2182" s="218"/>
      <c r="TLK2182" s="218"/>
      <c r="TLL2182" s="218"/>
      <c r="TLM2182" s="218"/>
      <c r="TLN2182" s="218"/>
      <c r="TLO2182" s="218"/>
      <c r="TLP2182" s="218"/>
      <c r="TLQ2182" s="218"/>
      <c r="TLR2182" s="218"/>
      <c r="TLS2182" s="218"/>
      <c r="TLT2182" s="218"/>
      <c r="TLU2182" s="218"/>
      <c r="TLV2182" s="218"/>
      <c r="TLW2182" s="218"/>
      <c r="TLX2182" s="218"/>
      <c r="TLY2182" s="218"/>
      <c r="TLZ2182" s="218"/>
      <c r="TMA2182" s="218"/>
      <c r="TMB2182" s="218"/>
      <c r="TMC2182" s="218"/>
      <c r="TMD2182" s="218"/>
      <c r="TME2182" s="218"/>
      <c r="TMF2182" s="218"/>
      <c r="TMG2182" s="218"/>
      <c r="TMH2182" s="218"/>
      <c r="TMI2182" s="218"/>
      <c r="TMJ2182" s="218"/>
      <c r="TMK2182" s="218"/>
      <c r="TML2182" s="218"/>
      <c r="TMM2182" s="218"/>
      <c r="TMN2182" s="218"/>
      <c r="TMO2182" s="218"/>
      <c r="TMP2182" s="218"/>
      <c r="TMQ2182" s="218"/>
      <c r="TMR2182" s="218"/>
      <c r="TMS2182" s="218"/>
      <c r="TMT2182" s="218"/>
      <c r="TMU2182" s="218"/>
      <c r="TMV2182" s="218"/>
      <c r="TMW2182" s="218"/>
      <c r="TMX2182" s="218"/>
      <c r="TMY2182" s="218"/>
      <c r="TMZ2182" s="218"/>
      <c r="TNA2182" s="218"/>
      <c r="TNB2182" s="218"/>
      <c r="TNC2182" s="218"/>
      <c r="TND2182" s="218"/>
      <c r="TNE2182" s="218"/>
      <c r="TNF2182" s="218"/>
      <c r="TNG2182" s="218"/>
      <c r="TNH2182" s="218"/>
      <c r="TNI2182" s="218"/>
      <c r="TNJ2182" s="218"/>
      <c r="TNK2182" s="218"/>
      <c r="TNL2182" s="218"/>
      <c r="TNM2182" s="218"/>
      <c r="TNN2182" s="218"/>
      <c r="TNO2182" s="218"/>
      <c r="TNP2182" s="218"/>
      <c r="TNQ2182" s="218"/>
      <c r="TNR2182" s="218"/>
      <c r="TNS2182" s="218"/>
      <c r="TNT2182" s="218"/>
      <c r="TNU2182" s="218"/>
      <c r="TNV2182" s="218"/>
      <c r="TNW2182" s="218"/>
      <c r="TNX2182" s="218"/>
      <c r="TNY2182" s="218"/>
      <c r="TNZ2182" s="218"/>
      <c r="TOA2182" s="218"/>
      <c r="TOB2182" s="218"/>
      <c r="TOC2182" s="218"/>
      <c r="TOD2182" s="218"/>
      <c r="TOE2182" s="218"/>
      <c r="TOF2182" s="218"/>
      <c r="TOG2182" s="218"/>
      <c r="TOH2182" s="218"/>
      <c r="TOI2182" s="218"/>
      <c r="TOJ2182" s="218"/>
      <c r="TOK2182" s="218"/>
      <c r="TOL2182" s="218"/>
      <c r="TOM2182" s="218"/>
      <c r="TON2182" s="218"/>
      <c r="TOO2182" s="218"/>
      <c r="TOP2182" s="218"/>
      <c r="TOQ2182" s="218"/>
      <c r="TOR2182" s="218"/>
      <c r="TOS2182" s="218"/>
      <c r="TOT2182" s="218"/>
      <c r="TOU2182" s="218"/>
      <c r="TOV2182" s="218"/>
      <c r="TOW2182" s="218"/>
      <c r="TOX2182" s="218"/>
      <c r="TOY2182" s="218"/>
      <c r="TOZ2182" s="218"/>
      <c r="TPA2182" s="218"/>
      <c r="TPB2182" s="218"/>
      <c r="TPC2182" s="218"/>
      <c r="TPD2182" s="218"/>
      <c r="TPE2182" s="218"/>
      <c r="TPF2182" s="218"/>
      <c r="TPG2182" s="218"/>
      <c r="TPH2182" s="218"/>
      <c r="TPI2182" s="218"/>
      <c r="TPJ2182" s="218"/>
      <c r="TPK2182" s="218"/>
      <c r="TPL2182" s="218"/>
      <c r="TPM2182" s="218"/>
      <c r="TPN2182" s="218"/>
      <c r="TPO2182" s="218"/>
      <c r="TPP2182" s="218"/>
      <c r="TPQ2182" s="218"/>
      <c r="TPR2182" s="218"/>
      <c r="TPS2182" s="218"/>
      <c r="TPT2182" s="218"/>
      <c r="TPU2182" s="218"/>
      <c r="TPV2182" s="218"/>
      <c r="TPW2182" s="218"/>
      <c r="TPX2182" s="218"/>
      <c r="TPY2182" s="218"/>
      <c r="TPZ2182" s="218"/>
      <c r="TQA2182" s="218"/>
      <c r="TQB2182" s="218"/>
      <c r="TQC2182" s="218"/>
      <c r="TQD2182" s="218"/>
      <c r="TQE2182" s="218"/>
      <c r="TQF2182" s="218"/>
      <c r="TQG2182" s="218"/>
      <c r="TQH2182" s="218"/>
      <c r="TQI2182" s="218"/>
      <c r="TQJ2182" s="218"/>
      <c r="TQK2182" s="218"/>
      <c r="TQL2182" s="218"/>
      <c r="TQM2182" s="218"/>
      <c r="TQN2182" s="218"/>
      <c r="TQO2182" s="218"/>
      <c r="TQP2182" s="218"/>
      <c r="TQQ2182" s="218"/>
      <c r="TQR2182" s="218"/>
      <c r="TQS2182" s="218"/>
      <c r="TQT2182" s="218"/>
      <c r="TQU2182" s="218"/>
      <c r="TQV2182" s="218"/>
      <c r="TQW2182" s="218"/>
      <c r="TQX2182" s="218"/>
      <c r="TQY2182" s="218"/>
      <c r="TQZ2182" s="218"/>
      <c r="TRA2182" s="218"/>
      <c r="TRB2182" s="218"/>
      <c r="TRC2182" s="218"/>
      <c r="TRD2182" s="218"/>
      <c r="TRE2182" s="218"/>
      <c r="TRF2182" s="218"/>
      <c r="TRG2182" s="218"/>
      <c r="TRH2182" s="218"/>
      <c r="TRI2182" s="218"/>
      <c r="TRJ2182" s="218"/>
      <c r="TRK2182" s="218"/>
      <c r="TRL2182" s="218"/>
      <c r="TRM2182" s="218"/>
      <c r="TRN2182" s="218"/>
      <c r="TRO2182" s="218"/>
      <c r="TRP2182" s="218"/>
      <c r="TRQ2182" s="218"/>
      <c r="TRR2182" s="218"/>
      <c r="TRS2182" s="218"/>
      <c r="TRT2182" s="218"/>
      <c r="TRU2182" s="218"/>
      <c r="TRV2182" s="218"/>
      <c r="TRW2182" s="218"/>
      <c r="TRX2182" s="218"/>
      <c r="TRY2182" s="218"/>
      <c r="TRZ2182" s="218"/>
      <c r="TSA2182" s="218"/>
      <c r="TSB2182" s="218"/>
      <c r="TSC2182" s="218"/>
      <c r="TSD2182" s="218"/>
      <c r="TSE2182" s="218"/>
      <c r="TSF2182" s="218"/>
      <c r="TSG2182" s="218"/>
      <c r="TSH2182" s="218"/>
      <c r="TSI2182" s="218"/>
      <c r="TSJ2182" s="218"/>
      <c r="TSK2182" s="218"/>
      <c r="TSL2182" s="218"/>
      <c r="TSM2182" s="218"/>
      <c r="TSN2182" s="218"/>
      <c r="TSO2182" s="218"/>
      <c r="TSP2182" s="218"/>
      <c r="TSQ2182" s="218"/>
      <c r="TSR2182" s="218"/>
      <c r="TSS2182" s="218"/>
      <c r="TST2182" s="218"/>
      <c r="TSU2182" s="218"/>
      <c r="TSV2182" s="218"/>
      <c r="TSW2182" s="218"/>
      <c r="TSX2182" s="218"/>
      <c r="TSY2182" s="218"/>
      <c r="TSZ2182" s="218"/>
      <c r="TTA2182" s="218"/>
      <c r="TTB2182" s="218"/>
      <c r="TTC2182" s="218"/>
      <c r="TTD2182" s="218"/>
      <c r="TTE2182" s="218"/>
      <c r="TTF2182" s="218"/>
      <c r="TTG2182" s="218"/>
      <c r="TTH2182" s="218"/>
      <c r="TTI2182" s="218"/>
      <c r="TTJ2182" s="218"/>
      <c r="TTK2182" s="218"/>
      <c r="TTL2182" s="218"/>
      <c r="TTM2182" s="218"/>
      <c r="TTN2182" s="218"/>
      <c r="TTO2182" s="218"/>
      <c r="TTP2182" s="218"/>
      <c r="TTQ2182" s="218"/>
      <c r="TTR2182" s="218"/>
      <c r="TTS2182" s="218"/>
      <c r="TTT2182" s="218"/>
      <c r="TTU2182" s="218"/>
      <c r="TTV2182" s="218"/>
      <c r="TTW2182" s="218"/>
      <c r="TTX2182" s="218"/>
      <c r="TTY2182" s="218"/>
      <c r="TTZ2182" s="218"/>
      <c r="TUA2182" s="218"/>
      <c r="TUB2182" s="218"/>
      <c r="TUC2182" s="218"/>
      <c r="TUD2182" s="218"/>
      <c r="TUE2182" s="218"/>
      <c r="TUF2182" s="218"/>
      <c r="TUG2182" s="218"/>
      <c r="TUH2182" s="218"/>
      <c r="TUI2182" s="218"/>
      <c r="TUJ2182" s="218"/>
      <c r="TUK2182" s="218"/>
      <c r="TUL2182" s="218"/>
      <c r="TUM2182" s="218"/>
      <c r="TUN2182" s="218"/>
      <c r="TUO2182" s="218"/>
      <c r="TUP2182" s="218"/>
      <c r="TUQ2182" s="218"/>
      <c r="TUR2182" s="218"/>
      <c r="TUS2182" s="218"/>
      <c r="TUT2182" s="218"/>
      <c r="TUU2182" s="218"/>
      <c r="TUV2182" s="218"/>
      <c r="TUW2182" s="218"/>
      <c r="TUX2182" s="218"/>
      <c r="TUY2182" s="218"/>
      <c r="TUZ2182" s="218"/>
      <c r="TVA2182" s="218"/>
      <c r="TVB2182" s="218"/>
      <c r="TVC2182" s="218"/>
      <c r="TVD2182" s="218"/>
      <c r="TVE2182" s="218"/>
      <c r="TVF2182" s="218"/>
      <c r="TVG2182" s="218"/>
      <c r="TVH2182" s="218"/>
      <c r="TVI2182" s="218"/>
      <c r="TVJ2182" s="218"/>
      <c r="TVK2182" s="218"/>
      <c r="TVL2182" s="218"/>
      <c r="TVM2182" s="218"/>
      <c r="TVN2182" s="218"/>
      <c r="TVO2182" s="218"/>
      <c r="TVP2182" s="218"/>
      <c r="TVQ2182" s="218"/>
      <c r="TVR2182" s="218"/>
      <c r="TVS2182" s="218"/>
      <c r="TVT2182" s="218"/>
      <c r="TVU2182" s="218"/>
      <c r="TVV2182" s="218"/>
      <c r="TVW2182" s="218"/>
      <c r="TVX2182" s="218"/>
      <c r="TVY2182" s="218"/>
      <c r="TVZ2182" s="218"/>
      <c r="TWA2182" s="218"/>
      <c r="TWB2182" s="218"/>
      <c r="TWC2182" s="218"/>
      <c r="TWD2182" s="218"/>
      <c r="TWE2182" s="218"/>
      <c r="TWF2182" s="218"/>
      <c r="TWG2182" s="218"/>
      <c r="TWH2182" s="218"/>
      <c r="TWI2182" s="218"/>
      <c r="TWJ2182" s="218"/>
      <c r="TWK2182" s="218"/>
      <c r="TWL2182" s="218"/>
      <c r="TWM2182" s="218"/>
      <c r="TWN2182" s="218"/>
      <c r="TWO2182" s="218"/>
      <c r="TWP2182" s="218"/>
      <c r="TWQ2182" s="218"/>
      <c r="TWR2182" s="218"/>
      <c r="TWS2182" s="218"/>
      <c r="TWT2182" s="218"/>
      <c r="TWU2182" s="218"/>
      <c r="TWV2182" s="218"/>
      <c r="TWW2182" s="218"/>
      <c r="TWX2182" s="218"/>
      <c r="TWY2182" s="218"/>
      <c r="TWZ2182" s="218"/>
      <c r="TXA2182" s="218"/>
      <c r="TXB2182" s="218"/>
      <c r="TXC2182" s="218"/>
      <c r="TXD2182" s="218"/>
      <c r="TXE2182" s="218"/>
      <c r="TXF2182" s="218"/>
      <c r="TXG2182" s="218"/>
      <c r="TXH2182" s="218"/>
      <c r="TXI2182" s="218"/>
      <c r="TXJ2182" s="218"/>
      <c r="TXK2182" s="218"/>
      <c r="TXL2182" s="218"/>
      <c r="TXM2182" s="218"/>
      <c r="TXN2182" s="218"/>
      <c r="TXO2182" s="218"/>
      <c r="TXP2182" s="218"/>
      <c r="TXQ2182" s="218"/>
      <c r="TXR2182" s="218"/>
      <c r="TXS2182" s="218"/>
      <c r="TXT2182" s="218"/>
      <c r="TXU2182" s="218"/>
      <c r="TXV2182" s="218"/>
      <c r="TXW2182" s="218"/>
      <c r="TXX2182" s="218"/>
      <c r="TXY2182" s="218"/>
      <c r="TXZ2182" s="218"/>
      <c r="TYA2182" s="218"/>
      <c r="TYB2182" s="218"/>
      <c r="TYC2182" s="218"/>
      <c r="TYD2182" s="218"/>
      <c r="TYE2182" s="218"/>
      <c r="TYF2182" s="218"/>
      <c r="TYG2182" s="218"/>
      <c r="TYH2182" s="218"/>
      <c r="TYI2182" s="218"/>
      <c r="TYJ2182" s="218"/>
      <c r="TYK2182" s="218"/>
      <c r="TYL2182" s="218"/>
      <c r="TYM2182" s="218"/>
      <c r="TYN2182" s="218"/>
      <c r="TYO2182" s="218"/>
      <c r="TYP2182" s="218"/>
      <c r="TYQ2182" s="218"/>
      <c r="TYR2182" s="218"/>
      <c r="TYS2182" s="218"/>
      <c r="TYT2182" s="218"/>
      <c r="TYU2182" s="218"/>
      <c r="TYV2182" s="218"/>
      <c r="TYW2182" s="218"/>
      <c r="TYX2182" s="218"/>
      <c r="TYY2182" s="218"/>
      <c r="TYZ2182" s="218"/>
      <c r="TZA2182" s="218"/>
      <c r="TZB2182" s="218"/>
      <c r="TZC2182" s="218"/>
      <c r="TZD2182" s="218"/>
      <c r="TZE2182" s="218"/>
      <c r="TZF2182" s="218"/>
      <c r="TZG2182" s="218"/>
      <c r="TZH2182" s="218"/>
      <c r="TZI2182" s="218"/>
      <c r="TZJ2182" s="218"/>
      <c r="TZK2182" s="218"/>
      <c r="TZL2182" s="218"/>
      <c r="TZM2182" s="218"/>
      <c r="TZN2182" s="218"/>
      <c r="TZO2182" s="218"/>
      <c r="TZP2182" s="218"/>
      <c r="TZQ2182" s="218"/>
      <c r="TZR2182" s="218"/>
      <c r="TZS2182" s="218"/>
      <c r="TZT2182" s="218"/>
      <c r="TZU2182" s="218"/>
      <c r="TZV2182" s="218"/>
      <c r="TZW2182" s="218"/>
      <c r="TZX2182" s="218"/>
      <c r="TZY2182" s="218"/>
      <c r="TZZ2182" s="218"/>
      <c r="UAA2182" s="218"/>
      <c r="UAB2182" s="218"/>
      <c r="UAC2182" s="218"/>
      <c r="UAD2182" s="218"/>
      <c r="UAE2182" s="218"/>
      <c r="UAF2182" s="218"/>
      <c r="UAG2182" s="218"/>
      <c r="UAH2182" s="218"/>
      <c r="UAI2182" s="218"/>
      <c r="UAJ2182" s="218"/>
      <c r="UAK2182" s="218"/>
      <c r="UAL2182" s="218"/>
      <c r="UAM2182" s="218"/>
      <c r="UAN2182" s="218"/>
      <c r="UAO2182" s="218"/>
      <c r="UAP2182" s="218"/>
      <c r="UAQ2182" s="218"/>
      <c r="UAR2182" s="218"/>
      <c r="UAS2182" s="218"/>
      <c r="UAT2182" s="218"/>
      <c r="UAU2182" s="218"/>
      <c r="UAV2182" s="218"/>
      <c r="UAW2182" s="218"/>
      <c r="UAX2182" s="218"/>
      <c r="UAY2182" s="218"/>
      <c r="UAZ2182" s="218"/>
      <c r="UBA2182" s="218"/>
      <c r="UBB2182" s="218"/>
      <c r="UBC2182" s="218"/>
      <c r="UBD2182" s="218"/>
      <c r="UBE2182" s="218"/>
      <c r="UBF2182" s="218"/>
      <c r="UBG2182" s="218"/>
      <c r="UBH2182" s="218"/>
      <c r="UBI2182" s="218"/>
      <c r="UBJ2182" s="218"/>
      <c r="UBK2182" s="218"/>
      <c r="UBL2182" s="218"/>
      <c r="UBM2182" s="218"/>
      <c r="UBN2182" s="218"/>
      <c r="UBO2182" s="218"/>
      <c r="UBP2182" s="218"/>
      <c r="UBQ2182" s="218"/>
      <c r="UBR2182" s="218"/>
      <c r="UBS2182" s="218"/>
      <c r="UBT2182" s="218"/>
      <c r="UBU2182" s="218"/>
      <c r="UBV2182" s="218"/>
      <c r="UBW2182" s="218"/>
      <c r="UBX2182" s="218"/>
      <c r="UBY2182" s="218"/>
      <c r="UBZ2182" s="218"/>
      <c r="UCA2182" s="218"/>
      <c r="UCB2182" s="218"/>
      <c r="UCC2182" s="218"/>
      <c r="UCD2182" s="218"/>
      <c r="UCE2182" s="218"/>
      <c r="UCF2182" s="218"/>
      <c r="UCG2182" s="218"/>
      <c r="UCH2182" s="218"/>
      <c r="UCI2182" s="218"/>
      <c r="UCJ2182" s="218"/>
      <c r="UCK2182" s="218"/>
      <c r="UCL2182" s="218"/>
      <c r="UCM2182" s="218"/>
      <c r="UCN2182" s="218"/>
      <c r="UCO2182" s="218"/>
      <c r="UCP2182" s="218"/>
      <c r="UCQ2182" s="218"/>
      <c r="UCR2182" s="218"/>
      <c r="UCS2182" s="218"/>
      <c r="UCT2182" s="218"/>
      <c r="UCU2182" s="218"/>
      <c r="UCV2182" s="218"/>
      <c r="UCW2182" s="218"/>
      <c r="UCX2182" s="218"/>
      <c r="UCY2182" s="218"/>
      <c r="UCZ2182" s="218"/>
      <c r="UDA2182" s="218"/>
      <c r="UDB2182" s="218"/>
      <c r="UDC2182" s="218"/>
      <c r="UDD2182" s="218"/>
      <c r="UDE2182" s="218"/>
      <c r="UDF2182" s="218"/>
      <c r="UDG2182" s="218"/>
      <c r="UDH2182" s="218"/>
      <c r="UDI2182" s="218"/>
      <c r="UDJ2182" s="218"/>
      <c r="UDK2182" s="218"/>
      <c r="UDL2182" s="218"/>
      <c r="UDM2182" s="218"/>
      <c r="UDN2182" s="218"/>
      <c r="UDO2182" s="218"/>
      <c r="UDP2182" s="218"/>
      <c r="UDQ2182" s="218"/>
      <c r="UDR2182" s="218"/>
      <c r="UDS2182" s="218"/>
      <c r="UDT2182" s="218"/>
      <c r="UDU2182" s="218"/>
      <c r="UDV2182" s="218"/>
      <c r="UDW2182" s="218"/>
      <c r="UDX2182" s="218"/>
      <c r="UDY2182" s="218"/>
      <c r="UDZ2182" s="218"/>
      <c r="UEA2182" s="218"/>
      <c r="UEB2182" s="218"/>
      <c r="UEC2182" s="218"/>
      <c r="UED2182" s="218"/>
      <c r="UEE2182" s="218"/>
      <c r="UEF2182" s="218"/>
      <c r="UEG2182" s="218"/>
      <c r="UEH2182" s="218"/>
      <c r="UEI2182" s="218"/>
      <c r="UEJ2182" s="218"/>
      <c r="UEK2182" s="218"/>
      <c r="UEL2182" s="218"/>
      <c r="UEM2182" s="218"/>
      <c r="UEN2182" s="218"/>
      <c r="UEO2182" s="218"/>
      <c r="UEP2182" s="218"/>
      <c r="UEQ2182" s="218"/>
      <c r="UER2182" s="218"/>
      <c r="UES2182" s="218"/>
      <c r="UET2182" s="218"/>
      <c r="UEU2182" s="218"/>
      <c r="UEV2182" s="218"/>
      <c r="UEW2182" s="218"/>
      <c r="UEX2182" s="218"/>
      <c r="UEY2182" s="218"/>
      <c r="UEZ2182" s="218"/>
      <c r="UFA2182" s="218"/>
      <c r="UFB2182" s="218"/>
      <c r="UFC2182" s="218"/>
      <c r="UFD2182" s="218"/>
      <c r="UFE2182" s="218"/>
      <c r="UFF2182" s="218"/>
      <c r="UFG2182" s="218"/>
      <c r="UFH2182" s="218"/>
      <c r="UFI2182" s="218"/>
      <c r="UFJ2182" s="218"/>
      <c r="UFK2182" s="218"/>
      <c r="UFL2182" s="218"/>
      <c r="UFM2182" s="218"/>
      <c r="UFN2182" s="218"/>
      <c r="UFO2182" s="218"/>
      <c r="UFP2182" s="218"/>
      <c r="UFQ2182" s="218"/>
      <c r="UFR2182" s="218"/>
      <c r="UFS2182" s="218"/>
      <c r="UFT2182" s="218"/>
      <c r="UFU2182" s="218"/>
      <c r="UFV2182" s="218"/>
      <c r="UFW2182" s="218"/>
      <c r="UFX2182" s="218"/>
      <c r="UFY2182" s="218"/>
      <c r="UFZ2182" s="218"/>
      <c r="UGA2182" s="218"/>
      <c r="UGB2182" s="218"/>
      <c r="UGC2182" s="218"/>
      <c r="UGD2182" s="218"/>
      <c r="UGE2182" s="218"/>
      <c r="UGF2182" s="218"/>
      <c r="UGG2182" s="218"/>
      <c r="UGH2182" s="218"/>
      <c r="UGI2182" s="218"/>
      <c r="UGJ2182" s="218"/>
      <c r="UGK2182" s="218"/>
      <c r="UGL2182" s="218"/>
      <c r="UGM2182" s="218"/>
      <c r="UGN2182" s="218"/>
      <c r="UGO2182" s="218"/>
      <c r="UGP2182" s="218"/>
      <c r="UGQ2182" s="218"/>
      <c r="UGR2182" s="218"/>
      <c r="UGS2182" s="218"/>
      <c r="UGT2182" s="218"/>
      <c r="UGU2182" s="218"/>
      <c r="UGV2182" s="218"/>
      <c r="UGW2182" s="218"/>
      <c r="UGX2182" s="218"/>
      <c r="UGY2182" s="218"/>
      <c r="UGZ2182" s="218"/>
      <c r="UHA2182" s="218"/>
      <c r="UHB2182" s="218"/>
      <c r="UHC2182" s="218"/>
      <c r="UHD2182" s="218"/>
      <c r="UHE2182" s="218"/>
      <c r="UHF2182" s="218"/>
      <c r="UHG2182" s="218"/>
      <c r="UHH2182" s="218"/>
      <c r="UHI2182" s="218"/>
      <c r="UHJ2182" s="218"/>
      <c r="UHK2182" s="218"/>
      <c r="UHL2182" s="218"/>
      <c r="UHM2182" s="218"/>
      <c r="UHN2182" s="218"/>
      <c r="UHO2182" s="218"/>
      <c r="UHP2182" s="218"/>
      <c r="UHQ2182" s="218"/>
      <c r="UHR2182" s="218"/>
      <c r="UHS2182" s="218"/>
      <c r="UHT2182" s="218"/>
      <c r="UHU2182" s="218"/>
      <c r="UHV2182" s="218"/>
      <c r="UHW2182" s="218"/>
      <c r="UHX2182" s="218"/>
      <c r="UHY2182" s="218"/>
      <c r="UHZ2182" s="218"/>
      <c r="UIA2182" s="218"/>
      <c r="UIB2182" s="218"/>
      <c r="UIC2182" s="218"/>
      <c r="UID2182" s="218"/>
      <c r="UIE2182" s="218"/>
      <c r="UIF2182" s="218"/>
      <c r="UIG2182" s="218"/>
      <c r="UIH2182" s="218"/>
      <c r="UII2182" s="218"/>
      <c r="UIJ2182" s="218"/>
      <c r="UIK2182" s="218"/>
      <c r="UIL2182" s="218"/>
      <c r="UIM2182" s="218"/>
      <c r="UIN2182" s="218"/>
      <c r="UIO2182" s="218"/>
      <c r="UIP2182" s="218"/>
      <c r="UIQ2182" s="218"/>
      <c r="UIR2182" s="218"/>
      <c r="UIS2182" s="218"/>
      <c r="UIT2182" s="218"/>
      <c r="UIU2182" s="218"/>
      <c r="UIV2182" s="218"/>
      <c r="UIW2182" s="218"/>
      <c r="UIX2182" s="218"/>
      <c r="UIY2182" s="218"/>
      <c r="UIZ2182" s="218"/>
      <c r="UJA2182" s="218"/>
      <c r="UJB2182" s="218"/>
      <c r="UJC2182" s="218"/>
      <c r="UJD2182" s="218"/>
      <c r="UJE2182" s="218"/>
      <c r="UJF2182" s="218"/>
      <c r="UJG2182" s="218"/>
      <c r="UJH2182" s="218"/>
      <c r="UJI2182" s="218"/>
      <c r="UJJ2182" s="218"/>
      <c r="UJK2182" s="218"/>
      <c r="UJL2182" s="218"/>
      <c r="UJM2182" s="218"/>
      <c r="UJN2182" s="218"/>
      <c r="UJO2182" s="218"/>
      <c r="UJP2182" s="218"/>
      <c r="UJQ2182" s="218"/>
      <c r="UJR2182" s="218"/>
      <c r="UJS2182" s="218"/>
      <c r="UJT2182" s="218"/>
      <c r="UJU2182" s="218"/>
      <c r="UJV2182" s="218"/>
      <c r="UJW2182" s="218"/>
      <c r="UJX2182" s="218"/>
      <c r="UJY2182" s="218"/>
      <c r="UJZ2182" s="218"/>
      <c r="UKA2182" s="218"/>
      <c r="UKB2182" s="218"/>
      <c r="UKC2182" s="218"/>
      <c r="UKD2182" s="218"/>
      <c r="UKE2182" s="218"/>
      <c r="UKF2182" s="218"/>
      <c r="UKG2182" s="218"/>
      <c r="UKH2182" s="218"/>
      <c r="UKI2182" s="218"/>
      <c r="UKJ2182" s="218"/>
      <c r="UKK2182" s="218"/>
      <c r="UKL2182" s="218"/>
      <c r="UKM2182" s="218"/>
      <c r="UKN2182" s="218"/>
      <c r="UKO2182" s="218"/>
      <c r="UKP2182" s="218"/>
      <c r="UKQ2182" s="218"/>
      <c r="UKR2182" s="218"/>
      <c r="UKS2182" s="218"/>
      <c r="UKT2182" s="218"/>
      <c r="UKU2182" s="218"/>
      <c r="UKV2182" s="218"/>
      <c r="UKW2182" s="218"/>
      <c r="UKX2182" s="218"/>
      <c r="UKY2182" s="218"/>
      <c r="UKZ2182" s="218"/>
      <c r="ULA2182" s="218"/>
      <c r="ULB2182" s="218"/>
      <c r="ULC2182" s="218"/>
      <c r="ULD2182" s="218"/>
      <c r="ULE2182" s="218"/>
      <c r="ULF2182" s="218"/>
      <c r="ULG2182" s="218"/>
      <c r="ULH2182" s="218"/>
      <c r="ULI2182" s="218"/>
      <c r="ULJ2182" s="218"/>
      <c r="ULK2182" s="218"/>
      <c r="ULL2182" s="218"/>
      <c r="ULM2182" s="218"/>
      <c r="ULN2182" s="218"/>
      <c r="ULO2182" s="218"/>
      <c r="ULP2182" s="218"/>
      <c r="ULQ2182" s="218"/>
      <c r="ULR2182" s="218"/>
      <c r="ULS2182" s="218"/>
      <c r="ULT2182" s="218"/>
      <c r="ULU2182" s="218"/>
      <c r="ULV2182" s="218"/>
      <c r="ULW2182" s="218"/>
      <c r="ULX2182" s="218"/>
      <c r="ULY2182" s="218"/>
      <c r="ULZ2182" s="218"/>
      <c r="UMA2182" s="218"/>
      <c r="UMB2182" s="218"/>
      <c r="UMC2182" s="218"/>
      <c r="UMD2182" s="218"/>
      <c r="UME2182" s="218"/>
      <c r="UMF2182" s="218"/>
      <c r="UMG2182" s="218"/>
      <c r="UMH2182" s="218"/>
      <c r="UMI2182" s="218"/>
      <c r="UMJ2182" s="218"/>
      <c r="UMK2182" s="218"/>
      <c r="UML2182" s="218"/>
      <c r="UMM2182" s="218"/>
      <c r="UMN2182" s="218"/>
      <c r="UMO2182" s="218"/>
      <c r="UMP2182" s="218"/>
      <c r="UMQ2182" s="218"/>
      <c r="UMR2182" s="218"/>
      <c r="UMS2182" s="218"/>
      <c r="UMT2182" s="218"/>
      <c r="UMU2182" s="218"/>
      <c r="UMV2182" s="218"/>
      <c r="UMW2182" s="218"/>
      <c r="UMX2182" s="218"/>
      <c r="UMY2182" s="218"/>
      <c r="UMZ2182" s="218"/>
      <c r="UNA2182" s="218"/>
      <c r="UNB2182" s="218"/>
      <c r="UNC2182" s="218"/>
      <c r="UND2182" s="218"/>
      <c r="UNE2182" s="218"/>
      <c r="UNF2182" s="218"/>
      <c r="UNG2182" s="218"/>
      <c r="UNH2182" s="218"/>
      <c r="UNI2182" s="218"/>
      <c r="UNJ2182" s="218"/>
      <c r="UNK2182" s="218"/>
      <c r="UNL2182" s="218"/>
      <c r="UNM2182" s="218"/>
      <c r="UNN2182" s="218"/>
      <c r="UNO2182" s="218"/>
      <c r="UNP2182" s="218"/>
      <c r="UNQ2182" s="218"/>
      <c r="UNR2182" s="218"/>
      <c r="UNS2182" s="218"/>
      <c r="UNT2182" s="218"/>
      <c r="UNU2182" s="218"/>
      <c r="UNV2182" s="218"/>
      <c r="UNW2182" s="218"/>
      <c r="UNX2182" s="218"/>
      <c r="UNY2182" s="218"/>
      <c r="UNZ2182" s="218"/>
      <c r="UOA2182" s="218"/>
      <c r="UOB2182" s="218"/>
      <c r="UOC2182" s="218"/>
      <c r="UOD2182" s="218"/>
      <c r="UOE2182" s="218"/>
      <c r="UOF2182" s="218"/>
      <c r="UOG2182" s="218"/>
      <c r="UOH2182" s="218"/>
      <c r="UOI2182" s="218"/>
      <c r="UOJ2182" s="218"/>
      <c r="UOK2182" s="218"/>
      <c r="UOL2182" s="218"/>
      <c r="UOM2182" s="218"/>
      <c r="UON2182" s="218"/>
      <c r="UOO2182" s="218"/>
      <c r="UOP2182" s="218"/>
      <c r="UOQ2182" s="218"/>
      <c r="UOR2182" s="218"/>
      <c r="UOS2182" s="218"/>
      <c r="UOT2182" s="218"/>
      <c r="UOU2182" s="218"/>
      <c r="UOV2182" s="218"/>
      <c r="UOW2182" s="218"/>
      <c r="UOX2182" s="218"/>
      <c r="UOY2182" s="218"/>
      <c r="UOZ2182" s="218"/>
      <c r="UPA2182" s="218"/>
      <c r="UPB2182" s="218"/>
      <c r="UPC2182" s="218"/>
      <c r="UPD2182" s="218"/>
      <c r="UPE2182" s="218"/>
      <c r="UPF2182" s="218"/>
      <c r="UPG2182" s="218"/>
      <c r="UPH2182" s="218"/>
      <c r="UPI2182" s="218"/>
      <c r="UPJ2182" s="218"/>
      <c r="UPK2182" s="218"/>
      <c r="UPL2182" s="218"/>
      <c r="UPM2182" s="218"/>
      <c r="UPN2182" s="218"/>
      <c r="UPO2182" s="218"/>
      <c r="UPP2182" s="218"/>
      <c r="UPQ2182" s="218"/>
      <c r="UPR2182" s="218"/>
      <c r="UPS2182" s="218"/>
      <c r="UPT2182" s="218"/>
      <c r="UPU2182" s="218"/>
      <c r="UPV2182" s="218"/>
      <c r="UPW2182" s="218"/>
      <c r="UPX2182" s="218"/>
      <c r="UPY2182" s="218"/>
      <c r="UPZ2182" s="218"/>
      <c r="UQA2182" s="218"/>
      <c r="UQB2182" s="218"/>
      <c r="UQC2182" s="218"/>
      <c r="UQD2182" s="218"/>
      <c r="UQE2182" s="218"/>
      <c r="UQF2182" s="218"/>
      <c r="UQG2182" s="218"/>
      <c r="UQH2182" s="218"/>
      <c r="UQI2182" s="218"/>
      <c r="UQJ2182" s="218"/>
      <c r="UQK2182" s="218"/>
      <c r="UQL2182" s="218"/>
      <c r="UQM2182" s="218"/>
      <c r="UQN2182" s="218"/>
      <c r="UQO2182" s="218"/>
      <c r="UQP2182" s="218"/>
      <c r="UQQ2182" s="218"/>
      <c r="UQR2182" s="218"/>
      <c r="UQS2182" s="218"/>
      <c r="UQT2182" s="218"/>
      <c r="UQU2182" s="218"/>
      <c r="UQV2182" s="218"/>
      <c r="UQW2182" s="218"/>
      <c r="UQX2182" s="218"/>
      <c r="UQY2182" s="218"/>
      <c r="UQZ2182" s="218"/>
      <c r="URA2182" s="218"/>
      <c r="URB2182" s="218"/>
      <c r="URC2182" s="218"/>
      <c r="URD2182" s="218"/>
      <c r="URE2182" s="218"/>
      <c r="URF2182" s="218"/>
      <c r="URG2182" s="218"/>
      <c r="URH2182" s="218"/>
      <c r="URI2182" s="218"/>
      <c r="URJ2182" s="218"/>
      <c r="URK2182" s="218"/>
      <c r="URL2182" s="218"/>
      <c r="URM2182" s="218"/>
      <c r="URN2182" s="218"/>
      <c r="URO2182" s="218"/>
      <c r="URP2182" s="218"/>
      <c r="URQ2182" s="218"/>
      <c r="URR2182" s="218"/>
      <c r="URS2182" s="218"/>
      <c r="URT2182" s="218"/>
      <c r="URU2182" s="218"/>
      <c r="URV2182" s="218"/>
      <c r="URW2182" s="218"/>
      <c r="URX2182" s="218"/>
      <c r="URY2182" s="218"/>
      <c r="URZ2182" s="218"/>
      <c r="USA2182" s="218"/>
      <c r="USB2182" s="218"/>
      <c r="USC2182" s="218"/>
      <c r="USD2182" s="218"/>
      <c r="USE2182" s="218"/>
      <c r="USF2182" s="218"/>
      <c r="USG2182" s="218"/>
      <c r="USH2182" s="218"/>
      <c r="USI2182" s="218"/>
      <c r="USJ2182" s="218"/>
      <c r="USK2182" s="218"/>
      <c r="USL2182" s="218"/>
      <c r="USM2182" s="218"/>
      <c r="USN2182" s="218"/>
      <c r="USO2182" s="218"/>
      <c r="USP2182" s="218"/>
      <c r="USQ2182" s="218"/>
      <c r="USR2182" s="218"/>
      <c r="USS2182" s="218"/>
      <c r="UST2182" s="218"/>
      <c r="USU2182" s="218"/>
      <c r="USV2182" s="218"/>
      <c r="USW2182" s="218"/>
      <c r="USX2182" s="218"/>
      <c r="USY2182" s="218"/>
      <c r="USZ2182" s="218"/>
      <c r="UTA2182" s="218"/>
      <c r="UTB2182" s="218"/>
      <c r="UTC2182" s="218"/>
      <c r="UTD2182" s="218"/>
      <c r="UTE2182" s="218"/>
      <c r="UTF2182" s="218"/>
      <c r="UTG2182" s="218"/>
      <c r="UTH2182" s="218"/>
      <c r="UTI2182" s="218"/>
      <c r="UTJ2182" s="218"/>
      <c r="UTK2182" s="218"/>
      <c r="UTL2182" s="218"/>
      <c r="UTM2182" s="218"/>
      <c r="UTN2182" s="218"/>
      <c r="UTO2182" s="218"/>
      <c r="UTP2182" s="218"/>
      <c r="UTQ2182" s="218"/>
      <c r="UTR2182" s="218"/>
      <c r="UTS2182" s="218"/>
      <c r="UTT2182" s="218"/>
      <c r="UTU2182" s="218"/>
      <c r="UTV2182" s="218"/>
      <c r="UTW2182" s="218"/>
      <c r="UTX2182" s="218"/>
      <c r="UTY2182" s="218"/>
      <c r="UTZ2182" s="218"/>
      <c r="UUA2182" s="218"/>
      <c r="UUB2182" s="218"/>
      <c r="UUC2182" s="218"/>
      <c r="UUD2182" s="218"/>
      <c r="UUE2182" s="218"/>
      <c r="UUF2182" s="218"/>
      <c r="UUG2182" s="218"/>
      <c r="UUH2182" s="218"/>
      <c r="UUI2182" s="218"/>
      <c r="UUJ2182" s="218"/>
      <c r="UUK2182" s="218"/>
      <c r="UUL2182" s="218"/>
      <c r="UUM2182" s="218"/>
      <c r="UUN2182" s="218"/>
      <c r="UUO2182" s="218"/>
      <c r="UUP2182" s="218"/>
      <c r="UUQ2182" s="218"/>
      <c r="UUR2182" s="218"/>
      <c r="UUS2182" s="218"/>
      <c r="UUT2182" s="218"/>
      <c r="UUU2182" s="218"/>
      <c r="UUV2182" s="218"/>
      <c r="UUW2182" s="218"/>
      <c r="UUX2182" s="218"/>
      <c r="UUY2182" s="218"/>
      <c r="UUZ2182" s="218"/>
      <c r="UVA2182" s="218"/>
      <c r="UVB2182" s="218"/>
      <c r="UVC2182" s="218"/>
      <c r="UVD2182" s="218"/>
      <c r="UVE2182" s="218"/>
      <c r="UVF2182" s="218"/>
      <c r="UVG2182" s="218"/>
      <c r="UVH2182" s="218"/>
      <c r="UVI2182" s="218"/>
      <c r="UVJ2182" s="218"/>
      <c r="UVK2182" s="218"/>
      <c r="UVL2182" s="218"/>
      <c r="UVM2182" s="218"/>
      <c r="UVN2182" s="218"/>
      <c r="UVO2182" s="218"/>
      <c r="UVP2182" s="218"/>
      <c r="UVQ2182" s="218"/>
      <c r="UVR2182" s="218"/>
      <c r="UVS2182" s="218"/>
      <c r="UVT2182" s="218"/>
      <c r="UVU2182" s="218"/>
      <c r="UVV2182" s="218"/>
      <c r="UVW2182" s="218"/>
      <c r="UVX2182" s="218"/>
      <c r="UVY2182" s="218"/>
      <c r="UVZ2182" s="218"/>
      <c r="UWA2182" s="218"/>
      <c r="UWB2182" s="218"/>
      <c r="UWC2182" s="218"/>
      <c r="UWD2182" s="218"/>
      <c r="UWE2182" s="218"/>
      <c r="UWF2182" s="218"/>
      <c r="UWG2182" s="218"/>
      <c r="UWH2182" s="218"/>
      <c r="UWI2182" s="218"/>
      <c r="UWJ2182" s="218"/>
      <c r="UWK2182" s="218"/>
      <c r="UWL2182" s="218"/>
      <c r="UWM2182" s="218"/>
      <c r="UWN2182" s="218"/>
      <c r="UWO2182" s="218"/>
      <c r="UWP2182" s="218"/>
      <c r="UWQ2182" s="218"/>
      <c r="UWR2182" s="218"/>
      <c r="UWS2182" s="218"/>
      <c r="UWT2182" s="218"/>
      <c r="UWU2182" s="218"/>
      <c r="UWV2182" s="218"/>
      <c r="UWW2182" s="218"/>
      <c r="UWX2182" s="218"/>
      <c r="UWY2182" s="218"/>
      <c r="UWZ2182" s="218"/>
      <c r="UXA2182" s="218"/>
      <c r="UXB2182" s="218"/>
      <c r="UXC2182" s="218"/>
      <c r="UXD2182" s="218"/>
      <c r="UXE2182" s="218"/>
      <c r="UXF2182" s="218"/>
      <c r="UXG2182" s="218"/>
      <c r="UXH2182" s="218"/>
      <c r="UXI2182" s="218"/>
      <c r="UXJ2182" s="218"/>
      <c r="UXK2182" s="218"/>
      <c r="UXL2182" s="218"/>
      <c r="UXM2182" s="218"/>
      <c r="UXN2182" s="218"/>
      <c r="UXO2182" s="218"/>
      <c r="UXP2182" s="218"/>
      <c r="UXQ2182" s="218"/>
      <c r="UXR2182" s="218"/>
      <c r="UXS2182" s="218"/>
      <c r="UXT2182" s="218"/>
      <c r="UXU2182" s="218"/>
      <c r="UXV2182" s="218"/>
      <c r="UXW2182" s="218"/>
      <c r="UXX2182" s="218"/>
      <c r="UXY2182" s="218"/>
      <c r="UXZ2182" s="218"/>
      <c r="UYA2182" s="218"/>
      <c r="UYB2182" s="218"/>
      <c r="UYC2182" s="218"/>
      <c r="UYD2182" s="218"/>
      <c r="UYE2182" s="218"/>
      <c r="UYF2182" s="218"/>
      <c r="UYG2182" s="218"/>
      <c r="UYH2182" s="218"/>
      <c r="UYI2182" s="218"/>
      <c r="UYJ2182" s="218"/>
      <c r="UYK2182" s="218"/>
      <c r="UYL2182" s="218"/>
      <c r="UYM2182" s="218"/>
      <c r="UYN2182" s="218"/>
      <c r="UYO2182" s="218"/>
      <c r="UYP2182" s="218"/>
      <c r="UYQ2182" s="218"/>
      <c r="UYR2182" s="218"/>
      <c r="UYS2182" s="218"/>
      <c r="UYT2182" s="218"/>
      <c r="UYU2182" s="218"/>
      <c r="UYV2182" s="218"/>
      <c r="UYW2182" s="218"/>
      <c r="UYX2182" s="218"/>
      <c r="UYY2182" s="218"/>
      <c r="UYZ2182" s="218"/>
      <c r="UZA2182" s="218"/>
      <c r="UZB2182" s="218"/>
      <c r="UZC2182" s="218"/>
      <c r="UZD2182" s="218"/>
      <c r="UZE2182" s="218"/>
      <c r="UZF2182" s="218"/>
      <c r="UZG2182" s="218"/>
      <c r="UZH2182" s="218"/>
      <c r="UZI2182" s="218"/>
      <c r="UZJ2182" s="218"/>
      <c r="UZK2182" s="218"/>
      <c r="UZL2182" s="218"/>
      <c r="UZM2182" s="218"/>
      <c r="UZN2182" s="218"/>
      <c r="UZO2182" s="218"/>
      <c r="UZP2182" s="218"/>
      <c r="UZQ2182" s="218"/>
      <c r="UZR2182" s="218"/>
      <c r="UZS2182" s="218"/>
      <c r="UZT2182" s="218"/>
      <c r="UZU2182" s="218"/>
      <c r="UZV2182" s="218"/>
      <c r="UZW2182" s="218"/>
      <c r="UZX2182" s="218"/>
      <c r="UZY2182" s="218"/>
      <c r="UZZ2182" s="218"/>
      <c r="VAA2182" s="218"/>
      <c r="VAB2182" s="218"/>
      <c r="VAC2182" s="218"/>
      <c r="VAD2182" s="218"/>
      <c r="VAE2182" s="218"/>
      <c r="VAF2182" s="218"/>
      <c r="VAG2182" s="218"/>
      <c r="VAH2182" s="218"/>
      <c r="VAI2182" s="218"/>
      <c r="VAJ2182" s="218"/>
      <c r="VAK2182" s="218"/>
      <c r="VAL2182" s="218"/>
      <c r="VAM2182" s="218"/>
      <c r="VAN2182" s="218"/>
      <c r="VAO2182" s="218"/>
      <c r="VAP2182" s="218"/>
      <c r="VAQ2182" s="218"/>
      <c r="VAR2182" s="218"/>
      <c r="VAS2182" s="218"/>
      <c r="VAT2182" s="218"/>
      <c r="VAU2182" s="218"/>
      <c r="VAV2182" s="218"/>
      <c r="VAW2182" s="218"/>
      <c r="VAX2182" s="218"/>
      <c r="VAY2182" s="218"/>
      <c r="VAZ2182" s="218"/>
      <c r="VBA2182" s="218"/>
      <c r="VBB2182" s="218"/>
      <c r="VBC2182" s="218"/>
      <c r="VBD2182" s="218"/>
      <c r="VBE2182" s="218"/>
      <c r="VBF2182" s="218"/>
      <c r="VBG2182" s="218"/>
      <c r="VBH2182" s="218"/>
      <c r="VBI2182" s="218"/>
      <c r="VBJ2182" s="218"/>
      <c r="VBK2182" s="218"/>
      <c r="VBL2182" s="218"/>
      <c r="VBM2182" s="218"/>
      <c r="VBN2182" s="218"/>
      <c r="VBO2182" s="218"/>
      <c r="VBP2182" s="218"/>
      <c r="VBQ2182" s="218"/>
      <c r="VBR2182" s="218"/>
      <c r="VBS2182" s="218"/>
      <c r="VBT2182" s="218"/>
      <c r="VBU2182" s="218"/>
      <c r="VBV2182" s="218"/>
      <c r="VBW2182" s="218"/>
      <c r="VBX2182" s="218"/>
      <c r="VBY2182" s="218"/>
      <c r="VBZ2182" s="218"/>
      <c r="VCA2182" s="218"/>
      <c r="VCB2182" s="218"/>
      <c r="VCC2182" s="218"/>
      <c r="VCD2182" s="218"/>
      <c r="VCE2182" s="218"/>
      <c r="VCF2182" s="218"/>
      <c r="VCG2182" s="218"/>
      <c r="VCH2182" s="218"/>
      <c r="VCI2182" s="218"/>
      <c r="VCJ2182" s="218"/>
      <c r="VCK2182" s="218"/>
      <c r="VCL2182" s="218"/>
      <c r="VCM2182" s="218"/>
      <c r="VCN2182" s="218"/>
      <c r="VCO2182" s="218"/>
      <c r="VCP2182" s="218"/>
      <c r="VCQ2182" s="218"/>
      <c r="VCR2182" s="218"/>
      <c r="VCS2182" s="218"/>
      <c r="VCT2182" s="218"/>
      <c r="VCU2182" s="218"/>
      <c r="VCV2182" s="218"/>
      <c r="VCW2182" s="218"/>
      <c r="VCX2182" s="218"/>
      <c r="VCY2182" s="218"/>
      <c r="VCZ2182" s="218"/>
      <c r="VDA2182" s="218"/>
      <c r="VDB2182" s="218"/>
      <c r="VDC2182" s="218"/>
      <c r="VDD2182" s="218"/>
      <c r="VDE2182" s="218"/>
      <c r="VDF2182" s="218"/>
      <c r="VDG2182" s="218"/>
      <c r="VDH2182" s="218"/>
      <c r="VDI2182" s="218"/>
      <c r="VDJ2182" s="218"/>
      <c r="VDK2182" s="218"/>
      <c r="VDL2182" s="218"/>
      <c r="VDM2182" s="218"/>
      <c r="VDN2182" s="218"/>
      <c r="VDO2182" s="218"/>
      <c r="VDP2182" s="218"/>
      <c r="VDQ2182" s="218"/>
      <c r="VDR2182" s="218"/>
      <c r="VDS2182" s="218"/>
      <c r="VDT2182" s="218"/>
      <c r="VDU2182" s="218"/>
      <c r="VDV2182" s="218"/>
      <c r="VDW2182" s="218"/>
      <c r="VDX2182" s="218"/>
      <c r="VDY2182" s="218"/>
      <c r="VDZ2182" s="218"/>
      <c r="VEA2182" s="218"/>
      <c r="VEB2182" s="218"/>
      <c r="VEC2182" s="218"/>
      <c r="VED2182" s="218"/>
      <c r="VEE2182" s="218"/>
      <c r="VEF2182" s="218"/>
      <c r="VEG2182" s="218"/>
      <c r="VEH2182" s="218"/>
      <c r="VEI2182" s="218"/>
      <c r="VEJ2182" s="218"/>
      <c r="VEK2182" s="218"/>
      <c r="VEL2182" s="218"/>
      <c r="VEM2182" s="218"/>
      <c r="VEN2182" s="218"/>
      <c r="VEO2182" s="218"/>
      <c r="VEP2182" s="218"/>
      <c r="VEQ2182" s="218"/>
      <c r="VER2182" s="218"/>
      <c r="VES2182" s="218"/>
      <c r="VET2182" s="218"/>
      <c r="VEU2182" s="218"/>
      <c r="VEV2182" s="218"/>
      <c r="VEW2182" s="218"/>
      <c r="VEX2182" s="218"/>
      <c r="VEY2182" s="218"/>
      <c r="VEZ2182" s="218"/>
      <c r="VFA2182" s="218"/>
      <c r="VFB2182" s="218"/>
      <c r="VFC2182" s="218"/>
      <c r="VFD2182" s="218"/>
      <c r="VFE2182" s="218"/>
      <c r="VFF2182" s="218"/>
      <c r="VFG2182" s="218"/>
      <c r="VFH2182" s="218"/>
      <c r="VFI2182" s="218"/>
      <c r="VFJ2182" s="218"/>
      <c r="VFK2182" s="218"/>
      <c r="VFL2182" s="218"/>
      <c r="VFM2182" s="218"/>
      <c r="VFN2182" s="218"/>
      <c r="VFO2182" s="218"/>
      <c r="VFP2182" s="218"/>
      <c r="VFQ2182" s="218"/>
      <c r="VFR2182" s="218"/>
      <c r="VFS2182" s="218"/>
      <c r="VFT2182" s="218"/>
      <c r="VFU2182" s="218"/>
      <c r="VFV2182" s="218"/>
      <c r="VFW2182" s="218"/>
      <c r="VFX2182" s="218"/>
      <c r="VFY2182" s="218"/>
      <c r="VFZ2182" s="218"/>
      <c r="VGA2182" s="218"/>
      <c r="VGB2182" s="218"/>
      <c r="VGC2182" s="218"/>
      <c r="VGD2182" s="218"/>
      <c r="VGE2182" s="218"/>
      <c r="VGF2182" s="218"/>
      <c r="VGG2182" s="218"/>
      <c r="VGH2182" s="218"/>
      <c r="VGI2182" s="218"/>
      <c r="VGJ2182" s="218"/>
      <c r="VGK2182" s="218"/>
      <c r="VGL2182" s="218"/>
      <c r="VGM2182" s="218"/>
      <c r="VGN2182" s="218"/>
      <c r="VGO2182" s="218"/>
      <c r="VGP2182" s="218"/>
      <c r="VGQ2182" s="218"/>
      <c r="VGR2182" s="218"/>
      <c r="VGS2182" s="218"/>
      <c r="VGT2182" s="218"/>
      <c r="VGU2182" s="218"/>
      <c r="VGV2182" s="218"/>
      <c r="VGW2182" s="218"/>
      <c r="VGX2182" s="218"/>
      <c r="VGY2182" s="218"/>
      <c r="VGZ2182" s="218"/>
      <c r="VHA2182" s="218"/>
      <c r="VHB2182" s="218"/>
      <c r="VHC2182" s="218"/>
      <c r="VHD2182" s="218"/>
      <c r="VHE2182" s="218"/>
      <c r="VHF2182" s="218"/>
      <c r="VHG2182" s="218"/>
      <c r="VHH2182" s="218"/>
      <c r="VHI2182" s="218"/>
      <c r="VHJ2182" s="218"/>
      <c r="VHK2182" s="218"/>
      <c r="VHL2182" s="218"/>
      <c r="VHM2182" s="218"/>
      <c r="VHN2182" s="218"/>
      <c r="VHO2182" s="218"/>
      <c r="VHP2182" s="218"/>
      <c r="VHQ2182" s="218"/>
      <c r="VHR2182" s="218"/>
      <c r="VHS2182" s="218"/>
      <c r="VHT2182" s="218"/>
      <c r="VHU2182" s="218"/>
      <c r="VHV2182" s="218"/>
      <c r="VHW2182" s="218"/>
      <c r="VHX2182" s="218"/>
      <c r="VHY2182" s="218"/>
      <c r="VHZ2182" s="218"/>
      <c r="VIA2182" s="218"/>
      <c r="VIB2182" s="218"/>
      <c r="VIC2182" s="218"/>
      <c r="VID2182" s="218"/>
      <c r="VIE2182" s="218"/>
      <c r="VIF2182" s="218"/>
      <c r="VIG2182" s="218"/>
      <c r="VIH2182" s="218"/>
      <c r="VII2182" s="218"/>
      <c r="VIJ2182" s="218"/>
      <c r="VIK2182" s="218"/>
      <c r="VIL2182" s="218"/>
      <c r="VIM2182" s="218"/>
      <c r="VIN2182" s="218"/>
      <c r="VIO2182" s="218"/>
      <c r="VIP2182" s="218"/>
      <c r="VIQ2182" s="218"/>
      <c r="VIR2182" s="218"/>
      <c r="VIS2182" s="218"/>
      <c r="VIT2182" s="218"/>
      <c r="VIU2182" s="218"/>
      <c r="VIV2182" s="218"/>
      <c r="VIW2182" s="218"/>
      <c r="VIX2182" s="218"/>
      <c r="VIY2182" s="218"/>
      <c r="VIZ2182" s="218"/>
      <c r="VJA2182" s="218"/>
      <c r="VJB2182" s="218"/>
      <c r="VJC2182" s="218"/>
      <c r="VJD2182" s="218"/>
      <c r="VJE2182" s="218"/>
      <c r="VJF2182" s="218"/>
      <c r="VJG2182" s="218"/>
      <c r="VJH2182" s="218"/>
      <c r="VJI2182" s="218"/>
      <c r="VJJ2182" s="218"/>
      <c r="VJK2182" s="218"/>
      <c r="VJL2182" s="218"/>
      <c r="VJM2182" s="218"/>
      <c r="VJN2182" s="218"/>
      <c r="VJO2182" s="218"/>
      <c r="VJP2182" s="218"/>
      <c r="VJQ2182" s="218"/>
      <c r="VJR2182" s="218"/>
      <c r="VJS2182" s="218"/>
      <c r="VJT2182" s="218"/>
      <c r="VJU2182" s="218"/>
      <c r="VJV2182" s="218"/>
      <c r="VJW2182" s="218"/>
      <c r="VJX2182" s="218"/>
      <c r="VJY2182" s="218"/>
      <c r="VJZ2182" s="218"/>
      <c r="VKA2182" s="218"/>
      <c r="VKB2182" s="218"/>
      <c r="VKC2182" s="218"/>
      <c r="VKD2182" s="218"/>
      <c r="VKE2182" s="218"/>
      <c r="VKF2182" s="218"/>
      <c r="VKG2182" s="218"/>
      <c r="VKH2182" s="218"/>
      <c r="VKI2182" s="218"/>
      <c r="VKJ2182" s="218"/>
      <c r="VKK2182" s="218"/>
      <c r="VKL2182" s="218"/>
      <c r="VKM2182" s="218"/>
      <c r="VKN2182" s="218"/>
      <c r="VKO2182" s="218"/>
      <c r="VKP2182" s="218"/>
      <c r="VKQ2182" s="218"/>
      <c r="VKR2182" s="218"/>
      <c r="VKS2182" s="218"/>
      <c r="VKT2182" s="218"/>
      <c r="VKU2182" s="218"/>
      <c r="VKV2182" s="218"/>
      <c r="VKW2182" s="218"/>
      <c r="VKX2182" s="218"/>
      <c r="VKY2182" s="218"/>
      <c r="VKZ2182" s="218"/>
      <c r="VLA2182" s="218"/>
      <c r="VLB2182" s="218"/>
      <c r="VLC2182" s="218"/>
      <c r="VLD2182" s="218"/>
      <c r="VLE2182" s="218"/>
      <c r="VLF2182" s="218"/>
      <c r="VLG2182" s="218"/>
      <c r="VLH2182" s="218"/>
      <c r="VLI2182" s="218"/>
      <c r="VLJ2182" s="218"/>
      <c r="VLK2182" s="218"/>
      <c r="VLL2182" s="218"/>
      <c r="VLM2182" s="218"/>
      <c r="VLN2182" s="218"/>
      <c r="VLO2182" s="218"/>
      <c r="VLP2182" s="218"/>
      <c r="VLQ2182" s="218"/>
      <c r="VLR2182" s="218"/>
      <c r="VLS2182" s="218"/>
      <c r="VLT2182" s="218"/>
      <c r="VLU2182" s="218"/>
      <c r="VLV2182" s="218"/>
      <c r="VLW2182" s="218"/>
      <c r="VLX2182" s="218"/>
      <c r="VLY2182" s="218"/>
      <c r="VLZ2182" s="218"/>
      <c r="VMA2182" s="218"/>
      <c r="VMB2182" s="218"/>
      <c r="VMC2182" s="218"/>
      <c r="VMD2182" s="218"/>
      <c r="VME2182" s="218"/>
      <c r="VMF2182" s="218"/>
      <c r="VMG2182" s="218"/>
      <c r="VMH2182" s="218"/>
      <c r="VMI2182" s="218"/>
      <c r="VMJ2182" s="218"/>
      <c r="VMK2182" s="218"/>
      <c r="VML2182" s="218"/>
      <c r="VMM2182" s="218"/>
      <c r="VMN2182" s="218"/>
      <c r="VMO2182" s="218"/>
      <c r="VMP2182" s="218"/>
      <c r="VMQ2182" s="218"/>
      <c r="VMR2182" s="218"/>
      <c r="VMS2182" s="218"/>
      <c r="VMT2182" s="218"/>
      <c r="VMU2182" s="218"/>
      <c r="VMV2182" s="218"/>
      <c r="VMW2182" s="218"/>
      <c r="VMX2182" s="218"/>
      <c r="VMY2182" s="218"/>
      <c r="VMZ2182" s="218"/>
      <c r="VNA2182" s="218"/>
      <c r="VNB2182" s="218"/>
      <c r="VNC2182" s="218"/>
      <c r="VND2182" s="218"/>
      <c r="VNE2182" s="218"/>
      <c r="VNF2182" s="218"/>
      <c r="VNG2182" s="218"/>
      <c r="VNH2182" s="218"/>
      <c r="VNI2182" s="218"/>
      <c r="VNJ2182" s="218"/>
      <c r="VNK2182" s="218"/>
      <c r="VNL2182" s="218"/>
      <c r="VNM2182" s="218"/>
      <c r="VNN2182" s="218"/>
      <c r="VNO2182" s="218"/>
      <c r="VNP2182" s="218"/>
      <c r="VNQ2182" s="218"/>
      <c r="VNR2182" s="218"/>
      <c r="VNS2182" s="218"/>
      <c r="VNT2182" s="218"/>
      <c r="VNU2182" s="218"/>
      <c r="VNV2182" s="218"/>
      <c r="VNW2182" s="218"/>
      <c r="VNX2182" s="218"/>
      <c r="VNY2182" s="218"/>
      <c r="VNZ2182" s="218"/>
      <c r="VOA2182" s="218"/>
      <c r="VOB2182" s="218"/>
      <c r="VOC2182" s="218"/>
      <c r="VOD2182" s="218"/>
      <c r="VOE2182" s="218"/>
      <c r="VOF2182" s="218"/>
      <c r="VOG2182" s="218"/>
      <c r="VOH2182" s="218"/>
      <c r="VOI2182" s="218"/>
      <c r="VOJ2182" s="218"/>
      <c r="VOK2182" s="218"/>
      <c r="VOL2182" s="218"/>
      <c r="VOM2182" s="218"/>
      <c r="VON2182" s="218"/>
      <c r="VOO2182" s="218"/>
      <c r="VOP2182" s="218"/>
      <c r="VOQ2182" s="218"/>
      <c r="VOR2182" s="218"/>
      <c r="VOS2182" s="218"/>
      <c r="VOT2182" s="218"/>
      <c r="VOU2182" s="218"/>
      <c r="VOV2182" s="218"/>
      <c r="VOW2182" s="218"/>
      <c r="VOX2182" s="218"/>
      <c r="VOY2182" s="218"/>
      <c r="VOZ2182" s="218"/>
      <c r="VPA2182" s="218"/>
      <c r="VPB2182" s="218"/>
      <c r="VPC2182" s="218"/>
      <c r="VPD2182" s="218"/>
      <c r="VPE2182" s="218"/>
      <c r="VPF2182" s="218"/>
      <c r="VPG2182" s="218"/>
      <c r="VPH2182" s="218"/>
      <c r="VPI2182" s="218"/>
      <c r="VPJ2182" s="218"/>
      <c r="VPK2182" s="218"/>
      <c r="VPL2182" s="218"/>
      <c r="VPM2182" s="218"/>
      <c r="VPN2182" s="218"/>
      <c r="VPO2182" s="218"/>
      <c r="VPP2182" s="218"/>
      <c r="VPQ2182" s="218"/>
      <c r="VPR2182" s="218"/>
      <c r="VPS2182" s="218"/>
      <c r="VPT2182" s="218"/>
      <c r="VPU2182" s="218"/>
      <c r="VPV2182" s="218"/>
      <c r="VPW2182" s="218"/>
      <c r="VPX2182" s="218"/>
      <c r="VPY2182" s="218"/>
      <c r="VPZ2182" s="218"/>
      <c r="VQA2182" s="218"/>
      <c r="VQB2182" s="218"/>
      <c r="VQC2182" s="218"/>
      <c r="VQD2182" s="218"/>
      <c r="VQE2182" s="218"/>
      <c r="VQF2182" s="218"/>
      <c r="VQG2182" s="218"/>
      <c r="VQH2182" s="218"/>
      <c r="VQI2182" s="218"/>
      <c r="VQJ2182" s="218"/>
      <c r="VQK2182" s="218"/>
      <c r="VQL2182" s="218"/>
      <c r="VQM2182" s="218"/>
      <c r="VQN2182" s="218"/>
      <c r="VQO2182" s="218"/>
      <c r="VQP2182" s="218"/>
      <c r="VQQ2182" s="218"/>
      <c r="VQR2182" s="218"/>
      <c r="VQS2182" s="218"/>
      <c r="VQT2182" s="218"/>
      <c r="VQU2182" s="218"/>
      <c r="VQV2182" s="218"/>
      <c r="VQW2182" s="218"/>
      <c r="VQX2182" s="218"/>
      <c r="VQY2182" s="218"/>
      <c r="VQZ2182" s="218"/>
      <c r="VRA2182" s="218"/>
      <c r="VRB2182" s="218"/>
      <c r="VRC2182" s="218"/>
      <c r="VRD2182" s="218"/>
      <c r="VRE2182" s="218"/>
      <c r="VRF2182" s="218"/>
      <c r="VRG2182" s="218"/>
      <c r="VRH2182" s="218"/>
      <c r="VRI2182" s="218"/>
      <c r="VRJ2182" s="218"/>
      <c r="VRK2182" s="218"/>
      <c r="VRL2182" s="218"/>
      <c r="VRM2182" s="218"/>
      <c r="VRN2182" s="218"/>
      <c r="VRO2182" s="218"/>
      <c r="VRP2182" s="218"/>
      <c r="VRQ2182" s="218"/>
      <c r="VRR2182" s="218"/>
      <c r="VRS2182" s="218"/>
      <c r="VRT2182" s="218"/>
      <c r="VRU2182" s="218"/>
      <c r="VRV2182" s="218"/>
      <c r="VRW2182" s="218"/>
      <c r="VRX2182" s="218"/>
      <c r="VRY2182" s="218"/>
      <c r="VRZ2182" s="218"/>
      <c r="VSA2182" s="218"/>
      <c r="VSB2182" s="218"/>
      <c r="VSC2182" s="218"/>
      <c r="VSD2182" s="218"/>
      <c r="VSE2182" s="218"/>
      <c r="VSF2182" s="218"/>
      <c r="VSG2182" s="218"/>
      <c r="VSH2182" s="218"/>
      <c r="VSI2182" s="218"/>
      <c r="VSJ2182" s="218"/>
      <c r="VSK2182" s="218"/>
      <c r="VSL2182" s="218"/>
      <c r="VSM2182" s="218"/>
      <c r="VSN2182" s="218"/>
      <c r="VSO2182" s="218"/>
      <c r="VSP2182" s="218"/>
      <c r="VSQ2182" s="218"/>
      <c r="VSR2182" s="218"/>
      <c r="VSS2182" s="218"/>
      <c r="VST2182" s="218"/>
      <c r="VSU2182" s="218"/>
      <c r="VSV2182" s="218"/>
      <c r="VSW2182" s="218"/>
      <c r="VSX2182" s="218"/>
      <c r="VSY2182" s="218"/>
      <c r="VSZ2182" s="218"/>
      <c r="VTA2182" s="218"/>
      <c r="VTB2182" s="218"/>
      <c r="VTC2182" s="218"/>
      <c r="VTD2182" s="218"/>
      <c r="VTE2182" s="218"/>
      <c r="VTF2182" s="218"/>
      <c r="VTG2182" s="218"/>
      <c r="VTH2182" s="218"/>
      <c r="VTI2182" s="218"/>
      <c r="VTJ2182" s="218"/>
      <c r="VTK2182" s="218"/>
      <c r="VTL2182" s="218"/>
      <c r="VTM2182" s="218"/>
      <c r="VTN2182" s="218"/>
      <c r="VTO2182" s="218"/>
      <c r="VTP2182" s="218"/>
      <c r="VTQ2182" s="218"/>
      <c r="VTR2182" s="218"/>
      <c r="VTS2182" s="218"/>
      <c r="VTT2182" s="218"/>
      <c r="VTU2182" s="218"/>
      <c r="VTV2182" s="218"/>
      <c r="VTW2182" s="218"/>
      <c r="VTX2182" s="218"/>
      <c r="VTY2182" s="218"/>
      <c r="VTZ2182" s="218"/>
      <c r="VUA2182" s="218"/>
      <c r="VUB2182" s="218"/>
      <c r="VUC2182" s="218"/>
      <c r="VUD2182" s="218"/>
      <c r="VUE2182" s="218"/>
      <c r="VUF2182" s="218"/>
      <c r="VUG2182" s="218"/>
      <c r="VUH2182" s="218"/>
      <c r="VUI2182" s="218"/>
      <c r="VUJ2182" s="218"/>
      <c r="VUK2182" s="218"/>
      <c r="VUL2182" s="218"/>
      <c r="VUM2182" s="218"/>
      <c r="VUN2182" s="218"/>
      <c r="VUO2182" s="218"/>
      <c r="VUP2182" s="218"/>
      <c r="VUQ2182" s="218"/>
      <c r="VUR2182" s="218"/>
      <c r="VUS2182" s="218"/>
      <c r="VUT2182" s="218"/>
      <c r="VUU2182" s="218"/>
      <c r="VUV2182" s="218"/>
      <c r="VUW2182" s="218"/>
      <c r="VUX2182" s="218"/>
      <c r="VUY2182" s="218"/>
      <c r="VUZ2182" s="218"/>
      <c r="VVA2182" s="218"/>
      <c r="VVB2182" s="218"/>
      <c r="VVC2182" s="218"/>
      <c r="VVD2182" s="218"/>
      <c r="VVE2182" s="218"/>
      <c r="VVF2182" s="218"/>
      <c r="VVG2182" s="218"/>
      <c r="VVH2182" s="218"/>
      <c r="VVI2182" s="218"/>
      <c r="VVJ2182" s="218"/>
      <c r="VVK2182" s="218"/>
      <c r="VVL2182" s="218"/>
      <c r="VVM2182" s="218"/>
      <c r="VVN2182" s="218"/>
      <c r="VVO2182" s="218"/>
      <c r="VVP2182" s="218"/>
      <c r="VVQ2182" s="218"/>
      <c r="VVR2182" s="218"/>
      <c r="VVS2182" s="218"/>
      <c r="VVT2182" s="218"/>
      <c r="VVU2182" s="218"/>
      <c r="VVV2182" s="218"/>
      <c r="VVW2182" s="218"/>
      <c r="VVX2182" s="218"/>
      <c r="VVY2182" s="218"/>
      <c r="VVZ2182" s="218"/>
      <c r="VWA2182" s="218"/>
      <c r="VWB2182" s="218"/>
      <c r="VWC2182" s="218"/>
      <c r="VWD2182" s="218"/>
      <c r="VWE2182" s="218"/>
      <c r="VWF2182" s="218"/>
      <c r="VWG2182" s="218"/>
      <c r="VWH2182" s="218"/>
      <c r="VWI2182" s="218"/>
      <c r="VWJ2182" s="218"/>
      <c r="VWK2182" s="218"/>
      <c r="VWL2182" s="218"/>
      <c r="VWM2182" s="218"/>
      <c r="VWN2182" s="218"/>
      <c r="VWO2182" s="218"/>
      <c r="VWP2182" s="218"/>
      <c r="VWQ2182" s="218"/>
      <c r="VWR2182" s="218"/>
      <c r="VWS2182" s="218"/>
      <c r="VWT2182" s="218"/>
      <c r="VWU2182" s="218"/>
      <c r="VWV2182" s="218"/>
      <c r="VWW2182" s="218"/>
      <c r="VWX2182" s="218"/>
      <c r="VWY2182" s="218"/>
      <c r="VWZ2182" s="218"/>
      <c r="VXA2182" s="218"/>
      <c r="VXB2182" s="218"/>
      <c r="VXC2182" s="218"/>
      <c r="VXD2182" s="218"/>
      <c r="VXE2182" s="218"/>
      <c r="VXF2182" s="218"/>
      <c r="VXG2182" s="218"/>
      <c r="VXH2182" s="218"/>
      <c r="VXI2182" s="218"/>
      <c r="VXJ2182" s="218"/>
      <c r="VXK2182" s="218"/>
      <c r="VXL2182" s="218"/>
      <c r="VXM2182" s="218"/>
      <c r="VXN2182" s="218"/>
      <c r="VXO2182" s="218"/>
      <c r="VXP2182" s="218"/>
      <c r="VXQ2182" s="218"/>
      <c r="VXR2182" s="218"/>
      <c r="VXS2182" s="218"/>
      <c r="VXT2182" s="218"/>
      <c r="VXU2182" s="218"/>
      <c r="VXV2182" s="218"/>
      <c r="VXW2182" s="218"/>
      <c r="VXX2182" s="218"/>
      <c r="VXY2182" s="218"/>
      <c r="VXZ2182" s="218"/>
      <c r="VYA2182" s="218"/>
      <c r="VYB2182" s="218"/>
      <c r="VYC2182" s="218"/>
      <c r="VYD2182" s="218"/>
      <c r="VYE2182" s="218"/>
      <c r="VYF2182" s="218"/>
      <c r="VYG2182" s="218"/>
      <c r="VYH2182" s="218"/>
      <c r="VYI2182" s="218"/>
      <c r="VYJ2182" s="218"/>
      <c r="VYK2182" s="218"/>
      <c r="VYL2182" s="218"/>
      <c r="VYM2182" s="218"/>
      <c r="VYN2182" s="218"/>
      <c r="VYO2182" s="218"/>
      <c r="VYP2182" s="218"/>
      <c r="VYQ2182" s="218"/>
      <c r="VYR2182" s="218"/>
      <c r="VYS2182" s="218"/>
      <c r="VYT2182" s="218"/>
      <c r="VYU2182" s="218"/>
      <c r="VYV2182" s="218"/>
      <c r="VYW2182" s="218"/>
      <c r="VYX2182" s="218"/>
      <c r="VYY2182" s="218"/>
      <c r="VYZ2182" s="218"/>
      <c r="VZA2182" s="218"/>
      <c r="VZB2182" s="218"/>
      <c r="VZC2182" s="218"/>
      <c r="VZD2182" s="218"/>
      <c r="VZE2182" s="218"/>
      <c r="VZF2182" s="218"/>
      <c r="VZG2182" s="218"/>
      <c r="VZH2182" s="218"/>
      <c r="VZI2182" s="218"/>
      <c r="VZJ2182" s="218"/>
      <c r="VZK2182" s="218"/>
      <c r="VZL2182" s="218"/>
      <c r="VZM2182" s="218"/>
      <c r="VZN2182" s="218"/>
      <c r="VZO2182" s="218"/>
      <c r="VZP2182" s="218"/>
      <c r="VZQ2182" s="218"/>
      <c r="VZR2182" s="218"/>
      <c r="VZS2182" s="218"/>
      <c r="VZT2182" s="218"/>
      <c r="VZU2182" s="218"/>
      <c r="VZV2182" s="218"/>
      <c r="VZW2182" s="218"/>
      <c r="VZX2182" s="218"/>
      <c r="VZY2182" s="218"/>
      <c r="VZZ2182" s="218"/>
      <c r="WAA2182" s="218"/>
      <c r="WAB2182" s="218"/>
      <c r="WAC2182" s="218"/>
      <c r="WAD2182" s="218"/>
      <c r="WAE2182" s="218"/>
      <c r="WAF2182" s="218"/>
      <c r="WAG2182" s="218"/>
      <c r="WAH2182" s="218"/>
      <c r="WAI2182" s="218"/>
      <c r="WAJ2182" s="218"/>
      <c r="WAK2182" s="218"/>
      <c r="WAL2182" s="218"/>
      <c r="WAM2182" s="218"/>
      <c r="WAN2182" s="218"/>
      <c r="WAO2182" s="218"/>
      <c r="WAP2182" s="218"/>
      <c r="WAQ2182" s="218"/>
      <c r="WAR2182" s="218"/>
      <c r="WAS2182" s="218"/>
      <c r="WAT2182" s="218"/>
      <c r="WAU2182" s="218"/>
      <c r="WAV2182" s="218"/>
      <c r="WAW2182" s="218"/>
      <c r="WAX2182" s="218"/>
      <c r="WAY2182" s="218"/>
      <c r="WAZ2182" s="218"/>
      <c r="WBA2182" s="218"/>
      <c r="WBB2182" s="218"/>
      <c r="WBC2182" s="218"/>
      <c r="WBD2182" s="218"/>
      <c r="WBE2182" s="218"/>
      <c r="WBF2182" s="218"/>
      <c r="WBG2182" s="218"/>
      <c r="WBH2182" s="218"/>
      <c r="WBI2182" s="218"/>
      <c r="WBJ2182" s="218"/>
      <c r="WBK2182" s="218"/>
      <c r="WBL2182" s="218"/>
      <c r="WBM2182" s="218"/>
      <c r="WBN2182" s="218"/>
      <c r="WBO2182" s="218"/>
      <c r="WBP2182" s="218"/>
      <c r="WBQ2182" s="218"/>
      <c r="WBR2182" s="218"/>
      <c r="WBS2182" s="218"/>
      <c r="WBT2182" s="218"/>
      <c r="WBU2182" s="218"/>
      <c r="WBV2182" s="218"/>
      <c r="WBW2182" s="218"/>
      <c r="WBX2182" s="218"/>
      <c r="WBY2182" s="218"/>
      <c r="WBZ2182" s="218"/>
      <c r="WCA2182" s="218"/>
      <c r="WCB2182" s="218"/>
      <c r="WCC2182" s="218"/>
      <c r="WCD2182" s="218"/>
      <c r="WCE2182" s="218"/>
      <c r="WCF2182" s="218"/>
      <c r="WCG2182" s="218"/>
      <c r="WCH2182" s="218"/>
      <c r="WCI2182" s="218"/>
      <c r="WCJ2182" s="218"/>
      <c r="WCK2182" s="218"/>
      <c r="WCL2182" s="218"/>
      <c r="WCM2182" s="218"/>
      <c r="WCN2182" s="218"/>
      <c r="WCO2182" s="218"/>
      <c r="WCP2182" s="218"/>
      <c r="WCQ2182" s="218"/>
      <c r="WCR2182" s="218"/>
      <c r="WCS2182" s="218"/>
      <c r="WCT2182" s="218"/>
      <c r="WCU2182" s="218"/>
      <c r="WCV2182" s="218"/>
      <c r="WCW2182" s="218"/>
      <c r="WCX2182" s="218"/>
      <c r="WCY2182" s="218"/>
      <c r="WCZ2182" s="218"/>
      <c r="WDA2182" s="218"/>
      <c r="WDB2182" s="218"/>
      <c r="WDC2182" s="218"/>
      <c r="WDD2182" s="218"/>
      <c r="WDE2182" s="218"/>
      <c r="WDF2182" s="218"/>
      <c r="WDG2182" s="218"/>
      <c r="WDH2182" s="218"/>
      <c r="WDI2182" s="218"/>
      <c r="WDJ2182" s="218"/>
      <c r="WDK2182" s="218"/>
      <c r="WDL2182" s="218"/>
      <c r="WDM2182" s="218"/>
      <c r="WDN2182" s="218"/>
      <c r="WDO2182" s="218"/>
      <c r="WDP2182" s="218"/>
      <c r="WDQ2182" s="218"/>
      <c r="WDR2182" s="218"/>
      <c r="WDS2182" s="218"/>
      <c r="WDT2182" s="218"/>
      <c r="WDU2182" s="218"/>
      <c r="WDV2182" s="218"/>
      <c r="WDW2182" s="218"/>
      <c r="WDX2182" s="218"/>
      <c r="WDY2182" s="218"/>
      <c r="WDZ2182" s="218"/>
      <c r="WEA2182" s="218"/>
      <c r="WEB2182" s="218"/>
      <c r="WEC2182" s="218"/>
      <c r="WED2182" s="218"/>
      <c r="WEE2182" s="218"/>
      <c r="WEF2182" s="218"/>
      <c r="WEG2182" s="218"/>
      <c r="WEH2182" s="218"/>
      <c r="WEI2182" s="218"/>
      <c r="WEJ2182" s="218"/>
      <c r="WEK2182" s="218"/>
      <c r="WEL2182" s="218"/>
      <c r="WEM2182" s="218"/>
      <c r="WEN2182" s="218"/>
      <c r="WEO2182" s="218"/>
      <c r="WEP2182" s="218"/>
      <c r="WEQ2182" s="218"/>
      <c r="WER2182" s="218"/>
      <c r="WES2182" s="218"/>
      <c r="WET2182" s="218"/>
      <c r="WEU2182" s="218"/>
      <c r="WEV2182" s="218"/>
      <c r="WEW2182" s="218"/>
      <c r="WEX2182" s="218"/>
      <c r="WEY2182" s="218"/>
      <c r="WEZ2182" s="218"/>
      <c r="WFA2182" s="218"/>
      <c r="WFB2182" s="218"/>
      <c r="WFC2182" s="218"/>
      <c r="WFD2182" s="218"/>
      <c r="WFE2182" s="218"/>
      <c r="WFF2182" s="218"/>
      <c r="WFG2182" s="218"/>
      <c r="WFH2182" s="218"/>
      <c r="WFI2182" s="218"/>
      <c r="WFJ2182" s="218"/>
      <c r="WFK2182" s="218"/>
      <c r="WFL2182" s="218"/>
      <c r="WFM2182" s="218"/>
      <c r="WFN2182" s="218"/>
      <c r="WFO2182" s="218"/>
      <c r="WFP2182" s="218"/>
      <c r="WFQ2182" s="218"/>
      <c r="WFR2182" s="218"/>
      <c r="WFS2182" s="218"/>
      <c r="WFT2182" s="218"/>
      <c r="WFU2182" s="218"/>
      <c r="WFV2182" s="218"/>
      <c r="WFW2182" s="218"/>
      <c r="WFX2182" s="218"/>
      <c r="WFY2182" s="218"/>
      <c r="WFZ2182" s="218"/>
      <c r="WGA2182" s="218"/>
      <c r="WGB2182" s="218"/>
      <c r="WGC2182" s="218"/>
      <c r="WGD2182" s="218"/>
      <c r="WGE2182" s="218"/>
      <c r="WGF2182" s="218"/>
      <c r="WGG2182" s="218"/>
      <c r="WGH2182" s="218"/>
      <c r="WGI2182" s="218"/>
      <c r="WGJ2182" s="218"/>
      <c r="WGK2182" s="218"/>
      <c r="WGL2182" s="218"/>
      <c r="WGM2182" s="218"/>
      <c r="WGN2182" s="218"/>
      <c r="WGO2182" s="218"/>
      <c r="WGP2182" s="218"/>
      <c r="WGQ2182" s="218"/>
      <c r="WGR2182" s="218"/>
      <c r="WGS2182" s="218"/>
      <c r="WGT2182" s="218"/>
      <c r="WGU2182" s="218"/>
      <c r="WGV2182" s="218"/>
      <c r="WGW2182" s="218"/>
      <c r="WGX2182" s="218"/>
      <c r="WGY2182" s="218"/>
      <c r="WGZ2182" s="218"/>
      <c r="WHA2182" s="218"/>
      <c r="WHB2182" s="218"/>
      <c r="WHC2182" s="218"/>
      <c r="WHD2182" s="218"/>
      <c r="WHE2182" s="218"/>
      <c r="WHF2182" s="218"/>
      <c r="WHG2182" s="218"/>
      <c r="WHH2182" s="218"/>
      <c r="WHI2182" s="218"/>
      <c r="WHJ2182" s="218"/>
      <c r="WHK2182" s="218"/>
      <c r="WHL2182" s="218"/>
      <c r="WHM2182" s="218"/>
      <c r="WHN2182" s="218"/>
      <c r="WHO2182" s="218"/>
      <c r="WHP2182" s="218"/>
      <c r="WHQ2182" s="218"/>
      <c r="WHR2182" s="218"/>
      <c r="WHS2182" s="218"/>
      <c r="WHT2182" s="218"/>
      <c r="WHU2182" s="218"/>
      <c r="WHV2182" s="218"/>
      <c r="WHW2182" s="218"/>
      <c r="WHX2182" s="218"/>
      <c r="WHY2182" s="218"/>
      <c r="WHZ2182" s="218"/>
      <c r="WIA2182" s="218"/>
      <c r="WIB2182" s="218"/>
      <c r="WIC2182" s="218"/>
      <c r="WID2182" s="218"/>
      <c r="WIE2182" s="218"/>
      <c r="WIF2182" s="218"/>
      <c r="WIG2182" s="218"/>
      <c r="WIH2182" s="218"/>
      <c r="WII2182" s="218"/>
      <c r="WIJ2182" s="218"/>
      <c r="WIK2182" s="218"/>
      <c r="WIL2182" s="218"/>
      <c r="WIM2182" s="218"/>
      <c r="WIN2182" s="218"/>
      <c r="WIO2182" s="218"/>
      <c r="WIP2182" s="218"/>
      <c r="WIQ2182" s="218"/>
      <c r="WIR2182" s="218"/>
      <c r="WIS2182" s="218"/>
      <c r="WIT2182" s="218"/>
      <c r="WIU2182" s="218"/>
      <c r="WIV2182" s="218"/>
      <c r="WIW2182" s="218"/>
      <c r="WIX2182" s="218"/>
      <c r="WIY2182" s="218"/>
      <c r="WIZ2182" s="218"/>
      <c r="WJA2182" s="218"/>
      <c r="WJB2182" s="218"/>
      <c r="WJC2182" s="218"/>
      <c r="WJD2182" s="218"/>
      <c r="WJE2182" s="218"/>
      <c r="WJF2182" s="218"/>
      <c r="WJG2182" s="218"/>
      <c r="WJH2182" s="218"/>
      <c r="WJI2182" s="218"/>
      <c r="WJJ2182" s="218"/>
      <c r="WJK2182" s="218"/>
      <c r="WJL2182" s="218"/>
      <c r="WJM2182" s="218"/>
      <c r="WJN2182" s="218"/>
      <c r="WJO2182" s="218"/>
      <c r="WJP2182" s="218"/>
      <c r="WJQ2182" s="218"/>
      <c r="WJR2182" s="218"/>
      <c r="WJS2182" s="218"/>
      <c r="WJT2182" s="218"/>
      <c r="WJU2182" s="218"/>
      <c r="WJV2182" s="218"/>
      <c r="WJW2182" s="218"/>
      <c r="WJX2182" s="218"/>
      <c r="WJY2182" s="218"/>
      <c r="WJZ2182" s="218"/>
      <c r="WKA2182" s="218"/>
      <c r="WKB2182" s="218"/>
      <c r="WKC2182" s="218"/>
      <c r="WKD2182" s="218"/>
      <c r="WKE2182" s="218"/>
      <c r="WKF2182" s="218"/>
      <c r="WKG2182" s="218"/>
      <c r="WKH2182" s="218"/>
      <c r="WKI2182" s="218"/>
      <c r="WKJ2182" s="218"/>
      <c r="WKK2182" s="218"/>
      <c r="WKL2182" s="218"/>
      <c r="WKM2182" s="218"/>
      <c r="WKN2182" s="218"/>
      <c r="WKO2182" s="218"/>
      <c r="WKP2182" s="218"/>
      <c r="WKQ2182" s="218"/>
      <c r="WKR2182" s="218"/>
      <c r="WKS2182" s="218"/>
      <c r="WKT2182" s="218"/>
      <c r="WKU2182" s="218"/>
      <c r="WKV2182" s="218"/>
      <c r="WKW2182" s="218"/>
      <c r="WKX2182" s="218"/>
      <c r="WKY2182" s="218"/>
      <c r="WKZ2182" s="218"/>
      <c r="WLA2182" s="218"/>
      <c r="WLB2182" s="218"/>
      <c r="WLC2182" s="218"/>
      <c r="WLD2182" s="218"/>
      <c r="WLE2182" s="218"/>
      <c r="WLF2182" s="218"/>
      <c r="WLG2182" s="218"/>
      <c r="WLH2182" s="218"/>
      <c r="WLI2182" s="218"/>
      <c r="WLJ2182" s="218"/>
      <c r="WLK2182" s="218"/>
      <c r="WLL2182" s="218"/>
      <c r="WLM2182" s="218"/>
      <c r="WLN2182" s="218"/>
      <c r="WLO2182" s="218"/>
      <c r="WLP2182" s="218"/>
      <c r="WLQ2182" s="218"/>
      <c r="WLR2182" s="218"/>
      <c r="WLS2182" s="218"/>
      <c r="WLT2182" s="218"/>
      <c r="WLU2182" s="218"/>
      <c r="WLV2182" s="218"/>
      <c r="WLW2182" s="218"/>
      <c r="WLX2182" s="218"/>
      <c r="WLY2182" s="218"/>
      <c r="WLZ2182" s="218"/>
      <c r="WMA2182" s="218"/>
      <c r="WMB2182" s="218"/>
      <c r="WMC2182" s="218"/>
      <c r="WMD2182" s="218"/>
      <c r="WME2182" s="218"/>
      <c r="WMF2182" s="218"/>
      <c r="WMG2182" s="218"/>
      <c r="WMH2182" s="218"/>
      <c r="WMI2182" s="218"/>
      <c r="WMJ2182" s="218"/>
      <c r="WMK2182" s="218"/>
      <c r="WML2182" s="218"/>
      <c r="WMM2182" s="218"/>
      <c r="WMN2182" s="218"/>
      <c r="WMO2182" s="218"/>
      <c r="WMP2182" s="218"/>
      <c r="WMQ2182" s="218"/>
      <c r="WMR2182" s="218"/>
      <c r="WMS2182" s="218"/>
      <c r="WMT2182" s="218"/>
      <c r="WMU2182" s="218"/>
      <c r="WMV2182" s="218"/>
      <c r="WMW2182" s="218"/>
      <c r="WMX2182" s="218"/>
      <c r="WMY2182" s="218"/>
      <c r="WMZ2182" s="218"/>
      <c r="WNA2182" s="218"/>
      <c r="WNB2182" s="218"/>
      <c r="WNC2182" s="218"/>
      <c r="WND2182" s="218"/>
      <c r="WNE2182" s="218"/>
      <c r="WNF2182" s="218"/>
      <c r="WNG2182" s="218"/>
      <c r="WNH2182" s="218"/>
      <c r="WNI2182" s="218"/>
      <c r="WNJ2182" s="218"/>
      <c r="WNK2182" s="218"/>
      <c r="WNL2182" s="218"/>
      <c r="WNM2182" s="218"/>
      <c r="WNN2182" s="218"/>
      <c r="WNO2182" s="218"/>
      <c r="WNP2182" s="218"/>
      <c r="WNQ2182" s="218"/>
      <c r="WNR2182" s="218"/>
      <c r="WNS2182" s="218"/>
      <c r="WNT2182" s="218"/>
      <c r="WNU2182" s="218"/>
      <c r="WNV2182" s="218"/>
      <c r="WNW2182" s="218"/>
      <c r="WNX2182" s="218"/>
      <c r="WNY2182" s="218"/>
      <c r="WNZ2182" s="218"/>
      <c r="WOA2182" s="218"/>
      <c r="WOB2182" s="218"/>
      <c r="WOC2182" s="218"/>
      <c r="WOD2182" s="218"/>
      <c r="WOE2182" s="218"/>
      <c r="WOF2182" s="218"/>
      <c r="WOG2182" s="218"/>
      <c r="WOH2182" s="218"/>
      <c r="WOI2182" s="218"/>
      <c r="WOJ2182" s="218"/>
      <c r="WOK2182" s="218"/>
      <c r="WOL2182" s="218"/>
      <c r="WOM2182" s="218"/>
      <c r="WON2182" s="218"/>
      <c r="WOO2182" s="218"/>
      <c r="WOP2182" s="218"/>
      <c r="WOQ2182" s="218"/>
      <c r="WOR2182" s="218"/>
      <c r="WOS2182" s="218"/>
      <c r="WOT2182" s="218"/>
      <c r="WOU2182" s="218"/>
      <c r="WOV2182" s="218"/>
      <c r="WOW2182" s="218"/>
      <c r="WOX2182" s="218"/>
      <c r="WOY2182" s="218"/>
      <c r="WOZ2182" s="218"/>
      <c r="WPA2182" s="218"/>
      <c r="WPB2182" s="218"/>
      <c r="WPC2182" s="218"/>
      <c r="WPD2182" s="218"/>
      <c r="WPE2182" s="218"/>
      <c r="WPF2182" s="218"/>
      <c r="WPG2182" s="218"/>
      <c r="WPH2182" s="218"/>
      <c r="WPI2182" s="218"/>
      <c r="WPJ2182" s="218"/>
      <c r="WPK2182" s="218"/>
      <c r="WPL2182" s="218"/>
      <c r="WPM2182" s="218"/>
      <c r="WPN2182" s="218"/>
      <c r="WPO2182" s="218"/>
      <c r="WPP2182" s="218"/>
      <c r="WPQ2182" s="218"/>
      <c r="WPR2182" s="218"/>
      <c r="WPS2182" s="218"/>
      <c r="WPT2182" s="218"/>
      <c r="WPU2182" s="218"/>
      <c r="WPV2182" s="218"/>
      <c r="WPW2182" s="218"/>
      <c r="WPX2182" s="218"/>
      <c r="WPY2182" s="218"/>
      <c r="WPZ2182" s="218"/>
      <c r="WQA2182" s="218"/>
      <c r="WQB2182" s="218"/>
      <c r="WQC2182" s="218"/>
      <c r="WQD2182" s="218"/>
      <c r="WQE2182" s="218"/>
      <c r="WQF2182" s="218"/>
      <c r="WQG2182" s="218"/>
      <c r="WQH2182" s="218"/>
      <c r="WQI2182" s="218"/>
      <c r="WQJ2182" s="218"/>
      <c r="WQK2182" s="218"/>
      <c r="WQL2182" s="218"/>
      <c r="WQM2182" s="218"/>
      <c r="WQN2182" s="218"/>
      <c r="WQO2182" s="218"/>
      <c r="WQP2182" s="218"/>
      <c r="WQQ2182" s="218"/>
      <c r="WQR2182" s="218"/>
      <c r="WQS2182" s="218"/>
      <c r="WQT2182" s="218"/>
      <c r="WQU2182" s="218"/>
      <c r="WQV2182" s="218"/>
      <c r="WQW2182" s="218"/>
      <c r="WQX2182" s="218"/>
      <c r="WQY2182" s="218"/>
      <c r="WQZ2182" s="218"/>
      <c r="WRA2182" s="218"/>
      <c r="WRB2182" s="218"/>
      <c r="WRC2182" s="218"/>
      <c r="WRD2182" s="218"/>
      <c r="WRE2182" s="218"/>
      <c r="WRF2182" s="218"/>
      <c r="WRG2182" s="218"/>
      <c r="WRH2182" s="218"/>
      <c r="WRI2182" s="218"/>
      <c r="WRJ2182" s="218"/>
      <c r="WRK2182" s="218"/>
      <c r="WRL2182" s="218"/>
      <c r="WRM2182" s="218"/>
      <c r="WRN2182" s="218"/>
      <c r="WRO2182" s="218"/>
      <c r="WRP2182" s="218"/>
      <c r="WRQ2182" s="218"/>
      <c r="WRR2182" s="218"/>
      <c r="WRS2182" s="218"/>
      <c r="WRT2182" s="218"/>
      <c r="WRU2182" s="218"/>
      <c r="WRV2182" s="218"/>
      <c r="WRW2182" s="218"/>
      <c r="WRX2182" s="218"/>
      <c r="WRY2182" s="218"/>
      <c r="WRZ2182" s="218"/>
      <c r="WSA2182" s="218"/>
      <c r="WSB2182" s="218"/>
      <c r="WSC2182" s="218"/>
      <c r="WSD2182" s="218"/>
      <c r="WSE2182" s="218"/>
      <c r="WSF2182" s="218"/>
      <c r="WSG2182" s="218"/>
      <c r="WSH2182" s="218"/>
      <c r="WSI2182" s="218"/>
      <c r="WSJ2182" s="218"/>
      <c r="WSK2182" s="218"/>
      <c r="WSL2182" s="218"/>
      <c r="WSM2182" s="218"/>
      <c r="WSN2182" s="218"/>
      <c r="WSO2182" s="218"/>
      <c r="WSP2182" s="218"/>
      <c r="WSQ2182" s="218"/>
      <c r="WSR2182" s="218"/>
      <c r="WSS2182" s="218"/>
      <c r="WST2182" s="218"/>
      <c r="WSU2182" s="218"/>
      <c r="WSV2182" s="218"/>
      <c r="WSW2182" s="218"/>
      <c r="WSX2182" s="218"/>
      <c r="WSY2182" s="218"/>
      <c r="WSZ2182" s="218"/>
      <c r="WTA2182" s="218"/>
      <c r="WTB2182" s="218"/>
      <c r="WTC2182" s="218"/>
      <c r="WTD2182" s="218"/>
      <c r="WTE2182" s="218"/>
      <c r="WTF2182" s="218"/>
      <c r="WTG2182" s="218"/>
      <c r="WTH2182" s="218"/>
      <c r="WTI2182" s="218"/>
      <c r="WTJ2182" s="218"/>
      <c r="WTK2182" s="218"/>
      <c r="WTL2182" s="218"/>
      <c r="WTM2182" s="218"/>
      <c r="WTN2182" s="218"/>
      <c r="WTO2182" s="218"/>
      <c r="WTP2182" s="218"/>
      <c r="WTQ2182" s="218"/>
      <c r="WTR2182" s="218"/>
      <c r="WTS2182" s="218"/>
      <c r="WTT2182" s="218"/>
      <c r="WTU2182" s="218"/>
      <c r="WTV2182" s="218"/>
      <c r="WTW2182" s="218"/>
      <c r="WTX2182" s="218"/>
      <c r="WTY2182" s="218"/>
      <c r="WTZ2182" s="218"/>
      <c r="WUA2182" s="218"/>
      <c r="WUB2182" s="218"/>
      <c r="WUC2182" s="218"/>
      <c r="WUD2182" s="218"/>
      <c r="WUE2182" s="218"/>
      <c r="WUF2182" s="218"/>
      <c r="WUG2182" s="218"/>
      <c r="WUH2182" s="218"/>
      <c r="WUI2182" s="218"/>
      <c r="WUJ2182" s="218"/>
      <c r="WUK2182" s="218"/>
      <c r="WUL2182" s="218"/>
      <c r="WUM2182" s="218"/>
      <c r="WUN2182" s="218"/>
      <c r="WUO2182" s="218"/>
      <c r="WUP2182" s="218"/>
      <c r="WUQ2182" s="218"/>
      <c r="WUR2182" s="218"/>
      <c r="WUS2182" s="218"/>
      <c r="WUT2182" s="218"/>
      <c r="WUU2182" s="218"/>
      <c r="WUV2182" s="218"/>
      <c r="WUW2182" s="218"/>
      <c r="WUX2182" s="218"/>
      <c r="WUY2182" s="218"/>
      <c r="WUZ2182" s="218"/>
      <c r="WVA2182" s="218"/>
      <c r="WVB2182" s="218"/>
      <c r="WVC2182" s="218"/>
      <c r="WVD2182" s="218"/>
      <c r="WVE2182" s="218"/>
      <c r="WVF2182" s="218"/>
      <c r="WVG2182" s="218"/>
      <c r="WVH2182" s="218"/>
      <c r="WVI2182" s="218"/>
      <c r="WVJ2182" s="218"/>
      <c r="WVK2182" s="218"/>
      <c r="WVL2182" s="218"/>
      <c r="WVM2182" s="218"/>
      <c r="WVN2182" s="218"/>
      <c r="WVO2182" s="218"/>
      <c r="WVP2182" s="218"/>
      <c r="WVQ2182" s="218"/>
      <c r="WVR2182" s="218"/>
      <c r="WVS2182" s="218"/>
      <c r="WVT2182" s="218"/>
      <c r="WVU2182" s="218"/>
      <c r="WVV2182" s="218"/>
      <c r="WVW2182" s="218"/>
      <c r="WVX2182" s="218"/>
      <c r="WVY2182" s="218"/>
      <c r="WVZ2182" s="218"/>
      <c r="WWA2182" s="218"/>
      <c r="WWB2182" s="218"/>
      <c r="WWC2182" s="218"/>
      <c r="WWD2182" s="218"/>
      <c r="WWE2182" s="218"/>
      <c r="WWF2182" s="218"/>
      <c r="WWG2182" s="218"/>
      <c r="WWH2182" s="218"/>
      <c r="WWI2182" s="218"/>
      <c r="WWJ2182" s="218"/>
      <c r="WWK2182" s="218"/>
      <c r="WWL2182" s="218"/>
      <c r="WWM2182" s="218"/>
      <c r="WWN2182" s="218"/>
      <c r="WWO2182" s="218"/>
      <c r="WWP2182" s="218"/>
      <c r="WWQ2182" s="218"/>
      <c r="WWR2182" s="218"/>
      <c r="WWS2182" s="218"/>
      <c r="WWT2182" s="218"/>
      <c r="WWU2182" s="218"/>
      <c r="WWV2182" s="218"/>
      <c r="WWW2182" s="218"/>
      <c r="WWX2182" s="218"/>
      <c r="WWY2182" s="218"/>
      <c r="WWZ2182" s="218"/>
      <c r="WXA2182" s="218"/>
      <c r="WXB2182" s="218"/>
      <c r="WXC2182" s="218"/>
      <c r="WXD2182" s="218"/>
      <c r="WXE2182" s="218"/>
      <c r="WXF2182" s="218"/>
      <c r="WXG2182" s="218"/>
      <c r="WXH2182" s="218"/>
      <c r="WXI2182" s="218"/>
      <c r="WXJ2182" s="218"/>
      <c r="WXK2182" s="218"/>
      <c r="WXL2182" s="218"/>
      <c r="WXM2182" s="218"/>
      <c r="WXN2182" s="218"/>
      <c r="WXO2182" s="218"/>
      <c r="WXP2182" s="218"/>
      <c r="WXQ2182" s="218"/>
      <c r="WXR2182" s="218"/>
      <c r="WXS2182" s="218"/>
      <c r="WXT2182" s="218"/>
      <c r="WXU2182" s="218"/>
      <c r="WXV2182" s="218"/>
      <c r="WXW2182" s="218"/>
      <c r="WXX2182" s="218"/>
      <c r="WXY2182" s="218"/>
      <c r="WXZ2182" s="218"/>
      <c r="WYA2182" s="218"/>
      <c r="WYB2182" s="218"/>
      <c r="WYC2182" s="218"/>
      <c r="WYD2182" s="218"/>
      <c r="WYE2182" s="218"/>
      <c r="WYF2182" s="218"/>
      <c r="WYG2182" s="218"/>
      <c r="WYH2182" s="218"/>
      <c r="WYI2182" s="218"/>
      <c r="WYJ2182" s="218"/>
      <c r="WYK2182" s="218"/>
      <c r="WYL2182" s="218"/>
      <c r="WYM2182" s="218"/>
      <c r="WYN2182" s="218"/>
      <c r="WYO2182" s="218"/>
      <c r="WYP2182" s="218"/>
      <c r="WYQ2182" s="218"/>
      <c r="WYR2182" s="218"/>
      <c r="WYS2182" s="218"/>
      <c r="WYT2182" s="218"/>
      <c r="WYU2182" s="218"/>
      <c r="WYV2182" s="218"/>
      <c r="WYW2182" s="218"/>
      <c r="WYX2182" s="218"/>
      <c r="WYY2182" s="218"/>
      <c r="WYZ2182" s="218"/>
      <c r="WZA2182" s="218"/>
      <c r="WZB2182" s="218"/>
      <c r="WZC2182" s="218"/>
      <c r="WZD2182" s="218"/>
      <c r="WZE2182" s="218"/>
      <c r="WZF2182" s="218"/>
      <c r="WZG2182" s="218"/>
      <c r="WZH2182" s="218"/>
      <c r="WZI2182" s="218"/>
      <c r="WZJ2182" s="218"/>
      <c r="WZK2182" s="218"/>
      <c r="WZL2182" s="218"/>
      <c r="WZM2182" s="218"/>
      <c r="WZN2182" s="218"/>
      <c r="WZO2182" s="218"/>
      <c r="WZP2182" s="218"/>
      <c r="WZQ2182" s="218"/>
      <c r="WZR2182" s="218"/>
      <c r="WZS2182" s="218"/>
      <c r="WZT2182" s="218"/>
      <c r="WZU2182" s="218"/>
      <c r="WZV2182" s="218"/>
      <c r="WZW2182" s="218"/>
      <c r="WZX2182" s="218"/>
      <c r="WZY2182" s="218"/>
      <c r="WZZ2182" s="218"/>
      <c r="XAA2182" s="218"/>
      <c r="XAB2182" s="218"/>
      <c r="XAC2182" s="218"/>
      <c r="XAD2182" s="218"/>
      <c r="XAE2182" s="218"/>
      <c r="XAF2182" s="218"/>
      <c r="XAG2182" s="218"/>
      <c r="XAH2182" s="218"/>
      <c r="XAI2182" s="218"/>
      <c r="XAJ2182" s="218"/>
      <c r="XAK2182" s="218"/>
      <c r="XAL2182" s="218"/>
      <c r="XAM2182" s="218"/>
      <c r="XAN2182" s="218"/>
      <c r="XAO2182" s="218"/>
      <c r="XAP2182" s="218"/>
      <c r="XAQ2182" s="218"/>
      <c r="XAR2182" s="218"/>
      <c r="XAS2182" s="218"/>
      <c r="XAT2182" s="218"/>
      <c r="XAU2182" s="218"/>
      <c r="XAV2182" s="218"/>
      <c r="XAW2182" s="218"/>
      <c r="XAX2182" s="218"/>
      <c r="XAY2182" s="218"/>
      <c r="XAZ2182" s="218"/>
      <c r="XBA2182" s="218"/>
      <c r="XBB2182" s="218"/>
      <c r="XBC2182" s="218"/>
      <c r="XBD2182" s="218"/>
      <c r="XBE2182" s="218"/>
      <c r="XBF2182" s="218"/>
      <c r="XBG2182" s="218"/>
      <c r="XBH2182" s="218"/>
      <c r="XBI2182" s="218"/>
      <c r="XBJ2182" s="218"/>
      <c r="XBK2182" s="218"/>
      <c r="XBL2182" s="218"/>
      <c r="XBM2182" s="218"/>
      <c r="XBN2182" s="218"/>
      <c r="XBO2182" s="218"/>
      <c r="XBP2182" s="218"/>
      <c r="XBQ2182" s="218"/>
      <c r="XBR2182" s="218"/>
      <c r="XBS2182" s="218"/>
      <c r="XBT2182" s="218"/>
      <c r="XBU2182" s="218"/>
      <c r="XBV2182" s="218"/>
      <c r="XBW2182" s="218"/>
      <c r="XBX2182" s="218"/>
      <c r="XBY2182" s="218"/>
      <c r="XBZ2182" s="218"/>
      <c r="XCA2182" s="218"/>
      <c r="XCB2182" s="218"/>
      <c r="XCC2182" s="218"/>
      <c r="XCD2182" s="218"/>
      <c r="XCE2182" s="218"/>
      <c r="XCF2182" s="218"/>
      <c r="XCG2182" s="218"/>
      <c r="XCH2182" s="218"/>
      <c r="XCI2182" s="218"/>
      <c r="XCJ2182" s="218"/>
      <c r="XCK2182" s="218"/>
      <c r="XCL2182" s="218"/>
      <c r="XCM2182" s="218"/>
      <c r="XCN2182" s="218"/>
      <c r="XCO2182" s="218"/>
      <c r="XCP2182" s="218"/>
      <c r="XCQ2182" s="218"/>
      <c r="XCR2182" s="218"/>
      <c r="XCS2182" s="218"/>
      <c r="XCT2182" s="218"/>
      <c r="XCU2182" s="218"/>
      <c r="XCV2182" s="218"/>
      <c r="XCW2182" s="218"/>
      <c r="XCX2182" s="218"/>
      <c r="XCY2182" s="218"/>
      <c r="XCZ2182" s="218"/>
      <c r="XDA2182" s="218"/>
      <c r="XDB2182" s="218"/>
      <c r="XDC2182" s="218"/>
      <c r="XDD2182" s="218"/>
      <c r="XDE2182" s="218"/>
      <c r="XDF2182" s="218"/>
      <c r="XDG2182" s="218"/>
      <c r="XDH2182" s="218"/>
      <c r="XDI2182" s="218"/>
      <c r="XDJ2182" s="218"/>
      <c r="XDK2182" s="218"/>
      <c r="XDL2182" s="218"/>
      <c r="XDM2182" s="218"/>
      <c r="XDN2182" s="218"/>
      <c r="XDO2182" s="218"/>
      <c r="XDP2182" s="218"/>
      <c r="XDQ2182" s="218"/>
      <c r="XDR2182" s="218"/>
      <c r="XDS2182" s="218"/>
      <c r="XDT2182" s="218"/>
      <c r="XDU2182" s="218"/>
      <c r="XDV2182" s="218"/>
      <c r="XDW2182" s="218"/>
      <c r="XDX2182" s="218"/>
      <c r="XDY2182" s="218"/>
      <c r="XDZ2182" s="218"/>
      <c r="XEA2182" s="218"/>
      <c r="XEB2182" s="218"/>
      <c r="XEC2182" s="218"/>
      <c r="XED2182" s="218"/>
      <c r="XEE2182" s="218"/>
      <c r="XEF2182" s="218"/>
      <c r="XEG2182" s="218"/>
      <c r="XEH2182" s="218"/>
      <c r="XEI2182" s="218"/>
      <c r="XEJ2182" s="218"/>
      <c r="XEK2182" s="218"/>
      <c r="XEL2182" s="218"/>
      <c r="XEM2182" s="218"/>
      <c r="XEN2182" s="218"/>
      <c r="XEO2182" s="218"/>
      <c r="XEP2182" s="218"/>
      <c r="XEQ2182" s="218"/>
      <c r="XER2182" s="218"/>
      <c r="XES2182" s="218"/>
      <c r="XET2182" s="218"/>
      <c r="XEU2182" s="218"/>
      <c r="XEV2182" s="218"/>
      <c r="XEW2182" s="218"/>
      <c r="XEX2182" s="218"/>
      <c r="XEY2182" s="218"/>
      <c r="XEZ2182" s="218"/>
      <c r="XFA2182" s="218"/>
      <c r="XFB2182" s="218"/>
      <c r="XFC2182" s="218"/>
      <c r="XFD2182" s="218"/>
    </row>
    <row r="2183" spans="1:16384" s="94" customFormat="1" ht="20.100000000000001" customHeight="1" x14ac:dyDescent="0.25">
      <c r="A2183" s="154"/>
      <c r="B2183" s="60" t="str">
        <f>"00.03.27.3.1.1.15.B."&amp;C2183&amp;D2183&amp;I2183</f>
        <v>00.03.27.3.1.1.15.B.440.2023</v>
      </c>
      <c r="C2183" s="20">
        <v>440</v>
      </c>
      <c r="D2183" s="72" t="s">
        <v>1085</v>
      </c>
      <c r="E2183" s="60" t="s">
        <v>1478</v>
      </c>
      <c r="F2183" s="19" t="s">
        <v>893</v>
      </c>
      <c r="G2183" s="311">
        <f>5600000/2</f>
        <v>2800000</v>
      </c>
      <c r="H2183" s="269" t="s">
        <v>1165</v>
      </c>
      <c r="I2183" s="73">
        <v>2023</v>
      </c>
      <c r="J2183" s="126" t="s">
        <v>1479</v>
      </c>
      <c r="K2183" s="126" t="s">
        <v>59</v>
      </c>
      <c r="L2183" s="126" t="s">
        <v>59</v>
      </c>
      <c r="M2183" s="60"/>
      <c r="N2183" s="10">
        <v>1</v>
      </c>
      <c r="O2183" s="15" t="s">
        <v>947</v>
      </c>
      <c r="P2183" s="60" t="s">
        <v>1472</v>
      </c>
      <c r="Q2183" s="73"/>
      <c r="R2183" s="60"/>
      <c r="S2183" s="60"/>
      <c r="T2183" s="218"/>
      <c r="U2183" s="218"/>
      <c r="V2183" s="218"/>
      <c r="W2183" s="218"/>
      <c r="X2183" s="218"/>
      <c r="Y2183" s="218"/>
      <c r="Z2183" s="218"/>
      <c r="AA2183" s="218"/>
      <c r="AB2183" s="218"/>
      <c r="AC2183" s="218"/>
      <c r="AD2183" s="218"/>
      <c r="AE2183" s="218"/>
      <c r="AF2183" s="218"/>
      <c r="AG2183" s="218"/>
      <c r="AH2183" s="218"/>
      <c r="AI2183" s="218"/>
      <c r="AJ2183" s="218"/>
      <c r="AK2183" s="218"/>
      <c r="AL2183" s="218"/>
      <c r="AM2183" s="218"/>
      <c r="AN2183" s="218"/>
      <c r="AO2183" s="218"/>
      <c r="AP2183" s="218"/>
      <c r="AQ2183" s="218"/>
      <c r="AR2183" s="218"/>
      <c r="AS2183" s="218"/>
      <c r="AT2183" s="218"/>
      <c r="AU2183" s="218"/>
      <c r="AV2183" s="218"/>
      <c r="AW2183" s="218"/>
      <c r="AX2183" s="218"/>
      <c r="AY2183" s="218"/>
      <c r="AZ2183" s="218"/>
      <c r="BA2183" s="218"/>
      <c r="BB2183" s="218"/>
      <c r="BC2183" s="218"/>
      <c r="BD2183" s="218"/>
      <c r="BE2183" s="218"/>
      <c r="BF2183" s="218"/>
      <c r="BG2183" s="218"/>
      <c r="BH2183" s="218"/>
      <c r="BI2183" s="218"/>
      <c r="BJ2183" s="218"/>
      <c r="BK2183" s="218"/>
      <c r="BL2183" s="218"/>
      <c r="BM2183" s="218"/>
      <c r="BN2183" s="218"/>
      <c r="BO2183" s="218"/>
      <c r="BP2183" s="218"/>
      <c r="BQ2183" s="218"/>
      <c r="BR2183" s="218"/>
      <c r="BS2183" s="218"/>
      <c r="BT2183" s="218"/>
      <c r="BU2183" s="218"/>
      <c r="BV2183" s="218"/>
      <c r="BW2183" s="218"/>
      <c r="BX2183" s="218"/>
      <c r="BY2183" s="218"/>
      <c r="BZ2183" s="218"/>
      <c r="CA2183" s="218"/>
      <c r="CB2183" s="218"/>
      <c r="CC2183" s="218"/>
      <c r="CD2183" s="218"/>
      <c r="CE2183" s="218"/>
      <c r="CF2183" s="218"/>
      <c r="CG2183" s="218"/>
      <c r="CH2183" s="218"/>
      <c r="CI2183" s="218"/>
      <c r="CJ2183" s="218"/>
      <c r="CK2183" s="218"/>
      <c r="CL2183" s="218"/>
      <c r="CM2183" s="218"/>
      <c r="CN2183" s="218"/>
      <c r="CO2183" s="218"/>
      <c r="CP2183" s="218"/>
      <c r="CQ2183" s="218"/>
      <c r="CR2183" s="218"/>
      <c r="CS2183" s="218"/>
      <c r="CT2183" s="218"/>
      <c r="CU2183" s="218"/>
      <c r="CV2183" s="218"/>
      <c r="CW2183" s="218"/>
      <c r="CX2183" s="218"/>
      <c r="CY2183" s="218"/>
      <c r="CZ2183" s="218"/>
      <c r="DA2183" s="218"/>
      <c r="DB2183" s="218"/>
      <c r="DC2183" s="218"/>
      <c r="DD2183" s="218"/>
      <c r="DE2183" s="218"/>
      <c r="DF2183" s="218"/>
      <c r="DG2183" s="218"/>
      <c r="DH2183" s="218"/>
      <c r="DI2183" s="218"/>
      <c r="DJ2183" s="218"/>
      <c r="DK2183" s="218"/>
      <c r="DL2183" s="218"/>
      <c r="DM2183" s="218"/>
      <c r="DN2183" s="218"/>
      <c r="DO2183" s="218"/>
      <c r="DP2183" s="218"/>
      <c r="DQ2183" s="218"/>
      <c r="DR2183" s="218"/>
      <c r="DS2183" s="218"/>
      <c r="DT2183" s="218"/>
      <c r="DU2183" s="218"/>
      <c r="DV2183" s="218"/>
      <c r="DW2183" s="218"/>
      <c r="DX2183" s="218"/>
      <c r="DY2183" s="218"/>
      <c r="DZ2183" s="218"/>
      <c r="EA2183" s="218"/>
      <c r="EB2183" s="218"/>
      <c r="EC2183" s="218"/>
      <c r="ED2183" s="218"/>
      <c r="EE2183" s="218"/>
      <c r="EF2183" s="218"/>
      <c r="EG2183" s="218"/>
      <c r="EH2183" s="218"/>
      <c r="EI2183" s="218"/>
      <c r="EJ2183" s="218"/>
      <c r="EK2183" s="218"/>
      <c r="EL2183" s="218"/>
      <c r="EM2183" s="218"/>
      <c r="EN2183" s="218"/>
      <c r="EO2183" s="218"/>
      <c r="EP2183" s="218"/>
      <c r="EQ2183" s="218"/>
      <c r="ER2183" s="218"/>
      <c r="ES2183" s="218"/>
      <c r="ET2183" s="218"/>
      <c r="EU2183" s="218"/>
      <c r="EV2183" s="218"/>
      <c r="EW2183" s="218"/>
      <c r="EX2183" s="218"/>
      <c r="EY2183" s="218"/>
      <c r="EZ2183" s="218"/>
      <c r="FA2183" s="218"/>
      <c r="FB2183" s="218"/>
      <c r="FC2183" s="218"/>
      <c r="FD2183" s="218"/>
      <c r="FE2183" s="218"/>
      <c r="FF2183" s="218"/>
      <c r="FG2183" s="218"/>
      <c r="FH2183" s="218"/>
      <c r="FI2183" s="218"/>
      <c r="FJ2183" s="218"/>
      <c r="FK2183" s="218"/>
      <c r="FL2183" s="218"/>
      <c r="FM2183" s="218"/>
      <c r="FN2183" s="218"/>
      <c r="FO2183" s="218"/>
      <c r="FP2183" s="218"/>
      <c r="FQ2183" s="218"/>
      <c r="FR2183" s="218"/>
      <c r="FS2183" s="218"/>
      <c r="FT2183" s="218"/>
      <c r="FU2183" s="218"/>
      <c r="FV2183" s="218"/>
      <c r="FW2183" s="218"/>
      <c r="FX2183" s="218"/>
      <c r="FY2183" s="218"/>
      <c r="FZ2183" s="218"/>
      <c r="GA2183" s="218"/>
      <c r="GB2183" s="218"/>
      <c r="GC2183" s="218"/>
      <c r="GD2183" s="218"/>
      <c r="GE2183" s="218"/>
      <c r="GF2183" s="218"/>
      <c r="GG2183" s="218"/>
      <c r="GH2183" s="218"/>
      <c r="GI2183" s="218"/>
      <c r="GJ2183" s="218"/>
      <c r="GK2183" s="218"/>
      <c r="GL2183" s="218"/>
      <c r="GM2183" s="218"/>
      <c r="GN2183" s="218"/>
      <c r="GO2183" s="218"/>
      <c r="GP2183" s="218"/>
      <c r="GQ2183" s="218"/>
      <c r="GR2183" s="218"/>
      <c r="GS2183" s="218"/>
      <c r="GT2183" s="218"/>
      <c r="GU2183" s="218"/>
      <c r="GV2183" s="218"/>
      <c r="GW2183" s="218"/>
      <c r="GX2183" s="218"/>
      <c r="GY2183" s="218"/>
      <c r="GZ2183" s="218"/>
      <c r="HA2183" s="218"/>
      <c r="HB2183" s="218"/>
      <c r="HC2183" s="218"/>
      <c r="HD2183" s="218"/>
      <c r="HE2183" s="218"/>
      <c r="HF2183" s="218"/>
      <c r="HG2183" s="218"/>
      <c r="HH2183" s="218"/>
      <c r="HI2183" s="218"/>
      <c r="HJ2183" s="218"/>
      <c r="HK2183" s="218"/>
      <c r="HL2183" s="218"/>
      <c r="HM2183" s="218"/>
      <c r="HN2183" s="218"/>
      <c r="HO2183" s="218"/>
      <c r="HP2183" s="218"/>
      <c r="HQ2183" s="218"/>
      <c r="HR2183" s="218"/>
      <c r="HS2183" s="218"/>
      <c r="HT2183" s="218"/>
      <c r="HU2183" s="218"/>
      <c r="HV2183" s="218"/>
      <c r="HW2183" s="218"/>
      <c r="HX2183" s="218"/>
      <c r="HY2183" s="218"/>
      <c r="HZ2183" s="218"/>
      <c r="IA2183" s="218"/>
      <c r="IB2183" s="218"/>
      <c r="IC2183" s="218"/>
      <c r="ID2183" s="218"/>
      <c r="IE2183" s="218"/>
      <c r="IF2183" s="218"/>
      <c r="IG2183" s="218"/>
      <c r="IH2183" s="218"/>
      <c r="II2183" s="218"/>
      <c r="IJ2183" s="218"/>
      <c r="IK2183" s="218"/>
      <c r="IL2183" s="218"/>
      <c r="IM2183" s="218"/>
      <c r="IN2183" s="218"/>
      <c r="IO2183" s="218"/>
      <c r="IP2183" s="218"/>
      <c r="IQ2183" s="218"/>
      <c r="IR2183" s="218"/>
      <c r="IS2183" s="218"/>
      <c r="IT2183" s="218"/>
      <c r="IU2183" s="218"/>
      <c r="IV2183" s="218"/>
      <c r="IW2183" s="218"/>
      <c r="IX2183" s="218"/>
      <c r="IY2183" s="218"/>
      <c r="IZ2183" s="218"/>
      <c r="JA2183" s="218"/>
      <c r="JB2183" s="218"/>
      <c r="JC2183" s="218"/>
      <c r="JD2183" s="218"/>
      <c r="JE2183" s="218"/>
      <c r="JF2183" s="218"/>
      <c r="JG2183" s="218"/>
      <c r="JH2183" s="218"/>
      <c r="JI2183" s="218"/>
      <c r="JJ2183" s="218"/>
      <c r="JK2183" s="218"/>
      <c r="JL2183" s="218"/>
      <c r="JM2183" s="218"/>
      <c r="JN2183" s="218"/>
      <c r="JO2183" s="218"/>
      <c r="JP2183" s="218"/>
      <c r="JQ2183" s="218"/>
      <c r="JR2183" s="218"/>
      <c r="JS2183" s="218"/>
      <c r="JT2183" s="218"/>
      <c r="JU2183" s="218"/>
      <c r="JV2183" s="218"/>
      <c r="JW2183" s="218"/>
      <c r="JX2183" s="218"/>
      <c r="JY2183" s="218"/>
      <c r="JZ2183" s="218"/>
      <c r="KA2183" s="218"/>
      <c r="KB2183" s="218"/>
      <c r="KC2183" s="218"/>
      <c r="KD2183" s="218"/>
      <c r="KE2183" s="218"/>
      <c r="KF2183" s="218"/>
      <c r="KG2183" s="218"/>
      <c r="KH2183" s="218"/>
      <c r="KI2183" s="218"/>
      <c r="KJ2183" s="218"/>
      <c r="KK2183" s="218"/>
      <c r="KL2183" s="218"/>
      <c r="KM2183" s="218"/>
      <c r="KN2183" s="218"/>
      <c r="KO2183" s="218"/>
      <c r="KP2183" s="218"/>
      <c r="KQ2183" s="218"/>
      <c r="KR2183" s="218"/>
      <c r="KS2183" s="218"/>
      <c r="KT2183" s="218"/>
      <c r="KU2183" s="218"/>
      <c r="KV2183" s="218"/>
      <c r="KW2183" s="218"/>
      <c r="KX2183" s="218"/>
      <c r="KY2183" s="218"/>
      <c r="KZ2183" s="218"/>
      <c r="LA2183" s="218"/>
      <c r="LB2183" s="218"/>
      <c r="LC2183" s="218"/>
      <c r="LD2183" s="218"/>
      <c r="LE2183" s="218"/>
      <c r="LF2183" s="218"/>
      <c r="LG2183" s="218"/>
      <c r="LH2183" s="218"/>
      <c r="LI2183" s="218"/>
      <c r="LJ2183" s="218"/>
      <c r="LK2183" s="218"/>
      <c r="LL2183" s="218"/>
      <c r="LM2183" s="218"/>
      <c r="LN2183" s="218"/>
      <c r="LO2183" s="218"/>
      <c r="LP2183" s="218"/>
      <c r="LQ2183" s="218"/>
      <c r="LR2183" s="218"/>
      <c r="LS2183" s="218"/>
      <c r="LT2183" s="218"/>
      <c r="LU2183" s="218"/>
      <c r="LV2183" s="218"/>
      <c r="LW2183" s="218"/>
      <c r="LX2183" s="218"/>
      <c r="LY2183" s="218"/>
      <c r="LZ2183" s="218"/>
      <c r="MA2183" s="218"/>
      <c r="MB2183" s="218"/>
      <c r="MC2183" s="218"/>
      <c r="MD2183" s="218"/>
      <c r="ME2183" s="218"/>
      <c r="MF2183" s="218"/>
      <c r="MG2183" s="218"/>
      <c r="MH2183" s="218"/>
      <c r="MI2183" s="218"/>
      <c r="MJ2183" s="218"/>
      <c r="MK2183" s="218"/>
      <c r="ML2183" s="218"/>
      <c r="MM2183" s="218"/>
      <c r="MN2183" s="218"/>
      <c r="MO2183" s="218"/>
      <c r="MP2183" s="218"/>
      <c r="MQ2183" s="218"/>
      <c r="MR2183" s="218"/>
      <c r="MS2183" s="218"/>
      <c r="MT2183" s="218"/>
      <c r="MU2183" s="218"/>
      <c r="MV2183" s="218"/>
      <c r="MW2183" s="218"/>
      <c r="MX2183" s="218"/>
      <c r="MY2183" s="218"/>
      <c r="MZ2183" s="218"/>
      <c r="NA2183" s="218"/>
      <c r="NB2183" s="218"/>
      <c r="NC2183" s="218"/>
      <c r="ND2183" s="218"/>
      <c r="NE2183" s="218"/>
      <c r="NF2183" s="218"/>
      <c r="NG2183" s="218"/>
      <c r="NH2183" s="218"/>
      <c r="NI2183" s="218"/>
      <c r="NJ2183" s="218"/>
      <c r="NK2183" s="218"/>
      <c r="NL2183" s="218"/>
      <c r="NM2183" s="218"/>
      <c r="NN2183" s="218"/>
      <c r="NO2183" s="218"/>
      <c r="NP2183" s="218"/>
      <c r="NQ2183" s="218"/>
      <c r="NR2183" s="218"/>
      <c r="NS2183" s="218"/>
      <c r="NT2183" s="218"/>
      <c r="NU2183" s="218"/>
      <c r="NV2183" s="218"/>
      <c r="NW2183" s="218"/>
      <c r="NX2183" s="218"/>
      <c r="NY2183" s="218"/>
      <c r="NZ2183" s="218"/>
      <c r="OA2183" s="218"/>
      <c r="OB2183" s="218"/>
      <c r="OC2183" s="218"/>
      <c r="OD2183" s="218"/>
      <c r="OE2183" s="218"/>
      <c r="OF2183" s="218"/>
      <c r="OG2183" s="218"/>
      <c r="OH2183" s="218"/>
      <c r="OI2183" s="218"/>
      <c r="OJ2183" s="218"/>
      <c r="OK2183" s="218"/>
      <c r="OL2183" s="218"/>
      <c r="OM2183" s="218"/>
      <c r="ON2183" s="218"/>
      <c r="OO2183" s="218"/>
      <c r="OP2183" s="218"/>
      <c r="OQ2183" s="218"/>
      <c r="OR2183" s="218"/>
      <c r="OS2183" s="218"/>
      <c r="OT2183" s="218"/>
      <c r="OU2183" s="218"/>
      <c r="OV2183" s="218"/>
      <c r="OW2183" s="218"/>
      <c r="OX2183" s="218"/>
      <c r="OY2183" s="218"/>
      <c r="OZ2183" s="218"/>
      <c r="PA2183" s="218"/>
      <c r="PB2183" s="218"/>
      <c r="PC2183" s="218"/>
      <c r="PD2183" s="218"/>
      <c r="PE2183" s="218"/>
      <c r="PF2183" s="218"/>
      <c r="PG2183" s="218"/>
      <c r="PH2183" s="218"/>
      <c r="PI2183" s="218"/>
      <c r="PJ2183" s="218"/>
      <c r="PK2183" s="218"/>
      <c r="PL2183" s="218"/>
      <c r="PM2183" s="218"/>
      <c r="PN2183" s="218"/>
      <c r="PO2183" s="218"/>
      <c r="PP2183" s="218"/>
      <c r="PQ2183" s="218"/>
      <c r="PR2183" s="218"/>
      <c r="PS2183" s="218"/>
      <c r="PT2183" s="218"/>
      <c r="PU2183" s="218"/>
      <c r="PV2183" s="218"/>
      <c r="PW2183" s="218"/>
      <c r="PX2183" s="218"/>
      <c r="PY2183" s="218"/>
      <c r="PZ2183" s="218"/>
      <c r="QA2183" s="218"/>
      <c r="QB2183" s="218"/>
      <c r="QC2183" s="218"/>
      <c r="QD2183" s="218"/>
      <c r="QE2183" s="218"/>
      <c r="QF2183" s="218"/>
      <c r="QG2183" s="218"/>
      <c r="QH2183" s="218"/>
      <c r="QI2183" s="218"/>
      <c r="QJ2183" s="218"/>
      <c r="QK2183" s="218"/>
      <c r="QL2183" s="218"/>
      <c r="QM2183" s="218"/>
      <c r="QN2183" s="218"/>
      <c r="QO2183" s="218"/>
      <c r="QP2183" s="218"/>
      <c r="QQ2183" s="218"/>
      <c r="QR2183" s="218"/>
      <c r="QS2183" s="218"/>
      <c r="QT2183" s="218"/>
      <c r="QU2183" s="218"/>
      <c r="QV2183" s="218"/>
      <c r="QW2183" s="218"/>
      <c r="QX2183" s="218"/>
      <c r="QY2183" s="218"/>
      <c r="QZ2183" s="218"/>
      <c r="RA2183" s="218"/>
      <c r="RB2183" s="218"/>
      <c r="RC2183" s="218"/>
      <c r="RD2183" s="218"/>
      <c r="RE2183" s="218"/>
      <c r="RF2183" s="218"/>
      <c r="RG2183" s="218"/>
      <c r="RH2183" s="218"/>
      <c r="RI2183" s="218"/>
      <c r="RJ2183" s="218"/>
      <c r="RK2183" s="218"/>
      <c r="RL2183" s="218"/>
      <c r="RM2183" s="218"/>
      <c r="RN2183" s="218"/>
      <c r="RO2183" s="218"/>
      <c r="RP2183" s="218"/>
      <c r="RQ2183" s="218"/>
      <c r="RR2183" s="218"/>
      <c r="RS2183" s="218"/>
      <c r="RT2183" s="218"/>
      <c r="RU2183" s="218"/>
      <c r="RV2183" s="218"/>
      <c r="RW2183" s="218"/>
      <c r="RX2183" s="218"/>
      <c r="RY2183" s="218"/>
      <c r="RZ2183" s="218"/>
      <c r="SA2183" s="218"/>
      <c r="SB2183" s="218"/>
      <c r="SC2183" s="218"/>
      <c r="SD2183" s="218"/>
      <c r="SE2183" s="218"/>
      <c r="SF2183" s="218"/>
      <c r="SG2183" s="218"/>
      <c r="SH2183" s="218"/>
      <c r="SI2183" s="218"/>
      <c r="SJ2183" s="218"/>
      <c r="SK2183" s="218"/>
      <c r="SL2183" s="218"/>
      <c r="SM2183" s="218"/>
      <c r="SN2183" s="218"/>
      <c r="SO2183" s="218"/>
      <c r="SP2183" s="218"/>
      <c r="SQ2183" s="218"/>
      <c r="SR2183" s="218"/>
      <c r="SS2183" s="218"/>
      <c r="ST2183" s="218"/>
      <c r="SU2183" s="218"/>
      <c r="SV2183" s="218"/>
      <c r="SW2183" s="218"/>
      <c r="SX2183" s="218"/>
      <c r="SY2183" s="218"/>
      <c r="SZ2183" s="218"/>
      <c r="TA2183" s="218"/>
      <c r="TB2183" s="218"/>
      <c r="TC2183" s="218"/>
      <c r="TD2183" s="218"/>
      <c r="TE2183" s="218"/>
      <c r="TF2183" s="218"/>
      <c r="TG2183" s="218"/>
      <c r="TH2183" s="218"/>
      <c r="TI2183" s="218"/>
      <c r="TJ2183" s="218"/>
      <c r="TK2183" s="218"/>
      <c r="TL2183" s="218"/>
      <c r="TM2183" s="218"/>
      <c r="TN2183" s="218"/>
      <c r="TO2183" s="218"/>
      <c r="TP2183" s="218"/>
      <c r="TQ2183" s="218"/>
      <c r="TR2183" s="218"/>
      <c r="TS2183" s="218"/>
      <c r="TT2183" s="218"/>
      <c r="TU2183" s="218"/>
      <c r="TV2183" s="218"/>
      <c r="TW2183" s="218"/>
      <c r="TX2183" s="218"/>
      <c r="TY2183" s="218"/>
      <c r="TZ2183" s="218"/>
      <c r="UA2183" s="218"/>
      <c r="UB2183" s="218"/>
      <c r="UC2183" s="218"/>
      <c r="UD2183" s="218"/>
      <c r="UE2183" s="218"/>
      <c r="UF2183" s="218"/>
      <c r="UG2183" s="218"/>
      <c r="UH2183" s="218"/>
      <c r="UI2183" s="218"/>
      <c r="UJ2183" s="218"/>
      <c r="UK2183" s="218"/>
      <c r="UL2183" s="218"/>
      <c r="UM2183" s="218"/>
      <c r="UN2183" s="218"/>
      <c r="UO2183" s="218"/>
      <c r="UP2183" s="218"/>
      <c r="UQ2183" s="218"/>
      <c r="UR2183" s="218"/>
      <c r="US2183" s="218"/>
      <c r="UT2183" s="218"/>
      <c r="UU2183" s="218"/>
      <c r="UV2183" s="218"/>
      <c r="UW2183" s="218"/>
      <c r="UX2183" s="218"/>
      <c r="UY2183" s="218"/>
      <c r="UZ2183" s="218"/>
      <c r="VA2183" s="218"/>
      <c r="VB2183" s="218"/>
      <c r="VC2183" s="218"/>
      <c r="VD2183" s="218"/>
      <c r="VE2183" s="218"/>
      <c r="VF2183" s="218"/>
      <c r="VG2183" s="218"/>
      <c r="VH2183" s="218"/>
      <c r="VI2183" s="218"/>
      <c r="VJ2183" s="218"/>
      <c r="VK2183" s="218"/>
      <c r="VL2183" s="218"/>
      <c r="VM2183" s="218"/>
      <c r="VN2183" s="218"/>
      <c r="VO2183" s="218"/>
      <c r="VP2183" s="218"/>
      <c r="VQ2183" s="218"/>
      <c r="VR2183" s="218"/>
      <c r="VS2183" s="218"/>
      <c r="VT2183" s="218"/>
      <c r="VU2183" s="218"/>
      <c r="VV2183" s="218"/>
      <c r="VW2183" s="218"/>
      <c r="VX2183" s="218"/>
      <c r="VY2183" s="218"/>
      <c r="VZ2183" s="218"/>
      <c r="WA2183" s="218"/>
      <c r="WB2183" s="218"/>
      <c r="WC2183" s="218"/>
      <c r="WD2183" s="218"/>
      <c r="WE2183" s="218"/>
      <c r="WF2183" s="218"/>
      <c r="WG2183" s="218"/>
      <c r="WH2183" s="218"/>
      <c r="WI2183" s="218"/>
      <c r="WJ2183" s="218"/>
      <c r="WK2183" s="218"/>
      <c r="WL2183" s="218"/>
      <c r="WM2183" s="218"/>
      <c r="WN2183" s="218"/>
      <c r="WO2183" s="218"/>
      <c r="WP2183" s="218"/>
      <c r="WQ2183" s="218"/>
      <c r="WR2183" s="218"/>
      <c r="WS2183" s="218"/>
      <c r="WT2183" s="218"/>
      <c r="WU2183" s="218"/>
      <c r="WV2183" s="218"/>
      <c r="WW2183" s="218"/>
      <c r="WX2183" s="218"/>
      <c r="WY2183" s="218"/>
      <c r="WZ2183" s="218"/>
      <c r="XA2183" s="218"/>
      <c r="XB2183" s="218"/>
      <c r="XC2183" s="218"/>
      <c r="XD2183" s="218"/>
      <c r="XE2183" s="218"/>
      <c r="XF2183" s="218"/>
      <c r="XG2183" s="218"/>
      <c r="XH2183" s="218"/>
      <c r="XI2183" s="218"/>
      <c r="XJ2183" s="218"/>
      <c r="XK2183" s="218"/>
      <c r="XL2183" s="218"/>
      <c r="XM2183" s="218"/>
      <c r="XN2183" s="218"/>
      <c r="XO2183" s="218"/>
      <c r="XP2183" s="218"/>
      <c r="XQ2183" s="218"/>
      <c r="XR2183" s="218"/>
      <c r="XS2183" s="218"/>
      <c r="XT2183" s="218"/>
      <c r="XU2183" s="218"/>
      <c r="XV2183" s="218"/>
      <c r="XW2183" s="218"/>
      <c r="XX2183" s="218"/>
      <c r="XY2183" s="218"/>
      <c r="XZ2183" s="218"/>
      <c r="YA2183" s="218"/>
      <c r="YB2183" s="218"/>
      <c r="YC2183" s="218"/>
      <c r="YD2183" s="218"/>
      <c r="YE2183" s="218"/>
      <c r="YF2183" s="218"/>
      <c r="YG2183" s="218"/>
      <c r="YH2183" s="218"/>
      <c r="YI2183" s="218"/>
      <c r="YJ2183" s="218"/>
      <c r="YK2183" s="218"/>
      <c r="YL2183" s="218"/>
      <c r="YM2183" s="218"/>
      <c r="YN2183" s="218"/>
      <c r="YO2183" s="218"/>
      <c r="YP2183" s="218"/>
      <c r="YQ2183" s="218"/>
      <c r="YR2183" s="218"/>
      <c r="YS2183" s="218"/>
      <c r="YT2183" s="218"/>
      <c r="YU2183" s="218"/>
      <c r="YV2183" s="218"/>
      <c r="YW2183" s="218"/>
      <c r="YX2183" s="218"/>
      <c r="YY2183" s="218"/>
      <c r="YZ2183" s="218"/>
      <c r="ZA2183" s="218"/>
      <c r="ZB2183" s="218"/>
      <c r="ZC2183" s="218"/>
      <c r="ZD2183" s="218"/>
      <c r="ZE2183" s="218"/>
      <c r="ZF2183" s="218"/>
      <c r="ZG2183" s="218"/>
      <c r="ZH2183" s="218"/>
      <c r="ZI2183" s="218"/>
      <c r="ZJ2183" s="218"/>
      <c r="ZK2183" s="218"/>
      <c r="ZL2183" s="218"/>
      <c r="ZM2183" s="218"/>
      <c r="ZN2183" s="218"/>
      <c r="ZO2183" s="218"/>
      <c r="ZP2183" s="218"/>
      <c r="ZQ2183" s="218"/>
      <c r="ZR2183" s="218"/>
      <c r="ZS2183" s="218"/>
      <c r="ZT2183" s="218"/>
      <c r="ZU2183" s="218"/>
      <c r="ZV2183" s="218"/>
      <c r="ZW2183" s="218"/>
      <c r="ZX2183" s="218"/>
      <c r="ZY2183" s="218"/>
      <c r="ZZ2183" s="218"/>
      <c r="AAA2183" s="218"/>
      <c r="AAB2183" s="218"/>
      <c r="AAC2183" s="218"/>
      <c r="AAD2183" s="218"/>
      <c r="AAE2183" s="218"/>
      <c r="AAF2183" s="218"/>
      <c r="AAG2183" s="218"/>
      <c r="AAH2183" s="218"/>
      <c r="AAI2183" s="218"/>
      <c r="AAJ2183" s="218"/>
      <c r="AAK2183" s="218"/>
      <c r="AAL2183" s="218"/>
      <c r="AAM2183" s="218"/>
      <c r="AAN2183" s="218"/>
      <c r="AAO2183" s="218"/>
      <c r="AAP2183" s="218"/>
      <c r="AAQ2183" s="218"/>
      <c r="AAR2183" s="218"/>
      <c r="AAS2183" s="218"/>
      <c r="AAT2183" s="218"/>
      <c r="AAU2183" s="218"/>
      <c r="AAV2183" s="218"/>
      <c r="AAW2183" s="218"/>
      <c r="AAX2183" s="218"/>
      <c r="AAY2183" s="218"/>
      <c r="AAZ2183" s="218"/>
      <c r="ABA2183" s="218"/>
      <c r="ABB2183" s="218"/>
      <c r="ABC2183" s="218"/>
      <c r="ABD2183" s="218"/>
      <c r="ABE2183" s="218"/>
      <c r="ABF2183" s="218"/>
      <c r="ABG2183" s="218"/>
      <c r="ABH2183" s="218"/>
      <c r="ABI2183" s="218"/>
      <c r="ABJ2183" s="218"/>
      <c r="ABK2183" s="218"/>
      <c r="ABL2183" s="218"/>
      <c r="ABM2183" s="218"/>
      <c r="ABN2183" s="218"/>
      <c r="ABO2183" s="218"/>
      <c r="ABP2183" s="218"/>
      <c r="ABQ2183" s="218"/>
      <c r="ABR2183" s="218"/>
      <c r="ABS2183" s="218"/>
      <c r="ABT2183" s="218"/>
      <c r="ABU2183" s="218"/>
      <c r="ABV2183" s="218"/>
      <c r="ABW2183" s="218"/>
      <c r="ABX2183" s="218"/>
      <c r="ABY2183" s="218"/>
      <c r="ABZ2183" s="218"/>
      <c r="ACA2183" s="218"/>
      <c r="ACB2183" s="218"/>
      <c r="ACC2183" s="218"/>
      <c r="ACD2183" s="218"/>
      <c r="ACE2183" s="218"/>
      <c r="ACF2183" s="218"/>
      <c r="ACG2183" s="218"/>
      <c r="ACH2183" s="218"/>
      <c r="ACI2183" s="218"/>
      <c r="ACJ2183" s="218"/>
      <c r="ACK2183" s="218"/>
      <c r="ACL2183" s="218"/>
      <c r="ACM2183" s="218"/>
      <c r="ACN2183" s="218"/>
      <c r="ACO2183" s="218"/>
      <c r="ACP2183" s="218"/>
      <c r="ACQ2183" s="218"/>
      <c r="ACR2183" s="218"/>
      <c r="ACS2183" s="218"/>
      <c r="ACT2183" s="218"/>
      <c r="ACU2183" s="218"/>
      <c r="ACV2183" s="218"/>
      <c r="ACW2183" s="218"/>
      <c r="ACX2183" s="218"/>
      <c r="ACY2183" s="218"/>
      <c r="ACZ2183" s="218"/>
      <c r="ADA2183" s="218"/>
      <c r="ADB2183" s="218"/>
      <c r="ADC2183" s="218"/>
      <c r="ADD2183" s="218"/>
      <c r="ADE2183" s="218"/>
      <c r="ADF2183" s="218"/>
      <c r="ADG2183" s="218"/>
      <c r="ADH2183" s="218"/>
      <c r="ADI2183" s="218"/>
      <c r="ADJ2183" s="218"/>
      <c r="ADK2183" s="218"/>
      <c r="ADL2183" s="218"/>
      <c r="ADM2183" s="218"/>
      <c r="ADN2183" s="218"/>
      <c r="ADO2183" s="218"/>
      <c r="ADP2183" s="218"/>
      <c r="ADQ2183" s="218"/>
      <c r="ADR2183" s="218"/>
      <c r="ADS2183" s="218"/>
      <c r="ADT2183" s="218"/>
      <c r="ADU2183" s="218"/>
      <c r="ADV2183" s="218"/>
      <c r="ADW2183" s="218"/>
      <c r="ADX2183" s="218"/>
      <c r="ADY2183" s="218"/>
      <c r="ADZ2183" s="218"/>
      <c r="AEA2183" s="218"/>
      <c r="AEB2183" s="218"/>
      <c r="AEC2183" s="218"/>
      <c r="AED2183" s="218"/>
      <c r="AEE2183" s="218"/>
      <c r="AEF2183" s="218"/>
      <c r="AEG2183" s="218"/>
      <c r="AEH2183" s="218"/>
      <c r="AEI2183" s="218"/>
      <c r="AEJ2183" s="218"/>
      <c r="AEK2183" s="218"/>
      <c r="AEL2183" s="218"/>
      <c r="AEM2183" s="218"/>
      <c r="AEN2183" s="218"/>
      <c r="AEO2183" s="218"/>
      <c r="AEP2183" s="218"/>
      <c r="AEQ2183" s="218"/>
      <c r="AER2183" s="218"/>
      <c r="AES2183" s="218"/>
      <c r="AET2183" s="218"/>
      <c r="AEU2183" s="218"/>
      <c r="AEV2183" s="218"/>
      <c r="AEW2183" s="218"/>
      <c r="AEX2183" s="218"/>
      <c r="AEY2183" s="218"/>
      <c r="AEZ2183" s="218"/>
      <c r="AFA2183" s="218"/>
      <c r="AFB2183" s="218"/>
      <c r="AFC2183" s="218"/>
      <c r="AFD2183" s="218"/>
      <c r="AFE2183" s="218"/>
      <c r="AFF2183" s="218"/>
      <c r="AFG2183" s="218"/>
      <c r="AFH2183" s="218"/>
      <c r="AFI2183" s="218"/>
      <c r="AFJ2183" s="218"/>
      <c r="AFK2183" s="218"/>
      <c r="AFL2183" s="218"/>
      <c r="AFM2183" s="218"/>
      <c r="AFN2183" s="218"/>
      <c r="AFO2183" s="218"/>
      <c r="AFP2183" s="218"/>
      <c r="AFQ2183" s="218"/>
      <c r="AFR2183" s="218"/>
      <c r="AFS2183" s="218"/>
      <c r="AFT2183" s="218"/>
      <c r="AFU2183" s="218"/>
      <c r="AFV2183" s="218"/>
      <c r="AFW2183" s="218"/>
      <c r="AFX2183" s="218"/>
      <c r="AFY2183" s="218"/>
      <c r="AFZ2183" s="218"/>
      <c r="AGA2183" s="218"/>
      <c r="AGB2183" s="218"/>
      <c r="AGC2183" s="218"/>
      <c r="AGD2183" s="218"/>
      <c r="AGE2183" s="218"/>
      <c r="AGF2183" s="218"/>
      <c r="AGG2183" s="218"/>
      <c r="AGH2183" s="218"/>
      <c r="AGI2183" s="218"/>
      <c r="AGJ2183" s="218"/>
      <c r="AGK2183" s="218"/>
      <c r="AGL2183" s="218"/>
      <c r="AGM2183" s="218"/>
      <c r="AGN2183" s="218"/>
      <c r="AGO2183" s="218"/>
      <c r="AGP2183" s="218"/>
      <c r="AGQ2183" s="218"/>
      <c r="AGR2183" s="218"/>
      <c r="AGS2183" s="218"/>
      <c r="AGT2183" s="218"/>
      <c r="AGU2183" s="218"/>
      <c r="AGV2183" s="218"/>
      <c r="AGW2183" s="218"/>
      <c r="AGX2183" s="218"/>
      <c r="AGY2183" s="218"/>
      <c r="AGZ2183" s="218"/>
      <c r="AHA2183" s="218"/>
      <c r="AHB2183" s="218"/>
      <c r="AHC2183" s="218"/>
      <c r="AHD2183" s="218"/>
      <c r="AHE2183" s="218"/>
      <c r="AHF2183" s="218"/>
      <c r="AHG2183" s="218"/>
      <c r="AHH2183" s="218"/>
      <c r="AHI2183" s="218"/>
      <c r="AHJ2183" s="218"/>
      <c r="AHK2183" s="218"/>
      <c r="AHL2183" s="218"/>
      <c r="AHM2183" s="218"/>
      <c r="AHN2183" s="218"/>
      <c r="AHO2183" s="218"/>
      <c r="AHP2183" s="218"/>
      <c r="AHQ2183" s="218"/>
      <c r="AHR2183" s="218"/>
      <c r="AHS2183" s="218"/>
      <c r="AHT2183" s="218"/>
      <c r="AHU2183" s="218"/>
      <c r="AHV2183" s="218"/>
      <c r="AHW2183" s="218"/>
      <c r="AHX2183" s="218"/>
      <c r="AHY2183" s="218"/>
      <c r="AHZ2183" s="218"/>
      <c r="AIA2183" s="218"/>
      <c r="AIB2183" s="218"/>
      <c r="AIC2183" s="218"/>
      <c r="AID2183" s="218"/>
      <c r="AIE2183" s="218"/>
      <c r="AIF2183" s="218"/>
      <c r="AIG2183" s="218"/>
      <c r="AIH2183" s="218"/>
      <c r="AII2183" s="218"/>
      <c r="AIJ2183" s="218"/>
      <c r="AIK2183" s="218"/>
      <c r="AIL2183" s="218"/>
      <c r="AIM2183" s="218"/>
      <c r="AIN2183" s="218"/>
      <c r="AIO2183" s="218"/>
      <c r="AIP2183" s="218"/>
      <c r="AIQ2183" s="218"/>
      <c r="AIR2183" s="218"/>
      <c r="AIS2183" s="218"/>
      <c r="AIT2183" s="218"/>
      <c r="AIU2183" s="218"/>
      <c r="AIV2183" s="218"/>
      <c r="AIW2183" s="218"/>
      <c r="AIX2183" s="218"/>
      <c r="AIY2183" s="218"/>
      <c r="AIZ2183" s="218"/>
      <c r="AJA2183" s="218"/>
      <c r="AJB2183" s="218"/>
      <c r="AJC2183" s="218"/>
      <c r="AJD2183" s="218"/>
      <c r="AJE2183" s="218"/>
      <c r="AJF2183" s="218"/>
      <c r="AJG2183" s="218"/>
      <c r="AJH2183" s="218"/>
      <c r="AJI2183" s="218"/>
      <c r="AJJ2183" s="218"/>
      <c r="AJK2183" s="218"/>
      <c r="AJL2183" s="218"/>
      <c r="AJM2183" s="218"/>
      <c r="AJN2183" s="218"/>
      <c r="AJO2183" s="218"/>
      <c r="AJP2183" s="218"/>
      <c r="AJQ2183" s="218"/>
      <c r="AJR2183" s="218"/>
      <c r="AJS2183" s="218"/>
      <c r="AJT2183" s="218"/>
      <c r="AJU2183" s="218"/>
      <c r="AJV2183" s="218"/>
      <c r="AJW2183" s="218"/>
      <c r="AJX2183" s="218"/>
      <c r="AJY2183" s="218"/>
      <c r="AJZ2183" s="218"/>
      <c r="AKA2183" s="218"/>
      <c r="AKB2183" s="218"/>
      <c r="AKC2183" s="218"/>
      <c r="AKD2183" s="218"/>
      <c r="AKE2183" s="218"/>
      <c r="AKF2183" s="218"/>
      <c r="AKG2183" s="218"/>
      <c r="AKH2183" s="218"/>
      <c r="AKI2183" s="218"/>
      <c r="AKJ2183" s="218"/>
      <c r="AKK2183" s="218"/>
      <c r="AKL2183" s="218"/>
      <c r="AKM2183" s="218"/>
      <c r="AKN2183" s="218"/>
      <c r="AKO2183" s="218"/>
      <c r="AKP2183" s="218"/>
      <c r="AKQ2183" s="218"/>
      <c r="AKR2183" s="218"/>
      <c r="AKS2183" s="218"/>
      <c r="AKT2183" s="218"/>
      <c r="AKU2183" s="218"/>
      <c r="AKV2183" s="218"/>
      <c r="AKW2183" s="218"/>
      <c r="AKX2183" s="218"/>
      <c r="AKY2183" s="218"/>
      <c r="AKZ2183" s="218"/>
      <c r="ALA2183" s="218"/>
      <c r="ALB2183" s="218"/>
      <c r="ALC2183" s="218"/>
      <c r="ALD2183" s="218"/>
      <c r="ALE2183" s="218"/>
      <c r="ALF2183" s="218"/>
      <c r="ALG2183" s="218"/>
      <c r="ALH2183" s="218"/>
      <c r="ALI2183" s="218"/>
      <c r="ALJ2183" s="218"/>
      <c r="ALK2183" s="218"/>
      <c r="ALL2183" s="218"/>
      <c r="ALM2183" s="218"/>
      <c r="ALN2183" s="218"/>
      <c r="ALO2183" s="218"/>
      <c r="ALP2183" s="218"/>
      <c r="ALQ2183" s="218"/>
      <c r="ALR2183" s="218"/>
      <c r="ALS2183" s="218"/>
      <c r="ALT2183" s="218"/>
      <c r="ALU2183" s="218"/>
      <c r="ALV2183" s="218"/>
      <c r="ALW2183" s="218"/>
      <c r="ALX2183" s="218"/>
      <c r="ALY2183" s="218"/>
      <c r="ALZ2183" s="218"/>
      <c r="AMA2183" s="218"/>
      <c r="AMB2183" s="218"/>
      <c r="AMC2183" s="218"/>
      <c r="AMD2183" s="218"/>
      <c r="AME2183" s="218"/>
      <c r="AMF2183" s="218"/>
      <c r="AMG2183" s="218"/>
      <c r="AMH2183" s="218"/>
      <c r="AMI2183" s="218"/>
      <c r="AMJ2183" s="218"/>
      <c r="AMK2183" s="218"/>
      <c r="AML2183" s="218"/>
      <c r="AMM2183" s="218"/>
      <c r="AMN2183" s="218"/>
      <c r="AMO2183" s="218"/>
      <c r="AMP2183" s="218"/>
      <c r="AMQ2183" s="218"/>
      <c r="AMR2183" s="218"/>
      <c r="AMS2183" s="218"/>
      <c r="AMT2183" s="218"/>
      <c r="AMU2183" s="218"/>
      <c r="AMV2183" s="218"/>
      <c r="AMW2183" s="218"/>
      <c r="AMX2183" s="218"/>
      <c r="AMY2183" s="218"/>
      <c r="AMZ2183" s="218"/>
      <c r="ANA2183" s="218"/>
      <c r="ANB2183" s="218"/>
      <c r="ANC2183" s="218"/>
      <c r="AND2183" s="218"/>
      <c r="ANE2183" s="218"/>
      <c r="ANF2183" s="218"/>
      <c r="ANG2183" s="218"/>
      <c r="ANH2183" s="218"/>
      <c r="ANI2183" s="218"/>
      <c r="ANJ2183" s="218"/>
      <c r="ANK2183" s="218"/>
      <c r="ANL2183" s="218"/>
      <c r="ANM2183" s="218"/>
      <c r="ANN2183" s="218"/>
      <c r="ANO2183" s="218"/>
      <c r="ANP2183" s="218"/>
      <c r="ANQ2183" s="218"/>
      <c r="ANR2183" s="218"/>
      <c r="ANS2183" s="218"/>
      <c r="ANT2183" s="218"/>
      <c r="ANU2183" s="218"/>
      <c r="ANV2183" s="218"/>
      <c r="ANW2183" s="218"/>
      <c r="ANX2183" s="218"/>
      <c r="ANY2183" s="218"/>
      <c r="ANZ2183" s="218"/>
      <c r="AOA2183" s="218"/>
      <c r="AOB2183" s="218"/>
      <c r="AOC2183" s="218"/>
      <c r="AOD2183" s="218"/>
      <c r="AOE2183" s="218"/>
      <c r="AOF2183" s="218"/>
      <c r="AOG2183" s="218"/>
      <c r="AOH2183" s="218"/>
      <c r="AOI2183" s="218"/>
      <c r="AOJ2183" s="218"/>
      <c r="AOK2183" s="218"/>
      <c r="AOL2183" s="218"/>
      <c r="AOM2183" s="218"/>
      <c r="AON2183" s="218"/>
      <c r="AOO2183" s="218"/>
      <c r="AOP2183" s="218"/>
      <c r="AOQ2183" s="218"/>
      <c r="AOR2183" s="218"/>
      <c r="AOS2183" s="218"/>
      <c r="AOT2183" s="218"/>
      <c r="AOU2183" s="218"/>
      <c r="AOV2183" s="218"/>
      <c r="AOW2183" s="218"/>
      <c r="AOX2183" s="218"/>
      <c r="AOY2183" s="218"/>
      <c r="AOZ2183" s="218"/>
      <c r="APA2183" s="218"/>
      <c r="APB2183" s="218"/>
      <c r="APC2183" s="218"/>
      <c r="APD2183" s="218"/>
      <c r="APE2183" s="218"/>
      <c r="APF2183" s="218"/>
      <c r="APG2183" s="218"/>
      <c r="APH2183" s="218"/>
      <c r="API2183" s="218"/>
      <c r="APJ2183" s="218"/>
      <c r="APK2183" s="218"/>
      <c r="APL2183" s="218"/>
      <c r="APM2183" s="218"/>
      <c r="APN2183" s="218"/>
      <c r="APO2183" s="218"/>
      <c r="APP2183" s="218"/>
      <c r="APQ2183" s="218"/>
      <c r="APR2183" s="218"/>
      <c r="APS2183" s="218"/>
      <c r="APT2183" s="218"/>
      <c r="APU2183" s="218"/>
      <c r="APV2183" s="218"/>
      <c r="APW2183" s="218"/>
      <c r="APX2183" s="218"/>
      <c r="APY2183" s="218"/>
      <c r="APZ2183" s="218"/>
      <c r="AQA2183" s="218"/>
      <c r="AQB2183" s="218"/>
      <c r="AQC2183" s="218"/>
      <c r="AQD2183" s="218"/>
      <c r="AQE2183" s="218"/>
      <c r="AQF2183" s="218"/>
      <c r="AQG2183" s="218"/>
      <c r="AQH2183" s="218"/>
      <c r="AQI2183" s="218"/>
      <c r="AQJ2183" s="218"/>
      <c r="AQK2183" s="218"/>
      <c r="AQL2183" s="218"/>
      <c r="AQM2183" s="218"/>
      <c r="AQN2183" s="218"/>
      <c r="AQO2183" s="218"/>
      <c r="AQP2183" s="218"/>
      <c r="AQQ2183" s="218"/>
      <c r="AQR2183" s="218"/>
      <c r="AQS2183" s="218"/>
      <c r="AQT2183" s="218"/>
      <c r="AQU2183" s="218"/>
      <c r="AQV2183" s="218"/>
      <c r="AQW2183" s="218"/>
      <c r="AQX2183" s="218"/>
      <c r="AQY2183" s="218"/>
      <c r="AQZ2183" s="218"/>
      <c r="ARA2183" s="218"/>
      <c r="ARB2183" s="218"/>
      <c r="ARC2183" s="218"/>
      <c r="ARD2183" s="218"/>
      <c r="ARE2183" s="218"/>
      <c r="ARF2183" s="218"/>
      <c r="ARG2183" s="218"/>
      <c r="ARH2183" s="218"/>
      <c r="ARI2183" s="218"/>
      <c r="ARJ2183" s="218"/>
      <c r="ARK2183" s="218"/>
      <c r="ARL2183" s="218"/>
      <c r="ARM2183" s="218"/>
      <c r="ARN2183" s="218"/>
      <c r="ARO2183" s="218"/>
      <c r="ARP2183" s="218"/>
      <c r="ARQ2183" s="218"/>
      <c r="ARR2183" s="218"/>
      <c r="ARS2183" s="218"/>
      <c r="ART2183" s="218"/>
      <c r="ARU2183" s="218"/>
      <c r="ARV2183" s="218"/>
      <c r="ARW2183" s="218"/>
      <c r="ARX2183" s="218"/>
      <c r="ARY2183" s="218"/>
      <c r="ARZ2183" s="218"/>
      <c r="ASA2183" s="218"/>
      <c r="ASB2183" s="218"/>
      <c r="ASC2183" s="218"/>
      <c r="ASD2183" s="218"/>
      <c r="ASE2183" s="218"/>
      <c r="ASF2183" s="218"/>
      <c r="ASG2183" s="218"/>
      <c r="ASH2183" s="218"/>
      <c r="ASI2183" s="218"/>
      <c r="ASJ2183" s="218"/>
      <c r="ASK2183" s="218"/>
      <c r="ASL2183" s="218"/>
      <c r="ASM2183" s="218"/>
      <c r="ASN2183" s="218"/>
      <c r="ASO2183" s="218"/>
      <c r="ASP2183" s="218"/>
      <c r="ASQ2183" s="218"/>
      <c r="ASR2183" s="218"/>
      <c r="ASS2183" s="218"/>
      <c r="AST2183" s="218"/>
      <c r="ASU2183" s="218"/>
      <c r="ASV2183" s="218"/>
      <c r="ASW2183" s="218"/>
      <c r="ASX2183" s="218"/>
      <c r="ASY2183" s="218"/>
      <c r="ASZ2183" s="218"/>
      <c r="ATA2183" s="218"/>
      <c r="ATB2183" s="218"/>
      <c r="ATC2183" s="218"/>
      <c r="ATD2183" s="218"/>
      <c r="ATE2183" s="218"/>
      <c r="ATF2183" s="218"/>
      <c r="ATG2183" s="218"/>
      <c r="ATH2183" s="218"/>
      <c r="ATI2183" s="218"/>
      <c r="ATJ2183" s="218"/>
      <c r="ATK2183" s="218"/>
      <c r="ATL2183" s="218"/>
      <c r="ATM2183" s="218"/>
      <c r="ATN2183" s="218"/>
      <c r="ATO2183" s="218"/>
      <c r="ATP2183" s="218"/>
      <c r="ATQ2183" s="218"/>
      <c r="ATR2183" s="218"/>
      <c r="ATS2183" s="218"/>
      <c r="ATT2183" s="218"/>
      <c r="ATU2183" s="218"/>
      <c r="ATV2183" s="218"/>
      <c r="ATW2183" s="218"/>
      <c r="ATX2183" s="218"/>
      <c r="ATY2183" s="218"/>
      <c r="ATZ2183" s="218"/>
      <c r="AUA2183" s="218"/>
      <c r="AUB2183" s="218"/>
      <c r="AUC2183" s="218"/>
      <c r="AUD2183" s="218"/>
      <c r="AUE2183" s="218"/>
      <c r="AUF2183" s="218"/>
      <c r="AUG2183" s="218"/>
      <c r="AUH2183" s="218"/>
      <c r="AUI2183" s="218"/>
      <c r="AUJ2183" s="218"/>
      <c r="AUK2183" s="218"/>
      <c r="AUL2183" s="218"/>
      <c r="AUM2183" s="218"/>
      <c r="AUN2183" s="218"/>
      <c r="AUO2183" s="218"/>
      <c r="AUP2183" s="218"/>
      <c r="AUQ2183" s="218"/>
      <c r="AUR2183" s="218"/>
      <c r="AUS2183" s="218"/>
      <c r="AUT2183" s="218"/>
      <c r="AUU2183" s="218"/>
      <c r="AUV2183" s="218"/>
      <c r="AUW2183" s="218"/>
      <c r="AUX2183" s="218"/>
      <c r="AUY2183" s="218"/>
      <c r="AUZ2183" s="218"/>
      <c r="AVA2183" s="218"/>
      <c r="AVB2183" s="218"/>
      <c r="AVC2183" s="218"/>
      <c r="AVD2183" s="218"/>
      <c r="AVE2183" s="218"/>
      <c r="AVF2183" s="218"/>
      <c r="AVG2183" s="218"/>
      <c r="AVH2183" s="218"/>
      <c r="AVI2183" s="218"/>
      <c r="AVJ2183" s="218"/>
      <c r="AVK2183" s="218"/>
      <c r="AVL2183" s="218"/>
      <c r="AVM2183" s="218"/>
      <c r="AVN2183" s="218"/>
      <c r="AVO2183" s="218"/>
      <c r="AVP2183" s="218"/>
      <c r="AVQ2183" s="218"/>
      <c r="AVR2183" s="218"/>
      <c r="AVS2183" s="218"/>
      <c r="AVT2183" s="218"/>
      <c r="AVU2183" s="218"/>
      <c r="AVV2183" s="218"/>
      <c r="AVW2183" s="218"/>
      <c r="AVX2183" s="218"/>
      <c r="AVY2183" s="218"/>
      <c r="AVZ2183" s="218"/>
      <c r="AWA2183" s="218"/>
      <c r="AWB2183" s="218"/>
      <c r="AWC2183" s="218"/>
      <c r="AWD2183" s="218"/>
      <c r="AWE2183" s="218"/>
      <c r="AWF2183" s="218"/>
      <c r="AWG2183" s="218"/>
      <c r="AWH2183" s="218"/>
      <c r="AWI2183" s="218"/>
      <c r="AWJ2183" s="218"/>
      <c r="AWK2183" s="218"/>
      <c r="AWL2183" s="218"/>
      <c r="AWM2183" s="218"/>
      <c r="AWN2183" s="218"/>
      <c r="AWO2183" s="218"/>
      <c r="AWP2183" s="218"/>
      <c r="AWQ2183" s="218"/>
      <c r="AWR2183" s="218"/>
      <c r="AWS2183" s="218"/>
      <c r="AWT2183" s="218"/>
      <c r="AWU2183" s="218"/>
      <c r="AWV2183" s="218"/>
      <c r="AWW2183" s="218"/>
      <c r="AWX2183" s="218"/>
      <c r="AWY2183" s="218"/>
      <c r="AWZ2183" s="218"/>
      <c r="AXA2183" s="218"/>
      <c r="AXB2183" s="218"/>
      <c r="AXC2183" s="218"/>
      <c r="AXD2183" s="218"/>
      <c r="AXE2183" s="218"/>
      <c r="AXF2183" s="218"/>
      <c r="AXG2183" s="218"/>
      <c r="AXH2183" s="218"/>
      <c r="AXI2183" s="218"/>
      <c r="AXJ2183" s="218"/>
      <c r="AXK2183" s="218"/>
      <c r="AXL2183" s="218"/>
      <c r="AXM2183" s="218"/>
      <c r="AXN2183" s="218"/>
      <c r="AXO2183" s="218"/>
      <c r="AXP2183" s="218"/>
      <c r="AXQ2183" s="218"/>
      <c r="AXR2183" s="218"/>
      <c r="AXS2183" s="218"/>
      <c r="AXT2183" s="218"/>
      <c r="AXU2183" s="218"/>
      <c r="AXV2183" s="218"/>
      <c r="AXW2183" s="218"/>
      <c r="AXX2183" s="218"/>
      <c r="AXY2183" s="218"/>
      <c r="AXZ2183" s="218"/>
      <c r="AYA2183" s="218"/>
      <c r="AYB2183" s="218"/>
      <c r="AYC2183" s="218"/>
      <c r="AYD2183" s="218"/>
      <c r="AYE2183" s="218"/>
      <c r="AYF2183" s="218"/>
      <c r="AYG2183" s="218"/>
      <c r="AYH2183" s="218"/>
      <c r="AYI2183" s="218"/>
      <c r="AYJ2183" s="218"/>
      <c r="AYK2183" s="218"/>
      <c r="AYL2183" s="218"/>
      <c r="AYM2183" s="218"/>
      <c r="AYN2183" s="218"/>
      <c r="AYO2183" s="218"/>
      <c r="AYP2183" s="218"/>
      <c r="AYQ2183" s="218"/>
      <c r="AYR2183" s="218"/>
      <c r="AYS2183" s="218"/>
      <c r="AYT2183" s="218"/>
      <c r="AYU2183" s="218"/>
      <c r="AYV2183" s="218"/>
      <c r="AYW2183" s="218"/>
      <c r="AYX2183" s="218"/>
      <c r="AYY2183" s="218"/>
      <c r="AYZ2183" s="218"/>
      <c r="AZA2183" s="218"/>
      <c r="AZB2183" s="218"/>
      <c r="AZC2183" s="218"/>
      <c r="AZD2183" s="218"/>
      <c r="AZE2183" s="218"/>
      <c r="AZF2183" s="218"/>
      <c r="AZG2183" s="218"/>
      <c r="AZH2183" s="218"/>
      <c r="AZI2183" s="218"/>
      <c r="AZJ2183" s="218"/>
      <c r="AZK2183" s="218"/>
      <c r="AZL2183" s="218"/>
      <c r="AZM2183" s="218"/>
      <c r="AZN2183" s="218"/>
      <c r="AZO2183" s="218"/>
      <c r="AZP2183" s="218"/>
      <c r="AZQ2183" s="218"/>
      <c r="AZR2183" s="218"/>
      <c r="AZS2183" s="218"/>
      <c r="AZT2183" s="218"/>
      <c r="AZU2183" s="218"/>
      <c r="AZV2183" s="218"/>
      <c r="AZW2183" s="218"/>
      <c r="AZX2183" s="218"/>
      <c r="AZY2183" s="218"/>
      <c r="AZZ2183" s="218"/>
      <c r="BAA2183" s="218"/>
      <c r="BAB2183" s="218"/>
      <c r="BAC2183" s="218"/>
      <c r="BAD2183" s="218"/>
      <c r="BAE2183" s="218"/>
      <c r="BAF2183" s="218"/>
      <c r="BAG2183" s="218"/>
      <c r="BAH2183" s="218"/>
      <c r="BAI2183" s="218"/>
      <c r="BAJ2183" s="218"/>
      <c r="BAK2183" s="218"/>
      <c r="BAL2183" s="218"/>
      <c r="BAM2183" s="218"/>
      <c r="BAN2183" s="218"/>
      <c r="BAO2183" s="218"/>
      <c r="BAP2183" s="218"/>
      <c r="BAQ2183" s="218"/>
      <c r="BAR2183" s="218"/>
      <c r="BAS2183" s="218"/>
      <c r="BAT2183" s="218"/>
      <c r="BAU2183" s="218"/>
      <c r="BAV2183" s="218"/>
      <c r="BAW2183" s="218"/>
      <c r="BAX2183" s="218"/>
      <c r="BAY2183" s="218"/>
      <c r="BAZ2183" s="218"/>
      <c r="BBA2183" s="218"/>
      <c r="BBB2183" s="218"/>
      <c r="BBC2183" s="218"/>
      <c r="BBD2183" s="218"/>
      <c r="BBE2183" s="218"/>
      <c r="BBF2183" s="218"/>
      <c r="BBG2183" s="218"/>
      <c r="BBH2183" s="218"/>
      <c r="BBI2183" s="218"/>
      <c r="BBJ2183" s="218"/>
      <c r="BBK2183" s="218"/>
      <c r="BBL2183" s="218"/>
      <c r="BBM2183" s="218"/>
      <c r="BBN2183" s="218"/>
      <c r="BBO2183" s="218"/>
      <c r="BBP2183" s="218"/>
      <c r="BBQ2183" s="218"/>
      <c r="BBR2183" s="218"/>
      <c r="BBS2183" s="218"/>
      <c r="BBT2183" s="218"/>
      <c r="BBU2183" s="218"/>
      <c r="BBV2183" s="218"/>
      <c r="BBW2183" s="218"/>
      <c r="BBX2183" s="218"/>
      <c r="BBY2183" s="218"/>
      <c r="BBZ2183" s="218"/>
      <c r="BCA2183" s="218"/>
      <c r="BCB2183" s="218"/>
      <c r="BCC2183" s="218"/>
      <c r="BCD2183" s="218"/>
      <c r="BCE2183" s="218"/>
      <c r="BCF2183" s="218"/>
      <c r="BCG2183" s="218"/>
      <c r="BCH2183" s="218"/>
      <c r="BCI2183" s="218"/>
      <c r="BCJ2183" s="218"/>
      <c r="BCK2183" s="218"/>
      <c r="BCL2183" s="218"/>
      <c r="BCM2183" s="218"/>
      <c r="BCN2183" s="218"/>
      <c r="BCO2183" s="218"/>
      <c r="BCP2183" s="218"/>
      <c r="BCQ2183" s="218"/>
      <c r="BCR2183" s="218"/>
      <c r="BCS2183" s="218"/>
      <c r="BCT2183" s="218"/>
      <c r="BCU2183" s="218"/>
      <c r="BCV2183" s="218"/>
      <c r="BCW2183" s="218"/>
      <c r="BCX2183" s="218"/>
      <c r="BCY2183" s="218"/>
      <c r="BCZ2183" s="218"/>
      <c r="BDA2183" s="218"/>
      <c r="BDB2183" s="218"/>
      <c r="BDC2183" s="218"/>
      <c r="BDD2183" s="218"/>
      <c r="BDE2183" s="218"/>
      <c r="BDF2183" s="218"/>
      <c r="BDG2183" s="218"/>
      <c r="BDH2183" s="218"/>
      <c r="BDI2183" s="218"/>
      <c r="BDJ2183" s="218"/>
      <c r="BDK2183" s="218"/>
      <c r="BDL2183" s="218"/>
      <c r="BDM2183" s="218"/>
      <c r="BDN2183" s="218"/>
      <c r="BDO2183" s="218"/>
      <c r="BDP2183" s="218"/>
      <c r="BDQ2183" s="218"/>
      <c r="BDR2183" s="218"/>
      <c r="BDS2183" s="218"/>
      <c r="BDT2183" s="218"/>
      <c r="BDU2183" s="218"/>
      <c r="BDV2183" s="218"/>
      <c r="BDW2183" s="218"/>
      <c r="BDX2183" s="218"/>
      <c r="BDY2183" s="218"/>
      <c r="BDZ2183" s="218"/>
      <c r="BEA2183" s="218"/>
      <c r="BEB2183" s="218"/>
      <c r="BEC2183" s="218"/>
      <c r="BED2183" s="218"/>
      <c r="BEE2183" s="218"/>
      <c r="BEF2183" s="218"/>
      <c r="BEG2183" s="218"/>
      <c r="BEH2183" s="218"/>
      <c r="BEI2183" s="218"/>
      <c r="BEJ2183" s="218"/>
      <c r="BEK2183" s="218"/>
      <c r="BEL2183" s="218"/>
      <c r="BEM2183" s="218"/>
      <c r="BEN2183" s="218"/>
      <c r="BEO2183" s="218"/>
      <c r="BEP2183" s="218"/>
      <c r="BEQ2183" s="218"/>
      <c r="BER2183" s="218"/>
      <c r="BES2183" s="218"/>
      <c r="BET2183" s="218"/>
      <c r="BEU2183" s="218"/>
      <c r="BEV2183" s="218"/>
      <c r="BEW2183" s="218"/>
      <c r="BEX2183" s="218"/>
      <c r="BEY2183" s="218"/>
      <c r="BEZ2183" s="218"/>
      <c r="BFA2183" s="218"/>
      <c r="BFB2183" s="218"/>
      <c r="BFC2183" s="218"/>
      <c r="BFD2183" s="218"/>
      <c r="BFE2183" s="218"/>
      <c r="BFF2183" s="218"/>
      <c r="BFG2183" s="218"/>
      <c r="BFH2183" s="218"/>
      <c r="BFI2183" s="218"/>
      <c r="BFJ2183" s="218"/>
      <c r="BFK2183" s="218"/>
      <c r="BFL2183" s="218"/>
      <c r="BFM2183" s="218"/>
      <c r="BFN2183" s="218"/>
      <c r="BFO2183" s="218"/>
      <c r="BFP2183" s="218"/>
      <c r="BFQ2183" s="218"/>
      <c r="BFR2183" s="218"/>
      <c r="BFS2183" s="218"/>
      <c r="BFT2183" s="218"/>
      <c r="BFU2183" s="218"/>
      <c r="BFV2183" s="218"/>
      <c r="BFW2183" s="218"/>
      <c r="BFX2183" s="218"/>
      <c r="BFY2183" s="218"/>
      <c r="BFZ2183" s="218"/>
      <c r="BGA2183" s="218"/>
      <c r="BGB2183" s="218"/>
      <c r="BGC2183" s="218"/>
      <c r="BGD2183" s="218"/>
      <c r="BGE2183" s="218"/>
      <c r="BGF2183" s="218"/>
      <c r="BGG2183" s="218"/>
      <c r="BGH2183" s="218"/>
      <c r="BGI2183" s="218"/>
      <c r="BGJ2183" s="218"/>
      <c r="BGK2183" s="218"/>
      <c r="BGL2183" s="218"/>
      <c r="BGM2183" s="218"/>
      <c r="BGN2183" s="218"/>
      <c r="BGO2183" s="218"/>
      <c r="BGP2183" s="218"/>
      <c r="BGQ2183" s="218"/>
      <c r="BGR2183" s="218"/>
      <c r="BGS2183" s="218"/>
      <c r="BGT2183" s="218"/>
      <c r="BGU2183" s="218"/>
      <c r="BGV2183" s="218"/>
      <c r="BGW2183" s="218"/>
      <c r="BGX2183" s="218"/>
      <c r="BGY2183" s="218"/>
      <c r="BGZ2183" s="218"/>
      <c r="BHA2183" s="218"/>
      <c r="BHB2183" s="218"/>
      <c r="BHC2183" s="218"/>
      <c r="BHD2183" s="218"/>
      <c r="BHE2183" s="218"/>
      <c r="BHF2183" s="218"/>
      <c r="BHG2183" s="218"/>
      <c r="BHH2183" s="218"/>
      <c r="BHI2183" s="218"/>
      <c r="BHJ2183" s="218"/>
      <c r="BHK2183" s="218"/>
      <c r="BHL2183" s="218"/>
      <c r="BHM2183" s="218"/>
      <c r="BHN2183" s="218"/>
      <c r="BHO2183" s="218"/>
      <c r="BHP2183" s="218"/>
      <c r="BHQ2183" s="218"/>
      <c r="BHR2183" s="218"/>
      <c r="BHS2183" s="218"/>
      <c r="BHT2183" s="218"/>
      <c r="BHU2183" s="218"/>
      <c r="BHV2183" s="218"/>
      <c r="BHW2183" s="218"/>
      <c r="BHX2183" s="218"/>
      <c r="BHY2183" s="218"/>
      <c r="BHZ2183" s="218"/>
      <c r="BIA2183" s="218"/>
      <c r="BIB2183" s="218"/>
      <c r="BIC2183" s="218"/>
      <c r="BID2183" s="218"/>
      <c r="BIE2183" s="218"/>
      <c r="BIF2183" s="218"/>
      <c r="BIG2183" s="218"/>
      <c r="BIH2183" s="218"/>
      <c r="BII2183" s="218"/>
      <c r="BIJ2183" s="218"/>
      <c r="BIK2183" s="218"/>
      <c r="BIL2183" s="218"/>
      <c r="BIM2183" s="218"/>
      <c r="BIN2183" s="218"/>
      <c r="BIO2183" s="218"/>
      <c r="BIP2183" s="218"/>
      <c r="BIQ2183" s="218"/>
      <c r="BIR2183" s="218"/>
      <c r="BIS2183" s="218"/>
      <c r="BIT2183" s="218"/>
      <c r="BIU2183" s="218"/>
      <c r="BIV2183" s="218"/>
      <c r="BIW2183" s="218"/>
      <c r="BIX2183" s="218"/>
      <c r="BIY2183" s="218"/>
      <c r="BIZ2183" s="218"/>
      <c r="BJA2183" s="218"/>
      <c r="BJB2183" s="218"/>
      <c r="BJC2183" s="218"/>
      <c r="BJD2183" s="218"/>
      <c r="BJE2183" s="218"/>
      <c r="BJF2183" s="218"/>
      <c r="BJG2183" s="218"/>
      <c r="BJH2183" s="218"/>
      <c r="BJI2183" s="218"/>
      <c r="BJJ2183" s="218"/>
      <c r="BJK2183" s="218"/>
      <c r="BJL2183" s="218"/>
      <c r="BJM2183" s="218"/>
      <c r="BJN2183" s="218"/>
      <c r="BJO2183" s="218"/>
      <c r="BJP2183" s="218"/>
      <c r="BJQ2183" s="218"/>
      <c r="BJR2183" s="218"/>
      <c r="BJS2183" s="218"/>
      <c r="BJT2183" s="218"/>
      <c r="BJU2183" s="218"/>
      <c r="BJV2183" s="218"/>
      <c r="BJW2183" s="218"/>
      <c r="BJX2183" s="218"/>
      <c r="BJY2183" s="218"/>
      <c r="BJZ2183" s="218"/>
      <c r="BKA2183" s="218"/>
      <c r="BKB2183" s="218"/>
      <c r="BKC2183" s="218"/>
      <c r="BKD2183" s="218"/>
      <c r="BKE2183" s="218"/>
      <c r="BKF2183" s="218"/>
      <c r="BKG2183" s="218"/>
      <c r="BKH2183" s="218"/>
      <c r="BKI2183" s="218"/>
      <c r="BKJ2183" s="218"/>
      <c r="BKK2183" s="218"/>
      <c r="BKL2183" s="218"/>
      <c r="BKM2183" s="218"/>
      <c r="BKN2183" s="218"/>
      <c r="BKO2183" s="218"/>
      <c r="BKP2183" s="218"/>
      <c r="BKQ2183" s="218"/>
      <c r="BKR2183" s="218"/>
      <c r="BKS2183" s="218"/>
      <c r="BKT2183" s="218"/>
      <c r="BKU2183" s="218"/>
      <c r="BKV2183" s="218"/>
      <c r="BKW2183" s="218"/>
      <c r="BKX2183" s="218"/>
      <c r="BKY2183" s="218"/>
      <c r="BKZ2183" s="218"/>
      <c r="BLA2183" s="218"/>
      <c r="BLB2183" s="218"/>
      <c r="BLC2183" s="218"/>
      <c r="BLD2183" s="218"/>
      <c r="BLE2183" s="218"/>
      <c r="BLF2183" s="218"/>
      <c r="BLG2183" s="218"/>
      <c r="BLH2183" s="218"/>
      <c r="BLI2183" s="218"/>
      <c r="BLJ2183" s="218"/>
      <c r="BLK2183" s="218"/>
      <c r="BLL2183" s="218"/>
      <c r="BLM2183" s="218"/>
      <c r="BLN2183" s="218"/>
      <c r="BLO2183" s="218"/>
      <c r="BLP2183" s="218"/>
      <c r="BLQ2183" s="218"/>
      <c r="BLR2183" s="218"/>
      <c r="BLS2183" s="218"/>
      <c r="BLT2183" s="218"/>
      <c r="BLU2183" s="218"/>
      <c r="BLV2183" s="218"/>
      <c r="BLW2183" s="218"/>
      <c r="BLX2183" s="218"/>
      <c r="BLY2183" s="218"/>
      <c r="BLZ2183" s="218"/>
      <c r="BMA2183" s="218"/>
      <c r="BMB2183" s="218"/>
      <c r="BMC2183" s="218"/>
      <c r="BMD2183" s="218"/>
      <c r="BME2183" s="218"/>
      <c r="BMF2183" s="218"/>
      <c r="BMG2183" s="218"/>
      <c r="BMH2183" s="218"/>
      <c r="BMI2183" s="218"/>
      <c r="BMJ2183" s="218"/>
      <c r="BMK2183" s="218"/>
      <c r="BML2183" s="218"/>
      <c r="BMM2183" s="218"/>
      <c r="BMN2183" s="218"/>
      <c r="BMO2183" s="218"/>
      <c r="BMP2183" s="218"/>
      <c r="BMQ2183" s="218"/>
      <c r="BMR2183" s="218"/>
      <c r="BMS2183" s="218"/>
      <c r="BMT2183" s="218"/>
      <c r="BMU2183" s="218"/>
      <c r="BMV2183" s="218"/>
      <c r="BMW2183" s="218"/>
      <c r="BMX2183" s="218"/>
      <c r="BMY2183" s="218"/>
      <c r="BMZ2183" s="218"/>
      <c r="BNA2183" s="218"/>
      <c r="BNB2183" s="218"/>
      <c r="BNC2183" s="218"/>
      <c r="BND2183" s="218"/>
      <c r="BNE2183" s="218"/>
      <c r="BNF2183" s="218"/>
      <c r="BNG2183" s="218"/>
      <c r="BNH2183" s="218"/>
      <c r="BNI2183" s="218"/>
      <c r="BNJ2183" s="218"/>
      <c r="BNK2183" s="218"/>
      <c r="BNL2183" s="218"/>
      <c r="BNM2183" s="218"/>
      <c r="BNN2183" s="218"/>
      <c r="BNO2183" s="218"/>
      <c r="BNP2183" s="218"/>
      <c r="BNQ2183" s="218"/>
      <c r="BNR2183" s="218"/>
      <c r="BNS2183" s="218"/>
      <c r="BNT2183" s="218"/>
      <c r="BNU2183" s="218"/>
      <c r="BNV2183" s="218"/>
      <c r="BNW2183" s="218"/>
      <c r="BNX2183" s="218"/>
      <c r="BNY2183" s="218"/>
      <c r="BNZ2183" s="218"/>
      <c r="BOA2183" s="218"/>
      <c r="BOB2183" s="218"/>
      <c r="BOC2183" s="218"/>
      <c r="BOD2183" s="218"/>
      <c r="BOE2183" s="218"/>
      <c r="BOF2183" s="218"/>
      <c r="BOG2183" s="218"/>
      <c r="BOH2183" s="218"/>
      <c r="BOI2183" s="218"/>
      <c r="BOJ2183" s="218"/>
      <c r="BOK2183" s="218"/>
      <c r="BOL2183" s="218"/>
      <c r="BOM2183" s="218"/>
      <c r="BON2183" s="218"/>
      <c r="BOO2183" s="218"/>
      <c r="BOP2183" s="218"/>
      <c r="BOQ2183" s="218"/>
      <c r="BOR2183" s="218"/>
      <c r="BOS2183" s="218"/>
      <c r="BOT2183" s="218"/>
      <c r="BOU2183" s="218"/>
      <c r="BOV2183" s="218"/>
      <c r="BOW2183" s="218"/>
      <c r="BOX2183" s="218"/>
      <c r="BOY2183" s="218"/>
      <c r="BOZ2183" s="218"/>
      <c r="BPA2183" s="218"/>
      <c r="BPB2183" s="218"/>
      <c r="BPC2183" s="218"/>
      <c r="BPD2183" s="218"/>
      <c r="BPE2183" s="218"/>
      <c r="BPF2183" s="218"/>
      <c r="BPG2183" s="218"/>
      <c r="BPH2183" s="218"/>
      <c r="BPI2183" s="218"/>
      <c r="BPJ2183" s="218"/>
      <c r="BPK2183" s="218"/>
      <c r="BPL2183" s="218"/>
      <c r="BPM2183" s="218"/>
      <c r="BPN2183" s="218"/>
      <c r="BPO2183" s="218"/>
      <c r="BPP2183" s="218"/>
      <c r="BPQ2183" s="218"/>
      <c r="BPR2183" s="218"/>
      <c r="BPS2183" s="218"/>
      <c r="BPT2183" s="218"/>
      <c r="BPU2183" s="218"/>
      <c r="BPV2183" s="218"/>
      <c r="BPW2183" s="218"/>
      <c r="BPX2183" s="218"/>
      <c r="BPY2183" s="218"/>
      <c r="BPZ2183" s="218"/>
      <c r="BQA2183" s="218"/>
      <c r="BQB2183" s="218"/>
      <c r="BQC2183" s="218"/>
      <c r="BQD2183" s="218"/>
      <c r="BQE2183" s="218"/>
      <c r="BQF2183" s="218"/>
      <c r="BQG2183" s="218"/>
      <c r="BQH2183" s="218"/>
      <c r="BQI2183" s="218"/>
      <c r="BQJ2183" s="218"/>
      <c r="BQK2183" s="218"/>
      <c r="BQL2183" s="218"/>
      <c r="BQM2183" s="218"/>
      <c r="BQN2183" s="218"/>
      <c r="BQO2183" s="218"/>
      <c r="BQP2183" s="218"/>
      <c r="BQQ2183" s="218"/>
      <c r="BQR2183" s="218"/>
      <c r="BQS2183" s="218"/>
      <c r="BQT2183" s="218"/>
      <c r="BQU2183" s="218"/>
      <c r="BQV2183" s="218"/>
      <c r="BQW2183" s="218"/>
      <c r="BQX2183" s="218"/>
      <c r="BQY2183" s="218"/>
      <c r="BQZ2183" s="218"/>
      <c r="BRA2183" s="218"/>
      <c r="BRB2183" s="218"/>
      <c r="BRC2183" s="218"/>
      <c r="BRD2183" s="218"/>
      <c r="BRE2183" s="218"/>
      <c r="BRF2183" s="218"/>
      <c r="BRG2183" s="218"/>
      <c r="BRH2183" s="218"/>
      <c r="BRI2183" s="218"/>
      <c r="BRJ2183" s="218"/>
      <c r="BRK2183" s="218"/>
      <c r="BRL2183" s="218"/>
      <c r="BRM2183" s="218"/>
      <c r="BRN2183" s="218"/>
      <c r="BRO2183" s="218"/>
      <c r="BRP2183" s="218"/>
      <c r="BRQ2183" s="218"/>
      <c r="BRR2183" s="218"/>
      <c r="BRS2183" s="218"/>
      <c r="BRT2183" s="218"/>
      <c r="BRU2183" s="218"/>
      <c r="BRV2183" s="218"/>
      <c r="BRW2183" s="218"/>
      <c r="BRX2183" s="218"/>
      <c r="BRY2183" s="218"/>
      <c r="BRZ2183" s="218"/>
      <c r="BSA2183" s="218"/>
      <c r="BSB2183" s="218"/>
      <c r="BSC2183" s="218"/>
      <c r="BSD2183" s="218"/>
      <c r="BSE2183" s="218"/>
      <c r="BSF2183" s="218"/>
      <c r="BSG2183" s="218"/>
      <c r="BSH2183" s="218"/>
      <c r="BSI2183" s="218"/>
      <c r="BSJ2183" s="218"/>
      <c r="BSK2183" s="218"/>
      <c r="BSL2183" s="218"/>
      <c r="BSM2183" s="218"/>
      <c r="BSN2183" s="218"/>
      <c r="BSO2183" s="218"/>
      <c r="BSP2183" s="218"/>
      <c r="BSQ2183" s="218"/>
      <c r="BSR2183" s="218"/>
      <c r="BSS2183" s="218"/>
      <c r="BST2183" s="218"/>
      <c r="BSU2183" s="218"/>
      <c r="BSV2183" s="218"/>
      <c r="BSW2183" s="218"/>
      <c r="BSX2183" s="218"/>
      <c r="BSY2183" s="218"/>
      <c r="BSZ2183" s="218"/>
      <c r="BTA2183" s="218"/>
      <c r="BTB2183" s="218"/>
      <c r="BTC2183" s="218"/>
      <c r="BTD2183" s="218"/>
      <c r="BTE2183" s="218"/>
      <c r="BTF2183" s="218"/>
      <c r="BTG2183" s="218"/>
      <c r="BTH2183" s="218"/>
      <c r="BTI2183" s="218"/>
      <c r="BTJ2183" s="218"/>
      <c r="BTK2183" s="218"/>
      <c r="BTL2183" s="218"/>
      <c r="BTM2183" s="218"/>
      <c r="BTN2183" s="218"/>
      <c r="BTO2183" s="218"/>
      <c r="BTP2183" s="218"/>
      <c r="BTQ2183" s="218"/>
      <c r="BTR2183" s="218"/>
      <c r="BTS2183" s="218"/>
      <c r="BTT2183" s="218"/>
      <c r="BTU2183" s="218"/>
      <c r="BTV2183" s="218"/>
      <c r="BTW2183" s="218"/>
      <c r="BTX2183" s="218"/>
      <c r="BTY2183" s="218"/>
      <c r="BTZ2183" s="218"/>
      <c r="BUA2183" s="218"/>
      <c r="BUB2183" s="218"/>
      <c r="BUC2183" s="218"/>
      <c r="BUD2183" s="218"/>
      <c r="BUE2183" s="218"/>
      <c r="BUF2183" s="218"/>
      <c r="BUG2183" s="218"/>
      <c r="BUH2183" s="218"/>
      <c r="BUI2183" s="218"/>
      <c r="BUJ2183" s="218"/>
      <c r="BUK2183" s="218"/>
      <c r="BUL2183" s="218"/>
      <c r="BUM2183" s="218"/>
      <c r="BUN2183" s="218"/>
      <c r="BUO2183" s="218"/>
      <c r="BUP2183" s="218"/>
      <c r="BUQ2183" s="218"/>
      <c r="BUR2183" s="218"/>
      <c r="BUS2183" s="218"/>
      <c r="BUT2183" s="218"/>
      <c r="BUU2183" s="218"/>
      <c r="BUV2183" s="218"/>
      <c r="BUW2183" s="218"/>
      <c r="BUX2183" s="218"/>
      <c r="BUY2183" s="218"/>
      <c r="BUZ2183" s="218"/>
      <c r="BVA2183" s="218"/>
      <c r="BVB2183" s="218"/>
      <c r="BVC2183" s="218"/>
      <c r="BVD2183" s="218"/>
      <c r="BVE2183" s="218"/>
      <c r="BVF2183" s="218"/>
      <c r="BVG2183" s="218"/>
      <c r="BVH2183" s="218"/>
      <c r="BVI2183" s="218"/>
      <c r="BVJ2183" s="218"/>
      <c r="BVK2183" s="218"/>
      <c r="BVL2183" s="218"/>
      <c r="BVM2183" s="218"/>
      <c r="BVN2183" s="218"/>
      <c r="BVO2183" s="218"/>
      <c r="BVP2183" s="218"/>
      <c r="BVQ2183" s="218"/>
      <c r="BVR2183" s="218"/>
      <c r="BVS2183" s="218"/>
      <c r="BVT2183" s="218"/>
      <c r="BVU2183" s="218"/>
      <c r="BVV2183" s="218"/>
      <c r="BVW2183" s="218"/>
      <c r="BVX2183" s="218"/>
      <c r="BVY2183" s="218"/>
      <c r="BVZ2183" s="218"/>
      <c r="BWA2183" s="218"/>
      <c r="BWB2183" s="218"/>
      <c r="BWC2183" s="218"/>
      <c r="BWD2183" s="218"/>
      <c r="BWE2183" s="218"/>
      <c r="BWF2183" s="218"/>
      <c r="BWG2183" s="218"/>
      <c r="BWH2183" s="218"/>
      <c r="BWI2183" s="218"/>
      <c r="BWJ2183" s="218"/>
      <c r="BWK2183" s="218"/>
      <c r="BWL2183" s="218"/>
      <c r="BWM2183" s="218"/>
      <c r="BWN2183" s="218"/>
      <c r="BWO2183" s="218"/>
      <c r="BWP2183" s="218"/>
      <c r="BWQ2183" s="218"/>
      <c r="BWR2183" s="218"/>
      <c r="BWS2183" s="218"/>
      <c r="BWT2183" s="218"/>
      <c r="BWU2183" s="218"/>
      <c r="BWV2183" s="218"/>
      <c r="BWW2183" s="218"/>
      <c r="BWX2183" s="218"/>
      <c r="BWY2183" s="218"/>
      <c r="BWZ2183" s="218"/>
      <c r="BXA2183" s="218"/>
      <c r="BXB2183" s="218"/>
      <c r="BXC2183" s="218"/>
      <c r="BXD2183" s="218"/>
      <c r="BXE2183" s="218"/>
      <c r="BXF2183" s="218"/>
      <c r="BXG2183" s="218"/>
      <c r="BXH2183" s="218"/>
      <c r="BXI2183" s="218"/>
      <c r="BXJ2183" s="218"/>
      <c r="BXK2183" s="218"/>
      <c r="BXL2183" s="218"/>
      <c r="BXM2183" s="218"/>
      <c r="BXN2183" s="218"/>
      <c r="BXO2183" s="218"/>
      <c r="BXP2183" s="218"/>
      <c r="BXQ2183" s="218"/>
      <c r="BXR2183" s="218"/>
      <c r="BXS2183" s="218"/>
      <c r="BXT2183" s="218"/>
      <c r="BXU2183" s="218"/>
      <c r="BXV2183" s="218"/>
      <c r="BXW2183" s="218"/>
      <c r="BXX2183" s="218"/>
      <c r="BXY2183" s="218"/>
      <c r="BXZ2183" s="218"/>
      <c r="BYA2183" s="218"/>
      <c r="BYB2183" s="218"/>
      <c r="BYC2183" s="218"/>
      <c r="BYD2183" s="218"/>
      <c r="BYE2183" s="218"/>
      <c r="BYF2183" s="218"/>
      <c r="BYG2183" s="218"/>
      <c r="BYH2183" s="218"/>
      <c r="BYI2183" s="218"/>
      <c r="BYJ2183" s="218"/>
      <c r="BYK2183" s="218"/>
      <c r="BYL2183" s="218"/>
      <c r="BYM2183" s="218"/>
      <c r="BYN2183" s="218"/>
      <c r="BYO2183" s="218"/>
      <c r="BYP2183" s="218"/>
      <c r="BYQ2183" s="218"/>
      <c r="BYR2183" s="218"/>
      <c r="BYS2183" s="218"/>
      <c r="BYT2183" s="218"/>
      <c r="BYU2183" s="218"/>
      <c r="BYV2183" s="218"/>
      <c r="BYW2183" s="218"/>
      <c r="BYX2183" s="218"/>
      <c r="BYY2183" s="218"/>
      <c r="BYZ2183" s="218"/>
      <c r="BZA2183" s="218"/>
      <c r="BZB2183" s="218"/>
      <c r="BZC2183" s="218"/>
      <c r="BZD2183" s="218"/>
      <c r="BZE2183" s="218"/>
      <c r="BZF2183" s="218"/>
      <c r="BZG2183" s="218"/>
      <c r="BZH2183" s="218"/>
      <c r="BZI2183" s="218"/>
      <c r="BZJ2183" s="218"/>
      <c r="BZK2183" s="218"/>
      <c r="BZL2183" s="218"/>
      <c r="BZM2183" s="218"/>
      <c r="BZN2183" s="218"/>
      <c r="BZO2183" s="218"/>
      <c r="BZP2183" s="218"/>
      <c r="BZQ2183" s="218"/>
      <c r="BZR2183" s="218"/>
      <c r="BZS2183" s="218"/>
      <c r="BZT2183" s="218"/>
      <c r="BZU2183" s="218"/>
      <c r="BZV2183" s="218"/>
      <c r="BZW2183" s="218"/>
      <c r="BZX2183" s="218"/>
      <c r="BZY2183" s="218"/>
      <c r="BZZ2183" s="218"/>
      <c r="CAA2183" s="218"/>
      <c r="CAB2183" s="218"/>
      <c r="CAC2183" s="218"/>
      <c r="CAD2183" s="218"/>
      <c r="CAE2183" s="218"/>
      <c r="CAF2183" s="218"/>
      <c r="CAG2183" s="218"/>
      <c r="CAH2183" s="218"/>
      <c r="CAI2183" s="218"/>
      <c r="CAJ2183" s="218"/>
      <c r="CAK2183" s="218"/>
      <c r="CAL2183" s="218"/>
      <c r="CAM2183" s="218"/>
      <c r="CAN2183" s="218"/>
      <c r="CAO2183" s="218"/>
      <c r="CAP2183" s="218"/>
      <c r="CAQ2183" s="218"/>
      <c r="CAR2183" s="218"/>
      <c r="CAS2183" s="218"/>
      <c r="CAT2183" s="218"/>
      <c r="CAU2183" s="218"/>
      <c r="CAV2183" s="218"/>
      <c r="CAW2183" s="218"/>
      <c r="CAX2183" s="218"/>
      <c r="CAY2183" s="218"/>
      <c r="CAZ2183" s="218"/>
      <c r="CBA2183" s="218"/>
      <c r="CBB2183" s="218"/>
      <c r="CBC2183" s="218"/>
      <c r="CBD2183" s="218"/>
      <c r="CBE2183" s="218"/>
      <c r="CBF2183" s="218"/>
      <c r="CBG2183" s="218"/>
      <c r="CBH2183" s="218"/>
      <c r="CBI2183" s="218"/>
      <c r="CBJ2183" s="218"/>
      <c r="CBK2183" s="218"/>
      <c r="CBL2183" s="218"/>
      <c r="CBM2183" s="218"/>
      <c r="CBN2183" s="218"/>
      <c r="CBO2183" s="218"/>
      <c r="CBP2183" s="218"/>
      <c r="CBQ2183" s="218"/>
      <c r="CBR2183" s="218"/>
      <c r="CBS2183" s="218"/>
      <c r="CBT2183" s="218"/>
      <c r="CBU2183" s="218"/>
      <c r="CBV2183" s="218"/>
      <c r="CBW2183" s="218"/>
      <c r="CBX2183" s="218"/>
      <c r="CBY2183" s="218"/>
      <c r="CBZ2183" s="218"/>
      <c r="CCA2183" s="218"/>
      <c r="CCB2183" s="218"/>
      <c r="CCC2183" s="218"/>
      <c r="CCD2183" s="218"/>
      <c r="CCE2183" s="218"/>
      <c r="CCF2183" s="218"/>
      <c r="CCG2183" s="218"/>
      <c r="CCH2183" s="218"/>
      <c r="CCI2183" s="218"/>
      <c r="CCJ2183" s="218"/>
      <c r="CCK2183" s="218"/>
      <c r="CCL2183" s="218"/>
      <c r="CCM2183" s="218"/>
      <c r="CCN2183" s="218"/>
      <c r="CCO2183" s="218"/>
      <c r="CCP2183" s="218"/>
      <c r="CCQ2183" s="218"/>
      <c r="CCR2183" s="218"/>
      <c r="CCS2183" s="218"/>
      <c r="CCT2183" s="218"/>
      <c r="CCU2183" s="218"/>
      <c r="CCV2183" s="218"/>
      <c r="CCW2183" s="218"/>
      <c r="CCX2183" s="218"/>
      <c r="CCY2183" s="218"/>
      <c r="CCZ2183" s="218"/>
      <c r="CDA2183" s="218"/>
      <c r="CDB2183" s="218"/>
      <c r="CDC2183" s="218"/>
      <c r="CDD2183" s="218"/>
      <c r="CDE2183" s="218"/>
      <c r="CDF2183" s="218"/>
      <c r="CDG2183" s="218"/>
      <c r="CDH2183" s="218"/>
      <c r="CDI2183" s="218"/>
      <c r="CDJ2183" s="218"/>
      <c r="CDK2183" s="218"/>
      <c r="CDL2183" s="218"/>
      <c r="CDM2183" s="218"/>
      <c r="CDN2183" s="218"/>
      <c r="CDO2183" s="218"/>
      <c r="CDP2183" s="218"/>
      <c r="CDQ2183" s="218"/>
      <c r="CDR2183" s="218"/>
      <c r="CDS2183" s="218"/>
      <c r="CDT2183" s="218"/>
      <c r="CDU2183" s="218"/>
      <c r="CDV2183" s="218"/>
      <c r="CDW2183" s="218"/>
      <c r="CDX2183" s="218"/>
      <c r="CDY2183" s="218"/>
      <c r="CDZ2183" s="218"/>
      <c r="CEA2183" s="218"/>
      <c r="CEB2183" s="218"/>
      <c r="CEC2183" s="218"/>
      <c r="CED2183" s="218"/>
      <c r="CEE2183" s="218"/>
      <c r="CEF2183" s="218"/>
      <c r="CEG2183" s="218"/>
      <c r="CEH2183" s="218"/>
      <c r="CEI2183" s="218"/>
      <c r="CEJ2183" s="218"/>
      <c r="CEK2183" s="218"/>
      <c r="CEL2183" s="218"/>
      <c r="CEM2183" s="218"/>
      <c r="CEN2183" s="218"/>
      <c r="CEO2183" s="218"/>
      <c r="CEP2183" s="218"/>
      <c r="CEQ2183" s="218"/>
      <c r="CER2183" s="218"/>
      <c r="CES2183" s="218"/>
      <c r="CET2183" s="218"/>
      <c r="CEU2183" s="218"/>
      <c r="CEV2183" s="218"/>
      <c r="CEW2183" s="218"/>
      <c r="CEX2183" s="218"/>
      <c r="CEY2183" s="218"/>
      <c r="CEZ2183" s="218"/>
      <c r="CFA2183" s="218"/>
      <c r="CFB2183" s="218"/>
      <c r="CFC2183" s="218"/>
      <c r="CFD2183" s="218"/>
      <c r="CFE2183" s="218"/>
      <c r="CFF2183" s="218"/>
      <c r="CFG2183" s="218"/>
      <c r="CFH2183" s="218"/>
      <c r="CFI2183" s="218"/>
      <c r="CFJ2183" s="218"/>
      <c r="CFK2183" s="218"/>
      <c r="CFL2183" s="218"/>
      <c r="CFM2183" s="218"/>
      <c r="CFN2183" s="218"/>
      <c r="CFO2183" s="218"/>
      <c r="CFP2183" s="218"/>
      <c r="CFQ2183" s="218"/>
      <c r="CFR2183" s="218"/>
      <c r="CFS2183" s="218"/>
      <c r="CFT2183" s="218"/>
      <c r="CFU2183" s="218"/>
      <c r="CFV2183" s="218"/>
      <c r="CFW2183" s="218"/>
      <c r="CFX2183" s="218"/>
      <c r="CFY2183" s="218"/>
      <c r="CFZ2183" s="218"/>
      <c r="CGA2183" s="218"/>
      <c r="CGB2183" s="218"/>
      <c r="CGC2183" s="218"/>
      <c r="CGD2183" s="218"/>
      <c r="CGE2183" s="218"/>
      <c r="CGF2183" s="218"/>
      <c r="CGG2183" s="218"/>
      <c r="CGH2183" s="218"/>
      <c r="CGI2183" s="218"/>
      <c r="CGJ2183" s="218"/>
      <c r="CGK2183" s="218"/>
      <c r="CGL2183" s="218"/>
      <c r="CGM2183" s="218"/>
      <c r="CGN2183" s="218"/>
      <c r="CGO2183" s="218"/>
      <c r="CGP2183" s="218"/>
      <c r="CGQ2183" s="218"/>
      <c r="CGR2183" s="218"/>
      <c r="CGS2183" s="218"/>
      <c r="CGT2183" s="218"/>
      <c r="CGU2183" s="218"/>
      <c r="CGV2183" s="218"/>
      <c r="CGW2183" s="218"/>
      <c r="CGX2183" s="218"/>
      <c r="CGY2183" s="218"/>
      <c r="CGZ2183" s="218"/>
      <c r="CHA2183" s="218"/>
      <c r="CHB2183" s="218"/>
      <c r="CHC2183" s="218"/>
      <c r="CHD2183" s="218"/>
      <c r="CHE2183" s="218"/>
      <c r="CHF2183" s="218"/>
      <c r="CHG2183" s="218"/>
      <c r="CHH2183" s="218"/>
      <c r="CHI2183" s="218"/>
      <c r="CHJ2183" s="218"/>
      <c r="CHK2183" s="218"/>
      <c r="CHL2183" s="218"/>
      <c r="CHM2183" s="218"/>
      <c r="CHN2183" s="218"/>
      <c r="CHO2183" s="218"/>
      <c r="CHP2183" s="218"/>
      <c r="CHQ2183" s="218"/>
      <c r="CHR2183" s="218"/>
      <c r="CHS2183" s="218"/>
      <c r="CHT2183" s="218"/>
      <c r="CHU2183" s="218"/>
      <c r="CHV2183" s="218"/>
      <c r="CHW2183" s="218"/>
      <c r="CHX2183" s="218"/>
      <c r="CHY2183" s="218"/>
      <c r="CHZ2183" s="218"/>
      <c r="CIA2183" s="218"/>
      <c r="CIB2183" s="218"/>
      <c r="CIC2183" s="218"/>
      <c r="CID2183" s="218"/>
      <c r="CIE2183" s="218"/>
      <c r="CIF2183" s="218"/>
      <c r="CIG2183" s="218"/>
      <c r="CIH2183" s="218"/>
      <c r="CII2183" s="218"/>
      <c r="CIJ2183" s="218"/>
      <c r="CIK2183" s="218"/>
      <c r="CIL2183" s="218"/>
      <c r="CIM2183" s="218"/>
      <c r="CIN2183" s="218"/>
      <c r="CIO2183" s="218"/>
      <c r="CIP2183" s="218"/>
      <c r="CIQ2183" s="218"/>
      <c r="CIR2183" s="218"/>
      <c r="CIS2183" s="218"/>
      <c r="CIT2183" s="218"/>
      <c r="CIU2183" s="218"/>
      <c r="CIV2183" s="218"/>
      <c r="CIW2183" s="218"/>
      <c r="CIX2183" s="218"/>
      <c r="CIY2183" s="218"/>
      <c r="CIZ2183" s="218"/>
      <c r="CJA2183" s="218"/>
      <c r="CJB2183" s="218"/>
      <c r="CJC2183" s="218"/>
      <c r="CJD2183" s="218"/>
      <c r="CJE2183" s="218"/>
      <c r="CJF2183" s="218"/>
      <c r="CJG2183" s="218"/>
      <c r="CJH2183" s="218"/>
      <c r="CJI2183" s="218"/>
      <c r="CJJ2183" s="218"/>
      <c r="CJK2183" s="218"/>
      <c r="CJL2183" s="218"/>
      <c r="CJM2183" s="218"/>
      <c r="CJN2183" s="218"/>
      <c r="CJO2183" s="218"/>
      <c r="CJP2183" s="218"/>
      <c r="CJQ2183" s="218"/>
      <c r="CJR2183" s="218"/>
      <c r="CJS2183" s="218"/>
      <c r="CJT2183" s="218"/>
      <c r="CJU2183" s="218"/>
      <c r="CJV2183" s="218"/>
      <c r="CJW2183" s="218"/>
      <c r="CJX2183" s="218"/>
      <c r="CJY2183" s="218"/>
      <c r="CJZ2183" s="218"/>
      <c r="CKA2183" s="218"/>
      <c r="CKB2183" s="218"/>
      <c r="CKC2183" s="218"/>
      <c r="CKD2183" s="218"/>
      <c r="CKE2183" s="218"/>
      <c r="CKF2183" s="218"/>
      <c r="CKG2183" s="218"/>
      <c r="CKH2183" s="218"/>
      <c r="CKI2183" s="218"/>
      <c r="CKJ2183" s="218"/>
      <c r="CKK2183" s="218"/>
      <c r="CKL2183" s="218"/>
      <c r="CKM2183" s="218"/>
      <c r="CKN2183" s="218"/>
      <c r="CKO2183" s="218"/>
      <c r="CKP2183" s="218"/>
      <c r="CKQ2183" s="218"/>
      <c r="CKR2183" s="218"/>
      <c r="CKS2183" s="218"/>
      <c r="CKT2183" s="218"/>
      <c r="CKU2183" s="218"/>
      <c r="CKV2183" s="218"/>
      <c r="CKW2183" s="218"/>
      <c r="CKX2183" s="218"/>
      <c r="CKY2183" s="218"/>
      <c r="CKZ2183" s="218"/>
      <c r="CLA2183" s="218"/>
      <c r="CLB2183" s="218"/>
      <c r="CLC2183" s="218"/>
      <c r="CLD2183" s="218"/>
      <c r="CLE2183" s="218"/>
      <c r="CLF2183" s="218"/>
      <c r="CLG2183" s="218"/>
      <c r="CLH2183" s="218"/>
      <c r="CLI2183" s="218"/>
      <c r="CLJ2183" s="218"/>
      <c r="CLK2183" s="218"/>
      <c r="CLL2183" s="218"/>
      <c r="CLM2183" s="218"/>
      <c r="CLN2183" s="218"/>
      <c r="CLO2183" s="218"/>
      <c r="CLP2183" s="218"/>
      <c r="CLQ2183" s="218"/>
      <c r="CLR2183" s="218"/>
      <c r="CLS2183" s="218"/>
      <c r="CLT2183" s="218"/>
      <c r="CLU2183" s="218"/>
      <c r="CLV2183" s="218"/>
      <c r="CLW2183" s="218"/>
      <c r="CLX2183" s="218"/>
      <c r="CLY2183" s="218"/>
      <c r="CLZ2183" s="218"/>
      <c r="CMA2183" s="218"/>
      <c r="CMB2183" s="218"/>
      <c r="CMC2183" s="218"/>
      <c r="CMD2183" s="218"/>
      <c r="CME2183" s="218"/>
      <c r="CMF2183" s="218"/>
      <c r="CMG2183" s="218"/>
      <c r="CMH2183" s="218"/>
      <c r="CMI2183" s="218"/>
      <c r="CMJ2183" s="218"/>
      <c r="CMK2183" s="218"/>
      <c r="CML2183" s="218"/>
      <c r="CMM2183" s="218"/>
      <c r="CMN2183" s="218"/>
      <c r="CMO2183" s="218"/>
      <c r="CMP2183" s="218"/>
      <c r="CMQ2183" s="218"/>
      <c r="CMR2183" s="218"/>
      <c r="CMS2183" s="218"/>
      <c r="CMT2183" s="218"/>
      <c r="CMU2183" s="218"/>
      <c r="CMV2183" s="218"/>
      <c r="CMW2183" s="218"/>
      <c r="CMX2183" s="218"/>
      <c r="CMY2183" s="218"/>
      <c r="CMZ2183" s="218"/>
      <c r="CNA2183" s="218"/>
      <c r="CNB2183" s="218"/>
      <c r="CNC2183" s="218"/>
      <c r="CND2183" s="218"/>
      <c r="CNE2183" s="218"/>
      <c r="CNF2183" s="218"/>
      <c r="CNG2183" s="218"/>
      <c r="CNH2183" s="218"/>
      <c r="CNI2183" s="218"/>
      <c r="CNJ2183" s="218"/>
      <c r="CNK2183" s="218"/>
      <c r="CNL2183" s="218"/>
      <c r="CNM2183" s="218"/>
      <c r="CNN2183" s="218"/>
      <c r="CNO2183" s="218"/>
      <c r="CNP2183" s="218"/>
      <c r="CNQ2183" s="218"/>
      <c r="CNR2183" s="218"/>
      <c r="CNS2183" s="218"/>
      <c r="CNT2183" s="218"/>
      <c r="CNU2183" s="218"/>
      <c r="CNV2183" s="218"/>
      <c r="CNW2183" s="218"/>
      <c r="CNX2183" s="218"/>
      <c r="CNY2183" s="218"/>
      <c r="CNZ2183" s="218"/>
      <c r="COA2183" s="218"/>
      <c r="COB2183" s="218"/>
      <c r="COC2183" s="218"/>
      <c r="COD2183" s="218"/>
      <c r="COE2183" s="218"/>
      <c r="COF2183" s="218"/>
      <c r="COG2183" s="218"/>
      <c r="COH2183" s="218"/>
      <c r="COI2183" s="218"/>
      <c r="COJ2183" s="218"/>
      <c r="COK2183" s="218"/>
      <c r="COL2183" s="218"/>
      <c r="COM2183" s="218"/>
      <c r="CON2183" s="218"/>
      <c r="COO2183" s="218"/>
      <c r="COP2183" s="218"/>
      <c r="COQ2183" s="218"/>
      <c r="COR2183" s="218"/>
      <c r="COS2183" s="218"/>
      <c r="COT2183" s="218"/>
      <c r="COU2183" s="218"/>
      <c r="COV2183" s="218"/>
      <c r="COW2183" s="218"/>
      <c r="COX2183" s="218"/>
      <c r="COY2183" s="218"/>
      <c r="COZ2183" s="218"/>
      <c r="CPA2183" s="218"/>
      <c r="CPB2183" s="218"/>
      <c r="CPC2183" s="218"/>
      <c r="CPD2183" s="218"/>
      <c r="CPE2183" s="218"/>
      <c r="CPF2183" s="218"/>
      <c r="CPG2183" s="218"/>
      <c r="CPH2183" s="218"/>
      <c r="CPI2183" s="218"/>
      <c r="CPJ2183" s="218"/>
      <c r="CPK2183" s="218"/>
      <c r="CPL2183" s="218"/>
      <c r="CPM2183" s="218"/>
      <c r="CPN2183" s="218"/>
      <c r="CPO2183" s="218"/>
      <c r="CPP2183" s="218"/>
      <c r="CPQ2183" s="218"/>
      <c r="CPR2183" s="218"/>
      <c r="CPS2183" s="218"/>
      <c r="CPT2183" s="218"/>
      <c r="CPU2183" s="218"/>
      <c r="CPV2183" s="218"/>
      <c r="CPW2183" s="218"/>
      <c r="CPX2183" s="218"/>
      <c r="CPY2183" s="218"/>
      <c r="CPZ2183" s="218"/>
      <c r="CQA2183" s="218"/>
      <c r="CQB2183" s="218"/>
      <c r="CQC2183" s="218"/>
      <c r="CQD2183" s="218"/>
      <c r="CQE2183" s="218"/>
      <c r="CQF2183" s="218"/>
      <c r="CQG2183" s="218"/>
      <c r="CQH2183" s="218"/>
      <c r="CQI2183" s="218"/>
      <c r="CQJ2183" s="218"/>
      <c r="CQK2183" s="218"/>
      <c r="CQL2183" s="218"/>
      <c r="CQM2183" s="218"/>
      <c r="CQN2183" s="218"/>
      <c r="CQO2183" s="218"/>
      <c r="CQP2183" s="218"/>
      <c r="CQQ2183" s="218"/>
      <c r="CQR2183" s="218"/>
      <c r="CQS2183" s="218"/>
      <c r="CQT2183" s="218"/>
      <c r="CQU2183" s="218"/>
      <c r="CQV2183" s="218"/>
      <c r="CQW2183" s="218"/>
      <c r="CQX2183" s="218"/>
      <c r="CQY2183" s="218"/>
      <c r="CQZ2183" s="218"/>
      <c r="CRA2183" s="218"/>
      <c r="CRB2183" s="218"/>
      <c r="CRC2183" s="218"/>
      <c r="CRD2183" s="218"/>
      <c r="CRE2183" s="218"/>
      <c r="CRF2183" s="218"/>
      <c r="CRG2183" s="218"/>
      <c r="CRH2183" s="218"/>
      <c r="CRI2183" s="218"/>
      <c r="CRJ2183" s="218"/>
      <c r="CRK2183" s="218"/>
      <c r="CRL2183" s="218"/>
      <c r="CRM2183" s="218"/>
      <c r="CRN2183" s="218"/>
      <c r="CRO2183" s="218"/>
      <c r="CRP2183" s="218"/>
      <c r="CRQ2183" s="218"/>
      <c r="CRR2183" s="218"/>
      <c r="CRS2183" s="218"/>
      <c r="CRT2183" s="218"/>
      <c r="CRU2183" s="218"/>
      <c r="CRV2183" s="218"/>
      <c r="CRW2183" s="218"/>
      <c r="CRX2183" s="218"/>
      <c r="CRY2183" s="218"/>
      <c r="CRZ2183" s="218"/>
      <c r="CSA2183" s="218"/>
      <c r="CSB2183" s="218"/>
      <c r="CSC2183" s="218"/>
      <c r="CSD2183" s="218"/>
      <c r="CSE2183" s="218"/>
      <c r="CSF2183" s="218"/>
      <c r="CSG2183" s="218"/>
      <c r="CSH2183" s="218"/>
      <c r="CSI2183" s="218"/>
      <c r="CSJ2183" s="218"/>
      <c r="CSK2183" s="218"/>
      <c r="CSL2183" s="218"/>
      <c r="CSM2183" s="218"/>
      <c r="CSN2183" s="218"/>
      <c r="CSO2183" s="218"/>
      <c r="CSP2183" s="218"/>
      <c r="CSQ2183" s="218"/>
      <c r="CSR2183" s="218"/>
      <c r="CSS2183" s="218"/>
      <c r="CST2183" s="218"/>
      <c r="CSU2183" s="218"/>
      <c r="CSV2183" s="218"/>
      <c r="CSW2183" s="218"/>
      <c r="CSX2183" s="218"/>
      <c r="CSY2183" s="218"/>
      <c r="CSZ2183" s="218"/>
      <c r="CTA2183" s="218"/>
      <c r="CTB2183" s="218"/>
      <c r="CTC2183" s="218"/>
      <c r="CTD2183" s="218"/>
      <c r="CTE2183" s="218"/>
      <c r="CTF2183" s="218"/>
      <c r="CTG2183" s="218"/>
      <c r="CTH2183" s="218"/>
      <c r="CTI2183" s="218"/>
      <c r="CTJ2183" s="218"/>
      <c r="CTK2183" s="218"/>
      <c r="CTL2183" s="218"/>
      <c r="CTM2183" s="218"/>
      <c r="CTN2183" s="218"/>
      <c r="CTO2183" s="218"/>
      <c r="CTP2183" s="218"/>
      <c r="CTQ2183" s="218"/>
      <c r="CTR2183" s="218"/>
      <c r="CTS2183" s="218"/>
      <c r="CTT2183" s="218"/>
      <c r="CTU2183" s="218"/>
      <c r="CTV2183" s="218"/>
      <c r="CTW2183" s="218"/>
      <c r="CTX2183" s="218"/>
      <c r="CTY2183" s="218"/>
      <c r="CTZ2183" s="218"/>
      <c r="CUA2183" s="218"/>
      <c r="CUB2183" s="218"/>
      <c r="CUC2183" s="218"/>
      <c r="CUD2183" s="218"/>
      <c r="CUE2183" s="218"/>
      <c r="CUF2183" s="218"/>
      <c r="CUG2183" s="218"/>
      <c r="CUH2183" s="218"/>
      <c r="CUI2183" s="218"/>
      <c r="CUJ2183" s="218"/>
      <c r="CUK2183" s="218"/>
      <c r="CUL2183" s="218"/>
      <c r="CUM2183" s="218"/>
      <c r="CUN2183" s="218"/>
      <c r="CUO2183" s="218"/>
      <c r="CUP2183" s="218"/>
      <c r="CUQ2183" s="218"/>
      <c r="CUR2183" s="218"/>
      <c r="CUS2183" s="218"/>
      <c r="CUT2183" s="218"/>
      <c r="CUU2183" s="218"/>
      <c r="CUV2183" s="218"/>
      <c r="CUW2183" s="218"/>
      <c r="CUX2183" s="218"/>
      <c r="CUY2183" s="218"/>
      <c r="CUZ2183" s="218"/>
      <c r="CVA2183" s="218"/>
      <c r="CVB2183" s="218"/>
      <c r="CVC2183" s="218"/>
      <c r="CVD2183" s="218"/>
      <c r="CVE2183" s="218"/>
      <c r="CVF2183" s="218"/>
      <c r="CVG2183" s="218"/>
      <c r="CVH2183" s="218"/>
      <c r="CVI2183" s="218"/>
      <c r="CVJ2183" s="218"/>
      <c r="CVK2183" s="218"/>
      <c r="CVL2183" s="218"/>
      <c r="CVM2183" s="218"/>
      <c r="CVN2183" s="218"/>
      <c r="CVO2183" s="218"/>
      <c r="CVP2183" s="218"/>
      <c r="CVQ2183" s="218"/>
      <c r="CVR2183" s="218"/>
      <c r="CVS2183" s="218"/>
      <c r="CVT2183" s="218"/>
      <c r="CVU2183" s="218"/>
      <c r="CVV2183" s="218"/>
      <c r="CVW2183" s="218"/>
      <c r="CVX2183" s="218"/>
      <c r="CVY2183" s="218"/>
      <c r="CVZ2183" s="218"/>
      <c r="CWA2183" s="218"/>
      <c r="CWB2183" s="218"/>
      <c r="CWC2183" s="218"/>
      <c r="CWD2183" s="218"/>
      <c r="CWE2183" s="218"/>
      <c r="CWF2183" s="218"/>
      <c r="CWG2183" s="218"/>
      <c r="CWH2183" s="218"/>
      <c r="CWI2183" s="218"/>
      <c r="CWJ2183" s="218"/>
      <c r="CWK2183" s="218"/>
      <c r="CWL2183" s="218"/>
      <c r="CWM2183" s="218"/>
      <c r="CWN2183" s="218"/>
      <c r="CWO2183" s="218"/>
      <c r="CWP2183" s="218"/>
      <c r="CWQ2183" s="218"/>
      <c r="CWR2183" s="218"/>
      <c r="CWS2183" s="218"/>
      <c r="CWT2183" s="218"/>
      <c r="CWU2183" s="218"/>
      <c r="CWV2183" s="218"/>
      <c r="CWW2183" s="218"/>
      <c r="CWX2183" s="218"/>
      <c r="CWY2183" s="218"/>
      <c r="CWZ2183" s="218"/>
      <c r="CXA2183" s="218"/>
      <c r="CXB2183" s="218"/>
      <c r="CXC2183" s="218"/>
      <c r="CXD2183" s="218"/>
      <c r="CXE2183" s="218"/>
      <c r="CXF2183" s="218"/>
      <c r="CXG2183" s="218"/>
      <c r="CXH2183" s="218"/>
      <c r="CXI2183" s="218"/>
      <c r="CXJ2183" s="218"/>
      <c r="CXK2183" s="218"/>
      <c r="CXL2183" s="218"/>
      <c r="CXM2183" s="218"/>
      <c r="CXN2183" s="218"/>
      <c r="CXO2183" s="218"/>
      <c r="CXP2183" s="218"/>
      <c r="CXQ2183" s="218"/>
      <c r="CXR2183" s="218"/>
      <c r="CXS2183" s="218"/>
      <c r="CXT2183" s="218"/>
      <c r="CXU2183" s="218"/>
      <c r="CXV2183" s="218"/>
      <c r="CXW2183" s="218"/>
      <c r="CXX2183" s="218"/>
      <c r="CXY2183" s="218"/>
      <c r="CXZ2183" s="218"/>
      <c r="CYA2183" s="218"/>
      <c r="CYB2183" s="218"/>
      <c r="CYC2183" s="218"/>
      <c r="CYD2183" s="218"/>
      <c r="CYE2183" s="218"/>
      <c r="CYF2183" s="218"/>
      <c r="CYG2183" s="218"/>
      <c r="CYH2183" s="218"/>
      <c r="CYI2183" s="218"/>
      <c r="CYJ2183" s="218"/>
      <c r="CYK2183" s="218"/>
      <c r="CYL2183" s="218"/>
      <c r="CYM2183" s="218"/>
      <c r="CYN2183" s="218"/>
      <c r="CYO2183" s="218"/>
      <c r="CYP2183" s="218"/>
      <c r="CYQ2183" s="218"/>
      <c r="CYR2183" s="218"/>
      <c r="CYS2183" s="218"/>
      <c r="CYT2183" s="218"/>
      <c r="CYU2183" s="218"/>
      <c r="CYV2183" s="218"/>
      <c r="CYW2183" s="218"/>
      <c r="CYX2183" s="218"/>
      <c r="CYY2183" s="218"/>
      <c r="CYZ2183" s="218"/>
      <c r="CZA2183" s="218"/>
      <c r="CZB2183" s="218"/>
      <c r="CZC2183" s="218"/>
      <c r="CZD2183" s="218"/>
      <c r="CZE2183" s="218"/>
      <c r="CZF2183" s="218"/>
      <c r="CZG2183" s="218"/>
      <c r="CZH2183" s="218"/>
      <c r="CZI2183" s="218"/>
      <c r="CZJ2183" s="218"/>
      <c r="CZK2183" s="218"/>
      <c r="CZL2183" s="218"/>
      <c r="CZM2183" s="218"/>
      <c r="CZN2183" s="218"/>
      <c r="CZO2183" s="218"/>
      <c r="CZP2183" s="218"/>
      <c r="CZQ2183" s="218"/>
      <c r="CZR2183" s="218"/>
      <c r="CZS2183" s="218"/>
      <c r="CZT2183" s="218"/>
      <c r="CZU2183" s="218"/>
      <c r="CZV2183" s="218"/>
      <c r="CZW2183" s="218"/>
      <c r="CZX2183" s="218"/>
      <c r="CZY2183" s="218"/>
      <c r="CZZ2183" s="218"/>
      <c r="DAA2183" s="218"/>
      <c r="DAB2183" s="218"/>
      <c r="DAC2183" s="218"/>
      <c r="DAD2183" s="218"/>
      <c r="DAE2183" s="218"/>
      <c r="DAF2183" s="218"/>
      <c r="DAG2183" s="218"/>
      <c r="DAH2183" s="218"/>
      <c r="DAI2183" s="218"/>
      <c r="DAJ2183" s="218"/>
      <c r="DAK2183" s="218"/>
      <c r="DAL2183" s="218"/>
      <c r="DAM2183" s="218"/>
      <c r="DAN2183" s="218"/>
      <c r="DAO2183" s="218"/>
      <c r="DAP2183" s="218"/>
      <c r="DAQ2183" s="218"/>
      <c r="DAR2183" s="218"/>
      <c r="DAS2183" s="218"/>
      <c r="DAT2183" s="218"/>
      <c r="DAU2183" s="218"/>
      <c r="DAV2183" s="218"/>
      <c r="DAW2183" s="218"/>
      <c r="DAX2183" s="218"/>
      <c r="DAY2183" s="218"/>
      <c r="DAZ2183" s="218"/>
      <c r="DBA2183" s="218"/>
      <c r="DBB2183" s="218"/>
      <c r="DBC2183" s="218"/>
      <c r="DBD2183" s="218"/>
      <c r="DBE2183" s="218"/>
      <c r="DBF2183" s="218"/>
      <c r="DBG2183" s="218"/>
      <c r="DBH2183" s="218"/>
      <c r="DBI2183" s="218"/>
      <c r="DBJ2183" s="218"/>
      <c r="DBK2183" s="218"/>
      <c r="DBL2183" s="218"/>
      <c r="DBM2183" s="218"/>
      <c r="DBN2183" s="218"/>
      <c r="DBO2183" s="218"/>
      <c r="DBP2183" s="218"/>
      <c r="DBQ2183" s="218"/>
      <c r="DBR2183" s="218"/>
      <c r="DBS2183" s="218"/>
      <c r="DBT2183" s="218"/>
      <c r="DBU2183" s="218"/>
      <c r="DBV2183" s="218"/>
      <c r="DBW2183" s="218"/>
      <c r="DBX2183" s="218"/>
      <c r="DBY2183" s="218"/>
      <c r="DBZ2183" s="218"/>
      <c r="DCA2183" s="218"/>
      <c r="DCB2183" s="218"/>
      <c r="DCC2183" s="218"/>
      <c r="DCD2183" s="218"/>
      <c r="DCE2183" s="218"/>
      <c r="DCF2183" s="218"/>
      <c r="DCG2183" s="218"/>
      <c r="DCH2183" s="218"/>
      <c r="DCI2183" s="218"/>
      <c r="DCJ2183" s="218"/>
      <c r="DCK2183" s="218"/>
      <c r="DCL2183" s="218"/>
      <c r="DCM2183" s="218"/>
      <c r="DCN2183" s="218"/>
      <c r="DCO2183" s="218"/>
      <c r="DCP2183" s="218"/>
      <c r="DCQ2183" s="218"/>
      <c r="DCR2183" s="218"/>
      <c r="DCS2183" s="218"/>
      <c r="DCT2183" s="218"/>
      <c r="DCU2183" s="218"/>
      <c r="DCV2183" s="218"/>
      <c r="DCW2183" s="218"/>
      <c r="DCX2183" s="218"/>
      <c r="DCY2183" s="218"/>
      <c r="DCZ2183" s="218"/>
      <c r="DDA2183" s="218"/>
      <c r="DDB2183" s="218"/>
      <c r="DDC2183" s="218"/>
      <c r="DDD2183" s="218"/>
      <c r="DDE2183" s="218"/>
      <c r="DDF2183" s="218"/>
      <c r="DDG2183" s="218"/>
      <c r="DDH2183" s="218"/>
      <c r="DDI2183" s="218"/>
      <c r="DDJ2183" s="218"/>
      <c r="DDK2183" s="218"/>
      <c r="DDL2183" s="218"/>
      <c r="DDM2183" s="218"/>
      <c r="DDN2183" s="218"/>
      <c r="DDO2183" s="218"/>
      <c r="DDP2183" s="218"/>
      <c r="DDQ2183" s="218"/>
      <c r="DDR2183" s="218"/>
      <c r="DDS2183" s="218"/>
      <c r="DDT2183" s="218"/>
      <c r="DDU2183" s="218"/>
      <c r="DDV2183" s="218"/>
      <c r="DDW2183" s="218"/>
      <c r="DDX2183" s="218"/>
      <c r="DDY2183" s="218"/>
      <c r="DDZ2183" s="218"/>
      <c r="DEA2183" s="218"/>
      <c r="DEB2183" s="218"/>
      <c r="DEC2183" s="218"/>
      <c r="DED2183" s="218"/>
      <c r="DEE2183" s="218"/>
      <c r="DEF2183" s="218"/>
      <c r="DEG2183" s="218"/>
      <c r="DEH2183" s="218"/>
      <c r="DEI2183" s="218"/>
      <c r="DEJ2183" s="218"/>
      <c r="DEK2183" s="218"/>
      <c r="DEL2183" s="218"/>
      <c r="DEM2183" s="218"/>
      <c r="DEN2183" s="218"/>
      <c r="DEO2183" s="218"/>
      <c r="DEP2183" s="218"/>
      <c r="DEQ2183" s="218"/>
      <c r="DER2183" s="218"/>
      <c r="DES2183" s="218"/>
      <c r="DET2183" s="218"/>
      <c r="DEU2183" s="218"/>
      <c r="DEV2183" s="218"/>
      <c r="DEW2183" s="218"/>
      <c r="DEX2183" s="218"/>
      <c r="DEY2183" s="218"/>
      <c r="DEZ2183" s="218"/>
      <c r="DFA2183" s="218"/>
      <c r="DFB2183" s="218"/>
      <c r="DFC2183" s="218"/>
      <c r="DFD2183" s="218"/>
      <c r="DFE2183" s="218"/>
      <c r="DFF2183" s="218"/>
      <c r="DFG2183" s="218"/>
      <c r="DFH2183" s="218"/>
      <c r="DFI2183" s="218"/>
      <c r="DFJ2183" s="218"/>
      <c r="DFK2183" s="218"/>
      <c r="DFL2183" s="218"/>
      <c r="DFM2183" s="218"/>
      <c r="DFN2183" s="218"/>
      <c r="DFO2183" s="218"/>
      <c r="DFP2183" s="218"/>
      <c r="DFQ2183" s="218"/>
      <c r="DFR2183" s="218"/>
      <c r="DFS2183" s="218"/>
      <c r="DFT2183" s="218"/>
      <c r="DFU2183" s="218"/>
      <c r="DFV2183" s="218"/>
      <c r="DFW2183" s="218"/>
      <c r="DFX2183" s="218"/>
      <c r="DFY2183" s="218"/>
      <c r="DFZ2183" s="218"/>
      <c r="DGA2183" s="218"/>
      <c r="DGB2183" s="218"/>
      <c r="DGC2183" s="218"/>
      <c r="DGD2183" s="218"/>
      <c r="DGE2183" s="218"/>
      <c r="DGF2183" s="218"/>
      <c r="DGG2183" s="218"/>
      <c r="DGH2183" s="218"/>
      <c r="DGI2183" s="218"/>
      <c r="DGJ2183" s="218"/>
      <c r="DGK2183" s="218"/>
      <c r="DGL2183" s="218"/>
      <c r="DGM2183" s="218"/>
      <c r="DGN2183" s="218"/>
      <c r="DGO2183" s="218"/>
      <c r="DGP2183" s="218"/>
      <c r="DGQ2183" s="218"/>
      <c r="DGR2183" s="218"/>
      <c r="DGS2183" s="218"/>
      <c r="DGT2183" s="218"/>
      <c r="DGU2183" s="218"/>
      <c r="DGV2183" s="218"/>
      <c r="DGW2183" s="218"/>
      <c r="DGX2183" s="218"/>
      <c r="DGY2183" s="218"/>
      <c r="DGZ2183" s="218"/>
      <c r="DHA2183" s="218"/>
      <c r="DHB2183" s="218"/>
      <c r="DHC2183" s="218"/>
      <c r="DHD2183" s="218"/>
      <c r="DHE2183" s="218"/>
      <c r="DHF2183" s="218"/>
      <c r="DHG2183" s="218"/>
      <c r="DHH2183" s="218"/>
      <c r="DHI2183" s="218"/>
      <c r="DHJ2183" s="218"/>
      <c r="DHK2183" s="218"/>
      <c r="DHL2183" s="218"/>
      <c r="DHM2183" s="218"/>
      <c r="DHN2183" s="218"/>
      <c r="DHO2183" s="218"/>
      <c r="DHP2183" s="218"/>
      <c r="DHQ2183" s="218"/>
      <c r="DHR2183" s="218"/>
      <c r="DHS2183" s="218"/>
      <c r="DHT2183" s="218"/>
      <c r="DHU2183" s="218"/>
      <c r="DHV2183" s="218"/>
      <c r="DHW2183" s="218"/>
      <c r="DHX2183" s="218"/>
      <c r="DHY2183" s="218"/>
      <c r="DHZ2183" s="218"/>
      <c r="DIA2183" s="218"/>
      <c r="DIB2183" s="218"/>
      <c r="DIC2183" s="218"/>
      <c r="DID2183" s="218"/>
      <c r="DIE2183" s="218"/>
      <c r="DIF2183" s="218"/>
      <c r="DIG2183" s="218"/>
      <c r="DIH2183" s="218"/>
      <c r="DII2183" s="218"/>
      <c r="DIJ2183" s="218"/>
      <c r="DIK2183" s="218"/>
      <c r="DIL2183" s="218"/>
      <c r="DIM2183" s="218"/>
      <c r="DIN2183" s="218"/>
      <c r="DIO2183" s="218"/>
      <c r="DIP2183" s="218"/>
      <c r="DIQ2183" s="218"/>
      <c r="DIR2183" s="218"/>
      <c r="DIS2183" s="218"/>
      <c r="DIT2183" s="218"/>
      <c r="DIU2183" s="218"/>
      <c r="DIV2183" s="218"/>
      <c r="DIW2183" s="218"/>
      <c r="DIX2183" s="218"/>
      <c r="DIY2183" s="218"/>
      <c r="DIZ2183" s="218"/>
      <c r="DJA2183" s="218"/>
      <c r="DJB2183" s="218"/>
      <c r="DJC2183" s="218"/>
      <c r="DJD2183" s="218"/>
      <c r="DJE2183" s="218"/>
      <c r="DJF2183" s="218"/>
      <c r="DJG2183" s="218"/>
      <c r="DJH2183" s="218"/>
      <c r="DJI2183" s="218"/>
      <c r="DJJ2183" s="218"/>
      <c r="DJK2183" s="218"/>
      <c r="DJL2183" s="218"/>
      <c r="DJM2183" s="218"/>
      <c r="DJN2183" s="218"/>
      <c r="DJO2183" s="218"/>
      <c r="DJP2183" s="218"/>
      <c r="DJQ2183" s="218"/>
      <c r="DJR2183" s="218"/>
      <c r="DJS2183" s="218"/>
      <c r="DJT2183" s="218"/>
      <c r="DJU2183" s="218"/>
      <c r="DJV2183" s="218"/>
      <c r="DJW2183" s="218"/>
      <c r="DJX2183" s="218"/>
      <c r="DJY2183" s="218"/>
      <c r="DJZ2183" s="218"/>
      <c r="DKA2183" s="218"/>
      <c r="DKB2183" s="218"/>
      <c r="DKC2183" s="218"/>
      <c r="DKD2183" s="218"/>
      <c r="DKE2183" s="218"/>
      <c r="DKF2183" s="218"/>
      <c r="DKG2183" s="218"/>
      <c r="DKH2183" s="218"/>
      <c r="DKI2183" s="218"/>
      <c r="DKJ2183" s="218"/>
      <c r="DKK2183" s="218"/>
      <c r="DKL2183" s="218"/>
      <c r="DKM2183" s="218"/>
      <c r="DKN2183" s="218"/>
      <c r="DKO2183" s="218"/>
      <c r="DKP2183" s="218"/>
      <c r="DKQ2183" s="218"/>
      <c r="DKR2183" s="218"/>
      <c r="DKS2183" s="218"/>
      <c r="DKT2183" s="218"/>
      <c r="DKU2183" s="218"/>
      <c r="DKV2183" s="218"/>
      <c r="DKW2183" s="218"/>
      <c r="DKX2183" s="218"/>
      <c r="DKY2183" s="218"/>
      <c r="DKZ2183" s="218"/>
      <c r="DLA2183" s="218"/>
      <c r="DLB2183" s="218"/>
      <c r="DLC2183" s="218"/>
      <c r="DLD2183" s="218"/>
      <c r="DLE2183" s="218"/>
      <c r="DLF2183" s="218"/>
      <c r="DLG2183" s="218"/>
      <c r="DLH2183" s="218"/>
      <c r="DLI2183" s="218"/>
      <c r="DLJ2183" s="218"/>
      <c r="DLK2183" s="218"/>
      <c r="DLL2183" s="218"/>
      <c r="DLM2183" s="218"/>
      <c r="DLN2183" s="218"/>
      <c r="DLO2183" s="218"/>
      <c r="DLP2183" s="218"/>
      <c r="DLQ2183" s="218"/>
      <c r="DLR2183" s="218"/>
      <c r="DLS2183" s="218"/>
      <c r="DLT2183" s="218"/>
      <c r="DLU2183" s="218"/>
      <c r="DLV2183" s="218"/>
      <c r="DLW2183" s="218"/>
      <c r="DLX2183" s="218"/>
      <c r="DLY2183" s="218"/>
      <c r="DLZ2183" s="218"/>
      <c r="DMA2183" s="218"/>
      <c r="DMB2183" s="218"/>
      <c r="DMC2183" s="218"/>
      <c r="DMD2183" s="218"/>
      <c r="DME2183" s="218"/>
      <c r="DMF2183" s="218"/>
      <c r="DMG2183" s="218"/>
      <c r="DMH2183" s="218"/>
      <c r="DMI2183" s="218"/>
      <c r="DMJ2183" s="218"/>
      <c r="DMK2183" s="218"/>
      <c r="DML2183" s="218"/>
      <c r="DMM2183" s="218"/>
      <c r="DMN2183" s="218"/>
      <c r="DMO2183" s="218"/>
      <c r="DMP2183" s="218"/>
      <c r="DMQ2183" s="218"/>
      <c r="DMR2183" s="218"/>
      <c r="DMS2183" s="218"/>
      <c r="DMT2183" s="218"/>
      <c r="DMU2183" s="218"/>
      <c r="DMV2183" s="218"/>
      <c r="DMW2183" s="218"/>
      <c r="DMX2183" s="218"/>
      <c r="DMY2183" s="218"/>
      <c r="DMZ2183" s="218"/>
      <c r="DNA2183" s="218"/>
      <c r="DNB2183" s="218"/>
      <c r="DNC2183" s="218"/>
      <c r="DND2183" s="218"/>
      <c r="DNE2183" s="218"/>
      <c r="DNF2183" s="218"/>
      <c r="DNG2183" s="218"/>
      <c r="DNH2183" s="218"/>
      <c r="DNI2183" s="218"/>
      <c r="DNJ2183" s="218"/>
      <c r="DNK2183" s="218"/>
      <c r="DNL2183" s="218"/>
      <c r="DNM2183" s="218"/>
      <c r="DNN2183" s="218"/>
      <c r="DNO2183" s="218"/>
      <c r="DNP2183" s="218"/>
      <c r="DNQ2183" s="218"/>
      <c r="DNR2183" s="218"/>
      <c r="DNS2183" s="218"/>
      <c r="DNT2183" s="218"/>
      <c r="DNU2183" s="218"/>
      <c r="DNV2183" s="218"/>
      <c r="DNW2183" s="218"/>
      <c r="DNX2183" s="218"/>
      <c r="DNY2183" s="218"/>
      <c r="DNZ2183" s="218"/>
      <c r="DOA2183" s="218"/>
      <c r="DOB2183" s="218"/>
      <c r="DOC2183" s="218"/>
      <c r="DOD2183" s="218"/>
      <c r="DOE2183" s="218"/>
      <c r="DOF2183" s="218"/>
      <c r="DOG2183" s="218"/>
      <c r="DOH2183" s="218"/>
      <c r="DOI2183" s="218"/>
      <c r="DOJ2183" s="218"/>
      <c r="DOK2183" s="218"/>
      <c r="DOL2183" s="218"/>
      <c r="DOM2183" s="218"/>
      <c r="DON2183" s="218"/>
      <c r="DOO2183" s="218"/>
      <c r="DOP2183" s="218"/>
      <c r="DOQ2183" s="218"/>
      <c r="DOR2183" s="218"/>
      <c r="DOS2183" s="218"/>
      <c r="DOT2183" s="218"/>
      <c r="DOU2183" s="218"/>
      <c r="DOV2183" s="218"/>
      <c r="DOW2183" s="218"/>
      <c r="DOX2183" s="218"/>
      <c r="DOY2183" s="218"/>
      <c r="DOZ2183" s="218"/>
      <c r="DPA2183" s="218"/>
      <c r="DPB2183" s="218"/>
      <c r="DPC2183" s="218"/>
      <c r="DPD2183" s="218"/>
      <c r="DPE2183" s="218"/>
      <c r="DPF2183" s="218"/>
      <c r="DPG2183" s="218"/>
      <c r="DPH2183" s="218"/>
      <c r="DPI2183" s="218"/>
      <c r="DPJ2183" s="218"/>
      <c r="DPK2183" s="218"/>
      <c r="DPL2183" s="218"/>
      <c r="DPM2183" s="218"/>
      <c r="DPN2183" s="218"/>
      <c r="DPO2183" s="218"/>
      <c r="DPP2183" s="218"/>
      <c r="DPQ2183" s="218"/>
      <c r="DPR2183" s="218"/>
      <c r="DPS2183" s="218"/>
      <c r="DPT2183" s="218"/>
      <c r="DPU2183" s="218"/>
      <c r="DPV2183" s="218"/>
      <c r="DPW2183" s="218"/>
      <c r="DPX2183" s="218"/>
      <c r="DPY2183" s="218"/>
      <c r="DPZ2183" s="218"/>
      <c r="DQA2183" s="218"/>
      <c r="DQB2183" s="218"/>
      <c r="DQC2183" s="218"/>
      <c r="DQD2183" s="218"/>
      <c r="DQE2183" s="218"/>
      <c r="DQF2183" s="218"/>
      <c r="DQG2183" s="218"/>
      <c r="DQH2183" s="218"/>
      <c r="DQI2183" s="218"/>
      <c r="DQJ2183" s="218"/>
      <c r="DQK2183" s="218"/>
      <c r="DQL2183" s="218"/>
      <c r="DQM2183" s="218"/>
      <c r="DQN2183" s="218"/>
      <c r="DQO2183" s="218"/>
      <c r="DQP2183" s="218"/>
      <c r="DQQ2183" s="218"/>
      <c r="DQR2183" s="218"/>
      <c r="DQS2183" s="218"/>
      <c r="DQT2183" s="218"/>
      <c r="DQU2183" s="218"/>
      <c r="DQV2183" s="218"/>
      <c r="DQW2183" s="218"/>
      <c r="DQX2183" s="218"/>
      <c r="DQY2183" s="218"/>
      <c r="DQZ2183" s="218"/>
      <c r="DRA2183" s="218"/>
      <c r="DRB2183" s="218"/>
      <c r="DRC2183" s="218"/>
      <c r="DRD2183" s="218"/>
      <c r="DRE2183" s="218"/>
      <c r="DRF2183" s="218"/>
      <c r="DRG2183" s="218"/>
      <c r="DRH2183" s="218"/>
      <c r="DRI2183" s="218"/>
      <c r="DRJ2183" s="218"/>
      <c r="DRK2183" s="218"/>
      <c r="DRL2183" s="218"/>
      <c r="DRM2183" s="218"/>
      <c r="DRN2183" s="218"/>
      <c r="DRO2183" s="218"/>
      <c r="DRP2183" s="218"/>
      <c r="DRQ2183" s="218"/>
      <c r="DRR2183" s="218"/>
      <c r="DRS2183" s="218"/>
      <c r="DRT2183" s="218"/>
      <c r="DRU2183" s="218"/>
      <c r="DRV2183" s="218"/>
      <c r="DRW2183" s="218"/>
      <c r="DRX2183" s="218"/>
      <c r="DRY2183" s="218"/>
      <c r="DRZ2183" s="218"/>
      <c r="DSA2183" s="218"/>
      <c r="DSB2183" s="218"/>
      <c r="DSC2183" s="218"/>
      <c r="DSD2183" s="218"/>
      <c r="DSE2183" s="218"/>
      <c r="DSF2183" s="218"/>
      <c r="DSG2183" s="218"/>
      <c r="DSH2183" s="218"/>
      <c r="DSI2183" s="218"/>
      <c r="DSJ2183" s="218"/>
      <c r="DSK2183" s="218"/>
      <c r="DSL2183" s="218"/>
      <c r="DSM2183" s="218"/>
      <c r="DSN2183" s="218"/>
      <c r="DSO2183" s="218"/>
      <c r="DSP2183" s="218"/>
      <c r="DSQ2183" s="218"/>
      <c r="DSR2183" s="218"/>
      <c r="DSS2183" s="218"/>
      <c r="DST2183" s="218"/>
      <c r="DSU2183" s="218"/>
      <c r="DSV2183" s="218"/>
      <c r="DSW2183" s="218"/>
      <c r="DSX2183" s="218"/>
      <c r="DSY2183" s="218"/>
      <c r="DSZ2183" s="218"/>
      <c r="DTA2183" s="218"/>
      <c r="DTB2183" s="218"/>
      <c r="DTC2183" s="218"/>
      <c r="DTD2183" s="218"/>
      <c r="DTE2183" s="218"/>
      <c r="DTF2183" s="218"/>
      <c r="DTG2183" s="218"/>
      <c r="DTH2183" s="218"/>
      <c r="DTI2183" s="218"/>
      <c r="DTJ2183" s="218"/>
      <c r="DTK2183" s="218"/>
      <c r="DTL2183" s="218"/>
      <c r="DTM2183" s="218"/>
      <c r="DTN2183" s="218"/>
      <c r="DTO2183" s="218"/>
      <c r="DTP2183" s="218"/>
      <c r="DTQ2183" s="218"/>
      <c r="DTR2183" s="218"/>
      <c r="DTS2183" s="218"/>
      <c r="DTT2183" s="218"/>
      <c r="DTU2183" s="218"/>
      <c r="DTV2183" s="218"/>
      <c r="DTW2183" s="218"/>
      <c r="DTX2183" s="218"/>
      <c r="DTY2183" s="218"/>
      <c r="DTZ2183" s="218"/>
      <c r="DUA2183" s="218"/>
      <c r="DUB2183" s="218"/>
      <c r="DUC2183" s="218"/>
      <c r="DUD2183" s="218"/>
      <c r="DUE2183" s="218"/>
      <c r="DUF2183" s="218"/>
      <c r="DUG2183" s="218"/>
      <c r="DUH2183" s="218"/>
      <c r="DUI2183" s="218"/>
      <c r="DUJ2183" s="218"/>
      <c r="DUK2183" s="218"/>
      <c r="DUL2183" s="218"/>
      <c r="DUM2183" s="218"/>
      <c r="DUN2183" s="218"/>
      <c r="DUO2183" s="218"/>
      <c r="DUP2183" s="218"/>
      <c r="DUQ2183" s="218"/>
      <c r="DUR2183" s="218"/>
      <c r="DUS2183" s="218"/>
      <c r="DUT2183" s="218"/>
      <c r="DUU2183" s="218"/>
      <c r="DUV2183" s="218"/>
      <c r="DUW2183" s="218"/>
      <c r="DUX2183" s="218"/>
      <c r="DUY2183" s="218"/>
      <c r="DUZ2183" s="218"/>
      <c r="DVA2183" s="218"/>
      <c r="DVB2183" s="218"/>
      <c r="DVC2183" s="218"/>
      <c r="DVD2183" s="218"/>
      <c r="DVE2183" s="218"/>
      <c r="DVF2183" s="218"/>
      <c r="DVG2183" s="218"/>
      <c r="DVH2183" s="218"/>
      <c r="DVI2183" s="218"/>
      <c r="DVJ2183" s="218"/>
      <c r="DVK2183" s="218"/>
      <c r="DVL2183" s="218"/>
      <c r="DVM2183" s="218"/>
      <c r="DVN2183" s="218"/>
      <c r="DVO2183" s="218"/>
      <c r="DVP2183" s="218"/>
      <c r="DVQ2183" s="218"/>
      <c r="DVR2183" s="218"/>
      <c r="DVS2183" s="218"/>
      <c r="DVT2183" s="218"/>
      <c r="DVU2183" s="218"/>
      <c r="DVV2183" s="218"/>
      <c r="DVW2183" s="218"/>
      <c r="DVX2183" s="218"/>
      <c r="DVY2183" s="218"/>
      <c r="DVZ2183" s="218"/>
      <c r="DWA2183" s="218"/>
      <c r="DWB2183" s="218"/>
      <c r="DWC2183" s="218"/>
      <c r="DWD2183" s="218"/>
      <c r="DWE2183" s="218"/>
      <c r="DWF2183" s="218"/>
      <c r="DWG2183" s="218"/>
      <c r="DWH2183" s="218"/>
      <c r="DWI2183" s="218"/>
      <c r="DWJ2183" s="218"/>
      <c r="DWK2183" s="218"/>
      <c r="DWL2183" s="218"/>
      <c r="DWM2183" s="218"/>
      <c r="DWN2183" s="218"/>
      <c r="DWO2183" s="218"/>
      <c r="DWP2183" s="218"/>
      <c r="DWQ2183" s="218"/>
      <c r="DWR2183" s="218"/>
      <c r="DWS2183" s="218"/>
      <c r="DWT2183" s="218"/>
      <c r="DWU2183" s="218"/>
      <c r="DWV2183" s="218"/>
      <c r="DWW2183" s="218"/>
      <c r="DWX2183" s="218"/>
      <c r="DWY2183" s="218"/>
      <c r="DWZ2183" s="218"/>
      <c r="DXA2183" s="218"/>
      <c r="DXB2183" s="218"/>
      <c r="DXC2183" s="218"/>
      <c r="DXD2183" s="218"/>
      <c r="DXE2183" s="218"/>
      <c r="DXF2183" s="218"/>
      <c r="DXG2183" s="218"/>
      <c r="DXH2183" s="218"/>
      <c r="DXI2183" s="218"/>
      <c r="DXJ2183" s="218"/>
      <c r="DXK2183" s="218"/>
      <c r="DXL2183" s="218"/>
      <c r="DXM2183" s="218"/>
      <c r="DXN2183" s="218"/>
      <c r="DXO2183" s="218"/>
      <c r="DXP2183" s="218"/>
      <c r="DXQ2183" s="218"/>
      <c r="DXR2183" s="218"/>
      <c r="DXS2183" s="218"/>
      <c r="DXT2183" s="218"/>
      <c r="DXU2183" s="218"/>
      <c r="DXV2183" s="218"/>
      <c r="DXW2183" s="218"/>
      <c r="DXX2183" s="218"/>
      <c r="DXY2183" s="218"/>
      <c r="DXZ2183" s="218"/>
      <c r="DYA2183" s="218"/>
      <c r="DYB2183" s="218"/>
      <c r="DYC2183" s="218"/>
      <c r="DYD2183" s="218"/>
      <c r="DYE2183" s="218"/>
      <c r="DYF2183" s="218"/>
      <c r="DYG2183" s="218"/>
      <c r="DYH2183" s="218"/>
      <c r="DYI2183" s="218"/>
      <c r="DYJ2183" s="218"/>
      <c r="DYK2183" s="218"/>
      <c r="DYL2183" s="218"/>
      <c r="DYM2183" s="218"/>
      <c r="DYN2183" s="218"/>
      <c r="DYO2183" s="218"/>
      <c r="DYP2183" s="218"/>
      <c r="DYQ2183" s="218"/>
      <c r="DYR2183" s="218"/>
      <c r="DYS2183" s="218"/>
      <c r="DYT2183" s="218"/>
      <c r="DYU2183" s="218"/>
      <c r="DYV2183" s="218"/>
      <c r="DYW2183" s="218"/>
      <c r="DYX2183" s="218"/>
      <c r="DYY2183" s="218"/>
      <c r="DYZ2183" s="218"/>
      <c r="DZA2183" s="218"/>
      <c r="DZB2183" s="218"/>
      <c r="DZC2183" s="218"/>
      <c r="DZD2183" s="218"/>
      <c r="DZE2183" s="218"/>
      <c r="DZF2183" s="218"/>
      <c r="DZG2183" s="218"/>
      <c r="DZH2183" s="218"/>
      <c r="DZI2183" s="218"/>
      <c r="DZJ2183" s="218"/>
      <c r="DZK2183" s="218"/>
      <c r="DZL2183" s="218"/>
      <c r="DZM2183" s="218"/>
      <c r="DZN2183" s="218"/>
      <c r="DZO2183" s="218"/>
      <c r="DZP2183" s="218"/>
      <c r="DZQ2183" s="218"/>
      <c r="DZR2183" s="218"/>
      <c r="DZS2183" s="218"/>
      <c r="DZT2183" s="218"/>
      <c r="DZU2183" s="218"/>
      <c r="DZV2183" s="218"/>
      <c r="DZW2183" s="218"/>
      <c r="DZX2183" s="218"/>
      <c r="DZY2183" s="218"/>
      <c r="DZZ2183" s="218"/>
      <c r="EAA2183" s="218"/>
      <c r="EAB2183" s="218"/>
      <c r="EAC2183" s="218"/>
      <c r="EAD2183" s="218"/>
      <c r="EAE2183" s="218"/>
      <c r="EAF2183" s="218"/>
      <c r="EAG2183" s="218"/>
      <c r="EAH2183" s="218"/>
      <c r="EAI2183" s="218"/>
      <c r="EAJ2183" s="218"/>
      <c r="EAK2183" s="218"/>
      <c r="EAL2183" s="218"/>
      <c r="EAM2183" s="218"/>
      <c r="EAN2183" s="218"/>
      <c r="EAO2183" s="218"/>
      <c r="EAP2183" s="218"/>
      <c r="EAQ2183" s="218"/>
      <c r="EAR2183" s="218"/>
      <c r="EAS2183" s="218"/>
      <c r="EAT2183" s="218"/>
      <c r="EAU2183" s="218"/>
      <c r="EAV2183" s="218"/>
      <c r="EAW2183" s="218"/>
      <c r="EAX2183" s="218"/>
      <c r="EAY2183" s="218"/>
      <c r="EAZ2183" s="218"/>
      <c r="EBA2183" s="218"/>
      <c r="EBB2183" s="218"/>
      <c r="EBC2183" s="218"/>
      <c r="EBD2183" s="218"/>
      <c r="EBE2183" s="218"/>
      <c r="EBF2183" s="218"/>
      <c r="EBG2183" s="218"/>
      <c r="EBH2183" s="218"/>
      <c r="EBI2183" s="218"/>
      <c r="EBJ2183" s="218"/>
      <c r="EBK2183" s="218"/>
      <c r="EBL2183" s="218"/>
      <c r="EBM2183" s="218"/>
      <c r="EBN2183" s="218"/>
      <c r="EBO2183" s="218"/>
      <c r="EBP2183" s="218"/>
      <c r="EBQ2183" s="218"/>
      <c r="EBR2183" s="218"/>
      <c r="EBS2183" s="218"/>
      <c r="EBT2183" s="218"/>
      <c r="EBU2183" s="218"/>
      <c r="EBV2183" s="218"/>
      <c r="EBW2183" s="218"/>
      <c r="EBX2183" s="218"/>
      <c r="EBY2183" s="218"/>
      <c r="EBZ2183" s="218"/>
      <c r="ECA2183" s="218"/>
      <c r="ECB2183" s="218"/>
      <c r="ECC2183" s="218"/>
      <c r="ECD2183" s="218"/>
      <c r="ECE2183" s="218"/>
      <c r="ECF2183" s="218"/>
      <c r="ECG2183" s="218"/>
      <c r="ECH2183" s="218"/>
      <c r="ECI2183" s="218"/>
      <c r="ECJ2183" s="218"/>
      <c r="ECK2183" s="218"/>
      <c r="ECL2183" s="218"/>
      <c r="ECM2183" s="218"/>
      <c r="ECN2183" s="218"/>
      <c r="ECO2183" s="218"/>
      <c r="ECP2183" s="218"/>
      <c r="ECQ2183" s="218"/>
      <c r="ECR2183" s="218"/>
      <c r="ECS2183" s="218"/>
      <c r="ECT2183" s="218"/>
      <c r="ECU2183" s="218"/>
      <c r="ECV2183" s="218"/>
      <c r="ECW2183" s="218"/>
      <c r="ECX2183" s="218"/>
      <c r="ECY2183" s="218"/>
      <c r="ECZ2183" s="218"/>
      <c r="EDA2183" s="218"/>
      <c r="EDB2183" s="218"/>
      <c r="EDC2183" s="218"/>
      <c r="EDD2183" s="218"/>
      <c r="EDE2183" s="218"/>
      <c r="EDF2183" s="218"/>
      <c r="EDG2183" s="218"/>
      <c r="EDH2183" s="218"/>
      <c r="EDI2183" s="218"/>
      <c r="EDJ2183" s="218"/>
      <c r="EDK2183" s="218"/>
      <c r="EDL2183" s="218"/>
      <c r="EDM2183" s="218"/>
      <c r="EDN2183" s="218"/>
      <c r="EDO2183" s="218"/>
      <c r="EDP2183" s="218"/>
      <c r="EDQ2183" s="218"/>
      <c r="EDR2183" s="218"/>
      <c r="EDS2183" s="218"/>
      <c r="EDT2183" s="218"/>
      <c r="EDU2183" s="218"/>
      <c r="EDV2183" s="218"/>
      <c r="EDW2183" s="218"/>
      <c r="EDX2183" s="218"/>
      <c r="EDY2183" s="218"/>
      <c r="EDZ2183" s="218"/>
      <c r="EEA2183" s="218"/>
      <c r="EEB2183" s="218"/>
      <c r="EEC2183" s="218"/>
      <c r="EED2183" s="218"/>
      <c r="EEE2183" s="218"/>
      <c r="EEF2183" s="218"/>
      <c r="EEG2183" s="218"/>
      <c r="EEH2183" s="218"/>
      <c r="EEI2183" s="218"/>
      <c r="EEJ2183" s="218"/>
      <c r="EEK2183" s="218"/>
      <c r="EEL2183" s="218"/>
      <c r="EEM2183" s="218"/>
      <c r="EEN2183" s="218"/>
      <c r="EEO2183" s="218"/>
      <c r="EEP2183" s="218"/>
      <c r="EEQ2183" s="218"/>
      <c r="EER2183" s="218"/>
      <c r="EES2183" s="218"/>
      <c r="EET2183" s="218"/>
      <c r="EEU2183" s="218"/>
      <c r="EEV2183" s="218"/>
      <c r="EEW2183" s="218"/>
      <c r="EEX2183" s="218"/>
      <c r="EEY2183" s="218"/>
      <c r="EEZ2183" s="218"/>
      <c r="EFA2183" s="218"/>
      <c r="EFB2183" s="218"/>
      <c r="EFC2183" s="218"/>
      <c r="EFD2183" s="218"/>
      <c r="EFE2183" s="218"/>
      <c r="EFF2183" s="218"/>
      <c r="EFG2183" s="218"/>
      <c r="EFH2183" s="218"/>
      <c r="EFI2183" s="218"/>
      <c r="EFJ2183" s="218"/>
      <c r="EFK2183" s="218"/>
      <c r="EFL2183" s="218"/>
      <c r="EFM2183" s="218"/>
      <c r="EFN2183" s="218"/>
      <c r="EFO2183" s="218"/>
      <c r="EFP2183" s="218"/>
      <c r="EFQ2183" s="218"/>
      <c r="EFR2183" s="218"/>
      <c r="EFS2183" s="218"/>
      <c r="EFT2183" s="218"/>
      <c r="EFU2183" s="218"/>
      <c r="EFV2183" s="218"/>
      <c r="EFW2183" s="218"/>
      <c r="EFX2183" s="218"/>
      <c r="EFY2183" s="218"/>
      <c r="EFZ2183" s="218"/>
      <c r="EGA2183" s="218"/>
      <c r="EGB2183" s="218"/>
      <c r="EGC2183" s="218"/>
      <c r="EGD2183" s="218"/>
      <c r="EGE2183" s="218"/>
      <c r="EGF2183" s="218"/>
      <c r="EGG2183" s="218"/>
      <c r="EGH2183" s="218"/>
      <c r="EGI2183" s="218"/>
      <c r="EGJ2183" s="218"/>
      <c r="EGK2183" s="218"/>
      <c r="EGL2183" s="218"/>
      <c r="EGM2183" s="218"/>
      <c r="EGN2183" s="218"/>
      <c r="EGO2183" s="218"/>
      <c r="EGP2183" s="218"/>
      <c r="EGQ2183" s="218"/>
      <c r="EGR2183" s="218"/>
      <c r="EGS2183" s="218"/>
      <c r="EGT2183" s="218"/>
      <c r="EGU2183" s="218"/>
      <c r="EGV2183" s="218"/>
      <c r="EGW2183" s="218"/>
      <c r="EGX2183" s="218"/>
      <c r="EGY2183" s="218"/>
      <c r="EGZ2183" s="218"/>
      <c r="EHA2183" s="218"/>
      <c r="EHB2183" s="218"/>
      <c r="EHC2183" s="218"/>
      <c r="EHD2183" s="218"/>
      <c r="EHE2183" s="218"/>
      <c r="EHF2183" s="218"/>
      <c r="EHG2183" s="218"/>
      <c r="EHH2183" s="218"/>
      <c r="EHI2183" s="218"/>
      <c r="EHJ2183" s="218"/>
      <c r="EHK2183" s="218"/>
      <c r="EHL2183" s="218"/>
      <c r="EHM2183" s="218"/>
      <c r="EHN2183" s="218"/>
      <c r="EHO2183" s="218"/>
      <c r="EHP2183" s="218"/>
      <c r="EHQ2183" s="218"/>
      <c r="EHR2183" s="218"/>
      <c r="EHS2183" s="218"/>
      <c r="EHT2183" s="218"/>
      <c r="EHU2183" s="218"/>
      <c r="EHV2183" s="218"/>
      <c r="EHW2183" s="218"/>
      <c r="EHX2183" s="218"/>
      <c r="EHY2183" s="218"/>
      <c r="EHZ2183" s="218"/>
      <c r="EIA2183" s="218"/>
      <c r="EIB2183" s="218"/>
      <c r="EIC2183" s="218"/>
      <c r="EID2183" s="218"/>
      <c r="EIE2183" s="218"/>
      <c r="EIF2183" s="218"/>
      <c r="EIG2183" s="218"/>
      <c r="EIH2183" s="218"/>
      <c r="EII2183" s="218"/>
      <c r="EIJ2183" s="218"/>
      <c r="EIK2183" s="218"/>
      <c r="EIL2183" s="218"/>
      <c r="EIM2183" s="218"/>
      <c r="EIN2183" s="218"/>
      <c r="EIO2183" s="218"/>
      <c r="EIP2183" s="218"/>
      <c r="EIQ2183" s="218"/>
      <c r="EIR2183" s="218"/>
      <c r="EIS2183" s="218"/>
      <c r="EIT2183" s="218"/>
      <c r="EIU2183" s="218"/>
      <c r="EIV2183" s="218"/>
      <c r="EIW2183" s="218"/>
      <c r="EIX2183" s="218"/>
      <c r="EIY2183" s="218"/>
      <c r="EIZ2183" s="218"/>
      <c r="EJA2183" s="218"/>
      <c r="EJB2183" s="218"/>
      <c r="EJC2183" s="218"/>
      <c r="EJD2183" s="218"/>
      <c r="EJE2183" s="218"/>
      <c r="EJF2183" s="218"/>
      <c r="EJG2183" s="218"/>
      <c r="EJH2183" s="218"/>
      <c r="EJI2183" s="218"/>
      <c r="EJJ2183" s="218"/>
      <c r="EJK2183" s="218"/>
      <c r="EJL2183" s="218"/>
      <c r="EJM2183" s="218"/>
      <c r="EJN2183" s="218"/>
      <c r="EJO2183" s="218"/>
      <c r="EJP2183" s="218"/>
      <c r="EJQ2183" s="218"/>
      <c r="EJR2183" s="218"/>
      <c r="EJS2183" s="218"/>
      <c r="EJT2183" s="218"/>
      <c r="EJU2183" s="218"/>
      <c r="EJV2183" s="218"/>
      <c r="EJW2183" s="218"/>
      <c r="EJX2183" s="218"/>
      <c r="EJY2183" s="218"/>
      <c r="EJZ2183" s="218"/>
      <c r="EKA2183" s="218"/>
      <c r="EKB2183" s="218"/>
      <c r="EKC2183" s="218"/>
      <c r="EKD2183" s="218"/>
      <c r="EKE2183" s="218"/>
      <c r="EKF2183" s="218"/>
      <c r="EKG2183" s="218"/>
      <c r="EKH2183" s="218"/>
      <c r="EKI2183" s="218"/>
      <c r="EKJ2183" s="218"/>
      <c r="EKK2183" s="218"/>
      <c r="EKL2183" s="218"/>
      <c r="EKM2183" s="218"/>
      <c r="EKN2183" s="218"/>
      <c r="EKO2183" s="218"/>
      <c r="EKP2183" s="218"/>
      <c r="EKQ2183" s="218"/>
      <c r="EKR2183" s="218"/>
      <c r="EKS2183" s="218"/>
      <c r="EKT2183" s="218"/>
      <c r="EKU2183" s="218"/>
      <c r="EKV2183" s="218"/>
      <c r="EKW2183" s="218"/>
      <c r="EKX2183" s="218"/>
      <c r="EKY2183" s="218"/>
      <c r="EKZ2183" s="218"/>
      <c r="ELA2183" s="218"/>
      <c r="ELB2183" s="218"/>
      <c r="ELC2183" s="218"/>
      <c r="ELD2183" s="218"/>
      <c r="ELE2183" s="218"/>
      <c r="ELF2183" s="218"/>
      <c r="ELG2183" s="218"/>
      <c r="ELH2183" s="218"/>
      <c r="ELI2183" s="218"/>
      <c r="ELJ2183" s="218"/>
      <c r="ELK2183" s="218"/>
      <c r="ELL2183" s="218"/>
      <c r="ELM2183" s="218"/>
      <c r="ELN2183" s="218"/>
      <c r="ELO2183" s="218"/>
      <c r="ELP2183" s="218"/>
      <c r="ELQ2183" s="218"/>
      <c r="ELR2183" s="218"/>
      <c r="ELS2183" s="218"/>
      <c r="ELT2183" s="218"/>
      <c r="ELU2183" s="218"/>
      <c r="ELV2183" s="218"/>
      <c r="ELW2183" s="218"/>
      <c r="ELX2183" s="218"/>
      <c r="ELY2183" s="218"/>
      <c r="ELZ2183" s="218"/>
      <c r="EMA2183" s="218"/>
      <c r="EMB2183" s="218"/>
      <c r="EMC2183" s="218"/>
      <c r="EMD2183" s="218"/>
      <c r="EME2183" s="218"/>
      <c r="EMF2183" s="218"/>
      <c r="EMG2183" s="218"/>
      <c r="EMH2183" s="218"/>
      <c r="EMI2183" s="218"/>
      <c r="EMJ2183" s="218"/>
      <c r="EMK2183" s="218"/>
      <c r="EML2183" s="218"/>
      <c r="EMM2183" s="218"/>
      <c r="EMN2183" s="218"/>
      <c r="EMO2183" s="218"/>
      <c r="EMP2183" s="218"/>
      <c r="EMQ2183" s="218"/>
      <c r="EMR2183" s="218"/>
      <c r="EMS2183" s="218"/>
      <c r="EMT2183" s="218"/>
      <c r="EMU2183" s="218"/>
      <c r="EMV2183" s="218"/>
      <c r="EMW2183" s="218"/>
      <c r="EMX2183" s="218"/>
      <c r="EMY2183" s="218"/>
      <c r="EMZ2183" s="218"/>
      <c r="ENA2183" s="218"/>
      <c r="ENB2183" s="218"/>
      <c r="ENC2183" s="218"/>
      <c r="END2183" s="218"/>
      <c r="ENE2183" s="218"/>
      <c r="ENF2183" s="218"/>
      <c r="ENG2183" s="218"/>
      <c r="ENH2183" s="218"/>
      <c r="ENI2183" s="218"/>
      <c r="ENJ2183" s="218"/>
      <c r="ENK2183" s="218"/>
      <c r="ENL2183" s="218"/>
      <c r="ENM2183" s="218"/>
      <c r="ENN2183" s="218"/>
      <c r="ENO2183" s="218"/>
      <c r="ENP2183" s="218"/>
      <c r="ENQ2183" s="218"/>
      <c r="ENR2183" s="218"/>
      <c r="ENS2183" s="218"/>
      <c r="ENT2183" s="218"/>
      <c r="ENU2183" s="218"/>
      <c r="ENV2183" s="218"/>
      <c r="ENW2183" s="218"/>
      <c r="ENX2183" s="218"/>
      <c r="ENY2183" s="218"/>
      <c r="ENZ2183" s="218"/>
      <c r="EOA2183" s="218"/>
      <c r="EOB2183" s="218"/>
      <c r="EOC2183" s="218"/>
      <c r="EOD2183" s="218"/>
      <c r="EOE2183" s="218"/>
      <c r="EOF2183" s="218"/>
      <c r="EOG2183" s="218"/>
      <c r="EOH2183" s="218"/>
      <c r="EOI2183" s="218"/>
      <c r="EOJ2183" s="218"/>
      <c r="EOK2183" s="218"/>
      <c r="EOL2183" s="218"/>
      <c r="EOM2183" s="218"/>
      <c r="EON2183" s="218"/>
      <c r="EOO2183" s="218"/>
      <c r="EOP2183" s="218"/>
      <c r="EOQ2183" s="218"/>
      <c r="EOR2183" s="218"/>
      <c r="EOS2183" s="218"/>
      <c r="EOT2183" s="218"/>
      <c r="EOU2183" s="218"/>
      <c r="EOV2183" s="218"/>
      <c r="EOW2183" s="218"/>
      <c r="EOX2183" s="218"/>
      <c r="EOY2183" s="218"/>
      <c r="EOZ2183" s="218"/>
      <c r="EPA2183" s="218"/>
      <c r="EPB2183" s="218"/>
      <c r="EPC2183" s="218"/>
      <c r="EPD2183" s="218"/>
      <c r="EPE2183" s="218"/>
      <c r="EPF2183" s="218"/>
      <c r="EPG2183" s="218"/>
      <c r="EPH2183" s="218"/>
      <c r="EPI2183" s="218"/>
      <c r="EPJ2183" s="218"/>
      <c r="EPK2183" s="218"/>
      <c r="EPL2183" s="218"/>
      <c r="EPM2183" s="218"/>
      <c r="EPN2183" s="218"/>
      <c r="EPO2183" s="218"/>
      <c r="EPP2183" s="218"/>
      <c r="EPQ2183" s="218"/>
      <c r="EPR2183" s="218"/>
      <c r="EPS2183" s="218"/>
      <c r="EPT2183" s="218"/>
      <c r="EPU2183" s="218"/>
      <c r="EPV2183" s="218"/>
      <c r="EPW2183" s="218"/>
      <c r="EPX2183" s="218"/>
      <c r="EPY2183" s="218"/>
      <c r="EPZ2183" s="218"/>
      <c r="EQA2183" s="218"/>
      <c r="EQB2183" s="218"/>
      <c r="EQC2183" s="218"/>
      <c r="EQD2183" s="218"/>
      <c r="EQE2183" s="218"/>
      <c r="EQF2183" s="218"/>
      <c r="EQG2183" s="218"/>
      <c r="EQH2183" s="218"/>
      <c r="EQI2183" s="218"/>
      <c r="EQJ2183" s="218"/>
      <c r="EQK2183" s="218"/>
      <c r="EQL2183" s="218"/>
      <c r="EQM2183" s="218"/>
      <c r="EQN2183" s="218"/>
      <c r="EQO2183" s="218"/>
      <c r="EQP2183" s="218"/>
      <c r="EQQ2183" s="218"/>
      <c r="EQR2183" s="218"/>
      <c r="EQS2183" s="218"/>
      <c r="EQT2183" s="218"/>
      <c r="EQU2183" s="218"/>
      <c r="EQV2183" s="218"/>
      <c r="EQW2183" s="218"/>
      <c r="EQX2183" s="218"/>
      <c r="EQY2183" s="218"/>
      <c r="EQZ2183" s="218"/>
      <c r="ERA2183" s="218"/>
      <c r="ERB2183" s="218"/>
      <c r="ERC2183" s="218"/>
      <c r="ERD2183" s="218"/>
      <c r="ERE2183" s="218"/>
      <c r="ERF2183" s="218"/>
      <c r="ERG2183" s="218"/>
      <c r="ERH2183" s="218"/>
      <c r="ERI2183" s="218"/>
      <c r="ERJ2183" s="218"/>
      <c r="ERK2183" s="218"/>
      <c r="ERL2183" s="218"/>
      <c r="ERM2183" s="218"/>
      <c r="ERN2183" s="218"/>
      <c r="ERO2183" s="218"/>
      <c r="ERP2183" s="218"/>
      <c r="ERQ2183" s="218"/>
      <c r="ERR2183" s="218"/>
      <c r="ERS2183" s="218"/>
      <c r="ERT2183" s="218"/>
      <c r="ERU2183" s="218"/>
      <c r="ERV2183" s="218"/>
      <c r="ERW2183" s="218"/>
      <c r="ERX2183" s="218"/>
      <c r="ERY2183" s="218"/>
      <c r="ERZ2183" s="218"/>
      <c r="ESA2183" s="218"/>
      <c r="ESB2183" s="218"/>
      <c r="ESC2183" s="218"/>
      <c r="ESD2183" s="218"/>
      <c r="ESE2183" s="218"/>
      <c r="ESF2183" s="218"/>
      <c r="ESG2183" s="218"/>
      <c r="ESH2183" s="218"/>
      <c r="ESI2183" s="218"/>
      <c r="ESJ2183" s="218"/>
      <c r="ESK2183" s="218"/>
      <c r="ESL2183" s="218"/>
      <c r="ESM2183" s="218"/>
      <c r="ESN2183" s="218"/>
      <c r="ESO2183" s="218"/>
      <c r="ESP2183" s="218"/>
      <c r="ESQ2183" s="218"/>
      <c r="ESR2183" s="218"/>
      <c r="ESS2183" s="218"/>
      <c r="EST2183" s="218"/>
      <c r="ESU2183" s="218"/>
      <c r="ESV2183" s="218"/>
      <c r="ESW2183" s="218"/>
      <c r="ESX2183" s="218"/>
      <c r="ESY2183" s="218"/>
      <c r="ESZ2183" s="218"/>
      <c r="ETA2183" s="218"/>
      <c r="ETB2183" s="218"/>
      <c r="ETC2183" s="218"/>
      <c r="ETD2183" s="218"/>
      <c r="ETE2183" s="218"/>
      <c r="ETF2183" s="218"/>
      <c r="ETG2183" s="218"/>
      <c r="ETH2183" s="218"/>
      <c r="ETI2183" s="218"/>
      <c r="ETJ2183" s="218"/>
      <c r="ETK2183" s="218"/>
      <c r="ETL2183" s="218"/>
      <c r="ETM2183" s="218"/>
      <c r="ETN2183" s="218"/>
      <c r="ETO2183" s="218"/>
      <c r="ETP2183" s="218"/>
      <c r="ETQ2183" s="218"/>
      <c r="ETR2183" s="218"/>
      <c r="ETS2183" s="218"/>
      <c r="ETT2183" s="218"/>
      <c r="ETU2183" s="218"/>
      <c r="ETV2183" s="218"/>
      <c r="ETW2183" s="218"/>
      <c r="ETX2183" s="218"/>
      <c r="ETY2183" s="218"/>
      <c r="ETZ2183" s="218"/>
      <c r="EUA2183" s="218"/>
      <c r="EUB2183" s="218"/>
      <c r="EUC2183" s="218"/>
      <c r="EUD2183" s="218"/>
      <c r="EUE2183" s="218"/>
      <c r="EUF2183" s="218"/>
      <c r="EUG2183" s="218"/>
      <c r="EUH2183" s="218"/>
      <c r="EUI2183" s="218"/>
      <c r="EUJ2183" s="218"/>
      <c r="EUK2183" s="218"/>
      <c r="EUL2183" s="218"/>
      <c r="EUM2183" s="218"/>
      <c r="EUN2183" s="218"/>
      <c r="EUO2183" s="218"/>
      <c r="EUP2183" s="218"/>
      <c r="EUQ2183" s="218"/>
      <c r="EUR2183" s="218"/>
      <c r="EUS2183" s="218"/>
      <c r="EUT2183" s="218"/>
      <c r="EUU2183" s="218"/>
      <c r="EUV2183" s="218"/>
      <c r="EUW2183" s="218"/>
      <c r="EUX2183" s="218"/>
      <c r="EUY2183" s="218"/>
      <c r="EUZ2183" s="218"/>
      <c r="EVA2183" s="218"/>
      <c r="EVB2183" s="218"/>
      <c r="EVC2183" s="218"/>
      <c r="EVD2183" s="218"/>
      <c r="EVE2183" s="218"/>
      <c r="EVF2183" s="218"/>
      <c r="EVG2183" s="218"/>
      <c r="EVH2183" s="218"/>
      <c r="EVI2183" s="218"/>
      <c r="EVJ2183" s="218"/>
      <c r="EVK2183" s="218"/>
      <c r="EVL2183" s="218"/>
      <c r="EVM2183" s="218"/>
      <c r="EVN2183" s="218"/>
      <c r="EVO2183" s="218"/>
      <c r="EVP2183" s="218"/>
      <c r="EVQ2183" s="218"/>
      <c r="EVR2183" s="218"/>
      <c r="EVS2183" s="218"/>
      <c r="EVT2183" s="218"/>
      <c r="EVU2183" s="218"/>
      <c r="EVV2183" s="218"/>
      <c r="EVW2183" s="218"/>
      <c r="EVX2183" s="218"/>
      <c r="EVY2183" s="218"/>
      <c r="EVZ2183" s="218"/>
      <c r="EWA2183" s="218"/>
      <c r="EWB2183" s="218"/>
      <c r="EWC2183" s="218"/>
      <c r="EWD2183" s="218"/>
      <c r="EWE2183" s="218"/>
      <c r="EWF2183" s="218"/>
      <c r="EWG2183" s="218"/>
      <c r="EWH2183" s="218"/>
      <c r="EWI2183" s="218"/>
      <c r="EWJ2183" s="218"/>
      <c r="EWK2183" s="218"/>
      <c r="EWL2183" s="218"/>
      <c r="EWM2183" s="218"/>
      <c r="EWN2183" s="218"/>
      <c r="EWO2183" s="218"/>
      <c r="EWP2183" s="218"/>
      <c r="EWQ2183" s="218"/>
      <c r="EWR2183" s="218"/>
      <c r="EWS2183" s="218"/>
      <c r="EWT2183" s="218"/>
      <c r="EWU2183" s="218"/>
      <c r="EWV2183" s="218"/>
      <c r="EWW2183" s="218"/>
      <c r="EWX2183" s="218"/>
      <c r="EWY2183" s="218"/>
      <c r="EWZ2183" s="218"/>
      <c r="EXA2183" s="218"/>
      <c r="EXB2183" s="218"/>
      <c r="EXC2183" s="218"/>
      <c r="EXD2183" s="218"/>
      <c r="EXE2183" s="218"/>
      <c r="EXF2183" s="218"/>
      <c r="EXG2183" s="218"/>
      <c r="EXH2183" s="218"/>
      <c r="EXI2183" s="218"/>
      <c r="EXJ2183" s="218"/>
      <c r="EXK2183" s="218"/>
      <c r="EXL2183" s="218"/>
      <c r="EXM2183" s="218"/>
      <c r="EXN2183" s="218"/>
      <c r="EXO2183" s="218"/>
      <c r="EXP2183" s="218"/>
      <c r="EXQ2183" s="218"/>
      <c r="EXR2183" s="218"/>
      <c r="EXS2183" s="218"/>
      <c r="EXT2183" s="218"/>
      <c r="EXU2183" s="218"/>
      <c r="EXV2183" s="218"/>
      <c r="EXW2183" s="218"/>
      <c r="EXX2183" s="218"/>
      <c r="EXY2183" s="218"/>
      <c r="EXZ2183" s="218"/>
      <c r="EYA2183" s="218"/>
      <c r="EYB2183" s="218"/>
      <c r="EYC2183" s="218"/>
      <c r="EYD2183" s="218"/>
      <c r="EYE2183" s="218"/>
      <c r="EYF2183" s="218"/>
      <c r="EYG2183" s="218"/>
      <c r="EYH2183" s="218"/>
      <c r="EYI2183" s="218"/>
      <c r="EYJ2183" s="218"/>
      <c r="EYK2183" s="218"/>
      <c r="EYL2183" s="218"/>
      <c r="EYM2183" s="218"/>
      <c r="EYN2183" s="218"/>
      <c r="EYO2183" s="218"/>
      <c r="EYP2183" s="218"/>
      <c r="EYQ2183" s="218"/>
      <c r="EYR2183" s="218"/>
      <c r="EYS2183" s="218"/>
      <c r="EYT2183" s="218"/>
      <c r="EYU2183" s="218"/>
      <c r="EYV2183" s="218"/>
      <c r="EYW2183" s="218"/>
      <c r="EYX2183" s="218"/>
      <c r="EYY2183" s="218"/>
      <c r="EYZ2183" s="218"/>
      <c r="EZA2183" s="218"/>
      <c r="EZB2183" s="218"/>
      <c r="EZC2183" s="218"/>
      <c r="EZD2183" s="218"/>
      <c r="EZE2183" s="218"/>
      <c r="EZF2183" s="218"/>
      <c r="EZG2183" s="218"/>
      <c r="EZH2183" s="218"/>
      <c r="EZI2183" s="218"/>
      <c r="EZJ2183" s="218"/>
      <c r="EZK2183" s="218"/>
      <c r="EZL2183" s="218"/>
      <c r="EZM2183" s="218"/>
      <c r="EZN2183" s="218"/>
      <c r="EZO2183" s="218"/>
      <c r="EZP2183" s="218"/>
      <c r="EZQ2183" s="218"/>
      <c r="EZR2183" s="218"/>
      <c r="EZS2183" s="218"/>
      <c r="EZT2183" s="218"/>
      <c r="EZU2183" s="218"/>
      <c r="EZV2183" s="218"/>
      <c r="EZW2183" s="218"/>
      <c r="EZX2183" s="218"/>
      <c r="EZY2183" s="218"/>
      <c r="EZZ2183" s="218"/>
      <c r="FAA2183" s="218"/>
      <c r="FAB2183" s="218"/>
      <c r="FAC2183" s="218"/>
      <c r="FAD2183" s="218"/>
      <c r="FAE2183" s="218"/>
      <c r="FAF2183" s="218"/>
      <c r="FAG2183" s="218"/>
      <c r="FAH2183" s="218"/>
      <c r="FAI2183" s="218"/>
      <c r="FAJ2183" s="218"/>
      <c r="FAK2183" s="218"/>
      <c r="FAL2183" s="218"/>
      <c r="FAM2183" s="218"/>
      <c r="FAN2183" s="218"/>
      <c r="FAO2183" s="218"/>
      <c r="FAP2183" s="218"/>
      <c r="FAQ2183" s="218"/>
      <c r="FAR2183" s="218"/>
      <c r="FAS2183" s="218"/>
      <c r="FAT2183" s="218"/>
      <c r="FAU2183" s="218"/>
      <c r="FAV2183" s="218"/>
      <c r="FAW2183" s="218"/>
      <c r="FAX2183" s="218"/>
      <c r="FAY2183" s="218"/>
      <c r="FAZ2183" s="218"/>
      <c r="FBA2183" s="218"/>
      <c r="FBB2183" s="218"/>
      <c r="FBC2183" s="218"/>
      <c r="FBD2183" s="218"/>
      <c r="FBE2183" s="218"/>
      <c r="FBF2183" s="218"/>
      <c r="FBG2183" s="218"/>
      <c r="FBH2183" s="218"/>
      <c r="FBI2183" s="218"/>
      <c r="FBJ2183" s="218"/>
      <c r="FBK2183" s="218"/>
      <c r="FBL2183" s="218"/>
      <c r="FBM2183" s="218"/>
      <c r="FBN2183" s="218"/>
      <c r="FBO2183" s="218"/>
      <c r="FBP2183" s="218"/>
      <c r="FBQ2183" s="218"/>
      <c r="FBR2183" s="218"/>
      <c r="FBS2183" s="218"/>
      <c r="FBT2183" s="218"/>
      <c r="FBU2183" s="218"/>
      <c r="FBV2183" s="218"/>
      <c r="FBW2183" s="218"/>
      <c r="FBX2183" s="218"/>
      <c r="FBY2183" s="218"/>
      <c r="FBZ2183" s="218"/>
      <c r="FCA2183" s="218"/>
      <c r="FCB2183" s="218"/>
      <c r="FCC2183" s="218"/>
      <c r="FCD2183" s="218"/>
      <c r="FCE2183" s="218"/>
      <c r="FCF2183" s="218"/>
      <c r="FCG2183" s="218"/>
      <c r="FCH2183" s="218"/>
      <c r="FCI2183" s="218"/>
      <c r="FCJ2183" s="218"/>
      <c r="FCK2183" s="218"/>
      <c r="FCL2183" s="218"/>
      <c r="FCM2183" s="218"/>
      <c r="FCN2183" s="218"/>
      <c r="FCO2183" s="218"/>
      <c r="FCP2183" s="218"/>
      <c r="FCQ2183" s="218"/>
      <c r="FCR2183" s="218"/>
      <c r="FCS2183" s="218"/>
      <c r="FCT2183" s="218"/>
      <c r="FCU2183" s="218"/>
      <c r="FCV2183" s="218"/>
      <c r="FCW2183" s="218"/>
      <c r="FCX2183" s="218"/>
      <c r="FCY2183" s="218"/>
      <c r="FCZ2183" s="218"/>
      <c r="FDA2183" s="218"/>
      <c r="FDB2183" s="218"/>
      <c r="FDC2183" s="218"/>
      <c r="FDD2183" s="218"/>
      <c r="FDE2183" s="218"/>
      <c r="FDF2183" s="218"/>
      <c r="FDG2183" s="218"/>
      <c r="FDH2183" s="218"/>
      <c r="FDI2183" s="218"/>
      <c r="FDJ2183" s="218"/>
      <c r="FDK2183" s="218"/>
      <c r="FDL2183" s="218"/>
      <c r="FDM2183" s="218"/>
      <c r="FDN2183" s="218"/>
      <c r="FDO2183" s="218"/>
      <c r="FDP2183" s="218"/>
      <c r="FDQ2183" s="218"/>
      <c r="FDR2183" s="218"/>
      <c r="FDS2183" s="218"/>
      <c r="FDT2183" s="218"/>
      <c r="FDU2183" s="218"/>
      <c r="FDV2183" s="218"/>
      <c r="FDW2183" s="218"/>
      <c r="FDX2183" s="218"/>
      <c r="FDY2183" s="218"/>
      <c r="FDZ2183" s="218"/>
      <c r="FEA2183" s="218"/>
      <c r="FEB2183" s="218"/>
      <c r="FEC2183" s="218"/>
      <c r="FED2183" s="218"/>
      <c r="FEE2183" s="218"/>
      <c r="FEF2183" s="218"/>
      <c r="FEG2183" s="218"/>
      <c r="FEH2183" s="218"/>
      <c r="FEI2183" s="218"/>
      <c r="FEJ2183" s="218"/>
      <c r="FEK2183" s="218"/>
      <c r="FEL2183" s="218"/>
      <c r="FEM2183" s="218"/>
      <c r="FEN2183" s="218"/>
      <c r="FEO2183" s="218"/>
      <c r="FEP2183" s="218"/>
      <c r="FEQ2183" s="218"/>
      <c r="FER2183" s="218"/>
      <c r="FES2183" s="218"/>
      <c r="FET2183" s="218"/>
      <c r="FEU2183" s="218"/>
      <c r="FEV2183" s="218"/>
      <c r="FEW2183" s="218"/>
      <c r="FEX2183" s="218"/>
      <c r="FEY2183" s="218"/>
      <c r="FEZ2183" s="218"/>
      <c r="FFA2183" s="218"/>
      <c r="FFB2183" s="218"/>
      <c r="FFC2183" s="218"/>
      <c r="FFD2183" s="218"/>
      <c r="FFE2183" s="218"/>
      <c r="FFF2183" s="218"/>
      <c r="FFG2183" s="218"/>
      <c r="FFH2183" s="218"/>
      <c r="FFI2183" s="218"/>
      <c r="FFJ2183" s="218"/>
      <c r="FFK2183" s="218"/>
      <c r="FFL2183" s="218"/>
      <c r="FFM2183" s="218"/>
      <c r="FFN2183" s="218"/>
      <c r="FFO2183" s="218"/>
      <c r="FFP2183" s="218"/>
      <c r="FFQ2183" s="218"/>
      <c r="FFR2183" s="218"/>
      <c r="FFS2183" s="218"/>
      <c r="FFT2183" s="218"/>
      <c r="FFU2183" s="218"/>
      <c r="FFV2183" s="218"/>
      <c r="FFW2183" s="218"/>
      <c r="FFX2183" s="218"/>
      <c r="FFY2183" s="218"/>
      <c r="FFZ2183" s="218"/>
      <c r="FGA2183" s="218"/>
      <c r="FGB2183" s="218"/>
      <c r="FGC2183" s="218"/>
      <c r="FGD2183" s="218"/>
      <c r="FGE2183" s="218"/>
      <c r="FGF2183" s="218"/>
      <c r="FGG2183" s="218"/>
      <c r="FGH2183" s="218"/>
      <c r="FGI2183" s="218"/>
      <c r="FGJ2183" s="218"/>
      <c r="FGK2183" s="218"/>
      <c r="FGL2183" s="218"/>
      <c r="FGM2183" s="218"/>
      <c r="FGN2183" s="218"/>
      <c r="FGO2183" s="218"/>
      <c r="FGP2183" s="218"/>
      <c r="FGQ2183" s="218"/>
      <c r="FGR2183" s="218"/>
      <c r="FGS2183" s="218"/>
      <c r="FGT2183" s="218"/>
      <c r="FGU2183" s="218"/>
      <c r="FGV2183" s="218"/>
      <c r="FGW2183" s="218"/>
      <c r="FGX2183" s="218"/>
      <c r="FGY2183" s="218"/>
      <c r="FGZ2183" s="218"/>
      <c r="FHA2183" s="218"/>
      <c r="FHB2183" s="218"/>
      <c r="FHC2183" s="218"/>
      <c r="FHD2183" s="218"/>
      <c r="FHE2183" s="218"/>
      <c r="FHF2183" s="218"/>
      <c r="FHG2183" s="218"/>
      <c r="FHH2183" s="218"/>
      <c r="FHI2183" s="218"/>
      <c r="FHJ2183" s="218"/>
      <c r="FHK2183" s="218"/>
      <c r="FHL2183" s="218"/>
      <c r="FHM2183" s="218"/>
      <c r="FHN2183" s="218"/>
      <c r="FHO2183" s="218"/>
      <c r="FHP2183" s="218"/>
      <c r="FHQ2183" s="218"/>
      <c r="FHR2183" s="218"/>
      <c r="FHS2183" s="218"/>
      <c r="FHT2183" s="218"/>
      <c r="FHU2183" s="218"/>
      <c r="FHV2183" s="218"/>
      <c r="FHW2183" s="218"/>
      <c r="FHX2183" s="218"/>
      <c r="FHY2183" s="218"/>
      <c r="FHZ2183" s="218"/>
      <c r="FIA2183" s="218"/>
      <c r="FIB2183" s="218"/>
      <c r="FIC2183" s="218"/>
      <c r="FID2183" s="218"/>
      <c r="FIE2183" s="218"/>
      <c r="FIF2183" s="218"/>
      <c r="FIG2183" s="218"/>
      <c r="FIH2183" s="218"/>
      <c r="FII2183" s="218"/>
      <c r="FIJ2183" s="218"/>
      <c r="FIK2183" s="218"/>
      <c r="FIL2183" s="218"/>
      <c r="FIM2183" s="218"/>
      <c r="FIN2183" s="218"/>
      <c r="FIO2183" s="218"/>
      <c r="FIP2183" s="218"/>
      <c r="FIQ2183" s="218"/>
      <c r="FIR2183" s="218"/>
      <c r="FIS2183" s="218"/>
      <c r="FIT2183" s="218"/>
      <c r="FIU2183" s="218"/>
      <c r="FIV2183" s="218"/>
      <c r="FIW2183" s="218"/>
      <c r="FIX2183" s="218"/>
      <c r="FIY2183" s="218"/>
      <c r="FIZ2183" s="218"/>
      <c r="FJA2183" s="218"/>
      <c r="FJB2183" s="218"/>
      <c r="FJC2183" s="218"/>
      <c r="FJD2183" s="218"/>
      <c r="FJE2183" s="218"/>
      <c r="FJF2183" s="218"/>
      <c r="FJG2183" s="218"/>
      <c r="FJH2183" s="218"/>
      <c r="FJI2183" s="218"/>
      <c r="FJJ2183" s="218"/>
      <c r="FJK2183" s="218"/>
      <c r="FJL2183" s="218"/>
      <c r="FJM2183" s="218"/>
      <c r="FJN2183" s="218"/>
      <c r="FJO2183" s="218"/>
      <c r="FJP2183" s="218"/>
      <c r="FJQ2183" s="218"/>
      <c r="FJR2183" s="218"/>
      <c r="FJS2183" s="218"/>
      <c r="FJT2183" s="218"/>
      <c r="FJU2183" s="218"/>
      <c r="FJV2183" s="218"/>
      <c r="FJW2183" s="218"/>
      <c r="FJX2183" s="218"/>
      <c r="FJY2183" s="218"/>
      <c r="FJZ2183" s="218"/>
      <c r="FKA2183" s="218"/>
      <c r="FKB2183" s="218"/>
      <c r="FKC2183" s="218"/>
      <c r="FKD2183" s="218"/>
      <c r="FKE2183" s="218"/>
      <c r="FKF2183" s="218"/>
      <c r="FKG2183" s="218"/>
      <c r="FKH2183" s="218"/>
      <c r="FKI2183" s="218"/>
      <c r="FKJ2183" s="218"/>
      <c r="FKK2183" s="218"/>
      <c r="FKL2183" s="218"/>
      <c r="FKM2183" s="218"/>
      <c r="FKN2183" s="218"/>
      <c r="FKO2183" s="218"/>
      <c r="FKP2183" s="218"/>
      <c r="FKQ2183" s="218"/>
      <c r="FKR2183" s="218"/>
      <c r="FKS2183" s="218"/>
      <c r="FKT2183" s="218"/>
      <c r="FKU2183" s="218"/>
      <c r="FKV2183" s="218"/>
      <c r="FKW2183" s="218"/>
      <c r="FKX2183" s="218"/>
      <c r="FKY2183" s="218"/>
      <c r="FKZ2183" s="218"/>
      <c r="FLA2183" s="218"/>
      <c r="FLB2183" s="218"/>
      <c r="FLC2183" s="218"/>
      <c r="FLD2183" s="218"/>
      <c r="FLE2183" s="218"/>
      <c r="FLF2183" s="218"/>
      <c r="FLG2183" s="218"/>
      <c r="FLH2183" s="218"/>
      <c r="FLI2183" s="218"/>
      <c r="FLJ2183" s="218"/>
      <c r="FLK2183" s="218"/>
      <c r="FLL2183" s="218"/>
      <c r="FLM2183" s="218"/>
      <c r="FLN2183" s="218"/>
      <c r="FLO2183" s="218"/>
      <c r="FLP2183" s="218"/>
      <c r="FLQ2183" s="218"/>
      <c r="FLR2183" s="218"/>
      <c r="FLS2183" s="218"/>
      <c r="FLT2183" s="218"/>
      <c r="FLU2183" s="218"/>
      <c r="FLV2183" s="218"/>
      <c r="FLW2183" s="218"/>
      <c r="FLX2183" s="218"/>
      <c r="FLY2183" s="218"/>
      <c r="FLZ2183" s="218"/>
      <c r="FMA2183" s="218"/>
      <c r="FMB2183" s="218"/>
      <c r="FMC2183" s="218"/>
      <c r="FMD2183" s="218"/>
      <c r="FME2183" s="218"/>
      <c r="FMF2183" s="218"/>
      <c r="FMG2183" s="218"/>
      <c r="FMH2183" s="218"/>
      <c r="FMI2183" s="218"/>
      <c r="FMJ2183" s="218"/>
      <c r="FMK2183" s="218"/>
      <c r="FML2183" s="218"/>
      <c r="FMM2183" s="218"/>
      <c r="FMN2183" s="218"/>
      <c r="FMO2183" s="218"/>
      <c r="FMP2183" s="218"/>
      <c r="FMQ2183" s="218"/>
      <c r="FMR2183" s="218"/>
      <c r="FMS2183" s="218"/>
      <c r="FMT2183" s="218"/>
      <c r="FMU2183" s="218"/>
      <c r="FMV2183" s="218"/>
      <c r="FMW2183" s="218"/>
      <c r="FMX2183" s="218"/>
      <c r="FMY2183" s="218"/>
      <c r="FMZ2183" s="218"/>
      <c r="FNA2183" s="218"/>
      <c r="FNB2183" s="218"/>
      <c r="FNC2183" s="218"/>
      <c r="FND2183" s="218"/>
      <c r="FNE2183" s="218"/>
      <c r="FNF2183" s="218"/>
      <c r="FNG2183" s="218"/>
      <c r="FNH2183" s="218"/>
      <c r="FNI2183" s="218"/>
      <c r="FNJ2183" s="218"/>
      <c r="FNK2183" s="218"/>
      <c r="FNL2183" s="218"/>
      <c r="FNM2183" s="218"/>
      <c r="FNN2183" s="218"/>
      <c r="FNO2183" s="218"/>
      <c r="FNP2183" s="218"/>
      <c r="FNQ2183" s="218"/>
      <c r="FNR2183" s="218"/>
      <c r="FNS2183" s="218"/>
      <c r="FNT2183" s="218"/>
      <c r="FNU2183" s="218"/>
      <c r="FNV2183" s="218"/>
      <c r="FNW2183" s="218"/>
      <c r="FNX2183" s="218"/>
      <c r="FNY2183" s="218"/>
      <c r="FNZ2183" s="218"/>
      <c r="FOA2183" s="218"/>
      <c r="FOB2183" s="218"/>
      <c r="FOC2183" s="218"/>
      <c r="FOD2183" s="218"/>
      <c r="FOE2183" s="218"/>
      <c r="FOF2183" s="218"/>
      <c r="FOG2183" s="218"/>
      <c r="FOH2183" s="218"/>
      <c r="FOI2183" s="218"/>
      <c r="FOJ2183" s="218"/>
      <c r="FOK2183" s="218"/>
      <c r="FOL2183" s="218"/>
      <c r="FOM2183" s="218"/>
      <c r="FON2183" s="218"/>
      <c r="FOO2183" s="218"/>
      <c r="FOP2183" s="218"/>
      <c r="FOQ2183" s="218"/>
      <c r="FOR2183" s="218"/>
      <c r="FOS2183" s="218"/>
      <c r="FOT2183" s="218"/>
      <c r="FOU2183" s="218"/>
      <c r="FOV2183" s="218"/>
      <c r="FOW2183" s="218"/>
      <c r="FOX2183" s="218"/>
      <c r="FOY2183" s="218"/>
      <c r="FOZ2183" s="218"/>
      <c r="FPA2183" s="218"/>
      <c r="FPB2183" s="218"/>
      <c r="FPC2183" s="218"/>
      <c r="FPD2183" s="218"/>
      <c r="FPE2183" s="218"/>
      <c r="FPF2183" s="218"/>
      <c r="FPG2183" s="218"/>
      <c r="FPH2183" s="218"/>
      <c r="FPI2183" s="218"/>
      <c r="FPJ2183" s="218"/>
      <c r="FPK2183" s="218"/>
      <c r="FPL2183" s="218"/>
      <c r="FPM2183" s="218"/>
      <c r="FPN2183" s="218"/>
      <c r="FPO2183" s="218"/>
      <c r="FPP2183" s="218"/>
      <c r="FPQ2183" s="218"/>
      <c r="FPR2183" s="218"/>
      <c r="FPS2183" s="218"/>
      <c r="FPT2183" s="218"/>
      <c r="FPU2183" s="218"/>
      <c r="FPV2183" s="218"/>
      <c r="FPW2183" s="218"/>
      <c r="FPX2183" s="218"/>
      <c r="FPY2183" s="218"/>
      <c r="FPZ2183" s="218"/>
      <c r="FQA2183" s="218"/>
      <c r="FQB2183" s="218"/>
      <c r="FQC2183" s="218"/>
      <c r="FQD2183" s="218"/>
      <c r="FQE2183" s="218"/>
      <c r="FQF2183" s="218"/>
      <c r="FQG2183" s="218"/>
      <c r="FQH2183" s="218"/>
      <c r="FQI2183" s="218"/>
      <c r="FQJ2183" s="218"/>
      <c r="FQK2183" s="218"/>
      <c r="FQL2183" s="218"/>
      <c r="FQM2183" s="218"/>
      <c r="FQN2183" s="218"/>
      <c r="FQO2183" s="218"/>
      <c r="FQP2183" s="218"/>
      <c r="FQQ2183" s="218"/>
      <c r="FQR2183" s="218"/>
      <c r="FQS2183" s="218"/>
      <c r="FQT2183" s="218"/>
      <c r="FQU2183" s="218"/>
      <c r="FQV2183" s="218"/>
      <c r="FQW2183" s="218"/>
      <c r="FQX2183" s="218"/>
      <c r="FQY2183" s="218"/>
      <c r="FQZ2183" s="218"/>
      <c r="FRA2183" s="218"/>
      <c r="FRB2183" s="218"/>
      <c r="FRC2183" s="218"/>
      <c r="FRD2183" s="218"/>
      <c r="FRE2183" s="218"/>
      <c r="FRF2183" s="218"/>
      <c r="FRG2183" s="218"/>
      <c r="FRH2183" s="218"/>
      <c r="FRI2183" s="218"/>
      <c r="FRJ2183" s="218"/>
      <c r="FRK2183" s="218"/>
      <c r="FRL2183" s="218"/>
      <c r="FRM2183" s="218"/>
      <c r="FRN2183" s="218"/>
      <c r="FRO2183" s="218"/>
      <c r="FRP2183" s="218"/>
      <c r="FRQ2183" s="218"/>
      <c r="FRR2183" s="218"/>
      <c r="FRS2183" s="218"/>
      <c r="FRT2183" s="218"/>
      <c r="FRU2183" s="218"/>
      <c r="FRV2183" s="218"/>
      <c r="FRW2183" s="218"/>
      <c r="FRX2183" s="218"/>
      <c r="FRY2183" s="218"/>
      <c r="FRZ2183" s="218"/>
      <c r="FSA2183" s="218"/>
      <c r="FSB2183" s="218"/>
      <c r="FSC2183" s="218"/>
      <c r="FSD2183" s="218"/>
      <c r="FSE2183" s="218"/>
      <c r="FSF2183" s="218"/>
      <c r="FSG2183" s="218"/>
      <c r="FSH2183" s="218"/>
      <c r="FSI2183" s="218"/>
      <c r="FSJ2183" s="218"/>
      <c r="FSK2183" s="218"/>
      <c r="FSL2183" s="218"/>
      <c r="FSM2183" s="218"/>
      <c r="FSN2183" s="218"/>
      <c r="FSO2183" s="218"/>
      <c r="FSP2183" s="218"/>
      <c r="FSQ2183" s="218"/>
      <c r="FSR2183" s="218"/>
      <c r="FSS2183" s="218"/>
      <c r="FST2183" s="218"/>
      <c r="FSU2183" s="218"/>
      <c r="FSV2183" s="218"/>
      <c r="FSW2183" s="218"/>
      <c r="FSX2183" s="218"/>
      <c r="FSY2183" s="218"/>
      <c r="FSZ2183" s="218"/>
      <c r="FTA2183" s="218"/>
      <c r="FTB2183" s="218"/>
      <c r="FTC2183" s="218"/>
      <c r="FTD2183" s="218"/>
      <c r="FTE2183" s="218"/>
      <c r="FTF2183" s="218"/>
      <c r="FTG2183" s="218"/>
      <c r="FTH2183" s="218"/>
      <c r="FTI2183" s="218"/>
      <c r="FTJ2183" s="218"/>
      <c r="FTK2183" s="218"/>
      <c r="FTL2183" s="218"/>
      <c r="FTM2183" s="218"/>
      <c r="FTN2183" s="218"/>
      <c r="FTO2183" s="218"/>
      <c r="FTP2183" s="218"/>
      <c r="FTQ2183" s="218"/>
      <c r="FTR2183" s="218"/>
      <c r="FTS2183" s="218"/>
      <c r="FTT2183" s="218"/>
      <c r="FTU2183" s="218"/>
      <c r="FTV2183" s="218"/>
      <c r="FTW2183" s="218"/>
      <c r="FTX2183" s="218"/>
      <c r="FTY2183" s="218"/>
      <c r="FTZ2183" s="218"/>
      <c r="FUA2183" s="218"/>
      <c r="FUB2183" s="218"/>
      <c r="FUC2183" s="218"/>
      <c r="FUD2183" s="218"/>
      <c r="FUE2183" s="218"/>
      <c r="FUF2183" s="218"/>
      <c r="FUG2183" s="218"/>
      <c r="FUH2183" s="218"/>
      <c r="FUI2183" s="218"/>
      <c r="FUJ2183" s="218"/>
      <c r="FUK2183" s="218"/>
      <c r="FUL2183" s="218"/>
      <c r="FUM2183" s="218"/>
      <c r="FUN2183" s="218"/>
      <c r="FUO2183" s="218"/>
      <c r="FUP2183" s="218"/>
      <c r="FUQ2183" s="218"/>
      <c r="FUR2183" s="218"/>
      <c r="FUS2183" s="218"/>
      <c r="FUT2183" s="218"/>
      <c r="FUU2183" s="218"/>
      <c r="FUV2183" s="218"/>
      <c r="FUW2183" s="218"/>
      <c r="FUX2183" s="218"/>
      <c r="FUY2183" s="218"/>
      <c r="FUZ2183" s="218"/>
      <c r="FVA2183" s="218"/>
      <c r="FVB2183" s="218"/>
      <c r="FVC2183" s="218"/>
      <c r="FVD2183" s="218"/>
      <c r="FVE2183" s="218"/>
      <c r="FVF2183" s="218"/>
      <c r="FVG2183" s="218"/>
      <c r="FVH2183" s="218"/>
      <c r="FVI2183" s="218"/>
      <c r="FVJ2183" s="218"/>
      <c r="FVK2183" s="218"/>
      <c r="FVL2183" s="218"/>
      <c r="FVM2183" s="218"/>
      <c r="FVN2183" s="218"/>
      <c r="FVO2183" s="218"/>
      <c r="FVP2183" s="218"/>
      <c r="FVQ2183" s="218"/>
      <c r="FVR2183" s="218"/>
      <c r="FVS2183" s="218"/>
      <c r="FVT2183" s="218"/>
      <c r="FVU2183" s="218"/>
      <c r="FVV2183" s="218"/>
      <c r="FVW2183" s="218"/>
      <c r="FVX2183" s="218"/>
      <c r="FVY2183" s="218"/>
      <c r="FVZ2183" s="218"/>
      <c r="FWA2183" s="218"/>
      <c r="FWB2183" s="218"/>
      <c r="FWC2183" s="218"/>
      <c r="FWD2183" s="218"/>
      <c r="FWE2183" s="218"/>
      <c r="FWF2183" s="218"/>
      <c r="FWG2183" s="218"/>
      <c r="FWH2183" s="218"/>
      <c r="FWI2183" s="218"/>
      <c r="FWJ2183" s="218"/>
      <c r="FWK2183" s="218"/>
      <c r="FWL2183" s="218"/>
      <c r="FWM2183" s="218"/>
      <c r="FWN2183" s="218"/>
      <c r="FWO2183" s="218"/>
      <c r="FWP2183" s="218"/>
      <c r="FWQ2183" s="218"/>
      <c r="FWR2183" s="218"/>
      <c r="FWS2183" s="218"/>
      <c r="FWT2183" s="218"/>
      <c r="FWU2183" s="218"/>
      <c r="FWV2183" s="218"/>
      <c r="FWW2183" s="218"/>
      <c r="FWX2183" s="218"/>
      <c r="FWY2183" s="218"/>
      <c r="FWZ2183" s="218"/>
      <c r="FXA2183" s="218"/>
      <c r="FXB2183" s="218"/>
      <c r="FXC2183" s="218"/>
      <c r="FXD2183" s="218"/>
      <c r="FXE2183" s="218"/>
      <c r="FXF2183" s="218"/>
      <c r="FXG2183" s="218"/>
      <c r="FXH2183" s="218"/>
      <c r="FXI2183" s="218"/>
      <c r="FXJ2183" s="218"/>
      <c r="FXK2183" s="218"/>
      <c r="FXL2183" s="218"/>
      <c r="FXM2183" s="218"/>
      <c r="FXN2183" s="218"/>
      <c r="FXO2183" s="218"/>
      <c r="FXP2183" s="218"/>
      <c r="FXQ2183" s="218"/>
      <c r="FXR2183" s="218"/>
      <c r="FXS2183" s="218"/>
      <c r="FXT2183" s="218"/>
      <c r="FXU2183" s="218"/>
      <c r="FXV2183" s="218"/>
      <c r="FXW2183" s="218"/>
      <c r="FXX2183" s="218"/>
      <c r="FXY2183" s="218"/>
      <c r="FXZ2183" s="218"/>
      <c r="FYA2183" s="218"/>
      <c r="FYB2183" s="218"/>
      <c r="FYC2183" s="218"/>
      <c r="FYD2183" s="218"/>
      <c r="FYE2183" s="218"/>
      <c r="FYF2183" s="218"/>
      <c r="FYG2183" s="218"/>
      <c r="FYH2183" s="218"/>
      <c r="FYI2183" s="218"/>
      <c r="FYJ2183" s="218"/>
      <c r="FYK2183" s="218"/>
      <c r="FYL2183" s="218"/>
      <c r="FYM2183" s="218"/>
      <c r="FYN2183" s="218"/>
      <c r="FYO2183" s="218"/>
      <c r="FYP2183" s="218"/>
      <c r="FYQ2183" s="218"/>
      <c r="FYR2183" s="218"/>
      <c r="FYS2183" s="218"/>
      <c r="FYT2183" s="218"/>
      <c r="FYU2183" s="218"/>
      <c r="FYV2183" s="218"/>
      <c r="FYW2183" s="218"/>
      <c r="FYX2183" s="218"/>
      <c r="FYY2183" s="218"/>
      <c r="FYZ2183" s="218"/>
      <c r="FZA2183" s="218"/>
      <c r="FZB2183" s="218"/>
      <c r="FZC2183" s="218"/>
      <c r="FZD2183" s="218"/>
      <c r="FZE2183" s="218"/>
      <c r="FZF2183" s="218"/>
      <c r="FZG2183" s="218"/>
      <c r="FZH2183" s="218"/>
      <c r="FZI2183" s="218"/>
      <c r="FZJ2183" s="218"/>
      <c r="FZK2183" s="218"/>
      <c r="FZL2183" s="218"/>
      <c r="FZM2183" s="218"/>
      <c r="FZN2183" s="218"/>
      <c r="FZO2183" s="218"/>
      <c r="FZP2183" s="218"/>
      <c r="FZQ2183" s="218"/>
      <c r="FZR2183" s="218"/>
      <c r="FZS2183" s="218"/>
      <c r="FZT2183" s="218"/>
      <c r="FZU2183" s="218"/>
      <c r="FZV2183" s="218"/>
      <c r="FZW2183" s="218"/>
      <c r="FZX2183" s="218"/>
      <c r="FZY2183" s="218"/>
      <c r="FZZ2183" s="218"/>
      <c r="GAA2183" s="218"/>
      <c r="GAB2183" s="218"/>
      <c r="GAC2183" s="218"/>
      <c r="GAD2183" s="218"/>
      <c r="GAE2183" s="218"/>
      <c r="GAF2183" s="218"/>
      <c r="GAG2183" s="218"/>
      <c r="GAH2183" s="218"/>
      <c r="GAI2183" s="218"/>
      <c r="GAJ2183" s="218"/>
      <c r="GAK2183" s="218"/>
      <c r="GAL2183" s="218"/>
      <c r="GAM2183" s="218"/>
      <c r="GAN2183" s="218"/>
      <c r="GAO2183" s="218"/>
      <c r="GAP2183" s="218"/>
      <c r="GAQ2183" s="218"/>
      <c r="GAR2183" s="218"/>
      <c r="GAS2183" s="218"/>
      <c r="GAT2183" s="218"/>
      <c r="GAU2183" s="218"/>
      <c r="GAV2183" s="218"/>
      <c r="GAW2183" s="218"/>
      <c r="GAX2183" s="218"/>
      <c r="GAY2183" s="218"/>
      <c r="GAZ2183" s="218"/>
      <c r="GBA2183" s="218"/>
      <c r="GBB2183" s="218"/>
      <c r="GBC2183" s="218"/>
      <c r="GBD2183" s="218"/>
      <c r="GBE2183" s="218"/>
      <c r="GBF2183" s="218"/>
      <c r="GBG2183" s="218"/>
      <c r="GBH2183" s="218"/>
      <c r="GBI2183" s="218"/>
      <c r="GBJ2183" s="218"/>
      <c r="GBK2183" s="218"/>
      <c r="GBL2183" s="218"/>
      <c r="GBM2183" s="218"/>
      <c r="GBN2183" s="218"/>
      <c r="GBO2183" s="218"/>
      <c r="GBP2183" s="218"/>
      <c r="GBQ2183" s="218"/>
      <c r="GBR2183" s="218"/>
      <c r="GBS2183" s="218"/>
      <c r="GBT2183" s="218"/>
      <c r="GBU2183" s="218"/>
      <c r="GBV2183" s="218"/>
      <c r="GBW2183" s="218"/>
      <c r="GBX2183" s="218"/>
      <c r="GBY2183" s="218"/>
      <c r="GBZ2183" s="218"/>
      <c r="GCA2183" s="218"/>
      <c r="GCB2183" s="218"/>
      <c r="GCC2183" s="218"/>
      <c r="GCD2183" s="218"/>
      <c r="GCE2183" s="218"/>
      <c r="GCF2183" s="218"/>
      <c r="GCG2183" s="218"/>
      <c r="GCH2183" s="218"/>
      <c r="GCI2183" s="218"/>
      <c r="GCJ2183" s="218"/>
      <c r="GCK2183" s="218"/>
      <c r="GCL2183" s="218"/>
      <c r="GCM2183" s="218"/>
      <c r="GCN2183" s="218"/>
      <c r="GCO2183" s="218"/>
      <c r="GCP2183" s="218"/>
      <c r="GCQ2183" s="218"/>
      <c r="GCR2183" s="218"/>
      <c r="GCS2183" s="218"/>
      <c r="GCT2183" s="218"/>
      <c r="GCU2183" s="218"/>
      <c r="GCV2183" s="218"/>
      <c r="GCW2183" s="218"/>
      <c r="GCX2183" s="218"/>
      <c r="GCY2183" s="218"/>
      <c r="GCZ2183" s="218"/>
      <c r="GDA2183" s="218"/>
      <c r="GDB2183" s="218"/>
      <c r="GDC2183" s="218"/>
      <c r="GDD2183" s="218"/>
      <c r="GDE2183" s="218"/>
      <c r="GDF2183" s="218"/>
      <c r="GDG2183" s="218"/>
      <c r="GDH2183" s="218"/>
      <c r="GDI2183" s="218"/>
      <c r="GDJ2183" s="218"/>
      <c r="GDK2183" s="218"/>
      <c r="GDL2183" s="218"/>
      <c r="GDM2183" s="218"/>
      <c r="GDN2183" s="218"/>
      <c r="GDO2183" s="218"/>
      <c r="GDP2183" s="218"/>
      <c r="GDQ2183" s="218"/>
      <c r="GDR2183" s="218"/>
      <c r="GDS2183" s="218"/>
      <c r="GDT2183" s="218"/>
      <c r="GDU2183" s="218"/>
      <c r="GDV2183" s="218"/>
      <c r="GDW2183" s="218"/>
      <c r="GDX2183" s="218"/>
      <c r="GDY2183" s="218"/>
      <c r="GDZ2183" s="218"/>
      <c r="GEA2183" s="218"/>
      <c r="GEB2183" s="218"/>
      <c r="GEC2183" s="218"/>
      <c r="GED2183" s="218"/>
      <c r="GEE2183" s="218"/>
      <c r="GEF2183" s="218"/>
      <c r="GEG2183" s="218"/>
      <c r="GEH2183" s="218"/>
      <c r="GEI2183" s="218"/>
      <c r="GEJ2183" s="218"/>
      <c r="GEK2183" s="218"/>
      <c r="GEL2183" s="218"/>
      <c r="GEM2183" s="218"/>
      <c r="GEN2183" s="218"/>
      <c r="GEO2183" s="218"/>
      <c r="GEP2183" s="218"/>
      <c r="GEQ2183" s="218"/>
      <c r="GER2183" s="218"/>
      <c r="GES2183" s="218"/>
      <c r="GET2183" s="218"/>
      <c r="GEU2183" s="218"/>
      <c r="GEV2183" s="218"/>
      <c r="GEW2183" s="218"/>
      <c r="GEX2183" s="218"/>
      <c r="GEY2183" s="218"/>
      <c r="GEZ2183" s="218"/>
      <c r="GFA2183" s="218"/>
      <c r="GFB2183" s="218"/>
      <c r="GFC2183" s="218"/>
      <c r="GFD2183" s="218"/>
      <c r="GFE2183" s="218"/>
      <c r="GFF2183" s="218"/>
      <c r="GFG2183" s="218"/>
      <c r="GFH2183" s="218"/>
      <c r="GFI2183" s="218"/>
      <c r="GFJ2183" s="218"/>
      <c r="GFK2183" s="218"/>
      <c r="GFL2183" s="218"/>
      <c r="GFM2183" s="218"/>
      <c r="GFN2183" s="218"/>
      <c r="GFO2183" s="218"/>
      <c r="GFP2183" s="218"/>
      <c r="GFQ2183" s="218"/>
      <c r="GFR2183" s="218"/>
      <c r="GFS2183" s="218"/>
      <c r="GFT2183" s="218"/>
      <c r="GFU2183" s="218"/>
      <c r="GFV2183" s="218"/>
      <c r="GFW2183" s="218"/>
      <c r="GFX2183" s="218"/>
      <c r="GFY2183" s="218"/>
      <c r="GFZ2183" s="218"/>
      <c r="GGA2183" s="218"/>
      <c r="GGB2183" s="218"/>
      <c r="GGC2183" s="218"/>
      <c r="GGD2183" s="218"/>
      <c r="GGE2183" s="218"/>
      <c r="GGF2183" s="218"/>
      <c r="GGG2183" s="218"/>
      <c r="GGH2183" s="218"/>
      <c r="GGI2183" s="218"/>
      <c r="GGJ2183" s="218"/>
      <c r="GGK2183" s="218"/>
      <c r="GGL2183" s="218"/>
      <c r="GGM2183" s="218"/>
      <c r="GGN2183" s="218"/>
      <c r="GGO2183" s="218"/>
      <c r="GGP2183" s="218"/>
      <c r="GGQ2183" s="218"/>
      <c r="GGR2183" s="218"/>
      <c r="GGS2183" s="218"/>
      <c r="GGT2183" s="218"/>
      <c r="GGU2183" s="218"/>
      <c r="GGV2183" s="218"/>
      <c r="GGW2183" s="218"/>
      <c r="GGX2183" s="218"/>
      <c r="GGY2183" s="218"/>
      <c r="GGZ2183" s="218"/>
      <c r="GHA2183" s="218"/>
      <c r="GHB2183" s="218"/>
      <c r="GHC2183" s="218"/>
      <c r="GHD2183" s="218"/>
      <c r="GHE2183" s="218"/>
      <c r="GHF2183" s="218"/>
      <c r="GHG2183" s="218"/>
      <c r="GHH2183" s="218"/>
      <c r="GHI2183" s="218"/>
      <c r="GHJ2183" s="218"/>
      <c r="GHK2183" s="218"/>
      <c r="GHL2183" s="218"/>
      <c r="GHM2183" s="218"/>
      <c r="GHN2183" s="218"/>
      <c r="GHO2183" s="218"/>
      <c r="GHP2183" s="218"/>
      <c r="GHQ2183" s="218"/>
      <c r="GHR2183" s="218"/>
      <c r="GHS2183" s="218"/>
      <c r="GHT2183" s="218"/>
      <c r="GHU2183" s="218"/>
      <c r="GHV2183" s="218"/>
      <c r="GHW2183" s="218"/>
      <c r="GHX2183" s="218"/>
      <c r="GHY2183" s="218"/>
      <c r="GHZ2183" s="218"/>
      <c r="GIA2183" s="218"/>
      <c r="GIB2183" s="218"/>
      <c r="GIC2183" s="218"/>
      <c r="GID2183" s="218"/>
      <c r="GIE2183" s="218"/>
      <c r="GIF2183" s="218"/>
      <c r="GIG2183" s="218"/>
      <c r="GIH2183" s="218"/>
      <c r="GII2183" s="218"/>
      <c r="GIJ2183" s="218"/>
      <c r="GIK2183" s="218"/>
      <c r="GIL2183" s="218"/>
      <c r="GIM2183" s="218"/>
      <c r="GIN2183" s="218"/>
      <c r="GIO2183" s="218"/>
      <c r="GIP2183" s="218"/>
      <c r="GIQ2183" s="218"/>
      <c r="GIR2183" s="218"/>
      <c r="GIS2183" s="218"/>
      <c r="GIT2183" s="218"/>
      <c r="GIU2183" s="218"/>
      <c r="GIV2183" s="218"/>
      <c r="GIW2183" s="218"/>
      <c r="GIX2183" s="218"/>
      <c r="GIY2183" s="218"/>
      <c r="GIZ2183" s="218"/>
      <c r="GJA2183" s="218"/>
      <c r="GJB2183" s="218"/>
      <c r="GJC2183" s="218"/>
      <c r="GJD2183" s="218"/>
      <c r="GJE2183" s="218"/>
      <c r="GJF2183" s="218"/>
      <c r="GJG2183" s="218"/>
      <c r="GJH2183" s="218"/>
      <c r="GJI2183" s="218"/>
      <c r="GJJ2183" s="218"/>
      <c r="GJK2183" s="218"/>
      <c r="GJL2183" s="218"/>
      <c r="GJM2183" s="218"/>
      <c r="GJN2183" s="218"/>
      <c r="GJO2183" s="218"/>
      <c r="GJP2183" s="218"/>
      <c r="GJQ2183" s="218"/>
      <c r="GJR2183" s="218"/>
      <c r="GJS2183" s="218"/>
      <c r="GJT2183" s="218"/>
      <c r="GJU2183" s="218"/>
      <c r="GJV2183" s="218"/>
      <c r="GJW2183" s="218"/>
      <c r="GJX2183" s="218"/>
      <c r="GJY2183" s="218"/>
      <c r="GJZ2183" s="218"/>
      <c r="GKA2183" s="218"/>
      <c r="GKB2183" s="218"/>
      <c r="GKC2183" s="218"/>
      <c r="GKD2183" s="218"/>
      <c r="GKE2183" s="218"/>
      <c r="GKF2183" s="218"/>
      <c r="GKG2183" s="218"/>
      <c r="GKH2183" s="218"/>
      <c r="GKI2183" s="218"/>
      <c r="GKJ2183" s="218"/>
      <c r="GKK2183" s="218"/>
      <c r="GKL2183" s="218"/>
      <c r="GKM2183" s="218"/>
      <c r="GKN2183" s="218"/>
      <c r="GKO2183" s="218"/>
      <c r="GKP2183" s="218"/>
      <c r="GKQ2183" s="218"/>
      <c r="GKR2183" s="218"/>
      <c r="GKS2183" s="218"/>
      <c r="GKT2183" s="218"/>
      <c r="GKU2183" s="218"/>
      <c r="GKV2183" s="218"/>
      <c r="GKW2183" s="218"/>
      <c r="GKX2183" s="218"/>
      <c r="GKY2183" s="218"/>
      <c r="GKZ2183" s="218"/>
      <c r="GLA2183" s="218"/>
      <c r="GLB2183" s="218"/>
      <c r="GLC2183" s="218"/>
      <c r="GLD2183" s="218"/>
      <c r="GLE2183" s="218"/>
      <c r="GLF2183" s="218"/>
      <c r="GLG2183" s="218"/>
      <c r="GLH2183" s="218"/>
      <c r="GLI2183" s="218"/>
      <c r="GLJ2183" s="218"/>
      <c r="GLK2183" s="218"/>
      <c r="GLL2183" s="218"/>
      <c r="GLM2183" s="218"/>
      <c r="GLN2183" s="218"/>
      <c r="GLO2183" s="218"/>
      <c r="GLP2183" s="218"/>
      <c r="GLQ2183" s="218"/>
      <c r="GLR2183" s="218"/>
      <c r="GLS2183" s="218"/>
      <c r="GLT2183" s="218"/>
      <c r="GLU2183" s="218"/>
      <c r="GLV2183" s="218"/>
      <c r="GLW2183" s="218"/>
      <c r="GLX2183" s="218"/>
      <c r="GLY2183" s="218"/>
      <c r="GLZ2183" s="218"/>
      <c r="GMA2183" s="218"/>
      <c r="GMB2183" s="218"/>
      <c r="GMC2183" s="218"/>
      <c r="GMD2183" s="218"/>
      <c r="GME2183" s="218"/>
      <c r="GMF2183" s="218"/>
      <c r="GMG2183" s="218"/>
      <c r="GMH2183" s="218"/>
      <c r="GMI2183" s="218"/>
      <c r="GMJ2183" s="218"/>
      <c r="GMK2183" s="218"/>
      <c r="GML2183" s="218"/>
      <c r="GMM2183" s="218"/>
      <c r="GMN2183" s="218"/>
      <c r="GMO2183" s="218"/>
      <c r="GMP2183" s="218"/>
      <c r="GMQ2183" s="218"/>
      <c r="GMR2183" s="218"/>
      <c r="GMS2183" s="218"/>
      <c r="GMT2183" s="218"/>
      <c r="GMU2183" s="218"/>
      <c r="GMV2183" s="218"/>
      <c r="GMW2183" s="218"/>
      <c r="GMX2183" s="218"/>
      <c r="GMY2183" s="218"/>
      <c r="GMZ2183" s="218"/>
      <c r="GNA2183" s="218"/>
      <c r="GNB2183" s="218"/>
      <c r="GNC2183" s="218"/>
      <c r="GND2183" s="218"/>
      <c r="GNE2183" s="218"/>
      <c r="GNF2183" s="218"/>
      <c r="GNG2183" s="218"/>
      <c r="GNH2183" s="218"/>
      <c r="GNI2183" s="218"/>
      <c r="GNJ2183" s="218"/>
      <c r="GNK2183" s="218"/>
      <c r="GNL2183" s="218"/>
      <c r="GNM2183" s="218"/>
      <c r="GNN2183" s="218"/>
      <c r="GNO2183" s="218"/>
      <c r="GNP2183" s="218"/>
      <c r="GNQ2183" s="218"/>
      <c r="GNR2183" s="218"/>
      <c r="GNS2183" s="218"/>
      <c r="GNT2183" s="218"/>
      <c r="GNU2183" s="218"/>
      <c r="GNV2183" s="218"/>
      <c r="GNW2183" s="218"/>
      <c r="GNX2183" s="218"/>
      <c r="GNY2183" s="218"/>
      <c r="GNZ2183" s="218"/>
      <c r="GOA2183" s="218"/>
      <c r="GOB2183" s="218"/>
      <c r="GOC2183" s="218"/>
      <c r="GOD2183" s="218"/>
      <c r="GOE2183" s="218"/>
      <c r="GOF2183" s="218"/>
      <c r="GOG2183" s="218"/>
      <c r="GOH2183" s="218"/>
      <c r="GOI2183" s="218"/>
      <c r="GOJ2183" s="218"/>
      <c r="GOK2183" s="218"/>
      <c r="GOL2183" s="218"/>
      <c r="GOM2183" s="218"/>
      <c r="GON2183" s="218"/>
      <c r="GOO2183" s="218"/>
      <c r="GOP2183" s="218"/>
      <c r="GOQ2183" s="218"/>
      <c r="GOR2183" s="218"/>
      <c r="GOS2183" s="218"/>
      <c r="GOT2183" s="218"/>
      <c r="GOU2183" s="218"/>
      <c r="GOV2183" s="218"/>
      <c r="GOW2183" s="218"/>
      <c r="GOX2183" s="218"/>
      <c r="GOY2183" s="218"/>
      <c r="GOZ2183" s="218"/>
      <c r="GPA2183" s="218"/>
      <c r="GPB2183" s="218"/>
      <c r="GPC2183" s="218"/>
      <c r="GPD2183" s="218"/>
      <c r="GPE2183" s="218"/>
      <c r="GPF2183" s="218"/>
      <c r="GPG2183" s="218"/>
      <c r="GPH2183" s="218"/>
      <c r="GPI2183" s="218"/>
      <c r="GPJ2183" s="218"/>
      <c r="GPK2183" s="218"/>
      <c r="GPL2183" s="218"/>
      <c r="GPM2183" s="218"/>
      <c r="GPN2183" s="218"/>
      <c r="GPO2183" s="218"/>
      <c r="GPP2183" s="218"/>
      <c r="GPQ2183" s="218"/>
      <c r="GPR2183" s="218"/>
      <c r="GPS2183" s="218"/>
      <c r="GPT2183" s="218"/>
      <c r="GPU2183" s="218"/>
      <c r="GPV2183" s="218"/>
      <c r="GPW2183" s="218"/>
      <c r="GPX2183" s="218"/>
      <c r="GPY2183" s="218"/>
      <c r="GPZ2183" s="218"/>
      <c r="GQA2183" s="218"/>
      <c r="GQB2183" s="218"/>
      <c r="GQC2183" s="218"/>
      <c r="GQD2183" s="218"/>
      <c r="GQE2183" s="218"/>
      <c r="GQF2183" s="218"/>
      <c r="GQG2183" s="218"/>
      <c r="GQH2183" s="218"/>
      <c r="GQI2183" s="218"/>
      <c r="GQJ2183" s="218"/>
      <c r="GQK2183" s="218"/>
      <c r="GQL2183" s="218"/>
      <c r="GQM2183" s="218"/>
      <c r="GQN2183" s="218"/>
      <c r="GQO2183" s="218"/>
      <c r="GQP2183" s="218"/>
      <c r="GQQ2183" s="218"/>
      <c r="GQR2183" s="218"/>
      <c r="GQS2183" s="218"/>
      <c r="GQT2183" s="218"/>
      <c r="GQU2183" s="218"/>
      <c r="GQV2183" s="218"/>
      <c r="GQW2183" s="218"/>
      <c r="GQX2183" s="218"/>
      <c r="GQY2183" s="218"/>
      <c r="GQZ2183" s="218"/>
      <c r="GRA2183" s="218"/>
      <c r="GRB2183" s="218"/>
      <c r="GRC2183" s="218"/>
      <c r="GRD2183" s="218"/>
      <c r="GRE2183" s="218"/>
      <c r="GRF2183" s="218"/>
      <c r="GRG2183" s="218"/>
      <c r="GRH2183" s="218"/>
      <c r="GRI2183" s="218"/>
      <c r="GRJ2183" s="218"/>
      <c r="GRK2183" s="218"/>
      <c r="GRL2183" s="218"/>
      <c r="GRM2183" s="218"/>
      <c r="GRN2183" s="218"/>
      <c r="GRO2183" s="218"/>
      <c r="GRP2183" s="218"/>
      <c r="GRQ2183" s="218"/>
      <c r="GRR2183" s="218"/>
      <c r="GRS2183" s="218"/>
      <c r="GRT2183" s="218"/>
      <c r="GRU2183" s="218"/>
      <c r="GRV2183" s="218"/>
      <c r="GRW2183" s="218"/>
      <c r="GRX2183" s="218"/>
      <c r="GRY2183" s="218"/>
      <c r="GRZ2183" s="218"/>
      <c r="GSA2183" s="218"/>
      <c r="GSB2183" s="218"/>
      <c r="GSC2183" s="218"/>
      <c r="GSD2183" s="218"/>
      <c r="GSE2183" s="218"/>
      <c r="GSF2183" s="218"/>
      <c r="GSG2183" s="218"/>
      <c r="GSH2183" s="218"/>
      <c r="GSI2183" s="218"/>
      <c r="GSJ2183" s="218"/>
      <c r="GSK2183" s="218"/>
      <c r="GSL2183" s="218"/>
      <c r="GSM2183" s="218"/>
      <c r="GSN2183" s="218"/>
      <c r="GSO2183" s="218"/>
      <c r="GSP2183" s="218"/>
      <c r="GSQ2183" s="218"/>
      <c r="GSR2183" s="218"/>
      <c r="GSS2183" s="218"/>
      <c r="GST2183" s="218"/>
      <c r="GSU2183" s="218"/>
      <c r="GSV2183" s="218"/>
      <c r="GSW2183" s="218"/>
      <c r="GSX2183" s="218"/>
      <c r="GSY2183" s="218"/>
      <c r="GSZ2183" s="218"/>
      <c r="GTA2183" s="218"/>
      <c r="GTB2183" s="218"/>
      <c r="GTC2183" s="218"/>
      <c r="GTD2183" s="218"/>
      <c r="GTE2183" s="218"/>
      <c r="GTF2183" s="218"/>
      <c r="GTG2183" s="218"/>
      <c r="GTH2183" s="218"/>
      <c r="GTI2183" s="218"/>
      <c r="GTJ2183" s="218"/>
      <c r="GTK2183" s="218"/>
      <c r="GTL2183" s="218"/>
      <c r="GTM2183" s="218"/>
      <c r="GTN2183" s="218"/>
      <c r="GTO2183" s="218"/>
      <c r="GTP2183" s="218"/>
      <c r="GTQ2183" s="218"/>
      <c r="GTR2183" s="218"/>
      <c r="GTS2183" s="218"/>
      <c r="GTT2183" s="218"/>
      <c r="GTU2183" s="218"/>
      <c r="GTV2183" s="218"/>
      <c r="GTW2183" s="218"/>
      <c r="GTX2183" s="218"/>
      <c r="GTY2183" s="218"/>
      <c r="GTZ2183" s="218"/>
      <c r="GUA2183" s="218"/>
      <c r="GUB2183" s="218"/>
      <c r="GUC2183" s="218"/>
      <c r="GUD2183" s="218"/>
      <c r="GUE2183" s="218"/>
      <c r="GUF2183" s="218"/>
      <c r="GUG2183" s="218"/>
      <c r="GUH2183" s="218"/>
      <c r="GUI2183" s="218"/>
      <c r="GUJ2183" s="218"/>
      <c r="GUK2183" s="218"/>
      <c r="GUL2183" s="218"/>
      <c r="GUM2183" s="218"/>
      <c r="GUN2183" s="218"/>
      <c r="GUO2183" s="218"/>
      <c r="GUP2183" s="218"/>
      <c r="GUQ2183" s="218"/>
      <c r="GUR2183" s="218"/>
      <c r="GUS2183" s="218"/>
      <c r="GUT2183" s="218"/>
      <c r="GUU2183" s="218"/>
      <c r="GUV2183" s="218"/>
      <c r="GUW2183" s="218"/>
      <c r="GUX2183" s="218"/>
      <c r="GUY2183" s="218"/>
      <c r="GUZ2183" s="218"/>
      <c r="GVA2183" s="218"/>
      <c r="GVB2183" s="218"/>
      <c r="GVC2183" s="218"/>
      <c r="GVD2183" s="218"/>
      <c r="GVE2183" s="218"/>
      <c r="GVF2183" s="218"/>
      <c r="GVG2183" s="218"/>
      <c r="GVH2183" s="218"/>
      <c r="GVI2183" s="218"/>
      <c r="GVJ2183" s="218"/>
      <c r="GVK2183" s="218"/>
      <c r="GVL2183" s="218"/>
      <c r="GVM2183" s="218"/>
      <c r="GVN2183" s="218"/>
      <c r="GVO2183" s="218"/>
      <c r="GVP2183" s="218"/>
      <c r="GVQ2183" s="218"/>
      <c r="GVR2183" s="218"/>
      <c r="GVS2183" s="218"/>
      <c r="GVT2183" s="218"/>
      <c r="GVU2183" s="218"/>
      <c r="GVV2183" s="218"/>
      <c r="GVW2183" s="218"/>
      <c r="GVX2183" s="218"/>
      <c r="GVY2183" s="218"/>
      <c r="GVZ2183" s="218"/>
      <c r="GWA2183" s="218"/>
      <c r="GWB2183" s="218"/>
      <c r="GWC2183" s="218"/>
      <c r="GWD2183" s="218"/>
      <c r="GWE2183" s="218"/>
      <c r="GWF2183" s="218"/>
      <c r="GWG2183" s="218"/>
      <c r="GWH2183" s="218"/>
      <c r="GWI2183" s="218"/>
      <c r="GWJ2183" s="218"/>
      <c r="GWK2183" s="218"/>
      <c r="GWL2183" s="218"/>
      <c r="GWM2183" s="218"/>
      <c r="GWN2183" s="218"/>
      <c r="GWO2183" s="218"/>
      <c r="GWP2183" s="218"/>
      <c r="GWQ2183" s="218"/>
      <c r="GWR2183" s="218"/>
      <c r="GWS2183" s="218"/>
      <c r="GWT2183" s="218"/>
      <c r="GWU2183" s="218"/>
      <c r="GWV2183" s="218"/>
      <c r="GWW2183" s="218"/>
      <c r="GWX2183" s="218"/>
      <c r="GWY2183" s="218"/>
      <c r="GWZ2183" s="218"/>
      <c r="GXA2183" s="218"/>
      <c r="GXB2183" s="218"/>
      <c r="GXC2183" s="218"/>
      <c r="GXD2183" s="218"/>
      <c r="GXE2183" s="218"/>
      <c r="GXF2183" s="218"/>
      <c r="GXG2183" s="218"/>
      <c r="GXH2183" s="218"/>
      <c r="GXI2183" s="218"/>
      <c r="GXJ2183" s="218"/>
      <c r="GXK2183" s="218"/>
      <c r="GXL2183" s="218"/>
      <c r="GXM2183" s="218"/>
      <c r="GXN2183" s="218"/>
      <c r="GXO2183" s="218"/>
      <c r="GXP2183" s="218"/>
      <c r="GXQ2183" s="218"/>
      <c r="GXR2183" s="218"/>
      <c r="GXS2183" s="218"/>
      <c r="GXT2183" s="218"/>
      <c r="GXU2183" s="218"/>
      <c r="GXV2183" s="218"/>
      <c r="GXW2183" s="218"/>
      <c r="GXX2183" s="218"/>
      <c r="GXY2183" s="218"/>
      <c r="GXZ2183" s="218"/>
      <c r="GYA2183" s="218"/>
      <c r="GYB2183" s="218"/>
      <c r="GYC2183" s="218"/>
      <c r="GYD2183" s="218"/>
      <c r="GYE2183" s="218"/>
      <c r="GYF2183" s="218"/>
      <c r="GYG2183" s="218"/>
      <c r="GYH2183" s="218"/>
      <c r="GYI2183" s="218"/>
      <c r="GYJ2183" s="218"/>
      <c r="GYK2183" s="218"/>
      <c r="GYL2183" s="218"/>
      <c r="GYM2183" s="218"/>
      <c r="GYN2183" s="218"/>
      <c r="GYO2183" s="218"/>
      <c r="GYP2183" s="218"/>
      <c r="GYQ2183" s="218"/>
      <c r="GYR2183" s="218"/>
      <c r="GYS2183" s="218"/>
      <c r="GYT2183" s="218"/>
      <c r="GYU2183" s="218"/>
      <c r="GYV2183" s="218"/>
      <c r="GYW2183" s="218"/>
      <c r="GYX2183" s="218"/>
      <c r="GYY2183" s="218"/>
      <c r="GYZ2183" s="218"/>
      <c r="GZA2183" s="218"/>
      <c r="GZB2183" s="218"/>
      <c r="GZC2183" s="218"/>
      <c r="GZD2183" s="218"/>
      <c r="GZE2183" s="218"/>
      <c r="GZF2183" s="218"/>
      <c r="GZG2183" s="218"/>
      <c r="GZH2183" s="218"/>
      <c r="GZI2183" s="218"/>
      <c r="GZJ2183" s="218"/>
      <c r="GZK2183" s="218"/>
      <c r="GZL2183" s="218"/>
      <c r="GZM2183" s="218"/>
      <c r="GZN2183" s="218"/>
      <c r="GZO2183" s="218"/>
      <c r="GZP2183" s="218"/>
      <c r="GZQ2183" s="218"/>
      <c r="GZR2183" s="218"/>
      <c r="GZS2183" s="218"/>
      <c r="GZT2183" s="218"/>
      <c r="GZU2183" s="218"/>
      <c r="GZV2183" s="218"/>
      <c r="GZW2183" s="218"/>
      <c r="GZX2183" s="218"/>
      <c r="GZY2183" s="218"/>
      <c r="GZZ2183" s="218"/>
      <c r="HAA2183" s="218"/>
      <c r="HAB2183" s="218"/>
      <c r="HAC2183" s="218"/>
      <c r="HAD2183" s="218"/>
      <c r="HAE2183" s="218"/>
      <c r="HAF2183" s="218"/>
      <c r="HAG2183" s="218"/>
      <c r="HAH2183" s="218"/>
      <c r="HAI2183" s="218"/>
      <c r="HAJ2183" s="218"/>
      <c r="HAK2183" s="218"/>
      <c r="HAL2183" s="218"/>
      <c r="HAM2183" s="218"/>
      <c r="HAN2183" s="218"/>
      <c r="HAO2183" s="218"/>
      <c r="HAP2183" s="218"/>
      <c r="HAQ2183" s="218"/>
      <c r="HAR2183" s="218"/>
      <c r="HAS2183" s="218"/>
      <c r="HAT2183" s="218"/>
      <c r="HAU2183" s="218"/>
      <c r="HAV2183" s="218"/>
      <c r="HAW2183" s="218"/>
      <c r="HAX2183" s="218"/>
      <c r="HAY2183" s="218"/>
      <c r="HAZ2183" s="218"/>
      <c r="HBA2183" s="218"/>
      <c r="HBB2183" s="218"/>
      <c r="HBC2183" s="218"/>
      <c r="HBD2183" s="218"/>
      <c r="HBE2183" s="218"/>
      <c r="HBF2183" s="218"/>
      <c r="HBG2183" s="218"/>
      <c r="HBH2183" s="218"/>
      <c r="HBI2183" s="218"/>
      <c r="HBJ2183" s="218"/>
      <c r="HBK2183" s="218"/>
      <c r="HBL2183" s="218"/>
      <c r="HBM2183" s="218"/>
      <c r="HBN2183" s="218"/>
      <c r="HBO2183" s="218"/>
      <c r="HBP2183" s="218"/>
      <c r="HBQ2183" s="218"/>
      <c r="HBR2183" s="218"/>
      <c r="HBS2183" s="218"/>
      <c r="HBT2183" s="218"/>
      <c r="HBU2183" s="218"/>
      <c r="HBV2183" s="218"/>
      <c r="HBW2183" s="218"/>
      <c r="HBX2183" s="218"/>
      <c r="HBY2183" s="218"/>
      <c r="HBZ2183" s="218"/>
      <c r="HCA2183" s="218"/>
      <c r="HCB2183" s="218"/>
      <c r="HCC2183" s="218"/>
      <c r="HCD2183" s="218"/>
      <c r="HCE2183" s="218"/>
      <c r="HCF2183" s="218"/>
      <c r="HCG2183" s="218"/>
      <c r="HCH2183" s="218"/>
      <c r="HCI2183" s="218"/>
      <c r="HCJ2183" s="218"/>
      <c r="HCK2183" s="218"/>
      <c r="HCL2183" s="218"/>
      <c r="HCM2183" s="218"/>
      <c r="HCN2183" s="218"/>
      <c r="HCO2183" s="218"/>
      <c r="HCP2183" s="218"/>
      <c r="HCQ2183" s="218"/>
      <c r="HCR2183" s="218"/>
      <c r="HCS2183" s="218"/>
      <c r="HCT2183" s="218"/>
      <c r="HCU2183" s="218"/>
      <c r="HCV2183" s="218"/>
      <c r="HCW2183" s="218"/>
      <c r="HCX2183" s="218"/>
      <c r="HCY2183" s="218"/>
      <c r="HCZ2183" s="218"/>
      <c r="HDA2183" s="218"/>
      <c r="HDB2183" s="218"/>
      <c r="HDC2183" s="218"/>
      <c r="HDD2183" s="218"/>
      <c r="HDE2183" s="218"/>
      <c r="HDF2183" s="218"/>
      <c r="HDG2183" s="218"/>
      <c r="HDH2183" s="218"/>
      <c r="HDI2183" s="218"/>
      <c r="HDJ2183" s="218"/>
      <c r="HDK2183" s="218"/>
      <c r="HDL2183" s="218"/>
      <c r="HDM2183" s="218"/>
      <c r="HDN2183" s="218"/>
      <c r="HDO2183" s="218"/>
      <c r="HDP2183" s="218"/>
      <c r="HDQ2183" s="218"/>
      <c r="HDR2183" s="218"/>
      <c r="HDS2183" s="218"/>
      <c r="HDT2183" s="218"/>
      <c r="HDU2183" s="218"/>
      <c r="HDV2183" s="218"/>
      <c r="HDW2183" s="218"/>
      <c r="HDX2183" s="218"/>
      <c r="HDY2183" s="218"/>
      <c r="HDZ2183" s="218"/>
      <c r="HEA2183" s="218"/>
      <c r="HEB2183" s="218"/>
      <c r="HEC2183" s="218"/>
      <c r="HED2183" s="218"/>
      <c r="HEE2183" s="218"/>
      <c r="HEF2183" s="218"/>
      <c r="HEG2183" s="218"/>
      <c r="HEH2183" s="218"/>
      <c r="HEI2183" s="218"/>
      <c r="HEJ2183" s="218"/>
      <c r="HEK2183" s="218"/>
      <c r="HEL2183" s="218"/>
      <c r="HEM2183" s="218"/>
      <c r="HEN2183" s="218"/>
      <c r="HEO2183" s="218"/>
      <c r="HEP2183" s="218"/>
      <c r="HEQ2183" s="218"/>
      <c r="HER2183" s="218"/>
      <c r="HES2183" s="218"/>
      <c r="HET2183" s="218"/>
      <c r="HEU2183" s="218"/>
      <c r="HEV2183" s="218"/>
      <c r="HEW2183" s="218"/>
      <c r="HEX2183" s="218"/>
      <c r="HEY2183" s="218"/>
      <c r="HEZ2183" s="218"/>
      <c r="HFA2183" s="218"/>
      <c r="HFB2183" s="218"/>
      <c r="HFC2183" s="218"/>
      <c r="HFD2183" s="218"/>
      <c r="HFE2183" s="218"/>
      <c r="HFF2183" s="218"/>
      <c r="HFG2183" s="218"/>
      <c r="HFH2183" s="218"/>
      <c r="HFI2183" s="218"/>
      <c r="HFJ2183" s="218"/>
      <c r="HFK2183" s="218"/>
      <c r="HFL2183" s="218"/>
      <c r="HFM2183" s="218"/>
      <c r="HFN2183" s="218"/>
      <c r="HFO2183" s="218"/>
      <c r="HFP2183" s="218"/>
      <c r="HFQ2183" s="218"/>
      <c r="HFR2183" s="218"/>
      <c r="HFS2183" s="218"/>
      <c r="HFT2183" s="218"/>
      <c r="HFU2183" s="218"/>
      <c r="HFV2183" s="218"/>
      <c r="HFW2183" s="218"/>
      <c r="HFX2183" s="218"/>
      <c r="HFY2183" s="218"/>
      <c r="HFZ2183" s="218"/>
      <c r="HGA2183" s="218"/>
      <c r="HGB2183" s="218"/>
      <c r="HGC2183" s="218"/>
      <c r="HGD2183" s="218"/>
      <c r="HGE2183" s="218"/>
      <c r="HGF2183" s="218"/>
      <c r="HGG2183" s="218"/>
      <c r="HGH2183" s="218"/>
      <c r="HGI2183" s="218"/>
      <c r="HGJ2183" s="218"/>
      <c r="HGK2183" s="218"/>
      <c r="HGL2183" s="218"/>
      <c r="HGM2183" s="218"/>
      <c r="HGN2183" s="218"/>
      <c r="HGO2183" s="218"/>
      <c r="HGP2183" s="218"/>
      <c r="HGQ2183" s="218"/>
      <c r="HGR2183" s="218"/>
      <c r="HGS2183" s="218"/>
      <c r="HGT2183" s="218"/>
      <c r="HGU2183" s="218"/>
      <c r="HGV2183" s="218"/>
      <c r="HGW2183" s="218"/>
      <c r="HGX2183" s="218"/>
      <c r="HGY2183" s="218"/>
      <c r="HGZ2183" s="218"/>
      <c r="HHA2183" s="218"/>
      <c r="HHB2183" s="218"/>
      <c r="HHC2183" s="218"/>
      <c r="HHD2183" s="218"/>
      <c r="HHE2183" s="218"/>
      <c r="HHF2183" s="218"/>
      <c r="HHG2183" s="218"/>
      <c r="HHH2183" s="218"/>
      <c r="HHI2183" s="218"/>
      <c r="HHJ2183" s="218"/>
      <c r="HHK2183" s="218"/>
      <c r="HHL2183" s="218"/>
      <c r="HHM2183" s="218"/>
      <c r="HHN2183" s="218"/>
      <c r="HHO2183" s="218"/>
      <c r="HHP2183" s="218"/>
      <c r="HHQ2183" s="218"/>
      <c r="HHR2183" s="218"/>
      <c r="HHS2183" s="218"/>
      <c r="HHT2183" s="218"/>
      <c r="HHU2183" s="218"/>
      <c r="HHV2183" s="218"/>
      <c r="HHW2183" s="218"/>
      <c r="HHX2183" s="218"/>
      <c r="HHY2183" s="218"/>
      <c r="HHZ2183" s="218"/>
      <c r="HIA2183" s="218"/>
      <c r="HIB2183" s="218"/>
      <c r="HIC2183" s="218"/>
      <c r="HID2183" s="218"/>
      <c r="HIE2183" s="218"/>
      <c r="HIF2183" s="218"/>
      <c r="HIG2183" s="218"/>
      <c r="HIH2183" s="218"/>
      <c r="HII2183" s="218"/>
      <c r="HIJ2183" s="218"/>
      <c r="HIK2183" s="218"/>
      <c r="HIL2183" s="218"/>
      <c r="HIM2183" s="218"/>
      <c r="HIN2183" s="218"/>
      <c r="HIO2183" s="218"/>
      <c r="HIP2183" s="218"/>
      <c r="HIQ2183" s="218"/>
      <c r="HIR2183" s="218"/>
      <c r="HIS2183" s="218"/>
      <c r="HIT2183" s="218"/>
      <c r="HIU2183" s="218"/>
      <c r="HIV2183" s="218"/>
      <c r="HIW2183" s="218"/>
      <c r="HIX2183" s="218"/>
      <c r="HIY2183" s="218"/>
      <c r="HIZ2183" s="218"/>
      <c r="HJA2183" s="218"/>
      <c r="HJB2183" s="218"/>
      <c r="HJC2183" s="218"/>
      <c r="HJD2183" s="218"/>
      <c r="HJE2183" s="218"/>
      <c r="HJF2183" s="218"/>
      <c r="HJG2183" s="218"/>
      <c r="HJH2183" s="218"/>
      <c r="HJI2183" s="218"/>
      <c r="HJJ2183" s="218"/>
      <c r="HJK2183" s="218"/>
      <c r="HJL2183" s="218"/>
      <c r="HJM2183" s="218"/>
      <c r="HJN2183" s="218"/>
      <c r="HJO2183" s="218"/>
      <c r="HJP2183" s="218"/>
      <c r="HJQ2183" s="218"/>
      <c r="HJR2183" s="218"/>
      <c r="HJS2183" s="218"/>
      <c r="HJT2183" s="218"/>
      <c r="HJU2183" s="218"/>
      <c r="HJV2183" s="218"/>
      <c r="HJW2183" s="218"/>
      <c r="HJX2183" s="218"/>
      <c r="HJY2183" s="218"/>
      <c r="HJZ2183" s="218"/>
      <c r="HKA2183" s="218"/>
      <c r="HKB2183" s="218"/>
      <c r="HKC2183" s="218"/>
      <c r="HKD2183" s="218"/>
      <c r="HKE2183" s="218"/>
      <c r="HKF2183" s="218"/>
      <c r="HKG2183" s="218"/>
      <c r="HKH2183" s="218"/>
      <c r="HKI2183" s="218"/>
      <c r="HKJ2183" s="218"/>
      <c r="HKK2183" s="218"/>
      <c r="HKL2183" s="218"/>
      <c r="HKM2183" s="218"/>
      <c r="HKN2183" s="218"/>
      <c r="HKO2183" s="218"/>
      <c r="HKP2183" s="218"/>
      <c r="HKQ2183" s="218"/>
      <c r="HKR2183" s="218"/>
      <c r="HKS2183" s="218"/>
      <c r="HKT2183" s="218"/>
      <c r="HKU2183" s="218"/>
      <c r="HKV2183" s="218"/>
      <c r="HKW2183" s="218"/>
      <c r="HKX2183" s="218"/>
      <c r="HKY2183" s="218"/>
      <c r="HKZ2183" s="218"/>
      <c r="HLA2183" s="218"/>
      <c r="HLB2183" s="218"/>
      <c r="HLC2183" s="218"/>
      <c r="HLD2183" s="218"/>
      <c r="HLE2183" s="218"/>
      <c r="HLF2183" s="218"/>
      <c r="HLG2183" s="218"/>
      <c r="HLH2183" s="218"/>
      <c r="HLI2183" s="218"/>
      <c r="HLJ2183" s="218"/>
      <c r="HLK2183" s="218"/>
      <c r="HLL2183" s="218"/>
      <c r="HLM2183" s="218"/>
      <c r="HLN2183" s="218"/>
      <c r="HLO2183" s="218"/>
      <c r="HLP2183" s="218"/>
      <c r="HLQ2183" s="218"/>
      <c r="HLR2183" s="218"/>
      <c r="HLS2183" s="218"/>
      <c r="HLT2183" s="218"/>
      <c r="HLU2183" s="218"/>
      <c r="HLV2183" s="218"/>
      <c r="HLW2183" s="218"/>
      <c r="HLX2183" s="218"/>
      <c r="HLY2183" s="218"/>
      <c r="HLZ2183" s="218"/>
      <c r="HMA2183" s="218"/>
      <c r="HMB2183" s="218"/>
      <c r="HMC2183" s="218"/>
      <c r="HMD2183" s="218"/>
      <c r="HME2183" s="218"/>
      <c r="HMF2183" s="218"/>
      <c r="HMG2183" s="218"/>
      <c r="HMH2183" s="218"/>
      <c r="HMI2183" s="218"/>
      <c r="HMJ2183" s="218"/>
      <c r="HMK2183" s="218"/>
      <c r="HML2183" s="218"/>
      <c r="HMM2183" s="218"/>
      <c r="HMN2183" s="218"/>
      <c r="HMO2183" s="218"/>
      <c r="HMP2183" s="218"/>
      <c r="HMQ2183" s="218"/>
      <c r="HMR2183" s="218"/>
      <c r="HMS2183" s="218"/>
      <c r="HMT2183" s="218"/>
      <c r="HMU2183" s="218"/>
      <c r="HMV2183" s="218"/>
      <c r="HMW2183" s="218"/>
      <c r="HMX2183" s="218"/>
      <c r="HMY2183" s="218"/>
      <c r="HMZ2183" s="218"/>
      <c r="HNA2183" s="218"/>
      <c r="HNB2183" s="218"/>
      <c r="HNC2183" s="218"/>
      <c r="HND2183" s="218"/>
      <c r="HNE2183" s="218"/>
      <c r="HNF2183" s="218"/>
      <c r="HNG2183" s="218"/>
      <c r="HNH2183" s="218"/>
      <c r="HNI2183" s="218"/>
      <c r="HNJ2183" s="218"/>
      <c r="HNK2183" s="218"/>
      <c r="HNL2183" s="218"/>
      <c r="HNM2183" s="218"/>
      <c r="HNN2183" s="218"/>
      <c r="HNO2183" s="218"/>
      <c r="HNP2183" s="218"/>
      <c r="HNQ2183" s="218"/>
      <c r="HNR2183" s="218"/>
      <c r="HNS2183" s="218"/>
      <c r="HNT2183" s="218"/>
      <c r="HNU2183" s="218"/>
      <c r="HNV2183" s="218"/>
      <c r="HNW2183" s="218"/>
      <c r="HNX2183" s="218"/>
      <c r="HNY2183" s="218"/>
      <c r="HNZ2183" s="218"/>
      <c r="HOA2183" s="218"/>
      <c r="HOB2183" s="218"/>
      <c r="HOC2183" s="218"/>
      <c r="HOD2183" s="218"/>
      <c r="HOE2183" s="218"/>
      <c r="HOF2183" s="218"/>
      <c r="HOG2183" s="218"/>
      <c r="HOH2183" s="218"/>
      <c r="HOI2183" s="218"/>
      <c r="HOJ2183" s="218"/>
      <c r="HOK2183" s="218"/>
      <c r="HOL2183" s="218"/>
      <c r="HOM2183" s="218"/>
      <c r="HON2183" s="218"/>
      <c r="HOO2183" s="218"/>
      <c r="HOP2183" s="218"/>
      <c r="HOQ2183" s="218"/>
      <c r="HOR2183" s="218"/>
      <c r="HOS2183" s="218"/>
      <c r="HOT2183" s="218"/>
      <c r="HOU2183" s="218"/>
      <c r="HOV2183" s="218"/>
      <c r="HOW2183" s="218"/>
      <c r="HOX2183" s="218"/>
      <c r="HOY2183" s="218"/>
      <c r="HOZ2183" s="218"/>
      <c r="HPA2183" s="218"/>
      <c r="HPB2183" s="218"/>
      <c r="HPC2183" s="218"/>
      <c r="HPD2183" s="218"/>
      <c r="HPE2183" s="218"/>
      <c r="HPF2183" s="218"/>
      <c r="HPG2183" s="218"/>
      <c r="HPH2183" s="218"/>
      <c r="HPI2183" s="218"/>
      <c r="HPJ2183" s="218"/>
      <c r="HPK2183" s="218"/>
      <c r="HPL2183" s="218"/>
      <c r="HPM2183" s="218"/>
      <c r="HPN2183" s="218"/>
      <c r="HPO2183" s="218"/>
      <c r="HPP2183" s="218"/>
      <c r="HPQ2183" s="218"/>
      <c r="HPR2183" s="218"/>
      <c r="HPS2183" s="218"/>
      <c r="HPT2183" s="218"/>
      <c r="HPU2183" s="218"/>
      <c r="HPV2183" s="218"/>
      <c r="HPW2183" s="218"/>
      <c r="HPX2183" s="218"/>
      <c r="HPY2183" s="218"/>
      <c r="HPZ2183" s="218"/>
      <c r="HQA2183" s="218"/>
      <c r="HQB2183" s="218"/>
      <c r="HQC2183" s="218"/>
      <c r="HQD2183" s="218"/>
      <c r="HQE2183" s="218"/>
      <c r="HQF2183" s="218"/>
      <c r="HQG2183" s="218"/>
      <c r="HQH2183" s="218"/>
      <c r="HQI2183" s="218"/>
      <c r="HQJ2183" s="218"/>
      <c r="HQK2183" s="218"/>
      <c r="HQL2183" s="218"/>
      <c r="HQM2183" s="218"/>
      <c r="HQN2183" s="218"/>
      <c r="HQO2183" s="218"/>
      <c r="HQP2183" s="218"/>
      <c r="HQQ2183" s="218"/>
      <c r="HQR2183" s="218"/>
      <c r="HQS2183" s="218"/>
      <c r="HQT2183" s="218"/>
      <c r="HQU2183" s="218"/>
      <c r="HQV2183" s="218"/>
      <c r="HQW2183" s="218"/>
      <c r="HQX2183" s="218"/>
      <c r="HQY2183" s="218"/>
      <c r="HQZ2183" s="218"/>
      <c r="HRA2183" s="218"/>
      <c r="HRB2183" s="218"/>
      <c r="HRC2183" s="218"/>
      <c r="HRD2183" s="218"/>
      <c r="HRE2183" s="218"/>
      <c r="HRF2183" s="218"/>
      <c r="HRG2183" s="218"/>
      <c r="HRH2183" s="218"/>
      <c r="HRI2183" s="218"/>
      <c r="HRJ2183" s="218"/>
      <c r="HRK2183" s="218"/>
      <c r="HRL2183" s="218"/>
      <c r="HRM2183" s="218"/>
      <c r="HRN2183" s="218"/>
      <c r="HRO2183" s="218"/>
      <c r="HRP2183" s="218"/>
      <c r="HRQ2183" s="218"/>
      <c r="HRR2183" s="218"/>
      <c r="HRS2183" s="218"/>
      <c r="HRT2183" s="218"/>
      <c r="HRU2183" s="218"/>
      <c r="HRV2183" s="218"/>
      <c r="HRW2183" s="218"/>
      <c r="HRX2183" s="218"/>
      <c r="HRY2183" s="218"/>
      <c r="HRZ2183" s="218"/>
      <c r="HSA2183" s="218"/>
      <c r="HSB2183" s="218"/>
      <c r="HSC2183" s="218"/>
      <c r="HSD2183" s="218"/>
      <c r="HSE2183" s="218"/>
      <c r="HSF2183" s="218"/>
      <c r="HSG2183" s="218"/>
      <c r="HSH2183" s="218"/>
      <c r="HSI2183" s="218"/>
      <c r="HSJ2183" s="218"/>
      <c r="HSK2183" s="218"/>
      <c r="HSL2183" s="218"/>
      <c r="HSM2183" s="218"/>
      <c r="HSN2183" s="218"/>
      <c r="HSO2183" s="218"/>
      <c r="HSP2183" s="218"/>
      <c r="HSQ2183" s="218"/>
      <c r="HSR2183" s="218"/>
      <c r="HSS2183" s="218"/>
      <c r="HST2183" s="218"/>
      <c r="HSU2183" s="218"/>
      <c r="HSV2183" s="218"/>
      <c r="HSW2183" s="218"/>
      <c r="HSX2183" s="218"/>
      <c r="HSY2183" s="218"/>
      <c r="HSZ2183" s="218"/>
      <c r="HTA2183" s="218"/>
      <c r="HTB2183" s="218"/>
      <c r="HTC2183" s="218"/>
      <c r="HTD2183" s="218"/>
      <c r="HTE2183" s="218"/>
      <c r="HTF2183" s="218"/>
      <c r="HTG2183" s="218"/>
      <c r="HTH2183" s="218"/>
      <c r="HTI2183" s="218"/>
      <c r="HTJ2183" s="218"/>
      <c r="HTK2183" s="218"/>
      <c r="HTL2183" s="218"/>
      <c r="HTM2183" s="218"/>
      <c r="HTN2183" s="218"/>
      <c r="HTO2183" s="218"/>
      <c r="HTP2183" s="218"/>
      <c r="HTQ2183" s="218"/>
      <c r="HTR2183" s="218"/>
      <c r="HTS2183" s="218"/>
      <c r="HTT2183" s="218"/>
      <c r="HTU2183" s="218"/>
      <c r="HTV2183" s="218"/>
      <c r="HTW2183" s="218"/>
      <c r="HTX2183" s="218"/>
      <c r="HTY2183" s="218"/>
      <c r="HTZ2183" s="218"/>
      <c r="HUA2183" s="218"/>
      <c r="HUB2183" s="218"/>
      <c r="HUC2183" s="218"/>
      <c r="HUD2183" s="218"/>
      <c r="HUE2183" s="218"/>
      <c r="HUF2183" s="218"/>
      <c r="HUG2183" s="218"/>
      <c r="HUH2183" s="218"/>
      <c r="HUI2183" s="218"/>
      <c r="HUJ2183" s="218"/>
      <c r="HUK2183" s="218"/>
      <c r="HUL2183" s="218"/>
      <c r="HUM2183" s="218"/>
      <c r="HUN2183" s="218"/>
      <c r="HUO2183" s="218"/>
      <c r="HUP2183" s="218"/>
      <c r="HUQ2183" s="218"/>
      <c r="HUR2183" s="218"/>
      <c r="HUS2183" s="218"/>
      <c r="HUT2183" s="218"/>
      <c r="HUU2183" s="218"/>
      <c r="HUV2183" s="218"/>
      <c r="HUW2183" s="218"/>
      <c r="HUX2183" s="218"/>
      <c r="HUY2183" s="218"/>
      <c r="HUZ2183" s="218"/>
      <c r="HVA2183" s="218"/>
      <c r="HVB2183" s="218"/>
      <c r="HVC2183" s="218"/>
      <c r="HVD2183" s="218"/>
      <c r="HVE2183" s="218"/>
      <c r="HVF2183" s="218"/>
      <c r="HVG2183" s="218"/>
      <c r="HVH2183" s="218"/>
      <c r="HVI2183" s="218"/>
      <c r="HVJ2183" s="218"/>
      <c r="HVK2183" s="218"/>
      <c r="HVL2183" s="218"/>
      <c r="HVM2183" s="218"/>
      <c r="HVN2183" s="218"/>
      <c r="HVO2183" s="218"/>
      <c r="HVP2183" s="218"/>
      <c r="HVQ2183" s="218"/>
      <c r="HVR2183" s="218"/>
      <c r="HVS2183" s="218"/>
      <c r="HVT2183" s="218"/>
      <c r="HVU2183" s="218"/>
      <c r="HVV2183" s="218"/>
      <c r="HVW2183" s="218"/>
      <c r="HVX2183" s="218"/>
      <c r="HVY2183" s="218"/>
      <c r="HVZ2183" s="218"/>
      <c r="HWA2183" s="218"/>
      <c r="HWB2183" s="218"/>
      <c r="HWC2183" s="218"/>
      <c r="HWD2183" s="218"/>
      <c r="HWE2183" s="218"/>
      <c r="HWF2183" s="218"/>
      <c r="HWG2183" s="218"/>
      <c r="HWH2183" s="218"/>
      <c r="HWI2183" s="218"/>
      <c r="HWJ2183" s="218"/>
      <c r="HWK2183" s="218"/>
      <c r="HWL2183" s="218"/>
      <c r="HWM2183" s="218"/>
      <c r="HWN2183" s="218"/>
      <c r="HWO2183" s="218"/>
      <c r="HWP2183" s="218"/>
      <c r="HWQ2183" s="218"/>
      <c r="HWR2183" s="218"/>
      <c r="HWS2183" s="218"/>
      <c r="HWT2183" s="218"/>
      <c r="HWU2183" s="218"/>
      <c r="HWV2183" s="218"/>
      <c r="HWW2183" s="218"/>
      <c r="HWX2183" s="218"/>
      <c r="HWY2183" s="218"/>
      <c r="HWZ2183" s="218"/>
      <c r="HXA2183" s="218"/>
      <c r="HXB2183" s="218"/>
      <c r="HXC2183" s="218"/>
      <c r="HXD2183" s="218"/>
      <c r="HXE2183" s="218"/>
      <c r="HXF2183" s="218"/>
      <c r="HXG2183" s="218"/>
      <c r="HXH2183" s="218"/>
      <c r="HXI2183" s="218"/>
      <c r="HXJ2183" s="218"/>
      <c r="HXK2183" s="218"/>
      <c r="HXL2183" s="218"/>
      <c r="HXM2183" s="218"/>
      <c r="HXN2183" s="218"/>
      <c r="HXO2183" s="218"/>
      <c r="HXP2183" s="218"/>
      <c r="HXQ2183" s="218"/>
      <c r="HXR2183" s="218"/>
      <c r="HXS2183" s="218"/>
      <c r="HXT2183" s="218"/>
      <c r="HXU2183" s="218"/>
      <c r="HXV2183" s="218"/>
      <c r="HXW2183" s="218"/>
      <c r="HXX2183" s="218"/>
      <c r="HXY2183" s="218"/>
      <c r="HXZ2183" s="218"/>
      <c r="HYA2183" s="218"/>
      <c r="HYB2183" s="218"/>
      <c r="HYC2183" s="218"/>
      <c r="HYD2183" s="218"/>
      <c r="HYE2183" s="218"/>
      <c r="HYF2183" s="218"/>
      <c r="HYG2183" s="218"/>
      <c r="HYH2183" s="218"/>
      <c r="HYI2183" s="218"/>
      <c r="HYJ2183" s="218"/>
      <c r="HYK2183" s="218"/>
      <c r="HYL2183" s="218"/>
      <c r="HYM2183" s="218"/>
      <c r="HYN2183" s="218"/>
      <c r="HYO2183" s="218"/>
      <c r="HYP2183" s="218"/>
      <c r="HYQ2183" s="218"/>
      <c r="HYR2183" s="218"/>
      <c r="HYS2183" s="218"/>
      <c r="HYT2183" s="218"/>
      <c r="HYU2183" s="218"/>
      <c r="HYV2183" s="218"/>
      <c r="HYW2183" s="218"/>
      <c r="HYX2183" s="218"/>
      <c r="HYY2183" s="218"/>
      <c r="HYZ2183" s="218"/>
      <c r="HZA2183" s="218"/>
      <c r="HZB2183" s="218"/>
      <c r="HZC2183" s="218"/>
      <c r="HZD2183" s="218"/>
      <c r="HZE2183" s="218"/>
      <c r="HZF2183" s="218"/>
      <c r="HZG2183" s="218"/>
      <c r="HZH2183" s="218"/>
      <c r="HZI2183" s="218"/>
      <c r="HZJ2183" s="218"/>
      <c r="HZK2183" s="218"/>
      <c r="HZL2183" s="218"/>
      <c r="HZM2183" s="218"/>
      <c r="HZN2183" s="218"/>
      <c r="HZO2183" s="218"/>
      <c r="HZP2183" s="218"/>
      <c r="HZQ2183" s="218"/>
      <c r="HZR2183" s="218"/>
      <c r="HZS2183" s="218"/>
      <c r="HZT2183" s="218"/>
      <c r="HZU2183" s="218"/>
      <c r="HZV2183" s="218"/>
      <c r="HZW2183" s="218"/>
      <c r="HZX2183" s="218"/>
      <c r="HZY2183" s="218"/>
      <c r="HZZ2183" s="218"/>
      <c r="IAA2183" s="218"/>
      <c r="IAB2183" s="218"/>
      <c r="IAC2183" s="218"/>
      <c r="IAD2183" s="218"/>
      <c r="IAE2183" s="218"/>
      <c r="IAF2183" s="218"/>
      <c r="IAG2183" s="218"/>
      <c r="IAH2183" s="218"/>
      <c r="IAI2183" s="218"/>
      <c r="IAJ2183" s="218"/>
      <c r="IAK2183" s="218"/>
      <c r="IAL2183" s="218"/>
      <c r="IAM2183" s="218"/>
      <c r="IAN2183" s="218"/>
      <c r="IAO2183" s="218"/>
      <c r="IAP2183" s="218"/>
      <c r="IAQ2183" s="218"/>
      <c r="IAR2183" s="218"/>
      <c r="IAS2183" s="218"/>
      <c r="IAT2183" s="218"/>
      <c r="IAU2183" s="218"/>
      <c r="IAV2183" s="218"/>
      <c r="IAW2183" s="218"/>
      <c r="IAX2183" s="218"/>
      <c r="IAY2183" s="218"/>
      <c r="IAZ2183" s="218"/>
      <c r="IBA2183" s="218"/>
      <c r="IBB2183" s="218"/>
      <c r="IBC2183" s="218"/>
      <c r="IBD2183" s="218"/>
      <c r="IBE2183" s="218"/>
      <c r="IBF2183" s="218"/>
      <c r="IBG2183" s="218"/>
      <c r="IBH2183" s="218"/>
      <c r="IBI2183" s="218"/>
      <c r="IBJ2183" s="218"/>
      <c r="IBK2183" s="218"/>
      <c r="IBL2183" s="218"/>
      <c r="IBM2183" s="218"/>
      <c r="IBN2183" s="218"/>
      <c r="IBO2183" s="218"/>
      <c r="IBP2183" s="218"/>
      <c r="IBQ2183" s="218"/>
      <c r="IBR2183" s="218"/>
      <c r="IBS2183" s="218"/>
      <c r="IBT2183" s="218"/>
      <c r="IBU2183" s="218"/>
      <c r="IBV2183" s="218"/>
      <c r="IBW2183" s="218"/>
      <c r="IBX2183" s="218"/>
      <c r="IBY2183" s="218"/>
      <c r="IBZ2183" s="218"/>
      <c r="ICA2183" s="218"/>
      <c r="ICB2183" s="218"/>
      <c r="ICC2183" s="218"/>
      <c r="ICD2183" s="218"/>
      <c r="ICE2183" s="218"/>
      <c r="ICF2183" s="218"/>
      <c r="ICG2183" s="218"/>
      <c r="ICH2183" s="218"/>
      <c r="ICI2183" s="218"/>
      <c r="ICJ2183" s="218"/>
      <c r="ICK2183" s="218"/>
      <c r="ICL2183" s="218"/>
      <c r="ICM2183" s="218"/>
      <c r="ICN2183" s="218"/>
      <c r="ICO2183" s="218"/>
      <c r="ICP2183" s="218"/>
      <c r="ICQ2183" s="218"/>
      <c r="ICR2183" s="218"/>
      <c r="ICS2183" s="218"/>
      <c r="ICT2183" s="218"/>
      <c r="ICU2183" s="218"/>
      <c r="ICV2183" s="218"/>
      <c r="ICW2183" s="218"/>
      <c r="ICX2183" s="218"/>
      <c r="ICY2183" s="218"/>
      <c r="ICZ2183" s="218"/>
      <c r="IDA2183" s="218"/>
      <c r="IDB2183" s="218"/>
      <c r="IDC2183" s="218"/>
      <c r="IDD2183" s="218"/>
      <c r="IDE2183" s="218"/>
      <c r="IDF2183" s="218"/>
      <c r="IDG2183" s="218"/>
      <c r="IDH2183" s="218"/>
      <c r="IDI2183" s="218"/>
      <c r="IDJ2183" s="218"/>
      <c r="IDK2183" s="218"/>
      <c r="IDL2183" s="218"/>
      <c r="IDM2183" s="218"/>
      <c r="IDN2183" s="218"/>
      <c r="IDO2183" s="218"/>
      <c r="IDP2183" s="218"/>
      <c r="IDQ2183" s="218"/>
      <c r="IDR2183" s="218"/>
      <c r="IDS2183" s="218"/>
      <c r="IDT2183" s="218"/>
      <c r="IDU2183" s="218"/>
      <c r="IDV2183" s="218"/>
      <c r="IDW2183" s="218"/>
      <c r="IDX2183" s="218"/>
      <c r="IDY2183" s="218"/>
      <c r="IDZ2183" s="218"/>
      <c r="IEA2183" s="218"/>
      <c r="IEB2183" s="218"/>
      <c r="IEC2183" s="218"/>
      <c r="IED2183" s="218"/>
      <c r="IEE2183" s="218"/>
      <c r="IEF2183" s="218"/>
      <c r="IEG2183" s="218"/>
      <c r="IEH2183" s="218"/>
      <c r="IEI2183" s="218"/>
      <c r="IEJ2183" s="218"/>
      <c r="IEK2183" s="218"/>
      <c r="IEL2183" s="218"/>
      <c r="IEM2183" s="218"/>
      <c r="IEN2183" s="218"/>
      <c r="IEO2183" s="218"/>
      <c r="IEP2183" s="218"/>
      <c r="IEQ2183" s="218"/>
      <c r="IER2183" s="218"/>
      <c r="IES2183" s="218"/>
      <c r="IET2183" s="218"/>
      <c r="IEU2183" s="218"/>
      <c r="IEV2183" s="218"/>
      <c r="IEW2183" s="218"/>
      <c r="IEX2183" s="218"/>
      <c r="IEY2183" s="218"/>
      <c r="IEZ2183" s="218"/>
      <c r="IFA2183" s="218"/>
      <c r="IFB2183" s="218"/>
      <c r="IFC2183" s="218"/>
      <c r="IFD2183" s="218"/>
      <c r="IFE2183" s="218"/>
      <c r="IFF2183" s="218"/>
      <c r="IFG2183" s="218"/>
      <c r="IFH2183" s="218"/>
      <c r="IFI2183" s="218"/>
      <c r="IFJ2183" s="218"/>
      <c r="IFK2183" s="218"/>
      <c r="IFL2183" s="218"/>
      <c r="IFM2183" s="218"/>
      <c r="IFN2183" s="218"/>
      <c r="IFO2183" s="218"/>
      <c r="IFP2183" s="218"/>
      <c r="IFQ2183" s="218"/>
      <c r="IFR2183" s="218"/>
      <c r="IFS2183" s="218"/>
      <c r="IFT2183" s="218"/>
      <c r="IFU2183" s="218"/>
      <c r="IFV2183" s="218"/>
      <c r="IFW2183" s="218"/>
      <c r="IFX2183" s="218"/>
      <c r="IFY2183" s="218"/>
      <c r="IFZ2183" s="218"/>
      <c r="IGA2183" s="218"/>
      <c r="IGB2183" s="218"/>
      <c r="IGC2183" s="218"/>
      <c r="IGD2183" s="218"/>
      <c r="IGE2183" s="218"/>
      <c r="IGF2183" s="218"/>
      <c r="IGG2183" s="218"/>
      <c r="IGH2183" s="218"/>
      <c r="IGI2183" s="218"/>
      <c r="IGJ2183" s="218"/>
      <c r="IGK2183" s="218"/>
      <c r="IGL2183" s="218"/>
      <c r="IGM2183" s="218"/>
      <c r="IGN2183" s="218"/>
      <c r="IGO2183" s="218"/>
      <c r="IGP2183" s="218"/>
      <c r="IGQ2183" s="218"/>
      <c r="IGR2183" s="218"/>
      <c r="IGS2183" s="218"/>
      <c r="IGT2183" s="218"/>
      <c r="IGU2183" s="218"/>
      <c r="IGV2183" s="218"/>
      <c r="IGW2183" s="218"/>
      <c r="IGX2183" s="218"/>
      <c r="IGY2183" s="218"/>
      <c r="IGZ2183" s="218"/>
      <c r="IHA2183" s="218"/>
      <c r="IHB2183" s="218"/>
      <c r="IHC2183" s="218"/>
      <c r="IHD2183" s="218"/>
      <c r="IHE2183" s="218"/>
      <c r="IHF2183" s="218"/>
      <c r="IHG2183" s="218"/>
      <c r="IHH2183" s="218"/>
      <c r="IHI2183" s="218"/>
      <c r="IHJ2183" s="218"/>
      <c r="IHK2183" s="218"/>
      <c r="IHL2183" s="218"/>
      <c r="IHM2183" s="218"/>
      <c r="IHN2183" s="218"/>
      <c r="IHO2183" s="218"/>
      <c r="IHP2183" s="218"/>
      <c r="IHQ2183" s="218"/>
      <c r="IHR2183" s="218"/>
      <c r="IHS2183" s="218"/>
      <c r="IHT2183" s="218"/>
      <c r="IHU2183" s="218"/>
      <c r="IHV2183" s="218"/>
      <c r="IHW2183" s="218"/>
      <c r="IHX2183" s="218"/>
      <c r="IHY2183" s="218"/>
      <c r="IHZ2183" s="218"/>
      <c r="IIA2183" s="218"/>
      <c r="IIB2183" s="218"/>
      <c r="IIC2183" s="218"/>
      <c r="IID2183" s="218"/>
      <c r="IIE2183" s="218"/>
      <c r="IIF2183" s="218"/>
      <c r="IIG2183" s="218"/>
      <c r="IIH2183" s="218"/>
      <c r="III2183" s="218"/>
      <c r="IIJ2183" s="218"/>
      <c r="IIK2183" s="218"/>
      <c r="IIL2183" s="218"/>
      <c r="IIM2183" s="218"/>
      <c r="IIN2183" s="218"/>
      <c r="IIO2183" s="218"/>
      <c r="IIP2183" s="218"/>
      <c r="IIQ2183" s="218"/>
      <c r="IIR2183" s="218"/>
      <c r="IIS2183" s="218"/>
      <c r="IIT2183" s="218"/>
      <c r="IIU2183" s="218"/>
      <c r="IIV2183" s="218"/>
      <c r="IIW2183" s="218"/>
      <c r="IIX2183" s="218"/>
      <c r="IIY2183" s="218"/>
      <c r="IIZ2183" s="218"/>
      <c r="IJA2183" s="218"/>
      <c r="IJB2183" s="218"/>
      <c r="IJC2183" s="218"/>
      <c r="IJD2183" s="218"/>
      <c r="IJE2183" s="218"/>
      <c r="IJF2183" s="218"/>
      <c r="IJG2183" s="218"/>
      <c r="IJH2183" s="218"/>
      <c r="IJI2183" s="218"/>
      <c r="IJJ2183" s="218"/>
      <c r="IJK2183" s="218"/>
      <c r="IJL2183" s="218"/>
      <c r="IJM2183" s="218"/>
      <c r="IJN2183" s="218"/>
      <c r="IJO2183" s="218"/>
      <c r="IJP2183" s="218"/>
      <c r="IJQ2183" s="218"/>
      <c r="IJR2183" s="218"/>
      <c r="IJS2183" s="218"/>
      <c r="IJT2183" s="218"/>
      <c r="IJU2183" s="218"/>
      <c r="IJV2183" s="218"/>
      <c r="IJW2183" s="218"/>
      <c r="IJX2183" s="218"/>
      <c r="IJY2183" s="218"/>
      <c r="IJZ2183" s="218"/>
      <c r="IKA2183" s="218"/>
      <c r="IKB2183" s="218"/>
      <c r="IKC2183" s="218"/>
      <c r="IKD2183" s="218"/>
      <c r="IKE2183" s="218"/>
      <c r="IKF2183" s="218"/>
      <c r="IKG2183" s="218"/>
      <c r="IKH2183" s="218"/>
      <c r="IKI2183" s="218"/>
      <c r="IKJ2183" s="218"/>
      <c r="IKK2183" s="218"/>
      <c r="IKL2183" s="218"/>
      <c r="IKM2183" s="218"/>
      <c r="IKN2183" s="218"/>
      <c r="IKO2183" s="218"/>
      <c r="IKP2183" s="218"/>
      <c r="IKQ2183" s="218"/>
      <c r="IKR2183" s="218"/>
      <c r="IKS2183" s="218"/>
      <c r="IKT2183" s="218"/>
      <c r="IKU2183" s="218"/>
      <c r="IKV2183" s="218"/>
      <c r="IKW2183" s="218"/>
      <c r="IKX2183" s="218"/>
      <c r="IKY2183" s="218"/>
      <c r="IKZ2183" s="218"/>
      <c r="ILA2183" s="218"/>
      <c r="ILB2183" s="218"/>
      <c r="ILC2183" s="218"/>
      <c r="ILD2183" s="218"/>
      <c r="ILE2183" s="218"/>
      <c r="ILF2183" s="218"/>
      <c r="ILG2183" s="218"/>
      <c r="ILH2183" s="218"/>
      <c r="ILI2183" s="218"/>
      <c r="ILJ2183" s="218"/>
      <c r="ILK2183" s="218"/>
      <c r="ILL2183" s="218"/>
      <c r="ILM2183" s="218"/>
      <c r="ILN2183" s="218"/>
      <c r="ILO2183" s="218"/>
      <c r="ILP2183" s="218"/>
      <c r="ILQ2183" s="218"/>
      <c r="ILR2183" s="218"/>
      <c r="ILS2183" s="218"/>
      <c r="ILT2183" s="218"/>
      <c r="ILU2183" s="218"/>
      <c r="ILV2183" s="218"/>
      <c r="ILW2183" s="218"/>
      <c r="ILX2183" s="218"/>
      <c r="ILY2183" s="218"/>
      <c r="ILZ2183" s="218"/>
      <c r="IMA2183" s="218"/>
      <c r="IMB2183" s="218"/>
      <c r="IMC2183" s="218"/>
      <c r="IMD2183" s="218"/>
      <c r="IME2183" s="218"/>
      <c r="IMF2183" s="218"/>
      <c r="IMG2183" s="218"/>
      <c r="IMH2183" s="218"/>
      <c r="IMI2183" s="218"/>
      <c r="IMJ2183" s="218"/>
      <c r="IMK2183" s="218"/>
      <c r="IML2183" s="218"/>
      <c r="IMM2183" s="218"/>
      <c r="IMN2183" s="218"/>
      <c r="IMO2183" s="218"/>
      <c r="IMP2183" s="218"/>
      <c r="IMQ2183" s="218"/>
      <c r="IMR2183" s="218"/>
      <c r="IMS2183" s="218"/>
      <c r="IMT2183" s="218"/>
      <c r="IMU2183" s="218"/>
      <c r="IMV2183" s="218"/>
      <c r="IMW2183" s="218"/>
      <c r="IMX2183" s="218"/>
      <c r="IMY2183" s="218"/>
      <c r="IMZ2183" s="218"/>
      <c r="INA2183" s="218"/>
      <c r="INB2183" s="218"/>
      <c r="INC2183" s="218"/>
      <c r="IND2183" s="218"/>
      <c r="INE2183" s="218"/>
      <c r="INF2183" s="218"/>
      <c r="ING2183" s="218"/>
      <c r="INH2183" s="218"/>
      <c r="INI2183" s="218"/>
      <c r="INJ2183" s="218"/>
      <c r="INK2183" s="218"/>
      <c r="INL2183" s="218"/>
      <c r="INM2183" s="218"/>
      <c r="INN2183" s="218"/>
      <c r="INO2183" s="218"/>
      <c r="INP2183" s="218"/>
      <c r="INQ2183" s="218"/>
      <c r="INR2183" s="218"/>
      <c r="INS2183" s="218"/>
      <c r="INT2183" s="218"/>
      <c r="INU2183" s="218"/>
      <c r="INV2183" s="218"/>
      <c r="INW2183" s="218"/>
      <c r="INX2183" s="218"/>
      <c r="INY2183" s="218"/>
      <c r="INZ2183" s="218"/>
      <c r="IOA2183" s="218"/>
      <c r="IOB2183" s="218"/>
      <c r="IOC2183" s="218"/>
      <c r="IOD2183" s="218"/>
      <c r="IOE2183" s="218"/>
      <c r="IOF2183" s="218"/>
      <c r="IOG2183" s="218"/>
      <c r="IOH2183" s="218"/>
      <c r="IOI2183" s="218"/>
      <c r="IOJ2183" s="218"/>
      <c r="IOK2183" s="218"/>
      <c r="IOL2183" s="218"/>
      <c r="IOM2183" s="218"/>
      <c r="ION2183" s="218"/>
      <c r="IOO2183" s="218"/>
      <c r="IOP2183" s="218"/>
      <c r="IOQ2183" s="218"/>
      <c r="IOR2183" s="218"/>
      <c r="IOS2183" s="218"/>
      <c r="IOT2183" s="218"/>
      <c r="IOU2183" s="218"/>
      <c r="IOV2183" s="218"/>
      <c r="IOW2183" s="218"/>
      <c r="IOX2183" s="218"/>
      <c r="IOY2183" s="218"/>
      <c r="IOZ2183" s="218"/>
      <c r="IPA2183" s="218"/>
      <c r="IPB2183" s="218"/>
      <c r="IPC2183" s="218"/>
      <c r="IPD2183" s="218"/>
      <c r="IPE2183" s="218"/>
      <c r="IPF2183" s="218"/>
      <c r="IPG2183" s="218"/>
      <c r="IPH2183" s="218"/>
      <c r="IPI2183" s="218"/>
      <c r="IPJ2183" s="218"/>
      <c r="IPK2183" s="218"/>
      <c r="IPL2183" s="218"/>
      <c r="IPM2183" s="218"/>
      <c r="IPN2183" s="218"/>
      <c r="IPO2183" s="218"/>
      <c r="IPP2183" s="218"/>
      <c r="IPQ2183" s="218"/>
      <c r="IPR2183" s="218"/>
      <c r="IPS2183" s="218"/>
      <c r="IPT2183" s="218"/>
      <c r="IPU2183" s="218"/>
      <c r="IPV2183" s="218"/>
      <c r="IPW2183" s="218"/>
      <c r="IPX2183" s="218"/>
      <c r="IPY2183" s="218"/>
      <c r="IPZ2183" s="218"/>
      <c r="IQA2183" s="218"/>
      <c r="IQB2183" s="218"/>
      <c r="IQC2183" s="218"/>
      <c r="IQD2183" s="218"/>
      <c r="IQE2183" s="218"/>
      <c r="IQF2183" s="218"/>
      <c r="IQG2183" s="218"/>
      <c r="IQH2183" s="218"/>
      <c r="IQI2183" s="218"/>
      <c r="IQJ2183" s="218"/>
      <c r="IQK2183" s="218"/>
      <c r="IQL2183" s="218"/>
      <c r="IQM2183" s="218"/>
      <c r="IQN2183" s="218"/>
      <c r="IQO2183" s="218"/>
      <c r="IQP2183" s="218"/>
      <c r="IQQ2183" s="218"/>
      <c r="IQR2183" s="218"/>
      <c r="IQS2183" s="218"/>
      <c r="IQT2183" s="218"/>
      <c r="IQU2183" s="218"/>
      <c r="IQV2183" s="218"/>
      <c r="IQW2183" s="218"/>
      <c r="IQX2183" s="218"/>
      <c r="IQY2183" s="218"/>
      <c r="IQZ2183" s="218"/>
      <c r="IRA2183" s="218"/>
      <c r="IRB2183" s="218"/>
      <c r="IRC2183" s="218"/>
      <c r="IRD2183" s="218"/>
      <c r="IRE2183" s="218"/>
      <c r="IRF2183" s="218"/>
      <c r="IRG2183" s="218"/>
      <c r="IRH2183" s="218"/>
      <c r="IRI2183" s="218"/>
      <c r="IRJ2183" s="218"/>
      <c r="IRK2183" s="218"/>
      <c r="IRL2183" s="218"/>
      <c r="IRM2183" s="218"/>
      <c r="IRN2183" s="218"/>
      <c r="IRO2183" s="218"/>
      <c r="IRP2183" s="218"/>
      <c r="IRQ2183" s="218"/>
      <c r="IRR2183" s="218"/>
      <c r="IRS2183" s="218"/>
      <c r="IRT2183" s="218"/>
      <c r="IRU2183" s="218"/>
      <c r="IRV2183" s="218"/>
      <c r="IRW2183" s="218"/>
      <c r="IRX2183" s="218"/>
      <c r="IRY2183" s="218"/>
      <c r="IRZ2183" s="218"/>
      <c r="ISA2183" s="218"/>
      <c r="ISB2183" s="218"/>
      <c r="ISC2183" s="218"/>
      <c r="ISD2183" s="218"/>
      <c r="ISE2183" s="218"/>
      <c r="ISF2183" s="218"/>
      <c r="ISG2183" s="218"/>
      <c r="ISH2183" s="218"/>
      <c r="ISI2183" s="218"/>
      <c r="ISJ2183" s="218"/>
      <c r="ISK2183" s="218"/>
      <c r="ISL2183" s="218"/>
      <c r="ISM2183" s="218"/>
      <c r="ISN2183" s="218"/>
      <c r="ISO2183" s="218"/>
      <c r="ISP2183" s="218"/>
      <c r="ISQ2183" s="218"/>
      <c r="ISR2183" s="218"/>
      <c r="ISS2183" s="218"/>
      <c r="IST2183" s="218"/>
      <c r="ISU2183" s="218"/>
      <c r="ISV2183" s="218"/>
      <c r="ISW2183" s="218"/>
      <c r="ISX2183" s="218"/>
      <c r="ISY2183" s="218"/>
      <c r="ISZ2183" s="218"/>
      <c r="ITA2183" s="218"/>
      <c r="ITB2183" s="218"/>
      <c r="ITC2183" s="218"/>
      <c r="ITD2183" s="218"/>
      <c r="ITE2183" s="218"/>
      <c r="ITF2183" s="218"/>
      <c r="ITG2183" s="218"/>
      <c r="ITH2183" s="218"/>
      <c r="ITI2183" s="218"/>
      <c r="ITJ2183" s="218"/>
      <c r="ITK2183" s="218"/>
      <c r="ITL2183" s="218"/>
      <c r="ITM2183" s="218"/>
      <c r="ITN2183" s="218"/>
      <c r="ITO2183" s="218"/>
      <c r="ITP2183" s="218"/>
      <c r="ITQ2183" s="218"/>
      <c r="ITR2183" s="218"/>
      <c r="ITS2183" s="218"/>
      <c r="ITT2183" s="218"/>
      <c r="ITU2183" s="218"/>
      <c r="ITV2183" s="218"/>
      <c r="ITW2183" s="218"/>
      <c r="ITX2183" s="218"/>
      <c r="ITY2183" s="218"/>
      <c r="ITZ2183" s="218"/>
      <c r="IUA2183" s="218"/>
      <c r="IUB2183" s="218"/>
      <c r="IUC2183" s="218"/>
      <c r="IUD2183" s="218"/>
      <c r="IUE2183" s="218"/>
      <c r="IUF2183" s="218"/>
      <c r="IUG2183" s="218"/>
      <c r="IUH2183" s="218"/>
      <c r="IUI2183" s="218"/>
      <c r="IUJ2183" s="218"/>
      <c r="IUK2183" s="218"/>
      <c r="IUL2183" s="218"/>
      <c r="IUM2183" s="218"/>
      <c r="IUN2183" s="218"/>
      <c r="IUO2183" s="218"/>
      <c r="IUP2183" s="218"/>
      <c r="IUQ2183" s="218"/>
      <c r="IUR2183" s="218"/>
      <c r="IUS2183" s="218"/>
      <c r="IUT2183" s="218"/>
      <c r="IUU2183" s="218"/>
      <c r="IUV2183" s="218"/>
      <c r="IUW2183" s="218"/>
      <c r="IUX2183" s="218"/>
      <c r="IUY2183" s="218"/>
      <c r="IUZ2183" s="218"/>
      <c r="IVA2183" s="218"/>
      <c r="IVB2183" s="218"/>
      <c r="IVC2183" s="218"/>
      <c r="IVD2183" s="218"/>
      <c r="IVE2183" s="218"/>
      <c r="IVF2183" s="218"/>
      <c r="IVG2183" s="218"/>
      <c r="IVH2183" s="218"/>
      <c r="IVI2183" s="218"/>
      <c r="IVJ2183" s="218"/>
      <c r="IVK2183" s="218"/>
      <c r="IVL2183" s="218"/>
      <c r="IVM2183" s="218"/>
      <c r="IVN2183" s="218"/>
      <c r="IVO2183" s="218"/>
      <c r="IVP2183" s="218"/>
      <c r="IVQ2183" s="218"/>
      <c r="IVR2183" s="218"/>
      <c r="IVS2183" s="218"/>
      <c r="IVT2183" s="218"/>
      <c r="IVU2183" s="218"/>
      <c r="IVV2183" s="218"/>
      <c r="IVW2183" s="218"/>
      <c r="IVX2183" s="218"/>
      <c r="IVY2183" s="218"/>
      <c r="IVZ2183" s="218"/>
      <c r="IWA2183" s="218"/>
      <c r="IWB2183" s="218"/>
      <c r="IWC2183" s="218"/>
      <c r="IWD2183" s="218"/>
      <c r="IWE2183" s="218"/>
      <c r="IWF2183" s="218"/>
      <c r="IWG2183" s="218"/>
      <c r="IWH2183" s="218"/>
      <c r="IWI2183" s="218"/>
      <c r="IWJ2183" s="218"/>
      <c r="IWK2183" s="218"/>
      <c r="IWL2183" s="218"/>
      <c r="IWM2183" s="218"/>
      <c r="IWN2183" s="218"/>
      <c r="IWO2183" s="218"/>
      <c r="IWP2183" s="218"/>
      <c r="IWQ2183" s="218"/>
      <c r="IWR2183" s="218"/>
      <c r="IWS2183" s="218"/>
      <c r="IWT2183" s="218"/>
      <c r="IWU2183" s="218"/>
      <c r="IWV2183" s="218"/>
      <c r="IWW2183" s="218"/>
      <c r="IWX2183" s="218"/>
      <c r="IWY2183" s="218"/>
      <c r="IWZ2183" s="218"/>
      <c r="IXA2183" s="218"/>
      <c r="IXB2183" s="218"/>
      <c r="IXC2183" s="218"/>
      <c r="IXD2183" s="218"/>
      <c r="IXE2183" s="218"/>
      <c r="IXF2183" s="218"/>
      <c r="IXG2183" s="218"/>
      <c r="IXH2183" s="218"/>
      <c r="IXI2183" s="218"/>
      <c r="IXJ2183" s="218"/>
      <c r="IXK2183" s="218"/>
      <c r="IXL2183" s="218"/>
      <c r="IXM2183" s="218"/>
      <c r="IXN2183" s="218"/>
      <c r="IXO2183" s="218"/>
      <c r="IXP2183" s="218"/>
      <c r="IXQ2183" s="218"/>
      <c r="IXR2183" s="218"/>
      <c r="IXS2183" s="218"/>
      <c r="IXT2183" s="218"/>
      <c r="IXU2183" s="218"/>
      <c r="IXV2183" s="218"/>
      <c r="IXW2183" s="218"/>
      <c r="IXX2183" s="218"/>
      <c r="IXY2183" s="218"/>
      <c r="IXZ2183" s="218"/>
      <c r="IYA2183" s="218"/>
      <c r="IYB2183" s="218"/>
      <c r="IYC2183" s="218"/>
      <c r="IYD2183" s="218"/>
      <c r="IYE2183" s="218"/>
      <c r="IYF2183" s="218"/>
      <c r="IYG2183" s="218"/>
      <c r="IYH2183" s="218"/>
      <c r="IYI2183" s="218"/>
      <c r="IYJ2183" s="218"/>
      <c r="IYK2183" s="218"/>
      <c r="IYL2183" s="218"/>
      <c r="IYM2183" s="218"/>
      <c r="IYN2183" s="218"/>
      <c r="IYO2183" s="218"/>
      <c r="IYP2183" s="218"/>
      <c r="IYQ2183" s="218"/>
      <c r="IYR2183" s="218"/>
      <c r="IYS2183" s="218"/>
      <c r="IYT2183" s="218"/>
      <c r="IYU2183" s="218"/>
      <c r="IYV2183" s="218"/>
      <c r="IYW2183" s="218"/>
      <c r="IYX2183" s="218"/>
      <c r="IYY2183" s="218"/>
      <c r="IYZ2183" s="218"/>
      <c r="IZA2183" s="218"/>
      <c r="IZB2183" s="218"/>
      <c r="IZC2183" s="218"/>
      <c r="IZD2183" s="218"/>
      <c r="IZE2183" s="218"/>
      <c r="IZF2183" s="218"/>
      <c r="IZG2183" s="218"/>
      <c r="IZH2183" s="218"/>
      <c r="IZI2183" s="218"/>
      <c r="IZJ2183" s="218"/>
      <c r="IZK2183" s="218"/>
      <c r="IZL2183" s="218"/>
      <c r="IZM2183" s="218"/>
      <c r="IZN2183" s="218"/>
      <c r="IZO2183" s="218"/>
      <c r="IZP2183" s="218"/>
      <c r="IZQ2183" s="218"/>
      <c r="IZR2183" s="218"/>
      <c r="IZS2183" s="218"/>
      <c r="IZT2183" s="218"/>
      <c r="IZU2183" s="218"/>
      <c r="IZV2183" s="218"/>
      <c r="IZW2183" s="218"/>
      <c r="IZX2183" s="218"/>
      <c r="IZY2183" s="218"/>
      <c r="IZZ2183" s="218"/>
      <c r="JAA2183" s="218"/>
      <c r="JAB2183" s="218"/>
      <c r="JAC2183" s="218"/>
      <c r="JAD2183" s="218"/>
      <c r="JAE2183" s="218"/>
      <c r="JAF2183" s="218"/>
      <c r="JAG2183" s="218"/>
      <c r="JAH2183" s="218"/>
      <c r="JAI2183" s="218"/>
      <c r="JAJ2183" s="218"/>
      <c r="JAK2183" s="218"/>
      <c r="JAL2183" s="218"/>
      <c r="JAM2183" s="218"/>
      <c r="JAN2183" s="218"/>
      <c r="JAO2183" s="218"/>
      <c r="JAP2183" s="218"/>
      <c r="JAQ2183" s="218"/>
      <c r="JAR2183" s="218"/>
      <c r="JAS2183" s="218"/>
      <c r="JAT2183" s="218"/>
      <c r="JAU2183" s="218"/>
      <c r="JAV2183" s="218"/>
      <c r="JAW2183" s="218"/>
      <c r="JAX2183" s="218"/>
      <c r="JAY2183" s="218"/>
      <c r="JAZ2183" s="218"/>
      <c r="JBA2183" s="218"/>
      <c r="JBB2183" s="218"/>
      <c r="JBC2183" s="218"/>
      <c r="JBD2183" s="218"/>
      <c r="JBE2183" s="218"/>
      <c r="JBF2183" s="218"/>
      <c r="JBG2183" s="218"/>
      <c r="JBH2183" s="218"/>
      <c r="JBI2183" s="218"/>
      <c r="JBJ2183" s="218"/>
      <c r="JBK2183" s="218"/>
      <c r="JBL2183" s="218"/>
      <c r="JBM2183" s="218"/>
      <c r="JBN2183" s="218"/>
      <c r="JBO2183" s="218"/>
      <c r="JBP2183" s="218"/>
      <c r="JBQ2183" s="218"/>
      <c r="JBR2183" s="218"/>
      <c r="JBS2183" s="218"/>
      <c r="JBT2183" s="218"/>
      <c r="JBU2183" s="218"/>
      <c r="JBV2183" s="218"/>
      <c r="JBW2183" s="218"/>
      <c r="JBX2183" s="218"/>
      <c r="JBY2183" s="218"/>
      <c r="JBZ2183" s="218"/>
      <c r="JCA2183" s="218"/>
      <c r="JCB2183" s="218"/>
      <c r="JCC2183" s="218"/>
      <c r="JCD2183" s="218"/>
      <c r="JCE2183" s="218"/>
      <c r="JCF2183" s="218"/>
      <c r="JCG2183" s="218"/>
      <c r="JCH2183" s="218"/>
      <c r="JCI2183" s="218"/>
      <c r="JCJ2183" s="218"/>
      <c r="JCK2183" s="218"/>
      <c r="JCL2183" s="218"/>
      <c r="JCM2183" s="218"/>
      <c r="JCN2183" s="218"/>
      <c r="JCO2183" s="218"/>
      <c r="JCP2183" s="218"/>
      <c r="JCQ2183" s="218"/>
      <c r="JCR2183" s="218"/>
      <c r="JCS2183" s="218"/>
      <c r="JCT2183" s="218"/>
      <c r="JCU2183" s="218"/>
      <c r="JCV2183" s="218"/>
      <c r="JCW2183" s="218"/>
      <c r="JCX2183" s="218"/>
      <c r="JCY2183" s="218"/>
      <c r="JCZ2183" s="218"/>
      <c r="JDA2183" s="218"/>
      <c r="JDB2183" s="218"/>
      <c r="JDC2183" s="218"/>
      <c r="JDD2183" s="218"/>
      <c r="JDE2183" s="218"/>
      <c r="JDF2183" s="218"/>
      <c r="JDG2183" s="218"/>
      <c r="JDH2183" s="218"/>
      <c r="JDI2183" s="218"/>
      <c r="JDJ2183" s="218"/>
      <c r="JDK2183" s="218"/>
      <c r="JDL2183" s="218"/>
      <c r="JDM2183" s="218"/>
      <c r="JDN2183" s="218"/>
      <c r="JDO2183" s="218"/>
      <c r="JDP2183" s="218"/>
      <c r="JDQ2183" s="218"/>
      <c r="JDR2183" s="218"/>
      <c r="JDS2183" s="218"/>
      <c r="JDT2183" s="218"/>
      <c r="JDU2183" s="218"/>
      <c r="JDV2183" s="218"/>
      <c r="JDW2183" s="218"/>
      <c r="JDX2183" s="218"/>
      <c r="JDY2183" s="218"/>
      <c r="JDZ2183" s="218"/>
      <c r="JEA2183" s="218"/>
      <c r="JEB2183" s="218"/>
      <c r="JEC2183" s="218"/>
      <c r="JED2183" s="218"/>
      <c r="JEE2183" s="218"/>
      <c r="JEF2183" s="218"/>
      <c r="JEG2183" s="218"/>
      <c r="JEH2183" s="218"/>
      <c r="JEI2183" s="218"/>
      <c r="JEJ2183" s="218"/>
      <c r="JEK2183" s="218"/>
      <c r="JEL2183" s="218"/>
      <c r="JEM2183" s="218"/>
      <c r="JEN2183" s="218"/>
      <c r="JEO2183" s="218"/>
      <c r="JEP2183" s="218"/>
      <c r="JEQ2183" s="218"/>
      <c r="JER2183" s="218"/>
      <c r="JES2183" s="218"/>
      <c r="JET2183" s="218"/>
      <c r="JEU2183" s="218"/>
      <c r="JEV2183" s="218"/>
      <c r="JEW2183" s="218"/>
      <c r="JEX2183" s="218"/>
      <c r="JEY2183" s="218"/>
      <c r="JEZ2183" s="218"/>
      <c r="JFA2183" s="218"/>
      <c r="JFB2183" s="218"/>
      <c r="JFC2183" s="218"/>
      <c r="JFD2183" s="218"/>
      <c r="JFE2183" s="218"/>
      <c r="JFF2183" s="218"/>
      <c r="JFG2183" s="218"/>
      <c r="JFH2183" s="218"/>
      <c r="JFI2183" s="218"/>
      <c r="JFJ2183" s="218"/>
      <c r="JFK2183" s="218"/>
      <c r="JFL2183" s="218"/>
      <c r="JFM2183" s="218"/>
      <c r="JFN2183" s="218"/>
      <c r="JFO2183" s="218"/>
      <c r="JFP2183" s="218"/>
      <c r="JFQ2183" s="218"/>
      <c r="JFR2183" s="218"/>
      <c r="JFS2183" s="218"/>
      <c r="JFT2183" s="218"/>
      <c r="JFU2183" s="218"/>
      <c r="JFV2183" s="218"/>
      <c r="JFW2183" s="218"/>
      <c r="JFX2183" s="218"/>
      <c r="JFY2183" s="218"/>
      <c r="JFZ2183" s="218"/>
      <c r="JGA2183" s="218"/>
      <c r="JGB2183" s="218"/>
      <c r="JGC2183" s="218"/>
      <c r="JGD2183" s="218"/>
      <c r="JGE2183" s="218"/>
      <c r="JGF2183" s="218"/>
      <c r="JGG2183" s="218"/>
      <c r="JGH2183" s="218"/>
      <c r="JGI2183" s="218"/>
      <c r="JGJ2183" s="218"/>
      <c r="JGK2183" s="218"/>
      <c r="JGL2183" s="218"/>
      <c r="JGM2183" s="218"/>
      <c r="JGN2183" s="218"/>
      <c r="JGO2183" s="218"/>
      <c r="JGP2183" s="218"/>
      <c r="JGQ2183" s="218"/>
      <c r="JGR2183" s="218"/>
      <c r="JGS2183" s="218"/>
      <c r="JGT2183" s="218"/>
      <c r="JGU2183" s="218"/>
      <c r="JGV2183" s="218"/>
      <c r="JGW2183" s="218"/>
      <c r="JGX2183" s="218"/>
      <c r="JGY2183" s="218"/>
      <c r="JGZ2183" s="218"/>
      <c r="JHA2183" s="218"/>
      <c r="JHB2183" s="218"/>
      <c r="JHC2183" s="218"/>
      <c r="JHD2183" s="218"/>
      <c r="JHE2183" s="218"/>
      <c r="JHF2183" s="218"/>
      <c r="JHG2183" s="218"/>
      <c r="JHH2183" s="218"/>
      <c r="JHI2183" s="218"/>
      <c r="JHJ2183" s="218"/>
      <c r="JHK2183" s="218"/>
      <c r="JHL2183" s="218"/>
      <c r="JHM2183" s="218"/>
      <c r="JHN2183" s="218"/>
      <c r="JHO2183" s="218"/>
      <c r="JHP2183" s="218"/>
      <c r="JHQ2183" s="218"/>
      <c r="JHR2183" s="218"/>
      <c r="JHS2183" s="218"/>
      <c r="JHT2183" s="218"/>
      <c r="JHU2183" s="218"/>
      <c r="JHV2183" s="218"/>
      <c r="JHW2183" s="218"/>
      <c r="JHX2183" s="218"/>
      <c r="JHY2183" s="218"/>
      <c r="JHZ2183" s="218"/>
      <c r="JIA2183" s="218"/>
      <c r="JIB2183" s="218"/>
      <c r="JIC2183" s="218"/>
      <c r="JID2183" s="218"/>
      <c r="JIE2183" s="218"/>
      <c r="JIF2183" s="218"/>
      <c r="JIG2183" s="218"/>
      <c r="JIH2183" s="218"/>
      <c r="JII2183" s="218"/>
      <c r="JIJ2183" s="218"/>
      <c r="JIK2183" s="218"/>
      <c r="JIL2183" s="218"/>
      <c r="JIM2183" s="218"/>
      <c r="JIN2183" s="218"/>
      <c r="JIO2183" s="218"/>
      <c r="JIP2183" s="218"/>
      <c r="JIQ2183" s="218"/>
      <c r="JIR2183" s="218"/>
      <c r="JIS2183" s="218"/>
      <c r="JIT2183" s="218"/>
      <c r="JIU2183" s="218"/>
      <c r="JIV2183" s="218"/>
      <c r="JIW2183" s="218"/>
      <c r="JIX2183" s="218"/>
      <c r="JIY2183" s="218"/>
      <c r="JIZ2183" s="218"/>
      <c r="JJA2183" s="218"/>
      <c r="JJB2183" s="218"/>
      <c r="JJC2183" s="218"/>
      <c r="JJD2183" s="218"/>
      <c r="JJE2183" s="218"/>
      <c r="JJF2183" s="218"/>
      <c r="JJG2183" s="218"/>
      <c r="JJH2183" s="218"/>
      <c r="JJI2183" s="218"/>
      <c r="JJJ2183" s="218"/>
      <c r="JJK2183" s="218"/>
      <c r="JJL2183" s="218"/>
      <c r="JJM2183" s="218"/>
      <c r="JJN2183" s="218"/>
      <c r="JJO2183" s="218"/>
      <c r="JJP2183" s="218"/>
      <c r="JJQ2183" s="218"/>
      <c r="JJR2183" s="218"/>
      <c r="JJS2183" s="218"/>
      <c r="JJT2183" s="218"/>
      <c r="JJU2183" s="218"/>
      <c r="JJV2183" s="218"/>
      <c r="JJW2183" s="218"/>
      <c r="JJX2183" s="218"/>
      <c r="JJY2183" s="218"/>
      <c r="JJZ2183" s="218"/>
      <c r="JKA2183" s="218"/>
      <c r="JKB2183" s="218"/>
      <c r="JKC2183" s="218"/>
      <c r="JKD2183" s="218"/>
      <c r="JKE2183" s="218"/>
      <c r="JKF2183" s="218"/>
      <c r="JKG2183" s="218"/>
      <c r="JKH2183" s="218"/>
      <c r="JKI2183" s="218"/>
      <c r="JKJ2183" s="218"/>
      <c r="JKK2183" s="218"/>
      <c r="JKL2183" s="218"/>
      <c r="JKM2183" s="218"/>
      <c r="JKN2183" s="218"/>
      <c r="JKO2183" s="218"/>
      <c r="JKP2183" s="218"/>
      <c r="JKQ2183" s="218"/>
      <c r="JKR2183" s="218"/>
      <c r="JKS2183" s="218"/>
      <c r="JKT2183" s="218"/>
      <c r="JKU2183" s="218"/>
      <c r="JKV2183" s="218"/>
      <c r="JKW2183" s="218"/>
      <c r="JKX2183" s="218"/>
      <c r="JKY2183" s="218"/>
      <c r="JKZ2183" s="218"/>
      <c r="JLA2183" s="218"/>
      <c r="JLB2183" s="218"/>
      <c r="JLC2183" s="218"/>
      <c r="JLD2183" s="218"/>
      <c r="JLE2183" s="218"/>
      <c r="JLF2183" s="218"/>
      <c r="JLG2183" s="218"/>
      <c r="JLH2183" s="218"/>
      <c r="JLI2183" s="218"/>
      <c r="JLJ2183" s="218"/>
      <c r="JLK2183" s="218"/>
      <c r="JLL2183" s="218"/>
      <c r="JLM2183" s="218"/>
      <c r="JLN2183" s="218"/>
      <c r="JLO2183" s="218"/>
      <c r="JLP2183" s="218"/>
      <c r="JLQ2183" s="218"/>
      <c r="JLR2183" s="218"/>
      <c r="JLS2183" s="218"/>
      <c r="JLT2183" s="218"/>
      <c r="JLU2183" s="218"/>
      <c r="JLV2183" s="218"/>
      <c r="JLW2183" s="218"/>
      <c r="JLX2183" s="218"/>
      <c r="JLY2183" s="218"/>
      <c r="JLZ2183" s="218"/>
      <c r="JMA2183" s="218"/>
      <c r="JMB2183" s="218"/>
      <c r="JMC2183" s="218"/>
      <c r="JMD2183" s="218"/>
      <c r="JME2183" s="218"/>
      <c r="JMF2183" s="218"/>
      <c r="JMG2183" s="218"/>
      <c r="JMH2183" s="218"/>
      <c r="JMI2183" s="218"/>
      <c r="JMJ2183" s="218"/>
      <c r="JMK2183" s="218"/>
      <c r="JML2183" s="218"/>
      <c r="JMM2183" s="218"/>
      <c r="JMN2183" s="218"/>
      <c r="JMO2183" s="218"/>
      <c r="JMP2183" s="218"/>
      <c r="JMQ2183" s="218"/>
      <c r="JMR2183" s="218"/>
      <c r="JMS2183" s="218"/>
      <c r="JMT2183" s="218"/>
      <c r="JMU2183" s="218"/>
      <c r="JMV2183" s="218"/>
      <c r="JMW2183" s="218"/>
      <c r="JMX2183" s="218"/>
      <c r="JMY2183" s="218"/>
      <c r="JMZ2183" s="218"/>
      <c r="JNA2183" s="218"/>
      <c r="JNB2183" s="218"/>
      <c r="JNC2183" s="218"/>
      <c r="JND2183" s="218"/>
      <c r="JNE2183" s="218"/>
      <c r="JNF2183" s="218"/>
      <c r="JNG2183" s="218"/>
      <c r="JNH2183" s="218"/>
      <c r="JNI2183" s="218"/>
      <c r="JNJ2183" s="218"/>
      <c r="JNK2183" s="218"/>
      <c r="JNL2183" s="218"/>
      <c r="JNM2183" s="218"/>
      <c r="JNN2183" s="218"/>
      <c r="JNO2183" s="218"/>
      <c r="JNP2183" s="218"/>
      <c r="JNQ2183" s="218"/>
      <c r="JNR2183" s="218"/>
      <c r="JNS2183" s="218"/>
      <c r="JNT2183" s="218"/>
      <c r="JNU2183" s="218"/>
      <c r="JNV2183" s="218"/>
      <c r="JNW2183" s="218"/>
      <c r="JNX2183" s="218"/>
      <c r="JNY2183" s="218"/>
      <c r="JNZ2183" s="218"/>
      <c r="JOA2183" s="218"/>
      <c r="JOB2183" s="218"/>
      <c r="JOC2183" s="218"/>
      <c r="JOD2183" s="218"/>
      <c r="JOE2183" s="218"/>
      <c r="JOF2183" s="218"/>
      <c r="JOG2183" s="218"/>
      <c r="JOH2183" s="218"/>
      <c r="JOI2183" s="218"/>
      <c r="JOJ2183" s="218"/>
      <c r="JOK2183" s="218"/>
      <c r="JOL2183" s="218"/>
      <c r="JOM2183" s="218"/>
      <c r="JON2183" s="218"/>
      <c r="JOO2183" s="218"/>
      <c r="JOP2183" s="218"/>
      <c r="JOQ2183" s="218"/>
      <c r="JOR2183" s="218"/>
      <c r="JOS2183" s="218"/>
      <c r="JOT2183" s="218"/>
      <c r="JOU2183" s="218"/>
      <c r="JOV2183" s="218"/>
      <c r="JOW2183" s="218"/>
      <c r="JOX2183" s="218"/>
      <c r="JOY2183" s="218"/>
      <c r="JOZ2183" s="218"/>
      <c r="JPA2183" s="218"/>
      <c r="JPB2183" s="218"/>
      <c r="JPC2183" s="218"/>
      <c r="JPD2183" s="218"/>
      <c r="JPE2183" s="218"/>
      <c r="JPF2183" s="218"/>
      <c r="JPG2183" s="218"/>
      <c r="JPH2183" s="218"/>
      <c r="JPI2183" s="218"/>
      <c r="JPJ2183" s="218"/>
      <c r="JPK2183" s="218"/>
      <c r="JPL2183" s="218"/>
      <c r="JPM2183" s="218"/>
      <c r="JPN2183" s="218"/>
      <c r="JPO2183" s="218"/>
      <c r="JPP2183" s="218"/>
      <c r="JPQ2183" s="218"/>
      <c r="JPR2183" s="218"/>
      <c r="JPS2183" s="218"/>
      <c r="JPT2183" s="218"/>
      <c r="JPU2183" s="218"/>
      <c r="JPV2183" s="218"/>
      <c r="JPW2183" s="218"/>
      <c r="JPX2183" s="218"/>
      <c r="JPY2183" s="218"/>
      <c r="JPZ2183" s="218"/>
      <c r="JQA2183" s="218"/>
      <c r="JQB2183" s="218"/>
      <c r="JQC2183" s="218"/>
      <c r="JQD2183" s="218"/>
      <c r="JQE2183" s="218"/>
      <c r="JQF2183" s="218"/>
      <c r="JQG2183" s="218"/>
      <c r="JQH2183" s="218"/>
      <c r="JQI2183" s="218"/>
      <c r="JQJ2183" s="218"/>
      <c r="JQK2183" s="218"/>
      <c r="JQL2183" s="218"/>
      <c r="JQM2183" s="218"/>
      <c r="JQN2183" s="218"/>
      <c r="JQO2183" s="218"/>
      <c r="JQP2183" s="218"/>
      <c r="JQQ2183" s="218"/>
      <c r="JQR2183" s="218"/>
      <c r="JQS2183" s="218"/>
      <c r="JQT2183" s="218"/>
      <c r="JQU2183" s="218"/>
      <c r="JQV2183" s="218"/>
      <c r="JQW2183" s="218"/>
      <c r="JQX2183" s="218"/>
      <c r="JQY2183" s="218"/>
      <c r="JQZ2183" s="218"/>
      <c r="JRA2183" s="218"/>
      <c r="JRB2183" s="218"/>
      <c r="JRC2183" s="218"/>
      <c r="JRD2183" s="218"/>
      <c r="JRE2183" s="218"/>
      <c r="JRF2183" s="218"/>
      <c r="JRG2183" s="218"/>
      <c r="JRH2183" s="218"/>
      <c r="JRI2183" s="218"/>
      <c r="JRJ2183" s="218"/>
      <c r="JRK2183" s="218"/>
      <c r="JRL2183" s="218"/>
      <c r="JRM2183" s="218"/>
      <c r="JRN2183" s="218"/>
      <c r="JRO2183" s="218"/>
      <c r="JRP2183" s="218"/>
      <c r="JRQ2183" s="218"/>
      <c r="JRR2183" s="218"/>
      <c r="JRS2183" s="218"/>
      <c r="JRT2183" s="218"/>
      <c r="JRU2183" s="218"/>
      <c r="JRV2183" s="218"/>
      <c r="JRW2183" s="218"/>
      <c r="JRX2183" s="218"/>
      <c r="JRY2183" s="218"/>
      <c r="JRZ2183" s="218"/>
      <c r="JSA2183" s="218"/>
      <c r="JSB2183" s="218"/>
      <c r="JSC2183" s="218"/>
      <c r="JSD2183" s="218"/>
      <c r="JSE2183" s="218"/>
      <c r="JSF2183" s="218"/>
      <c r="JSG2183" s="218"/>
      <c r="JSH2183" s="218"/>
      <c r="JSI2183" s="218"/>
      <c r="JSJ2183" s="218"/>
      <c r="JSK2183" s="218"/>
      <c r="JSL2183" s="218"/>
      <c r="JSM2183" s="218"/>
      <c r="JSN2183" s="218"/>
      <c r="JSO2183" s="218"/>
      <c r="JSP2183" s="218"/>
      <c r="JSQ2183" s="218"/>
      <c r="JSR2183" s="218"/>
      <c r="JSS2183" s="218"/>
      <c r="JST2183" s="218"/>
      <c r="JSU2183" s="218"/>
      <c r="JSV2183" s="218"/>
      <c r="JSW2183" s="218"/>
      <c r="JSX2183" s="218"/>
      <c r="JSY2183" s="218"/>
      <c r="JSZ2183" s="218"/>
      <c r="JTA2183" s="218"/>
      <c r="JTB2183" s="218"/>
      <c r="JTC2183" s="218"/>
      <c r="JTD2183" s="218"/>
      <c r="JTE2183" s="218"/>
      <c r="JTF2183" s="218"/>
      <c r="JTG2183" s="218"/>
      <c r="JTH2183" s="218"/>
      <c r="JTI2183" s="218"/>
      <c r="JTJ2183" s="218"/>
      <c r="JTK2183" s="218"/>
      <c r="JTL2183" s="218"/>
      <c r="JTM2183" s="218"/>
      <c r="JTN2183" s="218"/>
      <c r="JTO2183" s="218"/>
      <c r="JTP2183" s="218"/>
      <c r="JTQ2183" s="218"/>
      <c r="JTR2183" s="218"/>
      <c r="JTS2183" s="218"/>
      <c r="JTT2183" s="218"/>
      <c r="JTU2183" s="218"/>
      <c r="JTV2183" s="218"/>
      <c r="JTW2183" s="218"/>
      <c r="JTX2183" s="218"/>
      <c r="JTY2183" s="218"/>
      <c r="JTZ2183" s="218"/>
      <c r="JUA2183" s="218"/>
      <c r="JUB2183" s="218"/>
      <c r="JUC2183" s="218"/>
      <c r="JUD2183" s="218"/>
      <c r="JUE2183" s="218"/>
      <c r="JUF2183" s="218"/>
      <c r="JUG2183" s="218"/>
      <c r="JUH2183" s="218"/>
      <c r="JUI2183" s="218"/>
      <c r="JUJ2183" s="218"/>
      <c r="JUK2183" s="218"/>
      <c r="JUL2183" s="218"/>
      <c r="JUM2183" s="218"/>
      <c r="JUN2183" s="218"/>
      <c r="JUO2183" s="218"/>
      <c r="JUP2183" s="218"/>
      <c r="JUQ2183" s="218"/>
      <c r="JUR2183" s="218"/>
      <c r="JUS2183" s="218"/>
      <c r="JUT2183" s="218"/>
      <c r="JUU2183" s="218"/>
      <c r="JUV2183" s="218"/>
      <c r="JUW2183" s="218"/>
      <c r="JUX2183" s="218"/>
      <c r="JUY2183" s="218"/>
      <c r="JUZ2183" s="218"/>
      <c r="JVA2183" s="218"/>
      <c r="JVB2183" s="218"/>
      <c r="JVC2183" s="218"/>
      <c r="JVD2183" s="218"/>
      <c r="JVE2183" s="218"/>
      <c r="JVF2183" s="218"/>
      <c r="JVG2183" s="218"/>
      <c r="JVH2183" s="218"/>
      <c r="JVI2183" s="218"/>
      <c r="JVJ2183" s="218"/>
      <c r="JVK2183" s="218"/>
      <c r="JVL2183" s="218"/>
      <c r="JVM2183" s="218"/>
      <c r="JVN2183" s="218"/>
      <c r="JVO2183" s="218"/>
      <c r="JVP2183" s="218"/>
      <c r="JVQ2183" s="218"/>
      <c r="JVR2183" s="218"/>
      <c r="JVS2183" s="218"/>
      <c r="JVT2183" s="218"/>
      <c r="JVU2183" s="218"/>
      <c r="JVV2183" s="218"/>
      <c r="JVW2183" s="218"/>
      <c r="JVX2183" s="218"/>
      <c r="JVY2183" s="218"/>
      <c r="JVZ2183" s="218"/>
      <c r="JWA2183" s="218"/>
      <c r="JWB2183" s="218"/>
      <c r="JWC2183" s="218"/>
      <c r="JWD2183" s="218"/>
      <c r="JWE2183" s="218"/>
      <c r="JWF2183" s="218"/>
      <c r="JWG2183" s="218"/>
      <c r="JWH2183" s="218"/>
      <c r="JWI2183" s="218"/>
      <c r="JWJ2183" s="218"/>
      <c r="JWK2183" s="218"/>
      <c r="JWL2183" s="218"/>
      <c r="JWM2183" s="218"/>
      <c r="JWN2183" s="218"/>
      <c r="JWO2183" s="218"/>
      <c r="JWP2183" s="218"/>
      <c r="JWQ2183" s="218"/>
      <c r="JWR2183" s="218"/>
      <c r="JWS2183" s="218"/>
      <c r="JWT2183" s="218"/>
      <c r="JWU2183" s="218"/>
      <c r="JWV2183" s="218"/>
      <c r="JWW2183" s="218"/>
      <c r="JWX2183" s="218"/>
      <c r="JWY2183" s="218"/>
      <c r="JWZ2183" s="218"/>
      <c r="JXA2183" s="218"/>
      <c r="JXB2183" s="218"/>
      <c r="JXC2183" s="218"/>
      <c r="JXD2183" s="218"/>
      <c r="JXE2183" s="218"/>
      <c r="JXF2183" s="218"/>
      <c r="JXG2183" s="218"/>
      <c r="JXH2183" s="218"/>
      <c r="JXI2183" s="218"/>
      <c r="JXJ2183" s="218"/>
      <c r="JXK2183" s="218"/>
      <c r="JXL2183" s="218"/>
      <c r="JXM2183" s="218"/>
      <c r="JXN2183" s="218"/>
      <c r="JXO2183" s="218"/>
      <c r="JXP2183" s="218"/>
      <c r="JXQ2183" s="218"/>
      <c r="JXR2183" s="218"/>
      <c r="JXS2183" s="218"/>
      <c r="JXT2183" s="218"/>
      <c r="JXU2183" s="218"/>
      <c r="JXV2183" s="218"/>
      <c r="JXW2183" s="218"/>
      <c r="JXX2183" s="218"/>
      <c r="JXY2183" s="218"/>
      <c r="JXZ2183" s="218"/>
      <c r="JYA2183" s="218"/>
      <c r="JYB2183" s="218"/>
      <c r="JYC2183" s="218"/>
      <c r="JYD2183" s="218"/>
      <c r="JYE2183" s="218"/>
      <c r="JYF2183" s="218"/>
      <c r="JYG2183" s="218"/>
      <c r="JYH2183" s="218"/>
      <c r="JYI2183" s="218"/>
      <c r="JYJ2183" s="218"/>
      <c r="JYK2183" s="218"/>
      <c r="JYL2183" s="218"/>
      <c r="JYM2183" s="218"/>
      <c r="JYN2183" s="218"/>
      <c r="JYO2183" s="218"/>
      <c r="JYP2183" s="218"/>
      <c r="JYQ2183" s="218"/>
      <c r="JYR2183" s="218"/>
      <c r="JYS2183" s="218"/>
      <c r="JYT2183" s="218"/>
      <c r="JYU2183" s="218"/>
      <c r="JYV2183" s="218"/>
      <c r="JYW2183" s="218"/>
      <c r="JYX2183" s="218"/>
      <c r="JYY2183" s="218"/>
      <c r="JYZ2183" s="218"/>
      <c r="JZA2183" s="218"/>
      <c r="JZB2183" s="218"/>
      <c r="JZC2183" s="218"/>
      <c r="JZD2183" s="218"/>
      <c r="JZE2183" s="218"/>
      <c r="JZF2183" s="218"/>
      <c r="JZG2183" s="218"/>
      <c r="JZH2183" s="218"/>
      <c r="JZI2183" s="218"/>
      <c r="JZJ2183" s="218"/>
      <c r="JZK2183" s="218"/>
      <c r="JZL2183" s="218"/>
      <c r="JZM2183" s="218"/>
      <c r="JZN2183" s="218"/>
      <c r="JZO2183" s="218"/>
      <c r="JZP2183" s="218"/>
      <c r="JZQ2183" s="218"/>
      <c r="JZR2183" s="218"/>
      <c r="JZS2183" s="218"/>
      <c r="JZT2183" s="218"/>
      <c r="JZU2183" s="218"/>
      <c r="JZV2183" s="218"/>
      <c r="JZW2183" s="218"/>
      <c r="JZX2183" s="218"/>
      <c r="JZY2183" s="218"/>
      <c r="JZZ2183" s="218"/>
      <c r="KAA2183" s="218"/>
      <c r="KAB2183" s="218"/>
      <c r="KAC2183" s="218"/>
      <c r="KAD2183" s="218"/>
      <c r="KAE2183" s="218"/>
      <c r="KAF2183" s="218"/>
      <c r="KAG2183" s="218"/>
      <c r="KAH2183" s="218"/>
      <c r="KAI2183" s="218"/>
      <c r="KAJ2183" s="218"/>
      <c r="KAK2183" s="218"/>
      <c r="KAL2183" s="218"/>
      <c r="KAM2183" s="218"/>
      <c r="KAN2183" s="218"/>
      <c r="KAO2183" s="218"/>
      <c r="KAP2183" s="218"/>
      <c r="KAQ2183" s="218"/>
      <c r="KAR2183" s="218"/>
      <c r="KAS2183" s="218"/>
      <c r="KAT2183" s="218"/>
      <c r="KAU2183" s="218"/>
      <c r="KAV2183" s="218"/>
      <c r="KAW2183" s="218"/>
      <c r="KAX2183" s="218"/>
      <c r="KAY2183" s="218"/>
      <c r="KAZ2183" s="218"/>
      <c r="KBA2183" s="218"/>
      <c r="KBB2183" s="218"/>
      <c r="KBC2183" s="218"/>
      <c r="KBD2183" s="218"/>
      <c r="KBE2183" s="218"/>
      <c r="KBF2183" s="218"/>
      <c r="KBG2183" s="218"/>
      <c r="KBH2183" s="218"/>
      <c r="KBI2183" s="218"/>
      <c r="KBJ2183" s="218"/>
      <c r="KBK2183" s="218"/>
      <c r="KBL2183" s="218"/>
      <c r="KBM2183" s="218"/>
      <c r="KBN2183" s="218"/>
      <c r="KBO2183" s="218"/>
      <c r="KBP2183" s="218"/>
      <c r="KBQ2183" s="218"/>
      <c r="KBR2183" s="218"/>
      <c r="KBS2183" s="218"/>
      <c r="KBT2183" s="218"/>
      <c r="KBU2183" s="218"/>
      <c r="KBV2183" s="218"/>
      <c r="KBW2183" s="218"/>
      <c r="KBX2183" s="218"/>
      <c r="KBY2183" s="218"/>
      <c r="KBZ2183" s="218"/>
      <c r="KCA2183" s="218"/>
      <c r="KCB2183" s="218"/>
      <c r="KCC2183" s="218"/>
      <c r="KCD2183" s="218"/>
      <c r="KCE2183" s="218"/>
      <c r="KCF2183" s="218"/>
      <c r="KCG2183" s="218"/>
      <c r="KCH2183" s="218"/>
      <c r="KCI2183" s="218"/>
      <c r="KCJ2183" s="218"/>
      <c r="KCK2183" s="218"/>
      <c r="KCL2183" s="218"/>
      <c r="KCM2183" s="218"/>
      <c r="KCN2183" s="218"/>
      <c r="KCO2183" s="218"/>
      <c r="KCP2183" s="218"/>
      <c r="KCQ2183" s="218"/>
      <c r="KCR2183" s="218"/>
      <c r="KCS2183" s="218"/>
      <c r="KCT2183" s="218"/>
      <c r="KCU2183" s="218"/>
      <c r="KCV2183" s="218"/>
      <c r="KCW2183" s="218"/>
      <c r="KCX2183" s="218"/>
      <c r="KCY2183" s="218"/>
      <c r="KCZ2183" s="218"/>
      <c r="KDA2183" s="218"/>
      <c r="KDB2183" s="218"/>
      <c r="KDC2183" s="218"/>
      <c r="KDD2183" s="218"/>
      <c r="KDE2183" s="218"/>
      <c r="KDF2183" s="218"/>
      <c r="KDG2183" s="218"/>
      <c r="KDH2183" s="218"/>
      <c r="KDI2183" s="218"/>
      <c r="KDJ2183" s="218"/>
      <c r="KDK2183" s="218"/>
      <c r="KDL2183" s="218"/>
      <c r="KDM2183" s="218"/>
      <c r="KDN2183" s="218"/>
      <c r="KDO2183" s="218"/>
      <c r="KDP2183" s="218"/>
      <c r="KDQ2183" s="218"/>
      <c r="KDR2183" s="218"/>
      <c r="KDS2183" s="218"/>
      <c r="KDT2183" s="218"/>
      <c r="KDU2183" s="218"/>
      <c r="KDV2183" s="218"/>
      <c r="KDW2183" s="218"/>
      <c r="KDX2183" s="218"/>
      <c r="KDY2183" s="218"/>
      <c r="KDZ2183" s="218"/>
      <c r="KEA2183" s="218"/>
      <c r="KEB2183" s="218"/>
      <c r="KEC2183" s="218"/>
      <c r="KED2183" s="218"/>
      <c r="KEE2183" s="218"/>
      <c r="KEF2183" s="218"/>
      <c r="KEG2183" s="218"/>
      <c r="KEH2183" s="218"/>
      <c r="KEI2183" s="218"/>
      <c r="KEJ2183" s="218"/>
      <c r="KEK2183" s="218"/>
      <c r="KEL2183" s="218"/>
      <c r="KEM2183" s="218"/>
      <c r="KEN2183" s="218"/>
      <c r="KEO2183" s="218"/>
      <c r="KEP2183" s="218"/>
      <c r="KEQ2183" s="218"/>
      <c r="KER2183" s="218"/>
      <c r="KES2183" s="218"/>
      <c r="KET2183" s="218"/>
      <c r="KEU2183" s="218"/>
      <c r="KEV2183" s="218"/>
      <c r="KEW2183" s="218"/>
      <c r="KEX2183" s="218"/>
      <c r="KEY2183" s="218"/>
      <c r="KEZ2183" s="218"/>
      <c r="KFA2183" s="218"/>
      <c r="KFB2183" s="218"/>
      <c r="KFC2183" s="218"/>
      <c r="KFD2183" s="218"/>
      <c r="KFE2183" s="218"/>
      <c r="KFF2183" s="218"/>
      <c r="KFG2183" s="218"/>
      <c r="KFH2183" s="218"/>
      <c r="KFI2183" s="218"/>
      <c r="KFJ2183" s="218"/>
      <c r="KFK2183" s="218"/>
      <c r="KFL2183" s="218"/>
      <c r="KFM2183" s="218"/>
      <c r="KFN2183" s="218"/>
      <c r="KFO2183" s="218"/>
      <c r="KFP2183" s="218"/>
      <c r="KFQ2183" s="218"/>
      <c r="KFR2183" s="218"/>
      <c r="KFS2183" s="218"/>
      <c r="KFT2183" s="218"/>
      <c r="KFU2183" s="218"/>
      <c r="KFV2183" s="218"/>
      <c r="KFW2183" s="218"/>
      <c r="KFX2183" s="218"/>
      <c r="KFY2183" s="218"/>
      <c r="KFZ2183" s="218"/>
      <c r="KGA2183" s="218"/>
      <c r="KGB2183" s="218"/>
      <c r="KGC2183" s="218"/>
      <c r="KGD2183" s="218"/>
      <c r="KGE2183" s="218"/>
      <c r="KGF2183" s="218"/>
      <c r="KGG2183" s="218"/>
      <c r="KGH2183" s="218"/>
      <c r="KGI2183" s="218"/>
      <c r="KGJ2183" s="218"/>
      <c r="KGK2183" s="218"/>
      <c r="KGL2183" s="218"/>
      <c r="KGM2183" s="218"/>
      <c r="KGN2183" s="218"/>
      <c r="KGO2183" s="218"/>
      <c r="KGP2183" s="218"/>
      <c r="KGQ2183" s="218"/>
      <c r="KGR2183" s="218"/>
      <c r="KGS2183" s="218"/>
      <c r="KGT2183" s="218"/>
      <c r="KGU2183" s="218"/>
      <c r="KGV2183" s="218"/>
      <c r="KGW2183" s="218"/>
      <c r="KGX2183" s="218"/>
      <c r="KGY2183" s="218"/>
      <c r="KGZ2183" s="218"/>
      <c r="KHA2183" s="218"/>
      <c r="KHB2183" s="218"/>
      <c r="KHC2183" s="218"/>
      <c r="KHD2183" s="218"/>
      <c r="KHE2183" s="218"/>
      <c r="KHF2183" s="218"/>
      <c r="KHG2183" s="218"/>
      <c r="KHH2183" s="218"/>
      <c r="KHI2183" s="218"/>
      <c r="KHJ2183" s="218"/>
      <c r="KHK2183" s="218"/>
      <c r="KHL2183" s="218"/>
      <c r="KHM2183" s="218"/>
      <c r="KHN2183" s="218"/>
      <c r="KHO2183" s="218"/>
      <c r="KHP2183" s="218"/>
      <c r="KHQ2183" s="218"/>
      <c r="KHR2183" s="218"/>
      <c r="KHS2183" s="218"/>
      <c r="KHT2183" s="218"/>
      <c r="KHU2183" s="218"/>
      <c r="KHV2183" s="218"/>
      <c r="KHW2183" s="218"/>
      <c r="KHX2183" s="218"/>
      <c r="KHY2183" s="218"/>
      <c r="KHZ2183" s="218"/>
      <c r="KIA2183" s="218"/>
      <c r="KIB2183" s="218"/>
      <c r="KIC2183" s="218"/>
      <c r="KID2183" s="218"/>
      <c r="KIE2183" s="218"/>
      <c r="KIF2183" s="218"/>
      <c r="KIG2183" s="218"/>
      <c r="KIH2183" s="218"/>
      <c r="KII2183" s="218"/>
      <c r="KIJ2183" s="218"/>
      <c r="KIK2183" s="218"/>
      <c r="KIL2183" s="218"/>
      <c r="KIM2183" s="218"/>
      <c r="KIN2183" s="218"/>
      <c r="KIO2183" s="218"/>
      <c r="KIP2183" s="218"/>
      <c r="KIQ2183" s="218"/>
      <c r="KIR2183" s="218"/>
      <c r="KIS2183" s="218"/>
      <c r="KIT2183" s="218"/>
      <c r="KIU2183" s="218"/>
      <c r="KIV2183" s="218"/>
      <c r="KIW2183" s="218"/>
      <c r="KIX2183" s="218"/>
      <c r="KIY2183" s="218"/>
      <c r="KIZ2183" s="218"/>
      <c r="KJA2183" s="218"/>
      <c r="KJB2183" s="218"/>
      <c r="KJC2183" s="218"/>
      <c r="KJD2183" s="218"/>
      <c r="KJE2183" s="218"/>
      <c r="KJF2183" s="218"/>
      <c r="KJG2183" s="218"/>
      <c r="KJH2183" s="218"/>
      <c r="KJI2183" s="218"/>
      <c r="KJJ2183" s="218"/>
      <c r="KJK2183" s="218"/>
      <c r="KJL2183" s="218"/>
      <c r="KJM2183" s="218"/>
      <c r="KJN2183" s="218"/>
      <c r="KJO2183" s="218"/>
      <c r="KJP2183" s="218"/>
      <c r="KJQ2183" s="218"/>
      <c r="KJR2183" s="218"/>
      <c r="KJS2183" s="218"/>
      <c r="KJT2183" s="218"/>
      <c r="KJU2183" s="218"/>
      <c r="KJV2183" s="218"/>
      <c r="KJW2183" s="218"/>
      <c r="KJX2183" s="218"/>
      <c r="KJY2183" s="218"/>
      <c r="KJZ2183" s="218"/>
      <c r="KKA2183" s="218"/>
      <c r="KKB2183" s="218"/>
      <c r="KKC2183" s="218"/>
      <c r="KKD2183" s="218"/>
      <c r="KKE2183" s="218"/>
      <c r="KKF2183" s="218"/>
      <c r="KKG2183" s="218"/>
      <c r="KKH2183" s="218"/>
      <c r="KKI2183" s="218"/>
      <c r="KKJ2183" s="218"/>
      <c r="KKK2183" s="218"/>
      <c r="KKL2183" s="218"/>
      <c r="KKM2183" s="218"/>
      <c r="KKN2183" s="218"/>
      <c r="KKO2183" s="218"/>
      <c r="KKP2183" s="218"/>
      <c r="KKQ2183" s="218"/>
      <c r="KKR2183" s="218"/>
      <c r="KKS2183" s="218"/>
      <c r="KKT2183" s="218"/>
      <c r="KKU2183" s="218"/>
      <c r="KKV2183" s="218"/>
      <c r="KKW2183" s="218"/>
      <c r="KKX2183" s="218"/>
      <c r="KKY2183" s="218"/>
      <c r="KKZ2183" s="218"/>
      <c r="KLA2183" s="218"/>
      <c r="KLB2183" s="218"/>
      <c r="KLC2183" s="218"/>
      <c r="KLD2183" s="218"/>
      <c r="KLE2183" s="218"/>
      <c r="KLF2183" s="218"/>
      <c r="KLG2183" s="218"/>
      <c r="KLH2183" s="218"/>
      <c r="KLI2183" s="218"/>
      <c r="KLJ2183" s="218"/>
      <c r="KLK2183" s="218"/>
      <c r="KLL2183" s="218"/>
      <c r="KLM2183" s="218"/>
      <c r="KLN2183" s="218"/>
      <c r="KLO2183" s="218"/>
      <c r="KLP2183" s="218"/>
      <c r="KLQ2183" s="218"/>
      <c r="KLR2183" s="218"/>
      <c r="KLS2183" s="218"/>
      <c r="KLT2183" s="218"/>
      <c r="KLU2183" s="218"/>
      <c r="KLV2183" s="218"/>
      <c r="KLW2183" s="218"/>
      <c r="KLX2183" s="218"/>
      <c r="KLY2183" s="218"/>
      <c r="KLZ2183" s="218"/>
      <c r="KMA2183" s="218"/>
      <c r="KMB2183" s="218"/>
      <c r="KMC2183" s="218"/>
      <c r="KMD2183" s="218"/>
      <c r="KME2183" s="218"/>
      <c r="KMF2183" s="218"/>
      <c r="KMG2183" s="218"/>
      <c r="KMH2183" s="218"/>
      <c r="KMI2183" s="218"/>
      <c r="KMJ2183" s="218"/>
      <c r="KMK2183" s="218"/>
      <c r="KML2183" s="218"/>
      <c r="KMM2183" s="218"/>
      <c r="KMN2183" s="218"/>
      <c r="KMO2183" s="218"/>
      <c r="KMP2183" s="218"/>
      <c r="KMQ2183" s="218"/>
      <c r="KMR2183" s="218"/>
      <c r="KMS2183" s="218"/>
      <c r="KMT2183" s="218"/>
      <c r="KMU2183" s="218"/>
      <c r="KMV2183" s="218"/>
      <c r="KMW2183" s="218"/>
      <c r="KMX2183" s="218"/>
      <c r="KMY2183" s="218"/>
      <c r="KMZ2183" s="218"/>
      <c r="KNA2183" s="218"/>
      <c r="KNB2183" s="218"/>
      <c r="KNC2183" s="218"/>
      <c r="KND2183" s="218"/>
      <c r="KNE2183" s="218"/>
      <c r="KNF2183" s="218"/>
      <c r="KNG2183" s="218"/>
      <c r="KNH2183" s="218"/>
      <c r="KNI2183" s="218"/>
      <c r="KNJ2183" s="218"/>
      <c r="KNK2183" s="218"/>
      <c r="KNL2183" s="218"/>
      <c r="KNM2183" s="218"/>
      <c r="KNN2183" s="218"/>
      <c r="KNO2183" s="218"/>
      <c r="KNP2183" s="218"/>
      <c r="KNQ2183" s="218"/>
      <c r="KNR2183" s="218"/>
      <c r="KNS2183" s="218"/>
      <c r="KNT2183" s="218"/>
      <c r="KNU2183" s="218"/>
      <c r="KNV2183" s="218"/>
      <c r="KNW2183" s="218"/>
      <c r="KNX2183" s="218"/>
      <c r="KNY2183" s="218"/>
      <c r="KNZ2183" s="218"/>
      <c r="KOA2183" s="218"/>
      <c r="KOB2183" s="218"/>
      <c r="KOC2183" s="218"/>
      <c r="KOD2183" s="218"/>
      <c r="KOE2183" s="218"/>
      <c r="KOF2183" s="218"/>
      <c r="KOG2183" s="218"/>
      <c r="KOH2183" s="218"/>
      <c r="KOI2183" s="218"/>
      <c r="KOJ2183" s="218"/>
      <c r="KOK2183" s="218"/>
      <c r="KOL2183" s="218"/>
      <c r="KOM2183" s="218"/>
      <c r="KON2183" s="218"/>
      <c r="KOO2183" s="218"/>
      <c r="KOP2183" s="218"/>
      <c r="KOQ2183" s="218"/>
      <c r="KOR2183" s="218"/>
      <c r="KOS2183" s="218"/>
      <c r="KOT2183" s="218"/>
      <c r="KOU2183" s="218"/>
      <c r="KOV2183" s="218"/>
      <c r="KOW2183" s="218"/>
      <c r="KOX2183" s="218"/>
      <c r="KOY2183" s="218"/>
      <c r="KOZ2183" s="218"/>
      <c r="KPA2183" s="218"/>
      <c r="KPB2183" s="218"/>
      <c r="KPC2183" s="218"/>
      <c r="KPD2183" s="218"/>
      <c r="KPE2183" s="218"/>
      <c r="KPF2183" s="218"/>
      <c r="KPG2183" s="218"/>
      <c r="KPH2183" s="218"/>
      <c r="KPI2183" s="218"/>
      <c r="KPJ2183" s="218"/>
      <c r="KPK2183" s="218"/>
      <c r="KPL2183" s="218"/>
      <c r="KPM2183" s="218"/>
      <c r="KPN2183" s="218"/>
      <c r="KPO2183" s="218"/>
      <c r="KPP2183" s="218"/>
      <c r="KPQ2183" s="218"/>
      <c r="KPR2183" s="218"/>
      <c r="KPS2183" s="218"/>
      <c r="KPT2183" s="218"/>
      <c r="KPU2183" s="218"/>
      <c r="KPV2183" s="218"/>
      <c r="KPW2183" s="218"/>
      <c r="KPX2183" s="218"/>
      <c r="KPY2183" s="218"/>
      <c r="KPZ2183" s="218"/>
      <c r="KQA2183" s="218"/>
      <c r="KQB2183" s="218"/>
      <c r="KQC2183" s="218"/>
      <c r="KQD2183" s="218"/>
      <c r="KQE2183" s="218"/>
      <c r="KQF2183" s="218"/>
      <c r="KQG2183" s="218"/>
      <c r="KQH2183" s="218"/>
      <c r="KQI2183" s="218"/>
      <c r="KQJ2183" s="218"/>
      <c r="KQK2183" s="218"/>
      <c r="KQL2183" s="218"/>
      <c r="KQM2183" s="218"/>
      <c r="KQN2183" s="218"/>
      <c r="KQO2183" s="218"/>
      <c r="KQP2183" s="218"/>
      <c r="KQQ2183" s="218"/>
      <c r="KQR2183" s="218"/>
      <c r="KQS2183" s="218"/>
      <c r="KQT2183" s="218"/>
      <c r="KQU2183" s="218"/>
      <c r="KQV2183" s="218"/>
      <c r="KQW2183" s="218"/>
      <c r="KQX2183" s="218"/>
      <c r="KQY2183" s="218"/>
      <c r="KQZ2183" s="218"/>
      <c r="KRA2183" s="218"/>
      <c r="KRB2183" s="218"/>
      <c r="KRC2183" s="218"/>
      <c r="KRD2183" s="218"/>
      <c r="KRE2183" s="218"/>
      <c r="KRF2183" s="218"/>
      <c r="KRG2183" s="218"/>
      <c r="KRH2183" s="218"/>
      <c r="KRI2183" s="218"/>
      <c r="KRJ2183" s="218"/>
      <c r="KRK2183" s="218"/>
      <c r="KRL2183" s="218"/>
      <c r="KRM2183" s="218"/>
      <c r="KRN2183" s="218"/>
      <c r="KRO2183" s="218"/>
      <c r="KRP2183" s="218"/>
      <c r="KRQ2183" s="218"/>
      <c r="KRR2183" s="218"/>
      <c r="KRS2183" s="218"/>
      <c r="KRT2183" s="218"/>
      <c r="KRU2183" s="218"/>
      <c r="KRV2183" s="218"/>
      <c r="KRW2183" s="218"/>
      <c r="KRX2183" s="218"/>
      <c r="KRY2183" s="218"/>
      <c r="KRZ2183" s="218"/>
      <c r="KSA2183" s="218"/>
      <c r="KSB2183" s="218"/>
      <c r="KSC2183" s="218"/>
      <c r="KSD2183" s="218"/>
      <c r="KSE2183" s="218"/>
      <c r="KSF2183" s="218"/>
      <c r="KSG2183" s="218"/>
      <c r="KSH2183" s="218"/>
      <c r="KSI2183" s="218"/>
      <c r="KSJ2183" s="218"/>
      <c r="KSK2183" s="218"/>
      <c r="KSL2183" s="218"/>
      <c r="KSM2183" s="218"/>
      <c r="KSN2183" s="218"/>
      <c r="KSO2183" s="218"/>
      <c r="KSP2183" s="218"/>
      <c r="KSQ2183" s="218"/>
      <c r="KSR2183" s="218"/>
      <c r="KSS2183" s="218"/>
      <c r="KST2183" s="218"/>
      <c r="KSU2183" s="218"/>
      <c r="KSV2183" s="218"/>
      <c r="KSW2183" s="218"/>
      <c r="KSX2183" s="218"/>
      <c r="KSY2183" s="218"/>
      <c r="KSZ2183" s="218"/>
      <c r="KTA2183" s="218"/>
      <c r="KTB2183" s="218"/>
      <c r="KTC2183" s="218"/>
      <c r="KTD2183" s="218"/>
      <c r="KTE2183" s="218"/>
      <c r="KTF2183" s="218"/>
      <c r="KTG2183" s="218"/>
      <c r="KTH2183" s="218"/>
      <c r="KTI2183" s="218"/>
      <c r="KTJ2183" s="218"/>
      <c r="KTK2183" s="218"/>
      <c r="KTL2183" s="218"/>
      <c r="KTM2183" s="218"/>
      <c r="KTN2183" s="218"/>
      <c r="KTO2183" s="218"/>
      <c r="KTP2183" s="218"/>
      <c r="KTQ2183" s="218"/>
      <c r="KTR2183" s="218"/>
      <c r="KTS2183" s="218"/>
      <c r="KTT2183" s="218"/>
      <c r="KTU2183" s="218"/>
      <c r="KTV2183" s="218"/>
      <c r="KTW2183" s="218"/>
      <c r="KTX2183" s="218"/>
      <c r="KTY2183" s="218"/>
      <c r="KTZ2183" s="218"/>
      <c r="KUA2183" s="218"/>
      <c r="KUB2183" s="218"/>
      <c r="KUC2183" s="218"/>
      <c r="KUD2183" s="218"/>
      <c r="KUE2183" s="218"/>
      <c r="KUF2183" s="218"/>
      <c r="KUG2183" s="218"/>
      <c r="KUH2183" s="218"/>
      <c r="KUI2183" s="218"/>
      <c r="KUJ2183" s="218"/>
      <c r="KUK2183" s="218"/>
      <c r="KUL2183" s="218"/>
      <c r="KUM2183" s="218"/>
      <c r="KUN2183" s="218"/>
      <c r="KUO2183" s="218"/>
      <c r="KUP2183" s="218"/>
      <c r="KUQ2183" s="218"/>
      <c r="KUR2183" s="218"/>
      <c r="KUS2183" s="218"/>
      <c r="KUT2183" s="218"/>
      <c r="KUU2183" s="218"/>
      <c r="KUV2183" s="218"/>
      <c r="KUW2183" s="218"/>
      <c r="KUX2183" s="218"/>
      <c r="KUY2183" s="218"/>
      <c r="KUZ2183" s="218"/>
      <c r="KVA2183" s="218"/>
      <c r="KVB2183" s="218"/>
      <c r="KVC2183" s="218"/>
      <c r="KVD2183" s="218"/>
      <c r="KVE2183" s="218"/>
      <c r="KVF2183" s="218"/>
      <c r="KVG2183" s="218"/>
      <c r="KVH2183" s="218"/>
      <c r="KVI2183" s="218"/>
      <c r="KVJ2183" s="218"/>
      <c r="KVK2183" s="218"/>
      <c r="KVL2183" s="218"/>
      <c r="KVM2183" s="218"/>
      <c r="KVN2183" s="218"/>
      <c r="KVO2183" s="218"/>
      <c r="KVP2183" s="218"/>
      <c r="KVQ2183" s="218"/>
      <c r="KVR2183" s="218"/>
      <c r="KVS2183" s="218"/>
      <c r="KVT2183" s="218"/>
      <c r="KVU2183" s="218"/>
      <c r="KVV2183" s="218"/>
      <c r="KVW2183" s="218"/>
      <c r="KVX2183" s="218"/>
      <c r="KVY2183" s="218"/>
      <c r="KVZ2183" s="218"/>
      <c r="KWA2183" s="218"/>
      <c r="KWB2183" s="218"/>
      <c r="KWC2183" s="218"/>
      <c r="KWD2183" s="218"/>
      <c r="KWE2183" s="218"/>
      <c r="KWF2183" s="218"/>
      <c r="KWG2183" s="218"/>
      <c r="KWH2183" s="218"/>
      <c r="KWI2183" s="218"/>
      <c r="KWJ2183" s="218"/>
      <c r="KWK2183" s="218"/>
      <c r="KWL2183" s="218"/>
      <c r="KWM2183" s="218"/>
      <c r="KWN2183" s="218"/>
      <c r="KWO2183" s="218"/>
      <c r="KWP2183" s="218"/>
      <c r="KWQ2183" s="218"/>
      <c r="KWR2183" s="218"/>
      <c r="KWS2183" s="218"/>
      <c r="KWT2183" s="218"/>
      <c r="KWU2183" s="218"/>
      <c r="KWV2183" s="218"/>
      <c r="KWW2183" s="218"/>
      <c r="KWX2183" s="218"/>
      <c r="KWY2183" s="218"/>
      <c r="KWZ2183" s="218"/>
      <c r="KXA2183" s="218"/>
      <c r="KXB2183" s="218"/>
      <c r="KXC2183" s="218"/>
      <c r="KXD2183" s="218"/>
      <c r="KXE2183" s="218"/>
      <c r="KXF2183" s="218"/>
      <c r="KXG2183" s="218"/>
      <c r="KXH2183" s="218"/>
      <c r="KXI2183" s="218"/>
      <c r="KXJ2183" s="218"/>
      <c r="KXK2183" s="218"/>
      <c r="KXL2183" s="218"/>
      <c r="KXM2183" s="218"/>
      <c r="KXN2183" s="218"/>
      <c r="KXO2183" s="218"/>
      <c r="KXP2183" s="218"/>
      <c r="KXQ2183" s="218"/>
      <c r="KXR2183" s="218"/>
      <c r="KXS2183" s="218"/>
      <c r="KXT2183" s="218"/>
      <c r="KXU2183" s="218"/>
      <c r="KXV2183" s="218"/>
      <c r="KXW2183" s="218"/>
      <c r="KXX2183" s="218"/>
      <c r="KXY2183" s="218"/>
      <c r="KXZ2183" s="218"/>
      <c r="KYA2183" s="218"/>
      <c r="KYB2183" s="218"/>
      <c r="KYC2183" s="218"/>
      <c r="KYD2183" s="218"/>
      <c r="KYE2183" s="218"/>
      <c r="KYF2183" s="218"/>
      <c r="KYG2183" s="218"/>
      <c r="KYH2183" s="218"/>
      <c r="KYI2183" s="218"/>
      <c r="KYJ2183" s="218"/>
      <c r="KYK2183" s="218"/>
      <c r="KYL2183" s="218"/>
      <c r="KYM2183" s="218"/>
      <c r="KYN2183" s="218"/>
      <c r="KYO2183" s="218"/>
      <c r="KYP2183" s="218"/>
      <c r="KYQ2183" s="218"/>
      <c r="KYR2183" s="218"/>
      <c r="KYS2183" s="218"/>
      <c r="KYT2183" s="218"/>
      <c r="KYU2183" s="218"/>
      <c r="KYV2183" s="218"/>
      <c r="KYW2183" s="218"/>
      <c r="KYX2183" s="218"/>
      <c r="KYY2183" s="218"/>
      <c r="KYZ2183" s="218"/>
      <c r="KZA2183" s="218"/>
      <c r="KZB2183" s="218"/>
      <c r="KZC2183" s="218"/>
      <c r="KZD2183" s="218"/>
      <c r="KZE2183" s="218"/>
      <c r="KZF2183" s="218"/>
      <c r="KZG2183" s="218"/>
      <c r="KZH2183" s="218"/>
      <c r="KZI2183" s="218"/>
      <c r="KZJ2183" s="218"/>
      <c r="KZK2183" s="218"/>
      <c r="KZL2183" s="218"/>
      <c r="KZM2183" s="218"/>
      <c r="KZN2183" s="218"/>
      <c r="KZO2183" s="218"/>
      <c r="KZP2183" s="218"/>
      <c r="KZQ2183" s="218"/>
      <c r="KZR2183" s="218"/>
      <c r="KZS2183" s="218"/>
      <c r="KZT2183" s="218"/>
      <c r="KZU2183" s="218"/>
      <c r="KZV2183" s="218"/>
      <c r="KZW2183" s="218"/>
      <c r="KZX2183" s="218"/>
      <c r="KZY2183" s="218"/>
      <c r="KZZ2183" s="218"/>
      <c r="LAA2183" s="218"/>
      <c r="LAB2183" s="218"/>
      <c r="LAC2183" s="218"/>
      <c r="LAD2183" s="218"/>
      <c r="LAE2183" s="218"/>
      <c r="LAF2183" s="218"/>
      <c r="LAG2183" s="218"/>
      <c r="LAH2183" s="218"/>
      <c r="LAI2183" s="218"/>
      <c r="LAJ2183" s="218"/>
      <c r="LAK2183" s="218"/>
      <c r="LAL2183" s="218"/>
      <c r="LAM2183" s="218"/>
      <c r="LAN2183" s="218"/>
      <c r="LAO2183" s="218"/>
      <c r="LAP2183" s="218"/>
      <c r="LAQ2183" s="218"/>
      <c r="LAR2183" s="218"/>
      <c r="LAS2183" s="218"/>
      <c r="LAT2183" s="218"/>
      <c r="LAU2183" s="218"/>
      <c r="LAV2183" s="218"/>
      <c r="LAW2183" s="218"/>
      <c r="LAX2183" s="218"/>
      <c r="LAY2183" s="218"/>
      <c r="LAZ2183" s="218"/>
      <c r="LBA2183" s="218"/>
      <c r="LBB2183" s="218"/>
      <c r="LBC2183" s="218"/>
      <c r="LBD2183" s="218"/>
      <c r="LBE2183" s="218"/>
      <c r="LBF2183" s="218"/>
      <c r="LBG2183" s="218"/>
      <c r="LBH2183" s="218"/>
      <c r="LBI2183" s="218"/>
      <c r="LBJ2183" s="218"/>
      <c r="LBK2183" s="218"/>
      <c r="LBL2183" s="218"/>
      <c r="LBM2183" s="218"/>
      <c r="LBN2183" s="218"/>
      <c r="LBO2183" s="218"/>
      <c r="LBP2183" s="218"/>
      <c r="LBQ2183" s="218"/>
      <c r="LBR2183" s="218"/>
      <c r="LBS2183" s="218"/>
      <c r="LBT2183" s="218"/>
      <c r="LBU2183" s="218"/>
      <c r="LBV2183" s="218"/>
      <c r="LBW2183" s="218"/>
      <c r="LBX2183" s="218"/>
      <c r="LBY2183" s="218"/>
      <c r="LBZ2183" s="218"/>
      <c r="LCA2183" s="218"/>
      <c r="LCB2183" s="218"/>
      <c r="LCC2183" s="218"/>
      <c r="LCD2183" s="218"/>
      <c r="LCE2183" s="218"/>
      <c r="LCF2183" s="218"/>
      <c r="LCG2183" s="218"/>
      <c r="LCH2183" s="218"/>
      <c r="LCI2183" s="218"/>
      <c r="LCJ2183" s="218"/>
      <c r="LCK2183" s="218"/>
      <c r="LCL2183" s="218"/>
      <c r="LCM2183" s="218"/>
      <c r="LCN2183" s="218"/>
      <c r="LCO2183" s="218"/>
      <c r="LCP2183" s="218"/>
      <c r="LCQ2183" s="218"/>
      <c r="LCR2183" s="218"/>
      <c r="LCS2183" s="218"/>
      <c r="LCT2183" s="218"/>
      <c r="LCU2183" s="218"/>
      <c r="LCV2183" s="218"/>
      <c r="LCW2183" s="218"/>
      <c r="LCX2183" s="218"/>
      <c r="LCY2183" s="218"/>
      <c r="LCZ2183" s="218"/>
      <c r="LDA2183" s="218"/>
      <c r="LDB2183" s="218"/>
      <c r="LDC2183" s="218"/>
      <c r="LDD2183" s="218"/>
      <c r="LDE2183" s="218"/>
      <c r="LDF2183" s="218"/>
      <c r="LDG2183" s="218"/>
      <c r="LDH2183" s="218"/>
      <c r="LDI2183" s="218"/>
      <c r="LDJ2183" s="218"/>
      <c r="LDK2183" s="218"/>
      <c r="LDL2183" s="218"/>
      <c r="LDM2183" s="218"/>
      <c r="LDN2183" s="218"/>
      <c r="LDO2183" s="218"/>
      <c r="LDP2183" s="218"/>
      <c r="LDQ2183" s="218"/>
      <c r="LDR2183" s="218"/>
      <c r="LDS2183" s="218"/>
      <c r="LDT2183" s="218"/>
      <c r="LDU2183" s="218"/>
      <c r="LDV2183" s="218"/>
      <c r="LDW2183" s="218"/>
      <c r="LDX2183" s="218"/>
      <c r="LDY2183" s="218"/>
      <c r="LDZ2183" s="218"/>
      <c r="LEA2183" s="218"/>
      <c r="LEB2183" s="218"/>
      <c r="LEC2183" s="218"/>
      <c r="LED2183" s="218"/>
      <c r="LEE2183" s="218"/>
      <c r="LEF2183" s="218"/>
      <c r="LEG2183" s="218"/>
      <c r="LEH2183" s="218"/>
      <c r="LEI2183" s="218"/>
      <c r="LEJ2183" s="218"/>
      <c r="LEK2183" s="218"/>
      <c r="LEL2183" s="218"/>
      <c r="LEM2183" s="218"/>
      <c r="LEN2183" s="218"/>
      <c r="LEO2183" s="218"/>
      <c r="LEP2183" s="218"/>
      <c r="LEQ2183" s="218"/>
      <c r="LER2183" s="218"/>
      <c r="LES2183" s="218"/>
      <c r="LET2183" s="218"/>
      <c r="LEU2183" s="218"/>
      <c r="LEV2183" s="218"/>
      <c r="LEW2183" s="218"/>
      <c r="LEX2183" s="218"/>
      <c r="LEY2183" s="218"/>
      <c r="LEZ2183" s="218"/>
      <c r="LFA2183" s="218"/>
      <c r="LFB2183" s="218"/>
      <c r="LFC2183" s="218"/>
      <c r="LFD2183" s="218"/>
      <c r="LFE2183" s="218"/>
      <c r="LFF2183" s="218"/>
      <c r="LFG2183" s="218"/>
      <c r="LFH2183" s="218"/>
      <c r="LFI2183" s="218"/>
      <c r="LFJ2183" s="218"/>
      <c r="LFK2183" s="218"/>
      <c r="LFL2183" s="218"/>
      <c r="LFM2183" s="218"/>
      <c r="LFN2183" s="218"/>
      <c r="LFO2183" s="218"/>
      <c r="LFP2183" s="218"/>
      <c r="LFQ2183" s="218"/>
      <c r="LFR2183" s="218"/>
      <c r="LFS2183" s="218"/>
      <c r="LFT2183" s="218"/>
      <c r="LFU2183" s="218"/>
      <c r="LFV2183" s="218"/>
      <c r="LFW2183" s="218"/>
      <c r="LFX2183" s="218"/>
      <c r="LFY2183" s="218"/>
      <c r="LFZ2183" s="218"/>
      <c r="LGA2183" s="218"/>
      <c r="LGB2183" s="218"/>
      <c r="LGC2183" s="218"/>
      <c r="LGD2183" s="218"/>
      <c r="LGE2183" s="218"/>
      <c r="LGF2183" s="218"/>
      <c r="LGG2183" s="218"/>
      <c r="LGH2183" s="218"/>
      <c r="LGI2183" s="218"/>
      <c r="LGJ2183" s="218"/>
      <c r="LGK2183" s="218"/>
      <c r="LGL2183" s="218"/>
      <c r="LGM2183" s="218"/>
      <c r="LGN2183" s="218"/>
      <c r="LGO2183" s="218"/>
      <c r="LGP2183" s="218"/>
      <c r="LGQ2183" s="218"/>
      <c r="LGR2183" s="218"/>
      <c r="LGS2183" s="218"/>
      <c r="LGT2183" s="218"/>
      <c r="LGU2183" s="218"/>
      <c r="LGV2183" s="218"/>
      <c r="LGW2183" s="218"/>
      <c r="LGX2183" s="218"/>
      <c r="LGY2183" s="218"/>
      <c r="LGZ2183" s="218"/>
      <c r="LHA2183" s="218"/>
      <c r="LHB2183" s="218"/>
      <c r="LHC2183" s="218"/>
      <c r="LHD2183" s="218"/>
      <c r="LHE2183" s="218"/>
      <c r="LHF2183" s="218"/>
      <c r="LHG2183" s="218"/>
      <c r="LHH2183" s="218"/>
      <c r="LHI2183" s="218"/>
      <c r="LHJ2183" s="218"/>
      <c r="LHK2183" s="218"/>
      <c r="LHL2183" s="218"/>
      <c r="LHM2183" s="218"/>
      <c r="LHN2183" s="218"/>
      <c r="LHO2183" s="218"/>
      <c r="LHP2183" s="218"/>
      <c r="LHQ2183" s="218"/>
      <c r="LHR2183" s="218"/>
      <c r="LHS2183" s="218"/>
      <c r="LHT2183" s="218"/>
      <c r="LHU2183" s="218"/>
      <c r="LHV2183" s="218"/>
      <c r="LHW2183" s="218"/>
      <c r="LHX2183" s="218"/>
      <c r="LHY2183" s="218"/>
      <c r="LHZ2183" s="218"/>
      <c r="LIA2183" s="218"/>
      <c r="LIB2183" s="218"/>
      <c r="LIC2183" s="218"/>
      <c r="LID2183" s="218"/>
      <c r="LIE2183" s="218"/>
      <c r="LIF2183" s="218"/>
      <c r="LIG2183" s="218"/>
      <c r="LIH2183" s="218"/>
      <c r="LII2183" s="218"/>
      <c r="LIJ2183" s="218"/>
      <c r="LIK2183" s="218"/>
      <c r="LIL2183" s="218"/>
      <c r="LIM2183" s="218"/>
      <c r="LIN2183" s="218"/>
      <c r="LIO2183" s="218"/>
      <c r="LIP2183" s="218"/>
      <c r="LIQ2183" s="218"/>
      <c r="LIR2183" s="218"/>
      <c r="LIS2183" s="218"/>
      <c r="LIT2183" s="218"/>
      <c r="LIU2183" s="218"/>
      <c r="LIV2183" s="218"/>
      <c r="LIW2183" s="218"/>
      <c r="LIX2183" s="218"/>
      <c r="LIY2183" s="218"/>
      <c r="LIZ2183" s="218"/>
      <c r="LJA2183" s="218"/>
      <c r="LJB2183" s="218"/>
      <c r="LJC2183" s="218"/>
      <c r="LJD2183" s="218"/>
      <c r="LJE2183" s="218"/>
      <c r="LJF2183" s="218"/>
      <c r="LJG2183" s="218"/>
      <c r="LJH2183" s="218"/>
      <c r="LJI2183" s="218"/>
      <c r="LJJ2183" s="218"/>
      <c r="LJK2183" s="218"/>
      <c r="LJL2183" s="218"/>
      <c r="LJM2183" s="218"/>
      <c r="LJN2183" s="218"/>
      <c r="LJO2183" s="218"/>
      <c r="LJP2183" s="218"/>
      <c r="LJQ2183" s="218"/>
      <c r="LJR2183" s="218"/>
      <c r="LJS2183" s="218"/>
      <c r="LJT2183" s="218"/>
      <c r="LJU2183" s="218"/>
      <c r="LJV2183" s="218"/>
      <c r="LJW2183" s="218"/>
      <c r="LJX2183" s="218"/>
      <c r="LJY2183" s="218"/>
      <c r="LJZ2183" s="218"/>
      <c r="LKA2183" s="218"/>
      <c r="LKB2183" s="218"/>
      <c r="LKC2183" s="218"/>
      <c r="LKD2183" s="218"/>
      <c r="LKE2183" s="218"/>
      <c r="LKF2183" s="218"/>
      <c r="LKG2183" s="218"/>
      <c r="LKH2183" s="218"/>
      <c r="LKI2183" s="218"/>
      <c r="LKJ2183" s="218"/>
      <c r="LKK2183" s="218"/>
      <c r="LKL2183" s="218"/>
      <c r="LKM2183" s="218"/>
      <c r="LKN2183" s="218"/>
      <c r="LKO2183" s="218"/>
      <c r="LKP2183" s="218"/>
      <c r="LKQ2183" s="218"/>
      <c r="LKR2183" s="218"/>
      <c r="LKS2183" s="218"/>
      <c r="LKT2183" s="218"/>
      <c r="LKU2183" s="218"/>
      <c r="LKV2183" s="218"/>
      <c r="LKW2183" s="218"/>
      <c r="LKX2183" s="218"/>
      <c r="LKY2183" s="218"/>
      <c r="LKZ2183" s="218"/>
      <c r="LLA2183" s="218"/>
      <c r="LLB2183" s="218"/>
      <c r="LLC2183" s="218"/>
      <c r="LLD2183" s="218"/>
      <c r="LLE2183" s="218"/>
      <c r="LLF2183" s="218"/>
      <c r="LLG2183" s="218"/>
      <c r="LLH2183" s="218"/>
      <c r="LLI2183" s="218"/>
      <c r="LLJ2183" s="218"/>
      <c r="LLK2183" s="218"/>
      <c r="LLL2183" s="218"/>
      <c r="LLM2183" s="218"/>
      <c r="LLN2183" s="218"/>
      <c r="LLO2183" s="218"/>
      <c r="LLP2183" s="218"/>
      <c r="LLQ2183" s="218"/>
      <c r="LLR2183" s="218"/>
      <c r="LLS2183" s="218"/>
      <c r="LLT2183" s="218"/>
      <c r="LLU2183" s="218"/>
      <c r="LLV2183" s="218"/>
      <c r="LLW2183" s="218"/>
      <c r="LLX2183" s="218"/>
      <c r="LLY2183" s="218"/>
      <c r="LLZ2183" s="218"/>
      <c r="LMA2183" s="218"/>
      <c r="LMB2183" s="218"/>
      <c r="LMC2183" s="218"/>
      <c r="LMD2183" s="218"/>
      <c r="LME2183" s="218"/>
      <c r="LMF2183" s="218"/>
      <c r="LMG2183" s="218"/>
      <c r="LMH2183" s="218"/>
      <c r="LMI2183" s="218"/>
      <c r="LMJ2183" s="218"/>
      <c r="LMK2183" s="218"/>
      <c r="LML2183" s="218"/>
      <c r="LMM2183" s="218"/>
      <c r="LMN2183" s="218"/>
      <c r="LMO2183" s="218"/>
      <c r="LMP2183" s="218"/>
      <c r="LMQ2183" s="218"/>
      <c r="LMR2183" s="218"/>
      <c r="LMS2183" s="218"/>
      <c r="LMT2183" s="218"/>
      <c r="LMU2183" s="218"/>
      <c r="LMV2183" s="218"/>
      <c r="LMW2183" s="218"/>
      <c r="LMX2183" s="218"/>
      <c r="LMY2183" s="218"/>
      <c r="LMZ2183" s="218"/>
      <c r="LNA2183" s="218"/>
      <c r="LNB2183" s="218"/>
      <c r="LNC2183" s="218"/>
      <c r="LND2183" s="218"/>
      <c r="LNE2183" s="218"/>
      <c r="LNF2183" s="218"/>
      <c r="LNG2183" s="218"/>
      <c r="LNH2183" s="218"/>
      <c r="LNI2183" s="218"/>
      <c r="LNJ2183" s="218"/>
      <c r="LNK2183" s="218"/>
      <c r="LNL2183" s="218"/>
      <c r="LNM2183" s="218"/>
      <c r="LNN2183" s="218"/>
      <c r="LNO2183" s="218"/>
      <c r="LNP2183" s="218"/>
      <c r="LNQ2183" s="218"/>
      <c r="LNR2183" s="218"/>
      <c r="LNS2183" s="218"/>
      <c r="LNT2183" s="218"/>
      <c r="LNU2183" s="218"/>
      <c r="LNV2183" s="218"/>
      <c r="LNW2183" s="218"/>
      <c r="LNX2183" s="218"/>
      <c r="LNY2183" s="218"/>
      <c r="LNZ2183" s="218"/>
      <c r="LOA2183" s="218"/>
      <c r="LOB2183" s="218"/>
      <c r="LOC2183" s="218"/>
      <c r="LOD2183" s="218"/>
      <c r="LOE2183" s="218"/>
      <c r="LOF2183" s="218"/>
      <c r="LOG2183" s="218"/>
      <c r="LOH2183" s="218"/>
      <c r="LOI2183" s="218"/>
      <c r="LOJ2183" s="218"/>
      <c r="LOK2183" s="218"/>
      <c r="LOL2183" s="218"/>
      <c r="LOM2183" s="218"/>
      <c r="LON2183" s="218"/>
      <c r="LOO2183" s="218"/>
      <c r="LOP2183" s="218"/>
      <c r="LOQ2183" s="218"/>
      <c r="LOR2183" s="218"/>
      <c r="LOS2183" s="218"/>
      <c r="LOT2183" s="218"/>
      <c r="LOU2183" s="218"/>
      <c r="LOV2183" s="218"/>
      <c r="LOW2183" s="218"/>
      <c r="LOX2183" s="218"/>
      <c r="LOY2183" s="218"/>
      <c r="LOZ2183" s="218"/>
      <c r="LPA2183" s="218"/>
      <c r="LPB2183" s="218"/>
      <c r="LPC2183" s="218"/>
      <c r="LPD2183" s="218"/>
      <c r="LPE2183" s="218"/>
      <c r="LPF2183" s="218"/>
      <c r="LPG2183" s="218"/>
      <c r="LPH2183" s="218"/>
      <c r="LPI2183" s="218"/>
      <c r="LPJ2183" s="218"/>
      <c r="LPK2183" s="218"/>
      <c r="LPL2183" s="218"/>
      <c r="LPM2183" s="218"/>
      <c r="LPN2183" s="218"/>
      <c r="LPO2183" s="218"/>
      <c r="LPP2183" s="218"/>
      <c r="LPQ2183" s="218"/>
      <c r="LPR2183" s="218"/>
      <c r="LPS2183" s="218"/>
      <c r="LPT2183" s="218"/>
      <c r="LPU2183" s="218"/>
      <c r="LPV2183" s="218"/>
      <c r="LPW2183" s="218"/>
      <c r="LPX2183" s="218"/>
      <c r="LPY2183" s="218"/>
      <c r="LPZ2183" s="218"/>
      <c r="LQA2183" s="218"/>
      <c r="LQB2183" s="218"/>
      <c r="LQC2183" s="218"/>
      <c r="LQD2183" s="218"/>
      <c r="LQE2183" s="218"/>
      <c r="LQF2183" s="218"/>
      <c r="LQG2183" s="218"/>
      <c r="LQH2183" s="218"/>
      <c r="LQI2183" s="218"/>
      <c r="LQJ2183" s="218"/>
      <c r="LQK2183" s="218"/>
      <c r="LQL2183" s="218"/>
      <c r="LQM2183" s="218"/>
      <c r="LQN2183" s="218"/>
      <c r="LQO2183" s="218"/>
      <c r="LQP2183" s="218"/>
      <c r="LQQ2183" s="218"/>
      <c r="LQR2183" s="218"/>
      <c r="LQS2183" s="218"/>
      <c r="LQT2183" s="218"/>
      <c r="LQU2183" s="218"/>
      <c r="LQV2183" s="218"/>
      <c r="LQW2183" s="218"/>
      <c r="LQX2183" s="218"/>
      <c r="LQY2183" s="218"/>
      <c r="LQZ2183" s="218"/>
      <c r="LRA2183" s="218"/>
      <c r="LRB2183" s="218"/>
      <c r="LRC2183" s="218"/>
      <c r="LRD2183" s="218"/>
      <c r="LRE2183" s="218"/>
      <c r="LRF2183" s="218"/>
      <c r="LRG2183" s="218"/>
      <c r="LRH2183" s="218"/>
      <c r="LRI2183" s="218"/>
      <c r="LRJ2183" s="218"/>
      <c r="LRK2183" s="218"/>
      <c r="LRL2183" s="218"/>
      <c r="LRM2183" s="218"/>
      <c r="LRN2183" s="218"/>
      <c r="LRO2183" s="218"/>
      <c r="LRP2183" s="218"/>
      <c r="LRQ2183" s="218"/>
      <c r="LRR2183" s="218"/>
      <c r="LRS2183" s="218"/>
      <c r="LRT2183" s="218"/>
      <c r="LRU2183" s="218"/>
      <c r="LRV2183" s="218"/>
      <c r="LRW2183" s="218"/>
      <c r="LRX2183" s="218"/>
      <c r="LRY2183" s="218"/>
      <c r="LRZ2183" s="218"/>
      <c r="LSA2183" s="218"/>
      <c r="LSB2183" s="218"/>
      <c r="LSC2183" s="218"/>
      <c r="LSD2183" s="218"/>
      <c r="LSE2183" s="218"/>
      <c r="LSF2183" s="218"/>
      <c r="LSG2183" s="218"/>
      <c r="LSH2183" s="218"/>
      <c r="LSI2183" s="218"/>
      <c r="LSJ2183" s="218"/>
      <c r="LSK2183" s="218"/>
      <c r="LSL2183" s="218"/>
      <c r="LSM2183" s="218"/>
      <c r="LSN2183" s="218"/>
      <c r="LSO2183" s="218"/>
      <c r="LSP2183" s="218"/>
      <c r="LSQ2183" s="218"/>
      <c r="LSR2183" s="218"/>
      <c r="LSS2183" s="218"/>
      <c r="LST2183" s="218"/>
      <c r="LSU2183" s="218"/>
      <c r="LSV2183" s="218"/>
      <c r="LSW2183" s="218"/>
      <c r="LSX2183" s="218"/>
      <c r="LSY2183" s="218"/>
      <c r="LSZ2183" s="218"/>
      <c r="LTA2183" s="218"/>
      <c r="LTB2183" s="218"/>
      <c r="LTC2183" s="218"/>
      <c r="LTD2183" s="218"/>
      <c r="LTE2183" s="218"/>
      <c r="LTF2183" s="218"/>
      <c r="LTG2183" s="218"/>
      <c r="LTH2183" s="218"/>
      <c r="LTI2183" s="218"/>
      <c r="LTJ2183" s="218"/>
      <c r="LTK2183" s="218"/>
      <c r="LTL2183" s="218"/>
      <c r="LTM2183" s="218"/>
      <c r="LTN2183" s="218"/>
      <c r="LTO2183" s="218"/>
      <c r="LTP2183" s="218"/>
      <c r="LTQ2183" s="218"/>
      <c r="LTR2183" s="218"/>
      <c r="LTS2183" s="218"/>
      <c r="LTT2183" s="218"/>
      <c r="LTU2183" s="218"/>
      <c r="LTV2183" s="218"/>
      <c r="LTW2183" s="218"/>
      <c r="LTX2183" s="218"/>
      <c r="LTY2183" s="218"/>
      <c r="LTZ2183" s="218"/>
      <c r="LUA2183" s="218"/>
      <c r="LUB2183" s="218"/>
      <c r="LUC2183" s="218"/>
      <c r="LUD2183" s="218"/>
      <c r="LUE2183" s="218"/>
      <c r="LUF2183" s="218"/>
      <c r="LUG2183" s="218"/>
      <c r="LUH2183" s="218"/>
      <c r="LUI2183" s="218"/>
      <c r="LUJ2183" s="218"/>
      <c r="LUK2183" s="218"/>
      <c r="LUL2183" s="218"/>
      <c r="LUM2183" s="218"/>
      <c r="LUN2183" s="218"/>
      <c r="LUO2183" s="218"/>
      <c r="LUP2183" s="218"/>
      <c r="LUQ2183" s="218"/>
      <c r="LUR2183" s="218"/>
      <c r="LUS2183" s="218"/>
      <c r="LUT2183" s="218"/>
      <c r="LUU2183" s="218"/>
      <c r="LUV2183" s="218"/>
      <c r="LUW2183" s="218"/>
      <c r="LUX2183" s="218"/>
      <c r="LUY2183" s="218"/>
      <c r="LUZ2183" s="218"/>
      <c r="LVA2183" s="218"/>
      <c r="LVB2183" s="218"/>
      <c r="LVC2183" s="218"/>
      <c r="LVD2183" s="218"/>
      <c r="LVE2183" s="218"/>
      <c r="LVF2183" s="218"/>
      <c r="LVG2183" s="218"/>
      <c r="LVH2183" s="218"/>
      <c r="LVI2183" s="218"/>
      <c r="LVJ2183" s="218"/>
      <c r="LVK2183" s="218"/>
      <c r="LVL2183" s="218"/>
      <c r="LVM2183" s="218"/>
      <c r="LVN2183" s="218"/>
      <c r="LVO2183" s="218"/>
      <c r="LVP2183" s="218"/>
      <c r="LVQ2183" s="218"/>
      <c r="LVR2183" s="218"/>
      <c r="LVS2183" s="218"/>
      <c r="LVT2183" s="218"/>
      <c r="LVU2183" s="218"/>
      <c r="LVV2183" s="218"/>
      <c r="LVW2183" s="218"/>
      <c r="LVX2183" s="218"/>
      <c r="LVY2183" s="218"/>
      <c r="LVZ2183" s="218"/>
      <c r="LWA2183" s="218"/>
      <c r="LWB2183" s="218"/>
      <c r="LWC2183" s="218"/>
      <c r="LWD2183" s="218"/>
      <c r="LWE2183" s="218"/>
      <c r="LWF2183" s="218"/>
      <c r="LWG2183" s="218"/>
      <c r="LWH2183" s="218"/>
      <c r="LWI2183" s="218"/>
      <c r="LWJ2183" s="218"/>
      <c r="LWK2183" s="218"/>
      <c r="LWL2183" s="218"/>
      <c r="LWM2183" s="218"/>
      <c r="LWN2183" s="218"/>
      <c r="LWO2183" s="218"/>
      <c r="LWP2183" s="218"/>
      <c r="LWQ2183" s="218"/>
      <c r="LWR2183" s="218"/>
      <c r="LWS2183" s="218"/>
      <c r="LWT2183" s="218"/>
      <c r="LWU2183" s="218"/>
      <c r="LWV2183" s="218"/>
      <c r="LWW2183" s="218"/>
      <c r="LWX2183" s="218"/>
      <c r="LWY2183" s="218"/>
      <c r="LWZ2183" s="218"/>
      <c r="LXA2183" s="218"/>
      <c r="LXB2183" s="218"/>
      <c r="LXC2183" s="218"/>
      <c r="LXD2183" s="218"/>
      <c r="LXE2183" s="218"/>
      <c r="LXF2183" s="218"/>
      <c r="LXG2183" s="218"/>
      <c r="LXH2183" s="218"/>
      <c r="LXI2183" s="218"/>
      <c r="LXJ2183" s="218"/>
      <c r="LXK2183" s="218"/>
      <c r="LXL2183" s="218"/>
      <c r="LXM2183" s="218"/>
      <c r="LXN2183" s="218"/>
      <c r="LXO2183" s="218"/>
      <c r="LXP2183" s="218"/>
      <c r="LXQ2183" s="218"/>
      <c r="LXR2183" s="218"/>
      <c r="LXS2183" s="218"/>
      <c r="LXT2183" s="218"/>
      <c r="LXU2183" s="218"/>
      <c r="LXV2183" s="218"/>
      <c r="LXW2183" s="218"/>
      <c r="LXX2183" s="218"/>
      <c r="LXY2183" s="218"/>
      <c r="LXZ2183" s="218"/>
      <c r="LYA2183" s="218"/>
      <c r="LYB2183" s="218"/>
      <c r="LYC2183" s="218"/>
      <c r="LYD2183" s="218"/>
      <c r="LYE2183" s="218"/>
      <c r="LYF2183" s="218"/>
      <c r="LYG2183" s="218"/>
      <c r="LYH2183" s="218"/>
      <c r="LYI2183" s="218"/>
      <c r="LYJ2183" s="218"/>
      <c r="LYK2183" s="218"/>
      <c r="LYL2183" s="218"/>
      <c r="LYM2183" s="218"/>
      <c r="LYN2183" s="218"/>
      <c r="LYO2183" s="218"/>
      <c r="LYP2183" s="218"/>
      <c r="LYQ2183" s="218"/>
      <c r="LYR2183" s="218"/>
      <c r="LYS2183" s="218"/>
      <c r="LYT2183" s="218"/>
      <c r="LYU2183" s="218"/>
      <c r="LYV2183" s="218"/>
      <c r="LYW2183" s="218"/>
      <c r="LYX2183" s="218"/>
      <c r="LYY2183" s="218"/>
      <c r="LYZ2183" s="218"/>
      <c r="LZA2183" s="218"/>
      <c r="LZB2183" s="218"/>
      <c r="LZC2183" s="218"/>
      <c r="LZD2183" s="218"/>
      <c r="LZE2183" s="218"/>
      <c r="LZF2183" s="218"/>
      <c r="LZG2183" s="218"/>
      <c r="LZH2183" s="218"/>
      <c r="LZI2183" s="218"/>
      <c r="LZJ2183" s="218"/>
      <c r="LZK2183" s="218"/>
      <c r="LZL2183" s="218"/>
      <c r="LZM2183" s="218"/>
      <c r="LZN2183" s="218"/>
      <c r="LZO2183" s="218"/>
      <c r="LZP2183" s="218"/>
      <c r="LZQ2183" s="218"/>
      <c r="LZR2183" s="218"/>
      <c r="LZS2183" s="218"/>
      <c r="LZT2183" s="218"/>
      <c r="LZU2183" s="218"/>
      <c r="LZV2183" s="218"/>
      <c r="LZW2183" s="218"/>
      <c r="LZX2183" s="218"/>
      <c r="LZY2183" s="218"/>
      <c r="LZZ2183" s="218"/>
      <c r="MAA2183" s="218"/>
      <c r="MAB2183" s="218"/>
      <c r="MAC2183" s="218"/>
      <c r="MAD2183" s="218"/>
      <c r="MAE2183" s="218"/>
      <c r="MAF2183" s="218"/>
      <c r="MAG2183" s="218"/>
      <c r="MAH2183" s="218"/>
      <c r="MAI2183" s="218"/>
      <c r="MAJ2183" s="218"/>
      <c r="MAK2183" s="218"/>
      <c r="MAL2183" s="218"/>
      <c r="MAM2183" s="218"/>
      <c r="MAN2183" s="218"/>
      <c r="MAO2183" s="218"/>
      <c r="MAP2183" s="218"/>
      <c r="MAQ2183" s="218"/>
      <c r="MAR2183" s="218"/>
      <c r="MAS2183" s="218"/>
      <c r="MAT2183" s="218"/>
      <c r="MAU2183" s="218"/>
      <c r="MAV2183" s="218"/>
      <c r="MAW2183" s="218"/>
      <c r="MAX2183" s="218"/>
      <c r="MAY2183" s="218"/>
      <c r="MAZ2183" s="218"/>
      <c r="MBA2183" s="218"/>
      <c r="MBB2183" s="218"/>
      <c r="MBC2183" s="218"/>
      <c r="MBD2183" s="218"/>
      <c r="MBE2183" s="218"/>
      <c r="MBF2183" s="218"/>
      <c r="MBG2183" s="218"/>
      <c r="MBH2183" s="218"/>
      <c r="MBI2183" s="218"/>
      <c r="MBJ2183" s="218"/>
      <c r="MBK2183" s="218"/>
      <c r="MBL2183" s="218"/>
      <c r="MBM2183" s="218"/>
      <c r="MBN2183" s="218"/>
      <c r="MBO2183" s="218"/>
      <c r="MBP2183" s="218"/>
      <c r="MBQ2183" s="218"/>
      <c r="MBR2183" s="218"/>
      <c r="MBS2183" s="218"/>
      <c r="MBT2183" s="218"/>
      <c r="MBU2183" s="218"/>
      <c r="MBV2183" s="218"/>
      <c r="MBW2183" s="218"/>
      <c r="MBX2183" s="218"/>
      <c r="MBY2183" s="218"/>
      <c r="MBZ2183" s="218"/>
      <c r="MCA2183" s="218"/>
      <c r="MCB2183" s="218"/>
      <c r="MCC2183" s="218"/>
      <c r="MCD2183" s="218"/>
      <c r="MCE2183" s="218"/>
      <c r="MCF2183" s="218"/>
      <c r="MCG2183" s="218"/>
      <c r="MCH2183" s="218"/>
      <c r="MCI2183" s="218"/>
      <c r="MCJ2183" s="218"/>
      <c r="MCK2183" s="218"/>
      <c r="MCL2183" s="218"/>
      <c r="MCM2183" s="218"/>
      <c r="MCN2183" s="218"/>
      <c r="MCO2183" s="218"/>
      <c r="MCP2183" s="218"/>
      <c r="MCQ2183" s="218"/>
      <c r="MCR2183" s="218"/>
      <c r="MCS2183" s="218"/>
      <c r="MCT2183" s="218"/>
      <c r="MCU2183" s="218"/>
      <c r="MCV2183" s="218"/>
      <c r="MCW2183" s="218"/>
      <c r="MCX2183" s="218"/>
      <c r="MCY2183" s="218"/>
      <c r="MCZ2183" s="218"/>
      <c r="MDA2183" s="218"/>
      <c r="MDB2183" s="218"/>
      <c r="MDC2183" s="218"/>
      <c r="MDD2183" s="218"/>
      <c r="MDE2183" s="218"/>
      <c r="MDF2183" s="218"/>
      <c r="MDG2183" s="218"/>
      <c r="MDH2183" s="218"/>
      <c r="MDI2183" s="218"/>
      <c r="MDJ2183" s="218"/>
      <c r="MDK2183" s="218"/>
      <c r="MDL2183" s="218"/>
      <c r="MDM2183" s="218"/>
      <c r="MDN2183" s="218"/>
      <c r="MDO2183" s="218"/>
      <c r="MDP2183" s="218"/>
      <c r="MDQ2183" s="218"/>
      <c r="MDR2183" s="218"/>
      <c r="MDS2183" s="218"/>
      <c r="MDT2183" s="218"/>
      <c r="MDU2183" s="218"/>
      <c r="MDV2183" s="218"/>
      <c r="MDW2183" s="218"/>
      <c r="MDX2183" s="218"/>
      <c r="MDY2183" s="218"/>
      <c r="MDZ2183" s="218"/>
      <c r="MEA2183" s="218"/>
      <c r="MEB2183" s="218"/>
      <c r="MEC2183" s="218"/>
      <c r="MED2183" s="218"/>
      <c r="MEE2183" s="218"/>
      <c r="MEF2183" s="218"/>
      <c r="MEG2183" s="218"/>
      <c r="MEH2183" s="218"/>
      <c r="MEI2183" s="218"/>
      <c r="MEJ2183" s="218"/>
      <c r="MEK2183" s="218"/>
      <c r="MEL2183" s="218"/>
      <c r="MEM2183" s="218"/>
      <c r="MEN2183" s="218"/>
      <c r="MEO2183" s="218"/>
      <c r="MEP2183" s="218"/>
      <c r="MEQ2183" s="218"/>
      <c r="MER2183" s="218"/>
      <c r="MES2183" s="218"/>
      <c r="MET2183" s="218"/>
      <c r="MEU2183" s="218"/>
      <c r="MEV2183" s="218"/>
      <c r="MEW2183" s="218"/>
      <c r="MEX2183" s="218"/>
      <c r="MEY2183" s="218"/>
      <c r="MEZ2183" s="218"/>
      <c r="MFA2183" s="218"/>
      <c r="MFB2183" s="218"/>
      <c r="MFC2183" s="218"/>
      <c r="MFD2183" s="218"/>
      <c r="MFE2183" s="218"/>
      <c r="MFF2183" s="218"/>
      <c r="MFG2183" s="218"/>
      <c r="MFH2183" s="218"/>
      <c r="MFI2183" s="218"/>
      <c r="MFJ2183" s="218"/>
      <c r="MFK2183" s="218"/>
      <c r="MFL2183" s="218"/>
      <c r="MFM2183" s="218"/>
      <c r="MFN2183" s="218"/>
      <c r="MFO2183" s="218"/>
      <c r="MFP2183" s="218"/>
      <c r="MFQ2183" s="218"/>
      <c r="MFR2183" s="218"/>
      <c r="MFS2183" s="218"/>
      <c r="MFT2183" s="218"/>
      <c r="MFU2183" s="218"/>
      <c r="MFV2183" s="218"/>
      <c r="MFW2183" s="218"/>
      <c r="MFX2183" s="218"/>
      <c r="MFY2183" s="218"/>
      <c r="MFZ2183" s="218"/>
      <c r="MGA2183" s="218"/>
      <c r="MGB2183" s="218"/>
      <c r="MGC2183" s="218"/>
      <c r="MGD2183" s="218"/>
      <c r="MGE2183" s="218"/>
      <c r="MGF2183" s="218"/>
      <c r="MGG2183" s="218"/>
      <c r="MGH2183" s="218"/>
      <c r="MGI2183" s="218"/>
      <c r="MGJ2183" s="218"/>
      <c r="MGK2183" s="218"/>
      <c r="MGL2183" s="218"/>
      <c r="MGM2183" s="218"/>
      <c r="MGN2183" s="218"/>
      <c r="MGO2183" s="218"/>
      <c r="MGP2183" s="218"/>
      <c r="MGQ2183" s="218"/>
      <c r="MGR2183" s="218"/>
      <c r="MGS2183" s="218"/>
      <c r="MGT2183" s="218"/>
      <c r="MGU2183" s="218"/>
      <c r="MGV2183" s="218"/>
      <c r="MGW2183" s="218"/>
      <c r="MGX2183" s="218"/>
      <c r="MGY2183" s="218"/>
      <c r="MGZ2183" s="218"/>
      <c r="MHA2183" s="218"/>
      <c r="MHB2183" s="218"/>
      <c r="MHC2183" s="218"/>
      <c r="MHD2183" s="218"/>
      <c r="MHE2183" s="218"/>
      <c r="MHF2183" s="218"/>
      <c r="MHG2183" s="218"/>
      <c r="MHH2183" s="218"/>
      <c r="MHI2183" s="218"/>
      <c r="MHJ2183" s="218"/>
      <c r="MHK2183" s="218"/>
      <c r="MHL2183" s="218"/>
      <c r="MHM2183" s="218"/>
      <c r="MHN2183" s="218"/>
      <c r="MHO2183" s="218"/>
      <c r="MHP2183" s="218"/>
      <c r="MHQ2183" s="218"/>
      <c r="MHR2183" s="218"/>
      <c r="MHS2183" s="218"/>
      <c r="MHT2183" s="218"/>
      <c r="MHU2183" s="218"/>
      <c r="MHV2183" s="218"/>
      <c r="MHW2183" s="218"/>
      <c r="MHX2183" s="218"/>
      <c r="MHY2183" s="218"/>
      <c r="MHZ2183" s="218"/>
      <c r="MIA2183" s="218"/>
      <c r="MIB2183" s="218"/>
      <c r="MIC2183" s="218"/>
      <c r="MID2183" s="218"/>
      <c r="MIE2183" s="218"/>
      <c r="MIF2183" s="218"/>
      <c r="MIG2183" s="218"/>
      <c r="MIH2183" s="218"/>
      <c r="MII2183" s="218"/>
      <c r="MIJ2183" s="218"/>
      <c r="MIK2183" s="218"/>
      <c r="MIL2183" s="218"/>
      <c r="MIM2183" s="218"/>
      <c r="MIN2183" s="218"/>
      <c r="MIO2183" s="218"/>
      <c r="MIP2183" s="218"/>
      <c r="MIQ2183" s="218"/>
      <c r="MIR2183" s="218"/>
      <c r="MIS2183" s="218"/>
      <c r="MIT2183" s="218"/>
      <c r="MIU2183" s="218"/>
      <c r="MIV2183" s="218"/>
      <c r="MIW2183" s="218"/>
      <c r="MIX2183" s="218"/>
      <c r="MIY2183" s="218"/>
      <c r="MIZ2183" s="218"/>
      <c r="MJA2183" s="218"/>
      <c r="MJB2183" s="218"/>
      <c r="MJC2183" s="218"/>
      <c r="MJD2183" s="218"/>
      <c r="MJE2183" s="218"/>
      <c r="MJF2183" s="218"/>
      <c r="MJG2183" s="218"/>
      <c r="MJH2183" s="218"/>
      <c r="MJI2183" s="218"/>
      <c r="MJJ2183" s="218"/>
      <c r="MJK2183" s="218"/>
      <c r="MJL2183" s="218"/>
      <c r="MJM2183" s="218"/>
      <c r="MJN2183" s="218"/>
      <c r="MJO2183" s="218"/>
      <c r="MJP2183" s="218"/>
      <c r="MJQ2183" s="218"/>
      <c r="MJR2183" s="218"/>
      <c r="MJS2183" s="218"/>
      <c r="MJT2183" s="218"/>
      <c r="MJU2183" s="218"/>
      <c r="MJV2183" s="218"/>
      <c r="MJW2183" s="218"/>
      <c r="MJX2183" s="218"/>
      <c r="MJY2183" s="218"/>
      <c r="MJZ2183" s="218"/>
      <c r="MKA2183" s="218"/>
      <c r="MKB2183" s="218"/>
      <c r="MKC2183" s="218"/>
      <c r="MKD2183" s="218"/>
      <c r="MKE2183" s="218"/>
      <c r="MKF2183" s="218"/>
      <c r="MKG2183" s="218"/>
      <c r="MKH2183" s="218"/>
      <c r="MKI2183" s="218"/>
      <c r="MKJ2183" s="218"/>
      <c r="MKK2183" s="218"/>
      <c r="MKL2183" s="218"/>
      <c r="MKM2183" s="218"/>
      <c r="MKN2183" s="218"/>
      <c r="MKO2183" s="218"/>
      <c r="MKP2183" s="218"/>
      <c r="MKQ2183" s="218"/>
      <c r="MKR2183" s="218"/>
      <c r="MKS2183" s="218"/>
      <c r="MKT2183" s="218"/>
      <c r="MKU2183" s="218"/>
      <c r="MKV2183" s="218"/>
      <c r="MKW2183" s="218"/>
      <c r="MKX2183" s="218"/>
      <c r="MKY2183" s="218"/>
      <c r="MKZ2183" s="218"/>
      <c r="MLA2183" s="218"/>
      <c r="MLB2183" s="218"/>
      <c r="MLC2183" s="218"/>
      <c r="MLD2183" s="218"/>
      <c r="MLE2183" s="218"/>
      <c r="MLF2183" s="218"/>
      <c r="MLG2183" s="218"/>
      <c r="MLH2183" s="218"/>
      <c r="MLI2183" s="218"/>
      <c r="MLJ2183" s="218"/>
      <c r="MLK2183" s="218"/>
      <c r="MLL2183" s="218"/>
      <c r="MLM2183" s="218"/>
      <c r="MLN2183" s="218"/>
      <c r="MLO2183" s="218"/>
      <c r="MLP2183" s="218"/>
      <c r="MLQ2183" s="218"/>
      <c r="MLR2183" s="218"/>
      <c r="MLS2183" s="218"/>
      <c r="MLT2183" s="218"/>
      <c r="MLU2183" s="218"/>
      <c r="MLV2183" s="218"/>
      <c r="MLW2183" s="218"/>
      <c r="MLX2183" s="218"/>
      <c r="MLY2183" s="218"/>
      <c r="MLZ2183" s="218"/>
      <c r="MMA2183" s="218"/>
      <c r="MMB2183" s="218"/>
      <c r="MMC2183" s="218"/>
      <c r="MMD2183" s="218"/>
      <c r="MME2183" s="218"/>
      <c r="MMF2183" s="218"/>
      <c r="MMG2183" s="218"/>
      <c r="MMH2183" s="218"/>
      <c r="MMI2183" s="218"/>
      <c r="MMJ2183" s="218"/>
      <c r="MMK2183" s="218"/>
      <c r="MML2183" s="218"/>
      <c r="MMM2183" s="218"/>
      <c r="MMN2183" s="218"/>
      <c r="MMO2183" s="218"/>
      <c r="MMP2183" s="218"/>
      <c r="MMQ2183" s="218"/>
      <c r="MMR2183" s="218"/>
      <c r="MMS2183" s="218"/>
      <c r="MMT2183" s="218"/>
      <c r="MMU2183" s="218"/>
      <c r="MMV2183" s="218"/>
      <c r="MMW2183" s="218"/>
      <c r="MMX2183" s="218"/>
      <c r="MMY2183" s="218"/>
      <c r="MMZ2183" s="218"/>
      <c r="MNA2183" s="218"/>
      <c r="MNB2183" s="218"/>
      <c r="MNC2183" s="218"/>
      <c r="MND2183" s="218"/>
      <c r="MNE2183" s="218"/>
      <c r="MNF2183" s="218"/>
      <c r="MNG2183" s="218"/>
      <c r="MNH2183" s="218"/>
      <c r="MNI2183" s="218"/>
      <c r="MNJ2183" s="218"/>
      <c r="MNK2183" s="218"/>
      <c r="MNL2183" s="218"/>
      <c r="MNM2183" s="218"/>
      <c r="MNN2183" s="218"/>
      <c r="MNO2183" s="218"/>
      <c r="MNP2183" s="218"/>
      <c r="MNQ2183" s="218"/>
      <c r="MNR2183" s="218"/>
      <c r="MNS2183" s="218"/>
      <c r="MNT2183" s="218"/>
      <c r="MNU2183" s="218"/>
      <c r="MNV2183" s="218"/>
      <c r="MNW2183" s="218"/>
      <c r="MNX2183" s="218"/>
      <c r="MNY2183" s="218"/>
      <c r="MNZ2183" s="218"/>
      <c r="MOA2183" s="218"/>
      <c r="MOB2183" s="218"/>
      <c r="MOC2183" s="218"/>
      <c r="MOD2183" s="218"/>
      <c r="MOE2183" s="218"/>
      <c r="MOF2183" s="218"/>
      <c r="MOG2183" s="218"/>
      <c r="MOH2183" s="218"/>
      <c r="MOI2183" s="218"/>
      <c r="MOJ2183" s="218"/>
      <c r="MOK2183" s="218"/>
      <c r="MOL2183" s="218"/>
      <c r="MOM2183" s="218"/>
      <c r="MON2183" s="218"/>
      <c r="MOO2183" s="218"/>
      <c r="MOP2183" s="218"/>
      <c r="MOQ2183" s="218"/>
      <c r="MOR2183" s="218"/>
      <c r="MOS2183" s="218"/>
      <c r="MOT2183" s="218"/>
      <c r="MOU2183" s="218"/>
      <c r="MOV2183" s="218"/>
      <c r="MOW2183" s="218"/>
      <c r="MOX2183" s="218"/>
      <c r="MOY2183" s="218"/>
      <c r="MOZ2183" s="218"/>
      <c r="MPA2183" s="218"/>
      <c r="MPB2183" s="218"/>
      <c r="MPC2183" s="218"/>
      <c r="MPD2183" s="218"/>
      <c r="MPE2183" s="218"/>
      <c r="MPF2183" s="218"/>
      <c r="MPG2183" s="218"/>
      <c r="MPH2183" s="218"/>
      <c r="MPI2183" s="218"/>
      <c r="MPJ2183" s="218"/>
      <c r="MPK2183" s="218"/>
      <c r="MPL2183" s="218"/>
      <c r="MPM2183" s="218"/>
      <c r="MPN2183" s="218"/>
      <c r="MPO2183" s="218"/>
      <c r="MPP2183" s="218"/>
      <c r="MPQ2183" s="218"/>
      <c r="MPR2183" s="218"/>
      <c r="MPS2183" s="218"/>
      <c r="MPT2183" s="218"/>
      <c r="MPU2183" s="218"/>
      <c r="MPV2183" s="218"/>
      <c r="MPW2183" s="218"/>
      <c r="MPX2183" s="218"/>
      <c r="MPY2183" s="218"/>
      <c r="MPZ2183" s="218"/>
      <c r="MQA2183" s="218"/>
      <c r="MQB2183" s="218"/>
      <c r="MQC2183" s="218"/>
      <c r="MQD2183" s="218"/>
      <c r="MQE2183" s="218"/>
      <c r="MQF2183" s="218"/>
      <c r="MQG2183" s="218"/>
      <c r="MQH2183" s="218"/>
      <c r="MQI2183" s="218"/>
      <c r="MQJ2183" s="218"/>
      <c r="MQK2183" s="218"/>
      <c r="MQL2183" s="218"/>
      <c r="MQM2183" s="218"/>
      <c r="MQN2183" s="218"/>
      <c r="MQO2183" s="218"/>
      <c r="MQP2183" s="218"/>
      <c r="MQQ2183" s="218"/>
      <c r="MQR2183" s="218"/>
      <c r="MQS2183" s="218"/>
      <c r="MQT2183" s="218"/>
      <c r="MQU2183" s="218"/>
      <c r="MQV2183" s="218"/>
      <c r="MQW2183" s="218"/>
      <c r="MQX2183" s="218"/>
      <c r="MQY2183" s="218"/>
      <c r="MQZ2183" s="218"/>
      <c r="MRA2183" s="218"/>
      <c r="MRB2183" s="218"/>
      <c r="MRC2183" s="218"/>
      <c r="MRD2183" s="218"/>
      <c r="MRE2183" s="218"/>
      <c r="MRF2183" s="218"/>
      <c r="MRG2183" s="218"/>
      <c r="MRH2183" s="218"/>
      <c r="MRI2183" s="218"/>
      <c r="MRJ2183" s="218"/>
      <c r="MRK2183" s="218"/>
      <c r="MRL2183" s="218"/>
      <c r="MRM2183" s="218"/>
      <c r="MRN2183" s="218"/>
      <c r="MRO2183" s="218"/>
      <c r="MRP2183" s="218"/>
      <c r="MRQ2183" s="218"/>
      <c r="MRR2183" s="218"/>
      <c r="MRS2183" s="218"/>
      <c r="MRT2183" s="218"/>
      <c r="MRU2183" s="218"/>
      <c r="MRV2183" s="218"/>
      <c r="MRW2183" s="218"/>
      <c r="MRX2183" s="218"/>
      <c r="MRY2183" s="218"/>
      <c r="MRZ2183" s="218"/>
      <c r="MSA2183" s="218"/>
      <c r="MSB2183" s="218"/>
      <c r="MSC2183" s="218"/>
      <c r="MSD2183" s="218"/>
      <c r="MSE2183" s="218"/>
      <c r="MSF2183" s="218"/>
      <c r="MSG2183" s="218"/>
      <c r="MSH2183" s="218"/>
      <c r="MSI2183" s="218"/>
      <c r="MSJ2183" s="218"/>
      <c r="MSK2183" s="218"/>
      <c r="MSL2183" s="218"/>
      <c r="MSM2183" s="218"/>
      <c r="MSN2183" s="218"/>
      <c r="MSO2183" s="218"/>
      <c r="MSP2183" s="218"/>
      <c r="MSQ2183" s="218"/>
      <c r="MSR2183" s="218"/>
      <c r="MSS2183" s="218"/>
      <c r="MST2183" s="218"/>
      <c r="MSU2183" s="218"/>
      <c r="MSV2183" s="218"/>
      <c r="MSW2183" s="218"/>
      <c r="MSX2183" s="218"/>
      <c r="MSY2183" s="218"/>
      <c r="MSZ2183" s="218"/>
      <c r="MTA2183" s="218"/>
      <c r="MTB2183" s="218"/>
      <c r="MTC2183" s="218"/>
      <c r="MTD2183" s="218"/>
      <c r="MTE2183" s="218"/>
      <c r="MTF2183" s="218"/>
      <c r="MTG2183" s="218"/>
      <c r="MTH2183" s="218"/>
      <c r="MTI2183" s="218"/>
      <c r="MTJ2183" s="218"/>
      <c r="MTK2183" s="218"/>
      <c r="MTL2183" s="218"/>
      <c r="MTM2183" s="218"/>
      <c r="MTN2183" s="218"/>
      <c r="MTO2183" s="218"/>
      <c r="MTP2183" s="218"/>
      <c r="MTQ2183" s="218"/>
      <c r="MTR2183" s="218"/>
      <c r="MTS2183" s="218"/>
      <c r="MTT2183" s="218"/>
      <c r="MTU2183" s="218"/>
      <c r="MTV2183" s="218"/>
      <c r="MTW2183" s="218"/>
      <c r="MTX2183" s="218"/>
      <c r="MTY2183" s="218"/>
      <c r="MTZ2183" s="218"/>
      <c r="MUA2183" s="218"/>
      <c r="MUB2183" s="218"/>
      <c r="MUC2183" s="218"/>
      <c r="MUD2183" s="218"/>
      <c r="MUE2183" s="218"/>
      <c r="MUF2183" s="218"/>
      <c r="MUG2183" s="218"/>
      <c r="MUH2183" s="218"/>
      <c r="MUI2183" s="218"/>
      <c r="MUJ2183" s="218"/>
      <c r="MUK2183" s="218"/>
      <c r="MUL2183" s="218"/>
      <c r="MUM2183" s="218"/>
      <c r="MUN2183" s="218"/>
      <c r="MUO2183" s="218"/>
      <c r="MUP2183" s="218"/>
      <c r="MUQ2183" s="218"/>
      <c r="MUR2183" s="218"/>
      <c r="MUS2183" s="218"/>
      <c r="MUT2183" s="218"/>
      <c r="MUU2183" s="218"/>
      <c r="MUV2183" s="218"/>
      <c r="MUW2183" s="218"/>
      <c r="MUX2183" s="218"/>
      <c r="MUY2183" s="218"/>
      <c r="MUZ2183" s="218"/>
      <c r="MVA2183" s="218"/>
      <c r="MVB2183" s="218"/>
      <c r="MVC2183" s="218"/>
      <c r="MVD2183" s="218"/>
      <c r="MVE2183" s="218"/>
      <c r="MVF2183" s="218"/>
      <c r="MVG2183" s="218"/>
      <c r="MVH2183" s="218"/>
      <c r="MVI2183" s="218"/>
      <c r="MVJ2183" s="218"/>
      <c r="MVK2183" s="218"/>
      <c r="MVL2183" s="218"/>
      <c r="MVM2183" s="218"/>
      <c r="MVN2183" s="218"/>
      <c r="MVO2183" s="218"/>
      <c r="MVP2183" s="218"/>
      <c r="MVQ2183" s="218"/>
      <c r="MVR2183" s="218"/>
      <c r="MVS2183" s="218"/>
      <c r="MVT2183" s="218"/>
      <c r="MVU2183" s="218"/>
      <c r="MVV2183" s="218"/>
      <c r="MVW2183" s="218"/>
      <c r="MVX2183" s="218"/>
      <c r="MVY2183" s="218"/>
      <c r="MVZ2183" s="218"/>
      <c r="MWA2183" s="218"/>
      <c r="MWB2183" s="218"/>
      <c r="MWC2183" s="218"/>
      <c r="MWD2183" s="218"/>
      <c r="MWE2183" s="218"/>
      <c r="MWF2183" s="218"/>
      <c r="MWG2183" s="218"/>
      <c r="MWH2183" s="218"/>
      <c r="MWI2183" s="218"/>
      <c r="MWJ2183" s="218"/>
      <c r="MWK2183" s="218"/>
      <c r="MWL2183" s="218"/>
      <c r="MWM2183" s="218"/>
      <c r="MWN2183" s="218"/>
      <c r="MWO2183" s="218"/>
      <c r="MWP2183" s="218"/>
      <c r="MWQ2183" s="218"/>
      <c r="MWR2183" s="218"/>
      <c r="MWS2183" s="218"/>
      <c r="MWT2183" s="218"/>
      <c r="MWU2183" s="218"/>
      <c r="MWV2183" s="218"/>
      <c r="MWW2183" s="218"/>
      <c r="MWX2183" s="218"/>
      <c r="MWY2183" s="218"/>
      <c r="MWZ2183" s="218"/>
      <c r="MXA2183" s="218"/>
      <c r="MXB2183" s="218"/>
      <c r="MXC2183" s="218"/>
      <c r="MXD2183" s="218"/>
      <c r="MXE2183" s="218"/>
      <c r="MXF2183" s="218"/>
      <c r="MXG2183" s="218"/>
      <c r="MXH2183" s="218"/>
      <c r="MXI2183" s="218"/>
      <c r="MXJ2183" s="218"/>
      <c r="MXK2183" s="218"/>
      <c r="MXL2183" s="218"/>
      <c r="MXM2183" s="218"/>
      <c r="MXN2183" s="218"/>
      <c r="MXO2183" s="218"/>
      <c r="MXP2183" s="218"/>
      <c r="MXQ2183" s="218"/>
      <c r="MXR2183" s="218"/>
      <c r="MXS2183" s="218"/>
      <c r="MXT2183" s="218"/>
      <c r="MXU2183" s="218"/>
      <c r="MXV2183" s="218"/>
      <c r="MXW2183" s="218"/>
      <c r="MXX2183" s="218"/>
      <c r="MXY2183" s="218"/>
      <c r="MXZ2183" s="218"/>
      <c r="MYA2183" s="218"/>
      <c r="MYB2183" s="218"/>
      <c r="MYC2183" s="218"/>
      <c r="MYD2183" s="218"/>
      <c r="MYE2183" s="218"/>
      <c r="MYF2183" s="218"/>
      <c r="MYG2183" s="218"/>
      <c r="MYH2183" s="218"/>
      <c r="MYI2183" s="218"/>
      <c r="MYJ2183" s="218"/>
      <c r="MYK2183" s="218"/>
      <c r="MYL2183" s="218"/>
      <c r="MYM2183" s="218"/>
      <c r="MYN2183" s="218"/>
      <c r="MYO2183" s="218"/>
      <c r="MYP2183" s="218"/>
      <c r="MYQ2183" s="218"/>
      <c r="MYR2183" s="218"/>
      <c r="MYS2183" s="218"/>
      <c r="MYT2183" s="218"/>
      <c r="MYU2183" s="218"/>
      <c r="MYV2183" s="218"/>
      <c r="MYW2183" s="218"/>
      <c r="MYX2183" s="218"/>
      <c r="MYY2183" s="218"/>
      <c r="MYZ2183" s="218"/>
      <c r="MZA2183" s="218"/>
      <c r="MZB2183" s="218"/>
      <c r="MZC2183" s="218"/>
      <c r="MZD2183" s="218"/>
      <c r="MZE2183" s="218"/>
      <c r="MZF2183" s="218"/>
      <c r="MZG2183" s="218"/>
      <c r="MZH2183" s="218"/>
      <c r="MZI2183" s="218"/>
      <c r="MZJ2183" s="218"/>
      <c r="MZK2183" s="218"/>
      <c r="MZL2183" s="218"/>
      <c r="MZM2183" s="218"/>
      <c r="MZN2183" s="218"/>
      <c r="MZO2183" s="218"/>
      <c r="MZP2183" s="218"/>
      <c r="MZQ2183" s="218"/>
      <c r="MZR2183" s="218"/>
      <c r="MZS2183" s="218"/>
      <c r="MZT2183" s="218"/>
      <c r="MZU2183" s="218"/>
      <c r="MZV2183" s="218"/>
      <c r="MZW2183" s="218"/>
      <c r="MZX2183" s="218"/>
      <c r="MZY2183" s="218"/>
      <c r="MZZ2183" s="218"/>
      <c r="NAA2183" s="218"/>
      <c r="NAB2183" s="218"/>
      <c r="NAC2183" s="218"/>
      <c r="NAD2183" s="218"/>
      <c r="NAE2183" s="218"/>
      <c r="NAF2183" s="218"/>
      <c r="NAG2183" s="218"/>
      <c r="NAH2183" s="218"/>
      <c r="NAI2183" s="218"/>
      <c r="NAJ2183" s="218"/>
      <c r="NAK2183" s="218"/>
      <c r="NAL2183" s="218"/>
      <c r="NAM2183" s="218"/>
      <c r="NAN2183" s="218"/>
      <c r="NAO2183" s="218"/>
      <c r="NAP2183" s="218"/>
      <c r="NAQ2183" s="218"/>
      <c r="NAR2183" s="218"/>
      <c r="NAS2183" s="218"/>
      <c r="NAT2183" s="218"/>
      <c r="NAU2183" s="218"/>
      <c r="NAV2183" s="218"/>
      <c r="NAW2183" s="218"/>
      <c r="NAX2183" s="218"/>
      <c r="NAY2183" s="218"/>
      <c r="NAZ2183" s="218"/>
      <c r="NBA2183" s="218"/>
      <c r="NBB2183" s="218"/>
      <c r="NBC2183" s="218"/>
      <c r="NBD2183" s="218"/>
      <c r="NBE2183" s="218"/>
      <c r="NBF2183" s="218"/>
      <c r="NBG2183" s="218"/>
      <c r="NBH2183" s="218"/>
      <c r="NBI2183" s="218"/>
      <c r="NBJ2183" s="218"/>
      <c r="NBK2183" s="218"/>
      <c r="NBL2183" s="218"/>
      <c r="NBM2183" s="218"/>
      <c r="NBN2183" s="218"/>
      <c r="NBO2183" s="218"/>
      <c r="NBP2183" s="218"/>
      <c r="NBQ2183" s="218"/>
      <c r="NBR2183" s="218"/>
      <c r="NBS2183" s="218"/>
      <c r="NBT2183" s="218"/>
      <c r="NBU2183" s="218"/>
      <c r="NBV2183" s="218"/>
      <c r="NBW2183" s="218"/>
      <c r="NBX2183" s="218"/>
      <c r="NBY2183" s="218"/>
      <c r="NBZ2183" s="218"/>
      <c r="NCA2183" s="218"/>
      <c r="NCB2183" s="218"/>
      <c r="NCC2183" s="218"/>
      <c r="NCD2183" s="218"/>
      <c r="NCE2183" s="218"/>
      <c r="NCF2183" s="218"/>
      <c r="NCG2183" s="218"/>
      <c r="NCH2183" s="218"/>
      <c r="NCI2183" s="218"/>
      <c r="NCJ2183" s="218"/>
      <c r="NCK2183" s="218"/>
      <c r="NCL2183" s="218"/>
      <c r="NCM2183" s="218"/>
      <c r="NCN2183" s="218"/>
      <c r="NCO2183" s="218"/>
      <c r="NCP2183" s="218"/>
      <c r="NCQ2183" s="218"/>
      <c r="NCR2183" s="218"/>
      <c r="NCS2183" s="218"/>
      <c r="NCT2183" s="218"/>
      <c r="NCU2183" s="218"/>
      <c r="NCV2183" s="218"/>
      <c r="NCW2183" s="218"/>
      <c r="NCX2183" s="218"/>
      <c r="NCY2183" s="218"/>
      <c r="NCZ2183" s="218"/>
      <c r="NDA2183" s="218"/>
      <c r="NDB2183" s="218"/>
      <c r="NDC2183" s="218"/>
      <c r="NDD2183" s="218"/>
      <c r="NDE2183" s="218"/>
      <c r="NDF2183" s="218"/>
      <c r="NDG2183" s="218"/>
      <c r="NDH2183" s="218"/>
      <c r="NDI2183" s="218"/>
      <c r="NDJ2183" s="218"/>
      <c r="NDK2183" s="218"/>
      <c r="NDL2183" s="218"/>
      <c r="NDM2183" s="218"/>
      <c r="NDN2183" s="218"/>
      <c r="NDO2183" s="218"/>
      <c r="NDP2183" s="218"/>
      <c r="NDQ2183" s="218"/>
      <c r="NDR2183" s="218"/>
      <c r="NDS2183" s="218"/>
      <c r="NDT2183" s="218"/>
      <c r="NDU2183" s="218"/>
      <c r="NDV2183" s="218"/>
      <c r="NDW2183" s="218"/>
      <c r="NDX2183" s="218"/>
      <c r="NDY2183" s="218"/>
      <c r="NDZ2183" s="218"/>
      <c r="NEA2183" s="218"/>
      <c r="NEB2183" s="218"/>
      <c r="NEC2183" s="218"/>
      <c r="NED2183" s="218"/>
      <c r="NEE2183" s="218"/>
      <c r="NEF2183" s="218"/>
      <c r="NEG2183" s="218"/>
      <c r="NEH2183" s="218"/>
      <c r="NEI2183" s="218"/>
      <c r="NEJ2183" s="218"/>
      <c r="NEK2183" s="218"/>
      <c r="NEL2183" s="218"/>
      <c r="NEM2183" s="218"/>
      <c r="NEN2183" s="218"/>
      <c r="NEO2183" s="218"/>
      <c r="NEP2183" s="218"/>
      <c r="NEQ2183" s="218"/>
      <c r="NER2183" s="218"/>
      <c r="NES2183" s="218"/>
      <c r="NET2183" s="218"/>
      <c r="NEU2183" s="218"/>
      <c r="NEV2183" s="218"/>
      <c r="NEW2183" s="218"/>
      <c r="NEX2183" s="218"/>
      <c r="NEY2183" s="218"/>
      <c r="NEZ2183" s="218"/>
      <c r="NFA2183" s="218"/>
      <c r="NFB2183" s="218"/>
      <c r="NFC2183" s="218"/>
      <c r="NFD2183" s="218"/>
      <c r="NFE2183" s="218"/>
      <c r="NFF2183" s="218"/>
      <c r="NFG2183" s="218"/>
      <c r="NFH2183" s="218"/>
      <c r="NFI2183" s="218"/>
      <c r="NFJ2183" s="218"/>
      <c r="NFK2183" s="218"/>
      <c r="NFL2183" s="218"/>
      <c r="NFM2183" s="218"/>
      <c r="NFN2183" s="218"/>
      <c r="NFO2183" s="218"/>
      <c r="NFP2183" s="218"/>
      <c r="NFQ2183" s="218"/>
      <c r="NFR2183" s="218"/>
      <c r="NFS2183" s="218"/>
      <c r="NFT2183" s="218"/>
      <c r="NFU2183" s="218"/>
      <c r="NFV2183" s="218"/>
      <c r="NFW2183" s="218"/>
      <c r="NFX2183" s="218"/>
      <c r="NFY2183" s="218"/>
      <c r="NFZ2183" s="218"/>
      <c r="NGA2183" s="218"/>
      <c r="NGB2183" s="218"/>
      <c r="NGC2183" s="218"/>
      <c r="NGD2183" s="218"/>
      <c r="NGE2183" s="218"/>
      <c r="NGF2183" s="218"/>
      <c r="NGG2183" s="218"/>
      <c r="NGH2183" s="218"/>
      <c r="NGI2183" s="218"/>
      <c r="NGJ2183" s="218"/>
      <c r="NGK2183" s="218"/>
      <c r="NGL2183" s="218"/>
      <c r="NGM2183" s="218"/>
      <c r="NGN2183" s="218"/>
      <c r="NGO2183" s="218"/>
      <c r="NGP2183" s="218"/>
      <c r="NGQ2183" s="218"/>
      <c r="NGR2183" s="218"/>
      <c r="NGS2183" s="218"/>
      <c r="NGT2183" s="218"/>
      <c r="NGU2183" s="218"/>
      <c r="NGV2183" s="218"/>
      <c r="NGW2183" s="218"/>
      <c r="NGX2183" s="218"/>
      <c r="NGY2183" s="218"/>
      <c r="NGZ2183" s="218"/>
      <c r="NHA2183" s="218"/>
      <c r="NHB2183" s="218"/>
      <c r="NHC2183" s="218"/>
      <c r="NHD2183" s="218"/>
      <c r="NHE2183" s="218"/>
      <c r="NHF2183" s="218"/>
      <c r="NHG2183" s="218"/>
      <c r="NHH2183" s="218"/>
      <c r="NHI2183" s="218"/>
      <c r="NHJ2183" s="218"/>
      <c r="NHK2183" s="218"/>
      <c r="NHL2183" s="218"/>
      <c r="NHM2183" s="218"/>
      <c r="NHN2183" s="218"/>
      <c r="NHO2183" s="218"/>
      <c r="NHP2183" s="218"/>
      <c r="NHQ2183" s="218"/>
      <c r="NHR2183" s="218"/>
      <c r="NHS2183" s="218"/>
      <c r="NHT2183" s="218"/>
      <c r="NHU2183" s="218"/>
      <c r="NHV2183" s="218"/>
      <c r="NHW2183" s="218"/>
      <c r="NHX2183" s="218"/>
      <c r="NHY2183" s="218"/>
      <c r="NHZ2183" s="218"/>
      <c r="NIA2183" s="218"/>
      <c r="NIB2183" s="218"/>
      <c r="NIC2183" s="218"/>
      <c r="NID2183" s="218"/>
      <c r="NIE2183" s="218"/>
      <c r="NIF2183" s="218"/>
      <c r="NIG2183" s="218"/>
      <c r="NIH2183" s="218"/>
      <c r="NII2183" s="218"/>
      <c r="NIJ2183" s="218"/>
      <c r="NIK2183" s="218"/>
      <c r="NIL2183" s="218"/>
      <c r="NIM2183" s="218"/>
      <c r="NIN2183" s="218"/>
      <c r="NIO2183" s="218"/>
      <c r="NIP2183" s="218"/>
      <c r="NIQ2183" s="218"/>
      <c r="NIR2183" s="218"/>
      <c r="NIS2183" s="218"/>
      <c r="NIT2183" s="218"/>
      <c r="NIU2183" s="218"/>
      <c r="NIV2183" s="218"/>
      <c r="NIW2183" s="218"/>
      <c r="NIX2183" s="218"/>
      <c r="NIY2183" s="218"/>
      <c r="NIZ2183" s="218"/>
      <c r="NJA2183" s="218"/>
      <c r="NJB2183" s="218"/>
      <c r="NJC2183" s="218"/>
      <c r="NJD2183" s="218"/>
      <c r="NJE2183" s="218"/>
      <c r="NJF2183" s="218"/>
      <c r="NJG2183" s="218"/>
      <c r="NJH2183" s="218"/>
      <c r="NJI2183" s="218"/>
      <c r="NJJ2183" s="218"/>
      <c r="NJK2183" s="218"/>
      <c r="NJL2183" s="218"/>
      <c r="NJM2183" s="218"/>
      <c r="NJN2183" s="218"/>
      <c r="NJO2183" s="218"/>
      <c r="NJP2183" s="218"/>
      <c r="NJQ2183" s="218"/>
      <c r="NJR2183" s="218"/>
      <c r="NJS2183" s="218"/>
      <c r="NJT2183" s="218"/>
      <c r="NJU2183" s="218"/>
      <c r="NJV2183" s="218"/>
      <c r="NJW2183" s="218"/>
      <c r="NJX2183" s="218"/>
      <c r="NJY2183" s="218"/>
      <c r="NJZ2183" s="218"/>
      <c r="NKA2183" s="218"/>
      <c r="NKB2183" s="218"/>
      <c r="NKC2183" s="218"/>
      <c r="NKD2183" s="218"/>
      <c r="NKE2183" s="218"/>
      <c r="NKF2183" s="218"/>
      <c r="NKG2183" s="218"/>
      <c r="NKH2183" s="218"/>
      <c r="NKI2183" s="218"/>
      <c r="NKJ2183" s="218"/>
      <c r="NKK2183" s="218"/>
      <c r="NKL2183" s="218"/>
      <c r="NKM2183" s="218"/>
      <c r="NKN2183" s="218"/>
      <c r="NKO2183" s="218"/>
      <c r="NKP2183" s="218"/>
      <c r="NKQ2183" s="218"/>
      <c r="NKR2183" s="218"/>
      <c r="NKS2183" s="218"/>
      <c r="NKT2183" s="218"/>
      <c r="NKU2183" s="218"/>
      <c r="NKV2183" s="218"/>
      <c r="NKW2183" s="218"/>
      <c r="NKX2183" s="218"/>
      <c r="NKY2183" s="218"/>
      <c r="NKZ2183" s="218"/>
      <c r="NLA2183" s="218"/>
      <c r="NLB2183" s="218"/>
      <c r="NLC2183" s="218"/>
      <c r="NLD2183" s="218"/>
      <c r="NLE2183" s="218"/>
      <c r="NLF2183" s="218"/>
      <c r="NLG2183" s="218"/>
      <c r="NLH2183" s="218"/>
      <c r="NLI2183" s="218"/>
      <c r="NLJ2183" s="218"/>
      <c r="NLK2183" s="218"/>
      <c r="NLL2183" s="218"/>
      <c r="NLM2183" s="218"/>
      <c r="NLN2183" s="218"/>
      <c r="NLO2183" s="218"/>
      <c r="NLP2183" s="218"/>
      <c r="NLQ2183" s="218"/>
      <c r="NLR2183" s="218"/>
      <c r="NLS2183" s="218"/>
      <c r="NLT2183" s="218"/>
      <c r="NLU2183" s="218"/>
      <c r="NLV2183" s="218"/>
      <c r="NLW2183" s="218"/>
      <c r="NLX2183" s="218"/>
      <c r="NLY2183" s="218"/>
      <c r="NLZ2183" s="218"/>
      <c r="NMA2183" s="218"/>
      <c r="NMB2183" s="218"/>
      <c r="NMC2183" s="218"/>
      <c r="NMD2183" s="218"/>
      <c r="NME2183" s="218"/>
      <c r="NMF2183" s="218"/>
      <c r="NMG2183" s="218"/>
      <c r="NMH2183" s="218"/>
      <c r="NMI2183" s="218"/>
      <c r="NMJ2183" s="218"/>
      <c r="NMK2183" s="218"/>
      <c r="NML2183" s="218"/>
      <c r="NMM2183" s="218"/>
      <c r="NMN2183" s="218"/>
      <c r="NMO2183" s="218"/>
      <c r="NMP2183" s="218"/>
      <c r="NMQ2183" s="218"/>
      <c r="NMR2183" s="218"/>
      <c r="NMS2183" s="218"/>
      <c r="NMT2183" s="218"/>
      <c r="NMU2183" s="218"/>
      <c r="NMV2183" s="218"/>
      <c r="NMW2183" s="218"/>
      <c r="NMX2183" s="218"/>
      <c r="NMY2183" s="218"/>
      <c r="NMZ2183" s="218"/>
      <c r="NNA2183" s="218"/>
      <c r="NNB2183" s="218"/>
      <c r="NNC2183" s="218"/>
      <c r="NND2183" s="218"/>
      <c r="NNE2183" s="218"/>
      <c r="NNF2183" s="218"/>
      <c r="NNG2183" s="218"/>
      <c r="NNH2183" s="218"/>
      <c r="NNI2183" s="218"/>
      <c r="NNJ2183" s="218"/>
      <c r="NNK2183" s="218"/>
      <c r="NNL2183" s="218"/>
      <c r="NNM2183" s="218"/>
      <c r="NNN2183" s="218"/>
      <c r="NNO2183" s="218"/>
      <c r="NNP2183" s="218"/>
      <c r="NNQ2183" s="218"/>
      <c r="NNR2183" s="218"/>
      <c r="NNS2183" s="218"/>
      <c r="NNT2183" s="218"/>
      <c r="NNU2183" s="218"/>
      <c r="NNV2183" s="218"/>
      <c r="NNW2183" s="218"/>
      <c r="NNX2183" s="218"/>
      <c r="NNY2183" s="218"/>
      <c r="NNZ2183" s="218"/>
      <c r="NOA2183" s="218"/>
      <c r="NOB2183" s="218"/>
      <c r="NOC2183" s="218"/>
      <c r="NOD2183" s="218"/>
      <c r="NOE2183" s="218"/>
      <c r="NOF2183" s="218"/>
      <c r="NOG2183" s="218"/>
      <c r="NOH2183" s="218"/>
      <c r="NOI2183" s="218"/>
      <c r="NOJ2183" s="218"/>
      <c r="NOK2183" s="218"/>
      <c r="NOL2183" s="218"/>
      <c r="NOM2183" s="218"/>
      <c r="NON2183" s="218"/>
      <c r="NOO2183" s="218"/>
      <c r="NOP2183" s="218"/>
      <c r="NOQ2183" s="218"/>
      <c r="NOR2183" s="218"/>
      <c r="NOS2183" s="218"/>
      <c r="NOT2183" s="218"/>
      <c r="NOU2183" s="218"/>
      <c r="NOV2183" s="218"/>
      <c r="NOW2183" s="218"/>
      <c r="NOX2183" s="218"/>
      <c r="NOY2183" s="218"/>
      <c r="NOZ2183" s="218"/>
      <c r="NPA2183" s="218"/>
      <c r="NPB2183" s="218"/>
      <c r="NPC2183" s="218"/>
      <c r="NPD2183" s="218"/>
      <c r="NPE2183" s="218"/>
      <c r="NPF2183" s="218"/>
      <c r="NPG2183" s="218"/>
      <c r="NPH2183" s="218"/>
      <c r="NPI2183" s="218"/>
      <c r="NPJ2183" s="218"/>
      <c r="NPK2183" s="218"/>
      <c r="NPL2183" s="218"/>
      <c r="NPM2183" s="218"/>
      <c r="NPN2183" s="218"/>
      <c r="NPO2183" s="218"/>
      <c r="NPP2183" s="218"/>
      <c r="NPQ2183" s="218"/>
      <c r="NPR2183" s="218"/>
      <c r="NPS2183" s="218"/>
      <c r="NPT2183" s="218"/>
      <c r="NPU2183" s="218"/>
      <c r="NPV2183" s="218"/>
      <c r="NPW2183" s="218"/>
      <c r="NPX2183" s="218"/>
      <c r="NPY2183" s="218"/>
      <c r="NPZ2183" s="218"/>
      <c r="NQA2183" s="218"/>
      <c r="NQB2183" s="218"/>
      <c r="NQC2183" s="218"/>
      <c r="NQD2183" s="218"/>
      <c r="NQE2183" s="218"/>
      <c r="NQF2183" s="218"/>
      <c r="NQG2183" s="218"/>
      <c r="NQH2183" s="218"/>
      <c r="NQI2183" s="218"/>
      <c r="NQJ2183" s="218"/>
      <c r="NQK2183" s="218"/>
      <c r="NQL2183" s="218"/>
      <c r="NQM2183" s="218"/>
      <c r="NQN2183" s="218"/>
      <c r="NQO2183" s="218"/>
      <c r="NQP2183" s="218"/>
      <c r="NQQ2183" s="218"/>
      <c r="NQR2183" s="218"/>
      <c r="NQS2183" s="218"/>
      <c r="NQT2183" s="218"/>
      <c r="NQU2183" s="218"/>
      <c r="NQV2183" s="218"/>
      <c r="NQW2183" s="218"/>
      <c r="NQX2183" s="218"/>
      <c r="NQY2183" s="218"/>
      <c r="NQZ2183" s="218"/>
      <c r="NRA2183" s="218"/>
      <c r="NRB2183" s="218"/>
      <c r="NRC2183" s="218"/>
      <c r="NRD2183" s="218"/>
      <c r="NRE2183" s="218"/>
      <c r="NRF2183" s="218"/>
      <c r="NRG2183" s="218"/>
      <c r="NRH2183" s="218"/>
      <c r="NRI2183" s="218"/>
      <c r="NRJ2183" s="218"/>
      <c r="NRK2183" s="218"/>
      <c r="NRL2183" s="218"/>
      <c r="NRM2183" s="218"/>
      <c r="NRN2183" s="218"/>
      <c r="NRO2183" s="218"/>
      <c r="NRP2183" s="218"/>
      <c r="NRQ2183" s="218"/>
      <c r="NRR2183" s="218"/>
      <c r="NRS2183" s="218"/>
      <c r="NRT2183" s="218"/>
      <c r="NRU2183" s="218"/>
      <c r="NRV2183" s="218"/>
      <c r="NRW2183" s="218"/>
      <c r="NRX2183" s="218"/>
      <c r="NRY2183" s="218"/>
      <c r="NRZ2183" s="218"/>
      <c r="NSA2183" s="218"/>
      <c r="NSB2183" s="218"/>
      <c r="NSC2183" s="218"/>
      <c r="NSD2183" s="218"/>
      <c r="NSE2183" s="218"/>
      <c r="NSF2183" s="218"/>
      <c r="NSG2183" s="218"/>
      <c r="NSH2183" s="218"/>
      <c r="NSI2183" s="218"/>
      <c r="NSJ2183" s="218"/>
      <c r="NSK2183" s="218"/>
      <c r="NSL2183" s="218"/>
      <c r="NSM2183" s="218"/>
      <c r="NSN2183" s="218"/>
      <c r="NSO2183" s="218"/>
      <c r="NSP2183" s="218"/>
      <c r="NSQ2183" s="218"/>
      <c r="NSR2183" s="218"/>
      <c r="NSS2183" s="218"/>
      <c r="NST2183" s="218"/>
      <c r="NSU2183" s="218"/>
      <c r="NSV2183" s="218"/>
      <c r="NSW2183" s="218"/>
      <c r="NSX2183" s="218"/>
      <c r="NSY2183" s="218"/>
      <c r="NSZ2183" s="218"/>
      <c r="NTA2183" s="218"/>
      <c r="NTB2183" s="218"/>
      <c r="NTC2183" s="218"/>
      <c r="NTD2183" s="218"/>
      <c r="NTE2183" s="218"/>
      <c r="NTF2183" s="218"/>
      <c r="NTG2183" s="218"/>
      <c r="NTH2183" s="218"/>
      <c r="NTI2183" s="218"/>
      <c r="NTJ2183" s="218"/>
      <c r="NTK2183" s="218"/>
      <c r="NTL2183" s="218"/>
      <c r="NTM2183" s="218"/>
      <c r="NTN2183" s="218"/>
      <c r="NTO2183" s="218"/>
      <c r="NTP2183" s="218"/>
      <c r="NTQ2183" s="218"/>
      <c r="NTR2183" s="218"/>
      <c r="NTS2183" s="218"/>
      <c r="NTT2183" s="218"/>
      <c r="NTU2183" s="218"/>
      <c r="NTV2183" s="218"/>
      <c r="NTW2183" s="218"/>
      <c r="NTX2183" s="218"/>
      <c r="NTY2183" s="218"/>
      <c r="NTZ2183" s="218"/>
      <c r="NUA2183" s="218"/>
      <c r="NUB2183" s="218"/>
      <c r="NUC2183" s="218"/>
      <c r="NUD2183" s="218"/>
      <c r="NUE2183" s="218"/>
      <c r="NUF2183" s="218"/>
      <c r="NUG2183" s="218"/>
      <c r="NUH2183" s="218"/>
      <c r="NUI2183" s="218"/>
      <c r="NUJ2183" s="218"/>
      <c r="NUK2183" s="218"/>
      <c r="NUL2183" s="218"/>
      <c r="NUM2183" s="218"/>
      <c r="NUN2183" s="218"/>
      <c r="NUO2183" s="218"/>
      <c r="NUP2183" s="218"/>
      <c r="NUQ2183" s="218"/>
      <c r="NUR2183" s="218"/>
      <c r="NUS2183" s="218"/>
      <c r="NUT2183" s="218"/>
      <c r="NUU2183" s="218"/>
      <c r="NUV2183" s="218"/>
      <c r="NUW2183" s="218"/>
      <c r="NUX2183" s="218"/>
      <c r="NUY2183" s="218"/>
      <c r="NUZ2183" s="218"/>
      <c r="NVA2183" s="218"/>
      <c r="NVB2183" s="218"/>
      <c r="NVC2183" s="218"/>
      <c r="NVD2183" s="218"/>
      <c r="NVE2183" s="218"/>
      <c r="NVF2183" s="218"/>
      <c r="NVG2183" s="218"/>
      <c r="NVH2183" s="218"/>
      <c r="NVI2183" s="218"/>
      <c r="NVJ2183" s="218"/>
      <c r="NVK2183" s="218"/>
      <c r="NVL2183" s="218"/>
      <c r="NVM2183" s="218"/>
      <c r="NVN2183" s="218"/>
      <c r="NVO2183" s="218"/>
      <c r="NVP2183" s="218"/>
      <c r="NVQ2183" s="218"/>
      <c r="NVR2183" s="218"/>
      <c r="NVS2183" s="218"/>
      <c r="NVT2183" s="218"/>
      <c r="NVU2183" s="218"/>
      <c r="NVV2183" s="218"/>
      <c r="NVW2183" s="218"/>
      <c r="NVX2183" s="218"/>
      <c r="NVY2183" s="218"/>
      <c r="NVZ2183" s="218"/>
      <c r="NWA2183" s="218"/>
      <c r="NWB2183" s="218"/>
      <c r="NWC2183" s="218"/>
      <c r="NWD2183" s="218"/>
      <c r="NWE2183" s="218"/>
      <c r="NWF2183" s="218"/>
      <c r="NWG2183" s="218"/>
      <c r="NWH2183" s="218"/>
      <c r="NWI2183" s="218"/>
      <c r="NWJ2183" s="218"/>
      <c r="NWK2183" s="218"/>
      <c r="NWL2183" s="218"/>
      <c r="NWM2183" s="218"/>
      <c r="NWN2183" s="218"/>
      <c r="NWO2183" s="218"/>
      <c r="NWP2183" s="218"/>
      <c r="NWQ2183" s="218"/>
      <c r="NWR2183" s="218"/>
      <c r="NWS2183" s="218"/>
      <c r="NWT2183" s="218"/>
      <c r="NWU2183" s="218"/>
      <c r="NWV2183" s="218"/>
      <c r="NWW2183" s="218"/>
      <c r="NWX2183" s="218"/>
      <c r="NWY2183" s="218"/>
      <c r="NWZ2183" s="218"/>
      <c r="NXA2183" s="218"/>
      <c r="NXB2183" s="218"/>
      <c r="NXC2183" s="218"/>
      <c r="NXD2183" s="218"/>
      <c r="NXE2183" s="218"/>
      <c r="NXF2183" s="218"/>
      <c r="NXG2183" s="218"/>
      <c r="NXH2183" s="218"/>
      <c r="NXI2183" s="218"/>
      <c r="NXJ2183" s="218"/>
      <c r="NXK2183" s="218"/>
      <c r="NXL2183" s="218"/>
      <c r="NXM2183" s="218"/>
      <c r="NXN2183" s="218"/>
      <c r="NXO2183" s="218"/>
      <c r="NXP2183" s="218"/>
      <c r="NXQ2183" s="218"/>
      <c r="NXR2183" s="218"/>
      <c r="NXS2183" s="218"/>
      <c r="NXT2183" s="218"/>
      <c r="NXU2183" s="218"/>
      <c r="NXV2183" s="218"/>
      <c r="NXW2183" s="218"/>
      <c r="NXX2183" s="218"/>
      <c r="NXY2183" s="218"/>
      <c r="NXZ2183" s="218"/>
      <c r="NYA2183" s="218"/>
      <c r="NYB2183" s="218"/>
      <c r="NYC2183" s="218"/>
      <c r="NYD2183" s="218"/>
      <c r="NYE2183" s="218"/>
      <c r="NYF2183" s="218"/>
      <c r="NYG2183" s="218"/>
      <c r="NYH2183" s="218"/>
      <c r="NYI2183" s="218"/>
      <c r="NYJ2183" s="218"/>
      <c r="NYK2183" s="218"/>
      <c r="NYL2183" s="218"/>
      <c r="NYM2183" s="218"/>
      <c r="NYN2183" s="218"/>
      <c r="NYO2183" s="218"/>
      <c r="NYP2183" s="218"/>
      <c r="NYQ2183" s="218"/>
      <c r="NYR2183" s="218"/>
      <c r="NYS2183" s="218"/>
      <c r="NYT2183" s="218"/>
      <c r="NYU2183" s="218"/>
      <c r="NYV2183" s="218"/>
      <c r="NYW2183" s="218"/>
      <c r="NYX2183" s="218"/>
      <c r="NYY2183" s="218"/>
      <c r="NYZ2183" s="218"/>
      <c r="NZA2183" s="218"/>
      <c r="NZB2183" s="218"/>
      <c r="NZC2183" s="218"/>
      <c r="NZD2183" s="218"/>
      <c r="NZE2183" s="218"/>
      <c r="NZF2183" s="218"/>
      <c r="NZG2183" s="218"/>
      <c r="NZH2183" s="218"/>
      <c r="NZI2183" s="218"/>
      <c r="NZJ2183" s="218"/>
      <c r="NZK2183" s="218"/>
      <c r="NZL2183" s="218"/>
      <c r="NZM2183" s="218"/>
      <c r="NZN2183" s="218"/>
      <c r="NZO2183" s="218"/>
      <c r="NZP2183" s="218"/>
      <c r="NZQ2183" s="218"/>
      <c r="NZR2183" s="218"/>
      <c r="NZS2183" s="218"/>
      <c r="NZT2183" s="218"/>
      <c r="NZU2183" s="218"/>
      <c r="NZV2183" s="218"/>
      <c r="NZW2183" s="218"/>
      <c r="NZX2183" s="218"/>
      <c r="NZY2183" s="218"/>
      <c r="NZZ2183" s="218"/>
      <c r="OAA2183" s="218"/>
      <c r="OAB2183" s="218"/>
      <c r="OAC2183" s="218"/>
      <c r="OAD2183" s="218"/>
      <c r="OAE2183" s="218"/>
      <c r="OAF2183" s="218"/>
      <c r="OAG2183" s="218"/>
      <c r="OAH2183" s="218"/>
      <c r="OAI2183" s="218"/>
      <c r="OAJ2183" s="218"/>
      <c r="OAK2183" s="218"/>
      <c r="OAL2183" s="218"/>
      <c r="OAM2183" s="218"/>
      <c r="OAN2183" s="218"/>
      <c r="OAO2183" s="218"/>
      <c r="OAP2183" s="218"/>
      <c r="OAQ2183" s="218"/>
      <c r="OAR2183" s="218"/>
      <c r="OAS2183" s="218"/>
      <c r="OAT2183" s="218"/>
      <c r="OAU2183" s="218"/>
      <c r="OAV2183" s="218"/>
      <c r="OAW2183" s="218"/>
      <c r="OAX2183" s="218"/>
      <c r="OAY2183" s="218"/>
      <c r="OAZ2183" s="218"/>
      <c r="OBA2183" s="218"/>
      <c r="OBB2183" s="218"/>
      <c r="OBC2183" s="218"/>
      <c r="OBD2183" s="218"/>
      <c r="OBE2183" s="218"/>
      <c r="OBF2183" s="218"/>
      <c r="OBG2183" s="218"/>
      <c r="OBH2183" s="218"/>
      <c r="OBI2183" s="218"/>
      <c r="OBJ2183" s="218"/>
      <c r="OBK2183" s="218"/>
      <c r="OBL2183" s="218"/>
      <c r="OBM2183" s="218"/>
      <c r="OBN2183" s="218"/>
      <c r="OBO2183" s="218"/>
      <c r="OBP2183" s="218"/>
      <c r="OBQ2183" s="218"/>
      <c r="OBR2183" s="218"/>
      <c r="OBS2183" s="218"/>
      <c r="OBT2183" s="218"/>
      <c r="OBU2183" s="218"/>
      <c r="OBV2183" s="218"/>
      <c r="OBW2183" s="218"/>
      <c r="OBX2183" s="218"/>
      <c r="OBY2183" s="218"/>
      <c r="OBZ2183" s="218"/>
      <c r="OCA2183" s="218"/>
      <c r="OCB2183" s="218"/>
      <c r="OCC2183" s="218"/>
      <c r="OCD2183" s="218"/>
      <c r="OCE2183" s="218"/>
      <c r="OCF2183" s="218"/>
      <c r="OCG2183" s="218"/>
      <c r="OCH2183" s="218"/>
      <c r="OCI2183" s="218"/>
      <c r="OCJ2183" s="218"/>
      <c r="OCK2183" s="218"/>
      <c r="OCL2183" s="218"/>
      <c r="OCM2183" s="218"/>
      <c r="OCN2183" s="218"/>
      <c r="OCO2183" s="218"/>
      <c r="OCP2183" s="218"/>
      <c r="OCQ2183" s="218"/>
      <c r="OCR2183" s="218"/>
      <c r="OCS2183" s="218"/>
      <c r="OCT2183" s="218"/>
      <c r="OCU2183" s="218"/>
      <c r="OCV2183" s="218"/>
      <c r="OCW2183" s="218"/>
      <c r="OCX2183" s="218"/>
      <c r="OCY2183" s="218"/>
      <c r="OCZ2183" s="218"/>
      <c r="ODA2183" s="218"/>
      <c r="ODB2183" s="218"/>
      <c r="ODC2183" s="218"/>
      <c r="ODD2183" s="218"/>
      <c r="ODE2183" s="218"/>
      <c r="ODF2183" s="218"/>
      <c r="ODG2183" s="218"/>
      <c r="ODH2183" s="218"/>
      <c r="ODI2183" s="218"/>
      <c r="ODJ2183" s="218"/>
      <c r="ODK2183" s="218"/>
      <c r="ODL2183" s="218"/>
      <c r="ODM2183" s="218"/>
      <c r="ODN2183" s="218"/>
      <c r="ODO2183" s="218"/>
      <c r="ODP2183" s="218"/>
      <c r="ODQ2183" s="218"/>
      <c r="ODR2183" s="218"/>
      <c r="ODS2183" s="218"/>
      <c r="ODT2183" s="218"/>
      <c r="ODU2183" s="218"/>
      <c r="ODV2183" s="218"/>
      <c r="ODW2183" s="218"/>
      <c r="ODX2183" s="218"/>
      <c r="ODY2183" s="218"/>
      <c r="ODZ2183" s="218"/>
      <c r="OEA2183" s="218"/>
      <c r="OEB2183" s="218"/>
      <c r="OEC2183" s="218"/>
      <c r="OED2183" s="218"/>
      <c r="OEE2183" s="218"/>
      <c r="OEF2183" s="218"/>
      <c r="OEG2183" s="218"/>
      <c r="OEH2183" s="218"/>
      <c r="OEI2183" s="218"/>
      <c r="OEJ2183" s="218"/>
      <c r="OEK2183" s="218"/>
      <c r="OEL2183" s="218"/>
      <c r="OEM2183" s="218"/>
      <c r="OEN2183" s="218"/>
      <c r="OEO2183" s="218"/>
      <c r="OEP2183" s="218"/>
      <c r="OEQ2183" s="218"/>
      <c r="OER2183" s="218"/>
      <c r="OES2183" s="218"/>
      <c r="OET2183" s="218"/>
      <c r="OEU2183" s="218"/>
      <c r="OEV2183" s="218"/>
      <c r="OEW2183" s="218"/>
      <c r="OEX2183" s="218"/>
      <c r="OEY2183" s="218"/>
      <c r="OEZ2183" s="218"/>
      <c r="OFA2183" s="218"/>
      <c r="OFB2183" s="218"/>
      <c r="OFC2183" s="218"/>
      <c r="OFD2183" s="218"/>
      <c r="OFE2183" s="218"/>
      <c r="OFF2183" s="218"/>
      <c r="OFG2183" s="218"/>
      <c r="OFH2183" s="218"/>
      <c r="OFI2183" s="218"/>
      <c r="OFJ2183" s="218"/>
      <c r="OFK2183" s="218"/>
      <c r="OFL2183" s="218"/>
      <c r="OFM2183" s="218"/>
      <c r="OFN2183" s="218"/>
      <c r="OFO2183" s="218"/>
      <c r="OFP2183" s="218"/>
      <c r="OFQ2183" s="218"/>
      <c r="OFR2183" s="218"/>
      <c r="OFS2183" s="218"/>
      <c r="OFT2183" s="218"/>
      <c r="OFU2183" s="218"/>
      <c r="OFV2183" s="218"/>
      <c r="OFW2183" s="218"/>
      <c r="OFX2183" s="218"/>
      <c r="OFY2183" s="218"/>
      <c r="OFZ2183" s="218"/>
      <c r="OGA2183" s="218"/>
      <c r="OGB2183" s="218"/>
      <c r="OGC2183" s="218"/>
      <c r="OGD2183" s="218"/>
      <c r="OGE2183" s="218"/>
      <c r="OGF2183" s="218"/>
      <c r="OGG2183" s="218"/>
      <c r="OGH2183" s="218"/>
      <c r="OGI2183" s="218"/>
      <c r="OGJ2183" s="218"/>
      <c r="OGK2183" s="218"/>
      <c r="OGL2183" s="218"/>
      <c r="OGM2183" s="218"/>
      <c r="OGN2183" s="218"/>
      <c r="OGO2183" s="218"/>
      <c r="OGP2183" s="218"/>
      <c r="OGQ2183" s="218"/>
      <c r="OGR2183" s="218"/>
      <c r="OGS2183" s="218"/>
      <c r="OGT2183" s="218"/>
      <c r="OGU2183" s="218"/>
      <c r="OGV2183" s="218"/>
      <c r="OGW2183" s="218"/>
      <c r="OGX2183" s="218"/>
      <c r="OGY2183" s="218"/>
      <c r="OGZ2183" s="218"/>
      <c r="OHA2183" s="218"/>
      <c r="OHB2183" s="218"/>
      <c r="OHC2183" s="218"/>
      <c r="OHD2183" s="218"/>
      <c r="OHE2183" s="218"/>
      <c r="OHF2183" s="218"/>
      <c r="OHG2183" s="218"/>
      <c r="OHH2183" s="218"/>
      <c r="OHI2183" s="218"/>
      <c r="OHJ2183" s="218"/>
      <c r="OHK2183" s="218"/>
      <c r="OHL2183" s="218"/>
      <c r="OHM2183" s="218"/>
      <c r="OHN2183" s="218"/>
      <c r="OHO2183" s="218"/>
      <c r="OHP2183" s="218"/>
      <c r="OHQ2183" s="218"/>
      <c r="OHR2183" s="218"/>
      <c r="OHS2183" s="218"/>
      <c r="OHT2183" s="218"/>
      <c r="OHU2183" s="218"/>
      <c r="OHV2183" s="218"/>
      <c r="OHW2183" s="218"/>
      <c r="OHX2183" s="218"/>
      <c r="OHY2183" s="218"/>
      <c r="OHZ2183" s="218"/>
      <c r="OIA2183" s="218"/>
      <c r="OIB2183" s="218"/>
      <c r="OIC2183" s="218"/>
      <c r="OID2183" s="218"/>
      <c r="OIE2183" s="218"/>
      <c r="OIF2183" s="218"/>
      <c r="OIG2183" s="218"/>
      <c r="OIH2183" s="218"/>
      <c r="OII2183" s="218"/>
      <c r="OIJ2183" s="218"/>
      <c r="OIK2183" s="218"/>
      <c r="OIL2183" s="218"/>
      <c r="OIM2183" s="218"/>
      <c r="OIN2183" s="218"/>
      <c r="OIO2183" s="218"/>
      <c r="OIP2183" s="218"/>
      <c r="OIQ2183" s="218"/>
      <c r="OIR2183" s="218"/>
      <c r="OIS2183" s="218"/>
      <c r="OIT2183" s="218"/>
      <c r="OIU2183" s="218"/>
      <c r="OIV2183" s="218"/>
      <c r="OIW2183" s="218"/>
      <c r="OIX2183" s="218"/>
      <c r="OIY2183" s="218"/>
      <c r="OIZ2183" s="218"/>
      <c r="OJA2183" s="218"/>
      <c r="OJB2183" s="218"/>
      <c r="OJC2183" s="218"/>
      <c r="OJD2183" s="218"/>
      <c r="OJE2183" s="218"/>
      <c r="OJF2183" s="218"/>
      <c r="OJG2183" s="218"/>
      <c r="OJH2183" s="218"/>
      <c r="OJI2183" s="218"/>
      <c r="OJJ2183" s="218"/>
      <c r="OJK2183" s="218"/>
      <c r="OJL2183" s="218"/>
      <c r="OJM2183" s="218"/>
      <c r="OJN2183" s="218"/>
      <c r="OJO2183" s="218"/>
      <c r="OJP2183" s="218"/>
      <c r="OJQ2183" s="218"/>
      <c r="OJR2183" s="218"/>
      <c r="OJS2183" s="218"/>
      <c r="OJT2183" s="218"/>
      <c r="OJU2183" s="218"/>
      <c r="OJV2183" s="218"/>
      <c r="OJW2183" s="218"/>
      <c r="OJX2183" s="218"/>
      <c r="OJY2183" s="218"/>
      <c r="OJZ2183" s="218"/>
      <c r="OKA2183" s="218"/>
      <c r="OKB2183" s="218"/>
      <c r="OKC2183" s="218"/>
      <c r="OKD2183" s="218"/>
      <c r="OKE2183" s="218"/>
      <c r="OKF2183" s="218"/>
      <c r="OKG2183" s="218"/>
      <c r="OKH2183" s="218"/>
      <c r="OKI2183" s="218"/>
      <c r="OKJ2183" s="218"/>
      <c r="OKK2183" s="218"/>
      <c r="OKL2183" s="218"/>
      <c r="OKM2183" s="218"/>
      <c r="OKN2183" s="218"/>
      <c r="OKO2183" s="218"/>
      <c r="OKP2183" s="218"/>
      <c r="OKQ2183" s="218"/>
      <c r="OKR2183" s="218"/>
      <c r="OKS2183" s="218"/>
      <c r="OKT2183" s="218"/>
      <c r="OKU2183" s="218"/>
      <c r="OKV2183" s="218"/>
      <c r="OKW2183" s="218"/>
      <c r="OKX2183" s="218"/>
      <c r="OKY2183" s="218"/>
      <c r="OKZ2183" s="218"/>
      <c r="OLA2183" s="218"/>
      <c r="OLB2183" s="218"/>
      <c r="OLC2183" s="218"/>
      <c r="OLD2183" s="218"/>
      <c r="OLE2183" s="218"/>
      <c r="OLF2183" s="218"/>
      <c r="OLG2183" s="218"/>
      <c r="OLH2183" s="218"/>
      <c r="OLI2183" s="218"/>
      <c r="OLJ2183" s="218"/>
      <c r="OLK2183" s="218"/>
      <c r="OLL2183" s="218"/>
      <c r="OLM2183" s="218"/>
      <c r="OLN2183" s="218"/>
      <c r="OLO2183" s="218"/>
      <c r="OLP2183" s="218"/>
      <c r="OLQ2183" s="218"/>
      <c r="OLR2183" s="218"/>
      <c r="OLS2183" s="218"/>
      <c r="OLT2183" s="218"/>
      <c r="OLU2183" s="218"/>
      <c r="OLV2183" s="218"/>
      <c r="OLW2183" s="218"/>
      <c r="OLX2183" s="218"/>
      <c r="OLY2183" s="218"/>
      <c r="OLZ2183" s="218"/>
      <c r="OMA2183" s="218"/>
      <c r="OMB2183" s="218"/>
      <c r="OMC2183" s="218"/>
      <c r="OMD2183" s="218"/>
      <c r="OME2183" s="218"/>
      <c r="OMF2183" s="218"/>
      <c r="OMG2183" s="218"/>
      <c r="OMH2183" s="218"/>
      <c r="OMI2183" s="218"/>
      <c r="OMJ2183" s="218"/>
      <c r="OMK2183" s="218"/>
      <c r="OML2183" s="218"/>
      <c r="OMM2183" s="218"/>
      <c r="OMN2183" s="218"/>
      <c r="OMO2183" s="218"/>
      <c r="OMP2183" s="218"/>
      <c r="OMQ2183" s="218"/>
      <c r="OMR2183" s="218"/>
      <c r="OMS2183" s="218"/>
      <c r="OMT2183" s="218"/>
      <c r="OMU2183" s="218"/>
      <c r="OMV2183" s="218"/>
      <c r="OMW2183" s="218"/>
      <c r="OMX2183" s="218"/>
      <c r="OMY2183" s="218"/>
      <c r="OMZ2183" s="218"/>
      <c r="ONA2183" s="218"/>
      <c r="ONB2183" s="218"/>
      <c r="ONC2183" s="218"/>
      <c r="OND2183" s="218"/>
      <c r="ONE2183" s="218"/>
      <c r="ONF2183" s="218"/>
      <c r="ONG2183" s="218"/>
      <c r="ONH2183" s="218"/>
      <c r="ONI2183" s="218"/>
      <c r="ONJ2183" s="218"/>
      <c r="ONK2183" s="218"/>
      <c r="ONL2183" s="218"/>
      <c r="ONM2183" s="218"/>
      <c r="ONN2183" s="218"/>
      <c r="ONO2183" s="218"/>
      <c r="ONP2183" s="218"/>
      <c r="ONQ2183" s="218"/>
      <c r="ONR2183" s="218"/>
      <c r="ONS2183" s="218"/>
      <c r="ONT2183" s="218"/>
      <c r="ONU2183" s="218"/>
      <c r="ONV2183" s="218"/>
      <c r="ONW2183" s="218"/>
      <c r="ONX2183" s="218"/>
      <c r="ONY2183" s="218"/>
      <c r="ONZ2183" s="218"/>
      <c r="OOA2183" s="218"/>
      <c r="OOB2183" s="218"/>
      <c r="OOC2183" s="218"/>
      <c r="OOD2183" s="218"/>
      <c r="OOE2183" s="218"/>
      <c r="OOF2183" s="218"/>
      <c r="OOG2183" s="218"/>
      <c r="OOH2183" s="218"/>
      <c r="OOI2183" s="218"/>
      <c r="OOJ2183" s="218"/>
      <c r="OOK2183" s="218"/>
      <c r="OOL2183" s="218"/>
      <c r="OOM2183" s="218"/>
      <c r="OON2183" s="218"/>
      <c r="OOO2183" s="218"/>
      <c r="OOP2183" s="218"/>
      <c r="OOQ2183" s="218"/>
      <c r="OOR2183" s="218"/>
      <c r="OOS2183" s="218"/>
      <c r="OOT2183" s="218"/>
      <c r="OOU2183" s="218"/>
      <c r="OOV2183" s="218"/>
      <c r="OOW2183" s="218"/>
      <c r="OOX2183" s="218"/>
      <c r="OOY2183" s="218"/>
      <c r="OOZ2183" s="218"/>
      <c r="OPA2183" s="218"/>
      <c r="OPB2183" s="218"/>
      <c r="OPC2183" s="218"/>
      <c r="OPD2183" s="218"/>
      <c r="OPE2183" s="218"/>
      <c r="OPF2183" s="218"/>
      <c r="OPG2183" s="218"/>
      <c r="OPH2183" s="218"/>
      <c r="OPI2183" s="218"/>
      <c r="OPJ2183" s="218"/>
      <c r="OPK2183" s="218"/>
      <c r="OPL2183" s="218"/>
      <c r="OPM2183" s="218"/>
      <c r="OPN2183" s="218"/>
      <c r="OPO2183" s="218"/>
      <c r="OPP2183" s="218"/>
      <c r="OPQ2183" s="218"/>
      <c r="OPR2183" s="218"/>
      <c r="OPS2183" s="218"/>
      <c r="OPT2183" s="218"/>
      <c r="OPU2183" s="218"/>
      <c r="OPV2183" s="218"/>
      <c r="OPW2183" s="218"/>
      <c r="OPX2183" s="218"/>
      <c r="OPY2183" s="218"/>
      <c r="OPZ2183" s="218"/>
      <c r="OQA2183" s="218"/>
      <c r="OQB2183" s="218"/>
      <c r="OQC2183" s="218"/>
      <c r="OQD2183" s="218"/>
      <c r="OQE2183" s="218"/>
      <c r="OQF2183" s="218"/>
      <c r="OQG2183" s="218"/>
      <c r="OQH2183" s="218"/>
      <c r="OQI2183" s="218"/>
      <c r="OQJ2183" s="218"/>
      <c r="OQK2183" s="218"/>
      <c r="OQL2183" s="218"/>
      <c r="OQM2183" s="218"/>
      <c r="OQN2183" s="218"/>
      <c r="OQO2183" s="218"/>
      <c r="OQP2183" s="218"/>
      <c r="OQQ2183" s="218"/>
      <c r="OQR2183" s="218"/>
      <c r="OQS2183" s="218"/>
      <c r="OQT2183" s="218"/>
      <c r="OQU2183" s="218"/>
      <c r="OQV2183" s="218"/>
      <c r="OQW2183" s="218"/>
      <c r="OQX2183" s="218"/>
      <c r="OQY2183" s="218"/>
      <c r="OQZ2183" s="218"/>
      <c r="ORA2183" s="218"/>
      <c r="ORB2183" s="218"/>
      <c r="ORC2183" s="218"/>
      <c r="ORD2183" s="218"/>
      <c r="ORE2183" s="218"/>
      <c r="ORF2183" s="218"/>
      <c r="ORG2183" s="218"/>
      <c r="ORH2183" s="218"/>
      <c r="ORI2183" s="218"/>
      <c r="ORJ2183" s="218"/>
      <c r="ORK2183" s="218"/>
      <c r="ORL2183" s="218"/>
      <c r="ORM2183" s="218"/>
      <c r="ORN2183" s="218"/>
      <c r="ORO2183" s="218"/>
      <c r="ORP2183" s="218"/>
      <c r="ORQ2183" s="218"/>
      <c r="ORR2183" s="218"/>
      <c r="ORS2183" s="218"/>
      <c r="ORT2183" s="218"/>
      <c r="ORU2183" s="218"/>
      <c r="ORV2183" s="218"/>
      <c r="ORW2183" s="218"/>
      <c r="ORX2183" s="218"/>
      <c r="ORY2183" s="218"/>
      <c r="ORZ2183" s="218"/>
      <c r="OSA2183" s="218"/>
      <c r="OSB2183" s="218"/>
      <c r="OSC2183" s="218"/>
      <c r="OSD2183" s="218"/>
      <c r="OSE2183" s="218"/>
      <c r="OSF2183" s="218"/>
      <c r="OSG2183" s="218"/>
      <c r="OSH2183" s="218"/>
      <c r="OSI2183" s="218"/>
      <c r="OSJ2183" s="218"/>
      <c r="OSK2183" s="218"/>
      <c r="OSL2183" s="218"/>
      <c r="OSM2183" s="218"/>
      <c r="OSN2183" s="218"/>
      <c r="OSO2183" s="218"/>
      <c r="OSP2183" s="218"/>
      <c r="OSQ2183" s="218"/>
      <c r="OSR2183" s="218"/>
      <c r="OSS2183" s="218"/>
      <c r="OST2183" s="218"/>
      <c r="OSU2183" s="218"/>
      <c r="OSV2183" s="218"/>
      <c r="OSW2183" s="218"/>
      <c r="OSX2183" s="218"/>
      <c r="OSY2183" s="218"/>
      <c r="OSZ2183" s="218"/>
      <c r="OTA2183" s="218"/>
      <c r="OTB2183" s="218"/>
      <c r="OTC2183" s="218"/>
      <c r="OTD2183" s="218"/>
      <c r="OTE2183" s="218"/>
      <c r="OTF2183" s="218"/>
      <c r="OTG2183" s="218"/>
      <c r="OTH2183" s="218"/>
      <c r="OTI2183" s="218"/>
      <c r="OTJ2183" s="218"/>
      <c r="OTK2183" s="218"/>
      <c r="OTL2183" s="218"/>
      <c r="OTM2183" s="218"/>
      <c r="OTN2183" s="218"/>
      <c r="OTO2183" s="218"/>
      <c r="OTP2183" s="218"/>
      <c r="OTQ2183" s="218"/>
      <c r="OTR2183" s="218"/>
      <c r="OTS2183" s="218"/>
      <c r="OTT2183" s="218"/>
      <c r="OTU2183" s="218"/>
      <c r="OTV2183" s="218"/>
      <c r="OTW2183" s="218"/>
      <c r="OTX2183" s="218"/>
      <c r="OTY2183" s="218"/>
      <c r="OTZ2183" s="218"/>
      <c r="OUA2183" s="218"/>
      <c r="OUB2183" s="218"/>
      <c r="OUC2183" s="218"/>
      <c r="OUD2183" s="218"/>
      <c r="OUE2183" s="218"/>
      <c r="OUF2183" s="218"/>
      <c r="OUG2183" s="218"/>
      <c r="OUH2183" s="218"/>
      <c r="OUI2183" s="218"/>
      <c r="OUJ2183" s="218"/>
      <c r="OUK2183" s="218"/>
      <c r="OUL2183" s="218"/>
      <c r="OUM2183" s="218"/>
      <c r="OUN2183" s="218"/>
      <c r="OUO2183" s="218"/>
      <c r="OUP2183" s="218"/>
      <c r="OUQ2183" s="218"/>
      <c r="OUR2183" s="218"/>
      <c r="OUS2183" s="218"/>
      <c r="OUT2183" s="218"/>
      <c r="OUU2183" s="218"/>
      <c r="OUV2183" s="218"/>
      <c r="OUW2183" s="218"/>
      <c r="OUX2183" s="218"/>
      <c r="OUY2183" s="218"/>
      <c r="OUZ2183" s="218"/>
      <c r="OVA2183" s="218"/>
      <c r="OVB2183" s="218"/>
      <c r="OVC2183" s="218"/>
      <c r="OVD2183" s="218"/>
      <c r="OVE2183" s="218"/>
      <c r="OVF2183" s="218"/>
      <c r="OVG2183" s="218"/>
      <c r="OVH2183" s="218"/>
      <c r="OVI2183" s="218"/>
      <c r="OVJ2183" s="218"/>
      <c r="OVK2183" s="218"/>
      <c r="OVL2183" s="218"/>
      <c r="OVM2183" s="218"/>
      <c r="OVN2183" s="218"/>
      <c r="OVO2183" s="218"/>
      <c r="OVP2183" s="218"/>
      <c r="OVQ2183" s="218"/>
      <c r="OVR2183" s="218"/>
      <c r="OVS2183" s="218"/>
      <c r="OVT2183" s="218"/>
      <c r="OVU2183" s="218"/>
      <c r="OVV2183" s="218"/>
      <c r="OVW2183" s="218"/>
      <c r="OVX2183" s="218"/>
      <c r="OVY2183" s="218"/>
      <c r="OVZ2183" s="218"/>
      <c r="OWA2183" s="218"/>
      <c r="OWB2183" s="218"/>
      <c r="OWC2183" s="218"/>
      <c r="OWD2183" s="218"/>
      <c r="OWE2183" s="218"/>
      <c r="OWF2183" s="218"/>
      <c r="OWG2183" s="218"/>
      <c r="OWH2183" s="218"/>
      <c r="OWI2183" s="218"/>
      <c r="OWJ2183" s="218"/>
      <c r="OWK2183" s="218"/>
      <c r="OWL2183" s="218"/>
      <c r="OWM2183" s="218"/>
      <c r="OWN2183" s="218"/>
      <c r="OWO2183" s="218"/>
      <c r="OWP2183" s="218"/>
      <c r="OWQ2183" s="218"/>
      <c r="OWR2183" s="218"/>
      <c r="OWS2183" s="218"/>
      <c r="OWT2183" s="218"/>
      <c r="OWU2183" s="218"/>
      <c r="OWV2183" s="218"/>
      <c r="OWW2183" s="218"/>
      <c r="OWX2183" s="218"/>
      <c r="OWY2183" s="218"/>
      <c r="OWZ2183" s="218"/>
      <c r="OXA2183" s="218"/>
      <c r="OXB2183" s="218"/>
      <c r="OXC2183" s="218"/>
      <c r="OXD2183" s="218"/>
      <c r="OXE2183" s="218"/>
      <c r="OXF2183" s="218"/>
      <c r="OXG2183" s="218"/>
      <c r="OXH2183" s="218"/>
      <c r="OXI2183" s="218"/>
      <c r="OXJ2183" s="218"/>
      <c r="OXK2183" s="218"/>
      <c r="OXL2183" s="218"/>
      <c r="OXM2183" s="218"/>
      <c r="OXN2183" s="218"/>
      <c r="OXO2183" s="218"/>
      <c r="OXP2183" s="218"/>
      <c r="OXQ2183" s="218"/>
      <c r="OXR2183" s="218"/>
      <c r="OXS2183" s="218"/>
      <c r="OXT2183" s="218"/>
      <c r="OXU2183" s="218"/>
      <c r="OXV2183" s="218"/>
      <c r="OXW2183" s="218"/>
      <c r="OXX2183" s="218"/>
      <c r="OXY2183" s="218"/>
      <c r="OXZ2183" s="218"/>
      <c r="OYA2183" s="218"/>
      <c r="OYB2183" s="218"/>
      <c r="OYC2183" s="218"/>
      <c r="OYD2183" s="218"/>
      <c r="OYE2183" s="218"/>
      <c r="OYF2183" s="218"/>
      <c r="OYG2183" s="218"/>
      <c r="OYH2183" s="218"/>
      <c r="OYI2183" s="218"/>
      <c r="OYJ2183" s="218"/>
      <c r="OYK2183" s="218"/>
      <c r="OYL2183" s="218"/>
      <c r="OYM2183" s="218"/>
      <c r="OYN2183" s="218"/>
      <c r="OYO2183" s="218"/>
      <c r="OYP2183" s="218"/>
      <c r="OYQ2183" s="218"/>
      <c r="OYR2183" s="218"/>
      <c r="OYS2183" s="218"/>
      <c r="OYT2183" s="218"/>
      <c r="OYU2183" s="218"/>
      <c r="OYV2183" s="218"/>
      <c r="OYW2183" s="218"/>
      <c r="OYX2183" s="218"/>
      <c r="OYY2183" s="218"/>
      <c r="OYZ2183" s="218"/>
      <c r="OZA2183" s="218"/>
      <c r="OZB2183" s="218"/>
      <c r="OZC2183" s="218"/>
      <c r="OZD2183" s="218"/>
      <c r="OZE2183" s="218"/>
      <c r="OZF2183" s="218"/>
      <c r="OZG2183" s="218"/>
      <c r="OZH2183" s="218"/>
      <c r="OZI2183" s="218"/>
      <c r="OZJ2183" s="218"/>
      <c r="OZK2183" s="218"/>
      <c r="OZL2183" s="218"/>
      <c r="OZM2183" s="218"/>
      <c r="OZN2183" s="218"/>
      <c r="OZO2183" s="218"/>
      <c r="OZP2183" s="218"/>
      <c r="OZQ2183" s="218"/>
      <c r="OZR2183" s="218"/>
      <c r="OZS2183" s="218"/>
      <c r="OZT2183" s="218"/>
      <c r="OZU2183" s="218"/>
      <c r="OZV2183" s="218"/>
      <c r="OZW2183" s="218"/>
      <c r="OZX2183" s="218"/>
      <c r="OZY2183" s="218"/>
      <c r="OZZ2183" s="218"/>
      <c r="PAA2183" s="218"/>
      <c r="PAB2183" s="218"/>
      <c r="PAC2183" s="218"/>
      <c r="PAD2183" s="218"/>
      <c r="PAE2183" s="218"/>
      <c r="PAF2183" s="218"/>
      <c r="PAG2183" s="218"/>
      <c r="PAH2183" s="218"/>
      <c r="PAI2183" s="218"/>
      <c r="PAJ2183" s="218"/>
      <c r="PAK2183" s="218"/>
      <c r="PAL2183" s="218"/>
      <c r="PAM2183" s="218"/>
      <c r="PAN2183" s="218"/>
      <c r="PAO2183" s="218"/>
      <c r="PAP2183" s="218"/>
      <c r="PAQ2183" s="218"/>
      <c r="PAR2183" s="218"/>
      <c r="PAS2183" s="218"/>
      <c r="PAT2183" s="218"/>
      <c r="PAU2183" s="218"/>
      <c r="PAV2183" s="218"/>
      <c r="PAW2183" s="218"/>
      <c r="PAX2183" s="218"/>
      <c r="PAY2183" s="218"/>
      <c r="PAZ2183" s="218"/>
      <c r="PBA2183" s="218"/>
      <c r="PBB2183" s="218"/>
      <c r="PBC2183" s="218"/>
      <c r="PBD2183" s="218"/>
      <c r="PBE2183" s="218"/>
      <c r="PBF2183" s="218"/>
      <c r="PBG2183" s="218"/>
      <c r="PBH2183" s="218"/>
      <c r="PBI2183" s="218"/>
      <c r="PBJ2183" s="218"/>
      <c r="PBK2183" s="218"/>
      <c r="PBL2183" s="218"/>
      <c r="PBM2183" s="218"/>
      <c r="PBN2183" s="218"/>
      <c r="PBO2183" s="218"/>
      <c r="PBP2183" s="218"/>
      <c r="PBQ2183" s="218"/>
      <c r="PBR2183" s="218"/>
      <c r="PBS2183" s="218"/>
      <c r="PBT2183" s="218"/>
      <c r="PBU2183" s="218"/>
      <c r="PBV2183" s="218"/>
      <c r="PBW2183" s="218"/>
      <c r="PBX2183" s="218"/>
      <c r="PBY2183" s="218"/>
      <c r="PBZ2183" s="218"/>
      <c r="PCA2183" s="218"/>
      <c r="PCB2183" s="218"/>
      <c r="PCC2183" s="218"/>
      <c r="PCD2183" s="218"/>
      <c r="PCE2183" s="218"/>
      <c r="PCF2183" s="218"/>
      <c r="PCG2183" s="218"/>
      <c r="PCH2183" s="218"/>
      <c r="PCI2183" s="218"/>
      <c r="PCJ2183" s="218"/>
      <c r="PCK2183" s="218"/>
      <c r="PCL2183" s="218"/>
      <c r="PCM2183" s="218"/>
      <c r="PCN2183" s="218"/>
      <c r="PCO2183" s="218"/>
      <c r="PCP2183" s="218"/>
      <c r="PCQ2183" s="218"/>
      <c r="PCR2183" s="218"/>
      <c r="PCS2183" s="218"/>
      <c r="PCT2183" s="218"/>
      <c r="PCU2183" s="218"/>
      <c r="PCV2183" s="218"/>
      <c r="PCW2183" s="218"/>
      <c r="PCX2183" s="218"/>
      <c r="PCY2183" s="218"/>
      <c r="PCZ2183" s="218"/>
      <c r="PDA2183" s="218"/>
      <c r="PDB2183" s="218"/>
      <c r="PDC2183" s="218"/>
      <c r="PDD2183" s="218"/>
      <c r="PDE2183" s="218"/>
      <c r="PDF2183" s="218"/>
      <c r="PDG2183" s="218"/>
      <c r="PDH2183" s="218"/>
      <c r="PDI2183" s="218"/>
      <c r="PDJ2183" s="218"/>
      <c r="PDK2183" s="218"/>
      <c r="PDL2183" s="218"/>
      <c r="PDM2183" s="218"/>
      <c r="PDN2183" s="218"/>
      <c r="PDO2183" s="218"/>
      <c r="PDP2183" s="218"/>
      <c r="PDQ2183" s="218"/>
      <c r="PDR2183" s="218"/>
      <c r="PDS2183" s="218"/>
      <c r="PDT2183" s="218"/>
      <c r="PDU2183" s="218"/>
      <c r="PDV2183" s="218"/>
      <c r="PDW2183" s="218"/>
      <c r="PDX2183" s="218"/>
      <c r="PDY2183" s="218"/>
      <c r="PDZ2183" s="218"/>
      <c r="PEA2183" s="218"/>
      <c r="PEB2183" s="218"/>
      <c r="PEC2183" s="218"/>
      <c r="PED2183" s="218"/>
      <c r="PEE2183" s="218"/>
      <c r="PEF2183" s="218"/>
      <c r="PEG2183" s="218"/>
      <c r="PEH2183" s="218"/>
      <c r="PEI2183" s="218"/>
      <c r="PEJ2183" s="218"/>
      <c r="PEK2183" s="218"/>
      <c r="PEL2183" s="218"/>
      <c r="PEM2183" s="218"/>
      <c r="PEN2183" s="218"/>
      <c r="PEO2183" s="218"/>
      <c r="PEP2183" s="218"/>
      <c r="PEQ2183" s="218"/>
      <c r="PER2183" s="218"/>
      <c r="PES2183" s="218"/>
      <c r="PET2183" s="218"/>
      <c r="PEU2183" s="218"/>
      <c r="PEV2183" s="218"/>
      <c r="PEW2183" s="218"/>
      <c r="PEX2183" s="218"/>
      <c r="PEY2183" s="218"/>
      <c r="PEZ2183" s="218"/>
      <c r="PFA2183" s="218"/>
      <c r="PFB2183" s="218"/>
      <c r="PFC2183" s="218"/>
      <c r="PFD2183" s="218"/>
      <c r="PFE2183" s="218"/>
      <c r="PFF2183" s="218"/>
      <c r="PFG2183" s="218"/>
      <c r="PFH2183" s="218"/>
      <c r="PFI2183" s="218"/>
      <c r="PFJ2183" s="218"/>
      <c r="PFK2183" s="218"/>
      <c r="PFL2183" s="218"/>
      <c r="PFM2183" s="218"/>
      <c r="PFN2183" s="218"/>
      <c r="PFO2183" s="218"/>
      <c r="PFP2183" s="218"/>
      <c r="PFQ2183" s="218"/>
      <c r="PFR2183" s="218"/>
      <c r="PFS2183" s="218"/>
      <c r="PFT2183" s="218"/>
      <c r="PFU2183" s="218"/>
      <c r="PFV2183" s="218"/>
      <c r="PFW2183" s="218"/>
      <c r="PFX2183" s="218"/>
      <c r="PFY2183" s="218"/>
      <c r="PFZ2183" s="218"/>
      <c r="PGA2183" s="218"/>
      <c r="PGB2183" s="218"/>
      <c r="PGC2183" s="218"/>
      <c r="PGD2183" s="218"/>
      <c r="PGE2183" s="218"/>
      <c r="PGF2183" s="218"/>
      <c r="PGG2183" s="218"/>
      <c r="PGH2183" s="218"/>
      <c r="PGI2183" s="218"/>
      <c r="PGJ2183" s="218"/>
      <c r="PGK2183" s="218"/>
      <c r="PGL2183" s="218"/>
      <c r="PGM2183" s="218"/>
      <c r="PGN2183" s="218"/>
      <c r="PGO2183" s="218"/>
      <c r="PGP2183" s="218"/>
      <c r="PGQ2183" s="218"/>
      <c r="PGR2183" s="218"/>
      <c r="PGS2183" s="218"/>
      <c r="PGT2183" s="218"/>
      <c r="PGU2183" s="218"/>
      <c r="PGV2183" s="218"/>
      <c r="PGW2183" s="218"/>
      <c r="PGX2183" s="218"/>
      <c r="PGY2183" s="218"/>
      <c r="PGZ2183" s="218"/>
      <c r="PHA2183" s="218"/>
      <c r="PHB2183" s="218"/>
      <c r="PHC2183" s="218"/>
      <c r="PHD2183" s="218"/>
      <c r="PHE2183" s="218"/>
      <c r="PHF2183" s="218"/>
      <c r="PHG2183" s="218"/>
      <c r="PHH2183" s="218"/>
      <c r="PHI2183" s="218"/>
      <c r="PHJ2183" s="218"/>
      <c r="PHK2183" s="218"/>
      <c r="PHL2183" s="218"/>
      <c r="PHM2183" s="218"/>
      <c r="PHN2183" s="218"/>
      <c r="PHO2183" s="218"/>
      <c r="PHP2183" s="218"/>
      <c r="PHQ2183" s="218"/>
      <c r="PHR2183" s="218"/>
      <c r="PHS2183" s="218"/>
      <c r="PHT2183" s="218"/>
      <c r="PHU2183" s="218"/>
      <c r="PHV2183" s="218"/>
      <c r="PHW2183" s="218"/>
      <c r="PHX2183" s="218"/>
      <c r="PHY2183" s="218"/>
      <c r="PHZ2183" s="218"/>
      <c r="PIA2183" s="218"/>
      <c r="PIB2183" s="218"/>
      <c r="PIC2183" s="218"/>
      <c r="PID2183" s="218"/>
      <c r="PIE2183" s="218"/>
      <c r="PIF2183" s="218"/>
      <c r="PIG2183" s="218"/>
      <c r="PIH2183" s="218"/>
      <c r="PII2183" s="218"/>
      <c r="PIJ2183" s="218"/>
      <c r="PIK2183" s="218"/>
      <c r="PIL2183" s="218"/>
      <c r="PIM2183" s="218"/>
      <c r="PIN2183" s="218"/>
      <c r="PIO2183" s="218"/>
      <c r="PIP2183" s="218"/>
      <c r="PIQ2183" s="218"/>
      <c r="PIR2183" s="218"/>
      <c r="PIS2183" s="218"/>
      <c r="PIT2183" s="218"/>
      <c r="PIU2183" s="218"/>
      <c r="PIV2183" s="218"/>
      <c r="PIW2183" s="218"/>
      <c r="PIX2183" s="218"/>
      <c r="PIY2183" s="218"/>
      <c r="PIZ2183" s="218"/>
      <c r="PJA2183" s="218"/>
      <c r="PJB2183" s="218"/>
      <c r="PJC2183" s="218"/>
      <c r="PJD2183" s="218"/>
      <c r="PJE2183" s="218"/>
      <c r="PJF2183" s="218"/>
      <c r="PJG2183" s="218"/>
      <c r="PJH2183" s="218"/>
      <c r="PJI2183" s="218"/>
      <c r="PJJ2183" s="218"/>
      <c r="PJK2183" s="218"/>
      <c r="PJL2183" s="218"/>
      <c r="PJM2183" s="218"/>
      <c r="PJN2183" s="218"/>
      <c r="PJO2183" s="218"/>
      <c r="PJP2183" s="218"/>
      <c r="PJQ2183" s="218"/>
      <c r="PJR2183" s="218"/>
      <c r="PJS2183" s="218"/>
      <c r="PJT2183" s="218"/>
      <c r="PJU2183" s="218"/>
      <c r="PJV2183" s="218"/>
      <c r="PJW2183" s="218"/>
      <c r="PJX2183" s="218"/>
      <c r="PJY2183" s="218"/>
      <c r="PJZ2183" s="218"/>
      <c r="PKA2183" s="218"/>
      <c r="PKB2183" s="218"/>
      <c r="PKC2183" s="218"/>
      <c r="PKD2183" s="218"/>
      <c r="PKE2183" s="218"/>
      <c r="PKF2183" s="218"/>
      <c r="PKG2183" s="218"/>
      <c r="PKH2183" s="218"/>
      <c r="PKI2183" s="218"/>
      <c r="PKJ2183" s="218"/>
      <c r="PKK2183" s="218"/>
      <c r="PKL2183" s="218"/>
      <c r="PKM2183" s="218"/>
      <c r="PKN2183" s="218"/>
      <c r="PKO2183" s="218"/>
      <c r="PKP2183" s="218"/>
      <c r="PKQ2183" s="218"/>
      <c r="PKR2183" s="218"/>
      <c r="PKS2183" s="218"/>
      <c r="PKT2183" s="218"/>
      <c r="PKU2183" s="218"/>
      <c r="PKV2183" s="218"/>
      <c r="PKW2183" s="218"/>
      <c r="PKX2183" s="218"/>
      <c r="PKY2183" s="218"/>
      <c r="PKZ2183" s="218"/>
      <c r="PLA2183" s="218"/>
      <c r="PLB2183" s="218"/>
      <c r="PLC2183" s="218"/>
      <c r="PLD2183" s="218"/>
      <c r="PLE2183" s="218"/>
      <c r="PLF2183" s="218"/>
      <c r="PLG2183" s="218"/>
      <c r="PLH2183" s="218"/>
      <c r="PLI2183" s="218"/>
      <c r="PLJ2183" s="218"/>
      <c r="PLK2183" s="218"/>
      <c r="PLL2183" s="218"/>
      <c r="PLM2183" s="218"/>
      <c r="PLN2183" s="218"/>
      <c r="PLO2183" s="218"/>
      <c r="PLP2183" s="218"/>
      <c r="PLQ2183" s="218"/>
      <c r="PLR2183" s="218"/>
      <c r="PLS2183" s="218"/>
      <c r="PLT2183" s="218"/>
      <c r="PLU2183" s="218"/>
      <c r="PLV2183" s="218"/>
      <c r="PLW2183" s="218"/>
      <c r="PLX2183" s="218"/>
      <c r="PLY2183" s="218"/>
      <c r="PLZ2183" s="218"/>
      <c r="PMA2183" s="218"/>
      <c r="PMB2183" s="218"/>
      <c r="PMC2183" s="218"/>
      <c r="PMD2183" s="218"/>
      <c r="PME2183" s="218"/>
      <c r="PMF2183" s="218"/>
      <c r="PMG2183" s="218"/>
      <c r="PMH2183" s="218"/>
      <c r="PMI2183" s="218"/>
      <c r="PMJ2183" s="218"/>
      <c r="PMK2183" s="218"/>
      <c r="PML2183" s="218"/>
      <c r="PMM2183" s="218"/>
      <c r="PMN2183" s="218"/>
      <c r="PMO2183" s="218"/>
      <c r="PMP2183" s="218"/>
      <c r="PMQ2183" s="218"/>
      <c r="PMR2183" s="218"/>
      <c r="PMS2183" s="218"/>
      <c r="PMT2183" s="218"/>
      <c r="PMU2183" s="218"/>
      <c r="PMV2183" s="218"/>
      <c r="PMW2183" s="218"/>
      <c r="PMX2183" s="218"/>
      <c r="PMY2183" s="218"/>
      <c r="PMZ2183" s="218"/>
      <c r="PNA2183" s="218"/>
      <c r="PNB2183" s="218"/>
      <c r="PNC2183" s="218"/>
      <c r="PND2183" s="218"/>
      <c r="PNE2183" s="218"/>
      <c r="PNF2183" s="218"/>
      <c r="PNG2183" s="218"/>
      <c r="PNH2183" s="218"/>
      <c r="PNI2183" s="218"/>
      <c r="PNJ2183" s="218"/>
      <c r="PNK2183" s="218"/>
      <c r="PNL2183" s="218"/>
      <c r="PNM2183" s="218"/>
      <c r="PNN2183" s="218"/>
      <c r="PNO2183" s="218"/>
      <c r="PNP2183" s="218"/>
      <c r="PNQ2183" s="218"/>
      <c r="PNR2183" s="218"/>
      <c r="PNS2183" s="218"/>
      <c r="PNT2183" s="218"/>
      <c r="PNU2183" s="218"/>
      <c r="PNV2183" s="218"/>
      <c r="PNW2183" s="218"/>
      <c r="PNX2183" s="218"/>
      <c r="PNY2183" s="218"/>
      <c r="PNZ2183" s="218"/>
      <c r="POA2183" s="218"/>
      <c r="POB2183" s="218"/>
      <c r="POC2183" s="218"/>
      <c r="POD2183" s="218"/>
      <c r="POE2183" s="218"/>
      <c r="POF2183" s="218"/>
      <c r="POG2183" s="218"/>
      <c r="POH2183" s="218"/>
      <c r="POI2183" s="218"/>
      <c r="POJ2183" s="218"/>
      <c r="POK2183" s="218"/>
      <c r="POL2183" s="218"/>
      <c r="POM2183" s="218"/>
      <c r="PON2183" s="218"/>
      <c r="POO2183" s="218"/>
      <c r="POP2183" s="218"/>
      <c r="POQ2183" s="218"/>
      <c r="POR2183" s="218"/>
      <c r="POS2183" s="218"/>
      <c r="POT2183" s="218"/>
      <c r="POU2183" s="218"/>
      <c r="POV2183" s="218"/>
      <c r="POW2183" s="218"/>
      <c r="POX2183" s="218"/>
      <c r="POY2183" s="218"/>
      <c r="POZ2183" s="218"/>
      <c r="PPA2183" s="218"/>
      <c r="PPB2183" s="218"/>
      <c r="PPC2183" s="218"/>
      <c r="PPD2183" s="218"/>
      <c r="PPE2183" s="218"/>
      <c r="PPF2183" s="218"/>
      <c r="PPG2183" s="218"/>
      <c r="PPH2183" s="218"/>
      <c r="PPI2183" s="218"/>
      <c r="PPJ2183" s="218"/>
      <c r="PPK2183" s="218"/>
      <c r="PPL2183" s="218"/>
      <c r="PPM2183" s="218"/>
      <c r="PPN2183" s="218"/>
      <c r="PPO2183" s="218"/>
      <c r="PPP2183" s="218"/>
      <c r="PPQ2183" s="218"/>
      <c r="PPR2183" s="218"/>
      <c r="PPS2183" s="218"/>
      <c r="PPT2183" s="218"/>
      <c r="PPU2183" s="218"/>
      <c r="PPV2183" s="218"/>
      <c r="PPW2183" s="218"/>
      <c r="PPX2183" s="218"/>
      <c r="PPY2183" s="218"/>
      <c r="PPZ2183" s="218"/>
      <c r="PQA2183" s="218"/>
      <c r="PQB2183" s="218"/>
      <c r="PQC2183" s="218"/>
      <c r="PQD2183" s="218"/>
      <c r="PQE2183" s="218"/>
      <c r="PQF2183" s="218"/>
      <c r="PQG2183" s="218"/>
      <c r="PQH2183" s="218"/>
      <c r="PQI2183" s="218"/>
      <c r="PQJ2183" s="218"/>
      <c r="PQK2183" s="218"/>
      <c r="PQL2183" s="218"/>
      <c r="PQM2183" s="218"/>
      <c r="PQN2183" s="218"/>
      <c r="PQO2183" s="218"/>
      <c r="PQP2183" s="218"/>
      <c r="PQQ2183" s="218"/>
      <c r="PQR2183" s="218"/>
      <c r="PQS2183" s="218"/>
      <c r="PQT2183" s="218"/>
      <c r="PQU2183" s="218"/>
      <c r="PQV2183" s="218"/>
      <c r="PQW2183" s="218"/>
      <c r="PQX2183" s="218"/>
      <c r="PQY2183" s="218"/>
      <c r="PQZ2183" s="218"/>
      <c r="PRA2183" s="218"/>
      <c r="PRB2183" s="218"/>
      <c r="PRC2183" s="218"/>
      <c r="PRD2183" s="218"/>
      <c r="PRE2183" s="218"/>
      <c r="PRF2183" s="218"/>
      <c r="PRG2183" s="218"/>
      <c r="PRH2183" s="218"/>
      <c r="PRI2183" s="218"/>
      <c r="PRJ2183" s="218"/>
      <c r="PRK2183" s="218"/>
      <c r="PRL2183" s="218"/>
      <c r="PRM2183" s="218"/>
      <c r="PRN2183" s="218"/>
      <c r="PRO2183" s="218"/>
      <c r="PRP2183" s="218"/>
      <c r="PRQ2183" s="218"/>
      <c r="PRR2183" s="218"/>
      <c r="PRS2183" s="218"/>
      <c r="PRT2183" s="218"/>
      <c r="PRU2183" s="218"/>
      <c r="PRV2183" s="218"/>
      <c r="PRW2183" s="218"/>
      <c r="PRX2183" s="218"/>
      <c r="PRY2183" s="218"/>
      <c r="PRZ2183" s="218"/>
      <c r="PSA2183" s="218"/>
      <c r="PSB2183" s="218"/>
      <c r="PSC2183" s="218"/>
      <c r="PSD2183" s="218"/>
      <c r="PSE2183" s="218"/>
      <c r="PSF2183" s="218"/>
      <c r="PSG2183" s="218"/>
      <c r="PSH2183" s="218"/>
      <c r="PSI2183" s="218"/>
      <c r="PSJ2183" s="218"/>
      <c r="PSK2183" s="218"/>
      <c r="PSL2183" s="218"/>
      <c r="PSM2183" s="218"/>
      <c r="PSN2183" s="218"/>
      <c r="PSO2183" s="218"/>
      <c r="PSP2183" s="218"/>
      <c r="PSQ2183" s="218"/>
      <c r="PSR2183" s="218"/>
      <c r="PSS2183" s="218"/>
      <c r="PST2183" s="218"/>
      <c r="PSU2183" s="218"/>
      <c r="PSV2183" s="218"/>
      <c r="PSW2183" s="218"/>
      <c r="PSX2183" s="218"/>
      <c r="PSY2183" s="218"/>
      <c r="PSZ2183" s="218"/>
      <c r="PTA2183" s="218"/>
      <c r="PTB2183" s="218"/>
      <c r="PTC2183" s="218"/>
      <c r="PTD2183" s="218"/>
      <c r="PTE2183" s="218"/>
      <c r="PTF2183" s="218"/>
      <c r="PTG2183" s="218"/>
      <c r="PTH2183" s="218"/>
      <c r="PTI2183" s="218"/>
      <c r="PTJ2183" s="218"/>
      <c r="PTK2183" s="218"/>
      <c r="PTL2183" s="218"/>
      <c r="PTM2183" s="218"/>
      <c r="PTN2183" s="218"/>
      <c r="PTO2183" s="218"/>
      <c r="PTP2183" s="218"/>
      <c r="PTQ2183" s="218"/>
      <c r="PTR2183" s="218"/>
      <c r="PTS2183" s="218"/>
      <c r="PTT2183" s="218"/>
      <c r="PTU2183" s="218"/>
      <c r="PTV2183" s="218"/>
      <c r="PTW2183" s="218"/>
      <c r="PTX2183" s="218"/>
      <c r="PTY2183" s="218"/>
      <c r="PTZ2183" s="218"/>
      <c r="PUA2183" s="218"/>
      <c r="PUB2183" s="218"/>
      <c r="PUC2183" s="218"/>
      <c r="PUD2183" s="218"/>
      <c r="PUE2183" s="218"/>
      <c r="PUF2183" s="218"/>
      <c r="PUG2183" s="218"/>
      <c r="PUH2183" s="218"/>
      <c r="PUI2183" s="218"/>
      <c r="PUJ2183" s="218"/>
      <c r="PUK2183" s="218"/>
      <c r="PUL2183" s="218"/>
      <c r="PUM2183" s="218"/>
      <c r="PUN2183" s="218"/>
      <c r="PUO2183" s="218"/>
      <c r="PUP2183" s="218"/>
      <c r="PUQ2183" s="218"/>
      <c r="PUR2183" s="218"/>
      <c r="PUS2183" s="218"/>
      <c r="PUT2183" s="218"/>
      <c r="PUU2183" s="218"/>
      <c r="PUV2183" s="218"/>
      <c r="PUW2183" s="218"/>
      <c r="PUX2183" s="218"/>
      <c r="PUY2183" s="218"/>
      <c r="PUZ2183" s="218"/>
      <c r="PVA2183" s="218"/>
      <c r="PVB2183" s="218"/>
      <c r="PVC2183" s="218"/>
      <c r="PVD2183" s="218"/>
      <c r="PVE2183" s="218"/>
      <c r="PVF2183" s="218"/>
      <c r="PVG2183" s="218"/>
      <c r="PVH2183" s="218"/>
      <c r="PVI2183" s="218"/>
      <c r="PVJ2183" s="218"/>
      <c r="PVK2183" s="218"/>
      <c r="PVL2183" s="218"/>
      <c r="PVM2183" s="218"/>
      <c r="PVN2183" s="218"/>
      <c r="PVO2183" s="218"/>
      <c r="PVP2183" s="218"/>
      <c r="PVQ2183" s="218"/>
      <c r="PVR2183" s="218"/>
      <c r="PVS2183" s="218"/>
      <c r="PVT2183" s="218"/>
      <c r="PVU2183" s="218"/>
      <c r="PVV2183" s="218"/>
      <c r="PVW2183" s="218"/>
      <c r="PVX2183" s="218"/>
      <c r="PVY2183" s="218"/>
      <c r="PVZ2183" s="218"/>
      <c r="PWA2183" s="218"/>
      <c r="PWB2183" s="218"/>
      <c r="PWC2183" s="218"/>
      <c r="PWD2183" s="218"/>
      <c r="PWE2183" s="218"/>
      <c r="PWF2183" s="218"/>
      <c r="PWG2183" s="218"/>
      <c r="PWH2183" s="218"/>
      <c r="PWI2183" s="218"/>
      <c r="PWJ2183" s="218"/>
      <c r="PWK2183" s="218"/>
      <c r="PWL2183" s="218"/>
      <c r="PWM2183" s="218"/>
      <c r="PWN2183" s="218"/>
      <c r="PWO2183" s="218"/>
      <c r="PWP2183" s="218"/>
      <c r="PWQ2183" s="218"/>
      <c r="PWR2183" s="218"/>
      <c r="PWS2183" s="218"/>
      <c r="PWT2183" s="218"/>
      <c r="PWU2183" s="218"/>
      <c r="PWV2183" s="218"/>
      <c r="PWW2183" s="218"/>
      <c r="PWX2183" s="218"/>
      <c r="PWY2183" s="218"/>
      <c r="PWZ2183" s="218"/>
      <c r="PXA2183" s="218"/>
      <c r="PXB2183" s="218"/>
      <c r="PXC2183" s="218"/>
      <c r="PXD2183" s="218"/>
      <c r="PXE2183" s="218"/>
      <c r="PXF2183" s="218"/>
      <c r="PXG2183" s="218"/>
      <c r="PXH2183" s="218"/>
      <c r="PXI2183" s="218"/>
      <c r="PXJ2183" s="218"/>
      <c r="PXK2183" s="218"/>
      <c r="PXL2183" s="218"/>
      <c r="PXM2183" s="218"/>
      <c r="PXN2183" s="218"/>
      <c r="PXO2183" s="218"/>
      <c r="PXP2183" s="218"/>
      <c r="PXQ2183" s="218"/>
      <c r="PXR2183" s="218"/>
      <c r="PXS2183" s="218"/>
      <c r="PXT2183" s="218"/>
      <c r="PXU2183" s="218"/>
      <c r="PXV2183" s="218"/>
      <c r="PXW2183" s="218"/>
      <c r="PXX2183" s="218"/>
      <c r="PXY2183" s="218"/>
      <c r="PXZ2183" s="218"/>
      <c r="PYA2183" s="218"/>
      <c r="PYB2183" s="218"/>
      <c r="PYC2183" s="218"/>
      <c r="PYD2183" s="218"/>
      <c r="PYE2183" s="218"/>
      <c r="PYF2183" s="218"/>
      <c r="PYG2183" s="218"/>
      <c r="PYH2183" s="218"/>
      <c r="PYI2183" s="218"/>
      <c r="PYJ2183" s="218"/>
      <c r="PYK2183" s="218"/>
      <c r="PYL2183" s="218"/>
      <c r="PYM2183" s="218"/>
      <c r="PYN2183" s="218"/>
      <c r="PYO2183" s="218"/>
      <c r="PYP2183" s="218"/>
      <c r="PYQ2183" s="218"/>
      <c r="PYR2183" s="218"/>
      <c r="PYS2183" s="218"/>
      <c r="PYT2183" s="218"/>
      <c r="PYU2183" s="218"/>
      <c r="PYV2183" s="218"/>
      <c r="PYW2183" s="218"/>
      <c r="PYX2183" s="218"/>
      <c r="PYY2183" s="218"/>
      <c r="PYZ2183" s="218"/>
      <c r="PZA2183" s="218"/>
      <c r="PZB2183" s="218"/>
      <c r="PZC2183" s="218"/>
      <c r="PZD2183" s="218"/>
      <c r="PZE2183" s="218"/>
      <c r="PZF2183" s="218"/>
      <c r="PZG2183" s="218"/>
      <c r="PZH2183" s="218"/>
      <c r="PZI2183" s="218"/>
      <c r="PZJ2183" s="218"/>
      <c r="PZK2183" s="218"/>
      <c r="PZL2183" s="218"/>
      <c r="PZM2183" s="218"/>
      <c r="PZN2183" s="218"/>
      <c r="PZO2183" s="218"/>
      <c r="PZP2183" s="218"/>
      <c r="PZQ2183" s="218"/>
      <c r="PZR2183" s="218"/>
      <c r="PZS2183" s="218"/>
      <c r="PZT2183" s="218"/>
      <c r="PZU2183" s="218"/>
      <c r="PZV2183" s="218"/>
      <c r="PZW2183" s="218"/>
      <c r="PZX2183" s="218"/>
      <c r="PZY2183" s="218"/>
      <c r="PZZ2183" s="218"/>
      <c r="QAA2183" s="218"/>
      <c r="QAB2183" s="218"/>
      <c r="QAC2183" s="218"/>
      <c r="QAD2183" s="218"/>
      <c r="QAE2183" s="218"/>
      <c r="QAF2183" s="218"/>
      <c r="QAG2183" s="218"/>
      <c r="QAH2183" s="218"/>
      <c r="QAI2183" s="218"/>
      <c r="QAJ2183" s="218"/>
      <c r="QAK2183" s="218"/>
      <c r="QAL2183" s="218"/>
      <c r="QAM2183" s="218"/>
      <c r="QAN2183" s="218"/>
      <c r="QAO2183" s="218"/>
      <c r="QAP2183" s="218"/>
      <c r="QAQ2183" s="218"/>
      <c r="QAR2183" s="218"/>
      <c r="QAS2183" s="218"/>
      <c r="QAT2183" s="218"/>
      <c r="QAU2183" s="218"/>
      <c r="QAV2183" s="218"/>
      <c r="QAW2183" s="218"/>
      <c r="QAX2183" s="218"/>
      <c r="QAY2183" s="218"/>
      <c r="QAZ2183" s="218"/>
      <c r="QBA2183" s="218"/>
      <c r="QBB2183" s="218"/>
      <c r="QBC2183" s="218"/>
      <c r="QBD2183" s="218"/>
      <c r="QBE2183" s="218"/>
      <c r="QBF2183" s="218"/>
      <c r="QBG2183" s="218"/>
      <c r="QBH2183" s="218"/>
      <c r="QBI2183" s="218"/>
      <c r="QBJ2183" s="218"/>
      <c r="QBK2183" s="218"/>
      <c r="QBL2183" s="218"/>
      <c r="QBM2183" s="218"/>
      <c r="QBN2183" s="218"/>
      <c r="QBO2183" s="218"/>
      <c r="QBP2183" s="218"/>
      <c r="QBQ2183" s="218"/>
      <c r="QBR2183" s="218"/>
      <c r="QBS2183" s="218"/>
      <c r="QBT2183" s="218"/>
      <c r="QBU2183" s="218"/>
      <c r="QBV2183" s="218"/>
      <c r="QBW2183" s="218"/>
      <c r="QBX2183" s="218"/>
      <c r="QBY2183" s="218"/>
      <c r="QBZ2183" s="218"/>
      <c r="QCA2183" s="218"/>
      <c r="QCB2183" s="218"/>
      <c r="QCC2183" s="218"/>
      <c r="QCD2183" s="218"/>
      <c r="QCE2183" s="218"/>
      <c r="QCF2183" s="218"/>
      <c r="QCG2183" s="218"/>
      <c r="QCH2183" s="218"/>
      <c r="QCI2183" s="218"/>
      <c r="QCJ2183" s="218"/>
      <c r="QCK2183" s="218"/>
      <c r="QCL2183" s="218"/>
      <c r="QCM2183" s="218"/>
      <c r="QCN2183" s="218"/>
      <c r="QCO2183" s="218"/>
      <c r="QCP2183" s="218"/>
      <c r="QCQ2183" s="218"/>
      <c r="QCR2183" s="218"/>
      <c r="QCS2183" s="218"/>
      <c r="QCT2183" s="218"/>
      <c r="QCU2183" s="218"/>
      <c r="QCV2183" s="218"/>
      <c r="QCW2183" s="218"/>
      <c r="QCX2183" s="218"/>
      <c r="QCY2183" s="218"/>
      <c r="QCZ2183" s="218"/>
      <c r="QDA2183" s="218"/>
      <c r="QDB2183" s="218"/>
      <c r="QDC2183" s="218"/>
      <c r="QDD2183" s="218"/>
      <c r="QDE2183" s="218"/>
      <c r="QDF2183" s="218"/>
      <c r="QDG2183" s="218"/>
      <c r="QDH2183" s="218"/>
      <c r="QDI2183" s="218"/>
      <c r="QDJ2183" s="218"/>
      <c r="QDK2183" s="218"/>
      <c r="QDL2183" s="218"/>
      <c r="QDM2183" s="218"/>
      <c r="QDN2183" s="218"/>
      <c r="QDO2183" s="218"/>
      <c r="QDP2183" s="218"/>
      <c r="QDQ2183" s="218"/>
      <c r="QDR2183" s="218"/>
      <c r="QDS2183" s="218"/>
      <c r="QDT2183" s="218"/>
      <c r="QDU2183" s="218"/>
      <c r="QDV2183" s="218"/>
      <c r="QDW2183" s="218"/>
      <c r="QDX2183" s="218"/>
      <c r="QDY2183" s="218"/>
      <c r="QDZ2183" s="218"/>
      <c r="QEA2183" s="218"/>
      <c r="QEB2183" s="218"/>
      <c r="QEC2183" s="218"/>
      <c r="QED2183" s="218"/>
      <c r="QEE2183" s="218"/>
      <c r="QEF2183" s="218"/>
      <c r="QEG2183" s="218"/>
      <c r="QEH2183" s="218"/>
      <c r="QEI2183" s="218"/>
      <c r="QEJ2183" s="218"/>
      <c r="QEK2183" s="218"/>
      <c r="QEL2183" s="218"/>
      <c r="QEM2183" s="218"/>
      <c r="QEN2183" s="218"/>
      <c r="QEO2183" s="218"/>
      <c r="QEP2183" s="218"/>
      <c r="QEQ2183" s="218"/>
      <c r="QER2183" s="218"/>
      <c r="QES2183" s="218"/>
      <c r="QET2183" s="218"/>
      <c r="QEU2183" s="218"/>
      <c r="QEV2183" s="218"/>
      <c r="QEW2183" s="218"/>
      <c r="QEX2183" s="218"/>
      <c r="QEY2183" s="218"/>
      <c r="QEZ2183" s="218"/>
      <c r="QFA2183" s="218"/>
      <c r="QFB2183" s="218"/>
      <c r="QFC2183" s="218"/>
      <c r="QFD2183" s="218"/>
      <c r="QFE2183" s="218"/>
      <c r="QFF2183" s="218"/>
      <c r="QFG2183" s="218"/>
      <c r="QFH2183" s="218"/>
      <c r="QFI2183" s="218"/>
      <c r="QFJ2183" s="218"/>
      <c r="QFK2183" s="218"/>
      <c r="QFL2183" s="218"/>
      <c r="QFM2183" s="218"/>
      <c r="QFN2183" s="218"/>
      <c r="QFO2183" s="218"/>
      <c r="QFP2183" s="218"/>
      <c r="QFQ2183" s="218"/>
      <c r="QFR2183" s="218"/>
      <c r="QFS2183" s="218"/>
      <c r="QFT2183" s="218"/>
      <c r="QFU2183" s="218"/>
      <c r="QFV2183" s="218"/>
      <c r="QFW2183" s="218"/>
      <c r="QFX2183" s="218"/>
      <c r="QFY2183" s="218"/>
      <c r="QFZ2183" s="218"/>
      <c r="QGA2183" s="218"/>
      <c r="QGB2183" s="218"/>
      <c r="QGC2183" s="218"/>
      <c r="QGD2183" s="218"/>
      <c r="QGE2183" s="218"/>
      <c r="QGF2183" s="218"/>
      <c r="QGG2183" s="218"/>
      <c r="QGH2183" s="218"/>
      <c r="QGI2183" s="218"/>
      <c r="QGJ2183" s="218"/>
      <c r="QGK2183" s="218"/>
      <c r="QGL2183" s="218"/>
      <c r="QGM2183" s="218"/>
      <c r="QGN2183" s="218"/>
      <c r="QGO2183" s="218"/>
      <c r="QGP2183" s="218"/>
      <c r="QGQ2183" s="218"/>
      <c r="QGR2183" s="218"/>
      <c r="QGS2183" s="218"/>
      <c r="QGT2183" s="218"/>
      <c r="QGU2183" s="218"/>
      <c r="QGV2183" s="218"/>
      <c r="QGW2183" s="218"/>
      <c r="QGX2183" s="218"/>
      <c r="QGY2183" s="218"/>
      <c r="QGZ2183" s="218"/>
      <c r="QHA2183" s="218"/>
      <c r="QHB2183" s="218"/>
      <c r="QHC2183" s="218"/>
      <c r="QHD2183" s="218"/>
      <c r="QHE2183" s="218"/>
      <c r="QHF2183" s="218"/>
      <c r="QHG2183" s="218"/>
      <c r="QHH2183" s="218"/>
      <c r="QHI2183" s="218"/>
      <c r="QHJ2183" s="218"/>
      <c r="QHK2183" s="218"/>
      <c r="QHL2183" s="218"/>
      <c r="QHM2183" s="218"/>
      <c r="QHN2183" s="218"/>
      <c r="QHO2183" s="218"/>
      <c r="QHP2183" s="218"/>
      <c r="QHQ2183" s="218"/>
      <c r="QHR2183" s="218"/>
      <c r="QHS2183" s="218"/>
      <c r="QHT2183" s="218"/>
      <c r="QHU2183" s="218"/>
      <c r="QHV2183" s="218"/>
      <c r="QHW2183" s="218"/>
      <c r="QHX2183" s="218"/>
      <c r="QHY2183" s="218"/>
      <c r="QHZ2183" s="218"/>
      <c r="QIA2183" s="218"/>
      <c r="QIB2183" s="218"/>
      <c r="QIC2183" s="218"/>
      <c r="QID2183" s="218"/>
      <c r="QIE2183" s="218"/>
      <c r="QIF2183" s="218"/>
      <c r="QIG2183" s="218"/>
      <c r="QIH2183" s="218"/>
      <c r="QII2183" s="218"/>
      <c r="QIJ2183" s="218"/>
      <c r="QIK2183" s="218"/>
      <c r="QIL2183" s="218"/>
      <c r="QIM2183" s="218"/>
      <c r="QIN2183" s="218"/>
      <c r="QIO2183" s="218"/>
      <c r="QIP2183" s="218"/>
      <c r="QIQ2183" s="218"/>
      <c r="QIR2183" s="218"/>
      <c r="QIS2183" s="218"/>
      <c r="QIT2183" s="218"/>
      <c r="QIU2183" s="218"/>
      <c r="QIV2183" s="218"/>
      <c r="QIW2183" s="218"/>
      <c r="QIX2183" s="218"/>
      <c r="QIY2183" s="218"/>
      <c r="QIZ2183" s="218"/>
      <c r="QJA2183" s="218"/>
      <c r="QJB2183" s="218"/>
      <c r="QJC2183" s="218"/>
      <c r="QJD2183" s="218"/>
      <c r="QJE2183" s="218"/>
      <c r="QJF2183" s="218"/>
      <c r="QJG2183" s="218"/>
      <c r="QJH2183" s="218"/>
      <c r="QJI2183" s="218"/>
      <c r="QJJ2183" s="218"/>
      <c r="QJK2183" s="218"/>
      <c r="QJL2183" s="218"/>
      <c r="QJM2183" s="218"/>
      <c r="QJN2183" s="218"/>
      <c r="QJO2183" s="218"/>
      <c r="QJP2183" s="218"/>
      <c r="QJQ2183" s="218"/>
      <c r="QJR2183" s="218"/>
      <c r="QJS2183" s="218"/>
      <c r="QJT2183" s="218"/>
      <c r="QJU2183" s="218"/>
      <c r="QJV2183" s="218"/>
      <c r="QJW2183" s="218"/>
      <c r="QJX2183" s="218"/>
      <c r="QJY2183" s="218"/>
      <c r="QJZ2183" s="218"/>
      <c r="QKA2183" s="218"/>
      <c r="QKB2183" s="218"/>
      <c r="QKC2183" s="218"/>
      <c r="QKD2183" s="218"/>
      <c r="QKE2183" s="218"/>
      <c r="QKF2183" s="218"/>
      <c r="QKG2183" s="218"/>
      <c r="QKH2183" s="218"/>
      <c r="QKI2183" s="218"/>
      <c r="QKJ2183" s="218"/>
      <c r="QKK2183" s="218"/>
      <c r="QKL2183" s="218"/>
      <c r="QKM2183" s="218"/>
      <c r="QKN2183" s="218"/>
      <c r="QKO2183" s="218"/>
      <c r="QKP2183" s="218"/>
      <c r="QKQ2183" s="218"/>
      <c r="QKR2183" s="218"/>
      <c r="QKS2183" s="218"/>
      <c r="QKT2183" s="218"/>
      <c r="QKU2183" s="218"/>
      <c r="QKV2183" s="218"/>
      <c r="QKW2183" s="218"/>
      <c r="QKX2183" s="218"/>
      <c r="QKY2183" s="218"/>
      <c r="QKZ2183" s="218"/>
      <c r="QLA2183" s="218"/>
      <c r="QLB2183" s="218"/>
      <c r="QLC2183" s="218"/>
      <c r="QLD2183" s="218"/>
      <c r="QLE2183" s="218"/>
      <c r="QLF2183" s="218"/>
      <c r="QLG2183" s="218"/>
      <c r="QLH2183" s="218"/>
      <c r="QLI2183" s="218"/>
      <c r="QLJ2183" s="218"/>
      <c r="QLK2183" s="218"/>
      <c r="QLL2183" s="218"/>
      <c r="QLM2183" s="218"/>
      <c r="QLN2183" s="218"/>
      <c r="QLO2183" s="218"/>
      <c r="QLP2183" s="218"/>
      <c r="QLQ2183" s="218"/>
      <c r="QLR2183" s="218"/>
      <c r="QLS2183" s="218"/>
      <c r="QLT2183" s="218"/>
      <c r="QLU2183" s="218"/>
      <c r="QLV2183" s="218"/>
      <c r="QLW2183" s="218"/>
      <c r="QLX2183" s="218"/>
      <c r="QLY2183" s="218"/>
      <c r="QLZ2183" s="218"/>
      <c r="QMA2183" s="218"/>
      <c r="QMB2183" s="218"/>
      <c r="QMC2183" s="218"/>
      <c r="QMD2183" s="218"/>
      <c r="QME2183" s="218"/>
      <c r="QMF2183" s="218"/>
      <c r="QMG2183" s="218"/>
      <c r="QMH2183" s="218"/>
      <c r="QMI2183" s="218"/>
      <c r="QMJ2183" s="218"/>
      <c r="QMK2183" s="218"/>
      <c r="QML2183" s="218"/>
      <c r="QMM2183" s="218"/>
      <c r="QMN2183" s="218"/>
      <c r="QMO2183" s="218"/>
      <c r="QMP2183" s="218"/>
      <c r="QMQ2183" s="218"/>
      <c r="QMR2183" s="218"/>
      <c r="QMS2183" s="218"/>
      <c r="QMT2183" s="218"/>
      <c r="QMU2183" s="218"/>
      <c r="QMV2183" s="218"/>
      <c r="QMW2183" s="218"/>
      <c r="QMX2183" s="218"/>
      <c r="QMY2183" s="218"/>
      <c r="QMZ2183" s="218"/>
      <c r="QNA2183" s="218"/>
      <c r="QNB2183" s="218"/>
      <c r="QNC2183" s="218"/>
      <c r="QND2183" s="218"/>
      <c r="QNE2183" s="218"/>
      <c r="QNF2183" s="218"/>
      <c r="QNG2183" s="218"/>
      <c r="QNH2183" s="218"/>
      <c r="QNI2183" s="218"/>
      <c r="QNJ2183" s="218"/>
      <c r="QNK2183" s="218"/>
      <c r="QNL2183" s="218"/>
      <c r="QNM2183" s="218"/>
      <c r="QNN2183" s="218"/>
      <c r="QNO2183" s="218"/>
      <c r="QNP2183" s="218"/>
      <c r="QNQ2183" s="218"/>
      <c r="QNR2183" s="218"/>
      <c r="QNS2183" s="218"/>
      <c r="QNT2183" s="218"/>
      <c r="QNU2183" s="218"/>
      <c r="QNV2183" s="218"/>
      <c r="QNW2183" s="218"/>
      <c r="QNX2183" s="218"/>
      <c r="QNY2183" s="218"/>
      <c r="QNZ2183" s="218"/>
      <c r="QOA2183" s="218"/>
      <c r="QOB2183" s="218"/>
      <c r="QOC2183" s="218"/>
      <c r="QOD2183" s="218"/>
      <c r="QOE2183" s="218"/>
      <c r="QOF2183" s="218"/>
      <c r="QOG2183" s="218"/>
      <c r="QOH2183" s="218"/>
      <c r="QOI2183" s="218"/>
      <c r="QOJ2183" s="218"/>
      <c r="QOK2183" s="218"/>
      <c r="QOL2183" s="218"/>
      <c r="QOM2183" s="218"/>
      <c r="QON2183" s="218"/>
      <c r="QOO2183" s="218"/>
      <c r="QOP2183" s="218"/>
      <c r="QOQ2183" s="218"/>
      <c r="QOR2183" s="218"/>
      <c r="QOS2183" s="218"/>
      <c r="QOT2183" s="218"/>
      <c r="QOU2183" s="218"/>
      <c r="QOV2183" s="218"/>
      <c r="QOW2183" s="218"/>
      <c r="QOX2183" s="218"/>
      <c r="QOY2183" s="218"/>
      <c r="QOZ2183" s="218"/>
      <c r="QPA2183" s="218"/>
      <c r="QPB2183" s="218"/>
      <c r="QPC2183" s="218"/>
      <c r="QPD2183" s="218"/>
      <c r="QPE2183" s="218"/>
      <c r="QPF2183" s="218"/>
      <c r="QPG2183" s="218"/>
      <c r="QPH2183" s="218"/>
      <c r="QPI2183" s="218"/>
      <c r="QPJ2183" s="218"/>
      <c r="QPK2183" s="218"/>
      <c r="QPL2183" s="218"/>
      <c r="QPM2183" s="218"/>
      <c r="QPN2183" s="218"/>
      <c r="QPO2183" s="218"/>
      <c r="QPP2183" s="218"/>
      <c r="QPQ2183" s="218"/>
      <c r="QPR2183" s="218"/>
      <c r="QPS2183" s="218"/>
      <c r="QPT2183" s="218"/>
      <c r="QPU2183" s="218"/>
      <c r="QPV2183" s="218"/>
      <c r="QPW2183" s="218"/>
      <c r="QPX2183" s="218"/>
      <c r="QPY2183" s="218"/>
      <c r="QPZ2183" s="218"/>
      <c r="QQA2183" s="218"/>
      <c r="QQB2183" s="218"/>
      <c r="QQC2183" s="218"/>
      <c r="QQD2183" s="218"/>
      <c r="QQE2183" s="218"/>
      <c r="QQF2183" s="218"/>
      <c r="QQG2183" s="218"/>
      <c r="QQH2183" s="218"/>
      <c r="QQI2183" s="218"/>
      <c r="QQJ2183" s="218"/>
      <c r="QQK2183" s="218"/>
      <c r="QQL2183" s="218"/>
      <c r="QQM2183" s="218"/>
      <c r="QQN2183" s="218"/>
      <c r="QQO2183" s="218"/>
      <c r="QQP2183" s="218"/>
      <c r="QQQ2183" s="218"/>
      <c r="QQR2183" s="218"/>
      <c r="QQS2183" s="218"/>
      <c r="QQT2183" s="218"/>
      <c r="QQU2183" s="218"/>
      <c r="QQV2183" s="218"/>
      <c r="QQW2183" s="218"/>
      <c r="QQX2183" s="218"/>
      <c r="QQY2183" s="218"/>
      <c r="QQZ2183" s="218"/>
      <c r="QRA2183" s="218"/>
      <c r="QRB2183" s="218"/>
      <c r="QRC2183" s="218"/>
      <c r="QRD2183" s="218"/>
      <c r="QRE2183" s="218"/>
      <c r="QRF2183" s="218"/>
      <c r="QRG2183" s="218"/>
      <c r="QRH2183" s="218"/>
      <c r="QRI2183" s="218"/>
      <c r="QRJ2183" s="218"/>
      <c r="QRK2183" s="218"/>
      <c r="QRL2183" s="218"/>
      <c r="QRM2183" s="218"/>
      <c r="QRN2183" s="218"/>
      <c r="QRO2183" s="218"/>
      <c r="QRP2183" s="218"/>
      <c r="QRQ2183" s="218"/>
      <c r="QRR2183" s="218"/>
      <c r="QRS2183" s="218"/>
      <c r="QRT2183" s="218"/>
      <c r="QRU2183" s="218"/>
      <c r="QRV2183" s="218"/>
      <c r="QRW2183" s="218"/>
      <c r="QRX2183" s="218"/>
      <c r="QRY2183" s="218"/>
      <c r="QRZ2183" s="218"/>
      <c r="QSA2183" s="218"/>
      <c r="QSB2183" s="218"/>
      <c r="QSC2183" s="218"/>
      <c r="QSD2183" s="218"/>
      <c r="QSE2183" s="218"/>
      <c r="QSF2183" s="218"/>
      <c r="QSG2183" s="218"/>
      <c r="QSH2183" s="218"/>
      <c r="QSI2183" s="218"/>
      <c r="QSJ2183" s="218"/>
      <c r="QSK2183" s="218"/>
      <c r="QSL2183" s="218"/>
      <c r="QSM2183" s="218"/>
      <c r="QSN2183" s="218"/>
      <c r="QSO2183" s="218"/>
      <c r="QSP2183" s="218"/>
      <c r="QSQ2183" s="218"/>
      <c r="QSR2183" s="218"/>
      <c r="QSS2183" s="218"/>
      <c r="QST2183" s="218"/>
      <c r="QSU2183" s="218"/>
      <c r="QSV2183" s="218"/>
      <c r="QSW2183" s="218"/>
      <c r="QSX2183" s="218"/>
      <c r="QSY2183" s="218"/>
      <c r="QSZ2183" s="218"/>
      <c r="QTA2183" s="218"/>
      <c r="QTB2183" s="218"/>
      <c r="QTC2183" s="218"/>
      <c r="QTD2183" s="218"/>
      <c r="QTE2183" s="218"/>
      <c r="QTF2183" s="218"/>
      <c r="QTG2183" s="218"/>
      <c r="QTH2183" s="218"/>
      <c r="QTI2183" s="218"/>
      <c r="QTJ2183" s="218"/>
      <c r="QTK2183" s="218"/>
      <c r="QTL2183" s="218"/>
      <c r="QTM2183" s="218"/>
      <c r="QTN2183" s="218"/>
      <c r="QTO2183" s="218"/>
      <c r="QTP2183" s="218"/>
      <c r="QTQ2183" s="218"/>
      <c r="QTR2183" s="218"/>
      <c r="QTS2183" s="218"/>
      <c r="QTT2183" s="218"/>
      <c r="QTU2183" s="218"/>
      <c r="QTV2183" s="218"/>
      <c r="QTW2183" s="218"/>
      <c r="QTX2183" s="218"/>
      <c r="QTY2183" s="218"/>
      <c r="QTZ2183" s="218"/>
      <c r="QUA2183" s="218"/>
      <c r="QUB2183" s="218"/>
      <c r="QUC2183" s="218"/>
      <c r="QUD2183" s="218"/>
      <c r="QUE2183" s="218"/>
      <c r="QUF2183" s="218"/>
      <c r="QUG2183" s="218"/>
      <c r="QUH2183" s="218"/>
      <c r="QUI2183" s="218"/>
      <c r="QUJ2183" s="218"/>
      <c r="QUK2183" s="218"/>
      <c r="QUL2183" s="218"/>
      <c r="QUM2183" s="218"/>
      <c r="QUN2183" s="218"/>
      <c r="QUO2183" s="218"/>
      <c r="QUP2183" s="218"/>
      <c r="QUQ2183" s="218"/>
      <c r="QUR2183" s="218"/>
      <c r="QUS2183" s="218"/>
      <c r="QUT2183" s="218"/>
      <c r="QUU2183" s="218"/>
      <c r="QUV2183" s="218"/>
      <c r="QUW2183" s="218"/>
      <c r="QUX2183" s="218"/>
      <c r="QUY2183" s="218"/>
      <c r="QUZ2183" s="218"/>
      <c r="QVA2183" s="218"/>
      <c r="QVB2183" s="218"/>
      <c r="QVC2183" s="218"/>
      <c r="QVD2183" s="218"/>
      <c r="QVE2183" s="218"/>
      <c r="QVF2183" s="218"/>
      <c r="QVG2183" s="218"/>
      <c r="QVH2183" s="218"/>
      <c r="QVI2183" s="218"/>
      <c r="QVJ2183" s="218"/>
      <c r="QVK2183" s="218"/>
      <c r="QVL2183" s="218"/>
      <c r="QVM2183" s="218"/>
      <c r="QVN2183" s="218"/>
      <c r="QVO2183" s="218"/>
      <c r="QVP2183" s="218"/>
      <c r="QVQ2183" s="218"/>
      <c r="QVR2183" s="218"/>
      <c r="QVS2183" s="218"/>
      <c r="QVT2183" s="218"/>
      <c r="QVU2183" s="218"/>
      <c r="QVV2183" s="218"/>
      <c r="QVW2183" s="218"/>
      <c r="QVX2183" s="218"/>
      <c r="QVY2183" s="218"/>
      <c r="QVZ2183" s="218"/>
      <c r="QWA2183" s="218"/>
      <c r="QWB2183" s="218"/>
      <c r="QWC2183" s="218"/>
      <c r="QWD2183" s="218"/>
      <c r="QWE2183" s="218"/>
      <c r="QWF2183" s="218"/>
      <c r="QWG2183" s="218"/>
      <c r="QWH2183" s="218"/>
      <c r="QWI2183" s="218"/>
      <c r="QWJ2183" s="218"/>
      <c r="QWK2183" s="218"/>
      <c r="QWL2183" s="218"/>
      <c r="QWM2183" s="218"/>
      <c r="QWN2183" s="218"/>
      <c r="QWO2183" s="218"/>
      <c r="QWP2183" s="218"/>
      <c r="QWQ2183" s="218"/>
      <c r="QWR2183" s="218"/>
      <c r="QWS2183" s="218"/>
      <c r="QWT2183" s="218"/>
      <c r="QWU2183" s="218"/>
      <c r="QWV2183" s="218"/>
      <c r="QWW2183" s="218"/>
      <c r="QWX2183" s="218"/>
      <c r="QWY2183" s="218"/>
      <c r="QWZ2183" s="218"/>
      <c r="QXA2183" s="218"/>
      <c r="QXB2183" s="218"/>
      <c r="QXC2183" s="218"/>
      <c r="QXD2183" s="218"/>
      <c r="QXE2183" s="218"/>
      <c r="QXF2183" s="218"/>
      <c r="QXG2183" s="218"/>
      <c r="QXH2183" s="218"/>
      <c r="QXI2183" s="218"/>
      <c r="QXJ2183" s="218"/>
      <c r="QXK2183" s="218"/>
      <c r="QXL2183" s="218"/>
      <c r="QXM2183" s="218"/>
      <c r="QXN2183" s="218"/>
      <c r="QXO2183" s="218"/>
      <c r="QXP2183" s="218"/>
      <c r="QXQ2183" s="218"/>
      <c r="QXR2183" s="218"/>
      <c r="QXS2183" s="218"/>
      <c r="QXT2183" s="218"/>
      <c r="QXU2183" s="218"/>
      <c r="QXV2183" s="218"/>
      <c r="QXW2183" s="218"/>
      <c r="QXX2183" s="218"/>
      <c r="QXY2183" s="218"/>
      <c r="QXZ2183" s="218"/>
      <c r="QYA2183" s="218"/>
      <c r="QYB2183" s="218"/>
      <c r="QYC2183" s="218"/>
      <c r="QYD2183" s="218"/>
      <c r="QYE2183" s="218"/>
      <c r="QYF2183" s="218"/>
      <c r="QYG2183" s="218"/>
      <c r="QYH2183" s="218"/>
      <c r="QYI2183" s="218"/>
      <c r="QYJ2183" s="218"/>
      <c r="QYK2183" s="218"/>
      <c r="QYL2183" s="218"/>
      <c r="QYM2183" s="218"/>
      <c r="QYN2183" s="218"/>
      <c r="QYO2183" s="218"/>
      <c r="QYP2183" s="218"/>
      <c r="QYQ2183" s="218"/>
      <c r="QYR2183" s="218"/>
      <c r="QYS2183" s="218"/>
      <c r="QYT2183" s="218"/>
      <c r="QYU2183" s="218"/>
      <c r="QYV2183" s="218"/>
      <c r="QYW2183" s="218"/>
      <c r="QYX2183" s="218"/>
      <c r="QYY2183" s="218"/>
      <c r="QYZ2183" s="218"/>
      <c r="QZA2183" s="218"/>
      <c r="QZB2183" s="218"/>
      <c r="QZC2183" s="218"/>
      <c r="QZD2183" s="218"/>
      <c r="QZE2183" s="218"/>
      <c r="QZF2183" s="218"/>
      <c r="QZG2183" s="218"/>
      <c r="QZH2183" s="218"/>
      <c r="QZI2183" s="218"/>
      <c r="QZJ2183" s="218"/>
      <c r="QZK2183" s="218"/>
      <c r="QZL2183" s="218"/>
      <c r="QZM2183" s="218"/>
      <c r="QZN2183" s="218"/>
      <c r="QZO2183" s="218"/>
      <c r="QZP2183" s="218"/>
      <c r="QZQ2183" s="218"/>
      <c r="QZR2183" s="218"/>
      <c r="QZS2183" s="218"/>
      <c r="QZT2183" s="218"/>
      <c r="QZU2183" s="218"/>
      <c r="QZV2183" s="218"/>
      <c r="QZW2183" s="218"/>
      <c r="QZX2183" s="218"/>
      <c r="QZY2183" s="218"/>
      <c r="QZZ2183" s="218"/>
      <c r="RAA2183" s="218"/>
      <c r="RAB2183" s="218"/>
      <c r="RAC2183" s="218"/>
      <c r="RAD2183" s="218"/>
      <c r="RAE2183" s="218"/>
      <c r="RAF2183" s="218"/>
      <c r="RAG2183" s="218"/>
      <c r="RAH2183" s="218"/>
      <c r="RAI2183" s="218"/>
      <c r="RAJ2183" s="218"/>
      <c r="RAK2183" s="218"/>
      <c r="RAL2183" s="218"/>
      <c r="RAM2183" s="218"/>
      <c r="RAN2183" s="218"/>
      <c r="RAO2183" s="218"/>
      <c r="RAP2183" s="218"/>
      <c r="RAQ2183" s="218"/>
      <c r="RAR2183" s="218"/>
      <c r="RAS2183" s="218"/>
      <c r="RAT2183" s="218"/>
      <c r="RAU2183" s="218"/>
      <c r="RAV2183" s="218"/>
      <c r="RAW2183" s="218"/>
      <c r="RAX2183" s="218"/>
      <c r="RAY2183" s="218"/>
      <c r="RAZ2183" s="218"/>
      <c r="RBA2183" s="218"/>
      <c r="RBB2183" s="218"/>
      <c r="RBC2183" s="218"/>
      <c r="RBD2183" s="218"/>
      <c r="RBE2183" s="218"/>
      <c r="RBF2183" s="218"/>
      <c r="RBG2183" s="218"/>
      <c r="RBH2183" s="218"/>
      <c r="RBI2183" s="218"/>
      <c r="RBJ2183" s="218"/>
      <c r="RBK2183" s="218"/>
      <c r="RBL2183" s="218"/>
      <c r="RBM2183" s="218"/>
      <c r="RBN2183" s="218"/>
      <c r="RBO2183" s="218"/>
      <c r="RBP2183" s="218"/>
      <c r="RBQ2183" s="218"/>
      <c r="RBR2183" s="218"/>
      <c r="RBS2183" s="218"/>
      <c r="RBT2183" s="218"/>
      <c r="RBU2183" s="218"/>
      <c r="RBV2183" s="218"/>
      <c r="RBW2183" s="218"/>
      <c r="RBX2183" s="218"/>
      <c r="RBY2183" s="218"/>
      <c r="RBZ2183" s="218"/>
      <c r="RCA2183" s="218"/>
      <c r="RCB2183" s="218"/>
      <c r="RCC2183" s="218"/>
      <c r="RCD2183" s="218"/>
      <c r="RCE2183" s="218"/>
      <c r="RCF2183" s="218"/>
      <c r="RCG2183" s="218"/>
      <c r="RCH2183" s="218"/>
      <c r="RCI2183" s="218"/>
      <c r="RCJ2183" s="218"/>
      <c r="RCK2183" s="218"/>
      <c r="RCL2183" s="218"/>
      <c r="RCM2183" s="218"/>
      <c r="RCN2183" s="218"/>
      <c r="RCO2183" s="218"/>
      <c r="RCP2183" s="218"/>
      <c r="RCQ2183" s="218"/>
      <c r="RCR2183" s="218"/>
      <c r="RCS2183" s="218"/>
      <c r="RCT2183" s="218"/>
      <c r="RCU2183" s="218"/>
      <c r="RCV2183" s="218"/>
      <c r="RCW2183" s="218"/>
      <c r="RCX2183" s="218"/>
      <c r="RCY2183" s="218"/>
      <c r="RCZ2183" s="218"/>
      <c r="RDA2183" s="218"/>
      <c r="RDB2183" s="218"/>
      <c r="RDC2183" s="218"/>
      <c r="RDD2183" s="218"/>
      <c r="RDE2183" s="218"/>
      <c r="RDF2183" s="218"/>
      <c r="RDG2183" s="218"/>
      <c r="RDH2183" s="218"/>
      <c r="RDI2183" s="218"/>
      <c r="RDJ2183" s="218"/>
      <c r="RDK2183" s="218"/>
      <c r="RDL2183" s="218"/>
      <c r="RDM2183" s="218"/>
      <c r="RDN2183" s="218"/>
      <c r="RDO2183" s="218"/>
      <c r="RDP2183" s="218"/>
      <c r="RDQ2183" s="218"/>
      <c r="RDR2183" s="218"/>
      <c r="RDS2183" s="218"/>
      <c r="RDT2183" s="218"/>
      <c r="RDU2183" s="218"/>
      <c r="RDV2183" s="218"/>
      <c r="RDW2183" s="218"/>
      <c r="RDX2183" s="218"/>
      <c r="RDY2183" s="218"/>
      <c r="RDZ2183" s="218"/>
      <c r="REA2183" s="218"/>
      <c r="REB2183" s="218"/>
      <c r="REC2183" s="218"/>
      <c r="RED2183" s="218"/>
      <c r="REE2183" s="218"/>
      <c r="REF2183" s="218"/>
      <c r="REG2183" s="218"/>
      <c r="REH2183" s="218"/>
      <c r="REI2183" s="218"/>
      <c r="REJ2183" s="218"/>
      <c r="REK2183" s="218"/>
      <c r="REL2183" s="218"/>
      <c r="REM2183" s="218"/>
      <c r="REN2183" s="218"/>
      <c r="REO2183" s="218"/>
      <c r="REP2183" s="218"/>
      <c r="REQ2183" s="218"/>
      <c r="RER2183" s="218"/>
      <c r="RES2183" s="218"/>
      <c r="RET2183" s="218"/>
      <c r="REU2183" s="218"/>
      <c r="REV2183" s="218"/>
      <c r="REW2183" s="218"/>
      <c r="REX2183" s="218"/>
      <c r="REY2183" s="218"/>
      <c r="REZ2183" s="218"/>
      <c r="RFA2183" s="218"/>
      <c r="RFB2183" s="218"/>
      <c r="RFC2183" s="218"/>
      <c r="RFD2183" s="218"/>
      <c r="RFE2183" s="218"/>
      <c r="RFF2183" s="218"/>
      <c r="RFG2183" s="218"/>
      <c r="RFH2183" s="218"/>
      <c r="RFI2183" s="218"/>
      <c r="RFJ2183" s="218"/>
      <c r="RFK2183" s="218"/>
      <c r="RFL2183" s="218"/>
      <c r="RFM2183" s="218"/>
      <c r="RFN2183" s="218"/>
      <c r="RFO2183" s="218"/>
      <c r="RFP2183" s="218"/>
      <c r="RFQ2183" s="218"/>
      <c r="RFR2183" s="218"/>
      <c r="RFS2183" s="218"/>
      <c r="RFT2183" s="218"/>
      <c r="RFU2183" s="218"/>
      <c r="RFV2183" s="218"/>
      <c r="RFW2183" s="218"/>
      <c r="RFX2183" s="218"/>
      <c r="RFY2183" s="218"/>
      <c r="RFZ2183" s="218"/>
      <c r="RGA2183" s="218"/>
      <c r="RGB2183" s="218"/>
      <c r="RGC2183" s="218"/>
      <c r="RGD2183" s="218"/>
      <c r="RGE2183" s="218"/>
      <c r="RGF2183" s="218"/>
      <c r="RGG2183" s="218"/>
      <c r="RGH2183" s="218"/>
      <c r="RGI2183" s="218"/>
      <c r="RGJ2183" s="218"/>
      <c r="RGK2183" s="218"/>
      <c r="RGL2183" s="218"/>
      <c r="RGM2183" s="218"/>
      <c r="RGN2183" s="218"/>
      <c r="RGO2183" s="218"/>
      <c r="RGP2183" s="218"/>
      <c r="RGQ2183" s="218"/>
      <c r="RGR2183" s="218"/>
      <c r="RGS2183" s="218"/>
      <c r="RGT2183" s="218"/>
      <c r="RGU2183" s="218"/>
      <c r="RGV2183" s="218"/>
      <c r="RGW2183" s="218"/>
      <c r="RGX2183" s="218"/>
      <c r="RGY2183" s="218"/>
      <c r="RGZ2183" s="218"/>
      <c r="RHA2183" s="218"/>
      <c r="RHB2183" s="218"/>
      <c r="RHC2183" s="218"/>
      <c r="RHD2183" s="218"/>
      <c r="RHE2183" s="218"/>
      <c r="RHF2183" s="218"/>
      <c r="RHG2183" s="218"/>
      <c r="RHH2183" s="218"/>
      <c r="RHI2183" s="218"/>
      <c r="RHJ2183" s="218"/>
      <c r="RHK2183" s="218"/>
      <c r="RHL2183" s="218"/>
      <c r="RHM2183" s="218"/>
      <c r="RHN2183" s="218"/>
      <c r="RHO2183" s="218"/>
      <c r="RHP2183" s="218"/>
      <c r="RHQ2183" s="218"/>
      <c r="RHR2183" s="218"/>
      <c r="RHS2183" s="218"/>
      <c r="RHT2183" s="218"/>
      <c r="RHU2183" s="218"/>
      <c r="RHV2183" s="218"/>
      <c r="RHW2183" s="218"/>
      <c r="RHX2183" s="218"/>
      <c r="RHY2183" s="218"/>
      <c r="RHZ2183" s="218"/>
      <c r="RIA2183" s="218"/>
      <c r="RIB2183" s="218"/>
      <c r="RIC2183" s="218"/>
      <c r="RID2183" s="218"/>
      <c r="RIE2183" s="218"/>
      <c r="RIF2183" s="218"/>
      <c r="RIG2183" s="218"/>
      <c r="RIH2183" s="218"/>
      <c r="RII2183" s="218"/>
      <c r="RIJ2183" s="218"/>
      <c r="RIK2183" s="218"/>
      <c r="RIL2183" s="218"/>
      <c r="RIM2183" s="218"/>
      <c r="RIN2183" s="218"/>
      <c r="RIO2183" s="218"/>
      <c r="RIP2183" s="218"/>
      <c r="RIQ2183" s="218"/>
      <c r="RIR2183" s="218"/>
      <c r="RIS2183" s="218"/>
      <c r="RIT2183" s="218"/>
      <c r="RIU2183" s="218"/>
      <c r="RIV2183" s="218"/>
      <c r="RIW2183" s="218"/>
      <c r="RIX2183" s="218"/>
      <c r="RIY2183" s="218"/>
      <c r="RIZ2183" s="218"/>
      <c r="RJA2183" s="218"/>
      <c r="RJB2183" s="218"/>
      <c r="RJC2183" s="218"/>
      <c r="RJD2183" s="218"/>
      <c r="RJE2183" s="218"/>
      <c r="RJF2183" s="218"/>
      <c r="RJG2183" s="218"/>
      <c r="RJH2183" s="218"/>
      <c r="RJI2183" s="218"/>
      <c r="RJJ2183" s="218"/>
      <c r="RJK2183" s="218"/>
      <c r="RJL2183" s="218"/>
      <c r="RJM2183" s="218"/>
      <c r="RJN2183" s="218"/>
      <c r="RJO2183" s="218"/>
      <c r="RJP2183" s="218"/>
      <c r="RJQ2183" s="218"/>
      <c r="RJR2183" s="218"/>
      <c r="RJS2183" s="218"/>
      <c r="RJT2183" s="218"/>
      <c r="RJU2183" s="218"/>
      <c r="RJV2183" s="218"/>
      <c r="RJW2183" s="218"/>
      <c r="RJX2183" s="218"/>
      <c r="RJY2183" s="218"/>
      <c r="RJZ2183" s="218"/>
      <c r="RKA2183" s="218"/>
      <c r="RKB2183" s="218"/>
      <c r="RKC2183" s="218"/>
      <c r="RKD2183" s="218"/>
      <c r="RKE2183" s="218"/>
      <c r="RKF2183" s="218"/>
      <c r="RKG2183" s="218"/>
      <c r="RKH2183" s="218"/>
      <c r="RKI2183" s="218"/>
      <c r="RKJ2183" s="218"/>
      <c r="RKK2183" s="218"/>
      <c r="RKL2183" s="218"/>
      <c r="RKM2183" s="218"/>
      <c r="RKN2183" s="218"/>
      <c r="RKO2183" s="218"/>
      <c r="RKP2183" s="218"/>
      <c r="RKQ2183" s="218"/>
      <c r="RKR2183" s="218"/>
      <c r="RKS2183" s="218"/>
      <c r="RKT2183" s="218"/>
      <c r="RKU2183" s="218"/>
      <c r="RKV2183" s="218"/>
      <c r="RKW2183" s="218"/>
      <c r="RKX2183" s="218"/>
      <c r="RKY2183" s="218"/>
      <c r="RKZ2183" s="218"/>
      <c r="RLA2183" s="218"/>
      <c r="RLB2183" s="218"/>
      <c r="RLC2183" s="218"/>
      <c r="RLD2183" s="218"/>
      <c r="RLE2183" s="218"/>
      <c r="RLF2183" s="218"/>
      <c r="RLG2183" s="218"/>
      <c r="RLH2183" s="218"/>
      <c r="RLI2183" s="218"/>
      <c r="RLJ2183" s="218"/>
      <c r="RLK2183" s="218"/>
      <c r="RLL2183" s="218"/>
      <c r="RLM2183" s="218"/>
      <c r="RLN2183" s="218"/>
      <c r="RLO2183" s="218"/>
      <c r="RLP2183" s="218"/>
      <c r="RLQ2183" s="218"/>
      <c r="RLR2183" s="218"/>
      <c r="RLS2183" s="218"/>
      <c r="RLT2183" s="218"/>
      <c r="RLU2183" s="218"/>
      <c r="RLV2183" s="218"/>
      <c r="RLW2183" s="218"/>
      <c r="RLX2183" s="218"/>
      <c r="RLY2183" s="218"/>
      <c r="RLZ2183" s="218"/>
      <c r="RMA2183" s="218"/>
      <c r="RMB2183" s="218"/>
      <c r="RMC2183" s="218"/>
      <c r="RMD2183" s="218"/>
      <c r="RME2183" s="218"/>
      <c r="RMF2183" s="218"/>
      <c r="RMG2183" s="218"/>
      <c r="RMH2183" s="218"/>
      <c r="RMI2183" s="218"/>
      <c r="RMJ2183" s="218"/>
      <c r="RMK2183" s="218"/>
      <c r="RML2183" s="218"/>
      <c r="RMM2183" s="218"/>
      <c r="RMN2183" s="218"/>
      <c r="RMO2183" s="218"/>
      <c r="RMP2183" s="218"/>
      <c r="RMQ2183" s="218"/>
      <c r="RMR2183" s="218"/>
      <c r="RMS2183" s="218"/>
      <c r="RMT2183" s="218"/>
      <c r="RMU2183" s="218"/>
      <c r="RMV2183" s="218"/>
      <c r="RMW2183" s="218"/>
      <c r="RMX2183" s="218"/>
      <c r="RMY2183" s="218"/>
      <c r="RMZ2183" s="218"/>
      <c r="RNA2183" s="218"/>
      <c r="RNB2183" s="218"/>
      <c r="RNC2183" s="218"/>
      <c r="RND2183" s="218"/>
      <c r="RNE2183" s="218"/>
      <c r="RNF2183" s="218"/>
      <c r="RNG2183" s="218"/>
      <c r="RNH2183" s="218"/>
      <c r="RNI2183" s="218"/>
      <c r="RNJ2183" s="218"/>
      <c r="RNK2183" s="218"/>
      <c r="RNL2183" s="218"/>
      <c r="RNM2183" s="218"/>
      <c r="RNN2183" s="218"/>
      <c r="RNO2183" s="218"/>
      <c r="RNP2183" s="218"/>
      <c r="RNQ2183" s="218"/>
      <c r="RNR2183" s="218"/>
      <c r="RNS2183" s="218"/>
      <c r="RNT2183" s="218"/>
      <c r="RNU2183" s="218"/>
      <c r="RNV2183" s="218"/>
      <c r="RNW2183" s="218"/>
      <c r="RNX2183" s="218"/>
      <c r="RNY2183" s="218"/>
      <c r="RNZ2183" s="218"/>
      <c r="ROA2183" s="218"/>
      <c r="ROB2183" s="218"/>
      <c r="ROC2183" s="218"/>
      <c r="ROD2183" s="218"/>
      <c r="ROE2183" s="218"/>
      <c r="ROF2183" s="218"/>
      <c r="ROG2183" s="218"/>
      <c r="ROH2183" s="218"/>
      <c r="ROI2183" s="218"/>
      <c r="ROJ2183" s="218"/>
      <c r="ROK2183" s="218"/>
      <c r="ROL2183" s="218"/>
      <c r="ROM2183" s="218"/>
      <c r="RON2183" s="218"/>
      <c r="ROO2183" s="218"/>
      <c r="ROP2183" s="218"/>
      <c r="ROQ2183" s="218"/>
      <c r="ROR2183" s="218"/>
      <c r="ROS2183" s="218"/>
      <c r="ROT2183" s="218"/>
      <c r="ROU2183" s="218"/>
      <c r="ROV2183" s="218"/>
      <c r="ROW2183" s="218"/>
      <c r="ROX2183" s="218"/>
      <c r="ROY2183" s="218"/>
      <c r="ROZ2183" s="218"/>
      <c r="RPA2183" s="218"/>
      <c r="RPB2183" s="218"/>
      <c r="RPC2183" s="218"/>
      <c r="RPD2183" s="218"/>
      <c r="RPE2183" s="218"/>
      <c r="RPF2183" s="218"/>
      <c r="RPG2183" s="218"/>
      <c r="RPH2183" s="218"/>
      <c r="RPI2183" s="218"/>
      <c r="RPJ2183" s="218"/>
      <c r="RPK2183" s="218"/>
      <c r="RPL2183" s="218"/>
      <c r="RPM2183" s="218"/>
      <c r="RPN2183" s="218"/>
      <c r="RPO2183" s="218"/>
      <c r="RPP2183" s="218"/>
      <c r="RPQ2183" s="218"/>
      <c r="RPR2183" s="218"/>
      <c r="RPS2183" s="218"/>
      <c r="RPT2183" s="218"/>
      <c r="RPU2183" s="218"/>
      <c r="RPV2183" s="218"/>
      <c r="RPW2183" s="218"/>
      <c r="RPX2183" s="218"/>
      <c r="RPY2183" s="218"/>
      <c r="RPZ2183" s="218"/>
      <c r="RQA2183" s="218"/>
      <c r="RQB2183" s="218"/>
      <c r="RQC2183" s="218"/>
      <c r="RQD2183" s="218"/>
      <c r="RQE2183" s="218"/>
      <c r="RQF2183" s="218"/>
      <c r="RQG2183" s="218"/>
      <c r="RQH2183" s="218"/>
      <c r="RQI2183" s="218"/>
      <c r="RQJ2183" s="218"/>
      <c r="RQK2183" s="218"/>
      <c r="RQL2183" s="218"/>
      <c r="RQM2183" s="218"/>
      <c r="RQN2183" s="218"/>
      <c r="RQO2183" s="218"/>
      <c r="RQP2183" s="218"/>
      <c r="RQQ2183" s="218"/>
      <c r="RQR2183" s="218"/>
      <c r="RQS2183" s="218"/>
      <c r="RQT2183" s="218"/>
      <c r="RQU2183" s="218"/>
      <c r="RQV2183" s="218"/>
      <c r="RQW2183" s="218"/>
      <c r="RQX2183" s="218"/>
      <c r="RQY2183" s="218"/>
      <c r="RQZ2183" s="218"/>
      <c r="RRA2183" s="218"/>
      <c r="RRB2183" s="218"/>
      <c r="RRC2183" s="218"/>
      <c r="RRD2183" s="218"/>
      <c r="RRE2183" s="218"/>
      <c r="RRF2183" s="218"/>
      <c r="RRG2183" s="218"/>
      <c r="RRH2183" s="218"/>
      <c r="RRI2183" s="218"/>
      <c r="RRJ2183" s="218"/>
      <c r="RRK2183" s="218"/>
      <c r="RRL2183" s="218"/>
      <c r="RRM2183" s="218"/>
      <c r="RRN2183" s="218"/>
      <c r="RRO2183" s="218"/>
      <c r="RRP2183" s="218"/>
      <c r="RRQ2183" s="218"/>
      <c r="RRR2183" s="218"/>
      <c r="RRS2183" s="218"/>
      <c r="RRT2183" s="218"/>
      <c r="RRU2183" s="218"/>
      <c r="RRV2183" s="218"/>
      <c r="RRW2183" s="218"/>
      <c r="RRX2183" s="218"/>
      <c r="RRY2183" s="218"/>
      <c r="RRZ2183" s="218"/>
      <c r="RSA2183" s="218"/>
      <c r="RSB2183" s="218"/>
      <c r="RSC2183" s="218"/>
      <c r="RSD2183" s="218"/>
      <c r="RSE2183" s="218"/>
      <c r="RSF2183" s="218"/>
      <c r="RSG2183" s="218"/>
      <c r="RSH2183" s="218"/>
      <c r="RSI2183" s="218"/>
      <c r="RSJ2183" s="218"/>
      <c r="RSK2183" s="218"/>
      <c r="RSL2183" s="218"/>
      <c r="RSM2183" s="218"/>
      <c r="RSN2183" s="218"/>
      <c r="RSO2183" s="218"/>
      <c r="RSP2183" s="218"/>
      <c r="RSQ2183" s="218"/>
      <c r="RSR2183" s="218"/>
      <c r="RSS2183" s="218"/>
      <c r="RST2183" s="218"/>
      <c r="RSU2183" s="218"/>
      <c r="RSV2183" s="218"/>
      <c r="RSW2183" s="218"/>
      <c r="RSX2183" s="218"/>
      <c r="RSY2183" s="218"/>
      <c r="RSZ2183" s="218"/>
      <c r="RTA2183" s="218"/>
      <c r="RTB2183" s="218"/>
      <c r="RTC2183" s="218"/>
      <c r="RTD2183" s="218"/>
      <c r="RTE2183" s="218"/>
      <c r="RTF2183" s="218"/>
      <c r="RTG2183" s="218"/>
      <c r="RTH2183" s="218"/>
      <c r="RTI2183" s="218"/>
      <c r="RTJ2183" s="218"/>
      <c r="RTK2183" s="218"/>
      <c r="RTL2183" s="218"/>
      <c r="RTM2183" s="218"/>
      <c r="RTN2183" s="218"/>
      <c r="RTO2183" s="218"/>
      <c r="RTP2183" s="218"/>
      <c r="RTQ2183" s="218"/>
      <c r="RTR2183" s="218"/>
      <c r="RTS2183" s="218"/>
      <c r="RTT2183" s="218"/>
      <c r="RTU2183" s="218"/>
      <c r="RTV2183" s="218"/>
      <c r="RTW2183" s="218"/>
      <c r="RTX2183" s="218"/>
      <c r="RTY2183" s="218"/>
      <c r="RTZ2183" s="218"/>
      <c r="RUA2183" s="218"/>
      <c r="RUB2183" s="218"/>
      <c r="RUC2183" s="218"/>
      <c r="RUD2183" s="218"/>
      <c r="RUE2183" s="218"/>
      <c r="RUF2183" s="218"/>
      <c r="RUG2183" s="218"/>
      <c r="RUH2183" s="218"/>
      <c r="RUI2183" s="218"/>
      <c r="RUJ2183" s="218"/>
      <c r="RUK2183" s="218"/>
      <c r="RUL2183" s="218"/>
      <c r="RUM2183" s="218"/>
      <c r="RUN2183" s="218"/>
      <c r="RUO2183" s="218"/>
      <c r="RUP2183" s="218"/>
      <c r="RUQ2183" s="218"/>
      <c r="RUR2183" s="218"/>
      <c r="RUS2183" s="218"/>
      <c r="RUT2183" s="218"/>
      <c r="RUU2183" s="218"/>
      <c r="RUV2183" s="218"/>
      <c r="RUW2183" s="218"/>
      <c r="RUX2183" s="218"/>
      <c r="RUY2183" s="218"/>
      <c r="RUZ2183" s="218"/>
      <c r="RVA2183" s="218"/>
      <c r="RVB2183" s="218"/>
      <c r="RVC2183" s="218"/>
      <c r="RVD2183" s="218"/>
      <c r="RVE2183" s="218"/>
      <c r="RVF2183" s="218"/>
      <c r="RVG2183" s="218"/>
      <c r="RVH2183" s="218"/>
      <c r="RVI2183" s="218"/>
      <c r="RVJ2183" s="218"/>
      <c r="RVK2183" s="218"/>
      <c r="RVL2183" s="218"/>
      <c r="RVM2183" s="218"/>
      <c r="RVN2183" s="218"/>
      <c r="RVO2183" s="218"/>
      <c r="RVP2183" s="218"/>
      <c r="RVQ2183" s="218"/>
      <c r="RVR2183" s="218"/>
      <c r="RVS2183" s="218"/>
      <c r="RVT2183" s="218"/>
      <c r="RVU2183" s="218"/>
      <c r="RVV2183" s="218"/>
      <c r="RVW2183" s="218"/>
      <c r="RVX2183" s="218"/>
      <c r="RVY2183" s="218"/>
      <c r="RVZ2183" s="218"/>
      <c r="RWA2183" s="218"/>
      <c r="RWB2183" s="218"/>
      <c r="RWC2183" s="218"/>
      <c r="RWD2183" s="218"/>
      <c r="RWE2183" s="218"/>
      <c r="RWF2183" s="218"/>
      <c r="RWG2183" s="218"/>
      <c r="RWH2183" s="218"/>
      <c r="RWI2183" s="218"/>
      <c r="RWJ2183" s="218"/>
      <c r="RWK2183" s="218"/>
      <c r="RWL2183" s="218"/>
      <c r="RWM2183" s="218"/>
      <c r="RWN2183" s="218"/>
      <c r="RWO2183" s="218"/>
      <c r="RWP2183" s="218"/>
      <c r="RWQ2183" s="218"/>
      <c r="RWR2183" s="218"/>
      <c r="RWS2183" s="218"/>
      <c r="RWT2183" s="218"/>
      <c r="RWU2183" s="218"/>
      <c r="RWV2183" s="218"/>
      <c r="RWW2183" s="218"/>
      <c r="RWX2183" s="218"/>
      <c r="RWY2183" s="218"/>
      <c r="RWZ2183" s="218"/>
      <c r="RXA2183" s="218"/>
      <c r="RXB2183" s="218"/>
      <c r="RXC2183" s="218"/>
      <c r="RXD2183" s="218"/>
      <c r="RXE2183" s="218"/>
      <c r="RXF2183" s="218"/>
      <c r="RXG2183" s="218"/>
      <c r="RXH2183" s="218"/>
      <c r="RXI2183" s="218"/>
      <c r="RXJ2183" s="218"/>
      <c r="RXK2183" s="218"/>
      <c r="RXL2183" s="218"/>
      <c r="RXM2183" s="218"/>
      <c r="RXN2183" s="218"/>
      <c r="RXO2183" s="218"/>
      <c r="RXP2183" s="218"/>
      <c r="RXQ2183" s="218"/>
      <c r="RXR2183" s="218"/>
      <c r="RXS2183" s="218"/>
      <c r="RXT2183" s="218"/>
      <c r="RXU2183" s="218"/>
      <c r="RXV2183" s="218"/>
      <c r="RXW2183" s="218"/>
      <c r="RXX2183" s="218"/>
      <c r="RXY2183" s="218"/>
      <c r="RXZ2183" s="218"/>
      <c r="RYA2183" s="218"/>
      <c r="RYB2183" s="218"/>
      <c r="RYC2183" s="218"/>
      <c r="RYD2183" s="218"/>
      <c r="RYE2183" s="218"/>
      <c r="RYF2183" s="218"/>
      <c r="RYG2183" s="218"/>
      <c r="RYH2183" s="218"/>
      <c r="RYI2183" s="218"/>
      <c r="RYJ2183" s="218"/>
      <c r="RYK2183" s="218"/>
      <c r="RYL2183" s="218"/>
      <c r="RYM2183" s="218"/>
      <c r="RYN2183" s="218"/>
      <c r="RYO2183" s="218"/>
      <c r="RYP2183" s="218"/>
      <c r="RYQ2183" s="218"/>
      <c r="RYR2183" s="218"/>
      <c r="RYS2183" s="218"/>
      <c r="RYT2183" s="218"/>
      <c r="RYU2183" s="218"/>
      <c r="RYV2183" s="218"/>
      <c r="RYW2183" s="218"/>
      <c r="RYX2183" s="218"/>
      <c r="RYY2183" s="218"/>
      <c r="RYZ2183" s="218"/>
      <c r="RZA2183" s="218"/>
      <c r="RZB2183" s="218"/>
      <c r="RZC2183" s="218"/>
      <c r="RZD2183" s="218"/>
      <c r="RZE2183" s="218"/>
      <c r="RZF2183" s="218"/>
      <c r="RZG2183" s="218"/>
      <c r="RZH2183" s="218"/>
      <c r="RZI2183" s="218"/>
      <c r="RZJ2183" s="218"/>
      <c r="RZK2183" s="218"/>
      <c r="RZL2183" s="218"/>
      <c r="RZM2183" s="218"/>
      <c r="RZN2183" s="218"/>
      <c r="RZO2183" s="218"/>
      <c r="RZP2183" s="218"/>
      <c r="RZQ2183" s="218"/>
      <c r="RZR2183" s="218"/>
      <c r="RZS2183" s="218"/>
      <c r="RZT2183" s="218"/>
      <c r="RZU2183" s="218"/>
      <c r="RZV2183" s="218"/>
      <c r="RZW2183" s="218"/>
      <c r="RZX2183" s="218"/>
      <c r="RZY2183" s="218"/>
      <c r="RZZ2183" s="218"/>
      <c r="SAA2183" s="218"/>
      <c r="SAB2183" s="218"/>
      <c r="SAC2183" s="218"/>
      <c r="SAD2183" s="218"/>
      <c r="SAE2183" s="218"/>
      <c r="SAF2183" s="218"/>
      <c r="SAG2183" s="218"/>
      <c r="SAH2183" s="218"/>
      <c r="SAI2183" s="218"/>
      <c r="SAJ2183" s="218"/>
      <c r="SAK2183" s="218"/>
      <c r="SAL2183" s="218"/>
      <c r="SAM2183" s="218"/>
      <c r="SAN2183" s="218"/>
      <c r="SAO2183" s="218"/>
      <c r="SAP2183" s="218"/>
      <c r="SAQ2183" s="218"/>
      <c r="SAR2183" s="218"/>
      <c r="SAS2183" s="218"/>
      <c r="SAT2183" s="218"/>
      <c r="SAU2183" s="218"/>
      <c r="SAV2183" s="218"/>
      <c r="SAW2183" s="218"/>
      <c r="SAX2183" s="218"/>
      <c r="SAY2183" s="218"/>
      <c r="SAZ2183" s="218"/>
      <c r="SBA2183" s="218"/>
      <c r="SBB2183" s="218"/>
      <c r="SBC2183" s="218"/>
      <c r="SBD2183" s="218"/>
      <c r="SBE2183" s="218"/>
      <c r="SBF2183" s="218"/>
      <c r="SBG2183" s="218"/>
      <c r="SBH2183" s="218"/>
      <c r="SBI2183" s="218"/>
      <c r="SBJ2183" s="218"/>
      <c r="SBK2183" s="218"/>
      <c r="SBL2183" s="218"/>
      <c r="SBM2183" s="218"/>
      <c r="SBN2183" s="218"/>
      <c r="SBO2183" s="218"/>
      <c r="SBP2183" s="218"/>
      <c r="SBQ2183" s="218"/>
      <c r="SBR2183" s="218"/>
      <c r="SBS2183" s="218"/>
      <c r="SBT2183" s="218"/>
      <c r="SBU2183" s="218"/>
      <c r="SBV2183" s="218"/>
      <c r="SBW2183" s="218"/>
      <c r="SBX2183" s="218"/>
      <c r="SBY2183" s="218"/>
      <c r="SBZ2183" s="218"/>
      <c r="SCA2183" s="218"/>
      <c r="SCB2183" s="218"/>
      <c r="SCC2183" s="218"/>
      <c r="SCD2183" s="218"/>
      <c r="SCE2183" s="218"/>
      <c r="SCF2183" s="218"/>
      <c r="SCG2183" s="218"/>
      <c r="SCH2183" s="218"/>
      <c r="SCI2183" s="218"/>
      <c r="SCJ2183" s="218"/>
      <c r="SCK2183" s="218"/>
      <c r="SCL2183" s="218"/>
      <c r="SCM2183" s="218"/>
      <c r="SCN2183" s="218"/>
      <c r="SCO2183" s="218"/>
      <c r="SCP2183" s="218"/>
      <c r="SCQ2183" s="218"/>
      <c r="SCR2183" s="218"/>
      <c r="SCS2183" s="218"/>
      <c r="SCT2183" s="218"/>
      <c r="SCU2183" s="218"/>
      <c r="SCV2183" s="218"/>
      <c r="SCW2183" s="218"/>
      <c r="SCX2183" s="218"/>
      <c r="SCY2183" s="218"/>
      <c r="SCZ2183" s="218"/>
      <c r="SDA2183" s="218"/>
      <c r="SDB2183" s="218"/>
      <c r="SDC2183" s="218"/>
      <c r="SDD2183" s="218"/>
      <c r="SDE2183" s="218"/>
      <c r="SDF2183" s="218"/>
      <c r="SDG2183" s="218"/>
      <c r="SDH2183" s="218"/>
      <c r="SDI2183" s="218"/>
      <c r="SDJ2183" s="218"/>
      <c r="SDK2183" s="218"/>
      <c r="SDL2183" s="218"/>
      <c r="SDM2183" s="218"/>
      <c r="SDN2183" s="218"/>
      <c r="SDO2183" s="218"/>
      <c r="SDP2183" s="218"/>
      <c r="SDQ2183" s="218"/>
      <c r="SDR2183" s="218"/>
      <c r="SDS2183" s="218"/>
      <c r="SDT2183" s="218"/>
      <c r="SDU2183" s="218"/>
      <c r="SDV2183" s="218"/>
      <c r="SDW2183" s="218"/>
      <c r="SDX2183" s="218"/>
      <c r="SDY2183" s="218"/>
      <c r="SDZ2183" s="218"/>
      <c r="SEA2183" s="218"/>
      <c r="SEB2183" s="218"/>
      <c r="SEC2183" s="218"/>
      <c r="SED2183" s="218"/>
      <c r="SEE2183" s="218"/>
      <c r="SEF2183" s="218"/>
      <c r="SEG2183" s="218"/>
      <c r="SEH2183" s="218"/>
      <c r="SEI2183" s="218"/>
      <c r="SEJ2183" s="218"/>
      <c r="SEK2183" s="218"/>
      <c r="SEL2183" s="218"/>
      <c r="SEM2183" s="218"/>
      <c r="SEN2183" s="218"/>
      <c r="SEO2183" s="218"/>
      <c r="SEP2183" s="218"/>
      <c r="SEQ2183" s="218"/>
      <c r="SER2183" s="218"/>
      <c r="SES2183" s="218"/>
      <c r="SET2183" s="218"/>
      <c r="SEU2183" s="218"/>
      <c r="SEV2183" s="218"/>
      <c r="SEW2183" s="218"/>
      <c r="SEX2183" s="218"/>
      <c r="SEY2183" s="218"/>
      <c r="SEZ2183" s="218"/>
      <c r="SFA2183" s="218"/>
      <c r="SFB2183" s="218"/>
      <c r="SFC2183" s="218"/>
      <c r="SFD2183" s="218"/>
      <c r="SFE2183" s="218"/>
      <c r="SFF2183" s="218"/>
      <c r="SFG2183" s="218"/>
      <c r="SFH2183" s="218"/>
      <c r="SFI2183" s="218"/>
      <c r="SFJ2183" s="218"/>
      <c r="SFK2183" s="218"/>
      <c r="SFL2183" s="218"/>
      <c r="SFM2183" s="218"/>
      <c r="SFN2183" s="218"/>
      <c r="SFO2183" s="218"/>
      <c r="SFP2183" s="218"/>
      <c r="SFQ2183" s="218"/>
      <c r="SFR2183" s="218"/>
      <c r="SFS2183" s="218"/>
      <c r="SFT2183" s="218"/>
      <c r="SFU2183" s="218"/>
      <c r="SFV2183" s="218"/>
      <c r="SFW2183" s="218"/>
      <c r="SFX2183" s="218"/>
      <c r="SFY2183" s="218"/>
      <c r="SFZ2183" s="218"/>
      <c r="SGA2183" s="218"/>
      <c r="SGB2183" s="218"/>
      <c r="SGC2183" s="218"/>
      <c r="SGD2183" s="218"/>
      <c r="SGE2183" s="218"/>
      <c r="SGF2183" s="218"/>
      <c r="SGG2183" s="218"/>
      <c r="SGH2183" s="218"/>
      <c r="SGI2183" s="218"/>
      <c r="SGJ2183" s="218"/>
      <c r="SGK2183" s="218"/>
      <c r="SGL2183" s="218"/>
      <c r="SGM2183" s="218"/>
      <c r="SGN2183" s="218"/>
      <c r="SGO2183" s="218"/>
      <c r="SGP2183" s="218"/>
      <c r="SGQ2183" s="218"/>
      <c r="SGR2183" s="218"/>
      <c r="SGS2183" s="218"/>
      <c r="SGT2183" s="218"/>
      <c r="SGU2183" s="218"/>
      <c r="SGV2183" s="218"/>
      <c r="SGW2183" s="218"/>
      <c r="SGX2183" s="218"/>
      <c r="SGY2183" s="218"/>
      <c r="SGZ2183" s="218"/>
      <c r="SHA2183" s="218"/>
      <c r="SHB2183" s="218"/>
      <c r="SHC2183" s="218"/>
      <c r="SHD2183" s="218"/>
      <c r="SHE2183" s="218"/>
      <c r="SHF2183" s="218"/>
      <c r="SHG2183" s="218"/>
      <c r="SHH2183" s="218"/>
      <c r="SHI2183" s="218"/>
      <c r="SHJ2183" s="218"/>
      <c r="SHK2183" s="218"/>
      <c r="SHL2183" s="218"/>
      <c r="SHM2183" s="218"/>
      <c r="SHN2183" s="218"/>
      <c r="SHO2183" s="218"/>
      <c r="SHP2183" s="218"/>
      <c r="SHQ2183" s="218"/>
      <c r="SHR2183" s="218"/>
      <c r="SHS2183" s="218"/>
      <c r="SHT2183" s="218"/>
      <c r="SHU2183" s="218"/>
      <c r="SHV2183" s="218"/>
      <c r="SHW2183" s="218"/>
      <c r="SHX2183" s="218"/>
      <c r="SHY2183" s="218"/>
      <c r="SHZ2183" s="218"/>
      <c r="SIA2183" s="218"/>
      <c r="SIB2183" s="218"/>
      <c r="SIC2183" s="218"/>
      <c r="SID2183" s="218"/>
      <c r="SIE2183" s="218"/>
      <c r="SIF2183" s="218"/>
      <c r="SIG2183" s="218"/>
      <c r="SIH2183" s="218"/>
      <c r="SII2183" s="218"/>
      <c r="SIJ2183" s="218"/>
      <c r="SIK2183" s="218"/>
      <c r="SIL2183" s="218"/>
      <c r="SIM2183" s="218"/>
      <c r="SIN2183" s="218"/>
      <c r="SIO2183" s="218"/>
      <c r="SIP2183" s="218"/>
      <c r="SIQ2183" s="218"/>
      <c r="SIR2183" s="218"/>
      <c r="SIS2183" s="218"/>
      <c r="SIT2183" s="218"/>
      <c r="SIU2183" s="218"/>
      <c r="SIV2183" s="218"/>
      <c r="SIW2183" s="218"/>
      <c r="SIX2183" s="218"/>
      <c r="SIY2183" s="218"/>
      <c r="SIZ2183" s="218"/>
      <c r="SJA2183" s="218"/>
      <c r="SJB2183" s="218"/>
      <c r="SJC2183" s="218"/>
      <c r="SJD2183" s="218"/>
      <c r="SJE2183" s="218"/>
      <c r="SJF2183" s="218"/>
      <c r="SJG2183" s="218"/>
      <c r="SJH2183" s="218"/>
      <c r="SJI2183" s="218"/>
      <c r="SJJ2183" s="218"/>
      <c r="SJK2183" s="218"/>
      <c r="SJL2183" s="218"/>
      <c r="SJM2183" s="218"/>
      <c r="SJN2183" s="218"/>
      <c r="SJO2183" s="218"/>
      <c r="SJP2183" s="218"/>
      <c r="SJQ2183" s="218"/>
      <c r="SJR2183" s="218"/>
      <c r="SJS2183" s="218"/>
      <c r="SJT2183" s="218"/>
      <c r="SJU2183" s="218"/>
      <c r="SJV2183" s="218"/>
      <c r="SJW2183" s="218"/>
      <c r="SJX2183" s="218"/>
      <c r="SJY2183" s="218"/>
      <c r="SJZ2183" s="218"/>
      <c r="SKA2183" s="218"/>
      <c r="SKB2183" s="218"/>
      <c r="SKC2183" s="218"/>
      <c r="SKD2183" s="218"/>
      <c r="SKE2183" s="218"/>
      <c r="SKF2183" s="218"/>
      <c r="SKG2183" s="218"/>
      <c r="SKH2183" s="218"/>
      <c r="SKI2183" s="218"/>
      <c r="SKJ2183" s="218"/>
      <c r="SKK2183" s="218"/>
      <c r="SKL2183" s="218"/>
      <c r="SKM2183" s="218"/>
      <c r="SKN2183" s="218"/>
      <c r="SKO2183" s="218"/>
      <c r="SKP2183" s="218"/>
      <c r="SKQ2183" s="218"/>
      <c r="SKR2183" s="218"/>
      <c r="SKS2183" s="218"/>
      <c r="SKT2183" s="218"/>
      <c r="SKU2183" s="218"/>
      <c r="SKV2183" s="218"/>
      <c r="SKW2183" s="218"/>
      <c r="SKX2183" s="218"/>
      <c r="SKY2183" s="218"/>
      <c r="SKZ2183" s="218"/>
      <c r="SLA2183" s="218"/>
      <c r="SLB2183" s="218"/>
      <c r="SLC2183" s="218"/>
      <c r="SLD2183" s="218"/>
      <c r="SLE2183" s="218"/>
      <c r="SLF2183" s="218"/>
      <c r="SLG2183" s="218"/>
      <c r="SLH2183" s="218"/>
      <c r="SLI2183" s="218"/>
      <c r="SLJ2183" s="218"/>
      <c r="SLK2183" s="218"/>
      <c r="SLL2183" s="218"/>
      <c r="SLM2183" s="218"/>
      <c r="SLN2183" s="218"/>
      <c r="SLO2183" s="218"/>
      <c r="SLP2183" s="218"/>
      <c r="SLQ2183" s="218"/>
      <c r="SLR2183" s="218"/>
      <c r="SLS2183" s="218"/>
      <c r="SLT2183" s="218"/>
      <c r="SLU2183" s="218"/>
      <c r="SLV2183" s="218"/>
      <c r="SLW2183" s="218"/>
      <c r="SLX2183" s="218"/>
      <c r="SLY2183" s="218"/>
      <c r="SLZ2183" s="218"/>
      <c r="SMA2183" s="218"/>
      <c r="SMB2183" s="218"/>
      <c r="SMC2183" s="218"/>
      <c r="SMD2183" s="218"/>
      <c r="SME2183" s="218"/>
      <c r="SMF2183" s="218"/>
      <c r="SMG2183" s="218"/>
      <c r="SMH2183" s="218"/>
      <c r="SMI2183" s="218"/>
      <c r="SMJ2183" s="218"/>
      <c r="SMK2183" s="218"/>
      <c r="SML2183" s="218"/>
      <c r="SMM2183" s="218"/>
      <c r="SMN2183" s="218"/>
      <c r="SMO2183" s="218"/>
      <c r="SMP2183" s="218"/>
      <c r="SMQ2183" s="218"/>
      <c r="SMR2183" s="218"/>
      <c r="SMS2183" s="218"/>
      <c r="SMT2183" s="218"/>
      <c r="SMU2183" s="218"/>
      <c r="SMV2183" s="218"/>
      <c r="SMW2183" s="218"/>
      <c r="SMX2183" s="218"/>
      <c r="SMY2183" s="218"/>
      <c r="SMZ2183" s="218"/>
      <c r="SNA2183" s="218"/>
      <c r="SNB2183" s="218"/>
      <c r="SNC2183" s="218"/>
      <c r="SND2183" s="218"/>
      <c r="SNE2183" s="218"/>
      <c r="SNF2183" s="218"/>
      <c r="SNG2183" s="218"/>
      <c r="SNH2183" s="218"/>
      <c r="SNI2183" s="218"/>
      <c r="SNJ2183" s="218"/>
      <c r="SNK2183" s="218"/>
      <c r="SNL2183" s="218"/>
      <c r="SNM2183" s="218"/>
      <c r="SNN2183" s="218"/>
      <c r="SNO2183" s="218"/>
      <c r="SNP2183" s="218"/>
      <c r="SNQ2183" s="218"/>
      <c r="SNR2183" s="218"/>
      <c r="SNS2183" s="218"/>
      <c r="SNT2183" s="218"/>
      <c r="SNU2183" s="218"/>
      <c r="SNV2183" s="218"/>
      <c r="SNW2183" s="218"/>
      <c r="SNX2183" s="218"/>
      <c r="SNY2183" s="218"/>
      <c r="SNZ2183" s="218"/>
      <c r="SOA2183" s="218"/>
      <c r="SOB2183" s="218"/>
      <c r="SOC2183" s="218"/>
      <c r="SOD2183" s="218"/>
      <c r="SOE2183" s="218"/>
      <c r="SOF2183" s="218"/>
      <c r="SOG2183" s="218"/>
      <c r="SOH2183" s="218"/>
      <c r="SOI2183" s="218"/>
      <c r="SOJ2183" s="218"/>
      <c r="SOK2183" s="218"/>
      <c r="SOL2183" s="218"/>
      <c r="SOM2183" s="218"/>
      <c r="SON2183" s="218"/>
      <c r="SOO2183" s="218"/>
      <c r="SOP2183" s="218"/>
      <c r="SOQ2183" s="218"/>
      <c r="SOR2183" s="218"/>
      <c r="SOS2183" s="218"/>
      <c r="SOT2183" s="218"/>
      <c r="SOU2183" s="218"/>
      <c r="SOV2183" s="218"/>
      <c r="SOW2183" s="218"/>
      <c r="SOX2183" s="218"/>
      <c r="SOY2183" s="218"/>
      <c r="SOZ2183" s="218"/>
      <c r="SPA2183" s="218"/>
      <c r="SPB2183" s="218"/>
      <c r="SPC2183" s="218"/>
      <c r="SPD2183" s="218"/>
      <c r="SPE2183" s="218"/>
      <c r="SPF2183" s="218"/>
      <c r="SPG2183" s="218"/>
      <c r="SPH2183" s="218"/>
      <c r="SPI2183" s="218"/>
      <c r="SPJ2183" s="218"/>
      <c r="SPK2183" s="218"/>
      <c r="SPL2183" s="218"/>
      <c r="SPM2183" s="218"/>
      <c r="SPN2183" s="218"/>
      <c r="SPO2183" s="218"/>
      <c r="SPP2183" s="218"/>
      <c r="SPQ2183" s="218"/>
      <c r="SPR2183" s="218"/>
      <c r="SPS2183" s="218"/>
      <c r="SPT2183" s="218"/>
      <c r="SPU2183" s="218"/>
      <c r="SPV2183" s="218"/>
      <c r="SPW2183" s="218"/>
      <c r="SPX2183" s="218"/>
      <c r="SPY2183" s="218"/>
      <c r="SPZ2183" s="218"/>
      <c r="SQA2183" s="218"/>
      <c r="SQB2183" s="218"/>
      <c r="SQC2183" s="218"/>
      <c r="SQD2183" s="218"/>
      <c r="SQE2183" s="218"/>
      <c r="SQF2183" s="218"/>
      <c r="SQG2183" s="218"/>
      <c r="SQH2183" s="218"/>
      <c r="SQI2183" s="218"/>
      <c r="SQJ2183" s="218"/>
      <c r="SQK2183" s="218"/>
      <c r="SQL2183" s="218"/>
      <c r="SQM2183" s="218"/>
      <c r="SQN2183" s="218"/>
      <c r="SQO2183" s="218"/>
      <c r="SQP2183" s="218"/>
      <c r="SQQ2183" s="218"/>
      <c r="SQR2183" s="218"/>
      <c r="SQS2183" s="218"/>
      <c r="SQT2183" s="218"/>
      <c r="SQU2183" s="218"/>
      <c r="SQV2183" s="218"/>
      <c r="SQW2183" s="218"/>
      <c r="SQX2183" s="218"/>
      <c r="SQY2183" s="218"/>
      <c r="SQZ2183" s="218"/>
      <c r="SRA2183" s="218"/>
      <c r="SRB2183" s="218"/>
      <c r="SRC2183" s="218"/>
      <c r="SRD2183" s="218"/>
      <c r="SRE2183" s="218"/>
      <c r="SRF2183" s="218"/>
      <c r="SRG2183" s="218"/>
      <c r="SRH2183" s="218"/>
      <c r="SRI2183" s="218"/>
      <c r="SRJ2183" s="218"/>
      <c r="SRK2183" s="218"/>
      <c r="SRL2183" s="218"/>
      <c r="SRM2183" s="218"/>
      <c r="SRN2183" s="218"/>
      <c r="SRO2183" s="218"/>
      <c r="SRP2183" s="218"/>
      <c r="SRQ2183" s="218"/>
      <c r="SRR2183" s="218"/>
      <c r="SRS2183" s="218"/>
      <c r="SRT2183" s="218"/>
      <c r="SRU2183" s="218"/>
      <c r="SRV2183" s="218"/>
      <c r="SRW2183" s="218"/>
      <c r="SRX2183" s="218"/>
      <c r="SRY2183" s="218"/>
      <c r="SRZ2183" s="218"/>
      <c r="SSA2183" s="218"/>
      <c r="SSB2183" s="218"/>
      <c r="SSC2183" s="218"/>
      <c r="SSD2183" s="218"/>
      <c r="SSE2183" s="218"/>
      <c r="SSF2183" s="218"/>
      <c r="SSG2183" s="218"/>
      <c r="SSH2183" s="218"/>
      <c r="SSI2183" s="218"/>
      <c r="SSJ2183" s="218"/>
      <c r="SSK2183" s="218"/>
      <c r="SSL2183" s="218"/>
      <c r="SSM2183" s="218"/>
      <c r="SSN2183" s="218"/>
      <c r="SSO2183" s="218"/>
      <c r="SSP2183" s="218"/>
      <c r="SSQ2183" s="218"/>
      <c r="SSR2183" s="218"/>
      <c r="SSS2183" s="218"/>
      <c r="SST2183" s="218"/>
      <c r="SSU2183" s="218"/>
      <c r="SSV2183" s="218"/>
      <c r="SSW2183" s="218"/>
      <c r="SSX2183" s="218"/>
      <c r="SSY2183" s="218"/>
      <c r="SSZ2183" s="218"/>
      <c r="STA2183" s="218"/>
      <c r="STB2183" s="218"/>
      <c r="STC2183" s="218"/>
      <c r="STD2183" s="218"/>
      <c r="STE2183" s="218"/>
      <c r="STF2183" s="218"/>
      <c r="STG2183" s="218"/>
      <c r="STH2183" s="218"/>
      <c r="STI2183" s="218"/>
      <c r="STJ2183" s="218"/>
      <c r="STK2183" s="218"/>
      <c r="STL2183" s="218"/>
      <c r="STM2183" s="218"/>
      <c r="STN2183" s="218"/>
      <c r="STO2183" s="218"/>
      <c r="STP2183" s="218"/>
      <c r="STQ2183" s="218"/>
      <c r="STR2183" s="218"/>
      <c r="STS2183" s="218"/>
      <c r="STT2183" s="218"/>
      <c r="STU2183" s="218"/>
      <c r="STV2183" s="218"/>
      <c r="STW2183" s="218"/>
      <c r="STX2183" s="218"/>
      <c r="STY2183" s="218"/>
      <c r="STZ2183" s="218"/>
      <c r="SUA2183" s="218"/>
      <c r="SUB2183" s="218"/>
      <c r="SUC2183" s="218"/>
      <c r="SUD2183" s="218"/>
      <c r="SUE2183" s="218"/>
      <c r="SUF2183" s="218"/>
      <c r="SUG2183" s="218"/>
      <c r="SUH2183" s="218"/>
      <c r="SUI2183" s="218"/>
      <c r="SUJ2183" s="218"/>
      <c r="SUK2183" s="218"/>
      <c r="SUL2183" s="218"/>
      <c r="SUM2183" s="218"/>
      <c r="SUN2183" s="218"/>
      <c r="SUO2183" s="218"/>
      <c r="SUP2183" s="218"/>
      <c r="SUQ2183" s="218"/>
      <c r="SUR2183" s="218"/>
      <c r="SUS2183" s="218"/>
      <c r="SUT2183" s="218"/>
      <c r="SUU2183" s="218"/>
      <c r="SUV2183" s="218"/>
      <c r="SUW2183" s="218"/>
      <c r="SUX2183" s="218"/>
      <c r="SUY2183" s="218"/>
      <c r="SUZ2183" s="218"/>
      <c r="SVA2183" s="218"/>
      <c r="SVB2183" s="218"/>
      <c r="SVC2183" s="218"/>
      <c r="SVD2183" s="218"/>
      <c r="SVE2183" s="218"/>
      <c r="SVF2183" s="218"/>
      <c r="SVG2183" s="218"/>
      <c r="SVH2183" s="218"/>
      <c r="SVI2183" s="218"/>
      <c r="SVJ2183" s="218"/>
      <c r="SVK2183" s="218"/>
      <c r="SVL2183" s="218"/>
      <c r="SVM2183" s="218"/>
      <c r="SVN2183" s="218"/>
      <c r="SVO2183" s="218"/>
      <c r="SVP2183" s="218"/>
      <c r="SVQ2183" s="218"/>
      <c r="SVR2183" s="218"/>
      <c r="SVS2183" s="218"/>
      <c r="SVT2183" s="218"/>
      <c r="SVU2183" s="218"/>
      <c r="SVV2183" s="218"/>
      <c r="SVW2183" s="218"/>
      <c r="SVX2183" s="218"/>
      <c r="SVY2183" s="218"/>
      <c r="SVZ2183" s="218"/>
      <c r="SWA2183" s="218"/>
      <c r="SWB2183" s="218"/>
      <c r="SWC2183" s="218"/>
      <c r="SWD2183" s="218"/>
      <c r="SWE2183" s="218"/>
      <c r="SWF2183" s="218"/>
      <c r="SWG2183" s="218"/>
      <c r="SWH2183" s="218"/>
      <c r="SWI2183" s="218"/>
      <c r="SWJ2183" s="218"/>
      <c r="SWK2183" s="218"/>
      <c r="SWL2183" s="218"/>
      <c r="SWM2183" s="218"/>
      <c r="SWN2183" s="218"/>
      <c r="SWO2183" s="218"/>
      <c r="SWP2183" s="218"/>
      <c r="SWQ2183" s="218"/>
      <c r="SWR2183" s="218"/>
      <c r="SWS2183" s="218"/>
      <c r="SWT2183" s="218"/>
      <c r="SWU2183" s="218"/>
      <c r="SWV2183" s="218"/>
      <c r="SWW2183" s="218"/>
      <c r="SWX2183" s="218"/>
      <c r="SWY2183" s="218"/>
      <c r="SWZ2183" s="218"/>
      <c r="SXA2183" s="218"/>
      <c r="SXB2183" s="218"/>
      <c r="SXC2183" s="218"/>
      <c r="SXD2183" s="218"/>
      <c r="SXE2183" s="218"/>
      <c r="SXF2183" s="218"/>
      <c r="SXG2183" s="218"/>
      <c r="SXH2183" s="218"/>
      <c r="SXI2183" s="218"/>
      <c r="SXJ2183" s="218"/>
      <c r="SXK2183" s="218"/>
      <c r="SXL2183" s="218"/>
      <c r="SXM2183" s="218"/>
      <c r="SXN2183" s="218"/>
      <c r="SXO2183" s="218"/>
      <c r="SXP2183" s="218"/>
      <c r="SXQ2183" s="218"/>
      <c r="SXR2183" s="218"/>
      <c r="SXS2183" s="218"/>
      <c r="SXT2183" s="218"/>
      <c r="SXU2183" s="218"/>
      <c r="SXV2183" s="218"/>
      <c r="SXW2183" s="218"/>
      <c r="SXX2183" s="218"/>
      <c r="SXY2183" s="218"/>
      <c r="SXZ2183" s="218"/>
      <c r="SYA2183" s="218"/>
      <c r="SYB2183" s="218"/>
      <c r="SYC2183" s="218"/>
      <c r="SYD2183" s="218"/>
      <c r="SYE2183" s="218"/>
      <c r="SYF2183" s="218"/>
      <c r="SYG2183" s="218"/>
      <c r="SYH2183" s="218"/>
      <c r="SYI2183" s="218"/>
      <c r="SYJ2183" s="218"/>
      <c r="SYK2183" s="218"/>
      <c r="SYL2183" s="218"/>
      <c r="SYM2183" s="218"/>
      <c r="SYN2183" s="218"/>
      <c r="SYO2183" s="218"/>
      <c r="SYP2183" s="218"/>
      <c r="SYQ2183" s="218"/>
      <c r="SYR2183" s="218"/>
      <c r="SYS2183" s="218"/>
      <c r="SYT2183" s="218"/>
      <c r="SYU2183" s="218"/>
      <c r="SYV2183" s="218"/>
      <c r="SYW2183" s="218"/>
      <c r="SYX2183" s="218"/>
      <c r="SYY2183" s="218"/>
      <c r="SYZ2183" s="218"/>
      <c r="SZA2183" s="218"/>
      <c r="SZB2183" s="218"/>
      <c r="SZC2183" s="218"/>
      <c r="SZD2183" s="218"/>
      <c r="SZE2183" s="218"/>
      <c r="SZF2183" s="218"/>
      <c r="SZG2183" s="218"/>
      <c r="SZH2183" s="218"/>
      <c r="SZI2183" s="218"/>
      <c r="SZJ2183" s="218"/>
      <c r="SZK2183" s="218"/>
      <c r="SZL2183" s="218"/>
      <c r="SZM2183" s="218"/>
      <c r="SZN2183" s="218"/>
      <c r="SZO2183" s="218"/>
      <c r="SZP2183" s="218"/>
      <c r="SZQ2183" s="218"/>
      <c r="SZR2183" s="218"/>
      <c r="SZS2183" s="218"/>
      <c r="SZT2183" s="218"/>
      <c r="SZU2183" s="218"/>
      <c r="SZV2183" s="218"/>
      <c r="SZW2183" s="218"/>
      <c r="SZX2183" s="218"/>
      <c r="SZY2183" s="218"/>
      <c r="SZZ2183" s="218"/>
      <c r="TAA2183" s="218"/>
      <c r="TAB2183" s="218"/>
      <c r="TAC2183" s="218"/>
      <c r="TAD2183" s="218"/>
      <c r="TAE2183" s="218"/>
      <c r="TAF2183" s="218"/>
      <c r="TAG2183" s="218"/>
      <c r="TAH2183" s="218"/>
      <c r="TAI2183" s="218"/>
      <c r="TAJ2183" s="218"/>
      <c r="TAK2183" s="218"/>
      <c r="TAL2183" s="218"/>
      <c r="TAM2183" s="218"/>
      <c r="TAN2183" s="218"/>
      <c r="TAO2183" s="218"/>
      <c r="TAP2183" s="218"/>
      <c r="TAQ2183" s="218"/>
      <c r="TAR2183" s="218"/>
      <c r="TAS2183" s="218"/>
      <c r="TAT2183" s="218"/>
      <c r="TAU2183" s="218"/>
      <c r="TAV2183" s="218"/>
      <c r="TAW2183" s="218"/>
      <c r="TAX2183" s="218"/>
      <c r="TAY2183" s="218"/>
      <c r="TAZ2183" s="218"/>
      <c r="TBA2183" s="218"/>
      <c r="TBB2183" s="218"/>
      <c r="TBC2183" s="218"/>
      <c r="TBD2183" s="218"/>
      <c r="TBE2183" s="218"/>
      <c r="TBF2183" s="218"/>
      <c r="TBG2183" s="218"/>
      <c r="TBH2183" s="218"/>
      <c r="TBI2183" s="218"/>
      <c r="TBJ2183" s="218"/>
      <c r="TBK2183" s="218"/>
      <c r="TBL2183" s="218"/>
      <c r="TBM2183" s="218"/>
      <c r="TBN2183" s="218"/>
      <c r="TBO2183" s="218"/>
      <c r="TBP2183" s="218"/>
      <c r="TBQ2183" s="218"/>
      <c r="TBR2183" s="218"/>
      <c r="TBS2183" s="218"/>
      <c r="TBT2183" s="218"/>
      <c r="TBU2183" s="218"/>
      <c r="TBV2183" s="218"/>
      <c r="TBW2183" s="218"/>
      <c r="TBX2183" s="218"/>
      <c r="TBY2183" s="218"/>
      <c r="TBZ2183" s="218"/>
      <c r="TCA2183" s="218"/>
      <c r="TCB2183" s="218"/>
      <c r="TCC2183" s="218"/>
      <c r="TCD2183" s="218"/>
      <c r="TCE2183" s="218"/>
      <c r="TCF2183" s="218"/>
      <c r="TCG2183" s="218"/>
      <c r="TCH2183" s="218"/>
      <c r="TCI2183" s="218"/>
      <c r="TCJ2183" s="218"/>
      <c r="TCK2183" s="218"/>
      <c r="TCL2183" s="218"/>
      <c r="TCM2183" s="218"/>
      <c r="TCN2183" s="218"/>
      <c r="TCO2183" s="218"/>
      <c r="TCP2183" s="218"/>
      <c r="TCQ2183" s="218"/>
      <c r="TCR2183" s="218"/>
      <c r="TCS2183" s="218"/>
      <c r="TCT2183" s="218"/>
      <c r="TCU2183" s="218"/>
      <c r="TCV2183" s="218"/>
      <c r="TCW2183" s="218"/>
      <c r="TCX2183" s="218"/>
      <c r="TCY2183" s="218"/>
      <c r="TCZ2183" s="218"/>
      <c r="TDA2183" s="218"/>
      <c r="TDB2183" s="218"/>
      <c r="TDC2183" s="218"/>
      <c r="TDD2183" s="218"/>
      <c r="TDE2183" s="218"/>
      <c r="TDF2183" s="218"/>
      <c r="TDG2183" s="218"/>
      <c r="TDH2183" s="218"/>
      <c r="TDI2183" s="218"/>
      <c r="TDJ2183" s="218"/>
      <c r="TDK2183" s="218"/>
      <c r="TDL2183" s="218"/>
      <c r="TDM2183" s="218"/>
      <c r="TDN2183" s="218"/>
      <c r="TDO2183" s="218"/>
      <c r="TDP2183" s="218"/>
      <c r="TDQ2183" s="218"/>
      <c r="TDR2183" s="218"/>
      <c r="TDS2183" s="218"/>
      <c r="TDT2183" s="218"/>
      <c r="TDU2183" s="218"/>
      <c r="TDV2183" s="218"/>
      <c r="TDW2183" s="218"/>
      <c r="TDX2183" s="218"/>
      <c r="TDY2183" s="218"/>
      <c r="TDZ2183" s="218"/>
      <c r="TEA2183" s="218"/>
      <c r="TEB2183" s="218"/>
      <c r="TEC2183" s="218"/>
      <c r="TED2183" s="218"/>
      <c r="TEE2183" s="218"/>
      <c r="TEF2183" s="218"/>
      <c r="TEG2183" s="218"/>
      <c r="TEH2183" s="218"/>
      <c r="TEI2183" s="218"/>
      <c r="TEJ2183" s="218"/>
      <c r="TEK2183" s="218"/>
      <c r="TEL2183" s="218"/>
      <c r="TEM2183" s="218"/>
      <c r="TEN2183" s="218"/>
      <c r="TEO2183" s="218"/>
      <c r="TEP2183" s="218"/>
      <c r="TEQ2183" s="218"/>
      <c r="TER2183" s="218"/>
      <c r="TES2183" s="218"/>
      <c r="TET2183" s="218"/>
      <c r="TEU2183" s="218"/>
      <c r="TEV2183" s="218"/>
      <c r="TEW2183" s="218"/>
      <c r="TEX2183" s="218"/>
      <c r="TEY2183" s="218"/>
      <c r="TEZ2183" s="218"/>
      <c r="TFA2183" s="218"/>
      <c r="TFB2183" s="218"/>
      <c r="TFC2183" s="218"/>
      <c r="TFD2183" s="218"/>
      <c r="TFE2183" s="218"/>
      <c r="TFF2183" s="218"/>
      <c r="TFG2183" s="218"/>
      <c r="TFH2183" s="218"/>
      <c r="TFI2183" s="218"/>
      <c r="TFJ2183" s="218"/>
      <c r="TFK2183" s="218"/>
      <c r="TFL2183" s="218"/>
      <c r="TFM2183" s="218"/>
      <c r="TFN2183" s="218"/>
      <c r="TFO2183" s="218"/>
      <c r="TFP2183" s="218"/>
      <c r="TFQ2183" s="218"/>
      <c r="TFR2183" s="218"/>
      <c r="TFS2183" s="218"/>
      <c r="TFT2183" s="218"/>
      <c r="TFU2183" s="218"/>
      <c r="TFV2183" s="218"/>
      <c r="TFW2183" s="218"/>
      <c r="TFX2183" s="218"/>
      <c r="TFY2183" s="218"/>
      <c r="TFZ2183" s="218"/>
      <c r="TGA2183" s="218"/>
      <c r="TGB2183" s="218"/>
      <c r="TGC2183" s="218"/>
      <c r="TGD2183" s="218"/>
      <c r="TGE2183" s="218"/>
      <c r="TGF2183" s="218"/>
      <c r="TGG2183" s="218"/>
      <c r="TGH2183" s="218"/>
      <c r="TGI2183" s="218"/>
      <c r="TGJ2183" s="218"/>
      <c r="TGK2183" s="218"/>
      <c r="TGL2183" s="218"/>
      <c r="TGM2183" s="218"/>
      <c r="TGN2183" s="218"/>
      <c r="TGO2183" s="218"/>
      <c r="TGP2183" s="218"/>
      <c r="TGQ2183" s="218"/>
      <c r="TGR2183" s="218"/>
      <c r="TGS2183" s="218"/>
      <c r="TGT2183" s="218"/>
      <c r="TGU2183" s="218"/>
      <c r="TGV2183" s="218"/>
      <c r="TGW2183" s="218"/>
      <c r="TGX2183" s="218"/>
      <c r="TGY2183" s="218"/>
      <c r="TGZ2183" s="218"/>
      <c r="THA2183" s="218"/>
      <c r="THB2183" s="218"/>
      <c r="THC2183" s="218"/>
      <c r="THD2183" s="218"/>
      <c r="THE2183" s="218"/>
      <c r="THF2183" s="218"/>
      <c r="THG2183" s="218"/>
      <c r="THH2183" s="218"/>
      <c r="THI2183" s="218"/>
      <c r="THJ2183" s="218"/>
      <c r="THK2183" s="218"/>
      <c r="THL2183" s="218"/>
      <c r="THM2183" s="218"/>
      <c r="THN2183" s="218"/>
      <c r="THO2183" s="218"/>
      <c r="THP2183" s="218"/>
      <c r="THQ2183" s="218"/>
      <c r="THR2183" s="218"/>
      <c r="THS2183" s="218"/>
      <c r="THT2183" s="218"/>
      <c r="THU2183" s="218"/>
      <c r="THV2183" s="218"/>
      <c r="THW2183" s="218"/>
      <c r="THX2183" s="218"/>
      <c r="THY2183" s="218"/>
      <c r="THZ2183" s="218"/>
      <c r="TIA2183" s="218"/>
      <c r="TIB2183" s="218"/>
      <c r="TIC2183" s="218"/>
      <c r="TID2183" s="218"/>
      <c r="TIE2183" s="218"/>
      <c r="TIF2183" s="218"/>
      <c r="TIG2183" s="218"/>
      <c r="TIH2183" s="218"/>
      <c r="TII2183" s="218"/>
      <c r="TIJ2183" s="218"/>
      <c r="TIK2183" s="218"/>
      <c r="TIL2183" s="218"/>
      <c r="TIM2183" s="218"/>
      <c r="TIN2183" s="218"/>
      <c r="TIO2183" s="218"/>
      <c r="TIP2183" s="218"/>
      <c r="TIQ2183" s="218"/>
      <c r="TIR2183" s="218"/>
      <c r="TIS2183" s="218"/>
      <c r="TIT2183" s="218"/>
      <c r="TIU2183" s="218"/>
      <c r="TIV2183" s="218"/>
      <c r="TIW2183" s="218"/>
      <c r="TIX2183" s="218"/>
      <c r="TIY2183" s="218"/>
      <c r="TIZ2183" s="218"/>
      <c r="TJA2183" s="218"/>
      <c r="TJB2183" s="218"/>
      <c r="TJC2183" s="218"/>
      <c r="TJD2183" s="218"/>
      <c r="TJE2183" s="218"/>
      <c r="TJF2183" s="218"/>
      <c r="TJG2183" s="218"/>
      <c r="TJH2183" s="218"/>
      <c r="TJI2183" s="218"/>
      <c r="TJJ2183" s="218"/>
      <c r="TJK2183" s="218"/>
      <c r="TJL2183" s="218"/>
      <c r="TJM2183" s="218"/>
      <c r="TJN2183" s="218"/>
      <c r="TJO2183" s="218"/>
      <c r="TJP2183" s="218"/>
      <c r="TJQ2183" s="218"/>
      <c r="TJR2183" s="218"/>
      <c r="TJS2183" s="218"/>
      <c r="TJT2183" s="218"/>
      <c r="TJU2183" s="218"/>
      <c r="TJV2183" s="218"/>
      <c r="TJW2183" s="218"/>
      <c r="TJX2183" s="218"/>
      <c r="TJY2183" s="218"/>
      <c r="TJZ2183" s="218"/>
      <c r="TKA2183" s="218"/>
      <c r="TKB2183" s="218"/>
      <c r="TKC2183" s="218"/>
      <c r="TKD2183" s="218"/>
      <c r="TKE2183" s="218"/>
      <c r="TKF2183" s="218"/>
      <c r="TKG2183" s="218"/>
      <c r="TKH2183" s="218"/>
      <c r="TKI2183" s="218"/>
      <c r="TKJ2183" s="218"/>
      <c r="TKK2183" s="218"/>
      <c r="TKL2183" s="218"/>
      <c r="TKM2183" s="218"/>
      <c r="TKN2183" s="218"/>
      <c r="TKO2183" s="218"/>
      <c r="TKP2183" s="218"/>
      <c r="TKQ2183" s="218"/>
      <c r="TKR2183" s="218"/>
      <c r="TKS2183" s="218"/>
      <c r="TKT2183" s="218"/>
      <c r="TKU2183" s="218"/>
      <c r="TKV2183" s="218"/>
      <c r="TKW2183" s="218"/>
      <c r="TKX2183" s="218"/>
      <c r="TKY2183" s="218"/>
      <c r="TKZ2183" s="218"/>
      <c r="TLA2183" s="218"/>
      <c r="TLB2183" s="218"/>
      <c r="TLC2183" s="218"/>
      <c r="TLD2183" s="218"/>
      <c r="TLE2183" s="218"/>
      <c r="TLF2183" s="218"/>
      <c r="TLG2183" s="218"/>
      <c r="TLH2183" s="218"/>
      <c r="TLI2183" s="218"/>
      <c r="TLJ2183" s="218"/>
      <c r="TLK2183" s="218"/>
      <c r="TLL2183" s="218"/>
      <c r="TLM2183" s="218"/>
      <c r="TLN2183" s="218"/>
      <c r="TLO2183" s="218"/>
      <c r="TLP2183" s="218"/>
      <c r="TLQ2183" s="218"/>
      <c r="TLR2183" s="218"/>
      <c r="TLS2183" s="218"/>
      <c r="TLT2183" s="218"/>
      <c r="TLU2183" s="218"/>
      <c r="TLV2183" s="218"/>
      <c r="TLW2183" s="218"/>
      <c r="TLX2183" s="218"/>
      <c r="TLY2183" s="218"/>
      <c r="TLZ2183" s="218"/>
      <c r="TMA2183" s="218"/>
      <c r="TMB2183" s="218"/>
      <c r="TMC2183" s="218"/>
      <c r="TMD2183" s="218"/>
      <c r="TME2183" s="218"/>
      <c r="TMF2183" s="218"/>
      <c r="TMG2183" s="218"/>
      <c r="TMH2183" s="218"/>
      <c r="TMI2183" s="218"/>
      <c r="TMJ2183" s="218"/>
      <c r="TMK2183" s="218"/>
      <c r="TML2183" s="218"/>
      <c r="TMM2183" s="218"/>
      <c r="TMN2183" s="218"/>
      <c r="TMO2183" s="218"/>
      <c r="TMP2183" s="218"/>
      <c r="TMQ2183" s="218"/>
      <c r="TMR2183" s="218"/>
      <c r="TMS2183" s="218"/>
      <c r="TMT2183" s="218"/>
      <c r="TMU2183" s="218"/>
      <c r="TMV2183" s="218"/>
      <c r="TMW2183" s="218"/>
      <c r="TMX2183" s="218"/>
      <c r="TMY2183" s="218"/>
      <c r="TMZ2183" s="218"/>
      <c r="TNA2183" s="218"/>
      <c r="TNB2183" s="218"/>
      <c r="TNC2183" s="218"/>
      <c r="TND2183" s="218"/>
      <c r="TNE2183" s="218"/>
      <c r="TNF2183" s="218"/>
      <c r="TNG2183" s="218"/>
      <c r="TNH2183" s="218"/>
      <c r="TNI2183" s="218"/>
      <c r="TNJ2183" s="218"/>
      <c r="TNK2183" s="218"/>
      <c r="TNL2183" s="218"/>
      <c r="TNM2183" s="218"/>
      <c r="TNN2183" s="218"/>
      <c r="TNO2183" s="218"/>
      <c r="TNP2183" s="218"/>
      <c r="TNQ2183" s="218"/>
      <c r="TNR2183" s="218"/>
      <c r="TNS2183" s="218"/>
      <c r="TNT2183" s="218"/>
      <c r="TNU2183" s="218"/>
      <c r="TNV2183" s="218"/>
      <c r="TNW2183" s="218"/>
      <c r="TNX2183" s="218"/>
      <c r="TNY2183" s="218"/>
      <c r="TNZ2183" s="218"/>
      <c r="TOA2183" s="218"/>
      <c r="TOB2183" s="218"/>
      <c r="TOC2183" s="218"/>
      <c r="TOD2183" s="218"/>
      <c r="TOE2183" s="218"/>
      <c r="TOF2183" s="218"/>
      <c r="TOG2183" s="218"/>
      <c r="TOH2183" s="218"/>
      <c r="TOI2183" s="218"/>
      <c r="TOJ2183" s="218"/>
      <c r="TOK2183" s="218"/>
      <c r="TOL2183" s="218"/>
      <c r="TOM2183" s="218"/>
      <c r="TON2183" s="218"/>
      <c r="TOO2183" s="218"/>
      <c r="TOP2183" s="218"/>
      <c r="TOQ2183" s="218"/>
      <c r="TOR2183" s="218"/>
      <c r="TOS2183" s="218"/>
      <c r="TOT2183" s="218"/>
      <c r="TOU2183" s="218"/>
      <c r="TOV2183" s="218"/>
      <c r="TOW2183" s="218"/>
      <c r="TOX2183" s="218"/>
      <c r="TOY2183" s="218"/>
      <c r="TOZ2183" s="218"/>
      <c r="TPA2183" s="218"/>
      <c r="TPB2183" s="218"/>
      <c r="TPC2183" s="218"/>
      <c r="TPD2183" s="218"/>
      <c r="TPE2183" s="218"/>
      <c r="TPF2183" s="218"/>
      <c r="TPG2183" s="218"/>
      <c r="TPH2183" s="218"/>
      <c r="TPI2183" s="218"/>
      <c r="TPJ2183" s="218"/>
      <c r="TPK2183" s="218"/>
      <c r="TPL2183" s="218"/>
      <c r="TPM2183" s="218"/>
      <c r="TPN2183" s="218"/>
      <c r="TPO2183" s="218"/>
      <c r="TPP2183" s="218"/>
      <c r="TPQ2183" s="218"/>
      <c r="TPR2183" s="218"/>
      <c r="TPS2183" s="218"/>
      <c r="TPT2183" s="218"/>
      <c r="TPU2183" s="218"/>
      <c r="TPV2183" s="218"/>
      <c r="TPW2183" s="218"/>
      <c r="TPX2183" s="218"/>
      <c r="TPY2183" s="218"/>
      <c r="TPZ2183" s="218"/>
      <c r="TQA2183" s="218"/>
      <c r="TQB2183" s="218"/>
      <c r="TQC2183" s="218"/>
      <c r="TQD2183" s="218"/>
      <c r="TQE2183" s="218"/>
      <c r="TQF2183" s="218"/>
      <c r="TQG2183" s="218"/>
      <c r="TQH2183" s="218"/>
      <c r="TQI2183" s="218"/>
      <c r="TQJ2183" s="218"/>
      <c r="TQK2183" s="218"/>
      <c r="TQL2183" s="218"/>
      <c r="TQM2183" s="218"/>
      <c r="TQN2183" s="218"/>
      <c r="TQO2183" s="218"/>
      <c r="TQP2183" s="218"/>
      <c r="TQQ2183" s="218"/>
      <c r="TQR2183" s="218"/>
      <c r="TQS2183" s="218"/>
      <c r="TQT2183" s="218"/>
      <c r="TQU2183" s="218"/>
      <c r="TQV2183" s="218"/>
      <c r="TQW2183" s="218"/>
      <c r="TQX2183" s="218"/>
      <c r="TQY2183" s="218"/>
      <c r="TQZ2183" s="218"/>
      <c r="TRA2183" s="218"/>
      <c r="TRB2183" s="218"/>
      <c r="TRC2183" s="218"/>
      <c r="TRD2183" s="218"/>
      <c r="TRE2183" s="218"/>
      <c r="TRF2183" s="218"/>
      <c r="TRG2183" s="218"/>
      <c r="TRH2183" s="218"/>
      <c r="TRI2183" s="218"/>
      <c r="TRJ2183" s="218"/>
      <c r="TRK2183" s="218"/>
      <c r="TRL2183" s="218"/>
      <c r="TRM2183" s="218"/>
      <c r="TRN2183" s="218"/>
      <c r="TRO2183" s="218"/>
      <c r="TRP2183" s="218"/>
      <c r="TRQ2183" s="218"/>
      <c r="TRR2183" s="218"/>
      <c r="TRS2183" s="218"/>
      <c r="TRT2183" s="218"/>
      <c r="TRU2183" s="218"/>
      <c r="TRV2183" s="218"/>
      <c r="TRW2183" s="218"/>
      <c r="TRX2183" s="218"/>
      <c r="TRY2183" s="218"/>
      <c r="TRZ2183" s="218"/>
      <c r="TSA2183" s="218"/>
      <c r="TSB2183" s="218"/>
      <c r="TSC2183" s="218"/>
      <c r="TSD2183" s="218"/>
      <c r="TSE2183" s="218"/>
      <c r="TSF2183" s="218"/>
      <c r="TSG2183" s="218"/>
      <c r="TSH2183" s="218"/>
      <c r="TSI2183" s="218"/>
      <c r="TSJ2183" s="218"/>
      <c r="TSK2183" s="218"/>
      <c r="TSL2183" s="218"/>
      <c r="TSM2183" s="218"/>
      <c r="TSN2183" s="218"/>
      <c r="TSO2183" s="218"/>
      <c r="TSP2183" s="218"/>
      <c r="TSQ2183" s="218"/>
      <c r="TSR2183" s="218"/>
      <c r="TSS2183" s="218"/>
      <c r="TST2183" s="218"/>
      <c r="TSU2183" s="218"/>
      <c r="TSV2183" s="218"/>
      <c r="TSW2183" s="218"/>
      <c r="TSX2183" s="218"/>
      <c r="TSY2183" s="218"/>
      <c r="TSZ2183" s="218"/>
      <c r="TTA2183" s="218"/>
      <c r="TTB2183" s="218"/>
      <c r="TTC2183" s="218"/>
      <c r="TTD2183" s="218"/>
      <c r="TTE2183" s="218"/>
      <c r="TTF2183" s="218"/>
      <c r="TTG2183" s="218"/>
      <c r="TTH2183" s="218"/>
      <c r="TTI2183" s="218"/>
      <c r="TTJ2183" s="218"/>
      <c r="TTK2183" s="218"/>
      <c r="TTL2183" s="218"/>
      <c r="TTM2183" s="218"/>
      <c r="TTN2183" s="218"/>
      <c r="TTO2183" s="218"/>
      <c r="TTP2183" s="218"/>
      <c r="TTQ2183" s="218"/>
      <c r="TTR2183" s="218"/>
      <c r="TTS2183" s="218"/>
      <c r="TTT2183" s="218"/>
      <c r="TTU2183" s="218"/>
      <c r="TTV2183" s="218"/>
      <c r="TTW2183" s="218"/>
      <c r="TTX2183" s="218"/>
      <c r="TTY2183" s="218"/>
      <c r="TTZ2183" s="218"/>
      <c r="TUA2183" s="218"/>
      <c r="TUB2183" s="218"/>
      <c r="TUC2183" s="218"/>
      <c r="TUD2183" s="218"/>
      <c r="TUE2183" s="218"/>
      <c r="TUF2183" s="218"/>
      <c r="TUG2183" s="218"/>
      <c r="TUH2183" s="218"/>
      <c r="TUI2183" s="218"/>
      <c r="TUJ2183" s="218"/>
      <c r="TUK2183" s="218"/>
      <c r="TUL2183" s="218"/>
      <c r="TUM2183" s="218"/>
      <c r="TUN2183" s="218"/>
      <c r="TUO2183" s="218"/>
      <c r="TUP2183" s="218"/>
      <c r="TUQ2183" s="218"/>
      <c r="TUR2183" s="218"/>
      <c r="TUS2183" s="218"/>
      <c r="TUT2183" s="218"/>
      <c r="TUU2183" s="218"/>
      <c r="TUV2183" s="218"/>
      <c r="TUW2183" s="218"/>
      <c r="TUX2183" s="218"/>
      <c r="TUY2183" s="218"/>
      <c r="TUZ2183" s="218"/>
      <c r="TVA2183" s="218"/>
      <c r="TVB2183" s="218"/>
      <c r="TVC2183" s="218"/>
      <c r="TVD2183" s="218"/>
      <c r="TVE2183" s="218"/>
      <c r="TVF2183" s="218"/>
      <c r="TVG2183" s="218"/>
      <c r="TVH2183" s="218"/>
      <c r="TVI2183" s="218"/>
      <c r="TVJ2183" s="218"/>
      <c r="TVK2183" s="218"/>
      <c r="TVL2183" s="218"/>
      <c r="TVM2183" s="218"/>
      <c r="TVN2183" s="218"/>
      <c r="TVO2183" s="218"/>
      <c r="TVP2183" s="218"/>
      <c r="TVQ2183" s="218"/>
      <c r="TVR2183" s="218"/>
      <c r="TVS2183" s="218"/>
      <c r="TVT2183" s="218"/>
      <c r="TVU2183" s="218"/>
      <c r="TVV2183" s="218"/>
      <c r="TVW2183" s="218"/>
      <c r="TVX2183" s="218"/>
      <c r="TVY2183" s="218"/>
      <c r="TVZ2183" s="218"/>
      <c r="TWA2183" s="218"/>
      <c r="TWB2183" s="218"/>
      <c r="TWC2183" s="218"/>
      <c r="TWD2183" s="218"/>
      <c r="TWE2183" s="218"/>
      <c r="TWF2183" s="218"/>
      <c r="TWG2183" s="218"/>
      <c r="TWH2183" s="218"/>
      <c r="TWI2183" s="218"/>
      <c r="TWJ2183" s="218"/>
      <c r="TWK2183" s="218"/>
      <c r="TWL2183" s="218"/>
      <c r="TWM2183" s="218"/>
      <c r="TWN2183" s="218"/>
      <c r="TWO2183" s="218"/>
      <c r="TWP2183" s="218"/>
      <c r="TWQ2183" s="218"/>
      <c r="TWR2183" s="218"/>
      <c r="TWS2183" s="218"/>
      <c r="TWT2183" s="218"/>
      <c r="TWU2183" s="218"/>
      <c r="TWV2183" s="218"/>
      <c r="TWW2183" s="218"/>
      <c r="TWX2183" s="218"/>
      <c r="TWY2183" s="218"/>
      <c r="TWZ2183" s="218"/>
      <c r="TXA2183" s="218"/>
      <c r="TXB2183" s="218"/>
      <c r="TXC2183" s="218"/>
      <c r="TXD2183" s="218"/>
      <c r="TXE2183" s="218"/>
      <c r="TXF2183" s="218"/>
      <c r="TXG2183" s="218"/>
      <c r="TXH2183" s="218"/>
      <c r="TXI2183" s="218"/>
      <c r="TXJ2183" s="218"/>
      <c r="TXK2183" s="218"/>
      <c r="TXL2183" s="218"/>
      <c r="TXM2183" s="218"/>
      <c r="TXN2183" s="218"/>
      <c r="TXO2183" s="218"/>
      <c r="TXP2183" s="218"/>
      <c r="TXQ2183" s="218"/>
      <c r="TXR2183" s="218"/>
      <c r="TXS2183" s="218"/>
      <c r="TXT2183" s="218"/>
      <c r="TXU2183" s="218"/>
      <c r="TXV2183" s="218"/>
      <c r="TXW2183" s="218"/>
      <c r="TXX2183" s="218"/>
      <c r="TXY2183" s="218"/>
      <c r="TXZ2183" s="218"/>
      <c r="TYA2183" s="218"/>
      <c r="TYB2183" s="218"/>
      <c r="TYC2183" s="218"/>
      <c r="TYD2183" s="218"/>
      <c r="TYE2183" s="218"/>
      <c r="TYF2183" s="218"/>
      <c r="TYG2183" s="218"/>
      <c r="TYH2183" s="218"/>
      <c r="TYI2183" s="218"/>
      <c r="TYJ2183" s="218"/>
      <c r="TYK2183" s="218"/>
      <c r="TYL2183" s="218"/>
      <c r="TYM2183" s="218"/>
      <c r="TYN2183" s="218"/>
      <c r="TYO2183" s="218"/>
      <c r="TYP2183" s="218"/>
      <c r="TYQ2183" s="218"/>
      <c r="TYR2183" s="218"/>
      <c r="TYS2183" s="218"/>
      <c r="TYT2183" s="218"/>
      <c r="TYU2183" s="218"/>
      <c r="TYV2183" s="218"/>
      <c r="TYW2183" s="218"/>
      <c r="TYX2183" s="218"/>
      <c r="TYY2183" s="218"/>
      <c r="TYZ2183" s="218"/>
      <c r="TZA2183" s="218"/>
      <c r="TZB2183" s="218"/>
      <c r="TZC2183" s="218"/>
      <c r="TZD2183" s="218"/>
      <c r="TZE2183" s="218"/>
      <c r="TZF2183" s="218"/>
      <c r="TZG2183" s="218"/>
      <c r="TZH2183" s="218"/>
      <c r="TZI2183" s="218"/>
      <c r="TZJ2183" s="218"/>
      <c r="TZK2183" s="218"/>
      <c r="TZL2183" s="218"/>
      <c r="TZM2183" s="218"/>
      <c r="TZN2183" s="218"/>
      <c r="TZO2183" s="218"/>
      <c r="TZP2183" s="218"/>
      <c r="TZQ2183" s="218"/>
      <c r="TZR2183" s="218"/>
      <c r="TZS2183" s="218"/>
      <c r="TZT2183" s="218"/>
      <c r="TZU2183" s="218"/>
      <c r="TZV2183" s="218"/>
      <c r="TZW2183" s="218"/>
      <c r="TZX2183" s="218"/>
      <c r="TZY2183" s="218"/>
      <c r="TZZ2183" s="218"/>
      <c r="UAA2183" s="218"/>
      <c r="UAB2183" s="218"/>
      <c r="UAC2183" s="218"/>
      <c r="UAD2183" s="218"/>
      <c r="UAE2183" s="218"/>
      <c r="UAF2183" s="218"/>
      <c r="UAG2183" s="218"/>
      <c r="UAH2183" s="218"/>
      <c r="UAI2183" s="218"/>
      <c r="UAJ2183" s="218"/>
      <c r="UAK2183" s="218"/>
      <c r="UAL2183" s="218"/>
      <c r="UAM2183" s="218"/>
      <c r="UAN2183" s="218"/>
      <c r="UAO2183" s="218"/>
      <c r="UAP2183" s="218"/>
      <c r="UAQ2183" s="218"/>
      <c r="UAR2183" s="218"/>
      <c r="UAS2183" s="218"/>
      <c r="UAT2183" s="218"/>
      <c r="UAU2183" s="218"/>
      <c r="UAV2183" s="218"/>
      <c r="UAW2183" s="218"/>
      <c r="UAX2183" s="218"/>
      <c r="UAY2183" s="218"/>
      <c r="UAZ2183" s="218"/>
      <c r="UBA2183" s="218"/>
      <c r="UBB2183" s="218"/>
      <c r="UBC2183" s="218"/>
      <c r="UBD2183" s="218"/>
      <c r="UBE2183" s="218"/>
      <c r="UBF2183" s="218"/>
      <c r="UBG2183" s="218"/>
      <c r="UBH2183" s="218"/>
      <c r="UBI2183" s="218"/>
      <c r="UBJ2183" s="218"/>
      <c r="UBK2183" s="218"/>
      <c r="UBL2183" s="218"/>
      <c r="UBM2183" s="218"/>
      <c r="UBN2183" s="218"/>
      <c r="UBO2183" s="218"/>
      <c r="UBP2183" s="218"/>
      <c r="UBQ2183" s="218"/>
      <c r="UBR2183" s="218"/>
      <c r="UBS2183" s="218"/>
      <c r="UBT2183" s="218"/>
      <c r="UBU2183" s="218"/>
      <c r="UBV2183" s="218"/>
      <c r="UBW2183" s="218"/>
      <c r="UBX2183" s="218"/>
      <c r="UBY2183" s="218"/>
      <c r="UBZ2183" s="218"/>
      <c r="UCA2183" s="218"/>
      <c r="UCB2183" s="218"/>
      <c r="UCC2183" s="218"/>
      <c r="UCD2183" s="218"/>
      <c r="UCE2183" s="218"/>
      <c r="UCF2183" s="218"/>
      <c r="UCG2183" s="218"/>
      <c r="UCH2183" s="218"/>
      <c r="UCI2183" s="218"/>
      <c r="UCJ2183" s="218"/>
      <c r="UCK2183" s="218"/>
      <c r="UCL2183" s="218"/>
      <c r="UCM2183" s="218"/>
      <c r="UCN2183" s="218"/>
      <c r="UCO2183" s="218"/>
      <c r="UCP2183" s="218"/>
      <c r="UCQ2183" s="218"/>
      <c r="UCR2183" s="218"/>
      <c r="UCS2183" s="218"/>
      <c r="UCT2183" s="218"/>
      <c r="UCU2183" s="218"/>
      <c r="UCV2183" s="218"/>
      <c r="UCW2183" s="218"/>
      <c r="UCX2183" s="218"/>
      <c r="UCY2183" s="218"/>
      <c r="UCZ2183" s="218"/>
      <c r="UDA2183" s="218"/>
      <c r="UDB2183" s="218"/>
      <c r="UDC2183" s="218"/>
      <c r="UDD2183" s="218"/>
      <c r="UDE2183" s="218"/>
      <c r="UDF2183" s="218"/>
      <c r="UDG2183" s="218"/>
      <c r="UDH2183" s="218"/>
      <c r="UDI2183" s="218"/>
      <c r="UDJ2183" s="218"/>
      <c r="UDK2183" s="218"/>
      <c r="UDL2183" s="218"/>
      <c r="UDM2183" s="218"/>
      <c r="UDN2183" s="218"/>
      <c r="UDO2183" s="218"/>
      <c r="UDP2183" s="218"/>
      <c r="UDQ2183" s="218"/>
      <c r="UDR2183" s="218"/>
      <c r="UDS2183" s="218"/>
      <c r="UDT2183" s="218"/>
      <c r="UDU2183" s="218"/>
      <c r="UDV2183" s="218"/>
      <c r="UDW2183" s="218"/>
      <c r="UDX2183" s="218"/>
      <c r="UDY2183" s="218"/>
      <c r="UDZ2183" s="218"/>
      <c r="UEA2183" s="218"/>
      <c r="UEB2183" s="218"/>
      <c r="UEC2183" s="218"/>
      <c r="UED2183" s="218"/>
      <c r="UEE2183" s="218"/>
      <c r="UEF2183" s="218"/>
      <c r="UEG2183" s="218"/>
      <c r="UEH2183" s="218"/>
      <c r="UEI2183" s="218"/>
      <c r="UEJ2183" s="218"/>
      <c r="UEK2183" s="218"/>
      <c r="UEL2183" s="218"/>
      <c r="UEM2183" s="218"/>
      <c r="UEN2183" s="218"/>
      <c r="UEO2183" s="218"/>
      <c r="UEP2183" s="218"/>
      <c r="UEQ2183" s="218"/>
      <c r="UER2183" s="218"/>
      <c r="UES2183" s="218"/>
      <c r="UET2183" s="218"/>
      <c r="UEU2183" s="218"/>
      <c r="UEV2183" s="218"/>
      <c r="UEW2183" s="218"/>
      <c r="UEX2183" s="218"/>
      <c r="UEY2183" s="218"/>
      <c r="UEZ2183" s="218"/>
      <c r="UFA2183" s="218"/>
      <c r="UFB2183" s="218"/>
      <c r="UFC2183" s="218"/>
      <c r="UFD2183" s="218"/>
      <c r="UFE2183" s="218"/>
      <c r="UFF2183" s="218"/>
      <c r="UFG2183" s="218"/>
      <c r="UFH2183" s="218"/>
      <c r="UFI2183" s="218"/>
      <c r="UFJ2183" s="218"/>
      <c r="UFK2183" s="218"/>
      <c r="UFL2183" s="218"/>
      <c r="UFM2183" s="218"/>
      <c r="UFN2183" s="218"/>
      <c r="UFO2183" s="218"/>
      <c r="UFP2183" s="218"/>
      <c r="UFQ2183" s="218"/>
      <c r="UFR2183" s="218"/>
      <c r="UFS2183" s="218"/>
      <c r="UFT2183" s="218"/>
      <c r="UFU2183" s="218"/>
      <c r="UFV2183" s="218"/>
      <c r="UFW2183" s="218"/>
      <c r="UFX2183" s="218"/>
      <c r="UFY2183" s="218"/>
      <c r="UFZ2183" s="218"/>
      <c r="UGA2183" s="218"/>
      <c r="UGB2183" s="218"/>
      <c r="UGC2183" s="218"/>
      <c r="UGD2183" s="218"/>
      <c r="UGE2183" s="218"/>
      <c r="UGF2183" s="218"/>
      <c r="UGG2183" s="218"/>
      <c r="UGH2183" s="218"/>
      <c r="UGI2183" s="218"/>
      <c r="UGJ2183" s="218"/>
      <c r="UGK2183" s="218"/>
      <c r="UGL2183" s="218"/>
      <c r="UGM2183" s="218"/>
      <c r="UGN2183" s="218"/>
      <c r="UGO2183" s="218"/>
      <c r="UGP2183" s="218"/>
      <c r="UGQ2183" s="218"/>
      <c r="UGR2183" s="218"/>
      <c r="UGS2183" s="218"/>
      <c r="UGT2183" s="218"/>
      <c r="UGU2183" s="218"/>
      <c r="UGV2183" s="218"/>
      <c r="UGW2183" s="218"/>
      <c r="UGX2183" s="218"/>
      <c r="UGY2183" s="218"/>
      <c r="UGZ2183" s="218"/>
      <c r="UHA2183" s="218"/>
      <c r="UHB2183" s="218"/>
      <c r="UHC2183" s="218"/>
      <c r="UHD2183" s="218"/>
      <c r="UHE2183" s="218"/>
      <c r="UHF2183" s="218"/>
      <c r="UHG2183" s="218"/>
      <c r="UHH2183" s="218"/>
      <c r="UHI2183" s="218"/>
      <c r="UHJ2183" s="218"/>
      <c r="UHK2183" s="218"/>
      <c r="UHL2183" s="218"/>
      <c r="UHM2183" s="218"/>
      <c r="UHN2183" s="218"/>
      <c r="UHO2183" s="218"/>
      <c r="UHP2183" s="218"/>
      <c r="UHQ2183" s="218"/>
      <c r="UHR2183" s="218"/>
      <c r="UHS2183" s="218"/>
      <c r="UHT2183" s="218"/>
      <c r="UHU2183" s="218"/>
      <c r="UHV2183" s="218"/>
      <c r="UHW2183" s="218"/>
      <c r="UHX2183" s="218"/>
      <c r="UHY2183" s="218"/>
      <c r="UHZ2183" s="218"/>
      <c r="UIA2183" s="218"/>
      <c r="UIB2183" s="218"/>
      <c r="UIC2183" s="218"/>
      <c r="UID2183" s="218"/>
      <c r="UIE2183" s="218"/>
      <c r="UIF2183" s="218"/>
      <c r="UIG2183" s="218"/>
      <c r="UIH2183" s="218"/>
      <c r="UII2183" s="218"/>
      <c r="UIJ2183" s="218"/>
      <c r="UIK2183" s="218"/>
      <c r="UIL2183" s="218"/>
      <c r="UIM2183" s="218"/>
      <c r="UIN2183" s="218"/>
      <c r="UIO2183" s="218"/>
      <c r="UIP2183" s="218"/>
      <c r="UIQ2183" s="218"/>
      <c r="UIR2183" s="218"/>
      <c r="UIS2183" s="218"/>
      <c r="UIT2183" s="218"/>
      <c r="UIU2183" s="218"/>
      <c r="UIV2183" s="218"/>
      <c r="UIW2183" s="218"/>
      <c r="UIX2183" s="218"/>
      <c r="UIY2183" s="218"/>
      <c r="UIZ2183" s="218"/>
      <c r="UJA2183" s="218"/>
      <c r="UJB2183" s="218"/>
      <c r="UJC2183" s="218"/>
      <c r="UJD2183" s="218"/>
      <c r="UJE2183" s="218"/>
      <c r="UJF2183" s="218"/>
      <c r="UJG2183" s="218"/>
      <c r="UJH2183" s="218"/>
      <c r="UJI2183" s="218"/>
      <c r="UJJ2183" s="218"/>
      <c r="UJK2183" s="218"/>
      <c r="UJL2183" s="218"/>
      <c r="UJM2183" s="218"/>
      <c r="UJN2183" s="218"/>
      <c r="UJO2183" s="218"/>
      <c r="UJP2183" s="218"/>
      <c r="UJQ2183" s="218"/>
      <c r="UJR2183" s="218"/>
      <c r="UJS2183" s="218"/>
      <c r="UJT2183" s="218"/>
      <c r="UJU2183" s="218"/>
      <c r="UJV2183" s="218"/>
      <c r="UJW2183" s="218"/>
      <c r="UJX2183" s="218"/>
      <c r="UJY2183" s="218"/>
      <c r="UJZ2183" s="218"/>
      <c r="UKA2183" s="218"/>
      <c r="UKB2183" s="218"/>
      <c r="UKC2183" s="218"/>
      <c r="UKD2183" s="218"/>
      <c r="UKE2183" s="218"/>
      <c r="UKF2183" s="218"/>
      <c r="UKG2183" s="218"/>
      <c r="UKH2183" s="218"/>
      <c r="UKI2183" s="218"/>
      <c r="UKJ2183" s="218"/>
      <c r="UKK2183" s="218"/>
      <c r="UKL2183" s="218"/>
      <c r="UKM2183" s="218"/>
      <c r="UKN2183" s="218"/>
      <c r="UKO2183" s="218"/>
      <c r="UKP2183" s="218"/>
      <c r="UKQ2183" s="218"/>
      <c r="UKR2183" s="218"/>
      <c r="UKS2183" s="218"/>
      <c r="UKT2183" s="218"/>
      <c r="UKU2183" s="218"/>
      <c r="UKV2183" s="218"/>
      <c r="UKW2183" s="218"/>
      <c r="UKX2183" s="218"/>
      <c r="UKY2183" s="218"/>
      <c r="UKZ2183" s="218"/>
      <c r="ULA2183" s="218"/>
      <c r="ULB2183" s="218"/>
      <c r="ULC2183" s="218"/>
      <c r="ULD2183" s="218"/>
      <c r="ULE2183" s="218"/>
      <c r="ULF2183" s="218"/>
      <c r="ULG2183" s="218"/>
      <c r="ULH2183" s="218"/>
      <c r="ULI2183" s="218"/>
      <c r="ULJ2183" s="218"/>
      <c r="ULK2183" s="218"/>
      <c r="ULL2183" s="218"/>
      <c r="ULM2183" s="218"/>
      <c r="ULN2183" s="218"/>
      <c r="ULO2183" s="218"/>
      <c r="ULP2183" s="218"/>
      <c r="ULQ2183" s="218"/>
      <c r="ULR2183" s="218"/>
      <c r="ULS2183" s="218"/>
      <c r="ULT2183" s="218"/>
      <c r="ULU2183" s="218"/>
      <c r="ULV2183" s="218"/>
      <c r="ULW2183" s="218"/>
      <c r="ULX2183" s="218"/>
      <c r="ULY2183" s="218"/>
      <c r="ULZ2183" s="218"/>
      <c r="UMA2183" s="218"/>
      <c r="UMB2183" s="218"/>
      <c r="UMC2183" s="218"/>
      <c r="UMD2183" s="218"/>
      <c r="UME2183" s="218"/>
      <c r="UMF2183" s="218"/>
      <c r="UMG2183" s="218"/>
      <c r="UMH2183" s="218"/>
      <c r="UMI2183" s="218"/>
      <c r="UMJ2183" s="218"/>
      <c r="UMK2183" s="218"/>
      <c r="UML2183" s="218"/>
      <c r="UMM2183" s="218"/>
      <c r="UMN2183" s="218"/>
      <c r="UMO2183" s="218"/>
      <c r="UMP2183" s="218"/>
      <c r="UMQ2183" s="218"/>
      <c r="UMR2183" s="218"/>
      <c r="UMS2183" s="218"/>
      <c r="UMT2183" s="218"/>
      <c r="UMU2183" s="218"/>
      <c r="UMV2183" s="218"/>
      <c r="UMW2183" s="218"/>
      <c r="UMX2183" s="218"/>
      <c r="UMY2183" s="218"/>
      <c r="UMZ2183" s="218"/>
      <c r="UNA2183" s="218"/>
      <c r="UNB2183" s="218"/>
      <c r="UNC2183" s="218"/>
      <c r="UND2183" s="218"/>
      <c r="UNE2183" s="218"/>
      <c r="UNF2183" s="218"/>
      <c r="UNG2183" s="218"/>
      <c r="UNH2183" s="218"/>
      <c r="UNI2183" s="218"/>
      <c r="UNJ2183" s="218"/>
      <c r="UNK2183" s="218"/>
      <c r="UNL2183" s="218"/>
      <c r="UNM2183" s="218"/>
      <c r="UNN2183" s="218"/>
      <c r="UNO2183" s="218"/>
      <c r="UNP2183" s="218"/>
      <c r="UNQ2183" s="218"/>
      <c r="UNR2183" s="218"/>
      <c r="UNS2183" s="218"/>
      <c r="UNT2183" s="218"/>
      <c r="UNU2183" s="218"/>
      <c r="UNV2183" s="218"/>
      <c r="UNW2183" s="218"/>
      <c r="UNX2183" s="218"/>
      <c r="UNY2183" s="218"/>
      <c r="UNZ2183" s="218"/>
      <c r="UOA2183" s="218"/>
      <c r="UOB2183" s="218"/>
      <c r="UOC2183" s="218"/>
      <c r="UOD2183" s="218"/>
      <c r="UOE2183" s="218"/>
      <c r="UOF2183" s="218"/>
      <c r="UOG2183" s="218"/>
      <c r="UOH2183" s="218"/>
      <c r="UOI2183" s="218"/>
      <c r="UOJ2183" s="218"/>
      <c r="UOK2183" s="218"/>
      <c r="UOL2183" s="218"/>
      <c r="UOM2183" s="218"/>
      <c r="UON2183" s="218"/>
      <c r="UOO2183" s="218"/>
      <c r="UOP2183" s="218"/>
      <c r="UOQ2183" s="218"/>
      <c r="UOR2183" s="218"/>
      <c r="UOS2183" s="218"/>
      <c r="UOT2183" s="218"/>
      <c r="UOU2183" s="218"/>
      <c r="UOV2183" s="218"/>
      <c r="UOW2183" s="218"/>
      <c r="UOX2183" s="218"/>
      <c r="UOY2183" s="218"/>
      <c r="UOZ2183" s="218"/>
      <c r="UPA2183" s="218"/>
      <c r="UPB2183" s="218"/>
      <c r="UPC2183" s="218"/>
      <c r="UPD2183" s="218"/>
      <c r="UPE2183" s="218"/>
      <c r="UPF2183" s="218"/>
      <c r="UPG2183" s="218"/>
      <c r="UPH2183" s="218"/>
      <c r="UPI2183" s="218"/>
      <c r="UPJ2183" s="218"/>
      <c r="UPK2183" s="218"/>
      <c r="UPL2183" s="218"/>
      <c r="UPM2183" s="218"/>
      <c r="UPN2183" s="218"/>
      <c r="UPO2183" s="218"/>
      <c r="UPP2183" s="218"/>
      <c r="UPQ2183" s="218"/>
      <c r="UPR2183" s="218"/>
      <c r="UPS2183" s="218"/>
      <c r="UPT2183" s="218"/>
      <c r="UPU2183" s="218"/>
      <c r="UPV2183" s="218"/>
      <c r="UPW2183" s="218"/>
      <c r="UPX2183" s="218"/>
      <c r="UPY2183" s="218"/>
      <c r="UPZ2183" s="218"/>
      <c r="UQA2183" s="218"/>
      <c r="UQB2183" s="218"/>
      <c r="UQC2183" s="218"/>
      <c r="UQD2183" s="218"/>
      <c r="UQE2183" s="218"/>
      <c r="UQF2183" s="218"/>
      <c r="UQG2183" s="218"/>
      <c r="UQH2183" s="218"/>
      <c r="UQI2183" s="218"/>
      <c r="UQJ2183" s="218"/>
      <c r="UQK2183" s="218"/>
      <c r="UQL2183" s="218"/>
      <c r="UQM2183" s="218"/>
      <c r="UQN2183" s="218"/>
      <c r="UQO2183" s="218"/>
      <c r="UQP2183" s="218"/>
      <c r="UQQ2183" s="218"/>
      <c r="UQR2183" s="218"/>
      <c r="UQS2183" s="218"/>
      <c r="UQT2183" s="218"/>
      <c r="UQU2183" s="218"/>
      <c r="UQV2183" s="218"/>
      <c r="UQW2183" s="218"/>
      <c r="UQX2183" s="218"/>
      <c r="UQY2183" s="218"/>
      <c r="UQZ2183" s="218"/>
      <c r="URA2183" s="218"/>
      <c r="URB2183" s="218"/>
      <c r="URC2183" s="218"/>
      <c r="URD2183" s="218"/>
      <c r="URE2183" s="218"/>
      <c r="URF2183" s="218"/>
      <c r="URG2183" s="218"/>
      <c r="URH2183" s="218"/>
      <c r="URI2183" s="218"/>
      <c r="URJ2183" s="218"/>
      <c r="URK2183" s="218"/>
      <c r="URL2183" s="218"/>
      <c r="URM2183" s="218"/>
      <c r="URN2183" s="218"/>
      <c r="URO2183" s="218"/>
      <c r="URP2183" s="218"/>
      <c r="URQ2183" s="218"/>
      <c r="URR2183" s="218"/>
      <c r="URS2183" s="218"/>
      <c r="URT2183" s="218"/>
      <c r="URU2183" s="218"/>
      <c r="URV2183" s="218"/>
      <c r="URW2183" s="218"/>
      <c r="URX2183" s="218"/>
      <c r="URY2183" s="218"/>
      <c r="URZ2183" s="218"/>
      <c r="USA2183" s="218"/>
      <c r="USB2183" s="218"/>
      <c r="USC2183" s="218"/>
      <c r="USD2183" s="218"/>
      <c r="USE2183" s="218"/>
      <c r="USF2183" s="218"/>
      <c r="USG2183" s="218"/>
      <c r="USH2183" s="218"/>
      <c r="USI2183" s="218"/>
      <c r="USJ2183" s="218"/>
      <c r="USK2183" s="218"/>
      <c r="USL2183" s="218"/>
      <c r="USM2183" s="218"/>
      <c r="USN2183" s="218"/>
      <c r="USO2183" s="218"/>
      <c r="USP2183" s="218"/>
      <c r="USQ2183" s="218"/>
      <c r="USR2183" s="218"/>
      <c r="USS2183" s="218"/>
      <c r="UST2183" s="218"/>
      <c r="USU2183" s="218"/>
      <c r="USV2183" s="218"/>
      <c r="USW2183" s="218"/>
      <c r="USX2183" s="218"/>
      <c r="USY2183" s="218"/>
      <c r="USZ2183" s="218"/>
      <c r="UTA2183" s="218"/>
      <c r="UTB2183" s="218"/>
      <c r="UTC2183" s="218"/>
      <c r="UTD2183" s="218"/>
      <c r="UTE2183" s="218"/>
      <c r="UTF2183" s="218"/>
      <c r="UTG2183" s="218"/>
      <c r="UTH2183" s="218"/>
      <c r="UTI2183" s="218"/>
      <c r="UTJ2183" s="218"/>
      <c r="UTK2183" s="218"/>
      <c r="UTL2183" s="218"/>
      <c r="UTM2183" s="218"/>
      <c r="UTN2183" s="218"/>
      <c r="UTO2183" s="218"/>
      <c r="UTP2183" s="218"/>
      <c r="UTQ2183" s="218"/>
      <c r="UTR2183" s="218"/>
      <c r="UTS2183" s="218"/>
      <c r="UTT2183" s="218"/>
      <c r="UTU2183" s="218"/>
      <c r="UTV2183" s="218"/>
      <c r="UTW2183" s="218"/>
      <c r="UTX2183" s="218"/>
      <c r="UTY2183" s="218"/>
      <c r="UTZ2183" s="218"/>
      <c r="UUA2183" s="218"/>
      <c r="UUB2183" s="218"/>
      <c r="UUC2183" s="218"/>
      <c r="UUD2183" s="218"/>
      <c r="UUE2183" s="218"/>
      <c r="UUF2183" s="218"/>
      <c r="UUG2183" s="218"/>
      <c r="UUH2183" s="218"/>
      <c r="UUI2183" s="218"/>
      <c r="UUJ2183" s="218"/>
      <c r="UUK2183" s="218"/>
      <c r="UUL2183" s="218"/>
      <c r="UUM2183" s="218"/>
      <c r="UUN2183" s="218"/>
      <c r="UUO2183" s="218"/>
      <c r="UUP2183" s="218"/>
      <c r="UUQ2183" s="218"/>
      <c r="UUR2183" s="218"/>
      <c r="UUS2183" s="218"/>
      <c r="UUT2183" s="218"/>
      <c r="UUU2183" s="218"/>
      <c r="UUV2183" s="218"/>
      <c r="UUW2183" s="218"/>
      <c r="UUX2183" s="218"/>
      <c r="UUY2183" s="218"/>
      <c r="UUZ2183" s="218"/>
      <c r="UVA2183" s="218"/>
      <c r="UVB2183" s="218"/>
      <c r="UVC2183" s="218"/>
      <c r="UVD2183" s="218"/>
      <c r="UVE2183" s="218"/>
      <c r="UVF2183" s="218"/>
      <c r="UVG2183" s="218"/>
      <c r="UVH2183" s="218"/>
      <c r="UVI2183" s="218"/>
      <c r="UVJ2183" s="218"/>
      <c r="UVK2183" s="218"/>
      <c r="UVL2183" s="218"/>
      <c r="UVM2183" s="218"/>
      <c r="UVN2183" s="218"/>
      <c r="UVO2183" s="218"/>
      <c r="UVP2183" s="218"/>
      <c r="UVQ2183" s="218"/>
      <c r="UVR2183" s="218"/>
      <c r="UVS2183" s="218"/>
      <c r="UVT2183" s="218"/>
      <c r="UVU2183" s="218"/>
      <c r="UVV2183" s="218"/>
      <c r="UVW2183" s="218"/>
      <c r="UVX2183" s="218"/>
      <c r="UVY2183" s="218"/>
      <c r="UVZ2183" s="218"/>
      <c r="UWA2183" s="218"/>
      <c r="UWB2183" s="218"/>
      <c r="UWC2183" s="218"/>
      <c r="UWD2183" s="218"/>
      <c r="UWE2183" s="218"/>
      <c r="UWF2183" s="218"/>
      <c r="UWG2183" s="218"/>
      <c r="UWH2183" s="218"/>
      <c r="UWI2183" s="218"/>
      <c r="UWJ2183" s="218"/>
      <c r="UWK2183" s="218"/>
      <c r="UWL2183" s="218"/>
      <c r="UWM2183" s="218"/>
      <c r="UWN2183" s="218"/>
      <c r="UWO2183" s="218"/>
      <c r="UWP2183" s="218"/>
      <c r="UWQ2183" s="218"/>
      <c r="UWR2183" s="218"/>
      <c r="UWS2183" s="218"/>
      <c r="UWT2183" s="218"/>
      <c r="UWU2183" s="218"/>
      <c r="UWV2183" s="218"/>
      <c r="UWW2183" s="218"/>
      <c r="UWX2183" s="218"/>
      <c r="UWY2183" s="218"/>
      <c r="UWZ2183" s="218"/>
      <c r="UXA2183" s="218"/>
      <c r="UXB2183" s="218"/>
      <c r="UXC2183" s="218"/>
      <c r="UXD2183" s="218"/>
      <c r="UXE2183" s="218"/>
      <c r="UXF2183" s="218"/>
      <c r="UXG2183" s="218"/>
      <c r="UXH2183" s="218"/>
      <c r="UXI2183" s="218"/>
      <c r="UXJ2183" s="218"/>
      <c r="UXK2183" s="218"/>
      <c r="UXL2183" s="218"/>
      <c r="UXM2183" s="218"/>
      <c r="UXN2183" s="218"/>
      <c r="UXO2183" s="218"/>
      <c r="UXP2183" s="218"/>
      <c r="UXQ2183" s="218"/>
      <c r="UXR2183" s="218"/>
      <c r="UXS2183" s="218"/>
      <c r="UXT2183" s="218"/>
      <c r="UXU2183" s="218"/>
      <c r="UXV2183" s="218"/>
      <c r="UXW2183" s="218"/>
      <c r="UXX2183" s="218"/>
      <c r="UXY2183" s="218"/>
      <c r="UXZ2183" s="218"/>
      <c r="UYA2183" s="218"/>
      <c r="UYB2183" s="218"/>
      <c r="UYC2183" s="218"/>
      <c r="UYD2183" s="218"/>
      <c r="UYE2183" s="218"/>
      <c r="UYF2183" s="218"/>
      <c r="UYG2183" s="218"/>
      <c r="UYH2183" s="218"/>
      <c r="UYI2183" s="218"/>
      <c r="UYJ2183" s="218"/>
      <c r="UYK2183" s="218"/>
      <c r="UYL2183" s="218"/>
      <c r="UYM2183" s="218"/>
      <c r="UYN2183" s="218"/>
      <c r="UYO2183" s="218"/>
      <c r="UYP2183" s="218"/>
      <c r="UYQ2183" s="218"/>
      <c r="UYR2183" s="218"/>
      <c r="UYS2183" s="218"/>
      <c r="UYT2183" s="218"/>
      <c r="UYU2183" s="218"/>
      <c r="UYV2183" s="218"/>
      <c r="UYW2183" s="218"/>
      <c r="UYX2183" s="218"/>
      <c r="UYY2183" s="218"/>
      <c r="UYZ2183" s="218"/>
      <c r="UZA2183" s="218"/>
      <c r="UZB2183" s="218"/>
      <c r="UZC2183" s="218"/>
      <c r="UZD2183" s="218"/>
      <c r="UZE2183" s="218"/>
      <c r="UZF2183" s="218"/>
      <c r="UZG2183" s="218"/>
      <c r="UZH2183" s="218"/>
      <c r="UZI2183" s="218"/>
      <c r="UZJ2183" s="218"/>
      <c r="UZK2183" s="218"/>
      <c r="UZL2183" s="218"/>
      <c r="UZM2183" s="218"/>
      <c r="UZN2183" s="218"/>
      <c r="UZO2183" s="218"/>
      <c r="UZP2183" s="218"/>
      <c r="UZQ2183" s="218"/>
      <c r="UZR2183" s="218"/>
      <c r="UZS2183" s="218"/>
      <c r="UZT2183" s="218"/>
      <c r="UZU2183" s="218"/>
      <c r="UZV2183" s="218"/>
      <c r="UZW2183" s="218"/>
      <c r="UZX2183" s="218"/>
      <c r="UZY2183" s="218"/>
      <c r="UZZ2183" s="218"/>
      <c r="VAA2183" s="218"/>
      <c r="VAB2183" s="218"/>
      <c r="VAC2183" s="218"/>
      <c r="VAD2183" s="218"/>
      <c r="VAE2183" s="218"/>
      <c r="VAF2183" s="218"/>
      <c r="VAG2183" s="218"/>
      <c r="VAH2183" s="218"/>
      <c r="VAI2183" s="218"/>
      <c r="VAJ2183" s="218"/>
      <c r="VAK2183" s="218"/>
      <c r="VAL2183" s="218"/>
      <c r="VAM2183" s="218"/>
      <c r="VAN2183" s="218"/>
      <c r="VAO2183" s="218"/>
      <c r="VAP2183" s="218"/>
      <c r="VAQ2183" s="218"/>
      <c r="VAR2183" s="218"/>
      <c r="VAS2183" s="218"/>
      <c r="VAT2183" s="218"/>
      <c r="VAU2183" s="218"/>
      <c r="VAV2183" s="218"/>
      <c r="VAW2183" s="218"/>
      <c r="VAX2183" s="218"/>
      <c r="VAY2183" s="218"/>
      <c r="VAZ2183" s="218"/>
      <c r="VBA2183" s="218"/>
      <c r="VBB2183" s="218"/>
      <c r="VBC2183" s="218"/>
      <c r="VBD2183" s="218"/>
      <c r="VBE2183" s="218"/>
      <c r="VBF2183" s="218"/>
      <c r="VBG2183" s="218"/>
      <c r="VBH2183" s="218"/>
      <c r="VBI2183" s="218"/>
      <c r="VBJ2183" s="218"/>
      <c r="VBK2183" s="218"/>
      <c r="VBL2183" s="218"/>
      <c r="VBM2183" s="218"/>
      <c r="VBN2183" s="218"/>
      <c r="VBO2183" s="218"/>
      <c r="VBP2183" s="218"/>
      <c r="VBQ2183" s="218"/>
      <c r="VBR2183" s="218"/>
      <c r="VBS2183" s="218"/>
      <c r="VBT2183" s="218"/>
      <c r="VBU2183" s="218"/>
      <c r="VBV2183" s="218"/>
      <c r="VBW2183" s="218"/>
      <c r="VBX2183" s="218"/>
      <c r="VBY2183" s="218"/>
      <c r="VBZ2183" s="218"/>
      <c r="VCA2183" s="218"/>
      <c r="VCB2183" s="218"/>
      <c r="VCC2183" s="218"/>
      <c r="VCD2183" s="218"/>
      <c r="VCE2183" s="218"/>
      <c r="VCF2183" s="218"/>
      <c r="VCG2183" s="218"/>
      <c r="VCH2183" s="218"/>
      <c r="VCI2183" s="218"/>
      <c r="VCJ2183" s="218"/>
      <c r="VCK2183" s="218"/>
      <c r="VCL2183" s="218"/>
      <c r="VCM2183" s="218"/>
      <c r="VCN2183" s="218"/>
      <c r="VCO2183" s="218"/>
      <c r="VCP2183" s="218"/>
      <c r="VCQ2183" s="218"/>
      <c r="VCR2183" s="218"/>
      <c r="VCS2183" s="218"/>
      <c r="VCT2183" s="218"/>
      <c r="VCU2183" s="218"/>
      <c r="VCV2183" s="218"/>
      <c r="VCW2183" s="218"/>
      <c r="VCX2183" s="218"/>
      <c r="VCY2183" s="218"/>
      <c r="VCZ2183" s="218"/>
      <c r="VDA2183" s="218"/>
      <c r="VDB2183" s="218"/>
      <c r="VDC2183" s="218"/>
      <c r="VDD2183" s="218"/>
      <c r="VDE2183" s="218"/>
      <c r="VDF2183" s="218"/>
      <c r="VDG2183" s="218"/>
      <c r="VDH2183" s="218"/>
      <c r="VDI2183" s="218"/>
      <c r="VDJ2183" s="218"/>
      <c r="VDK2183" s="218"/>
      <c r="VDL2183" s="218"/>
      <c r="VDM2183" s="218"/>
      <c r="VDN2183" s="218"/>
      <c r="VDO2183" s="218"/>
      <c r="VDP2183" s="218"/>
      <c r="VDQ2183" s="218"/>
      <c r="VDR2183" s="218"/>
      <c r="VDS2183" s="218"/>
      <c r="VDT2183" s="218"/>
      <c r="VDU2183" s="218"/>
      <c r="VDV2183" s="218"/>
      <c r="VDW2183" s="218"/>
      <c r="VDX2183" s="218"/>
      <c r="VDY2183" s="218"/>
      <c r="VDZ2183" s="218"/>
      <c r="VEA2183" s="218"/>
      <c r="VEB2183" s="218"/>
      <c r="VEC2183" s="218"/>
      <c r="VED2183" s="218"/>
      <c r="VEE2183" s="218"/>
      <c r="VEF2183" s="218"/>
      <c r="VEG2183" s="218"/>
      <c r="VEH2183" s="218"/>
      <c r="VEI2183" s="218"/>
      <c r="VEJ2183" s="218"/>
      <c r="VEK2183" s="218"/>
      <c r="VEL2183" s="218"/>
      <c r="VEM2183" s="218"/>
      <c r="VEN2183" s="218"/>
      <c r="VEO2183" s="218"/>
      <c r="VEP2183" s="218"/>
      <c r="VEQ2183" s="218"/>
      <c r="VER2183" s="218"/>
      <c r="VES2183" s="218"/>
      <c r="VET2183" s="218"/>
      <c r="VEU2183" s="218"/>
      <c r="VEV2183" s="218"/>
      <c r="VEW2183" s="218"/>
      <c r="VEX2183" s="218"/>
      <c r="VEY2183" s="218"/>
      <c r="VEZ2183" s="218"/>
      <c r="VFA2183" s="218"/>
      <c r="VFB2183" s="218"/>
      <c r="VFC2183" s="218"/>
      <c r="VFD2183" s="218"/>
      <c r="VFE2183" s="218"/>
      <c r="VFF2183" s="218"/>
      <c r="VFG2183" s="218"/>
      <c r="VFH2183" s="218"/>
      <c r="VFI2183" s="218"/>
      <c r="VFJ2183" s="218"/>
      <c r="VFK2183" s="218"/>
      <c r="VFL2183" s="218"/>
      <c r="VFM2183" s="218"/>
      <c r="VFN2183" s="218"/>
      <c r="VFO2183" s="218"/>
      <c r="VFP2183" s="218"/>
      <c r="VFQ2183" s="218"/>
      <c r="VFR2183" s="218"/>
      <c r="VFS2183" s="218"/>
      <c r="VFT2183" s="218"/>
      <c r="VFU2183" s="218"/>
      <c r="VFV2183" s="218"/>
      <c r="VFW2183" s="218"/>
      <c r="VFX2183" s="218"/>
      <c r="VFY2183" s="218"/>
      <c r="VFZ2183" s="218"/>
      <c r="VGA2183" s="218"/>
      <c r="VGB2183" s="218"/>
      <c r="VGC2183" s="218"/>
      <c r="VGD2183" s="218"/>
      <c r="VGE2183" s="218"/>
      <c r="VGF2183" s="218"/>
      <c r="VGG2183" s="218"/>
      <c r="VGH2183" s="218"/>
      <c r="VGI2183" s="218"/>
      <c r="VGJ2183" s="218"/>
      <c r="VGK2183" s="218"/>
      <c r="VGL2183" s="218"/>
      <c r="VGM2183" s="218"/>
      <c r="VGN2183" s="218"/>
      <c r="VGO2183" s="218"/>
      <c r="VGP2183" s="218"/>
      <c r="VGQ2183" s="218"/>
      <c r="VGR2183" s="218"/>
      <c r="VGS2183" s="218"/>
      <c r="VGT2183" s="218"/>
      <c r="VGU2183" s="218"/>
      <c r="VGV2183" s="218"/>
      <c r="VGW2183" s="218"/>
      <c r="VGX2183" s="218"/>
      <c r="VGY2183" s="218"/>
      <c r="VGZ2183" s="218"/>
      <c r="VHA2183" s="218"/>
      <c r="VHB2183" s="218"/>
      <c r="VHC2183" s="218"/>
      <c r="VHD2183" s="218"/>
      <c r="VHE2183" s="218"/>
      <c r="VHF2183" s="218"/>
      <c r="VHG2183" s="218"/>
      <c r="VHH2183" s="218"/>
      <c r="VHI2183" s="218"/>
      <c r="VHJ2183" s="218"/>
      <c r="VHK2183" s="218"/>
      <c r="VHL2183" s="218"/>
      <c r="VHM2183" s="218"/>
      <c r="VHN2183" s="218"/>
      <c r="VHO2183" s="218"/>
      <c r="VHP2183" s="218"/>
      <c r="VHQ2183" s="218"/>
      <c r="VHR2183" s="218"/>
      <c r="VHS2183" s="218"/>
      <c r="VHT2183" s="218"/>
      <c r="VHU2183" s="218"/>
      <c r="VHV2183" s="218"/>
      <c r="VHW2183" s="218"/>
      <c r="VHX2183" s="218"/>
      <c r="VHY2183" s="218"/>
      <c r="VHZ2183" s="218"/>
      <c r="VIA2183" s="218"/>
      <c r="VIB2183" s="218"/>
      <c r="VIC2183" s="218"/>
      <c r="VID2183" s="218"/>
      <c r="VIE2183" s="218"/>
      <c r="VIF2183" s="218"/>
      <c r="VIG2183" s="218"/>
      <c r="VIH2183" s="218"/>
      <c r="VII2183" s="218"/>
      <c r="VIJ2183" s="218"/>
      <c r="VIK2183" s="218"/>
      <c r="VIL2183" s="218"/>
      <c r="VIM2183" s="218"/>
      <c r="VIN2183" s="218"/>
      <c r="VIO2183" s="218"/>
      <c r="VIP2183" s="218"/>
      <c r="VIQ2183" s="218"/>
      <c r="VIR2183" s="218"/>
      <c r="VIS2183" s="218"/>
      <c r="VIT2183" s="218"/>
      <c r="VIU2183" s="218"/>
      <c r="VIV2183" s="218"/>
      <c r="VIW2183" s="218"/>
      <c r="VIX2183" s="218"/>
      <c r="VIY2183" s="218"/>
      <c r="VIZ2183" s="218"/>
      <c r="VJA2183" s="218"/>
      <c r="VJB2183" s="218"/>
      <c r="VJC2183" s="218"/>
      <c r="VJD2183" s="218"/>
      <c r="VJE2183" s="218"/>
      <c r="VJF2183" s="218"/>
      <c r="VJG2183" s="218"/>
      <c r="VJH2183" s="218"/>
      <c r="VJI2183" s="218"/>
      <c r="VJJ2183" s="218"/>
      <c r="VJK2183" s="218"/>
      <c r="VJL2183" s="218"/>
      <c r="VJM2183" s="218"/>
      <c r="VJN2183" s="218"/>
      <c r="VJO2183" s="218"/>
      <c r="VJP2183" s="218"/>
      <c r="VJQ2183" s="218"/>
      <c r="VJR2183" s="218"/>
      <c r="VJS2183" s="218"/>
      <c r="VJT2183" s="218"/>
      <c r="VJU2183" s="218"/>
      <c r="VJV2183" s="218"/>
      <c r="VJW2183" s="218"/>
      <c r="VJX2183" s="218"/>
      <c r="VJY2183" s="218"/>
      <c r="VJZ2183" s="218"/>
      <c r="VKA2183" s="218"/>
      <c r="VKB2183" s="218"/>
      <c r="VKC2183" s="218"/>
      <c r="VKD2183" s="218"/>
      <c r="VKE2183" s="218"/>
      <c r="VKF2183" s="218"/>
      <c r="VKG2183" s="218"/>
      <c r="VKH2183" s="218"/>
      <c r="VKI2183" s="218"/>
      <c r="VKJ2183" s="218"/>
      <c r="VKK2183" s="218"/>
      <c r="VKL2183" s="218"/>
      <c r="VKM2183" s="218"/>
      <c r="VKN2183" s="218"/>
      <c r="VKO2183" s="218"/>
      <c r="VKP2183" s="218"/>
      <c r="VKQ2183" s="218"/>
      <c r="VKR2183" s="218"/>
      <c r="VKS2183" s="218"/>
      <c r="VKT2183" s="218"/>
      <c r="VKU2183" s="218"/>
      <c r="VKV2183" s="218"/>
      <c r="VKW2183" s="218"/>
      <c r="VKX2183" s="218"/>
      <c r="VKY2183" s="218"/>
      <c r="VKZ2183" s="218"/>
      <c r="VLA2183" s="218"/>
      <c r="VLB2183" s="218"/>
      <c r="VLC2183" s="218"/>
      <c r="VLD2183" s="218"/>
      <c r="VLE2183" s="218"/>
      <c r="VLF2183" s="218"/>
      <c r="VLG2183" s="218"/>
      <c r="VLH2183" s="218"/>
      <c r="VLI2183" s="218"/>
      <c r="VLJ2183" s="218"/>
      <c r="VLK2183" s="218"/>
      <c r="VLL2183" s="218"/>
      <c r="VLM2183" s="218"/>
      <c r="VLN2183" s="218"/>
      <c r="VLO2183" s="218"/>
      <c r="VLP2183" s="218"/>
      <c r="VLQ2183" s="218"/>
      <c r="VLR2183" s="218"/>
      <c r="VLS2183" s="218"/>
      <c r="VLT2183" s="218"/>
      <c r="VLU2183" s="218"/>
      <c r="VLV2183" s="218"/>
      <c r="VLW2183" s="218"/>
      <c r="VLX2183" s="218"/>
      <c r="VLY2183" s="218"/>
      <c r="VLZ2183" s="218"/>
      <c r="VMA2183" s="218"/>
      <c r="VMB2183" s="218"/>
      <c r="VMC2183" s="218"/>
      <c r="VMD2183" s="218"/>
      <c r="VME2183" s="218"/>
      <c r="VMF2183" s="218"/>
      <c r="VMG2183" s="218"/>
      <c r="VMH2183" s="218"/>
      <c r="VMI2183" s="218"/>
      <c r="VMJ2183" s="218"/>
      <c r="VMK2183" s="218"/>
      <c r="VML2183" s="218"/>
      <c r="VMM2183" s="218"/>
      <c r="VMN2183" s="218"/>
      <c r="VMO2183" s="218"/>
      <c r="VMP2183" s="218"/>
      <c r="VMQ2183" s="218"/>
      <c r="VMR2183" s="218"/>
      <c r="VMS2183" s="218"/>
      <c r="VMT2183" s="218"/>
      <c r="VMU2183" s="218"/>
      <c r="VMV2183" s="218"/>
      <c r="VMW2183" s="218"/>
      <c r="VMX2183" s="218"/>
      <c r="VMY2183" s="218"/>
      <c r="VMZ2183" s="218"/>
      <c r="VNA2183" s="218"/>
      <c r="VNB2183" s="218"/>
      <c r="VNC2183" s="218"/>
      <c r="VND2183" s="218"/>
      <c r="VNE2183" s="218"/>
      <c r="VNF2183" s="218"/>
      <c r="VNG2183" s="218"/>
      <c r="VNH2183" s="218"/>
      <c r="VNI2183" s="218"/>
      <c r="VNJ2183" s="218"/>
      <c r="VNK2183" s="218"/>
      <c r="VNL2183" s="218"/>
      <c r="VNM2183" s="218"/>
      <c r="VNN2183" s="218"/>
      <c r="VNO2183" s="218"/>
      <c r="VNP2183" s="218"/>
      <c r="VNQ2183" s="218"/>
      <c r="VNR2183" s="218"/>
      <c r="VNS2183" s="218"/>
      <c r="VNT2183" s="218"/>
      <c r="VNU2183" s="218"/>
      <c r="VNV2183" s="218"/>
      <c r="VNW2183" s="218"/>
      <c r="VNX2183" s="218"/>
      <c r="VNY2183" s="218"/>
      <c r="VNZ2183" s="218"/>
      <c r="VOA2183" s="218"/>
      <c r="VOB2183" s="218"/>
      <c r="VOC2183" s="218"/>
      <c r="VOD2183" s="218"/>
      <c r="VOE2183" s="218"/>
      <c r="VOF2183" s="218"/>
      <c r="VOG2183" s="218"/>
      <c r="VOH2183" s="218"/>
      <c r="VOI2183" s="218"/>
      <c r="VOJ2183" s="218"/>
      <c r="VOK2183" s="218"/>
      <c r="VOL2183" s="218"/>
      <c r="VOM2183" s="218"/>
      <c r="VON2183" s="218"/>
      <c r="VOO2183" s="218"/>
      <c r="VOP2183" s="218"/>
      <c r="VOQ2183" s="218"/>
      <c r="VOR2183" s="218"/>
      <c r="VOS2183" s="218"/>
      <c r="VOT2183" s="218"/>
      <c r="VOU2183" s="218"/>
      <c r="VOV2183" s="218"/>
      <c r="VOW2183" s="218"/>
      <c r="VOX2183" s="218"/>
      <c r="VOY2183" s="218"/>
      <c r="VOZ2183" s="218"/>
      <c r="VPA2183" s="218"/>
      <c r="VPB2183" s="218"/>
      <c r="VPC2183" s="218"/>
      <c r="VPD2183" s="218"/>
      <c r="VPE2183" s="218"/>
      <c r="VPF2183" s="218"/>
      <c r="VPG2183" s="218"/>
      <c r="VPH2183" s="218"/>
      <c r="VPI2183" s="218"/>
      <c r="VPJ2183" s="218"/>
      <c r="VPK2183" s="218"/>
      <c r="VPL2183" s="218"/>
      <c r="VPM2183" s="218"/>
      <c r="VPN2183" s="218"/>
      <c r="VPO2183" s="218"/>
      <c r="VPP2183" s="218"/>
      <c r="VPQ2183" s="218"/>
      <c r="VPR2183" s="218"/>
      <c r="VPS2183" s="218"/>
      <c r="VPT2183" s="218"/>
      <c r="VPU2183" s="218"/>
      <c r="VPV2183" s="218"/>
      <c r="VPW2183" s="218"/>
      <c r="VPX2183" s="218"/>
      <c r="VPY2183" s="218"/>
      <c r="VPZ2183" s="218"/>
      <c r="VQA2183" s="218"/>
      <c r="VQB2183" s="218"/>
      <c r="VQC2183" s="218"/>
      <c r="VQD2183" s="218"/>
      <c r="VQE2183" s="218"/>
      <c r="VQF2183" s="218"/>
      <c r="VQG2183" s="218"/>
      <c r="VQH2183" s="218"/>
      <c r="VQI2183" s="218"/>
      <c r="VQJ2183" s="218"/>
      <c r="VQK2183" s="218"/>
      <c r="VQL2183" s="218"/>
      <c r="VQM2183" s="218"/>
      <c r="VQN2183" s="218"/>
      <c r="VQO2183" s="218"/>
      <c r="VQP2183" s="218"/>
      <c r="VQQ2183" s="218"/>
      <c r="VQR2183" s="218"/>
      <c r="VQS2183" s="218"/>
      <c r="VQT2183" s="218"/>
      <c r="VQU2183" s="218"/>
      <c r="VQV2183" s="218"/>
      <c r="VQW2183" s="218"/>
      <c r="VQX2183" s="218"/>
      <c r="VQY2183" s="218"/>
      <c r="VQZ2183" s="218"/>
      <c r="VRA2183" s="218"/>
      <c r="VRB2183" s="218"/>
      <c r="VRC2183" s="218"/>
      <c r="VRD2183" s="218"/>
      <c r="VRE2183" s="218"/>
      <c r="VRF2183" s="218"/>
      <c r="VRG2183" s="218"/>
      <c r="VRH2183" s="218"/>
      <c r="VRI2183" s="218"/>
      <c r="VRJ2183" s="218"/>
      <c r="VRK2183" s="218"/>
      <c r="VRL2183" s="218"/>
      <c r="VRM2183" s="218"/>
      <c r="VRN2183" s="218"/>
      <c r="VRO2183" s="218"/>
      <c r="VRP2183" s="218"/>
      <c r="VRQ2183" s="218"/>
      <c r="VRR2183" s="218"/>
      <c r="VRS2183" s="218"/>
      <c r="VRT2183" s="218"/>
      <c r="VRU2183" s="218"/>
      <c r="VRV2183" s="218"/>
      <c r="VRW2183" s="218"/>
      <c r="VRX2183" s="218"/>
      <c r="VRY2183" s="218"/>
      <c r="VRZ2183" s="218"/>
      <c r="VSA2183" s="218"/>
      <c r="VSB2183" s="218"/>
      <c r="VSC2183" s="218"/>
      <c r="VSD2183" s="218"/>
      <c r="VSE2183" s="218"/>
      <c r="VSF2183" s="218"/>
      <c r="VSG2183" s="218"/>
      <c r="VSH2183" s="218"/>
      <c r="VSI2183" s="218"/>
      <c r="VSJ2183" s="218"/>
      <c r="VSK2183" s="218"/>
      <c r="VSL2183" s="218"/>
      <c r="VSM2183" s="218"/>
      <c r="VSN2183" s="218"/>
      <c r="VSO2183" s="218"/>
      <c r="VSP2183" s="218"/>
      <c r="VSQ2183" s="218"/>
      <c r="VSR2183" s="218"/>
      <c r="VSS2183" s="218"/>
      <c r="VST2183" s="218"/>
      <c r="VSU2183" s="218"/>
      <c r="VSV2183" s="218"/>
      <c r="VSW2183" s="218"/>
      <c r="VSX2183" s="218"/>
      <c r="VSY2183" s="218"/>
      <c r="VSZ2183" s="218"/>
      <c r="VTA2183" s="218"/>
      <c r="VTB2183" s="218"/>
      <c r="VTC2183" s="218"/>
      <c r="VTD2183" s="218"/>
      <c r="VTE2183" s="218"/>
      <c r="VTF2183" s="218"/>
      <c r="VTG2183" s="218"/>
      <c r="VTH2183" s="218"/>
      <c r="VTI2183" s="218"/>
      <c r="VTJ2183" s="218"/>
      <c r="VTK2183" s="218"/>
      <c r="VTL2183" s="218"/>
      <c r="VTM2183" s="218"/>
      <c r="VTN2183" s="218"/>
      <c r="VTO2183" s="218"/>
      <c r="VTP2183" s="218"/>
      <c r="VTQ2183" s="218"/>
      <c r="VTR2183" s="218"/>
      <c r="VTS2183" s="218"/>
      <c r="VTT2183" s="218"/>
      <c r="VTU2183" s="218"/>
      <c r="VTV2183" s="218"/>
      <c r="VTW2183" s="218"/>
      <c r="VTX2183" s="218"/>
      <c r="VTY2183" s="218"/>
      <c r="VTZ2183" s="218"/>
      <c r="VUA2183" s="218"/>
      <c r="VUB2183" s="218"/>
      <c r="VUC2183" s="218"/>
      <c r="VUD2183" s="218"/>
      <c r="VUE2183" s="218"/>
      <c r="VUF2183" s="218"/>
      <c r="VUG2183" s="218"/>
      <c r="VUH2183" s="218"/>
      <c r="VUI2183" s="218"/>
      <c r="VUJ2183" s="218"/>
      <c r="VUK2183" s="218"/>
      <c r="VUL2183" s="218"/>
      <c r="VUM2183" s="218"/>
      <c r="VUN2183" s="218"/>
      <c r="VUO2183" s="218"/>
      <c r="VUP2183" s="218"/>
      <c r="VUQ2183" s="218"/>
      <c r="VUR2183" s="218"/>
      <c r="VUS2183" s="218"/>
      <c r="VUT2183" s="218"/>
      <c r="VUU2183" s="218"/>
      <c r="VUV2183" s="218"/>
      <c r="VUW2183" s="218"/>
      <c r="VUX2183" s="218"/>
      <c r="VUY2183" s="218"/>
      <c r="VUZ2183" s="218"/>
      <c r="VVA2183" s="218"/>
      <c r="VVB2183" s="218"/>
      <c r="VVC2183" s="218"/>
      <c r="VVD2183" s="218"/>
      <c r="VVE2183" s="218"/>
      <c r="VVF2183" s="218"/>
      <c r="VVG2183" s="218"/>
      <c r="VVH2183" s="218"/>
      <c r="VVI2183" s="218"/>
      <c r="VVJ2183" s="218"/>
      <c r="VVK2183" s="218"/>
      <c r="VVL2183" s="218"/>
      <c r="VVM2183" s="218"/>
      <c r="VVN2183" s="218"/>
      <c r="VVO2183" s="218"/>
      <c r="VVP2183" s="218"/>
      <c r="VVQ2183" s="218"/>
      <c r="VVR2183" s="218"/>
      <c r="VVS2183" s="218"/>
      <c r="VVT2183" s="218"/>
      <c r="VVU2183" s="218"/>
      <c r="VVV2183" s="218"/>
      <c r="VVW2183" s="218"/>
      <c r="VVX2183" s="218"/>
      <c r="VVY2183" s="218"/>
      <c r="VVZ2183" s="218"/>
      <c r="VWA2183" s="218"/>
      <c r="VWB2183" s="218"/>
      <c r="VWC2183" s="218"/>
      <c r="VWD2183" s="218"/>
      <c r="VWE2183" s="218"/>
      <c r="VWF2183" s="218"/>
      <c r="VWG2183" s="218"/>
      <c r="VWH2183" s="218"/>
      <c r="VWI2183" s="218"/>
      <c r="VWJ2183" s="218"/>
      <c r="VWK2183" s="218"/>
      <c r="VWL2183" s="218"/>
      <c r="VWM2183" s="218"/>
      <c r="VWN2183" s="218"/>
      <c r="VWO2183" s="218"/>
      <c r="VWP2183" s="218"/>
      <c r="VWQ2183" s="218"/>
      <c r="VWR2183" s="218"/>
      <c r="VWS2183" s="218"/>
      <c r="VWT2183" s="218"/>
      <c r="VWU2183" s="218"/>
      <c r="VWV2183" s="218"/>
      <c r="VWW2183" s="218"/>
      <c r="VWX2183" s="218"/>
      <c r="VWY2183" s="218"/>
      <c r="VWZ2183" s="218"/>
      <c r="VXA2183" s="218"/>
      <c r="VXB2183" s="218"/>
      <c r="VXC2183" s="218"/>
      <c r="VXD2183" s="218"/>
      <c r="VXE2183" s="218"/>
      <c r="VXF2183" s="218"/>
      <c r="VXG2183" s="218"/>
      <c r="VXH2183" s="218"/>
      <c r="VXI2183" s="218"/>
      <c r="VXJ2183" s="218"/>
      <c r="VXK2183" s="218"/>
      <c r="VXL2183" s="218"/>
      <c r="VXM2183" s="218"/>
      <c r="VXN2183" s="218"/>
      <c r="VXO2183" s="218"/>
      <c r="VXP2183" s="218"/>
      <c r="VXQ2183" s="218"/>
      <c r="VXR2183" s="218"/>
      <c r="VXS2183" s="218"/>
      <c r="VXT2183" s="218"/>
      <c r="VXU2183" s="218"/>
      <c r="VXV2183" s="218"/>
      <c r="VXW2183" s="218"/>
      <c r="VXX2183" s="218"/>
      <c r="VXY2183" s="218"/>
      <c r="VXZ2183" s="218"/>
      <c r="VYA2183" s="218"/>
      <c r="VYB2183" s="218"/>
      <c r="VYC2183" s="218"/>
      <c r="VYD2183" s="218"/>
      <c r="VYE2183" s="218"/>
      <c r="VYF2183" s="218"/>
      <c r="VYG2183" s="218"/>
      <c r="VYH2183" s="218"/>
      <c r="VYI2183" s="218"/>
      <c r="VYJ2183" s="218"/>
      <c r="VYK2183" s="218"/>
      <c r="VYL2183" s="218"/>
      <c r="VYM2183" s="218"/>
      <c r="VYN2183" s="218"/>
      <c r="VYO2183" s="218"/>
      <c r="VYP2183" s="218"/>
      <c r="VYQ2183" s="218"/>
      <c r="VYR2183" s="218"/>
      <c r="VYS2183" s="218"/>
      <c r="VYT2183" s="218"/>
      <c r="VYU2183" s="218"/>
      <c r="VYV2183" s="218"/>
      <c r="VYW2183" s="218"/>
      <c r="VYX2183" s="218"/>
      <c r="VYY2183" s="218"/>
      <c r="VYZ2183" s="218"/>
      <c r="VZA2183" s="218"/>
      <c r="VZB2183" s="218"/>
      <c r="VZC2183" s="218"/>
      <c r="VZD2183" s="218"/>
      <c r="VZE2183" s="218"/>
      <c r="VZF2183" s="218"/>
      <c r="VZG2183" s="218"/>
      <c r="VZH2183" s="218"/>
      <c r="VZI2183" s="218"/>
      <c r="VZJ2183" s="218"/>
      <c r="VZK2183" s="218"/>
      <c r="VZL2183" s="218"/>
      <c r="VZM2183" s="218"/>
      <c r="VZN2183" s="218"/>
      <c r="VZO2183" s="218"/>
      <c r="VZP2183" s="218"/>
      <c r="VZQ2183" s="218"/>
      <c r="VZR2183" s="218"/>
      <c r="VZS2183" s="218"/>
      <c r="VZT2183" s="218"/>
      <c r="VZU2183" s="218"/>
      <c r="VZV2183" s="218"/>
      <c r="VZW2183" s="218"/>
      <c r="VZX2183" s="218"/>
      <c r="VZY2183" s="218"/>
      <c r="VZZ2183" s="218"/>
      <c r="WAA2183" s="218"/>
      <c r="WAB2183" s="218"/>
      <c r="WAC2183" s="218"/>
      <c r="WAD2183" s="218"/>
      <c r="WAE2183" s="218"/>
      <c r="WAF2183" s="218"/>
      <c r="WAG2183" s="218"/>
      <c r="WAH2183" s="218"/>
      <c r="WAI2183" s="218"/>
      <c r="WAJ2183" s="218"/>
      <c r="WAK2183" s="218"/>
      <c r="WAL2183" s="218"/>
      <c r="WAM2183" s="218"/>
      <c r="WAN2183" s="218"/>
      <c r="WAO2183" s="218"/>
      <c r="WAP2183" s="218"/>
      <c r="WAQ2183" s="218"/>
      <c r="WAR2183" s="218"/>
      <c r="WAS2183" s="218"/>
      <c r="WAT2183" s="218"/>
      <c r="WAU2183" s="218"/>
      <c r="WAV2183" s="218"/>
      <c r="WAW2183" s="218"/>
      <c r="WAX2183" s="218"/>
      <c r="WAY2183" s="218"/>
      <c r="WAZ2183" s="218"/>
      <c r="WBA2183" s="218"/>
      <c r="WBB2183" s="218"/>
      <c r="WBC2183" s="218"/>
      <c r="WBD2183" s="218"/>
      <c r="WBE2183" s="218"/>
      <c r="WBF2183" s="218"/>
      <c r="WBG2183" s="218"/>
      <c r="WBH2183" s="218"/>
      <c r="WBI2183" s="218"/>
      <c r="WBJ2183" s="218"/>
      <c r="WBK2183" s="218"/>
      <c r="WBL2183" s="218"/>
      <c r="WBM2183" s="218"/>
      <c r="WBN2183" s="218"/>
      <c r="WBO2183" s="218"/>
      <c r="WBP2183" s="218"/>
      <c r="WBQ2183" s="218"/>
      <c r="WBR2183" s="218"/>
      <c r="WBS2183" s="218"/>
      <c r="WBT2183" s="218"/>
      <c r="WBU2183" s="218"/>
      <c r="WBV2183" s="218"/>
      <c r="WBW2183" s="218"/>
      <c r="WBX2183" s="218"/>
      <c r="WBY2183" s="218"/>
      <c r="WBZ2183" s="218"/>
      <c r="WCA2183" s="218"/>
      <c r="WCB2183" s="218"/>
      <c r="WCC2183" s="218"/>
      <c r="WCD2183" s="218"/>
      <c r="WCE2183" s="218"/>
      <c r="WCF2183" s="218"/>
      <c r="WCG2183" s="218"/>
      <c r="WCH2183" s="218"/>
      <c r="WCI2183" s="218"/>
      <c r="WCJ2183" s="218"/>
      <c r="WCK2183" s="218"/>
      <c r="WCL2183" s="218"/>
      <c r="WCM2183" s="218"/>
      <c r="WCN2183" s="218"/>
      <c r="WCO2183" s="218"/>
      <c r="WCP2183" s="218"/>
      <c r="WCQ2183" s="218"/>
      <c r="WCR2183" s="218"/>
      <c r="WCS2183" s="218"/>
      <c r="WCT2183" s="218"/>
      <c r="WCU2183" s="218"/>
      <c r="WCV2183" s="218"/>
      <c r="WCW2183" s="218"/>
      <c r="WCX2183" s="218"/>
      <c r="WCY2183" s="218"/>
      <c r="WCZ2183" s="218"/>
      <c r="WDA2183" s="218"/>
      <c r="WDB2183" s="218"/>
      <c r="WDC2183" s="218"/>
      <c r="WDD2183" s="218"/>
      <c r="WDE2183" s="218"/>
      <c r="WDF2183" s="218"/>
      <c r="WDG2183" s="218"/>
      <c r="WDH2183" s="218"/>
      <c r="WDI2183" s="218"/>
      <c r="WDJ2183" s="218"/>
      <c r="WDK2183" s="218"/>
      <c r="WDL2183" s="218"/>
      <c r="WDM2183" s="218"/>
      <c r="WDN2183" s="218"/>
      <c r="WDO2183" s="218"/>
      <c r="WDP2183" s="218"/>
      <c r="WDQ2183" s="218"/>
      <c r="WDR2183" s="218"/>
      <c r="WDS2183" s="218"/>
      <c r="WDT2183" s="218"/>
      <c r="WDU2183" s="218"/>
      <c r="WDV2183" s="218"/>
      <c r="WDW2183" s="218"/>
      <c r="WDX2183" s="218"/>
      <c r="WDY2183" s="218"/>
      <c r="WDZ2183" s="218"/>
      <c r="WEA2183" s="218"/>
      <c r="WEB2183" s="218"/>
      <c r="WEC2183" s="218"/>
      <c r="WED2183" s="218"/>
      <c r="WEE2183" s="218"/>
      <c r="WEF2183" s="218"/>
      <c r="WEG2183" s="218"/>
      <c r="WEH2183" s="218"/>
      <c r="WEI2183" s="218"/>
      <c r="WEJ2183" s="218"/>
      <c r="WEK2183" s="218"/>
      <c r="WEL2183" s="218"/>
      <c r="WEM2183" s="218"/>
      <c r="WEN2183" s="218"/>
      <c r="WEO2183" s="218"/>
      <c r="WEP2183" s="218"/>
      <c r="WEQ2183" s="218"/>
      <c r="WER2183" s="218"/>
      <c r="WES2183" s="218"/>
      <c r="WET2183" s="218"/>
      <c r="WEU2183" s="218"/>
      <c r="WEV2183" s="218"/>
      <c r="WEW2183" s="218"/>
      <c r="WEX2183" s="218"/>
      <c r="WEY2183" s="218"/>
      <c r="WEZ2183" s="218"/>
      <c r="WFA2183" s="218"/>
      <c r="WFB2183" s="218"/>
      <c r="WFC2183" s="218"/>
      <c r="WFD2183" s="218"/>
      <c r="WFE2183" s="218"/>
      <c r="WFF2183" s="218"/>
      <c r="WFG2183" s="218"/>
      <c r="WFH2183" s="218"/>
      <c r="WFI2183" s="218"/>
      <c r="WFJ2183" s="218"/>
      <c r="WFK2183" s="218"/>
      <c r="WFL2183" s="218"/>
      <c r="WFM2183" s="218"/>
      <c r="WFN2183" s="218"/>
      <c r="WFO2183" s="218"/>
      <c r="WFP2183" s="218"/>
      <c r="WFQ2183" s="218"/>
      <c r="WFR2183" s="218"/>
      <c r="WFS2183" s="218"/>
      <c r="WFT2183" s="218"/>
      <c r="WFU2183" s="218"/>
      <c r="WFV2183" s="218"/>
      <c r="WFW2183" s="218"/>
      <c r="WFX2183" s="218"/>
      <c r="WFY2183" s="218"/>
      <c r="WFZ2183" s="218"/>
      <c r="WGA2183" s="218"/>
      <c r="WGB2183" s="218"/>
      <c r="WGC2183" s="218"/>
      <c r="WGD2183" s="218"/>
      <c r="WGE2183" s="218"/>
      <c r="WGF2183" s="218"/>
      <c r="WGG2183" s="218"/>
      <c r="WGH2183" s="218"/>
      <c r="WGI2183" s="218"/>
      <c r="WGJ2183" s="218"/>
      <c r="WGK2183" s="218"/>
      <c r="WGL2183" s="218"/>
      <c r="WGM2183" s="218"/>
      <c r="WGN2183" s="218"/>
      <c r="WGO2183" s="218"/>
      <c r="WGP2183" s="218"/>
      <c r="WGQ2183" s="218"/>
      <c r="WGR2183" s="218"/>
      <c r="WGS2183" s="218"/>
      <c r="WGT2183" s="218"/>
      <c r="WGU2183" s="218"/>
      <c r="WGV2183" s="218"/>
      <c r="WGW2183" s="218"/>
      <c r="WGX2183" s="218"/>
      <c r="WGY2183" s="218"/>
      <c r="WGZ2183" s="218"/>
      <c r="WHA2183" s="218"/>
      <c r="WHB2183" s="218"/>
      <c r="WHC2183" s="218"/>
      <c r="WHD2183" s="218"/>
      <c r="WHE2183" s="218"/>
      <c r="WHF2183" s="218"/>
      <c r="WHG2183" s="218"/>
      <c r="WHH2183" s="218"/>
      <c r="WHI2183" s="218"/>
      <c r="WHJ2183" s="218"/>
      <c r="WHK2183" s="218"/>
      <c r="WHL2183" s="218"/>
      <c r="WHM2183" s="218"/>
      <c r="WHN2183" s="218"/>
      <c r="WHO2183" s="218"/>
      <c r="WHP2183" s="218"/>
      <c r="WHQ2183" s="218"/>
      <c r="WHR2183" s="218"/>
      <c r="WHS2183" s="218"/>
      <c r="WHT2183" s="218"/>
      <c r="WHU2183" s="218"/>
      <c r="WHV2183" s="218"/>
      <c r="WHW2183" s="218"/>
      <c r="WHX2183" s="218"/>
      <c r="WHY2183" s="218"/>
      <c r="WHZ2183" s="218"/>
      <c r="WIA2183" s="218"/>
      <c r="WIB2183" s="218"/>
      <c r="WIC2183" s="218"/>
      <c r="WID2183" s="218"/>
      <c r="WIE2183" s="218"/>
      <c r="WIF2183" s="218"/>
      <c r="WIG2183" s="218"/>
      <c r="WIH2183" s="218"/>
      <c r="WII2183" s="218"/>
      <c r="WIJ2183" s="218"/>
      <c r="WIK2183" s="218"/>
      <c r="WIL2183" s="218"/>
      <c r="WIM2183" s="218"/>
      <c r="WIN2183" s="218"/>
      <c r="WIO2183" s="218"/>
      <c r="WIP2183" s="218"/>
      <c r="WIQ2183" s="218"/>
      <c r="WIR2183" s="218"/>
      <c r="WIS2183" s="218"/>
      <c r="WIT2183" s="218"/>
      <c r="WIU2183" s="218"/>
      <c r="WIV2183" s="218"/>
      <c r="WIW2183" s="218"/>
      <c r="WIX2183" s="218"/>
      <c r="WIY2183" s="218"/>
      <c r="WIZ2183" s="218"/>
      <c r="WJA2183" s="218"/>
      <c r="WJB2183" s="218"/>
      <c r="WJC2183" s="218"/>
      <c r="WJD2183" s="218"/>
      <c r="WJE2183" s="218"/>
      <c r="WJF2183" s="218"/>
      <c r="WJG2183" s="218"/>
      <c r="WJH2183" s="218"/>
      <c r="WJI2183" s="218"/>
      <c r="WJJ2183" s="218"/>
      <c r="WJK2183" s="218"/>
      <c r="WJL2183" s="218"/>
      <c r="WJM2183" s="218"/>
      <c r="WJN2183" s="218"/>
      <c r="WJO2183" s="218"/>
      <c r="WJP2183" s="218"/>
      <c r="WJQ2183" s="218"/>
      <c r="WJR2183" s="218"/>
      <c r="WJS2183" s="218"/>
      <c r="WJT2183" s="218"/>
      <c r="WJU2183" s="218"/>
      <c r="WJV2183" s="218"/>
      <c r="WJW2183" s="218"/>
      <c r="WJX2183" s="218"/>
      <c r="WJY2183" s="218"/>
      <c r="WJZ2183" s="218"/>
      <c r="WKA2183" s="218"/>
      <c r="WKB2183" s="218"/>
      <c r="WKC2183" s="218"/>
      <c r="WKD2183" s="218"/>
      <c r="WKE2183" s="218"/>
      <c r="WKF2183" s="218"/>
      <c r="WKG2183" s="218"/>
      <c r="WKH2183" s="218"/>
      <c r="WKI2183" s="218"/>
      <c r="WKJ2183" s="218"/>
      <c r="WKK2183" s="218"/>
      <c r="WKL2183" s="218"/>
      <c r="WKM2183" s="218"/>
      <c r="WKN2183" s="218"/>
      <c r="WKO2183" s="218"/>
      <c r="WKP2183" s="218"/>
      <c r="WKQ2183" s="218"/>
      <c r="WKR2183" s="218"/>
      <c r="WKS2183" s="218"/>
      <c r="WKT2183" s="218"/>
      <c r="WKU2183" s="218"/>
      <c r="WKV2183" s="218"/>
      <c r="WKW2183" s="218"/>
      <c r="WKX2183" s="218"/>
      <c r="WKY2183" s="218"/>
      <c r="WKZ2183" s="218"/>
      <c r="WLA2183" s="218"/>
      <c r="WLB2183" s="218"/>
      <c r="WLC2183" s="218"/>
      <c r="WLD2183" s="218"/>
      <c r="WLE2183" s="218"/>
      <c r="WLF2183" s="218"/>
      <c r="WLG2183" s="218"/>
      <c r="WLH2183" s="218"/>
      <c r="WLI2183" s="218"/>
      <c r="WLJ2183" s="218"/>
      <c r="WLK2183" s="218"/>
      <c r="WLL2183" s="218"/>
      <c r="WLM2183" s="218"/>
      <c r="WLN2183" s="218"/>
      <c r="WLO2183" s="218"/>
      <c r="WLP2183" s="218"/>
      <c r="WLQ2183" s="218"/>
      <c r="WLR2183" s="218"/>
      <c r="WLS2183" s="218"/>
      <c r="WLT2183" s="218"/>
      <c r="WLU2183" s="218"/>
      <c r="WLV2183" s="218"/>
      <c r="WLW2183" s="218"/>
      <c r="WLX2183" s="218"/>
      <c r="WLY2183" s="218"/>
      <c r="WLZ2183" s="218"/>
      <c r="WMA2183" s="218"/>
      <c r="WMB2183" s="218"/>
      <c r="WMC2183" s="218"/>
      <c r="WMD2183" s="218"/>
      <c r="WME2183" s="218"/>
      <c r="WMF2183" s="218"/>
      <c r="WMG2183" s="218"/>
      <c r="WMH2183" s="218"/>
      <c r="WMI2183" s="218"/>
      <c r="WMJ2183" s="218"/>
      <c r="WMK2183" s="218"/>
      <c r="WML2183" s="218"/>
      <c r="WMM2183" s="218"/>
      <c r="WMN2183" s="218"/>
      <c r="WMO2183" s="218"/>
      <c r="WMP2183" s="218"/>
      <c r="WMQ2183" s="218"/>
      <c r="WMR2183" s="218"/>
      <c r="WMS2183" s="218"/>
      <c r="WMT2183" s="218"/>
      <c r="WMU2183" s="218"/>
      <c r="WMV2183" s="218"/>
      <c r="WMW2183" s="218"/>
      <c r="WMX2183" s="218"/>
      <c r="WMY2183" s="218"/>
      <c r="WMZ2183" s="218"/>
      <c r="WNA2183" s="218"/>
      <c r="WNB2183" s="218"/>
      <c r="WNC2183" s="218"/>
      <c r="WND2183" s="218"/>
      <c r="WNE2183" s="218"/>
      <c r="WNF2183" s="218"/>
      <c r="WNG2183" s="218"/>
      <c r="WNH2183" s="218"/>
      <c r="WNI2183" s="218"/>
      <c r="WNJ2183" s="218"/>
      <c r="WNK2183" s="218"/>
      <c r="WNL2183" s="218"/>
      <c r="WNM2183" s="218"/>
      <c r="WNN2183" s="218"/>
      <c r="WNO2183" s="218"/>
      <c r="WNP2183" s="218"/>
      <c r="WNQ2183" s="218"/>
      <c r="WNR2183" s="218"/>
      <c r="WNS2183" s="218"/>
      <c r="WNT2183" s="218"/>
      <c r="WNU2183" s="218"/>
      <c r="WNV2183" s="218"/>
      <c r="WNW2183" s="218"/>
      <c r="WNX2183" s="218"/>
      <c r="WNY2183" s="218"/>
      <c r="WNZ2183" s="218"/>
      <c r="WOA2183" s="218"/>
      <c r="WOB2183" s="218"/>
      <c r="WOC2183" s="218"/>
      <c r="WOD2183" s="218"/>
      <c r="WOE2183" s="218"/>
      <c r="WOF2183" s="218"/>
      <c r="WOG2183" s="218"/>
      <c r="WOH2183" s="218"/>
      <c r="WOI2183" s="218"/>
      <c r="WOJ2183" s="218"/>
      <c r="WOK2183" s="218"/>
      <c r="WOL2183" s="218"/>
      <c r="WOM2183" s="218"/>
      <c r="WON2183" s="218"/>
      <c r="WOO2183" s="218"/>
      <c r="WOP2183" s="218"/>
      <c r="WOQ2183" s="218"/>
      <c r="WOR2183" s="218"/>
      <c r="WOS2183" s="218"/>
      <c r="WOT2183" s="218"/>
      <c r="WOU2183" s="218"/>
      <c r="WOV2183" s="218"/>
      <c r="WOW2183" s="218"/>
      <c r="WOX2183" s="218"/>
      <c r="WOY2183" s="218"/>
      <c r="WOZ2183" s="218"/>
      <c r="WPA2183" s="218"/>
      <c r="WPB2183" s="218"/>
      <c r="WPC2183" s="218"/>
      <c r="WPD2183" s="218"/>
      <c r="WPE2183" s="218"/>
      <c r="WPF2183" s="218"/>
      <c r="WPG2183" s="218"/>
      <c r="WPH2183" s="218"/>
      <c r="WPI2183" s="218"/>
      <c r="WPJ2183" s="218"/>
      <c r="WPK2183" s="218"/>
      <c r="WPL2183" s="218"/>
      <c r="WPM2183" s="218"/>
      <c r="WPN2183" s="218"/>
      <c r="WPO2183" s="218"/>
      <c r="WPP2183" s="218"/>
      <c r="WPQ2183" s="218"/>
      <c r="WPR2183" s="218"/>
      <c r="WPS2183" s="218"/>
      <c r="WPT2183" s="218"/>
      <c r="WPU2183" s="218"/>
      <c r="WPV2183" s="218"/>
      <c r="WPW2183" s="218"/>
      <c r="WPX2183" s="218"/>
      <c r="WPY2183" s="218"/>
      <c r="WPZ2183" s="218"/>
      <c r="WQA2183" s="218"/>
      <c r="WQB2183" s="218"/>
      <c r="WQC2183" s="218"/>
      <c r="WQD2183" s="218"/>
      <c r="WQE2183" s="218"/>
      <c r="WQF2183" s="218"/>
      <c r="WQG2183" s="218"/>
      <c r="WQH2183" s="218"/>
      <c r="WQI2183" s="218"/>
      <c r="WQJ2183" s="218"/>
      <c r="WQK2183" s="218"/>
      <c r="WQL2183" s="218"/>
      <c r="WQM2183" s="218"/>
      <c r="WQN2183" s="218"/>
      <c r="WQO2183" s="218"/>
      <c r="WQP2183" s="218"/>
      <c r="WQQ2183" s="218"/>
      <c r="WQR2183" s="218"/>
      <c r="WQS2183" s="218"/>
      <c r="WQT2183" s="218"/>
      <c r="WQU2183" s="218"/>
      <c r="WQV2183" s="218"/>
      <c r="WQW2183" s="218"/>
      <c r="WQX2183" s="218"/>
      <c r="WQY2183" s="218"/>
      <c r="WQZ2183" s="218"/>
      <c r="WRA2183" s="218"/>
      <c r="WRB2183" s="218"/>
      <c r="WRC2183" s="218"/>
      <c r="WRD2183" s="218"/>
      <c r="WRE2183" s="218"/>
      <c r="WRF2183" s="218"/>
      <c r="WRG2183" s="218"/>
      <c r="WRH2183" s="218"/>
      <c r="WRI2183" s="218"/>
      <c r="WRJ2183" s="218"/>
      <c r="WRK2183" s="218"/>
      <c r="WRL2183" s="218"/>
      <c r="WRM2183" s="218"/>
      <c r="WRN2183" s="218"/>
      <c r="WRO2183" s="218"/>
      <c r="WRP2183" s="218"/>
      <c r="WRQ2183" s="218"/>
      <c r="WRR2183" s="218"/>
      <c r="WRS2183" s="218"/>
      <c r="WRT2183" s="218"/>
      <c r="WRU2183" s="218"/>
      <c r="WRV2183" s="218"/>
      <c r="WRW2183" s="218"/>
      <c r="WRX2183" s="218"/>
      <c r="WRY2183" s="218"/>
      <c r="WRZ2183" s="218"/>
      <c r="WSA2183" s="218"/>
      <c r="WSB2183" s="218"/>
      <c r="WSC2183" s="218"/>
      <c r="WSD2183" s="218"/>
      <c r="WSE2183" s="218"/>
      <c r="WSF2183" s="218"/>
      <c r="WSG2183" s="218"/>
      <c r="WSH2183" s="218"/>
      <c r="WSI2183" s="218"/>
      <c r="WSJ2183" s="218"/>
      <c r="WSK2183" s="218"/>
      <c r="WSL2183" s="218"/>
      <c r="WSM2183" s="218"/>
      <c r="WSN2183" s="218"/>
      <c r="WSO2183" s="218"/>
      <c r="WSP2183" s="218"/>
      <c r="WSQ2183" s="218"/>
      <c r="WSR2183" s="218"/>
      <c r="WSS2183" s="218"/>
      <c r="WST2183" s="218"/>
      <c r="WSU2183" s="218"/>
      <c r="WSV2183" s="218"/>
      <c r="WSW2183" s="218"/>
      <c r="WSX2183" s="218"/>
      <c r="WSY2183" s="218"/>
      <c r="WSZ2183" s="218"/>
      <c r="WTA2183" s="218"/>
      <c r="WTB2183" s="218"/>
      <c r="WTC2183" s="218"/>
      <c r="WTD2183" s="218"/>
      <c r="WTE2183" s="218"/>
      <c r="WTF2183" s="218"/>
      <c r="WTG2183" s="218"/>
      <c r="WTH2183" s="218"/>
      <c r="WTI2183" s="218"/>
      <c r="WTJ2183" s="218"/>
      <c r="WTK2183" s="218"/>
      <c r="WTL2183" s="218"/>
      <c r="WTM2183" s="218"/>
      <c r="WTN2183" s="218"/>
      <c r="WTO2183" s="218"/>
      <c r="WTP2183" s="218"/>
      <c r="WTQ2183" s="218"/>
      <c r="WTR2183" s="218"/>
      <c r="WTS2183" s="218"/>
      <c r="WTT2183" s="218"/>
      <c r="WTU2183" s="218"/>
      <c r="WTV2183" s="218"/>
      <c r="WTW2183" s="218"/>
      <c r="WTX2183" s="218"/>
      <c r="WTY2183" s="218"/>
      <c r="WTZ2183" s="218"/>
      <c r="WUA2183" s="218"/>
      <c r="WUB2183" s="218"/>
      <c r="WUC2183" s="218"/>
      <c r="WUD2183" s="218"/>
      <c r="WUE2183" s="218"/>
      <c r="WUF2183" s="218"/>
      <c r="WUG2183" s="218"/>
      <c r="WUH2183" s="218"/>
      <c r="WUI2183" s="218"/>
      <c r="WUJ2183" s="218"/>
      <c r="WUK2183" s="218"/>
      <c r="WUL2183" s="218"/>
      <c r="WUM2183" s="218"/>
      <c r="WUN2183" s="218"/>
      <c r="WUO2183" s="218"/>
      <c r="WUP2183" s="218"/>
      <c r="WUQ2183" s="218"/>
      <c r="WUR2183" s="218"/>
      <c r="WUS2183" s="218"/>
      <c r="WUT2183" s="218"/>
      <c r="WUU2183" s="218"/>
      <c r="WUV2183" s="218"/>
      <c r="WUW2183" s="218"/>
      <c r="WUX2183" s="218"/>
      <c r="WUY2183" s="218"/>
      <c r="WUZ2183" s="218"/>
      <c r="WVA2183" s="218"/>
      <c r="WVB2183" s="218"/>
      <c r="WVC2183" s="218"/>
      <c r="WVD2183" s="218"/>
      <c r="WVE2183" s="218"/>
      <c r="WVF2183" s="218"/>
      <c r="WVG2183" s="218"/>
      <c r="WVH2183" s="218"/>
      <c r="WVI2183" s="218"/>
      <c r="WVJ2183" s="218"/>
      <c r="WVK2183" s="218"/>
      <c r="WVL2183" s="218"/>
      <c r="WVM2183" s="218"/>
      <c r="WVN2183" s="218"/>
      <c r="WVO2183" s="218"/>
      <c r="WVP2183" s="218"/>
      <c r="WVQ2183" s="218"/>
      <c r="WVR2183" s="218"/>
      <c r="WVS2183" s="218"/>
      <c r="WVT2183" s="218"/>
      <c r="WVU2183" s="218"/>
      <c r="WVV2183" s="218"/>
      <c r="WVW2183" s="218"/>
      <c r="WVX2183" s="218"/>
      <c r="WVY2183" s="218"/>
      <c r="WVZ2183" s="218"/>
      <c r="WWA2183" s="218"/>
      <c r="WWB2183" s="218"/>
      <c r="WWC2183" s="218"/>
      <c r="WWD2183" s="218"/>
      <c r="WWE2183" s="218"/>
      <c r="WWF2183" s="218"/>
      <c r="WWG2183" s="218"/>
      <c r="WWH2183" s="218"/>
      <c r="WWI2183" s="218"/>
      <c r="WWJ2183" s="218"/>
      <c r="WWK2183" s="218"/>
      <c r="WWL2183" s="218"/>
      <c r="WWM2183" s="218"/>
      <c r="WWN2183" s="218"/>
      <c r="WWO2183" s="218"/>
      <c r="WWP2183" s="218"/>
      <c r="WWQ2183" s="218"/>
      <c r="WWR2183" s="218"/>
      <c r="WWS2183" s="218"/>
      <c r="WWT2183" s="218"/>
      <c r="WWU2183" s="218"/>
      <c r="WWV2183" s="218"/>
      <c r="WWW2183" s="218"/>
      <c r="WWX2183" s="218"/>
      <c r="WWY2183" s="218"/>
      <c r="WWZ2183" s="218"/>
      <c r="WXA2183" s="218"/>
      <c r="WXB2183" s="218"/>
      <c r="WXC2183" s="218"/>
      <c r="WXD2183" s="218"/>
      <c r="WXE2183" s="218"/>
      <c r="WXF2183" s="218"/>
      <c r="WXG2183" s="218"/>
      <c r="WXH2183" s="218"/>
      <c r="WXI2183" s="218"/>
      <c r="WXJ2183" s="218"/>
      <c r="WXK2183" s="218"/>
      <c r="WXL2183" s="218"/>
      <c r="WXM2183" s="218"/>
      <c r="WXN2183" s="218"/>
      <c r="WXO2183" s="218"/>
      <c r="WXP2183" s="218"/>
      <c r="WXQ2183" s="218"/>
      <c r="WXR2183" s="218"/>
      <c r="WXS2183" s="218"/>
      <c r="WXT2183" s="218"/>
      <c r="WXU2183" s="218"/>
      <c r="WXV2183" s="218"/>
      <c r="WXW2183" s="218"/>
      <c r="WXX2183" s="218"/>
      <c r="WXY2183" s="218"/>
      <c r="WXZ2183" s="218"/>
      <c r="WYA2183" s="218"/>
      <c r="WYB2183" s="218"/>
      <c r="WYC2183" s="218"/>
      <c r="WYD2183" s="218"/>
      <c r="WYE2183" s="218"/>
      <c r="WYF2183" s="218"/>
      <c r="WYG2183" s="218"/>
      <c r="WYH2183" s="218"/>
      <c r="WYI2183" s="218"/>
      <c r="WYJ2183" s="218"/>
      <c r="WYK2183" s="218"/>
      <c r="WYL2183" s="218"/>
      <c r="WYM2183" s="218"/>
      <c r="WYN2183" s="218"/>
      <c r="WYO2183" s="218"/>
      <c r="WYP2183" s="218"/>
      <c r="WYQ2183" s="218"/>
      <c r="WYR2183" s="218"/>
      <c r="WYS2183" s="218"/>
      <c r="WYT2183" s="218"/>
      <c r="WYU2183" s="218"/>
      <c r="WYV2183" s="218"/>
      <c r="WYW2183" s="218"/>
      <c r="WYX2183" s="218"/>
      <c r="WYY2183" s="218"/>
      <c r="WYZ2183" s="218"/>
      <c r="WZA2183" s="218"/>
      <c r="WZB2183" s="218"/>
      <c r="WZC2183" s="218"/>
      <c r="WZD2183" s="218"/>
      <c r="WZE2183" s="218"/>
      <c r="WZF2183" s="218"/>
      <c r="WZG2183" s="218"/>
      <c r="WZH2183" s="218"/>
      <c r="WZI2183" s="218"/>
      <c r="WZJ2183" s="218"/>
      <c r="WZK2183" s="218"/>
      <c r="WZL2183" s="218"/>
      <c r="WZM2183" s="218"/>
      <c r="WZN2183" s="218"/>
      <c r="WZO2183" s="218"/>
      <c r="WZP2183" s="218"/>
      <c r="WZQ2183" s="218"/>
      <c r="WZR2183" s="218"/>
      <c r="WZS2183" s="218"/>
      <c r="WZT2183" s="218"/>
      <c r="WZU2183" s="218"/>
      <c r="WZV2183" s="218"/>
      <c r="WZW2183" s="218"/>
      <c r="WZX2183" s="218"/>
      <c r="WZY2183" s="218"/>
      <c r="WZZ2183" s="218"/>
      <c r="XAA2183" s="218"/>
      <c r="XAB2183" s="218"/>
      <c r="XAC2183" s="218"/>
      <c r="XAD2183" s="218"/>
      <c r="XAE2183" s="218"/>
      <c r="XAF2183" s="218"/>
      <c r="XAG2183" s="218"/>
      <c r="XAH2183" s="218"/>
      <c r="XAI2183" s="218"/>
      <c r="XAJ2183" s="218"/>
      <c r="XAK2183" s="218"/>
      <c r="XAL2183" s="218"/>
      <c r="XAM2183" s="218"/>
      <c r="XAN2183" s="218"/>
      <c r="XAO2183" s="218"/>
      <c r="XAP2183" s="218"/>
      <c r="XAQ2183" s="218"/>
      <c r="XAR2183" s="218"/>
      <c r="XAS2183" s="218"/>
      <c r="XAT2183" s="218"/>
      <c r="XAU2183" s="218"/>
      <c r="XAV2183" s="218"/>
      <c r="XAW2183" s="218"/>
      <c r="XAX2183" s="218"/>
      <c r="XAY2183" s="218"/>
      <c r="XAZ2183" s="218"/>
      <c r="XBA2183" s="218"/>
      <c r="XBB2183" s="218"/>
      <c r="XBC2183" s="218"/>
      <c r="XBD2183" s="218"/>
      <c r="XBE2183" s="218"/>
      <c r="XBF2183" s="218"/>
      <c r="XBG2183" s="218"/>
      <c r="XBH2183" s="218"/>
      <c r="XBI2183" s="218"/>
      <c r="XBJ2183" s="218"/>
      <c r="XBK2183" s="218"/>
      <c r="XBL2183" s="218"/>
      <c r="XBM2183" s="218"/>
      <c r="XBN2183" s="218"/>
      <c r="XBO2183" s="218"/>
      <c r="XBP2183" s="218"/>
      <c r="XBQ2183" s="218"/>
      <c r="XBR2183" s="218"/>
      <c r="XBS2183" s="218"/>
      <c r="XBT2183" s="218"/>
      <c r="XBU2183" s="218"/>
      <c r="XBV2183" s="218"/>
      <c r="XBW2183" s="218"/>
      <c r="XBX2183" s="218"/>
      <c r="XBY2183" s="218"/>
      <c r="XBZ2183" s="218"/>
      <c r="XCA2183" s="218"/>
      <c r="XCB2183" s="218"/>
      <c r="XCC2183" s="218"/>
      <c r="XCD2183" s="218"/>
      <c r="XCE2183" s="218"/>
      <c r="XCF2183" s="218"/>
      <c r="XCG2183" s="218"/>
      <c r="XCH2183" s="218"/>
      <c r="XCI2183" s="218"/>
      <c r="XCJ2183" s="218"/>
      <c r="XCK2183" s="218"/>
      <c r="XCL2183" s="218"/>
      <c r="XCM2183" s="218"/>
      <c r="XCN2183" s="218"/>
      <c r="XCO2183" s="218"/>
      <c r="XCP2183" s="218"/>
      <c r="XCQ2183" s="218"/>
      <c r="XCR2183" s="218"/>
      <c r="XCS2183" s="218"/>
      <c r="XCT2183" s="218"/>
      <c r="XCU2183" s="218"/>
      <c r="XCV2183" s="218"/>
      <c r="XCW2183" s="218"/>
      <c r="XCX2183" s="218"/>
      <c r="XCY2183" s="218"/>
      <c r="XCZ2183" s="218"/>
      <c r="XDA2183" s="218"/>
      <c r="XDB2183" s="218"/>
      <c r="XDC2183" s="218"/>
      <c r="XDD2183" s="218"/>
      <c r="XDE2183" s="218"/>
      <c r="XDF2183" s="218"/>
      <c r="XDG2183" s="218"/>
      <c r="XDH2183" s="218"/>
      <c r="XDI2183" s="218"/>
      <c r="XDJ2183" s="218"/>
      <c r="XDK2183" s="218"/>
      <c r="XDL2183" s="218"/>
      <c r="XDM2183" s="218"/>
      <c r="XDN2183" s="218"/>
      <c r="XDO2183" s="218"/>
      <c r="XDP2183" s="218"/>
      <c r="XDQ2183" s="218"/>
      <c r="XDR2183" s="218"/>
      <c r="XDS2183" s="218"/>
      <c r="XDT2183" s="218"/>
      <c r="XDU2183" s="218"/>
      <c r="XDV2183" s="218"/>
      <c r="XDW2183" s="218"/>
      <c r="XDX2183" s="218"/>
      <c r="XDY2183" s="218"/>
      <c r="XDZ2183" s="218"/>
      <c r="XEA2183" s="218"/>
      <c r="XEB2183" s="218"/>
      <c r="XEC2183" s="218"/>
      <c r="XED2183" s="218"/>
      <c r="XEE2183" s="218"/>
      <c r="XEF2183" s="218"/>
      <c r="XEG2183" s="218"/>
      <c r="XEH2183" s="218"/>
      <c r="XEI2183" s="218"/>
      <c r="XEJ2183" s="218"/>
      <c r="XEK2183" s="218"/>
      <c r="XEL2183" s="218"/>
      <c r="XEM2183" s="218"/>
      <c r="XEN2183" s="218"/>
      <c r="XEO2183" s="218"/>
      <c r="XEP2183" s="218"/>
      <c r="XEQ2183" s="218"/>
      <c r="XER2183" s="218"/>
      <c r="XES2183" s="218"/>
      <c r="XET2183" s="218"/>
      <c r="XEU2183" s="218"/>
      <c r="XEV2183" s="218"/>
      <c r="XEW2183" s="218"/>
      <c r="XEX2183" s="218"/>
      <c r="XEY2183" s="218"/>
      <c r="XEZ2183" s="218"/>
      <c r="XFA2183" s="218"/>
      <c r="XFB2183" s="218"/>
      <c r="XFC2183" s="218"/>
      <c r="XFD2183" s="218"/>
    </row>
    <row r="2184" spans="1:16384" s="94" customFormat="1" ht="20.100000000000001" customHeight="1" x14ac:dyDescent="0.25">
      <c r="A2184" s="72"/>
      <c r="B2184" s="60" t="str">
        <f>"00.03.27.3.1.1.7.B."&amp;C2184&amp;D2184&amp;I2184</f>
        <v>00.03.27.3.1.1.7.B.441.2023</v>
      </c>
      <c r="C2184" s="20">
        <v>441</v>
      </c>
      <c r="D2184" s="72" t="s">
        <v>1085</v>
      </c>
      <c r="E2184" s="71" t="s">
        <v>409</v>
      </c>
      <c r="F2184" s="19" t="s">
        <v>893</v>
      </c>
      <c r="G2184" s="340">
        <f t="shared" ref="G2184:G2189" si="128">3150000/6</f>
        <v>525000</v>
      </c>
      <c r="H2184" s="298" t="s">
        <v>1499</v>
      </c>
      <c r="I2184" s="15">
        <v>2023</v>
      </c>
      <c r="J2184" s="28" t="s">
        <v>410</v>
      </c>
      <c r="K2184" s="27" t="s">
        <v>59</v>
      </c>
      <c r="L2184" s="27" t="s">
        <v>59</v>
      </c>
      <c r="M2184" s="10">
        <v>1</v>
      </c>
      <c r="N2184" s="10">
        <v>1</v>
      </c>
      <c r="O2184" s="15" t="s">
        <v>947</v>
      </c>
      <c r="P2184" s="28" t="s">
        <v>798</v>
      </c>
      <c r="Q2184" s="11" t="s">
        <v>8</v>
      </c>
      <c r="R2184" s="60"/>
      <c r="S2184" s="218"/>
    </row>
    <row r="2185" spans="1:16384" s="94" customFormat="1" ht="20.100000000000001" customHeight="1" x14ac:dyDescent="0.25">
      <c r="A2185" s="72"/>
      <c r="B2185" s="60" t="str">
        <f>"00.03.27.3.1.1.7.B."&amp;C2185&amp;D2185&amp;I2185</f>
        <v>00.03.27.3.1.1.7.B.442.2023</v>
      </c>
      <c r="C2185" s="20">
        <v>442</v>
      </c>
      <c r="D2185" s="72" t="s">
        <v>1085</v>
      </c>
      <c r="E2185" s="71" t="s">
        <v>409</v>
      </c>
      <c r="F2185" s="19" t="s">
        <v>893</v>
      </c>
      <c r="G2185" s="340">
        <f t="shared" si="128"/>
        <v>525000</v>
      </c>
      <c r="H2185" s="298" t="s">
        <v>1499</v>
      </c>
      <c r="I2185" s="15">
        <v>2023</v>
      </c>
      <c r="J2185" s="28" t="s">
        <v>410</v>
      </c>
      <c r="K2185" s="27" t="s">
        <v>59</v>
      </c>
      <c r="L2185" s="27" t="s">
        <v>59</v>
      </c>
      <c r="M2185" s="10">
        <v>1</v>
      </c>
      <c r="N2185" s="10">
        <v>1</v>
      </c>
      <c r="O2185" s="15" t="s">
        <v>947</v>
      </c>
      <c r="P2185" s="28" t="s">
        <v>798</v>
      </c>
      <c r="Q2185" s="11" t="s">
        <v>8</v>
      </c>
      <c r="R2185" s="60"/>
      <c r="S2185" s="218"/>
    </row>
    <row r="2186" spans="1:16384" s="94" customFormat="1" ht="20.100000000000001" customHeight="1" x14ac:dyDescent="0.25">
      <c r="A2186" s="72"/>
      <c r="B2186" s="60" t="str">
        <f>"00.03.27.3.1.1.7.B."&amp;C2186&amp;D2186&amp;I2186</f>
        <v>00.03.27.3.1.1.7.B.443.2023</v>
      </c>
      <c r="C2186" s="20">
        <v>443</v>
      </c>
      <c r="D2186" s="72" t="s">
        <v>1085</v>
      </c>
      <c r="E2186" s="71" t="s">
        <v>409</v>
      </c>
      <c r="F2186" s="19" t="s">
        <v>893</v>
      </c>
      <c r="G2186" s="340">
        <f t="shared" si="128"/>
        <v>525000</v>
      </c>
      <c r="H2186" s="298" t="s">
        <v>1499</v>
      </c>
      <c r="I2186" s="15">
        <v>2023</v>
      </c>
      <c r="J2186" s="28" t="s">
        <v>410</v>
      </c>
      <c r="K2186" s="27" t="s">
        <v>59</v>
      </c>
      <c r="L2186" s="27" t="s">
        <v>59</v>
      </c>
      <c r="M2186" s="10">
        <v>1</v>
      </c>
      <c r="N2186" s="10">
        <v>1</v>
      </c>
      <c r="O2186" s="15" t="s">
        <v>947</v>
      </c>
      <c r="P2186" s="28" t="s">
        <v>798</v>
      </c>
      <c r="Q2186" s="11" t="s">
        <v>8</v>
      </c>
      <c r="R2186" s="60"/>
      <c r="S2186" s="218"/>
    </row>
    <row r="2187" spans="1:16384" s="94" customFormat="1" ht="20.100000000000001" customHeight="1" x14ac:dyDescent="0.25">
      <c r="A2187" s="72"/>
      <c r="B2187" s="60" t="str">
        <f>"00.03.27.3.1.1.7.B."&amp;C2187&amp;D2187&amp;I2187</f>
        <v>00.03.27.3.1.1.7.B.444.2023</v>
      </c>
      <c r="C2187" s="20">
        <v>444</v>
      </c>
      <c r="D2187" s="72" t="s">
        <v>1085</v>
      </c>
      <c r="E2187" s="71" t="s">
        <v>409</v>
      </c>
      <c r="F2187" s="19" t="s">
        <v>893</v>
      </c>
      <c r="G2187" s="340">
        <f t="shared" si="128"/>
        <v>525000</v>
      </c>
      <c r="H2187" s="298" t="s">
        <v>1499</v>
      </c>
      <c r="I2187" s="15">
        <v>2023</v>
      </c>
      <c r="J2187" s="28" t="s">
        <v>410</v>
      </c>
      <c r="K2187" s="27" t="s">
        <v>59</v>
      </c>
      <c r="L2187" s="27" t="s">
        <v>59</v>
      </c>
      <c r="M2187" s="10">
        <v>1</v>
      </c>
      <c r="N2187" s="10">
        <v>1</v>
      </c>
      <c r="O2187" s="15" t="s">
        <v>947</v>
      </c>
      <c r="P2187" s="28" t="s">
        <v>798</v>
      </c>
      <c r="Q2187" s="11" t="s">
        <v>8</v>
      </c>
      <c r="R2187" s="60"/>
      <c r="S2187" s="218"/>
    </row>
    <row r="2188" spans="1:16384" s="94" customFormat="1" ht="20.100000000000001" customHeight="1" x14ac:dyDescent="0.25">
      <c r="A2188" s="72"/>
      <c r="B2188" s="60" t="str">
        <f>"00.03.27.3.1.1.8.B."&amp;C2188&amp;D2188&amp;I2188</f>
        <v>00.03.27.3.1.1.8.B.445.2023</v>
      </c>
      <c r="C2188" s="20">
        <v>445</v>
      </c>
      <c r="D2188" s="72" t="s">
        <v>1085</v>
      </c>
      <c r="E2188" s="71" t="s">
        <v>409</v>
      </c>
      <c r="F2188" s="19" t="s">
        <v>893</v>
      </c>
      <c r="G2188" s="340">
        <f t="shared" si="128"/>
        <v>525000</v>
      </c>
      <c r="H2188" s="298" t="s">
        <v>1499</v>
      </c>
      <c r="I2188" s="15">
        <v>2023</v>
      </c>
      <c r="J2188" s="28" t="s">
        <v>410</v>
      </c>
      <c r="K2188" s="27" t="s">
        <v>59</v>
      </c>
      <c r="L2188" s="27" t="s">
        <v>59</v>
      </c>
      <c r="M2188" s="10">
        <v>1</v>
      </c>
      <c r="N2188" s="10">
        <v>1</v>
      </c>
      <c r="O2188" s="15" t="s">
        <v>947</v>
      </c>
      <c r="P2188" s="28" t="s">
        <v>802</v>
      </c>
      <c r="Q2188" s="11" t="s">
        <v>8</v>
      </c>
      <c r="R2188" s="60"/>
      <c r="S2188" s="218"/>
    </row>
    <row r="2189" spans="1:16384" s="94" customFormat="1" ht="20.100000000000001" customHeight="1" x14ac:dyDescent="0.25">
      <c r="A2189" s="72"/>
      <c r="B2189" s="60" t="str">
        <f>"00.03.27.3.1.1.8.B."&amp;C2189&amp;D2189&amp;I2189</f>
        <v>00.03.27.3.1.1.8.B.446.2023</v>
      </c>
      <c r="C2189" s="20">
        <v>446</v>
      </c>
      <c r="D2189" s="72" t="s">
        <v>1085</v>
      </c>
      <c r="E2189" s="71" t="s">
        <v>409</v>
      </c>
      <c r="F2189" s="19" t="s">
        <v>893</v>
      </c>
      <c r="G2189" s="340">
        <f t="shared" si="128"/>
        <v>525000</v>
      </c>
      <c r="H2189" s="298" t="s">
        <v>1499</v>
      </c>
      <c r="I2189" s="15">
        <v>2023</v>
      </c>
      <c r="J2189" s="28" t="s">
        <v>410</v>
      </c>
      <c r="K2189" s="27" t="s">
        <v>59</v>
      </c>
      <c r="L2189" s="27" t="s">
        <v>59</v>
      </c>
      <c r="M2189" s="10">
        <v>1</v>
      </c>
      <c r="N2189" s="10">
        <v>1</v>
      </c>
      <c r="O2189" s="15" t="s">
        <v>947</v>
      </c>
      <c r="P2189" s="28" t="s">
        <v>802</v>
      </c>
      <c r="Q2189" s="11" t="s">
        <v>8</v>
      </c>
      <c r="R2189" s="60"/>
      <c r="S2189" s="218"/>
    </row>
    <row r="2190" spans="1:16384" s="94" customFormat="1" ht="20.100000000000001" customHeight="1" x14ac:dyDescent="0.25">
      <c r="A2190" s="72"/>
      <c r="B2190" s="60" t="str">
        <f>"00.03.27.3.1.1.7.B."&amp;C2190&amp;D2190&amp;I2190</f>
        <v>00.03.27.3.1.1.7.B.447.2023</v>
      </c>
      <c r="C2190" s="20">
        <v>447</v>
      </c>
      <c r="D2190" s="72" t="s">
        <v>1085</v>
      </c>
      <c r="E2190" s="71" t="s">
        <v>1501</v>
      </c>
      <c r="F2190" s="19" t="s">
        <v>893</v>
      </c>
      <c r="G2190" s="340">
        <v>1000000</v>
      </c>
      <c r="H2190" s="298" t="s">
        <v>1499</v>
      </c>
      <c r="I2190" s="15">
        <v>2023</v>
      </c>
      <c r="J2190" s="28" t="s">
        <v>1388</v>
      </c>
      <c r="K2190" s="27" t="s">
        <v>59</v>
      </c>
      <c r="L2190" s="27" t="s">
        <v>59</v>
      </c>
      <c r="M2190" s="10">
        <v>1</v>
      </c>
      <c r="N2190" s="10">
        <v>1</v>
      </c>
      <c r="O2190" s="15" t="s">
        <v>947</v>
      </c>
      <c r="P2190" s="28" t="s">
        <v>798</v>
      </c>
      <c r="Q2190" s="11" t="s">
        <v>8</v>
      </c>
      <c r="R2190" s="60"/>
      <c r="S2190" s="218"/>
    </row>
    <row r="2191" spans="1:16384" s="94" customFormat="1" ht="20.100000000000001" customHeight="1" x14ac:dyDescent="0.25">
      <c r="A2191" s="72"/>
      <c r="B2191" s="60" t="str">
        <f>"00.03.27.3.1.1.7.B."&amp;C2191&amp;D2191&amp;I2191</f>
        <v>00.03.27.3.1.1.7.B.448.2023</v>
      </c>
      <c r="C2191" s="20">
        <v>448</v>
      </c>
      <c r="D2191" s="72" t="s">
        <v>1085</v>
      </c>
      <c r="E2191" s="71" t="s">
        <v>1501</v>
      </c>
      <c r="F2191" s="19" t="s">
        <v>893</v>
      </c>
      <c r="G2191" s="340">
        <v>1000000</v>
      </c>
      <c r="H2191" s="298" t="s">
        <v>1499</v>
      </c>
      <c r="I2191" s="15">
        <v>2023</v>
      </c>
      <c r="J2191" s="28" t="s">
        <v>1388</v>
      </c>
      <c r="K2191" s="27" t="s">
        <v>59</v>
      </c>
      <c r="L2191" s="27" t="s">
        <v>59</v>
      </c>
      <c r="M2191" s="10">
        <v>1</v>
      </c>
      <c r="N2191" s="10">
        <v>1</v>
      </c>
      <c r="O2191" s="15" t="s">
        <v>947</v>
      </c>
      <c r="P2191" s="28" t="s">
        <v>798</v>
      </c>
      <c r="Q2191" s="11" t="s">
        <v>8</v>
      </c>
      <c r="R2191" s="60"/>
      <c r="S2191" s="218"/>
    </row>
    <row r="2192" spans="1:16384" s="94" customFormat="1" ht="20.100000000000001" customHeight="1" x14ac:dyDescent="0.25">
      <c r="A2192" s="72"/>
      <c r="B2192" s="60" t="str">
        <f t="shared" ref="B2192" si="129">"00.03.27.3.1.1.1.B."&amp;C2192&amp;D2192&amp;I2192</f>
        <v>00.03.27.3.1.1.1.B.449.2023</v>
      </c>
      <c r="C2192" s="20">
        <v>449</v>
      </c>
      <c r="D2192" s="72" t="s">
        <v>1085</v>
      </c>
      <c r="E2192" s="71" t="s">
        <v>1509</v>
      </c>
      <c r="F2192" s="19" t="s">
        <v>893</v>
      </c>
      <c r="G2192" s="250">
        <f>'[1]2023'!$D$205/2</f>
        <v>282387.5</v>
      </c>
      <c r="H2192" s="298" t="s">
        <v>1510</v>
      </c>
      <c r="I2192" s="73">
        <v>2023</v>
      </c>
      <c r="J2192" s="28" t="s">
        <v>1511</v>
      </c>
      <c r="K2192" s="27" t="s">
        <v>59</v>
      </c>
      <c r="L2192" s="27" t="s">
        <v>59</v>
      </c>
      <c r="M2192" s="10">
        <v>1</v>
      </c>
      <c r="N2192" s="10">
        <v>1</v>
      </c>
      <c r="O2192" s="15" t="s">
        <v>947</v>
      </c>
      <c r="P2192" s="28" t="s">
        <v>703</v>
      </c>
      <c r="Q2192" s="11" t="s">
        <v>8</v>
      </c>
      <c r="R2192" s="60"/>
      <c r="S2192" s="218"/>
    </row>
    <row r="2193" spans="1:16384" s="94" customFormat="1" ht="20.100000000000001" customHeight="1" x14ac:dyDescent="0.25">
      <c r="A2193" s="72"/>
      <c r="B2193" s="60" t="str">
        <f t="shared" ref="B2193" si="130">"00.03.27.3.1.1.1.B."&amp;C2193&amp;D2193&amp;I2193</f>
        <v>00.03.27.3.1.1.1.B.450.2023</v>
      </c>
      <c r="C2193" s="20">
        <v>450</v>
      </c>
      <c r="D2193" s="72" t="s">
        <v>1085</v>
      </c>
      <c r="E2193" s="71" t="s">
        <v>1376</v>
      </c>
      <c r="F2193" s="19" t="s">
        <v>893</v>
      </c>
      <c r="G2193" s="250">
        <f>'[1]2023'!$D$207</f>
        <v>10849000</v>
      </c>
      <c r="H2193" s="298" t="s">
        <v>1510</v>
      </c>
      <c r="I2193" s="73">
        <v>2023</v>
      </c>
      <c r="J2193" s="178" t="s">
        <v>1512</v>
      </c>
      <c r="K2193" s="178" t="s">
        <v>1513</v>
      </c>
      <c r="L2193" s="178" t="s">
        <v>1514</v>
      </c>
      <c r="M2193" s="10">
        <v>1</v>
      </c>
      <c r="N2193" s="10">
        <v>1</v>
      </c>
      <c r="O2193" s="15" t="s">
        <v>947</v>
      </c>
      <c r="P2193" s="28" t="s">
        <v>703</v>
      </c>
      <c r="Q2193" s="11" t="s">
        <v>8</v>
      </c>
      <c r="R2193" s="60"/>
      <c r="S2193" s="218"/>
    </row>
    <row r="2194" spans="1:16384" s="94" customFormat="1" ht="20.100000000000001" customHeight="1" x14ac:dyDescent="0.25">
      <c r="A2194" s="154"/>
      <c r="B2194" s="60" t="str">
        <f>"00.03.27.3.1.1.17.B."&amp;C2194&amp;D2194&amp;I2194</f>
        <v>00.03.27.3.1.1.17.B.451.2023</v>
      </c>
      <c r="C2194" s="20">
        <v>451</v>
      </c>
      <c r="D2194" s="72" t="s">
        <v>1085</v>
      </c>
      <c r="E2194" s="60" t="s">
        <v>1480</v>
      </c>
      <c r="F2194" s="19" t="s">
        <v>893</v>
      </c>
      <c r="G2194" s="311"/>
      <c r="H2194" s="269" t="s">
        <v>1165</v>
      </c>
      <c r="I2194" s="73">
        <v>2023</v>
      </c>
      <c r="J2194" s="126" t="s">
        <v>59</v>
      </c>
      <c r="K2194" s="126" t="s">
        <v>59</v>
      </c>
      <c r="L2194" s="126" t="s">
        <v>59</v>
      </c>
      <c r="M2194" s="60"/>
      <c r="N2194" s="10">
        <v>1</v>
      </c>
      <c r="O2194" s="15" t="s">
        <v>947</v>
      </c>
      <c r="P2194" s="60" t="s">
        <v>1451</v>
      </c>
      <c r="Q2194" s="74" t="s">
        <v>8</v>
      </c>
      <c r="R2194" s="60"/>
      <c r="S2194" s="60"/>
      <c r="T2194" s="218"/>
      <c r="U2194" s="218"/>
      <c r="V2194" s="218"/>
      <c r="W2194" s="218"/>
      <c r="X2194" s="218"/>
      <c r="Y2194" s="218"/>
      <c r="Z2194" s="218"/>
      <c r="AA2194" s="218"/>
      <c r="AB2194" s="218"/>
      <c r="AC2194" s="218"/>
      <c r="AD2194" s="218"/>
      <c r="AE2194" s="218"/>
      <c r="AF2194" s="218"/>
      <c r="AG2194" s="218"/>
      <c r="AH2194" s="218"/>
      <c r="AI2194" s="218"/>
      <c r="AJ2194" s="218"/>
      <c r="AK2194" s="218"/>
      <c r="AL2194" s="218"/>
      <c r="AM2194" s="218"/>
      <c r="AN2194" s="218"/>
      <c r="AO2194" s="218"/>
      <c r="AP2194" s="218"/>
      <c r="AQ2194" s="218"/>
      <c r="AR2194" s="218"/>
      <c r="AS2194" s="218"/>
      <c r="AT2194" s="218"/>
      <c r="AU2194" s="218"/>
      <c r="AV2194" s="218"/>
      <c r="AW2194" s="218"/>
      <c r="AX2194" s="218"/>
      <c r="AY2194" s="218"/>
      <c r="AZ2194" s="218"/>
      <c r="BA2194" s="218"/>
      <c r="BB2194" s="218"/>
      <c r="BC2194" s="218"/>
      <c r="BD2194" s="218"/>
      <c r="BE2194" s="218"/>
      <c r="BF2194" s="218"/>
      <c r="BG2194" s="218"/>
      <c r="BH2194" s="218"/>
      <c r="BI2194" s="218"/>
      <c r="BJ2194" s="218"/>
      <c r="BK2194" s="218"/>
      <c r="BL2194" s="218"/>
      <c r="BM2194" s="218"/>
      <c r="BN2194" s="218"/>
      <c r="BO2194" s="218"/>
      <c r="BP2194" s="218"/>
      <c r="BQ2194" s="218"/>
      <c r="BR2194" s="218"/>
      <c r="BS2194" s="218"/>
      <c r="BT2194" s="218"/>
      <c r="BU2194" s="218"/>
      <c r="BV2194" s="218"/>
      <c r="BW2194" s="218"/>
      <c r="BX2194" s="218"/>
      <c r="BY2194" s="218"/>
      <c r="BZ2194" s="218"/>
      <c r="CA2194" s="218"/>
      <c r="CB2194" s="218"/>
      <c r="CC2194" s="218"/>
      <c r="CD2194" s="218"/>
      <c r="CE2194" s="218"/>
      <c r="CF2194" s="218"/>
      <c r="CG2194" s="218"/>
      <c r="CH2194" s="218"/>
      <c r="CI2194" s="218"/>
      <c r="CJ2194" s="218"/>
      <c r="CK2194" s="218"/>
      <c r="CL2194" s="218"/>
      <c r="CM2194" s="218"/>
      <c r="CN2194" s="218"/>
      <c r="CO2194" s="218"/>
      <c r="CP2194" s="218"/>
      <c r="CQ2194" s="218"/>
      <c r="CR2194" s="218"/>
      <c r="CS2194" s="218"/>
      <c r="CT2194" s="218"/>
      <c r="CU2194" s="218"/>
      <c r="CV2194" s="218"/>
      <c r="CW2194" s="218"/>
      <c r="CX2194" s="218"/>
      <c r="CY2194" s="218"/>
      <c r="CZ2194" s="218"/>
      <c r="DA2194" s="218"/>
      <c r="DB2194" s="218"/>
      <c r="DC2194" s="218"/>
      <c r="DD2194" s="218"/>
      <c r="DE2194" s="218"/>
      <c r="DF2194" s="218"/>
      <c r="DG2194" s="218"/>
      <c r="DH2194" s="218"/>
      <c r="DI2194" s="218"/>
      <c r="DJ2194" s="218"/>
      <c r="DK2194" s="218"/>
      <c r="DL2194" s="218"/>
      <c r="DM2194" s="218"/>
      <c r="DN2194" s="218"/>
      <c r="DO2194" s="218"/>
      <c r="DP2194" s="218"/>
      <c r="DQ2194" s="218"/>
      <c r="DR2194" s="218"/>
      <c r="DS2194" s="218"/>
      <c r="DT2194" s="218"/>
      <c r="DU2194" s="218"/>
      <c r="DV2194" s="218"/>
      <c r="DW2194" s="218"/>
      <c r="DX2194" s="218"/>
      <c r="DY2194" s="218"/>
      <c r="DZ2194" s="218"/>
      <c r="EA2194" s="218"/>
      <c r="EB2194" s="218"/>
      <c r="EC2194" s="218"/>
      <c r="ED2194" s="218"/>
      <c r="EE2194" s="218"/>
      <c r="EF2194" s="218"/>
      <c r="EG2194" s="218"/>
      <c r="EH2194" s="218"/>
      <c r="EI2194" s="218"/>
      <c r="EJ2194" s="218"/>
      <c r="EK2194" s="218"/>
      <c r="EL2194" s="218"/>
      <c r="EM2194" s="218"/>
      <c r="EN2194" s="218"/>
      <c r="EO2194" s="218"/>
      <c r="EP2194" s="218"/>
      <c r="EQ2194" s="218"/>
      <c r="ER2194" s="218"/>
      <c r="ES2194" s="218"/>
      <c r="ET2194" s="218"/>
      <c r="EU2194" s="218"/>
      <c r="EV2194" s="218"/>
      <c r="EW2194" s="218"/>
      <c r="EX2194" s="218"/>
      <c r="EY2194" s="218"/>
      <c r="EZ2194" s="218"/>
      <c r="FA2194" s="218"/>
      <c r="FB2194" s="218"/>
      <c r="FC2194" s="218"/>
      <c r="FD2194" s="218"/>
      <c r="FE2194" s="218"/>
      <c r="FF2194" s="218"/>
      <c r="FG2194" s="218"/>
      <c r="FH2194" s="218"/>
      <c r="FI2194" s="218"/>
      <c r="FJ2194" s="218"/>
      <c r="FK2194" s="218"/>
      <c r="FL2194" s="218"/>
      <c r="FM2194" s="218"/>
      <c r="FN2194" s="218"/>
      <c r="FO2194" s="218"/>
      <c r="FP2194" s="218"/>
      <c r="FQ2194" s="218"/>
      <c r="FR2194" s="218"/>
      <c r="FS2194" s="218"/>
      <c r="FT2194" s="218"/>
      <c r="FU2194" s="218"/>
      <c r="FV2194" s="218"/>
      <c r="FW2194" s="218"/>
      <c r="FX2194" s="218"/>
      <c r="FY2194" s="218"/>
      <c r="FZ2194" s="218"/>
      <c r="GA2194" s="218"/>
      <c r="GB2194" s="218"/>
      <c r="GC2194" s="218"/>
      <c r="GD2194" s="218"/>
      <c r="GE2194" s="218"/>
      <c r="GF2194" s="218"/>
      <c r="GG2194" s="218"/>
      <c r="GH2194" s="218"/>
      <c r="GI2194" s="218"/>
      <c r="GJ2194" s="218"/>
      <c r="GK2194" s="218"/>
      <c r="GL2194" s="218"/>
      <c r="GM2194" s="218"/>
      <c r="GN2194" s="218"/>
      <c r="GO2194" s="218"/>
      <c r="GP2194" s="218"/>
      <c r="GQ2194" s="218"/>
      <c r="GR2194" s="218"/>
      <c r="GS2194" s="218"/>
      <c r="GT2194" s="218"/>
      <c r="GU2194" s="218"/>
      <c r="GV2194" s="218"/>
      <c r="GW2194" s="218"/>
      <c r="GX2194" s="218"/>
      <c r="GY2194" s="218"/>
      <c r="GZ2194" s="218"/>
      <c r="HA2194" s="218"/>
      <c r="HB2194" s="218"/>
      <c r="HC2194" s="218"/>
      <c r="HD2194" s="218"/>
      <c r="HE2194" s="218"/>
      <c r="HF2194" s="218"/>
      <c r="HG2194" s="218"/>
      <c r="HH2194" s="218"/>
      <c r="HI2194" s="218"/>
      <c r="HJ2194" s="218"/>
      <c r="HK2194" s="218"/>
      <c r="HL2194" s="218"/>
      <c r="HM2194" s="218"/>
      <c r="HN2194" s="218"/>
      <c r="HO2194" s="218"/>
      <c r="HP2194" s="218"/>
      <c r="HQ2194" s="218"/>
      <c r="HR2194" s="218"/>
      <c r="HS2194" s="218"/>
      <c r="HT2194" s="218"/>
      <c r="HU2194" s="218"/>
      <c r="HV2194" s="218"/>
      <c r="HW2194" s="218"/>
      <c r="HX2194" s="218"/>
      <c r="HY2194" s="218"/>
      <c r="HZ2194" s="218"/>
      <c r="IA2194" s="218"/>
      <c r="IB2194" s="218"/>
      <c r="IC2194" s="218"/>
      <c r="ID2194" s="218"/>
      <c r="IE2194" s="218"/>
      <c r="IF2194" s="218"/>
      <c r="IG2194" s="218"/>
      <c r="IH2194" s="218"/>
      <c r="II2194" s="218"/>
      <c r="IJ2194" s="218"/>
      <c r="IK2194" s="218"/>
      <c r="IL2194" s="218"/>
      <c r="IM2194" s="218"/>
      <c r="IN2194" s="218"/>
      <c r="IO2194" s="218"/>
      <c r="IP2194" s="218"/>
      <c r="IQ2194" s="218"/>
      <c r="IR2194" s="218"/>
      <c r="IS2194" s="218"/>
      <c r="IT2194" s="218"/>
      <c r="IU2194" s="218"/>
      <c r="IV2194" s="218"/>
      <c r="IW2194" s="218"/>
      <c r="IX2194" s="218"/>
      <c r="IY2194" s="218"/>
      <c r="IZ2194" s="218"/>
      <c r="JA2194" s="218"/>
      <c r="JB2194" s="218"/>
      <c r="JC2194" s="218"/>
      <c r="JD2194" s="218"/>
      <c r="JE2194" s="218"/>
      <c r="JF2194" s="218"/>
      <c r="JG2194" s="218"/>
      <c r="JH2194" s="218"/>
      <c r="JI2194" s="218"/>
      <c r="JJ2194" s="218"/>
      <c r="JK2194" s="218"/>
      <c r="JL2194" s="218"/>
      <c r="JM2194" s="218"/>
      <c r="JN2194" s="218"/>
      <c r="JO2194" s="218"/>
      <c r="JP2194" s="218"/>
      <c r="JQ2194" s="218"/>
      <c r="JR2194" s="218"/>
      <c r="JS2194" s="218"/>
      <c r="JT2194" s="218"/>
      <c r="JU2194" s="218"/>
      <c r="JV2194" s="218"/>
      <c r="JW2194" s="218"/>
      <c r="JX2194" s="218"/>
      <c r="JY2194" s="218"/>
      <c r="JZ2194" s="218"/>
      <c r="KA2194" s="218"/>
      <c r="KB2194" s="218"/>
      <c r="KC2194" s="218"/>
      <c r="KD2194" s="218"/>
      <c r="KE2194" s="218"/>
      <c r="KF2194" s="218"/>
      <c r="KG2194" s="218"/>
      <c r="KH2194" s="218"/>
      <c r="KI2194" s="218"/>
      <c r="KJ2194" s="218"/>
      <c r="KK2194" s="218"/>
      <c r="KL2194" s="218"/>
      <c r="KM2194" s="218"/>
      <c r="KN2194" s="218"/>
      <c r="KO2194" s="218"/>
      <c r="KP2194" s="218"/>
      <c r="KQ2194" s="218"/>
      <c r="KR2194" s="218"/>
      <c r="KS2194" s="218"/>
      <c r="KT2194" s="218"/>
      <c r="KU2194" s="218"/>
      <c r="KV2194" s="218"/>
      <c r="KW2194" s="218"/>
      <c r="KX2194" s="218"/>
      <c r="KY2194" s="218"/>
      <c r="KZ2194" s="218"/>
      <c r="LA2194" s="218"/>
      <c r="LB2194" s="218"/>
      <c r="LC2194" s="218"/>
      <c r="LD2194" s="218"/>
      <c r="LE2194" s="218"/>
      <c r="LF2194" s="218"/>
      <c r="LG2194" s="218"/>
      <c r="LH2194" s="218"/>
      <c r="LI2194" s="218"/>
      <c r="LJ2194" s="218"/>
      <c r="LK2194" s="218"/>
      <c r="LL2194" s="218"/>
      <c r="LM2194" s="218"/>
      <c r="LN2194" s="218"/>
      <c r="LO2194" s="218"/>
      <c r="LP2194" s="218"/>
      <c r="LQ2194" s="218"/>
      <c r="LR2194" s="218"/>
      <c r="LS2194" s="218"/>
      <c r="LT2194" s="218"/>
      <c r="LU2194" s="218"/>
      <c r="LV2194" s="218"/>
      <c r="LW2194" s="218"/>
      <c r="LX2194" s="218"/>
      <c r="LY2194" s="218"/>
      <c r="LZ2194" s="218"/>
      <c r="MA2194" s="218"/>
      <c r="MB2194" s="218"/>
      <c r="MC2194" s="218"/>
      <c r="MD2194" s="218"/>
      <c r="ME2194" s="218"/>
      <c r="MF2194" s="218"/>
      <c r="MG2194" s="218"/>
      <c r="MH2194" s="218"/>
      <c r="MI2194" s="218"/>
      <c r="MJ2194" s="218"/>
      <c r="MK2194" s="218"/>
      <c r="ML2194" s="218"/>
      <c r="MM2194" s="218"/>
      <c r="MN2194" s="218"/>
      <c r="MO2194" s="218"/>
      <c r="MP2194" s="218"/>
      <c r="MQ2194" s="218"/>
      <c r="MR2194" s="218"/>
      <c r="MS2194" s="218"/>
      <c r="MT2194" s="218"/>
      <c r="MU2194" s="218"/>
      <c r="MV2194" s="218"/>
      <c r="MW2194" s="218"/>
      <c r="MX2194" s="218"/>
      <c r="MY2194" s="218"/>
      <c r="MZ2194" s="218"/>
      <c r="NA2194" s="218"/>
      <c r="NB2194" s="218"/>
      <c r="NC2194" s="218"/>
      <c r="ND2194" s="218"/>
      <c r="NE2194" s="218"/>
      <c r="NF2194" s="218"/>
      <c r="NG2194" s="218"/>
      <c r="NH2194" s="218"/>
      <c r="NI2194" s="218"/>
      <c r="NJ2194" s="218"/>
      <c r="NK2194" s="218"/>
      <c r="NL2194" s="218"/>
      <c r="NM2194" s="218"/>
      <c r="NN2194" s="218"/>
      <c r="NO2194" s="218"/>
      <c r="NP2194" s="218"/>
      <c r="NQ2194" s="218"/>
      <c r="NR2194" s="218"/>
      <c r="NS2194" s="218"/>
      <c r="NT2194" s="218"/>
      <c r="NU2194" s="218"/>
      <c r="NV2194" s="218"/>
      <c r="NW2194" s="218"/>
      <c r="NX2194" s="218"/>
      <c r="NY2194" s="218"/>
      <c r="NZ2194" s="218"/>
      <c r="OA2194" s="218"/>
      <c r="OB2194" s="218"/>
      <c r="OC2194" s="218"/>
      <c r="OD2194" s="218"/>
      <c r="OE2194" s="218"/>
      <c r="OF2194" s="218"/>
      <c r="OG2194" s="218"/>
      <c r="OH2194" s="218"/>
      <c r="OI2194" s="218"/>
      <c r="OJ2194" s="218"/>
      <c r="OK2194" s="218"/>
      <c r="OL2194" s="218"/>
      <c r="OM2194" s="218"/>
      <c r="ON2194" s="218"/>
      <c r="OO2194" s="218"/>
      <c r="OP2194" s="218"/>
      <c r="OQ2194" s="218"/>
      <c r="OR2194" s="218"/>
      <c r="OS2194" s="218"/>
      <c r="OT2194" s="218"/>
      <c r="OU2194" s="218"/>
      <c r="OV2194" s="218"/>
      <c r="OW2194" s="218"/>
      <c r="OX2194" s="218"/>
      <c r="OY2194" s="218"/>
      <c r="OZ2194" s="218"/>
      <c r="PA2194" s="218"/>
      <c r="PB2194" s="218"/>
      <c r="PC2194" s="218"/>
      <c r="PD2194" s="218"/>
      <c r="PE2194" s="218"/>
      <c r="PF2194" s="218"/>
      <c r="PG2194" s="218"/>
      <c r="PH2194" s="218"/>
      <c r="PI2194" s="218"/>
      <c r="PJ2194" s="218"/>
      <c r="PK2194" s="218"/>
      <c r="PL2194" s="218"/>
      <c r="PM2194" s="218"/>
      <c r="PN2194" s="218"/>
      <c r="PO2194" s="218"/>
      <c r="PP2194" s="218"/>
      <c r="PQ2194" s="218"/>
      <c r="PR2194" s="218"/>
      <c r="PS2194" s="218"/>
      <c r="PT2194" s="218"/>
      <c r="PU2194" s="218"/>
      <c r="PV2194" s="218"/>
      <c r="PW2194" s="218"/>
      <c r="PX2194" s="218"/>
      <c r="PY2194" s="218"/>
      <c r="PZ2194" s="218"/>
      <c r="QA2194" s="218"/>
      <c r="QB2194" s="218"/>
      <c r="QC2194" s="218"/>
      <c r="QD2194" s="218"/>
      <c r="QE2194" s="218"/>
      <c r="QF2194" s="218"/>
      <c r="QG2194" s="218"/>
      <c r="QH2194" s="218"/>
      <c r="QI2194" s="218"/>
      <c r="QJ2194" s="218"/>
      <c r="QK2194" s="218"/>
      <c r="QL2194" s="218"/>
      <c r="QM2194" s="218"/>
      <c r="QN2194" s="218"/>
      <c r="QO2194" s="218"/>
      <c r="QP2194" s="218"/>
      <c r="QQ2194" s="218"/>
      <c r="QR2194" s="218"/>
      <c r="QS2194" s="218"/>
      <c r="QT2194" s="218"/>
      <c r="QU2194" s="218"/>
      <c r="QV2194" s="218"/>
      <c r="QW2194" s="218"/>
      <c r="QX2194" s="218"/>
      <c r="QY2194" s="218"/>
      <c r="QZ2194" s="218"/>
      <c r="RA2194" s="218"/>
      <c r="RB2194" s="218"/>
      <c r="RC2194" s="218"/>
      <c r="RD2194" s="218"/>
      <c r="RE2194" s="218"/>
      <c r="RF2194" s="218"/>
      <c r="RG2194" s="218"/>
      <c r="RH2194" s="218"/>
      <c r="RI2194" s="218"/>
      <c r="RJ2194" s="218"/>
      <c r="RK2194" s="218"/>
      <c r="RL2194" s="218"/>
      <c r="RM2194" s="218"/>
      <c r="RN2194" s="218"/>
      <c r="RO2194" s="218"/>
      <c r="RP2194" s="218"/>
      <c r="RQ2194" s="218"/>
      <c r="RR2194" s="218"/>
      <c r="RS2194" s="218"/>
      <c r="RT2194" s="218"/>
      <c r="RU2194" s="218"/>
      <c r="RV2194" s="218"/>
      <c r="RW2194" s="218"/>
      <c r="RX2194" s="218"/>
      <c r="RY2194" s="218"/>
      <c r="RZ2194" s="218"/>
      <c r="SA2194" s="218"/>
      <c r="SB2194" s="218"/>
      <c r="SC2194" s="218"/>
      <c r="SD2194" s="218"/>
      <c r="SE2194" s="218"/>
      <c r="SF2194" s="218"/>
      <c r="SG2194" s="218"/>
      <c r="SH2194" s="218"/>
      <c r="SI2194" s="218"/>
      <c r="SJ2194" s="218"/>
      <c r="SK2194" s="218"/>
      <c r="SL2194" s="218"/>
      <c r="SM2194" s="218"/>
      <c r="SN2194" s="218"/>
      <c r="SO2194" s="218"/>
      <c r="SP2194" s="218"/>
      <c r="SQ2194" s="218"/>
      <c r="SR2194" s="218"/>
      <c r="SS2194" s="218"/>
      <c r="ST2194" s="218"/>
      <c r="SU2194" s="218"/>
      <c r="SV2194" s="218"/>
      <c r="SW2194" s="218"/>
      <c r="SX2194" s="218"/>
      <c r="SY2194" s="218"/>
      <c r="SZ2194" s="218"/>
      <c r="TA2194" s="218"/>
      <c r="TB2194" s="218"/>
      <c r="TC2194" s="218"/>
      <c r="TD2194" s="218"/>
      <c r="TE2194" s="218"/>
      <c r="TF2194" s="218"/>
      <c r="TG2194" s="218"/>
      <c r="TH2194" s="218"/>
      <c r="TI2194" s="218"/>
      <c r="TJ2194" s="218"/>
      <c r="TK2194" s="218"/>
      <c r="TL2194" s="218"/>
      <c r="TM2194" s="218"/>
      <c r="TN2194" s="218"/>
      <c r="TO2194" s="218"/>
      <c r="TP2194" s="218"/>
      <c r="TQ2194" s="218"/>
      <c r="TR2194" s="218"/>
      <c r="TS2194" s="218"/>
      <c r="TT2194" s="218"/>
      <c r="TU2194" s="218"/>
      <c r="TV2194" s="218"/>
      <c r="TW2194" s="218"/>
      <c r="TX2194" s="218"/>
      <c r="TY2194" s="218"/>
      <c r="TZ2194" s="218"/>
      <c r="UA2194" s="218"/>
      <c r="UB2194" s="218"/>
      <c r="UC2194" s="218"/>
      <c r="UD2194" s="218"/>
      <c r="UE2194" s="218"/>
      <c r="UF2194" s="218"/>
      <c r="UG2194" s="218"/>
      <c r="UH2194" s="218"/>
      <c r="UI2194" s="218"/>
      <c r="UJ2194" s="218"/>
      <c r="UK2194" s="218"/>
      <c r="UL2194" s="218"/>
      <c r="UM2194" s="218"/>
      <c r="UN2194" s="218"/>
      <c r="UO2194" s="218"/>
      <c r="UP2194" s="218"/>
      <c r="UQ2194" s="218"/>
      <c r="UR2194" s="218"/>
      <c r="US2194" s="218"/>
      <c r="UT2194" s="218"/>
      <c r="UU2194" s="218"/>
      <c r="UV2194" s="218"/>
      <c r="UW2194" s="218"/>
      <c r="UX2194" s="218"/>
      <c r="UY2194" s="218"/>
      <c r="UZ2194" s="218"/>
      <c r="VA2194" s="218"/>
      <c r="VB2194" s="218"/>
      <c r="VC2194" s="218"/>
      <c r="VD2194" s="218"/>
      <c r="VE2194" s="218"/>
      <c r="VF2194" s="218"/>
      <c r="VG2194" s="218"/>
      <c r="VH2194" s="218"/>
      <c r="VI2194" s="218"/>
      <c r="VJ2194" s="218"/>
      <c r="VK2194" s="218"/>
      <c r="VL2194" s="218"/>
      <c r="VM2194" s="218"/>
      <c r="VN2194" s="218"/>
      <c r="VO2194" s="218"/>
      <c r="VP2194" s="218"/>
      <c r="VQ2194" s="218"/>
      <c r="VR2194" s="218"/>
      <c r="VS2194" s="218"/>
      <c r="VT2194" s="218"/>
      <c r="VU2194" s="218"/>
      <c r="VV2194" s="218"/>
      <c r="VW2194" s="218"/>
      <c r="VX2194" s="218"/>
      <c r="VY2194" s="218"/>
      <c r="VZ2194" s="218"/>
      <c r="WA2194" s="218"/>
      <c r="WB2194" s="218"/>
      <c r="WC2194" s="218"/>
      <c r="WD2194" s="218"/>
      <c r="WE2194" s="218"/>
      <c r="WF2194" s="218"/>
      <c r="WG2194" s="218"/>
      <c r="WH2194" s="218"/>
      <c r="WI2194" s="218"/>
      <c r="WJ2194" s="218"/>
      <c r="WK2194" s="218"/>
      <c r="WL2194" s="218"/>
      <c r="WM2194" s="218"/>
      <c r="WN2194" s="218"/>
      <c r="WO2194" s="218"/>
      <c r="WP2194" s="218"/>
      <c r="WQ2194" s="218"/>
      <c r="WR2194" s="218"/>
      <c r="WS2194" s="218"/>
      <c r="WT2194" s="218"/>
      <c r="WU2194" s="218"/>
      <c r="WV2194" s="218"/>
      <c r="WW2194" s="218"/>
      <c r="WX2194" s="218"/>
      <c r="WY2194" s="218"/>
      <c r="WZ2194" s="218"/>
      <c r="XA2194" s="218"/>
      <c r="XB2194" s="218"/>
      <c r="XC2194" s="218"/>
      <c r="XD2194" s="218"/>
      <c r="XE2194" s="218"/>
      <c r="XF2194" s="218"/>
      <c r="XG2194" s="218"/>
      <c r="XH2194" s="218"/>
      <c r="XI2194" s="218"/>
      <c r="XJ2194" s="218"/>
      <c r="XK2194" s="218"/>
      <c r="XL2194" s="218"/>
      <c r="XM2194" s="218"/>
      <c r="XN2194" s="218"/>
      <c r="XO2194" s="218"/>
      <c r="XP2194" s="218"/>
      <c r="XQ2194" s="218"/>
      <c r="XR2194" s="218"/>
      <c r="XS2194" s="218"/>
      <c r="XT2194" s="218"/>
      <c r="XU2194" s="218"/>
      <c r="XV2194" s="218"/>
      <c r="XW2194" s="218"/>
      <c r="XX2194" s="218"/>
      <c r="XY2194" s="218"/>
      <c r="XZ2194" s="218"/>
      <c r="YA2194" s="218"/>
      <c r="YB2194" s="218"/>
      <c r="YC2194" s="218"/>
      <c r="YD2194" s="218"/>
      <c r="YE2194" s="218"/>
      <c r="YF2194" s="218"/>
      <c r="YG2194" s="218"/>
      <c r="YH2194" s="218"/>
      <c r="YI2194" s="218"/>
      <c r="YJ2194" s="218"/>
      <c r="YK2194" s="218"/>
      <c r="YL2194" s="218"/>
      <c r="YM2194" s="218"/>
      <c r="YN2194" s="218"/>
      <c r="YO2194" s="218"/>
      <c r="YP2194" s="218"/>
      <c r="YQ2194" s="218"/>
      <c r="YR2194" s="218"/>
      <c r="YS2194" s="218"/>
      <c r="YT2194" s="218"/>
      <c r="YU2194" s="218"/>
      <c r="YV2194" s="218"/>
      <c r="YW2194" s="218"/>
      <c r="YX2194" s="218"/>
      <c r="YY2194" s="218"/>
      <c r="YZ2194" s="218"/>
      <c r="ZA2194" s="218"/>
      <c r="ZB2194" s="218"/>
      <c r="ZC2194" s="218"/>
      <c r="ZD2194" s="218"/>
      <c r="ZE2194" s="218"/>
      <c r="ZF2194" s="218"/>
      <c r="ZG2194" s="218"/>
      <c r="ZH2194" s="218"/>
      <c r="ZI2194" s="218"/>
      <c r="ZJ2194" s="218"/>
      <c r="ZK2194" s="218"/>
      <c r="ZL2194" s="218"/>
      <c r="ZM2194" s="218"/>
      <c r="ZN2194" s="218"/>
      <c r="ZO2194" s="218"/>
      <c r="ZP2194" s="218"/>
      <c r="ZQ2194" s="218"/>
      <c r="ZR2194" s="218"/>
      <c r="ZS2194" s="218"/>
      <c r="ZT2194" s="218"/>
      <c r="ZU2194" s="218"/>
      <c r="ZV2194" s="218"/>
      <c r="ZW2194" s="218"/>
      <c r="ZX2194" s="218"/>
      <c r="ZY2194" s="218"/>
      <c r="ZZ2194" s="218"/>
      <c r="AAA2194" s="218"/>
      <c r="AAB2194" s="218"/>
      <c r="AAC2194" s="218"/>
      <c r="AAD2194" s="218"/>
      <c r="AAE2194" s="218"/>
      <c r="AAF2194" s="218"/>
      <c r="AAG2194" s="218"/>
      <c r="AAH2194" s="218"/>
      <c r="AAI2194" s="218"/>
      <c r="AAJ2194" s="218"/>
      <c r="AAK2194" s="218"/>
      <c r="AAL2194" s="218"/>
      <c r="AAM2194" s="218"/>
      <c r="AAN2194" s="218"/>
      <c r="AAO2194" s="218"/>
      <c r="AAP2194" s="218"/>
      <c r="AAQ2194" s="218"/>
      <c r="AAR2194" s="218"/>
      <c r="AAS2194" s="218"/>
      <c r="AAT2194" s="218"/>
      <c r="AAU2194" s="218"/>
      <c r="AAV2194" s="218"/>
      <c r="AAW2194" s="218"/>
      <c r="AAX2194" s="218"/>
      <c r="AAY2194" s="218"/>
      <c r="AAZ2194" s="218"/>
      <c r="ABA2194" s="218"/>
      <c r="ABB2194" s="218"/>
      <c r="ABC2194" s="218"/>
      <c r="ABD2194" s="218"/>
      <c r="ABE2194" s="218"/>
      <c r="ABF2194" s="218"/>
      <c r="ABG2194" s="218"/>
      <c r="ABH2194" s="218"/>
      <c r="ABI2194" s="218"/>
      <c r="ABJ2194" s="218"/>
      <c r="ABK2194" s="218"/>
      <c r="ABL2194" s="218"/>
      <c r="ABM2194" s="218"/>
      <c r="ABN2194" s="218"/>
      <c r="ABO2194" s="218"/>
      <c r="ABP2194" s="218"/>
      <c r="ABQ2194" s="218"/>
      <c r="ABR2194" s="218"/>
      <c r="ABS2194" s="218"/>
      <c r="ABT2194" s="218"/>
      <c r="ABU2194" s="218"/>
      <c r="ABV2194" s="218"/>
      <c r="ABW2194" s="218"/>
      <c r="ABX2194" s="218"/>
      <c r="ABY2194" s="218"/>
      <c r="ABZ2194" s="218"/>
      <c r="ACA2194" s="218"/>
      <c r="ACB2194" s="218"/>
      <c r="ACC2194" s="218"/>
      <c r="ACD2194" s="218"/>
      <c r="ACE2194" s="218"/>
      <c r="ACF2194" s="218"/>
      <c r="ACG2194" s="218"/>
      <c r="ACH2194" s="218"/>
      <c r="ACI2194" s="218"/>
      <c r="ACJ2194" s="218"/>
      <c r="ACK2194" s="218"/>
      <c r="ACL2194" s="218"/>
      <c r="ACM2194" s="218"/>
      <c r="ACN2194" s="218"/>
      <c r="ACO2194" s="218"/>
      <c r="ACP2194" s="218"/>
      <c r="ACQ2194" s="218"/>
      <c r="ACR2194" s="218"/>
      <c r="ACS2194" s="218"/>
      <c r="ACT2194" s="218"/>
      <c r="ACU2194" s="218"/>
      <c r="ACV2194" s="218"/>
      <c r="ACW2194" s="218"/>
      <c r="ACX2194" s="218"/>
      <c r="ACY2194" s="218"/>
      <c r="ACZ2194" s="218"/>
      <c r="ADA2194" s="218"/>
      <c r="ADB2194" s="218"/>
      <c r="ADC2194" s="218"/>
      <c r="ADD2194" s="218"/>
      <c r="ADE2194" s="218"/>
      <c r="ADF2194" s="218"/>
      <c r="ADG2194" s="218"/>
      <c r="ADH2194" s="218"/>
      <c r="ADI2194" s="218"/>
      <c r="ADJ2194" s="218"/>
      <c r="ADK2194" s="218"/>
      <c r="ADL2194" s="218"/>
      <c r="ADM2194" s="218"/>
      <c r="ADN2194" s="218"/>
      <c r="ADO2194" s="218"/>
      <c r="ADP2194" s="218"/>
      <c r="ADQ2194" s="218"/>
      <c r="ADR2194" s="218"/>
      <c r="ADS2194" s="218"/>
      <c r="ADT2194" s="218"/>
      <c r="ADU2194" s="218"/>
      <c r="ADV2194" s="218"/>
      <c r="ADW2194" s="218"/>
      <c r="ADX2194" s="218"/>
      <c r="ADY2194" s="218"/>
      <c r="ADZ2194" s="218"/>
      <c r="AEA2194" s="218"/>
      <c r="AEB2194" s="218"/>
      <c r="AEC2194" s="218"/>
      <c r="AED2194" s="218"/>
      <c r="AEE2194" s="218"/>
      <c r="AEF2194" s="218"/>
      <c r="AEG2194" s="218"/>
      <c r="AEH2194" s="218"/>
      <c r="AEI2194" s="218"/>
      <c r="AEJ2194" s="218"/>
      <c r="AEK2194" s="218"/>
      <c r="AEL2194" s="218"/>
      <c r="AEM2194" s="218"/>
      <c r="AEN2194" s="218"/>
      <c r="AEO2194" s="218"/>
      <c r="AEP2194" s="218"/>
      <c r="AEQ2194" s="218"/>
      <c r="AER2194" s="218"/>
      <c r="AES2194" s="218"/>
      <c r="AET2194" s="218"/>
      <c r="AEU2194" s="218"/>
      <c r="AEV2194" s="218"/>
      <c r="AEW2194" s="218"/>
      <c r="AEX2194" s="218"/>
      <c r="AEY2194" s="218"/>
      <c r="AEZ2194" s="218"/>
      <c r="AFA2194" s="218"/>
      <c r="AFB2194" s="218"/>
      <c r="AFC2194" s="218"/>
      <c r="AFD2194" s="218"/>
      <c r="AFE2194" s="218"/>
      <c r="AFF2194" s="218"/>
      <c r="AFG2194" s="218"/>
      <c r="AFH2194" s="218"/>
      <c r="AFI2194" s="218"/>
      <c r="AFJ2194" s="218"/>
      <c r="AFK2194" s="218"/>
      <c r="AFL2194" s="218"/>
      <c r="AFM2194" s="218"/>
      <c r="AFN2194" s="218"/>
      <c r="AFO2194" s="218"/>
      <c r="AFP2194" s="218"/>
      <c r="AFQ2194" s="218"/>
      <c r="AFR2194" s="218"/>
      <c r="AFS2194" s="218"/>
      <c r="AFT2194" s="218"/>
      <c r="AFU2194" s="218"/>
      <c r="AFV2194" s="218"/>
      <c r="AFW2194" s="218"/>
      <c r="AFX2194" s="218"/>
      <c r="AFY2194" s="218"/>
      <c r="AFZ2194" s="218"/>
      <c r="AGA2194" s="218"/>
      <c r="AGB2194" s="218"/>
      <c r="AGC2194" s="218"/>
      <c r="AGD2194" s="218"/>
      <c r="AGE2194" s="218"/>
      <c r="AGF2194" s="218"/>
      <c r="AGG2194" s="218"/>
      <c r="AGH2194" s="218"/>
      <c r="AGI2194" s="218"/>
      <c r="AGJ2194" s="218"/>
      <c r="AGK2194" s="218"/>
      <c r="AGL2194" s="218"/>
      <c r="AGM2194" s="218"/>
      <c r="AGN2194" s="218"/>
      <c r="AGO2194" s="218"/>
      <c r="AGP2194" s="218"/>
      <c r="AGQ2194" s="218"/>
      <c r="AGR2194" s="218"/>
      <c r="AGS2194" s="218"/>
      <c r="AGT2194" s="218"/>
      <c r="AGU2194" s="218"/>
      <c r="AGV2194" s="218"/>
      <c r="AGW2194" s="218"/>
      <c r="AGX2194" s="218"/>
      <c r="AGY2194" s="218"/>
      <c r="AGZ2194" s="218"/>
      <c r="AHA2194" s="218"/>
      <c r="AHB2194" s="218"/>
      <c r="AHC2194" s="218"/>
      <c r="AHD2194" s="218"/>
      <c r="AHE2194" s="218"/>
      <c r="AHF2194" s="218"/>
      <c r="AHG2194" s="218"/>
      <c r="AHH2194" s="218"/>
      <c r="AHI2194" s="218"/>
      <c r="AHJ2194" s="218"/>
      <c r="AHK2194" s="218"/>
      <c r="AHL2194" s="218"/>
      <c r="AHM2194" s="218"/>
      <c r="AHN2194" s="218"/>
      <c r="AHO2194" s="218"/>
      <c r="AHP2194" s="218"/>
      <c r="AHQ2194" s="218"/>
      <c r="AHR2194" s="218"/>
      <c r="AHS2194" s="218"/>
      <c r="AHT2194" s="218"/>
      <c r="AHU2194" s="218"/>
      <c r="AHV2194" s="218"/>
      <c r="AHW2194" s="218"/>
      <c r="AHX2194" s="218"/>
      <c r="AHY2194" s="218"/>
      <c r="AHZ2194" s="218"/>
      <c r="AIA2194" s="218"/>
      <c r="AIB2194" s="218"/>
      <c r="AIC2194" s="218"/>
      <c r="AID2194" s="218"/>
      <c r="AIE2194" s="218"/>
      <c r="AIF2194" s="218"/>
      <c r="AIG2194" s="218"/>
      <c r="AIH2194" s="218"/>
      <c r="AII2194" s="218"/>
      <c r="AIJ2194" s="218"/>
      <c r="AIK2194" s="218"/>
      <c r="AIL2194" s="218"/>
      <c r="AIM2194" s="218"/>
      <c r="AIN2194" s="218"/>
      <c r="AIO2194" s="218"/>
      <c r="AIP2194" s="218"/>
      <c r="AIQ2194" s="218"/>
      <c r="AIR2194" s="218"/>
      <c r="AIS2194" s="218"/>
      <c r="AIT2194" s="218"/>
      <c r="AIU2194" s="218"/>
      <c r="AIV2194" s="218"/>
      <c r="AIW2194" s="218"/>
      <c r="AIX2194" s="218"/>
      <c r="AIY2194" s="218"/>
      <c r="AIZ2194" s="218"/>
      <c r="AJA2194" s="218"/>
      <c r="AJB2194" s="218"/>
      <c r="AJC2194" s="218"/>
      <c r="AJD2194" s="218"/>
      <c r="AJE2194" s="218"/>
      <c r="AJF2194" s="218"/>
      <c r="AJG2194" s="218"/>
      <c r="AJH2194" s="218"/>
      <c r="AJI2194" s="218"/>
      <c r="AJJ2194" s="218"/>
      <c r="AJK2194" s="218"/>
      <c r="AJL2194" s="218"/>
      <c r="AJM2194" s="218"/>
      <c r="AJN2194" s="218"/>
      <c r="AJO2194" s="218"/>
      <c r="AJP2194" s="218"/>
      <c r="AJQ2194" s="218"/>
      <c r="AJR2194" s="218"/>
      <c r="AJS2194" s="218"/>
      <c r="AJT2194" s="218"/>
      <c r="AJU2194" s="218"/>
      <c r="AJV2194" s="218"/>
      <c r="AJW2194" s="218"/>
      <c r="AJX2194" s="218"/>
      <c r="AJY2194" s="218"/>
      <c r="AJZ2194" s="218"/>
      <c r="AKA2194" s="218"/>
      <c r="AKB2194" s="218"/>
      <c r="AKC2194" s="218"/>
      <c r="AKD2194" s="218"/>
      <c r="AKE2194" s="218"/>
      <c r="AKF2194" s="218"/>
      <c r="AKG2194" s="218"/>
      <c r="AKH2194" s="218"/>
      <c r="AKI2194" s="218"/>
      <c r="AKJ2194" s="218"/>
      <c r="AKK2194" s="218"/>
      <c r="AKL2194" s="218"/>
      <c r="AKM2194" s="218"/>
      <c r="AKN2194" s="218"/>
      <c r="AKO2194" s="218"/>
      <c r="AKP2194" s="218"/>
      <c r="AKQ2194" s="218"/>
      <c r="AKR2194" s="218"/>
      <c r="AKS2194" s="218"/>
      <c r="AKT2194" s="218"/>
      <c r="AKU2194" s="218"/>
      <c r="AKV2194" s="218"/>
      <c r="AKW2194" s="218"/>
      <c r="AKX2194" s="218"/>
      <c r="AKY2194" s="218"/>
      <c r="AKZ2194" s="218"/>
      <c r="ALA2194" s="218"/>
      <c r="ALB2194" s="218"/>
      <c r="ALC2194" s="218"/>
      <c r="ALD2194" s="218"/>
      <c r="ALE2194" s="218"/>
      <c r="ALF2194" s="218"/>
      <c r="ALG2194" s="218"/>
      <c r="ALH2194" s="218"/>
      <c r="ALI2194" s="218"/>
      <c r="ALJ2194" s="218"/>
      <c r="ALK2194" s="218"/>
      <c r="ALL2194" s="218"/>
      <c r="ALM2194" s="218"/>
      <c r="ALN2194" s="218"/>
      <c r="ALO2194" s="218"/>
      <c r="ALP2194" s="218"/>
      <c r="ALQ2194" s="218"/>
      <c r="ALR2194" s="218"/>
      <c r="ALS2194" s="218"/>
      <c r="ALT2194" s="218"/>
      <c r="ALU2194" s="218"/>
      <c r="ALV2194" s="218"/>
      <c r="ALW2194" s="218"/>
      <c r="ALX2194" s="218"/>
      <c r="ALY2194" s="218"/>
      <c r="ALZ2194" s="218"/>
      <c r="AMA2194" s="218"/>
      <c r="AMB2194" s="218"/>
      <c r="AMC2194" s="218"/>
      <c r="AMD2194" s="218"/>
      <c r="AME2194" s="218"/>
      <c r="AMF2194" s="218"/>
      <c r="AMG2194" s="218"/>
      <c r="AMH2194" s="218"/>
      <c r="AMI2194" s="218"/>
      <c r="AMJ2194" s="218"/>
      <c r="AMK2194" s="218"/>
      <c r="AML2194" s="218"/>
      <c r="AMM2194" s="218"/>
      <c r="AMN2194" s="218"/>
      <c r="AMO2194" s="218"/>
      <c r="AMP2194" s="218"/>
      <c r="AMQ2194" s="218"/>
      <c r="AMR2194" s="218"/>
      <c r="AMS2194" s="218"/>
      <c r="AMT2194" s="218"/>
      <c r="AMU2194" s="218"/>
      <c r="AMV2194" s="218"/>
      <c r="AMW2194" s="218"/>
      <c r="AMX2194" s="218"/>
      <c r="AMY2194" s="218"/>
      <c r="AMZ2194" s="218"/>
      <c r="ANA2194" s="218"/>
      <c r="ANB2194" s="218"/>
      <c r="ANC2194" s="218"/>
      <c r="AND2194" s="218"/>
      <c r="ANE2194" s="218"/>
      <c r="ANF2194" s="218"/>
      <c r="ANG2194" s="218"/>
      <c r="ANH2194" s="218"/>
      <c r="ANI2194" s="218"/>
      <c r="ANJ2194" s="218"/>
      <c r="ANK2194" s="218"/>
      <c r="ANL2194" s="218"/>
      <c r="ANM2194" s="218"/>
      <c r="ANN2194" s="218"/>
      <c r="ANO2194" s="218"/>
      <c r="ANP2194" s="218"/>
      <c r="ANQ2194" s="218"/>
      <c r="ANR2194" s="218"/>
      <c r="ANS2194" s="218"/>
      <c r="ANT2194" s="218"/>
      <c r="ANU2194" s="218"/>
      <c r="ANV2194" s="218"/>
      <c r="ANW2194" s="218"/>
      <c r="ANX2194" s="218"/>
      <c r="ANY2194" s="218"/>
      <c r="ANZ2194" s="218"/>
      <c r="AOA2194" s="218"/>
      <c r="AOB2194" s="218"/>
      <c r="AOC2194" s="218"/>
      <c r="AOD2194" s="218"/>
      <c r="AOE2194" s="218"/>
      <c r="AOF2194" s="218"/>
      <c r="AOG2194" s="218"/>
      <c r="AOH2194" s="218"/>
      <c r="AOI2194" s="218"/>
      <c r="AOJ2194" s="218"/>
      <c r="AOK2194" s="218"/>
      <c r="AOL2194" s="218"/>
      <c r="AOM2194" s="218"/>
      <c r="AON2194" s="218"/>
      <c r="AOO2194" s="218"/>
      <c r="AOP2194" s="218"/>
      <c r="AOQ2194" s="218"/>
      <c r="AOR2194" s="218"/>
      <c r="AOS2194" s="218"/>
      <c r="AOT2194" s="218"/>
      <c r="AOU2194" s="218"/>
      <c r="AOV2194" s="218"/>
      <c r="AOW2194" s="218"/>
      <c r="AOX2194" s="218"/>
      <c r="AOY2194" s="218"/>
      <c r="AOZ2194" s="218"/>
      <c r="APA2194" s="218"/>
      <c r="APB2194" s="218"/>
      <c r="APC2194" s="218"/>
      <c r="APD2194" s="218"/>
      <c r="APE2194" s="218"/>
      <c r="APF2194" s="218"/>
      <c r="APG2194" s="218"/>
      <c r="APH2194" s="218"/>
      <c r="API2194" s="218"/>
      <c r="APJ2194" s="218"/>
      <c r="APK2194" s="218"/>
      <c r="APL2194" s="218"/>
      <c r="APM2194" s="218"/>
      <c r="APN2194" s="218"/>
      <c r="APO2194" s="218"/>
      <c r="APP2194" s="218"/>
      <c r="APQ2194" s="218"/>
      <c r="APR2194" s="218"/>
      <c r="APS2194" s="218"/>
      <c r="APT2194" s="218"/>
      <c r="APU2194" s="218"/>
      <c r="APV2194" s="218"/>
      <c r="APW2194" s="218"/>
      <c r="APX2194" s="218"/>
      <c r="APY2194" s="218"/>
      <c r="APZ2194" s="218"/>
      <c r="AQA2194" s="218"/>
      <c r="AQB2194" s="218"/>
      <c r="AQC2194" s="218"/>
      <c r="AQD2194" s="218"/>
      <c r="AQE2194" s="218"/>
      <c r="AQF2194" s="218"/>
      <c r="AQG2194" s="218"/>
      <c r="AQH2194" s="218"/>
      <c r="AQI2194" s="218"/>
      <c r="AQJ2194" s="218"/>
      <c r="AQK2194" s="218"/>
      <c r="AQL2194" s="218"/>
      <c r="AQM2194" s="218"/>
      <c r="AQN2194" s="218"/>
      <c r="AQO2194" s="218"/>
      <c r="AQP2194" s="218"/>
      <c r="AQQ2194" s="218"/>
      <c r="AQR2194" s="218"/>
      <c r="AQS2194" s="218"/>
      <c r="AQT2194" s="218"/>
      <c r="AQU2194" s="218"/>
      <c r="AQV2194" s="218"/>
      <c r="AQW2194" s="218"/>
      <c r="AQX2194" s="218"/>
      <c r="AQY2194" s="218"/>
      <c r="AQZ2194" s="218"/>
      <c r="ARA2194" s="218"/>
      <c r="ARB2194" s="218"/>
      <c r="ARC2194" s="218"/>
      <c r="ARD2194" s="218"/>
      <c r="ARE2194" s="218"/>
      <c r="ARF2194" s="218"/>
      <c r="ARG2194" s="218"/>
      <c r="ARH2194" s="218"/>
      <c r="ARI2194" s="218"/>
      <c r="ARJ2194" s="218"/>
      <c r="ARK2194" s="218"/>
      <c r="ARL2194" s="218"/>
      <c r="ARM2194" s="218"/>
      <c r="ARN2194" s="218"/>
      <c r="ARO2194" s="218"/>
      <c r="ARP2194" s="218"/>
      <c r="ARQ2194" s="218"/>
      <c r="ARR2194" s="218"/>
      <c r="ARS2194" s="218"/>
      <c r="ART2194" s="218"/>
      <c r="ARU2194" s="218"/>
      <c r="ARV2194" s="218"/>
      <c r="ARW2194" s="218"/>
      <c r="ARX2194" s="218"/>
      <c r="ARY2194" s="218"/>
      <c r="ARZ2194" s="218"/>
      <c r="ASA2194" s="218"/>
      <c r="ASB2194" s="218"/>
      <c r="ASC2194" s="218"/>
      <c r="ASD2194" s="218"/>
      <c r="ASE2194" s="218"/>
      <c r="ASF2194" s="218"/>
      <c r="ASG2194" s="218"/>
      <c r="ASH2194" s="218"/>
      <c r="ASI2194" s="218"/>
      <c r="ASJ2194" s="218"/>
      <c r="ASK2194" s="218"/>
      <c r="ASL2194" s="218"/>
      <c r="ASM2194" s="218"/>
      <c r="ASN2194" s="218"/>
      <c r="ASO2194" s="218"/>
      <c r="ASP2194" s="218"/>
      <c r="ASQ2194" s="218"/>
      <c r="ASR2194" s="218"/>
      <c r="ASS2194" s="218"/>
      <c r="AST2194" s="218"/>
      <c r="ASU2194" s="218"/>
      <c r="ASV2194" s="218"/>
      <c r="ASW2194" s="218"/>
      <c r="ASX2194" s="218"/>
      <c r="ASY2194" s="218"/>
      <c r="ASZ2194" s="218"/>
      <c r="ATA2194" s="218"/>
      <c r="ATB2194" s="218"/>
      <c r="ATC2194" s="218"/>
      <c r="ATD2194" s="218"/>
      <c r="ATE2194" s="218"/>
      <c r="ATF2194" s="218"/>
      <c r="ATG2194" s="218"/>
      <c r="ATH2194" s="218"/>
      <c r="ATI2194" s="218"/>
      <c r="ATJ2194" s="218"/>
      <c r="ATK2194" s="218"/>
      <c r="ATL2194" s="218"/>
      <c r="ATM2194" s="218"/>
      <c r="ATN2194" s="218"/>
      <c r="ATO2194" s="218"/>
      <c r="ATP2194" s="218"/>
      <c r="ATQ2194" s="218"/>
      <c r="ATR2194" s="218"/>
      <c r="ATS2194" s="218"/>
      <c r="ATT2194" s="218"/>
      <c r="ATU2194" s="218"/>
      <c r="ATV2194" s="218"/>
      <c r="ATW2194" s="218"/>
      <c r="ATX2194" s="218"/>
      <c r="ATY2194" s="218"/>
      <c r="ATZ2194" s="218"/>
      <c r="AUA2194" s="218"/>
      <c r="AUB2194" s="218"/>
      <c r="AUC2194" s="218"/>
      <c r="AUD2194" s="218"/>
      <c r="AUE2194" s="218"/>
      <c r="AUF2194" s="218"/>
      <c r="AUG2194" s="218"/>
      <c r="AUH2194" s="218"/>
      <c r="AUI2194" s="218"/>
      <c r="AUJ2194" s="218"/>
      <c r="AUK2194" s="218"/>
      <c r="AUL2194" s="218"/>
      <c r="AUM2194" s="218"/>
      <c r="AUN2194" s="218"/>
      <c r="AUO2194" s="218"/>
      <c r="AUP2194" s="218"/>
      <c r="AUQ2194" s="218"/>
      <c r="AUR2194" s="218"/>
      <c r="AUS2194" s="218"/>
      <c r="AUT2194" s="218"/>
      <c r="AUU2194" s="218"/>
      <c r="AUV2194" s="218"/>
      <c r="AUW2194" s="218"/>
      <c r="AUX2194" s="218"/>
      <c r="AUY2194" s="218"/>
      <c r="AUZ2194" s="218"/>
      <c r="AVA2194" s="218"/>
      <c r="AVB2194" s="218"/>
      <c r="AVC2194" s="218"/>
      <c r="AVD2194" s="218"/>
      <c r="AVE2194" s="218"/>
      <c r="AVF2194" s="218"/>
      <c r="AVG2194" s="218"/>
      <c r="AVH2194" s="218"/>
      <c r="AVI2194" s="218"/>
      <c r="AVJ2194" s="218"/>
      <c r="AVK2194" s="218"/>
      <c r="AVL2194" s="218"/>
      <c r="AVM2194" s="218"/>
      <c r="AVN2194" s="218"/>
      <c r="AVO2194" s="218"/>
      <c r="AVP2194" s="218"/>
      <c r="AVQ2194" s="218"/>
      <c r="AVR2194" s="218"/>
      <c r="AVS2194" s="218"/>
      <c r="AVT2194" s="218"/>
      <c r="AVU2194" s="218"/>
      <c r="AVV2194" s="218"/>
      <c r="AVW2194" s="218"/>
      <c r="AVX2194" s="218"/>
      <c r="AVY2194" s="218"/>
      <c r="AVZ2194" s="218"/>
      <c r="AWA2194" s="218"/>
      <c r="AWB2194" s="218"/>
      <c r="AWC2194" s="218"/>
      <c r="AWD2194" s="218"/>
      <c r="AWE2194" s="218"/>
      <c r="AWF2194" s="218"/>
      <c r="AWG2194" s="218"/>
      <c r="AWH2194" s="218"/>
      <c r="AWI2194" s="218"/>
      <c r="AWJ2194" s="218"/>
      <c r="AWK2194" s="218"/>
      <c r="AWL2194" s="218"/>
      <c r="AWM2194" s="218"/>
      <c r="AWN2194" s="218"/>
      <c r="AWO2194" s="218"/>
      <c r="AWP2194" s="218"/>
      <c r="AWQ2194" s="218"/>
      <c r="AWR2194" s="218"/>
      <c r="AWS2194" s="218"/>
      <c r="AWT2194" s="218"/>
      <c r="AWU2194" s="218"/>
      <c r="AWV2194" s="218"/>
      <c r="AWW2194" s="218"/>
      <c r="AWX2194" s="218"/>
      <c r="AWY2194" s="218"/>
      <c r="AWZ2194" s="218"/>
      <c r="AXA2194" s="218"/>
      <c r="AXB2194" s="218"/>
      <c r="AXC2194" s="218"/>
      <c r="AXD2194" s="218"/>
      <c r="AXE2194" s="218"/>
      <c r="AXF2194" s="218"/>
      <c r="AXG2194" s="218"/>
      <c r="AXH2194" s="218"/>
      <c r="AXI2194" s="218"/>
      <c r="AXJ2194" s="218"/>
      <c r="AXK2194" s="218"/>
      <c r="AXL2194" s="218"/>
      <c r="AXM2194" s="218"/>
      <c r="AXN2194" s="218"/>
      <c r="AXO2194" s="218"/>
      <c r="AXP2194" s="218"/>
      <c r="AXQ2194" s="218"/>
      <c r="AXR2194" s="218"/>
      <c r="AXS2194" s="218"/>
      <c r="AXT2194" s="218"/>
      <c r="AXU2194" s="218"/>
      <c r="AXV2194" s="218"/>
      <c r="AXW2194" s="218"/>
      <c r="AXX2194" s="218"/>
      <c r="AXY2194" s="218"/>
      <c r="AXZ2194" s="218"/>
      <c r="AYA2194" s="218"/>
      <c r="AYB2194" s="218"/>
      <c r="AYC2194" s="218"/>
      <c r="AYD2194" s="218"/>
      <c r="AYE2194" s="218"/>
      <c r="AYF2194" s="218"/>
      <c r="AYG2194" s="218"/>
      <c r="AYH2194" s="218"/>
      <c r="AYI2194" s="218"/>
      <c r="AYJ2194" s="218"/>
      <c r="AYK2194" s="218"/>
      <c r="AYL2194" s="218"/>
      <c r="AYM2194" s="218"/>
      <c r="AYN2194" s="218"/>
      <c r="AYO2194" s="218"/>
      <c r="AYP2194" s="218"/>
      <c r="AYQ2194" s="218"/>
      <c r="AYR2194" s="218"/>
      <c r="AYS2194" s="218"/>
      <c r="AYT2194" s="218"/>
      <c r="AYU2194" s="218"/>
      <c r="AYV2194" s="218"/>
      <c r="AYW2194" s="218"/>
      <c r="AYX2194" s="218"/>
      <c r="AYY2194" s="218"/>
      <c r="AYZ2194" s="218"/>
      <c r="AZA2194" s="218"/>
      <c r="AZB2194" s="218"/>
      <c r="AZC2194" s="218"/>
      <c r="AZD2194" s="218"/>
      <c r="AZE2194" s="218"/>
      <c r="AZF2194" s="218"/>
      <c r="AZG2194" s="218"/>
      <c r="AZH2194" s="218"/>
      <c r="AZI2194" s="218"/>
      <c r="AZJ2194" s="218"/>
      <c r="AZK2194" s="218"/>
      <c r="AZL2194" s="218"/>
      <c r="AZM2194" s="218"/>
      <c r="AZN2194" s="218"/>
      <c r="AZO2194" s="218"/>
      <c r="AZP2194" s="218"/>
      <c r="AZQ2194" s="218"/>
      <c r="AZR2194" s="218"/>
      <c r="AZS2194" s="218"/>
      <c r="AZT2194" s="218"/>
      <c r="AZU2194" s="218"/>
      <c r="AZV2194" s="218"/>
      <c r="AZW2194" s="218"/>
      <c r="AZX2194" s="218"/>
      <c r="AZY2194" s="218"/>
      <c r="AZZ2194" s="218"/>
      <c r="BAA2194" s="218"/>
      <c r="BAB2194" s="218"/>
      <c r="BAC2194" s="218"/>
      <c r="BAD2194" s="218"/>
      <c r="BAE2194" s="218"/>
      <c r="BAF2194" s="218"/>
      <c r="BAG2194" s="218"/>
      <c r="BAH2194" s="218"/>
      <c r="BAI2194" s="218"/>
      <c r="BAJ2194" s="218"/>
      <c r="BAK2194" s="218"/>
      <c r="BAL2194" s="218"/>
      <c r="BAM2194" s="218"/>
      <c r="BAN2194" s="218"/>
      <c r="BAO2194" s="218"/>
      <c r="BAP2194" s="218"/>
      <c r="BAQ2194" s="218"/>
      <c r="BAR2194" s="218"/>
      <c r="BAS2194" s="218"/>
      <c r="BAT2194" s="218"/>
      <c r="BAU2194" s="218"/>
      <c r="BAV2194" s="218"/>
      <c r="BAW2194" s="218"/>
      <c r="BAX2194" s="218"/>
      <c r="BAY2194" s="218"/>
      <c r="BAZ2194" s="218"/>
      <c r="BBA2194" s="218"/>
      <c r="BBB2194" s="218"/>
      <c r="BBC2194" s="218"/>
      <c r="BBD2194" s="218"/>
      <c r="BBE2194" s="218"/>
      <c r="BBF2194" s="218"/>
      <c r="BBG2194" s="218"/>
      <c r="BBH2194" s="218"/>
      <c r="BBI2194" s="218"/>
      <c r="BBJ2194" s="218"/>
      <c r="BBK2194" s="218"/>
      <c r="BBL2194" s="218"/>
      <c r="BBM2194" s="218"/>
      <c r="BBN2194" s="218"/>
      <c r="BBO2194" s="218"/>
      <c r="BBP2194" s="218"/>
      <c r="BBQ2194" s="218"/>
      <c r="BBR2194" s="218"/>
      <c r="BBS2194" s="218"/>
      <c r="BBT2194" s="218"/>
      <c r="BBU2194" s="218"/>
      <c r="BBV2194" s="218"/>
      <c r="BBW2194" s="218"/>
      <c r="BBX2194" s="218"/>
      <c r="BBY2194" s="218"/>
      <c r="BBZ2194" s="218"/>
      <c r="BCA2194" s="218"/>
      <c r="BCB2194" s="218"/>
      <c r="BCC2194" s="218"/>
      <c r="BCD2194" s="218"/>
      <c r="BCE2194" s="218"/>
      <c r="BCF2194" s="218"/>
      <c r="BCG2194" s="218"/>
      <c r="BCH2194" s="218"/>
      <c r="BCI2194" s="218"/>
      <c r="BCJ2194" s="218"/>
      <c r="BCK2194" s="218"/>
      <c r="BCL2194" s="218"/>
      <c r="BCM2194" s="218"/>
      <c r="BCN2194" s="218"/>
      <c r="BCO2194" s="218"/>
      <c r="BCP2194" s="218"/>
      <c r="BCQ2194" s="218"/>
      <c r="BCR2194" s="218"/>
      <c r="BCS2194" s="218"/>
      <c r="BCT2194" s="218"/>
      <c r="BCU2194" s="218"/>
      <c r="BCV2194" s="218"/>
      <c r="BCW2194" s="218"/>
      <c r="BCX2194" s="218"/>
      <c r="BCY2194" s="218"/>
      <c r="BCZ2194" s="218"/>
      <c r="BDA2194" s="218"/>
      <c r="BDB2194" s="218"/>
      <c r="BDC2194" s="218"/>
      <c r="BDD2194" s="218"/>
      <c r="BDE2194" s="218"/>
      <c r="BDF2194" s="218"/>
      <c r="BDG2194" s="218"/>
      <c r="BDH2194" s="218"/>
      <c r="BDI2194" s="218"/>
      <c r="BDJ2194" s="218"/>
      <c r="BDK2194" s="218"/>
      <c r="BDL2194" s="218"/>
      <c r="BDM2194" s="218"/>
      <c r="BDN2194" s="218"/>
      <c r="BDO2194" s="218"/>
      <c r="BDP2194" s="218"/>
      <c r="BDQ2194" s="218"/>
      <c r="BDR2194" s="218"/>
      <c r="BDS2194" s="218"/>
      <c r="BDT2194" s="218"/>
      <c r="BDU2194" s="218"/>
      <c r="BDV2194" s="218"/>
      <c r="BDW2194" s="218"/>
      <c r="BDX2194" s="218"/>
      <c r="BDY2194" s="218"/>
      <c r="BDZ2194" s="218"/>
      <c r="BEA2194" s="218"/>
      <c r="BEB2194" s="218"/>
      <c r="BEC2194" s="218"/>
      <c r="BED2194" s="218"/>
      <c r="BEE2194" s="218"/>
      <c r="BEF2194" s="218"/>
      <c r="BEG2194" s="218"/>
      <c r="BEH2194" s="218"/>
      <c r="BEI2194" s="218"/>
      <c r="BEJ2194" s="218"/>
      <c r="BEK2194" s="218"/>
      <c r="BEL2194" s="218"/>
      <c r="BEM2194" s="218"/>
      <c r="BEN2194" s="218"/>
      <c r="BEO2194" s="218"/>
      <c r="BEP2194" s="218"/>
      <c r="BEQ2194" s="218"/>
      <c r="BER2194" s="218"/>
      <c r="BES2194" s="218"/>
      <c r="BET2194" s="218"/>
      <c r="BEU2194" s="218"/>
      <c r="BEV2194" s="218"/>
      <c r="BEW2194" s="218"/>
      <c r="BEX2194" s="218"/>
      <c r="BEY2194" s="218"/>
      <c r="BEZ2194" s="218"/>
      <c r="BFA2194" s="218"/>
      <c r="BFB2194" s="218"/>
      <c r="BFC2194" s="218"/>
      <c r="BFD2194" s="218"/>
      <c r="BFE2194" s="218"/>
      <c r="BFF2194" s="218"/>
      <c r="BFG2194" s="218"/>
      <c r="BFH2194" s="218"/>
      <c r="BFI2194" s="218"/>
      <c r="BFJ2194" s="218"/>
      <c r="BFK2194" s="218"/>
      <c r="BFL2194" s="218"/>
      <c r="BFM2194" s="218"/>
      <c r="BFN2194" s="218"/>
      <c r="BFO2194" s="218"/>
      <c r="BFP2194" s="218"/>
      <c r="BFQ2194" s="218"/>
      <c r="BFR2194" s="218"/>
      <c r="BFS2194" s="218"/>
      <c r="BFT2194" s="218"/>
      <c r="BFU2194" s="218"/>
      <c r="BFV2194" s="218"/>
      <c r="BFW2194" s="218"/>
      <c r="BFX2194" s="218"/>
      <c r="BFY2194" s="218"/>
      <c r="BFZ2194" s="218"/>
      <c r="BGA2194" s="218"/>
      <c r="BGB2194" s="218"/>
      <c r="BGC2194" s="218"/>
      <c r="BGD2194" s="218"/>
      <c r="BGE2194" s="218"/>
      <c r="BGF2194" s="218"/>
      <c r="BGG2194" s="218"/>
      <c r="BGH2194" s="218"/>
      <c r="BGI2194" s="218"/>
      <c r="BGJ2194" s="218"/>
      <c r="BGK2194" s="218"/>
      <c r="BGL2194" s="218"/>
      <c r="BGM2194" s="218"/>
      <c r="BGN2194" s="218"/>
      <c r="BGO2194" s="218"/>
      <c r="BGP2194" s="218"/>
      <c r="BGQ2194" s="218"/>
      <c r="BGR2194" s="218"/>
      <c r="BGS2194" s="218"/>
      <c r="BGT2194" s="218"/>
      <c r="BGU2194" s="218"/>
      <c r="BGV2194" s="218"/>
      <c r="BGW2194" s="218"/>
      <c r="BGX2194" s="218"/>
      <c r="BGY2194" s="218"/>
      <c r="BGZ2194" s="218"/>
      <c r="BHA2194" s="218"/>
      <c r="BHB2194" s="218"/>
      <c r="BHC2194" s="218"/>
      <c r="BHD2194" s="218"/>
      <c r="BHE2194" s="218"/>
      <c r="BHF2194" s="218"/>
      <c r="BHG2194" s="218"/>
      <c r="BHH2194" s="218"/>
      <c r="BHI2194" s="218"/>
      <c r="BHJ2194" s="218"/>
      <c r="BHK2194" s="218"/>
      <c r="BHL2194" s="218"/>
      <c r="BHM2194" s="218"/>
      <c r="BHN2194" s="218"/>
      <c r="BHO2194" s="218"/>
      <c r="BHP2194" s="218"/>
      <c r="BHQ2194" s="218"/>
      <c r="BHR2194" s="218"/>
      <c r="BHS2194" s="218"/>
      <c r="BHT2194" s="218"/>
      <c r="BHU2194" s="218"/>
      <c r="BHV2194" s="218"/>
      <c r="BHW2194" s="218"/>
      <c r="BHX2194" s="218"/>
      <c r="BHY2194" s="218"/>
      <c r="BHZ2194" s="218"/>
      <c r="BIA2194" s="218"/>
      <c r="BIB2194" s="218"/>
      <c r="BIC2194" s="218"/>
      <c r="BID2194" s="218"/>
      <c r="BIE2194" s="218"/>
      <c r="BIF2194" s="218"/>
      <c r="BIG2194" s="218"/>
      <c r="BIH2194" s="218"/>
      <c r="BII2194" s="218"/>
      <c r="BIJ2194" s="218"/>
      <c r="BIK2194" s="218"/>
      <c r="BIL2194" s="218"/>
      <c r="BIM2194" s="218"/>
      <c r="BIN2194" s="218"/>
      <c r="BIO2194" s="218"/>
      <c r="BIP2194" s="218"/>
      <c r="BIQ2194" s="218"/>
      <c r="BIR2194" s="218"/>
      <c r="BIS2194" s="218"/>
      <c r="BIT2194" s="218"/>
      <c r="BIU2194" s="218"/>
      <c r="BIV2194" s="218"/>
      <c r="BIW2194" s="218"/>
      <c r="BIX2194" s="218"/>
      <c r="BIY2194" s="218"/>
      <c r="BIZ2194" s="218"/>
      <c r="BJA2194" s="218"/>
      <c r="BJB2194" s="218"/>
      <c r="BJC2194" s="218"/>
      <c r="BJD2194" s="218"/>
      <c r="BJE2194" s="218"/>
      <c r="BJF2194" s="218"/>
      <c r="BJG2194" s="218"/>
      <c r="BJH2194" s="218"/>
      <c r="BJI2194" s="218"/>
      <c r="BJJ2194" s="218"/>
      <c r="BJK2194" s="218"/>
      <c r="BJL2194" s="218"/>
      <c r="BJM2194" s="218"/>
      <c r="BJN2194" s="218"/>
      <c r="BJO2194" s="218"/>
      <c r="BJP2194" s="218"/>
      <c r="BJQ2194" s="218"/>
      <c r="BJR2194" s="218"/>
      <c r="BJS2194" s="218"/>
      <c r="BJT2194" s="218"/>
      <c r="BJU2194" s="218"/>
      <c r="BJV2194" s="218"/>
      <c r="BJW2194" s="218"/>
      <c r="BJX2194" s="218"/>
      <c r="BJY2194" s="218"/>
      <c r="BJZ2194" s="218"/>
      <c r="BKA2194" s="218"/>
      <c r="BKB2194" s="218"/>
      <c r="BKC2194" s="218"/>
      <c r="BKD2194" s="218"/>
      <c r="BKE2194" s="218"/>
      <c r="BKF2194" s="218"/>
      <c r="BKG2194" s="218"/>
      <c r="BKH2194" s="218"/>
      <c r="BKI2194" s="218"/>
      <c r="BKJ2194" s="218"/>
      <c r="BKK2194" s="218"/>
      <c r="BKL2194" s="218"/>
      <c r="BKM2194" s="218"/>
      <c r="BKN2194" s="218"/>
      <c r="BKO2194" s="218"/>
      <c r="BKP2194" s="218"/>
      <c r="BKQ2194" s="218"/>
      <c r="BKR2194" s="218"/>
      <c r="BKS2194" s="218"/>
      <c r="BKT2194" s="218"/>
      <c r="BKU2194" s="218"/>
      <c r="BKV2194" s="218"/>
      <c r="BKW2194" s="218"/>
      <c r="BKX2194" s="218"/>
      <c r="BKY2194" s="218"/>
      <c r="BKZ2194" s="218"/>
      <c r="BLA2194" s="218"/>
      <c r="BLB2194" s="218"/>
      <c r="BLC2194" s="218"/>
      <c r="BLD2194" s="218"/>
      <c r="BLE2194" s="218"/>
      <c r="BLF2194" s="218"/>
      <c r="BLG2194" s="218"/>
      <c r="BLH2194" s="218"/>
      <c r="BLI2194" s="218"/>
      <c r="BLJ2194" s="218"/>
      <c r="BLK2194" s="218"/>
      <c r="BLL2194" s="218"/>
      <c r="BLM2194" s="218"/>
      <c r="BLN2194" s="218"/>
      <c r="BLO2194" s="218"/>
      <c r="BLP2194" s="218"/>
      <c r="BLQ2194" s="218"/>
      <c r="BLR2194" s="218"/>
      <c r="BLS2194" s="218"/>
      <c r="BLT2194" s="218"/>
      <c r="BLU2194" s="218"/>
      <c r="BLV2194" s="218"/>
      <c r="BLW2194" s="218"/>
      <c r="BLX2194" s="218"/>
      <c r="BLY2194" s="218"/>
      <c r="BLZ2194" s="218"/>
      <c r="BMA2194" s="218"/>
      <c r="BMB2194" s="218"/>
      <c r="BMC2194" s="218"/>
      <c r="BMD2194" s="218"/>
      <c r="BME2194" s="218"/>
      <c r="BMF2194" s="218"/>
      <c r="BMG2194" s="218"/>
      <c r="BMH2194" s="218"/>
      <c r="BMI2194" s="218"/>
      <c r="BMJ2194" s="218"/>
      <c r="BMK2194" s="218"/>
      <c r="BML2194" s="218"/>
      <c r="BMM2194" s="218"/>
      <c r="BMN2194" s="218"/>
      <c r="BMO2194" s="218"/>
      <c r="BMP2194" s="218"/>
      <c r="BMQ2194" s="218"/>
      <c r="BMR2194" s="218"/>
      <c r="BMS2194" s="218"/>
      <c r="BMT2194" s="218"/>
      <c r="BMU2194" s="218"/>
      <c r="BMV2194" s="218"/>
      <c r="BMW2194" s="218"/>
      <c r="BMX2194" s="218"/>
      <c r="BMY2194" s="218"/>
      <c r="BMZ2194" s="218"/>
      <c r="BNA2194" s="218"/>
      <c r="BNB2194" s="218"/>
      <c r="BNC2194" s="218"/>
      <c r="BND2194" s="218"/>
      <c r="BNE2194" s="218"/>
      <c r="BNF2194" s="218"/>
      <c r="BNG2194" s="218"/>
      <c r="BNH2194" s="218"/>
      <c r="BNI2194" s="218"/>
      <c r="BNJ2194" s="218"/>
      <c r="BNK2194" s="218"/>
      <c r="BNL2194" s="218"/>
      <c r="BNM2194" s="218"/>
      <c r="BNN2194" s="218"/>
      <c r="BNO2194" s="218"/>
      <c r="BNP2194" s="218"/>
      <c r="BNQ2194" s="218"/>
      <c r="BNR2194" s="218"/>
      <c r="BNS2194" s="218"/>
      <c r="BNT2194" s="218"/>
      <c r="BNU2194" s="218"/>
      <c r="BNV2194" s="218"/>
      <c r="BNW2194" s="218"/>
      <c r="BNX2194" s="218"/>
      <c r="BNY2194" s="218"/>
      <c r="BNZ2194" s="218"/>
      <c r="BOA2194" s="218"/>
      <c r="BOB2194" s="218"/>
      <c r="BOC2194" s="218"/>
      <c r="BOD2194" s="218"/>
      <c r="BOE2194" s="218"/>
      <c r="BOF2194" s="218"/>
      <c r="BOG2194" s="218"/>
      <c r="BOH2194" s="218"/>
      <c r="BOI2194" s="218"/>
      <c r="BOJ2194" s="218"/>
      <c r="BOK2194" s="218"/>
      <c r="BOL2194" s="218"/>
      <c r="BOM2194" s="218"/>
      <c r="BON2194" s="218"/>
      <c r="BOO2194" s="218"/>
      <c r="BOP2194" s="218"/>
      <c r="BOQ2194" s="218"/>
      <c r="BOR2194" s="218"/>
      <c r="BOS2194" s="218"/>
      <c r="BOT2194" s="218"/>
      <c r="BOU2194" s="218"/>
      <c r="BOV2194" s="218"/>
      <c r="BOW2194" s="218"/>
      <c r="BOX2194" s="218"/>
      <c r="BOY2194" s="218"/>
      <c r="BOZ2194" s="218"/>
      <c r="BPA2194" s="218"/>
      <c r="BPB2194" s="218"/>
      <c r="BPC2194" s="218"/>
      <c r="BPD2194" s="218"/>
      <c r="BPE2194" s="218"/>
      <c r="BPF2194" s="218"/>
      <c r="BPG2194" s="218"/>
      <c r="BPH2194" s="218"/>
      <c r="BPI2194" s="218"/>
      <c r="BPJ2194" s="218"/>
      <c r="BPK2194" s="218"/>
      <c r="BPL2194" s="218"/>
      <c r="BPM2194" s="218"/>
      <c r="BPN2194" s="218"/>
      <c r="BPO2194" s="218"/>
      <c r="BPP2194" s="218"/>
      <c r="BPQ2194" s="218"/>
      <c r="BPR2194" s="218"/>
      <c r="BPS2194" s="218"/>
      <c r="BPT2194" s="218"/>
      <c r="BPU2194" s="218"/>
      <c r="BPV2194" s="218"/>
      <c r="BPW2194" s="218"/>
      <c r="BPX2194" s="218"/>
      <c r="BPY2194" s="218"/>
      <c r="BPZ2194" s="218"/>
      <c r="BQA2194" s="218"/>
      <c r="BQB2194" s="218"/>
      <c r="BQC2194" s="218"/>
      <c r="BQD2194" s="218"/>
      <c r="BQE2194" s="218"/>
      <c r="BQF2194" s="218"/>
      <c r="BQG2194" s="218"/>
      <c r="BQH2194" s="218"/>
      <c r="BQI2194" s="218"/>
      <c r="BQJ2194" s="218"/>
      <c r="BQK2194" s="218"/>
      <c r="BQL2194" s="218"/>
      <c r="BQM2194" s="218"/>
      <c r="BQN2194" s="218"/>
      <c r="BQO2194" s="218"/>
      <c r="BQP2194" s="218"/>
      <c r="BQQ2194" s="218"/>
      <c r="BQR2194" s="218"/>
      <c r="BQS2194" s="218"/>
      <c r="BQT2194" s="218"/>
      <c r="BQU2194" s="218"/>
      <c r="BQV2194" s="218"/>
      <c r="BQW2194" s="218"/>
      <c r="BQX2194" s="218"/>
      <c r="BQY2194" s="218"/>
      <c r="BQZ2194" s="218"/>
      <c r="BRA2194" s="218"/>
      <c r="BRB2194" s="218"/>
      <c r="BRC2194" s="218"/>
      <c r="BRD2194" s="218"/>
      <c r="BRE2194" s="218"/>
      <c r="BRF2194" s="218"/>
      <c r="BRG2194" s="218"/>
      <c r="BRH2194" s="218"/>
      <c r="BRI2194" s="218"/>
      <c r="BRJ2194" s="218"/>
      <c r="BRK2194" s="218"/>
      <c r="BRL2194" s="218"/>
      <c r="BRM2194" s="218"/>
      <c r="BRN2194" s="218"/>
      <c r="BRO2194" s="218"/>
      <c r="BRP2194" s="218"/>
      <c r="BRQ2194" s="218"/>
      <c r="BRR2194" s="218"/>
      <c r="BRS2194" s="218"/>
      <c r="BRT2194" s="218"/>
      <c r="BRU2194" s="218"/>
      <c r="BRV2194" s="218"/>
      <c r="BRW2194" s="218"/>
      <c r="BRX2194" s="218"/>
      <c r="BRY2194" s="218"/>
      <c r="BRZ2194" s="218"/>
      <c r="BSA2194" s="218"/>
      <c r="BSB2194" s="218"/>
      <c r="BSC2194" s="218"/>
      <c r="BSD2194" s="218"/>
      <c r="BSE2194" s="218"/>
      <c r="BSF2194" s="218"/>
      <c r="BSG2194" s="218"/>
      <c r="BSH2194" s="218"/>
      <c r="BSI2194" s="218"/>
      <c r="BSJ2194" s="218"/>
      <c r="BSK2194" s="218"/>
      <c r="BSL2194" s="218"/>
      <c r="BSM2194" s="218"/>
      <c r="BSN2194" s="218"/>
      <c r="BSO2194" s="218"/>
      <c r="BSP2194" s="218"/>
      <c r="BSQ2194" s="218"/>
      <c r="BSR2194" s="218"/>
      <c r="BSS2194" s="218"/>
      <c r="BST2194" s="218"/>
      <c r="BSU2194" s="218"/>
      <c r="BSV2194" s="218"/>
      <c r="BSW2194" s="218"/>
      <c r="BSX2194" s="218"/>
      <c r="BSY2194" s="218"/>
      <c r="BSZ2194" s="218"/>
      <c r="BTA2194" s="218"/>
      <c r="BTB2194" s="218"/>
      <c r="BTC2194" s="218"/>
      <c r="BTD2194" s="218"/>
      <c r="BTE2194" s="218"/>
      <c r="BTF2194" s="218"/>
      <c r="BTG2194" s="218"/>
      <c r="BTH2194" s="218"/>
      <c r="BTI2194" s="218"/>
      <c r="BTJ2194" s="218"/>
      <c r="BTK2194" s="218"/>
      <c r="BTL2194" s="218"/>
      <c r="BTM2194" s="218"/>
      <c r="BTN2194" s="218"/>
      <c r="BTO2194" s="218"/>
      <c r="BTP2194" s="218"/>
      <c r="BTQ2194" s="218"/>
      <c r="BTR2194" s="218"/>
      <c r="BTS2194" s="218"/>
      <c r="BTT2194" s="218"/>
      <c r="BTU2194" s="218"/>
      <c r="BTV2194" s="218"/>
      <c r="BTW2194" s="218"/>
      <c r="BTX2194" s="218"/>
      <c r="BTY2194" s="218"/>
      <c r="BTZ2194" s="218"/>
      <c r="BUA2194" s="218"/>
      <c r="BUB2194" s="218"/>
      <c r="BUC2194" s="218"/>
      <c r="BUD2194" s="218"/>
      <c r="BUE2194" s="218"/>
      <c r="BUF2194" s="218"/>
      <c r="BUG2194" s="218"/>
      <c r="BUH2194" s="218"/>
      <c r="BUI2194" s="218"/>
      <c r="BUJ2194" s="218"/>
      <c r="BUK2194" s="218"/>
      <c r="BUL2194" s="218"/>
      <c r="BUM2194" s="218"/>
      <c r="BUN2194" s="218"/>
      <c r="BUO2194" s="218"/>
      <c r="BUP2194" s="218"/>
      <c r="BUQ2194" s="218"/>
      <c r="BUR2194" s="218"/>
      <c r="BUS2194" s="218"/>
      <c r="BUT2194" s="218"/>
      <c r="BUU2194" s="218"/>
      <c r="BUV2194" s="218"/>
      <c r="BUW2194" s="218"/>
      <c r="BUX2194" s="218"/>
      <c r="BUY2194" s="218"/>
      <c r="BUZ2194" s="218"/>
      <c r="BVA2194" s="218"/>
      <c r="BVB2194" s="218"/>
      <c r="BVC2194" s="218"/>
      <c r="BVD2194" s="218"/>
      <c r="BVE2194" s="218"/>
      <c r="BVF2194" s="218"/>
      <c r="BVG2194" s="218"/>
      <c r="BVH2194" s="218"/>
      <c r="BVI2194" s="218"/>
      <c r="BVJ2194" s="218"/>
      <c r="BVK2194" s="218"/>
      <c r="BVL2194" s="218"/>
      <c r="BVM2194" s="218"/>
      <c r="BVN2194" s="218"/>
      <c r="BVO2194" s="218"/>
      <c r="BVP2194" s="218"/>
      <c r="BVQ2194" s="218"/>
      <c r="BVR2194" s="218"/>
      <c r="BVS2194" s="218"/>
      <c r="BVT2194" s="218"/>
      <c r="BVU2194" s="218"/>
      <c r="BVV2194" s="218"/>
      <c r="BVW2194" s="218"/>
      <c r="BVX2194" s="218"/>
      <c r="BVY2194" s="218"/>
      <c r="BVZ2194" s="218"/>
      <c r="BWA2194" s="218"/>
      <c r="BWB2194" s="218"/>
      <c r="BWC2194" s="218"/>
      <c r="BWD2194" s="218"/>
      <c r="BWE2194" s="218"/>
      <c r="BWF2194" s="218"/>
      <c r="BWG2194" s="218"/>
      <c r="BWH2194" s="218"/>
      <c r="BWI2194" s="218"/>
      <c r="BWJ2194" s="218"/>
      <c r="BWK2194" s="218"/>
      <c r="BWL2194" s="218"/>
      <c r="BWM2194" s="218"/>
      <c r="BWN2194" s="218"/>
      <c r="BWO2194" s="218"/>
      <c r="BWP2194" s="218"/>
      <c r="BWQ2194" s="218"/>
      <c r="BWR2194" s="218"/>
      <c r="BWS2194" s="218"/>
      <c r="BWT2194" s="218"/>
      <c r="BWU2194" s="218"/>
      <c r="BWV2194" s="218"/>
      <c r="BWW2194" s="218"/>
      <c r="BWX2194" s="218"/>
      <c r="BWY2194" s="218"/>
      <c r="BWZ2194" s="218"/>
      <c r="BXA2194" s="218"/>
      <c r="BXB2194" s="218"/>
      <c r="BXC2194" s="218"/>
      <c r="BXD2194" s="218"/>
      <c r="BXE2194" s="218"/>
      <c r="BXF2194" s="218"/>
      <c r="BXG2194" s="218"/>
      <c r="BXH2194" s="218"/>
      <c r="BXI2194" s="218"/>
      <c r="BXJ2194" s="218"/>
      <c r="BXK2194" s="218"/>
      <c r="BXL2194" s="218"/>
      <c r="BXM2194" s="218"/>
      <c r="BXN2194" s="218"/>
      <c r="BXO2194" s="218"/>
      <c r="BXP2194" s="218"/>
      <c r="BXQ2194" s="218"/>
      <c r="BXR2194" s="218"/>
      <c r="BXS2194" s="218"/>
      <c r="BXT2194" s="218"/>
      <c r="BXU2194" s="218"/>
      <c r="BXV2194" s="218"/>
      <c r="BXW2194" s="218"/>
      <c r="BXX2194" s="218"/>
      <c r="BXY2194" s="218"/>
      <c r="BXZ2194" s="218"/>
      <c r="BYA2194" s="218"/>
      <c r="BYB2194" s="218"/>
      <c r="BYC2194" s="218"/>
      <c r="BYD2194" s="218"/>
      <c r="BYE2194" s="218"/>
      <c r="BYF2194" s="218"/>
      <c r="BYG2194" s="218"/>
      <c r="BYH2194" s="218"/>
      <c r="BYI2194" s="218"/>
      <c r="BYJ2194" s="218"/>
      <c r="BYK2194" s="218"/>
      <c r="BYL2194" s="218"/>
      <c r="BYM2194" s="218"/>
      <c r="BYN2194" s="218"/>
      <c r="BYO2194" s="218"/>
      <c r="BYP2194" s="218"/>
      <c r="BYQ2194" s="218"/>
      <c r="BYR2194" s="218"/>
      <c r="BYS2194" s="218"/>
      <c r="BYT2194" s="218"/>
      <c r="BYU2194" s="218"/>
      <c r="BYV2194" s="218"/>
      <c r="BYW2194" s="218"/>
      <c r="BYX2194" s="218"/>
      <c r="BYY2194" s="218"/>
      <c r="BYZ2194" s="218"/>
      <c r="BZA2194" s="218"/>
      <c r="BZB2194" s="218"/>
      <c r="BZC2194" s="218"/>
      <c r="BZD2194" s="218"/>
      <c r="BZE2194" s="218"/>
      <c r="BZF2194" s="218"/>
      <c r="BZG2194" s="218"/>
      <c r="BZH2194" s="218"/>
      <c r="BZI2194" s="218"/>
      <c r="BZJ2194" s="218"/>
      <c r="BZK2194" s="218"/>
      <c r="BZL2194" s="218"/>
      <c r="BZM2194" s="218"/>
      <c r="BZN2194" s="218"/>
      <c r="BZO2194" s="218"/>
      <c r="BZP2194" s="218"/>
      <c r="BZQ2194" s="218"/>
      <c r="BZR2194" s="218"/>
      <c r="BZS2194" s="218"/>
      <c r="BZT2194" s="218"/>
      <c r="BZU2194" s="218"/>
      <c r="BZV2194" s="218"/>
      <c r="BZW2194" s="218"/>
      <c r="BZX2194" s="218"/>
      <c r="BZY2194" s="218"/>
      <c r="BZZ2194" s="218"/>
      <c r="CAA2194" s="218"/>
      <c r="CAB2194" s="218"/>
      <c r="CAC2194" s="218"/>
      <c r="CAD2194" s="218"/>
      <c r="CAE2194" s="218"/>
      <c r="CAF2194" s="218"/>
      <c r="CAG2194" s="218"/>
      <c r="CAH2194" s="218"/>
      <c r="CAI2194" s="218"/>
      <c r="CAJ2194" s="218"/>
      <c r="CAK2194" s="218"/>
      <c r="CAL2194" s="218"/>
      <c r="CAM2194" s="218"/>
      <c r="CAN2194" s="218"/>
      <c r="CAO2194" s="218"/>
      <c r="CAP2194" s="218"/>
      <c r="CAQ2194" s="218"/>
      <c r="CAR2194" s="218"/>
      <c r="CAS2194" s="218"/>
      <c r="CAT2194" s="218"/>
      <c r="CAU2194" s="218"/>
      <c r="CAV2194" s="218"/>
      <c r="CAW2194" s="218"/>
      <c r="CAX2194" s="218"/>
      <c r="CAY2194" s="218"/>
      <c r="CAZ2194" s="218"/>
      <c r="CBA2194" s="218"/>
      <c r="CBB2194" s="218"/>
      <c r="CBC2194" s="218"/>
      <c r="CBD2194" s="218"/>
      <c r="CBE2194" s="218"/>
      <c r="CBF2194" s="218"/>
      <c r="CBG2194" s="218"/>
      <c r="CBH2194" s="218"/>
      <c r="CBI2194" s="218"/>
      <c r="CBJ2194" s="218"/>
      <c r="CBK2194" s="218"/>
      <c r="CBL2194" s="218"/>
      <c r="CBM2194" s="218"/>
      <c r="CBN2194" s="218"/>
      <c r="CBO2194" s="218"/>
      <c r="CBP2194" s="218"/>
      <c r="CBQ2194" s="218"/>
      <c r="CBR2194" s="218"/>
      <c r="CBS2194" s="218"/>
      <c r="CBT2194" s="218"/>
      <c r="CBU2194" s="218"/>
      <c r="CBV2194" s="218"/>
      <c r="CBW2194" s="218"/>
      <c r="CBX2194" s="218"/>
      <c r="CBY2194" s="218"/>
      <c r="CBZ2194" s="218"/>
      <c r="CCA2194" s="218"/>
      <c r="CCB2194" s="218"/>
      <c r="CCC2194" s="218"/>
      <c r="CCD2194" s="218"/>
      <c r="CCE2194" s="218"/>
      <c r="CCF2194" s="218"/>
      <c r="CCG2194" s="218"/>
      <c r="CCH2194" s="218"/>
      <c r="CCI2194" s="218"/>
      <c r="CCJ2194" s="218"/>
      <c r="CCK2194" s="218"/>
      <c r="CCL2194" s="218"/>
      <c r="CCM2194" s="218"/>
      <c r="CCN2194" s="218"/>
      <c r="CCO2194" s="218"/>
      <c r="CCP2194" s="218"/>
      <c r="CCQ2194" s="218"/>
      <c r="CCR2194" s="218"/>
      <c r="CCS2194" s="218"/>
      <c r="CCT2194" s="218"/>
      <c r="CCU2194" s="218"/>
      <c r="CCV2194" s="218"/>
      <c r="CCW2194" s="218"/>
      <c r="CCX2194" s="218"/>
      <c r="CCY2194" s="218"/>
      <c r="CCZ2194" s="218"/>
      <c r="CDA2194" s="218"/>
      <c r="CDB2194" s="218"/>
      <c r="CDC2194" s="218"/>
      <c r="CDD2194" s="218"/>
      <c r="CDE2194" s="218"/>
      <c r="CDF2194" s="218"/>
      <c r="CDG2194" s="218"/>
      <c r="CDH2194" s="218"/>
      <c r="CDI2194" s="218"/>
      <c r="CDJ2194" s="218"/>
      <c r="CDK2194" s="218"/>
      <c r="CDL2194" s="218"/>
      <c r="CDM2194" s="218"/>
      <c r="CDN2194" s="218"/>
      <c r="CDO2194" s="218"/>
      <c r="CDP2194" s="218"/>
      <c r="CDQ2194" s="218"/>
      <c r="CDR2194" s="218"/>
      <c r="CDS2194" s="218"/>
      <c r="CDT2194" s="218"/>
      <c r="CDU2194" s="218"/>
      <c r="CDV2194" s="218"/>
      <c r="CDW2194" s="218"/>
      <c r="CDX2194" s="218"/>
      <c r="CDY2194" s="218"/>
      <c r="CDZ2194" s="218"/>
      <c r="CEA2194" s="218"/>
      <c r="CEB2194" s="218"/>
      <c r="CEC2194" s="218"/>
      <c r="CED2194" s="218"/>
      <c r="CEE2194" s="218"/>
      <c r="CEF2194" s="218"/>
      <c r="CEG2194" s="218"/>
      <c r="CEH2194" s="218"/>
      <c r="CEI2194" s="218"/>
      <c r="CEJ2194" s="218"/>
      <c r="CEK2194" s="218"/>
      <c r="CEL2194" s="218"/>
      <c r="CEM2194" s="218"/>
      <c r="CEN2194" s="218"/>
      <c r="CEO2194" s="218"/>
      <c r="CEP2194" s="218"/>
      <c r="CEQ2194" s="218"/>
      <c r="CER2194" s="218"/>
      <c r="CES2194" s="218"/>
      <c r="CET2194" s="218"/>
      <c r="CEU2194" s="218"/>
      <c r="CEV2194" s="218"/>
      <c r="CEW2194" s="218"/>
      <c r="CEX2194" s="218"/>
      <c r="CEY2194" s="218"/>
      <c r="CEZ2194" s="218"/>
      <c r="CFA2194" s="218"/>
      <c r="CFB2194" s="218"/>
      <c r="CFC2194" s="218"/>
      <c r="CFD2194" s="218"/>
      <c r="CFE2194" s="218"/>
      <c r="CFF2194" s="218"/>
      <c r="CFG2194" s="218"/>
      <c r="CFH2194" s="218"/>
      <c r="CFI2194" s="218"/>
      <c r="CFJ2194" s="218"/>
      <c r="CFK2194" s="218"/>
      <c r="CFL2194" s="218"/>
      <c r="CFM2194" s="218"/>
      <c r="CFN2194" s="218"/>
      <c r="CFO2194" s="218"/>
      <c r="CFP2194" s="218"/>
      <c r="CFQ2194" s="218"/>
      <c r="CFR2194" s="218"/>
      <c r="CFS2194" s="218"/>
      <c r="CFT2194" s="218"/>
      <c r="CFU2194" s="218"/>
      <c r="CFV2194" s="218"/>
      <c r="CFW2194" s="218"/>
      <c r="CFX2194" s="218"/>
      <c r="CFY2194" s="218"/>
      <c r="CFZ2194" s="218"/>
      <c r="CGA2194" s="218"/>
      <c r="CGB2194" s="218"/>
      <c r="CGC2194" s="218"/>
      <c r="CGD2194" s="218"/>
      <c r="CGE2194" s="218"/>
      <c r="CGF2194" s="218"/>
      <c r="CGG2194" s="218"/>
      <c r="CGH2194" s="218"/>
      <c r="CGI2194" s="218"/>
      <c r="CGJ2194" s="218"/>
      <c r="CGK2194" s="218"/>
      <c r="CGL2194" s="218"/>
      <c r="CGM2194" s="218"/>
      <c r="CGN2194" s="218"/>
      <c r="CGO2194" s="218"/>
      <c r="CGP2194" s="218"/>
      <c r="CGQ2194" s="218"/>
      <c r="CGR2194" s="218"/>
      <c r="CGS2194" s="218"/>
      <c r="CGT2194" s="218"/>
      <c r="CGU2194" s="218"/>
      <c r="CGV2194" s="218"/>
      <c r="CGW2194" s="218"/>
      <c r="CGX2194" s="218"/>
      <c r="CGY2194" s="218"/>
      <c r="CGZ2194" s="218"/>
      <c r="CHA2194" s="218"/>
      <c r="CHB2194" s="218"/>
      <c r="CHC2194" s="218"/>
      <c r="CHD2194" s="218"/>
      <c r="CHE2194" s="218"/>
      <c r="CHF2194" s="218"/>
      <c r="CHG2194" s="218"/>
      <c r="CHH2194" s="218"/>
      <c r="CHI2194" s="218"/>
      <c r="CHJ2194" s="218"/>
      <c r="CHK2194" s="218"/>
      <c r="CHL2194" s="218"/>
      <c r="CHM2194" s="218"/>
      <c r="CHN2194" s="218"/>
      <c r="CHO2194" s="218"/>
      <c r="CHP2194" s="218"/>
      <c r="CHQ2194" s="218"/>
      <c r="CHR2194" s="218"/>
      <c r="CHS2194" s="218"/>
      <c r="CHT2194" s="218"/>
      <c r="CHU2194" s="218"/>
      <c r="CHV2194" s="218"/>
      <c r="CHW2194" s="218"/>
      <c r="CHX2194" s="218"/>
      <c r="CHY2194" s="218"/>
      <c r="CHZ2194" s="218"/>
      <c r="CIA2194" s="218"/>
      <c r="CIB2194" s="218"/>
      <c r="CIC2194" s="218"/>
      <c r="CID2194" s="218"/>
      <c r="CIE2194" s="218"/>
      <c r="CIF2194" s="218"/>
      <c r="CIG2194" s="218"/>
      <c r="CIH2194" s="218"/>
      <c r="CII2194" s="218"/>
      <c r="CIJ2194" s="218"/>
      <c r="CIK2194" s="218"/>
      <c r="CIL2194" s="218"/>
      <c r="CIM2194" s="218"/>
      <c r="CIN2194" s="218"/>
      <c r="CIO2194" s="218"/>
      <c r="CIP2194" s="218"/>
      <c r="CIQ2194" s="218"/>
      <c r="CIR2194" s="218"/>
      <c r="CIS2194" s="218"/>
      <c r="CIT2194" s="218"/>
      <c r="CIU2194" s="218"/>
      <c r="CIV2194" s="218"/>
      <c r="CIW2194" s="218"/>
      <c r="CIX2194" s="218"/>
      <c r="CIY2194" s="218"/>
      <c r="CIZ2194" s="218"/>
      <c r="CJA2194" s="218"/>
      <c r="CJB2194" s="218"/>
      <c r="CJC2194" s="218"/>
      <c r="CJD2194" s="218"/>
      <c r="CJE2194" s="218"/>
      <c r="CJF2194" s="218"/>
      <c r="CJG2194" s="218"/>
      <c r="CJH2194" s="218"/>
      <c r="CJI2194" s="218"/>
      <c r="CJJ2194" s="218"/>
      <c r="CJK2194" s="218"/>
      <c r="CJL2194" s="218"/>
      <c r="CJM2194" s="218"/>
      <c r="CJN2194" s="218"/>
      <c r="CJO2194" s="218"/>
      <c r="CJP2194" s="218"/>
      <c r="CJQ2194" s="218"/>
      <c r="CJR2194" s="218"/>
      <c r="CJS2194" s="218"/>
      <c r="CJT2194" s="218"/>
      <c r="CJU2194" s="218"/>
      <c r="CJV2194" s="218"/>
      <c r="CJW2194" s="218"/>
      <c r="CJX2194" s="218"/>
      <c r="CJY2194" s="218"/>
      <c r="CJZ2194" s="218"/>
      <c r="CKA2194" s="218"/>
      <c r="CKB2194" s="218"/>
      <c r="CKC2194" s="218"/>
      <c r="CKD2194" s="218"/>
      <c r="CKE2194" s="218"/>
      <c r="CKF2194" s="218"/>
      <c r="CKG2194" s="218"/>
      <c r="CKH2194" s="218"/>
      <c r="CKI2194" s="218"/>
      <c r="CKJ2194" s="218"/>
      <c r="CKK2194" s="218"/>
      <c r="CKL2194" s="218"/>
      <c r="CKM2194" s="218"/>
      <c r="CKN2194" s="218"/>
      <c r="CKO2194" s="218"/>
      <c r="CKP2194" s="218"/>
      <c r="CKQ2194" s="218"/>
      <c r="CKR2194" s="218"/>
      <c r="CKS2194" s="218"/>
      <c r="CKT2194" s="218"/>
      <c r="CKU2194" s="218"/>
      <c r="CKV2194" s="218"/>
      <c r="CKW2194" s="218"/>
      <c r="CKX2194" s="218"/>
      <c r="CKY2194" s="218"/>
      <c r="CKZ2194" s="218"/>
      <c r="CLA2194" s="218"/>
      <c r="CLB2194" s="218"/>
      <c r="CLC2194" s="218"/>
      <c r="CLD2194" s="218"/>
      <c r="CLE2194" s="218"/>
      <c r="CLF2194" s="218"/>
      <c r="CLG2194" s="218"/>
      <c r="CLH2194" s="218"/>
      <c r="CLI2194" s="218"/>
      <c r="CLJ2194" s="218"/>
      <c r="CLK2194" s="218"/>
      <c r="CLL2194" s="218"/>
      <c r="CLM2194" s="218"/>
      <c r="CLN2194" s="218"/>
      <c r="CLO2194" s="218"/>
      <c r="CLP2194" s="218"/>
      <c r="CLQ2194" s="218"/>
      <c r="CLR2194" s="218"/>
      <c r="CLS2194" s="218"/>
      <c r="CLT2194" s="218"/>
      <c r="CLU2194" s="218"/>
      <c r="CLV2194" s="218"/>
      <c r="CLW2194" s="218"/>
      <c r="CLX2194" s="218"/>
      <c r="CLY2194" s="218"/>
      <c r="CLZ2194" s="218"/>
      <c r="CMA2194" s="218"/>
      <c r="CMB2194" s="218"/>
      <c r="CMC2194" s="218"/>
      <c r="CMD2194" s="218"/>
      <c r="CME2194" s="218"/>
      <c r="CMF2194" s="218"/>
      <c r="CMG2194" s="218"/>
      <c r="CMH2194" s="218"/>
      <c r="CMI2194" s="218"/>
      <c r="CMJ2194" s="218"/>
      <c r="CMK2194" s="218"/>
      <c r="CML2194" s="218"/>
      <c r="CMM2194" s="218"/>
      <c r="CMN2194" s="218"/>
      <c r="CMO2194" s="218"/>
      <c r="CMP2194" s="218"/>
      <c r="CMQ2194" s="218"/>
      <c r="CMR2194" s="218"/>
      <c r="CMS2194" s="218"/>
      <c r="CMT2194" s="218"/>
      <c r="CMU2194" s="218"/>
      <c r="CMV2194" s="218"/>
      <c r="CMW2194" s="218"/>
      <c r="CMX2194" s="218"/>
      <c r="CMY2194" s="218"/>
      <c r="CMZ2194" s="218"/>
      <c r="CNA2194" s="218"/>
      <c r="CNB2194" s="218"/>
      <c r="CNC2194" s="218"/>
      <c r="CND2194" s="218"/>
      <c r="CNE2194" s="218"/>
      <c r="CNF2194" s="218"/>
      <c r="CNG2194" s="218"/>
      <c r="CNH2194" s="218"/>
      <c r="CNI2194" s="218"/>
      <c r="CNJ2194" s="218"/>
      <c r="CNK2194" s="218"/>
      <c r="CNL2194" s="218"/>
      <c r="CNM2194" s="218"/>
      <c r="CNN2194" s="218"/>
      <c r="CNO2194" s="218"/>
      <c r="CNP2194" s="218"/>
      <c r="CNQ2194" s="218"/>
      <c r="CNR2194" s="218"/>
      <c r="CNS2194" s="218"/>
      <c r="CNT2194" s="218"/>
      <c r="CNU2194" s="218"/>
      <c r="CNV2194" s="218"/>
      <c r="CNW2194" s="218"/>
      <c r="CNX2194" s="218"/>
      <c r="CNY2194" s="218"/>
      <c r="CNZ2194" s="218"/>
      <c r="COA2194" s="218"/>
      <c r="COB2194" s="218"/>
      <c r="COC2194" s="218"/>
      <c r="COD2194" s="218"/>
      <c r="COE2194" s="218"/>
      <c r="COF2194" s="218"/>
      <c r="COG2194" s="218"/>
      <c r="COH2194" s="218"/>
      <c r="COI2194" s="218"/>
      <c r="COJ2194" s="218"/>
      <c r="COK2194" s="218"/>
      <c r="COL2194" s="218"/>
      <c r="COM2194" s="218"/>
      <c r="CON2194" s="218"/>
      <c r="COO2194" s="218"/>
      <c r="COP2194" s="218"/>
      <c r="COQ2194" s="218"/>
      <c r="COR2194" s="218"/>
      <c r="COS2194" s="218"/>
      <c r="COT2194" s="218"/>
      <c r="COU2194" s="218"/>
      <c r="COV2194" s="218"/>
      <c r="COW2194" s="218"/>
      <c r="COX2194" s="218"/>
      <c r="COY2194" s="218"/>
      <c r="COZ2194" s="218"/>
      <c r="CPA2194" s="218"/>
      <c r="CPB2194" s="218"/>
      <c r="CPC2194" s="218"/>
      <c r="CPD2194" s="218"/>
      <c r="CPE2194" s="218"/>
      <c r="CPF2194" s="218"/>
      <c r="CPG2194" s="218"/>
      <c r="CPH2194" s="218"/>
      <c r="CPI2194" s="218"/>
      <c r="CPJ2194" s="218"/>
      <c r="CPK2194" s="218"/>
      <c r="CPL2194" s="218"/>
      <c r="CPM2194" s="218"/>
      <c r="CPN2194" s="218"/>
      <c r="CPO2194" s="218"/>
      <c r="CPP2194" s="218"/>
      <c r="CPQ2194" s="218"/>
      <c r="CPR2194" s="218"/>
      <c r="CPS2194" s="218"/>
      <c r="CPT2194" s="218"/>
      <c r="CPU2194" s="218"/>
      <c r="CPV2194" s="218"/>
      <c r="CPW2194" s="218"/>
      <c r="CPX2194" s="218"/>
      <c r="CPY2194" s="218"/>
      <c r="CPZ2194" s="218"/>
      <c r="CQA2194" s="218"/>
      <c r="CQB2194" s="218"/>
      <c r="CQC2194" s="218"/>
      <c r="CQD2194" s="218"/>
      <c r="CQE2194" s="218"/>
      <c r="CQF2194" s="218"/>
      <c r="CQG2194" s="218"/>
      <c r="CQH2194" s="218"/>
      <c r="CQI2194" s="218"/>
      <c r="CQJ2194" s="218"/>
      <c r="CQK2194" s="218"/>
      <c r="CQL2194" s="218"/>
      <c r="CQM2194" s="218"/>
      <c r="CQN2194" s="218"/>
      <c r="CQO2194" s="218"/>
      <c r="CQP2194" s="218"/>
      <c r="CQQ2194" s="218"/>
      <c r="CQR2194" s="218"/>
      <c r="CQS2194" s="218"/>
      <c r="CQT2194" s="218"/>
      <c r="CQU2194" s="218"/>
      <c r="CQV2194" s="218"/>
      <c r="CQW2194" s="218"/>
      <c r="CQX2194" s="218"/>
      <c r="CQY2194" s="218"/>
      <c r="CQZ2194" s="218"/>
      <c r="CRA2194" s="218"/>
      <c r="CRB2194" s="218"/>
      <c r="CRC2194" s="218"/>
      <c r="CRD2194" s="218"/>
      <c r="CRE2194" s="218"/>
      <c r="CRF2194" s="218"/>
      <c r="CRG2194" s="218"/>
      <c r="CRH2194" s="218"/>
      <c r="CRI2194" s="218"/>
      <c r="CRJ2194" s="218"/>
      <c r="CRK2194" s="218"/>
      <c r="CRL2194" s="218"/>
      <c r="CRM2194" s="218"/>
      <c r="CRN2194" s="218"/>
      <c r="CRO2194" s="218"/>
      <c r="CRP2194" s="218"/>
      <c r="CRQ2194" s="218"/>
      <c r="CRR2194" s="218"/>
      <c r="CRS2194" s="218"/>
      <c r="CRT2194" s="218"/>
      <c r="CRU2194" s="218"/>
      <c r="CRV2194" s="218"/>
      <c r="CRW2194" s="218"/>
      <c r="CRX2194" s="218"/>
      <c r="CRY2194" s="218"/>
      <c r="CRZ2194" s="218"/>
      <c r="CSA2194" s="218"/>
      <c r="CSB2194" s="218"/>
      <c r="CSC2194" s="218"/>
      <c r="CSD2194" s="218"/>
      <c r="CSE2194" s="218"/>
      <c r="CSF2194" s="218"/>
      <c r="CSG2194" s="218"/>
      <c r="CSH2194" s="218"/>
      <c r="CSI2194" s="218"/>
      <c r="CSJ2194" s="218"/>
      <c r="CSK2194" s="218"/>
      <c r="CSL2194" s="218"/>
      <c r="CSM2194" s="218"/>
      <c r="CSN2194" s="218"/>
      <c r="CSO2194" s="218"/>
      <c r="CSP2194" s="218"/>
      <c r="CSQ2194" s="218"/>
      <c r="CSR2194" s="218"/>
      <c r="CSS2194" s="218"/>
      <c r="CST2194" s="218"/>
      <c r="CSU2194" s="218"/>
      <c r="CSV2194" s="218"/>
      <c r="CSW2194" s="218"/>
      <c r="CSX2194" s="218"/>
      <c r="CSY2194" s="218"/>
      <c r="CSZ2194" s="218"/>
      <c r="CTA2194" s="218"/>
      <c r="CTB2194" s="218"/>
      <c r="CTC2194" s="218"/>
      <c r="CTD2194" s="218"/>
      <c r="CTE2194" s="218"/>
      <c r="CTF2194" s="218"/>
      <c r="CTG2194" s="218"/>
      <c r="CTH2194" s="218"/>
      <c r="CTI2194" s="218"/>
      <c r="CTJ2194" s="218"/>
      <c r="CTK2194" s="218"/>
      <c r="CTL2194" s="218"/>
      <c r="CTM2194" s="218"/>
      <c r="CTN2194" s="218"/>
      <c r="CTO2194" s="218"/>
      <c r="CTP2194" s="218"/>
      <c r="CTQ2194" s="218"/>
      <c r="CTR2194" s="218"/>
      <c r="CTS2194" s="218"/>
      <c r="CTT2194" s="218"/>
      <c r="CTU2194" s="218"/>
      <c r="CTV2194" s="218"/>
      <c r="CTW2194" s="218"/>
      <c r="CTX2194" s="218"/>
      <c r="CTY2194" s="218"/>
      <c r="CTZ2194" s="218"/>
      <c r="CUA2194" s="218"/>
      <c r="CUB2194" s="218"/>
      <c r="CUC2194" s="218"/>
      <c r="CUD2194" s="218"/>
      <c r="CUE2194" s="218"/>
      <c r="CUF2194" s="218"/>
      <c r="CUG2194" s="218"/>
      <c r="CUH2194" s="218"/>
      <c r="CUI2194" s="218"/>
      <c r="CUJ2194" s="218"/>
      <c r="CUK2194" s="218"/>
      <c r="CUL2194" s="218"/>
      <c r="CUM2194" s="218"/>
      <c r="CUN2194" s="218"/>
      <c r="CUO2194" s="218"/>
      <c r="CUP2194" s="218"/>
      <c r="CUQ2194" s="218"/>
      <c r="CUR2194" s="218"/>
      <c r="CUS2194" s="218"/>
      <c r="CUT2194" s="218"/>
      <c r="CUU2194" s="218"/>
      <c r="CUV2194" s="218"/>
      <c r="CUW2194" s="218"/>
      <c r="CUX2194" s="218"/>
      <c r="CUY2194" s="218"/>
      <c r="CUZ2194" s="218"/>
      <c r="CVA2194" s="218"/>
      <c r="CVB2194" s="218"/>
      <c r="CVC2194" s="218"/>
      <c r="CVD2194" s="218"/>
      <c r="CVE2194" s="218"/>
      <c r="CVF2194" s="218"/>
      <c r="CVG2194" s="218"/>
      <c r="CVH2194" s="218"/>
      <c r="CVI2194" s="218"/>
      <c r="CVJ2194" s="218"/>
      <c r="CVK2194" s="218"/>
      <c r="CVL2194" s="218"/>
      <c r="CVM2194" s="218"/>
      <c r="CVN2194" s="218"/>
      <c r="CVO2194" s="218"/>
      <c r="CVP2194" s="218"/>
      <c r="CVQ2194" s="218"/>
      <c r="CVR2194" s="218"/>
      <c r="CVS2194" s="218"/>
      <c r="CVT2194" s="218"/>
      <c r="CVU2194" s="218"/>
      <c r="CVV2194" s="218"/>
      <c r="CVW2194" s="218"/>
      <c r="CVX2194" s="218"/>
      <c r="CVY2194" s="218"/>
      <c r="CVZ2194" s="218"/>
      <c r="CWA2194" s="218"/>
      <c r="CWB2194" s="218"/>
      <c r="CWC2194" s="218"/>
      <c r="CWD2194" s="218"/>
      <c r="CWE2194" s="218"/>
      <c r="CWF2194" s="218"/>
      <c r="CWG2194" s="218"/>
      <c r="CWH2194" s="218"/>
      <c r="CWI2194" s="218"/>
      <c r="CWJ2194" s="218"/>
      <c r="CWK2194" s="218"/>
      <c r="CWL2194" s="218"/>
      <c r="CWM2194" s="218"/>
      <c r="CWN2194" s="218"/>
      <c r="CWO2194" s="218"/>
      <c r="CWP2194" s="218"/>
      <c r="CWQ2194" s="218"/>
      <c r="CWR2194" s="218"/>
      <c r="CWS2194" s="218"/>
      <c r="CWT2194" s="218"/>
      <c r="CWU2194" s="218"/>
      <c r="CWV2194" s="218"/>
      <c r="CWW2194" s="218"/>
      <c r="CWX2194" s="218"/>
      <c r="CWY2194" s="218"/>
      <c r="CWZ2194" s="218"/>
      <c r="CXA2194" s="218"/>
      <c r="CXB2194" s="218"/>
      <c r="CXC2194" s="218"/>
      <c r="CXD2194" s="218"/>
      <c r="CXE2194" s="218"/>
      <c r="CXF2194" s="218"/>
      <c r="CXG2194" s="218"/>
      <c r="CXH2194" s="218"/>
      <c r="CXI2194" s="218"/>
      <c r="CXJ2194" s="218"/>
      <c r="CXK2194" s="218"/>
      <c r="CXL2194" s="218"/>
      <c r="CXM2194" s="218"/>
      <c r="CXN2194" s="218"/>
      <c r="CXO2194" s="218"/>
      <c r="CXP2194" s="218"/>
      <c r="CXQ2194" s="218"/>
      <c r="CXR2194" s="218"/>
      <c r="CXS2194" s="218"/>
      <c r="CXT2194" s="218"/>
      <c r="CXU2194" s="218"/>
      <c r="CXV2194" s="218"/>
      <c r="CXW2194" s="218"/>
      <c r="CXX2194" s="218"/>
      <c r="CXY2194" s="218"/>
      <c r="CXZ2194" s="218"/>
      <c r="CYA2194" s="218"/>
      <c r="CYB2194" s="218"/>
      <c r="CYC2194" s="218"/>
      <c r="CYD2194" s="218"/>
      <c r="CYE2194" s="218"/>
      <c r="CYF2194" s="218"/>
      <c r="CYG2194" s="218"/>
      <c r="CYH2194" s="218"/>
      <c r="CYI2194" s="218"/>
      <c r="CYJ2194" s="218"/>
      <c r="CYK2194" s="218"/>
      <c r="CYL2194" s="218"/>
      <c r="CYM2194" s="218"/>
      <c r="CYN2194" s="218"/>
      <c r="CYO2194" s="218"/>
      <c r="CYP2194" s="218"/>
      <c r="CYQ2194" s="218"/>
      <c r="CYR2194" s="218"/>
      <c r="CYS2194" s="218"/>
      <c r="CYT2194" s="218"/>
      <c r="CYU2194" s="218"/>
      <c r="CYV2194" s="218"/>
      <c r="CYW2194" s="218"/>
      <c r="CYX2194" s="218"/>
      <c r="CYY2194" s="218"/>
      <c r="CYZ2194" s="218"/>
      <c r="CZA2194" s="218"/>
      <c r="CZB2194" s="218"/>
      <c r="CZC2194" s="218"/>
      <c r="CZD2194" s="218"/>
      <c r="CZE2194" s="218"/>
      <c r="CZF2194" s="218"/>
      <c r="CZG2194" s="218"/>
      <c r="CZH2194" s="218"/>
      <c r="CZI2194" s="218"/>
      <c r="CZJ2194" s="218"/>
      <c r="CZK2194" s="218"/>
      <c r="CZL2194" s="218"/>
      <c r="CZM2194" s="218"/>
      <c r="CZN2194" s="218"/>
      <c r="CZO2194" s="218"/>
      <c r="CZP2194" s="218"/>
      <c r="CZQ2194" s="218"/>
      <c r="CZR2194" s="218"/>
      <c r="CZS2194" s="218"/>
      <c r="CZT2194" s="218"/>
      <c r="CZU2194" s="218"/>
      <c r="CZV2194" s="218"/>
      <c r="CZW2194" s="218"/>
      <c r="CZX2194" s="218"/>
      <c r="CZY2194" s="218"/>
      <c r="CZZ2194" s="218"/>
      <c r="DAA2194" s="218"/>
      <c r="DAB2194" s="218"/>
      <c r="DAC2194" s="218"/>
      <c r="DAD2194" s="218"/>
      <c r="DAE2194" s="218"/>
      <c r="DAF2194" s="218"/>
      <c r="DAG2194" s="218"/>
      <c r="DAH2194" s="218"/>
      <c r="DAI2194" s="218"/>
      <c r="DAJ2194" s="218"/>
      <c r="DAK2194" s="218"/>
      <c r="DAL2194" s="218"/>
      <c r="DAM2194" s="218"/>
      <c r="DAN2194" s="218"/>
      <c r="DAO2194" s="218"/>
      <c r="DAP2194" s="218"/>
      <c r="DAQ2194" s="218"/>
      <c r="DAR2194" s="218"/>
      <c r="DAS2194" s="218"/>
      <c r="DAT2194" s="218"/>
      <c r="DAU2194" s="218"/>
      <c r="DAV2194" s="218"/>
      <c r="DAW2194" s="218"/>
      <c r="DAX2194" s="218"/>
      <c r="DAY2194" s="218"/>
      <c r="DAZ2194" s="218"/>
      <c r="DBA2194" s="218"/>
      <c r="DBB2194" s="218"/>
      <c r="DBC2194" s="218"/>
      <c r="DBD2194" s="218"/>
      <c r="DBE2194" s="218"/>
      <c r="DBF2194" s="218"/>
      <c r="DBG2194" s="218"/>
      <c r="DBH2194" s="218"/>
      <c r="DBI2194" s="218"/>
      <c r="DBJ2194" s="218"/>
      <c r="DBK2194" s="218"/>
      <c r="DBL2194" s="218"/>
      <c r="DBM2194" s="218"/>
      <c r="DBN2194" s="218"/>
      <c r="DBO2194" s="218"/>
      <c r="DBP2194" s="218"/>
      <c r="DBQ2194" s="218"/>
      <c r="DBR2194" s="218"/>
      <c r="DBS2194" s="218"/>
      <c r="DBT2194" s="218"/>
      <c r="DBU2194" s="218"/>
      <c r="DBV2194" s="218"/>
      <c r="DBW2194" s="218"/>
      <c r="DBX2194" s="218"/>
      <c r="DBY2194" s="218"/>
      <c r="DBZ2194" s="218"/>
      <c r="DCA2194" s="218"/>
      <c r="DCB2194" s="218"/>
      <c r="DCC2194" s="218"/>
      <c r="DCD2194" s="218"/>
      <c r="DCE2194" s="218"/>
      <c r="DCF2194" s="218"/>
      <c r="DCG2194" s="218"/>
      <c r="DCH2194" s="218"/>
      <c r="DCI2194" s="218"/>
      <c r="DCJ2194" s="218"/>
      <c r="DCK2194" s="218"/>
      <c r="DCL2194" s="218"/>
      <c r="DCM2194" s="218"/>
      <c r="DCN2194" s="218"/>
      <c r="DCO2194" s="218"/>
      <c r="DCP2194" s="218"/>
      <c r="DCQ2194" s="218"/>
      <c r="DCR2194" s="218"/>
      <c r="DCS2194" s="218"/>
      <c r="DCT2194" s="218"/>
      <c r="DCU2194" s="218"/>
      <c r="DCV2194" s="218"/>
      <c r="DCW2194" s="218"/>
      <c r="DCX2194" s="218"/>
      <c r="DCY2194" s="218"/>
      <c r="DCZ2194" s="218"/>
      <c r="DDA2194" s="218"/>
      <c r="DDB2194" s="218"/>
      <c r="DDC2194" s="218"/>
      <c r="DDD2194" s="218"/>
      <c r="DDE2194" s="218"/>
      <c r="DDF2194" s="218"/>
      <c r="DDG2194" s="218"/>
      <c r="DDH2194" s="218"/>
      <c r="DDI2194" s="218"/>
      <c r="DDJ2194" s="218"/>
      <c r="DDK2194" s="218"/>
      <c r="DDL2194" s="218"/>
      <c r="DDM2194" s="218"/>
      <c r="DDN2194" s="218"/>
      <c r="DDO2194" s="218"/>
      <c r="DDP2194" s="218"/>
      <c r="DDQ2194" s="218"/>
      <c r="DDR2194" s="218"/>
      <c r="DDS2194" s="218"/>
      <c r="DDT2194" s="218"/>
      <c r="DDU2194" s="218"/>
      <c r="DDV2194" s="218"/>
      <c r="DDW2194" s="218"/>
      <c r="DDX2194" s="218"/>
      <c r="DDY2194" s="218"/>
      <c r="DDZ2194" s="218"/>
      <c r="DEA2194" s="218"/>
      <c r="DEB2194" s="218"/>
      <c r="DEC2194" s="218"/>
      <c r="DED2194" s="218"/>
      <c r="DEE2194" s="218"/>
      <c r="DEF2194" s="218"/>
      <c r="DEG2194" s="218"/>
      <c r="DEH2194" s="218"/>
      <c r="DEI2194" s="218"/>
      <c r="DEJ2194" s="218"/>
      <c r="DEK2194" s="218"/>
      <c r="DEL2194" s="218"/>
      <c r="DEM2194" s="218"/>
      <c r="DEN2194" s="218"/>
      <c r="DEO2194" s="218"/>
      <c r="DEP2194" s="218"/>
      <c r="DEQ2194" s="218"/>
      <c r="DER2194" s="218"/>
      <c r="DES2194" s="218"/>
      <c r="DET2194" s="218"/>
      <c r="DEU2194" s="218"/>
      <c r="DEV2194" s="218"/>
      <c r="DEW2194" s="218"/>
      <c r="DEX2194" s="218"/>
      <c r="DEY2194" s="218"/>
      <c r="DEZ2194" s="218"/>
      <c r="DFA2194" s="218"/>
      <c r="DFB2194" s="218"/>
      <c r="DFC2194" s="218"/>
      <c r="DFD2194" s="218"/>
      <c r="DFE2194" s="218"/>
      <c r="DFF2194" s="218"/>
      <c r="DFG2194" s="218"/>
      <c r="DFH2194" s="218"/>
      <c r="DFI2194" s="218"/>
      <c r="DFJ2194" s="218"/>
      <c r="DFK2194" s="218"/>
      <c r="DFL2194" s="218"/>
      <c r="DFM2194" s="218"/>
      <c r="DFN2194" s="218"/>
      <c r="DFO2194" s="218"/>
      <c r="DFP2194" s="218"/>
      <c r="DFQ2194" s="218"/>
      <c r="DFR2194" s="218"/>
      <c r="DFS2194" s="218"/>
      <c r="DFT2194" s="218"/>
      <c r="DFU2194" s="218"/>
      <c r="DFV2194" s="218"/>
      <c r="DFW2194" s="218"/>
      <c r="DFX2194" s="218"/>
      <c r="DFY2194" s="218"/>
      <c r="DFZ2194" s="218"/>
      <c r="DGA2194" s="218"/>
      <c r="DGB2194" s="218"/>
      <c r="DGC2194" s="218"/>
      <c r="DGD2194" s="218"/>
      <c r="DGE2194" s="218"/>
      <c r="DGF2194" s="218"/>
      <c r="DGG2194" s="218"/>
      <c r="DGH2194" s="218"/>
      <c r="DGI2194" s="218"/>
      <c r="DGJ2194" s="218"/>
      <c r="DGK2194" s="218"/>
      <c r="DGL2194" s="218"/>
      <c r="DGM2194" s="218"/>
      <c r="DGN2194" s="218"/>
      <c r="DGO2194" s="218"/>
      <c r="DGP2194" s="218"/>
      <c r="DGQ2194" s="218"/>
      <c r="DGR2194" s="218"/>
      <c r="DGS2194" s="218"/>
      <c r="DGT2194" s="218"/>
      <c r="DGU2194" s="218"/>
      <c r="DGV2194" s="218"/>
      <c r="DGW2194" s="218"/>
      <c r="DGX2194" s="218"/>
      <c r="DGY2194" s="218"/>
      <c r="DGZ2194" s="218"/>
      <c r="DHA2194" s="218"/>
      <c r="DHB2194" s="218"/>
      <c r="DHC2194" s="218"/>
      <c r="DHD2194" s="218"/>
      <c r="DHE2194" s="218"/>
      <c r="DHF2194" s="218"/>
      <c r="DHG2194" s="218"/>
      <c r="DHH2194" s="218"/>
      <c r="DHI2194" s="218"/>
      <c r="DHJ2194" s="218"/>
      <c r="DHK2194" s="218"/>
      <c r="DHL2194" s="218"/>
      <c r="DHM2194" s="218"/>
      <c r="DHN2194" s="218"/>
      <c r="DHO2194" s="218"/>
      <c r="DHP2194" s="218"/>
      <c r="DHQ2194" s="218"/>
      <c r="DHR2194" s="218"/>
      <c r="DHS2194" s="218"/>
      <c r="DHT2194" s="218"/>
      <c r="DHU2194" s="218"/>
      <c r="DHV2194" s="218"/>
      <c r="DHW2194" s="218"/>
      <c r="DHX2194" s="218"/>
      <c r="DHY2194" s="218"/>
      <c r="DHZ2194" s="218"/>
      <c r="DIA2194" s="218"/>
      <c r="DIB2194" s="218"/>
      <c r="DIC2194" s="218"/>
      <c r="DID2194" s="218"/>
      <c r="DIE2194" s="218"/>
      <c r="DIF2194" s="218"/>
      <c r="DIG2194" s="218"/>
      <c r="DIH2194" s="218"/>
      <c r="DII2194" s="218"/>
      <c r="DIJ2194" s="218"/>
      <c r="DIK2194" s="218"/>
      <c r="DIL2194" s="218"/>
      <c r="DIM2194" s="218"/>
      <c r="DIN2194" s="218"/>
      <c r="DIO2194" s="218"/>
      <c r="DIP2194" s="218"/>
      <c r="DIQ2194" s="218"/>
      <c r="DIR2194" s="218"/>
      <c r="DIS2194" s="218"/>
      <c r="DIT2194" s="218"/>
      <c r="DIU2194" s="218"/>
      <c r="DIV2194" s="218"/>
      <c r="DIW2194" s="218"/>
      <c r="DIX2194" s="218"/>
      <c r="DIY2194" s="218"/>
      <c r="DIZ2194" s="218"/>
      <c r="DJA2194" s="218"/>
      <c r="DJB2194" s="218"/>
      <c r="DJC2194" s="218"/>
      <c r="DJD2194" s="218"/>
      <c r="DJE2194" s="218"/>
      <c r="DJF2194" s="218"/>
      <c r="DJG2194" s="218"/>
      <c r="DJH2194" s="218"/>
      <c r="DJI2194" s="218"/>
      <c r="DJJ2194" s="218"/>
      <c r="DJK2194" s="218"/>
      <c r="DJL2194" s="218"/>
      <c r="DJM2194" s="218"/>
      <c r="DJN2194" s="218"/>
      <c r="DJO2194" s="218"/>
      <c r="DJP2194" s="218"/>
      <c r="DJQ2194" s="218"/>
      <c r="DJR2194" s="218"/>
      <c r="DJS2194" s="218"/>
      <c r="DJT2194" s="218"/>
      <c r="DJU2194" s="218"/>
      <c r="DJV2194" s="218"/>
      <c r="DJW2194" s="218"/>
      <c r="DJX2194" s="218"/>
      <c r="DJY2194" s="218"/>
      <c r="DJZ2194" s="218"/>
      <c r="DKA2194" s="218"/>
      <c r="DKB2194" s="218"/>
      <c r="DKC2194" s="218"/>
      <c r="DKD2194" s="218"/>
      <c r="DKE2194" s="218"/>
      <c r="DKF2194" s="218"/>
      <c r="DKG2194" s="218"/>
      <c r="DKH2194" s="218"/>
      <c r="DKI2194" s="218"/>
      <c r="DKJ2194" s="218"/>
      <c r="DKK2194" s="218"/>
      <c r="DKL2194" s="218"/>
      <c r="DKM2194" s="218"/>
      <c r="DKN2194" s="218"/>
      <c r="DKO2194" s="218"/>
      <c r="DKP2194" s="218"/>
      <c r="DKQ2194" s="218"/>
      <c r="DKR2194" s="218"/>
      <c r="DKS2194" s="218"/>
      <c r="DKT2194" s="218"/>
      <c r="DKU2194" s="218"/>
      <c r="DKV2194" s="218"/>
      <c r="DKW2194" s="218"/>
      <c r="DKX2194" s="218"/>
      <c r="DKY2194" s="218"/>
      <c r="DKZ2194" s="218"/>
      <c r="DLA2194" s="218"/>
      <c r="DLB2194" s="218"/>
      <c r="DLC2194" s="218"/>
      <c r="DLD2194" s="218"/>
      <c r="DLE2194" s="218"/>
      <c r="DLF2194" s="218"/>
      <c r="DLG2194" s="218"/>
      <c r="DLH2194" s="218"/>
      <c r="DLI2194" s="218"/>
      <c r="DLJ2194" s="218"/>
      <c r="DLK2194" s="218"/>
      <c r="DLL2194" s="218"/>
      <c r="DLM2194" s="218"/>
      <c r="DLN2194" s="218"/>
      <c r="DLO2194" s="218"/>
      <c r="DLP2194" s="218"/>
      <c r="DLQ2194" s="218"/>
      <c r="DLR2194" s="218"/>
      <c r="DLS2194" s="218"/>
      <c r="DLT2194" s="218"/>
      <c r="DLU2194" s="218"/>
      <c r="DLV2194" s="218"/>
      <c r="DLW2194" s="218"/>
      <c r="DLX2194" s="218"/>
      <c r="DLY2194" s="218"/>
      <c r="DLZ2194" s="218"/>
      <c r="DMA2194" s="218"/>
      <c r="DMB2194" s="218"/>
      <c r="DMC2194" s="218"/>
      <c r="DMD2194" s="218"/>
      <c r="DME2194" s="218"/>
      <c r="DMF2194" s="218"/>
      <c r="DMG2194" s="218"/>
      <c r="DMH2194" s="218"/>
      <c r="DMI2194" s="218"/>
      <c r="DMJ2194" s="218"/>
      <c r="DMK2194" s="218"/>
      <c r="DML2194" s="218"/>
      <c r="DMM2194" s="218"/>
      <c r="DMN2194" s="218"/>
      <c r="DMO2194" s="218"/>
      <c r="DMP2194" s="218"/>
      <c r="DMQ2194" s="218"/>
      <c r="DMR2194" s="218"/>
      <c r="DMS2194" s="218"/>
      <c r="DMT2194" s="218"/>
      <c r="DMU2194" s="218"/>
      <c r="DMV2194" s="218"/>
      <c r="DMW2194" s="218"/>
      <c r="DMX2194" s="218"/>
      <c r="DMY2194" s="218"/>
      <c r="DMZ2194" s="218"/>
      <c r="DNA2194" s="218"/>
      <c r="DNB2194" s="218"/>
      <c r="DNC2194" s="218"/>
      <c r="DND2194" s="218"/>
      <c r="DNE2194" s="218"/>
      <c r="DNF2194" s="218"/>
      <c r="DNG2194" s="218"/>
      <c r="DNH2194" s="218"/>
      <c r="DNI2194" s="218"/>
      <c r="DNJ2194" s="218"/>
      <c r="DNK2194" s="218"/>
      <c r="DNL2194" s="218"/>
      <c r="DNM2194" s="218"/>
      <c r="DNN2194" s="218"/>
      <c r="DNO2194" s="218"/>
      <c r="DNP2194" s="218"/>
      <c r="DNQ2194" s="218"/>
      <c r="DNR2194" s="218"/>
      <c r="DNS2194" s="218"/>
      <c r="DNT2194" s="218"/>
      <c r="DNU2194" s="218"/>
      <c r="DNV2194" s="218"/>
      <c r="DNW2194" s="218"/>
      <c r="DNX2194" s="218"/>
      <c r="DNY2194" s="218"/>
      <c r="DNZ2194" s="218"/>
      <c r="DOA2194" s="218"/>
      <c r="DOB2194" s="218"/>
      <c r="DOC2194" s="218"/>
      <c r="DOD2194" s="218"/>
      <c r="DOE2194" s="218"/>
      <c r="DOF2194" s="218"/>
      <c r="DOG2194" s="218"/>
      <c r="DOH2194" s="218"/>
      <c r="DOI2194" s="218"/>
      <c r="DOJ2194" s="218"/>
      <c r="DOK2194" s="218"/>
      <c r="DOL2194" s="218"/>
      <c r="DOM2194" s="218"/>
      <c r="DON2194" s="218"/>
      <c r="DOO2194" s="218"/>
      <c r="DOP2194" s="218"/>
      <c r="DOQ2194" s="218"/>
      <c r="DOR2194" s="218"/>
      <c r="DOS2194" s="218"/>
      <c r="DOT2194" s="218"/>
      <c r="DOU2194" s="218"/>
      <c r="DOV2194" s="218"/>
      <c r="DOW2194" s="218"/>
      <c r="DOX2194" s="218"/>
      <c r="DOY2194" s="218"/>
      <c r="DOZ2194" s="218"/>
      <c r="DPA2194" s="218"/>
      <c r="DPB2194" s="218"/>
      <c r="DPC2194" s="218"/>
      <c r="DPD2194" s="218"/>
      <c r="DPE2194" s="218"/>
      <c r="DPF2194" s="218"/>
      <c r="DPG2194" s="218"/>
      <c r="DPH2194" s="218"/>
      <c r="DPI2194" s="218"/>
      <c r="DPJ2194" s="218"/>
      <c r="DPK2194" s="218"/>
      <c r="DPL2194" s="218"/>
      <c r="DPM2194" s="218"/>
      <c r="DPN2194" s="218"/>
      <c r="DPO2194" s="218"/>
      <c r="DPP2194" s="218"/>
      <c r="DPQ2194" s="218"/>
      <c r="DPR2194" s="218"/>
      <c r="DPS2194" s="218"/>
      <c r="DPT2194" s="218"/>
      <c r="DPU2194" s="218"/>
      <c r="DPV2194" s="218"/>
      <c r="DPW2194" s="218"/>
      <c r="DPX2194" s="218"/>
      <c r="DPY2194" s="218"/>
      <c r="DPZ2194" s="218"/>
      <c r="DQA2194" s="218"/>
      <c r="DQB2194" s="218"/>
      <c r="DQC2194" s="218"/>
      <c r="DQD2194" s="218"/>
      <c r="DQE2194" s="218"/>
      <c r="DQF2194" s="218"/>
      <c r="DQG2194" s="218"/>
      <c r="DQH2194" s="218"/>
      <c r="DQI2194" s="218"/>
      <c r="DQJ2194" s="218"/>
      <c r="DQK2194" s="218"/>
      <c r="DQL2194" s="218"/>
      <c r="DQM2194" s="218"/>
      <c r="DQN2194" s="218"/>
      <c r="DQO2194" s="218"/>
      <c r="DQP2194" s="218"/>
      <c r="DQQ2194" s="218"/>
      <c r="DQR2194" s="218"/>
      <c r="DQS2194" s="218"/>
      <c r="DQT2194" s="218"/>
      <c r="DQU2194" s="218"/>
      <c r="DQV2194" s="218"/>
      <c r="DQW2194" s="218"/>
      <c r="DQX2194" s="218"/>
      <c r="DQY2194" s="218"/>
      <c r="DQZ2194" s="218"/>
      <c r="DRA2194" s="218"/>
      <c r="DRB2194" s="218"/>
      <c r="DRC2194" s="218"/>
      <c r="DRD2194" s="218"/>
      <c r="DRE2194" s="218"/>
      <c r="DRF2194" s="218"/>
      <c r="DRG2194" s="218"/>
      <c r="DRH2194" s="218"/>
      <c r="DRI2194" s="218"/>
      <c r="DRJ2194" s="218"/>
      <c r="DRK2194" s="218"/>
      <c r="DRL2194" s="218"/>
      <c r="DRM2194" s="218"/>
      <c r="DRN2194" s="218"/>
      <c r="DRO2194" s="218"/>
      <c r="DRP2194" s="218"/>
      <c r="DRQ2194" s="218"/>
      <c r="DRR2194" s="218"/>
      <c r="DRS2194" s="218"/>
      <c r="DRT2194" s="218"/>
      <c r="DRU2194" s="218"/>
      <c r="DRV2194" s="218"/>
      <c r="DRW2194" s="218"/>
      <c r="DRX2194" s="218"/>
      <c r="DRY2194" s="218"/>
      <c r="DRZ2194" s="218"/>
      <c r="DSA2194" s="218"/>
      <c r="DSB2194" s="218"/>
      <c r="DSC2194" s="218"/>
      <c r="DSD2194" s="218"/>
      <c r="DSE2194" s="218"/>
      <c r="DSF2194" s="218"/>
      <c r="DSG2194" s="218"/>
      <c r="DSH2194" s="218"/>
      <c r="DSI2194" s="218"/>
      <c r="DSJ2194" s="218"/>
      <c r="DSK2194" s="218"/>
      <c r="DSL2194" s="218"/>
      <c r="DSM2194" s="218"/>
      <c r="DSN2194" s="218"/>
      <c r="DSO2194" s="218"/>
      <c r="DSP2194" s="218"/>
      <c r="DSQ2194" s="218"/>
      <c r="DSR2194" s="218"/>
      <c r="DSS2194" s="218"/>
      <c r="DST2194" s="218"/>
      <c r="DSU2194" s="218"/>
      <c r="DSV2194" s="218"/>
      <c r="DSW2194" s="218"/>
      <c r="DSX2194" s="218"/>
      <c r="DSY2194" s="218"/>
      <c r="DSZ2194" s="218"/>
      <c r="DTA2194" s="218"/>
      <c r="DTB2194" s="218"/>
      <c r="DTC2194" s="218"/>
      <c r="DTD2194" s="218"/>
      <c r="DTE2194" s="218"/>
      <c r="DTF2194" s="218"/>
      <c r="DTG2194" s="218"/>
      <c r="DTH2194" s="218"/>
      <c r="DTI2194" s="218"/>
      <c r="DTJ2194" s="218"/>
      <c r="DTK2194" s="218"/>
      <c r="DTL2194" s="218"/>
      <c r="DTM2194" s="218"/>
      <c r="DTN2194" s="218"/>
      <c r="DTO2194" s="218"/>
      <c r="DTP2194" s="218"/>
      <c r="DTQ2194" s="218"/>
      <c r="DTR2194" s="218"/>
      <c r="DTS2194" s="218"/>
      <c r="DTT2194" s="218"/>
      <c r="DTU2194" s="218"/>
      <c r="DTV2194" s="218"/>
      <c r="DTW2194" s="218"/>
      <c r="DTX2194" s="218"/>
      <c r="DTY2194" s="218"/>
      <c r="DTZ2194" s="218"/>
      <c r="DUA2194" s="218"/>
      <c r="DUB2194" s="218"/>
      <c r="DUC2194" s="218"/>
      <c r="DUD2194" s="218"/>
      <c r="DUE2194" s="218"/>
      <c r="DUF2194" s="218"/>
      <c r="DUG2194" s="218"/>
      <c r="DUH2194" s="218"/>
      <c r="DUI2194" s="218"/>
      <c r="DUJ2194" s="218"/>
      <c r="DUK2194" s="218"/>
      <c r="DUL2194" s="218"/>
      <c r="DUM2194" s="218"/>
      <c r="DUN2194" s="218"/>
      <c r="DUO2194" s="218"/>
      <c r="DUP2194" s="218"/>
      <c r="DUQ2194" s="218"/>
      <c r="DUR2194" s="218"/>
      <c r="DUS2194" s="218"/>
      <c r="DUT2194" s="218"/>
      <c r="DUU2194" s="218"/>
      <c r="DUV2194" s="218"/>
      <c r="DUW2194" s="218"/>
      <c r="DUX2194" s="218"/>
      <c r="DUY2194" s="218"/>
      <c r="DUZ2194" s="218"/>
      <c r="DVA2194" s="218"/>
      <c r="DVB2194" s="218"/>
      <c r="DVC2194" s="218"/>
      <c r="DVD2194" s="218"/>
      <c r="DVE2194" s="218"/>
      <c r="DVF2194" s="218"/>
      <c r="DVG2194" s="218"/>
      <c r="DVH2194" s="218"/>
      <c r="DVI2194" s="218"/>
      <c r="DVJ2194" s="218"/>
      <c r="DVK2194" s="218"/>
      <c r="DVL2194" s="218"/>
      <c r="DVM2194" s="218"/>
      <c r="DVN2194" s="218"/>
      <c r="DVO2194" s="218"/>
      <c r="DVP2194" s="218"/>
      <c r="DVQ2194" s="218"/>
      <c r="DVR2194" s="218"/>
      <c r="DVS2194" s="218"/>
      <c r="DVT2194" s="218"/>
      <c r="DVU2194" s="218"/>
      <c r="DVV2194" s="218"/>
      <c r="DVW2194" s="218"/>
      <c r="DVX2194" s="218"/>
      <c r="DVY2194" s="218"/>
      <c r="DVZ2194" s="218"/>
      <c r="DWA2194" s="218"/>
      <c r="DWB2194" s="218"/>
      <c r="DWC2194" s="218"/>
      <c r="DWD2194" s="218"/>
      <c r="DWE2194" s="218"/>
      <c r="DWF2194" s="218"/>
      <c r="DWG2194" s="218"/>
      <c r="DWH2194" s="218"/>
      <c r="DWI2194" s="218"/>
      <c r="DWJ2194" s="218"/>
      <c r="DWK2194" s="218"/>
      <c r="DWL2194" s="218"/>
      <c r="DWM2194" s="218"/>
      <c r="DWN2194" s="218"/>
      <c r="DWO2194" s="218"/>
      <c r="DWP2194" s="218"/>
      <c r="DWQ2194" s="218"/>
      <c r="DWR2194" s="218"/>
      <c r="DWS2194" s="218"/>
      <c r="DWT2194" s="218"/>
      <c r="DWU2194" s="218"/>
      <c r="DWV2194" s="218"/>
      <c r="DWW2194" s="218"/>
      <c r="DWX2194" s="218"/>
      <c r="DWY2194" s="218"/>
      <c r="DWZ2194" s="218"/>
      <c r="DXA2194" s="218"/>
      <c r="DXB2194" s="218"/>
      <c r="DXC2194" s="218"/>
      <c r="DXD2194" s="218"/>
      <c r="DXE2194" s="218"/>
      <c r="DXF2194" s="218"/>
      <c r="DXG2194" s="218"/>
      <c r="DXH2194" s="218"/>
      <c r="DXI2194" s="218"/>
      <c r="DXJ2194" s="218"/>
      <c r="DXK2194" s="218"/>
      <c r="DXL2194" s="218"/>
      <c r="DXM2194" s="218"/>
      <c r="DXN2194" s="218"/>
      <c r="DXO2194" s="218"/>
      <c r="DXP2194" s="218"/>
      <c r="DXQ2194" s="218"/>
      <c r="DXR2194" s="218"/>
      <c r="DXS2194" s="218"/>
      <c r="DXT2194" s="218"/>
      <c r="DXU2194" s="218"/>
      <c r="DXV2194" s="218"/>
      <c r="DXW2194" s="218"/>
      <c r="DXX2194" s="218"/>
      <c r="DXY2194" s="218"/>
      <c r="DXZ2194" s="218"/>
      <c r="DYA2194" s="218"/>
      <c r="DYB2194" s="218"/>
      <c r="DYC2194" s="218"/>
      <c r="DYD2194" s="218"/>
      <c r="DYE2194" s="218"/>
      <c r="DYF2194" s="218"/>
      <c r="DYG2194" s="218"/>
      <c r="DYH2194" s="218"/>
      <c r="DYI2194" s="218"/>
      <c r="DYJ2194" s="218"/>
      <c r="DYK2194" s="218"/>
      <c r="DYL2194" s="218"/>
      <c r="DYM2194" s="218"/>
      <c r="DYN2194" s="218"/>
      <c r="DYO2194" s="218"/>
      <c r="DYP2194" s="218"/>
      <c r="DYQ2194" s="218"/>
      <c r="DYR2194" s="218"/>
      <c r="DYS2194" s="218"/>
      <c r="DYT2194" s="218"/>
      <c r="DYU2194" s="218"/>
      <c r="DYV2194" s="218"/>
      <c r="DYW2194" s="218"/>
      <c r="DYX2194" s="218"/>
      <c r="DYY2194" s="218"/>
      <c r="DYZ2194" s="218"/>
      <c r="DZA2194" s="218"/>
      <c r="DZB2194" s="218"/>
      <c r="DZC2194" s="218"/>
      <c r="DZD2194" s="218"/>
      <c r="DZE2194" s="218"/>
      <c r="DZF2194" s="218"/>
      <c r="DZG2194" s="218"/>
      <c r="DZH2194" s="218"/>
      <c r="DZI2194" s="218"/>
      <c r="DZJ2194" s="218"/>
      <c r="DZK2194" s="218"/>
      <c r="DZL2194" s="218"/>
      <c r="DZM2194" s="218"/>
      <c r="DZN2194" s="218"/>
      <c r="DZO2194" s="218"/>
      <c r="DZP2194" s="218"/>
      <c r="DZQ2194" s="218"/>
      <c r="DZR2194" s="218"/>
      <c r="DZS2194" s="218"/>
      <c r="DZT2194" s="218"/>
      <c r="DZU2194" s="218"/>
      <c r="DZV2194" s="218"/>
      <c r="DZW2194" s="218"/>
      <c r="DZX2194" s="218"/>
      <c r="DZY2194" s="218"/>
      <c r="DZZ2194" s="218"/>
      <c r="EAA2194" s="218"/>
      <c r="EAB2194" s="218"/>
      <c r="EAC2194" s="218"/>
      <c r="EAD2194" s="218"/>
      <c r="EAE2194" s="218"/>
      <c r="EAF2194" s="218"/>
      <c r="EAG2194" s="218"/>
      <c r="EAH2194" s="218"/>
      <c r="EAI2194" s="218"/>
      <c r="EAJ2194" s="218"/>
      <c r="EAK2194" s="218"/>
      <c r="EAL2194" s="218"/>
      <c r="EAM2194" s="218"/>
      <c r="EAN2194" s="218"/>
      <c r="EAO2194" s="218"/>
      <c r="EAP2194" s="218"/>
      <c r="EAQ2194" s="218"/>
      <c r="EAR2194" s="218"/>
      <c r="EAS2194" s="218"/>
      <c r="EAT2194" s="218"/>
      <c r="EAU2194" s="218"/>
      <c r="EAV2194" s="218"/>
      <c r="EAW2194" s="218"/>
      <c r="EAX2194" s="218"/>
      <c r="EAY2194" s="218"/>
      <c r="EAZ2194" s="218"/>
      <c r="EBA2194" s="218"/>
      <c r="EBB2194" s="218"/>
      <c r="EBC2194" s="218"/>
      <c r="EBD2194" s="218"/>
      <c r="EBE2194" s="218"/>
      <c r="EBF2194" s="218"/>
      <c r="EBG2194" s="218"/>
      <c r="EBH2194" s="218"/>
      <c r="EBI2194" s="218"/>
      <c r="EBJ2194" s="218"/>
      <c r="EBK2194" s="218"/>
      <c r="EBL2194" s="218"/>
      <c r="EBM2194" s="218"/>
      <c r="EBN2194" s="218"/>
      <c r="EBO2194" s="218"/>
      <c r="EBP2194" s="218"/>
      <c r="EBQ2194" s="218"/>
      <c r="EBR2194" s="218"/>
      <c r="EBS2194" s="218"/>
      <c r="EBT2194" s="218"/>
      <c r="EBU2194" s="218"/>
      <c r="EBV2194" s="218"/>
      <c r="EBW2194" s="218"/>
      <c r="EBX2194" s="218"/>
      <c r="EBY2194" s="218"/>
      <c r="EBZ2194" s="218"/>
      <c r="ECA2194" s="218"/>
      <c r="ECB2194" s="218"/>
      <c r="ECC2194" s="218"/>
      <c r="ECD2194" s="218"/>
      <c r="ECE2194" s="218"/>
      <c r="ECF2194" s="218"/>
      <c r="ECG2194" s="218"/>
      <c r="ECH2194" s="218"/>
      <c r="ECI2194" s="218"/>
      <c r="ECJ2194" s="218"/>
      <c r="ECK2194" s="218"/>
      <c r="ECL2194" s="218"/>
      <c r="ECM2194" s="218"/>
      <c r="ECN2194" s="218"/>
      <c r="ECO2194" s="218"/>
      <c r="ECP2194" s="218"/>
      <c r="ECQ2194" s="218"/>
      <c r="ECR2194" s="218"/>
      <c r="ECS2194" s="218"/>
      <c r="ECT2194" s="218"/>
      <c r="ECU2194" s="218"/>
      <c r="ECV2194" s="218"/>
      <c r="ECW2194" s="218"/>
      <c r="ECX2194" s="218"/>
      <c r="ECY2194" s="218"/>
      <c r="ECZ2194" s="218"/>
      <c r="EDA2194" s="218"/>
      <c r="EDB2194" s="218"/>
      <c r="EDC2194" s="218"/>
      <c r="EDD2194" s="218"/>
      <c r="EDE2194" s="218"/>
      <c r="EDF2194" s="218"/>
      <c r="EDG2194" s="218"/>
      <c r="EDH2194" s="218"/>
      <c r="EDI2194" s="218"/>
      <c r="EDJ2194" s="218"/>
      <c r="EDK2194" s="218"/>
      <c r="EDL2194" s="218"/>
      <c r="EDM2194" s="218"/>
      <c r="EDN2194" s="218"/>
      <c r="EDO2194" s="218"/>
      <c r="EDP2194" s="218"/>
      <c r="EDQ2194" s="218"/>
      <c r="EDR2194" s="218"/>
      <c r="EDS2194" s="218"/>
      <c r="EDT2194" s="218"/>
      <c r="EDU2194" s="218"/>
      <c r="EDV2194" s="218"/>
      <c r="EDW2194" s="218"/>
      <c r="EDX2194" s="218"/>
      <c r="EDY2194" s="218"/>
      <c r="EDZ2194" s="218"/>
      <c r="EEA2194" s="218"/>
      <c r="EEB2194" s="218"/>
      <c r="EEC2194" s="218"/>
      <c r="EED2194" s="218"/>
      <c r="EEE2194" s="218"/>
      <c r="EEF2194" s="218"/>
      <c r="EEG2194" s="218"/>
      <c r="EEH2194" s="218"/>
      <c r="EEI2194" s="218"/>
      <c r="EEJ2194" s="218"/>
      <c r="EEK2194" s="218"/>
      <c r="EEL2194" s="218"/>
      <c r="EEM2194" s="218"/>
      <c r="EEN2194" s="218"/>
      <c r="EEO2194" s="218"/>
      <c r="EEP2194" s="218"/>
      <c r="EEQ2194" s="218"/>
      <c r="EER2194" s="218"/>
      <c r="EES2194" s="218"/>
      <c r="EET2194" s="218"/>
      <c r="EEU2194" s="218"/>
      <c r="EEV2194" s="218"/>
      <c r="EEW2194" s="218"/>
      <c r="EEX2194" s="218"/>
      <c r="EEY2194" s="218"/>
      <c r="EEZ2194" s="218"/>
      <c r="EFA2194" s="218"/>
      <c r="EFB2194" s="218"/>
      <c r="EFC2194" s="218"/>
      <c r="EFD2194" s="218"/>
      <c r="EFE2194" s="218"/>
      <c r="EFF2194" s="218"/>
      <c r="EFG2194" s="218"/>
      <c r="EFH2194" s="218"/>
      <c r="EFI2194" s="218"/>
      <c r="EFJ2194" s="218"/>
      <c r="EFK2194" s="218"/>
      <c r="EFL2194" s="218"/>
      <c r="EFM2194" s="218"/>
      <c r="EFN2194" s="218"/>
      <c r="EFO2194" s="218"/>
      <c r="EFP2194" s="218"/>
      <c r="EFQ2194" s="218"/>
      <c r="EFR2194" s="218"/>
      <c r="EFS2194" s="218"/>
      <c r="EFT2194" s="218"/>
      <c r="EFU2194" s="218"/>
      <c r="EFV2194" s="218"/>
      <c r="EFW2194" s="218"/>
      <c r="EFX2194" s="218"/>
      <c r="EFY2194" s="218"/>
      <c r="EFZ2194" s="218"/>
      <c r="EGA2194" s="218"/>
      <c r="EGB2194" s="218"/>
      <c r="EGC2194" s="218"/>
      <c r="EGD2194" s="218"/>
      <c r="EGE2194" s="218"/>
      <c r="EGF2194" s="218"/>
      <c r="EGG2194" s="218"/>
      <c r="EGH2194" s="218"/>
      <c r="EGI2194" s="218"/>
      <c r="EGJ2194" s="218"/>
      <c r="EGK2194" s="218"/>
      <c r="EGL2194" s="218"/>
      <c r="EGM2194" s="218"/>
      <c r="EGN2194" s="218"/>
      <c r="EGO2194" s="218"/>
      <c r="EGP2194" s="218"/>
      <c r="EGQ2194" s="218"/>
      <c r="EGR2194" s="218"/>
      <c r="EGS2194" s="218"/>
      <c r="EGT2194" s="218"/>
      <c r="EGU2194" s="218"/>
      <c r="EGV2194" s="218"/>
      <c r="EGW2194" s="218"/>
      <c r="EGX2194" s="218"/>
      <c r="EGY2194" s="218"/>
      <c r="EGZ2194" s="218"/>
      <c r="EHA2194" s="218"/>
      <c r="EHB2194" s="218"/>
      <c r="EHC2194" s="218"/>
      <c r="EHD2194" s="218"/>
      <c r="EHE2194" s="218"/>
      <c r="EHF2194" s="218"/>
      <c r="EHG2194" s="218"/>
      <c r="EHH2194" s="218"/>
      <c r="EHI2194" s="218"/>
      <c r="EHJ2194" s="218"/>
      <c r="EHK2194" s="218"/>
      <c r="EHL2194" s="218"/>
      <c r="EHM2194" s="218"/>
      <c r="EHN2194" s="218"/>
      <c r="EHO2194" s="218"/>
      <c r="EHP2194" s="218"/>
      <c r="EHQ2194" s="218"/>
      <c r="EHR2194" s="218"/>
      <c r="EHS2194" s="218"/>
      <c r="EHT2194" s="218"/>
      <c r="EHU2194" s="218"/>
      <c r="EHV2194" s="218"/>
      <c r="EHW2194" s="218"/>
      <c r="EHX2194" s="218"/>
      <c r="EHY2194" s="218"/>
      <c r="EHZ2194" s="218"/>
      <c r="EIA2194" s="218"/>
      <c r="EIB2194" s="218"/>
      <c r="EIC2194" s="218"/>
      <c r="EID2194" s="218"/>
      <c r="EIE2194" s="218"/>
      <c r="EIF2194" s="218"/>
      <c r="EIG2194" s="218"/>
      <c r="EIH2194" s="218"/>
      <c r="EII2194" s="218"/>
      <c r="EIJ2194" s="218"/>
      <c r="EIK2194" s="218"/>
      <c r="EIL2194" s="218"/>
      <c r="EIM2194" s="218"/>
      <c r="EIN2194" s="218"/>
      <c r="EIO2194" s="218"/>
      <c r="EIP2194" s="218"/>
      <c r="EIQ2194" s="218"/>
      <c r="EIR2194" s="218"/>
      <c r="EIS2194" s="218"/>
      <c r="EIT2194" s="218"/>
      <c r="EIU2194" s="218"/>
      <c r="EIV2194" s="218"/>
      <c r="EIW2194" s="218"/>
      <c r="EIX2194" s="218"/>
      <c r="EIY2194" s="218"/>
      <c r="EIZ2194" s="218"/>
      <c r="EJA2194" s="218"/>
      <c r="EJB2194" s="218"/>
      <c r="EJC2194" s="218"/>
      <c r="EJD2194" s="218"/>
      <c r="EJE2194" s="218"/>
      <c r="EJF2194" s="218"/>
      <c r="EJG2194" s="218"/>
      <c r="EJH2194" s="218"/>
      <c r="EJI2194" s="218"/>
      <c r="EJJ2194" s="218"/>
      <c r="EJK2194" s="218"/>
      <c r="EJL2194" s="218"/>
      <c r="EJM2194" s="218"/>
      <c r="EJN2194" s="218"/>
      <c r="EJO2194" s="218"/>
      <c r="EJP2194" s="218"/>
      <c r="EJQ2194" s="218"/>
      <c r="EJR2194" s="218"/>
      <c r="EJS2194" s="218"/>
      <c r="EJT2194" s="218"/>
      <c r="EJU2194" s="218"/>
      <c r="EJV2194" s="218"/>
      <c r="EJW2194" s="218"/>
      <c r="EJX2194" s="218"/>
      <c r="EJY2194" s="218"/>
      <c r="EJZ2194" s="218"/>
      <c r="EKA2194" s="218"/>
      <c r="EKB2194" s="218"/>
      <c r="EKC2194" s="218"/>
      <c r="EKD2194" s="218"/>
      <c r="EKE2194" s="218"/>
      <c r="EKF2194" s="218"/>
      <c r="EKG2194" s="218"/>
      <c r="EKH2194" s="218"/>
      <c r="EKI2194" s="218"/>
      <c r="EKJ2194" s="218"/>
      <c r="EKK2194" s="218"/>
      <c r="EKL2194" s="218"/>
      <c r="EKM2194" s="218"/>
      <c r="EKN2194" s="218"/>
      <c r="EKO2194" s="218"/>
      <c r="EKP2194" s="218"/>
      <c r="EKQ2194" s="218"/>
      <c r="EKR2194" s="218"/>
      <c r="EKS2194" s="218"/>
      <c r="EKT2194" s="218"/>
      <c r="EKU2194" s="218"/>
      <c r="EKV2194" s="218"/>
      <c r="EKW2194" s="218"/>
      <c r="EKX2194" s="218"/>
      <c r="EKY2194" s="218"/>
      <c r="EKZ2194" s="218"/>
      <c r="ELA2194" s="218"/>
      <c r="ELB2194" s="218"/>
      <c r="ELC2194" s="218"/>
      <c r="ELD2194" s="218"/>
      <c r="ELE2194" s="218"/>
      <c r="ELF2194" s="218"/>
      <c r="ELG2194" s="218"/>
      <c r="ELH2194" s="218"/>
      <c r="ELI2194" s="218"/>
      <c r="ELJ2194" s="218"/>
      <c r="ELK2194" s="218"/>
      <c r="ELL2194" s="218"/>
      <c r="ELM2194" s="218"/>
      <c r="ELN2194" s="218"/>
      <c r="ELO2194" s="218"/>
      <c r="ELP2194" s="218"/>
      <c r="ELQ2194" s="218"/>
      <c r="ELR2194" s="218"/>
      <c r="ELS2194" s="218"/>
      <c r="ELT2194" s="218"/>
      <c r="ELU2194" s="218"/>
      <c r="ELV2194" s="218"/>
      <c r="ELW2194" s="218"/>
      <c r="ELX2194" s="218"/>
      <c r="ELY2194" s="218"/>
      <c r="ELZ2194" s="218"/>
      <c r="EMA2194" s="218"/>
      <c r="EMB2194" s="218"/>
      <c r="EMC2194" s="218"/>
      <c r="EMD2194" s="218"/>
      <c r="EME2194" s="218"/>
      <c r="EMF2194" s="218"/>
      <c r="EMG2194" s="218"/>
      <c r="EMH2194" s="218"/>
      <c r="EMI2194" s="218"/>
      <c r="EMJ2194" s="218"/>
      <c r="EMK2194" s="218"/>
      <c r="EML2194" s="218"/>
      <c r="EMM2194" s="218"/>
      <c r="EMN2194" s="218"/>
      <c r="EMO2194" s="218"/>
      <c r="EMP2194" s="218"/>
      <c r="EMQ2194" s="218"/>
      <c r="EMR2194" s="218"/>
      <c r="EMS2194" s="218"/>
      <c r="EMT2194" s="218"/>
      <c r="EMU2194" s="218"/>
      <c r="EMV2194" s="218"/>
      <c r="EMW2194" s="218"/>
      <c r="EMX2194" s="218"/>
      <c r="EMY2194" s="218"/>
      <c r="EMZ2194" s="218"/>
      <c r="ENA2194" s="218"/>
      <c r="ENB2194" s="218"/>
      <c r="ENC2194" s="218"/>
      <c r="END2194" s="218"/>
      <c r="ENE2194" s="218"/>
      <c r="ENF2194" s="218"/>
      <c r="ENG2194" s="218"/>
      <c r="ENH2194" s="218"/>
      <c r="ENI2194" s="218"/>
      <c r="ENJ2194" s="218"/>
      <c r="ENK2194" s="218"/>
      <c r="ENL2194" s="218"/>
      <c r="ENM2194" s="218"/>
      <c r="ENN2194" s="218"/>
      <c r="ENO2194" s="218"/>
      <c r="ENP2194" s="218"/>
      <c r="ENQ2194" s="218"/>
      <c r="ENR2194" s="218"/>
      <c r="ENS2194" s="218"/>
      <c r="ENT2194" s="218"/>
      <c r="ENU2194" s="218"/>
      <c r="ENV2194" s="218"/>
      <c r="ENW2194" s="218"/>
      <c r="ENX2194" s="218"/>
      <c r="ENY2194" s="218"/>
      <c r="ENZ2194" s="218"/>
      <c r="EOA2194" s="218"/>
      <c r="EOB2194" s="218"/>
      <c r="EOC2194" s="218"/>
      <c r="EOD2194" s="218"/>
      <c r="EOE2194" s="218"/>
      <c r="EOF2194" s="218"/>
      <c r="EOG2194" s="218"/>
      <c r="EOH2194" s="218"/>
      <c r="EOI2194" s="218"/>
      <c r="EOJ2194" s="218"/>
      <c r="EOK2194" s="218"/>
      <c r="EOL2194" s="218"/>
      <c r="EOM2194" s="218"/>
      <c r="EON2194" s="218"/>
      <c r="EOO2194" s="218"/>
      <c r="EOP2194" s="218"/>
      <c r="EOQ2194" s="218"/>
      <c r="EOR2194" s="218"/>
      <c r="EOS2194" s="218"/>
      <c r="EOT2194" s="218"/>
      <c r="EOU2194" s="218"/>
      <c r="EOV2194" s="218"/>
      <c r="EOW2194" s="218"/>
      <c r="EOX2194" s="218"/>
      <c r="EOY2194" s="218"/>
      <c r="EOZ2194" s="218"/>
      <c r="EPA2194" s="218"/>
      <c r="EPB2194" s="218"/>
      <c r="EPC2194" s="218"/>
      <c r="EPD2194" s="218"/>
      <c r="EPE2194" s="218"/>
      <c r="EPF2194" s="218"/>
      <c r="EPG2194" s="218"/>
      <c r="EPH2194" s="218"/>
      <c r="EPI2194" s="218"/>
      <c r="EPJ2194" s="218"/>
      <c r="EPK2194" s="218"/>
      <c r="EPL2194" s="218"/>
      <c r="EPM2194" s="218"/>
      <c r="EPN2194" s="218"/>
      <c r="EPO2194" s="218"/>
      <c r="EPP2194" s="218"/>
      <c r="EPQ2194" s="218"/>
      <c r="EPR2194" s="218"/>
      <c r="EPS2194" s="218"/>
      <c r="EPT2194" s="218"/>
      <c r="EPU2194" s="218"/>
      <c r="EPV2194" s="218"/>
      <c r="EPW2194" s="218"/>
      <c r="EPX2194" s="218"/>
      <c r="EPY2194" s="218"/>
      <c r="EPZ2194" s="218"/>
      <c r="EQA2194" s="218"/>
      <c r="EQB2194" s="218"/>
      <c r="EQC2194" s="218"/>
      <c r="EQD2194" s="218"/>
      <c r="EQE2194" s="218"/>
      <c r="EQF2194" s="218"/>
      <c r="EQG2194" s="218"/>
      <c r="EQH2194" s="218"/>
      <c r="EQI2194" s="218"/>
      <c r="EQJ2194" s="218"/>
      <c r="EQK2194" s="218"/>
      <c r="EQL2194" s="218"/>
      <c r="EQM2194" s="218"/>
      <c r="EQN2194" s="218"/>
      <c r="EQO2194" s="218"/>
      <c r="EQP2194" s="218"/>
      <c r="EQQ2194" s="218"/>
      <c r="EQR2194" s="218"/>
      <c r="EQS2194" s="218"/>
      <c r="EQT2194" s="218"/>
      <c r="EQU2194" s="218"/>
      <c r="EQV2194" s="218"/>
      <c r="EQW2194" s="218"/>
      <c r="EQX2194" s="218"/>
      <c r="EQY2194" s="218"/>
      <c r="EQZ2194" s="218"/>
      <c r="ERA2194" s="218"/>
      <c r="ERB2194" s="218"/>
      <c r="ERC2194" s="218"/>
      <c r="ERD2194" s="218"/>
      <c r="ERE2194" s="218"/>
      <c r="ERF2194" s="218"/>
      <c r="ERG2194" s="218"/>
      <c r="ERH2194" s="218"/>
      <c r="ERI2194" s="218"/>
      <c r="ERJ2194" s="218"/>
      <c r="ERK2194" s="218"/>
      <c r="ERL2194" s="218"/>
      <c r="ERM2194" s="218"/>
      <c r="ERN2194" s="218"/>
      <c r="ERO2194" s="218"/>
      <c r="ERP2194" s="218"/>
      <c r="ERQ2194" s="218"/>
      <c r="ERR2194" s="218"/>
      <c r="ERS2194" s="218"/>
      <c r="ERT2194" s="218"/>
      <c r="ERU2194" s="218"/>
      <c r="ERV2194" s="218"/>
      <c r="ERW2194" s="218"/>
      <c r="ERX2194" s="218"/>
      <c r="ERY2194" s="218"/>
      <c r="ERZ2194" s="218"/>
      <c r="ESA2194" s="218"/>
      <c r="ESB2194" s="218"/>
      <c r="ESC2194" s="218"/>
      <c r="ESD2194" s="218"/>
      <c r="ESE2194" s="218"/>
      <c r="ESF2194" s="218"/>
      <c r="ESG2194" s="218"/>
      <c r="ESH2194" s="218"/>
      <c r="ESI2194" s="218"/>
      <c r="ESJ2194" s="218"/>
      <c r="ESK2194" s="218"/>
      <c r="ESL2194" s="218"/>
      <c r="ESM2194" s="218"/>
      <c r="ESN2194" s="218"/>
      <c r="ESO2194" s="218"/>
      <c r="ESP2194" s="218"/>
      <c r="ESQ2194" s="218"/>
      <c r="ESR2194" s="218"/>
      <c r="ESS2194" s="218"/>
      <c r="EST2194" s="218"/>
      <c r="ESU2194" s="218"/>
      <c r="ESV2194" s="218"/>
      <c r="ESW2194" s="218"/>
      <c r="ESX2194" s="218"/>
      <c r="ESY2194" s="218"/>
      <c r="ESZ2194" s="218"/>
      <c r="ETA2194" s="218"/>
      <c r="ETB2194" s="218"/>
      <c r="ETC2194" s="218"/>
      <c r="ETD2194" s="218"/>
      <c r="ETE2194" s="218"/>
      <c r="ETF2194" s="218"/>
      <c r="ETG2194" s="218"/>
      <c r="ETH2194" s="218"/>
      <c r="ETI2194" s="218"/>
      <c r="ETJ2194" s="218"/>
      <c r="ETK2194" s="218"/>
      <c r="ETL2194" s="218"/>
      <c r="ETM2194" s="218"/>
      <c r="ETN2194" s="218"/>
      <c r="ETO2194" s="218"/>
      <c r="ETP2194" s="218"/>
      <c r="ETQ2194" s="218"/>
      <c r="ETR2194" s="218"/>
      <c r="ETS2194" s="218"/>
      <c r="ETT2194" s="218"/>
      <c r="ETU2194" s="218"/>
      <c r="ETV2194" s="218"/>
      <c r="ETW2194" s="218"/>
      <c r="ETX2194" s="218"/>
      <c r="ETY2194" s="218"/>
      <c r="ETZ2194" s="218"/>
      <c r="EUA2194" s="218"/>
      <c r="EUB2194" s="218"/>
      <c r="EUC2194" s="218"/>
      <c r="EUD2194" s="218"/>
      <c r="EUE2194" s="218"/>
      <c r="EUF2194" s="218"/>
      <c r="EUG2194" s="218"/>
      <c r="EUH2194" s="218"/>
      <c r="EUI2194" s="218"/>
      <c r="EUJ2194" s="218"/>
      <c r="EUK2194" s="218"/>
      <c r="EUL2194" s="218"/>
      <c r="EUM2194" s="218"/>
      <c r="EUN2194" s="218"/>
      <c r="EUO2194" s="218"/>
      <c r="EUP2194" s="218"/>
      <c r="EUQ2194" s="218"/>
      <c r="EUR2194" s="218"/>
      <c r="EUS2194" s="218"/>
      <c r="EUT2194" s="218"/>
      <c r="EUU2194" s="218"/>
      <c r="EUV2194" s="218"/>
      <c r="EUW2194" s="218"/>
      <c r="EUX2194" s="218"/>
      <c r="EUY2194" s="218"/>
      <c r="EUZ2194" s="218"/>
      <c r="EVA2194" s="218"/>
      <c r="EVB2194" s="218"/>
      <c r="EVC2194" s="218"/>
      <c r="EVD2194" s="218"/>
      <c r="EVE2194" s="218"/>
      <c r="EVF2194" s="218"/>
      <c r="EVG2194" s="218"/>
      <c r="EVH2194" s="218"/>
      <c r="EVI2194" s="218"/>
      <c r="EVJ2194" s="218"/>
      <c r="EVK2194" s="218"/>
      <c r="EVL2194" s="218"/>
      <c r="EVM2194" s="218"/>
      <c r="EVN2194" s="218"/>
      <c r="EVO2194" s="218"/>
      <c r="EVP2194" s="218"/>
      <c r="EVQ2194" s="218"/>
      <c r="EVR2194" s="218"/>
      <c r="EVS2194" s="218"/>
      <c r="EVT2194" s="218"/>
      <c r="EVU2194" s="218"/>
      <c r="EVV2194" s="218"/>
      <c r="EVW2194" s="218"/>
      <c r="EVX2194" s="218"/>
      <c r="EVY2194" s="218"/>
      <c r="EVZ2194" s="218"/>
      <c r="EWA2194" s="218"/>
      <c r="EWB2194" s="218"/>
      <c r="EWC2194" s="218"/>
      <c r="EWD2194" s="218"/>
      <c r="EWE2194" s="218"/>
      <c r="EWF2194" s="218"/>
      <c r="EWG2194" s="218"/>
      <c r="EWH2194" s="218"/>
      <c r="EWI2194" s="218"/>
      <c r="EWJ2194" s="218"/>
      <c r="EWK2194" s="218"/>
      <c r="EWL2194" s="218"/>
      <c r="EWM2194" s="218"/>
      <c r="EWN2194" s="218"/>
      <c r="EWO2194" s="218"/>
      <c r="EWP2194" s="218"/>
      <c r="EWQ2194" s="218"/>
      <c r="EWR2194" s="218"/>
      <c r="EWS2194" s="218"/>
      <c r="EWT2194" s="218"/>
      <c r="EWU2194" s="218"/>
      <c r="EWV2194" s="218"/>
      <c r="EWW2194" s="218"/>
      <c r="EWX2194" s="218"/>
      <c r="EWY2194" s="218"/>
      <c r="EWZ2194" s="218"/>
      <c r="EXA2194" s="218"/>
      <c r="EXB2194" s="218"/>
      <c r="EXC2194" s="218"/>
      <c r="EXD2194" s="218"/>
      <c r="EXE2194" s="218"/>
      <c r="EXF2194" s="218"/>
      <c r="EXG2194" s="218"/>
      <c r="EXH2194" s="218"/>
      <c r="EXI2194" s="218"/>
      <c r="EXJ2194" s="218"/>
      <c r="EXK2194" s="218"/>
      <c r="EXL2194" s="218"/>
      <c r="EXM2194" s="218"/>
      <c r="EXN2194" s="218"/>
      <c r="EXO2194" s="218"/>
      <c r="EXP2194" s="218"/>
      <c r="EXQ2194" s="218"/>
      <c r="EXR2194" s="218"/>
      <c r="EXS2194" s="218"/>
      <c r="EXT2194" s="218"/>
      <c r="EXU2194" s="218"/>
      <c r="EXV2194" s="218"/>
      <c r="EXW2194" s="218"/>
      <c r="EXX2194" s="218"/>
      <c r="EXY2194" s="218"/>
      <c r="EXZ2194" s="218"/>
      <c r="EYA2194" s="218"/>
      <c r="EYB2194" s="218"/>
      <c r="EYC2194" s="218"/>
      <c r="EYD2194" s="218"/>
      <c r="EYE2194" s="218"/>
      <c r="EYF2194" s="218"/>
      <c r="EYG2194" s="218"/>
      <c r="EYH2194" s="218"/>
      <c r="EYI2194" s="218"/>
      <c r="EYJ2194" s="218"/>
      <c r="EYK2194" s="218"/>
      <c r="EYL2194" s="218"/>
      <c r="EYM2194" s="218"/>
      <c r="EYN2194" s="218"/>
      <c r="EYO2194" s="218"/>
      <c r="EYP2194" s="218"/>
      <c r="EYQ2194" s="218"/>
      <c r="EYR2194" s="218"/>
      <c r="EYS2194" s="218"/>
      <c r="EYT2194" s="218"/>
      <c r="EYU2194" s="218"/>
      <c r="EYV2194" s="218"/>
      <c r="EYW2194" s="218"/>
      <c r="EYX2194" s="218"/>
      <c r="EYY2194" s="218"/>
      <c r="EYZ2194" s="218"/>
      <c r="EZA2194" s="218"/>
      <c r="EZB2194" s="218"/>
      <c r="EZC2194" s="218"/>
      <c r="EZD2194" s="218"/>
      <c r="EZE2194" s="218"/>
      <c r="EZF2194" s="218"/>
      <c r="EZG2194" s="218"/>
      <c r="EZH2194" s="218"/>
      <c r="EZI2194" s="218"/>
      <c r="EZJ2194" s="218"/>
      <c r="EZK2194" s="218"/>
      <c r="EZL2194" s="218"/>
      <c r="EZM2194" s="218"/>
      <c r="EZN2194" s="218"/>
      <c r="EZO2194" s="218"/>
      <c r="EZP2194" s="218"/>
      <c r="EZQ2194" s="218"/>
      <c r="EZR2194" s="218"/>
      <c r="EZS2194" s="218"/>
      <c r="EZT2194" s="218"/>
      <c r="EZU2194" s="218"/>
      <c r="EZV2194" s="218"/>
      <c r="EZW2194" s="218"/>
      <c r="EZX2194" s="218"/>
      <c r="EZY2194" s="218"/>
      <c r="EZZ2194" s="218"/>
      <c r="FAA2194" s="218"/>
      <c r="FAB2194" s="218"/>
      <c r="FAC2194" s="218"/>
      <c r="FAD2194" s="218"/>
      <c r="FAE2194" s="218"/>
      <c r="FAF2194" s="218"/>
      <c r="FAG2194" s="218"/>
      <c r="FAH2194" s="218"/>
      <c r="FAI2194" s="218"/>
      <c r="FAJ2194" s="218"/>
      <c r="FAK2194" s="218"/>
      <c r="FAL2194" s="218"/>
      <c r="FAM2194" s="218"/>
      <c r="FAN2194" s="218"/>
      <c r="FAO2194" s="218"/>
      <c r="FAP2194" s="218"/>
      <c r="FAQ2194" s="218"/>
      <c r="FAR2194" s="218"/>
      <c r="FAS2194" s="218"/>
      <c r="FAT2194" s="218"/>
      <c r="FAU2194" s="218"/>
      <c r="FAV2194" s="218"/>
      <c r="FAW2194" s="218"/>
      <c r="FAX2194" s="218"/>
      <c r="FAY2194" s="218"/>
      <c r="FAZ2194" s="218"/>
      <c r="FBA2194" s="218"/>
      <c r="FBB2194" s="218"/>
      <c r="FBC2194" s="218"/>
      <c r="FBD2194" s="218"/>
      <c r="FBE2194" s="218"/>
      <c r="FBF2194" s="218"/>
      <c r="FBG2194" s="218"/>
      <c r="FBH2194" s="218"/>
      <c r="FBI2194" s="218"/>
      <c r="FBJ2194" s="218"/>
      <c r="FBK2194" s="218"/>
      <c r="FBL2194" s="218"/>
      <c r="FBM2194" s="218"/>
      <c r="FBN2194" s="218"/>
      <c r="FBO2194" s="218"/>
      <c r="FBP2194" s="218"/>
      <c r="FBQ2194" s="218"/>
      <c r="FBR2194" s="218"/>
      <c r="FBS2194" s="218"/>
      <c r="FBT2194" s="218"/>
      <c r="FBU2194" s="218"/>
      <c r="FBV2194" s="218"/>
      <c r="FBW2194" s="218"/>
      <c r="FBX2194" s="218"/>
      <c r="FBY2194" s="218"/>
      <c r="FBZ2194" s="218"/>
      <c r="FCA2194" s="218"/>
      <c r="FCB2194" s="218"/>
      <c r="FCC2194" s="218"/>
      <c r="FCD2194" s="218"/>
      <c r="FCE2194" s="218"/>
      <c r="FCF2194" s="218"/>
      <c r="FCG2194" s="218"/>
      <c r="FCH2194" s="218"/>
      <c r="FCI2194" s="218"/>
      <c r="FCJ2194" s="218"/>
      <c r="FCK2194" s="218"/>
      <c r="FCL2194" s="218"/>
      <c r="FCM2194" s="218"/>
      <c r="FCN2194" s="218"/>
      <c r="FCO2194" s="218"/>
      <c r="FCP2194" s="218"/>
      <c r="FCQ2194" s="218"/>
      <c r="FCR2194" s="218"/>
      <c r="FCS2194" s="218"/>
      <c r="FCT2194" s="218"/>
      <c r="FCU2194" s="218"/>
      <c r="FCV2194" s="218"/>
      <c r="FCW2194" s="218"/>
      <c r="FCX2194" s="218"/>
      <c r="FCY2194" s="218"/>
      <c r="FCZ2194" s="218"/>
      <c r="FDA2194" s="218"/>
      <c r="FDB2194" s="218"/>
      <c r="FDC2194" s="218"/>
      <c r="FDD2194" s="218"/>
      <c r="FDE2194" s="218"/>
      <c r="FDF2194" s="218"/>
      <c r="FDG2194" s="218"/>
      <c r="FDH2194" s="218"/>
      <c r="FDI2194" s="218"/>
      <c r="FDJ2194" s="218"/>
      <c r="FDK2194" s="218"/>
      <c r="FDL2194" s="218"/>
      <c r="FDM2194" s="218"/>
      <c r="FDN2194" s="218"/>
      <c r="FDO2194" s="218"/>
      <c r="FDP2194" s="218"/>
      <c r="FDQ2194" s="218"/>
      <c r="FDR2194" s="218"/>
      <c r="FDS2194" s="218"/>
      <c r="FDT2194" s="218"/>
      <c r="FDU2194" s="218"/>
      <c r="FDV2194" s="218"/>
      <c r="FDW2194" s="218"/>
      <c r="FDX2194" s="218"/>
      <c r="FDY2194" s="218"/>
      <c r="FDZ2194" s="218"/>
      <c r="FEA2194" s="218"/>
      <c r="FEB2194" s="218"/>
      <c r="FEC2194" s="218"/>
      <c r="FED2194" s="218"/>
      <c r="FEE2194" s="218"/>
      <c r="FEF2194" s="218"/>
      <c r="FEG2194" s="218"/>
      <c r="FEH2194" s="218"/>
      <c r="FEI2194" s="218"/>
      <c r="FEJ2194" s="218"/>
      <c r="FEK2194" s="218"/>
      <c r="FEL2194" s="218"/>
      <c r="FEM2194" s="218"/>
      <c r="FEN2194" s="218"/>
      <c r="FEO2194" s="218"/>
      <c r="FEP2194" s="218"/>
      <c r="FEQ2194" s="218"/>
      <c r="FER2194" s="218"/>
      <c r="FES2194" s="218"/>
      <c r="FET2194" s="218"/>
      <c r="FEU2194" s="218"/>
      <c r="FEV2194" s="218"/>
      <c r="FEW2194" s="218"/>
      <c r="FEX2194" s="218"/>
      <c r="FEY2194" s="218"/>
      <c r="FEZ2194" s="218"/>
      <c r="FFA2194" s="218"/>
      <c r="FFB2194" s="218"/>
      <c r="FFC2194" s="218"/>
      <c r="FFD2194" s="218"/>
      <c r="FFE2194" s="218"/>
      <c r="FFF2194" s="218"/>
      <c r="FFG2194" s="218"/>
      <c r="FFH2194" s="218"/>
      <c r="FFI2194" s="218"/>
      <c r="FFJ2194" s="218"/>
      <c r="FFK2194" s="218"/>
      <c r="FFL2194" s="218"/>
      <c r="FFM2194" s="218"/>
      <c r="FFN2194" s="218"/>
      <c r="FFO2194" s="218"/>
      <c r="FFP2194" s="218"/>
      <c r="FFQ2194" s="218"/>
      <c r="FFR2194" s="218"/>
      <c r="FFS2194" s="218"/>
      <c r="FFT2194" s="218"/>
      <c r="FFU2194" s="218"/>
      <c r="FFV2194" s="218"/>
      <c r="FFW2194" s="218"/>
      <c r="FFX2194" s="218"/>
      <c r="FFY2194" s="218"/>
      <c r="FFZ2194" s="218"/>
      <c r="FGA2194" s="218"/>
      <c r="FGB2194" s="218"/>
      <c r="FGC2194" s="218"/>
      <c r="FGD2194" s="218"/>
      <c r="FGE2194" s="218"/>
      <c r="FGF2194" s="218"/>
      <c r="FGG2194" s="218"/>
      <c r="FGH2194" s="218"/>
      <c r="FGI2194" s="218"/>
      <c r="FGJ2194" s="218"/>
      <c r="FGK2194" s="218"/>
      <c r="FGL2194" s="218"/>
      <c r="FGM2194" s="218"/>
      <c r="FGN2194" s="218"/>
      <c r="FGO2194" s="218"/>
      <c r="FGP2194" s="218"/>
      <c r="FGQ2194" s="218"/>
      <c r="FGR2194" s="218"/>
      <c r="FGS2194" s="218"/>
      <c r="FGT2194" s="218"/>
      <c r="FGU2194" s="218"/>
      <c r="FGV2194" s="218"/>
      <c r="FGW2194" s="218"/>
      <c r="FGX2194" s="218"/>
      <c r="FGY2194" s="218"/>
      <c r="FGZ2194" s="218"/>
      <c r="FHA2194" s="218"/>
      <c r="FHB2194" s="218"/>
      <c r="FHC2194" s="218"/>
      <c r="FHD2194" s="218"/>
      <c r="FHE2194" s="218"/>
      <c r="FHF2194" s="218"/>
      <c r="FHG2194" s="218"/>
      <c r="FHH2194" s="218"/>
      <c r="FHI2194" s="218"/>
      <c r="FHJ2194" s="218"/>
      <c r="FHK2194" s="218"/>
      <c r="FHL2194" s="218"/>
      <c r="FHM2194" s="218"/>
      <c r="FHN2194" s="218"/>
      <c r="FHO2194" s="218"/>
      <c r="FHP2194" s="218"/>
      <c r="FHQ2194" s="218"/>
      <c r="FHR2194" s="218"/>
      <c r="FHS2194" s="218"/>
      <c r="FHT2194" s="218"/>
      <c r="FHU2194" s="218"/>
      <c r="FHV2194" s="218"/>
      <c r="FHW2194" s="218"/>
      <c r="FHX2194" s="218"/>
      <c r="FHY2194" s="218"/>
      <c r="FHZ2194" s="218"/>
      <c r="FIA2194" s="218"/>
      <c r="FIB2194" s="218"/>
      <c r="FIC2194" s="218"/>
      <c r="FID2194" s="218"/>
      <c r="FIE2194" s="218"/>
      <c r="FIF2194" s="218"/>
      <c r="FIG2194" s="218"/>
      <c r="FIH2194" s="218"/>
      <c r="FII2194" s="218"/>
      <c r="FIJ2194" s="218"/>
      <c r="FIK2194" s="218"/>
      <c r="FIL2194" s="218"/>
      <c r="FIM2194" s="218"/>
      <c r="FIN2194" s="218"/>
      <c r="FIO2194" s="218"/>
      <c r="FIP2194" s="218"/>
      <c r="FIQ2194" s="218"/>
      <c r="FIR2194" s="218"/>
      <c r="FIS2194" s="218"/>
      <c r="FIT2194" s="218"/>
      <c r="FIU2194" s="218"/>
      <c r="FIV2194" s="218"/>
      <c r="FIW2194" s="218"/>
      <c r="FIX2194" s="218"/>
      <c r="FIY2194" s="218"/>
      <c r="FIZ2194" s="218"/>
      <c r="FJA2194" s="218"/>
      <c r="FJB2194" s="218"/>
      <c r="FJC2194" s="218"/>
      <c r="FJD2194" s="218"/>
      <c r="FJE2194" s="218"/>
      <c r="FJF2194" s="218"/>
      <c r="FJG2194" s="218"/>
      <c r="FJH2194" s="218"/>
      <c r="FJI2194" s="218"/>
      <c r="FJJ2194" s="218"/>
      <c r="FJK2194" s="218"/>
      <c r="FJL2194" s="218"/>
      <c r="FJM2194" s="218"/>
      <c r="FJN2194" s="218"/>
      <c r="FJO2194" s="218"/>
      <c r="FJP2194" s="218"/>
      <c r="FJQ2194" s="218"/>
      <c r="FJR2194" s="218"/>
      <c r="FJS2194" s="218"/>
      <c r="FJT2194" s="218"/>
      <c r="FJU2194" s="218"/>
      <c r="FJV2194" s="218"/>
      <c r="FJW2194" s="218"/>
      <c r="FJX2194" s="218"/>
      <c r="FJY2194" s="218"/>
      <c r="FJZ2194" s="218"/>
      <c r="FKA2194" s="218"/>
      <c r="FKB2194" s="218"/>
      <c r="FKC2194" s="218"/>
      <c r="FKD2194" s="218"/>
      <c r="FKE2194" s="218"/>
      <c r="FKF2194" s="218"/>
      <c r="FKG2194" s="218"/>
      <c r="FKH2194" s="218"/>
      <c r="FKI2194" s="218"/>
      <c r="FKJ2194" s="218"/>
      <c r="FKK2194" s="218"/>
      <c r="FKL2194" s="218"/>
      <c r="FKM2194" s="218"/>
      <c r="FKN2194" s="218"/>
      <c r="FKO2194" s="218"/>
      <c r="FKP2194" s="218"/>
      <c r="FKQ2194" s="218"/>
      <c r="FKR2194" s="218"/>
      <c r="FKS2194" s="218"/>
      <c r="FKT2194" s="218"/>
      <c r="FKU2194" s="218"/>
      <c r="FKV2194" s="218"/>
      <c r="FKW2194" s="218"/>
      <c r="FKX2194" s="218"/>
      <c r="FKY2194" s="218"/>
      <c r="FKZ2194" s="218"/>
      <c r="FLA2194" s="218"/>
      <c r="FLB2194" s="218"/>
      <c r="FLC2194" s="218"/>
      <c r="FLD2194" s="218"/>
      <c r="FLE2194" s="218"/>
      <c r="FLF2194" s="218"/>
      <c r="FLG2194" s="218"/>
      <c r="FLH2194" s="218"/>
      <c r="FLI2194" s="218"/>
      <c r="FLJ2194" s="218"/>
      <c r="FLK2194" s="218"/>
      <c r="FLL2194" s="218"/>
      <c r="FLM2194" s="218"/>
      <c r="FLN2194" s="218"/>
      <c r="FLO2194" s="218"/>
      <c r="FLP2194" s="218"/>
      <c r="FLQ2194" s="218"/>
      <c r="FLR2194" s="218"/>
      <c r="FLS2194" s="218"/>
      <c r="FLT2194" s="218"/>
      <c r="FLU2194" s="218"/>
      <c r="FLV2194" s="218"/>
      <c r="FLW2194" s="218"/>
      <c r="FLX2194" s="218"/>
      <c r="FLY2194" s="218"/>
      <c r="FLZ2194" s="218"/>
      <c r="FMA2194" s="218"/>
      <c r="FMB2194" s="218"/>
      <c r="FMC2194" s="218"/>
      <c r="FMD2194" s="218"/>
      <c r="FME2194" s="218"/>
      <c r="FMF2194" s="218"/>
      <c r="FMG2194" s="218"/>
      <c r="FMH2194" s="218"/>
      <c r="FMI2194" s="218"/>
      <c r="FMJ2194" s="218"/>
      <c r="FMK2194" s="218"/>
      <c r="FML2194" s="218"/>
      <c r="FMM2194" s="218"/>
      <c r="FMN2194" s="218"/>
      <c r="FMO2194" s="218"/>
      <c r="FMP2194" s="218"/>
      <c r="FMQ2194" s="218"/>
      <c r="FMR2194" s="218"/>
      <c r="FMS2194" s="218"/>
      <c r="FMT2194" s="218"/>
      <c r="FMU2194" s="218"/>
      <c r="FMV2194" s="218"/>
      <c r="FMW2194" s="218"/>
      <c r="FMX2194" s="218"/>
      <c r="FMY2194" s="218"/>
      <c r="FMZ2194" s="218"/>
      <c r="FNA2194" s="218"/>
      <c r="FNB2194" s="218"/>
      <c r="FNC2194" s="218"/>
      <c r="FND2194" s="218"/>
      <c r="FNE2194" s="218"/>
      <c r="FNF2194" s="218"/>
      <c r="FNG2194" s="218"/>
      <c r="FNH2194" s="218"/>
      <c r="FNI2194" s="218"/>
      <c r="FNJ2194" s="218"/>
      <c r="FNK2194" s="218"/>
      <c r="FNL2194" s="218"/>
      <c r="FNM2194" s="218"/>
      <c r="FNN2194" s="218"/>
      <c r="FNO2194" s="218"/>
      <c r="FNP2194" s="218"/>
      <c r="FNQ2194" s="218"/>
      <c r="FNR2194" s="218"/>
      <c r="FNS2194" s="218"/>
      <c r="FNT2194" s="218"/>
      <c r="FNU2194" s="218"/>
      <c r="FNV2194" s="218"/>
      <c r="FNW2194" s="218"/>
      <c r="FNX2194" s="218"/>
      <c r="FNY2194" s="218"/>
      <c r="FNZ2194" s="218"/>
      <c r="FOA2194" s="218"/>
      <c r="FOB2194" s="218"/>
      <c r="FOC2194" s="218"/>
      <c r="FOD2194" s="218"/>
      <c r="FOE2194" s="218"/>
      <c r="FOF2194" s="218"/>
      <c r="FOG2194" s="218"/>
      <c r="FOH2194" s="218"/>
      <c r="FOI2194" s="218"/>
      <c r="FOJ2194" s="218"/>
      <c r="FOK2194" s="218"/>
      <c r="FOL2194" s="218"/>
      <c r="FOM2194" s="218"/>
      <c r="FON2194" s="218"/>
      <c r="FOO2194" s="218"/>
      <c r="FOP2194" s="218"/>
      <c r="FOQ2194" s="218"/>
      <c r="FOR2194" s="218"/>
      <c r="FOS2194" s="218"/>
      <c r="FOT2194" s="218"/>
      <c r="FOU2194" s="218"/>
      <c r="FOV2194" s="218"/>
      <c r="FOW2194" s="218"/>
      <c r="FOX2194" s="218"/>
      <c r="FOY2194" s="218"/>
      <c r="FOZ2194" s="218"/>
      <c r="FPA2194" s="218"/>
      <c r="FPB2194" s="218"/>
      <c r="FPC2194" s="218"/>
      <c r="FPD2194" s="218"/>
      <c r="FPE2194" s="218"/>
      <c r="FPF2194" s="218"/>
      <c r="FPG2194" s="218"/>
      <c r="FPH2194" s="218"/>
      <c r="FPI2194" s="218"/>
      <c r="FPJ2194" s="218"/>
      <c r="FPK2194" s="218"/>
      <c r="FPL2194" s="218"/>
      <c r="FPM2194" s="218"/>
      <c r="FPN2194" s="218"/>
      <c r="FPO2194" s="218"/>
      <c r="FPP2194" s="218"/>
      <c r="FPQ2194" s="218"/>
      <c r="FPR2194" s="218"/>
      <c r="FPS2194" s="218"/>
      <c r="FPT2194" s="218"/>
      <c r="FPU2194" s="218"/>
      <c r="FPV2194" s="218"/>
      <c r="FPW2194" s="218"/>
      <c r="FPX2194" s="218"/>
      <c r="FPY2194" s="218"/>
      <c r="FPZ2194" s="218"/>
      <c r="FQA2194" s="218"/>
      <c r="FQB2194" s="218"/>
      <c r="FQC2194" s="218"/>
      <c r="FQD2194" s="218"/>
      <c r="FQE2194" s="218"/>
      <c r="FQF2194" s="218"/>
      <c r="FQG2194" s="218"/>
      <c r="FQH2194" s="218"/>
      <c r="FQI2194" s="218"/>
      <c r="FQJ2194" s="218"/>
      <c r="FQK2194" s="218"/>
      <c r="FQL2194" s="218"/>
      <c r="FQM2194" s="218"/>
      <c r="FQN2194" s="218"/>
      <c r="FQO2194" s="218"/>
      <c r="FQP2194" s="218"/>
      <c r="FQQ2194" s="218"/>
      <c r="FQR2194" s="218"/>
      <c r="FQS2194" s="218"/>
      <c r="FQT2194" s="218"/>
      <c r="FQU2194" s="218"/>
      <c r="FQV2194" s="218"/>
      <c r="FQW2194" s="218"/>
      <c r="FQX2194" s="218"/>
      <c r="FQY2194" s="218"/>
      <c r="FQZ2194" s="218"/>
      <c r="FRA2194" s="218"/>
      <c r="FRB2194" s="218"/>
      <c r="FRC2194" s="218"/>
      <c r="FRD2194" s="218"/>
      <c r="FRE2194" s="218"/>
      <c r="FRF2194" s="218"/>
      <c r="FRG2194" s="218"/>
      <c r="FRH2194" s="218"/>
      <c r="FRI2194" s="218"/>
      <c r="FRJ2194" s="218"/>
      <c r="FRK2194" s="218"/>
      <c r="FRL2194" s="218"/>
      <c r="FRM2194" s="218"/>
      <c r="FRN2194" s="218"/>
      <c r="FRO2194" s="218"/>
      <c r="FRP2194" s="218"/>
      <c r="FRQ2194" s="218"/>
      <c r="FRR2194" s="218"/>
      <c r="FRS2194" s="218"/>
      <c r="FRT2194" s="218"/>
      <c r="FRU2194" s="218"/>
      <c r="FRV2194" s="218"/>
      <c r="FRW2194" s="218"/>
      <c r="FRX2194" s="218"/>
      <c r="FRY2194" s="218"/>
      <c r="FRZ2194" s="218"/>
      <c r="FSA2194" s="218"/>
      <c r="FSB2194" s="218"/>
      <c r="FSC2194" s="218"/>
      <c r="FSD2194" s="218"/>
      <c r="FSE2194" s="218"/>
      <c r="FSF2194" s="218"/>
      <c r="FSG2194" s="218"/>
      <c r="FSH2194" s="218"/>
      <c r="FSI2194" s="218"/>
      <c r="FSJ2194" s="218"/>
      <c r="FSK2194" s="218"/>
      <c r="FSL2194" s="218"/>
      <c r="FSM2194" s="218"/>
      <c r="FSN2194" s="218"/>
      <c r="FSO2194" s="218"/>
      <c r="FSP2194" s="218"/>
      <c r="FSQ2194" s="218"/>
      <c r="FSR2194" s="218"/>
      <c r="FSS2194" s="218"/>
      <c r="FST2194" s="218"/>
      <c r="FSU2194" s="218"/>
      <c r="FSV2194" s="218"/>
      <c r="FSW2194" s="218"/>
      <c r="FSX2194" s="218"/>
      <c r="FSY2194" s="218"/>
      <c r="FSZ2194" s="218"/>
      <c r="FTA2194" s="218"/>
      <c r="FTB2194" s="218"/>
      <c r="FTC2194" s="218"/>
      <c r="FTD2194" s="218"/>
      <c r="FTE2194" s="218"/>
      <c r="FTF2194" s="218"/>
      <c r="FTG2194" s="218"/>
      <c r="FTH2194" s="218"/>
      <c r="FTI2194" s="218"/>
      <c r="FTJ2194" s="218"/>
      <c r="FTK2194" s="218"/>
      <c r="FTL2194" s="218"/>
      <c r="FTM2194" s="218"/>
      <c r="FTN2194" s="218"/>
      <c r="FTO2194" s="218"/>
      <c r="FTP2194" s="218"/>
      <c r="FTQ2194" s="218"/>
      <c r="FTR2194" s="218"/>
      <c r="FTS2194" s="218"/>
      <c r="FTT2194" s="218"/>
      <c r="FTU2194" s="218"/>
      <c r="FTV2194" s="218"/>
      <c r="FTW2194" s="218"/>
      <c r="FTX2194" s="218"/>
      <c r="FTY2194" s="218"/>
      <c r="FTZ2194" s="218"/>
      <c r="FUA2194" s="218"/>
      <c r="FUB2194" s="218"/>
      <c r="FUC2194" s="218"/>
      <c r="FUD2194" s="218"/>
      <c r="FUE2194" s="218"/>
      <c r="FUF2194" s="218"/>
      <c r="FUG2194" s="218"/>
      <c r="FUH2194" s="218"/>
      <c r="FUI2194" s="218"/>
      <c r="FUJ2194" s="218"/>
      <c r="FUK2194" s="218"/>
      <c r="FUL2194" s="218"/>
      <c r="FUM2194" s="218"/>
      <c r="FUN2194" s="218"/>
      <c r="FUO2194" s="218"/>
      <c r="FUP2194" s="218"/>
      <c r="FUQ2194" s="218"/>
      <c r="FUR2194" s="218"/>
      <c r="FUS2194" s="218"/>
      <c r="FUT2194" s="218"/>
      <c r="FUU2194" s="218"/>
      <c r="FUV2194" s="218"/>
      <c r="FUW2194" s="218"/>
      <c r="FUX2194" s="218"/>
      <c r="FUY2194" s="218"/>
      <c r="FUZ2194" s="218"/>
      <c r="FVA2194" s="218"/>
      <c r="FVB2194" s="218"/>
      <c r="FVC2194" s="218"/>
      <c r="FVD2194" s="218"/>
      <c r="FVE2194" s="218"/>
      <c r="FVF2194" s="218"/>
      <c r="FVG2194" s="218"/>
      <c r="FVH2194" s="218"/>
      <c r="FVI2194" s="218"/>
      <c r="FVJ2194" s="218"/>
      <c r="FVK2194" s="218"/>
      <c r="FVL2194" s="218"/>
      <c r="FVM2194" s="218"/>
      <c r="FVN2194" s="218"/>
      <c r="FVO2194" s="218"/>
      <c r="FVP2194" s="218"/>
      <c r="FVQ2194" s="218"/>
      <c r="FVR2194" s="218"/>
      <c r="FVS2194" s="218"/>
      <c r="FVT2194" s="218"/>
      <c r="FVU2194" s="218"/>
      <c r="FVV2194" s="218"/>
      <c r="FVW2194" s="218"/>
      <c r="FVX2194" s="218"/>
      <c r="FVY2194" s="218"/>
      <c r="FVZ2194" s="218"/>
      <c r="FWA2194" s="218"/>
      <c r="FWB2194" s="218"/>
      <c r="FWC2194" s="218"/>
      <c r="FWD2194" s="218"/>
      <c r="FWE2194" s="218"/>
      <c r="FWF2194" s="218"/>
      <c r="FWG2194" s="218"/>
      <c r="FWH2194" s="218"/>
      <c r="FWI2194" s="218"/>
      <c r="FWJ2194" s="218"/>
      <c r="FWK2194" s="218"/>
      <c r="FWL2194" s="218"/>
      <c r="FWM2194" s="218"/>
      <c r="FWN2194" s="218"/>
      <c r="FWO2194" s="218"/>
      <c r="FWP2194" s="218"/>
      <c r="FWQ2194" s="218"/>
      <c r="FWR2194" s="218"/>
      <c r="FWS2194" s="218"/>
      <c r="FWT2194" s="218"/>
      <c r="FWU2194" s="218"/>
      <c r="FWV2194" s="218"/>
      <c r="FWW2194" s="218"/>
      <c r="FWX2194" s="218"/>
      <c r="FWY2194" s="218"/>
      <c r="FWZ2194" s="218"/>
      <c r="FXA2194" s="218"/>
      <c r="FXB2194" s="218"/>
      <c r="FXC2194" s="218"/>
      <c r="FXD2194" s="218"/>
      <c r="FXE2194" s="218"/>
      <c r="FXF2194" s="218"/>
      <c r="FXG2194" s="218"/>
      <c r="FXH2194" s="218"/>
      <c r="FXI2194" s="218"/>
      <c r="FXJ2194" s="218"/>
      <c r="FXK2194" s="218"/>
      <c r="FXL2194" s="218"/>
      <c r="FXM2194" s="218"/>
      <c r="FXN2194" s="218"/>
      <c r="FXO2194" s="218"/>
      <c r="FXP2194" s="218"/>
      <c r="FXQ2194" s="218"/>
      <c r="FXR2194" s="218"/>
      <c r="FXS2194" s="218"/>
      <c r="FXT2194" s="218"/>
      <c r="FXU2194" s="218"/>
      <c r="FXV2194" s="218"/>
      <c r="FXW2194" s="218"/>
      <c r="FXX2194" s="218"/>
      <c r="FXY2194" s="218"/>
      <c r="FXZ2194" s="218"/>
      <c r="FYA2194" s="218"/>
      <c r="FYB2194" s="218"/>
      <c r="FYC2194" s="218"/>
      <c r="FYD2194" s="218"/>
      <c r="FYE2194" s="218"/>
      <c r="FYF2194" s="218"/>
      <c r="FYG2194" s="218"/>
      <c r="FYH2194" s="218"/>
      <c r="FYI2194" s="218"/>
      <c r="FYJ2194" s="218"/>
      <c r="FYK2194" s="218"/>
      <c r="FYL2194" s="218"/>
      <c r="FYM2194" s="218"/>
      <c r="FYN2194" s="218"/>
      <c r="FYO2194" s="218"/>
      <c r="FYP2194" s="218"/>
      <c r="FYQ2194" s="218"/>
      <c r="FYR2194" s="218"/>
      <c r="FYS2194" s="218"/>
      <c r="FYT2194" s="218"/>
      <c r="FYU2194" s="218"/>
      <c r="FYV2194" s="218"/>
      <c r="FYW2194" s="218"/>
      <c r="FYX2194" s="218"/>
      <c r="FYY2194" s="218"/>
      <c r="FYZ2194" s="218"/>
      <c r="FZA2194" s="218"/>
      <c r="FZB2194" s="218"/>
      <c r="FZC2194" s="218"/>
      <c r="FZD2194" s="218"/>
      <c r="FZE2194" s="218"/>
      <c r="FZF2194" s="218"/>
      <c r="FZG2194" s="218"/>
      <c r="FZH2194" s="218"/>
      <c r="FZI2194" s="218"/>
      <c r="FZJ2194" s="218"/>
      <c r="FZK2194" s="218"/>
      <c r="FZL2194" s="218"/>
      <c r="FZM2194" s="218"/>
      <c r="FZN2194" s="218"/>
      <c r="FZO2194" s="218"/>
      <c r="FZP2194" s="218"/>
      <c r="FZQ2194" s="218"/>
      <c r="FZR2194" s="218"/>
      <c r="FZS2194" s="218"/>
      <c r="FZT2194" s="218"/>
      <c r="FZU2194" s="218"/>
      <c r="FZV2194" s="218"/>
      <c r="FZW2194" s="218"/>
      <c r="FZX2194" s="218"/>
      <c r="FZY2194" s="218"/>
      <c r="FZZ2194" s="218"/>
      <c r="GAA2194" s="218"/>
      <c r="GAB2194" s="218"/>
      <c r="GAC2194" s="218"/>
      <c r="GAD2194" s="218"/>
      <c r="GAE2194" s="218"/>
      <c r="GAF2194" s="218"/>
      <c r="GAG2194" s="218"/>
      <c r="GAH2194" s="218"/>
      <c r="GAI2194" s="218"/>
      <c r="GAJ2194" s="218"/>
      <c r="GAK2194" s="218"/>
      <c r="GAL2194" s="218"/>
      <c r="GAM2194" s="218"/>
      <c r="GAN2194" s="218"/>
      <c r="GAO2194" s="218"/>
      <c r="GAP2194" s="218"/>
      <c r="GAQ2194" s="218"/>
      <c r="GAR2194" s="218"/>
      <c r="GAS2194" s="218"/>
      <c r="GAT2194" s="218"/>
      <c r="GAU2194" s="218"/>
      <c r="GAV2194" s="218"/>
      <c r="GAW2194" s="218"/>
      <c r="GAX2194" s="218"/>
      <c r="GAY2194" s="218"/>
      <c r="GAZ2194" s="218"/>
      <c r="GBA2194" s="218"/>
      <c r="GBB2194" s="218"/>
      <c r="GBC2194" s="218"/>
      <c r="GBD2194" s="218"/>
      <c r="GBE2194" s="218"/>
      <c r="GBF2194" s="218"/>
      <c r="GBG2194" s="218"/>
      <c r="GBH2194" s="218"/>
      <c r="GBI2194" s="218"/>
      <c r="GBJ2194" s="218"/>
      <c r="GBK2194" s="218"/>
      <c r="GBL2194" s="218"/>
      <c r="GBM2194" s="218"/>
      <c r="GBN2194" s="218"/>
      <c r="GBO2194" s="218"/>
      <c r="GBP2194" s="218"/>
      <c r="GBQ2194" s="218"/>
      <c r="GBR2194" s="218"/>
      <c r="GBS2194" s="218"/>
      <c r="GBT2194" s="218"/>
      <c r="GBU2194" s="218"/>
      <c r="GBV2194" s="218"/>
      <c r="GBW2194" s="218"/>
      <c r="GBX2194" s="218"/>
      <c r="GBY2194" s="218"/>
      <c r="GBZ2194" s="218"/>
      <c r="GCA2194" s="218"/>
      <c r="GCB2194" s="218"/>
      <c r="GCC2194" s="218"/>
      <c r="GCD2194" s="218"/>
      <c r="GCE2194" s="218"/>
      <c r="GCF2194" s="218"/>
      <c r="GCG2194" s="218"/>
      <c r="GCH2194" s="218"/>
      <c r="GCI2194" s="218"/>
      <c r="GCJ2194" s="218"/>
      <c r="GCK2194" s="218"/>
      <c r="GCL2194" s="218"/>
      <c r="GCM2194" s="218"/>
      <c r="GCN2194" s="218"/>
      <c r="GCO2194" s="218"/>
      <c r="GCP2194" s="218"/>
      <c r="GCQ2194" s="218"/>
      <c r="GCR2194" s="218"/>
      <c r="GCS2194" s="218"/>
      <c r="GCT2194" s="218"/>
      <c r="GCU2194" s="218"/>
      <c r="GCV2194" s="218"/>
      <c r="GCW2194" s="218"/>
      <c r="GCX2194" s="218"/>
      <c r="GCY2194" s="218"/>
      <c r="GCZ2194" s="218"/>
      <c r="GDA2194" s="218"/>
      <c r="GDB2194" s="218"/>
      <c r="GDC2194" s="218"/>
      <c r="GDD2194" s="218"/>
      <c r="GDE2194" s="218"/>
      <c r="GDF2194" s="218"/>
      <c r="GDG2194" s="218"/>
      <c r="GDH2194" s="218"/>
      <c r="GDI2194" s="218"/>
      <c r="GDJ2194" s="218"/>
      <c r="GDK2194" s="218"/>
      <c r="GDL2194" s="218"/>
      <c r="GDM2194" s="218"/>
      <c r="GDN2194" s="218"/>
      <c r="GDO2194" s="218"/>
      <c r="GDP2194" s="218"/>
      <c r="GDQ2194" s="218"/>
      <c r="GDR2194" s="218"/>
      <c r="GDS2194" s="218"/>
      <c r="GDT2194" s="218"/>
      <c r="GDU2194" s="218"/>
      <c r="GDV2194" s="218"/>
      <c r="GDW2194" s="218"/>
      <c r="GDX2194" s="218"/>
      <c r="GDY2194" s="218"/>
      <c r="GDZ2194" s="218"/>
      <c r="GEA2194" s="218"/>
      <c r="GEB2194" s="218"/>
      <c r="GEC2194" s="218"/>
      <c r="GED2194" s="218"/>
      <c r="GEE2194" s="218"/>
      <c r="GEF2194" s="218"/>
      <c r="GEG2194" s="218"/>
      <c r="GEH2194" s="218"/>
      <c r="GEI2194" s="218"/>
      <c r="GEJ2194" s="218"/>
      <c r="GEK2194" s="218"/>
      <c r="GEL2194" s="218"/>
      <c r="GEM2194" s="218"/>
      <c r="GEN2194" s="218"/>
      <c r="GEO2194" s="218"/>
      <c r="GEP2194" s="218"/>
      <c r="GEQ2194" s="218"/>
      <c r="GER2194" s="218"/>
      <c r="GES2194" s="218"/>
      <c r="GET2194" s="218"/>
      <c r="GEU2194" s="218"/>
      <c r="GEV2194" s="218"/>
      <c r="GEW2194" s="218"/>
      <c r="GEX2194" s="218"/>
      <c r="GEY2194" s="218"/>
      <c r="GEZ2194" s="218"/>
      <c r="GFA2194" s="218"/>
      <c r="GFB2194" s="218"/>
      <c r="GFC2194" s="218"/>
      <c r="GFD2194" s="218"/>
      <c r="GFE2194" s="218"/>
      <c r="GFF2194" s="218"/>
      <c r="GFG2194" s="218"/>
      <c r="GFH2194" s="218"/>
      <c r="GFI2194" s="218"/>
      <c r="GFJ2194" s="218"/>
      <c r="GFK2194" s="218"/>
      <c r="GFL2194" s="218"/>
      <c r="GFM2194" s="218"/>
      <c r="GFN2194" s="218"/>
      <c r="GFO2194" s="218"/>
      <c r="GFP2194" s="218"/>
      <c r="GFQ2194" s="218"/>
      <c r="GFR2194" s="218"/>
      <c r="GFS2194" s="218"/>
      <c r="GFT2194" s="218"/>
      <c r="GFU2194" s="218"/>
      <c r="GFV2194" s="218"/>
      <c r="GFW2194" s="218"/>
      <c r="GFX2194" s="218"/>
      <c r="GFY2194" s="218"/>
      <c r="GFZ2194" s="218"/>
      <c r="GGA2194" s="218"/>
      <c r="GGB2194" s="218"/>
      <c r="GGC2194" s="218"/>
      <c r="GGD2194" s="218"/>
      <c r="GGE2194" s="218"/>
      <c r="GGF2194" s="218"/>
      <c r="GGG2194" s="218"/>
      <c r="GGH2194" s="218"/>
      <c r="GGI2194" s="218"/>
      <c r="GGJ2194" s="218"/>
      <c r="GGK2194" s="218"/>
      <c r="GGL2194" s="218"/>
      <c r="GGM2194" s="218"/>
      <c r="GGN2194" s="218"/>
      <c r="GGO2194" s="218"/>
      <c r="GGP2194" s="218"/>
      <c r="GGQ2194" s="218"/>
      <c r="GGR2194" s="218"/>
      <c r="GGS2194" s="218"/>
      <c r="GGT2194" s="218"/>
      <c r="GGU2194" s="218"/>
      <c r="GGV2194" s="218"/>
      <c r="GGW2194" s="218"/>
      <c r="GGX2194" s="218"/>
      <c r="GGY2194" s="218"/>
      <c r="GGZ2194" s="218"/>
      <c r="GHA2194" s="218"/>
      <c r="GHB2194" s="218"/>
      <c r="GHC2194" s="218"/>
      <c r="GHD2194" s="218"/>
      <c r="GHE2194" s="218"/>
      <c r="GHF2194" s="218"/>
      <c r="GHG2194" s="218"/>
      <c r="GHH2194" s="218"/>
      <c r="GHI2194" s="218"/>
      <c r="GHJ2194" s="218"/>
      <c r="GHK2194" s="218"/>
      <c r="GHL2194" s="218"/>
      <c r="GHM2194" s="218"/>
      <c r="GHN2194" s="218"/>
      <c r="GHO2194" s="218"/>
      <c r="GHP2194" s="218"/>
      <c r="GHQ2194" s="218"/>
      <c r="GHR2194" s="218"/>
      <c r="GHS2194" s="218"/>
      <c r="GHT2194" s="218"/>
      <c r="GHU2194" s="218"/>
      <c r="GHV2194" s="218"/>
      <c r="GHW2194" s="218"/>
      <c r="GHX2194" s="218"/>
      <c r="GHY2194" s="218"/>
      <c r="GHZ2194" s="218"/>
      <c r="GIA2194" s="218"/>
      <c r="GIB2194" s="218"/>
      <c r="GIC2194" s="218"/>
      <c r="GID2194" s="218"/>
      <c r="GIE2194" s="218"/>
      <c r="GIF2194" s="218"/>
      <c r="GIG2194" s="218"/>
      <c r="GIH2194" s="218"/>
      <c r="GII2194" s="218"/>
      <c r="GIJ2194" s="218"/>
      <c r="GIK2194" s="218"/>
      <c r="GIL2194" s="218"/>
      <c r="GIM2194" s="218"/>
      <c r="GIN2194" s="218"/>
      <c r="GIO2194" s="218"/>
      <c r="GIP2194" s="218"/>
      <c r="GIQ2194" s="218"/>
      <c r="GIR2194" s="218"/>
      <c r="GIS2194" s="218"/>
      <c r="GIT2194" s="218"/>
      <c r="GIU2194" s="218"/>
      <c r="GIV2194" s="218"/>
      <c r="GIW2194" s="218"/>
      <c r="GIX2194" s="218"/>
      <c r="GIY2194" s="218"/>
      <c r="GIZ2194" s="218"/>
      <c r="GJA2194" s="218"/>
      <c r="GJB2194" s="218"/>
      <c r="GJC2194" s="218"/>
      <c r="GJD2194" s="218"/>
      <c r="GJE2194" s="218"/>
      <c r="GJF2194" s="218"/>
      <c r="GJG2194" s="218"/>
      <c r="GJH2194" s="218"/>
      <c r="GJI2194" s="218"/>
      <c r="GJJ2194" s="218"/>
      <c r="GJK2194" s="218"/>
      <c r="GJL2194" s="218"/>
      <c r="GJM2194" s="218"/>
      <c r="GJN2194" s="218"/>
      <c r="GJO2194" s="218"/>
      <c r="GJP2194" s="218"/>
      <c r="GJQ2194" s="218"/>
      <c r="GJR2194" s="218"/>
      <c r="GJS2194" s="218"/>
      <c r="GJT2194" s="218"/>
      <c r="GJU2194" s="218"/>
      <c r="GJV2194" s="218"/>
      <c r="GJW2194" s="218"/>
      <c r="GJX2194" s="218"/>
      <c r="GJY2194" s="218"/>
      <c r="GJZ2194" s="218"/>
      <c r="GKA2194" s="218"/>
      <c r="GKB2194" s="218"/>
      <c r="GKC2194" s="218"/>
      <c r="GKD2194" s="218"/>
      <c r="GKE2194" s="218"/>
      <c r="GKF2194" s="218"/>
      <c r="GKG2194" s="218"/>
      <c r="GKH2194" s="218"/>
      <c r="GKI2194" s="218"/>
      <c r="GKJ2194" s="218"/>
      <c r="GKK2194" s="218"/>
      <c r="GKL2194" s="218"/>
      <c r="GKM2194" s="218"/>
      <c r="GKN2194" s="218"/>
      <c r="GKO2194" s="218"/>
      <c r="GKP2194" s="218"/>
      <c r="GKQ2194" s="218"/>
      <c r="GKR2194" s="218"/>
      <c r="GKS2194" s="218"/>
      <c r="GKT2194" s="218"/>
      <c r="GKU2194" s="218"/>
      <c r="GKV2194" s="218"/>
      <c r="GKW2194" s="218"/>
      <c r="GKX2194" s="218"/>
      <c r="GKY2194" s="218"/>
      <c r="GKZ2194" s="218"/>
      <c r="GLA2194" s="218"/>
      <c r="GLB2194" s="218"/>
      <c r="GLC2194" s="218"/>
      <c r="GLD2194" s="218"/>
      <c r="GLE2194" s="218"/>
      <c r="GLF2194" s="218"/>
      <c r="GLG2194" s="218"/>
      <c r="GLH2194" s="218"/>
      <c r="GLI2194" s="218"/>
      <c r="GLJ2194" s="218"/>
      <c r="GLK2194" s="218"/>
      <c r="GLL2194" s="218"/>
      <c r="GLM2194" s="218"/>
      <c r="GLN2194" s="218"/>
      <c r="GLO2194" s="218"/>
      <c r="GLP2194" s="218"/>
      <c r="GLQ2194" s="218"/>
      <c r="GLR2194" s="218"/>
      <c r="GLS2194" s="218"/>
      <c r="GLT2194" s="218"/>
      <c r="GLU2194" s="218"/>
      <c r="GLV2194" s="218"/>
      <c r="GLW2194" s="218"/>
      <c r="GLX2194" s="218"/>
      <c r="GLY2194" s="218"/>
      <c r="GLZ2194" s="218"/>
      <c r="GMA2194" s="218"/>
      <c r="GMB2194" s="218"/>
      <c r="GMC2194" s="218"/>
      <c r="GMD2194" s="218"/>
      <c r="GME2194" s="218"/>
      <c r="GMF2194" s="218"/>
      <c r="GMG2194" s="218"/>
      <c r="GMH2194" s="218"/>
      <c r="GMI2194" s="218"/>
      <c r="GMJ2194" s="218"/>
      <c r="GMK2194" s="218"/>
      <c r="GML2194" s="218"/>
      <c r="GMM2194" s="218"/>
      <c r="GMN2194" s="218"/>
      <c r="GMO2194" s="218"/>
      <c r="GMP2194" s="218"/>
      <c r="GMQ2194" s="218"/>
      <c r="GMR2194" s="218"/>
      <c r="GMS2194" s="218"/>
      <c r="GMT2194" s="218"/>
      <c r="GMU2194" s="218"/>
      <c r="GMV2194" s="218"/>
      <c r="GMW2194" s="218"/>
      <c r="GMX2194" s="218"/>
      <c r="GMY2194" s="218"/>
      <c r="GMZ2194" s="218"/>
      <c r="GNA2194" s="218"/>
      <c r="GNB2194" s="218"/>
      <c r="GNC2194" s="218"/>
      <c r="GND2194" s="218"/>
      <c r="GNE2194" s="218"/>
      <c r="GNF2194" s="218"/>
      <c r="GNG2194" s="218"/>
      <c r="GNH2194" s="218"/>
      <c r="GNI2194" s="218"/>
      <c r="GNJ2194" s="218"/>
      <c r="GNK2194" s="218"/>
      <c r="GNL2194" s="218"/>
      <c r="GNM2194" s="218"/>
      <c r="GNN2194" s="218"/>
      <c r="GNO2194" s="218"/>
      <c r="GNP2194" s="218"/>
      <c r="GNQ2194" s="218"/>
      <c r="GNR2194" s="218"/>
      <c r="GNS2194" s="218"/>
      <c r="GNT2194" s="218"/>
      <c r="GNU2194" s="218"/>
      <c r="GNV2194" s="218"/>
      <c r="GNW2194" s="218"/>
      <c r="GNX2194" s="218"/>
      <c r="GNY2194" s="218"/>
      <c r="GNZ2194" s="218"/>
      <c r="GOA2194" s="218"/>
      <c r="GOB2194" s="218"/>
      <c r="GOC2194" s="218"/>
      <c r="GOD2194" s="218"/>
      <c r="GOE2194" s="218"/>
      <c r="GOF2194" s="218"/>
      <c r="GOG2194" s="218"/>
      <c r="GOH2194" s="218"/>
      <c r="GOI2194" s="218"/>
      <c r="GOJ2194" s="218"/>
      <c r="GOK2194" s="218"/>
      <c r="GOL2194" s="218"/>
      <c r="GOM2194" s="218"/>
      <c r="GON2194" s="218"/>
      <c r="GOO2194" s="218"/>
      <c r="GOP2194" s="218"/>
      <c r="GOQ2194" s="218"/>
      <c r="GOR2194" s="218"/>
      <c r="GOS2194" s="218"/>
      <c r="GOT2194" s="218"/>
      <c r="GOU2194" s="218"/>
      <c r="GOV2194" s="218"/>
      <c r="GOW2194" s="218"/>
      <c r="GOX2194" s="218"/>
      <c r="GOY2194" s="218"/>
      <c r="GOZ2194" s="218"/>
      <c r="GPA2194" s="218"/>
      <c r="GPB2194" s="218"/>
      <c r="GPC2194" s="218"/>
      <c r="GPD2194" s="218"/>
      <c r="GPE2194" s="218"/>
      <c r="GPF2194" s="218"/>
      <c r="GPG2194" s="218"/>
      <c r="GPH2194" s="218"/>
      <c r="GPI2194" s="218"/>
      <c r="GPJ2194" s="218"/>
      <c r="GPK2194" s="218"/>
      <c r="GPL2194" s="218"/>
      <c r="GPM2194" s="218"/>
      <c r="GPN2194" s="218"/>
      <c r="GPO2194" s="218"/>
      <c r="GPP2194" s="218"/>
      <c r="GPQ2194" s="218"/>
      <c r="GPR2194" s="218"/>
      <c r="GPS2194" s="218"/>
      <c r="GPT2194" s="218"/>
      <c r="GPU2194" s="218"/>
      <c r="GPV2194" s="218"/>
      <c r="GPW2194" s="218"/>
      <c r="GPX2194" s="218"/>
      <c r="GPY2194" s="218"/>
      <c r="GPZ2194" s="218"/>
      <c r="GQA2194" s="218"/>
      <c r="GQB2194" s="218"/>
      <c r="GQC2194" s="218"/>
      <c r="GQD2194" s="218"/>
      <c r="GQE2194" s="218"/>
      <c r="GQF2194" s="218"/>
      <c r="GQG2194" s="218"/>
      <c r="GQH2194" s="218"/>
      <c r="GQI2194" s="218"/>
      <c r="GQJ2194" s="218"/>
      <c r="GQK2194" s="218"/>
      <c r="GQL2194" s="218"/>
      <c r="GQM2194" s="218"/>
      <c r="GQN2194" s="218"/>
      <c r="GQO2194" s="218"/>
      <c r="GQP2194" s="218"/>
      <c r="GQQ2194" s="218"/>
      <c r="GQR2194" s="218"/>
      <c r="GQS2194" s="218"/>
      <c r="GQT2194" s="218"/>
      <c r="GQU2194" s="218"/>
      <c r="GQV2194" s="218"/>
      <c r="GQW2194" s="218"/>
      <c r="GQX2194" s="218"/>
      <c r="GQY2194" s="218"/>
      <c r="GQZ2194" s="218"/>
      <c r="GRA2194" s="218"/>
      <c r="GRB2194" s="218"/>
      <c r="GRC2194" s="218"/>
      <c r="GRD2194" s="218"/>
      <c r="GRE2194" s="218"/>
      <c r="GRF2194" s="218"/>
      <c r="GRG2194" s="218"/>
      <c r="GRH2194" s="218"/>
      <c r="GRI2194" s="218"/>
      <c r="GRJ2194" s="218"/>
      <c r="GRK2194" s="218"/>
      <c r="GRL2194" s="218"/>
      <c r="GRM2194" s="218"/>
      <c r="GRN2194" s="218"/>
      <c r="GRO2194" s="218"/>
      <c r="GRP2194" s="218"/>
      <c r="GRQ2194" s="218"/>
      <c r="GRR2194" s="218"/>
      <c r="GRS2194" s="218"/>
      <c r="GRT2194" s="218"/>
      <c r="GRU2194" s="218"/>
      <c r="GRV2194" s="218"/>
      <c r="GRW2194" s="218"/>
      <c r="GRX2194" s="218"/>
      <c r="GRY2194" s="218"/>
      <c r="GRZ2194" s="218"/>
      <c r="GSA2194" s="218"/>
      <c r="GSB2194" s="218"/>
      <c r="GSC2194" s="218"/>
      <c r="GSD2194" s="218"/>
      <c r="GSE2194" s="218"/>
      <c r="GSF2194" s="218"/>
      <c r="GSG2194" s="218"/>
      <c r="GSH2194" s="218"/>
      <c r="GSI2194" s="218"/>
      <c r="GSJ2194" s="218"/>
      <c r="GSK2194" s="218"/>
      <c r="GSL2194" s="218"/>
      <c r="GSM2194" s="218"/>
      <c r="GSN2194" s="218"/>
      <c r="GSO2194" s="218"/>
      <c r="GSP2194" s="218"/>
      <c r="GSQ2194" s="218"/>
      <c r="GSR2194" s="218"/>
      <c r="GSS2194" s="218"/>
      <c r="GST2194" s="218"/>
      <c r="GSU2194" s="218"/>
      <c r="GSV2194" s="218"/>
      <c r="GSW2194" s="218"/>
      <c r="GSX2194" s="218"/>
      <c r="GSY2194" s="218"/>
      <c r="GSZ2194" s="218"/>
      <c r="GTA2194" s="218"/>
      <c r="GTB2194" s="218"/>
      <c r="GTC2194" s="218"/>
      <c r="GTD2194" s="218"/>
      <c r="GTE2194" s="218"/>
      <c r="GTF2194" s="218"/>
      <c r="GTG2194" s="218"/>
      <c r="GTH2194" s="218"/>
      <c r="GTI2194" s="218"/>
      <c r="GTJ2194" s="218"/>
      <c r="GTK2194" s="218"/>
      <c r="GTL2194" s="218"/>
      <c r="GTM2194" s="218"/>
      <c r="GTN2194" s="218"/>
      <c r="GTO2194" s="218"/>
      <c r="GTP2194" s="218"/>
      <c r="GTQ2194" s="218"/>
      <c r="GTR2194" s="218"/>
      <c r="GTS2194" s="218"/>
      <c r="GTT2194" s="218"/>
      <c r="GTU2194" s="218"/>
      <c r="GTV2194" s="218"/>
      <c r="GTW2194" s="218"/>
      <c r="GTX2194" s="218"/>
      <c r="GTY2194" s="218"/>
      <c r="GTZ2194" s="218"/>
      <c r="GUA2194" s="218"/>
      <c r="GUB2194" s="218"/>
      <c r="GUC2194" s="218"/>
      <c r="GUD2194" s="218"/>
      <c r="GUE2194" s="218"/>
      <c r="GUF2194" s="218"/>
      <c r="GUG2194" s="218"/>
      <c r="GUH2194" s="218"/>
      <c r="GUI2194" s="218"/>
      <c r="GUJ2194" s="218"/>
      <c r="GUK2194" s="218"/>
      <c r="GUL2194" s="218"/>
      <c r="GUM2194" s="218"/>
      <c r="GUN2194" s="218"/>
      <c r="GUO2194" s="218"/>
      <c r="GUP2194" s="218"/>
      <c r="GUQ2194" s="218"/>
      <c r="GUR2194" s="218"/>
      <c r="GUS2194" s="218"/>
      <c r="GUT2194" s="218"/>
      <c r="GUU2194" s="218"/>
      <c r="GUV2194" s="218"/>
      <c r="GUW2194" s="218"/>
      <c r="GUX2194" s="218"/>
      <c r="GUY2194" s="218"/>
      <c r="GUZ2194" s="218"/>
      <c r="GVA2194" s="218"/>
      <c r="GVB2194" s="218"/>
      <c r="GVC2194" s="218"/>
      <c r="GVD2194" s="218"/>
      <c r="GVE2194" s="218"/>
      <c r="GVF2194" s="218"/>
      <c r="GVG2194" s="218"/>
      <c r="GVH2194" s="218"/>
      <c r="GVI2194" s="218"/>
      <c r="GVJ2194" s="218"/>
      <c r="GVK2194" s="218"/>
      <c r="GVL2194" s="218"/>
      <c r="GVM2194" s="218"/>
      <c r="GVN2194" s="218"/>
      <c r="GVO2194" s="218"/>
      <c r="GVP2194" s="218"/>
      <c r="GVQ2194" s="218"/>
      <c r="GVR2194" s="218"/>
      <c r="GVS2194" s="218"/>
      <c r="GVT2194" s="218"/>
      <c r="GVU2194" s="218"/>
      <c r="GVV2194" s="218"/>
      <c r="GVW2194" s="218"/>
      <c r="GVX2194" s="218"/>
      <c r="GVY2194" s="218"/>
      <c r="GVZ2194" s="218"/>
      <c r="GWA2194" s="218"/>
      <c r="GWB2194" s="218"/>
      <c r="GWC2194" s="218"/>
      <c r="GWD2194" s="218"/>
      <c r="GWE2194" s="218"/>
      <c r="GWF2194" s="218"/>
      <c r="GWG2194" s="218"/>
      <c r="GWH2194" s="218"/>
      <c r="GWI2194" s="218"/>
      <c r="GWJ2194" s="218"/>
      <c r="GWK2194" s="218"/>
      <c r="GWL2194" s="218"/>
      <c r="GWM2194" s="218"/>
      <c r="GWN2194" s="218"/>
      <c r="GWO2194" s="218"/>
      <c r="GWP2194" s="218"/>
      <c r="GWQ2194" s="218"/>
      <c r="GWR2194" s="218"/>
      <c r="GWS2194" s="218"/>
      <c r="GWT2194" s="218"/>
      <c r="GWU2194" s="218"/>
      <c r="GWV2194" s="218"/>
      <c r="GWW2194" s="218"/>
      <c r="GWX2194" s="218"/>
      <c r="GWY2194" s="218"/>
      <c r="GWZ2194" s="218"/>
      <c r="GXA2194" s="218"/>
      <c r="GXB2194" s="218"/>
      <c r="GXC2194" s="218"/>
      <c r="GXD2194" s="218"/>
      <c r="GXE2194" s="218"/>
      <c r="GXF2194" s="218"/>
      <c r="GXG2194" s="218"/>
      <c r="GXH2194" s="218"/>
      <c r="GXI2194" s="218"/>
      <c r="GXJ2194" s="218"/>
      <c r="GXK2194" s="218"/>
      <c r="GXL2194" s="218"/>
      <c r="GXM2194" s="218"/>
      <c r="GXN2194" s="218"/>
      <c r="GXO2194" s="218"/>
      <c r="GXP2194" s="218"/>
      <c r="GXQ2194" s="218"/>
      <c r="GXR2194" s="218"/>
      <c r="GXS2194" s="218"/>
      <c r="GXT2194" s="218"/>
      <c r="GXU2194" s="218"/>
      <c r="GXV2194" s="218"/>
      <c r="GXW2194" s="218"/>
      <c r="GXX2194" s="218"/>
      <c r="GXY2194" s="218"/>
      <c r="GXZ2194" s="218"/>
      <c r="GYA2194" s="218"/>
      <c r="GYB2194" s="218"/>
      <c r="GYC2194" s="218"/>
      <c r="GYD2194" s="218"/>
      <c r="GYE2194" s="218"/>
      <c r="GYF2194" s="218"/>
      <c r="GYG2194" s="218"/>
      <c r="GYH2194" s="218"/>
      <c r="GYI2194" s="218"/>
      <c r="GYJ2194" s="218"/>
      <c r="GYK2194" s="218"/>
      <c r="GYL2194" s="218"/>
      <c r="GYM2194" s="218"/>
      <c r="GYN2194" s="218"/>
      <c r="GYO2194" s="218"/>
      <c r="GYP2194" s="218"/>
      <c r="GYQ2194" s="218"/>
      <c r="GYR2194" s="218"/>
      <c r="GYS2194" s="218"/>
      <c r="GYT2194" s="218"/>
      <c r="GYU2194" s="218"/>
      <c r="GYV2194" s="218"/>
      <c r="GYW2194" s="218"/>
      <c r="GYX2194" s="218"/>
      <c r="GYY2194" s="218"/>
      <c r="GYZ2194" s="218"/>
      <c r="GZA2194" s="218"/>
      <c r="GZB2194" s="218"/>
      <c r="GZC2194" s="218"/>
      <c r="GZD2194" s="218"/>
      <c r="GZE2194" s="218"/>
      <c r="GZF2194" s="218"/>
      <c r="GZG2194" s="218"/>
      <c r="GZH2194" s="218"/>
      <c r="GZI2194" s="218"/>
      <c r="GZJ2194" s="218"/>
      <c r="GZK2194" s="218"/>
      <c r="GZL2194" s="218"/>
      <c r="GZM2194" s="218"/>
      <c r="GZN2194" s="218"/>
      <c r="GZO2194" s="218"/>
      <c r="GZP2194" s="218"/>
      <c r="GZQ2194" s="218"/>
      <c r="GZR2194" s="218"/>
      <c r="GZS2194" s="218"/>
      <c r="GZT2194" s="218"/>
      <c r="GZU2194" s="218"/>
      <c r="GZV2194" s="218"/>
      <c r="GZW2194" s="218"/>
      <c r="GZX2194" s="218"/>
      <c r="GZY2194" s="218"/>
      <c r="GZZ2194" s="218"/>
      <c r="HAA2194" s="218"/>
      <c r="HAB2194" s="218"/>
      <c r="HAC2194" s="218"/>
      <c r="HAD2194" s="218"/>
      <c r="HAE2194" s="218"/>
      <c r="HAF2194" s="218"/>
      <c r="HAG2194" s="218"/>
      <c r="HAH2194" s="218"/>
      <c r="HAI2194" s="218"/>
      <c r="HAJ2194" s="218"/>
      <c r="HAK2194" s="218"/>
      <c r="HAL2194" s="218"/>
      <c r="HAM2194" s="218"/>
      <c r="HAN2194" s="218"/>
      <c r="HAO2194" s="218"/>
      <c r="HAP2194" s="218"/>
      <c r="HAQ2194" s="218"/>
      <c r="HAR2194" s="218"/>
      <c r="HAS2194" s="218"/>
      <c r="HAT2194" s="218"/>
      <c r="HAU2194" s="218"/>
      <c r="HAV2194" s="218"/>
      <c r="HAW2194" s="218"/>
      <c r="HAX2194" s="218"/>
      <c r="HAY2194" s="218"/>
      <c r="HAZ2194" s="218"/>
      <c r="HBA2194" s="218"/>
      <c r="HBB2194" s="218"/>
      <c r="HBC2194" s="218"/>
      <c r="HBD2194" s="218"/>
      <c r="HBE2194" s="218"/>
      <c r="HBF2194" s="218"/>
      <c r="HBG2194" s="218"/>
      <c r="HBH2194" s="218"/>
      <c r="HBI2194" s="218"/>
      <c r="HBJ2194" s="218"/>
      <c r="HBK2194" s="218"/>
      <c r="HBL2194" s="218"/>
      <c r="HBM2194" s="218"/>
      <c r="HBN2194" s="218"/>
      <c r="HBO2194" s="218"/>
      <c r="HBP2194" s="218"/>
      <c r="HBQ2194" s="218"/>
      <c r="HBR2194" s="218"/>
      <c r="HBS2194" s="218"/>
      <c r="HBT2194" s="218"/>
      <c r="HBU2194" s="218"/>
      <c r="HBV2194" s="218"/>
      <c r="HBW2194" s="218"/>
      <c r="HBX2194" s="218"/>
      <c r="HBY2194" s="218"/>
      <c r="HBZ2194" s="218"/>
      <c r="HCA2194" s="218"/>
      <c r="HCB2194" s="218"/>
      <c r="HCC2194" s="218"/>
      <c r="HCD2194" s="218"/>
      <c r="HCE2194" s="218"/>
      <c r="HCF2194" s="218"/>
      <c r="HCG2194" s="218"/>
      <c r="HCH2194" s="218"/>
      <c r="HCI2194" s="218"/>
      <c r="HCJ2194" s="218"/>
      <c r="HCK2194" s="218"/>
      <c r="HCL2194" s="218"/>
      <c r="HCM2194" s="218"/>
      <c r="HCN2194" s="218"/>
      <c r="HCO2194" s="218"/>
      <c r="HCP2194" s="218"/>
      <c r="HCQ2194" s="218"/>
      <c r="HCR2194" s="218"/>
      <c r="HCS2194" s="218"/>
      <c r="HCT2194" s="218"/>
      <c r="HCU2194" s="218"/>
      <c r="HCV2194" s="218"/>
      <c r="HCW2194" s="218"/>
      <c r="HCX2194" s="218"/>
      <c r="HCY2194" s="218"/>
      <c r="HCZ2194" s="218"/>
      <c r="HDA2194" s="218"/>
      <c r="HDB2194" s="218"/>
      <c r="HDC2194" s="218"/>
      <c r="HDD2194" s="218"/>
      <c r="HDE2194" s="218"/>
      <c r="HDF2194" s="218"/>
      <c r="HDG2194" s="218"/>
      <c r="HDH2194" s="218"/>
      <c r="HDI2194" s="218"/>
      <c r="HDJ2194" s="218"/>
      <c r="HDK2194" s="218"/>
      <c r="HDL2194" s="218"/>
      <c r="HDM2194" s="218"/>
      <c r="HDN2194" s="218"/>
      <c r="HDO2194" s="218"/>
      <c r="HDP2194" s="218"/>
      <c r="HDQ2194" s="218"/>
      <c r="HDR2194" s="218"/>
      <c r="HDS2194" s="218"/>
      <c r="HDT2194" s="218"/>
      <c r="HDU2194" s="218"/>
      <c r="HDV2194" s="218"/>
      <c r="HDW2194" s="218"/>
      <c r="HDX2194" s="218"/>
      <c r="HDY2194" s="218"/>
      <c r="HDZ2194" s="218"/>
      <c r="HEA2194" s="218"/>
      <c r="HEB2194" s="218"/>
      <c r="HEC2194" s="218"/>
      <c r="HED2194" s="218"/>
      <c r="HEE2194" s="218"/>
      <c r="HEF2194" s="218"/>
      <c r="HEG2194" s="218"/>
      <c r="HEH2194" s="218"/>
      <c r="HEI2194" s="218"/>
      <c r="HEJ2194" s="218"/>
      <c r="HEK2194" s="218"/>
      <c r="HEL2194" s="218"/>
      <c r="HEM2194" s="218"/>
      <c r="HEN2194" s="218"/>
      <c r="HEO2194" s="218"/>
      <c r="HEP2194" s="218"/>
      <c r="HEQ2194" s="218"/>
      <c r="HER2194" s="218"/>
      <c r="HES2194" s="218"/>
      <c r="HET2194" s="218"/>
      <c r="HEU2194" s="218"/>
      <c r="HEV2194" s="218"/>
      <c r="HEW2194" s="218"/>
      <c r="HEX2194" s="218"/>
      <c r="HEY2194" s="218"/>
      <c r="HEZ2194" s="218"/>
      <c r="HFA2194" s="218"/>
      <c r="HFB2194" s="218"/>
      <c r="HFC2194" s="218"/>
      <c r="HFD2194" s="218"/>
      <c r="HFE2194" s="218"/>
      <c r="HFF2194" s="218"/>
      <c r="HFG2194" s="218"/>
      <c r="HFH2194" s="218"/>
      <c r="HFI2194" s="218"/>
      <c r="HFJ2194" s="218"/>
      <c r="HFK2194" s="218"/>
      <c r="HFL2194" s="218"/>
      <c r="HFM2194" s="218"/>
      <c r="HFN2194" s="218"/>
      <c r="HFO2194" s="218"/>
      <c r="HFP2194" s="218"/>
      <c r="HFQ2194" s="218"/>
      <c r="HFR2194" s="218"/>
      <c r="HFS2194" s="218"/>
      <c r="HFT2194" s="218"/>
      <c r="HFU2194" s="218"/>
      <c r="HFV2194" s="218"/>
      <c r="HFW2194" s="218"/>
      <c r="HFX2194" s="218"/>
      <c r="HFY2194" s="218"/>
      <c r="HFZ2194" s="218"/>
      <c r="HGA2194" s="218"/>
      <c r="HGB2194" s="218"/>
      <c r="HGC2194" s="218"/>
      <c r="HGD2194" s="218"/>
      <c r="HGE2194" s="218"/>
      <c r="HGF2194" s="218"/>
      <c r="HGG2194" s="218"/>
      <c r="HGH2194" s="218"/>
      <c r="HGI2194" s="218"/>
      <c r="HGJ2194" s="218"/>
      <c r="HGK2194" s="218"/>
      <c r="HGL2194" s="218"/>
      <c r="HGM2194" s="218"/>
      <c r="HGN2194" s="218"/>
      <c r="HGO2194" s="218"/>
      <c r="HGP2194" s="218"/>
      <c r="HGQ2194" s="218"/>
      <c r="HGR2194" s="218"/>
      <c r="HGS2194" s="218"/>
      <c r="HGT2194" s="218"/>
      <c r="HGU2194" s="218"/>
      <c r="HGV2194" s="218"/>
      <c r="HGW2194" s="218"/>
      <c r="HGX2194" s="218"/>
      <c r="HGY2194" s="218"/>
      <c r="HGZ2194" s="218"/>
      <c r="HHA2194" s="218"/>
      <c r="HHB2194" s="218"/>
      <c r="HHC2194" s="218"/>
      <c r="HHD2194" s="218"/>
      <c r="HHE2194" s="218"/>
      <c r="HHF2194" s="218"/>
      <c r="HHG2194" s="218"/>
      <c r="HHH2194" s="218"/>
      <c r="HHI2194" s="218"/>
      <c r="HHJ2194" s="218"/>
      <c r="HHK2194" s="218"/>
      <c r="HHL2194" s="218"/>
      <c r="HHM2194" s="218"/>
      <c r="HHN2194" s="218"/>
      <c r="HHO2194" s="218"/>
      <c r="HHP2194" s="218"/>
      <c r="HHQ2194" s="218"/>
      <c r="HHR2194" s="218"/>
      <c r="HHS2194" s="218"/>
      <c r="HHT2194" s="218"/>
      <c r="HHU2194" s="218"/>
      <c r="HHV2194" s="218"/>
      <c r="HHW2194" s="218"/>
      <c r="HHX2194" s="218"/>
      <c r="HHY2194" s="218"/>
      <c r="HHZ2194" s="218"/>
      <c r="HIA2194" s="218"/>
      <c r="HIB2194" s="218"/>
      <c r="HIC2194" s="218"/>
      <c r="HID2194" s="218"/>
      <c r="HIE2194" s="218"/>
      <c r="HIF2194" s="218"/>
      <c r="HIG2194" s="218"/>
      <c r="HIH2194" s="218"/>
      <c r="HII2194" s="218"/>
      <c r="HIJ2194" s="218"/>
      <c r="HIK2194" s="218"/>
      <c r="HIL2194" s="218"/>
      <c r="HIM2194" s="218"/>
      <c r="HIN2194" s="218"/>
      <c r="HIO2194" s="218"/>
      <c r="HIP2194" s="218"/>
      <c r="HIQ2194" s="218"/>
      <c r="HIR2194" s="218"/>
      <c r="HIS2194" s="218"/>
      <c r="HIT2194" s="218"/>
      <c r="HIU2194" s="218"/>
      <c r="HIV2194" s="218"/>
      <c r="HIW2194" s="218"/>
      <c r="HIX2194" s="218"/>
      <c r="HIY2194" s="218"/>
      <c r="HIZ2194" s="218"/>
      <c r="HJA2194" s="218"/>
      <c r="HJB2194" s="218"/>
      <c r="HJC2194" s="218"/>
      <c r="HJD2194" s="218"/>
      <c r="HJE2194" s="218"/>
      <c r="HJF2194" s="218"/>
      <c r="HJG2194" s="218"/>
      <c r="HJH2194" s="218"/>
      <c r="HJI2194" s="218"/>
      <c r="HJJ2194" s="218"/>
      <c r="HJK2194" s="218"/>
      <c r="HJL2194" s="218"/>
      <c r="HJM2194" s="218"/>
      <c r="HJN2194" s="218"/>
      <c r="HJO2194" s="218"/>
      <c r="HJP2194" s="218"/>
      <c r="HJQ2194" s="218"/>
      <c r="HJR2194" s="218"/>
      <c r="HJS2194" s="218"/>
      <c r="HJT2194" s="218"/>
      <c r="HJU2194" s="218"/>
      <c r="HJV2194" s="218"/>
      <c r="HJW2194" s="218"/>
      <c r="HJX2194" s="218"/>
      <c r="HJY2194" s="218"/>
      <c r="HJZ2194" s="218"/>
      <c r="HKA2194" s="218"/>
      <c r="HKB2194" s="218"/>
      <c r="HKC2194" s="218"/>
      <c r="HKD2194" s="218"/>
      <c r="HKE2194" s="218"/>
      <c r="HKF2194" s="218"/>
      <c r="HKG2194" s="218"/>
      <c r="HKH2194" s="218"/>
      <c r="HKI2194" s="218"/>
      <c r="HKJ2194" s="218"/>
      <c r="HKK2194" s="218"/>
      <c r="HKL2194" s="218"/>
      <c r="HKM2194" s="218"/>
      <c r="HKN2194" s="218"/>
      <c r="HKO2194" s="218"/>
      <c r="HKP2194" s="218"/>
      <c r="HKQ2194" s="218"/>
      <c r="HKR2194" s="218"/>
      <c r="HKS2194" s="218"/>
      <c r="HKT2194" s="218"/>
      <c r="HKU2194" s="218"/>
      <c r="HKV2194" s="218"/>
      <c r="HKW2194" s="218"/>
      <c r="HKX2194" s="218"/>
      <c r="HKY2194" s="218"/>
      <c r="HKZ2194" s="218"/>
      <c r="HLA2194" s="218"/>
      <c r="HLB2194" s="218"/>
      <c r="HLC2194" s="218"/>
      <c r="HLD2194" s="218"/>
      <c r="HLE2194" s="218"/>
      <c r="HLF2194" s="218"/>
      <c r="HLG2194" s="218"/>
      <c r="HLH2194" s="218"/>
      <c r="HLI2194" s="218"/>
      <c r="HLJ2194" s="218"/>
      <c r="HLK2194" s="218"/>
      <c r="HLL2194" s="218"/>
      <c r="HLM2194" s="218"/>
      <c r="HLN2194" s="218"/>
      <c r="HLO2194" s="218"/>
      <c r="HLP2194" s="218"/>
      <c r="HLQ2194" s="218"/>
      <c r="HLR2194" s="218"/>
      <c r="HLS2194" s="218"/>
      <c r="HLT2194" s="218"/>
      <c r="HLU2194" s="218"/>
      <c r="HLV2194" s="218"/>
      <c r="HLW2194" s="218"/>
      <c r="HLX2194" s="218"/>
      <c r="HLY2194" s="218"/>
      <c r="HLZ2194" s="218"/>
      <c r="HMA2194" s="218"/>
      <c r="HMB2194" s="218"/>
      <c r="HMC2194" s="218"/>
      <c r="HMD2194" s="218"/>
      <c r="HME2194" s="218"/>
      <c r="HMF2194" s="218"/>
      <c r="HMG2194" s="218"/>
      <c r="HMH2194" s="218"/>
      <c r="HMI2194" s="218"/>
      <c r="HMJ2194" s="218"/>
      <c r="HMK2194" s="218"/>
      <c r="HML2194" s="218"/>
      <c r="HMM2194" s="218"/>
      <c r="HMN2194" s="218"/>
      <c r="HMO2194" s="218"/>
      <c r="HMP2194" s="218"/>
      <c r="HMQ2194" s="218"/>
      <c r="HMR2194" s="218"/>
      <c r="HMS2194" s="218"/>
      <c r="HMT2194" s="218"/>
      <c r="HMU2194" s="218"/>
      <c r="HMV2194" s="218"/>
      <c r="HMW2194" s="218"/>
      <c r="HMX2194" s="218"/>
      <c r="HMY2194" s="218"/>
      <c r="HMZ2194" s="218"/>
      <c r="HNA2194" s="218"/>
      <c r="HNB2194" s="218"/>
      <c r="HNC2194" s="218"/>
      <c r="HND2194" s="218"/>
      <c r="HNE2194" s="218"/>
      <c r="HNF2194" s="218"/>
      <c r="HNG2194" s="218"/>
      <c r="HNH2194" s="218"/>
      <c r="HNI2194" s="218"/>
      <c r="HNJ2194" s="218"/>
      <c r="HNK2194" s="218"/>
      <c r="HNL2194" s="218"/>
      <c r="HNM2194" s="218"/>
      <c r="HNN2194" s="218"/>
      <c r="HNO2194" s="218"/>
      <c r="HNP2194" s="218"/>
      <c r="HNQ2194" s="218"/>
      <c r="HNR2194" s="218"/>
      <c r="HNS2194" s="218"/>
      <c r="HNT2194" s="218"/>
      <c r="HNU2194" s="218"/>
      <c r="HNV2194" s="218"/>
      <c r="HNW2194" s="218"/>
      <c r="HNX2194" s="218"/>
      <c r="HNY2194" s="218"/>
      <c r="HNZ2194" s="218"/>
      <c r="HOA2194" s="218"/>
      <c r="HOB2194" s="218"/>
      <c r="HOC2194" s="218"/>
      <c r="HOD2194" s="218"/>
      <c r="HOE2194" s="218"/>
      <c r="HOF2194" s="218"/>
      <c r="HOG2194" s="218"/>
      <c r="HOH2194" s="218"/>
      <c r="HOI2194" s="218"/>
      <c r="HOJ2194" s="218"/>
      <c r="HOK2194" s="218"/>
      <c r="HOL2194" s="218"/>
      <c r="HOM2194" s="218"/>
      <c r="HON2194" s="218"/>
      <c r="HOO2194" s="218"/>
      <c r="HOP2194" s="218"/>
      <c r="HOQ2194" s="218"/>
      <c r="HOR2194" s="218"/>
      <c r="HOS2194" s="218"/>
      <c r="HOT2194" s="218"/>
      <c r="HOU2194" s="218"/>
      <c r="HOV2194" s="218"/>
      <c r="HOW2194" s="218"/>
      <c r="HOX2194" s="218"/>
      <c r="HOY2194" s="218"/>
      <c r="HOZ2194" s="218"/>
      <c r="HPA2194" s="218"/>
      <c r="HPB2194" s="218"/>
      <c r="HPC2194" s="218"/>
      <c r="HPD2194" s="218"/>
      <c r="HPE2194" s="218"/>
      <c r="HPF2194" s="218"/>
      <c r="HPG2194" s="218"/>
      <c r="HPH2194" s="218"/>
      <c r="HPI2194" s="218"/>
      <c r="HPJ2194" s="218"/>
      <c r="HPK2194" s="218"/>
      <c r="HPL2194" s="218"/>
      <c r="HPM2194" s="218"/>
      <c r="HPN2194" s="218"/>
      <c r="HPO2194" s="218"/>
      <c r="HPP2194" s="218"/>
      <c r="HPQ2194" s="218"/>
      <c r="HPR2194" s="218"/>
      <c r="HPS2194" s="218"/>
      <c r="HPT2194" s="218"/>
      <c r="HPU2194" s="218"/>
      <c r="HPV2194" s="218"/>
      <c r="HPW2194" s="218"/>
      <c r="HPX2194" s="218"/>
      <c r="HPY2194" s="218"/>
      <c r="HPZ2194" s="218"/>
      <c r="HQA2194" s="218"/>
      <c r="HQB2194" s="218"/>
      <c r="HQC2194" s="218"/>
      <c r="HQD2194" s="218"/>
      <c r="HQE2194" s="218"/>
      <c r="HQF2194" s="218"/>
      <c r="HQG2194" s="218"/>
      <c r="HQH2194" s="218"/>
      <c r="HQI2194" s="218"/>
      <c r="HQJ2194" s="218"/>
      <c r="HQK2194" s="218"/>
      <c r="HQL2194" s="218"/>
      <c r="HQM2194" s="218"/>
      <c r="HQN2194" s="218"/>
      <c r="HQO2194" s="218"/>
      <c r="HQP2194" s="218"/>
      <c r="HQQ2194" s="218"/>
      <c r="HQR2194" s="218"/>
      <c r="HQS2194" s="218"/>
      <c r="HQT2194" s="218"/>
      <c r="HQU2194" s="218"/>
      <c r="HQV2194" s="218"/>
      <c r="HQW2194" s="218"/>
      <c r="HQX2194" s="218"/>
      <c r="HQY2194" s="218"/>
      <c r="HQZ2194" s="218"/>
      <c r="HRA2194" s="218"/>
      <c r="HRB2194" s="218"/>
      <c r="HRC2194" s="218"/>
      <c r="HRD2194" s="218"/>
      <c r="HRE2194" s="218"/>
      <c r="HRF2194" s="218"/>
      <c r="HRG2194" s="218"/>
      <c r="HRH2194" s="218"/>
      <c r="HRI2194" s="218"/>
      <c r="HRJ2194" s="218"/>
      <c r="HRK2194" s="218"/>
      <c r="HRL2194" s="218"/>
      <c r="HRM2194" s="218"/>
      <c r="HRN2194" s="218"/>
      <c r="HRO2194" s="218"/>
      <c r="HRP2194" s="218"/>
      <c r="HRQ2194" s="218"/>
      <c r="HRR2194" s="218"/>
      <c r="HRS2194" s="218"/>
      <c r="HRT2194" s="218"/>
      <c r="HRU2194" s="218"/>
      <c r="HRV2194" s="218"/>
      <c r="HRW2194" s="218"/>
      <c r="HRX2194" s="218"/>
      <c r="HRY2194" s="218"/>
      <c r="HRZ2194" s="218"/>
      <c r="HSA2194" s="218"/>
      <c r="HSB2194" s="218"/>
      <c r="HSC2194" s="218"/>
      <c r="HSD2194" s="218"/>
      <c r="HSE2194" s="218"/>
      <c r="HSF2194" s="218"/>
      <c r="HSG2194" s="218"/>
      <c r="HSH2194" s="218"/>
      <c r="HSI2194" s="218"/>
      <c r="HSJ2194" s="218"/>
      <c r="HSK2194" s="218"/>
      <c r="HSL2194" s="218"/>
      <c r="HSM2194" s="218"/>
      <c r="HSN2194" s="218"/>
      <c r="HSO2194" s="218"/>
      <c r="HSP2194" s="218"/>
      <c r="HSQ2194" s="218"/>
      <c r="HSR2194" s="218"/>
      <c r="HSS2194" s="218"/>
      <c r="HST2194" s="218"/>
      <c r="HSU2194" s="218"/>
      <c r="HSV2194" s="218"/>
      <c r="HSW2194" s="218"/>
      <c r="HSX2194" s="218"/>
      <c r="HSY2194" s="218"/>
      <c r="HSZ2194" s="218"/>
      <c r="HTA2194" s="218"/>
      <c r="HTB2194" s="218"/>
      <c r="HTC2194" s="218"/>
      <c r="HTD2194" s="218"/>
      <c r="HTE2194" s="218"/>
      <c r="HTF2194" s="218"/>
      <c r="HTG2194" s="218"/>
      <c r="HTH2194" s="218"/>
      <c r="HTI2194" s="218"/>
      <c r="HTJ2194" s="218"/>
      <c r="HTK2194" s="218"/>
      <c r="HTL2194" s="218"/>
      <c r="HTM2194" s="218"/>
      <c r="HTN2194" s="218"/>
      <c r="HTO2194" s="218"/>
      <c r="HTP2194" s="218"/>
      <c r="HTQ2194" s="218"/>
      <c r="HTR2194" s="218"/>
      <c r="HTS2194" s="218"/>
      <c r="HTT2194" s="218"/>
      <c r="HTU2194" s="218"/>
      <c r="HTV2194" s="218"/>
      <c r="HTW2194" s="218"/>
      <c r="HTX2194" s="218"/>
      <c r="HTY2194" s="218"/>
      <c r="HTZ2194" s="218"/>
      <c r="HUA2194" s="218"/>
      <c r="HUB2194" s="218"/>
      <c r="HUC2194" s="218"/>
      <c r="HUD2194" s="218"/>
      <c r="HUE2194" s="218"/>
      <c r="HUF2194" s="218"/>
      <c r="HUG2194" s="218"/>
      <c r="HUH2194" s="218"/>
      <c r="HUI2194" s="218"/>
      <c r="HUJ2194" s="218"/>
      <c r="HUK2194" s="218"/>
      <c r="HUL2194" s="218"/>
      <c r="HUM2194" s="218"/>
      <c r="HUN2194" s="218"/>
      <c r="HUO2194" s="218"/>
      <c r="HUP2194" s="218"/>
      <c r="HUQ2194" s="218"/>
      <c r="HUR2194" s="218"/>
      <c r="HUS2194" s="218"/>
      <c r="HUT2194" s="218"/>
      <c r="HUU2194" s="218"/>
      <c r="HUV2194" s="218"/>
      <c r="HUW2194" s="218"/>
      <c r="HUX2194" s="218"/>
      <c r="HUY2194" s="218"/>
      <c r="HUZ2194" s="218"/>
      <c r="HVA2194" s="218"/>
      <c r="HVB2194" s="218"/>
      <c r="HVC2194" s="218"/>
      <c r="HVD2194" s="218"/>
      <c r="HVE2194" s="218"/>
      <c r="HVF2194" s="218"/>
      <c r="HVG2194" s="218"/>
      <c r="HVH2194" s="218"/>
      <c r="HVI2194" s="218"/>
      <c r="HVJ2194" s="218"/>
      <c r="HVK2194" s="218"/>
      <c r="HVL2194" s="218"/>
      <c r="HVM2194" s="218"/>
      <c r="HVN2194" s="218"/>
      <c r="HVO2194" s="218"/>
      <c r="HVP2194" s="218"/>
      <c r="HVQ2194" s="218"/>
      <c r="HVR2194" s="218"/>
      <c r="HVS2194" s="218"/>
      <c r="HVT2194" s="218"/>
      <c r="HVU2194" s="218"/>
      <c r="HVV2194" s="218"/>
      <c r="HVW2194" s="218"/>
      <c r="HVX2194" s="218"/>
      <c r="HVY2194" s="218"/>
      <c r="HVZ2194" s="218"/>
      <c r="HWA2194" s="218"/>
      <c r="HWB2194" s="218"/>
      <c r="HWC2194" s="218"/>
      <c r="HWD2194" s="218"/>
      <c r="HWE2194" s="218"/>
      <c r="HWF2194" s="218"/>
      <c r="HWG2194" s="218"/>
      <c r="HWH2194" s="218"/>
      <c r="HWI2194" s="218"/>
      <c r="HWJ2194" s="218"/>
      <c r="HWK2194" s="218"/>
      <c r="HWL2194" s="218"/>
      <c r="HWM2194" s="218"/>
      <c r="HWN2194" s="218"/>
      <c r="HWO2194" s="218"/>
      <c r="HWP2194" s="218"/>
      <c r="HWQ2194" s="218"/>
      <c r="HWR2194" s="218"/>
      <c r="HWS2194" s="218"/>
      <c r="HWT2194" s="218"/>
      <c r="HWU2194" s="218"/>
      <c r="HWV2194" s="218"/>
      <c r="HWW2194" s="218"/>
      <c r="HWX2194" s="218"/>
      <c r="HWY2194" s="218"/>
      <c r="HWZ2194" s="218"/>
      <c r="HXA2194" s="218"/>
      <c r="HXB2194" s="218"/>
      <c r="HXC2194" s="218"/>
      <c r="HXD2194" s="218"/>
      <c r="HXE2194" s="218"/>
      <c r="HXF2194" s="218"/>
      <c r="HXG2194" s="218"/>
      <c r="HXH2194" s="218"/>
      <c r="HXI2194" s="218"/>
      <c r="HXJ2194" s="218"/>
      <c r="HXK2194" s="218"/>
      <c r="HXL2194" s="218"/>
      <c r="HXM2194" s="218"/>
      <c r="HXN2194" s="218"/>
      <c r="HXO2194" s="218"/>
      <c r="HXP2194" s="218"/>
      <c r="HXQ2194" s="218"/>
      <c r="HXR2194" s="218"/>
      <c r="HXS2194" s="218"/>
      <c r="HXT2194" s="218"/>
      <c r="HXU2194" s="218"/>
      <c r="HXV2194" s="218"/>
      <c r="HXW2194" s="218"/>
      <c r="HXX2194" s="218"/>
      <c r="HXY2194" s="218"/>
      <c r="HXZ2194" s="218"/>
      <c r="HYA2194" s="218"/>
      <c r="HYB2194" s="218"/>
      <c r="HYC2194" s="218"/>
      <c r="HYD2194" s="218"/>
      <c r="HYE2194" s="218"/>
      <c r="HYF2194" s="218"/>
      <c r="HYG2194" s="218"/>
      <c r="HYH2194" s="218"/>
      <c r="HYI2194" s="218"/>
      <c r="HYJ2194" s="218"/>
      <c r="HYK2194" s="218"/>
      <c r="HYL2194" s="218"/>
      <c r="HYM2194" s="218"/>
      <c r="HYN2194" s="218"/>
      <c r="HYO2194" s="218"/>
      <c r="HYP2194" s="218"/>
      <c r="HYQ2194" s="218"/>
      <c r="HYR2194" s="218"/>
      <c r="HYS2194" s="218"/>
      <c r="HYT2194" s="218"/>
      <c r="HYU2194" s="218"/>
      <c r="HYV2194" s="218"/>
      <c r="HYW2194" s="218"/>
      <c r="HYX2194" s="218"/>
      <c r="HYY2194" s="218"/>
      <c r="HYZ2194" s="218"/>
      <c r="HZA2194" s="218"/>
      <c r="HZB2194" s="218"/>
      <c r="HZC2194" s="218"/>
      <c r="HZD2194" s="218"/>
      <c r="HZE2194" s="218"/>
      <c r="HZF2194" s="218"/>
      <c r="HZG2194" s="218"/>
      <c r="HZH2194" s="218"/>
      <c r="HZI2194" s="218"/>
      <c r="HZJ2194" s="218"/>
      <c r="HZK2194" s="218"/>
      <c r="HZL2194" s="218"/>
      <c r="HZM2194" s="218"/>
      <c r="HZN2194" s="218"/>
      <c r="HZO2194" s="218"/>
      <c r="HZP2194" s="218"/>
      <c r="HZQ2194" s="218"/>
      <c r="HZR2194" s="218"/>
      <c r="HZS2194" s="218"/>
      <c r="HZT2194" s="218"/>
      <c r="HZU2194" s="218"/>
      <c r="HZV2194" s="218"/>
      <c r="HZW2194" s="218"/>
      <c r="HZX2194" s="218"/>
      <c r="HZY2194" s="218"/>
      <c r="HZZ2194" s="218"/>
      <c r="IAA2194" s="218"/>
      <c r="IAB2194" s="218"/>
      <c r="IAC2194" s="218"/>
      <c r="IAD2194" s="218"/>
      <c r="IAE2194" s="218"/>
      <c r="IAF2194" s="218"/>
      <c r="IAG2194" s="218"/>
      <c r="IAH2194" s="218"/>
      <c r="IAI2194" s="218"/>
      <c r="IAJ2194" s="218"/>
      <c r="IAK2194" s="218"/>
      <c r="IAL2194" s="218"/>
      <c r="IAM2194" s="218"/>
      <c r="IAN2194" s="218"/>
      <c r="IAO2194" s="218"/>
      <c r="IAP2194" s="218"/>
      <c r="IAQ2194" s="218"/>
      <c r="IAR2194" s="218"/>
      <c r="IAS2194" s="218"/>
      <c r="IAT2194" s="218"/>
      <c r="IAU2194" s="218"/>
      <c r="IAV2194" s="218"/>
      <c r="IAW2194" s="218"/>
      <c r="IAX2194" s="218"/>
      <c r="IAY2194" s="218"/>
      <c r="IAZ2194" s="218"/>
      <c r="IBA2194" s="218"/>
      <c r="IBB2194" s="218"/>
      <c r="IBC2194" s="218"/>
      <c r="IBD2194" s="218"/>
      <c r="IBE2194" s="218"/>
      <c r="IBF2194" s="218"/>
      <c r="IBG2194" s="218"/>
      <c r="IBH2194" s="218"/>
      <c r="IBI2194" s="218"/>
      <c r="IBJ2194" s="218"/>
      <c r="IBK2194" s="218"/>
      <c r="IBL2194" s="218"/>
      <c r="IBM2194" s="218"/>
      <c r="IBN2194" s="218"/>
      <c r="IBO2194" s="218"/>
      <c r="IBP2194" s="218"/>
      <c r="IBQ2194" s="218"/>
      <c r="IBR2194" s="218"/>
      <c r="IBS2194" s="218"/>
      <c r="IBT2194" s="218"/>
      <c r="IBU2194" s="218"/>
      <c r="IBV2194" s="218"/>
      <c r="IBW2194" s="218"/>
      <c r="IBX2194" s="218"/>
      <c r="IBY2194" s="218"/>
      <c r="IBZ2194" s="218"/>
      <c r="ICA2194" s="218"/>
      <c r="ICB2194" s="218"/>
      <c r="ICC2194" s="218"/>
      <c r="ICD2194" s="218"/>
      <c r="ICE2194" s="218"/>
      <c r="ICF2194" s="218"/>
      <c r="ICG2194" s="218"/>
      <c r="ICH2194" s="218"/>
      <c r="ICI2194" s="218"/>
      <c r="ICJ2194" s="218"/>
      <c r="ICK2194" s="218"/>
      <c r="ICL2194" s="218"/>
      <c r="ICM2194" s="218"/>
      <c r="ICN2194" s="218"/>
      <c r="ICO2194" s="218"/>
      <c r="ICP2194" s="218"/>
      <c r="ICQ2194" s="218"/>
      <c r="ICR2194" s="218"/>
      <c r="ICS2194" s="218"/>
      <c r="ICT2194" s="218"/>
      <c r="ICU2194" s="218"/>
      <c r="ICV2194" s="218"/>
      <c r="ICW2194" s="218"/>
      <c r="ICX2194" s="218"/>
      <c r="ICY2194" s="218"/>
      <c r="ICZ2194" s="218"/>
      <c r="IDA2194" s="218"/>
      <c r="IDB2194" s="218"/>
      <c r="IDC2194" s="218"/>
      <c r="IDD2194" s="218"/>
      <c r="IDE2194" s="218"/>
      <c r="IDF2194" s="218"/>
      <c r="IDG2194" s="218"/>
      <c r="IDH2194" s="218"/>
      <c r="IDI2194" s="218"/>
      <c r="IDJ2194" s="218"/>
      <c r="IDK2194" s="218"/>
      <c r="IDL2194" s="218"/>
      <c r="IDM2194" s="218"/>
      <c r="IDN2194" s="218"/>
      <c r="IDO2194" s="218"/>
      <c r="IDP2194" s="218"/>
      <c r="IDQ2194" s="218"/>
      <c r="IDR2194" s="218"/>
      <c r="IDS2194" s="218"/>
      <c r="IDT2194" s="218"/>
      <c r="IDU2194" s="218"/>
      <c r="IDV2194" s="218"/>
      <c r="IDW2194" s="218"/>
      <c r="IDX2194" s="218"/>
      <c r="IDY2194" s="218"/>
      <c r="IDZ2194" s="218"/>
      <c r="IEA2194" s="218"/>
      <c r="IEB2194" s="218"/>
      <c r="IEC2194" s="218"/>
      <c r="IED2194" s="218"/>
      <c r="IEE2194" s="218"/>
      <c r="IEF2194" s="218"/>
      <c r="IEG2194" s="218"/>
      <c r="IEH2194" s="218"/>
      <c r="IEI2194" s="218"/>
      <c r="IEJ2194" s="218"/>
      <c r="IEK2194" s="218"/>
      <c r="IEL2194" s="218"/>
      <c r="IEM2194" s="218"/>
      <c r="IEN2194" s="218"/>
      <c r="IEO2194" s="218"/>
      <c r="IEP2194" s="218"/>
      <c r="IEQ2194" s="218"/>
      <c r="IER2194" s="218"/>
      <c r="IES2194" s="218"/>
      <c r="IET2194" s="218"/>
      <c r="IEU2194" s="218"/>
      <c r="IEV2194" s="218"/>
      <c r="IEW2194" s="218"/>
      <c r="IEX2194" s="218"/>
      <c r="IEY2194" s="218"/>
      <c r="IEZ2194" s="218"/>
      <c r="IFA2194" s="218"/>
      <c r="IFB2194" s="218"/>
      <c r="IFC2194" s="218"/>
      <c r="IFD2194" s="218"/>
      <c r="IFE2194" s="218"/>
      <c r="IFF2194" s="218"/>
      <c r="IFG2194" s="218"/>
      <c r="IFH2194" s="218"/>
      <c r="IFI2194" s="218"/>
      <c r="IFJ2194" s="218"/>
      <c r="IFK2194" s="218"/>
      <c r="IFL2194" s="218"/>
      <c r="IFM2194" s="218"/>
      <c r="IFN2194" s="218"/>
      <c r="IFO2194" s="218"/>
      <c r="IFP2194" s="218"/>
      <c r="IFQ2194" s="218"/>
      <c r="IFR2194" s="218"/>
      <c r="IFS2194" s="218"/>
      <c r="IFT2194" s="218"/>
      <c r="IFU2194" s="218"/>
      <c r="IFV2194" s="218"/>
      <c r="IFW2194" s="218"/>
      <c r="IFX2194" s="218"/>
      <c r="IFY2194" s="218"/>
      <c r="IFZ2194" s="218"/>
      <c r="IGA2194" s="218"/>
      <c r="IGB2194" s="218"/>
      <c r="IGC2194" s="218"/>
      <c r="IGD2194" s="218"/>
      <c r="IGE2194" s="218"/>
      <c r="IGF2194" s="218"/>
      <c r="IGG2194" s="218"/>
      <c r="IGH2194" s="218"/>
      <c r="IGI2194" s="218"/>
      <c r="IGJ2194" s="218"/>
      <c r="IGK2194" s="218"/>
      <c r="IGL2194" s="218"/>
      <c r="IGM2194" s="218"/>
      <c r="IGN2194" s="218"/>
      <c r="IGO2194" s="218"/>
      <c r="IGP2194" s="218"/>
      <c r="IGQ2194" s="218"/>
      <c r="IGR2194" s="218"/>
      <c r="IGS2194" s="218"/>
      <c r="IGT2194" s="218"/>
      <c r="IGU2194" s="218"/>
      <c r="IGV2194" s="218"/>
      <c r="IGW2194" s="218"/>
      <c r="IGX2194" s="218"/>
      <c r="IGY2194" s="218"/>
      <c r="IGZ2194" s="218"/>
      <c r="IHA2194" s="218"/>
      <c r="IHB2194" s="218"/>
      <c r="IHC2194" s="218"/>
      <c r="IHD2194" s="218"/>
      <c r="IHE2194" s="218"/>
      <c r="IHF2194" s="218"/>
      <c r="IHG2194" s="218"/>
      <c r="IHH2194" s="218"/>
      <c r="IHI2194" s="218"/>
      <c r="IHJ2194" s="218"/>
      <c r="IHK2194" s="218"/>
      <c r="IHL2194" s="218"/>
      <c r="IHM2194" s="218"/>
      <c r="IHN2194" s="218"/>
      <c r="IHO2194" s="218"/>
      <c r="IHP2194" s="218"/>
      <c r="IHQ2194" s="218"/>
      <c r="IHR2194" s="218"/>
      <c r="IHS2194" s="218"/>
      <c r="IHT2194" s="218"/>
      <c r="IHU2194" s="218"/>
      <c r="IHV2194" s="218"/>
      <c r="IHW2194" s="218"/>
      <c r="IHX2194" s="218"/>
      <c r="IHY2194" s="218"/>
      <c r="IHZ2194" s="218"/>
      <c r="IIA2194" s="218"/>
      <c r="IIB2194" s="218"/>
      <c r="IIC2194" s="218"/>
      <c r="IID2194" s="218"/>
      <c r="IIE2194" s="218"/>
      <c r="IIF2194" s="218"/>
      <c r="IIG2194" s="218"/>
      <c r="IIH2194" s="218"/>
      <c r="III2194" s="218"/>
      <c r="IIJ2194" s="218"/>
      <c r="IIK2194" s="218"/>
      <c r="IIL2194" s="218"/>
      <c r="IIM2194" s="218"/>
      <c r="IIN2194" s="218"/>
      <c r="IIO2194" s="218"/>
      <c r="IIP2194" s="218"/>
      <c r="IIQ2194" s="218"/>
      <c r="IIR2194" s="218"/>
      <c r="IIS2194" s="218"/>
      <c r="IIT2194" s="218"/>
      <c r="IIU2194" s="218"/>
      <c r="IIV2194" s="218"/>
      <c r="IIW2194" s="218"/>
      <c r="IIX2194" s="218"/>
      <c r="IIY2194" s="218"/>
      <c r="IIZ2194" s="218"/>
      <c r="IJA2194" s="218"/>
      <c r="IJB2194" s="218"/>
      <c r="IJC2194" s="218"/>
      <c r="IJD2194" s="218"/>
      <c r="IJE2194" s="218"/>
      <c r="IJF2194" s="218"/>
      <c r="IJG2194" s="218"/>
      <c r="IJH2194" s="218"/>
      <c r="IJI2194" s="218"/>
      <c r="IJJ2194" s="218"/>
      <c r="IJK2194" s="218"/>
      <c r="IJL2194" s="218"/>
      <c r="IJM2194" s="218"/>
      <c r="IJN2194" s="218"/>
      <c r="IJO2194" s="218"/>
      <c r="IJP2194" s="218"/>
      <c r="IJQ2194" s="218"/>
      <c r="IJR2194" s="218"/>
      <c r="IJS2194" s="218"/>
      <c r="IJT2194" s="218"/>
      <c r="IJU2194" s="218"/>
      <c r="IJV2194" s="218"/>
      <c r="IJW2194" s="218"/>
      <c r="IJX2194" s="218"/>
      <c r="IJY2194" s="218"/>
      <c r="IJZ2194" s="218"/>
      <c r="IKA2194" s="218"/>
      <c r="IKB2194" s="218"/>
      <c r="IKC2194" s="218"/>
      <c r="IKD2194" s="218"/>
      <c r="IKE2194" s="218"/>
      <c r="IKF2194" s="218"/>
      <c r="IKG2194" s="218"/>
      <c r="IKH2194" s="218"/>
      <c r="IKI2194" s="218"/>
      <c r="IKJ2194" s="218"/>
      <c r="IKK2194" s="218"/>
      <c r="IKL2194" s="218"/>
      <c r="IKM2194" s="218"/>
      <c r="IKN2194" s="218"/>
      <c r="IKO2194" s="218"/>
      <c r="IKP2194" s="218"/>
      <c r="IKQ2194" s="218"/>
      <c r="IKR2194" s="218"/>
      <c r="IKS2194" s="218"/>
      <c r="IKT2194" s="218"/>
      <c r="IKU2194" s="218"/>
      <c r="IKV2194" s="218"/>
      <c r="IKW2194" s="218"/>
      <c r="IKX2194" s="218"/>
      <c r="IKY2194" s="218"/>
      <c r="IKZ2194" s="218"/>
      <c r="ILA2194" s="218"/>
      <c r="ILB2194" s="218"/>
      <c r="ILC2194" s="218"/>
      <c r="ILD2194" s="218"/>
      <c r="ILE2194" s="218"/>
      <c r="ILF2194" s="218"/>
      <c r="ILG2194" s="218"/>
      <c r="ILH2194" s="218"/>
      <c r="ILI2194" s="218"/>
      <c r="ILJ2194" s="218"/>
      <c r="ILK2194" s="218"/>
      <c r="ILL2194" s="218"/>
      <c r="ILM2194" s="218"/>
      <c r="ILN2194" s="218"/>
      <c r="ILO2194" s="218"/>
      <c r="ILP2194" s="218"/>
      <c r="ILQ2194" s="218"/>
      <c r="ILR2194" s="218"/>
      <c r="ILS2194" s="218"/>
      <c r="ILT2194" s="218"/>
      <c r="ILU2194" s="218"/>
      <c r="ILV2194" s="218"/>
      <c r="ILW2194" s="218"/>
      <c r="ILX2194" s="218"/>
      <c r="ILY2194" s="218"/>
      <c r="ILZ2194" s="218"/>
      <c r="IMA2194" s="218"/>
      <c r="IMB2194" s="218"/>
      <c r="IMC2194" s="218"/>
      <c r="IMD2194" s="218"/>
      <c r="IME2194" s="218"/>
      <c r="IMF2194" s="218"/>
      <c r="IMG2194" s="218"/>
      <c r="IMH2194" s="218"/>
      <c r="IMI2194" s="218"/>
      <c r="IMJ2194" s="218"/>
      <c r="IMK2194" s="218"/>
      <c r="IML2194" s="218"/>
      <c r="IMM2194" s="218"/>
      <c r="IMN2194" s="218"/>
      <c r="IMO2194" s="218"/>
      <c r="IMP2194" s="218"/>
      <c r="IMQ2194" s="218"/>
      <c r="IMR2194" s="218"/>
      <c r="IMS2194" s="218"/>
      <c r="IMT2194" s="218"/>
      <c r="IMU2194" s="218"/>
      <c r="IMV2194" s="218"/>
      <c r="IMW2194" s="218"/>
      <c r="IMX2194" s="218"/>
      <c r="IMY2194" s="218"/>
      <c r="IMZ2194" s="218"/>
      <c r="INA2194" s="218"/>
      <c r="INB2194" s="218"/>
      <c r="INC2194" s="218"/>
      <c r="IND2194" s="218"/>
      <c r="INE2194" s="218"/>
      <c r="INF2194" s="218"/>
      <c r="ING2194" s="218"/>
      <c r="INH2194" s="218"/>
      <c r="INI2194" s="218"/>
      <c r="INJ2194" s="218"/>
      <c r="INK2194" s="218"/>
      <c r="INL2194" s="218"/>
      <c r="INM2194" s="218"/>
      <c r="INN2194" s="218"/>
      <c r="INO2194" s="218"/>
      <c r="INP2194" s="218"/>
      <c r="INQ2194" s="218"/>
      <c r="INR2194" s="218"/>
      <c r="INS2194" s="218"/>
      <c r="INT2194" s="218"/>
      <c r="INU2194" s="218"/>
      <c r="INV2194" s="218"/>
      <c r="INW2194" s="218"/>
      <c r="INX2194" s="218"/>
      <c r="INY2194" s="218"/>
      <c r="INZ2194" s="218"/>
      <c r="IOA2194" s="218"/>
      <c r="IOB2194" s="218"/>
      <c r="IOC2194" s="218"/>
      <c r="IOD2194" s="218"/>
      <c r="IOE2194" s="218"/>
      <c r="IOF2194" s="218"/>
      <c r="IOG2194" s="218"/>
      <c r="IOH2194" s="218"/>
      <c r="IOI2194" s="218"/>
      <c r="IOJ2194" s="218"/>
      <c r="IOK2194" s="218"/>
      <c r="IOL2194" s="218"/>
      <c r="IOM2194" s="218"/>
      <c r="ION2194" s="218"/>
      <c r="IOO2194" s="218"/>
      <c r="IOP2194" s="218"/>
      <c r="IOQ2194" s="218"/>
      <c r="IOR2194" s="218"/>
      <c r="IOS2194" s="218"/>
      <c r="IOT2194" s="218"/>
      <c r="IOU2194" s="218"/>
      <c r="IOV2194" s="218"/>
      <c r="IOW2194" s="218"/>
      <c r="IOX2194" s="218"/>
      <c r="IOY2194" s="218"/>
      <c r="IOZ2194" s="218"/>
      <c r="IPA2194" s="218"/>
      <c r="IPB2194" s="218"/>
      <c r="IPC2194" s="218"/>
      <c r="IPD2194" s="218"/>
      <c r="IPE2194" s="218"/>
      <c r="IPF2194" s="218"/>
      <c r="IPG2194" s="218"/>
      <c r="IPH2194" s="218"/>
      <c r="IPI2194" s="218"/>
      <c r="IPJ2194" s="218"/>
      <c r="IPK2194" s="218"/>
      <c r="IPL2194" s="218"/>
      <c r="IPM2194" s="218"/>
      <c r="IPN2194" s="218"/>
      <c r="IPO2194" s="218"/>
      <c r="IPP2194" s="218"/>
      <c r="IPQ2194" s="218"/>
      <c r="IPR2194" s="218"/>
      <c r="IPS2194" s="218"/>
      <c r="IPT2194" s="218"/>
      <c r="IPU2194" s="218"/>
      <c r="IPV2194" s="218"/>
      <c r="IPW2194" s="218"/>
      <c r="IPX2194" s="218"/>
      <c r="IPY2194" s="218"/>
      <c r="IPZ2194" s="218"/>
      <c r="IQA2194" s="218"/>
      <c r="IQB2194" s="218"/>
      <c r="IQC2194" s="218"/>
      <c r="IQD2194" s="218"/>
      <c r="IQE2194" s="218"/>
      <c r="IQF2194" s="218"/>
      <c r="IQG2194" s="218"/>
      <c r="IQH2194" s="218"/>
      <c r="IQI2194" s="218"/>
      <c r="IQJ2194" s="218"/>
      <c r="IQK2194" s="218"/>
      <c r="IQL2194" s="218"/>
      <c r="IQM2194" s="218"/>
      <c r="IQN2194" s="218"/>
      <c r="IQO2194" s="218"/>
      <c r="IQP2194" s="218"/>
      <c r="IQQ2194" s="218"/>
      <c r="IQR2194" s="218"/>
      <c r="IQS2194" s="218"/>
      <c r="IQT2194" s="218"/>
      <c r="IQU2194" s="218"/>
      <c r="IQV2194" s="218"/>
      <c r="IQW2194" s="218"/>
      <c r="IQX2194" s="218"/>
      <c r="IQY2194" s="218"/>
      <c r="IQZ2194" s="218"/>
      <c r="IRA2194" s="218"/>
      <c r="IRB2194" s="218"/>
      <c r="IRC2194" s="218"/>
      <c r="IRD2194" s="218"/>
      <c r="IRE2194" s="218"/>
      <c r="IRF2194" s="218"/>
      <c r="IRG2194" s="218"/>
      <c r="IRH2194" s="218"/>
      <c r="IRI2194" s="218"/>
      <c r="IRJ2194" s="218"/>
      <c r="IRK2194" s="218"/>
      <c r="IRL2194" s="218"/>
      <c r="IRM2194" s="218"/>
      <c r="IRN2194" s="218"/>
      <c r="IRO2194" s="218"/>
      <c r="IRP2194" s="218"/>
      <c r="IRQ2194" s="218"/>
      <c r="IRR2194" s="218"/>
      <c r="IRS2194" s="218"/>
      <c r="IRT2194" s="218"/>
      <c r="IRU2194" s="218"/>
      <c r="IRV2194" s="218"/>
      <c r="IRW2194" s="218"/>
      <c r="IRX2194" s="218"/>
      <c r="IRY2194" s="218"/>
      <c r="IRZ2194" s="218"/>
      <c r="ISA2194" s="218"/>
      <c r="ISB2194" s="218"/>
      <c r="ISC2194" s="218"/>
      <c r="ISD2194" s="218"/>
      <c r="ISE2194" s="218"/>
      <c r="ISF2194" s="218"/>
      <c r="ISG2194" s="218"/>
      <c r="ISH2194" s="218"/>
      <c r="ISI2194" s="218"/>
      <c r="ISJ2194" s="218"/>
      <c r="ISK2194" s="218"/>
      <c r="ISL2194" s="218"/>
      <c r="ISM2194" s="218"/>
      <c r="ISN2194" s="218"/>
      <c r="ISO2194" s="218"/>
      <c r="ISP2194" s="218"/>
      <c r="ISQ2194" s="218"/>
      <c r="ISR2194" s="218"/>
      <c r="ISS2194" s="218"/>
      <c r="IST2194" s="218"/>
      <c r="ISU2194" s="218"/>
      <c r="ISV2194" s="218"/>
      <c r="ISW2194" s="218"/>
      <c r="ISX2194" s="218"/>
      <c r="ISY2194" s="218"/>
      <c r="ISZ2194" s="218"/>
      <c r="ITA2194" s="218"/>
      <c r="ITB2194" s="218"/>
      <c r="ITC2194" s="218"/>
      <c r="ITD2194" s="218"/>
      <c r="ITE2194" s="218"/>
      <c r="ITF2194" s="218"/>
      <c r="ITG2194" s="218"/>
      <c r="ITH2194" s="218"/>
      <c r="ITI2194" s="218"/>
      <c r="ITJ2194" s="218"/>
      <c r="ITK2194" s="218"/>
      <c r="ITL2194" s="218"/>
      <c r="ITM2194" s="218"/>
      <c r="ITN2194" s="218"/>
      <c r="ITO2194" s="218"/>
      <c r="ITP2194" s="218"/>
      <c r="ITQ2194" s="218"/>
      <c r="ITR2194" s="218"/>
      <c r="ITS2194" s="218"/>
      <c r="ITT2194" s="218"/>
      <c r="ITU2194" s="218"/>
      <c r="ITV2194" s="218"/>
      <c r="ITW2194" s="218"/>
      <c r="ITX2194" s="218"/>
      <c r="ITY2194" s="218"/>
      <c r="ITZ2194" s="218"/>
      <c r="IUA2194" s="218"/>
      <c r="IUB2194" s="218"/>
      <c r="IUC2194" s="218"/>
      <c r="IUD2194" s="218"/>
      <c r="IUE2194" s="218"/>
      <c r="IUF2194" s="218"/>
      <c r="IUG2194" s="218"/>
      <c r="IUH2194" s="218"/>
      <c r="IUI2194" s="218"/>
      <c r="IUJ2194" s="218"/>
      <c r="IUK2194" s="218"/>
      <c r="IUL2194" s="218"/>
      <c r="IUM2194" s="218"/>
      <c r="IUN2194" s="218"/>
      <c r="IUO2194" s="218"/>
      <c r="IUP2194" s="218"/>
      <c r="IUQ2194" s="218"/>
      <c r="IUR2194" s="218"/>
      <c r="IUS2194" s="218"/>
      <c r="IUT2194" s="218"/>
      <c r="IUU2194" s="218"/>
      <c r="IUV2194" s="218"/>
      <c r="IUW2194" s="218"/>
      <c r="IUX2194" s="218"/>
      <c r="IUY2194" s="218"/>
      <c r="IUZ2194" s="218"/>
      <c r="IVA2194" s="218"/>
      <c r="IVB2194" s="218"/>
      <c r="IVC2194" s="218"/>
      <c r="IVD2194" s="218"/>
      <c r="IVE2194" s="218"/>
      <c r="IVF2194" s="218"/>
      <c r="IVG2194" s="218"/>
      <c r="IVH2194" s="218"/>
      <c r="IVI2194" s="218"/>
      <c r="IVJ2194" s="218"/>
      <c r="IVK2194" s="218"/>
      <c r="IVL2194" s="218"/>
      <c r="IVM2194" s="218"/>
      <c r="IVN2194" s="218"/>
      <c r="IVO2194" s="218"/>
      <c r="IVP2194" s="218"/>
      <c r="IVQ2194" s="218"/>
      <c r="IVR2194" s="218"/>
      <c r="IVS2194" s="218"/>
      <c r="IVT2194" s="218"/>
      <c r="IVU2194" s="218"/>
      <c r="IVV2194" s="218"/>
      <c r="IVW2194" s="218"/>
      <c r="IVX2194" s="218"/>
      <c r="IVY2194" s="218"/>
      <c r="IVZ2194" s="218"/>
      <c r="IWA2194" s="218"/>
      <c r="IWB2194" s="218"/>
      <c r="IWC2194" s="218"/>
      <c r="IWD2194" s="218"/>
      <c r="IWE2194" s="218"/>
      <c r="IWF2194" s="218"/>
      <c r="IWG2194" s="218"/>
      <c r="IWH2194" s="218"/>
      <c r="IWI2194" s="218"/>
      <c r="IWJ2194" s="218"/>
      <c r="IWK2194" s="218"/>
      <c r="IWL2194" s="218"/>
      <c r="IWM2194" s="218"/>
      <c r="IWN2194" s="218"/>
      <c r="IWO2194" s="218"/>
      <c r="IWP2194" s="218"/>
      <c r="IWQ2194" s="218"/>
      <c r="IWR2194" s="218"/>
      <c r="IWS2194" s="218"/>
      <c r="IWT2194" s="218"/>
      <c r="IWU2194" s="218"/>
      <c r="IWV2194" s="218"/>
      <c r="IWW2194" s="218"/>
      <c r="IWX2194" s="218"/>
      <c r="IWY2194" s="218"/>
      <c r="IWZ2194" s="218"/>
      <c r="IXA2194" s="218"/>
      <c r="IXB2194" s="218"/>
      <c r="IXC2194" s="218"/>
      <c r="IXD2194" s="218"/>
      <c r="IXE2194" s="218"/>
      <c r="IXF2194" s="218"/>
      <c r="IXG2194" s="218"/>
      <c r="IXH2194" s="218"/>
      <c r="IXI2194" s="218"/>
      <c r="IXJ2194" s="218"/>
      <c r="IXK2194" s="218"/>
      <c r="IXL2194" s="218"/>
      <c r="IXM2194" s="218"/>
      <c r="IXN2194" s="218"/>
      <c r="IXO2194" s="218"/>
      <c r="IXP2194" s="218"/>
      <c r="IXQ2194" s="218"/>
      <c r="IXR2194" s="218"/>
      <c r="IXS2194" s="218"/>
      <c r="IXT2194" s="218"/>
      <c r="IXU2194" s="218"/>
      <c r="IXV2194" s="218"/>
      <c r="IXW2194" s="218"/>
      <c r="IXX2194" s="218"/>
      <c r="IXY2194" s="218"/>
      <c r="IXZ2194" s="218"/>
      <c r="IYA2194" s="218"/>
      <c r="IYB2194" s="218"/>
      <c r="IYC2194" s="218"/>
      <c r="IYD2194" s="218"/>
      <c r="IYE2194" s="218"/>
      <c r="IYF2194" s="218"/>
      <c r="IYG2194" s="218"/>
      <c r="IYH2194" s="218"/>
      <c r="IYI2194" s="218"/>
      <c r="IYJ2194" s="218"/>
      <c r="IYK2194" s="218"/>
      <c r="IYL2194" s="218"/>
      <c r="IYM2194" s="218"/>
      <c r="IYN2194" s="218"/>
      <c r="IYO2194" s="218"/>
      <c r="IYP2194" s="218"/>
      <c r="IYQ2194" s="218"/>
      <c r="IYR2194" s="218"/>
      <c r="IYS2194" s="218"/>
      <c r="IYT2194" s="218"/>
      <c r="IYU2194" s="218"/>
      <c r="IYV2194" s="218"/>
      <c r="IYW2194" s="218"/>
      <c r="IYX2194" s="218"/>
      <c r="IYY2194" s="218"/>
      <c r="IYZ2194" s="218"/>
      <c r="IZA2194" s="218"/>
      <c r="IZB2194" s="218"/>
      <c r="IZC2194" s="218"/>
      <c r="IZD2194" s="218"/>
      <c r="IZE2194" s="218"/>
      <c r="IZF2194" s="218"/>
      <c r="IZG2194" s="218"/>
      <c r="IZH2194" s="218"/>
      <c r="IZI2194" s="218"/>
      <c r="IZJ2194" s="218"/>
      <c r="IZK2194" s="218"/>
      <c r="IZL2194" s="218"/>
      <c r="IZM2194" s="218"/>
      <c r="IZN2194" s="218"/>
      <c r="IZO2194" s="218"/>
      <c r="IZP2194" s="218"/>
      <c r="IZQ2194" s="218"/>
      <c r="IZR2194" s="218"/>
      <c r="IZS2194" s="218"/>
      <c r="IZT2194" s="218"/>
      <c r="IZU2194" s="218"/>
      <c r="IZV2194" s="218"/>
      <c r="IZW2194" s="218"/>
      <c r="IZX2194" s="218"/>
      <c r="IZY2194" s="218"/>
      <c r="IZZ2194" s="218"/>
      <c r="JAA2194" s="218"/>
      <c r="JAB2194" s="218"/>
      <c r="JAC2194" s="218"/>
      <c r="JAD2194" s="218"/>
      <c r="JAE2194" s="218"/>
      <c r="JAF2194" s="218"/>
      <c r="JAG2194" s="218"/>
      <c r="JAH2194" s="218"/>
      <c r="JAI2194" s="218"/>
      <c r="JAJ2194" s="218"/>
      <c r="JAK2194" s="218"/>
      <c r="JAL2194" s="218"/>
      <c r="JAM2194" s="218"/>
      <c r="JAN2194" s="218"/>
      <c r="JAO2194" s="218"/>
      <c r="JAP2194" s="218"/>
      <c r="JAQ2194" s="218"/>
      <c r="JAR2194" s="218"/>
      <c r="JAS2194" s="218"/>
      <c r="JAT2194" s="218"/>
      <c r="JAU2194" s="218"/>
      <c r="JAV2194" s="218"/>
      <c r="JAW2194" s="218"/>
      <c r="JAX2194" s="218"/>
      <c r="JAY2194" s="218"/>
      <c r="JAZ2194" s="218"/>
      <c r="JBA2194" s="218"/>
      <c r="JBB2194" s="218"/>
      <c r="JBC2194" s="218"/>
      <c r="JBD2194" s="218"/>
      <c r="JBE2194" s="218"/>
      <c r="JBF2194" s="218"/>
      <c r="JBG2194" s="218"/>
      <c r="JBH2194" s="218"/>
      <c r="JBI2194" s="218"/>
      <c r="JBJ2194" s="218"/>
      <c r="JBK2194" s="218"/>
      <c r="JBL2194" s="218"/>
      <c r="JBM2194" s="218"/>
      <c r="JBN2194" s="218"/>
      <c r="JBO2194" s="218"/>
      <c r="JBP2194" s="218"/>
      <c r="JBQ2194" s="218"/>
      <c r="JBR2194" s="218"/>
      <c r="JBS2194" s="218"/>
      <c r="JBT2194" s="218"/>
      <c r="JBU2194" s="218"/>
      <c r="JBV2194" s="218"/>
      <c r="JBW2194" s="218"/>
      <c r="JBX2194" s="218"/>
      <c r="JBY2194" s="218"/>
      <c r="JBZ2194" s="218"/>
      <c r="JCA2194" s="218"/>
      <c r="JCB2194" s="218"/>
      <c r="JCC2194" s="218"/>
      <c r="JCD2194" s="218"/>
      <c r="JCE2194" s="218"/>
      <c r="JCF2194" s="218"/>
      <c r="JCG2194" s="218"/>
      <c r="JCH2194" s="218"/>
      <c r="JCI2194" s="218"/>
      <c r="JCJ2194" s="218"/>
      <c r="JCK2194" s="218"/>
      <c r="JCL2194" s="218"/>
      <c r="JCM2194" s="218"/>
      <c r="JCN2194" s="218"/>
      <c r="JCO2194" s="218"/>
      <c r="JCP2194" s="218"/>
      <c r="JCQ2194" s="218"/>
      <c r="JCR2194" s="218"/>
      <c r="JCS2194" s="218"/>
      <c r="JCT2194" s="218"/>
      <c r="JCU2194" s="218"/>
      <c r="JCV2194" s="218"/>
      <c r="JCW2194" s="218"/>
      <c r="JCX2194" s="218"/>
      <c r="JCY2194" s="218"/>
      <c r="JCZ2194" s="218"/>
      <c r="JDA2194" s="218"/>
      <c r="JDB2194" s="218"/>
      <c r="JDC2194" s="218"/>
      <c r="JDD2194" s="218"/>
      <c r="JDE2194" s="218"/>
      <c r="JDF2194" s="218"/>
      <c r="JDG2194" s="218"/>
      <c r="JDH2194" s="218"/>
      <c r="JDI2194" s="218"/>
      <c r="JDJ2194" s="218"/>
      <c r="JDK2194" s="218"/>
      <c r="JDL2194" s="218"/>
      <c r="JDM2194" s="218"/>
      <c r="JDN2194" s="218"/>
      <c r="JDO2194" s="218"/>
      <c r="JDP2194" s="218"/>
      <c r="JDQ2194" s="218"/>
      <c r="JDR2194" s="218"/>
      <c r="JDS2194" s="218"/>
      <c r="JDT2194" s="218"/>
      <c r="JDU2194" s="218"/>
      <c r="JDV2194" s="218"/>
      <c r="JDW2194" s="218"/>
      <c r="JDX2194" s="218"/>
      <c r="JDY2194" s="218"/>
      <c r="JDZ2194" s="218"/>
      <c r="JEA2194" s="218"/>
      <c r="JEB2194" s="218"/>
      <c r="JEC2194" s="218"/>
      <c r="JED2194" s="218"/>
      <c r="JEE2194" s="218"/>
      <c r="JEF2194" s="218"/>
      <c r="JEG2194" s="218"/>
      <c r="JEH2194" s="218"/>
      <c r="JEI2194" s="218"/>
      <c r="JEJ2194" s="218"/>
      <c r="JEK2194" s="218"/>
      <c r="JEL2194" s="218"/>
      <c r="JEM2194" s="218"/>
      <c r="JEN2194" s="218"/>
      <c r="JEO2194" s="218"/>
      <c r="JEP2194" s="218"/>
      <c r="JEQ2194" s="218"/>
      <c r="JER2194" s="218"/>
      <c r="JES2194" s="218"/>
      <c r="JET2194" s="218"/>
      <c r="JEU2194" s="218"/>
      <c r="JEV2194" s="218"/>
      <c r="JEW2194" s="218"/>
      <c r="JEX2194" s="218"/>
      <c r="JEY2194" s="218"/>
      <c r="JEZ2194" s="218"/>
      <c r="JFA2194" s="218"/>
      <c r="JFB2194" s="218"/>
      <c r="JFC2194" s="218"/>
      <c r="JFD2194" s="218"/>
      <c r="JFE2194" s="218"/>
      <c r="JFF2194" s="218"/>
      <c r="JFG2194" s="218"/>
      <c r="JFH2194" s="218"/>
      <c r="JFI2194" s="218"/>
      <c r="JFJ2194" s="218"/>
      <c r="JFK2194" s="218"/>
      <c r="JFL2194" s="218"/>
      <c r="JFM2194" s="218"/>
      <c r="JFN2194" s="218"/>
      <c r="JFO2194" s="218"/>
      <c r="JFP2194" s="218"/>
      <c r="JFQ2194" s="218"/>
      <c r="JFR2194" s="218"/>
      <c r="JFS2194" s="218"/>
      <c r="JFT2194" s="218"/>
      <c r="JFU2194" s="218"/>
      <c r="JFV2194" s="218"/>
      <c r="JFW2194" s="218"/>
      <c r="JFX2194" s="218"/>
      <c r="JFY2194" s="218"/>
      <c r="JFZ2194" s="218"/>
      <c r="JGA2194" s="218"/>
      <c r="JGB2194" s="218"/>
      <c r="JGC2194" s="218"/>
      <c r="JGD2194" s="218"/>
      <c r="JGE2194" s="218"/>
      <c r="JGF2194" s="218"/>
      <c r="JGG2194" s="218"/>
      <c r="JGH2194" s="218"/>
      <c r="JGI2194" s="218"/>
      <c r="JGJ2194" s="218"/>
      <c r="JGK2194" s="218"/>
      <c r="JGL2194" s="218"/>
      <c r="JGM2194" s="218"/>
      <c r="JGN2194" s="218"/>
      <c r="JGO2194" s="218"/>
      <c r="JGP2194" s="218"/>
      <c r="JGQ2194" s="218"/>
      <c r="JGR2194" s="218"/>
      <c r="JGS2194" s="218"/>
      <c r="JGT2194" s="218"/>
      <c r="JGU2194" s="218"/>
      <c r="JGV2194" s="218"/>
      <c r="JGW2194" s="218"/>
      <c r="JGX2194" s="218"/>
      <c r="JGY2194" s="218"/>
      <c r="JGZ2194" s="218"/>
      <c r="JHA2194" s="218"/>
      <c r="JHB2194" s="218"/>
      <c r="JHC2194" s="218"/>
      <c r="JHD2194" s="218"/>
      <c r="JHE2194" s="218"/>
      <c r="JHF2194" s="218"/>
      <c r="JHG2194" s="218"/>
      <c r="JHH2194" s="218"/>
      <c r="JHI2194" s="218"/>
      <c r="JHJ2194" s="218"/>
      <c r="JHK2194" s="218"/>
      <c r="JHL2194" s="218"/>
      <c r="JHM2194" s="218"/>
      <c r="JHN2194" s="218"/>
      <c r="JHO2194" s="218"/>
      <c r="JHP2194" s="218"/>
      <c r="JHQ2194" s="218"/>
      <c r="JHR2194" s="218"/>
      <c r="JHS2194" s="218"/>
      <c r="JHT2194" s="218"/>
      <c r="JHU2194" s="218"/>
      <c r="JHV2194" s="218"/>
      <c r="JHW2194" s="218"/>
      <c r="JHX2194" s="218"/>
      <c r="JHY2194" s="218"/>
      <c r="JHZ2194" s="218"/>
      <c r="JIA2194" s="218"/>
      <c r="JIB2194" s="218"/>
      <c r="JIC2194" s="218"/>
      <c r="JID2194" s="218"/>
      <c r="JIE2194" s="218"/>
      <c r="JIF2194" s="218"/>
      <c r="JIG2194" s="218"/>
      <c r="JIH2194" s="218"/>
      <c r="JII2194" s="218"/>
      <c r="JIJ2194" s="218"/>
      <c r="JIK2194" s="218"/>
      <c r="JIL2194" s="218"/>
      <c r="JIM2194" s="218"/>
      <c r="JIN2194" s="218"/>
      <c r="JIO2194" s="218"/>
      <c r="JIP2194" s="218"/>
      <c r="JIQ2194" s="218"/>
      <c r="JIR2194" s="218"/>
      <c r="JIS2194" s="218"/>
      <c r="JIT2194" s="218"/>
      <c r="JIU2194" s="218"/>
      <c r="JIV2194" s="218"/>
      <c r="JIW2194" s="218"/>
      <c r="JIX2194" s="218"/>
      <c r="JIY2194" s="218"/>
      <c r="JIZ2194" s="218"/>
      <c r="JJA2194" s="218"/>
      <c r="JJB2194" s="218"/>
      <c r="JJC2194" s="218"/>
      <c r="JJD2194" s="218"/>
      <c r="JJE2194" s="218"/>
      <c r="JJF2194" s="218"/>
      <c r="JJG2194" s="218"/>
      <c r="JJH2194" s="218"/>
      <c r="JJI2194" s="218"/>
      <c r="JJJ2194" s="218"/>
      <c r="JJK2194" s="218"/>
      <c r="JJL2194" s="218"/>
      <c r="JJM2194" s="218"/>
      <c r="JJN2194" s="218"/>
      <c r="JJO2194" s="218"/>
      <c r="JJP2194" s="218"/>
      <c r="JJQ2194" s="218"/>
      <c r="JJR2194" s="218"/>
      <c r="JJS2194" s="218"/>
      <c r="JJT2194" s="218"/>
      <c r="JJU2194" s="218"/>
      <c r="JJV2194" s="218"/>
      <c r="JJW2194" s="218"/>
      <c r="JJX2194" s="218"/>
      <c r="JJY2194" s="218"/>
      <c r="JJZ2194" s="218"/>
      <c r="JKA2194" s="218"/>
      <c r="JKB2194" s="218"/>
      <c r="JKC2194" s="218"/>
      <c r="JKD2194" s="218"/>
      <c r="JKE2194" s="218"/>
      <c r="JKF2194" s="218"/>
      <c r="JKG2194" s="218"/>
      <c r="JKH2194" s="218"/>
      <c r="JKI2194" s="218"/>
      <c r="JKJ2194" s="218"/>
      <c r="JKK2194" s="218"/>
      <c r="JKL2194" s="218"/>
      <c r="JKM2194" s="218"/>
      <c r="JKN2194" s="218"/>
      <c r="JKO2194" s="218"/>
      <c r="JKP2194" s="218"/>
      <c r="JKQ2194" s="218"/>
      <c r="JKR2194" s="218"/>
      <c r="JKS2194" s="218"/>
      <c r="JKT2194" s="218"/>
      <c r="JKU2194" s="218"/>
      <c r="JKV2194" s="218"/>
      <c r="JKW2194" s="218"/>
      <c r="JKX2194" s="218"/>
      <c r="JKY2194" s="218"/>
      <c r="JKZ2194" s="218"/>
      <c r="JLA2194" s="218"/>
      <c r="JLB2194" s="218"/>
      <c r="JLC2194" s="218"/>
      <c r="JLD2194" s="218"/>
      <c r="JLE2194" s="218"/>
      <c r="JLF2194" s="218"/>
      <c r="JLG2194" s="218"/>
      <c r="JLH2194" s="218"/>
      <c r="JLI2194" s="218"/>
      <c r="JLJ2194" s="218"/>
      <c r="JLK2194" s="218"/>
      <c r="JLL2194" s="218"/>
      <c r="JLM2194" s="218"/>
      <c r="JLN2194" s="218"/>
      <c r="JLO2194" s="218"/>
      <c r="JLP2194" s="218"/>
      <c r="JLQ2194" s="218"/>
      <c r="JLR2194" s="218"/>
      <c r="JLS2194" s="218"/>
      <c r="JLT2194" s="218"/>
      <c r="JLU2194" s="218"/>
      <c r="JLV2194" s="218"/>
      <c r="JLW2194" s="218"/>
      <c r="JLX2194" s="218"/>
      <c r="JLY2194" s="218"/>
      <c r="JLZ2194" s="218"/>
      <c r="JMA2194" s="218"/>
      <c r="JMB2194" s="218"/>
      <c r="JMC2194" s="218"/>
      <c r="JMD2194" s="218"/>
      <c r="JME2194" s="218"/>
      <c r="JMF2194" s="218"/>
      <c r="JMG2194" s="218"/>
      <c r="JMH2194" s="218"/>
      <c r="JMI2194" s="218"/>
      <c r="JMJ2194" s="218"/>
      <c r="JMK2194" s="218"/>
      <c r="JML2194" s="218"/>
      <c r="JMM2194" s="218"/>
      <c r="JMN2194" s="218"/>
      <c r="JMO2194" s="218"/>
      <c r="JMP2194" s="218"/>
      <c r="JMQ2194" s="218"/>
      <c r="JMR2194" s="218"/>
      <c r="JMS2194" s="218"/>
      <c r="JMT2194" s="218"/>
      <c r="JMU2194" s="218"/>
      <c r="JMV2194" s="218"/>
      <c r="JMW2194" s="218"/>
      <c r="JMX2194" s="218"/>
      <c r="JMY2194" s="218"/>
      <c r="JMZ2194" s="218"/>
      <c r="JNA2194" s="218"/>
      <c r="JNB2194" s="218"/>
      <c r="JNC2194" s="218"/>
      <c r="JND2194" s="218"/>
      <c r="JNE2194" s="218"/>
      <c r="JNF2194" s="218"/>
      <c r="JNG2194" s="218"/>
      <c r="JNH2194" s="218"/>
      <c r="JNI2194" s="218"/>
      <c r="JNJ2194" s="218"/>
      <c r="JNK2194" s="218"/>
      <c r="JNL2194" s="218"/>
      <c r="JNM2194" s="218"/>
      <c r="JNN2194" s="218"/>
      <c r="JNO2194" s="218"/>
      <c r="JNP2194" s="218"/>
      <c r="JNQ2194" s="218"/>
      <c r="JNR2194" s="218"/>
      <c r="JNS2194" s="218"/>
      <c r="JNT2194" s="218"/>
      <c r="JNU2194" s="218"/>
      <c r="JNV2194" s="218"/>
      <c r="JNW2194" s="218"/>
      <c r="JNX2194" s="218"/>
      <c r="JNY2194" s="218"/>
      <c r="JNZ2194" s="218"/>
      <c r="JOA2194" s="218"/>
      <c r="JOB2194" s="218"/>
      <c r="JOC2194" s="218"/>
      <c r="JOD2194" s="218"/>
      <c r="JOE2194" s="218"/>
      <c r="JOF2194" s="218"/>
      <c r="JOG2194" s="218"/>
      <c r="JOH2194" s="218"/>
      <c r="JOI2194" s="218"/>
      <c r="JOJ2194" s="218"/>
      <c r="JOK2194" s="218"/>
      <c r="JOL2194" s="218"/>
      <c r="JOM2194" s="218"/>
      <c r="JON2194" s="218"/>
      <c r="JOO2194" s="218"/>
      <c r="JOP2194" s="218"/>
      <c r="JOQ2194" s="218"/>
      <c r="JOR2194" s="218"/>
      <c r="JOS2194" s="218"/>
      <c r="JOT2194" s="218"/>
      <c r="JOU2194" s="218"/>
      <c r="JOV2194" s="218"/>
      <c r="JOW2194" s="218"/>
      <c r="JOX2194" s="218"/>
      <c r="JOY2194" s="218"/>
      <c r="JOZ2194" s="218"/>
      <c r="JPA2194" s="218"/>
      <c r="JPB2194" s="218"/>
      <c r="JPC2194" s="218"/>
      <c r="JPD2194" s="218"/>
      <c r="JPE2194" s="218"/>
      <c r="JPF2194" s="218"/>
      <c r="JPG2194" s="218"/>
      <c r="JPH2194" s="218"/>
      <c r="JPI2194" s="218"/>
      <c r="JPJ2194" s="218"/>
      <c r="JPK2194" s="218"/>
      <c r="JPL2194" s="218"/>
      <c r="JPM2194" s="218"/>
      <c r="JPN2194" s="218"/>
      <c r="JPO2194" s="218"/>
      <c r="JPP2194" s="218"/>
      <c r="JPQ2194" s="218"/>
      <c r="JPR2194" s="218"/>
      <c r="JPS2194" s="218"/>
      <c r="JPT2194" s="218"/>
      <c r="JPU2194" s="218"/>
      <c r="JPV2194" s="218"/>
      <c r="JPW2194" s="218"/>
      <c r="JPX2194" s="218"/>
      <c r="JPY2194" s="218"/>
      <c r="JPZ2194" s="218"/>
      <c r="JQA2194" s="218"/>
      <c r="JQB2194" s="218"/>
      <c r="JQC2194" s="218"/>
      <c r="JQD2194" s="218"/>
      <c r="JQE2194" s="218"/>
      <c r="JQF2194" s="218"/>
      <c r="JQG2194" s="218"/>
      <c r="JQH2194" s="218"/>
      <c r="JQI2194" s="218"/>
      <c r="JQJ2194" s="218"/>
      <c r="JQK2194" s="218"/>
      <c r="JQL2194" s="218"/>
      <c r="JQM2194" s="218"/>
      <c r="JQN2194" s="218"/>
      <c r="JQO2194" s="218"/>
      <c r="JQP2194" s="218"/>
      <c r="JQQ2194" s="218"/>
      <c r="JQR2194" s="218"/>
      <c r="JQS2194" s="218"/>
      <c r="JQT2194" s="218"/>
      <c r="JQU2194" s="218"/>
      <c r="JQV2194" s="218"/>
      <c r="JQW2194" s="218"/>
      <c r="JQX2194" s="218"/>
      <c r="JQY2194" s="218"/>
      <c r="JQZ2194" s="218"/>
      <c r="JRA2194" s="218"/>
      <c r="JRB2194" s="218"/>
      <c r="JRC2194" s="218"/>
      <c r="JRD2194" s="218"/>
      <c r="JRE2194" s="218"/>
      <c r="JRF2194" s="218"/>
      <c r="JRG2194" s="218"/>
      <c r="JRH2194" s="218"/>
      <c r="JRI2194" s="218"/>
      <c r="JRJ2194" s="218"/>
      <c r="JRK2194" s="218"/>
      <c r="JRL2194" s="218"/>
      <c r="JRM2194" s="218"/>
      <c r="JRN2194" s="218"/>
      <c r="JRO2194" s="218"/>
      <c r="JRP2194" s="218"/>
      <c r="JRQ2194" s="218"/>
      <c r="JRR2194" s="218"/>
      <c r="JRS2194" s="218"/>
      <c r="JRT2194" s="218"/>
      <c r="JRU2194" s="218"/>
      <c r="JRV2194" s="218"/>
      <c r="JRW2194" s="218"/>
      <c r="JRX2194" s="218"/>
      <c r="JRY2194" s="218"/>
      <c r="JRZ2194" s="218"/>
      <c r="JSA2194" s="218"/>
      <c r="JSB2194" s="218"/>
      <c r="JSC2194" s="218"/>
      <c r="JSD2194" s="218"/>
      <c r="JSE2194" s="218"/>
      <c r="JSF2194" s="218"/>
      <c r="JSG2194" s="218"/>
      <c r="JSH2194" s="218"/>
      <c r="JSI2194" s="218"/>
      <c r="JSJ2194" s="218"/>
      <c r="JSK2194" s="218"/>
      <c r="JSL2194" s="218"/>
      <c r="JSM2194" s="218"/>
      <c r="JSN2194" s="218"/>
      <c r="JSO2194" s="218"/>
      <c r="JSP2194" s="218"/>
      <c r="JSQ2194" s="218"/>
      <c r="JSR2194" s="218"/>
      <c r="JSS2194" s="218"/>
      <c r="JST2194" s="218"/>
      <c r="JSU2194" s="218"/>
      <c r="JSV2194" s="218"/>
      <c r="JSW2194" s="218"/>
      <c r="JSX2194" s="218"/>
      <c r="JSY2194" s="218"/>
      <c r="JSZ2194" s="218"/>
      <c r="JTA2194" s="218"/>
      <c r="JTB2194" s="218"/>
      <c r="JTC2194" s="218"/>
      <c r="JTD2194" s="218"/>
      <c r="JTE2194" s="218"/>
      <c r="JTF2194" s="218"/>
      <c r="JTG2194" s="218"/>
      <c r="JTH2194" s="218"/>
      <c r="JTI2194" s="218"/>
      <c r="JTJ2194" s="218"/>
      <c r="JTK2194" s="218"/>
      <c r="JTL2194" s="218"/>
      <c r="JTM2194" s="218"/>
      <c r="JTN2194" s="218"/>
      <c r="JTO2194" s="218"/>
      <c r="JTP2194" s="218"/>
      <c r="JTQ2194" s="218"/>
      <c r="JTR2194" s="218"/>
      <c r="JTS2194" s="218"/>
      <c r="JTT2194" s="218"/>
      <c r="JTU2194" s="218"/>
      <c r="JTV2194" s="218"/>
      <c r="JTW2194" s="218"/>
      <c r="JTX2194" s="218"/>
      <c r="JTY2194" s="218"/>
      <c r="JTZ2194" s="218"/>
      <c r="JUA2194" s="218"/>
      <c r="JUB2194" s="218"/>
      <c r="JUC2194" s="218"/>
      <c r="JUD2194" s="218"/>
      <c r="JUE2194" s="218"/>
      <c r="JUF2194" s="218"/>
      <c r="JUG2194" s="218"/>
      <c r="JUH2194" s="218"/>
      <c r="JUI2194" s="218"/>
      <c r="JUJ2194" s="218"/>
      <c r="JUK2194" s="218"/>
      <c r="JUL2194" s="218"/>
      <c r="JUM2194" s="218"/>
      <c r="JUN2194" s="218"/>
      <c r="JUO2194" s="218"/>
      <c r="JUP2194" s="218"/>
      <c r="JUQ2194" s="218"/>
      <c r="JUR2194" s="218"/>
      <c r="JUS2194" s="218"/>
      <c r="JUT2194" s="218"/>
      <c r="JUU2194" s="218"/>
      <c r="JUV2194" s="218"/>
      <c r="JUW2194" s="218"/>
      <c r="JUX2194" s="218"/>
      <c r="JUY2194" s="218"/>
      <c r="JUZ2194" s="218"/>
      <c r="JVA2194" s="218"/>
      <c r="JVB2194" s="218"/>
      <c r="JVC2194" s="218"/>
      <c r="JVD2194" s="218"/>
      <c r="JVE2194" s="218"/>
      <c r="JVF2194" s="218"/>
      <c r="JVG2194" s="218"/>
      <c r="JVH2194" s="218"/>
      <c r="JVI2194" s="218"/>
      <c r="JVJ2194" s="218"/>
      <c r="JVK2194" s="218"/>
      <c r="JVL2194" s="218"/>
      <c r="JVM2194" s="218"/>
      <c r="JVN2194" s="218"/>
      <c r="JVO2194" s="218"/>
      <c r="JVP2194" s="218"/>
      <c r="JVQ2194" s="218"/>
      <c r="JVR2194" s="218"/>
      <c r="JVS2194" s="218"/>
      <c r="JVT2194" s="218"/>
      <c r="JVU2194" s="218"/>
      <c r="JVV2194" s="218"/>
      <c r="JVW2194" s="218"/>
      <c r="JVX2194" s="218"/>
      <c r="JVY2194" s="218"/>
      <c r="JVZ2194" s="218"/>
      <c r="JWA2194" s="218"/>
      <c r="JWB2194" s="218"/>
      <c r="JWC2194" s="218"/>
      <c r="JWD2194" s="218"/>
      <c r="JWE2194" s="218"/>
      <c r="JWF2194" s="218"/>
      <c r="JWG2194" s="218"/>
      <c r="JWH2194" s="218"/>
      <c r="JWI2194" s="218"/>
      <c r="JWJ2194" s="218"/>
      <c r="JWK2194" s="218"/>
      <c r="JWL2194" s="218"/>
      <c r="JWM2194" s="218"/>
      <c r="JWN2194" s="218"/>
      <c r="JWO2194" s="218"/>
      <c r="JWP2194" s="218"/>
      <c r="JWQ2194" s="218"/>
      <c r="JWR2194" s="218"/>
      <c r="JWS2194" s="218"/>
      <c r="JWT2194" s="218"/>
      <c r="JWU2194" s="218"/>
      <c r="JWV2194" s="218"/>
      <c r="JWW2194" s="218"/>
      <c r="JWX2194" s="218"/>
      <c r="JWY2194" s="218"/>
      <c r="JWZ2194" s="218"/>
      <c r="JXA2194" s="218"/>
      <c r="JXB2194" s="218"/>
      <c r="JXC2194" s="218"/>
      <c r="JXD2194" s="218"/>
      <c r="JXE2194" s="218"/>
      <c r="JXF2194" s="218"/>
      <c r="JXG2194" s="218"/>
      <c r="JXH2194" s="218"/>
      <c r="JXI2194" s="218"/>
      <c r="JXJ2194" s="218"/>
      <c r="JXK2194" s="218"/>
      <c r="JXL2194" s="218"/>
      <c r="JXM2194" s="218"/>
      <c r="JXN2194" s="218"/>
      <c r="JXO2194" s="218"/>
      <c r="JXP2194" s="218"/>
      <c r="JXQ2194" s="218"/>
      <c r="JXR2194" s="218"/>
      <c r="JXS2194" s="218"/>
      <c r="JXT2194" s="218"/>
      <c r="JXU2194" s="218"/>
      <c r="JXV2194" s="218"/>
      <c r="JXW2194" s="218"/>
      <c r="JXX2194" s="218"/>
      <c r="JXY2194" s="218"/>
      <c r="JXZ2194" s="218"/>
      <c r="JYA2194" s="218"/>
      <c r="JYB2194" s="218"/>
      <c r="JYC2194" s="218"/>
      <c r="JYD2194" s="218"/>
      <c r="JYE2194" s="218"/>
      <c r="JYF2194" s="218"/>
      <c r="JYG2194" s="218"/>
      <c r="JYH2194" s="218"/>
      <c r="JYI2194" s="218"/>
      <c r="JYJ2194" s="218"/>
      <c r="JYK2194" s="218"/>
      <c r="JYL2194" s="218"/>
      <c r="JYM2194" s="218"/>
      <c r="JYN2194" s="218"/>
      <c r="JYO2194" s="218"/>
      <c r="JYP2194" s="218"/>
      <c r="JYQ2194" s="218"/>
      <c r="JYR2194" s="218"/>
      <c r="JYS2194" s="218"/>
      <c r="JYT2194" s="218"/>
      <c r="JYU2194" s="218"/>
      <c r="JYV2194" s="218"/>
      <c r="JYW2194" s="218"/>
      <c r="JYX2194" s="218"/>
      <c r="JYY2194" s="218"/>
      <c r="JYZ2194" s="218"/>
      <c r="JZA2194" s="218"/>
      <c r="JZB2194" s="218"/>
      <c r="JZC2194" s="218"/>
      <c r="JZD2194" s="218"/>
      <c r="JZE2194" s="218"/>
      <c r="JZF2194" s="218"/>
      <c r="JZG2194" s="218"/>
      <c r="JZH2194" s="218"/>
      <c r="JZI2194" s="218"/>
      <c r="JZJ2194" s="218"/>
      <c r="JZK2194" s="218"/>
      <c r="JZL2194" s="218"/>
      <c r="JZM2194" s="218"/>
      <c r="JZN2194" s="218"/>
      <c r="JZO2194" s="218"/>
      <c r="JZP2194" s="218"/>
      <c r="JZQ2194" s="218"/>
      <c r="JZR2194" s="218"/>
      <c r="JZS2194" s="218"/>
      <c r="JZT2194" s="218"/>
      <c r="JZU2194" s="218"/>
      <c r="JZV2194" s="218"/>
      <c r="JZW2194" s="218"/>
      <c r="JZX2194" s="218"/>
      <c r="JZY2194" s="218"/>
      <c r="JZZ2194" s="218"/>
      <c r="KAA2194" s="218"/>
      <c r="KAB2194" s="218"/>
      <c r="KAC2194" s="218"/>
      <c r="KAD2194" s="218"/>
      <c r="KAE2194" s="218"/>
      <c r="KAF2194" s="218"/>
      <c r="KAG2194" s="218"/>
      <c r="KAH2194" s="218"/>
      <c r="KAI2194" s="218"/>
      <c r="KAJ2194" s="218"/>
      <c r="KAK2194" s="218"/>
      <c r="KAL2194" s="218"/>
      <c r="KAM2194" s="218"/>
      <c r="KAN2194" s="218"/>
      <c r="KAO2194" s="218"/>
      <c r="KAP2194" s="218"/>
      <c r="KAQ2194" s="218"/>
      <c r="KAR2194" s="218"/>
      <c r="KAS2194" s="218"/>
      <c r="KAT2194" s="218"/>
      <c r="KAU2194" s="218"/>
      <c r="KAV2194" s="218"/>
      <c r="KAW2194" s="218"/>
      <c r="KAX2194" s="218"/>
      <c r="KAY2194" s="218"/>
      <c r="KAZ2194" s="218"/>
      <c r="KBA2194" s="218"/>
      <c r="KBB2194" s="218"/>
      <c r="KBC2194" s="218"/>
      <c r="KBD2194" s="218"/>
      <c r="KBE2194" s="218"/>
      <c r="KBF2194" s="218"/>
      <c r="KBG2194" s="218"/>
      <c r="KBH2194" s="218"/>
      <c r="KBI2194" s="218"/>
      <c r="KBJ2194" s="218"/>
      <c r="KBK2194" s="218"/>
      <c r="KBL2194" s="218"/>
      <c r="KBM2194" s="218"/>
      <c r="KBN2194" s="218"/>
      <c r="KBO2194" s="218"/>
      <c r="KBP2194" s="218"/>
      <c r="KBQ2194" s="218"/>
      <c r="KBR2194" s="218"/>
      <c r="KBS2194" s="218"/>
      <c r="KBT2194" s="218"/>
      <c r="KBU2194" s="218"/>
      <c r="KBV2194" s="218"/>
      <c r="KBW2194" s="218"/>
      <c r="KBX2194" s="218"/>
      <c r="KBY2194" s="218"/>
      <c r="KBZ2194" s="218"/>
      <c r="KCA2194" s="218"/>
      <c r="KCB2194" s="218"/>
      <c r="KCC2194" s="218"/>
      <c r="KCD2194" s="218"/>
      <c r="KCE2194" s="218"/>
      <c r="KCF2194" s="218"/>
      <c r="KCG2194" s="218"/>
      <c r="KCH2194" s="218"/>
      <c r="KCI2194" s="218"/>
      <c r="KCJ2194" s="218"/>
      <c r="KCK2194" s="218"/>
      <c r="KCL2194" s="218"/>
      <c r="KCM2194" s="218"/>
      <c r="KCN2194" s="218"/>
      <c r="KCO2194" s="218"/>
      <c r="KCP2194" s="218"/>
      <c r="KCQ2194" s="218"/>
      <c r="KCR2194" s="218"/>
      <c r="KCS2194" s="218"/>
      <c r="KCT2194" s="218"/>
      <c r="KCU2194" s="218"/>
      <c r="KCV2194" s="218"/>
      <c r="KCW2194" s="218"/>
      <c r="KCX2194" s="218"/>
      <c r="KCY2194" s="218"/>
      <c r="KCZ2194" s="218"/>
      <c r="KDA2194" s="218"/>
      <c r="KDB2194" s="218"/>
      <c r="KDC2194" s="218"/>
      <c r="KDD2194" s="218"/>
      <c r="KDE2194" s="218"/>
      <c r="KDF2194" s="218"/>
      <c r="KDG2194" s="218"/>
      <c r="KDH2194" s="218"/>
      <c r="KDI2194" s="218"/>
      <c r="KDJ2194" s="218"/>
      <c r="KDK2194" s="218"/>
      <c r="KDL2194" s="218"/>
      <c r="KDM2194" s="218"/>
      <c r="KDN2194" s="218"/>
      <c r="KDO2194" s="218"/>
      <c r="KDP2194" s="218"/>
      <c r="KDQ2194" s="218"/>
      <c r="KDR2194" s="218"/>
      <c r="KDS2194" s="218"/>
      <c r="KDT2194" s="218"/>
      <c r="KDU2194" s="218"/>
      <c r="KDV2194" s="218"/>
      <c r="KDW2194" s="218"/>
      <c r="KDX2194" s="218"/>
      <c r="KDY2194" s="218"/>
      <c r="KDZ2194" s="218"/>
      <c r="KEA2194" s="218"/>
      <c r="KEB2194" s="218"/>
      <c r="KEC2194" s="218"/>
      <c r="KED2194" s="218"/>
      <c r="KEE2194" s="218"/>
      <c r="KEF2194" s="218"/>
      <c r="KEG2194" s="218"/>
      <c r="KEH2194" s="218"/>
      <c r="KEI2194" s="218"/>
      <c r="KEJ2194" s="218"/>
      <c r="KEK2194" s="218"/>
      <c r="KEL2194" s="218"/>
      <c r="KEM2194" s="218"/>
      <c r="KEN2194" s="218"/>
      <c r="KEO2194" s="218"/>
      <c r="KEP2194" s="218"/>
      <c r="KEQ2194" s="218"/>
      <c r="KER2194" s="218"/>
      <c r="KES2194" s="218"/>
      <c r="KET2194" s="218"/>
      <c r="KEU2194" s="218"/>
      <c r="KEV2194" s="218"/>
      <c r="KEW2194" s="218"/>
      <c r="KEX2194" s="218"/>
      <c r="KEY2194" s="218"/>
      <c r="KEZ2194" s="218"/>
      <c r="KFA2194" s="218"/>
      <c r="KFB2194" s="218"/>
      <c r="KFC2194" s="218"/>
      <c r="KFD2194" s="218"/>
      <c r="KFE2194" s="218"/>
      <c r="KFF2194" s="218"/>
      <c r="KFG2194" s="218"/>
      <c r="KFH2194" s="218"/>
      <c r="KFI2194" s="218"/>
      <c r="KFJ2194" s="218"/>
      <c r="KFK2194" s="218"/>
      <c r="KFL2194" s="218"/>
      <c r="KFM2194" s="218"/>
      <c r="KFN2194" s="218"/>
      <c r="KFO2194" s="218"/>
      <c r="KFP2194" s="218"/>
      <c r="KFQ2194" s="218"/>
      <c r="KFR2194" s="218"/>
      <c r="KFS2194" s="218"/>
      <c r="KFT2194" s="218"/>
      <c r="KFU2194" s="218"/>
      <c r="KFV2194" s="218"/>
      <c r="KFW2194" s="218"/>
      <c r="KFX2194" s="218"/>
      <c r="KFY2194" s="218"/>
      <c r="KFZ2194" s="218"/>
      <c r="KGA2194" s="218"/>
      <c r="KGB2194" s="218"/>
      <c r="KGC2194" s="218"/>
      <c r="KGD2194" s="218"/>
      <c r="KGE2194" s="218"/>
      <c r="KGF2194" s="218"/>
      <c r="KGG2194" s="218"/>
      <c r="KGH2194" s="218"/>
      <c r="KGI2194" s="218"/>
      <c r="KGJ2194" s="218"/>
      <c r="KGK2194" s="218"/>
      <c r="KGL2194" s="218"/>
      <c r="KGM2194" s="218"/>
      <c r="KGN2194" s="218"/>
      <c r="KGO2194" s="218"/>
      <c r="KGP2194" s="218"/>
      <c r="KGQ2194" s="218"/>
      <c r="KGR2194" s="218"/>
      <c r="KGS2194" s="218"/>
      <c r="KGT2194" s="218"/>
      <c r="KGU2194" s="218"/>
      <c r="KGV2194" s="218"/>
      <c r="KGW2194" s="218"/>
      <c r="KGX2194" s="218"/>
      <c r="KGY2194" s="218"/>
      <c r="KGZ2194" s="218"/>
      <c r="KHA2194" s="218"/>
      <c r="KHB2194" s="218"/>
      <c r="KHC2194" s="218"/>
      <c r="KHD2194" s="218"/>
      <c r="KHE2194" s="218"/>
      <c r="KHF2194" s="218"/>
      <c r="KHG2194" s="218"/>
      <c r="KHH2194" s="218"/>
      <c r="KHI2194" s="218"/>
      <c r="KHJ2194" s="218"/>
      <c r="KHK2194" s="218"/>
      <c r="KHL2194" s="218"/>
      <c r="KHM2194" s="218"/>
      <c r="KHN2194" s="218"/>
      <c r="KHO2194" s="218"/>
      <c r="KHP2194" s="218"/>
      <c r="KHQ2194" s="218"/>
      <c r="KHR2194" s="218"/>
      <c r="KHS2194" s="218"/>
      <c r="KHT2194" s="218"/>
      <c r="KHU2194" s="218"/>
      <c r="KHV2194" s="218"/>
      <c r="KHW2194" s="218"/>
      <c r="KHX2194" s="218"/>
      <c r="KHY2194" s="218"/>
      <c r="KHZ2194" s="218"/>
      <c r="KIA2194" s="218"/>
      <c r="KIB2194" s="218"/>
      <c r="KIC2194" s="218"/>
      <c r="KID2194" s="218"/>
      <c r="KIE2194" s="218"/>
      <c r="KIF2194" s="218"/>
      <c r="KIG2194" s="218"/>
      <c r="KIH2194" s="218"/>
      <c r="KII2194" s="218"/>
      <c r="KIJ2194" s="218"/>
      <c r="KIK2194" s="218"/>
      <c r="KIL2194" s="218"/>
      <c r="KIM2194" s="218"/>
      <c r="KIN2194" s="218"/>
      <c r="KIO2194" s="218"/>
      <c r="KIP2194" s="218"/>
      <c r="KIQ2194" s="218"/>
      <c r="KIR2194" s="218"/>
      <c r="KIS2194" s="218"/>
      <c r="KIT2194" s="218"/>
      <c r="KIU2194" s="218"/>
      <c r="KIV2194" s="218"/>
      <c r="KIW2194" s="218"/>
      <c r="KIX2194" s="218"/>
      <c r="KIY2194" s="218"/>
      <c r="KIZ2194" s="218"/>
      <c r="KJA2194" s="218"/>
      <c r="KJB2194" s="218"/>
      <c r="KJC2194" s="218"/>
      <c r="KJD2194" s="218"/>
      <c r="KJE2194" s="218"/>
      <c r="KJF2194" s="218"/>
      <c r="KJG2194" s="218"/>
      <c r="KJH2194" s="218"/>
      <c r="KJI2194" s="218"/>
      <c r="KJJ2194" s="218"/>
      <c r="KJK2194" s="218"/>
      <c r="KJL2194" s="218"/>
      <c r="KJM2194" s="218"/>
      <c r="KJN2194" s="218"/>
      <c r="KJO2194" s="218"/>
      <c r="KJP2194" s="218"/>
      <c r="KJQ2194" s="218"/>
      <c r="KJR2194" s="218"/>
      <c r="KJS2194" s="218"/>
      <c r="KJT2194" s="218"/>
      <c r="KJU2194" s="218"/>
      <c r="KJV2194" s="218"/>
      <c r="KJW2194" s="218"/>
      <c r="KJX2194" s="218"/>
      <c r="KJY2194" s="218"/>
      <c r="KJZ2194" s="218"/>
      <c r="KKA2194" s="218"/>
      <c r="KKB2194" s="218"/>
      <c r="KKC2194" s="218"/>
      <c r="KKD2194" s="218"/>
      <c r="KKE2194" s="218"/>
      <c r="KKF2194" s="218"/>
      <c r="KKG2194" s="218"/>
      <c r="KKH2194" s="218"/>
      <c r="KKI2194" s="218"/>
      <c r="KKJ2194" s="218"/>
      <c r="KKK2194" s="218"/>
      <c r="KKL2194" s="218"/>
      <c r="KKM2194" s="218"/>
      <c r="KKN2194" s="218"/>
      <c r="KKO2194" s="218"/>
      <c r="KKP2194" s="218"/>
      <c r="KKQ2194" s="218"/>
      <c r="KKR2194" s="218"/>
      <c r="KKS2194" s="218"/>
      <c r="KKT2194" s="218"/>
      <c r="KKU2194" s="218"/>
      <c r="KKV2194" s="218"/>
      <c r="KKW2194" s="218"/>
      <c r="KKX2194" s="218"/>
      <c r="KKY2194" s="218"/>
      <c r="KKZ2194" s="218"/>
      <c r="KLA2194" s="218"/>
      <c r="KLB2194" s="218"/>
      <c r="KLC2194" s="218"/>
      <c r="KLD2194" s="218"/>
      <c r="KLE2194" s="218"/>
      <c r="KLF2194" s="218"/>
      <c r="KLG2194" s="218"/>
      <c r="KLH2194" s="218"/>
      <c r="KLI2194" s="218"/>
      <c r="KLJ2194" s="218"/>
      <c r="KLK2194" s="218"/>
      <c r="KLL2194" s="218"/>
      <c r="KLM2194" s="218"/>
      <c r="KLN2194" s="218"/>
      <c r="KLO2194" s="218"/>
      <c r="KLP2194" s="218"/>
      <c r="KLQ2194" s="218"/>
      <c r="KLR2194" s="218"/>
      <c r="KLS2194" s="218"/>
      <c r="KLT2194" s="218"/>
      <c r="KLU2194" s="218"/>
      <c r="KLV2194" s="218"/>
      <c r="KLW2194" s="218"/>
      <c r="KLX2194" s="218"/>
      <c r="KLY2194" s="218"/>
      <c r="KLZ2194" s="218"/>
      <c r="KMA2194" s="218"/>
      <c r="KMB2194" s="218"/>
      <c r="KMC2194" s="218"/>
      <c r="KMD2194" s="218"/>
      <c r="KME2194" s="218"/>
      <c r="KMF2194" s="218"/>
      <c r="KMG2194" s="218"/>
      <c r="KMH2194" s="218"/>
      <c r="KMI2194" s="218"/>
      <c r="KMJ2194" s="218"/>
      <c r="KMK2194" s="218"/>
      <c r="KML2194" s="218"/>
      <c r="KMM2194" s="218"/>
      <c r="KMN2194" s="218"/>
      <c r="KMO2194" s="218"/>
      <c r="KMP2194" s="218"/>
      <c r="KMQ2194" s="218"/>
      <c r="KMR2194" s="218"/>
      <c r="KMS2194" s="218"/>
      <c r="KMT2194" s="218"/>
      <c r="KMU2194" s="218"/>
      <c r="KMV2194" s="218"/>
      <c r="KMW2194" s="218"/>
      <c r="KMX2194" s="218"/>
      <c r="KMY2194" s="218"/>
      <c r="KMZ2194" s="218"/>
      <c r="KNA2194" s="218"/>
      <c r="KNB2194" s="218"/>
      <c r="KNC2194" s="218"/>
      <c r="KND2194" s="218"/>
      <c r="KNE2194" s="218"/>
      <c r="KNF2194" s="218"/>
      <c r="KNG2194" s="218"/>
      <c r="KNH2194" s="218"/>
      <c r="KNI2194" s="218"/>
      <c r="KNJ2194" s="218"/>
      <c r="KNK2194" s="218"/>
      <c r="KNL2194" s="218"/>
      <c r="KNM2194" s="218"/>
      <c r="KNN2194" s="218"/>
      <c r="KNO2194" s="218"/>
      <c r="KNP2194" s="218"/>
      <c r="KNQ2194" s="218"/>
      <c r="KNR2194" s="218"/>
      <c r="KNS2194" s="218"/>
      <c r="KNT2194" s="218"/>
      <c r="KNU2194" s="218"/>
      <c r="KNV2194" s="218"/>
      <c r="KNW2194" s="218"/>
      <c r="KNX2194" s="218"/>
      <c r="KNY2194" s="218"/>
      <c r="KNZ2194" s="218"/>
      <c r="KOA2194" s="218"/>
      <c r="KOB2194" s="218"/>
      <c r="KOC2194" s="218"/>
      <c r="KOD2194" s="218"/>
      <c r="KOE2194" s="218"/>
      <c r="KOF2194" s="218"/>
      <c r="KOG2194" s="218"/>
      <c r="KOH2194" s="218"/>
      <c r="KOI2194" s="218"/>
      <c r="KOJ2194" s="218"/>
      <c r="KOK2194" s="218"/>
      <c r="KOL2194" s="218"/>
      <c r="KOM2194" s="218"/>
      <c r="KON2194" s="218"/>
      <c r="KOO2194" s="218"/>
      <c r="KOP2194" s="218"/>
      <c r="KOQ2194" s="218"/>
      <c r="KOR2194" s="218"/>
      <c r="KOS2194" s="218"/>
      <c r="KOT2194" s="218"/>
      <c r="KOU2194" s="218"/>
      <c r="KOV2194" s="218"/>
      <c r="KOW2194" s="218"/>
      <c r="KOX2194" s="218"/>
      <c r="KOY2194" s="218"/>
      <c r="KOZ2194" s="218"/>
      <c r="KPA2194" s="218"/>
      <c r="KPB2194" s="218"/>
      <c r="KPC2194" s="218"/>
      <c r="KPD2194" s="218"/>
      <c r="KPE2194" s="218"/>
      <c r="KPF2194" s="218"/>
      <c r="KPG2194" s="218"/>
      <c r="KPH2194" s="218"/>
      <c r="KPI2194" s="218"/>
      <c r="KPJ2194" s="218"/>
      <c r="KPK2194" s="218"/>
      <c r="KPL2194" s="218"/>
      <c r="KPM2194" s="218"/>
      <c r="KPN2194" s="218"/>
      <c r="KPO2194" s="218"/>
      <c r="KPP2194" s="218"/>
      <c r="KPQ2194" s="218"/>
      <c r="KPR2194" s="218"/>
      <c r="KPS2194" s="218"/>
      <c r="KPT2194" s="218"/>
      <c r="KPU2194" s="218"/>
      <c r="KPV2194" s="218"/>
      <c r="KPW2194" s="218"/>
      <c r="KPX2194" s="218"/>
      <c r="KPY2194" s="218"/>
      <c r="KPZ2194" s="218"/>
      <c r="KQA2194" s="218"/>
      <c r="KQB2194" s="218"/>
      <c r="KQC2194" s="218"/>
      <c r="KQD2194" s="218"/>
      <c r="KQE2194" s="218"/>
      <c r="KQF2194" s="218"/>
      <c r="KQG2194" s="218"/>
      <c r="KQH2194" s="218"/>
      <c r="KQI2194" s="218"/>
      <c r="KQJ2194" s="218"/>
      <c r="KQK2194" s="218"/>
      <c r="KQL2194" s="218"/>
      <c r="KQM2194" s="218"/>
      <c r="KQN2194" s="218"/>
      <c r="KQO2194" s="218"/>
      <c r="KQP2194" s="218"/>
      <c r="KQQ2194" s="218"/>
      <c r="KQR2194" s="218"/>
      <c r="KQS2194" s="218"/>
      <c r="KQT2194" s="218"/>
      <c r="KQU2194" s="218"/>
      <c r="KQV2194" s="218"/>
      <c r="KQW2194" s="218"/>
      <c r="KQX2194" s="218"/>
      <c r="KQY2194" s="218"/>
      <c r="KQZ2194" s="218"/>
      <c r="KRA2194" s="218"/>
      <c r="KRB2194" s="218"/>
      <c r="KRC2194" s="218"/>
      <c r="KRD2194" s="218"/>
      <c r="KRE2194" s="218"/>
      <c r="KRF2194" s="218"/>
      <c r="KRG2194" s="218"/>
      <c r="KRH2194" s="218"/>
      <c r="KRI2194" s="218"/>
      <c r="KRJ2194" s="218"/>
      <c r="KRK2194" s="218"/>
      <c r="KRL2194" s="218"/>
      <c r="KRM2194" s="218"/>
      <c r="KRN2194" s="218"/>
      <c r="KRO2194" s="218"/>
      <c r="KRP2194" s="218"/>
      <c r="KRQ2194" s="218"/>
      <c r="KRR2194" s="218"/>
      <c r="KRS2194" s="218"/>
      <c r="KRT2194" s="218"/>
      <c r="KRU2194" s="218"/>
      <c r="KRV2194" s="218"/>
      <c r="KRW2194" s="218"/>
      <c r="KRX2194" s="218"/>
      <c r="KRY2194" s="218"/>
      <c r="KRZ2194" s="218"/>
      <c r="KSA2194" s="218"/>
      <c r="KSB2194" s="218"/>
      <c r="KSC2194" s="218"/>
      <c r="KSD2194" s="218"/>
      <c r="KSE2194" s="218"/>
      <c r="KSF2194" s="218"/>
      <c r="KSG2194" s="218"/>
      <c r="KSH2194" s="218"/>
      <c r="KSI2194" s="218"/>
      <c r="KSJ2194" s="218"/>
      <c r="KSK2194" s="218"/>
      <c r="KSL2194" s="218"/>
      <c r="KSM2194" s="218"/>
      <c r="KSN2194" s="218"/>
      <c r="KSO2194" s="218"/>
      <c r="KSP2194" s="218"/>
      <c r="KSQ2194" s="218"/>
      <c r="KSR2194" s="218"/>
      <c r="KSS2194" s="218"/>
      <c r="KST2194" s="218"/>
      <c r="KSU2194" s="218"/>
      <c r="KSV2194" s="218"/>
      <c r="KSW2194" s="218"/>
      <c r="KSX2194" s="218"/>
      <c r="KSY2194" s="218"/>
      <c r="KSZ2194" s="218"/>
      <c r="KTA2194" s="218"/>
      <c r="KTB2194" s="218"/>
      <c r="KTC2194" s="218"/>
      <c r="KTD2194" s="218"/>
      <c r="KTE2194" s="218"/>
      <c r="KTF2194" s="218"/>
      <c r="KTG2194" s="218"/>
      <c r="KTH2194" s="218"/>
      <c r="KTI2194" s="218"/>
      <c r="KTJ2194" s="218"/>
      <c r="KTK2194" s="218"/>
      <c r="KTL2194" s="218"/>
      <c r="KTM2194" s="218"/>
      <c r="KTN2194" s="218"/>
      <c r="KTO2194" s="218"/>
      <c r="KTP2194" s="218"/>
      <c r="KTQ2194" s="218"/>
      <c r="KTR2194" s="218"/>
      <c r="KTS2194" s="218"/>
      <c r="KTT2194" s="218"/>
      <c r="KTU2194" s="218"/>
      <c r="KTV2194" s="218"/>
      <c r="KTW2194" s="218"/>
      <c r="KTX2194" s="218"/>
      <c r="KTY2194" s="218"/>
      <c r="KTZ2194" s="218"/>
      <c r="KUA2194" s="218"/>
      <c r="KUB2194" s="218"/>
      <c r="KUC2194" s="218"/>
      <c r="KUD2194" s="218"/>
      <c r="KUE2194" s="218"/>
      <c r="KUF2194" s="218"/>
      <c r="KUG2194" s="218"/>
      <c r="KUH2194" s="218"/>
      <c r="KUI2194" s="218"/>
      <c r="KUJ2194" s="218"/>
      <c r="KUK2194" s="218"/>
      <c r="KUL2194" s="218"/>
      <c r="KUM2194" s="218"/>
      <c r="KUN2194" s="218"/>
      <c r="KUO2194" s="218"/>
      <c r="KUP2194" s="218"/>
      <c r="KUQ2194" s="218"/>
      <c r="KUR2194" s="218"/>
      <c r="KUS2194" s="218"/>
      <c r="KUT2194" s="218"/>
      <c r="KUU2194" s="218"/>
      <c r="KUV2194" s="218"/>
      <c r="KUW2194" s="218"/>
      <c r="KUX2194" s="218"/>
      <c r="KUY2194" s="218"/>
      <c r="KUZ2194" s="218"/>
      <c r="KVA2194" s="218"/>
      <c r="KVB2194" s="218"/>
      <c r="KVC2194" s="218"/>
      <c r="KVD2194" s="218"/>
      <c r="KVE2194" s="218"/>
      <c r="KVF2194" s="218"/>
      <c r="KVG2194" s="218"/>
      <c r="KVH2194" s="218"/>
      <c r="KVI2194" s="218"/>
      <c r="KVJ2194" s="218"/>
      <c r="KVK2194" s="218"/>
      <c r="KVL2194" s="218"/>
      <c r="KVM2194" s="218"/>
      <c r="KVN2194" s="218"/>
      <c r="KVO2194" s="218"/>
      <c r="KVP2194" s="218"/>
      <c r="KVQ2194" s="218"/>
      <c r="KVR2194" s="218"/>
      <c r="KVS2194" s="218"/>
      <c r="KVT2194" s="218"/>
      <c r="KVU2194" s="218"/>
      <c r="KVV2194" s="218"/>
      <c r="KVW2194" s="218"/>
      <c r="KVX2194" s="218"/>
      <c r="KVY2194" s="218"/>
      <c r="KVZ2194" s="218"/>
      <c r="KWA2194" s="218"/>
      <c r="KWB2194" s="218"/>
      <c r="KWC2194" s="218"/>
      <c r="KWD2194" s="218"/>
      <c r="KWE2194" s="218"/>
      <c r="KWF2194" s="218"/>
      <c r="KWG2194" s="218"/>
      <c r="KWH2194" s="218"/>
      <c r="KWI2194" s="218"/>
      <c r="KWJ2194" s="218"/>
      <c r="KWK2194" s="218"/>
      <c r="KWL2194" s="218"/>
      <c r="KWM2194" s="218"/>
      <c r="KWN2194" s="218"/>
      <c r="KWO2194" s="218"/>
      <c r="KWP2194" s="218"/>
      <c r="KWQ2194" s="218"/>
      <c r="KWR2194" s="218"/>
      <c r="KWS2194" s="218"/>
      <c r="KWT2194" s="218"/>
      <c r="KWU2194" s="218"/>
      <c r="KWV2194" s="218"/>
      <c r="KWW2194" s="218"/>
      <c r="KWX2194" s="218"/>
      <c r="KWY2194" s="218"/>
      <c r="KWZ2194" s="218"/>
      <c r="KXA2194" s="218"/>
      <c r="KXB2194" s="218"/>
      <c r="KXC2194" s="218"/>
      <c r="KXD2194" s="218"/>
      <c r="KXE2194" s="218"/>
      <c r="KXF2194" s="218"/>
      <c r="KXG2194" s="218"/>
      <c r="KXH2194" s="218"/>
      <c r="KXI2194" s="218"/>
      <c r="KXJ2194" s="218"/>
      <c r="KXK2194" s="218"/>
      <c r="KXL2194" s="218"/>
      <c r="KXM2194" s="218"/>
      <c r="KXN2194" s="218"/>
      <c r="KXO2194" s="218"/>
      <c r="KXP2194" s="218"/>
      <c r="KXQ2194" s="218"/>
      <c r="KXR2194" s="218"/>
      <c r="KXS2194" s="218"/>
      <c r="KXT2194" s="218"/>
      <c r="KXU2194" s="218"/>
      <c r="KXV2194" s="218"/>
      <c r="KXW2194" s="218"/>
      <c r="KXX2194" s="218"/>
      <c r="KXY2194" s="218"/>
      <c r="KXZ2194" s="218"/>
      <c r="KYA2194" s="218"/>
      <c r="KYB2194" s="218"/>
      <c r="KYC2194" s="218"/>
      <c r="KYD2194" s="218"/>
      <c r="KYE2194" s="218"/>
      <c r="KYF2194" s="218"/>
      <c r="KYG2194" s="218"/>
      <c r="KYH2194" s="218"/>
      <c r="KYI2194" s="218"/>
      <c r="KYJ2194" s="218"/>
      <c r="KYK2194" s="218"/>
      <c r="KYL2194" s="218"/>
      <c r="KYM2194" s="218"/>
      <c r="KYN2194" s="218"/>
      <c r="KYO2194" s="218"/>
      <c r="KYP2194" s="218"/>
      <c r="KYQ2194" s="218"/>
      <c r="KYR2194" s="218"/>
      <c r="KYS2194" s="218"/>
      <c r="KYT2194" s="218"/>
      <c r="KYU2194" s="218"/>
      <c r="KYV2194" s="218"/>
      <c r="KYW2194" s="218"/>
      <c r="KYX2194" s="218"/>
      <c r="KYY2194" s="218"/>
      <c r="KYZ2194" s="218"/>
      <c r="KZA2194" s="218"/>
      <c r="KZB2194" s="218"/>
      <c r="KZC2194" s="218"/>
      <c r="KZD2194" s="218"/>
      <c r="KZE2194" s="218"/>
      <c r="KZF2194" s="218"/>
      <c r="KZG2194" s="218"/>
      <c r="KZH2194" s="218"/>
      <c r="KZI2194" s="218"/>
      <c r="KZJ2194" s="218"/>
      <c r="KZK2194" s="218"/>
      <c r="KZL2194" s="218"/>
      <c r="KZM2194" s="218"/>
      <c r="KZN2194" s="218"/>
      <c r="KZO2194" s="218"/>
      <c r="KZP2194" s="218"/>
      <c r="KZQ2194" s="218"/>
      <c r="KZR2194" s="218"/>
      <c r="KZS2194" s="218"/>
      <c r="KZT2194" s="218"/>
      <c r="KZU2194" s="218"/>
      <c r="KZV2194" s="218"/>
      <c r="KZW2194" s="218"/>
      <c r="KZX2194" s="218"/>
      <c r="KZY2194" s="218"/>
      <c r="KZZ2194" s="218"/>
      <c r="LAA2194" s="218"/>
      <c r="LAB2194" s="218"/>
      <c r="LAC2194" s="218"/>
      <c r="LAD2194" s="218"/>
      <c r="LAE2194" s="218"/>
      <c r="LAF2194" s="218"/>
      <c r="LAG2194" s="218"/>
      <c r="LAH2194" s="218"/>
      <c r="LAI2194" s="218"/>
      <c r="LAJ2194" s="218"/>
      <c r="LAK2194" s="218"/>
      <c r="LAL2194" s="218"/>
      <c r="LAM2194" s="218"/>
      <c r="LAN2194" s="218"/>
      <c r="LAO2194" s="218"/>
      <c r="LAP2194" s="218"/>
      <c r="LAQ2194" s="218"/>
      <c r="LAR2194" s="218"/>
      <c r="LAS2194" s="218"/>
      <c r="LAT2194" s="218"/>
      <c r="LAU2194" s="218"/>
      <c r="LAV2194" s="218"/>
      <c r="LAW2194" s="218"/>
      <c r="LAX2194" s="218"/>
      <c r="LAY2194" s="218"/>
      <c r="LAZ2194" s="218"/>
      <c r="LBA2194" s="218"/>
      <c r="LBB2194" s="218"/>
      <c r="LBC2194" s="218"/>
      <c r="LBD2194" s="218"/>
      <c r="LBE2194" s="218"/>
      <c r="LBF2194" s="218"/>
      <c r="LBG2194" s="218"/>
      <c r="LBH2194" s="218"/>
      <c r="LBI2194" s="218"/>
      <c r="LBJ2194" s="218"/>
      <c r="LBK2194" s="218"/>
      <c r="LBL2194" s="218"/>
      <c r="LBM2194" s="218"/>
      <c r="LBN2194" s="218"/>
      <c r="LBO2194" s="218"/>
      <c r="LBP2194" s="218"/>
      <c r="LBQ2194" s="218"/>
      <c r="LBR2194" s="218"/>
      <c r="LBS2194" s="218"/>
      <c r="LBT2194" s="218"/>
      <c r="LBU2194" s="218"/>
      <c r="LBV2194" s="218"/>
      <c r="LBW2194" s="218"/>
      <c r="LBX2194" s="218"/>
      <c r="LBY2194" s="218"/>
      <c r="LBZ2194" s="218"/>
      <c r="LCA2194" s="218"/>
      <c r="LCB2194" s="218"/>
      <c r="LCC2194" s="218"/>
      <c r="LCD2194" s="218"/>
      <c r="LCE2194" s="218"/>
      <c r="LCF2194" s="218"/>
      <c r="LCG2194" s="218"/>
      <c r="LCH2194" s="218"/>
      <c r="LCI2194" s="218"/>
      <c r="LCJ2194" s="218"/>
      <c r="LCK2194" s="218"/>
      <c r="LCL2194" s="218"/>
      <c r="LCM2194" s="218"/>
      <c r="LCN2194" s="218"/>
      <c r="LCO2194" s="218"/>
      <c r="LCP2194" s="218"/>
      <c r="LCQ2194" s="218"/>
      <c r="LCR2194" s="218"/>
      <c r="LCS2194" s="218"/>
      <c r="LCT2194" s="218"/>
      <c r="LCU2194" s="218"/>
      <c r="LCV2194" s="218"/>
      <c r="LCW2194" s="218"/>
      <c r="LCX2194" s="218"/>
      <c r="LCY2194" s="218"/>
      <c r="LCZ2194" s="218"/>
      <c r="LDA2194" s="218"/>
      <c r="LDB2194" s="218"/>
      <c r="LDC2194" s="218"/>
      <c r="LDD2194" s="218"/>
      <c r="LDE2194" s="218"/>
      <c r="LDF2194" s="218"/>
      <c r="LDG2194" s="218"/>
      <c r="LDH2194" s="218"/>
      <c r="LDI2194" s="218"/>
      <c r="LDJ2194" s="218"/>
      <c r="LDK2194" s="218"/>
      <c r="LDL2194" s="218"/>
      <c r="LDM2194" s="218"/>
      <c r="LDN2194" s="218"/>
      <c r="LDO2194" s="218"/>
      <c r="LDP2194" s="218"/>
      <c r="LDQ2194" s="218"/>
      <c r="LDR2194" s="218"/>
      <c r="LDS2194" s="218"/>
      <c r="LDT2194" s="218"/>
      <c r="LDU2194" s="218"/>
      <c r="LDV2194" s="218"/>
      <c r="LDW2194" s="218"/>
      <c r="LDX2194" s="218"/>
      <c r="LDY2194" s="218"/>
      <c r="LDZ2194" s="218"/>
      <c r="LEA2194" s="218"/>
      <c r="LEB2194" s="218"/>
      <c r="LEC2194" s="218"/>
      <c r="LED2194" s="218"/>
      <c r="LEE2194" s="218"/>
      <c r="LEF2194" s="218"/>
      <c r="LEG2194" s="218"/>
      <c r="LEH2194" s="218"/>
      <c r="LEI2194" s="218"/>
      <c r="LEJ2194" s="218"/>
      <c r="LEK2194" s="218"/>
      <c r="LEL2194" s="218"/>
      <c r="LEM2194" s="218"/>
      <c r="LEN2194" s="218"/>
      <c r="LEO2194" s="218"/>
      <c r="LEP2194" s="218"/>
      <c r="LEQ2194" s="218"/>
      <c r="LER2194" s="218"/>
      <c r="LES2194" s="218"/>
      <c r="LET2194" s="218"/>
      <c r="LEU2194" s="218"/>
      <c r="LEV2194" s="218"/>
      <c r="LEW2194" s="218"/>
      <c r="LEX2194" s="218"/>
      <c r="LEY2194" s="218"/>
      <c r="LEZ2194" s="218"/>
      <c r="LFA2194" s="218"/>
      <c r="LFB2194" s="218"/>
      <c r="LFC2194" s="218"/>
      <c r="LFD2194" s="218"/>
      <c r="LFE2194" s="218"/>
      <c r="LFF2194" s="218"/>
      <c r="LFG2194" s="218"/>
      <c r="LFH2194" s="218"/>
      <c r="LFI2194" s="218"/>
      <c r="LFJ2194" s="218"/>
      <c r="LFK2194" s="218"/>
      <c r="LFL2194" s="218"/>
      <c r="LFM2194" s="218"/>
      <c r="LFN2194" s="218"/>
      <c r="LFO2194" s="218"/>
      <c r="LFP2194" s="218"/>
      <c r="LFQ2194" s="218"/>
      <c r="LFR2194" s="218"/>
      <c r="LFS2194" s="218"/>
      <c r="LFT2194" s="218"/>
      <c r="LFU2194" s="218"/>
      <c r="LFV2194" s="218"/>
      <c r="LFW2194" s="218"/>
      <c r="LFX2194" s="218"/>
      <c r="LFY2194" s="218"/>
      <c r="LFZ2194" s="218"/>
      <c r="LGA2194" s="218"/>
      <c r="LGB2194" s="218"/>
      <c r="LGC2194" s="218"/>
      <c r="LGD2194" s="218"/>
      <c r="LGE2194" s="218"/>
      <c r="LGF2194" s="218"/>
      <c r="LGG2194" s="218"/>
      <c r="LGH2194" s="218"/>
      <c r="LGI2194" s="218"/>
      <c r="LGJ2194" s="218"/>
      <c r="LGK2194" s="218"/>
      <c r="LGL2194" s="218"/>
      <c r="LGM2194" s="218"/>
      <c r="LGN2194" s="218"/>
      <c r="LGO2194" s="218"/>
      <c r="LGP2194" s="218"/>
      <c r="LGQ2194" s="218"/>
      <c r="LGR2194" s="218"/>
      <c r="LGS2194" s="218"/>
      <c r="LGT2194" s="218"/>
      <c r="LGU2194" s="218"/>
      <c r="LGV2194" s="218"/>
      <c r="LGW2194" s="218"/>
      <c r="LGX2194" s="218"/>
      <c r="LGY2194" s="218"/>
      <c r="LGZ2194" s="218"/>
      <c r="LHA2194" s="218"/>
      <c r="LHB2194" s="218"/>
      <c r="LHC2194" s="218"/>
      <c r="LHD2194" s="218"/>
      <c r="LHE2194" s="218"/>
      <c r="LHF2194" s="218"/>
      <c r="LHG2194" s="218"/>
      <c r="LHH2194" s="218"/>
      <c r="LHI2194" s="218"/>
      <c r="LHJ2194" s="218"/>
      <c r="LHK2194" s="218"/>
      <c r="LHL2194" s="218"/>
      <c r="LHM2194" s="218"/>
      <c r="LHN2194" s="218"/>
      <c r="LHO2194" s="218"/>
      <c r="LHP2194" s="218"/>
      <c r="LHQ2194" s="218"/>
      <c r="LHR2194" s="218"/>
      <c r="LHS2194" s="218"/>
      <c r="LHT2194" s="218"/>
      <c r="LHU2194" s="218"/>
      <c r="LHV2194" s="218"/>
      <c r="LHW2194" s="218"/>
      <c r="LHX2194" s="218"/>
      <c r="LHY2194" s="218"/>
      <c r="LHZ2194" s="218"/>
      <c r="LIA2194" s="218"/>
      <c r="LIB2194" s="218"/>
      <c r="LIC2194" s="218"/>
      <c r="LID2194" s="218"/>
      <c r="LIE2194" s="218"/>
      <c r="LIF2194" s="218"/>
      <c r="LIG2194" s="218"/>
      <c r="LIH2194" s="218"/>
      <c r="LII2194" s="218"/>
      <c r="LIJ2194" s="218"/>
      <c r="LIK2194" s="218"/>
      <c r="LIL2194" s="218"/>
      <c r="LIM2194" s="218"/>
      <c r="LIN2194" s="218"/>
      <c r="LIO2194" s="218"/>
      <c r="LIP2194" s="218"/>
      <c r="LIQ2194" s="218"/>
      <c r="LIR2194" s="218"/>
      <c r="LIS2194" s="218"/>
      <c r="LIT2194" s="218"/>
      <c r="LIU2194" s="218"/>
      <c r="LIV2194" s="218"/>
      <c r="LIW2194" s="218"/>
      <c r="LIX2194" s="218"/>
      <c r="LIY2194" s="218"/>
      <c r="LIZ2194" s="218"/>
      <c r="LJA2194" s="218"/>
      <c r="LJB2194" s="218"/>
      <c r="LJC2194" s="218"/>
      <c r="LJD2194" s="218"/>
      <c r="LJE2194" s="218"/>
      <c r="LJF2194" s="218"/>
      <c r="LJG2194" s="218"/>
      <c r="LJH2194" s="218"/>
      <c r="LJI2194" s="218"/>
      <c r="LJJ2194" s="218"/>
      <c r="LJK2194" s="218"/>
      <c r="LJL2194" s="218"/>
      <c r="LJM2194" s="218"/>
      <c r="LJN2194" s="218"/>
      <c r="LJO2194" s="218"/>
      <c r="LJP2194" s="218"/>
      <c r="LJQ2194" s="218"/>
      <c r="LJR2194" s="218"/>
      <c r="LJS2194" s="218"/>
      <c r="LJT2194" s="218"/>
      <c r="LJU2194" s="218"/>
      <c r="LJV2194" s="218"/>
      <c r="LJW2194" s="218"/>
      <c r="LJX2194" s="218"/>
      <c r="LJY2194" s="218"/>
      <c r="LJZ2194" s="218"/>
      <c r="LKA2194" s="218"/>
      <c r="LKB2194" s="218"/>
      <c r="LKC2194" s="218"/>
      <c r="LKD2194" s="218"/>
      <c r="LKE2194" s="218"/>
      <c r="LKF2194" s="218"/>
      <c r="LKG2194" s="218"/>
      <c r="LKH2194" s="218"/>
      <c r="LKI2194" s="218"/>
      <c r="LKJ2194" s="218"/>
      <c r="LKK2194" s="218"/>
      <c r="LKL2194" s="218"/>
      <c r="LKM2194" s="218"/>
      <c r="LKN2194" s="218"/>
      <c r="LKO2194" s="218"/>
      <c r="LKP2194" s="218"/>
      <c r="LKQ2194" s="218"/>
      <c r="LKR2194" s="218"/>
      <c r="LKS2194" s="218"/>
      <c r="LKT2194" s="218"/>
      <c r="LKU2194" s="218"/>
      <c r="LKV2194" s="218"/>
      <c r="LKW2194" s="218"/>
      <c r="LKX2194" s="218"/>
      <c r="LKY2194" s="218"/>
      <c r="LKZ2194" s="218"/>
      <c r="LLA2194" s="218"/>
      <c r="LLB2194" s="218"/>
      <c r="LLC2194" s="218"/>
      <c r="LLD2194" s="218"/>
      <c r="LLE2194" s="218"/>
      <c r="LLF2194" s="218"/>
      <c r="LLG2194" s="218"/>
      <c r="LLH2194" s="218"/>
      <c r="LLI2194" s="218"/>
      <c r="LLJ2194" s="218"/>
      <c r="LLK2194" s="218"/>
      <c r="LLL2194" s="218"/>
      <c r="LLM2194" s="218"/>
      <c r="LLN2194" s="218"/>
      <c r="LLO2194" s="218"/>
      <c r="LLP2194" s="218"/>
      <c r="LLQ2194" s="218"/>
      <c r="LLR2194" s="218"/>
      <c r="LLS2194" s="218"/>
      <c r="LLT2194" s="218"/>
      <c r="LLU2194" s="218"/>
      <c r="LLV2194" s="218"/>
      <c r="LLW2194" s="218"/>
      <c r="LLX2194" s="218"/>
      <c r="LLY2194" s="218"/>
      <c r="LLZ2194" s="218"/>
      <c r="LMA2194" s="218"/>
      <c r="LMB2194" s="218"/>
      <c r="LMC2194" s="218"/>
      <c r="LMD2194" s="218"/>
      <c r="LME2194" s="218"/>
      <c r="LMF2194" s="218"/>
      <c r="LMG2194" s="218"/>
      <c r="LMH2194" s="218"/>
      <c r="LMI2194" s="218"/>
      <c r="LMJ2194" s="218"/>
      <c r="LMK2194" s="218"/>
      <c r="LML2194" s="218"/>
      <c r="LMM2194" s="218"/>
      <c r="LMN2194" s="218"/>
      <c r="LMO2194" s="218"/>
      <c r="LMP2194" s="218"/>
      <c r="LMQ2194" s="218"/>
      <c r="LMR2194" s="218"/>
      <c r="LMS2194" s="218"/>
      <c r="LMT2194" s="218"/>
      <c r="LMU2194" s="218"/>
      <c r="LMV2194" s="218"/>
      <c r="LMW2194" s="218"/>
      <c r="LMX2194" s="218"/>
      <c r="LMY2194" s="218"/>
      <c r="LMZ2194" s="218"/>
      <c r="LNA2194" s="218"/>
      <c r="LNB2194" s="218"/>
      <c r="LNC2194" s="218"/>
      <c r="LND2194" s="218"/>
      <c r="LNE2194" s="218"/>
      <c r="LNF2194" s="218"/>
      <c r="LNG2194" s="218"/>
      <c r="LNH2194" s="218"/>
      <c r="LNI2194" s="218"/>
      <c r="LNJ2194" s="218"/>
      <c r="LNK2194" s="218"/>
      <c r="LNL2194" s="218"/>
      <c r="LNM2194" s="218"/>
      <c r="LNN2194" s="218"/>
      <c r="LNO2194" s="218"/>
      <c r="LNP2194" s="218"/>
      <c r="LNQ2194" s="218"/>
      <c r="LNR2194" s="218"/>
      <c r="LNS2194" s="218"/>
      <c r="LNT2194" s="218"/>
      <c r="LNU2194" s="218"/>
      <c r="LNV2194" s="218"/>
      <c r="LNW2194" s="218"/>
      <c r="LNX2194" s="218"/>
      <c r="LNY2194" s="218"/>
      <c r="LNZ2194" s="218"/>
      <c r="LOA2194" s="218"/>
      <c r="LOB2194" s="218"/>
      <c r="LOC2194" s="218"/>
      <c r="LOD2194" s="218"/>
      <c r="LOE2194" s="218"/>
      <c r="LOF2194" s="218"/>
      <c r="LOG2194" s="218"/>
      <c r="LOH2194" s="218"/>
      <c r="LOI2194" s="218"/>
      <c r="LOJ2194" s="218"/>
      <c r="LOK2194" s="218"/>
      <c r="LOL2194" s="218"/>
      <c r="LOM2194" s="218"/>
      <c r="LON2194" s="218"/>
      <c r="LOO2194" s="218"/>
      <c r="LOP2194" s="218"/>
      <c r="LOQ2194" s="218"/>
      <c r="LOR2194" s="218"/>
      <c r="LOS2194" s="218"/>
      <c r="LOT2194" s="218"/>
      <c r="LOU2194" s="218"/>
      <c r="LOV2194" s="218"/>
      <c r="LOW2194" s="218"/>
      <c r="LOX2194" s="218"/>
      <c r="LOY2194" s="218"/>
      <c r="LOZ2194" s="218"/>
      <c r="LPA2194" s="218"/>
      <c r="LPB2194" s="218"/>
      <c r="LPC2194" s="218"/>
      <c r="LPD2194" s="218"/>
      <c r="LPE2194" s="218"/>
      <c r="LPF2194" s="218"/>
      <c r="LPG2194" s="218"/>
      <c r="LPH2194" s="218"/>
      <c r="LPI2194" s="218"/>
      <c r="LPJ2194" s="218"/>
      <c r="LPK2194" s="218"/>
      <c r="LPL2194" s="218"/>
      <c r="LPM2194" s="218"/>
      <c r="LPN2194" s="218"/>
      <c r="LPO2194" s="218"/>
      <c r="LPP2194" s="218"/>
      <c r="LPQ2194" s="218"/>
      <c r="LPR2194" s="218"/>
      <c r="LPS2194" s="218"/>
      <c r="LPT2194" s="218"/>
      <c r="LPU2194" s="218"/>
      <c r="LPV2194" s="218"/>
      <c r="LPW2194" s="218"/>
      <c r="LPX2194" s="218"/>
      <c r="LPY2194" s="218"/>
      <c r="LPZ2194" s="218"/>
      <c r="LQA2194" s="218"/>
      <c r="LQB2194" s="218"/>
      <c r="LQC2194" s="218"/>
      <c r="LQD2194" s="218"/>
      <c r="LQE2194" s="218"/>
      <c r="LQF2194" s="218"/>
      <c r="LQG2194" s="218"/>
      <c r="LQH2194" s="218"/>
      <c r="LQI2194" s="218"/>
      <c r="LQJ2194" s="218"/>
      <c r="LQK2194" s="218"/>
      <c r="LQL2194" s="218"/>
      <c r="LQM2194" s="218"/>
      <c r="LQN2194" s="218"/>
      <c r="LQO2194" s="218"/>
      <c r="LQP2194" s="218"/>
      <c r="LQQ2194" s="218"/>
      <c r="LQR2194" s="218"/>
      <c r="LQS2194" s="218"/>
      <c r="LQT2194" s="218"/>
      <c r="LQU2194" s="218"/>
      <c r="LQV2194" s="218"/>
      <c r="LQW2194" s="218"/>
      <c r="LQX2194" s="218"/>
      <c r="LQY2194" s="218"/>
      <c r="LQZ2194" s="218"/>
      <c r="LRA2194" s="218"/>
      <c r="LRB2194" s="218"/>
      <c r="LRC2194" s="218"/>
      <c r="LRD2194" s="218"/>
      <c r="LRE2194" s="218"/>
      <c r="LRF2194" s="218"/>
      <c r="LRG2194" s="218"/>
      <c r="LRH2194" s="218"/>
      <c r="LRI2194" s="218"/>
      <c r="LRJ2194" s="218"/>
      <c r="LRK2194" s="218"/>
      <c r="LRL2194" s="218"/>
      <c r="LRM2194" s="218"/>
      <c r="LRN2194" s="218"/>
      <c r="LRO2194" s="218"/>
      <c r="LRP2194" s="218"/>
      <c r="LRQ2194" s="218"/>
      <c r="LRR2194" s="218"/>
      <c r="LRS2194" s="218"/>
      <c r="LRT2194" s="218"/>
      <c r="LRU2194" s="218"/>
      <c r="LRV2194" s="218"/>
      <c r="LRW2194" s="218"/>
      <c r="LRX2194" s="218"/>
      <c r="LRY2194" s="218"/>
      <c r="LRZ2194" s="218"/>
      <c r="LSA2194" s="218"/>
      <c r="LSB2194" s="218"/>
      <c r="LSC2194" s="218"/>
      <c r="LSD2194" s="218"/>
      <c r="LSE2194" s="218"/>
      <c r="LSF2194" s="218"/>
      <c r="LSG2194" s="218"/>
      <c r="LSH2194" s="218"/>
      <c r="LSI2194" s="218"/>
      <c r="LSJ2194" s="218"/>
      <c r="LSK2194" s="218"/>
      <c r="LSL2194" s="218"/>
      <c r="LSM2194" s="218"/>
      <c r="LSN2194" s="218"/>
      <c r="LSO2194" s="218"/>
      <c r="LSP2194" s="218"/>
      <c r="LSQ2194" s="218"/>
      <c r="LSR2194" s="218"/>
      <c r="LSS2194" s="218"/>
      <c r="LST2194" s="218"/>
      <c r="LSU2194" s="218"/>
      <c r="LSV2194" s="218"/>
      <c r="LSW2194" s="218"/>
      <c r="LSX2194" s="218"/>
      <c r="LSY2194" s="218"/>
      <c r="LSZ2194" s="218"/>
      <c r="LTA2194" s="218"/>
      <c r="LTB2194" s="218"/>
      <c r="LTC2194" s="218"/>
      <c r="LTD2194" s="218"/>
      <c r="LTE2194" s="218"/>
      <c r="LTF2194" s="218"/>
      <c r="LTG2194" s="218"/>
      <c r="LTH2194" s="218"/>
      <c r="LTI2194" s="218"/>
      <c r="LTJ2194" s="218"/>
      <c r="LTK2194" s="218"/>
      <c r="LTL2194" s="218"/>
      <c r="LTM2194" s="218"/>
      <c r="LTN2194" s="218"/>
      <c r="LTO2194" s="218"/>
      <c r="LTP2194" s="218"/>
      <c r="LTQ2194" s="218"/>
      <c r="LTR2194" s="218"/>
      <c r="LTS2194" s="218"/>
      <c r="LTT2194" s="218"/>
      <c r="LTU2194" s="218"/>
      <c r="LTV2194" s="218"/>
      <c r="LTW2194" s="218"/>
      <c r="LTX2194" s="218"/>
      <c r="LTY2194" s="218"/>
      <c r="LTZ2194" s="218"/>
      <c r="LUA2194" s="218"/>
      <c r="LUB2194" s="218"/>
      <c r="LUC2194" s="218"/>
      <c r="LUD2194" s="218"/>
      <c r="LUE2194" s="218"/>
      <c r="LUF2194" s="218"/>
      <c r="LUG2194" s="218"/>
      <c r="LUH2194" s="218"/>
      <c r="LUI2194" s="218"/>
      <c r="LUJ2194" s="218"/>
      <c r="LUK2194" s="218"/>
      <c r="LUL2194" s="218"/>
      <c r="LUM2194" s="218"/>
      <c r="LUN2194" s="218"/>
      <c r="LUO2194" s="218"/>
      <c r="LUP2194" s="218"/>
      <c r="LUQ2194" s="218"/>
      <c r="LUR2194" s="218"/>
      <c r="LUS2194" s="218"/>
      <c r="LUT2194" s="218"/>
      <c r="LUU2194" s="218"/>
      <c r="LUV2194" s="218"/>
      <c r="LUW2194" s="218"/>
      <c r="LUX2194" s="218"/>
      <c r="LUY2194" s="218"/>
      <c r="LUZ2194" s="218"/>
      <c r="LVA2194" s="218"/>
      <c r="LVB2194" s="218"/>
      <c r="LVC2194" s="218"/>
      <c r="LVD2194" s="218"/>
      <c r="LVE2194" s="218"/>
      <c r="LVF2194" s="218"/>
      <c r="LVG2194" s="218"/>
      <c r="LVH2194" s="218"/>
      <c r="LVI2194" s="218"/>
      <c r="LVJ2194" s="218"/>
      <c r="LVK2194" s="218"/>
      <c r="LVL2194" s="218"/>
      <c r="LVM2194" s="218"/>
      <c r="LVN2194" s="218"/>
      <c r="LVO2194" s="218"/>
      <c r="LVP2194" s="218"/>
      <c r="LVQ2194" s="218"/>
      <c r="LVR2194" s="218"/>
      <c r="LVS2194" s="218"/>
      <c r="LVT2194" s="218"/>
      <c r="LVU2194" s="218"/>
      <c r="LVV2194" s="218"/>
      <c r="LVW2194" s="218"/>
      <c r="LVX2194" s="218"/>
      <c r="LVY2194" s="218"/>
      <c r="LVZ2194" s="218"/>
      <c r="LWA2194" s="218"/>
      <c r="LWB2194" s="218"/>
      <c r="LWC2194" s="218"/>
      <c r="LWD2194" s="218"/>
      <c r="LWE2194" s="218"/>
      <c r="LWF2194" s="218"/>
      <c r="LWG2194" s="218"/>
      <c r="LWH2194" s="218"/>
      <c r="LWI2194" s="218"/>
      <c r="LWJ2194" s="218"/>
      <c r="LWK2194" s="218"/>
      <c r="LWL2194" s="218"/>
      <c r="LWM2194" s="218"/>
      <c r="LWN2194" s="218"/>
      <c r="LWO2194" s="218"/>
      <c r="LWP2194" s="218"/>
      <c r="LWQ2194" s="218"/>
      <c r="LWR2194" s="218"/>
      <c r="LWS2194" s="218"/>
      <c r="LWT2194" s="218"/>
      <c r="LWU2194" s="218"/>
      <c r="LWV2194" s="218"/>
      <c r="LWW2194" s="218"/>
      <c r="LWX2194" s="218"/>
      <c r="LWY2194" s="218"/>
      <c r="LWZ2194" s="218"/>
      <c r="LXA2194" s="218"/>
      <c r="LXB2194" s="218"/>
      <c r="LXC2194" s="218"/>
      <c r="LXD2194" s="218"/>
      <c r="LXE2194" s="218"/>
      <c r="LXF2194" s="218"/>
      <c r="LXG2194" s="218"/>
      <c r="LXH2194" s="218"/>
      <c r="LXI2194" s="218"/>
      <c r="LXJ2194" s="218"/>
      <c r="LXK2194" s="218"/>
      <c r="LXL2194" s="218"/>
      <c r="LXM2194" s="218"/>
      <c r="LXN2194" s="218"/>
      <c r="LXO2194" s="218"/>
      <c r="LXP2194" s="218"/>
      <c r="LXQ2194" s="218"/>
      <c r="LXR2194" s="218"/>
      <c r="LXS2194" s="218"/>
      <c r="LXT2194" s="218"/>
      <c r="LXU2194" s="218"/>
      <c r="LXV2194" s="218"/>
      <c r="LXW2194" s="218"/>
      <c r="LXX2194" s="218"/>
      <c r="LXY2194" s="218"/>
      <c r="LXZ2194" s="218"/>
      <c r="LYA2194" s="218"/>
      <c r="LYB2194" s="218"/>
      <c r="LYC2194" s="218"/>
      <c r="LYD2194" s="218"/>
      <c r="LYE2194" s="218"/>
      <c r="LYF2194" s="218"/>
      <c r="LYG2194" s="218"/>
      <c r="LYH2194" s="218"/>
      <c r="LYI2194" s="218"/>
      <c r="LYJ2194" s="218"/>
      <c r="LYK2194" s="218"/>
      <c r="LYL2194" s="218"/>
      <c r="LYM2194" s="218"/>
      <c r="LYN2194" s="218"/>
      <c r="LYO2194" s="218"/>
      <c r="LYP2194" s="218"/>
      <c r="LYQ2194" s="218"/>
      <c r="LYR2194" s="218"/>
      <c r="LYS2194" s="218"/>
      <c r="LYT2194" s="218"/>
      <c r="LYU2194" s="218"/>
      <c r="LYV2194" s="218"/>
      <c r="LYW2194" s="218"/>
      <c r="LYX2194" s="218"/>
      <c r="LYY2194" s="218"/>
      <c r="LYZ2194" s="218"/>
      <c r="LZA2194" s="218"/>
      <c r="LZB2194" s="218"/>
      <c r="LZC2194" s="218"/>
      <c r="LZD2194" s="218"/>
      <c r="LZE2194" s="218"/>
      <c r="LZF2194" s="218"/>
      <c r="LZG2194" s="218"/>
      <c r="LZH2194" s="218"/>
      <c r="LZI2194" s="218"/>
      <c r="LZJ2194" s="218"/>
      <c r="LZK2194" s="218"/>
      <c r="LZL2194" s="218"/>
      <c r="LZM2194" s="218"/>
      <c r="LZN2194" s="218"/>
      <c r="LZO2194" s="218"/>
      <c r="LZP2194" s="218"/>
      <c r="LZQ2194" s="218"/>
      <c r="LZR2194" s="218"/>
      <c r="LZS2194" s="218"/>
      <c r="LZT2194" s="218"/>
      <c r="LZU2194" s="218"/>
      <c r="LZV2194" s="218"/>
      <c r="LZW2194" s="218"/>
      <c r="LZX2194" s="218"/>
      <c r="LZY2194" s="218"/>
      <c r="LZZ2194" s="218"/>
      <c r="MAA2194" s="218"/>
      <c r="MAB2194" s="218"/>
      <c r="MAC2194" s="218"/>
      <c r="MAD2194" s="218"/>
      <c r="MAE2194" s="218"/>
      <c r="MAF2194" s="218"/>
      <c r="MAG2194" s="218"/>
      <c r="MAH2194" s="218"/>
      <c r="MAI2194" s="218"/>
      <c r="MAJ2194" s="218"/>
      <c r="MAK2194" s="218"/>
      <c r="MAL2194" s="218"/>
      <c r="MAM2194" s="218"/>
      <c r="MAN2194" s="218"/>
      <c r="MAO2194" s="218"/>
      <c r="MAP2194" s="218"/>
      <c r="MAQ2194" s="218"/>
      <c r="MAR2194" s="218"/>
      <c r="MAS2194" s="218"/>
      <c r="MAT2194" s="218"/>
      <c r="MAU2194" s="218"/>
      <c r="MAV2194" s="218"/>
      <c r="MAW2194" s="218"/>
      <c r="MAX2194" s="218"/>
      <c r="MAY2194" s="218"/>
      <c r="MAZ2194" s="218"/>
      <c r="MBA2194" s="218"/>
      <c r="MBB2194" s="218"/>
      <c r="MBC2194" s="218"/>
      <c r="MBD2194" s="218"/>
      <c r="MBE2194" s="218"/>
      <c r="MBF2194" s="218"/>
      <c r="MBG2194" s="218"/>
      <c r="MBH2194" s="218"/>
      <c r="MBI2194" s="218"/>
      <c r="MBJ2194" s="218"/>
      <c r="MBK2194" s="218"/>
      <c r="MBL2194" s="218"/>
      <c r="MBM2194" s="218"/>
      <c r="MBN2194" s="218"/>
      <c r="MBO2194" s="218"/>
      <c r="MBP2194" s="218"/>
      <c r="MBQ2194" s="218"/>
      <c r="MBR2194" s="218"/>
      <c r="MBS2194" s="218"/>
      <c r="MBT2194" s="218"/>
      <c r="MBU2194" s="218"/>
      <c r="MBV2194" s="218"/>
      <c r="MBW2194" s="218"/>
      <c r="MBX2194" s="218"/>
      <c r="MBY2194" s="218"/>
      <c r="MBZ2194" s="218"/>
      <c r="MCA2194" s="218"/>
      <c r="MCB2194" s="218"/>
      <c r="MCC2194" s="218"/>
      <c r="MCD2194" s="218"/>
      <c r="MCE2194" s="218"/>
      <c r="MCF2194" s="218"/>
      <c r="MCG2194" s="218"/>
      <c r="MCH2194" s="218"/>
      <c r="MCI2194" s="218"/>
      <c r="MCJ2194" s="218"/>
      <c r="MCK2194" s="218"/>
      <c r="MCL2194" s="218"/>
      <c r="MCM2194" s="218"/>
      <c r="MCN2194" s="218"/>
      <c r="MCO2194" s="218"/>
      <c r="MCP2194" s="218"/>
      <c r="MCQ2194" s="218"/>
      <c r="MCR2194" s="218"/>
      <c r="MCS2194" s="218"/>
      <c r="MCT2194" s="218"/>
      <c r="MCU2194" s="218"/>
      <c r="MCV2194" s="218"/>
      <c r="MCW2194" s="218"/>
      <c r="MCX2194" s="218"/>
      <c r="MCY2194" s="218"/>
      <c r="MCZ2194" s="218"/>
      <c r="MDA2194" s="218"/>
      <c r="MDB2194" s="218"/>
      <c r="MDC2194" s="218"/>
      <c r="MDD2194" s="218"/>
      <c r="MDE2194" s="218"/>
      <c r="MDF2194" s="218"/>
      <c r="MDG2194" s="218"/>
      <c r="MDH2194" s="218"/>
      <c r="MDI2194" s="218"/>
      <c r="MDJ2194" s="218"/>
      <c r="MDK2194" s="218"/>
      <c r="MDL2194" s="218"/>
      <c r="MDM2194" s="218"/>
      <c r="MDN2194" s="218"/>
      <c r="MDO2194" s="218"/>
      <c r="MDP2194" s="218"/>
      <c r="MDQ2194" s="218"/>
      <c r="MDR2194" s="218"/>
      <c r="MDS2194" s="218"/>
      <c r="MDT2194" s="218"/>
      <c r="MDU2194" s="218"/>
      <c r="MDV2194" s="218"/>
      <c r="MDW2194" s="218"/>
      <c r="MDX2194" s="218"/>
      <c r="MDY2194" s="218"/>
      <c r="MDZ2194" s="218"/>
      <c r="MEA2194" s="218"/>
      <c r="MEB2194" s="218"/>
      <c r="MEC2194" s="218"/>
      <c r="MED2194" s="218"/>
      <c r="MEE2194" s="218"/>
      <c r="MEF2194" s="218"/>
      <c r="MEG2194" s="218"/>
      <c r="MEH2194" s="218"/>
      <c r="MEI2194" s="218"/>
      <c r="MEJ2194" s="218"/>
      <c r="MEK2194" s="218"/>
      <c r="MEL2194" s="218"/>
      <c r="MEM2194" s="218"/>
      <c r="MEN2194" s="218"/>
      <c r="MEO2194" s="218"/>
      <c r="MEP2194" s="218"/>
      <c r="MEQ2194" s="218"/>
      <c r="MER2194" s="218"/>
      <c r="MES2194" s="218"/>
      <c r="MET2194" s="218"/>
      <c r="MEU2194" s="218"/>
      <c r="MEV2194" s="218"/>
      <c r="MEW2194" s="218"/>
      <c r="MEX2194" s="218"/>
      <c r="MEY2194" s="218"/>
      <c r="MEZ2194" s="218"/>
      <c r="MFA2194" s="218"/>
      <c r="MFB2194" s="218"/>
      <c r="MFC2194" s="218"/>
      <c r="MFD2194" s="218"/>
      <c r="MFE2194" s="218"/>
      <c r="MFF2194" s="218"/>
      <c r="MFG2194" s="218"/>
      <c r="MFH2194" s="218"/>
      <c r="MFI2194" s="218"/>
      <c r="MFJ2194" s="218"/>
      <c r="MFK2194" s="218"/>
      <c r="MFL2194" s="218"/>
      <c r="MFM2194" s="218"/>
      <c r="MFN2194" s="218"/>
      <c r="MFO2194" s="218"/>
      <c r="MFP2194" s="218"/>
      <c r="MFQ2194" s="218"/>
      <c r="MFR2194" s="218"/>
      <c r="MFS2194" s="218"/>
      <c r="MFT2194" s="218"/>
      <c r="MFU2194" s="218"/>
      <c r="MFV2194" s="218"/>
      <c r="MFW2194" s="218"/>
      <c r="MFX2194" s="218"/>
      <c r="MFY2194" s="218"/>
      <c r="MFZ2194" s="218"/>
      <c r="MGA2194" s="218"/>
      <c r="MGB2194" s="218"/>
      <c r="MGC2194" s="218"/>
      <c r="MGD2194" s="218"/>
      <c r="MGE2194" s="218"/>
      <c r="MGF2194" s="218"/>
      <c r="MGG2194" s="218"/>
      <c r="MGH2194" s="218"/>
      <c r="MGI2194" s="218"/>
      <c r="MGJ2194" s="218"/>
      <c r="MGK2194" s="218"/>
      <c r="MGL2194" s="218"/>
      <c r="MGM2194" s="218"/>
      <c r="MGN2194" s="218"/>
      <c r="MGO2194" s="218"/>
      <c r="MGP2194" s="218"/>
      <c r="MGQ2194" s="218"/>
      <c r="MGR2194" s="218"/>
      <c r="MGS2194" s="218"/>
      <c r="MGT2194" s="218"/>
      <c r="MGU2194" s="218"/>
      <c r="MGV2194" s="218"/>
      <c r="MGW2194" s="218"/>
      <c r="MGX2194" s="218"/>
      <c r="MGY2194" s="218"/>
      <c r="MGZ2194" s="218"/>
      <c r="MHA2194" s="218"/>
      <c r="MHB2194" s="218"/>
      <c r="MHC2194" s="218"/>
      <c r="MHD2194" s="218"/>
      <c r="MHE2194" s="218"/>
      <c r="MHF2194" s="218"/>
      <c r="MHG2194" s="218"/>
      <c r="MHH2194" s="218"/>
      <c r="MHI2194" s="218"/>
      <c r="MHJ2194" s="218"/>
      <c r="MHK2194" s="218"/>
      <c r="MHL2194" s="218"/>
      <c r="MHM2194" s="218"/>
      <c r="MHN2194" s="218"/>
      <c r="MHO2194" s="218"/>
      <c r="MHP2194" s="218"/>
      <c r="MHQ2194" s="218"/>
      <c r="MHR2194" s="218"/>
      <c r="MHS2194" s="218"/>
      <c r="MHT2194" s="218"/>
      <c r="MHU2194" s="218"/>
      <c r="MHV2194" s="218"/>
      <c r="MHW2194" s="218"/>
      <c r="MHX2194" s="218"/>
      <c r="MHY2194" s="218"/>
      <c r="MHZ2194" s="218"/>
      <c r="MIA2194" s="218"/>
      <c r="MIB2194" s="218"/>
      <c r="MIC2194" s="218"/>
      <c r="MID2194" s="218"/>
      <c r="MIE2194" s="218"/>
      <c r="MIF2194" s="218"/>
      <c r="MIG2194" s="218"/>
      <c r="MIH2194" s="218"/>
      <c r="MII2194" s="218"/>
      <c r="MIJ2194" s="218"/>
      <c r="MIK2194" s="218"/>
      <c r="MIL2194" s="218"/>
      <c r="MIM2194" s="218"/>
      <c r="MIN2194" s="218"/>
      <c r="MIO2194" s="218"/>
      <c r="MIP2194" s="218"/>
      <c r="MIQ2194" s="218"/>
      <c r="MIR2194" s="218"/>
      <c r="MIS2194" s="218"/>
      <c r="MIT2194" s="218"/>
      <c r="MIU2194" s="218"/>
      <c r="MIV2194" s="218"/>
      <c r="MIW2194" s="218"/>
      <c r="MIX2194" s="218"/>
      <c r="MIY2194" s="218"/>
      <c r="MIZ2194" s="218"/>
      <c r="MJA2194" s="218"/>
      <c r="MJB2194" s="218"/>
      <c r="MJC2194" s="218"/>
      <c r="MJD2194" s="218"/>
      <c r="MJE2194" s="218"/>
      <c r="MJF2194" s="218"/>
      <c r="MJG2194" s="218"/>
      <c r="MJH2194" s="218"/>
      <c r="MJI2194" s="218"/>
      <c r="MJJ2194" s="218"/>
      <c r="MJK2194" s="218"/>
      <c r="MJL2194" s="218"/>
      <c r="MJM2194" s="218"/>
      <c r="MJN2194" s="218"/>
      <c r="MJO2194" s="218"/>
      <c r="MJP2194" s="218"/>
      <c r="MJQ2194" s="218"/>
      <c r="MJR2194" s="218"/>
      <c r="MJS2194" s="218"/>
      <c r="MJT2194" s="218"/>
      <c r="MJU2194" s="218"/>
      <c r="MJV2194" s="218"/>
      <c r="MJW2194" s="218"/>
      <c r="MJX2194" s="218"/>
      <c r="MJY2194" s="218"/>
      <c r="MJZ2194" s="218"/>
      <c r="MKA2194" s="218"/>
      <c r="MKB2194" s="218"/>
      <c r="MKC2194" s="218"/>
      <c r="MKD2194" s="218"/>
      <c r="MKE2194" s="218"/>
      <c r="MKF2194" s="218"/>
      <c r="MKG2194" s="218"/>
      <c r="MKH2194" s="218"/>
      <c r="MKI2194" s="218"/>
      <c r="MKJ2194" s="218"/>
      <c r="MKK2194" s="218"/>
      <c r="MKL2194" s="218"/>
      <c r="MKM2194" s="218"/>
      <c r="MKN2194" s="218"/>
      <c r="MKO2194" s="218"/>
      <c r="MKP2194" s="218"/>
      <c r="MKQ2194" s="218"/>
      <c r="MKR2194" s="218"/>
      <c r="MKS2194" s="218"/>
      <c r="MKT2194" s="218"/>
      <c r="MKU2194" s="218"/>
      <c r="MKV2194" s="218"/>
      <c r="MKW2194" s="218"/>
      <c r="MKX2194" s="218"/>
      <c r="MKY2194" s="218"/>
      <c r="MKZ2194" s="218"/>
      <c r="MLA2194" s="218"/>
      <c r="MLB2194" s="218"/>
      <c r="MLC2194" s="218"/>
      <c r="MLD2194" s="218"/>
      <c r="MLE2194" s="218"/>
      <c r="MLF2194" s="218"/>
      <c r="MLG2194" s="218"/>
      <c r="MLH2194" s="218"/>
      <c r="MLI2194" s="218"/>
      <c r="MLJ2194" s="218"/>
      <c r="MLK2194" s="218"/>
      <c r="MLL2194" s="218"/>
      <c r="MLM2194" s="218"/>
      <c r="MLN2194" s="218"/>
      <c r="MLO2194" s="218"/>
      <c r="MLP2194" s="218"/>
      <c r="MLQ2194" s="218"/>
      <c r="MLR2194" s="218"/>
      <c r="MLS2194" s="218"/>
      <c r="MLT2194" s="218"/>
      <c r="MLU2194" s="218"/>
      <c r="MLV2194" s="218"/>
      <c r="MLW2194" s="218"/>
      <c r="MLX2194" s="218"/>
      <c r="MLY2194" s="218"/>
      <c r="MLZ2194" s="218"/>
      <c r="MMA2194" s="218"/>
      <c r="MMB2194" s="218"/>
      <c r="MMC2194" s="218"/>
      <c r="MMD2194" s="218"/>
      <c r="MME2194" s="218"/>
      <c r="MMF2194" s="218"/>
      <c r="MMG2194" s="218"/>
      <c r="MMH2194" s="218"/>
      <c r="MMI2194" s="218"/>
      <c r="MMJ2194" s="218"/>
      <c r="MMK2194" s="218"/>
      <c r="MML2194" s="218"/>
      <c r="MMM2194" s="218"/>
      <c r="MMN2194" s="218"/>
      <c r="MMO2194" s="218"/>
      <c r="MMP2194" s="218"/>
      <c r="MMQ2194" s="218"/>
      <c r="MMR2194" s="218"/>
      <c r="MMS2194" s="218"/>
      <c r="MMT2194" s="218"/>
      <c r="MMU2194" s="218"/>
      <c r="MMV2194" s="218"/>
      <c r="MMW2194" s="218"/>
      <c r="MMX2194" s="218"/>
      <c r="MMY2194" s="218"/>
      <c r="MMZ2194" s="218"/>
      <c r="MNA2194" s="218"/>
      <c r="MNB2194" s="218"/>
      <c r="MNC2194" s="218"/>
      <c r="MND2194" s="218"/>
      <c r="MNE2194" s="218"/>
      <c r="MNF2194" s="218"/>
      <c r="MNG2194" s="218"/>
      <c r="MNH2194" s="218"/>
      <c r="MNI2194" s="218"/>
      <c r="MNJ2194" s="218"/>
      <c r="MNK2194" s="218"/>
      <c r="MNL2194" s="218"/>
      <c r="MNM2194" s="218"/>
      <c r="MNN2194" s="218"/>
      <c r="MNO2194" s="218"/>
      <c r="MNP2194" s="218"/>
      <c r="MNQ2194" s="218"/>
      <c r="MNR2194" s="218"/>
      <c r="MNS2194" s="218"/>
      <c r="MNT2194" s="218"/>
      <c r="MNU2194" s="218"/>
      <c r="MNV2194" s="218"/>
      <c r="MNW2194" s="218"/>
      <c r="MNX2194" s="218"/>
      <c r="MNY2194" s="218"/>
      <c r="MNZ2194" s="218"/>
      <c r="MOA2194" s="218"/>
      <c r="MOB2194" s="218"/>
      <c r="MOC2194" s="218"/>
      <c r="MOD2194" s="218"/>
      <c r="MOE2194" s="218"/>
      <c r="MOF2194" s="218"/>
      <c r="MOG2194" s="218"/>
      <c r="MOH2194" s="218"/>
      <c r="MOI2194" s="218"/>
      <c r="MOJ2194" s="218"/>
      <c r="MOK2194" s="218"/>
      <c r="MOL2194" s="218"/>
      <c r="MOM2194" s="218"/>
      <c r="MON2194" s="218"/>
      <c r="MOO2194" s="218"/>
      <c r="MOP2194" s="218"/>
      <c r="MOQ2194" s="218"/>
      <c r="MOR2194" s="218"/>
      <c r="MOS2194" s="218"/>
      <c r="MOT2194" s="218"/>
      <c r="MOU2194" s="218"/>
      <c r="MOV2194" s="218"/>
      <c r="MOW2194" s="218"/>
      <c r="MOX2194" s="218"/>
      <c r="MOY2194" s="218"/>
      <c r="MOZ2194" s="218"/>
      <c r="MPA2194" s="218"/>
      <c r="MPB2194" s="218"/>
      <c r="MPC2194" s="218"/>
      <c r="MPD2194" s="218"/>
      <c r="MPE2194" s="218"/>
      <c r="MPF2194" s="218"/>
      <c r="MPG2194" s="218"/>
      <c r="MPH2194" s="218"/>
      <c r="MPI2194" s="218"/>
      <c r="MPJ2194" s="218"/>
      <c r="MPK2194" s="218"/>
      <c r="MPL2194" s="218"/>
      <c r="MPM2194" s="218"/>
      <c r="MPN2194" s="218"/>
      <c r="MPO2194" s="218"/>
      <c r="MPP2194" s="218"/>
      <c r="MPQ2194" s="218"/>
      <c r="MPR2194" s="218"/>
      <c r="MPS2194" s="218"/>
      <c r="MPT2194" s="218"/>
      <c r="MPU2194" s="218"/>
      <c r="MPV2194" s="218"/>
      <c r="MPW2194" s="218"/>
      <c r="MPX2194" s="218"/>
      <c r="MPY2194" s="218"/>
      <c r="MPZ2194" s="218"/>
      <c r="MQA2194" s="218"/>
      <c r="MQB2194" s="218"/>
      <c r="MQC2194" s="218"/>
      <c r="MQD2194" s="218"/>
      <c r="MQE2194" s="218"/>
      <c r="MQF2194" s="218"/>
      <c r="MQG2194" s="218"/>
      <c r="MQH2194" s="218"/>
      <c r="MQI2194" s="218"/>
      <c r="MQJ2194" s="218"/>
      <c r="MQK2194" s="218"/>
      <c r="MQL2194" s="218"/>
      <c r="MQM2194" s="218"/>
      <c r="MQN2194" s="218"/>
      <c r="MQO2194" s="218"/>
      <c r="MQP2194" s="218"/>
      <c r="MQQ2194" s="218"/>
      <c r="MQR2194" s="218"/>
      <c r="MQS2194" s="218"/>
      <c r="MQT2194" s="218"/>
      <c r="MQU2194" s="218"/>
      <c r="MQV2194" s="218"/>
      <c r="MQW2194" s="218"/>
      <c r="MQX2194" s="218"/>
      <c r="MQY2194" s="218"/>
      <c r="MQZ2194" s="218"/>
      <c r="MRA2194" s="218"/>
      <c r="MRB2194" s="218"/>
      <c r="MRC2194" s="218"/>
      <c r="MRD2194" s="218"/>
      <c r="MRE2194" s="218"/>
      <c r="MRF2194" s="218"/>
      <c r="MRG2194" s="218"/>
      <c r="MRH2194" s="218"/>
      <c r="MRI2194" s="218"/>
      <c r="MRJ2194" s="218"/>
      <c r="MRK2194" s="218"/>
      <c r="MRL2194" s="218"/>
      <c r="MRM2194" s="218"/>
      <c r="MRN2194" s="218"/>
      <c r="MRO2194" s="218"/>
      <c r="MRP2194" s="218"/>
      <c r="MRQ2194" s="218"/>
      <c r="MRR2194" s="218"/>
      <c r="MRS2194" s="218"/>
      <c r="MRT2194" s="218"/>
      <c r="MRU2194" s="218"/>
      <c r="MRV2194" s="218"/>
      <c r="MRW2194" s="218"/>
      <c r="MRX2194" s="218"/>
      <c r="MRY2194" s="218"/>
      <c r="MRZ2194" s="218"/>
      <c r="MSA2194" s="218"/>
      <c r="MSB2194" s="218"/>
      <c r="MSC2194" s="218"/>
      <c r="MSD2194" s="218"/>
      <c r="MSE2194" s="218"/>
      <c r="MSF2194" s="218"/>
      <c r="MSG2194" s="218"/>
      <c r="MSH2194" s="218"/>
      <c r="MSI2194" s="218"/>
      <c r="MSJ2194" s="218"/>
      <c r="MSK2194" s="218"/>
      <c r="MSL2194" s="218"/>
      <c r="MSM2194" s="218"/>
      <c r="MSN2194" s="218"/>
      <c r="MSO2194" s="218"/>
      <c r="MSP2194" s="218"/>
      <c r="MSQ2194" s="218"/>
      <c r="MSR2194" s="218"/>
      <c r="MSS2194" s="218"/>
      <c r="MST2194" s="218"/>
      <c r="MSU2194" s="218"/>
      <c r="MSV2194" s="218"/>
      <c r="MSW2194" s="218"/>
      <c r="MSX2194" s="218"/>
      <c r="MSY2194" s="218"/>
      <c r="MSZ2194" s="218"/>
      <c r="MTA2194" s="218"/>
      <c r="MTB2194" s="218"/>
      <c r="MTC2194" s="218"/>
      <c r="MTD2194" s="218"/>
      <c r="MTE2194" s="218"/>
      <c r="MTF2194" s="218"/>
      <c r="MTG2194" s="218"/>
      <c r="MTH2194" s="218"/>
      <c r="MTI2194" s="218"/>
      <c r="MTJ2194" s="218"/>
      <c r="MTK2194" s="218"/>
      <c r="MTL2194" s="218"/>
      <c r="MTM2194" s="218"/>
      <c r="MTN2194" s="218"/>
      <c r="MTO2194" s="218"/>
      <c r="MTP2194" s="218"/>
      <c r="MTQ2194" s="218"/>
      <c r="MTR2194" s="218"/>
      <c r="MTS2194" s="218"/>
      <c r="MTT2194" s="218"/>
      <c r="MTU2194" s="218"/>
      <c r="MTV2194" s="218"/>
      <c r="MTW2194" s="218"/>
      <c r="MTX2194" s="218"/>
      <c r="MTY2194" s="218"/>
      <c r="MTZ2194" s="218"/>
      <c r="MUA2194" s="218"/>
      <c r="MUB2194" s="218"/>
      <c r="MUC2194" s="218"/>
      <c r="MUD2194" s="218"/>
      <c r="MUE2194" s="218"/>
      <c r="MUF2194" s="218"/>
      <c r="MUG2194" s="218"/>
      <c r="MUH2194" s="218"/>
      <c r="MUI2194" s="218"/>
      <c r="MUJ2194" s="218"/>
      <c r="MUK2194" s="218"/>
      <c r="MUL2194" s="218"/>
      <c r="MUM2194" s="218"/>
      <c r="MUN2194" s="218"/>
      <c r="MUO2194" s="218"/>
      <c r="MUP2194" s="218"/>
      <c r="MUQ2194" s="218"/>
      <c r="MUR2194" s="218"/>
      <c r="MUS2194" s="218"/>
      <c r="MUT2194" s="218"/>
      <c r="MUU2194" s="218"/>
      <c r="MUV2194" s="218"/>
      <c r="MUW2194" s="218"/>
      <c r="MUX2194" s="218"/>
      <c r="MUY2194" s="218"/>
      <c r="MUZ2194" s="218"/>
      <c r="MVA2194" s="218"/>
      <c r="MVB2194" s="218"/>
      <c r="MVC2194" s="218"/>
      <c r="MVD2194" s="218"/>
      <c r="MVE2194" s="218"/>
      <c r="MVF2194" s="218"/>
      <c r="MVG2194" s="218"/>
      <c r="MVH2194" s="218"/>
      <c r="MVI2194" s="218"/>
      <c r="MVJ2194" s="218"/>
      <c r="MVK2194" s="218"/>
      <c r="MVL2194" s="218"/>
      <c r="MVM2194" s="218"/>
      <c r="MVN2194" s="218"/>
      <c r="MVO2194" s="218"/>
      <c r="MVP2194" s="218"/>
      <c r="MVQ2194" s="218"/>
      <c r="MVR2194" s="218"/>
      <c r="MVS2194" s="218"/>
      <c r="MVT2194" s="218"/>
      <c r="MVU2194" s="218"/>
      <c r="MVV2194" s="218"/>
      <c r="MVW2194" s="218"/>
      <c r="MVX2194" s="218"/>
      <c r="MVY2194" s="218"/>
      <c r="MVZ2194" s="218"/>
      <c r="MWA2194" s="218"/>
      <c r="MWB2194" s="218"/>
      <c r="MWC2194" s="218"/>
      <c r="MWD2194" s="218"/>
      <c r="MWE2194" s="218"/>
      <c r="MWF2194" s="218"/>
      <c r="MWG2194" s="218"/>
      <c r="MWH2194" s="218"/>
      <c r="MWI2194" s="218"/>
      <c r="MWJ2194" s="218"/>
      <c r="MWK2194" s="218"/>
      <c r="MWL2194" s="218"/>
      <c r="MWM2194" s="218"/>
      <c r="MWN2194" s="218"/>
      <c r="MWO2194" s="218"/>
      <c r="MWP2194" s="218"/>
      <c r="MWQ2194" s="218"/>
      <c r="MWR2194" s="218"/>
      <c r="MWS2194" s="218"/>
      <c r="MWT2194" s="218"/>
      <c r="MWU2194" s="218"/>
      <c r="MWV2194" s="218"/>
      <c r="MWW2194" s="218"/>
      <c r="MWX2194" s="218"/>
      <c r="MWY2194" s="218"/>
      <c r="MWZ2194" s="218"/>
      <c r="MXA2194" s="218"/>
      <c r="MXB2194" s="218"/>
      <c r="MXC2194" s="218"/>
      <c r="MXD2194" s="218"/>
      <c r="MXE2194" s="218"/>
      <c r="MXF2194" s="218"/>
      <c r="MXG2194" s="218"/>
      <c r="MXH2194" s="218"/>
      <c r="MXI2194" s="218"/>
      <c r="MXJ2194" s="218"/>
      <c r="MXK2194" s="218"/>
      <c r="MXL2194" s="218"/>
      <c r="MXM2194" s="218"/>
      <c r="MXN2194" s="218"/>
      <c r="MXO2194" s="218"/>
      <c r="MXP2194" s="218"/>
      <c r="MXQ2194" s="218"/>
      <c r="MXR2194" s="218"/>
      <c r="MXS2194" s="218"/>
      <c r="MXT2194" s="218"/>
      <c r="MXU2194" s="218"/>
      <c r="MXV2194" s="218"/>
      <c r="MXW2194" s="218"/>
      <c r="MXX2194" s="218"/>
      <c r="MXY2194" s="218"/>
      <c r="MXZ2194" s="218"/>
      <c r="MYA2194" s="218"/>
      <c r="MYB2194" s="218"/>
      <c r="MYC2194" s="218"/>
      <c r="MYD2194" s="218"/>
      <c r="MYE2194" s="218"/>
      <c r="MYF2194" s="218"/>
      <c r="MYG2194" s="218"/>
      <c r="MYH2194" s="218"/>
      <c r="MYI2194" s="218"/>
      <c r="MYJ2194" s="218"/>
      <c r="MYK2194" s="218"/>
      <c r="MYL2194" s="218"/>
      <c r="MYM2194" s="218"/>
      <c r="MYN2194" s="218"/>
      <c r="MYO2194" s="218"/>
      <c r="MYP2194" s="218"/>
      <c r="MYQ2194" s="218"/>
      <c r="MYR2194" s="218"/>
      <c r="MYS2194" s="218"/>
      <c r="MYT2194" s="218"/>
      <c r="MYU2194" s="218"/>
      <c r="MYV2194" s="218"/>
      <c r="MYW2194" s="218"/>
      <c r="MYX2194" s="218"/>
      <c r="MYY2194" s="218"/>
      <c r="MYZ2194" s="218"/>
      <c r="MZA2194" s="218"/>
      <c r="MZB2194" s="218"/>
      <c r="MZC2194" s="218"/>
      <c r="MZD2194" s="218"/>
      <c r="MZE2194" s="218"/>
      <c r="MZF2194" s="218"/>
      <c r="MZG2194" s="218"/>
      <c r="MZH2194" s="218"/>
      <c r="MZI2194" s="218"/>
      <c r="MZJ2194" s="218"/>
      <c r="MZK2194" s="218"/>
      <c r="MZL2194" s="218"/>
      <c r="MZM2194" s="218"/>
      <c r="MZN2194" s="218"/>
      <c r="MZO2194" s="218"/>
      <c r="MZP2194" s="218"/>
      <c r="MZQ2194" s="218"/>
      <c r="MZR2194" s="218"/>
      <c r="MZS2194" s="218"/>
      <c r="MZT2194" s="218"/>
      <c r="MZU2194" s="218"/>
      <c r="MZV2194" s="218"/>
      <c r="MZW2194" s="218"/>
      <c r="MZX2194" s="218"/>
      <c r="MZY2194" s="218"/>
      <c r="MZZ2194" s="218"/>
      <c r="NAA2194" s="218"/>
      <c r="NAB2194" s="218"/>
      <c r="NAC2194" s="218"/>
      <c r="NAD2194" s="218"/>
      <c r="NAE2194" s="218"/>
      <c r="NAF2194" s="218"/>
      <c r="NAG2194" s="218"/>
      <c r="NAH2194" s="218"/>
      <c r="NAI2194" s="218"/>
      <c r="NAJ2194" s="218"/>
      <c r="NAK2194" s="218"/>
      <c r="NAL2194" s="218"/>
      <c r="NAM2194" s="218"/>
      <c r="NAN2194" s="218"/>
      <c r="NAO2194" s="218"/>
      <c r="NAP2194" s="218"/>
      <c r="NAQ2194" s="218"/>
      <c r="NAR2194" s="218"/>
      <c r="NAS2194" s="218"/>
      <c r="NAT2194" s="218"/>
      <c r="NAU2194" s="218"/>
      <c r="NAV2194" s="218"/>
      <c r="NAW2194" s="218"/>
      <c r="NAX2194" s="218"/>
      <c r="NAY2194" s="218"/>
      <c r="NAZ2194" s="218"/>
      <c r="NBA2194" s="218"/>
      <c r="NBB2194" s="218"/>
      <c r="NBC2194" s="218"/>
      <c r="NBD2194" s="218"/>
      <c r="NBE2194" s="218"/>
      <c r="NBF2194" s="218"/>
      <c r="NBG2194" s="218"/>
      <c r="NBH2194" s="218"/>
      <c r="NBI2194" s="218"/>
      <c r="NBJ2194" s="218"/>
      <c r="NBK2194" s="218"/>
      <c r="NBL2194" s="218"/>
      <c r="NBM2194" s="218"/>
      <c r="NBN2194" s="218"/>
      <c r="NBO2194" s="218"/>
      <c r="NBP2194" s="218"/>
      <c r="NBQ2194" s="218"/>
      <c r="NBR2194" s="218"/>
      <c r="NBS2194" s="218"/>
      <c r="NBT2194" s="218"/>
      <c r="NBU2194" s="218"/>
      <c r="NBV2194" s="218"/>
      <c r="NBW2194" s="218"/>
      <c r="NBX2194" s="218"/>
      <c r="NBY2194" s="218"/>
      <c r="NBZ2194" s="218"/>
      <c r="NCA2194" s="218"/>
      <c r="NCB2194" s="218"/>
      <c r="NCC2194" s="218"/>
      <c r="NCD2194" s="218"/>
      <c r="NCE2194" s="218"/>
      <c r="NCF2194" s="218"/>
      <c r="NCG2194" s="218"/>
      <c r="NCH2194" s="218"/>
      <c r="NCI2194" s="218"/>
      <c r="NCJ2194" s="218"/>
      <c r="NCK2194" s="218"/>
      <c r="NCL2194" s="218"/>
      <c r="NCM2194" s="218"/>
      <c r="NCN2194" s="218"/>
      <c r="NCO2194" s="218"/>
      <c r="NCP2194" s="218"/>
      <c r="NCQ2194" s="218"/>
      <c r="NCR2194" s="218"/>
      <c r="NCS2194" s="218"/>
      <c r="NCT2194" s="218"/>
      <c r="NCU2194" s="218"/>
      <c r="NCV2194" s="218"/>
      <c r="NCW2194" s="218"/>
      <c r="NCX2194" s="218"/>
      <c r="NCY2194" s="218"/>
      <c r="NCZ2194" s="218"/>
      <c r="NDA2194" s="218"/>
      <c r="NDB2194" s="218"/>
      <c r="NDC2194" s="218"/>
      <c r="NDD2194" s="218"/>
      <c r="NDE2194" s="218"/>
      <c r="NDF2194" s="218"/>
      <c r="NDG2194" s="218"/>
      <c r="NDH2194" s="218"/>
      <c r="NDI2194" s="218"/>
      <c r="NDJ2194" s="218"/>
      <c r="NDK2194" s="218"/>
      <c r="NDL2194" s="218"/>
      <c r="NDM2194" s="218"/>
      <c r="NDN2194" s="218"/>
      <c r="NDO2194" s="218"/>
      <c r="NDP2194" s="218"/>
      <c r="NDQ2194" s="218"/>
      <c r="NDR2194" s="218"/>
      <c r="NDS2194" s="218"/>
      <c r="NDT2194" s="218"/>
      <c r="NDU2194" s="218"/>
      <c r="NDV2194" s="218"/>
      <c r="NDW2194" s="218"/>
      <c r="NDX2194" s="218"/>
      <c r="NDY2194" s="218"/>
      <c r="NDZ2194" s="218"/>
      <c r="NEA2194" s="218"/>
      <c r="NEB2194" s="218"/>
      <c r="NEC2194" s="218"/>
      <c r="NED2194" s="218"/>
      <c r="NEE2194" s="218"/>
      <c r="NEF2194" s="218"/>
      <c r="NEG2194" s="218"/>
      <c r="NEH2194" s="218"/>
      <c r="NEI2194" s="218"/>
      <c r="NEJ2194" s="218"/>
      <c r="NEK2194" s="218"/>
      <c r="NEL2194" s="218"/>
      <c r="NEM2194" s="218"/>
      <c r="NEN2194" s="218"/>
      <c r="NEO2194" s="218"/>
      <c r="NEP2194" s="218"/>
      <c r="NEQ2194" s="218"/>
      <c r="NER2194" s="218"/>
      <c r="NES2194" s="218"/>
      <c r="NET2194" s="218"/>
      <c r="NEU2194" s="218"/>
      <c r="NEV2194" s="218"/>
      <c r="NEW2194" s="218"/>
      <c r="NEX2194" s="218"/>
      <c r="NEY2194" s="218"/>
      <c r="NEZ2194" s="218"/>
      <c r="NFA2194" s="218"/>
      <c r="NFB2194" s="218"/>
      <c r="NFC2194" s="218"/>
      <c r="NFD2194" s="218"/>
      <c r="NFE2194" s="218"/>
      <c r="NFF2194" s="218"/>
      <c r="NFG2194" s="218"/>
      <c r="NFH2194" s="218"/>
      <c r="NFI2194" s="218"/>
      <c r="NFJ2194" s="218"/>
      <c r="NFK2194" s="218"/>
      <c r="NFL2194" s="218"/>
      <c r="NFM2194" s="218"/>
      <c r="NFN2194" s="218"/>
      <c r="NFO2194" s="218"/>
      <c r="NFP2194" s="218"/>
      <c r="NFQ2194" s="218"/>
      <c r="NFR2194" s="218"/>
      <c r="NFS2194" s="218"/>
      <c r="NFT2194" s="218"/>
      <c r="NFU2194" s="218"/>
      <c r="NFV2194" s="218"/>
      <c r="NFW2194" s="218"/>
      <c r="NFX2194" s="218"/>
      <c r="NFY2194" s="218"/>
      <c r="NFZ2194" s="218"/>
      <c r="NGA2194" s="218"/>
      <c r="NGB2194" s="218"/>
      <c r="NGC2194" s="218"/>
      <c r="NGD2194" s="218"/>
      <c r="NGE2194" s="218"/>
      <c r="NGF2194" s="218"/>
      <c r="NGG2194" s="218"/>
      <c r="NGH2194" s="218"/>
      <c r="NGI2194" s="218"/>
      <c r="NGJ2194" s="218"/>
      <c r="NGK2194" s="218"/>
      <c r="NGL2194" s="218"/>
      <c r="NGM2194" s="218"/>
      <c r="NGN2194" s="218"/>
      <c r="NGO2194" s="218"/>
      <c r="NGP2194" s="218"/>
      <c r="NGQ2194" s="218"/>
      <c r="NGR2194" s="218"/>
      <c r="NGS2194" s="218"/>
      <c r="NGT2194" s="218"/>
      <c r="NGU2194" s="218"/>
      <c r="NGV2194" s="218"/>
      <c r="NGW2194" s="218"/>
      <c r="NGX2194" s="218"/>
      <c r="NGY2194" s="218"/>
      <c r="NGZ2194" s="218"/>
      <c r="NHA2194" s="218"/>
      <c r="NHB2194" s="218"/>
      <c r="NHC2194" s="218"/>
      <c r="NHD2194" s="218"/>
      <c r="NHE2194" s="218"/>
      <c r="NHF2194" s="218"/>
      <c r="NHG2194" s="218"/>
      <c r="NHH2194" s="218"/>
      <c r="NHI2194" s="218"/>
      <c r="NHJ2194" s="218"/>
      <c r="NHK2194" s="218"/>
      <c r="NHL2194" s="218"/>
      <c r="NHM2194" s="218"/>
      <c r="NHN2194" s="218"/>
      <c r="NHO2194" s="218"/>
      <c r="NHP2194" s="218"/>
      <c r="NHQ2194" s="218"/>
      <c r="NHR2194" s="218"/>
      <c r="NHS2194" s="218"/>
      <c r="NHT2194" s="218"/>
      <c r="NHU2194" s="218"/>
      <c r="NHV2194" s="218"/>
      <c r="NHW2194" s="218"/>
      <c r="NHX2194" s="218"/>
      <c r="NHY2194" s="218"/>
      <c r="NHZ2194" s="218"/>
      <c r="NIA2194" s="218"/>
      <c r="NIB2194" s="218"/>
      <c r="NIC2194" s="218"/>
      <c r="NID2194" s="218"/>
      <c r="NIE2194" s="218"/>
      <c r="NIF2194" s="218"/>
      <c r="NIG2194" s="218"/>
      <c r="NIH2194" s="218"/>
      <c r="NII2194" s="218"/>
      <c r="NIJ2194" s="218"/>
      <c r="NIK2194" s="218"/>
      <c r="NIL2194" s="218"/>
      <c r="NIM2194" s="218"/>
      <c r="NIN2194" s="218"/>
      <c r="NIO2194" s="218"/>
      <c r="NIP2194" s="218"/>
      <c r="NIQ2194" s="218"/>
      <c r="NIR2194" s="218"/>
      <c r="NIS2194" s="218"/>
      <c r="NIT2194" s="218"/>
      <c r="NIU2194" s="218"/>
      <c r="NIV2194" s="218"/>
      <c r="NIW2194" s="218"/>
      <c r="NIX2194" s="218"/>
      <c r="NIY2194" s="218"/>
      <c r="NIZ2194" s="218"/>
      <c r="NJA2194" s="218"/>
      <c r="NJB2194" s="218"/>
      <c r="NJC2194" s="218"/>
      <c r="NJD2194" s="218"/>
      <c r="NJE2194" s="218"/>
      <c r="NJF2194" s="218"/>
      <c r="NJG2194" s="218"/>
      <c r="NJH2194" s="218"/>
      <c r="NJI2194" s="218"/>
      <c r="NJJ2194" s="218"/>
      <c r="NJK2194" s="218"/>
      <c r="NJL2194" s="218"/>
      <c r="NJM2194" s="218"/>
      <c r="NJN2194" s="218"/>
      <c r="NJO2194" s="218"/>
      <c r="NJP2194" s="218"/>
      <c r="NJQ2194" s="218"/>
      <c r="NJR2194" s="218"/>
      <c r="NJS2194" s="218"/>
      <c r="NJT2194" s="218"/>
      <c r="NJU2194" s="218"/>
      <c r="NJV2194" s="218"/>
      <c r="NJW2194" s="218"/>
      <c r="NJX2194" s="218"/>
      <c r="NJY2194" s="218"/>
      <c r="NJZ2194" s="218"/>
      <c r="NKA2194" s="218"/>
      <c r="NKB2194" s="218"/>
      <c r="NKC2194" s="218"/>
      <c r="NKD2194" s="218"/>
      <c r="NKE2194" s="218"/>
      <c r="NKF2194" s="218"/>
      <c r="NKG2194" s="218"/>
      <c r="NKH2194" s="218"/>
      <c r="NKI2194" s="218"/>
      <c r="NKJ2194" s="218"/>
      <c r="NKK2194" s="218"/>
      <c r="NKL2194" s="218"/>
      <c r="NKM2194" s="218"/>
      <c r="NKN2194" s="218"/>
      <c r="NKO2194" s="218"/>
      <c r="NKP2194" s="218"/>
      <c r="NKQ2194" s="218"/>
      <c r="NKR2194" s="218"/>
      <c r="NKS2194" s="218"/>
      <c r="NKT2194" s="218"/>
      <c r="NKU2194" s="218"/>
      <c r="NKV2194" s="218"/>
      <c r="NKW2194" s="218"/>
      <c r="NKX2194" s="218"/>
      <c r="NKY2194" s="218"/>
      <c r="NKZ2194" s="218"/>
      <c r="NLA2194" s="218"/>
      <c r="NLB2194" s="218"/>
      <c r="NLC2194" s="218"/>
      <c r="NLD2194" s="218"/>
      <c r="NLE2194" s="218"/>
      <c r="NLF2194" s="218"/>
      <c r="NLG2194" s="218"/>
      <c r="NLH2194" s="218"/>
      <c r="NLI2194" s="218"/>
      <c r="NLJ2194" s="218"/>
      <c r="NLK2194" s="218"/>
      <c r="NLL2194" s="218"/>
      <c r="NLM2194" s="218"/>
      <c r="NLN2194" s="218"/>
      <c r="NLO2194" s="218"/>
      <c r="NLP2194" s="218"/>
      <c r="NLQ2194" s="218"/>
      <c r="NLR2194" s="218"/>
      <c r="NLS2194" s="218"/>
      <c r="NLT2194" s="218"/>
      <c r="NLU2194" s="218"/>
      <c r="NLV2194" s="218"/>
      <c r="NLW2194" s="218"/>
      <c r="NLX2194" s="218"/>
      <c r="NLY2194" s="218"/>
      <c r="NLZ2194" s="218"/>
      <c r="NMA2194" s="218"/>
      <c r="NMB2194" s="218"/>
      <c r="NMC2194" s="218"/>
      <c r="NMD2194" s="218"/>
      <c r="NME2194" s="218"/>
      <c r="NMF2194" s="218"/>
      <c r="NMG2194" s="218"/>
      <c r="NMH2194" s="218"/>
      <c r="NMI2194" s="218"/>
      <c r="NMJ2194" s="218"/>
      <c r="NMK2194" s="218"/>
      <c r="NML2194" s="218"/>
      <c r="NMM2194" s="218"/>
      <c r="NMN2194" s="218"/>
      <c r="NMO2194" s="218"/>
      <c r="NMP2194" s="218"/>
      <c r="NMQ2194" s="218"/>
      <c r="NMR2194" s="218"/>
      <c r="NMS2194" s="218"/>
      <c r="NMT2194" s="218"/>
      <c r="NMU2194" s="218"/>
      <c r="NMV2194" s="218"/>
      <c r="NMW2194" s="218"/>
      <c r="NMX2194" s="218"/>
      <c r="NMY2194" s="218"/>
      <c r="NMZ2194" s="218"/>
      <c r="NNA2194" s="218"/>
      <c r="NNB2194" s="218"/>
      <c r="NNC2194" s="218"/>
      <c r="NND2194" s="218"/>
      <c r="NNE2194" s="218"/>
      <c r="NNF2194" s="218"/>
      <c r="NNG2194" s="218"/>
      <c r="NNH2194" s="218"/>
      <c r="NNI2194" s="218"/>
      <c r="NNJ2194" s="218"/>
      <c r="NNK2194" s="218"/>
      <c r="NNL2194" s="218"/>
      <c r="NNM2194" s="218"/>
      <c r="NNN2194" s="218"/>
      <c r="NNO2194" s="218"/>
      <c r="NNP2194" s="218"/>
      <c r="NNQ2194" s="218"/>
      <c r="NNR2194" s="218"/>
      <c r="NNS2194" s="218"/>
      <c r="NNT2194" s="218"/>
      <c r="NNU2194" s="218"/>
      <c r="NNV2194" s="218"/>
      <c r="NNW2194" s="218"/>
      <c r="NNX2194" s="218"/>
      <c r="NNY2194" s="218"/>
      <c r="NNZ2194" s="218"/>
      <c r="NOA2194" s="218"/>
      <c r="NOB2194" s="218"/>
      <c r="NOC2194" s="218"/>
      <c r="NOD2194" s="218"/>
      <c r="NOE2194" s="218"/>
      <c r="NOF2194" s="218"/>
      <c r="NOG2194" s="218"/>
      <c r="NOH2194" s="218"/>
      <c r="NOI2194" s="218"/>
      <c r="NOJ2194" s="218"/>
      <c r="NOK2194" s="218"/>
      <c r="NOL2194" s="218"/>
      <c r="NOM2194" s="218"/>
      <c r="NON2194" s="218"/>
      <c r="NOO2194" s="218"/>
      <c r="NOP2194" s="218"/>
      <c r="NOQ2194" s="218"/>
      <c r="NOR2194" s="218"/>
      <c r="NOS2194" s="218"/>
      <c r="NOT2194" s="218"/>
      <c r="NOU2194" s="218"/>
      <c r="NOV2194" s="218"/>
      <c r="NOW2194" s="218"/>
      <c r="NOX2194" s="218"/>
      <c r="NOY2194" s="218"/>
      <c r="NOZ2194" s="218"/>
      <c r="NPA2194" s="218"/>
      <c r="NPB2194" s="218"/>
      <c r="NPC2194" s="218"/>
      <c r="NPD2194" s="218"/>
      <c r="NPE2194" s="218"/>
      <c r="NPF2194" s="218"/>
      <c r="NPG2194" s="218"/>
      <c r="NPH2194" s="218"/>
      <c r="NPI2194" s="218"/>
      <c r="NPJ2194" s="218"/>
      <c r="NPK2194" s="218"/>
      <c r="NPL2194" s="218"/>
      <c r="NPM2194" s="218"/>
      <c r="NPN2194" s="218"/>
      <c r="NPO2194" s="218"/>
      <c r="NPP2194" s="218"/>
      <c r="NPQ2194" s="218"/>
      <c r="NPR2194" s="218"/>
      <c r="NPS2194" s="218"/>
      <c r="NPT2194" s="218"/>
      <c r="NPU2194" s="218"/>
      <c r="NPV2194" s="218"/>
      <c r="NPW2194" s="218"/>
      <c r="NPX2194" s="218"/>
      <c r="NPY2194" s="218"/>
      <c r="NPZ2194" s="218"/>
      <c r="NQA2194" s="218"/>
      <c r="NQB2194" s="218"/>
      <c r="NQC2194" s="218"/>
      <c r="NQD2194" s="218"/>
      <c r="NQE2194" s="218"/>
      <c r="NQF2194" s="218"/>
      <c r="NQG2194" s="218"/>
      <c r="NQH2194" s="218"/>
      <c r="NQI2194" s="218"/>
      <c r="NQJ2194" s="218"/>
      <c r="NQK2194" s="218"/>
      <c r="NQL2194" s="218"/>
      <c r="NQM2194" s="218"/>
      <c r="NQN2194" s="218"/>
      <c r="NQO2194" s="218"/>
      <c r="NQP2194" s="218"/>
      <c r="NQQ2194" s="218"/>
      <c r="NQR2194" s="218"/>
      <c r="NQS2194" s="218"/>
      <c r="NQT2194" s="218"/>
      <c r="NQU2194" s="218"/>
      <c r="NQV2194" s="218"/>
      <c r="NQW2194" s="218"/>
      <c r="NQX2194" s="218"/>
      <c r="NQY2194" s="218"/>
      <c r="NQZ2194" s="218"/>
      <c r="NRA2194" s="218"/>
      <c r="NRB2194" s="218"/>
      <c r="NRC2194" s="218"/>
      <c r="NRD2194" s="218"/>
      <c r="NRE2194" s="218"/>
      <c r="NRF2194" s="218"/>
      <c r="NRG2194" s="218"/>
      <c r="NRH2194" s="218"/>
      <c r="NRI2194" s="218"/>
      <c r="NRJ2194" s="218"/>
      <c r="NRK2194" s="218"/>
      <c r="NRL2194" s="218"/>
      <c r="NRM2194" s="218"/>
      <c r="NRN2194" s="218"/>
      <c r="NRO2194" s="218"/>
      <c r="NRP2194" s="218"/>
      <c r="NRQ2194" s="218"/>
      <c r="NRR2194" s="218"/>
      <c r="NRS2194" s="218"/>
      <c r="NRT2194" s="218"/>
      <c r="NRU2194" s="218"/>
      <c r="NRV2194" s="218"/>
      <c r="NRW2194" s="218"/>
      <c r="NRX2194" s="218"/>
      <c r="NRY2194" s="218"/>
      <c r="NRZ2194" s="218"/>
      <c r="NSA2194" s="218"/>
      <c r="NSB2194" s="218"/>
      <c r="NSC2194" s="218"/>
      <c r="NSD2194" s="218"/>
      <c r="NSE2194" s="218"/>
      <c r="NSF2194" s="218"/>
      <c r="NSG2194" s="218"/>
      <c r="NSH2194" s="218"/>
      <c r="NSI2194" s="218"/>
      <c r="NSJ2194" s="218"/>
      <c r="NSK2194" s="218"/>
      <c r="NSL2194" s="218"/>
      <c r="NSM2194" s="218"/>
      <c r="NSN2194" s="218"/>
      <c r="NSO2194" s="218"/>
      <c r="NSP2194" s="218"/>
      <c r="NSQ2194" s="218"/>
      <c r="NSR2194" s="218"/>
      <c r="NSS2194" s="218"/>
      <c r="NST2194" s="218"/>
      <c r="NSU2194" s="218"/>
      <c r="NSV2194" s="218"/>
      <c r="NSW2194" s="218"/>
      <c r="NSX2194" s="218"/>
      <c r="NSY2194" s="218"/>
      <c r="NSZ2194" s="218"/>
      <c r="NTA2194" s="218"/>
      <c r="NTB2194" s="218"/>
      <c r="NTC2194" s="218"/>
      <c r="NTD2194" s="218"/>
      <c r="NTE2194" s="218"/>
      <c r="NTF2194" s="218"/>
      <c r="NTG2194" s="218"/>
      <c r="NTH2194" s="218"/>
      <c r="NTI2194" s="218"/>
      <c r="NTJ2194" s="218"/>
      <c r="NTK2194" s="218"/>
      <c r="NTL2194" s="218"/>
      <c r="NTM2194" s="218"/>
      <c r="NTN2194" s="218"/>
      <c r="NTO2194" s="218"/>
      <c r="NTP2194" s="218"/>
      <c r="NTQ2194" s="218"/>
      <c r="NTR2194" s="218"/>
      <c r="NTS2194" s="218"/>
      <c r="NTT2194" s="218"/>
      <c r="NTU2194" s="218"/>
      <c r="NTV2194" s="218"/>
      <c r="NTW2194" s="218"/>
      <c r="NTX2194" s="218"/>
      <c r="NTY2194" s="218"/>
      <c r="NTZ2194" s="218"/>
      <c r="NUA2194" s="218"/>
      <c r="NUB2194" s="218"/>
      <c r="NUC2194" s="218"/>
      <c r="NUD2194" s="218"/>
      <c r="NUE2194" s="218"/>
      <c r="NUF2194" s="218"/>
      <c r="NUG2194" s="218"/>
      <c r="NUH2194" s="218"/>
      <c r="NUI2194" s="218"/>
      <c r="NUJ2194" s="218"/>
      <c r="NUK2194" s="218"/>
      <c r="NUL2194" s="218"/>
      <c r="NUM2194" s="218"/>
      <c r="NUN2194" s="218"/>
      <c r="NUO2194" s="218"/>
      <c r="NUP2194" s="218"/>
      <c r="NUQ2194" s="218"/>
      <c r="NUR2194" s="218"/>
      <c r="NUS2194" s="218"/>
      <c r="NUT2194" s="218"/>
      <c r="NUU2194" s="218"/>
      <c r="NUV2194" s="218"/>
      <c r="NUW2194" s="218"/>
      <c r="NUX2194" s="218"/>
      <c r="NUY2194" s="218"/>
      <c r="NUZ2194" s="218"/>
      <c r="NVA2194" s="218"/>
      <c r="NVB2194" s="218"/>
      <c r="NVC2194" s="218"/>
      <c r="NVD2194" s="218"/>
      <c r="NVE2194" s="218"/>
      <c r="NVF2194" s="218"/>
      <c r="NVG2194" s="218"/>
      <c r="NVH2194" s="218"/>
      <c r="NVI2194" s="218"/>
      <c r="NVJ2194" s="218"/>
      <c r="NVK2194" s="218"/>
      <c r="NVL2194" s="218"/>
      <c r="NVM2194" s="218"/>
      <c r="NVN2194" s="218"/>
      <c r="NVO2194" s="218"/>
      <c r="NVP2194" s="218"/>
      <c r="NVQ2194" s="218"/>
      <c r="NVR2194" s="218"/>
      <c r="NVS2194" s="218"/>
      <c r="NVT2194" s="218"/>
      <c r="NVU2194" s="218"/>
      <c r="NVV2194" s="218"/>
      <c r="NVW2194" s="218"/>
      <c r="NVX2194" s="218"/>
      <c r="NVY2194" s="218"/>
      <c r="NVZ2194" s="218"/>
      <c r="NWA2194" s="218"/>
      <c r="NWB2194" s="218"/>
      <c r="NWC2194" s="218"/>
      <c r="NWD2194" s="218"/>
      <c r="NWE2194" s="218"/>
      <c r="NWF2194" s="218"/>
      <c r="NWG2194" s="218"/>
      <c r="NWH2194" s="218"/>
      <c r="NWI2194" s="218"/>
      <c r="NWJ2194" s="218"/>
      <c r="NWK2194" s="218"/>
      <c r="NWL2194" s="218"/>
      <c r="NWM2194" s="218"/>
      <c r="NWN2194" s="218"/>
      <c r="NWO2194" s="218"/>
      <c r="NWP2194" s="218"/>
      <c r="NWQ2194" s="218"/>
      <c r="NWR2194" s="218"/>
      <c r="NWS2194" s="218"/>
      <c r="NWT2194" s="218"/>
      <c r="NWU2194" s="218"/>
      <c r="NWV2194" s="218"/>
      <c r="NWW2194" s="218"/>
      <c r="NWX2194" s="218"/>
      <c r="NWY2194" s="218"/>
      <c r="NWZ2194" s="218"/>
      <c r="NXA2194" s="218"/>
      <c r="NXB2194" s="218"/>
      <c r="NXC2194" s="218"/>
      <c r="NXD2194" s="218"/>
      <c r="NXE2194" s="218"/>
      <c r="NXF2194" s="218"/>
      <c r="NXG2194" s="218"/>
      <c r="NXH2194" s="218"/>
      <c r="NXI2194" s="218"/>
      <c r="NXJ2194" s="218"/>
      <c r="NXK2194" s="218"/>
      <c r="NXL2194" s="218"/>
      <c r="NXM2194" s="218"/>
      <c r="NXN2194" s="218"/>
      <c r="NXO2194" s="218"/>
      <c r="NXP2194" s="218"/>
      <c r="NXQ2194" s="218"/>
      <c r="NXR2194" s="218"/>
      <c r="NXS2194" s="218"/>
      <c r="NXT2194" s="218"/>
      <c r="NXU2194" s="218"/>
      <c r="NXV2194" s="218"/>
      <c r="NXW2194" s="218"/>
      <c r="NXX2194" s="218"/>
      <c r="NXY2194" s="218"/>
      <c r="NXZ2194" s="218"/>
      <c r="NYA2194" s="218"/>
      <c r="NYB2194" s="218"/>
      <c r="NYC2194" s="218"/>
      <c r="NYD2194" s="218"/>
      <c r="NYE2194" s="218"/>
      <c r="NYF2194" s="218"/>
      <c r="NYG2194" s="218"/>
      <c r="NYH2194" s="218"/>
      <c r="NYI2194" s="218"/>
      <c r="NYJ2194" s="218"/>
      <c r="NYK2194" s="218"/>
      <c r="NYL2194" s="218"/>
      <c r="NYM2194" s="218"/>
      <c r="NYN2194" s="218"/>
      <c r="NYO2194" s="218"/>
      <c r="NYP2194" s="218"/>
      <c r="NYQ2194" s="218"/>
      <c r="NYR2194" s="218"/>
      <c r="NYS2194" s="218"/>
      <c r="NYT2194" s="218"/>
      <c r="NYU2194" s="218"/>
      <c r="NYV2194" s="218"/>
      <c r="NYW2194" s="218"/>
      <c r="NYX2194" s="218"/>
      <c r="NYY2194" s="218"/>
      <c r="NYZ2194" s="218"/>
      <c r="NZA2194" s="218"/>
      <c r="NZB2194" s="218"/>
      <c r="NZC2194" s="218"/>
      <c r="NZD2194" s="218"/>
      <c r="NZE2194" s="218"/>
      <c r="NZF2194" s="218"/>
      <c r="NZG2194" s="218"/>
      <c r="NZH2194" s="218"/>
      <c r="NZI2194" s="218"/>
      <c r="NZJ2194" s="218"/>
      <c r="NZK2194" s="218"/>
      <c r="NZL2194" s="218"/>
      <c r="NZM2194" s="218"/>
      <c r="NZN2194" s="218"/>
      <c r="NZO2194" s="218"/>
      <c r="NZP2194" s="218"/>
      <c r="NZQ2194" s="218"/>
      <c r="NZR2194" s="218"/>
      <c r="NZS2194" s="218"/>
      <c r="NZT2194" s="218"/>
      <c r="NZU2194" s="218"/>
      <c r="NZV2194" s="218"/>
      <c r="NZW2194" s="218"/>
      <c r="NZX2194" s="218"/>
      <c r="NZY2194" s="218"/>
      <c r="NZZ2194" s="218"/>
      <c r="OAA2194" s="218"/>
      <c r="OAB2194" s="218"/>
      <c r="OAC2194" s="218"/>
      <c r="OAD2194" s="218"/>
      <c r="OAE2194" s="218"/>
      <c r="OAF2194" s="218"/>
      <c r="OAG2194" s="218"/>
      <c r="OAH2194" s="218"/>
      <c r="OAI2194" s="218"/>
      <c r="OAJ2194" s="218"/>
      <c r="OAK2194" s="218"/>
      <c r="OAL2194" s="218"/>
      <c r="OAM2194" s="218"/>
      <c r="OAN2194" s="218"/>
      <c r="OAO2194" s="218"/>
      <c r="OAP2194" s="218"/>
      <c r="OAQ2194" s="218"/>
      <c r="OAR2194" s="218"/>
      <c r="OAS2194" s="218"/>
      <c r="OAT2194" s="218"/>
      <c r="OAU2194" s="218"/>
      <c r="OAV2194" s="218"/>
      <c r="OAW2194" s="218"/>
      <c r="OAX2194" s="218"/>
      <c r="OAY2194" s="218"/>
      <c r="OAZ2194" s="218"/>
      <c r="OBA2194" s="218"/>
      <c r="OBB2194" s="218"/>
      <c r="OBC2194" s="218"/>
      <c r="OBD2194" s="218"/>
      <c r="OBE2194" s="218"/>
      <c r="OBF2194" s="218"/>
      <c r="OBG2194" s="218"/>
      <c r="OBH2194" s="218"/>
      <c r="OBI2194" s="218"/>
      <c r="OBJ2194" s="218"/>
      <c r="OBK2194" s="218"/>
      <c r="OBL2194" s="218"/>
      <c r="OBM2194" s="218"/>
      <c r="OBN2194" s="218"/>
      <c r="OBO2194" s="218"/>
      <c r="OBP2194" s="218"/>
      <c r="OBQ2194" s="218"/>
      <c r="OBR2194" s="218"/>
      <c r="OBS2194" s="218"/>
      <c r="OBT2194" s="218"/>
      <c r="OBU2194" s="218"/>
      <c r="OBV2194" s="218"/>
      <c r="OBW2194" s="218"/>
      <c r="OBX2194" s="218"/>
      <c r="OBY2194" s="218"/>
      <c r="OBZ2194" s="218"/>
      <c r="OCA2194" s="218"/>
      <c r="OCB2194" s="218"/>
      <c r="OCC2194" s="218"/>
      <c r="OCD2194" s="218"/>
      <c r="OCE2194" s="218"/>
      <c r="OCF2194" s="218"/>
      <c r="OCG2194" s="218"/>
      <c r="OCH2194" s="218"/>
      <c r="OCI2194" s="218"/>
      <c r="OCJ2194" s="218"/>
      <c r="OCK2194" s="218"/>
      <c r="OCL2194" s="218"/>
      <c r="OCM2194" s="218"/>
      <c r="OCN2194" s="218"/>
      <c r="OCO2194" s="218"/>
      <c r="OCP2194" s="218"/>
      <c r="OCQ2194" s="218"/>
      <c r="OCR2194" s="218"/>
      <c r="OCS2194" s="218"/>
      <c r="OCT2194" s="218"/>
      <c r="OCU2194" s="218"/>
      <c r="OCV2194" s="218"/>
      <c r="OCW2194" s="218"/>
      <c r="OCX2194" s="218"/>
      <c r="OCY2194" s="218"/>
      <c r="OCZ2194" s="218"/>
      <c r="ODA2194" s="218"/>
      <c r="ODB2194" s="218"/>
      <c r="ODC2194" s="218"/>
      <c r="ODD2194" s="218"/>
      <c r="ODE2194" s="218"/>
      <c r="ODF2194" s="218"/>
      <c r="ODG2194" s="218"/>
      <c r="ODH2194" s="218"/>
      <c r="ODI2194" s="218"/>
      <c r="ODJ2194" s="218"/>
      <c r="ODK2194" s="218"/>
      <c r="ODL2194" s="218"/>
      <c r="ODM2194" s="218"/>
      <c r="ODN2194" s="218"/>
      <c r="ODO2194" s="218"/>
      <c r="ODP2194" s="218"/>
      <c r="ODQ2194" s="218"/>
      <c r="ODR2194" s="218"/>
      <c r="ODS2194" s="218"/>
      <c r="ODT2194" s="218"/>
      <c r="ODU2194" s="218"/>
      <c r="ODV2194" s="218"/>
      <c r="ODW2194" s="218"/>
      <c r="ODX2194" s="218"/>
      <c r="ODY2194" s="218"/>
      <c r="ODZ2194" s="218"/>
      <c r="OEA2194" s="218"/>
      <c r="OEB2194" s="218"/>
      <c r="OEC2194" s="218"/>
      <c r="OED2194" s="218"/>
      <c r="OEE2194" s="218"/>
      <c r="OEF2194" s="218"/>
      <c r="OEG2194" s="218"/>
      <c r="OEH2194" s="218"/>
      <c r="OEI2194" s="218"/>
      <c r="OEJ2194" s="218"/>
      <c r="OEK2194" s="218"/>
      <c r="OEL2194" s="218"/>
      <c r="OEM2194" s="218"/>
      <c r="OEN2194" s="218"/>
      <c r="OEO2194" s="218"/>
      <c r="OEP2194" s="218"/>
      <c r="OEQ2194" s="218"/>
      <c r="OER2194" s="218"/>
      <c r="OES2194" s="218"/>
      <c r="OET2194" s="218"/>
      <c r="OEU2194" s="218"/>
      <c r="OEV2194" s="218"/>
      <c r="OEW2194" s="218"/>
      <c r="OEX2194" s="218"/>
      <c r="OEY2194" s="218"/>
      <c r="OEZ2194" s="218"/>
      <c r="OFA2194" s="218"/>
      <c r="OFB2194" s="218"/>
      <c r="OFC2194" s="218"/>
      <c r="OFD2194" s="218"/>
      <c r="OFE2194" s="218"/>
      <c r="OFF2194" s="218"/>
      <c r="OFG2194" s="218"/>
      <c r="OFH2194" s="218"/>
      <c r="OFI2194" s="218"/>
      <c r="OFJ2194" s="218"/>
      <c r="OFK2194" s="218"/>
      <c r="OFL2194" s="218"/>
      <c r="OFM2194" s="218"/>
      <c r="OFN2194" s="218"/>
      <c r="OFO2194" s="218"/>
      <c r="OFP2194" s="218"/>
      <c r="OFQ2194" s="218"/>
      <c r="OFR2194" s="218"/>
      <c r="OFS2194" s="218"/>
      <c r="OFT2194" s="218"/>
      <c r="OFU2194" s="218"/>
      <c r="OFV2194" s="218"/>
      <c r="OFW2194" s="218"/>
      <c r="OFX2194" s="218"/>
      <c r="OFY2194" s="218"/>
      <c r="OFZ2194" s="218"/>
      <c r="OGA2194" s="218"/>
      <c r="OGB2194" s="218"/>
      <c r="OGC2194" s="218"/>
      <c r="OGD2194" s="218"/>
      <c r="OGE2194" s="218"/>
      <c r="OGF2194" s="218"/>
      <c r="OGG2194" s="218"/>
      <c r="OGH2194" s="218"/>
      <c r="OGI2194" s="218"/>
      <c r="OGJ2194" s="218"/>
      <c r="OGK2194" s="218"/>
      <c r="OGL2194" s="218"/>
      <c r="OGM2194" s="218"/>
      <c r="OGN2194" s="218"/>
      <c r="OGO2194" s="218"/>
      <c r="OGP2194" s="218"/>
      <c r="OGQ2194" s="218"/>
      <c r="OGR2194" s="218"/>
      <c r="OGS2194" s="218"/>
      <c r="OGT2194" s="218"/>
      <c r="OGU2194" s="218"/>
      <c r="OGV2194" s="218"/>
      <c r="OGW2194" s="218"/>
      <c r="OGX2194" s="218"/>
      <c r="OGY2194" s="218"/>
      <c r="OGZ2194" s="218"/>
      <c r="OHA2194" s="218"/>
      <c r="OHB2194" s="218"/>
      <c r="OHC2194" s="218"/>
      <c r="OHD2194" s="218"/>
      <c r="OHE2194" s="218"/>
      <c r="OHF2194" s="218"/>
      <c r="OHG2194" s="218"/>
      <c r="OHH2194" s="218"/>
      <c r="OHI2194" s="218"/>
      <c r="OHJ2194" s="218"/>
      <c r="OHK2194" s="218"/>
      <c r="OHL2194" s="218"/>
      <c r="OHM2194" s="218"/>
      <c r="OHN2194" s="218"/>
      <c r="OHO2194" s="218"/>
      <c r="OHP2194" s="218"/>
      <c r="OHQ2194" s="218"/>
      <c r="OHR2194" s="218"/>
      <c r="OHS2194" s="218"/>
      <c r="OHT2194" s="218"/>
      <c r="OHU2194" s="218"/>
      <c r="OHV2194" s="218"/>
      <c r="OHW2194" s="218"/>
      <c r="OHX2194" s="218"/>
      <c r="OHY2194" s="218"/>
      <c r="OHZ2194" s="218"/>
      <c r="OIA2194" s="218"/>
      <c r="OIB2194" s="218"/>
      <c r="OIC2194" s="218"/>
      <c r="OID2194" s="218"/>
      <c r="OIE2194" s="218"/>
      <c r="OIF2194" s="218"/>
      <c r="OIG2194" s="218"/>
      <c r="OIH2194" s="218"/>
      <c r="OII2194" s="218"/>
      <c r="OIJ2194" s="218"/>
      <c r="OIK2194" s="218"/>
      <c r="OIL2194" s="218"/>
      <c r="OIM2194" s="218"/>
      <c r="OIN2194" s="218"/>
      <c r="OIO2194" s="218"/>
      <c r="OIP2194" s="218"/>
      <c r="OIQ2194" s="218"/>
      <c r="OIR2194" s="218"/>
      <c r="OIS2194" s="218"/>
      <c r="OIT2194" s="218"/>
      <c r="OIU2194" s="218"/>
      <c r="OIV2194" s="218"/>
      <c r="OIW2194" s="218"/>
      <c r="OIX2194" s="218"/>
      <c r="OIY2194" s="218"/>
      <c r="OIZ2194" s="218"/>
      <c r="OJA2194" s="218"/>
      <c r="OJB2194" s="218"/>
      <c r="OJC2194" s="218"/>
      <c r="OJD2194" s="218"/>
      <c r="OJE2194" s="218"/>
      <c r="OJF2194" s="218"/>
      <c r="OJG2194" s="218"/>
      <c r="OJH2194" s="218"/>
      <c r="OJI2194" s="218"/>
      <c r="OJJ2194" s="218"/>
      <c r="OJK2194" s="218"/>
      <c r="OJL2194" s="218"/>
      <c r="OJM2194" s="218"/>
      <c r="OJN2194" s="218"/>
      <c r="OJO2194" s="218"/>
      <c r="OJP2194" s="218"/>
      <c r="OJQ2194" s="218"/>
      <c r="OJR2194" s="218"/>
      <c r="OJS2194" s="218"/>
      <c r="OJT2194" s="218"/>
      <c r="OJU2194" s="218"/>
      <c r="OJV2194" s="218"/>
      <c r="OJW2194" s="218"/>
      <c r="OJX2194" s="218"/>
      <c r="OJY2194" s="218"/>
      <c r="OJZ2194" s="218"/>
      <c r="OKA2194" s="218"/>
      <c r="OKB2194" s="218"/>
      <c r="OKC2194" s="218"/>
      <c r="OKD2194" s="218"/>
      <c r="OKE2194" s="218"/>
      <c r="OKF2194" s="218"/>
      <c r="OKG2194" s="218"/>
      <c r="OKH2194" s="218"/>
      <c r="OKI2194" s="218"/>
      <c r="OKJ2194" s="218"/>
      <c r="OKK2194" s="218"/>
      <c r="OKL2194" s="218"/>
      <c r="OKM2194" s="218"/>
      <c r="OKN2194" s="218"/>
      <c r="OKO2194" s="218"/>
      <c r="OKP2194" s="218"/>
      <c r="OKQ2194" s="218"/>
      <c r="OKR2194" s="218"/>
      <c r="OKS2194" s="218"/>
      <c r="OKT2194" s="218"/>
      <c r="OKU2194" s="218"/>
      <c r="OKV2194" s="218"/>
      <c r="OKW2194" s="218"/>
      <c r="OKX2194" s="218"/>
      <c r="OKY2194" s="218"/>
      <c r="OKZ2194" s="218"/>
      <c r="OLA2194" s="218"/>
      <c r="OLB2194" s="218"/>
      <c r="OLC2194" s="218"/>
      <c r="OLD2194" s="218"/>
      <c r="OLE2194" s="218"/>
      <c r="OLF2194" s="218"/>
      <c r="OLG2194" s="218"/>
      <c r="OLH2194" s="218"/>
      <c r="OLI2194" s="218"/>
      <c r="OLJ2194" s="218"/>
      <c r="OLK2194" s="218"/>
      <c r="OLL2194" s="218"/>
      <c r="OLM2194" s="218"/>
      <c r="OLN2194" s="218"/>
      <c r="OLO2194" s="218"/>
      <c r="OLP2194" s="218"/>
      <c r="OLQ2194" s="218"/>
      <c r="OLR2194" s="218"/>
      <c r="OLS2194" s="218"/>
      <c r="OLT2194" s="218"/>
      <c r="OLU2194" s="218"/>
      <c r="OLV2194" s="218"/>
      <c r="OLW2194" s="218"/>
      <c r="OLX2194" s="218"/>
      <c r="OLY2194" s="218"/>
      <c r="OLZ2194" s="218"/>
      <c r="OMA2194" s="218"/>
      <c r="OMB2194" s="218"/>
      <c r="OMC2194" s="218"/>
      <c r="OMD2194" s="218"/>
      <c r="OME2194" s="218"/>
      <c r="OMF2194" s="218"/>
      <c r="OMG2194" s="218"/>
      <c r="OMH2194" s="218"/>
      <c r="OMI2194" s="218"/>
      <c r="OMJ2194" s="218"/>
      <c r="OMK2194" s="218"/>
      <c r="OML2194" s="218"/>
      <c r="OMM2194" s="218"/>
      <c r="OMN2194" s="218"/>
      <c r="OMO2194" s="218"/>
      <c r="OMP2194" s="218"/>
      <c r="OMQ2194" s="218"/>
      <c r="OMR2194" s="218"/>
      <c r="OMS2194" s="218"/>
      <c r="OMT2194" s="218"/>
      <c r="OMU2194" s="218"/>
      <c r="OMV2194" s="218"/>
      <c r="OMW2194" s="218"/>
      <c r="OMX2194" s="218"/>
      <c r="OMY2194" s="218"/>
      <c r="OMZ2194" s="218"/>
      <c r="ONA2194" s="218"/>
      <c r="ONB2194" s="218"/>
      <c r="ONC2194" s="218"/>
      <c r="OND2194" s="218"/>
      <c r="ONE2194" s="218"/>
      <c r="ONF2194" s="218"/>
      <c r="ONG2194" s="218"/>
      <c r="ONH2194" s="218"/>
      <c r="ONI2194" s="218"/>
      <c r="ONJ2194" s="218"/>
      <c r="ONK2194" s="218"/>
      <c r="ONL2194" s="218"/>
      <c r="ONM2194" s="218"/>
      <c r="ONN2194" s="218"/>
      <c r="ONO2194" s="218"/>
      <c r="ONP2194" s="218"/>
      <c r="ONQ2194" s="218"/>
      <c r="ONR2194" s="218"/>
      <c r="ONS2194" s="218"/>
      <c r="ONT2194" s="218"/>
      <c r="ONU2194" s="218"/>
      <c r="ONV2194" s="218"/>
      <c r="ONW2194" s="218"/>
      <c r="ONX2194" s="218"/>
      <c r="ONY2194" s="218"/>
      <c r="ONZ2194" s="218"/>
      <c r="OOA2194" s="218"/>
      <c r="OOB2194" s="218"/>
      <c r="OOC2194" s="218"/>
      <c r="OOD2194" s="218"/>
      <c r="OOE2194" s="218"/>
      <c r="OOF2194" s="218"/>
      <c r="OOG2194" s="218"/>
      <c r="OOH2194" s="218"/>
      <c r="OOI2194" s="218"/>
      <c r="OOJ2194" s="218"/>
      <c r="OOK2194" s="218"/>
      <c r="OOL2194" s="218"/>
      <c r="OOM2194" s="218"/>
      <c r="OON2194" s="218"/>
      <c r="OOO2194" s="218"/>
      <c r="OOP2194" s="218"/>
      <c r="OOQ2194" s="218"/>
      <c r="OOR2194" s="218"/>
      <c r="OOS2194" s="218"/>
      <c r="OOT2194" s="218"/>
      <c r="OOU2194" s="218"/>
      <c r="OOV2194" s="218"/>
      <c r="OOW2194" s="218"/>
      <c r="OOX2194" s="218"/>
      <c r="OOY2194" s="218"/>
      <c r="OOZ2194" s="218"/>
      <c r="OPA2194" s="218"/>
      <c r="OPB2194" s="218"/>
      <c r="OPC2194" s="218"/>
      <c r="OPD2194" s="218"/>
      <c r="OPE2194" s="218"/>
      <c r="OPF2194" s="218"/>
      <c r="OPG2194" s="218"/>
      <c r="OPH2194" s="218"/>
      <c r="OPI2194" s="218"/>
      <c r="OPJ2194" s="218"/>
      <c r="OPK2194" s="218"/>
      <c r="OPL2194" s="218"/>
      <c r="OPM2194" s="218"/>
      <c r="OPN2194" s="218"/>
      <c r="OPO2194" s="218"/>
      <c r="OPP2194" s="218"/>
      <c r="OPQ2194" s="218"/>
      <c r="OPR2194" s="218"/>
      <c r="OPS2194" s="218"/>
      <c r="OPT2194" s="218"/>
      <c r="OPU2194" s="218"/>
      <c r="OPV2194" s="218"/>
      <c r="OPW2194" s="218"/>
      <c r="OPX2194" s="218"/>
      <c r="OPY2194" s="218"/>
      <c r="OPZ2194" s="218"/>
      <c r="OQA2194" s="218"/>
      <c r="OQB2194" s="218"/>
      <c r="OQC2194" s="218"/>
      <c r="OQD2194" s="218"/>
      <c r="OQE2194" s="218"/>
      <c r="OQF2194" s="218"/>
      <c r="OQG2194" s="218"/>
      <c r="OQH2194" s="218"/>
      <c r="OQI2194" s="218"/>
      <c r="OQJ2194" s="218"/>
      <c r="OQK2194" s="218"/>
      <c r="OQL2194" s="218"/>
      <c r="OQM2194" s="218"/>
      <c r="OQN2194" s="218"/>
      <c r="OQO2194" s="218"/>
      <c r="OQP2194" s="218"/>
      <c r="OQQ2194" s="218"/>
      <c r="OQR2194" s="218"/>
      <c r="OQS2194" s="218"/>
      <c r="OQT2194" s="218"/>
      <c r="OQU2194" s="218"/>
      <c r="OQV2194" s="218"/>
      <c r="OQW2194" s="218"/>
      <c r="OQX2194" s="218"/>
      <c r="OQY2194" s="218"/>
      <c r="OQZ2194" s="218"/>
      <c r="ORA2194" s="218"/>
      <c r="ORB2194" s="218"/>
      <c r="ORC2194" s="218"/>
      <c r="ORD2194" s="218"/>
      <c r="ORE2194" s="218"/>
      <c r="ORF2194" s="218"/>
      <c r="ORG2194" s="218"/>
      <c r="ORH2194" s="218"/>
      <c r="ORI2194" s="218"/>
      <c r="ORJ2194" s="218"/>
      <c r="ORK2194" s="218"/>
      <c r="ORL2194" s="218"/>
      <c r="ORM2194" s="218"/>
      <c r="ORN2194" s="218"/>
      <c r="ORO2194" s="218"/>
      <c r="ORP2194" s="218"/>
      <c r="ORQ2194" s="218"/>
      <c r="ORR2194" s="218"/>
      <c r="ORS2194" s="218"/>
      <c r="ORT2194" s="218"/>
      <c r="ORU2194" s="218"/>
      <c r="ORV2194" s="218"/>
      <c r="ORW2194" s="218"/>
      <c r="ORX2194" s="218"/>
      <c r="ORY2194" s="218"/>
      <c r="ORZ2194" s="218"/>
      <c r="OSA2194" s="218"/>
      <c r="OSB2194" s="218"/>
      <c r="OSC2194" s="218"/>
      <c r="OSD2194" s="218"/>
      <c r="OSE2194" s="218"/>
      <c r="OSF2194" s="218"/>
      <c r="OSG2194" s="218"/>
      <c r="OSH2194" s="218"/>
      <c r="OSI2194" s="218"/>
      <c r="OSJ2194" s="218"/>
      <c r="OSK2194" s="218"/>
      <c r="OSL2194" s="218"/>
      <c r="OSM2194" s="218"/>
      <c r="OSN2194" s="218"/>
      <c r="OSO2194" s="218"/>
      <c r="OSP2194" s="218"/>
      <c r="OSQ2194" s="218"/>
      <c r="OSR2194" s="218"/>
      <c r="OSS2194" s="218"/>
      <c r="OST2194" s="218"/>
      <c r="OSU2194" s="218"/>
      <c r="OSV2194" s="218"/>
      <c r="OSW2194" s="218"/>
      <c r="OSX2194" s="218"/>
      <c r="OSY2194" s="218"/>
      <c r="OSZ2194" s="218"/>
      <c r="OTA2194" s="218"/>
      <c r="OTB2194" s="218"/>
      <c r="OTC2194" s="218"/>
      <c r="OTD2194" s="218"/>
      <c r="OTE2194" s="218"/>
      <c r="OTF2194" s="218"/>
      <c r="OTG2194" s="218"/>
      <c r="OTH2194" s="218"/>
      <c r="OTI2194" s="218"/>
      <c r="OTJ2194" s="218"/>
      <c r="OTK2194" s="218"/>
      <c r="OTL2194" s="218"/>
      <c r="OTM2194" s="218"/>
      <c r="OTN2194" s="218"/>
      <c r="OTO2194" s="218"/>
      <c r="OTP2194" s="218"/>
      <c r="OTQ2194" s="218"/>
      <c r="OTR2194" s="218"/>
      <c r="OTS2194" s="218"/>
      <c r="OTT2194" s="218"/>
      <c r="OTU2194" s="218"/>
      <c r="OTV2194" s="218"/>
      <c r="OTW2194" s="218"/>
      <c r="OTX2194" s="218"/>
      <c r="OTY2194" s="218"/>
      <c r="OTZ2194" s="218"/>
      <c r="OUA2194" s="218"/>
      <c r="OUB2194" s="218"/>
      <c r="OUC2194" s="218"/>
      <c r="OUD2194" s="218"/>
      <c r="OUE2194" s="218"/>
      <c r="OUF2194" s="218"/>
      <c r="OUG2194" s="218"/>
      <c r="OUH2194" s="218"/>
      <c r="OUI2194" s="218"/>
      <c r="OUJ2194" s="218"/>
      <c r="OUK2194" s="218"/>
      <c r="OUL2194" s="218"/>
      <c r="OUM2194" s="218"/>
      <c r="OUN2194" s="218"/>
      <c r="OUO2194" s="218"/>
      <c r="OUP2194" s="218"/>
      <c r="OUQ2194" s="218"/>
      <c r="OUR2194" s="218"/>
      <c r="OUS2194" s="218"/>
      <c r="OUT2194" s="218"/>
      <c r="OUU2194" s="218"/>
      <c r="OUV2194" s="218"/>
      <c r="OUW2194" s="218"/>
      <c r="OUX2194" s="218"/>
      <c r="OUY2194" s="218"/>
      <c r="OUZ2194" s="218"/>
      <c r="OVA2194" s="218"/>
      <c r="OVB2194" s="218"/>
      <c r="OVC2194" s="218"/>
      <c r="OVD2194" s="218"/>
      <c r="OVE2194" s="218"/>
      <c r="OVF2194" s="218"/>
      <c r="OVG2194" s="218"/>
      <c r="OVH2194" s="218"/>
      <c r="OVI2194" s="218"/>
      <c r="OVJ2194" s="218"/>
      <c r="OVK2194" s="218"/>
      <c r="OVL2194" s="218"/>
      <c r="OVM2194" s="218"/>
      <c r="OVN2194" s="218"/>
      <c r="OVO2194" s="218"/>
      <c r="OVP2194" s="218"/>
      <c r="OVQ2194" s="218"/>
      <c r="OVR2194" s="218"/>
      <c r="OVS2194" s="218"/>
      <c r="OVT2194" s="218"/>
      <c r="OVU2194" s="218"/>
      <c r="OVV2194" s="218"/>
      <c r="OVW2194" s="218"/>
      <c r="OVX2194" s="218"/>
      <c r="OVY2194" s="218"/>
      <c r="OVZ2194" s="218"/>
      <c r="OWA2194" s="218"/>
      <c r="OWB2194" s="218"/>
      <c r="OWC2194" s="218"/>
      <c r="OWD2194" s="218"/>
      <c r="OWE2194" s="218"/>
      <c r="OWF2194" s="218"/>
      <c r="OWG2194" s="218"/>
      <c r="OWH2194" s="218"/>
      <c r="OWI2194" s="218"/>
      <c r="OWJ2194" s="218"/>
      <c r="OWK2194" s="218"/>
      <c r="OWL2194" s="218"/>
      <c r="OWM2194" s="218"/>
      <c r="OWN2194" s="218"/>
      <c r="OWO2194" s="218"/>
      <c r="OWP2194" s="218"/>
      <c r="OWQ2194" s="218"/>
      <c r="OWR2194" s="218"/>
      <c r="OWS2194" s="218"/>
      <c r="OWT2194" s="218"/>
      <c r="OWU2194" s="218"/>
      <c r="OWV2194" s="218"/>
      <c r="OWW2194" s="218"/>
      <c r="OWX2194" s="218"/>
      <c r="OWY2194" s="218"/>
      <c r="OWZ2194" s="218"/>
      <c r="OXA2194" s="218"/>
      <c r="OXB2194" s="218"/>
      <c r="OXC2194" s="218"/>
      <c r="OXD2194" s="218"/>
      <c r="OXE2194" s="218"/>
      <c r="OXF2194" s="218"/>
      <c r="OXG2194" s="218"/>
      <c r="OXH2194" s="218"/>
      <c r="OXI2194" s="218"/>
      <c r="OXJ2194" s="218"/>
      <c r="OXK2194" s="218"/>
      <c r="OXL2194" s="218"/>
      <c r="OXM2194" s="218"/>
      <c r="OXN2194" s="218"/>
      <c r="OXO2194" s="218"/>
      <c r="OXP2194" s="218"/>
      <c r="OXQ2194" s="218"/>
      <c r="OXR2194" s="218"/>
      <c r="OXS2194" s="218"/>
      <c r="OXT2194" s="218"/>
      <c r="OXU2194" s="218"/>
      <c r="OXV2194" s="218"/>
      <c r="OXW2194" s="218"/>
      <c r="OXX2194" s="218"/>
      <c r="OXY2194" s="218"/>
      <c r="OXZ2194" s="218"/>
      <c r="OYA2194" s="218"/>
      <c r="OYB2194" s="218"/>
      <c r="OYC2194" s="218"/>
      <c r="OYD2194" s="218"/>
      <c r="OYE2194" s="218"/>
      <c r="OYF2194" s="218"/>
      <c r="OYG2194" s="218"/>
      <c r="OYH2194" s="218"/>
      <c r="OYI2194" s="218"/>
      <c r="OYJ2194" s="218"/>
      <c r="OYK2194" s="218"/>
      <c r="OYL2194" s="218"/>
      <c r="OYM2194" s="218"/>
      <c r="OYN2194" s="218"/>
      <c r="OYO2194" s="218"/>
      <c r="OYP2194" s="218"/>
      <c r="OYQ2194" s="218"/>
      <c r="OYR2194" s="218"/>
      <c r="OYS2194" s="218"/>
      <c r="OYT2194" s="218"/>
      <c r="OYU2194" s="218"/>
      <c r="OYV2194" s="218"/>
      <c r="OYW2194" s="218"/>
      <c r="OYX2194" s="218"/>
      <c r="OYY2194" s="218"/>
      <c r="OYZ2194" s="218"/>
      <c r="OZA2194" s="218"/>
      <c r="OZB2194" s="218"/>
      <c r="OZC2194" s="218"/>
      <c r="OZD2194" s="218"/>
      <c r="OZE2194" s="218"/>
      <c r="OZF2194" s="218"/>
      <c r="OZG2194" s="218"/>
      <c r="OZH2194" s="218"/>
      <c r="OZI2194" s="218"/>
      <c r="OZJ2194" s="218"/>
      <c r="OZK2194" s="218"/>
      <c r="OZL2194" s="218"/>
      <c r="OZM2194" s="218"/>
      <c r="OZN2194" s="218"/>
      <c r="OZO2194" s="218"/>
      <c r="OZP2194" s="218"/>
      <c r="OZQ2194" s="218"/>
      <c r="OZR2194" s="218"/>
      <c r="OZS2194" s="218"/>
      <c r="OZT2194" s="218"/>
      <c r="OZU2194" s="218"/>
      <c r="OZV2194" s="218"/>
      <c r="OZW2194" s="218"/>
      <c r="OZX2194" s="218"/>
      <c r="OZY2194" s="218"/>
      <c r="OZZ2194" s="218"/>
      <c r="PAA2194" s="218"/>
      <c r="PAB2194" s="218"/>
      <c r="PAC2194" s="218"/>
      <c r="PAD2194" s="218"/>
      <c r="PAE2194" s="218"/>
      <c r="PAF2194" s="218"/>
      <c r="PAG2194" s="218"/>
      <c r="PAH2194" s="218"/>
      <c r="PAI2194" s="218"/>
      <c r="PAJ2194" s="218"/>
      <c r="PAK2194" s="218"/>
      <c r="PAL2194" s="218"/>
      <c r="PAM2194" s="218"/>
      <c r="PAN2194" s="218"/>
      <c r="PAO2194" s="218"/>
      <c r="PAP2194" s="218"/>
      <c r="PAQ2194" s="218"/>
      <c r="PAR2194" s="218"/>
      <c r="PAS2194" s="218"/>
      <c r="PAT2194" s="218"/>
      <c r="PAU2194" s="218"/>
      <c r="PAV2194" s="218"/>
      <c r="PAW2194" s="218"/>
      <c r="PAX2194" s="218"/>
      <c r="PAY2194" s="218"/>
      <c r="PAZ2194" s="218"/>
      <c r="PBA2194" s="218"/>
      <c r="PBB2194" s="218"/>
      <c r="PBC2194" s="218"/>
      <c r="PBD2194" s="218"/>
      <c r="PBE2194" s="218"/>
      <c r="PBF2194" s="218"/>
      <c r="PBG2194" s="218"/>
      <c r="PBH2194" s="218"/>
      <c r="PBI2194" s="218"/>
      <c r="PBJ2194" s="218"/>
      <c r="PBK2194" s="218"/>
      <c r="PBL2194" s="218"/>
      <c r="PBM2194" s="218"/>
      <c r="PBN2194" s="218"/>
      <c r="PBO2194" s="218"/>
      <c r="PBP2194" s="218"/>
      <c r="PBQ2194" s="218"/>
      <c r="PBR2194" s="218"/>
      <c r="PBS2194" s="218"/>
      <c r="PBT2194" s="218"/>
      <c r="PBU2194" s="218"/>
      <c r="PBV2194" s="218"/>
      <c r="PBW2194" s="218"/>
      <c r="PBX2194" s="218"/>
      <c r="PBY2194" s="218"/>
      <c r="PBZ2194" s="218"/>
      <c r="PCA2194" s="218"/>
      <c r="PCB2194" s="218"/>
      <c r="PCC2194" s="218"/>
      <c r="PCD2194" s="218"/>
      <c r="PCE2194" s="218"/>
      <c r="PCF2194" s="218"/>
      <c r="PCG2194" s="218"/>
      <c r="PCH2194" s="218"/>
      <c r="PCI2194" s="218"/>
      <c r="PCJ2194" s="218"/>
      <c r="PCK2194" s="218"/>
      <c r="PCL2194" s="218"/>
      <c r="PCM2194" s="218"/>
      <c r="PCN2194" s="218"/>
      <c r="PCO2194" s="218"/>
      <c r="PCP2194" s="218"/>
      <c r="PCQ2194" s="218"/>
      <c r="PCR2194" s="218"/>
      <c r="PCS2194" s="218"/>
      <c r="PCT2194" s="218"/>
      <c r="PCU2194" s="218"/>
      <c r="PCV2194" s="218"/>
      <c r="PCW2194" s="218"/>
      <c r="PCX2194" s="218"/>
      <c r="PCY2194" s="218"/>
      <c r="PCZ2194" s="218"/>
      <c r="PDA2194" s="218"/>
      <c r="PDB2194" s="218"/>
      <c r="PDC2194" s="218"/>
      <c r="PDD2194" s="218"/>
      <c r="PDE2194" s="218"/>
      <c r="PDF2194" s="218"/>
      <c r="PDG2194" s="218"/>
      <c r="PDH2194" s="218"/>
      <c r="PDI2194" s="218"/>
      <c r="PDJ2194" s="218"/>
      <c r="PDK2194" s="218"/>
      <c r="PDL2194" s="218"/>
      <c r="PDM2194" s="218"/>
      <c r="PDN2194" s="218"/>
      <c r="PDO2194" s="218"/>
      <c r="PDP2194" s="218"/>
      <c r="PDQ2194" s="218"/>
      <c r="PDR2194" s="218"/>
      <c r="PDS2194" s="218"/>
      <c r="PDT2194" s="218"/>
      <c r="PDU2194" s="218"/>
      <c r="PDV2194" s="218"/>
      <c r="PDW2194" s="218"/>
      <c r="PDX2194" s="218"/>
      <c r="PDY2194" s="218"/>
      <c r="PDZ2194" s="218"/>
      <c r="PEA2194" s="218"/>
      <c r="PEB2194" s="218"/>
      <c r="PEC2194" s="218"/>
      <c r="PED2194" s="218"/>
      <c r="PEE2194" s="218"/>
      <c r="PEF2194" s="218"/>
      <c r="PEG2194" s="218"/>
      <c r="PEH2194" s="218"/>
      <c r="PEI2194" s="218"/>
      <c r="PEJ2194" s="218"/>
      <c r="PEK2194" s="218"/>
      <c r="PEL2194" s="218"/>
      <c r="PEM2194" s="218"/>
      <c r="PEN2194" s="218"/>
      <c r="PEO2194" s="218"/>
      <c r="PEP2194" s="218"/>
      <c r="PEQ2194" s="218"/>
      <c r="PER2194" s="218"/>
      <c r="PES2194" s="218"/>
      <c r="PET2194" s="218"/>
      <c r="PEU2194" s="218"/>
      <c r="PEV2194" s="218"/>
      <c r="PEW2194" s="218"/>
      <c r="PEX2194" s="218"/>
      <c r="PEY2194" s="218"/>
      <c r="PEZ2194" s="218"/>
      <c r="PFA2194" s="218"/>
      <c r="PFB2194" s="218"/>
      <c r="PFC2194" s="218"/>
      <c r="PFD2194" s="218"/>
      <c r="PFE2194" s="218"/>
      <c r="PFF2194" s="218"/>
      <c r="PFG2194" s="218"/>
      <c r="PFH2194" s="218"/>
      <c r="PFI2194" s="218"/>
      <c r="PFJ2194" s="218"/>
      <c r="PFK2194" s="218"/>
      <c r="PFL2194" s="218"/>
      <c r="PFM2194" s="218"/>
      <c r="PFN2194" s="218"/>
      <c r="PFO2194" s="218"/>
      <c r="PFP2194" s="218"/>
      <c r="PFQ2194" s="218"/>
      <c r="PFR2194" s="218"/>
      <c r="PFS2194" s="218"/>
      <c r="PFT2194" s="218"/>
      <c r="PFU2194" s="218"/>
      <c r="PFV2194" s="218"/>
      <c r="PFW2194" s="218"/>
      <c r="PFX2194" s="218"/>
      <c r="PFY2194" s="218"/>
      <c r="PFZ2194" s="218"/>
      <c r="PGA2194" s="218"/>
      <c r="PGB2194" s="218"/>
      <c r="PGC2194" s="218"/>
      <c r="PGD2194" s="218"/>
      <c r="PGE2194" s="218"/>
      <c r="PGF2194" s="218"/>
      <c r="PGG2194" s="218"/>
      <c r="PGH2194" s="218"/>
      <c r="PGI2194" s="218"/>
      <c r="PGJ2194" s="218"/>
      <c r="PGK2194" s="218"/>
      <c r="PGL2194" s="218"/>
      <c r="PGM2194" s="218"/>
      <c r="PGN2194" s="218"/>
      <c r="PGO2194" s="218"/>
      <c r="PGP2194" s="218"/>
      <c r="PGQ2194" s="218"/>
      <c r="PGR2194" s="218"/>
      <c r="PGS2194" s="218"/>
      <c r="PGT2194" s="218"/>
      <c r="PGU2194" s="218"/>
      <c r="PGV2194" s="218"/>
      <c r="PGW2194" s="218"/>
      <c r="PGX2194" s="218"/>
      <c r="PGY2194" s="218"/>
      <c r="PGZ2194" s="218"/>
      <c r="PHA2194" s="218"/>
      <c r="PHB2194" s="218"/>
      <c r="PHC2194" s="218"/>
      <c r="PHD2194" s="218"/>
      <c r="PHE2194" s="218"/>
      <c r="PHF2194" s="218"/>
      <c r="PHG2194" s="218"/>
      <c r="PHH2194" s="218"/>
      <c r="PHI2194" s="218"/>
      <c r="PHJ2194" s="218"/>
      <c r="PHK2194" s="218"/>
      <c r="PHL2194" s="218"/>
      <c r="PHM2194" s="218"/>
      <c r="PHN2194" s="218"/>
      <c r="PHO2194" s="218"/>
      <c r="PHP2194" s="218"/>
      <c r="PHQ2194" s="218"/>
      <c r="PHR2194" s="218"/>
      <c r="PHS2194" s="218"/>
      <c r="PHT2194" s="218"/>
      <c r="PHU2194" s="218"/>
      <c r="PHV2194" s="218"/>
      <c r="PHW2194" s="218"/>
      <c r="PHX2194" s="218"/>
      <c r="PHY2194" s="218"/>
      <c r="PHZ2194" s="218"/>
      <c r="PIA2194" s="218"/>
      <c r="PIB2194" s="218"/>
      <c r="PIC2194" s="218"/>
      <c r="PID2194" s="218"/>
      <c r="PIE2194" s="218"/>
      <c r="PIF2194" s="218"/>
      <c r="PIG2194" s="218"/>
      <c r="PIH2194" s="218"/>
      <c r="PII2194" s="218"/>
      <c r="PIJ2194" s="218"/>
      <c r="PIK2194" s="218"/>
      <c r="PIL2194" s="218"/>
      <c r="PIM2194" s="218"/>
      <c r="PIN2194" s="218"/>
      <c r="PIO2194" s="218"/>
      <c r="PIP2194" s="218"/>
      <c r="PIQ2194" s="218"/>
      <c r="PIR2194" s="218"/>
      <c r="PIS2194" s="218"/>
      <c r="PIT2194" s="218"/>
      <c r="PIU2194" s="218"/>
      <c r="PIV2194" s="218"/>
      <c r="PIW2194" s="218"/>
      <c r="PIX2194" s="218"/>
      <c r="PIY2194" s="218"/>
      <c r="PIZ2194" s="218"/>
      <c r="PJA2194" s="218"/>
      <c r="PJB2194" s="218"/>
      <c r="PJC2194" s="218"/>
      <c r="PJD2194" s="218"/>
      <c r="PJE2194" s="218"/>
      <c r="PJF2194" s="218"/>
      <c r="PJG2194" s="218"/>
      <c r="PJH2194" s="218"/>
      <c r="PJI2194" s="218"/>
      <c r="PJJ2194" s="218"/>
      <c r="PJK2194" s="218"/>
      <c r="PJL2194" s="218"/>
      <c r="PJM2194" s="218"/>
      <c r="PJN2194" s="218"/>
      <c r="PJO2194" s="218"/>
      <c r="PJP2194" s="218"/>
      <c r="PJQ2194" s="218"/>
      <c r="PJR2194" s="218"/>
      <c r="PJS2194" s="218"/>
      <c r="PJT2194" s="218"/>
      <c r="PJU2194" s="218"/>
      <c r="PJV2194" s="218"/>
      <c r="PJW2194" s="218"/>
      <c r="PJX2194" s="218"/>
      <c r="PJY2194" s="218"/>
      <c r="PJZ2194" s="218"/>
      <c r="PKA2194" s="218"/>
      <c r="PKB2194" s="218"/>
      <c r="PKC2194" s="218"/>
      <c r="PKD2194" s="218"/>
      <c r="PKE2194" s="218"/>
      <c r="PKF2194" s="218"/>
      <c r="PKG2194" s="218"/>
      <c r="PKH2194" s="218"/>
      <c r="PKI2194" s="218"/>
      <c r="PKJ2194" s="218"/>
      <c r="PKK2194" s="218"/>
      <c r="PKL2194" s="218"/>
      <c r="PKM2194" s="218"/>
      <c r="PKN2194" s="218"/>
      <c r="PKO2194" s="218"/>
      <c r="PKP2194" s="218"/>
      <c r="PKQ2194" s="218"/>
      <c r="PKR2194" s="218"/>
      <c r="PKS2194" s="218"/>
      <c r="PKT2194" s="218"/>
      <c r="PKU2194" s="218"/>
      <c r="PKV2194" s="218"/>
      <c r="PKW2194" s="218"/>
      <c r="PKX2194" s="218"/>
      <c r="PKY2194" s="218"/>
      <c r="PKZ2194" s="218"/>
      <c r="PLA2194" s="218"/>
      <c r="PLB2194" s="218"/>
      <c r="PLC2194" s="218"/>
      <c r="PLD2194" s="218"/>
      <c r="PLE2194" s="218"/>
      <c r="PLF2194" s="218"/>
      <c r="PLG2194" s="218"/>
      <c r="PLH2194" s="218"/>
      <c r="PLI2194" s="218"/>
      <c r="PLJ2194" s="218"/>
      <c r="PLK2194" s="218"/>
      <c r="PLL2194" s="218"/>
      <c r="PLM2194" s="218"/>
      <c r="PLN2194" s="218"/>
      <c r="PLO2194" s="218"/>
      <c r="PLP2194" s="218"/>
      <c r="PLQ2194" s="218"/>
      <c r="PLR2194" s="218"/>
      <c r="PLS2194" s="218"/>
      <c r="PLT2194" s="218"/>
      <c r="PLU2194" s="218"/>
      <c r="PLV2194" s="218"/>
      <c r="PLW2194" s="218"/>
      <c r="PLX2194" s="218"/>
      <c r="PLY2194" s="218"/>
      <c r="PLZ2194" s="218"/>
      <c r="PMA2194" s="218"/>
      <c r="PMB2194" s="218"/>
      <c r="PMC2194" s="218"/>
      <c r="PMD2194" s="218"/>
      <c r="PME2194" s="218"/>
      <c r="PMF2194" s="218"/>
      <c r="PMG2194" s="218"/>
      <c r="PMH2194" s="218"/>
      <c r="PMI2194" s="218"/>
      <c r="PMJ2194" s="218"/>
      <c r="PMK2194" s="218"/>
      <c r="PML2194" s="218"/>
      <c r="PMM2194" s="218"/>
      <c r="PMN2194" s="218"/>
      <c r="PMO2194" s="218"/>
      <c r="PMP2194" s="218"/>
      <c r="PMQ2194" s="218"/>
      <c r="PMR2194" s="218"/>
      <c r="PMS2194" s="218"/>
      <c r="PMT2194" s="218"/>
      <c r="PMU2194" s="218"/>
      <c r="PMV2194" s="218"/>
      <c r="PMW2194" s="218"/>
      <c r="PMX2194" s="218"/>
      <c r="PMY2194" s="218"/>
      <c r="PMZ2194" s="218"/>
      <c r="PNA2194" s="218"/>
      <c r="PNB2194" s="218"/>
      <c r="PNC2194" s="218"/>
      <c r="PND2194" s="218"/>
      <c r="PNE2194" s="218"/>
      <c r="PNF2194" s="218"/>
      <c r="PNG2194" s="218"/>
      <c r="PNH2194" s="218"/>
      <c r="PNI2194" s="218"/>
      <c r="PNJ2194" s="218"/>
      <c r="PNK2194" s="218"/>
      <c r="PNL2194" s="218"/>
      <c r="PNM2194" s="218"/>
      <c r="PNN2194" s="218"/>
      <c r="PNO2194" s="218"/>
      <c r="PNP2194" s="218"/>
      <c r="PNQ2194" s="218"/>
      <c r="PNR2194" s="218"/>
      <c r="PNS2194" s="218"/>
      <c r="PNT2194" s="218"/>
      <c r="PNU2194" s="218"/>
      <c r="PNV2194" s="218"/>
      <c r="PNW2194" s="218"/>
      <c r="PNX2194" s="218"/>
      <c r="PNY2194" s="218"/>
      <c r="PNZ2194" s="218"/>
      <c r="POA2194" s="218"/>
      <c r="POB2194" s="218"/>
      <c r="POC2194" s="218"/>
      <c r="POD2194" s="218"/>
      <c r="POE2194" s="218"/>
      <c r="POF2194" s="218"/>
      <c r="POG2194" s="218"/>
      <c r="POH2194" s="218"/>
      <c r="POI2194" s="218"/>
      <c r="POJ2194" s="218"/>
      <c r="POK2194" s="218"/>
      <c r="POL2194" s="218"/>
      <c r="POM2194" s="218"/>
      <c r="PON2194" s="218"/>
      <c r="POO2194" s="218"/>
      <c r="POP2194" s="218"/>
      <c r="POQ2194" s="218"/>
      <c r="POR2194" s="218"/>
      <c r="POS2194" s="218"/>
      <c r="POT2194" s="218"/>
      <c r="POU2194" s="218"/>
      <c r="POV2194" s="218"/>
      <c r="POW2194" s="218"/>
      <c r="POX2194" s="218"/>
      <c r="POY2194" s="218"/>
      <c r="POZ2194" s="218"/>
      <c r="PPA2194" s="218"/>
      <c r="PPB2194" s="218"/>
      <c r="PPC2194" s="218"/>
      <c r="PPD2194" s="218"/>
      <c r="PPE2194" s="218"/>
      <c r="PPF2194" s="218"/>
      <c r="PPG2194" s="218"/>
      <c r="PPH2194" s="218"/>
      <c r="PPI2194" s="218"/>
      <c r="PPJ2194" s="218"/>
      <c r="PPK2194" s="218"/>
      <c r="PPL2194" s="218"/>
      <c r="PPM2194" s="218"/>
      <c r="PPN2194" s="218"/>
      <c r="PPO2194" s="218"/>
      <c r="PPP2194" s="218"/>
      <c r="PPQ2194" s="218"/>
      <c r="PPR2194" s="218"/>
      <c r="PPS2194" s="218"/>
      <c r="PPT2194" s="218"/>
      <c r="PPU2194" s="218"/>
      <c r="PPV2194" s="218"/>
      <c r="PPW2194" s="218"/>
      <c r="PPX2194" s="218"/>
      <c r="PPY2194" s="218"/>
      <c r="PPZ2194" s="218"/>
      <c r="PQA2194" s="218"/>
      <c r="PQB2194" s="218"/>
      <c r="PQC2194" s="218"/>
      <c r="PQD2194" s="218"/>
      <c r="PQE2194" s="218"/>
      <c r="PQF2194" s="218"/>
      <c r="PQG2194" s="218"/>
      <c r="PQH2194" s="218"/>
      <c r="PQI2194" s="218"/>
      <c r="PQJ2194" s="218"/>
      <c r="PQK2194" s="218"/>
      <c r="PQL2194" s="218"/>
      <c r="PQM2194" s="218"/>
      <c r="PQN2194" s="218"/>
      <c r="PQO2194" s="218"/>
      <c r="PQP2194" s="218"/>
      <c r="PQQ2194" s="218"/>
      <c r="PQR2194" s="218"/>
      <c r="PQS2194" s="218"/>
      <c r="PQT2194" s="218"/>
      <c r="PQU2194" s="218"/>
      <c r="PQV2194" s="218"/>
      <c r="PQW2194" s="218"/>
      <c r="PQX2194" s="218"/>
      <c r="PQY2194" s="218"/>
      <c r="PQZ2194" s="218"/>
      <c r="PRA2194" s="218"/>
      <c r="PRB2194" s="218"/>
      <c r="PRC2194" s="218"/>
      <c r="PRD2194" s="218"/>
      <c r="PRE2194" s="218"/>
      <c r="PRF2194" s="218"/>
      <c r="PRG2194" s="218"/>
      <c r="PRH2194" s="218"/>
      <c r="PRI2194" s="218"/>
      <c r="PRJ2194" s="218"/>
      <c r="PRK2194" s="218"/>
      <c r="PRL2194" s="218"/>
      <c r="PRM2194" s="218"/>
      <c r="PRN2194" s="218"/>
      <c r="PRO2194" s="218"/>
      <c r="PRP2194" s="218"/>
      <c r="PRQ2194" s="218"/>
      <c r="PRR2194" s="218"/>
      <c r="PRS2194" s="218"/>
      <c r="PRT2194" s="218"/>
      <c r="PRU2194" s="218"/>
      <c r="PRV2194" s="218"/>
      <c r="PRW2194" s="218"/>
      <c r="PRX2194" s="218"/>
      <c r="PRY2194" s="218"/>
      <c r="PRZ2194" s="218"/>
      <c r="PSA2194" s="218"/>
      <c r="PSB2194" s="218"/>
      <c r="PSC2194" s="218"/>
      <c r="PSD2194" s="218"/>
      <c r="PSE2194" s="218"/>
      <c r="PSF2194" s="218"/>
      <c r="PSG2194" s="218"/>
      <c r="PSH2194" s="218"/>
      <c r="PSI2194" s="218"/>
      <c r="PSJ2194" s="218"/>
      <c r="PSK2194" s="218"/>
      <c r="PSL2194" s="218"/>
      <c r="PSM2194" s="218"/>
      <c r="PSN2194" s="218"/>
      <c r="PSO2194" s="218"/>
      <c r="PSP2194" s="218"/>
      <c r="PSQ2194" s="218"/>
      <c r="PSR2194" s="218"/>
      <c r="PSS2194" s="218"/>
      <c r="PST2194" s="218"/>
      <c r="PSU2194" s="218"/>
      <c r="PSV2194" s="218"/>
      <c r="PSW2194" s="218"/>
      <c r="PSX2194" s="218"/>
      <c r="PSY2194" s="218"/>
      <c r="PSZ2194" s="218"/>
      <c r="PTA2194" s="218"/>
      <c r="PTB2194" s="218"/>
      <c r="PTC2194" s="218"/>
      <c r="PTD2194" s="218"/>
      <c r="PTE2194" s="218"/>
      <c r="PTF2194" s="218"/>
      <c r="PTG2194" s="218"/>
      <c r="PTH2194" s="218"/>
      <c r="PTI2194" s="218"/>
      <c r="PTJ2194" s="218"/>
      <c r="PTK2194" s="218"/>
      <c r="PTL2194" s="218"/>
      <c r="PTM2194" s="218"/>
      <c r="PTN2194" s="218"/>
      <c r="PTO2194" s="218"/>
      <c r="PTP2194" s="218"/>
      <c r="PTQ2194" s="218"/>
      <c r="PTR2194" s="218"/>
      <c r="PTS2194" s="218"/>
      <c r="PTT2194" s="218"/>
      <c r="PTU2194" s="218"/>
      <c r="PTV2194" s="218"/>
      <c r="PTW2194" s="218"/>
      <c r="PTX2194" s="218"/>
      <c r="PTY2194" s="218"/>
      <c r="PTZ2194" s="218"/>
      <c r="PUA2194" s="218"/>
      <c r="PUB2194" s="218"/>
      <c r="PUC2194" s="218"/>
      <c r="PUD2194" s="218"/>
      <c r="PUE2194" s="218"/>
      <c r="PUF2194" s="218"/>
      <c r="PUG2194" s="218"/>
      <c r="PUH2194" s="218"/>
      <c r="PUI2194" s="218"/>
      <c r="PUJ2194" s="218"/>
      <c r="PUK2194" s="218"/>
      <c r="PUL2194" s="218"/>
      <c r="PUM2194" s="218"/>
      <c r="PUN2194" s="218"/>
      <c r="PUO2194" s="218"/>
      <c r="PUP2194" s="218"/>
      <c r="PUQ2194" s="218"/>
      <c r="PUR2194" s="218"/>
      <c r="PUS2194" s="218"/>
      <c r="PUT2194" s="218"/>
      <c r="PUU2194" s="218"/>
      <c r="PUV2194" s="218"/>
      <c r="PUW2194" s="218"/>
      <c r="PUX2194" s="218"/>
      <c r="PUY2194" s="218"/>
      <c r="PUZ2194" s="218"/>
      <c r="PVA2194" s="218"/>
      <c r="PVB2194" s="218"/>
      <c r="PVC2194" s="218"/>
      <c r="PVD2194" s="218"/>
      <c r="PVE2194" s="218"/>
      <c r="PVF2194" s="218"/>
      <c r="PVG2194" s="218"/>
      <c r="PVH2194" s="218"/>
      <c r="PVI2194" s="218"/>
      <c r="PVJ2194" s="218"/>
      <c r="PVK2194" s="218"/>
      <c r="PVL2194" s="218"/>
      <c r="PVM2194" s="218"/>
      <c r="PVN2194" s="218"/>
      <c r="PVO2194" s="218"/>
      <c r="PVP2194" s="218"/>
      <c r="PVQ2194" s="218"/>
      <c r="PVR2194" s="218"/>
      <c r="PVS2194" s="218"/>
      <c r="PVT2194" s="218"/>
      <c r="PVU2194" s="218"/>
      <c r="PVV2194" s="218"/>
      <c r="PVW2194" s="218"/>
      <c r="PVX2194" s="218"/>
      <c r="PVY2194" s="218"/>
      <c r="PVZ2194" s="218"/>
      <c r="PWA2194" s="218"/>
      <c r="PWB2194" s="218"/>
      <c r="PWC2194" s="218"/>
      <c r="PWD2194" s="218"/>
      <c r="PWE2194" s="218"/>
      <c r="PWF2194" s="218"/>
      <c r="PWG2194" s="218"/>
      <c r="PWH2194" s="218"/>
      <c r="PWI2194" s="218"/>
      <c r="PWJ2194" s="218"/>
      <c r="PWK2194" s="218"/>
      <c r="PWL2194" s="218"/>
      <c r="PWM2194" s="218"/>
      <c r="PWN2194" s="218"/>
      <c r="PWO2194" s="218"/>
      <c r="PWP2194" s="218"/>
      <c r="PWQ2194" s="218"/>
      <c r="PWR2194" s="218"/>
      <c r="PWS2194" s="218"/>
      <c r="PWT2194" s="218"/>
      <c r="PWU2194" s="218"/>
      <c r="PWV2194" s="218"/>
      <c r="PWW2194" s="218"/>
      <c r="PWX2194" s="218"/>
      <c r="PWY2194" s="218"/>
      <c r="PWZ2194" s="218"/>
      <c r="PXA2194" s="218"/>
      <c r="PXB2194" s="218"/>
      <c r="PXC2194" s="218"/>
      <c r="PXD2194" s="218"/>
      <c r="PXE2194" s="218"/>
      <c r="PXF2194" s="218"/>
      <c r="PXG2194" s="218"/>
      <c r="PXH2194" s="218"/>
      <c r="PXI2194" s="218"/>
      <c r="PXJ2194" s="218"/>
      <c r="PXK2194" s="218"/>
      <c r="PXL2194" s="218"/>
      <c r="PXM2194" s="218"/>
      <c r="PXN2194" s="218"/>
      <c r="PXO2194" s="218"/>
      <c r="PXP2194" s="218"/>
      <c r="PXQ2194" s="218"/>
      <c r="PXR2194" s="218"/>
      <c r="PXS2194" s="218"/>
      <c r="PXT2194" s="218"/>
      <c r="PXU2194" s="218"/>
      <c r="PXV2194" s="218"/>
      <c r="PXW2194" s="218"/>
      <c r="PXX2194" s="218"/>
      <c r="PXY2194" s="218"/>
      <c r="PXZ2194" s="218"/>
      <c r="PYA2194" s="218"/>
      <c r="PYB2194" s="218"/>
      <c r="PYC2194" s="218"/>
      <c r="PYD2194" s="218"/>
      <c r="PYE2194" s="218"/>
      <c r="PYF2194" s="218"/>
      <c r="PYG2194" s="218"/>
      <c r="PYH2194" s="218"/>
      <c r="PYI2194" s="218"/>
      <c r="PYJ2194" s="218"/>
      <c r="PYK2194" s="218"/>
      <c r="PYL2194" s="218"/>
      <c r="PYM2194" s="218"/>
      <c r="PYN2194" s="218"/>
      <c r="PYO2194" s="218"/>
      <c r="PYP2194" s="218"/>
      <c r="PYQ2194" s="218"/>
      <c r="PYR2194" s="218"/>
      <c r="PYS2194" s="218"/>
      <c r="PYT2194" s="218"/>
      <c r="PYU2194" s="218"/>
      <c r="PYV2194" s="218"/>
      <c r="PYW2194" s="218"/>
      <c r="PYX2194" s="218"/>
      <c r="PYY2194" s="218"/>
      <c r="PYZ2194" s="218"/>
      <c r="PZA2194" s="218"/>
      <c r="PZB2194" s="218"/>
      <c r="PZC2194" s="218"/>
      <c r="PZD2194" s="218"/>
      <c r="PZE2194" s="218"/>
      <c r="PZF2194" s="218"/>
      <c r="PZG2194" s="218"/>
      <c r="PZH2194" s="218"/>
      <c r="PZI2194" s="218"/>
      <c r="PZJ2194" s="218"/>
      <c r="PZK2194" s="218"/>
      <c r="PZL2194" s="218"/>
      <c r="PZM2194" s="218"/>
      <c r="PZN2194" s="218"/>
      <c r="PZO2194" s="218"/>
      <c r="PZP2194" s="218"/>
      <c r="PZQ2194" s="218"/>
      <c r="PZR2194" s="218"/>
      <c r="PZS2194" s="218"/>
      <c r="PZT2194" s="218"/>
      <c r="PZU2194" s="218"/>
      <c r="PZV2194" s="218"/>
      <c r="PZW2194" s="218"/>
      <c r="PZX2194" s="218"/>
      <c r="PZY2194" s="218"/>
      <c r="PZZ2194" s="218"/>
      <c r="QAA2194" s="218"/>
      <c r="QAB2194" s="218"/>
      <c r="QAC2194" s="218"/>
      <c r="QAD2194" s="218"/>
      <c r="QAE2194" s="218"/>
      <c r="QAF2194" s="218"/>
      <c r="QAG2194" s="218"/>
      <c r="QAH2194" s="218"/>
      <c r="QAI2194" s="218"/>
      <c r="QAJ2194" s="218"/>
      <c r="QAK2194" s="218"/>
      <c r="QAL2194" s="218"/>
      <c r="QAM2194" s="218"/>
      <c r="QAN2194" s="218"/>
      <c r="QAO2194" s="218"/>
      <c r="QAP2194" s="218"/>
      <c r="QAQ2194" s="218"/>
      <c r="QAR2194" s="218"/>
      <c r="QAS2194" s="218"/>
      <c r="QAT2194" s="218"/>
      <c r="QAU2194" s="218"/>
      <c r="QAV2194" s="218"/>
      <c r="QAW2194" s="218"/>
      <c r="QAX2194" s="218"/>
      <c r="QAY2194" s="218"/>
      <c r="QAZ2194" s="218"/>
      <c r="QBA2194" s="218"/>
      <c r="QBB2194" s="218"/>
      <c r="QBC2194" s="218"/>
      <c r="QBD2194" s="218"/>
      <c r="QBE2194" s="218"/>
      <c r="QBF2194" s="218"/>
      <c r="QBG2194" s="218"/>
      <c r="QBH2194" s="218"/>
      <c r="QBI2194" s="218"/>
      <c r="QBJ2194" s="218"/>
      <c r="QBK2194" s="218"/>
      <c r="QBL2194" s="218"/>
      <c r="QBM2194" s="218"/>
      <c r="QBN2194" s="218"/>
      <c r="QBO2194" s="218"/>
      <c r="QBP2194" s="218"/>
      <c r="QBQ2194" s="218"/>
      <c r="QBR2194" s="218"/>
      <c r="QBS2194" s="218"/>
      <c r="QBT2194" s="218"/>
      <c r="QBU2194" s="218"/>
      <c r="QBV2194" s="218"/>
      <c r="QBW2194" s="218"/>
      <c r="QBX2194" s="218"/>
      <c r="QBY2194" s="218"/>
      <c r="QBZ2194" s="218"/>
      <c r="QCA2194" s="218"/>
      <c r="QCB2194" s="218"/>
      <c r="QCC2194" s="218"/>
      <c r="QCD2194" s="218"/>
      <c r="QCE2194" s="218"/>
      <c r="QCF2194" s="218"/>
      <c r="QCG2194" s="218"/>
      <c r="QCH2194" s="218"/>
      <c r="QCI2194" s="218"/>
      <c r="QCJ2194" s="218"/>
      <c r="QCK2194" s="218"/>
      <c r="QCL2194" s="218"/>
      <c r="QCM2194" s="218"/>
      <c r="QCN2194" s="218"/>
      <c r="QCO2194" s="218"/>
      <c r="QCP2194" s="218"/>
      <c r="QCQ2194" s="218"/>
      <c r="QCR2194" s="218"/>
      <c r="QCS2194" s="218"/>
      <c r="QCT2194" s="218"/>
      <c r="QCU2194" s="218"/>
      <c r="QCV2194" s="218"/>
      <c r="QCW2194" s="218"/>
      <c r="QCX2194" s="218"/>
      <c r="QCY2194" s="218"/>
      <c r="QCZ2194" s="218"/>
      <c r="QDA2194" s="218"/>
      <c r="QDB2194" s="218"/>
      <c r="QDC2194" s="218"/>
      <c r="QDD2194" s="218"/>
      <c r="QDE2194" s="218"/>
      <c r="QDF2194" s="218"/>
      <c r="QDG2194" s="218"/>
      <c r="QDH2194" s="218"/>
      <c r="QDI2194" s="218"/>
      <c r="QDJ2194" s="218"/>
      <c r="QDK2194" s="218"/>
      <c r="QDL2194" s="218"/>
      <c r="QDM2194" s="218"/>
      <c r="QDN2194" s="218"/>
      <c r="QDO2194" s="218"/>
      <c r="QDP2194" s="218"/>
      <c r="QDQ2194" s="218"/>
      <c r="QDR2194" s="218"/>
      <c r="QDS2194" s="218"/>
      <c r="QDT2194" s="218"/>
      <c r="QDU2194" s="218"/>
      <c r="QDV2194" s="218"/>
      <c r="QDW2194" s="218"/>
      <c r="QDX2194" s="218"/>
      <c r="QDY2194" s="218"/>
      <c r="QDZ2194" s="218"/>
      <c r="QEA2194" s="218"/>
      <c r="QEB2194" s="218"/>
      <c r="QEC2194" s="218"/>
      <c r="QED2194" s="218"/>
      <c r="QEE2194" s="218"/>
      <c r="QEF2194" s="218"/>
      <c r="QEG2194" s="218"/>
      <c r="QEH2194" s="218"/>
      <c r="QEI2194" s="218"/>
      <c r="QEJ2194" s="218"/>
      <c r="QEK2194" s="218"/>
      <c r="QEL2194" s="218"/>
      <c r="QEM2194" s="218"/>
      <c r="QEN2194" s="218"/>
      <c r="QEO2194" s="218"/>
      <c r="QEP2194" s="218"/>
      <c r="QEQ2194" s="218"/>
      <c r="QER2194" s="218"/>
      <c r="QES2194" s="218"/>
      <c r="QET2194" s="218"/>
      <c r="QEU2194" s="218"/>
      <c r="QEV2194" s="218"/>
      <c r="QEW2194" s="218"/>
      <c r="QEX2194" s="218"/>
      <c r="QEY2194" s="218"/>
      <c r="QEZ2194" s="218"/>
      <c r="QFA2194" s="218"/>
      <c r="QFB2194" s="218"/>
      <c r="QFC2194" s="218"/>
      <c r="QFD2194" s="218"/>
      <c r="QFE2194" s="218"/>
      <c r="QFF2194" s="218"/>
      <c r="QFG2194" s="218"/>
      <c r="QFH2194" s="218"/>
      <c r="QFI2194" s="218"/>
      <c r="QFJ2194" s="218"/>
      <c r="QFK2194" s="218"/>
      <c r="QFL2194" s="218"/>
      <c r="QFM2194" s="218"/>
      <c r="QFN2194" s="218"/>
      <c r="QFO2194" s="218"/>
      <c r="QFP2194" s="218"/>
      <c r="QFQ2194" s="218"/>
      <c r="QFR2194" s="218"/>
      <c r="QFS2194" s="218"/>
      <c r="QFT2194" s="218"/>
      <c r="QFU2194" s="218"/>
      <c r="QFV2194" s="218"/>
      <c r="QFW2194" s="218"/>
      <c r="QFX2194" s="218"/>
      <c r="QFY2194" s="218"/>
      <c r="QFZ2194" s="218"/>
      <c r="QGA2194" s="218"/>
      <c r="QGB2194" s="218"/>
      <c r="QGC2194" s="218"/>
      <c r="QGD2194" s="218"/>
      <c r="QGE2194" s="218"/>
      <c r="QGF2194" s="218"/>
      <c r="QGG2194" s="218"/>
      <c r="QGH2194" s="218"/>
      <c r="QGI2194" s="218"/>
      <c r="QGJ2194" s="218"/>
      <c r="QGK2194" s="218"/>
      <c r="QGL2194" s="218"/>
      <c r="QGM2194" s="218"/>
      <c r="QGN2194" s="218"/>
      <c r="QGO2194" s="218"/>
      <c r="QGP2194" s="218"/>
      <c r="QGQ2194" s="218"/>
      <c r="QGR2194" s="218"/>
      <c r="QGS2194" s="218"/>
      <c r="QGT2194" s="218"/>
      <c r="QGU2194" s="218"/>
      <c r="QGV2194" s="218"/>
      <c r="QGW2194" s="218"/>
      <c r="QGX2194" s="218"/>
      <c r="QGY2194" s="218"/>
      <c r="QGZ2194" s="218"/>
      <c r="QHA2194" s="218"/>
      <c r="QHB2194" s="218"/>
      <c r="QHC2194" s="218"/>
      <c r="QHD2194" s="218"/>
      <c r="QHE2194" s="218"/>
      <c r="QHF2194" s="218"/>
      <c r="QHG2194" s="218"/>
      <c r="QHH2194" s="218"/>
      <c r="QHI2194" s="218"/>
      <c r="QHJ2194" s="218"/>
      <c r="QHK2194" s="218"/>
      <c r="QHL2194" s="218"/>
      <c r="QHM2194" s="218"/>
      <c r="QHN2194" s="218"/>
      <c r="QHO2194" s="218"/>
      <c r="QHP2194" s="218"/>
      <c r="QHQ2194" s="218"/>
      <c r="QHR2194" s="218"/>
      <c r="QHS2194" s="218"/>
      <c r="QHT2194" s="218"/>
      <c r="QHU2194" s="218"/>
      <c r="QHV2194" s="218"/>
      <c r="QHW2194" s="218"/>
      <c r="QHX2194" s="218"/>
      <c r="QHY2194" s="218"/>
      <c r="QHZ2194" s="218"/>
      <c r="QIA2194" s="218"/>
      <c r="QIB2194" s="218"/>
      <c r="QIC2194" s="218"/>
      <c r="QID2194" s="218"/>
      <c r="QIE2194" s="218"/>
      <c r="QIF2194" s="218"/>
      <c r="QIG2194" s="218"/>
      <c r="QIH2194" s="218"/>
      <c r="QII2194" s="218"/>
      <c r="QIJ2194" s="218"/>
      <c r="QIK2194" s="218"/>
      <c r="QIL2194" s="218"/>
      <c r="QIM2194" s="218"/>
      <c r="QIN2194" s="218"/>
      <c r="QIO2194" s="218"/>
      <c r="QIP2194" s="218"/>
      <c r="QIQ2194" s="218"/>
      <c r="QIR2194" s="218"/>
      <c r="QIS2194" s="218"/>
      <c r="QIT2194" s="218"/>
      <c r="QIU2194" s="218"/>
      <c r="QIV2194" s="218"/>
      <c r="QIW2194" s="218"/>
      <c r="QIX2194" s="218"/>
      <c r="QIY2194" s="218"/>
      <c r="QIZ2194" s="218"/>
      <c r="QJA2194" s="218"/>
      <c r="QJB2194" s="218"/>
      <c r="QJC2194" s="218"/>
      <c r="QJD2194" s="218"/>
      <c r="QJE2194" s="218"/>
      <c r="QJF2194" s="218"/>
      <c r="QJG2194" s="218"/>
      <c r="QJH2194" s="218"/>
      <c r="QJI2194" s="218"/>
      <c r="QJJ2194" s="218"/>
      <c r="QJK2194" s="218"/>
      <c r="QJL2194" s="218"/>
      <c r="QJM2194" s="218"/>
      <c r="QJN2194" s="218"/>
      <c r="QJO2194" s="218"/>
      <c r="QJP2194" s="218"/>
      <c r="QJQ2194" s="218"/>
      <c r="QJR2194" s="218"/>
      <c r="QJS2194" s="218"/>
      <c r="QJT2194" s="218"/>
      <c r="QJU2194" s="218"/>
      <c r="QJV2194" s="218"/>
      <c r="QJW2194" s="218"/>
      <c r="QJX2194" s="218"/>
      <c r="QJY2194" s="218"/>
      <c r="QJZ2194" s="218"/>
      <c r="QKA2194" s="218"/>
      <c r="QKB2194" s="218"/>
      <c r="QKC2194" s="218"/>
      <c r="QKD2194" s="218"/>
      <c r="QKE2194" s="218"/>
      <c r="QKF2194" s="218"/>
      <c r="QKG2194" s="218"/>
      <c r="QKH2194" s="218"/>
      <c r="QKI2194" s="218"/>
      <c r="QKJ2194" s="218"/>
      <c r="QKK2194" s="218"/>
      <c r="QKL2194" s="218"/>
      <c r="QKM2194" s="218"/>
      <c r="QKN2194" s="218"/>
      <c r="QKO2194" s="218"/>
      <c r="QKP2194" s="218"/>
      <c r="QKQ2194" s="218"/>
      <c r="QKR2194" s="218"/>
      <c r="QKS2194" s="218"/>
      <c r="QKT2194" s="218"/>
      <c r="QKU2194" s="218"/>
      <c r="QKV2194" s="218"/>
      <c r="QKW2194" s="218"/>
      <c r="QKX2194" s="218"/>
      <c r="QKY2194" s="218"/>
      <c r="QKZ2194" s="218"/>
      <c r="QLA2194" s="218"/>
      <c r="QLB2194" s="218"/>
      <c r="QLC2194" s="218"/>
      <c r="QLD2194" s="218"/>
      <c r="QLE2194" s="218"/>
      <c r="QLF2194" s="218"/>
      <c r="QLG2194" s="218"/>
      <c r="QLH2194" s="218"/>
      <c r="QLI2194" s="218"/>
      <c r="QLJ2194" s="218"/>
      <c r="QLK2194" s="218"/>
      <c r="QLL2194" s="218"/>
      <c r="QLM2194" s="218"/>
      <c r="QLN2194" s="218"/>
      <c r="QLO2194" s="218"/>
      <c r="QLP2194" s="218"/>
      <c r="QLQ2194" s="218"/>
      <c r="QLR2194" s="218"/>
      <c r="QLS2194" s="218"/>
      <c r="QLT2194" s="218"/>
      <c r="QLU2194" s="218"/>
      <c r="QLV2194" s="218"/>
      <c r="QLW2194" s="218"/>
      <c r="QLX2194" s="218"/>
      <c r="QLY2194" s="218"/>
      <c r="QLZ2194" s="218"/>
      <c r="QMA2194" s="218"/>
      <c r="QMB2194" s="218"/>
      <c r="QMC2194" s="218"/>
      <c r="QMD2194" s="218"/>
      <c r="QME2194" s="218"/>
      <c r="QMF2194" s="218"/>
      <c r="QMG2194" s="218"/>
      <c r="QMH2194" s="218"/>
      <c r="QMI2194" s="218"/>
      <c r="QMJ2194" s="218"/>
      <c r="QMK2194" s="218"/>
      <c r="QML2194" s="218"/>
      <c r="QMM2194" s="218"/>
      <c r="QMN2194" s="218"/>
      <c r="QMO2194" s="218"/>
      <c r="QMP2194" s="218"/>
      <c r="QMQ2194" s="218"/>
      <c r="QMR2194" s="218"/>
      <c r="QMS2194" s="218"/>
      <c r="QMT2194" s="218"/>
      <c r="QMU2194" s="218"/>
      <c r="QMV2194" s="218"/>
      <c r="QMW2194" s="218"/>
      <c r="QMX2194" s="218"/>
      <c r="QMY2194" s="218"/>
      <c r="QMZ2194" s="218"/>
      <c r="QNA2194" s="218"/>
      <c r="QNB2194" s="218"/>
      <c r="QNC2194" s="218"/>
      <c r="QND2194" s="218"/>
      <c r="QNE2194" s="218"/>
      <c r="QNF2194" s="218"/>
      <c r="QNG2194" s="218"/>
      <c r="QNH2194" s="218"/>
      <c r="QNI2194" s="218"/>
      <c r="QNJ2194" s="218"/>
      <c r="QNK2194" s="218"/>
      <c r="QNL2194" s="218"/>
      <c r="QNM2194" s="218"/>
      <c r="QNN2194" s="218"/>
      <c r="QNO2194" s="218"/>
      <c r="QNP2194" s="218"/>
      <c r="QNQ2194" s="218"/>
      <c r="QNR2194" s="218"/>
      <c r="QNS2194" s="218"/>
      <c r="QNT2194" s="218"/>
      <c r="QNU2194" s="218"/>
      <c r="QNV2194" s="218"/>
      <c r="QNW2194" s="218"/>
      <c r="QNX2194" s="218"/>
      <c r="QNY2194" s="218"/>
      <c r="QNZ2194" s="218"/>
      <c r="QOA2194" s="218"/>
      <c r="QOB2194" s="218"/>
      <c r="QOC2194" s="218"/>
      <c r="QOD2194" s="218"/>
      <c r="QOE2194" s="218"/>
      <c r="QOF2194" s="218"/>
      <c r="QOG2194" s="218"/>
      <c r="QOH2194" s="218"/>
      <c r="QOI2194" s="218"/>
      <c r="QOJ2194" s="218"/>
      <c r="QOK2194" s="218"/>
      <c r="QOL2194" s="218"/>
      <c r="QOM2194" s="218"/>
      <c r="QON2194" s="218"/>
      <c r="QOO2194" s="218"/>
      <c r="QOP2194" s="218"/>
      <c r="QOQ2194" s="218"/>
      <c r="QOR2194" s="218"/>
      <c r="QOS2194" s="218"/>
      <c r="QOT2194" s="218"/>
      <c r="QOU2194" s="218"/>
      <c r="QOV2194" s="218"/>
      <c r="QOW2194" s="218"/>
      <c r="QOX2194" s="218"/>
      <c r="QOY2194" s="218"/>
      <c r="QOZ2194" s="218"/>
      <c r="QPA2194" s="218"/>
      <c r="QPB2194" s="218"/>
      <c r="QPC2194" s="218"/>
      <c r="QPD2194" s="218"/>
      <c r="QPE2194" s="218"/>
      <c r="QPF2194" s="218"/>
      <c r="QPG2194" s="218"/>
      <c r="QPH2194" s="218"/>
      <c r="QPI2194" s="218"/>
      <c r="QPJ2194" s="218"/>
      <c r="QPK2194" s="218"/>
      <c r="QPL2194" s="218"/>
      <c r="QPM2194" s="218"/>
      <c r="QPN2194" s="218"/>
      <c r="QPO2194" s="218"/>
      <c r="QPP2194" s="218"/>
      <c r="QPQ2194" s="218"/>
      <c r="QPR2194" s="218"/>
      <c r="QPS2194" s="218"/>
      <c r="QPT2194" s="218"/>
      <c r="QPU2194" s="218"/>
      <c r="QPV2194" s="218"/>
      <c r="QPW2194" s="218"/>
      <c r="QPX2194" s="218"/>
      <c r="QPY2194" s="218"/>
      <c r="QPZ2194" s="218"/>
      <c r="QQA2194" s="218"/>
      <c r="QQB2194" s="218"/>
      <c r="QQC2194" s="218"/>
      <c r="QQD2194" s="218"/>
      <c r="QQE2194" s="218"/>
      <c r="QQF2194" s="218"/>
      <c r="QQG2194" s="218"/>
      <c r="QQH2194" s="218"/>
      <c r="QQI2194" s="218"/>
      <c r="QQJ2194" s="218"/>
      <c r="QQK2194" s="218"/>
      <c r="QQL2194" s="218"/>
      <c r="QQM2194" s="218"/>
      <c r="QQN2194" s="218"/>
      <c r="QQO2194" s="218"/>
      <c r="QQP2194" s="218"/>
      <c r="QQQ2194" s="218"/>
      <c r="QQR2194" s="218"/>
      <c r="QQS2194" s="218"/>
      <c r="QQT2194" s="218"/>
      <c r="QQU2194" s="218"/>
      <c r="QQV2194" s="218"/>
      <c r="QQW2194" s="218"/>
      <c r="QQX2194" s="218"/>
      <c r="QQY2194" s="218"/>
      <c r="QQZ2194" s="218"/>
      <c r="QRA2194" s="218"/>
      <c r="QRB2194" s="218"/>
      <c r="QRC2194" s="218"/>
      <c r="QRD2194" s="218"/>
      <c r="QRE2194" s="218"/>
      <c r="QRF2194" s="218"/>
      <c r="QRG2194" s="218"/>
      <c r="QRH2194" s="218"/>
      <c r="QRI2194" s="218"/>
      <c r="QRJ2194" s="218"/>
      <c r="QRK2194" s="218"/>
      <c r="QRL2194" s="218"/>
      <c r="QRM2194" s="218"/>
      <c r="QRN2194" s="218"/>
      <c r="QRO2194" s="218"/>
      <c r="QRP2194" s="218"/>
      <c r="QRQ2194" s="218"/>
      <c r="QRR2194" s="218"/>
      <c r="QRS2194" s="218"/>
      <c r="QRT2194" s="218"/>
      <c r="QRU2194" s="218"/>
      <c r="QRV2194" s="218"/>
      <c r="QRW2194" s="218"/>
      <c r="QRX2194" s="218"/>
      <c r="QRY2194" s="218"/>
      <c r="QRZ2194" s="218"/>
      <c r="QSA2194" s="218"/>
      <c r="QSB2194" s="218"/>
      <c r="QSC2194" s="218"/>
      <c r="QSD2194" s="218"/>
      <c r="QSE2194" s="218"/>
      <c r="QSF2194" s="218"/>
      <c r="QSG2194" s="218"/>
      <c r="QSH2194" s="218"/>
      <c r="QSI2194" s="218"/>
      <c r="QSJ2194" s="218"/>
      <c r="QSK2194" s="218"/>
      <c r="QSL2194" s="218"/>
      <c r="QSM2194" s="218"/>
      <c r="QSN2194" s="218"/>
      <c r="QSO2194" s="218"/>
      <c r="QSP2194" s="218"/>
      <c r="QSQ2194" s="218"/>
      <c r="QSR2194" s="218"/>
      <c r="QSS2194" s="218"/>
      <c r="QST2194" s="218"/>
      <c r="QSU2194" s="218"/>
      <c r="QSV2194" s="218"/>
      <c r="QSW2194" s="218"/>
      <c r="QSX2194" s="218"/>
      <c r="QSY2194" s="218"/>
      <c r="QSZ2194" s="218"/>
      <c r="QTA2194" s="218"/>
      <c r="QTB2194" s="218"/>
      <c r="QTC2194" s="218"/>
      <c r="QTD2194" s="218"/>
      <c r="QTE2194" s="218"/>
      <c r="QTF2194" s="218"/>
      <c r="QTG2194" s="218"/>
      <c r="QTH2194" s="218"/>
      <c r="QTI2194" s="218"/>
      <c r="QTJ2194" s="218"/>
      <c r="QTK2194" s="218"/>
      <c r="QTL2194" s="218"/>
      <c r="QTM2194" s="218"/>
      <c r="QTN2194" s="218"/>
      <c r="QTO2194" s="218"/>
      <c r="QTP2194" s="218"/>
      <c r="QTQ2194" s="218"/>
      <c r="QTR2194" s="218"/>
      <c r="QTS2194" s="218"/>
      <c r="QTT2194" s="218"/>
      <c r="QTU2194" s="218"/>
      <c r="QTV2194" s="218"/>
      <c r="QTW2194" s="218"/>
      <c r="QTX2194" s="218"/>
      <c r="QTY2194" s="218"/>
      <c r="QTZ2194" s="218"/>
      <c r="QUA2194" s="218"/>
      <c r="QUB2194" s="218"/>
      <c r="QUC2194" s="218"/>
      <c r="QUD2194" s="218"/>
      <c r="QUE2194" s="218"/>
      <c r="QUF2194" s="218"/>
      <c r="QUG2194" s="218"/>
      <c r="QUH2194" s="218"/>
      <c r="QUI2194" s="218"/>
      <c r="QUJ2194" s="218"/>
      <c r="QUK2194" s="218"/>
      <c r="QUL2194" s="218"/>
      <c r="QUM2194" s="218"/>
      <c r="QUN2194" s="218"/>
      <c r="QUO2194" s="218"/>
      <c r="QUP2194" s="218"/>
      <c r="QUQ2194" s="218"/>
      <c r="QUR2194" s="218"/>
      <c r="QUS2194" s="218"/>
      <c r="QUT2194" s="218"/>
      <c r="QUU2194" s="218"/>
      <c r="QUV2194" s="218"/>
      <c r="QUW2194" s="218"/>
      <c r="QUX2194" s="218"/>
      <c r="QUY2194" s="218"/>
      <c r="QUZ2194" s="218"/>
      <c r="QVA2194" s="218"/>
      <c r="QVB2194" s="218"/>
      <c r="QVC2194" s="218"/>
      <c r="QVD2194" s="218"/>
      <c r="QVE2194" s="218"/>
      <c r="QVF2194" s="218"/>
      <c r="QVG2194" s="218"/>
      <c r="QVH2194" s="218"/>
      <c r="QVI2194" s="218"/>
      <c r="QVJ2194" s="218"/>
      <c r="QVK2194" s="218"/>
      <c r="QVL2194" s="218"/>
      <c r="QVM2194" s="218"/>
      <c r="QVN2194" s="218"/>
      <c r="QVO2194" s="218"/>
      <c r="QVP2194" s="218"/>
      <c r="QVQ2194" s="218"/>
      <c r="QVR2194" s="218"/>
      <c r="QVS2194" s="218"/>
      <c r="QVT2194" s="218"/>
      <c r="QVU2194" s="218"/>
      <c r="QVV2194" s="218"/>
      <c r="QVW2194" s="218"/>
      <c r="QVX2194" s="218"/>
      <c r="QVY2194" s="218"/>
      <c r="QVZ2194" s="218"/>
      <c r="QWA2194" s="218"/>
      <c r="QWB2194" s="218"/>
      <c r="QWC2194" s="218"/>
      <c r="QWD2194" s="218"/>
      <c r="QWE2194" s="218"/>
      <c r="QWF2194" s="218"/>
      <c r="QWG2194" s="218"/>
      <c r="QWH2194" s="218"/>
      <c r="QWI2194" s="218"/>
      <c r="QWJ2194" s="218"/>
      <c r="QWK2194" s="218"/>
      <c r="QWL2194" s="218"/>
      <c r="QWM2194" s="218"/>
      <c r="QWN2194" s="218"/>
      <c r="QWO2194" s="218"/>
      <c r="QWP2194" s="218"/>
      <c r="QWQ2194" s="218"/>
      <c r="QWR2194" s="218"/>
      <c r="QWS2194" s="218"/>
      <c r="QWT2194" s="218"/>
      <c r="QWU2194" s="218"/>
      <c r="QWV2194" s="218"/>
      <c r="QWW2194" s="218"/>
      <c r="QWX2194" s="218"/>
      <c r="QWY2194" s="218"/>
      <c r="QWZ2194" s="218"/>
      <c r="QXA2194" s="218"/>
      <c r="QXB2194" s="218"/>
      <c r="QXC2194" s="218"/>
      <c r="QXD2194" s="218"/>
      <c r="QXE2194" s="218"/>
      <c r="QXF2194" s="218"/>
      <c r="QXG2194" s="218"/>
      <c r="QXH2194" s="218"/>
      <c r="QXI2194" s="218"/>
      <c r="QXJ2194" s="218"/>
      <c r="QXK2194" s="218"/>
      <c r="QXL2194" s="218"/>
      <c r="QXM2194" s="218"/>
      <c r="QXN2194" s="218"/>
      <c r="QXO2194" s="218"/>
      <c r="QXP2194" s="218"/>
      <c r="QXQ2194" s="218"/>
      <c r="QXR2194" s="218"/>
      <c r="QXS2194" s="218"/>
      <c r="QXT2194" s="218"/>
      <c r="QXU2194" s="218"/>
      <c r="QXV2194" s="218"/>
      <c r="QXW2194" s="218"/>
      <c r="QXX2194" s="218"/>
      <c r="QXY2194" s="218"/>
      <c r="QXZ2194" s="218"/>
      <c r="QYA2194" s="218"/>
      <c r="QYB2194" s="218"/>
      <c r="QYC2194" s="218"/>
      <c r="QYD2194" s="218"/>
      <c r="QYE2194" s="218"/>
      <c r="QYF2194" s="218"/>
      <c r="QYG2194" s="218"/>
      <c r="QYH2194" s="218"/>
      <c r="QYI2194" s="218"/>
      <c r="QYJ2194" s="218"/>
      <c r="QYK2194" s="218"/>
      <c r="QYL2194" s="218"/>
      <c r="QYM2194" s="218"/>
      <c r="QYN2194" s="218"/>
      <c r="QYO2194" s="218"/>
      <c r="QYP2194" s="218"/>
      <c r="QYQ2194" s="218"/>
      <c r="QYR2194" s="218"/>
      <c r="QYS2194" s="218"/>
      <c r="QYT2194" s="218"/>
      <c r="QYU2194" s="218"/>
      <c r="QYV2194" s="218"/>
      <c r="QYW2194" s="218"/>
      <c r="QYX2194" s="218"/>
      <c r="QYY2194" s="218"/>
      <c r="QYZ2194" s="218"/>
      <c r="QZA2194" s="218"/>
      <c r="QZB2194" s="218"/>
      <c r="QZC2194" s="218"/>
      <c r="QZD2194" s="218"/>
      <c r="QZE2194" s="218"/>
      <c r="QZF2194" s="218"/>
      <c r="QZG2194" s="218"/>
      <c r="QZH2194" s="218"/>
      <c r="QZI2194" s="218"/>
      <c r="QZJ2194" s="218"/>
      <c r="QZK2194" s="218"/>
      <c r="QZL2194" s="218"/>
      <c r="QZM2194" s="218"/>
      <c r="QZN2194" s="218"/>
      <c r="QZO2194" s="218"/>
      <c r="QZP2194" s="218"/>
      <c r="QZQ2194" s="218"/>
      <c r="QZR2194" s="218"/>
      <c r="QZS2194" s="218"/>
      <c r="QZT2194" s="218"/>
      <c r="QZU2194" s="218"/>
      <c r="QZV2194" s="218"/>
      <c r="QZW2194" s="218"/>
      <c r="QZX2194" s="218"/>
      <c r="QZY2194" s="218"/>
      <c r="QZZ2194" s="218"/>
      <c r="RAA2194" s="218"/>
      <c r="RAB2194" s="218"/>
      <c r="RAC2194" s="218"/>
      <c r="RAD2194" s="218"/>
      <c r="RAE2194" s="218"/>
      <c r="RAF2194" s="218"/>
      <c r="RAG2194" s="218"/>
      <c r="RAH2194" s="218"/>
      <c r="RAI2194" s="218"/>
      <c r="RAJ2194" s="218"/>
      <c r="RAK2194" s="218"/>
      <c r="RAL2194" s="218"/>
      <c r="RAM2194" s="218"/>
      <c r="RAN2194" s="218"/>
      <c r="RAO2194" s="218"/>
      <c r="RAP2194" s="218"/>
      <c r="RAQ2194" s="218"/>
      <c r="RAR2194" s="218"/>
      <c r="RAS2194" s="218"/>
      <c r="RAT2194" s="218"/>
      <c r="RAU2194" s="218"/>
      <c r="RAV2194" s="218"/>
      <c r="RAW2194" s="218"/>
      <c r="RAX2194" s="218"/>
      <c r="RAY2194" s="218"/>
      <c r="RAZ2194" s="218"/>
      <c r="RBA2194" s="218"/>
      <c r="RBB2194" s="218"/>
      <c r="RBC2194" s="218"/>
      <c r="RBD2194" s="218"/>
      <c r="RBE2194" s="218"/>
      <c r="RBF2194" s="218"/>
      <c r="RBG2194" s="218"/>
      <c r="RBH2194" s="218"/>
      <c r="RBI2194" s="218"/>
      <c r="RBJ2194" s="218"/>
      <c r="RBK2194" s="218"/>
      <c r="RBL2194" s="218"/>
      <c r="RBM2194" s="218"/>
      <c r="RBN2194" s="218"/>
      <c r="RBO2194" s="218"/>
      <c r="RBP2194" s="218"/>
      <c r="RBQ2194" s="218"/>
      <c r="RBR2194" s="218"/>
      <c r="RBS2194" s="218"/>
      <c r="RBT2194" s="218"/>
      <c r="RBU2194" s="218"/>
      <c r="RBV2194" s="218"/>
      <c r="RBW2194" s="218"/>
      <c r="RBX2194" s="218"/>
      <c r="RBY2194" s="218"/>
      <c r="RBZ2194" s="218"/>
      <c r="RCA2194" s="218"/>
      <c r="RCB2194" s="218"/>
      <c r="RCC2194" s="218"/>
      <c r="RCD2194" s="218"/>
      <c r="RCE2194" s="218"/>
      <c r="RCF2194" s="218"/>
      <c r="RCG2194" s="218"/>
      <c r="RCH2194" s="218"/>
      <c r="RCI2194" s="218"/>
      <c r="RCJ2194" s="218"/>
      <c r="RCK2194" s="218"/>
      <c r="RCL2194" s="218"/>
      <c r="RCM2194" s="218"/>
      <c r="RCN2194" s="218"/>
      <c r="RCO2194" s="218"/>
      <c r="RCP2194" s="218"/>
      <c r="RCQ2194" s="218"/>
      <c r="RCR2194" s="218"/>
      <c r="RCS2194" s="218"/>
      <c r="RCT2194" s="218"/>
      <c r="RCU2194" s="218"/>
      <c r="RCV2194" s="218"/>
      <c r="RCW2194" s="218"/>
      <c r="RCX2194" s="218"/>
      <c r="RCY2194" s="218"/>
      <c r="RCZ2194" s="218"/>
      <c r="RDA2194" s="218"/>
      <c r="RDB2194" s="218"/>
      <c r="RDC2194" s="218"/>
      <c r="RDD2194" s="218"/>
      <c r="RDE2194" s="218"/>
      <c r="RDF2194" s="218"/>
      <c r="RDG2194" s="218"/>
      <c r="RDH2194" s="218"/>
      <c r="RDI2194" s="218"/>
      <c r="RDJ2194" s="218"/>
      <c r="RDK2194" s="218"/>
      <c r="RDL2194" s="218"/>
      <c r="RDM2194" s="218"/>
      <c r="RDN2194" s="218"/>
      <c r="RDO2194" s="218"/>
      <c r="RDP2194" s="218"/>
      <c r="RDQ2194" s="218"/>
      <c r="RDR2194" s="218"/>
      <c r="RDS2194" s="218"/>
      <c r="RDT2194" s="218"/>
      <c r="RDU2194" s="218"/>
      <c r="RDV2194" s="218"/>
      <c r="RDW2194" s="218"/>
      <c r="RDX2194" s="218"/>
      <c r="RDY2194" s="218"/>
      <c r="RDZ2194" s="218"/>
      <c r="REA2194" s="218"/>
      <c r="REB2194" s="218"/>
      <c r="REC2194" s="218"/>
      <c r="RED2194" s="218"/>
      <c r="REE2194" s="218"/>
      <c r="REF2194" s="218"/>
      <c r="REG2194" s="218"/>
      <c r="REH2194" s="218"/>
      <c r="REI2194" s="218"/>
      <c r="REJ2194" s="218"/>
      <c r="REK2194" s="218"/>
      <c r="REL2194" s="218"/>
      <c r="REM2194" s="218"/>
      <c r="REN2194" s="218"/>
      <c r="REO2194" s="218"/>
      <c r="REP2194" s="218"/>
      <c r="REQ2194" s="218"/>
      <c r="RER2194" s="218"/>
      <c r="RES2194" s="218"/>
      <c r="RET2194" s="218"/>
      <c r="REU2194" s="218"/>
      <c r="REV2194" s="218"/>
      <c r="REW2194" s="218"/>
      <c r="REX2194" s="218"/>
      <c r="REY2194" s="218"/>
      <c r="REZ2194" s="218"/>
      <c r="RFA2194" s="218"/>
      <c r="RFB2194" s="218"/>
      <c r="RFC2194" s="218"/>
      <c r="RFD2194" s="218"/>
      <c r="RFE2194" s="218"/>
      <c r="RFF2194" s="218"/>
      <c r="RFG2194" s="218"/>
      <c r="RFH2194" s="218"/>
      <c r="RFI2194" s="218"/>
      <c r="RFJ2194" s="218"/>
      <c r="RFK2194" s="218"/>
      <c r="RFL2194" s="218"/>
      <c r="RFM2194" s="218"/>
      <c r="RFN2194" s="218"/>
      <c r="RFO2194" s="218"/>
      <c r="RFP2194" s="218"/>
      <c r="RFQ2194" s="218"/>
      <c r="RFR2194" s="218"/>
      <c r="RFS2194" s="218"/>
      <c r="RFT2194" s="218"/>
      <c r="RFU2194" s="218"/>
      <c r="RFV2194" s="218"/>
      <c r="RFW2194" s="218"/>
      <c r="RFX2194" s="218"/>
      <c r="RFY2194" s="218"/>
      <c r="RFZ2194" s="218"/>
      <c r="RGA2194" s="218"/>
      <c r="RGB2194" s="218"/>
      <c r="RGC2194" s="218"/>
      <c r="RGD2194" s="218"/>
      <c r="RGE2194" s="218"/>
      <c r="RGF2194" s="218"/>
      <c r="RGG2194" s="218"/>
      <c r="RGH2194" s="218"/>
      <c r="RGI2194" s="218"/>
      <c r="RGJ2194" s="218"/>
      <c r="RGK2194" s="218"/>
      <c r="RGL2194" s="218"/>
      <c r="RGM2194" s="218"/>
      <c r="RGN2194" s="218"/>
      <c r="RGO2194" s="218"/>
      <c r="RGP2194" s="218"/>
      <c r="RGQ2194" s="218"/>
      <c r="RGR2194" s="218"/>
      <c r="RGS2194" s="218"/>
      <c r="RGT2194" s="218"/>
      <c r="RGU2194" s="218"/>
      <c r="RGV2194" s="218"/>
      <c r="RGW2194" s="218"/>
      <c r="RGX2194" s="218"/>
      <c r="RGY2194" s="218"/>
      <c r="RGZ2194" s="218"/>
      <c r="RHA2194" s="218"/>
      <c r="RHB2194" s="218"/>
      <c r="RHC2194" s="218"/>
      <c r="RHD2194" s="218"/>
      <c r="RHE2194" s="218"/>
      <c r="RHF2194" s="218"/>
      <c r="RHG2194" s="218"/>
      <c r="RHH2194" s="218"/>
      <c r="RHI2194" s="218"/>
      <c r="RHJ2194" s="218"/>
      <c r="RHK2194" s="218"/>
      <c r="RHL2194" s="218"/>
      <c r="RHM2194" s="218"/>
      <c r="RHN2194" s="218"/>
      <c r="RHO2194" s="218"/>
      <c r="RHP2194" s="218"/>
      <c r="RHQ2194" s="218"/>
      <c r="RHR2194" s="218"/>
      <c r="RHS2194" s="218"/>
      <c r="RHT2194" s="218"/>
      <c r="RHU2194" s="218"/>
      <c r="RHV2194" s="218"/>
      <c r="RHW2194" s="218"/>
      <c r="RHX2194" s="218"/>
      <c r="RHY2194" s="218"/>
      <c r="RHZ2194" s="218"/>
      <c r="RIA2194" s="218"/>
      <c r="RIB2194" s="218"/>
      <c r="RIC2194" s="218"/>
      <c r="RID2194" s="218"/>
      <c r="RIE2194" s="218"/>
      <c r="RIF2194" s="218"/>
      <c r="RIG2194" s="218"/>
      <c r="RIH2194" s="218"/>
      <c r="RII2194" s="218"/>
      <c r="RIJ2194" s="218"/>
      <c r="RIK2194" s="218"/>
      <c r="RIL2194" s="218"/>
      <c r="RIM2194" s="218"/>
      <c r="RIN2194" s="218"/>
      <c r="RIO2194" s="218"/>
      <c r="RIP2194" s="218"/>
      <c r="RIQ2194" s="218"/>
      <c r="RIR2194" s="218"/>
      <c r="RIS2194" s="218"/>
      <c r="RIT2194" s="218"/>
      <c r="RIU2194" s="218"/>
      <c r="RIV2194" s="218"/>
      <c r="RIW2194" s="218"/>
      <c r="RIX2194" s="218"/>
      <c r="RIY2194" s="218"/>
      <c r="RIZ2194" s="218"/>
      <c r="RJA2194" s="218"/>
      <c r="RJB2194" s="218"/>
      <c r="RJC2194" s="218"/>
      <c r="RJD2194" s="218"/>
      <c r="RJE2194" s="218"/>
      <c r="RJF2194" s="218"/>
      <c r="RJG2194" s="218"/>
      <c r="RJH2194" s="218"/>
      <c r="RJI2194" s="218"/>
      <c r="RJJ2194" s="218"/>
      <c r="RJK2194" s="218"/>
      <c r="RJL2194" s="218"/>
      <c r="RJM2194" s="218"/>
      <c r="RJN2194" s="218"/>
      <c r="RJO2194" s="218"/>
      <c r="RJP2194" s="218"/>
      <c r="RJQ2194" s="218"/>
      <c r="RJR2194" s="218"/>
      <c r="RJS2194" s="218"/>
      <c r="RJT2194" s="218"/>
      <c r="RJU2194" s="218"/>
      <c r="RJV2194" s="218"/>
      <c r="RJW2194" s="218"/>
      <c r="RJX2194" s="218"/>
      <c r="RJY2194" s="218"/>
      <c r="RJZ2194" s="218"/>
      <c r="RKA2194" s="218"/>
      <c r="RKB2194" s="218"/>
      <c r="RKC2194" s="218"/>
      <c r="RKD2194" s="218"/>
      <c r="RKE2194" s="218"/>
      <c r="RKF2194" s="218"/>
      <c r="RKG2194" s="218"/>
      <c r="RKH2194" s="218"/>
      <c r="RKI2194" s="218"/>
      <c r="RKJ2194" s="218"/>
      <c r="RKK2194" s="218"/>
      <c r="RKL2194" s="218"/>
      <c r="RKM2194" s="218"/>
      <c r="RKN2194" s="218"/>
      <c r="RKO2194" s="218"/>
      <c r="RKP2194" s="218"/>
      <c r="RKQ2194" s="218"/>
      <c r="RKR2194" s="218"/>
      <c r="RKS2194" s="218"/>
      <c r="RKT2194" s="218"/>
      <c r="RKU2194" s="218"/>
      <c r="RKV2194" s="218"/>
      <c r="RKW2194" s="218"/>
      <c r="RKX2194" s="218"/>
      <c r="RKY2194" s="218"/>
      <c r="RKZ2194" s="218"/>
      <c r="RLA2194" s="218"/>
      <c r="RLB2194" s="218"/>
      <c r="RLC2194" s="218"/>
      <c r="RLD2194" s="218"/>
      <c r="RLE2194" s="218"/>
      <c r="RLF2194" s="218"/>
      <c r="RLG2194" s="218"/>
      <c r="RLH2194" s="218"/>
      <c r="RLI2194" s="218"/>
      <c r="RLJ2194" s="218"/>
      <c r="RLK2194" s="218"/>
      <c r="RLL2194" s="218"/>
      <c r="RLM2194" s="218"/>
      <c r="RLN2194" s="218"/>
      <c r="RLO2194" s="218"/>
      <c r="RLP2194" s="218"/>
      <c r="RLQ2194" s="218"/>
      <c r="RLR2194" s="218"/>
      <c r="RLS2194" s="218"/>
      <c r="RLT2194" s="218"/>
      <c r="RLU2194" s="218"/>
      <c r="RLV2194" s="218"/>
      <c r="RLW2194" s="218"/>
      <c r="RLX2194" s="218"/>
      <c r="RLY2194" s="218"/>
      <c r="RLZ2194" s="218"/>
      <c r="RMA2194" s="218"/>
      <c r="RMB2194" s="218"/>
      <c r="RMC2194" s="218"/>
      <c r="RMD2194" s="218"/>
      <c r="RME2194" s="218"/>
      <c r="RMF2194" s="218"/>
      <c r="RMG2194" s="218"/>
      <c r="RMH2194" s="218"/>
      <c r="RMI2194" s="218"/>
      <c r="RMJ2194" s="218"/>
      <c r="RMK2194" s="218"/>
      <c r="RML2194" s="218"/>
      <c r="RMM2194" s="218"/>
      <c r="RMN2194" s="218"/>
      <c r="RMO2194" s="218"/>
      <c r="RMP2194" s="218"/>
      <c r="RMQ2194" s="218"/>
      <c r="RMR2194" s="218"/>
      <c r="RMS2194" s="218"/>
      <c r="RMT2194" s="218"/>
      <c r="RMU2194" s="218"/>
      <c r="RMV2194" s="218"/>
      <c r="RMW2194" s="218"/>
      <c r="RMX2194" s="218"/>
      <c r="RMY2194" s="218"/>
      <c r="RMZ2194" s="218"/>
      <c r="RNA2194" s="218"/>
      <c r="RNB2194" s="218"/>
      <c r="RNC2194" s="218"/>
      <c r="RND2194" s="218"/>
      <c r="RNE2194" s="218"/>
      <c r="RNF2194" s="218"/>
      <c r="RNG2194" s="218"/>
      <c r="RNH2194" s="218"/>
      <c r="RNI2194" s="218"/>
      <c r="RNJ2194" s="218"/>
      <c r="RNK2194" s="218"/>
      <c r="RNL2194" s="218"/>
      <c r="RNM2194" s="218"/>
      <c r="RNN2194" s="218"/>
      <c r="RNO2194" s="218"/>
      <c r="RNP2194" s="218"/>
      <c r="RNQ2194" s="218"/>
      <c r="RNR2194" s="218"/>
      <c r="RNS2194" s="218"/>
      <c r="RNT2194" s="218"/>
      <c r="RNU2194" s="218"/>
      <c r="RNV2194" s="218"/>
      <c r="RNW2194" s="218"/>
      <c r="RNX2194" s="218"/>
      <c r="RNY2194" s="218"/>
      <c r="RNZ2194" s="218"/>
      <c r="ROA2194" s="218"/>
      <c r="ROB2194" s="218"/>
      <c r="ROC2194" s="218"/>
      <c r="ROD2194" s="218"/>
      <c r="ROE2194" s="218"/>
      <c r="ROF2194" s="218"/>
      <c r="ROG2194" s="218"/>
      <c r="ROH2194" s="218"/>
      <c r="ROI2194" s="218"/>
      <c r="ROJ2194" s="218"/>
      <c r="ROK2194" s="218"/>
      <c r="ROL2194" s="218"/>
      <c r="ROM2194" s="218"/>
      <c r="RON2194" s="218"/>
      <c r="ROO2194" s="218"/>
      <c r="ROP2194" s="218"/>
      <c r="ROQ2194" s="218"/>
      <c r="ROR2194" s="218"/>
      <c r="ROS2194" s="218"/>
      <c r="ROT2194" s="218"/>
      <c r="ROU2194" s="218"/>
      <c r="ROV2194" s="218"/>
      <c r="ROW2194" s="218"/>
      <c r="ROX2194" s="218"/>
      <c r="ROY2194" s="218"/>
      <c r="ROZ2194" s="218"/>
      <c r="RPA2194" s="218"/>
      <c r="RPB2194" s="218"/>
      <c r="RPC2194" s="218"/>
      <c r="RPD2194" s="218"/>
      <c r="RPE2194" s="218"/>
      <c r="RPF2194" s="218"/>
      <c r="RPG2194" s="218"/>
      <c r="RPH2194" s="218"/>
      <c r="RPI2194" s="218"/>
      <c r="RPJ2194" s="218"/>
      <c r="RPK2194" s="218"/>
      <c r="RPL2194" s="218"/>
      <c r="RPM2194" s="218"/>
      <c r="RPN2194" s="218"/>
      <c r="RPO2194" s="218"/>
      <c r="RPP2194" s="218"/>
      <c r="RPQ2194" s="218"/>
      <c r="RPR2194" s="218"/>
      <c r="RPS2194" s="218"/>
      <c r="RPT2194" s="218"/>
      <c r="RPU2194" s="218"/>
      <c r="RPV2194" s="218"/>
      <c r="RPW2194" s="218"/>
      <c r="RPX2194" s="218"/>
      <c r="RPY2194" s="218"/>
      <c r="RPZ2194" s="218"/>
      <c r="RQA2194" s="218"/>
      <c r="RQB2194" s="218"/>
      <c r="RQC2194" s="218"/>
      <c r="RQD2194" s="218"/>
      <c r="RQE2194" s="218"/>
      <c r="RQF2194" s="218"/>
      <c r="RQG2194" s="218"/>
      <c r="RQH2194" s="218"/>
      <c r="RQI2194" s="218"/>
      <c r="RQJ2194" s="218"/>
      <c r="RQK2194" s="218"/>
      <c r="RQL2194" s="218"/>
      <c r="RQM2194" s="218"/>
      <c r="RQN2194" s="218"/>
      <c r="RQO2194" s="218"/>
      <c r="RQP2194" s="218"/>
      <c r="RQQ2194" s="218"/>
      <c r="RQR2194" s="218"/>
      <c r="RQS2194" s="218"/>
      <c r="RQT2194" s="218"/>
      <c r="RQU2194" s="218"/>
      <c r="RQV2194" s="218"/>
      <c r="RQW2194" s="218"/>
      <c r="RQX2194" s="218"/>
      <c r="RQY2194" s="218"/>
      <c r="RQZ2194" s="218"/>
      <c r="RRA2194" s="218"/>
      <c r="RRB2194" s="218"/>
      <c r="RRC2194" s="218"/>
      <c r="RRD2194" s="218"/>
      <c r="RRE2194" s="218"/>
      <c r="RRF2194" s="218"/>
      <c r="RRG2194" s="218"/>
      <c r="RRH2194" s="218"/>
      <c r="RRI2194" s="218"/>
      <c r="RRJ2194" s="218"/>
      <c r="RRK2194" s="218"/>
      <c r="RRL2194" s="218"/>
      <c r="RRM2194" s="218"/>
      <c r="RRN2194" s="218"/>
      <c r="RRO2194" s="218"/>
      <c r="RRP2194" s="218"/>
      <c r="RRQ2194" s="218"/>
      <c r="RRR2194" s="218"/>
      <c r="RRS2194" s="218"/>
      <c r="RRT2194" s="218"/>
      <c r="RRU2194" s="218"/>
      <c r="RRV2194" s="218"/>
      <c r="RRW2194" s="218"/>
      <c r="RRX2194" s="218"/>
      <c r="RRY2194" s="218"/>
      <c r="RRZ2194" s="218"/>
      <c r="RSA2194" s="218"/>
      <c r="RSB2194" s="218"/>
      <c r="RSC2194" s="218"/>
      <c r="RSD2194" s="218"/>
      <c r="RSE2194" s="218"/>
      <c r="RSF2194" s="218"/>
      <c r="RSG2194" s="218"/>
      <c r="RSH2194" s="218"/>
      <c r="RSI2194" s="218"/>
      <c r="RSJ2194" s="218"/>
      <c r="RSK2194" s="218"/>
      <c r="RSL2194" s="218"/>
      <c r="RSM2194" s="218"/>
      <c r="RSN2194" s="218"/>
      <c r="RSO2194" s="218"/>
      <c r="RSP2194" s="218"/>
      <c r="RSQ2194" s="218"/>
      <c r="RSR2194" s="218"/>
      <c r="RSS2194" s="218"/>
      <c r="RST2194" s="218"/>
      <c r="RSU2194" s="218"/>
      <c r="RSV2194" s="218"/>
      <c r="RSW2194" s="218"/>
      <c r="RSX2194" s="218"/>
      <c r="RSY2194" s="218"/>
      <c r="RSZ2194" s="218"/>
      <c r="RTA2194" s="218"/>
      <c r="RTB2194" s="218"/>
      <c r="RTC2194" s="218"/>
      <c r="RTD2194" s="218"/>
      <c r="RTE2194" s="218"/>
      <c r="RTF2194" s="218"/>
      <c r="RTG2194" s="218"/>
      <c r="RTH2194" s="218"/>
      <c r="RTI2194" s="218"/>
      <c r="RTJ2194" s="218"/>
      <c r="RTK2194" s="218"/>
      <c r="RTL2194" s="218"/>
      <c r="RTM2194" s="218"/>
      <c r="RTN2194" s="218"/>
      <c r="RTO2194" s="218"/>
      <c r="RTP2194" s="218"/>
      <c r="RTQ2194" s="218"/>
      <c r="RTR2194" s="218"/>
      <c r="RTS2194" s="218"/>
      <c r="RTT2194" s="218"/>
      <c r="RTU2194" s="218"/>
      <c r="RTV2194" s="218"/>
      <c r="RTW2194" s="218"/>
      <c r="RTX2194" s="218"/>
      <c r="RTY2194" s="218"/>
      <c r="RTZ2194" s="218"/>
      <c r="RUA2194" s="218"/>
      <c r="RUB2194" s="218"/>
      <c r="RUC2194" s="218"/>
      <c r="RUD2194" s="218"/>
      <c r="RUE2194" s="218"/>
      <c r="RUF2194" s="218"/>
      <c r="RUG2194" s="218"/>
      <c r="RUH2194" s="218"/>
      <c r="RUI2194" s="218"/>
      <c r="RUJ2194" s="218"/>
      <c r="RUK2194" s="218"/>
      <c r="RUL2194" s="218"/>
      <c r="RUM2194" s="218"/>
      <c r="RUN2194" s="218"/>
      <c r="RUO2194" s="218"/>
      <c r="RUP2194" s="218"/>
      <c r="RUQ2194" s="218"/>
      <c r="RUR2194" s="218"/>
      <c r="RUS2194" s="218"/>
      <c r="RUT2194" s="218"/>
      <c r="RUU2194" s="218"/>
      <c r="RUV2194" s="218"/>
      <c r="RUW2194" s="218"/>
      <c r="RUX2194" s="218"/>
      <c r="RUY2194" s="218"/>
      <c r="RUZ2194" s="218"/>
      <c r="RVA2194" s="218"/>
      <c r="RVB2194" s="218"/>
      <c r="RVC2194" s="218"/>
      <c r="RVD2194" s="218"/>
      <c r="RVE2194" s="218"/>
      <c r="RVF2194" s="218"/>
      <c r="RVG2194" s="218"/>
      <c r="RVH2194" s="218"/>
      <c r="RVI2194" s="218"/>
      <c r="RVJ2194" s="218"/>
      <c r="RVK2194" s="218"/>
      <c r="RVL2194" s="218"/>
      <c r="RVM2194" s="218"/>
      <c r="RVN2194" s="218"/>
      <c r="RVO2194" s="218"/>
      <c r="RVP2194" s="218"/>
      <c r="RVQ2194" s="218"/>
      <c r="RVR2194" s="218"/>
      <c r="RVS2194" s="218"/>
      <c r="RVT2194" s="218"/>
      <c r="RVU2194" s="218"/>
      <c r="RVV2194" s="218"/>
      <c r="RVW2194" s="218"/>
      <c r="RVX2194" s="218"/>
      <c r="RVY2194" s="218"/>
      <c r="RVZ2194" s="218"/>
      <c r="RWA2194" s="218"/>
      <c r="RWB2194" s="218"/>
      <c r="RWC2194" s="218"/>
      <c r="RWD2194" s="218"/>
      <c r="RWE2194" s="218"/>
      <c r="RWF2194" s="218"/>
      <c r="RWG2194" s="218"/>
      <c r="RWH2194" s="218"/>
      <c r="RWI2194" s="218"/>
      <c r="RWJ2194" s="218"/>
      <c r="RWK2194" s="218"/>
      <c r="RWL2194" s="218"/>
      <c r="RWM2194" s="218"/>
      <c r="RWN2194" s="218"/>
      <c r="RWO2194" s="218"/>
      <c r="RWP2194" s="218"/>
      <c r="RWQ2194" s="218"/>
      <c r="RWR2194" s="218"/>
      <c r="RWS2194" s="218"/>
      <c r="RWT2194" s="218"/>
      <c r="RWU2194" s="218"/>
      <c r="RWV2194" s="218"/>
      <c r="RWW2194" s="218"/>
      <c r="RWX2194" s="218"/>
      <c r="RWY2194" s="218"/>
      <c r="RWZ2194" s="218"/>
      <c r="RXA2194" s="218"/>
      <c r="RXB2194" s="218"/>
      <c r="RXC2194" s="218"/>
      <c r="RXD2194" s="218"/>
      <c r="RXE2194" s="218"/>
      <c r="RXF2194" s="218"/>
      <c r="RXG2194" s="218"/>
      <c r="RXH2194" s="218"/>
      <c r="RXI2194" s="218"/>
      <c r="RXJ2194" s="218"/>
      <c r="RXK2194" s="218"/>
      <c r="RXL2194" s="218"/>
      <c r="RXM2194" s="218"/>
      <c r="RXN2194" s="218"/>
      <c r="RXO2194" s="218"/>
      <c r="RXP2194" s="218"/>
      <c r="RXQ2194" s="218"/>
      <c r="RXR2194" s="218"/>
      <c r="RXS2194" s="218"/>
      <c r="RXT2194" s="218"/>
      <c r="RXU2194" s="218"/>
      <c r="RXV2194" s="218"/>
      <c r="RXW2194" s="218"/>
      <c r="RXX2194" s="218"/>
      <c r="RXY2194" s="218"/>
      <c r="RXZ2194" s="218"/>
      <c r="RYA2194" s="218"/>
      <c r="RYB2194" s="218"/>
      <c r="RYC2194" s="218"/>
      <c r="RYD2194" s="218"/>
      <c r="RYE2194" s="218"/>
      <c r="RYF2194" s="218"/>
      <c r="RYG2194" s="218"/>
      <c r="RYH2194" s="218"/>
      <c r="RYI2194" s="218"/>
      <c r="RYJ2194" s="218"/>
      <c r="RYK2194" s="218"/>
      <c r="RYL2194" s="218"/>
      <c r="RYM2194" s="218"/>
      <c r="RYN2194" s="218"/>
      <c r="RYO2194" s="218"/>
      <c r="RYP2194" s="218"/>
      <c r="RYQ2194" s="218"/>
      <c r="RYR2194" s="218"/>
      <c r="RYS2194" s="218"/>
      <c r="RYT2194" s="218"/>
      <c r="RYU2194" s="218"/>
      <c r="RYV2194" s="218"/>
      <c r="RYW2194" s="218"/>
      <c r="RYX2194" s="218"/>
      <c r="RYY2194" s="218"/>
      <c r="RYZ2194" s="218"/>
      <c r="RZA2194" s="218"/>
      <c r="RZB2194" s="218"/>
      <c r="RZC2194" s="218"/>
      <c r="RZD2194" s="218"/>
      <c r="RZE2194" s="218"/>
      <c r="RZF2194" s="218"/>
      <c r="RZG2194" s="218"/>
      <c r="RZH2194" s="218"/>
      <c r="RZI2194" s="218"/>
      <c r="RZJ2194" s="218"/>
      <c r="RZK2194" s="218"/>
      <c r="RZL2194" s="218"/>
      <c r="RZM2194" s="218"/>
      <c r="RZN2194" s="218"/>
      <c r="RZO2194" s="218"/>
      <c r="RZP2194" s="218"/>
      <c r="RZQ2194" s="218"/>
      <c r="RZR2194" s="218"/>
      <c r="RZS2194" s="218"/>
      <c r="RZT2194" s="218"/>
      <c r="RZU2194" s="218"/>
      <c r="RZV2194" s="218"/>
      <c r="RZW2194" s="218"/>
      <c r="RZX2194" s="218"/>
      <c r="RZY2194" s="218"/>
      <c r="RZZ2194" s="218"/>
      <c r="SAA2194" s="218"/>
      <c r="SAB2194" s="218"/>
      <c r="SAC2194" s="218"/>
      <c r="SAD2194" s="218"/>
      <c r="SAE2194" s="218"/>
      <c r="SAF2194" s="218"/>
      <c r="SAG2194" s="218"/>
      <c r="SAH2194" s="218"/>
      <c r="SAI2194" s="218"/>
      <c r="SAJ2194" s="218"/>
      <c r="SAK2194" s="218"/>
      <c r="SAL2194" s="218"/>
      <c r="SAM2194" s="218"/>
      <c r="SAN2194" s="218"/>
      <c r="SAO2194" s="218"/>
      <c r="SAP2194" s="218"/>
      <c r="SAQ2194" s="218"/>
      <c r="SAR2194" s="218"/>
      <c r="SAS2194" s="218"/>
      <c r="SAT2194" s="218"/>
      <c r="SAU2194" s="218"/>
      <c r="SAV2194" s="218"/>
      <c r="SAW2194" s="218"/>
      <c r="SAX2194" s="218"/>
      <c r="SAY2194" s="218"/>
      <c r="SAZ2194" s="218"/>
      <c r="SBA2194" s="218"/>
      <c r="SBB2194" s="218"/>
      <c r="SBC2194" s="218"/>
      <c r="SBD2194" s="218"/>
      <c r="SBE2194" s="218"/>
      <c r="SBF2194" s="218"/>
      <c r="SBG2194" s="218"/>
      <c r="SBH2194" s="218"/>
      <c r="SBI2194" s="218"/>
      <c r="SBJ2194" s="218"/>
      <c r="SBK2194" s="218"/>
      <c r="SBL2194" s="218"/>
      <c r="SBM2194" s="218"/>
      <c r="SBN2194" s="218"/>
      <c r="SBO2194" s="218"/>
      <c r="SBP2194" s="218"/>
      <c r="SBQ2194" s="218"/>
      <c r="SBR2194" s="218"/>
      <c r="SBS2194" s="218"/>
      <c r="SBT2194" s="218"/>
      <c r="SBU2194" s="218"/>
      <c r="SBV2194" s="218"/>
      <c r="SBW2194" s="218"/>
      <c r="SBX2194" s="218"/>
      <c r="SBY2194" s="218"/>
      <c r="SBZ2194" s="218"/>
      <c r="SCA2194" s="218"/>
      <c r="SCB2194" s="218"/>
      <c r="SCC2194" s="218"/>
      <c r="SCD2194" s="218"/>
      <c r="SCE2194" s="218"/>
      <c r="SCF2194" s="218"/>
      <c r="SCG2194" s="218"/>
      <c r="SCH2194" s="218"/>
      <c r="SCI2194" s="218"/>
      <c r="SCJ2194" s="218"/>
      <c r="SCK2194" s="218"/>
      <c r="SCL2194" s="218"/>
      <c r="SCM2194" s="218"/>
      <c r="SCN2194" s="218"/>
      <c r="SCO2194" s="218"/>
      <c r="SCP2194" s="218"/>
      <c r="SCQ2194" s="218"/>
      <c r="SCR2194" s="218"/>
      <c r="SCS2194" s="218"/>
      <c r="SCT2194" s="218"/>
      <c r="SCU2194" s="218"/>
      <c r="SCV2194" s="218"/>
      <c r="SCW2194" s="218"/>
      <c r="SCX2194" s="218"/>
      <c r="SCY2194" s="218"/>
      <c r="SCZ2194" s="218"/>
      <c r="SDA2194" s="218"/>
      <c r="SDB2194" s="218"/>
      <c r="SDC2194" s="218"/>
      <c r="SDD2194" s="218"/>
      <c r="SDE2194" s="218"/>
      <c r="SDF2194" s="218"/>
      <c r="SDG2194" s="218"/>
      <c r="SDH2194" s="218"/>
      <c r="SDI2194" s="218"/>
      <c r="SDJ2194" s="218"/>
      <c r="SDK2194" s="218"/>
      <c r="SDL2194" s="218"/>
      <c r="SDM2194" s="218"/>
      <c r="SDN2194" s="218"/>
      <c r="SDO2194" s="218"/>
      <c r="SDP2194" s="218"/>
      <c r="SDQ2194" s="218"/>
      <c r="SDR2194" s="218"/>
      <c r="SDS2194" s="218"/>
      <c r="SDT2194" s="218"/>
      <c r="SDU2194" s="218"/>
      <c r="SDV2194" s="218"/>
      <c r="SDW2194" s="218"/>
      <c r="SDX2194" s="218"/>
      <c r="SDY2194" s="218"/>
      <c r="SDZ2194" s="218"/>
      <c r="SEA2194" s="218"/>
      <c r="SEB2194" s="218"/>
      <c r="SEC2194" s="218"/>
      <c r="SED2194" s="218"/>
      <c r="SEE2194" s="218"/>
      <c r="SEF2194" s="218"/>
      <c r="SEG2194" s="218"/>
      <c r="SEH2194" s="218"/>
      <c r="SEI2194" s="218"/>
      <c r="SEJ2194" s="218"/>
      <c r="SEK2194" s="218"/>
      <c r="SEL2194" s="218"/>
      <c r="SEM2194" s="218"/>
      <c r="SEN2194" s="218"/>
      <c r="SEO2194" s="218"/>
      <c r="SEP2194" s="218"/>
      <c r="SEQ2194" s="218"/>
      <c r="SER2194" s="218"/>
      <c r="SES2194" s="218"/>
      <c r="SET2194" s="218"/>
      <c r="SEU2194" s="218"/>
      <c r="SEV2194" s="218"/>
      <c r="SEW2194" s="218"/>
      <c r="SEX2194" s="218"/>
      <c r="SEY2194" s="218"/>
      <c r="SEZ2194" s="218"/>
      <c r="SFA2194" s="218"/>
      <c r="SFB2194" s="218"/>
      <c r="SFC2194" s="218"/>
      <c r="SFD2194" s="218"/>
      <c r="SFE2194" s="218"/>
      <c r="SFF2194" s="218"/>
      <c r="SFG2194" s="218"/>
      <c r="SFH2194" s="218"/>
      <c r="SFI2194" s="218"/>
      <c r="SFJ2194" s="218"/>
      <c r="SFK2194" s="218"/>
      <c r="SFL2194" s="218"/>
      <c r="SFM2194" s="218"/>
      <c r="SFN2194" s="218"/>
      <c r="SFO2194" s="218"/>
      <c r="SFP2194" s="218"/>
      <c r="SFQ2194" s="218"/>
      <c r="SFR2194" s="218"/>
      <c r="SFS2194" s="218"/>
      <c r="SFT2194" s="218"/>
      <c r="SFU2194" s="218"/>
      <c r="SFV2194" s="218"/>
      <c r="SFW2194" s="218"/>
      <c r="SFX2194" s="218"/>
      <c r="SFY2194" s="218"/>
      <c r="SFZ2194" s="218"/>
      <c r="SGA2194" s="218"/>
      <c r="SGB2194" s="218"/>
      <c r="SGC2194" s="218"/>
      <c r="SGD2194" s="218"/>
      <c r="SGE2194" s="218"/>
      <c r="SGF2194" s="218"/>
      <c r="SGG2194" s="218"/>
      <c r="SGH2194" s="218"/>
      <c r="SGI2194" s="218"/>
      <c r="SGJ2194" s="218"/>
      <c r="SGK2194" s="218"/>
      <c r="SGL2194" s="218"/>
      <c r="SGM2194" s="218"/>
      <c r="SGN2194" s="218"/>
      <c r="SGO2194" s="218"/>
      <c r="SGP2194" s="218"/>
      <c r="SGQ2194" s="218"/>
      <c r="SGR2194" s="218"/>
      <c r="SGS2194" s="218"/>
      <c r="SGT2194" s="218"/>
      <c r="SGU2194" s="218"/>
      <c r="SGV2194" s="218"/>
      <c r="SGW2194" s="218"/>
      <c r="SGX2194" s="218"/>
      <c r="SGY2194" s="218"/>
      <c r="SGZ2194" s="218"/>
      <c r="SHA2194" s="218"/>
      <c r="SHB2194" s="218"/>
      <c r="SHC2194" s="218"/>
      <c r="SHD2194" s="218"/>
      <c r="SHE2194" s="218"/>
      <c r="SHF2194" s="218"/>
      <c r="SHG2194" s="218"/>
      <c r="SHH2194" s="218"/>
      <c r="SHI2194" s="218"/>
      <c r="SHJ2194" s="218"/>
      <c r="SHK2194" s="218"/>
      <c r="SHL2194" s="218"/>
      <c r="SHM2194" s="218"/>
      <c r="SHN2194" s="218"/>
      <c r="SHO2194" s="218"/>
      <c r="SHP2194" s="218"/>
      <c r="SHQ2194" s="218"/>
      <c r="SHR2194" s="218"/>
      <c r="SHS2194" s="218"/>
      <c r="SHT2194" s="218"/>
      <c r="SHU2194" s="218"/>
      <c r="SHV2194" s="218"/>
      <c r="SHW2194" s="218"/>
      <c r="SHX2194" s="218"/>
      <c r="SHY2194" s="218"/>
      <c r="SHZ2194" s="218"/>
      <c r="SIA2194" s="218"/>
      <c r="SIB2194" s="218"/>
      <c r="SIC2194" s="218"/>
      <c r="SID2194" s="218"/>
      <c r="SIE2194" s="218"/>
      <c r="SIF2194" s="218"/>
      <c r="SIG2194" s="218"/>
      <c r="SIH2194" s="218"/>
      <c r="SII2194" s="218"/>
      <c r="SIJ2194" s="218"/>
      <c r="SIK2194" s="218"/>
      <c r="SIL2194" s="218"/>
      <c r="SIM2194" s="218"/>
      <c r="SIN2194" s="218"/>
      <c r="SIO2194" s="218"/>
      <c r="SIP2194" s="218"/>
      <c r="SIQ2194" s="218"/>
      <c r="SIR2194" s="218"/>
      <c r="SIS2194" s="218"/>
      <c r="SIT2194" s="218"/>
      <c r="SIU2194" s="218"/>
      <c r="SIV2194" s="218"/>
      <c r="SIW2194" s="218"/>
      <c r="SIX2194" s="218"/>
      <c r="SIY2194" s="218"/>
      <c r="SIZ2194" s="218"/>
      <c r="SJA2194" s="218"/>
      <c r="SJB2194" s="218"/>
      <c r="SJC2194" s="218"/>
      <c r="SJD2194" s="218"/>
      <c r="SJE2194" s="218"/>
      <c r="SJF2194" s="218"/>
      <c r="SJG2194" s="218"/>
      <c r="SJH2194" s="218"/>
      <c r="SJI2194" s="218"/>
      <c r="SJJ2194" s="218"/>
      <c r="SJK2194" s="218"/>
      <c r="SJL2194" s="218"/>
      <c r="SJM2194" s="218"/>
      <c r="SJN2194" s="218"/>
      <c r="SJO2194" s="218"/>
      <c r="SJP2194" s="218"/>
      <c r="SJQ2194" s="218"/>
      <c r="SJR2194" s="218"/>
      <c r="SJS2194" s="218"/>
      <c r="SJT2194" s="218"/>
      <c r="SJU2194" s="218"/>
      <c r="SJV2194" s="218"/>
      <c r="SJW2194" s="218"/>
      <c r="SJX2194" s="218"/>
      <c r="SJY2194" s="218"/>
      <c r="SJZ2194" s="218"/>
      <c r="SKA2194" s="218"/>
      <c r="SKB2194" s="218"/>
      <c r="SKC2194" s="218"/>
      <c r="SKD2194" s="218"/>
      <c r="SKE2194" s="218"/>
      <c r="SKF2194" s="218"/>
      <c r="SKG2194" s="218"/>
      <c r="SKH2194" s="218"/>
      <c r="SKI2194" s="218"/>
      <c r="SKJ2194" s="218"/>
      <c r="SKK2194" s="218"/>
      <c r="SKL2194" s="218"/>
      <c r="SKM2194" s="218"/>
      <c r="SKN2194" s="218"/>
      <c r="SKO2194" s="218"/>
      <c r="SKP2194" s="218"/>
      <c r="SKQ2194" s="218"/>
      <c r="SKR2194" s="218"/>
      <c r="SKS2194" s="218"/>
      <c r="SKT2194" s="218"/>
      <c r="SKU2194" s="218"/>
      <c r="SKV2194" s="218"/>
      <c r="SKW2194" s="218"/>
      <c r="SKX2194" s="218"/>
      <c r="SKY2194" s="218"/>
      <c r="SKZ2194" s="218"/>
      <c r="SLA2194" s="218"/>
      <c r="SLB2194" s="218"/>
      <c r="SLC2194" s="218"/>
      <c r="SLD2194" s="218"/>
      <c r="SLE2194" s="218"/>
      <c r="SLF2194" s="218"/>
      <c r="SLG2194" s="218"/>
      <c r="SLH2194" s="218"/>
      <c r="SLI2194" s="218"/>
      <c r="SLJ2194" s="218"/>
      <c r="SLK2194" s="218"/>
      <c r="SLL2194" s="218"/>
      <c r="SLM2194" s="218"/>
      <c r="SLN2194" s="218"/>
      <c r="SLO2194" s="218"/>
      <c r="SLP2194" s="218"/>
      <c r="SLQ2194" s="218"/>
      <c r="SLR2194" s="218"/>
      <c r="SLS2194" s="218"/>
      <c r="SLT2194" s="218"/>
      <c r="SLU2194" s="218"/>
      <c r="SLV2194" s="218"/>
      <c r="SLW2194" s="218"/>
      <c r="SLX2194" s="218"/>
      <c r="SLY2194" s="218"/>
      <c r="SLZ2194" s="218"/>
      <c r="SMA2194" s="218"/>
      <c r="SMB2194" s="218"/>
      <c r="SMC2194" s="218"/>
      <c r="SMD2194" s="218"/>
      <c r="SME2194" s="218"/>
      <c r="SMF2194" s="218"/>
      <c r="SMG2194" s="218"/>
      <c r="SMH2194" s="218"/>
      <c r="SMI2194" s="218"/>
      <c r="SMJ2194" s="218"/>
      <c r="SMK2194" s="218"/>
      <c r="SML2194" s="218"/>
      <c r="SMM2194" s="218"/>
      <c r="SMN2194" s="218"/>
      <c r="SMO2194" s="218"/>
      <c r="SMP2194" s="218"/>
      <c r="SMQ2194" s="218"/>
      <c r="SMR2194" s="218"/>
      <c r="SMS2194" s="218"/>
      <c r="SMT2194" s="218"/>
      <c r="SMU2194" s="218"/>
      <c r="SMV2194" s="218"/>
      <c r="SMW2194" s="218"/>
      <c r="SMX2194" s="218"/>
      <c r="SMY2194" s="218"/>
      <c r="SMZ2194" s="218"/>
      <c r="SNA2194" s="218"/>
      <c r="SNB2194" s="218"/>
      <c r="SNC2194" s="218"/>
      <c r="SND2194" s="218"/>
      <c r="SNE2194" s="218"/>
      <c r="SNF2194" s="218"/>
      <c r="SNG2194" s="218"/>
      <c r="SNH2194" s="218"/>
      <c r="SNI2194" s="218"/>
      <c r="SNJ2194" s="218"/>
      <c r="SNK2194" s="218"/>
      <c r="SNL2194" s="218"/>
      <c r="SNM2194" s="218"/>
      <c r="SNN2194" s="218"/>
      <c r="SNO2194" s="218"/>
      <c r="SNP2194" s="218"/>
      <c r="SNQ2194" s="218"/>
      <c r="SNR2194" s="218"/>
      <c r="SNS2194" s="218"/>
      <c r="SNT2194" s="218"/>
      <c r="SNU2194" s="218"/>
      <c r="SNV2194" s="218"/>
      <c r="SNW2194" s="218"/>
      <c r="SNX2194" s="218"/>
      <c r="SNY2194" s="218"/>
      <c r="SNZ2194" s="218"/>
      <c r="SOA2194" s="218"/>
      <c r="SOB2194" s="218"/>
      <c r="SOC2194" s="218"/>
      <c r="SOD2194" s="218"/>
      <c r="SOE2194" s="218"/>
      <c r="SOF2194" s="218"/>
      <c r="SOG2194" s="218"/>
      <c r="SOH2194" s="218"/>
      <c r="SOI2194" s="218"/>
      <c r="SOJ2194" s="218"/>
      <c r="SOK2194" s="218"/>
      <c r="SOL2194" s="218"/>
      <c r="SOM2194" s="218"/>
      <c r="SON2194" s="218"/>
      <c r="SOO2194" s="218"/>
      <c r="SOP2194" s="218"/>
      <c r="SOQ2194" s="218"/>
      <c r="SOR2194" s="218"/>
      <c r="SOS2194" s="218"/>
      <c r="SOT2194" s="218"/>
      <c r="SOU2194" s="218"/>
      <c r="SOV2194" s="218"/>
      <c r="SOW2194" s="218"/>
      <c r="SOX2194" s="218"/>
      <c r="SOY2194" s="218"/>
      <c r="SOZ2194" s="218"/>
      <c r="SPA2194" s="218"/>
      <c r="SPB2194" s="218"/>
      <c r="SPC2194" s="218"/>
      <c r="SPD2194" s="218"/>
      <c r="SPE2194" s="218"/>
      <c r="SPF2194" s="218"/>
      <c r="SPG2194" s="218"/>
      <c r="SPH2194" s="218"/>
      <c r="SPI2194" s="218"/>
      <c r="SPJ2194" s="218"/>
      <c r="SPK2194" s="218"/>
      <c r="SPL2194" s="218"/>
      <c r="SPM2194" s="218"/>
      <c r="SPN2194" s="218"/>
      <c r="SPO2194" s="218"/>
      <c r="SPP2194" s="218"/>
      <c r="SPQ2194" s="218"/>
      <c r="SPR2194" s="218"/>
      <c r="SPS2194" s="218"/>
      <c r="SPT2194" s="218"/>
      <c r="SPU2194" s="218"/>
      <c r="SPV2194" s="218"/>
      <c r="SPW2194" s="218"/>
      <c r="SPX2194" s="218"/>
      <c r="SPY2194" s="218"/>
      <c r="SPZ2194" s="218"/>
      <c r="SQA2194" s="218"/>
      <c r="SQB2194" s="218"/>
      <c r="SQC2194" s="218"/>
      <c r="SQD2194" s="218"/>
      <c r="SQE2194" s="218"/>
      <c r="SQF2194" s="218"/>
      <c r="SQG2194" s="218"/>
      <c r="SQH2194" s="218"/>
      <c r="SQI2194" s="218"/>
      <c r="SQJ2194" s="218"/>
      <c r="SQK2194" s="218"/>
      <c r="SQL2194" s="218"/>
      <c r="SQM2194" s="218"/>
      <c r="SQN2194" s="218"/>
      <c r="SQO2194" s="218"/>
      <c r="SQP2194" s="218"/>
      <c r="SQQ2194" s="218"/>
      <c r="SQR2194" s="218"/>
      <c r="SQS2194" s="218"/>
      <c r="SQT2194" s="218"/>
      <c r="SQU2194" s="218"/>
      <c r="SQV2194" s="218"/>
      <c r="SQW2194" s="218"/>
      <c r="SQX2194" s="218"/>
      <c r="SQY2194" s="218"/>
      <c r="SQZ2194" s="218"/>
      <c r="SRA2194" s="218"/>
      <c r="SRB2194" s="218"/>
      <c r="SRC2194" s="218"/>
      <c r="SRD2194" s="218"/>
      <c r="SRE2194" s="218"/>
      <c r="SRF2194" s="218"/>
      <c r="SRG2194" s="218"/>
      <c r="SRH2194" s="218"/>
      <c r="SRI2194" s="218"/>
      <c r="SRJ2194" s="218"/>
      <c r="SRK2194" s="218"/>
      <c r="SRL2194" s="218"/>
      <c r="SRM2194" s="218"/>
      <c r="SRN2194" s="218"/>
      <c r="SRO2194" s="218"/>
      <c r="SRP2194" s="218"/>
      <c r="SRQ2194" s="218"/>
      <c r="SRR2194" s="218"/>
      <c r="SRS2194" s="218"/>
      <c r="SRT2194" s="218"/>
      <c r="SRU2194" s="218"/>
      <c r="SRV2194" s="218"/>
      <c r="SRW2194" s="218"/>
      <c r="SRX2194" s="218"/>
      <c r="SRY2194" s="218"/>
      <c r="SRZ2194" s="218"/>
      <c r="SSA2194" s="218"/>
      <c r="SSB2194" s="218"/>
      <c r="SSC2194" s="218"/>
      <c r="SSD2194" s="218"/>
      <c r="SSE2194" s="218"/>
      <c r="SSF2194" s="218"/>
      <c r="SSG2194" s="218"/>
      <c r="SSH2194" s="218"/>
      <c r="SSI2194" s="218"/>
      <c r="SSJ2194" s="218"/>
      <c r="SSK2194" s="218"/>
      <c r="SSL2194" s="218"/>
      <c r="SSM2194" s="218"/>
      <c r="SSN2194" s="218"/>
      <c r="SSO2194" s="218"/>
      <c r="SSP2194" s="218"/>
      <c r="SSQ2194" s="218"/>
      <c r="SSR2194" s="218"/>
      <c r="SSS2194" s="218"/>
      <c r="SST2194" s="218"/>
      <c r="SSU2194" s="218"/>
      <c r="SSV2194" s="218"/>
      <c r="SSW2194" s="218"/>
      <c r="SSX2194" s="218"/>
      <c r="SSY2194" s="218"/>
      <c r="SSZ2194" s="218"/>
      <c r="STA2194" s="218"/>
      <c r="STB2194" s="218"/>
      <c r="STC2194" s="218"/>
      <c r="STD2194" s="218"/>
      <c r="STE2194" s="218"/>
      <c r="STF2194" s="218"/>
      <c r="STG2194" s="218"/>
      <c r="STH2194" s="218"/>
      <c r="STI2194" s="218"/>
      <c r="STJ2194" s="218"/>
      <c r="STK2194" s="218"/>
      <c r="STL2194" s="218"/>
      <c r="STM2194" s="218"/>
      <c r="STN2194" s="218"/>
      <c r="STO2194" s="218"/>
      <c r="STP2194" s="218"/>
      <c r="STQ2194" s="218"/>
      <c r="STR2194" s="218"/>
      <c r="STS2194" s="218"/>
      <c r="STT2194" s="218"/>
      <c r="STU2194" s="218"/>
      <c r="STV2194" s="218"/>
      <c r="STW2194" s="218"/>
      <c r="STX2194" s="218"/>
      <c r="STY2194" s="218"/>
      <c r="STZ2194" s="218"/>
      <c r="SUA2194" s="218"/>
      <c r="SUB2194" s="218"/>
      <c r="SUC2194" s="218"/>
      <c r="SUD2194" s="218"/>
      <c r="SUE2194" s="218"/>
      <c r="SUF2194" s="218"/>
      <c r="SUG2194" s="218"/>
      <c r="SUH2194" s="218"/>
      <c r="SUI2194" s="218"/>
      <c r="SUJ2194" s="218"/>
      <c r="SUK2194" s="218"/>
      <c r="SUL2194" s="218"/>
      <c r="SUM2194" s="218"/>
      <c r="SUN2194" s="218"/>
      <c r="SUO2194" s="218"/>
      <c r="SUP2194" s="218"/>
      <c r="SUQ2194" s="218"/>
      <c r="SUR2194" s="218"/>
      <c r="SUS2194" s="218"/>
      <c r="SUT2194" s="218"/>
      <c r="SUU2194" s="218"/>
      <c r="SUV2194" s="218"/>
      <c r="SUW2194" s="218"/>
      <c r="SUX2194" s="218"/>
      <c r="SUY2194" s="218"/>
      <c r="SUZ2194" s="218"/>
      <c r="SVA2194" s="218"/>
      <c r="SVB2194" s="218"/>
      <c r="SVC2194" s="218"/>
      <c r="SVD2194" s="218"/>
      <c r="SVE2194" s="218"/>
      <c r="SVF2194" s="218"/>
      <c r="SVG2194" s="218"/>
      <c r="SVH2194" s="218"/>
      <c r="SVI2194" s="218"/>
      <c r="SVJ2194" s="218"/>
      <c r="SVK2194" s="218"/>
      <c r="SVL2194" s="218"/>
      <c r="SVM2194" s="218"/>
      <c r="SVN2194" s="218"/>
      <c r="SVO2194" s="218"/>
      <c r="SVP2194" s="218"/>
      <c r="SVQ2194" s="218"/>
      <c r="SVR2194" s="218"/>
      <c r="SVS2194" s="218"/>
      <c r="SVT2194" s="218"/>
      <c r="SVU2194" s="218"/>
      <c r="SVV2194" s="218"/>
      <c r="SVW2194" s="218"/>
      <c r="SVX2194" s="218"/>
      <c r="SVY2194" s="218"/>
      <c r="SVZ2194" s="218"/>
      <c r="SWA2194" s="218"/>
      <c r="SWB2194" s="218"/>
      <c r="SWC2194" s="218"/>
      <c r="SWD2194" s="218"/>
      <c r="SWE2194" s="218"/>
      <c r="SWF2194" s="218"/>
      <c r="SWG2194" s="218"/>
      <c r="SWH2194" s="218"/>
      <c r="SWI2194" s="218"/>
      <c r="SWJ2194" s="218"/>
      <c r="SWK2194" s="218"/>
      <c r="SWL2194" s="218"/>
      <c r="SWM2194" s="218"/>
      <c r="SWN2194" s="218"/>
      <c r="SWO2194" s="218"/>
      <c r="SWP2194" s="218"/>
      <c r="SWQ2194" s="218"/>
      <c r="SWR2194" s="218"/>
      <c r="SWS2194" s="218"/>
      <c r="SWT2194" s="218"/>
      <c r="SWU2194" s="218"/>
      <c r="SWV2194" s="218"/>
      <c r="SWW2194" s="218"/>
      <c r="SWX2194" s="218"/>
      <c r="SWY2194" s="218"/>
      <c r="SWZ2194" s="218"/>
      <c r="SXA2194" s="218"/>
      <c r="SXB2194" s="218"/>
      <c r="SXC2194" s="218"/>
      <c r="SXD2194" s="218"/>
      <c r="SXE2194" s="218"/>
      <c r="SXF2194" s="218"/>
      <c r="SXG2194" s="218"/>
      <c r="SXH2194" s="218"/>
      <c r="SXI2194" s="218"/>
      <c r="SXJ2194" s="218"/>
      <c r="SXK2194" s="218"/>
      <c r="SXL2194" s="218"/>
      <c r="SXM2194" s="218"/>
      <c r="SXN2194" s="218"/>
      <c r="SXO2194" s="218"/>
      <c r="SXP2194" s="218"/>
      <c r="SXQ2194" s="218"/>
      <c r="SXR2194" s="218"/>
      <c r="SXS2194" s="218"/>
      <c r="SXT2194" s="218"/>
      <c r="SXU2194" s="218"/>
      <c r="SXV2194" s="218"/>
      <c r="SXW2194" s="218"/>
      <c r="SXX2194" s="218"/>
      <c r="SXY2194" s="218"/>
      <c r="SXZ2194" s="218"/>
      <c r="SYA2194" s="218"/>
      <c r="SYB2194" s="218"/>
      <c r="SYC2194" s="218"/>
      <c r="SYD2194" s="218"/>
      <c r="SYE2194" s="218"/>
      <c r="SYF2194" s="218"/>
      <c r="SYG2194" s="218"/>
      <c r="SYH2194" s="218"/>
      <c r="SYI2194" s="218"/>
      <c r="SYJ2194" s="218"/>
      <c r="SYK2194" s="218"/>
      <c r="SYL2194" s="218"/>
      <c r="SYM2194" s="218"/>
      <c r="SYN2194" s="218"/>
      <c r="SYO2194" s="218"/>
      <c r="SYP2194" s="218"/>
      <c r="SYQ2194" s="218"/>
      <c r="SYR2194" s="218"/>
      <c r="SYS2194" s="218"/>
      <c r="SYT2194" s="218"/>
      <c r="SYU2194" s="218"/>
      <c r="SYV2194" s="218"/>
      <c r="SYW2194" s="218"/>
      <c r="SYX2194" s="218"/>
      <c r="SYY2194" s="218"/>
      <c r="SYZ2194" s="218"/>
      <c r="SZA2194" s="218"/>
      <c r="SZB2194" s="218"/>
      <c r="SZC2194" s="218"/>
      <c r="SZD2194" s="218"/>
      <c r="SZE2194" s="218"/>
      <c r="SZF2194" s="218"/>
      <c r="SZG2194" s="218"/>
      <c r="SZH2194" s="218"/>
      <c r="SZI2194" s="218"/>
      <c r="SZJ2194" s="218"/>
      <c r="SZK2194" s="218"/>
      <c r="SZL2194" s="218"/>
      <c r="SZM2194" s="218"/>
      <c r="SZN2194" s="218"/>
      <c r="SZO2194" s="218"/>
      <c r="SZP2194" s="218"/>
      <c r="SZQ2194" s="218"/>
      <c r="SZR2194" s="218"/>
      <c r="SZS2194" s="218"/>
      <c r="SZT2194" s="218"/>
      <c r="SZU2194" s="218"/>
      <c r="SZV2194" s="218"/>
      <c r="SZW2194" s="218"/>
      <c r="SZX2194" s="218"/>
      <c r="SZY2194" s="218"/>
      <c r="SZZ2194" s="218"/>
      <c r="TAA2194" s="218"/>
      <c r="TAB2194" s="218"/>
      <c r="TAC2194" s="218"/>
      <c r="TAD2194" s="218"/>
      <c r="TAE2194" s="218"/>
      <c r="TAF2194" s="218"/>
      <c r="TAG2194" s="218"/>
      <c r="TAH2194" s="218"/>
      <c r="TAI2194" s="218"/>
      <c r="TAJ2194" s="218"/>
      <c r="TAK2194" s="218"/>
      <c r="TAL2194" s="218"/>
      <c r="TAM2194" s="218"/>
      <c r="TAN2194" s="218"/>
      <c r="TAO2194" s="218"/>
      <c r="TAP2194" s="218"/>
      <c r="TAQ2194" s="218"/>
      <c r="TAR2194" s="218"/>
      <c r="TAS2194" s="218"/>
      <c r="TAT2194" s="218"/>
      <c r="TAU2194" s="218"/>
      <c r="TAV2194" s="218"/>
      <c r="TAW2194" s="218"/>
      <c r="TAX2194" s="218"/>
      <c r="TAY2194" s="218"/>
      <c r="TAZ2194" s="218"/>
      <c r="TBA2194" s="218"/>
      <c r="TBB2194" s="218"/>
      <c r="TBC2194" s="218"/>
      <c r="TBD2194" s="218"/>
      <c r="TBE2194" s="218"/>
      <c r="TBF2194" s="218"/>
      <c r="TBG2194" s="218"/>
      <c r="TBH2194" s="218"/>
      <c r="TBI2194" s="218"/>
      <c r="TBJ2194" s="218"/>
      <c r="TBK2194" s="218"/>
      <c r="TBL2194" s="218"/>
      <c r="TBM2194" s="218"/>
      <c r="TBN2194" s="218"/>
      <c r="TBO2194" s="218"/>
      <c r="TBP2194" s="218"/>
      <c r="TBQ2194" s="218"/>
      <c r="TBR2194" s="218"/>
      <c r="TBS2194" s="218"/>
      <c r="TBT2194" s="218"/>
      <c r="TBU2194" s="218"/>
      <c r="TBV2194" s="218"/>
      <c r="TBW2194" s="218"/>
      <c r="TBX2194" s="218"/>
      <c r="TBY2194" s="218"/>
      <c r="TBZ2194" s="218"/>
      <c r="TCA2194" s="218"/>
      <c r="TCB2194" s="218"/>
      <c r="TCC2194" s="218"/>
      <c r="TCD2194" s="218"/>
      <c r="TCE2194" s="218"/>
      <c r="TCF2194" s="218"/>
      <c r="TCG2194" s="218"/>
      <c r="TCH2194" s="218"/>
      <c r="TCI2194" s="218"/>
      <c r="TCJ2194" s="218"/>
      <c r="TCK2194" s="218"/>
      <c r="TCL2194" s="218"/>
      <c r="TCM2194" s="218"/>
      <c r="TCN2194" s="218"/>
      <c r="TCO2194" s="218"/>
      <c r="TCP2194" s="218"/>
      <c r="TCQ2194" s="218"/>
      <c r="TCR2194" s="218"/>
      <c r="TCS2194" s="218"/>
      <c r="TCT2194" s="218"/>
      <c r="TCU2194" s="218"/>
      <c r="TCV2194" s="218"/>
      <c r="TCW2194" s="218"/>
      <c r="TCX2194" s="218"/>
      <c r="TCY2194" s="218"/>
      <c r="TCZ2194" s="218"/>
      <c r="TDA2194" s="218"/>
      <c r="TDB2194" s="218"/>
      <c r="TDC2194" s="218"/>
      <c r="TDD2194" s="218"/>
      <c r="TDE2194" s="218"/>
      <c r="TDF2194" s="218"/>
      <c r="TDG2194" s="218"/>
      <c r="TDH2194" s="218"/>
      <c r="TDI2194" s="218"/>
      <c r="TDJ2194" s="218"/>
      <c r="TDK2194" s="218"/>
      <c r="TDL2194" s="218"/>
      <c r="TDM2194" s="218"/>
      <c r="TDN2194" s="218"/>
      <c r="TDO2194" s="218"/>
      <c r="TDP2194" s="218"/>
      <c r="TDQ2194" s="218"/>
      <c r="TDR2194" s="218"/>
      <c r="TDS2194" s="218"/>
      <c r="TDT2194" s="218"/>
      <c r="TDU2194" s="218"/>
      <c r="TDV2194" s="218"/>
      <c r="TDW2194" s="218"/>
      <c r="TDX2194" s="218"/>
      <c r="TDY2194" s="218"/>
      <c r="TDZ2194" s="218"/>
      <c r="TEA2194" s="218"/>
      <c r="TEB2194" s="218"/>
      <c r="TEC2194" s="218"/>
      <c r="TED2194" s="218"/>
      <c r="TEE2194" s="218"/>
      <c r="TEF2194" s="218"/>
      <c r="TEG2194" s="218"/>
      <c r="TEH2194" s="218"/>
      <c r="TEI2194" s="218"/>
      <c r="TEJ2194" s="218"/>
      <c r="TEK2194" s="218"/>
      <c r="TEL2194" s="218"/>
      <c r="TEM2194" s="218"/>
      <c r="TEN2194" s="218"/>
      <c r="TEO2194" s="218"/>
      <c r="TEP2194" s="218"/>
      <c r="TEQ2194" s="218"/>
      <c r="TER2194" s="218"/>
      <c r="TES2194" s="218"/>
      <c r="TET2194" s="218"/>
      <c r="TEU2194" s="218"/>
      <c r="TEV2194" s="218"/>
      <c r="TEW2194" s="218"/>
      <c r="TEX2194" s="218"/>
      <c r="TEY2194" s="218"/>
      <c r="TEZ2194" s="218"/>
      <c r="TFA2194" s="218"/>
      <c r="TFB2194" s="218"/>
      <c r="TFC2194" s="218"/>
      <c r="TFD2194" s="218"/>
      <c r="TFE2194" s="218"/>
      <c r="TFF2194" s="218"/>
      <c r="TFG2194" s="218"/>
      <c r="TFH2194" s="218"/>
      <c r="TFI2194" s="218"/>
      <c r="TFJ2194" s="218"/>
      <c r="TFK2194" s="218"/>
      <c r="TFL2194" s="218"/>
      <c r="TFM2194" s="218"/>
      <c r="TFN2194" s="218"/>
      <c r="TFO2194" s="218"/>
      <c r="TFP2194" s="218"/>
      <c r="TFQ2194" s="218"/>
      <c r="TFR2194" s="218"/>
      <c r="TFS2194" s="218"/>
      <c r="TFT2194" s="218"/>
      <c r="TFU2194" s="218"/>
      <c r="TFV2194" s="218"/>
      <c r="TFW2194" s="218"/>
      <c r="TFX2194" s="218"/>
      <c r="TFY2194" s="218"/>
      <c r="TFZ2194" s="218"/>
      <c r="TGA2194" s="218"/>
      <c r="TGB2194" s="218"/>
      <c r="TGC2194" s="218"/>
      <c r="TGD2194" s="218"/>
      <c r="TGE2194" s="218"/>
      <c r="TGF2194" s="218"/>
      <c r="TGG2194" s="218"/>
      <c r="TGH2194" s="218"/>
      <c r="TGI2194" s="218"/>
      <c r="TGJ2194" s="218"/>
      <c r="TGK2194" s="218"/>
      <c r="TGL2194" s="218"/>
      <c r="TGM2194" s="218"/>
      <c r="TGN2194" s="218"/>
      <c r="TGO2194" s="218"/>
      <c r="TGP2194" s="218"/>
      <c r="TGQ2194" s="218"/>
      <c r="TGR2194" s="218"/>
      <c r="TGS2194" s="218"/>
      <c r="TGT2194" s="218"/>
      <c r="TGU2194" s="218"/>
      <c r="TGV2194" s="218"/>
      <c r="TGW2194" s="218"/>
      <c r="TGX2194" s="218"/>
      <c r="TGY2194" s="218"/>
      <c r="TGZ2194" s="218"/>
      <c r="THA2194" s="218"/>
      <c r="THB2194" s="218"/>
      <c r="THC2194" s="218"/>
      <c r="THD2194" s="218"/>
      <c r="THE2194" s="218"/>
      <c r="THF2194" s="218"/>
      <c r="THG2194" s="218"/>
      <c r="THH2194" s="218"/>
      <c r="THI2194" s="218"/>
      <c r="THJ2194" s="218"/>
      <c r="THK2194" s="218"/>
      <c r="THL2194" s="218"/>
      <c r="THM2194" s="218"/>
      <c r="THN2194" s="218"/>
      <c r="THO2194" s="218"/>
      <c r="THP2194" s="218"/>
      <c r="THQ2194" s="218"/>
      <c r="THR2194" s="218"/>
      <c r="THS2194" s="218"/>
      <c r="THT2194" s="218"/>
      <c r="THU2194" s="218"/>
      <c r="THV2194" s="218"/>
      <c r="THW2194" s="218"/>
      <c r="THX2194" s="218"/>
      <c r="THY2194" s="218"/>
      <c r="THZ2194" s="218"/>
      <c r="TIA2194" s="218"/>
      <c r="TIB2194" s="218"/>
      <c r="TIC2194" s="218"/>
      <c r="TID2194" s="218"/>
      <c r="TIE2194" s="218"/>
      <c r="TIF2194" s="218"/>
      <c r="TIG2194" s="218"/>
      <c r="TIH2194" s="218"/>
      <c r="TII2194" s="218"/>
      <c r="TIJ2194" s="218"/>
      <c r="TIK2194" s="218"/>
      <c r="TIL2194" s="218"/>
      <c r="TIM2194" s="218"/>
      <c r="TIN2194" s="218"/>
      <c r="TIO2194" s="218"/>
      <c r="TIP2194" s="218"/>
      <c r="TIQ2194" s="218"/>
      <c r="TIR2194" s="218"/>
      <c r="TIS2194" s="218"/>
      <c r="TIT2194" s="218"/>
      <c r="TIU2194" s="218"/>
      <c r="TIV2194" s="218"/>
      <c r="TIW2194" s="218"/>
      <c r="TIX2194" s="218"/>
      <c r="TIY2194" s="218"/>
      <c r="TIZ2194" s="218"/>
      <c r="TJA2194" s="218"/>
      <c r="TJB2194" s="218"/>
      <c r="TJC2194" s="218"/>
      <c r="TJD2194" s="218"/>
      <c r="TJE2194" s="218"/>
      <c r="TJF2194" s="218"/>
      <c r="TJG2194" s="218"/>
      <c r="TJH2194" s="218"/>
      <c r="TJI2194" s="218"/>
      <c r="TJJ2194" s="218"/>
      <c r="TJK2194" s="218"/>
      <c r="TJL2194" s="218"/>
      <c r="TJM2194" s="218"/>
      <c r="TJN2194" s="218"/>
      <c r="TJO2194" s="218"/>
      <c r="TJP2194" s="218"/>
      <c r="TJQ2194" s="218"/>
      <c r="TJR2194" s="218"/>
      <c r="TJS2194" s="218"/>
      <c r="TJT2194" s="218"/>
      <c r="TJU2194" s="218"/>
      <c r="TJV2194" s="218"/>
      <c r="TJW2194" s="218"/>
      <c r="TJX2194" s="218"/>
      <c r="TJY2194" s="218"/>
      <c r="TJZ2194" s="218"/>
      <c r="TKA2194" s="218"/>
      <c r="TKB2194" s="218"/>
      <c r="TKC2194" s="218"/>
      <c r="TKD2194" s="218"/>
      <c r="TKE2194" s="218"/>
      <c r="TKF2194" s="218"/>
      <c r="TKG2194" s="218"/>
      <c r="TKH2194" s="218"/>
      <c r="TKI2194" s="218"/>
      <c r="TKJ2194" s="218"/>
      <c r="TKK2194" s="218"/>
      <c r="TKL2194" s="218"/>
      <c r="TKM2194" s="218"/>
      <c r="TKN2194" s="218"/>
      <c r="TKO2194" s="218"/>
      <c r="TKP2194" s="218"/>
      <c r="TKQ2194" s="218"/>
      <c r="TKR2194" s="218"/>
      <c r="TKS2194" s="218"/>
      <c r="TKT2194" s="218"/>
      <c r="TKU2194" s="218"/>
      <c r="TKV2194" s="218"/>
      <c r="TKW2194" s="218"/>
      <c r="TKX2194" s="218"/>
      <c r="TKY2194" s="218"/>
      <c r="TKZ2194" s="218"/>
      <c r="TLA2194" s="218"/>
      <c r="TLB2194" s="218"/>
      <c r="TLC2194" s="218"/>
      <c r="TLD2194" s="218"/>
      <c r="TLE2194" s="218"/>
      <c r="TLF2194" s="218"/>
      <c r="TLG2194" s="218"/>
      <c r="TLH2194" s="218"/>
      <c r="TLI2194" s="218"/>
      <c r="TLJ2194" s="218"/>
      <c r="TLK2194" s="218"/>
      <c r="TLL2194" s="218"/>
      <c r="TLM2194" s="218"/>
      <c r="TLN2194" s="218"/>
      <c r="TLO2194" s="218"/>
      <c r="TLP2194" s="218"/>
      <c r="TLQ2194" s="218"/>
      <c r="TLR2194" s="218"/>
      <c r="TLS2194" s="218"/>
      <c r="TLT2194" s="218"/>
      <c r="TLU2194" s="218"/>
      <c r="TLV2194" s="218"/>
      <c r="TLW2194" s="218"/>
      <c r="TLX2194" s="218"/>
      <c r="TLY2194" s="218"/>
      <c r="TLZ2194" s="218"/>
      <c r="TMA2194" s="218"/>
      <c r="TMB2194" s="218"/>
      <c r="TMC2194" s="218"/>
      <c r="TMD2194" s="218"/>
      <c r="TME2194" s="218"/>
      <c r="TMF2194" s="218"/>
      <c r="TMG2194" s="218"/>
      <c r="TMH2194" s="218"/>
      <c r="TMI2194" s="218"/>
      <c r="TMJ2194" s="218"/>
      <c r="TMK2194" s="218"/>
      <c r="TML2194" s="218"/>
      <c r="TMM2194" s="218"/>
      <c r="TMN2194" s="218"/>
      <c r="TMO2194" s="218"/>
      <c r="TMP2194" s="218"/>
      <c r="TMQ2194" s="218"/>
      <c r="TMR2194" s="218"/>
      <c r="TMS2194" s="218"/>
      <c r="TMT2194" s="218"/>
      <c r="TMU2194" s="218"/>
      <c r="TMV2194" s="218"/>
      <c r="TMW2194" s="218"/>
      <c r="TMX2194" s="218"/>
      <c r="TMY2194" s="218"/>
      <c r="TMZ2194" s="218"/>
      <c r="TNA2194" s="218"/>
      <c r="TNB2194" s="218"/>
      <c r="TNC2194" s="218"/>
      <c r="TND2194" s="218"/>
      <c r="TNE2194" s="218"/>
      <c r="TNF2194" s="218"/>
      <c r="TNG2194" s="218"/>
      <c r="TNH2194" s="218"/>
      <c r="TNI2194" s="218"/>
      <c r="TNJ2194" s="218"/>
      <c r="TNK2194" s="218"/>
      <c r="TNL2194" s="218"/>
      <c r="TNM2194" s="218"/>
      <c r="TNN2194" s="218"/>
      <c r="TNO2194" s="218"/>
      <c r="TNP2194" s="218"/>
      <c r="TNQ2194" s="218"/>
      <c r="TNR2194" s="218"/>
      <c r="TNS2194" s="218"/>
      <c r="TNT2194" s="218"/>
      <c r="TNU2194" s="218"/>
      <c r="TNV2194" s="218"/>
      <c r="TNW2194" s="218"/>
      <c r="TNX2194" s="218"/>
      <c r="TNY2194" s="218"/>
      <c r="TNZ2194" s="218"/>
      <c r="TOA2194" s="218"/>
      <c r="TOB2194" s="218"/>
      <c r="TOC2194" s="218"/>
      <c r="TOD2194" s="218"/>
      <c r="TOE2194" s="218"/>
      <c r="TOF2194" s="218"/>
      <c r="TOG2194" s="218"/>
      <c r="TOH2194" s="218"/>
      <c r="TOI2194" s="218"/>
      <c r="TOJ2194" s="218"/>
      <c r="TOK2194" s="218"/>
      <c r="TOL2194" s="218"/>
      <c r="TOM2194" s="218"/>
      <c r="TON2194" s="218"/>
      <c r="TOO2194" s="218"/>
      <c r="TOP2194" s="218"/>
      <c r="TOQ2194" s="218"/>
      <c r="TOR2194" s="218"/>
      <c r="TOS2194" s="218"/>
      <c r="TOT2194" s="218"/>
      <c r="TOU2194" s="218"/>
      <c r="TOV2194" s="218"/>
      <c r="TOW2194" s="218"/>
      <c r="TOX2194" s="218"/>
      <c r="TOY2194" s="218"/>
      <c r="TOZ2194" s="218"/>
      <c r="TPA2194" s="218"/>
      <c r="TPB2194" s="218"/>
      <c r="TPC2194" s="218"/>
      <c r="TPD2194" s="218"/>
      <c r="TPE2194" s="218"/>
      <c r="TPF2194" s="218"/>
      <c r="TPG2194" s="218"/>
      <c r="TPH2194" s="218"/>
      <c r="TPI2194" s="218"/>
      <c r="TPJ2194" s="218"/>
      <c r="TPK2194" s="218"/>
      <c r="TPL2194" s="218"/>
      <c r="TPM2194" s="218"/>
      <c r="TPN2194" s="218"/>
      <c r="TPO2194" s="218"/>
      <c r="TPP2194" s="218"/>
      <c r="TPQ2194" s="218"/>
      <c r="TPR2194" s="218"/>
      <c r="TPS2194" s="218"/>
      <c r="TPT2194" s="218"/>
      <c r="TPU2194" s="218"/>
      <c r="TPV2194" s="218"/>
      <c r="TPW2194" s="218"/>
      <c r="TPX2194" s="218"/>
      <c r="TPY2194" s="218"/>
      <c r="TPZ2194" s="218"/>
      <c r="TQA2194" s="218"/>
      <c r="TQB2194" s="218"/>
      <c r="TQC2194" s="218"/>
      <c r="TQD2194" s="218"/>
      <c r="TQE2194" s="218"/>
      <c r="TQF2194" s="218"/>
      <c r="TQG2194" s="218"/>
      <c r="TQH2194" s="218"/>
      <c r="TQI2194" s="218"/>
      <c r="TQJ2194" s="218"/>
      <c r="TQK2194" s="218"/>
      <c r="TQL2194" s="218"/>
      <c r="TQM2194" s="218"/>
      <c r="TQN2194" s="218"/>
      <c r="TQO2194" s="218"/>
      <c r="TQP2194" s="218"/>
      <c r="TQQ2194" s="218"/>
      <c r="TQR2194" s="218"/>
      <c r="TQS2194" s="218"/>
      <c r="TQT2194" s="218"/>
      <c r="TQU2194" s="218"/>
      <c r="TQV2194" s="218"/>
      <c r="TQW2194" s="218"/>
      <c r="TQX2194" s="218"/>
      <c r="TQY2194" s="218"/>
      <c r="TQZ2194" s="218"/>
      <c r="TRA2194" s="218"/>
      <c r="TRB2194" s="218"/>
      <c r="TRC2194" s="218"/>
      <c r="TRD2194" s="218"/>
      <c r="TRE2194" s="218"/>
      <c r="TRF2194" s="218"/>
      <c r="TRG2194" s="218"/>
      <c r="TRH2194" s="218"/>
      <c r="TRI2194" s="218"/>
      <c r="TRJ2194" s="218"/>
      <c r="TRK2194" s="218"/>
      <c r="TRL2194" s="218"/>
      <c r="TRM2194" s="218"/>
      <c r="TRN2194" s="218"/>
      <c r="TRO2194" s="218"/>
      <c r="TRP2194" s="218"/>
      <c r="TRQ2194" s="218"/>
      <c r="TRR2194" s="218"/>
      <c r="TRS2194" s="218"/>
      <c r="TRT2194" s="218"/>
      <c r="TRU2194" s="218"/>
      <c r="TRV2194" s="218"/>
      <c r="TRW2194" s="218"/>
      <c r="TRX2194" s="218"/>
      <c r="TRY2194" s="218"/>
      <c r="TRZ2194" s="218"/>
      <c r="TSA2194" s="218"/>
      <c r="TSB2194" s="218"/>
      <c r="TSC2194" s="218"/>
      <c r="TSD2194" s="218"/>
      <c r="TSE2194" s="218"/>
      <c r="TSF2194" s="218"/>
      <c r="TSG2194" s="218"/>
      <c r="TSH2194" s="218"/>
      <c r="TSI2194" s="218"/>
      <c r="TSJ2194" s="218"/>
      <c r="TSK2194" s="218"/>
      <c r="TSL2194" s="218"/>
      <c r="TSM2194" s="218"/>
      <c r="TSN2194" s="218"/>
      <c r="TSO2194" s="218"/>
      <c r="TSP2194" s="218"/>
      <c r="TSQ2194" s="218"/>
      <c r="TSR2194" s="218"/>
      <c r="TSS2194" s="218"/>
      <c r="TST2194" s="218"/>
      <c r="TSU2194" s="218"/>
      <c r="TSV2194" s="218"/>
      <c r="TSW2194" s="218"/>
      <c r="TSX2194" s="218"/>
      <c r="TSY2194" s="218"/>
      <c r="TSZ2194" s="218"/>
      <c r="TTA2194" s="218"/>
      <c r="TTB2194" s="218"/>
      <c r="TTC2194" s="218"/>
      <c r="TTD2194" s="218"/>
      <c r="TTE2194" s="218"/>
      <c r="TTF2194" s="218"/>
      <c r="TTG2194" s="218"/>
      <c r="TTH2194" s="218"/>
      <c r="TTI2194" s="218"/>
      <c r="TTJ2194" s="218"/>
      <c r="TTK2194" s="218"/>
      <c r="TTL2194" s="218"/>
      <c r="TTM2194" s="218"/>
      <c r="TTN2194" s="218"/>
      <c r="TTO2194" s="218"/>
      <c r="TTP2194" s="218"/>
      <c r="TTQ2194" s="218"/>
      <c r="TTR2194" s="218"/>
      <c r="TTS2194" s="218"/>
      <c r="TTT2194" s="218"/>
      <c r="TTU2194" s="218"/>
      <c r="TTV2194" s="218"/>
      <c r="TTW2194" s="218"/>
      <c r="TTX2194" s="218"/>
      <c r="TTY2194" s="218"/>
      <c r="TTZ2194" s="218"/>
      <c r="TUA2194" s="218"/>
      <c r="TUB2194" s="218"/>
      <c r="TUC2194" s="218"/>
      <c r="TUD2194" s="218"/>
      <c r="TUE2194" s="218"/>
      <c r="TUF2194" s="218"/>
      <c r="TUG2194" s="218"/>
      <c r="TUH2194" s="218"/>
      <c r="TUI2194" s="218"/>
      <c r="TUJ2194" s="218"/>
      <c r="TUK2194" s="218"/>
      <c r="TUL2194" s="218"/>
      <c r="TUM2194" s="218"/>
      <c r="TUN2194" s="218"/>
      <c r="TUO2194" s="218"/>
      <c r="TUP2194" s="218"/>
      <c r="TUQ2194" s="218"/>
      <c r="TUR2194" s="218"/>
      <c r="TUS2194" s="218"/>
      <c r="TUT2194" s="218"/>
      <c r="TUU2194" s="218"/>
      <c r="TUV2194" s="218"/>
      <c r="TUW2194" s="218"/>
      <c r="TUX2194" s="218"/>
      <c r="TUY2194" s="218"/>
      <c r="TUZ2194" s="218"/>
      <c r="TVA2194" s="218"/>
      <c r="TVB2194" s="218"/>
      <c r="TVC2194" s="218"/>
      <c r="TVD2194" s="218"/>
      <c r="TVE2194" s="218"/>
      <c r="TVF2194" s="218"/>
      <c r="TVG2194" s="218"/>
      <c r="TVH2194" s="218"/>
      <c r="TVI2194" s="218"/>
      <c r="TVJ2194" s="218"/>
      <c r="TVK2194" s="218"/>
      <c r="TVL2194" s="218"/>
      <c r="TVM2194" s="218"/>
      <c r="TVN2194" s="218"/>
      <c r="TVO2194" s="218"/>
      <c r="TVP2194" s="218"/>
      <c r="TVQ2194" s="218"/>
      <c r="TVR2194" s="218"/>
      <c r="TVS2194" s="218"/>
      <c r="TVT2194" s="218"/>
      <c r="TVU2194" s="218"/>
      <c r="TVV2194" s="218"/>
      <c r="TVW2194" s="218"/>
      <c r="TVX2194" s="218"/>
      <c r="TVY2194" s="218"/>
      <c r="TVZ2194" s="218"/>
      <c r="TWA2194" s="218"/>
      <c r="TWB2194" s="218"/>
      <c r="TWC2194" s="218"/>
      <c r="TWD2194" s="218"/>
      <c r="TWE2194" s="218"/>
      <c r="TWF2194" s="218"/>
      <c r="TWG2194" s="218"/>
      <c r="TWH2194" s="218"/>
      <c r="TWI2194" s="218"/>
      <c r="TWJ2194" s="218"/>
      <c r="TWK2194" s="218"/>
      <c r="TWL2194" s="218"/>
      <c r="TWM2194" s="218"/>
      <c r="TWN2194" s="218"/>
      <c r="TWO2194" s="218"/>
      <c r="TWP2194" s="218"/>
      <c r="TWQ2194" s="218"/>
      <c r="TWR2194" s="218"/>
      <c r="TWS2194" s="218"/>
      <c r="TWT2194" s="218"/>
      <c r="TWU2194" s="218"/>
      <c r="TWV2194" s="218"/>
      <c r="TWW2194" s="218"/>
      <c r="TWX2194" s="218"/>
      <c r="TWY2194" s="218"/>
      <c r="TWZ2194" s="218"/>
      <c r="TXA2194" s="218"/>
      <c r="TXB2194" s="218"/>
      <c r="TXC2194" s="218"/>
      <c r="TXD2194" s="218"/>
      <c r="TXE2194" s="218"/>
      <c r="TXF2194" s="218"/>
      <c r="TXG2194" s="218"/>
      <c r="TXH2194" s="218"/>
      <c r="TXI2194" s="218"/>
      <c r="TXJ2194" s="218"/>
      <c r="TXK2194" s="218"/>
      <c r="TXL2194" s="218"/>
      <c r="TXM2194" s="218"/>
      <c r="TXN2194" s="218"/>
      <c r="TXO2194" s="218"/>
      <c r="TXP2194" s="218"/>
      <c r="TXQ2194" s="218"/>
      <c r="TXR2194" s="218"/>
      <c r="TXS2194" s="218"/>
      <c r="TXT2194" s="218"/>
      <c r="TXU2194" s="218"/>
      <c r="TXV2194" s="218"/>
      <c r="TXW2194" s="218"/>
      <c r="TXX2194" s="218"/>
      <c r="TXY2194" s="218"/>
      <c r="TXZ2194" s="218"/>
      <c r="TYA2194" s="218"/>
      <c r="TYB2194" s="218"/>
      <c r="TYC2194" s="218"/>
      <c r="TYD2194" s="218"/>
      <c r="TYE2194" s="218"/>
      <c r="TYF2194" s="218"/>
      <c r="TYG2194" s="218"/>
      <c r="TYH2194" s="218"/>
      <c r="TYI2194" s="218"/>
      <c r="TYJ2194" s="218"/>
      <c r="TYK2194" s="218"/>
      <c r="TYL2194" s="218"/>
      <c r="TYM2194" s="218"/>
      <c r="TYN2194" s="218"/>
      <c r="TYO2194" s="218"/>
      <c r="TYP2194" s="218"/>
      <c r="TYQ2194" s="218"/>
      <c r="TYR2194" s="218"/>
      <c r="TYS2194" s="218"/>
      <c r="TYT2194" s="218"/>
      <c r="TYU2194" s="218"/>
      <c r="TYV2194" s="218"/>
      <c r="TYW2194" s="218"/>
      <c r="TYX2194" s="218"/>
      <c r="TYY2194" s="218"/>
      <c r="TYZ2194" s="218"/>
      <c r="TZA2194" s="218"/>
      <c r="TZB2194" s="218"/>
      <c r="TZC2194" s="218"/>
      <c r="TZD2194" s="218"/>
      <c r="TZE2194" s="218"/>
      <c r="TZF2194" s="218"/>
      <c r="TZG2194" s="218"/>
      <c r="TZH2194" s="218"/>
      <c r="TZI2194" s="218"/>
      <c r="TZJ2194" s="218"/>
      <c r="TZK2194" s="218"/>
      <c r="TZL2194" s="218"/>
      <c r="TZM2194" s="218"/>
      <c r="TZN2194" s="218"/>
      <c r="TZO2194" s="218"/>
      <c r="TZP2194" s="218"/>
      <c r="TZQ2194" s="218"/>
      <c r="TZR2194" s="218"/>
      <c r="TZS2194" s="218"/>
      <c r="TZT2194" s="218"/>
      <c r="TZU2194" s="218"/>
      <c r="TZV2194" s="218"/>
      <c r="TZW2194" s="218"/>
      <c r="TZX2194" s="218"/>
      <c r="TZY2194" s="218"/>
      <c r="TZZ2194" s="218"/>
      <c r="UAA2194" s="218"/>
      <c r="UAB2194" s="218"/>
      <c r="UAC2194" s="218"/>
      <c r="UAD2194" s="218"/>
      <c r="UAE2194" s="218"/>
      <c r="UAF2194" s="218"/>
      <c r="UAG2194" s="218"/>
      <c r="UAH2194" s="218"/>
      <c r="UAI2194" s="218"/>
      <c r="UAJ2194" s="218"/>
      <c r="UAK2194" s="218"/>
      <c r="UAL2194" s="218"/>
      <c r="UAM2194" s="218"/>
      <c r="UAN2194" s="218"/>
      <c r="UAO2194" s="218"/>
      <c r="UAP2194" s="218"/>
      <c r="UAQ2194" s="218"/>
      <c r="UAR2194" s="218"/>
      <c r="UAS2194" s="218"/>
      <c r="UAT2194" s="218"/>
      <c r="UAU2194" s="218"/>
      <c r="UAV2194" s="218"/>
      <c r="UAW2194" s="218"/>
      <c r="UAX2194" s="218"/>
      <c r="UAY2194" s="218"/>
      <c r="UAZ2194" s="218"/>
      <c r="UBA2194" s="218"/>
      <c r="UBB2194" s="218"/>
      <c r="UBC2194" s="218"/>
      <c r="UBD2194" s="218"/>
      <c r="UBE2194" s="218"/>
      <c r="UBF2194" s="218"/>
      <c r="UBG2194" s="218"/>
      <c r="UBH2194" s="218"/>
      <c r="UBI2194" s="218"/>
      <c r="UBJ2194" s="218"/>
      <c r="UBK2194" s="218"/>
      <c r="UBL2194" s="218"/>
      <c r="UBM2194" s="218"/>
      <c r="UBN2194" s="218"/>
      <c r="UBO2194" s="218"/>
      <c r="UBP2194" s="218"/>
      <c r="UBQ2194" s="218"/>
      <c r="UBR2194" s="218"/>
      <c r="UBS2194" s="218"/>
      <c r="UBT2194" s="218"/>
      <c r="UBU2194" s="218"/>
      <c r="UBV2194" s="218"/>
      <c r="UBW2194" s="218"/>
      <c r="UBX2194" s="218"/>
      <c r="UBY2194" s="218"/>
      <c r="UBZ2194" s="218"/>
      <c r="UCA2194" s="218"/>
      <c r="UCB2194" s="218"/>
      <c r="UCC2194" s="218"/>
      <c r="UCD2194" s="218"/>
      <c r="UCE2194" s="218"/>
      <c r="UCF2194" s="218"/>
      <c r="UCG2194" s="218"/>
      <c r="UCH2194" s="218"/>
      <c r="UCI2194" s="218"/>
      <c r="UCJ2194" s="218"/>
      <c r="UCK2194" s="218"/>
      <c r="UCL2194" s="218"/>
      <c r="UCM2194" s="218"/>
      <c r="UCN2194" s="218"/>
      <c r="UCO2194" s="218"/>
      <c r="UCP2194" s="218"/>
      <c r="UCQ2194" s="218"/>
      <c r="UCR2194" s="218"/>
      <c r="UCS2194" s="218"/>
      <c r="UCT2194" s="218"/>
      <c r="UCU2194" s="218"/>
      <c r="UCV2194" s="218"/>
      <c r="UCW2194" s="218"/>
      <c r="UCX2194" s="218"/>
      <c r="UCY2194" s="218"/>
      <c r="UCZ2194" s="218"/>
      <c r="UDA2194" s="218"/>
      <c r="UDB2194" s="218"/>
      <c r="UDC2194" s="218"/>
      <c r="UDD2194" s="218"/>
      <c r="UDE2194" s="218"/>
      <c r="UDF2194" s="218"/>
      <c r="UDG2194" s="218"/>
      <c r="UDH2194" s="218"/>
      <c r="UDI2194" s="218"/>
      <c r="UDJ2194" s="218"/>
      <c r="UDK2194" s="218"/>
      <c r="UDL2194" s="218"/>
      <c r="UDM2194" s="218"/>
      <c r="UDN2194" s="218"/>
      <c r="UDO2194" s="218"/>
      <c r="UDP2194" s="218"/>
      <c r="UDQ2194" s="218"/>
      <c r="UDR2194" s="218"/>
      <c r="UDS2194" s="218"/>
      <c r="UDT2194" s="218"/>
      <c r="UDU2194" s="218"/>
      <c r="UDV2194" s="218"/>
      <c r="UDW2194" s="218"/>
      <c r="UDX2194" s="218"/>
      <c r="UDY2194" s="218"/>
      <c r="UDZ2194" s="218"/>
      <c r="UEA2194" s="218"/>
      <c r="UEB2194" s="218"/>
      <c r="UEC2194" s="218"/>
      <c r="UED2194" s="218"/>
      <c r="UEE2194" s="218"/>
      <c r="UEF2194" s="218"/>
      <c r="UEG2194" s="218"/>
      <c r="UEH2194" s="218"/>
      <c r="UEI2194" s="218"/>
      <c r="UEJ2194" s="218"/>
      <c r="UEK2194" s="218"/>
      <c r="UEL2194" s="218"/>
      <c r="UEM2194" s="218"/>
      <c r="UEN2194" s="218"/>
      <c r="UEO2194" s="218"/>
      <c r="UEP2194" s="218"/>
      <c r="UEQ2194" s="218"/>
      <c r="UER2194" s="218"/>
      <c r="UES2194" s="218"/>
      <c r="UET2194" s="218"/>
      <c r="UEU2194" s="218"/>
      <c r="UEV2194" s="218"/>
      <c r="UEW2194" s="218"/>
      <c r="UEX2194" s="218"/>
      <c r="UEY2194" s="218"/>
      <c r="UEZ2194" s="218"/>
      <c r="UFA2194" s="218"/>
      <c r="UFB2194" s="218"/>
      <c r="UFC2194" s="218"/>
      <c r="UFD2194" s="218"/>
      <c r="UFE2194" s="218"/>
      <c r="UFF2194" s="218"/>
      <c r="UFG2194" s="218"/>
      <c r="UFH2194" s="218"/>
      <c r="UFI2194" s="218"/>
      <c r="UFJ2194" s="218"/>
      <c r="UFK2194" s="218"/>
      <c r="UFL2194" s="218"/>
      <c r="UFM2194" s="218"/>
      <c r="UFN2194" s="218"/>
      <c r="UFO2194" s="218"/>
      <c r="UFP2194" s="218"/>
      <c r="UFQ2194" s="218"/>
      <c r="UFR2194" s="218"/>
      <c r="UFS2194" s="218"/>
      <c r="UFT2194" s="218"/>
      <c r="UFU2194" s="218"/>
      <c r="UFV2194" s="218"/>
      <c r="UFW2194" s="218"/>
      <c r="UFX2194" s="218"/>
      <c r="UFY2194" s="218"/>
      <c r="UFZ2194" s="218"/>
      <c r="UGA2194" s="218"/>
      <c r="UGB2194" s="218"/>
      <c r="UGC2194" s="218"/>
      <c r="UGD2194" s="218"/>
      <c r="UGE2194" s="218"/>
      <c r="UGF2194" s="218"/>
      <c r="UGG2194" s="218"/>
      <c r="UGH2194" s="218"/>
      <c r="UGI2194" s="218"/>
      <c r="UGJ2194" s="218"/>
      <c r="UGK2194" s="218"/>
      <c r="UGL2194" s="218"/>
      <c r="UGM2194" s="218"/>
      <c r="UGN2194" s="218"/>
      <c r="UGO2194" s="218"/>
      <c r="UGP2194" s="218"/>
      <c r="UGQ2194" s="218"/>
      <c r="UGR2194" s="218"/>
      <c r="UGS2194" s="218"/>
      <c r="UGT2194" s="218"/>
      <c r="UGU2194" s="218"/>
      <c r="UGV2194" s="218"/>
      <c r="UGW2194" s="218"/>
      <c r="UGX2194" s="218"/>
      <c r="UGY2194" s="218"/>
      <c r="UGZ2194" s="218"/>
      <c r="UHA2194" s="218"/>
      <c r="UHB2194" s="218"/>
      <c r="UHC2194" s="218"/>
      <c r="UHD2194" s="218"/>
      <c r="UHE2194" s="218"/>
      <c r="UHF2194" s="218"/>
      <c r="UHG2194" s="218"/>
      <c r="UHH2194" s="218"/>
      <c r="UHI2194" s="218"/>
      <c r="UHJ2194" s="218"/>
      <c r="UHK2194" s="218"/>
      <c r="UHL2194" s="218"/>
      <c r="UHM2194" s="218"/>
      <c r="UHN2194" s="218"/>
      <c r="UHO2194" s="218"/>
      <c r="UHP2194" s="218"/>
      <c r="UHQ2194" s="218"/>
      <c r="UHR2194" s="218"/>
      <c r="UHS2194" s="218"/>
      <c r="UHT2194" s="218"/>
      <c r="UHU2194" s="218"/>
      <c r="UHV2194" s="218"/>
      <c r="UHW2194" s="218"/>
      <c r="UHX2194" s="218"/>
      <c r="UHY2194" s="218"/>
      <c r="UHZ2194" s="218"/>
      <c r="UIA2194" s="218"/>
      <c r="UIB2194" s="218"/>
      <c r="UIC2194" s="218"/>
      <c r="UID2194" s="218"/>
      <c r="UIE2194" s="218"/>
      <c r="UIF2194" s="218"/>
      <c r="UIG2194" s="218"/>
      <c r="UIH2194" s="218"/>
      <c r="UII2194" s="218"/>
      <c r="UIJ2194" s="218"/>
      <c r="UIK2194" s="218"/>
      <c r="UIL2194" s="218"/>
      <c r="UIM2194" s="218"/>
      <c r="UIN2194" s="218"/>
      <c r="UIO2194" s="218"/>
      <c r="UIP2194" s="218"/>
      <c r="UIQ2194" s="218"/>
      <c r="UIR2194" s="218"/>
      <c r="UIS2194" s="218"/>
      <c r="UIT2194" s="218"/>
      <c r="UIU2194" s="218"/>
      <c r="UIV2194" s="218"/>
      <c r="UIW2194" s="218"/>
      <c r="UIX2194" s="218"/>
      <c r="UIY2194" s="218"/>
      <c r="UIZ2194" s="218"/>
      <c r="UJA2194" s="218"/>
      <c r="UJB2194" s="218"/>
      <c r="UJC2194" s="218"/>
      <c r="UJD2194" s="218"/>
      <c r="UJE2194" s="218"/>
      <c r="UJF2194" s="218"/>
      <c r="UJG2194" s="218"/>
      <c r="UJH2194" s="218"/>
      <c r="UJI2194" s="218"/>
      <c r="UJJ2194" s="218"/>
      <c r="UJK2194" s="218"/>
      <c r="UJL2194" s="218"/>
      <c r="UJM2194" s="218"/>
      <c r="UJN2194" s="218"/>
      <c r="UJO2194" s="218"/>
      <c r="UJP2194" s="218"/>
      <c r="UJQ2194" s="218"/>
      <c r="UJR2194" s="218"/>
      <c r="UJS2194" s="218"/>
      <c r="UJT2194" s="218"/>
      <c r="UJU2194" s="218"/>
      <c r="UJV2194" s="218"/>
      <c r="UJW2194" s="218"/>
      <c r="UJX2194" s="218"/>
      <c r="UJY2194" s="218"/>
      <c r="UJZ2194" s="218"/>
      <c r="UKA2194" s="218"/>
      <c r="UKB2194" s="218"/>
      <c r="UKC2194" s="218"/>
      <c r="UKD2194" s="218"/>
      <c r="UKE2194" s="218"/>
      <c r="UKF2194" s="218"/>
      <c r="UKG2194" s="218"/>
      <c r="UKH2194" s="218"/>
      <c r="UKI2194" s="218"/>
      <c r="UKJ2194" s="218"/>
      <c r="UKK2194" s="218"/>
      <c r="UKL2194" s="218"/>
      <c r="UKM2194" s="218"/>
      <c r="UKN2194" s="218"/>
      <c r="UKO2194" s="218"/>
      <c r="UKP2194" s="218"/>
      <c r="UKQ2194" s="218"/>
      <c r="UKR2194" s="218"/>
      <c r="UKS2194" s="218"/>
      <c r="UKT2194" s="218"/>
      <c r="UKU2194" s="218"/>
      <c r="UKV2194" s="218"/>
      <c r="UKW2194" s="218"/>
      <c r="UKX2194" s="218"/>
      <c r="UKY2194" s="218"/>
      <c r="UKZ2194" s="218"/>
      <c r="ULA2194" s="218"/>
      <c r="ULB2194" s="218"/>
      <c r="ULC2194" s="218"/>
      <c r="ULD2194" s="218"/>
      <c r="ULE2194" s="218"/>
      <c r="ULF2194" s="218"/>
      <c r="ULG2194" s="218"/>
      <c r="ULH2194" s="218"/>
      <c r="ULI2194" s="218"/>
      <c r="ULJ2194" s="218"/>
      <c r="ULK2194" s="218"/>
      <c r="ULL2194" s="218"/>
      <c r="ULM2194" s="218"/>
      <c r="ULN2194" s="218"/>
      <c r="ULO2194" s="218"/>
      <c r="ULP2194" s="218"/>
      <c r="ULQ2194" s="218"/>
      <c r="ULR2194" s="218"/>
      <c r="ULS2194" s="218"/>
      <c r="ULT2194" s="218"/>
      <c r="ULU2194" s="218"/>
      <c r="ULV2194" s="218"/>
      <c r="ULW2194" s="218"/>
      <c r="ULX2194" s="218"/>
      <c r="ULY2194" s="218"/>
      <c r="ULZ2194" s="218"/>
      <c r="UMA2194" s="218"/>
      <c r="UMB2194" s="218"/>
      <c r="UMC2194" s="218"/>
      <c r="UMD2194" s="218"/>
      <c r="UME2194" s="218"/>
      <c r="UMF2194" s="218"/>
      <c r="UMG2194" s="218"/>
      <c r="UMH2194" s="218"/>
      <c r="UMI2194" s="218"/>
      <c r="UMJ2194" s="218"/>
      <c r="UMK2194" s="218"/>
      <c r="UML2194" s="218"/>
      <c r="UMM2194" s="218"/>
      <c r="UMN2194" s="218"/>
      <c r="UMO2194" s="218"/>
      <c r="UMP2194" s="218"/>
      <c r="UMQ2194" s="218"/>
      <c r="UMR2194" s="218"/>
      <c r="UMS2194" s="218"/>
      <c r="UMT2194" s="218"/>
      <c r="UMU2194" s="218"/>
      <c r="UMV2194" s="218"/>
      <c r="UMW2194" s="218"/>
      <c r="UMX2194" s="218"/>
      <c r="UMY2194" s="218"/>
      <c r="UMZ2194" s="218"/>
      <c r="UNA2194" s="218"/>
      <c r="UNB2194" s="218"/>
      <c r="UNC2194" s="218"/>
      <c r="UND2194" s="218"/>
      <c r="UNE2194" s="218"/>
      <c r="UNF2194" s="218"/>
      <c r="UNG2194" s="218"/>
      <c r="UNH2194" s="218"/>
      <c r="UNI2194" s="218"/>
      <c r="UNJ2194" s="218"/>
      <c r="UNK2194" s="218"/>
      <c r="UNL2194" s="218"/>
      <c r="UNM2194" s="218"/>
      <c r="UNN2194" s="218"/>
      <c r="UNO2194" s="218"/>
      <c r="UNP2194" s="218"/>
      <c r="UNQ2194" s="218"/>
      <c r="UNR2194" s="218"/>
      <c r="UNS2194" s="218"/>
      <c r="UNT2194" s="218"/>
      <c r="UNU2194" s="218"/>
      <c r="UNV2194" s="218"/>
      <c r="UNW2194" s="218"/>
      <c r="UNX2194" s="218"/>
      <c r="UNY2194" s="218"/>
      <c r="UNZ2194" s="218"/>
      <c r="UOA2194" s="218"/>
      <c r="UOB2194" s="218"/>
      <c r="UOC2194" s="218"/>
      <c r="UOD2194" s="218"/>
      <c r="UOE2194" s="218"/>
      <c r="UOF2194" s="218"/>
      <c r="UOG2194" s="218"/>
      <c r="UOH2194" s="218"/>
      <c r="UOI2194" s="218"/>
      <c r="UOJ2194" s="218"/>
      <c r="UOK2194" s="218"/>
      <c r="UOL2194" s="218"/>
      <c r="UOM2194" s="218"/>
      <c r="UON2194" s="218"/>
      <c r="UOO2194" s="218"/>
      <c r="UOP2194" s="218"/>
      <c r="UOQ2194" s="218"/>
      <c r="UOR2194" s="218"/>
      <c r="UOS2194" s="218"/>
      <c r="UOT2194" s="218"/>
      <c r="UOU2194" s="218"/>
      <c r="UOV2194" s="218"/>
      <c r="UOW2194" s="218"/>
      <c r="UOX2194" s="218"/>
      <c r="UOY2194" s="218"/>
      <c r="UOZ2194" s="218"/>
      <c r="UPA2194" s="218"/>
      <c r="UPB2194" s="218"/>
      <c r="UPC2194" s="218"/>
      <c r="UPD2194" s="218"/>
      <c r="UPE2194" s="218"/>
      <c r="UPF2194" s="218"/>
      <c r="UPG2194" s="218"/>
      <c r="UPH2194" s="218"/>
      <c r="UPI2194" s="218"/>
      <c r="UPJ2194" s="218"/>
      <c r="UPK2194" s="218"/>
      <c r="UPL2194" s="218"/>
      <c r="UPM2194" s="218"/>
      <c r="UPN2194" s="218"/>
      <c r="UPO2194" s="218"/>
      <c r="UPP2194" s="218"/>
      <c r="UPQ2194" s="218"/>
      <c r="UPR2194" s="218"/>
      <c r="UPS2194" s="218"/>
      <c r="UPT2194" s="218"/>
      <c r="UPU2194" s="218"/>
      <c r="UPV2194" s="218"/>
      <c r="UPW2194" s="218"/>
      <c r="UPX2194" s="218"/>
      <c r="UPY2194" s="218"/>
      <c r="UPZ2194" s="218"/>
      <c r="UQA2194" s="218"/>
      <c r="UQB2194" s="218"/>
      <c r="UQC2194" s="218"/>
      <c r="UQD2194" s="218"/>
      <c r="UQE2194" s="218"/>
      <c r="UQF2194" s="218"/>
      <c r="UQG2194" s="218"/>
      <c r="UQH2194" s="218"/>
      <c r="UQI2194" s="218"/>
      <c r="UQJ2194" s="218"/>
      <c r="UQK2194" s="218"/>
      <c r="UQL2194" s="218"/>
      <c r="UQM2194" s="218"/>
      <c r="UQN2194" s="218"/>
      <c r="UQO2194" s="218"/>
      <c r="UQP2194" s="218"/>
      <c r="UQQ2194" s="218"/>
      <c r="UQR2194" s="218"/>
      <c r="UQS2194" s="218"/>
      <c r="UQT2194" s="218"/>
      <c r="UQU2194" s="218"/>
      <c r="UQV2194" s="218"/>
      <c r="UQW2194" s="218"/>
      <c r="UQX2194" s="218"/>
      <c r="UQY2194" s="218"/>
      <c r="UQZ2194" s="218"/>
      <c r="URA2194" s="218"/>
      <c r="URB2194" s="218"/>
      <c r="URC2194" s="218"/>
      <c r="URD2194" s="218"/>
      <c r="URE2194" s="218"/>
      <c r="URF2194" s="218"/>
      <c r="URG2194" s="218"/>
      <c r="URH2194" s="218"/>
      <c r="URI2194" s="218"/>
      <c r="URJ2194" s="218"/>
      <c r="URK2194" s="218"/>
      <c r="URL2194" s="218"/>
      <c r="URM2194" s="218"/>
      <c r="URN2194" s="218"/>
      <c r="URO2194" s="218"/>
      <c r="URP2194" s="218"/>
      <c r="URQ2194" s="218"/>
      <c r="URR2194" s="218"/>
      <c r="URS2194" s="218"/>
      <c r="URT2194" s="218"/>
      <c r="URU2194" s="218"/>
      <c r="URV2194" s="218"/>
      <c r="URW2194" s="218"/>
      <c r="URX2194" s="218"/>
      <c r="URY2194" s="218"/>
      <c r="URZ2194" s="218"/>
      <c r="USA2194" s="218"/>
      <c r="USB2194" s="218"/>
      <c r="USC2194" s="218"/>
      <c r="USD2194" s="218"/>
      <c r="USE2194" s="218"/>
      <c r="USF2194" s="218"/>
      <c r="USG2194" s="218"/>
      <c r="USH2194" s="218"/>
      <c r="USI2194" s="218"/>
      <c r="USJ2194" s="218"/>
      <c r="USK2194" s="218"/>
      <c r="USL2194" s="218"/>
      <c r="USM2194" s="218"/>
      <c r="USN2194" s="218"/>
      <c r="USO2194" s="218"/>
      <c r="USP2194" s="218"/>
      <c r="USQ2194" s="218"/>
      <c r="USR2194" s="218"/>
      <c r="USS2194" s="218"/>
      <c r="UST2194" s="218"/>
      <c r="USU2194" s="218"/>
      <c r="USV2194" s="218"/>
      <c r="USW2194" s="218"/>
      <c r="USX2194" s="218"/>
      <c r="USY2194" s="218"/>
      <c r="USZ2194" s="218"/>
      <c r="UTA2194" s="218"/>
      <c r="UTB2194" s="218"/>
      <c r="UTC2194" s="218"/>
      <c r="UTD2194" s="218"/>
      <c r="UTE2194" s="218"/>
      <c r="UTF2194" s="218"/>
      <c r="UTG2194" s="218"/>
      <c r="UTH2194" s="218"/>
      <c r="UTI2194" s="218"/>
      <c r="UTJ2194" s="218"/>
      <c r="UTK2194" s="218"/>
      <c r="UTL2194" s="218"/>
      <c r="UTM2194" s="218"/>
      <c r="UTN2194" s="218"/>
      <c r="UTO2194" s="218"/>
      <c r="UTP2194" s="218"/>
      <c r="UTQ2194" s="218"/>
      <c r="UTR2194" s="218"/>
      <c r="UTS2194" s="218"/>
      <c r="UTT2194" s="218"/>
      <c r="UTU2194" s="218"/>
      <c r="UTV2194" s="218"/>
      <c r="UTW2194" s="218"/>
      <c r="UTX2194" s="218"/>
      <c r="UTY2194" s="218"/>
      <c r="UTZ2194" s="218"/>
      <c r="UUA2194" s="218"/>
      <c r="UUB2194" s="218"/>
      <c r="UUC2194" s="218"/>
      <c r="UUD2194" s="218"/>
      <c r="UUE2194" s="218"/>
      <c r="UUF2194" s="218"/>
      <c r="UUG2194" s="218"/>
      <c r="UUH2194" s="218"/>
      <c r="UUI2194" s="218"/>
      <c r="UUJ2194" s="218"/>
      <c r="UUK2194" s="218"/>
      <c r="UUL2194" s="218"/>
      <c r="UUM2194" s="218"/>
      <c r="UUN2194" s="218"/>
      <c r="UUO2194" s="218"/>
      <c r="UUP2194" s="218"/>
      <c r="UUQ2194" s="218"/>
      <c r="UUR2194" s="218"/>
      <c r="UUS2194" s="218"/>
      <c r="UUT2194" s="218"/>
      <c r="UUU2194" s="218"/>
      <c r="UUV2194" s="218"/>
      <c r="UUW2194" s="218"/>
      <c r="UUX2194" s="218"/>
      <c r="UUY2194" s="218"/>
      <c r="UUZ2194" s="218"/>
      <c r="UVA2194" s="218"/>
      <c r="UVB2194" s="218"/>
      <c r="UVC2194" s="218"/>
      <c r="UVD2194" s="218"/>
      <c r="UVE2194" s="218"/>
      <c r="UVF2194" s="218"/>
      <c r="UVG2194" s="218"/>
      <c r="UVH2194" s="218"/>
      <c r="UVI2194" s="218"/>
      <c r="UVJ2194" s="218"/>
      <c r="UVK2194" s="218"/>
      <c r="UVL2194" s="218"/>
      <c r="UVM2194" s="218"/>
      <c r="UVN2194" s="218"/>
      <c r="UVO2194" s="218"/>
      <c r="UVP2194" s="218"/>
      <c r="UVQ2194" s="218"/>
      <c r="UVR2194" s="218"/>
      <c r="UVS2194" s="218"/>
      <c r="UVT2194" s="218"/>
      <c r="UVU2194" s="218"/>
      <c r="UVV2194" s="218"/>
      <c r="UVW2194" s="218"/>
      <c r="UVX2194" s="218"/>
      <c r="UVY2194" s="218"/>
      <c r="UVZ2194" s="218"/>
      <c r="UWA2194" s="218"/>
      <c r="UWB2194" s="218"/>
      <c r="UWC2194" s="218"/>
      <c r="UWD2194" s="218"/>
      <c r="UWE2194" s="218"/>
      <c r="UWF2194" s="218"/>
      <c r="UWG2194" s="218"/>
      <c r="UWH2194" s="218"/>
      <c r="UWI2194" s="218"/>
      <c r="UWJ2194" s="218"/>
      <c r="UWK2194" s="218"/>
      <c r="UWL2194" s="218"/>
      <c r="UWM2194" s="218"/>
      <c r="UWN2194" s="218"/>
      <c r="UWO2194" s="218"/>
      <c r="UWP2194" s="218"/>
      <c r="UWQ2194" s="218"/>
      <c r="UWR2194" s="218"/>
      <c r="UWS2194" s="218"/>
      <c r="UWT2194" s="218"/>
      <c r="UWU2194" s="218"/>
      <c r="UWV2194" s="218"/>
      <c r="UWW2194" s="218"/>
      <c r="UWX2194" s="218"/>
      <c r="UWY2194" s="218"/>
      <c r="UWZ2194" s="218"/>
      <c r="UXA2194" s="218"/>
      <c r="UXB2194" s="218"/>
      <c r="UXC2194" s="218"/>
      <c r="UXD2194" s="218"/>
      <c r="UXE2194" s="218"/>
      <c r="UXF2194" s="218"/>
      <c r="UXG2194" s="218"/>
      <c r="UXH2194" s="218"/>
      <c r="UXI2194" s="218"/>
      <c r="UXJ2194" s="218"/>
      <c r="UXK2194" s="218"/>
      <c r="UXL2194" s="218"/>
      <c r="UXM2194" s="218"/>
      <c r="UXN2194" s="218"/>
      <c r="UXO2194" s="218"/>
      <c r="UXP2194" s="218"/>
      <c r="UXQ2194" s="218"/>
      <c r="UXR2194" s="218"/>
      <c r="UXS2194" s="218"/>
      <c r="UXT2194" s="218"/>
      <c r="UXU2194" s="218"/>
      <c r="UXV2194" s="218"/>
      <c r="UXW2194" s="218"/>
      <c r="UXX2194" s="218"/>
      <c r="UXY2194" s="218"/>
      <c r="UXZ2194" s="218"/>
      <c r="UYA2194" s="218"/>
      <c r="UYB2194" s="218"/>
      <c r="UYC2194" s="218"/>
      <c r="UYD2194" s="218"/>
      <c r="UYE2194" s="218"/>
      <c r="UYF2194" s="218"/>
      <c r="UYG2194" s="218"/>
      <c r="UYH2194" s="218"/>
      <c r="UYI2194" s="218"/>
      <c r="UYJ2194" s="218"/>
      <c r="UYK2194" s="218"/>
      <c r="UYL2194" s="218"/>
      <c r="UYM2194" s="218"/>
      <c r="UYN2194" s="218"/>
      <c r="UYO2194" s="218"/>
      <c r="UYP2194" s="218"/>
      <c r="UYQ2194" s="218"/>
      <c r="UYR2194" s="218"/>
      <c r="UYS2194" s="218"/>
      <c r="UYT2194" s="218"/>
      <c r="UYU2194" s="218"/>
      <c r="UYV2194" s="218"/>
      <c r="UYW2194" s="218"/>
      <c r="UYX2194" s="218"/>
      <c r="UYY2194" s="218"/>
      <c r="UYZ2194" s="218"/>
      <c r="UZA2194" s="218"/>
      <c r="UZB2194" s="218"/>
      <c r="UZC2194" s="218"/>
      <c r="UZD2194" s="218"/>
      <c r="UZE2194" s="218"/>
      <c r="UZF2194" s="218"/>
      <c r="UZG2194" s="218"/>
      <c r="UZH2194" s="218"/>
      <c r="UZI2194" s="218"/>
      <c r="UZJ2194" s="218"/>
      <c r="UZK2194" s="218"/>
      <c r="UZL2194" s="218"/>
      <c r="UZM2194" s="218"/>
      <c r="UZN2194" s="218"/>
      <c r="UZO2194" s="218"/>
      <c r="UZP2194" s="218"/>
      <c r="UZQ2194" s="218"/>
      <c r="UZR2194" s="218"/>
      <c r="UZS2194" s="218"/>
      <c r="UZT2194" s="218"/>
      <c r="UZU2194" s="218"/>
      <c r="UZV2194" s="218"/>
      <c r="UZW2194" s="218"/>
      <c r="UZX2194" s="218"/>
      <c r="UZY2194" s="218"/>
      <c r="UZZ2194" s="218"/>
      <c r="VAA2194" s="218"/>
      <c r="VAB2194" s="218"/>
      <c r="VAC2194" s="218"/>
      <c r="VAD2194" s="218"/>
      <c r="VAE2194" s="218"/>
      <c r="VAF2194" s="218"/>
      <c r="VAG2194" s="218"/>
      <c r="VAH2194" s="218"/>
      <c r="VAI2194" s="218"/>
      <c r="VAJ2194" s="218"/>
      <c r="VAK2194" s="218"/>
      <c r="VAL2194" s="218"/>
      <c r="VAM2194" s="218"/>
      <c r="VAN2194" s="218"/>
      <c r="VAO2194" s="218"/>
      <c r="VAP2194" s="218"/>
      <c r="VAQ2194" s="218"/>
      <c r="VAR2194" s="218"/>
      <c r="VAS2194" s="218"/>
      <c r="VAT2194" s="218"/>
      <c r="VAU2194" s="218"/>
      <c r="VAV2194" s="218"/>
      <c r="VAW2194" s="218"/>
      <c r="VAX2194" s="218"/>
      <c r="VAY2194" s="218"/>
      <c r="VAZ2194" s="218"/>
      <c r="VBA2194" s="218"/>
      <c r="VBB2194" s="218"/>
      <c r="VBC2194" s="218"/>
      <c r="VBD2194" s="218"/>
      <c r="VBE2194" s="218"/>
      <c r="VBF2194" s="218"/>
      <c r="VBG2194" s="218"/>
      <c r="VBH2194" s="218"/>
      <c r="VBI2194" s="218"/>
      <c r="VBJ2194" s="218"/>
      <c r="VBK2194" s="218"/>
      <c r="VBL2194" s="218"/>
      <c r="VBM2194" s="218"/>
      <c r="VBN2194" s="218"/>
      <c r="VBO2194" s="218"/>
      <c r="VBP2194" s="218"/>
      <c r="VBQ2194" s="218"/>
      <c r="VBR2194" s="218"/>
      <c r="VBS2194" s="218"/>
      <c r="VBT2194" s="218"/>
      <c r="VBU2194" s="218"/>
      <c r="VBV2194" s="218"/>
      <c r="VBW2194" s="218"/>
      <c r="VBX2194" s="218"/>
      <c r="VBY2194" s="218"/>
      <c r="VBZ2194" s="218"/>
      <c r="VCA2194" s="218"/>
      <c r="VCB2194" s="218"/>
      <c r="VCC2194" s="218"/>
      <c r="VCD2194" s="218"/>
      <c r="VCE2194" s="218"/>
      <c r="VCF2194" s="218"/>
      <c r="VCG2194" s="218"/>
      <c r="VCH2194" s="218"/>
      <c r="VCI2194" s="218"/>
      <c r="VCJ2194" s="218"/>
      <c r="VCK2194" s="218"/>
      <c r="VCL2194" s="218"/>
      <c r="VCM2194" s="218"/>
      <c r="VCN2194" s="218"/>
      <c r="VCO2194" s="218"/>
      <c r="VCP2194" s="218"/>
      <c r="VCQ2194" s="218"/>
      <c r="VCR2194" s="218"/>
      <c r="VCS2194" s="218"/>
      <c r="VCT2194" s="218"/>
      <c r="VCU2194" s="218"/>
      <c r="VCV2194" s="218"/>
      <c r="VCW2194" s="218"/>
      <c r="VCX2194" s="218"/>
      <c r="VCY2194" s="218"/>
      <c r="VCZ2194" s="218"/>
      <c r="VDA2194" s="218"/>
      <c r="VDB2194" s="218"/>
      <c r="VDC2194" s="218"/>
      <c r="VDD2194" s="218"/>
      <c r="VDE2194" s="218"/>
      <c r="VDF2194" s="218"/>
      <c r="VDG2194" s="218"/>
      <c r="VDH2194" s="218"/>
      <c r="VDI2194" s="218"/>
      <c r="VDJ2194" s="218"/>
      <c r="VDK2194" s="218"/>
      <c r="VDL2194" s="218"/>
      <c r="VDM2194" s="218"/>
      <c r="VDN2194" s="218"/>
      <c r="VDO2194" s="218"/>
      <c r="VDP2194" s="218"/>
      <c r="VDQ2194" s="218"/>
      <c r="VDR2194" s="218"/>
      <c r="VDS2194" s="218"/>
      <c r="VDT2194" s="218"/>
      <c r="VDU2194" s="218"/>
      <c r="VDV2194" s="218"/>
      <c r="VDW2194" s="218"/>
      <c r="VDX2194" s="218"/>
      <c r="VDY2194" s="218"/>
      <c r="VDZ2194" s="218"/>
      <c r="VEA2194" s="218"/>
      <c r="VEB2194" s="218"/>
      <c r="VEC2194" s="218"/>
      <c r="VED2194" s="218"/>
      <c r="VEE2194" s="218"/>
      <c r="VEF2194" s="218"/>
      <c r="VEG2194" s="218"/>
      <c r="VEH2194" s="218"/>
      <c r="VEI2194" s="218"/>
      <c r="VEJ2194" s="218"/>
      <c r="VEK2194" s="218"/>
      <c r="VEL2194" s="218"/>
      <c r="VEM2194" s="218"/>
      <c r="VEN2194" s="218"/>
      <c r="VEO2194" s="218"/>
      <c r="VEP2194" s="218"/>
      <c r="VEQ2194" s="218"/>
      <c r="VER2194" s="218"/>
      <c r="VES2194" s="218"/>
      <c r="VET2194" s="218"/>
      <c r="VEU2194" s="218"/>
      <c r="VEV2194" s="218"/>
      <c r="VEW2194" s="218"/>
      <c r="VEX2194" s="218"/>
      <c r="VEY2194" s="218"/>
      <c r="VEZ2194" s="218"/>
      <c r="VFA2194" s="218"/>
      <c r="VFB2194" s="218"/>
      <c r="VFC2194" s="218"/>
      <c r="VFD2194" s="218"/>
      <c r="VFE2194" s="218"/>
      <c r="VFF2194" s="218"/>
      <c r="VFG2194" s="218"/>
      <c r="VFH2194" s="218"/>
      <c r="VFI2194" s="218"/>
      <c r="VFJ2194" s="218"/>
      <c r="VFK2194" s="218"/>
      <c r="VFL2194" s="218"/>
      <c r="VFM2194" s="218"/>
      <c r="VFN2194" s="218"/>
      <c r="VFO2194" s="218"/>
      <c r="VFP2194" s="218"/>
      <c r="VFQ2194" s="218"/>
      <c r="VFR2194" s="218"/>
      <c r="VFS2194" s="218"/>
      <c r="VFT2194" s="218"/>
      <c r="VFU2194" s="218"/>
      <c r="VFV2194" s="218"/>
      <c r="VFW2194" s="218"/>
      <c r="VFX2194" s="218"/>
      <c r="VFY2194" s="218"/>
      <c r="VFZ2194" s="218"/>
      <c r="VGA2194" s="218"/>
      <c r="VGB2194" s="218"/>
      <c r="VGC2194" s="218"/>
      <c r="VGD2194" s="218"/>
      <c r="VGE2194" s="218"/>
      <c r="VGF2194" s="218"/>
      <c r="VGG2194" s="218"/>
      <c r="VGH2194" s="218"/>
      <c r="VGI2194" s="218"/>
      <c r="VGJ2194" s="218"/>
      <c r="VGK2194" s="218"/>
      <c r="VGL2194" s="218"/>
      <c r="VGM2194" s="218"/>
      <c r="VGN2194" s="218"/>
      <c r="VGO2194" s="218"/>
      <c r="VGP2194" s="218"/>
      <c r="VGQ2194" s="218"/>
      <c r="VGR2194" s="218"/>
      <c r="VGS2194" s="218"/>
      <c r="VGT2194" s="218"/>
      <c r="VGU2194" s="218"/>
      <c r="VGV2194" s="218"/>
      <c r="VGW2194" s="218"/>
      <c r="VGX2194" s="218"/>
      <c r="VGY2194" s="218"/>
      <c r="VGZ2194" s="218"/>
      <c r="VHA2194" s="218"/>
      <c r="VHB2194" s="218"/>
      <c r="VHC2194" s="218"/>
      <c r="VHD2194" s="218"/>
      <c r="VHE2194" s="218"/>
      <c r="VHF2194" s="218"/>
      <c r="VHG2194" s="218"/>
      <c r="VHH2194" s="218"/>
      <c r="VHI2194" s="218"/>
      <c r="VHJ2194" s="218"/>
      <c r="VHK2194" s="218"/>
      <c r="VHL2194" s="218"/>
      <c r="VHM2194" s="218"/>
      <c r="VHN2194" s="218"/>
      <c r="VHO2194" s="218"/>
      <c r="VHP2194" s="218"/>
      <c r="VHQ2194" s="218"/>
      <c r="VHR2194" s="218"/>
      <c r="VHS2194" s="218"/>
      <c r="VHT2194" s="218"/>
      <c r="VHU2194" s="218"/>
      <c r="VHV2194" s="218"/>
      <c r="VHW2194" s="218"/>
      <c r="VHX2194" s="218"/>
      <c r="VHY2194" s="218"/>
      <c r="VHZ2194" s="218"/>
      <c r="VIA2194" s="218"/>
      <c r="VIB2194" s="218"/>
      <c r="VIC2194" s="218"/>
      <c r="VID2194" s="218"/>
      <c r="VIE2194" s="218"/>
      <c r="VIF2194" s="218"/>
      <c r="VIG2194" s="218"/>
      <c r="VIH2194" s="218"/>
      <c r="VII2194" s="218"/>
      <c r="VIJ2194" s="218"/>
      <c r="VIK2194" s="218"/>
      <c r="VIL2194" s="218"/>
      <c r="VIM2194" s="218"/>
      <c r="VIN2194" s="218"/>
      <c r="VIO2194" s="218"/>
      <c r="VIP2194" s="218"/>
      <c r="VIQ2194" s="218"/>
      <c r="VIR2194" s="218"/>
      <c r="VIS2194" s="218"/>
      <c r="VIT2194" s="218"/>
      <c r="VIU2194" s="218"/>
      <c r="VIV2194" s="218"/>
      <c r="VIW2194" s="218"/>
      <c r="VIX2194" s="218"/>
      <c r="VIY2194" s="218"/>
      <c r="VIZ2194" s="218"/>
      <c r="VJA2194" s="218"/>
      <c r="VJB2194" s="218"/>
      <c r="VJC2194" s="218"/>
      <c r="VJD2194" s="218"/>
      <c r="VJE2194" s="218"/>
      <c r="VJF2194" s="218"/>
      <c r="VJG2194" s="218"/>
      <c r="VJH2194" s="218"/>
      <c r="VJI2194" s="218"/>
      <c r="VJJ2194" s="218"/>
      <c r="VJK2194" s="218"/>
      <c r="VJL2194" s="218"/>
      <c r="VJM2194" s="218"/>
      <c r="VJN2194" s="218"/>
      <c r="VJO2194" s="218"/>
      <c r="VJP2194" s="218"/>
      <c r="VJQ2194" s="218"/>
      <c r="VJR2194" s="218"/>
      <c r="VJS2194" s="218"/>
      <c r="VJT2194" s="218"/>
      <c r="VJU2194" s="218"/>
      <c r="VJV2194" s="218"/>
      <c r="VJW2194" s="218"/>
      <c r="VJX2194" s="218"/>
      <c r="VJY2194" s="218"/>
      <c r="VJZ2194" s="218"/>
      <c r="VKA2194" s="218"/>
      <c r="VKB2194" s="218"/>
      <c r="VKC2194" s="218"/>
      <c r="VKD2194" s="218"/>
      <c r="VKE2194" s="218"/>
      <c r="VKF2194" s="218"/>
      <c r="VKG2194" s="218"/>
      <c r="VKH2194" s="218"/>
      <c r="VKI2194" s="218"/>
      <c r="VKJ2194" s="218"/>
      <c r="VKK2194" s="218"/>
      <c r="VKL2194" s="218"/>
      <c r="VKM2194" s="218"/>
      <c r="VKN2194" s="218"/>
      <c r="VKO2194" s="218"/>
      <c r="VKP2194" s="218"/>
      <c r="VKQ2194" s="218"/>
      <c r="VKR2194" s="218"/>
      <c r="VKS2194" s="218"/>
      <c r="VKT2194" s="218"/>
      <c r="VKU2194" s="218"/>
      <c r="VKV2194" s="218"/>
      <c r="VKW2194" s="218"/>
      <c r="VKX2194" s="218"/>
      <c r="VKY2194" s="218"/>
      <c r="VKZ2194" s="218"/>
      <c r="VLA2194" s="218"/>
      <c r="VLB2194" s="218"/>
      <c r="VLC2194" s="218"/>
      <c r="VLD2194" s="218"/>
      <c r="VLE2194" s="218"/>
      <c r="VLF2194" s="218"/>
      <c r="VLG2194" s="218"/>
      <c r="VLH2194" s="218"/>
      <c r="VLI2194" s="218"/>
      <c r="VLJ2194" s="218"/>
      <c r="VLK2194" s="218"/>
      <c r="VLL2194" s="218"/>
      <c r="VLM2194" s="218"/>
      <c r="VLN2194" s="218"/>
      <c r="VLO2194" s="218"/>
      <c r="VLP2194" s="218"/>
      <c r="VLQ2194" s="218"/>
      <c r="VLR2194" s="218"/>
      <c r="VLS2194" s="218"/>
      <c r="VLT2194" s="218"/>
      <c r="VLU2194" s="218"/>
      <c r="VLV2194" s="218"/>
      <c r="VLW2194" s="218"/>
      <c r="VLX2194" s="218"/>
      <c r="VLY2194" s="218"/>
      <c r="VLZ2194" s="218"/>
      <c r="VMA2194" s="218"/>
      <c r="VMB2194" s="218"/>
      <c r="VMC2194" s="218"/>
      <c r="VMD2194" s="218"/>
      <c r="VME2194" s="218"/>
      <c r="VMF2194" s="218"/>
      <c r="VMG2194" s="218"/>
      <c r="VMH2194" s="218"/>
      <c r="VMI2194" s="218"/>
      <c r="VMJ2194" s="218"/>
      <c r="VMK2194" s="218"/>
      <c r="VML2194" s="218"/>
      <c r="VMM2194" s="218"/>
      <c r="VMN2194" s="218"/>
      <c r="VMO2194" s="218"/>
      <c r="VMP2194" s="218"/>
      <c r="VMQ2194" s="218"/>
      <c r="VMR2194" s="218"/>
      <c r="VMS2194" s="218"/>
      <c r="VMT2194" s="218"/>
      <c r="VMU2194" s="218"/>
      <c r="VMV2194" s="218"/>
      <c r="VMW2194" s="218"/>
      <c r="VMX2194" s="218"/>
      <c r="VMY2194" s="218"/>
      <c r="VMZ2194" s="218"/>
      <c r="VNA2194" s="218"/>
      <c r="VNB2194" s="218"/>
      <c r="VNC2194" s="218"/>
      <c r="VND2194" s="218"/>
      <c r="VNE2194" s="218"/>
      <c r="VNF2194" s="218"/>
      <c r="VNG2194" s="218"/>
      <c r="VNH2194" s="218"/>
      <c r="VNI2194" s="218"/>
      <c r="VNJ2194" s="218"/>
      <c r="VNK2194" s="218"/>
      <c r="VNL2194" s="218"/>
      <c r="VNM2194" s="218"/>
      <c r="VNN2194" s="218"/>
      <c r="VNO2194" s="218"/>
      <c r="VNP2194" s="218"/>
      <c r="VNQ2194" s="218"/>
      <c r="VNR2194" s="218"/>
      <c r="VNS2194" s="218"/>
      <c r="VNT2194" s="218"/>
      <c r="VNU2194" s="218"/>
      <c r="VNV2194" s="218"/>
      <c r="VNW2194" s="218"/>
      <c r="VNX2194" s="218"/>
      <c r="VNY2194" s="218"/>
      <c r="VNZ2194" s="218"/>
      <c r="VOA2194" s="218"/>
      <c r="VOB2194" s="218"/>
      <c r="VOC2194" s="218"/>
      <c r="VOD2194" s="218"/>
      <c r="VOE2194" s="218"/>
      <c r="VOF2194" s="218"/>
      <c r="VOG2194" s="218"/>
      <c r="VOH2194" s="218"/>
      <c r="VOI2194" s="218"/>
      <c r="VOJ2194" s="218"/>
      <c r="VOK2194" s="218"/>
      <c r="VOL2194" s="218"/>
      <c r="VOM2194" s="218"/>
      <c r="VON2194" s="218"/>
      <c r="VOO2194" s="218"/>
      <c r="VOP2194" s="218"/>
      <c r="VOQ2194" s="218"/>
      <c r="VOR2194" s="218"/>
      <c r="VOS2194" s="218"/>
      <c r="VOT2194" s="218"/>
      <c r="VOU2194" s="218"/>
      <c r="VOV2194" s="218"/>
      <c r="VOW2194" s="218"/>
      <c r="VOX2194" s="218"/>
      <c r="VOY2194" s="218"/>
      <c r="VOZ2194" s="218"/>
      <c r="VPA2194" s="218"/>
      <c r="VPB2194" s="218"/>
      <c r="VPC2194" s="218"/>
      <c r="VPD2194" s="218"/>
      <c r="VPE2194" s="218"/>
      <c r="VPF2194" s="218"/>
      <c r="VPG2194" s="218"/>
      <c r="VPH2194" s="218"/>
      <c r="VPI2194" s="218"/>
      <c r="VPJ2194" s="218"/>
      <c r="VPK2194" s="218"/>
      <c r="VPL2194" s="218"/>
      <c r="VPM2194" s="218"/>
      <c r="VPN2194" s="218"/>
      <c r="VPO2194" s="218"/>
      <c r="VPP2194" s="218"/>
      <c r="VPQ2194" s="218"/>
      <c r="VPR2194" s="218"/>
      <c r="VPS2194" s="218"/>
      <c r="VPT2194" s="218"/>
      <c r="VPU2194" s="218"/>
      <c r="VPV2194" s="218"/>
      <c r="VPW2194" s="218"/>
      <c r="VPX2194" s="218"/>
      <c r="VPY2194" s="218"/>
      <c r="VPZ2194" s="218"/>
      <c r="VQA2194" s="218"/>
      <c r="VQB2194" s="218"/>
      <c r="VQC2194" s="218"/>
      <c r="VQD2194" s="218"/>
      <c r="VQE2194" s="218"/>
      <c r="VQF2194" s="218"/>
      <c r="VQG2194" s="218"/>
      <c r="VQH2194" s="218"/>
      <c r="VQI2194" s="218"/>
      <c r="VQJ2194" s="218"/>
      <c r="VQK2194" s="218"/>
      <c r="VQL2194" s="218"/>
      <c r="VQM2194" s="218"/>
      <c r="VQN2194" s="218"/>
      <c r="VQO2194" s="218"/>
      <c r="VQP2194" s="218"/>
      <c r="VQQ2194" s="218"/>
      <c r="VQR2194" s="218"/>
      <c r="VQS2194" s="218"/>
      <c r="VQT2194" s="218"/>
      <c r="VQU2194" s="218"/>
      <c r="VQV2194" s="218"/>
      <c r="VQW2194" s="218"/>
      <c r="VQX2194" s="218"/>
      <c r="VQY2194" s="218"/>
      <c r="VQZ2194" s="218"/>
      <c r="VRA2194" s="218"/>
      <c r="VRB2194" s="218"/>
      <c r="VRC2194" s="218"/>
      <c r="VRD2194" s="218"/>
      <c r="VRE2194" s="218"/>
      <c r="VRF2194" s="218"/>
      <c r="VRG2194" s="218"/>
      <c r="VRH2194" s="218"/>
      <c r="VRI2194" s="218"/>
      <c r="VRJ2194" s="218"/>
      <c r="VRK2194" s="218"/>
      <c r="VRL2194" s="218"/>
      <c r="VRM2194" s="218"/>
      <c r="VRN2194" s="218"/>
      <c r="VRO2194" s="218"/>
      <c r="VRP2194" s="218"/>
      <c r="VRQ2194" s="218"/>
      <c r="VRR2194" s="218"/>
      <c r="VRS2194" s="218"/>
      <c r="VRT2194" s="218"/>
      <c r="VRU2194" s="218"/>
      <c r="VRV2194" s="218"/>
      <c r="VRW2194" s="218"/>
      <c r="VRX2194" s="218"/>
      <c r="VRY2194" s="218"/>
      <c r="VRZ2194" s="218"/>
      <c r="VSA2194" s="218"/>
      <c r="VSB2194" s="218"/>
      <c r="VSC2194" s="218"/>
      <c r="VSD2194" s="218"/>
      <c r="VSE2194" s="218"/>
      <c r="VSF2194" s="218"/>
      <c r="VSG2194" s="218"/>
      <c r="VSH2194" s="218"/>
      <c r="VSI2194" s="218"/>
      <c r="VSJ2194" s="218"/>
      <c r="VSK2194" s="218"/>
      <c r="VSL2194" s="218"/>
      <c r="VSM2194" s="218"/>
      <c r="VSN2194" s="218"/>
      <c r="VSO2194" s="218"/>
      <c r="VSP2194" s="218"/>
      <c r="VSQ2194" s="218"/>
      <c r="VSR2194" s="218"/>
      <c r="VSS2194" s="218"/>
      <c r="VST2194" s="218"/>
      <c r="VSU2194" s="218"/>
      <c r="VSV2194" s="218"/>
      <c r="VSW2194" s="218"/>
      <c r="VSX2194" s="218"/>
      <c r="VSY2194" s="218"/>
      <c r="VSZ2194" s="218"/>
      <c r="VTA2194" s="218"/>
      <c r="VTB2194" s="218"/>
      <c r="VTC2194" s="218"/>
      <c r="VTD2194" s="218"/>
      <c r="VTE2194" s="218"/>
      <c r="VTF2194" s="218"/>
      <c r="VTG2194" s="218"/>
      <c r="VTH2194" s="218"/>
      <c r="VTI2194" s="218"/>
      <c r="VTJ2194" s="218"/>
      <c r="VTK2194" s="218"/>
      <c r="VTL2194" s="218"/>
      <c r="VTM2194" s="218"/>
      <c r="VTN2194" s="218"/>
      <c r="VTO2194" s="218"/>
      <c r="VTP2194" s="218"/>
      <c r="VTQ2194" s="218"/>
      <c r="VTR2194" s="218"/>
      <c r="VTS2194" s="218"/>
      <c r="VTT2194" s="218"/>
      <c r="VTU2194" s="218"/>
      <c r="VTV2194" s="218"/>
      <c r="VTW2194" s="218"/>
      <c r="VTX2194" s="218"/>
      <c r="VTY2194" s="218"/>
      <c r="VTZ2194" s="218"/>
      <c r="VUA2194" s="218"/>
      <c r="VUB2194" s="218"/>
      <c r="VUC2194" s="218"/>
      <c r="VUD2194" s="218"/>
      <c r="VUE2194" s="218"/>
      <c r="VUF2194" s="218"/>
      <c r="VUG2194" s="218"/>
      <c r="VUH2194" s="218"/>
      <c r="VUI2194" s="218"/>
      <c r="VUJ2194" s="218"/>
      <c r="VUK2194" s="218"/>
      <c r="VUL2194" s="218"/>
      <c r="VUM2194" s="218"/>
      <c r="VUN2194" s="218"/>
      <c r="VUO2194" s="218"/>
      <c r="VUP2194" s="218"/>
      <c r="VUQ2194" s="218"/>
      <c r="VUR2194" s="218"/>
      <c r="VUS2194" s="218"/>
      <c r="VUT2194" s="218"/>
      <c r="VUU2194" s="218"/>
      <c r="VUV2194" s="218"/>
      <c r="VUW2194" s="218"/>
      <c r="VUX2194" s="218"/>
      <c r="VUY2194" s="218"/>
      <c r="VUZ2194" s="218"/>
      <c r="VVA2194" s="218"/>
      <c r="VVB2194" s="218"/>
      <c r="VVC2194" s="218"/>
      <c r="VVD2194" s="218"/>
      <c r="VVE2194" s="218"/>
      <c r="VVF2194" s="218"/>
      <c r="VVG2194" s="218"/>
      <c r="VVH2194" s="218"/>
      <c r="VVI2194" s="218"/>
      <c r="VVJ2194" s="218"/>
      <c r="VVK2194" s="218"/>
      <c r="VVL2194" s="218"/>
      <c r="VVM2194" s="218"/>
      <c r="VVN2194" s="218"/>
      <c r="VVO2194" s="218"/>
      <c r="VVP2194" s="218"/>
      <c r="VVQ2194" s="218"/>
      <c r="VVR2194" s="218"/>
      <c r="VVS2194" s="218"/>
      <c r="VVT2194" s="218"/>
      <c r="VVU2194" s="218"/>
      <c r="VVV2194" s="218"/>
      <c r="VVW2194" s="218"/>
      <c r="VVX2194" s="218"/>
      <c r="VVY2194" s="218"/>
      <c r="VVZ2194" s="218"/>
      <c r="VWA2194" s="218"/>
      <c r="VWB2194" s="218"/>
      <c r="VWC2194" s="218"/>
      <c r="VWD2194" s="218"/>
      <c r="VWE2194" s="218"/>
      <c r="VWF2194" s="218"/>
      <c r="VWG2194" s="218"/>
      <c r="VWH2194" s="218"/>
      <c r="VWI2194" s="218"/>
      <c r="VWJ2194" s="218"/>
      <c r="VWK2194" s="218"/>
      <c r="VWL2194" s="218"/>
      <c r="VWM2194" s="218"/>
      <c r="VWN2194" s="218"/>
      <c r="VWO2194" s="218"/>
      <c r="VWP2194" s="218"/>
      <c r="VWQ2194" s="218"/>
      <c r="VWR2194" s="218"/>
      <c r="VWS2194" s="218"/>
      <c r="VWT2194" s="218"/>
      <c r="VWU2194" s="218"/>
      <c r="VWV2194" s="218"/>
      <c r="VWW2194" s="218"/>
      <c r="VWX2194" s="218"/>
      <c r="VWY2194" s="218"/>
      <c r="VWZ2194" s="218"/>
      <c r="VXA2194" s="218"/>
      <c r="VXB2194" s="218"/>
      <c r="VXC2194" s="218"/>
      <c r="VXD2194" s="218"/>
      <c r="VXE2194" s="218"/>
      <c r="VXF2194" s="218"/>
      <c r="VXG2194" s="218"/>
      <c r="VXH2194" s="218"/>
      <c r="VXI2194" s="218"/>
      <c r="VXJ2194" s="218"/>
      <c r="VXK2194" s="218"/>
      <c r="VXL2194" s="218"/>
      <c r="VXM2194" s="218"/>
      <c r="VXN2194" s="218"/>
      <c r="VXO2194" s="218"/>
      <c r="VXP2194" s="218"/>
      <c r="VXQ2194" s="218"/>
      <c r="VXR2194" s="218"/>
      <c r="VXS2194" s="218"/>
      <c r="VXT2194" s="218"/>
      <c r="VXU2194" s="218"/>
      <c r="VXV2194" s="218"/>
      <c r="VXW2194" s="218"/>
      <c r="VXX2194" s="218"/>
      <c r="VXY2194" s="218"/>
      <c r="VXZ2194" s="218"/>
      <c r="VYA2194" s="218"/>
      <c r="VYB2194" s="218"/>
      <c r="VYC2194" s="218"/>
      <c r="VYD2194" s="218"/>
      <c r="VYE2194" s="218"/>
      <c r="VYF2194" s="218"/>
      <c r="VYG2194" s="218"/>
      <c r="VYH2194" s="218"/>
      <c r="VYI2194" s="218"/>
      <c r="VYJ2194" s="218"/>
      <c r="VYK2194" s="218"/>
      <c r="VYL2194" s="218"/>
      <c r="VYM2194" s="218"/>
      <c r="VYN2194" s="218"/>
      <c r="VYO2194" s="218"/>
      <c r="VYP2194" s="218"/>
      <c r="VYQ2194" s="218"/>
      <c r="VYR2194" s="218"/>
      <c r="VYS2194" s="218"/>
      <c r="VYT2194" s="218"/>
      <c r="VYU2194" s="218"/>
      <c r="VYV2194" s="218"/>
      <c r="VYW2194" s="218"/>
      <c r="VYX2194" s="218"/>
      <c r="VYY2194" s="218"/>
      <c r="VYZ2194" s="218"/>
      <c r="VZA2194" s="218"/>
      <c r="VZB2194" s="218"/>
      <c r="VZC2194" s="218"/>
      <c r="VZD2194" s="218"/>
      <c r="VZE2194" s="218"/>
      <c r="VZF2194" s="218"/>
      <c r="VZG2194" s="218"/>
      <c r="VZH2194" s="218"/>
      <c r="VZI2194" s="218"/>
      <c r="VZJ2194" s="218"/>
      <c r="VZK2194" s="218"/>
      <c r="VZL2194" s="218"/>
      <c r="VZM2194" s="218"/>
      <c r="VZN2194" s="218"/>
      <c r="VZO2194" s="218"/>
      <c r="VZP2194" s="218"/>
      <c r="VZQ2194" s="218"/>
      <c r="VZR2194" s="218"/>
      <c r="VZS2194" s="218"/>
      <c r="VZT2194" s="218"/>
      <c r="VZU2194" s="218"/>
      <c r="VZV2194" s="218"/>
      <c r="VZW2194" s="218"/>
      <c r="VZX2194" s="218"/>
      <c r="VZY2194" s="218"/>
      <c r="VZZ2194" s="218"/>
      <c r="WAA2194" s="218"/>
      <c r="WAB2194" s="218"/>
      <c r="WAC2194" s="218"/>
      <c r="WAD2194" s="218"/>
      <c r="WAE2194" s="218"/>
      <c r="WAF2194" s="218"/>
      <c r="WAG2194" s="218"/>
      <c r="WAH2194" s="218"/>
      <c r="WAI2194" s="218"/>
      <c r="WAJ2194" s="218"/>
      <c r="WAK2194" s="218"/>
      <c r="WAL2194" s="218"/>
      <c r="WAM2194" s="218"/>
      <c r="WAN2194" s="218"/>
      <c r="WAO2194" s="218"/>
      <c r="WAP2194" s="218"/>
      <c r="WAQ2194" s="218"/>
      <c r="WAR2194" s="218"/>
      <c r="WAS2194" s="218"/>
      <c r="WAT2194" s="218"/>
      <c r="WAU2194" s="218"/>
      <c r="WAV2194" s="218"/>
      <c r="WAW2194" s="218"/>
      <c r="WAX2194" s="218"/>
      <c r="WAY2194" s="218"/>
      <c r="WAZ2194" s="218"/>
      <c r="WBA2194" s="218"/>
      <c r="WBB2194" s="218"/>
      <c r="WBC2194" s="218"/>
      <c r="WBD2194" s="218"/>
      <c r="WBE2194" s="218"/>
      <c r="WBF2194" s="218"/>
      <c r="WBG2194" s="218"/>
      <c r="WBH2194" s="218"/>
      <c r="WBI2194" s="218"/>
      <c r="WBJ2194" s="218"/>
      <c r="WBK2194" s="218"/>
      <c r="WBL2194" s="218"/>
      <c r="WBM2194" s="218"/>
      <c r="WBN2194" s="218"/>
      <c r="WBO2194" s="218"/>
      <c r="WBP2194" s="218"/>
      <c r="WBQ2194" s="218"/>
      <c r="WBR2194" s="218"/>
      <c r="WBS2194" s="218"/>
      <c r="WBT2194" s="218"/>
      <c r="WBU2194" s="218"/>
      <c r="WBV2194" s="218"/>
      <c r="WBW2194" s="218"/>
      <c r="WBX2194" s="218"/>
      <c r="WBY2194" s="218"/>
      <c r="WBZ2194" s="218"/>
      <c r="WCA2194" s="218"/>
      <c r="WCB2194" s="218"/>
      <c r="WCC2194" s="218"/>
      <c r="WCD2194" s="218"/>
      <c r="WCE2194" s="218"/>
      <c r="WCF2194" s="218"/>
      <c r="WCG2194" s="218"/>
      <c r="WCH2194" s="218"/>
      <c r="WCI2194" s="218"/>
      <c r="WCJ2194" s="218"/>
      <c r="WCK2194" s="218"/>
      <c r="WCL2194" s="218"/>
      <c r="WCM2194" s="218"/>
      <c r="WCN2194" s="218"/>
      <c r="WCO2194" s="218"/>
      <c r="WCP2194" s="218"/>
      <c r="WCQ2194" s="218"/>
      <c r="WCR2194" s="218"/>
      <c r="WCS2194" s="218"/>
      <c r="WCT2194" s="218"/>
      <c r="WCU2194" s="218"/>
      <c r="WCV2194" s="218"/>
      <c r="WCW2194" s="218"/>
      <c r="WCX2194" s="218"/>
      <c r="WCY2194" s="218"/>
      <c r="WCZ2194" s="218"/>
      <c r="WDA2194" s="218"/>
      <c r="WDB2194" s="218"/>
      <c r="WDC2194" s="218"/>
      <c r="WDD2194" s="218"/>
      <c r="WDE2194" s="218"/>
      <c r="WDF2194" s="218"/>
      <c r="WDG2194" s="218"/>
      <c r="WDH2194" s="218"/>
      <c r="WDI2194" s="218"/>
      <c r="WDJ2194" s="218"/>
      <c r="WDK2194" s="218"/>
      <c r="WDL2194" s="218"/>
      <c r="WDM2194" s="218"/>
      <c r="WDN2194" s="218"/>
      <c r="WDO2194" s="218"/>
      <c r="WDP2194" s="218"/>
      <c r="WDQ2194" s="218"/>
      <c r="WDR2194" s="218"/>
      <c r="WDS2194" s="218"/>
      <c r="WDT2194" s="218"/>
      <c r="WDU2194" s="218"/>
      <c r="WDV2194" s="218"/>
      <c r="WDW2194" s="218"/>
      <c r="WDX2194" s="218"/>
      <c r="WDY2194" s="218"/>
      <c r="WDZ2194" s="218"/>
      <c r="WEA2194" s="218"/>
      <c r="WEB2194" s="218"/>
      <c r="WEC2194" s="218"/>
      <c r="WED2194" s="218"/>
      <c r="WEE2194" s="218"/>
      <c r="WEF2194" s="218"/>
      <c r="WEG2194" s="218"/>
      <c r="WEH2194" s="218"/>
      <c r="WEI2194" s="218"/>
      <c r="WEJ2194" s="218"/>
      <c r="WEK2194" s="218"/>
      <c r="WEL2194" s="218"/>
      <c r="WEM2194" s="218"/>
      <c r="WEN2194" s="218"/>
      <c r="WEO2194" s="218"/>
      <c r="WEP2194" s="218"/>
      <c r="WEQ2194" s="218"/>
      <c r="WER2194" s="218"/>
      <c r="WES2194" s="218"/>
      <c r="WET2194" s="218"/>
      <c r="WEU2194" s="218"/>
      <c r="WEV2194" s="218"/>
      <c r="WEW2194" s="218"/>
      <c r="WEX2194" s="218"/>
      <c r="WEY2194" s="218"/>
      <c r="WEZ2194" s="218"/>
      <c r="WFA2194" s="218"/>
      <c r="WFB2194" s="218"/>
      <c r="WFC2194" s="218"/>
      <c r="WFD2194" s="218"/>
      <c r="WFE2194" s="218"/>
      <c r="WFF2194" s="218"/>
      <c r="WFG2194" s="218"/>
      <c r="WFH2194" s="218"/>
      <c r="WFI2194" s="218"/>
      <c r="WFJ2194" s="218"/>
      <c r="WFK2194" s="218"/>
      <c r="WFL2194" s="218"/>
      <c r="WFM2194" s="218"/>
      <c r="WFN2194" s="218"/>
      <c r="WFO2194" s="218"/>
      <c r="WFP2194" s="218"/>
      <c r="WFQ2194" s="218"/>
      <c r="WFR2194" s="218"/>
      <c r="WFS2194" s="218"/>
      <c r="WFT2194" s="218"/>
      <c r="WFU2194" s="218"/>
      <c r="WFV2194" s="218"/>
      <c r="WFW2194" s="218"/>
      <c r="WFX2194" s="218"/>
      <c r="WFY2194" s="218"/>
      <c r="WFZ2194" s="218"/>
      <c r="WGA2194" s="218"/>
      <c r="WGB2194" s="218"/>
      <c r="WGC2194" s="218"/>
      <c r="WGD2194" s="218"/>
      <c r="WGE2194" s="218"/>
      <c r="WGF2194" s="218"/>
      <c r="WGG2194" s="218"/>
      <c r="WGH2194" s="218"/>
      <c r="WGI2194" s="218"/>
      <c r="WGJ2194" s="218"/>
      <c r="WGK2194" s="218"/>
      <c r="WGL2194" s="218"/>
      <c r="WGM2194" s="218"/>
      <c r="WGN2194" s="218"/>
      <c r="WGO2194" s="218"/>
      <c r="WGP2194" s="218"/>
      <c r="WGQ2194" s="218"/>
      <c r="WGR2194" s="218"/>
      <c r="WGS2194" s="218"/>
      <c r="WGT2194" s="218"/>
      <c r="WGU2194" s="218"/>
      <c r="WGV2194" s="218"/>
      <c r="WGW2194" s="218"/>
      <c r="WGX2194" s="218"/>
      <c r="WGY2194" s="218"/>
      <c r="WGZ2194" s="218"/>
      <c r="WHA2194" s="218"/>
      <c r="WHB2194" s="218"/>
      <c r="WHC2194" s="218"/>
      <c r="WHD2194" s="218"/>
      <c r="WHE2194" s="218"/>
      <c r="WHF2194" s="218"/>
      <c r="WHG2194" s="218"/>
      <c r="WHH2194" s="218"/>
      <c r="WHI2194" s="218"/>
      <c r="WHJ2194" s="218"/>
      <c r="WHK2194" s="218"/>
      <c r="WHL2194" s="218"/>
      <c r="WHM2194" s="218"/>
      <c r="WHN2194" s="218"/>
      <c r="WHO2194" s="218"/>
      <c r="WHP2194" s="218"/>
      <c r="WHQ2194" s="218"/>
      <c r="WHR2194" s="218"/>
      <c r="WHS2194" s="218"/>
      <c r="WHT2194" s="218"/>
      <c r="WHU2194" s="218"/>
      <c r="WHV2194" s="218"/>
      <c r="WHW2194" s="218"/>
      <c r="WHX2194" s="218"/>
      <c r="WHY2194" s="218"/>
      <c r="WHZ2194" s="218"/>
      <c r="WIA2194" s="218"/>
      <c r="WIB2194" s="218"/>
      <c r="WIC2194" s="218"/>
      <c r="WID2194" s="218"/>
      <c r="WIE2194" s="218"/>
      <c r="WIF2194" s="218"/>
      <c r="WIG2194" s="218"/>
      <c r="WIH2194" s="218"/>
      <c r="WII2194" s="218"/>
      <c r="WIJ2194" s="218"/>
      <c r="WIK2194" s="218"/>
      <c r="WIL2194" s="218"/>
      <c r="WIM2194" s="218"/>
      <c r="WIN2194" s="218"/>
      <c r="WIO2194" s="218"/>
      <c r="WIP2194" s="218"/>
      <c r="WIQ2194" s="218"/>
      <c r="WIR2194" s="218"/>
      <c r="WIS2194" s="218"/>
      <c r="WIT2194" s="218"/>
      <c r="WIU2194" s="218"/>
      <c r="WIV2194" s="218"/>
      <c r="WIW2194" s="218"/>
      <c r="WIX2194" s="218"/>
      <c r="WIY2194" s="218"/>
      <c r="WIZ2194" s="218"/>
      <c r="WJA2194" s="218"/>
      <c r="WJB2194" s="218"/>
      <c r="WJC2194" s="218"/>
      <c r="WJD2194" s="218"/>
      <c r="WJE2194" s="218"/>
      <c r="WJF2194" s="218"/>
      <c r="WJG2194" s="218"/>
      <c r="WJH2194" s="218"/>
      <c r="WJI2194" s="218"/>
      <c r="WJJ2194" s="218"/>
      <c r="WJK2194" s="218"/>
      <c r="WJL2194" s="218"/>
      <c r="WJM2194" s="218"/>
      <c r="WJN2194" s="218"/>
      <c r="WJO2194" s="218"/>
      <c r="WJP2194" s="218"/>
      <c r="WJQ2194" s="218"/>
      <c r="WJR2194" s="218"/>
      <c r="WJS2194" s="218"/>
      <c r="WJT2194" s="218"/>
      <c r="WJU2194" s="218"/>
      <c r="WJV2194" s="218"/>
      <c r="WJW2194" s="218"/>
      <c r="WJX2194" s="218"/>
      <c r="WJY2194" s="218"/>
      <c r="WJZ2194" s="218"/>
      <c r="WKA2194" s="218"/>
      <c r="WKB2194" s="218"/>
      <c r="WKC2194" s="218"/>
      <c r="WKD2194" s="218"/>
      <c r="WKE2194" s="218"/>
      <c r="WKF2194" s="218"/>
      <c r="WKG2194" s="218"/>
      <c r="WKH2194" s="218"/>
      <c r="WKI2194" s="218"/>
      <c r="WKJ2194" s="218"/>
      <c r="WKK2194" s="218"/>
      <c r="WKL2194" s="218"/>
      <c r="WKM2194" s="218"/>
      <c r="WKN2194" s="218"/>
      <c r="WKO2194" s="218"/>
      <c r="WKP2194" s="218"/>
      <c r="WKQ2194" s="218"/>
      <c r="WKR2194" s="218"/>
      <c r="WKS2194" s="218"/>
      <c r="WKT2194" s="218"/>
      <c r="WKU2194" s="218"/>
      <c r="WKV2194" s="218"/>
      <c r="WKW2194" s="218"/>
      <c r="WKX2194" s="218"/>
      <c r="WKY2194" s="218"/>
      <c r="WKZ2194" s="218"/>
      <c r="WLA2194" s="218"/>
      <c r="WLB2194" s="218"/>
      <c r="WLC2194" s="218"/>
      <c r="WLD2194" s="218"/>
      <c r="WLE2194" s="218"/>
      <c r="WLF2194" s="218"/>
      <c r="WLG2194" s="218"/>
      <c r="WLH2194" s="218"/>
      <c r="WLI2194" s="218"/>
      <c r="WLJ2194" s="218"/>
      <c r="WLK2194" s="218"/>
      <c r="WLL2194" s="218"/>
      <c r="WLM2194" s="218"/>
      <c r="WLN2194" s="218"/>
      <c r="WLO2194" s="218"/>
      <c r="WLP2194" s="218"/>
      <c r="WLQ2194" s="218"/>
      <c r="WLR2194" s="218"/>
      <c r="WLS2194" s="218"/>
      <c r="WLT2194" s="218"/>
      <c r="WLU2194" s="218"/>
      <c r="WLV2194" s="218"/>
      <c r="WLW2194" s="218"/>
      <c r="WLX2194" s="218"/>
      <c r="WLY2194" s="218"/>
      <c r="WLZ2194" s="218"/>
      <c r="WMA2194" s="218"/>
      <c r="WMB2194" s="218"/>
      <c r="WMC2194" s="218"/>
      <c r="WMD2194" s="218"/>
      <c r="WME2194" s="218"/>
      <c r="WMF2194" s="218"/>
      <c r="WMG2194" s="218"/>
      <c r="WMH2194" s="218"/>
      <c r="WMI2194" s="218"/>
      <c r="WMJ2194" s="218"/>
      <c r="WMK2194" s="218"/>
      <c r="WML2194" s="218"/>
      <c r="WMM2194" s="218"/>
      <c r="WMN2194" s="218"/>
      <c r="WMO2194" s="218"/>
      <c r="WMP2194" s="218"/>
      <c r="WMQ2194" s="218"/>
      <c r="WMR2194" s="218"/>
      <c r="WMS2194" s="218"/>
      <c r="WMT2194" s="218"/>
      <c r="WMU2194" s="218"/>
      <c r="WMV2194" s="218"/>
      <c r="WMW2194" s="218"/>
      <c r="WMX2194" s="218"/>
      <c r="WMY2194" s="218"/>
      <c r="WMZ2194" s="218"/>
      <c r="WNA2194" s="218"/>
      <c r="WNB2194" s="218"/>
      <c r="WNC2194" s="218"/>
      <c r="WND2194" s="218"/>
      <c r="WNE2194" s="218"/>
      <c r="WNF2194" s="218"/>
      <c r="WNG2194" s="218"/>
      <c r="WNH2194" s="218"/>
      <c r="WNI2194" s="218"/>
      <c r="WNJ2194" s="218"/>
      <c r="WNK2194" s="218"/>
      <c r="WNL2194" s="218"/>
      <c r="WNM2194" s="218"/>
      <c r="WNN2194" s="218"/>
      <c r="WNO2194" s="218"/>
      <c r="WNP2194" s="218"/>
      <c r="WNQ2194" s="218"/>
      <c r="WNR2194" s="218"/>
      <c r="WNS2194" s="218"/>
      <c r="WNT2194" s="218"/>
      <c r="WNU2194" s="218"/>
      <c r="WNV2194" s="218"/>
      <c r="WNW2194" s="218"/>
      <c r="WNX2194" s="218"/>
      <c r="WNY2194" s="218"/>
      <c r="WNZ2194" s="218"/>
      <c r="WOA2194" s="218"/>
      <c r="WOB2194" s="218"/>
      <c r="WOC2194" s="218"/>
      <c r="WOD2194" s="218"/>
      <c r="WOE2194" s="218"/>
      <c r="WOF2194" s="218"/>
      <c r="WOG2194" s="218"/>
      <c r="WOH2194" s="218"/>
      <c r="WOI2194" s="218"/>
      <c r="WOJ2194" s="218"/>
      <c r="WOK2194" s="218"/>
      <c r="WOL2194" s="218"/>
      <c r="WOM2194" s="218"/>
      <c r="WON2194" s="218"/>
      <c r="WOO2194" s="218"/>
      <c r="WOP2194" s="218"/>
      <c r="WOQ2194" s="218"/>
      <c r="WOR2194" s="218"/>
      <c r="WOS2194" s="218"/>
      <c r="WOT2194" s="218"/>
      <c r="WOU2194" s="218"/>
      <c r="WOV2194" s="218"/>
      <c r="WOW2194" s="218"/>
      <c r="WOX2194" s="218"/>
      <c r="WOY2194" s="218"/>
      <c r="WOZ2194" s="218"/>
      <c r="WPA2194" s="218"/>
      <c r="WPB2194" s="218"/>
      <c r="WPC2194" s="218"/>
      <c r="WPD2194" s="218"/>
      <c r="WPE2194" s="218"/>
      <c r="WPF2194" s="218"/>
      <c r="WPG2194" s="218"/>
      <c r="WPH2194" s="218"/>
      <c r="WPI2194" s="218"/>
      <c r="WPJ2194" s="218"/>
      <c r="WPK2194" s="218"/>
      <c r="WPL2194" s="218"/>
      <c r="WPM2194" s="218"/>
      <c r="WPN2194" s="218"/>
      <c r="WPO2194" s="218"/>
      <c r="WPP2194" s="218"/>
      <c r="WPQ2194" s="218"/>
      <c r="WPR2194" s="218"/>
      <c r="WPS2194" s="218"/>
      <c r="WPT2194" s="218"/>
      <c r="WPU2194" s="218"/>
      <c r="WPV2194" s="218"/>
      <c r="WPW2194" s="218"/>
      <c r="WPX2194" s="218"/>
      <c r="WPY2194" s="218"/>
      <c r="WPZ2194" s="218"/>
      <c r="WQA2194" s="218"/>
      <c r="WQB2194" s="218"/>
      <c r="WQC2194" s="218"/>
      <c r="WQD2194" s="218"/>
      <c r="WQE2194" s="218"/>
      <c r="WQF2194" s="218"/>
      <c r="WQG2194" s="218"/>
      <c r="WQH2194" s="218"/>
      <c r="WQI2194" s="218"/>
      <c r="WQJ2194" s="218"/>
      <c r="WQK2194" s="218"/>
      <c r="WQL2194" s="218"/>
      <c r="WQM2194" s="218"/>
      <c r="WQN2194" s="218"/>
      <c r="WQO2194" s="218"/>
      <c r="WQP2194" s="218"/>
      <c r="WQQ2194" s="218"/>
      <c r="WQR2194" s="218"/>
      <c r="WQS2194" s="218"/>
      <c r="WQT2194" s="218"/>
      <c r="WQU2194" s="218"/>
      <c r="WQV2194" s="218"/>
      <c r="WQW2194" s="218"/>
      <c r="WQX2194" s="218"/>
      <c r="WQY2194" s="218"/>
      <c r="WQZ2194" s="218"/>
      <c r="WRA2194" s="218"/>
      <c r="WRB2194" s="218"/>
      <c r="WRC2194" s="218"/>
      <c r="WRD2194" s="218"/>
      <c r="WRE2194" s="218"/>
      <c r="WRF2194" s="218"/>
      <c r="WRG2194" s="218"/>
      <c r="WRH2194" s="218"/>
      <c r="WRI2194" s="218"/>
      <c r="WRJ2194" s="218"/>
      <c r="WRK2194" s="218"/>
      <c r="WRL2194" s="218"/>
      <c r="WRM2194" s="218"/>
      <c r="WRN2194" s="218"/>
      <c r="WRO2194" s="218"/>
      <c r="WRP2194" s="218"/>
      <c r="WRQ2194" s="218"/>
      <c r="WRR2194" s="218"/>
      <c r="WRS2194" s="218"/>
      <c r="WRT2194" s="218"/>
      <c r="WRU2194" s="218"/>
      <c r="WRV2194" s="218"/>
      <c r="WRW2194" s="218"/>
      <c r="WRX2194" s="218"/>
      <c r="WRY2194" s="218"/>
      <c r="WRZ2194" s="218"/>
      <c r="WSA2194" s="218"/>
      <c r="WSB2194" s="218"/>
      <c r="WSC2194" s="218"/>
      <c r="WSD2194" s="218"/>
      <c r="WSE2194" s="218"/>
      <c r="WSF2194" s="218"/>
      <c r="WSG2194" s="218"/>
      <c r="WSH2194" s="218"/>
      <c r="WSI2194" s="218"/>
      <c r="WSJ2194" s="218"/>
      <c r="WSK2194" s="218"/>
      <c r="WSL2194" s="218"/>
      <c r="WSM2194" s="218"/>
      <c r="WSN2194" s="218"/>
      <c r="WSO2194" s="218"/>
      <c r="WSP2194" s="218"/>
      <c r="WSQ2194" s="218"/>
      <c r="WSR2194" s="218"/>
      <c r="WSS2194" s="218"/>
      <c r="WST2194" s="218"/>
      <c r="WSU2194" s="218"/>
      <c r="WSV2194" s="218"/>
      <c r="WSW2194" s="218"/>
      <c r="WSX2194" s="218"/>
      <c r="WSY2194" s="218"/>
      <c r="WSZ2194" s="218"/>
      <c r="WTA2194" s="218"/>
      <c r="WTB2194" s="218"/>
      <c r="WTC2194" s="218"/>
      <c r="WTD2194" s="218"/>
      <c r="WTE2194" s="218"/>
      <c r="WTF2194" s="218"/>
      <c r="WTG2194" s="218"/>
      <c r="WTH2194" s="218"/>
      <c r="WTI2194" s="218"/>
      <c r="WTJ2194" s="218"/>
      <c r="WTK2194" s="218"/>
      <c r="WTL2194" s="218"/>
      <c r="WTM2194" s="218"/>
      <c r="WTN2194" s="218"/>
      <c r="WTO2194" s="218"/>
      <c r="WTP2194" s="218"/>
      <c r="WTQ2194" s="218"/>
      <c r="WTR2194" s="218"/>
      <c r="WTS2194" s="218"/>
      <c r="WTT2194" s="218"/>
      <c r="WTU2194" s="218"/>
      <c r="WTV2194" s="218"/>
      <c r="WTW2194" s="218"/>
      <c r="WTX2194" s="218"/>
      <c r="WTY2194" s="218"/>
      <c r="WTZ2194" s="218"/>
      <c r="WUA2194" s="218"/>
      <c r="WUB2194" s="218"/>
      <c r="WUC2194" s="218"/>
      <c r="WUD2194" s="218"/>
      <c r="WUE2194" s="218"/>
      <c r="WUF2194" s="218"/>
      <c r="WUG2194" s="218"/>
      <c r="WUH2194" s="218"/>
      <c r="WUI2194" s="218"/>
      <c r="WUJ2194" s="218"/>
      <c r="WUK2194" s="218"/>
      <c r="WUL2194" s="218"/>
      <c r="WUM2194" s="218"/>
      <c r="WUN2194" s="218"/>
      <c r="WUO2194" s="218"/>
      <c r="WUP2194" s="218"/>
      <c r="WUQ2194" s="218"/>
      <c r="WUR2194" s="218"/>
      <c r="WUS2194" s="218"/>
      <c r="WUT2194" s="218"/>
      <c r="WUU2194" s="218"/>
      <c r="WUV2194" s="218"/>
      <c r="WUW2194" s="218"/>
      <c r="WUX2194" s="218"/>
      <c r="WUY2194" s="218"/>
      <c r="WUZ2194" s="218"/>
      <c r="WVA2194" s="218"/>
      <c r="WVB2194" s="218"/>
      <c r="WVC2194" s="218"/>
      <c r="WVD2194" s="218"/>
      <c r="WVE2194" s="218"/>
      <c r="WVF2194" s="218"/>
      <c r="WVG2194" s="218"/>
      <c r="WVH2194" s="218"/>
      <c r="WVI2194" s="218"/>
      <c r="WVJ2194" s="218"/>
      <c r="WVK2194" s="218"/>
      <c r="WVL2194" s="218"/>
      <c r="WVM2194" s="218"/>
      <c r="WVN2194" s="218"/>
      <c r="WVO2194" s="218"/>
      <c r="WVP2194" s="218"/>
      <c r="WVQ2194" s="218"/>
      <c r="WVR2194" s="218"/>
      <c r="WVS2194" s="218"/>
      <c r="WVT2194" s="218"/>
      <c r="WVU2194" s="218"/>
      <c r="WVV2194" s="218"/>
      <c r="WVW2194" s="218"/>
      <c r="WVX2194" s="218"/>
      <c r="WVY2194" s="218"/>
      <c r="WVZ2194" s="218"/>
      <c r="WWA2194" s="218"/>
      <c r="WWB2194" s="218"/>
      <c r="WWC2194" s="218"/>
      <c r="WWD2194" s="218"/>
      <c r="WWE2194" s="218"/>
      <c r="WWF2194" s="218"/>
      <c r="WWG2194" s="218"/>
      <c r="WWH2194" s="218"/>
      <c r="WWI2194" s="218"/>
      <c r="WWJ2194" s="218"/>
      <c r="WWK2194" s="218"/>
      <c r="WWL2194" s="218"/>
      <c r="WWM2194" s="218"/>
      <c r="WWN2194" s="218"/>
      <c r="WWO2194" s="218"/>
      <c r="WWP2194" s="218"/>
      <c r="WWQ2194" s="218"/>
      <c r="WWR2194" s="218"/>
      <c r="WWS2194" s="218"/>
      <c r="WWT2194" s="218"/>
      <c r="WWU2194" s="218"/>
      <c r="WWV2194" s="218"/>
      <c r="WWW2194" s="218"/>
      <c r="WWX2194" s="218"/>
      <c r="WWY2194" s="218"/>
      <c r="WWZ2194" s="218"/>
      <c r="WXA2194" s="218"/>
      <c r="WXB2194" s="218"/>
      <c r="WXC2194" s="218"/>
      <c r="WXD2194" s="218"/>
      <c r="WXE2194" s="218"/>
      <c r="WXF2194" s="218"/>
      <c r="WXG2194" s="218"/>
      <c r="WXH2194" s="218"/>
      <c r="WXI2194" s="218"/>
      <c r="WXJ2194" s="218"/>
      <c r="WXK2194" s="218"/>
      <c r="WXL2194" s="218"/>
      <c r="WXM2194" s="218"/>
      <c r="WXN2194" s="218"/>
      <c r="WXO2194" s="218"/>
      <c r="WXP2194" s="218"/>
      <c r="WXQ2194" s="218"/>
      <c r="WXR2194" s="218"/>
      <c r="WXS2194" s="218"/>
      <c r="WXT2194" s="218"/>
      <c r="WXU2194" s="218"/>
      <c r="WXV2194" s="218"/>
      <c r="WXW2194" s="218"/>
      <c r="WXX2194" s="218"/>
      <c r="WXY2194" s="218"/>
      <c r="WXZ2194" s="218"/>
      <c r="WYA2194" s="218"/>
      <c r="WYB2194" s="218"/>
      <c r="WYC2194" s="218"/>
      <c r="WYD2194" s="218"/>
      <c r="WYE2194" s="218"/>
      <c r="WYF2194" s="218"/>
      <c r="WYG2194" s="218"/>
      <c r="WYH2194" s="218"/>
      <c r="WYI2194" s="218"/>
      <c r="WYJ2194" s="218"/>
      <c r="WYK2194" s="218"/>
      <c r="WYL2194" s="218"/>
      <c r="WYM2194" s="218"/>
      <c r="WYN2194" s="218"/>
      <c r="WYO2194" s="218"/>
      <c r="WYP2194" s="218"/>
      <c r="WYQ2194" s="218"/>
      <c r="WYR2194" s="218"/>
      <c r="WYS2194" s="218"/>
      <c r="WYT2194" s="218"/>
      <c r="WYU2194" s="218"/>
      <c r="WYV2194" s="218"/>
      <c r="WYW2194" s="218"/>
      <c r="WYX2194" s="218"/>
      <c r="WYY2194" s="218"/>
      <c r="WYZ2194" s="218"/>
      <c r="WZA2194" s="218"/>
      <c r="WZB2194" s="218"/>
      <c r="WZC2194" s="218"/>
      <c r="WZD2194" s="218"/>
      <c r="WZE2194" s="218"/>
      <c r="WZF2194" s="218"/>
      <c r="WZG2194" s="218"/>
      <c r="WZH2194" s="218"/>
      <c r="WZI2194" s="218"/>
      <c r="WZJ2194" s="218"/>
      <c r="WZK2194" s="218"/>
      <c r="WZL2194" s="218"/>
      <c r="WZM2194" s="218"/>
      <c r="WZN2194" s="218"/>
      <c r="WZO2194" s="218"/>
      <c r="WZP2194" s="218"/>
      <c r="WZQ2194" s="218"/>
      <c r="WZR2194" s="218"/>
      <c r="WZS2194" s="218"/>
      <c r="WZT2194" s="218"/>
      <c r="WZU2194" s="218"/>
      <c r="WZV2194" s="218"/>
      <c r="WZW2194" s="218"/>
      <c r="WZX2194" s="218"/>
      <c r="WZY2194" s="218"/>
      <c r="WZZ2194" s="218"/>
      <c r="XAA2194" s="218"/>
      <c r="XAB2194" s="218"/>
      <c r="XAC2194" s="218"/>
      <c r="XAD2194" s="218"/>
      <c r="XAE2194" s="218"/>
      <c r="XAF2194" s="218"/>
      <c r="XAG2194" s="218"/>
      <c r="XAH2194" s="218"/>
      <c r="XAI2194" s="218"/>
      <c r="XAJ2194" s="218"/>
      <c r="XAK2194" s="218"/>
      <c r="XAL2194" s="218"/>
      <c r="XAM2194" s="218"/>
      <c r="XAN2194" s="218"/>
      <c r="XAO2194" s="218"/>
      <c r="XAP2194" s="218"/>
      <c r="XAQ2194" s="218"/>
      <c r="XAR2194" s="218"/>
      <c r="XAS2194" s="218"/>
      <c r="XAT2194" s="218"/>
      <c r="XAU2194" s="218"/>
      <c r="XAV2194" s="218"/>
      <c r="XAW2194" s="218"/>
      <c r="XAX2194" s="218"/>
      <c r="XAY2194" s="218"/>
      <c r="XAZ2194" s="218"/>
      <c r="XBA2194" s="218"/>
      <c r="XBB2194" s="218"/>
      <c r="XBC2194" s="218"/>
      <c r="XBD2194" s="218"/>
      <c r="XBE2194" s="218"/>
      <c r="XBF2194" s="218"/>
      <c r="XBG2194" s="218"/>
      <c r="XBH2194" s="218"/>
      <c r="XBI2194" s="218"/>
      <c r="XBJ2194" s="218"/>
      <c r="XBK2194" s="218"/>
      <c r="XBL2194" s="218"/>
      <c r="XBM2194" s="218"/>
      <c r="XBN2194" s="218"/>
      <c r="XBO2194" s="218"/>
      <c r="XBP2194" s="218"/>
      <c r="XBQ2194" s="218"/>
      <c r="XBR2194" s="218"/>
      <c r="XBS2194" s="218"/>
      <c r="XBT2194" s="218"/>
      <c r="XBU2194" s="218"/>
      <c r="XBV2194" s="218"/>
      <c r="XBW2194" s="218"/>
      <c r="XBX2194" s="218"/>
      <c r="XBY2194" s="218"/>
      <c r="XBZ2194" s="218"/>
      <c r="XCA2194" s="218"/>
      <c r="XCB2194" s="218"/>
      <c r="XCC2194" s="218"/>
      <c r="XCD2194" s="218"/>
      <c r="XCE2194" s="218"/>
      <c r="XCF2194" s="218"/>
      <c r="XCG2194" s="218"/>
      <c r="XCH2194" s="218"/>
      <c r="XCI2194" s="218"/>
      <c r="XCJ2194" s="218"/>
      <c r="XCK2194" s="218"/>
      <c r="XCL2194" s="218"/>
      <c r="XCM2194" s="218"/>
      <c r="XCN2194" s="218"/>
      <c r="XCO2194" s="218"/>
      <c r="XCP2194" s="218"/>
      <c r="XCQ2194" s="218"/>
      <c r="XCR2194" s="218"/>
      <c r="XCS2194" s="218"/>
      <c r="XCT2194" s="218"/>
      <c r="XCU2194" s="218"/>
      <c r="XCV2194" s="218"/>
      <c r="XCW2194" s="218"/>
      <c r="XCX2194" s="218"/>
      <c r="XCY2194" s="218"/>
      <c r="XCZ2194" s="218"/>
      <c r="XDA2194" s="218"/>
      <c r="XDB2194" s="218"/>
      <c r="XDC2194" s="218"/>
      <c r="XDD2194" s="218"/>
      <c r="XDE2194" s="218"/>
      <c r="XDF2194" s="218"/>
      <c r="XDG2194" s="218"/>
      <c r="XDH2194" s="218"/>
      <c r="XDI2194" s="218"/>
      <c r="XDJ2194" s="218"/>
      <c r="XDK2194" s="218"/>
      <c r="XDL2194" s="218"/>
      <c r="XDM2194" s="218"/>
      <c r="XDN2194" s="218"/>
      <c r="XDO2194" s="218"/>
      <c r="XDP2194" s="218"/>
      <c r="XDQ2194" s="218"/>
      <c r="XDR2194" s="218"/>
      <c r="XDS2194" s="218"/>
      <c r="XDT2194" s="218"/>
      <c r="XDU2194" s="218"/>
      <c r="XDV2194" s="218"/>
      <c r="XDW2194" s="218"/>
      <c r="XDX2194" s="218"/>
      <c r="XDY2194" s="218"/>
      <c r="XDZ2194" s="218"/>
      <c r="XEA2194" s="218"/>
      <c r="XEB2194" s="218"/>
      <c r="XEC2194" s="218"/>
      <c r="XED2194" s="218"/>
      <c r="XEE2194" s="218"/>
      <c r="XEF2194" s="218"/>
      <c r="XEG2194" s="218"/>
      <c r="XEH2194" s="218"/>
      <c r="XEI2194" s="218"/>
      <c r="XEJ2194" s="218"/>
      <c r="XEK2194" s="218"/>
      <c r="XEL2194" s="218"/>
      <c r="XEM2194" s="218"/>
      <c r="XEN2194" s="218"/>
      <c r="XEO2194" s="218"/>
      <c r="XEP2194" s="218"/>
      <c r="XEQ2194" s="218"/>
      <c r="XER2194" s="218"/>
      <c r="XES2194" s="218"/>
      <c r="XET2194" s="218"/>
      <c r="XEU2194" s="218"/>
      <c r="XEV2194" s="218"/>
      <c r="XEW2194" s="218"/>
      <c r="XEX2194" s="218"/>
      <c r="XEY2194" s="218"/>
      <c r="XEZ2194" s="218"/>
      <c r="XFA2194" s="218"/>
      <c r="XFB2194" s="218"/>
      <c r="XFC2194" s="218"/>
      <c r="XFD2194" s="218"/>
    </row>
    <row r="2195" spans="1:16384" s="94" customFormat="1" ht="20.100000000000001" customHeight="1" x14ac:dyDescent="0.25">
      <c r="A2195" s="154"/>
      <c r="B2195" s="60" t="str">
        <f>"00.03.27.3.1.1.1.B."&amp;C2195&amp;D2195&amp;I2195</f>
        <v>00.03.27.3.1.1.1.B.452.2023</v>
      </c>
      <c r="C2195" s="20">
        <v>452</v>
      </c>
      <c r="D2195" s="72" t="s">
        <v>1085</v>
      </c>
      <c r="E2195" s="60" t="s">
        <v>1154</v>
      </c>
      <c r="F2195" s="19" t="s">
        <v>893</v>
      </c>
      <c r="G2195" s="317">
        <v>9299000</v>
      </c>
      <c r="H2195" s="269" t="s">
        <v>1510</v>
      </c>
      <c r="I2195" s="73">
        <v>2023</v>
      </c>
      <c r="J2195" s="20" t="s">
        <v>1518</v>
      </c>
      <c r="K2195" s="20" t="s">
        <v>1513</v>
      </c>
      <c r="L2195" s="20"/>
      <c r="M2195" s="60"/>
      <c r="N2195" s="10">
        <v>1</v>
      </c>
      <c r="O2195" s="15" t="s">
        <v>947</v>
      </c>
      <c r="P2195" s="60" t="s">
        <v>1451</v>
      </c>
      <c r="Q2195" s="74" t="s">
        <v>8</v>
      </c>
      <c r="R2195" s="60"/>
      <c r="S2195" s="60"/>
      <c r="T2195" s="218"/>
      <c r="U2195" s="218"/>
      <c r="V2195" s="218"/>
      <c r="W2195" s="218"/>
      <c r="X2195" s="218"/>
      <c r="Y2195" s="218"/>
      <c r="Z2195" s="218"/>
      <c r="AA2195" s="218"/>
      <c r="AB2195" s="218"/>
      <c r="AC2195" s="218"/>
      <c r="AD2195" s="218"/>
      <c r="AE2195" s="218"/>
      <c r="AF2195" s="218"/>
      <c r="AG2195" s="218"/>
      <c r="AH2195" s="218"/>
      <c r="AI2195" s="218"/>
      <c r="AJ2195" s="218"/>
      <c r="AK2195" s="218"/>
      <c r="AL2195" s="218"/>
      <c r="AM2195" s="218"/>
      <c r="AN2195" s="218"/>
      <c r="AO2195" s="218"/>
      <c r="AP2195" s="218"/>
      <c r="AQ2195" s="218"/>
      <c r="AR2195" s="218"/>
      <c r="AS2195" s="218"/>
      <c r="AT2195" s="218"/>
      <c r="AU2195" s="218"/>
      <c r="AV2195" s="218"/>
      <c r="AW2195" s="218"/>
      <c r="AX2195" s="218"/>
      <c r="AY2195" s="218"/>
      <c r="AZ2195" s="218"/>
      <c r="BA2195" s="218"/>
      <c r="BB2195" s="218"/>
      <c r="BC2195" s="218"/>
      <c r="BD2195" s="218"/>
      <c r="BE2195" s="218"/>
      <c r="BF2195" s="218"/>
      <c r="BG2195" s="218"/>
      <c r="BH2195" s="218"/>
      <c r="BI2195" s="218"/>
      <c r="BJ2195" s="218"/>
      <c r="BK2195" s="218"/>
      <c r="BL2195" s="218"/>
      <c r="BM2195" s="218"/>
      <c r="BN2195" s="218"/>
      <c r="BO2195" s="218"/>
      <c r="BP2195" s="218"/>
      <c r="BQ2195" s="218"/>
      <c r="BR2195" s="218"/>
      <c r="BS2195" s="218"/>
      <c r="BT2195" s="218"/>
      <c r="BU2195" s="218"/>
      <c r="BV2195" s="218"/>
      <c r="BW2195" s="218"/>
      <c r="BX2195" s="218"/>
      <c r="BY2195" s="218"/>
      <c r="BZ2195" s="218"/>
      <c r="CA2195" s="218"/>
      <c r="CB2195" s="218"/>
      <c r="CC2195" s="218"/>
      <c r="CD2195" s="218"/>
      <c r="CE2195" s="218"/>
      <c r="CF2195" s="218"/>
      <c r="CG2195" s="218"/>
      <c r="CH2195" s="218"/>
      <c r="CI2195" s="218"/>
      <c r="CJ2195" s="218"/>
      <c r="CK2195" s="218"/>
      <c r="CL2195" s="218"/>
      <c r="CM2195" s="218"/>
      <c r="CN2195" s="218"/>
      <c r="CO2195" s="218"/>
      <c r="CP2195" s="218"/>
      <c r="CQ2195" s="218"/>
      <c r="CR2195" s="218"/>
      <c r="CS2195" s="218"/>
      <c r="CT2195" s="218"/>
      <c r="CU2195" s="218"/>
      <c r="CV2195" s="218"/>
      <c r="CW2195" s="218"/>
      <c r="CX2195" s="218"/>
      <c r="CY2195" s="218"/>
      <c r="CZ2195" s="218"/>
      <c r="DA2195" s="218"/>
      <c r="DB2195" s="218"/>
      <c r="DC2195" s="218"/>
      <c r="DD2195" s="218"/>
      <c r="DE2195" s="218"/>
      <c r="DF2195" s="218"/>
      <c r="DG2195" s="218"/>
      <c r="DH2195" s="218"/>
      <c r="DI2195" s="218"/>
      <c r="DJ2195" s="218"/>
      <c r="DK2195" s="218"/>
      <c r="DL2195" s="218"/>
      <c r="DM2195" s="218"/>
      <c r="DN2195" s="218"/>
      <c r="DO2195" s="218"/>
      <c r="DP2195" s="218"/>
      <c r="DQ2195" s="218"/>
      <c r="DR2195" s="218"/>
      <c r="DS2195" s="218"/>
      <c r="DT2195" s="218"/>
      <c r="DU2195" s="218"/>
      <c r="DV2195" s="218"/>
      <c r="DW2195" s="218"/>
      <c r="DX2195" s="218"/>
      <c r="DY2195" s="218"/>
      <c r="DZ2195" s="218"/>
      <c r="EA2195" s="218"/>
      <c r="EB2195" s="218"/>
      <c r="EC2195" s="218"/>
      <c r="ED2195" s="218"/>
      <c r="EE2195" s="218"/>
      <c r="EF2195" s="218"/>
      <c r="EG2195" s="218"/>
      <c r="EH2195" s="218"/>
      <c r="EI2195" s="218"/>
      <c r="EJ2195" s="218"/>
      <c r="EK2195" s="218"/>
      <c r="EL2195" s="218"/>
      <c r="EM2195" s="218"/>
      <c r="EN2195" s="218"/>
      <c r="EO2195" s="218"/>
      <c r="EP2195" s="218"/>
      <c r="EQ2195" s="218"/>
      <c r="ER2195" s="218"/>
      <c r="ES2195" s="218"/>
      <c r="ET2195" s="218"/>
      <c r="EU2195" s="218"/>
      <c r="EV2195" s="218"/>
      <c r="EW2195" s="218"/>
      <c r="EX2195" s="218"/>
      <c r="EY2195" s="218"/>
      <c r="EZ2195" s="218"/>
      <c r="FA2195" s="218"/>
      <c r="FB2195" s="218"/>
      <c r="FC2195" s="218"/>
      <c r="FD2195" s="218"/>
      <c r="FE2195" s="218"/>
      <c r="FF2195" s="218"/>
      <c r="FG2195" s="218"/>
      <c r="FH2195" s="218"/>
      <c r="FI2195" s="218"/>
      <c r="FJ2195" s="218"/>
      <c r="FK2195" s="218"/>
      <c r="FL2195" s="218"/>
      <c r="FM2195" s="218"/>
      <c r="FN2195" s="218"/>
      <c r="FO2195" s="218"/>
      <c r="FP2195" s="218"/>
      <c r="FQ2195" s="218"/>
      <c r="FR2195" s="218"/>
      <c r="FS2195" s="218"/>
      <c r="FT2195" s="218"/>
      <c r="FU2195" s="218"/>
      <c r="FV2195" s="218"/>
      <c r="FW2195" s="218"/>
      <c r="FX2195" s="218"/>
      <c r="FY2195" s="218"/>
      <c r="FZ2195" s="218"/>
      <c r="GA2195" s="218"/>
      <c r="GB2195" s="218"/>
      <c r="GC2195" s="218"/>
      <c r="GD2195" s="218"/>
      <c r="GE2195" s="218"/>
      <c r="GF2195" s="218"/>
      <c r="GG2195" s="218"/>
      <c r="GH2195" s="218"/>
      <c r="GI2195" s="218"/>
      <c r="GJ2195" s="218"/>
      <c r="GK2195" s="218"/>
      <c r="GL2195" s="218"/>
      <c r="GM2195" s="218"/>
      <c r="GN2195" s="218"/>
      <c r="GO2195" s="218"/>
      <c r="GP2195" s="218"/>
      <c r="GQ2195" s="218"/>
      <c r="GR2195" s="218"/>
      <c r="GS2195" s="218"/>
      <c r="GT2195" s="218"/>
      <c r="GU2195" s="218"/>
      <c r="GV2195" s="218"/>
      <c r="GW2195" s="218"/>
      <c r="GX2195" s="218"/>
      <c r="GY2195" s="218"/>
      <c r="GZ2195" s="218"/>
      <c r="HA2195" s="218"/>
      <c r="HB2195" s="218"/>
      <c r="HC2195" s="218"/>
      <c r="HD2195" s="218"/>
      <c r="HE2195" s="218"/>
      <c r="HF2195" s="218"/>
      <c r="HG2195" s="218"/>
      <c r="HH2195" s="218"/>
      <c r="HI2195" s="218"/>
      <c r="HJ2195" s="218"/>
      <c r="HK2195" s="218"/>
      <c r="HL2195" s="218"/>
      <c r="HM2195" s="218"/>
      <c r="HN2195" s="218"/>
      <c r="HO2195" s="218"/>
      <c r="HP2195" s="218"/>
      <c r="HQ2195" s="218"/>
      <c r="HR2195" s="218"/>
      <c r="HS2195" s="218"/>
      <c r="HT2195" s="218"/>
      <c r="HU2195" s="218"/>
      <c r="HV2195" s="218"/>
      <c r="HW2195" s="218"/>
      <c r="HX2195" s="218"/>
      <c r="HY2195" s="218"/>
      <c r="HZ2195" s="218"/>
      <c r="IA2195" s="218"/>
      <c r="IB2195" s="218"/>
      <c r="IC2195" s="218"/>
      <c r="ID2195" s="218"/>
      <c r="IE2195" s="218"/>
      <c r="IF2195" s="218"/>
      <c r="IG2195" s="218"/>
      <c r="IH2195" s="218"/>
      <c r="II2195" s="218"/>
      <c r="IJ2195" s="218"/>
      <c r="IK2195" s="218"/>
      <c r="IL2195" s="218"/>
      <c r="IM2195" s="218"/>
      <c r="IN2195" s="218"/>
      <c r="IO2195" s="218"/>
      <c r="IP2195" s="218"/>
      <c r="IQ2195" s="218"/>
      <c r="IR2195" s="218"/>
      <c r="IS2195" s="218"/>
      <c r="IT2195" s="218"/>
      <c r="IU2195" s="218"/>
      <c r="IV2195" s="218"/>
      <c r="IW2195" s="218"/>
      <c r="IX2195" s="218"/>
      <c r="IY2195" s="218"/>
      <c r="IZ2195" s="218"/>
      <c r="JA2195" s="218"/>
      <c r="JB2195" s="218"/>
      <c r="JC2195" s="218"/>
      <c r="JD2195" s="218"/>
      <c r="JE2195" s="218"/>
      <c r="JF2195" s="218"/>
      <c r="JG2195" s="218"/>
      <c r="JH2195" s="218"/>
      <c r="JI2195" s="218"/>
      <c r="JJ2195" s="218"/>
      <c r="JK2195" s="218"/>
      <c r="JL2195" s="218"/>
      <c r="JM2195" s="218"/>
      <c r="JN2195" s="218"/>
      <c r="JO2195" s="218"/>
      <c r="JP2195" s="218"/>
      <c r="JQ2195" s="218"/>
      <c r="JR2195" s="218"/>
      <c r="JS2195" s="218"/>
      <c r="JT2195" s="218"/>
      <c r="JU2195" s="218"/>
      <c r="JV2195" s="218"/>
      <c r="JW2195" s="218"/>
      <c r="JX2195" s="218"/>
      <c r="JY2195" s="218"/>
      <c r="JZ2195" s="218"/>
      <c r="KA2195" s="218"/>
      <c r="KB2195" s="218"/>
      <c r="KC2195" s="218"/>
      <c r="KD2195" s="218"/>
      <c r="KE2195" s="218"/>
      <c r="KF2195" s="218"/>
      <c r="KG2195" s="218"/>
      <c r="KH2195" s="218"/>
      <c r="KI2195" s="218"/>
      <c r="KJ2195" s="218"/>
      <c r="KK2195" s="218"/>
      <c r="KL2195" s="218"/>
      <c r="KM2195" s="218"/>
      <c r="KN2195" s="218"/>
      <c r="KO2195" s="218"/>
      <c r="KP2195" s="218"/>
      <c r="KQ2195" s="218"/>
      <c r="KR2195" s="218"/>
      <c r="KS2195" s="218"/>
      <c r="KT2195" s="218"/>
      <c r="KU2195" s="218"/>
      <c r="KV2195" s="218"/>
      <c r="KW2195" s="218"/>
      <c r="KX2195" s="218"/>
      <c r="KY2195" s="218"/>
      <c r="KZ2195" s="218"/>
      <c r="LA2195" s="218"/>
      <c r="LB2195" s="218"/>
      <c r="LC2195" s="218"/>
      <c r="LD2195" s="218"/>
      <c r="LE2195" s="218"/>
      <c r="LF2195" s="218"/>
      <c r="LG2195" s="218"/>
      <c r="LH2195" s="218"/>
      <c r="LI2195" s="218"/>
      <c r="LJ2195" s="218"/>
      <c r="LK2195" s="218"/>
      <c r="LL2195" s="218"/>
      <c r="LM2195" s="218"/>
      <c r="LN2195" s="218"/>
      <c r="LO2195" s="218"/>
      <c r="LP2195" s="218"/>
      <c r="LQ2195" s="218"/>
      <c r="LR2195" s="218"/>
      <c r="LS2195" s="218"/>
      <c r="LT2195" s="218"/>
      <c r="LU2195" s="218"/>
      <c r="LV2195" s="218"/>
      <c r="LW2195" s="218"/>
      <c r="LX2195" s="218"/>
      <c r="LY2195" s="218"/>
      <c r="LZ2195" s="218"/>
      <c r="MA2195" s="218"/>
      <c r="MB2195" s="218"/>
      <c r="MC2195" s="218"/>
      <c r="MD2195" s="218"/>
      <c r="ME2195" s="218"/>
      <c r="MF2195" s="218"/>
      <c r="MG2195" s="218"/>
      <c r="MH2195" s="218"/>
      <c r="MI2195" s="218"/>
      <c r="MJ2195" s="218"/>
      <c r="MK2195" s="218"/>
      <c r="ML2195" s="218"/>
      <c r="MM2195" s="218"/>
      <c r="MN2195" s="218"/>
      <c r="MO2195" s="218"/>
      <c r="MP2195" s="218"/>
      <c r="MQ2195" s="218"/>
      <c r="MR2195" s="218"/>
      <c r="MS2195" s="218"/>
      <c r="MT2195" s="218"/>
      <c r="MU2195" s="218"/>
      <c r="MV2195" s="218"/>
      <c r="MW2195" s="218"/>
      <c r="MX2195" s="218"/>
      <c r="MY2195" s="218"/>
      <c r="MZ2195" s="218"/>
      <c r="NA2195" s="218"/>
      <c r="NB2195" s="218"/>
      <c r="NC2195" s="218"/>
      <c r="ND2195" s="218"/>
      <c r="NE2195" s="218"/>
      <c r="NF2195" s="218"/>
      <c r="NG2195" s="218"/>
      <c r="NH2195" s="218"/>
      <c r="NI2195" s="218"/>
      <c r="NJ2195" s="218"/>
      <c r="NK2195" s="218"/>
      <c r="NL2195" s="218"/>
      <c r="NM2195" s="218"/>
      <c r="NN2195" s="218"/>
      <c r="NO2195" s="218"/>
      <c r="NP2195" s="218"/>
      <c r="NQ2195" s="218"/>
      <c r="NR2195" s="218"/>
      <c r="NS2195" s="218"/>
      <c r="NT2195" s="218"/>
      <c r="NU2195" s="218"/>
      <c r="NV2195" s="218"/>
      <c r="NW2195" s="218"/>
      <c r="NX2195" s="218"/>
      <c r="NY2195" s="218"/>
      <c r="NZ2195" s="218"/>
      <c r="OA2195" s="218"/>
      <c r="OB2195" s="218"/>
      <c r="OC2195" s="218"/>
      <c r="OD2195" s="218"/>
      <c r="OE2195" s="218"/>
      <c r="OF2195" s="218"/>
      <c r="OG2195" s="218"/>
      <c r="OH2195" s="218"/>
      <c r="OI2195" s="218"/>
      <c r="OJ2195" s="218"/>
      <c r="OK2195" s="218"/>
      <c r="OL2195" s="218"/>
      <c r="OM2195" s="218"/>
      <c r="ON2195" s="218"/>
      <c r="OO2195" s="218"/>
      <c r="OP2195" s="218"/>
      <c r="OQ2195" s="218"/>
      <c r="OR2195" s="218"/>
      <c r="OS2195" s="218"/>
      <c r="OT2195" s="218"/>
      <c r="OU2195" s="218"/>
      <c r="OV2195" s="218"/>
      <c r="OW2195" s="218"/>
      <c r="OX2195" s="218"/>
      <c r="OY2195" s="218"/>
      <c r="OZ2195" s="218"/>
      <c r="PA2195" s="218"/>
      <c r="PB2195" s="218"/>
      <c r="PC2195" s="218"/>
      <c r="PD2195" s="218"/>
      <c r="PE2195" s="218"/>
      <c r="PF2195" s="218"/>
      <c r="PG2195" s="218"/>
      <c r="PH2195" s="218"/>
      <c r="PI2195" s="218"/>
      <c r="PJ2195" s="218"/>
      <c r="PK2195" s="218"/>
      <c r="PL2195" s="218"/>
      <c r="PM2195" s="218"/>
      <c r="PN2195" s="218"/>
      <c r="PO2195" s="218"/>
      <c r="PP2195" s="218"/>
      <c r="PQ2195" s="218"/>
      <c r="PR2195" s="218"/>
      <c r="PS2195" s="218"/>
      <c r="PT2195" s="218"/>
      <c r="PU2195" s="218"/>
      <c r="PV2195" s="218"/>
      <c r="PW2195" s="218"/>
      <c r="PX2195" s="218"/>
      <c r="PY2195" s="218"/>
      <c r="PZ2195" s="218"/>
      <c r="QA2195" s="218"/>
      <c r="QB2195" s="218"/>
      <c r="QC2195" s="218"/>
      <c r="QD2195" s="218"/>
      <c r="QE2195" s="218"/>
      <c r="QF2195" s="218"/>
      <c r="QG2195" s="218"/>
      <c r="QH2195" s="218"/>
      <c r="QI2195" s="218"/>
      <c r="QJ2195" s="218"/>
      <c r="QK2195" s="218"/>
      <c r="QL2195" s="218"/>
      <c r="QM2195" s="218"/>
      <c r="QN2195" s="218"/>
      <c r="QO2195" s="218"/>
      <c r="QP2195" s="218"/>
      <c r="QQ2195" s="218"/>
      <c r="QR2195" s="218"/>
      <c r="QS2195" s="218"/>
      <c r="QT2195" s="218"/>
      <c r="QU2195" s="218"/>
      <c r="QV2195" s="218"/>
      <c r="QW2195" s="218"/>
      <c r="QX2195" s="218"/>
      <c r="QY2195" s="218"/>
      <c r="QZ2195" s="218"/>
      <c r="RA2195" s="218"/>
      <c r="RB2195" s="218"/>
      <c r="RC2195" s="218"/>
      <c r="RD2195" s="218"/>
      <c r="RE2195" s="218"/>
      <c r="RF2195" s="218"/>
      <c r="RG2195" s="218"/>
      <c r="RH2195" s="218"/>
      <c r="RI2195" s="218"/>
      <c r="RJ2195" s="218"/>
      <c r="RK2195" s="218"/>
      <c r="RL2195" s="218"/>
      <c r="RM2195" s="218"/>
      <c r="RN2195" s="218"/>
      <c r="RO2195" s="218"/>
      <c r="RP2195" s="218"/>
      <c r="RQ2195" s="218"/>
      <c r="RR2195" s="218"/>
      <c r="RS2195" s="218"/>
      <c r="RT2195" s="218"/>
      <c r="RU2195" s="218"/>
      <c r="RV2195" s="218"/>
      <c r="RW2195" s="218"/>
      <c r="RX2195" s="218"/>
      <c r="RY2195" s="218"/>
      <c r="RZ2195" s="218"/>
      <c r="SA2195" s="218"/>
      <c r="SB2195" s="218"/>
      <c r="SC2195" s="218"/>
      <c r="SD2195" s="218"/>
      <c r="SE2195" s="218"/>
      <c r="SF2195" s="218"/>
      <c r="SG2195" s="218"/>
      <c r="SH2195" s="218"/>
      <c r="SI2195" s="218"/>
      <c r="SJ2195" s="218"/>
      <c r="SK2195" s="218"/>
      <c r="SL2195" s="218"/>
      <c r="SM2195" s="218"/>
      <c r="SN2195" s="218"/>
      <c r="SO2195" s="218"/>
      <c r="SP2195" s="218"/>
      <c r="SQ2195" s="218"/>
      <c r="SR2195" s="218"/>
      <c r="SS2195" s="218"/>
      <c r="ST2195" s="218"/>
      <c r="SU2195" s="218"/>
      <c r="SV2195" s="218"/>
      <c r="SW2195" s="218"/>
      <c r="SX2195" s="218"/>
      <c r="SY2195" s="218"/>
      <c r="SZ2195" s="218"/>
      <c r="TA2195" s="218"/>
      <c r="TB2195" s="218"/>
      <c r="TC2195" s="218"/>
      <c r="TD2195" s="218"/>
      <c r="TE2195" s="218"/>
      <c r="TF2195" s="218"/>
      <c r="TG2195" s="218"/>
      <c r="TH2195" s="218"/>
      <c r="TI2195" s="218"/>
      <c r="TJ2195" s="218"/>
      <c r="TK2195" s="218"/>
      <c r="TL2195" s="218"/>
      <c r="TM2195" s="218"/>
      <c r="TN2195" s="218"/>
      <c r="TO2195" s="218"/>
      <c r="TP2195" s="218"/>
      <c r="TQ2195" s="218"/>
      <c r="TR2195" s="218"/>
      <c r="TS2195" s="218"/>
      <c r="TT2195" s="218"/>
      <c r="TU2195" s="218"/>
      <c r="TV2195" s="218"/>
      <c r="TW2195" s="218"/>
      <c r="TX2195" s="218"/>
      <c r="TY2195" s="218"/>
      <c r="TZ2195" s="218"/>
      <c r="UA2195" s="218"/>
      <c r="UB2195" s="218"/>
      <c r="UC2195" s="218"/>
      <c r="UD2195" s="218"/>
      <c r="UE2195" s="218"/>
      <c r="UF2195" s="218"/>
      <c r="UG2195" s="218"/>
      <c r="UH2195" s="218"/>
      <c r="UI2195" s="218"/>
      <c r="UJ2195" s="218"/>
      <c r="UK2195" s="218"/>
      <c r="UL2195" s="218"/>
      <c r="UM2195" s="218"/>
      <c r="UN2195" s="218"/>
      <c r="UO2195" s="218"/>
      <c r="UP2195" s="218"/>
      <c r="UQ2195" s="218"/>
      <c r="UR2195" s="218"/>
      <c r="US2195" s="218"/>
      <c r="UT2195" s="218"/>
      <c r="UU2195" s="218"/>
      <c r="UV2195" s="218"/>
      <c r="UW2195" s="218"/>
      <c r="UX2195" s="218"/>
      <c r="UY2195" s="218"/>
      <c r="UZ2195" s="218"/>
      <c r="VA2195" s="218"/>
      <c r="VB2195" s="218"/>
      <c r="VC2195" s="218"/>
      <c r="VD2195" s="218"/>
      <c r="VE2195" s="218"/>
      <c r="VF2195" s="218"/>
      <c r="VG2195" s="218"/>
      <c r="VH2195" s="218"/>
      <c r="VI2195" s="218"/>
      <c r="VJ2195" s="218"/>
      <c r="VK2195" s="218"/>
      <c r="VL2195" s="218"/>
      <c r="VM2195" s="218"/>
      <c r="VN2195" s="218"/>
      <c r="VO2195" s="218"/>
      <c r="VP2195" s="218"/>
      <c r="VQ2195" s="218"/>
      <c r="VR2195" s="218"/>
      <c r="VS2195" s="218"/>
      <c r="VT2195" s="218"/>
      <c r="VU2195" s="218"/>
      <c r="VV2195" s="218"/>
      <c r="VW2195" s="218"/>
      <c r="VX2195" s="218"/>
      <c r="VY2195" s="218"/>
      <c r="VZ2195" s="218"/>
      <c r="WA2195" s="218"/>
      <c r="WB2195" s="218"/>
      <c r="WC2195" s="218"/>
      <c r="WD2195" s="218"/>
      <c r="WE2195" s="218"/>
      <c r="WF2195" s="218"/>
      <c r="WG2195" s="218"/>
      <c r="WH2195" s="218"/>
      <c r="WI2195" s="218"/>
      <c r="WJ2195" s="218"/>
      <c r="WK2195" s="218"/>
      <c r="WL2195" s="218"/>
      <c r="WM2195" s="218"/>
      <c r="WN2195" s="218"/>
      <c r="WO2195" s="218"/>
      <c r="WP2195" s="218"/>
      <c r="WQ2195" s="218"/>
      <c r="WR2195" s="218"/>
      <c r="WS2195" s="218"/>
      <c r="WT2195" s="218"/>
      <c r="WU2195" s="218"/>
      <c r="WV2195" s="218"/>
      <c r="WW2195" s="218"/>
      <c r="WX2195" s="218"/>
      <c r="WY2195" s="218"/>
      <c r="WZ2195" s="218"/>
      <c r="XA2195" s="218"/>
      <c r="XB2195" s="218"/>
      <c r="XC2195" s="218"/>
      <c r="XD2195" s="218"/>
      <c r="XE2195" s="218"/>
      <c r="XF2195" s="218"/>
      <c r="XG2195" s="218"/>
      <c r="XH2195" s="218"/>
      <c r="XI2195" s="218"/>
      <c r="XJ2195" s="218"/>
      <c r="XK2195" s="218"/>
      <c r="XL2195" s="218"/>
      <c r="XM2195" s="218"/>
      <c r="XN2195" s="218"/>
      <c r="XO2195" s="218"/>
      <c r="XP2195" s="218"/>
      <c r="XQ2195" s="218"/>
      <c r="XR2195" s="218"/>
      <c r="XS2195" s="218"/>
      <c r="XT2195" s="218"/>
      <c r="XU2195" s="218"/>
      <c r="XV2195" s="218"/>
      <c r="XW2195" s="218"/>
      <c r="XX2195" s="218"/>
      <c r="XY2195" s="218"/>
      <c r="XZ2195" s="218"/>
      <c r="YA2195" s="218"/>
      <c r="YB2195" s="218"/>
      <c r="YC2195" s="218"/>
      <c r="YD2195" s="218"/>
      <c r="YE2195" s="218"/>
      <c r="YF2195" s="218"/>
      <c r="YG2195" s="218"/>
      <c r="YH2195" s="218"/>
      <c r="YI2195" s="218"/>
      <c r="YJ2195" s="218"/>
      <c r="YK2195" s="218"/>
      <c r="YL2195" s="218"/>
      <c r="YM2195" s="218"/>
      <c r="YN2195" s="218"/>
      <c r="YO2195" s="218"/>
      <c r="YP2195" s="218"/>
      <c r="YQ2195" s="218"/>
      <c r="YR2195" s="218"/>
      <c r="YS2195" s="218"/>
      <c r="YT2195" s="218"/>
      <c r="YU2195" s="218"/>
      <c r="YV2195" s="218"/>
      <c r="YW2195" s="218"/>
      <c r="YX2195" s="218"/>
      <c r="YY2195" s="218"/>
      <c r="YZ2195" s="218"/>
      <c r="ZA2195" s="218"/>
      <c r="ZB2195" s="218"/>
      <c r="ZC2195" s="218"/>
      <c r="ZD2195" s="218"/>
      <c r="ZE2195" s="218"/>
      <c r="ZF2195" s="218"/>
      <c r="ZG2195" s="218"/>
      <c r="ZH2195" s="218"/>
      <c r="ZI2195" s="218"/>
      <c r="ZJ2195" s="218"/>
      <c r="ZK2195" s="218"/>
      <c r="ZL2195" s="218"/>
      <c r="ZM2195" s="218"/>
      <c r="ZN2195" s="218"/>
      <c r="ZO2195" s="218"/>
      <c r="ZP2195" s="218"/>
      <c r="ZQ2195" s="218"/>
      <c r="ZR2195" s="218"/>
      <c r="ZS2195" s="218"/>
      <c r="ZT2195" s="218"/>
      <c r="ZU2195" s="218"/>
      <c r="ZV2195" s="218"/>
      <c r="ZW2195" s="218"/>
      <c r="ZX2195" s="218"/>
      <c r="ZY2195" s="218"/>
      <c r="ZZ2195" s="218"/>
      <c r="AAA2195" s="218"/>
      <c r="AAB2195" s="218"/>
      <c r="AAC2195" s="218"/>
      <c r="AAD2195" s="218"/>
      <c r="AAE2195" s="218"/>
      <c r="AAF2195" s="218"/>
      <c r="AAG2195" s="218"/>
      <c r="AAH2195" s="218"/>
      <c r="AAI2195" s="218"/>
      <c r="AAJ2195" s="218"/>
      <c r="AAK2195" s="218"/>
      <c r="AAL2195" s="218"/>
      <c r="AAM2195" s="218"/>
      <c r="AAN2195" s="218"/>
      <c r="AAO2195" s="218"/>
      <c r="AAP2195" s="218"/>
      <c r="AAQ2195" s="218"/>
      <c r="AAR2195" s="218"/>
      <c r="AAS2195" s="218"/>
      <c r="AAT2195" s="218"/>
      <c r="AAU2195" s="218"/>
      <c r="AAV2195" s="218"/>
      <c r="AAW2195" s="218"/>
      <c r="AAX2195" s="218"/>
      <c r="AAY2195" s="218"/>
      <c r="AAZ2195" s="218"/>
      <c r="ABA2195" s="218"/>
      <c r="ABB2195" s="218"/>
      <c r="ABC2195" s="218"/>
      <c r="ABD2195" s="218"/>
      <c r="ABE2195" s="218"/>
      <c r="ABF2195" s="218"/>
      <c r="ABG2195" s="218"/>
      <c r="ABH2195" s="218"/>
      <c r="ABI2195" s="218"/>
      <c r="ABJ2195" s="218"/>
      <c r="ABK2195" s="218"/>
      <c r="ABL2195" s="218"/>
      <c r="ABM2195" s="218"/>
      <c r="ABN2195" s="218"/>
      <c r="ABO2195" s="218"/>
      <c r="ABP2195" s="218"/>
      <c r="ABQ2195" s="218"/>
      <c r="ABR2195" s="218"/>
      <c r="ABS2195" s="218"/>
      <c r="ABT2195" s="218"/>
      <c r="ABU2195" s="218"/>
      <c r="ABV2195" s="218"/>
      <c r="ABW2195" s="218"/>
      <c r="ABX2195" s="218"/>
      <c r="ABY2195" s="218"/>
      <c r="ABZ2195" s="218"/>
      <c r="ACA2195" s="218"/>
      <c r="ACB2195" s="218"/>
      <c r="ACC2195" s="218"/>
      <c r="ACD2195" s="218"/>
      <c r="ACE2195" s="218"/>
      <c r="ACF2195" s="218"/>
      <c r="ACG2195" s="218"/>
      <c r="ACH2195" s="218"/>
      <c r="ACI2195" s="218"/>
      <c r="ACJ2195" s="218"/>
      <c r="ACK2195" s="218"/>
      <c r="ACL2195" s="218"/>
      <c r="ACM2195" s="218"/>
      <c r="ACN2195" s="218"/>
      <c r="ACO2195" s="218"/>
      <c r="ACP2195" s="218"/>
      <c r="ACQ2195" s="218"/>
      <c r="ACR2195" s="218"/>
      <c r="ACS2195" s="218"/>
      <c r="ACT2195" s="218"/>
      <c r="ACU2195" s="218"/>
      <c r="ACV2195" s="218"/>
      <c r="ACW2195" s="218"/>
      <c r="ACX2195" s="218"/>
      <c r="ACY2195" s="218"/>
      <c r="ACZ2195" s="218"/>
      <c r="ADA2195" s="218"/>
      <c r="ADB2195" s="218"/>
      <c r="ADC2195" s="218"/>
      <c r="ADD2195" s="218"/>
      <c r="ADE2195" s="218"/>
      <c r="ADF2195" s="218"/>
      <c r="ADG2195" s="218"/>
      <c r="ADH2195" s="218"/>
      <c r="ADI2195" s="218"/>
      <c r="ADJ2195" s="218"/>
      <c r="ADK2195" s="218"/>
      <c r="ADL2195" s="218"/>
      <c r="ADM2195" s="218"/>
      <c r="ADN2195" s="218"/>
      <c r="ADO2195" s="218"/>
      <c r="ADP2195" s="218"/>
      <c r="ADQ2195" s="218"/>
      <c r="ADR2195" s="218"/>
      <c r="ADS2195" s="218"/>
      <c r="ADT2195" s="218"/>
      <c r="ADU2195" s="218"/>
      <c r="ADV2195" s="218"/>
      <c r="ADW2195" s="218"/>
      <c r="ADX2195" s="218"/>
      <c r="ADY2195" s="218"/>
      <c r="ADZ2195" s="218"/>
      <c r="AEA2195" s="218"/>
      <c r="AEB2195" s="218"/>
      <c r="AEC2195" s="218"/>
      <c r="AED2195" s="218"/>
      <c r="AEE2195" s="218"/>
      <c r="AEF2195" s="218"/>
      <c r="AEG2195" s="218"/>
      <c r="AEH2195" s="218"/>
      <c r="AEI2195" s="218"/>
      <c r="AEJ2195" s="218"/>
      <c r="AEK2195" s="218"/>
      <c r="AEL2195" s="218"/>
      <c r="AEM2195" s="218"/>
      <c r="AEN2195" s="218"/>
      <c r="AEO2195" s="218"/>
      <c r="AEP2195" s="218"/>
      <c r="AEQ2195" s="218"/>
      <c r="AER2195" s="218"/>
      <c r="AES2195" s="218"/>
      <c r="AET2195" s="218"/>
      <c r="AEU2195" s="218"/>
      <c r="AEV2195" s="218"/>
      <c r="AEW2195" s="218"/>
      <c r="AEX2195" s="218"/>
      <c r="AEY2195" s="218"/>
      <c r="AEZ2195" s="218"/>
      <c r="AFA2195" s="218"/>
      <c r="AFB2195" s="218"/>
      <c r="AFC2195" s="218"/>
      <c r="AFD2195" s="218"/>
      <c r="AFE2195" s="218"/>
      <c r="AFF2195" s="218"/>
      <c r="AFG2195" s="218"/>
      <c r="AFH2195" s="218"/>
      <c r="AFI2195" s="218"/>
      <c r="AFJ2195" s="218"/>
      <c r="AFK2195" s="218"/>
      <c r="AFL2195" s="218"/>
      <c r="AFM2195" s="218"/>
      <c r="AFN2195" s="218"/>
      <c r="AFO2195" s="218"/>
      <c r="AFP2195" s="218"/>
      <c r="AFQ2195" s="218"/>
      <c r="AFR2195" s="218"/>
      <c r="AFS2195" s="218"/>
      <c r="AFT2195" s="218"/>
      <c r="AFU2195" s="218"/>
      <c r="AFV2195" s="218"/>
      <c r="AFW2195" s="218"/>
      <c r="AFX2195" s="218"/>
      <c r="AFY2195" s="218"/>
      <c r="AFZ2195" s="218"/>
      <c r="AGA2195" s="218"/>
      <c r="AGB2195" s="218"/>
      <c r="AGC2195" s="218"/>
      <c r="AGD2195" s="218"/>
      <c r="AGE2195" s="218"/>
      <c r="AGF2195" s="218"/>
      <c r="AGG2195" s="218"/>
      <c r="AGH2195" s="218"/>
      <c r="AGI2195" s="218"/>
      <c r="AGJ2195" s="218"/>
      <c r="AGK2195" s="218"/>
      <c r="AGL2195" s="218"/>
      <c r="AGM2195" s="218"/>
      <c r="AGN2195" s="218"/>
      <c r="AGO2195" s="218"/>
      <c r="AGP2195" s="218"/>
      <c r="AGQ2195" s="218"/>
      <c r="AGR2195" s="218"/>
      <c r="AGS2195" s="218"/>
      <c r="AGT2195" s="218"/>
      <c r="AGU2195" s="218"/>
      <c r="AGV2195" s="218"/>
      <c r="AGW2195" s="218"/>
      <c r="AGX2195" s="218"/>
      <c r="AGY2195" s="218"/>
      <c r="AGZ2195" s="218"/>
      <c r="AHA2195" s="218"/>
      <c r="AHB2195" s="218"/>
      <c r="AHC2195" s="218"/>
      <c r="AHD2195" s="218"/>
      <c r="AHE2195" s="218"/>
      <c r="AHF2195" s="218"/>
      <c r="AHG2195" s="218"/>
      <c r="AHH2195" s="218"/>
      <c r="AHI2195" s="218"/>
      <c r="AHJ2195" s="218"/>
      <c r="AHK2195" s="218"/>
      <c r="AHL2195" s="218"/>
      <c r="AHM2195" s="218"/>
      <c r="AHN2195" s="218"/>
      <c r="AHO2195" s="218"/>
      <c r="AHP2195" s="218"/>
      <c r="AHQ2195" s="218"/>
      <c r="AHR2195" s="218"/>
      <c r="AHS2195" s="218"/>
      <c r="AHT2195" s="218"/>
      <c r="AHU2195" s="218"/>
      <c r="AHV2195" s="218"/>
      <c r="AHW2195" s="218"/>
      <c r="AHX2195" s="218"/>
      <c r="AHY2195" s="218"/>
      <c r="AHZ2195" s="218"/>
      <c r="AIA2195" s="218"/>
      <c r="AIB2195" s="218"/>
      <c r="AIC2195" s="218"/>
      <c r="AID2195" s="218"/>
      <c r="AIE2195" s="218"/>
      <c r="AIF2195" s="218"/>
      <c r="AIG2195" s="218"/>
      <c r="AIH2195" s="218"/>
      <c r="AII2195" s="218"/>
      <c r="AIJ2195" s="218"/>
      <c r="AIK2195" s="218"/>
      <c r="AIL2195" s="218"/>
      <c r="AIM2195" s="218"/>
      <c r="AIN2195" s="218"/>
      <c r="AIO2195" s="218"/>
      <c r="AIP2195" s="218"/>
      <c r="AIQ2195" s="218"/>
      <c r="AIR2195" s="218"/>
      <c r="AIS2195" s="218"/>
      <c r="AIT2195" s="218"/>
      <c r="AIU2195" s="218"/>
      <c r="AIV2195" s="218"/>
      <c r="AIW2195" s="218"/>
      <c r="AIX2195" s="218"/>
      <c r="AIY2195" s="218"/>
      <c r="AIZ2195" s="218"/>
      <c r="AJA2195" s="218"/>
      <c r="AJB2195" s="218"/>
      <c r="AJC2195" s="218"/>
      <c r="AJD2195" s="218"/>
      <c r="AJE2195" s="218"/>
      <c r="AJF2195" s="218"/>
      <c r="AJG2195" s="218"/>
      <c r="AJH2195" s="218"/>
      <c r="AJI2195" s="218"/>
      <c r="AJJ2195" s="218"/>
      <c r="AJK2195" s="218"/>
      <c r="AJL2195" s="218"/>
      <c r="AJM2195" s="218"/>
      <c r="AJN2195" s="218"/>
      <c r="AJO2195" s="218"/>
      <c r="AJP2195" s="218"/>
      <c r="AJQ2195" s="218"/>
      <c r="AJR2195" s="218"/>
      <c r="AJS2195" s="218"/>
      <c r="AJT2195" s="218"/>
      <c r="AJU2195" s="218"/>
      <c r="AJV2195" s="218"/>
      <c r="AJW2195" s="218"/>
      <c r="AJX2195" s="218"/>
      <c r="AJY2195" s="218"/>
      <c r="AJZ2195" s="218"/>
      <c r="AKA2195" s="218"/>
      <c r="AKB2195" s="218"/>
      <c r="AKC2195" s="218"/>
      <c r="AKD2195" s="218"/>
      <c r="AKE2195" s="218"/>
      <c r="AKF2195" s="218"/>
      <c r="AKG2195" s="218"/>
      <c r="AKH2195" s="218"/>
      <c r="AKI2195" s="218"/>
      <c r="AKJ2195" s="218"/>
      <c r="AKK2195" s="218"/>
      <c r="AKL2195" s="218"/>
      <c r="AKM2195" s="218"/>
      <c r="AKN2195" s="218"/>
      <c r="AKO2195" s="218"/>
      <c r="AKP2195" s="218"/>
      <c r="AKQ2195" s="218"/>
      <c r="AKR2195" s="218"/>
      <c r="AKS2195" s="218"/>
      <c r="AKT2195" s="218"/>
      <c r="AKU2195" s="218"/>
      <c r="AKV2195" s="218"/>
      <c r="AKW2195" s="218"/>
      <c r="AKX2195" s="218"/>
      <c r="AKY2195" s="218"/>
      <c r="AKZ2195" s="218"/>
      <c r="ALA2195" s="218"/>
      <c r="ALB2195" s="218"/>
      <c r="ALC2195" s="218"/>
      <c r="ALD2195" s="218"/>
      <c r="ALE2195" s="218"/>
      <c r="ALF2195" s="218"/>
      <c r="ALG2195" s="218"/>
      <c r="ALH2195" s="218"/>
      <c r="ALI2195" s="218"/>
      <c r="ALJ2195" s="218"/>
      <c r="ALK2195" s="218"/>
      <c r="ALL2195" s="218"/>
      <c r="ALM2195" s="218"/>
      <c r="ALN2195" s="218"/>
      <c r="ALO2195" s="218"/>
      <c r="ALP2195" s="218"/>
      <c r="ALQ2195" s="218"/>
      <c r="ALR2195" s="218"/>
      <c r="ALS2195" s="218"/>
      <c r="ALT2195" s="218"/>
      <c r="ALU2195" s="218"/>
      <c r="ALV2195" s="218"/>
      <c r="ALW2195" s="218"/>
      <c r="ALX2195" s="218"/>
      <c r="ALY2195" s="218"/>
      <c r="ALZ2195" s="218"/>
      <c r="AMA2195" s="218"/>
      <c r="AMB2195" s="218"/>
      <c r="AMC2195" s="218"/>
      <c r="AMD2195" s="218"/>
      <c r="AME2195" s="218"/>
      <c r="AMF2195" s="218"/>
      <c r="AMG2195" s="218"/>
      <c r="AMH2195" s="218"/>
      <c r="AMI2195" s="218"/>
      <c r="AMJ2195" s="218"/>
      <c r="AMK2195" s="218"/>
      <c r="AML2195" s="218"/>
      <c r="AMM2195" s="218"/>
      <c r="AMN2195" s="218"/>
      <c r="AMO2195" s="218"/>
      <c r="AMP2195" s="218"/>
      <c r="AMQ2195" s="218"/>
      <c r="AMR2195" s="218"/>
      <c r="AMS2195" s="218"/>
      <c r="AMT2195" s="218"/>
      <c r="AMU2195" s="218"/>
      <c r="AMV2195" s="218"/>
      <c r="AMW2195" s="218"/>
      <c r="AMX2195" s="218"/>
      <c r="AMY2195" s="218"/>
      <c r="AMZ2195" s="218"/>
      <c r="ANA2195" s="218"/>
      <c r="ANB2195" s="218"/>
      <c r="ANC2195" s="218"/>
      <c r="AND2195" s="218"/>
      <c r="ANE2195" s="218"/>
      <c r="ANF2195" s="218"/>
      <c r="ANG2195" s="218"/>
      <c r="ANH2195" s="218"/>
      <c r="ANI2195" s="218"/>
      <c r="ANJ2195" s="218"/>
      <c r="ANK2195" s="218"/>
      <c r="ANL2195" s="218"/>
      <c r="ANM2195" s="218"/>
      <c r="ANN2195" s="218"/>
      <c r="ANO2195" s="218"/>
      <c r="ANP2195" s="218"/>
      <c r="ANQ2195" s="218"/>
      <c r="ANR2195" s="218"/>
      <c r="ANS2195" s="218"/>
      <c r="ANT2195" s="218"/>
      <c r="ANU2195" s="218"/>
      <c r="ANV2195" s="218"/>
      <c r="ANW2195" s="218"/>
      <c r="ANX2195" s="218"/>
      <c r="ANY2195" s="218"/>
      <c r="ANZ2195" s="218"/>
      <c r="AOA2195" s="218"/>
      <c r="AOB2195" s="218"/>
      <c r="AOC2195" s="218"/>
      <c r="AOD2195" s="218"/>
      <c r="AOE2195" s="218"/>
      <c r="AOF2195" s="218"/>
      <c r="AOG2195" s="218"/>
      <c r="AOH2195" s="218"/>
      <c r="AOI2195" s="218"/>
      <c r="AOJ2195" s="218"/>
      <c r="AOK2195" s="218"/>
      <c r="AOL2195" s="218"/>
      <c r="AOM2195" s="218"/>
      <c r="AON2195" s="218"/>
      <c r="AOO2195" s="218"/>
      <c r="AOP2195" s="218"/>
      <c r="AOQ2195" s="218"/>
      <c r="AOR2195" s="218"/>
      <c r="AOS2195" s="218"/>
      <c r="AOT2195" s="218"/>
      <c r="AOU2195" s="218"/>
      <c r="AOV2195" s="218"/>
      <c r="AOW2195" s="218"/>
      <c r="AOX2195" s="218"/>
      <c r="AOY2195" s="218"/>
      <c r="AOZ2195" s="218"/>
      <c r="APA2195" s="218"/>
      <c r="APB2195" s="218"/>
      <c r="APC2195" s="218"/>
      <c r="APD2195" s="218"/>
      <c r="APE2195" s="218"/>
      <c r="APF2195" s="218"/>
      <c r="APG2195" s="218"/>
      <c r="APH2195" s="218"/>
      <c r="API2195" s="218"/>
      <c r="APJ2195" s="218"/>
      <c r="APK2195" s="218"/>
      <c r="APL2195" s="218"/>
      <c r="APM2195" s="218"/>
      <c r="APN2195" s="218"/>
      <c r="APO2195" s="218"/>
      <c r="APP2195" s="218"/>
      <c r="APQ2195" s="218"/>
      <c r="APR2195" s="218"/>
      <c r="APS2195" s="218"/>
      <c r="APT2195" s="218"/>
      <c r="APU2195" s="218"/>
      <c r="APV2195" s="218"/>
      <c r="APW2195" s="218"/>
      <c r="APX2195" s="218"/>
      <c r="APY2195" s="218"/>
      <c r="APZ2195" s="218"/>
      <c r="AQA2195" s="218"/>
      <c r="AQB2195" s="218"/>
      <c r="AQC2195" s="218"/>
      <c r="AQD2195" s="218"/>
      <c r="AQE2195" s="218"/>
      <c r="AQF2195" s="218"/>
      <c r="AQG2195" s="218"/>
      <c r="AQH2195" s="218"/>
      <c r="AQI2195" s="218"/>
      <c r="AQJ2195" s="218"/>
      <c r="AQK2195" s="218"/>
      <c r="AQL2195" s="218"/>
      <c r="AQM2195" s="218"/>
      <c r="AQN2195" s="218"/>
      <c r="AQO2195" s="218"/>
      <c r="AQP2195" s="218"/>
      <c r="AQQ2195" s="218"/>
      <c r="AQR2195" s="218"/>
      <c r="AQS2195" s="218"/>
      <c r="AQT2195" s="218"/>
      <c r="AQU2195" s="218"/>
      <c r="AQV2195" s="218"/>
      <c r="AQW2195" s="218"/>
      <c r="AQX2195" s="218"/>
      <c r="AQY2195" s="218"/>
      <c r="AQZ2195" s="218"/>
      <c r="ARA2195" s="218"/>
      <c r="ARB2195" s="218"/>
      <c r="ARC2195" s="218"/>
      <c r="ARD2195" s="218"/>
      <c r="ARE2195" s="218"/>
      <c r="ARF2195" s="218"/>
      <c r="ARG2195" s="218"/>
      <c r="ARH2195" s="218"/>
      <c r="ARI2195" s="218"/>
      <c r="ARJ2195" s="218"/>
      <c r="ARK2195" s="218"/>
      <c r="ARL2195" s="218"/>
      <c r="ARM2195" s="218"/>
      <c r="ARN2195" s="218"/>
      <c r="ARO2195" s="218"/>
      <c r="ARP2195" s="218"/>
      <c r="ARQ2195" s="218"/>
      <c r="ARR2195" s="218"/>
      <c r="ARS2195" s="218"/>
      <c r="ART2195" s="218"/>
      <c r="ARU2195" s="218"/>
      <c r="ARV2195" s="218"/>
      <c r="ARW2195" s="218"/>
      <c r="ARX2195" s="218"/>
      <c r="ARY2195" s="218"/>
      <c r="ARZ2195" s="218"/>
      <c r="ASA2195" s="218"/>
      <c r="ASB2195" s="218"/>
      <c r="ASC2195" s="218"/>
      <c r="ASD2195" s="218"/>
      <c r="ASE2195" s="218"/>
      <c r="ASF2195" s="218"/>
      <c r="ASG2195" s="218"/>
      <c r="ASH2195" s="218"/>
      <c r="ASI2195" s="218"/>
      <c r="ASJ2195" s="218"/>
      <c r="ASK2195" s="218"/>
      <c r="ASL2195" s="218"/>
      <c r="ASM2195" s="218"/>
      <c r="ASN2195" s="218"/>
      <c r="ASO2195" s="218"/>
      <c r="ASP2195" s="218"/>
      <c r="ASQ2195" s="218"/>
      <c r="ASR2195" s="218"/>
      <c r="ASS2195" s="218"/>
      <c r="AST2195" s="218"/>
      <c r="ASU2195" s="218"/>
      <c r="ASV2195" s="218"/>
      <c r="ASW2195" s="218"/>
      <c r="ASX2195" s="218"/>
      <c r="ASY2195" s="218"/>
      <c r="ASZ2195" s="218"/>
      <c r="ATA2195" s="218"/>
      <c r="ATB2195" s="218"/>
      <c r="ATC2195" s="218"/>
      <c r="ATD2195" s="218"/>
      <c r="ATE2195" s="218"/>
      <c r="ATF2195" s="218"/>
      <c r="ATG2195" s="218"/>
      <c r="ATH2195" s="218"/>
      <c r="ATI2195" s="218"/>
      <c r="ATJ2195" s="218"/>
      <c r="ATK2195" s="218"/>
      <c r="ATL2195" s="218"/>
      <c r="ATM2195" s="218"/>
      <c r="ATN2195" s="218"/>
      <c r="ATO2195" s="218"/>
      <c r="ATP2195" s="218"/>
      <c r="ATQ2195" s="218"/>
      <c r="ATR2195" s="218"/>
      <c r="ATS2195" s="218"/>
      <c r="ATT2195" s="218"/>
      <c r="ATU2195" s="218"/>
      <c r="ATV2195" s="218"/>
      <c r="ATW2195" s="218"/>
      <c r="ATX2195" s="218"/>
      <c r="ATY2195" s="218"/>
      <c r="ATZ2195" s="218"/>
      <c r="AUA2195" s="218"/>
      <c r="AUB2195" s="218"/>
      <c r="AUC2195" s="218"/>
      <c r="AUD2195" s="218"/>
      <c r="AUE2195" s="218"/>
      <c r="AUF2195" s="218"/>
      <c r="AUG2195" s="218"/>
      <c r="AUH2195" s="218"/>
      <c r="AUI2195" s="218"/>
      <c r="AUJ2195" s="218"/>
      <c r="AUK2195" s="218"/>
      <c r="AUL2195" s="218"/>
      <c r="AUM2195" s="218"/>
      <c r="AUN2195" s="218"/>
      <c r="AUO2195" s="218"/>
      <c r="AUP2195" s="218"/>
      <c r="AUQ2195" s="218"/>
      <c r="AUR2195" s="218"/>
      <c r="AUS2195" s="218"/>
      <c r="AUT2195" s="218"/>
      <c r="AUU2195" s="218"/>
      <c r="AUV2195" s="218"/>
      <c r="AUW2195" s="218"/>
      <c r="AUX2195" s="218"/>
      <c r="AUY2195" s="218"/>
      <c r="AUZ2195" s="218"/>
      <c r="AVA2195" s="218"/>
      <c r="AVB2195" s="218"/>
      <c r="AVC2195" s="218"/>
      <c r="AVD2195" s="218"/>
      <c r="AVE2195" s="218"/>
      <c r="AVF2195" s="218"/>
      <c r="AVG2195" s="218"/>
      <c r="AVH2195" s="218"/>
      <c r="AVI2195" s="218"/>
      <c r="AVJ2195" s="218"/>
      <c r="AVK2195" s="218"/>
      <c r="AVL2195" s="218"/>
      <c r="AVM2195" s="218"/>
      <c r="AVN2195" s="218"/>
      <c r="AVO2195" s="218"/>
      <c r="AVP2195" s="218"/>
      <c r="AVQ2195" s="218"/>
      <c r="AVR2195" s="218"/>
      <c r="AVS2195" s="218"/>
      <c r="AVT2195" s="218"/>
      <c r="AVU2195" s="218"/>
      <c r="AVV2195" s="218"/>
      <c r="AVW2195" s="218"/>
      <c r="AVX2195" s="218"/>
      <c r="AVY2195" s="218"/>
      <c r="AVZ2195" s="218"/>
      <c r="AWA2195" s="218"/>
      <c r="AWB2195" s="218"/>
      <c r="AWC2195" s="218"/>
      <c r="AWD2195" s="218"/>
      <c r="AWE2195" s="218"/>
      <c r="AWF2195" s="218"/>
      <c r="AWG2195" s="218"/>
      <c r="AWH2195" s="218"/>
      <c r="AWI2195" s="218"/>
      <c r="AWJ2195" s="218"/>
      <c r="AWK2195" s="218"/>
      <c r="AWL2195" s="218"/>
      <c r="AWM2195" s="218"/>
      <c r="AWN2195" s="218"/>
      <c r="AWO2195" s="218"/>
      <c r="AWP2195" s="218"/>
      <c r="AWQ2195" s="218"/>
      <c r="AWR2195" s="218"/>
      <c r="AWS2195" s="218"/>
      <c r="AWT2195" s="218"/>
      <c r="AWU2195" s="218"/>
      <c r="AWV2195" s="218"/>
      <c r="AWW2195" s="218"/>
      <c r="AWX2195" s="218"/>
      <c r="AWY2195" s="218"/>
      <c r="AWZ2195" s="218"/>
      <c r="AXA2195" s="218"/>
      <c r="AXB2195" s="218"/>
      <c r="AXC2195" s="218"/>
      <c r="AXD2195" s="218"/>
      <c r="AXE2195" s="218"/>
      <c r="AXF2195" s="218"/>
      <c r="AXG2195" s="218"/>
      <c r="AXH2195" s="218"/>
      <c r="AXI2195" s="218"/>
      <c r="AXJ2195" s="218"/>
      <c r="AXK2195" s="218"/>
      <c r="AXL2195" s="218"/>
      <c r="AXM2195" s="218"/>
      <c r="AXN2195" s="218"/>
      <c r="AXO2195" s="218"/>
      <c r="AXP2195" s="218"/>
      <c r="AXQ2195" s="218"/>
      <c r="AXR2195" s="218"/>
      <c r="AXS2195" s="218"/>
      <c r="AXT2195" s="218"/>
      <c r="AXU2195" s="218"/>
      <c r="AXV2195" s="218"/>
      <c r="AXW2195" s="218"/>
      <c r="AXX2195" s="218"/>
      <c r="AXY2195" s="218"/>
      <c r="AXZ2195" s="218"/>
      <c r="AYA2195" s="218"/>
      <c r="AYB2195" s="218"/>
      <c r="AYC2195" s="218"/>
      <c r="AYD2195" s="218"/>
      <c r="AYE2195" s="218"/>
      <c r="AYF2195" s="218"/>
      <c r="AYG2195" s="218"/>
      <c r="AYH2195" s="218"/>
      <c r="AYI2195" s="218"/>
      <c r="AYJ2195" s="218"/>
      <c r="AYK2195" s="218"/>
      <c r="AYL2195" s="218"/>
      <c r="AYM2195" s="218"/>
      <c r="AYN2195" s="218"/>
      <c r="AYO2195" s="218"/>
      <c r="AYP2195" s="218"/>
      <c r="AYQ2195" s="218"/>
      <c r="AYR2195" s="218"/>
      <c r="AYS2195" s="218"/>
      <c r="AYT2195" s="218"/>
      <c r="AYU2195" s="218"/>
      <c r="AYV2195" s="218"/>
      <c r="AYW2195" s="218"/>
      <c r="AYX2195" s="218"/>
      <c r="AYY2195" s="218"/>
      <c r="AYZ2195" s="218"/>
      <c r="AZA2195" s="218"/>
      <c r="AZB2195" s="218"/>
      <c r="AZC2195" s="218"/>
      <c r="AZD2195" s="218"/>
      <c r="AZE2195" s="218"/>
      <c r="AZF2195" s="218"/>
      <c r="AZG2195" s="218"/>
      <c r="AZH2195" s="218"/>
      <c r="AZI2195" s="218"/>
      <c r="AZJ2195" s="218"/>
      <c r="AZK2195" s="218"/>
      <c r="AZL2195" s="218"/>
      <c r="AZM2195" s="218"/>
      <c r="AZN2195" s="218"/>
      <c r="AZO2195" s="218"/>
      <c r="AZP2195" s="218"/>
      <c r="AZQ2195" s="218"/>
      <c r="AZR2195" s="218"/>
      <c r="AZS2195" s="218"/>
      <c r="AZT2195" s="218"/>
      <c r="AZU2195" s="218"/>
      <c r="AZV2195" s="218"/>
      <c r="AZW2195" s="218"/>
      <c r="AZX2195" s="218"/>
      <c r="AZY2195" s="218"/>
      <c r="AZZ2195" s="218"/>
      <c r="BAA2195" s="218"/>
      <c r="BAB2195" s="218"/>
      <c r="BAC2195" s="218"/>
      <c r="BAD2195" s="218"/>
      <c r="BAE2195" s="218"/>
      <c r="BAF2195" s="218"/>
      <c r="BAG2195" s="218"/>
      <c r="BAH2195" s="218"/>
      <c r="BAI2195" s="218"/>
      <c r="BAJ2195" s="218"/>
      <c r="BAK2195" s="218"/>
      <c r="BAL2195" s="218"/>
      <c r="BAM2195" s="218"/>
      <c r="BAN2195" s="218"/>
      <c r="BAO2195" s="218"/>
      <c r="BAP2195" s="218"/>
      <c r="BAQ2195" s="218"/>
      <c r="BAR2195" s="218"/>
      <c r="BAS2195" s="218"/>
      <c r="BAT2195" s="218"/>
      <c r="BAU2195" s="218"/>
      <c r="BAV2195" s="218"/>
      <c r="BAW2195" s="218"/>
      <c r="BAX2195" s="218"/>
      <c r="BAY2195" s="218"/>
      <c r="BAZ2195" s="218"/>
      <c r="BBA2195" s="218"/>
      <c r="BBB2195" s="218"/>
      <c r="BBC2195" s="218"/>
      <c r="BBD2195" s="218"/>
      <c r="BBE2195" s="218"/>
      <c r="BBF2195" s="218"/>
      <c r="BBG2195" s="218"/>
      <c r="BBH2195" s="218"/>
      <c r="BBI2195" s="218"/>
      <c r="BBJ2195" s="218"/>
      <c r="BBK2195" s="218"/>
      <c r="BBL2195" s="218"/>
      <c r="BBM2195" s="218"/>
      <c r="BBN2195" s="218"/>
      <c r="BBO2195" s="218"/>
      <c r="BBP2195" s="218"/>
      <c r="BBQ2195" s="218"/>
      <c r="BBR2195" s="218"/>
      <c r="BBS2195" s="218"/>
      <c r="BBT2195" s="218"/>
      <c r="BBU2195" s="218"/>
      <c r="BBV2195" s="218"/>
      <c r="BBW2195" s="218"/>
      <c r="BBX2195" s="218"/>
      <c r="BBY2195" s="218"/>
      <c r="BBZ2195" s="218"/>
      <c r="BCA2195" s="218"/>
      <c r="BCB2195" s="218"/>
      <c r="BCC2195" s="218"/>
      <c r="BCD2195" s="218"/>
      <c r="BCE2195" s="218"/>
      <c r="BCF2195" s="218"/>
      <c r="BCG2195" s="218"/>
      <c r="BCH2195" s="218"/>
      <c r="BCI2195" s="218"/>
      <c r="BCJ2195" s="218"/>
      <c r="BCK2195" s="218"/>
      <c r="BCL2195" s="218"/>
      <c r="BCM2195" s="218"/>
      <c r="BCN2195" s="218"/>
      <c r="BCO2195" s="218"/>
      <c r="BCP2195" s="218"/>
      <c r="BCQ2195" s="218"/>
      <c r="BCR2195" s="218"/>
      <c r="BCS2195" s="218"/>
      <c r="BCT2195" s="218"/>
      <c r="BCU2195" s="218"/>
      <c r="BCV2195" s="218"/>
      <c r="BCW2195" s="218"/>
      <c r="BCX2195" s="218"/>
      <c r="BCY2195" s="218"/>
      <c r="BCZ2195" s="218"/>
      <c r="BDA2195" s="218"/>
      <c r="BDB2195" s="218"/>
      <c r="BDC2195" s="218"/>
      <c r="BDD2195" s="218"/>
      <c r="BDE2195" s="218"/>
      <c r="BDF2195" s="218"/>
      <c r="BDG2195" s="218"/>
      <c r="BDH2195" s="218"/>
      <c r="BDI2195" s="218"/>
      <c r="BDJ2195" s="218"/>
      <c r="BDK2195" s="218"/>
      <c r="BDL2195" s="218"/>
      <c r="BDM2195" s="218"/>
      <c r="BDN2195" s="218"/>
      <c r="BDO2195" s="218"/>
      <c r="BDP2195" s="218"/>
      <c r="BDQ2195" s="218"/>
      <c r="BDR2195" s="218"/>
      <c r="BDS2195" s="218"/>
      <c r="BDT2195" s="218"/>
      <c r="BDU2195" s="218"/>
      <c r="BDV2195" s="218"/>
      <c r="BDW2195" s="218"/>
      <c r="BDX2195" s="218"/>
      <c r="BDY2195" s="218"/>
      <c r="BDZ2195" s="218"/>
      <c r="BEA2195" s="218"/>
      <c r="BEB2195" s="218"/>
      <c r="BEC2195" s="218"/>
      <c r="BED2195" s="218"/>
      <c r="BEE2195" s="218"/>
      <c r="BEF2195" s="218"/>
      <c r="BEG2195" s="218"/>
      <c r="BEH2195" s="218"/>
      <c r="BEI2195" s="218"/>
      <c r="BEJ2195" s="218"/>
      <c r="BEK2195" s="218"/>
      <c r="BEL2195" s="218"/>
      <c r="BEM2195" s="218"/>
      <c r="BEN2195" s="218"/>
      <c r="BEO2195" s="218"/>
      <c r="BEP2195" s="218"/>
      <c r="BEQ2195" s="218"/>
      <c r="BER2195" s="218"/>
      <c r="BES2195" s="218"/>
      <c r="BET2195" s="218"/>
      <c r="BEU2195" s="218"/>
      <c r="BEV2195" s="218"/>
      <c r="BEW2195" s="218"/>
      <c r="BEX2195" s="218"/>
      <c r="BEY2195" s="218"/>
      <c r="BEZ2195" s="218"/>
      <c r="BFA2195" s="218"/>
      <c r="BFB2195" s="218"/>
      <c r="BFC2195" s="218"/>
      <c r="BFD2195" s="218"/>
      <c r="BFE2195" s="218"/>
      <c r="BFF2195" s="218"/>
      <c r="BFG2195" s="218"/>
      <c r="BFH2195" s="218"/>
      <c r="BFI2195" s="218"/>
      <c r="BFJ2195" s="218"/>
      <c r="BFK2195" s="218"/>
      <c r="BFL2195" s="218"/>
      <c r="BFM2195" s="218"/>
      <c r="BFN2195" s="218"/>
      <c r="BFO2195" s="218"/>
      <c r="BFP2195" s="218"/>
      <c r="BFQ2195" s="218"/>
      <c r="BFR2195" s="218"/>
      <c r="BFS2195" s="218"/>
      <c r="BFT2195" s="218"/>
      <c r="BFU2195" s="218"/>
      <c r="BFV2195" s="218"/>
      <c r="BFW2195" s="218"/>
      <c r="BFX2195" s="218"/>
      <c r="BFY2195" s="218"/>
      <c r="BFZ2195" s="218"/>
      <c r="BGA2195" s="218"/>
      <c r="BGB2195" s="218"/>
      <c r="BGC2195" s="218"/>
      <c r="BGD2195" s="218"/>
      <c r="BGE2195" s="218"/>
      <c r="BGF2195" s="218"/>
      <c r="BGG2195" s="218"/>
      <c r="BGH2195" s="218"/>
      <c r="BGI2195" s="218"/>
      <c r="BGJ2195" s="218"/>
      <c r="BGK2195" s="218"/>
      <c r="BGL2195" s="218"/>
      <c r="BGM2195" s="218"/>
      <c r="BGN2195" s="218"/>
      <c r="BGO2195" s="218"/>
      <c r="BGP2195" s="218"/>
      <c r="BGQ2195" s="218"/>
      <c r="BGR2195" s="218"/>
      <c r="BGS2195" s="218"/>
      <c r="BGT2195" s="218"/>
      <c r="BGU2195" s="218"/>
      <c r="BGV2195" s="218"/>
      <c r="BGW2195" s="218"/>
      <c r="BGX2195" s="218"/>
      <c r="BGY2195" s="218"/>
      <c r="BGZ2195" s="218"/>
      <c r="BHA2195" s="218"/>
      <c r="BHB2195" s="218"/>
      <c r="BHC2195" s="218"/>
      <c r="BHD2195" s="218"/>
      <c r="BHE2195" s="218"/>
      <c r="BHF2195" s="218"/>
      <c r="BHG2195" s="218"/>
      <c r="BHH2195" s="218"/>
      <c r="BHI2195" s="218"/>
      <c r="BHJ2195" s="218"/>
      <c r="BHK2195" s="218"/>
      <c r="BHL2195" s="218"/>
      <c r="BHM2195" s="218"/>
      <c r="BHN2195" s="218"/>
      <c r="BHO2195" s="218"/>
      <c r="BHP2195" s="218"/>
      <c r="BHQ2195" s="218"/>
      <c r="BHR2195" s="218"/>
      <c r="BHS2195" s="218"/>
      <c r="BHT2195" s="218"/>
      <c r="BHU2195" s="218"/>
      <c r="BHV2195" s="218"/>
      <c r="BHW2195" s="218"/>
      <c r="BHX2195" s="218"/>
      <c r="BHY2195" s="218"/>
      <c r="BHZ2195" s="218"/>
      <c r="BIA2195" s="218"/>
      <c r="BIB2195" s="218"/>
      <c r="BIC2195" s="218"/>
      <c r="BID2195" s="218"/>
      <c r="BIE2195" s="218"/>
      <c r="BIF2195" s="218"/>
      <c r="BIG2195" s="218"/>
      <c r="BIH2195" s="218"/>
      <c r="BII2195" s="218"/>
      <c r="BIJ2195" s="218"/>
      <c r="BIK2195" s="218"/>
      <c r="BIL2195" s="218"/>
      <c r="BIM2195" s="218"/>
      <c r="BIN2195" s="218"/>
      <c r="BIO2195" s="218"/>
      <c r="BIP2195" s="218"/>
      <c r="BIQ2195" s="218"/>
      <c r="BIR2195" s="218"/>
      <c r="BIS2195" s="218"/>
      <c r="BIT2195" s="218"/>
      <c r="BIU2195" s="218"/>
      <c r="BIV2195" s="218"/>
      <c r="BIW2195" s="218"/>
      <c r="BIX2195" s="218"/>
      <c r="BIY2195" s="218"/>
      <c r="BIZ2195" s="218"/>
      <c r="BJA2195" s="218"/>
      <c r="BJB2195" s="218"/>
      <c r="BJC2195" s="218"/>
      <c r="BJD2195" s="218"/>
      <c r="BJE2195" s="218"/>
      <c r="BJF2195" s="218"/>
      <c r="BJG2195" s="218"/>
      <c r="BJH2195" s="218"/>
      <c r="BJI2195" s="218"/>
      <c r="BJJ2195" s="218"/>
      <c r="BJK2195" s="218"/>
      <c r="BJL2195" s="218"/>
      <c r="BJM2195" s="218"/>
      <c r="BJN2195" s="218"/>
      <c r="BJO2195" s="218"/>
      <c r="BJP2195" s="218"/>
      <c r="BJQ2195" s="218"/>
      <c r="BJR2195" s="218"/>
      <c r="BJS2195" s="218"/>
      <c r="BJT2195" s="218"/>
      <c r="BJU2195" s="218"/>
      <c r="BJV2195" s="218"/>
      <c r="BJW2195" s="218"/>
      <c r="BJX2195" s="218"/>
      <c r="BJY2195" s="218"/>
      <c r="BJZ2195" s="218"/>
      <c r="BKA2195" s="218"/>
      <c r="BKB2195" s="218"/>
      <c r="BKC2195" s="218"/>
      <c r="BKD2195" s="218"/>
      <c r="BKE2195" s="218"/>
      <c r="BKF2195" s="218"/>
      <c r="BKG2195" s="218"/>
      <c r="BKH2195" s="218"/>
      <c r="BKI2195" s="218"/>
      <c r="BKJ2195" s="218"/>
      <c r="BKK2195" s="218"/>
      <c r="BKL2195" s="218"/>
      <c r="BKM2195" s="218"/>
      <c r="BKN2195" s="218"/>
      <c r="BKO2195" s="218"/>
      <c r="BKP2195" s="218"/>
      <c r="BKQ2195" s="218"/>
      <c r="BKR2195" s="218"/>
      <c r="BKS2195" s="218"/>
      <c r="BKT2195" s="218"/>
      <c r="BKU2195" s="218"/>
      <c r="BKV2195" s="218"/>
      <c r="BKW2195" s="218"/>
      <c r="BKX2195" s="218"/>
      <c r="BKY2195" s="218"/>
      <c r="BKZ2195" s="218"/>
      <c r="BLA2195" s="218"/>
      <c r="BLB2195" s="218"/>
      <c r="BLC2195" s="218"/>
      <c r="BLD2195" s="218"/>
      <c r="BLE2195" s="218"/>
      <c r="BLF2195" s="218"/>
      <c r="BLG2195" s="218"/>
      <c r="BLH2195" s="218"/>
      <c r="BLI2195" s="218"/>
      <c r="BLJ2195" s="218"/>
      <c r="BLK2195" s="218"/>
      <c r="BLL2195" s="218"/>
      <c r="BLM2195" s="218"/>
      <c r="BLN2195" s="218"/>
      <c r="BLO2195" s="218"/>
      <c r="BLP2195" s="218"/>
      <c r="BLQ2195" s="218"/>
      <c r="BLR2195" s="218"/>
      <c r="BLS2195" s="218"/>
      <c r="BLT2195" s="218"/>
      <c r="BLU2195" s="218"/>
      <c r="BLV2195" s="218"/>
      <c r="BLW2195" s="218"/>
      <c r="BLX2195" s="218"/>
      <c r="BLY2195" s="218"/>
      <c r="BLZ2195" s="218"/>
      <c r="BMA2195" s="218"/>
      <c r="BMB2195" s="218"/>
      <c r="BMC2195" s="218"/>
      <c r="BMD2195" s="218"/>
      <c r="BME2195" s="218"/>
      <c r="BMF2195" s="218"/>
      <c r="BMG2195" s="218"/>
      <c r="BMH2195" s="218"/>
      <c r="BMI2195" s="218"/>
      <c r="BMJ2195" s="218"/>
      <c r="BMK2195" s="218"/>
      <c r="BML2195" s="218"/>
      <c r="BMM2195" s="218"/>
      <c r="BMN2195" s="218"/>
      <c r="BMO2195" s="218"/>
      <c r="BMP2195" s="218"/>
      <c r="BMQ2195" s="218"/>
      <c r="BMR2195" s="218"/>
      <c r="BMS2195" s="218"/>
      <c r="BMT2195" s="218"/>
      <c r="BMU2195" s="218"/>
      <c r="BMV2195" s="218"/>
      <c r="BMW2195" s="218"/>
      <c r="BMX2195" s="218"/>
      <c r="BMY2195" s="218"/>
      <c r="BMZ2195" s="218"/>
      <c r="BNA2195" s="218"/>
      <c r="BNB2195" s="218"/>
      <c r="BNC2195" s="218"/>
      <c r="BND2195" s="218"/>
      <c r="BNE2195" s="218"/>
      <c r="BNF2195" s="218"/>
      <c r="BNG2195" s="218"/>
      <c r="BNH2195" s="218"/>
      <c r="BNI2195" s="218"/>
      <c r="BNJ2195" s="218"/>
      <c r="BNK2195" s="218"/>
      <c r="BNL2195" s="218"/>
      <c r="BNM2195" s="218"/>
      <c r="BNN2195" s="218"/>
      <c r="BNO2195" s="218"/>
      <c r="BNP2195" s="218"/>
      <c r="BNQ2195" s="218"/>
      <c r="BNR2195" s="218"/>
      <c r="BNS2195" s="218"/>
      <c r="BNT2195" s="218"/>
      <c r="BNU2195" s="218"/>
      <c r="BNV2195" s="218"/>
      <c r="BNW2195" s="218"/>
      <c r="BNX2195" s="218"/>
      <c r="BNY2195" s="218"/>
      <c r="BNZ2195" s="218"/>
      <c r="BOA2195" s="218"/>
      <c r="BOB2195" s="218"/>
      <c r="BOC2195" s="218"/>
      <c r="BOD2195" s="218"/>
      <c r="BOE2195" s="218"/>
      <c r="BOF2195" s="218"/>
      <c r="BOG2195" s="218"/>
      <c r="BOH2195" s="218"/>
      <c r="BOI2195" s="218"/>
      <c r="BOJ2195" s="218"/>
      <c r="BOK2195" s="218"/>
      <c r="BOL2195" s="218"/>
      <c r="BOM2195" s="218"/>
      <c r="BON2195" s="218"/>
      <c r="BOO2195" s="218"/>
      <c r="BOP2195" s="218"/>
      <c r="BOQ2195" s="218"/>
      <c r="BOR2195" s="218"/>
      <c r="BOS2195" s="218"/>
      <c r="BOT2195" s="218"/>
      <c r="BOU2195" s="218"/>
      <c r="BOV2195" s="218"/>
      <c r="BOW2195" s="218"/>
      <c r="BOX2195" s="218"/>
      <c r="BOY2195" s="218"/>
      <c r="BOZ2195" s="218"/>
      <c r="BPA2195" s="218"/>
      <c r="BPB2195" s="218"/>
      <c r="BPC2195" s="218"/>
      <c r="BPD2195" s="218"/>
      <c r="BPE2195" s="218"/>
      <c r="BPF2195" s="218"/>
      <c r="BPG2195" s="218"/>
      <c r="BPH2195" s="218"/>
      <c r="BPI2195" s="218"/>
      <c r="BPJ2195" s="218"/>
      <c r="BPK2195" s="218"/>
      <c r="BPL2195" s="218"/>
      <c r="BPM2195" s="218"/>
      <c r="BPN2195" s="218"/>
      <c r="BPO2195" s="218"/>
      <c r="BPP2195" s="218"/>
      <c r="BPQ2195" s="218"/>
      <c r="BPR2195" s="218"/>
      <c r="BPS2195" s="218"/>
      <c r="BPT2195" s="218"/>
      <c r="BPU2195" s="218"/>
      <c r="BPV2195" s="218"/>
      <c r="BPW2195" s="218"/>
      <c r="BPX2195" s="218"/>
      <c r="BPY2195" s="218"/>
      <c r="BPZ2195" s="218"/>
      <c r="BQA2195" s="218"/>
      <c r="BQB2195" s="218"/>
      <c r="BQC2195" s="218"/>
      <c r="BQD2195" s="218"/>
      <c r="BQE2195" s="218"/>
      <c r="BQF2195" s="218"/>
      <c r="BQG2195" s="218"/>
      <c r="BQH2195" s="218"/>
      <c r="BQI2195" s="218"/>
      <c r="BQJ2195" s="218"/>
      <c r="BQK2195" s="218"/>
      <c r="BQL2195" s="218"/>
      <c r="BQM2195" s="218"/>
      <c r="BQN2195" s="218"/>
      <c r="BQO2195" s="218"/>
      <c r="BQP2195" s="218"/>
      <c r="BQQ2195" s="218"/>
      <c r="BQR2195" s="218"/>
      <c r="BQS2195" s="218"/>
      <c r="BQT2195" s="218"/>
      <c r="BQU2195" s="218"/>
      <c r="BQV2195" s="218"/>
      <c r="BQW2195" s="218"/>
      <c r="BQX2195" s="218"/>
      <c r="BQY2195" s="218"/>
      <c r="BQZ2195" s="218"/>
      <c r="BRA2195" s="218"/>
      <c r="BRB2195" s="218"/>
      <c r="BRC2195" s="218"/>
      <c r="BRD2195" s="218"/>
      <c r="BRE2195" s="218"/>
      <c r="BRF2195" s="218"/>
      <c r="BRG2195" s="218"/>
      <c r="BRH2195" s="218"/>
      <c r="BRI2195" s="218"/>
      <c r="BRJ2195" s="218"/>
      <c r="BRK2195" s="218"/>
      <c r="BRL2195" s="218"/>
      <c r="BRM2195" s="218"/>
      <c r="BRN2195" s="218"/>
      <c r="BRO2195" s="218"/>
      <c r="BRP2195" s="218"/>
      <c r="BRQ2195" s="218"/>
      <c r="BRR2195" s="218"/>
      <c r="BRS2195" s="218"/>
      <c r="BRT2195" s="218"/>
      <c r="BRU2195" s="218"/>
      <c r="BRV2195" s="218"/>
      <c r="BRW2195" s="218"/>
      <c r="BRX2195" s="218"/>
      <c r="BRY2195" s="218"/>
      <c r="BRZ2195" s="218"/>
      <c r="BSA2195" s="218"/>
      <c r="BSB2195" s="218"/>
      <c r="BSC2195" s="218"/>
      <c r="BSD2195" s="218"/>
      <c r="BSE2195" s="218"/>
      <c r="BSF2195" s="218"/>
      <c r="BSG2195" s="218"/>
      <c r="BSH2195" s="218"/>
      <c r="BSI2195" s="218"/>
      <c r="BSJ2195" s="218"/>
      <c r="BSK2195" s="218"/>
      <c r="BSL2195" s="218"/>
      <c r="BSM2195" s="218"/>
      <c r="BSN2195" s="218"/>
      <c r="BSO2195" s="218"/>
      <c r="BSP2195" s="218"/>
      <c r="BSQ2195" s="218"/>
      <c r="BSR2195" s="218"/>
      <c r="BSS2195" s="218"/>
      <c r="BST2195" s="218"/>
      <c r="BSU2195" s="218"/>
      <c r="BSV2195" s="218"/>
      <c r="BSW2195" s="218"/>
      <c r="BSX2195" s="218"/>
      <c r="BSY2195" s="218"/>
      <c r="BSZ2195" s="218"/>
      <c r="BTA2195" s="218"/>
      <c r="BTB2195" s="218"/>
      <c r="BTC2195" s="218"/>
      <c r="BTD2195" s="218"/>
      <c r="BTE2195" s="218"/>
      <c r="BTF2195" s="218"/>
      <c r="BTG2195" s="218"/>
      <c r="BTH2195" s="218"/>
      <c r="BTI2195" s="218"/>
      <c r="BTJ2195" s="218"/>
      <c r="BTK2195" s="218"/>
      <c r="BTL2195" s="218"/>
      <c r="BTM2195" s="218"/>
      <c r="BTN2195" s="218"/>
      <c r="BTO2195" s="218"/>
      <c r="BTP2195" s="218"/>
      <c r="BTQ2195" s="218"/>
      <c r="BTR2195" s="218"/>
      <c r="BTS2195" s="218"/>
      <c r="BTT2195" s="218"/>
      <c r="BTU2195" s="218"/>
      <c r="BTV2195" s="218"/>
      <c r="BTW2195" s="218"/>
      <c r="BTX2195" s="218"/>
      <c r="BTY2195" s="218"/>
      <c r="BTZ2195" s="218"/>
      <c r="BUA2195" s="218"/>
      <c r="BUB2195" s="218"/>
      <c r="BUC2195" s="218"/>
      <c r="BUD2195" s="218"/>
      <c r="BUE2195" s="218"/>
      <c r="BUF2195" s="218"/>
      <c r="BUG2195" s="218"/>
      <c r="BUH2195" s="218"/>
      <c r="BUI2195" s="218"/>
      <c r="BUJ2195" s="218"/>
      <c r="BUK2195" s="218"/>
      <c r="BUL2195" s="218"/>
      <c r="BUM2195" s="218"/>
      <c r="BUN2195" s="218"/>
      <c r="BUO2195" s="218"/>
      <c r="BUP2195" s="218"/>
      <c r="BUQ2195" s="218"/>
      <c r="BUR2195" s="218"/>
      <c r="BUS2195" s="218"/>
      <c r="BUT2195" s="218"/>
      <c r="BUU2195" s="218"/>
      <c r="BUV2195" s="218"/>
      <c r="BUW2195" s="218"/>
      <c r="BUX2195" s="218"/>
      <c r="BUY2195" s="218"/>
      <c r="BUZ2195" s="218"/>
      <c r="BVA2195" s="218"/>
      <c r="BVB2195" s="218"/>
      <c r="BVC2195" s="218"/>
      <c r="BVD2195" s="218"/>
      <c r="BVE2195" s="218"/>
      <c r="BVF2195" s="218"/>
      <c r="BVG2195" s="218"/>
      <c r="BVH2195" s="218"/>
      <c r="BVI2195" s="218"/>
      <c r="BVJ2195" s="218"/>
      <c r="BVK2195" s="218"/>
      <c r="BVL2195" s="218"/>
      <c r="BVM2195" s="218"/>
      <c r="BVN2195" s="218"/>
      <c r="BVO2195" s="218"/>
      <c r="BVP2195" s="218"/>
      <c r="BVQ2195" s="218"/>
      <c r="BVR2195" s="218"/>
      <c r="BVS2195" s="218"/>
      <c r="BVT2195" s="218"/>
      <c r="BVU2195" s="218"/>
      <c r="BVV2195" s="218"/>
      <c r="BVW2195" s="218"/>
      <c r="BVX2195" s="218"/>
      <c r="BVY2195" s="218"/>
      <c r="BVZ2195" s="218"/>
      <c r="BWA2195" s="218"/>
      <c r="BWB2195" s="218"/>
      <c r="BWC2195" s="218"/>
      <c r="BWD2195" s="218"/>
      <c r="BWE2195" s="218"/>
      <c r="BWF2195" s="218"/>
      <c r="BWG2195" s="218"/>
      <c r="BWH2195" s="218"/>
      <c r="BWI2195" s="218"/>
      <c r="BWJ2195" s="218"/>
      <c r="BWK2195" s="218"/>
      <c r="BWL2195" s="218"/>
      <c r="BWM2195" s="218"/>
      <c r="BWN2195" s="218"/>
      <c r="BWO2195" s="218"/>
      <c r="BWP2195" s="218"/>
      <c r="BWQ2195" s="218"/>
      <c r="BWR2195" s="218"/>
      <c r="BWS2195" s="218"/>
      <c r="BWT2195" s="218"/>
      <c r="BWU2195" s="218"/>
      <c r="BWV2195" s="218"/>
      <c r="BWW2195" s="218"/>
      <c r="BWX2195" s="218"/>
      <c r="BWY2195" s="218"/>
      <c r="BWZ2195" s="218"/>
      <c r="BXA2195" s="218"/>
      <c r="BXB2195" s="218"/>
      <c r="BXC2195" s="218"/>
      <c r="BXD2195" s="218"/>
      <c r="BXE2195" s="218"/>
      <c r="BXF2195" s="218"/>
      <c r="BXG2195" s="218"/>
      <c r="BXH2195" s="218"/>
      <c r="BXI2195" s="218"/>
      <c r="BXJ2195" s="218"/>
      <c r="BXK2195" s="218"/>
      <c r="BXL2195" s="218"/>
      <c r="BXM2195" s="218"/>
      <c r="BXN2195" s="218"/>
      <c r="BXO2195" s="218"/>
      <c r="BXP2195" s="218"/>
      <c r="BXQ2195" s="218"/>
      <c r="BXR2195" s="218"/>
      <c r="BXS2195" s="218"/>
      <c r="BXT2195" s="218"/>
      <c r="BXU2195" s="218"/>
      <c r="BXV2195" s="218"/>
      <c r="BXW2195" s="218"/>
      <c r="BXX2195" s="218"/>
      <c r="BXY2195" s="218"/>
      <c r="BXZ2195" s="218"/>
      <c r="BYA2195" s="218"/>
      <c r="BYB2195" s="218"/>
      <c r="BYC2195" s="218"/>
      <c r="BYD2195" s="218"/>
      <c r="BYE2195" s="218"/>
      <c r="BYF2195" s="218"/>
      <c r="BYG2195" s="218"/>
      <c r="BYH2195" s="218"/>
      <c r="BYI2195" s="218"/>
      <c r="BYJ2195" s="218"/>
      <c r="BYK2195" s="218"/>
      <c r="BYL2195" s="218"/>
      <c r="BYM2195" s="218"/>
      <c r="BYN2195" s="218"/>
      <c r="BYO2195" s="218"/>
      <c r="BYP2195" s="218"/>
      <c r="BYQ2195" s="218"/>
      <c r="BYR2195" s="218"/>
      <c r="BYS2195" s="218"/>
      <c r="BYT2195" s="218"/>
      <c r="BYU2195" s="218"/>
      <c r="BYV2195" s="218"/>
      <c r="BYW2195" s="218"/>
      <c r="BYX2195" s="218"/>
      <c r="BYY2195" s="218"/>
      <c r="BYZ2195" s="218"/>
      <c r="BZA2195" s="218"/>
      <c r="BZB2195" s="218"/>
      <c r="BZC2195" s="218"/>
      <c r="BZD2195" s="218"/>
      <c r="BZE2195" s="218"/>
      <c r="BZF2195" s="218"/>
      <c r="BZG2195" s="218"/>
      <c r="BZH2195" s="218"/>
      <c r="BZI2195" s="218"/>
      <c r="BZJ2195" s="218"/>
      <c r="BZK2195" s="218"/>
      <c r="BZL2195" s="218"/>
      <c r="BZM2195" s="218"/>
      <c r="BZN2195" s="218"/>
      <c r="BZO2195" s="218"/>
      <c r="BZP2195" s="218"/>
      <c r="BZQ2195" s="218"/>
      <c r="BZR2195" s="218"/>
      <c r="BZS2195" s="218"/>
      <c r="BZT2195" s="218"/>
      <c r="BZU2195" s="218"/>
      <c r="BZV2195" s="218"/>
      <c r="BZW2195" s="218"/>
      <c r="BZX2195" s="218"/>
      <c r="BZY2195" s="218"/>
      <c r="BZZ2195" s="218"/>
      <c r="CAA2195" s="218"/>
      <c r="CAB2195" s="218"/>
      <c r="CAC2195" s="218"/>
      <c r="CAD2195" s="218"/>
      <c r="CAE2195" s="218"/>
      <c r="CAF2195" s="218"/>
      <c r="CAG2195" s="218"/>
      <c r="CAH2195" s="218"/>
      <c r="CAI2195" s="218"/>
      <c r="CAJ2195" s="218"/>
      <c r="CAK2195" s="218"/>
      <c r="CAL2195" s="218"/>
      <c r="CAM2195" s="218"/>
      <c r="CAN2195" s="218"/>
      <c r="CAO2195" s="218"/>
      <c r="CAP2195" s="218"/>
      <c r="CAQ2195" s="218"/>
      <c r="CAR2195" s="218"/>
      <c r="CAS2195" s="218"/>
      <c r="CAT2195" s="218"/>
      <c r="CAU2195" s="218"/>
      <c r="CAV2195" s="218"/>
      <c r="CAW2195" s="218"/>
      <c r="CAX2195" s="218"/>
      <c r="CAY2195" s="218"/>
      <c r="CAZ2195" s="218"/>
      <c r="CBA2195" s="218"/>
      <c r="CBB2195" s="218"/>
      <c r="CBC2195" s="218"/>
      <c r="CBD2195" s="218"/>
      <c r="CBE2195" s="218"/>
      <c r="CBF2195" s="218"/>
      <c r="CBG2195" s="218"/>
      <c r="CBH2195" s="218"/>
      <c r="CBI2195" s="218"/>
      <c r="CBJ2195" s="218"/>
      <c r="CBK2195" s="218"/>
      <c r="CBL2195" s="218"/>
      <c r="CBM2195" s="218"/>
      <c r="CBN2195" s="218"/>
      <c r="CBO2195" s="218"/>
      <c r="CBP2195" s="218"/>
      <c r="CBQ2195" s="218"/>
      <c r="CBR2195" s="218"/>
      <c r="CBS2195" s="218"/>
      <c r="CBT2195" s="218"/>
      <c r="CBU2195" s="218"/>
      <c r="CBV2195" s="218"/>
      <c r="CBW2195" s="218"/>
      <c r="CBX2195" s="218"/>
      <c r="CBY2195" s="218"/>
      <c r="CBZ2195" s="218"/>
      <c r="CCA2195" s="218"/>
      <c r="CCB2195" s="218"/>
      <c r="CCC2195" s="218"/>
      <c r="CCD2195" s="218"/>
      <c r="CCE2195" s="218"/>
      <c r="CCF2195" s="218"/>
      <c r="CCG2195" s="218"/>
      <c r="CCH2195" s="218"/>
      <c r="CCI2195" s="218"/>
      <c r="CCJ2195" s="218"/>
      <c r="CCK2195" s="218"/>
      <c r="CCL2195" s="218"/>
      <c r="CCM2195" s="218"/>
      <c r="CCN2195" s="218"/>
      <c r="CCO2195" s="218"/>
      <c r="CCP2195" s="218"/>
      <c r="CCQ2195" s="218"/>
      <c r="CCR2195" s="218"/>
      <c r="CCS2195" s="218"/>
      <c r="CCT2195" s="218"/>
      <c r="CCU2195" s="218"/>
      <c r="CCV2195" s="218"/>
      <c r="CCW2195" s="218"/>
      <c r="CCX2195" s="218"/>
      <c r="CCY2195" s="218"/>
      <c r="CCZ2195" s="218"/>
      <c r="CDA2195" s="218"/>
      <c r="CDB2195" s="218"/>
      <c r="CDC2195" s="218"/>
      <c r="CDD2195" s="218"/>
      <c r="CDE2195" s="218"/>
      <c r="CDF2195" s="218"/>
      <c r="CDG2195" s="218"/>
      <c r="CDH2195" s="218"/>
      <c r="CDI2195" s="218"/>
      <c r="CDJ2195" s="218"/>
      <c r="CDK2195" s="218"/>
      <c r="CDL2195" s="218"/>
      <c r="CDM2195" s="218"/>
      <c r="CDN2195" s="218"/>
      <c r="CDO2195" s="218"/>
      <c r="CDP2195" s="218"/>
      <c r="CDQ2195" s="218"/>
      <c r="CDR2195" s="218"/>
      <c r="CDS2195" s="218"/>
      <c r="CDT2195" s="218"/>
      <c r="CDU2195" s="218"/>
      <c r="CDV2195" s="218"/>
      <c r="CDW2195" s="218"/>
      <c r="CDX2195" s="218"/>
      <c r="CDY2195" s="218"/>
      <c r="CDZ2195" s="218"/>
      <c r="CEA2195" s="218"/>
      <c r="CEB2195" s="218"/>
      <c r="CEC2195" s="218"/>
      <c r="CED2195" s="218"/>
      <c r="CEE2195" s="218"/>
      <c r="CEF2195" s="218"/>
      <c r="CEG2195" s="218"/>
      <c r="CEH2195" s="218"/>
      <c r="CEI2195" s="218"/>
      <c r="CEJ2195" s="218"/>
      <c r="CEK2195" s="218"/>
      <c r="CEL2195" s="218"/>
      <c r="CEM2195" s="218"/>
      <c r="CEN2195" s="218"/>
      <c r="CEO2195" s="218"/>
      <c r="CEP2195" s="218"/>
      <c r="CEQ2195" s="218"/>
      <c r="CER2195" s="218"/>
      <c r="CES2195" s="218"/>
      <c r="CET2195" s="218"/>
      <c r="CEU2195" s="218"/>
      <c r="CEV2195" s="218"/>
      <c r="CEW2195" s="218"/>
      <c r="CEX2195" s="218"/>
      <c r="CEY2195" s="218"/>
      <c r="CEZ2195" s="218"/>
      <c r="CFA2195" s="218"/>
      <c r="CFB2195" s="218"/>
      <c r="CFC2195" s="218"/>
      <c r="CFD2195" s="218"/>
      <c r="CFE2195" s="218"/>
      <c r="CFF2195" s="218"/>
      <c r="CFG2195" s="218"/>
      <c r="CFH2195" s="218"/>
      <c r="CFI2195" s="218"/>
      <c r="CFJ2195" s="218"/>
      <c r="CFK2195" s="218"/>
      <c r="CFL2195" s="218"/>
      <c r="CFM2195" s="218"/>
      <c r="CFN2195" s="218"/>
      <c r="CFO2195" s="218"/>
      <c r="CFP2195" s="218"/>
      <c r="CFQ2195" s="218"/>
      <c r="CFR2195" s="218"/>
      <c r="CFS2195" s="218"/>
      <c r="CFT2195" s="218"/>
      <c r="CFU2195" s="218"/>
      <c r="CFV2195" s="218"/>
      <c r="CFW2195" s="218"/>
      <c r="CFX2195" s="218"/>
      <c r="CFY2195" s="218"/>
      <c r="CFZ2195" s="218"/>
      <c r="CGA2195" s="218"/>
      <c r="CGB2195" s="218"/>
      <c r="CGC2195" s="218"/>
      <c r="CGD2195" s="218"/>
      <c r="CGE2195" s="218"/>
      <c r="CGF2195" s="218"/>
      <c r="CGG2195" s="218"/>
      <c r="CGH2195" s="218"/>
      <c r="CGI2195" s="218"/>
      <c r="CGJ2195" s="218"/>
      <c r="CGK2195" s="218"/>
      <c r="CGL2195" s="218"/>
      <c r="CGM2195" s="218"/>
      <c r="CGN2195" s="218"/>
      <c r="CGO2195" s="218"/>
      <c r="CGP2195" s="218"/>
      <c r="CGQ2195" s="218"/>
      <c r="CGR2195" s="218"/>
      <c r="CGS2195" s="218"/>
      <c r="CGT2195" s="218"/>
      <c r="CGU2195" s="218"/>
      <c r="CGV2195" s="218"/>
      <c r="CGW2195" s="218"/>
      <c r="CGX2195" s="218"/>
      <c r="CGY2195" s="218"/>
      <c r="CGZ2195" s="218"/>
      <c r="CHA2195" s="218"/>
      <c r="CHB2195" s="218"/>
      <c r="CHC2195" s="218"/>
      <c r="CHD2195" s="218"/>
      <c r="CHE2195" s="218"/>
      <c r="CHF2195" s="218"/>
      <c r="CHG2195" s="218"/>
      <c r="CHH2195" s="218"/>
      <c r="CHI2195" s="218"/>
      <c r="CHJ2195" s="218"/>
      <c r="CHK2195" s="218"/>
      <c r="CHL2195" s="218"/>
      <c r="CHM2195" s="218"/>
      <c r="CHN2195" s="218"/>
      <c r="CHO2195" s="218"/>
      <c r="CHP2195" s="218"/>
      <c r="CHQ2195" s="218"/>
      <c r="CHR2195" s="218"/>
      <c r="CHS2195" s="218"/>
      <c r="CHT2195" s="218"/>
      <c r="CHU2195" s="218"/>
      <c r="CHV2195" s="218"/>
      <c r="CHW2195" s="218"/>
      <c r="CHX2195" s="218"/>
      <c r="CHY2195" s="218"/>
      <c r="CHZ2195" s="218"/>
      <c r="CIA2195" s="218"/>
      <c r="CIB2195" s="218"/>
      <c r="CIC2195" s="218"/>
      <c r="CID2195" s="218"/>
      <c r="CIE2195" s="218"/>
      <c r="CIF2195" s="218"/>
      <c r="CIG2195" s="218"/>
      <c r="CIH2195" s="218"/>
      <c r="CII2195" s="218"/>
      <c r="CIJ2195" s="218"/>
      <c r="CIK2195" s="218"/>
      <c r="CIL2195" s="218"/>
      <c r="CIM2195" s="218"/>
      <c r="CIN2195" s="218"/>
      <c r="CIO2195" s="218"/>
      <c r="CIP2195" s="218"/>
      <c r="CIQ2195" s="218"/>
      <c r="CIR2195" s="218"/>
      <c r="CIS2195" s="218"/>
      <c r="CIT2195" s="218"/>
      <c r="CIU2195" s="218"/>
      <c r="CIV2195" s="218"/>
      <c r="CIW2195" s="218"/>
      <c r="CIX2195" s="218"/>
      <c r="CIY2195" s="218"/>
      <c r="CIZ2195" s="218"/>
      <c r="CJA2195" s="218"/>
      <c r="CJB2195" s="218"/>
      <c r="CJC2195" s="218"/>
      <c r="CJD2195" s="218"/>
      <c r="CJE2195" s="218"/>
      <c r="CJF2195" s="218"/>
      <c r="CJG2195" s="218"/>
      <c r="CJH2195" s="218"/>
      <c r="CJI2195" s="218"/>
      <c r="CJJ2195" s="218"/>
      <c r="CJK2195" s="218"/>
      <c r="CJL2195" s="218"/>
      <c r="CJM2195" s="218"/>
      <c r="CJN2195" s="218"/>
      <c r="CJO2195" s="218"/>
      <c r="CJP2195" s="218"/>
      <c r="CJQ2195" s="218"/>
      <c r="CJR2195" s="218"/>
      <c r="CJS2195" s="218"/>
      <c r="CJT2195" s="218"/>
      <c r="CJU2195" s="218"/>
      <c r="CJV2195" s="218"/>
      <c r="CJW2195" s="218"/>
      <c r="CJX2195" s="218"/>
      <c r="CJY2195" s="218"/>
      <c r="CJZ2195" s="218"/>
      <c r="CKA2195" s="218"/>
      <c r="CKB2195" s="218"/>
      <c r="CKC2195" s="218"/>
      <c r="CKD2195" s="218"/>
      <c r="CKE2195" s="218"/>
      <c r="CKF2195" s="218"/>
      <c r="CKG2195" s="218"/>
      <c r="CKH2195" s="218"/>
      <c r="CKI2195" s="218"/>
      <c r="CKJ2195" s="218"/>
      <c r="CKK2195" s="218"/>
      <c r="CKL2195" s="218"/>
      <c r="CKM2195" s="218"/>
      <c r="CKN2195" s="218"/>
      <c r="CKO2195" s="218"/>
      <c r="CKP2195" s="218"/>
      <c r="CKQ2195" s="218"/>
      <c r="CKR2195" s="218"/>
      <c r="CKS2195" s="218"/>
      <c r="CKT2195" s="218"/>
      <c r="CKU2195" s="218"/>
      <c r="CKV2195" s="218"/>
      <c r="CKW2195" s="218"/>
      <c r="CKX2195" s="218"/>
      <c r="CKY2195" s="218"/>
      <c r="CKZ2195" s="218"/>
      <c r="CLA2195" s="218"/>
      <c r="CLB2195" s="218"/>
      <c r="CLC2195" s="218"/>
      <c r="CLD2195" s="218"/>
      <c r="CLE2195" s="218"/>
      <c r="CLF2195" s="218"/>
      <c r="CLG2195" s="218"/>
      <c r="CLH2195" s="218"/>
      <c r="CLI2195" s="218"/>
      <c r="CLJ2195" s="218"/>
      <c r="CLK2195" s="218"/>
      <c r="CLL2195" s="218"/>
      <c r="CLM2195" s="218"/>
      <c r="CLN2195" s="218"/>
      <c r="CLO2195" s="218"/>
      <c r="CLP2195" s="218"/>
      <c r="CLQ2195" s="218"/>
      <c r="CLR2195" s="218"/>
      <c r="CLS2195" s="218"/>
      <c r="CLT2195" s="218"/>
      <c r="CLU2195" s="218"/>
      <c r="CLV2195" s="218"/>
      <c r="CLW2195" s="218"/>
      <c r="CLX2195" s="218"/>
      <c r="CLY2195" s="218"/>
      <c r="CLZ2195" s="218"/>
      <c r="CMA2195" s="218"/>
      <c r="CMB2195" s="218"/>
      <c r="CMC2195" s="218"/>
      <c r="CMD2195" s="218"/>
      <c r="CME2195" s="218"/>
      <c r="CMF2195" s="218"/>
      <c r="CMG2195" s="218"/>
      <c r="CMH2195" s="218"/>
      <c r="CMI2195" s="218"/>
      <c r="CMJ2195" s="218"/>
      <c r="CMK2195" s="218"/>
      <c r="CML2195" s="218"/>
      <c r="CMM2195" s="218"/>
      <c r="CMN2195" s="218"/>
      <c r="CMO2195" s="218"/>
      <c r="CMP2195" s="218"/>
      <c r="CMQ2195" s="218"/>
      <c r="CMR2195" s="218"/>
      <c r="CMS2195" s="218"/>
      <c r="CMT2195" s="218"/>
      <c r="CMU2195" s="218"/>
      <c r="CMV2195" s="218"/>
      <c r="CMW2195" s="218"/>
      <c r="CMX2195" s="218"/>
      <c r="CMY2195" s="218"/>
      <c r="CMZ2195" s="218"/>
      <c r="CNA2195" s="218"/>
      <c r="CNB2195" s="218"/>
      <c r="CNC2195" s="218"/>
      <c r="CND2195" s="218"/>
      <c r="CNE2195" s="218"/>
      <c r="CNF2195" s="218"/>
      <c r="CNG2195" s="218"/>
      <c r="CNH2195" s="218"/>
      <c r="CNI2195" s="218"/>
      <c r="CNJ2195" s="218"/>
      <c r="CNK2195" s="218"/>
      <c r="CNL2195" s="218"/>
      <c r="CNM2195" s="218"/>
      <c r="CNN2195" s="218"/>
      <c r="CNO2195" s="218"/>
      <c r="CNP2195" s="218"/>
      <c r="CNQ2195" s="218"/>
      <c r="CNR2195" s="218"/>
      <c r="CNS2195" s="218"/>
      <c r="CNT2195" s="218"/>
      <c r="CNU2195" s="218"/>
      <c r="CNV2195" s="218"/>
      <c r="CNW2195" s="218"/>
      <c r="CNX2195" s="218"/>
      <c r="CNY2195" s="218"/>
      <c r="CNZ2195" s="218"/>
      <c r="COA2195" s="218"/>
      <c r="COB2195" s="218"/>
      <c r="COC2195" s="218"/>
      <c r="COD2195" s="218"/>
      <c r="COE2195" s="218"/>
      <c r="COF2195" s="218"/>
      <c r="COG2195" s="218"/>
      <c r="COH2195" s="218"/>
      <c r="COI2195" s="218"/>
      <c r="COJ2195" s="218"/>
      <c r="COK2195" s="218"/>
      <c r="COL2195" s="218"/>
      <c r="COM2195" s="218"/>
      <c r="CON2195" s="218"/>
      <c r="COO2195" s="218"/>
      <c r="COP2195" s="218"/>
      <c r="COQ2195" s="218"/>
      <c r="COR2195" s="218"/>
      <c r="COS2195" s="218"/>
      <c r="COT2195" s="218"/>
      <c r="COU2195" s="218"/>
      <c r="COV2195" s="218"/>
      <c r="COW2195" s="218"/>
      <c r="COX2195" s="218"/>
      <c r="COY2195" s="218"/>
      <c r="COZ2195" s="218"/>
      <c r="CPA2195" s="218"/>
      <c r="CPB2195" s="218"/>
      <c r="CPC2195" s="218"/>
      <c r="CPD2195" s="218"/>
      <c r="CPE2195" s="218"/>
      <c r="CPF2195" s="218"/>
      <c r="CPG2195" s="218"/>
      <c r="CPH2195" s="218"/>
      <c r="CPI2195" s="218"/>
      <c r="CPJ2195" s="218"/>
      <c r="CPK2195" s="218"/>
      <c r="CPL2195" s="218"/>
      <c r="CPM2195" s="218"/>
      <c r="CPN2195" s="218"/>
      <c r="CPO2195" s="218"/>
      <c r="CPP2195" s="218"/>
      <c r="CPQ2195" s="218"/>
      <c r="CPR2195" s="218"/>
      <c r="CPS2195" s="218"/>
      <c r="CPT2195" s="218"/>
      <c r="CPU2195" s="218"/>
      <c r="CPV2195" s="218"/>
      <c r="CPW2195" s="218"/>
      <c r="CPX2195" s="218"/>
      <c r="CPY2195" s="218"/>
      <c r="CPZ2195" s="218"/>
      <c r="CQA2195" s="218"/>
      <c r="CQB2195" s="218"/>
      <c r="CQC2195" s="218"/>
      <c r="CQD2195" s="218"/>
      <c r="CQE2195" s="218"/>
      <c r="CQF2195" s="218"/>
      <c r="CQG2195" s="218"/>
      <c r="CQH2195" s="218"/>
      <c r="CQI2195" s="218"/>
      <c r="CQJ2195" s="218"/>
      <c r="CQK2195" s="218"/>
      <c r="CQL2195" s="218"/>
      <c r="CQM2195" s="218"/>
      <c r="CQN2195" s="218"/>
      <c r="CQO2195" s="218"/>
      <c r="CQP2195" s="218"/>
      <c r="CQQ2195" s="218"/>
      <c r="CQR2195" s="218"/>
      <c r="CQS2195" s="218"/>
      <c r="CQT2195" s="218"/>
      <c r="CQU2195" s="218"/>
      <c r="CQV2195" s="218"/>
      <c r="CQW2195" s="218"/>
      <c r="CQX2195" s="218"/>
      <c r="CQY2195" s="218"/>
      <c r="CQZ2195" s="218"/>
      <c r="CRA2195" s="218"/>
      <c r="CRB2195" s="218"/>
      <c r="CRC2195" s="218"/>
      <c r="CRD2195" s="218"/>
      <c r="CRE2195" s="218"/>
      <c r="CRF2195" s="218"/>
      <c r="CRG2195" s="218"/>
      <c r="CRH2195" s="218"/>
      <c r="CRI2195" s="218"/>
      <c r="CRJ2195" s="218"/>
      <c r="CRK2195" s="218"/>
      <c r="CRL2195" s="218"/>
      <c r="CRM2195" s="218"/>
      <c r="CRN2195" s="218"/>
      <c r="CRO2195" s="218"/>
      <c r="CRP2195" s="218"/>
      <c r="CRQ2195" s="218"/>
      <c r="CRR2195" s="218"/>
      <c r="CRS2195" s="218"/>
      <c r="CRT2195" s="218"/>
      <c r="CRU2195" s="218"/>
      <c r="CRV2195" s="218"/>
      <c r="CRW2195" s="218"/>
      <c r="CRX2195" s="218"/>
      <c r="CRY2195" s="218"/>
      <c r="CRZ2195" s="218"/>
      <c r="CSA2195" s="218"/>
      <c r="CSB2195" s="218"/>
      <c r="CSC2195" s="218"/>
      <c r="CSD2195" s="218"/>
      <c r="CSE2195" s="218"/>
      <c r="CSF2195" s="218"/>
      <c r="CSG2195" s="218"/>
      <c r="CSH2195" s="218"/>
      <c r="CSI2195" s="218"/>
      <c r="CSJ2195" s="218"/>
      <c r="CSK2195" s="218"/>
      <c r="CSL2195" s="218"/>
      <c r="CSM2195" s="218"/>
      <c r="CSN2195" s="218"/>
      <c r="CSO2195" s="218"/>
      <c r="CSP2195" s="218"/>
      <c r="CSQ2195" s="218"/>
      <c r="CSR2195" s="218"/>
      <c r="CSS2195" s="218"/>
      <c r="CST2195" s="218"/>
      <c r="CSU2195" s="218"/>
      <c r="CSV2195" s="218"/>
      <c r="CSW2195" s="218"/>
      <c r="CSX2195" s="218"/>
      <c r="CSY2195" s="218"/>
      <c r="CSZ2195" s="218"/>
      <c r="CTA2195" s="218"/>
      <c r="CTB2195" s="218"/>
      <c r="CTC2195" s="218"/>
      <c r="CTD2195" s="218"/>
      <c r="CTE2195" s="218"/>
      <c r="CTF2195" s="218"/>
      <c r="CTG2195" s="218"/>
      <c r="CTH2195" s="218"/>
      <c r="CTI2195" s="218"/>
      <c r="CTJ2195" s="218"/>
      <c r="CTK2195" s="218"/>
      <c r="CTL2195" s="218"/>
      <c r="CTM2195" s="218"/>
      <c r="CTN2195" s="218"/>
      <c r="CTO2195" s="218"/>
      <c r="CTP2195" s="218"/>
      <c r="CTQ2195" s="218"/>
      <c r="CTR2195" s="218"/>
      <c r="CTS2195" s="218"/>
      <c r="CTT2195" s="218"/>
      <c r="CTU2195" s="218"/>
      <c r="CTV2195" s="218"/>
      <c r="CTW2195" s="218"/>
      <c r="CTX2195" s="218"/>
      <c r="CTY2195" s="218"/>
      <c r="CTZ2195" s="218"/>
      <c r="CUA2195" s="218"/>
      <c r="CUB2195" s="218"/>
      <c r="CUC2195" s="218"/>
      <c r="CUD2195" s="218"/>
      <c r="CUE2195" s="218"/>
      <c r="CUF2195" s="218"/>
      <c r="CUG2195" s="218"/>
      <c r="CUH2195" s="218"/>
      <c r="CUI2195" s="218"/>
      <c r="CUJ2195" s="218"/>
      <c r="CUK2195" s="218"/>
      <c r="CUL2195" s="218"/>
      <c r="CUM2195" s="218"/>
      <c r="CUN2195" s="218"/>
      <c r="CUO2195" s="218"/>
      <c r="CUP2195" s="218"/>
      <c r="CUQ2195" s="218"/>
      <c r="CUR2195" s="218"/>
      <c r="CUS2195" s="218"/>
      <c r="CUT2195" s="218"/>
      <c r="CUU2195" s="218"/>
      <c r="CUV2195" s="218"/>
      <c r="CUW2195" s="218"/>
      <c r="CUX2195" s="218"/>
      <c r="CUY2195" s="218"/>
      <c r="CUZ2195" s="218"/>
      <c r="CVA2195" s="218"/>
      <c r="CVB2195" s="218"/>
      <c r="CVC2195" s="218"/>
      <c r="CVD2195" s="218"/>
      <c r="CVE2195" s="218"/>
      <c r="CVF2195" s="218"/>
      <c r="CVG2195" s="218"/>
      <c r="CVH2195" s="218"/>
      <c r="CVI2195" s="218"/>
      <c r="CVJ2195" s="218"/>
      <c r="CVK2195" s="218"/>
      <c r="CVL2195" s="218"/>
      <c r="CVM2195" s="218"/>
      <c r="CVN2195" s="218"/>
      <c r="CVO2195" s="218"/>
      <c r="CVP2195" s="218"/>
      <c r="CVQ2195" s="218"/>
      <c r="CVR2195" s="218"/>
      <c r="CVS2195" s="218"/>
      <c r="CVT2195" s="218"/>
      <c r="CVU2195" s="218"/>
      <c r="CVV2195" s="218"/>
      <c r="CVW2195" s="218"/>
      <c r="CVX2195" s="218"/>
      <c r="CVY2195" s="218"/>
      <c r="CVZ2195" s="218"/>
      <c r="CWA2195" s="218"/>
      <c r="CWB2195" s="218"/>
      <c r="CWC2195" s="218"/>
      <c r="CWD2195" s="218"/>
      <c r="CWE2195" s="218"/>
      <c r="CWF2195" s="218"/>
      <c r="CWG2195" s="218"/>
      <c r="CWH2195" s="218"/>
      <c r="CWI2195" s="218"/>
      <c r="CWJ2195" s="218"/>
      <c r="CWK2195" s="218"/>
      <c r="CWL2195" s="218"/>
      <c r="CWM2195" s="218"/>
      <c r="CWN2195" s="218"/>
      <c r="CWO2195" s="218"/>
      <c r="CWP2195" s="218"/>
      <c r="CWQ2195" s="218"/>
      <c r="CWR2195" s="218"/>
      <c r="CWS2195" s="218"/>
      <c r="CWT2195" s="218"/>
      <c r="CWU2195" s="218"/>
      <c r="CWV2195" s="218"/>
      <c r="CWW2195" s="218"/>
      <c r="CWX2195" s="218"/>
      <c r="CWY2195" s="218"/>
      <c r="CWZ2195" s="218"/>
      <c r="CXA2195" s="218"/>
      <c r="CXB2195" s="218"/>
      <c r="CXC2195" s="218"/>
      <c r="CXD2195" s="218"/>
      <c r="CXE2195" s="218"/>
      <c r="CXF2195" s="218"/>
      <c r="CXG2195" s="218"/>
      <c r="CXH2195" s="218"/>
      <c r="CXI2195" s="218"/>
      <c r="CXJ2195" s="218"/>
      <c r="CXK2195" s="218"/>
      <c r="CXL2195" s="218"/>
      <c r="CXM2195" s="218"/>
      <c r="CXN2195" s="218"/>
      <c r="CXO2195" s="218"/>
      <c r="CXP2195" s="218"/>
      <c r="CXQ2195" s="218"/>
      <c r="CXR2195" s="218"/>
      <c r="CXS2195" s="218"/>
      <c r="CXT2195" s="218"/>
      <c r="CXU2195" s="218"/>
      <c r="CXV2195" s="218"/>
      <c r="CXW2195" s="218"/>
      <c r="CXX2195" s="218"/>
      <c r="CXY2195" s="218"/>
      <c r="CXZ2195" s="218"/>
      <c r="CYA2195" s="218"/>
      <c r="CYB2195" s="218"/>
      <c r="CYC2195" s="218"/>
      <c r="CYD2195" s="218"/>
      <c r="CYE2195" s="218"/>
      <c r="CYF2195" s="218"/>
      <c r="CYG2195" s="218"/>
      <c r="CYH2195" s="218"/>
      <c r="CYI2195" s="218"/>
      <c r="CYJ2195" s="218"/>
      <c r="CYK2195" s="218"/>
      <c r="CYL2195" s="218"/>
      <c r="CYM2195" s="218"/>
      <c r="CYN2195" s="218"/>
      <c r="CYO2195" s="218"/>
      <c r="CYP2195" s="218"/>
      <c r="CYQ2195" s="218"/>
      <c r="CYR2195" s="218"/>
      <c r="CYS2195" s="218"/>
      <c r="CYT2195" s="218"/>
      <c r="CYU2195" s="218"/>
      <c r="CYV2195" s="218"/>
      <c r="CYW2195" s="218"/>
      <c r="CYX2195" s="218"/>
      <c r="CYY2195" s="218"/>
      <c r="CYZ2195" s="218"/>
      <c r="CZA2195" s="218"/>
      <c r="CZB2195" s="218"/>
      <c r="CZC2195" s="218"/>
      <c r="CZD2195" s="218"/>
      <c r="CZE2195" s="218"/>
      <c r="CZF2195" s="218"/>
      <c r="CZG2195" s="218"/>
      <c r="CZH2195" s="218"/>
      <c r="CZI2195" s="218"/>
      <c r="CZJ2195" s="218"/>
      <c r="CZK2195" s="218"/>
      <c r="CZL2195" s="218"/>
      <c r="CZM2195" s="218"/>
      <c r="CZN2195" s="218"/>
      <c r="CZO2195" s="218"/>
      <c r="CZP2195" s="218"/>
      <c r="CZQ2195" s="218"/>
      <c r="CZR2195" s="218"/>
      <c r="CZS2195" s="218"/>
      <c r="CZT2195" s="218"/>
      <c r="CZU2195" s="218"/>
      <c r="CZV2195" s="218"/>
      <c r="CZW2195" s="218"/>
      <c r="CZX2195" s="218"/>
      <c r="CZY2195" s="218"/>
      <c r="CZZ2195" s="218"/>
      <c r="DAA2195" s="218"/>
      <c r="DAB2195" s="218"/>
      <c r="DAC2195" s="218"/>
      <c r="DAD2195" s="218"/>
      <c r="DAE2195" s="218"/>
      <c r="DAF2195" s="218"/>
      <c r="DAG2195" s="218"/>
      <c r="DAH2195" s="218"/>
      <c r="DAI2195" s="218"/>
      <c r="DAJ2195" s="218"/>
      <c r="DAK2195" s="218"/>
      <c r="DAL2195" s="218"/>
      <c r="DAM2195" s="218"/>
      <c r="DAN2195" s="218"/>
      <c r="DAO2195" s="218"/>
      <c r="DAP2195" s="218"/>
      <c r="DAQ2195" s="218"/>
      <c r="DAR2195" s="218"/>
      <c r="DAS2195" s="218"/>
      <c r="DAT2195" s="218"/>
      <c r="DAU2195" s="218"/>
      <c r="DAV2195" s="218"/>
      <c r="DAW2195" s="218"/>
      <c r="DAX2195" s="218"/>
      <c r="DAY2195" s="218"/>
      <c r="DAZ2195" s="218"/>
      <c r="DBA2195" s="218"/>
      <c r="DBB2195" s="218"/>
      <c r="DBC2195" s="218"/>
      <c r="DBD2195" s="218"/>
      <c r="DBE2195" s="218"/>
      <c r="DBF2195" s="218"/>
      <c r="DBG2195" s="218"/>
      <c r="DBH2195" s="218"/>
      <c r="DBI2195" s="218"/>
      <c r="DBJ2195" s="218"/>
      <c r="DBK2195" s="218"/>
      <c r="DBL2195" s="218"/>
      <c r="DBM2195" s="218"/>
      <c r="DBN2195" s="218"/>
      <c r="DBO2195" s="218"/>
      <c r="DBP2195" s="218"/>
      <c r="DBQ2195" s="218"/>
      <c r="DBR2195" s="218"/>
      <c r="DBS2195" s="218"/>
      <c r="DBT2195" s="218"/>
      <c r="DBU2195" s="218"/>
      <c r="DBV2195" s="218"/>
      <c r="DBW2195" s="218"/>
      <c r="DBX2195" s="218"/>
      <c r="DBY2195" s="218"/>
      <c r="DBZ2195" s="218"/>
      <c r="DCA2195" s="218"/>
      <c r="DCB2195" s="218"/>
      <c r="DCC2195" s="218"/>
      <c r="DCD2195" s="218"/>
      <c r="DCE2195" s="218"/>
      <c r="DCF2195" s="218"/>
      <c r="DCG2195" s="218"/>
      <c r="DCH2195" s="218"/>
      <c r="DCI2195" s="218"/>
      <c r="DCJ2195" s="218"/>
      <c r="DCK2195" s="218"/>
      <c r="DCL2195" s="218"/>
      <c r="DCM2195" s="218"/>
      <c r="DCN2195" s="218"/>
      <c r="DCO2195" s="218"/>
      <c r="DCP2195" s="218"/>
      <c r="DCQ2195" s="218"/>
      <c r="DCR2195" s="218"/>
      <c r="DCS2195" s="218"/>
      <c r="DCT2195" s="218"/>
      <c r="DCU2195" s="218"/>
      <c r="DCV2195" s="218"/>
      <c r="DCW2195" s="218"/>
      <c r="DCX2195" s="218"/>
      <c r="DCY2195" s="218"/>
      <c r="DCZ2195" s="218"/>
      <c r="DDA2195" s="218"/>
      <c r="DDB2195" s="218"/>
      <c r="DDC2195" s="218"/>
      <c r="DDD2195" s="218"/>
      <c r="DDE2195" s="218"/>
      <c r="DDF2195" s="218"/>
      <c r="DDG2195" s="218"/>
      <c r="DDH2195" s="218"/>
      <c r="DDI2195" s="218"/>
      <c r="DDJ2195" s="218"/>
      <c r="DDK2195" s="218"/>
      <c r="DDL2195" s="218"/>
      <c r="DDM2195" s="218"/>
      <c r="DDN2195" s="218"/>
      <c r="DDO2195" s="218"/>
      <c r="DDP2195" s="218"/>
      <c r="DDQ2195" s="218"/>
      <c r="DDR2195" s="218"/>
      <c r="DDS2195" s="218"/>
      <c r="DDT2195" s="218"/>
      <c r="DDU2195" s="218"/>
      <c r="DDV2195" s="218"/>
      <c r="DDW2195" s="218"/>
      <c r="DDX2195" s="218"/>
      <c r="DDY2195" s="218"/>
      <c r="DDZ2195" s="218"/>
      <c r="DEA2195" s="218"/>
      <c r="DEB2195" s="218"/>
      <c r="DEC2195" s="218"/>
      <c r="DED2195" s="218"/>
      <c r="DEE2195" s="218"/>
      <c r="DEF2195" s="218"/>
      <c r="DEG2195" s="218"/>
      <c r="DEH2195" s="218"/>
      <c r="DEI2195" s="218"/>
      <c r="DEJ2195" s="218"/>
      <c r="DEK2195" s="218"/>
      <c r="DEL2195" s="218"/>
      <c r="DEM2195" s="218"/>
      <c r="DEN2195" s="218"/>
      <c r="DEO2195" s="218"/>
      <c r="DEP2195" s="218"/>
      <c r="DEQ2195" s="218"/>
      <c r="DER2195" s="218"/>
      <c r="DES2195" s="218"/>
      <c r="DET2195" s="218"/>
      <c r="DEU2195" s="218"/>
      <c r="DEV2195" s="218"/>
      <c r="DEW2195" s="218"/>
      <c r="DEX2195" s="218"/>
      <c r="DEY2195" s="218"/>
      <c r="DEZ2195" s="218"/>
      <c r="DFA2195" s="218"/>
      <c r="DFB2195" s="218"/>
      <c r="DFC2195" s="218"/>
      <c r="DFD2195" s="218"/>
      <c r="DFE2195" s="218"/>
      <c r="DFF2195" s="218"/>
      <c r="DFG2195" s="218"/>
      <c r="DFH2195" s="218"/>
      <c r="DFI2195" s="218"/>
      <c r="DFJ2195" s="218"/>
      <c r="DFK2195" s="218"/>
      <c r="DFL2195" s="218"/>
      <c r="DFM2195" s="218"/>
      <c r="DFN2195" s="218"/>
      <c r="DFO2195" s="218"/>
      <c r="DFP2195" s="218"/>
      <c r="DFQ2195" s="218"/>
      <c r="DFR2195" s="218"/>
      <c r="DFS2195" s="218"/>
      <c r="DFT2195" s="218"/>
      <c r="DFU2195" s="218"/>
      <c r="DFV2195" s="218"/>
      <c r="DFW2195" s="218"/>
      <c r="DFX2195" s="218"/>
      <c r="DFY2195" s="218"/>
      <c r="DFZ2195" s="218"/>
      <c r="DGA2195" s="218"/>
      <c r="DGB2195" s="218"/>
      <c r="DGC2195" s="218"/>
      <c r="DGD2195" s="218"/>
      <c r="DGE2195" s="218"/>
      <c r="DGF2195" s="218"/>
      <c r="DGG2195" s="218"/>
      <c r="DGH2195" s="218"/>
      <c r="DGI2195" s="218"/>
      <c r="DGJ2195" s="218"/>
      <c r="DGK2195" s="218"/>
      <c r="DGL2195" s="218"/>
      <c r="DGM2195" s="218"/>
      <c r="DGN2195" s="218"/>
      <c r="DGO2195" s="218"/>
      <c r="DGP2195" s="218"/>
      <c r="DGQ2195" s="218"/>
      <c r="DGR2195" s="218"/>
      <c r="DGS2195" s="218"/>
      <c r="DGT2195" s="218"/>
      <c r="DGU2195" s="218"/>
      <c r="DGV2195" s="218"/>
      <c r="DGW2195" s="218"/>
      <c r="DGX2195" s="218"/>
      <c r="DGY2195" s="218"/>
      <c r="DGZ2195" s="218"/>
      <c r="DHA2195" s="218"/>
      <c r="DHB2195" s="218"/>
      <c r="DHC2195" s="218"/>
      <c r="DHD2195" s="218"/>
      <c r="DHE2195" s="218"/>
      <c r="DHF2195" s="218"/>
      <c r="DHG2195" s="218"/>
      <c r="DHH2195" s="218"/>
      <c r="DHI2195" s="218"/>
      <c r="DHJ2195" s="218"/>
      <c r="DHK2195" s="218"/>
      <c r="DHL2195" s="218"/>
      <c r="DHM2195" s="218"/>
      <c r="DHN2195" s="218"/>
      <c r="DHO2195" s="218"/>
      <c r="DHP2195" s="218"/>
      <c r="DHQ2195" s="218"/>
      <c r="DHR2195" s="218"/>
      <c r="DHS2195" s="218"/>
      <c r="DHT2195" s="218"/>
      <c r="DHU2195" s="218"/>
      <c r="DHV2195" s="218"/>
      <c r="DHW2195" s="218"/>
      <c r="DHX2195" s="218"/>
      <c r="DHY2195" s="218"/>
      <c r="DHZ2195" s="218"/>
      <c r="DIA2195" s="218"/>
      <c r="DIB2195" s="218"/>
      <c r="DIC2195" s="218"/>
      <c r="DID2195" s="218"/>
      <c r="DIE2195" s="218"/>
      <c r="DIF2195" s="218"/>
      <c r="DIG2195" s="218"/>
      <c r="DIH2195" s="218"/>
      <c r="DII2195" s="218"/>
      <c r="DIJ2195" s="218"/>
      <c r="DIK2195" s="218"/>
      <c r="DIL2195" s="218"/>
      <c r="DIM2195" s="218"/>
      <c r="DIN2195" s="218"/>
      <c r="DIO2195" s="218"/>
      <c r="DIP2195" s="218"/>
      <c r="DIQ2195" s="218"/>
      <c r="DIR2195" s="218"/>
      <c r="DIS2195" s="218"/>
      <c r="DIT2195" s="218"/>
      <c r="DIU2195" s="218"/>
      <c r="DIV2195" s="218"/>
      <c r="DIW2195" s="218"/>
      <c r="DIX2195" s="218"/>
      <c r="DIY2195" s="218"/>
      <c r="DIZ2195" s="218"/>
      <c r="DJA2195" s="218"/>
      <c r="DJB2195" s="218"/>
      <c r="DJC2195" s="218"/>
      <c r="DJD2195" s="218"/>
      <c r="DJE2195" s="218"/>
      <c r="DJF2195" s="218"/>
      <c r="DJG2195" s="218"/>
      <c r="DJH2195" s="218"/>
      <c r="DJI2195" s="218"/>
      <c r="DJJ2195" s="218"/>
      <c r="DJK2195" s="218"/>
      <c r="DJL2195" s="218"/>
      <c r="DJM2195" s="218"/>
      <c r="DJN2195" s="218"/>
      <c r="DJO2195" s="218"/>
      <c r="DJP2195" s="218"/>
      <c r="DJQ2195" s="218"/>
      <c r="DJR2195" s="218"/>
      <c r="DJS2195" s="218"/>
      <c r="DJT2195" s="218"/>
      <c r="DJU2195" s="218"/>
      <c r="DJV2195" s="218"/>
      <c r="DJW2195" s="218"/>
      <c r="DJX2195" s="218"/>
      <c r="DJY2195" s="218"/>
      <c r="DJZ2195" s="218"/>
      <c r="DKA2195" s="218"/>
      <c r="DKB2195" s="218"/>
      <c r="DKC2195" s="218"/>
      <c r="DKD2195" s="218"/>
      <c r="DKE2195" s="218"/>
      <c r="DKF2195" s="218"/>
      <c r="DKG2195" s="218"/>
      <c r="DKH2195" s="218"/>
      <c r="DKI2195" s="218"/>
      <c r="DKJ2195" s="218"/>
      <c r="DKK2195" s="218"/>
      <c r="DKL2195" s="218"/>
      <c r="DKM2195" s="218"/>
      <c r="DKN2195" s="218"/>
      <c r="DKO2195" s="218"/>
      <c r="DKP2195" s="218"/>
      <c r="DKQ2195" s="218"/>
      <c r="DKR2195" s="218"/>
      <c r="DKS2195" s="218"/>
      <c r="DKT2195" s="218"/>
      <c r="DKU2195" s="218"/>
      <c r="DKV2195" s="218"/>
      <c r="DKW2195" s="218"/>
      <c r="DKX2195" s="218"/>
      <c r="DKY2195" s="218"/>
      <c r="DKZ2195" s="218"/>
      <c r="DLA2195" s="218"/>
      <c r="DLB2195" s="218"/>
      <c r="DLC2195" s="218"/>
      <c r="DLD2195" s="218"/>
      <c r="DLE2195" s="218"/>
      <c r="DLF2195" s="218"/>
      <c r="DLG2195" s="218"/>
      <c r="DLH2195" s="218"/>
      <c r="DLI2195" s="218"/>
      <c r="DLJ2195" s="218"/>
      <c r="DLK2195" s="218"/>
      <c r="DLL2195" s="218"/>
      <c r="DLM2195" s="218"/>
      <c r="DLN2195" s="218"/>
      <c r="DLO2195" s="218"/>
      <c r="DLP2195" s="218"/>
      <c r="DLQ2195" s="218"/>
      <c r="DLR2195" s="218"/>
      <c r="DLS2195" s="218"/>
      <c r="DLT2195" s="218"/>
      <c r="DLU2195" s="218"/>
      <c r="DLV2195" s="218"/>
      <c r="DLW2195" s="218"/>
      <c r="DLX2195" s="218"/>
      <c r="DLY2195" s="218"/>
      <c r="DLZ2195" s="218"/>
      <c r="DMA2195" s="218"/>
      <c r="DMB2195" s="218"/>
      <c r="DMC2195" s="218"/>
      <c r="DMD2195" s="218"/>
      <c r="DME2195" s="218"/>
      <c r="DMF2195" s="218"/>
      <c r="DMG2195" s="218"/>
      <c r="DMH2195" s="218"/>
      <c r="DMI2195" s="218"/>
      <c r="DMJ2195" s="218"/>
      <c r="DMK2195" s="218"/>
      <c r="DML2195" s="218"/>
      <c r="DMM2195" s="218"/>
      <c r="DMN2195" s="218"/>
      <c r="DMO2195" s="218"/>
      <c r="DMP2195" s="218"/>
      <c r="DMQ2195" s="218"/>
      <c r="DMR2195" s="218"/>
      <c r="DMS2195" s="218"/>
      <c r="DMT2195" s="218"/>
      <c r="DMU2195" s="218"/>
      <c r="DMV2195" s="218"/>
      <c r="DMW2195" s="218"/>
      <c r="DMX2195" s="218"/>
      <c r="DMY2195" s="218"/>
      <c r="DMZ2195" s="218"/>
      <c r="DNA2195" s="218"/>
      <c r="DNB2195" s="218"/>
      <c r="DNC2195" s="218"/>
      <c r="DND2195" s="218"/>
      <c r="DNE2195" s="218"/>
      <c r="DNF2195" s="218"/>
      <c r="DNG2195" s="218"/>
      <c r="DNH2195" s="218"/>
      <c r="DNI2195" s="218"/>
      <c r="DNJ2195" s="218"/>
      <c r="DNK2195" s="218"/>
      <c r="DNL2195" s="218"/>
      <c r="DNM2195" s="218"/>
      <c r="DNN2195" s="218"/>
      <c r="DNO2195" s="218"/>
      <c r="DNP2195" s="218"/>
      <c r="DNQ2195" s="218"/>
      <c r="DNR2195" s="218"/>
      <c r="DNS2195" s="218"/>
      <c r="DNT2195" s="218"/>
      <c r="DNU2195" s="218"/>
      <c r="DNV2195" s="218"/>
      <c r="DNW2195" s="218"/>
      <c r="DNX2195" s="218"/>
      <c r="DNY2195" s="218"/>
      <c r="DNZ2195" s="218"/>
      <c r="DOA2195" s="218"/>
      <c r="DOB2195" s="218"/>
      <c r="DOC2195" s="218"/>
      <c r="DOD2195" s="218"/>
      <c r="DOE2195" s="218"/>
      <c r="DOF2195" s="218"/>
      <c r="DOG2195" s="218"/>
      <c r="DOH2195" s="218"/>
      <c r="DOI2195" s="218"/>
      <c r="DOJ2195" s="218"/>
      <c r="DOK2195" s="218"/>
      <c r="DOL2195" s="218"/>
      <c r="DOM2195" s="218"/>
      <c r="DON2195" s="218"/>
      <c r="DOO2195" s="218"/>
      <c r="DOP2195" s="218"/>
      <c r="DOQ2195" s="218"/>
      <c r="DOR2195" s="218"/>
      <c r="DOS2195" s="218"/>
      <c r="DOT2195" s="218"/>
      <c r="DOU2195" s="218"/>
      <c r="DOV2195" s="218"/>
      <c r="DOW2195" s="218"/>
      <c r="DOX2195" s="218"/>
      <c r="DOY2195" s="218"/>
      <c r="DOZ2195" s="218"/>
      <c r="DPA2195" s="218"/>
      <c r="DPB2195" s="218"/>
      <c r="DPC2195" s="218"/>
      <c r="DPD2195" s="218"/>
      <c r="DPE2195" s="218"/>
      <c r="DPF2195" s="218"/>
      <c r="DPG2195" s="218"/>
      <c r="DPH2195" s="218"/>
      <c r="DPI2195" s="218"/>
      <c r="DPJ2195" s="218"/>
      <c r="DPK2195" s="218"/>
      <c r="DPL2195" s="218"/>
      <c r="DPM2195" s="218"/>
      <c r="DPN2195" s="218"/>
      <c r="DPO2195" s="218"/>
      <c r="DPP2195" s="218"/>
      <c r="DPQ2195" s="218"/>
      <c r="DPR2195" s="218"/>
      <c r="DPS2195" s="218"/>
      <c r="DPT2195" s="218"/>
      <c r="DPU2195" s="218"/>
      <c r="DPV2195" s="218"/>
      <c r="DPW2195" s="218"/>
      <c r="DPX2195" s="218"/>
      <c r="DPY2195" s="218"/>
      <c r="DPZ2195" s="218"/>
      <c r="DQA2195" s="218"/>
      <c r="DQB2195" s="218"/>
      <c r="DQC2195" s="218"/>
      <c r="DQD2195" s="218"/>
      <c r="DQE2195" s="218"/>
      <c r="DQF2195" s="218"/>
      <c r="DQG2195" s="218"/>
      <c r="DQH2195" s="218"/>
      <c r="DQI2195" s="218"/>
      <c r="DQJ2195" s="218"/>
      <c r="DQK2195" s="218"/>
      <c r="DQL2195" s="218"/>
      <c r="DQM2195" s="218"/>
      <c r="DQN2195" s="218"/>
      <c r="DQO2195" s="218"/>
      <c r="DQP2195" s="218"/>
      <c r="DQQ2195" s="218"/>
      <c r="DQR2195" s="218"/>
      <c r="DQS2195" s="218"/>
      <c r="DQT2195" s="218"/>
      <c r="DQU2195" s="218"/>
      <c r="DQV2195" s="218"/>
      <c r="DQW2195" s="218"/>
      <c r="DQX2195" s="218"/>
      <c r="DQY2195" s="218"/>
      <c r="DQZ2195" s="218"/>
      <c r="DRA2195" s="218"/>
      <c r="DRB2195" s="218"/>
      <c r="DRC2195" s="218"/>
      <c r="DRD2195" s="218"/>
      <c r="DRE2195" s="218"/>
      <c r="DRF2195" s="218"/>
      <c r="DRG2195" s="218"/>
      <c r="DRH2195" s="218"/>
      <c r="DRI2195" s="218"/>
      <c r="DRJ2195" s="218"/>
      <c r="DRK2195" s="218"/>
      <c r="DRL2195" s="218"/>
      <c r="DRM2195" s="218"/>
      <c r="DRN2195" s="218"/>
      <c r="DRO2195" s="218"/>
      <c r="DRP2195" s="218"/>
      <c r="DRQ2195" s="218"/>
      <c r="DRR2195" s="218"/>
      <c r="DRS2195" s="218"/>
      <c r="DRT2195" s="218"/>
      <c r="DRU2195" s="218"/>
      <c r="DRV2195" s="218"/>
      <c r="DRW2195" s="218"/>
      <c r="DRX2195" s="218"/>
      <c r="DRY2195" s="218"/>
      <c r="DRZ2195" s="218"/>
      <c r="DSA2195" s="218"/>
      <c r="DSB2195" s="218"/>
      <c r="DSC2195" s="218"/>
      <c r="DSD2195" s="218"/>
      <c r="DSE2195" s="218"/>
      <c r="DSF2195" s="218"/>
      <c r="DSG2195" s="218"/>
      <c r="DSH2195" s="218"/>
      <c r="DSI2195" s="218"/>
      <c r="DSJ2195" s="218"/>
      <c r="DSK2195" s="218"/>
      <c r="DSL2195" s="218"/>
      <c r="DSM2195" s="218"/>
      <c r="DSN2195" s="218"/>
      <c r="DSO2195" s="218"/>
      <c r="DSP2195" s="218"/>
      <c r="DSQ2195" s="218"/>
      <c r="DSR2195" s="218"/>
      <c r="DSS2195" s="218"/>
      <c r="DST2195" s="218"/>
      <c r="DSU2195" s="218"/>
      <c r="DSV2195" s="218"/>
      <c r="DSW2195" s="218"/>
      <c r="DSX2195" s="218"/>
      <c r="DSY2195" s="218"/>
      <c r="DSZ2195" s="218"/>
      <c r="DTA2195" s="218"/>
      <c r="DTB2195" s="218"/>
      <c r="DTC2195" s="218"/>
      <c r="DTD2195" s="218"/>
      <c r="DTE2195" s="218"/>
      <c r="DTF2195" s="218"/>
      <c r="DTG2195" s="218"/>
      <c r="DTH2195" s="218"/>
      <c r="DTI2195" s="218"/>
      <c r="DTJ2195" s="218"/>
      <c r="DTK2195" s="218"/>
      <c r="DTL2195" s="218"/>
      <c r="DTM2195" s="218"/>
      <c r="DTN2195" s="218"/>
      <c r="DTO2195" s="218"/>
      <c r="DTP2195" s="218"/>
      <c r="DTQ2195" s="218"/>
      <c r="DTR2195" s="218"/>
      <c r="DTS2195" s="218"/>
      <c r="DTT2195" s="218"/>
      <c r="DTU2195" s="218"/>
      <c r="DTV2195" s="218"/>
      <c r="DTW2195" s="218"/>
      <c r="DTX2195" s="218"/>
      <c r="DTY2195" s="218"/>
      <c r="DTZ2195" s="218"/>
      <c r="DUA2195" s="218"/>
      <c r="DUB2195" s="218"/>
      <c r="DUC2195" s="218"/>
      <c r="DUD2195" s="218"/>
      <c r="DUE2195" s="218"/>
      <c r="DUF2195" s="218"/>
      <c r="DUG2195" s="218"/>
      <c r="DUH2195" s="218"/>
      <c r="DUI2195" s="218"/>
      <c r="DUJ2195" s="218"/>
      <c r="DUK2195" s="218"/>
      <c r="DUL2195" s="218"/>
      <c r="DUM2195" s="218"/>
      <c r="DUN2195" s="218"/>
      <c r="DUO2195" s="218"/>
      <c r="DUP2195" s="218"/>
      <c r="DUQ2195" s="218"/>
      <c r="DUR2195" s="218"/>
      <c r="DUS2195" s="218"/>
      <c r="DUT2195" s="218"/>
      <c r="DUU2195" s="218"/>
      <c r="DUV2195" s="218"/>
      <c r="DUW2195" s="218"/>
      <c r="DUX2195" s="218"/>
      <c r="DUY2195" s="218"/>
      <c r="DUZ2195" s="218"/>
      <c r="DVA2195" s="218"/>
      <c r="DVB2195" s="218"/>
      <c r="DVC2195" s="218"/>
      <c r="DVD2195" s="218"/>
      <c r="DVE2195" s="218"/>
      <c r="DVF2195" s="218"/>
      <c r="DVG2195" s="218"/>
      <c r="DVH2195" s="218"/>
      <c r="DVI2195" s="218"/>
      <c r="DVJ2195" s="218"/>
      <c r="DVK2195" s="218"/>
      <c r="DVL2195" s="218"/>
      <c r="DVM2195" s="218"/>
      <c r="DVN2195" s="218"/>
      <c r="DVO2195" s="218"/>
      <c r="DVP2195" s="218"/>
      <c r="DVQ2195" s="218"/>
      <c r="DVR2195" s="218"/>
      <c r="DVS2195" s="218"/>
      <c r="DVT2195" s="218"/>
      <c r="DVU2195" s="218"/>
      <c r="DVV2195" s="218"/>
      <c r="DVW2195" s="218"/>
      <c r="DVX2195" s="218"/>
      <c r="DVY2195" s="218"/>
      <c r="DVZ2195" s="218"/>
      <c r="DWA2195" s="218"/>
      <c r="DWB2195" s="218"/>
      <c r="DWC2195" s="218"/>
      <c r="DWD2195" s="218"/>
      <c r="DWE2195" s="218"/>
      <c r="DWF2195" s="218"/>
      <c r="DWG2195" s="218"/>
      <c r="DWH2195" s="218"/>
      <c r="DWI2195" s="218"/>
      <c r="DWJ2195" s="218"/>
      <c r="DWK2195" s="218"/>
      <c r="DWL2195" s="218"/>
      <c r="DWM2195" s="218"/>
      <c r="DWN2195" s="218"/>
      <c r="DWO2195" s="218"/>
      <c r="DWP2195" s="218"/>
      <c r="DWQ2195" s="218"/>
      <c r="DWR2195" s="218"/>
      <c r="DWS2195" s="218"/>
      <c r="DWT2195" s="218"/>
      <c r="DWU2195" s="218"/>
      <c r="DWV2195" s="218"/>
      <c r="DWW2195" s="218"/>
      <c r="DWX2195" s="218"/>
      <c r="DWY2195" s="218"/>
      <c r="DWZ2195" s="218"/>
      <c r="DXA2195" s="218"/>
      <c r="DXB2195" s="218"/>
      <c r="DXC2195" s="218"/>
      <c r="DXD2195" s="218"/>
      <c r="DXE2195" s="218"/>
      <c r="DXF2195" s="218"/>
      <c r="DXG2195" s="218"/>
      <c r="DXH2195" s="218"/>
      <c r="DXI2195" s="218"/>
      <c r="DXJ2195" s="218"/>
      <c r="DXK2195" s="218"/>
      <c r="DXL2195" s="218"/>
      <c r="DXM2195" s="218"/>
      <c r="DXN2195" s="218"/>
      <c r="DXO2195" s="218"/>
      <c r="DXP2195" s="218"/>
      <c r="DXQ2195" s="218"/>
      <c r="DXR2195" s="218"/>
      <c r="DXS2195" s="218"/>
      <c r="DXT2195" s="218"/>
      <c r="DXU2195" s="218"/>
      <c r="DXV2195" s="218"/>
      <c r="DXW2195" s="218"/>
      <c r="DXX2195" s="218"/>
      <c r="DXY2195" s="218"/>
      <c r="DXZ2195" s="218"/>
      <c r="DYA2195" s="218"/>
      <c r="DYB2195" s="218"/>
      <c r="DYC2195" s="218"/>
      <c r="DYD2195" s="218"/>
      <c r="DYE2195" s="218"/>
      <c r="DYF2195" s="218"/>
      <c r="DYG2195" s="218"/>
      <c r="DYH2195" s="218"/>
      <c r="DYI2195" s="218"/>
      <c r="DYJ2195" s="218"/>
      <c r="DYK2195" s="218"/>
      <c r="DYL2195" s="218"/>
      <c r="DYM2195" s="218"/>
      <c r="DYN2195" s="218"/>
      <c r="DYO2195" s="218"/>
      <c r="DYP2195" s="218"/>
      <c r="DYQ2195" s="218"/>
      <c r="DYR2195" s="218"/>
      <c r="DYS2195" s="218"/>
      <c r="DYT2195" s="218"/>
      <c r="DYU2195" s="218"/>
      <c r="DYV2195" s="218"/>
      <c r="DYW2195" s="218"/>
      <c r="DYX2195" s="218"/>
      <c r="DYY2195" s="218"/>
      <c r="DYZ2195" s="218"/>
      <c r="DZA2195" s="218"/>
      <c r="DZB2195" s="218"/>
      <c r="DZC2195" s="218"/>
      <c r="DZD2195" s="218"/>
      <c r="DZE2195" s="218"/>
      <c r="DZF2195" s="218"/>
      <c r="DZG2195" s="218"/>
      <c r="DZH2195" s="218"/>
      <c r="DZI2195" s="218"/>
      <c r="DZJ2195" s="218"/>
      <c r="DZK2195" s="218"/>
      <c r="DZL2195" s="218"/>
      <c r="DZM2195" s="218"/>
      <c r="DZN2195" s="218"/>
      <c r="DZO2195" s="218"/>
      <c r="DZP2195" s="218"/>
      <c r="DZQ2195" s="218"/>
      <c r="DZR2195" s="218"/>
      <c r="DZS2195" s="218"/>
      <c r="DZT2195" s="218"/>
      <c r="DZU2195" s="218"/>
      <c r="DZV2195" s="218"/>
      <c r="DZW2195" s="218"/>
      <c r="DZX2195" s="218"/>
      <c r="DZY2195" s="218"/>
      <c r="DZZ2195" s="218"/>
      <c r="EAA2195" s="218"/>
      <c r="EAB2195" s="218"/>
      <c r="EAC2195" s="218"/>
      <c r="EAD2195" s="218"/>
      <c r="EAE2195" s="218"/>
      <c r="EAF2195" s="218"/>
      <c r="EAG2195" s="218"/>
      <c r="EAH2195" s="218"/>
      <c r="EAI2195" s="218"/>
      <c r="EAJ2195" s="218"/>
      <c r="EAK2195" s="218"/>
      <c r="EAL2195" s="218"/>
      <c r="EAM2195" s="218"/>
      <c r="EAN2195" s="218"/>
      <c r="EAO2195" s="218"/>
      <c r="EAP2195" s="218"/>
      <c r="EAQ2195" s="218"/>
      <c r="EAR2195" s="218"/>
      <c r="EAS2195" s="218"/>
      <c r="EAT2195" s="218"/>
      <c r="EAU2195" s="218"/>
      <c r="EAV2195" s="218"/>
      <c r="EAW2195" s="218"/>
      <c r="EAX2195" s="218"/>
      <c r="EAY2195" s="218"/>
      <c r="EAZ2195" s="218"/>
      <c r="EBA2195" s="218"/>
      <c r="EBB2195" s="218"/>
      <c r="EBC2195" s="218"/>
      <c r="EBD2195" s="218"/>
      <c r="EBE2195" s="218"/>
      <c r="EBF2195" s="218"/>
      <c r="EBG2195" s="218"/>
      <c r="EBH2195" s="218"/>
      <c r="EBI2195" s="218"/>
      <c r="EBJ2195" s="218"/>
      <c r="EBK2195" s="218"/>
      <c r="EBL2195" s="218"/>
      <c r="EBM2195" s="218"/>
      <c r="EBN2195" s="218"/>
      <c r="EBO2195" s="218"/>
      <c r="EBP2195" s="218"/>
      <c r="EBQ2195" s="218"/>
      <c r="EBR2195" s="218"/>
      <c r="EBS2195" s="218"/>
      <c r="EBT2195" s="218"/>
      <c r="EBU2195" s="218"/>
      <c r="EBV2195" s="218"/>
      <c r="EBW2195" s="218"/>
      <c r="EBX2195" s="218"/>
      <c r="EBY2195" s="218"/>
      <c r="EBZ2195" s="218"/>
      <c r="ECA2195" s="218"/>
      <c r="ECB2195" s="218"/>
      <c r="ECC2195" s="218"/>
      <c r="ECD2195" s="218"/>
      <c r="ECE2195" s="218"/>
      <c r="ECF2195" s="218"/>
      <c r="ECG2195" s="218"/>
      <c r="ECH2195" s="218"/>
      <c r="ECI2195" s="218"/>
      <c r="ECJ2195" s="218"/>
      <c r="ECK2195" s="218"/>
      <c r="ECL2195" s="218"/>
      <c r="ECM2195" s="218"/>
      <c r="ECN2195" s="218"/>
      <c r="ECO2195" s="218"/>
      <c r="ECP2195" s="218"/>
      <c r="ECQ2195" s="218"/>
      <c r="ECR2195" s="218"/>
      <c r="ECS2195" s="218"/>
      <c r="ECT2195" s="218"/>
      <c r="ECU2195" s="218"/>
      <c r="ECV2195" s="218"/>
      <c r="ECW2195" s="218"/>
      <c r="ECX2195" s="218"/>
      <c r="ECY2195" s="218"/>
      <c r="ECZ2195" s="218"/>
      <c r="EDA2195" s="218"/>
      <c r="EDB2195" s="218"/>
      <c r="EDC2195" s="218"/>
      <c r="EDD2195" s="218"/>
      <c r="EDE2195" s="218"/>
      <c r="EDF2195" s="218"/>
      <c r="EDG2195" s="218"/>
      <c r="EDH2195" s="218"/>
      <c r="EDI2195" s="218"/>
      <c r="EDJ2195" s="218"/>
      <c r="EDK2195" s="218"/>
      <c r="EDL2195" s="218"/>
      <c r="EDM2195" s="218"/>
      <c r="EDN2195" s="218"/>
      <c r="EDO2195" s="218"/>
      <c r="EDP2195" s="218"/>
      <c r="EDQ2195" s="218"/>
      <c r="EDR2195" s="218"/>
      <c r="EDS2195" s="218"/>
      <c r="EDT2195" s="218"/>
      <c r="EDU2195" s="218"/>
      <c r="EDV2195" s="218"/>
      <c r="EDW2195" s="218"/>
      <c r="EDX2195" s="218"/>
      <c r="EDY2195" s="218"/>
      <c r="EDZ2195" s="218"/>
      <c r="EEA2195" s="218"/>
      <c r="EEB2195" s="218"/>
      <c r="EEC2195" s="218"/>
      <c r="EED2195" s="218"/>
      <c r="EEE2195" s="218"/>
      <c r="EEF2195" s="218"/>
      <c r="EEG2195" s="218"/>
      <c r="EEH2195" s="218"/>
      <c r="EEI2195" s="218"/>
      <c r="EEJ2195" s="218"/>
      <c r="EEK2195" s="218"/>
      <c r="EEL2195" s="218"/>
      <c r="EEM2195" s="218"/>
      <c r="EEN2195" s="218"/>
      <c r="EEO2195" s="218"/>
      <c r="EEP2195" s="218"/>
      <c r="EEQ2195" s="218"/>
      <c r="EER2195" s="218"/>
      <c r="EES2195" s="218"/>
      <c r="EET2195" s="218"/>
      <c r="EEU2195" s="218"/>
      <c r="EEV2195" s="218"/>
      <c r="EEW2195" s="218"/>
      <c r="EEX2195" s="218"/>
      <c r="EEY2195" s="218"/>
      <c r="EEZ2195" s="218"/>
      <c r="EFA2195" s="218"/>
      <c r="EFB2195" s="218"/>
      <c r="EFC2195" s="218"/>
      <c r="EFD2195" s="218"/>
      <c r="EFE2195" s="218"/>
      <c r="EFF2195" s="218"/>
      <c r="EFG2195" s="218"/>
      <c r="EFH2195" s="218"/>
      <c r="EFI2195" s="218"/>
      <c r="EFJ2195" s="218"/>
      <c r="EFK2195" s="218"/>
      <c r="EFL2195" s="218"/>
      <c r="EFM2195" s="218"/>
      <c r="EFN2195" s="218"/>
      <c r="EFO2195" s="218"/>
      <c r="EFP2195" s="218"/>
      <c r="EFQ2195" s="218"/>
      <c r="EFR2195" s="218"/>
      <c r="EFS2195" s="218"/>
      <c r="EFT2195" s="218"/>
      <c r="EFU2195" s="218"/>
      <c r="EFV2195" s="218"/>
      <c r="EFW2195" s="218"/>
      <c r="EFX2195" s="218"/>
      <c r="EFY2195" s="218"/>
      <c r="EFZ2195" s="218"/>
      <c r="EGA2195" s="218"/>
      <c r="EGB2195" s="218"/>
      <c r="EGC2195" s="218"/>
      <c r="EGD2195" s="218"/>
      <c r="EGE2195" s="218"/>
      <c r="EGF2195" s="218"/>
      <c r="EGG2195" s="218"/>
      <c r="EGH2195" s="218"/>
      <c r="EGI2195" s="218"/>
      <c r="EGJ2195" s="218"/>
      <c r="EGK2195" s="218"/>
      <c r="EGL2195" s="218"/>
      <c r="EGM2195" s="218"/>
      <c r="EGN2195" s="218"/>
      <c r="EGO2195" s="218"/>
      <c r="EGP2195" s="218"/>
      <c r="EGQ2195" s="218"/>
      <c r="EGR2195" s="218"/>
      <c r="EGS2195" s="218"/>
      <c r="EGT2195" s="218"/>
      <c r="EGU2195" s="218"/>
      <c r="EGV2195" s="218"/>
      <c r="EGW2195" s="218"/>
      <c r="EGX2195" s="218"/>
      <c r="EGY2195" s="218"/>
      <c r="EGZ2195" s="218"/>
      <c r="EHA2195" s="218"/>
      <c r="EHB2195" s="218"/>
      <c r="EHC2195" s="218"/>
      <c r="EHD2195" s="218"/>
      <c r="EHE2195" s="218"/>
      <c r="EHF2195" s="218"/>
      <c r="EHG2195" s="218"/>
      <c r="EHH2195" s="218"/>
      <c r="EHI2195" s="218"/>
      <c r="EHJ2195" s="218"/>
      <c r="EHK2195" s="218"/>
      <c r="EHL2195" s="218"/>
      <c r="EHM2195" s="218"/>
      <c r="EHN2195" s="218"/>
      <c r="EHO2195" s="218"/>
      <c r="EHP2195" s="218"/>
      <c r="EHQ2195" s="218"/>
      <c r="EHR2195" s="218"/>
      <c r="EHS2195" s="218"/>
      <c r="EHT2195" s="218"/>
      <c r="EHU2195" s="218"/>
      <c r="EHV2195" s="218"/>
      <c r="EHW2195" s="218"/>
      <c r="EHX2195" s="218"/>
      <c r="EHY2195" s="218"/>
      <c r="EHZ2195" s="218"/>
      <c r="EIA2195" s="218"/>
      <c r="EIB2195" s="218"/>
      <c r="EIC2195" s="218"/>
      <c r="EID2195" s="218"/>
      <c r="EIE2195" s="218"/>
      <c r="EIF2195" s="218"/>
      <c r="EIG2195" s="218"/>
      <c r="EIH2195" s="218"/>
      <c r="EII2195" s="218"/>
      <c r="EIJ2195" s="218"/>
      <c r="EIK2195" s="218"/>
      <c r="EIL2195" s="218"/>
      <c r="EIM2195" s="218"/>
      <c r="EIN2195" s="218"/>
      <c r="EIO2195" s="218"/>
      <c r="EIP2195" s="218"/>
      <c r="EIQ2195" s="218"/>
      <c r="EIR2195" s="218"/>
      <c r="EIS2195" s="218"/>
      <c r="EIT2195" s="218"/>
      <c r="EIU2195" s="218"/>
      <c r="EIV2195" s="218"/>
      <c r="EIW2195" s="218"/>
      <c r="EIX2195" s="218"/>
      <c r="EIY2195" s="218"/>
      <c r="EIZ2195" s="218"/>
      <c r="EJA2195" s="218"/>
      <c r="EJB2195" s="218"/>
      <c r="EJC2195" s="218"/>
      <c r="EJD2195" s="218"/>
      <c r="EJE2195" s="218"/>
      <c r="EJF2195" s="218"/>
      <c r="EJG2195" s="218"/>
      <c r="EJH2195" s="218"/>
      <c r="EJI2195" s="218"/>
      <c r="EJJ2195" s="218"/>
      <c r="EJK2195" s="218"/>
      <c r="EJL2195" s="218"/>
      <c r="EJM2195" s="218"/>
      <c r="EJN2195" s="218"/>
      <c r="EJO2195" s="218"/>
      <c r="EJP2195" s="218"/>
      <c r="EJQ2195" s="218"/>
      <c r="EJR2195" s="218"/>
      <c r="EJS2195" s="218"/>
      <c r="EJT2195" s="218"/>
      <c r="EJU2195" s="218"/>
      <c r="EJV2195" s="218"/>
      <c r="EJW2195" s="218"/>
      <c r="EJX2195" s="218"/>
      <c r="EJY2195" s="218"/>
      <c r="EJZ2195" s="218"/>
      <c r="EKA2195" s="218"/>
      <c r="EKB2195" s="218"/>
      <c r="EKC2195" s="218"/>
      <c r="EKD2195" s="218"/>
      <c r="EKE2195" s="218"/>
      <c r="EKF2195" s="218"/>
      <c r="EKG2195" s="218"/>
      <c r="EKH2195" s="218"/>
      <c r="EKI2195" s="218"/>
      <c r="EKJ2195" s="218"/>
      <c r="EKK2195" s="218"/>
      <c r="EKL2195" s="218"/>
      <c r="EKM2195" s="218"/>
      <c r="EKN2195" s="218"/>
      <c r="EKO2195" s="218"/>
      <c r="EKP2195" s="218"/>
      <c r="EKQ2195" s="218"/>
      <c r="EKR2195" s="218"/>
      <c r="EKS2195" s="218"/>
      <c r="EKT2195" s="218"/>
      <c r="EKU2195" s="218"/>
      <c r="EKV2195" s="218"/>
      <c r="EKW2195" s="218"/>
      <c r="EKX2195" s="218"/>
      <c r="EKY2195" s="218"/>
      <c r="EKZ2195" s="218"/>
      <c r="ELA2195" s="218"/>
      <c r="ELB2195" s="218"/>
      <c r="ELC2195" s="218"/>
      <c r="ELD2195" s="218"/>
      <c r="ELE2195" s="218"/>
      <c r="ELF2195" s="218"/>
      <c r="ELG2195" s="218"/>
      <c r="ELH2195" s="218"/>
      <c r="ELI2195" s="218"/>
      <c r="ELJ2195" s="218"/>
      <c r="ELK2195" s="218"/>
      <c r="ELL2195" s="218"/>
      <c r="ELM2195" s="218"/>
      <c r="ELN2195" s="218"/>
      <c r="ELO2195" s="218"/>
      <c r="ELP2195" s="218"/>
      <c r="ELQ2195" s="218"/>
      <c r="ELR2195" s="218"/>
      <c r="ELS2195" s="218"/>
      <c r="ELT2195" s="218"/>
      <c r="ELU2195" s="218"/>
      <c r="ELV2195" s="218"/>
      <c r="ELW2195" s="218"/>
      <c r="ELX2195" s="218"/>
      <c r="ELY2195" s="218"/>
      <c r="ELZ2195" s="218"/>
      <c r="EMA2195" s="218"/>
      <c r="EMB2195" s="218"/>
      <c r="EMC2195" s="218"/>
      <c r="EMD2195" s="218"/>
      <c r="EME2195" s="218"/>
      <c r="EMF2195" s="218"/>
      <c r="EMG2195" s="218"/>
      <c r="EMH2195" s="218"/>
      <c r="EMI2195" s="218"/>
      <c r="EMJ2195" s="218"/>
      <c r="EMK2195" s="218"/>
      <c r="EML2195" s="218"/>
      <c r="EMM2195" s="218"/>
      <c r="EMN2195" s="218"/>
      <c r="EMO2195" s="218"/>
      <c r="EMP2195" s="218"/>
      <c r="EMQ2195" s="218"/>
      <c r="EMR2195" s="218"/>
      <c r="EMS2195" s="218"/>
      <c r="EMT2195" s="218"/>
      <c r="EMU2195" s="218"/>
      <c r="EMV2195" s="218"/>
      <c r="EMW2195" s="218"/>
      <c r="EMX2195" s="218"/>
      <c r="EMY2195" s="218"/>
      <c r="EMZ2195" s="218"/>
      <c r="ENA2195" s="218"/>
      <c r="ENB2195" s="218"/>
      <c r="ENC2195" s="218"/>
      <c r="END2195" s="218"/>
      <c r="ENE2195" s="218"/>
      <c r="ENF2195" s="218"/>
      <c r="ENG2195" s="218"/>
      <c r="ENH2195" s="218"/>
      <c r="ENI2195" s="218"/>
      <c r="ENJ2195" s="218"/>
      <c r="ENK2195" s="218"/>
      <c r="ENL2195" s="218"/>
      <c r="ENM2195" s="218"/>
      <c r="ENN2195" s="218"/>
      <c r="ENO2195" s="218"/>
      <c r="ENP2195" s="218"/>
      <c r="ENQ2195" s="218"/>
      <c r="ENR2195" s="218"/>
      <c r="ENS2195" s="218"/>
      <c r="ENT2195" s="218"/>
      <c r="ENU2195" s="218"/>
      <c r="ENV2195" s="218"/>
      <c r="ENW2195" s="218"/>
      <c r="ENX2195" s="218"/>
      <c r="ENY2195" s="218"/>
      <c r="ENZ2195" s="218"/>
      <c r="EOA2195" s="218"/>
      <c r="EOB2195" s="218"/>
      <c r="EOC2195" s="218"/>
      <c r="EOD2195" s="218"/>
      <c r="EOE2195" s="218"/>
      <c r="EOF2195" s="218"/>
      <c r="EOG2195" s="218"/>
      <c r="EOH2195" s="218"/>
      <c r="EOI2195" s="218"/>
      <c r="EOJ2195" s="218"/>
      <c r="EOK2195" s="218"/>
      <c r="EOL2195" s="218"/>
      <c r="EOM2195" s="218"/>
      <c r="EON2195" s="218"/>
      <c r="EOO2195" s="218"/>
      <c r="EOP2195" s="218"/>
      <c r="EOQ2195" s="218"/>
      <c r="EOR2195" s="218"/>
      <c r="EOS2195" s="218"/>
      <c r="EOT2195" s="218"/>
      <c r="EOU2195" s="218"/>
      <c r="EOV2195" s="218"/>
      <c r="EOW2195" s="218"/>
      <c r="EOX2195" s="218"/>
      <c r="EOY2195" s="218"/>
      <c r="EOZ2195" s="218"/>
      <c r="EPA2195" s="218"/>
      <c r="EPB2195" s="218"/>
      <c r="EPC2195" s="218"/>
      <c r="EPD2195" s="218"/>
      <c r="EPE2195" s="218"/>
      <c r="EPF2195" s="218"/>
      <c r="EPG2195" s="218"/>
      <c r="EPH2195" s="218"/>
      <c r="EPI2195" s="218"/>
      <c r="EPJ2195" s="218"/>
      <c r="EPK2195" s="218"/>
      <c r="EPL2195" s="218"/>
      <c r="EPM2195" s="218"/>
      <c r="EPN2195" s="218"/>
      <c r="EPO2195" s="218"/>
      <c r="EPP2195" s="218"/>
      <c r="EPQ2195" s="218"/>
      <c r="EPR2195" s="218"/>
      <c r="EPS2195" s="218"/>
      <c r="EPT2195" s="218"/>
      <c r="EPU2195" s="218"/>
      <c r="EPV2195" s="218"/>
      <c r="EPW2195" s="218"/>
      <c r="EPX2195" s="218"/>
      <c r="EPY2195" s="218"/>
      <c r="EPZ2195" s="218"/>
      <c r="EQA2195" s="218"/>
      <c r="EQB2195" s="218"/>
      <c r="EQC2195" s="218"/>
      <c r="EQD2195" s="218"/>
      <c r="EQE2195" s="218"/>
      <c r="EQF2195" s="218"/>
      <c r="EQG2195" s="218"/>
      <c r="EQH2195" s="218"/>
      <c r="EQI2195" s="218"/>
      <c r="EQJ2195" s="218"/>
      <c r="EQK2195" s="218"/>
      <c r="EQL2195" s="218"/>
      <c r="EQM2195" s="218"/>
      <c r="EQN2195" s="218"/>
      <c r="EQO2195" s="218"/>
      <c r="EQP2195" s="218"/>
      <c r="EQQ2195" s="218"/>
      <c r="EQR2195" s="218"/>
      <c r="EQS2195" s="218"/>
      <c r="EQT2195" s="218"/>
      <c r="EQU2195" s="218"/>
      <c r="EQV2195" s="218"/>
      <c r="EQW2195" s="218"/>
      <c r="EQX2195" s="218"/>
      <c r="EQY2195" s="218"/>
      <c r="EQZ2195" s="218"/>
      <c r="ERA2195" s="218"/>
      <c r="ERB2195" s="218"/>
      <c r="ERC2195" s="218"/>
      <c r="ERD2195" s="218"/>
      <c r="ERE2195" s="218"/>
      <c r="ERF2195" s="218"/>
      <c r="ERG2195" s="218"/>
      <c r="ERH2195" s="218"/>
      <c r="ERI2195" s="218"/>
      <c r="ERJ2195" s="218"/>
      <c r="ERK2195" s="218"/>
      <c r="ERL2195" s="218"/>
      <c r="ERM2195" s="218"/>
      <c r="ERN2195" s="218"/>
      <c r="ERO2195" s="218"/>
      <c r="ERP2195" s="218"/>
      <c r="ERQ2195" s="218"/>
      <c r="ERR2195" s="218"/>
      <c r="ERS2195" s="218"/>
      <c r="ERT2195" s="218"/>
      <c r="ERU2195" s="218"/>
      <c r="ERV2195" s="218"/>
      <c r="ERW2195" s="218"/>
      <c r="ERX2195" s="218"/>
      <c r="ERY2195" s="218"/>
      <c r="ERZ2195" s="218"/>
      <c r="ESA2195" s="218"/>
      <c r="ESB2195" s="218"/>
      <c r="ESC2195" s="218"/>
      <c r="ESD2195" s="218"/>
      <c r="ESE2195" s="218"/>
      <c r="ESF2195" s="218"/>
      <c r="ESG2195" s="218"/>
      <c r="ESH2195" s="218"/>
      <c r="ESI2195" s="218"/>
      <c r="ESJ2195" s="218"/>
      <c r="ESK2195" s="218"/>
      <c r="ESL2195" s="218"/>
      <c r="ESM2195" s="218"/>
      <c r="ESN2195" s="218"/>
      <c r="ESO2195" s="218"/>
      <c r="ESP2195" s="218"/>
      <c r="ESQ2195" s="218"/>
      <c r="ESR2195" s="218"/>
      <c r="ESS2195" s="218"/>
      <c r="EST2195" s="218"/>
      <c r="ESU2195" s="218"/>
      <c r="ESV2195" s="218"/>
      <c r="ESW2195" s="218"/>
      <c r="ESX2195" s="218"/>
      <c r="ESY2195" s="218"/>
      <c r="ESZ2195" s="218"/>
      <c r="ETA2195" s="218"/>
      <c r="ETB2195" s="218"/>
      <c r="ETC2195" s="218"/>
      <c r="ETD2195" s="218"/>
      <c r="ETE2195" s="218"/>
      <c r="ETF2195" s="218"/>
      <c r="ETG2195" s="218"/>
      <c r="ETH2195" s="218"/>
      <c r="ETI2195" s="218"/>
      <c r="ETJ2195" s="218"/>
      <c r="ETK2195" s="218"/>
      <c r="ETL2195" s="218"/>
      <c r="ETM2195" s="218"/>
      <c r="ETN2195" s="218"/>
      <c r="ETO2195" s="218"/>
      <c r="ETP2195" s="218"/>
      <c r="ETQ2195" s="218"/>
      <c r="ETR2195" s="218"/>
      <c r="ETS2195" s="218"/>
      <c r="ETT2195" s="218"/>
      <c r="ETU2195" s="218"/>
      <c r="ETV2195" s="218"/>
      <c r="ETW2195" s="218"/>
      <c r="ETX2195" s="218"/>
      <c r="ETY2195" s="218"/>
      <c r="ETZ2195" s="218"/>
      <c r="EUA2195" s="218"/>
      <c r="EUB2195" s="218"/>
      <c r="EUC2195" s="218"/>
      <c r="EUD2195" s="218"/>
      <c r="EUE2195" s="218"/>
      <c r="EUF2195" s="218"/>
      <c r="EUG2195" s="218"/>
      <c r="EUH2195" s="218"/>
      <c r="EUI2195" s="218"/>
      <c r="EUJ2195" s="218"/>
      <c r="EUK2195" s="218"/>
      <c r="EUL2195" s="218"/>
      <c r="EUM2195" s="218"/>
      <c r="EUN2195" s="218"/>
      <c r="EUO2195" s="218"/>
      <c r="EUP2195" s="218"/>
      <c r="EUQ2195" s="218"/>
      <c r="EUR2195" s="218"/>
      <c r="EUS2195" s="218"/>
      <c r="EUT2195" s="218"/>
      <c r="EUU2195" s="218"/>
      <c r="EUV2195" s="218"/>
      <c r="EUW2195" s="218"/>
      <c r="EUX2195" s="218"/>
      <c r="EUY2195" s="218"/>
      <c r="EUZ2195" s="218"/>
      <c r="EVA2195" s="218"/>
      <c r="EVB2195" s="218"/>
      <c r="EVC2195" s="218"/>
      <c r="EVD2195" s="218"/>
      <c r="EVE2195" s="218"/>
      <c r="EVF2195" s="218"/>
      <c r="EVG2195" s="218"/>
      <c r="EVH2195" s="218"/>
      <c r="EVI2195" s="218"/>
      <c r="EVJ2195" s="218"/>
      <c r="EVK2195" s="218"/>
      <c r="EVL2195" s="218"/>
      <c r="EVM2195" s="218"/>
      <c r="EVN2195" s="218"/>
      <c r="EVO2195" s="218"/>
      <c r="EVP2195" s="218"/>
      <c r="EVQ2195" s="218"/>
      <c r="EVR2195" s="218"/>
      <c r="EVS2195" s="218"/>
      <c r="EVT2195" s="218"/>
      <c r="EVU2195" s="218"/>
      <c r="EVV2195" s="218"/>
      <c r="EVW2195" s="218"/>
      <c r="EVX2195" s="218"/>
      <c r="EVY2195" s="218"/>
      <c r="EVZ2195" s="218"/>
      <c r="EWA2195" s="218"/>
      <c r="EWB2195" s="218"/>
      <c r="EWC2195" s="218"/>
      <c r="EWD2195" s="218"/>
      <c r="EWE2195" s="218"/>
      <c r="EWF2195" s="218"/>
      <c r="EWG2195" s="218"/>
      <c r="EWH2195" s="218"/>
      <c r="EWI2195" s="218"/>
      <c r="EWJ2195" s="218"/>
      <c r="EWK2195" s="218"/>
      <c r="EWL2195" s="218"/>
      <c r="EWM2195" s="218"/>
      <c r="EWN2195" s="218"/>
      <c r="EWO2195" s="218"/>
      <c r="EWP2195" s="218"/>
      <c r="EWQ2195" s="218"/>
      <c r="EWR2195" s="218"/>
      <c r="EWS2195" s="218"/>
      <c r="EWT2195" s="218"/>
      <c r="EWU2195" s="218"/>
      <c r="EWV2195" s="218"/>
      <c r="EWW2195" s="218"/>
      <c r="EWX2195" s="218"/>
      <c r="EWY2195" s="218"/>
      <c r="EWZ2195" s="218"/>
      <c r="EXA2195" s="218"/>
      <c r="EXB2195" s="218"/>
      <c r="EXC2195" s="218"/>
      <c r="EXD2195" s="218"/>
      <c r="EXE2195" s="218"/>
      <c r="EXF2195" s="218"/>
      <c r="EXG2195" s="218"/>
      <c r="EXH2195" s="218"/>
      <c r="EXI2195" s="218"/>
      <c r="EXJ2195" s="218"/>
      <c r="EXK2195" s="218"/>
      <c r="EXL2195" s="218"/>
      <c r="EXM2195" s="218"/>
      <c r="EXN2195" s="218"/>
      <c r="EXO2195" s="218"/>
      <c r="EXP2195" s="218"/>
      <c r="EXQ2195" s="218"/>
      <c r="EXR2195" s="218"/>
      <c r="EXS2195" s="218"/>
      <c r="EXT2195" s="218"/>
      <c r="EXU2195" s="218"/>
      <c r="EXV2195" s="218"/>
      <c r="EXW2195" s="218"/>
      <c r="EXX2195" s="218"/>
      <c r="EXY2195" s="218"/>
      <c r="EXZ2195" s="218"/>
      <c r="EYA2195" s="218"/>
      <c r="EYB2195" s="218"/>
      <c r="EYC2195" s="218"/>
      <c r="EYD2195" s="218"/>
      <c r="EYE2195" s="218"/>
      <c r="EYF2195" s="218"/>
      <c r="EYG2195" s="218"/>
      <c r="EYH2195" s="218"/>
      <c r="EYI2195" s="218"/>
      <c r="EYJ2195" s="218"/>
      <c r="EYK2195" s="218"/>
      <c r="EYL2195" s="218"/>
      <c r="EYM2195" s="218"/>
      <c r="EYN2195" s="218"/>
      <c r="EYO2195" s="218"/>
      <c r="EYP2195" s="218"/>
      <c r="EYQ2195" s="218"/>
      <c r="EYR2195" s="218"/>
      <c r="EYS2195" s="218"/>
      <c r="EYT2195" s="218"/>
      <c r="EYU2195" s="218"/>
      <c r="EYV2195" s="218"/>
      <c r="EYW2195" s="218"/>
      <c r="EYX2195" s="218"/>
      <c r="EYY2195" s="218"/>
      <c r="EYZ2195" s="218"/>
      <c r="EZA2195" s="218"/>
      <c r="EZB2195" s="218"/>
      <c r="EZC2195" s="218"/>
      <c r="EZD2195" s="218"/>
      <c r="EZE2195" s="218"/>
      <c r="EZF2195" s="218"/>
      <c r="EZG2195" s="218"/>
      <c r="EZH2195" s="218"/>
      <c r="EZI2195" s="218"/>
      <c r="EZJ2195" s="218"/>
      <c r="EZK2195" s="218"/>
      <c r="EZL2195" s="218"/>
      <c r="EZM2195" s="218"/>
      <c r="EZN2195" s="218"/>
      <c r="EZO2195" s="218"/>
      <c r="EZP2195" s="218"/>
      <c r="EZQ2195" s="218"/>
      <c r="EZR2195" s="218"/>
      <c r="EZS2195" s="218"/>
      <c r="EZT2195" s="218"/>
      <c r="EZU2195" s="218"/>
      <c r="EZV2195" s="218"/>
      <c r="EZW2195" s="218"/>
      <c r="EZX2195" s="218"/>
      <c r="EZY2195" s="218"/>
      <c r="EZZ2195" s="218"/>
      <c r="FAA2195" s="218"/>
      <c r="FAB2195" s="218"/>
      <c r="FAC2195" s="218"/>
      <c r="FAD2195" s="218"/>
      <c r="FAE2195" s="218"/>
      <c r="FAF2195" s="218"/>
      <c r="FAG2195" s="218"/>
      <c r="FAH2195" s="218"/>
      <c r="FAI2195" s="218"/>
      <c r="FAJ2195" s="218"/>
      <c r="FAK2195" s="218"/>
      <c r="FAL2195" s="218"/>
      <c r="FAM2195" s="218"/>
      <c r="FAN2195" s="218"/>
      <c r="FAO2195" s="218"/>
      <c r="FAP2195" s="218"/>
      <c r="FAQ2195" s="218"/>
      <c r="FAR2195" s="218"/>
      <c r="FAS2195" s="218"/>
      <c r="FAT2195" s="218"/>
      <c r="FAU2195" s="218"/>
      <c r="FAV2195" s="218"/>
      <c r="FAW2195" s="218"/>
      <c r="FAX2195" s="218"/>
      <c r="FAY2195" s="218"/>
      <c r="FAZ2195" s="218"/>
      <c r="FBA2195" s="218"/>
      <c r="FBB2195" s="218"/>
      <c r="FBC2195" s="218"/>
      <c r="FBD2195" s="218"/>
      <c r="FBE2195" s="218"/>
      <c r="FBF2195" s="218"/>
      <c r="FBG2195" s="218"/>
      <c r="FBH2195" s="218"/>
      <c r="FBI2195" s="218"/>
      <c r="FBJ2195" s="218"/>
      <c r="FBK2195" s="218"/>
      <c r="FBL2195" s="218"/>
      <c r="FBM2195" s="218"/>
      <c r="FBN2195" s="218"/>
      <c r="FBO2195" s="218"/>
      <c r="FBP2195" s="218"/>
      <c r="FBQ2195" s="218"/>
      <c r="FBR2195" s="218"/>
      <c r="FBS2195" s="218"/>
      <c r="FBT2195" s="218"/>
      <c r="FBU2195" s="218"/>
      <c r="FBV2195" s="218"/>
      <c r="FBW2195" s="218"/>
      <c r="FBX2195" s="218"/>
      <c r="FBY2195" s="218"/>
      <c r="FBZ2195" s="218"/>
      <c r="FCA2195" s="218"/>
      <c r="FCB2195" s="218"/>
      <c r="FCC2195" s="218"/>
      <c r="FCD2195" s="218"/>
      <c r="FCE2195" s="218"/>
      <c r="FCF2195" s="218"/>
      <c r="FCG2195" s="218"/>
      <c r="FCH2195" s="218"/>
      <c r="FCI2195" s="218"/>
      <c r="FCJ2195" s="218"/>
      <c r="FCK2195" s="218"/>
      <c r="FCL2195" s="218"/>
      <c r="FCM2195" s="218"/>
      <c r="FCN2195" s="218"/>
      <c r="FCO2195" s="218"/>
      <c r="FCP2195" s="218"/>
      <c r="FCQ2195" s="218"/>
      <c r="FCR2195" s="218"/>
      <c r="FCS2195" s="218"/>
      <c r="FCT2195" s="218"/>
      <c r="FCU2195" s="218"/>
      <c r="FCV2195" s="218"/>
      <c r="FCW2195" s="218"/>
      <c r="FCX2195" s="218"/>
      <c r="FCY2195" s="218"/>
      <c r="FCZ2195" s="218"/>
      <c r="FDA2195" s="218"/>
      <c r="FDB2195" s="218"/>
      <c r="FDC2195" s="218"/>
      <c r="FDD2195" s="218"/>
      <c r="FDE2195" s="218"/>
      <c r="FDF2195" s="218"/>
      <c r="FDG2195" s="218"/>
      <c r="FDH2195" s="218"/>
      <c r="FDI2195" s="218"/>
      <c r="FDJ2195" s="218"/>
      <c r="FDK2195" s="218"/>
      <c r="FDL2195" s="218"/>
      <c r="FDM2195" s="218"/>
      <c r="FDN2195" s="218"/>
      <c r="FDO2195" s="218"/>
      <c r="FDP2195" s="218"/>
      <c r="FDQ2195" s="218"/>
      <c r="FDR2195" s="218"/>
      <c r="FDS2195" s="218"/>
      <c r="FDT2195" s="218"/>
      <c r="FDU2195" s="218"/>
      <c r="FDV2195" s="218"/>
      <c r="FDW2195" s="218"/>
      <c r="FDX2195" s="218"/>
      <c r="FDY2195" s="218"/>
      <c r="FDZ2195" s="218"/>
      <c r="FEA2195" s="218"/>
      <c r="FEB2195" s="218"/>
      <c r="FEC2195" s="218"/>
      <c r="FED2195" s="218"/>
      <c r="FEE2195" s="218"/>
      <c r="FEF2195" s="218"/>
      <c r="FEG2195" s="218"/>
      <c r="FEH2195" s="218"/>
      <c r="FEI2195" s="218"/>
      <c r="FEJ2195" s="218"/>
      <c r="FEK2195" s="218"/>
      <c r="FEL2195" s="218"/>
      <c r="FEM2195" s="218"/>
      <c r="FEN2195" s="218"/>
      <c r="FEO2195" s="218"/>
      <c r="FEP2195" s="218"/>
      <c r="FEQ2195" s="218"/>
      <c r="FER2195" s="218"/>
      <c r="FES2195" s="218"/>
      <c r="FET2195" s="218"/>
      <c r="FEU2195" s="218"/>
      <c r="FEV2195" s="218"/>
      <c r="FEW2195" s="218"/>
      <c r="FEX2195" s="218"/>
      <c r="FEY2195" s="218"/>
      <c r="FEZ2195" s="218"/>
      <c r="FFA2195" s="218"/>
      <c r="FFB2195" s="218"/>
      <c r="FFC2195" s="218"/>
      <c r="FFD2195" s="218"/>
      <c r="FFE2195" s="218"/>
      <c r="FFF2195" s="218"/>
      <c r="FFG2195" s="218"/>
      <c r="FFH2195" s="218"/>
      <c r="FFI2195" s="218"/>
      <c r="FFJ2195" s="218"/>
      <c r="FFK2195" s="218"/>
      <c r="FFL2195" s="218"/>
      <c r="FFM2195" s="218"/>
      <c r="FFN2195" s="218"/>
      <c r="FFO2195" s="218"/>
      <c r="FFP2195" s="218"/>
      <c r="FFQ2195" s="218"/>
      <c r="FFR2195" s="218"/>
      <c r="FFS2195" s="218"/>
      <c r="FFT2195" s="218"/>
      <c r="FFU2195" s="218"/>
      <c r="FFV2195" s="218"/>
      <c r="FFW2195" s="218"/>
      <c r="FFX2195" s="218"/>
      <c r="FFY2195" s="218"/>
      <c r="FFZ2195" s="218"/>
      <c r="FGA2195" s="218"/>
      <c r="FGB2195" s="218"/>
      <c r="FGC2195" s="218"/>
      <c r="FGD2195" s="218"/>
      <c r="FGE2195" s="218"/>
      <c r="FGF2195" s="218"/>
      <c r="FGG2195" s="218"/>
      <c r="FGH2195" s="218"/>
      <c r="FGI2195" s="218"/>
      <c r="FGJ2195" s="218"/>
      <c r="FGK2195" s="218"/>
      <c r="FGL2195" s="218"/>
      <c r="FGM2195" s="218"/>
      <c r="FGN2195" s="218"/>
      <c r="FGO2195" s="218"/>
      <c r="FGP2195" s="218"/>
      <c r="FGQ2195" s="218"/>
      <c r="FGR2195" s="218"/>
      <c r="FGS2195" s="218"/>
      <c r="FGT2195" s="218"/>
      <c r="FGU2195" s="218"/>
      <c r="FGV2195" s="218"/>
      <c r="FGW2195" s="218"/>
      <c r="FGX2195" s="218"/>
      <c r="FGY2195" s="218"/>
      <c r="FGZ2195" s="218"/>
      <c r="FHA2195" s="218"/>
      <c r="FHB2195" s="218"/>
      <c r="FHC2195" s="218"/>
      <c r="FHD2195" s="218"/>
      <c r="FHE2195" s="218"/>
      <c r="FHF2195" s="218"/>
      <c r="FHG2195" s="218"/>
      <c r="FHH2195" s="218"/>
      <c r="FHI2195" s="218"/>
      <c r="FHJ2195" s="218"/>
      <c r="FHK2195" s="218"/>
      <c r="FHL2195" s="218"/>
      <c r="FHM2195" s="218"/>
      <c r="FHN2195" s="218"/>
      <c r="FHO2195" s="218"/>
      <c r="FHP2195" s="218"/>
      <c r="FHQ2195" s="218"/>
      <c r="FHR2195" s="218"/>
      <c r="FHS2195" s="218"/>
      <c r="FHT2195" s="218"/>
      <c r="FHU2195" s="218"/>
      <c r="FHV2195" s="218"/>
      <c r="FHW2195" s="218"/>
      <c r="FHX2195" s="218"/>
      <c r="FHY2195" s="218"/>
      <c r="FHZ2195" s="218"/>
      <c r="FIA2195" s="218"/>
      <c r="FIB2195" s="218"/>
      <c r="FIC2195" s="218"/>
      <c r="FID2195" s="218"/>
      <c r="FIE2195" s="218"/>
      <c r="FIF2195" s="218"/>
      <c r="FIG2195" s="218"/>
      <c r="FIH2195" s="218"/>
      <c r="FII2195" s="218"/>
      <c r="FIJ2195" s="218"/>
      <c r="FIK2195" s="218"/>
      <c r="FIL2195" s="218"/>
      <c r="FIM2195" s="218"/>
      <c r="FIN2195" s="218"/>
      <c r="FIO2195" s="218"/>
      <c r="FIP2195" s="218"/>
      <c r="FIQ2195" s="218"/>
      <c r="FIR2195" s="218"/>
      <c r="FIS2195" s="218"/>
      <c r="FIT2195" s="218"/>
      <c r="FIU2195" s="218"/>
      <c r="FIV2195" s="218"/>
      <c r="FIW2195" s="218"/>
      <c r="FIX2195" s="218"/>
      <c r="FIY2195" s="218"/>
      <c r="FIZ2195" s="218"/>
      <c r="FJA2195" s="218"/>
      <c r="FJB2195" s="218"/>
      <c r="FJC2195" s="218"/>
      <c r="FJD2195" s="218"/>
      <c r="FJE2195" s="218"/>
      <c r="FJF2195" s="218"/>
      <c r="FJG2195" s="218"/>
      <c r="FJH2195" s="218"/>
      <c r="FJI2195" s="218"/>
      <c r="FJJ2195" s="218"/>
      <c r="FJK2195" s="218"/>
      <c r="FJL2195" s="218"/>
      <c r="FJM2195" s="218"/>
      <c r="FJN2195" s="218"/>
      <c r="FJO2195" s="218"/>
      <c r="FJP2195" s="218"/>
      <c r="FJQ2195" s="218"/>
      <c r="FJR2195" s="218"/>
      <c r="FJS2195" s="218"/>
      <c r="FJT2195" s="218"/>
      <c r="FJU2195" s="218"/>
      <c r="FJV2195" s="218"/>
      <c r="FJW2195" s="218"/>
      <c r="FJX2195" s="218"/>
      <c r="FJY2195" s="218"/>
      <c r="FJZ2195" s="218"/>
      <c r="FKA2195" s="218"/>
      <c r="FKB2195" s="218"/>
      <c r="FKC2195" s="218"/>
      <c r="FKD2195" s="218"/>
      <c r="FKE2195" s="218"/>
      <c r="FKF2195" s="218"/>
      <c r="FKG2195" s="218"/>
      <c r="FKH2195" s="218"/>
      <c r="FKI2195" s="218"/>
      <c r="FKJ2195" s="218"/>
      <c r="FKK2195" s="218"/>
      <c r="FKL2195" s="218"/>
      <c r="FKM2195" s="218"/>
      <c r="FKN2195" s="218"/>
      <c r="FKO2195" s="218"/>
      <c r="FKP2195" s="218"/>
      <c r="FKQ2195" s="218"/>
      <c r="FKR2195" s="218"/>
      <c r="FKS2195" s="218"/>
      <c r="FKT2195" s="218"/>
      <c r="FKU2195" s="218"/>
      <c r="FKV2195" s="218"/>
      <c r="FKW2195" s="218"/>
      <c r="FKX2195" s="218"/>
      <c r="FKY2195" s="218"/>
      <c r="FKZ2195" s="218"/>
      <c r="FLA2195" s="218"/>
      <c r="FLB2195" s="218"/>
      <c r="FLC2195" s="218"/>
      <c r="FLD2195" s="218"/>
      <c r="FLE2195" s="218"/>
      <c r="FLF2195" s="218"/>
      <c r="FLG2195" s="218"/>
      <c r="FLH2195" s="218"/>
      <c r="FLI2195" s="218"/>
      <c r="FLJ2195" s="218"/>
      <c r="FLK2195" s="218"/>
      <c r="FLL2195" s="218"/>
      <c r="FLM2195" s="218"/>
      <c r="FLN2195" s="218"/>
      <c r="FLO2195" s="218"/>
      <c r="FLP2195" s="218"/>
      <c r="FLQ2195" s="218"/>
      <c r="FLR2195" s="218"/>
      <c r="FLS2195" s="218"/>
      <c r="FLT2195" s="218"/>
      <c r="FLU2195" s="218"/>
      <c r="FLV2195" s="218"/>
      <c r="FLW2195" s="218"/>
      <c r="FLX2195" s="218"/>
      <c r="FLY2195" s="218"/>
      <c r="FLZ2195" s="218"/>
      <c r="FMA2195" s="218"/>
      <c r="FMB2195" s="218"/>
      <c r="FMC2195" s="218"/>
      <c r="FMD2195" s="218"/>
      <c r="FME2195" s="218"/>
      <c r="FMF2195" s="218"/>
      <c r="FMG2195" s="218"/>
      <c r="FMH2195" s="218"/>
      <c r="FMI2195" s="218"/>
      <c r="FMJ2195" s="218"/>
      <c r="FMK2195" s="218"/>
      <c r="FML2195" s="218"/>
      <c r="FMM2195" s="218"/>
      <c r="FMN2195" s="218"/>
      <c r="FMO2195" s="218"/>
      <c r="FMP2195" s="218"/>
      <c r="FMQ2195" s="218"/>
      <c r="FMR2195" s="218"/>
      <c r="FMS2195" s="218"/>
      <c r="FMT2195" s="218"/>
      <c r="FMU2195" s="218"/>
      <c r="FMV2195" s="218"/>
      <c r="FMW2195" s="218"/>
      <c r="FMX2195" s="218"/>
      <c r="FMY2195" s="218"/>
      <c r="FMZ2195" s="218"/>
      <c r="FNA2195" s="218"/>
      <c r="FNB2195" s="218"/>
      <c r="FNC2195" s="218"/>
      <c r="FND2195" s="218"/>
      <c r="FNE2195" s="218"/>
      <c r="FNF2195" s="218"/>
      <c r="FNG2195" s="218"/>
      <c r="FNH2195" s="218"/>
      <c r="FNI2195" s="218"/>
      <c r="FNJ2195" s="218"/>
      <c r="FNK2195" s="218"/>
      <c r="FNL2195" s="218"/>
      <c r="FNM2195" s="218"/>
      <c r="FNN2195" s="218"/>
      <c r="FNO2195" s="218"/>
      <c r="FNP2195" s="218"/>
      <c r="FNQ2195" s="218"/>
      <c r="FNR2195" s="218"/>
      <c r="FNS2195" s="218"/>
      <c r="FNT2195" s="218"/>
      <c r="FNU2195" s="218"/>
      <c r="FNV2195" s="218"/>
      <c r="FNW2195" s="218"/>
      <c r="FNX2195" s="218"/>
      <c r="FNY2195" s="218"/>
      <c r="FNZ2195" s="218"/>
      <c r="FOA2195" s="218"/>
      <c r="FOB2195" s="218"/>
      <c r="FOC2195" s="218"/>
      <c r="FOD2195" s="218"/>
      <c r="FOE2195" s="218"/>
      <c r="FOF2195" s="218"/>
      <c r="FOG2195" s="218"/>
      <c r="FOH2195" s="218"/>
      <c r="FOI2195" s="218"/>
      <c r="FOJ2195" s="218"/>
      <c r="FOK2195" s="218"/>
      <c r="FOL2195" s="218"/>
      <c r="FOM2195" s="218"/>
      <c r="FON2195" s="218"/>
      <c r="FOO2195" s="218"/>
      <c r="FOP2195" s="218"/>
      <c r="FOQ2195" s="218"/>
      <c r="FOR2195" s="218"/>
      <c r="FOS2195" s="218"/>
      <c r="FOT2195" s="218"/>
      <c r="FOU2195" s="218"/>
      <c r="FOV2195" s="218"/>
      <c r="FOW2195" s="218"/>
      <c r="FOX2195" s="218"/>
      <c r="FOY2195" s="218"/>
      <c r="FOZ2195" s="218"/>
      <c r="FPA2195" s="218"/>
      <c r="FPB2195" s="218"/>
      <c r="FPC2195" s="218"/>
      <c r="FPD2195" s="218"/>
      <c r="FPE2195" s="218"/>
      <c r="FPF2195" s="218"/>
      <c r="FPG2195" s="218"/>
      <c r="FPH2195" s="218"/>
      <c r="FPI2195" s="218"/>
      <c r="FPJ2195" s="218"/>
      <c r="FPK2195" s="218"/>
      <c r="FPL2195" s="218"/>
      <c r="FPM2195" s="218"/>
      <c r="FPN2195" s="218"/>
      <c r="FPO2195" s="218"/>
      <c r="FPP2195" s="218"/>
      <c r="FPQ2195" s="218"/>
      <c r="FPR2195" s="218"/>
      <c r="FPS2195" s="218"/>
      <c r="FPT2195" s="218"/>
      <c r="FPU2195" s="218"/>
      <c r="FPV2195" s="218"/>
      <c r="FPW2195" s="218"/>
      <c r="FPX2195" s="218"/>
      <c r="FPY2195" s="218"/>
      <c r="FPZ2195" s="218"/>
      <c r="FQA2195" s="218"/>
      <c r="FQB2195" s="218"/>
      <c r="FQC2195" s="218"/>
      <c r="FQD2195" s="218"/>
      <c r="FQE2195" s="218"/>
      <c r="FQF2195" s="218"/>
      <c r="FQG2195" s="218"/>
      <c r="FQH2195" s="218"/>
      <c r="FQI2195" s="218"/>
      <c r="FQJ2195" s="218"/>
      <c r="FQK2195" s="218"/>
      <c r="FQL2195" s="218"/>
      <c r="FQM2195" s="218"/>
      <c r="FQN2195" s="218"/>
      <c r="FQO2195" s="218"/>
      <c r="FQP2195" s="218"/>
      <c r="FQQ2195" s="218"/>
      <c r="FQR2195" s="218"/>
      <c r="FQS2195" s="218"/>
      <c r="FQT2195" s="218"/>
      <c r="FQU2195" s="218"/>
      <c r="FQV2195" s="218"/>
      <c r="FQW2195" s="218"/>
      <c r="FQX2195" s="218"/>
      <c r="FQY2195" s="218"/>
      <c r="FQZ2195" s="218"/>
      <c r="FRA2195" s="218"/>
      <c r="FRB2195" s="218"/>
      <c r="FRC2195" s="218"/>
      <c r="FRD2195" s="218"/>
      <c r="FRE2195" s="218"/>
      <c r="FRF2195" s="218"/>
      <c r="FRG2195" s="218"/>
      <c r="FRH2195" s="218"/>
      <c r="FRI2195" s="218"/>
      <c r="FRJ2195" s="218"/>
      <c r="FRK2195" s="218"/>
      <c r="FRL2195" s="218"/>
      <c r="FRM2195" s="218"/>
      <c r="FRN2195" s="218"/>
      <c r="FRO2195" s="218"/>
      <c r="FRP2195" s="218"/>
      <c r="FRQ2195" s="218"/>
      <c r="FRR2195" s="218"/>
      <c r="FRS2195" s="218"/>
      <c r="FRT2195" s="218"/>
      <c r="FRU2195" s="218"/>
      <c r="FRV2195" s="218"/>
      <c r="FRW2195" s="218"/>
      <c r="FRX2195" s="218"/>
      <c r="FRY2195" s="218"/>
      <c r="FRZ2195" s="218"/>
      <c r="FSA2195" s="218"/>
      <c r="FSB2195" s="218"/>
      <c r="FSC2195" s="218"/>
      <c r="FSD2195" s="218"/>
      <c r="FSE2195" s="218"/>
      <c r="FSF2195" s="218"/>
      <c r="FSG2195" s="218"/>
      <c r="FSH2195" s="218"/>
      <c r="FSI2195" s="218"/>
      <c r="FSJ2195" s="218"/>
      <c r="FSK2195" s="218"/>
      <c r="FSL2195" s="218"/>
      <c r="FSM2195" s="218"/>
      <c r="FSN2195" s="218"/>
      <c r="FSO2195" s="218"/>
      <c r="FSP2195" s="218"/>
      <c r="FSQ2195" s="218"/>
      <c r="FSR2195" s="218"/>
      <c r="FSS2195" s="218"/>
      <c r="FST2195" s="218"/>
      <c r="FSU2195" s="218"/>
      <c r="FSV2195" s="218"/>
      <c r="FSW2195" s="218"/>
      <c r="FSX2195" s="218"/>
      <c r="FSY2195" s="218"/>
      <c r="FSZ2195" s="218"/>
      <c r="FTA2195" s="218"/>
      <c r="FTB2195" s="218"/>
      <c r="FTC2195" s="218"/>
      <c r="FTD2195" s="218"/>
      <c r="FTE2195" s="218"/>
      <c r="FTF2195" s="218"/>
      <c r="FTG2195" s="218"/>
      <c r="FTH2195" s="218"/>
      <c r="FTI2195" s="218"/>
      <c r="FTJ2195" s="218"/>
      <c r="FTK2195" s="218"/>
      <c r="FTL2195" s="218"/>
      <c r="FTM2195" s="218"/>
      <c r="FTN2195" s="218"/>
      <c r="FTO2195" s="218"/>
      <c r="FTP2195" s="218"/>
      <c r="FTQ2195" s="218"/>
      <c r="FTR2195" s="218"/>
      <c r="FTS2195" s="218"/>
      <c r="FTT2195" s="218"/>
      <c r="FTU2195" s="218"/>
      <c r="FTV2195" s="218"/>
      <c r="FTW2195" s="218"/>
      <c r="FTX2195" s="218"/>
      <c r="FTY2195" s="218"/>
      <c r="FTZ2195" s="218"/>
      <c r="FUA2195" s="218"/>
      <c r="FUB2195" s="218"/>
      <c r="FUC2195" s="218"/>
      <c r="FUD2195" s="218"/>
      <c r="FUE2195" s="218"/>
      <c r="FUF2195" s="218"/>
      <c r="FUG2195" s="218"/>
      <c r="FUH2195" s="218"/>
      <c r="FUI2195" s="218"/>
      <c r="FUJ2195" s="218"/>
      <c r="FUK2195" s="218"/>
      <c r="FUL2195" s="218"/>
      <c r="FUM2195" s="218"/>
      <c r="FUN2195" s="218"/>
      <c r="FUO2195" s="218"/>
      <c r="FUP2195" s="218"/>
      <c r="FUQ2195" s="218"/>
      <c r="FUR2195" s="218"/>
      <c r="FUS2195" s="218"/>
      <c r="FUT2195" s="218"/>
      <c r="FUU2195" s="218"/>
      <c r="FUV2195" s="218"/>
      <c r="FUW2195" s="218"/>
      <c r="FUX2195" s="218"/>
      <c r="FUY2195" s="218"/>
      <c r="FUZ2195" s="218"/>
      <c r="FVA2195" s="218"/>
      <c r="FVB2195" s="218"/>
      <c r="FVC2195" s="218"/>
      <c r="FVD2195" s="218"/>
      <c r="FVE2195" s="218"/>
      <c r="FVF2195" s="218"/>
      <c r="FVG2195" s="218"/>
      <c r="FVH2195" s="218"/>
      <c r="FVI2195" s="218"/>
      <c r="FVJ2195" s="218"/>
      <c r="FVK2195" s="218"/>
      <c r="FVL2195" s="218"/>
      <c r="FVM2195" s="218"/>
      <c r="FVN2195" s="218"/>
      <c r="FVO2195" s="218"/>
      <c r="FVP2195" s="218"/>
      <c r="FVQ2195" s="218"/>
      <c r="FVR2195" s="218"/>
      <c r="FVS2195" s="218"/>
      <c r="FVT2195" s="218"/>
      <c r="FVU2195" s="218"/>
      <c r="FVV2195" s="218"/>
      <c r="FVW2195" s="218"/>
      <c r="FVX2195" s="218"/>
      <c r="FVY2195" s="218"/>
      <c r="FVZ2195" s="218"/>
      <c r="FWA2195" s="218"/>
      <c r="FWB2195" s="218"/>
      <c r="FWC2195" s="218"/>
      <c r="FWD2195" s="218"/>
      <c r="FWE2195" s="218"/>
      <c r="FWF2195" s="218"/>
      <c r="FWG2195" s="218"/>
      <c r="FWH2195" s="218"/>
      <c r="FWI2195" s="218"/>
      <c r="FWJ2195" s="218"/>
      <c r="FWK2195" s="218"/>
      <c r="FWL2195" s="218"/>
      <c r="FWM2195" s="218"/>
      <c r="FWN2195" s="218"/>
      <c r="FWO2195" s="218"/>
      <c r="FWP2195" s="218"/>
      <c r="FWQ2195" s="218"/>
      <c r="FWR2195" s="218"/>
      <c r="FWS2195" s="218"/>
      <c r="FWT2195" s="218"/>
      <c r="FWU2195" s="218"/>
      <c r="FWV2195" s="218"/>
      <c r="FWW2195" s="218"/>
      <c r="FWX2195" s="218"/>
      <c r="FWY2195" s="218"/>
      <c r="FWZ2195" s="218"/>
      <c r="FXA2195" s="218"/>
      <c r="FXB2195" s="218"/>
      <c r="FXC2195" s="218"/>
      <c r="FXD2195" s="218"/>
      <c r="FXE2195" s="218"/>
      <c r="FXF2195" s="218"/>
      <c r="FXG2195" s="218"/>
      <c r="FXH2195" s="218"/>
      <c r="FXI2195" s="218"/>
      <c r="FXJ2195" s="218"/>
      <c r="FXK2195" s="218"/>
      <c r="FXL2195" s="218"/>
      <c r="FXM2195" s="218"/>
      <c r="FXN2195" s="218"/>
      <c r="FXO2195" s="218"/>
      <c r="FXP2195" s="218"/>
      <c r="FXQ2195" s="218"/>
      <c r="FXR2195" s="218"/>
      <c r="FXS2195" s="218"/>
      <c r="FXT2195" s="218"/>
      <c r="FXU2195" s="218"/>
      <c r="FXV2195" s="218"/>
      <c r="FXW2195" s="218"/>
      <c r="FXX2195" s="218"/>
      <c r="FXY2195" s="218"/>
      <c r="FXZ2195" s="218"/>
      <c r="FYA2195" s="218"/>
      <c r="FYB2195" s="218"/>
      <c r="FYC2195" s="218"/>
      <c r="FYD2195" s="218"/>
      <c r="FYE2195" s="218"/>
      <c r="FYF2195" s="218"/>
      <c r="FYG2195" s="218"/>
      <c r="FYH2195" s="218"/>
      <c r="FYI2195" s="218"/>
      <c r="FYJ2195" s="218"/>
      <c r="FYK2195" s="218"/>
      <c r="FYL2195" s="218"/>
      <c r="FYM2195" s="218"/>
      <c r="FYN2195" s="218"/>
      <c r="FYO2195" s="218"/>
      <c r="FYP2195" s="218"/>
      <c r="FYQ2195" s="218"/>
      <c r="FYR2195" s="218"/>
      <c r="FYS2195" s="218"/>
      <c r="FYT2195" s="218"/>
      <c r="FYU2195" s="218"/>
      <c r="FYV2195" s="218"/>
      <c r="FYW2195" s="218"/>
      <c r="FYX2195" s="218"/>
      <c r="FYY2195" s="218"/>
      <c r="FYZ2195" s="218"/>
      <c r="FZA2195" s="218"/>
      <c r="FZB2195" s="218"/>
      <c r="FZC2195" s="218"/>
      <c r="FZD2195" s="218"/>
      <c r="FZE2195" s="218"/>
      <c r="FZF2195" s="218"/>
      <c r="FZG2195" s="218"/>
      <c r="FZH2195" s="218"/>
      <c r="FZI2195" s="218"/>
      <c r="FZJ2195" s="218"/>
      <c r="FZK2195" s="218"/>
      <c r="FZL2195" s="218"/>
      <c r="FZM2195" s="218"/>
      <c r="FZN2195" s="218"/>
      <c r="FZO2195" s="218"/>
      <c r="FZP2195" s="218"/>
      <c r="FZQ2195" s="218"/>
      <c r="FZR2195" s="218"/>
      <c r="FZS2195" s="218"/>
      <c r="FZT2195" s="218"/>
      <c r="FZU2195" s="218"/>
      <c r="FZV2195" s="218"/>
      <c r="FZW2195" s="218"/>
      <c r="FZX2195" s="218"/>
      <c r="FZY2195" s="218"/>
      <c r="FZZ2195" s="218"/>
      <c r="GAA2195" s="218"/>
      <c r="GAB2195" s="218"/>
      <c r="GAC2195" s="218"/>
      <c r="GAD2195" s="218"/>
      <c r="GAE2195" s="218"/>
      <c r="GAF2195" s="218"/>
      <c r="GAG2195" s="218"/>
      <c r="GAH2195" s="218"/>
      <c r="GAI2195" s="218"/>
      <c r="GAJ2195" s="218"/>
      <c r="GAK2195" s="218"/>
      <c r="GAL2195" s="218"/>
      <c r="GAM2195" s="218"/>
      <c r="GAN2195" s="218"/>
      <c r="GAO2195" s="218"/>
      <c r="GAP2195" s="218"/>
      <c r="GAQ2195" s="218"/>
      <c r="GAR2195" s="218"/>
      <c r="GAS2195" s="218"/>
      <c r="GAT2195" s="218"/>
      <c r="GAU2195" s="218"/>
      <c r="GAV2195" s="218"/>
      <c r="GAW2195" s="218"/>
      <c r="GAX2195" s="218"/>
      <c r="GAY2195" s="218"/>
      <c r="GAZ2195" s="218"/>
      <c r="GBA2195" s="218"/>
      <c r="GBB2195" s="218"/>
      <c r="GBC2195" s="218"/>
      <c r="GBD2195" s="218"/>
      <c r="GBE2195" s="218"/>
      <c r="GBF2195" s="218"/>
      <c r="GBG2195" s="218"/>
      <c r="GBH2195" s="218"/>
      <c r="GBI2195" s="218"/>
      <c r="GBJ2195" s="218"/>
      <c r="GBK2195" s="218"/>
      <c r="GBL2195" s="218"/>
      <c r="GBM2195" s="218"/>
      <c r="GBN2195" s="218"/>
      <c r="GBO2195" s="218"/>
      <c r="GBP2195" s="218"/>
      <c r="GBQ2195" s="218"/>
      <c r="GBR2195" s="218"/>
      <c r="GBS2195" s="218"/>
      <c r="GBT2195" s="218"/>
      <c r="GBU2195" s="218"/>
      <c r="GBV2195" s="218"/>
      <c r="GBW2195" s="218"/>
      <c r="GBX2195" s="218"/>
      <c r="GBY2195" s="218"/>
      <c r="GBZ2195" s="218"/>
      <c r="GCA2195" s="218"/>
      <c r="GCB2195" s="218"/>
      <c r="GCC2195" s="218"/>
      <c r="GCD2195" s="218"/>
      <c r="GCE2195" s="218"/>
      <c r="GCF2195" s="218"/>
      <c r="GCG2195" s="218"/>
      <c r="GCH2195" s="218"/>
      <c r="GCI2195" s="218"/>
      <c r="GCJ2195" s="218"/>
      <c r="GCK2195" s="218"/>
      <c r="GCL2195" s="218"/>
      <c r="GCM2195" s="218"/>
      <c r="GCN2195" s="218"/>
      <c r="GCO2195" s="218"/>
      <c r="GCP2195" s="218"/>
      <c r="GCQ2195" s="218"/>
      <c r="GCR2195" s="218"/>
      <c r="GCS2195" s="218"/>
      <c r="GCT2195" s="218"/>
      <c r="GCU2195" s="218"/>
      <c r="GCV2195" s="218"/>
      <c r="GCW2195" s="218"/>
      <c r="GCX2195" s="218"/>
      <c r="GCY2195" s="218"/>
      <c r="GCZ2195" s="218"/>
      <c r="GDA2195" s="218"/>
      <c r="GDB2195" s="218"/>
      <c r="GDC2195" s="218"/>
      <c r="GDD2195" s="218"/>
      <c r="GDE2195" s="218"/>
      <c r="GDF2195" s="218"/>
      <c r="GDG2195" s="218"/>
      <c r="GDH2195" s="218"/>
      <c r="GDI2195" s="218"/>
      <c r="GDJ2195" s="218"/>
      <c r="GDK2195" s="218"/>
      <c r="GDL2195" s="218"/>
      <c r="GDM2195" s="218"/>
      <c r="GDN2195" s="218"/>
      <c r="GDO2195" s="218"/>
      <c r="GDP2195" s="218"/>
      <c r="GDQ2195" s="218"/>
      <c r="GDR2195" s="218"/>
      <c r="GDS2195" s="218"/>
      <c r="GDT2195" s="218"/>
      <c r="GDU2195" s="218"/>
      <c r="GDV2195" s="218"/>
      <c r="GDW2195" s="218"/>
      <c r="GDX2195" s="218"/>
      <c r="GDY2195" s="218"/>
      <c r="GDZ2195" s="218"/>
      <c r="GEA2195" s="218"/>
      <c r="GEB2195" s="218"/>
      <c r="GEC2195" s="218"/>
      <c r="GED2195" s="218"/>
      <c r="GEE2195" s="218"/>
      <c r="GEF2195" s="218"/>
      <c r="GEG2195" s="218"/>
      <c r="GEH2195" s="218"/>
      <c r="GEI2195" s="218"/>
      <c r="GEJ2195" s="218"/>
      <c r="GEK2195" s="218"/>
      <c r="GEL2195" s="218"/>
      <c r="GEM2195" s="218"/>
      <c r="GEN2195" s="218"/>
      <c r="GEO2195" s="218"/>
      <c r="GEP2195" s="218"/>
      <c r="GEQ2195" s="218"/>
      <c r="GER2195" s="218"/>
      <c r="GES2195" s="218"/>
      <c r="GET2195" s="218"/>
      <c r="GEU2195" s="218"/>
      <c r="GEV2195" s="218"/>
      <c r="GEW2195" s="218"/>
      <c r="GEX2195" s="218"/>
      <c r="GEY2195" s="218"/>
      <c r="GEZ2195" s="218"/>
      <c r="GFA2195" s="218"/>
      <c r="GFB2195" s="218"/>
      <c r="GFC2195" s="218"/>
      <c r="GFD2195" s="218"/>
      <c r="GFE2195" s="218"/>
      <c r="GFF2195" s="218"/>
      <c r="GFG2195" s="218"/>
      <c r="GFH2195" s="218"/>
      <c r="GFI2195" s="218"/>
      <c r="GFJ2195" s="218"/>
      <c r="GFK2195" s="218"/>
      <c r="GFL2195" s="218"/>
      <c r="GFM2195" s="218"/>
      <c r="GFN2195" s="218"/>
      <c r="GFO2195" s="218"/>
      <c r="GFP2195" s="218"/>
      <c r="GFQ2195" s="218"/>
      <c r="GFR2195" s="218"/>
      <c r="GFS2195" s="218"/>
      <c r="GFT2195" s="218"/>
      <c r="GFU2195" s="218"/>
      <c r="GFV2195" s="218"/>
      <c r="GFW2195" s="218"/>
      <c r="GFX2195" s="218"/>
      <c r="GFY2195" s="218"/>
      <c r="GFZ2195" s="218"/>
      <c r="GGA2195" s="218"/>
      <c r="GGB2195" s="218"/>
      <c r="GGC2195" s="218"/>
      <c r="GGD2195" s="218"/>
      <c r="GGE2195" s="218"/>
      <c r="GGF2195" s="218"/>
      <c r="GGG2195" s="218"/>
      <c r="GGH2195" s="218"/>
      <c r="GGI2195" s="218"/>
      <c r="GGJ2195" s="218"/>
      <c r="GGK2195" s="218"/>
      <c r="GGL2195" s="218"/>
      <c r="GGM2195" s="218"/>
      <c r="GGN2195" s="218"/>
      <c r="GGO2195" s="218"/>
      <c r="GGP2195" s="218"/>
      <c r="GGQ2195" s="218"/>
      <c r="GGR2195" s="218"/>
      <c r="GGS2195" s="218"/>
      <c r="GGT2195" s="218"/>
      <c r="GGU2195" s="218"/>
      <c r="GGV2195" s="218"/>
      <c r="GGW2195" s="218"/>
      <c r="GGX2195" s="218"/>
      <c r="GGY2195" s="218"/>
      <c r="GGZ2195" s="218"/>
      <c r="GHA2195" s="218"/>
      <c r="GHB2195" s="218"/>
      <c r="GHC2195" s="218"/>
      <c r="GHD2195" s="218"/>
      <c r="GHE2195" s="218"/>
      <c r="GHF2195" s="218"/>
      <c r="GHG2195" s="218"/>
      <c r="GHH2195" s="218"/>
      <c r="GHI2195" s="218"/>
      <c r="GHJ2195" s="218"/>
      <c r="GHK2195" s="218"/>
      <c r="GHL2195" s="218"/>
      <c r="GHM2195" s="218"/>
      <c r="GHN2195" s="218"/>
      <c r="GHO2195" s="218"/>
      <c r="GHP2195" s="218"/>
      <c r="GHQ2195" s="218"/>
      <c r="GHR2195" s="218"/>
      <c r="GHS2195" s="218"/>
      <c r="GHT2195" s="218"/>
      <c r="GHU2195" s="218"/>
      <c r="GHV2195" s="218"/>
      <c r="GHW2195" s="218"/>
      <c r="GHX2195" s="218"/>
      <c r="GHY2195" s="218"/>
      <c r="GHZ2195" s="218"/>
      <c r="GIA2195" s="218"/>
      <c r="GIB2195" s="218"/>
      <c r="GIC2195" s="218"/>
      <c r="GID2195" s="218"/>
      <c r="GIE2195" s="218"/>
      <c r="GIF2195" s="218"/>
      <c r="GIG2195" s="218"/>
      <c r="GIH2195" s="218"/>
      <c r="GII2195" s="218"/>
      <c r="GIJ2195" s="218"/>
      <c r="GIK2195" s="218"/>
      <c r="GIL2195" s="218"/>
      <c r="GIM2195" s="218"/>
      <c r="GIN2195" s="218"/>
      <c r="GIO2195" s="218"/>
      <c r="GIP2195" s="218"/>
      <c r="GIQ2195" s="218"/>
      <c r="GIR2195" s="218"/>
      <c r="GIS2195" s="218"/>
      <c r="GIT2195" s="218"/>
      <c r="GIU2195" s="218"/>
      <c r="GIV2195" s="218"/>
      <c r="GIW2195" s="218"/>
      <c r="GIX2195" s="218"/>
      <c r="GIY2195" s="218"/>
      <c r="GIZ2195" s="218"/>
      <c r="GJA2195" s="218"/>
      <c r="GJB2195" s="218"/>
      <c r="GJC2195" s="218"/>
      <c r="GJD2195" s="218"/>
      <c r="GJE2195" s="218"/>
      <c r="GJF2195" s="218"/>
      <c r="GJG2195" s="218"/>
      <c r="GJH2195" s="218"/>
      <c r="GJI2195" s="218"/>
      <c r="GJJ2195" s="218"/>
      <c r="GJK2195" s="218"/>
      <c r="GJL2195" s="218"/>
      <c r="GJM2195" s="218"/>
      <c r="GJN2195" s="218"/>
      <c r="GJO2195" s="218"/>
      <c r="GJP2195" s="218"/>
      <c r="GJQ2195" s="218"/>
      <c r="GJR2195" s="218"/>
      <c r="GJS2195" s="218"/>
      <c r="GJT2195" s="218"/>
      <c r="GJU2195" s="218"/>
      <c r="GJV2195" s="218"/>
      <c r="GJW2195" s="218"/>
      <c r="GJX2195" s="218"/>
      <c r="GJY2195" s="218"/>
      <c r="GJZ2195" s="218"/>
      <c r="GKA2195" s="218"/>
      <c r="GKB2195" s="218"/>
      <c r="GKC2195" s="218"/>
      <c r="GKD2195" s="218"/>
      <c r="GKE2195" s="218"/>
      <c r="GKF2195" s="218"/>
      <c r="GKG2195" s="218"/>
      <c r="GKH2195" s="218"/>
      <c r="GKI2195" s="218"/>
      <c r="GKJ2195" s="218"/>
      <c r="GKK2195" s="218"/>
      <c r="GKL2195" s="218"/>
      <c r="GKM2195" s="218"/>
      <c r="GKN2195" s="218"/>
      <c r="GKO2195" s="218"/>
      <c r="GKP2195" s="218"/>
      <c r="GKQ2195" s="218"/>
      <c r="GKR2195" s="218"/>
      <c r="GKS2195" s="218"/>
      <c r="GKT2195" s="218"/>
      <c r="GKU2195" s="218"/>
      <c r="GKV2195" s="218"/>
      <c r="GKW2195" s="218"/>
      <c r="GKX2195" s="218"/>
      <c r="GKY2195" s="218"/>
      <c r="GKZ2195" s="218"/>
      <c r="GLA2195" s="218"/>
      <c r="GLB2195" s="218"/>
      <c r="GLC2195" s="218"/>
      <c r="GLD2195" s="218"/>
      <c r="GLE2195" s="218"/>
      <c r="GLF2195" s="218"/>
      <c r="GLG2195" s="218"/>
      <c r="GLH2195" s="218"/>
      <c r="GLI2195" s="218"/>
      <c r="GLJ2195" s="218"/>
      <c r="GLK2195" s="218"/>
      <c r="GLL2195" s="218"/>
      <c r="GLM2195" s="218"/>
      <c r="GLN2195" s="218"/>
      <c r="GLO2195" s="218"/>
      <c r="GLP2195" s="218"/>
      <c r="GLQ2195" s="218"/>
      <c r="GLR2195" s="218"/>
      <c r="GLS2195" s="218"/>
      <c r="GLT2195" s="218"/>
      <c r="GLU2195" s="218"/>
      <c r="GLV2195" s="218"/>
      <c r="GLW2195" s="218"/>
      <c r="GLX2195" s="218"/>
      <c r="GLY2195" s="218"/>
      <c r="GLZ2195" s="218"/>
      <c r="GMA2195" s="218"/>
      <c r="GMB2195" s="218"/>
      <c r="GMC2195" s="218"/>
      <c r="GMD2195" s="218"/>
      <c r="GME2195" s="218"/>
      <c r="GMF2195" s="218"/>
      <c r="GMG2195" s="218"/>
      <c r="GMH2195" s="218"/>
      <c r="GMI2195" s="218"/>
      <c r="GMJ2195" s="218"/>
      <c r="GMK2195" s="218"/>
      <c r="GML2195" s="218"/>
      <c r="GMM2195" s="218"/>
      <c r="GMN2195" s="218"/>
      <c r="GMO2195" s="218"/>
      <c r="GMP2195" s="218"/>
      <c r="GMQ2195" s="218"/>
      <c r="GMR2195" s="218"/>
      <c r="GMS2195" s="218"/>
      <c r="GMT2195" s="218"/>
      <c r="GMU2195" s="218"/>
      <c r="GMV2195" s="218"/>
      <c r="GMW2195" s="218"/>
      <c r="GMX2195" s="218"/>
      <c r="GMY2195" s="218"/>
      <c r="GMZ2195" s="218"/>
      <c r="GNA2195" s="218"/>
      <c r="GNB2195" s="218"/>
      <c r="GNC2195" s="218"/>
      <c r="GND2195" s="218"/>
      <c r="GNE2195" s="218"/>
      <c r="GNF2195" s="218"/>
      <c r="GNG2195" s="218"/>
      <c r="GNH2195" s="218"/>
      <c r="GNI2195" s="218"/>
      <c r="GNJ2195" s="218"/>
      <c r="GNK2195" s="218"/>
      <c r="GNL2195" s="218"/>
      <c r="GNM2195" s="218"/>
      <c r="GNN2195" s="218"/>
      <c r="GNO2195" s="218"/>
      <c r="GNP2195" s="218"/>
      <c r="GNQ2195" s="218"/>
      <c r="GNR2195" s="218"/>
      <c r="GNS2195" s="218"/>
      <c r="GNT2195" s="218"/>
      <c r="GNU2195" s="218"/>
      <c r="GNV2195" s="218"/>
      <c r="GNW2195" s="218"/>
      <c r="GNX2195" s="218"/>
      <c r="GNY2195" s="218"/>
      <c r="GNZ2195" s="218"/>
      <c r="GOA2195" s="218"/>
      <c r="GOB2195" s="218"/>
      <c r="GOC2195" s="218"/>
      <c r="GOD2195" s="218"/>
      <c r="GOE2195" s="218"/>
      <c r="GOF2195" s="218"/>
      <c r="GOG2195" s="218"/>
      <c r="GOH2195" s="218"/>
      <c r="GOI2195" s="218"/>
      <c r="GOJ2195" s="218"/>
      <c r="GOK2195" s="218"/>
      <c r="GOL2195" s="218"/>
      <c r="GOM2195" s="218"/>
      <c r="GON2195" s="218"/>
      <c r="GOO2195" s="218"/>
      <c r="GOP2195" s="218"/>
      <c r="GOQ2195" s="218"/>
      <c r="GOR2195" s="218"/>
      <c r="GOS2195" s="218"/>
      <c r="GOT2195" s="218"/>
      <c r="GOU2195" s="218"/>
      <c r="GOV2195" s="218"/>
      <c r="GOW2195" s="218"/>
      <c r="GOX2195" s="218"/>
      <c r="GOY2195" s="218"/>
      <c r="GOZ2195" s="218"/>
      <c r="GPA2195" s="218"/>
      <c r="GPB2195" s="218"/>
      <c r="GPC2195" s="218"/>
      <c r="GPD2195" s="218"/>
      <c r="GPE2195" s="218"/>
      <c r="GPF2195" s="218"/>
      <c r="GPG2195" s="218"/>
      <c r="GPH2195" s="218"/>
      <c r="GPI2195" s="218"/>
      <c r="GPJ2195" s="218"/>
      <c r="GPK2195" s="218"/>
      <c r="GPL2195" s="218"/>
      <c r="GPM2195" s="218"/>
      <c r="GPN2195" s="218"/>
      <c r="GPO2195" s="218"/>
      <c r="GPP2195" s="218"/>
      <c r="GPQ2195" s="218"/>
      <c r="GPR2195" s="218"/>
      <c r="GPS2195" s="218"/>
      <c r="GPT2195" s="218"/>
      <c r="GPU2195" s="218"/>
      <c r="GPV2195" s="218"/>
      <c r="GPW2195" s="218"/>
      <c r="GPX2195" s="218"/>
      <c r="GPY2195" s="218"/>
      <c r="GPZ2195" s="218"/>
      <c r="GQA2195" s="218"/>
      <c r="GQB2195" s="218"/>
      <c r="GQC2195" s="218"/>
      <c r="GQD2195" s="218"/>
      <c r="GQE2195" s="218"/>
      <c r="GQF2195" s="218"/>
      <c r="GQG2195" s="218"/>
      <c r="GQH2195" s="218"/>
      <c r="GQI2195" s="218"/>
      <c r="GQJ2195" s="218"/>
      <c r="GQK2195" s="218"/>
      <c r="GQL2195" s="218"/>
      <c r="GQM2195" s="218"/>
      <c r="GQN2195" s="218"/>
      <c r="GQO2195" s="218"/>
      <c r="GQP2195" s="218"/>
      <c r="GQQ2195" s="218"/>
      <c r="GQR2195" s="218"/>
      <c r="GQS2195" s="218"/>
      <c r="GQT2195" s="218"/>
      <c r="GQU2195" s="218"/>
      <c r="GQV2195" s="218"/>
      <c r="GQW2195" s="218"/>
      <c r="GQX2195" s="218"/>
      <c r="GQY2195" s="218"/>
      <c r="GQZ2195" s="218"/>
      <c r="GRA2195" s="218"/>
      <c r="GRB2195" s="218"/>
      <c r="GRC2195" s="218"/>
      <c r="GRD2195" s="218"/>
      <c r="GRE2195" s="218"/>
      <c r="GRF2195" s="218"/>
      <c r="GRG2195" s="218"/>
      <c r="GRH2195" s="218"/>
      <c r="GRI2195" s="218"/>
      <c r="GRJ2195" s="218"/>
      <c r="GRK2195" s="218"/>
      <c r="GRL2195" s="218"/>
      <c r="GRM2195" s="218"/>
      <c r="GRN2195" s="218"/>
      <c r="GRO2195" s="218"/>
      <c r="GRP2195" s="218"/>
      <c r="GRQ2195" s="218"/>
      <c r="GRR2195" s="218"/>
      <c r="GRS2195" s="218"/>
      <c r="GRT2195" s="218"/>
      <c r="GRU2195" s="218"/>
      <c r="GRV2195" s="218"/>
      <c r="GRW2195" s="218"/>
      <c r="GRX2195" s="218"/>
      <c r="GRY2195" s="218"/>
      <c r="GRZ2195" s="218"/>
      <c r="GSA2195" s="218"/>
      <c r="GSB2195" s="218"/>
      <c r="GSC2195" s="218"/>
      <c r="GSD2195" s="218"/>
      <c r="GSE2195" s="218"/>
      <c r="GSF2195" s="218"/>
      <c r="GSG2195" s="218"/>
      <c r="GSH2195" s="218"/>
      <c r="GSI2195" s="218"/>
      <c r="GSJ2195" s="218"/>
      <c r="GSK2195" s="218"/>
      <c r="GSL2195" s="218"/>
      <c r="GSM2195" s="218"/>
      <c r="GSN2195" s="218"/>
      <c r="GSO2195" s="218"/>
      <c r="GSP2195" s="218"/>
      <c r="GSQ2195" s="218"/>
      <c r="GSR2195" s="218"/>
      <c r="GSS2195" s="218"/>
      <c r="GST2195" s="218"/>
      <c r="GSU2195" s="218"/>
      <c r="GSV2195" s="218"/>
      <c r="GSW2195" s="218"/>
      <c r="GSX2195" s="218"/>
      <c r="GSY2195" s="218"/>
      <c r="GSZ2195" s="218"/>
      <c r="GTA2195" s="218"/>
      <c r="GTB2195" s="218"/>
      <c r="GTC2195" s="218"/>
      <c r="GTD2195" s="218"/>
      <c r="GTE2195" s="218"/>
      <c r="GTF2195" s="218"/>
      <c r="GTG2195" s="218"/>
      <c r="GTH2195" s="218"/>
      <c r="GTI2195" s="218"/>
      <c r="GTJ2195" s="218"/>
      <c r="GTK2195" s="218"/>
      <c r="GTL2195" s="218"/>
      <c r="GTM2195" s="218"/>
      <c r="GTN2195" s="218"/>
      <c r="GTO2195" s="218"/>
      <c r="GTP2195" s="218"/>
      <c r="GTQ2195" s="218"/>
      <c r="GTR2195" s="218"/>
      <c r="GTS2195" s="218"/>
      <c r="GTT2195" s="218"/>
      <c r="GTU2195" s="218"/>
      <c r="GTV2195" s="218"/>
      <c r="GTW2195" s="218"/>
      <c r="GTX2195" s="218"/>
      <c r="GTY2195" s="218"/>
      <c r="GTZ2195" s="218"/>
      <c r="GUA2195" s="218"/>
      <c r="GUB2195" s="218"/>
      <c r="GUC2195" s="218"/>
      <c r="GUD2195" s="218"/>
      <c r="GUE2195" s="218"/>
      <c r="GUF2195" s="218"/>
      <c r="GUG2195" s="218"/>
      <c r="GUH2195" s="218"/>
      <c r="GUI2195" s="218"/>
      <c r="GUJ2195" s="218"/>
      <c r="GUK2195" s="218"/>
      <c r="GUL2195" s="218"/>
      <c r="GUM2195" s="218"/>
      <c r="GUN2195" s="218"/>
      <c r="GUO2195" s="218"/>
      <c r="GUP2195" s="218"/>
      <c r="GUQ2195" s="218"/>
      <c r="GUR2195" s="218"/>
      <c r="GUS2195" s="218"/>
      <c r="GUT2195" s="218"/>
      <c r="GUU2195" s="218"/>
      <c r="GUV2195" s="218"/>
      <c r="GUW2195" s="218"/>
      <c r="GUX2195" s="218"/>
      <c r="GUY2195" s="218"/>
      <c r="GUZ2195" s="218"/>
      <c r="GVA2195" s="218"/>
      <c r="GVB2195" s="218"/>
      <c r="GVC2195" s="218"/>
      <c r="GVD2195" s="218"/>
      <c r="GVE2195" s="218"/>
      <c r="GVF2195" s="218"/>
      <c r="GVG2195" s="218"/>
      <c r="GVH2195" s="218"/>
      <c r="GVI2195" s="218"/>
      <c r="GVJ2195" s="218"/>
      <c r="GVK2195" s="218"/>
      <c r="GVL2195" s="218"/>
      <c r="GVM2195" s="218"/>
      <c r="GVN2195" s="218"/>
      <c r="GVO2195" s="218"/>
      <c r="GVP2195" s="218"/>
      <c r="GVQ2195" s="218"/>
      <c r="GVR2195" s="218"/>
      <c r="GVS2195" s="218"/>
      <c r="GVT2195" s="218"/>
      <c r="GVU2195" s="218"/>
      <c r="GVV2195" s="218"/>
      <c r="GVW2195" s="218"/>
      <c r="GVX2195" s="218"/>
      <c r="GVY2195" s="218"/>
      <c r="GVZ2195" s="218"/>
      <c r="GWA2195" s="218"/>
      <c r="GWB2195" s="218"/>
      <c r="GWC2195" s="218"/>
      <c r="GWD2195" s="218"/>
      <c r="GWE2195" s="218"/>
      <c r="GWF2195" s="218"/>
      <c r="GWG2195" s="218"/>
      <c r="GWH2195" s="218"/>
      <c r="GWI2195" s="218"/>
      <c r="GWJ2195" s="218"/>
      <c r="GWK2195" s="218"/>
      <c r="GWL2195" s="218"/>
      <c r="GWM2195" s="218"/>
      <c r="GWN2195" s="218"/>
      <c r="GWO2195" s="218"/>
      <c r="GWP2195" s="218"/>
      <c r="GWQ2195" s="218"/>
      <c r="GWR2195" s="218"/>
      <c r="GWS2195" s="218"/>
      <c r="GWT2195" s="218"/>
      <c r="GWU2195" s="218"/>
      <c r="GWV2195" s="218"/>
      <c r="GWW2195" s="218"/>
      <c r="GWX2195" s="218"/>
      <c r="GWY2195" s="218"/>
      <c r="GWZ2195" s="218"/>
      <c r="GXA2195" s="218"/>
      <c r="GXB2195" s="218"/>
      <c r="GXC2195" s="218"/>
      <c r="GXD2195" s="218"/>
      <c r="GXE2195" s="218"/>
      <c r="GXF2195" s="218"/>
      <c r="GXG2195" s="218"/>
      <c r="GXH2195" s="218"/>
      <c r="GXI2195" s="218"/>
      <c r="GXJ2195" s="218"/>
      <c r="GXK2195" s="218"/>
      <c r="GXL2195" s="218"/>
      <c r="GXM2195" s="218"/>
      <c r="GXN2195" s="218"/>
      <c r="GXO2195" s="218"/>
      <c r="GXP2195" s="218"/>
      <c r="GXQ2195" s="218"/>
      <c r="GXR2195" s="218"/>
      <c r="GXS2195" s="218"/>
      <c r="GXT2195" s="218"/>
      <c r="GXU2195" s="218"/>
      <c r="GXV2195" s="218"/>
      <c r="GXW2195" s="218"/>
      <c r="GXX2195" s="218"/>
      <c r="GXY2195" s="218"/>
      <c r="GXZ2195" s="218"/>
      <c r="GYA2195" s="218"/>
      <c r="GYB2195" s="218"/>
      <c r="GYC2195" s="218"/>
      <c r="GYD2195" s="218"/>
      <c r="GYE2195" s="218"/>
      <c r="GYF2195" s="218"/>
      <c r="GYG2195" s="218"/>
      <c r="GYH2195" s="218"/>
      <c r="GYI2195" s="218"/>
      <c r="GYJ2195" s="218"/>
      <c r="GYK2195" s="218"/>
      <c r="GYL2195" s="218"/>
      <c r="GYM2195" s="218"/>
      <c r="GYN2195" s="218"/>
      <c r="GYO2195" s="218"/>
      <c r="GYP2195" s="218"/>
      <c r="GYQ2195" s="218"/>
      <c r="GYR2195" s="218"/>
      <c r="GYS2195" s="218"/>
      <c r="GYT2195" s="218"/>
      <c r="GYU2195" s="218"/>
      <c r="GYV2195" s="218"/>
      <c r="GYW2195" s="218"/>
      <c r="GYX2195" s="218"/>
      <c r="GYY2195" s="218"/>
      <c r="GYZ2195" s="218"/>
      <c r="GZA2195" s="218"/>
      <c r="GZB2195" s="218"/>
      <c r="GZC2195" s="218"/>
      <c r="GZD2195" s="218"/>
      <c r="GZE2195" s="218"/>
      <c r="GZF2195" s="218"/>
      <c r="GZG2195" s="218"/>
      <c r="GZH2195" s="218"/>
      <c r="GZI2195" s="218"/>
      <c r="GZJ2195" s="218"/>
      <c r="GZK2195" s="218"/>
      <c r="GZL2195" s="218"/>
      <c r="GZM2195" s="218"/>
      <c r="GZN2195" s="218"/>
      <c r="GZO2195" s="218"/>
      <c r="GZP2195" s="218"/>
      <c r="GZQ2195" s="218"/>
      <c r="GZR2195" s="218"/>
      <c r="GZS2195" s="218"/>
      <c r="GZT2195" s="218"/>
      <c r="GZU2195" s="218"/>
      <c r="GZV2195" s="218"/>
      <c r="GZW2195" s="218"/>
      <c r="GZX2195" s="218"/>
      <c r="GZY2195" s="218"/>
      <c r="GZZ2195" s="218"/>
      <c r="HAA2195" s="218"/>
      <c r="HAB2195" s="218"/>
      <c r="HAC2195" s="218"/>
      <c r="HAD2195" s="218"/>
      <c r="HAE2195" s="218"/>
      <c r="HAF2195" s="218"/>
      <c r="HAG2195" s="218"/>
      <c r="HAH2195" s="218"/>
      <c r="HAI2195" s="218"/>
      <c r="HAJ2195" s="218"/>
      <c r="HAK2195" s="218"/>
      <c r="HAL2195" s="218"/>
      <c r="HAM2195" s="218"/>
      <c r="HAN2195" s="218"/>
      <c r="HAO2195" s="218"/>
      <c r="HAP2195" s="218"/>
      <c r="HAQ2195" s="218"/>
      <c r="HAR2195" s="218"/>
      <c r="HAS2195" s="218"/>
      <c r="HAT2195" s="218"/>
      <c r="HAU2195" s="218"/>
      <c r="HAV2195" s="218"/>
      <c r="HAW2195" s="218"/>
      <c r="HAX2195" s="218"/>
      <c r="HAY2195" s="218"/>
      <c r="HAZ2195" s="218"/>
      <c r="HBA2195" s="218"/>
      <c r="HBB2195" s="218"/>
      <c r="HBC2195" s="218"/>
      <c r="HBD2195" s="218"/>
      <c r="HBE2195" s="218"/>
      <c r="HBF2195" s="218"/>
      <c r="HBG2195" s="218"/>
      <c r="HBH2195" s="218"/>
      <c r="HBI2195" s="218"/>
      <c r="HBJ2195" s="218"/>
      <c r="HBK2195" s="218"/>
      <c r="HBL2195" s="218"/>
      <c r="HBM2195" s="218"/>
      <c r="HBN2195" s="218"/>
      <c r="HBO2195" s="218"/>
      <c r="HBP2195" s="218"/>
      <c r="HBQ2195" s="218"/>
      <c r="HBR2195" s="218"/>
      <c r="HBS2195" s="218"/>
      <c r="HBT2195" s="218"/>
      <c r="HBU2195" s="218"/>
      <c r="HBV2195" s="218"/>
      <c r="HBW2195" s="218"/>
      <c r="HBX2195" s="218"/>
      <c r="HBY2195" s="218"/>
      <c r="HBZ2195" s="218"/>
      <c r="HCA2195" s="218"/>
      <c r="HCB2195" s="218"/>
      <c r="HCC2195" s="218"/>
      <c r="HCD2195" s="218"/>
      <c r="HCE2195" s="218"/>
      <c r="HCF2195" s="218"/>
      <c r="HCG2195" s="218"/>
      <c r="HCH2195" s="218"/>
      <c r="HCI2195" s="218"/>
      <c r="HCJ2195" s="218"/>
      <c r="HCK2195" s="218"/>
      <c r="HCL2195" s="218"/>
      <c r="HCM2195" s="218"/>
      <c r="HCN2195" s="218"/>
      <c r="HCO2195" s="218"/>
      <c r="HCP2195" s="218"/>
      <c r="HCQ2195" s="218"/>
      <c r="HCR2195" s="218"/>
      <c r="HCS2195" s="218"/>
      <c r="HCT2195" s="218"/>
      <c r="HCU2195" s="218"/>
      <c r="HCV2195" s="218"/>
      <c r="HCW2195" s="218"/>
      <c r="HCX2195" s="218"/>
      <c r="HCY2195" s="218"/>
      <c r="HCZ2195" s="218"/>
      <c r="HDA2195" s="218"/>
      <c r="HDB2195" s="218"/>
      <c r="HDC2195" s="218"/>
      <c r="HDD2195" s="218"/>
      <c r="HDE2195" s="218"/>
      <c r="HDF2195" s="218"/>
      <c r="HDG2195" s="218"/>
      <c r="HDH2195" s="218"/>
      <c r="HDI2195" s="218"/>
      <c r="HDJ2195" s="218"/>
      <c r="HDK2195" s="218"/>
      <c r="HDL2195" s="218"/>
      <c r="HDM2195" s="218"/>
      <c r="HDN2195" s="218"/>
      <c r="HDO2195" s="218"/>
      <c r="HDP2195" s="218"/>
      <c r="HDQ2195" s="218"/>
      <c r="HDR2195" s="218"/>
      <c r="HDS2195" s="218"/>
      <c r="HDT2195" s="218"/>
      <c r="HDU2195" s="218"/>
      <c r="HDV2195" s="218"/>
      <c r="HDW2195" s="218"/>
      <c r="HDX2195" s="218"/>
      <c r="HDY2195" s="218"/>
      <c r="HDZ2195" s="218"/>
      <c r="HEA2195" s="218"/>
      <c r="HEB2195" s="218"/>
      <c r="HEC2195" s="218"/>
      <c r="HED2195" s="218"/>
      <c r="HEE2195" s="218"/>
      <c r="HEF2195" s="218"/>
      <c r="HEG2195" s="218"/>
      <c r="HEH2195" s="218"/>
      <c r="HEI2195" s="218"/>
      <c r="HEJ2195" s="218"/>
      <c r="HEK2195" s="218"/>
      <c r="HEL2195" s="218"/>
      <c r="HEM2195" s="218"/>
      <c r="HEN2195" s="218"/>
      <c r="HEO2195" s="218"/>
      <c r="HEP2195" s="218"/>
      <c r="HEQ2195" s="218"/>
      <c r="HER2195" s="218"/>
      <c r="HES2195" s="218"/>
      <c r="HET2195" s="218"/>
      <c r="HEU2195" s="218"/>
      <c r="HEV2195" s="218"/>
      <c r="HEW2195" s="218"/>
      <c r="HEX2195" s="218"/>
      <c r="HEY2195" s="218"/>
      <c r="HEZ2195" s="218"/>
      <c r="HFA2195" s="218"/>
      <c r="HFB2195" s="218"/>
      <c r="HFC2195" s="218"/>
      <c r="HFD2195" s="218"/>
      <c r="HFE2195" s="218"/>
      <c r="HFF2195" s="218"/>
      <c r="HFG2195" s="218"/>
      <c r="HFH2195" s="218"/>
      <c r="HFI2195" s="218"/>
      <c r="HFJ2195" s="218"/>
      <c r="HFK2195" s="218"/>
      <c r="HFL2195" s="218"/>
      <c r="HFM2195" s="218"/>
      <c r="HFN2195" s="218"/>
      <c r="HFO2195" s="218"/>
      <c r="HFP2195" s="218"/>
      <c r="HFQ2195" s="218"/>
      <c r="HFR2195" s="218"/>
      <c r="HFS2195" s="218"/>
      <c r="HFT2195" s="218"/>
      <c r="HFU2195" s="218"/>
      <c r="HFV2195" s="218"/>
      <c r="HFW2195" s="218"/>
      <c r="HFX2195" s="218"/>
      <c r="HFY2195" s="218"/>
      <c r="HFZ2195" s="218"/>
      <c r="HGA2195" s="218"/>
      <c r="HGB2195" s="218"/>
      <c r="HGC2195" s="218"/>
      <c r="HGD2195" s="218"/>
      <c r="HGE2195" s="218"/>
      <c r="HGF2195" s="218"/>
      <c r="HGG2195" s="218"/>
      <c r="HGH2195" s="218"/>
      <c r="HGI2195" s="218"/>
      <c r="HGJ2195" s="218"/>
      <c r="HGK2195" s="218"/>
      <c r="HGL2195" s="218"/>
      <c r="HGM2195" s="218"/>
      <c r="HGN2195" s="218"/>
      <c r="HGO2195" s="218"/>
      <c r="HGP2195" s="218"/>
      <c r="HGQ2195" s="218"/>
      <c r="HGR2195" s="218"/>
      <c r="HGS2195" s="218"/>
      <c r="HGT2195" s="218"/>
      <c r="HGU2195" s="218"/>
      <c r="HGV2195" s="218"/>
      <c r="HGW2195" s="218"/>
      <c r="HGX2195" s="218"/>
      <c r="HGY2195" s="218"/>
      <c r="HGZ2195" s="218"/>
      <c r="HHA2195" s="218"/>
      <c r="HHB2195" s="218"/>
      <c r="HHC2195" s="218"/>
      <c r="HHD2195" s="218"/>
      <c r="HHE2195" s="218"/>
      <c r="HHF2195" s="218"/>
      <c r="HHG2195" s="218"/>
      <c r="HHH2195" s="218"/>
      <c r="HHI2195" s="218"/>
      <c r="HHJ2195" s="218"/>
      <c r="HHK2195" s="218"/>
      <c r="HHL2195" s="218"/>
      <c r="HHM2195" s="218"/>
      <c r="HHN2195" s="218"/>
      <c r="HHO2195" s="218"/>
      <c r="HHP2195" s="218"/>
      <c r="HHQ2195" s="218"/>
      <c r="HHR2195" s="218"/>
      <c r="HHS2195" s="218"/>
      <c r="HHT2195" s="218"/>
      <c r="HHU2195" s="218"/>
      <c r="HHV2195" s="218"/>
      <c r="HHW2195" s="218"/>
      <c r="HHX2195" s="218"/>
      <c r="HHY2195" s="218"/>
      <c r="HHZ2195" s="218"/>
      <c r="HIA2195" s="218"/>
      <c r="HIB2195" s="218"/>
      <c r="HIC2195" s="218"/>
      <c r="HID2195" s="218"/>
      <c r="HIE2195" s="218"/>
      <c r="HIF2195" s="218"/>
      <c r="HIG2195" s="218"/>
      <c r="HIH2195" s="218"/>
      <c r="HII2195" s="218"/>
      <c r="HIJ2195" s="218"/>
      <c r="HIK2195" s="218"/>
      <c r="HIL2195" s="218"/>
      <c r="HIM2195" s="218"/>
      <c r="HIN2195" s="218"/>
      <c r="HIO2195" s="218"/>
      <c r="HIP2195" s="218"/>
      <c r="HIQ2195" s="218"/>
      <c r="HIR2195" s="218"/>
      <c r="HIS2195" s="218"/>
      <c r="HIT2195" s="218"/>
      <c r="HIU2195" s="218"/>
      <c r="HIV2195" s="218"/>
      <c r="HIW2195" s="218"/>
      <c r="HIX2195" s="218"/>
      <c r="HIY2195" s="218"/>
      <c r="HIZ2195" s="218"/>
      <c r="HJA2195" s="218"/>
      <c r="HJB2195" s="218"/>
      <c r="HJC2195" s="218"/>
      <c r="HJD2195" s="218"/>
      <c r="HJE2195" s="218"/>
      <c r="HJF2195" s="218"/>
      <c r="HJG2195" s="218"/>
      <c r="HJH2195" s="218"/>
      <c r="HJI2195" s="218"/>
      <c r="HJJ2195" s="218"/>
      <c r="HJK2195" s="218"/>
      <c r="HJL2195" s="218"/>
      <c r="HJM2195" s="218"/>
      <c r="HJN2195" s="218"/>
      <c r="HJO2195" s="218"/>
      <c r="HJP2195" s="218"/>
      <c r="HJQ2195" s="218"/>
      <c r="HJR2195" s="218"/>
      <c r="HJS2195" s="218"/>
      <c r="HJT2195" s="218"/>
      <c r="HJU2195" s="218"/>
      <c r="HJV2195" s="218"/>
      <c r="HJW2195" s="218"/>
      <c r="HJX2195" s="218"/>
      <c r="HJY2195" s="218"/>
      <c r="HJZ2195" s="218"/>
      <c r="HKA2195" s="218"/>
      <c r="HKB2195" s="218"/>
      <c r="HKC2195" s="218"/>
      <c r="HKD2195" s="218"/>
      <c r="HKE2195" s="218"/>
      <c r="HKF2195" s="218"/>
      <c r="HKG2195" s="218"/>
      <c r="HKH2195" s="218"/>
      <c r="HKI2195" s="218"/>
      <c r="HKJ2195" s="218"/>
      <c r="HKK2195" s="218"/>
      <c r="HKL2195" s="218"/>
      <c r="HKM2195" s="218"/>
      <c r="HKN2195" s="218"/>
      <c r="HKO2195" s="218"/>
      <c r="HKP2195" s="218"/>
      <c r="HKQ2195" s="218"/>
      <c r="HKR2195" s="218"/>
      <c r="HKS2195" s="218"/>
      <c r="HKT2195" s="218"/>
      <c r="HKU2195" s="218"/>
      <c r="HKV2195" s="218"/>
      <c r="HKW2195" s="218"/>
      <c r="HKX2195" s="218"/>
      <c r="HKY2195" s="218"/>
      <c r="HKZ2195" s="218"/>
      <c r="HLA2195" s="218"/>
      <c r="HLB2195" s="218"/>
      <c r="HLC2195" s="218"/>
      <c r="HLD2195" s="218"/>
      <c r="HLE2195" s="218"/>
      <c r="HLF2195" s="218"/>
      <c r="HLG2195" s="218"/>
      <c r="HLH2195" s="218"/>
      <c r="HLI2195" s="218"/>
      <c r="HLJ2195" s="218"/>
      <c r="HLK2195" s="218"/>
      <c r="HLL2195" s="218"/>
      <c r="HLM2195" s="218"/>
      <c r="HLN2195" s="218"/>
      <c r="HLO2195" s="218"/>
      <c r="HLP2195" s="218"/>
      <c r="HLQ2195" s="218"/>
      <c r="HLR2195" s="218"/>
      <c r="HLS2195" s="218"/>
      <c r="HLT2195" s="218"/>
      <c r="HLU2195" s="218"/>
      <c r="HLV2195" s="218"/>
      <c r="HLW2195" s="218"/>
      <c r="HLX2195" s="218"/>
      <c r="HLY2195" s="218"/>
      <c r="HLZ2195" s="218"/>
      <c r="HMA2195" s="218"/>
      <c r="HMB2195" s="218"/>
      <c r="HMC2195" s="218"/>
      <c r="HMD2195" s="218"/>
      <c r="HME2195" s="218"/>
      <c r="HMF2195" s="218"/>
      <c r="HMG2195" s="218"/>
      <c r="HMH2195" s="218"/>
      <c r="HMI2195" s="218"/>
      <c r="HMJ2195" s="218"/>
      <c r="HMK2195" s="218"/>
      <c r="HML2195" s="218"/>
      <c r="HMM2195" s="218"/>
      <c r="HMN2195" s="218"/>
      <c r="HMO2195" s="218"/>
      <c r="HMP2195" s="218"/>
      <c r="HMQ2195" s="218"/>
      <c r="HMR2195" s="218"/>
      <c r="HMS2195" s="218"/>
      <c r="HMT2195" s="218"/>
      <c r="HMU2195" s="218"/>
      <c r="HMV2195" s="218"/>
      <c r="HMW2195" s="218"/>
      <c r="HMX2195" s="218"/>
      <c r="HMY2195" s="218"/>
      <c r="HMZ2195" s="218"/>
      <c r="HNA2195" s="218"/>
      <c r="HNB2195" s="218"/>
      <c r="HNC2195" s="218"/>
      <c r="HND2195" s="218"/>
      <c r="HNE2195" s="218"/>
      <c r="HNF2195" s="218"/>
      <c r="HNG2195" s="218"/>
      <c r="HNH2195" s="218"/>
      <c r="HNI2195" s="218"/>
      <c r="HNJ2195" s="218"/>
      <c r="HNK2195" s="218"/>
      <c r="HNL2195" s="218"/>
      <c r="HNM2195" s="218"/>
      <c r="HNN2195" s="218"/>
      <c r="HNO2195" s="218"/>
      <c r="HNP2195" s="218"/>
      <c r="HNQ2195" s="218"/>
      <c r="HNR2195" s="218"/>
      <c r="HNS2195" s="218"/>
      <c r="HNT2195" s="218"/>
      <c r="HNU2195" s="218"/>
      <c r="HNV2195" s="218"/>
      <c r="HNW2195" s="218"/>
      <c r="HNX2195" s="218"/>
      <c r="HNY2195" s="218"/>
      <c r="HNZ2195" s="218"/>
      <c r="HOA2195" s="218"/>
      <c r="HOB2195" s="218"/>
      <c r="HOC2195" s="218"/>
      <c r="HOD2195" s="218"/>
      <c r="HOE2195" s="218"/>
      <c r="HOF2195" s="218"/>
      <c r="HOG2195" s="218"/>
      <c r="HOH2195" s="218"/>
      <c r="HOI2195" s="218"/>
      <c r="HOJ2195" s="218"/>
      <c r="HOK2195" s="218"/>
      <c r="HOL2195" s="218"/>
      <c r="HOM2195" s="218"/>
      <c r="HON2195" s="218"/>
      <c r="HOO2195" s="218"/>
      <c r="HOP2195" s="218"/>
      <c r="HOQ2195" s="218"/>
      <c r="HOR2195" s="218"/>
      <c r="HOS2195" s="218"/>
      <c r="HOT2195" s="218"/>
      <c r="HOU2195" s="218"/>
      <c r="HOV2195" s="218"/>
      <c r="HOW2195" s="218"/>
      <c r="HOX2195" s="218"/>
      <c r="HOY2195" s="218"/>
      <c r="HOZ2195" s="218"/>
      <c r="HPA2195" s="218"/>
      <c r="HPB2195" s="218"/>
      <c r="HPC2195" s="218"/>
      <c r="HPD2195" s="218"/>
      <c r="HPE2195" s="218"/>
      <c r="HPF2195" s="218"/>
      <c r="HPG2195" s="218"/>
      <c r="HPH2195" s="218"/>
      <c r="HPI2195" s="218"/>
      <c r="HPJ2195" s="218"/>
      <c r="HPK2195" s="218"/>
      <c r="HPL2195" s="218"/>
      <c r="HPM2195" s="218"/>
      <c r="HPN2195" s="218"/>
      <c r="HPO2195" s="218"/>
      <c r="HPP2195" s="218"/>
      <c r="HPQ2195" s="218"/>
      <c r="HPR2195" s="218"/>
      <c r="HPS2195" s="218"/>
      <c r="HPT2195" s="218"/>
      <c r="HPU2195" s="218"/>
      <c r="HPV2195" s="218"/>
      <c r="HPW2195" s="218"/>
      <c r="HPX2195" s="218"/>
      <c r="HPY2195" s="218"/>
      <c r="HPZ2195" s="218"/>
      <c r="HQA2195" s="218"/>
      <c r="HQB2195" s="218"/>
      <c r="HQC2195" s="218"/>
      <c r="HQD2195" s="218"/>
      <c r="HQE2195" s="218"/>
      <c r="HQF2195" s="218"/>
      <c r="HQG2195" s="218"/>
      <c r="HQH2195" s="218"/>
      <c r="HQI2195" s="218"/>
      <c r="HQJ2195" s="218"/>
      <c r="HQK2195" s="218"/>
      <c r="HQL2195" s="218"/>
      <c r="HQM2195" s="218"/>
      <c r="HQN2195" s="218"/>
      <c r="HQO2195" s="218"/>
      <c r="HQP2195" s="218"/>
      <c r="HQQ2195" s="218"/>
      <c r="HQR2195" s="218"/>
      <c r="HQS2195" s="218"/>
      <c r="HQT2195" s="218"/>
      <c r="HQU2195" s="218"/>
      <c r="HQV2195" s="218"/>
      <c r="HQW2195" s="218"/>
      <c r="HQX2195" s="218"/>
      <c r="HQY2195" s="218"/>
      <c r="HQZ2195" s="218"/>
      <c r="HRA2195" s="218"/>
      <c r="HRB2195" s="218"/>
      <c r="HRC2195" s="218"/>
      <c r="HRD2195" s="218"/>
      <c r="HRE2195" s="218"/>
      <c r="HRF2195" s="218"/>
      <c r="HRG2195" s="218"/>
      <c r="HRH2195" s="218"/>
      <c r="HRI2195" s="218"/>
      <c r="HRJ2195" s="218"/>
      <c r="HRK2195" s="218"/>
      <c r="HRL2195" s="218"/>
      <c r="HRM2195" s="218"/>
      <c r="HRN2195" s="218"/>
      <c r="HRO2195" s="218"/>
      <c r="HRP2195" s="218"/>
      <c r="HRQ2195" s="218"/>
      <c r="HRR2195" s="218"/>
      <c r="HRS2195" s="218"/>
      <c r="HRT2195" s="218"/>
      <c r="HRU2195" s="218"/>
      <c r="HRV2195" s="218"/>
      <c r="HRW2195" s="218"/>
      <c r="HRX2195" s="218"/>
      <c r="HRY2195" s="218"/>
      <c r="HRZ2195" s="218"/>
      <c r="HSA2195" s="218"/>
      <c r="HSB2195" s="218"/>
      <c r="HSC2195" s="218"/>
      <c r="HSD2195" s="218"/>
      <c r="HSE2195" s="218"/>
      <c r="HSF2195" s="218"/>
      <c r="HSG2195" s="218"/>
      <c r="HSH2195" s="218"/>
      <c r="HSI2195" s="218"/>
      <c r="HSJ2195" s="218"/>
      <c r="HSK2195" s="218"/>
      <c r="HSL2195" s="218"/>
      <c r="HSM2195" s="218"/>
      <c r="HSN2195" s="218"/>
      <c r="HSO2195" s="218"/>
      <c r="HSP2195" s="218"/>
      <c r="HSQ2195" s="218"/>
      <c r="HSR2195" s="218"/>
      <c r="HSS2195" s="218"/>
      <c r="HST2195" s="218"/>
      <c r="HSU2195" s="218"/>
      <c r="HSV2195" s="218"/>
      <c r="HSW2195" s="218"/>
      <c r="HSX2195" s="218"/>
      <c r="HSY2195" s="218"/>
      <c r="HSZ2195" s="218"/>
      <c r="HTA2195" s="218"/>
      <c r="HTB2195" s="218"/>
      <c r="HTC2195" s="218"/>
      <c r="HTD2195" s="218"/>
      <c r="HTE2195" s="218"/>
      <c r="HTF2195" s="218"/>
      <c r="HTG2195" s="218"/>
      <c r="HTH2195" s="218"/>
      <c r="HTI2195" s="218"/>
      <c r="HTJ2195" s="218"/>
      <c r="HTK2195" s="218"/>
      <c r="HTL2195" s="218"/>
      <c r="HTM2195" s="218"/>
      <c r="HTN2195" s="218"/>
      <c r="HTO2195" s="218"/>
      <c r="HTP2195" s="218"/>
      <c r="HTQ2195" s="218"/>
      <c r="HTR2195" s="218"/>
      <c r="HTS2195" s="218"/>
      <c r="HTT2195" s="218"/>
      <c r="HTU2195" s="218"/>
      <c r="HTV2195" s="218"/>
      <c r="HTW2195" s="218"/>
      <c r="HTX2195" s="218"/>
      <c r="HTY2195" s="218"/>
      <c r="HTZ2195" s="218"/>
      <c r="HUA2195" s="218"/>
      <c r="HUB2195" s="218"/>
      <c r="HUC2195" s="218"/>
      <c r="HUD2195" s="218"/>
      <c r="HUE2195" s="218"/>
      <c r="HUF2195" s="218"/>
      <c r="HUG2195" s="218"/>
      <c r="HUH2195" s="218"/>
      <c r="HUI2195" s="218"/>
      <c r="HUJ2195" s="218"/>
      <c r="HUK2195" s="218"/>
      <c r="HUL2195" s="218"/>
      <c r="HUM2195" s="218"/>
      <c r="HUN2195" s="218"/>
      <c r="HUO2195" s="218"/>
      <c r="HUP2195" s="218"/>
      <c r="HUQ2195" s="218"/>
      <c r="HUR2195" s="218"/>
      <c r="HUS2195" s="218"/>
      <c r="HUT2195" s="218"/>
      <c r="HUU2195" s="218"/>
      <c r="HUV2195" s="218"/>
      <c r="HUW2195" s="218"/>
      <c r="HUX2195" s="218"/>
      <c r="HUY2195" s="218"/>
      <c r="HUZ2195" s="218"/>
      <c r="HVA2195" s="218"/>
      <c r="HVB2195" s="218"/>
      <c r="HVC2195" s="218"/>
      <c r="HVD2195" s="218"/>
      <c r="HVE2195" s="218"/>
      <c r="HVF2195" s="218"/>
      <c r="HVG2195" s="218"/>
      <c r="HVH2195" s="218"/>
      <c r="HVI2195" s="218"/>
      <c r="HVJ2195" s="218"/>
      <c r="HVK2195" s="218"/>
      <c r="HVL2195" s="218"/>
      <c r="HVM2195" s="218"/>
      <c r="HVN2195" s="218"/>
      <c r="HVO2195" s="218"/>
      <c r="HVP2195" s="218"/>
      <c r="HVQ2195" s="218"/>
      <c r="HVR2195" s="218"/>
      <c r="HVS2195" s="218"/>
      <c r="HVT2195" s="218"/>
      <c r="HVU2195" s="218"/>
      <c r="HVV2195" s="218"/>
      <c r="HVW2195" s="218"/>
      <c r="HVX2195" s="218"/>
      <c r="HVY2195" s="218"/>
      <c r="HVZ2195" s="218"/>
      <c r="HWA2195" s="218"/>
      <c r="HWB2195" s="218"/>
      <c r="HWC2195" s="218"/>
      <c r="HWD2195" s="218"/>
      <c r="HWE2195" s="218"/>
      <c r="HWF2195" s="218"/>
      <c r="HWG2195" s="218"/>
      <c r="HWH2195" s="218"/>
      <c r="HWI2195" s="218"/>
      <c r="HWJ2195" s="218"/>
      <c r="HWK2195" s="218"/>
      <c r="HWL2195" s="218"/>
      <c r="HWM2195" s="218"/>
      <c r="HWN2195" s="218"/>
      <c r="HWO2195" s="218"/>
      <c r="HWP2195" s="218"/>
      <c r="HWQ2195" s="218"/>
      <c r="HWR2195" s="218"/>
      <c r="HWS2195" s="218"/>
      <c r="HWT2195" s="218"/>
      <c r="HWU2195" s="218"/>
      <c r="HWV2195" s="218"/>
      <c r="HWW2195" s="218"/>
      <c r="HWX2195" s="218"/>
      <c r="HWY2195" s="218"/>
      <c r="HWZ2195" s="218"/>
      <c r="HXA2195" s="218"/>
      <c r="HXB2195" s="218"/>
      <c r="HXC2195" s="218"/>
      <c r="HXD2195" s="218"/>
      <c r="HXE2195" s="218"/>
      <c r="HXF2195" s="218"/>
      <c r="HXG2195" s="218"/>
      <c r="HXH2195" s="218"/>
      <c r="HXI2195" s="218"/>
      <c r="HXJ2195" s="218"/>
      <c r="HXK2195" s="218"/>
      <c r="HXL2195" s="218"/>
      <c r="HXM2195" s="218"/>
      <c r="HXN2195" s="218"/>
      <c r="HXO2195" s="218"/>
      <c r="HXP2195" s="218"/>
      <c r="HXQ2195" s="218"/>
      <c r="HXR2195" s="218"/>
      <c r="HXS2195" s="218"/>
      <c r="HXT2195" s="218"/>
      <c r="HXU2195" s="218"/>
      <c r="HXV2195" s="218"/>
      <c r="HXW2195" s="218"/>
      <c r="HXX2195" s="218"/>
      <c r="HXY2195" s="218"/>
      <c r="HXZ2195" s="218"/>
      <c r="HYA2195" s="218"/>
      <c r="HYB2195" s="218"/>
      <c r="HYC2195" s="218"/>
      <c r="HYD2195" s="218"/>
      <c r="HYE2195" s="218"/>
      <c r="HYF2195" s="218"/>
      <c r="HYG2195" s="218"/>
      <c r="HYH2195" s="218"/>
      <c r="HYI2195" s="218"/>
      <c r="HYJ2195" s="218"/>
      <c r="HYK2195" s="218"/>
      <c r="HYL2195" s="218"/>
      <c r="HYM2195" s="218"/>
      <c r="HYN2195" s="218"/>
      <c r="HYO2195" s="218"/>
      <c r="HYP2195" s="218"/>
      <c r="HYQ2195" s="218"/>
      <c r="HYR2195" s="218"/>
      <c r="HYS2195" s="218"/>
      <c r="HYT2195" s="218"/>
      <c r="HYU2195" s="218"/>
      <c r="HYV2195" s="218"/>
      <c r="HYW2195" s="218"/>
      <c r="HYX2195" s="218"/>
      <c r="HYY2195" s="218"/>
      <c r="HYZ2195" s="218"/>
      <c r="HZA2195" s="218"/>
      <c r="HZB2195" s="218"/>
      <c r="HZC2195" s="218"/>
      <c r="HZD2195" s="218"/>
      <c r="HZE2195" s="218"/>
      <c r="HZF2195" s="218"/>
      <c r="HZG2195" s="218"/>
      <c r="HZH2195" s="218"/>
      <c r="HZI2195" s="218"/>
      <c r="HZJ2195" s="218"/>
      <c r="HZK2195" s="218"/>
      <c r="HZL2195" s="218"/>
      <c r="HZM2195" s="218"/>
      <c r="HZN2195" s="218"/>
      <c r="HZO2195" s="218"/>
      <c r="HZP2195" s="218"/>
      <c r="HZQ2195" s="218"/>
      <c r="HZR2195" s="218"/>
      <c r="HZS2195" s="218"/>
      <c r="HZT2195" s="218"/>
      <c r="HZU2195" s="218"/>
      <c r="HZV2195" s="218"/>
      <c r="HZW2195" s="218"/>
      <c r="HZX2195" s="218"/>
      <c r="HZY2195" s="218"/>
      <c r="HZZ2195" s="218"/>
      <c r="IAA2195" s="218"/>
      <c r="IAB2195" s="218"/>
      <c r="IAC2195" s="218"/>
      <c r="IAD2195" s="218"/>
      <c r="IAE2195" s="218"/>
      <c r="IAF2195" s="218"/>
      <c r="IAG2195" s="218"/>
      <c r="IAH2195" s="218"/>
      <c r="IAI2195" s="218"/>
      <c r="IAJ2195" s="218"/>
      <c r="IAK2195" s="218"/>
      <c r="IAL2195" s="218"/>
      <c r="IAM2195" s="218"/>
      <c r="IAN2195" s="218"/>
      <c r="IAO2195" s="218"/>
      <c r="IAP2195" s="218"/>
      <c r="IAQ2195" s="218"/>
      <c r="IAR2195" s="218"/>
      <c r="IAS2195" s="218"/>
      <c r="IAT2195" s="218"/>
      <c r="IAU2195" s="218"/>
      <c r="IAV2195" s="218"/>
      <c r="IAW2195" s="218"/>
      <c r="IAX2195" s="218"/>
      <c r="IAY2195" s="218"/>
      <c r="IAZ2195" s="218"/>
      <c r="IBA2195" s="218"/>
      <c r="IBB2195" s="218"/>
      <c r="IBC2195" s="218"/>
      <c r="IBD2195" s="218"/>
      <c r="IBE2195" s="218"/>
      <c r="IBF2195" s="218"/>
      <c r="IBG2195" s="218"/>
      <c r="IBH2195" s="218"/>
      <c r="IBI2195" s="218"/>
      <c r="IBJ2195" s="218"/>
      <c r="IBK2195" s="218"/>
      <c r="IBL2195" s="218"/>
      <c r="IBM2195" s="218"/>
      <c r="IBN2195" s="218"/>
      <c r="IBO2195" s="218"/>
      <c r="IBP2195" s="218"/>
      <c r="IBQ2195" s="218"/>
      <c r="IBR2195" s="218"/>
      <c r="IBS2195" s="218"/>
      <c r="IBT2195" s="218"/>
      <c r="IBU2195" s="218"/>
      <c r="IBV2195" s="218"/>
      <c r="IBW2195" s="218"/>
      <c r="IBX2195" s="218"/>
      <c r="IBY2195" s="218"/>
      <c r="IBZ2195" s="218"/>
      <c r="ICA2195" s="218"/>
      <c r="ICB2195" s="218"/>
      <c r="ICC2195" s="218"/>
      <c r="ICD2195" s="218"/>
      <c r="ICE2195" s="218"/>
      <c r="ICF2195" s="218"/>
      <c r="ICG2195" s="218"/>
      <c r="ICH2195" s="218"/>
      <c r="ICI2195" s="218"/>
      <c r="ICJ2195" s="218"/>
      <c r="ICK2195" s="218"/>
      <c r="ICL2195" s="218"/>
      <c r="ICM2195" s="218"/>
      <c r="ICN2195" s="218"/>
      <c r="ICO2195" s="218"/>
      <c r="ICP2195" s="218"/>
      <c r="ICQ2195" s="218"/>
      <c r="ICR2195" s="218"/>
      <c r="ICS2195" s="218"/>
      <c r="ICT2195" s="218"/>
      <c r="ICU2195" s="218"/>
      <c r="ICV2195" s="218"/>
      <c r="ICW2195" s="218"/>
      <c r="ICX2195" s="218"/>
      <c r="ICY2195" s="218"/>
      <c r="ICZ2195" s="218"/>
      <c r="IDA2195" s="218"/>
      <c r="IDB2195" s="218"/>
      <c r="IDC2195" s="218"/>
      <c r="IDD2195" s="218"/>
      <c r="IDE2195" s="218"/>
      <c r="IDF2195" s="218"/>
      <c r="IDG2195" s="218"/>
      <c r="IDH2195" s="218"/>
      <c r="IDI2195" s="218"/>
      <c r="IDJ2195" s="218"/>
      <c r="IDK2195" s="218"/>
      <c r="IDL2195" s="218"/>
      <c r="IDM2195" s="218"/>
      <c r="IDN2195" s="218"/>
      <c r="IDO2195" s="218"/>
      <c r="IDP2195" s="218"/>
      <c r="IDQ2195" s="218"/>
      <c r="IDR2195" s="218"/>
      <c r="IDS2195" s="218"/>
      <c r="IDT2195" s="218"/>
      <c r="IDU2195" s="218"/>
      <c r="IDV2195" s="218"/>
      <c r="IDW2195" s="218"/>
      <c r="IDX2195" s="218"/>
      <c r="IDY2195" s="218"/>
      <c r="IDZ2195" s="218"/>
      <c r="IEA2195" s="218"/>
      <c r="IEB2195" s="218"/>
      <c r="IEC2195" s="218"/>
      <c r="IED2195" s="218"/>
      <c r="IEE2195" s="218"/>
      <c r="IEF2195" s="218"/>
      <c r="IEG2195" s="218"/>
      <c r="IEH2195" s="218"/>
      <c r="IEI2195" s="218"/>
      <c r="IEJ2195" s="218"/>
      <c r="IEK2195" s="218"/>
      <c r="IEL2195" s="218"/>
      <c r="IEM2195" s="218"/>
      <c r="IEN2195" s="218"/>
      <c r="IEO2195" s="218"/>
      <c r="IEP2195" s="218"/>
      <c r="IEQ2195" s="218"/>
      <c r="IER2195" s="218"/>
      <c r="IES2195" s="218"/>
      <c r="IET2195" s="218"/>
      <c r="IEU2195" s="218"/>
      <c r="IEV2195" s="218"/>
      <c r="IEW2195" s="218"/>
      <c r="IEX2195" s="218"/>
      <c r="IEY2195" s="218"/>
      <c r="IEZ2195" s="218"/>
      <c r="IFA2195" s="218"/>
      <c r="IFB2195" s="218"/>
      <c r="IFC2195" s="218"/>
      <c r="IFD2195" s="218"/>
      <c r="IFE2195" s="218"/>
      <c r="IFF2195" s="218"/>
      <c r="IFG2195" s="218"/>
      <c r="IFH2195" s="218"/>
      <c r="IFI2195" s="218"/>
      <c r="IFJ2195" s="218"/>
      <c r="IFK2195" s="218"/>
      <c r="IFL2195" s="218"/>
      <c r="IFM2195" s="218"/>
      <c r="IFN2195" s="218"/>
      <c r="IFO2195" s="218"/>
      <c r="IFP2195" s="218"/>
      <c r="IFQ2195" s="218"/>
      <c r="IFR2195" s="218"/>
      <c r="IFS2195" s="218"/>
      <c r="IFT2195" s="218"/>
      <c r="IFU2195" s="218"/>
      <c r="IFV2195" s="218"/>
      <c r="IFW2195" s="218"/>
      <c r="IFX2195" s="218"/>
      <c r="IFY2195" s="218"/>
      <c r="IFZ2195" s="218"/>
      <c r="IGA2195" s="218"/>
      <c r="IGB2195" s="218"/>
      <c r="IGC2195" s="218"/>
      <c r="IGD2195" s="218"/>
      <c r="IGE2195" s="218"/>
      <c r="IGF2195" s="218"/>
      <c r="IGG2195" s="218"/>
      <c r="IGH2195" s="218"/>
      <c r="IGI2195" s="218"/>
      <c r="IGJ2195" s="218"/>
      <c r="IGK2195" s="218"/>
      <c r="IGL2195" s="218"/>
      <c r="IGM2195" s="218"/>
      <c r="IGN2195" s="218"/>
      <c r="IGO2195" s="218"/>
      <c r="IGP2195" s="218"/>
      <c r="IGQ2195" s="218"/>
      <c r="IGR2195" s="218"/>
      <c r="IGS2195" s="218"/>
      <c r="IGT2195" s="218"/>
      <c r="IGU2195" s="218"/>
      <c r="IGV2195" s="218"/>
      <c r="IGW2195" s="218"/>
      <c r="IGX2195" s="218"/>
      <c r="IGY2195" s="218"/>
      <c r="IGZ2195" s="218"/>
      <c r="IHA2195" s="218"/>
      <c r="IHB2195" s="218"/>
      <c r="IHC2195" s="218"/>
      <c r="IHD2195" s="218"/>
      <c r="IHE2195" s="218"/>
      <c r="IHF2195" s="218"/>
      <c r="IHG2195" s="218"/>
      <c r="IHH2195" s="218"/>
      <c r="IHI2195" s="218"/>
      <c r="IHJ2195" s="218"/>
      <c r="IHK2195" s="218"/>
      <c r="IHL2195" s="218"/>
      <c r="IHM2195" s="218"/>
      <c r="IHN2195" s="218"/>
      <c r="IHO2195" s="218"/>
      <c r="IHP2195" s="218"/>
      <c r="IHQ2195" s="218"/>
      <c r="IHR2195" s="218"/>
      <c r="IHS2195" s="218"/>
      <c r="IHT2195" s="218"/>
      <c r="IHU2195" s="218"/>
      <c r="IHV2195" s="218"/>
      <c r="IHW2195" s="218"/>
      <c r="IHX2195" s="218"/>
      <c r="IHY2195" s="218"/>
      <c r="IHZ2195" s="218"/>
      <c r="IIA2195" s="218"/>
      <c r="IIB2195" s="218"/>
      <c r="IIC2195" s="218"/>
      <c r="IID2195" s="218"/>
      <c r="IIE2195" s="218"/>
      <c r="IIF2195" s="218"/>
      <c r="IIG2195" s="218"/>
      <c r="IIH2195" s="218"/>
      <c r="III2195" s="218"/>
      <c r="IIJ2195" s="218"/>
      <c r="IIK2195" s="218"/>
      <c r="IIL2195" s="218"/>
      <c r="IIM2195" s="218"/>
      <c r="IIN2195" s="218"/>
      <c r="IIO2195" s="218"/>
      <c r="IIP2195" s="218"/>
      <c r="IIQ2195" s="218"/>
      <c r="IIR2195" s="218"/>
      <c r="IIS2195" s="218"/>
      <c r="IIT2195" s="218"/>
      <c r="IIU2195" s="218"/>
      <c r="IIV2195" s="218"/>
      <c r="IIW2195" s="218"/>
      <c r="IIX2195" s="218"/>
      <c r="IIY2195" s="218"/>
      <c r="IIZ2195" s="218"/>
      <c r="IJA2195" s="218"/>
      <c r="IJB2195" s="218"/>
      <c r="IJC2195" s="218"/>
      <c r="IJD2195" s="218"/>
      <c r="IJE2195" s="218"/>
      <c r="IJF2195" s="218"/>
      <c r="IJG2195" s="218"/>
      <c r="IJH2195" s="218"/>
      <c r="IJI2195" s="218"/>
      <c r="IJJ2195" s="218"/>
      <c r="IJK2195" s="218"/>
      <c r="IJL2195" s="218"/>
      <c r="IJM2195" s="218"/>
      <c r="IJN2195" s="218"/>
      <c r="IJO2195" s="218"/>
      <c r="IJP2195" s="218"/>
      <c r="IJQ2195" s="218"/>
      <c r="IJR2195" s="218"/>
      <c r="IJS2195" s="218"/>
      <c r="IJT2195" s="218"/>
      <c r="IJU2195" s="218"/>
      <c r="IJV2195" s="218"/>
      <c r="IJW2195" s="218"/>
      <c r="IJX2195" s="218"/>
      <c r="IJY2195" s="218"/>
      <c r="IJZ2195" s="218"/>
      <c r="IKA2195" s="218"/>
      <c r="IKB2195" s="218"/>
      <c r="IKC2195" s="218"/>
      <c r="IKD2195" s="218"/>
      <c r="IKE2195" s="218"/>
      <c r="IKF2195" s="218"/>
      <c r="IKG2195" s="218"/>
      <c r="IKH2195" s="218"/>
      <c r="IKI2195" s="218"/>
      <c r="IKJ2195" s="218"/>
      <c r="IKK2195" s="218"/>
      <c r="IKL2195" s="218"/>
      <c r="IKM2195" s="218"/>
      <c r="IKN2195" s="218"/>
      <c r="IKO2195" s="218"/>
      <c r="IKP2195" s="218"/>
      <c r="IKQ2195" s="218"/>
      <c r="IKR2195" s="218"/>
      <c r="IKS2195" s="218"/>
      <c r="IKT2195" s="218"/>
      <c r="IKU2195" s="218"/>
      <c r="IKV2195" s="218"/>
      <c r="IKW2195" s="218"/>
      <c r="IKX2195" s="218"/>
      <c r="IKY2195" s="218"/>
      <c r="IKZ2195" s="218"/>
      <c r="ILA2195" s="218"/>
      <c r="ILB2195" s="218"/>
      <c r="ILC2195" s="218"/>
      <c r="ILD2195" s="218"/>
      <c r="ILE2195" s="218"/>
      <c r="ILF2195" s="218"/>
      <c r="ILG2195" s="218"/>
      <c r="ILH2195" s="218"/>
      <c r="ILI2195" s="218"/>
      <c r="ILJ2195" s="218"/>
      <c r="ILK2195" s="218"/>
      <c r="ILL2195" s="218"/>
      <c r="ILM2195" s="218"/>
      <c r="ILN2195" s="218"/>
      <c r="ILO2195" s="218"/>
      <c r="ILP2195" s="218"/>
      <c r="ILQ2195" s="218"/>
      <c r="ILR2195" s="218"/>
      <c r="ILS2195" s="218"/>
      <c r="ILT2195" s="218"/>
      <c r="ILU2195" s="218"/>
      <c r="ILV2195" s="218"/>
      <c r="ILW2195" s="218"/>
      <c r="ILX2195" s="218"/>
      <c r="ILY2195" s="218"/>
      <c r="ILZ2195" s="218"/>
      <c r="IMA2195" s="218"/>
      <c r="IMB2195" s="218"/>
      <c r="IMC2195" s="218"/>
      <c r="IMD2195" s="218"/>
      <c r="IME2195" s="218"/>
      <c r="IMF2195" s="218"/>
      <c r="IMG2195" s="218"/>
      <c r="IMH2195" s="218"/>
      <c r="IMI2195" s="218"/>
      <c r="IMJ2195" s="218"/>
      <c r="IMK2195" s="218"/>
      <c r="IML2195" s="218"/>
      <c r="IMM2195" s="218"/>
      <c r="IMN2195" s="218"/>
      <c r="IMO2195" s="218"/>
      <c r="IMP2195" s="218"/>
      <c r="IMQ2195" s="218"/>
      <c r="IMR2195" s="218"/>
      <c r="IMS2195" s="218"/>
      <c r="IMT2195" s="218"/>
      <c r="IMU2195" s="218"/>
      <c r="IMV2195" s="218"/>
      <c r="IMW2195" s="218"/>
      <c r="IMX2195" s="218"/>
      <c r="IMY2195" s="218"/>
      <c r="IMZ2195" s="218"/>
      <c r="INA2195" s="218"/>
      <c r="INB2195" s="218"/>
      <c r="INC2195" s="218"/>
      <c r="IND2195" s="218"/>
      <c r="INE2195" s="218"/>
      <c r="INF2195" s="218"/>
      <c r="ING2195" s="218"/>
      <c r="INH2195" s="218"/>
      <c r="INI2195" s="218"/>
      <c r="INJ2195" s="218"/>
      <c r="INK2195" s="218"/>
      <c r="INL2195" s="218"/>
      <c r="INM2195" s="218"/>
      <c r="INN2195" s="218"/>
      <c r="INO2195" s="218"/>
      <c r="INP2195" s="218"/>
      <c r="INQ2195" s="218"/>
      <c r="INR2195" s="218"/>
      <c r="INS2195" s="218"/>
      <c r="INT2195" s="218"/>
      <c r="INU2195" s="218"/>
      <c r="INV2195" s="218"/>
      <c r="INW2195" s="218"/>
      <c r="INX2195" s="218"/>
      <c r="INY2195" s="218"/>
      <c r="INZ2195" s="218"/>
      <c r="IOA2195" s="218"/>
      <c r="IOB2195" s="218"/>
      <c r="IOC2195" s="218"/>
      <c r="IOD2195" s="218"/>
      <c r="IOE2195" s="218"/>
      <c r="IOF2195" s="218"/>
      <c r="IOG2195" s="218"/>
      <c r="IOH2195" s="218"/>
      <c r="IOI2195" s="218"/>
      <c r="IOJ2195" s="218"/>
      <c r="IOK2195" s="218"/>
      <c r="IOL2195" s="218"/>
      <c r="IOM2195" s="218"/>
      <c r="ION2195" s="218"/>
      <c r="IOO2195" s="218"/>
      <c r="IOP2195" s="218"/>
      <c r="IOQ2195" s="218"/>
      <c r="IOR2195" s="218"/>
      <c r="IOS2195" s="218"/>
      <c r="IOT2195" s="218"/>
      <c r="IOU2195" s="218"/>
      <c r="IOV2195" s="218"/>
      <c r="IOW2195" s="218"/>
      <c r="IOX2195" s="218"/>
      <c r="IOY2195" s="218"/>
      <c r="IOZ2195" s="218"/>
      <c r="IPA2195" s="218"/>
      <c r="IPB2195" s="218"/>
      <c r="IPC2195" s="218"/>
      <c r="IPD2195" s="218"/>
      <c r="IPE2195" s="218"/>
      <c r="IPF2195" s="218"/>
      <c r="IPG2195" s="218"/>
      <c r="IPH2195" s="218"/>
      <c r="IPI2195" s="218"/>
      <c r="IPJ2195" s="218"/>
      <c r="IPK2195" s="218"/>
      <c r="IPL2195" s="218"/>
      <c r="IPM2195" s="218"/>
      <c r="IPN2195" s="218"/>
      <c r="IPO2195" s="218"/>
      <c r="IPP2195" s="218"/>
      <c r="IPQ2195" s="218"/>
      <c r="IPR2195" s="218"/>
      <c r="IPS2195" s="218"/>
      <c r="IPT2195" s="218"/>
      <c r="IPU2195" s="218"/>
      <c r="IPV2195" s="218"/>
      <c r="IPW2195" s="218"/>
      <c r="IPX2195" s="218"/>
      <c r="IPY2195" s="218"/>
      <c r="IPZ2195" s="218"/>
      <c r="IQA2195" s="218"/>
      <c r="IQB2195" s="218"/>
      <c r="IQC2195" s="218"/>
      <c r="IQD2195" s="218"/>
      <c r="IQE2195" s="218"/>
      <c r="IQF2195" s="218"/>
      <c r="IQG2195" s="218"/>
      <c r="IQH2195" s="218"/>
      <c r="IQI2195" s="218"/>
      <c r="IQJ2195" s="218"/>
      <c r="IQK2195" s="218"/>
      <c r="IQL2195" s="218"/>
      <c r="IQM2195" s="218"/>
      <c r="IQN2195" s="218"/>
      <c r="IQO2195" s="218"/>
      <c r="IQP2195" s="218"/>
      <c r="IQQ2195" s="218"/>
      <c r="IQR2195" s="218"/>
      <c r="IQS2195" s="218"/>
      <c r="IQT2195" s="218"/>
      <c r="IQU2195" s="218"/>
      <c r="IQV2195" s="218"/>
      <c r="IQW2195" s="218"/>
      <c r="IQX2195" s="218"/>
      <c r="IQY2195" s="218"/>
      <c r="IQZ2195" s="218"/>
      <c r="IRA2195" s="218"/>
      <c r="IRB2195" s="218"/>
      <c r="IRC2195" s="218"/>
      <c r="IRD2195" s="218"/>
      <c r="IRE2195" s="218"/>
      <c r="IRF2195" s="218"/>
      <c r="IRG2195" s="218"/>
      <c r="IRH2195" s="218"/>
      <c r="IRI2195" s="218"/>
      <c r="IRJ2195" s="218"/>
      <c r="IRK2195" s="218"/>
      <c r="IRL2195" s="218"/>
      <c r="IRM2195" s="218"/>
      <c r="IRN2195" s="218"/>
      <c r="IRO2195" s="218"/>
      <c r="IRP2195" s="218"/>
      <c r="IRQ2195" s="218"/>
      <c r="IRR2195" s="218"/>
      <c r="IRS2195" s="218"/>
      <c r="IRT2195" s="218"/>
      <c r="IRU2195" s="218"/>
      <c r="IRV2195" s="218"/>
      <c r="IRW2195" s="218"/>
      <c r="IRX2195" s="218"/>
      <c r="IRY2195" s="218"/>
      <c r="IRZ2195" s="218"/>
      <c r="ISA2195" s="218"/>
      <c r="ISB2195" s="218"/>
      <c r="ISC2195" s="218"/>
      <c r="ISD2195" s="218"/>
      <c r="ISE2195" s="218"/>
      <c r="ISF2195" s="218"/>
      <c r="ISG2195" s="218"/>
      <c r="ISH2195" s="218"/>
      <c r="ISI2195" s="218"/>
      <c r="ISJ2195" s="218"/>
      <c r="ISK2195" s="218"/>
      <c r="ISL2195" s="218"/>
      <c r="ISM2195" s="218"/>
      <c r="ISN2195" s="218"/>
      <c r="ISO2195" s="218"/>
      <c r="ISP2195" s="218"/>
      <c r="ISQ2195" s="218"/>
      <c r="ISR2195" s="218"/>
      <c r="ISS2195" s="218"/>
      <c r="IST2195" s="218"/>
      <c r="ISU2195" s="218"/>
      <c r="ISV2195" s="218"/>
      <c r="ISW2195" s="218"/>
      <c r="ISX2195" s="218"/>
      <c r="ISY2195" s="218"/>
      <c r="ISZ2195" s="218"/>
      <c r="ITA2195" s="218"/>
      <c r="ITB2195" s="218"/>
      <c r="ITC2195" s="218"/>
      <c r="ITD2195" s="218"/>
      <c r="ITE2195" s="218"/>
      <c r="ITF2195" s="218"/>
      <c r="ITG2195" s="218"/>
      <c r="ITH2195" s="218"/>
      <c r="ITI2195" s="218"/>
      <c r="ITJ2195" s="218"/>
      <c r="ITK2195" s="218"/>
      <c r="ITL2195" s="218"/>
      <c r="ITM2195" s="218"/>
      <c r="ITN2195" s="218"/>
      <c r="ITO2195" s="218"/>
      <c r="ITP2195" s="218"/>
      <c r="ITQ2195" s="218"/>
      <c r="ITR2195" s="218"/>
      <c r="ITS2195" s="218"/>
      <c r="ITT2195" s="218"/>
      <c r="ITU2195" s="218"/>
      <c r="ITV2195" s="218"/>
      <c r="ITW2195" s="218"/>
      <c r="ITX2195" s="218"/>
      <c r="ITY2195" s="218"/>
      <c r="ITZ2195" s="218"/>
      <c r="IUA2195" s="218"/>
      <c r="IUB2195" s="218"/>
      <c r="IUC2195" s="218"/>
      <c r="IUD2195" s="218"/>
      <c r="IUE2195" s="218"/>
      <c r="IUF2195" s="218"/>
      <c r="IUG2195" s="218"/>
      <c r="IUH2195" s="218"/>
      <c r="IUI2195" s="218"/>
      <c r="IUJ2195" s="218"/>
      <c r="IUK2195" s="218"/>
      <c r="IUL2195" s="218"/>
      <c r="IUM2195" s="218"/>
      <c r="IUN2195" s="218"/>
      <c r="IUO2195" s="218"/>
      <c r="IUP2195" s="218"/>
      <c r="IUQ2195" s="218"/>
      <c r="IUR2195" s="218"/>
      <c r="IUS2195" s="218"/>
      <c r="IUT2195" s="218"/>
      <c r="IUU2195" s="218"/>
      <c r="IUV2195" s="218"/>
      <c r="IUW2195" s="218"/>
      <c r="IUX2195" s="218"/>
      <c r="IUY2195" s="218"/>
      <c r="IUZ2195" s="218"/>
      <c r="IVA2195" s="218"/>
      <c r="IVB2195" s="218"/>
      <c r="IVC2195" s="218"/>
      <c r="IVD2195" s="218"/>
      <c r="IVE2195" s="218"/>
      <c r="IVF2195" s="218"/>
      <c r="IVG2195" s="218"/>
      <c r="IVH2195" s="218"/>
      <c r="IVI2195" s="218"/>
      <c r="IVJ2195" s="218"/>
      <c r="IVK2195" s="218"/>
      <c r="IVL2195" s="218"/>
      <c r="IVM2195" s="218"/>
      <c r="IVN2195" s="218"/>
      <c r="IVO2195" s="218"/>
      <c r="IVP2195" s="218"/>
      <c r="IVQ2195" s="218"/>
      <c r="IVR2195" s="218"/>
      <c r="IVS2195" s="218"/>
      <c r="IVT2195" s="218"/>
      <c r="IVU2195" s="218"/>
      <c r="IVV2195" s="218"/>
      <c r="IVW2195" s="218"/>
      <c r="IVX2195" s="218"/>
      <c r="IVY2195" s="218"/>
      <c r="IVZ2195" s="218"/>
      <c r="IWA2195" s="218"/>
      <c r="IWB2195" s="218"/>
      <c r="IWC2195" s="218"/>
      <c r="IWD2195" s="218"/>
      <c r="IWE2195" s="218"/>
      <c r="IWF2195" s="218"/>
      <c r="IWG2195" s="218"/>
      <c r="IWH2195" s="218"/>
      <c r="IWI2195" s="218"/>
      <c r="IWJ2195" s="218"/>
      <c r="IWK2195" s="218"/>
      <c r="IWL2195" s="218"/>
      <c r="IWM2195" s="218"/>
      <c r="IWN2195" s="218"/>
      <c r="IWO2195" s="218"/>
      <c r="IWP2195" s="218"/>
      <c r="IWQ2195" s="218"/>
      <c r="IWR2195" s="218"/>
      <c r="IWS2195" s="218"/>
      <c r="IWT2195" s="218"/>
      <c r="IWU2195" s="218"/>
      <c r="IWV2195" s="218"/>
      <c r="IWW2195" s="218"/>
      <c r="IWX2195" s="218"/>
      <c r="IWY2195" s="218"/>
      <c r="IWZ2195" s="218"/>
      <c r="IXA2195" s="218"/>
      <c r="IXB2195" s="218"/>
      <c r="IXC2195" s="218"/>
      <c r="IXD2195" s="218"/>
      <c r="IXE2195" s="218"/>
      <c r="IXF2195" s="218"/>
      <c r="IXG2195" s="218"/>
      <c r="IXH2195" s="218"/>
      <c r="IXI2195" s="218"/>
      <c r="IXJ2195" s="218"/>
      <c r="IXK2195" s="218"/>
      <c r="IXL2195" s="218"/>
      <c r="IXM2195" s="218"/>
      <c r="IXN2195" s="218"/>
      <c r="IXO2195" s="218"/>
      <c r="IXP2195" s="218"/>
      <c r="IXQ2195" s="218"/>
      <c r="IXR2195" s="218"/>
      <c r="IXS2195" s="218"/>
      <c r="IXT2195" s="218"/>
      <c r="IXU2195" s="218"/>
      <c r="IXV2195" s="218"/>
      <c r="IXW2195" s="218"/>
      <c r="IXX2195" s="218"/>
      <c r="IXY2195" s="218"/>
      <c r="IXZ2195" s="218"/>
      <c r="IYA2195" s="218"/>
      <c r="IYB2195" s="218"/>
      <c r="IYC2195" s="218"/>
      <c r="IYD2195" s="218"/>
      <c r="IYE2195" s="218"/>
      <c r="IYF2195" s="218"/>
      <c r="IYG2195" s="218"/>
      <c r="IYH2195" s="218"/>
      <c r="IYI2195" s="218"/>
      <c r="IYJ2195" s="218"/>
      <c r="IYK2195" s="218"/>
      <c r="IYL2195" s="218"/>
      <c r="IYM2195" s="218"/>
      <c r="IYN2195" s="218"/>
      <c r="IYO2195" s="218"/>
      <c r="IYP2195" s="218"/>
      <c r="IYQ2195" s="218"/>
      <c r="IYR2195" s="218"/>
      <c r="IYS2195" s="218"/>
      <c r="IYT2195" s="218"/>
      <c r="IYU2195" s="218"/>
      <c r="IYV2195" s="218"/>
      <c r="IYW2195" s="218"/>
      <c r="IYX2195" s="218"/>
      <c r="IYY2195" s="218"/>
      <c r="IYZ2195" s="218"/>
      <c r="IZA2195" s="218"/>
      <c r="IZB2195" s="218"/>
      <c r="IZC2195" s="218"/>
      <c r="IZD2195" s="218"/>
      <c r="IZE2195" s="218"/>
      <c r="IZF2195" s="218"/>
      <c r="IZG2195" s="218"/>
      <c r="IZH2195" s="218"/>
      <c r="IZI2195" s="218"/>
      <c r="IZJ2195" s="218"/>
      <c r="IZK2195" s="218"/>
      <c r="IZL2195" s="218"/>
      <c r="IZM2195" s="218"/>
      <c r="IZN2195" s="218"/>
      <c r="IZO2195" s="218"/>
      <c r="IZP2195" s="218"/>
      <c r="IZQ2195" s="218"/>
      <c r="IZR2195" s="218"/>
      <c r="IZS2195" s="218"/>
      <c r="IZT2195" s="218"/>
      <c r="IZU2195" s="218"/>
      <c r="IZV2195" s="218"/>
      <c r="IZW2195" s="218"/>
      <c r="IZX2195" s="218"/>
      <c r="IZY2195" s="218"/>
      <c r="IZZ2195" s="218"/>
      <c r="JAA2195" s="218"/>
      <c r="JAB2195" s="218"/>
      <c r="JAC2195" s="218"/>
      <c r="JAD2195" s="218"/>
      <c r="JAE2195" s="218"/>
      <c r="JAF2195" s="218"/>
      <c r="JAG2195" s="218"/>
      <c r="JAH2195" s="218"/>
      <c r="JAI2195" s="218"/>
      <c r="JAJ2195" s="218"/>
      <c r="JAK2195" s="218"/>
      <c r="JAL2195" s="218"/>
      <c r="JAM2195" s="218"/>
      <c r="JAN2195" s="218"/>
      <c r="JAO2195" s="218"/>
      <c r="JAP2195" s="218"/>
      <c r="JAQ2195" s="218"/>
      <c r="JAR2195" s="218"/>
      <c r="JAS2195" s="218"/>
      <c r="JAT2195" s="218"/>
      <c r="JAU2195" s="218"/>
      <c r="JAV2195" s="218"/>
      <c r="JAW2195" s="218"/>
      <c r="JAX2195" s="218"/>
      <c r="JAY2195" s="218"/>
      <c r="JAZ2195" s="218"/>
      <c r="JBA2195" s="218"/>
      <c r="JBB2195" s="218"/>
      <c r="JBC2195" s="218"/>
      <c r="JBD2195" s="218"/>
      <c r="JBE2195" s="218"/>
      <c r="JBF2195" s="218"/>
      <c r="JBG2195" s="218"/>
      <c r="JBH2195" s="218"/>
      <c r="JBI2195" s="218"/>
      <c r="JBJ2195" s="218"/>
      <c r="JBK2195" s="218"/>
      <c r="JBL2195" s="218"/>
      <c r="JBM2195" s="218"/>
      <c r="JBN2195" s="218"/>
      <c r="JBO2195" s="218"/>
      <c r="JBP2195" s="218"/>
      <c r="JBQ2195" s="218"/>
      <c r="JBR2195" s="218"/>
      <c r="JBS2195" s="218"/>
      <c r="JBT2195" s="218"/>
      <c r="JBU2195" s="218"/>
      <c r="JBV2195" s="218"/>
      <c r="JBW2195" s="218"/>
      <c r="JBX2195" s="218"/>
      <c r="JBY2195" s="218"/>
      <c r="JBZ2195" s="218"/>
      <c r="JCA2195" s="218"/>
      <c r="JCB2195" s="218"/>
      <c r="JCC2195" s="218"/>
      <c r="JCD2195" s="218"/>
      <c r="JCE2195" s="218"/>
      <c r="JCF2195" s="218"/>
      <c r="JCG2195" s="218"/>
      <c r="JCH2195" s="218"/>
      <c r="JCI2195" s="218"/>
      <c r="JCJ2195" s="218"/>
      <c r="JCK2195" s="218"/>
      <c r="JCL2195" s="218"/>
      <c r="JCM2195" s="218"/>
      <c r="JCN2195" s="218"/>
      <c r="JCO2195" s="218"/>
      <c r="JCP2195" s="218"/>
      <c r="JCQ2195" s="218"/>
      <c r="JCR2195" s="218"/>
      <c r="JCS2195" s="218"/>
      <c r="JCT2195" s="218"/>
      <c r="JCU2195" s="218"/>
      <c r="JCV2195" s="218"/>
      <c r="JCW2195" s="218"/>
      <c r="JCX2195" s="218"/>
      <c r="JCY2195" s="218"/>
      <c r="JCZ2195" s="218"/>
      <c r="JDA2195" s="218"/>
      <c r="JDB2195" s="218"/>
      <c r="JDC2195" s="218"/>
      <c r="JDD2195" s="218"/>
      <c r="JDE2195" s="218"/>
      <c r="JDF2195" s="218"/>
      <c r="JDG2195" s="218"/>
      <c r="JDH2195" s="218"/>
      <c r="JDI2195" s="218"/>
      <c r="JDJ2195" s="218"/>
      <c r="JDK2195" s="218"/>
      <c r="JDL2195" s="218"/>
      <c r="JDM2195" s="218"/>
      <c r="JDN2195" s="218"/>
      <c r="JDO2195" s="218"/>
      <c r="JDP2195" s="218"/>
      <c r="JDQ2195" s="218"/>
      <c r="JDR2195" s="218"/>
      <c r="JDS2195" s="218"/>
      <c r="JDT2195" s="218"/>
      <c r="JDU2195" s="218"/>
      <c r="JDV2195" s="218"/>
      <c r="JDW2195" s="218"/>
      <c r="JDX2195" s="218"/>
      <c r="JDY2195" s="218"/>
      <c r="JDZ2195" s="218"/>
      <c r="JEA2195" s="218"/>
      <c r="JEB2195" s="218"/>
      <c r="JEC2195" s="218"/>
      <c r="JED2195" s="218"/>
      <c r="JEE2195" s="218"/>
      <c r="JEF2195" s="218"/>
      <c r="JEG2195" s="218"/>
      <c r="JEH2195" s="218"/>
      <c r="JEI2195" s="218"/>
      <c r="JEJ2195" s="218"/>
      <c r="JEK2195" s="218"/>
      <c r="JEL2195" s="218"/>
      <c r="JEM2195" s="218"/>
      <c r="JEN2195" s="218"/>
      <c r="JEO2195" s="218"/>
      <c r="JEP2195" s="218"/>
      <c r="JEQ2195" s="218"/>
      <c r="JER2195" s="218"/>
      <c r="JES2195" s="218"/>
      <c r="JET2195" s="218"/>
      <c r="JEU2195" s="218"/>
      <c r="JEV2195" s="218"/>
      <c r="JEW2195" s="218"/>
      <c r="JEX2195" s="218"/>
      <c r="JEY2195" s="218"/>
      <c r="JEZ2195" s="218"/>
      <c r="JFA2195" s="218"/>
      <c r="JFB2195" s="218"/>
      <c r="JFC2195" s="218"/>
      <c r="JFD2195" s="218"/>
      <c r="JFE2195" s="218"/>
      <c r="JFF2195" s="218"/>
      <c r="JFG2195" s="218"/>
      <c r="JFH2195" s="218"/>
      <c r="JFI2195" s="218"/>
      <c r="JFJ2195" s="218"/>
      <c r="JFK2195" s="218"/>
      <c r="JFL2195" s="218"/>
      <c r="JFM2195" s="218"/>
      <c r="JFN2195" s="218"/>
      <c r="JFO2195" s="218"/>
      <c r="JFP2195" s="218"/>
      <c r="JFQ2195" s="218"/>
      <c r="JFR2195" s="218"/>
      <c r="JFS2195" s="218"/>
      <c r="JFT2195" s="218"/>
      <c r="JFU2195" s="218"/>
      <c r="JFV2195" s="218"/>
      <c r="JFW2195" s="218"/>
      <c r="JFX2195" s="218"/>
      <c r="JFY2195" s="218"/>
      <c r="JFZ2195" s="218"/>
      <c r="JGA2195" s="218"/>
      <c r="JGB2195" s="218"/>
      <c r="JGC2195" s="218"/>
      <c r="JGD2195" s="218"/>
      <c r="JGE2195" s="218"/>
      <c r="JGF2195" s="218"/>
      <c r="JGG2195" s="218"/>
      <c r="JGH2195" s="218"/>
      <c r="JGI2195" s="218"/>
      <c r="JGJ2195" s="218"/>
      <c r="JGK2195" s="218"/>
      <c r="JGL2195" s="218"/>
      <c r="JGM2195" s="218"/>
      <c r="JGN2195" s="218"/>
      <c r="JGO2195" s="218"/>
      <c r="JGP2195" s="218"/>
      <c r="JGQ2195" s="218"/>
      <c r="JGR2195" s="218"/>
      <c r="JGS2195" s="218"/>
      <c r="JGT2195" s="218"/>
      <c r="JGU2195" s="218"/>
      <c r="JGV2195" s="218"/>
      <c r="JGW2195" s="218"/>
      <c r="JGX2195" s="218"/>
      <c r="JGY2195" s="218"/>
      <c r="JGZ2195" s="218"/>
      <c r="JHA2195" s="218"/>
      <c r="JHB2195" s="218"/>
      <c r="JHC2195" s="218"/>
      <c r="JHD2195" s="218"/>
      <c r="JHE2195" s="218"/>
      <c r="JHF2195" s="218"/>
      <c r="JHG2195" s="218"/>
      <c r="JHH2195" s="218"/>
      <c r="JHI2195" s="218"/>
      <c r="JHJ2195" s="218"/>
      <c r="JHK2195" s="218"/>
      <c r="JHL2195" s="218"/>
      <c r="JHM2195" s="218"/>
      <c r="JHN2195" s="218"/>
      <c r="JHO2195" s="218"/>
      <c r="JHP2195" s="218"/>
      <c r="JHQ2195" s="218"/>
      <c r="JHR2195" s="218"/>
      <c r="JHS2195" s="218"/>
      <c r="JHT2195" s="218"/>
      <c r="JHU2195" s="218"/>
      <c r="JHV2195" s="218"/>
      <c r="JHW2195" s="218"/>
      <c r="JHX2195" s="218"/>
      <c r="JHY2195" s="218"/>
      <c r="JHZ2195" s="218"/>
      <c r="JIA2195" s="218"/>
      <c r="JIB2195" s="218"/>
      <c r="JIC2195" s="218"/>
      <c r="JID2195" s="218"/>
      <c r="JIE2195" s="218"/>
      <c r="JIF2195" s="218"/>
      <c r="JIG2195" s="218"/>
      <c r="JIH2195" s="218"/>
      <c r="JII2195" s="218"/>
      <c r="JIJ2195" s="218"/>
      <c r="JIK2195" s="218"/>
      <c r="JIL2195" s="218"/>
      <c r="JIM2195" s="218"/>
      <c r="JIN2195" s="218"/>
      <c r="JIO2195" s="218"/>
      <c r="JIP2195" s="218"/>
      <c r="JIQ2195" s="218"/>
      <c r="JIR2195" s="218"/>
      <c r="JIS2195" s="218"/>
      <c r="JIT2195" s="218"/>
      <c r="JIU2195" s="218"/>
      <c r="JIV2195" s="218"/>
      <c r="JIW2195" s="218"/>
      <c r="JIX2195" s="218"/>
      <c r="JIY2195" s="218"/>
      <c r="JIZ2195" s="218"/>
      <c r="JJA2195" s="218"/>
      <c r="JJB2195" s="218"/>
      <c r="JJC2195" s="218"/>
      <c r="JJD2195" s="218"/>
      <c r="JJE2195" s="218"/>
      <c r="JJF2195" s="218"/>
      <c r="JJG2195" s="218"/>
      <c r="JJH2195" s="218"/>
      <c r="JJI2195" s="218"/>
      <c r="JJJ2195" s="218"/>
      <c r="JJK2195" s="218"/>
      <c r="JJL2195" s="218"/>
      <c r="JJM2195" s="218"/>
      <c r="JJN2195" s="218"/>
      <c r="JJO2195" s="218"/>
      <c r="JJP2195" s="218"/>
      <c r="JJQ2195" s="218"/>
      <c r="JJR2195" s="218"/>
      <c r="JJS2195" s="218"/>
      <c r="JJT2195" s="218"/>
      <c r="JJU2195" s="218"/>
      <c r="JJV2195" s="218"/>
      <c r="JJW2195" s="218"/>
      <c r="JJX2195" s="218"/>
      <c r="JJY2195" s="218"/>
      <c r="JJZ2195" s="218"/>
      <c r="JKA2195" s="218"/>
      <c r="JKB2195" s="218"/>
      <c r="JKC2195" s="218"/>
      <c r="JKD2195" s="218"/>
      <c r="JKE2195" s="218"/>
      <c r="JKF2195" s="218"/>
      <c r="JKG2195" s="218"/>
      <c r="JKH2195" s="218"/>
      <c r="JKI2195" s="218"/>
      <c r="JKJ2195" s="218"/>
      <c r="JKK2195" s="218"/>
      <c r="JKL2195" s="218"/>
      <c r="JKM2195" s="218"/>
      <c r="JKN2195" s="218"/>
      <c r="JKO2195" s="218"/>
      <c r="JKP2195" s="218"/>
      <c r="JKQ2195" s="218"/>
      <c r="JKR2195" s="218"/>
      <c r="JKS2195" s="218"/>
      <c r="JKT2195" s="218"/>
      <c r="JKU2195" s="218"/>
      <c r="JKV2195" s="218"/>
      <c r="JKW2195" s="218"/>
      <c r="JKX2195" s="218"/>
      <c r="JKY2195" s="218"/>
      <c r="JKZ2195" s="218"/>
      <c r="JLA2195" s="218"/>
      <c r="JLB2195" s="218"/>
      <c r="JLC2195" s="218"/>
      <c r="JLD2195" s="218"/>
      <c r="JLE2195" s="218"/>
      <c r="JLF2195" s="218"/>
      <c r="JLG2195" s="218"/>
      <c r="JLH2195" s="218"/>
      <c r="JLI2195" s="218"/>
      <c r="JLJ2195" s="218"/>
      <c r="JLK2195" s="218"/>
      <c r="JLL2195" s="218"/>
      <c r="JLM2195" s="218"/>
      <c r="JLN2195" s="218"/>
      <c r="JLO2195" s="218"/>
      <c r="JLP2195" s="218"/>
      <c r="JLQ2195" s="218"/>
      <c r="JLR2195" s="218"/>
      <c r="JLS2195" s="218"/>
      <c r="JLT2195" s="218"/>
      <c r="JLU2195" s="218"/>
      <c r="JLV2195" s="218"/>
      <c r="JLW2195" s="218"/>
      <c r="JLX2195" s="218"/>
      <c r="JLY2195" s="218"/>
      <c r="JLZ2195" s="218"/>
      <c r="JMA2195" s="218"/>
      <c r="JMB2195" s="218"/>
      <c r="JMC2195" s="218"/>
      <c r="JMD2195" s="218"/>
      <c r="JME2195" s="218"/>
      <c r="JMF2195" s="218"/>
      <c r="JMG2195" s="218"/>
      <c r="JMH2195" s="218"/>
      <c r="JMI2195" s="218"/>
      <c r="JMJ2195" s="218"/>
      <c r="JMK2195" s="218"/>
      <c r="JML2195" s="218"/>
      <c r="JMM2195" s="218"/>
      <c r="JMN2195" s="218"/>
      <c r="JMO2195" s="218"/>
      <c r="JMP2195" s="218"/>
      <c r="JMQ2195" s="218"/>
      <c r="JMR2195" s="218"/>
      <c r="JMS2195" s="218"/>
      <c r="JMT2195" s="218"/>
      <c r="JMU2195" s="218"/>
      <c r="JMV2195" s="218"/>
      <c r="JMW2195" s="218"/>
      <c r="JMX2195" s="218"/>
      <c r="JMY2195" s="218"/>
      <c r="JMZ2195" s="218"/>
      <c r="JNA2195" s="218"/>
      <c r="JNB2195" s="218"/>
      <c r="JNC2195" s="218"/>
      <c r="JND2195" s="218"/>
      <c r="JNE2195" s="218"/>
      <c r="JNF2195" s="218"/>
      <c r="JNG2195" s="218"/>
      <c r="JNH2195" s="218"/>
      <c r="JNI2195" s="218"/>
      <c r="JNJ2195" s="218"/>
      <c r="JNK2195" s="218"/>
      <c r="JNL2195" s="218"/>
      <c r="JNM2195" s="218"/>
      <c r="JNN2195" s="218"/>
      <c r="JNO2195" s="218"/>
      <c r="JNP2195" s="218"/>
      <c r="JNQ2195" s="218"/>
      <c r="JNR2195" s="218"/>
      <c r="JNS2195" s="218"/>
      <c r="JNT2195" s="218"/>
      <c r="JNU2195" s="218"/>
      <c r="JNV2195" s="218"/>
      <c r="JNW2195" s="218"/>
      <c r="JNX2195" s="218"/>
      <c r="JNY2195" s="218"/>
      <c r="JNZ2195" s="218"/>
      <c r="JOA2195" s="218"/>
      <c r="JOB2195" s="218"/>
      <c r="JOC2195" s="218"/>
      <c r="JOD2195" s="218"/>
      <c r="JOE2195" s="218"/>
      <c r="JOF2195" s="218"/>
      <c r="JOG2195" s="218"/>
      <c r="JOH2195" s="218"/>
      <c r="JOI2195" s="218"/>
      <c r="JOJ2195" s="218"/>
      <c r="JOK2195" s="218"/>
      <c r="JOL2195" s="218"/>
      <c r="JOM2195" s="218"/>
      <c r="JON2195" s="218"/>
      <c r="JOO2195" s="218"/>
      <c r="JOP2195" s="218"/>
      <c r="JOQ2195" s="218"/>
      <c r="JOR2195" s="218"/>
      <c r="JOS2195" s="218"/>
      <c r="JOT2195" s="218"/>
      <c r="JOU2195" s="218"/>
      <c r="JOV2195" s="218"/>
      <c r="JOW2195" s="218"/>
      <c r="JOX2195" s="218"/>
      <c r="JOY2195" s="218"/>
      <c r="JOZ2195" s="218"/>
      <c r="JPA2195" s="218"/>
      <c r="JPB2195" s="218"/>
      <c r="JPC2195" s="218"/>
      <c r="JPD2195" s="218"/>
      <c r="JPE2195" s="218"/>
      <c r="JPF2195" s="218"/>
      <c r="JPG2195" s="218"/>
      <c r="JPH2195" s="218"/>
      <c r="JPI2195" s="218"/>
      <c r="JPJ2195" s="218"/>
      <c r="JPK2195" s="218"/>
      <c r="JPL2195" s="218"/>
      <c r="JPM2195" s="218"/>
      <c r="JPN2195" s="218"/>
      <c r="JPO2195" s="218"/>
      <c r="JPP2195" s="218"/>
      <c r="JPQ2195" s="218"/>
      <c r="JPR2195" s="218"/>
      <c r="JPS2195" s="218"/>
      <c r="JPT2195" s="218"/>
      <c r="JPU2195" s="218"/>
      <c r="JPV2195" s="218"/>
      <c r="JPW2195" s="218"/>
      <c r="JPX2195" s="218"/>
      <c r="JPY2195" s="218"/>
      <c r="JPZ2195" s="218"/>
      <c r="JQA2195" s="218"/>
      <c r="JQB2195" s="218"/>
      <c r="JQC2195" s="218"/>
      <c r="JQD2195" s="218"/>
      <c r="JQE2195" s="218"/>
      <c r="JQF2195" s="218"/>
      <c r="JQG2195" s="218"/>
      <c r="JQH2195" s="218"/>
      <c r="JQI2195" s="218"/>
      <c r="JQJ2195" s="218"/>
      <c r="JQK2195" s="218"/>
      <c r="JQL2195" s="218"/>
      <c r="JQM2195" s="218"/>
      <c r="JQN2195" s="218"/>
      <c r="JQO2195" s="218"/>
      <c r="JQP2195" s="218"/>
      <c r="JQQ2195" s="218"/>
      <c r="JQR2195" s="218"/>
      <c r="JQS2195" s="218"/>
      <c r="JQT2195" s="218"/>
      <c r="JQU2195" s="218"/>
      <c r="JQV2195" s="218"/>
      <c r="JQW2195" s="218"/>
      <c r="JQX2195" s="218"/>
      <c r="JQY2195" s="218"/>
      <c r="JQZ2195" s="218"/>
      <c r="JRA2195" s="218"/>
      <c r="JRB2195" s="218"/>
      <c r="JRC2195" s="218"/>
      <c r="JRD2195" s="218"/>
      <c r="JRE2195" s="218"/>
      <c r="JRF2195" s="218"/>
      <c r="JRG2195" s="218"/>
      <c r="JRH2195" s="218"/>
      <c r="JRI2195" s="218"/>
      <c r="JRJ2195" s="218"/>
      <c r="JRK2195" s="218"/>
      <c r="JRL2195" s="218"/>
      <c r="JRM2195" s="218"/>
      <c r="JRN2195" s="218"/>
      <c r="JRO2195" s="218"/>
      <c r="JRP2195" s="218"/>
      <c r="JRQ2195" s="218"/>
      <c r="JRR2195" s="218"/>
      <c r="JRS2195" s="218"/>
      <c r="JRT2195" s="218"/>
      <c r="JRU2195" s="218"/>
      <c r="JRV2195" s="218"/>
      <c r="JRW2195" s="218"/>
      <c r="JRX2195" s="218"/>
      <c r="JRY2195" s="218"/>
      <c r="JRZ2195" s="218"/>
      <c r="JSA2195" s="218"/>
      <c r="JSB2195" s="218"/>
      <c r="JSC2195" s="218"/>
      <c r="JSD2195" s="218"/>
      <c r="JSE2195" s="218"/>
      <c r="JSF2195" s="218"/>
      <c r="JSG2195" s="218"/>
      <c r="JSH2195" s="218"/>
      <c r="JSI2195" s="218"/>
      <c r="JSJ2195" s="218"/>
      <c r="JSK2195" s="218"/>
      <c r="JSL2195" s="218"/>
      <c r="JSM2195" s="218"/>
      <c r="JSN2195" s="218"/>
      <c r="JSO2195" s="218"/>
      <c r="JSP2195" s="218"/>
      <c r="JSQ2195" s="218"/>
      <c r="JSR2195" s="218"/>
      <c r="JSS2195" s="218"/>
      <c r="JST2195" s="218"/>
      <c r="JSU2195" s="218"/>
      <c r="JSV2195" s="218"/>
      <c r="JSW2195" s="218"/>
      <c r="JSX2195" s="218"/>
      <c r="JSY2195" s="218"/>
      <c r="JSZ2195" s="218"/>
      <c r="JTA2195" s="218"/>
      <c r="JTB2195" s="218"/>
      <c r="JTC2195" s="218"/>
      <c r="JTD2195" s="218"/>
      <c r="JTE2195" s="218"/>
      <c r="JTF2195" s="218"/>
      <c r="JTG2195" s="218"/>
      <c r="JTH2195" s="218"/>
      <c r="JTI2195" s="218"/>
      <c r="JTJ2195" s="218"/>
      <c r="JTK2195" s="218"/>
      <c r="JTL2195" s="218"/>
      <c r="JTM2195" s="218"/>
      <c r="JTN2195" s="218"/>
      <c r="JTO2195" s="218"/>
      <c r="JTP2195" s="218"/>
      <c r="JTQ2195" s="218"/>
      <c r="JTR2195" s="218"/>
      <c r="JTS2195" s="218"/>
      <c r="JTT2195" s="218"/>
      <c r="JTU2195" s="218"/>
      <c r="JTV2195" s="218"/>
      <c r="JTW2195" s="218"/>
      <c r="JTX2195" s="218"/>
      <c r="JTY2195" s="218"/>
      <c r="JTZ2195" s="218"/>
      <c r="JUA2195" s="218"/>
      <c r="JUB2195" s="218"/>
      <c r="JUC2195" s="218"/>
      <c r="JUD2195" s="218"/>
      <c r="JUE2195" s="218"/>
      <c r="JUF2195" s="218"/>
      <c r="JUG2195" s="218"/>
      <c r="JUH2195" s="218"/>
      <c r="JUI2195" s="218"/>
      <c r="JUJ2195" s="218"/>
      <c r="JUK2195" s="218"/>
      <c r="JUL2195" s="218"/>
      <c r="JUM2195" s="218"/>
      <c r="JUN2195" s="218"/>
      <c r="JUO2195" s="218"/>
      <c r="JUP2195" s="218"/>
      <c r="JUQ2195" s="218"/>
      <c r="JUR2195" s="218"/>
      <c r="JUS2195" s="218"/>
      <c r="JUT2195" s="218"/>
      <c r="JUU2195" s="218"/>
      <c r="JUV2195" s="218"/>
      <c r="JUW2195" s="218"/>
      <c r="JUX2195" s="218"/>
      <c r="JUY2195" s="218"/>
      <c r="JUZ2195" s="218"/>
      <c r="JVA2195" s="218"/>
      <c r="JVB2195" s="218"/>
      <c r="JVC2195" s="218"/>
      <c r="JVD2195" s="218"/>
      <c r="JVE2195" s="218"/>
      <c r="JVF2195" s="218"/>
      <c r="JVG2195" s="218"/>
      <c r="JVH2195" s="218"/>
      <c r="JVI2195" s="218"/>
      <c r="JVJ2195" s="218"/>
      <c r="JVK2195" s="218"/>
      <c r="JVL2195" s="218"/>
      <c r="JVM2195" s="218"/>
      <c r="JVN2195" s="218"/>
      <c r="JVO2195" s="218"/>
      <c r="JVP2195" s="218"/>
      <c r="JVQ2195" s="218"/>
      <c r="JVR2195" s="218"/>
      <c r="JVS2195" s="218"/>
      <c r="JVT2195" s="218"/>
      <c r="JVU2195" s="218"/>
      <c r="JVV2195" s="218"/>
      <c r="JVW2195" s="218"/>
      <c r="JVX2195" s="218"/>
      <c r="JVY2195" s="218"/>
      <c r="JVZ2195" s="218"/>
      <c r="JWA2195" s="218"/>
      <c r="JWB2195" s="218"/>
      <c r="JWC2195" s="218"/>
      <c r="JWD2195" s="218"/>
      <c r="JWE2195" s="218"/>
      <c r="JWF2195" s="218"/>
      <c r="JWG2195" s="218"/>
      <c r="JWH2195" s="218"/>
      <c r="JWI2195" s="218"/>
      <c r="JWJ2195" s="218"/>
      <c r="JWK2195" s="218"/>
      <c r="JWL2195" s="218"/>
      <c r="JWM2195" s="218"/>
      <c r="JWN2195" s="218"/>
      <c r="JWO2195" s="218"/>
      <c r="JWP2195" s="218"/>
      <c r="JWQ2195" s="218"/>
      <c r="JWR2195" s="218"/>
      <c r="JWS2195" s="218"/>
      <c r="JWT2195" s="218"/>
      <c r="JWU2195" s="218"/>
      <c r="JWV2195" s="218"/>
      <c r="JWW2195" s="218"/>
      <c r="JWX2195" s="218"/>
      <c r="JWY2195" s="218"/>
      <c r="JWZ2195" s="218"/>
      <c r="JXA2195" s="218"/>
      <c r="JXB2195" s="218"/>
      <c r="JXC2195" s="218"/>
      <c r="JXD2195" s="218"/>
      <c r="JXE2195" s="218"/>
      <c r="JXF2195" s="218"/>
      <c r="JXG2195" s="218"/>
      <c r="JXH2195" s="218"/>
      <c r="JXI2195" s="218"/>
      <c r="JXJ2195" s="218"/>
      <c r="JXK2195" s="218"/>
      <c r="JXL2195" s="218"/>
      <c r="JXM2195" s="218"/>
      <c r="JXN2195" s="218"/>
      <c r="JXO2195" s="218"/>
      <c r="JXP2195" s="218"/>
      <c r="JXQ2195" s="218"/>
      <c r="JXR2195" s="218"/>
      <c r="JXS2195" s="218"/>
      <c r="JXT2195" s="218"/>
      <c r="JXU2195" s="218"/>
      <c r="JXV2195" s="218"/>
      <c r="JXW2195" s="218"/>
      <c r="JXX2195" s="218"/>
      <c r="JXY2195" s="218"/>
      <c r="JXZ2195" s="218"/>
      <c r="JYA2195" s="218"/>
      <c r="JYB2195" s="218"/>
      <c r="JYC2195" s="218"/>
      <c r="JYD2195" s="218"/>
      <c r="JYE2195" s="218"/>
      <c r="JYF2195" s="218"/>
      <c r="JYG2195" s="218"/>
      <c r="JYH2195" s="218"/>
      <c r="JYI2195" s="218"/>
      <c r="JYJ2195" s="218"/>
      <c r="JYK2195" s="218"/>
      <c r="JYL2195" s="218"/>
      <c r="JYM2195" s="218"/>
      <c r="JYN2195" s="218"/>
      <c r="JYO2195" s="218"/>
      <c r="JYP2195" s="218"/>
      <c r="JYQ2195" s="218"/>
      <c r="JYR2195" s="218"/>
      <c r="JYS2195" s="218"/>
      <c r="JYT2195" s="218"/>
      <c r="JYU2195" s="218"/>
      <c r="JYV2195" s="218"/>
      <c r="JYW2195" s="218"/>
      <c r="JYX2195" s="218"/>
      <c r="JYY2195" s="218"/>
      <c r="JYZ2195" s="218"/>
      <c r="JZA2195" s="218"/>
      <c r="JZB2195" s="218"/>
      <c r="JZC2195" s="218"/>
      <c r="JZD2195" s="218"/>
      <c r="JZE2195" s="218"/>
      <c r="JZF2195" s="218"/>
      <c r="JZG2195" s="218"/>
      <c r="JZH2195" s="218"/>
      <c r="JZI2195" s="218"/>
      <c r="JZJ2195" s="218"/>
      <c r="JZK2195" s="218"/>
      <c r="JZL2195" s="218"/>
      <c r="JZM2195" s="218"/>
      <c r="JZN2195" s="218"/>
      <c r="JZO2195" s="218"/>
      <c r="JZP2195" s="218"/>
      <c r="JZQ2195" s="218"/>
      <c r="JZR2195" s="218"/>
      <c r="JZS2195" s="218"/>
      <c r="JZT2195" s="218"/>
      <c r="JZU2195" s="218"/>
      <c r="JZV2195" s="218"/>
      <c r="JZW2195" s="218"/>
      <c r="JZX2195" s="218"/>
      <c r="JZY2195" s="218"/>
      <c r="JZZ2195" s="218"/>
      <c r="KAA2195" s="218"/>
      <c r="KAB2195" s="218"/>
      <c r="KAC2195" s="218"/>
      <c r="KAD2195" s="218"/>
      <c r="KAE2195" s="218"/>
      <c r="KAF2195" s="218"/>
      <c r="KAG2195" s="218"/>
      <c r="KAH2195" s="218"/>
      <c r="KAI2195" s="218"/>
      <c r="KAJ2195" s="218"/>
      <c r="KAK2195" s="218"/>
      <c r="KAL2195" s="218"/>
      <c r="KAM2195" s="218"/>
      <c r="KAN2195" s="218"/>
      <c r="KAO2195" s="218"/>
      <c r="KAP2195" s="218"/>
      <c r="KAQ2195" s="218"/>
      <c r="KAR2195" s="218"/>
      <c r="KAS2195" s="218"/>
      <c r="KAT2195" s="218"/>
      <c r="KAU2195" s="218"/>
      <c r="KAV2195" s="218"/>
      <c r="KAW2195" s="218"/>
      <c r="KAX2195" s="218"/>
      <c r="KAY2195" s="218"/>
      <c r="KAZ2195" s="218"/>
      <c r="KBA2195" s="218"/>
      <c r="KBB2195" s="218"/>
      <c r="KBC2195" s="218"/>
      <c r="KBD2195" s="218"/>
      <c r="KBE2195" s="218"/>
      <c r="KBF2195" s="218"/>
      <c r="KBG2195" s="218"/>
      <c r="KBH2195" s="218"/>
      <c r="KBI2195" s="218"/>
      <c r="KBJ2195" s="218"/>
      <c r="KBK2195" s="218"/>
      <c r="KBL2195" s="218"/>
      <c r="KBM2195" s="218"/>
      <c r="KBN2195" s="218"/>
      <c r="KBO2195" s="218"/>
      <c r="KBP2195" s="218"/>
      <c r="KBQ2195" s="218"/>
      <c r="KBR2195" s="218"/>
      <c r="KBS2195" s="218"/>
      <c r="KBT2195" s="218"/>
      <c r="KBU2195" s="218"/>
      <c r="KBV2195" s="218"/>
      <c r="KBW2195" s="218"/>
      <c r="KBX2195" s="218"/>
      <c r="KBY2195" s="218"/>
      <c r="KBZ2195" s="218"/>
      <c r="KCA2195" s="218"/>
      <c r="KCB2195" s="218"/>
      <c r="KCC2195" s="218"/>
      <c r="KCD2195" s="218"/>
      <c r="KCE2195" s="218"/>
      <c r="KCF2195" s="218"/>
      <c r="KCG2195" s="218"/>
      <c r="KCH2195" s="218"/>
      <c r="KCI2195" s="218"/>
      <c r="KCJ2195" s="218"/>
      <c r="KCK2195" s="218"/>
      <c r="KCL2195" s="218"/>
      <c r="KCM2195" s="218"/>
      <c r="KCN2195" s="218"/>
      <c r="KCO2195" s="218"/>
      <c r="KCP2195" s="218"/>
      <c r="KCQ2195" s="218"/>
      <c r="KCR2195" s="218"/>
      <c r="KCS2195" s="218"/>
      <c r="KCT2195" s="218"/>
      <c r="KCU2195" s="218"/>
      <c r="KCV2195" s="218"/>
      <c r="KCW2195" s="218"/>
      <c r="KCX2195" s="218"/>
      <c r="KCY2195" s="218"/>
      <c r="KCZ2195" s="218"/>
      <c r="KDA2195" s="218"/>
      <c r="KDB2195" s="218"/>
      <c r="KDC2195" s="218"/>
      <c r="KDD2195" s="218"/>
      <c r="KDE2195" s="218"/>
      <c r="KDF2195" s="218"/>
      <c r="KDG2195" s="218"/>
      <c r="KDH2195" s="218"/>
      <c r="KDI2195" s="218"/>
      <c r="KDJ2195" s="218"/>
      <c r="KDK2195" s="218"/>
      <c r="KDL2195" s="218"/>
      <c r="KDM2195" s="218"/>
      <c r="KDN2195" s="218"/>
      <c r="KDO2195" s="218"/>
      <c r="KDP2195" s="218"/>
      <c r="KDQ2195" s="218"/>
      <c r="KDR2195" s="218"/>
      <c r="KDS2195" s="218"/>
      <c r="KDT2195" s="218"/>
      <c r="KDU2195" s="218"/>
      <c r="KDV2195" s="218"/>
      <c r="KDW2195" s="218"/>
      <c r="KDX2195" s="218"/>
      <c r="KDY2195" s="218"/>
      <c r="KDZ2195" s="218"/>
      <c r="KEA2195" s="218"/>
      <c r="KEB2195" s="218"/>
      <c r="KEC2195" s="218"/>
      <c r="KED2195" s="218"/>
      <c r="KEE2195" s="218"/>
      <c r="KEF2195" s="218"/>
      <c r="KEG2195" s="218"/>
      <c r="KEH2195" s="218"/>
      <c r="KEI2195" s="218"/>
      <c r="KEJ2195" s="218"/>
      <c r="KEK2195" s="218"/>
      <c r="KEL2195" s="218"/>
      <c r="KEM2195" s="218"/>
      <c r="KEN2195" s="218"/>
      <c r="KEO2195" s="218"/>
      <c r="KEP2195" s="218"/>
      <c r="KEQ2195" s="218"/>
      <c r="KER2195" s="218"/>
      <c r="KES2195" s="218"/>
      <c r="KET2195" s="218"/>
      <c r="KEU2195" s="218"/>
      <c r="KEV2195" s="218"/>
      <c r="KEW2195" s="218"/>
      <c r="KEX2195" s="218"/>
      <c r="KEY2195" s="218"/>
      <c r="KEZ2195" s="218"/>
      <c r="KFA2195" s="218"/>
      <c r="KFB2195" s="218"/>
      <c r="KFC2195" s="218"/>
      <c r="KFD2195" s="218"/>
      <c r="KFE2195" s="218"/>
      <c r="KFF2195" s="218"/>
      <c r="KFG2195" s="218"/>
      <c r="KFH2195" s="218"/>
      <c r="KFI2195" s="218"/>
      <c r="KFJ2195" s="218"/>
      <c r="KFK2195" s="218"/>
      <c r="KFL2195" s="218"/>
      <c r="KFM2195" s="218"/>
      <c r="KFN2195" s="218"/>
      <c r="KFO2195" s="218"/>
      <c r="KFP2195" s="218"/>
      <c r="KFQ2195" s="218"/>
      <c r="KFR2195" s="218"/>
      <c r="KFS2195" s="218"/>
      <c r="KFT2195" s="218"/>
      <c r="KFU2195" s="218"/>
      <c r="KFV2195" s="218"/>
      <c r="KFW2195" s="218"/>
      <c r="KFX2195" s="218"/>
      <c r="KFY2195" s="218"/>
      <c r="KFZ2195" s="218"/>
      <c r="KGA2195" s="218"/>
      <c r="KGB2195" s="218"/>
      <c r="KGC2195" s="218"/>
      <c r="KGD2195" s="218"/>
      <c r="KGE2195" s="218"/>
      <c r="KGF2195" s="218"/>
      <c r="KGG2195" s="218"/>
      <c r="KGH2195" s="218"/>
      <c r="KGI2195" s="218"/>
      <c r="KGJ2195" s="218"/>
      <c r="KGK2195" s="218"/>
      <c r="KGL2195" s="218"/>
      <c r="KGM2195" s="218"/>
      <c r="KGN2195" s="218"/>
      <c r="KGO2195" s="218"/>
      <c r="KGP2195" s="218"/>
      <c r="KGQ2195" s="218"/>
      <c r="KGR2195" s="218"/>
      <c r="KGS2195" s="218"/>
      <c r="KGT2195" s="218"/>
      <c r="KGU2195" s="218"/>
      <c r="KGV2195" s="218"/>
      <c r="KGW2195" s="218"/>
      <c r="KGX2195" s="218"/>
      <c r="KGY2195" s="218"/>
      <c r="KGZ2195" s="218"/>
      <c r="KHA2195" s="218"/>
      <c r="KHB2195" s="218"/>
      <c r="KHC2195" s="218"/>
      <c r="KHD2195" s="218"/>
      <c r="KHE2195" s="218"/>
      <c r="KHF2195" s="218"/>
      <c r="KHG2195" s="218"/>
      <c r="KHH2195" s="218"/>
      <c r="KHI2195" s="218"/>
      <c r="KHJ2195" s="218"/>
      <c r="KHK2195" s="218"/>
      <c r="KHL2195" s="218"/>
      <c r="KHM2195" s="218"/>
      <c r="KHN2195" s="218"/>
      <c r="KHO2195" s="218"/>
      <c r="KHP2195" s="218"/>
      <c r="KHQ2195" s="218"/>
      <c r="KHR2195" s="218"/>
      <c r="KHS2195" s="218"/>
      <c r="KHT2195" s="218"/>
      <c r="KHU2195" s="218"/>
      <c r="KHV2195" s="218"/>
      <c r="KHW2195" s="218"/>
      <c r="KHX2195" s="218"/>
      <c r="KHY2195" s="218"/>
      <c r="KHZ2195" s="218"/>
      <c r="KIA2195" s="218"/>
      <c r="KIB2195" s="218"/>
      <c r="KIC2195" s="218"/>
      <c r="KID2195" s="218"/>
      <c r="KIE2195" s="218"/>
      <c r="KIF2195" s="218"/>
      <c r="KIG2195" s="218"/>
      <c r="KIH2195" s="218"/>
      <c r="KII2195" s="218"/>
      <c r="KIJ2195" s="218"/>
      <c r="KIK2195" s="218"/>
      <c r="KIL2195" s="218"/>
      <c r="KIM2195" s="218"/>
      <c r="KIN2195" s="218"/>
      <c r="KIO2195" s="218"/>
      <c r="KIP2195" s="218"/>
      <c r="KIQ2195" s="218"/>
      <c r="KIR2195" s="218"/>
      <c r="KIS2195" s="218"/>
      <c r="KIT2195" s="218"/>
      <c r="KIU2195" s="218"/>
      <c r="KIV2195" s="218"/>
      <c r="KIW2195" s="218"/>
      <c r="KIX2195" s="218"/>
      <c r="KIY2195" s="218"/>
      <c r="KIZ2195" s="218"/>
      <c r="KJA2195" s="218"/>
      <c r="KJB2195" s="218"/>
      <c r="KJC2195" s="218"/>
      <c r="KJD2195" s="218"/>
      <c r="KJE2195" s="218"/>
      <c r="KJF2195" s="218"/>
      <c r="KJG2195" s="218"/>
      <c r="KJH2195" s="218"/>
      <c r="KJI2195" s="218"/>
      <c r="KJJ2195" s="218"/>
      <c r="KJK2195" s="218"/>
      <c r="KJL2195" s="218"/>
      <c r="KJM2195" s="218"/>
      <c r="KJN2195" s="218"/>
      <c r="KJO2195" s="218"/>
      <c r="KJP2195" s="218"/>
      <c r="KJQ2195" s="218"/>
      <c r="KJR2195" s="218"/>
      <c r="KJS2195" s="218"/>
      <c r="KJT2195" s="218"/>
      <c r="KJU2195" s="218"/>
      <c r="KJV2195" s="218"/>
      <c r="KJW2195" s="218"/>
      <c r="KJX2195" s="218"/>
      <c r="KJY2195" s="218"/>
      <c r="KJZ2195" s="218"/>
      <c r="KKA2195" s="218"/>
      <c r="KKB2195" s="218"/>
      <c r="KKC2195" s="218"/>
      <c r="KKD2195" s="218"/>
      <c r="KKE2195" s="218"/>
      <c r="KKF2195" s="218"/>
      <c r="KKG2195" s="218"/>
      <c r="KKH2195" s="218"/>
      <c r="KKI2195" s="218"/>
      <c r="KKJ2195" s="218"/>
      <c r="KKK2195" s="218"/>
      <c r="KKL2195" s="218"/>
      <c r="KKM2195" s="218"/>
      <c r="KKN2195" s="218"/>
      <c r="KKO2195" s="218"/>
      <c r="KKP2195" s="218"/>
      <c r="KKQ2195" s="218"/>
      <c r="KKR2195" s="218"/>
      <c r="KKS2195" s="218"/>
      <c r="KKT2195" s="218"/>
      <c r="KKU2195" s="218"/>
      <c r="KKV2195" s="218"/>
      <c r="KKW2195" s="218"/>
      <c r="KKX2195" s="218"/>
      <c r="KKY2195" s="218"/>
      <c r="KKZ2195" s="218"/>
      <c r="KLA2195" s="218"/>
      <c r="KLB2195" s="218"/>
      <c r="KLC2195" s="218"/>
      <c r="KLD2195" s="218"/>
      <c r="KLE2195" s="218"/>
      <c r="KLF2195" s="218"/>
      <c r="KLG2195" s="218"/>
      <c r="KLH2195" s="218"/>
      <c r="KLI2195" s="218"/>
      <c r="KLJ2195" s="218"/>
      <c r="KLK2195" s="218"/>
      <c r="KLL2195" s="218"/>
      <c r="KLM2195" s="218"/>
      <c r="KLN2195" s="218"/>
      <c r="KLO2195" s="218"/>
      <c r="KLP2195" s="218"/>
      <c r="KLQ2195" s="218"/>
      <c r="KLR2195" s="218"/>
      <c r="KLS2195" s="218"/>
      <c r="KLT2195" s="218"/>
      <c r="KLU2195" s="218"/>
      <c r="KLV2195" s="218"/>
      <c r="KLW2195" s="218"/>
      <c r="KLX2195" s="218"/>
      <c r="KLY2195" s="218"/>
      <c r="KLZ2195" s="218"/>
      <c r="KMA2195" s="218"/>
      <c r="KMB2195" s="218"/>
      <c r="KMC2195" s="218"/>
      <c r="KMD2195" s="218"/>
      <c r="KME2195" s="218"/>
      <c r="KMF2195" s="218"/>
      <c r="KMG2195" s="218"/>
      <c r="KMH2195" s="218"/>
      <c r="KMI2195" s="218"/>
      <c r="KMJ2195" s="218"/>
      <c r="KMK2195" s="218"/>
      <c r="KML2195" s="218"/>
      <c r="KMM2195" s="218"/>
      <c r="KMN2195" s="218"/>
      <c r="KMO2195" s="218"/>
      <c r="KMP2195" s="218"/>
      <c r="KMQ2195" s="218"/>
      <c r="KMR2195" s="218"/>
      <c r="KMS2195" s="218"/>
      <c r="KMT2195" s="218"/>
      <c r="KMU2195" s="218"/>
      <c r="KMV2195" s="218"/>
      <c r="KMW2195" s="218"/>
      <c r="KMX2195" s="218"/>
      <c r="KMY2195" s="218"/>
      <c r="KMZ2195" s="218"/>
      <c r="KNA2195" s="218"/>
      <c r="KNB2195" s="218"/>
      <c r="KNC2195" s="218"/>
      <c r="KND2195" s="218"/>
      <c r="KNE2195" s="218"/>
      <c r="KNF2195" s="218"/>
      <c r="KNG2195" s="218"/>
      <c r="KNH2195" s="218"/>
      <c r="KNI2195" s="218"/>
      <c r="KNJ2195" s="218"/>
      <c r="KNK2195" s="218"/>
      <c r="KNL2195" s="218"/>
      <c r="KNM2195" s="218"/>
      <c r="KNN2195" s="218"/>
      <c r="KNO2195" s="218"/>
      <c r="KNP2195" s="218"/>
      <c r="KNQ2195" s="218"/>
      <c r="KNR2195" s="218"/>
      <c r="KNS2195" s="218"/>
      <c r="KNT2195" s="218"/>
      <c r="KNU2195" s="218"/>
      <c r="KNV2195" s="218"/>
      <c r="KNW2195" s="218"/>
      <c r="KNX2195" s="218"/>
      <c r="KNY2195" s="218"/>
      <c r="KNZ2195" s="218"/>
      <c r="KOA2195" s="218"/>
      <c r="KOB2195" s="218"/>
      <c r="KOC2195" s="218"/>
      <c r="KOD2195" s="218"/>
      <c r="KOE2195" s="218"/>
      <c r="KOF2195" s="218"/>
      <c r="KOG2195" s="218"/>
      <c r="KOH2195" s="218"/>
      <c r="KOI2195" s="218"/>
      <c r="KOJ2195" s="218"/>
      <c r="KOK2195" s="218"/>
      <c r="KOL2195" s="218"/>
      <c r="KOM2195" s="218"/>
      <c r="KON2195" s="218"/>
      <c r="KOO2195" s="218"/>
      <c r="KOP2195" s="218"/>
      <c r="KOQ2195" s="218"/>
      <c r="KOR2195" s="218"/>
      <c r="KOS2195" s="218"/>
      <c r="KOT2195" s="218"/>
      <c r="KOU2195" s="218"/>
      <c r="KOV2195" s="218"/>
      <c r="KOW2195" s="218"/>
      <c r="KOX2195" s="218"/>
      <c r="KOY2195" s="218"/>
      <c r="KOZ2195" s="218"/>
      <c r="KPA2195" s="218"/>
      <c r="KPB2195" s="218"/>
      <c r="KPC2195" s="218"/>
      <c r="KPD2195" s="218"/>
      <c r="KPE2195" s="218"/>
      <c r="KPF2195" s="218"/>
      <c r="KPG2195" s="218"/>
      <c r="KPH2195" s="218"/>
      <c r="KPI2195" s="218"/>
      <c r="KPJ2195" s="218"/>
      <c r="KPK2195" s="218"/>
      <c r="KPL2195" s="218"/>
      <c r="KPM2195" s="218"/>
      <c r="KPN2195" s="218"/>
      <c r="KPO2195" s="218"/>
      <c r="KPP2195" s="218"/>
      <c r="KPQ2195" s="218"/>
      <c r="KPR2195" s="218"/>
      <c r="KPS2195" s="218"/>
      <c r="KPT2195" s="218"/>
      <c r="KPU2195" s="218"/>
      <c r="KPV2195" s="218"/>
      <c r="KPW2195" s="218"/>
      <c r="KPX2195" s="218"/>
      <c r="KPY2195" s="218"/>
      <c r="KPZ2195" s="218"/>
      <c r="KQA2195" s="218"/>
      <c r="KQB2195" s="218"/>
      <c r="KQC2195" s="218"/>
      <c r="KQD2195" s="218"/>
      <c r="KQE2195" s="218"/>
      <c r="KQF2195" s="218"/>
      <c r="KQG2195" s="218"/>
      <c r="KQH2195" s="218"/>
      <c r="KQI2195" s="218"/>
      <c r="KQJ2195" s="218"/>
      <c r="KQK2195" s="218"/>
      <c r="KQL2195" s="218"/>
      <c r="KQM2195" s="218"/>
      <c r="KQN2195" s="218"/>
      <c r="KQO2195" s="218"/>
      <c r="KQP2195" s="218"/>
      <c r="KQQ2195" s="218"/>
      <c r="KQR2195" s="218"/>
      <c r="KQS2195" s="218"/>
      <c r="KQT2195" s="218"/>
      <c r="KQU2195" s="218"/>
      <c r="KQV2195" s="218"/>
      <c r="KQW2195" s="218"/>
      <c r="KQX2195" s="218"/>
      <c r="KQY2195" s="218"/>
      <c r="KQZ2195" s="218"/>
      <c r="KRA2195" s="218"/>
      <c r="KRB2195" s="218"/>
      <c r="KRC2195" s="218"/>
      <c r="KRD2195" s="218"/>
      <c r="KRE2195" s="218"/>
      <c r="KRF2195" s="218"/>
      <c r="KRG2195" s="218"/>
      <c r="KRH2195" s="218"/>
      <c r="KRI2195" s="218"/>
      <c r="KRJ2195" s="218"/>
      <c r="KRK2195" s="218"/>
      <c r="KRL2195" s="218"/>
      <c r="KRM2195" s="218"/>
      <c r="KRN2195" s="218"/>
      <c r="KRO2195" s="218"/>
      <c r="KRP2195" s="218"/>
      <c r="KRQ2195" s="218"/>
      <c r="KRR2195" s="218"/>
      <c r="KRS2195" s="218"/>
      <c r="KRT2195" s="218"/>
      <c r="KRU2195" s="218"/>
      <c r="KRV2195" s="218"/>
      <c r="KRW2195" s="218"/>
      <c r="KRX2195" s="218"/>
      <c r="KRY2195" s="218"/>
      <c r="KRZ2195" s="218"/>
      <c r="KSA2195" s="218"/>
      <c r="KSB2195" s="218"/>
      <c r="KSC2195" s="218"/>
      <c r="KSD2195" s="218"/>
      <c r="KSE2195" s="218"/>
      <c r="KSF2195" s="218"/>
      <c r="KSG2195" s="218"/>
      <c r="KSH2195" s="218"/>
      <c r="KSI2195" s="218"/>
      <c r="KSJ2195" s="218"/>
      <c r="KSK2195" s="218"/>
      <c r="KSL2195" s="218"/>
      <c r="KSM2195" s="218"/>
      <c r="KSN2195" s="218"/>
      <c r="KSO2195" s="218"/>
      <c r="KSP2195" s="218"/>
      <c r="KSQ2195" s="218"/>
      <c r="KSR2195" s="218"/>
      <c r="KSS2195" s="218"/>
      <c r="KST2195" s="218"/>
      <c r="KSU2195" s="218"/>
      <c r="KSV2195" s="218"/>
      <c r="KSW2195" s="218"/>
      <c r="KSX2195" s="218"/>
      <c r="KSY2195" s="218"/>
      <c r="KSZ2195" s="218"/>
      <c r="KTA2195" s="218"/>
      <c r="KTB2195" s="218"/>
      <c r="KTC2195" s="218"/>
      <c r="KTD2195" s="218"/>
      <c r="KTE2195" s="218"/>
      <c r="KTF2195" s="218"/>
      <c r="KTG2195" s="218"/>
      <c r="KTH2195" s="218"/>
      <c r="KTI2195" s="218"/>
      <c r="KTJ2195" s="218"/>
      <c r="KTK2195" s="218"/>
      <c r="KTL2195" s="218"/>
      <c r="KTM2195" s="218"/>
      <c r="KTN2195" s="218"/>
      <c r="KTO2195" s="218"/>
      <c r="KTP2195" s="218"/>
      <c r="KTQ2195" s="218"/>
      <c r="KTR2195" s="218"/>
      <c r="KTS2195" s="218"/>
      <c r="KTT2195" s="218"/>
      <c r="KTU2195" s="218"/>
      <c r="KTV2195" s="218"/>
      <c r="KTW2195" s="218"/>
      <c r="KTX2195" s="218"/>
      <c r="KTY2195" s="218"/>
      <c r="KTZ2195" s="218"/>
      <c r="KUA2195" s="218"/>
      <c r="KUB2195" s="218"/>
      <c r="KUC2195" s="218"/>
      <c r="KUD2195" s="218"/>
      <c r="KUE2195" s="218"/>
      <c r="KUF2195" s="218"/>
      <c r="KUG2195" s="218"/>
      <c r="KUH2195" s="218"/>
      <c r="KUI2195" s="218"/>
      <c r="KUJ2195" s="218"/>
      <c r="KUK2195" s="218"/>
      <c r="KUL2195" s="218"/>
      <c r="KUM2195" s="218"/>
      <c r="KUN2195" s="218"/>
      <c r="KUO2195" s="218"/>
      <c r="KUP2195" s="218"/>
      <c r="KUQ2195" s="218"/>
      <c r="KUR2195" s="218"/>
      <c r="KUS2195" s="218"/>
      <c r="KUT2195" s="218"/>
      <c r="KUU2195" s="218"/>
      <c r="KUV2195" s="218"/>
      <c r="KUW2195" s="218"/>
      <c r="KUX2195" s="218"/>
      <c r="KUY2195" s="218"/>
      <c r="KUZ2195" s="218"/>
      <c r="KVA2195" s="218"/>
      <c r="KVB2195" s="218"/>
      <c r="KVC2195" s="218"/>
      <c r="KVD2195" s="218"/>
      <c r="KVE2195" s="218"/>
      <c r="KVF2195" s="218"/>
      <c r="KVG2195" s="218"/>
      <c r="KVH2195" s="218"/>
      <c r="KVI2195" s="218"/>
      <c r="KVJ2195" s="218"/>
      <c r="KVK2195" s="218"/>
      <c r="KVL2195" s="218"/>
      <c r="KVM2195" s="218"/>
      <c r="KVN2195" s="218"/>
      <c r="KVO2195" s="218"/>
      <c r="KVP2195" s="218"/>
      <c r="KVQ2195" s="218"/>
      <c r="KVR2195" s="218"/>
      <c r="KVS2195" s="218"/>
      <c r="KVT2195" s="218"/>
      <c r="KVU2195" s="218"/>
      <c r="KVV2195" s="218"/>
      <c r="KVW2195" s="218"/>
      <c r="KVX2195" s="218"/>
      <c r="KVY2195" s="218"/>
      <c r="KVZ2195" s="218"/>
      <c r="KWA2195" s="218"/>
      <c r="KWB2195" s="218"/>
      <c r="KWC2195" s="218"/>
      <c r="KWD2195" s="218"/>
      <c r="KWE2195" s="218"/>
      <c r="KWF2195" s="218"/>
      <c r="KWG2195" s="218"/>
      <c r="KWH2195" s="218"/>
      <c r="KWI2195" s="218"/>
      <c r="KWJ2195" s="218"/>
      <c r="KWK2195" s="218"/>
      <c r="KWL2195" s="218"/>
      <c r="KWM2195" s="218"/>
      <c r="KWN2195" s="218"/>
      <c r="KWO2195" s="218"/>
      <c r="KWP2195" s="218"/>
      <c r="KWQ2195" s="218"/>
      <c r="KWR2195" s="218"/>
      <c r="KWS2195" s="218"/>
      <c r="KWT2195" s="218"/>
      <c r="KWU2195" s="218"/>
      <c r="KWV2195" s="218"/>
      <c r="KWW2195" s="218"/>
      <c r="KWX2195" s="218"/>
      <c r="KWY2195" s="218"/>
      <c r="KWZ2195" s="218"/>
      <c r="KXA2195" s="218"/>
      <c r="KXB2195" s="218"/>
      <c r="KXC2195" s="218"/>
      <c r="KXD2195" s="218"/>
      <c r="KXE2195" s="218"/>
      <c r="KXF2195" s="218"/>
      <c r="KXG2195" s="218"/>
      <c r="KXH2195" s="218"/>
      <c r="KXI2195" s="218"/>
      <c r="KXJ2195" s="218"/>
      <c r="KXK2195" s="218"/>
      <c r="KXL2195" s="218"/>
      <c r="KXM2195" s="218"/>
      <c r="KXN2195" s="218"/>
      <c r="KXO2195" s="218"/>
      <c r="KXP2195" s="218"/>
      <c r="KXQ2195" s="218"/>
      <c r="KXR2195" s="218"/>
      <c r="KXS2195" s="218"/>
      <c r="KXT2195" s="218"/>
      <c r="KXU2195" s="218"/>
      <c r="KXV2195" s="218"/>
      <c r="KXW2195" s="218"/>
      <c r="KXX2195" s="218"/>
      <c r="KXY2195" s="218"/>
      <c r="KXZ2195" s="218"/>
      <c r="KYA2195" s="218"/>
      <c r="KYB2195" s="218"/>
      <c r="KYC2195" s="218"/>
      <c r="KYD2195" s="218"/>
      <c r="KYE2195" s="218"/>
      <c r="KYF2195" s="218"/>
      <c r="KYG2195" s="218"/>
      <c r="KYH2195" s="218"/>
      <c r="KYI2195" s="218"/>
      <c r="KYJ2195" s="218"/>
      <c r="KYK2195" s="218"/>
      <c r="KYL2195" s="218"/>
      <c r="KYM2195" s="218"/>
      <c r="KYN2195" s="218"/>
      <c r="KYO2195" s="218"/>
      <c r="KYP2195" s="218"/>
      <c r="KYQ2195" s="218"/>
      <c r="KYR2195" s="218"/>
      <c r="KYS2195" s="218"/>
      <c r="KYT2195" s="218"/>
      <c r="KYU2195" s="218"/>
      <c r="KYV2195" s="218"/>
      <c r="KYW2195" s="218"/>
      <c r="KYX2195" s="218"/>
      <c r="KYY2195" s="218"/>
      <c r="KYZ2195" s="218"/>
      <c r="KZA2195" s="218"/>
      <c r="KZB2195" s="218"/>
      <c r="KZC2195" s="218"/>
      <c r="KZD2195" s="218"/>
      <c r="KZE2195" s="218"/>
      <c r="KZF2195" s="218"/>
      <c r="KZG2195" s="218"/>
      <c r="KZH2195" s="218"/>
      <c r="KZI2195" s="218"/>
      <c r="KZJ2195" s="218"/>
      <c r="KZK2195" s="218"/>
      <c r="KZL2195" s="218"/>
      <c r="KZM2195" s="218"/>
      <c r="KZN2195" s="218"/>
      <c r="KZO2195" s="218"/>
      <c r="KZP2195" s="218"/>
      <c r="KZQ2195" s="218"/>
      <c r="KZR2195" s="218"/>
      <c r="KZS2195" s="218"/>
      <c r="KZT2195" s="218"/>
      <c r="KZU2195" s="218"/>
      <c r="KZV2195" s="218"/>
      <c r="KZW2195" s="218"/>
      <c r="KZX2195" s="218"/>
      <c r="KZY2195" s="218"/>
      <c r="KZZ2195" s="218"/>
      <c r="LAA2195" s="218"/>
      <c r="LAB2195" s="218"/>
      <c r="LAC2195" s="218"/>
      <c r="LAD2195" s="218"/>
      <c r="LAE2195" s="218"/>
      <c r="LAF2195" s="218"/>
      <c r="LAG2195" s="218"/>
      <c r="LAH2195" s="218"/>
      <c r="LAI2195" s="218"/>
      <c r="LAJ2195" s="218"/>
      <c r="LAK2195" s="218"/>
      <c r="LAL2195" s="218"/>
      <c r="LAM2195" s="218"/>
      <c r="LAN2195" s="218"/>
      <c r="LAO2195" s="218"/>
      <c r="LAP2195" s="218"/>
      <c r="LAQ2195" s="218"/>
      <c r="LAR2195" s="218"/>
      <c r="LAS2195" s="218"/>
      <c r="LAT2195" s="218"/>
      <c r="LAU2195" s="218"/>
      <c r="LAV2195" s="218"/>
      <c r="LAW2195" s="218"/>
      <c r="LAX2195" s="218"/>
      <c r="LAY2195" s="218"/>
      <c r="LAZ2195" s="218"/>
      <c r="LBA2195" s="218"/>
      <c r="LBB2195" s="218"/>
      <c r="LBC2195" s="218"/>
      <c r="LBD2195" s="218"/>
      <c r="LBE2195" s="218"/>
      <c r="LBF2195" s="218"/>
      <c r="LBG2195" s="218"/>
      <c r="LBH2195" s="218"/>
      <c r="LBI2195" s="218"/>
      <c r="LBJ2195" s="218"/>
      <c r="LBK2195" s="218"/>
      <c r="LBL2195" s="218"/>
      <c r="LBM2195" s="218"/>
      <c r="LBN2195" s="218"/>
      <c r="LBO2195" s="218"/>
      <c r="LBP2195" s="218"/>
      <c r="LBQ2195" s="218"/>
      <c r="LBR2195" s="218"/>
      <c r="LBS2195" s="218"/>
      <c r="LBT2195" s="218"/>
      <c r="LBU2195" s="218"/>
      <c r="LBV2195" s="218"/>
      <c r="LBW2195" s="218"/>
      <c r="LBX2195" s="218"/>
      <c r="LBY2195" s="218"/>
      <c r="LBZ2195" s="218"/>
      <c r="LCA2195" s="218"/>
      <c r="LCB2195" s="218"/>
      <c r="LCC2195" s="218"/>
      <c r="LCD2195" s="218"/>
      <c r="LCE2195" s="218"/>
      <c r="LCF2195" s="218"/>
      <c r="LCG2195" s="218"/>
      <c r="LCH2195" s="218"/>
      <c r="LCI2195" s="218"/>
      <c r="LCJ2195" s="218"/>
      <c r="LCK2195" s="218"/>
      <c r="LCL2195" s="218"/>
      <c r="LCM2195" s="218"/>
      <c r="LCN2195" s="218"/>
      <c r="LCO2195" s="218"/>
      <c r="LCP2195" s="218"/>
      <c r="LCQ2195" s="218"/>
      <c r="LCR2195" s="218"/>
      <c r="LCS2195" s="218"/>
      <c r="LCT2195" s="218"/>
      <c r="LCU2195" s="218"/>
      <c r="LCV2195" s="218"/>
      <c r="LCW2195" s="218"/>
      <c r="LCX2195" s="218"/>
      <c r="LCY2195" s="218"/>
      <c r="LCZ2195" s="218"/>
      <c r="LDA2195" s="218"/>
      <c r="LDB2195" s="218"/>
      <c r="LDC2195" s="218"/>
      <c r="LDD2195" s="218"/>
      <c r="LDE2195" s="218"/>
      <c r="LDF2195" s="218"/>
      <c r="LDG2195" s="218"/>
      <c r="LDH2195" s="218"/>
      <c r="LDI2195" s="218"/>
      <c r="LDJ2195" s="218"/>
      <c r="LDK2195" s="218"/>
      <c r="LDL2195" s="218"/>
      <c r="LDM2195" s="218"/>
      <c r="LDN2195" s="218"/>
      <c r="LDO2195" s="218"/>
      <c r="LDP2195" s="218"/>
      <c r="LDQ2195" s="218"/>
      <c r="LDR2195" s="218"/>
      <c r="LDS2195" s="218"/>
      <c r="LDT2195" s="218"/>
      <c r="LDU2195" s="218"/>
      <c r="LDV2195" s="218"/>
      <c r="LDW2195" s="218"/>
      <c r="LDX2195" s="218"/>
      <c r="LDY2195" s="218"/>
      <c r="LDZ2195" s="218"/>
      <c r="LEA2195" s="218"/>
      <c r="LEB2195" s="218"/>
      <c r="LEC2195" s="218"/>
      <c r="LED2195" s="218"/>
      <c r="LEE2195" s="218"/>
      <c r="LEF2195" s="218"/>
      <c r="LEG2195" s="218"/>
      <c r="LEH2195" s="218"/>
      <c r="LEI2195" s="218"/>
      <c r="LEJ2195" s="218"/>
      <c r="LEK2195" s="218"/>
      <c r="LEL2195" s="218"/>
      <c r="LEM2195" s="218"/>
      <c r="LEN2195" s="218"/>
      <c r="LEO2195" s="218"/>
      <c r="LEP2195" s="218"/>
      <c r="LEQ2195" s="218"/>
      <c r="LER2195" s="218"/>
      <c r="LES2195" s="218"/>
      <c r="LET2195" s="218"/>
      <c r="LEU2195" s="218"/>
      <c r="LEV2195" s="218"/>
      <c r="LEW2195" s="218"/>
      <c r="LEX2195" s="218"/>
      <c r="LEY2195" s="218"/>
      <c r="LEZ2195" s="218"/>
      <c r="LFA2195" s="218"/>
      <c r="LFB2195" s="218"/>
      <c r="LFC2195" s="218"/>
      <c r="LFD2195" s="218"/>
      <c r="LFE2195" s="218"/>
      <c r="LFF2195" s="218"/>
      <c r="LFG2195" s="218"/>
      <c r="LFH2195" s="218"/>
      <c r="LFI2195" s="218"/>
      <c r="LFJ2195" s="218"/>
      <c r="LFK2195" s="218"/>
      <c r="LFL2195" s="218"/>
      <c r="LFM2195" s="218"/>
      <c r="LFN2195" s="218"/>
      <c r="LFO2195" s="218"/>
      <c r="LFP2195" s="218"/>
      <c r="LFQ2195" s="218"/>
      <c r="LFR2195" s="218"/>
      <c r="LFS2195" s="218"/>
      <c r="LFT2195" s="218"/>
      <c r="LFU2195" s="218"/>
      <c r="LFV2195" s="218"/>
      <c r="LFW2195" s="218"/>
      <c r="LFX2195" s="218"/>
      <c r="LFY2195" s="218"/>
      <c r="LFZ2195" s="218"/>
      <c r="LGA2195" s="218"/>
      <c r="LGB2195" s="218"/>
      <c r="LGC2195" s="218"/>
      <c r="LGD2195" s="218"/>
      <c r="LGE2195" s="218"/>
      <c r="LGF2195" s="218"/>
      <c r="LGG2195" s="218"/>
      <c r="LGH2195" s="218"/>
      <c r="LGI2195" s="218"/>
      <c r="LGJ2195" s="218"/>
      <c r="LGK2195" s="218"/>
      <c r="LGL2195" s="218"/>
      <c r="LGM2195" s="218"/>
      <c r="LGN2195" s="218"/>
      <c r="LGO2195" s="218"/>
      <c r="LGP2195" s="218"/>
      <c r="LGQ2195" s="218"/>
      <c r="LGR2195" s="218"/>
      <c r="LGS2195" s="218"/>
      <c r="LGT2195" s="218"/>
      <c r="LGU2195" s="218"/>
      <c r="LGV2195" s="218"/>
      <c r="LGW2195" s="218"/>
      <c r="LGX2195" s="218"/>
      <c r="LGY2195" s="218"/>
      <c r="LGZ2195" s="218"/>
      <c r="LHA2195" s="218"/>
      <c r="LHB2195" s="218"/>
      <c r="LHC2195" s="218"/>
      <c r="LHD2195" s="218"/>
      <c r="LHE2195" s="218"/>
      <c r="LHF2195" s="218"/>
      <c r="LHG2195" s="218"/>
      <c r="LHH2195" s="218"/>
      <c r="LHI2195" s="218"/>
      <c r="LHJ2195" s="218"/>
      <c r="LHK2195" s="218"/>
      <c r="LHL2195" s="218"/>
      <c r="LHM2195" s="218"/>
      <c r="LHN2195" s="218"/>
      <c r="LHO2195" s="218"/>
      <c r="LHP2195" s="218"/>
      <c r="LHQ2195" s="218"/>
      <c r="LHR2195" s="218"/>
      <c r="LHS2195" s="218"/>
      <c r="LHT2195" s="218"/>
      <c r="LHU2195" s="218"/>
      <c r="LHV2195" s="218"/>
      <c r="LHW2195" s="218"/>
      <c r="LHX2195" s="218"/>
      <c r="LHY2195" s="218"/>
      <c r="LHZ2195" s="218"/>
      <c r="LIA2195" s="218"/>
      <c r="LIB2195" s="218"/>
      <c r="LIC2195" s="218"/>
      <c r="LID2195" s="218"/>
      <c r="LIE2195" s="218"/>
      <c r="LIF2195" s="218"/>
      <c r="LIG2195" s="218"/>
      <c r="LIH2195" s="218"/>
      <c r="LII2195" s="218"/>
      <c r="LIJ2195" s="218"/>
      <c r="LIK2195" s="218"/>
      <c r="LIL2195" s="218"/>
      <c r="LIM2195" s="218"/>
      <c r="LIN2195" s="218"/>
      <c r="LIO2195" s="218"/>
      <c r="LIP2195" s="218"/>
      <c r="LIQ2195" s="218"/>
      <c r="LIR2195" s="218"/>
      <c r="LIS2195" s="218"/>
      <c r="LIT2195" s="218"/>
      <c r="LIU2195" s="218"/>
      <c r="LIV2195" s="218"/>
      <c r="LIW2195" s="218"/>
      <c r="LIX2195" s="218"/>
      <c r="LIY2195" s="218"/>
      <c r="LIZ2195" s="218"/>
      <c r="LJA2195" s="218"/>
      <c r="LJB2195" s="218"/>
      <c r="LJC2195" s="218"/>
      <c r="LJD2195" s="218"/>
      <c r="LJE2195" s="218"/>
      <c r="LJF2195" s="218"/>
      <c r="LJG2195" s="218"/>
      <c r="LJH2195" s="218"/>
      <c r="LJI2195" s="218"/>
      <c r="LJJ2195" s="218"/>
      <c r="LJK2195" s="218"/>
      <c r="LJL2195" s="218"/>
      <c r="LJM2195" s="218"/>
      <c r="LJN2195" s="218"/>
      <c r="LJO2195" s="218"/>
      <c r="LJP2195" s="218"/>
      <c r="LJQ2195" s="218"/>
      <c r="LJR2195" s="218"/>
      <c r="LJS2195" s="218"/>
      <c r="LJT2195" s="218"/>
      <c r="LJU2195" s="218"/>
      <c r="LJV2195" s="218"/>
      <c r="LJW2195" s="218"/>
      <c r="LJX2195" s="218"/>
      <c r="LJY2195" s="218"/>
      <c r="LJZ2195" s="218"/>
      <c r="LKA2195" s="218"/>
      <c r="LKB2195" s="218"/>
      <c r="LKC2195" s="218"/>
      <c r="LKD2195" s="218"/>
      <c r="LKE2195" s="218"/>
      <c r="LKF2195" s="218"/>
      <c r="LKG2195" s="218"/>
      <c r="LKH2195" s="218"/>
      <c r="LKI2195" s="218"/>
      <c r="LKJ2195" s="218"/>
      <c r="LKK2195" s="218"/>
      <c r="LKL2195" s="218"/>
      <c r="LKM2195" s="218"/>
      <c r="LKN2195" s="218"/>
      <c r="LKO2195" s="218"/>
      <c r="LKP2195" s="218"/>
      <c r="LKQ2195" s="218"/>
      <c r="LKR2195" s="218"/>
      <c r="LKS2195" s="218"/>
      <c r="LKT2195" s="218"/>
      <c r="LKU2195" s="218"/>
      <c r="LKV2195" s="218"/>
      <c r="LKW2195" s="218"/>
      <c r="LKX2195" s="218"/>
      <c r="LKY2195" s="218"/>
      <c r="LKZ2195" s="218"/>
      <c r="LLA2195" s="218"/>
      <c r="LLB2195" s="218"/>
      <c r="LLC2195" s="218"/>
      <c r="LLD2195" s="218"/>
      <c r="LLE2195" s="218"/>
      <c r="LLF2195" s="218"/>
      <c r="LLG2195" s="218"/>
      <c r="LLH2195" s="218"/>
      <c r="LLI2195" s="218"/>
      <c r="LLJ2195" s="218"/>
      <c r="LLK2195" s="218"/>
      <c r="LLL2195" s="218"/>
      <c r="LLM2195" s="218"/>
      <c r="LLN2195" s="218"/>
      <c r="LLO2195" s="218"/>
      <c r="LLP2195" s="218"/>
      <c r="LLQ2195" s="218"/>
      <c r="LLR2195" s="218"/>
      <c r="LLS2195" s="218"/>
      <c r="LLT2195" s="218"/>
      <c r="LLU2195" s="218"/>
      <c r="LLV2195" s="218"/>
      <c r="LLW2195" s="218"/>
      <c r="LLX2195" s="218"/>
      <c r="LLY2195" s="218"/>
      <c r="LLZ2195" s="218"/>
      <c r="LMA2195" s="218"/>
      <c r="LMB2195" s="218"/>
      <c r="LMC2195" s="218"/>
      <c r="LMD2195" s="218"/>
      <c r="LME2195" s="218"/>
      <c r="LMF2195" s="218"/>
      <c r="LMG2195" s="218"/>
      <c r="LMH2195" s="218"/>
      <c r="LMI2195" s="218"/>
      <c r="LMJ2195" s="218"/>
      <c r="LMK2195" s="218"/>
      <c r="LML2195" s="218"/>
      <c r="LMM2195" s="218"/>
      <c r="LMN2195" s="218"/>
      <c r="LMO2195" s="218"/>
      <c r="LMP2195" s="218"/>
      <c r="LMQ2195" s="218"/>
      <c r="LMR2195" s="218"/>
      <c r="LMS2195" s="218"/>
      <c r="LMT2195" s="218"/>
      <c r="LMU2195" s="218"/>
      <c r="LMV2195" s="218"/>
      <c r="LMW2195" s="218"/>
      <c r="LMX2195" s="218"/>
      <c r="LMY2195" s="218"/>
      <c r="LMZ2195" s="218"/>
      <c r="LNA2195" s="218"/>
      <c r="LNB2195" s="218"/>
      <c r="LNC2195" s="218"/>
      <c r="LND2195" s="218"/>
      <c r="LNE2195" s="218"/>
      <c r="LNF2195" s="218"/>
      <c r="LNG2195" s="218"/>
      <c r="LNH2195" s="218"/>
      <c r="LNI2195" s="218"/>
      <c r="LNJ2195" s="218"/>
      <c r="LNK2195" s="218"/>
      <c r="LNL2195" s="218"/>
      <c r="LNM2195" s="218"/>
      <c r="LNN2195" s="218"/>
      <c r="LNO2195" s="218"/>
      <c r="LNP2195" s="218"/>
      <c r="LNQ2195" s="218"/>
      <c r="LNR2195" s="218"/>
      <c r="LNS2195" s="218"/>
      <c r="LNT2195" s="218"/>
      <c r="LNU2195" s="218"/>
      <c r="LNV2195" s="218"/>
      <c r="LNW2195" s="218"/>
      <c r="LNX2195" s="218"/>
      <c r="LNY2195" s="218"/>
      <c r="LNZ2195" s="218"/>
      <c r="LOA2195" s="218"/>
      <c r="LOB2195" s="218"/>
      <c r="LOC2195" s="218"/>
      <c r="LOD2195" s="218"/>
      <c r="LOE2195" s="218"/>
      <c r="LOF2195" s="218"/>
      <c r="LOG2195" s="218"/>
      <c r="LOH2195" s="218"/>
      <c r="LOI2195" s="218"/>
      <c r="LOJ2195" s="218"/>
      <c r="LOK2195" s="218"/>
      <c r="LOL2195" s="218"/>
      <c r="LOM2195" s="218"/>
      <c r="LON2195" s="218"/>
      <c r="LOO2195" s="218"/>
      <c r="LOP2195" s="218"/>
      <c r="LOQ2195" s="218"/>
      <c r="LOR2195" s="218"/>
      <c r="LOS2195" s="218"/>
      <c r="LOT2195" s="218"/>
      <c r="LOU2195" s="218"/>
      <c r="LOV2195" s="218"/>
      <c r="LOW2195" s="218"/>
      <c r="LOX2195" s="218"/>
      <c r="LOY2195" s="218"/>
      <c r="LOZ2195" s="218"/>
      <c r="LPA2195" s="218"/>
      <c r="LPB2195" s="218"/>
      <c r="LPC2195" s="218"/>
      <c r="LPD2195" s="218"/>
      <c r="LPE2195" s="218"/>
      <c r="LPF2195" s="218"/>
      <c r="LPG2195" s="218"/>
      <c r="LPH2195" s="218"/>
      <c r="LPI2195" s="218"/>
      <c r="LPJ2195" s="218"/>
      <c r="LPK2195" s="218"/>
      <c r="LPL2195" s="218"/>
      <c r="LPM2195" s="218"/>
      <c r="LPN2195" s="218"/>
      <c r="LPO2195" s="218"/>
      <c r="LPP2195" s="218"/>
      <c r="LPQ2195" s="218"/>
      <c r="LPR2195" s="218"/>
      <c r="LPS2195" s="218"/>
      <c r="LPT2195" s="218"/>
      <c r="LPU2195" s="218"/>
      <c r="LPV2195" s="218"/>
      <c r="LPW2195" s="218"/>
      <c r="LPX2195" s="218"/>
      <c r="LPY2195" s="218"/>
      <c r="LPZ2195" s="218"/>
      <c r="LQA2195" s="218"/>
      <c r="LQB2195" s="218"/>
      <c r="LQC2195" s="218"/>
      <c r="LQD2195" s="218"/>
      <c r="LQE2195" s="218"/>
      <c r="LQF2195" s="218"/>
      <c r="LQG2195" s="218"/>
      <c r="LQH2195" s="218"/>
      <c r="LQI2195" s="218"/>
      <c r="LQJ2195" s="218"/>
      <c r="LQK2195" s="218"/>
      <c r="LQL2195" s="218"/>
      <c r="LQM2195" s="218"/>
      <c r="LQN2195" s="218"/>
      <c r="LQO2195" s="218"/>
      <c r="LQP2195" s="218"/>
      <c r="LQQ2195" s="218"/>
      <c r="LQR2195" s="218"/>
      <c r="LQS2195" s="218"/>
      <c r="LQT2195" s="218"/>
      <c r="LQU2195" s="218"/>
      <c r="LQV2195" s="218"/>
      <c r="LQW2195" s="218"/>
      <c r="LQX2195" s="218"/>
      <c r="LQY2195" s="218"/>
      <c r="LQZ2195" s="218"/>
      <c r="LRA2195" s="218"/>
      <c r="LRB2195" s="218"/>
      <c r="LRC2195" s="218"/>
      <c r="LRD2195" s="218"/>
      <c r="LRE2195" s="218"/>
      <c r="LRF2195" s="218"/>
      <c r="LRG2195" s="218"/>
      <c r="LRH2195" s="218"/>
      <c r="LRI2195" s="218"/>
      <c r="LRJ2195" s="218"/>
      <c r="LRK2195" s="218"/>
      <c r="LRL2195" s="218"/>
      <c r="LRM2195" s="218"/>
      <c r="LRN2195" s="218"/>
      <c r="LRO2195" s="218"/>
      <c r="LRP2195" s="218"/>
      <c r="LRQ2195" s="218"/>
      <c r="LRR2195" s="218"/>
      <c r="LRS2195" s="218"/>
      <c r="LRT2195" s="218"/>
      <c r="LRU2195" s="218"/>
      <c r="LRV2195" s="218"/>
      <c r="LRW2195" s="218"/>
      <c r="LRX2195" s="218"/>
      <c r="LRY2195" s="218"/>
      <c r="LRZ2195" s="218"/>
      <c r="LSA2195" s="218"/>
      <c r="LSB2195" s="218"/>
      <c r="LSC2195" s="218"/>
      <c r="LSD2195" s="218"/>
      <c r="LSE2195" s="218"/>
      <c r="LSF2195" s="218"/>
      <c r="LSG2195" s="218"/>
      <c r="LSH2195" s="218"/>
      <c r="LSI2195" s="218"/>
      <c r="LSJ2195" s="218"/>
      <c r="LSK2195" s="218"/>
      <c r="LSL2195" s="218"/>
      <c r="LSM2195" s="218"/>
      <c r="LSN2195" s="218"/>
      <c r="LSO2195" s="218"/>
      <c r="LSP2195" s="218"/>
      <c r="LSQ2195" s="218"/>
      <c r="LSR2195" s="218"/>
      <c r="LSS2195" s="218"/>
      <c r="LST2195" s="218"/>
      <c r="LSU2195" s="218"/>
      <c r="LSV2195" s="218"/>
      <c r="LSW2195" s="218"/>
      <c r="LSX2195" s="218"/>
      <c r="LSY2195" s="218"/>
      <c r="LSZ2195" s="218"/>
      <c r="LTA2195" s="218"/>
      <c r="LTB2195" s="218"/>
      <c r="LTC2195" s="218"/>
      <c r="LTD2195" s="218"/>
      <c r="LTE2195" s="218"/>
      <c r="LTF2195" s="218"/>
      <c r="LTG2195" s="218"/>
      <c r="LTH2195" s="218"/>
      <c r="LTI2195" s="218"/>
      <c r="LTJ2195" s="218"/>
      <c r="LTK2195" s="218"/>
      <c r="LTL2195" s="218"/>
      <c r="LTM2195" s="218"/>
      <c r="LTN2195" s="218"/>
      <c r="LTO2195" s="218"/>
      <c r="LTP2195" s="218"/>
      <c r="LTQ2195" s="218"/>
      <c r="LTR2195" s="218"/>
      <c r="LTS2195" s="218"/>
      <c r="LTT2195" s="218"/>
      <c r="LTU2195" s="218"/>
      <c r="LTV2195" s="218"/>
      <c r="LTW2195" s="218"/>
      <c r="LTX2195" s="218"/>
      <c r="LTY2195" s="218"/>
      <c r="LTZ2195" s="218"/>
      <c r="LUA2195" s="218"/>
      <c r="LUB2195" s="218"/>
      <c r="LUC2195" s="218"/>
      <c r="LUD2195" s="218"/>
      <c r="LUE2195" s="218"/>
      <c r="LUF2195" s="218"/>
      <c r="LUG2195" s="218"/>
      <c r="LUH2195" s="218"/>
      <c r="LUI2195" s="218"/>
      <c r="LUJ2195" s="218"/>
      <c r="LUK2195" s="218"/>
      <c r="LUL2195" s="218"/>
      <c r="LUM2195" s="218"/>
      <c r="LUN2195" s="218"/>
      <c r="LUO2195" s="218"/>
      <c r="LUP2195" s="218"/>
      <c r="LUQ2195" s="218"/>
      <c r="LUR2195" s="218"/>
      <c r="LUS2195" s="218"/>
      <c r="LUT2195" s="218"/>
      <c r="LUU2195" s="218"/>
      <c r="LUV2195" s="218"/>
      <c r="LUW2195" s="218"/>
      <c r="LUX2195" s="218"/>
      <c r="LUY2195" s="218"/>
      <c r="LUZ2195" s="218"/>
      <c r="LVA2195" s="218"/>
      <c r="LVB2195" s="218"/>
      <c r="LVC2195" s="218"/>
      <c r="LVD2195" s="218"/>
      <c r="LVE2195" s="218"/>
      <c r="LVF2195" s="218"/>
      <c r="LVG2195" s="218"/>
      <c r="LVH2195" s="218"/>
      <c r="LVI2195" s="218"/>
      <c r="LVJ2195" s="218"/>
      <c r="LVK2195" s="218"/>
      <c r="LVL2195" s="218"/>
      <c r="LVM2195" s="218"/>
      <c r="LVN2195" s="218"/>
      <c r="LVO2195" s="218"/>
      <c r="LVP2195" s="218"/>
      <c r="LVQ2195" s="218"/>
      <c r="LVR2195" s="218"/>
      <c r="LVS2195" s="218"/>
      <c r="LVT2195" s="218"/>
      <c r="LVU2195" s="218"/>
      <c r="LVV2195" s="218"/>
      <c r="LVW2195" s="218"/>
      <c r="LVX2195" s="218"/>
      <c r="LVY2195" s="218"/>
      <c r="LVZ2195" s="218"/>
      <c r="LWA2195" s="218"/>
      <c r="LWB2195" s="218"/>
      <c r="LWC2195" s="218"/>
      <c r="LWD2195" s="218"/>
      <c r="LWE2195" s="218"/>
      <c r="LWF2195" s="218"/>
      <c r="LWG2195" s="218"/>
      <c r="LWH2195" s="218"/>
      <c r="LWI2195" s="218"/>
      <c r="LWJ2195" s="218"/>
      <c r="LWK2195" s="218"/>
      <c r="LWL2195" s="218"/>
      <c r="LWM2195" s="218"/>
      <c r="LWN2195" s="218"/>
      <c r="LWO2195" s="218"/>
      <c r="LWP2195" s="218"/>
      <c r="LWQ2195" s="218"/>
      <c r="LWR2195" s="218"/>
      <c r="LWS2195" s="218"/>
      <c r="LWT2195" s="218"/>
      <c r="LWU2195" s="218"/>
      <c r="LWV2195" s="218"/>
      <c r="LWW2195" s="218"/>
      <c r="LWX2195" s="218"/>
      <c r="LWY2195" s="218"/>
      <c r="LWZ2195" s="218"/>
      <c r="LXA2195" s="218"/>
      <c r="LXB2195" s="218"/>
      <c r="LXC2195" s="218"/>
      <c r="LXD2195" s="218"/>
      <c r="LXE2195" s="218"/>
      <c r="LXF2195" s="218"/>
      <c r="LXG2195" s="218"/>
      <c r="LXH2195" s="218"/>
      <c r="LXI2195" s="218"/>
      <c r="LXJ2195" s="218"/>
      <c r="LXK2195" s="218"/>
      <c r="LXL2195" s="218"/>
      <c r="LXM2195" s="218"/>
      <c r="LXN2195" s="218"/>
      <c r="LXO2195" s="218"/>
      <c r="LXP2195" s="218"/>
      <c r="LXQ2195" s="218"/>
      <c r="LXR2195" s="218"/>
      <c r="LXS2195" s="218"/>
      <c r="LXT2195" s="218"/>
      <c r="LXU2195" s="218"/>
      <c r="LXV2195" s="218"/>
      <c r="LXW2195" s="218"/>
      <c r="LXX2195" s="218"/>
      <c r="LXY2195" s="218"/>
      <c r="LXZ2195" s="218"/>
      <c r="LYA2195" s="218"/>
      <c r="LYB2195" s="218"/>
      <c r="LYC2195" s="218"/>
      <c r="LYD2195" s="218"/>
      <c r="LYE2195" s="218"/>
      <c r="LYF2195" s="218"/>
      <c r="LYG2195" s="218"/>
      <c r="LYH2195" s="218"/>
      <c r="LYI2195" s="218"/>
      <c r="LYJ2195" s="218"/>
      <c r="LYK2195" s="218"/>
      <c r="LYL2195" s="218"/>
      <c r="LYM2195" s="218"/>
      <c r="LYN2195" s="218"/>
      <c r="LYO2195" s="218"/>
      <c r="LYP2195" s="218"/>
      <c r="LYQ2195" s="218"/>
      <c r="LYR2195" s="218"/>
      <c r="LYS2195" s="218"/>
      <c r="LYT2195" s="218"/>
      <c r="LYU2195" s="218"/>
      <c r="LYV2195" s="218"/>
      <c r="LYW2195" s="218"/>
      <c r="LYX2195" s="218"/>
      <c r="LYY2195" s="218"/>
      <c r="LYZ2195" s="218"/>
      <c r="LZA2195" s="218"/>
      <c r="LZB2195" s="218"/>
      <c r="LZC2195" s="218"/>
      <c r="LZD2195" s="218"/>
      <c r="LZE2195" s="218"/>
      <c r="LZF2195" s="218"/>
      <c r="LZG2195" s="218"/>
      <c r="LZH2195" s="218"/>
      <c r="LZI2195" s="218"/>
      <c r="LZJ2195" s="218"/>
      <c r="LZK2195" s="218"/>
      <c r="LZL2195" s="218"/>
      <c r="LZM2195" s="218"/>
      <c r="LZN2195" s="218"/>
      <c r="LZO2195" s="218"/>
      <c r="LZP2195" s="218"/>
      <c r="LZQ2195" s="218"/>
      <c r="LZR2195" s="218"/>
      <c r="LZS2195" s="218"/>
      <c r="LZT2195" s="218"/>
      <c r="LZU2195" s="218"/>
      <c r="LZV2195" s="218"/>
      <c r="LZW2195" s="218"/>
      <c r="LZX2195" s="218"/>
      <c r="LZY2195" s="218"/>
      <c r="LZZ2195" s="218"/>
      <c r="MAA2195" s="218"/>
      <c r="MAB2195" s="218"/>
      <c r="MAC2195" s="218"/>
      <c r="MAD2195" s="218"/>
      <c r="MAE2195" s="218"/>
      <c r="MAF2195" s="218"/>
      <c r="MAG2195" s="218"/>
      <c r="MAH2195" s="218"/>
      <c r="MAI2195" s="218"/>
      <c r="MAJ2195" s="218"/>
      <c r="MAK2195" s="218"/>
      <c r="MAL2195" s="218"/>
      <c r="MAM2195" s="218"/>
      <c r="MAN2195" s="218"/>
      <c r="MAO2195" s="218"/>
      <c r="MAP2195" s="218"/>
      <c r="MAQ2195" s="218"/>
      <c r="MAR2195" s="218"/>
      <c r="MAS2195" s="218"/>
      <c r="MAT2195" s="218"/>
      <c r="MAU2195" s="218"/>
      <c r="MAV2195" s="218"/>
      <c r="MAW2195" s="218"/>
      <c r="MAX2195" s="218"/>
      <c r="MAY2195" s="218"/>
      <c r="MAZ2195" s="218"/>
      <c r="MBA2195" s="218"/>
      <c r="MBB2195" s="218"/>
      <c r="MBC2195" s="218"/>
      <c r="MBD2195" s="218"/>
      <c r="MBE2195" s="218"/>
      <c r="MBF2195" s="218"/>
      <c r="MBG2195" s="218"/>
      <c r="MBH2195" s="218"/>
      <c r="MBI2195" s="218"/>
      <c r="MBJ2195" s="218"/>
      <c r="MBK2195" s="218"/>
      <c r="MBL2195" s="218"/>
      <c r="MBM2195" s="218"/>
      <c r="MBN2195" s="218"/>
      <c r="MBO2195" s="218"/>
      <c r="MBP2195" s="218"/>
      <c r="MBQ2195" s="218"/>
      <c r="MBR2195" s="218"/>
      <c r="MBS2195" s="218"/>
      <c r="MBT2195" s="218"/>
      <c r="MBU2195" s="218"/>
      <c r="MBV2195" s="218"/>
      <c r="MBW2195" s="218"/>
      <c r="MBX2195" s="218"/>
      <c r="MBY2195" s="218"/>
      <c r="MBZ2195" s="218"/>
      <c r="MCA2195" s="218"/>
      <c r="MCB2195" s="218"/>
      <c r="MCC2195" s="218"/>
      <c r="MCD2195" s="218"/>
      <c r="MCE2195" s="218"/>
      <c r="MCF2195" s="218"/>
      <c r="MCG2195" s="218"/>
      <c r="MCH2195" s="218"/>
      <c r="MCI2195" s="218"/>
      <c r="MCJ2195" s="218"/>
      <c r="MCK2195" s="218"/>
      <c r="MCL2195" s="218"/>
      <c r="MCM2195" s="218"/>
      <c r="MCN2195" s="218"/>
      <c r="MCO2195" s="218"/>
      <c r="MCP2195" s="218"/>
      <c r="MCQ2195" s="218"/>
      <c r="MCR2195" s="218"/>
      <c r="MCS2195" s="218"/>
      <c r="MCT2195" s="218"/>
      <c r="MCU2195" s="218"/>
      <c r="MCV2195" s="218"/>
      <c r="MCW2195" s="218"/>
      <c r="MCX2195" s="218"/>
      <c r="MCY2195" s="218"/>
      <c r="MCZ2195" s="218"/>
      <c r="MDA2195" s="218"/>
      <c r="MDB2195" s="218"/>
      <c r="MDC2195" s="218"/>
      <c r="MDD2195" s="218"/>
      <c r="MDE2195" s="218"/>
      <c r="MDF2195" s="218"/>
      <c r="MDG2195" s="218"/>
      <c r="MDH2195" s="218"/>
      <c r="MDI2195" s="218"/>
      <c r="MDJ2195" s="218"/>
      <c r="MDK2195" s="218"/>
      <c r="MDL2195" s="218"/>
      <c r="MDM2195" s="218"/>
      <c r="MDN2195" s="218"/>
      <c r="MDO2195" s="218"/>
      <c r="MDP2195" s="218"/>
      <c r="MDQ2195" s="218"/>
      <c r="MDR2195" s="218"/>
      <c r="MDS2195" s="218"/>
      <c r="MDT2195" s="218"/>
      <c r="MDU2195" s="218"/>
      <c r="MDV2195" s="218"/>
      <c r="MDW2195" s="218"/>
      <c r="MDX2195" s="218"/>
      <c r="MDY2195" s="218"/>
      <c r="MDZ2195" s="218"/>
      <c r="MEA2195" s="218"/>
      <c r="MEB2195" s="218"/>
      <c r="MEC2195" s="218"/>
      <c r="MED2195" s="218"/>
      <c r="MEE2195" s="218"/>
      <c r="MEF2195" s="218"/>
      <c r="MEG2195" s="218"/>
      <c r="MEH2195" s="218"/>
      <c r="MEI2195" s="218"/>
      <c r="MEJ2195" s="218"/>
      <c r="MEK2195" s="218"/>
      <c r="MEL2195" s="218"/>
      <c r="MEM2195" s="218"/>
      <c r="MEN2195" s="218"/>
      <c r="MEO2195" s="218"/>
      <c r="MEP2195" s="218"/>
      <c r="MEQ2195" s="218"/>
      <c r="MER2195" s="218"/>
      <c r="MES2195" s="218"/>
      <c r="MET2195" s="218"/>
      <c r="MEU2195" s="218"/>
      <c r="MEV2195" s="218"/>
      <c r="MEW2195" s="218"/>
      <c r="MEX2195" s="218"/>
      <c r="MEY2195" s="218"/>
      <c r="MEZ2195" s="218"/>
      <c r="MFA2195" s="218"/>
      <c r="MFB2195" s="218"/>
      <c r="MFC2195" s="218"/>
      <c r="MFD2195" s="218"/>
      <c r="MFE2195" s="218"/>
      <c r="MFF2195" s="218"/>
      <c r="MFG2195" s="218"/>
      <c r="MFH2195" s="218"/>
      <c r="MFI2195" s="218"/>
      <c r="MFJ2195" s="218"/>
      <c r="MFK2195" s="218"/>
      <c r="MFL2195" s="218"/>
      <c r="MFM2195" s="218"/>
      <c r="MFN2195" s="218"/>
      <c r="MFO2195" s="218"/>
      <c r="MFP2195" s="218"/>
      <c r="MFQ2195" s="218"/>
      <c r="MFR2195" s="218"/>
      <c r="MFS2195" s="218"/>
      <c r="MFT2195" s="218"/>
      <c r="MFU2195" s="218"/>
      <c r="MFV2195" s="218"/>
      <c r="MFW2195" s="218"/>
      <c r="MFX2195" s="218"/>
      <c r="MFY2195" s="218"/>
      <c r="MFZ2195" s="218"/>
      <c r="MGA2195" s="218"/>
      <c r="MGB2195" s="218"/>
      <c r="MGC2195" s="218"/>
      <c r="MGD2195" s="218"/>
      <c r="MGE2195" s="218"/>
      <c r="MGF2195" s="218"/>
      <c r="MGG2195" s="218"/>
      <c r="MGH2195" s="218"/>
      <c r="MGI2195" s="218"/>
      <c r="MGJ2195" s="218"/>
      <c r="MGK2195" s="218"/>
      <c r="MGL2195" s="218"/>
      <c r="MGM2195" s="218"/>
      <c r="MGN2195" s="218"/>
      <c r="MGO2195" s="218"/>
      <c r="MGP2195" s="218"/>
      <c r="MGQ2195" s="218"/>
      <c r="MGR2195" s="218"/>
      <c r="MGS2195" s="218"/>
      <c r="MGT2195" s="218"/>
      <c r="MGU2195" s="218"/>
      <c r="MGV2195" s="218"/>
      <c r="MGW2195" s="218"/>
      <c r="MGX2195" s="218"/>
      <c r="MGY2195" s="218"/>
      <c r="MGZ2195" s="218"/>
      <c r="MHA2195" s="218"/>
      <c r="MHB2195" s="218"/>
      <c r="MHC2195" s="218"/>
      <c r="MHD2195" s="218"/>
      <c r="MHE2195" s="218"/>
      <c r="MHF2195" s="218"/>
      <c r="MHG2195" s="218"/>
      <c r="MHH2195" s="218"/>
      <c r="MHI2195" s="218"/>
      <c r="MHJ2195" s="218"/>
      <c r="MHK2195" s="218"/>
      <c r="MHL2195" s="218"/>
      <c r="MHM2195" s="218"/>
      <c r="MHN2195" s="218"/>
      <c r="MHO2195" s="218"/>
      <c r="MHP2195" s="218"/>
      <c r="MHQ2195" s="218"/>
      <c r="MHR2195" s="218"/>
      <c r="MHS2195" s="218"/>
      <c r="MHT2195" s="218"/>
      <c r="MHU2195" s="218"/>
      <c r="MHV2195" s="218"/>
      <c r="MHW2195" s="218"/>
      <c r="MHX2195" s="218"/>
      <c r="MHY2195" s="218"/>
      <c r="MHZ2195" s="218"/>
      <c r="MIA2195" s="218"/>
      <c r="MIB2195" s="218"/>
      <c r="MIC2195" s="218"/>
      <c r="MID2195" s="218"/>
      <c r="MIE2195" s="218"/>
      <c r="MIF2195" s="218"/>
      <c r="MIG2195" s="218"/>
      <c r="MIH2195" s="218"/>
      <c r="MII2195" s="218"/>
      <c r="MIJ2195" s="218"/>
      <c r="MIK2195" s="218"/>
      <c r="MIL2195" s="218"/>
      <c r="MIM2195" s="218"/>
      <c r="MIN2195" s="218"/>
      <c r="MIO2195" s="218"/>
      <c r="MIP2195" s="218"/>
      <c r="MIQ2195" s="218"/>
      <c r="MIR2195" s="218"/>
      <c r="MIS2195" s="218"/>
      <c r="MIT2195" s="218"/>
      <c r="MIU2195" s="218"/>
      <c r="MIV2195" s="218"/>
      <c r="MIW2195" s="218"/>
      <c r="MIX2195" s="218"/>
      <c r="MIY2195" s="218"/>
      <c r="MIZ2195" s="218"/>
      <c r="MJA2195" s="218"/>
      <c r="MJB2195" s="218"/>
      <c r="MJC2195" s="218"/>
      <c r="MJD2195" s="218"/>
      <c r="MJE2195" s="218"/>
      <c r="MJF2195" s="218"/>
      <c r="MJG2195" s="218"/>
      <c r="MJH2195" s="218"/>
      <c r="MJI2195" s="218"/>
      <c r="MJJ2195" s="218"/>
      <c r="MJK2195" s="218"/>
      <c r="MJL2195" s="218"/>
      <c r="MJM2195" s="218"/>
      <c r="MJN2195" s="218"/>
      <c r="MJO2195" s="218"/>
      <c r="MJP2195" s="218"/>
      <c r="MJQ2195" s="218"/>
      <c r="MJR2195" s="218"/>
      <c r="MJS2195" s="218"/>
      <c r="MJT2195" s="218"/>
      <c r="MJU2195" s="218"/>
      <c r="MJV2195" s="218"/>
      <c r="MJW2195" s="218"/>
      <c r="MJX2195" s="218"/>
      <c r="MJY2195" s="218"/>
      <c r="MJZ2195" s="218"/>
      <c r="MKA2195" s="218"/>
      <c r="MKB2195" s="218"/>
      <c r="MKC2195" s="218"/>
      <c r="MKD2195" s="218"/>
      <c r="MKE2195" s="218"/>
      <c r="MKF2195" s="218"/>
      <c r="MKG2195" s="218"/>
      <c r="MKH2195" s="218"/>
      <c r="MKI2195" s="218"/>
      <c r="MKJ2195" s="218"/>
      <c r="MKK2195" s="218"/>
      <c r="MKL2195" s="218"/>
      <c r="MKM2195" s="218"/>
      <c r="MKN2195" s="218"/>
      <c r="MKO2195" s="218"/>
      <c r="MKP2195" s="218"/>
      <c r="MKQ2195" s="218"/>
      <c r="MKR2195" s="218"/>
      <c r="MKS2195" s="218"/>
      <c r="MKT2195" s="218"/>
      <c r="MKU2195" s="218"/>
      <c r="MKV2195" s="218"/>
      <c r="MKW2195" s="218"/>
      <c r="MKX2195" s="218"/>
      <c r="MKY2195" s="218"/>
      <c r="MKZ2195" s="218"/>
      <c r="MLA2195" s="218"/>
      <c r="MLB2195" s="218"/>
      <c r="MLC2195" s="218"/>
      <c r="MLD2195" s="218"/>
      <c r="MLE2195" s="218"/>
      <c r="MLF2195" s="218"/>
      <c r="MLG2195" s="218"/>
      <c r="MLH2195" s="218"/>
      <c r="MLI2195" s="218"/>
      <c r="MLJ2195" s="218"/>
      <c r="MLK2195" s="218"/>
      <c r="MLL2195" s="218"/>
      <c r="MLM2195" s="218"/>
      <c r="MLN2195" s="218"/>
      <c r="MLO2195" s="218"/>
      <c r="MLP2195" s="218"/>
      <c r="MLQ2195" s="218"/>
      <c r="MLR2195" s="218"/>
      <c r="MLS2195" s="218"/>
      <c r="MLT2195" s="218"/>
      <c r="MLU2195" s="218"/>
      <c r="MLV2195" s="218"/>
      <c r="MLW2195" s="218"/>
      <c r="MLX2195" s="218"/>
      <c r="MLY2195" s="218"/>
      <c r="MLZ2195" s="218"/>
      <c r="MMA2195" s="218"/>
      <c r="MMB2195" s="218"/>
      <c r="MMC2195" s="218"/>
      <c r="MMD2195" s="218"/>
      <c r="MME2195" s="218"/>
      <c r="MMF2195" s="218"/>
      <c r="MMG2195" s="218"/>
      <c r="MMH2195" s="218"/>
      <c r="MMI2195" s="218"/>
      <c r="MMJ2195" s="218"/>
      <c r="MMK2195" s="218"/>
      <c r="MML2195" s="218"/>
      <c r="MMM2195" s="218"/>
      <c r="MMN2195" s="218"/>
      <c r="MMO2195" s="218"/>
      <c r="MMP2195" s="218"/>
      <c r="MMQ2195" s="218"/>
      <c r="MMR2195" s="218"/>
      <c r="MMS2195" s="218"/>
      <c r="MMT2195" s="218"/>
      <c r="MMU2195" s="218"/>
      <c r="MMV2195" s="218"/>
      <c r="MMW2195" s="218"/>
      <c r="MMX2195" s="218"/>
      <c r="MMY2195" s="218"/>
      <c r="MMZ2195" s="218"/>
      <c r="MNA2195" s="218"/>
      <c r="MNB2195" s="218"/>
      <c r="MNC2195" s="218"/>
      <c r="MND2195" s="218"/>
      <c r="MNE2195" s="218"/>
      <c r="MNF2195" s="218"/>
      <c r="MNG2195" s="218"/>
      <c r="MNH2195" s="218"/>
      <c r="MNI2195" s="218"/>
      <c r="MNJ2195" s="218"/>
      <c r="MNK2195" s="218"/>
      <c r="MNL2195" s="218"/>
      <c r="MNM2195" s="218"/>
      <c r="MNN2195" s="218"/>
      <c r="MNO2195" s="218"/>
      <c r="MNP2195" s="218"/>
      <c r="MNQ2195" s="218"/>
      <c r="MNR2195" s="218"/>
      <c r="MNS2195" s="218"/>
      <c r="MNT2195" s="218"/>
      <c r="MNU2195" s="218"/>
      <c r="MNV2195" s="218"/>
      <c r="MNW2195" s="218"/>
      <c r="MNX2195" s="218"/>
      <c r="MNY2195" s="218"/>
      <c r="MNZ2195" s="218"/>
      <c r="MOA2195" s="218"/>
      <c r="MOB2195" s="218"/>
      <c r="MOC2195" s="218"/>
      <c r="MOD2195" s="218"/>
      <c r="MOE2195" s="218"/>
      <c r="MOF2195" s="218"/>
      <c r="MOG2195" s="218"/>
      <c r="MOH2195" s="218"/>
      <c r="MOI2195" s="218"/>
      <c r="MOJ2195" s="218"/>
      <c r="MOK2195" s="218"/>
      <c r="MOL2195" s="218"/>
      <c r="MOM2195" s="218"/>
      <c r="MON2195" s="218"/>
      <c r="MOO2195" s="218"/>
      <c r="MOP2195" s="218"/>
      <c r="MOQ2195" s="218"/>
      <c r="MOR2195" s="218"/>
      <c r="MOS2195" s="218"/>
      <c r="MOT2195" s="218"/>
      <c r="MOU2195" s="218"/>
      <c r="MOV2195" s="218"/>
      <c r="MOW2195" s="218"/>
      <c r="MOX2195" s="218"/>
      <c r="MOY2195" s="218"/>
      <c r="MOZ2195" s="218"/>
      <c r="MPA2195" s="218"/>
      <c r="MPB2195" s="218"/>
      <c r="MPC2195" s="218"/>
      <c r="MPD2195" s="218"/>
      <c r="MPE2195" s="218"/>
      <c r="MPF2195" s="218"/>
      <c r="MPG2195" s="218"/>
      <c r="MPH2195" s="218"/>
      <c r="MPI2195" s="218"/>
      <c r="MPJ2195" s="218"/>
      <c r="MPK2195" s="218"/>
      <c r="MPL2195" s="218"/>
      <c r="MPM2195" s="218"/>
      <c r="MPN2195" s="218"/>
      <c r="MPO2195" s="218"/>
      <c r="MPP2195" s="218"/>
      <c r="MPQ2195" s="218"/>
      <c r="MPR2195" s="218"/>
      <c r="MPS2195" s="218"/>
      <c r="MPT2195" s="218"/>
      <c r="MPU2195" s="218"/>
      <c r="MPV2195" s="218"/>
      <c r="MPW2195" s="218"/>
      <c r="MPX2195" s="218"/>
      <c r="MPY2195" s="218"/>
      <c r="MPZ2195" s="218"/>
      <c r="MQA2195" s="218"/>
      <c r="MQB2195" s="218"/>
      <c r="MQC2195" s="218"/>
      <c r="MQD2195" s="218"/>
      <c r="MQE2195" s="218"/>
      <c r="MQF2195" s="218"/>
      <c r="MQG2195" s="218"/>
      <c r="MQH2195" s="218"/>
      <c r="MQI2195" s="218"/>
      <c r="MQJ2195" s="218"/>
      <c r="MQK2195" s="218"/>
      <c r="MQL2195" s="218"/>
      <c r="MQM2195" s="218"/>
      <c r="MQN2195" s="218"/>
      <c r="MQO2195" s="218"/>
      <c r="MQP2195" s="218"/>
      <c r="MQQ2195" s="218"/>
      <c r="MQR2195" s="218"/>
      <c r="MQS2195" s="218"/>
      <c r="MQT2195" s="218"/>
      <c r="MQU2195" s="218"/>
      <c r="MQV2195" s="218"/>
      <c r="MQW2195" s="218"/>
      <c r="MQX2195" s="218"/>
      <c r="MQY2195" s="218"/>
      <c r="MQZ2195" s="218"/>
      <c r="MRA2195" s="218"/>
      <c r="MRB2195" s="218"/>
      <c r="MRC2195" s="218"/>
      <c r="MRD2195" s="218"/>
      <c r="MRE2195" s="218"/>
      <c r="MRF2195" s="218"/>
      <c r="MRG2195" s="218"/>
      <c r="MRH2195" s="218"/>
      <c r="MRI2195" s="218"/>
      <c r="MRJ2195" s="218"/>
      <c r="MRK2195" s="218"/>
      <c r="MRL2195" s="218"/>
      <c r="MRM2195" s="218"/>
      <c r="MRN2195" s="218"/>
      <c r="MRO2195" s="218"/>
      <c r="MRP2195" s="218"/>
      <c r="MRQ2195" s="218"/>
      <c r="MRR2195" s="218"/>
      <c r="MRS2195" s="218"/>
      <c r="MRT2195" s="218"/>
      <c r="MRU2195" s="218"/>
      <c r="MRV2195" s="218"/>
      <c r="MRW2195" s="218"/>
      <c r="MRX2195" s="218"/>
      <c r="MRY2195" s="218"/>
      <c r="MRZ2195" s="218"/>
      <c r="MSA2195" s="218"/>
      <c r="MSB2195" s="218"/>
      <c r="MSC2195" s="218"/>
      <c r="MSD2195" s="218"/>
      <c r="MSE2195" s="218"/>
      <c r="MSF2195" s="218"/>
      <c r="MSG2195" s="218"/>
      <c r="MSH2195" s="218"/>
      <c r="MSI2195" s="218"/>
      <c r="MSJ2195" s="218"/>
      <c r="MSK2195" s="218"/>
      <c r="MSL2195" s="218"/>
      <c r="MSM2195" s="218"/>
      <c r="MSN2195" s="218"/>
      <c r="MSO2195" s="218"/>
      <c r="MSP2195" s="218"/>
      <c r="MSQ2195" s="218"/>
      <c r="MSR2195" s="218"/>
      <c r="MSS2195" s="218"/>
      <c r="MST2195" s="218"/>
      <c r="MSU2195" s="218"/>
      <c r="MSV2195" s="218"/>
      <c r="MSW2195" s="218"/>
      <c r="MSX2195" s="218"/>
      <c r="MSY2195" s="218"/>
      <c r="MSZ2195" s="218"/>
      <c r="MTA2195" s="218"/>
      <c r="MTB2195" s="218"/>
      <c r="MTC2195" s="218"/>
      <c r="MTD2195" s="218"/>
      <c r="MTE2195" s="218"/>
      <c r="MTF2195" s="218"/>
      <c r="MTG2195" s="218"/>
      <c r="MTH2195" s="218"/>
      <c r="MTI2195" s="218"/>
      <c r="MTJ2195" s="218"/>
      <c r="MTK2195" s="218"/>
      <c r="MTL2195" s="218"/>
      <c r="MTM2195" s="218"/>
      <c r="MTN2195" s="218"/>
      <c r="MTO2195" s="218"/>
      <c r="MTP2195" s="218"/>
      <c r="MTQ2195" s="218"/>
      <c r="MTR2195" s="218"/>
      <c r="MTS2195" s="218"/>
      <c r="MTT2195" s="218"/>
      <c r="MTU2195" s="218"/>
      <c r="MTV2195" s="218"/>
      <c r="MTW2195" s="218"/>
      <c r="MTX2195" s="218"/>
      <c r="MTY2195" s="218"/>
      <c r="MTZ2195" s="218"/>
      <c r="MUA2195" s="218"/>
      <c r="MUB2195" s="218"/>
      <c r="MUC2195" s="218"/>
      <c r="MUD2195" s="218"/>
      <c r="MUE2195" s="218"/>
      <c r="MUF2195" s="218"/>
      <c r="MUG2195" s="218"/>
      <c r="MUH2195" s="218"/>
      <c r="MUI2195" s="218"/>
      <c r="MUJ2195" s="218"/>
      <c r="MUK2195" s="218"/>
      <c r="MUL2195" s="218"/>
      <c r="MUM2195" s="218"/>
      <c r="MUN2195" s="218"/>
      <c r="MUO2195" s="218"/>
      <c r="MUP2195" s="218"/>
      <c r="MUQ2195" s="218"/>
      <c r="MUR2195" s="218"/>
      <c r="MUS2195" s="218"/>
      <c r="MUT2195" s="218"/>
      <c r="MUU2195" s="218"/>
      <c r="MUV2195" s="218"/>
      <c r="MUW2195" s="218"/>
      <c r="MUX2195" s="218"/>
      <c r="MUY2195" s="218"/>
      <c r="MUZ2195" s="218"/>
      <c r="MVA2195" s="218"/>
      <c r="MVB2195" s="218"/>
      <c r="MVC2195" s="218"/>
      <c r="MVD2195" s="218"/>
      <c r="MVE2195" s="218"/>
      <c r="MVF2195" s="218"/>
      <c r="MVG2195" s="218"/>
      <c r="MVH2195" s="218"/>
      <c r="MVI2195" s="218"/>
      <c r="MVJ2195" s="218"/>
      <c r="MVK2195" s="218"/>
      <c r="MVL2195" s="218"/>
      <c r="MVM2195" s="218"/>
      <c r="MVN2195" s="218"/>
      <c r="MVO2195" s="218"/>
      <c r="MVP2195" s="218"/>
      <c r="MVQ2195" s="218"/>
      <c r="MVR2195" s="218"/>
      <c r="MVS2195" s="218"/>
      <c r="MVT2195" s="218"/>
      <c r="MVU2195" s="218"/>
      <c r="MVV2195" s="218"/>
      <c r="MVW2195" s="218"/>
      <c r="MVX2195" s="218"/>
      <c r="MVY2195" s="218"/>
      <c r="MVZ2195" s="218"/>
      <c r="MWA2195" s="218"/>
      <c r="MWB2195" s="218"/>
      <c r="MWC2195" s="218"/>
      <c r="MWD2195" s="218"/>
      <c r="MWE2195" s="218"/>
      <c r="MWF2195" s="218"/>
      <c r="MWG2195" s="218"/>
      <c r="MWH2195" s="218"/>
      <c r="MWI2195" s="218"/>
      <c r="MWJ2195" s="218"/>
      <c r="MWK2195" s="218"/>
      <c r="MWL2195" s="218"/>
      <c r="MWM2195" s="218"/>
      <c r="MWN2195" s="218"/>
      <c r="MWO2195" s="218"/>
      <c r="MWP2195" s="218"/>
      <c r="MWQ2195" s="218"/>
      <c r="MWR2195" s="218"/>
      <c r="MWS2195" s="218"/>
      <c r="MWT2195" s="218"/>
      <c r="MWU2195" s="218"/>
      <c r="MWV2195" s="218"/>
      <c r="MWW2195" s="218"/>
      <c r="MWX2195" s="218"/>
      <c r="MWY2195" s="218"/>
      <c r="MWZ2195" s="218"/>
      <c r="MXA2195" s="218"/>
      <c r="MXB2195" s="218"/>
      <c r="MXC2195" s="218"/>
      <c r="MXD2195" s="218"/>
      <c r="MXE2195" s="218"/>
      <c r="MXF2195" s="218"/>
      <c r="MXG2195" s="218"/>
      <c r="MXH2195" s="218"/>
      <c r="MXI2195" s="218"/>
      <c r="MXJ2195" s="218"/>
      <c r="MXK2195" s="218"/>
      <c r="MXL2195" s="218"/>
      <c r="MXM2195" s="218"/>
      <c r="MXN2195" s="218"/>
      <c r="MXO2195" s="218"/>
      <c r="MXP2195" s="218"/>
      <c r="MXQ2195" s="218"/>
      <c r="MXR2195" s="218"/>
      <c r="MXS2195" s="218"/>
      <c r="MXT2195" s="218"/>
      <c r="MXU2195" s="218"/>
      <c r="MXV2195" s="218"/>
      <c r="MXW2195" s="218"/>
      <c r="MXX2195" s="218"/>
      <c r="MXY2195" s="218"/>
      <c r="MXZ2195" s="218"/>
      <c r="MYA2195" s="218"/>
      <c r="MYB2195" s="218"/>
      <c r="MYC2195" s="218"/>
      <c r="MYD2195" s="218"/>
      <c r="MYE2195" s="218"/>
      <c r="MYF2195" s="218"/>
      <c r="MYG2195" s="218"/>
      <c r="MYH2195" s="218"/>
      <c r="MYI2195" s="218"/>
      <c r="MYJ2195" s="218"/>
      <c r="MYK2195" s="218"/>
      <c r="MYL2195" s="218"/>
      <c r="MYM2195" s="218"/>
      <c r="MYN2195" s="218"/>
      <c r="MYO2195" s="218"/>
      <c r="MYP2195" s="218"/>
      <c r="MYQ2195" s="218"/>
      <c r="MYR2195" s="218"/>
      <c r="MYS2195" s="218"/>
      <c r="MYT2195" s="218"/>
      <c r="MYU2195" s="218"/>
      <c r="MYV2195" s="218"/>
      <c r="MYW2195" s="218"/>
      <c r="MYX2195" s="218"/>
      <c r="MYY2195" s="218"/>
      <c r="MYZ2195" s="218"/>
      <c r="MZA2195" s="218"/>
      <c r="MZB2195" s="218"/>
      <c r="MZC2195" s="218"/>
      <c r="MZD2195" s="218"/>
      <c r="MZE2195" s="218"/>
      <c r="MZF2195" s="218"/>
      <c r="MZG2195" s="218"/>
      <c r="MZH2195" s="218"/>
      <c r="MZI2195" s="218"/>
      <c r="MZJ2195" s="218"/>
      <c r="MZK2195" s="218"/>
      <c r="MZL2195" s="218"/>
      <c r="MZM2195" s="218"/>
      <c r="MZN2195" s="218"/>
      <c r="MZO2195" s="218"/>
      <c r="MZP2195" s="218"/>
      <c r="MZQ2195" s="218"/>
      <c r="MZR2195" s="218"/>
      <c r="MZS2195" s="218"/>
      <c r="MZT2195" s="218"/>
      <c r="MZU2195" s="218"/>
      <c r="MZV2195" s="218"/>
      <c r="MZW2195" s="218"/>
      <c r="MZX2195" s="218"/>
      <c r="MZY2195" s="218"/>
      <c r="MZZ2195" s="218"/>
      <c r="NAA2195" s="218"/>
      <c r="NAB2195" s="218"/>
      <c r="NAC2195" s="218"/>
      <c r="NAD2195" s="218"/>
      <c r="NAE2195" s="218"/>
      <c r="NAF2195" s="218"/>
      <c r="NAG2195" s="218"/>
      <c r="NAH2195" s="218"/>
      <c r="NAI2195" s="218"/>
      <c r="NAJ2195" s="218"/>
      <c r="NAK2195" s="218"/>
      <c r="NAL2195" s="218"/>
      <c r="NAM2195" s="218"/>
      <c r="NAN2195" s="218"/>
      <c r="NAO2195" s="218"/>
      <c r="NAP2195" s="218"/>
      <c r="NAQ2195" s="218"/>
      <c r="NAR2195" s="218"/>
      <c r="NAS2195" s="218"/>
      <c r="NAT2195" s="218"/>
      <c r="NAU2195" s="218"/>
      <c r="NAV2195" s="218"/>
      <c r="NAW2195" s="218"/>
      <c r="NAX2195" s="218"/>
      <c r="NAY2195" s="218"/>
      <c r="NAZ2195" s="218"/>
      <c r="NBA2195" s="218"/>
      <c r="NBB2195" s="218"/>
      <c r="NBC2195" s="218"/>
      <c r="NBD2195" s="218"/>
      <c r="NBE2195" s="218"/>
      <c r="NBF2195" s="218"/>
      <c r="NBG2195" s="218"/>
      <c r="NBH2195" s="218"/>
      <c r="NBI2195" s="218"/>
      <c r="NBJ2195" s="218"/>
      <c r="NBK2195" s="218"/>
      <c r="NBL2195" s="218"/>
      <c r="NBM2195" s="218"/>
      <c r="NBN2195" s="218"/>
      <c r="NBO2195" s="218"/>
      <c r="NBP2195" s="218"/>
      <c r="NBQ2195" s="218"/>
      <c r="NBR2195" s="218"/>
      <c r="NBS2195" s="218"/>
      <c r="NBT2195" s="218"/>
      <c r="NBU2195" s="218"/>
      <c r="NBV2195" s="218"/>
      <c r="NBW2195" s="218"/>
      <c r="NBX2195" s="218"/>
      <c r="NBY2195" s="218"/>
      <c r="NBZ2195" s="218"/>
      <c r="NCA2195" s="218"/>
      <c r="NCB2195" s="218"/>
      <c r="NCC2195" s="218"/>
      <c r="NCD2195" s="218"/>
      <c r="NCE2195" s="218"/>
      <c r="NCF2195" s="218"/>
      <c r="NCG2195" s="218"/>
      <c r="NCH2195" s="218"/>
      <c r="NCI2195" s="218"/>
      <c r="NCJ2195" s="218"/>
      <c r="NCK2195" s="218"/>
      <c r="NCL2195" s="218"/>
      <c r="NCM2195" s="218"/>
      <c r="NCN2195" s="218"/>
      <c r="NCO2195" s="218"/>
      <c r="NCP2195" s="218"/>
      <c r="NCQ2195" s="218"/>
      <c r="NCR2195" s="218"/>
      <c r="NCS2195" s="218"/>
      <c r="NCT2195" s="218"/>
      <c r="NCU2195" s="218"/>
      <c r="NCV2195" s="218"/>
      <c r="NCW2195" s="218"/>
      <c r="NCX2195" s="218"/>
      <c r="NCY2195" s="218"/>
      <c r="NCZ2195" s="218"/>
      <c r="NDA2195" s="218"/>
      <c r="NDB2195" s="218"/>
      <c r="NDC2195" s="218"/>
      <c r="NDD2195" s="218"/>
      <c r="NDE2195" s="218"/>
      <c r="NDF2195" s="218"/>
      <c r="NDG2195" s="218"/>
      <c r="NDH2195" s="218"/>
      <c r="NDI2195" s="218"/>
      <c r="NDJ2195" s="218"/>
      <c r="NDK2195" s="218"/>
      <c r="NDL2195" s="218"/>
      <c r="NDM2195" s="218"/>
      <c r="NDN2195" s="218"/>
      <c r="NDO2195" s="218"/>
      <c r="NDP2195" s="218"/>
      <c r="NDQ2195" s="218"/>
      <c r="NDR2195" s="218"/>
      <c r="NDS2195" s="218"/>
      <c r="NDT2195" s="218"/>
      <c r="NDU2195" s="218"/>
      <c r="NDV2195" s="218"/>
      <c r="NDW2195" s="218"/>
      <c r="NDX2195" s="218"/>
      <c r="NDY2195" s="218"/>
      <c r="NDZ2195" s="218"/>
      <c r="NEA2195" s="218"/>
      <c r="NEB2195" s="218"/>
      <c r="NEC2195" s="218"/>
      <c r="NED2195" s="218"/>
      <c r="NEE2195" s="218"/>
      <c r="NEF2195" s="218"/>
      <c r="NEG2195" s="218"/>
      <c r="NEH2195" s="218"/>
      <c r="NEI2195" s="218"/>
      <c r="NEJ2195" s="218"/>
      <c r="NEK2195" s="218"/>
      <c r="NEL2195" s="218"/>
      <c r="NEM2195" s="218"/>
      <c r="NEN2195" s="218"/>
      <c r="NEO2195" s="218"/>
      <c r="NEP2195" s="218"/>
      <c r="NEQ2195" s="218"/>
      <c r="NER2195" s="218"/>
      <c r="NES2195" s="218"/>
      <c r="NET2195" s="218"/>
      <c r="NEU2195" s="218"/>
      <c r="NEV2195" s="218"/>
      <c r="NEW2195" s="218"/>
      <c r="NEX2195" s="218"/>
      <c r="NEY2195" s="218"/>
      <c r="NEZ2195" s="218"/>
      <c r="NFA2195" s="218"/>
      <c r="NFB2195" s="218"/>
      <c r="NFC2195" s="218"/>
      <c r="NFD2195" s="218"/>
      <c r="NFE2195" s="218"/>
      <c r="NFF2195" s="218"/>
      <c r="NFG2195" s="218"/>
      <c r="NFH2195" s="218"/>
      <c r="NFI2195" s="218"/>
      <c r="NFJ2195" s="218"/>
      <c r="NFK2195" s="218"/>
      <c r="NFL2195" s="218"/>
      <c r="NFM2195" s="218"/>
      <c r="NFN2195" s="218"/>
      <c r="NFO2195" s="218"/>
      <c r="NFP2195" s="218"/>
      <c r="NFQ2195" s="218"/>
      <c r="NFR2195" s="218"/>
      <c r="NFS2195" s="218"/>
      <c r="NFT2195" s="218"/>
      <c r="NFU2195" s="218"/>
      <c r="NFV2195" s="218"/>
      <c r="NFW2195" s="218"/>
      <c r="NFX2195" s="218"/>
      <c r="NFY2195" s="218"/>
      <c r="NFZ2195" s="218"/>
      <c r="NGA2195" s="218"/>
      <c r="NGB2195" s="218"/>
      <c r="NGC2195" s="218"/>
      <c r="NGD2195" s="218"/>
      <c r="NGE2195" s="218"/>
      <c r="NGF2195" s="218"/>
      <c r="NGG2195" s="218"/>
      <c r="NGH2195" s="218"/>
      <c r="NGI2195" s="218"/>
      <c r="NGJ2195" s="218"/>
      <c r="NGK2195" s="218"/>
      <c r="NGL2195" s="218"/>
      <c r="NGM2195" s="218"/>
      <c r="NGN2195" s="218"/>
      <c r="NGO2195" s="218"/>
      <c r="NGP2195" s="218"/>
      <c r="NGQ2195" s="218"/>
      <c r="NGR2195" s="218"/>
      <c r="NGS2195" s="218"/>
      <c r="NGT2195" s="218"/>
      <c r="NGU2195" s="218"/>
      <c r="NGV2195" s="218"/>
      <c r="NGW2195" s="218"/>
      <c r="NGX2195" s="218"/>
      <c r="NGY2195" s="218"/>
      <c r="NGZ2195" s="218"/>
      <c r="NHA2195" s="218"/>
      <c r="NHB2195" s="218"/>
      <c r="NHC2195" s="218"/>
      <c r="NHD2195" s="218"/>
      <c r="NHE2195" s="218"/>
      <c r="NHF2195" s="218"/>
      <c r="NHG2195" s="218"/>
      <c r="NHH2195" s="218"/>
      <c r="NHI2195" s="218"/>
      <c r="NHJ2195" s="218"/>
      <c r="NHK2195" s="218"/>
      <c r="NHL2195" s="218"/>
      <c r="NHM2195" s="218"/>
      <c r="NHN2195" s="218"/>
      <c r="NHO2195" s="218"/>
      <c r="NHP2195" s="218"/>
      <c r="NHQ2195" s="218"/>
      <c r="NHR2195" s="218"/>
      <c r="NHS2195" s="218"/>
      <c r="NHT2195" s="218"/>
      <c r="NHU2195" s="218"/>
      <c r="NHV2195" s="218"/>
      <c r="NHW2195" s="218"/>
      <c r="NHX2195" s="218"/>
      <c r="NHY2195" s="218"/>
      <c r="NHZ2195" s="218"/>
      <c r="NIA2195" s="218"/>
      <c r="NIB2195" s="218"/>
      <c r="NIC2195" s="218"/>
      <c r="NID2195" s="218"/>
      <c r="NIE2195" s="218"/>
      <c r="NIF2195" s="218"/>
      <c r="NIG2195" s="218"/>
      <c r="NIH2195" s="218"/>
      <c r="NII2195" s="218"/>
      <c r="NIJ2195" s="218"/>
      <c r="NIK2195" s="218"/>
      <c r="NIL2195" s="218"/>
      <c r="NIM2195" s="218"/>
      <c r="NIN2195" s="218"/>
      <c r="NIO2195" s="218"/>
      <c r="NIP2195" s="218"/>
      <c r="NIQ2195" s="218"/>
      <c r="NIR2195" s="218"/>
      <c r="NIS2195" s="218"/>
      <c r="NIT2195" s="218"/>
      <c r="NIU2195" s="218"/>
      <c r="NIV2195" s="218"/>
      <c r="NIW2195" s="218"/>
      <c r="NIX2195" s="218"/>
      <c r="NIY2195" s="218"/>
      <c r="NIZ2195" s="218"/>
      <c r="NJA2195" s="218"/>
      <c r="NJB2195" s="218"/>
      <c r="NJC2195" s="218"/>
      <c r="NJD2195" s="218"/>
      <c r="NJE2195" s="218"/>
      <c r="NJF2195" s="218"/>
      <c r="NJG2195" s="218"/>
      <c r="NJH2195" s="218"/>
      <c r="NJI2195" s="218"/>
      <c r="NJJ2195" s="218"/>
      <c r="NJK2195" s="218"/>
      <c r="NJL2195" s="218"/>
      <c r="NJM2195" s="218"/>
      <c r="NJN2195" s="218"/>
      <c r="NJO2195" s="218"/>
      <c r="NJP2195" s="218"/>
      <c r="NJQ2195" s="218"/>
      <c r="NJR2195" s="218"/>
      <c r="NJS2195" s="218"/>
      <c r="NJT2195" s="218"/>
      <c r="NJU2195" s="218"/>
      <c r="NJV2195" s="218"/>
      <c r="NJW2195" s="218"/>
      <c r="NJX2195" s="218"/>
      <c r="NJY2195" s="218"/>
      <c r="NJZ2195" s="218"/>
      <c r="NKA2195" s="218"/>
      <c r="NKB2195" s="218"/>
      <c r="NKC2195" s="218"/>
      <c r="NKD2195" s="218"/>
      <c r="NKE2195" s="218"/>
      <c r="NKF2195" s="218"/>
      <c r="NKG2195" s="218"/>
      <c r="NKH2195" s="218"/>
      <c r="NKI2195" s="218"/>
      <c r="NKJ2195" s="218"/>
      <c r="NKK2195" s="218"/>
      <c r="NKL2195" s="218"/>
      <c r="NKM2195" s="218"/>
      <c r="NKN2195" s="218"/>
      <c r="NKO2195" s="218"/>
      <c r="NKP2195" s="218"/>
      <c r="NKQ2195" s="218"/>
      <c r="NKR2195" s="218"/>
      <c r="NKS2195" s="218"/>
      <c r="NKT2195" s="218"/>
      <c r="NKU2195" s="218"/>
      <c r="NKV2195" s="218"/>
      <c r="NKW2195" s="218"/>
      <c r="NKX2195" s="218"/>
      <c r="NKY2195" s="218"/>
      <c r="NKZ2195" s="218"/>
      <c r="NLA2195" s="218"/>
      <c r="NLB2195" s="218"/>
      <c r="NLC2195" s="218"/>
      <c r="NLD2195" s="218"/>
      <c r="NLE2195" s="218"/>
      <c r="NLF2195" s="218"/>
      <c r="NLG2195" s="218"/>
      <c r="NLH2195" s="218"/>
      <c r="NLI2195" s="218"/>
      <c r="NLJ2195" s="218"/>
      <c r="NLK2195" s="218"/>
      <c r="NLL2195" s="218"/>
      <c r="NLM2195" s="218"/>
      <c r="NLN2195" s="218"/>
      <c r="NLO2195" s="218"/>
      <c r="NLP2195" s="218"/>
      <c r="NLQ2195" s="218"/>
      <c r="NLR2195" s="218"/>
      <c r="NLS2195" s="218"/>
      <c r="NLT2195" s="218"/>
      <c r="NLU2195" s="218"/>
      <c r="NLV2195" s="218"/>
      <c r="NLW2195" s="218"/>
      <c r="NLX2195" s="218"/>
      <c r="NLY2195" s="218"/>
      <c r="NLZ2195" s="218"/>
      <c r="NMA2195" s="218"/>
      <c r="NMB2195" s="218"/>
      <c r="NMC2195" s="218"/>
      <c r="NMD2195" s="218"/>
      <c r="NME2195" s="218"/>
      <c r="NMF2195" s="218"/>
      <c r="NMG2195" s="218"/>
      <c r="NMH2195" s="218"/>
      <c r="NMI2195" s="218"/>
      <c r="NMJ2195" s="218"/>
      <c r="NMK2195" s="218"/>
      <c r="NML2195" s="218"/>
      <c r="NMM2195" s="218"/>
      <c r="NMN2195" s="218"/>
      <c r="NMO2195" s="218"/>
      <c r="NMP2195" s="218"/>
      <c r="NMQ2195" s="218"/>
      <c r="NMR2195" s="218"/>
      <c r="NMS2195" s="218"/>
      <c r="NMT2195" s="218"/>
      <c r="NMU2195" s="218"/>
      <c r="NMV2195" s="218"/>
      <c r="NMW2195" s="218"/>
      <c r="NMX2195" s="218"/>
      <c r="NMY2195" s="218"/>
      <c r="NMZ2195" s="218"/>
      <c r="NNA2195" s="218"/>
      <c r="NNB2195" s="218"/>
      <c r="NNC2195" s="218"/>
      <c r="NND2195" s="218"/>
      <c r="NNE2195" s="218"/>
      <c r="NNF2195" s="218"/>
      <c r="NNG2195" s="218"/>
      <c r="NNH2195" s="218"/>
      <c r="NNI2195" s="218"/>
      <c r="NNJ2195" s="218"/>
      <c r="NNK2195" s="218"/>
      <c r="NNL2195" s="218"/>
      <c r="NNM2195" s="218"/>
      <c r="NNN2195" s="218"/>
      <c r="NNO2195" s="218"/>
      <c r="NNP2195" s="218"/>
      <c r="NNQ2195" s="218"/>
      <c r="NNR2195" s="218"/>
      <c r="NNS2195" s="218"/>
      <c r="NNT2195" s="218"/>
      <c r="NNU2195" s="218"/>
      <c r="NNV2195" s="218"/>
      <c r="NNW2195" s="218"/>
      <c r="NNX2195" s="218"/>
      <c r="NNY2195" s="218"/>
      <c r="NNZ2195" s="218"/>
      <c r="NOA2195" s="218"/>
      <c r="NOB2195" s="218"/>
      <c r="NOC2195" s="218"/>
      <c r="NOD2195" s="218"/>
      <c r="NOE2195" s="218"/>
      <c r="NOF2195" s="218"/>
      <c r="NOG2195" s="218"/>
      <c r="NOH2195" s="218"/>
      <c r="NOI2195" s="218"/>
      <c r="NOJ2195" s="218"/>
      <c r="NOK2195" s="218"/>
      <c r="NOL2195" s="218"/>
      <c r="NOM2195" s="218"/>
      <c r="NON2195" s="218"/>
      <c r="NOO2195" s="218"/>
      <c r="NOP2195" s="218"/>
      <c r="NOQ2195" s="218"/>
      <c r="NOR2195" s="218"/>
      <c r="NOS2195" s="218"/>
      <c r="NOT2195" s="218"/>
      <c r="NOU2195" s="218"/>
      <c r="NOV2195" s="218"/>
      <c r="NOW2195" s="218"/>
      <c r="NOX2195" s="218"/>
      <c r="NOY2195" s="218"/>
      <c r="NOZ2195" s="218"/>
      <c r="NPA2195" s="218"/>
      <c r="NPB2195" s="218"/>
      <c r="NPC2195" s="218"/>
      <c r="NPD2195" s="218"/>
      <c r="NPE2195" s="218"/>
      <c r="NPF2195" s="218"/>
      <c r="NPG2195" s="218"/>
      <c r="NPH2195" s="218"/>
      <c r="NPI2195" s="218"/>
      <c r="NPJ2195" s="218"/>
      <c r="NPK2195" s="218"/>
      <c r="NPL2195" s="218"/>
      <c r="NPM2195" s="218"/>
      <c r="NPN2195" s="218"/>
      <c r="NPO2195" s="218"/>
      <c r="NPP2195" s="218"/>
      <c r="NPQ2195" s="218"/>
      <c r="NPR2195" s="218"/>
      <c r="NPS2195" s="218"/>
      <c r="NPT2195" s="218"/>
      <c r="NPU2195" s="218"/>
      <c r="NPV2195" s="218"/>
      <c r="NPW2195" s="218"/>
      <c r="NPX2195" s="218"/>
      <c r="NPY2195" s="218"/>
      <c r="NPZ2195" s="218"/>
      <c r="NQA2195" s="218"/>
      <c r="NQB2195" s="218"/>
      <c r="NQC2195" s="218"/>
      <c r="NQD2195" s="218"/>
      <c r="NQE2195" s="218"/>
      <c r="NQF2195" s="218"/>
      <c r="NQG2195" s="218"/>
      <c r="NQH2195" s="218"/>
      <c r="NQI2195" s="218"/>
      <c r="NQJ2195" s="218"/>
      <c r="NQK2195" s="218"/>
      <c r="NQL2195" s="218"/>
      <c r="NQM2195" s="218"/>
      <c r="NQN2195" s="218"/>
      <c r="NQO2195" s="218"/>
      <c r="NQP2195" s="218"/>
      <c r="NQQ2195" s="218"/>
      <c r="NQR2195" s="218"/>
      <c r="NQS2195" s="218"/>
      <c r="NQT2195" s="218"/>
      <c r="NQU2195" s="218"/>
      <c r="NQV2195" s="218"/>
      <c r="NQW2195" s="218"/>
      <c r="NQX2195" s="218"/>
      <c r="NQY2195" s="218"/>
      <c r="NQZ2195" s="218"/>
      <c r="NRA2195" s="218"/>
      <c r="NRB2195" s="218"/>
      <c r="NRC2195" s="218"/>
      <c r="NRD2195" s="218"/>
      <c r="NRE2195" s="218"/>
      <c r="NRF2195" s="218"/>
      <c r="NRG2195" s="218"/>
      <c r="NRH2195" s="218"/>
      <c r="NRI2195" s="218"/>
      <c r="NRJ2195" s="218"/>
      <c r="NRK2195" s="218"/>
      <c r="NRL2195" s="218"/>
      <c r="NRM2195" s="218"/>
      <c r="NRN2195" s="218"/>
      <c r="NRO2195" s="218"/>
      <c r="NRP2195" s="218"/>
      <c r="NRQ2195" s="218"/>
      <c r="NRR2195" s="218"/>
      <c r="NRS2195" s="218"/>
      <c r="NRT2195" s="218"/>
      <c r="NRU2195" s="218"/>
      <c r="NRV2195" s="218"/>
      <c r="NRW2195" s="218"/>
      <c r="NRX2195" s="218"/>
      <c r="NRY2195" s="218"/>
      <c r="NRZ2195" s="218"/>
      <c r="NSA2195" s="218"/>
      <c r="NSB2195" s="218"/>
      <c r="NSC2195" s="218"/>
      <c r="NSD2195" s="218"/>
      <c r="NSE2195" s="218"/>
      <c r="NSF2195" s="218"/>
      <c r="NSG2195" s="218"/>
      <c r="NSH2195" s="218"/>
      <c r="NSI2195" s="218"/>
      <c r="NSJ2195" s="218"/>
      <c r="NSK2195" s="218"/>
      <c r="NSL2195" s="218"/>
      <c r="NSM2195" s="218"/>
      <c r="NSN2195" s="218"/>
      <c r="NSO2195" s="218"/>
      <c r="NSP2195" s="218"/>
      <c r="NSQ2195" s="218"/>
      <c r="NSR2195" s="218"/>
      <c r="NSS2195" s="218"/>
      <c r="NST2195" s="218"/>
      <c r="NSU2195" s="218"/>
      <c r="NSV2195" s="218"/>
      <c r="NSW2195" s="218"/>
      <c r="NSX2195" s="218"/>
      <c r="NSY2195" s="218"/>
      <c r="NSZ2195" s="218"/>
      <c r="NTA2195" s="218"/>
      <c r="NTB2195" s="218"/>
      <c r="NTC2195" s="218"/>
      <c r="NTD2195" s="218"/>
      <c r="NTE2195" s="218"/>
      <c r="NTF2195" s="218"/>
      <c r="NTG2195" s="218"/>
      <c r="NTH2195" s="218"/>
      <c r="NTI2195" s="218"/>
      <c r="NTJ2195" s="218"/>
      <c r="NTK2195" s="218"/>
      <c r="NTL2195" s="218"/>
      <c r="NTM2195" s="218"/>
      <c r="NTN2195" s="218"/>
      <c r="NTO2195" s="218"/>
      <c r="NTP2195" s="218"/>
      <c r="NTQ2195" s="218"/>
      <c r="NTR2195" s="218"/>
      <c r="NTS2195" s="218"/>
      <c r="NTT2195" s="218"/>
      <c r="NTU2195" s="218"/>
      <c r="NTV2195" s="218"/>
      <c r="NTW2195" s="218"/>
      <c r="NTX2195" s="218"/>
      <c r="NTY2195" s="218"/>
      <c r="NTZ2195" s="218"/>
      <c r="NUA2195" s="218"/>
      <c r="NUB2195" s="218"/>
      <c r="NUC2195" s="218"/>
      <c r="NUD2195" s="218"/>
      <c r="NUE2195" s="218"/>
      <c r="NUF2195" s="218"/>
      <c r="NUG2195" s="218"/>
      <c r="NUH2195" s="218"/>
      <c r="NUI2195" s="218"/>
      <c r="NUJ2195" s="218"/>
      <c r="NUK2195" s="218"/>
      <c r="NUL2195" s="218"/>
      <c r="NUM2195" s="218"/>
      <c r="NUN2195" s="218"/>
      <c r="NUO2195" s="218"/>
      <c r="NUP2195" s="218"/>
      <c r="NUQ2195" s="218"/>
      <c r="NUR2195" s="218"/>
      <c r="NUS2195" s="218"/>
      <c r="NUT2195" s="218"/>
      <c r="NUU2195" s="218"/>
      <c r="NUV2195" s="218"/>
      <c r="NUW2195" s="218"/>
      <c r="NUX2195" s="218"/>
      <c r="NUY2195" s="218"/>
      <c r="NUZ2195" s="218"/>
      <c r="NVA2195" s="218"/>
      <c r="NVB2195" s="218"/>
      <c r="NVC2195" s="218"/>
      <c r="NVD2195" s="218"/>
      <c r="NVE2195" s="218"/>
      <c r="NVF2195" s="218"/>
      <c r="NVG2195" s="218"/>
      <c r="NVH2195" s="218"/>
      <c r="NVI2195" s="218"/>
      <c r="NVJ2195" s="218"/>
      <c r="NVK2195" s="218"/>
      <c r="NVL2195" s="218"/>
      <c r="NVM2195" s="218"/>
      <c r="NVN2195" s="218"/>
      <c r="NVO2195" s="218"/>
      <c r="NVP2195" s="218"/>
      <c r="NVQ2195" s="218"/>
      <c r="NVR2195" s="218"/>
      <c r="NVS2195" s="218"/>
      <c r="NVT2195" s="218"/>
      <c r="NVU2195" s="218"/>
      <c r="NVV2195" s="218"/>
      <c r="NVW2195" s="218"/>
      <c r="NVX2195" s="218"/>
      <c r="NVY2195" s="218"/>
      <c r="NVZ2195" s="218"/>
      <c r="NWA2195" s="218"/>
      <c r="NWB2195" s="218"/>
      <c r="NWC2195" s="218"/>
      <c r="NWD2195" s="218"/>
      <c r="NWE2195" s="218"/>
      <c r="NWF2195" s="218"/>
      <c r="NWG2195" s="218"/>
      <c r="NWH2195" s="218"/>
      <c r="NWI2195" s="218"/>
      <c r="NWJ2195" s="218"/>
      <c r="NWK2195" s="218"/>
      <c r="NWL2195" s="218"/>
      <c r="NWM2195" s="218"/>
      <c r="NWN2195" s="218"/>
      <c r="NWO2195" s="218"/>
      <c r="NWP2195" s="218"/>
      <c r="NWQ2195" s="218"/>
      <c r="NWR2195" s="218"/>
      <c r="NWS2195" s="218"/>
      <c r="NWT2195" s="218"/>
      <c r="NWU2195" s="218"/>
      <c r="NWV2195" s="218"/>
      <c r="NWW2195" s="218"/>
      <c r="NWX2195" s="218"/>
      <c r="NWY2195" s="218"/>
      <c r="NWZ2195" s="218"/>
      <c r="NXA2195" s="218"/>
      <c r="NXB2195" s="218"/>
      <c r="NXC2195" s="218"/>
      <c r="NXD2195" s="218"/>
      <c r="NXE2195" s="218"/>
      <c r="NXF2195" s="218"/>
      <c r="NXG2195" s="218"/>
      <c r="NXH2195" s="218"/>
      <c r="NXI2195" s="218"/>
      <c r="NXJ2195" s="218"/>
      <c r="NXK2195" s="218"/>
      <c r="NXL2195" s="218"/>
      <c r="NXM2195" s="218"/>
      <c r="NXN2195" s="218"/>
      <c r="NXO2195" s="218"/>
      <c r="NXP2195" s="218"/>
      <c r="NXQ2195" s="218"/>
      <c r="NXR2195" s="218"/>
      <c r="NXS2195" s="218"/>
      <c r="NXT2195" s="218"/>
      <c r="NXU2195" s="218"/>
      <c r="NXV2195" s="218"/>
      <c r="NXW2195" s="218"/>
      <c r="NXX2195" s="218"/>
      <c r="NXY2195" s="218"/>
      <c r="NXZ2195" s="218"/>
      <c r="NYA2195" s="218"/>
      <c r="NYB2195" s="218"/>
      <c r="NYC2195" s="218"/>
      <c r="NYD2195" s="218"/>
      <c r="NYE2195" s="218"/>
      <c r="NYF2195" s="218"/>
      <c r="NYG2195" s="218"/>
      <c r="NYH2195" s="218"/>
      <c r="NYI2195" s="218"/>
      <c r="NYJ2195" s="218"/>
      <c r="NYK2195" s="218"/>
      <c r="NYL2195" s="218"/>
      <c r="NYM2195" s="218"/>
      <c r="NYN2195" s="218"/>
      <c r="NYO2195" s="218"/>
      <c r="NYP2195" s="218"/>
      <c r="NYQ2195" s="218"/>
      <c r="NYR2195" s="218"/>
      <c r="NYS2195" s="218"/>
      <c r="NYT2195" s="218"/>
      <c r="NYU2195" s="218"/>
      <c r="NYV2195" s="218"/>
      <c r="NYW2195" s="218"/>
      <c r="NYX2195" s="218"/>
      <c r="NYY2195" s="218"/>
      <c r="NYZ2195" s="218"/>
      <c r="NZA2195" s="218"/>
      <c r="NZB2195" s="218"/>
      <c r="NZC2195" s="218"/>
      <c r="NZD2195" s="218"/>
      <c r="NZE2195" s="218"/>
      <c r="NZF2195" s="218"/>
      <c r="NZG2195" s="218"/>
      <c r="NZH2195" s="218"/>
      <c r="NZI2195" s="218"/>
      <c r="NZJ2195" s="218"/>
      <c r="NZK2195" s="218"/>
      <c r="NZL2195" s="218"/>
      <c r="NZM2195" s="218"/>
      <c r="NZN2195" s="218"/>
      <c r="NZO2195" s="218"/>
      <c r="NZP2195" s="218"/>
      <c r="NZQ2195" s="218"/>
      <c r="NZR2195" s="218"/>
      <c r="NZS2195" s="218"/>
      <c r="NZT2195" s="218"/>
      <c r="NZU2195" s="218"/>
      <c r="NZV2195" s="218"/>
      <c r="NZW2195" s="218"/>
      <c r="NZX2195" s="218"/>
      <c r="NZY2195" s="218"/>
      <c r="NZZ2195" s="218"/>
      <c r="OAA2195" s="218"/>
      <c r="OAB2195" s="218"/>
      <c r="OAC2195" s="218"/>
      <c r="OAD2195" s="218"/>
      <c r="OAE2195" s="218"/>
      <c r="OAF2195" s="218"/>
      <c r="OAG2195" s="218"/>
      <c r="OAH2195" s="218"/>
      <c r="OAI2195" s="218"/>
      <c r="OAJ2195" s="218"/>
      <c r="OAK2195" s="218"/>
      <c r="OAL2195" s="218"/>
      <c r="OAM2195" s="218"/>
      <c r="OAN2195" s="218"/>
      <c r="OAO2195" s="218"/>
      <c r="OAP2195" s="218"/>
      <c r="OAQ2195" s="218"/>
      <c r="OAR2195" s="218"/>
      <c r="OAS2195" s="218"/>
      <c r="OAT2195" s="218"/>
      <c r="OAU2195" s="218"/>
      <c r="OAV2195" s="218"/>
      <c r="OAW2195" s="218"/>
      <c r="OAX2195" s="218"/>
      <c r="OAY2195" s="218"/>
      <c r="OAZ2195" s="218"/>
      <c r="OBA2195" s="218"/>
      <c r="OBB2195" s="218"/>
      <c r="OBC2195" s="218"/>
      <c r="OBD2195" s="218"/>
      <c r="OBE2195" s="218"/>
      <c r="OBF2195" s="218"/>
      <c r="OBG2195" s="218"/>
      <c r="OBH2195" s="218"/>
      <c r="OBI2195" s="218"/>
      <c r="OBJ2195" s="218"/>
      <c r="OBK2195" s="218"/>
      <c r="OBL2195" s="218"/>
      <c r="OBM2195" s="218"/>
      <c r="OBN2195" s="218"/>
      <c r="OBO2195" s="218"/>
      <c r="OBP2195" s="218"/>
      <c r="OBQ2195" s="218"/>
      <c r="OBR2195" s="218"/>
      <c r="OBS2195" s="218"/>
      <c r="OBT2195" s="218"/>
      <c r="OBU2195" s="218"/>
      <c r="OBV2195" s="218"/>
      <c r="OBW2195" s="218"/>
      <c r="OBX2195" s="218"/>
      <c r="OBY2195" s="218"/>
      <c r="OBZ2195" s="218"/>
      <c r="OCA2195" s="218"/>
      <c r="OCB2195" s="218"/>
      <c r="OCC2195" s="218"/>
      <c r="OCD2195" s="218"/>
      <c r="OCE2195" s="218"/>
      <c r="OCF2195" s="218"/>
      <c r="OCG2195" s="218"/>
      <c r="OCH2195" s="218"/>
      <c r="OCI2195" s="218"/>
      <c r="OCJ2195" s="218"/>
      <c r="OCK2195" s="218"/>
      <c r="OCL2195" s="218"/>
      <c r="OCM2195" s="218"/>
      <c r="OCN2195" s="218"/>
      <c r="OCO2195" s="218"/>
      <c r="OCP2195" s="218"/>
      <c r="OCQ2195" s="218"/>
      <c r="OCR2195" s="218"/>
      <c r="OCS2195" s="218"/>
      <c r="OCT2195" s="218"/>
      <c r="OCU2195" s="218"/>
      <c r="OCV2195" s="218"/>
      <c r="OCW2195" s="218"/>
      <c r="OCX2195" s="218"/>
      <c r="OCY2195" s="218"/>
      <c r="OCZ2195" s="218"/>
      <c r="ODA2195" s="218"/>
      <c r="ODB2195" s="218"/>
      <c r="ODC2195" s="218"/>
      <c r="ODD2195" s="218"/>
      <c r="ODE2195" s="218"/>
      <c r="ODF2195" s="218"/>
      <c r="ODG2195" s="218"/>
      <c r="ODH2195" s="218"/>
      <c r="ODI2195" s="218"/>
      <c r="ODJ2195" s="218"/>
      <c r="ODK2195" s="218"/>
      <c r="ODL2195" s="218"/>
      <c r="ODM2195" s="218"/>
      <c r="ODN2195" s="218"/>
      <c r="ODO2195" s="218"/>
      <c r="ODP2195" s="218"/>
      <c r="ODQ2195" s="218"/>
      <c r="ODR2195" s="218"/>
      <c r="ODS2195" s="218"/>
      <c r="ODT2195" s="218"/>
      <c r="ODU2195" s="218"/>
      <c r="ODV2195" s="218"/>
      <c r="ODW2195" s="218"/>
      <c r="ODX2195" s="218"/>
      <c r="ODY2195" s="218"/>
      <c r="ODZ2195" s="218"/>
      <c r="OEA2195" s="218"/>
      <c r="OEB2195" s="218"/>
      <c r="OEC2195" s="218"/>
      <c r="OED2195" s="218"/>
      <c r="OEE2195" s="218"/>
      <c r="OEF2195" s="218"/>
      <c r="OEG2195" s="218"/>
      <c r="OEH2195" s="218"/>
      <c r="OEI2195" s="218"/>
      <c r="OEJ2195" s="218"/>
      <c r="OEK2195" s="218"/>
      <c r="OEL2195" s="218"/>
      <c r="OEM2195" s="218"/>
      <c r="OEN2195" s="218"/>
      <c r="OEO2195" s="218"/>
      <c r="OEP2195" s="218"/>
      <c r="OEQ2195" s="218"/>
      <c r="OER2195" s="218"/>
      <c r="OES2195" s="218"/>
      <c r="OET2195" s="218"/>
      <c r="OEU2195" s="218"/>
      <c r="OEV2195" s="218"/>
      <c r="OEW2195" s="218"/>
      <c r="OEX2195" s="218"/>
      <c r="OEY2195" s="218"/>
      <c r="OEZ2195" s="218"/>
      <c r="OFA2195" s="218"/>
      <c r="OFB2195" s="218"/>
      <c r="OFC2195" s="218"/>
      <c r="OFD2195" s="218"/>
      <c r="OFE2195" s="218"/>
      <c r="OFF2195" s="218"/>
      <c r="OFG2195" s="218"/>
      <c r="OFH2195" s="218"/>
      <c r="OFI2195" s="218"/>
      <c r="OFJ2195" s="218"/>
      <c r="OFK2195" s="218"/>
      <c r="OFL2195" s="218"/>
      <c r="OFM2195" s="218"/>
      <c r="OFN2195" s="218"/>
      <c r="OFO2195" s="218"/>
      <c r="OFP2195" s="218"/>
      <c r="OFQ2195" s="218"/>
      <c r="OFR2195" s="218"/>
      <c r="OFS2195" s="218"/>
      <c r="OFT2195" s="218"/>
      <c r="OFU2195" s="218"/>
      <c r="OFV2195" s="218"/>
      <c r="OFW2195" s="218"/>
      <c r="OFX2195" s="218"/>
      <c r="OFY2195" s="218"/>
      <c r="OFZ2195" s="218"/>
      <c r="OGA2195" s="218"/>
      <c r="OGB2195" s="218"/>
      <c r="OGC2195" s="218"/>
      <c r="OGD2195" s="218"/>
      <c r="OGE2195" s="218"/>
      <c r="OGF2195" s="218"/>
      <c r="OGG2195" s="218"/>
      <c r="OGH2195" s="218"/>
      <c r="OGI2195" s="218"/>
      <c r="OGJ2195" s="218"/>
      <c r="OGK2195" s="218"/>
      <c r="OGL2195" s="218"/>
      <c r="OGM2195" s="218"/>
      <c r="OGN2195" s="218"/>
      <c r="OGO2195" s="218"/>
      <c r="OGP2195" s="218"/>
      <c r="OGQ2195" s="218"/>
      <c r="OGR2195" s="218"/>
      <c r="OGS2195" s="218"/>
      <c r="OGT2195" s="218"/>
      <c r="OGU2195" s="218"/>
      <c r="OGV2195" s="218"/>
      <c r="OGW2195" s="218"/>
      <c r="OGX2195" s="218"/>
      <c r="OGY2195" s="218"/>
      <c r="OGZ2195" s="218"/>
      <c r="OHA2195" s="218"/>
      <c r="OHB2195" s="218"/>
      <c r="OHC2195" s="218"/>
      <c r="OHD2195" s="218"/>
      <c r="OHE2195" s="218"/>
      <c r="OHF2195" s="218"/>
      <c r="OHG2195" s="218"/>
      <c r="OHH2195" s="218"/>
      <c r="OHI2195" s="218"/>
      <c r="OHJ2195" s="218"/>
      <c r="OHK2195" s="218"/>
      <c r="OHL2195" s="218"/>
      <c r="OHM2195" s="218"/>
      <c r="OHN2195" s="218"/>
      <c r="OHO2195" s="218"/>
      <c r="OHP2195" s="218"/>
      <c r="OHQ2195" s="218"/>
      <c r="OHR2195" s="218"/>
      <c r="OHS2195" s="218"/>
      <c r="OHT2195" s="218"/>
      <c r="OHU2195" s="218"/>
      <c r="OHV2195" s="218"/>
      <c r="OHW2195" s="218"/>
      <c r="OHX2195" s="218"/>
      <c r="OHY2195" s="218"/>
      <c r="OHZ2195" s="218"/>
      <c r="OIA2195" s="218"/>
      <c r="OIB2195" s="218"/>
      <c r="OIC2195" s="218"/>
      <c r="OID2195" s="218"/>
      <c r="OIE2195" s="218"/>
      <c r="OIF2195" s="218"/>
      <c r="OIG2195" s="218"/>
      <c r="OIH2195" s="218"/>
      <c r="OII2195" s="218"/>
      <c r="OIJ2195" s="218"/>
      <c r="OIK2195" s="218"/>
      <c r="OIL2195" s="218"/>
      <c r="OIM2195" s="218"/>
      <c r="OIN2195" s="218"/>
      <c r="OIO2195" s="218"/>
      <c r="OIP2195" s="218"/>
      <c r="OIQ2195" s="218"/>
      <c r="OIR2195" s="218"/>
      <c r="OIS2195" s="218"/>
      <c r="OIT2195" s="218"/>
      <c r="OIU2195" s="218"/>
      <c r="OIV2195" s="218"/>
      <c r="OIW2195" s="218"/>
      <c r="OIX2195" s="218"/>
      <c r="OIY2195" s="218"/>
      <c r="OIZ2195" s="218"/>
      <c r="OJA2195" s="218"/>
      <c r="OJB2195" s="218"/>
      <c r="OJC2195" s="218"/>
      <c r="OJD2195" s="218"/>
      <c r="OJE2195" s="218"/>
      <c r="OJF2195" s="218"/>
      <c r="OJG2195" s="218"/>
      <c r="OJH2195" s="218"/>
      <c r="OJI2195" s="218"/>
      <c r="OJJ2195" s="218"/>
      <c r="OJK2195" s="218"/>
      <c r="OJL2195" s="218"/>
      <c r="OJM2195" s="218"/>
      <c r="OJN2195" s="218"/>
      <c r="OJO2195" s="218"/>
      <c r="OJP2195" s="218"/>
      <c r="OJQ2195" s="218"/>
      <c r="OJR2195" s="218"/>
      <c r="OJS2195" s="218"/>
      <c r="OJT2195" s="218"/>
      <c r="OJU2195" s="218"/>
      <c r="OJV2195" s="218"/>
      <c r="OJW2195" s="218"/>
      <c r="OJX2195" s="218"/>
      <c r="OJY2195" s="218"/>
      <c r="OJZ2195" s="218"/>
      <c r="OKA2195" s="218"/>
      <c r="OKB2195" s="218"/>
      <c r="OKC2195" s="218"/>
      <c r="OKD2195" s="218"/>
      <c r="OKE2195" s="218"/>
      <c r="OKF2195" s="218"/>
      <c r="OKG2195" s="218"/>
      <c r="OKH2195" s="218"/>
      <c r="OKI2195" s="218"/>
      <c r="OKJ2195" s="218"/>
      <c r="OKK2195" s="218"/>
      <c r="OKL2195" s="218"/>
      <c r="OKM2195" s="218"/>
      <c r="OKN2195" s="218"/>
      <c r="OKO2195" s="218"/>
      <c r="OKP2195" s="218"/>
      <c r="OKQ2195" s="218"/>
      <c r="OKR2195" s="218"/>
      <c r="OKS2195" s="218"/>
      <c r="OKT2195" s="218"/>
      <c r="OKU2195" s="218"/>
      <c r="OKV2195" s="218"/>
      <c r="OKW2195" s="218"/>
      <c r="OKX2195" s="218"/>
      <c r="OKY2195" s="218"/>
      <c r="OKZ2195" s="218"/>
      <c r="OLA2195" s="218"/>
      <c r="OLB2195" s="218"/>
      <c r="OLC2195" s="218"/>
      <c r="OLD2195" s="218"/>
      <c r="OLE2195" s="218"/>
      <c r="OLF2195" s="218"/>
      <c r="OLG2195" s="218"/>
      <c r="OLH2195" s="218"/>
      <c r="OLI2195" s="218"/>
      <c r="OLJ2195" s="218"/>
      <c r="OLK2195" s="218"/>
      <c r="OLL2195" s="218"/>
      <c r="OLM2195" s="218"/>
      <c r="OLN2195" s="218"/>
      <c r="OLO2195" s="218"/>
      <c r="OLP2195" s="218"/>
      <c r="OLQ2195" s="218"/>
      <c r="OLR2195" s="218"/>
      <c r="OLS2195" s="218"/>
      <c r="OLT2195" s="218"/>
      <c r="OLU2195" s="218"/>
      <c r="OLV2195" s="218"/>
      <c r="OLW2195" s="218"/>
      <c r="OLX2195" s="218"/>
      <c r="OLY2195" s="218"/>
      <c r="OLZ2195" s="218"/>
      <c r="OMA2195" s="218"/>
      <c r="OMB2195" s="218"/>
      <c r="OMC2195" s="218"/>
      <c r="OMD2195" s="218"/>
      <c r="OME2195" s="218"/>
      <c r="OMF2195" s="218"/>
      <c r="OMG2195" s="218"/>
      <c r="OMH2195" s="218"/>
      <c r="OMI2195" s="218"/>
      <c r="OMJ2195" s="218"/>
      <c r="OMK2195" s="218"/>
      <c r="OML2195" s="218"/>
      <c r="OMM2195" s="218"/>
      <c r="OMN2195" s="218"/>
      <c r="OMO2195" s="218"/>
      <c r="OMP2195" s="218"/>
      <c r="OMQ2195" s="218"/>
      <c r="OMR2195" s="218"/>
      <c r="OMS2195" s="218"/>
      <c r="OMT2195" s="218"/>
      <c r="OMU2195" s="218"/>
      <c r="OMV2195" s="218"/>
      <c r="OMW2195" s="218"/>
      <c r="OMX2195" s="218"/>
      <c r="OMY2195" s="218"/>
      <c r="OMZ2195" s="218"/>
      <c r="ONA2195" s="218"/>
      <c r="ONB2195" s="218"/>
      <c r="ONC2195" s="218"/>
      <c r="OND2195" s="218"/>
      <c r="ONE2195" s="218"/>
      <c r="ONF2195" s="218"/>
      <c r="ONG2195" s="218"/>
      <c r="ONH2195" s="218"/>
      <c r="ONI2195" s="218"/>
      <c r="ONJ2195" s="218"/>
      <c r="ONK2195" s="218"/>
      <c r="ONL2195" s="218"/>
      <c r="ONM2195" s="218"/>
      <c r="ONN2195" s="218"/>
      <c r="ONO2195" s="218"/>
      <c r="ONP2195" s="218"/>
      <c r="ONQ2195" s="218"/>
      <c r="ONR2195" s="218"/>
      <c r="ONS2195" s="218"/>
      <c r="ONT2195" s="218"/>
      <c r="ONU2195" s="218"/>
      <c r="ONV2195" s="218"/>
      <c r="ONW2195" s="218"/>
      <c r="ONX2195" s="218"/>
      <c r="ONY2195" s="218"/>
      <c r="ONZ2195" s="218"/>
      <c r="OOA2195" s="218"/>
      <c r="OOB2195" s="218"/>
      <c r="OOC2195" s="218"/>
      <c r="OOD2195" s="218"/>
      <c r="OOE2195" s="218"/>
      <c r="OOF2195" s="218"/>
      <c r="OOG2195" s="218"/>
      <c r="OOH2195" s="218"/>
      <c r="OOI2195" s="218"/>
      <c r="OOJ2195" s="218"/>
      <c r="OOK2195" s="218"/>
      <c r="OOL2195" s="218"/>
      <c r="OOM2195" s="218"/>
      <c r="OON2195" s="218"/>
      <c r="OOO2195" s="218"/>
      <c r="OOP2195" s="218"/>
      <c r="OOQ2195" s="218"/>
      <c r="OOR2195" s="218"/>
      <c r="OOS2195" s="218"/>
      <c r="OOT2195" s="218"/>
      <c r="OOU2195" s="218"/>
      <c r="OOV2195" s="218"/>
      <c r="OOW2195" s="218"/>
      <c r="OOX2195" s="218"/>
      <c r="OOY2195" s="218"/>
      <c r="OOZ2195" s="218"/>
      <c r="OPA2195" s="218"/>
      <c r="OPB2195" s="218"/>
      <c r="OPC2195" s="218"/>
      <c r="OPD2195" s="218"/>
      <c r="OPE2195" s="218"/>
      <c r="OPF2195" s="218"/>
      <c r="OPG2195" s="218"/>
      <c r="OPH2195" s="218"/>
      <c r="OPI2195" s="218"/>
      <c r="OPJ2195" s="218"/>
      <c r="OPK2195" s="218"/>
      <c r="OPL2195" s="218"/>
      <c r="OPM2195" s="218"/>
      <c r="OPN2195" s="218"/>
      <c r="OPO2195" s="218"/>
      <c r="OPP2195" s="218"/>
      <c r="OPQ2195" s="218"/>
      <c r="OPR2195" s="218"/>
      <c r="OPS2195" s="218"/>
      <c r="OPT2195" s="218"/>
      <c r="OPU2195" s="218"/>
      <c r="OPV2195" s="218"/>
      <c r="OPW2195" s="218"/>
      <c r="OPX2195" s="218"/>
      <c r="OPY2195" s="218"/>
      <c r="OPZ2195" s="218"/>
      <c r="OQA2195" s="218"/>
      <c r="OQB2195" s="218"/>
      <c r="OQC2195" s="218"/>
      <c r="OQD2195" s="218"/>
      <c r="OQE2195" s="218"/>
      <c r="OQF2195" s="218"/>
      <c r="OQG2195" s="218"/>
      <c r="OQH2195" s="218"/>
      <c r="OQI2195" s="218"/>
      <c r="OQJ2195" s="218"/>
      <c r="OQK2195" s="218"/>
      <c r="OQL2195" s="218"/>
      <c r="OQM2195" s="218"/>
      <c r="OQN2195" s="218"/>
      <c r="OQO2195" s="218"/>
      <c r="OQP2195" s="218"/>
      <c r="OQQ2195" s="218"/>
      <c r="OQR2195" s="218"/>
      <c r="OQS2195" s="218"/>
      <c r="OQT2195" s="218"/>
      <c r="OQU2195" s="218"/>
      <c r="OQV2195" s="218"/>
      <c r="OQW2195" s="218"/>
      <c r="OQX2195" s="218"/>
      <c r="OQY2195" s="218"/>
      <c r="OQZ2195" s="218"/>
      <c r="ORA2195" s="218"/>
      <c r="ORB2195" s="218"/>
      <c r="ORC2195" s="218"/>
      <c r="ORD2195" s="218"/>
      <c r="ORE2195" s="218"/>
      <c r="ORF2195" s="218"/>
      <c r="ORG2195" s="218"/>
      <c r="ORH2195" s="218"/>
      <c r="ORI2195" s="218"/>
      <c r="ORJ2195" s="218"/>
      <c r="ORK2195" s="218"/>
      <c r="ORL2195" s="218"/>
      <c r="ORM2195" s="218"/>
      <c r="ORN2195" s="218"/>
      <c r="ORO2195" s="218"/>
      <c r="ORP2195" s="218"/>
      <c r="ORQ2195" s="218"/>
      <c r="ORR2195" s="218"/>
      <c r="ORS2195" s="218"/>
      <c r="ORT2195" s="218"/>
      <c r="ORU2195" s="218"/>
      <c r="ORV2195" s="218"/>
      <c r="ORW2195" s="218"/>
      <c r="ORX2195" s="218"/>
      <c r="ORY2195" s="218"/>
      <c r="ORZ2195" s="218"/>
      <c r="OSA2195" s="218"/>
      <c r="OSB2195" s="218"/>
      <c r="OSC2195" s="218"/>
      <c r="OSD2195" s="218"/>
      <c r="OSE2195" s="218"/>
      <c r="OSF2195" s="218"/>
      <c r="OSG2195" s="218"/>
      <c r="OSH2195" s="218"/>
      <c r="OSI2195" s="218"/>
      <c r="OSJ2195" s="218"/>
      <c r="OSK2195" s="218"/>
      <c r="OSL2195" s="218"/>
      <c r="OSM2195" s="218"/>
      <c r="OSN2195" s="218"/>
      <c r="OSO2195" s="218"/>
      <c r="OSP2195" s="218"/>
      <c r="OSQ2195" s="218"/>
      <c r="OSR2195" s="218"/>
      <c r="OSS2195" s="218"/>
      <c r="OST2195" s="218"/>
      <c r="OSU2195" s="218"/>
      <c r="OSV2195" s="218"/>
      <c r="OSW2195" s="218"/>
      <c r="OSX2195" s="218"/>
      <c r="OSY2195" s="218"/>
      <c r="OSZ2195" s="218"/>
      <c r="OTA2195" s="218"/>
      <c r="OTB2195" s="218"/>
      <c r="OTC2195" s="218"/>
      <c r="OTD2195" s="218"/>
      <c r="OTE2195" s="218"/>
      <c r="OTF2195" s="218"/>
      <c r="OTG2195" s="218"/>
      <c r="OTH2195" s="218"/>
      <c r="OTI2195" s="218"/>
      <c r="OTJ2195" s="218"/>
      <c r="OTK2195" s="218"/>
      <c r="OTL2195" s="218"/>
      <c r="OTM2195" s="218"/>
      <c r="OTN2195" s="218"/>
      <c r="OTO2195" s="218"/>
      <c r="OTP2195" s="218"/>
      <c r="OTQ2195" s="218"/>
      <c r="OTR2195" s="218"/>
      <c r="OTS2195" s="218"/>
      <c r="OTT2195" s="218"/>
      <c r="OTU2195" s="218"/>
      <c r="OTV2195" s="218"/>
      <c r="OTW2195" s="218"/>
      <c r="OTX2195" s="218"/>
      <c r="OTY2195" s="218"/>
      <c r="OTZ2195" s="218"/>
      <c r="OUA2195" s="218"/>
      <c r="OUB2195" s="218"/>
      <c r="OUC2195" s="218"/>
      <c r="OUD2195" s="218"/>
      <c r="OUE2195" s="218"/>
      <c r="OUF2195" s="218"/>
      <c r="OUG2195" s="218"/>
      <c r="OUH2195" s="218"/>
      <c r="OUI2195" s="218"/>
      <c r="OUJ2195" s="218"/>
      <c r="OUK2195" s="218"/>
      <c r="OUL2195" s="218"/>
      <c r="OUM2195" s="218"/>
      <c r="OUN2195" s="218"/>
      <c r="OUO2195" s="218"/>
      <c r="OUP2195" s="218"/>
      <c r="OUQ2195" s="218"/>
      <c r="OUR2195" s="218"/>
      <c r="OUS2195" s="218"/>
      <c r="OUT2195" s="218"/>
      <c r="OUU2195" s="218"/>
      <c r="OUV2195" s="218"/>
      <c r="OUW2195" s="218"/>
      <c r="OUX2195" s="218"/>
      <c r="OUY2195" s="218"/>
      <c r="OUZ2195" s="218"/>
      <c r="OVA2195" s="218"/>
      <c r="OVB2195" s="218"/>
      <c r="OVC2195" s="218"/>
      <c r="OVD2195" s="218"/>
      <c r="OVE2195" s="218"/>
      <c r="OVF2195" s="218"/>
      <c r="OVG2195" s="218"/>
      <c r="OVH2195" s="218"/>
      <c r="OVI2195" s="218"/>
      <c r="OVJ2195" s="218"/>
      <c r="OVK2195" s="218"/>
      <c r="OVL2195" s="218"/>
      <c r="OVM2195" s="218"/>
      <c r="OVN2195" s="218"/>
      <c r="OVO2195" s="218"/>
      <c r="OVP2195" s="218"/>
      <c r="OVQ2195" s="218"/>
      <c r="OVR2195" s="218"/>
      <c r="OVS2195" s="218"/>
      <c r="OVT2195" s="218"/>
      <c r="OVU2195" s="218"/>
      <c r="OVV2195" s="218"/>
      <c r="OVW2195" s="218"/>
      <c r="OVX2195" s="218"/>
      <c r="OVY2195" s="218"/>
      <c r="OVZ2195" s="218"/>
      <c r="OWA2195" s="218"/>
      <c r="OWB2195" s="218"/>
      <c r="OWC2195" s="218"/>
      <c r="OWD2195" s="218"/>
      <c r="OWE2195" s="218"/>
      <c r="OWF2195" s="218"/>
      <c r="OWG2195" s="218"/>
      <c r="OWH2195" s="218"/>
      <c r="OWI2195" s="218"/>
      <c r="OWJ2195" s="218"/>
      <c r="OWK2195" s="218"/>
      <c r="OWL2195" s="218"/>
      <c r="OWM2195" s="218"/>
      <c r="OWN2195" s="218"/>
      <c r="OWO2195" s="218"/>
      <c r="OWP2195" s="218"/>
      <c r="OWQ2195" s="218"/>
      <c r="OWR2195" s="218"/>
      <c r="OWS2195" s="218"/>
      <c r="OWT2195" s="218"/>
      <c r="OWU2195" s="218"/>
      <c r="OWV2195" s="218"/>
      <c r="OWW2195" s="218"/>
      <c r="OWX2195" s="218"/>
      <c r="OWY2195" s="218"/>
      <c r="OWZ2195" s="218"/>
      <c r="OXA2195" s="218"/>
      <c r="OXB2195" s="218"/>
      <c r="OXC2195" s="218"/>
      <c r="OXD2195" s="218"/>
      <c r="OXE2195" s="218"/>
      <c r="OXF2195" s="218"/>
      <c r="OXG2195" s="218"/>
      <c r="OXH2195" s="218"/>
      <c r="OXI2195" s="218"/>
      <c r="OXJ2195" s="218"/>
      <c r="OXK2195" s="218"/>
      <c r="OXL2195" s="218"/>
      <c r="OXM2195" s="218"/>
      <c r="OXN2195" s="218"/>
      <c r="OXO2195" s="218"/>
      <c r="OXP2195" s="218"/>
      <c r="OXQ2195" s="218"/>
      <c r="OXR2195" s="218"/>
      <c r="OXS2195" s="218"/>
      <c r="OXT2195" s="218"/>
      <c r="OXU2195" s="218"/>
      <c r="OXV2195" s="218"/>
      <c r="OXW2195" s="218"/>
      <c r="OXX2195" s="218"/>
      <c r="OXY2195" s="218"/>
      <c r="OXZ2195" s="218"/>
      <c r="OYA2195" s="218"/>
      <c r="OYB2195" s="218"/>
      <c r="OYC2195" s="218"/>
      <c r="OYD2195" s="218"/>
      <c r="OYE2195" s="218"/>
      <c r="OYF2195" s="218"/>
      <c r="OYG2195" s="218"/>
      <c r="OYH2195" s="218"/>
      <c r="OYI2195" s="218"/>
      <c r="OYJ2195" s="218"/>
      <c r="OYK2195" s="218"/>
      <c r="OYL2195" s="218"/>
      <c r="OYM2195" s="218"/>
      <c r="OYN2195" s="218"/>
      <c r="OYO2195" s="218"/>
      <c r="OYP2195" s="218"/>
      <c r="OYQ2195" s="218"/>
      <c r="OYR2195" s="218"/>
      <c r="OYS2195" s="218"/>
      <c r="OYT2195" s="218"/>
      <c r="OYU2195" s="218"/>
      <c r="OYV2195" s="218"/>
      <c r="OYW2195" s="218"/>
      <c r="OYX2195" s="218"/>
      <c r="OYY2195" s="218"/>
      <c r="OYZ2195" s="218"/>
      <c r="OZA2195" s="218"/>
      <c r="OZB2195" s="218"/>
      <c r="OZC2195" s="218"/>
      <c r="OZD2195" s="218"/>
      <c r="OZE2195" s="218"/>
      <c r="OZF2195" s="218"/>
      <c r="OZG2195" s="218"/>
      <c r="OZH2195" s="218"/>
      <c r="OZI2195" s="218"/>
      <c r="OZJ2195" s="218"/>
      <c r="OZK2195" s="218"/>
      <c r="OZL2195" s="218"/>
      <c r="OZM2195" s="218"/>
      <c r="OZN2195" s="218"/>
      <c r="OZO2195" s="218"/>
      <c r="OZP2195" s="218"/>
      <c r="OZQ2195" s="218"/>
      <c r="OZR2195" s="218"/>
      <c r="OZS2195" s="218"/>
      <c r="OZT2195" s="218"/>
      <c r="OZU2195" s="218"/>
      <c r="OZV2195" s="218"/>
      <c r="OZW2195" s="218"/>
      <c r="OZX2195" s="218"/>
      <c r="OZY2195" s="218"/>
      <c r="OZZ2195" s="218"/>
      <c r="PAA2195" s="218"/>
      <c r="PAB2195" s="218"/>
      <c r="PAC2195" s="218"/>
      <c r="PAD2195" s="218"/>
      <c r="PAE2195" s="218"/>
      <c r="PAF2195" s="218"/>
      <c r="PAG2195" s="218"/>
      <c r="PAH2195" s="218"/>
      <c r="PAI2195" s="218"/>
      <c r="PAJ2195" s="218"/>
      <c r="PAK2195" s="218"/>
      <c r="PAL2195" s="218"/>
      <c r="PAM2195" s="218"/>
      <c r="PAN2195" s="218"/>
      <c r="PAO2195" s="218"/>
      <c r="PAP2195" s="218"/>
      <c r="PAQ2195" s="218"/>
      <c r="PAR2195" s="218"/>
      <c r="PAS2195" s="218"/>
      <c r="PAT2195" s="218"/>
      <c r="PAU2195" s="218"/>
      <c r="PAV2195" s="218"/>
      <c r="PAW2195" s="218"/>
      <c r="PAX2195" s="218"/>
      <c r="PAY2195" s="218"/>
      <c r="PAZ2195" s="218"/>
      <c r="PBA2195" s="218"/>
      <c r="PBB2195" s="218"/>
      <c r="PBC2195" s="218"/>
      <c r="PBD2195" s="218"/>
      <c r="PBE2195" s="218"/>
      <c r="PBF2195" s="218"/>
      <c r="PBG2195" s="218"/>
      <c r="PBH2195" s="218"/>
      <c r="PBI2195" s="218"/>
      <c r="PBJ2195" s="218"/>
      <c r="PBK2195" s="218"/>
      <c r="PBL2195" s="218"/>
      <c r="PBM2195" s="218"/>
      <c r="PBN2195" s="218"/>
      <c r="PBO2195" s="218"/>
      <c r="PBP2195" s="218"/>
      <c r="PBQ2195" s="218"/>
      <c r="PBR2195" s="218"/>
      <c r="PBS2195" s="218"/>
      <c r="PBT2195" s="218"/>
      <c r="PBU2195" s="218"/>
      <c r="PBV2195" s="218"/>
      <c r="PBW2195" s="218"/>
      <c r="PBX2195" s="218"/>
      <c r="PBY2195" s="218"/>
      <c r="PBZ2195" s="218"/>
      <c r="PCA2195" s="218"/>
      <c r="PCB2195" s="218"/>
      <c r="PCC2195" s="218"/>
      <c r="PCD2195" s="218"/>
      <c r="PCE2195" s="218"/>
      <c r="PCF2195" s="218"/>
      <c r="PCG2195" s="218"/>
      <c r="PCH2195" s="218"/>
      <c r="PCI2195" s="218"/>
      <c r="PCJ2195" s="218"/>
      <c r="PCK2195" s="218"/>
      <c r="PCL2195" s="218"/>
      <c r="PCM2195" s="218"/>
      <c r="PCN2195" s="218"/>
      <c r="PCO2195" s="218"/>
      <c r="PCP2195" s="218"/>
      <c r="PCQ2195" s="218"/>
      <c r="PCR2195" s="218"/>
      <c r="PCS2195" s="218"/>
      <c r="PCT2195" s="218"/>
      <c r="PCU2195" s="218"/>
      <c r="PCV2195" s="218"/>
      <c r="PCW2195" s="218"/>
      <c r="PCX2195" s="218"/>
      <c r="PCY2195" s="218"/>
      <c r="PCZ2195" s="218"/>
      <c r="PDA2195" s="218"/>
      <c r="PDB2195" s="218"/>
      <c r="PDC2195" s="218"/>
      <c r="PDD2195" s="218"/>
      <c r="PDE2195" s="218"/>
      <c r="PDF2195" s="218"/>
      <c r="PDG2195" s="218"/>
      <c r="PDH2195" s="218"/>
      <c r="PDI2195" s="218"/>
      <c r="PDJ2195" s="218"/>
      <c r="PDK2195" s="218"/>
      <c r="PDL2195" s="218"/>
      <c r="PDM2195" s="218"/>
      <c r="PDN2195" s="218"/>
      <c r="PDO2195" s="218"/>
      <c r="PDP2195" s="218"/>
      <c r="PDQ2195" s="218"/>
      <c r="PDR2195" s="218"/>
      <c r="PDS2195" s="218"/>
      <c r="PDT2195" s="218"/>
      <c r="PDU2195" s="218"/>
      <c r="PDV2195" s="218"/>
      <c r="PDW2195" s="218"/>
      <c r="PDX2195" s="218"/>
      <c r="PDY2195" s="218"/>
      <c r="PDZ2195" s="218"/>
      <c r="PEA2195" s="218"/>
      <c r="PEB2195" s="218"/>
      <c r="PEC2195" s="218"/>
      <c r="PED2195" s="218"/>
      <c r="PEE2195" s="218"/>
      <c r="PEF2195" s="218"/>
      <c r="PEG2195" s="218"/>
      <c r="PEH2195" s="218"/>
      <c r="PEI2195" s="218"/>
      <c r="PEJ2195" s="218"/>
      <c r="PEK2195" s="218"/>
      <c r="PEL2195" s="218"/>
      <c r="PEM2195" s="218"/>
      <c r="PEN2195" s="218"/>
      <c r="PEO2195" s="218"/>
      <c r="PEP2195" s="218"/>
      <c r="PEQ2195" s="218"/>
      <c r="PER2195" s="218"/>
      <c r="PES2195" s="218"/>
      <c r="PET2195" s="218"/>
      <c r="PEU2195" s="218"/>
      <c r="PEV2195" s="218"/>
      <c r="PEW2195" s="218"/>
      <c r="PEX2195" s="218"/>
      <c r="PEY2195" s="218"/>
      <c r="PEZ2195" s="218"/>
      <c r="PFA2195" s="218"/>
      <c r="PFB2195" s="218"/>
      <c r="PFC2195" s="218"/>
      <c r="PFD2195" s="218"/>
      <c r="PFE2195" s="218"/>
      <c r="PFF2195" s="218"/>
      <c r="PFG2195" s="218"/>
      <c r="PFH2195" s="218"/>
      <c r="PFI2195" s="218"/>
      <c r="PFJ2195" s="218"/>
      <c r="PFK2195" s="218"/>
      <c r="PFL2195" s="218"/>
      <c r="PFM2195" s="218"/>
      <c r="PFN2195" s="218"/>
      <c r="PFO2195" s="218"/>
      <c r="PFP2195" s="218"/>
      <c r="PFQ2195" s="218"/>
      <c r="PFR2195" s="218"/>
      <c r="PFS2195" s="218"/>
      <c r="PFT2195" s="218"/>
      <c r="PFU2195" s="218"/>
      <c r="PFV2195" s="218"/>
      <c r="PFW2195" s="218"/>
      <c r="PFX2195" s="218"/>
      <c r="PFY2195" s="218"/>
      <c r="PFZ2195" s="218"/>
      <c r="PGA2195" s="218"/>
      <c r="PGB2195" s="218"/>
      <c r="PGC2195" s="218"/>
      <c r="PGD2195" s="218"/>
      <c r="PGE2195" s="218"/>
      <c r="PGF2195" s="218"/>
      <c r="PGG2195" s="218"/>
      <c r="PGH2195" s="218"/>
      <c r="PGI2195" s="218"/>
      <c r="PGJ2195" s="218"/>
      <c r="PGK2195" s="218"/>
      <c r="PGL2195" s="218"/>
      <c r="PGM2195" s="218"/>
      <c r="PGN2195" s="218"/>
      <c r="PGO2195" s="218"/>
      <c r="PGP2195" s="218"/>
      <c r="PGQ2195" s="218"/>
      <c r="PGR2195" s="218"/>
      <c r="PGS2195" s="218"/>
      <c r="PGT2195" s="218"/>
      <c r="PGU2195" s="218"/>
      <c r="PGV2195" s="218"/>
      <c r="PGW2195" s="218"/>
      <c r="PGX2195" s="218"/>
      <c r="PGY2195" s="218"/>
      <c r="PGZ2195" s="218"/>
      <c r="PHA2195" s="218"/>
      <c r="PHB2195" s="218"/>
      <c r="PHC2195" s="218"/>
      <c r="PHD2195" s="218"/>
      <c r="PHE2195" s="218"/>
      <c r="PHF2195" s="218"/>
      <c r="PHG2195" s="218"/>
      <c r="PHH2195" s="218"/>
      <c r="PHI2195" s="218"/>
      <c r="PHJ2195" s="218"/>
      <c r="PHK2195" s="218"/>
      <c r="PHL2195" s="218"/>
      <c r="PHM2195" s="218"/>
      <c r="PHN2195" s="218"/>
      <c r="PHO2195" s="218"/>
      <c r="PHP2195" s="218"/>
      <c r="PHQ2195" s="218"/>
      <c r="PHR2195" s="218"/>
      <c r="PHS2195" s="218"/>
      <c r="PHT2195" s="218"/>
      <c r="PHU2195" s="218"/>
      <c r="PHV2195" s="218"/>
      <c r="PHW2195" s="218"/>
      <c r="PHX2195" s="218"/>
      <c r="PHY2195" s="218"/>
      <c r="PHZ2195" s="218"/>
      <c r="PIA2195" s="218"/>
      <c r="PIB2195" s="218"/>
      <c r="PIC2195" s="218"/>
      <c r="PID2195" s="218"/>
      <c r="PIE2195" s="218"/>
      <c r="PIF2195" s="218"/>
      <c r="PIG2195" s="218"/>
      <c r="PIH2195" s="218"/>
      <c r="PII2195" s="218"/>
      <c r="PIJ2195" s="218"/>
      <c r="PIK2195" s="218"/>
      <c r="PIL2195" s="218"/>
      <c r="PIM2195" s="218"/>
      <c r="PIN2195" s="218"/>
      <c r="PIO2195" s="218"/>
      <c r="PIP2195" s="218"/>
      <c r="PIQ2195" s="218"/>
      <c r="PIR2195" s="218"/>
      <c r="PIS2195" s="218"/>
      <c r="PIT2195" s="218"/>
      <c r="PIU2195" s="218"/>
      <c r="PIV2195" s="218"/>
      <c r="PIW2195" s="218"/>
      <c r="PIX2195" s="218"/>
      <c r="PIY2195" s="218"/>
      <c r="PIZ2195" s="218"/>
      <c r="PJA2195" s="218"/>
      <c r="PJB2195" s="218"/>
      <c r="PJC2195" s="218"/>
      <c r="PJD2195" s="218"/>
      <c r="PJE2195" s="218"/>
      <c r="PJF2195" s="218"/>
      <c r="PJG2195" s="218"/>
      <c r="PJH2195" s="218"/>
      <c r="PJI2195" s="218"/>
      <c r="PJJ2195" s="218"/>
      <c r="PJK2195" s="218"/>
      <c r="PJL2195" s="218"/>
      <c r="PJM2195" s="218"/>
      <c r="PJN2195" s="218"/>
      <c r="PJO2195" s="218"/>
      <c r="PJP2195" s="218"/>
      <c r="PJQ2195" s="218"/>
      <c r="PJR2195" s="218"/>
      <c r="PJS2195" s="218"/>
      <c r="PJT2195" s="218"/>
      <c r="PJU2195" s="218"/>
      <c r="PJV2195" s="218"/>
      <c r="PJW2195" s="218"/>
      <c r="PJX2195" s="218"/>
      <c r="PJY2195" s="218"/>
      <c r="PJZ2195" s="218"/>
      <c r="PKA2195" s="218"/>
      <c r="PKB2195" s="218"/>
      <c r="PKC2195" s="218"/>
      <c r="PKD2195" s="218"/>
      <c r="PKE2195" s="218"/>
      <c r="PKF2195" s="218"/>
      <c r="PKG2195" s="218"/>
      <c r="PKH2195" s="218"/>
      <c r="PKI2195" s="218"/>
      <c r="PKJ2195" s="218"/>
      <c r="PKK2195" s="218"/>
      <c r="PKL2195" s="218"/>
      <c r="PKM2195" s="218"/>
      <c r="PKN2195" s="218"/>
      <c r="PKO2195" s="218"/>
      <c r="PKP2195" s="218"/>
      <c r="PKQ2195" s="218"/>
      <c r="PKR2195" s="218"/>
      <c r="PKS2195" s="218"/>
      <c r="PKT2195" s="218"/>
      <c r="PKU2195" s="218"/>
      <c r="PKV2195" s="218"/>
      <c r="PKW2195" s="218"/>
      <c r="PKX2195" s="218"/>
      <c r="PKY2195" s="218"/>
      <c r="PKZ2195" s="218"/>
      <c r="PLA2195" s="218"/>
      <c r="PLB2195" s="218"/>
      <c r="PLC2195" s="218"/>
      <c r="PLD2195" s="218"/>
      <c r="PLE2195" s="218"/>
      <c r="PLF2195" s="218"/>
      <c r="PLG2195" s="218"/>
      <c r="PLH2195" s="218"/>
      <c r="PLI2195" s="218"/>
      <c r="PLJ2195" s="218"/>
      <c r="PLK2195" s="218"/>
      <c r="PLL2195" s="218"/>
      <c r="PLM2195" s="218"/>
      <c r="PLN2195" s="218"/>
      <c r="PLO2195" s="218"/>
      <c r="PLP2195" s="218"/>
      <c r="PLQ2195" s="218"/>
      <c r="PLR2195" s="218"/>
      <c r="PLS2195" s="218"/>
      <c r="PLT2195" s="218"/>
      <c r="PLU2195" s="218"/>
      <c r="PLV2195" s="218"/>
      <c r="PLW2195" s="218"/>
      <c r="PLX2195" s="218"/>
      <c r="PLY2195" s="218"/>
      <c r="PLZ2195" s="218"/>
      <c r="PMA2195" s="218"/>
      <c r="PMB2195" s="218"/>
      <c r="PMC2195" s="218"/>
      <c r="PMD2195" s="218"/>
      <c r="PME2195" s="218"/>
      <c r="PMF2195" s="218"/>
      <c r="PMG2195" s="218"/>
      <c r="PMH2195" s="218"/>
      <c r="PMI2195" s="218"/>
      <c r="PMJ2195" s="218"/>
      <c r="PMK2195" s="218"/>
      <c r="PML2195" s="218"/>
      <c r="PMM2195" s="218"/>
      <c r="PMN2195" s="218"/>
      <c r="PMO2195" s="218"/>
      <c r="PMP2195" s="218"/>
      <c r="PMQ2195" s="218"/>
      <c r="PMR2195" s="218"/>
      <c r="PMS2195" s="218"/>
      <c r="PMT2195" s="218"/>
      <c r="PMU2195" s="218"/>
      <c r="PMV2195" s="218"/>
      <c r="PMW2195" s="218"/>
      <c r="PMX2195" s="218"/>
      <c r="PMY2195" s="218"/>
      <c r="PMZ2195" s="218"/>
      <c r="PNA2195" s="218"/>
      <c r="PNB2195" s="218"/>
      <c r="PNC2195" s="218"/>
      <c r="PND2195" s="218"/>
      <c r="PNE2195" s="218"/>
      <c r="PNF2195" s="218"/>
      <c r="PNG2195" s="218"/>
      <c r="PNH2195" s="218"/>
      <c r="PNI2195" s="218"/>
      <c r="PNJ2195" s="218"/>
      <c r="PNK2195" s="218"/>
      <c r="PNL2195" s="218"/>
      <c r="PNM2195" s="218"/>
      <c r="PNN2195" s="218"/>
      <c r="PNO2195" s="218"/>
      <c r="PNP2195" s="218"/>
      <c r="PNQ2195" s="218"/>
      <c r="PNR2195" s="218"/>
      <c r="PNS2195" s="218"/>
      <c r="PNT2195" s="218"/>
      <c r="PNU2195" s="218"/>
      <c r="PNV2195" s="218"/>
      <c r="PNW2195" s="218"/>
      <c r="PNX2195" s="218"/>
      <c r="PNY2195" s="218"/>
      <c r="PNZ2195" s="218"/>
      <c r="POA2195" s="218"/>
      <c r="POB2195" s="218"/>
      <c r="POC2195" s="218"/>
      <c r="POD2195" s="218"/>
      <c r="POE2195" s="218"/>
      <c r="POF2195" s="218"/>
      <c r="POG2195" s="218"/>
      <c r="POH2195" s="218"/>
      <c r="POI2195" s="218"/>
      <c r="POJ2195" s="218"/>
      <c r="POK2195" s="218"/>
      <c r="POL2195" s="218"/>
      <c r="POM2195" s="218"/>
      <c r="PON2195" s="218"/>
      <c r="POO2195" s="218"/>
      <c r="POP2195" s="218"/>
      <c r="POQ2195" s="218"/>
      <c r="POR2195" s="218"/>
      <c r="POS2195" s="218"/>
      <c r="POT2195" s="218"/>
      <c r="POU2195" s="218"/>
      <c r="POV2195" s="218"/>
      <c r="POW2195" s="218"/>
      <c r="POX2195" s="218"/>
      <c r="POY2195" s="218"/>
      <c r="POZ2195" s="218"/>
      <c r="PPA2195" s="218"/>
      <c r="PPB2195" s="218"/>
      <c r="PPC2195" s="218"/>
      <c r="PPD2195" s="218"/>
      <c r="PPE2195" s="218"/>
      <c r="PPF2195" s="218"/>
      <c r="PPG2195" s="218"/>
      <c r="PPH2195" s="218"/>
      <c r="PPI2195" s="218"/>
      <c r="PPJ2195" s="218"/>
      <c r="PPK2195" s="218"/>
      <c r="PPL2195" s="218"/>
      <c r="PPM2195" s="218"/>
      <c r="PPN2195" s="218"/>
      <c r="PPO2195" s="218"/>
      <c r="PPP2195" s="218"/>
      <c r="PPQ2195" s="218"/>
      <c r="PPR2195" s="218"/>
      <c r="PPS2195" s="218"/>
      <c r="PPT2195" s="218"/>
      <c r="PPU2195" s="218"/>
      <c r="PPV2195" s="218"/>
      <c r="PPW2195" s="218"/>
      <c r="PPX2195" s="218"/>
      <c r="PPY2195" s="218"/>
      <c r="PPZ2195" s="218"/>
      <c r="PQA2195" s="218"/>
      <c r="PQB2195" s="218"/>
      <c r="PQC2195" s="218"/>
      <c r="PQD2195" s="218"/>
      <c r="PQE2195" s="218"/>
      <c r="PQF2195" s="218"/>
      <c r="PQG2195" s="218"/>
      <c r="PQH2195" s="218"/>
      <c r="PQI2195" s="218"/>
      <c r="PQJ2195" s="218"/>
      <c r="PQK2195" s="218"/>
      <c r="PQL2195" s="218"/>
      <c r="PQM2195" s="218"/>
      <c r="PQN2195" s="218"/>
      <c r="PQO2195" s="218"/>
      <c r="PQP2195" s="218"/>
      <c r="PQQ2195" s="218"/>
      <c r="PQR2195" s="218"/>
      <c r="PQS2195" s="218"/>
      <c r="PQT2195" s="218"/>
      <c r="PQU2195" s="218"/>
      <c r="PQV2195" s="218"/>
      <c r="PQW2195" s="218"/>
      <c r="PQX2195" s="218"/>
      <c r="PQY2195" s="218"/>
      <c r="PQZ2195" s="218"/>
      <c r="PRA2195" s="218"/>
      <c r="PRB2195" s="218"/>
      <c r="PRC2195" s="218"/>
      <c r="PRD2195" s="218"/>
      <c r="PRE2195" s="218"/>
      <c r="PRF2195" s="218"/>
      <c r="PRG2195" s="218"/>
      <c r="PRH2195" s="218"/>
      <c r="PRI2195" s="218"/>
      <c r="PRJ2195" s="218"/>
      <c r="PRK2195" s="218"/>
      <c r="PRL2195" s="218"/>
      <c r="PRM2195" s="218"/>
      <c r="PRN2195" s="218"/>
      <c r="PRO2195" s="218"/>
      <c r="PRP2195" s="218"/>
      <c r="PRQ2195" s="218"/>
      <c r="PRR2195" s="218"/>
      <c r="PRS2195" s="218"/>
      <c r="PRT2195" s="218"/>
      <c r="PRU2195" s="218"/>
      <c r="PRV2195" s="218"/>
      <c r="PRW2195" s="218"/>
      <c r="PRX2195" s="218"/>
      <c r="PRY2195" s="218"/>
      <c r="PRZ2195" s="218"/>
      <c r="PSA2195" s="218"/>
      <c r="PSB2195" s="218"/>
      <c r="PSC2195" s="218"/>
      <c r="PSD2195" s="218"/>
      <c r="PSE2195" s="218"/>
      <c r="PSF2195" s="218"/>
      <c r="PSG2195" s="218"/>
      <c r="PSH2195" s="218"/>
      <c r="PSI2195" s="218"/>
      <c r="PSJ2195" s="218"/>
      <c r="PSK2195" s="218"/>
      <c r="PSL2195" s="218"/>
      <c r="PSM2195" s="218"/>
      <c r="PSN2195" s="218"/>
      <c r="PSO2195" s="218"/>
      <c r="PSP2195" s="218"/>
      <c r="PSQ2195" s="218"/>
      <c r="PSR2195" s="218"/>
      <c r="PSS2195" s="218"/>
      <c r="PST2195" s="218"/>
      <c r="PSU2195" s="218"/>
      <c r="PSV2195" s="218"/>
      <c r="PSW2195" s="218"/>
      <c r="PSX2195" s="218"/>
      <c r="PSY2195" s="218"/>
      <c r="PSZ2195" s="218"/>
      <c r="PTA2195" s="218"/>
      <c r="PTB2195" s="218"/>
      <c r="PTC2195" s="218"/>
      <c r="PTD2195" s="218"/>
      <c r="PTE2195" s="218"/>
      <c r="PTF2195" s="218"/>
      <c r="PTG2195" s="218"/>
      <c r="PTH2195" s="218"/>
      <c r="PTI2195" s="218"/>
      <c r="PTJ2195" s="218"/>
      <c r="PTK2195" s="218"/>
      <c r="PTL2195" s="218"/>
      <c r="PTM2195" s="218"/>
      <c r="PTN2195" s="218"/>
      <c r="PTO2195" s="218"/>
      <c r="PTP2195" s="218"/>
      <c r="PTQ2195" s="218"/>
      <c r="PTR2195" s="218"/>
      <c r="PTS2195" s="218"/>
      <c r="PTT2195" s="218"/>
      <c r="PTU2195" s="218"/>
      <c r="PTV2195" s="218"/>
      <c r="PTW2195" s="218"/>
      <c r="PTX2195" s="218"/>
      <c r="PTY2195" s="218"/>
      <c r="PTZ2195" s="218"/>
      <c r="PUA2195" s="218"/>
      <c r="PUB2195" s="218"/>
      <c r="PUC2195" s="218"/>
      <c r="PUD2195" s="218"/>
      <c r="PUE2195" s="218"/>
      <c r="PUF2195" s="218"/>
      <c r="PUG2195" s="218"/>
      <c r="PUH2195" s="218"/>
      <c r="PUI2195" s="218"/>
      <c r="PUJ2195" s="218"/>
      <c r="PUK2195" s="218"/>
      <c r="PUL2195" s="218"/>
      <c r="PUM2195" s="218"/>
      <c r="PUN2195" s="218"/>
      <c r="PUO2195" s="218"/>
      <c r="PUP2195" s="218"/>
      <c r="PUQ2195" s="218"/>
      <c r="PUR2195" s="218"/>
      <c r="PUS2195" s="218"/>
      <c r="PUT2195" s="218"/>
      <c r="PUU2195" s="218"/>
      <c r="PUV2195" s="218"/>
      <c r="PUW2195" s="218"/>
      <c r="PUX2195" s="218"/>
      <c r="PUY2195" s="218"/>
      <c r="PUZ2195" s="218"/>
      <c r="PVA2195" s="218"/>
      <c r="PVB2195" s="218"/>
      <c r="PVC2195" s="218"/>
      <c r="PVD2195" s="218"/>
      <c r="PVE2195" s="218"/>
      <c r="PVF2195" s="218"/>
      <c r="PVG2195" s="218"/>
      <c r="PVH2195" s="218"/>
      <c r="PVI2195" s="218"/>
      <c r="PVJ2195" s="218"/>
      <c r="PVK2195" s="218"/>
      <c r="PVL2195" s="218"/>
      <c r="PVM2195" s="218"/>
      <c r="PVN2195" s="218"/>
      <c r="PVO2195" s="218"/>
      <c r="PVP2195" s="218"/>
      <c r="PVQ2195" s="218"/>
      <c r="PVR2195" s="218"/>
      <c r="PVS2195" s="218"/>
      <c r="PVT2195" s="218"/>
      <c r="PVU2195" s="218"/>
      <c r="PVV2195" s="218"/>
      <c r="PVW2195" s="218"/>
      <c r="PVX2195" s="218"/>
      <c r="PVY2195" s="218"/>
      <c r="PVZ2195" s="218"/>
      <c r="PWA2195" s="218"/>
      <c r="PWB2195" s="218"/>
      <c r="PWC2195" s="218"/>
      <c r="PWD2195" s="218"/>
      <c r="PWE2195" s="218"/>
      <c r="PWF2195" s="218"/>
      <c r="PWG2195" s="218"/>
      <c r="PWH2195" s="218"/>
      <c r="PWI2195" s="218"/>
      <c r="PWJ2195" s="218"/>
      <c r="PWK2195" s="218"/>
      <c r="PWL2195" s="218"/>
      <c r="PWM2195" s="218"/>
      <c r="PWN2195" s="218"/>
      <c r="PWO2195" s="218"/>
      <c r="PWP2195" s="218"/>
      <c r="PWQ2195" s="218"/>
      <c r="PWR2195" s="218"/>
      <c r="PWS2195" s="218"/>
      <c r="PWT2195" s="218"/>
      <c r="PWU2195" s="218"/>
      <c r="PWV2195" s="218"/>
      <c r="PWW2195" s="218"/>
      <c r="PWX2195" s="218"/>
      <c r="PWY2195" s="218"/>
      <c r="PWZ2195" s="218"/>
      <c r="PXA2195" s="218"/>
      <c r="PXB2195" s="218"/>
      <c r="PXC2195" s="218"/>
      <c r="PXD2195" s="218"/>
      <c r="PXE2195" s="218"/>
      <c r="PXF2195" s="218"/>
      <c r="PXG2195" s="218"/>
      <c r="PXH2195" s="218"/>
      <c r="PXI2195" s="218"/>
      <c r="PXJ2195" s="218"/>
      <c r="PXK2195" s="218"/>
      <c r="PXL2195" s="218"/>
      <c r="PXM2195" s="218"/>
      <c r="PXN2195" s="218"/>
      <c r="PXO2195" s="218"/>
      <c r="PXP2195" s="218"/>
      <c r="PXQ2195" s="218"/>
      <c r="PXR2195" s="218"/>
      <c r="PXS2195" s="218"/>
      <c r="PXT2195" s="218"/>
      <c r="PXU2195" s="218"/>
      <c r="PXV2195" s="218"/>
      <c r="PXW2195" s="218"/>
      <c r="PXX2195" s="218"/>
      <c r="PXY2195" s="218"/>
      <c r="PXZ2195" s="218"/>
      <c r="PYA2195" s="218"/>
      <c r="PYB2195" s="218"/>
      <c r="PYC2195" s="218"/>
      <c r="PYD2195" s="218"/>
      <c r="PYE2195" s="218"/>
      <c r="PYF2195" s="218"/>
      <c r="PYG2195" s="218"/>
      <c r="PYH2195" s="218"/>
      <c r="PYI2195" s="218"/>
      <c r="PYJ2195" s="218"/>
      <c r="PYK2195" s="218"/>
      <c r="PYL2195" s="218"/>
      <c r="PYM2195" s="218"/>
      <c r="PYN2195" s="218"/>
      <c r="PYO2195" s="218"/>
      <c r="PYP2195" s="218"/>
      <c r="PYQ2195" s="218"/>
      <c r="PYR2195" s="218"/>
      <c r="PYS2195" s="218"/>
      <c r="PYT2195" s="218"/>
      <c r="PYU2195" s="218"/>
      <c r="PYV2195" s="218"/>
      <c r="PYW2195" s="218"/>
      <c r="PYX2195" s="218"/>
      <c r="PYY2195" s="218"/>
      <c r="PYZ2195" s="218"/>
      <c r="PZA2195" s="218"/>
      <c r="PZB2195" s="218"/>
      <c r="PZC2195" s="218"/>
      <c r="PZD2195" s="218"/>
      <c r="PZE2195" s="218"/>
      <c r="PZF2195" s="218"/>
      <c r="PZG2195" s="218"/>
      <c r="PZH2195" s="218"/>
      <c r="PZI2195" s="218"/>
      <c r="PZJ2195" s="218"/>
      <c r="PZK2195" s="218"/>
      <c r="PZL2195" s="218"/>
      <c r="PZM2195" s="218"/>
      <c r="PZN2195" s="218"/>
      <c r="PZO2195" s="218"/>
      <c r="PZP2195" s="218"/>
      <c r="PZQ2195" s="218"/>
      <c r="PZR2195" s="218"/>
      <c r="PZS2195" s="218"/>
      <c r="PZT2195" s="218"/>
      <c r="PZU2195" s="218"/>
      <c r="PZV2195" s="218"/>
      <c r="PZW2195" s="218"/>
      <c r="PZX2195" s="218"/>
      <c r="PZY2195" s="218"/>
      <c r="PZZ2195" s="218"/>
      <c r="QAA2195" s="218"/>
      <c r="QAB2195" s="218"/>
      <c r="QAC2195" s="218"/>
      <c r="QAD2195" s="218"/>
      <c r="QAE2195" s="218"/>
      <c r="QAF2195" s="218"/>
      <c r="QAG2195" s="218"/>
      <c r="QAH2195" s="218"/>
      <c r="QAI2195" s="218"/>
      <c r="QAJ2195" s="218"/>
      <c r="QAK2195" s="218"/>
      <c r="QAL2195" s="218"/>
      <c r="QAM2195" s="218"/>
      <c r="QAN2195" s="218"/>
      <c r="QAO2195" s="218"/>
      <c r="QAP2195" s="218"/>
      <c r="QAQ2195" s="218"/>
      <c r="QAR2195" s="218"/>
      <c r="QAS2195" s="218"/>
      <c r="QAT2195" s="218"/>
      <c r="QAU2195" s="218"/>
      <c r="QAV2195" s="218"/>
      <c r="QAW2195" s="218"/>
      <c r="QAX2195" s="218"/>
      <c r="QAY2195" s="218"/>
      <c r="QAZ2195" s="218"/>
      <c r="QBA2195" s="218"/>
      <c r="QBB2195" s="218"/>
      <c r="QBC2195" s="218"/>
      <c r="QBD2195" s="218"/>
      <c r="QBE2195" s="218"/>
      <c r="QBF2195" s="218"/>
      <c r="QBG2195" s="218"/>
      <c r="QBH2195" s="218"/>
      <c r="QBI2195" s="218"/>
      <c r="QBJ2195" s="218"/>
      <c r="QBK2195" s="218"/>
      <c r="QBL2195" s="218"/>
      <c r="QBM2195" s="218"/>
      <c r="QBN2195" s="218"/>
      <c r="QBO2195" s="218"/>
      <c r="QBP2195" s="218"/>
      <c r="QBQ2195" s="218"/>
      <c r="QBR2195" s="218"/>
      <c r="QBS2195" s="218"/>
      <c r="QBT2195" s="218"/>
      <c r="QBU2195" s="218"/>
      <c r="QBV2195" s="218"/>
      <c r="QBW2195" s="218"/>
      <c r="QBX2195" s="218"/>
      <c r="QBY2195" s="218"/>
      <c r="QBZ2195" s="218"/>
      <c r="QCA2195" s="218"/>
      <c r="QCB2195" s="218"/>
      <c r="QCC2195" s="218"/>
      <c r="QCD2195" s="218"/>
      <c r="QCE2195" s="218"/>
      <c r="QCF2195" s="218"/>
      <c r="QCG2195" s="218"/>
      <c r="QCH2195" s="218"/>
      <c r="QCI2195" s="218"/>
      <c r="QCJ2195" s="218"/>
      <c r="QCK2195" s="218"/>
      <c r="QCL2195" s="218"/>
      <c r="QCM2195" s="218"/>
      <c r="QCN2195" s="218"/>
      <c r="QCO2195" s="218"/>
      <c r="QCP2195" s="218"/>
      <c r="QCQ2195" s="218"/>
      <c r="QCR2195" s="218"/>
      <c r="QCS2195" s="218"/>
      <c r="QCT2195" s="218"/>
      <c r="QCU2195" s="218"/>
      <c r="QCV2195" s="218"/>
      <c r="QCW2195" s="218"/>
      <c r="QCX2195" s="218"/>
      <c r="QCY2195" s="218"/>
      <c r="QCZ2195" s="218"/>
      <c r="QDA2195" s="218"/>
      <c r="QDB2195" s="218"/>
      <c r="QDC2195" s="218"/>
      <c r="QDD2195" s="218"/>
      <c r="QDE2195" s="218"/>
      <c r="QDF2195" s="218"/>
      <c r="QDG2195" s="218"/>
      <c r="QDH2195" s="218"/>
      <c r="QDI2195" s="218"/>
      <c r="QDJ2195" s="218"/>
      <c r="QDK2195" s="218"/>
      <c r="QDL2195" s="218"/>
      <c r="QDM2195" s="218"/>
      <c r="QDN2195" s="218"/>
      <c r="QDO2195" s="218"/>
      <c r="QDP2195" s="218"/>
      <c r="QDQ2195" s="218"/>
      <c r="QDR2195" s="218"/>
      <c r="QDS2195" s="218"/>
      <c r="QDT2195" s="218"/>
      <c r="QDU2195" s="218"/>
      <c r="QDV2195" s="218"/>
      <c r="QDW2195" s="218"/>
      <c r="QDX2195" s="218"/>
      <c r="QDY2195" s="218"/>
      <c r="QDZ2195" s="218"/>
      <c r="QEA2195" s="218"/>
      <c r="QEB2195" s="218"/>
      <c r="QEC2195" s="218"/>
      <c r="QED2195" s="218"/>
      <c r="QEE2195" s="218"/>
      <c r="QEF2195" s="218"/>
      <c r="QEG2195" s="218"/>
      <c r="QEH2195" s="218"/>
      <c r="QEI2195" s="218"/>
      <c r="QEJ2195" s="218"/>
      <c r="QEK2195" s="218"/>
      <c r="QEL2195" s="218"/>
      <c r="QEM2195" s="218"/>
      <c r="QEN2195" s="218"/>
      <c r="QEO2195" s="218"/>
      <c r="QEP2195" s="218"/>
      <c r="QEQ2195" s="218"/>
      <c r="QER2195" s="218"/>
      <c r="QES2195" s="218"/>
      <c r="QET2195" s="218"/>
      <c r="QEU2195" s="218"/>
      <c r="QEV2195" s="218"/>
      <c r="QEW2195" s="218"/>
      <c r="QEX2195" s="218"/>
      <c r="QEY2195" s="218"/>
      <c r="QEZ2195" s="218"/>
      <c r="QFA2195" s="218"/>
      <c r="QFB2195" s="218"/>
      <c r="QFC2195" s="218"/>
      <c r="QFD2195" s="218"/>
      <c r="QFE2195" s="218"/>
      <c r="QFF2195" s="218"/>
      <c r="QFG2195" s="218"/>
      <c r="QFH2195" s="218"/>
      <c r="QFI2195" s="218"/>
      <c r="QFJ2195" s="218"/>
      <c r="QFK2195" s="218"/>
      <c r="QFL2195" s="218"/>
      <c r="QFM2195" s="218"/>
      <c r="QFN2195" s="218"/>
      <c r="QFO2195" s="218"/>
      <c r="QFP2195" s="218"/>
      <c r="QFQ2195" s="218"/>
      <c r="QFR2195" s="218"/>
      <c r="QFS2195" s="218"/>
      <c r="QFT2195" s="218"/>
      <c r="QFU2195" s="218"/>
      <c r="QFV2195" s="218"/>
      <c r="QFW2195" s="218"/>
      <c r="QFX2195" s="218"/>
      <c r="QFY2195" s="218"/>
      <c r="QFZ2195" s="218"/>
      <c r="QGA2195" s="218"/>
      <c r="QGB2195" s="218"/>
      <c r="QGC2195" s="218"/>
      <c r="QGD2195" s="218"/>
      <c r="QGE2195" s="218"/>
      <c r="QGF2195" s="218"/>
      <c r="QGG2195" s="218"/>
      <c r="QGH2195" s="218"/>
      <c r="QGI2195" s="218"/>
      <c r="QGJ2195" s="218"/>
      <c r="QGK2195" s="218"/>
      <c r="QGL2195" s="218"/>
      <c r="QGM2195" s="218"/>
      <c r="QGN2195" s="218"/>
      <c r="QGO2195" s="218"/>
      <c r="QGP2195" s="218"/>
      <c r="QGQ2195" s="218"/>
      <c r="QGR2195" s="218"/>
      <c r="QGS2195" s="218"/>
      <c r="QGT2195" s="218"/>
      <c r="QGU2195" s="218"/>
      <c r="QGV2195" s="218"/>
      <c r="QGW2195" s="218"/>
      <c r="QGX2195" s="218"/>
      <c r="QGY2195" s="218"/>
      <c r="QGZ2195" s="218"/>
      <c r="QHA2195" s="218"/>
      <c r="QHB2195" s="218"/>
      <c r="QHC2195" s="218"/>
      <c r="QHD2195" s="218"/>
      <c r="QHE2195" s="218"/>
      <c r="QHF2195" s="218"/>
      <c r="QHG2195" s="218"/>
      <c r="QHH2195" s="218"/>
      <c r="QHI2195" s="218"/>
      <c r="QHJ2195" s="218"/>
      <c r="QHK2195" s="218"/>
      <c r="QHL2195" s="218"/>
      <c r="QHM2195" s="218"/>
      <c r="QHN2195" s="218"/>
      <c r="QHO2195" s="218"/>
      <c r="QHP2195" s="218"/>
      <c r="QHQ2195" s="218"/>
      <c r="QHR2195" s="218"/>
      <c r="QHS2195" s="218"/>
      <c r="QHT2195" s="218"/>
      <c r="QHU2195" s="218"/>
      <c r="QHV2195" s="218"/>
      <c r="QHW2195" s="218"/>
      <c r="QHX2195" s="218"/>
      <c r="QHY2195" s="218"/>
      <c r="QHZ2195" s="218"/>
      <c r="QIA2195" s="218"/>
      <c r="QIB2195" s="218"/>
      <c r="QIC2195" s="218"/>
      <c r="QID2195" s="218"/>
      <c r="QIE2195" s="218"/>
      <c r="QIF2195" s="218"/>
      <c r="QIG2195" s="218"/>
      <c r="QIH2195" s="218"/>
      <c r="QII2195" s="218"/>
      <c r="QIJ2195" s="218"/>
      <c r="QIK2195" s="218"/>
      <c r="QIL2195" s="218"/>
      <c r="QIM2195" s="218"/>
      <c r="QIN2195" s="218"/>
      <c r="QIO2195" s="218"/>
      <c r="QIP2195" s="218"/>
      <c r="QIQ2195" s="218"/>
      <c r="QIR2195" s="218"/>
      <c r="QIS2195" s="218"/>
      <c r="QIT2195" s="218"/>
      <c r="QIU2195" s="218"/>
      <c r="QIV2195" s="218"/>
      <c r="QIW2195" s="218"/>
      <c r="QIX2195" s="218"/>
      <c r="QIY2195" s="218"/>
      <c r="QIZ2195" s="218"/>
      <c r="QJA2195" s="218"/>
      <c r="QJB2195" s="218"/>
      <c r="QJC2195" s="218"/>
      <c r="QJD2195" s="218"/>
      <c r="QJE2195" s="218"/>
      <c r="QJF2195" s="218"/>
      <c r="QJG2195" s="218"/>
      <c r="QJH2195" s="218"/>
      <c r="QJI2195" s="218"/>
      <c r="QJJ2195" s="218"/>
      <c r="QJK2195" s="218"/>
      <c r="QJL2195" s="218"/>
      <c r="QJM2195" s="218"/>
      <c r="QJN2195" s="218"/>
      <c r="QJO2195" s="218"/>
      <c r="QJP2195" s="218"/>
      <c r="QJQ2195" s="218"/>
      <c r="QJR2195" s="218"/>
      <c r="QJS2195" s="218"/>
      <c r="QJT2195" s="218"/>
      <c r="QJU2195" s="218"/>
      <c r="QJV2195" s="218"/>
      <c r="QJW2195" s="218"/>
      <c r="QJX2195" s="218"/>
      <c r="QJY2195" s="218"/>
      <c r="QJZ2195" s="218"/>
      <c r="QKA2195" s="218"/>
      <c r="QKB2195" s="218"/>
      <c r="QKC2195" s="218"/>
      <c r="QKD2195" s="218"/>
      <c r="QKE2195" s="218"/>
      <c r="QKF2195" s="218"/>
      <c r="QKG2195" s="218"/>
      <c r="QKH2195" s="218"/>
      <c r="QKI2195" s="218"/>
      <c r="QKJ2195" s="218"/>
      <c r="QKK2195" s="218"/>
      <c r="QKL2195" s="218"/>
      <c r="QKM2195" s="218"/>
      <c r="QKN2195" s="218"/>
      <c r="QKO2195" s="218"/>
      <c r="QKP2195" s="218"/>
      <c r="QKQ2195" s="218"/>
      <c r="QKR2195" s="218"/>
      <c r="QKS2195" s="218"/>
      <c r="QKT2195" s="218"/>
      <c r="QKU2195" s="218"/>
      <c r="QKV2195" s="218"/>
      <c r="QKW2195" s="218"/>
      <c r="QKX2195" s="218"/>
      <c r="QKY2195" s="218"/>
      <c r="QKZ2195" s="218"/>
      <c r="QLA2195" s="218"/>
      <c r="QLB2195" s="218"/>
      <c r="QLC2195" s="218"/>
      <c r="QLD2195" s="218"/>
      <c r="QLE2195" s="218"/>
      <c r="QLF2195" s="218"/>
      <c r="QLG2195" s="218"/>
      <c r="QLH2195" s="218"/>
      <c r="QLI2195" s="218"/>
      <c r="QLJ2195" s="218"/>
      <c r="QLK2195" s="218"/>
      <c r="QLL2195" s="218"/>
      <c r="QLM2195" s="218"/>
      <c r="QLN2195" s="218"/>
      <c r="QLO2195" s="218"/>
      <c r="QLP2195" s="218"/>
      <c r="QLQ2195" s="218"/>
      <c r="QLR2195" s="218"/>
      <c r="QLS2195" s="218"/>
      <c r="QLT2195" s="218"/>
      <c r="QLU2195" s="218"/>
      <c r="QLV2195" s="218"/>
      <c r="QLW2195" s="218"/>
      <c r="QLX2195" s="218"/>
      <c r="QLY2195" s="218"/>
      <c r="QLZ2195" s="218"/>
      <c r="QMA2195" s="218"/>
      <c r="QMB2195" s="218"/>
      <c r="QMC2195" s="218"/>
      <c r="QMD2195" s="218"/>
      <c r="QME2195" s="218"/>
      <c r="QMF2195" s="218"/>
      <c r="QMG2195" s="218"/>
      <c r="QMH2195" s="218"/>
      <c r="QMI2195" s="218"/>
      <c r="QMJ2195" s="218"/>
      <c r="QMK2195" s="218"/>
      <c r="QML2195" s="218"/>
      <c r="QMM2195" s="218"/>
      <c r="QMN2195" s="218"/>
      <c r="QMO2195" s="218"/>
      <c r="QMP2195" s="218"/>
      <c r="QMQ2195" s="218"/>
      <c r="QMR2195" s="218"/>
      <c r="QMS2195" s="218"/>
      <c r="QMT2195" s="218"/>
      <c r="QMU2195" s="218"/>
      <c r="QMV2195" s="218"/>
      <c r="QMW2195" s="218"/>
      <c r="QMX2195" s="218"/>
      <c r="QMY2195" s="218"/>
      <c r="QMZ2195" s="218"/>
      <c r="QNA2195" s="218"/>
      <c r="QNB2195" s="218"/>
      <c r="QNC2195" s="218"/>
      <c r="QND2195" s="218"/>
      <c r="QNE2195" s="218"/>
      <c r="QNF2195" s="218"/>
      <c r="QNG2195" s="218"/>
      <c r="QNH2195" s="218"/>
      <c r="QNI2195" s="218"/>
      <c r="QNJ2195" s="218"/>
      <c r="QNK2195" s="218"/>
      <c r="QNL2195" s="218"/>
      <c r="QNM2195" s="218"/>
      <c r="QNN2195" s="218"/>
      <c r="QNO2195" s="218"/>
      <c r="QNP2195" s="218"/>
      <c r="QNQ2195" s="218"/>
      <c r="QNR2195" s="218"/>
      <c r="QNS2195" s="218"/>
      <c r="QNT2195" s="218"/>
      <c r="QNU2195" s="218"/>
      <c r="QNV2195" s="218"/>
      <c r="QNW2195" s="218"/>
      <c r="QNX2195" s="218"/>
      <c r="QNY2195" s="218"/>
      <c r="QNZ2195" s="218"/>
      <c r="QOA2195" s="218"/>
      <c r="QOB2195" s="218"/>
      <c r="QOC2195" s="218"/>
      <c r="QOD2195" s="218"/>
      <c r="QOE2195" s="218"/>
      <c r="QOF2195" s="218"/>
      <c r="QOG2195" s="218"/>
      <c r="QOH2195" s="218"/>
      <c r="QOI2195" s="218"/>
      <c r="QOJ2195" s="218"/>
      <c r="QOK2195" s="218"/>
      <c r="QOL2195" s="218"/>
      <c r="QOM2195" s="218"/>
      <c r="QON2195" s="218"/>
      <c r="QOO2195" s="218"/>
      <c r="QOP2195" s="218"/>
      <c r="QOQ2195" s="218"/>
      <c r="QOR2195" s="218"/>
      <c r="QOS2195" s="218"/>
      <c r="QOT2195" s="218"/>
      <c r="QOU2195" s="218"/>
      <c r="QOV2195" s="218"/>
      <c r="QOW2195" s="218"/>
      <c r="QOX2195" s="218"/>
      <c r="QOY2195" s="218"/>
      <c r="QOZ2195" s="218"/>
      <c r="QPA2195" s="218"/>
      <c r="QPB2195" s="218"/>
      <c r="QPC2195" s="218"/>
      <c r="QPD2195" s="218"/>
      <c r="QPE2195" s="218"/>
      <c r="QPF2195" s="218"/>
      <c r="QPG2195" s="218"/>
      <c r="QPH2195" s="218"/>
      <c r="QPI2195" s="218"/>
      <c r="QPJ2195" s="218"/>
      <c r="QPK2195" s="218"/>
      <c r="QPL2195" s="218"/>
      <c r="QPM2195" s="218"/>
      <c r="QPN2195" s="218"/>
      <c r="QPO2195" s="218"/>
      <c r="QPP2195" s="218"/>
      <c r="QPQ2195" s="218"/>
      <c r="QPR2195" s="218"/>
      <c r="QPS2195" s="218"/>
      <c r="QPT2195" s="218"/>
      <c r="QPU2195" s="218"/>
      <c r="QPV2195" s="218"/>
      <c r="QPW2195" s="218"/>
      <c r="QPX2195" s="218"/>
      <c r="QPY2195" s="218"/>
      <c r="QPZ2195" s="218"/>
      <c r="QQA2195" s="218"/>
      <c r="QQB2195" s="218"/>
      <c r="QQC2195" s="218"/>
      <c r="QQD2195" s="218"/>
      <c r="QQE2195" s="218"/>
      <c r="QQF2195" s="218"/>
      <c r="QQG2195" s="218"/>
      <c r="QQH2195" s="218"/>
      <c r="QQI2195" s="218"/>
      <c r="QQJ2195" s="218"/>
      <c r="QQK2195" s="218"/>
      <c r="QQL2195" s="218"/>
      <c r="QQM2195" s="218"/>
      <c r="QQN2195" s="218"/>
      <c r="QQO2195" s="218"/>
      <c r="QQP2195" s="218"/>
      <c r="QQQ2195" s="218"/>
      <c r="QQR2195" s="218"/>
      <c r="QQS2195" s="218"/>
      <c r="QQT2195" s="218"/>
      <c r="QQU2195" s="218"/>
      <c r="QQV2195" s="218"/>
      <c r="QQW2195" s="218"/>
      <c r="QQX2195" s="218"/>
      <c r="QQY2195" s="218"/>
      <c r="QQZ2195" s="218"/>
      <c r="QRA2195" s="218"/>
      <c r="QRB2195" s="218"/>
      <c r="QRC2195" s="218"/>
      <c r="QRD2195" s="218"/>
      <c r="QRE2195" s="218"/>
      <c r="QRF2195" s="218"/>
      <c r="QRG2195" s="218"/>
      <c r="QRH2195" s="218"/>
      <c r="QRI2195" s="218"/>
      <c r="QRJ2195" s="218"/>
      <c r="QRK2195" s="218"/>
      <c r="QRL2195" s="218"/>
      <c r="QRM2195" s="218"/>
      <c r="QRN2195" s="218"/>
      <c r="QRO2195" s="218"/>
      <c r="QRP2195" s="218"/>
      <c r="QRQ2195" s="218"/>
      <c r="QRR2195" s="218"/>
      <c r="QRS2195" s="218"/>
      <c r="QRT2195" s="218"/>
      <c r="QRU2195" s="218"/>
      <c r="QRV2195" s="218"/>
      <c r="QRW2195" s="218"/>
      <c r="QRX2195" s="218"/>
      <c r="QRY2195" s="218"/>
      <c r="QRZ2195" s="218"/>
      <c r="QSA2195" s="218"/>
      <c r="QSB2195" s="218"/>
      <c r="QSC2195" s="218"/>
      <c r="QSD2195" s="218"/>
      <c r="QSE2195" s="218"/>
      <c r="QSF2195" s="218"/>
      <c r="QSG2195" s="218"/>
      <c r="QSH2195" s="218"/>
      <c r="QSI2195" s="218"/>
      <c r="QSJ2195" s="218"/>
      <c r="QSK2195" s="218"/>
      <c r="QSL2195" s="218"/>
      <c r="QSM2195" s="218"/>
      <c r="QSN2195" s="218"/>
      <c r="QSO2195" s="218"/>
      <c r="QSP2195" s="218"/>
      <c r="QSQ2195" s="218"/>
      <c r="QSR2195" s="218"/>
      <c r="QSS2195" s="218"/>
      <c r="QST2195" s="218"/>
      <c r="QSU2195" s="218"/>
      <c r="QSV2195" s="218"/>
      <c r="QSW2195" s="218"/>
      <c r="QSX2195" s="218"/>
      <c r="QSY2195" s="218"/>
      <c r="QSZ2195" s="218"/>
      <c r="QTA2195" s="218"/>
      <c r="QTB2195" s="218"/>
      <c r="QTC2195" s="218"/>
      <c r="QTD2195" s="218"/>
      <c r="QTE2195" s="218"/>
      <c r="QTF2195" s="218"/>
      <c r="QTG2195" s="218"/>
      <c r="QTH2195" s="218"/>
      <c r="QTI2195" s="218"/>
      <c r="QTJ2195" s="218"/>
      <c r="QTK2195" s="218"/>
      <c r="QTL2195" s="218"/>
      <c r="QTM2195" s="218"/>
      <c r="QTN2195" s="218"/>
      <c r="QTO2195" s="218"/>
      <c r="QTP2195" s="218"/>
      <c r="QTQ2195" s="218"/>
      <c r="QTR2195" s="218"/>
      <c r="QTS2195" s="218"/>
      <c r="QTT2195" s="218"/>
      <c r="QTU2195" s="218"/>
      <c r="QTV2195" s="218"/>
      <c r="QTW2195" s="218"/>
      <c r="QTX2195" s="218"/>
      <c r="QTY2195" s="218"/>
      <c r="QTZ2195" s="218"/>
      <c r="QUA2195" s="218"/>
      <c r="QUB2195" s="218"/>
      <c r="QUC2195" s="218"/>
      <c r="QUD2195" s="218"/>
      <c r="QUE2195" s="218"/>
      <c r="QUF2195" s="218"/>
      <c r="QUG2195" s="218"/>
      <c r="QUH2195" s="218"/>
      <c r="QUI2195" s="218"/>
      <c r="QUJ2195" s="218"/>
      <c r="QUK2195" s="218"/>
      <c r="QUL2195" s="218"/>
      <c r="QUM2195" s="218"/>
      <c r="QUN2195" s="218"/>
      <c r="QUO2195" s="218"/>
      <c r="QUP2195" s="218"/>
      <c r="QUQ2195" s="218"/>
      <c r="QUR2195" s="218"/>
      <c r="QUS2195" s="218"/>
      <c r="QUT2195" s="218"/>
      <c r="QUU2195" s="218"/>
      <c r="QUV2195" s="218"/>
      <c r="QUW2195" s="218"/>
      <c r="QUX2195" s="218"/>
      <c r="QUY2195" s="218"/>
      <c r="QUZ2195" s="218"/>
      <c r="QVA2195" s="218"/>
      <c r="QVB2195" s="218"/>
      <c r="QVC2195" s="218"/>
      <c r="QVD2195" s="218"/>
      <c r="QVE2195" s="218"/>
      <c r="QVF2195" s="218"/>
      <c r="QVG2195" s="218"/>
      <c r="QVH2195" s="218"/>
      <c r="QVI2195" s="218"/>
      <c r="QVJ2195" s="218"/>
      <c r="QVK2195" s="218"/>
      <c r="QVL2195" s="218"/>
      <c r="QVM2195" s="218"/>
      <c r="QVN2195" s="218"/>
      <c r="QVO2195" s="218"/>
      <c r="QVP2195" s="218"/>
      <c r="QVQ2195" s="218"/>
      <c r="QVR2195" s="218"/>
      <c r="QVS2195" s="218"/>
      <c r="QVT2195" s="218"/>
      <c r="QVU2195" s="218"/>
      <c r="QVV2195" s="218"/>
      <c r="QVW2195" s="218"/>
      <c r="QVX2195" s="218"/>
      <c r="QVY2195" s="218"/>
      <c r="QVZ2195" s="218"/>
      <c r="QWA2195" s="218"/>
      <c r="QWB2195" s="218"/>
      <c r="QWC2195" s="218"/>
      <c r="QWD2195" s="218"/>
      <c r="QWE2195" s="218"/>
      <c r="QWF2195" s="218"/>
      <c r="QWG2195" s="218"/>
      <c r="QWH2195" s="218"/>
      <c r="QWI2195" s="218"/>
      <c r="QWJ2195" s="218"/>
      <c r="QWK2195" s="218"/>
      <c r="QWL2195" s="218"/>
      <c r="QWM2195" s="218"/>
      <c r="QWN2195" s="218"/>
      <c r="QWO2195" s="218"/>
      <c r="QWP2195" s="218"/>
      <c r="QWQ2195" s="218"/>
      <c r="QWR2195" s="218"/>
      <c r="QWS2195" s="218"/>
      <c r="QWT2195" s="218"/>
      <c r="QWU2195" s="218"/>
      <c r="QWV2195" s="218"/>
      <c r="QWW2195" s="218"/>
      <c r="QWX2195" s="218"/>
      <c r="QWY2195" s="218"/>
      <c r="QWZ2195" s="218"/>
      <c r="QXA2195" s="218"/>
      <c r="QXB2195" s="218"/>
      <c r="QXC2195" s="218"/>
      <c r="QXD2195" s="218"/>
      <c r="QXE2195" s="218"/>
      <c r="QXF2195" s="218"/>
      <c r="QXG2195" s="218"/>
      <c r="QXH2195" s="218"/>
      <c r="QXI2195" s="218"/>
      <c r="QXJ2195" s="218"/>
      <c r="QXK2195" s="218"/>
      <c r="QXL2195" s="218"/>
      <c r="QXM2195" s="218"/>
      <c r="QXN2195" s="218"/>
      <c r="QXO2195" s="218"/>
      <c r="QXP2195" s="218"/>
      <c r="QXQ2195" s="218"/>
      <c r="QXR2195" s="218"/>
      <c r="QXS2195" s="218"/>
      <c r="QXT2195" s="218"/>
      <c r="QXU2195" s="218"/>
      <c r="QXV2195" s="218"/>
      <c r="QXW2195" s="218"/>
      <c r="QXX2195" s="218"/>
      <c r="QXY2195" s="218"/>
      <c r="QXZ2195" s="218"/>
      <c r="QYA2195" s="218"/>
      <c r="QYB2195" s="218"/>
      <c r="QYC2195" s="218"/>
      <c r="QYD2195" s="218"/>
      <c r="QYE2195" s="218"/>
      <c r="QYF2195" s="218"/>
      <c r="QYG2195" s="218"/>
      <c r="QYH2195" s="218"/>
      <c r="QYI2195" s="218"/>
      <c r="QYJ2195" s="218"/>
      <c r="QYK2195" s="218"/>
      <c r="QYL2195" s="218"/>
      <c r="QYM2195" s="218"/>
      <c r="QYN2195" s="218"/>
      <c r="QYO2195" s="218"/>
      <c r="QYP2195" s="218"/>
      <c r="QYQ2195" s="218"/>
      <c r="QYR2195" s="218"/>
      <c r="QYS2195" s="218"/>
      <c r="QYT2195" s="218"/>
      <c r="QYU2195" s="218"/>
      <c r="QYV2195" s="218"/>
      <c r="QYW2195" s="218"/>
      <c r="QYX2195" s="218"/>
      <c r="QYY2195" s="218"/>
      <c r="QYZ2195" s="218"/>
      <c r="QZA2195" s="218"/>
      <c r="QZB2195" s="218"/>
      <c r="QZC2195" s="218"/>
      <c r="QZD2195" s="218"/>
      <c r="QZE2195" s="218"/>
      <c r="QZF2195" s="218"/>
      <c r="QZG2195" s="218"/>
      <c r="QZH2195" s="218"/>
      <c r="QZI2195" s="218"/>
      <c r="QZJ2195" s="218"/>
      <c r="QZK2195" s="218"/>
      <c r="QZL2195" s="218"/>
      <c r="QZM2195" s="218"/>
      <c r="QZN2195" s="218"/>
      <c r="QZO2195" s="218"/>
      <c r="QZP2195" s="218"/>
      <c r="QZQ2195" s="218"/>
      <c r="QZR2195" s="218"/>
      <c r="QZS2195" s="218"/>
      <c r="QZT2195" s="218"/>
      <c r="QZU2195" s="218"/>
      <c r="QZV2195" s="218"/>
      <c r="QZW2195" s="218"/>
      <c r="QZX2195" s="218"/>
      <c r="QZY2195" s="218"/>
      <c r="QZZ2195" s="218"/>
      <c r="RAA2195" s="218"/>
      <c r="RAB2195" s="218"/>
      <c r="RAC2195" s="218"/>
      <c r="RAD2195" s="218"/>
      <c r="RAE2195" s="218"/>
      <c r="RAF2195" s="218"/>
      <c r="RAG2195" s="218"/>
      <c r="RAH2195" s="218"/>
      <c r="RAI2195" s="218"/>
      <c r="RAJ2195" s="218"/>
      <c r="RAK2195" s="218"/>
      <c r="RAL2195" s="218"/>
      <c r="RAM2195" s="218"/>
      <c r="RAN2195" s="218"/>
      <c r="RAO2195" s="218"/>
      <c r="RAP2195" s="218"/>
      <c r="RAQ2195" s="218"/>
      <c r="RAR2195" s="218"/>
      <c r="RAS2195" s="218"/>
      <c r="RAT2195" s="218"/>
      <c r="RAU2195" s="218"/>
      <c r="RAV2195" s="218"/>
      <c r="RAW2195" s="218"/>
      <c r="RAX2195" s="218"/>
      <c r="RAY2195" s="218"/>
      <c r="RAZ2195" s="218"/>
      <c r="RBA2195" s="218"/>
      <c r="RBB2195" s="218"/>
      <c r="RBC2195" s="218"/>
      <c r="RBD2195" s="218"/>
      <c r="RBE2195" s="218"/>
      <c r="RBF2195" s="218"/>
      <c r="RBG2195" s="218"/>
      <c r="RBH2195" s="218"/>
      <c r="RBI2195" s="218"/>
      <c r="RBJ2195" s="218"/>
      <c r="RBK2195" s="218"/>
      <c r="RBL2195" s="218"/>
      <c r="RBM2195" s="218"/>
      <c r="RBN2195" s="218"/>
      <c r="RBO2195" s="218"/>
      <c r="RBP2195" s="218"/>
      <c r="RBQ2195" s="218"/>
      <c r="RBR2195" s="218"/>
      <c r="RBS2195" s="218"/>
      <c r="RBT2195" s="218"/>
      <c r="RBU2195" s="218"/>
      <c r="RBV2195" s="218"/>
      <c r="RBW2195" s="218"/>
      <c r="RBX2195" s="218"/>
      <c r="RBY2195" s="218"/>
      <c r="RBZ2195" s="218"/>
      <c r="RCA2195" s="218"/>
      <c r="RCB2195" s="218"/>
      <c r="RCC2195" s="218"/>
      <c r="RCD2195" s="218"/>
      <c r="RCE2195" s="218"/>
      <c r="RCF2195" s="218"/>
      <c r="RCG2195" s="218"/>
      <c r="RCH2195" s="218"/>
      <c r="RCI2195" s="218"/>
      <c r="RCJ2195" s="218"/>
      <c r="RCK2195" s="218"/>
      <c r="RCL2195" s="218"/>
      <c r="RCM2195" s="218"/>
      <c r="RCN2195" s="218"/>
      <c r="RCO2195" s="218"/>
      <c r="RCP2195" s="218"/>
      <c r="RCQ2195" s="218"/>
      <c r="RCR2195" s="218"/>
      <c r="RCS2195" s="218"/>
      <c r="RCT2195" s="218"/>
      <c r="RCU2195" s="218"/>
      <c r="RCV2195" s="218"/>
      <c r="RCW2195" s="218"/>
      <c r="RCX2195" s="218"/>
      <c r="RCY2195" s="218"/>
      <c r="RCZ2195" s="218"/>
      <c r="RDA2195" s="218"/>
      <c r="RDB2195" s="218"/>
      <c r="RDC2195" s="218"/>
      <c r="RDD2195" s="218"/>
      <c r="RDE2195" s="218"/>
      <c r="RDF2195" s="218"/>
      <c r="RDG2195" s="218"/>
      <c r="RDH2195" s="218"/>
      <c r="RDI2195" s="218"/>
      <c r="RDJ2195" s="218"/>
      <c r="RDK2195" s="218"/>
      <c r="RDL2195" s="218"/>
      <c r="RDM2195" s="218"/>
      <c r="RDN2195" s="218"/>
      <c r="RDO2195" s="218"/>
      <c r="RDP2195" s="218"/>
      <c r="RDQ2195" s="218"/>
      <c r="RDR2195" s="218"/>
      <c r="RDS2195" s="218"/>
      <c r="RDT2195" s="218"/>
      <c r="RDU2195" s="218"/>
      <c r="RDV2195" s="218"/>
      <c r="RDW2195" s="218"/>
      <c r="RDX2195" s="218"/>
      <c r="RDY2195" s="218"/>
      <c r="RDZ2195" s="218"/>
      <c r="REA2195" s="218"/>
      <c r="REB2195" s="218"/>
      <c r="REC2195" s="218"/>
      <c r="RED2195" s="218"/>
      <c r="REE2195" s="218"/>
      <c r="REF2195" s="218"/>
      <c r="REG2195" s="218"/>
      <c r="REH2195" s="218"/>
      <c r="REI2195" s="218"/>
      <c r="REJ2195" s="218"/>
      <c r="REK2195" s="218"/>
      <c r="REL2195" s="218"/>
      <c r="REM2195" s="218"/>
      <c r="REN2195" s="218"/>
      <c r="REO2195" s="218"/>
      <c r="REP2195" s="218"/>
      <c r="REQ2195" s="218"/>
      <c r="RER2195" s="218"/>
      <c r="RES2195" s="218"/>
      <c r="RET2195" s="218"/>
      <c r="REU2195" s="218"/>
      <c r="REV2195" s="218"/>
      <c r="REW2195" s="218"/>
      <c r="REX2195" s="218"/>
      <c r="REY2195" s="218"/>
      <c r="REZ2195" s="218"/>
      <c r="RFA2195" s="218"/>
      <c r="RFB2195" s="218"/>
      <c r="RFC2195" s="218"/>
      <c r="RFD2195" s="218"/>
      <c r="RFE2195" s="218"/>
      <c r="RFF2195" s="218"/>
      <c r="RFG2195" s="218"/>
      <c r="RFH2195" s="218"/>
      <c r="RFI2195" s="218"/>
      <c r="RFJ2195" s="218"/>
      <c r="RFK2195" s="218"/>
      <c r="RFL2195" s="218"/>
      <c r="RFM2195" s="218"/>
      <c r="RFN2195" s="218"/>
      <c r="RFO2195" s="218"/>
      <c r="RFP2195" s="218"/>
      <c r="RFQ2195" s="218"/>
      <c r="RFR2195" s="218"/>
      <c r="RFS2195" s="218"/>
      <c r="RFT2195" s="218"/>
      <c r="RFU2195" s="218"/>
      <c r="RFV2195" s="218"/>
      <c r="RFW2195" s="218"/>
      <c r="RFX2195" s="218"/>
      <c r="RFY2195" s="218"/>
      <c r="RFZ2195" s="218"/>
      <c r="RGA2195" s="218"/>
      <c r="RGB2195" s="218"/>
      <c r="RGC2195" s="218"/>
      <c r="RGD2195" s="218"/>
      <c r="RGE2195" s="218"/>
      <c r="RGF2195" s="218"/>
      <c r="RGG2195" s="218"/>
      <c r="RGH2195" s="218"/>
      <c r="RGI2195" s="218"/>
      <c r="RGJ2195" s="218"/>
      <c r="RGK2195" s="218"/>
      <c r="RGL2195" s="218"/>
      <c r="RGM2195" s="218"/>
      <c r="RGN2195" s="218"/>
      <c r="RGO2195" s="218"/>
      <c r="RGP2195" s="218"/>
      <c r="RGQ2195" s="218"/>
      <c r="RGR2195" s="218"/>
      <c r="RGS2195" s="218"/>
      <c r="RGT2195" s="218"/>
      <c r="RGU2195" s="218"/>
      <c r="RGV2195" s="218"/>
      <c r="RGW2195" s="218"/>
      <c r="RGX2195" s="218"/>
      <c r="RGY2195" s="218"/>
      <c r="RGZ2195" s="218"/>
      <c r="RHA2195" s="218"/>
      <c r="RHB2195" s="218"/>
      <c r="RHC2195" s="218"/>
      <c r="RHD2195" s="218"/>
      <c r="RHE2195" s="218"/>
      <c r="RHF2195" s="218"/>
      <c r="RHG2195" s="218"/>
      <c r="RHH2195" s="218"/>
      <c r="RHI2195" s="218"/>
      <c r="RHJ2195" s="218"/>
      <c r="RHK2195" s="218"/>
      <c r="RHL2195" s="218"/>
      <c r="RHM2195" s="218"/>
      <c r="RHN2195" s="218"/>
      <c r="RHO2195" s="218"/>
      <c r="RHP2195" s="218"/>
      <c r="RHQ2195" s="218"/>
      <c r="RHR2195" s="218"/>
      <c r="RHS2195" s="218"/>
      <c r="RHT2195" s="218"/>
      <c r="RHU2195" s="218"/>
      <c r="RHV2195" s="218"/>
      <c r="RHW2195" s="218"/>
      <c r="RHX2195" s="218"/>
      <c r="RHY2195" s="218"/>
      <c r="RHZ2195" s="218"/>
      <c r="RIA2195" s="218"/>
      <c r="RIB2195" s="218"/>
      <c r="RIC2195" s="218"/>
      <c r="RID2195" s="218"/>
      <c r="RIE2195" s="218"/>
      <c r="RIF2195" s="218"/>
      <c r="RIG2195" s="218"/>
      <c r="RIH2195" s="218"/>
      <c r="RII2195" s="218"/>
      <c r="RIJ2195" s="218"/>
      <c r="RIK2195" s="218"/>
      <c r="RIL2195" s="218"/>
      <c r="RIM2195" s="218"/>
      <c r="RIN2195" s="218"/>
      <c r="RIO2195" s="218"/>
      <c r="RIP2195" s="218"/>
      <c r="RIQ2195" s="218"/>
      <c r="RIR2195" s="218"/>
      <c r="RIS2195" s="218"/>
      <c r="RIT2195" s="218"/>
      <c r="RIU2195" s="218"/>
      <c r="RIV2195" s="218"/>
      <c r="RIW2195" s="218"/>
      <c r="RIX2195" s="218"/>
      <c r="RIY2195" s="218"/>
      <c r="RIZ2195" s="218"/>
      <c r="RJA2195" s="218"/>
      <c r="RJB2195" s="218"/>
      <c r="RJC2195" s="218"/>
      <c r="RJD2195" s="218"/>
      <c r="RJE2195" s="218"/>
      <c r="RJF2195" s="218"/>
      <c r="RJG2195" s="218"/>
      <c r="RJH2195" s="218"/>
      <c r="RJI2195" s="218"/>
      <c r="RJJ2195" s="218"/>
      <c r="RJK2195" s="218"/>
      <c r="RJL2195" s="218"/>
      <c r="RJM2195" s="218"/>
      <c r="RJN2195" s="218"/>
      <c r="RJO2195" s="218"/>
      <c r="RJP2195" s="218"/>
      <c r="RJQ2195" s="218"/>
      <c r="RJR2195" s="218"/>
      <c r="RJS2195" s="218"/>
      <c r="RJT2195" s="218"/>
      <c r="RJU2195" s="218"/>
      <c r="RJV2195" s="218"/>
      <c r="RJW2195" s="218"/>
      <c r="RJX2195" s="218"/>
      <c r="RJY2195" s="218"/>
      <c r="RJZ2195" s="218"/>
      <c r="RKA2195" s="218"/>
      <c r="RKB2195" s="218"/>
      <c r="RKC2195" s="218"/>
      <c r="RKD2195" s="218"/>
      <c r="RKE2195" s="218"/>
      <c r="RKF2195" s="218"/>
      <c r="RKG2195" s="218"/>
      <c r="RKH2195" s="218"/>
      <c r="RKI2195" s="218"/>
      <c r="RKJ2195" s="218"/>
      <c r="RKK2195" s="218"/>
      <c r="RKL2195" s="218"/>
      <c r="RKM2195" s="218"/>
      <c r="RKN2195" s="218"/>
      <c r="RKO2195" s="218"/>
      <c r="RKP2195" s="218"/>
      <c r="RKQ2195" s="218"/>
      <c r="RKR2195" s="218"/>
      <c r="RKS2195" s="218"/>
      <c r="RKT2195" s="218"/>
      <c r="RKU2195" s="218"/>
      <c r="RKV2195" s="218"/>
      <c r="RKW2195" s="218"/>
      <c r="RKX2195" s="218"/>
      <c r="RKY2195" s="218"/>
      <c r="RKZ2195" s="218"/>
      <c r="RLA2195" s="218"/>
      <c r="RLB2195" s="218"/>
      <c r="RLC2195" s="218"/>
      <c r="RLD2195" s="218"/>
      <c r="RLE2195" s="218"/>
      <c r="RLF2195" s="218"/>
      <c r="RLG2195" s="218"/>
      <c r="RLH2195" s="218"/>
      <c r="RLI2195" s="218"/>
      <c r="RLJ2195" s="218"/>
      <c r="RLK2195" s="218"/>
      <c r="RLL2195" s="218"/>
      <c r="RLM2195" s="218"/>
      <c r="RLN2195" s="218"/>
      <c r="RLO2195" s="218"/>
      <c r="RLP2195" s="218"/>
      <c r="RLQ2195" s="218"/>
      <c r="RLR2195" s="218"/>
      <c r="RLS2195" s="218"/>
      <c r="RLT2195" s="218"/>
      <c r="RLU2195" s="218"/>
      <c r="RLV2195" s="218"/>
      <c r="RLW2195" s="218"/>
      <c r="RLX2195" s="218"/>
      <c r="RLY2195" s="218"/>
      <c r="RLZ2195" s="218"/>
      <c r="RMA2195" s="218"/>
      <c r="RMB2195" s="218"/>
      <c r="RMC2195" s="218"/>
      <c r="RMD2195" s="218"/>
      <c r="RME2195" s="218"/>
      <c r="RMF2195" s="218"/>
      <c r="RMG2195" s="218"/>
      <c r="RMH2195" s="218"/>
      <c r="RMI2195" s="218"/>
      <c r="RMJ2195" s="218"/>
      <c r="RMK2195" s="218"/>
      <c r="RML2195" s="218"/>
      <c r="RMM2195" s="218"/>
      <c r="RMN2195" s="218"/>
      <c r="RMO2195" s="218"/>
      <c r="RMP2195" s="218"/>
      <c r="RMQ2195" s="218"/>
      <c r="RMR2195" s="218"/>
      <c r="RMS2195" s="218"/>
      <c r="RMT2195" s="218"/>
      <c r="RMU2195" s="218"/>
      <c r="RMV2195" s="218"/>
      <c r="RMW2195" s="218"/>
      <c r="RMX2195" s="218"/>
      <c r="RMY2195" s="218"/>
      <c r="RMZ2195" s="218"/>
      <c r="RNA2195" s="218"/>
      <c r="RNB2195" s="218"/>
      <c r="RNC2195" s="218"/>
      <c r="RND2195" s="218"/>
      <c r="RNE2195" s="218"/>
      <c r="RNF2195" s="218"/>
      <c r="RNG2195" s="218"/>
      <c r="RNH2195" s="218"/>
      <c r="RNI2195" s="218"/>
      <c r="RNJ2195" s="218"/>
      <c r="RNK2195" s="218"/>
      <c r="RNL2195" s="218"/>
      <c r="RNM2195" s="218"/>
      <c r="RNN2195" s="218"/>
      <c r="RNO2195" s="218"/>
      <c r="RNP2195" s="218"/>
      <c r="RNQ2195" s="218"/>
      <c r="RNR2195" s="218"/>
      <c r="RNS2195" s="218"/>
      <c r="RNT2195" s="218"/>
      <c r="RNU2195" s="218"/>
      <c r="RNV2195" s="218"/>
      <c r="RNW2195" s="218"/>
      <c r="RNX2195" s="218"/>
      <c r="RNY2195" s="218"/>
      <c r="RNZ2195" s="218"/>
      <c r="ROA2195" s="218"/>
      <c r="ROB2195" s="218"/>
      <c r="ROC2195" s="218"/>
      <c r="ROD2195" s="218"/>
      <c r="ROE2195" s="218"/>
      <c r="ROF2195" s="218"/>
      <c r="ROG2195" s="218"/>
      <c r="ROH2195" s="218"/>
      <c r="ROI2195" s="218"/>
      <c r="ROJ2195" s="218"/>
      <c r="ROK2195" s="218"/>
      <c r="ROL2195" s="218"/>
      <c r="ROM2195" s="218"/>
      <c r="RON2195" s="218"/>
      <c r="ROO2195" s="218"/>
      <c r="ROP2195" s="218"/>
      <c r="ROQ2195" s="218"/>
      <c r="ROR2195" s="218"/>
      <c r="ROS2195" s="218"/>
      <c r="ROT2195" s="218"/>
      <c r="ROU2195" s="218"/>
      <c r="ROV2195" s="218"/>
      <c r="ROW2195" s="218"/>
      <c r="ROX2195" s="218"/>
      <c r="ROY2195" s="218"/>
      <c r="ROZ2195" s="218"/>
      <c r="RPA2195" s="218"/>
      <c r="RPB2195" s="218"/>
      <c r="RPC2195" s="218"/>
      <c r="RPD2195" s="218"/>
      <c r="RPE2195" s="218"/>
      <c r="RPF2195" s="218"/>
      <c r="RPG2195" s="218"/>
      <c r="RPH2195" s="218"/>
      <c r="RPI2195" s="218"/>
      <c r="RPJ2195" s="218"/>
      <c r="RPK2195" s="218"/>
      <c r="RPL2195" s="218"/>
      <c r="RPM2195" s="218"/>
      <c r="RPN2195" s="218"/>
      <c r="RPO2195" s="218"/>
      <c r="RPP2195" s="218"/>
      <c r="RPQ2195" s="218"/>
      <c r="RPR2195" s="218"/>
      <c r="RPS2195" s="218"/>
      <c r="RPT2195" s="218"/>
      <c r="RPU2195" s="218"/>
      <c r="RPV2195" s="218"/>
      <c r="RPW2195" s="218"/>
      <c r="RPX2195" s="218"/>
      <c r="RPY2195" s="218"/>
      <c r="RPZ2195" s="218"/>
      <c r="RQA2195" s="218"/>
      <c r="RQB2195" s="218"/>
      <c r="RQC2195" s="218"/>
      <c r="RQD2195" s="218"/>
      <c r="RQE2195" s="218"/>
      <c r="RQF2195" s="218"/>
      <c r="RQG2195" s="218"/>
      <c r="RQH2195" s="218"/>
      <c r="RQI2195" s="218"/>
      <c r="RQJ2195" s="218"/>
      <c r="RQK2195" s="218"/>
      <c r="RQL2195" s="218"/>
      <c r="RQM2195" s="218"/>
      <c r="RQN2195" s="218"/>
      <c r="RQO2195" s="218"/>
      <c r="RQP2195" s="218"/>
      <c r="RQQ2195" s="218"/>
      <c r="RQR2195" s="218"/>
      <c r="RQS2195" s="218"/>
      <c r="RQT2195" s="218"/>
      <c r="RQU2195" s="218"/>
      <c r="RQV2195" s="218"/>
      <c r="RQW2195" s="218"/>
      <c r="RQX2195" s="218"/>
      <c r="RQY2195" s="218"/>
      <c r="RQZ2195" s="218"/>
      <c r="RRA2195" s="218"/>
      <c r="RRB2195" s="218"/>
      <c r="RRC2195" s="218"/>
      <c r="RRD2195" s="218"/>
      <c r="RRE2195" s="218"/>
      <c r="RRF2195" s="218"/>
      <c r="RRG2195" s="218"/>
      <c r="RRH2195" s="218"/>
      <c r="RRI2195" s="218"/>
      <c r="RRJ2195" s="218"/>
      <c r="RRK2195" s="218"/>
      <c r="RRL2195" s="218"/>
      <c r="RRM2195" s="218"/>
      <c r="RRN2195" s="218"/>
      <c r="RRO2195" s="218"/>
      <c r="RRP2195" s="218"/>
      <c r="RRQ2195" s="218"/>
      <c r="RRR2195" s="218"/>
      <c r="RRS2195" s="218"/>
      <c r="RRT2195" s="218"/>
      <c r="RRU2195" s="218"/>
      <c r="RRV2195" s="218"/>
      <c r="RRW2195" s="218"/>
      <c r="RRX2195" s="218"/>
      <c r="RRY2195" s="218"/>
      <c r="RRZ2195" s="218"/>
      <c r="RSA2195" s="218"/>
      <c r="RSB2195" s="218"/>
      <c r="RSC2195" s="218"/>
      <c r="RSD2195" s="218"/>
      <c r="RSE2195" s="218"/>
      <c r="RSF2195" s="218"/>
      <c r="RSG2195" s="218"/>
      <c r="RSH2195" s="218"/>
      <c r="RSI2195" s="218"/>
      <c r="RSJ2195" s="218"/>
      <c r="RSK2195" s="218"/>
      <c r="RSL2195" s="218"/>
      <c r="RSM2195" s="218"/>
      <c r="RSN2195" s="218"/>
      <c r="RSO2195" s="218"/>
      <c r="RSP2195" s="218"/>
      <c r="RSQ2195" s="218"/>
      <c r="RSR2195" s="218"/>
      <c r="RSS2195" s="218"/>
      <c r="RST2195" s="218"/>
      <c r="RSU2195" s="218"/>
      <c r="RSV2195" s="218"/>
      <c r="RSW2195" s="218"/>
      <c r="RSX2195" s="218"/>
      <c r="RSY2195" s="218"/>
      <c r="RSZ2195" s="218"/>
      <c r="RTA2195" s="218"/>
      <c r="RTB2195" s="218"/>
      <c r="RTC2195" s="218"/>
      <c r="RTD2195" s="218"/>
      <c r="RTE2195" s="218"/>
      <c r="RTF2195" s="218"/>
      <c r="RTG2195" s="218"/>
      <c r="RTH2195" s="218"/>
      <c r="RTI2195" s="218"/>
      <c r="RTJ2195" s="218"/>
      <c r="RTK2195" s="218"/>
      <c r="RTL2195" s="218"/>
      <c r="RTM2195" s="218"/>
      <c r="RTN2195" s="218"/>
      <c r="RTO2195" s="218"/>
      <c r="RTP2195" s="218"/>
      <c r="RTQ2195" s="218"/>
      <c r="RTR2195" s="218"/>
      <c r="RTS2195" s="218"/>
      <c r="RTT2195" s="218"/>
      <c r="RTU2195" s="218"/>
      <c r="RTV2195" s="218"/>
      <c r="RTW2195" s="218"/>
      <c r="RTX2195" s="218"/>
      <c r="RTY2195" s="218"/>
      <c r="RTZ2195" s="218"/>
      <c r="RUA2195" s="218"/>
      <c r="RUB2195" s="218"/>
      <c r="RUC2195" s="218"/>
      <c r="RUD2195" s="218"/>
      <c r="RUE2195" s="218"/>
      <c r="RUF2195" s="218"/>
      <c r="RUG2195" s="218"/>
      <c r="RUH2195" s="218"/>
      <c r="RUI2195" s="218"/>
      <c r="RUJ2195" s="218"/>
      <c r="RUK2195" s="218"/>
      <c r="RUL2195" s="218"/>
      <c r="RUM2195" s="218"/>
      <c r="RUN2195" s="218"/>
      <c r="RUO2195" s="218"/>
      <c r="RUP2195" s="218"/>
      <c r="RUQ2195" s="218"/>
      <c r="RUR2195" s="218"/>
      <c r="RUS2195" s="218"/>
      <c r="RUT2195" s="218"/>
      <c r="RUU2195" s="218"/>
      <c r="RUV2195" s="218"/>
      <c r="RUW2195" s="218"/>
      <c r="RUX2195" s="218"/>
      <c r="RUY2195" s="218"/>
      <c r="RUZ2195" s="218"/>
      <c r="RVA2195" s="218"/>
      <c r="RVB2195" s="218"/>
      <c r="RVC2195" s="218"/>
      <c r="RVD2195" s="218"/>
      <c r="RVE2195" s="218"/>
      <c r="RVF2195" s="218"/>
      <c r="RVG2195" s="218"/>
      <c r="RVH2195" s="218"/>
      <c r="RVI2195" s="218"/>
      <c r="RVJ2195" s="218"/>
      <c r="RVK2195" s="218"/>
      <c r="RVL2195" s="218"/>
      <c r="RVM2195" s="218"/>
      <c r="RVN2195" s="218"/>
      <c r="RVO2195" s="218"/>
      <c r="RVP2195" s="218"/>
      <c r="RVQ2195" s="218"/>
      <c r="RVR2195" s="218"/>
      <c r="RVS2195" s="218"/>
      <c r="RVT2195" s="218"/>
      <c r="RVU2195" s="218"/>
      <c r="RVV2195" s="218"/>
      <c r="RVW2195" s="218"/>
      <c r="RVX2195" s="218"/>
      <c r="RVY2195" s="218"/>
      <c r="RVZ2195" s="218"/>
      <c r="RWA2195" s="218"/>
      <c r="RWB2195" s="218"/>
      <c r="RWC2195" s="218"/>
      <c r="RWD2195" s="218"/>
      <c r="RWE2195" s="218"/>
      <c r="RWF2195" s="218"/>
      <c r="RWG2195" s="218"/>
      <c r="RWH2195" s="218"/>
      <c r="RWI2195" s="218"/>
      <c r="RWJ2195" s="218"/>
      <c r="RWK2195" s="218"/>
      <c r="RWL2195" s="218"/>
      <c r="RWM2195" s="218"/>
      <c r="RWN2195" s="218"/>
      <c r="RWO2195" s="218"/>
      <c r="RWP2195" s="218"/>
      <c r="RWQ2195" s="218"/>
      <c r="RWR2195" s="218"/>
      <c r="RWS2195" s="218"/>
      <c r="RWT2195" s="218"/>
      <c r="RWU2195" s="218"/>
      <c r="RWV2195" s="218"/>
      <c r="RWW2195" s="218"/>
      <c r="RWX2195" s="218"/>
      <c r="RWY2195" s="218"/>
      <c r="RWZ2195" s="218"/>
      <c r="RXA2195" s="218"/>
      <c r="RXB2195" s="218"/>
      <c r="RXC2195" s="218"/>
      <c r="RXD2195" s="218"/>
      <c r="RXE2195" s="218"/>
      <c r="RXF2195" s="218"/>
      <c r="RXG2195" s="218"/>
      <c r="RXH2195" s="218"/>
      <c r="RXI2195" s="218"/>
      <c r="RXJ2195" s="218"/>
      <c r="RXK2195" s="218"/>
      <c r="RXL2195" s="218"/>
      <c r="RXM2195" s="218"/>
      <c r="RXN2195" s="218"/>
      <c r="RXO2195" s="218"/>
      <c r="RXP2195" s="218"/>
      <c r="RXQ2195" s="218"/>
      <c r="RXR2195" s="218"/>
      <c r="RXS2195" s="218"/>
      <c r="RXT2195" s="218"/>
      <c r="RXU2195" s="218"/>
      <c r="RXV2195" s="218"/>
      <c r="RXW2195" s="218"/>
      <c r="RXX2195" s="218"/>
      <c r="RXY2195" s="218"/>
      <c r="RXZ2195" s="218"/>
      <c r="RYA2195" s="218"/>
      <c r="RYB2195" s="218"/>
      <c r="RYC2195" s="218"/>
      <c r="RYD2195" s="218"/>
      <c r="RYE2195" s="218"/>
      <c r="RYF2195" s="218"/>
      <c r="RYG2195" s="218"/>
      <c r="RYH2195" s="218"/>
      <c r="RYI2195" s="218"/>
      <c r="RYJ2195" s="218"/>
      <c r="RYK2195" s="218"/>
      <c r="RYL2195" s="218"/>
      <c r="RYM2195" s="218"/>
      <c r="RYN2195" s="218"/>
      <c r="RYO2195" s="218"/>
      <c r="RYP2195" s="218"/>
      <c r="RYQ2195" s="218"/>
      <c r="RYR2195" s="218"/>
      <c r="RYS2195" s="218"/>
      <c r="RYT2195" s="218"/>
      <c r="RYU2195" s="218"/>
      <c r="RYV2195" s="218"/>
      <c r="RYW2195" s="218"/>
      <c r="RYX2195" s="218"/>
      <c r="RYY2195" s="218"/>
      <c r="RYZ2195" s="218"/>
      <c r="RZA2195" s="218"/>
      <c r="RZB2195" s="218"/>
      <c r="RZC2195" s="218"/>
      <c r="RZD2195" s="218"/>
      <c r="RZE2195" s="218"/>
      <c r="RZF2195" s="218"/>
      <c r="RZG2195" s="218"/>
      <c r="RZH2195" s="218"/>
      <c r="RZI2195" s="218"/>
      <c r="RZJ2195" s="218"/>
      <c r="RZK2195" s="218"/>
      <c r="RZL2195" s="218"/>
      <c r="RZM2195" s="218"/>
      <c r="RZN2195" s="218"/>
      <c r="RZO2195" s="218"/>
      <c r="RZP2195" s="218"/>
      <c r="RZQ2195" s="218"/>
      <c r="RZR2195" s="218"/>
      <c r="RZS2195" s="218"/>
      <c r="RZT2195" s="218"/>
      <c r="RZU2195" s="218"/>
      <c r="RZV2195" s="218"/>
      <c r="RZW2195" s="218"/>
      <c r="RZX2195" s="218"/>
      <c r="RZY2195" s="218"/>
      <c r="RZZ2195" s="218"/>
      <c r="SAA2195" s="218"/>
      <c r="SAB2195" s="218"/>
      <c r="SAC2195" s="218"/>
      <c r="SAD2195" s="218"/>
      <c r="SAE2195" s="218"/>
      <c r="SAF2195" s="218"/>
      <c r="SAG2195" s="218"/>
      <c r="SAH2195" s="218"/>
      <c r="SAI2195" s="218"/>
      <c r="SAJ2195" s="218"/>
      <c r="SAK2195" s="218"/>
      <c r="SAL2195" s="218"/>
      <c r="SAM2195" s="218"/>
      <c r="SAN2195" s="218"/>
      <c r="SAO2195" s="218"/>
      <c r="SAP2195" s="218"/>
      <c r="SAQ2195" s="218"/>
      <c r="SAR2195" s="218"/>
      <c r="SAS2195" s="218"/>
      <c r="SAT2195" s="218"/>
      <c r="SAU2195" s="218"/>
      <c r="SAV2195" s="218"/>
      <c r="SAW2195" s="218"/>
      <c r="SAX2195" s="218"/>
      <c r="SAY2195" s="218"/>
      <c r="SAZ2195" s="218"/>
      <c r="SBA2195" s="218"/>
      <c r="SBB2195" s="218"/>
      <c r="SBC2195" s="218"/>
      <c r="SBD2195" s="218"/>
      <c r="SBE2195" s="218"/>
      <c r="SBF2195" s="218"/>
      <c r="SBG2195" s="218"/>
      <c r="SBH2195" s="218"/>
      <c r="SBI2195" s="218"/>
      <c r="SBJ2195" s="218"/>
      <c r="SBK2195" s="218"/>
      <c r="SBL2195" s="218"/>
      <c r="SBM2195" s="218"/>
      <c r="SBN2195" s="218"/>
      <c r="SBO2195" s="218"/>
      <c r="SBP2195" s="218"/>
      <c r="SBQ2195" s="218"/>
      <c r="SBR2195" s="218"/>
      <c r="SBS2195" s="218"/>
      <c r="SBT2195" s="218"/>
      <c r="SBU2195" s="218"/>
      <c r="SBV2195" s="218"/>
      <c r="SBW2195" s="218"/>
      <c r="SBX2195" s="218"/>
      <c r="SBY2195" s="218"/>
      <c r="SBZ2195" s="218"/>
      <c r="SCA2195" s="218"/>
      <c r="SCB2195" s="218"/>
      <c r="SCC2195" s="218"/>
      <c r="SCD2195" s="218"/>
      <c r="SCE2195" s="218"/>
      <c r="SCF2195" s="218"/>
      <c r="SCG2195" s="218"/>
      <c r="SCH2195" s="218"/>
      <c r="SCI2195" s="218"/>
      <c r="SCJ2195" s="218"/>
      <c r="SCK2195" s="218"/>
      <c r="SCL2195" s="218"/>
      <c r="SCM2195" s="218"/>
      <c r="SCN2195" s="218"/>
      <c r="SCO2195" s="218"/>
      <c r="SCP2195" s="218"/>
      <c r="SCQ2195" s="218"/>
      <c r="SCR2195" s="218"/>
      <c r="SCS2195" s="218"/>
      <c r="SCT2195" s="218"/>
      <c r="SCU2195" s="218"/>
      <c r="SCV2195" s="218"/>
      <c r="SCW2195" s="218"/>
      <c r="SCX2195" s="218"/>
      <c r="SCY2195" s="218"/>
      <c r="SCZ2195" s="218"/>
      <c r="SDA2195" s="218"/>
      <c r="SDB2195" s="218"/>
      <c r="SDC2195" s="218"/>
      <c r="SDD2195" s="218"/>
      <c r="SDE2195" s="218"/>
      <c r="SDF2195" s="218"/>
      <c r="SDG2195" s="218"/>
      <c r="SDH2195" s="218"/>
      <c r="SDI2195" s="218"/>
      <c r="SDJ2195" s="218"/>
      <c r="SDK2195" s="218"/>
      <c r="SDL2195" s="218"/>
      <c r="SDM2195" s="218"/>
      <c r="SDN2195" s="218"/>
      <c r="SDO2195" s="218"/>
      <c r="SDP2195" s="218"/>
      <c r="SDQ2195" s="218"/>
      <c r="SDR2195" s="218"/>
      <c r="SDS2195" s="218"/>
      <c r="SDT2195" s="218"/>
      <c r="SDU2195" s="218"/>
      <c r="SDV2195" s="218"/>
      <c r="SDW2195" s="218"/>
      <c r="SDX2195" s="218"/>
      <c r="SDY2195" s="218"/>
      <c r="SDZ2195" s="218"/>
      <c r="SEA2195" s="218"/>
      <c r="SEB2195" s="218"/>
      <c r="SEC2195" s="218"/>
      <c r="SED2195" s="218"/>
      <c r="SEE2195" s="218"/>
      <c r="SEF2195" s="218"/>
      <c r="SEG2195" s="218"/>
      <c r="SEH2195" s="218"/>
      <c r="SEI2195" s="218"/>
      <c r="SEJ2195" s="218"/>
      <c r="SEK2195" s="218"/>
      <c r="SEL2195" s="218"/>
      <c r="SEM2195" s="218"/>
      <c r="SEN2195" s="218"/>
      <c r="SEO2195" s="218"/>
      <c r="SEP2195" s="218"/>
      <c r="SEQ2195" s="218"/>
      <c r="SER2195" s="218"/>
      <c r="SES2195" s="218"/>
      <c r="SET2195" s="218"/>
      <c r="SEU2195" s="218"/>
      <c r="SEV2195" s="218"/>
      <c r="SEW2195" s="218"/>
      <c r="SEX2195" s="218"/>
      <c r="SEY2195" s="218"/>
      <c r="SEZ2195" s="218"/>
      <c r="SFA2195" s="218"/>
      <c r="SFB2195" s="218"/>
      <c r="SFC2195" s="218"/>
      <c r="SFD2195" s="218"/>
      <c r="SFE2195" s="218"/>
      <c r="SFF2195" s="218"/>
      <c r="SFG2195" s="218"/>
      <c r="SFH2195" s="218"/>
      <c r="SFI2195" s="218"/>
      <c r="SFJ2195" s="218"/>
      <c r="SFK2195" s="218"/>
      <c r="SFL2195" s="218"/>
      <c r="SFM2195" s="218"/>
      <c r="SFN2195" s="218"/>
      <c r="SFO2195" s="218"/>
      <c r="SFP2195" s="218"/>
      <c r="SFQ2195" s="218"/>
      <c r="SFR2195" s="218"/>
      <c r="SFS2195" s="218"/>
      <c r="SFT2195" s="218"/>
      <c r="SFU2195" s="218"/>
      <c r="SFV2195" s="218"/>
      <c r="SFW2195" s="218"/>
      <c r="SFX2195" s="218"/>
      <c r="SFY2195" s="218"/>
      <c r="SFZ2195" s="218"/>
      <c r="SGA2195" s="218"/>
      <c r="SGB2195" s="218"/>
      <c r="SGC2195" s="218"/>
      <c r="SGD2195" s="218"/>
      <c r="SGE2195" s="218"/>
      <c r="SGF2195" s="218"/>
      <c r="SGG2195" s="218"/>
      <c r="SGH2195" s="218"/>
      <c r="SGI2195" s="218"/>
      <c r="SGJ2195" s="218"/>
      <c r="SGK2195" s="218"/>
      <c r="SGL2195" s="218"/>
      <c r="SGM2195" s="218"/>
      <c r="SGN2195" s="218"/>
      <c r="SGO2195" s="218"/>
      <c r="SGP2195" s="218"/>
      <c r="SGQ2195" s="218"/>
      <c r="SGR2195" s="218"/>
      <c r="SGS2195" s="218"/>
      <c r="SGT2195" s="218"/>
      <c r="SGU2195" s="218"/>
      <c r="SGV2195" s="218"/>
      <c r="SGW2195" s="218"/>
      <c r="SGX2195" s="218"/>
      <c r="SGY2195" s="218"/>
      <c r="SGZ2195" s="218"/>
      <c r="SHA2195" s="218"/>
      <c r="SHB2195" s="218"/>
      <c r="SHC2195" s="218"/>
      <c r="SHD2195" s="218"/>
      <c r="SHE2195" s="218"/>
      <c r="SHF2195" s="218"/>
      <c r="SHG2195" s="218"/>
      <c r="SHH2195" s="218"/>
      <c r="SHI2195" s="218"/>
      <c r="SHJ2195" s="218"/>
      <c r="SHK2195" s="218"/>
      <c r="SHL2195" s="218"/>
      <c r="SHM2195" s="218"/>
      <c r="SHN2195" s="218"/>
      <c r="SHO2195" s="218"/>
      <c r="SHP2195" s="218"/>
      <c r="SHQ2195" s="218"/>
      <c r="SHR2195" s="218"/>
      <c r="SHS2195" s="218"/>
      <c r="SHT2195" s="218"/>
      <c r="SHU2195" s="218"/>
      <c r="SHV2195" s="218"/>
      <c r="SHW2195" s="218"/>
      <c r="SHX2195" s="218"/>
      <c r="SHY2195" s="218"/>
      <c r="SHZ2195" s="218"/>
      <c r="SIA2195" s="218"/>
      <c r="SIB2195" s="218"/>
      <c r="SIC2195" s="218"/>
      <c r="SID2195" s="218"/>
      <c r="SIE2195" s="218"/>
      <c r="SIF2195" s="218"/>
      <c r="SIG2195" s="218"/>
      <c r="SIH2195" s="218"/>
      <c r="SII2195" s="218"/>
      <c r="SIJ2195" s="218"/>
      <c r="SIK2195" s="218"/>
      <c r="SIL2195" s="218"/>
      <c r="SIM2195" s="218"/>
      <c r="SIN2195" s="218"/>
      <c r="SIO2195" s="218"/>
      <c r="SIP2195" s="218"/>
      <c r="SIQ2195" s="218"/>
      <c r="SIR2195" s="218"/>
      <c r="SIS2195" s="218"/>
      <c r="SIT2195" s="218"/>
      <c r="SIU2195" s="218"/>
      <c r="SIV2195" s="218"/>
      <c r="SIW2195" s="218"/>
      <c r="SIX2195" s="218"/>
      <c r="SIY2195" s="218"/>
      <c r="SIZ2195" s="218"/>
      <c r="SJA2195" s="218"/>
      <c r="SJB2195" s="218"/>
      <c r="SJC2195" s="218"/>
      <c r="SJD2195" s="218"/>
      <c r="SJE2195" s="218"/>
      <c r="SJF2195" s="218"/>
      <c r="SJG2195" s="218"/>
      <c r="SJH2195" s="218"/>
      <c r="SJI2195" s="218"/>
      <c r="SJJ2195" s="218"/>
      <c r="SJK2195" s="218"/>
      <c r="SJL2195" s="218"/>
      <c r="SJM2195" s="218"/>
      <c r="SJN2195" s="218"/>
      <c r="SJO2195" s="218"/>
      <c r="SJP2195" s="218"/>
      <c r="SJQ2195" s="218"/>
      <c r="SJR2195" s="218"/>
      <c r="SJS2195" s="218"/>
      <c r="SJT2195" s="218"/>
      <c r="SJU2195" s="218"/>
      <c r="SJV2195" s="218"/>
      <c r="SJW2195" s="218"/>
      <c r="SJX2195" s="218"/>
      <c r="SJY2195" s="218"/>
      <c r="SJZ2195" s="218"/>
      <c r="SKA2195" s="218"/>
      <c r="SKB2195" s="218"/>
      <c r="SKC2195" s="218"/>
      <c r="SKD2195" s="218"/>
      <c r="SKE2195" s="218"/>
      <c r="SKF2195" s="218"/>
      <c r="SKG2195" s="218"/>
      <c r="SKH2195" s="218"/>
      <c r="SKI2195" s="218"/>
      <c r="SKJ2195" s="218"/>
      <c r="SKK2195" s="218"/>
      <c r="SKL2195" s="218"/>
      <c r="SKM2195" s="218"/>
      <c r="SKN2195" s="218"/>
      <c r="SKO2195" s="218"/>
      <c r="SKP2195" s="218"/>
      <c r="SKQ2195" s="218"/>
      <c r="SKR2195" s="218"/>
      <c r="SKS2195" s="218"/>
      <c r="SKT2195" s="218"/>
      <c r="SKU2195" s="218"/>
      <c r="SKV2195" s="218"/>
      <c r="SKW2195" s="218"/>
      <c r="SKX2195" s="218"/>
      <c r="SKY2195" s="218"/>
      <c r="SKZ2195" s="218"/>
      <c r="SLA2195" s="218"/>
      <c r="SLB2195" s="218"/>
      <c r="SLC2195" s="218"/>
      <c r="SLD2195" s="218"/>
      <c r="SLE2195" s="218"/>
      <c r="SLF2195" s="218"/>
      <c r="SLG2195" s="218"/>
      <c r="SLH2195" s="218"/>
      <c r="SLI2195" s="218"/>
      <c r="SLJ2195" s="218"/>
      <c r="SLK2195" s="218"/>
      <c r="SLL2195" s="218"/>
      <c r="SLM2195" s="218"/>
      <c r="SLN2195" s="218"/>
      <c r="SLO2195" s="218"/>
      <c r="SLP2195" s="218"/>
      <c r="SLQ2195" s="218"/>
      <c r="SLR2195" s="218"/>
      <c r="SLS2195" s="218"/>
      <c r="SLT2195" s="218"/>
      <c r="SLU2195" s="218"/>
      <c r="SLV2195" s="218"/>
      <c r="SLW2195" s="218"/>
      <c r="SLX2195" s="218"/>
      <c r="SLY2195" s="218"/>
      <c r="SLZ2195" s="218"/>
      <c r="SMA2195" s="218"/>
      <c r="SMB2195" s="218"/>
      <c r="SMC2195" s="218"/>
      <c r="SMD2195" s="218"/>
      <c r="SME2195" s="218"/>
      <c r="SMF2195" s="218"/>
      <c r="SMG2195" s="218"/>
      <c r="SMH2195" s="218"/>
      <c r="SMI2195" s="218"/>
      <c r="SMJ2195" s="218"/>
      <c r="SMK2195" s="218"/>
      <c r="SML2195" s="218"/>
      <c r="SMM2195" s="218"/>
      <c r="SMN2195" s="218"/>
      <c r="SMO2195" s="218"/>
      <c r="SMP2195" s="218"/>
      <c r="SMQ2195" s="218"/>
      <c r="SMR2195" s="218"/>
      <c r="SMS2195" s="218"/>
      <c r="SMT2195" s="218"/>
      <c r="SMU2195" s="218"/>
      <c r="SMV2195" s="218"/>
      <c r="SMW2195" s="218"/>
      <c r="SMX2195" s="218"/>
      <c r="SMY2195" s="218"/>
      <c r="SMZ2195" s="218"/>
      <c r="SNA2195" s="218"/>
      <c r="SNB2195" s="218"/>
      <c r="SNC2195" s="218"/>
      <c r="SND2195" s="218"/>
      <c r="SNE2195" s="218"/>
      <c r="SNF2195" s="218"/>
      <c r="SNG2195" s="218"/>
      <c r="SNH2195" s="218"/>
      <c r="SNI2195" s="218"/>
      <c r="SNJ2195" s="218"/>
      <c r="SNK2195" s="218"/>
      <c r="SNL2195" s="218"/>
      <c r="SNM2195" s="218"/>
      <c r="SNN2195" s="218"/>
      <c r="SNO2195" s="218"/>
      <c r="SNP2195" s="218"/>
      <c r="SNQ2195" s="218"/>
      <c r="SNR2195" s="218"/>
      <c r="SNS2195" s="218"/>
      <c r="SNT2195" s="218"/>
      <c r="SNU2195" s="218"/>
      <c r="SNV2195" s="218"/>
      <c r="SNW2195" s="218"/>
      <c r="SNX2195" s="218"/>
      <c r="SNY2195" s="218"/>
      <c r="SNZ2195" s="218"/>
      <c r="SOA2195" s="218"/>
      <c r="SOB2195" s="218"/>
      <c r="SOC2195" s="218"/>
      <c r="SOD2195" s="218"/>
      <c r="SOE2195" s="218"/>
      <c r="SOF2195" s="218"/>
      <c r="SOG2195" s="218"/>
      <c r="SOH2195" s="218"/>
      <c r="SOI2195" s="218"/>
      <c r="SOJ2195" s="218"/>
      <c r="SOK2195" s="218"/>
      <c r="SOL2195" s="218"/>
      <c r="SOM2195" s="218"/>
      <c r="SON2195" s="218"/>
      <c r="SOO2195" s="218"/>
      <c r="SOP2195" s="218"/>
      <c r="SOQ2195" s="218"/>
      <c r="SOR2195" s="218"/>
      <c r="SOS2195" s="218"/>
      <c r="SOT2195" s="218"/>
      <c r="SOU2195" s="218"/>
      <c r="SOV2195" s="218"/>
      <c r="SOW2195" s="218"/>
      <c r="SOX2195" s="218"/>
      <c r="SOY2195" s="218"/>
      <c r="SOZ2195" s="218"/>
      <c r="SPA2195" s="218"/>
      <c r="SPB2195" s="218"/>
      <c r="SPC2195" s="218"/>
      <c r="SPD2195" s="218"/>
      <c r="SPE2195" s="218"/>
      <c r="SPF2195" s="218"/>
      <c r="SPG2195" s="218"/>
      <c r="SPH2195" s="218"/>
      <c r="SPI2195" s="218"/>
      <c r="SPJ2195" s="218"/>
      <c r="SPK2195" s="218"/>
      <c r="SPL2195" s="218"/>
      <c r="SPM2195" s="218"/>
      <c r="SPN2195" s="218"/>
      <c r="SPO2195" s="218"/>
      <c r="SPP2195" s="218"/>
      <c r="SPQ2195" s="218"/>
      <c r="SPR2195" s="218"/>
      <c r="SPS2195" s="218"/>
      <c r="SPT2195" s="218"/>
      <c r="SPU2195" s="218"/>
      <c r="SPV2195" s="218"/>
      <c r="SPW2195" s="218"/>
      <c r="SPX2195" s="218"/>
      <c r="SPY2195" s="218"/>
      <c r="SPZ2195" s="218"/>
      <c r="SQA2195" s="218"/>
      <c r="SQB2195" s="218"/>
      <c r="SQC2195" s="218"/>
      <c r="SQD2195" s="218"/>
      <c r="SQE2195" s="218"/>
      <c r="SQF2195" s="218"/>
      <c r="SQG2195" s="218"/>
      <c r="SQH2195" s="218"/>
      <c r="SQI2195" s="218"/>
      <c r="SQJ2195" s="218"/>
      <c r="SQK2195" s="218"/>
      <c r="SQL2195" s="218"/>
      <c r="SQM2195" s="218"/>
      <c r="SQN2195" s="218"/>
      <c r="SQO2195" s="218"/>
      <c r="SQP2195" s="218"/>
      <c r="SQQ2195" s="218"/>
      <c r="SQR2195" s="218"/>
      <c r="SQS2195" s="218"/>
      <c r="SQT2195" s="218"/>
      <c r="SQU2195" s="218"/>
      <c r="SQV2195" s="218"/>
      <c r="SQW2195" s="218"/>
      <c r="SQX2195" s="218"/>
      <c r="SQY2195" s="218"/>
      <c r="SQZ2195" s="218"/>
      <c r="SRA2195" s="218"/>
      <c r="SRB2195" s="218"/>
      <c r="SRC2195" s="218"/>
      <c r="SRD2195" s="218"/>
      <c r="SRE2195" s="218"/>
      <c r="SRF2195" s="218"/>
      <c r="SRG2195" s="218"/>
      <c r="SRH2195" s="218"/>
      <c r="SRI2195" s="218"/>
      <c r="SRJ2195" s="218"/>
      <c r="SRK2195" s="218"/>
      <c r="SRL2195" s="218"/>
      <c r="SRM2195" s="218"/>
      <c r="SRN2195" s="218"/>
      <c r="SRO2195" s="218"/>
      <c r="SRP2195" s="218"/>
      <c r="SRQ2195" s="218"/>
      <c r="SRR2195" s="218"/>
      <c r="SRS2195" s="218"/>
      <c r="SRT2195" s="218"/>
      <c r="SRU2195" s="218"/>
      <c r="SRV2195" s="218"/>
      <c r="SRW2195" s="218"/>
      <c r="SRX2195" s="218"/>
      <c r="SRY2195" s="218"/>
      <c r="SRZ2195" s="218"/>
      <c r="SSA2195" s="218"/>
      <c r="SSB2195" s="218"/>
      <c r="SSC2195" s="218"/>
      <c r="SSD2195" s="218"/>
      <c r="SSE2195" s="218"/>
      <c r="SSF2195" s="218"/>
      <c r="SSG2195" s="218"/>
      <c r="SSH2195" s="218"/>
      <c r="SSI2195" s="218"/>
      <c r="SSJ2195" s="218"/>
      <c r="SSK2195" s="218"/>
      <c r="SSL2195" s="218"/>
      <c r="SSM2195" s="218"/>
      <c r="SSN2195" s="218"/>
      <c r="SSO2195" s="218"/>
      <c r="SSP2195" s="218"/>
      <c r="SSQ2195" s="218"/>
      <c r="SSR2195" s="218"/>
      <c r="SSS2195" s="218"/>
      <c r="SST2195" s="218"/>
      <c r="SSU2195" s="218"/>
      <c r="SSV2195" s="218"/>
      <c r="SSW2195" s="218"/>
      <c r="SSX2195" s="218"/>
      <c r="SSY2195" s="218"/>
      <c r="SSZ2195" s="218"/>
      <c r="STA2195" s="218"/>
      <c r="STB2195" s="218"/>
      <c r="STC2195" s="218"/>
      <c r="STD2195" s="218"/>
      <c r="STE2195" s="218"/>
      <c r="STF2195" s="218"/>
      <c r="STG2195" s="218"/>
      <c r="STH2195" s="218"/>
      <c r="STI2195" s="218"/>
      <c r="STJ2195" s="218"/>
      <c r="STK2195" s="218"/>
      <c r="STL2195" s="218"/>
      <c r="STM2195" s="218"/>
      <c r="STN2195" s="218"/>
      <c r="STO2195" s="218"/>
      <c r="STP2195" s="218"/>
      <c r="STQ2195" s="218"/>
      <c r="STR2195" s="218"/>
      <c r="STS2195" s="218"/>
      <c r="STT2195" s="218"/>
      <c r="STU2195" s="218"/>
      <c r="STV2195" s="218"/>
      <c r="STW2195" s="218"/>
      <c r="STX2195" s="218"/>
      <c r="STY2195" s="218"/>
      <c r="STZ2195" s="218"/>
      <c r="SUA2195" s="218"/>
      <c r="SUB2195" s="218"/>
      <c r="SUC2195" s="218"/>
      <c r="SUD2195" s="218"/>
      <c r="SUE2195" s="218"/>
      <c r="SUF2195" s="218"/>
      <c r="SUG2195" s="218"/>
      <c r="SUH2195" s="218"/>
      <c r="SUI2195" s="218"/>
      <c r="SUJ2195" s="218"/>
      <c r="SUK2195" s="218"/>
      <c r="SUL2195" s="218"/>
      <c r="SUM2195" s="218"/>
      <c r="SUN2195" s="218"/>
      <c r="SUO2195" s="218"/>
      <c r="SUP2195" s="218"/>
      <c r="SUQ2195" s="218"/>
      <c r="SUR2195" s="218"/>
      <c r="SUS2195" s="218"/>
      <c r="SUT2195" s="218"/>
      <c r="SUU2195" s="218"/>
      <c r="SUV2195" s="218"/>
      <c r="SUW2195" s="218"/>
      <c r="SUX2195" s="218"/>
      <c r="SUY2195" s="218"/>
      <c r="SUZ2195" s="218"/>
      <c r="SVA2195" s="218"/>
      <c r="SVB2195" s="218"/>
      <c r="SVC2195" s="218"/>
      <c r="SVD2195" s="218"/>
      <c r="SVE2195" s="218"/>
      <c r="SVF2195" s="218"/>
      <c r="SVG2195" s="218"/>
      <c r="SVH2195" s="218"/>
      <c r="SVI2195" s="218"/>
      <c r="SVJ2195" s="218"/>
      <c r="SVK2195" s="218"/>
      <c r="SVL2195" s="218"/>
      <c r="SVM2195" s="218"/>
      <c r="SVN2195" s="218"/>
      <c r="SVO2195" s="218"/>
      <c r="SVP2195" s="218"/>
      <c r="SVQ2195" s="218"/>
      <c r="SVR2195" s="218"/>
      <c r="SVS2195" s="218"/>
      <c r="SVT2195" s="218"/>
      <c r="SVU2195" s="218"/>
      <c r="SVV2195" s="218"/>
      <c r="SVW2195" s="218"/>
      <c r="SVX2195" s="218"/>
      <c r="SVY2195" s="218"/>
      <c r="SVZ2195" s="218"/>
      <c r="SWA2195" s="218"/>
      <c r="SWB2195" s="218"/>
      <c r="SWC2195" s="218"/>
      <c r="SWD2195" s="218"/>
      <c r="SWE2195" s="218"/>
      <c r="SWF2195" s="218"/>
      <c r="SWG2195" s="218"/>
      <c r="SWH2195" s="218"/>
      <c r="SWI2195" s="218"/>
      <c r="SWJ2195" s="218"/>
      <c r="SWK2195" s="218"/>
      <c r="SWL2195" s="218"/>
      <c r="SWM2195" s="218"/>
      <c r="SWN2195" s="218"/>
      <c r="SWO2195" s="218"/>
      <c r="SWP2195" s="218"/>
      <c r="SWQ2195" s="218"/>
      <c r="SWR2195" s="218"/>
      <c r="SWS2195" s="218"/>
      <c r="SWT2195" s="218"/>
      <c r="SWU2195" s="218"/>
      <c r="SWV2195" s="218"/>
      <c r="SWW2195" s="218"/>
      <c r="SWX2195" s="218"/>
      <c r="SWY2195" s="218"/>
      <c r="SWZ2195" s="218"/>
      <c r="SXA2195" s="218"/>
      <c r="SXB2195" s="218"/>
      <c r="SXC2195" s="218"/>
      <c r="SXD2195" s="218"/>
      <c r="SXE2195" s="218"/>
      <c r="SXF2195" s="218"/>
      <c r="SXG2195" s="218"/>
      <c r="SXH2195" s="218"/>
      <c r="SXI2195" s="218"/>
      <c r="SXJ2195" s="218"/>
      <c r="SXK2195" s="218"/>
      <c r="SXL2195" s="218"/>
      <c r="SXM2195" s="218"/>
      <c r="SXN2195" s="218"/>
      <c r="SXO2195" s="218"/>
      <c r="SXP2195" s="218"/>
      <c r="SXQ2195" s="218"/>
      <c r="SXR2195" s="218"/>
      <c r="SXS2195" s="218"/>
      <c r="SXT2195" s="218"/>
      <c r="SXU2195" s="218"/>
      <c r="SXV2195" s="218"/>
      <c r="SXW2195" s="218"/>
      <c r="SXX2195" s="218"/>
      <c r="SXY2195" s="218"/>
      <c r="SXZ2195" s="218"/>
      <c r="SYA2195" s="218"/>
      <c r="SYB2195" s="218"/>
      <c r="SYC2195" s="218"/>
      <c r="SYD2195" s="218"/>
      <c r="SYE2195" s="218"/>
      <c r="SYF2195" s="218"/>
      <c r="SYG2195" s="218"/>
      <c r="SYH2195" s="218"/>
      <c r="SYI2195" s="218"/>
      <c r="SYJ2195" s="218"/>
      <c r="SYK2195" s="218"/>
      <c r="SYL2195" s="218"/>
      <c r="SYM2195" s="218"/>
      <c r="SYN2195" s="218"/>
      <c r="SYO2195" s="218"/>
      <c r="SYP2195" s="218"/>
      <c r="SYQ2195" s="218"/>
      <c r="SYR2195" s="218"/>
      <c r="SYS2195" s="218"/>
      <c r="SYT2195" s="218"/>
      <c r="SYU2195" s="218"/>
      <c r="SYV2195" s="218"/>
      <c r="SYW2195" s="218"/>
      <c r="SYX2195" s="218"/>
      <c r="SYY2195" s="218"/>
      <c r="SYZ2195" s="218"/>
      <c r="SZA2195" s="218"/>
      <c r="SZB2195" s="218"/>
      <c r="SZC2195" s="218"/>
      <c r="SZD2195" s="218"/>
      <c r="SZE2195" s="218"/>
      <c r="SZF2195" s="218"/>
      <c r="SZG2195" s="218"/>
      <c r="SZH2195" s="218"/>
      <c r="SZI2195" s="218"/>
      <c r="SZJ2195" s="218"/>
      <c r="SZK2195" s="218"/>
      <c r="SZL2195" s="218"/>
      <c r="SZM2195" s="218"/>
      <c r="SZN2195" s="218"/>
      <c r="SZO2195" s="218"/>
      <c r="SZP2195" s="218"/>
      <c r="SZQ2195" s="218"/>
      <c r="SZR2195" s="218"/>
      <c r="SZS2195" s="218"/>
      <c r="SZT2195" s="218"/>
      <c r="SZU2195" s="218"/>
      <c r="SZV2195" s="218"/>
      <c r="SZW2195" s="218"/>
      <c r="SZX2195" s="218"/>
      <c r="SZY2195" s="218"/>
      <c r="SZZ2195" s="218"/>
      <c r="TAA2195" s="218"/>
      <c r="TAB2195" s="218"/>
      <c r="TAC2195" s="218"/>
      <c r="TAD2195" s="218"/>
      <c r="TAE2195" s="218"/>
      <c r="TAF2195" s="218"/>
      <c r="TAG2195" s="218"/>
      <c r="TAH2195" s="218"/>
      <c r="TAI2195" s="218"/>
      <c r="TAJ2195" s="218"/>
      <c r="TAK2195" s="218"/>
      <c r="TAL2195" s="218"/>
      <c r="TAM2195" s="218"/>
      <c r="TAN2195" s="218"/>
      <c r="TAO2195" s="218"/>
      <c r="TAP2195" s="218"/>
      <c r="TAQ2195" s="218"/>
      <c r="TAR2195" s="218"/>
      <c r="TAS2195" s="218"/>
      <c r="TAT2195" s="218"/>
      <c r="TAU2195" s="218"/>
      <c r="TAV2195" s="218"/>
      <c r="TAW2195" s="218"/>
      <c r="TAX2195" s="218"/>
      <c r="TAY2195" s="218"/>
      <c r="TAZ2195" s="218"/>
      <c r="TBA2195" s="218"/>
      <c r="TBB2195" s="218"/>
      <c r="TBC2195" s="218"/>
      <c r="TBD2195" s="218"/>
      <c r="TBE2195" s="218"/>
      <c r="TBF2195" s="218"/>
      <c r="TBG2195" s="218"/>
      <c r="TBH2195" s="218"/>
      <c r="TBI2195" s="218"/>
      <c r="TBJ2195" s="218"/>
      <c r="TBK2195" s="218"/>
      <c r="TBL2195" s="218"/>
      <c r="TBM2195" s="218"/>
      <c r="TBN2195" s="218"/>
      <c r="TBO2195" s="218"/>
      <c r="TBP2195" s="218"/>
      <c r="TBQ2195" s="218"/>
      <c r="TBR2195" s="218"/>
      <c r="TBS2195" s="218"/>
      <c r="TBT2195" s="218"/>
      <c r="TBU2195" s="218"/>
      <c r="TBV2195" s="218"/>
      <c r="TBW2195" s="218"/>
      <c r="TBX2195" s="218"/>
      <c r="TBY2195" s="218"/>
      <c r="TBZ2195" s="218"/>
      <c r="TCA2195" s="218"/>
      <c r="TCB2195" s="218"/>
      <c r="TCC2195" s="218"/>
      <c r="TCD2195" s="218"/>
      <c r="TCE2195" s="218"/>
      <c r="TCF2195" s="218"/>
      <c r="TCG2195" s="218"/>
      <c r="TCH2195" s="218"/>
      <c r="TCI2195" s="218"/>
      <c r="TCJ2195" s="218"/>
      <c r="TCK2195" s="218"/>
      <c r="TCL2195" s="218"/>
      <c r="TCM2195" s="218"/>
      <c r="TCN2195" s="218"/>
      <c r="TCO2195" s="218"/>
      <c r="TCP2195" s="218"/>
      <c r="TCQ2195" s="218"/>
      <c r="TCR2195" s="218"/>
      <c r="TCS2195" s="218"/>
      <c r="TCT2195" s="218"/>
      <c r="TCU2195" s="218"/>
      <c r="TCV2195" s="218"/>
      <c r="TCW2195" s="218"/>
      <c r="TCX2195" s="218"/>
      <c r="TCY2195" s="218"/>
      <c r="TCZ2195" s="218"/>
      <c r="TDA2195" s="218"/>
      <c r="TDB2195" s="218"/>
      <c r="TDC2195" s="218"/>
      <c r="TDD2195" s="218"/>
      <c r="TDE2195" s="218"/>
      <c r="TDF2195" s="218"/>
      <c r="TDG2195" s="218"/>
      <c r="TDH2195" s="218"/>
      <c r="TDI2195" s="218"/>
      <c r="TDJ2195" s="218"/>
      <c r="TDK2195" s="218"/>
      <c r="TDL2195" s="218"/>
      <c r="TDM2195" s="218"/>
      <c r="TDN2195" s="218"/>
      <c r="TDO2195" s="218"/>
      <c r="TDP2195" s="218"/>
      <c r="TDQ2195" s="218"/>
      <c r="TDR2195" s="218"/>
      <c r="TDS2195" s="218"/>
      <c r="TDT2195" s="218"/>
      <c r="TDU2195" s="218"/>
      <c r="TDV2195" s="218"/>
      <c r="TDW2195" s="218"/>
      <c r="TDX2195" s="218"/>
      <c r="TDY2195" s="218"/>
      <c r="TDZ2195" s="218"/>
      <c r="TEA2195" s="218"/>
      <c r="TEB2195" s="218"/>
      <c r="TEC2195" s="218"/>
      <c r="TED2195" s="218"/>
      <c r="TEE2195" s="218"/>
      <c r="TEF2195" s="218"/>
      <c r="TEG2195" s="218"/>
      <c r="TEH2195" s="218"/>
      <c r="TEI2195" s="218"/>
      <c r="TEJ2195" s="218"/>
      <c r="TEK2195" s="218"/>
      <c r="TEL2195" s="218"/>
      <c r="TEM2195" s="218"/>
      <c r="TEN2195" s="218"/>
      <c r="TEO2195" s="218"/>
      <c r="TEP2195" s="218"/>
      <c r="TEQ2195" s="218"/>
      <c r="TER2195" s="218"/>
      <c r="TES2195" s="218"/>
      <c r="TET2195" s="218"/>
      <c r="TEU2195" s="218"/>
      <c r="TEV2195" s="218"/>
      <c r="TEW2195" s="218"/>
      <c r="TEX2195" s="218"/>
      <c r="TEY2195" s="218"/>
      <c r="TEZ2195" s="218"/>
      <c r="TFA2195" s="218"/>
      <c r="TFB2195" s="218"/>
      <c r="TFC2195" s="218"/>
      <c r="TFD2195" s="218"/>
      <c r="TFE2195" s="218"/>
      <c r="TFF2195" s="218"/>
      <c r="TFG2195" s="218"/>
      <c r="TFH2195" s="218"/>
      <c r="TFI2195" s="218"/>
      <c r="TFJ2195" s="218"/>
      <c r="TFK2195" s="218"/>
      <c r="TFL2195" s="218"/>
      <c r="TFM2195" s="218"/>
      <c r="TFN2195" s="218"/>
      <c r="TFO2195" s="218"/>
      <c r="TFP2195" s="218"/>
      <c r="TFQ2195" s="218"/>
      <c r="TFR2195" s="218"/>
      <c r="TFS2195" s="218"/>
      <c r="TFT2195" s="218"/>
      <c r="TFU2195" s="218"/>
      <c r="TFV2195" s="218"/>
      <c r="TFW2195" s="218"/>
      <c r="TFX2195" s="218"/>
      <c r="TFY2195" s="218"/>
      <c r="TFZ2195" s="218"/>
      <c r="TGA2195" s="218"/>
      <c r="TGB2195" s="218"/>
      <c r="TGC2195" s="218"/>
      <c r="TGD2195" s="218"/>
      <c r="TGE2195" s="218"/>
      <c r="TGF2195" s="218"/>
      <c r="TGG2195" s="218"/>
      <c r="TGH2195" s="218"/>
      <c r="TGI2195" s="218"/>
      <c r="TGJ2195" s="218"/>
      <c r="TGK2195" s="218"/>
      <c r="TGL2195" s="218"/>
      <c r="TGM2195" s="218"/>
      <c r="TGN2195" s="218"/>
      <c r="TGO2195" s="218"/>
      <c r="TGP2195" s="218"/>
      <c r="TGQ2195" s="218"/>
      <c r="TGR2195" s="218"/>
      <c r="TGS2195" s="218"/>
      <c r="TGT2195" s="218"/>
      <c r="TGU2195" s="218"/>
      <c r="TGV2195" s="218"/>
      <c r="TGW2195" s="218"/>
      <c r="TGX2195" s="218"/>
      <c r="TGY2195" s="218"/>
      <c r="TGZ2195" s="218"/>
      <c r="THA2195" s="218"/>
      <c r="THB2195" s="218"/>
      <c r="THC2195" s="218"/>
      <c r="THD2195" s="218"/>
      <c r="THE2195" s="218"/>
      <c r="THF2195" s="218"/>
      <c r="THG2195" s="218"/>
      <c r="THH2195" s="218"/>
      <c r="THI2195" s="218"/>
      <c r="THJ2195" s="218"/>
      <c r="THK2195" s="218"/>
      <c r="THL2195" s="218"/>
      <c r="THM2195" s="218"/>
      <c r="THN2195" s="218"/>
      <c r="THO2195" s="218"/>
      <c r="THP2195" s="218"/>
      <c r="THQ2195" s="218"/>
      <c r="THR2195" s="218"/>
      <c r="THS2195" s="218"/>
      <c r="THT2195" s="218"/>
      <c r="THU2195" s="218"/>
      <c r="THV2195" s="218"/>
      <c r="THW2195" s="218"/>
      <c r="THX2195" s="218"/>
      <c r="THY2195" s="218"/>
      <c r="THZ2195" s="218"/>
      <c r="TIA2195" s="218"/>
      <c r="TIB2195" s="218"/>
      <c r="TIC2195" s="218"/>
      <c r="TID2195" s="218"/>
      <c r="TIE2195" s="218"/>
      <c r="TIF2195" s="218"/>
      <c r="TIG2195" s="218"/>
      <c r="TIH2195" s="218"/>
      <c r="TII2195" s="218"/>
      <c r="TIJ2195" s="218"/>
      <c r="TIK2195" s="218"/>
      <c r="TIL2195" s="218"/>
      <c r="TIM2195" s="218"/>
      <c r="TIN2195" s="218"/>
      <c r="TIO2195" s="218"/>
      <c r="TIP2195" s="218"/>
      <c r="TIQ2195" s="218"/>
      <c r="TIR2195" s="218"/>
      <c r="TIS2195" s="218"/>
      <c r="TIT2195" s="218"/>
      <c r="TIU2195" s="218"/>
      <c r="TIV2195" s="218"/>
      <c r="TIW2195" s="218"/>
      <c r="TIX2195" s="218"/>
      <c r="TIY2195" s="218"/>
      <c r="TIZ2195" s="218"/>
      <c r="TJA2195" s="218"/>
      <c r="TJB2195" s="218"/>
      <c r="TJC2195" s="218"/>
      <c r="TJD2195" s="218"/>
      <c r="TJE2195" s="218"/>
      <c r="TJF2195" s="218"/>
      <c r="TJG2195" s="218"/>
      <c r="TJH2195" s="218"/>
      <c r="TJI2195" s="218"/>
      <c r="TJJ2195" s="218"/>
      <c r="TJK2195" s="218"/>
      <c r="TJL2195" s="218"/>
      <c r="TJM2195" s="218"/>
      <c r="TJN2195" s="218"/>
      <c r="TJO2195" s="218"/>
      <c r="TJP2195" s="218"/>
      <c r="TJQ2195" s="218"/>
      <c r="TJR2195" s="218"/>
      <c r="TJS2195" s="218"/>
      <c r="TJT2195" s="218"/>
      <c r="TJU2195" s="218"/>
      <c r="TJV2195" s="218"/>
      <c r="TJW2195" s="218"/>
      <c r="TJX2195" s="218"/>
      <c r="TJY2195" s="218"/>
      <c r="TJZ2195" s="218"/>
      <c r="TKA2195" s="218"/>
      <c r="TKB2195" s="218"/>
      <c r="TKC2195" s="218"/>
      <c r="TKD2195" s="218"/>
      <c r="TKE2195" s="218"/>
      <c r="TKF2195" s="218"/>
      <c r="TKG2195" s="218"/>
      <c r="TKH2195" s="218"/>
      <c r="TKI2195" s="218"/>
      <c r="TKJ2195" s="218"/>
      <c r="TKK2195" s="218"/>
      <c r="TKL2195" s="218"/>
      <c r="TKM2195" s="218"/>
      <c r="TKN2195" s="218"/>
      <c r="TKO2195" s="218"/>
      <c r="TKP2195" s="218"/>
      <c r="TKQ2195" s="218"/>
      <c r="TKR2195" s="218"/>
      <c r="TKS2195" s="218"/>
      <c r="TKT2195" s="218"/>
      <c r="TKU2195" s="218"/>
      <c r="TKV2195" s="218"/>
      <c r="TKW2195" s="218"/>
      <c r="TKX2195" s="218"/>
      <c r="TKY2195" s="218"/>
      <c r="TKZ2195" s="218"/>
      <c r="TLA2195" s="218"/>
      <c r="TLB2195" s="218"/>
      <c r="TLC2195" s="218"/>
      <c r="TLD2195" s="218"/>
      <c r="TLE2195" s="218"/>
      <c r="TLF2195" s="218"/>
      <c r="TLG2195" s="218"/>
      <c r="TLH2195" s="218"/>
      <c r="TLI2195" s="218"/>
      <c r="TLJ2195" s="218"/>
      <c r="TLK2195" s="218"/>
      <c r="TLL2195" s="218"/>
      <c r="TLM2195" s="218"/>
      <c r="TLN2195" s="218"/>
      <c r="TLO2195" s="218"/>
      <c r="TLP2195" s="218"/>
      <c r="TLQ2195" s="218"/>
      <c r="TLR2195" s="218"/>
      <c r="TLS2195" s="218"/>
      <c r="TLT2195" s="218"/>
      <c r="TLU2195" s="218"/>
      <c r="TLV2195" s="218"/>
      <c r="TLW2195" s="218"/>
      <c r="TLX2195" s="218"/>
      <c r="TLY2195" s="218"/>
      <c r="TLZ2195" s="218"/>
      <c r="TMA2195" s="218"/>
      <c r="TMB2195" s="218"/>
      <c r="TMC2195" s="218"/>
      <c r="TMD2195" s="218"/>
      <c r="TME2195" s="218"/>
      <c r="TMF2195" s="218"/>
      <c r="TMG2195" s="218"/>
      <c r="TMH2195" s="218"/>
      <c r="TMI2195" s="218"/>
      <c r="TMJ2195" s="218"/>
      <c r="TMK2195" s="218"/>
      <c r="TML2195" s="218"/>
      <c r="TMM2195" s="218"/>
      <c r="TMN2195" s="218"/>
      <c r="TMO2195" s="218"/>
      <c r="TMP2195" s="218"/>
      <c r="TMQ2195" s="218"/>
      <c r="TMR2195" s="218"/>
      <c r="TMS2195" s="218"/>
      <c r="TMT2195" s="218"/>
      <c r="TMU2195" s="218"/>
      <c r="TMV2195" s="218"/>
      <c r="TMW2195" s="218"/>
      <c r="TMX2195" s="218"/>
      <c r="TMY2195" s="218"/>
      <c r="TMZ2195" s="218"/>
      <c r="TNA2195" s="218"/>
      <c r="TNB2195" s="218"/>
      <c r="TNC2195" s="218"/>
      <c r="TND2195" s="218"/>
      <c r="TNE2195" s="218"/>
      <c r="TNF2195" s="218"/>
      <c r="TNG2195" s="218"/>
      <c r="TNH2195" s="218"/>
      <c r="TNI2195" s="218"/>
      <c r="TNJ2195" s="218"/>
      <c r="TNK2195" s="218"/>
      <c r="TNL2195" s="218"/>
      <c r="TNM2195" s="218"/>
      <c r="TNN2195" s="218"/>
      <c r="TNO2195" s="218"/>
      <c r="TNP2195" s="218"/>
      <c r="TNQ2195" s="218"/>
      <c r="TNR2195" s="218"/>
      <c r="TNS2195" s="218"/>
      <c r="TNT2195" s="218"/>
      <c r="TNU2195" s="218"/>
      <c r="TNV2195" s="218"/>
      <c r="TNW2195" s="218"/>
      <c r="TNX2195" s="218"/>
      <c r="TNY2195" s="218"/>
      <c r="TNZ2195" s="218"/>
      <c r="TOA2195" s="218"/>
      <c r="TOB2195" s="218"/>
      <c r="TOC2195" s="218"/>
      <c r="TOD2195" s="218"/>
      <c r="TOE2195" s="218"/>
      <c r="TOF2195" s="218"/>
      <c r="TOG2195" s="218"/>
      <c r="TOH2195" s="218"/>
      <c r="TOI2195" s="218"/>
      <c r="TOJ2195" s="218"/>
      <c r="TOK2195" s="218"/>
      <c r="TOL2195" s="218"/>
      <c r="TOM2195" s="218"/>
      <c r="TON2195" s="218"/>
      <c r="TOO2195" s="218"/>
      <c r="TOP2195" s="218"/>
      <c r="TOQ2195" s="218"/>
      <c r="TOR2195" s="218"/>
      <c r="TOS2195" s="218"/>
      <c r="TOT2195" s="218"/>
      <c r="TOU2195" s="218"/>
      <c r="TOV2195" s="218"/>
      <c r="TOW2195" s="218"/>
      <c r="TOX2195" s="218"/>
      <c r="TOY2195" s="218"/>
      <c r="TOZ2195" s="218"/>
      <c r="TPA2195" s="218"/>
      <c r="TPB2195" s="218"/>
      <c r="TPC2195" s="218"/>
      <c r="TPD2195" s="218"/>
      <c r="TPE2195" s="218"/>
      <c r="TPF2195" s="218"/>
      <c r="TPG2195" s="218"/>
      <c r="TPH2195" s="218"/>
      <c r="TPI2195" s="218"/>
      <c r="TPJ2195" s="218"/>
      <c r="TPK2195" s="218"/>
      <c r="TPL2195" s="218"/>
      <c r="TPM2195" s="218"/>
      <c r="TPN2195" s="218"/>
      <c r="TPO2195" s="218"/>
      <c r="TPP2195" s="218"/>
      <c r="TPQ2195" s="218"/>
      <c r="TPR2195" s="218"/>
      <c r="TPS2195" s="218"/>
      <c r="TPT2195" s="218"/>
      <c r="TPU2195" s="218"/>
      <c r="TPV2195" s="218"/>
      <c r="TPW2195" s="218"/>
      <c r="TPX2195" s="218"/>
      <c r="TPY2195" s="218"/>
      <c r="TPZ2195" s="218"/>
      <c r="TQA2195" s="218"/>
      <c r="TQB2195" s="218"/>
      <c r="TQC2195" s="218"/>
      <c r="TQD2195" s="218"/>
      <c r="TQE2195" s="218"/>
      <c r="TQF2195" s="218"/>
      <c r="TQG2195" s="218"/>
      <c r="TQH2195" s="218"/>
      <c r="TQI2195" s="218"/>
      <c r="TQJ2195" s="218"/>
      <c r="TQK2195" s="218"/>
      <c r="TQL2195" s="218"/>
      <c r="TQM2195" s="218"/>
      <c r="TQN2195" s="218"/>
      <c r="TQO2195" s="218"/>
      <c r="TQP2195" s="218"/>
      <c r="TQQ2195" s="218"/>
      <c r="TQR2195" s="218"/>
      <c r="TQS2195" s="218"/>
      <c r="TQT2195" s="218"/>
      <c r="TQU2195" s="218"/>
      <c r="TQV2195" s="218"/>
      <c r="TQW2195" s="218"/>
      <c r="TQX2195" s="218"/>
      <c r="TQY2195" s="218"/>
      <c r="TQZ2195" s="218"/>
      <c r="TRA2195" s="218"/>
      <c r="TRB2195" s="218"/>
      <c r="TRC2195" s="218"/>
      <c r="TRD2195" s="218"/>
      <c r="TRE2195" s="218"/>
      <c r="TRF2195" s="218"/>
      <c r="TRG2195" s="218"/>
      <c r="TRH2195" s="218"/>
      <c r="TRI2195" s="218"/>
      <c r="TRJ2195" s="218"/>
      <c r="TRK2195" s="218"/>
      <c r="TRL2195" s="218"/>
      <c r="TRM2195" s="218"/>
      <c r="TRN2195" s="218"/>
      <c r="TRO2195" s="218"/>
      <c r="TRP2195" s="218"/>
      <c r="TRQ2195" s="218"/>
      <c r="TRR2195" s="218"/>
      <c r="TRS2195" s="218"/>
      <c r="TRT2195" s="218"/>
      <c r="TRU2195" s="218"/>
      <c r="TRV2195" s="218"/>
      <c r="TRW2195" s="218"/>
      <c r="TRX2195" s="218"/>
      <c r="TRY2195" s="218"/>
      <c r="TRZ2195" s="218"/>
      <c r="TSA2195" s="218"/>
      <c r="TSB2195" s="218"/>
      <c r="TSC2195" s="218"/>
      <c r="TSD2195" s="218"/>
      <c r="TSE2195" s="218"/>
      <c r="TSF2195" s="218"/>
      <c r="TSG2195" s="218"/>
      <c r="TSH2195" s="218"/>
      <c r="TSI2195" s="218"/>
      <c r="TSJ2195" s="218"/>
      <c r="TSK2195" s="218"/>
      <c r="TSL2195" s="218"/>
      <c r="TSM2195" s="218"/>
      <c r="TSN2195" s="218"/>
      <c r="TSO2195" s="218"/>
      <c r="TSP2195" s="218"/>
      <c r="TSQ2195" s="218"/>
      <c r="TSR2195" s="218"/>
      <c r="TSS2195" s="218"/>
      <c r="TST2195" s="218"/>
      <c r="TSU2195" s="218"/>
      <c r="TSV2195" s="218"/>
      <c r="TSW2195" s="218"/>
      <c r="TSX2195" s="218"/>
      <c r="TSY2195" s="218"/>
      <c r="TSZ2195" s="218"/>
      <c r="TTA2195" s="218"/>
      <c r="TTB2195" s="218"/>
      <c r="TTC2195" s="218"/>
      <c r="TTD2195" s="218"/>
      <c r="TTE2195" s="218"/>
      <c r="TTF2195" s="218"/>
      <c r="TTG2195" s="218"/>
      <c r="TTH2195" s="218"/>
      <c r="TTI2195" s="218"/>
      <c r="TTJ2195" s="218"/>
      <c r="TTK2195" s="218"/>
      <c r="TTL2195" s="218"/>
      <c r="TTM2195" s="218"/>
      <c r="TTN2195" s="218"/>
      <c r="TTO2195" s="218"/>
      <c r="TTP2195" s="218"/>
      <c r="TTQ2195" s="218"/>
      <c r="TTR2195" s="218"/>
      <c r="TTS2195" s="218"/>
      <c r="TTT2195" s="218"/>
      <c r="TTU2195" s="218"/>
      <c r="TTV2195" s="218"/>
      <c r="TTW2195" s="218"/>
      <c r="TTX2195" s="218"/>
      <c r="TTY2195" s="218"/>
      <c r="TTZ2195" s="218"/>
      <c r="TUA2195" s="218"/>
      <c r="TUB2195" s="218"/>
      <c r="TUC2195" s="218"/>
      <c r="TUD2195" s="218"/>
      <c r="TUE2195" s="218"/>
      <c r="TUF2195" s="218"/>
      <c r="TUG2195" s="218"/>
      <c r="TUH2195" s="218"/>
      <c r="TUI2195" s="218"/>
      <c r="TUJ2195" s="218"/>
      <c r="TUK2195" s="218"/>
      <c r="TUL2195" s="218"/>
      <c r="TUM2195" s="218"/>
      <c r="TUN2195" s="218"/>
      <c r="TUO2195" s="218"/>
      <c r="TUP2195" s="218"/>
      <c r="TUQ2195" s="218"/>
      <c r="TUR2195" s="218"/>
      <c r="TUS2195" s="218"/>
      <c r="TUT2195" s="218"/>
      <c r="TUU2195" s="218"/>
      <c r="TUV2195" s="218"/>
      <c r="TUW2195" s="218"/>
      <c r="TUX2195" s="218"/>
      <c r="TUY2195" s="218"/>
      <c r="TUZ2195" s="218"/>
      <c r="TVA2195" s="218"/>
      <c r="TVB2195" s="218"/>
      <c r="TVC2195" s="218"/>
      <c r="TVD2195" s="218"/>
      <c r="TVE2195" s="218"/>
      <c r="TVF2195" s="218"/>
      <c r="TVG2195" s="218"/>
      <c r="TVH2195" s="218"/>
      <c r="TVI2195" s="218"/>
      <c r="TVJ2195" s="218"/>
      <c r="TVK2195" s="218"/>
      <c r="TVL2195" s="218"/>
      <c r="TVM2195" s="218"/>
      <c r="TVN2195" s="218"/>
      <c r="TVO2195" s="218"/>
      <c r="TVP2195" s="218"/>
      <c r="TVQ2195" s="218"/>
      <c r="TVR2195" s="218"/>
      <c r="TVS2195" s="218"/>
      <c r="TVT2195" s="218"/>
      <c r="TVU2195" s="218"/>
      <c r="TVV2195" s="218"/>
      <c r="TVW2195" s="218"/>
      <c r="TVX2195" s="218"/>
      <c r="TVY2195" s="218"/>
      <c r="TVZ2195" s="218"/>
      <c r="TWA2195" s="218"/>
      <c r="TWB2195" s="218"/>
      <c r="TWC2195" s="218"/>
      <c r="TWD2195" s="218"/>
      <c r="TWE2195" s="218"/>
      <c r="TWF2195" s="218"/>
      <c r="TWG2195" s="218"/>
      <c r="TWH2195" s="218"/>
      <c r="TWI2195" s="218"/>
      <c r="TWJ2195" s="218"/>
      <c r="TWK2195" s="218"/>
      <c r="TWL2195" s="218"/>
      <c r="TWM2195" s="218"/>
      <c r="TWN2195" s="218"/>
      <c r="TWO2195" s="218"/>
      <c r="TWP2195" s="218"/>
      <c r="TWQ2195" s="218"/>
      <c r="TWR2195" s="218"/>
      <c r="TWS2195" s="218"/>
      <c r="TWT2195" s="218"/>
      <c r="TWU2195" s="218"/>
      <c r="TWV2195" s="218"/>
      <c r="TWW2195" s="218"/>
      <c r="TWX2195" s="218"/>
      <c r="TWY2195" s="218"/>
      <c r="TWZ2195" s="218"/>
      <c r="TXA2195" s="218"/>
      <c r="TXB2195" s="218"/>
      <c r="TXC2195" s="218"/>
      <c r="TXD2195" s="218"/>
      <c r="TXE2195" s="218"/>
      <c r="TXF2195" s="218"/>
      <c r="TXG2195" s="218"/>
      <c r="TXH2195" s="218"/>
      <c r="TXI2195" s="218"/>
      <c r="TXJ2195" s="218"/>
      <c r="TXK2195" s="218"/>
      <c r="TXL2195" s="218"/>
      <c r="TXM2195" s="218"/>
      <c r="TXN2195" s="218"/>
      <c r="TXO2195" s="218"/>
      <c r="TXP2195" s="218"/>
      <c r="TXQ2195" s="218"/>
      <c r="TXR2195" s="218"/>
      <c r="TXS2195" s="218"/>
      <c r="TXT2195" s="218"/>
      <c r="TXU2195" s="218"/>
      <c r="TXV2195" s="218"/>
      <c r="TXW2195" s="218"/>
      <c r="TXX2195" s="218"/>
      <c r="TXY2195" s="218"/>
      <c r="TXZ2195" s="218"/>
      <c r="TYA2195" s="218"/>
      <c r="TYB2195" s="218"/>
      <c r="TYC2195" s="218"/>
      <c r="TYD2195" s="218"/>
      <c r="TYE2195" s="218"/>
      <c r="TYF2195" s="218"/>
      <c r="TYG2195" s="218"/>
      <c r="TYH2195" s="218"/>
      <c r="TYI2195" s="218"/>
      <c r="TYJ2195" s="218"/>
      <c r="TYK2195" s="218"/>
      <c r="TYL2195" s="218"/>
      <c r="TYM2195" s="218"/>
      <c r="TYN2195" s="218"/>
      <c r="TYO2195" s="218"/>
      <c r="TYP2195" s="218"/>
      <c r="TYQ2195" s="218"/>
      <c r="TYR2195" s="218"/>
      <c r="TYS2195" s="218"/>
      <c r="TYT2195" s="218"/>
      <c r="TYU2195" s="218"/>
      <c r="TYV2195" s="218"/>
      <c r="TYW2195" s="218"/>
      <c r="TYX2195" s="218"/>
      <c r="TYY2195" s="218"/>
      <c r="TYZ2195" s="218"/>
      <c r="TZA2195" s="218"/>
      <c r="TZB2195" s="218"/>
      <c r="TZC2195" s="218"/>
      <c r="TZD2195" s="218"/>
      <c r="TZE2195" s="218"/>
      <c r="TZF2195" s="218"/>
      <c r="TZG2195" s="218"/>
      <c r="TZH2195" s="218"/>
      <c r="TZI2195" s="218"/>
      <c r="TZJ2195" s="218"/>
      <c r="TZK2195" s="218"/>
      <c r="TZL2195" s="218"/>
      <c r="TZM2195" s="218"/>
      <c r="TZN2195" s="218"/>
      <c r="TZO2195" s="218"/>
      <c r="TZP2195" s="218"/>
      <c r="TZQ2195" s="218"/>
      <c r="TZR2195" s="218"/>
      <c r="TZS2195" s="218"/>
      <c r="TZT2195" s="218"/>
      <c r="TZU2195" s="218"/>
      <c r="TZV2195" s="218"/>
      <c r="TZW2195" s="218"/>
      <c r="TZX2195" s="218"/>
      <c r="TZY2195" s="218"/>
      <c r="TZZ2195" s="218"/>
      <c r="UAA2195" s="218"/>
      <c r="UAB2195" s="218"/>
      <c r="UAC2195" s="218"/>
      <c r="UAD2195" s="218"/>
      <c r="UAE2195" s="218"/>
      <c r="UAF2195" s="218"/>
      <c r="UAG2195" s="218"/>
      <c r="UAH2195" s="218"/>
      <c r="UAI2195" s="218"/>
      <c r="UAJ2195" s="218"/>
      <c r="UAK2195" s="218"/>
      <c r="UAL2195" s="218"/>
      <c r="UAM2195" s="218"/>
      <c r="UAN2195" s="218"/>
      <c r="UAO2195" s="218"/>
      <c r="UAP2195" s="218"/>
      <c r="UAQ2195" s="218"/>
      <c r="UAR2195" s="218"/>
      <c r="UAS2195" s="218"/>
      <c r="UAT2195" s="218"/>
      <c r="UAU2195" s="218"/>
      <c r="UAV2195" s="218"/>
      <c r="UAW2195" s="218"/>
      <c r="UAX2195" s="218"/>
      <c r="UAY2195" s="218"/>
      <c r="UAZ2195" s="218"/>
      <c r="UBA2195" s="218"/>
      <c r="UBB2195" s="218"/>
      <c r="UBC2195" s="218"/>
      <c r="UBD2195" s="218"/>
      <c r="UBE2195" s="218"/>
      <c r="UBF2195" s="218"/>
      <c r="UBG2195" s="218"/>
      <c r="UBH2195" s="218"/>
      <c r="UBI2195" s="218"/>
      <c r="UBJ2195" s="218"/>
      <c r="UBK2195" s="218"/>
      <c r="UBL2195" s="218"/>
      <c r="UBM2195" s="218"/>
      <c r="UBN2195" s="218"/>
      <c r="UBO2195" s="218"/>
      <c r="UBP2195" s="218"/>
      <c r="UBQ2195" s="218"/>
      <c r="UBR2195" s="218"/>
      <c r="UBS2195" s="218"/>
      <c r="UBT2195" s="218"/>
      <c r="UBU2195" s="218"/>
      <c r="UBV2195" s="218"/>
      <c r="UBW2195" s="218"/>
      <c r="UBX2195" s="218"/>
      <c r="UBY2195" s="218"/>
      <c r="UBZ2195" s="218"/>
      <c r="UCA2195" s="218"/>
      <c r="UCB2195" s="218"/>
      <c r="UCC2195" s="218"/>
      <c r="UCD2195" s="218"/>
      <c r="UCE2195" s="218"/>
      <c r="UCF2195" s="218"/>
      <c r="UCG2195" s="218"/>
      <c r="UCH2195" s="218"/>
      <c r="UCI2195" s="218"/>
      <c r="UCJ2195" s="218"/>
      <c r="UCK2195" s="218"/>
      <c r="UCL2195" s="218"/>
      <c r="UCM2195" s="218"/>
      <c r="UCN2195" s="218"/>
      <c r="UCO2195" s="218"/>
      <c r="UCP2195" s="218"/>
      <c r="UCQ2195" s="218"/>
      <c r="UCR2195" s="218"/>
      <c r="UCS2195" s="218"/>
      <c r="UCT2195" s="218"/>
      <c r="UCU2195" s="218"/>
      <c r="UCV2195" s="218"/>
      <c r="UCW2195" s="218"/>
      <c r="UCX2195" s="218"/>
      <c r="UCY2195" s="218"/>
      <c r="UCZ2195" s="218"/>
      <c r="UDA2195" s="218"/>
      <c r="UDB2195" s="218"/>
      <c r="UDC2195" s="218"/>
      <c r="UDD2195" s="218"/>
      <c r="UDE2195" s="218"/>
      <c r="UDF2195" s="218"/>
      <c r="UDG2195" s="218"/>
      <c r="UDH2195" s="218"/>
      <c r="UDI2195" s="218"/>
      <c r="UDJ2195" s="218"/>
      <c r="UDK2195" s="218"/>
      <c r="UDL2195" s="218"/>
      <c r="UDM2195" s="218"/>
      <c r="UDN2195" s="218"/>
      <c r="UDO2195" s="218"/>
      <c r="UDP2195" s="218"/>
      <c r="UDQ2195" s="218"/>
      <c r="UDR2195" s="218"/>
      <c r="UDS2195" s="218"/>
      <c r="UDT2195" s="218"/>
      <c r="UDU2195" s="218"/>
      <c r="UDV2195" s="218"/>
      <c r="UDW2195" s="218"/>
      <c r="UDX2195" s="218"/>
      <c r="UDY2195" s="218"/>
      <c r="UDZ2195" s="218"/>
      <c r="UEA2195" s="218"/>
      <c r="UEB2195" s="218"/>
      <c r="UEC2195" s="218"/>
      <c r="UED2195" s="218"/>
      <c r="UEE2195" s="218"/>
      <c r="UEF2195" s="218"/>
      <c r="UEG2195" s="218"/>
      <c r="UEH2195" s="218"/>
      <c r="UEI2195" s="218"/>
      <c r="UEJ2195" s="218"/>
      <c r="UEK2195" s="218"/>
      <c r="UEL2195" s="218"/>
      <c r="UEM2195" s="218"/>
      <c r="UEN2195" s="218"/>
      <c r="UEO2195" s="218"/>
      <c r="UEP2195" s="218"/>
      <c r="UEQ2195" s="218"/>
      <c r="UER2195" s="218"/>
      <c r="UES2195" s="218"/>
      <c r="UET2195" s="218"/>
      <c r="UEU2195" s="218"/>
      <c r="UEV2195" s="218"/>
      <c r="UEW2195" s="218"/>
      <c r="UEX2195" s="218"/>
      <c r="UEY2195" s="218"/>
      <c r="UEZ2195" s="218"/>
      <c r="UFA2195" s="218"/>
      <c r="UFB2195" s="218"/>
      <c r="UFC2195" s="218"/>
      <c r="UFD2195" s="218"/>
      <c r="UFE2195" s="218"/>
      <c r="UFF2195" s="218"/>
      <c r="UFG2195" s="218"/>
      <c r="UFH2195" s="218"/>
      <c r="UFI2195" s="218"/>
      <c r="UFJ2195" s="218"/>
      <c r="UFK2195" s="218"/>
      <c r="UFL2195" s="218"/>
      <c r="UFM2195" s="218"/>
      <c r="UFN2195" s="218"/>
      <c r="UFO2195" s="218"/>
      <c r="UFP2195" s="218"/>
      <c r="UFQ2195" s="218"/>
      <c r="UFR2195" s="218"/>
      <c r="UFS2195" s="218"/>
      <c r="UFT2195" s="218"/>
      <c r="UFU2195" s="218"/>
      <c r="UFV2195" s="218"/>
      <c r="UFW2195" s="218"/>
      <c r="UFX2195" s="218"/>
      <c r="UFY2195" s="218"/>
      <c r="UFZ2195" s="218"/>
      <c r="UGA2195" s="218"/>
      <c r="UGB2195" s="218"/>
      <c r="UGC2195" s="218"/>
      <c r="UGD2195" s="218"/>
      <c r="UGE2195" s="218"/>
      <c r="UGF2195" s="218"/>
      <c r="UGG2195" s="218"/>
      <c r="UGH2195" s="218"/>
      <c r="UGI2195" s="218"/>
      <c r="UGJ2195" s="218"/>
      <c r="UGK2195" s="218"/>
      <c r="UGL2195" s="218"/>
      <c r="UGM2195" s="218"/>
      <c r="UGN2195" s="218"/>
      <c r="UGO2195" s="218"/>
      <c r="UGP2195" s="218"/>
      <c r="UGQ2195" s="218"/>
      <c r="UGR2195" s="218"/>
      <c r="UGS2195" s="218"/>
      <c r="UGT2195" s="218"/>
      <c r="UGU2195" s="218"/>
      <c r="UGV2195" s="218"/>
      <c r="UGW2195" s="218"/>
      <c r="UGX2195" s="218"/>
      <c r="UGY2195" s="218"/>
      <c r="UGZ2195" s="218"/>
      <c r="UHA2195" s="218"/>
      <c r="UHB2195" s="218"/>
      <c r="UHC2195" s="218"/>
      <c r="UHD2195" s="218"/>
      <c r="UHE2195" s="218"/>
      <c r="UHF2195" s="218"/>
      <c r="UHG2195" s="218"/>
      <c r="UHH2195" s="218"/>
      <c r="UHI2195" s="218"/>
      <c r="UHJ2195" s="218"/>
      <c r="UHK2195" s="218"/>
      <c r="UHL2195" s="218"/>
      <c r="UHM2195" s="218"/>
      <c r="UHN2195" s="218"/>
      <c r="UHO2195" s="218"/>
      <c r="UHP2195" s="218"/>
      <c r="UHQ2195" s="218"/>
      <c r="UHR2195" s="218"/>
      <c r="UHS2195" s="218"/>
      <c r="UHT2195" s="218"/>
      <c r="UHU2195" s="218"/>
      <c r="UHV2195" s="218"/>
      <c r="UHW2195" s="218"/>
      <c r="UHX2195" s="218"/>
      <c r="UHY2195" s="218"/>
      <c r="UHZ2195" s="218"/>
      <c r="UIA2195" s="218"/>
      <c r="UIB2195" s="218"/>
      <c r="UIC2195" s="218"/>
      <c r="UID2195" s="218"/>
      <c r="UIE2195" s="218"/>
      <c r="UIF2195" s="218"/>
      <c r="UIG2195" s="218"/>
      <c r="UIH2195" s="218"/>
      <c r="UII2195" s="218"/>
      <c r="UIJ2195" s="218"/>
      <c r="UIK2195" s="218"/>
      <c r="UIL2195" s="218"/>
      <c r="UIM2195" s="218"/>
      <c r="UIN2195" s="218"/>
      <c r="UIO2195" s="218"/>
      <c r="UIP2195" s="218"/>
      <c r="UIQ2195" s="218"/>
      <c r="UIR2195" s="218"/>
      <c r="UIS2195" s="218"/>
      <c r="UIT2195" s="218"/>
      <c r="UIU2195" s="218"/>
      <c r="UIV2195" s="218"/>
      <c r="UIW2195" s="218"/>
      <c r="UIX2195" s="218"/>
      <c r="UIY2195" s="218"/>
      <c r="UIZ2195" s="218"/>
      <c r="UJA2195" s="218"/>
      <c r="UJB2195" s="218"/>
      <c r="UJC2195" s="218"/>
      <c r="UJD2195" s="218"/>
      <c r="UJE2195" s="218"/>
      <c r="UJF2195" s="218"/>
      <c r="UJG2195" s="218"/>
      <c r="UJH2195" s="218"/>
      <c r="UJI2195" s="218"/>
      <c r="UJJ2195" s="218"/>
      <c r="UJK2195" s="218"/>
      <c r="UJL2195" s="218"/>
      <c r="UJM2195" s="218"/>
      <c r="UJN2195" s="218"/>
      <c r="UJO2195" s="218"/>
      <c r="UJP2195" s="218"/>
      <c r="UJQ2195" s="218"/>
      <c r="UJR2195" s="218"/>
      <c r="UJS2195" s="218"/>
      <c r="UJT2195" s="218"/>
      <c r="UJU2195" s="218"/>
      <c r="UJV2195" s="218"/>
      <c r="UJW2195" s="218"/>
      <c r="UJX2195" s="218"/>
      <c r="UJY2195" s="218"/>
      <c r="UJZ2195" s="218"/>
      <c r="UKA2195" s="218"/>
      <c r="UKB2195" s="218"/>
      <c r="UKC2195" s="218"/>
      <c r="UKD2195" s="218"/>
      <c r="UKE2195" s="218"/>
      <c r="UKF2195" s="218"/>
      <c r="UKG2195" s="218"/>
      <c r="UKH2195" s="218"/>
      <c r="UKI2195" s="218"/>
      <c r="UKJ2195" s="218"/>
      <c r="UKK2195" s="218"/>
      <c r="UKL2195" s="218"/>
      <c r="UKM2195" s="218"/>
      <c r="UKN2195" s="218"/>
      <c r="UKO2195" s="218"/>
      <c r="UKP2195" s="218"/>
      <c r="UKQ2195" s="218"/>
      <c r="UKR2195" s="218"/>
      <c r="UKS2195" s="218"/>
      <c r="UKT2195" s="218"/>
      <c r="UKU2195" s="218"/>
      <c r="UKV2195" s="218"/>
      <c r="UKW2195" s="218"/>
      <c r="UKX2195" s="218"/>
      <c r="UKY2195" s="218"/>
      <c r="UKZ2195" s="218"/>
      <c r="ULA2195" s="218"/>
      <c r="ULB2195" s="218"/>
      <c r="ULC2195" s="218"/>
      <c r="ULD2195" s="218"/>
      <c r="ULE2195" s="218"/>
      <c r="ULF2195" s="218"/>
      <c r="ULG2195" s="218"/>
      <c r="ULH2195" s="218"/>
      <c r="ULI2195" s="218"/>
      <c r="ULJ2195" s="218"/>
      <c r="ULK2195" s="218"/>
      <c r="ULL2195" s="218"/>
      <c r="ULM2195" s="218"/>
      <c r="ULN2195" s="218"/>
      <c r="ULO2195" s="218"/>
      <c r="ULP2195" s="218"/>
      <c r="ULQ2195" s="218"/>
      <c r="ULR2195" s="218"/>
      <c r="ULS2195" s="218"/>
      <c r="ULT2195" s="218"/>
      <c r="ULU2195" s="218"/>
      <c r="ULV2195" s="218"/>
      <c r="ULW2195" s="218"/>
      <c r="ULX2195" s="218"/>
      <c r="ULY2195" s="218"/>
      <c r="ULZ2195" s="218"/>
      <c r="UMA2195" s="218"/>
      <c r="UMB2195" s="218"/>
      <c r="UMC2195" s="218"/>
      <c r="UMD2195" s="218"/>
      <c r="UME2195" s="218"/>
      <c r="UMF2195" s="218"/>
      <c r="UMG2195" s="218"/>
      <c r="UMH2195" s="218"/>
      <c r="UMI2195" s="218"/>
      <c r="UMJ2195" s="218"/>
      <c r="UMK2195" s="218"/>
      <c r="UML2195" s="218"/>
      <c r="UMM2195" s="218"/>
      <c r="UMN2195" s="218"/>
      <c r="UMO2195" s="218"/>
      <c r="UMP2195" s="218"/>
      <c r="UMQ2195" s="218"/>
      <c r="UMR2195" s="218"/>
      <c r="UMS2195" s="218"/>
      <c r="UMT2195" s="218"/>
      <c r="UMU2195" s="218"/>
      <c r="UMV2195" s="218"/>
      <c r="UMW2195" s="218"/>
      <c r="UMX2195" s="218"/>
      <c r="UMY2195" s="218"/>
      <c r="UMZ2195" s="218"/>
      <c r="UNA2195" s="218"/>
      <c r="UNB2195" s="218"/>
      <c r="UNC2195" s="218"/>
      <c r="UND2195" s="218"/>
      <c r="UNE2195" s="218"/>
      <c r="UNF2195" s="218"/>
      <c r="UNG2195" s="218"/>
      <c r="UNH2195" s="218"/>
      <c r="UNI2195" s="218"/>
      <c r="UNJ2195" s="218"/>
      <c r="UNK2195" s="218"/>
      <c r="UNL2195" s="218"/>
      <c r="UNM2195" s="218"/>
      <c r="UNN2195" s="218"/>
      <c r="UNO2195" s="218"/>
      <c r="UNP2195" s="218"/>
      <c r="UNQ2195" s="218"/>
      <c r="UNR2195" s="218"/>
      <c r="UNS2195" s="218"/>
      <c r="UNT2195" s="218"/>
      <c r="UNU2195" s="218"/>
      <c r="UNV2195" s="218"/>
      <c r="UNW2195" s="218"/>
      <c r="UNX2195" s="218"/>
      <c r="UNY2195" s="218"/>
      <c r="UNZ2195" s="218"/>
      <c r="UOA2195" s="218"/>
      <c r="UOB2195" s="218"/>
      <c r="UOC2195" s="218"/>
      <c r="UOD2195" s="218"/>
      <c r="UOE2195" s="218"/>
      <c r="UOF2195" s="218"/>
      <c r="UOG2195" s="218"/>
      <c r="UOH2195" s="218"/>
      <c r="UOI2195" s="218"/>
      <c r="UOJ2195" s="218"/>
      <c r="UOK2195" s="218"/>
      <c r="UOL2195" s="218"/>
      <c r="UOM2195" s="218"/>
      <c r="UON2195" s="218"/>
      <c r="UOO2195" s="218"/>
      <c r="UOP2195" s="218"/>
      <c r="UOQ2195" s="218"/>
      <c r="UOR2195" s="218"/>
      <c r="UOS2195" s="218"/>
      <c r="UOT2195" s="218"/>
      <c r="UOU2195" s="218"/>
      <c r="UOV2195" s="218"/>
      <c r="UOW2195" s="218"/>
      <c r="UOX2195" s="218"/>
      <c r="UOY2195" s="218"/>
      <c r="UOZ2195" s="218"/>
      <c r="UPA2195" s="218"/>
      <c r="UPB2195" s="218"/>
      <c r="UPC2195" s="218"/>
      <c r="UPD2195" s="218"/>
      <c r="UPE2195" s="218"/>
      <c r="UPF2195" s="218"/>
      <c r="UPG2195" s="218"/>
      <c r="UPH2195" s="218"/>
      <c r="UPI2195" s="218"/>
      <c r="UPJ2195" s="218"/>
      <c r="UPK2195" s="218"/>
      <c r="UPL2195" s="218"/>
      <c r="UPM2195" s="218"/>
      <c r="UPN2195" s="218"/>
      <c r="UPO2195" s="218"/>
      <c r="UPP2195" s="218"/>
      <c r="UPQ2195" s="218"/>
      <c r="UPR2195" s="218"/>
      <c r="UPS2195" s="218"/>
      <c r="UPT2195" s="218"/>
      <c r="UPU2195" s="218"/>
      <c r="UPV2195" s="218"/>
      <c r="UPW2195" s="218"/>
      <c r="UPX2195" s="218"/>
      <c r="UPY2195" s="218"/>
      <c r="UPZ2195" s="218"/>
      <c r="UQA2195" s="218"/>
      <c r="UQB2195" s="218"/>
      <c r="UQC2195" s="218"/>
      <c r="UQD2195" s="218"/>
      <c r="UQE2195" s="218"/>
      <c r="UQF2195" s="218"/>
      <c r="UQG2195" s="218"/>
      <c r="UQH2195" s="218"/>
      <c r="UQI2195" s="218"/>
      <c r="UQJ2195" s="218"/>
      <c r="UQK2195" s="218"/>
      <c r="UQL2195" s="218"/>
      <c r="UQM2195" s="218"/>
      <c r="UQN2195" s="218"/>
      <c r="UQO2195" s="218"/>
      <c r="UQP2195" s="218"/>
      <c r="UQQ2195" s="218"/>
      <c r="UQR2195" s="218"/>
      <c r="UQS2195" s="218"/>
      <c r="UQT2195" s="218"/>
      <c r="UQU2195" s="218"/>
      <c r="UQV2195" s="218"/>
      <c r="UQW2195" s="218"/>
      <c r="UQX2195" s="218"/>
      <c r="UQY2195" s="218"/>
      <c r="UQZ2195" s="218"/>
      <c r="URA2195" s="218"/>
      <c r="URB2195" s="218"/>
      <c r="URC2195" s="218"/>
      <c r="URD2195" s="218"/>
      <c r="URE2195" s="218"/>
      <c r="URF2195" s="218"/>
      <c r="URG2195" s="218"/>
      <c r="URH2195" s="218"/>
      <c r="URI2195" s="218"/>
      <c r="URJ2195" s="218"/>
      <c r="URK2195" s="218"/>
      <c r="URL2195" s="218"/>
      <c r="URM2195" s="218"/>
      <c r="URN2195" s="218"/>
      <c r="URO2195" s="218"/>
      <c r="URP2195" s="218"/>
      <c r="URQ2195" s="218"/>
      <c r="URR2195" s="218"/>
      <c r="URS2195" s="218"/>
      <c r="URT2195" s="218"/>
      <c r="URU2195" s="218"/>
      <c r="URV2195" s="218"/>
      <c r="URW2195" s="218"/>
      <c r="URX2195" s="218"/>
      <c r="URY2195" s="218"/>
      <c r="URZ2195" s="218"/>
      <c r="USA2195" s="218"/>
      <c r="USB2195" s="218"/>
      <c r="USC2195" s="218"/>
      <c r="USD2195" s="218"/>
      <c r="USE2195" s="218"/>
      <c r="USF2195" s="218"/>
      <c r="USG2195" s="218"/>
      <c r="USH2195" s="218"/>
      <c r="USI2195" s="218"/>
      <c r="USJ2195" s="218"/>
      <c r="USK2195" s="218"/>
      <c r="USL2195" s="218"/>
      <c r="USM2195" s="218"/>
      <c r="USN2195" s="218"/>
      <c r="USO2195" s="218"/>
      <c r="USP2195" s="218"/>
      <c r="USQ2195" s="218"/>
      <c r="USR2195" s="218"/>
      <c r="USS2195" s="218"/>
      <c r="UST2195" s="218"/>
      <c r="USU2195" s="218"/>
      <c r="USV2195" s="218"/>
      <c r="USW2195" s="218"/>
      <c r="USX2195" s="218"/>
      <c r="USY2195" s="218"/>
      <c r="USZ2195" s="218"/>
      <c r="UTA2195" s="218"/>
      <c r="UTB2195" s="218"/>
      <c r="UTC2195" s="218"/>
      <c r="UTD2195" s="218"/>
      <c r="UTE2195" s="218"/>
      <c r="UTF2195" s="218"/>
      <c r="UTG2195" s="218"/>
      <c r="UTH2195" s="218"/>
      <c r="UTI2195" s="218"/>
      <c r="UTJ2195" s="218"/>
      <c r="UTK2195" s="218"/>
      <c r="UTL2195" s="218"/>
      <c r="UTM2195" s="218"/>
      <c r="UTN2195" s="218"/>
      <c r="UTO2195" s="218"/>
      <c r="UTP2195" s="218"/>
      <c r="UTQ2195" s="218"/>
      <c r="UTR2195" s="218"/>
      <c r="UTS2195" s="218"/>
      <c r="UTT2195" s="218"/>
      <c r="UTU2195" s="218"/>
      <c r="UTV2195" s="218"/>
      <c r="UTW2195" s="218"/>
      <c r="UTX2195" s="218"/>
      <c r="UTY2195" s="218"/>
      <c r="UTZ2195" s="218"/>
      <c r="UUA2195" s="218"/>
      <c r="UUB2195" s="218"/>
      <c r="UUC2195" s="218"/>
      <c r="UUD2195" s="218"/>
      <c r="UUE2195" s="218"/>
      <c r="UUF2195" s="218"/>
      <c r="UUG2195" s="218"/>
      <c r="UUH2195" s="218"/>
      <c r="UUI2195" s="218"/>
      <c r="UUJ2195" s="218"/>
      <c r="UUK2195" s="218"/>
      <c r="UUL2195" s="218"/>
      <c r="UUM2195" s="218"/>
      <c r="UUN2195" s="218"/>
      <c r="UUO2195" s="218"/>
      <c r="UUP2195" s="218"/>
      <c r="UUQ2195" s="218"/>
      <c r="UUR2195" s="218"/>
      <c r="UUS2195" s="218"/>
      <c r="UUT2195" s="218"/>
      <c r="UUU2195" s="218"/>
      <c r="UUV2195" s="218"/>
      <c r="UUW2195" s="218"/>
      <c r="UUX2195" s="218"/>
      <c r="UUY2195" s="218"/>
      <c r="UUZ2195" s="218"/>
      <c r="UVA2195" s="218"/>
      <c r="UVB2195" s="218"/>
      <c r="UVC2195" s="218"/>
      <c r="UVD2195" s="218"/>
      <c r="UVE2195" s="218"/>
      <c r="UVF2195" s="218"/>
      <c r="UVG2195" s="218"/>
      <c r="UVH2195" s="218"/>
      <c r="UVI2195" s="218"/>
      <c r="UVJ2195" s="218"/>
      <c r="UVK2195" s="218"/>
      <c r="UVL2195" s="218"/>
      <c r="UVM2195" s="218"/>
      <c r="UVN2195" s="218"/>
      <c r="UVO2195" s="218"/>
      <c r="UVP2195" s="218"/>
      <c r="UVQ2195" s="218"/>
      <c r="UVR2195" s="218"/>
      <c r="UVS2195" s="218"/>
      <c r="UVT2195" s="218"/>
      <c r="UVU2195" s="218"/>
      <c r="UVV2195" s="218"/>
      <c r="UVW2195" s="218"/>
      <c r="UVX2195" s="218"/>
      <c r="UVY2195" s="218"/>
      <c r="UVZ2195" s="218"/>
      <c r="UWA2195" s="218"/>
      <c r="UWB2195" s="218"/>
      <c r="UWC2195" s="218"/>
      <c r="UWD2195" s="218"/>
      <c r="UWE2195" s="218"/>
      <c r="UWF2195" s="218"/>
      <c r="UWG2195" s="218"/>
      <c r="UWH2195" s="218"/>
      <c r="UWI2195" s="218"/>
      <c r="UWJ2195" s="218"/>
      <c r="UWK2195" s="218"/>
      <c r="UWL2195" s="218"/>
      <c r="UWM2195" s="218"/>
      <c r="UWN2195" s="218"/>
      <c r="UWO2195" s="218"/>
      <c r="UWP2195" s="218"/>
      <c r="UWQ2195" s="218"/>
      <c r="UWR2195" s="218"/>
      <c r="UWS2195" s="218"/>
      <c r="UWT2195" s="218"/>
      <c r="UWU2195" s="218"/>
      <c r="UWV2195" s="218"/>
      <c r="UWW2195" s="218"/>
      <c r="UWX2195" s="218"/>
      <c r="UWY2195" s="218"/>
      <c r="UWZ2195" s="218"/>
      <c r="UXA2195" s="218"/>
      <c r="UXB2195" s="218"/>
      <c r="UXC2195" s="218"/>
      <c r="UXD2195" s="218"/>
      <c r="UXE2195" s="218"/>
      <c r="UXF2195" s="218"/>
      <c r="UXG2195" s="218"/>
      <c r="UXH2195" s="218"/>
      <c r="UXI2195" s="218"/>
      <c r="UXJ2195" s="218"/>
      <c r="UXK2195" s="218"/>
      <c r="UXL2195" s="218"/>
      <c r="UXM2195" s="218"/>
      <c r="UXN2195" s="218"/>
      <c r="UXO2195" s="218"/>
      <c r="UXP2195" s="218"/>
      <c r="UXQ2195" s="218"/>
      <c r="UXR2195" s="218"/>
      <c r="UXS2195" s="218"/>
      <c r="UXT2195" s="218"/>
      <c r="UXU2195" s="218"/>
      <c r="UXV2195" s="218"/>
      <c r="UXW2195" s="218"/>
      <c r="UXX2195" s="218"/>
      <c r="UXY2195" s="218"/>
      <c r="UXZ2195" s="218"/>
      <c r="UYA2195" s="218"/>
      <c r="UYB2195" s="218"/>
      <c r="UYC2195" s="218"/>
      <c r="UYD2195" s="218"/>
      <c r="UYE2195" s="218"/>
      <c r="UYF2195" s="218"/>
      <c r="UYG2195" s="218"/>
      <c r="UYH2195" s="218"/>
      <c r="UYI2195" s="218"/>
      <c r="UYJ2195" s="218"/>
      <c r="UYK2195" s="218"/>
      <c r="UYL2195" s="218"/>
      <c r="UYM2195" s="218"/>
      <c r="UYN2195" s="218"/>
      <c r="UYO2195" s="218"/>
      <c r="UYP2195" s="218"/>
      <c r="UYQ2195" s="218"/>
      <c r="UYR2195" s="218"/>
      <c r="UYS2195" s="218"/>
      <c r="UYT2195" s="218"/>
      <c r="UYU2195" s="218"/>
      <c r="UYV2195" s="218"/>
      <c r="UYW2195" s="218"/>
      <c r="UYX2195" s="218"/>
      <c r="UYY2195" s="218"/>
      <c r="UYZ2195" s="218"/>
      <c r="UZA2195" s="218"/>
      <c r="UZB2195" s="218"/>
      <c r="UZC2195" s="218"/>
      <c r="UZD2195" s="218"/>
      <c r="UZE2195" s="218"/>
      <c r="UZF2195" s="218"/>
      <c r="UZG2195" s="218"/>
      <c r="UZH2195" s="218"/>
      <c r="UZI2195" s="218"/>
      <c r="UZJ2195" s="218"/>
      <c r="UZK2195" s="218"/>
      <c r="UZL2195" s="218"/>
      <c r="UZM2195" s="218"/>
      <c r="UZN2195" s="218"/>
      <c r="UZO2195" s="218"/>
      <c r="UZP2195" s="218"/>
      <c r="UZQ2195" s="218"/>
      <c r="UZR2195" s="218"/>
      <c r="UZS2195" s="218"/>
      <c r="UZT2195" s="218"/>
      <c r="UZU2195" s="218"/>
      <c r="UZV2195" s="218"/>
      <c r="UZW2195" s="218"/>
      <c r="UZX2195" s="218"/>
      <c r="UZY2195" s="218"/>
      <c r="UZZ2195" s="218"/>
      <c r="VAA2195" s="218"/>
      <c r="VAB2195" s="218"/>
      <c r="VAC2195" s="218"/>
      <c r="VAD2195" s="218"/>
      <c r="VAE2195" s="218"/>
      <c r="VAF2195" s="218"/>
      <c r="VAG2195" s="218"/>
      <c r="VAH2195" s="218"/>
      <c r="VAI2195" s="218"/>
      <c r="VAJ2195" s="218"/>
      <c r="VAK2195" s="218"/>
      <c r="VAL2195" s="218"/>
      <c r="VAM2195" s="218"/>
      <c r="VAN2195" s="218"/>
      <c r="VAO2195" s="218"/>
      <c r="VAP2195" s="218"/>
      <c r="VAQ2195" s="218"/>
      <c r="VAR2195" s="218"/>
      <c r="VAS2195" s="218"/>
      <c r="VAT2195" s="218"/>
      <c r="VAU2195" s="218"/>
      <c r="VAV2195" s="218"/>
      <c r="VAW2195" s="218"/>
      <c r="VAX2195" s="218"/>
      <c r="VAY2195" s="218"/>
      <c r="VAZ2195" s="218"/>
      <c r="VBA2195" s="218"/>
      <c r="VBB2195" s="218"/>
      <c r="VBC2195" s="218"/>
      <c r="VBD2195" s="218"/>
      <c r="VBE2195" s="218"/>
      <c r="VBF2195" s="218"/>
      <c r="VBG2195" s="218"/>
      <c r="VBH2195" s="218"/>
      <c r="VBI2195" s="218"/>
      <c r="VBJ2195" s="218"/>
      <c r="VBK2195" s="218"/>
      <c r="VBL2195" s="218"/>
      <c r="VBM2195" s="218"/>
      <c r="VBN2195" s="218"/>
      <c r="VBO2195" s="218"/>
      <c r="VBP2195" s="218"/>
      <c r="VBQ2195" s="218"/>
      <c r="VBR2195" s="218"/>
      <c r="VBS2195" s="218"/>
      <c r="VBT2195" s="218"/>
      <c r="VBU2195" s="218"/>
      <c r="VBV2195" s="218"/>
      <c r="VBW2195" s="218"/>
      <c r="VBX2195" s="218"/>
      <c r="VBY2195" s="218"/>
      <c r="VBZ2195" s="218"/>
      <c r="VCA2195" s="218"/>
      <c r="VCB2195" s="218"/>
      <c r="VCC2195" s="218"/>
      <c r="VCD2195" s="218"/>
      <c r="VCE2195" s="218"/>
      <c r="VCF2195" s="218"/>
      <c r="VCG2195" s="218"/>
      <c r="VCH2195" s="218"/>
      <c r="VCI2195" s="218"/>
      <c r="VCJ2195" s="218"/>
      <c r="VCK2195" s="218"/>
      <c r="VCL2195" s="218"/>
      <c r="VCM2195" s="218"/>
      <c r="VCN2195" s="218"/>
      <c r="VCO2195" s="218"/>
      <c r="VCP2195" s="218"/>
      <c r="VCQ2195" s="218"/>
      <c r="VCR2195" s="218"/>
      <c r="VCS2195" s="218"/>
      <c r="VCT2195" s="218"/>
      <c r="VCU2195" s="218"/>
      <c r="VCV2195" s="218"/>
      <c r="VCW2195" s="218"/>
      <c r="VCX2195" s="218"/>
      <c r="VCY2195" s="218"/>
      <c r="VCZ2195" s="218"/>
      <c r="VDA2195" s="218"/>
      <c r="VDB2195" s="218"/>
      <c r="VDC2195" s="218"/>
      <c r="VDD2195" s="218"/>
      <c r="VDE2195" s="218"/>
      <c r="VDF2195" s="218"/>
      <c r="VDG2195" s="218"/>
      <c r="VDH2195" s="218"/>
      <c r="VDI2195" s="218"/>
      <c r="VDJ2195" s="218"/>
      <c r="VDK2195" s="218"/>
      <c r="VDL2195" s="218"/>
      <c r="VDM2195" s="218"/>
      <c r="VDN2195" s="218"/>
      <c r="VDO2195" s="218"/>
      <c r="VDP2195" s="218"/>
      <c r="VDQ2195" s="218"/>
      <c r="VDR2195" s="218"/>
      <c r="VDS2195" s="218"/>
      <c r="VDT2195" s="218"/>
      <c r="VDU2195" s="218"/>
      <c r="VDV2195" s="218"/>
      <c r="VDW2195" s="218"/>
      <c r="VDX2195" s="218"/>
      <c r="VDY2195" s="218"/>
      <c r="VDZ2195" s="218"/>
      <c r="VEA2195" s="218"/>
      <c r="VEB2195" s="218"/>
      <c r="VEC2195" s="218"/>
      <c r="VED2195" s="218"/>
      <c r="VEE2195" s="218"/>
      <c r="VEF2195" s="218"/>
      <c r="VEG2195" s="218"/>
      <c r="VEH2195" s="218"/>
      <c r="VEI2195" s="218"/>
      <c r="VEJ2195" s="218"/>
      <c r="VEK2195" s="218"/>
      <c r="VEL2195" s="218"/>
      <c r="VEM2195" s="218"/>
      <c r="VEN2195" s="218"/>
      <c r="VEO2195" s="218"/>
      <c r="VEP2195" s="218"/>
      <c r="VEQ2195" s="218"/>
      <c r="VER2195" s="218"/>
      <c r="VES2195" s="218"/>
      <c r="VET2195" s="218"/>
      <c r="VEU2195" s="218"/>
      <c r="VEV2195" s="218"/>
      <c r="VEW2195" s="218"/>
      <c r="VEX2195" s="218"/>
      <c r="VEY2195" s="218"/>
      <c r="VEZ2195" s="218"/>
      <c r="VFA2195" s="218"/>
      <c r="VFB2195" s="218"/>
      <c r="VFC2195" s="218"/>
      <c r="VFD2195" s="218"/>
      <c r="VFE2195" s="218"/>
      <c r="VFF2195" s="218"/>
      <c r="VFG2195" s="218"/>
      <c r="VFH2195" s="218"/>
      <c r="VFI2195" s="218"/>
      <c r="VFJ2195" s="218"/>
      <c r="VFK2195" s="218"/>
      <c r="VFL2195" s="218"/>
      <c r="VFM2195" s="218"/>
      <c r="VFN2195" s="218"/>
      <c r="VFO2195" s="218"/>
      <c r="VFP2195" s="218"/>
      <c r="VFQ2195" s="218"/>
      <c r="VFR2195" s="218"/>
      <c r="VFS2195" s="218"/>
      <c r="VFT2195" s="218"/>
      <c r="VFU2195" s="218"/>
      <c r="VFV2195" s="218"/>
      <c r="VFW2195" s="218"/>
      <c r="VFX2195" s="218"/>
      <c r="VFY2195" s="218"/>
      <c r="VFZ2195" s="218"/>
      <c r="VGA2195" s="218"/>
      <c r="VGB2195" s="218"/>
      <c r="VGC2195" s="218"/>
      <c r="VGD2195" s="218"/>
      <c r="VGE2195" s="218"/>
      <c r="VGF2195" s="218"/>
      <c r="VGG2195" s="218"/>
      <c r="VGH2195" s="218"/>
      <c r="VGI2195" s="218"/>
      <c r="VGJ2195" s="218"/>
      <c r="VGK2195" s="218"/>
      <c r="VGL2195" s="218"/>
      <c r="VGM2195" s="218"/>
      <c r="VGN2195" s="218"/>
      <c r="VGO2195" s="218"/>
      <c r="VGP2195" s="218"/>
      <c r="VGQ2195" s="218"/>
      <c r="VGR2195" s="218"/>
      <c r="VGS2195" s="218"/>
      <c r="VGT2195" s="218"/>
      <c r="VGU2195" s="218"/>
      <c r="VGV2195" s="218"/>
      <c r="VGW2195" s="218"/>
      <c r="VGX2195" s="218"/>
      <c r="VGY2195" s="218"/>
      <c r="VGZ2195" s="218"/>
      <c r="VHA2195" s="218"/>
      <c r="VHB2195" s="218"/>
      <c r="VHC2195" s="218"/>
      <c r="VHD2195" s="218"/>
      <c r="VHE2195" s="218"/>
      <c r="VHF2195" s="218"/>
      <c r="VHG2195" s="218"/>
      <c r="VHH2195" s="218"/>
      <c r="VHI2195" s="218"/>
      <c r="VHJ2195" s="218"/>
      <c r="VHK2195" s="218"/>
      <c r="VHL2195" s="218"/>
      <c r="VHM2195" s="218"/>
      <c r="VHN2195" s="218"/>
      <c r="VHO2195" s="218"/>
      <c r="VHP2195" s="218"/>
      <c r="VHQ2195" s="218"/>
      <c r="VHR2195" s="218"/>
      <c r="VHS2195" s="218"/>
      <c r="VHT2195" s="218"/>
      <c r="VHU2195" s="218"/>
      <c r="VHV2195" s="218"/>
      <c r="VHW2195" s="218"/>
      <c r="VHX2195" s="218"/>
      <c r="VHY2195" s="218"/>
      <c r="VHZ2195" s="218"/>
      <c r="VIA2195" s="218"/>
      <c r="VIB2195" s="218"/>
      <c r="VIC2195" s="218"/>
      <c r="VID2195" s="218"/>
      <c r="VIE2195" s="218"/>
      <c r="VIF2195" s="218"/>
      <c r="VIG2195" s="218"/>
      <c r="VIH2195" s="218"/>
      <c r="VII2195" s="218"/>
      <c r="VIJ2195" s="218"/>
      <c r="VIK2195" s="218"/>
      <c r="VIL2195" s="218"/>
      <c r="VIM2195" s="218"/>
      <c r="VIN2195" s="218"/>
      <c r="VIO2195" s="218"/>
      <c r="VIP2195" s="218"/>
      <c r="VIQ2195" s="218"/>
      <c r="VIR2195" s="218"/>
      <c r="VIS2195" s="218"/>
      <c r="VIT2195" s="218"/>
      <c r="VIU2195" s="218"/>
      <c r="VIV2195" s="218"/>
      <c r="VIW2195" s="218"/>
      <c r="VIX2195" s="218"/>
      <c r="VIY2195" s="218"/>
      <c r="VIZ2195" s="218"/>
      <c r="VJA2195" s="218"/>
      <c r="VJB2195" s="218"/>
      <c r="VJC2195" s="218"/>
      <c r="VJD2195" s="218"/>
      <c r="VJE2195" s="218"/>
      <c r="VJF2195" s="218"/>
      <c r="VJG2195" s="218"/>
      <c r="VJH2195" s="218"/>
      <c r="VJI2195" s="218"/>
      <c r="VJJ2195" s="218"/>
      <c r="VJK2195" s="218"/>
      <c r="VJL2195" s="218"/>
      <c r="VJM2195" s="218"/>
      <c r="VJN2195" s="218"/>
      <c r="VJO2195" s="218"/>
      <c r="VJP2195" s="218"/>
      <c r="VJQ2195" s="218"/>
      <c r="VJR2195" s="218"/>
      <c r="VJS2195" s="218"/>
      <c r="VJT2195" s="218"/>
      <c r="VJU2195" s="218"/>
      <c r="VJV2195" s="218"/>
      <c r="VJW2195" s="218"/>
      <c r="VJX2195" s="218"/>
      <c r="VJY2195" s="218"/>
      <c r="VJZ2195" s="218"/>
      <c r="VKA2195" s="218"/>
      <c r="VKB2195" s="218"/>
      <c r="VKC2195" s="218"/>
      <c r="VKD2195" s="218"/>
      <c r="VKE2195" s="218"/>
      <c r="VKF2195" s="218"/>
      <c r="VKG2195" s="218"/>
      <c r="VKH2195" s="218"/>
      <c r="VKI2195" s="218"/>
      <c r="VKJ2195" s="218"/>
      <c r="VKK2195" s="218"/>
      <c r="VKL2195" s="218"/>
      <c r="VKM2195" s="218"/>
      <c r="VKN2195" s="218"/>
      <c r="VKO2195" s="218"/>
      <c r="VKP2195" s="218"/>
      <c r="VKQ2195" s="218"/>
      <c r="VKR2195" s="218"/>
      <c r="VKS2195" s="218"/>
      <c r="VKT2195" s="218"/>
      <c r="VKU2195" s="218"/>
      <c r="VKV2195" s="218"/>
      <c r="VKW2195" s="218"/>
      <c r="VKX2195" s="218"/>
      <c r="VKY2195" s="218"/>
      <c r="VKZ2195" s="218"/>
      <c r="VLA2195" s="218"/>
      <c r="VLB2195" s="218"/>
      <c r="VLC2195" s="218"/>
      <c r="VLD2195" s="218"/>
      <c r="VLE2195" s="218"/>
      <c r="VLF2195" s="218"/>
      <c r="VLG2195" s="218"/>
      <c r="VLH2195" s="218"/>
      <c r="VLI2195" s="218"/>
      <c r="VLJ2195" s="218"/>
      <c r="VLK2195" s="218"/>
      <c r="VLL2195" s="218"/>
      <c r="VLM2195" s="218"/>
      <c r="VLN2195" s="218"/>
      <c r="VLO2195" s="218"/>
      <c r="VLP2195" s="218"/>
      <c r="VLQ2195" s="218"/>
      <c r="VLR2195" s="218"/>
      <c r="VLS2195" s="218"/>
      <c r="VLT2195" s="218"/>
      <c r="VLU2195" s="218"/>
      <c r="VLV2195" s="218"/>
      <c r="VLW2195" s="218"/>
      <c r="VLX2195" s="218"/>
      <c r="VLY2195" s="218"/>
      <c r="VLZ2195" s="218"/>
      <c r="VMA2195" s="218"/>
      <c r="VMB2195" s="218"/>
      <c r="VMC2195" s="218"/>
      <c r="VMD2195" s="218"/>
      <c r="VME2195" s="218"/>
      <c r="VMF2195" s="218"/>
      <c r="VMG2195" s="218"/>
      <c r="VMH2195" s="218"/>
      <c r="VMI2195" s="218"/>
      <c r="VMJ2195" s="218"/>
      <c r="VMK2195" s="218"/>
      <c r="VML2195" s="218"/>
      <c r="VMM2195" s="218"/>
      <c r="VMN2195" s="218"/>
      <c r="VMO2195" s="218"/>
      <c r="VMP2195" s="218"/>
      <c r="VMQ2195" s="218"/>
      <c r="VMR2195" s="218"/>
      <c r="VMS2195" s="218"/>
      <c r="VMT2195" s="218"/>
      <c r="VMU2195" s="218"/>
      <c r="VMV2195" s="218"/>
      <c r="VMW2195" s="218"/>
      <c r="VMX2195" s="218"/>
      <c r="VMY2195" s="218"/>
      <c r="VMZ2195" s="218"/>
      <c r="VNA2195" s="218"/>
      <c r="VNB2195" s="218"/>
      <c r="VNC2195" s="218"/>
      <c r="VND2195" s="218"/>
      <c r="VNE2195" s="218"/>
      <c r="VNF2195" s="218"/>
      <c r="VNG2195" s="218"/>
      <c r="VNH2195" s="218"/>
      <c r="VNI2195" s="218"/>
      <c r="VNJ2195" s="218"/>
      <c r="VNK2195" s="218"/>
      <c r="VNL2195" s="218"/>
      <c r="VNM2195" s="218"/>
      <c r="VNN2195" s="218"/>
      <c r="VNO2195" s="218"/>
      <c r="VNP2195" s="218"/>
      <c r="VNQ2195" s="218"/>
      <c r="VNR2195" s="218"/>
      <c r="VNS2195" s="218"/>
      <c r="VNT2195" s="218"/>
      <c r="VNU2195" s="218"/>
      <c r="VNV2195" s="218"/>
      <c r="VNW2195" s="218"/>
      <c r="VNX2195" s="218"/>
      <c r="VNY2195" s="218"/>
      <c r="VNZ2195" s="218"/>
      <c r="VOA2195" s="218"/>
      <c r="VOB2195" s="218"/>
      <c r="VOC2195" s="218"/>
      <c r="VOD2195" s="218"/>
      <c r="VOE2195" s="218"/>
      <c r="VOF2195" s="218"/>
      <c r="VOG2195" s="218"/>
      <c r="VOH2195" s="218"/>
      <c r="VOI2195" s="218"/>
      <c r="VOJ2195" s="218"/>
      <c r="VOK2195" s="218"/>
      <c r="VOL2195" s="218"/>
      <c r="VOM2195" s="218"/>
      <c r="VON2195" s="218"/>
      <c r="VOO2195" s="218"/>
      <c r="VOP2195" s="218"/>
      <c r="VOQ2195" s="218"/>
      <c r="VOR2195" s="218"/>
      <c r="VOS2195" s="218"/>
      <c r="VOT2195" s="218"/>
      <c r="VOU2195" s="218"/>
      <c r="VOV2195" s="218"/>
      <c r="VOW2195" s="218"/>
      <c r="VOX2195" s="218"/>
      <c r="VOY2195" s="218"/>
      <c r="VOZ2195" s="218"/>
      <c r="VPA2195" s="218"/>
      <c r="VPB2195" s="218"/>
      <c r="VPC2195" s="218"/>
      <c r="VPD2195" s="218"/>
      <c r="VPE2195" s="218"/>
      <c r="VPF2195" s="218"/>
      <c r="VPG2195" s="218"/>
      <c r="VPH2195" s="218"/>
      <c r="VPI2195" s="218"/>
      <c r="VPJ2195" s="218"/>
      <c r="VPK2195" s="218"/>
      <c r="VPL2195" s="218"/>
      <c r="VPM2195" s="218"/>
      <c r="VPN2195" s="218"/>
      <c r="VPO2195" s="218"/>
      <c r="VPP2195" s="218"/>
      <c r="VPQ2195" s="218"/>
      <c r="VPR2195" s="218"/>
      <c r="VPS2195" s="218"/>
      <c r="VPT2195" s="218"/>
      <c r="VPU2195" s="218"/>
      <c r="VPV2195" s="218"/>
      <c r="VPW2195" s="218"/>
      <c r="VPX2195" s="218"/>
      <c r="VPY2195" s="218"/>
      <c r="VPZ2195" s="218"/>
      <c r="VQA2195" s="218"/>
      <c r="VQB2195" s="218"/>
      <c r="VQC2195" s="218"/>
      <c r="VQD2195" s="218"/>
      <c r="VQE2195" s="218"/>
      <c r="VQF2195" s="218"/>
      <c r="VQG2195" s="218"/>
      <c r="VQH2195" s="218"/>
      <c r="VQI2195" s="218"/>
      <c r="VQJ2195" s="218"/>
      <c r="VQK2195" s="218"/>
      <c r="VQL2195" s="218"/>
      <c r="VQM2195" s="218"/>
      <c r="VQN2195" s="218"/>
      <c r="VQO2195" s="218"/>
      <c r="VQP2195" s="218"/>
      <c r="VQQ2195" s="218"/>
      <c r="VQR2195" s="218"/>
      <c r="VQS2195" s="218"/>
      <c r="VQT2195" s="218"/>
      <c r="VQU2195" s="218"/>
      <c r="VQV2195" s="218"/>
      <c r="VQW2195" s="218"/>
      <c r="VQX2195" s="218"/>
      <c r="VQY2195" s="218"/>
      <c r="VQZ2195" s="218"/>
      <c r="VRA2195" s="218"/>
      <c r="VRB2195" s="218"/>
      <c r="VRC2195" s="218"/>
      <c r="VRD2195" s="218"/>
      <c r="VRE2195" s="218"/>
      <c r="VRF2195" s="218"/>
      <c r="VRG2195" s="218"/>
      <c r="VRH2195" s="218"/>
      <c r="VRI2195" s="218"/>
      <c r="VRJ2195" s="218"/>
      <c r="VRK2195" s="218"/>
      <c r="VRL2195" s="218"/>
      <c r="VRM2195" s="218"/>
      <c r="VRN2195" s="218"/>
      <c r="VRO2195" s="218"/>
      <c r="VRP2195" s="218"/>
      <c r="VRQ2195" s="218"/>
      <c r="VRR2195" s="218"/>
      <c r="VRS2195" s="218"/>
      <c r="VRT2195" s="218"/>
      <c r="VRU2195" s="218"/>
      <c r="VRV2195" s="218"/>
      <c r="VRW2195" s="218"/>
      <c r="VRX2195" s="218"/>
      <c r="VRY2195" s="218"/>
      <c r="VRZ2195" s="218"/>
      <c r="VSA2195" s="218"/>
      <c r="VSB2195" s="218"/>
      <c r="VSC2195" s="218"/>
      <c r="VSD2195" s="218"/>
      <c r="VSE2195" s="218"/>
      <c r="VSF2195" s="218"/>
      <c r="VSG2195" s="218"/>
      <c r="VSH2195" s="218"/>
      <c r="VSI2195" s="218"/>
      <c r="VSJ2195" s="218"/>
      <c r="VSK2195" s="218"/>
      <c r="VSL2195" s="218"/>
      <c r="VSM2195" s="218"/>
      <c r="VSN2195" s="218"/>
      <c r="VSO2195" s="218"/>
      <c r="VSP2195" s="218"/>
      <c r="VSQ2195" s="218"/>
      <c r="VSR2195" s="218"/>
      <c r="VSS2195" s="218"/>
      <c r="VST2195" s="218"/>
      <c r="VSU2195" s="218"/>
      <c r="VSV2195" s="218"/>
      <c r="VSW2195" s="218"/>
      <c r="VSX2195" s="218"/>
      <c r="VSY2195" s="218"/>
      <c r="VSZ2195" s="218"/>
      <c r="VTA2195" s="218"/>
      <c r="VTB2195" s="218"/>
      <c r="VTC2195" s="218"/>
      <c r="VTD2195" s="218"/>
      <c r="VTE2195" s="218"/>
      <c r="VTF2195" s="218"/>
      <c r="VTG2195" s="218"/>
      <c r="VTH2195" s="218"/>
      <c r="VTI2195" s="218"/>
      <c r="VTJ2195" s="218"/>
      <c r="VTK2195" s="218"/>
      <c r="VTL2195" s="218"/>
      <c r="VTM2195" s="218"/>
      <c r="VTN2195" s="218"/>
      <c r="VTO2195" s="218"/>
      <c r="VTP2195" s="218"/>
      <c r="VTQ2195" s="218"/>
      <c r="VTR2195" s="218"/>
      <c r="VTS2195" s="218"/>
      <c r="VTT2195" s="218"/>
      <c r="VTU2195" s="218"/>
      <c r="VTV2195" s="218"/>
      <c r="VTW2195" s="218"/>
      <c r="VTX2195" s="218"/>
      <c r="VTY2195" s="218"/>
      <c r="VTZ2195" s="218"/>
      <c r="VUA2195" s="218"/>
      <c r="VUB2195" s="218"/>
      <c r="VUC2195" s="218"/>
      <c r="VUD2195" s="218"/>
      <c r="VUE2195" s="218"/>
      <c r="VUF2195" s="218"/>
      <c r="VUG2195" s="218"/>
      <c r="VUH2195" s="218"/>
      <c r="VUI2195" s="218"/>
      <c r="VUJ2195" s="218"/>
      <c r="VUK2195" s="218"/>
      <c r="VUL2195" s="218"/>
      <c r="VUM2195" s="218"/>
      <c r="VUN2195" s="218"/>
      <c r="VUO2195" s="218"/>
      <c r="VUP2195" s="218"/>
      <c r="VUQ2195" s="218"/>
      <c r="VUR2195" s="218"/>
      <c r="VUS2195" s="218"/>
      <c r="VUT2195" s="218"/>
      <c r="VUU2195" s="218"/>
      <c r="VUV2195" s="218"/>
      <c r="VUW2195" s="218"/>
      <c r="VUX2195" s="218"/>
      <c r="VUY2195" s="218"/>
      <c r="VUZ2195" s="218"/>
      <c r="VVA2195" s="218"/>
      <c r="VVB2195" s="218"/>
      <c r="VVC2195" s="218"/>
      <c r="VVD2195" s="218"/>
      <c r="VVE2195" s="218"/>
      <c r="VVF2195" s="218"/>
      <c r="VVG2195" s="218"/>
      <c r="VVH2195" s="218"/>
      <c r="VVI2195" s="218"/>
      <c r="VVJ2195" s="218"/>
      <c r="VVK2195" s="218"/>
      <c r="VVL2195" s="218"/>
      <c r="VVM2195" s="218"/>
      <c r="VVN2195" s="218"/>
      <c r="VVO2195" s="218"/>
      <c r="VVP2195" s="218"/>
      <c r="VVQ2195" s="218"/>
      <c r="VVR2195" s="218"/>
      <c r="VVS2195" s="218"/>
      <c r="VVT2195" s="218"/>
      <c r="VVU2195" s="218"/>
      <c r="VVV2195" s="218"/>
      <c r="VVW2195" s="218"/>
      <c r="VVX2195" s="218"/>
      <c r="VVY2195" s="218"/>
      <c r="VVZ2195" s="218"/>
      <c r="VWA2195" s="218"/>
      <c r="VWB2195" s="218"/>
      <c r="VWC2195" s="218"/>
      <c r="VWD2195" s="218"/>
      <c r="VWE2195" s="218"/>
      <c r="VWF2195" s="218"/>
      <c r="VWG2195" s="218"/>
      <c r="VWH2195" s="218"/>
      <c r="VWI2195" s="218"/>
      <c r="VWJ2195" s="218"/>
      <c r="VWK2195" s="218"/>
      <c r="VWL2195" s="218"/>
      <c r="VWM2195" s="218"/>
      <c r="VWN2195" s="218"/>
      <c r="VWO2195" s="218"/>
      <c r="VWP2195" s="218"/>
      <c r="VWQ2195" s="218"/>
      <c r="VWR2195" s="218"/>
      <c r="VWS2195" s="218"/>
      <c r="VWT2195" s="218"/>
      <c r="VWU2195" s="218"/>
      <c r="VWV2195" s="218"/>
      <c r="VWW2195" s="218"/>
      <c r="VWX2195" s="218"/>
      <c r="VWY2195" s="218"/>
      <c r="VWZ2195" s="218"/>
      <c r="VXA2195" s="218"/>
      <c r="VXB2195" s="218"/>
      <c r="VXC2195" s="218"/>
      <c r="VXD2195" s="218"/>
      <c r="VXE2195" s="218"/>
      <c r="VXF2195" s="218"/>
      <c r="VXG2195" s="218"/>
      <c r="VXH2195" s="218"/>
      <c r="VXI2195" s="218"/>
      <c r="VXJ2195" s="218"/>
      <c r="VXK2195" s="218"/>
      <c r="VXL2195" s="218"/>
      <c r="VXM2195" s="218"/>
      <c r="VXN2195" s="218"/>
      <c r="VXO2195" s="218"/>
      <c r="VXP2195" s="218"/>
      <c r="VXQ2195" s="218"/>
      <c r="VXR2195" s="218"/>
      <c r="VXS2195" s="218"/>
      <c r="VXT2195" s="218"/>
      <c r="VXU2195" s="218"/>
      <c r="VXV2195" s="218"/>
      <c r="VXW2195" s="218"/>
      <c r="VXX2195" s="218"/>
      <c r="VXY2195" s="218"/>
      <c r="VXZ2195" s="218"/>
      <c r="VYA2195" s="218"/>
      <c r="VYB2195" s="218"/>
      <c r="VYC2195" s="218"/>
      <c r="VYD2195" s="218"/>
      <c r="VYE2195" s="218"/>
      <c r="VYF2195" s="218"/>
      <c r="VYG2195" s="218"/>
      <c r="VYH2195" s="218"/>
      <c r="VYI2195" s="218"/>
      <c r="VYJ2195" s="218"/>
      <c r="VYK2195" s="218"/>
      <c r="VYL2195" s="218"/>
      <c r="VYM2195" s="218"/>
      <c r="VYN2195" s="218"/>
      <c r="VYO2195" s="218"/>
      <c r="VYP2195" s="218"/>
      <c r="VYQ2195" s="218"/>
      <c r="VYR2195" s="218"/>
      <c r="VYS2195" s="218"/>
      <c r="VYT2195" s="218"/>
      <c r="VYU2195" s="218"/>
      <c r="VYV2195" s="218"/>
      <c r="VYW2195" s="218"/>
      <c r="VYX2195" s="218"/>
      <c r="VYY2195" s="218"/>
      <c r="VYZ2195" s="218"/>
      <c r="VZA2195" s="218"/>
      <c r="VZB2195" s="218"/>
      <c r="VZC2195" s="218"/>
      <c r="VZD2195" s="218"/>
      <c r="VZE2195" s="218"/>
      <c r="VZF2195" s="218"/>
      <c r="VZG2195" s="218"/>
      <c r="VZH2195" s="218"/>
      <c r="VZI2195" s="218"/>
      <c r="VZJ2195" s="218"/>
      <c r="VZK2195" s="218"/>
      <c r="VZL2195" s="218"/>
      <c r="VZM2195" s="218"/>
      <c r="VZN2195" s="218"/>
      <c r="VZO2195" s="218"/>
      <c r="VZP2195" s="218"/>
      <c r="VZQ2195" s="218"/>
      <c r="VZR2195" s="218"/>
      <c r="VZS2195" s="218"/>
      <c r="VZT2195" s="218"/>
      <c r="VZU2195" s="218"/>
      <c r="VZV2195" s="218"/>
      <c r="VZW2195" s="218"/>
      <c r="VZX2195" s="218"/>
      <c r="VZY2195" s="218"/>
      <c r="VZZ2195" s="218"/>
      <c r="WAA2195" s="218"/>
      <c r="WAB2195" s="218"/>
      <c r="WAC2195" s="218"/>
      <c r="WAD2195" s="218"/>
      <c r="WAE2195" s="218"/>
      <c r="WAF2195" s="218"/>
      <c r="WAG2195" s="218"/>
      <c r="WAH2195" s="218"/>
      <c r="WAI2195" s="218"/>
      <c r="WAJ2195" s="218"/>
      <c r="WAK2195" s="218"/>
      <c r="WAL2195" s="218"/>
      <c r="WAM2195" s="218"/>
      <c r="WAN2195" s="218"/>
      <c r="WAO2195" s="218"/>
      <c r="WAP2195" s="218"/>
      <c r="WAQ2195" s="218"/>
      <c r="WAR2195" s="218"/>
      <c r="WAS2195" s="218"/>
      <c r="WAT2195" s="218"/>
      <c r="WAU2195" s="218"/>
      <c r="WAV2195" s="218"/>
      <c r="WAW2195" s="218"/>
      <c r="WAX2195" s="218"/>
      <c r="WAY2195" s="218"/>
      <c r="WAZ2195" s="218"/>
      <c r="WBA2195" s="218"/>
      <c r="WBB2195" s="218"/>
      <c r="WBC2195" s="218"/>
      <c r="WBD2195" s="218"/>
      <c r="WBE2195" s="218"/>
      <c r="WBF2195" s="218"/>
      <c r="WBG2195" s="218"/>
      <c r="WBH2195" s="218"/>
      <c r="WBI2195" s="218"/>
      <c r="WBJ2195" s="218"/>
      <c r="WBK2195" s="218"/>
      <c r="WBL2195" s="218"/>
      <c r="WBM2195" s="218"/>
      <c r="WBN2195" s="218"/>
      <c r="WBO2195" s="218"/>
      <c r="WBP2195" s="218"/>
      <c r="WBQ2195" s="218"/>
      <c r="WBR2195" s="218"/>
      <c r="WBS2195" s="218"/>
      <c r="WBT2195" s="218"/>
      <c r="WBU2195" s="218"/>
      <c r="WBV2195" s="218"/>
      <c r="WBW2195" s="218"/>
      <c r="WBX2195" s="218"/>
      <c r="WBY2195" s="218"/>
      <c r="WBZ2195" s="218"/>
      <c r="WCA2195" s="218"/>
      <c r="WCB2195" s="218"/>
      <c r="WCC2195" s="218"/>
      <c r="WCD2195" s="218"/>
      <c r="WCE2195" s="218"/>
      <c r="WCF2195" s="218"/>
      <c r="WCG2195" s="218"/>
      <c r="WCH2195" s="218"/>
      <c r="WCI2195" s="218"/>
      <c r="WCJ2195" s="218"/>
      <c r="WCK2195" s="218"/>
      <c r="WCL2195" s="218"/>
      <c r="WCM2195" s="218"/>
      <c r="WCN2195" s="218"/>
      <c r="WCO2195" s="218"/>
      <c r="WCP2195" s="218"/>
      <c r="WCQ2195" s="218"/>
      <c r="WCR2195" s="218"/>
      <c r="WCS2195" s="218"/>
      <c r="WCT2195" s="218"/>
      <c r="WCU2195" s="218"/>
      <c r="WCV2195" s="218"/>
      <c r="WCW2195" s="218"/>
      <c r="WCX2195" s="218"/>
      <c r="WCY2195" s="218"/>
      <c r="WCZ2195" s="218"/>
      <c r="WDA2195" s="218"/>
      <c r="WDB2195" s="218"/>
      <c r="WDC2195" s="218"/>
      <c r="WDD2195" s="218"/>
      <c r="WDE2195" s="218"/>
      <c r="WDF2195" s="218"/>
      <c r="WDG2195" s="218"/>
      <c r="WDH2195" s="218"/>
      <c r="WDI2195" s="218"/>
      <c r="WDJ2195" s="218"/>
      <c r="WDK2195" s="218"/>
      <c r="WDL2195" s="218"/>
      <c r="WDM2195" s="218"/>
      <c r="WDN2195" s="218"/>
      <c r="WDO2195" s="218"/>
      <c r="WDP2195" s="218"/>
      <c r="WDQ2195" s="218"/>
      <c r="WDR2195" s="218"/>
      <c r="WDS2195" s="218"/>
      <c r="WDT2195" s="218"/>
      <c r="WDU2195" s="218"/>
      <c r="WDV2195" s="218"/>
      <c r="WDW2195" s="218"/>
      <c r="WDX2195" s="218"/>
      <c r="WDY2195" s="218"/>
      <c r="WDZ2195" s="218"/>
      <c r="WEA2195" s="218"/>
      <c r="WEB2195" s="218"/>
      <c r="WEC2195" s="218"/>
      <c r="WED2195" s="218"/>
      <c r="WEE2195" s="218"/>
      <c r="WEF2195" s="218"/>
      <c r="WEG2195" s="218"/>
      <c r="WEH2195" s="218"/>
      <c r="WEI2195" s="218"/>
      <c r="WEJ2195" s="218"/>
      <c r="WEK2195" s="218"/>
      <c r="WEL2195" s="218"/>
      <c r="WEM2195" s="218"/>
      <c r="WEN2195" s="218"/>
      <c r="WEO2195" s="218"/>
      <c r="WEP2195" s="218"/>
      <c r="WEQ2195" s="218"/>
      <c r="WER2195" s="218"/>
      <c r="WES2195" s="218"/>
      <c r="WET2195" s="218"/>
      <c r="WEU2195" s="218"/>
      <c r="WEV2195" s="218"/>
      <c r="WEW2195" s="218"/>
      <c r="WEX2195" s="218"/>
      <c r="WEY2195" s="218"/>
      <c r="WEZ2195" s="218"/>
      <c r="WFA2195" s="218"/>
      <c r="WFB2195" s="218"/>
      <c r="WFC2195" s="218"/>
      <c r="WFD2195" s="218"/>
      <c r="WFE2195" s="218"/>
      <c r="WFF2195" s="218"/>
      <c r="WFG2195" s="218"/>
      <c r="WFH2195" s="218"/>
      <c r="WFI2195" s="218"/>
      <c r="WFJ2195" s="218"/>
      <c r="WFK2195" s="218"/>
      <c r="WFL2195" s="218"/>
      <c r="WFM2195" s="218"/>
      <c r="WFN2195" s="218"/>
      <c r="WFO2195" s="218"/>
      <c r="WFP2195" s="218"/>
      <c r="WFQ2195" s="218"/>
      <c r="WFR2195" s="218"/>
      <c r="WFS2195" s="218"/>
      <c r="WFT2195" s="218"/>
      <c r="WFU2195" s="218"/>
      <c r="WFV2195" s="218"/>
      <c r="WFW2195" s="218"/>
      <c r="WFX2195" s="218"/>
      <c r="WFY2195" s="218"/>
      <c r="WFZ2195" s="218"/>
      <c r="WGA2195" s="218"/>
      <c r="WGB2195" s="218"/>
      <c r="WGC2195" s="218"/>
      <c r="WGD2195" s="218"/>
      <c r="WGE2195" s="218"/>
      <c r="WGF2195" s="218"/>
      <c r="WGG2195" s="218"/>
      <c r="WGH2195" s="218"/>
      <c r="WGI2195" s="218"/>
      <c r="WGJ2195" s="218"/>
      <c r="WGK2195" s="218"/>
      <c r="WGL2195" s="218"/>
      <c r="WGM2195" s="218"/>
      <c r="WGN2195" s="218"/>
      <c r="WGO2195" s="218"/>
      <c r="WGP2195" s="218"/>
      <c r="WGQ2195" s="218"/>
      <c r="WGR2195" s="218"/>
      <c r="WGS2195" s="218"/>
      <c r="WGT2195" s="218"/>
      <c r="WGU2195" s="218"/>
      <c r="WGV2195" s="218"/>
      <c r="WGW2195" s="218"/>
      <c r="WGX2195" s="218"/>
      <c r="WGY2195" s="218"/>
      <c r="WGZ2195" s="218"/>
      <c r="WHA2195" s="218"/>
      <c r="WHB2195" s="218"/>
      <c r="WHC2195" s="218"/>
      <c r="WHD2195" s="218"/>
      <c r="WHE2195" s="218"/>
      <c r="WHF2195" s="218"/>
      <c r="WHG2195" s="218"/>
      <c r="WHH2195" s="218"/>
      <c r="WHI2195" s="218"/>
      <c r="WHJ2195" s="218"/>
      <c r="WHK2195" s="218"/>
      <c r="WHL2195" s="218"/>
      <c r="WHM2195" s="218"/>
      <c r="WHN2195" s="218"/>
      <c r="WHO2195" s="218"/>
      <c r="WHP2195" s="218"/>
      <c r="WHQ2195" s="218"/>
      <c r="WHR2195" s="218"/>
      <c r="WHS2195" s="218"/>
      <c r="WHT2195" s="218"/>
      <c r="WHU2195" s="218"/>
      <c r="WHV2195" s="218"/>
      <c r="WHW2195" s="218"/>
      <c r="WHX2195" s="218"/>
      <c r="WHY2195" s="218"/>
      <c r="WHZ2195" s="218"/>
      <c r="WIA2195" s="218"/>
      <c r="WIB2195" s="218"/>
      <c r="WIC2195" s="218"/>
      <c r="WID2195" s="218"/>
      <c r="WIE2195" s="218"/>
      <c r="WIF2195" s="218"/>
      <c r="WIG2195" s="218"/>
      <c r="WIH2195" s="218"/>
      <c r="WII2195" s="218"/>
      <c r="WIJ2195" s="218"/>
      <c r="WIK2195" s="218"/>
      <c r="WIL2195" s="218"/>
      <c r="WIM2195" s="218"/>
      <c r="WIN2195" s="218"/>
      <c r="WIO2195" s="218"/>
      <c r="WIP2195" s="218"/>
      <c r="WIQ2195" s="218"/>
      <c r="WIR2195" s="218"/>
      <c r="WIS2195" s="218"/>
      <c r="WIT2195" s="218"/>
      <c r="WIU2195" s="218"/>
      <c r="WIV2195" s="218"/>
      <c r="WIW2195" s="218"/>
      <c r="WIX2195" s="218"/>
      <c r="WIY2195" s="218"/>
      <c r="WIZ2195" s="218"/>
      <c r="WJA2195" s="218"/>
      <c r="WJB2195" s="218"/>
      <c r="WJC2195" s="218"/>
      <c r="WJD2195" s="218"/>
      <c r="WJE2195" s="218"/>
      <c r="WJF2195" s="218"/>
      <c r="WJG2195" s="218"/>
      <c r="WJH2195" s="218"/>
      <c r="WJI2195" s="218"/>
      <c r="WJJ2195" s="218"/>
      <c r="WJK2195" s="218"/>
      <c r="WJL2195" s="218"/>
      <c r="WJM2195" s="218"/>
      <c r="WJN2195" s="218"/>
      <c r="WJO2195" s="218"/>
      <c r="WJP2195" s="218"/>
      <c r="WJQ2195" s="218"/>
      <c r="WJR2195" s="218"/>
      <c r="WJS2195" s="218"/>
      <c r="WJT2195" s="218"/>
      <c r="WJU2195" s="218"/>
      <c r="WJV2195" s="218"/>
      <c r="WJW2195" s="218"/>
      <c r="WJX2195" s="218"/>
      <c r="WJY2195" s="218"/>
      <c r="WJZ2195" s="218"/>
      <c r="WKA2195" s="218"/>
      <c r="WKB2195" s="218"/>
      <c r="WKC2195" s="218"/>
      <c r="WKD2195" s="218"/>
      <c r="WKE2195" s="218"/>
      <c r="WKF2195" s="218"/>
      <c r="WKG2195" s="218"/>
      <c r="WKH2195" s="218"/>
      <c r="WKI2195" s="218"/>
      <c r="WKJ2195" s="218"/>
      <c r="WKK2195" s="218"/>
      <c r="WKL2195" s="218"/>
      <c r="WKM2195" s="218"/>
      <c r="WKN2195" s="218"/>
      <c r="WKO2195" s="218"/>
      <c r="WKP2195" s="218"/>
      <c r="WKQ2195" s="218"/>
      <c r="WKR2195" s="218"/>
      <c r="WKS2195" s="218"/>
      <c r="WKT2195" s="218"/>
      <c r="WKU2195" s="218"/>
      <c r="WKV2195" s="218"/>
      <c r="WKW2195" s="218"/>
      <c r="WKX2195" s="218"/>
      <c r="WKY2195" s="218"/>
      <c r="WKZ2195" s="218"/>
      <c r="WLA2195" s="218"/>
      <c r="WLB2195" s="218"/>
      <c r="WLC2195" s="218"/>
      <c r="WLD2195" s="218"/>
      <c r="WLE2195" s="218"/>
      <c r="WLF2195" s="218"/>
      <c r="WLG2195" s="218"/>
      <c r="WLH2195" s="218"/>
      <c r="WLI2195" s="218"/>
      <c r="WLJ2195" s="218"/>
      <c r="WLK2195" s="218"/>
      <c r="WLL2195" s="218"/>
      <c r="WLM2195" s="218"/>
      <c r="WLN2195" s="218"/>
      <c r="WLO2195" s="218"/>
      <c r="WLP2195" s="218"/>
      <c r="WLQ2195" s="218"/>
      <c r="WLR2195" s="218"/>
      <c r="WLS2195" s="218"/>
      <c r="WLT2195" s="218"/>
      <c r="WLU2195" s="218"/>
      <c r="WLV2195" s="218"/>
      <c r="WLW2195" s="218"/>
      <c r="WLX2195" s="218"/>
      <c r="WLY2195" s="218"/>
      <c r="WLZ2195" s="218"/>
      <c r="WMA2195" s="218"/>
      <c r="WMB2195" s="218"/>
      <c r="WMC2195" s="218"/>
      <c r="WMD2195" s="218"/>
      <c r="WME2195" s="218"/>
      <c r="WMF2195" s="218"/>
      <c r="WMG2195" s="218"/>
      <c r="WMH2195" s="218"/>
      <c r="WMI2195" s="218"/>
      <c r="WMJ2195" s="218"/>
      <c r="WMK2195" s="218"/>
      <c r="WML2195" s="218"/>
      <c r="WMM2195" s="218"/>
      <c r="WMN2195" s="218"/>
      <c r="WMO2195" s="218"/>
      <c r="WMP2195" s="218"/>
      <c r="WMQ2195" s="218"/>
      <c r="WMR2195" s="218"/>
      <c r="WMS2195" s="218"/>
      <c r="WMT2195" s="218"/>
      <c r="WMU2195" s="218"/>
      <c r="WMV2195" s="218"/>
      <c r="WMW2195" s="218"/>
      <c r="WMX2195" s="218"/>
      <c r="WMY2195" s="218"/>
      <c r="WMZ2195" s="218"/>
      <c r="WNA2195" s="218"/>
      <c r="WNB2195" s="218"/>
      <c r="WNC2195" s="218"/>
      <c r="WND2195" s="218"/>
      <c r="WNE2195" s="218"/>
      <c r="WNF2195" s="218"/>
      <c r="WNG2195" s="218"/>
      <c r="WNH2195" s="218"/>
      <c r="WNI2195" s="218"/>
      <c r="WNJ2195" s="218"/>
      <c r="WNK2195" s="218"/>
      <c r="WNL2195" s="218"/>
      <c r="WNM2195" s="218"/>
      <c r="WNN2195" s="218"/>
      <c r="WNO2195" s="218"/>
      <c r="WNP2195" s="218"/>
      <c r="WNQ2195" s="218"/>
      <c r="WNR2195" s="218"/>
      <c r="WNS2195" s="218"/>
      <c r="WNT2195" s="218"/>
      <c r="WNU2195" s="218"/>
      <c r="WNV2195" s="218"/>
      <c r="WNW2195" s="218"/>
      <c r="WNX2195" s="218"/>
      <c r="WNY2195" s="218"/>
      <c r="WNZ2195" s="218"/>
      <c r="WOA2195" s="218"/>
      <c r="WOB2195" s="218"/>
      <c r="WOC2195" s="218"/>
      <c r="WOD2195" s="218"/>
      <c r="WOE2195" s="218"/>
      <c r="WOF2195" s="218"/>
      <c r="WOG2195" s="218"/>
      <c r="WOH2195" s="218"/>
      <c r="WOI2195" s="218"/>
      <c r="WOJ2195" s="218"/>
      <c r="WOK2195" s="218"/>
      <c r="WOL2195" s="218"/>
      <c r="WOM2195" s="218"/>
      <c r="WON2195" s="218"/>
      <c r="WOO2195" s="218"/>
      <c r="WOP2195" s="218"/>
      <c r="WOQ2195" s="218"/>
      <c r="WOR2195" s="218"/>
      <c r="WOS2195" s="218"/>
      <c r="WOT2195" s="218"/>
      <c r="WOU2195" s="218"/>
      <c r="WOV2195" s="218"/>
      <c r="WOW2195" s="218"/>
      <c r="WOX2195" s="218"/>
      <c r="WOY2195" s="218"/>
      <c r="WOZ2195" s="218"/>
      <c r="WPA2195" s="218"/>
      <c r="WPB2195" s="218"/>
      <c r="WPC2195" s="218"/>
      <c r="WPD2195" s="218"/>
      <c r="WPE2195" s="218"/>
      <c r="WPF2195" s="218"/>
      <c r="WPG2195" s="218"/>
      <c r="WPH2195" s="218"/>
      <c r="WPI2195" s="218"/>
      <c r="WPJ2195" s="218"/>
      <c r="WPK2195" s="218"/>
      <c r="WPL2195" s="218"/>
      <c r="WPM2195" s="218"/>
      <c r="WPN2195" s="218"/>
      <c r="WPO2195" s="218"/>
      <c r="WPP2195" s="218"/>
      <c r="WPQ2195" s="218"/>
      <c r="WPR2195" s="218"/>
      <c r="WPS2195" s="218"/>
      <c r="WPT2195" s="218"/>
      <c r="WPU2195" s="218"/>
      <c r="WPV2195" s="218"/>
      <c r="WPW2195" s="218"/>
      <c r="WPX2195" s="218"/>
      <c r="WPY2195" s="218"/>
      <c r="WPZ2195" s="218"/>
      <c r="WQA2195" s="218"/>
      <c r="WQB2195" s="218"/>
      <c r="WQC2195" s="218"/>
      <c r="WQD2195" s="218"/>
      <c r="WQE2195" s="218"/>
      <c r="WQF2195" s="218"/>
      <c r="WQG2195" s="218"/>
      <c r="WQH2195" s="218"/>
      <c r="WQI2195" s="218"/>
      <c r="WQJ2195" s="218"/>
      <c r="WQK2195" s="218"/>
      <c r="WQL2195" s="218"/>
      <c r="WQM2195" s="218"/>
      <c r="WQN2195" s="218"/>
      <c r="WQO2195" s="218"/>
      <c r="WQP2195" s="218"/>
      <c r="WQQ2195" s="218"/>
      <c r="WQR2195" s="218"/>
      <c r="WQS2195" s="218"/>
      <c r="WQT2195" s="218"/>
      <c r="WQU2195" s="218"/>
      <c r="WQV2195" s="218"/>
      <c r="WQW2195" s="218"/>
      <c r="WQX2195" s="218"/>
      <c r="WQY2195" s="218"/>
      <c r="WQZ2195" s="218"/>
      <c r="WRA2195" s="218"/>
      <c r="WRB2195" s="218"/>
      <c r="WRC2195" s="218"/>
      <c r="WRD2195" s="218"/>
      <c r="WRE2195" s="218"/>
      <c r="WRF2195" s="218"/>
      <c r="WRG2195" s="218"/>
      <c r="WRH2195" s="218"/>
      <c r="WRI2195" s="218"/>
      <c r="WRJ2195" s="218"/>
      <c r="WRK2195" s="218"/>
      <c r="WRL2195" s="218"/>
      <c r="WRM2195" s="218"/>
      <c r="WRN2195" s="218"/>
      <c r="WRO2195" s="218"/>
      <c r="WRP2195" s="218"/>
      <c r="WRQ2195" s="218"/>
      <c r="WRR2195" s="218"/>
      <c r="WRS2195" s="218"/>
      <c r="WRT2195" s="218"/>
      <c r="WRU2195" s="218"/>
      <c r="WRV2195" s="218"/>
      <c r="WRW2195" s="218"/>
      <c r="WRX2195" s="218"/>
      <c r="WRY2195" s="218"/>
      <c r="WRZ2195" s="218"/>
      <c r="WSA2195" s="218"/>
      <c r="WSB2195" s="218"/>
      <c r="WSC2195" s="218"/>
      <c r="WSD2195" s="218"/>
      <c r="WSE2195" s="218"/>
      <c r="WSF2195" s="218"/>
      <c r="WSG2195" s="218"/>
      <c r="WSH2195" s="218"/>
      <c r="WSI2195" s="218"/>
      <c r="WSJ2195" s="218"/>
      <c r="WSK2195" s="218"/>
      <c r="WSL2195" s="218"/>
      <c r="WSM2195" s="218"/>
      <c r="WSN2195" s="218"/>
      <c r="WSO2195" s="218"/>
      <c r="WSP2195" s="218"/>
      <c r="WSQ2195" s="218"/>
      <c r="WSR2195" s="218"/>
      <c r="WSS2195" s="218"/>
      <c r="WST2195" s="218"/>
      <c r="WSU2195" s="218"/>
      <c r="WSV2195" s="218"/>
      <c r="WSW2195" s="218"/>
      <c r="WSX2195" s="218"/>
      <c r="WSY2195" s="218"/>
      <c r="WSZ2195" s="218"/>
      <c r="WTA2195" s="218"/>
      <c r="WTB2195" s="218"/>
      <c r="WTC2195" s="218"/>
      <c r="WTD2195" s="218"/>
      <c r="WTE2195" s="218"/>
      <c r="WTF2195" s="218"/>
      <c r="WTG2195" s="218"/>
      <c r="WTH2195" s="218"/>
      <c r="WTI2195" s="218"/>
      <c r="WTJ2195" s="218"/>
      <c r="WTK2195" s="218"/>
      <c r="WTL2195" s="218"/>
      <c r="WTM2195" s="218"/>
      <c r="WTN2195" s="218"/>
      <c r="WTO2195" s="218"/>
      <c r="WTP2195" s="218"/>
      <c r="WTQ2195" s="218"/>
      <c r="WTR2195" s="218"/>
      <c r="WTS2195" s="218"/>
      <c r="WTT2195" s="218"/>
      <c r="WTU2195" s="218"/>
      <c r="WTV2195" s="218"/>
      <c r="WTW2195" s="218"/>
      <c r="WTX2195" s="218"/>
      <c r="WTY2195" s="218"/>
      <c r="WTZ2195" s="218"/>
      <c r="WUA2195" s="218"/>
      <c r="WUB2195" s="218"/>
      <c r="WUC2195" s="218"/>
      <c r="WUD2195" s="218"/>
      <c r="WUE2195" s="218"/>
      <c r="WUF2195" s="218"/>
      <c r="WUG2195" s="218"/>
      <c r="WUH2195" s="218"/>
      <c r="WUI2195" s="218"/>
      <c r="WUJ2195" s="218"/>
      <c r="WUK2195" s="218"/>
      <c r="WUL2195" s="218"/>
      <c r="WUM2195" s="218"/>
      <c r="WUN2195" s="218"/>
      <c r="WUO2195" s="218"/>
      <c r="WUP2195" s="218"/>
      <c r="WUQ2195" s="218"/>
      <c r="WUR2195" s="218"/>
      <c r="WUS2195" s="218"/>
      <c r="WUT2195" s="218"/>
      <c r="WUU2195" s="218"/>
      <c r="WUV2195" s="218"/>
      <c r="WUW2195" s="218"/>
      <c r="WUX2195" s="218"/>
      <c r="WUY2195" s="218"/>
      <c r="WUZ2195" s="218"/>
      <c r="WVA2195" s="218"/>
      <c r="WVB2195" s="218"/>
      <c r="WVC2195" s="218"/>
      <c r="WVD2195" s="218"/>
      <c r="WVE2195" s="218"/>
      <c r="WVF2195" s="218"/>
      <c r="WVG2195" s="218"/>
      <c r="WVH2195" s="218"/>
      <c r="WVI2195" s="218"/>
      <c r="WVJ2195" s="218"/>
      <c r="WVK2195" s="218"/>
      <c r="WVL2195" s="218"/>
      <c r="WVM2195" s="218"/>
      <c r="WVN2195" s="218"/>
      <c r="WVO2195" s="218"/>
      <c r="WVP2195" s="218"/>
      <c r="WVQ2195" s="218"/>
      <c r="WVR2195" s="218"/>
      <c r="WVS2195" s="218"/>
      <c r="WVT2195" s="218"/>
      <c r="WVU2195" s="218"/>
      <c r="WVV2195" s="218"/>
      <c r="WVW2195" s="218"/>
      <c r="WVX2195" s="218"/>
      <c r="WVY2195" s="218"/>
      <c r="WVZ2195" s="218"/>
      <c r="WWA2195" s="218"/>
      <c r="WWB2195" s="218"/>
      <c r="WWC2195" s="218"/>
      <c r="WWD2195" s="218"/>
      <c r="WWE2195" s="218"/>
      <c r="WWF2195" s="218"/>
      <c r="WWG2195" s="218"/>
      <c r="WWH2195" s="218"/>
      <c r="WWI2195" s="218"/>
      <c r="WWJ2195" s="218"/>
      <c r="WWK2195" s="218"/>
      <c r="WWL2195" s="218"/>
      <c r="WWM2195" s="218"/>
      <c r="WWN2195" s="218"/>
      <c r="WWO2195" s="218"/>
      <c r="WWP2195" s="218"/>
      <c r="WWQ2195" s="218"/>
      <c r="WWR2195" s="218"/>
      <c r="WWS2195" s="218"/>
      <c r="WWT2195" s="218"/>
      <c r="WWU2195" s="218"/>
      <c r="WWV2195" s="218"/>
      <c r="WWW2195" s="218"/>
      <c r="WWX2195" s="218"/>
      <c r="WWY2195" s="218"/>
      <c r="WWZ2195" s="218"/>
      <c r="WXA2195" s="218"/>
      <c r="WXB2195" s="218"/>
      <c r="WXC2195" s="218"/>
      <c r="WXD2195" s="218"/>
      <c r="WXE2195" s="218"/>
      <c r="WXF2195" s="218"/>
      <c r="WXG2195" s="218"/>
      <c r="WXH2195" s="218"/>
      <c r="WXI2195" s="218"/>
      <c r="WXJ2195" s="218"/>
      <c r="WXK2195" s="218"/>
      <c r="WXL2195" s="218"/>
      <c r="WXM2195" s="218"/>
      <c r="WXN2195" s="218"/>
      <c r="WXO2195" s="218"/>
      <c r="WXP2195" s="218"/>
      <c r="WXQ2195" s="218"/>
      <c r="WXR2195" s="218"/>
      <c r="WXS2195" s="218"/>
      <c r="WXT2195" s="218"/>
      <c r="WXU2195" s="218"/>
      <c r="WXV2195" s="218"/>
      <c r="WXW2195" s="218"/>
      <c r="WXX2195" s="218"/>
      <c r="WXY2195" s="218"/>
      <c r="WXZ2195" s="218"/>
      <c r="WYA2195" s="218"/>
      <c r="WYB2195" s="218"/>
      <c r="WYC2195" s="218"/>
      <c r="WYD2195" s="218"/>
      <c r="WYE2195" s="218"/>
      <c r="WYF2195" s="218"/>
      <c r="WYG2195" s="218"/>
      <c r="WYH2195" s="218"/>
      <c r="WYI2195" s="218"/>
      <c r="WYJ2195" s="218"/>
      <c r="WYK2195" s="218"/>
      <c r="WYL2195" s="218"/>
      <c r="WYM2195" s="218"/>
      <c r="WYN2195" s="218"/>
      <c r="WYO2195" s="218"/>
      <c r="WYP2195" s="218"/>
      <c r="WYQ2195" s="218"/>
      <c r="WYR2195" s="218"/>
      <c r="WYS2195" s="218"/>
      <c r="WYT2195" s="218"/>
      <c r="WYU2195" s="218"/>
      <c r="WYV2195" s="218"/>
      <c r="WYW2195" s="218"/>
      <c r="WYX2195" s="218"/>
      <c r="WYY2195" s="218"/>
      <c r="WYZ2195" s="218"/>
      <c r="WZA2195" s="218"/>
      <c r="WZB2195" s="218"/>
      <c r="WZC2195" s="218"/>
      <c r="WZD2195" s="218"/>
      <c r="WZE2195" s="218"/>
      <c r="WZF2195" s="218"/>
      <c r="WZG2195" s="218"/>
      <c r="WZH2195" s="218"/>
      <c r="WZI2195" s="218"/>
      <c r="WZJ2195" s="218"/>
      <c r="WZK2195" s="218"/>
      <c r="WZL2195" s="218"/>
      <c r="WZM2195" s="218"/>
      <c r="WZN2195" s="218"/>
      <c r="WZO2195" s="218"/>
      <c r="WZP2195" s="218"/>
      <c r="WZQ2195" s="218"/>
      <c r="WZR2195" s="218"/>
      <c r="WZS2195" s="218"/>
      <c r="WZT2195" s="218"/>
      <c r="WZU2195" s="218"/>
      <c r="WZV2195" s="218"/>
      <c r="WZW2195" s="218"/>
      <c r="WZX2195" s="218"/>
      <c r="WZY2195" s="218"/>
      <c r="WZZ2195" s="218"/>
      <c r="XAA2195" s="218"/>
      <c r="XAB2195" s="218"/>
      <c r="XAC2195" s="218"/>
      <c r="XAD2195" s="218"/>
      <c r="XAE2195" s="218"/>
      <c r="XAF2195" s="218"/>
      <c r="XAG2195" s="218"/>
      <c r="XAH2195" s="218"/>
      <c r="XAI2195" s="218"/>
      <c r="XAJ2195" s="218"/>
      <c r="XAK2195" s="218"/>
      <c r="XAL2195" s="218"/>
      <c r="XAM2195" s="218"/>
      <c r="XAN2195" s="218"/>
      <c r="XAO2195" s="218"/>
      <c r="XAP2195" s="218"/>
      <c r="XAQ2195" s="218"/>
      <c r="XAR2195" s="218"/>
      <c r="XAS2195" s="218"/>
      <c r="XAT2195" s="218"/>
      <c r="XAU2195" s="218"/>
      <c r="XAV2195" s="218"/>
      <c r="XAW2195" s="218"/>
      <c r="XAX2195" s="218"/>
      <c r="XAY2195" s="218"/>
      <c r="XAZ2195" s="218"/>
      <c r="XBA2195" s="218"/>
      <c r="XBB2195" s="218"/>
      <c r="XBC2195" s="218"/>
      <c r="XBD2195" s="218"/>
      <c r="XBE2195" s="218"/>
      <c r="XBF2195" s="218"/>
      <c r="XBG2195" s="218"/>
      <c r="XBH2195" s="218"/>
      <c r="XBI2195" s="218"/>
      <c r="XBJ2195" s="218"/>
      <c r="XBK2195" s="218"/>
      <c r="XBL2195" s="218"/>
      <c r="XBM2195" s="218"/>
      <c r="XBN2195" s="218"/>
      <c r="XBO2195" s="218"/>
      <c r="XBP2195" s="218"/>
      <c r="XBQ2195" s="218"/>
      <c r="XBR2195" s="218"/>
      <c r="XBS2195" s="218"/>
      <c r="XBT2195" s="218"/>
      <c r="XBU2195" s="218"/>
      <c r="XBV2195" s="218"/>
      <c r="XBW2195" s="218"/>
      <c r="XBX2195" s="218"/>
      <c r="XBY2195" s="218"/>
      <c r="XBZ2195" s="218"/>
      <c r="XCA2195" s="218"/>
      <c r="XCB2195" s="218"/>
      <c r="XCC2195" s="218"/>
      <c r="XCD2195" s="218"/>
      <c r="XCE2195" s="218"/>
      <c r="XCF2195" s="218"/>
      <c r="XCG2195" s="218"/>
      <c r="XCH2195" s="218"/>
      <c r="XCI2195" s="218"/>
      <c r="XCJ2195" s="218"/>
      <c r="XCK2195" s="218"/>
      <c r="XCL2195" s="218"/>
      <c r="XCM2195" s="218"/>
      <c r="XCN2195" s="218"/>
      <c r="XCO2195" s="218"/>
      <c r="XCP2195" s="218"/>
      <c r="XCQ2195" s="218"/>
      <c r="XCR2195" s="218"/>
      <c r="XCS2195" s="218"/>
      <c r="XCT2195" s="218"/>
      <c r="XCU2195" s="218"/>
      <c r="XCV2195" s="218"/>
      <c r="XCW2195" s="218"/>
      <c r="XCX2195" s="218"/>
      <c r="XCY2195" s="218"/>
      <c r="XCZ2195" s="218"/>
      <c r="XDA2195" s="218"/>
      <c r="XDB2195" s="218"/>
      <c r="XDC2195" s="218"/>
      <c r="XDD2195" s="218"/>
      <c r="XDE2195" s="218"/>
      <c r="XDF2195" s="218"/>
      <c r="XDG2195" s="218"/>
      <c r="XDH2195" s="218"/>
      <c r="XDI2195" s="218"/>
      <c r="XDJ2195" s="218"/>
      <c r="XDK2195" s="218"/>
      <c r="XDL2195" s="218"/>
      <c r="XDM2195" s="218"/>
      <c r="XDN2195" s="218"/>
      <c r="XDO2195" s="218"/>
      <c r="XDP2195" s="218"/>
      <c r="XDQ2195" s="218"/>
      <c r="XDR2195" s="218"/>
      <c r="XDS2195" s="218"/>
      <c r="XDT2195" s="218"/>
      <c r="XDU2195" s="218"/>
      <c r="XDV2195" s="218"/>
      <c r="XDW2195" s="218"/>
      <c r="XDX2195" s="218"/>
      <c r="XDY2195" s="218"/>
      <c r="XDZ2195" s="218"/>
      <c r="XEA2195" s="218"/>
      <c r="XEB2195" s="218"/>
      <c r="XEC2195" s="218"/>
      <c r="XED2195" s="218"/>
      <c r="XEE2195" s="218"/>
      <c r="XEF2195" s="218"/>
      <c r="XEG2195" s="218"/>
      <c r="XEH2195" s="218"/>
      <c r="XEI2195" s="218"/>
      <c r="XEJ2195" s="218"/>
      <c r="XEK2195" s="218"/>
      <c r="XEL2195" s="218"/>
      <c r="XEM2195" s="218"/>
      <c r="XEN2195" s="218"/>
      <c r="XEO2195" s="218"/>
      <c r="XEP2195" s="218"/>
      <c r="XEQ2195" s="218"/>
      <c r="XER2195" s="218"/>
      <c r="XES2195" s="218"/>
      <c r="XET2195" s="218"/>
      <c r="XEU2195" s="218"/>
      <c r="XEV2195" s="218"/>
      <c r="XEW2195" s="218"/>
      <c r="XEX2195" s="218"/>
      <c r="XEY2195" s="218"/>
      <c r="XEZ2195" s="218"/>
      <c r="XFA2195" s="218"/>
      <c r="XFB2195" s="218"/>
      <c r="XFC2195" s="218"/>
      <c r="XFD2195" s="218"/>
    </row>
    <row r="2196" spans="1:16384" s="94" customFormat="1" ht="20.100000000000001" customHeight="1" x14ac:dyDescent="0.25">
      <c r="A2196" s="154"/>
      <c r="B2196" s="60" t="str">
        <f>"00.03.27.3.1.1.17.B."&amp;C2196&amp;D2196&amp;I2196</f>
        <v>00.03.27.3.1.1.17.B.453.2024</v>
      </c>
      <c r="C2196" s="20">
        <v>453</v>
      </c>
      <c r="D2196" s="72" t="s">
        <v>1085</v>
      </c>
      <c r="E2196" s="60" t="s">
        <v>1550</v>
      </c>
      <c r="F2196" s="19" t="s">
        <v>893</v>
      </c>
      <c r="G2196" s="317">
        <v>100000</v>
      </c>
      <c r="H2196" s="269" t="s">
        <v>1110</v>
      </c>
      <c r="I2196" s="73">
        <v>2024</v>
      </c>
      <c r="J2196" s="20" t="s">
        <v>1551</v>
      </c>
      <c r="K2196" s="20" t="s">
        <v>59</v>
      </c>
      <c r="L2196" s="20" t="s">
        <v>59</v>
      </c>
      <c r="M2196" s="60"/>
      <c r="N2196" s="10">
        <v>1</v>
      </c>
      <c r="O2196" s="15" t="s">
        <v>947</v>
      </c>
      <c r="P2196" s="60" t="s">
        <v>1451</v>
      </c>
      <c r="Q2196" s="74"/>
      <c r="R2196" s="60"/>
      <c r="S2196" s="60"/>
      <c r="T2196" s="218"/>
      <c r="U2196" s="218"/>
      <c r="V2196" s="218"/>
      <c r="W2196" s="218"/>
      <c r="X2196" s="218"/>
      <c r="Y2196" s="218"/>
      <c r="Z2196" s="218"/>
      <c r="AA2196" s="218"/>
      <c r="AB2196" s="218"/>
      <c r="AC2196" s="218"/>
      <c r="AD2196" s="218"/>
      <c r="AE2196" s="218"/>
      <c r="AF2196" s="218"/>
      <c r="AG2196" s="218"/>
      <c r="AH2196" s="218"/>
      <c r="AI2196" s="218"/>
      <c r="AJ2196" s="218"/>
      <c r="AK2196" s="218"/>
      <c r="AL2196" s="218"/>
      <c r="AM2196" s="218"/>
      <c r="AN2196" s="218"/>
      <c r="AO2196" s="218"/>
      <c r="AP2196" s="218"/>
      <c r="AQ2196" s="218"/>
      <c r="AR2196" s="218"/>
      <c r="AS2196" s="218"/>
      <c r="AT2196" s="218"/>
      <c r="AU2196" s="218"/>
      <c r="AV2196" s="218"/>
      <c r="AW2196" s="218"/>
      <c r="AX2196" s="218"/>
      <c r="AY2196" s="218"/>
      <c r="AZ2196" s="218"/>
      <c r="BA2196" s="218"/>
      <c r="BB2196" s="218"/>
      <c r="BC2196" s="218"/>
      <c r="BD2196" s="218"/>
      <c r="BE2196" s="218"/>
      <c r="BF2196" s="218"/>
      <c r="BG2196" s="218"/>
      <c r="BH2196" s="218"/>
      <c r="BI2196" s="218"/>
      <c r="BJ2196" s="218"/>
      <c r="BK2196" s="218"/>
      <c r="BL2196" s="218"/>
      <c r="BM2196" s="218"/>
      <c r="BN2196" s="218"/>
      <c r="BO2196" s="218"/>
      <c r="BP2196" s="218"/>
      <c r="BQ2196" s="218"/>
      <c r="BR2196" s="218"/>
      <c r="BS2196" s="218"/>
      <c r="BT2196" s="218"/>
      <c r="BU2196" s="218"/>
      <c r="BV2196" s="218"/>
      <c r="BW2196" s="218"/>
      <c r="BX2196" s="218"/>
      <c r="BY2196" s="218"/>
      <c r="BZ2196" s="218"/>
      <c r="CA2196" s="218"/>
      <c r="CB2196" s="218"/>
      <c r="CC2196" s="218"/>
      <c r="CD2196" s="218"/>
      <c r="CE2196" s="218"/>
      <c r="CF2196" s="218"/>
      <c r="CG2196" s="218"/>
      <c r="CH2196" s="218"/>
      <c r="CI2196" s="218"/>
      <c r="CJ2196" s="218"/>
      <c r="CK2196" s="218"/>
      <c r="CL2196" s="218"/>
      <c r="CM2196" s="218"/>
      <c r="CN2196" s="218"/>
      <c r="CO2196" s="218"/>
      <c r="CP2196" s="218"/>
      <c r="CQ2196" s="218"/>
      <c r="CR2196" s="218"/>
      <c r="CS2196" s="218"/>
      <c r="CT2196" s="218"/>
      <c r="CU2196" s="218"/>
      <c r="CV2196" s="218"/>
      <c r="CW2196" s="218"/>
      <c r="CX2196" s="218"/>
      <c r="CY2196" s="218"/>
      <c r="CZ2196" s="218"/>
      <c r="DA2196" s="218"/>
      <c r="DB2196" s="218"/>
      <c r="DC2196" s="218"/>
      <c r="DD2196" s="218"/>
      <c r="DE2196" s="218"/>
      <c r="DF2196" s="218"/>
      <c r="DG2196" s="218"/>
      <c r="DH2196" s="218"/>
      <c r="DI2196" s="218"/>
      <c r="DJ2196" s="218"/>
      <c r="DK2196" s="218"/>
      <c r="DL2196" s="218"/>
      <c r="DM2196" s="218"/>
      <c r="DN2196" s="218"/>
      <c r="DO2196" s="218"/>
      <c r="DP2196" s="218"/>
      <c r="DQ2196" s="218"/>
      <c r="DR2196" s="218"/>
      <c r="DS2196" s="218"/>
      <c r="DT2196" s="218"/>
      <c r="DU2196" s="218"/>
      <c r="DV2196" s="218"/>
      <c r="DW2196" s="218"/>
      <c r="DX2196" s="218"/>
      <c r="DY2196" s="218"/>
      <c r="DZ2196" s="218"/>
      <c r="EA2196" s="218"/>
      <c r="EB2196" s="218"/>
      <c r="EC2196" s="218"/>
      <c r="ED2196" s="218"/>
      <c r="EE2196" s="218"/>
      <c r="EF2196" s="218"/>
      <c r="EG2196" s="218"/>
      <c r="EH2196" s="218"/>
      <c r="EI2196" s="218"/>
      <c r="EJ2196" s="218"/>
      <c r="EK2196" s="218"/>
      <c r="EL2196" s="218"/>
      <c r="EM2196" s="218"/>
      <c r="EN2196" s="218"/>
      <c r="EO2196" s="218"/>
      <c r="EP2196" s="218"/>
      <c r="EQ2196" s="218"/>
      <c r="ER2196" s="218"/>
      <c r="ES2196" s="218"/>
      <c r="ET2196" s="218"/>
      <c r="EU2196" s="218"/>
      <c r="EV2196" s="218"/>
      <c r="EW2196" s="218"/>
      <c r="EX2196" s="218"/>
      <c r="EY2196" s="218"/>
      <c r="EZ2196" s="218"/>
      <c r="FA2196" s="218"/>
      <c r="FB2196" s="218"/>
      <c r="FC2196" s="218"/>
      <c r="FD2196" s="218"/>
      <c r="FE2196" s="218"/>
      <c r="FF2196" s="218"/>
      <c r="FG2196" s="218"/>
      <c r="FH2196" s="218"/>
      <c r="FI2196" s="218"/>
      <c r="FJ2196" s="218"/>
      <c r="FK2196" s="218"/>
      <c r="FL2196" s="218"/>
      <c r="FM2196" s="218"/>
      <c r="FN2196" s="218"/>
      <c r="FO2196" s="218"/>
      <c r="FP2196" s="218"/>
      <c r="FQ2196" s="218"/>
      <c r="FR2196" s="218"/>
      <c r="FS2196" s="218"/>
      <c r="FT2196" s="218"/>
      <c r="FU2196" s="218"/>
      <c r="FV2196" s="218"/>
      <c r="FW2196" s="218"/>
      <c r="FX2196" s="218"/>
      <c r="FY2196" s="218"/>
      <c r="FZ2196" s="218"/>
      <c r="GA2196" s="218"/>
      <c r="GB2196" s="218"/>
      <c r="GC2196" s="218"/>
      <c r="GD2196" s="218"/>
      <c r="GE2196" s="218"/>
      <c r="GF2196" s="218"/>
      <c r="GG2196" s="218"/>
      <c r="GH2196" s="218"/>
      <c r="GI2196" s="218"/>
      <c r="GJ2196" s="218"/>
      <c r="GK2196" s="218"/>
      <c r="GL2196" s="218"/>
      <c r="GM2196" s="218"/>
      <c r="GN2196" s="218"/>
      <c r="GO2196" s="218"/>
      <c r="GP2196" s="218"/>
      <c r="GQ2196" s="218"/>
      <c r="GR2196" s="218"/>
      <c r="GS2196" s="218"/>
      <c r="GT2196" s="218"/>
      <c r="GU2196" s="218"/>
      <c r="GV2196" s="218"/>
      <c r="GW2196" s="218"/>
      <c r="GX2196" s="218"/>
      <c r="GY2196" s="218"/>
      <c r="GZ2196" s="218"/>
      <c r="HA2196" s="218"/>
      <c r="HB2196" s="218"/>
      <c r="HC2196" s="218"/>
      <c r="HD2196" s="218"/>
      <c r="HE2196" s="218"/>
      <c r="HF2196" s="218"/>
      <c r="HG2196" s="218"/>
      <c r="HH2196" s="218"/>
      <c r="HI2196" s="218"/>
      <c r="HJ2196" s="218"/>
      <c r="HK2196" s="218"/>
      <c r="HL2196" s="218"/>
      <c r="HM2196" s="218"/>
      <c r="HN2196" s="218"/>
      <c r="HO2196" s="218"/>
      <c r="HP2196" s="218"/>
      <c r="HQ2196" s="218"/>
      <c r="HR2196" s="218"/>
      <c r="HS2196" s="218"/>
      <c r="HT2196" s="218"/>
      <c r="HU2196" s="218"/>
      <c r="HV2196" s="218"/>
      <c r="HW2196" s="218"/>
      <c r="HX2196" s="218"/>
      <c r="HY2196" s="218"/>
      <c r="HZ2196" s="218"/>
      <c r="IA2196" s="218"/>
      <c r="IB2196" s="218"/>
      <c r="IC2196" s="218"/>
      <c r="ID2196" s="218"/>
      <c r="IE2196" s="218"/>
      <c r="IF2196" s="218"/>
      <c r="IG2196" s="218"/>
      <c r="IH2196" s="218"/>
      <c r="II2196" s="218"/>
      <c r="IJ2196" s="218"/>
      <c r="IK2196" s="218"/>
      <c r="IL2196" s="218"/>
      <c r="IM2196" s="218"/>
      <c r="IN2196" s="218"/>
      <c r="IO2196" s="218"/>
      <c r="IP2196" s="218"/>
      <c r="IQ2196" s="218"/>
      <c r="IR2196" s="218"/>
      <c r="IS2196" s="218"/>
      <c r="IT2196" s="218"/>
      <c r="IU2196" s="218"/>
      <c r="IV2196" s="218"/>
      <c r="IW2196" s="218"/>
      <c r="IX2196" s="218"/>
      <c r="IY2196" s="218"/>
      <c r="IZ2196" s="218"/>
      <c r="JA2196" s="218"/>
      <c r="JB2196" s="218"/>
      <c r="JC2196" s="218"/>
      <c r="JD2196" s="218"/>
      <c r="JE2196" s="218"/>
      <c r="JF2196" s="218"/>
      <c r="JG2196" s="218"/>
      <c r="JH2196" s="218"/>
      <c r="JI2196" s="218"/>
      <c r="JJ2196" s="218"/>
      <c r="JK2196" s="218"/>
      <c r="JL2196" s="218"/>
      <c r="JM2196" s="218"/>
      <c r="JN2196" s="218"/>
      <c r="JO2196" s="218"/>
      <c r="JP2196" s="218"/>
      <c r="JQ2196" s="218"/>
      <c r="JR2196" s="218"/>
      <c r="JS2196" s="218"/>
      <c r="JT2196" s="218"/>
      <c r="JU2196" s="218"/>
      <c r="JV2196" s="218"/>
      <c r="JW2196" s="218"/>
      <c r="JX2196" s="218"/>
      <c r="JY2196" s="218"/>
      <c r="JZ2196" s="218"/>
      <c r="KA2196" s="218"/>
      <c r="KB2196" s="218"/>
      <c r="KC2196" s="218"/>
      <c r="KD2196" s="218"/>
      <c r="KE2196" s="218"/>
      <c r="KF2196" s="218"/>
      <c r="KG2196" s="218"/>
      <c r="KH2196" s="218"/>
      <c r="KI2196" s="218"/>
      <c r="KJ2196" s="218"/>
      <c r="KK2196" s="218"/>
      <c r="KL2196" s="218"/>
      <c r="KM2196" s="218"/>
      <c r="KN2196" s="218"/>
      <c r="KO2196" s="218"/>
      <c r="KP2196" s="218"/>
      <c r="KQ2196" s="218"/>
      <c r="KR2196" s="218"/>
      <c r="KS2196" s="218"/>
      <c r="KT2196" s="218"/>
      <c r="KU2196" s="218"/>
      <c r="KV2196" s="218"/>
      <c r="KW2196" s="218"/>
      <c r="KX2196" s="218"/>
      <c r="KY2196" s="218"/>
      <c r="KZ2196" s="218"/>
      <c r="LA2196" s="218"/>
      <c r="LB2196" s="218"/>
      <c r="LC2196" s="218"/>
      <c r="LD2196" s="218"/>
      <c r="LE2196" s="218"/>
      <c r="LF2196" s="218"/>
      <c r="LG2196" s="218"/>
      <c r="LH2196" s="218"/>
      <c r="LI2196" s="218"/>
      <c r="LJ2196" s="218"/>
      <c r="LK2196" s="218"/>
      <c r="LL2196" s="218"/>
      <c r="LM2196" s="218"/>
      <c r="LN2196" s="218"/>
      <c r="LO2196" s="218"/>
      <c r="LP2196" s="218"/>
      <c r="LQ2196" s="218"/>
      <c r="LR2196" s="218"/>
      <c r="LS2196" s="218"/>
      <c r="LT2196" s="218"/>
      <c r="LU2196" s="218"/>
      <c r="LV2196" s="218"/>
      <c r="LW2196" s="218"/>
      <c r="LX2196" s="218"/>
      <c r="LY2196" s="218"/>
      <c r="LZ2196" s="218"/>
      <c r="MA2196" s="218"/>
      <c r="MB2196" s="218"/>
      <c r="MC2196" s="218"/>
      <c r="MD2196" s="218"/>
      <c r="ME2196" s="218"/>
      <c r="MF2196" s="218"/>
      <c r="MG2196" s="218"/>
      <c r="MH2196" s="218"/>
      <c r="MI2196" s="218"/>
      <c r="MJ2196" s="218"/>
      <c r="MK2196" s="218"/>
      <c r="ML2196" s="218"/>
      <c r="MM2196" s="218"/>
      <c r="MN2196" s="218"/>
      <c r="MO2196" s="218"/>
      <c r="MP2196" s="218"/>
      <c r="MQ2196" s="218"/>
      <c r="MR2196" s="218"/>
      <c r="MS2196" s="218"/>
      <c r="MT2196" s="218"/>
      <c r="MU2196" s="218"/>
      <c r="MV2196" s="218"/>
      <c r="MW2196" s="218"/>
      <c r="MX2196" s="218"/>
      <c r="MY2196" s="218"/>
      <c r="MZ2196" s="218"/>
      <c r="NA2196" s="218"/>
      <c r="NB2196" s="218"/>
      <c r="NC2196" s="218"/>
      <c r="ND2196" s="218"/>
      <c r="NE2196" s="218"/>
      <c r="NF2196" s="218"/>
      <c r="NG2196" s="218"/>
      <c r="NH2196" s="218"/>
      <c r="NI2196" s="218"/>
      <c r="NJ2196" s="218"/>
      <c r="NK2196" s="218"/>
      <c r="NL2196" s="218"/>
      <c r="NM2196" s="218"/>
      <c r="NN2196" s="218"/>
      <c r="NO2196" s="218"/>
      <c r="NP2196" s="218"/>
      <c r="NQ2196" s="218"/>
      <c r="NR2196" s="218"/>
      <c r="NS2196" s="218"/>
      <c r="NT2196" s="218"/>
      <c r="NU2196" s="218"/>
      <c r="NV2196" s="218"/>
      <c r="NW2196" s="218"/>
      <c r="NX2196" s="218"/>
      <c r="NY2196" s="218"/>
      <c r="NZ2196" s="218"/>
      <c r="OA2196" s="218"/>
      <c r="OB2196" s="218"/>
      <c r="OC2196" s="218"/>
      <c r="OD2196" s="218"/>
      <c r="OE2196" s="218"/>
      <c r="OF2196" s="218"/>
      <c r="OG2196" s="218"/>
      <c r="OH2196" s="218"/>
      <c r="OI2196" s="218"/>
      <c r="OJ2196" s="218"/>
      <c r="OK2196" s="218"/>
      <c r="OL2196" s="218"/>
      <c r="OM2196" s="218"/>
      <c r="ON2196" s="218"/>
      <c r="OO2196" s="218"/>
      <c r="OP2196" s="218"/>
      <c r="OQ2196" s="218"/>
      <c r="OR2196" s="218"/>
      <c r="OS2196" s="218"/>
      <c r="OT2196" s="218"/>
      <c r="OU2196" s="218"/>
      <c r="OV2196" s="218"/>
      <c r="OW2196" s="218"/>
      <c r="OX2196" s="218"/>
      <c r="OY2196" s="218"/>
      <c r="OZ2196" s="218"/>
      <c r="PA2196" s="218"/>
      <c r="PB2196" s="218"/>
      <c r="PC2196" s="218"/>
      <c r="PD2196" s="218"/>
      <c r="PE2196" s="218"/>
      <c r="PF2196" s="218"/>
      <c r="PG2196" s="218"/>
      <c r="PH2196" s="218"/>
      <c r="PI2196" s="218"/>
      <c r="PJ2196" s="218"/>
      <c r="PK2196" s="218"/>
      <c r="PL2196" s="218"/>
      <c r="PM2196" s="218"/>
      <c r="PN2196" s="218"/>
      <c r="PO2196" s="218"/>
      <c r="PP2196" s="218"/>
      <c r="PQ2196" s="218"/>
      <c r="PR2196" s="218"/>
      <c r="PS2196" s="218"/>
      <c r="PT2196" s="218"/>
      <c r="PU2196" s="218"/>
      <c r="PV2196" s="218"/>
      <c r="PW2196" s="218"/>
      <c r="PX2196" s="218"/>
      <c r="PY2196" s="218"/>
      <c r="PZ2196" s="218"/>
      <c r="QA2196" s="218"/>
      <c r="QB2196" s="218"/>
      <c r="QC2196" s="218"/>
      <c r="QD2196" s="218"/>
      <c r="QE2196" s="218"/>
      <c r="QF2196" s="218"/>
      <c r="QG2196" s="218"/>
      <c r="QH2196" s="218"/>
      <c r="QI2196" s="218"/>
      <c r="QJ2196" s="218"/>
      <c r="QK2196" s="218"/>
      <c r="QL2196" s="218"/>
      <c r="QM2196" s="218"/>
      <c r="QN2196" s="218"/>
      <c r="QO2196" s="218"/>
      <c r="QP2196" s="218"/>
      <c r="QQ2196" s="218"/>
      <c r="QR2196" s="218"/>
      <c r="QS2196" s="218"/>
      <c r="QT2196" s="218"/>
      <c r="QU2196" s="218"/>
      <c r="QV2196" s="218"/>
      <c r="QW2196" s="218"/>
      <c r="QX2196" s="218"/>
      <c r="QY2196" s="218"/>
      <c r="QZ2196" s="218"/>
      <c r="RA2196" s="218"/>
      <c r="RB2196" s="218"/>
      <c r="RC2196" s="218"/>
      <c r="RD2196" s="218"/>
      <c r="RE2196" s="218"/>
      <c r="RF2196" s="218"/>
      <c r="RG2196" s="218"/>
      <c r="RH2196" s="218"/>
      <c r="RI2196" s="218"/>
      <c r="RJ2196" s="218"/>
      <c r="RK2196" s="218"/>
      <c r="RL2196" s="218"/>
      <c r="RM2196" s="218"/>
      <c r="RN2196" s="218"/>
      <c r="RO2196" s="218"/>
      <c r="RP2196" s="218"/>
      <c r="RQ2196" s="218"/>
      <c r="RR2196" s="218"/>
      <c r="RS2196" s="218"/>
      <c r="RT2196" s="218"/>
      <c r="RU2196" s="218"/>
      <c r="RV2196" s="218"/>
      <c r="RW2196" s="218"/>
      <c r="RX2196" s="218"/>
      <c r="RY2196" s="218"/>
      <c r="RZ2196" s="218"/>
      <c r="SA2196" s="218"/>
      <c r="SB2196" s="218"/>
      <c r="SC2196" s="218"/>
      <c r="SD2196" s="218"/>
      <c r="SE2196" s="218"/>
      <c r="SF2196" s="218"/>
      <c r="SG2196" s="218"/>
      <c r="SH2196" s="218"/>
      <c r="SI2196" s="218"/>
      <c r="SJ2196" s="218"/>
      <c r="SK2196" s="218"/>
      <c r="SL2196" s="218"/>
      <c r="SM2196" s="218"/>
      <c r="SN2196" s="218"/>
      <c r="SO2196" s="218"/>
      <c r="SP2196" s="218"/>
      <c r="SQ2196" s="218"/>
      <c r="SR2196" s="218"/>
      <c r="SS2196" s="218"/>
      <c r="ST2196" s="218"/>
      <c r="SU2196" s="218"/>
      <c r="SV2196" s="218"/>
      <c r="SW2196" s="218"/>
      <c r="SX2196" s="218"/>
      <c r="SY2196" s="218"/>
      <c r="SZ2196" s="218"/>
      <c r="TA2196" s="218"/>
      <c r="TB2196" s="218"/>
      <c r="TC2196" s="218"/>
      <c r="TD2196" s="218"/>
      <c r="TE2196" s="218"/>
      <c r="TF2196" s="218"/>
      <c r="TG2196" s="218"/>
      <c r="TH2196" s="218"/>
      <c r="TI2196" s="218"/>
      <c r="TJ2196" s="218"/>
      <c r="TK2196" s="218"/>
      <c r="TL2196" s="218"/>
      <c r="TM2196" s="218"/>
      <c r="TN2196" s="218"/>
      <c r="TO2196" s="218"/>
      <c r="TP2196" s="218"/>
      <c r="TQ2196" s="218"/>
      <c r="TR2196" s="218"/>
      <c r="TS2196" s="218"/>
      <c r="TT2196" s="218"/>
      <c r="TU2196" s="218"/>
      <c r="TV2196" s="218"/>
      <c r="TW2196" s="218"/>
      <c r="TX2196" s="218"/>
      <c r="TY2196" s="218"/>
      <c r="TZ2196" s="218"/>
      <c r="UA2196" s="218"/>
      <c r="UB2196" s="218"/>
      <c r="UC2196" s="218"/>
      <c r="UD2196" s="218"/>
      <c r="UE2196" s="218"/>
      <c r="UF2196" s="218"/>
      <c r="UG2196" s="218"/>
      <c r="UH2196" s="218"/>
      <c r="UI2196" s="218"/>
      <c r="UJ2196" s="218"/>
      <c r="UK2196" s="218"/>
      <c r="UL2196" s="218"/>
      <c r="UM2196" s="218"/>
      <c r="UN2196" s="218"/>
      <c r="UO2196" s="218"/>
      <c r="UP2196" s="218"/>
      <c r="UQ2196" s="218"/>
      <c r="UR2196" s="218"/>
      <c r="US2196" s="218"/>
      <c r="UT2196" s="218"/>
      <c r="UU2196" s="218"/>
      <c r="UV2196" s="218"/>
      <c r="UW2196" s="218"/>
      <c r="UX2196" s="218"/>
      <c r="UY2196" s="218"/>
      <c r="UZ2196" s="218"/>
      <c r="VA2196" s="218"/>
      <c r="VB2196" s="218"/>
      <c r="VC2196" s="218"/>
      <c r="VD2196" s="218"/>
      <c r="VE2196" s="218"/>
      <c r="VF2196" s="218"/>
      <c r="VG2196" s="218"/>
      <c r="VH2196" s="218"/>
      <c r="VI2196" s="218"/>
      <c r="VJ2196" s="218"/>
      <c r="VK2196" s="218"/>
      <c r="VL2196" s="218"/>
      <c r="VM2196" s="218"/>
      <c r="VN2196" s="218"/>
      <c r="VO2196" s="218"/>
      <c r="VP2196" s="218"/>
      <c r="VQ2196" s="218"/>
      <c r="VR2196" s="218"/>
      <c r="VS2196" s="218"/>
      <c r="VT2196" s="218"/>
      <c r="VU2196" s="218"/>
      <c r="VV2196" s="218"/>
      <c r="VW2196" s="218"/>
      <c r="VX2196" s="218"/>
      <c r="VY2196" s="218"/>
      <c r="VZ2196" s="218"/>
      <c r="WA2196" s="218"/>
      <c r="WB2196" s="218"/>
      <c r="WC2196" s="218"/>
      <c r="WD2196" s="218"/>
      <c r="WE2196" s="218"/>
      <c r="WF2196" s="218"/>
      <c r="WG2196" s="218"/>
      <c r="WH2196" s="218"/>
      <c r="WI2196" s="218"/>
      <c r="WJ2196" s="218"/>
      <c r="WK2196" s="218"/>
      <c r="WL2196" s="218"/>
      <c r="WM2196" s="218"/>
      <c r="WN2196" s="218"/>
      <c r="WO2196" s="218"/>
      <c r="WP2196" s="218"/>
      <c r="WQ2196" s="218"/>
      <c r="WR2196" s="218"/>
      <c r="WS2196" s="218"/>
      <c r="WT2196" s="218"/>
      <c r="WU2196" s="218"/>
      <c r="WV2196" s="218"/>
      <c r="WW2196" s="218"/>
      <c r="WX2196" s="218"/>
      <c r="WY2196" s="218"/>
      <c r="WZ2196" s="218"/>
      <c r="XA2196" s="218"/>
      <c r="XB2196" s="218"/>
      <c r="XC2196" s="218"/>
      <c r="XD2196" s="218"/>
      <c r="XE2196" s="218"/>
      <c r="XF2196" s="218"/>
      <c r="XG2196" s="218"/>
      <c r="XH2196" s="218"/>
      <c r="XI2196" s="218"/>
      <c r="XJ2196" s="218"/>
      <c r="XK2196" s="218"/>
      <c r="XL2196" s="218"/>
      <c r="XM2196" s="218"/>
      <c r="XN2196" s="218"/>
      <c r="XO2196" s="218"/>
      <c r="XP2196" s="218"/>
      <c r="XQ2196" s="218"/>
      <c r="XR2196" s="218"/>
      <c r="XS2196" s="218"/>
      <c r="XT2196" s="218"/>
      <c r="XU2196" s="218"/>
      <c r="XV2196" s="218"/>
      <c r="XW2196" s="218"/>
      <c r="XX2196" s="218"/>
      <c r="XY2196" s="218"/>
      <c r="XZ2196" s="218"/>
      <c r="YA2196" s="218"/>
      <c r="YB2196" s="218"/>
      <c r="YC2196" s="218"/>
      <c r="YD2196" s="218"/>
      <c r="YE2196" s="218"/>
      <c r="YF2196" s="218"/>
      <c r="YG2196" s="218"/>
      <c r="YH2196" s="218"/>
      <c r="YI2196" s="218"/>
      <c r="YJ2196" s="218"/>
      <c r="YK2196" s="218"/>
      <c r="YL2196" s="218"/>
      <c r="YM2196" s="218"/>
      <c r="YN2196" s="218"/>
      <c r="YO2196" s="218"/>
      <c r="YP2196" s="218"/>
      <c r="YQ2196" s="218"/>
      <c r="YR2196" s="218"/>
      <c r="YS2196" s="218"/>
      <c r="YT2196" s="218"/>
      <c r="YU2196" s="218"/>
      <c r="YV2196" s="218"/>
      <c r="YW2196" s="218"/>
      <c r="YX2196" s="218"/>
      <c r="YY2196" s="218"/>
      <c r="YZ2196" s="218"/>
      <c r="ZA2196" s="218"/>
      <c r="ZB2196" s="218"/>
      <c r="ZC2196" s="218"/>
      <c r="ZD2196" s="218"/>
      <c r="ZE2196" s="218"/>
      <c r="ZF2196" s="218"/>
      <c r="ZG2196" s="218"/>
      <c r="ZH2196" s="218"/>
      <c r="ZI2196" s="218"/>
      <c r="ZJ2196" s="218"/>
      <c r="ZK2196" s="218"/>
      <c r="ZL2196" s="218"/>
      <c r="ZM2196" s="218"/>
      <c r="ZN2196" s="218"/>
      <c r="ZO2196" s="218"/>
      <c r="ZP2196" s="218"/>
      <c r="ZQ2196" s="218"/>
      <c r="ZR2196" s="218"/>
      <c r="ZS2196" s="218"/>
      <c r="ZT2196" s="218"/>
      <c r="ZU2196" s="218"/>
      <c r="ZV2196" s="218"/>
      <c r="ZW2196" s="218"/>
      <c r="ZX2196" s="218"/>
      <c r="ZY2196" s="218"/>
      <c r="ZZ2196" s="218"/>
      <c r="AAA2196" s="218"/>
      <c r="AAB2196" s="218"/>
      <c r="AAC2196" s="218"/>
      <c r="AAD2196" s="218"/>
      <c r="AAE2196" s="218"/>
      <c r="AAF2196" s="218"/>
      <c r="AAG2196" s="218"/>
      <c r="AAH2196" s="218"/>
      <c r="AAI2196" s="218"/>
      <c r="AAJ2196" s="218"/>
      <c r="AAK2196" s="218"/>
      <c r="AAL2196" s="218"/>
      <c r="AAM2196" s="218"/>
      <c r="AAN2196" s="218"/>
      <c r="AAO2196" s="218"/>
      <c r="AAP2196" s="218"/>
      <c r="AAQ2196" s="218"/>
      <c r="AAR2196" s="218"/>
      <c r="AAS2196" s="218"/>
      <c r="AAT2196" s="218"/>
      <c r="AAU2196" s="218"/>
      <c r="AAV2196" s="218"/>
      <c r="AAW2196" s="218"/>
      <c r="AAX2196" s="218"/>
      <c r="AAY2196" s="218"/>
      <c r="AAZ2196" s="218"/>
      <c r="ABA2196" s="218"/>
      <c r="ABB2196" s="218"/>
      <c r="ABC2196" s="218"/>
      <c r="ABD2196" s="218"/>
      <c r="ABE2196" s="218"/>
      <c r="ABF2196" s="218"/>
      <c r="ABG2196" s="218"/>
      <c r="ABH2196" s="218"/>
      <c r="ABI2196" s="218"/>
      <c r="ABJ2196" s="218"/>
      <c r="ABK2196" s="218"/>
      <c r="ABL2196" s="218"/>
      <c r="ABM2196" s="218"/>
      <c r="ABN2196" s="218"/>
      <c r="ABO2196" s="218"/>
      <c r="ABP2196" s="218"/>
      <c r="ABQ2196" s="218"/>
      <c r="ABR2196" s="218"/>
      <c r="ABS2196" s="218"/>
      <c r="ABT2196" s="218"/>
      <c r="ABU2196" s="218"/>
      <c r="ABV2196" s="218"/>
      <c r="ABW2196" s="218"/>
      <c r="ABX2196" s="218"/>
      <c r="ABY2196" s="218"/>
      <c r="ABZ2196" s="218"/>
      <c r="ACA2196" s="218"/>
      <c r="ACB2196" s="218"/>
      <c r="ACC2196" s="218"/>
      <c r="ACD2196" s="218"/>
      <c r="ACE2196" s="218"/>
      <c r="ACF2196" s="218"/>
      <c r="ACG2196" s="218"/>
      <c r="ACH2196" s="218"/>
      <c r="ACI2196" s="218"/>
      <c r="ACJ2196" s="218"/>
      <c r="ACK2196" s="218"/>
      <c r="ACL2196" s="218"/>
      <c r="ACM2196" s="218"/>
      <c r="ACN2196" s="218"/>
      <c r="ACO2196" s="218"/>
      <c r="ACP2196" s="218"/>
      <c r="ACQ2196" s="218"/>
      <c r="ACR2196" s="218"/>
      <c r="ACS2196" s="218"/>
      <c r="ACT2196" s="218"/>
      <c r="ACU2196" s="218"/>
      <c r="ACV2196" s="218"/>
      <c r="ACW2196" s="218"/>
      <c r="ACX2196" s="218"/>
      <c r="ACY2196" s="218"/>
      <c r="ACZ2196" s="218"/>
      <c r="ADA2196" s="218"/>
      <c r="ADB2196" s="218"/>
      <c r="ADC2196" s="218"/>
      <c r="ADD2196" s="218"/>
      <c r="ADE2196" s="218"/>
      <c r="ADF2196" s="218"/>
      <c r="ADG2196" s="218"/>
      <c r="ADH2196" s="218"/>
      <c r="ADI2196" s="218"/>
      <c r="ADJ2196" s="218"/>
      <c r="ADK2196" s="218"/>
      <c r="ADL2196" s="218"/>
      <c r="ADM2196" s="218"/>
      <c r="ADN2196" s="218"/>
      <c r="ADO2196" s="218"/>
      <c r="ADP2196" s="218"/>
      <c r="ADQ2196" s="218"/>
      <c r="ADR2196" s="218"/>
      <c r="ADS2196" s="218"/>
      <c r="ADT2196" s="218"/>
      <c r="ADU2196" s="218"/>
      <c r="ADV2196" s="218"/>
      <c r="ADW2196" s="218"/>
      <c r="ADX2196" s="218"/>
      <c r="ADY2196" s="218"/>
      <c r="ADZ2196" s="218"/>
      <c r="AEA2196" s="218"/>
      <c r="AEB2196" s="218"/>
      <c r="AEC2196" s="218"/>
      <c r="AED2196" s="218"/>
      <c r="AEE2196" s="218"/>
      <c r="AEF2196" s="218"/>
      <c r="AEG2196" s="218"/>
      <c r="AEH2196" s="218"/>
      <c r="AEI2196" s="218"/>
      <c r="AEJ2196" s="218"/>
      <c r="AEK2196" s="218"/>
      <c r="AEL2196" s="218"/>
      <c r="AEM2196" s="218"/>
      <c r="AEN2196" s="218"/>
      <c r="AEO2196" s="218"/>
      <c r="AEP2196" s="218"/>
      <c r="AEQ2196" s="218"/>
      <c r="AER2196" s="218"/>
      <c r="AES2196" s="218"/>
      <c r="AET2196" s="218"/>
      <c r="AEU2196" s="218"/>
      <c r="AEV2196" s="218"/>
      <c r="AEW2196" s="218"/>
      <c r="AEX2196" s="218"/>
      <c r="AEY2196" s="218"/>
      <c r="AEZ2196" s="218"/>
      <c r="AFA2196" s="218"/>
      <c r="AFB2196" s="218"/>
      <c r="AFC2196" s="218"/>
      <c r="AFD2196" s="218"/>
      <c r="AFE2196" s="218"/>
      <c r="AFF2196" s="218"/>
      <c r="AFG2196" s="218"/>
      <c r="AFH2196" s="218"/>
      <c r="AFI2196" s="218"/>
      <c r="AFJ2196" s="218"/>
      <c r="AFK2196" s="218"/>
      <c r="AFL2196" s="218"/>
      <c r="AFM2196" s="218"/>
      <c r="AFN2196" s="218"/>
      <c r="AFO2196" s="218"/>
      <c r="AFP2196" s="218"/>
      <c r="AFQ2196" s="218"/>
      <c r="AFR2196" s="218"/>
      <c r="AFS2196" s="218"/>
      <c r="AFT2196" s="218"/>
      <c r="AFU2196" s="218"/>
      <c r="AFV2196" s="218"/>
      <c r="AFW2196" s="218"/>
      <c r="AFX2196" s="218"/>
      <c r="AFY2196" s="218"/>
      <c r="AFZ2196" s="218"/>
      <c r="AGA2196" s="218"/>
      <c r="AGB2196" s="218"/>
      <c r="AGC2196" s="218"/>
      <c r="AGD2196" s="218"/>
      <c r="AGE2196" s="218"/>
      <c r="AGF2196" s="218"/>
      <c r="AGG2196" s="218"/>
      <c r="AGH2196" s="218"/>
      <c r="AGI2196" s="218"/>
      <c r="AGJ2196" s="218"/>
      <c r="AGK2196" s="218"/>
      <c r="AGL2196" s="218"/>
      <c r="AGM2196" s="218"/>
      <c r="AGN2196" s="218"/>
      <c r="AGO2196" s="218"/>
      <c r="AGP2196" s="218"/>
      <c r="AGQ2196" s="218"/>
      <c r="AGR2196" s="218"/>
      <c r="AGS2196" s="218"/>
      <c r="AGT2196" s="218"/>
      <c r="AGU2196" s="218"/>
      <c r="AGV2196" s="218"/>
      <c r="AGW2196" s="218"/>
      <c r="AGX2196" s="218"/>
      <c r="AGY2196" s="218"/>
      <c r="AGZ2196" s="218"/>
      <c r="AHA2196" s="218"/>
      <c r="AHB2196" s="218"/>
      <c r="AHC2196" s="218"/>
      <c r="AHD2196" s="218"/>
      <c r="AHE2196" s="218"/>
      <c r="AHF2196" s="218"/>
      <c r="AHG2196" s="218"/>
      <c r="AHH2196" s="218"/>
      <c r="AHI2196" s="218"/>
      <c r="AHJ2196" s="218"/>
      <c r="AHK2196" s="218"/>
      <c r="AHL2196" s="218"/>
      <c r="AHM2196" s="218"/>
      <c r="AHN2196" s="218"/>
      <c r="AHO2196" s="218"/>
      <c r="AHP2196" s="218"/>
      <c r="AHQ2196" s="218"/>
      <c r="AHR2196" s="218"/>
      <c r="AHS2196" s="218"/>
      <c r="AHT2196" s="218"/>
      <c r="AHU2196" s="218"/>
      <c r="AHV2196" s="218"/>
      <c r="AHW2196" s="218"/>
      <c r="AHX2196" s="218"/>
      <c r="AHY2196" s="218"/>
      <c r="AHZ2196" s="218"/>
      <c r="AIA2196" s="218"/>
      <c r="AIB2196" s="218"/>
      <c r="AIC2196" s="218"/>
      <c r="AID2196" s="218"/>
      <c r="AIE2196" s="218"/>
      <c r="AIF2196" s="218"/>
      <c r="AIG2196" s="218"/>
      <c r="AIH2196" s="218"/>
      <c r="AII2196" s="218"/>
      <c r="AIJ2196" s="218"/>
      <c r="AIK2196" s="218"/>
      <c r="AIL2196" s="218"/>
      <c r="AIM2196" s="218"/>
      <c r="AIN2196" s="218"/>
      <c r="AIO2196" s="218"/>
      <c r="AIP2196" s="218"/>
      <c r="AIQ2196" s="218"/>
      <c r="AIR2196" s="218"/>
      <c r="AIS2196" s="218"/>
      <c r="AIT2196" s="218"/>
      <c r="AIU2196" s="218"/>
      <c r="AIV2196" s="218"/>
      <c r="AIW2196" s="218"/>
      <c r="AIX2196" s="218"/>
      <c r="AIY2196" s="218"/>
      <c r="AIZ2196" s="218"/>
      <c r="AJA2196" s="218"/>
      <c r="AJB2196" s="218"/>
      <c r="AJC2196" s="218"/>
      <c r="AJD2196" s="218"/>
      <c r="AJE2196" s="218"/>
      <c r="AJF2196" s="218"/>
      <c r="AJG2196" s="218"/>
      <c r="AJH2196" s="218"/>
      <c r="AJI2196" s="218"/>
      <c r="AJJ2196" s="218"/>
      <c r="AJK2196" s="218"/>
      <c r="AJL2196" s="218"/>
      <c r="AJM2196" s="218"/>
      <c r="AJN2196" s="218"/>
      <c r="AJO2196" s="218"/>
      <c r="AJP2196" s="218"/>
      <c r="AJQ2196" s="218"/>
      <c r="AJR2196" s="218"/>
      <c r="AJS2196" s="218"/>
      <c r="AJT2196" s="218"/>
      <c r="AJU2196" s="218"/>
      <c r="AJV2196" s="218"/>
      <c r="AJW2196" s="218"/>
      <c r="AJX2196" s="218"/>
      <c r="AJY2196" s="218"/>
      <c r="AJZ2196" s="218"/>
      <c r="AKA2196" s="218"/>
      <c r="AKB2196" s="218"/>
      <c r="AKC2196" s="218"/>
      <c r="AKD2196" s="218"/>
      <c r="AKE2196" s="218"/>
      <c r="AKF2196" s="218"/>
      <c r="AKG2196" s="218"/>
      <c r="AKH2196" s="218"/>
      <c r="AKI2196" s="218"/>
      <c r="AKJ2196" s="218"/>
      <c r="AKK2196" s="218"/>
      <c r="AKL2196" s="218"/>
      <c r="AKM2196" s="218"/>
      <c r="AKN2196" s="218"/>
      <c r="AKO2196" s="218"/>
      <c r="AKP2196" s="218"/>
      <c r="AKQ2196" s="218"/>
      <c r="AKR2196" s="218"/>
      <c r="AKS2196" s="218"/>
      <c r="AKT2196" s="218"/>
      <c r="AKU2196" s="218"/>
      <c r="AKV2196" s="218"/>
      <c r="AKW2196" s="218"/>
      <c r="AKX2196" s="218"/>
      <c r="AKY2196" s="218"/>
      <c r="AKZ2196" s="218"/>
      <c r="ALA2196" s="218"/>
      <c r="ALB2196" s="218"/>
      <c r="ALC2196" s="218"/>
      <c r="ALD2196" s="218"/>
      <c r="ALE2196" s="218"/>
      <c r="ALF2196" s="218"/>
      <c r="ALG2196" s="218"/>
      <c r="ALH2196" s="218"/>
      <c r="ALI2196" s="218"/>
      <c r="ALJ2196" s="218"/>
      <c r="ALK2196" s="218"/>
      <c r="ALL2196" s="218"/>
      <c r="ALM2196" s="218"/>
      <c r="ALN2196" s="218"/>
      <c r="ALO2196" s="218"/>
      <c r="ALP2196" s="218"/>
      <c r="ALQ2196" s="218"/>
      <c r="ALR2196" s="218"/>
      <c r="ALS2196" s="218"/>
      <c r="ALT2196" s="218"/>
      <c r="ALU2196" s="218"/>
      <c r="ALV2196" s="218"/>
      <c r="ALW2196" s="218"/>
      <c r="ALX2196" s="218"/>
      <c r="ALY2196" s="218"/>
      <c r="ALZ2196" s="218"/>
      <c r="AMA2196" s="218"/>
      <c r="AMB2196" s="218"/>
      <c r="AMC2196" s="218"/>
      <c r="AMD2196" s="218"/>
      <c r="AME2196" s="218"/>
      <c r="AMF2196" s="218"/>
      <c r="AMG2196" s="218"/>
      <c r="AMH2196" s="218"/>
      <c r="AMI2196" s="218"/>
      <c r="AMJ2196" s="218"/>
      <c r="AMK2196" s="218"/>
      <c r="AML2196" s="218"/>
      <c r="AMM2196" s="218"/>
      <c r="AMN2196" s="218"/>
      <c r="AMO2196" s="218"/>
      <c r="AMP2196" s="218"/>
      <c r="AMQ2196" s="218"/>
      <c r="AMR2196" s="218"/>
      <c r="AMS2196" s="218"/>
      <c r="AMT2196" s="218"/>
      <c r="AMU2196" s="218"/>
      <c r="AMV2196" s="218"/>
      <c r="AMW2196" s="218"/>
      <c r="AMX2196" s="218"/>
      <c r="AMY2196" s="218"/>
      <c r="AMZ2196" s="218"/>
      <c r="ANA2196" s="218"/>
      <c r="ANB2196" s="218"/>
      <c r="ANC2196" s="218"/>
      <c r="AND2196" s="218"/>
      <c r="ANE2196" s="218"/>
      <c r="ANF2196" s="218"/>
      <c r="ANG2196" s="218"/>
      <c r="ANH2196" s="218"/>
      <c r="ANI2196" s="218"/>
      <c r="ANJ2196" s="218"/>
      <c r="ANK2196" s="218"/>
      <c r="ANL2196" s="218"/>
      <c r="ANM2196" s="218"/>
      <c r="ANN2196" s="218"/>
      <c r="ANO2196" s="218"/>
      <c r="ANP2196" s="218"/>
      <c r="ANQ2196" s="218"/>
      <c r="ANR2196" s="218"/>
      <c r="ANS2196" s="218"/>
      <c r="ANT2196" s="218"/>
      <c r="ANU2196" s="218"/>
      <c r="ANV2196" s="218"/>
      <c r="ANW2196" s="218"/>
      <c r="ANX2196" s="218"/>
      <c r="ANY2196" s="218"/>
      <c r="ANZ2196" s="218"/>
      <c r="AOA2196" s="218"/>
      <c r="AOB2196" s="218"/>
      <c r="AOC2196" s="218"/>
      <c r="AOD2196" s="218"/>
      <c r="AOE2196" s="218"/>
      <c r="AOF2196" s="218"/>
      <c r="AOG2196" s="218"/>
      <c r="AOH2196" s="218"/>
      <c r="AOI2196" s="218"/>
      <c r="AOJ2196" s="218"/>
      <c r="AOK2196" s="218"/>
      <c r="AOL2196" s="218"/>
      <c r="AOM2196" s="218"/>
      <c r="AON2196" s="218"/>
      <c r="AOO2196" s="218"/>
      <c r="AOP2196" s="218"/>
      <c r="AOQ2196" s="218"/>
      <c r="AOR2196" s="218"/>
      <c r="AOS2196" s="218"/>
      <c r="AOT2196" s="218"/>
      <c r="AOU2196" s="218"/>
      <c r="AOV2196" s="218"/>
      <c r="AOW2196" s="218"/>
      <c r="AOX2196" s="218"/>
      <c r="AOY2196" s="218"/>
      <c r="AOZ2196" s="218"/>
      <c r="APA2196" s="218"/>
      <c r="APB2196" s="218"/>
      <c r="APC2196" s="218"/>
      <c r="APD2196" s="218"/>
      <c r="APE2196" s="218"/>
      <c r="APF2196" s="218"/>
      <c r="APG2196" s="218"/>
      <c r="APH2196" s="218"/>
      <c r="API2196" s="218"/>
      <c r="APJ2196" s="218"/>
      <c r="APK2196" s="218"/>
      <c r="APL2196" s="218"/>
      <c r="APM2196" s="218"/>
      <c r="APN2196" s="218"/>
      <c r="APO2196" s="218"/>
      <c r="APP2196" s="218"/>
      <c r="APQ2196" s="218"/>
      <c r="APR2196" s="218"/>
      <c r="APS2196" s="218"/>
      <c r="APT2196" s="218"/>
      <c r="APU2196" s="218"/>
      <c r="APV2196" s="218"/>
      <c r="APW2196" s="218"/>
      <c r="APX2196" s="218"/>
      <c r="APY2196" s="218"/>
      <c r="APZ2196" s="218"/>
      <c r="AQA2196" s="218"/>
      <c r="AQB2196" s="218"/>
      <c r="AQC2196" s="218"/>
      <c r="AQD2196" s="218"/>
      <c r="AQE2196" s="218"/>
      <c r="AQF2196" s="218"/>
      <c r="AQG2196" s="218"/>
      <c r="AQH2196" s="218"/>
      <c r="AQI2196" s="218"/>
      <c r="AQJ2196" s="218"/>
      <c r="AQK2196" s="218"/>
      <c r="AQL2196" s="218"/>
      <c r="AQM2196" s="218"/>
      <c r="AQN2196" s="218"/>
      <c r="AQO2196" s="218"/>
      <c r="AQP2196" s="218"/>
      <c r="AQQ2196" s="218"/>
      <c r="AQR2196" s="218"/>
      <c r="AQS2196" s="218"/>
      <c r="AQT2196" s="218"/>
      <c r="AQU2196" s="218"/>
      <c r="AQV2196" s="218"/>
      <c r="AQW2196" s="218"/>
      <c r="AQX2196" s="218"/>
      <c r="AQY2196" s="218"/>
      <c r="AQZ2196" s="218"/>
      <c r="ARA2196" s="218"/>
      <c r="ARB2196" s="218"/>
      <c r="ARC2196" s="218"/>
      <c r="ARD2196" s="218"/>
      <c r="ARE2196" s="218"/>
      <c r="ARF2196" s="218"/>
      <c r="ARG2196" s="218"/>
      <c r="ARH2196" s="218"/>
      <c r="ARI2196" s="218"/>
      <c r="ARJ2196" s="218"/>
      <c r="ARK2196" s="218"/>
      <c r="ARL2196" s="218"/>
      <c r="ARM2196" s="218"/>
      <c r="ARN2196" s="218"/>
      <c r="ARO2196" s="218"/>
      <c r="ARP2196" s="218"/>
      <c r="ARQ2196" s="218"/>
      <c r="ARR2196" s="218"/>
      <c r="ARS2196" s="218"/>
      <c r="ART2196" s="218"/>
      <c r="ARU2196" s="218"/>
      <c r="ARV2196" s="218"/>
      <c r="ARW2196" s="218"/>
      <c r="ARX2196" s="218"/>
      <c r="ARY2196" s="218"/>
      <c r="ARZ2196" s="218"/>
      <c r="ASA2196" s="218"/>
      <c r="ASB2196" s="218"/>
      <c r="ASC2196" s="218"/>
      <c r="ASD2196" s="218"/>
      <c r="ASE2196" s="218"/>
      <c r="ASF2196" s="218"/>
      <c r="ASG2196" s="218"/>
      <c r="ASH2196" s="218"/>
      <c r="ASI2196" s="218"/>
      <c r="ASJ2196" s="218"/>
      <c r="ASK2196" s="218"/>
      <c r="ASL2196" s="218"/>
      <c r="ASM2196" s="218"/>
      <c r="ASN2196" s="218"/>
      <c r="ASO2196" s="218"/>
      <c r="ASP2196" s="218"/>
      <c r="ASQ2196" s="218"/>
      <c r="ASR2196" s="218"/>
      <c r="ASS2196" s="218"/>
      <c r="AST2196" s="218"/>
      <c r="ASU2196" s="218"/>
      <c r="ASV2196" s="218"/>
      <c r="ASW2196" s="218"/>
      <c r="ASX2196" s="218"/>
      <c r="ASY2196" s="218"/>
      <c r="ASZ2196" s="218"/>
      <c r="ATA2196" s="218"/>
      <c r="ATB2196" s="218"/>
      <c r="ATC2196" s="218"/>
      <c r="ATD2196" s="218"/>
      <c r="ATE2196" s="218"/>
      <c r="ATF2196" s="218"/>
      <c r="ATG2196" s="218"/>
      <c r="ATH2196" s="218"/>
      <c r="ATI2196" s="218"/>
      <c r="ATJ2196" s="218"/>
      <c r="ATK2196" s="218"/>
      <c r="ATL2196" s="218"/>
      <c r="ATM2196" s="218"/>
      <c r="ATN2196" s="218"/>
      <c r="ATO2196" s="218"/>
      <c r="ATP2196" s="218"/>
      <c r="ATQ2196" s="218"/>
      <c r="ATR2196" s="218"/>
      <c r="ATS2196" s="218"/>
      <c r="ATT2196" s="218"/>
      <c r="ATU2196" s="218"/>
      <c r="ATV2196" s="218"/>
      <c r="ATW2196" s="218"/>
      <c r="ATX2196" s="218"/>
      <c r="ATY2196" s="218"/>
      <c r="ATZ2196" s="218"/>
      <c r="AUA2196" s="218"/>
      <c r="AUB2196" s="218"/>
      <c r="AUC2196" s="218"/>
      <c r="AUD2196" s="218"/>
      <c r="AUE2196" s="218"/>
      <c r="AUF2196" s="218"/>
      <c r="AUG2196" s="218"/>
      <c r="AUH2196" s="218"/>
      <c r="AUI2196" s="218"/>
      <c r="AUJ2196" s="218"/>
      <c r="AUK2196" s="218"/>
      <c r="AUL2196" s="218"/>
      <c r="AUM2196" s="218"/>
      <c r="AUN2196" s="218"/>
      <c r="AUO2196" s="218"/>
      <c r="AUP2196" s="218"/>
      <c r="AUQ2196" s="218"/>
      <c r="AUR2196" s="218"/>
      <c r="AUS2196" s="218"/>
      <c r="AUT2196" s="218"/>
      <c r="AUU2196" s="218"/>
      <c r="AUV2196" s="218"/>
      <c r="AUW2196" s="218"/>
      <c r="AUX2196" s="218"/>
      <c r="AUY2196" s="218"/>
      <c r="AUZ2196" s="218"/>
      <c r="AVA2196" s="218"/>
      <c r="AVB2196" s="218"/>
      <c r="AVC2196" s="218"/>
      <c r="AVD2196" s="218"/>
      <c r="AVE2196" s="218"/>
      <c r="AVF2196" s="218"/>
      <c r="AVG2196" s="218"/>
      <c r="AVH2196" s="218"/>
      <c r="AVI2196" s="218"/>
      <c r="AVJ2196" s="218"/>
      <c r="AVK2196" s="218"/>
      <c r="AVL2196" s="218"/>
      <c r="AVM2196" s="218"/>
      <c r="AVN2196" s="218"/>
      <c r="AVO2196" s="218"/>
      <c r="AVP2196" s="218"/>
      <c r="AVQ2196" s="218"/>
      <c r="AVR2196" s="218"/>
      <c r="AVS2196" s="218"/>
      <c r="AVT2196" s="218"/>
      <c r="AVU2196" s="218"/>
      <c r="AVV2196" s="218"/>
      <c r="AVW2196" s="218"/>
      <c r="AVX2196" s="218"/>
      <c r="AVY2196" s="218"/>
      <c r="AVZ2196" s="218"/>
      <c r="AWA2196" s="218"/>
      <c r="AWB2196" s="218"/>
      <c r="AWC2196" s="218"/>
      <c r="AWD2196" s="218"/>
      <c r="AWE2196" s="218"/>
      <c r="AWF2196" s="218"/>
      <c r="AWG2196" s="218"/>
      <c r="AWH2196" s="218"/>
      <c r="AWI2196" s="218"/>
      <c r="AWJ2196" s="218"/>
      <c r="AWK2196" s="218"/>
      <c r="AWL2196" s="218"/>
      <c r="AWM2196" s="218"/>
      <c r="AWN2196" s="218"/>
      <c r="AWO2196" s="218"/>
      <c r="AWP2196" s="218"/>
      <c r="AWQ2196" s="218"/>
      <c r="AWR2196" s="218"/>
      <c r="AWS2196" s="218"/>
      <c r="AWT2196" s="218"/>
      <c r="AWU2196" s="218"/>
      <c r="AWV2196" s="218"/>
      <c r="AWW2196" s="218"/>
      <c r="AWX2196" s="218"/>
      <c r="AWY2196" s="218"/>
      <c r="AWZ2196" s="218"/>
      <c r="AXA2196" s="218"/>
      <c r="AXB2196" s="218"/>
      <c r="AXC2196" s="218"/>
      <c r="AXD2196" s="218"/>
      <c r="AXE2196" s="218"/>
      <c r="AXF2196" s="218"/>
      <c r="AXG2196" s="218"/>
      <c r="AXH2196" s="218"/>
      <c r="AXI2196" s="218"/>
      <c r="AXJ2196" s="218"/>
      <c r="AXK2196" s="218"/>
      <c r="AXL2196" s="218"/>
      <c r="AXM2196" s="218"/>
      <c r="AXN2196" s="218"/>
      <c r="AXO2196" s="218"/>
      <c r="AXP2196" s="218"/>
      <c r="AXQ2196" s="218"/>
      <c r="AXR2196" s="218"/>
      <c r="AXS2196" s="218"/>
      <c r="AXT2196" s="218"/>
      <c r="AXU2196" s="218"/>
      <c r="AXV2196" s="218"/>
      <c r="AXW2196" s="218"/>
      <c r="AXX2196" s="218"/>
      <c r="AXY2196" s="218"/>
      <c r="AXZ2196" s="218"/>
      <c r="AYA2196" s="218"/>
      <c r="AYB2196" s="218"/>
      <c r="AYC2196" s="218"/>
      <c r="AYD2196" s="218"/>
      <c r="AYE2196" s="218"/>
      <c r="AYF2196" s="218"/>
      <c r="AYG2196" s="218"/>
      <c r="AYH2196" s="218"/>
      <c r="AYI2196" s="218"/>
      <c r="AYJ2196" s="218"/>
      <c r="AYK2196" s="218"/>
      <c r="AYL2196" s="218"/>
      <c r="AYM2196" s="218"/>
      <c r="AYN2196" s="218"/>
      <c r="AYO2196" s="218"/>
      <c r="AYP2196" s="218"/>
      <c r="AYQ2196" s="218"/>
      <c r="AYR2196" s="218"/>
      <c r="AYS2196" s="218"/>
      <c r="AYT2196" s="218"/>
      <c r="AYU2196" s="218"/>
      <c r="AYV2196" s="218"/>
      <c r="AYW2196" s="218"/>
      <c r="AYX2196" s="218"/>
      <c r="AYY2196" s="218"/>
      <c r="AYZ2196" s="218"/>
      <c r="AZA2196" s="218"/>
      <c r="AZB2196" s="218"/>
      <c r="AZC2196" s="218"/>
      <c r="AZD2196" s="218"/>
      <c r="AZE2196" s="218"/>
      <c r="AZF2196" s="218"/>
      <c r="AZG2196" s="218"/>
      <c r="AZH2196" s="218"/>
      <c r="AZI2196" s="218"/>
      <c r="AZJ2196" s="218"/>
      <c r="AZK2196" s="218"/>
      <c r="AZL2196" s="218"/>
      <c r="AZM2196" s="218"/>
      <c r="AZN2196" s="218"/>
      <c r="AZO2196" s="218"/>
      <c r="AZP2196" s="218"/>
      <c r="AZQ2196" s="218"/>
      <c r="AZR2196" s="218"/>
      <c r="AZS2196" s="218"/>
      <c r="AZT2196" s="218"/>
      <c r="AZU2196" s="218"/>
      <c r="AZV2196" s="218"/>
      <c r="AZW2196" s="218"/>
      <c r="AZX2196" s="218"/>
      <c r="AZY2196" s="218"/>
      <c r="AZZ2196" s="218"/>
      <c r="BAA2196" s="218"/>
      <c r="BAB2196" s="218"/>
      <c r="BAC2196" s="218"/>
      <c r="BAD2196" s="218"/>
      <c r="BAE2196" s="218"/>
      <c r="BAF2196" s="218"/>
      <c r="BAG2196" s="218"/>
      <c r="BAH2196" s="218"/>
      <c r="BAI2196" s="218"/>
      <c r="BAJ2196" s="218"/>
      <c r="BAK2196" s="218"/>
      <c r="BAL2196" s="218"/>
      <c r="BAM2196" s="218"/>
      <c r="BAN2196" s="218"/>
      <c r="BAO2196" s="218"/>
      <c r="BAP2196" s="218"/>
      <c r="BAQ2196" s="218"/>
      <c r="BAR2196" s="218"/>
      <c r="BAS2196" s="218"/>
      <c r="BAT2196" s="218"/>
      <c r="BAU2196" s="218"/>
      <c r="BAV2196" s="218"/>
      <c r="BAW2196" s="218"/>
      <c r="BAX2196" s="218"/>
      <c r="BAY2196" s="218"/>
      <c r="BAZ2196" s="218"/>
      <c r="BBA2196" s="218"/>
      <c r="BBB2196" s="218"/>
      <c r="BBC2196" s="218"/>
      <c r="BBD2196" s="218"/>
      <c r="BBE2196" s="218"/>
      <c r="BBF2196" s="218"/>
      <c r="BBG2196" s="218"/>
      <c r="BBH2196" s="218"/>
      <c r="BBI2196" s="218"/>
      <c r="BBJ2196" s="218"/>
      <c r="BBK2196" s="218"/>
      <c r="BBL2196" s="218"/>
      <c r="BBM2196" s="218"/>
      <c r="BBN2196" s="218"/>
      <c r="BBO2196" s="218"/>
      <c r="BBP2196" s="218"/>
      <c r="BBQ2196" s="218"/>
      <c r="BBR2196" s="218"/>
      <c r="BBS2196" s="218"/>
      <c r="BBT2196" s="218"/>
      <c r="BBU2196" s="218"/>
      <c r="BBV2196" s="218"/>
      <c r="BBW2196" s="218"/>
      <c r="BBX2196" s="218"/>
      <c r="BBY2196" s="218"/>
      <c r="BBZ2196" s="218"/>
      <c r="BCA2196" s="218"/>
      <c r="BCB2196" s="218"/>
      <c r="BCC2196" s="218"/>
      <c r="BCD2196" s="218"/>
      <c r="BCE2196" s="218"/>
      <c r="BCF2196" s="218"/>
      <c r="BCG2196" s="218"/>
      <c r="BCH2196" s="218"/>
      <c r="BCI2196" s="218"/>
      <c r="BCJ2196" s="218"/>
      <c r="BCK2196" s="218"/>
      <c r="BCL2196" s="218"/>
      <c r="BCM2196" s="218"/>
      <c r="BCN2196" s="218"/>
      <c r="BCO2196" s="218"/>
      <c r="BCP2196" s="218"/>
      <c r="BCQ2196" s="218"/>
      <c r="BCR2196" s="218"/>
      <c r="BCS2196" s="218"/>
      <c r="BCT2196" s="218"/>
      <c r="BCU2196" s="218"/>
      <c r="BCV2196" s="218"/>
      <c r="BCW2196" s="218"/>
      <c r="BCX2196" s="218"/>
      <c r="BCY2196" s="218"/>
      <c r="BCZ2196" s="218"/>
      <c r="BDA2196" s="218"/>
      <c r="BDB2196" s="218"/>
      <c r="BDC2196" s="218"/>
      <c r="BDD2196" s="218"/>
      <c r="BDE2196" s="218"/>
      <c r="BDF2196" s="218"/>
      <c r="BDG2196" s="218"/>
      <c r="BDH2196" s="218"/>
      <c r="BDI2196" s="218"/>
      <c r="BDJ2196" s="218"/>
      <c r="BDK2196" s="218"/>
      <c r="BDL2196" s="218"/>
      <c r="BDM2196" s="218"/>
      <c r="BDN2196" s="218"/>
      <c r="BDO2196" s="218"/>
      <c r="BDP2196" s="218"/>
      <c r="BDQ2196" s="218"/>
      <c r="BDR2196" s="218"/>
      <c r="BDS2196" s="218"/>
      <c r="BDT2196" s="218"/>
      <c r="BDU2196" s="218"/>
      <c r="BDV2196" s="218"/>
      <c r="BDW2196" s="218"/>
      <c r="BDX2196" s="218"/>
      <c r="BDY2196" s="218"/>
      <c r="BDZ2196" s="218"/>
      <c r="BEA2196" s="218"/>
      <c r="BEB2196" s="218"/>
      <c r="BEC2196" s="218"/>
      <c r="BED2196" s="218"/>
      <c r="BEE2196" s="218"/>
      <c r="BEF2196" s="218"/>
      <c r="BEG2196" s="218"/>
      <c r="BEH2196" s="218"/>
      <c r="BEI2196" s="218"/>
      <c r="BEJ2196" s="218"/>
      <c r="BEK2196" s="218"/>
      <c r="BEL2196" s="218"/>
      <c r="BEM2196" s="218"/>
      <c r="BEN2196" s="218"/>
      <c r="BEO2196" s="218"/>
      <c r="BEP2196" s="218"/>
      <c r="BEQ2196" s="218"/>
      <c r="BER2196" s="218"/>
      <c r="BES2196" s="218"/>
      <c r="BET2196" s="218"/>
      <c r="BEU2196" s="218"/>
      <c r="BEV2196" s="218"/>
      <c r="BEW2196" s="218"/>
      <c r="BEX2196" s="218"/>
      <c r="BEY2196" s="218"/>
      <c r="BEZ2196" s="218"/>
      <c r="BFA2196" s="218"/>
      <c r="BFB2196" s="218"/>
      <c r="BFC2196" s="218"/>
      <c r="BFD2196" s="218"/>
      <c r="BFE2196" s="218"/>
      <c r="BFF2196" s="218"/>
      <c r="BFG2196" s="218"/>
      <c r="BFH2196" s="218"/>
      <c r="BFI2196" s="218"/>
      <c r="BFJ2196" s="218"/>
      <c r="BFK2196" s="218"/>
      <c r="BFL2196" s="218"/>
      <c r="BFM2196" s="218"/>
      <c r="BFN2196" s="218"/>
      <c r="BFO2196" s="218"/>
      <c r="BFP2196" s="218"/>
      <c r="BFQ2196" s="218"/>
      <c r="BFR2196" s="218"/>
      <c r="BFS2196" s="218"/>
      <c r="BFT2196" s="218"/>
      <c r="BFU2196" s="218"/>
      <c r="BFV2196" s="218"/>
      <c r="BFW2196" s="218"/>
      <c r="BFX2196" s="218"/>
      <c r="BFY2196" s="218"/>
      <c r="BFZ2196" s="218"/>
      <c r="BGA2196" s="218"/>
      <c r="BGB2196" s="218"/>
      <c r="BGC2196" s="218"/>
      <c r="BGD2196" s="218"/>
      <c r="BGE2196" s="218"/>
      <c r="BGF2196" s="218"/>
      <c r="BGG2196" s="218"/>
      <c r="BGH2196" s="218"/>
      <c r="BGI2196" s="218"/>
      <c r="BGJ2196" s="218"/>
      <c r="BGK2196" s="218"/>
      <c r="BGL2196" s="218"/>
      <c r="BGM2196" s="218"/>
      <c r="BGN2196" s="218"/>
      <c r="BGO2196" s="218"/>
      <c r="BGP2196" s="218"/>
      <c r="BGQ2196" s="218"/>
      <c r="BGR2196" s="218"/>
      <c r="BGS2196" s="218"/>
      <c r="BGT2196" s="218"/>
      <c r="BGU2196" s="218"/>
      <c r="BGV2196" s="218"/>
      <c r="BGW2196" s="218"/>
      <c r="BGX2196" s="218"/>
      <c r="BGY2196" s="218"/>
      <c r="BGZ2196" s="218"/>
      <c r="BHA2196" s="218"/>
      <c r="BHB2196" s="218"/>
      <c r="BHC2196" s="218"/>
      <c r="BHD2196" s="218"/>
      <c r="BHE2196" s="218"/>
      <c r="BHF2196" s="218"/>
      <c r="BHG2196" s="218"/>
      <c r="BHH2196" s="218"/>
      <c r="BHI2196" s="218"/>
      <c r="BHJ2196" s="218"/>
      <c r="BHK2196" s="218"/>
      <c r="BHL2196" s="218"/>
      <c r="BHM2196" s="218"/>
      <c r="BHN2196" s="218"/>
      <c r="BHO2196" s="218"/>
      <c r="BHP2196" s="218"/>
      <c r="BHQ2196" s="218"/>
      <c r="BHR2196" s="218"/>
      <c r="BHS2196" s="218"/>
      <c r="BHT2196" s="218"/>
      <c r="BHU2196" s="218"/>
      <c r="BHV2196" s="218"/>
      <c r="BHW2196" s="218"/>
      <c r="BHX2196" s="218"/>
      <c r="BHY2196" s="218"/>
      <c r="BHZ2196" s="218"/>
      <c r="BIA2196" s="218"/>
      <c r="BIB2196" s="218"/>
      <c r="BIC2196" s="218"/>
      <c r="BID2196" s="218"/>
      <c r="BIE2196" s="218"/>
      <c r="BIF2196" s="218"/>
      <c r="BIG2196" s="218"/>
      <c r="BIH2196" s="218"/>
      <c r="BII2196" s="218"/>
      <c r="BIJ2196" s="218"/>
      <c r="BIK2196" s="218"/>
      <c r="BIL2196" s="218"/>
      <c r="BIM2196" s="218"/>
      <c r="BIN2196" s="218"/>
      <c r="BIO2196" s="218"/>
      <c r="BIP2196" s="218"/>
      <c r="BIQ2196" s="218"/>
      <c r="BIR2196" s="218"/>
      <c r="BIS2196" s="218"/>
      <c r="BIT2196" s="218"/>
      <c r="BIU2196" s="218"/>
      <c r="BIV2196" s="218"/>
      <c r="BIW2196" s="218"/>
      <c r="BIX2196" s="218"/>
      <c r="BIY2196" s="218"/>
      <c r="BIZ2196" s="218"/>
      <c r="BJA2196" s="218"/>
      <c r="BJB2196" s="218"/>
      <c r="BJC2196" s="218"/>
      <c r="BJD2196" s="218"/>
      <c r="BJE2196" s="218"/>
      <c r="BJF2196" s="218"/>
      <c r="BJG2196" s="218"/>
      <c r="BJH2196" s="218"/>
      <c r="BJI2196" s="218"/>
      <c r="BJJ2196" s="218"/>
      <c r="BJK2196" s="218"/>
      <c r="BJL2196" s="218"/>
      <c r="BJM2196" s="218"/>
      <c r="BJN2196" s="218"/>
      <c r="BJO2196" s="218"/>
      <c r="BJP2196" s="218"/>
      <c r="BJQ2196" s="218"/>
      <c r="BJR2196" s="218"/>
      <c r="BJS2196" s="218"/>
      <c r="BJT2196" s="218"/>
      <c r="BJU2196" s="218"/>
      <c r="BJV2196" s="218"/>
      <c r="BJW2196" s="218"/>
      <c r="BJX2196" s="218"/>
      <c r="BJY2196" s="218"/>
      <c r="BJZ2196" s="218"/>
      <c r="BKA2196" s="218"/>
      <c r="BKB2196" s="218"/>
      <c r="BKC2196" s="218"/>
      <c r="BKD2196" s="218"/>
      <c r="BKE2196" s="218"/>
      <c r="BKF2196" s="218"/>
      <c r="BKG2196" s="218"/>
      <c r="BKH2196" s="218"/>
      <c r="BKI2196" s="218"/>
      <c r="BKJ2196" s="218"/>
      <c r="BKK2196" s="218"/>
      <c r="BKL2196" s="218"/>
      <c r="BKM2196" s="218"/>
      <c r="BKN2196" s="218"/>
      <c r="BKO2196" s="218"/>
      <c r="BKP2196" s="218"/>
      <c r="BKQ2196" s="218"/>
      <c r="BKR2196" s="218"/>
      <c r="BKS2196" s="218"/>
      <c r="BKT2196" s="218"/>
      <c r="BKU2196" s="218"/>
      <c r="BKV2196" s="218"/>
      <c r="BKW2196" s="218"/>
      <c r="BKX2196" s="218"/>
      <c r="BKY2196" s="218"/>
      <c r="BKZ2196" s="218"/>
      <c r="BLA2196" s="218"/>
      <c r="BLB2196" s="218"/>
      <c r="BLC2196" s="218"/>
      <c r="BLD2196" s="218"/>
      <c r="BLE2196" s="218"/>
      <c r="BLF2196" s="218"/>
      <c r="BLG2196" s="218"/>
      <c r="BLH2196" s="218"/>
      <c r="BLI2196" s="218"/>
      <c r="BLJ2196" s="218"/>
      <c r="BLK2196" s="218"/>
      <c r="BLL2196" s="218"/>
      <c r="BLM2196" s="218"/>
      <c r="BLN2196" s="218"/>
      <c r="BLO2196" s="218"/>
      <c r="BLP2196" s="218"/>
      <c r="BLQ2196" s="218"/>
      <c r="BLR2196" s="218"/>
      <c r="BLS2196" s="218"/>
      <c r="BLT2196" s="218"/>
      <c r="BLU2196" s="218"/>
      <c r="BLV2196" s="218"/>
      <c r="BLW2196" s="218"/>
      <c r="BLX2196" s="218"/>
      <c r="BLY2196" s="218"/>
      <c r="BLZ2196" s="218"/>
      <c r="BMA2196" s="218"/>
      <c r="BMB2196" s="218"/>
      <c r="BMC2196" s="218"/>
      <c r="BMD2196" s="218"/>
      <c r="BME2196" s="218"/>
      <c r="BMF2196" s="218"/>
      <c r="BMG2196" s="218"/>
      <c r="BMH2196" s="218"/>
      <c r="BMI2196" s="218"/>
      <c r="BMJ2196" s="218"/>
      <c r="BMK2196" s="218"/>
      <c r="BML2196" s="218"/>
      <c r="BMM2196" s="218"/>
      <c r="BMN2196" s="218"/>
      <c r="BMO2196" s="218"/>
      <c r="BMP2196" s="218"/>
      <c r="BMQ2196" s="218"/>
      <c r="BMR2196" s="218"/>
      <c r="BMS2196" s="218"/>
      <c r="BMT2196" s="218"/>
      <c r="BMU2196" s="218"/>
      <c r="BMV2196" s="218"/>
      <c r="BMW2196" s="218"/>
      <c r="BMX2196" s="218"/>
      <c r="BMY2196" s="218"/>
      <c r="BMZ2196" s="218"/>
      <c r="BNA2196" s="218"/>
      <c r="BNB2196" s="218"/>
      <c r="BNC2196" s="218"/>
      <c r="BND2196" s="218"/>
      <c r="BNE2196" s="218"/>
      <c r="BNF2196" s="218"/>
      <c r="BNG2196" s="218"/>
      <c r="BNH2196" s="218"/>
      <c r="BNI2196" s="218"/>
      <c r="BNJ2196" s="218"/>
      <c r="BNK2196" s="218"/>
      <c r="BNL2196" s="218"/>
      <c r="BNM2196" s="218"/>
      <c r="BNN2196" s="218"/>
      <c r="BNO2196" s="218"/>
      <c r="BNP2196" s="218"/>
      <c r="BNQ2196" s="218"/>
      <c r="BNR2196" s="218"/>
      <c r="BNS2196" s="218"/>
      <c r="BNT2196" s="218"/>
      <c r="BNU2196" s="218"/>
      <c r="BNV2196" s="218"/>
      <c r="BNW2196" s="218"/>
      <c r="BNX2196" s="218"/>
      <c r="BNY2196" s="218"/>
      <c r="BNZ2196" s="218"/>
      <c r="BOA2196" s="218"/>
      <c r="BOB2196" s="218"/>
      <c r="BOC2196" s="218"/>
      <c r="BOD2196" s="218"/>
      <c r="BOE2196" s="218"/>
      <c r="BOF2196" s="218"/>
      <c r="BOG2196" s="218"/>
      <c r="BOH2196" s="218"/>
      <c r="BOI2196" s="218"/>
      <c r="BOJ2196" s="218"/>
      <c r="BOK2196" s="218"/>
      <c r="BOL2196" s="218"/>
      <c r="BOM2196" s="218"/>
      <c r="BON2196" s="218"/>
      <c r="BOO2196" s="218"/>
      <c r="BOP2196" s="218"/>
      <c r="BOQ2196" s="218"/>
      <c r="BOR2196" s="218"/>
      <c r="BOS2196" s="218"/>
      <c r="BOT2196" s="218"/>
      <c r="BOU2196" s="218"/>
      <c r="BOV2196" s="218"/>
      <c r="BOW2196" s="218"/>
      <c r="BOX2196" s="218"/>
      <c r="BOY2196" s="218"/>
      <c r="BOZ2196" s="218"/>
      <c r="BPA2196" s="218"/>
      <c r="BPB2196" s="218"/>
      <c r="BPC2196" s="218"/>
      <c r="BPD2196" s="218"/>
      <c r="BPE2196" s="218"/>
      <c r="BPF2196" s="218"/>
      <c r="BPG2196" s="218"/>
      <c r="BPH2196" s="218"/>
      <c r="BPI2196" s="218"/>
      <c r="BPJ2196" s="218"/>
      <c r="BPK2196" s="218"/>
      <c r="BPL2196" s="218"/>
      <c r="BPM2196" s="218"/>
      <c r="BPN2196" s="218"/>
      <c r="BPO2196" s="218"/>
      <c r="BPP2196" s="218"/>
      <c r="BPQ2196" s="218"/>
      <c r="BPR2196" s="218"/>
      <c r="BPS2196" s="218"/>
      <c r="BPT2196" s="218"/>
      <c r="BPU2196" s="218"/>
      <c r="BPV2196" s="218"/>
      <c r="BPW2196" s="218"/>
      <c r="BPX2196" s="218"/>
      <c r="BPY2196" s="218"/>
      <c r="BPZ2196" s="218"/>
      <c r="BQA2196" s="218"/>
      <c r="BQB2196" s="218"/>
      <c r="BQC2196" s="218"/>
      <c r="BQD2196" s="218"/>
      <c r="BQE2196" s="218"/>
      <c r="BQF2196" s="218"/>
      <c r="BQG2196" s="218"/>
      <c r="BQH2196" s="218"/>
      <c r="BQI2196" s="218"/>
      <c r="BQJ2196" s="218"/>
      <c r="BQK2196" s="218"/>
      <c r="BQL2196" s="218"/>
      <c r="BQM2196" s="218"/>
      <c r="BQN2196" s="218"/>
      <c r="BQO2196" s="218"/>
      <c r="BQP2196" s="218"/>
      <c r="BQQ2196" s="218"/>
      <c r="BQR2196" s="218"/>
      <c r="BQS2196" s="218"/>
      <c r="BQT2196" s="218"/>
      <c r="BQU2196" s="218"/>
      <c r="BQV2196" s="218"/>
      <c r="BQW2196" s="218"/>
      <c r="BQX2196" s="218"/>
      <c r="BQY2196" s="218"/>
      <c r="BQZ2196" s="218"/>
      <c r="BRA2196" s="218"/>
      <c r="BRB2196" s="218"/>
      <c r="BRC2196" s="218"/>
      <c r="BRD2196" s="218"/>
      <c r="BRE2196" s="218"/>
      <c r="BRF2196" s="218"/>
      <c r="BRG2196" s="218"/>
      <c r="BRH2196" s="218"/>
      <c r="BRI2196" s="218"/>
      <c r="BRJ2196" s="218"/>
      <c r="BRK2196" s="218"/>
      <c r="BRL2196" s="218"/>
      <c r="BRM2196" s="218"/>
      <c r="BRN2196" s="218"/>
      <c r="BRO2196" s="218"/>
      <c r="BRP2196" s="218"/>
      <c r="BRQ2196" s="218"/>
      <c r="BRR2196" s="218"/>
      <c r="BRS2196" s="218"/>
      <c r="BRT2196" s="218"/>
      <c r="BRU2196" s="218"/>
      <c r="BRV2196" s="218"/>
      <c r="BRW2196" s="218"/>
      <c r="BRX2196" s="218"/>
      <c r="BRY2196" s="218"/>
      <c r="BRZ2196" s="218"/>
      <c r="BSA2196" s="218"/>
      <c r="BSB2196" s="218"/>
      <c r="BSC2196" s="218"/>
      <c r="BSD2196" s="218"/>
      <c r="BSE2196" s="218"/>
      <c r="BSF2196" s="218"/>
      <c r="BSG2196" s="218"/>
      <c r="BSH2196" s="218"/>
      <c r="BSI2196" s="218"/>
      <c r="BSJ2196" s="218"/>
      <c r="BSK2196" s="218"/>
      <c r="BSL2196" s="218"/>
      <c r="BSM2196" s="218"/>
      <c r="BSN2196" s="218"/>
      <c r="BSO2196" s="218"/>
      <c r="BSP2196" s="218"/>
      <c r="BSQ2196" s="218"/>
      <c r="BSR2196" s="218"/>
      <c r="BSS2196" s="218"/>
      <c r="BST2196" s="218"/>
      <c r="BSU2196" s="218"/>
      <c r="BSV2196" s="218"/>
      <c r="BSW2196" s="218"/>
      <c r="BSX2196" s="218"/>
      <c r="BSY2196" s="218"/>
      <c r="BSZ2196" s="218"/>
      <c r="BTA2196" s="218"/>
      <c r="BTB2196" s="218"/>
      <c r="BTC2196" s="218"/>
      <c r="BTD2196" s="218"/>
      <c r="BTE2196" s="218"/>
      <c r="BTF2196" s="218"/>
      <c r="BTG2196" s="218"/>
      <c r="BTH2196" s="218"/>
      <c r="BTI2196" s="218"/>
      <c r="BTJ2196" s="218"/>
      <c r="BTK2196" s="218"/>
      <c r="BTL2196" s="218"/>
      <c r="BTM2196" s="218"/>
      <c r="BTN2196" s="218"/>
      <c r="BTO2196" s="218"/>
      <c r="BTP2196" s="218"/>
      <c r="BTQ2196" s="218"/>
      <c r="BTR2196" s="218"/>
      <c r="BTS2196" s="218"/>
      <c r="BTT2196" s="218"/>
      <c r="BTU2196" s="218"/>
      <c r="BTV2196" s="218"/>
      <c r="BTW2196" s="218"/>
      <c r="BTX2196" s="218"/>
      <c r="BTY2196" s="218"/>
      <c r="BTZ2196" s="218"/>
      <c r="BUA2196" s="218"/>
      <c r="BUB2196" s="218"/>
      <c r="BUC2196" s="218"/>
      <c r="BUD2196" s="218"/>
      <c r="BUE2196" s="218"/>
      <c r="BUF2196" s="218"/>
      <c r="BUG2196" s="218"/>
      <c r="BUH2196" s="218"/>
      <c r="BUI2196" s="218"/>
      <c r="BUJ2196" s="218"/>
      <c r="BUK2196" s="218"/>
      <c r="BUL2196" s="218"/>
      <c r="BUM2196" s="218"/>
      <c r="BUN2196" s="218"/>
      <c r="BUO2196" s="218"/>
      <c r="BUP2196" s="218"/>
      <c r="BUQ2196" s="218"/>
      <c r="BUR2196" s="218"/>
      <c r="BUS2196" s="218"/>
      <c r="BUT2196" s="218"/>
      <c r="BUU2196" s="218"/>
      <c r="BUV2196" s="218"/>
      <c r="BUW2196" s="218"/>
      <c r="BUX2196" s="218"/>
      <c r="BUY2196" s="218"/>
      <c r="BUZ2196" s="218"/>
      <c r="BVA2196" s="218"/>
      <c r="BVB2196" s="218"/>
      <c r="BVC2196" s="218"/>
      <c r="BVD2196" s="218"/>
      <c r="BVE2196" s="218"/>
      <c r="BVF2196" s="218"/>
      <c r="BVG2196" s="218"/>
      <c r="BVH2196" s="218"/>
      <c r="BVI2196" s="218"/>
      <c r="BVJ2196" s="218"/>
      <c r="BVK2196" s="218"/>
      <c r="BVL2196" s="218"/>
      <c r="BVM2196" s="218"/>
      <c r="BVN2196" s="218"/>
      <c r="BVO2196" s="218"/>
      <c r="BVP2196" s="218"/>
      <c r="BVQ2196" s="218"/>
      <c r="BVR2196" s="218"/>
      <c r="BVS2196" s="218"/>
      <c r="BVT2196" s="218"/>
      <c r="BVU2196" s="218"/>
      <c r="BVV2196" s="218"/>
      <c r="BVW2196" s="218"/>
      <c r="BVX2196" s="218"/>
      <c r="BVY2196" s="218"/>
      <c r="BVZ2196" s="218"/>
      <c r="BWA2196" s="218"/>
      <c r="BWB2196" s="218"/>
      <c r="BWC2196" s="218"/>
      <c r="BWD2196" s="218"/>
      <c r="BWE2196" s="218"/>
      <c r="BWF2196" s="218"/>
      <c r="BWG2196" s="218"/>
      <c r="BWH2196" s="218"/>
      <c r="BWI2196" s="218"/>
      <c r="BWJ2196" s="218"/>
      <c r="BWK2196" s="218"/>
      <c r="BWL2196" s="218"/>
      <c r="BWM2196" s="218"/>
      <c r="BWN2196" s="218"/>
      <c r="BWO2196" s="218"/>
      <c r="BWP2196" s="218"/>
      <c r="BWQ2196" s="218"/>
      <c r="BWR2196" s="218"/>
      <c r="BWS2196" s="218"/>
      <c r="BWT2196" s="218"/>
      <c r="BWU2196" s="218"/>
      <c r="BWV2196" s="218"/>
      <c r="BWW2196" s="218"/>
      <c r="BWX2196" s="218"/>
      <c r="BWY2196" s="218"/>
      <c r="BWZ2196" s="218"/>
      <c r="BXA2196" s="218"/>
      <c r="BXB2196" s="218"/>
      <c r="BXC2196" s="218"/>
      <c r="BXD2196" s="218"/>
      <c r="BXE2196" s="218"/>
      <c r="BXF2196" s="218"/>
      <c r="BXG2196" s="218"/>
      <c r="BXH2196" s="218"/>
      <c r="BXI2196" s="218"/>
      <c r="BXJ2196" s="218"/>
      <c r="BXK2196" s="218"/>
      <c r="BXL2196" s="218"/>
      <c r="BXM2196" s="218"/>
      <c r="BXN2196" s="218"/>
      <c r="BXO2196" s="218"/>
      <c r="BXP2196" s="218"/>
      <c r="BXQ2196" s="218"/>
      <c r="BXR2196" s="218"/>
      <c r="BXS2196" s="218"/>
      <c r="BXT2196" s="218"/>
      <c r="BXU2196" s="218"/>
      <c r="BXV2196" s="218"/>
      <c r="BXW2196" s="218"/>
      <c r="BXX2196" s="218"/>
      <c r="BXY2196" s="218"/>
      <c r="BXZ2196" s="218"/>
      <c r="BYA2196" s="218"/>
      <c r="BYB2196" s="218"/>
      <c r="BYC2196" s="218"/>
      <c r="BYD2196" s="218"/>
      <c r="BYE2196" s="218"/>
      <c r="BYF2196" s="218"/>
      <c r="BYG2196" s="218"/>
      <c r="BYH2196" s="218"/>
      <c r="BYI2196" s="218"/>
      <c r="BYJ2196" s="218"/>
      <c r="BYK2196" s="218"/>
      <c r="BYL2196" s="218"/>
      <c r="BYM2196" s="218"/>
      <c r="BYN2196" s="218"/>
      <c r="BYO2196" s="218"/>
      <c r="BYP2196" s="218"/>
      <c r="BYQ2196" s="218"/>
      <c r="BYR2196" s="218"/>
      <c r="BYS2196" s="218"/>
      <c r="BYT2196" s="218"/>
      <c r="BYU2196" s="218"/>
      <c r="BYV2196" s="218"/>
      <c r="BYW2196" s="218"/>
      <c r="BYX2196" s="218"/>
      <c r="BYY2196" s="218"/>
      <c r="BYZ2196" s="218"/>
      <c r="BZA2196" s="218"/>
      <c r="BZB2196" s="218"/>
      <c r="BZC2196" s="218"/>
      <c r="BZD2196" s="218"/>
      <c r="BZE2196" s="218"/>
      <c r="BZF2196" s="218"/>
      <c r="BZG2196" s="218"/>
      <c r="BZH2196" s="218"/>
      <c r="BZI2196" s="218"/>
      <c r="BZJ2196" s="218"/>
      <c r="BZK2196" s="218"/>
      <c r="BZL2196" s="218"/>
      <c r="BZM2196" s="218"/>
      <c r="BZN2196" s="218"/>
      <c r="BZO2196" s="218"/>
      <c r="BZP2196" s="218"/>
      <c r="BZQ2196" s="218"/>
      <c r="BZR2196" s="218"/>
      <c r="BZS2196" s="218"/>
      <c r="BZT2196" s="218"/>
      <c r="BZU2196" s="218"/>
      <c r="BZV2196" s="218"/>
      <c r="BZW2196" s="218"/>
      <c r="BZX2196" s="218"/>
      <c r="BZY2196" s="218"/>
      <c r="BZZ2196" s="218"/>
      <c r="CAA2196" s="218"/>
      <c r="CAB2196" s="218"/>
      <c r="CAC2196" s="218"/>
      <c r="CAD2196" s="218"/>
      <c r="CAE2196" s="218"/>
      <c r="CAF2196" s="218"/>
      <c r="CAG2196" s="218"/>
      <c r="CAH2196" s="218"/>
      <c r="CAI2196" s="218"/>
      <c r="CAJ2196" s="218"/>
      <c r="CAK2196" s="218"/>
      <c r="CAL2196" s="218"/>
      <c r="CAM2196" s="218"/>
      <c r="CAN2196" s="218"/>
      <c r="CAO2196" s="218"/>
      <c r="CAP2196" s="218"/>
      <c r="CAQ2196" s="218"/>
      <c r="CAR2196" s="218"/>
      <c r="CAS2196" s="218"/>
      <c r="CAT2196" s="218"/>
      <c r="CAU2196" s="218"/>
      <c r="CAV2196" s="218"/>
      <c r="CAW2196" s="218"/>
      <c r="CAX2196" s="218"/>
      <c r="CAY2196" s="218"/>
      <c r="CAZ2196" s="218"/>
      <c r="CBA2196" s="218"/>
      <c r="CBB2196" s="218"/>
      <c r="CBC2196" s="218"/>
      <c r="CBD2196" s="218"/>
      <c r="CBE2196" s="218"/>
      <c r="CBF2196" s="218"/>
      <c r="CBG2196" s="218"/>
      <c r="CBH2196" s="218"/>
      <c r="CBI2196" s="218"/>
      <c r="CBJ2196" s="218"/>
      <c r="CBK2196" s="218"/>
      <c r="CBL2196" s="218"/>
      <c r="CBM2196" s="218"/>
      <c r="CBN2196" s="218"/>
      <c r="CBO2196" s="218"/>
      <c r="CBP2196" s="218"/>
      <c r="CBQ2196" s="218"/>
      <c r="CBR2196" s="218"/>
      <c r="CBS2196" s="218"/>
      <c r="CBT2196" s="218"/>
      <c r="CBU2196" s="218"/>
      <c r="CBV2196" s="218"/>
      <c r="CBW2196" s="218"/>
      <c r="CBX2196" s="218"/>
      <c r="CBY2196" s="218"/>
      <c r="CBZ2196" s="218"/>
      <c r="CCA2196" s="218"/>
      <c r="CCB2196" s="218"/>
      <c r="CCC2196" s="218"/>
      <c r="CCD2196" s="218"/>
      <c r="CCE2196" s="218"/>
      <c r="CCF2196" s="218"/>
      <c r="CCG2196" s="218"/>
      <c r="CCH2196" s="218"/>
      <c r="CCI2196" s="218"/>
      <c r="CCJ2196" s="218"/>
      <c r="CCK2196" s="218"/>
      <c r="CCL2196" s="218"/>
      <c r="CCM2196" s="218"/>
      <c r="CCN2196" s="218"/>
      <c r="CCO2196" s="218"/>
      <c r="CCP2196" s="218"/>
      <c r="CCQ2196" s="218"/>
      <c r="CCR2196" s="218"/>
      <c r="CCS2196" s="218"/>
      <c r="CCT2196" s="218"/>
      <c r="CCU2196" s="218"/>
      <c r="CCV2196" s="218"/>
      <c r="CCW2196" s="218"/>
      <c r="CCX2196" s="218"/>
      <c r="CCY2196" s="218"/>
      <c r="CCZ2196" s="218"/>
      <c r="CDA2196" s="218"/>
      <c r="CDB2196" s="218"/>
      <c r="CDC2196" s="218"/>
      <c r="CDD2196" s="218"/>
      <c r="CDE2196" s="218"/>
      <c r="CDF2196" s="218"/>
      <c r="CDG2196" s="218"/>
      <c r="CDH2196" s="218"/>
      <c r="CDI2196" s="218"/>
      <c r="CDJ2196" s="218"/>
      <c r="CDK2196" s="218"/>
      <c r="CDL2196" s="218"/>
      <c r="CDM2196" s="218"/>
      <c r="CDN2196" s="218"/>
      <c r="CDO2196" s="218"/>
      <c r="CDP2196" s="218"/>
      <c r="CDQ2196" s="218"/>
      <c r="CDR2196" s="218"/>
      <c r="CDS2196" s="218"/>
      <c r="CDT2196" s="218"/>
      <c r="CDU2196" s="218"/>
      <c r="CDV2196" s="218"/>
      <c r="CDW2196" s="218"/>
      <c r="CDX2196" s="218"/>
      <c r="CDY2196" s="218"/>
      <c r="CDZ2196" s="218"/>
      <c r="CEA2196" s="218"/>
      <c r="CEB2196" s="218"/>
      <c r="CEC2196" s="218"/>
      <c r="CED2196" s="218"/>
      <c r="CEE2196" s="218"/>
      <c r="CEF2196" s="218"/>
      <c r="CEG2196" s="218"/>
      <c r="CEH2196" s="218"/>
      <c r="CEI2196" s="218"/>
      <c r="CEJ2196" s="218"/>
      <c r="CEK2196" s="218"/>
      <c r="CEL2196" s="218"/>
      <c r="CEM2196" s="218"/>
      <c r="CEN2196" s="218"/>
      <c r="CEO2196" s="218"/>
      <c r="CEP2196" s="218"/>
      <c r="CEQ2196" s="218"/>
      <c r="CER2196" s="218"/>
      <c r="CES2196" s="218"/>
      <c r="CET2196" s="218"/>
      <c r="CEU2196" s="218"/>
      <c r="CEV2196" s="218"/>
      <c r="CEW2196" s="218"/>
      <c r="CEX2196" s="218"/>
      <c r="CEY2196" s="218"/>
      <c r="CEZ2196" s="218"/>
      <c r="CFA2196" s="218"/>
      <c r="CFB2196" s="218"/>
      <c r="CFC2196" s="218"/>
      <c r="CFD2196" s="218"/>
      <c r="CFE2196" s="218"/>
      <c r="CFF2196" s="218"/>
      <c r="CFG2196" s="218"/>
      <c r="CFH2196" s="218"/>
      <c r="CFI2196" s="218"/>
      <c r="CFJ2196" s="218"/>
      <c r="CFK2196" s="218"/>
      <c r="CFL2196" s="218"/>
      <c r="CFM2196" s="218"/>
      <c r="CFN2196" s="218"/>
      <c r="CFO2196" s="218"/>
      <c r="CFP2196" s="218"/>
      <c r="CFQ2196" s="218"/>
      <c r="CFR2196" s="218"/>
      <c r="CFS2196" s="218"/>
      <c r="CFT2196" s="218"/>
      <c r="CFU2196" s="218"/>
      <c r="CFV2196" s="218"/>
      <c r="CFW2196" s="218"/>
      <c r="CFX2196" s="218"/>
      <c r="CFY2196" s="218"/>
      <c r="CFZ2196" s="218"/>
      <c r="CGA2196" s="218"/>
      <c r="CGB2196" s="218"/>
      <c r="CGC2196" s="218"/>
      <c r="CGD2196" s="218"/>
      <c r="CGE2196" s="218"/>
      <c r="CGF2196" s="218"/>
      <c r="CGG2196" s="218"/>
      <c r="CGH2196" s="218"/>
      <c r="CGI2196" s="218"/>
      <c r="CGJ2196" s="218"/>
      <c r="CGK2196" s="218"/>
      <c r="CGL2196" s="218"/>
      <c r="CGM2196" s="218"/>
      <c r="CGN2196" s="218"/>
      <c r="CGO2196" s="218"/>
      <c r="CGP2196" s="218"/>
      <c r="CGQ2196" s="218"/>
      <c r="CGR2196" s="218"/>
      <c r="CGS2196" s="218"/>
      <c r="CGT2196" s="218"/>
      <c r="CGU2196" s="218"/>
      <c r="CGV2196" s="218"/>
      <c r="CGW2196" s="218"/>
      <c r="CGX2196" s="218"/>
      <c r="CGY2196" s="218"/>
      <c r="CGZ2196" s="218"/>
      <c r="CHA2196" s="218"/>
      <c r="CHB2196" s="218"/>
      <c r="CHC2196" s="218"/>
      <c r="CHD2196" s="218"/>
      <c r="CHE2196" s="218"/>
      <c r="CHF2196" s="218"/>
      <c r="CHG2196" s="218"/>
      <c r="CHH2196" s="218"/>
      <c r="CHI2196" s="218"/>
      <c r="CHJ2196" s="218"/>
      <c r="CHK2196" s="218"/>
      <c r="CHL2196" s="218"/>
      <c r="CHM2196" s="218"/>
      <c r="CHN2196" s="218"/>
      <c r="CHO2196" s="218"/>
      <c r="CHP2196" s="218"/>
      <c r="CHQ2196" s="218"/>
      <c r="CHR2196" s="218"/>
      <c r="CHS2196" s="218"/>
      <c r="CHT2196" s="218"/>
      <c r="CHU2196" s="218"/>
      <c r="CHV2196" s="218"/>
      <c r="CHW2196" s="218"/>
      <c r="CHX2196" s="218"/>
      <c r="CHY2196" s="218"/>
      <c r="CHZ2196" s="218"/>
      <c r="CIA2196" s="218"/>
      <c r="CIB2196" s="218"/>
      <c r="CIC2196" s="218"/>
      <c r="CID2196" s="218"/>
      <c r="CIE2196" s="218"/>
      <c r="CIF2196" s="218"/>
      <c r="CIG2196" s="218"/>
      <c r="CIH2196" s="218"/>
      <c r="CII2196" s="218"/>
      <c r="CIJ2196" s="218"/>
      <c r="CIK2196" s="218"/>
      <c r="CIL2196" s="218"/>
      <c r="CIM2196" s="218"/>
      <c r="CIN2196" s="218"/>
      <c r="CIO2196" s="218"/>
      <c r="CIP2196" s="218"/>
      <c r="CIQ2196" s="218"/>
      <c r="CIR2196" s="218"/>
      <c r="CIS2196" s="218"/>
      <c r="CIT2196" s="218"/>
      <c r="CIU2196" s="218"/>
      <c r="CIV2196" s="218"/>
      <c r="CIW2196" s="218"/>
      <c r="CIX2196" s="218"/>
      <c r="CIY2196" s="218"/>
      <c r="CIZ2196" s="218"/>
      <c r="CJA2196" s="218"/>
      <c r="CJB2196" s="218"/>
      <c r="CJC2196" s="218"/>
      <c r="CJD2196" s="218"/>
      <c r="CJE2196" s="218"/>
      <c r="CJF2196" s="218"/>
      <c r="CJG2196" s="218"/>
      <c r="CJH2196" s="218"/>
      <c r="CJI2196" s="218"/>
      <c r="CJJ2196" s="218"/>
      <c r="CJK2196" s="218"/>
      <c r="CJL2196" s="218"/>
      <c r="CJM2196" s="218"/>
      <c r="CJN2196" s="218"/>
      <c r="CJO2196" s="218"/>
      <c r="CJP2196" s="218"/>
      <c r="CJQ2196" s="218"/>
      <c r="CJR2196" s="218"/>
      <c r="CJS2196" s="218"/>
      <c r="CJT2196" s="218"/>
      <c r="CJU2196" s="218"/>
      <c r="CJV2196" s="218"/>
      <c r="CJW2196" s="218"/>
      <c r="CJX2196" s="218"/>
      <c r="CJY2196" s="218"/>
      <c r="CJZ2196" s="218"/>
      <c r="CKA2196" s="218"/>
      <c r="CKB2196" s="218"/>
      <c r="CKC2196" s="218"/>
      <c r="CKD2196" s="218"/>
      <c r="CKE2196" s="218"/>
      <c r="CKF2196" s="218"/>
      <c r="CKG2196" s="218"/>
      <c r="CKH2196" s="218"/>
      <c r="CKI2196" s="218"/>
      <c r="CKJ2196" s="218"/>
      <c r="CKK2196" s="218"/>
      <c r="CKL2196" s="218"/>
      <c r="CKM2196" s="218"/>
      <c r="CKN2196" s="218"/>
      <c r="CKO2196" s="218"/>
      <c r="CKP2196" s="218"/>
      <c r="CKQ2196" s="218"/>
      <c r="CKR2196" s="218"/>
      <c r="CKS2196" s="218"/>
      <c r="CKT2196" s="218"/>
      <c r="CKU2196" s="218"/>
      <c r="CKV2196" s="218"/>
      <c r="CKW2196" s="218"/>
      <c r="CKX2196" s="218"/>
      <c r="CKY2196" s="218"/>
      <c r="CKZ2196" s="218"/>
      <c r="CLA2196" s="218"/>
      <c r="CLB2196" s="218"/>
      <c r="CLC2196" s="218"/>
      <c r="CLD2196" s="218"/>
      <c r="CLE2196" s="218"/>
      <c r="CLF2196" s="218"/>
      <c r="CLG2196" s="218"/>
      <c r="CLH2196" s="218"/>
      <c r="CLI2196" s="218"/>
      <c r="CLJ2196" s="218"/>
      <c r="CLK2196" s="218"/>
      <c r="CLL2196" s="218"/>
      <c r="CLM2196" s="218"/>
      <c r="CLN2196" s="218"/>
      <c r="CLO2196" s="218"/>
      <c r="CLP2196" s="218"/>
      <c r="CLQ2196" s="218"/>
      <c r="CLR2196" s="218"/>
      <c r="CLS2196" s="218"/>
      <c r="CLT2196" s="218"/>
      <c r="CLU2196" s="218"/>
      <c r="CLV2196" s="218"/>
      <c r="CLW2196" s="218"/>
      <c r="CLX2196" s="218"/>
      <c r="CLY2196" s="218"/>
      <c r="CLZ2196" s="218"/>
      <c r="CMA2196" s="218"/>
      <c r="CMB2196" s="218"/>
      <c r="CMC2196" s="218"/>
      <c r="CMD2196" s="218"/>
      <c r="CME2196" s="218"/>
      <c r="CMF2196" s="218"/>
      <c r="CMG2196" s="218"/>
      <c r="CMH2196" s="218"/>
      <c r="CMI2196" s="218"/>
      <c r="CMJ2196" s="218"/>
      <c r="CMK2196" s="218"/>
      <c r="CML2196" s="218"/>
      <c r="CMM2196" s="218"/>
      <c r="CMN2196" s="218"/>
      <c r="CMO2196" s="218"/>
      <c r="CMP2196" s="218"/>
      <c r="CMQ2196" s="218"/>
      <c r="CMR2196" s="218"/>
      <c r="CMS2196" s="218"/>
      <c r="CMT2196" s="218"/>
      <c r="CMU2196" s="218"/>
      <c r="CMV2196" s="218"/>
      <c r="CMW2196" s="218"/>
      <c r="CMX2196" s="218"/>
      <c r="CMY2196" s="218"/>
      <c r="CMZ2196" s="218"/>
      <c r="CNA2196" s="218"/>
      <c r="CNB2196" s="218"/>
      <c r="CNC2196" s="218"/>
      <c r="CND2196" s="218"/>
      <c r="CNE2196" s="218"/>
      <c r="CNF2196" s="218"/>
      <c r="CNG2196" s="218"/>
      <c r="CNH2196" s="218"/>
      <c r="CNI2196" s="218"/>
      <c r="CNJ2196" s="218"/>
      <c r="CNK2196" s="218"/>
      <c r="CNL2196" s="218"/>
      <c r="CNM2196" s="218"/>
      <c r="CNN2196" s="218"/>
      <c r="CNO2196" s="218"/>
      <c r="CNP2196" s="218"/>
      <c r="CNQ2196" s="218"/>
      <c r="CNR2196" s="218"/>
      <c r="CNS2196" s="218"/>
      <c r="CNT2196" s="218"/>
      <c r="CNU2196" s="218"/>
      <c r="CNV2196" s="218"/>
      <c r="CNW2196" s="218"/>
      <c r="CNX2196" s="218"/>
      <c r="CNY2196" s="218"/>
      <c r="CNZ2196" s="218"/>
      <c r="COA2196" s="218"/>
      <c r="COB2196" s="218"/>
      <c r="COC2196" s="218"/>
      <c r="COD2196" s="218"/>
      <c r="COE2196" s="218"/>
      <c r="COF2196" s="218"/>
      <c r="COG2196" s="218"/>
      <c r="COH2196" s="218"/>
      <c r="COI2196" s="218"/>
      <c r="COJ2196" s="218"/>
      <c r="COK2196" s="218"/>
      <c r="COL2196" s="218"/>
      <c r="COM2196" s="218"/>
      <c r="CON2196" s="218"/>
      <c r="COO2196" s="218"/>
      <c r="COP2196" s="218"/>
      <c r="COQ2196" s="218"/>
      <c r="COR2196" s="218"/>
      <c r="COS2196" s="218"/>
      <c r="COT2196" s="218"/>
      <c r="COU2196" s="218"/>
      <c r="COV2196" s="218"/>
      <c r="COW2196" s="218"/>
      <c r="COX2196" s="218"/>
      <c r="COY2196" s="218"/>
      <c r="COZ2196" s="218"/>
      <c r="CPA2196" s="218"/>
      <c r="CPB2196" s="218"/>
      <c r="CPC2196" s="218"/>
      <c r="CPD2196" s="218"/>
      <c r="CPE2196" s="218"/>
      <c r="CPF2196" s="218"/>
      <c r="CPG2196" s="218"/>
      <c r="CPH2196" s="218"/>
      <c r="CPI2196" s="218"/>
      <c r="CPJ2196" s="218"/>
      <c r="CPK2196" s="218"/>
      <c r="CPL2196" s="218"/>
      <c r="CPM2196" s="218"/>
      <c r="CPN2196" s="218"/>
      <c r="CPO2196" s="218"/>
      <c r="CPP2196" s="218"/>
      <c r="CPQ2196" s="218"/>
      <c r="CPR2196" s="218"/>
      <c r="CPS2196" s="218"/>
      <c r="CPT2196" s="218"/>
      <c r="CPU2196" s="218"/>
      <c r="CPV2196" s="218"/>
      <c r="CPW2196" s="218"/>
      <c r="CPX2196" s="218"/>
      <c r="CPY2196" s="218"/>
      <c r="CPZ2196" s="218"/>
      <c r="CQA2196" s="218"/>
      <c r="CQB2196" s="218"/>
      <c r="CQC2196" s="218"/>
      <c r="CQD2196" s="218"/>
      <c r="CQE2196" s="218"/>
      <c r="CQF2196" s="218"/>
      <c r="CQG2196" s="218"/>
      <c r="CQH2196" s="218"/>
      <c r="CQI2196" s="218"/>
      <c r="CQJ2196" s="218"/>
      <c r="CQK2196" s="218"/>
      <c r="CQL2196" s="218"/>
      <c r="CQM2196" s="218"/>
      <c r="CQN2196" s="218"/>
      <c r="CQO2196" s="218"/>
      <c r="CQP2196" s="218"/>
      <c r="CQQ2196" s="218"/>
      <c r="CQR2196" s="218"/>
      <c r="CQS2196" s="218"/>
      <c r="CQT2196" s="218"/>
      <c r="CQU2196" s="218"/>
      <c r="CQV2196" s="218"/>
      <c r="CQW2196" s="218"/>
      <c r="CQX2196" s="218"/>
      <c r="CQY2196" s="218"/>
      <c r="CQZ2196" s="218"/>
      <c r="CRA2196" s="218"/>
      <c r="CRB2196" s="218"/>
      <c r="CRC2196" s="218"/>
      <c r="CRD2196" s="218"/>
      <c r="CRE2196" s="218"/>
      <c r="CRF2196" s="218"/>
      <c r="CRG2196" s="218"/>
      <c r="CRH2196" s="218"/>
      <c r="CRI2196" s="218"/>
      <c r="CRJ2196" s="218"/>
      <c r="CRK2196" s="218"/>
      <c r="CRL2196" s="218"/>
      <c r="CRM2196" s="218"/>
      <c r="CRN2196" s="218"/>
      <c r="CRO2196" s="218"/>
      <c r="CRP2196" s="218"/>
      <c r="CRQ2196" s="218"/>
      <c r="CRR2196" s="218"/>
      <c r="CRS2196" s="218"/>
      <c r="CRT2196" s="218"/>
      <c r="CRU2196" s="218"/>
      <c r="CRV2196" s="218"/>
      <c r="CRW2196" s="218"/>
      <c r="CRX2196" s="218"/>
      <c r="CRY2196" s="218"/>
      <c r="CRZ2196" s="218"/>
      <c r="CSA2196" s="218"/>
      <c r="CSB2196" s="218"/>
      <c r="CSC2196" s="218"/>
      <c r="CSD2196" s="218"/>
      <c r="CSE2196" s="218"/>
      <c r="CSF2196" s="218"/>
      <c r="CSG2196" s="218"/>
      <c r="CSH2196" s="218"/>
      <c r="CSI2196" s="218"/>
      <c r="CSJ2196" s="218"/>
      <c r="CSK2196" s="218"/>
      <c r="CSL2196" s="218"/>
      <c r="CSM2196" s="218"/>
      <c r="CSN2196" s="218"/>
      <c r="CSO2196" s="218"/>
      <c r="CSP2196" s="218"/>
      <c r="CSQ2196" s="218"/>
      <c r="CSR2196" s="218"/>
      <c r="CSS2196" s="218"/>
      <c r="CST2196" s="218"/>
      <c r="CSU2196" s="218"/>
      <c r="CSV2196" s="218"/>
      <c r="CSW2196" s="218"/>
      <c r="CSX2196" s="218"/>
      <c r="CSY2196" s="218"/>
      <c r="CSZ2196" s="218"/>
      <c r="CTA2196" s="218"/>
      <c r="CTB2196" s="218"/>
      <c r="CTC2196" s="218"/>
      <c r="CTD2196" s="218"/>
      <c r="CTE2196" s="218"/>
      <c r="CTF2196" s="218"/>
      <c r="CTG2196" s="218"/>
      <c r="CTH2196" s="218"/>
      <c r="CTI2196" s="218"/>
      <c r="CTJ2196" s="218"/>
      <c r="CTK2196" s="218"/>
      <c r="CTL2196" s="218"/>
      <c r="CTM2196" s="218"/>
      <c r="CTN2196" s="218"/>
      <c r="CTO2196" s="218"/>
      <c r="CTP2196" s="218"/>
      <c r="CTQ2196" s="218"/>
      <c r="CTR2196" s="218"/>
      <c r="CTS2196" s="218"/>
      <c r="CTT2196" s="218"/>
      <c r="CTU2196" s="218"/>
      <c r="CTV2196" s="218"/>
      <c r="CTW2196" s="218"/>
      <c r="CTX2196" s="218"/>
      <c r="CTY2196" s="218"/>
      <c r="CTZ2196" s="218"/>
      <c r="CUA2196" s="218"/>
      <c r="CUB2196" s="218"/>
      <c r="CUC2196" s="218"/>
      <c r="CUD2196" s="218"/>
      <c r="CUE2196" s="218"/>
      <c r="CUF2196" s="218"/>
      <c r="CUG2196" s="218"/>
      <c r="CUH2196" s="218"/>
      <c r="CUI2196" s="218"/>
      <c r="CUJ2196" s="218"/>
      <c r="CUK2196" s="218"/>
      <c r="CUL2196" s="218"/>
      <c r="CUM2196" s="218"/>
      <c r="CUN2196" s="218"/>
      <c r="CUO2196" s="218"/>
      <c r="CUP2196" s="218"/>
      <c r="CUQ2196" s="218"/>
      <c r="CUR2196" s="218"/>
      <c r="CUS2196" s="218"/>
      <c r="CUT2196" s="218"/>
      <c r="CUU2196" s="218"/>
      <c r="CUV2196" s="218"/>
      <c r="CUW2196" s="218"/>
      <c r="CUX2196" s="218"/>
      <c r="CUY2196" s="218"/>
      <c r="CUZ2196" s="218"/>
      <c r="CVA2196" s="218"/>
      <c r="CVB2196" s="218"/>
      <c r="CVC2196" s="218"/>
      <c r="CVD2196" s="218"/>
      <c r="CVE2196" s="218"/>
      <c r="CVF2196" s="218"/>
      <c r="CVG2196" s="218"/>
      <c r="CVH2196" s="218"/>
      <c r="CVI2196" s="218"/>
      <c r="CVJ2196" s="218"/>
      <c r="CVK2196" s="218"/>
      <c r="CVL2196" s="218"/>
      <c r="CVM2196" s="218"/>
      <c r="CVN2196" s="218"/>
      <c r="CVO2196" s="218"/>
      <c r="CVP2196" s="218"/>
      <c r="CVQ2196" s="218"/>
      <c r="CVR2196" s="218"/>
      <c r="CVS2196" s="218"/>
      <c r="CVT2196" s="218"/>
      <c r="CVU2196" s="218"/>
      <c r="CVV2196" s="218"/>
      <c r="CVW2196" s="218"/>
      <c r="CVX2196" s="218"/>
      <c r="CVY2196" s="218"/>
      <c r="CVZ2196" s="218"/>
      <c r="CWA2196" s="218"/>
      <c r="CWB2196" s="218"/>
      <c r="CWC2196" s="218"/>
      <c r="CWD2196" s="218"/>
      <c r="CWE2196" s="218"/>
      <c r="CWF2196" s="218"/>
      <c r="CWG2196" s="218"/>
      <c r="CWH2196" s="218"/>
      <c r="CWI2196" s="218"/>
      <c r="CWJ2196" s="218"/>
      <c r="CWK2196" s="218"/>
      <c r="CWL2196" s="218"/>
      <c r="CWM2196" s="218"/>
      <c r="CWN2196" s="218"/>
      <c r="CWO2196" s="218"/>
      <c r="CWP2196" s="218"/>
      <c r="CWQ2196" s="218"/>
      <c r="CWR2196" s="218"/>
      <c r="CWS2196" s="218"/>
      <c r="CWT2196" s="218"/>
      <c r="CWU2196" s="218"/>
      <c r="CWV2196" s="218"/>
      <c r="CWW2196" s="218"/>
      <c r="CWX2196" s="218"/>
      <c r="CWY2196" s="218"/>
      <c r="CWZ2196" s="218"/>
      <c r="CXA2196" s="218"/>
      <c r="CXB2196" s="218"/>
      <c r="CXC2196" s="218"/>
      <c r="CXD2196" s="218"/>
      <c r="CXE2196" s="218"/>
      <c r="CXF2196" s="218"/>
      <c r="CXG2196" s="218"/>
      <c r="CXH2196" s="218"/>
      <c r="CXI2196" s="218"/>
      <c r="CXJ2196" s="218"/>
      <c r="CXK2196" s="218"/>
      <c r="CXL2196" s="218"/>
      <c r="CXM2196" s="218"/>
      <c r="CXN2196" s="218"/>
      <c r="CXO2196" s="218"/>
      <c r="CXP2196" s="218"/>
      <c r="CXQ2196" s="218"/>
      <c r="CXR2196" s="218"/>
      <c r="CXS2196" s="218"/>
      <c r="CXT2196" s="218"/>
      <c r="CXU2196" s="218"/>
      <c r="CXV2196" s="218"/>
      <c r="CXW2196" s="218"/>
      <c r="CXX2196" s="218"/>
      <c r="CXY2196" s="218"/>
      <c r="CXZ2196" s="218"/>
      <c r="CYA2196" s="218"/>
      <c r="CYB2196" s="218"/>
      <c r="CYC2196" s="218"/>
      <c r="CYD2196" s="218"/>
      <c r="CYE2196" s="218"/>
      <c r="CYF2196" s="218"/>
      <c r="CYG2196" s="218"/>
      <c r="CYH2196" s="218"/>
      <c r="CYI2196" s="218"/>
      <c r="CYJ2196" s="218"/>
      <c r="CYK2196" s="218"/>
      <c r="CYL2196" s="218"/>
      <c r="CYM2196" s="218"/>
      <c r="CYN2196" s="218"/>
      <c r="CYO2196" s="218"/>
      <c r="CYP2196" s="218"/>
      <c r="CYQ2196" s="218"/>
      <c r="CYR2196" s="218"/>
      <c r="CYS2196" s="218"/>
      <c r="CYT2196" s="218"/>
      <c r="CYU2196" s="218"/>
      <c r="CYV2196" s="218"/>
      <c r="CYW2196" s="218"/>
      <c r="CYX2196" s="218"/>
      <c r="CYY2196" s="218"/>
      <c r="CYZ2196" s="218"/>
      <c r="CZA2196" s="218"/>
      <c r="CZB2196" s="218"/>
      <c r="CZC2196" s="218"/>
      <c r="CZD2196" s="218"/>
      <c r="CZE2196" s="218"/>
      <c r="CZF2196" s="218"/>
      <c r="CZG2196" s="218"/>
      <c r="CZH2196" s="218"/>
      <c r="CZI2196" s="218"/>
      <c r="CZJ2196" s="218"/>
      <c r="CZK2196" s="218"/>
      <c r="CZL2196" s="218"/>
      <c r="CZM2196" s="218"/>
      <c r="CZN2196" s="218"/>
      <c r="CZO2196" s="218"/>
      <c r="CZP2196" s="218"/>
      <c r="CZQ2196" s="218"/>
      <c r="CZR2196" s="218"/>
      <c r="CZS2196" s="218"/>
      <c r="CZT2196" s="218"/>
      <c r="CZU2196" s="218"/>
      <c r="CZV2196" s="218"/>
      <c r="CZW2196" s="218"/>
      <c r="CZX2196" s="218"/>
      <c r="CZY2196" s="218"/>
      <c r="CZZ2196" s="218"/>
      <c r="DAA2196" s="218"/>
      <c r="DAB2196" s="218"/>
      <c r="DAC2196" s="218"/>
      <c r="DAD2196" s="218"/>
      <c r="DAE2196" s="218"/>
      <c r="DAF2196" s="218"/>
      <c r="DAG2196" s="218"/>
      <c r="DAH2196" s="218"/>
      <c r="DAI2196" s="218"/>
      <c r="DAJ2196" s="218"/>
      <c r="DAK2196" s="218"/>
      <c r="DAL2196" s="218"/>
      <c r="DAM2196" s="218"/>
      <c r="DAN2196" s="218"/>
      <c r="DAO2196" s="218"/>
      <c r="DAP2196" s="218"/>
      <c r="DAQ2196" s="218"/>
      <c r="DAR2196" s="218"/>
      <c r="DAS2196" s="218"/>
      <c r="DAT2196" s="218"/>
      <c r="DAU2196" s="218"/>
      <c r="DAV2196" s="218"/>
      <c r="DAW2196" s="218"/>
      <c r="DAX2196" s="218"/>
      <c r="DAY2196" s="218"/>
      <c r="DAZ2196" s="218"/>
      <c r="DBA2196" s="218"/>
      <c r="DBB2196" s="218"/>
      <c r="DBC2196" s="218"/>
      <c r="DBD2196" s="218"/>
      <c r="DBE2196" s="218"/>
      <c r="DBF2196" s="218"/>
      <c r="DBG2196" s="218"/>
      <c r="DBH2196" s="218"/>
      <c r="DBI2196" s="218"/>
      <c r="DBJ2196" s="218"/>
      <c r="DBK2196" s="218"/>
      <c r="DBL2196" s="218"/>
      <c r="DBM2196" s="218"/>
      <c r="DBN2196" s="218"/>
      <c r="DBO2196" s="218"/>
      <c r="DBP2196" s="218"/>
      <c r="DBQ2196" s="218"/>
      <c r="DBR2196" s="218"/>
      <c r="DBS2196" s="218"/>
      <c r="DBT2196" s="218"/>
      <c r="DBU2196" s="218"/>
      <c r="DBV2196" s="218"/>
      <c r="DBW2196" s="218"/>
      <c r="DBX2196" s="218"/>
      <c r="DBY2196" s="218"/>
      <c r="DBZ2196" s="218"/>
      <c r="DCA2196" s="218"/>
      <c r="DCB2196" s="218"/>
      <c r="DCC2196" s="218"/>
      <c r="DCD2196" s="218"/>
      <c r="DCE2196" s="218"/>
      <c r="DCF2196" s="218"/>
      <c r="DCG2196" s="218"/>
      <c r="DCH2196" s="218"/>
      <c r="DCI2196" s="218"/>
      <c r="DCJ2196" s="218"/>
      <c r="DCK2196" s="218"/>
      <c r="DCL2196" s="218"/>
      <c r="DCM2196" s="218"/>
      <c r="DCN2196" s="218"/>
      <c r="DCO2196" s="218"/>
      <c r="DCP2196" s="218"/>
      <c r="DCQ2196" s="218"/>
      <c r="DCR2196" s="218"/>
      <c r="DCS2196" s="218"/>
      <c r="DCT2196" s="218"/>
      <c r="DCU2196" s="218"/>
      <c r="DCV2196" s="218"/>
      <c r="DCW2196" s="218"/>
      <c r="DCX2196" s="218"/>
      <c r="DCY2196" s="218"/>
      <c r="DCZ2196" s="218"/>
      <c r="DDA2196" s="218"/>
      <c r="DDB2196" s="218"/>
      <c r="DDC2196" s="218"/>
      <c r="DDD2196" s="218"/>
      <c r="DDE2196" s="218"/>
      <c r="DDF2196" s="218"/>
      <c r="DDG2196" s="218"/>
      <c r="DDH2196" s="218"/>
      <c r="DDI2196" s="218"/>
      <c r="DDJ2196" s="218"/>
      <c r="DDK2196" s="218"/>
      <c r="DDL2196" s="218"/>
      <c r="DDM2196" s="218"/>
      <c r="DDN2196" s="218"/>
      <c r="DDO2196" s="218"/>
      <c r="DDP2196" s="218"/>
      <c r="DDQ2196" s="218"/>
      <c r="DDR2196" s="218"/>
      <c r="DDS2196" s="218"/>
      <c r="DDT2196" s="218"/>
      <c r="DDU2196" s="218"/>
      <c r="DDV2196" s="218"/>
      <c r="DDW2196" s="218"/>
      <c r="DDX2196" s="218"/>
      <c r="DDY2196" s="218"/>
      <c r="DDZ2196" s="218"/>
      <c r="DEA2196" s="218"/>
      <c r="DEB2196" s="218"/>
      <c r="DEC2196" s="218"/>
      <c r="DED2196" s="218"/>
      <c r="DEE2196" s="218"/>
      <c r="DEF2196" s="218"/>
      <c r="DEG2196" s="218"/>
      <c r="DEH2196" s="218"/>
      <c r="DEI2196" s="218"/>
      <c r="DEJ2196" s="218"/>
      <c r="DEK2196" s="218"/>
      <c r="DEL2196" s="218"/>
      <c r="DEM2196" s="218"/>
      <c r="DEN2196" s="218"/>
      <c r="DEO2196" s="218"/>
      <c r="DEP2196" s="218"/>
      <c r="DEQ2196" s="218"/>
      <c r="DER2196" s="218"/>
      <c r="DES2196" s="218"/>
      <c r="DET2196" s="218"/>
      <c r="DEU2196" s="218"/>
      <c r="DEV2196" s="218"/>
      <c r="DEW2196" s="218"/>
      <c r="DEX2196" s="218"/>
      <c r="DEY2196" s="218"/>
      <c r="DEZ2196" s="218"/>
      <c r="DFA2196" s="218"/>
      <c r="DFB2196" s="218"/>
      <c r="DFC2196" s="218"/>
      <c r="DFD2196" s="218"/>
      <c r="DFE2196" s="218"/>
      <c r="DFF2196" s="218"/>
      <c r="DFG2196" s="218"/>
      <c r="DFH2196" s="218"/>
      <c r="DFI2196" s="218"/>
      <c r="DFJ2196" s="218"/>
      <c r="DFK2196" s="218"/>
      <c r="DFL2196" s="218"/>
      <c r="DFM2196" s="218"/>
      <c r="DFN2196" s="218"/>
      <c r="DFO2196" s="218"/>
      <c r="DFP2196" s="218"/>
      <c r="DFQ2196" s="218"/>
      <c r="DFR2196" s="218"/>
      <c r="DFS2196" s="218"/>
      <c r="DFT2196" s="218"/>
      <c r="DFU2196" s="218"/>
      <c r="DFV2196" s="218"/>
      <c r="DFW2196" s="218"/>
      <c r="DFX2196" s="218"/>
      <c r="DFY2196" s="218"/>
      <c r="DFZ2196" s="218"/>
      <c r="DGA2196" s="218"/>
      <c r="DGB2196" s="218"/>
      <c r="DGC2196" s="218"/>
      <c r="DGD2196" s="218"/>
      <c r="DGE2196" s="218"/>
      <c r="DGF2196" s="218"/>
      <c r="DGG2196" s="218"/>
      <c r="DGH2196" s="218"/>
      <c r="DGI2196" s="218"/>
      <c r="DGJ2196" s="218"/>
      <c r="DGK2196" s="218"/>
      <c r="DGL2196" s="218"/>
      <c r="DGM2196" s="218"/>
      <c r="DGN2196" s="218"/>
      <c r="DGO2196" s="218"/>
      <c r="DGP2196" s="218"/>
      <c r="DGQ2196" s="218"/>
      <c r="DGR2196" s="218"/>
      <c r="DGS2196" s="218"/>
      <c r="DGT2196" s="218"/>
      <c r="DGU2196" s="218"/>
      <c r="DGV2196" s="218"/>
      <c r="DGW2196" s="218"/>
      <c r="DGX2196" s="218"/>
      <c r="DGY2196" s="218"/>
      <c r="DGZ2196" s="218"/>
      <c r="DHA2196" s="218"/>
      <c r="DHB2196" s="218"/>
      <c r="DHC2196" s="218"/>
      <c r="DHD2196" s="218"/>
      <c r="DHE2196" s="218"/>
      <c r="DHF2196" s="218"/>
      <c r="DHG2196" s="218"/>
      <c r="DHH2196" s="218"/>
      <c r="DHI2196" s="218"/>
      <c r="DHJ2196" s="218"/>
      <c r="DHK2196" s="218"/>
      <c r="DHL2196" s="218"/>
      <c r="DHM2196" s="218"/>
      <c r="DHN2196" s="218"/>
      <c r="DHO2196" s="218"/>
      <c r="DHP2196" s="218"/>
      <c r="DHQ2196" s="218"/>
      <c r="DHR2196" s="218"/>
      <c r="DHS2196" s="218"/>
      <c r="DHT2196" s="218"/>
      <c r="DHU2196" s="218"/>
      <c r="DHV2196" s="218"/>
      <c r="DHW2196" s="218"/>
      <c r="DHX2196" s="218"/>
      <c r="DHY2196" s="218"/>
      <c r="DHZ2196" s="218"/>
      <c r="DIA2196" s="218"/>
      <c r="DIB2196" s="218"/>
      <c r="DIC2196" s="218"/>
      <c r="DID2196" s="218"/>
      <c r="DIE2196" s="218"/>
      <c r="DIF2196" s="218"/>
      <c r="DIG2196" s="218"/>
      <c r="DIH2196" s="218"/>
      <c r="DII2196" s="218"/>
      <c r="DIJ2196" s="218"/>
      <c r="DIK2196" s="218"/>
      <c r="DIL2196" s="218"/>
      <c r="DIM2196" s="218"/>
      <c r="DIN2196" s="218"/>
      <c r="DIO2196" s="218"/>
      <c r="DIP2196" s="218"/>
      <c r="DIQ2196" s="218"/>
      <c r="DIR2196" s="218"/>
      <c r="DIS2196" s="218"/>
      <c r="DIT2196" s="218"/>
      <c r="DIU2196" s="218"/>
      <c r="DIV2196" s="218"/>
      <c r="DIW2196" s="218"/>
      <c r="DIX2196" s="218"/>
      <c r="DIY2196" s="218"/>
      <c r="DIZ2196" s="218"/>
      <c r="DJA2196" s="218"/>
      <c r="DJB2196" s="218"/>
      <c r="DJC2196" s="218"/>
      <c r="DJD2196" s="218"/>
      <c r="DJE2196" s="218"/>
      <c r="DJF2196" s="218"/>
      <c r="DJG2196" s="218"/>
      <c r="DJH2196" s="218"/>
      <c r="DJI2196" s="218"/>
      <c r="DJJ2196" s="218"/>
      <c r="DJK2196" s="218"/>
      <c r="DJL2196" s="218"/>
      <c r="DJM2196" s="218"/>
      <c r="DJN2196" s="218"/>
      <c r="DJO2196" s="218"/>
      <c r="DJP2196" s="218"/>
      <c r="DJQ2196" s="218"/>
      <c r="DJR2196" s="218"/>
      <c r="DJS2196" s="218"/>
      <c r="DJT2196" s="218"/>
      <c r="DJU2196" s="218"/>
      <c r="DJV2196" s="218"/>
      <c r="DJW2196" s="218"/>
      <c r="DJX2196" s="218"/>
      <c r="DJY2196" s="218"/>
      <c r="DJZ2196" s="218"/>
      <c r="DKA2196" s="218"/>
      <c r="DKB2196" s="218"/>
      <c r="DKC2196" s="218"/>
      <c r="DKD2196" s="218"/>
      <c r="DKE2196" s="218"/>
      <c r="DKF2196" s="218"/>
      <c r="DKG2196" s="218"/>
      <c r="DKH2196" s="218"/>
      <c r="DKI2196" s="218"/>
      <c r="DKJ2196" s="218"/>
      <c r="DKK2196" s="218"/>
      <c r="DKL2196" s="218"/>
      <c r="DKM2196" s="218"/>
      <c r="DKN2196" s="218"/>
      <c r="DKO2196" s="218"/>
      <c r="DKP2196" s="218"/>
      <c r="DKQ2196" s="218"/>
      <c r="DKR2196" s="218"/>
      <c r="DKS2196" s="218"/>
      <c r="DKT2196" s="218"/>
      <c r="DKU2196" s="218"/>
      <c r="DKV2196" s="218"/>
      <c r="DKW2196" s="218"/>
      <c r="DKX2196" s="218"/>
      <c r="DKY2196" s="218"/>
      <c r="DKZ2196" s="218"/>
      <c r="DLA2196" s="218"/>
      <c r="DLB2196" s="218"/>
      <c r="DLC2196" s="218"/>
      <c r="DLD2196" s="218"/>
      <c r="DLE2196" s="218"/>
      <c r="DLF2196" s="218"/>
      <c r="DLG2196" s="218"/>
      <c r="DLH2196" s="218"/>
      <c r="DLI2196" s="218"/>
      <c r="DLJ2196" s="218"/>
      <c r="DLK2196" s="218"/>
      <c r="DLL2196" s="218"/>
      <c r="DLM2196" s="218"/>
      <c r="DLN2196" s="218"/>
      <c r="DLO2196" s="218"/>
      <c r="DLP2196" s="218"/>
      <c r="DLQ2196" s="218"/>
      <c r="DLR2196" s="218"/>
      <c r="DLS2196" s="218"/>
      <c r="DLT2196" s="218"/>
      <c r="DLU2196" s="218"/>
      <c r="DLV2196" s="218"/>
      <c r="DLW2196" s="218"/>
      <c r="DLX2196" s="218"/>
      <c r="DLY2196" s="218"/>
      <c r="DLZ2196" s="218"/>
      <c r="DMA2196" s="218"/>
      <c r="DMB2196" s="218"/>
      <c r="DMC2196" s="218"/>
      <c r="DMD2196" s="218"/>
      <c r="DME2196" s="218"/>
      <c r="DMF2196" s="218"/>
      <c r="DMG2196" s="218"/>
      <c r="DMH2196" s="218"/>
      <c r="DMI2196" s="218"/>
      <c r="DMJ2196" s="218"/>
      <c r="DMK2196" s="218"/>
      <c r="DML2196" s="218"/>
      <c r="DMM2196" s="218"/>
      <c r="DMN2196" s="218"/>
      <c r="DMO2196" s="218"/>
      <c r="DMP2196" s="218"/>
      <c r="DMQ2196" s="218"/>
      <c r="DMR2196" s="218"/>
      <c r="DMS2196" s="218"/>
      <c r="DMT2196" s="218"/>
      <c r="DMU2196" s="218"/>
      <c r="DMV2196" s="218"/>
      <c r="DMW2196" s="218"/>
      <c r="DMX2196" s="218"/>
      <c r="DMY2196" s="218"/>
      <c r="DMZ2196" s="218"/>
      <c r="DNA2196" s="218"/>
      <c r="DNB2196" s="218"/>
      <c r="DNC2196" s="218"/>
      <c r="DND2196" s="218"/>
      <c r="DNE2196" s="218"/>
      <c r="DNF2196" s="218"/>
      <c r="DNG2196" s="218"/>
      <c r="DNH2196" s="218"/>
      <c r="DNI2196" s="218"/>
      <c r="DNJ2196" s="218"/>
      <c r="DNK2196" s="218"/>
      <c r="DNL2196" s="218"/>
      <c r="DNM2196" s="218"/>
      <c r="DNN2196" s="218"/>
      <c r="DNO2196" s="218"/>
      <c r="DNP2196" s="218"/>
      <c r="DNQ2196" s="218"/>
      <c r="DNR2196" s="218"/>
      <c r="DNS2196" s="218"/>
      <c r="DNT2196" s="218"/>
      <c r="DNU2196" s="218"/>
      <c r="DNV2196" s="218"/>
      <c r="DNW2196" s="218"/>
      <c r="DNX2196" s="218"/>
      <c r="DNY2196" s="218"/>
      <c r="DNZ2196" s="218"/>
      <c r="DOA2196" s="218"/>
      <c r="DOB2196" s="218"/>
      <c r="DOC2196" s="218"/>
      <c r="DOD2196" s="218"/>
      <c r="DOE2196" s="218"/>
      <c r="DOF2196" s="218"/>
      <c r="DOG2196" s="218"/>
      <c r="DOH2196" s="218"/>
      <c r="DOI2196" s="218"/>
      <c r="DOJ2196" s="218"/>
      <c r="DOK2196" s="218"/>
      <c r="DOL2196" s="218"/>
      <c r="DOM2196" s="218"/>
      <c r="DON2196" s="218"/>
      <c r="DOO2196" s="218"/>
      <c r="DOP2196" s="218"/>
      <c r="DOQ2196" s="218"/>
      <c r="DOR2196" s="218"/>
      <c r="DOS2196" s="218"/>
      <c r="DOT2196" s="218"/>
      <c r="DOU2196" s="218"/>
      <c r="DOV2196" s="218"/>
      <c r="DOW2196" s="218"/>
      <c r="DOX2196" s="218"/>
      <c r="DOY2196" s="218"/>
      <c r="DOZ2196" s="218"/>
      <c r="DPA2196" s="218"/>
      <c r="DPB2196" s="218"/>
      <c r="DPC2196" s="218"/>
      <c r="DPD2196" s="218"/>
      <c r="DPE2196" s="218"/>
      <c r="DPF2196" s="218"/>
      <c r="DPG2196" s="218"/>
      <c r="DPH2196" s="218"/>
      <c r="DPI2196" s="218"/>
      <c r="DPJ2196" s="218"/>
      <c r="DPK2196" s="218"/>
      <c r="DPL2196" s="218"/>
      <c r="DPM2196" s="218"/>
      <c r="DPN2196" s="218"/>
      <c r="DPO2196" s="218"/>
      <c r="DPP2196" s="218"/>
      <c r="DPQ2196" s="218"/>
      <c r="DPR2196" s="218"/>
      <c r="DPS2196" s="218"/>
      <c r="DPT2196" s="218"/>
      <c r="DPU2196" s="218"/>
      <c r="DPV2196" s="218"/>
      <c r="DPW2196" s="218"/>
      <c r="DPX2196" s="218"/>
      <c r="DPY2196" s="218"/>
      <c r="DPZ2196" s="218"/>
      <c r="DQA2196" s="218"/>
      <c r="DQB2196" s="218"/>
      <c r="DQC2196" s="218"/>
      <c r="DQD2196" s="218"/>
      <c r="DQE2196" s="218"/>
      <c r="DQF2196" s="218"/>
      <c r="DQG2196" s="218"/>
      <c r="DQH2196" s="218"/>
      <c r="DQI2196" s="218"/>
      <c r="DQJ2196" s="218"/>
      <c r="DQK2196" s="218"/>
      <c r="DQL2196" s="218"/>
      <c r="DQM2196" s="218"/>
      <c r="DQN2196" s="218"/>
      <c r="DQO2196" s="218"/>
      <c r="DQP2196" s="218"/>
      <c r="DQQ2196" s="218"/>
      <c r="DQR2196" s="218"/>
      <c r="DQS2196" s="218"/>
      <c r="DQT2196" s="218"/>
      <c r="DQU2196" s="218"/>
      <c r="DQV2196" s="218"/>
      <c r="DQW2196" s="218"/>
      <c r="DQX2196" s="218"/>
      <c r="DQY2196" s="218"/>
      <c r="DQZ2196" s="218"/>
      <c r="DRA2196" s="218"/>
      <c r="DRB2196" s="218"/>
      <c r="DRC2196" s="218"/>
      <c r="DRD2196" s="218"/>
      <c r="DRE2196" s="218"/>
      <c r="DRF2196" s="218"/>
      <c r="DRG2196" s="218"/>
      <c r="DRH2196" s="218"/>
      <c r="DRI2196" s="218"/>
      <c r="DRJ2196" s="218"/>
      <c r="DRK2196" s="218"/>
      <c r="DRL2196" s="218"/>
      <c r="DRM2196" s="218"/>
      <c r="DRN2196" s="218"/>
      <c r="DRO2196" s="218"/>
      <c r="DRP2196" s="218"/>
      <c r="DRQ2196" s="218"/>
      <c r="DRR2196" s="218"/>
      <c r="DRS2196" s="218"/>
      <c r="DRT2196" s="218"/>
      <c r="DRU2196" s="218"/>
      <c r="DRV2196" s="218"/>
      <c r="DRW2196" s="218"/>
      <c r="DRX2196" s="218"/>
      <c r="DRY2196" s="218"/>
      <c r="DRZ2196" s="218"/>
      <c r="DSA2196" s="218"/>
      <c r="DSB2196" s="218"/>
      <c r="DSC2196" s="218"/>
      <c r="DSD2196" s="218"/>
      <c r="DSE2196" s="218"/>
      <c r="DSF2196" s="218"/>
      <c r="DSG2196" s="218"/>
      <c r="DSH2196" s="218"/>
      <c r="DSI2196" s="218"/>
      <c r="DSJ2196" s="218"/>
      <c r="DSK2196" s="218"/>
      <c r="DSL2196" s="218"/>
      <c r="DSM2196" s="218"/>
      <c r="DSN2196" s="218"/>
      <c r="DSO2196" s="218"/>
      <c r="DSP2196" s="218"/>
      <c r="DSQ2196" s="218"/>
      <c r="DSR2196" s="218"/>
      <c r="DSS2196" s="218"/>
      <c r="DST2196" s="218"/>
      <c r="DSU2196" s="218"/>
      <c r="DSV2196" s="218"/>
      <c r="DSW2196" s="218"/>
      <c r="DSX2196" s="218"/>
      <c r="DSY2196" s="218"/>
      <c r="DSZ2196" s="218"/>
      <c r="DTA2196" s="218"/>
      <c r="DTB2196" s="218"/>
      <c r="DTC2196" s="218"/>
      <c r="DTD2196" s="218"/>
      <c r="DTE2196" s="218"/>
      <c r="DTF2196" s="218"/>
      <c r="DTG2196" s="218"/>
      <c r="DTH2196" s="218"/>
      <c r="DTI2196" s="218"/>
      <c r="DTJ2196" s="218"/>
      <c r="DTK2196" s="218"/>
      <c r="DTL2196" s="218"/>
      <c r="DTM2196" s="218"/>
      <c r="DTN2196" s="218"/>
      <c r="DTO2196" s="218"/>
      <c r="DTP2196" s="218"/>
      <c r="DTQ2196" s="218"/>
      <c r="DTR2196" s="218"/>
      <c r="DTS2196" s="218"/>
      <c r="DTT2196" s="218"/>
      <c r="DTU2196" s="218"/>
      <c r="DTV2196" s="218"/>
      <c r="DTW2196" s="218"/>
      <c r="DTX2196" s="218"/>
      <c r="DTY2196" s="218"/>
      <c r="DTZ2196" s="218"/>
      <c r="DUA2196" s="218"/>
      <c r="DUB2196" s="218"/>
      <c r="DUC2196" s="218"/>
      <c r="DUD2196" s="218"/>
      <c r="DUE2196" s="218"/>
      <c r="DUF2196" s="218"/>
      <c r="DUG2196" s="218"/>
      <c r="DUH2196" s="218"/>
      <c r="DUI2196" s="218"/>
      <c r="DUJ2196" s="218"/>
      <c r="DUK2196" s="218"/>
      <c r="DUL2196" s="218"/>
      <c r="DUM2196" s="218"/>
      <c r="DUN2196" s="218"/>
      <c r="DUO2196" s="218"/>
      <c r="DUP2196" s="218"/>
      <c r="DUQ2196" s="218"/>
      <c r="DUR2196" s="218"/>
      <c r="DUS2196" s="218"/>
      <c r="DUT2196" s="218"/>
      <c r="DUU2196" s="218"/>
      <c r="DUV2196" s="218"/>
      <c r="DUW2196" s="218"/>
      <c r="DUX2196" s="218"/>
      <c r="DUY2196" s="218"/>
      <c r="DUZ2196" s="218"/>
      <c r="DVA2196" s="218"/>
      <c r="DVB2196" s="218"/>
      <c r="DVC2196" s="218"/>
      <c r="DVD2196" s="218"/>
      <c r="DVE2196" s="218"/>
      <c r="DVF2196" s="218"/>
      <c r="DVG2196" s="218"/>
      <c r="DVH2196" s="218"/>
      <c r="DVI2196" s="218"/>
      <c r="DVJ2196" s="218"/>
      <c r="DVK2196" s="218"/>
      <c r="DVL2196" s="218"/>
      <c r="DVM2196" s="218"/>
      <c r="DVN2196" s="218"/>
      <c r="DVO2196" s="218"/>
      <c r="DVP2196" s="218"/>
      <c r="DVQ2196" s="218"/>
      <c r="DVR2196" s="218"/>
      <c r="DVS2196" s="218"/>
      <c r="DVT2196" s="218"/>
      <c r="DVU2196" s="218"/>
      <c r="DVV2196" s="218"/>
      <c r="DVW2196" s="218"/>
      <c r="DVX2196" s="218"/>
      <c r="DVY2196" s="218"/>
      <c r="DVZ2196" s="218"/>
      <c r="DWA2196" s="218"/>
      <c r="DWB2196" s="218"/>
      <c r="DWC2196" s="218"/>
      <c r="DWD2196" s="218"/>
      <c r="DWE2196" s="218"/>
      <c r="DWF2196" s="218"/>
      <c r="DWG2196" s="218"/>
      <c r="DWH2196" s="218"/>
      <c r="DWI2196" s="218"/>
      <c r="DWJ2196" s="218"/>
      <c r="DWK2196" s="218"/>
      <c r="DWL2196" s="218"/>
      <c r="DWM2196" s="218"/>
      <c r="DWN2196" s="218"/>
      <c r="DWO2196" s="218"/>
      <c r="DWP2196" s="218"/>
      <c r="DWQ2196" s="218"/>
      <c r="DWR2196" s="218"/>
      <c r="DWS2196" s="218"/>
      <c r="DWT2196" s="218"/>
      <c r="DWU2196" s="218"/>
      <c r="DWV2196" s="218"/>
      <c r="DWW2196" s="218"/>
      <c r="DWX2196" s="218"/>
      <c r="DWY2196" s="218"/>
      <c r="DWZ2196" s="218"/>
      <c r="DXA2196" s="218"/>
      <c r="DXB2196" s="218"/>
      <c r="DXC2196" s="218"/>
      <c r="DXD2196" s="218"/>
      <c r="DXE2196" s="218"/>
      <c r="DXF2196" s="218"/>
      <c r="DXG2196" s="218"/>
      <c r="DXH2196" s="218"/>
      <c r="DXI2196" s="218"/>
      <c r="DXJ2196" s="218"/>
      <c r="DXK2196" s="218"/>
      <c r="DXL2196" s="218"/>
      <c r="DXM2196" s="218"/>
      <c r="DXN2196" s="218"/>
      <c r="DXO2196" s="218"/>
      <c r="DXP2196" s="218"/>
      <c r="DXQ2196" s="218"/>
      <c r="DXR2196" s="218"/>
      <c r="DXS2196" s="218"/>
      <c r="DXT2196" s="218"/>
      <c r="DXU2196" s="218"/>
      <c r="DXV2196" s="218"/>
      <c r="DXW2196" s="218"/>
      <c r="DXX2196" s="218"/>
      <c r="DXY2196" s="218"/>
      <c r="DXZ2196" s="218"/>
      <c r="DYA2196" s="218"/>
      <c r="DYB2196" s="218"/>
      <c r="DYC2196" s="218"/>
      <c r="DYD2196" s="218"/>
      <c r="DYE2196" s="218"/>
      <c r="DYF2196" s="218"/>
      <c r="DYG2196" s="218"/>
      <c r="DYH2196" s="218"/>
      <c r="DYI2196" s="218"/>
      <c r="DYJ2196" s="218"/>
      <c r="DYK2196" s="218"/>
      <c r="DYL2196" s="218"/>
      <c r="DYM2196" s="218"/>
      <c r="DYN2196" s="218"/>
      <c r="DYO2196" s="218"/>
      <c r="DYP2196" s="218"/>
      <c r="DYQ2196" s="218"/>
      <c r="DYR2196" s="218"/>
      <c r="DYS2196" s="218"/>
      <c r="DYT2196" s="218"/>
      <c r="DYU2196" s="218"/>
      <c r="DYV2196" s="218"/>
      <c r="DYW2196" s="218"/>
      <c r="DYX2196" s="218"/>
      <c r="DYY2196" s="218"/>
      <c r="DYZ2196" s="218"/>
      <c r="DZA2196" s="218"/>
      <c r="DZB2196" s="218"/>
      <c r="DZC2196" s="218"/>
      <c r="DZD2196" s="218"/>
      <c r="DZE2196" s="218"/>
      <c r="DZF2196" s="218"/>
      <c r="DZG2196" s="218"/>
      <c r="DZH2196" s="218"/>
      <c r="DZI2196" s="218"/>
      <c r="DZJ2196" s="218"/>
      <c r="DZK2196" s="218"/>
      <c r="DZL2196" s="218"/>
      <c r="DZM2196" s="218"/>
      <c r="DZN2196" s="218"/>
      <c r="DZO2196" s="218"/>
      <c r="DZP2196" s="218"/>
      <c r="DZQ2196" s="218"/>
      <c r="DZR2196" s="218"/>
      <c r="DZS2196" s="218"/>
      <c r="DZT2196" s="218"/>
      <c r="DZU2196" s="218"/>
      <c r="DZV2196" s="218"/>
      <c r="DZW2196" s="218"/>
      <c r="DZX2196" s="218"/>
      <c r="DZY2196" s="218"/>
      <c r="DZZ2196" s="218"/>
      <c r="EAA2196" s="218"/>
      <c r="EAB2196" s="218"/>
      <c r="EAC2196" s="218"/>
      <c r="EAD2196" s="218"/>
      <c r="EAE2196" s="218"/>
      <c r="EAF2196" s="218"/>
      <c r="EAG2196" s="218"/>
      <c r="EAH2196" s="218"/>
      <c r="EAI2196" s="218"/>
      <c r="EAJ2196" s="218"/>
      <c r="EAK2196" s="218"/>
      <c r="EAL2196" s="218"/>
      <c r="EAM2196" s="218"/>
      <c r="EAN2196" s="218"/>
      <c r="EAO2196" s="218"/>
      <c r="EAP2196" s="218"/>
      <c r="EAQ2196" s="218"/>
      <c r="EAR2196" s="218"/>
      <c r="EAS2196" s="218"/>
      <c r="EAT2196" s="218"/>
      <c r="EAU2196" s="218"/>
      <c r="EAV2196" s="218"/>
      <c r="EAW2196" s="218"/>
      <c r="EAX2196" s="218"/>
      <c r="EAY2196" s="218"/>
      <c r="EAZ2196" s="218"/>
      <c r="EBA2196" s="218"/>
      <c r="EBB2196" s="218"/>
      <c r="EBC2196" s="218"/>
      <c r="EBD2196" s="218"/>
      <c r="EBE2196" s="218"/>
      <c r="EBF2196" s="218"/>
      <c r="EBG2196" s="218"/>
      <c r="EBH2196" s="218"/>
      <c r="EBI2196" s="218"/>
      <c r="EBJ2196" s="218"/>
      <c r="EBK2196" s="218"/>
      <c r="EBL2196" s="218"/>
      <c r="EBM2196" s="218"/>
      <c r="EBN2196" s="218"/>
      <c r="EBO2196" s="218"/>
      <c r="EBP2196" s="218"/>
      <c r="EBQ2196" s="218"/>
      <c r="EBR2196" s="218"/>
      <c r="EBS2196" s="218"/>
      <c r="EBT2196" s="218"/>
      <c r="EBU2196" s="218"/>
      <c r="EBV2196" s="218"/>
      <c r="EBW2196" s="218"/>
      <c r="EBX2196" s="218"/>
      <c r="EBY2196" s="218"/>
      <c r="EBZ2196" s="218"/>
      <c r="ECA2196" s="218"/>
      <c r="ECB2196" s="218"/>
      <c r="ECC2196" s="218"/>
      <c r="ECD2196" s="218"/>
      <c r="ECE2196" s="218"/>
      <c r="ECF2196" s="218"/>
      <c r="ECG2196" s="218"/>
      <c r="ECH2196" s="218"/>
      <c r="ECI2196" s="218"/>
      <c r="ECJ2196" s="218"/>
      <c r="ECK2196" s="218"/>
      <c r="ECL2196" s="218"/>
      <c r="ECM2196" s="218"/>
      <c r="ECN2196" s="218"/>
      <c r="ECO2196" s="218"/>
      <c r="ECP2196" s="218"/>
      <c r="ECQ2196" s="218"/>
      <c r="ECR2196" s="218"/>
      <c r="ECS2196" s="218"/>
      <c r="ECT2196" s="218"/>
      <c r="ECU2196" s="218"/>
      <c r="ECV2196" s="218"/>
      <c r="ECW2196" s="218"/>
      <c r="ECX2196" s="218"/>
      <c r="ECY2196" s="218"/>
      <c r="ECZ2196" s="218"/>
      <c r="EDA2196" s="218"/>
      <c r="EDB2196" s="218"/>
      <c r="EDC2196" s="218"/>
      <c r="EDD2196" s="218"/>
      <c r="EDE2196" s="218"/>
      <c r="EDF2196" s="218"/>
      <c r="EDG2196" s="218"/>
      <c r="EDH2196" s="218"/>
      <c r="EDI2196" s="218"/>
      <c r="EDJ2196" s="218"/>
      <c r="EDK2196" s="218"/>
      <c r="EDL2196" s="218"/>
      <c r="EDM2196" s="218"/>
      <c r="EDN2196" s="218"/>
      <c r="EDO2196" s="218"/>
      <c r="EDP2196" s="218"/>
      <c r="EDQ2196" s="218"/>
      <c r="EDR2196" s="218"/>
      <c r="EDS2196" s="218"/>
      <c r="EDT2196" s="218"/>
      <c r="EDU2196" s="218"/>
      <c r="EDV2196" s="218"/>
      <c r="EDW2196" s="218"/>
      <c r="EDX2196" s="218"/>
      <c r="EDY2196" s="218"/>
      <c r="EDZ2196" s="218"/>
      <c r="EEA2196" s="218"/>
      <c r="EEB2196" s="218"/>
      <c r="EEC2196" s="218"/>
      <c r="EED2196" s="218"/>
      <c r="EEE2196" s="218"/>
      <c r="EEF2196" s="218"/>
      <c r="EEG2196" s="218"/>
      <c r="EEH2196" s="218"/>
      <c r="EEI2196" s="218"/>
      <c r="EEJ2196" s="218"/>
      <c r="EEK2196" s="218"/>
      <c r="EEL2196" s="218"/>
      <c r="EEM2196" s="218"/>
      <c r="EEN2196" s="218"/>
      <c r="EEO2196" s="218"/>
      <c r="EEP2196" s="218"/>
      <c r="EEQ2196" s="218"/>
      <c r="EER2196" s="218"/>
      <c r="EES2196" s="218"/>
      <c r="EET2196" s="218"/>
      <c r="EEU2196" s="218"/>
      <c r="EEV2196" s="218"/>
      <c r="EEW2196" s="218"/>
      <c r="EEX2196" s="218"/>
      <c r="EEY2196" s="218"/>
      <c r="EEZ2196" s="218"/>
      <c r="EFA2196" s="218"/>
      <c r="EFB2196" s="218"/>
      <c r="EFC2196" s="218"/>
      <c r="EFD2196" s="218"/>
      <c r="EFE2196" s="218"/>
      <c r="EFF2196" s="218"/>
      <c r="EFG2196" s="218"/>
      <c r="EFH2196" s="218"/>
      <c r="EFI2196" s="218"/>
      <c r="EFJ2196" s="218"/>
      <c r="EFK2196" s="218"/>
      <c r="EFL2196" s="218"/>
      <c r="EFM2196" s="218"/>
      <c r="EFN2196" s="218"/>
      <c r="EFO2196" s="218"/>
      <c r="EFP2196" s="218"/>
      <c r="EFQ2196" s="218"/>
      <c r="EFR2196" s="218"/>
      <c r="EFS2196" s="218"/>
      <c r="EFT2196" s="218"/>
      <c r="EFU2196" s="218"/>
      <c r="EFV2196" s="218"/>
      <c r="EFW2196" s="218"/>
      <c r="EFX2196" s="218"/>
      <c r="EFY2196" s="218"/>
      <c r="EFZ2196" s="218"/>
      <c r="EGA2196" s="218"/>
      <c r="EGB2196" s="218"/>
      <c r="EGC2196" s="218"/>
      <c r="EGD2196" s="218"/>
      <c r="EGE2196" s="218"/>
      <c r="EGF2196" s="218"/>
      <c r="EGG2196" s="218"/>
      <c r="EGH2196" s="218"/>
      <c r="EGI2196" s="218"/>
      <c r="EGJ2196" s="218"/>
      <c r="EGK2196" s="218"/>
      <c r="EGL2196" s="218"/>
      <c r="EGM2196" s="218"/>
      <c r="EGN2196" s="218"/>
      <c r="EGO2196" s="218"/>
      <c r="EGP2196" s="218"/>
      <c r="EGQ2196" s="218"/>
      <c r="EGR2196" s="218"/>
      <c r="EGS2196" s="218"/>
      <c r="EGT2196" s="218"/>
      <c r="EGU2196" s="218"/>
      <c r="EGV2196" s="218"/>
      <c r="EGW2196" s="218"/>
      <c r="EGX2196" s="218"/>
      <c r="EGY2196" s="218"/>
      <c r="EGZ2196" s="218"/>
      <c r="EHA2196" s="218"/>
      <c r="EHB2196" s="218"/>
      <c r="EHC2196" s="218"/>
      <c r="EHD2196" s="218"/>
      <c r="EHE2196" s="218"/>
      <c r="EHF2196" s="218"/>
      <c r="EHG2196" s="218"/>
      <c r="EHH2196" s="218"/>
      <c r="EHI2196" s="218"/>
      <c r="EHJ2196" s="218"/>
      <c r="EHK2196" s="218"/>
      <c r="EHL2196" s="218"/>
      <c r="EHM2196" s="218"/>
      <c r="EHN2196" s="218"/>
      <c r="EHO2196" s="218"/>
      <c r="EHP2196" s="218"/>
      <c r="EHQ2196" s="218"/>
      <c r="EHR2196" s="218"/>
      <c r="EHS2196" s="218"/>
      <c r="EHT2196" s="218"/>
      <c r="EHU2196" s="218"/>
      <c r="EHV2196" s="218"/>
      <c r="EHW2196" s="218"/>
      <c r="EHX2196" s="218"/>
      <c r="EHY2196" s="218"/>
      <c r="EHZ2196" s="218"/>
      <c r="EIA2196" s="218"/>
      <c r="EIB2196" s="218"/>
      <c r="EIC2196" s="218"/>
      <c r="EID2196" s="218"/>
      <c r="EIE2196" s="218"/>
      <c r="EIF2196" s="218"/>
      <c r="EIG2196" s="218"/>
      <c r="EIH2196" s="218"/>
      <c r="EII2196" s="218"/>
      <c r="EIJ2196" s="218"/>
      <c r="EIK2196" s="218"/>
      <c r="EIL2196" s="218"/>
      <c r="EIM2196" s="218"/>
      <c r="EIN2196" s="218"/>
      <c r="EIO2196" s="218"/>
      <c r="EIP2196" s="218"/>
      <c r="EIQ2196" s="218"/>
      <c r="EIR2196" s="218"/>
      <c r="EIS2196" s="218"/>
      <c r="EIT2196" s="218"/>
      <c r="EIU2196" s="218"/>
      <c r="EIV2196" s="218"/>
      <c r="EIW2196" s="218"/>
      <c r="EIX2196" s="218"/>
      <c r="EIY2196" s="218"/>
      <c r="EIZ2196" s="218"/>
      <c r="EJA2196" s="218"/>
      <c r="EJB2196" s="218"/>
      <c r="EJC2196" s="218"/>
      <c r="EJD2196" s="218"/>
      <c r="EJE2196" s="218"/>
      <c r="EJF2196" s="218"/>
      <c r="EJG2196" s="218"/>
      <c r="EJH2196" s="218"/>
      <c r="EJI2196" s="218"/>
      <c r="EJJ2196" s="218"/>
      <c r="EJK2196" s="218"/>
      <c r="EJL2196" s="218"/>
      <c r="EJM2196" s="218"/>
      <c r="EJN2196" s="218"/>
      <c r="EJO2196" s="218"/>
      <c r="EJP2196" s="218"/>
      <c r="EJQ2196" s="218"/>
      <c r="EJR2196" s="218"/>
      <c r="EJS2196" s="218"/>
      <c r="EJT2196" s="218"/>
      <c r="EJU2196" s="218"/>
      <c r="EJV2196" s="218"/>
      <c r="EJW2196" s="218"/>
      <c r="EJX2196" s="218"/>
      <c r="EJY2196" s="218"/>
      <c r="EJZ2196" s="218"/>
      <c r="EKA2196" s="218"/>
      <c r="EKB2196" s="218"/>
      <c r="EKC2196" s="218"/>
      <c r="EKD2196" s="218"/>
      <c r="EKE2196" s="218"/>
      <c r="EKF2196" s="218"/>
      <c r="EKG2196" s="218"/>
      <c r="EKH2196" s="218"/>
      <c r="EKI2196" s="218"/>
      <c r="EKJ2196" s="218"/>
      <c r="EKK2196" s="218"/>
      <c r="EKL2196" s="218"/>
      <c r="EKM2196" s="218"/>
      <c r="EKN2196" s="218"/>
      <c r="EKO2196" s="218"/>
      <c r="EKP2196" s="218"/>
      <c r="EKQ2196" s="218"/>
      <c r="EKR2196" s="218"/>
      <c r="EKS2196" s="218"/>
      <c r="EKT2196" s="218"/>
      <c r="EKU2196" s="218"/>
      <c r="EKV2196" s="218"/>
      <c r="EKW2196" s="218"/>
      <c r="EKX2196" s="218"/>
      <c r="EKY2196" s="218"/>
      <c r="EKZ2196" s="218"/>
      <c r="ELA2196" s="218"/>
      <c r="ELB2196" s="218"/>
      <c r="ELC2196" s="218"/>
      <c r="ELD2196" s="218"/>
      <c r="ELE2196" s="218"/>
      <c r="ELF2196" s="218"/>
      <c r="ELG2196" s="218"/>
      <c r="ELH2196" s="218"/>
      <c r="ELI2196" s="218"/>
      <c r="ELJ2196" s="218"/>
      <c r="ELK2196" s="218"/>
      <c r="ELL2196" s="218"/>
      <c r="ELM2196" s="218"/>
      <c r="ELN2196" s="218"/>
      <c r="ELO2196" s="218"/>
      <c r="ELP2196" s="218"/>
      <c r="ELQ2196" s="218"/>
      <c r="ELR2196" s="218"/>
      <c r="ELS2196" s="218"/>
      <c r="ELT2196" s="218"/>
      <c r="ELU2196" s="218"/>
      <c r="ELV2196" s="218"/>
      <c r="ELW2196" s="218"/>
      <c r="ELX2196" s="218"/>
      <c r="ELY2196" s="218"/>
      <c r="ELZ2196" s="218"/>
      <c r="EMA2196" s="218"/>
      <c r="EMB2196" s="218"/>
      <c r="EMC2196" s="218"/>
      <c r="EMD2196" s="218"/>
      <c r="EME2196" s="218"/>
      <c r="EMF2196" s="218"/>
      <c r="EMG2196" s="218"/>
      <c r="EMH2196" s="218"/>
      <c r="EMI2196" s="218"/>
      <c r="EMJ2196" s="218"/>
      <c r="EMK2196" s="218"/>
      <c r="EML2196" s="218"/>
      <c r="EMM2196" s="218"/>
      <c r="EMN2196" s="218"/>
      <c r="EMO2196" s="218"/>
      <c r="EMP2196" s="218"/>
      <c r="EMQ2196" s="218"/>
      <c r="EMR2196" s="218"/>
      <c r="EMS2196" s="218"/>
      <c r="EMT2196" s="218"/>
      <c r="EMU2196" s="218"/>
      <c r="EMV2196" s="218"/>
      <c r="EMW2196" s="218"/>
      <c r="EMX2196" s="218"/>
      <c r="EMY2196" s="218"/>
      <c r="EMZ2196" s="218"/>
      <c r="ENA2196" s="218"/>
      <c r="ENB2196" s="218"/>
      <c r="ENC2196" s="218"/>
      <c r="END2196" s="218"/>
      <c r="ENE2196" s="218"/>
      <c r="ENF2196" s="218"/>
      <c r="ENG2196" s="218"/>
      <c r="ENH2196" s="218"/>
      <c r="ENI2196" s="218"/>
      <c r="ENJ2196" s="218"/>
      <c r="ENK2196" s="218"/>
      <c r="ENL2196" s="218"/>
      <c r="ENM2196" s="218"/>
      <c r="ENN2196" s="218"/>
      <c r="ENO2196" s="218"/>
      <c r="ENP2196" s="218"/>
      <c r="ENQ2196" s="218"/>
      <c r="ENR2196" s="218"/>
      <c r="ENS2196" s="218"/>
      <c r="ENT2196" s="218"/>
      <c r="ENU2196" s="218"/>
      <c r="ENV2196" s="218"/>
      <c r="ENW2196" s="218"/>
      <c r="ENX2196" s="218"/>
      <c r="ENY2196" s="218"/>
      <c r="ENZ2196" s="218"/>
      <c r="EOA2196" s="218"/>
      <c r="EOB2196" s="218"/>
      <c r="EOC2196" s="218"/>
      <c r="EOD2196" s="218"/>
      <c r="EOE2196" s="218"/>
      <c r="EOF2196" s="218"/>
      <c r="EOG2196" s="218"/>
      <c r="EOH2196" s="218"/>
      <c r="EOI2196" s="218"/>
      <c r="EOJ2196" s="218"/>
      <c r="EOK2196" s="218"/>
      <c r="EOL2196" s="218"/>
      <c r="EOM2196" s="218"/>
      <c r="EON2196" s="218"/>
      <c r="EOO2196" s="218"/>
      <c r="EOP2196" s="218"/>
      <c r="EOQ2196" s="218"/>
      <c r="EOR2196" s="218"/>
      <c r="EOS2196" s="218"/>
      <c r="EOT2196" s="218"/>
      <c r="EOU2196" s="218"/>
      <c r="EOV2196" s="218"/>
      <c r="EOW2196" s="218"/>
      <c r="EOX2196" s="218"/>
      <c r="EOY2196" s="218"/>
      <c r="EOZ2196" s="218"/>
      <c r="EPA2196" s="218"/>
      <c r="EPB2196" s="218"/>
      <c r="EPC2196" s="218"/>
      <c r="EPD2196" s="218"/>
      <c r="EPE2196" s="218"/>
      <c r="EPF2196" s="218"/>
      <c r="EPG2196" s="218"/>
      <c r="EPH2196" s="218"/>
      <c r="EPI2196" s="218"/>
      <c r="EPJ2196" s="218"/>
      <c r="EPK2196" s="218"/>
      <c r="EPL2196" s="218"/>
      <c r="EPM2196" s="218"/>
      <c r="EPN2196" s="218"/>
      <c r="EPO2196" s="218"/>
      <c r="EPP2196" s="218"/>
      <c r="EPQ2196" s="218"/>
      <c r="EPR2196" s="218"/>
      <c r="EPS2196" s="218"/>
      <c r="EPT2196" s="218"/>
      <c r="EPU2196" s="218"/>
      <c r="EPV2196" s="218"/>
      <c r="EPW2196" s="218"/>
      <c r="EPX2196" s="218"/>
      <c r="EPY2196" s="218"/>
      <c r="EPZ2196" s="218"/>
      <c r="EQA2196" s="218"/>
      <c r="EQB2196" s="218"/>
      <c r="EQC2196" s="218"/>
      <c r="EQD2196" s="218"/>
      <c r="EQE2196" s="218"/>
      <c r="EQF2196" s="218"/>
      <c r="EQG2196" s="218"/>
      <c r="EQH2196" s="218"/>
      <c r="EQI2196" s="218"/>
      <c r="EQJ2196" s="218"/>
      <c r="EQK2196" s="218"/>
      <c r="EQL2196" s="218"/>
      <c r="EQM2196" s="218"/>
      <c r="EQN2196" s="218"/>
      <c r="EQO2196" s="218"/>
      <c r="EQP2196" s="218"/>
      <c r="EQQ2196" s="218"/>
      <c r="EQR2196" s="218"/>
      <c r="EQS2196" s="218"/>
      <c r="EQT2196" s="218"/>
      <c r="EQU2196" s="218"/>
      <c r="EQV2196" s="218"/>
      <c r="EQW2196" s="218"/>
      <c r="EQX2196" s="218"/>
      <c r="EQY2196" s="218"/>
      <c r="EQZ2196" s="218"/>
      <c r="ERA2196" s="218"/>
      <c r="ERB2196" s="218"/>
      <c r="ERC2196" s="218"/>
      <c r="ERD2196" s="218"/>
      <c r="ERE2196" s="218"/>
      <c r="ERF2196" s="218"/>
      <c r="ERG2196" s="218"/>
      <c r="ERH2196" s="218"/>
      <c r="ERI2196" s="218"/>
      <c r="ERJ2196" s="218"/>
      <c r="ERK2196" s="218"/>
      <c r="ERL2196" s="218"/>
      <c r="ERM2196" s="218"/>
      <c r="ERN2196" s="218"/>
      <c r="ERO2196" s="218"/>
      <c r="ERP2196" s="218"/>
      <c r="ERQ2196" s="218"/>
      <c r="ERR2196" s="218"/>
      <c r="ERS2196" s="218"/>
      <c r="ERT2196" s="218"/>
      <c r="ERU2196" s="218"/>
      <c r="ERV2196" s="218"/>
      <c r="ERW2196" s="218"/>
      <c r="ERX2196" s="218"/>
      <c r="ERY2196" s="218"/>
      <c r="ERZ2196" s="218"/>
      <c r="ESA2196" s="218"/>
      <c r="ESB2196" s="218"/>
      <c r="ESC2196" s="218"/>
      <c r="ESD2196" s="218"/>
      <c r="ESE2196" s="218"/>
      <c r="ESF2196" s="218"/>
      <c r="ESG2196" s="218"/>
      <c r="ESH2196" s="218"/>
      <c r="ESI2196" s="218"/>
      <c r="ESJ2196" s="218"/>
      <c r="ESK2196" s="218"/>
      <c r="ESL2196" s="218"/>
      <c r="ESM2196" s="218"/>
      <c r="ESN2196" s="218"/>
      <c r="ESO2196" s="218"/>
      <c r="ESP2196" s="218"/>
      <c r="ESQ2196" s="218"/>
      <c r="ESR2196" s="218"/>
      <c r="ESS2196" s="218"/>
      <c r="EST2196" s="218"/>
      <c r="ESU2196" s="218"/>
      <c r="ESV2196" s="218"/>
      <c r="ESW2196" s="218"/>
      <c r="ESX2196" s="218"/>
      <c r="ESY2196" s="218"/>
      <c r="ESZ2196" s="218"/>
      <c r="ETA2196" s="218"/>
      <c r="ETB2196" s="218"/>
      <c r="ETC2196" s="218"/>
      <c r="ETD2196" s="218"/>
      <c r="ETE2196" s="218"/>
      <c r="ETF2196" s="218"/>
      <c r="ETG2196" s="218"/>
      <c r="ETH2196" s="218"/>
      <c r="ETI2196" s="218"/>
      <c r="ETJ2196" s="218"/>
      <c r="ETK2196" s="218"/>
      <c r="ETL2196" s="218"/>
      <c r="ETM2196" s="218"/>
      <c r="ETN2196" s="218"/>
      <c r="ETO2196" s="218"/>
      <c r="ETP2196" s="218"/>
      <c r="ETQ2196" s="218"/>
      <c r="ETR2196" s="218"/>
      <c r="ETS2196" s="218"/>
      <c r="ETT2196" s="218"/>
      <c r="ETU2196" s="218"/>
      <c r="ETV2196" s="218"/>
      <c r="ETW2196" s="218"/>
      <c r="ETX2196" s="218"/>
      <c r="ETY2196" s="218"/>
      <c r="ETZ2196" s="218"/>
      <c r="EUA2196" s="218"/>
      <c r="EUB2196" s="218"/>
      <c r="EUC2196" s="218"/>
      <c r="EUD2196" s="218"/>
      <c r="EUE2196" s="218"/>
      <c r="EUF2196" s="218"/>
      <c r="EUG2196" s="218"/>
      <c r="EUH2196" s="218"/>
      <c r="EUI2196" s="218"/>
      <c r="EUJ2196" s="218"/>
      <c r="EUK2196" s="218"/>
      <c r="EUL2196" s="218"/>
      <c r="EUM2196" s="218"/>
      <c r="EUN2196" s="218"/>
      <c r="EUO2196" s="218"/>
      <c r="EUP2196" s="218"/>
      <c r="EUQ2196" s="218"/>
      <c r="EUR2196" s="218"/>
      <c r="EUS2196" s="218"/>
      <c r="EUT2196" s="218"/>
      <c r="EUU2196" s="218"/>
      <c r="EUV2196" s="218"/>
      <c r="EUW2196" s="218"/>
      <c r="EUX2196" s="218"/>
      <c r="EUY2196" s="218"/>
      <c r="EUZ2196" s="218"/>
      <c r="EVA2196" s="218"/>
      <c r="EVB2196" s="218"/>
      <c r="EVC2196" s="218"/>
      <c r="EVD2196" s="218"/>
      <c r="EVE2196" s="218"/>
      <c r="EVF2196" s="218"/>
      <c r="EVG2196" s="218"/>
      <c r="EVH2196" s="218"/>
      <c r="EVI2196" s="218"/>
      <c r="EVJ2196" s="218"/>
      <c r="EVK2196" s="218"/>
      <c r="EVL2196" s="218"/>
      <c r="EVM2196" s="218"/>
      <c r="EVN2196" s="218"/>
      <c r="EVO2196" s="218"/>
      <c r="EVP2196" s="218"/>
      <c r="EVQ2196" s="218"/>
      <c r="EVR2196" s="218"/>
      <c r="EVS2196" s="218"/>
      <c r="EVT2196" s="218"/>
      <c r="EVU2196" s="218"/>
      <c r="EVV2196" s="218"/>
      <c r="EVW2196" s="218"/>
      <c r="EVX2196" s="218"/>
      <c r="EVY2196" s="218"/>
      <c r="EVZ2196" s="218"/>
      <c r="EWA2196" s="218"/>
      <c r="EWB2196" s="218"/>
      <c r="EWC2196" s="218"/>
      <c r="EWD2196" s="218"/>
      <c r="EWE2196" s="218"/>
      <c r="EWF2196" s="218"/>
      <c r="EWG2196" s="218"/>
      <c r="EWH2196" s="218"/>
      <c r="EWI2196" s="218"/>
      <c r="EWJ2196" s="218"/>
      <c r="EWK2196" s="218"/>
      <c r="EWL2196" s="218"/>
      <c r="EWM2196" s="218"/>
      <c r="EWN2196" s="218"/>
      <c r="EWO2196" s="218"/>
      <c r="EWP2196" s="218"/>
      <c r="EWQ2196" s="218"/>
      <c r="EWR2196" s="218"/>
      <c r="EWS2196" s="218"/>
      <c r="EWT2196" s="218"/>
      <c r="EWU2196" s="218"/>
      <c r="EWV2196" s="218"/>
      <c r="EWW2196" s="218"/>
      <c r="EWX2196" s="218"/>
      <c r="EWY2196" s="218"/>
      <c r="EWZ2196" s="218"/>
      <c r="EXA2196" s="218"/>
      <c r="EXB2196" s="218"/>
      <c r="EXC2196" s="218"/>
      <c r="EXD2196" s="218"/>
      <c r="EXE2196" s="218"/>
      <c r="EXF2196" s="218"/>
      <c r="EXG2196" s="218"/>
      <c r="EXH2196" s="218"/>
      <c r="EXI2196" s="218"/>
      <c r="EXJ2196" s="218"/>
      <c r="EXK2196" s="218"/>
      <c r="EXL2196" s="218"/>
      <c r="EXM2196" s="218"/>
      <c r="EXN2196" s="218"/>
      <c r="EXO2196" s="218"/>
      <c r="EXP2196" s="218"/>
      <c r="EXQ2196" s="218"/>
      <c r="EXR2196" s="218"/>
      <c r="EXS2196" s="218"/>
      <c r="EXT2196" s="218"/>
      <c r="EXU2196" s="218"/>
      <c r="EXV2196" s="218"/>
      <c r="EXW2196" s="218"/>
      <c r="EXX2196" s="218"/>
      <c r="EXY2196" s="218"/>
      <c r="EXZ2196" s="218"/>
      <c r="EYA2196" s="218"/>
      <c r="EYB2196" s="218"/>
      <c r="EYC2196" s="218"/>
      <c r="EYD2196" s="218"/>
      <c r="EYE2196" s="218"/>
      <c r="EYF2196" s="218"/>
      <c r="EYG2196" s="218"/>
      <c r="EYH2196" s="218"/>
      <c r="EYI2196" s="218"/>
      <c r="EYJ2196" s="218"/>
      <c r="EYK2196" s="218"/>
      <c r="EYL2196" s="218"/>
      <c r="EYM2196" s="218"/>
      <c r="EYN2196" s="218"/>
      <c r="EYO2196" s="218"/>
      <c r="EYP2196" s="218"/>
      <c r="EYQ2196" s="218"/>
      <c r="EYR2196" s="218"/>
      <c r="EYS2196" s="218"/>
      <c r="EYT2196" s="218"/>
      <c r="EYU2196" s="218"/>
      <c r="EYV2196" s="218"/>
      <c r="EYW2196" s="218"/>
      <c r="EYX2196" s="218"/>
      <c r="EYY2196" s="218"/>
      <c r="EYZ2196" s="218"/>
      <c r="EZA2196" s="218"/>
      <c r="EZB2196" s="218"/>
      <c r="EZC2196" s="218"/>
      <c r="EZD2196" s="218"/>
      <c r="EZE2196" s="218"/>
      <c r="EZF2196" s="218"/>
      <c r="EZG2196" s="218"/>
      <c r="EZH2196" s="218"/>
      <c r="EZI2196" s="218"/>
      <c r="EZJ2196" s="218"/>
      <c r="EZK2196" s="218"/>
      <c r="EZL2196" s="218"/>
      <c r="EZM2196" s="218"/>
      <c r="EZN2196" s="218"/>
      <c r="EZO2196" s="218"/>
      <c r="EZP2196" s="218"/>
      <c r="EZQ2196" s="218"/>
      <c r="EZR2196" s="218"/>
      <c r="EZS2196" s="218"/>
      <c r="EZT2196" s="218"/>
      <c r="EZU2196" s="218"/>
      <c r="EZV2196" s="218"/>
      <c r="EZW2196" s="218"/>
      <c r="EZX2196" s="218"/>
      <c r="EZY2196" s="218"/>
      <c r="EZZ2196" s="218"/>
      <c r="FAA2196" s="218"/>
      <c r="FAB2196" s="218"/>
      <c r="FAC2196" s="218"/>
      <c r="FAD2196" s="218"/>
      <c r="FAE2196" s="218"/>
      <c r="FAF2196" s="218"/>
      <c r="FAG2196" s="218"/>
      <c r="FAH2196" s="218"/>
      <c r="FAI2196" s="218"/>
      <c r="FAJ2196" s="218"/>
      <c r="FAK2196" s="218"/>
      <c r="FAL2196" s="218"/>
      <c r="FAM2196" s="218"/>
      <c r="FAN2196" s="218"/>
      <c r="FAO2196" s="218"/>
      <c r="FAP2196" s="218"/>
      <c r="FAQ2196" s="218"/>
      <c r="FAR2196" s="218"/>
      <c r="FAS2196" s="218"/>
      <c r="FAT2196" s="218"/>
      <c r="FAU2196" s="218"/>
      <c r="FAV2196" s="218"/>
      <c r="FAW2196" s="218"/>
      <c r="FAX2196" s="218"/>
      <c r="FAY2196" s="218"/>
      <c r="FAZ2196" s="218"/>
      <c r="FBA2196" s="218"/>
      <c r="FBB2196" s="218"/>
      <c r="FBC2196" s="218"/>
      <c r="FBD2196" s="218"/>
      <c r="FBE2196" s="218"/>
      <c r="FBF2196" s="218"/>
      <c r="FBG2196" s="218"/>
      <c r="FBH2196" s="218"/>
      <c r="FBI2196" s="218"/>
      <c r="FBJ2196" s="218"/>
      <c r="FBK2196" s="218"/>
      <c r="FBL2196" s="218"/>
      <c r="FBM2196" s="218"/>
      <c r="FBN2196" s="218"/>
      <c r="FBO2196" s="218"/>
      <c r="FBP2196" s="218"/>
      <c r="FBQ2196" s="218"/>
      <c r="FBR2196" s="218"/>
      <c r="FBS2196" s="218"/>
      <c r="FBT2196" s="218"/>
      <c r="FBU2196" s="218"/>
      <c r="FBV2196" s="218"/>
      <c r="FBW2196" s="218"/>
      <c r="FBX2196" s="218"/>
      <c r="FBY2196" s="218"/>
      <c r="FBZ2196" s="218"/>
      <c r="FCA2196" s="218"/>
      <c r="FCB2196" s="218"/>
      <c r="FCC2196" s="218"/>
      <c r="FCD2196" s="218"/>
      <c r="FCE2196" s="218"/>
      <c r="FCF2196" s="218"/>
      <c r="FCG2196" s="218"/>
      <c r="FCH2196" s="218"/>
      <c r="FCI2196" s="218"/>
      <c r="FCJ2196" s="218"/>
      <c r="FCK2196" s="218"/>
      <c r="FCL2196" s="218"/>
      <c r="FCM2196" s="218"/>
      <c r="FCN2196" s="218"/>
      <c r="FCO2196" s="218"/>
      <c r="FCP2196" s="218"/>
      <c r="FCQ2196" s="218"/>
      <c r="FCR2196" s="218"/>
      <c r="FCS2196" s="218"/>
      <c r="FCT2196" s="218"/>
      <c r="FCU2196" s="218"/>
      <c r="FCV2196" s="218"/>
      <c r="FCW2196" s="218"/>
      <c r="FCX2196" s="218"/>
      <c r="FCY2196" s="218"/>
      <c r="FCZ2196" s="218"/>
      <c r="FDA2196" s="218"/>
      <c r="FDB2196" s="218"/>
      <c r="FDC2196" s="218"/>
      <c r="FDD2196" s="218"/>
      <c r="FDE2196" s="218"/>
      <c r="FDF2196" s="218"/>
      <c r="FDG2196" s="218"/>
      <c r="FDH2196" s="218"/>
      <c r="FDI2196" s="218"/>
      <c r="FDJ2196" s="218"/>
      <c r="FDK2196" s="218"/>
      <c r="FDL2196" s="218"/>
      <c r="FDM2196" s="218"/>
      <c r="FDN2196" s="218"/>
      <c r="FDO2196" s="218"/>
      <c r="FDP2196" s="218"/>
      <c r="FDQ2196" s="218"/>
      <c r="FDR2196" s="218"/>
      <c r="FDS2196" s="218"/>
      <c r="FDT2196" s="218"/>
      <c r="FDU2196" s="218"/>
      <c r="FDV2196" s="218"/>
      <c r="FDW2196" s="218"/>
      <c r="FDX2196" s="218"/>
      <c r="FDY2196" s="218"/>
      <c r="FDZ2196" s="218"/>
      <c r="FEA2196" s="218"/>
      <c r="FEB2196" s="218"/>
      <c r="FEC2196" s="218"/>
      <c r="FED2196" s="218"/>
      <c r="FEE2196" s="218"/>
      <c r="FEF2196" s="218"/>
      <c r="FEG2196" s="218"/>
      <c r="FEH2196" s="218"/>
      <c r="FEI2196" s="218"/>
      <c r="FEJ2196" s="218"/>
      <c r="FEK2196" s="218"/>
      <c r="FEL2196" s="218"/>
      <c r="FEM2196" s="218"/>
      <c r="FEN2196" s="218"/>
      <c r="FEO2196" s="218"/>
      <c r="FEP2196" s="218"/>
      <c r="FEQ2196" s="218"/>
      <c r="FER2196" s="218"/>
      <c r="FES2196" s="218"/>
      <c r="FET2196" s="218"/>
      <c r="FEU2196" s="218"/>
      <c r="FEV2196" s="218"/>
      <c r="FEW2196" s="218"/>
      <c r="FEX2196" s="218"/>
      <c r="FEY2196" s="218"/>
      <c r="FEZ2196" s="218"/>
      <c r="FFA2196" s="218"/>
      <c r="FFB2196" s="218"/>
      <c r="FFC2196" s="218"/>
      <c r="FFD2196" s="218"/>
      <c r="FFE2196" s="218"/>
      <c r="FFF2196" s="218"/>
      <c r="FFG2196" s="218"/>
      <c r="FFH2196" s="218"/>
      <c r="FFI2196" s="218"/>
      <c r="FFJ2196" s="218"/>
      <c r="FFK2196" s="218"/>
      <c r="FFL2196" s="218"/>
      <c r="FFM2196" s="218"/>
      <c r="FFN2196" s="218"/>
      <c r="FFO2196" s="218"/>
      <c r="FFP2196" s="218"/>
      <c r="FFQ2196" s="218"/>
      <c r="FFR2196" s="218"/>
      <c r="FFS2196" s="218"/>
      <c r="FFT2196" s="218"/>
      <c r="FFU2196" s="218"/>
      <c r="FFV2196" s="218"/>
      <c r="FFW2196" s="218"/>
      <c r="FFX2196" s="218"/>
      <c r="FFY2196" s="218"/>
      <c r="FFZ2196" s="218"/>
      <c r="FGA2196" s="218"/>
      <c r="FGB2196" s="218"/>
      <c r="FGC2196" s="218"/>
      <c r="FGD2196" s="218"/>
      <c r="FGE2196" s="218"/>
      <c r="FGF2196" s="218"/>
      <c r="FGG2196" s="218"/>
      <c r="FGH2196" s="218"/>
      <c r="FGI2196" s="218"/>
      <c r="FGJ2196" s="218"/>
      <c r="FGK2196" s="218"/>
      <c r="FGL2196" s="218"/>
      <c r="FGM2196" s="218"/>
      <c r="FGN2196" s="218"/>
      <c r="FGO2196" s="218"/>
      <c r="FGP2196" s="218"/>
      <c r="FGQ2196" s="218"/>
      <c r="FGR2196" s="218"/>
      <c r="FGS2196" s="218"/>
      <c r="FGT2196" s="218"/>
      <c r="FGU2196" s="218"/>
      <c r="FGV2196" s="218"/>
      <c r="FGW2196" s="218"/>
      <c r="FGX2196" s="218"/>
      <c r="FGY2196" s="218"/>
      <c r="FGZ2196" s="218"/>
      <c r="FHA2196" s="218"/>
      <c r="FHB2196" s="218"/>
      <c r="FHC2196" s="218"/>
      <c r="FHD2196" s="218"/>
      <c r="FHE2196" s="218"/>
      <c r="FHF2196" s="218"/>
      <c r="FHG2196" s="218"/>
      <c r="FHH2196" s="218"/>
      <c r="FHI2196" s="218"/>
      <c r="FHJ2196" s="218"/>
      <c r="FHK2196" s="218"/>
      <c r="FHL2196" s="218"/>
      <c r="FHM2196" s="218"/>
      <c r="FHN2196" s="218"/>
      <c r="FHO2196" s="218"/>
      <c r="FHP2196" s="218"/>
      <c r="FHQ2196" s="218"/>
      <c r="FHR2196" s="218"/>
      <c r="FHS2196" s="218"/>
      <c r="FHT2196" s="218"/>
      <c r="FHU2196" s="218"/>
      <c r="FHV2196" s="218"/>
      <c r="FHW2196" s="218"/>
      <c r="FHX2196" s="218"/>
      <c r="FHY2196" s="218"/>
      <c r="FHZ2196" s="218"/>
      <c r="FIA2196" s="218"/>
      <c r="FIB2196" s="218"/>
      <c r="FIC2196" s="218"/>
      <c r="FID2196" s="218"/>
      <c r="FIE2196" s="218"/>
      <c r="FIF2196" s="218"/>
      <c r="FIG2196" s="218"/>
      <c r="FIH2196" s="218"/>
      <c r="FII2196" s="218"/>
      <c r="FIJ2196" s="218"/>
      <c r="FIK2196" s="218"/>
      <c r="FIL2196" s="218"/>
      <c r="FIM2196" s="218"/>
      <c r="FIN2196" s="218"/>
      <c r="FIO2196" s="218"/>
      <c r="FIP2196" s="218"/>
      <c r="FIQ2196" s="218"/>
      <c r="FIR2196" s="218"/>
      <c r="FIS2196" s="218"/>
      <c r="FIT2196" s="218"/>
      <c r="FIU2196" s="218"/>
      <c r="FIV2196" s="218"/>
      <c r="FIW2196" s="218"/>
      <c r="FIX2196" s="218"/>
      <c r="FIY2196" s="218"/>
      <c r="FIZ2196" s="218"/>
      <c r="FJA2196" s="218"/>
      <c r="FJB2196" s="218"/>
      <c r="FJC2196" s="218"/>
      <c r="FJD2196" s="218"/>
      <c r="FJE2196" s="218"/>
      <c r="FJF2196" s="218"/>
      <c r="FJG2196" s="218"/>
      <c r="FJH2196" s="218"/>
      <c r="FJI2196" s="218"/>
      <c r="FJJ2196" s="218"/>
      <c r="FJK2196" s="218"/>
      <c r="FJL2196" s="218"/>
      <c r="FJM2196" s="218"/>
      <c r="FJN2196" s="218"/>
      <c r="FJO2196" s="218"/>
      <c r="FJP2196" s="218"/>
      <c r="FJQ2196" s="218"/>
      <c r="FJR2196" s="218"/>
      <c r="FJS2196" s="218"/>
      <c r="FJT2196" s="218"/>
      <c r="FJU2196" s="218"/>
      <c r="FJV2196" s="218"/>
      <c r="FJW2196" s="218"/>
      <c r="FJX2196" s="218"/>
      <c r="FJY2196" s="218"/>
      <c r="FJZ2196" s="218"/>
      <c r="FKA2196" s="218"/>
      <c r="FKB2196" s="218"/>
      <c r="FKC2196" s="218"/>
      <c r="FKD2196" s="218"/>
      <c r="FKE2196" s="218"/>
      <c r="FKF2196" s="218"/>
      <c r="FKG2196" s="218"/>
      <c r="FKH2196" s="218"/>
      <c r="FKI2196" s="218"/>
      <c r="FKJ2196" s="218"/>
      <c r="FKK2196" s="218"/>
      <c r="FKL2196" s="218"/>
      <c r="FKM2196" s="218"/>
      <c r="FKN2196" s="218"/>
      <c r="FKO2196" s="218"/>
      <c r="FKP2196" s="218"/>
      <c r="FKQ2196" s="218"/>
      <c r="FKR2196" s="218"/>
      <c r="FKS2196" s="218"/>
      <c r="FKT2196" s="218"/>
      <c r="FKU2196" s="218"/>
      <c r="FKV2196" s="218"/>
      <c r="FKW2196" s="218"/>
      <c r="FKX2196" s="218"/>
      <c r="FKY2196" s="218"/>
      <c r="FKZ2196" s="218"/>
      <c r="FLA2196" s="218"/>
      <c r="FLB2196" s="218"/>
      <c r="FLC2196" s="218"/>
      <c r="FLD2196" s="218"/>
      <c r="FLE2196" s="218"/>
      <c r="FLF2196" s="218"/>
      <c r="FLG2196" s="218"/>
      <c r="FLH2196" s="218"/>
      <c r="FLI2196" s="218"/>
      <c r="FLJ2196" s="218"/>
      <c r="FLK2196" s="218"/>
      <c r="FLL2196" s="218"/>
      <c r="FLM2196" s="218"/>
      <c r="FLN2196" s="218"/>
      <c r="FLO2196" s="218"/>
      <c r="FLP2196" s="218"/>
      <c r="FLQ2196" s="218"/>
      <c r="FLR2196" s="218"/>
      <c r="FLS2196" s="218"/>
      <c r="FLT2196" s="218"/>
      <c r="FLU2196" s="218"/>
      <c r="FLV2196" s="218"/>
      <c r="FLW2196" s="218"/>
      <c r="FLX2196" s="218"/>
      <c r="FLY2196" s="218"/>
      <c r="FLZ2196" s="218"/>
      <c r="FMA2196" s="218"/>
      <c r="FMB2196" s="218"/>
      <c r="FMC2196" s="218"/>
      <c r="FMD2196" s="218"/>
      <c r="FME2196" s="218"/>
      <c r="FMF2196" s="218"/>
      <c r="FMG2196" s="218"/>
      <c r="FMH2196" s="218"/>
      <c r="FMI2196" s="218"/>
      <c r="FMJ2196" s="218"/>
      <c r="FMK2196" s="218"/>
      <c r="FML2196" s="218"/>
      <c r="FMM2196" s="218"/>
      <c r="FMN2196" s="218"/>
      <c r="FMO2196" s="218"/>
      <c r="FMP2196" s="218"/>
      <c r="FMQ2196" s="218"/>
      <c r="FMR2196" s="218"/>
      <c r="FMS2196" s="218"/>
      <c r="FMT2196" s="218"/>
      <c r="FMU2196" s="218"/>
      <c r="FMV2196" s="218"/>
      <c r="FMW2196" s="218"/>
      <c r="FMX2196" s="218"/>
      <c r="FMY2196" s="218"/>
      <c r="FMZ2196" s="218"/>
      <c r="FNA2196" s="218"/>
      <c r="FNB2196" s="218"/>
      <c r="FNC2196" s="218"/>
      <c r="FND2196" s="218"/>
      <c r="FNE2196" s="218"/>
      <c r="FNF2196" s="218"/>
      <c r="FNG2196" s="218"/>
      <c r="FNH2196" s="218"/>
      <c r="FNI2196" s="218"/>
      <c r="FNJ2196" s="218"/>
      <c r="FNK2196" s="218"/>
      <c r="FNL2196" s="218"/>
      <c r="FNM2196" s="218"/>
      <c r="FNN2196" s="218"/>
      <c r="FNO2196" s="218"/>
      <c r="FNP2196" s="218"/>
      <c r="FNQ2196" s="218"/>
      <c r="FNR2196" s="218"/>
      <c r="FNS2196" s="218"/>
      <c r="FNT2196" s="218"/>
      <c r="FNU2196" s="218"/>
      <c r="FNV2196" s="218"/>
      <c r="FNW2196" s="218"/>
      <c r="FNX2196" s="218"/>
      <c r="FNY2196" s="218"/>
      <c r="FNZ2196" s="218"/>
      <c r="FOA2196" s="218"/>
      <c r="FOB2196" s="218"/>
      <c r="FOC2196" s="218"/>
      <c r="FOD2196" s="218"/>
      <c r="FOE2196" s="218"/>
      <c r="FOF2196" s="218"/>
      <c r="FOG2196" s="218"/>
      <c r="FOH2196" s="218"/>
      <c r="FOI2196" s="218"/>
      <c r="FOJ2196" s="218"/>
      <c r="FOK2196" s="218"/>
      <c r="FOL2196" s="218"/>
      <c r="FOM2196" s="218"/>
      <c r="FON2196" s="218"/>
      <c r="FOO2196" s="218"/>
      <c r="FOP2196" s="218"/>
      <c r="FOQ2196" s="218"/>
      <c r="FOR2196" s="218"/>
      <c r="FOS2196" s="218"/>
      <c r="FOT2196" s="218"/>
      <c r="FOU2196" s="218"/>
      <c r="FOV2196" s="218"/>
      <c r="FOW2196" s="218"/>
      <c r="FOX2196" s="218"/>
      <c r="FOY2196" s="218"/>
      <c r="FOZ2196" s="218"/>
      <c r="FPA2196" s="218"/>
      <c r="FPB2196" s="218"/>
      <c r="FPC2196" s="218"/>
      <c r="FPD2196" s="218"/>
      <c r="FPE2196" s="218"/>
      <c r="FPF2196" s="218"/>
      <c r="FPG2196" s="218"/>
      <c r="FPH2196" s="218"/>
      <c r="FPI2196" s="218"/>
      <c r="FPJ2196" s="218"/>
      <c r="FPK2196" s="218"/>
      <c r="FPL2196" s="218"/>
      <c r="FPM2196" s="218"/>
      <c r="FPN2196" s="218"/>
      <c r="FPO2196" s="218"/>
      <c r="FPP2196" s="218"/>
      <c r="FPQ2196" s="218"/>
      <c r="FPR2196" s="218"/>
      <c r="FPS2196" s="218"/>
      <c r="FPT2196" s="218"/>
      <c r="FPU2196" s="218"/>
      <c r="FPV2196" s="218"/>
      <c r="FPW2196" s="218"/>
      <c r="FPX2196" s="218"/>
      <c r="FPY2196" s="218"/>
      <c r="FPZ2196" s="218"/>
      <c r="FQA2196" s="218"/>
      <c r="FQB2196" s="218"/>
      <c r="FQC2196" s="218"/>
      <c r="FQD2196" s="218"/>
      <c r="FQE2196" s="218"/>
      <c r="FQF2196" s="218"/>
      <c r="FQG2196" s="218"/>
      <c r="FQH2196" s="218"/>
      <c r="FQI2196" s="218"/>
      <c r="FQJ2196" s="218"/>
      <c r="FQK2196" s="218"/>
      <c r="FQL2196" s="218"/>
      <c r="FQM2196" s="218"/>
      <c r="FQN2196" s="218"/>
      <c r="FQO2196" s="218"/>
      <c r="FQP2196" s="218"/>
      <c r="FQQ2196" s="218"/>
      <c r="FQR2196" s="218"/>
      <c r="FQS2196" s="218"/>
      <c r="FQT2196" s="218"/>
      <c r="FQU2196" s="218"/>
      <c r="FQV2196" s="218"/>
      <c r="FQW2196" s="218"/>
      <c r="FQX2196" s="218"/>
      <c r="FQY2196" s="218"/>
      <c r="FQZ2196" s="218"/>
      <c r="FRA2196" s="218"/>
      <c r="FRB2196" s="218"/>
      <c r="FRC2196" s="218"/>
      <c r="FRD2196" s="218"/>
      <c r="FRE2196" s="218"/>
      <c r="FRF2196" s="218"/>
      <c r="FRG2196" s="218"/>
      <c r="FRH2196" s="218"/>
      <c r="FRI2196" s="218"/>
      <c r="FRJ2196" s="218"/>
      <c r="FRK2196" s="218"/>
      <c r="FRL2196" s="218"/>
      <c r="FRM2196" s="218"/>
      <c r="FRN2196" s="218"/>
      <c r="FRO2196" s="218"/>
      <c r="FRP2196" s="218"/>
      <c r="FRQ2196" s="218"/>
      <c r="FRR2196" s="218"/>
      <c r="FRS2196" s="218"/>
      <c r="FRT2196" s="218"/>
      <c r="FRU2196" s="218"/>
      <c r="FRV2196" s="218"/>
      <c r="FRW2196" s="218"/>
      <c r="FRX2196" s="218"/>
      <c r="FRY2196" s="218"/>
      <c r="FRZ2196" s="218"/>
      <c r="FSA2196" s="218"/>
      <c r="FSB2196" s="218"/>
      <c r="FSC2196" s="218"/>
      <c r="FSD2196" s="218"/>
      <c r="FSE2196" s="218"/>
      <c r="FSF2196" s="218"/>
      <c r="FSG2196" s="218"/>
      <c r="FSH2196" s="218"/>
      <c r="FSI2196" s="218"/>
      <c r="FSJ2196" s="218"/>
      <c r="FSK2196" s="218"/>
      <c r="FSL2196" s="218"/>
      <c r="FSM2196" s="218"/>
      <c r="FSN2196" s="218"/>
      <c r="FSO2196" s="218"/>
      <c r="FSP2196" s="218"/>
      <c r="FSQ2196" s="218"/>
      <c r="FSR2196" s="218"/>
      <c r="FSS2196" s="218"/>
      <c r="FST2196" s="218"/>
      <c r="FSU2196" s="218"/>
      <c r="FSV2196" s="218"/>
      <c r="FSW2196" s="218"/>
      <c r="FSX2196" s="218"/>
      <c r="FSY2196" s="218"/>
      <c r="FSZ2196" s="218"/>
      <c r="FTA2196" s="218"/>
      <c r="FTB2196" s="218"/>
      <c r="FTC2196" s="218"/>
      <c r="FTD2196" s="218"/>
      <c r="FTE2196" s="218"/>
      <c r="FTF2196" s="218"/>
      <c r="FTG2196" s="218"/>
      <c r="FTH2196" s="218"/>
      <c r="FTI2196" s="218"/>
      <c r="FTJ2196" s="218"/>
      <c r="FTK2196" s="218"/>
      <c r="FTL2196" s="218"/>
      <c r="FTM2196" s="218"/>
      <c r="FTN2196" s="218"/>
      <c r="FTO2196" s="218"/>
      <c r="FTP2196" s="218"/>
      <c r="FTQ2196" s="218"/>
      <c r="FTR2196" s="218"/>
      <c r="FTS2196" s="218"/>
      <c r="FTT2196" s="218"/>
      <c r="FTU2196" s="218"/>
      <c r="FTV2196" s="218"/>
      <c r="FTW2196" s="218"/>
      <c r="FTX2196" s="218"/>
      <c r="FTY2196" s="218"/>
      <c r="FTZ2196" s="218"/>
      <c r="FUA2196" s="218"/>
      <c r="FUB2196" s="218"/>
      <c r="FUC2196" s="218"/>
      <c r="FUD2196" s="218"/>
      <c r="FUE2196" s="218"/>
      <c r="FUF2196" s="218"/>
      <c r="FUG2196" s="218"/>
      <c r="FUH2196" s="218"/>
      <c r="FUI2196" s="218"/>
      <c r="FUJ2196" s="218"/>
      <c r="FUK2196" s="218"/>
      <c r="FUL2196" s="218"/>
      <c r="FUM2196" s="218"/>
      <c r="FUN2196" s="218"/>
      <c r="FUO2196" s="218"/>
      <c r="FUP2196" s="218"/>
      <c r="FUQ2196" s="218"/>
      <c r="FUR2196" s="218"/>
      <c r="FUS2196" s="218"/>
      <c r="FUT2196" s="218"/>
      <c r="FUU2196" s="218"/>
      <c r="FUV2196" s="218"/>
      <c r="FUW2196" s="218"/>
      <c r="FUX2196" s="218"/>
      <c r="FUY2196" s="218"/>
      <c r="FUZ2196" s="218"/>
      <c r="FVA2196" s="218"/>
      <c r="FVB2196" s="218"/>
      <c r="FVC2196" s="218"/>
      <c r="FVD2196" s="218"/>
      <c r="FVE2196" s="218"/>
      <c r="FVF2196" s="218"/>
      <c r="FVG2196" s="218"/>
      <c r="FVH2196" s="218"/>
      <c r="FVI2196" s="218"/>
      <c r="FVJ2196" s="218"/>
      <c r="FVK2196" s="218"/>
      <c r="FVL2196" s="218"/>
      <c r="FVM2196" s="218"/>
      <c r="FVN2196" s="218"/>
      <c r="FVO2196" s="218"/>
      <c r="FVP2196" s="218"/>
      <c r="FVQ2196" s="218"/>
      <c r="FVR2196" s="218"/>
      <c r="FVS2196" s="218"/>
      <c r="FVT2196" s="218"/>
      <c r="FVU2196" s="218"/>
      <c r="FVV2196" s="218"/>
      <c r="FVW2196" s="218"/>
      <c r="FVX2196" s="218"/>
      <c r="FVY2196" s="218"/>
      <c r="FVZ2196" s="218"/>
      <c r="FWA2196" s="218"/>
      <c r="FWB2196" s="218"/>
      <c r="FWC2196" s="218"/>
      <c r="FWD2196" s="218"/>
      <c r="FWE2196" s="218"/>
      <c r="FWF2196" s="218"/>
      <c r="FWG2196" s="218"/>
      <c r="FWH2196" s="218"/>
      <c r="FWI2196" s="218"/>
      <c r="FWJ2196" s="218"/>
      <c r="FWK2196" s="218"/>
      <c r="FWL2196" s="218"/>
      <c r="FWM2196" s="218"/>
      <c r="FWN2196" s="218"/>
      <c r="FWO2196" s="218"/>
      <c r="FWP2196" s="218"/>
      <c r="FWQ2196" s="218"/>
      <c r="FWR2196" s="218"/>
      <c r="FWS2196" s="218"/>
      <c r="FWT2196" s="218"/>
      <c r="FWU2196" s="218"/>
      <c r="FWV2196" s="218"/>
      <c r="FWW2196" s="218"/>
      <c r="FWX2196" s="218"/>
      <c r="FWY2196" s="218"/>
      <c r="FWZ2196" s="218"/>
      <c r="FXA2196" s="218"/>
      <c r="FXB2196" s="218"/>
      <c r="FXC2196" s="218"/>
      <c r="FXD2196" s="218"/>
      <c r="FXE2196" s="218"/>
      <c r="FXF2196" s="218"/>
      <c r="FXG2196" s="218"/>
      <c r="FXH2196" s="218"/>
      <c r="FXI2196" s="218"/>
      <c r="FXJ2196" s="218"/>
      <c r="FXK2196" s="218"/>
      <c r="FXL2196" s="218"/>
      <c r="FXM2196" s="218"/>
      <c r="FXN2196" s="218"/>
      <c r="FXO2196" s="218"/>
      <c r="FXP2196" s="218"/>
      <c r="FXQ2196" s="218"/>
      <c r="FXR2196" s="218"/>
      <c r="FXS2196" s="218"/>
      <c r="FXT2196" s="218"/>
      <c r="FXU2196" s="218"/>
      <c r="FXV2196" s="218"/>
      <c r="FXW2196" s="218"/>
      <c r="FXX2196" s="218"/>
      <c r="FXY2196" s="218"/>
      <c r="FXZ2196" s="218"/>
      <c r="FYA2196" s="218"/>
      <c r="FYB2196" s="218"/>
      <c r="FYC2196" s="218"/>
      <c r="FYD2196" s="218"/>
      <c r="FYE2196" s="218"/>
      <c r="FYF2196" s="218"/>
      <c r="FYG2196" s="218"/>
      <c r="FYH2196" s="218"/>
      <c r="FYI2196" s="218"/>
      <c r="FYJ2196" s="218"/>
      <c r="FYK2196" s="218"/>
      <c r="FYL2196" s="218"/>
      <c r="FYM2196" s="218"/>
      <c r="FYN2196" s="218"/>
      <c r="FYO2196" s="218"/>
      <c r="FYP2196" s="218"/>
      <c r="FYQ2196" s="218"/>
      <c r="FYR2196" s="218"/>
      <c r="FYS2196" s="218"/>
      <c r="FYT2196" s="218"/>
      <c r="FYU2196" s="218"/>
      <c r="FYV2196" s="218"/>
      <c r="FYW2196" s="218"/>
      <c r="FYX2196" s="218"/>
      <c r="FYY2196" s="218"/>
      <c r="FYZ2196" s="218"/>
      <c r="FZA2196" s="218"/>
      <c r="FZB2196" s="218"/>
      <c r="FZC2196" s="218"/>
      <c r="FZD2196" s="218"/>
      <c r="FZE2196" s="218"/>
      <c r="FZF2196" s="218"/>
      <c r="FZG2196" s="218"/>
      <c r="FZH2196" s="218"/>
      <c r="FZI2196" s="218"/>
      <c r="FZJ2196" s="218"/>
      <c r="FZK2196" s="218"/>
      <c r="FZL2196" s="218"/>
      <c r="FZM2196" s="218"/>
      <c r="FZN2196" s="218"/>
      <c r="FZO2196" s="218"/>
      <c r="FZP2196" s="218"/>
      <c r="FZQ2196" s="218"/>
      <c r="FZR2196" s="218"/>
      <c r="FZS2196" s="218"/>
      <c r="FZT2196" s="218"/>
      <c r="FZU2196" s="218"/>
      <c r="FZV2196" s="218"/>
      <c r="FZW2196" s="218"/>
      <c r="FZX2196" s="218"/>
      <c r="FZY2196" s="218"/>
      <c r="FZZ2196" s="218"/>
      <c r="GAA2196" s="218"/>
      <c r="GAB2196" s="218"/>
      <c r="GAC2196" s="218"/>
      <c r="GAD2196" s="218"/>
      <c r="GAE2196" s="218"/>
      <c r="GAF2196" s="218"/>
      <c r="GAG2196" s="218"/>
      <c r="GAH2196" s="218"/>
      <c r="GAI2196" s="218"/>
      <c r="GAJ2196" s="218"/>
      <c r="GAK2196" s="218"/>
      <c r="GAL2196" s="218"/>
      <c r="GAM2196" s="218"/>
      <c r="GAN2196" s="218"/>
      <c r="GAO2196" s="218"/>
      <c r="GAP2196" s="218"/>
      <c r="GAQ2196" s="218"/>
      <c r="GAR2196" s="218"/>
      <c r="GAS2196" s="218"/>
      <c r="GAT2196" s="218"/>
      <c r="GAU2196" s="218"/>
      <c r="GAV2196" s="218"/>
      <c r="GAW2196" s="218"/>
      <c r="GAX2196" s="218"/>
      <c r="GAY2196" s="218"/>
      <c r="GAZ2196" s="218"/>
      <c r="GBA2196" s="218"/>
      <c r="GBB2196" s="218"/>
      <c r="GBC2196" s="218"/>
      <c r="GBD2196" s="218"/>
      <c r="GBE2196" s="218"/>
      <c r="GBF2196" s="218"/>
      <c r="GBG2196" s="218"/>
      <c r="GBH2196" s="218"/>
      <c r="GBI2196" s="218"/>
      <c r="GBJ2196" s="218"/>
      <c r="GBK2196" s="218"/>
      <c r="GBL2196" s="218"/>
      <c r="GBM2196" s="218"/>
      <c r="GBN2196" s="218"/>
      <c r="GBO2196" s="218"/>
      <c r="GBP2196" s="218"/>
      <c r="GBQ2196" s="218"/>
      <c r="GBR2196" s="218"/>
      <c r="GBS2196" s="218"/>
      <c r="GBT2196" s="218"/>
      <c r="GBU2196" s="218"/>
      <c r="GBV2196" s="218"/>
      <c r="GBW2196" s="218"/>
      <c r="GBX2196" s="218"/>
      <c r="GBY2196" s="218"/>
      <c r="GBZ2196" s="218"/>
      <c r="GCA2196" s="218"/>
      <c r="GCB2196" s="218"/>
      <c r="GCC2196" s="218"/>
      <c r="GCD2196" s="218"/>
      <c r="GCE2196" s="218"/>
      <c r="GCF2196" s="218"/>
      <c r="GCG2196" s="218"/>
      <c r="GCH2196" s="218"/>
      <c r="GCI2196" s="218"/>
      <c r="GCJ2196" s="218"/>
      <c r="GCK2196" s="218"/>
      <c r="GCL2196" s="218"/>
      <c r="GCM2196" s="218"/>
      <c r="GCN2196" s="218"/>
      <c r="GCO2196" s="218"/>
      <c r="GCP2196" s="218"/>
      <c r="GCQ2196" s="218"/>
      <c r="GCR2196" s="218"/>
      <c r="GCS2196" s="218"/>
      <c r="GCT2196" s="218"/>
      <c r="GCU2196" s="218"/>
      <c r="GCV2196" s="218"/>
      <c r="GCW2196" s="218"/>
      <c r="GCX2196" s="218"/>
      <c r="GCY2196" s="218"/>
      <c r="GCZ2196" s="218"/>
      <c r="GDA2196" s="218"/>
      <c r="GDB2196" s="218"/>
      <c r="GDC2196" s="218"/>
      <c r="GDD2196" s="218"/>
      <c r="GDE2196" s="218"/>
      <c r="GDF2196" s="218"/>
      <c r="GDG2196" s="218"/>
      <c r="GDH2196" s="218"/>
      <c r="GDI2196" s="218"/>
      <c r="GDJ2196" s="218"/>
      <c r="GDK2196" s="218"/>
      <c r="GDL2196" s="218"/>
      <c r="GDM2196" s="218"/>
      <c r="GDN2196" s="218"/>
      <c r="GDO2196" s="218"/>
      <c r="GDP2196" s="218"/>
      <c r="GDQ2196" s="218"/>
      <c r="GDR2196" s="218"/>
      <c r="GDS2196" s="218"/>
      <c r="GDT2196" s="218"/>
      <c r="GDU2196" s="218"/>
      <c r="GDV2196" s="218"/>
      <c r="GDW2196" s="218"/>
      <c r="GDX2196" s="218"/>
      <c r="GDY2196" s="218"/>
      <c r="GDZ2196" s="218"/>
      <c r="GEA2196" s="218"/>
      <c r="GEB2196" s="218"/>
      <c r="GEC2196" s="218"/>
      <c r="GED2196" s="218"/>
      <c r="GEE2196" s="218"/>
      <c r="GEF2196" s="218"/>
      <c r="GEG2196" s="218"/>
      <c r="GEH2196" s="218"/>
      <c r="GEI2196" s="218"/>
      <c r="GEJ2196" s="218"/>
      <c r="GEK2196" s="218"/>
      <c r="GEL2196" s="218"/>
      <c r="GEM2196" s="218"/>
      <c r="GEN2196" s="218"/>
      <c r="GEO2196" s="218"/>
      <c r="GEP2196" s="218"/>
      <c r="GEQ2196" s="218"/>
      <c r="GER2196" s="218"/>
      <c r="GES2196" s="218"/>
      <c r="GET2196" s="218"/>
      <c r="GEU2196" s="218"/>
      <c r="GEV2196" s="218"/>
      <c r="GEW2196" s="218"/>
      <c r="GEX2196" s="218"/>
      <c r="GEY2196" s="218"/>
      <c r="GEZ2196" s="218"/>
      <c r="GFA2196" s="218"/>
      <c r="GFB2196" s="218"/>
      <c r="GFC2196" s="218"/>
      <c r="GFD2196" s="218"/>
      <c r="GFE2196" s="218"/>
      <c r="GFF2196" s="218"/>
      <c r="GFG2196" s="218"/>
      <c r="GFH2196" s="218"/>
      <c r="GFI2196" s="218"/>
      <c r="GFJ2196" s="218"/>
      <c r="GFK2196" s="218"/>
      <c r="GFL2196" s="218"/>
      <c r="GFM2196" s="218"/>
      <c r="GFN2196" s="218"/>
      <c r="GFO2196" s="218"/>
      <c r="GFP2196" s="218"/>
      <c r="GFQ2196" s="218"/>
      <c r="GFR2196" s="218"/>
      <c r="GFS2196" s="218"/>
      <c r="GFT2196" s="218"/>
      <c r="GFU2196" s="218"/>
      <c r="GFV2196" s="218"/>
      <c r="GFW2196" s="218"/>
      <c r="GFX2196" s="218"/>
      <c r="GFY2196" s="218"/>
      <c r="GFZ2196" s="218"/>
      <c r="GGA2196" s="218"/>
      <c r="GGB2196" s="218"/>
      <c r="GGC2196" s="218"/>
      <c r="GGD2196" s="218"/>
      <c r="GGE2196" s="218"/>
      <c r="GGF2196" s="218"/>
      <c r="GGG2196" s="218"/>
      <c r="GGH2196" s="218"/>
      <c r="GGI2196" s="218"/>
      <c r="GGJ2196" s="218"/>
      <c r="GGK2196" s="218"/>
      <c r="GGL2196" s="218"/>
      <c r="GGM2196" s="218"/>
      <c r="GGN2196" s="218"/>
      <c r="GGO2196" s="218"/>
      <c r="GGP2196" s="218"/>
      <c r="GGQ2196" s="218"/>
      <c r="GGR2196" s="218"/>
      <c r="GGS2196" s="218"/>
      <c r="GGT2196" s="218"/>
      <c r="GGU2196" s="218"/>
      <c r="GGV2196" s="218"/>
      <c r="GGW2196" s="218"/>
      <c r="GGX2196" s="218"/>
      <c r="GGY2196" s="218"/>
      <c r="GGZ2196" s="218"/>
      <c r="GHA2196" s="218"/>
      <c r="GHB2196" s="218"/>
      <c r="GHC2196" s="218"/>
      <c r="GHD2196" s="218"/>
      <c r="GHE2196" s="218"/>
      <c r="GHF2196" s="218"/>
      <c r="GHG2196" s="218"/>
      <c r="GHH2196" s="218"/>
      <c r="GHI2196" s="218"/>
      <c r="GHJ2196" s="218"/>
      <c r="GHK2196" s="218"/>
      <c r="GHL2196" s="218"/>
      <c r="GHM2196" s="218"/>
      <c r="GHN2196" s="218"/>
      <c r="GHO2196" s="218"/>
      <c r="GHP2196" s="218"/>
      <c r="GHQ2196" s="218"/>
      <c r="GHR2196" s="218"/>
      <c r="GHS2196" s="218"/>
      <c r="GHT2196" s="218"/>
      <c r="GHU2196" s="218"/>
      <c r="GHV2196" s="218"/>
      <c r="GHW2196" s="218"/>
      <c r="GHX2196" s="218"/>
      <c r="GHY2196" s="218"/>
      <c r="GHZ2196" s="218"/>
      <c r="GIA2196" s="218"/>
      <c r="GIB2196" s="218"/>
      <c r="GIC2196" s="218"/>
      <c r="GID2196" s="218"/>
      <c r="GIE2196" s="218"/>
      <c r="GIF2196" s="218"/>
      <c r="GIG2196" s="218"/>
      <c r="GIH2196" s="218"/>
      <c r="GII2196" s="218"/>
      <c r="GIJ2196" s="218"/>
      <c r="GIK2196" s="218"/>
      <c r="GIL2196" s="218"/>
      <c r="GIM2196" s="218"/>
      <c r="GIN2196" s="218"/>
      <c r="GIO2196" s="218"/>
      <c r="GIP2196" s="218"/>
      <c r="GIQ2196" s="218"/>
      <c r="GIR2196" s="218"/>
      <c r="GIS2196" s="218"/>
      <c r="GIT2196" s="218"/>
      <c r="GIU2196" s="218"/>
      <c r="GIV2196" s="218"/>
      <c r="GIW2196" s="218"/>
      <c r="GIX2196" s="218"/>
      <c r="GIY2196" s="218"/>
      <c r="GIZ2196" s="218"/>
      <c r="GJA2196" s="218"/>
      <c r="GJB2196" s="218"/>
      <c r="GJC2196" s="218"/>
      <c r="GJD2196" s="218"/>
      <c r="GJE2196" s="218"/>
      <c r="GJF2196" s="218"/>
      <c r="GJG2196" s="218"/>
      <c r="GJH2196" s="218"/>
      <c r="GJI2196" s="218"/>
      <c r="GJJ2196" s="218"/>
      <c r="GJK2196" s="218"/>
      <c r="GJL2196" s="218"/>
      <c r="GJM2196" s="218"/>
      <c r="GJN2196" s="218"/>
      <c r="GJO2196" s="218"/>
      <c r="GJP2196" s="218"/>
      <c r="GJQ2196" s="218"/>
      <c r="GJR2196" s="218"/>
      <c r="GJS2196" s="218"/>
      <c r="GJT2196" s="218"/>
      <c r="GJU2196" s="218"/>
      <c r="GJV2196" s="218"/>
      <c r="GJW2196" s="218"/>
      <c r="GJX2196" s="218"/>
      <c r="GJY2196" s="218"/>
      <c r="GJZ2196" s="218"/>
      <c r="GKA2196" s="218"/>
      <c r="GKB2196" s="218"/>
      <c r="GKC2196" s="218"/>
      <c r="GKD2196" s="218"/>
      <c r="GKE2196" s="218"/>
      <c r="GKF2196" s="218"/>
      <c r="GKG2196" s="218"/>
      <c r="GKH2196" s="218"/>
      <c r="GKI2196" s="218"/>
      <c r="GKJ2196" s="218"/>
      <c r="GKK2196" s="218"/>
      <c r="GKL2196" s="218"/>
      <c r="GKM2196" s="218"/>
      <c r="GKN2196" s="218"/>
      <c r="GKO2196" s="218"/>
      <c r="GKP2196" s="218"/>
      <c r="GKQ2196" s="218"/>
      <c r="GKR2196" s="218"/>
      <c r="GKS2196" s="218"/>
      <c r="GKT2196" s="218"/>
      <c r="GKU2196" s="218"/>
      <c r="GKV2196" s="218"/>
      <c r="GKW2196" s="218"/>
      <c r="GKX2196" s="218"/>
      <c r="GKY2196" s="218"/>
      <c r="GKZ2196" s="218"/>
      <c r="GLA2196" s="218"/>
      <c r="GLB2196" s="218"/>
      <c r="GLC2196" s="218"/>
      <c r="GLD2196" s="218"/>
      <c r="GLE2196" s="218"/>
      <c r="GLF2196" s="218"/>
      <c r="GLG2196" s="218"/>
      <c r="GLH2196" s="218"/>
      <c r="GLI2196" s="218"/>
      <c r="GLJ2196" s="218"/>
      <c r="GLK2196" s="218"/>
      <c r="GLL2196" s="218"/>
      <c r="GLM2196" s="218"/>
      <c r="GLN2196" s="218"/>
      <c r="GLO2196" s="218"/>
      <c r="GLP2196" s="218"/>
      <c r="GLQ2196" s="218"/>
      <c r="GLR2196" s="218"/>
      <c r="GLS2196" s="218"/>
      <c r="GLT2196" s="218"/>
      <c r="GLU2196" s="218"/>
      <c r="GLV2196" s="218"/>
      <c r="GLW2196" s="218"/>
      <c r="GLX2196" s="218"/>
      <c r="GLY2196" s="218"/>
      <c r="GLZ2196" s="218"/>
      <c r="GMA2196" s="218"/>
      <c r="GMB2196" s="218"/>
      <c r="GMC2196" s="218"/>
      <c r="GMD2196" s="218"/>
      <c r="GME2196" s="218"/>
      <c r="GMF2196" s="218"/>
      <c r="GMG2196" s="218"/>
      <c r="GMH2196" s="218"/>
      <c r="GMI2196" s="218"/>
      <c r="GMJ2196" s="218"/>
      <c r="GMK2196" s="218"/>
      <c r="GML2196" s="218"/>
      <c r="GMM2196" s="218"/>
      <c r="GMN2196" s="218"/>
      <c r="GMO2196" s="218"/>
      <c r="GMP2196" s="218"/>
      <c r="GMQ2196" s="218"/>
      <c r="GMR2196" s="218"/>
      <c r="GMS2196" s="218"/>
      <c r="GMT2196" s="218"/>
      <c r="GMU2196" s="218"/>
      <c r="GMV2196" s="218"/>
      <c r="GMW2196" s="218"/>
      <c r="GMX2196" s="218"/>
      <c r="GMY2196" s="218"/>
      <c r="GMZ2196" s="218"/>
      <c r="GNA2196" s="218"/>
      <c r="GNB2196" s="218"/>
      <c r="GNC2196" s="218"/>
      <c r="GND2196" s="218"/>
      <c r="GNE2196" s="218"/>
      <c r="GNF2196" s="218"/>
      <c r="GNG2196" s="218"/>
      <c r="GNH2196" s="218"/>
      <c r="GNI2196" s="218"/>
      <c r="GNJ2196" s="218"/>
      <c r="GNK2196" s="218"/>
      <c r="GNL2196" s="218"/>
      <c r="GNM2196" s="218"/>
      <c r="GNN2196" s="218"/>
      <c r="GNO2196" s="218"/>
      <c r="GNP2196" s="218"/>
      <c r="GNQ2196" s="218"/>
      <c r="GNR2196" s="218"/>
      <c r="GNS2196" s="218"/>
      <c r="GNT2196" s="218"/>
      <c r="GNU2196" s="218"/>
      <c r="GNV2196" s="218"/>
      <c r="GNW2196" s="218"/>
      <c r="GNX2196" s="218"/>
      <c r="GNY2196" s="218"/>
      <c r="GNZ2196" s="218"/>
      <c r="GOA2196" s="218"/>
      <c r="GOB2196" s="218"/>
      <c r="GOC2196" s="218"/>
      <c r="GOD2196" s="218"/>
      <c r="GOE2196" s="218"/>
      <c r="GOF2196" s="218"/>
      <c r="GOG2196" s="218"/>
      <c r="GOH2196" s="218"/>
      <c r="GOI2196" s="218"/>
      <c r="GOJ2196" s="218"/>
      <c r="GOK2196" s="218"/>
      <c r="GOL2196" s="218"/>
      <c r="GOM2196" s="218"/>
      <c r="GON2196" s="218"/>
      <c r="GOO2196" s="218"/>
      <c r="GOP2196" s="218"/>
      <c r="GOQ2196" s="218"/>
      <c r="GOR2196" s="218"/>
      <c r="GOS2196" s="218"/>
      <c r="GOT2196" s="218"/>
      <c r="GOU2196" s="218"/>
      <c r="GOV2196" s="218"/>
      <c r="GOW2196" s="218"/>
      <c r="GOX2196" s="218"/>
      <c r="GOY2196" s="218"/>
      <c r="GOZ2196" s="218"/>
      <c r="GPA2196" s="218"/>
      <c r="GPB2196" s="218"/>
      <c r="GPC2196" s="218"/>
      <c r="GPD2196" s="218"/>
      <c r="GPE2196" s="218"/>
      <c r="GPF2196" s="218"/>
      <c r="GPG2196" s="218"/>
      <c r="GPH2196" s="218"/>
      <c r="GPI2196" s="218"/>
      <c r="GPJ2196" s="218"/>
      <c r="GPK2196" s="218"/>
      <c r="GPL2196" s="218"/>
      <c r="GPM2196" s="218"/>
      <c r="GPN2196" s="218"/>
      <c r="GPO2196" s="218"/>
      <c r="GPP2196" s="218"/>
      <c r="GPQ2196" s="218"/>
      <c r="GPR2196" s="218"/>
      <c r="GPS2196" s="218"/>
      <c r="GPT2196" s="218"/>
      <c r="GPU2196" s="218"/>
      <c r="GPV2196" s="218"/>
      <c r="GPW2196" s="218"/>
      <c r="GPX2196" s="218"/>
      <c r="GPY2196" s="218"/>
      <c r="GPZ2196" s="218"/>
      <c r="GQA2196" s="218"/>
      <c r="GQB2196" s="218"/>
      <c r="GQC2196" s="218"/>
      <c r="GQD2196" s="218"/>
      <c r="GQE2196" s="218"/>
      <c r="GQF2196" s="218"/>
      <c r="GQG2196" s="218"/>
      <c r="GQH2196" s="218"/>
      <c r="GQI2196" s="218"/>
      <c r="GQJ2196" s="218"/>
      <c r="GQK2196" s="218"/>
      <c r="GQL2196" s="218"/>
      <c r="GQM2196" s="218"/>
      <c r="GQN2196" s="218"/>
      <c r="GQO2196" s="218"/>
      <c r="GQP2196" s="218"/>
      <c r="GQQ2196" s="218"/>
      <c r="GQR2196" s="218"/>
      <c r="GQS2196" s="218"/>
      <c r="GQT2196" s="218"/>
      <c r="GQU2196" s="218"/>
      <c r="GQV2196" s="218"/>
      <c r="GQW2196" s="218"/>
      <c r="GQX2196" s="218"/>
      <c r="GQY2196" s="218"/>
      <c r="GQZ2196" s="218"/>
      <c r="GRA2196" s="218"/>
      <c r="GRB2196" s="218"/>
      <c r="GRC2196" s="218"/>
      <c r="GRD2196" s="218"/>
      <c r="GRE2196" s="218"/>
      <c r="GRF2196" s="218"/>
      <c r="GRG2196" s="218"/>
      <c r="GRH2196" s="218"/>
      <c r="GRI2196" s="218"/>
      <c r="GRJ2196" s="218"/>
      <c r="GRK2196" s="218"/>
      <c r="GRL2196" s="218"/>
      <c r="GRM2196" s="218"/>
      <c r="GRN2196" s="218"/>
      <c r="GRO2196" s="218"/>
      <c r="GRP2196" s="218"/>
      <c r="GRQ2196" s="218"/>
      <c r="GRR2196" s="218"/>
      <c r="GRS2196" s="218"/>
      <c r="GRT2196" s="218"/>
      <c r="GRU2196" s="218"/>
      <c r="GRV2196" s="218"/>
      <c r="GRW2196" s="218"/>
      <c r="GRX2196" s="218"/>
      <c r="GRY2196" s="218"/>
      <c r="GRZ2196" s="218"/>
      <c r="GSA2196" s="218"/>
      <c r="GSB2196" s="218"/>
      <c r="GSC2196" s="218"/>
      <c r="GSD2196" s="218"/>
      <c r="GSE2196" s="218"/>
      <c r="GSF2196" s="218"/>
      <c r="GSG2196" s="218"/>
      <c r="GSH2196" s="218"/>
      <c r="GSI2196" s="218"/>
      <c r="GSJ2196" s="218"/>
      <c r="GSK2196" s="218"/>
      <c r="GSL2196" s="218"/>
      <c r="GSM2196" s="218"/>
      <c r="GSN2196" s="218"/>
      <c r="GSO2196" s="218"/>
      <c r="GSP2196" s="218"/>
      <c r="GSQ2196" s="218"/>
      <c r="GSR2196" s="218"/>
      <c r="GSS2196" s="218"/>
      <c r="GST2196" s="218"/>
      <c r="GSU2196" s="218"/>
      <c r="GSV2196" s="218"/>
      <c r="GSW2196" s="218"/>
      <c r="GSX2196" s="218"/>
      <c r="GSY2196" s="218"/>
      <c r="GSZ2196" s="218"/>
      <c r="GTA2196" s="218"/>
      <c r="GTB2196" s="218"/>
      <c r="GTC2196" s="218"/>
      <c r="GTD2196" s="218"/>
      <c r="GTE2196" s="218"/>
      <c r="GTF2196" s="218"/>
      <c r="GTG2196" s="218"/>
      <c r="GTH2196" s="218"/>
      <c r="GTI2196" s="218"/>
      <c r="GTJ2196" s="218"/>
      <c r="GTK2196" s="218"/>
      <c r="GTL2196" s="218"/>
      <c r="GTM2196" s="218"/>
      <c r="GTN2196" s="218"/>
      <c r="GTO2196" s="218"/>
      <c r="GTP2196" s="218"/>
      <c r="GTQ2196" s="218"/>
      <c r="GTR2196" s="218"/>
      <c r="GTS2196" s="218"/>
      <c r="GTT2196" s="218"/>
      <c r="GTU2196" s="218"/>
      <c r="GTV2196" s="218"/>
      <c r="GTW2196" s="218"/>
      <c r="GTX2196" s="218"/>
      <c r="GTY2196" s="218"/>
      <c r="GTZ2196" s="218"/>
      <c r="GUA2196" s="218"/>
      <c r="GUB2196" s="218"/>
      <c r="GUC2196" s="218"/>
      <c r="GUD2196" s="218"/>
      <c r="GUE2196" s="218"/>
      <c r="GUF2196" s="218"/>
      <c r="GUG2196" s="218"/>
      <c r="GUH2196" s="218"/>
      <c r="GUI2196" s="218"/>
      <c r="GUJ2196" s="218"/>
      <c r="GUK2196" s="218"/>
      <c r="GUL2196" s="218"/>
      <c r="GUM2196" s="218"/>
      <c r="GUN2196" s="218"/>
      <c r="GUO2196" s="218"/>
      <c r="GUP2196" s="218"/>
      <c r="GUQ2196" s="218"/>
      <c r="GUR2196" s="218"/>
      <c r="GUS2196" s="218"/>
      <c r="GUT2196" s="218"/>
      <c r="GUU2196" s="218"/>
      <c r="GUV2196" s="218"/>
      <c r="GUW2196" s="218"/>
      <c r="GUX2196" s="218"/>
      <c r="GUY2196" s="218"/>
      <c r="GUZ2196" s="218"/>
      <c r="GVA2196" s="218"/>
      <c r="GVB2196" s="218"/>
      <c r="GVC2196" s="218"/>
      <c r="GVD2196" s="218"/>
      <c r="GVE2196" s="218"/>
      <c r="GVF2196" s="218"/>
      <c r="GVG2196" s="218"/>
      <c r="GVH2196" s="218"/>
      <c r="GVI2196" s="218"/>
      <c r="GVJ2196" s="218"/>
      <c r="GVK2196" s="218"/>
      <c r="GVL2196" s="218"/>
      <c r="GVM2196" s="218"/>
      <c r="GVN2196" s="218"/>
      <c r="GVO2196" s="218"/>
      <c r="GVP2196" s="218"/>
      <c r="GVQ2196" s="218"/>
      <c r="GVR2196" s="218"/>
      <c r="GVS2196" s="218"/>
      <c r="GVT2196" s="218"/>
      <c r="GVU2196" s="218"/>
      <c r="GVV2196" s="218"/>
      <c r="GVW2196" s="218"/>
      <c r="GVX2196" s="218"/>
      <c r="GVY2196" s="218"/>
      <c r="GVZ2196" s="218"/>
      <c r="GWA2196" s="218"/>
      <c r="GWB2196" s="218"/>
      <c r="GWC2196" s="218"/>
      <c r="GWD2196" s="218"/>
      <c r="GWE2196" s="218"/>
      <c r="GWF2196" s="218"/>
      <c r="GWG2196" s="218"/>
      <c r="GWH2196" s="218"/>
      <c r="GWI2196" s="218"/>
      <c r="GWJ2196" s="218"/>
      <c r="GWK2196" s="218"/>
      <c r="GWL2196" s="218"/>
      <c r="GWM2196" s="218"/>
      <c r="GWN2196" s="218"/>
      <c r="GWO2196" s="218"/>
      <c r="GWP2196" s="218"/>
      <c r="GWQ2196" s="218"/>
      <c r="GWR2196" s="218"/>
      <c r="GWS2196" s="218"/>
      <c r="GWT2196" s="218"/>
      <c r="GWU2196" s="218"/>
      <c r="GWV2196" s="218"/>
      <c r="GWW2196" s="218"/>
      <c r="GWX2196" s="218"/>
      <c r="GWY2196" s="218"/>
      <c r="GWZ2196" s="218"/>
      <c r="GXA2196" s="218"/>
      <c r="GXB2196" s="218"/>
      <c r="GXC2196" s="218"/>
      <c r="GXD2196" s="218"/>
      <c r="GXE2196" s="218"/>
      <c r="GXF2196" s="218"/>
      <c r="GXG2196" s="218"/>
      <c r="GXH2196" s="218"/>
      <c r="GXI2196" s="218"/>
      <c r="GXJ2196" s="218"/>
      <c r="GXK2196" s="218"/>
      <c r="GXL2196" s="218"/>
      <c r="GXM2196" s="218"/>
      <c r="GXN2196" s="218"/>
      <c r="GXO2196" s="218"/>
      <c r="GXP2196" s="218"/>
      <c r="GXQ2196" s="218"/>
      <c r="GXR2196" s="218"/>
      <c r="GXS2196" s="218"/>
      <c r="GXT2196" s="218"/>
      <c r="GXU2196" s="218"/>
      <c r="GXV2196" s="218"/>
      <c r="GXW2196" s="218"/>
      <c r="GXX2196" s="218"/>
      <c r="GXY2196" s="218"/>
      <c r="GXZ2196" s="218"/>
      <c r="GYA2196" s="218"/>
      <c r="GYB2196" s="218"/>
      <c r="GYC2196" s="218"/>
      <c r="GYD2196" s="218"/>
      <c r="GYE2196" s="218"/>
      <c r="GYF2196" s="218"/>
      <c r="GYG2196" s="218"/>
      <c r="GYH2196" s="218"/>
      <c r="GYI2196" s="218"/>
      <c r="GYJ2196" s="218"/>
      <c r="GYK2196" s="218"/>
      <c r="GYL2196" s="218"/>
      <c r="GYM2196" s="218"/>
      <c r="GYN2196" s="218"/>
      <c r="GYO2196" s="218"/>
      <c r="GYP2196" s="218"/>
      <c r="GYQ2196" s="218"/>
      <c r="GYR2196" s="218"/>
      <c r="GYS2196" s="218"/>
      <c r="GYT2196" s="218"/>
      <c r="GYU2196" s="218"/>
      <c r="GYV2196" s="218"/>
      <c r="GYW2196" s="218"/>
      <c r="GYX2196" s="218"/>
      <c r="GYY2196" s="218"/>
      <c r="GYZ2196" s="218"/>
      <c r="GZA2196" s="218"/>
      <c r="GZB2196" s="218"/>
      <c r="GZC2196" s="218"/>
      <c r="GZD2196" s="218"/>
      <c r="GZE2196" s="218"/>
      <c r="GZF2196" s="218"/>
      <c r="GZG2196" s="218"/>
      <c r="GZH2196" s="218"/>
      <c r="GZI2196" s="218"/>
      <c r="GZJ2196" s="218"/>
      <c r="GZK2196" s="218"/>
      <c r="GZL2196" s="218"/>
      <c r="GZM2196" s="218"/>
      <c r="GZN2196" s="218"/>
      <c r="GZO2196" s="218"/>
      <c r="GZP2196" s="218"/>
      <c r="GZQ2196" s="218"/>
      <c r="GZR2196" s="218"/>
      <c r="GZS2196" s="218"/>
      <c r="GZT2196" s="218"/>
      <c r="GZU2196" s="218"/>
      <c r="GZV2196" s="218"/>
      <c r="GZW2196" s="218"/>
      <c r="GZX2196" s="218"/>
      <c r="GZY2196" s="218"/>
      <c r="GZZ2196" s="218"/>
      <c r="HAA2196" s="218"/>
      <c r="HAB2196" s="218"/>
      <c r="HAC2196" s="218"/>
      <c r="HAD2196" s="218"/>
      <c r="HAE2196" s="218"/>
      <c r="HAF2196" s="218"/>
      <c r="HAG2196" s="218"/>
      <c r="HAH2196" s="218"/>
      <c r="HAI2196" s="218"/>
      <c r="HAJ2196" s="218"/>
      <c r="HAK2196" s="218"/>
      <c r="HAL2196" s="218"/>
      <c r="HAM2196" s="218"/>
      <c r="HAN2196" s="218"/>
      <c r="HAO2196" s="218"/>
      <c r="HAP2196" s="218"/>
      <c r="HAQ2196" s="218"/>
      <c r="HAR2196" s="218"/>
      <c r="HAS2196" s="218"/>
      <c r="HAT2196" s="218"/>
      <c r="HAU2196" s="218"/>
      <c r="HAV2196" s="218"/>
      <c r="HAW2196" s="218"/>
      <c r="HAX2196" s="218"/>
      <c r="HAY2196" s="218"/>
      <c r="HAZ2196" s="218"/>
      <c r="HBA2196" s="218"/>
      <c r="HBB2196" s="218"/>
      <c r="HBC2196" s="218"/>
      <c r="HBD2196" s="218"/>
      <c r="HBE2196" s="218"/>
      <c r="HBF2196" s="218"/>
      <c r="HBG2196" s="218"/>
      <c r="HBH2196" s="218"/>
      <c r="HBI2196" s="218"/>
      <c r="HBJ2196" s="218"/>
      <c r="HBK2196" s="218"/>
      <c r="HBL2196" s="218"/>
      <c r="HBM2196" s="218"/>
      <c r="HBN2196" s="218"/>
      <c r="HBO2196" s="218"/>
      <c r="HBP2196" s="218"/>
      <c r="HBQ2196" s="218"/>
      <c r="HBR2196" s="218"/>
      <c r="HBS2196" s="218"/>
      <c r="HBT2196" s="218"/>
      <c r="HBU2196" s="218"/>
      <c r="HBV2196" s="218"/>
      <c r="HBW2196" s="218"/>
      <c r="HBX2196" s="218"/>
      <c r="HBY2196" s="218"/>
      <c r="HBZ2196" s="218"/>
      <c r="HCA2196" s="218"/>
      <c r="HCB2196" s="218"/>
      <c r="HCC2196" s="218"/>
      <c r="HCD2196" s="218"/>
      <c r="HCE2196" s="218"/>
      <c r="HCF2196" s="218"/>
      <c r="HCG2196" s="218"/>
      <c r="HCH2196" s="218"/>
      <c r="HCI2196" s="218"/>
      <c r="HCJ2196" s="218"/>
      <c r="HCK2196" s="218"/>
      <c r="HCL2196" s="218"/>
      <c r="HCM2196" s="218"/>
      <c r="HCN2196" s="218"/>
      <c r="HCO2196" s="218"/>
      <c r="HCP2196" s="218"/>
      <c r="HCQ2196" s="218"/>
      <c r="HCR2196" s="218"/>
      <c r="HCS2196" s="218"/>
      <c r="HCT2196" s="218"/>
      <c r="HCU2196" s="218"/>
      <c r="HCV2196" s="218"/>
      <c r="HCW2196" s="218"/>
      <c r="HCX2196" s="218"/>
      <c r="HCY2196" s="218"/>
      <c r="HCZ2196" s="218"/>
      <c r="HDA2196" s="218"/>
      <c r="HDB2196" s="218"/>
      <c r="HDC2196" s="218"/>
      <c r="HDD2196" s="218"/>
      <c r="HDE2196" s="218"/>
      <c r="HDF2196" s="218"/>
      <c r="HDG2196" s="218"/>
      <c r="HDH2196" s="218"/>
      <c r="HDI2196" s="218"/>
      <c r="HDJ2196" s="218"/>
      <c r="HDK2196" s="218"/>
      <c r="HDL2196" s="218"/>
      <c r="HDM2196" s="218"/>
      <c r="HDN2196" s="218"/>
      <c r="HDO2196" s="218"/>
      <c r="HDP2196" s="218"/>
      <c r="HDQ2196" s="218"/>
      <c r="HDR2196" s="218"/>
      <c r="HDS2196" s="218"/>
      <c r="HDT2196" s="218"/>
      <c r="HDU2196" s="218"/>
      <c r="HDV2196" s="218"/>
      <c r="HDW2196" s="218"/>
      <c r="HDX2196" s="218"/>
      <c r="HDY2196" s="218"/>
      <c r="HDZ2196" s="218"/>
      <c r="HEA2196" s="218"/>
      <c r="HEB2196" s="218"/>
      <c r="HEC2196" s="218"/>
      <c r="HED2196" s="218"/>
      <c r="HEE2196" s="218"/>
      <c r="HEF2196" s="218"/>
      <c r="HEG2196" s="218"/>
      <c r="HEH2196" s="218"/>
      <c r="HEI2196" s="218"/>
      <c r="HEJ2196" s="218"/>
      <c r="HEK2196" s="218"/>
      <c r="HEL2196" s="218"/>
      <c r="HEM2196" s="218"/>
      <c r="HEN2196" s="218"/>
      <c r="HEO2196" s="218"/>
      <c r="HEP2196" s="218"/>
      <c r="HEQ2196" s="218"/>
      <c r="HER2196" s="218"/>
      <c r="HES2196" s="218"/>
      <c r="HET2196" s="218"/>
      <c r="HEU2196" s="218"/>
      <c r="HEV2196" s="218"/>
      <c r="HEW2196" s="218"/>
      <c r="HEX2196" s="218"/>
      <c r="HEY2196" s="218"/>
      <c r="HEZ2196" s="218"/>
      <c r="HFA2196" s="218"/>
      <c r="HFB2196" s="218"/>
      <c r="HFC2196" s="218"/>
      <c r="HFD2196" s="218"/>
      <c r="HFE2196" s="218"/>
      <c r="HFF2196" s="218"/>
      <c r="HFG2196" s="218"/>
      <c r="HFH2196" s="218"/>
      <c r="HFI2196" s="218"/>
      <c r="HFJ2196" s="218"/>
      <c r="HFK2196" s="218"/>
      <c r="HFL2196" s="218"/>
      <c r="HFM2196" s="218"/>
      <c r="HFN2196" s="218"/>
      <c r="HFO2196" s="218"/>
      <c r="HFP2196" s="218"/>
      <c r="HFQ2196" s="218"/>
      <c r="HFR2196" s="218"/>
      <c r="HFS2196" s="218"/>
      <c r="HFT2196" s="218"/>
      <c r="HFU2196" s="218"/>
      <c r="HFV2196" s="218"/>
      <c r="HFW2196" s="218"/>
      <c r="HFX2196" s="218"/>
      <c r="HFY2196" s="218"/>
      <c r="HFZ2196" s="218"/>
      <c r="HGA2196" s="218"/>
      <c r="HGB2196" s="218"/>
      <c r="HGC2196" s="218"/>
      <c r="HGD2196" s="218"/>
      <c r="HGE2196" s="218"/>
      <c r="HGF2196" s="218"/>
      <c r="HGG2196" s="218"/>
      <c r="HGH2196" s="218"/>
      <c r="HGI2196" s="218"/>
      <c r="HGJ2196" s="218"/>
      <c r="HGK2196" s="218"/>
      <c r="HGL2196" s="218"/>
      <c r="HGM2196" s="218"/>
      <c r="HGN2196" s="218"/>
      <c r="HGO2196" s="218"/>
      <c r="HGP2196" s="218"/>
      <c r="HGQ2196" s="218"/>
      <c r="HGR2196" s="218"/>
      <c r="HGS2196" s="218"/>
      <c r="HGT2196" s="218"/>
      <c r="HGU2196" s="218"/>
      <c r="HGV2196" s="218"/>
      <c r="HGW2196" s="218"/>
      <c r="HGX2196" s="218"/>
      <c r="HGY2196" s="218"/>
      <c r="HGZ2196" s="218"/>
      <c r="HHA2196" s="218"/>
      <c r="HHB2196" s="218"/>
      <c r="HHC2196" s="218"/>
      <c r="HHD2196" s="218"/>
      <c r="HHE2196" s="218"/>
      <c r="HHF2196" s="218"/>
      <c r="HHG2196" s="218"/>
      <c r="HHH2196" s="218"/>
      <c r="HHI2196" s="218"/>
      <c r="HHJ2196" s="218"/>
      <c r="HHK2196" s="218"/>
      <c r="HHL2196" s="218"/>
      <c r="HHM2196" s="218"/>
      <c r="HHN2196" s="218"/>
      <c r="HHO2196" s="218"/>
      <c r="HHP2196" s="218"/>
      <c r="HHQ2196" s="218"/>
      <c r="HHR2196" s="218"/>
      <c r="HHS2196" s="218"/>
      <c r="HHT2196" s="218"/>
      <c r="HHU2196" s="218"/>
      <c r="HHV2196" s="218"/>
      <c r="HHW2196" s="218"/>
      <c r="HHX2196" s="218"/>
      <c r="HHY2196" s="218"/>
      <c r="HHZ2196" s="218"/>
      <c r="HIA2196" s="218"/>
      <c r="HIB2196" s="218"/>
      <c r="HIC2196" s="218"/>
      <c r="HID2196" s="218"/>
      <c r="HIE2196" s="218"/>
      <c r="HIF2196" s="218"/>
      <c r="HIG2196" s="218"/>
      <c r="HIH2196" s="218"/>
      <c r="HII2196" s="218"/>
      <c r="HIJ2196" s="218"/>
      <c r="HIK2196" s="218"/>
      <c r="HIL2196" s="218"/>
      <c r="HIM2196" s="218"/>
      <c r="HIN2196" s="218"/>
      <c r="HIO2196" s="218"/>
      <c r="HIP2196" s="218"/>
      <c r="HIQ2196" s="218"/>
      <c r="HIR2196" s="218"/>
      <c r="HIS2196" s="218"/>
      <c r="HIT2196" s="218"/>
      <c r="HIU2196" s="218"/>
      <c r="HIV2196" s="218"/>
      <c r="HIW2196" s="218"/>
      <c r="HIX2196" s="218"/>
      <c r="HIY2196" s="218"/>
      <c r="HIZ2196" s="218"/>
      <c r="HJA2196" s="218"/>
      <c r="HJB2196" s="218"/>
      <c r="HJC2196" s="218"/>
      <c r="HJD2196" s="218"/>
      <c r="HJE2196" s="218"/>
      <c r="HJF2196" s="218"/>
      <c r="HJG2196" s="218"/>
      <c r="HJH2196" s="218"/>
      <c r="HJI2196" s="218"/>
      <c r="HJJ2196" s="218"/>
      <c r="HJK2196" s="218"/>
      <c r="HJL2196" s="218"/>
      <c r="HJM2196" s="218"/>
      <c r="HJN2196" s="218"/>
      <c r="HJO2196" s="218"/>
      <c r="HJP2196" s="218"/>
      <c r="HJQ2196" s="218"/>
      <c r="HJR2196" s="218"/>
      <c r="HJS2196" s="218"/>
      <c r="HJT2196" s="218"/>
      <c r="HJU2196" s="218"/>
      <c r="HJV2196" s="218"/>
      <c r="HJW2196" s="218"/>
      <c r="HJX2196" s="218"/>
      <c r="HJY2196" s="218"/>
      <c r="HJZ2196" s="218"/>
      <c r="HKA2196" s="218"/>
      <c r="HKB2196" s="218"/>
      <c r="HKC2196" s="218"/>
      <c r="HKD2196" s="218"/>
      <c r="HKE2196" s="218"/>
      <c r="HKF2196" s="218"/>
      <c r="HKG2196" s="218"/>
      <c r="HKH2196" s="218"/>
      <c r="HKI2196" s="218"/>
      <c r="HKJ2196" s="218"/>
      <c r="HKK2196" s="218"/>
      <c r="HKL2196" s="218"/>
      <c r="HKM2196" s="218"/>
      <c r="HKN2196" s="218"/>
      <c r="HKO2196" s="218"/>
      <c r="HKP2196" s="218"/>
      <c r="HKQ2196" s="218"/>
      <c r="HKR2196" s="218"/>
      <c r="HKS2196" s="218"/>
      <c r="HKT2196" s="218"/>
      <c r="HKU2196" s="218"/>
      <c r="HKV2196" s="218"/>
      <c r="HKW2196" s="218"/>
      <c r="HKX2196" s="218"/>
      <c r="HKY2196" s="218"/>
      <c r="HKZ2196" s="218"/>
      <c r="HLA2196" s="218"/>
      <c r="HLB2196" s="218"/>
      <c r="HLC2196" s="218"/>
      <c r="HLD2196" s="218"/>
      <c r="HLE2196" s="218"/>
      <c r="HLF2196" s="218"/>
      <c r="HLG2196" s="218"/>
      <c r="HLH2196" s="218"/>
      <c r="HLI2196" s="218"/>
      <c r="HLJ2196" s="218"/>
      <c r="HLK2196" s="218"/>
      <c r="HLL2196" s="218"/>
      <c r="HLM2196" s="218"/>
      <c r="HLN2196" s="218"/>
      <c r="HLO2196" s="218"/>
      <c r="HLP2196" s="218"/>
      <c r="HLQ2196" s="218"/>
      <c r="HLR2196" s="218"/>
      <c r="HLS2196" s="218"/>
      <c r="HLT2196" s="218"/>
      <c r="HLU2196" s="218"/>
      <c r="HLV2196" s="218"/>
      <c r="HLW2196" s="218"/>
      <c r="HLX2196" s="218"/>
      <c r="HLY2196" s="218"/>
      <c r="HLZ2196" s="218"/>
      <c r="HMA2196" s="218"/>
      <c r="HMB2196" s="218"/>
      <c r="HMC2196" s="218"/>
      <c r="HMD2196" s="218"/>
      <c r="HME2196" s="218"/>
      <c r="HMF2196" s="218"/>
      <c r="HMG2196" s="218"/>
      <c r="HMH2196" s="218"/>
      <c r="HMI2196" s="218"/>
      <c r="HMJ2196" s="218"/>
      <c r="HMK2196" s="218"/>
      <c r="HML2196" s="218"/>
      <c r="HMM2196" s="218"/>
      <c r="HMN2196" s="218"/>
      <c r="HMO2196" s="218"/>
      <c r="HMP2196" s="218"/>
      <c r="HMQ2196" s="218"/>
      <c r="HMR2196" s="218"/>
      <c r="HMS2196" s="218"/>
      <c r="HMT2196" s="218"/>
      <c r="HMU2196" s="218"/>
      <c r="HMV2196" s="218"/>
      <c r="HMW2196" s="218"/>
      <c r="HMX2196" s="218"/>
      <c r="HMY2196" s="218"/>
      <c r="HMZ2196" s="218"/>
      <c r="HNA2196" s="218"/>
      <c r="HNB2196" s="218"/>
      <c r="HNC2196" s="218"/>
      <c r="HND2196" s="218"/>
      <c r="HNE2196" s="218"/>
      <c r="HNF2196" s="218"/>
      <c r="HNG2196" s="218"/>
      <c r="HNH2196" s="218"/>
      <c r="HNI2196" s="218"/>
      <c r="HNJ2196" s="218"/>
      <c r="HNK2196" s="218"/>
      <c r="HNL2196" s="218"/>
      <c r="HNM2196" s="218"/>
      <c r="HNN2196" s="218"/>
      <c r="HNO2196" s="218"/>
      <c r="HNP2196" s="218"/>
      <c r="HNQ2196" s="218"/>
      <c r="HNR2196" s="218"/>
      <c r="HNS2196" s="218"/>
      <c r="HNT2196" s="218"/>
      <c r="HNU2196" s="218"/>
      <c r="HNV2196" s="218"/>
      <c r="HNW2196" s="218"/>
      <c r="HNX2196" s="218"/>
      <c r="HNY2196" s="218"/>
      <c r="HNZ2196" s="218"/>
      <c r="HOA2196" s="218"/>
      <c r="HOB2196" s="218"/>
      <c r="HOC2196" s="218"/>
      <c r="HOD2196" s="218"/>
      <c r="HOE2196" s="218"/>
      <c r="HOF2196" s="218"/>
      <c r="HOG2196" s="218"/>
      <c r="HOH2196" s="218"/>
      <c r="HOI2196" s="218"/>
      <c r="HOJ2196" s="218"/>
      <c r="HOK2196" s="218"/>
      <c r="HOL2196" s="218"/>
      <c r="HOM2196" s="218"/>
      <c r="HON2196" s="218"/>
      <c r="HOO2196" s="218"/>
      <c r="HOP2196" s="218"/>
      <c r="HOQ2196" s="218"/>
      <c r="HOR2196" s="218"/>
      <c r="HOS2196" s="218"/>
      <c r="HOT2196" s="218"/>
      <c r="HOU2196" s="218"/>
      <c r="HOV2196" s="218"/>
      <c r="HOW2196" s="218"/>
      <c r="HOX2196" s="218"/>
      <c r="HOY2196" s="218"/>
      <c r="HOZ2196" s="218"/>
      <c r="HPA2196" s="218"/>
      <c r="HPB2196" s="218"/>
      <c r="HPC2196" s="218"/>
      <c r="HPD2196" s="218"/>
      <c r="HPE2196" s="218"/>
      <c r="HPF2196" s="218"/>
      <c r="HPG2196" s="218"/>
      <c r="HPH2196" s="218"/>
      <c r="HPI2196" s="218"/>
      <c r="HPJ2196" s="218"/>
      <c r="HPK2196" s="218"/>
      <c r="HPL2196" s="218"/>
      <c r="HPM2196" s="218"/>
      <c r="HPN2196" s="218"/>
      <c r="HPO2196" s="218"/>
      <c r="HPP2196" s="218"/>
      <c r="HPQ2196" s="218"/>
      <c r="HPR2196" s="218"/>
      <c r="HPS2196" s="218"/>
      <c r="HPT2196" s="218"/>
      <c r="HPU2196" s="218"/>
      <c r="HPV2196" s="218"/>
      <c r="HPW2196" s="218"/>
      <c r="HPX2196" s="218"/>
      <c r="HPY2196" s="218"/>
      <c r="HPZ2196" s="218"/>
      <c r="HQA2196" s="218"/>
      <c r="HQB2196" s="218"/>
      <c r="HQC2196" s="218"/>
      <c r="HQD2196" s="218"/>
      <c r="HQE2196" s="218"/>
      <c r="HQF2196" s="218"/>
      <c r="HQG2196" s="218"/>
      <c r="HQH2196" s="218"/>
      <c r="HQI2196" s="218"/>
      <c r="HQJ2196" s="218"/>
      <c r="HQK2196" s="218"/>
      <c r="HQL2196" s="218"/>
      <c r="HQM2196" s="218"/>
      <c r="HQN2196" s="218"/>
      <c r="HQO2196" s="218"/>
      <c r="HQP2196" s="218"/>
      <c r="HQQ2196" s="218"/>
      <c r="HQR2196" s="218"/>
      <c r="HQS2196" s="218"/>
      <c r="HQT2196" s="218"/>
      <c r="HQU2196" s="218"/>
      <c r="HQV2196" s="218"/>
      <c r="HQW2196" s="218"/>
      <c r="HQX2196" s="218"/>
      <c r="HQY2196" s="218"/>
      <c r="HQZ2196" s="218"/>
      <c r="HRA2196" s="218"/>
      <c r="HRB2196" s="218"/>
      <c r="HRC2196" s="218"/>
      <c r="HRD2196" s="218"/>
      <c r="HRE2196" s="218"/>
      <c r="HRF2196" s="218"/>
      <c r="HRG2196" s="218"/>
      <c r="HRH2196" s="218"/>
      <c r="HRI2196" s="218"/>
      <c r="HRJ2196" s="218"/>
      <c r="HRK2196" s="218"/>
      <c r="HRL2196" s="218"/>
      <c r="HRM2196" s="218"/>
      <c r="HRN2196" s="218"/>
      <c r="HRO2196" s="218"/>
      <c r="HRP2196" s="218"/>
      <c r="HRQ2196" s="218"/>
      <c r="HRR2196" s="218"/>
      <c r="HRS2196" s="218"/>
      <c r="HRT2196" s="218"/>
      <c r="HRU2196" s="218"/>
      <c r="HRV2196" s="218"/>
      <c r="HRW2196" s="218"/>
      <c r="HRX2196" s="218"/>
      <c r="HRY2196" s="218"/>
      <c r="HRZ2196" s="218"/>
      <c r="HSA2196" s="218"/>
      <c r="HSB2196" s="218"/>
      <c r="HSC2196" s="218"/>
      <c r="HSD2196" s="218"/>
      <c r="HSE2196" s="218"/>
      <c r="HSF2196" s="218"/>
      <c r="HSG2196" s="218"/>
      <c r="HSH2196" s="218"/>
      <c r="HSI2196" s="218"/>
      <c r="HSJ2196" s="218"/>
      <c r="HSK2196" s="218"/>
      <c r="HSL2196" s="218"/>
      <c r="HSM2196" s="218"/>
      <c r="HSN2196" s="218"/>
      <c r="HSO2196" s="218"/>
      <c r="HSP2196" s="218"/>
      <c r="HSQ2196" s="218"/>
      <c r="HSR2196" s="218"/>
      <c r="HSS2196" s="218"/>
      <c r="HST2196" s="218"/>
      <c r="HSU2196" s="218"/>
      <c r="HSV2196" s="218"/>
      <c r="HSW2196" s="218"/>
      <c r="HSX2196" s="218"/>
      <c r="HSY2196" s="218"/>
      <c r="HSZ2196" s="218"/>
      <c r="HTA2196" s="218"/>
      <c r="HTB2196" s="218"/>
      <c r="HTC2196" s="218"/>
      <c r="HTD2196" s="218"/>
      <c r="HTE2196" s="218"/>
      <c r="HTF2196" s="218"/>
      <c r="HTG2196" s="218"/>
      <c r="HTH2196" s="218"/>
      <c r="HTI2196" s="218"/>
      <c r="HTJ2196" s="218"/>
      <c r="HTK2196" s="218"/>
      <c r="HTL2196" s="218"/>
      <c r="HTM2196" s="218"/>
      <c r="HTN2196" s="218"/>
      <c r="HTO2196" s="218"/>
      <c r="HTP2196" s="218"/>
      <c r="HTQ2196" s="218"/>
      <c r="HTR2196" s="218"/>
      <c r="HTS2196" s="218"/>
      <c r="HTT2196" s="218"/>
      <c r="HTU2196" s="218"/>
      <c r="HTV2196" s="218"/>
      <c r="HTW2196" s="218"/>
      <c r="HTX2196" s="218"/>
      <c r="HTY2196" s="218"/>
      <c r="HTZ2196" s="218"/>
      <c r="HUA2196" s="218"/>
      <c r="HUB2196" s="218"/>
      <c r="HUC2196" s="218"/>
      <c r="HUD2196" s="218"/>
      <c r="HUE2196" s="218"/>
      <c r="HUF2196" s="218"/>
      <c r="HUG2196" s="218"/>
      <c r="HUH2196" s="218"/>
      <c r="HUI2196" s="218"/>
      <c r="HUJ2196" s="218"/>
      <c r="HUK2196" s="218"/>
      <c r="HUL2196" s="218"/>
      <c r="HUM2196" s="218"/>
      <c r="HUN2196" s="218"/>
      <c r="HUO2196" s="218"/>
      <c r="HUP2196" s="218"/>
      <c r="HUQ2196" s="218"/>
      <c r="HUR2196" s="218"/>
      <c r="HUS2196" s="218"/>
      <c r="HUT2196" s="218"/>
      <c r="HUU2196" s="218"/>
      <c r="HUV2196" s="218"/>
      <c r="HUW2196" s="218"/>
      <c r="HUX2196" s="218"/>
      <c r="HUY2196" s="218"/>
      <c r="HUZ2196" s="218"/>
      <c r="HVA2196" s="218"/>
      <c r="HVB2196" s="218"/>
      <c r="HVC2196" s="218"/>
      <c r="HVD2196" s="218"/>
      <c r="HVE2196" s="218"/>
      <c r="HVF2196" s="218"/>
      <c r="HVG2196" s="218"/>
      <c r="HVH2196" s="218"/>
      <c r="HVI2196" s="218"/>
      <c r="HVJ2196" s="218"/>
      <c r="HVK2196" s="218"/>
      <c r="HVL2196" s="218"/>
      <c r="HVM2196" s="218"/>
      <c r="HVN2196" s="218"/>
      <c r="HVO2196" s="218"/>
      <c r="HVP2196" s="218"/>
      <c r="HVQ2196" s="218"/>
      <c r="HVR2196" s="218"/>
      <c r="HVS2196" s="218"/>
      <c r="HVT2196" s="218"/>
      <c r="HVU2196" s="218"/>
      <c r="HVV2196" s="218"/>
      <c r="HVW2196" s="218"/>
      <c r="HVX2196" s="218"/>
      <c r="HVY2196" s="218"/>
      <c r="HVZ2196" s="218"/>
      <c r="HWA2196" s="218"/>
      <c r="HWB2196" s="218"/>
      <c r="HWC2196" s="218"/>
      <c r="HWD2196" s="218"/>
      <c r="HWE2196" s="218"/>
      <c r="HWF2196" s="218"/>
      <c r="HWG2196" s="218"/>
      <c r="HWH2196" s="218"/>
      <c r="HWI2196" s="218"/>
      <c r="HWJ2196" s="218"/>
      <c r="HWK2196" s="218"/>
      <c r="HWL2196" s="218"/>
      <c r="HWM2196" s="218"/>
      <c r="HWN2196" s="218"/>
      <c r="HWO2196" s="218"/>
      <c r="HWP2196" s="218"/>
      <c r="HWQ2196" s="218"/>
      <c r="HWR2196" s="218"/>
      <c r="HWS2196" s="218"/>
      <c r="HWT2196" s="218"/>
      <c r="HWU2196" s="218"/>
      <c r="HWV2196" s="218"/>
      <c r="HWW2196" s="218"/>
      <c r="HWX2196" s="218"/>
      <c r="HWY2196" s="218"/>
      <c r="HWZ2196" s="218"/>
      <c r="HXA2196" s="218"/>
      <c r="HXB2196" s="218"/>
      <c r="HXC2196" s="218"/>
      <c r="HXD2196" s="218"/>
      <c r="HXE2196" s="218"/>
      <c r="HXF2196" s="218"/>
      <c r="HXG2196" s="218"/>
      <c r="HXH2196" s="218"/>
      <c r="HXI2196" s="218"/>
      <c r="HXJ2196" s="218"/>
      <c r="HXK2196" s="218"/>
      <c r="HXL2196" s="218"/>
      <c r="HXM2196" s="218"/>
      <c r="HXN2196" s="218"/>
      <c r="HXO2196" s="218"/>
      <c r="HXP2196" s="218"/>
      <c r="HXQ2196" s="218"/>
      <c r="HXR2196" s="218"/>
      <c r="HXS2196" s="218"/>
      <c r="HXT2196" s="218"/>
      <c r="HXU2196" s="218"/>
      <c r="HXV2196" s="218"/>
      <c r="HXW2196" s="218"/>
      <c r="HXX2196" s="218"/>
      <c r="HXY2196" s="218"/>
      <c r="HXZ2196" s="218"/>
      <c r="HYA2196" s="218"/>
      <c r="HYB2196" s="218"/>
      <c r="HYC2196" s="218"/>
      <c r="HYD2196" s="218"/>
      <c r="HYE2196" s="218"/>
      <c r="HYF2196" s="218"/>
      <c r="HYG2196" s="218"/>
      <c r="HYH2196" s="218"/>
      <c r="HYI2196" s="218"/>
      <c r="HYJ2196" s="218"/>
      <c r="HYK2196" s="218"/>
      <c r="HYL2196" s="218"/>
      <c r="HYM2196" s="218"/>
      <c r="HYN2196" s="218"/>
      <c r="HYO2196" s="218"/>
      <c r="HYP2196" s="218"/>
      <c r="HYQ2196" s="218"/>
      <c r="HYR2196" s="218"/>
      <c r="HYS2196" s="218"/>
      <c r="HYT2196" s="218"/>
      <c r="HYU2196" s="218"/>
      <c r="HYV2196" s="218"/>
      <c r="HYW2196" s="218"/>
      <c r="HYX2196" s="218"/>
      <c r="HYY2196" s="218"/>
      <c r="HYZ2196" s="218"/>
      <c r="HZA2196" s="218"/>
      <c r="HZB2196" s="218"/>
      <c r="HZC2196" s="218"/>
      <c r="HZD2196" s="218"/>
      <c r="HZE2196" s="218"/>
      <c r="HZF2196" s="218"/>
      <c r="HZG2196" s="218"/>
      <c r="HZH2196" s="218"/>
      <c r="HZI2196" s="218"/>
      <c r="HZJ2196" s="218"/>
      <c r="HZK2196" s="218"/>
      <c r="HZL2196" s="218"/>
      <c r="HZM2196" s="218"/>
      <c r="HZN2196" s="218"/>
      <c r="HZO2196" s="218"/>
      <c r="HZP2196" s="218"/>
      <c r="HZQ2196" s="218"/>
      <c r="HZR2196" s="218"/>
      <c r="HZS2196" s="218"/>
      <c r="HZT2196" s="218"/>
      <c r="HZU2196" s="218"/>
      <c r="HZV2196" s="218"/>
      <c r="HZW2196" s="218"/>
      <c r="HZX2196" s="218"/>
      <c r="HZY2196" s="218"/>
      <c r="HZZ2196" s="218"/>
      <c r="IAA2196" s="218"/>
      <c r="IAB2196" s="218"/>
      <c r="IAC2196" s="218"/>
      <c r="IAD2196" s="218"/>
      <c r="IAE2196" s="218"/>
      <c r="IAF2196" s="218"/>
      <c r="IAG2196" s="218"/>
      <c r="IAH2196" s="218"/>
      <c r="IAI2196" s="218"/>
      <c r="IAJ2196" s="218"/>
      <c r="IAK2196" s="218"/>
      <c r="IAL2196" s="218"/>
      <c r="IAM2196" s="218"/>
      <c r="IAN2196" s="218"/>
      <c r="IAO2196" s="218"/>
      <c r="IAP2196" s="218"/>
      <c r="IAQ2196" s="218"/>
      <c r="IAR2196" s="218"/>
      <c r="IAS2196" s="218"/>
      <c r="IAT2196" s="218"/>
      <c r="IAU2196" s="218"/>
      <c r="IAV2196" s="218"/>
      <c r="IAW2196" s="218"/>
      <c r="IAX2196" s="218"/>
      <c r="IAY2196" s="218"/>
      <c r="IAZ2196" s="218"/>
      <c r="IBA2196" s="218"/>
      <c r="IBB2196" s="218"/>
      <c r="IBC2196" s="218"/>
      <c r="IBD2196" s="218"/>
      <c r="IBE2196" s="218"/>
      <c r="IBF2196" s="218"/>
      <c r="IBG2196" s="218"/>
      <c r="IBH2196" s="218"/>
      <c r="IBI2196" s="218"/>
      <c r="IBJ2196" s="218"/>
      <c r="IBK2196" s="218"/>
      <c r="IBL2196" s="218"/>
      <c r="IBM2196" s="218"/>
      <c r="IBN2196" s="218"/>
      <c r="IBO2196" s="218"/>
      <c r="IBP2196" s="218"/>
      <c r="IBQ2196" s="218"/>
      <c r="IBR2196" s="218"/>
      <c r="IBS2196" s="218"/>
      <c r="IBT2196" s="218"/>
      <c r="IBU2196" s="218"/>
      <c r="IBV2196" s="218"/>
      <c r="IBW2196" s="218"/>
      <c r="IBX2196" s="218"/>
      <c r="IBY2196" s="218"/>
      <c r="IBZ2196" s="218"/>
      <c r="ICA2196" s="218"/>
      <c r="ICB2196" s="218"/>
      <c r="ICC2196" s="218"/>
      <c r="ICD2196" s="218"/>
      <c r="ICE2196" s="218"/>
      <c r="ICF2196" s="218"/>
      <c r="ICG2196" s="218"/>
      <c r="ICH2196" s="218"/>
      <c r="ICI2196" s="218"/>
      <c r="ICJ2196" s="218"/>
      <c r="ICK2196" s="218"/>
      <c r="ICL2196" s="218"/>
      <c r="ICM2196" s="218"/>
      <c r="ICN2196" s="218"/>
      <c r="ICO2196" s="218"/>
      <c r="ICP2196" s="218"/>
      <c r="ICQ2196" s="218"/>
      <c r="ICR2196" s="218"/>
      <c r="ICS2196" s="218"/>
      <c r="ICT2196" s="218"/>
      <c r="ICU2196" s="218"/>
      <c r="ICV2196" s="218"/>
      <c r="ICW2196" s="218"/>
      <c r="ICX2196" s="218"/>
      <c r="ICY2196" s="218"/>
      <c r="ICZ2196" s="218"/>
      <c r="IDA2196" s="218"/>
      <c r="IDB2196" s="218"/>
      <c r="IDC2196" s="218"/>
      <c r="IDD2196" s="218"/>
      <c r="IDE2196" s="218"/>
      <c r="IDF2196" s="218"/>
      <c r="IDG2196" s="218"/>
      <c r="IDH2196" s="218"/>
      <c r="IDI2196" s="218"/>
      <c r="IDJ2196" s="218"/>
      <c r="IDK2196" s="218"/>
      <c r="IDL2196" s="218"/>
      <c r="IDM2196" s="218"/>
      <c r="IDN2196" s="218"/>
      <c r="IDO2196" s="218"/>
      <c r="IDP2196" s="218"/>
      <c r="IDQ2196" s="218"/>
      <c r="IDR2196" s="218"/>
      <c r="IDS2196" s="218"/>
      <c r="IDT2196" s="218"/>
      <c r="IDU2196" s="218"/>
      <c r="IDV2196" s="218"/>
      <c r="IDW2196" s="218"/>
      <c r="IDX2196" s="218"/>
      <c r="IDY2196" s="218"/>
      <c r="IDZ2196" s="218"/>
      <c r="IEA2196" s="218"/>
      <c r="IEB2196" s="218"/>
      <c r="IEC2196" s="218"/>
      <c r="IED2196" s="218"/>
      <c r="IEE2196" s="218"/>
      <c r="IEF2196" s="218"/>
      <c r="IEG2196" s="218"/>
      <c r="IEH2196" s="218"/>
      <c r="IEI2196" s="218"/>
      <c r="IEJ2196" s="218"/>
      <c r="IEK2196" s="218"/>
      <c r="IEL2196" s="218"/>
      <c r="IEM2196" s="218"/>
      <c r="IEN2196" s="218"/>
      <c r="IEO2196" s="218"/>
      <c r="IEP2196" s="218"/>
      <c r="IEQ2196" s="218"/>
      <c r="IER2196" s="218"/>
      <c r="IES2196" s="218"/>
      <c r="IET2196" s="218"/>
      <c r="IEU2196" s="218"/>
      <c r="IEV2196" s="218"/>
      <c r="IEW2196" s="218"/>
      <c r="IEX2196" s="218"/>
      <c r="IEY2196" s="218"/>
      <c r="IEZ2196" s="218"/>
      <c r="IFA2196" s="218"/>
      <c r="IFB2196" s="218"/>
      <c r="IFC2196" s="218"/>
      <c r="IFD2196" s="218"/>
      <c r="IFE2196" s="218"/>
      <c r="IFF2196" s="218"/>
      <c r="IFG2196" s="218"/>
      <c r="IFH2196" s="218"/>
      <c r="IFI2196" s="218"/>
      <c r="IFJ2196" s="218"/>
      <c r="IFK2196" s="218"/>
      <c r="IFL2196" s="218"/>
      <c r="IFM2196" s="218"/>
      <c r="IFN2196" s="218"/>
      <c r="IFO2196" s="218"/>
      <c r="IFP2196" s="218"/>
      <c r="IFQ2196" s="218"/>
      <c r="IFR2196" s="218"/>
      <c r="IFS2196" s="218"/>
      <c r="IFT2196" s="218"/>
      <c r="IFU2196" s="218"/>
      <c r="IFV2196" s="218"/>
      <c r="IFW2196" s="218"/>
      <c r="IFX2196" s="218"/>
      <c r="IFY2196" s="218"/>
      <c r="IFZ2196" s="218"/>
      <c r="IGA2196" s="218"/>
      <c r="IGB2196" s="218"/>
      <c r="IGC2196" s="218"/>
      <c r="IGD2196" s="218"/>
      <c r="IGE2196" s="218"/>
      <c r="IGF2196" s="218"/>
      <c r="IGG2196" s="218"/>
      <c r="IGH2196" s="218"/>
      <c r="IGI2196" s="218"/>
      <c r="IGJ2196" s="218"/>
      <c r="IGK2196" s="218"/>
      <c r="IGL2196" s="218"/>
      <c r="IGM2196" s="218"/>
      <c r="IGN2196" s="218"/>
      <c r="IGO2196" s="218"/>
      <c r="IGP2196" s="218"/>
      <c r="IGQ2196" s="218"/>
      <c r="IGR2196" s="218"/>
      <c r="IGS2196" s="218"/>
      <c r="IGT2196" s="218"/>
      <c r="IGU2196" s="218"/>
      <c r="IGV2196" s="218"/>
      <c r="IGW2196" s="218"/>
      <c r="IGX2196" s="218"/>
      <c r="IGY2196" s="218"/>
      <c r="IGZ2196" s="218"/>
      <c r="IHA2196" s="218"/>
      <c r="IHB2196" s="218"/>
      <c r="IHC2196" s="218"/>
      <c r="IHD2196" s="218"/>
      <c r="IHE2196" s="218"/>
      <c r="IHF2196" s="218"/>
      <c r="IHG2196" s="218"/>
      <c r="IHH2196" s="218"/>
      <c r="IHI2196" s="218"/>
      <c r="IHJ2196" s="218"/>
      <c r="IHK2196" s="218"/>
      <c r="IHL2196" s="218"/>
      <c r="IHM2196" s="218"/>
      <c r="IHN2196" s="218"/>
      <c r="IHO2196" s="218"/>
      <c r="IHP2196" s="218"/>
      <c r="IHQ2196" s="218"/>
      <c r="IHR2196" s="218"/>
      <c r="IHS2196" s="218"/>
      <c r="IHT2196" s="218"/>
      <c r="IHU2196" s="218"/>
      <c r="IHV2196" s="218"/>
      <c r="IHW2196" s="218"/>
      <c r="IHX2196" s="218"/>
      <c r="IHY2196" s="218"/>
      <c r="IHZ2196" s="218"/>
      <c r="IIA2196" s="218"/>
      <c r="IIB2196" s="218"/>
      <c r="IIC2196" s="218"/>
      <c r="IID2196" s="218"/>
      <c r="IIE2196" s="218"/>
      <c r="IIF2196" s="218"/>
      <c r="IIG2196" s="218"/>
      <c r="IIH2196" s="218"/>
      <c r="III2196" s="218"/>
      <c r="IIJ2196" s="218"/>
      <c r="IIK2196" s="218"/>
      <c r="IIL2196" s="218"/>
      <c r="IIM2196" s="218"/>
      <c r="IIN2196" s="218"/>
      <c r="IIO2196" s="218"/>
      <c r="IIP2196" s="218"/>
      <c r="IIQ2196" s="218"/>
      <c r="IIR2196" s="218"/>
      <c r="IIS2196" s="218"/>
      <c r="IIT2196" s="218"/>
      <c r="IIU2196" s="218"/>
      <c r="IIV2196" s="218"/>
      <c r="IIW2196" s="218"/>
      <c r="IIX2196" s="218"/>
      <c r="IIY2196" s="218"/>
      <c r="IIZ2196" s="218"/>
      <c r="IJA2196" s="218"/>
      <c r="IJB2196" s="218"/>
      <c r="IJC2196" s="218"/>
      <c r="IJD2196" s="218"/>
      <c r="IJE2196" s="218"/>
      <c r="IJF2196" s="218"/>
      <c r="IJG2196" s="218"/>
      <c r="IJH2196" s="218"/>
      <c r="IJI2196" s="218"/>
      <c r="IJJ2196" s="218"/>
      <c r="IJK2196" s="218"/>
      <c r="IJL2196" s="218"/>
      <c r="IJM2196" s="218"/>
      <c r="IJN2196" s="218"/>
      <c r="IJO2196" s="218"/>
      <c r="IJP2196" s="218"/>
      <c r="IJQ2196" s="218"/>
      <c r="IJR2196" s="218"/>
      <c r="IJS2196" s="218"/>
      <c r="IJT2196" s="218"/>
      <c r="IJU2196" s="218"/>
      <c r="IJV2196" s="218"/>
      <c r="IJW2196" s="218"/>
      <c r="IJX2196" s="218"/>
      <c r="IJY2196" s="218"/>
      <c r="IJZ2196" s="218"/>
      <c r="IKA2196" s="218"/>
      <c r="IKB2196" s="218"/>
      <c r="IKC2196" s="218"/>
      <c r="IKD2196" s="218"/>
      <c r="IKE2196" s="218"/>
      <c r="IKF2196" s="218"/>
      <c r="IKG2196" s="218"/>
      <c r="IKH2196" s="218"/>
      <c r="IKI2196" s="218"/>
      <c r="IKJ2196" s="218"/>
      <c r="IKK2196" s="218"/>
      <c r="IKL2196" s="218"/>
      <c r="IKM2196" s="218"/>
      <c r="IKN2196" s="218"/>
      <c r="IKO2196" s="218"/>
      <c r="IKP2196" s="218"/>
      <c r="IKQ2196" s="218"/>
      <c r="IKR2196" s="218"/>
      <c r="IKS2196" s="218"/>
      <c r="IKT2196" s="218"/>
      <c r="IKU2196" s="218"/>
      <c r="IKV2196" s="218"/>
      <c r="IKW2196" s="218"/>
      <c r="IKX2196" s="218"/>
      <c r="IKY2196" s="218"/>
      <c r="IKZ2196" s="218"/>
      <c r="ILA2196" s="218"/>
      <c r="ILB2196" s="218"/>
      <c r="ILC2196" s="218"/>
      <c r="ILD2196" s="218"/>
      <c r="ILE2196" s="218"/>
      <c r="ILF2196" s="218"/>
      <c r="ILG2196" s="218"/>
      <c r="ILH2196" s="218"/>
      <c r="ILI2196" s="218"/>
      <c r="ILJ2196" s="218"/>
      <c r="ILK2196" s="218"/>
      <c r="ILL2196" s="218"/>
      <c r="ILM2196" s="218"/>
      <c r="ILN2196" s="218"/>
      <c r="ILO2196" s="218"/>
      <c r="ILP2196" s="218"/>
      <c r="ILQ2196" s="218"/>
      <c r="ILR2196" s="218"/>
      <c r="ILS2196" s="218"/>
      <c r="ILT2196" s="218"/>
      <c r="ILU2196" s="218"/>
      <c r="ILV2196" s="218"/>
      <c r="ILW2196" s="218"/>
      <c r="ILX2196" s="218"/>
      <c r="ILY2196" s="218"/>
      <c r="ILZ2196" s="218"/>
      <c r="IMA2196" s="218"/>
      <c r="IMB2196" s="218"/>
      <c r="IMC2196" s="218"/>
      <c r="IMD2196" s="218"/>
      <c r="IME2196" s="218"/>
      <c r="IMF2196" s="218"/>
      <c r="IMG2196" s="218"/>
      <c r="IMH2196" s="218"/>
      <c r="IMI2196" s="218"/>
      <c r="IMJ2196" s="218"/>
      <c r="IMK2196" s="218"/>
      <c r="IML2196" s="218"/>
      <c r="IMM2196" s="218"/>
      <c r="IMN2196" s="218"/>
      <c r="IMO2196" s="218"/>
      <c r="IMP2196" s="218"/>
      <c r="IMQ2196" s="218"/>
      <c r="IMR2196" s="218"/>
      <c r="IMS2196" s="218"/>
      <c r="IMT2196" s="218"/>
      <c r="IMU2196" s="218"/>
      <c r="IMV2196" s="218"/>
      <c r="IMW2196" s="218"/>
      <c r="IMX2196" s="218"/>
      <c r="IMY2196" s="218"/>
      <c r="IMZ2196" s="218"/>
      <c r="INA2196" s="218"/>
      <c r="INB2196" s="218"/>
      <c r="INC2196" s="218"/>
      <c r="IND2196" s="218"/>
      <c r="INE2196" s="218"/>
      <c r="INF2196" s="218"/>
      <c r="ING2196" s="218"/>
      <c r="INH2196" s="218"/>
      <c r="INI2196" s="218"/>
      <c r="INJ2196" s="218"/>
      <c r="INK2196" s="218"/>
      <c r="INL2196" s="218"/>
      <c r="INM2196" s="218"/>
      <c r="INN2196" s="218"/>
      <c r="INO2196" s="218"/>
      <c r="INP2196" s="218"/>
      <c r="INQ2196" s="218"/>
      <c r="INR2196" s="218"/>
      <c r="INS2196" s="218"/>
      <c r="INT2196" s="218"/>
      <c r="INU2196" s="218"/>
      <c r="INV2196" s="218"/>
      <c r="INW2196" s="218"/>
      <c r="INX2196" s="218"/>
      <c r="INY2196" s="218"/>
      <c r="INZ2196" s="218"/>
      <c r="IOA2196" s="218"/>
      <c r="IOB2196" s="218"/>
      <c r="IOC2196" s="218"/>
      <c r="IOD2196" s="218"/>
      <c r="IOE2196" s="218"/>
      <c r="IOF2196" s="218"/>
      <c r="IOG2196" s="218"/>
      <c r="IOH2196" s="218"/>
      <c r="IOI2196" s="218"/>
      <c r="IOJ2196" s="218"/>
      <c r="IOK2196" s="218"/>
      <c r="IOL2196" s="218"/>
      <c r="IOM2196" s="218"/>
      <c r="ION2196" s="218"/>
      <c r="IOO2196" s="218"/>
      <c r="IOP2196" s="218"/>
      <c r="IOQ2196" s="218"/>
      <c r="IOR2196" s="218"/>
      <c r="IOS2196" s="218"/>
      <c r="IOT2196" s="218"/>
      <c r="IOU2196" s="218"/>
      <c r="IOV2196" s="218"/>
      <c r="IOW2196" s="218"/>
      <c r="IOX2196" s="218"/>
      <c r="IOY2196" s="218"/>
      <c r="IOZ2196" s="218"/>
      <c r="IPA2196" s="218"/>
      <c r="IPB2196" s="218"/>
      <c r="IPC2196" s="218"/>
      <c r="IPD2196" s="218"/>
      <c r="IPE2196" s="218"/>
      <c r="IPF2196" s="218"/>
      <c r="IPG2196" s="218"/>
      <c r="IPH2196" s="218"/>
      <c r="IPI2196" s="218"/>
      <c r="IPJ2196" s="218"/>
      <c r="IPK2196" s="218"/>
      <c r="IPL2196" s="218"/>
      <c r="IPM2196" s="218"/>
      <c r="IPN2196" s="218"/>
      <c r="IPO2196" s="218"/>
      <c r="IPP2196" s="218"/>
      <c r="IPQ2196" s="218"/>
      <c r="IPR2196" s="218"/>
      <c r="IPS2196" s="218"/>
      <c r="IPT2196" s="218"/>
      <c r="IPU2196" s="218"/>
      <c r="IPV2196" s="218"/>
      <c r="IPW2196" s="218"/>
      <c r="IPX2196" s="218"/>
      <c r="IPY2196" s="218"/>
      <c r="IPZ2196" s="218"/>
      <c r="IQA2196" s="218"/>
      <c r="IQB2196" s="218"/>
      <c r="IQC2196" s="218"/>
      <c r="IQD2196" s="218"/>
      <c r="IQE2196" s="218"/>
      <c r="IQF2196" s="218"/>
      <c r="IQG2196" s="218"/>
      <c r="IQH2196" s="218"/>
      <c r="IQI2196" s="218"/>
      <c r="IQJ2196" s="218"/>
      <c r="IQK2196" s="218"/>
      <c r="IQL2196" s="218"/>
      <c r="IQM2196" s="218"/>
      <c r="IQN2196" s="218"/>
      <c r="IQO2196" s="218"/>
      <c r="IQP2196" s="218"/>
      <c r="IQQ2196" s="218"/>
      <c r="IQR2196" s="218"/>
      <c r="IQS2196" s="218"/>
      <c r="IQT2196" s="218"/>
      <c r="IQU2196" s="218"/>
      <c r="IQV2196" s="218"/>
      <c r="IQW2196" s="218"/>
      <c r="IQX2196" s="218"/>
      <c r="IQY2196" s="218"/>
      <c r="IQZ2196" s="218"/>
      <c r="IRA2196" s="218"/>
      <c r="IRB2196" s="218"/>
      <c r="IRC2196" s="218"/>
      <c r="IRD2196" s="218"/>
      <c r="IRE2196" s="218"/>
      <c r="IRF2196" s="218"/>
      <c r="IRG2196" s="218"/>
      <c r="IRH2196" s="218"/>
      <c r="IRI2196" s="218"/>
      <c r="IRJ2196" s="218"/>
      <c r="IRK2196" s="218"/>
      <c r="IRL2196" s="218"/>
      <c r="IRM2196" s="218"/>
      <c r="IRN2196" s="218"/>
      <c r="IRO2196" s="218"/>
      <c r="IRP2196" s="218"/>
      <c r="IRQ2196" s="218"/>
      <c r="IRR2196" s="218"/>
      <c r="IRS2196" s="218"/>
      <c r="IRT2196" s="218"/>
      <c r="IRU2196" s="218"/>
      <c r="IRV2196" s="218"/>
      <c r="IRW2196" s="218"/>
      <c r="IRX2196" s="218"/>
      <c r="IRY2196" s="218"/>
      <c r="IRZ2196" s="218"/>
      <c r="ISA2196" s="218"/>
      <c r="ISB2196" s="218"/>
      <c r="ISC2196" s="218"/>
      <c r="ISD2196" s="218"/>
      <c r="ISE2196" s="218"/>
      <c r="ISF2196" s="218"/>
      <c r="ISG2196" s="218"/>
      <c r="ISH2196" s="218"/>
      <c r="ISI2196" s="218"/>
      <c r="ISJ2196" s="218"/>
      <c r="ISK2196" s="218"/>
      <c r="ISL2196" s="218"/>
      <c r="ISM2196" s="218"/>
      <c r="ISN2196" s="218"/>
      <c r="ISO2196" s="218"/>
      <c r="ISP2196" s="218"/>
      <c r="ISQ2196" s="218"/>
      <c r="ISR2196" s="218"/>
      <c r="ISS2196" s="218"/>
      <c r="IST2196" s="218"/>
      <c r="ISU2196" s="218"/>
      <c r="ISV2196" s="218"/>
      <c r="ISW2196" s="218"/>
      <c r="ISX2196" s="218"/>
      <c r="ISY2196" s="218"/>
      <c r="ISZ2196" s="218"/>
      <c r="ITA2196" s="218"/>
      <c r="ITB2196" s="218"/>
      <c r="ITC2196" s="218"/>
      <c r="ITD2196" s="218"/>
      <c r="ITE2196" s="218"/>
      <c r="ITF2196" s="218"/>
      <c r="ITG2196" s="218"/>
      <c r="ITH2196" s="218"/>
      <c r="ITI2196" s="218"/>
      <c r="ITJ2196" s="218"/>
      <c r="ITK2196" s="218"/>
      <c r="ITL2196" s="218"/>
      <c r="ITM2196" s="218"/>
      <c r="ITN2196" s="218"/>
      <c r="ITO2196" s="218"/>
      <c r="ITP2196" s="218"/>
      <c r="ITQ2196" s="218"/>
      <c r="ITR2196" s="218"/>
      <c r="ITS2196" s="218"/>
      <c r="ITT2196" s="218"/>
      <c r="ITU2196" s="218"/>
      <c r="ITV2196" s="218"/>
      <c r="ITW2196" s="218"/>
      <c r="ITX2196" s="218"/>
      <c r="ITY2196" s="218"/>
      <c r="ITZ2196" s="218"/>
      <c r="IUA2196" s="218"/>
      <c r="IUB2196" s="218"/>
      <c r="IUC2196" s="218"/>
      <c r="IUD2196" s="218"/>
      <c r="IUE2196" s="218"/>
      <c r="IUF2196" s="218"/>
      <c r="IUG2196" s="218"/>
      <c r="IUH2196" s="218"/>
      <c r="IUI2196" s="218"/>
      <c r="IUJ2196" s="218"/>
      <c r="IUK2196" s="218"/>
      <c r="IUL2196" s="218"/>
      <c r="IUM2196" s="218"/>
      <c r="IUN2196" s="218"/>
      <c r="IUO2196" s="218"/>
      <c r="IUP2196" s="218"/>
      <c r="IUQ2196" s="218"/>
      <c r="IUR2196" s="218"/>
      <c r="IUS2196" s="218"/>
      <c r="IUT2196" s="218"/>
      <c r="IUU2196" s="218"/>
      <c r="IUV2196" s="218"/>
      <c r="IUW2196" s="218"/>
      <c r="IUX2196" s="218"/>
      <c r="IUY2196" s="218"/>
      <c r="IUZ2196" s="218"/>
      <c r="IVA2196" s="218"/>
      <c r="IVB2196" s="218"/>
      <c r="IVC2196" s="218"/>
      <c r="IVD2196" s="218"/>
      <c r="IVE2196" s="218"/>
      <c r="IVF2196" s="218"/>
      <c r="IVG2196" s="218"/>
      <c r="IVH2196" s="218"/>
      <c r="IVI2196" s="218"/>
      <c r="IVJ2196" s="218"/>
      <c r="IVK2196" s="218"/>
      <c r="IVL2196" s="218"/>
      <c r="IVM2196" s="218"/>
      <c r="IVN2196" s="218"/>
      <c r="IVO2196" s="218"/>
      <c r="IVP2196" s="218"/>
      <c r="IVQ2196" s="218"/>
      <c r="IVR2196" s="218"/>
      <c r="IVS2196" s="218"/>
      <c r="IVT2196" s="218"/>
      <c r="IVU2196" s="218"/>
      <c r="IVV2196" s="218"/>
      <c r="IVW2196" s="218"/>
      <c r="IVX2196" s="218"/>
      <c r="IVY2196" s="218"/>
      <c r="IVZ2196" s="218"/>
      <c r="IWA2196" s="218"/>
      <c r="IWB2196" s="218"/>
      <c r="IWC2196" s="218"/>
      <c r="IWD2196" s="218"/>
      <c r="IWE2196" s="218"/>
      <c r="IWF2196" s="218"/>
      <c r="IWG2196" s="218"/>
      <c r="IWH2196" s="218"/>
      <c r="IWI2196" s="218"/>
      <c r="IWJ2196" s="218"/>
      <c r="IWK2196" s="218"/>
      <c r="IWL2196" s="218"/>
      <c r="IWM2196" s="218"/>
      <c r="IWN2196" s="218"/>
      <c r="IWO2196" s="218"/>
      <c r="IWP2196" s="218"/>
      <c r="IWQ2196" s="218"/>
      <c r="IWR2196" s="218"/>
      <c r="IWS2196" s="218"/>
      <c r="IWT2196" s="218"/>
      <c r="IWU2196" s="218"/>
      <c r="IWV2196" s="218"/>
      <c r="IWW2196" s="218"/>
      <c r="IWX2196" s="218"/>
      <c r="IWY2196" s="218"/>
      <c r="IWZ2196" s="218"/>
      <c r="IXA2196" s="218"/>
      <c r="IXB2196" s="218"/>
      <c r="IXC2196" s="218"/>
      <c r="IXD2196" s="218"/>
      <c r="IXE2196" s="218"/>
      <c r="IXF2196" s="218"/>
      <c r="IXG2196" s="218"/>
      <c r="IXH2196" s="218"/>
      <c r="IXI2196" s="218"/>
      <c r="IXJ2196" s="218"/>
      <c r="IXK2196" s="218"/>
      <c r="IXL2196" s="218"/>
      <c r="IXM2196" s="218"/>
      <c r="IXN2196" s="218"/>
      <c r="IXO2196" s="218"/>
      <c r="IXP2196" s="218"/>
      <c r="IXQ2196" s="218"/>
      <c r="IXR2196" s="218"/>
      <c r="IXS2196" s="218"/>
      <c r="IXT2196" s="218"/>
      <c r="IXU2196" s="218"/>
      <c r="IXV2196" s="218"/>
      <c r="IXW2196" s="218"/>
      <c r="IXX2196" s="218"/>
      <c r="IXY2196" s="218"/>
      <c r="IXZ2196" s="218"/>
      <c r="IYA2196" s="218"/>
      <c r="IYB2196" s="218"/>
      <c r="IYC2196" s="218"/>
      <c r="IYD2196" s="218"/>
      <c r="IYE2196" s="218"/>
      <c r="IYF2196" s="218"/>
      <c r="IYG2196" s="218"/>
      <c r="IYH2196" s="218"/>
      <c r="IYI2196" s="218"/>
      <c r="IYJ2196" s="218"/>
      <c r="IYK2196" s="218"/>
      <c r="IYL2196" s="218"/>
      <c r="IYM2196" s="218"/>
      <c r="IYN2196" s="218"/>
      <c r="IYO2196" s="218"/>
      <c r="IYP2196" s="218"/>
      <c r="IYQ2196" s="218"/>
      <c r="IYR2196" s="218"/>
      <c r="IYS2196" s="218"/>
      <c r="IYT2196" s="218"/>
      <c r="IYU2196" s="218"/>
      <c r="IYV2196" s="218"/>
      <c r="IYW2196" s="218"/>
      <c r="IYX2196" s="218"/>
      <c r="IYY2196" s="218"/>
      <c r="IYZ2196" s="218"/>
      <c r="IZA2196" s="218"/>
      <c r="IZB2196" s="218"/>
      <c r="IZC2196" s="218"/>
      <c r="IZD2196" s="218"/>
      <c r="IZE2196" s="218"/>
      <c r="IZF2196" s="218"/>
      <c r="IZG2196" s="218"/>
      <c r="IZH2196" s="218"/>
      <c r="IZI2196" s="218"/>
      <c r="IZJ2196" s="218"/>
      <c r="IZK2196" s="218"/>
      <c r="IZL2196" s="218"/>
      <c r="IZM2196" s="218"/>
      <c r="IZN2196" s="218"/>
      <c r="IZO2196" s="218"/>
      <c r="IZP2196" s="218"/>
      <c r="IZQ2196" s="218"/>
      <c r="IZR2196" s="218"/>
      <c r="IZS2196" s="218"/>
      <c r="IZT2196" s="218"/>
      <c r="IZU2196" s="218"/>
      <c r="IZV2196" s="218"/>
      <c r="IZW2196" s="218"/>
      <c r="IZX2196" s="218"/>
      <c r="IZY2196" s="218"/>
      <c r="IZZ2196" s="218"/>
      <c r="JAA2196" s="218"/>
      <c r="JAB2196" s="218"/>
      <c r="JAC2196" s="218"/>
      <c r="JAD2196" s="218"/>
      <c r="JAE2196" s="218"/>
      <c r="JAF2196" s="218"/>
      <c r="JAG2196" s="218"/>
      <c r="JAH2196" s="218"/>
      <c r="JAI2196" s="218"/>
      <c r="JAJ2196" s="218"/>
      <c r="JAK2196" s="218"/>
      <c r="JAL2196" s="218"/>
      <c r="JAM2196" s="218"/>
      <c r="JAN2196" s="218"/>
      <c r="JAO2196" s="218"/>
      <c r="JAP2196" s="218"/>
      <c r="JAQ2196" s="218"/>
      <c r="JAR2196" s="218"/>
      <c r="JAS2196" s="218"/>
      <c r="JAT2196" s="218"/>
      <c r="JAU2196" s="218"/>
      <c r="JAV2196" s="218"/>
      <c r="JAW2196" s="218"/>
      <c r="JAX2196" s="218"/>
      <c r="JAY2196" s="218"/>
      <c r="JAZ2196" s="218"/>
      <c r="JBA2196" s="218"/>
      <c r="JBB2196" s="218"/>
      <c r="JBC2196" s="218"/>
      <c r="JBD2196" s="218"/>
      <c r="JBE2196" s="218"/>
      <c r="JBF2196" s="218"/>
      <c r="JBG2196" s="218"/>
      <c r="JBH2196" s="218"/>
      <c r="JBI2196" s="218"/>
      <c r="JBJ2196" s="218"/>
      <c r="JBK2196" s="218"/>
      <c r="JBL2196" s="218"/>
      <c r="JBM2196" s="218"/>
      <c r="JBN2196" s="218"/>
      <c r="JBO2196" s="218"/>
      <c r="JBP2196" s="218"/>
      <c r="JBQ2196" s="218"/>
      <c r="JBR2196" s="218"/>
      <c r="JBS2196" s="218"/>
      <c r="JBT2196" s="218"/>
      <c r="JBU2196" s="218"/>
      <c r="JBV2196" s="218"/>
      <c r="JBW2196" s="218"/>
      <c r="JBX2196" s="218"/>
      <c r="JBY2196" s="218"/>
      <c r="JBZ2196" s="218"/>
      <c r="JCA2196" s="218"/>
      <c r="JCB2196" s="218"/>
      <c r="JCC2196" s="218"/>
      <c r="JCD2196" s="218"/>
      <c r="JCE2196" s="218"/>
      <c r="JCF2196" s="218"/>
      <c r="JCG2196" s="218"/>
      <c r="JCH2196" s="218"/>
      <c r="JCI2196" s="218"/>
      <c r="JCJ2196" s="218"/>
      <c r="JCK2196" s="218"/>
      <c r="JCL2196" s="218"/>
      <c r="JCM2196" s="218"/>
      <c r="JCN2196" s="218"/>
      <c r="JCO2196" s="218"/>
      <c r="JCP2196" s="218"/>
      <c r="JCQ2196" s="218"/>
      <c r="JCR2196" s="218"/>
      <c r="JCS2196" s="218"/>
      <c r="JCT2196" s="218"/>
      <c r="JCU2196" s="218"/>
      <c r="JCV2196" s="218"/>
      <c r="JCW2196" s="218"/>
      <c r="JCX2196" s="218"/>
      <c r="JCY2196" s="218"/>
      <c r="JCZ2196" s="218"/>
      <c r="JDA2196" s="218"/>
      <c r="JDB2196" s="218"/>
      <c r="JDC2196" s="218"/>
      <c r="JDD2196" s="218"/>
      <c r="JDE2196" s="218"/>
      <c r="JDF2196" s="218"/>
      <c r="JDG2196" s="218"/>
      <c r="JDH2196" s="218"/>
      <c r="JDI2196" s="218"/>
      <c r="JDJ2196" s="218"/>
      <c r="JDK2196" s="218"/>
      <c r="JDL2196" s="218"/>
      <c r="JDM2196" s="218"/>
      <c r="JDN2196" s="218"/>
      <c r="JDO2196" s="218"/>
      <c r="JDP2196" s="218"/>
      <c r="JDQ2196" s="218"/>
      <c r="JDR2196" s="218"/>
      <c r="JDS2196" s="218"/>
      <c r="JDT2196" s="218"/>
      <c r="JDU2196" s="218"/>
      <c r="JDV2196" s="218"/>
      <c r="JDW2196" s="218"/>
      <c r="JDX2196" s="218"/>
      <c r="JDY2196" s="218"/>
      <c r="JDZ2196" s="218"/>
      <c r="JEA2196" s="218"/>
      <c r="JEB2196" s="218"/>
      <c r="JEC2196" s="218"/>
      <c r="JED2196" s="218"/>
      <c r="JEE2196" s="218"/>
      <c r="JEF2196" s="218"/>
      <c r="JEG2196" s="218"/>
      <c r="JEH2196" s="218"/>
      <c r="JEI2196" s="218"/>
      <c r="JEJ2196" s="218"/>
      <c r="JEK2196" s="218"/>
      <c r="JEL2196" s="218"/>
      <c r="JEM2196" s="218"/>
      <c r="JEN2196" s="218"/>
      <c r="JEO2196" s="218"/>
      <c r="JEP2196" s="218"/>
      <c r="JEQ2196" s="218"/>
      <c r="JER2196" s="218"/>
      <c r="JES2196" s="218"/>
      <c r="JET2196" s="218"/>
      <c r="JEU2196" s="218"/>
      <c r="JEV2196" s="218"/>
      <c r="JEW2196" s="218"/>
      <c r="JEX2196" s="218"/>
      <c r="JEY2196" s="218"/>
      <c r="JEZ2196" s="218"/>
      <c r="JFA2196" s="218"/>
      <c r="JFB2196" s="218"/>
      <c r="JFC2196" s="218"/>
      <c r="JFD2196" s="218"/>
      <c r="JFE2196" s="218"/>
      <c r="JFF2196" s="218"/>
      <c r="JFG2196" s="218"/>
      <c r="JFH2196" s="218"/>
      <c r="JFI2196" s="218"/>
      <c r="JFJ2196" s="218"/>
      <c r="JFK2196" s="218"/>
      <c r="JFL2196" s="218"/>
      <c r="JFM2196" s="218"/>
      <c r="JFN2196" s="218"/>
      <c r="JFO2196" s="218"/>
      <c r="JFP2196" s="218"/>
      <c r="JFQ2196" s="218"/>
      <c r="JFR2196" s="218"/>
      <c r="JFS2196" s="218"/>
      <c r="JFT2196" s="218"/>
      <c r="JFU2196" s="218"/>
      <c r="JFV2196" s="218"/>
      <c r="JFW2196" s="218"/>
      <c r="JFX2196" s="218"/>
      <c r="JFY2196" s="218"/>
      <c r="JFZ2196" s="218"/>
      <c r="JGA2196" s="218"/>
      <c r="JGB2196" s="218"/>
      <c r="JGC2196" s="218"/>
      <c r="JGD2196" s="218"/>
      <c r="JGE2196" s="218"/>
      <c r="JGF2196" s="218"/>
      <c r="JGG2196" s="218"/>
      <c r="JGH2196" s="218"/>
      <c r="JGI2196" s="218"/>
      <c r="JGJ2196" s="218"/>
      <c r="JGK2196" s="218"/>
      <c r="JGL2196" s="218"/>
      <c r="JGM2196" s="218"/>
      <c r="JGN2196" s="218"/>
      <c r="JGO2196" s="218"/>
      <c r="JGP2196" s="218"/>
      <c r="JGQ2196" s="218"/>
      <c r="JGR2196" s="218"/>
      <c r="JGS2196" s="218"/>
      <c r="JGT2196" s="218"/>
      <c r="JGU2196" s="218"/>
      <c r="JGV2196" s="218"/>
      <c r="JGW2196" s="218"/>
      <c r="JGX2196" s="218"/>
      <c r="JGY2196" s="218"/>
      <c r="JGZ2196" s="218"/>
      <c r="JHA2196" s="218"/>
      <c r="JHB2196" s="218"/>
      <c r="JHC2196" s="218"/>
      <c r="JHD2196" s="218"/>
      <c r="JHE2196" s="218"/>
      <c r="JHF2196" s="218"/>
      <c r="JHG2196" s="218"/>
      <c r="JHH2196" s="218"/>
      <c r="JHI2196" s="218"/>
      <c r="JHJ2196" s="218"/>
      <c r="JHK2196" s="218"/>
      <c r="JHL2196" s="218"/>
      <c r="JHM2196" s="218"/>
      <c r="JHN2196" s="218"/>
      <c r="JHO2196" s="218"/>
      <c r="JHP2196" s="218"/>
      <c r="JHQ2196" s="218"/>
      <c r="JHR2196" s="218"/>
      <c r="JHS2196" s="218"/>
      <c r="JHT2196" s="218"/>
      <c r="JHU2196" s="218"/>
      <c r="JHV2196" s="218"/>
      <c r="JHW2196" s="218"/>
      <c r="JHX2196" s="218"/>
      <c r="JHY2196" s="218"/>
      <c r="JHZ2196" s="218"/>
      <c r="JIA2196" s="218"/>
      <c r="JIB2196" s="218"/>
      <c r="JIC2196" s="218"/>
      <c r="JID2196" s="218"/>
      <c r="JIE2196" s="218"/>
      <c r="JIF2196" s="218"/>
      <c r="JIG2196" s="218"/>
      <c r="JIH2196" s="218"/>
      <c r="JII2196" s="218"/>
      <c r="JIJ2196" s="218"/>
      <c r="JIK2196" s="218"/>
      <c r="JIL2196" s="218"/>
      <c r="JIM2196" s="218"/>
      <c r="JIN2196" s="218"/>
      <c r="JIO2196" s="218"/>
      <c r="JIP2196" s="218"/>
      <c r="JIQ2196" s="218"/>
      <c r="JIR2196" s="218"/>
      <c r="JIS2196" s="218"/>
      <c r="JIT2196" s="218"/>
      <c r="JIU2196" s="218"/>
      <c r="JIV2196" s="218"/>
      <c r="JIW2196" s="218"/>
      <c r="JIX2196" s="218"/>
      <c r="JIY2196" s="218"/>
      <c r="JIZ2196" s="218"/>
      <c r="JJA2196" s="218"/>
      <c r="JJB2196" s="218"/>
      <c r="JJC2196" s="218"/>
      <c r="JJD2196" s="218"/>
      <c r="JJE2196" s="218"/>
      <c r="JJF2196" s="218"/>
      <c r="JJG2196" s="218"/>
      <c r="JJH2196" s="218"/>
      <c r="JJI2196" s="218"/>
      <c r="JJJ2196" s="218"/>
      <c r="JJK2196" s="218"/>
      <c r="JJL2196" s="218"/>
      <c r="JJM2196" s="218"/>
      <c r="JJN2196" s="218"/>
      <c r="JJO2196" s="218"/>
      <c r="JJP2196" s="218"/>
      <c r="JJQ2196" s="218"/>
      <c r="JJR2196" s="218"/>
      <c r="JJS2196" s="218"/>
      <c r="JJT2196" s="218"/>
      <c r="JJU2196" s="218"/>
      <c r="JJV2196" s="218"/>
      <c r="JJW2196" s="218"/>
      <c r="JJX2196" s="218"/>
      <c r="JJY2196" s="218"/>
      <c r="JJZ2196" s="218"/>
      <c r="JKA2196" s="218"/>
      <c r="JKB2196" s="218"/>
      <c r="JKC2196" s="218"/>
      <c r="JKD2196" s="218"/>
      <c r="JKE2196" s="218"/>
      <c r="JKF2196" s="218"/>
      <c r="JKG2196" s="218"/>
      <c r="JKH2196" s="218"/>
      <c r="JKI2196" s="218"/>
      <c r="JKJ2196" s="218"/>
      <c r="JKK2196" s="218"/>
      <c r="JKL2196" s="218"/>
      <c r="JKM2196" s="218"/>
      <c r="JKN2196" s="218"/>
      <c r="JKO2196" s="218"/>
      <c r="JKP2196" s="218"/>
      <c r="JKQ2196" s="218"/>
      <c r="JKR2196" s="218"/>
      <c r="JKS2196" s="218"/>
      <c r="JKT2196" s="218"/>
      <c r="JKU2196" s="218"/>
      <c r="JKV2196" s="218"/>
      <c r="JKW2196" s="218"/>
      <c r="JKX2196" s="218"/>
      <c r="JKY2196" s="218"/>
      <c r="JKZ2196" s="218"/>
      <c r="JLA2196" s="218"/>
      <c r="JLB2196" s="218"/>
      <c r="JLC2196" s="218"/>
      <c r="JLD2196" s="218"/>
      <c r="JLE2196" s="218"/>
      <c r="JLF2196" s="218"/>
      <c r="JLG2196" s="218"/>
      <c r="JLH2196" s="218"/>
      <c r="JLI2196" s="218"/>
      <c r="JLJ2196" s="218"/>
      <c r="JLK2196" s="218"/>
      <c r="JLL2196" s="218"/>
      <c r="JLM2196" s="218"/>
      <c r="JLN2196" s="218"/>
      <c r="JLO2196" s="218"/>
      <c r="JLP2196" s="218"/>
      <c r="JLQ2196" s="218"/>
      <c r="JLR2196" s="218"/>
      <c r="JLS2196" s="218"/>
      <c r="JLT2196" s="218"/>
      <c r="JLU2196" s="218"/>
      <c r="JLV2196" s="218"/>
      <c r="JLW2196" s="218"/>
      <c r="JLX2196" s="218"/>
      <c r="JLY2196" s="218"/>
      <c r="JLZ2196" s="218"/>
      <c r="JMA2196" s="218"/>
      <c r="JMB2196" s="218"/>
      <c r="JMC2196" s="218"/>
      <c r="JMD2196" s="218"/>
      <c r="JME2196" s="218"/>
      <c r="JMF2196" s="218"/>
      <c r="JMG2196" s="218"/>
      <c r="JMH2196" s="218"/>
      <c r="JMI2196" s="218"/>
      <c r="JMJ2196" s="218"/>
      <c r="JMK2196" s="218"/>
      <c r="JML2196" s="218"/>
      <c r="JMM2196" s="218"/>
      <c r="JMN2196" s="218"/>
      <c r="JMO2196" s="218"/>
      <c r="JMP2196" s="218"/>
      <c r="JMQ2196" s="218"/>
      <c r="JMR2196" s="218"/>
      <c r="JMS2196" s="218"/>
      <c r="JMT2196" s="218"/>
      <c r="JMU2196" s="218"/>
      <c r="JMV2196" s="218"/>
      <c r="JMW2196" s="218"/>
      <c r="JMX2196" s="218"/>
      <c r="JMY2196" s="218"/>
      <c r="JMZ2196" s="218"/>
      <c r="JNA2196" s="218"/>
      <c r="JNB2196" s="218"/>
      <c r="JNC2196" s="218"/>
      <c r="JND2196" s="218"/>
      <c r="JNE2196" s="218"/>
      <c r="JNF2196" s="218"/>
      <c r="JNG2196" s="218"/>
      <c r="JNH2196" s="218"/>
      <c r="JNI2196" s="218"/>
      <c r="JNJ2196" s="218"/>
      <c r="JNK2196" s="218"/>
      <c r="JNL2196" s="218"/>
      <c r="JNM2196" s="218"/>
      <c r="JNN2196" s="218"/>
      <c r="JNO2196" s="218"/>
      <c r="JNP2196" s="218"/>
      <c r="JNQ2196" s="218"/>
      <c r="JNR2196" s="218"/>
      <c r="JNS2196" s="218"/>
      <c r="JNT2196" s="218"/>
      <c r="JNU2196" s="218"/>
      <c r="JNV2196" s="218"/>
      <c r="JNW2196" s="218"/>
      <c r="JNX2196" s="218"/>
      <c r="JNY2196" s="218"/>
      <c r="JNZ2196" s="218"/>
      <c r="JOA2196" s="218"/>
      <c r="JOB2196" s="218"/>
      <c r="JOC2196" s="218"/>
      <c r="JOD2196" s="218"/>
      <c r="JOE2196" s="218"/>
      <c r="JOF2196" s="218"/>
      <c r="JOG2196" s="218"/>
      <c r="JOH2196" s="218"/>
      <c r="JOI2196" s="218"/>
      <c r="JOJ2196" s="218"/>
      <c r="JOK2196" s="218"/>
      <c r="JOL2196" s="218"/>
      <c r="JOM2196" s="218"/>
      <c r="JON2196" s="218"/>
      <c r="JOO2196" s="218"/>
      <c r="JOP2196" s="218"/>
      <c r="JOQ2196" s="218"/>
      <c r="JOR2196" s="218"/>
      <c r="JOS2196" s="218"/>
      <c r="JOT2196" s="218"/>
      <c r="JOU2196" s="218"/>
      <c r="JOV2196" s="218"/>
      <c r="JOW2196" s="218"/>
      <c r="JOX2196" s="218"/>
      <c r="JOY2196" s="218"/>
      <c r="JOZ2196" s="218"/>
      <c r="JPA2196" s="218"/>
      <c r="JPB2196" s="218"/>
      <c r="JPC2196" s="218"/>
      <c r="JPD2196" s="218"/>
      <c r="JPE2196" s="218"/>
      <c r="JPF2196" s="218"/>
      <c r="JPG2196" s="218"/>
      <c r="JPH2196" s="218"/>
      <c r="JPI2196" s="218"/>
      <c r="JPJ2196" s="218"/>
      <c r="JPK2196" s="218"/>
      <c r="JPL2196" s="218"/>
      <c r="JPM2196" s="218"/>
      <c r="JPN2196" s="218"/>
      <c r="JPO2196" s="218"/>
      <c r="JPP2196" s="218"/>
      <c r="JPQ2196" s="218"/>
      <c r="JPR2196" s="218"/>
      <c r="JPS2196" s="218"/>
      <c r="JPT2196" s="218"/>
      <c r="JPU2196" s="218"/>
      <c r="JPV2196" s="218"/>
      <c r="JPW2196" s="218"/>
      <c r="JPX2196" s="218"/>
      <c r="JPY2196" s="218"/>
      <c r="JPZ2196" s="218"/>
      <c r="JQA2196" s="218"/>
      <c r="JQB2196" s="218"/>
      <c r="JQC2196" s="218"/>
      <c r="JQD2196" s="218"/>
      <c r="JQE2196" s="218"/>
      <c r="JQF2196" s="218"/>
      <c r="JQG2196" s="218"/>
      <c r="JQH2196" s="218"/>
      <c r="JQI2196" s="218"/>
      <c r="JQJ2196" s="218"/>
      <c r="JQK2196" s="218"/>
      <c r="JQL2196" s="218"/>
      <c r="JQM2196" s="218"/>
      <c r="JQN2196" s="218"/>
      <c r="JQO2196" s="218"/>
      <c r="JQP2196" s="218"/>
      <c r="JQQ2196" s="218"/>
      <c r="JQR2196" s="218"/>
      <c r="JQS2196" s="218"/>
      <c r="JQT2196" s="218"/>
      <c r="JQU2196" s="218"/>
      <c r="JQV2196" s="218"/>
      <c r="JQW2196" s="218"/>
      <c r="JQX2196" s="218"/>
      <c r="JQY2196" s="218"/>
      <c r="JQZ2196" s="218"/>
      <c r="JRA2196" s="218"/>
      <c r="JRB2196" s="218"/>
      <c r="JRC2196" s="218"/>
      <c r="JRD2196" s="218"/>
      <c r="JRE2196" s="218"/>
      <c r="JRF2196" s="218"/>
      <c r="JRG2196" s="218"/>
      <c r="JRH2196" s="218"/>
      <c r="JRI2196" s="218"/>
      <c r="JRJ2196" s="218"/>
      <c r="JRK2196" s="218"/>
      <c r="JRL2196" s="218"/>
      <c r="JRM2196" s="218"/>
      <c r="JRN2196" s="218"/>
      <c r="JRO2196" s="218"/>
      <c r="JRP2196" s="218"/>
      <c r="JRQ2196" s="218"/>
      <c r="JRR2196" s="218"/>
      <c r="JRS2196" s="218"/>
      <c r="JRT2196" s="218"/>
      <c r="JRU2196" s="218"/>
      <c r="JRV2196" s="218"/>
      <c r="JRW2196" s="218"/>
      <c r="JRX2196" s="218"/>
      <c r="JRY2196" s="218"/>
      <c r="JRZ2196" s="218"/>
      <c r="JSA2196" s="218"/>
      <c r="JSB2196" s="218"/>
      <c r="JSC2196" s="218"/>
      <c r="JSD2196" s="218"/>
      <c r="JSE2196" s="218"/>
      <c r="JSF2196" s="218"/>
      <c r="JSG2196" s="218"/>
      <c r="JSH2196" s="218"/>
      <c r="JSI2196" s="218"/>
      <c r="JSJ2196" s="218"/>
      <c r="JSK2196" s="218"/>
      <c r="JSL2196" s="218"/>
      <c r="JSM2196" s="218"/>
      <c r="JSN2196" s="218"/>
      <c r="JSO2196" s="218"/>
      <c r="JSP2196" s="218"/>
      <c r="JSQ2196" s="218"/>
      <c r="JSR2196" s="218"/>
      <c r="JSS2196" s="218"/>
      <c r="JST2196" s="218"/>
      <c r="JSU2196" s="218"/>
      <c r="JSV2196" s="218"/>
      <c r="JSW2196" s="218"/>
      <c r="JSX2196" s="218"/>
      <c r="JSY2196" s="218"/>
      <c r="JSZ2196" s="218"/>
      <c r="JTA2196" s="218"/>
      <c r="JTB2196" s="218"/>
      <c r="JTC2196" s="218"/>
      <c r="JTD2196" s="218"/>
      <c r="JTE2196" s="218"/>
      <c r="JTF2196" s="218"/>
      <c r="JTG2196" s="218"/>
      <c r="JTH2196" s="218"/>
      <c r="JTI2196" s="218"/>
      <c r="JTJ2196" s="218"/>
      <c r="JTK2196" s="218"/>
      <c r="JTL2196" s="218"/>
      <c r="JTM2196" s="218"/>
      <c r="JTN2196" s="218"/>
      <c r="JTO2196" s="218"/>
      <c r="JTP2196" s="218"/>
      <c r="JTQ2196" s="218"/>
      <c r="JTR2196" s="218"/>
      <c r="JTS2196" s="218"/>
      <c r="JTT2196" s="218"/>
      <c r="JTU2196" s="218"/>
      <c r="JTV2196" s="218"/>
      <c r="JTW2196" s="218"/>
      <c r="JTX2196" s="218"/>
      <c r="JTY2196" s="218"/>
      <c r="JTZ2196" s="218"/>
      <c r="JUA2196" s="218"/>
      <c r="JUB2196" s="218"/>
      <c r="JUC2196" s="218"/>
      <c r="JUD2196" s="218"/>
      <c r="JUE2196" s="218"/>
      <c r="JUF2196" s="218"/>
      <c r="JUG2196" s="218"/>
      <c r="JUH2196" s="218"/>
      <c r="JUI2196" s="218"/>
      <c r="JUJ2196" s="218"/>
      <c r="JUK2196" s="218"/>
      <c r="JUL2196" s="218"/>
      <c r="JUM2196" s="218"/>
      <c r="JUN2196" s="218"/>
      <c r="JUO2196" s="218"/>
      <c r="JUP2196" s="218"/>
      <c r="JUQ2196" s="218"/>
      <c r="JUR2196" s="218"/>
      <c r="JUS2196" s="218"/>
      <c r="JUT2196" s="218"/>
      <c r="JUU2196" s="218"/>
      <c r="JUV2196" s="218"/>
      <c r="JUW2196" s="218"/>
      <c r="JUX2196" s="218"/>
      <c r="JUY2196" s="218"/>
      <c r="JUZ2196" s="218"/>
      <c r="JVA2196" s="218"/>
      <c r="JVB2196" s="218"/>
      <c r="JVC2196" s="218"/>
      <c r="JVD2196" s="218"/>
      <c r="JVE2196" s="218"/>
      <c r="JVF2196" s="218"/>
      <c r="JVG2196" s="218"/>
      <c r="JVH2196" s="218"/>
      <c r="JVI2196" s="218"/>
      <c r="JVJ2196" s="218"/>
      <c r="JVK2196" s="218"/>
      <c r="JVL2196" s="218"/>
      <c r="JVM2196" s="218"/>
      <c r="JVN2196" s="218"/>
      <c r="JVO2196" s="218"/>
      <c r="JVP2196" s="218"/>
      <c r="JVQ2196" s="218"/>
      <c r="JVR2196" s="218"/>
      <c r="JVS2196" s="218"/>
      <c r="JVT2196" s="218"/>
      <c r="JVU2196" s="218"/>
      <c r="JVV2196" s="218"/>
      <c r="JVW2196" s="218"/>
      <c r="JVX2196" s="218"/>
      <c r="JVY2196" s="218"/>
      <c r="JVZ2196" s="218"/>
      <c r="JWA2196" s="218"/>
      <c r="JWB2196" s="218"/>
      <c r="JWC2196" s="218"/>
      <c r="JWD2196" s="218"/>
      <c r="JWE2196" s="218"/>
      <c r="JWF2196" s="218"/>
      <c r="JWG2196" s="218"/>
      <c r="JWH2196" s="218"/>
      <c r="JWI2196" s="218"/>
      <c r="JWJ2196" s="218"/>
      <c r="JWK2196" s="218"/>
      <c r="JWL2196" s="218"/>
      <c r="JWM2196" s="218"/>
      <c r="JWN2196" s="218"/>
      <c r="JWO2196" s="218"/>
      <c r="JWP2196" s="218"/>
      <c r="JWQ2196" s="218"/>
      <c r="JWR2196" s="218"/>
      <c r="JWS2196" s="218"/>
      <c r="JWT2196" s="218"/>
      <c r="JWU2196" s="218"/>
      <c r="JWV2196" s="218"/>
      <c r="JWW2196" s="218"/>
      <c r="JWX2196" s="218"/>
      <c r="JWY2196" s="218"/>
      <c r="JWZ2196" s="218"/>
      <c r="JXA2196" s="218"/>
      <c r="JXB2196" s="218"/>
      <c r="JXC2196" s="218"/>
      <c r="JXD2196" s="218"/>
      <c r="JXE2196" s="218"/>
      <c r="JXF2196" s="218"/>
      <c r="JXG2196" s="218"/>
      <c r="JXH2196" s="218"/>
      <c r="JXI2196" s="218"/>
      <c r="JXJ2196" s="218"/>
      <c r="JXK2196" s="218"/>
      <c r="JXL2196" s="218"/>
      <c r="JXM2196" s="218"/>
      <c r="JXN2196" s="218"/>
      <c r="JXO2196" s="218"/>
      <c r="JXP2196" s="218"/>
      <c r="JXQ2196" s="218"/>
      <c r="JXR2196" s="218"/>
      <c r="JXS2196" s="218"/>
      <c r="JXT2196" s="218"/>
      <c r="JXU2196" s="218"/>
      <c r="JXV2196" s="218"/>
      <c r="JXW2196" s="218"/>
      <c r="JXX2196" s="218"/>
      <c r="JXY2196" s="218"/>
      <c r="JXZ2196" s="218"/>
      <c r="JYA2196" s="218"/>
      <c r="JYB2196" s="218"/>
      <c r="JYC2196" s="218"/>
      <c r="JYD2196" s="218"/>
      <c r="JYE2196" s="218"/>
      <c r="JYF2196" s="218"/>
      <c r="JYG2196" s="218"/>
      <c r="JYH2196" s="218"/>
      <c r="JYI2196" s="218"/>
      <c r="JYJ2196" s="218"/>
      <c r="JYK2196" s="218"/>
      <c r="JYL2196" s="218"/>
      <c r="JYM2196" s="218"/>
      <c r="JYN2196" s="218"/>
      <c r="JYO2196" s="218"/>
      <c r="JYP2196" s="218"/>
      <c r="JYQ2196" s="218"/>
      <c r="JYR2196" s="218"/>
      <c r="JYS2196" s="218"/>
      <c r="JYT2196" s="218"/>
      <c r="JYU2196" s="218"/>
      <c r="JYV2196" s="218"/>
      <c r="JYW2196" s="218"/>
      <c r="JYX2196" s="218"/>
      <c r="JYY2196" s="218"/>
      <c r="JYZ2196" s="218"/>
      <c r="JZA2196" s="218"/>
      <c r="JZB2196" s="218"/>
      <c r="JZC2196" s="218"/>
      <c r="JZD2196" s="218"/>
      <c r="JZE2196" s="218"/>
      <c r="JZF2196" s="218"/>
      <c r="JZG2196" s="218"/>
      <c r="JZH2196" s="218"/>
      <c r="JZI2196" s="218"/>
      <c r="JZJ2196" s="218"/>
      <c r="JZK2196" s="218"/>
      <c r="JZL2196" s="218"/>
      <c r="JZM2196" s="218"/>
      <c r="JZN2196" s="218"/>
      <c r="JZO2196" s="218"/>
      <c r="JZP2196" s="218"/>
      <c r="JZQ2196" s="218"/>
      <c r="JZR2196" s="218"/>
      <c r="JZS2196" s="218"/>
      <c r="JZT2196" s="218"/>
      <c r="JZU2196" s="218"/>
      <c r="JZV2196" s="218"/>
      <c r="JZW2196" s="218"/>
      <c r="JZX2196" s="218"/>
      <c r="JZY2196" s="218"/>
      <c r="JZZ2196" s="218"/>
      <c r="KAA2196" s="218"/>
      <c r="KAB2196" s="218"/>
      <c r="KAC2196" s="218"/>
      <c r="KAD2196" s="218"/>
      <c r="KAE2196" s="218"/>
      <c r="KAF2196" s="218"/>
      <c r="KAG2196" s="218"/>
      <c r="KAH2196" s="218"/>
      <c r="KAI2196" s="218"/>
      <c r="KAJ2196" s="218"/>
      <c r="KAK2196" s="218"/>
      <c r="KAL2196" s="218"/>
      <c r="KAM2196" s="218"/>
      <c r="KAN2196" s="218"/>
      <c r="KAO2196" s="218"/>
      <c r="KAP2196" s="218"/>
      <c r="KAQ2196" s="218"/>
      <c r="KAR2196" s="218"/>
      <c r="KAS2196" s="218"/>
      <c r="KAT2196" s="218"/>
      <c r="KAU2196" s="218"/>
      <c r="KAV2196" s="218"/>
      <c r="KAW2196" s="218"/>
      <c r="KAX2196" s="218"/>
      <c r="KAY2196" s="218"/>
      <c r="KAZ2196" s="218"/>
      <c r="KBA2196" s="218"/>
      <c r="KBB2196" s="218"/>
      <c r="KBC2196" s="218"/>
      <c r="KBD2196" s="218"/>
      <c r="KBE2196" s="218"/>
      <c r="KBF2196" s="218"/>
      <c r="KBG2196" s="218"/>
      <c r="KBH2196" s="218"/>
      <c r="KBI2196" s="218"/>
      <c r="KBJ2196" s="218"/>
      <c r="KBK2196" s="218"/>
      <c r="KBL2196" s="218"/>
      <c r="KBM2196" s="218"/>
      <c r="KBN2196" s="218"/>
      <c r="KBO2196" s="218"/>
      <c r="KBP2196" s="218"/>
      <c r="KBQ2196" s="218"/>
      <c r="KBR2196" s="218"/>
      <c r="KBS2196" s="218"/>
      <c r="KBT2196" s="218"/>
      <c r="KBU2196" s="218"/>
      <c r="KBV2196" s="218"/>
      <c r="KBW2196" s="218"/>
      <c r="KBX2196" s="218"/>
      <c r="KBY2196" s="218"/>
      <c r="KBZ2196" s="218"/>
      <c r="KCA2196" s="218"/>
      <c r="KCB2196" s="218"/>
      <c r="KCC2196" s="218"/>
      <c r="KCD2196" s="218"/>
      <c r="KCE2196" s="218"/>
      <c r="KCF2196" s="218"/>
      <c r="KCG2196" s="218"/>
      <c r="KCH2196" s="218"/>
      <c r="KCI2196" s="218"/>
      <c r="KCJ2196" s="218"/>
      <c r="KCK2196" s="218"/>
      <c r="KCL2196" s="218"/>
      <c r="KCM2196" s="218"/>
      <c r="KCN2196" s="218"/>
      <c r="KCO2196" s="218"/>
      <c r="KCP2196" s="218"/>
      <c r="KCQ2196" s="218"/>
      <c r="KCR2196" s="218"/>
      <c r="KCS2196" s="218"/>
      <c r="KCT2196" s="218"/>
      <c r="KCU2196" s="218"/>
      <c r="KCV2196" s="218"/>
      <c r="KCW2196" s="218"/>
      <c r="KCX2196" s="218"/>
      <c r="KCY2196" s="218"/>
      <c r="KCZ2196" s="218"/>
      <c r="KDA2196" s="218"/>
      <c r="KDB2196" s="218"/>
      <c r="KDC2196" s="218"/>
      <c r="KDD2196" s="218"/>
      <c r="KDE2196" s="218"/>
      <c r="KDF2196" s="218"/>
      <c r="KDG2196" s="218"/>
      <c r="KDH2196" s="218"/>
      <c r="KDI2196" s="218"/>
      <c r="KDJ2196" s="218"/>
      <c r="KDK2196" s="218"/>
      <c r="KDL2196" s="218"/>
      <c r="KDM2196" s="218"/>
      <c r="KDN2196" s="218"/>
      <c r="KDO2196" s="218"/>
      <c r="KDP2196" s="218"/>
      <c r="KDQ2196" s="218"/>
      <c r="KDR2196" s="218"/>
      <c r="KDS2196" s="218"/>
      <c r="KDT2196" s="218"/>
      <c r="KDU2196" s="218"/>
      <c r="KDV2196" s="218"/>
      <c r="KDW2196" s="218"/>
      <c r="KDX2196" s="218"/>
      <c r="KDY2196" s="218"/>
      <c r="KDZ2196" s="218"/>
      <c r="KEA2196" s="218"/>
      <c r="KEB2196" s="218"/>
      <c r="KEC2196" s="218"/>
      <c r="KED2196" s="218"/>
      <c r="KEE2196" s="218"/>
      <c r="KEF2196" s="218"/>
      <c r="KEG2196" s="218"/>
      <c r="KEH2196" s="218"/>
      <c r="KEI2196" s="218"/>
      <c r="KEJ2196" s="218"/>
      <c r="KEK2196" s="218"/>
      <c r="KEL2196" s="218"/>
      <c r="KEM2196" s="218"/>
      <c r="KEN2196" s="218"/>
      <c r="KEO2196" s="218"/>
      <c r="KEP2196" s="218"/>
      <c r="KEQ2196" s="218"/>
      <c r="KER2196" s="218"/>
      <c r="KES2196" s="218"/>
      <c r="KET2196" s="218"/>
      <c r="KEU2196" s="218"/>
      <c r="KEV2196" s="218"/>
      <c r="KEW2196" s="218"/>
      <c r="KEX2196" s="218"/>
      <c r="KEY2196" s="218"/>
      <c r="KEZ2196" s="218"/>
      <c r="KFA2196" s="218"/>
      <c r="KFB2196" s="218"/>
      <c r="KFC2196" s="218"/>
      <c r="KFD2196" s="218"/>
      <c r="KFE2196" s="218"/>
      <c r="KFF2196" s="218"/>
      <c r="KFG2196" s="218"/>
      <c r="KFH2196" s="218"/>
      <c r="KFI2196" s="218"/>
      <c r="KFJ2196" s="218"/>
      <c r="KFK2196" s="218"/>
      <c r="KFL2196" s="218"/>
      <c r="KFM2196" s="218"/>
      <c r="KFN2196" s="218"/>
      <c r="KFO2196" s="218"/>
      <c r="KFP2196" s="218"/>
      <c r="KFQ2196" s="218"/>
      <c r="KFR2196" s="218"/>
      <c r="KFS2196" s="218"/>
      <c r="KFT2196" s="218"/>
      <c r="KFU2196" s="218"/>
      <c r="KFV2196" s="218"/>
      <c r="KFW2196" s="218"/>
      <c r="KFX2196" s="218"/>
      <c r="KFY2196" s="218"/>
      <c r="KFZ2196" s="218"/>
      <c r="KGA2196" s="218"/>
      <c r="KGB2196" s="218"/>
      <c r="KGC2196" s="218"/>
      <c r="KGD2196" s="218"/>
      <c r="KGE2196" s="218"/>
      <c r="KGF2196" s="218"/>
      <c r="KGG2196" s="218"/>
      <c r="KGH2196" s="218"/>
      <c r="KGI2196" s="218"/>
      <c r="KGJ2196" s="218"/>
      <c r="KGK2196" s="218"/>
      <c r="KGL2196" s="218"/>
      <c r="KGM2196" s="218"/>
      <c r="KGN2196" s="218"/>
      <c r="KGO2196" s="218"/>
      <c r="KGP2196" s="218"/>
      <c r="KGQ2196" s="218"/>
      <c r="KGR2196" s="218"/>
      <c r="KGS2196" s="218"/>
      <c r="KGT2196" s="218"/>
      <c r="KGU2196" s="218"/>
      <c r="KGV2196" s="218"/>
      <c r="KGW2196" s="218"/>
      <c r="KGX2196" s="218"/>
      <c r="KGY2196" s="218"/>
      <c r="KGZ2196" s="218"/>
      <c r="KHA2196" s="218"/>
      <c r="KHB2196" s="218"/>
      <c r="KHC2196" s="218"/>
      <c r="KHD2196" s="218"/>
      <c r="KHE2196" s="218"/>
      <c r="KHF2196" s="218"/>
      <c r="KHG2196" s="218"/>
      <c r="KHH2196" s="218"/>
      <c r="KHI2196" s="218"/>
      <c r="KHJ2196" s="218"/>
      <c r="KHK2196" s="218"/>
      <c r="KHL2196" s="218"/>
      <c r="KHM2196" s="218"/>
      <c r="KHN2196" s="218"/>
      <c r="KHO2196" s="218"/>
      <c r="KHP2196" s="218"/>
      <c r="KHQ2196" s="218"/>
      <c r="KHR2196" s="218"/>
      <c r="KHS2196" s="218"/>
      <c r="KHT2196" s="218"/>
      <c r="KHU2196" s="218"/>
      <c r="KHV2196" s="218"/>
      <c r="KHW2196" s="218"/>
      <c r="KHX2196" s="218"/>
      <c r="KHY2196" s="218"/>
      <c r="KHZ2196" s="218"/>
      <c r="KIA2196" s="218"/>
      <c r="KIB2196" s="218"/>
      <c r="KIC2196" s="218"/>
      <c r="KID2196" s="218"/>
      <c r="KIE2196" s="218"/>
      <c r="KIF2196" s="218"/>
      <c r="KIG2196" s="218"/>
      <c r="KIH2196" s="218"/>
      <c r="KII2196" s="218"/>
      <c r="KIJ2196" s="218"/>
      <c r="KIK2196" s="218"/>
      <c r="KIL2196" s="218"/>
      <c r="KIM2196" s="218"/>
      <c r="KIN2196" s="218"/>
      <c r="KIO2196" s="218"/>
      <c r="KIP2196" s="218"/>
      <c r="KIQ2196" s="218"/>
      <c r="KIR2196" s="218"/>
      <c r="KIS2196" s="218"/>
      <c r="KIT2196" s="218"/>
      <c r="KIU2196" s="218"/>
      <c r="KIV2196" s="218"/>
      <c r="KIW2196" s="218"/>
      <c r="KIX2196" s="218"/>
      <c r="KIY2196" s="218"/>
      <c r="KIZ2196" s="218"/>
      <c r="KJA2196" s="218"/>
      <c r="KJB2196" s="218"/>
      <c r="KJC2196" s="218"/>
      <c r="KJD2196" s="218"/>
      <c r="KJE2196" s="218"/>
      <c r="KJF2196" s="218"/>
      <c r="KJG2196" s="218"/>
      <c r="KJH2196" s="218"/>
      <c r="KJI2196" s="218"/>
      <c r="KJJ2196" s="218"/>
      <c r="KJK2196" s="218"/>
      <c r="KJL2196" s="218"/>
      <c r="KJM2196" s="218"/>
      <c r="KJN2196" s="218"/>
      <c r="KJO2196" s="218"/>
      <c r="KJP2196" s="218"/>
      <c r="KJQ2196" s="218"/>
      <c r="KJR2196" s="218"/>
      <c r="KJS2196" s="218"/>
      <c r="KJT2196" s="218"/>
      <c r="KJU2196" s="218"/>
      <c r="KJV2196" s="218"/>
      <c r="KJW2196" s="218"/>
      <c r="KJX2196" s="218"/>
      <c r="KJY2196" s="218"/>
      <c r="KJZ2196" s="218"/>
      <c r="KKA2196" s="218"/>
      <c r="KKB2196" s="218"/>
      <c r="KKC2196" s="218"/>
      <c r="KKD2196" s="218"/>
      <c r="KKE2196" s="218"/>
      <c r="KKF2196" s="218"/>
      <c r="KKG2196" s="218"/>
      <c r="KKH2196" s="218"/>
      <c r="KKI2196" s="218"/>
      <c r="KKJ2196" s="218"/>
      <c r="KKK2196" s="218"/>
      <c r="KKL2196" s="218"/>
      <c r="KKM2196" s="218"/>
      <c r="KKN2196" s="218"/>
      <c r="KKO2196" s="218"/>
      <c r="KKP2196" s="218"/>
      <c r="KKQ2196" s="218"/>
      <c r="KKR2196" s="218"/>
      <c r="KKS2196" s="218"/>
      <c r="KKT2196" s="218"/>
      <c r="KKU2196" s="218"/>
      <c r="KKV2196" s="218"/>
      <c r="KKW2196" s="218"/>
      <c r="KKX2196" s="218"/>
      <c r="KKY2196" s="218"/>
      <c r="KKZ2196" s="218"/>
      <c r="KLA2196" s="218"/>
      <c r="KLB2196" s="218"/>
      <c r="KLC2196" s="218"/>
      <c r="KLD2196" s="218"/>
      <c r="KLE2196" s="218"/>
      <c r="KLF2196" s="218"/>
      <c r="KLG2196" s="218"/>
      <c r="KLH2196" s="218"/>
      <c r="KLI2196" s="218"/>
      <c r="KLJ2196" s="218"/>
      <c r="KLK2196" s="218"/>
      <c r="KLL2196" s="218"/>
      <c r="KLM2196" s="218"/>
      <c r="KLN2196" s="218"/>
      <c r="KLO2196" s="218"/>
      <c r="KLP2196" s="218"/>
      <c r="KLQ2196" s="218"/>
      <c r="KLR2196" s="218"/>
      <c r="KLS2196" s="218"/>
      <c r="KLT2196" s="218"/>
      <c r="KLU2196" s="218"/>
      <c r="KLV2196" s="218"/>
      <c r="KLW2196" s="218"/>
      <c r="KLX2196" s="218"/>
      <c r="KLY2196" s="218"/>
      <c r="KLZ2196" s="218"/>
      <c r="KMA2196" s="218"/>
      <c r="KMB2196" s="218"/>
      <c r="KMC2196" s="218"/>
      <c r="KMD2196" s="218"/>
      <c r="KME2196" s="218"/>
      <c r="KMF2196" s="218"/>
      <c r="KMG2196" s="218"/>
      <c r="KMH2196" s="218"/>
      <c r="KMI2196" s="218"/>
      <c r="KMJ2196" s="218"/>
      <c r="KMK2196" s="218"/>
      <c r="KML2196" s="218"/>
      <c r="KMM2196" s="218"/>
      <c r="KMN2196" s="218"/>
      <c r="KMO2196" s="218"/>
      <c r="KMP2196" s="218"/>
      <c r="KMQ2196" s="218"/>
      <c r="KMR2196" s="218"/>
      <c r="KMS2196" s="218"/>
      <c r="KMT2196" s="218"/>
      <c r="KMU2196" s="218"/>
      <c r="KMV2196" s="218"/>
      <c r="KMW2196" s="218"/>
      <c r="KMX2196" s="218"/>
      <c r="KMY2196" s="218"/>
      <c r="KMZ2196" s="218"/>
      <c r="KNA2196" s="218"/>
      <c r="KNB2196" s="218"/>
      <c r="KNC2196" s="218"/>
      <c r="KND2196" s="218"/>
      <c r="KNE2196" s="218"/>
      <c r="KNF2196" s="218"/>
      <c r="KNG2196" s="218"/>
      <c r="KNH2196" s="218"/>
      <c r="KNI2196" s="218"/>
      <c r="KNJ2196" s="218"/>
      <c r="KNK2196" s="218"/>
      <c r="KNL2196" s="218"/>
      <c r="KNM2196" s="218"/>
      <c r="KNN2196" s="218"/>
      <c r="KNO2196" s="218"/>
      <c r="KNP2196" s="218"/>
      <c r="KNQ2196" s="218"/>
      <c r="KNR2196" s="218"/>
      <c r="KNS2196" s="218"/>
      <c r="KNT2196" s="218"/>
      <c r="KNU2196" s="218"/>
      <c r="KNV2196" s="218"/>
      <c r="KNW2196" s="218"/>
      <c r="KNX2196" s="218"/>
      <c r="KNY2196" s="218"/>
      <c r="KNZ2196" s="218"/>
      <c r="KOA2196" s="218"/>
      <c r="KOB2196" s="218"/>
      <c r="KOC2196" s="218"/>
      <c r="KOD2196" s="218"/>
      <c r="KOE2196" s="218"/>
      <c r="KOF2196" s="218"/>
      <c r="KOG2196" s="218"/>
      <c r="KOH2196" s="218"/>
      <c r="KOI2196" s="218"/>
      <c r="KOJ2196" s="218"/>
      <c r="KOK2196" s="218"/>
      <c r="KOL2196" s="218"/>
      <c r="KOM2196" s="218"/>
      <c r="KON2196" s="218"/>
      <c r="KOO2196" s="218"/>
      <c r="KOP2196" s="218"/>
      <c r="KOQ2196" s="218"/>
      <c r="KOR2196" s="218"/>
      <c r="KOS2196" s="218"/>
      <c r="KOT2196" s="218"/>
      <c r="KOU2196" s="218"/>
      <c r="KOV2196" s="218"/>
      <c r="KOW2196" s="218"/>
      <c r="KOX2196" s="218"/>
      <c r="KOY2196" s="218"/>
      <c r="KOZ2196" s="218"/>
      <c r="KPA2196" s="218"/>
      <c r="KPB2196" s="218"/>
      <c r="KPC2196" s="218"/>
      <c r="KPD2196" s="218"/>
      <c r="KPE2196" s="218"/>
      <c r="KPF2196" s="218"/>
      <c r="KPG2196" s="218"/>
      <c r="KPH2196" s="218"/>
      <c r="KPI2196" s="218"/>
      <c r="KPJ2196" s="218"/>
      <c r="KPK2196" s="218"/>
      <c r="KPL2196" s="218"/>
      <c r="KPM2196" s="218"/>
      <c r="KPN2196" s="218"/>
      <c r="KPO2196" s="218"/>
      <c r="KPP2196" s="218"/>
      <c r="KPQ2196" s="218"/>
      <c r="KPR2196" s="218"/>
      <c r="KPS2196" s="218"/>
      <c r="KPT2196" s="218"/>
      <c r="KPU2196" s="218"/>
      <c r="KPV2196" s="218"/>
      <c r="KPW2196" s="218"/>
      <c r="KPX2196" s="218"/>
      <c r="KPY2196" s="218"/>
      <c r="KPZ2196" s="218"/>
      <c r="KQA2196" s="218"/>
      <c r="KQB2196" s="218"/>
      <c r="KQC2196" s="218"/>
      <c r="KQD2196" s="218"/>
      <c r="KQE2196" s="218"/>
      <c r="KQF2196" s="218"/>
      <c r="KQG2196" s="218"/>
      <c r="KQH2196" s="218"/>
      <c r="KQI2196" s="218"/>
      <c r="KQJ2196" s="218"/>
      <c r="KQK2196" s="218"/>
      <c r="KQL2196" s="218"/>
      <c r="KQM2196" s="218"/>
      <c r="KQN2196" s="218"/>
      <c r="KQO2196" s="218"/>
      <c r="KQP2196" s="218"/>
      <c r="KQQ2196" s="218"/>
      <c r="KQR2196" s="218"/>
      <c r="KQS2196" s="218"/>
      <c r="KQT2196" s="218"/>
      <c r="KQU2196" s="218"/>
      <c r="KQV2196" s="218"/>
      <c r="KQW2196" s="218"/>
      <c r="KQX2196" s="218"/>
      <c r="KQY2196" s="218"/>
      <c r="KQZ2196" s="218"/>
      <c r="KRA2196" s="218"/>
      <c r="KRB2196" s="218"/>
      <c r="KRC2196" s="218"/>
      <c r="KRD2196" s="218"/>
      <c r="KRE2196" s="218"/>
      <c r="KRF2196" s="218"/>
      <c r="KRG2196" s="218"/>
      <c r="KRH2196" s="218"/>
      <c r="KRI2196" s="218"/>
      <c r="KRJ2196" s="218"/>
      <c r="KRK2196" s="218"/>
      <c r="KRL2196" s="218"/>
      <c r="KRM2196" s="218"/>
      <c r="KRN2196" s="218"/>
      <c r="KRO2196" s="218"/>
      <c r="KRP2196" s="218"/>
      <c r="KRQ2196" s="218"/>
      <c r="KRR2196" s="218"/>
      <c r="KRS2196" s="218"/>
      <c r="KRT2196" s="218"/>
      <c r="KRU2196" s="218"/>
      <c r="KRV2196" s="218"/>
      <c r="KRW2196" s="218"/>
      <c r="KRX2196" s="218"/>
      <c r="KRY2196" s="218"/>
      <c r="KRZ2196" s="218"/>
      <c r="KSA2196" s="218"/>
      <c r="KSB2196" s="218"/>
      <c r="KSC2196" s="218"/>
      <c r="KSD2196" s="218"/>
      <c r="KSE2196" s="218"/>
      <c r="KSF2196" s="218"/>
      <c r="KSG2196" s="218"/>
      <c r="KSH2196" s="218"/>
      <c r="KSI2196" s="218"/>
      <c r="KSJ2196" s="218"/>
      <c r="KSK2196" s="218"/>
      <c r="KSL2196" s="218"/>
      <c r="KSM2196" s="218"/>
      <c r="KSN2196" s="218"/>
      <c r="KSO2196" s="218"/>
      <c r="KSP2196" s="218"/>
      <c r="KSQ2196" s="218"/>
      <c r="KSR2196" s="218"/>
      <c r="KSS2196" s="218"/>
      <c r="KST2196" s="218"/>
      <c r="KSU2196" s="218"/>
      <c r="KSV2196" s="218"/>
      <c r="KSW2196" s="218"/>
      <c r="KSX2196" s="218"/>
      <c r="KSY2196" s="218"/>
      <c r="KSZ2196" s="218"/>
      <c r="KTA2196" s="218"/>
      <c r="KTB2196" s="218"/>
      <c r="KTC2196" s="218"/>
      <c r="KTD2196" s="218"/>
      <c r="KTE2196" s="218"/>
      <c r="KTF2196" s="218"/>
      <c r="KTG2196" s="218"/>
      <c r="KTH2196" s="218"/>
      <c r="KTI2196" s="218"/>
      <c r="KTJ2196" s="218"/>
      <c r="KTK2196" s="218"/>
      <c r="KTL2196" s="218"/>
      <c r="KTM2196" s="218"/>
      <c r="KTN2196" s="218"/>
      <c r="KTO2196" s="218"/>
      <c r="KTP2196" s="218"/>
      <c r="KTQ2196" s="218"/>
      <c r="KTR2196" s="218"/>
      <c r="KTS2196" s="218"/>
      <c r="KTT2196" s="218"/>
      <c r="KTU2196" s="218"/>
      <c r="KTV2196" s="218"/>
      <c r="KTW2196" s="218"/>
      <c r="KTX2196" s="218"/>
      <c r="KTY2196" s="218"/>
      <c r="KTZ2196" s="218"/>
      <c r="KUA2196" s="218"/>
      <c r="KUB2196" s="218"/>
      <c r="KUC2196" s="218"/>
      <c r="KUD2196" s="218"/>
      <c r="KUE2196" s="218"/>
      <c r="KUF2196" s="218"/>
      <c r="KUG2196" s="218"/>
      <c r="KUH2196" s="218"/>
      <c r="KUI2196" s="218"/>
      <c r="KUJ2196" s="218"/>
      <c r="KUK2196" s="218"/>
      <c r="KUL2196" s="218"/>
      <c r="KUM2196" s="218"/>
      <c r="KUN2196" s="218"/>
      <c r="KUO2196" s="218"/>
      <c r="KUP2196" s="218"/>
      <c r="KUQ2196" s="218"/>
      <c r="KUR2196" s="218"/>
      <c r="KUS2196" s="218"/>
      <c r="KUT2196" s="218"/>
      <c r="KUU2196" s="218"/>
      <c r="KUV2196" s="218"/>
      <c r="KUW2196" s="218"/>
      <c r="KUX2196" s="218"/>
      <c r="KUY2196" s="218"/>
      <c r="KUZ2196" s="218"/>
      <c r="KVA2196" s="218"/>
      <c r="KVB2196" s="218"/>
      <c r="KVC2196" s="218"/>
      <c r="KVD2196" s="218"/>
      <c r="KVE2196" s="218"/>
      <c r="KVF2196" s="218"/>
      <c r="KVG2196" s="218"/>
      <c r="KVH2196" s="218"/>
      <c r="KVI2196" s="218"/>
      <c r="KVJ2196" s="218"/>
      <c r="KVK2196" s="218"/>
      <c r="KVL2196" s="218"/>
      <c r="KVM2196" s="218"/>
      <c r="KVN2196" s="218"/>
      <c r="KVO2196" s="218"/>
      <c r="KVP2196" s="218"/>
      <c r="KVQ2196" s="218"/>
      <c r="KVR2196" s="218"/>
      <c r="KVS2196" s="218"/>
      <c r="KVT2196" s="218"/>
      <c r="KVU2196" s="218"/>
      <c r="KVV2196" s="218"/>
      <c r="KVW2196" s="218"/>
      <c r="KVX2196" s="218"/>
      <c r="KVY2196" s="218"/>
      <c r="KVZ2196" s="218"/>
      <c r="KWA2196" s="218"/>
      <c r="KWB2196" s="218"/>
      <c r="KWC2196" s="218"/>
      <c r="KWD2196" s="218"/>
      <c r="KWE2196" s="218"/>
      <c r="KWF2196" s="218"/>
      <c r="KWG2196" s="218"/>
      <c r="KWH2196" s="218"/>
      <c r="KWI2196" s="218"/>
      <c r="KWJ2196" s="218"/>
      <c r="KWK2196" s="218"/>
      <c r="KWL2196" s="218"/>
      <c r="KWM2196" s="218"/>
      <c r="KWN2196" s="218"/>
      <c r="KWO2196" s="218"/>
      <c r="KWP2196" s="218"/>
      <c r="KWQ2196" s="218"/>
      <c r="KWR2196" s="218"/>
      <c r="KWS2196" s="218"/>
      <c r="KWT2196" s="218"/>
      <c r="KWU2196" s="218"/>
      <c r="KWV2196" s="218"/>
      <c r="KWW2196" s="218"/>
      <c r="KWX2196" s="218"/>
      <c r="KWY2196" s="218"/>
      <c r="KWZ2196" s="218"/>
      <c r="KXA2196" s="218"/>
      <c r="KXB2196" s="218"/>
      <c r="KXC2196" s="218"/>
      <c r="KXD2196" s="218"/>
      <c r="KXE2196" s="218"/>
      <c r="KXF2196" s="218"/>
      <c r="KXG2196" s="218"/>
      <c r="KXH2196" s="218"/>
      <c r="KXI2196" s="218"/>
      <c r="KXJ2196" s="218"/>
      <c r="KXK2196" s="218"/>
      <c r="KXL2196" s="218"/>
      <c r="KXM2196" s="218"/>
      <c r="KXN2196" s="218"/>
      <c r="KXO2196" s="218"/>
      <c r="KXP2196" s="218"/>
      <c r="KXQ2196" s="218"/>
      <c r="KXR2196" s="218"/>
      <c r="KXS2196" s="218"/>
      <c r="KXT2196" s="218"/>
      <c r="KXU2196" s="218"/>
      <c r="KXV2196" s="218"/>
      <c r="KXW2196" s="218"/>
      <c r="KXX2196" s="218"/>
      <c r="KXY2196" s="218"/>
      <c r="KXZ2196" s="218"/>
      <c r="KYA2196" s="218"/>
      <c r="KYB2196" s="218"/>
      <c r="KYC2196" s="218"/>
      <c r="KYD2196" s="218"/>
      <c r="KYE2196" s="218"/>
      <c r="KYF2196" s="218"/>
      <c r="KYG2196" s="218"/>
      <c r="KYH2196" s="218"/>
      <c r="KYI2196" s="218"/>
      <c r="KYJ2196" s="218"/>
      <c r="KYK2196" s="218"/>
      <c r="KYL2196" s="218"/>
      <c r="KYM2196" s="218"/>
      <c r="KYN2196" s="218"/>
      <c r="KYO2196" s="218"/>
      <c r="KYP2196" s="218"/>
      <c r="KYQ2196" s="218"/>
      <c r="KYR2196" s="218"/>
      <c r="KYS2196" s="218"/>
      <c r="KYT2196" s="218"/>
      <c r="KYU2196" s="218"/>
      <c r="KYV2196" s="218"/>
      <c r="KYW2196" s="218"/>
      <c r="KYX2196" s="218"/>
      <c r="KYY2196" s="218"/>
      <c r="KYZ2196" s="218"/>
      <c r="KZA2196" s="218"/>
      <c r="KZB2196" s="218"/>
      <c r="KZC2196" s="218"/>
      <c r="KZD2196" s="218"/>
      <c r="KZE2196" s="218"/>
      <c r="KZF2196" s="218"/>
      <c r="KZG2196" s="218"/>
      <c r="KZH2196" s="218"/>
      <c r="KZI2196" s="218"/>
      <c r="KZJ2196" s="218"/>
      <c r="KZK2196" s="218"/>
      <c r="KZL2196" s="218"/>
      <c r="KZM2196" s="218"/>
      <c r="KZN2196" s="218"/>
      <c r="KZO2196" s="218"/>
      <c r="KZP2196" s="218"/>
      <c r="KZQ2196" s="218"/>
      <c r="KZR2196" s="218"/>
      <c r="KZS2196" s="218"/>
      <c r="KZT2196" s="218"/>
      <c r="KZU2196" s="218"/>
      <c r="KZV2196" s="218"/>
      <c r="KZW2196" s="218"/>
      <c r="KZX2196" s="218"/>
      <c r="KZY2196" s="218"/>
      <c r="KZZ2196" s="218"/>
      <c r="LAA2196" s="218"/>
      <c r="LAB2196" s="218"/>
      <c r="LAC2196" s="218"/>
      <c r="LAD2196" s="218"/>
      <c r="LAE2196" s="218"/>
      <c r="LAF2196" s="218"/>
      <c r="LAG2196" s="218"/>
      <c r="LAH2196" s="218"/>
      <c r="LAI2196" s="218"/>
      <c r="LAJ2196" s="218"/>
      <c r="LAK2196" s="218"/>
      <c r="LAL2196" s="218"/>
      <c r="LAM2196" s="218"/>
      <c r="LAN2196" s="218"/>
      <c r="LAO2196" s="218"/>
      <c r="LAP2196" s="218"/>
      <c r="LAQ2196" s="218"/>
      <c r="LAR2196" s="218"/>
      <c r="LAS2196" s="218"/>
      <c r="LAT2196" s="218"/>
      <c r="LAU2196" s="218"/>
      <c r="LAV2196" s="218"/>
      <c r="LAW2196" s="218"/>
      <c r="LAX2196" s="218"/>
      <c r="LAY2196" s="218"/>
      <c r="LAZ2196" s="218"/>
      <c r="LBA2196" s="218"/>
      <c r="LBB2196" s="218"/>
      <c r="LBC2196" s="218"/>
      <c r="LBD2196" s="218"/>
      <c r="LBE2196" s="218"/>
      <c r="LBF2196" s="218"/>
      <c r="LBG2196" s="218"/>
      <c r="LBH2196" s="218"/>
      <c r="LBI2196" s="218"/>
      <c r="LBJ2196" s="218"/>
      <c r="LBK2196" s="218"/>
      <c r="LBL2196" s="218"/>
      <c r="LBM2196" s="218"/>
      <c r="LBN2196" s="218"/>
      <c r="LBO2196" s="218"/>
      <c r="LBP2196" s="218"/>
      <c r="LBQ2196" s="218"/>
      <c r="LBR2196" s="218"/>
      <c r="LBS2196" s="218"/>
      <c r="LBT2196" s="218"/>
      <c r="LBU2196" s="218"/>
      <c r="LBV2196" s="218"/>
      <c r="LBW2196" s="218"/>
      <c r="LBX2196" s="218"/>
      <c r="LBY2196" s="218"/>
      <c r="LBZ2196" s="218"/>
      <c r="LCA2196" s="218"/>
      <c r="LCB2196" s="218"/>
      <c r="LCC2196" s="218"/>
      <c r="LCD2196" s="218"/>
      <c r="LCE2196" s="218"/>
      <c r="LCF2196" s="218"/>
      <c r="LCG2196" s="218"/>
      <c r="LCH2196" s="218"/>
      <c r="LCI2196" s="218"/>
      <c r="LCJ2196" s="218"/>
      <c r="LCK2196" s="218"/>
      <c r="LCL2196" s="218"/>
      <c r="LCM2196" s="218"/>
      <c r="LCN2196" s="218"/>
      <c r="LCO2196" s="218"/>
      <c r="LCP2196" s="218"/>
      <c r="LCQ2196" s="218"/>
      <c r="LCR2196" s="218"/>
      <c r="LCS2196" s="218"/>
      <c r="LCT2196" s="218"/>
      <c r="LCU2196" s="218"/>
      <c r="LCV2196" s="218"/>
      <c r="LCW2196" s="218"/>
      <c r="LCX2196" s="218"/>
      <c r="LCY2196" s="218"/>
      <c r="LCZ2196" s="218"/>
      <c r="LDA2196" s="218"/>
      <c r="LDB2196" s="218"/>
      <c r="LDC2196" s="218"/>
      <c r="LDD2196" s="218"/>
      <c r="LDE2196" s="218"/>
      <c r="LDF2196" s="218"/>
      <c r="LDG2196" s="218"/>
      <c r="LDH2196" s="218"/>
      <c r="LDI2196" s="218"/>
      <c r="LDJ2196" s="218"/>
      <c r="LDK2196" s="218"/>
      <c r="LDL2196" s="218"/>
      <c r="LDM2196" s="218"/>
      <c r="LDN2196" s="218"/>
      <c r="LDO2196" s="218"/>
      <c r="LDP2196" s="218"/>
      <c r="LDQ2196" s="218"/>
      <c r="LDR2196" s="218"/>
      <c r="LDS2196" s="218"/>
      <c r="LDT2196" s="218"/>
      <c r="LDU2196" s="218"/>
      <c r="LDV2196" s="218"/>
      <c r="LDW2196" s="218"/>
      <c r="LDX2196" s="218"/>
      <c r="LDY2196" s="218"/>
      <c r="LDZ2196" s="218"/>
      <c r="LEA2196" s="218"/>
      <c r="LEB2196" s="218"/>
      <c r="LEC2196" s="218"/>
      <c r="LED2196" s="218"/>
      <c r="LEE2196" s="218"/>
      <c r="LEF2196" s="218"/>
      <c r="LEG2196" s="218"/>
      <c r="LEH2196" s="218"/>
      <c r="LEI2196" s="218"/>
      <c r="LEJ2196" s="218"/>
      <c r="LEK2196" s="218"/>
      <c r="LEL2196" s="218"/>
      <c r="LEM2196" s="218"/>
      <c r="LEN2196" s="218"/>
      <c r="LEO2196" s="218"/>
      <c r="LEP2196" s="218"/>
      <c r="LEQ2196" s="218"/>
      <c r="LER2196" s="218"/>
      <c r="LES2196" s="218"/>
      <c r="LET2196" s="218"/>
      <c r="LEU2196" s="218"/>
      <c r="LEV2196" s="218"/>
      <c r="LEW2196" s="218"/>
      <c r="LEX2196" s="218"/>
      <c r="LEY2196" s="218"/>
      <c r="LEZ2196" s="218"/>
      <c r="LFA2196" s="218"/>
      <c r="LFB2196" s="218"/>
      <c r="LFC2196" s="218"/>
      <c r="LFD2196" s="218"/>
      <c r="LFE2196" s="218"/>
      <c r="LFF2196" s="218"/>
      <c r="LFG2196" s="218"/>
      <c r="LFH2196" s="218"/>
      <c r="LFI2196" s="218"/>
      <c r="LFJ2196" s="218"/>
      <c r="LFK2196" s="218"/>
      <c r="LFL2196" s="218"/>
      <c r="LFM2196" s="218"/>
      <c r="LFN2196" s="218"/>
      <c r="LFO2196" s="218"/>
      <c r="LFP2196" s="218"/>
      <c r="LFQ2196" s="218"/>
      <c r="LFR2196" s="218"/>
      <c r="LFS2196" s="218"/>
      <c r="LFT2196" s="218"/>
      <c r="LFU2196" s="218"/>
      <c r="LFV2196" s="218"/>
      <c r="LFW2196" s="218"/>
      <c r="LFX2196" s="218"/>
      <c r="LFY2196" s="218"/>
      <c r="LFZ2196" s="218"/>
      <c r="LGA2196" s="218"/>
      <c r="LGB2196" s="218"/>
      <c r="LGC2196" s="218"/>
      <c r="LGD2196" s="218"/>
      <c r="LGE2196" s="218"/>
      <c r="LGF2196" s="218"/>
      <c r="LGG2196" s="218"/>
      <c r="LGH2196" s="218"/>
      <c r="LGI2196" s="218"/>
      <c r="LGJ2196" s="218"/>
      <c r="LGK2196" s="218"/>
      <c r="LGL2196" s="218"/>
      <c r="LGM2196" s="218"/>
      <c r="LGN2196" s="218"/>
      <c r="LGO2196" s="218"/>
      <c r="LGP2196" s="218"/>
      <c r="LGQ2196" s="218"/>
      <c r="LGR2196" s="218"/>
      <c r="LGS2196" s="218"/>
      <c r="LGT2196" s="218"/>
      <c r="LGU2196" s="218"/>
      <c r="LGV2196" s="218"/>
      <c r="LGW2196" s="218"/>
      <c r="LGX2196" s="218"/>
      <c r="LGY2196" s="218"/>
      <c r="LGZ2196" s="218"/>
      <c r="LHA2196" s="218"/>
      <c r="LHB2196" s="218"/>
      <c r="LHC2196" s="218"/>
      <c r="LHD2196" s="218"/>
      <c r="LHE2196" s="218"/>
      <c r="LHF2196" s="218"/>
      <c r="LHG2196" s="218"/>
      <c r="LHH2196" s="218"/>
      <c r="LHI2196" s="218"/>
      <c r="LHJ2196" s="218"/>
      <c r="LHK2196" s="218"/>
      <c r="LHL2196" s="218"/>
      <c r="LHM2196" s="218"/>
      <c r="LHN2196" s="218"/>
      <c r="LHO2196" s="218"/>
      <c r="LHP2196" s="218"/>
      <c r="LHQ2196" s="218"/>
      <c r="LHR2196" s="218"/>
      <c r="LHS2196" s="218"/>
      <c r="LHT2196" s="218"/>
      <c r="LHU2196" s="218"/>
      <c r="LHV2196" s="218"/>
      <c r="LHW2196" s="218"/>
      <c r="LHX2196" s="218"/>
      <c r="LHY2196" s="218"/>
      <c r="LHZ2196" s="218"/>
      <c r="LIA2196" s="218"/>
      <c r="LIB2196" s="218"/>
      <c r="LIC2196" s="218"/>
      <c r="LID2196" s="218"/>
      <c r="LIE2196" s="218"/>
      <c r="LIF2196" s="218"/>
      <c r="LIG2196" s="218"/>
      <c r="LIH2196" s="218"/>
      <c r="LII2196" s="218"/>
      <c r="LIJ2196" s="218"/>
      <c r="LIK2196" s="218"/>
      <c r="LIL2196" s="218"/>
      <c r="LIM2196" s="218"/>
      <c r="LIN2196" s="218"/>
      <c r="LIO2196" s="218"/>
      <c r="LIP2196" s="218"/>
      <c r="LIQ2196" s="218"/>
      <c r="LIR2196" s="218"/>
      <c r="LIS2196" s="218"/>
      <c r="LIT2196" s="218"/>
      <c r="LIU2196" s="218"/>
      <c r="LIV2196" s="218"/>
      <c r="LIW2196" s="218"/>
      <c r="LIX2196" s="218"/>
      <c r="LIY2196" s="218"/>
      <c r="LIZ2196" s="218"/>
      <c r="LJA2196" s="218"/>
      <c r="LJB2196" s="218"/>
      <c r="LJC2196" s="218"/>
      <c r="LJD2196" s="218"/>
      <c r="LJE2196" s="218"/>
      <c r="LJF2196" s="218"/>
      <c r="LJG2196" s="218"/>
      <c r="LJH2196" s="218"/>
      <c r="LJI2196" s="218"/>
      <c r="LJJ2196" s="218"/>
      <c r="LJK2196" s="218"/>
      <c r="LJL2196" s="218"/>
      <c r="LJM2196" s="218"/>
      <c r="LJN2196" s="218"/>
      <c r="LJO2196" s="218"/>
      <c r="LJP2196" s="218"/>
      <c r="LJQ2196" s="218"/>
      <c r="LJR2196" s="218"/>
      <c r="LJS2196" s="218"/>
      <c r="LJT2196" s="218"/>
      <c r="LJU2196" s="218"/>
      <c r="LJV2196" s="218"/>
      <c r="LJW2196" s="218"/>
      <c r="LJX2196" s="218"/>
      <c r="LJY2196" s="218"/>
      <c r="LJZ2196" s="218"/>
      <c r="LKA2196" s="218"/>
      <c r="LKB2196" s="218"/>
      <c r="LKC2196" s="218"/>
      <c r="LKD2196" s="218"/>
      <c r="LKE2196" s="218"/>
      <c r="LKF2196" s="218"/>
      <c r="LKG2196" s="218"/>
      <c r="LKH2196" s="218"/>
      <c r="LKI2196" s="218"/>
      <c r="LKJ2196" s="218"/>
      <c r="LKK2196" s="218"/>
      <c r="LKL2196" s="218"/>
      <c r="LKM2196" s="218"/>
      <c r="LKN2196" s="218"/>
      <c r="LKO2196" s="218"/>
      <c r="LKP2196" s="218"/>
      <c r="LKQ2196" s="218"/>
      <c r="LKR2196" s="218"/>
      <c r="LKS2196" s="218"/>
      <c r="LKT2196" s="218"/>
      <c r="LKU2196" s="218"/>
      <c r="LKV2196" s="218"/>
      <c r="LKW2196" s="218"/>
      <c r="LKX2196" s="218"/>
      <c r="LKY2196" s="218"/>
      <c r="LKZ2196" s="218"/>
      <c r="LLA2196" s="218"/>
      <c r="LLB2196" s="218"/>
      <c r="LLC2196" s="218"/>
      <c r="LLD2196" s="218"/>
      <c r="LLE2196" s="218"/>
      <c r="LLF2196" s="218"/>
      <c r="LLG2196" s="218"/>
      <c r="LLH2196" s="218"/>
      <c r="LLI2196" s="218"/>
      <c r="LLJ2196" s="218"/>
      <c r="LLK2196" s="218"/>
      <c r="LLL2196" s="218"/>
      <c r="LLM2196" s="218"/>
      <c r="LLN2196" s="218"/>
      <c r="LLO2196" s="218"/>
      <c r="LLP2196" s="218"/>
      <c r="LLQ2196" s="218"/>
      <c r="LLR2196" s="218"/>
      <c r="LLS2196" s="218"/>
      <c r="LLT2196" s="218"/>
      <c r="LLU2196" s="218"/>
      <c r="LLV2196" s="218"/>
      <c r="LLW2196" s="218"/>
      <c r="LLX2196" s="218"/>
      <c r="LLY2196" s="218"/>
      <c r="LLZ2196" s="218"/>
      <c r="LMA2196" s="218"/>
      <c r="LMB2196" s="218"/>
      <c r="LMC2196" s="218"/>
      <c r="LMD2196" s="218"/>
      <c r="LME2196" s="218"/>
      <c r="LMF2196" s="218"/>
      <c r="LMG2196" s="218"/>
      <c r="LMH2196" s="218"/>
      <c r="LMI2196" s="218"/>
      <c r="LMJ2196" s="218"/>
      <c r="LMK2196" s="218"/>
      <c r="LML2196" s="218"/>
      <c r="LMM2196" s="218"/>
      <c r="LMN2196" s="218"/>
      <c r="LMO2196" s="218"/>
      <c r="LMP2196" s="218"/>
      <c r="LMQ2196" s="218"/>
      <c r="LMR2196" s="218"/>
      <c r="LMS2196" s="218"/>
      <c r="LMT2196" s="218"/>
      <c r="LMU2196" s="218"/>
      <c r="LMV2196" s="218"/>
      <c r="LMW2196" s="218"/>
      <c r="LMX2196" s="218"/>
      <c r="LMY2196" s="218"/>
      <c r="LMZ2196" s="218"/>
      <c r="LNA2196" s="218"/>
      <c r="LNB2196" s="218"/>
      <c r="LNC2196" s="218"/>
      <c r="LND2196" s="218"/>
      <c r="LNE2196" s="218"/>
      <c r="LNF2196" s="218"/>
      <c r="LNG2196" s="218"/>
      <c r="LNH2196" s="218"/>
      <c r="LNI2196" s="218"/>
      <c r="LNJ2196" s="218"/>
      <c r="LNK2196" s="218"/>
      <c r="LNL2196" s="218"/>
      <c r="LNM2196" s="218"/>
      <c r="LNN2196" s="218"/>
      <c r="LNO2196" s="218"/>
      <c r="LNP2196" s="218"/>
      <c r="LNQ2196" s="218"/>
      <c r="LNR2196" s="218"/>
      <c r="LNS2196" s="218"/>
      <c r="LNT2196" s="218"/>
      <c r="LNU2196" s="218"/>
      <c r="LNV2196" s="218"/>
      <c r="LNW2196" s="218"/>
      <c r="LNX2196" s="218"/>
      <c r="LNY2196" s="218"/>
      <c r="LNZ2196" s="218"/>
      <c r="LOA2196" s="218"/>
      <c r="LOB2196" s="218"/>
      <c r="LOC2196" s="218"/>
      <c r="LOD2196" s="218"/>
      <c r="LOE2196" s="218"/>
      <c r="LOF2196" s="218"/>
      <c r="LOG2196" s="218"/>
      <c r="LOH2196" s="218"/>
      <c r="LOI2196" s="218"/>
      <c r="LOJ2196" s="218"/>
      <c r="LOK2196" s="218"/>
      <c r="LOL2196" s="218"/>
      <c r="LOM2196" s="218"/>
      <c r="LON2196" s="218"/>
      <c r="LOO2196" s="218"/>
      <c r="LOP2196" s="218"/>
      <c r="LOQ2196" s="218"/>
      <c r="LOR2196" s="218"/>
      <c r="LOS2196" s="218"/>
      <c r="LOT2196" s="218"/>
      <c r="LOU2196" s="218"/>
      <c r="LOV2196" s="218"/>
      <c r="LOW2196" s="218"/>
      <c r="LOX2196" s="218"/>
      <c r="LOY2196" s="218"/>
      <c r="LOZ2196" s="218"/>
      <c r="LPA2196" s="218"/>
      <c r="LPB2196" s="218"/>
      <c r="LPC2196" s="218"/>
      <c r="LPD2196" s="218"/>
      <c r="LPE2196" s="218"/>
      <c r="LPF2196" s="218"/>
      <c r="LPG2196" s="218"/>
      <c r="LPH2196" s="218"/>
      <c r="LPI2196" s="218"/>
      <c r="LPJ2196" s="218"/>
      <c r="LPK2196" s="218"/>
      <c r="LPL2196" s="218"/>
      <c r="LPM2196" s="218"/>
      <c r="LPN2196" s="218"/>
      <c r="LPO2196" s="218"/>
      <c r="LPP2196" s="218"/>
      <c r="LPQ2196" s="218"/>
      <c r="LPR2196" s="218"/>
      <c r="LPS2196" s="218"/>
      <c r="LPT2196" s="218"/>
      <c r="LPU2196" s="218"/>
      <c r="LPV2196" s="218"/>
      <c r="LPW2196" s="218"/>
      <c r="LPX2196" s="218"/>
      <c r="LPY2196" s="218"/>
      <c r="LPZ2196" s="218"/>
      <c r="LQA2196" s="218"/>
      <c r="LQB2196" s="218"/>
      <c r="LQC2196" s="218"/>
      <c r="LQD2196" s="218"/>
      <c r="LQE2196" s="218"/>
      <c r="LQF2196" s="218"/>
      <c r="LQG2196" s="218"/>
      <c r="LQH2196" s="218"/>
      <c r="LQI2196" s="218"/>
      <c r="LQJ2196" s="218"/>
      <c r="LQK2196" s="218"/>
      <c r="LQL2196" s="218"/>
      <c r="LQM2196" s="218"/>
      <c r="LQN2196" s="218"/>
      <c r="LQO2196" s="218"/>
      <c r="LQP2196" s="218"/>
      <c r="LQQ2196" s="218"/>
      <c r="LQR2196" s="218"/>
      <c r="LQS2196" s="218"/>
      <c r="LQT2196" s="218"/>
      <c r="LQU2196" s="218"/>
      <c r="LQV2196" s="218"/>
      <c r="LQW2196" s="218"/>
      <c r="LQX2196" s="218"/>
      <c r="LQY2196" s="218"/>
      <c r="LQZ2196" s="218"/>
      <c r="LRA2196" s="218"/>
      <c r="LRB2196" s="218"/>
      <c r="LRC2196" s="218"/>
      <c r="LRD2196" s="218"/>
      <c r="LRE2196" s="218"/>
      <c r="LRF2196" s="218"/>
      <c r="LRG2196" s="218"/>
      <c r="LRH2196" s="218"/>
      <c r="LRI2196" s="218"/>
      <c r="LRJ2196" s="218"/>
      <c r="LRK2196" s="218"/>
      <c r="LRL2196" s="218"/>
      <c r="LRM2196" s="218"/>
      <c r="LRN2196" s="218"/>
      <c r="LRO2196" s="218"/>
      <c r="LRP2196" s="218"/>
      <c r="LRQ2196" s="218"/>
      <c r="LRR2196" s="218"/>
      <c r="LRS2196" s="218"/>
      <c r="LRT2196" s="218"/>
      <c r="LRU2196" s="218"/>
      <c r="LRV2196" s="218"/>
      <c r="LRW2196" s="218"/>
      <c r="LRX2196" s="218"/>
      <c r="LRY2196" s="218"/>
      <c r="LRZ2196" s="218"/>
      <c r="LSA2196" s="218"/>
      <c r="LSB2196" s="218"/>
      <c r="LSC2196" s="218"/>
      <c r="LSD2196" s="218"/>
      <c r="LSE2196" s="218"/>
      <c r="LSF2196" s="218"/>
      <c r="LSG2196" s="218"/>
      <c r="LSH2196" s="218"/>
      <c r="LSI2196" s="218"/>
      <c r="LSJ2196" s="218"/>
      <c r="LSK2196" s="218"/>
      <c r="LSL2196" s="218"/>
      <c r="LSM2196" s="218"/>
      <c r="LSN2196" s="218"/>
      <c r="LSO2196" s="218"/>
      <c r="LSP2196" s="218"/>
      <c r="LSQ2196" s="218"/>
      <c r="LSR2196" s="218"/>
      <c r="LSS2196" s="218"/>
      <c r="LST2196" s="218"/>
      <c r="LSU2196" s="218"/>
      <c r="LSV2196" s="218"/>
      <c r="LSW2196" s="218"/>
      <c r="LSX2196" s="218"/>
      <c r="LSY2196" s="218"/>
      <c r="LSZ2196" s="218"/>
      <c r="LTA2196" s="218"/>
      <c r="LTB2196" s="218"/>
      <c r="LTC2196" s="218"/>
      <c r="LTD2196" s="218"/>
      <c r="LTE2196" s="218"/>
      <c r="LTF2196" s="218"/>
      <c r="LTG2196" s="218"/>
      <c r="LTH2196" s="218"/>
      <c r="LTI2196" s="218"/>
      <c r="LTJ2196" s="218"/>
      <c r="LTK2196" s="218"/>
      <c r="LTL2196" s="218"/>
      <c r="LTM2196" s="218"/>
      <c r="LTN2196" s="218"/>
      <c r="LTO2196" s="218"/>
      <c r="LTP2196" s="218"/>
      <c r="LTQ2196" s="218"/>
      <c r="LTR2196" s="218"/>
      <c r="LTS2196" s="218"/>
      <c r="LTT2196" s="218"/>
      <c r="LTU2196" s="218"/>
      <c r="LTV2196" s="218"/>
      <c r="LTW2196" s="218"/>
      <c r="LTX2196" s="218"/>
      <c r="LTY2196" s="218"/>
      <c r="LTZ2196" s="218"/>
      <c r="LUA2196" s="218"/>
      <c r="LUB2196" s="218"/>
      <c r="LUC2196" s="218"/>
      <c r="LUD2196" s="218"/>
      <c r="LUE2196" s="218"/>
      <c r="LUF2196" s="218"/>
      <c r="LUG2196" s="218"/>
      <c r="LUH2196" s="218"/>
      <c r="LUI2196" s="218"/>
      <c r="LUJ2196" s="218"/>
      <c r="LUK2196" s="218"/>
      <c r="LUL2196" s="218"/>
      <c r="LUM2196" s="218"/>
      <c r="LUN2196" s="218"/>
      <c r="LUO2196" s="218"/>
      <c r="LUP2196" s="218"/>
      <c r="LUQ2196" s="218"/>
      <c r="LUR2196" s="218"/>
      <c r="LUS2196" s="218"/>
      <c r="LUT2196" s="218"/>
      <c r="LUU2196" s="218"/>
      <c r="LUV2196" s="218"/>
      <c r="LUW2196" s="218"/>
      <c r="LUX2196" s="218"/>
      <c r="LUY2196" s="218"/>
      <c r="LUZ2196" s="218"/>
      <c r="LVA2196" s="218"/>
      <c r="LVB2196" s="218"/>
      <c r="LVC2196" s="218"/>
      <c r="LVD2196" s="218"/>
      <c r="LVE2196" s="218"/>
      <c r="LVF2196" s="218"/>
      <c r="LVG2196" s="218"/>
      <c r="LVH2196" s="218"/>
      <c r="LVI2196" s="218"/>
      <c r="LVJ2196" s="218"/>
      <c r="LVK2196" s="218"/>
      <c r="LVL2196" s="218"/>
      <c r="LVM2196" s="218"/>
      <c r="LVN2196" s="218"/>
      <c r="LVO2196" s="218"/>
      <c r="LVP2196" s="218"/>
      <c r="LVQ2196" s="218"/>
      <c r="LVR2196" s="218"/>
      <c r="LVS2196" s="218"/>
      <c r="LVT2196" s="218"/>
      <c r="LVU2196" s="218"/>
      <c r="LVV2196" s="218"/>
      <c r="LVW2196" s="218"/>
      <c r="LVX2196" s="218"/>
      <c r="LVY2196" s="218"/>
      <c r="LVZ2196" s="218"/>
      <c r="LWA2196" s="218"/>
      <c r="LWB2196" s="218"/>
      <c r="LWC2196" s="218"/>
      <c r="LWD2196" s="218"/>
      <c r="LWE2196" s="218"/>
      <c r="LWF2196" s="218"/>
      <c r="LWG2196" s="218"/>
      <c r="LWH2196" s="218"/>
      <c r="LWI2196" s="218"/>
      <c r="LWJ2196" s="218"/>
      <c r="LWK2196" s="218"/>
      <c r="LWL2196" s="218"/>
      <c r="LWM2196" s="218"/>
      <c r="LWN2196" s="218"/>
      <c r="LWO2196" s="218"/>
      <c r="LWP2196" s="218"/>
      <c r="LWQ2196" s="218"/>
      <c r="LWR2196" s="218"/>
      <c r="LWS2196" s="218"/>
      <c r="LWT2196" s="218"/>
      <c r="LWU2196" s="218"/>
      <c r="LWV2196" s="218"/>
      <c r="LWW2196" s="218"/>
      <c r="LWX2196" s="218"/>
      <c r="LWY2196" s="218"/>
      <c r="LWZ2196" s="218"/>
      <c r="LXA2196" s="218"/>
      <c r="LXB2196" s="218"/>
      <c r="LXC2196" s="218"/>
      <c r="LXD2196" s="218"/>
      <c r="LXE2196" s="218"/>
      <c r="LXF2196" s="218"/>
      <c r="LXG2196" s="218"/>
      <c r="LXH2196" s="218"/>
      <c r="LXI2196" s="218"/>
      <c r="LXJ2196" s="218"/>
      <c r="LXK2196" s="218"/>
      <c r="LXL2196" s="218"/>
      <c r="LXM2196" s="218"/>
      <c r="LXN2196" s="218"/>
      <c r="LXO2196" s="218"/>
      <c r="LXP2196" s="218"/>
      <c r="LXQ2196" s="218"/>
      <c r="LXR2196" s="218"/>
      <c r="LXS2196" s="218"/>
      <c r="LXT2196" s="218"/>
      <c r="LXU2196" s="218"/>
      <c r="LXV2196" s="218"/>
      <c r="LXW2196" s="218"/>
      <c r="LXX2196" s="218"/>
      <c r="LXY2196" s="218"/>
      <c r="LXZ2196" s="218"/>
      <c r="LYA2196" s="218"/>
      <c r="LYB2196" s="218"/>
      <c r="LYC2196" s="218"/>
      <c r="LYD2196" s="218"/>
      <c r="LYE2196" s="218"/>
      <c r="LYF2196" s="218"/>
      <c r="LYG2196" s="218"/>
      <c r="LYH2196" s="218"/>
      <c r="LYI2196" s="218"/>
      <c r="LYJ2196" s="218"/>
      <c r="LYK2196" s="218"/>
      <c r="LYL2196" s="218"/>
      <c r="LYM2196" s="218"/>
      <c r="LYN2196" s="218"/>
      <c r="LYO2196" s="218"/>
      <c r="LYP2196" s="218"/>
      <c r="LYQ2196" s="218"/>
      <c r="LYR2196" s="218"/>
      <c r="LYS2196" s="218"/>
      <c r="LYT2196" s="218"/>
      <c r="LYU2196" s="218"/>
      <c r="LYV2196" s="218"/>
      <c r="LYW2196" s="218"/>
      <c r="LYX2196" s="218"/>
      <c r="LYY2196" s="218"/>
      <c r="LYZ2196" s="218"/>
      <c r="LZA2196" s="218"/>
      <c r="LZB2196" s="218"/>
      <c r="LZC2196" s="218"/>
      <c r="LZD2196" s="218"/>
      <c r="LZE2196" s="218"/>
      <c r="LZF2196" s="218"/>
      <c r="LZG2196" s="218"/>
      <c r="LZH2196" s="218"/>
      <c r="LZI2196" s="218"/>
      <c r="LZJ2196" s="218"/>
      <c r="LZK2196" s="218"/>
      <c r="LZL2196" s="218"/>
      <c r="LZM2196" s="218"/>
      <c r="LZN2196" s="218"/>
      <c r="LZO2196" s="218"/>
      <c r="LZP2196" s="218"/>
      <c r="LZQ2196" s="218"/>
      <c r="LZR2196" s="218"/>
      <c r="LZS2196" s="218"/>
      <c r="LZT2196" s="218"/>
      <c r="LZU2196" s="218"/>
      <c r="LZV2196" s="218"/>
      <c r="LZW2196" s="218"/>
      <c r="LZX2196" s="218"/>
      <c r="LZY2196" s="218"/>
      <c r="LZZ2196" s="218"/>
      <c r="MAA2196" s="218"/>
      <c r="MAB2196" s="218"/>
      <c r="MAC2196" s="218"/>
      <c r="MAD2196" s="218"/>
      <c r="MAE2196" s="218"/>
      <c r="MAF2196" s="218"/>
      <c r="MAG2196" s="218"/>
      <c r="MAH2196" s="218"/>
      <c r="MAI2196" s="218"/>
      <c r="MAJ2196" s="218"/>
      <c r="MAK2196" s="218"/>
      <c r="MAL2196" s="218"/>
      <c r="MAM2196" s="218"/>
      <c r="MAN2196" s="218"/>
      <c r="MAO2196" s="218"/>
      <c r="MAP2196" s="218"/>
      <c r="MAQ2196" s="218"/>
      <c r="MAR2196" s="218"/>
      <c r="MAS2196" s="218"/>
      <c r="MAT2196" s="218"/>
      <c r="MAU2196" s="218"/>
      <c r="MAV2196" s="218"/>
      <c r="MAW2196" s="218"/>
      <c r="MAX2196" s="218"/>
      <c r="MAY2196" s="218"/>
      <c r="MAZ2196" s="218"/>
      <c r="MBA2196" s="218"/>
      <c r="MBB2196" s="218"/>
      <c r="MBC2196" s="218"/>
      <c r="MBD2196" s="218"/>
      <c r="MBE2196" s="218"/>
      <c r="MBF2196" s="218"/>
      <c r="MBG2196" s="218"/>
      <c r="MBH2196" s="218"/>
      <c r="MBI2196" s="218"/>
      <c r="MBJ2196" s="218"/>
      <c r="MBK2196" s="218"/>
      <c r="MBL2196" s="218"/>
      <c r="MBM2196" s="218"/>
      <c r="MBN2196" s="218"/>
      <c r="MBO2196" s="218"/>
      <c r="MBP2196" s="218"/>
      <c r="MBQ2196" s="218"/>
      <c r="MBR2196" s="218"/>
      <c r="MBS2196" s="218"/>
      <c r="MBT2196" s="218"/>
      <c r="MBU2196" s="218"/>
      <c r="MBV2196" s="218"/>
      <c r="MBW2196" s="218"/>
      <c r="MBX2196" s="218"/>
      <c r="MBY2196" s="218"/>
      <c r="MBZ2196" s="218"/>
      <c r="MCA2196" s="218"/>
      <c r="MCB2196" s="218"/>
      <c r="MCC2196" s="218"/>
      <c r="MCD2196" s="218"/>
      <c r="MCE2196" s="218"/>
      <c r="MCF2196" s="218"/>
      <c r="MCG2196" s="218"/>
      <c r="MCH2196" s="218"/>
      <c r="MCI2196" s="218"/>
      <c r="MCJ2196" s="218"/>
      <c r="MCK2196" s="218"/>
      <c r="MCL2196" s="218"/>
      <c r="MCM2196" s="218"/>
      <c r="MCN2196" s="218"/>
      <c r="MCO2196" s="218"/>
      <c r="MCP2196" s="218"/>
      <c r="MCQ2196" s="218"/>
      <c r="MCR2196" s="218"/>
      <c r="MCS2196" s="218"/>
      <c r="MCT2196" s="218"/>
      <c r="MCU2196" s="218"/>
      <c r="MCV2196" s="218"/>
      <c r="MCW2196" s="218"/>
      <c r="MCX2196" s="218"/>
      <c r="MCY2196" s="218"/>
      <c r="MCZ2196" s="218"/>
      <c r="MDA2196" s="218"/>
      <c r="MDB2196" s="218"/>
      <c r="MDC2196" s="218"/>
      <c r="MDD2196" s="218"/>
      <c r="MDE2196" s="218"/>
      <c r="MDF2196" s="218"/>
      <c r="MDG2196" s="218"/>
      <c r="MDH2196" s="218"/>
      <c r="MDI2196" s="218"/>
      <c r="MDJ2196" s="218"/>
      <c r="MDK2196" s="218"/>
      <c r="MDL2196" s="218"/>
      <c r="MDM2196" s="218"/>
      <c r="MDN2196" s="218"/>
      <c r="MDO2196" s="218"/>
      <c r="MDP2196" s="218"/>
      <c r="MDQ2196" s="218"/>
      <c r="MDR2196" s="218"/>
      <c r="MDS2196" s="218"/>
      <c r="MDT2196" s="218"/>
      <c r="MDU2196" s="218"/>
      <c r="MDV2196" s="218"/>
      <c r="MDW2196" s="218"/>
      <c r="MDX2196" s="218"/>
      <c r="MDY2196" s="218"/>
      <c r="MDZ2196" s="218"/>
      <c r="MEA2196" s="218"/>
      <c r="MEB2196" s="218"/>
      <c r="MEC2196" s="218"/>
      <c r="MED2196" s="218"/>
      <c r="MEE2196" s="218"/>
      <c r="MEF2196" s="218"/>
      <c r="MEG2196" s="218"/>
      <c r="MEH2196" s="218"/>
      <c r="MEI2196" s="218"/>
      <c r="MEJ2196" s="218"/>
      <c r="MEK2196" s="218"/>
      <c r="MEL2196" s="218"/>
      <c r="MEM2196" s="218"/>
      <c r="MEN2196" s="218"/>
      <c r="MEO2196" s="218"/>
      <c r="MEP2196" s="218"/>
      <c r="MEQ2196" s="218"/>
      <c r="MER2196" s="218"/>
      <c r="MES2196" s="218"/>
      <c r="MET2196" s="218"/>
      <c r="MEU2196" s="218"/>
      <c r="MEV2196" s="218"/>
      <c r="MEW2196" s="218"/>
      <c r="MEX2196" s="218"/>
      <c r="MEY2196" s="218"/>
      <c r="MEZ2196" s="218"/>
      <c r="MFA2196" s="218"/>
      <c r="MFB2196" s="218"/>
      <c r="MFC2196" s="218"/>
      <c r="MFD2196" s="218"/>
      <c r="MFE2196" s="218"/>
      <c r="MFF2196" s="218"/>
      <c r="MFG2196" s="218"/>
      <c r="MFH2196" s="218"/>
      <c r="MFI2196" s="218"/>
      <c r="MFJ2196" s="218"/>
      <c r="MFK2196" s="218"/>
      <c r="MFL2196" s="218"/>
      <c r="MFM2196" s="218"/>
      <c r="MFN2196" s="218"/>
      <c r="MFO2196" s="218"/>
      <c r="MFP2196" s="218"/>
      <c r="MFQ2196" s="218"/>
      <c r="MFR2196" s="218"/>
      <c r="MFS2196" s="218"/>
      <c r="MFT2196" s="218"/>
      <c r="MFU2196" s="218"/>
      <c r="MFV2196" s="218"/>
      <c r="MFW2196" s="218"/>
      <c r="MFX2196" s="218"/>
      <c r="MFY2196" s="218"/>
      <c r="MFZ2196" s="218"/>
      <c r="MGA2196" s="218"/>
      <c r="MGB2196" s="218"/>
      <c r="MGC2196" s="218"/>
      <c r="MGD2196" s="218"/>
      <c r="MGE2196" s="218"/>
      <c r="MGF2196" s="218"/>
      <c r="MGG2196" s="218"/>
      <c r="MGH2196" s="218"/>
      <c r="MGI2196" s="218"/>
      <c r="MGJ2196" s="218"/>
      <c r="MGK2196" s="218"/>
      <c r="MGL2196" s="218"/>
      <c r="MGM2196" s="218"/>
      <c r="MGN2196" s="218"/>
      <c r="MGO2196" s="218"/>
      <c r="MGP2196" s="218"/>
      <c r="MGQ2196" s="218"/>
      <c r="MGR2196" s="218"/>
      <c r="MGS2196" s="218"/>
      <c r="MGT2196" s="218"/>
      <c r="MGU2196" s="218"/>
      <c r="MGV2196" s="218"/>
      <c r="MGW2196" s="218"/>
      <c r="MGX2196" s="218"/>
      <c r="MGY2196" s="218"/>
      <c r="MGZ2196" s="218"/>
      <c r="MHA2196" s="218"/>
      <c r="MHB2196" s="218"/>
      <c r="MHC2196" s="218"/>
      <c r="MHD2196" s="218"/>
      <c r="MHE2196" s="218"/>
      <c r="MHF2196" s="218"/>
      <c r="MHG2196" s="218"/>
      <c r="MHH2196" s="218"/>
      <c r="MHI2196" s="218"/>
      <c r="MHJ2196" s="218"/>
      <c r="MHK2196" s="218"/>
      <c r="MHL2196" s="218"/>
      <c r="MHM2196" s="218"/>
      <c r="MHN2196" s="218"/>
      <c r="MHO2196" s="218"/>
      <c r="MHP2196" s="218"/>
      <c r="MHQ2196" s="218"/>
      <c r="MHR2196" s="218"/>
      <c r="MHS2196" s="218"/>
      <c r="MHT2196" s="218"/>
      <c r="MHU2196" s="218"/>
      <c r="MHV2196" s="218"/>
      <c r="MHW2196" s="218"/>
      <c r="MHX2196" s="218"/>
      <c r="MHY2196" s="218"/>
      <c r="MHZ2196" s="218"/>
      <c r="MIA2196" s="218"/>
      <c r="MIB2196" s="218"/>
      <c r="MIC2196" s="218"/>
      <c r="MID2196" s="218"/>
      <c r="MIE2196" s="218"/>
      <c r="MIF2196" s="218"/>
      <c r="MIG2196" s="218"/>
      <c r="MIH2196" s="218"/>
      <c r="MII2196" s="218"/>
      <c r="MIJ2196" s="218"/>
      <c r="MIK2196" s="218"/>
      <c r="MIL2196" s="218"/>
      <c r="MIM2196" s="218"/>
      <c r="MIN2196" s="218"/>
      <c r="MIO2196" s="218"/>
      <c r="MIP2196" s="218"/>
      <c r="MIQ2196" s="218"/>
      <c r="MIR2196" s="218"/>
      <c r="MIS2196" s="218"/>
      <c r="MIT2196" s="218"/>
      <c r="MIU2196" s="218"/>
      <c r="MIV2196" s="218"/>
      <c r="MIW2196" s="218"/>
      <c r="MIX2196" s="218"/>
      <c r="MIY2196" s="218"/>
      <c r="MIZ2196" s="218"/>
      <c r="MJA2196" s="218"/>
      <c r="MJB2196" s="218"/>
      <c r="MJC2196" s="218"/>
      <c r="MJD2196" s="218"/>
      <c r="MJE2196" s="218"/>
      <c r="MJF2196" s="218"/>
      <c r="MJG2196" s="218"/>
      <c r="MJH2196" s="218"/>
      <c r="MJI2196" s="218"/>
      <c r="MJJ2196" s="218"/>
      <c r="MJK2196" s="218"/>
      <c r="MJL2196" s="218"/>
      <c r="MJM2196" s="218"/>
      <c r="MJN2196" s="218"/>
      <c r="MJO2196" s="218"/>
      <c r="MJP2196" s="218"/>
      <c r="MJQ2196" s="218"/>
      <c r="MJR2196" s="218"/>
      <c r="MJS2196" s="218"/>
      <c r="MJT2196" s="218"/>
      <c r="MJU2196" s="218"/>
      <c r="MJV2196" s="218"/>
      <c r="MJW2196" s="218"/>
      <c r="MJX2196" s="218"/>
      <c r="MJY2196" s="218"/>
      <c r="MJZ2196" s="218"/>
      <c r="MKA2196" s="218"/>
      <c r="MKB2196" s="218"/>
      <c r="MKC2196" s="218"/>
      <c r="MKD2196" s="218"/>
      <c r="MKE2196" s="218"/>
      <c r="MKF2196" s="218"/>
      <c r="MKG2196" s="218"/>
      <c r="MKH2196" s="218"/>
      <c r="MKI2196" s="218"/>
      <c r="MKJ2196" s="218"/>
      <c r="MKK2196" s="218"/>
      <c r="MKL2196" s="218"/>
      <c r="MKM2196" s="218"/>
      <c r="MKN2196" s="218"/>
      <c r="MKO2196" s="218"/>
      <c r="MKP2196" s="218"/>
      <c r="MKQ2196" s="218"/>
      <c r="MKR2196" s="218"/>
      <c r="MKS2196" s="218"/>
      <c r="MKT2196" s="218"/>
      <c r="MKU2196" s="218"/>
      <c r="MKV2196" s="218"/>
      <c r="MKW2196" s="218"/>
      <c r="MKX2196" s="218"/>
      <c r="MKY2196" s="218"/>
      <c r="MKZ2196" s="218"/>
      <c r="MLA2196" s="218"/>
      <c r="MLB2196" s="218"/>
      <c r="MLC2196" s="218"/>
      <c r="MLD2196" s="218"/>
      <c r="MLE2196" s="218"/>
      <c r="MLF2196" s="218"/>
      <c r="MLG2196" s="218"/>
      <c r="MLH2196" s="218"/>
      <c r="MLI2196" s="218"/>
      <c r="MLJ2196" s="218"/>
      <c r="MLK2196" s="218"/>
      <c r="MLL2196" s="218"/>
      <c r="MLM2196" s="218"/>
      <c r="MLN2196" s="218"/>
      <c r="MLO2196" s="218"/>
      <c r="MLP2196" s="218"/>
      <c r="MLQ2196" s="218"/>
      <c r="MLR2196" s="218"/>
      <c r="MLS2196" s="218"/>
      <c r="MLT2196" s="218"/>
      <c r="MLU2196" s="218"/>
      <c r="MLV2196" s="218"/>
      <c r="MLW2196" s="218"/>
      <c r="MLX2196" s="218"/>
      <c r="MLY2196" s="218"/>
      <c r="MLZ2196" s="218"/>
      <c r="MMA2196" s="218"/>
      <c r="MMB2196" s="218"/>
      <c r="MMC2196" s="218"/>
      <c r="MMD2196" s="218"/>
      <c r="MME2196" s="218"/>
      <c r="MMF2196" s="218"/>
      <c r="MMG2196" s="218"/>
      <c r="MMH2196" s="218"/>
      <c r="MMI2196" s="218"/>
      <c r="MMJ2196" s="218"/>
      <c r="MMK2196" s="218"/>
      <c r="MML2196" s="218"/>
      <c r="MMM2196" s="218"/>
      <c r="MMN2196" s="218"/>
      <c r="MMO2196" s="218"/>
      <c r="MMP2196" s="218"/>
      <c r="MMQ2196" s="218"/>
      <c r="MMR2196" s="218"/>
      <c r="MMS2196" s="218"/>
      <c r="MMT2196" s="218"/>
      <c r="MMU2196" s="218"/>
      <c r="MMV2196" s="218"/>
      <c r="MMW2196" s="218"/>
      <c r="MMX2196" s="218"/>
      <c r="MMY2196" s="218"/>
      <c r="MMZ2196" s="218"/>
      <c r="MNA2196" s="218"/>
      <c r="MNB2196" s="218"/>
      <c r="MNC2196" s="218"/>
      <c r="MND2196" s="218"/>
      <c r="MNE2196" s="218"/>
      <c r="MNF2196" s="218"/>
      <c r="MNG2196" s="218"/>
      <c r="MNH2196" s="218"/>
      <c r="MNI2196" s="218"/>
      <c r="MNJ2196" s="218"/>
      <c r="MNK2196" s="218"/>
      <c r="MNL2196" s="218"/>
      <c r="MNM2196" s="218"/>
      <c r="MNN2196" s="218"/>
      <c r="MNO2196" s="218"/>
      <c r="MNP2196" s="218"/>
      <c r="MNQ2196" s="218"/>
      <c r="MNR2196" s="218"/>
      <c r="MNS2196" s="218"/>
      <c r="MNT2196" s="218"/>
      <c r="MNU2196" s="218"/>
      <c r="MNV2196" s="218"/>
      <c r="MNW2196" s="218"/>
      <c r="MNX2196" s="218"/>
      <c r="MNY2196" s="218"/>
      <c r="MNZ2196" s="218"/>
      <c r="MOA2196" s="218"/>
      <c r="MOB2196" s="218"/>
      <c r="MOC2196" s="218"/>
      <c r="MOD2196" s="218"/>
      <c r="MOE2196" s="218"/>
      <c r="MOF2196" s="218"/>
      <c r="MOG2196" s="218"/>
      <c r="MOH2196" s="218"/>
      <c r="MOI2196" s="218"/>
      <c r="MOJ2196" s="218"/>
      <c r="MOK2196" s="218"/>
      <c r="MOL2196" s="218"/>
      <c r="MOM2196" s="218"/>
      <c r="MON2196" s="218"/>
      <c r="MOO2196" s="218"/>
      <c r="MOP2196" s="218"/>
      <c r="MOQ2196" s="218"/>
      <c r="MOR2196" s="218"/>
      <c r="MOS2196" s="218"/>
      <c r="MOT2196" s="218"/>
      <c r="MOU2196" s="218"/>
      <c r="MOV2196" s="218"/>
      <c r="MOW2196" s="218"/>
      <c r="MOX2196" s="218"/>
      <c r="MOY2196" s="218"/>
      <c r="MOZ2196" s="218"/>
      <c r="MPA2196" s="218"/>
      <c r="MPB2196" s="218"/>
      <c r="MPC2196" s="218"/>
      <c r="MPD2196" s="218"/>
      <c r="MPE2196" s="218"/>
      <c r="MPF2196" s="218"/>
      <c r="MPG2196" s="218"/>
      <c r="MPH2196" s="218"/>
      <c r="MPI2196" s="218"/>
      <c r="MPJ2196" s="218"/>
      <c r="MPK2196" s="218"/>
      <c r="MPL2196" s="218"/>
      <c r="MPM2196" s="218"/>
      <c r="MPN2196" s="218"/>
      <c r="MPO2196" s="218"/>
      <c r="MPP2196" s="218"/>
      <c r="MPQ2196" s="218"/>
      <c r="MPR2196" s="218"/>
      <c r="MPS2196" s="218"/>
      <c r="MPT2196" s="218"/>
      <c r="MPU2196" s="218"/>
      <c r="MPV2196" s="218"/>
      <c r="MPW2196" s="218"/>
      <c r="MPX2196" s="218"/>
      <c r="MPY2196" s="218"/>
      <c r="MPZ2196" s="218"/>
      <c r="MQA2196" s="218"/>
      <c r="MQB2196" s="218"/>
      <c r="MQC2196" s="218"/>
      <c r="MQD2196" s="218"/>
      <c r="MQE2196" s="218"/>
      <c r="MQF2196" s="218"/>
      <c r="MQG2196" s="218"/>
      <c r="MQH2196" s="218"/>
      <c r="MQI2196" s="218"/>
      <c r="MQJ2196" s="218"/>
      <c r="MQK2196" s="218"/>
      <c r="MQL2196" s="218"/>
      <c r="MQM2196" s="218"/>
      <c r="MQN2196" s="218"/>
      <c r="MQO2196" s="218"/>
      <c r="MQP2196" s="218"/>
      <c r="MQQ2196" s="218"/>
      <c r="MQR2196" s="218"/>
      <c r="MQS2196" s="218"/>
      <c r="MQT2196" s="218"/>
      <c r="MQU2196" s="218"/>
      <c r="MQV2196" s="218"/>
      <c r="MQW2196" s="218"/>
      <c r="MQX2196" s="218"/>
      <c r="MQY2196" s="218"/>
      <c r="MQZ2196" s="218"/>
      <c r="MRA2196" s="218"/>
      <c r="MRB2196" s="218"/>
      <c r="MRC2196" s="218"/>
      <c r="MRD2196" s="218"/>
      <c r="MRE2196" s="218"/>
      <c r="MRF2196" s="218"/>
      <c r="MRG2196" s="218"/>
      <c r="MRH2196" s="218"/>
      <c r="MRI2196" s="218"/>
      <c r="MRJ2196" s="218"/>
      <c r="MRK2196" s="218"/>
      <c r="MRL2196" s="218"/>
      <c r="MRM2196" s="218"/>
      <c r="MRN2196" s="218"/>
      <c r="MRO2196" s="218"/>
      <c r="MRP2196" s="218"/>
      <c r="MRQ2196" s="218"/>
      <c r="MRR2196" s="218"/>
      <c r="MRS2196" s="218"/>
      <c r="MRT2196" s="218"/>
      <c r="MRU2196" s="218"/>
      <c r="MRV2196" s="218"/>
      <c r="MRW2196" s="218"/>
      <c r="MRX2196" s="218"/>
      <c r="MRY2196" s="218"/>
      <c r="MRZ2196" s="218"/>
      <c r="MSA2196" s="218"/>
      <c r="MSB2196" s="218"/>
      <c r="MSC2196" s="218"/>
      <c r="MSD2196" s="218"/>
      <c r="MSE2196" s="218"/>
      <c r="MSF2196" s="218"/>
      <c r="MSG2196" s="218"/>
      <c r="MSH2196" s="218"/>
      <c r="MSI2196" s="218"/>
      <c r="MSJ2196" s="218"/>
      <c r="MSK2196" s="218"/>
      <c r="MSL2196" s="218"/>
      <c r="MSM2196" s="218"/>
      <c r="MSN2196" s="218"/>
      <c r="MSO2196" s="218"/>
      <c r="MSP2196" s="218"/>
      <c r="MSQ2196" s="218"/>
      <c r="MSR2196" s="218"/>
      <c r="MSS2196" s="218"/>
      <c r="MST2196" s="218"/>
      <c r="MSU2196" s="218"/>
      <c r="MSV2196" s="218"/>
      <c r="MSW2196" s="218"/>
      <c r="MSX2196" s="218"/>
      <c r="MSY2196" s="218"/>
      <c r="MSZ2196" s="218"/>
      <c r="MTA2196" s="218"/>
      <c r="MTB2196" s="218"/>
      <c r="MTC2196" s="218"/>
      <c r="MTD2196" s="218"/>
      <c r="MTE2196" s="218"/>
      <c r="MTF2196" s="218"/>
      <c r="MTG2196" s="218"/>
      <c r="MTH2196" s="218"/>
      <c r="MTI2196" s="218"/>
      <c r="MTJ2196" s="218"/>
      <c r="MTK2196" s="218"/>
      <c r="MTL2196" s="218"/>
      <c r="MTM2196" s="218"/>
      <c r="MTN2196" s="218"/>
      <c r="MTO2196" s="218"/>
      <c r="MTP2196" s="218"/>
      <c r="MTQ2196" s="218"/>
      <c r="MTR2196" s="218"/>
      <c r="MTS2196" s="218"/>
      <c r="MTT2196" s="218"/>
      <c r="MTU2196" s="218"/>
      <c r="MTV2196" s="218"/>
      <c r="MTW2196" s="218"/>
      <c r="MTX2196" s="218"/>
      <c r="MTY2196" s="218"/>
      <c r="MTZ2196" s="218"/>
      <c r="MUA2196" s="218"/>
      <c r="MUB2196" s="218"/>
      <c r="MUC2196" s="218"/>
      <c r="MUD2196" s="218"/>
      <c r="MUE2196" s="218"/>
      <c r="MUF2196" s="218"/>
      <c r="MUG2196" s="218"/>
      <c r="MUH2196" s="218"/>
      <c r="MUI2196" s="218"/>
      <c r="MUJ2196" s="218"/>
      <c r="MUK2196" s="218"/>
      <c r="MUL2196" s="218"/>
      <c r="MUM2196" s="218"/>
      <c r="MUN2196" s="218"/>
      <c r="MUO2196" s="218"/>
      <c r="MUP2196" s="218"/>
      <c r="MUQ2196" s="218"/>
      <c r="MUR2196" s="218"/>
      <c r="MUS2196" s="218"/>
      <c r="MUT2196" s="218"/>
      <c r="MUU2196" s="218"/>
      <c r="MUV2196" s="218"/>
      <c r="MUW2196" s="218"/>
      <c r="MUX2196" s="218"/>
      <c r="MUY2196" s="218"/>
      <c r="MUZ2196" s="218"/>
      <c r="MVA2196" s="218"/>
      <c r="MVB2196" s="218"/>
      <c r="MVC2196" s="218"/>
      <c r="MVD2196" s="218"/>
      <c r="MVE2196" s="218"/>
      <c r="MVF2196" s="218"/>
      <c r="MVG2196" s="218"/>
      <c r="MVH2196" s="218"/>
      <c r="MVI2196" s="218"/>
      <c r="MVJ2196" s="218"/>
      <c r="MVK2196" s="218"/>
      <c r="MVL2196" s="218"/>
      <c r="MVM2196" s="218"/>
      <c r="MVN2196" s="218"/>
      <c r="MVO2196" s="218"/>
      <c r="MVP2196" s="218"/>
      <c r="MVQ2196" s="218"/>
      <c r="MVR2196" s="218"/>
      <c r="MVS2196" s="218"/>
      <c r="MVT2196" s="218"/>
      <c r="MVU2196" s="218"/>
      <c r="MVV2196" s="218"/>
      <c r="MVW2196" s="218"/>
      <c r="MVX2196" s="218"/>
      <c r="MVY2196" s="218"/>
      <c r="MVZ2196" s="218"/>
      <c r="MWA2196" s="218"/>
      <c r="MWB2196" s="218"/>
      <c r="MWC2196" s="218"/>
      <c r="MWD2196" s="218"/>
      <c r="MWE2196" s="218"/>
      <c r="MWF2196" s="218"/>
      <c r="MWG2196" s="218"/>
      <c r="MWH2196" s="218"/>
      <c r="MWI2196" s="218"/>
      <c r="MWJ2196" s="218"/>
      <c r="MWK2196" s="218"/>
      <c r="MWL2196" s="218"/>
      <c r="MWM2196" s="218"/>
      <c r="MWN2196" s="218"/>
      <c r="MWO2196" s="218"/>
      <c r="MWP2196" s="218"/>
      <c r="MWQ2196" s="218"/>
      <c r="MWR2196" s="218"/>
      <c r="MWS2196" s="218"/>
      <c r="MWT2196" s="218"/>
      <c r="MWU2196" s="218"/>
      <c r="MWV2196" s="218"/>
      <c r="MWW2196" s="218"/>
      <c r="MWX2196" s="218"/>
      <c r="MWY2196" s="218"/>
      <c r="MWZ2196" s="218"/>
      <c r="MXA2196" s="218"/>
      <c r="MXB2196" s="218"/>
      <c r="MXC2196" s="218"/>
      <c r="MXD2196" s="218"/>
      <c r="MXE2196" s="218"/>
      <c r="MXF2196" s="218"/>
      <c r="MXG2196" s="218"/>
      <c r="MXH2196" s="218"/>
      <c r="MXI2196" s="218"/>
      <c r="MXJ2196" s="218"/>
      <c r="MXK2196" s="218"/>
      <c r="MXL2196" s="218"/>
      <c r="MXM2196" s="218"/>
      <c r="MXN2196" s="218"/>
      <c r="MXO2196" s="218"/>
      <c r="MXP2196" s="218"/>
      <c r="MXQ2196" s="218"/>
      <c r="MXR2196" s="218"/>
      <c r="MXS2196" s="218"/>
      <c r="MXT2196" s="218"/>
      <c r="MXU2196" s="218"/>
      <c r="MXV2196" s="218"/>
      <c r="MXW2196" s="218"/>
      <c r="MXX2196" s="218"/>
      <c r="MXY2196" s="218"/>
      <c r="MXZ2196" s="218"/>
      <c r="MYA2196" s="218"/>
      <c r="MYB2196" s="218"/>
      <c r="MYC2196" s="218"/>
      <c r="MYD2196" s="218"/>
      <c r="MYE2196" s="218"/>
      <c r="MYF2196" s="218"/>
      <c r="MYG2196" s="218"/>
      <c r="MYH2196" s="218"/>
      <c r="MYI2196" s="218"/>
      <c r="MYJ2196" s="218"/>
      <c r="MYK2196" s="218"/>
      <c r="MYL2196" s="218"/>
      <c r="MYM2196" s="218"/>
      <c r="MYN2196" s="218"/>
      <c r="MYO2196" s="218"/>
      <c r="MYP2196" s="218"/>
      <c r="MYQ2196" s="218"/>
      <c r="MYR2196" s="218"/>
      <c r="MYS2196" s="218"/>
      <c r="MYT2196" s="218"/>
      <c r="MYU2196" s="218"/>
      <c r="MYV2196" s="218"/>
      <c r="MYW2196" s="218"/>
      <c r="MYX2196" s="218"/>
      <c r="MYY2196" s="218"/>
      <c r="MYZ2196" s="218"/>
      <c r="MZA2196" s="218"/>
      <c r="MZB2196" s="218"/>
      <c r="MZC2196" s="218"/>
      <c r="MZD2196" s="218"/>
      <c r="MZE2196" s="218"/>
      <c r="MZF2196" s="218"/>
      <c r="MZG2196" s="218"/>
      <c r="MZH2196" s="218"/>
      <c r="MZI2196" s="218"/>
      <c r="MZJ2196" s="218"/>
      <c r="MZK2196" s="218"/>
      <c r="MZL2196" s="218"/>
      <c r="MZM2196" s="218"/>
      <c r="MZN2196" s="218"/>
      <c r="MZO2196" s="218"/>
      <c r="MZP2196" s="218"/>
      <c r="MZQ2196" s="218"/>
      <c r="MZR2196" s="218"/>
      <c r="MZS2196" s="218"/>
      <c r="MZT2196" s="218"/>
      <c r="MZU2196" s="218"/>
      <c r="MZV2196" s="218"/>
      <c r="MZW2196" s="218"/>
      <c r="MZX2196" s="218"/>
      <c r="MZY2196" s="218"/>
      <c r="MZZ2196" s="218"/>
      <c r="NAA2196" s="218"/>
      <c r="NAB2196" s="218"/>
      <c r="NAC2196" s="218"/>
      <c r="NAD2196" s="218"/>
      <c r="NAE2196" s="218"/>
      <c r="NAF2196" s="218"/>
      <c r="NAG2196" s="218"/>
      <c r="NAH2196" s="218"/>
      <c r="NAI2196" s="218"/>
      <c r="NAJ2196" s="218"/>
      <c r="NAK2196" s="218"/>
      <c r="NAL2196" s="218"/>
      <c r="NAM2196" s="218"/>
      <c r="NAN2196" s="218"/>
      <c r="NAO2196" s="218"/>
      <c r="NAP2196" s="218"/>
      <c r="NAQ2196" s="218"/>
      <c r="NAR2196" s="218"/>
      <c r="NAS2196" s="218"/>
      <c r="NAT2196" s="218"/>
      <c r="NAU2196" s="218"/>
      <c r="NAV2196" s="218"/>
      <c r="NAW2196" s="218"/>
      <c r="NAX2196" s="218"/>
      <c r="NAY2196" s="218"/>
      <c r="NAZ2196" s="218"/>
      <c r="NBA2196" s="218"/>
      <c r="NBB2196" s="218"/>
      <c r="NBC2196" s="218"/>
      <c r="NBD2196" s="218"/>
      <c r="NBE2196" s="218"/>
      <c r="NBF2196" s="218"/>
      <c r="NBG2196" s="218"/>
      <c r="NBH2196" s="218"/>
      <c r="NBI2196" s="218"/>
      <c r="NBJ2196" s="218"/>
      <c r="NBK2196" s="218"/>
      <c r="NBL2196" s="218"/>
      <c r="NBM2196" s="218"/>
      <c r="NBN2196" s="218"/>
      <c r="NBO2196" s="218"/>
      <c r="NBP2196" s="218"/>
      <c r="NBQ2196" s="218"/>
      <c r="NBR2196" s="218"/>
      <c r="NBS2196" s="218"/>
      <c r="NBT2196" s="218"/>
      <c r="NBU2196" s="218"/>
      <c r="NBV2196" s="218"/>
      <c r="NBW2196" s="218"/>
      <c r="NBX2196" s="218"/>
      <c r="NBY2196" s="218"/>
      <c r="NBZ2196" s="218"/>
      <c r="NCA2196" s="218"/>
      <c r="NCB2196" s="218"/>
      <c r="NCC2196" s="218"/>
      <c r="NCD2196" s="218"/>
      <c r="NCE2196" s="218"/>
      <c r="NCF2196" s="218"/>
      <c r="NCG2196" s="218"/>
      <c r="NCH2196" s="218"/>
      <c r="NCI2196" s="218"/>
      <c r="NCJ2196" s="218"/>
      <c r="NCK2196" s="218"/>
      <c r="NCL2196" s="218"/>
      <c r="NCM2196" s="218"/>
      <c r="NCN2196" s="218"/>
      <c r="NCO2196" s="218"/>
      <c r="NCP2196" s="218"/>
      <c r="NCQ2196" s="218"/>
      <c r="NCR2196" s="218"/>
      <c r="NCS2196" s="218"/>
      <c r="NCT2196" s="218"/>
      <c r="NCU2196" s="218"/>
      <c r="NCV2196" s="218"/>
      <c r="NCW2196" s="218"/>
      <c r="NCX2196" s="218"/>
      <c r="NCY2196" s="218"/>
      <c r="NCZ2196" s="218"/>
      <c r="NDA2196" s="218"/>
      <c r="NDB2196" s="218"/>
      <c r="NDC2196" s="218"/>
      <c r="NDD2196" s="218"/>
      <c r="NDE2196" s="218"/>
      <c r="NDF2196" s="218"/>
      <c r="NDG2196" s="218"/>
      <c r="NDH2196" s="218"/>
      <c r="NDI2196" s="218"/>
      <c r="NDJ2196" s="218"/>
      <c r="NDK2196" s="218"/>
      <c r="NDL2196" s="218"/>
      <c r="NDM2196" s="218"/>
      <c r="NDN2196" s="218"/>
      <c r="NDO2196" s="218"/>
      <c r="NDP2196" s="218"/>
      <c r="NDQ2196" s="218"/>
      <c r="NDR2196" s="218"/>
      <c r="NDS2196" s="218"/>
      <c r="NDT2196" s="218"/>
      <c r="NDU2196" s="218"/>
      <c r="NDV2196" s="218"/>
      <c r="NDW2196" s="218"/>
      <c r="NDX2196" s="218"/>
      <c r="NDY2196" s="218"/>
      <c r="NDZ2196" s="218"/>
      <c r="NEA2196" s="218"/>
      <c r="NEB2196" s="218"/>
      <c r="NEC2196" s="218"/>
      <c r="NED2196" s="218"/>
      <c r="NEE2196" s="218"/>
      <c r="NEF2196" s="218"/>
      <c r="NEG2196" s="218"/>
      <c r="NEH2196" s="218"/>
      <c r="NEI2196" s="218"/>
      <c r="NEJ2196" s="218"/>
      <c r="NEK2196" s="218"/>
      <c r="NEL2196" s="218"/>
      <c r="NEM2196" s="218"/>
      <c r="NEN2196" s="218"/>
      <c r="NEO2196" s="218"/>
      <c r="NEP2196" s="218"/>
      <c r="NEQ2196" s="218"/>
      <c r="NER2196" s="218"/>
      <c r="NES2196" s="218"/>
      <c r="NET2196" s="218"/>
      <c r="NEU2196" s="218"/>
      <c r="NEV2196" s="218"/>
      <c r="NEW2196" s="218"/>
      <c r="NEX2196" s="218"/>
      <c r="NEY2196" s="218"/>
      <c r="NEZ2196" s="218"/>
      <c r="NFA2196" s="218"/>
      <c r="NFB2196" s="218"/>
      <c r="NFC2196" s="218"/>
      <c r="NFD2196" s="218"/>
      <c r="NFE2196" s="218"/>
      <c r="NFF2196" s="218"/>
      <c r="NFG2196" s="218"/>
      <c r="NFH2196" s="218"/>
      <c r="NFI2196" s="218"/>
      <c r="NFJ2196" s="218"/>
      <c r="NFK2196" s="218"/>
      <c r="NFL2196" s="218"/>
      <c r="NFM2196" s="218"/>
      <c r="NFN2196" s="218"/>
      <c r="NFO2196" s="218"/>
      <c r="NFP2196" s="218"/>
      <c r="NFQ2196" s="218"/>
      <c r="NFR2196" s="218"/>
      <c r="NFS2196" s="218"/>
      <c r="NFT2196" s="218"/>
      <c r="NFU2196" s="218"/>
      <c r="NFV2196" s="218"/>
      <c r="NFW2196" s="218"/>
      <c r="NFX2196" s="218"/>
      <c r="NFY2196" s="218"/>
      <c r="NFZ2196" s="218"/>
      <c r="NGA2196" s="218"/>
      <c r="NGB2196" s="218"/>
      <c r="NGC2196" s="218"/>
      <c r="NGD2196" s="218"/>
      <c r="NGE2196" s="218"/>
      <c r="NGF2196" s="218"/>
      <c r="NGG2196" s="218"/>
      <c r="NGH2196" s="218"/>
      <c r="NGI2196" s="218"/>
      <c r="NGJ2196" s="218"/>
      <c r="NGK2196" s="218"/>
      <c r="NGL2196" s="218"/>
      <c r="NGM2196" s="218"/>
      <c r="NGN2196" s="218"/>
      <c r="NGO2196" s="218"/>
      <c r="NGP2196" s="218"/>
      <c r="NGQ2196" s="218"/>
      <c r="NGR2196" s="218"/>
      <c r="NGS2196" s="218"/>
      <c r="NGT2196" s="218"/>
      <c r="NGU2196" s="218"/>
      <c r="NGV2196" s="218"/>
      <c r="NGW2196" s="218"/>
      <c r="NGX2196" s="218"/>
      <c r="NGY2196" s="218"/>
      <c r="NGZ2196" s="218"/>
      <c r="NHA2196" s="218"/>
      <c r="NHB2196" s="218"/>
      <c r="NHC2196" s="218"/>
      <c r="NHD2196" s="218"/>
      <c r="NHE2196" s="218"/>
      <c r="NHF2196" s="218"/>
      <c r="NHG2196" s="218"/>
      <c r="NHH2196" s="218"/>
      <c r="NHI2196" s="218"/>
      <c r="NHJ2196" s="218"/>
      <c r="NHK2196" s="218"/>
      <c r="NHL2196" s="218"/>
      <c r="NHM2196" s="218"/>
      <c r="NHN2196" s="218"/>
      <c r="NHO2196" s="218"/>
      <c r="NHP2196" s="218"/>
      <c r="NHQ2196" s="218"/>
      <c r="NHR2196" s="218"/>
      <c r="NHS2196" s="218"/>
      <c r="NHT2196" s="218"/>
      <c r="NHU2196" s="218"/>
      <c r="NHV2196" s="218"/>
      <c r="NHW2196" s="218"/>
      <c r="NHX2196" s="218"/>
      <c r="NHY2196" s="218"/>
      <c r="NHZ2196" s="218"/>
      <c r="NIA2196" s="218"/>
      <c r="NIB2196" s="218"/>
      <c r="NIC2196" s="218"/>
      <c r="NID2196" s="218"/>
      <c r="NIE2196" s="218"/>
      <c r="NIF2196" s="218"/>
      <c r="NIG2196" s="218"/>
      <c r="NIH2196" s="218"/>
      <c r="NII2196" s="218"/>
      <c r="NIJ2196" s="218"/>
      <c r="NIK2196" s="218"/>
      <c r="NIL2196" s="218"/>
      <c r="NIM2196" s="218"/>
      <c r="NIN2196" s="218"/>
      <c r="NIO2196" s="218"/>
      <c r="NIP2196" s="218"/>
      <c r="NIQ2196" s="218"/>
      <c r="NIR2196" s="218"/>
      <c r="NIS2196" s="218"/>
      <c r="NIT2196" s="218"/>
      <c r="NIU2196" s="218"/>
      <c r="NIV2196" s="218"/>
      <c r="NIW2196" s="218"/>
      <c r="NIX2196" s="218"/>
      <c r="NIY2196" s="218"/>
      <c r="NIZ2196" s="218"/>
      <c r="NJA2196" s="218"/>
      <c r="NJB2196" s="218"/>
      <c r="NJC2196" s="218"/>
      <c r="NJD2196" s="218"/>
      <c r="NJE2196" s="218"/>
      <c r="NJF2196" s="218"/>
      <c r="NJG2196" s="218"/>
      <c r="NJH2196" s="218"/>
      <c r="NJI2196" s="218"/>
      <c r="NJJ2196" s="218"/>
      <c r="NJK2196" s="218"/>
      <c r="NJL2196" s="218"/>
      <c r="NJM2196" s="218"/>
      <c r="NJN2196" s="218"/>
      <c r="NJO2196" s="218"/>
      <c r="NJP2196" s="218"/>
      <c r="NJQ2196" s="218"/>
      <c r="NJR2196" s="218"/>
      <c r="NJS2196" s="218"/>
      <c r="NJT2196" s="218"/>
      <c r="NJU2196" s="218"/>
      <c r="NJV2196" s="218"/>
      <c r="NJW2196" s="218"/>
      <c r="NJX2196" s="218"/>
      <c r="NJY2196" s="218"/>
      <c r="NJZ2196" s="218"/>
      <c r="NKA2196" s="218"/>
      <c r="NKB2196" s="218"/>
      <c r="NKC2196" s="218"/>
      <c r="NKD2196" s="218"/>
      <c r="NKE2196" s="218"/>
      <c r="NKF2196" s="218"/>
      <c r="NKG2196" s="218"/>
      <c r="NKH2196" s="218"/>
      <c r="NKI2196" s="218"/>
      <c r="NKJ2196" s="218"/>
      <c r="NKK2196" s="218"/>
      <c r="NKL2196" s="218"/>
      <c r="NKM2196" s="218"/>
      <c r="NKN2196" s="218"/>
      <c r="NKO2196" s="218"/>
      <c r="NKP2196" s="218"/>
      <c r="NKQ2196" s="218"/>
      <c r="NKR2196" s="218"/>
      <c r="NKS2196" s="218"/>
      <c r="NKT2196" s="218"/>
      <c r="NKU2196" s="218"/>
      <c r="NKV2196" s="218"/>
      <c r="NKW2196" s="218"/>
      <c r="NKX2196" s="218"/>
      <c r="NKY2196" s="218"/>
      <c r="NKZ2196" s="218"/>
      <c r="NLA2196" s="218"/>
      <c r="NLB2196" s="218"/>
      <c r="NLC2196" s="218"/>
      <c r="NLD2196" s="218"/>
      <c r="NLE2196" s="218"/>
      <c r="NLF2196" s="218"/>
      <c r="NLG2196" s="218"/>
      <c r="NLH2196" s="218"/>
      <c r="NLI2196" s="218"/>
      <c r="NLJ2196" s="218"/>
      <c r="NLK2196" s="218"/>
      <c r="NLL2196" s="218"/>
      <c r="NLM2196" s="218"/>
      <c r="NLN2196" s="218"/>
      <c r="NLO2196" s="218"/>
      <c r="NLP2196" s="218"/>
      <c r="NLQ2196" s="218"/>
      <c r="NLR2196" s="218"/>
      <c r="NLS2196" s="218"/>
      <c r="NLT2196" s="218"/>
      <c r="NLU2196" s="218"/>
      <c r="NLV2196" s="218"/>
      <c r="NLW2196" s="218"/>
      <c r="NLX2196" s="218"/>
      <c r="NLY2196" s="218"/>
      <c r="NLZ2196" s="218"/>
      <c r="NMA2196" s="218"/>
      <c r="NMB2196" s="218"/>
      <c r="NMC2196" s="218"/>
      <c r="NMD2196" s="218"/>
      <c r="NME2196" s="218"/>
      <c r="NMF2196" s="218"/>
      <c r="NMG2196" s="218"/>
      <c r="NMH2196" s="218"/>
      <c r="NMI2196" s="218"/>
      <c r="NMJ2196" s="218"/>
      <c r="NMK2196" s="218"/>
      <c r="NML2196" s="218"/>
      <c r="NMM2196" s="218"/>
      <c r="NMN2196" s="218"/>
      <c r="NMO2196" s="218"/>
      <c r="NMP2196" s="218"/>
      <c r="NMQ2196" s="218"/>
      <c r="NMR2196" s="218"/>
      <c r="NMS2196" s="218"/>
      <c r="NMT2196" s="218"/>
      <c r="NMU2196" s="218"/>
      <c r="NMV2196" s="218"/>
      <c r="NMW2196" s="218"/>
      <c r="NMX2196" s="218"/>
      <c r="NMY2196" s="218"/>
      <c r="NMZ2196" s="218"/>
      <c r="NNA2196" s="218"/>
      <c r="NNB2196" s="218"/>
      <c r="NNC2196" s="218"/>
      <c r="NND2196" s="218"/>
      <c r="NNE2196" s="218"/>
      <c r="NNF2196" s="218"/>
      <c r="NNG2196" s="218"/>
      <c r="NNH2196" s="218"/>
      <c r="NNI2196" s="218"/>
      <c r="NNJ2196" s="218"/>
      <c r="NNK2196" s="218"/>
      <c r="NNL2196" s="218"/>
      <c r="NNM2196" s="218"/>
      <c r="NNN2196" s="218"/>
      <c r="NNO2196" s="218"/>
      <c r="NNP2196" s="218"/>
      <c r="NNQ2196" s="218"/>
      <c r="NNR2196" s="218"/>
      <c r="NNS2196" s="218"/>
      <c r="NNT2196" s="218"/>
      <c r="NNU2196" s="218"/>
      <c r="NNV2196" s="218"/>
      <c r="NNW2196" s="218"/>
      <c r="NNX2196" s="218"/>
      <c r="NNY2196" s="218"/>
      <c r="NNZ2196" s="218"/>
      <c r="NOA2196" s="218"/>
      <c r="NOB2196" s="218"/>
      <c r="NOC2196" s="218"/>
      <c r="NOD2196" s="218"/>
      <c r="NOE2196" s="218"/>
      <c r="NOF2196" s="218"/>
      <c r="NOG2196" s="218"/>
      <c r="NOH2196" s="218"/>
      <c r="NOI2196" s="218"/>
      <c r="NOJ2196" s="218"/>
      <c r="NOK2196" s="218"/>
      <c r="NOL2196" s="218"/>
      <c r="NOM2196" s="218"/>
      <c r="NON2196" s="218"/>
      <c r="NOO2196" s="218"/>
      <c r="NOP2196" s="218"/>
      <c r="NOQ2196" s="218"/>
      <c r="NOR2196" s="218"/>
      <c r="NOS2196" s="218"/>
      <c r="NOT2196" s="218"/>
      <c r="NOU2196" s="218"/>
      <c r="NOV2196" s="218"/>
      <c r="NOW2196" s="218"/>
      <c r="NOX2196" s="218"/>
      <c r="NOY2196" s="218"/>
      <c r="NOZ2196" s="218"/>
      <c r="NPA2196" s="218"/>
      <c r="NPB2196" s="218"/>
      <c r="NPC2196" s="218"/>
      <c r="NPD2196" s="218"/>
      <c r="NPE2196" s="218"/>
      <c r="NPF2196" s="218"/>
      <c r="NPG2196" s="218"/>
      <c r="NPH2196" s="218"/>
      <c r="NPI2196" s="218"/>
      <c r="NPJ2196" s="218"/>
      <c r="NPK2196" s="218"/>
      <c r="NPL2196" s="218"/>
      <c r="NPM2196" s="218"/>
      <c r="NPN2196" s="218"/>
      <c r="NPO2196" s="218"/>
      <c r="NPP2196" s="218"/>
      <c r="NPQ2196" s="218"/>
      <c r="NPR2196" s="218"/>
      <c r="NPS2196" s="218"/>
      <c r="NPT2196" s="218"/>
      <c r="NPU2196" s="218"/>
      <c r="NPV2196" s="218"/>
      <c r="NPW2196" s="218"/>
      <c r="NPX2196" s="218"/>
      <c r="NPY2196" s="218"/>
      <c r="NPZ2196" s="218"/>
      <c r="NQA2196" s="218"/>
      <c r="NQB2196" s="218"/>
      <c r="NQC2196" s="218"/>
      <c r="NQD2196" s="218"/>
      <c r="NQE2196" s="218"/>
      <c r="NQF2196" s="218"/>
      <c r="NQG2196" s="218"/>
      <c r="NQH2196" s="218"/>
      <c r="NQI2196" s="218"/>
      <c r="NQJ2196" s="218"/>
      <c r="NQK2196" s="218"/>
      <c r="NQL2196" s="218"/>
      <c r="NQM2196" s="218"/>
      <c r="NQN2196" s="218"/>
      <c r="NQO2196" s="218"/>
      <c r="NQP2196" s="218"/>
      <c r="NQQ2196" s="218"/>
      <c r="NQR2196" s="218"/>
      <c r="NQS2196" s="218"/>
      <c r="NQT2196" s="218"/>
      <c r="NQU2196" s="218"/>
      <c r="NQV2196" s="218"/>
      <c r="NQW2196" s="218"/>
      <c r="NQX2196" s="218"/>
      <c r="NQY2196" s="218"/>
      <c r="NQZ2196" s="218"/>
      <c r="NRA2196" s="218"/>
      <c r="NRB2196" s="218"/>
      <c r="NRC2196" s="218"/>
      <c r="NRD2196" s="218"/>
      <c r="NRE2196" s="218"/>
      <c r="NRF2196" s="218"/>
      <c r="NRG2196" s="218"/>
      <c r="NRH2196" s="218"/>
      <c r="NRI2196" s="218"/>
      <c r="NRJ2196" s="218"/>
      <c r="NRK2196" s="218"/>
      <c r="NRL2196" s="218"/>
      <c r="NRM2196" s="218"/>
      <c r="NRN2196" s="218"/>
      <c r="NRO2196" s="218"/>
      <c r="NRP2196" s="218"/>
      <c r="NRQ2196" s="218"/>
      <c r="NRR2196" s="218"/>
      <c r="NRS2196" s="218"/>
      <c r="NRT2196" s="218"/>
      <c r="NRU2196" s="218"/>
      <c r="NRV2196" s="218"/>
      <c r="NRW2196" s="218"/>
      <c r="NRX2196" s="218"/>
      <c r="NRY2196" s="218"/>
      <c r="NRZ2196" s="218"/>
      <c r="NSA2196" s="218"/>
      <c r="NSB2196" s="218"/>
      <c r="NSC2196" s="218"/>
      <c r="NSD2196" s="218"/>
      <c r="NSE2196" s="218"/>
      <c r="NSF2196" s="218"/>
      <c r="NSG2196" s="218"/>
      <c r="NSH2196" s="218"/>
      <c r="NSI2196" s="218"/>
      <c r="NSJ2196" s="218"/>
      <c r="NSK2196" s="218"/>
      <c r="NSL2196" s="218"/>
      <c r="NSM2196" s="218"/>
      <c r="NSN2196" s="218"/>
      <c r="NSO2196" s="218"/>
      <c r="NSP2196" s="218"/>
      <c r="NSQ2196" s="218"/>
      <c r="NSR2196" s="218"/>
      <c r="NSS2196" s="218"/>
      <c r="NST2196" s="218"/>
      <c r="NSU2196" s="218"/>
      <c r="NSV2196" s="218"/>
      <c r="NSW2196" s="218"/>
      <c r="NSX2196" s="218"/>
      <c r="NSY2196" s="218"/>
      <c r="NSZ2196" s="218"/>
      <c r="NTA2196" s="218"/>
      <c r="NTB2196" s="218"/>
      <c r="NTC2196" s="218"/>
      <c r="NTD2196" s="218"/>
      <c r="NTE2196" s="218"/>
      <c r="NTF2196" s="218"/>
      <c r="NTG2196" s="218"/>
      <c r="NTH2196" s="218"/>
      <c r="NTI2196" s="218"/>
      <c r="NTJ2196" s="218"/>
      <c r="NTK2196" s="218"/>
      <c r="NTL2196" s="218"/>
      <c r="NTM2196" s="218"/>
      <c r="NTN2196" s="218"/>
      <c r="NTO2196" s="218"/>
      <c r="NTP2196" s="218"/>
      <c r="NTQ2196" s="218"/>
      <c r="NTR2196" s="218"/>
      <c r="NTS2196" s="218"/>
      <c r="NTT2196" s="218"/>
      <c r="NTU2196" s="218"/>
      <c r="NTV2196" s="218"/>
      <c r="NTW2196" s="218"/>
      <c r="NTX2196" s="218"/>
      <c r="NTY2196" s="218"/>
      <c r="NTZ2196" s="218"/>
      <c r="NUA2196" s="218"/>
      <c r="NUB2196" s="218"/>
      <c r="NUC2196" s="218"/>
      <c r="NUD2196" s="218"/>
      <c r="NUE2196" s="218"/>
      <c r="NUF2196" s="218"/>
      <c r="NUG2196" s="218"/>
      <c r="NUH2196" s="218"/>
      <c r="NUI2196" s="218"/>
      <c r="NUJ2196" s="218"/>
      <c r="NUK2196" s="218"/>
      <c r="NUL2196" s="218"/>
      <c r="NUM2196" s="218"/>
      <c r="NUN2196" s="218"/>
      <c r="NUO2196" s="218"/>
      <c r="NUP2196" s="218"/>
      <c r="NUQ2196" s="218"/>
      <c r="NUR2196" s="218"/>
      <c r="NUS2196" s="218"/>
      <c r="NUT2196" s="218"/>
      <c r="NUU2196" s="218"/>
      <c r="NUV2196" s="218"/>
      <c r="NUW2196" s="218"/>
      <c r="NUX2196" s="218"/>
      <c r="NUY2196" s="218"/>
      <c r="NUZ2196" s="218"/>
      <c r="NVA2196" s="218"/>
      <c r="NVB2196" s="218"/>
      <c r="NVC2196" s="218"/>
      <c r="NVD2196" s="218"/>
      <c r="NVE2196" s="218"/>
      <c r="NVF2196" s="218"/>
      <c r="NVG2196" s="218"/>
      <c r="NVH2196" s="218"/>
      <c r="NVI2196" s="218"/>
      <c r="NVJ2196" s="218"/>
      <c r="NVK2196" s="218"/>
      <c r="NVL2196" s="218"/>
      <c r="NVM2196" s="218"/>
      <c r="NVN2196" s="218"/>
      <c r="NVO2196" s="218"/>
      <c r="NVP2196" s="218"/>
      <c r="NVQ2196" s="218"/>
      <c r="NVR2196" s="218"/>
      <c r="NVS2196" s="218"/>
      <c r="NVT2196" s="218"/>
      <c r="NVU2196" s="218"/>
      <c r="NVV2196" s="218"/>
      <c r="NVW2196" s="218"/>
      <c r="NVX2196" s="218"/>
      <c r="NVY2196" s="218"/>
      <c r="NVZ2196" s="218"/>
      <c r="NWA2196" s="218"/>
      <c r="NWB2196" s="218"/>
      <c r="NWC2196" s="218"/>
      <c r="NWD2196" s="218"/>
      <c r="NWE2196" s="218"/>
      <c r="NWF2196" s="218"/>
      <c r="NWG2196" s="218"/>
      <c r="NWH2196" s="218"/>
      <c r="NWI2196" s="218"/>
      <c r="NWJ2196" s="218"/>
      <c r="NWK2196" s="218"/>
      <c r="NWL2196" s="218"/>
      <c r="NWM2196" s="218"/>
      <c r="NWN2196" s="218"/>
      <c r="NWO2196" s="218"/>
      <c r="NWP2196" s="218"/>
      <c r="NWQ2196" s="218"/>
      <c r="NWR2196" s="218"/>
      <c r="NWS2196" s="218"/>
      <c r="NWT2196" s="218"/>
      <c r="NWU2196" s="218"/>
      <c r="NWV2196" s="218"/>
      <c r="NWW2196" s="218"/>
      <c r="NWX2196" s="218"/>
      <c r="NWY2196" s="218"/>
      <c r="NWZ2196" s="218"/>
      <c r="NXA2196" s="218"/>
      <c r="NXB2196" s="218"/>
      <c r="NXC2196" s="218"/>
      <c r="NXD2196" s="218"/>
      <c r="NXE2196" s="218"/>
      <c r="NXF2196" s="218"/>
      <c r="NXG2196" s="218"/>
      <c r="NXH2196" s="218"/>
      <c r="NXI2196" s="218"/>
      <c r="NXJ2196" s="218"/>
      <c r="NXK2196" s="218"/>
      <c r="NXL2196" s="218"/>
      <c r="NXM2196" s="218"/>
      <c r="NXN2196" s="218"/>
      <c r="NXO2196" s="218"/>
      <c r="NXP2196" s="218"/>
      <c r="NXQ2196" s="218"/>
      <c r="NXR2196" s="218"/>
      <c r="NXS2196" s="218"/>
      <c r="NXT2196" s="218"/>
      <c r="NXU2196" s="218"/>
      <c r="NXV2196" s="218"/>
      <c r="NXW2196" s="218"/>
      <c r="NXX2196" s="218"/>
      <c r="NXY2196" s="218"/>
      <c r="NXZ2196" s="218"/>
      <c r="NYA2196" s="218"/>
      <c r="NYB2196" s="218"/>
      <c r="NYC2196" s="218"/>
      <c r="NYD2196" s="218"/>
      <c r="NYE2196" s="218"/>
      <c r="NYF2196" s="218"/>
      <c r="NYG2196" s="218"/>
      <c r="NYH2196" s="218"/>
      <c r="NYI2196" s="218"/>
      <c r="NYJ2196" s="218"/>
      <c r="NYK2196" s="218"/>
      <c r="NYL2196" s="218"/>
      <c r="NYM2196" s="218"/>
      <c r="NYN2196" s="218"/>
      <c r="NYO2196" s="218"/>
      <c r="NYP2196" s="218"/>
      <c r="NYQ2196" s="218"/>
      <c r="NYR2196" s="218"/>
      <c r="NYS2196" s="218"/>
      <c r="NYT2196" s="218"/>
      <c r="NYU2196" s="218"/>
      <c r="NYV2196" s="218"/>
      <c r="NYW2196" s="218"/>
      <c r="NYX2196" s="218"/>
      <c r="NYY2196" s="218"/>
      <c r="NYZ2196" s="218"/>
      <c r="NZA2196" s="218"/>
      <c r="NZB2196" s="218"/>
      <c r="NZC2196" s="218"/>
      <c r="NZD2196" s="218"/>
      <c r="NZE2196" s="218"/>
      <c r="NZF2196" s="218"/>
      <c r="NZG2196" s="218"/>
      <c r="NZH2196" s="218"/>
      <c r="NZI2196" s="218"/>
      <c r="NZJ2196" s="218"/>
      <c r="NZK2196" s="218"/>
      <c r="NZL2196" s="218"/>
      <c r="NZM2196" s="218"/>
      <c r="NZN2196" s="218"/>
      <c r="NZO2196" s="218"/>
      <c r="NZP2196" s="218"/>
      <c r="NZQ2196" s="218"/>
      <c r="NZR2196" s="218"/>
      <c r="NZS2196" s="218"/>
      <c r="NZT2196" s="218"/>
      <c r="NZU2196" s="218"/>
      <c r="NZV2196" s="218"/>
      <c r="NZW2196" s="218"/>
      <c r="NZX2196" s="218"/>
      <c r="NZY2196" s="218"/>
      <c r="NZZ2196" s="218"/>
      <c r="OAA2196" s="218"/>
      <c r="OAB2196" s="218"/>
      <c r="OAC2196" s="218"/>
      <c r="OAD2196" s="218"/>
      <c r="OAE2196" s="218"/>
      <c r="OAF2196" s="218"/>
      <c r="OAG2196" s="218"/>
      <c r="OAH2196" s="218"/>
      <c r="OAI2196" s="218"/>
      <c r="OAJ2196" s="218"/>
      <c r="OAK2196" s="218"/>
      <c r="OAL2196" s="218"/>
      <c r="OAM2196" s="218"/>
      <c r="OAN2196" s="218"/>
      <c r="OAO2196" s="218"/>
      <c r="OAP2196" s="218"/>
      <c r="OAQ2196" s="218"/>
      <c r="OAR2196" s="218"/>
      <c r="OAS2196" s="218"/>
      <c r="OAT2196" s="218"/>
      <c r="OAU2196" s="218"/>
      <c r="OAV2196" s="218"/>
      <c r="OAW2196" s="218"/>
      <c r="OAX2196" s="218"/>
      <c r="OAY2196" s="218"/>
      <c r="OAZ2196" s="218"/>
      <c r="OBA2196" s="218"/>
      <c r="OBB2196" s="218"/>
      <c r="OBC2196" s="218"/>
      <c r="OBD2196" s="218"/>
      <c r="OBE2196" s="218"/>
      <c r="OBF2196" s="218"/>
      <c r="OBG2196" s="218"/>
      <c r="OBH2196" s="218"/>
      <c r="OBI2196" s="218"/>
      <c r="OBJ2196" s="218"/>
      <c r="OBK2196" s="218"/>
      <c r="OBL2196" s="218"/>
      <c r="OBM2196" s="218"/>
      <c r="OBN2196" s="218"/>
      <c r="OBO2196" s="218"/>
      <c r="OBP2196" s="218"/>
      <c r="OBQ2196" s="218"/>
      <c r="OBR2196" s="218"/>
      <c r="OBS2196" s="218"/>
      <c r="OBT2196" s="218"/>
      <c r="OBU2196" s="218"/>
      <c r="OBV2196" s="218"/>
      <c r="OBW2196" s="218"/>
      <c r="OBX2196" s="218"/>
      <c r="OBY2196" s="218"/>
      <c r="OBZ2196" s="218"/>
      <c r="OCA2196" s="218"/>
      <c r="OCB2196" s="218"/>
      <c r="OCC2196" s="218"/>
      <c r="OCD2196" s="218"/>
      <c r="OCE2196" s="218"/>
      <c r="OCF2196" s="218"/>
      <c r="OCG2196" s="218"/>
      <c r="OCH2196" s="218"/>
      <c r="OCI2196" s="218"/>
      <c r="OCJ2196" s="218"/>
      <c r="OCK2196" s="218"/>
      <c r="OCL2196" s="218"/>
      <c r="OCM2196" s="218"/>
      <c r="OCN2196" s="218"/>
      <c r="OCO2196" s="218"/>
      <c r="OCP2196" s="218"/>
      <c r="OCQ2196" s="218"/>
      <c r="OCR2196" s="218"/>
      <c r="OCS2196" s="218"/>
      <c r="OCT2196" s="218"/>
      <c r="OCU2196" s="218"/>
      <c r="OCV2196" s="218"/>
      <c r="OCW2196" s="218"/>
      <c r="OCX2196" s="218"/>
      <c r="OCY2196" s="218"/>
      <c r="OCZ2196" s="218"/>
      <c r="ODA2196" s="218"/>
      <c r="ODB2196" s="218"/>
      <c r="ODC2196" s="218"/>
      <c r="ODD2196" s="218"/>
      <c r="ODE2196" s="218"/>
      <c r="ODF2196" s="218"/>
      <c r="ODG2196" s="218"/>
      <c r="ODH2196" s="218"/>
      <c r="ODI2196" s="218"/>
      <c r="ODJ2196" s="218"/>
      <c r="ODK2196" s="218"/>
      <c r="ODL2196" s="218"/>
      <c r="ODM2196" s="218"/>
      <c r="ODN2196" s="218"/>
      <c r="ODO2196" s="218"/>
      <c r="ODP2196" s="218"/>
      <c r="ODQ2196" s="218"/>
      <c r="ODR2196" s="218"/>
      <c r="ODS2196" s="218"/>
      <c r="ODT2196" s="218"/>
      <c r="ODU2196" s="218"/>
      <c r="ODV2196" s="218"/>
      <c r="ODW2196" s="218"/>
      <c r="ODX2196" s="218"/>
      <c r="ODY2196" s="218"/>
      <c r="ODZ2196" s="218"/>
      <c r="OEA2196" s="218"/>
      <c r="OEB2196" s="218"/>
      <c r="OEC2196" s="218"/>
      <c r="OED2196" s="218"/>
      <c r="OEE2196" s="218"/>
      <c r="OEF2196" s="218"/>
      <c r="OEG2196" s="218"/>
      <c r="OEH2196" s="218"/>
      <c r="OEI2196" s="218"/>
      <c r="OEJ2196" s="218"/>
      <c r="OEK2196" s="218"/>
      <c r="OEL2196" s="218"/>
      <c r="OEM2196" s="218"/>
      <c r="OEN2196" s="218"/>
      <c r="OEO2196" s="218"/>
      <c r="OEP2196" s="218"/>
      <c r="OEQ2196" s="218"/>
      <c r="OER2196" s="218"/>
      <c r="OES2196" s="218"/>
      <c r="OET2196" s="218"/>
      <c r="OEU2196" s="218"/>
      <c r="OEV2196" s="218"/>
      <c r="OEW2196" s="218"/>
      <c r="OEX2196" s="218"/>
      <c r="OEY2196" s="218"/>
      <c r="OEZ2196" s="218"/>
      <c r="OFA2196" s="218"/>
      <c r="OFB2196" s="218"/>
      <c r="OFC2196" s="218"/>
      <c r="OFD2196" s="218"/>
      <c r="OFE2196" s="218"/>
      <c r="OFF2196" s="218"/>
      <c r="OFG2196" s="218"/>
      <c r="OFH2196" s="218"/>
      <c r="OFI2196" s="218"/>
      <c r="OFJ2196" s="218"/>
      <c r="OFK2196" s="218"/>
      <c r="OFL2196" s="218"/>
      <c r="OFM2196" s="218"/>
      <c r="OFN2196" s="218"/>
      <c r="OFO2196" s="218"/>
      <c r="OFP2196" s="218"/>
      <c r="OFQ2196" s="218"/>
      <c r="OFR2196" s="218"/>
      <c r="OFS2196" s="218"/>
      <c r="OFT2196" s="218"/>
      <c r="OFU2196" s="218"/>
      <c r="OFV2196" s="218"/>
      <c r="OFW2196" s="218"/>
      <c r="OFX2196" s="218"/>
      <c r="OFY2196" s="218"/>
      <c r="OFZ2196" s="218"/>
      <c r="OGA2196" s="218"/>
      <c r="OGB2196" s="218"/>
      <c r="OGC2196" s="218"/>
      <c r="OGD2196" s="218"/>
      <c r="OGE2196" s="218"/>
      <c r="OGF2196" s="218"/>
      <c r="OGG2196" s="218"/>
      <c r="OGH2196" s="218"/>
      <c r="OGI2196" s="218"/>
      <c r="OGJ2196" s="218"/>
      <c r="OGK2196" s="218"/>
      <c r="OGL2196" s="218"/>
      <c r="OGM2196" s="218"/>
      <c r="OGN2196" s="218"/>
      <c r="OGO2196" s="218"/>
      <c r="OGP2196" s="218"/>
      <c r="OGQ2196" s="218"/>
      <c r="OGR2196" s="218"/>
      <c r="OGS2196" s="218"/>
      <c r="OGT2196" s="218"/>
      <c r="OGU2196" s="218"/>
      <c r="OGV2196" s="218"/>
      <c r="OGW2196" s="218"/>
      <c r="OGX2196" s="218"/>
      <c r="OGY2196" s="218"/>
      <c r="OGZ2196" s="218"/>
      <c r="OHA2196" s="218"/>
      <c r="OHB2196" s="218"/>
      <c r="OHC2196" s="218"/>
      <c r="OHD2196" s="218"/>
      <c r="OHE2196" s="218"/>
      <c r="OHF2196" s="218"/>
      <c r="OHG2196" s="218"/>
      <c r="OHH2196" s="218"/>
      <c r="OHI2196" s="218"/>
      <c r="OHJ2196" s="218"/>
      <c r="OHK2196" s="218"/>
      <c r="OHL2196" s="218"/>
      <c r="OHM2196" s="218"/>
      <c r="OHN2196" s="218"/>
      <c r="OHO2196" s="218"/>
      <c r="OHP2196" s="218"/>
      <c r="OHQ2196" s="218"/>
      <c r="OHR2196" s="218"/>
      <c r="OHS2196" s="218"/>
      <c r="OHT2196" s="218"/>
      <c r="OHU2196" s="218"/>
      <c r="OHV2196" s="218"/>
      <c r="OHW2196" s="218"/>
      <c r="OHX2196" s="218"/>
      <c r="OHY2196" s="218"/>
      <c r="OHZ2196" s="218"/>
      <c r="OIA2196" s="218"/>
      <c r="OIB2196" s="218"/>
      <c r="OIC2196" s="218"/>
      <c r="OID2196" s="218"/>
      <c r="OIE2196" s="218"/>
      <c r="OIF2196" s="218"/>
      <c r="OIG2196" s="218"/>
      <c r="OIH2196" s="218"/>
      <c r="OII2196" s="218"/>
      <c r="OIJ2196" s="218"/>
      <c r="OIK2196" s="218"/>
      <c r="OIL2196" s="218"/>
      <c r="OIM2196" s="218"/>
      <c r="OIN2196" s="218"/>
      <c r="OIO2196" s="218"/>
      <c r="OIP2196" s="218"/>
      <c r="OIQ2196" s="218"/>
      <c r="OIR2196" s="218"/>
      <c r="OIS2196" s="218"/>
      <c r="OIT2196" s="218"/>
      <c r="OIU2196" s="218"/>
      <c r="OIV2196" s="218"/>
      <c r="OIW2196" s="218"/>
      <c r="OIX2196" s="218"/>
      <c r="OIY2196" s="218"/>
      <c r="OIZ2196" s="218"/>
      <c r="OJA2196" s="218"/>
      <c r="OJB2196" s="218"/>
      <c r="OJC2196" s="218"/>
      <c r="OJD2196" s="218"/>
      <c r="OJE2196" s="218"/>
      <c r="OJF2196" s="218"/>
      <c r="OJG2196" s="218"/>
      <c r="OJH2196" s="218"/>
      <c r="OJI2196" s="218"/>
      <c r="OJJ2196" s="218"/>
      <c r="OJK2196" s="218"/>
      <c r="OJL2196" s="218"/>
      <c r="OJM2196" s="218"/>
      <c r="OJN2196" s="218"/>
      <c r="OJO2196" s="218"/>
      <c r="OJP2196" s="218"/>
      <c r="OJQ2196" s="218"/>
      <c r="OJR2196" s="218"/>
      <c r="OJS2196" s="218"/>
      <c r="OJT2196" s="218"/>
      <c r="OJU2196" s="218"/>
      <c r="OJV2196" s="218"/>
      <c r="OJW2196" s="218"/>
      <c r="OJX2196" s="218"/>
      <c r="OJY2196" s="218"/>
      <c r="OJZ2196" s="218"/>
      <c r="OKA2196" s="218"/>
      <c r="OKB2196" s="218"/>
      <c r="OKC2196" s="218"/>
      <c r="OKD2196" s="218"/>
      <c r="OKE2196" s="218"/>
      <c r="OKF2196" s="218"/>
      <c r="OKG2196" s="218"/>
      <c r="OKH2196" s="218"/>
      <c r="OKI2196" s="218"/>
      <c r="OKJ2196" s="218"/>
      <c r="OKK2196" s="218"/>
      <c r="OKL2196" s="218"/>
      <c r="OKM2196" s="218"/>
      <c r="OKN2196" s="218"/>
      <c r="OKO2196" s="218"/>
      <c r="OKP2196" s="218"/>
      <c r="OKQ2196" s="218"/>
      <c r="OKR2196" s="218"/>
      <c r="OKS2196" s="218"/>
      <c r="OKT2196" s="218"/>
      <c r="OKU2196" s="218"/>
      <c r="OKV2196" s="218"/>
      <c r="OKW2196" s="218"/>
      <c r="OKX2196" s="218"/>
      <c r="OKY2196" s="218"/>
      <c r="OKZ2196" s="218"/>
      <c r="OLA2196" s="218"/>
      <c r="OLB2196" s="218"/>
      <c r="OLC2196" s="218"/>
      <c r="OLD2196" s="218"/>
      <c r="OLE2196" s="218"/>
      <c r="OLF2196" s="218"/>
      <c r="OLG2196" s="218"/>
      <c r="OLH2196" s="218"/>
      <c r="OLI2196" s="218"/>
      <c r="OLJ2196" s="218"/>
      <c r="OLK2196" s="218"/>
      <c r="OLL2196" s="218"/>
      <c r="OLM2196" s="218"/>
      <c r="OLN2196" s="218"/>
      <c r="OLO2196" s="218"/>
      <c r="OLP2196" s="218"/>
      <c r="OLQ2196" s="218"/>
      <c r="OLR2196" s="218"/>
      <c r="OLS2196" s="218"/>
      <c r="OLT2196" s="218"/>
      <c r="OLU2196" s="218"/>
      <c r="OLV2196" s="218"/>
      <c r="OLW2196" s="218"/>
      <c r="OLX2196" s="218"/>
      <c r="OLY2196" s="218"/>
      <c r="OLZ2196" s="218"/>
      <c r="OMA2196" s="218"/>
      <c r="OMB2196" s="218"/>
      <c r="OMC2196" s="218"/>
      <c r="OMD2196" s="218"/>
      <c r="OME2196" s="218"/>
      <c r="OMF2196" s="218"/>
      <c r="OMG2196" s="218"/>
      <c r="OMH2196" s="218"/>
      <c r="OMI2196" s="218"/>
      <c r="OMJ2196" s="218"/>
      <c r="OMK2196" s="218"/>
      <c r="OML2196" s="218"/>
      <c r="OMM2196" s="218"/>
      <c r="OMN2196" s="218"/>
      <c r="OMO2196" s="218"/>
      <c r="OMP2196" s="218"/>
      <c r="OMQ2196" s="218"/>
      <c r="OMR2196" s="218"/>
      <c r="OMS2196" s="218"/>
      <c r="OMT2196" s="218"/>
      <c r="OMU2196" s="218"/>
      <c r="OMV2196" s="218"/>
      <c r="OMW2196" s="218"/>
      <c r="OMX2196" s="218"/>
      <c r="OMY2196" s="218"/>
      <c r="OMZ2196" s="218"/>
      <c r="ONA2196" s="218"/>
      <c r="ONB2196" s="218"/>
      <c r="ONC2196" s="218"/>
      <c r="OND2196" s="218"/>
      <c r="ONE2196" s="218"/>
      <c r="ONF2196" s="218"/>
      <c r="ONG2196" s="218"/>
      <c r="ONH2196" s="218"/>
      <c r="ONI2196" s="218"/>
      <c r="ONJ2196" s="218"/>
      <c r="ONK2196" s="218"/>
      <c r="ONL2196" s="218"/>
      <c r="ONM2196" s="218"/>
      <c r="ONN2196" s="218"/>
      <c r="ONO2196" s="218"/>
      <c r="ONP2196" s="218"/>
      <c r="ONQ2196" s="218"/>
      <c r="ONR2196" s="218"/>
      <c r="ONS2196" s="218"/>
      <c r="ONT2196" s="218"/>
      <c r="ONU2196" s="218"/>
      <c r="ONV2196" s="218"/>
      <c r="ONW2196" s="218"/>
      <c r="ONX2196" s="218"/>
      <c r="ONY2196" s="218"/>
      <c r="ONZ2196" s="218"/>
      <c r="OOA2196" s="218"/>
      <c r="OOB2196" s="218"/>
      <c r="OOC2196" s="218"/>
      <c r="OOD2196" s="218"/>
      <c r="OOE2196" s="218"/>
      <c r="OOF2196" s="218"/>
      <c r="OOG2196" s="218"/>
      <c r="OOH2196" s="218"/>
      <c r="OOI2196" s="218"/>
      <c r="OOJ2196" s="218"/>
      <c r="OOK2196" s="218"/>
      <c r="OOL2196" s="218"/>
      <c r="OOM2196" s="218"/>
      <c r="OON2196" s="218"/>
      <c r="OOO2196" s="218"/>
      <c r="OOP2196" s="218"/>
      <c r="OOQ2196" s="218"/>
      <c r="OOR2196" s="218"/>
      <c r="OOS2196" s="218"/>
      <c r="OOT2196" s="218"/>
      <c r="OOU2196" s="218"/>
      <c r="OOV2196" s="218"/>
      <c r="OOW2196" s="218"/>
      <c r="OOX2196" s="218"/>
      <c r="OOY2196" s="218"/>
      <c r="OOZ2196" s="218"/>
      <c r="OPA2196" s="218"/>
      <c r="OPB2196" s="218"/>
      <c r="OPC2196" s="218"/>
      <c r="OPD2196" s="218"/>
      <c r="OPE2196" s="218"/>
      <c r="OPF2196" s="218"/>
      <c r="OPG2196" s="218"/>
      <c r="OPH2196" s="218"/>
      <c r="OPI2196" s="218"/>
      <c r="OPJ2196" s="218"/>
      <c r="OPK2196" s="218"/>
      <c r="OPL2196" s="218"/>
      <c r="OPM2196" s="218"/>
      <c r="OPN2196" s="218"/>
      <c r="OPO2196" s="218"/>
      <c r="OPP2196" s="218"/>
      <c r="OPQ2196" s="218"/>
      <c r="OPR2196" s="218"/>
      <c r="OPS2196" s="218"/>
      <c r="OPT2196" s="218"/>
      <c r="OPU2196" s="218"/>
      <c r="OPV2196" s="218"/>
      <c r="OPW2196" s="218"/>
      <c r="OPX2196" s="218"/>
      <c r="OPY2196" s="218"/>
      <c r="OPZ2196" s="218"/>
      <c r="OQA2196" s="218"/>
      <c r="OQB2196" s="218"/>
      <c r="OQC2196" s="218"/>
      <c r="OQD2196" s="218"/>
      <c r="OQE2196" s="218"/>
      <c r="OQF2196" s="218"/>
      <c r="OQG2196" s="218"/>
      <c r="OQH2196" s="218"/>
      <c r="OQI2196" s="218"/>
      <c r="OQJ2196" s="218"/>
      <c r="OQK2196" s="218"/>
      <c r="OQL2196" s="218"/>
      <c r="OQM2196" s="218"/>
      <c r="OQN2196" s="218"/>
      <c r="OQO2196" s="218"/>
      <c r="OQP2196" s="218"/>
      <c r="OQQ2196" s="218"/>
      <c r="OQR2196" s="218"/>
      <c r="OQS2196" s="218"/>
      <c r="OQT2196" s="218"/>
      <c r="OQU2196" s="218"/>
      <c r="OQV2196" s="218"/>
      <c r="OQW2196" s="218"/>
      <c r="OQX2196" s="218"/>
      <c r="OQY2196" s="218"/>
      <c r="OQZ2196" s="218"/>
      <c r="ORA2196" s="218"/>
      <c r="ORB2196" s="218"/>
      <c r="ORC2196" s="218"/>
      <c r="ORD2196" s="218"/>
      <c r="ORE2196" s="218"/>
      <c r="ORF2196" s="218"/>
      <c r="ORG2196" s="218"/>
      <c r="ORH2196" s="218"/>
      <c r="ORI2196" s="218"/>
      <c r="ORJ2196" s="218"/>
      <c r="ORK2196" s="218"/>
      <c r="ORL2196" s="218"/>
      <c r="ORM2196" s="218"/>
      <c r="ORN2196" s="218"/>
      <c r="ORO2196" s="218"/>
      <c r="ORP2196" s="218"/>
      <c r="ORQ2196" s="218"/>
      <c r="ORR2196" s="218"/>
      <c r="ORS2196" s="218"/>
      <c r="ORT2196" s="218"/>
      <c r="ORU2196" s="218"/>
      <c r="ORV2196" s="218"/>
      <c r="ORW2196" s="218"/>
      <c r="ORX2196" s="218"/>
      <c r="ORY2196" s="218"/>
      <c r="ORZ2196" s="218"/>
      <c r="OSA2196" s="218"/>
      <c r="OSB2196" s="218"/>
      <c r="OSC2196" s="218"/>
      <c r="OSD2196" s="218"/>
      <c r="OSE2196" s="218"/>
      <c r="OSF2196" s="218"/>
      <c r="OSG2196" s="218"/>
      <c r="OSH2196" s="218"/>
      <c r="OSI2196" s="218"/>
      <c r="OSJ2196" s="218"/>
      <c r="OSK2196" s="218"/>
      <c r="OSL2196" s="218"/>
      <c r="OSM2196" s="218"/>
      <c r="OSN2196" s="218"/>
      <c r="OSO2196" s="218"/>
      <c r="OSP2196" s="218"/>
      <c r="OSQ2196" s="218"/>
      <c r="OSR2196" s="218"/>
      <c r="OSS2196" s="218"/>
      <c r="OST2196" s="218"/>
      <c r="OSU2196" s="218"/>
      <c r="OSV2196" s="218"/>
      <c r="OSW2196" s="218"/>
      <c r="OSX2196" s="218"/>
      <c r="OSY2196" s="218"/>
      <c r="OSZ2196" s="218"/>
      <c r="OTA2196" s="218"/>
      <c r="OTB2196" s="218"/>
      <c r="OTC2196" s="218"/>
      <c r="OTD2196" s="218"/>
      <c r="OTE2196" s="218"/>
      <c r="OTF2196" s="218"/>
      <c r="OTG2196" s="218"/>
      <c r="OTH2196" s="218"/>
      <c r="OTI2196" s="218"/>
      <c r="OTJ2196" s="218"/>
      <c r="OTK2196" s="218"/>
      <c r="OTL2196" s="218"/>
      <c r="OTM2196" s="218"/>
      <c r="OTN2196" s="218"/>
      <c r="OTO2196" s="218"/>
      <c r="OTP2196" s="218"/>
      <c r="OTQ2196" s="218"/>
      <c r="OTR2196" s="218"/>
      <c r="OTS2196" s="218"/>
      <c r="OTT2196" s="218"/>
      <c r="OTU2196" s="218"/>
      <c r="OTV2196" s="218"/>
      <c r="OTW2196" s="218"/>
      <c r="OTX2196" s="218"/>
      <c r="OTY2196" s="218"/>
      <c r="OTZ2196" s="218"/>
      <c r="OUA2196" s="218"/>
      <c r="OUB2196" s="218"/>
      <c r="OUC2196" s="218"/>
      <c r="OUD2196" s="218"/>
      <c r="OUE2196" s="218"/>
      <c r="OUF2196" s="218"/>
      <c r="OUG2196" s="218"/>
      <c r="OUH2196" s="218"/>
      <c r="OUI2196" s="218"/>
      <c r="OUJ2196" s="218"/>
      <c r="OUK2196" s="218"/>
      <c r="OUL2196" s="218"/>
      <c r="OUM2196" s="218"/>
      <c r="OUN2196" s="218"/>
      <c r="OUO2196" s="218"/>
      <c r="OUP2196" s="218"/>
      <c r="OUQ2196" s="218"/>
      <c r="OUR2196" s="218"/>
      <c r="OUS2196" s="218"/>
      <c r="OUT2196" s="218"/>
      <c r="OUU2196" s="218"/>
      <c r="OUV2196" s="218"/>
      <c r="OUW2196" s="218"/>
      <c r="OUX2196" s="218"/>
      <c r="OUY2196" s="218"/>
      <c r="OUZ2196" s="218"/>
      <c r="OVA2196" s="218"/>
      <c r="OVB2196" s="218"/>
      <c r="OVC2196" s="218"/>
      <c r="OVD2196" s="218"/>
      <c r="OVE2196" s="218"/>
      <c r="OVF2196" s="218"/>
      <c r="OVG2196" s="218"/>
      <c r="OVH2196" s="218"/>
      <c r="OVI2196" s="218"/>
      <c r="OVJ2196" s="218"/>
      <c r="OVK2196" s="218"/>
      <c r="OVL2196" s="218"/>
      <c r="OVM2196" s="218"/>
      <c r="OVN2196" s="218"/>
      <c r="OVO2196" s="218"/>
      <c r="OVP2196" s="218"/>
      <c r="OVQ2196" s="218"/>
      <c r="OVR2196" s="218"/>
      <c r="OVS2196" s="218"/>
      <c r="OVT2196" s="218"/>
      <c r="OVU2196" s="218"/>
      <c r="OVV2196" s="218"/>
      <c r="OVW2196" s="218"/>
      <c r="OVX2196" s="218"/>
      <c r="OVY2196" s="218"/>
      <c r="OVZ2196" s="218"/>
      <c r="OWA2196" s="218"/>
      <c r="OWB2196" s="218"/>
      <c r="OWC2196" s="218"/>
      <c r="OWD2196" s="218"/>
      <c r="OWE2196" s="218"/>
      <c r="OWF2196" s="218"/>
      <c r="OWG2196" s="218"/>
      <c r="OWH2196" s="218"/>
      <c r="OWI2196" s="218"/>
      <c r="OWJ2196" s="218"/>
      <c r="OWK2196" s="218"/>
      <c r="OWL2196" s="218"/>
      <c r="OWM2196" s="218"/>
      <c r="OWN2196" s="218"/>
      <c r="OWO2196" s="218"/>
      <c r="OWP2196" s="218"/>
      <c r="OWQ2196" s="218"/>
      <c r="OWR2196" s="218"/>
      <c r="OWS2196" s="218"/>
      <c r="OWT2196" s="218"/>
      <c r="OWU2196" s="218"/>
      <c r="OWV2196" s="218"/>
      <c r="OWW2196" s="218"/>
      <c r="OWX2196" s="218"/>
      <c r="OWY2196" s="218"/>
      <c r="OWZ2196" s="218"/>
      <c r="OXA2196" s="218"/>
      <c r="OXB2196" s="218"/>
      <c r="OXC2196" s="218"/>
      <c r="OXD2196" s="218"/>
      <c r="OXE2196" s="218"/>
      <c r="OXF2196" s="218"/>
      <c r="OXG2196" s="218"/>
      <c r="OXH2196" s="218"/>
      <c r="OXI2196" s="218"/>
      <c r="OXJ2196" s="218"/>
      <c r="OXK2196" s="218"/>
      <c r="OXL2196" s="218"/>
      <c r="OXM2196" s="218"/>
      <c r="OXN2196" s="218"/>
      <c r="OXO2196" s="218"/>
      <c r="OXP2196" s="218"/>
      <c r="OXQ2196" s="218"/>
      <c r="OXR2196" s="218"/>
      <c r="OXS2196" s="218"/>
      <c r="OXT2196" s="218"/>
      <c r="OXU2196" s="218"/>
      <c r="OXV2196" s="218"/>
      <c r="OXW2196" s="218"/>
      <c r="OXX2196" s="218"/>
      <c r="OXY2196" s="218"/>
      <c r="OXZ2196" s="218"/>
      <c r="OYA2196" s="218"/>
      <c r="OYB2196" s="218"/>
      <c r="OYC2196" s="218"/>
      <c r="OYD2196" s="218"/>
      <c r="OYE2196" s="218"/>
      <c r="OYF2196" s="218"/>
      <c r="OYG2196" s="218"/>
      <c r="OYH2196" s="218"/>
      <c r="OYI2196" s="218"/>
      <c r="OYJ2196" s="218"/>
      <c r="OYK2196" s="218"/>
      <c r="OYL2196" s="218"/>
      <c r="OYM2196" s="218"/>
      <c r="OYN2196" s="218"/>
      <c r="OYO2196" s="218"/>
      <c r="OYP2196" s="218"/>
      <c r="OYQ2196" s="218"/>
      <c r="OYR2196" s="218"/>
      <c r="OYS2196" s="218"/>
      <c r="OYT2196" s="218"/>
      <c r="OYU2196" s="218"/>
      <c r="OYV2196" s="218"/>
      <c r="OYW2196" s="218"/>
      <c r="OYX2196" s="218"/>
      <c r="OYY2196" s="218"/>
      <c r="OYZ2196" s="218"/>
      <c r="OZA2196" s="218"/>
      <c r="OZB2196" s="218"/>
      <c r="OZC2196" s="218"/>
      <c r="OZD2196" s="218"/>
      <c r="OZE2196" s="218"/>
      <c r="OZF2196" s="218"/>
      <c r="OZG2196" s="218"/>
      <c r="OZH2196" s="218"/>
      <c r="OZI2196" s="218"/>
      <c r="OZJ2196" s="218"/>
      <c r="OZK2196" s="218"/>
      <c r="OZL2196" s="218"/>
      <c r="OZM2196" s="218"/>
      <c r="OZN2196" s="218"/>
      <c r="OZO2196" s="218"/>
      <c r="OZP2196" s="218"/>
      <c r="OZQ2196" s="218"/>
      <c r="OZR2196" s="218"/>
      <c r="OZS2196" s="218"/>
      <c r="OZT2196" s="218"/>
      <c r="OZU2196" s="218"/>
      <c r="OZV2196" s="218"/>
      <c r="OZW2196" s="218"/>
      <c r="OZX2196" s="218"/>
      <c r="OZY2196" s="218"/>
      <c r="OZZ2196" s="218"/>
      <c r="PAA2196" s="218"/>
      <c r="PAB2196" s="218"/>
      <c r="PAC2196" s="218"/>
      <c r="PAD2196" s="218"/>
      <c r="PAE2196" s="218"/>
      <c r="PAF2196" s="218"/>
      <c r="PAG2196" s="218"/>
      <c r="PAH2196" s="218"/>
      <c r="PAI2196" s="218"/>
      <c r="PAJ2196" s="218"/>
      <c r="PAK2196" s="218"/>
      <c r="PAL2196" s="218"/>
      <c r="PAM2196" s="218"/>
      <c r="PAN2196" s="218"/>
      <c r="PAO2196" s="218"/>
      <c r="PAP2196" s="218"/>
      <c r="PAQ2196" s="218"/>
      <c r="PAR2196" s="218"/>
      <c r="PAS2196" s="218"/>
      <c r="PAT2196" s="218"/>
      <c r="PAU2196" s="218"/>
      <c r="PAV2196" s="218"/>
      <c r="PAW2196" s="218"/>
      <c r="PAX2196" s="218"/>
      <c r="PAY2196" s="218"/>
      <c r="PAZ2196" s="218"/>
      <c r="PBA2196" s="218"/>
      <c r="PBB2196" s="218"/>
      <c r="PBC2196" s="218"/>
      <c r="PBD2196" s="218"/>
      <c r="PBE2196" s="218"/>
      <c r="PBF2196" s="218"/>
      <c r="PBG2196" s="218"/>
      <c r="PBH2196" s="218"/>
      <c r="PBI2196" s="218"/>
      <c r="PBJ2196" s="218"/>
      <c r="PBK2196" s="218"/>
      <c r="PBL2196" s="218"/>
      <c r="PBM2196" s="218"/>
      <c r="PBN2196" s="218"/>
      <c r="PBO2196" s="218"/>
      <c r="PBP2196" s="218"/>
      <c r="PBQ2196" s="218"/>
      <c r="PBR2196" s="218"/>
      <c r="PBS2196" s="218"/>
      <c r="PBT2196" s="218"/>
      <c r="PBU2196" s="218"/>
      <c r="PBV2196" s="218"/>
      <c r="PBW2196" s="218"/>
      <c r="PBX2196" s="218"/>
      <c r="PBY2196" s="218"/>
      <c r="PBZ2196" s="218"/>
      <c r="PCA2196" s="218"/>
      <c r="PCB2196" s="218"/>
      <c r="PCC2196" s="218"/>
      <c r="PCD2196" s="218"/>
      <c r="PCE2196" s="218"/>
      <c r="PCF2196" s="218"/>
      <c r="PCG2196" s="218"/>
      <c r="PCH2196" s="218"/>
      <c r="PCI2196" s="218"/>
      <c r="PCJ2196" s="218"/>
      <c r="PCK2196" s="218"/>
      <c r="PCL2196" s="218"/>
      <c r="PCM2196" s="218"/>
      <c r="PCN2196" s="218"/>
      <c r="PCO2196" s="218"/>
      <c r="PCP2196" s="218"/>
      <c r="PCQ2196" s="218"/>
      <c r="PCR2196" s="218"/>
      <c r="PCS2196" s="218"/>
      <c r="PCT2196" s="218"/>
      <c r="PCU2196" s="218"/>
      <c r="PCV2196" s="218"/>
      <c r="PCW2196" s="218"/>
      <c r="PCX2196" s="218"/>
      <c r="PCY2196" s="218"/>
      <c r="PCZ2196" s="218"/>
      <c r="PDA2196" s="218"/>
      <c r="PDB2196" s="218"/>
      <c r="PDC2196" s="218"/>
      <c r="PDD2196" s="218"/>
      <c r="PDE2196" s="218"/>
      <c r="PDF2196" s="218"/>
      <c r="PDG2196" s="218"/>
      <c r="PDH2196" s="218"/>
      <c r="PDI2196" s="218"/>
      <c r="PDJ2196" s="218"/>
      <c r="PDK2196" s="218"/>
      <c r="PDL2196" s="218"/>
      <c r="PDM2196" s="218"/>
      <c r="PDN2196" s="218"/>
      <c r="PDO2196" s="218"/>
      <c r="PDP2196" s="218"/>
      <c r="PDQ2196" s="218"/>
      <c r="PDR2196" s="218"/>
      <c r="PDS2196" s="218"/>
      <c r="PDT2196" s="218"/>
      <c r="PDU2196" s="218"/>
      <c r="PDV2196" s="218"/>
      <c r="PDW2196" s="218"/>
      <c r="PDX2196" s="218"/>
      <c r="PDY2196" s="218"/>
      <c r="PDZ2196" s="218"/>
      <c r="PEA2196" s="218"/>
      <c r="PEB2196" s="218"/>
      <c r="PEC2196" s="218"/>
      <c r="PED2196" s="218"/>
      <c r="PEE2196" s="218"/>
      <c r="PEF2196" s="218"/>
      <c r="PEG2196" s="218"/>
      <c r="PEH2196" s="218"/>
      <c r="PEI2196" s="218"/>
      <c r="PEJ2196" s="218"/>
      <c r="PEK2196" s="218"/>
      <c r="PEL2196" s="218"/>
      <c r="PEM2196" s="218"/>
      <c r="PEN2196" s="218"/>
      <c r="PEO2196" s="218"/>
      <c r="PEP2196" s="218"/>
      <c r="PEQ2196" s="218"/>
      <c r="PER2196" s="218"/>
      <c r="PES2196" s="218"/>
      <c r="PET2196" s="218"/>
      <c r="PEU2196" s="218"/>
      <c r="PEV2196" s="218"/>
      <c r="PEW2196" s="218"/>
      <c r="PEX2196" s="218"/>
      <c r="PEY2196" s="218"/>
      <c r="PEZ2196" s="218"/>
      <c r="PFA2196" s="218"/>
      <c r="PFB2196" s="218"/>
      <c r="PFC2196" s="218"/>
      <c r="PFD2196" s="218"/>
      <c r="PFE2196" s="218"/>
      <c r="PFF2196" s="218"/>
      <c r="PFG2196" s="218"/>
      <c r="PFH2196" s="218"/>
      <c r="PFI2196" s="218"/>
      <c r="PFJ2196" s="218"/>
      <c r="PFK2196" s="218"/>
      <c r="PFL2196" s="218"/>
      <c r="PFM2196" s="218"/>
      <c r="PFN2196" s="218"/>
      <c r="PFO2196" s="218"/>
      <c r="PFP2196" s="218"/>
      <c r="PFQ2196" s="218"/>
      <c r="PFR2196" s="218"/>
      <c r="PFS2196" s="218"/>
      <c r="PFT2196" s="218"/>
      <c r="PFU2196" s="218"/>
      <c r="PFV2196" s="218"/>
      <c r="PFW2196" s="218"/>
      <c r="PFX2196" s="218"/>
      <c r="PFY2196" s="218"/>
      <c r="PFZ2196" s="218"/>
      <c r="PGA2196" s="218"/>
      <c r="PGB2196" s="218"/>
      <c r="PGC2196" s="218"/>
      <c r="PGD2196" s="218"/>
      <c r="PGE2196" s="218"/>
      <c r="PGF2196" s="218"/>
      <c r="PGG2196" s="218"/>
      <c r="PGH2196" s="218"/>
      <c r="PGI2196" s="218"/>
      <c r="PGJ2196" s="218"/>
      <c r="PGK2196" s="218"/>
      <c r="PGL2196" s="218"/>
      <c r="PGM2196" s="218"/>
      <c r="PGN2196" s="218"/>
      <c r="PGO2196" s="218"/>
      <c r="PGP2196" s="218"/>
      <c r="PGQ2196" s="218"/>
      <c r="PGR2196" s="218"/>
      <c r="PGS2196" s="218"/>
      <c r="PGT2196" s="218"/>
      <c r="PGU2196" s="218"/>
      <c r="PGV2196" s="218"/>
      <c r="PGW2196" s="218"/>
      <c r="PGX2196" s="218"/>
      <c r="PGY2196" s="218"/>
      <c r="PGZ2196" s="218"/>
      <c r="PHA2196" s="218"/>
      <c r="PHB2196" s="218"/>
      <c r="PHC2196" s="218"/>
      <c r="PHD2196" s="218"/>
      <c r="PHE2196" s="218"/>
      <c r="PHF2196" s="218"/>
      <c r="PHG2196" s="218"/>
      <c r="PHH2196" s="218"/>
      <c r="PHI2196" s="218"/>
      <c r="PHJ2196" s="218"/>
      <c r="PHK2196" s="218"/>
      <c r="PHL2196" s="218"/>
      <c r="PHM2196" s="218"/>
      <c r="PHN2196" s="218"/>
      <c r="PHO2196" s="218"/>
      <c r="PHP2196" s="218"/>
      <c r="PHQ2196" s="218"/>
      <c r="PHR2196" s="218"/>
      <c r="PHS2196" s="218"/>
      <c r="PHT2196" s="218"/>
      <c r="PHU2196" s="218"/>
      <c r="PHV2196" s="218"/>
      <c r="PHW2196" s="218"/>
      <c r="PHX2196" s="218"/>
      <c r="PHY2196" s="218"/>
      <c r="PHZ2196" s="218"/>
      <c r="PIA2196" s="218"/>
      <c r="PIB2196" s="218"/>
      <c r="PIC2196" s="218"/>
      <c r="PID2196" s="218"/>
      <c r="PIE2196" s="218"/>
      <c r="PIF2196" s="218"/>
      <c r="PIG2196" s="218"/>
      <c r="PIH2196" s="218"/>
      <c r="PII2196" s="218"/>
      <c r="PIJ2196" s="218"/>
      <c r="PIK2196" s="218"/>
      <c r="PIL2196" s="218"/>
      <c r="PIM2196" s="218"/>
      <c r="PIN2196" s="218"/>
      <c r="PIO2196" s="218"/>
      <c r="PIP2196" s="218"/>
      <c r="PIQ2196" s="218"/>
      <c r="PIR2196" s="218"/>
      <c r="PIS2196" s="218"/>
      <c r="PIT2196" s="218"/>
      <c r="PIU2196" s="218"/>
      <c r="PIV2196" s="218"/>
      <c r="PIW2196" s="218"/>
      <c r="PIX2196" s="218"/>
      <c r="PIY2196" s="218"/>
      <c r="PIZ2196" s="218"/>
      <c r="PJA2196" s="218"/>
      <c r="PJB2196" s="218"/>
      <c r="PJC2196" s="218"/>
      <c r="PJD2196" s="218"/>
      <c r="PJE2196" s="218"/>
      <c r="PJF2196" s="218"/>
      <c r="PJG2196" s="218"/>
      <c r="PJH2196" s="218"/>
      <c r="PJI2196" s="218"/>
      <c r="PJJ2196" s="218"/>
      <c r="PJK2196" s="218"/>
      <c r="PJL2196" s="218"/>
      <c r="PJM2196" s="218"/>
      <c r="PJN2196" s="218"/>
      <c r="PJO2196" s="218"/>
      <c r="PJP2196" s="218"/>
      <c r="PJQ2196" s="218"/>
      <c r="PJR2196" s="218"/>
      <c r="PJS2196" s="218"/>
      <c r="PJT2196" s="218"/>
      <c r="PJU2196" s="218"/>
      <c r="PJV2196" s="218"/>
      <c r="PJW2196" s="218"/>
      <c r="PJX2196" s="218"/>
      <c r="PJY2196" s="218"/>
      <c r="PJZ2196" s="218"/>
      <c r="PKA2196" s="218"/>
      <c r="PKB2196" s="218"/>
      <c r="PKC2196" s="218"/>
      <c r="PKD2196" s="218"/>
      <c r="PKE2196" s="218"/>
      <c r="PKF2196" s="218"/>
      <c r="PKG2196" s="218"/>
      <c r="PKH2196" s="218"/>
      <c r="PKI2196" s="218"/>
      <c r="PKJ2196" s="218"/>
      <c r="PKK2196" s="218"/>
      <c r="PKL2196" s="218"/>
      <c r="PKM2196" s="218"/>
      <c r="PKN2196" s="218"/>
      <c r="PKO2196" s="218"/>
      <c r="PKP2196" s="218"/>
      <c r="PKQ2196" s="218"/>
      <c r="PKR2196" s="218"/>
      <c r="PKS2196" s="218"/>
      <c r="PKT2196" s="218"/>
      <c r="PKU2196" s="218"/>
      <c r="PKV2196" s="218"/>
      <c r="PKW2196" s="218"/>
      <c r="PKX2196" s="218"/>
      <c r="PKY2196" s="218"/>
      <c r="PKZ2196" s="218"/>
      <c r="PLA2196" s="218"/>
      <c r="PLB2196" s="218"/>
      <c r="PLC2196" s="218"/>
      <c r="PLD2196" s="218"/>
      <c r="PLE2196" s="218"/>
      <c r="PLF2196" s="218"/>
      <c r="PLG2196" s="218"/>
      <c r="PLH2196" s="218"/>
      <c r="PLI2196" s="218"/>
      <c r="PLJ2196" s="218"/>
      <c r="PLK2196" s="218"/>
      <c r="PLL2196" s="218"/>
      <c r="PLM2196" s="218"/>
      <c r="PLN2196" s="218"/>
      <c r="PLO2196" s="218"/>
      <c r="PLP2196" s="218"/>
      <c r="PLQ2196" s="218"/>
      <c r="PLR2196" s="218"/>
      <c r="PLS2196" s="218"/>
      <c r="PLT2196" s="218"/>
      <c r="PLU2196" s="218"/>
      <c r="PLV2196" s="218"/>
      <c r="PLW2196" s="218"/>
      <c r="PLX2196" s="218"/>
      <c r="PLY2196" s="218"/>
      <c r="PLZ2196" s="218"/>
      <c r="PMA2196" s="218"/>
      <c r="PMB2196" s="218"/>
      <c r="PMC2196" s="218"/>
      <c r="PMD2196" s="218"/>
      <c r="PME2196" s="218"/>
      <c r="PMF2196" s="218"/>
      <c r="PMG2196" s="218"/>
      <c r="PMH2196" s="218"/>
      <c r="PMI2196" s="218"/>
      <c r="PMJ2196" s="218"/>
      <c r="PMK2196" s="218"/>
      <c r="PML2196" s="218"/>
      <c r="PMM2196" s="218"/>
      <c r="PMN2196" s="218"/>
      <c r="PMO2196" s="218"/>
      <c r="PMP2196" s="218"/>
      <c r="PMQ2196" s="218"/>
      <c r="PMR2196" s="218"/>
      <c r="PMS2196" s="218"/>
      <c r="PMT2196" s="218"/>
      <c r="PMU2196" s="218"/>
      <c r="PMV2196" s="218"/>
      <c r="PMW2196" s="218"/>
      <c r="PMX2196" s="218"/>
      <c r="PMY2196" s="218"/>
      <c r="PMZ2196" s="218"/>
      <c r="PNA2196" s="218"/>
      <c r="PNB2196" s="218"/>
      <c r="PNC2196" s="218"/>
      <c r="PND2196" s="218"/>
      <c r="PNE2196" s="218"/>
      <c r="PNF2196" s="218"/>
      <c r="PNG2196" s="218"/>
      <c r="PNH2196" s="218"/>
      <c r="PNI2196" s="218"/>
      <c r="PNJ2196" s="218"/>
      <c r="PNK2196" s="218"/>
      <c r="PNL2196" s="218"/>
      <c r="PNM2196" s="218"/>
      <c r="PNN2196" s="218"/>
      <c r="PNO2196" s="218"/>
      <c r="PNP2196" s="218"/>
      <c r="PNQ2196" s="218"/>
      <c r="PNR2196" s="218"/>
      <c r="PNS2196" s="218"/>
      <c r="PNT2196" s="218"/>
      <c r="PNU2196" s="218"/>
      <c r="PNV2196" s="218"/>
      <c r="PNW2196" s="218"/>
      <c r="PNX2196" s="218"/>
      <c r="PNY2196" s="218"/>
      <c r="PNZ2196" s="218"/>
      <c r="POA2196" s="218"/>
      <c r="POB2196" s="218"/>
      <c r="POC2196" s="218"/>
      <c r="POD2196" s="218"/>
      <c r="POE2196" s="218"/>
      <c r="POF2196" s="218"/>
      <c r="POG2196" s="218"/>
      <c r="POH2196" s="218"/>
      <c r="POI2196" s="218"/>
      <c r="POJ2196" s="218"/>
      <c r="POK2196" s="218"/>
      <c r="POL2196" s="218"/>
      <c r="POM2196" s="218"/>
      <c r="PON2196" s="218"/>
      <c r="POO2196" s="218"/>
      <c r="POP2196" s="218"/>
      <c r="POQ2196" s="218"/>
      <c r="POR2196" s="218"/>
      <c r="POS2196" s="218"/>
      <c r="POT2196" s="218"/>
      <c r="POU2196" s="218"/>
      <c r="POV2196" s="218"/>
      <c r="POW2196" s="218"/>
      <c r="POX2196" s="218"/>
      <c r="POY2196" s="218"/>
      <c r="POZ2196" s="218"/>
      <c r="PPA2196" s="218"/>
      <c r="PPB2196" s="218"/>
      <c r="PPC2196" s="218"/>
      <c r="PPD2196" s="218"/>
      <c r="PPE2196" s="218"/>
      <c r="PPF2196" s="218"/>
      <c r="PPG2196" s="218"/>
      <c r="PPH2196" s="218"/>
      <c r="PPI2196" s="218"/>
      <c r="PPJ2196" s="218"/>
      <c r="PPK2196" s="218"/>
      <c r="PPL2196" s="218"/>
      <c r="PPM2196" s="218"/>
      <c r="PPN2196" s="218"/>
      <c r="PPO2196" s="218"/>
      <c r="PPP2196" s="218"/>
      <c r="PPQ2196" s="218"/>
      <c r="PPR2196" s="218"/>
      <c r="PPS2196" s="218"/>
      <c r="PPT2196" s="218"/>
      <c r="PPU2196" s="218"/>
      <c r="PPV2196" s="218"/>
      <c r="PPW2196" s="218"/>
      <c r="PPX2196" s="218"/>
      <c r="PPY2196" s="218"/>
      <c r="PPZ2196" s="218"/>
      <c r="PQA2196" s="218"/>
      <c r="PQB2196" s="218"/>
      <c r="PQC2196" s="218"/>
      <c r="PQD2196" s="218"/>
      <c r="PQE2196" s="218"/>
      <c r="PQF2196" s="218"/>
      <c r="PQG2196" s="218"/>
      <c r="PQH2196" s="218"/>
      <c r="PQI2196" s="218"/>
      <c r="PQJ2196" s="218"/>
      <c r="PQK2196" s="218"/>
      <c r="PQL2196" s="218"/>
      <c r="PQM2196" s="218"/>
      <c r="PQN2196" s="218"/>
      <c r="PQO2196" s="218"/>
      <c r="PQP2196" s="218"/>
      <c r="PQQ2196" s="218"/>
      <c r="PQR2196" s="218"/>
      <c r="PQS2196" s="218"/>
      <c r="PQT2196" s="218"/>
      <c r="PQU2196" s="218"/>
      <c r="PQV2196" s="218"/>
      <c r="PQW2196" s="218"/>
      <c r="PQX2196" s="218"/>
      <c r="PQY2196" s="218"/>
      <c r="PQZ2196" s="218"/>
      <c r="PRA2196" s="218"/>
      <c r="PRB2196" s="218"/>
      <c r="PRC2196" s="218"/>
      <c r="PRD2196" s="218"/>
      <c r="PRE2196" s="218"/>
      <c r="PRF2196" s="218"/>
      <c r="PRG2196" s="218"/>
      <c r="PRH2196" s="218"/>
      <c r="PRI2196" s="218"/>
      <c r="PRJ2196" s="218"/>
      <c r="PRK2196" s="218"/>
      <c r="PRL2196" s="218"/>
      <c r="PRM2196" s="218"/>
      <c r="PRN2196" s="218"/>
      <c r="PRO2196" s="218"/>
      <c r="PRP2196" s="218"/>
      <c r="PRQ2196" s="218"/>
      <c r="PRR2196" s="218"/>
      <c r="PRS2196" s="218"/>
      <c r="PRT2196" s="218"/>
      <c r="PRU2196" s="218"/>
      <c r="PRV2196" s="218"/>
      <c r="PRW2196" s="218"/>
      <c r="PRX2196" s="218"/>
      <c r="PRY2196" s="218"/>
      <c r="PRZ2196" s="218"/>
      <c r="PSA2196" s="218"/>
      <c r="PSB2196" s="218"/>
      <c r="PSC2196" s="218"/>
      <c r="PSD2196" s="218"/>
      <c r="PSE2196" s="218"/>
      <c r="PSF2196" s="218"/>
      <c r="PSG2196" s="218"/>
      <c r="PSH2196" s="218"/>
      <c r="PSI2196" s="218"/>
      <c r="PSJ2196" s="218"/>
      <c r="PSK2196" s="218"/>
      <c r="PSL2196" s="218"/>
      <c r="PSM2196" s="218"/>
      <c r="PSN2196" s="218"/>
      <c r="PSO2196" s="218"/>
      <c r="PSP2196" s="218"/>
      <c r="PSQ2196" s="218"/>
      <c r="PSR2196" s="218"/>
      <c r="PSS2196" s="218"/>
      <c r="PST2196" s="218"/>
      <c r="PSU2196" s="218"/>
      <c r="PSV2196" s="218"/>
      <c r="PSW2196" s="218"/>
      <c r="PSX2196" s="218"/>
      <c r="PSY2196" s="218"/>
      <c r="PSZ2196" s="218"/>
      <c r="PTA2196" s="218"/>
      <c r="PTB2196" s="218"/>
      <c r="PTC2196" s="218"/>
      <c r="PTD2196" s="218"/>
      <c r="PTE2196" s="218"/>
      <c r="PTF2196" s="218"/>
      <c r="PTG2196" s="218"/>
      <c r="PTH2196" s="218"/>
      <c r="PTI2196" s="218"/>
      <c r="PTJ2196" s="218"/>
      <c r="PTK2196" s="218"/>
      <c r="PTL2196" s="218"/>
      <c r="PTM2196" s="218"/>
      <c r="PTN2196" s="218"/>
      <c r="PTO2196" s="218"/>
      <c r="PTP2196" s="218"/>
      <c r="PTQ2196" s="218"/>
      <c r="PTR2196" s="218"/>
      <c r="PTS2196" s="218"/>
      <c r="PTT2196" s="218"/>
      <c r="PTU2196" s="218"/>
      <c r="PTV2196" s="218"/>
      <c r="PTW2196" s="218"/>
      <c r="PTX2196" s="218"/>
      <c r="PTY2196" s="218"/>
      <c r="PTZ2196" s="218"/>
      <c r="PUA2196" s="218"/>
      <c r="PUB2196" s="218"/>
      <c r="PUC2196" s="218"/>
      <c r="PUD2196" s="218"/>
      <c r="PUE2196" s="218"/>
      <c r="PUF2196" s="218"/>
      <c r="PUG2196" s="218"/>
      <c r="PUH2196" s="218"/>
      <c r="PUI2196" s="218"/>
      <c r="PUJ2196" s="218"/>
      <c r="PUK2196" s="218"/>
      <c r="PUL2196" s="218"/>
      <c r="PUM2196" s="218"/>
      <c r="PUN2196" s="218"/>
      <c r="PUO2196" s="218"/>
      <c r="PUP2196" s="218"/>
      <c r="PUQ2196" s="218"/>
      <c r="PUR2196" s="218"/>
      <c r="PUS2196" s="218"/>
      <c r="PUT2196" s="218"/>
      <c r="PUU2196" s="218"/>
      <c r="PUV2196" s="218"/>
      <c r="PUW2196" s="218"/>
      <c r="PUX2196" s="218"/>
      <c r="PUY2196" s="218"/>
      <c r="PUZ2196" s="218"/>
      <c r="PVA2196" s="218"/>
      <c r="PVB2196" s="218"/>
      <c r="PVC2196" s="218"/>
      <c r="PVD2196" s="218"/>
      <c r="PVE2196" s="218"/>
      <c r="PVF2196" s="218"/>
      <c r="PVG2196" s="218"/>
      <c r="PVH2196" s="218"/>
      <c r="PVI2196" s="218"/>
      <c r="PVJ2196" s="218"/>
      <c r="PVK2196" s="218"/>
      <c r="PVL2196" s="218"/>
      <c r="PVM2196" s="218"/>
      <c r="PVN2196" s="218"/>
      <c r="PVO2196" s="218"/>
      <c r="PVP2196" s="218"/>
      <c r="PVQ2196" s="218"/>
      <c r="PVR2196" s="218"/>
      <c r="PVS2196" s="218"/>
      <c r="PVT2196" s="218"/>
      <c r="PVU2196" s="218"/>
      <c r="PVV2196" s="218"/>
      <c r="PVW2196" s="218"/>
      <c r="PVX2196" s="218"/>
      <c r="PVY2196" s="218"/>
      <c r="PVZ2196" s="218"/>
      <c r="PWA2196" s="218"/>
      <c r="PWB2196" s="218"/>
      <c r="PWC2196" s="218"/>
      <c r="PWD2196" s="218"/>
      <c r="PWE2196" s="218"/>
      <c r="PWF2196" s="218"/>
      <c r="PWG2196" s="218"/>
      <c r="PWH2196" s="218"/>
      <c r="PWI2196" s="218"/>
      <c r="PWJ2196" s="218"/>
      <c r="PWK2196" s="218"/>
      <c r="PWL2196" s="218"/>
      <c r="PWM2196" s="218"/>
      <c r="PWN2196" s="218"/>
      <c r="PWO2196" s="218"/>
      <c r="PWP2196" s="218"/>
      <c r="PWQ2196" s="218"/>
      <c r="PWR2196" s="218"/>
      <c r="PWS2196" s="218"/>
      <c r="PWT2196" s="218"/>
      <c r="PWU2196" s="218"/>
      <c r="PWV2196" s="218"/>
      <c r="PWW2196" s="218"/>
      <c r="PWX2196" s="218"/>
      <c r="PWY2196" s="218"/>
      <c r="PWZ2196" s="218"/>
      <c r="PXA2196" s="218"/>
      <c r="PXB2196" s="218"/>
      <c r="PXC2196" s="218"/>
      <c r="PXD2196" s="218"/>
      <c r="PXE2196" s="218"/>
      <c r="PXF2196" s="218"/>
      <c r="PXG2196" s="218"/>
      <c r="PXH2196" s="218"/>
      <c r="PXI2196" s="218"/>
      <c r="PXJ2196" s="218"/>
      <c r="PXK2196" s="218"/>
      <c r="PXL2196" s="218"/>
      <c r="PXM2196" s="218"/>
      <c r="PXN2196" s="218"/>
      <c r="PXO2196" s="218"/>
      <c r="PXP2196" s="218"/>
      <c r="PXQ2196" s="218"/>
      <c r="PXR2196" s="218"/>
      <c r="PXS2196" s="218"/>
      <c r="PXT2196" s="218"/>
      <c r="PXU2196" s="218"/>
      <c r="PXV2196" s="218"/>
      <c r="PXW2196" s="218"/>
      <c r="PXX2196" s="218"/>
      <c r="PXY2196" s="218"/>
      <c r="PXZ2196" s="218"/>
      <c r="PYA2196" s="218"/>
      <c r="PYB2196" s="218"/>
      <c r="PYC2196" s="218"/>
      <c r="PYD2196" s="218"/>
      <c r="PYE2196" s="218"/>
      <c r="PYF2196" s="218"/>
      <c r="PYG2196" s="218"/>
      <c r="PYH2196" s="218"/>
      <c r="PYI2196" s="218"/>
      <c r="PYJ2196" s="218"/>
      <c r="PYK2196" s="218"/>
      <c r="PYL2196" s="218"/>
      <c r="PYM2196" s="218"/>
      <c r="PYN2196" s="218"/>
      <c r="PYO2196" s="218"/>
      <c r="PYP2196" s="218"/>
      <c r="PYQ2196" s="218"/>
      <c r="PYR2196" s="218"/>
      <c r="PYS2196" s="218"/>
      <c r="PYT2196" s="218"/>
      <c r="PYU2196" s="218"/>
      <c r="PYV2196" s="218"/>
      <c r="PYW2196" s="218"/>
      <c r="PYX2196" s="218"/>
      <c r="PYY2196" s="218"/>
      <c r="PYZ2196" s="218"/>
      <c r="PZA2196" s="218"/>
      <c r="PZB2196" s="218"/>
      <c r="PZC2196" s="218"/>
      <c r="PZD2196" s="218"/>
      <c r="PZE2196" s="218"/>
      <c r="PZF2196" s="218"/>
      <c r="PZG2196" s="218"/>
      <c r="PZH2196" s="218"/>
      <c r="PZI2196" s="218"/>
      <c r="PZJ2196" s="218"/>
      <c r="PZK2196" s="218"/>
      <c r="PZL2196" s="218"/>
      <c r="PZM2196" s="218"/>
      <c r="PZN2196" s="218"/>
      <c r="PZO2196" s="218"/>
      <c r="PZP2196" s="218"/>
      <c r="PZQ2196" s="218"/>
      <c r="PZR2196" s="218"/>
      <c r="PZS2196" s="218"/>
      <c r="PZT2196" s="218"/>
      <c r="PZU2196" s="218"/>
      <c r="PZV2196" s="218"/>
      <c r="PZW2196" s="218"/>
      <c r="PZX2196" s="218"/>
      <c r="PZY2196" s="218"/>
      <c r="PZZ2196" s="218"/>
      <c r="QAA2196" s="218"/>
      <c r="QAB2196" s="218"/>
      <c r="QAC2196" s="218"/>
      <c r="QAD2196" s="218"/>
      <c r="QAE2196" s="218"/>
      <c r="QAF2196" s="218"/>
      <c r="QAG2196" s="218"/>
      <c r="QAH2196" s="218"/>
      <c r="QAI2196" s="218"/>
      <c r="QAJ2196" s="218"/>
      <c r="QAK2196" s="218"/>
      <c r="QAL2196" s="218"/>
      <c r="QAM2196" s="218"/>
      <c r="QAN2196" s="218"/>
      <c r="QAO2196" s="218"/>
      <c r="QAP2196" s="218"/>
      <c r="QAQ2196" s="218"/>
      <c r="QAR2196" s="218"/>
      <c r="QAS2196" s="218"/>
      <c r="QAT2196" s="218"/>
      <c r="QAU2196" s="218"/>
      <c r="QAV2196" s="218"/>
      <c r="QAW2196" s="218"/>
      <c r="QAX2196" s="218"/>
      <c r="QAY2196" s="218"/>
      <c r="QAZ2196" s="218"/>
      <c r="QBA2196" s="218"/>
      <c r="QBB2196" s="218"/>
      <c r="QBC2196" s="218"/>
      <c r="QBD2196" s="218"/>
      <c r="QBE2196" s="218"/>
      <c r="QBF2196" s="218"/>
      <c r="QBG2196" s="218"/>
      <c r="QBH2196" s="218"/>
      <c r="QBI2196" s="218"/>
      <c r="QBJ2196" s="218"/>
      <c r="QBK2196" s="218"/>
      <c r="QBL2196" s="218"/>
      <c r="QBM2196" s="218"/>
      <c r="QBN2196" s="218"/>
      <c r="QBO2196" s="218"/>
      <c r="QBP2196" s="218"/>
      <c r="QBQ2196" s="218"/>
      <c r="QBR2196" s="218"/>
      <c r="QBS2196" s="218"/>
      <c r="QBT2196" s="218"/>
      <c r="QBU2196" s="218"/>
      <c r="QBV2196" s="218"/>
      <c r="QBW2196" s="218"/>
      <c r="QBX2196" s="218"/>
      <c r="QBY2196" s="218"/>
      <c r="QBZ2196" s="218"/>
      <c r="QCA2196" s="218"/>
      <c r="QCB2196" s="218"/>
      <c r="QCC2196" s="218"/>
      <c r="QCD2196" s="218"/>
      <c r="QCE2196" s="218"/>
      <c r="QCF2196" s="218"/>
      <c r="QCG2196" s="218"/>
      <c r="QCH2196" s="218"/>
      <c r="QCI2196" s="218"/>
      <c r="QCJ2196" s="218"/>
      <c r="QCK2196" s="218"/>
      <c r="QCL2196" s="218"/>
      <c r="QCM2196" s="218"/>
      <c r="QCN2196" s="218"/>
      <c r="QCO2196" s="218"/>
      <c r="QCP2196" s="218"/>
      <c r="QCQ2196" s="218"/>
      <c r="QCR2196" s="218"/>
      <c r="QCS2196" s="218"/>
      <c r="QCT2196" s="218"/>
      <c r="QCU2196" s="218"/>
      <c r="QCV2196" s="218"/>
      <c r="QCW2196" s="218"/>
      <c r="QCX2196" s="218"/>
      <c r="QCY2196" s="218"/>
      <c r="QCZ2196" s="218"/>
      <c r="QDA2196" s="218"/>
      <c r="QDB2196" s="218"/>
      <c r="QDC2196" s="218"/>
      <c r="QDD2196" s="218"/>
      <c r="QDE2196" s="218"/>
      <c r="QDF2196" s="218"/>
      <c r="QDG2196" s="218"/>
      <c r="QDH2196" s="218"/>
      <c r="QDI2196" s="218"/>
      <c r="QDJ2196" s="218"/>
      <c r="QDK2196" s="218"/>
      <c r="QDL2196" s="218"/>
      <c r="QDM2196" s="218"/>
      <c r="QDN2196" s="218"/>
      <c r="QDO2196" s="218"/>
      <c r="QDP2196" s="218"/>
      <c r="QDQ2196" s="218"/>
      <c r="QDR2196" s="218"/>
      <c r="QDS2196" s="218"/>
      <c r="QDT2196" s="218"/>
      <c r="QDU2196" s="218"/>
      <c r="QDV2196" s="218"/>
      <c r="QDW2196" s="218"/>
      <c r="QDX2196" s="218"/>
      <c r="QDY2196" s="218"/>
      <c r="QDZ2196" s="218"/>
      <c r="QEA2196" s="218"/>
      <c r="QEB2196" s="218"/>
      <c r="QEC2196" s="218"/>
      <c r="QED2196" s="218"/>
      <c r="QEE2196" s="218"/>
      <c r="QEF2196" s="218"/>
      <c r="QEG2196" s="218"/>
      <c r="QEH2196" s="218"/>
      <c r="QEI2196" s="218"/>
      <c r="QEJ2196" s="218"/>
      <c r="QEK2196" s="218"/>
      <c r="QEL2196" s="218"/>
      <c r="QEM2196" s="218"/>
      <c r="QEN2196" s="218"/>
      <c r="QEO2196" s="218"/>
      <c r="QEP2196" s="218"/>
      <c r="QEQ2196" s="218"/>
      <c r="QER2196" s="218"/>
      <c r="QES2196" s="218"/>
      <c r="QET2196" s="218"/>
      <c r="QEU2196" s="218"/>
      <c r="QEV2196" s="218"/>
      <c r="QEW2196" s="218"/>
      <c r="QEX2196" s="218"/>
      <c r="QEY2196" s="218"/>
      <c r="QEZ2196" s="218"/>
      <c r="QFA2196" s="218"/>
      <c r="QFB2196" s="218"/>
      <c r="QFC2196" s="218"/>
      <c r="QFD2196" s="218"/>
      <c r="QFE2196" s="218"/>
      <c r="QFF2196" s="218"/>
      <c r="QFG2196" s="218"/>
      <c r="QFH2196" s="218"/>
      <c r="QFI2196" s="218"/>
      <c r="QFJ2196" s="218"/>
      <c r="QFK2196" s="218"/>
      <c r="QFL2196" s="218"/>
      <c r="QFM2196" s="218"/>
      <c r="QFN2196" s="218"/>
      <c r="QFO2196" s="218"/>
      <c r="QFP2196" s="218"/>
      <c r="QFQ2196" s="218"/>
      <c r="QFR2196" s="218"/>
      <c r="QFS2196" s="218"/>
      <c r="QFT2196" s="218"/>
      <c r="QFU2196" s="218"/>
      <c r="QFV2196" s="218"/>
      <c r="QFW2196" s="218"/>
      <c r="QFX2196" s="218"/>
      <c r="QFY2196" s="218"/>
      <c r="QFZ2196" s="218"/>
      <c r="QGA2196" s="218"/>
      <c r="QGB2196" s="218"/>
      <c r="QGC2196" s="218"/>
      <c r="QGD2196" s="218"/>
      <c r="QGE2196" s="218"/>
      <c r="QGF2196" s="218"/>
      <c r="QGG2196" s="218"/>
      <c r="QGH2196" s="218"/>
      <c r="QGI2196" s="218"/>
      <c r="QGJ2196" s="218"/>
      <c r="QGK2196" s="218"/>
      <c r="QGL2196" s="218"/>
      <c r="QGM2196" s="218"/>
      <c r="QGN2196" s="218"/>
      <c r="QGO2196" s="218"/>
      <c r="QGP2196" s="218"/>
      <c r="QGQ2196" s="218"/>
      <c r="QGR2196" s="218"/>
      <c r="QGS2196" s="218"/>
      <c r="QGT2196" s="218"/>
      <c r="QGU2196" s="218"/>
      <c r="QGV2196" s="218"/>
      <c r="QGW2196" s="218"/>
      <c r="QGX2196" s="218"/>
      <c r="QGY2196" s="218"/>
      <c r="QGZ2196" s="218"/>
      <c r="QHA2196" s="218"/>
      <c r="QHB2196" s="218"/>
      <c r="QHC2196" s="218"/>
      <c r="QHD2196" s="218"/>
      <c r="QHE2196" s="218"/>
      <c r="QHF2196" s="218"/>
      <c r="QHG2196" s="218"/>
      <c r="QHH2196" s="218"/>
      <c r="QHI2196" s="218"/>
      <c r="QHJ2196" s="218"/>
      <c r="QHK2196" s="218"/>
      <c r="QHL2196" s="218"/>
      <c r="QHM2196" s="218"/>
      <c r="QHN2196" s="218"/>
      <c r="QHO2196" s="218"/>
      <c r="QHP2196" s="218"/>
      <c r="QHQ2196" s="218"/>
      <c r="QHR2196" s="218"/>
      <c r="QHS2196" s="218"/>
      <c r="QHT2196" s="218"/>
      <c r="QHU2196" s="218"/>
      <c r="QHV2196" s="218"/>
      <c r="QHW2196" s="218"/>
      <c r="QHX2196" s="218"/>
      <c r="QHY2196" s="218"/>
      <c r="QHZ2196" s="218"/>
      <c r="QIA2196" s="218"/>
      <c r="QIB2196" s="218"/>
      <c r="QIC2196" s="218"/>
      <c r="QID2196" s="218"/>
      <c r="QIE2196" s="218"/>
      <c r="QIF2196" s="218"/>
      <c r="QIG2196" s="218"/>
      <c r="QIH2196" s="218"/>
      <c r="QII2196" s="218"/>
      <c r="QIJ2196" s="218"/>
      <c r="QIK2196" s="218"/>
      <c r="QIL2196" s="218"/>
      <c r="QIM2196" s="218"/>
      <c r="QIN2196" s="218"/>
      <c r="QIO2196" s="218"/>
      <c r="QIP2196" s="218"/>
      <c r="QIQ2196" s="218"/>
      <c r="QIR2196" s="218"/>
      <c r="QIS2196" s="218"/>
      <c r="QIT2196" s="218"/>
      <c r="QIU2196" s="218"/>
      <c r="QIV2196" s="218"/>
      <c r="QIW2196" s="218"/>
      <c r="QIX2196" s="218"/>
      <c r="QIY2196" s="218"/>
      <c r="QIZ2196" s="218"/>
      <c r="QJA2196" s="218"/>
      <c r="QJB2196" s="218"/>
      <c r="QJC2196" s="218"/>
      <c r="QJD2196" s="218"/>
      <c r="QJE2196" s="218"/>
      <c r="QJF2196" s="218"/>
      <c r="QJG2196" s="218"/>
      <c r="QJH2196" s="218"/>
      <c r="QJI2196" s="218"/>
      <c r="QJJ2196" s="218"/>
      <c r="QJK2196" s="218"/>
      <c r="QJL2196" s="218"/>
      <c r="QJM2196" s="218"/>
      <c r="QJN2196" s="218"/>
      <c r="QJO2196" s="218"/>
      <c r="QJP2196" s="218"/>
      <c r="QJQ2196" s="218"/>
      <c r="QJR2196" s="218"/>
      <c r="QJS2196" s="218"/>
      <c r="QJT2196" s="218"/>
      <c r="QJU2196" s="218"/>
      <c r="QJV2196" s="218"/>
      <c r="QJW2196" s="218"/>
      <c r="QJX2196" s="218"/>
      <c r="QJY2196" s="218"/>
      <c r="QJZ2196" s="218"/>
      <c r="QKA2196" s="218"/>
      <c r="QKB2196" s="218"/>
      <c r="QKC2196" s="218"/>
      <c r="QKD2196" s="218"/>
      <c r="QKE2196" s="218"/>
      <c r="QKF2196" s="218"/>
      <c r="QKG2196" s="218"/>
      <c r="QKH2196" s="218"/>
      <c r="QKI2196" s="218"/>
      <c r="QKJ2196" s="218"/>
      <c r="QKK2196" s="218"/>
      <c r="QKL2196" s="218"/>
      <c r="QKM2196" s="218"/>
      <c r="QKN2196" s="218"/>
      <c r="QKO2196" s="218"/>
      <c r="QKP2196" s="218"/>
      <c r="QKQ2196" s="218"/>
      <c r="QKR2196" s="218"/>
      <c r="QKS2196" s="218"/>
      <c r="QKT2196" s="218"/>
      <c r="QKU2196" s="218"/>
      <c r="QKV2196" s="218"/>
      <c r="QKW2196" s="218"/>
      <c r="QKX2196" s="218"/>
      <c r="QKY2196" s="218"/>
      <c r="QKZ2196" s="218"/>
      <c r="QLA2196" s="218"/>
      <c r="QLB2196" s="218"/>
      <c r="QLC2196" s="218"/>
      <c r="QLD2196" s="218"/>
      <c r="QLE2196" s="218"/>
      <c r="QLF2196" s="218"/>
      <c r="QLG2196" s="218"/>
      <c r="QLH2196" s="218"/>
      <c r="QLI2196" s="218"/>
      <c r="QLJ2196" s="218"/>
      <c r="QLK2196" s="218"/>
      <c r="QLL2196" s="218"/>
      <c r="QLM2196" s="218"/>
      <c r="QLN2196" s="218"/>
      <c r="QLO2196" s="218"/>
      <c r="QLP2196" s="218"/>
      <c r="QLQ2196" s="218"/>
      <c r="QLR2196" s="218"/>
      <c r="QLS2196" s="218"/>
      <c r="QLT2196" s="218"/>
      <c r="QLU2196" s="218"/>
      <c r="QLV2196" s="218"/>
      <c r="QLW2196" s="218"/>
      <c r="QLX2196" s="218"/>
      <c r="QLY2196" s="218"/>
      <c r="QLZ2196" s="218"/>
      <c r="QMA2196" s="218"/>
      <c r="QMB2196" s="218"/>
      <c r="QMC2196" s="218"/>
      <c r="QMD2196" s="218"/>
      <c r="QME2196" s="218"/>
      <c r="QMF2196" s="218"/>
      <c r="QMG2196" s="218"/>
      <c r="QMH2196" s="218"/>
      <c r="QMI2196" s="218"/>
      <c r="QMJ2196" s="218"/>
      <c r="QMK2196" s="218"/>
      <c r="QML2196" s="218"/>
      <c r="QMM2196" s="218"/>
      <c r="QMN2196" s="218"/>
      <c r="QMO2196" s="218"/>
      <c r="QMP2196" s="218"/>
      <c r="QMQ2196" s="218"/>
      <c r="QMR2196" s="218"/>
      <c r="QMS2196" s="218"/>
      <c r="QMT2196" s="218"/>
      <c r="QMU2196" s="218"/>
      <c r="QMV2196" s="218"/>
      <c r="QMW2196" s="218"/>
      <c r="QMX2196" s="218"/>
      <c r="QMY2196" s="218"/>
      <c r="QMZ2196" s="218"/>
      <c r="QNA2196" s="218"/>
      <c r="QNB2196" s="218"/>
      <c r="QNC2196" s="218"/>
      <c r="QND2196" s="218"/>
      <c r="QNE2196" s="218"/>
      <c r="QNF2196" s="218"/>
      <c r="QNG2196" s="218"/>
      <c r="QNH2196" s="218"/>
      <c r="QNI2196" s="218"/>
      <c r="QNJ2196" s="218"/>
      <c r="QNK2196" s="218"/>
      <c r="QNL2196" s="218"/>
      <c r="QNM2196" s="218"/>
      <c r="QNN2196" s="218"/>
      <c r="QNO2196" s="218"/>
      <c r="QNP2196" s="218"/>
      <c r="QNQ2196" s="218"/>
      <c r="QNR2196" s="218"/>
      <c r="QNS2196" s="218"/>
      <c r="QNT2196" s="218"/>
      <c r="QNU2196" s="218"/>
      <c r="QNV2196" s="218"/>
      <c r="QNW2196" s="218"/>
      <c r="QNX2196" s="218"/>
      <c r="QNY2196" s="218"/>
      <c r="QNZ2196" s="218"/>
      <c r="QOA2196" s="218"/>
      <c r="QOB2196" s="218"/>
      <c r="QOC2196" s="218"/>
      <c r="QOD2196" s="218"/>
      <c r="QOE2196" s="218"/>
      <c r="QOF2196" s="218"/>
      <c r="QOG2196" s="218"/>
      <c r="QOH2196" s="218"/>
      <c r="QOI2196" s="218"/>
      <c r="QOJ2196" s="218"/>
      <c r="QOK2196" s="218"/>
      <c r="QOL2196" s="218"/>
      <c r="QOM2196" s="218"/>
      <c r="QON2196" s="218"/>
      <c r="QOO2196" s="218"/>
      <c r="QOP2196" s="218"/>
      <c r="QOQ2196" s="218"/>
      <c r="QOR2196" s="218"/>
      <c r="QOS2196" s="218"/>
      <c r="QOT2196" s="218"/>
      <c r="QOU2196" s="218"/>
      <c r="QOV2196" s="218"/>
      <c r="QOW2196" s="218"/>
      <c r="QOX2196" s="218"/>
      <c r="QOY2196" s="218"/>
      <c r="QOZ2196" s="218"/>
      <c r="QPA2196" s="218"/>
      <c r="QPB2196" s="218"/>
      <c r="QPC2196" s="218"/>
      <c r="QPD2196" s="218"/>
      <c r="QPE2196" s="218"/>
      <c r="QPF2196" s="218"/>
      <c r="QPG2196" s="218"/>
      <c r="QPH2196" s="218"/>
      <c r="QPI2196" s="218"/>
      <c r="QPJ2196" s="218"/>
      <c r="QPK2196" s="218"/>
      <c r="QPL2196" s="218"/>
      <c r="QPM2196" s="218"/>
      <c r="QPN2196" s="218"/>
      <c r="QPO2196" s="218"/>
      <c r="QPP2196" s="218"/>
      <c r="QPQ2196" s="218"/>
      <c r="QPR2196" s="218"/>
      <c r="QPS2196" s="218"/>
      <c r="QPT2196" s="218"/>
      <c r="QPU2196" s="218"/>
      <c r="QPV2196" s="218"/>
      <c r="QPW2196" s="218"/>
      <c r="QPX2196" s="218"/>
      <c r="QPY2196" s="218"/>
      <c r="QPZ2196" s="218"/>
      <c r="QQA2196" s="218"/>
      <c r="QQB2196" s="218"/>
      <c r="QQC2196" s="218"/>
      <c r="QQD2196" s="218"/>
      <c r="QQE2196" s="218"/>
      <c r="QQF2196" s="218"/>
      <c r="QQG2196" s="218"/>
      <c r="QQH2196" s="218"/>
      <c r="QQI2196" s="218"/>
      <c r="QQJ2196" s="218"/>
      <c r="QQK2196" s="218"/>
      <c r="QQL2196" s="218"/>
      <c r="QQM2196" s="218"/>
      <c r="QQN2196" s="218"/>
      <c r="QQO2196" s="218"/>
      <c r="QQP2196" s="218"/>
      <c r="QQQ2196" s="218"/>
      <c r="QQR2196" s="218"/>
      <c r="QQS2196" s="218"/>
      <c r="QQT2196" s="218"/>
      <c r="QQU2196" s="218"/>
      <c r="QQV2196" s="218"/>
      <c r="QQW2196" s="218"/>
      <c r="QQX2196" s="218"/>
      <c r="QQY2196" s="218"/>
      <c r="QQZ2196" s="218"/>
      <c r="QRA2196" s="218"/>
      <c r="QRB2196" s="218"/>
      <c r="QRC2196" s="218"/>
      <c r="QRD2196" s="218"/>
      <c r="QRE2196" s="218"/>
      <c r="QRF2196" s="218"/>
      <c r="QRG2196" s="218"/>
      <c r="QRH2196" s="218"/>
      <c r="QRI2196" s="218"/>
      <c r="QRJ2196" s="218"/>
      <c r="QRK2196" s="218"/>
      <c r="QRL2196" s="218"/>
      <c r="QRM2196" s="218"/>
      <c r="QRN2196" s="218"/>
      <c r="QRO2196" s="218"/>
      <c r="QRP2196" s="218"/>
      <c r="QRQ2196" s="218"/>
      <c r="QRR2196" s="218"/>
      <c r="QRS2196" s="218"/>
      <c r="QRT2196" s="218"/>
      <c r="QRU2196" s="218"/>
      <c r="QRV2196" s="218"/>
      <c r="QRW2196" s="218"/>
      <c r="QRX2196" s="218"/>
      <c r="QRY2196" s="218"/>
      <c r="QRZ2196" s="218"/>
      <c r="QSA2196" s="218"/>
      <c r="QSB2196" s="218"/>
      <c r="QSC2196" s="218"/>
      <c r="QSD2196" s="218"/>
      <c r="QSE2196" s="218"/>
      <c r="QSF2196" s="218"/>
      <c r="QSG2196" s="218"/>
      <c r="QSH2196" s="218"/>
      <c r="QSI2196" s="218"/>
      <c r="QSJ2196" s="218"/>
      <c r="QSK2196" s="218"/>
      <c r="QSL2196" s="218"/>
      <c r="QSM2196" s="218"/>
      <c r="QSN2196" s="218"/>
      <c r="QSO2196" s="218"/>
      <c r="QSP2196" s="218"/>
      <c r="QSQ2196" s="218"/>
      <c r="QSR2196" s="218"/>
      <c r="QSS2196" s="218"/>
      <c r="QST2196" s="218"/>
      <c r="QSU2196" s="218"/>
      <c r="QSV2196" s="218"/>
      <c r="QSW2196" s="218"/>
      <c r="QSX2196" s="218"/>
      <c r="QSY2196" s="218"/>
      <c r="QSZ2196" s="218"/>
      <c r="QTA2196" s="218"/>
      <c r="QTB2196" s="218"/>
      <c r="QTC2196" s="218"/>
      <c r="QTD2196" s="218"/>
      <c r="QTE2196" s="218"/>
      <c r="QTF2196" s="218"/>
      <c r="QTG2196" s="218"/>
      <c r="QTH2196" s="218"/>
      <c r="QTI2196" s="218"/>
      <c r="QTJ2196" s="218"/>
      <c r="QTK2196" s="218"/>
      <c r="QTL2196" s="218"/>
      <c r="QTM2196" s="218"/>
      <c r="QTN2196" s="218"/>
      <c r="QTO2196" s="218"/>
      <c r="QTP2196" s="218"/>
      <c r="QTQ2196" s="218"/>
      <c r="QTR2196" s="218"/>
      <c r="QTS2196" s="218"/>
      <c r="QTT2196" s="218"/>
      <c r="QTU2196" s="218"/>
      <c r="QTV2196" s="218"/>
      <c r="QTW2196" s="218"/>
      <c r="QTX2196" s="218"/>
      <c r="QTY2196" s="218"/>
      <c r="QTZ2196" s="218"/>
      <c r="QUA2196" s="218"/>
      <c r="QUB2196" s="218"/>
      <c r="QUC2196" s="218"/>
      <c r="QUD2196" s="218"/>
      <c r="QUE2196" s="218"/>
      <c r="QUF2196" s="218"/>
      <c r="QUG2196" s="218"/>
      <c r="QUH2196" s="218"/>
      <c r="QUI2196" s="218"/>
      <c r="QUJ2196" s="218"/>
      <c r="QUK2196" s="218"/>
      <c r="QUL2196" s="218"/>
      <c r="QUM2196" s="218"/>
      <c r="QUN2196" s="218"/>
      <c r="QUO2196" s="218"/>
      <c r="QUP2196" s="218"/>
      <c r="QUQ2196" s="218"/>
      <c r="QUR2196" s="218"/>
      <c r="QUS2196" s="218"/>
      <c r="QUT2196" s="218"/>
      <c r="QUU2196" s="218"/>
      <c r="QUV2196" s="218"/>
      <c r="QUW2196" s="218"/>
      <c r="QUX2196" s="218"/>
      <c r="QUY2196" s="218"/>
      <c r="QUZ2196" s="218"/>
      <c r="QVA2196" s="218"/>
      <c r="QVB2196" s="218"/>
      <c r="QVC2196" s="218"/>
      <c r="QVD2196" s="218"/>
      <c r="QVE2196" s="218"/>
      <c r="QVF2196" s="218"/>
      <c r="QVG2196" s="218"/>
      <c r="QVH2196" s="218"/>
      <c r="QVI2196" s="218"/>
      <c r="QVJ2196" s="218"/>
      <c r="QVK2196" s="218"/>
      <c r="QVL2196" s="218"/>
      <c r="QVM2196" s="218"/>
      <c r="QVN2196" s="218"/>
      <c r="QVO2196" s="218"/>
      <c r="QVP2196" s="218"/>
      <c r="QVQ2196" s="218"/>
      <c r="QVR2196" s="218"/>
      <c r="QVS2196" s="218"/>
      <c r="QVT2196" s="218"/>
      <c r="QVU2196" s="218"/>
      <c r="QVV2196" s="218"/>
      <c r="QVW2196" s="218"/>
      <c r="QVX2196" s="218"/>
      <c r="QVY2196" s="218"/>
      <c r="QVZ2196" s="218"/>
      <c r="QWA2196" s="218"/>
      <c r="QWB2196" s="218"/>
      <c r="QWC2196" s="218"/>
      <c r="QWD2196" s="218"/>
      <c r="QWE2196" s="218"/>
      <c r="QWF2196" s="218"/>
      <c r="QWG2196" s="218"/>
      <c r="QWH2196" s="218"/>
      <c r="QWI2196" s="218"/>
      <c r="QWJ2196" s="218"/>
      <c r="QWK2196" s="218"/>
      <c r="QWL2196" s="218"/>
      <c r="QWM2196" s="218"/>
      <c r="QWN2196" s="218"/>
      <c r="QWO2196" s="218"/>
      <c r="QWP2196" s="218"/>
      <c r="QWQ2196" s="218"/>
      <c r="QWR2196" s="218"/>
      <c r="QWS2196" s="218"/>
      <c r="QWT2196" s="218"/>
      <c r="QWU2196" s="218"/>
      <c r="QWV2196" s="218"/>
      <c r="QWW2196" s="218"/>
      <c r="QWX2196" s="218"/>
      <c r="QWY2196" s="218"/>
      <c r="QWZ2196" s="218"/>
      <c r="QXA2196" s="218"/>
      <c r="QXB2196" s="218"/>
      <c r="QXC2196" s="218"/>
      <c r="QXD2196" s="218"/>
      <c r="QXE2196" s="218"/>
      <c r="QXF2196" s="218"/>
      <c r="QXG2196" s="218"/>
      <c r="QXH2196" s="218"/>
      <c r="QXI2196" s="218"/>
      <c r="QXJ2196" s="218"/>
      <c r="QXK2196" s="218"/>
      <c r="QXL2196" s="218"/>
      <c r="QXM2196" s="218"/>
      <c r="QXN2196" s="218"/>
      <c r="QXO2196" s="218"/>
      <c r="QXP2196" s="218"/>
      <c r="QXQ2196" s="218"/>
      <c r="QXR2196" s="218"/>
      <c r="QXS2196" s="218"/>
      <c r="QXT2196" s="218"/>
      <c r="QXU2196" s="218"/>
      <c r="QXV2196" s="218"/>
      <c r="QXW2196" s="218"/>
      <c r="QXX2196" s="218"/>
      <c r="QXY2196" s="218"/>
      <c r="QXZ2196" s="218"/>
      <c r="QYA2196" s="218"/>
      <c r="QYB2196" s="218"/>
      <c r="QYC2196" s="218"/>
      <c r="QYD2196" s="218"/>
      <c r="QYE2196" s="218"/>
      <c r="QYF2196" s="218"/>
      <c r="QYG2196" s="218"/>
      <c r="QYH2196" s="218"/>
      <c r="QYI2196" s="218"/>
      <c r="QYJ2196" s="218"/>
      <c r="QYK2196" s="218"/>
      <c r="QYL2196" s="218"/>
      <c r="QYM2196" s="218"/>
      <c r="QYN2196" s="218"/>
      <c r="QYO2196" s="218"/>
      <c r="QYP2196" s="218"/>
      <c r="QYQ2196" s="218"/>
      <c r="QYR2196" s="218"/>
      <c r="QYS2196" s="218"/>
      <c r="QYT2196" s="218"/>
      <c r="QYU2196" s="218"/>
      <c r="QYV2196" s="218"/>
      <c r="QYW2196" s="218"/>
      <c r="QYX2196" s="218"/>
      <c r="QYY2196" s="218"/>
      <c r="QYZ2196" s="218"/>
      <c r="QZA2196" s="218"/>
      <c r="QZB2196" s="218"/>
      <c r="QZC2196" s="218"/>
      <c r="QZD2196" s="218"/>
      <c r="QZE2196" s="218"/>
      <c r="QZF2196" s="218"/>
      <c r="QZG2196" s="218"/>
      <c r="QZH2196" s="218"/>
      <c r="QZI2196" s="218"/>
      <c r="QZJ2196" s="218"/>
      <c r="QZK2196" s="218"/>
      <c r="QZL2196" s="218"/>
      <c r="QZM2196" s="218"/>
      <c r="QZN2196" s="218"/>
      <c r="QZO2196" s="218"/>
      <c r="QZP2196" s="218"/>
      <c r="QZQ2196" s="218"/>
      <c r="QZR2196" s="218"/>
      <c r="QZS2196" s="218"/>
      <c r="QZT2196" s="218"/>
      <c r="QZU2196" s="218"/>
      <c r="QZV2196" s="218"/>
      <c r="QZW2196" s="218"/>
      <c r="QZX2196" s="218"/>
      <c r="QZY2196" s="218"/>
      <c r="QZZ2196" s="218"/>
      <c r="RAA2196" s="218"/>
      <c r="RAB2196" s="218"/>
      <c r="RAC2196" s="218"/>
      <c r="RAD2196" s="218"/>
      <c r="RAE2196" s="218"/>
      <c r="RAF2196" s="218"/>
      <c r="RAG2196" s="218"/>
      <c r="RAH2196" s="218"/>
      <c r="RAI2196" s="218"/>
      <c r="RAJ2196" s="218"/>
      <c r="RAK2196" s="218"/>
      <c r="RAL2196" s="218"/>
      <c r="RAM2196" s="218"/>
      <c r="RAN2196" s="218"/>
      <c r="RAO2196" s="218"/>
      <c r="RAP2196" s="218"/>
      <c r="RAQ2196" s="218"/>
      <c r="RAR2196" s="218"/>
      <c r="RAS2196" s="218"/>
      <c r="RAT2196" s="218"/>
      <c r="RAU2196" s="218"/>
      <c r="RAV2196" s="218"/>
      <c r="RAW2196" s="218"/>
      <c r="RAX2196" s="218"/>
      <c r="RAY2196" s="218"/>
      <c r="RAZ2196" s="218"/>
      <c r="RBA2196" s="218"/>
      <c r="RBB2196" s="218"/>
      <c r="RBC2196" s="218"/>
      <c r="RBD2196" s="218"/>
      <c r="RBE2196" s="218"/>
      <c r="RBF2196" s="218"/>
      <c r="RBG2196" s="218"/>
      <c r="RBH2196" s="218"/>
      <c r="RBI2196" s="218"/>
      <c r="RBJ2196" s="218"/>
      <c r="RBK2196" s="218"/>
      <c r="RBL2196" s="218"/>
      <c r="RBM2196" s="218"/>
      <c r="RBN2196" s="218"/>
      <c r="RBO2196" s="218"/>
      <c r="RBP2196" s="218"/>
      <c r="RBQ2196" s="218"/>
      <c r="RBR2196" s="218"/>
      <c r="RBS2196" s="218"/>
      <c r="RBT2196" s="218"/>
      <c r="RBU2196" s="218"/>
      <c r="RBV2196" s="218"/>
      <c r="RBW2196" s="218"/>
      <c r="RBX2196" s="218"/>
      <c r="RBY2196" s="218"/>
      <c r="RBZ2196" s="218"/>
      <c r="RCA2196" s="218"/>
      <c r="RCB2196" s="218"/>
      <c r="RCC2196" s="218"/>
      <c r="RCD2196" s="218"/>
      <c r="RCE2196" s="218"/>
      <c r="RCF2196" s="218"/>
      <c r="RCG2196" s="218"/>
      <c r="RCH2196" s="218"/>
      <c r="RCI2196" s="218"/>
      <c r="RCJ2196" s="218"/>
      <c r="RCK2196" s="218"/>
      <c r="RCL2196" s="218"/>
      <c r="RCM2196" s="218"/>
      <c r="RCN2196" s="218"/>
      <c r="RCO2196" s="218"/>
      <c r="RCP2196" s="218"/>
      <c r="RCQ2196" s="218"/>
      <c r="RCR2196" s="218"/>
      <c r="RCS2196" s="218"/>
      <c r="RCT2196" s="218"/>
      <c r="RCU2196" s="218"/>
      <c r="RCV2196" s="218"/>
      <c r="RCW2196" s="218"/>
      <c r="RCX2196" s="218"/>
      <c r="RCY2196" s="218"/>
      <c r="RCZ2196" s="218"/>
      <c r="RDA2196" s="218"/>
      <c r="RDB2196" s="218"/>
      <c r="RDC2196" s="218"/>
      <c r="RDD2196" s="218"/>
      <c r="RDE2196" s="218"/>
      <c r="RDF2196" s="218"/>
      <c r="RDG2196" s="218"/>
      <c r="RDH2196" s="218"/>
      <c r="RDI2196" s="218"/>
      <c r="RDJ2196" s="218"/>
      <c r="RDK2196" s="218"/>
      <c r="RDL2196" s="218"/>
      <c r="RDM2196" s="218"/>
      <c r="RDN2196" s="218"/>
      <c r="RDO2196" s="218"/>
      <c r="RDP2196" s="218"/>
      <c r="RDQ2196" s="218"/>
      <c r="RDR2196" s="218"/>
      <c r="RDS2196" s="218"/>
      <c r="RDT2196" s="218"/>
      <c r="RDU2196" s="218"/>
      <c r="RDV2196" s="218"/>
      <c r="RDW2196" s="218"/>
      <c r="RDX2196" s="218"/>
      <c r="RDY2196" s="218"/>
      <c r="RDZ2196" s="218"/>
      <c r="REA2196" s="218"/>
      <c r="REB2196" s="218"/>
      <c r="REC2196" s="218"/>
      <c r="RED2196" s="218"/>
      <c r="REE2196" s="218"/>
      <c r="REF2196" s="218"/>
      <c r="REG2196" s="218"/>
      <c r="REH2196" s="218"/>
      <c r="REI2196" s="218"/>
      <c r="REJ2196" s="218"/>
      <c r="REK2196" s="218"/>
      <c r="REL2196" s="218"/>
      <c r="REM2196" s="218"/>
      <c r="REN2196" s="218"/>
      <c r="REO2196" s="218"/>
      <c r="REP2196" s="218"/>
      <c r="REQ2196" s="218"/>
      <c r="RER2196" s="218"/>
      <c r="RES2196" s="218"/>
      <c r="RET2196" s="218"/>
      <c r="REU2196" s="218"/>
      <c r="REV2196" s="218"/>
      <c r="REW2196" s="218"/>
      <c r="REX2196" s="218"/>
      <c r="REY2196" s="218"/>
      <c r="REZ2196" s="218"/>
      <c r="RFA2196" s="218"/>
      <c r="RFB2196" s="218"/>
      <c r="RFC2196" s="218"/>
      <c r="RFD2196" s="218"/>
      <c r="RFE2196" s="218"/>
      <c r="RFF2196" s="218"/>
      <c r="RFG2196" s="218"/>
      <c r="RFH2196" s="218"/>
      <c r="RFI2196" s="218"/>
      <c r="RFJ2196" s="218"/>
      <c r="RFK2196" s="218"/>
      <c r="RFL2196" s="218"/>
      <c r="RFM2196" s="218"/>
      <c r="RFN2196" s="218"/>
      <c r="RFO2196" s="218"/>
      <c r="RFP2196" s="218"/>
      <c r="RFQ2196" s="218"/>
      <c r="RFR2196" s="218"/>
      <c r="RFS2196" s="218"/>
      <c r="RFT2196" s="218"/>
      <c r="RFU2196" s="218"/>
      <c r="RFV2196" s="218"/>
      <c r="RFW2196" s="218"/>
      <c r="RFX2196" s="218"/>
      <c r="RFY2196" s="218"/>
      <c r="RFZ2196" s="218"/>
      <c r="RGA2196" s="218"/>
      <c r="RGB2196" s="218"/>
      <c r="RGC2196" s="218"/>
      <c r="RGD2196" s="218"/>
      <c r="RGE2196" s="218"/>
      <c r="RGF2196" s="218"/>
      <c r="RGG2196" s="218"/>
      <c r="RGH2196" s="218"/>
      <c r="RGI2196" s="218"/>
      <c r="RGJ2196" s="218"/>
      <c r="RGK2196" s="218"/>
      <c r="RGL2196" s="218"/>
      <c r="RGM2196" s="218"/>
      <c r="RGN2196" s="218"/>
      <c r="RGO2196" s="218"/>
      <c r="RGP2196" s="218"/>
      <c r="RGQ2196" s="218"/>
      <c r="RGR2196" s="218"/>
      <c r="RGS2196" s="218"/>
      <c r="RGT2196" s="218"/>
      <c r="RGU2196" s="218"/>
      <c r="RGV2196" s="218"/>
      <c r="RGW2196" s="218"/>
      <c r="RGX2196" s="218"/>
      <c r="RGY2196" s="218"/>
      <c r="RGZ2196" s="218"/>
      <c r="RHA2196" s="218"/>
      <c r="RHB2196" s="218"/>
      <c r="RHC2196" s="218"/>
      <c r="RHD2196" s="218"/>
      <c r="RHE2196" s="218"/>
      <c r="RHF2196" s="218"/>
      <c r="RHG2196" s="218"/>
      <c r="RHH2196" s="218"/>
      <c r="RHI2196" s="218"/>
      <c r="RHJ2196" s="218"/>
      <c r="RHK2196" s="218"/>
      <c r="RHL2196" s="218"/>
      <c r="RHM2196" s="218"/>
      <c r="RHN2196" s="218"/>
      <c r="RHO2196" s="218"/>
      <c r="RHP2196" s="218"/>
      <c r="RHQ2196" s="218"/>
      <c r="RHR2196" s="218"/>
      <c r="RHS2196" s="218"/>
      <c r="RHT2196" s="218"/>
      <c r="RHU2196" s="218"/>
      <c r="RHV2196" s="218"/>
      <c r="RHW2196" s="218"/>
      <c r="RHX2196" s="218"/>
      <c r="RHY2196" s="218"/>
      <c r="RHZ2196" s="218"/>
      <c r="RIA2196" s="218"/>
      <c r="RIB2196" s="218"/>
      <c r="RIC2196" s="218"/>
      <c r="RID2196" s="218"/>
      <c r="RIE2196" s="218"/>
      <c r="RIF2196" s="218"/>
      <c r="RIG2196" s="218"/>
      <c r="RIH2196" s="218"/>
      <c r="RII2196" s="218"/>
      <c r="RIJ2196" s="218"/>
      <c r="RIK2196" s="218"/>
      <c r="RIL2196" s="218"/>
      <c r="RIM2196" s="218"/>
      <c r="RIN2196" s="218"/>
      <c r="RIO2196" s="218"/>
      <c r="RIP2196" s="218"/>
      <c r="RIQ2196" s="218"/>
      <c r="RIR2196" s="218"/>
      <c r="RIS2196" s="218"/>
      <c r="RIT2196" s="218"/>
      <c r="RIU2196" s="218"/>
      <c r="RIV2196" s="218"/>
      <c r="RIW2196" s="218"/>
      <c r="RIX2196" s="218"/>
      <c r="RIY2196" s="218"/>
      <c r="RIZ2196" s="218"/>
      <c r="RJA2196" s="218"/>
      <c r="RJB2196" s="218"/>
      <c r="RJC2196" s="218"/>
      <c r="RJD2196" s="218"/>
      <c r="RJE2196" s="218"/>
      <c r="RJF2196" s="218"/>
      <c r="RJG2196" s="218"/>
      <c r="RJH2196" s="218"/>
      <c r="RJI2196" s="218"/>
      <c r="RJJ2196" s="218"/>
      <c r="RJK2196" s="218"/>
      <c r="RJL2196" s="218"/>
      <c r="RJM2196" s="218"/>
      <c r="RJN2196" s="218"/>
      <c r="RJO2196" s="218"/>
      <c r="RJP2196" s="218"/>
      <c r="RJQ2196" s="218"/>
      <c r="RJR2196" s="218"/>
      <c r="RJS2196" s="218"/>
      <c r="RJT2196" s="218"/>
      <c r="RJU2196" s="218"/>
      <c r="RJV2196" s="218"/>
      <c r="RJW2196" s="218"/>
      <c r="RJX2196" s="218"/>
      <c r="RJY2196" s="218"/>
      <c r="RJZ2196" s="218"/>
      <c r="RKA2196" s="218"/>
      <c r="RKB2196" s="218"/>
      <c r="RKC2196" s="218"/>
      <c r="RKD2196" s="218"/>
      <c r="RKE2196" s="218"/>
      <c r="RKF2196" s="218"/>
      <c r="RKG2196" s="218"/>
      <c r="RKH2196" s="218"/>
      <c r="RKI2196" s="218"/>
      <c r="RKJ2196" s="218"/>
      <c r="RKK2196" s="218"/>
      <c r="RKL2196" s="218"/>
      <c r="RKM2196" s="218"/>
      <c r="RKN2196" s="218"/>
      <c r="RKO2196" s="218"/>
      <c r="RKP2196" s="218"/>
      <c r="RKQ2196" s="218"/>
      <c r="RKR2196" s="218"/>
      <c r="RKS2196" s="218"/>
      <c r="RKT2196" s="218"/>
      <c r="RKU2196" s="218"/>
      <c r="RKV2196" s="218"/>
      <c r="RKW2196" s="218"/>
      <c r="RKX2196" s="218"/>
      <c r="RKY2196" s="218"/>
      <c r="RKZ2196" s="218"/>
      <c r="RLA2196" s="218"/>
      <c r="RLB2196" s="218"/>
      <c r="RLC2196" s="218"/>
      <c r="RLD2196" s="218"/>
      <c r="RLE2196" s="218"/>
      <c r="RLF2196" s="218"/>
      <c r="RLG2196" s="218"/>
      <c r="RLH2196" s="218"/>
      <c r="RLI2196" s="218"/>
      <c r="RLJ2196" s="218"/>
      <c r="RLK2196" s="218"/>
      <c r="RLL2196" s="218"/>
      <c r="RLM2196" s="218"/>
      <c r="RLN2196" s="218"/>
      <c r="RLO2196" s="218"/>
      <c r="RLP2196" s="218"/>
      <c r="RLQ2196" s="218"/>
      <c r="RLR2196" s="218"/>
      <c r="RLS2196" s="218"/>
      <c r="RLT2196" s="218"/>
      <c r="RLU2196" s="218"/>
      <c r="RLV2196" s="218"/>
      <c r="RLW2196" s="218"/>
      <c r="RLX2196" s="218"/>
      <c r="RLY2196" s="218"/>
      <c r="RLZ2196" s="218"/>
      <c r="RMA2196" s="218"/>
      <c r="RMB2196" s="218"/>
      <c r="RMC2196" s="218"/>
      <c r="RMD2196" s="218"/>
      <c r="RME2196" s="218"/>
      <c r="RMF2196" s="218"/>
      <c r="RMG2196" s="218"/>
      <c r="RMH2196" s="218"/>
      <c r="RMI2196" s="218"/>
      <c r="RMJ2196" s="218"/>
      <c r="RMK2196" s="218"/>
      <c r="RML2196" s="218"/>
      <c r="RMM2196" s="218"/>
      <c r="RMN2196" s="218"/>
      <c r="RMO2196" s="218"/>
      <c r="RMP2196" s="218"/>
      <c r="RMQ2196" s="218"/>
      <c r="RMR2196" s="218"/>
      <c r="RMS2196" s="218"/>
      <c r="RMT2196" s="218"/>
      <c r="RMU2196" s="218"/>
      <c r="RMV2196" s="218"/>
      <c r="RMW2196" s="218"/>
      <c r="RMX2196" s="218"/>
      <c r="RMY2196" s="218"/>
      <c r="RMZ2196" s="218"/>
      <c r="RNA2196" s="218"/>
      <c r="RNB2196" s="218"/>
      <c r="RNC2196" s="218"/>
      <c r="RND2196" s="218"/>
      <c r="RNE2196" s="218"/>
      <c r="RNF2196" s="218"/>
      <c r="RNG2196" s="218"/>
      <c r="RNH2196" s="218"/>
      <c r="RNI2196" s="218"/>
      <c r="RNJ2196" s="218"/>
      <c r="RNK2196" s="218"/>
      <c r="RNL2196" s="218"/>
      <c r="RNM2196" s="218"/>
      <c r="RNN2196" s="218"/>
      <c r="RNO2196" s="218"/>
      <c r="RNP2196" s="218"/>
      <c r="RNQ2196" s="218"/>
      <c r="RNR2196" s="218"/>
      <c r="RNS2196" s="218"/>
      <c r="RNT2196" s="218"/>
      <c r="RNU2196" s="218"/>
      <c r="RNV2196" s="218"/>
      <c r="RNW2196" s="218"/>
      <c r="RNX2196" s="218"/>
      <c r="RNY2196" s="218"/>
      <c r="RNZ2196" s="218"/>
      <c r="ROA2196" s="218"/>
      <c r="ROB2196" s="218"/>
      <c r="ROC2196" s="218"/>
      <c r="ROD2196" s="218"/>
      <c r="ROE2196" s="218"/>
      <c r="ROF2196" s="218"/>
      <c r="ROG2196" s="218"/>
      <c r="ROH2196" s="218"/>
      <c r="ROI2196" s="218"/>
      <c r="ROJ2196" s="218"/>
      <c r="ROK2196" s="218"/>
      <c r="ROL2196" s="218"/>
      <c r="ROM2196" s="218"/>
      <c r="RON2196" s="218"/>
      <c r="ROO2196" s="218"/>
      <c r="ROP2196" s="218"/>
      <c r="ROQ2196" s="218"/>
      <c r="ROR2196" s="218"/>
      <c r="ROS2196" s="218"/>
      <c r="ROT2196" s="218"/>
      <c r="ROU2196" s="218"/>
      <c r="ROV2196" s="218"/>
      <c r="ROW2196" s="218"/>
      <c r="ROX2196" s="218"/>
      <c r="ROY2196" s="218"/>
      <c r="ROZ2196" s="218"/>
      <c r="RPA2196" s="218"/>
      <c r="RPB2196" s="218"/>
      <c r="RPC2196" s="218"/>
      <c r="RPD2196" s="218"/>
      <c r="RPE2196" s="218"/>
      <c r="RPF2196" s="218"/>
      <c r="RPG2196" s="218"/>
      <c r="RPH2196" s="218"/>
      <c r="RPI2196" s="218"/>
      <c r="RPJ2196" s="218"/>
      <c r="RPK2196" s="218"/>
      <c r="RPL2196" s="218"/>
      <c r="RPM2196" s="218"/>
      <c r="RPN2196" s="218"/>
      <c r="RPO2196" s="218"/>
      <c r="RPP2196" s="218"/>
      <c r="RPQ2196" s="218"/>
      <c r="RPR2196" s="218"/>
      <c r="RPS2196" s="218"/>
      <c r="RPT2196" s="218"/>
      <c r="RPU2196" s="218"/>
      <c r="RPV2196" s="218"/>
      <c r="RPW2196" s="218"/>
      <c r="RPX2196" s="218"/>
      <c r="RPY2196" s="218"/>
      <c r="RPZ2196" s="218"/>
      <c r="RQA2196" s="218"/>
      <c r="RQB2196" s="218"/>
      <c r="RQC2196" s="218"/>
      <c r="RQD2196" s="218"/>
      <c r="RQE2196" s="218"/>
      <c r="RQF2196" s="218"/>
      <c r="RQG2196" s="218"/>
      <c r="RQH2196" s="218"/>
      <c r="RQI2196" s="218"/>
      <c r="RQJ2196" s="218"/>
      <c r="RQK2196" s="218"/>
      <c r="RQL2196" s="218"/>
      <c r="RQM2196" s="218"/>
      <c r="RQN2196" s="218"/>
      <c r="RQO2196" s="218"/>
      <c r="RQP2196" s="218"/>
      <c r="RQQ2196" s="218"/>
      <c r="RQR2196" s="218"/>
      <c r="RQS2196" s="218"/>
      <c r="RQT2196" s="218"/>
      <c r="RQU2196" s="218"/>
      <c r="RQV2196" s="218"/>
      <c r="RQW2196" s="218"/>
      <c r="RQX2196" s="218"/>
      <c r="RQY2196" s="218"/>
      <c r="RQZ2196" s="218"/>
      <c r="RRA2196" s="218"/>
      <c r="RRB2196" s="218"/>
      <c r="RRC2196" s="218"/>
      <c r="RRD2196" s="218"/>
      <c r="RRE2196" s="218"/>
      <c r="RRF2196" s="218"/>
      <c r="RRG2196" s="218"/>
      <c r="RRH2196" s="218"/>
      <c r="RRI2196" s="218"/>
      <c r="RRJ2196" s="218"/>
      <c r="RRK2196" s="218"/>
      <c r="RRL2196" s="218"/>
      <c r="RRM2196" s="218"/>
      <c r="RRN2196" s="218"/>
      <c r="RRO2196" s="218"/>
      <c r="RRP2196" s="218"/>
      <c r="RRQ2196" s="218"/>
      <c r="RRR2196" s="218"/>
      <c r="RRS2196" s="218"/>
      <c r="RRT2196" s="218"/>
      <c r="RRU2196" s="218"/>
      <c r="RRV2196" s="218"/>
      <c r="RRW2196" s="218"/>
      <c r="RRX2196" s="218"/>
      <c r="RRY2196" s="218"/>
      <c r="RRZ2196" s="218"/>
      <c r="RSA2196" s="218"/>
      <c r="RSB2196" s="218"/>
      <c r="RSC2196" s="218"/>
      <c r="RSD2196" s="218"/>
      <c r="RSE2196" s="218"/>
      <c r="RSF2196" s="218"/>
      <c r="RSG2196" s="218"/>
      <c r="RSH2196" s="218"/>
      <c r="RSI2196" s="218"/>
      <c r="RSJ2196" s="218"/>
      <c r="RSK2196" s="218"/>
      <c r="RSL2196" s="218"/>
      <c r="RSM2196" s="218"/>
      <c r="RSN2196" s="218"/>
      <c r="RSO2196" s="218"/>
      <c r="RSP2196" s="218"/>
      <c r="RSQ2196" s="218"/>
      <c r="RSR2196" s="218"/>
      <c r="RSS2196" s="218"/>
      <c r="RST2196" s="218"/>
      <c r="RSU2196" s="218"/>
      <c r="RSV2196" s="218"/>
      <c r="RSW2196" s="218"/>
      <c r="RSX2196" s="218"/>
      <c r="RSY2196" s="218"/>
      <c r="RSZ2196" s="218"/>
      <c r="RTA2196" s="218"/>
      <c r="RTB2196" s="218"/>
      <c r="RTC2196" s="218"/>
      <c r="RTD2196" s="218"/>
      <c r="RTE2196" s="218"/>
      <c r="RTF2196" s="218"/>
      <c r="RTG2196" s="218"/>
      <c r="RTH2196" s="218"/>
      <c r="RTI2196" s="218"/>
      <c r="RTJ2196" s="218"/>
      <c r="RTK2196" s="218"/>
      <c r="RTL2196" s="218"/>
      <c r="RTM2196" s="218"/>
      <c r="RTN2196" s="218"/>
      <c r="RTO2196" s="218"/>
      <c r="RTP2196" s="218"/>
      <c r="RTQ2196" s="218"/>
      <c r="RTR2196" s="218"/>
      <c r="RTS2196" s="218"/>
      <c r="RTT2196" s="218"/>
      <c r="RTU2196" s="218"/>
      <c r="RTV2196" s="218"/>
      <c r="RTW2196" s="218"/>
      <c r="RTX2196" s="218"/>
      <c r="RTY2196" s="218"/>
      <c r="RTZ2196" s="218"/>
      <c r="RUA2196" s="218"/>
      <c r="RUB2196" s="218"/>
      <c r="RUC2196" s="218"/>
      <c r="RUD2196" s="218"/>
      <c r="RUE2196" s="218"/>
      <c r="RUF2196" s="218"/>
      <c r="RUG2196" s="218"/>
      <c r="RUH2196" s="218"/>
      <c r="RUI2196" s="218"/>
      <c r="RUJ2196" s="218"/>
      <c r="RUK2196" s="218"/>
      <c r="RUL2196" s="218"/>
      <c r="RUM2196" s="218"/>
      <c r="RUN2196" s="218"/>
      <c r="RUO2196" s="218"/>
      <c r="RUP2196" s="218"/>
      <c r="RUQ2196" s="218"/>
      <c r="RUR2196" s="218"/>
      <c r="RUS2196" s="218"/>
      <c r="RUT2196" s="218"/>
      <c r="RUU2196" s="218"/>
      <c r="RUV2196" s="218"/>
      <c r="RUW2196" s="218"/>
      <c r="RUX2196" s="218"/>
      <c r="RUY2196" s="218"/>
      <c r="RUZ2196" s="218"/>
      <c r="RVA2196" s="218"/>
      <c r="RVB2196" s="218"/>
      <c r="RVC2196" s="218"/>
      <c r="RVD2196" s="218"/>
      <c r="RVE2196" s="218"/>
      <c r="RVF2196" s="218"/>
      <c r="RVG2196" s="218"/>
      <c r="RVH2196" s="218"/>
      <c r="RVI2196" s="218"/>
      <c r="RVJ2196" s="218"/>
      <c r="RVK2196" s="218"/>
      <c r="RVL2196" s="218"/>
      <c r="RVM2196" s="218"/>
      <c r="RVN2196" s="218"/>
      <c r="RVO2196" s="218"/>
      <c r="RVP2196" s="218"/>
      <c r="RVQ2196" s="218"/>
      <c r="RVR2196" s="218"/>
      <c r="RVS2196" s="218"/>
      <c r="RVT2196" s="218"/>
      <c r="RVU2196" s="218"/>
      <c r="RVV2196" s="218"/>
      <c r="RVW2196" s="218"/>
      <c r="RVX2196" s="218"/>
      <c r="RVY2196" s="218"/>
      <c r="RVZ2196" s="218"/>
      <c r="RWA2196" s="218"/>
      <c r="RWB2196" s="218"/>
      <c r="RWC2196" s="218"/>
      <c r="RWD2196" s="218"/>
      <c r="RWE2196" s="218"/>
      <c r="RWF2196" s="218"/>
      <c r="RWG2196" s="218"/>
      <c r="RWH2196" s="218"/>
      <c r="RWI2196" s="218"/>
      <c r="RWJ2196" s="218"/>
      <c r="RWK2196" s="218"/>
      <c r="RWL2196" s="218"/>
      <c r="RWM2196" s="218"/>
      <c r="RWN2196" s="218"/>
      <c r="RWO2196" s="218"/>
      <c r="RWP2196" s="218"/>
      <c r="RWQ2196" s="218"/>
      <c r="RWR2196" s="218"/>
      <c r="RWS2196" s="218"/>
      <c r="RWT2196" s="218"/>
      <c r="RWU2196" s="218"/>
      <c r="RWV2196" s="218"/>
      <c r="RWW2196" s="218"/>
      <c r="RWX2196" s="218"/>
      <c r="RWY2196" s="218"/>
      <c r="RWZ2196" s="218"/>
      <c r="RXA2196" s="218"/>
      <c r="RXB2196" s="218"/>
      <c r="RXC2196" s="218"/>
      <c r="RXD2196" s="218"/>
      <c r="RXE2196" s="218"/>
      <c r="RXF2196" s="218"/>
      <c r="RXG2196" s="218"/>
      <c r="RXH2196" s="218"/>
      <c r="RXI2196" s="218"/>
      <c r="RXJ2196" s="218"/>
      <c r="RXK2196" s="218"/>
      <c r="RXL2196" s="218"/>
      <c r="RXM2196" s="218"/>
      <c r="RXN2196" s="218"/>
      <c r="RXO2196" s="218"/>
      <c r="RXP2196" s="218"/>
      <c r="RXQ2196" s="218"/>
      <c r="RXR2196" s="218"/>
      <c r="RXS2196" s="218"/>
      <c r="RXT2196" s="218"/>
      <c r="RXU2196" s="218"/>
      <c r="RXV2196" s="218"/>
      <c r="RXW2196" s="218"/>
      <c r="RXX2196" s="218"/>
      <c r="RXY2196" s="218"/>
      <c r="RXZ2196" s="218"/>
      <c r="RYA2196" s="218"/>
      <c r="RYB2196" s="218"/>
      <c r="RYC2196" s="218"/>
      <c r="RYD2196" s="218"/>
      <c r="RYE2196" s="218"/>
      <c r="RYF2196" s="218"/>
      <c r="RYG2196" s="218"/>
      <c r="RYH2196" s="218"/>
      <c r="RYI2196" s="218"/>
      <c r="RYJ2196" s="218"/>
      <c r="RYK2196" s="218"/>
      <c r="RYL2196" s="218"/>
      <c r="RYM2196" s="218"/>
      <c r="RYN2196" s="218"/>
      <c r="RYO2196" s="218"/>
      <c r="RYP2196" s="218"/>
      <c r="RYQ2196" s="218"/>
      <c r="RYR2196" s="218"/>
      <c r="RYS2196" s="218"/>
      <c r="RYT2196" s="218"/>
      <c r="RYU2196" s="218"/>
      <c r="RYV2196" s="218"/>
      <c r="RYW2196" s="218"/>
      <c r="RYX2196" s="218"/>
      <c r="RYY2196" s="218"/>
      <c r="RYZ2196" s="218"/>
      <c r="RZA2196" s="218"/>
      <c r="RZB2196" s="218"/>
      <c r="RZC2196" s="218"/>
      <c r="RZD2196" s="218"/>
      <c r="RZE2196" s="218"/>
      <c r="RZF2196" s="218"/>
      <c r="RZG2196" s="218"/>
      <c r="RZH2196" s="218"/>
      <c r="RZI2196" s="218"/>
      <c r="RZJ2196" s="218"/>
      <c r="RZK2196" s="218"/>
      <c r="RZL2196" s="218"/>
      <c r="RZM2196" s="218"/>
      <c r="RZN2196" s="218"/>
      <c r="RZO2196" s="218"/>
      <c r="RZP2196" s="218"/>
      <c r="RZQ2196" s="218"/>
      <c r="RZR2196" s="218"/>
      <c r="RZS2196" s="218"/>
      <c r="RZT2196" s="218"/>
      <c r="RZU2196" s="218"/>
      <c r="RZV2196" s="218"/>
      <c r="RZW2196" s="218"/>
      <c r="RZX2196" s="218"/>
      <c r="RZY2196" s="218"/>
      <c r="RZZ2196" s="218"/>
      <c r="SAA2196" s="218"/>
      <c r="SAB2196" s="218"/>
      <c r="SAC2196" s="218"/>
      <c r="SAD2196" s="218"/>
      <c r="SAE2196" s="218"/>
      <c r="SAF2196" s="218"/>
      <c r="SAG2196" s="218"/>
      <c r="SAH2196" s="218"/>
      <c r="SAI2196" s="218"/>
      <c r="SAJ2196" s="218"/>
      <c r="SAK2196" s="218"/>
      <c r="SAL2196" s="218"/>
      <c r="SAM2196" s="218"/>
      <c r="SAN2196" s="218"/>
      <c r="SAO2196" s="218"/>
      <c r="SAP2196" s="218"/>
      <c r="SAQ2196" s="218"/>
      <c r="SAR2196" s="218"/>
      <c r="SAS2196" s="218"/>
      <c r="SAT2196" s="218"/>
      <c r="SAU2196" s="218"/>
      <c r="SAV2196" s="218"/>
      <c r="SAW2196" s="218"/>
      <c r="SAX2196" s="218"/>
      <c r="SAY2196" s="218"/>
      <c r="SAZ2196" s="218"/>
      <c r="SBA2196" s="218"/>
      <c r="SBB2196" s="218"/>
      <c r="SBC2196" s="218"/>
      <c r="SBD2196" s="218"/>
      <c r="SBE2196" s="218"/>
      <c r="SBF2196" s="218"/>
      <c r="SBG2196" s="218"/>
      <c r="SBH2196" s="218"/>
      <c r="SBI2196" s="218"/>
      <c r="SBJ2196" s="218"/>
      <c r="SBK2196" s="218"/>
      <c r="SBL2196" s="218"/>
      <c r="SBM2196" s="218"/>
      <c r="SBN2196" s="218"/>
      <c r="SBO2196" s="218"/>
      <c r="SBP2196" s="218"/>
      <c r="SBQ2196" s="218"/>
      <c r="SBR2196" s="218"/>
      <c r="SBS2196" s="218"/>
      <c r="SBT2196" s="218"/>
      <c r="SBU2196" s="218"/>
      <c r="SBV2196" s="218"/>
      <c r="SBW2196" s="218"/>
      <c r="SBX2196" s="218"/>
      <c r="SBY2196" s="218"/>
      <c r="SBZ2196" s="218"/>
      <c r="SCA2196" s="218"/>
      <c r="SCB2196" s="218"/>
      <c r="SCC2196" s="218"/>
      <c r="SCD2196" s="218"/>
      <c r="SCE2196" s="218"/>
      <c r="SCF2196" s="218"/>
      <c r="SCG2196" s="218"/>
      <c r="SCH2196" s="218"/>
      <c r="SCI2196" s="218"/>
      <c r="SCJ2196" s="218"/>
      <c r="SCK2196" s="218"/>
      <c r="SCL2196" s="218"/>
      <c r="SCM2196" s="218"/>
      <c r="SCN2196" s="218"/>
      <c r="SCO2196" s="218"/>
      <c r="SCP2196" s="218"/>
      <c r="SCQ2196" s="218"/>
      <c r="SCR2196" s="218"/>
      <c r="SCS2196" s="218"/>
      <c r="SCT2196" s="218"/>
      <c r="SCU2196" s="218"/>
      <c r="SCV2196" s="218"/>
      <c r="SCW2196" s="218"/>
      <c r="SCX2196" s="218"/>
      <c r="SCY2196" s="218"/>
      <c r="SCZ2196" s="218"/>
      <c r="SDA2196" s="218"/>
      <c r="SDB2196" s="218"/>
      <c r="SDC2196" s="218"/>
      <c r="SDD2196" s="218"/>
      <c r="SDE2196" s="218"/>
      <c r="SDF2196" s="218"/>
      <c r="SDG2196" s="218"/>
      <c r="SDH2196" s="218"/>
      <c r="SDI2196" s="218"/>
      <c r="SDJ2196" s="218"/>
      <c r="SDK2196" s="218"/>
      <c r="SDL2196" s="218"/>
      <c r="SDM2196" s="218"/>
      <c r="SDN2196" s="218"/>
      <c r="SDO2196" s="218"/>
      <c r="SDP2196" s="218"/>
      <c r="SDQ2196" s="218"/>
      <c r="SDR2196" s="218"/>
      <c r="SDS2196" s="218"/>
      <c r="SDT2196" s="218"/>
      <c r="SDU2196" s="218"/>
      <c r="SDV2196" s="218"/>
      <c r="SDW2196" s="218"/>
      <c r="SDX2196" s="218"/>
      <c r="SDY2196" s="218"/>
      <c r="SDZ2196" s="218"/>
      <c r="SEA2196" s="218"/>
      <c r="SEB2196" s="218"/>
      <c r="SEC2196" s="218"/>
      <c r="SED2196" s="218"/>
      <c r="SEE2196" s="218"/>
      <c r="SEF2196" s="218"/>
      <c r="SEG2196" s="218"/>
      <c r="SEH2196" s="218"/>
      <c r="SEI2196" s="218"/>
      <c r="SEJ2196" s="218"/>
      <c r="SEK2196" s="218"/>
      <c r="SEL2196" s="218"/>
      <c r="SEM2196" s="218"/>
      <c r="SEN2196" s="218"/>
      <c r="SEO2196" s="218"/>
      <c r="SEP2196" s="218"/>
      <c r="SEQ2196" s="218"/>
      <c r="SER2196" s="218"/>
      <c r="SES2196" s="218"/>
      <c r="SET2196" s="218"/>
      <c r="SEU2196" s="218"/>
      <c r="SEV2196" s="218"/>
      <c r="SEW2196" s="218"/>
      <c r="SEX2196" s="218"/>
      <c r="SEY2196" s="218"/>
      <c r="SEZ2196" s="218"/>
      <c r="SFA2196" s="218"/>
      <c r="SFB2196" s="218"/>
      <c r="SFC2196" s="218"/>
      <c r="SFD2196" s="218"/>
      <c r="SFE2196" s="218"/>
      <c r="SFF2196" s="218"/>
      <c r="SFG2196" s="218"/>
      <c r="SFH2196" s="218"/>
      <c r="SFI2196" s="218"/>
      <c r="SFJ2196" s="218"/>
      <c r="SFK2196" s="218"/>
      <c r="SFL2196" s="218"/>
      <c r="SFM2196" s="218"/>
      <c r="SFN2196" s="218"/>
      <c r="SFO2196" s="218"/>
      <c r="SFP2196" s="218"/>
      <c r="SFQ2196" s="218"/>
      <c r="SFR2196" s="218"/>
      <c r="SFS2196" s="218"/>
      <c r="SFT2196" s="218"/>
      <c r="SFU2196" s="218"/>
      <c r="SFV2196" s="218"/>
      <c r="SFW2196" s="218"/>
      <c r="SFX2196" s="218"/>
      <c r="SFY2196" s="218"/>
      <c r="SFZ2196" s="218"/>
      <c r="SGA2196" s="218"/>
      <c r="SGB2196" s="218"/>
      <c r="SGC2196" s="218"/>
      <c r="SGD2196" s="218"/>
      <c r="SGE2196" s="218"/>
      <c r="SGF2196" s="218"/>
      <c r="SGG2196" s="218"/>
      <c r="SGH2196" s="218"/>
      <c r="SGI2196" s="218"/>
      <c r="SGJ2196" s="218"/>
      <c r="SGK2196" s="218"/>
      <c r="SGL2196" s="218"/>
      <c r="SGM2196" s="218"/>
      <c r="SGN2196" s="218"/>
      <c r="SGO2196" s="218"/>
      <c r="SGP2196" s="218"/>
      <c r="SGQ2196" s="218"/>
      <c r="SGR2196" s="218"/>
      <c r="SGS2196" s="218"/>
      <c r="SGT2196" s="218"/>
      <c r="SGU2196" s="218"/>
      <c r="SGV2196" s="218"/>
      <c r="SGW2196" s="218"/>
      <c r="SGX2196" s="218"/>
      <c r="SGY2196" s="218"/>
      <c r="SGZ2196" s="218"/>
      <c r="SHA2196" s="218"/>
      <c r="SHB2196" s="218"/>
      <c r="SHC2196" s="218"/>
      <c r="SHD2196" s="218"/>
      <c r="SHE2196" s="218"/>
      <c r="SHF2196" s="218"/>
      <c r="SHG2196" s="218"/>
      <c r="SHH2196" s="218"/>
      <c r="SHI2196" s="218"/>
      <c r="SHJ2196" s="218"/>
      <c r="SHK2196" s="218"/>
      <c r="SHL2196" s="218"/>
      <c r="SHM2196" s="218"/>
      <c r="SHN2196" s="218"/>
      <c r="SHO2196" s="218"/>
      <c r="SHP2196" s="218"/>
      <c r="SHQ2196" s="218"/>
      <c r="SHR2196" s="218"/>
      <c r="SHS2196" s="218"/>
      <c r="SHT2196" s="218"/>
      <c r="SHU2196" s="218"/>
      <c r="SHV2196" s="218"/>
      <c r="SHW2196" s="218"/>
      <c r="SHX2196" s="218"/>
      <c r="SHY2196" s="218"/>
      <c r="SHZ2196" s="218"/>
      <c r="SIA2196" s="218"/>
      <c r="SIB2196" s="218"/>
      <c r="SIC2196" s="218"/>
      <c r="SID2196" s="218"/>
      <c r="SIE2196" s="218"/>
      <c r="SIF2196" s="218"/>
      <c r="SIG2196" s="218"/>
      <c r="SIH2196" s="218"/>
      <c r="SII2196" s="218"/>
      <c r="SIJ2196" s="218"/>
      <c r="SIK2196" s="218"/>
      <c r="SIL2196" s="218"/>
      <c r="SIM2196" s="218"/>
      <c r="SIN2196" s="218"/>
      <c r="SIO2196" s="218"/>
      <c r="SIP2196" s="218"/>
      <c r="SIQ2196" s="218"/>
      <c r="SIR2196" s="218"/>
      <c r="SIS2196" s="218"/>
      <c r="SIT2196" s="218"/>
      <c r="SIU2196" s="218"/>
      <c r="SIV2196" s="218"/>
      <c r="SIW2196" s="218"/>
      <c r="SIX2196" s="218"/>
      <c r="SIY2196" s="218"/>
      <c r="SIZ2196" s="218"/>
      <c r="SJA2196" s="218"/>
      <c r="SJB2196" s="218"/>
      <c r="SJC2196" s="218"/>
      <c r="SJD2196" s="218"/>
      <c r="SJE2196" s="218"/>
      <c r="SJF2196" s="218"/>
      <c r="SJG2196" s="218"/>
      <c r="SJH2196" s="218"/>
      <c r="SJI2196" s="218"/>
      <c r="SJJ2196" s="218"/>
      <c r="SJK2196" s="218"/>
      <c r="SJL2196" s="218"/>
      <c r="SJM2196" s="218"/>
      <c r="SJN2196" s="218"/>
      <c r="SJO2196" s="218"/>
      <c r="SJP2196" s="218"/>
      <c r="SJQ2196" s="218"/>
      <c r="SJR2196" s="218"/>
      <c r="SJS2196" s="218"/>
      <c r="SJT2196" s="218"/>
      <c r="SJU2196" s="218"/>
      <c r="SJV2196" s="218"/>
      <c r="SJW2196" s="218"/>
      <c r="SJX2196" s="218"/>
      <c r="SJY2196" s="218"/>
      <c r="SJZ2196" s="218"/>
      <c r="SKA2196" s="218"/>
      <c r="SKB2196" s="218"/>
      <c r="SKC2196" s="218"/>
      <c r="SKD2196" s="218"/>
      <c r="SKE2196" s="218"/>
      <c r="SKF2196" s="218"/>
      <c r="SKG2196" s="218"/>
      <c r="SKH2196" s="218"/>
      <c r="SKI2196" s="218"/>
      <c r="SKJ2196" s="218"/>
      <c r="SKK2196" s="218"/>
      <c r="SKL2196" s="218"/>
      <c r="SKM2196" s="218"/>
      <c r="SKN2196" s="218"/>
      <c r="SKO2196" s="218"/>
      <c r="SKP2196" s="218"/>
      <c r="SKQ2196" s="218"/>
      <c r="SKR2196" s="218"/>
      <c r="SKS2196" s="218"/>
      <c r="SKT2196" s="218"/>
      <c r="SKU2196" s="218"/>
      <c r="SKV2196" s="218"/>
      <c r="SKW2196" s="218"/>
      <c r="SKX2196" s="218"/>
      <c r="SKY2196" s="218"/>
      <c r="SKZ2196" s="218"/>
      <c r="SLA2196" s="218"/>
      <c r="SLB2196" s="218"/>
      <c r="SLC2196" s="218"/>
      <c r="SLD2196" s="218"/>
      <c r="SLE2196" s="218"/>
      <c r="SLF2196" s="218"/>
      <c r="SLG2196" s="218"/>
      <c r="SLH2196" s="218"/>
      <c r="SLI2196" s="218"/>
      <c r="SLJ2196" s="218"/>
      <c r="SLK2196" s="218"/>
      <c r="SLL2196" s="218"/>
      <c r="SLM2196" s="218"/>
      <c r="SLN2196" s="218"/>
      <c r="SLO2196" s="218"/>
      <c r="SLP2196" s="218"/>
      <c r="SLQ2196" s="218"/>
      <c r="SLR2196" s="218"/>
      <c r="SLS2196" s="218"/>
      <c r="SLT2196" s="218"/>
      <c r="SLU2196" s="218"/>
      <c r="SLV2196" s="218"/>
      <c r="SLW2196" s="218"/>
      <c r="SLX2196" s="218"/>
      <c r="SLY2196" s="218"/>
      <c r="SLZ2196" s="218"/>
      <c r="SMA2196" s="218"/>
      <c r="SMB2196" s="218"/>
      <c r="SMC2196" s="218"/>
      <c r="SMD2196" s="218"/>
      <c r="SME2196" s="218"/>
      <c r="SMF2196" s="218"/>
      <c r="SMG2196" s="218"/>
      <c r="SMH2196" s="218"/>
      <c r="SMI2196" s="218"/>
      <c r="SMJ2196" s="218"/>
      <c r="SMK2196" s="218"/>
      <c r="SML2196" s="218"/>
      <c r="SMM2196" s="218"/>
      <c r="SMN2196" s="218"/>
      <c r="SMO2196" s="218"/>
      <c r="SMP2196" s="218"/>
      <c r="SMQ2196" s="218"/>
      <c r="SMR2196" s="218"/>
      <c r="SMS2196" s="218"/>
      <c r="SMT2196" s="218"/>
      <c r="SMU2196" s="218"/>
      <c r="SMV2196" s="218"/>
      <c r="SMW2196" s="218"/>
      <c r="SMX2196" s="218"/>
      <c r="SMY2196" s="218"/>
      <c r="SMZ2196" s="218"/>
      <c r="SNA2196" s="218"/>
      <c r="SNB2196" s="218"/>
      <c r="SNC2196" s="218"/>
      <c r="SND2196" s="218"/>
      <c r="SNE2196" s="218"/>
      <c r="SNF2196" s="218"/>
      <c r="SNG2196" s="218"/>
      <c r="SNH2196" s="218"/>
      <c r="SNI2196" s="218"/>
      <c r="SNJ2196" s="218"/>
      <c r="SNK2196" s="218"/>
      <c r="SNL2196" s="218"/>
      <c r="SNM2196" s="218"/>
      <c r="SNN2196" s="218"/>
      <c r="SNO2196" s="218"/>
      <c r="SNP2196" s="218"/>
      <c r="SNQ2196" s="218"/>
      <c r="SNR2196" s="218"/>
      <c r="SNS2196" s="218"/>
      <c r="SNT2196" s="218"/>
      <c r="SNU2196" s="218"/>
      <c r="SNV2196" s="218"/>
      <c r="SNW2196" s="218"/>
      <c r="SNX2196" s="218"/>
      <c r="SNY2196" s="218"/>
      <c r="SNZ2196" s="218"/>
      <c r="SOA2196" s="218"/>
      <c r="SOB2196" s="218"/>
      <c r="SOC2196" s="218"/>
      <c r="SOD2196" s="218"/>
      <c r="SOE2196" s="218"/>
      <c r="SOF2196" s="218"/>
      <c r="SOG2196" s="218"/>
      <c r="SOH2196" s="218"/>
      <c r="SOI2196" s="218"/>
      <c r="SOJ2196" s="218"/>
      <c r="SOK2196" s="218"/>
      <c r="SOL2196" s="218"/>
      <c r="SOM2196" s="218"/>
      <c r="SON2196" s="218"/>
      <c r="SOO2196" s="218"/>
      <c r="SOP2196" s="218"/>
      <c r="SOQ2196" s="218"/>
      <c r="SOR2196" s="218"/>
      <c r="SOS2196" s="218"/>
      <c r="SOT2196" s="218"/>
      <c r="SOU2196" s="218"/>
      <c r="SOV2196" s="218"/>
      <c r="SOW2196" s="218"/>
      <c r="SOX2196" s="218"/>
      <c r="SOY2196" s="218"/>
      <c r="SOZ2196" s="218"/>
      <c r="SPA2196" s="218"/>
      <c r="SPB2196" s="218"/>
      <c r="SPC2196" s="218"/>
      <c r="SPD2196" s="218"/>
      <c r="SPE2196" s="218"/>
      <c r="SPF2196" s="218"/>
      <c r="SPG2196" s="218"/>
      <c r="SPH2196" s="218"/>
      <c r="SPI2196" s="218"/>
      <c r="SPJ2196" s="218"/>
      <c r="SPK2196" s="218"/>
      <c r="SPL2196" s="218"/>
      <c r="SPM2196" s="218"/>
      <c r="SPN2196" s="218"/>
      <c r="SPO2196" s="218"/>
      <c r="SPP2196" s="218"/>
      <c r="SPQ2196" s="218"/>
      <c r="SPR2196" s="218"/>
      <c r="SPS2196" s="218"/>
      <c r="SPT2196" s="218"/>
      <c r="SPU2196" s="218"/>
      <c r="SPV2196" s="218"/>
      <c r="SPW2196" s="218"/>
      <c r="SPX2196" s="218"/>
      <c r="SPY2196" s="218"/>
      <c r="SPZ2196" s="218"/>
      <c r="SQA2196" s="218"/>
      <c r="SQB2196" s="218"/>
      <c r="SQC2196" s="218"/>
      <c r="SQD2196" s="218"/>
      <c r="SQE2196" s="218"/>
      <c r="SQF2196" s="218"/>
      <c r="SQG2196" s="218"/>
      <c r="SQH2196" s="218"/>
      <c r="SQI2196" s="218"/>
      <c r="SQJ2196" s="218"/>
      <c r="SQK2196" s="218"/>
      <c r="SQL2196" s="218"/>
      <c r="SQM2196" s="218"/>
      <c r="SQN2196" s="218"/>
      <c r="SQO2196" s="218"/>
      <c r="SQP2196" s="218"/>
      <c r="SQQ2196" s="218"/>
      <c r="SQR2196" s="218"/>
      <c r="SQS2196" s="218"/>
      <c r="SQT2196" s="218"/>
      <c r="SQU2196" s="218"/>
      <c r="SQV2196" s="218"/>
      <c r="SQW2196" s="218"/>
      <c r="SQX2196" s="218"/>
      <c r="SQY2196" s="218"/>
      <c r="SQZ2196" s="218"/>
      <c r="SRA2196" s="218"/>
      <c r="SRB2196" s="218"/>
      <c r="SRC2196" s="218"/>
      <c r="SRD2196" s="218"/>
      <c r="SRE2196" s="218"/>
      <c r="SRF2196" s="218"/>
      <c r="SRG2196" s="218"/>
      <c r="SRH2196" s="218"/>
      <c r="SRI2196" s="218"/>
      <c r="SRJ2196" s="218"/>
      <c r="SRK2196" s="218"/>
      <c r="SRL2196" s="218"/>
      <c r="SRM2196" s="218"/>
      <c r="SRN2196" s="218"/>
      <c r="SRO2196" s="218"/>
      <c r="SRP2196" s="218"/>
      <c r="SRQ2196" s="218"/>
      <c r="SRR2196" s="218"/>
      <c r="SRS2196" s="218"/>
      <c r="SRT2196" s="218"/>
      <c r="SRU2196" s="218"/>
      <c r="SRV2196" s="218"/>
      <c r="SRW2196" s="218"/>
      <c r="SRX2196" s="218"/>
      <c r="SRY2196" s="218"/>
      <c r="SRZ2196" s="218"/>
      <c r="SSA2196" s="218"/>
      <c r="SSB2196" s="218"/>
      <c r="SSC2196" s="218"/>
      <c r="SSD2196" s="218"/>
      <c r="SSE2196" s="218"/>
      <c r="SSF2196" s="218"/>
      <c r="SSG2196" s="218"/>
      <c r="SSH2196" s="218"/>
      <c r="SSI2196" s="218"/>
      <c r="SSJ2196" s="218"/>
      <c r="SSK2196" s="218"/>
      <c r="SSL2196" s="218"/>
      <c r="SSM2196" s="218"/>
      <c r="SSN2196" s="218"/>
      <c r="SSO2196" s="218"/>
      <c r="SSP2196" s="218"/>
      <c r="SSQ2196" s="218"/>
      <c r="SSR2196" s="218"/>
      <c r="SSS2196" s="218"/>
      <c r="SST2196" s="218"/>
      <c r="SSU2196" s="218"/>
      <c r="SSV2196" s="218"/>
      <c r="SSW2196" s="218"/>
      <c r="SSX2196" s="218"/>
      <c r="SSY2196" s="218"/>
      <c r="SSZ2196" s="218"/>
      <c r="STA2196" s="218"/>
      <c r="STB2196" s="218"/>
      <c r="STC2196" s="218"/>
      <c r="STD2196" s="218"/>
      <c r="STE2196" s="218"/>
      <c r="STF2196" s="218"/>
      <c r="STG2196" s="218"/>
      <c r="STH2196" s="218"/>
      <c r="STI2196" s="218"/>
      <c r="STJ2196" s="218"/>
      <c r="STK2196" s="218"/>
      <c r="STL2196" s="218"/>
      <c r="STM2196" s="218"/>
      <c r="STN2196" s="218"/>
      <c r="STO2196" s="218"/>
      <c r="STP2196" s="218"/>
      <c r="STQ2196" s="218"/>
      <c r="STR2196" s="218"/>
      <c r="STS2196" s="218"/>
      <c r="STT2196" s="218"/>
      <c r="STU2196" s="218"/>
      <c r="STV2196" s="218"/>
      <c r="STW2196" s="218"/>
      <c r="STX2196" s="218"/>
      <c r="STY2196" s="218"/>
      <c r="STZ2196" s="218"/>
      <c r="SUA2196" s="218"/>
      <c r="SUB2196" s="218"/>
      <c r="SUC2196" s="218"/>
      <c r="SUD2196" s="218"/>
      <c r="SUE2196" s="218"/>
      <c r="SUF2196" s="218"/>
      <c r="SUG2196" s="218"/>
      <c r="SUH2196" s="218"/>
      <c r="SUI2196" s="218"/>
      <c r="SUJ2196" s="218"/>
      <c r="SUK2196" s="218"/>
      <c r="SUL2196" s="218"/>
      <c r="SUM2196" s="218"/>
      <c r="SUN2196" s="218"/>
      <c r="SUO2196" s="218"/>
      <c r="SUP2196" s="218"/>
      <c r="SUQ2196" s="218"/>
      <c r="SUR2196" s="218"/>
      <c r="SUS2196" s="218"/>
      <c r="SUT2196" s="218"/>
      <c r="SUU2196" s="218"/>
      <c r="SUV2196" s="218"/>
      <c r="SUW2196" s="218"/>
      <c r="SUX2196" s="218"/>
      <c r="SUY2196" s="218"/>
      <c r="SUZ2196" s="218"/>
      <c r="SVA2196" s="218"/>
      <c r="SVB2196" s="218"/>
      <c r="SVC2196" s="218"/>
      <c r="SVD2196" s="218"/>
      <c r="SVE2196" s="218"/>
      <c r="SVF2196" s="218"/>
      <c r="SVG2196" s="218"/>
      <c r="SVH2196" s="218"/>
      <c r="SVI2196" s="218"/>
      <c r="SVJ2196" s="218"/>
      <c r="SVK2196" s="218"/>
      <c r="SVL2196" s="218"/>
      <c r="SVM2196" s="218"/>
      <c r="SVN2196" s="218"/>
      <c r="SVO2196" s="218"/>
      <c r="SVP2196" s="218"/>
      <c r="SVQ2196" s="218"/>
      <c r="SVR2196" s="218"/>
      <c r="SVS2196" s="218"/>
      <c r="SVT2196" s="218"/>
      <c r="SVU2196" s="218"/>
      <c r="SVV2196" s="218"/>
      <c r="SVW2196" s="218"/>
      <c r="SVX2196" s="218"/>
      <c r="SVY2196" s="218"/>
      <c r="SVZ2196" s="218"/>
      <c r="SWA2196" s="218"/>
      <c r="SWB2196" s="218"/>
      <c r="SWC2196" s="218"/>
      <c r="SWD2196" s="218"/>
      <c r="SWE2196" s="218"/>
      <c r="SWF2196" s="218"/>
      <c r="SWG2196" s="218"/>
      <c r="SWH2196" s="218"/>
      <c r="SWI2196" s="218"/>
      <c r="SWJ2196" s="218"/>
      <c r="SWK2196" s="218"/>
      <c r="SWL2196" s="218"/>
      <c r="SWM2196" s="218"/>
      <c r="SWN2196" s="218"/>
      <c r="SWO2196" s="218"/>
      <c r="SWP2196" s="218"/>
      <c r="SWQ2196" s="218"/>
      <c r="SWR2196" s="218"/>
      <c r="SWS2196" s="218"/>
      <c r="SWT2196" s="218"/>
      <c r="SWU2196" s="218"/>
      <c r="SWV2196" s="218"/>
      <c r="SWW2196" s="218"/>
      <c r="SWX2196" s="218"/>
      <c r="SWY2196" s="218"/>
      <c r="SWZ2196" s="218"/>
      <c r="SXA2196" s="218"/>
      <c r="SXB2196" s="218"/>
      <c r="SXC2196" s="218"/>
      <c r="SXD2196" s="218"/>
      <c r="SXE2196" s="218"/>
      <c r="SXF2196" s="218"/>
      <c r="SXG2196" s="218"/>
      <c r="SXH2196" s="218"/>
      <c r="SXI2196" s="218"/>
      <c r="SXJ2196" s="218"/>
      <c r="SXK2196" s="218"/>
      <c r="SXL2196" s="218"/>
      <c r="SXM2196" s="218"/>
      <c r="SXN2196" s="218"/>
      <c r="SXO2196" s="218"/>
      <c r="SXP2196" s="218"/>
      <c r="SXQ2196" s="218"/>
      <c r="SXR2196" s="218"/>
      <c r="SXS2196" s="218"/>
      <c r="SXT2196" s="218"/>
      <c r="SXU2196" s="218"/>
      <c r="SXV2196" s="218"/>
      <c r="SXW2196" s="218"/>
      <c r="SXX2196" s="218"/>
      <c r="SXY2196" s="218"/>
      <c r="SXZ2196" s="218"/>
      <c r="SYA2196" s="218"/>
      <c r="SYB2196" s="218"/>
      <c r="SYC2196" s="218"/>
      <c r="SYD2196" s="218"/>
      <c r="SYE2196" s="218"/>
      <c r="SYF2196" s="218"/>
      <c r="SYG2196" s="218"/>
      <c r="SYH2196" s="218"/>
      <c r="SYI2196" s="218"/>
      <c r="SYJ2196" s="218"/>
      <c r="SYK2196" s="218"/>
      <c r="SYL2196" s="218"/>
      <c r="SYM2196" s="218"/>
      <c r="SYN2196" s="218"/>
      <c r="SYO2196" s="218"/>
      <c r="SYP2196" s="218"/>
      <c r="SYQ2196" s="218"/>
      <c r="SYR2196" s="218"/>
      <c r="SYS2196" s="218"/>
      <c r="SYT2196" s="218"/>
      <c r="SYU2196" s="218"/>
      <c r="SYV2196" s="218"/>
      <c r="SYW2196" s="218"/>
      <c r="SYX2196" s="218"/>
      <c r="SYY2196" s="218"/>
      <c r="SYZ2196" s="218"/>
      <c r="SZA2196" s="218"/>
      <c r="SZB2196" s="218"/>
      <c r="SZC2196" s="218"/>
      <c r="SZD2196" s="218"/>
      <c r="SZE2196" s="218"/>
      <c r="SZF2196" s="218"/>
      <c r="SZG2196" s="218"/>
      <c r="SZH2196" s="218"/>
      <c r="SZI2196" s="218"/>
      <c r="SZJ2196" s="218"/>
      <c r="SZK2196" s="218"/>
      <c r="SZL2196" s="218"/>
      <c r="SZM2196" s="218"/>
      <c r="SZN2196" s="218"/>
      <c r="SZO2196" s="218"/>
      <c r="SZP2196" s="218"/>
      <c r="SZQ2196" s="218"/>
      <c r="SZR2196" s="218"/>
      <c r="SZS2196" s="218"/>
      <c r="SZT2196" s="218"/>
      <c r="SZU2196" s="218"/>
      <c r="SZV2196" s="218"/>
      <c r="SZW2196" s="218"/>
      <c r="SZX2196" s="218"/>
      <c r="SZY2196" s="218"/>
      <c r="SZZ2196" s="218"/>
      <c r="TAA2196" s="218"/>
      <c r="TAB2196" s="218"/>
      <c r="TAC2196" s="218"/>
      <c r="TAD2196" s="218"/>
      <c r="TAE2196" s="218"/>
      <c r="TAF2196" s="218"/>
      <c r="TAG2196" s="218"/>
      <c r="TAH2196" s="218"/>
      <c r="TAI2196" s="218"/>
      <c r="TAJ2196" s="218"/>
      <c r="TAK2196" s="218"/>
      <c r="TAL2196" s="218"/>
      <c r="TAM2196" s="218"/>
      <c r="TAN2196" s="218"/>
      <c r="TAO2196" s="218"/>
      <c r="TAP2196" s="218"/>
      <c r="TAQ2196" s="218"/>
      <c r="TAR2196" s="218"/>
      <c r="TAS2196" s="218"/>
      <c r="TAT2196" s="218"/>
      <c r="TAU2196" s="218"/>
      <c r="TAV2196" s="218"/>
      <c r="TAW2196" s="218"/>
      <c r="TAX2196" s="218"/>
      <c r="TAY2196" s="218"/>
      <c r="TAZ2196" s="218"/>
      <c r="TBA2196" s="218"/>
      <c r="TBB2196" s="218"/>
      <c r="TBC2196" s="218"/>
      <c r="TBD2196" s="218"/>
      <c r="TBE2196" s="218"/>
      <c r="TBF2196" s="218"/>
      <c r="TBG2196" s="218"/>
      <c r="TBH2196" s="218"/>
      <c r="TBI2196" s="218"/>
      <c r="TBJ2196" s="218"/>
      <c r="TBK2196" s="218"/>
      <c r="TBL2196" s="218"/>
      <c r="TBM2196" s="218"/>
      <c r="TBN2196" s="218"/>
      <c r="TBO2196" s="218"/>
      <c r="TBP2196" s="218"/>
      <c r="TBQ2196" s="218"/>
      <c r="TBR2196" s="218"/>
      <c r="TBS2196" s="218"/>
      <c r="TBT2196" s="218"/>
      <c r="TBU2196" s="218"/>
      <c r="TBV2196" s="218"/>
      <c r="TBW2196" s="218"/>
      <c r="TBX2196" s="218"/>
      <c r="TBY2196" s="218"/>
      <c r="TBZ2196" s="218"/>
      <c r="TCA2196" s="218"/>
      <c r="TCB2196" s="218"/>
      <c r="TCC2196" s="218"/>
      <c r="TCD2196" s="218"/>
      <c r="TCE2196" s="218"/>
      <c r="TCF2196" s="218"/>
      <c r="TCG2196" s="218"/>
      <c r="TCH2196" s="218"/>
      <c r="TCI2196" s="218"/>
      <c r="TCJ2196" s="218"/>
      <c r="TCK2196" s="218"/>
      <c r="TCL2196" s="218"/>
      <c r="TCM2196" s="218"/>
      <c r="TCN2196" s="218"/>
      <c r="TCO2196" s="218"/>
      <c r="TCP2196" s="218"/>
      <c r="TCQ2196" s="218"/>
      <c r="TCR2196" s="218"/>
      <c r="TCS2196" s="218"/>
      <c r="TCT2196" s="218"/>
      <c r="TCU2196" s="218"/>
      <c r="TCV2196" s="218"/>
      <c r="TCW2196" s="218"/>
      <c r="TCX2196" s="218"/>
      <c r="TCY2196" s="218"/>
      <c r="TCZ2196" s="218"/>
      <c r="TDA2196" s="218"/>
      <c r="TDB2196" s="218"/>
      <c r="TDC2196" s="218"/>
      <c r="TDD2196" s="218"/>
      <c r="TDE2196" s="218"/>
      <c r="TDF2196" s="218"/>
      <c r="TDG2196" s="218"/>
      <c r="TDH2196" s="218"/>
      <c r="TDI2196" s="218"/>
      <c r="TDJ2196" s="218"/>
      <c r="TDK2196" s="218"/>
      <c r="TDL2196" s="218"/>
      <c r="TDM2196" s="218"/>
      <c r="TDN2196" s="218"/>
      <c r="TDO2196" s="218"/>
      <c r="TDP2196" s="218"/>
      <c r="TDQ2196" s="218"/>
      <c r="TDR2196" s="218"/>
      <c r="TDS2196" s="218"/>
      <c r="TDT2196" s="218"/>
      <c r="TDU2196" s="218"/>
      <c r="TDV2196" s="218"/>
      <c r="TDW2196" s="218"/>
      <c r="TDX2196" s="218"/>
      <c r="TDY2196" s="218"/>
      <c r="TDZ2196" s="218"/>
      <c r="TEA2196" s="218"/>
      <c r="TEB2196" s="218"/>
      <c r="TEC2196" s="218"/>
      <c r="TED2196" s="218"/>
      <c r="TEE2196" s="218"/>
      <c r="TEF2196" s="218"/>
      <c r="TEG2196" s="218"/>
      <c r="TEH2196" s="218"/>
      <c r="TEI2196" s="218"/>
      <c r="TEJ2196" s="218"/>
      <c r="TEK2196" s="218"/>
      <c r="TEL2196" s="218"/>
      <c r="TEM2196" s="218"/>
      <c r="TEN2196" s="218"/>
      <c r="TEO2196" s="218"/>
      <c r="TEP2196" s="218"/>
      <c r="TEQ2196" s="218"/>
      <c r="TER2196" s="218"/>
      <c r="TES2196" s="218"/>
      <c r="TET2196" s="218"/>
      <c r="TEU2196" s="218"/>
      <c r="TEV2196" s="218"/>
      <c r="TEW2196" s="218"/>
      <c r="TEX2196" s="218"/>
      <c r="TEY2196" s="218"/>
      <c r="TEZ2196" s="218"/>
      <c r="TFA2196" s="218"/>
      <c r="TFB2196" s="218"/>
      <c r="TFC2196" s="218"/>
      <c r="TFD2196" s="218"/>
      <c r="TFE2196" s="218"/>
      <c r="TFF2196" s="218"/>
      <c r="TFG2196" s="218"/>
      <c r="TFH2196" s="218"/>
      <c r="TFI2196" s="218"/>
      <c r="TFJ2196" s="218"/>
      <c r="TFK2196" s="218"/>
      <c r="TFL2196" s="218"/>
      <c r="TFM2196" s="218"/>
      <c r="TFN2196" s="218"/>
      <c r="TFO2196" s="218"/>
      <c r="TFP2196" s="218"/>
      <c r="TFQ2196" s="218"/>
      <c r="TFR2196" s="218"/>
      <c r="TFS2196" s="218"/>
      <c r="TFT2196" s="218"/>
      <c r="TFU2196" s="218"/>
      <c r="TFV2196" s="218"/>
      <c r="TFW2196" s="218"/>
      <c r="TFX2196" s="218"/>
      <c r="TFY2196" s="218"/>
      <c r="TFZ2196" s="218"/>
      <c r="TGA2196" s="218"/>
      <c r="TGB2196" s="218"/>
      <c r="TGC2196" s="218"/>
      <c r="TGD2196" s="218"/>
      <c r="TGE2196" s="218"/>
      <c r="TGF2196" s="218"/>
      <c r="TGG2196" s="218"/>
      <c r="TGH2196" s="218"/>
      <c r="TGI2196" s="218"/>
      <c r="TGJ2196" s="218"/>
      <c r="TGK2196" s="218"/>
      <c r="TGL2196" s="218"/>
      <c r="TGM2196" s="218"/>
      <c r="TGN2196" s="218"/>
      <c r="TGO2196" s="218"/>
      <c r="TGP2196" s="218"/>
      <c r="TGQ2196" s="218"/>
      <c r="TGR2196" s="218"/>
      <c r="TGS2196" s="218"/>
      <c r="TGT2196" s="218"/>
      <c r="TGU2196" s="218"/>
      <c r="TGV2196" s="218"/>
      <c r="TGW2196" s="218"/>
      <c r="TGX2196" s="218"/>
      <c r="TGY2196" s="218"/>
      <c r="TGZ2196" s="218"/>
      <c r="THA2196" s="218"/>
      <c r="THB2196" s="218"/>
      <c r="THC2196" s="218"/>
      <c r="THD2196" s="218"/>
      <c r="THE2196" s="218"/>
      <c r="THF2196" s="218"/>
      <c r="THG2196" s="218"/>
      <c r="THH2196" s="218"/>
      <c r="THI2196" s="218"/>
      <c r="THJ2196" s="218"/>
      <c r="THK2196" s="218"/>
      <c r="THL2196" s="218"/>
      <c r="THM2196" s="218"/>
      <c r="THN2196" s="218"/>
      <c r="THO2196" s="218"/>
      <c r="THP2196" s="218"/>
      <c r="THQ2196" s="218"/>
      <c r="THR2196" s="218"/>
      <c r="THS2196" s="218"/>
      <c r="THT2196" s="218"/>
      <c r="THU2196" s="218"/>
      <c r="THV2196" s="218"/>
      <c r="THW2196" s="218"/>
      <c r="THX2196" s="218"/>
      <c r="THY2196" s="218"/>
      <c r="THZ2196" s="218"/>
      <c r="TIA2196" s="218"/>
      <c r="TIB2196" s="218"/>
      <c r="TIC2196" s="218"/>
      <c r="TID2196" s="218"/>
      <c r="TIE2196" s="218"/>
      <c r="TIF2196" s="218"/>
      <c r="TIG2196" s="218"/>
      <c r="TIH2196" s="218"/>
      <c r="TII2196" s="218"/>
      <c r="TIJ2196" s="218"/>
      <c r="TIK2196" s="218"/>
      <c r="TIL2196" s="218"/>
      <c r="TIM2196" s="218"/>
      <c r="TIN2196" s="218"/>
      <c r="TIO2196" s="218"/>
      <c r="TIP2196" s="218"/>
      <c r="TIQ2196" s="218"/>
      <c r="TIR2196" s="218"/>
      <c r="TIS2196" s="218"/>
      <c r="TIT2196" s="218"/>
      <c r="TIU2196" s="218"/>
      <c r="TIV2196" s="218"/>
      <c r="TIW2196" s="218"/>
      <c r="TIX2196" s="218"/>
      <c r="TIY2196" s="218"/>
      <c r="TIZ2196" s="218"/>
      <c r="TJA2196" s="218"/>
      <c r="TJB2196" s="218"/>
      <c r="TJC2196" s="218"/>
      <c r="TJD2196" s="218"/>
      <c r="TJE2196" s="218"/>
      <c r="TJF2196" s="218"/>
      <c r="TJG2196" s="218"/>
      <c r="TJH2196" s="218"/>
      <c r="TJI2196" s="218"/>
      <c r="TJJ2196" s="218"/>
      <c r="TJK2196" s="218"/>
      <c r="TJL2196" s="218"/>
      <c r="TJM2196" s="218"/>
      <c r="TJN2196" s="218"/>
      <c r="TJO2196" s="218"/>
      <c r="TJP2196" s="218"/>
      <c r="TJQ2196" s="218"/>
      <c r="TJR2196" s="218"/>
      <c r="TJS2196" s="218"/>
      <c r="TJT2196" s="218"/>
      <c r="TJU2196" s="218"/>
      <c r="TJV2196" s="218"/>
      <c r="TJW2196" s="218"/>
      <c r="TJX2196" s="218"/>
      <c r="TJY2196" s="218"/>
      <c r="TJZ2196" s="218"/>
      <c r="TKA2196" s="218"/>
      <c r="TKB2196" s="218"/>
      <c r="TKC2196" s="218"/>
      <c r="TKD2196" s="218"/>
      <c r="TKE2196" s="218"/>
      <c r="TKF2196" s="218"/>
      <c r="TKG2196" s="218"/>
      <c r="TKH2196" s="218"/>
      <c r="TKI2196" s="218"/>
      <c r="TKJ2196" s="218"/>
      <c r="TKK2196" s="218"/>
      <c r="TKL2196" s="218"/>
      <c r="TKM2196" s="218"/>
      <c r="TKN2196" s="218"/>
      <c r="TKO2196" s="218"/>
      <c r="TKP2196" s="218"/>
      <c r="TKQ2196" s="218"/>
      <c r="TKR2196" s="218"/>
      <c r="TKS2196" s="218"/>
      <c r="TKT2196" s="218"/>
      <c r="TKU2196" s="218"/>
      <c r="TKV2196" s="218"/>
      <c r="TKW2196" s="218"/>
      <c r="TKX2196" s="218"/>
      <c r="TKY2196" s="218"/>
      <c r="TKZ2196" s="218"/>
      <c r="TLA2196" s="218"/>
      <c r="TLB2196" s="218"/>
      <c r="TLC2196" s="218"/>
      <c r="TLD2196" s="218"/>
      <c r="TLE2196" s="218"/>
      <c r="TLF2196" s="218"/>
      <c r="TLG2196" s="218"/>
      <c r="TLH2196" s="218"/>
      <c r="TLI2196" s="218"/>
      <c r="TLJ2196" s="218"/>
      <c r="TLK2196" s="218"/>
      <c r="TLL2196" s="218"/>
      <c r="TLM2196" s="218"/>
      <c r="TLN2196" s="218"/>
      <c r="TLO2196" s="218"/>
      <c r="TLP2196" s="218"/>
      <c r="TLQ2196" s="218"/>
      <c r="TLR2196" s="218"/>
      <c r="TLS2196" s="218"/>
      <c r="TLT2196" s="218"/>
      <c r="TLU2196" s="218"/>
      <c r="TLV2196" s="218"/>
      <c r="TLW2196" s="218"/>
      <c r="TLX2196" s="218"/>
      <c r="TLY2196" s="218"/>
      <c r="TLZ2196" s="218"/>
      <c r="TMA2196" s="218"/>
      <c r="TMB2196" s="218"/>
      <c r="TMC2196" s="218"/>
      <c r="TMD2196" s="218"/>
      <c r="TME2196" s="218"/>
      <c r="TMF2196" s="218"/>
      <c r="TMG2196" s="218"/>
      <c r="TMH2196" s="218"/>
      <c r="TMI2196" s="218"/>
      <c r="TMJ2196" s="218"/>
      <c r="TMK2196" s="218"/>
      <c r="TML2196" s="218"/>
      <c r="TMM2196" s="218"/>
      <c r="TMN2196" s="218"/>
      <c r="TMO2196" s="218"/>
      <c r="TMP2196" s="218"/>
      <c r="TMQ2196" s="218"/>
      <c r="TMR2196" s="218"/>
      <c r="TMS2196" s="218"/>
      <c r="TMT2196" s="218"/>
      <c r="TMU2196" s="218"/>
      <c r="TMV2196" s="218"/>
      <c r="TMW2196" s="218"/>
      <c r="TMX2196" s="218"/>
      <c r="TMY2196" s="218"/>
      <c r="TMZ2196" s="218"/>
      <c r="TNA2196" s="218"/>
      <c r="TNB2196" s="218"/>
      <c r="TNC2196" s="218"/>
      <c r="TND2196" s="218"/>
      <c r="TNE2196" s="218"/>
      <c r="TNF2196" s="218"/>
      <c r="TNG2196" s="218"/>
      <c r="TNH2196" s="218"/>
      <c r="TNI2196" s="218"/>
      <c r="TNJ2196" s="218"/>
      <c r="TNK2196" s="218"/>
      <c r="TNL2196" s="218"/>
      <c r="TNM2196" s="218"/>
      <c r="TNN2196" s="218"/>
      <c r="TNO2196" s="218"/>
      <c r="TNP2196" s="218"/>
      <c r="TNQ2196" s="218"/>
      <c r="TNR2196" s="218"/>
      <c r="TNS2196" s="218"/>
      <c r="TNT2196" s="218"/>
      <c r="TNU2196" s="218"/>
      <c r="TNV2196" s="218"/>
      <c r="TNW2196" s="218"/>
      <c r="TNX2196" s="218"/>
      <c r="TNY2196" s="218"/>
      <c r="TNZ2196" s="218"/>
      <c r="TOA2196" s="218"/>
      <c r="TOB2196" s="218"/>
      <c r="TOC2196" s="218"/>
      <c r="TOD2196" s="218"/>
      <c r="TOE2196" s="218"/>
      <c r="TOF2196" s="218"/>
      <c r="TOG2196" s="218"/>
      <c r="TOH2196" s="218"/>
      <c r="TOI2196" s="218"/>
      <c r="TOJ2196" s="218"/>
      <c r="TOK2196" s="218"/>
      <c r="TOL2196" s="218"/>
      <c r="TOM2196" s="218"/>
      <c r="TON2196" s="218"/>
      <c r="TOO2196" s="218"/>
      <c r="TOP2196" s="218"/>
      <c r="TOQ2196" s="218"/>
      <c r="TOR2196" s="218"/>
      <c r="TOS2196" s="218"/>
      <c r="TOT2196" s="218"/>
      <c r="TOU2196" s="218"/>
      <c r="TOV2196" s="218"/>
      <c r="TOW2196" s="218"/>
      <c r="TOX2196" s="218"/>
      <c r="TOY2196" s="218"/>
      <c r="TOZ2196" s="218"/>
      <c r="TPA2196" s="218"/>
      <c r="TPB2196" s="218"/>
      <c r="TPC2196" s="218"/>
      <c r="TPD2196" s="218"/>
      <c r="TPE2196" s="218"/>
      <c r="TPF2196" s="218"/>
      <c r="TPG2196" s="218"/>
      <c r="TPH2196" s="218"/>
      <c r="TPI2196" s="218"/>
      <c r="TPJ2196" s="218"/>
      <c r="TPK2196" s="218"/>
      <c r="TPL2196" s="218"/>
      <c r="TPM2196" s="218"/>
      <c r="TPN2196" s="218"/>
      <c r="TPO2196" s="218"/>
      <c r="TPP2196" s="218"/>
      <c r="TPQ2196" s="218"/>
      <c r="TPR2196" s="218"/>
      <c r="TPS2196" s="218"/>
      <c r="TPT2196" s="218"/>
      <c r="TPU2196" s="218"/>
      <c r="TPV2196" s="218"/>
      <c r="TPW2196" s="218"/>
      <c r="TPX2196" s="218"/>
      <c r="TPY2196" s="218"/>
      <c r="TPZ2196" s="218"/>
      <c r="TQA2196" s="218"/>
      <c r="TQB2196" s="218"/>
      <c r="TQC2196" s="218"/>
      <c r="TQD2196" s="218"/>
      <c r="TQE2196" s="218"/>
      <c r="TQF2196" s="218"/>
      <c r="TQG2196" s="218"/>
      <c r="TQH2196" s="218"/>
      <c r="TQI2196" s="218"/>
      <c r="TQJ2196" s="218"/>
      <c r="TQK2196" s="218"/>
      <c r="TQL2196" s="218"/>
      <c r="TQM2196" s="218"/>
      <c r="TQN2196" s="218"/>
      <c r="TQO2196" s="218"/>
      <c r="TQP2196" s="218"/>
      <c r="TQQ2196" s="218"/>
      <c r="TQR2196" s="218"/>
      <c r="TQS2196" s="218"/>
      <c r="TQT2196" s="218"/>
      <c r="TQU2196" s="218"/>
      <c r="TQV2196" s="218"/>
      <c r="TQW2196" s="218"/>
      <c r="TQX2196" s="218"/>
      <c r="TQY2196" s="218"/>
      <c r="TQZ2196" s="218"/>
      <c r="TRA2196" s="218"/>
      <c r="TRB2196" s="218"/>
      <c r="TRC2196" s="218"/>
      <c r="TRD2196" s="218"/>
      <c r="TRE2196" s="218"/>
      <c r="TRF2196" s="218"/>
      <c r="TRG2196" s="218"/>
      <c r="TRH2196" s="218"/>
      <c r="TRI2196" s="218"/>
      <c r="TRJ2196" s="218"/>
      <c r="TRK2196" s="218"/>
      <c r="TRL2196" s="218"/>
      <c r="TRM2196" s="218"/>
      <c r="TRN2196" s="218"/>
      <c r="TRO2196" s="218"/>
      <c r="TRP2196" s="218"/>
      <c r="TRQ2196" s="218"/>
      <c r="TRR2196" s="218"/>
      <c r="TRS2196" s="218"/>
      <c r="TRT2196" s="218"/>
      <c r="TRU2196" s="218"/>
      <c r="TRV2196" s="218"/>
      <c r="TRW2196" s="218"/>
      <c r="TRX2196" s="218"/>
      <c r="TRY2196" s="218"/>
      <c r="TRZ2196" s="218"/>
      <c r="TSA2196" s="218"/>
      <c r="TSB2196" s="218"/>
      <c r="TSC2196" s="218"/>
      <c r="TSD2196" s="218"/>
      <c r="TSE2196" s="218"/>
      <c r="TSF2196" s="218"/>
      <c r="TSG2196" s="218"/>
      <c r="TSH2196" s="218"/>
      <c r="TSI2196" s="218"/>
      <c r="TSJ2196" s="218"/>
      <c r="TSK2196" s="218"/>
      <c r="TSL2196" s="218"/>
      <c r="TSM2196" s="218"/>
      <c r="TSN2196" s="218"/>
      <c r="TSO2196" s="218"/>
      <c r="TSP2196" s="218"/>
      <c r="TSQ2196" s="218"/>
      <c r="TSR2196" s="218"/>
      <c r="TSS2196" s="218"/>
      <c r="TST2196" s="218"/>
      <c r="TSU2196" s="218"/>
      <c r="TSV2196" s="218"/>
      <c r="TSW2196" s="218"/>
      <c r="TSX2196" s="218"/>
      <c r="TSY2196" s="218"/>
      <c r="TSZ2196" s="218"/>
      <c r="TTA2196" s="218"/>
      <c r="TTB2196" s="218"/>
      <c r="TTC2196" s="218"/>
      <c r="TTD2196" s="218"/>
      <c r="TTE2196" s="218"/>
      <c r="TTF2196" s="218"/>
      <c r="TTG2196" s="218"/>
      <c r="TTH2196" s="218"/>
      <c r="TTI2196" s="218"/>
      <c r="TTJ2196" s="218"/>
      <c r="TTK2196" s="218"/>
      <c r="TTL2196" s="218"/>
      <c r="TTM2196" s="218"/>
      <c r="TTN2196" s="218"/>
      <c r="TTO2196" s="218"/>
      <c r="TTP2196" s="218"/>
      <c r="TTQ2196" s="218"/>
      <c r="TTR2196" s="218"/>
      <c r="TTS2196" s="218"/>
      <c r="TTT2196" s="218"/>
      <c r="TTU2196" s="218"/>
      <c r="TTV2196" s="218"/>
      <c r="TTW2196" s="218"/>
      <c r="TTX2196" s="218"/>
      <c r="TTY2196" s="218"/>
      <c r="TTZ2196" s="218"/>
      <c r="TUA2196" s="218"/>
      <c r="TUB2196" s="218"/>
      <c r="TUC2196" s="218"/>
      <c r="TUD2196" s="218"/>
      <c r="TUE2196" s="218"/>
      <c r="TUF2196" s="218"/>
      <c r="TUG2196" s="218"/>
      <c r="TUH2196" s="218"/>
      <c r="TUI2196" s="218"/>
      <c r="TUJ2196" s="218"/>
      <c r="TUK2196" s="218"/>
      <c r="TUL2196" s="218"/>
      <c r="TUM2196" s="218"/>
      <c r="TUN2196" s="218"/>
      <c r="TUO2196" s="218"/>
      <c r="TUP2196" s="218"/>
      <c r="TUQ2196" s="218"/>
      <c r="TUR2196" s="218"/>
      <c r="TUS2196" s="218"/>
      <c r="TUT2196" s="218"/>
      <c r="TUU2196" s="218"/>
      <c r="TUV2196" s="218"/>
      <c r="TUW2196" s="218"/>
      <c r="TUX2196" s="218"/>
      <c r="TUY2196" s="218"/>
      <c r="TUZ2196" s="218"/>
      <c r="TVA2196" s="218"/>
      <c r="TVB2196" s="218"/>
      <c r="TVC2196" s="218"/>
      <c r="TVD2196" s="218"/>
      <c r="TVE2196" s="218"/>
      <c r="TVF2196" s="218"/>
      <c r="TVG2196" s="218"/>
      <c r="TVH2196" s="218"/>
      <c r="TVI2196" s="218"/>
      <c r="TVJ2196" s="218"/>
      <c r="TVK2196" s="218"/>
      <c r="TVL2196" s="218"/>
      <c r="TVM2196" s="218"/>
      <c r="TVN2196" s="218"/>
      <c r="TVO2196" s="218"/>
      <c r="TVP2196" s="218"/>
      <c r="TVQ2196" s="218"/>
      <c r="TVR2196" s="218"/>
      <c r="TVS2196" s="218"/>
      <c r="TVT2196" s="218"/>
      <c r="TVU2196" s="218"/>
      <c r="TVV2196" s="218"/>
      <c r="TVW2196" s="218"/>
      <c r="TVX2196" s="218"/>
      <c r="TVY2196" s="218"/>
      <c r="TVZ2196" s="218"/>
      <c r="TWA2196" s="218"/>
      <c r="TWB2196" s="218"/>
      <c r="TWC2196" s="218"/>
      <c r="TWD2196" s="218"/>
      <c r="TWE2196" s="218"/>
      <c r="TWF2196" s="218"/>
      <c r="TWG2196" s="218"/>
      <c r="TWH2196" s="218"/>
      <c r="TWI2196" s="218"/>
      <c r="TWJ2196" s="218"/>
      <c r="TWK2196" s="218"/>
      <c r="TWL2196" s="218"/>
      <c r="TWM2196" s="218"/>
      <c r="TWN2196" s="218"/>
      <c r="TWO2196" s="218"/>
      <c r="TWP2196" s="218"/>
      <c r="TWQ2196" s="218"/>
      <c r="TWR2196" s="218"/>
      <c r="TWS2196" s="218"/>
      <c r="TWT2196" s="218"/>
      <c r="TWU2196" s="218"/>
      <c r="TWV2196" s="218"/>
      <c r="TWW2196" s="218"/>
      <c r="TWX2196" s="218"/>
      <c r="TWY2196" s="218"/>
      <c r="TWZ2196" s="218"/>
      <c r="TXA2196" s="218"/>
      <c r="TXB2196" s="218"/>
      <c r="TXC2196" s="218"/>
      <c r="TXD2196" s="218"/>
      <c r="TXE2196" s="218"/>
      <c r="TXF2196" s="218"/>
      <c r="TXG2196" s="218"/>
      <c r="TXH2196" s="218"/>
      <c r="TXI2196" s="218"/>
      <c r="TXJ2196" s="218"/>
      <c r="TXK2196" s="218"/>
      <c r="TXL2196" s="218"/>
      <c r="TXM2196" s="218"/>
      <c r="TXN2196" s="218"/>
      <c r="TXO2196" s="218"/>
      <c r="TXP2196" s="218"/>
      <c r="TXQ2196" s="218"/>
      <c r="TXR2196" s="218"/>
      <c r="TXS2196" s="218"/>
      <c r="TXT2196" s="218"/>
      <c r="TXU2196" s="218"/>
      <c r="TXV2196" s="218"/>
      <c r="TXW2196" s="218"/>
      <c r="TXX2196" s="218"/>
      <c r="TXY2196" s="218"/>
      <c r="TXZ2196" s="218"/>
      <c r="TYA2196" s="218"/>
      <c r="TYB2196" s="218"/>
      <c r="TYC2196" s="218"/>
      <c r="TYD2196" s="218"/>
      <c r="TYE2196" s="218"/>
      <c r="TYF2196" s="218"/>
      <c r="TYG2196" s="218"/>
      <c r="TYH2196" s="218"/>
      <c r="TYI2196" s="218"/>
      <c r="TYJ2196" s="218"/>
      <c r="TYK2196" s="218"/>
      <c r="TYL2196" s="218"/>
      <c r="TYM2196" s="218"/>
      <c r="TYN2196" s="218"/>
      <c r="TYO2196" s="218"/>
      <c r="TYP2196" s="218"/>
      <c r="TYQ2196" s="218"/>
      <c r="TYR2196" s="218"/>
      <c r="TYS2196" s="218"/>
      <c r="TYT2196" s="218"/>
      <c r="TYU2196" s="218"/>
      <c r="TYV2196" s="218"/>
      <c r="TYW2196" s="218"/>
      <c r="TYX2196" s="218"/>
      <c r="TYY2196" s="218"/>
      <c r="TYZ2196" s="218"/>
      <c r="TZA2196" s="218"/>
      <c r="TZB2196" s="218"/>
      <c r="TZC2196" s="218"/>
      <c r="TZD2196" s="218"/>
      <c r="TZE2196" s="218"/>
      <c r="TZF2196" s="218"/>
      <c r="TZG2196" s="218"/>
      <c r="TZH2196" s="218"/>
      <c r="TZI2196" s="218"/>
      <c r="TZJ2196" s="218"/>
      <c r="TZK2196" s="218"/>
      <c r="TZL2196" s="218"/>
      <c r="TZM2196" s="218"/>
      <c r="TZN2196" s="218"/>
      <c r="TZO2196" s="218"/>
      <c r="TZP2196" s="218"/>
      <c r="TZQ2196" s="218"/>
      <c r="TZR2196" s="218"/>
      <c r="TZS2196" s="218"/>
      <c r="TZT2196" s="218"/>
      <c r="TZU2196" s="218"/>
      <c r="TZV2196" s="218"/>
      <c r="TZW2196" s="218"/>
      <c r="TZX2196" s="218"/>
      <c r="TZY2196" s="218"/>
      <c r="TZZ2196" s="218"/>
      <c r="UAA2196" s="218"/>
      <c r="UAB2196" s="218"/>
      <c r="UAC2196" s="218"/>
      <c r="UAD2196" s="218"/>
      <c r="UAE2196" s="218"/>
      <c r="UAF2196" s="218"/>
      <c r="UAG2196" s="218"/>
      <c r="UAH2196" s="218"/>
      <c r="UAI2196" s="218"/>
      <c r="UAJ2196" s="218"/>
      <c r="UAK2196" s="218"/>
      <c r="UAL2196" s="218"/>
      <c r="UAM2196" s="218"/>
      <c r="UAN2196" s="218"/>
      <c r="UAO2196" s="218"/>
      <c r="UAP2196" s="218"/>
      <c r="UAQ2196" s="218"/>
      <c r="UAR2196" s="218"/>
      <c r="UAS2196" s="218"/>
      <c r="UAT2196" s="218"/>
      <c r="UAU2196" s="218"/>
      <c r="UAV2196" s="218"/>
      <c r="UAW2196" s="218"/>
      <c r="UAX2196" s="218"/>
      <c r="UAY2196" s="218"/>
      <c r="UAZ2196" s="218"/>
      <c r="UBA2196" s="218"/>
      <c r="UBB2196" s="218"/>
      <c r="UBC2196" s="218"/>
      <c r="UBD2196" s="218"/>
      <c r="UBE2196" s="218"/>
      <c r="UBF2196" s="218"/>
      <c r="UBG2196" s="218"/>
      <c r="UBH2196" s="218"/>
      <c r="UBI2196" s="218"/>
      <c r="UBJ2196" s="218"/>
      <c r="UBK2196" s="218"/>
      <c r="UBL2196" s="218"/>
      <c r="UBM2196" s="218"/>
      <c r="UBN2196" s="218"/>
      <c r="UBO2196" s="218"/>
      <c r="UBP2196" s="218"/>
      <c r="UBQ2196" s="218"/>
      <c r="UBR2196" s="218"/>
      <c r="UBS2196" s="218"/>
      <c r="UBT2196" s="218"/>
      <c r="UBU2196" s="218"/>
      <c r="UBV2196" s="218"/>
      <c r="UBW2196" s="218"/>
      <c r="UBX2196" s="218"/>
      <c r="UBY2196" s="218"/>
      <c r="UBZ2196" s="218"/>
      <c r="UCA2196" s="218"/>
      <c r="UCB2196" s="218"/>
      <c r="UCC2196" s="218"/>
      <c r="UCD2196" s="218"/>
      <c r="UCE2196" s="218"/>
      <c r="UCF2196" s="218"/>
      <c r="UCG2196" s="218"/>
      <c r="UCH2196" s="218"/>
      <c r="UCI2196" s="218"/>
      <c r="UCJ2196" s="218"/>
      <c r="UCK2196" s="218"/>
      <c r="UCL2196" s="218"/>
      <c r="UCM2196" s="218"/>
      <c r="UCN2196" s="218"/>
      <c r="UCO2196" s="218"/>
      <c r="UCP2196" s="218"/>
      <c r="UCQ2196" s="218"/>
      <c r="UCR2196" s="218"/>
      <c r="UCS2196" s="218"/>
      <c r="UCT2196" s="218"/>
      <c r="UCU2196" s="218"/>
      <c r="UCV2196" s="218"/>
      <c r="UCW2196" s="218"/>
      <c r="UCX2196" s="218"/>
      <c r="UCY2196" s="218"/>
      <c r="UCZ2196" s="218"/>
      <c r="UDA2196" s="218"/>
      <c r="UDB2196" s="218"/>
      <c r="UDC2196" s="218"/>
      <c r="UDD2196" s="218"/>
      <c r="UDE2196" s="218"/>
      <c r="UDF2196" s="218"/>
      <c r="UDG2196" s="218"/>
      <c r="UDH2196" s="218"/>
      <c r="UDI2196" s="218"/>
      <c r="UDJ2196" s="218"/>
      <c r="UDK2196" s="218"/>
      <c r="UDL2196" s="218"/>
      <c r="UDM2196" s="218"/>
      <c r="UDN2196" s="218"/>
      <c r="UDO2196" s="218"/>
      <c r="UDP2196" s="218"/>
      <c r="UDQ2196" s="218"/>
      <c r="UDR2196" s="218"/>
      <c r="UDS2196" s="218"/>
      <c r="UDT2196" s="218"/>
      <c r="UDU2196" s="218"/>
      <c r="UDV2196" s="218"/>
      <c r="UDW2196" s="218"/>
      <c r="UDX2196" s="218"/>
      <c r="UDY2196" s="218"/>
      <c r="UDZ2196" s="218"/>
      <c r="UEA2196" s="218"/>
      <c r="UEB2196" s="218"/>
      <c r="UEC2196" s="218"/>
      <c r="UED2196" s="218"/>
      <c r="UEE2196" s="218"/>
      <c r="UEF2196" s="218"/>
      <c r="UEG2196" s="218"/>
      <c r="UEH2196" s="218"/>
      <c r="UEI2196" s="218"/>
      <c r="UEJ2196" s="218"/>
      <c r="UEK2196" s="218"/>
      <c r="UEL2196" s="218"/>
      <c r="UEM2196" s="218"/>
      <c r="UEN2196" s="218"/>
      <c r="UEO2196" s="218"/>
      <c r="UEP2196" s="218"/>
      <c r="UEQ2196" s="218"/>
      <c r="UER2196" s="218"/>
      <c r="UES2196" s="218"/>
      <c r="UET2196" s="218"/>
      <c r="UEU2196" s="218"/>
      <c r="UEV2196" s="218"/>
      <c r="UEW2196" s="218"/>
      <c r="UEX2196" s="218"/>
      <c r="UEY2196" s="218"/>
      <c r="UEZ2196" s="218"/>
      <c r="UFA2196" s="218"/>
      <c r="UFB2196" s="218"/>
      <c r="UFC2196" s="218"/>
      <c r="UFD2196" s="218"/>
      <c r="UFE2196" s="218"/>
      <c r="UFF2196" s="218"/>
      <c r="UFG2196" s="218"/>
      <c r="UFH2196" s="218"/>
      <c r="UFI2196" s="218"/>
      <c r="UFJ2196" s="218"/>
      <c r="UFK2196" s="218"/>
      <c r="UFL2196" s="218"/>
      <c r="UFM2196" s="218"/>
      <c r="UFN2196" s="218"/>
      <c r="UFO2196" s="218"/>
      <c r="UFP2196" s="218"/>
      <c r="UFQ2196" s="218"/>
      <c r="UFR2196" s="218"/>
      <c r="UFS2196" s="218"/>
      <c r="UFT2196" s="218"/>
      <c r="UFU2196" s="218"/>
      <c r="UFV2196" s="218"/>
      <c r="UFW2196" s="218"/>
      <c r="UFX2196" s="218"/>
      <c r="UFY2196" s="218"/>
      <c r="UFZ2196" s="218"/>
      <c r="UGA2196" s="218"/>
      <c r="UGB2196" s="218"/>
      <c r="UGC2196" s="218"/>
      <c r="UGD2196" s="218"/>
      <c r="UGE2196" s="218"/>
      <c r="UGF2196" s="218"/>
      <c r="UGG2196" s="218"/>
      <c r="UGH2196" s="218"/>
      <c r="UGI2196" s="218"/>
      <c r="UGJ2196" s="218"/>
      <c r="UGK2196" s="218"/>
      <c r="UGL2196" s="218"/>
      <c r="UGM2196" s="218"/>
      <c r="UGN2196" s="218"/>
      <c r="UGO2196" s="218"/>
      <c r="UGP2196" s="218"/>
      <c r="UGQ2196" s="218"/>
      <c r="UGR2196" s="218"/>
      <c r="UGS2196" s="218"/>
      <c r="UGT2196" s="218"/>
      <c r="UGU2196" s="218"/>
      <c r="UGV2196" s="218"/>
      <c r="UGW2196" s="218"/>
      <c r="UGX2196" s="218"/>
      <c r="UGY2196" s="218"/>
      <c r="UGZ2196" s="218"/>
      <c r="UHA2196" s="218"/>
      <c r="UHB2196" s="218"/>
      <c r="UHC2196" s="218"/>
      <c r="UHD2196" s="218"/>
      <c r="UHE2196" s="218"/>
      <c r="UHF2196" s="218"/>
      <c r="UHG2196" s="218"/>
      <c r="UHH2196" s="218"/>
      <c r="UHI2196" s="218"/>
      <c r="UHJ2196" s="218"/>
      <c r="UHK2196" s="218"/>
      <c r="UHL2196" s="218"/>
      <c r="UHM2196" s="218"/>
      <c r="UHN2196" s="218"/>
      <c r="UHO2196" s="218"/>
      <c r="UHP2196" s="218"/>
      <c r="UHQ2196" s="218"/>
      <c r="UHR2196" s="218"/>
      <c r="UHS2196" s="218"/>
      <c r="UHT2196" s="218"/>
      <c r="UHU2196" s="218"/>
      <c r="UHV2196" s="218"/>
      <c r="UHW2196" s="218"/>
      <c r="UHX2196" s="218"/>
      <c r="UHY2196" s="218"/>
      <c r="UHZ2196" s="218"/>
      <c r="UIA2196" s="218"/>
      <c r="UIB2196" s="218"/>
      <c r="UIC2196" s="218"/>
      <c r="UID2196" s="218"/>
      <c r="UIE2196" s="218"/>
      <c r="UIF2196" s="218"/>
      <c r="UIG2196" s="218"/>
      <c r="UIH2196" s="218"/>
      <c r="UII2196" s="218"/>
      <c r="UIJ2196" s="218"/>
      <c r="UIK2196" s="218"/>
      <c r="UIL2196" s="218"/>
      <c r="UIM2196" s="218"/>
      <c r="UIN2196" s="218"/>
      <c r="UIO2196" s="218"/>
      <c r="UIP2196" s="218"/>
      <c r="UIQ2196" s="218"/>
      <c r="UIR2196" s="218"/>
      <c r="UIS2196" s="218"/>
      <c r="UIT2196" s="218"/>
      <c r="UIU2196" s="218"/>
      <c r="UIV2196" s="218"/>
      <c r="UIW2196" s="218"/>
      <c r="UIX2196" s="218"/>
      <c r="UIY2196" s="218"/>
      <c r="UIZ2196" s="218"/>
      <c r="UJA2196" s="218"/>
      <c r="UJB2196" s="218"/>
      <c r="UJC2196" s="218"/>
      <c r="UJD2196" s="218"/>
      <c r="UJE2196" s="218"/>
      <c r="UJF2196" s="218"/>
      <c r="UJG2196" s="218"/>
      <c r="UJH2196" s="218"/>
      <c r="UJI2196" s="218"/>
      <c r="UJJ2196" s="218"/>
      <c r="UJK2196" s="218"/>
      <c r="UJL2196" s="218"/>
      <c r="UJM2196" s="218"/>
      <c r="UJN2196" s="218"/>
      <c r="UJO2196" s="218"/>
      <c r="UJP2196" s="218"/>
      <c r="UJQ2196" s="218"/>
      <c r="UJR2196" s="218"/>
      <c r="UJS2196" s="218"/>
      <c r="UJT2196" s="218"/>
      <c r="UJU2196" s="218"/>
      <c r="UJV2196" s="218"/>
      <c r="UJW2196" s="218"/>
      <c r="UJX2196" s="218"/>
      <c r="UJY2196" s="218"/>
      <c r="UJZ2196" s="218"/>
      <c r="UKA2196" s="218"/>
      <c r="UKB2196" s="218"/>
      <c r="UKC2196" s="218"/>
      <c r="UKD2196" s="218"/>
      <c r="UKE2196" s="218"/>
      <c r="UKF2196" s="218"/>
      <c r="UKG2196" s="218"/>
      <c r="UKH2196" s="218"/>
      <c r="UKI2196" s="218"/>
      <c r="UKJ2196" s="218"/>
      <c r="UKK2196" s="218"/>
      <c r="UKL2196" s="218"/>
      <c r="UKM2196" s="218"/>
      <c r="UKN2196" s="218"/>
      <c r="UKO2196" s="218"/>
      <c r="UKP2196" s="218"/>
      <c r="UKQ2196" s="218"/>
      <c r="UKR2196" s="218"/>
      <c r="UKS2196" s="218"/>
      <c r="UKT2196" s="218"/>
      <c r="UKU2196" s="218"/>
      <c r="UKV2196" s="218"/>
      <c r="UKW2196" s="218"/>
      <c r="UKX2196" s="218"/>
      <c r="UKY2196" s="218"/>
      <c r="UKZ2196" s="218"/>
      <c r="ULA2196" s="218"/>
      <c r="ULB2196" s="218"/>
      <c r="ULC2196" s="218"/>
      <c r="ULD2196" s="218"/>
      <c r="ULE2196" s="218"/>
      <c r="ULF2196" s="218"/>
      <c r="ULG2196" s="218"/>
      <c r="ULH2196" s="218"/>
      <c r="ULI2196" s="218"/>
      <c r="ULJ2196" s="218"/>
      <c r="ULK2196" s="218"/>
      <c r="ULL2196" s="218"/>
      <c r="ULM2196" s="218"/>
      <c r="ULN2196" s="218"/>
      <c r="ULO2196" s="218"/>
      <c r="ULP2196" s="218"/>
      <c r="ULQ2196" s="218"/>
      <c r="ULR2196" s="218"/>
      <c r="ULS2196" s="218"/>
      <c r="ULT2196" s="218"/>
      <c r="ULU2196" s="218"/>
      <c r="ULV2196" s="218"/>
      <c r="ULW2196" s="218"/>
      <c r="ULX2196" s="218"/>
      <c r="ULY2196" s="218"/>
      <c r="ULZ2196" s="218"/>
      <c r="UMA2196" s="218"/>
      <c r="UMB2196" s="218"/>
      <c r="UMC2196" s="218"/>
      <c r="UMD2196" s="218"/>
      <c r="UME2196" s="218"/>
      <c r="UMF2196" s="218"/>
      <c r="UMG2196" s="218"/>
      <c r="UMH2196" s="218"/>
      <c r="UMI2196" s="218"/>
      <c r="UMJ2196" s="218"/>
      <c r="UMK2196" s="218"/>
      <c r="UML2196" s="218"/>
      <c r="UMM2196" s="218"/>
      <c r="UMN2196" s="218"/>
      <c r="UMO2196" s="218"/>
      <c r="UMP2196" s="218"/>
      <c r="UMQ2196" s="218"/>
      <c r="UMR2196" s="218"/>
      <c r="UMS2196" s="218"/>
      <c r="UMT2196" s="218"/>
      <c r="UMU2196" s="218"/>
      <c r="UMV2196" s="218"/>
      <c r="UMW2196" s="218"/>
      <c r="UMX2196" s="218"/>
      <c r="UMY2196" s="218"/>
      <c r="UMZ2196" s="218"/>
      <c r="UNA2196" s="218"/>
      <c r="UNB2196" s="218"/>
      <c r="UNC2196" s="218"/>
      <c r="UND2196" s="218"/>
      <c r="UNE2196" s="218"/>
      <c r="UNF2196" s="218"/>
      <c r="UNG2196" s="218"/>
      <c r="UNH2196" s="218"/>
      <c r="UNI2196" s="218"/>
      <c r="UNJ2196" s="218"/>
      <c r="UNK2196" s="218"/>
      <c r="UNL2196" s="218"/>
      <c r="UNM2196" s="218"/>
      <c r="UNN2196" s="218"/>
      <c r="UNO2196" s="218"/>
      <c r="UNP2196" s="218"/>
      <c r="UNQ2196" s="218"/>
      <c r="UNR2196" s="218"/>
      <c r="UNS2196" s="218"/>
      <c r="UNT2196" s="218"/>
      <c r="UNU2196" s="218"/>
      <c r="UNV2196" s="218"/>
      <c r="UNW2196" s="218"/>
      <c r="UNX2196" s="218"/>
      <c r="UNY2196" s="218"/>
      <c r="UNZ2196" s="218"/>
      <c r="UOA2196" s="218"/>
      <c r="UOB2196" s="218"/>
      <c r="UOC2196" s="218"/>
      <c r="UOD2196" s="218"/>
      <c r="UOE2196" s="218"/>
      <c r="UOF2196" s="218"/>
      <c r="UOG2196" s="218"/>
      <c r="UOH2196" s="218"/>
      <c r="UOI2196" s="218"/>
      <c r="UOJ2196" s="218"/>
      <c r="UOK2196" s="218"/>
      <c r="UOL2196" s="218"/>
      <c r="UOM2196" s="218"/>
      <c r="UON2196" s="218"/>
      <c r="UOO2196" s="218"/>
      <c r="UOP2196" s="218"/>
      <c r="UOQ2196" s="218"/>
      <c r="UOR2196" s="218"/>
      <c r="UOS2196" s="218"/>
      <c r="UOT2196" s="218"/>
      <c r="UOU2196" s="218"/>
      <c r="UOV2196" s="218"/>
      <c r="UOW2196" s="218"/>
      <c r="UOX2196" s="218"/>
      <c r="UOY2196" s="218"/>
      <c r="UOZ2196" s="218"/>
      <c r="UPA2196" s="218"/>
      <c r="UPB2196" s="218"/>
      <c r="UPC2196" s="218"/>
      <c r="UPD2196" s="218"/>
      <c r="UPE2196" s="218"/>
      <c r="UPF2196" s="218"/>
      <c r="UPG2196" s="218"/>
      <c r="UPH2196" s="218"/>
      <c r="UPI2196" s="218"/>
      <c r="UPJ2196" s="218"/>
      <c r="UPK2196" s="218"/>
      <c r="UPL2196" s="218"/>
      <c r="UPM2196" s="218"/>
      <c r="UPN2196" s="218"/>
      <c r="UPO2196" s="218"/>
      <c r="UPP2196" s="218"/>
      <c r="UPQ2196" s="218"/>
      <c r="UPR2196" s="218"/>
      <c r="UPS2196" s="218"/>
      <c r="UPT2196" s="218"/>
      <c r="UPU2196" s="218"/>
      <c r="UPV2196" s="218"/>
      <c r="UPW2196" s="218"/>
      <c r="UPX2196" s="218"/>
      <c r="UPY2196" s="218"/>
      <c r="UPZ2196" s="218"/>
      <c r="UQA2196" s="218"/>
      <c r="UQB2196" s="218"/>
      <c r="UQC2196" s="218"/>
      <c r="UQD2196" s="218"/>
      <c r="UQE2196" s="218"/>
      <c r="UQF2196" s="218"/>
      <c r="UQG2196" s="218"/>
      <c r="UQH2196" s="218"/>
      <c r="UQI2196" s="218"/>
      <c r="UQJ2196" s="218"/>
      <c r="UQK2196" s="218"/>
      <c r="UQL2196" s="218"/>
      <c r="UQM2196" s="218"/>
      <c r="UQN2196" s="218"/>
      <c r="UQO2196" s="218"/>
      <c r="UQP2196" s="218"/>
      <c r="UQQ2196" s="218"/>
      <c r="UQR2196" s="218"/>
      <c r="UQS2196" s="218"/>
      <c r="UQT2196" s="218"/>
      <c r="UQU2196" s="218"/>
      <c r="UQV2196" s="218"/>
      <c r="UQW2196" s="218"/>
      <c r="UQX2196" s="218"/>
      <c r="UQY2196" s="218"/>
      <c r="UQZ2196" s="218"/>
      <c r="URA2196" s="218"/>
      <c r="URB2196" s="218"/>
      <c r="URC2196" s="218"/>
      <c r="URD2196" s="218"/>
      <c r="URE2196" s="218"/>
      <c r="URF2196" s="218"/>
      <c r="URG2196" s="218"/>
      <c r="URH2196" s="218"/>
      <c r="URI2196" s="218"/>
      <c r="URJ2196" s="218"/>
      <c r="URK2196" s="218"/>
      <c r="URL2196" s="218"/>
      <c r="URM2196" s="218"/>
      <c r="URN2196" s="218"/>
      <c r="URO2196" s="218"/>
      <c r="URP2196" s="218"/>
      <c r="URQ2196" s="218"/>
      <c r="URR2196" s="218"/>
      <c r="URS2196" s="218"/>
      <c r="URT2196" s="218"/>
      <c r="URU2196" s="218"/>
      <c r="URV2196" s="218"/>
      <c r="URW2196" s="218"/>
      <c r="URX2196" s="218"/>
      <c r="URY2196" s="218"/>
      <c r="URZ2196" s="218"/>
      <c r="USA2196" s="218"/>
      <c r="USB2196" s="218"/>
      <c r="USC2196" s="218"/>
      <c r="USD2196" s="218"/>
      <c r="USE2196" s="218"/>
      <c r="USF2196" s="218"/>
      <c r="USG2196" s="218"/>
      <c r="USH2196" s="218"/>
      <c r="USI2196" s="218"/>
      <c r="USJ2196" s="218"/>
      <c r="USK2196" s="218"/>
      <c r="USL2196" s="218"/>
      <c r="USM2196" s="218"/>
      <c r="USN2196" s="218"/>
      <c r="USO2196" s="218"/>
      <c r="USP2196" s="218"/>
      <c r="USQ2196" s="218"/>
      <c r="USR2196" s="218"/>
      <c r="USS2196" s="218"/>
      <c r="UST2196" s="218"/>
      <c r="USU2196" s="218"/>
      <c r="USV2196" s="218"/>
      <c r="USW2196" s="218"/>
      <c r="USX2196" s="218"/>
      <c r="USY2196" s="218"/>
      <c r="USZ2196" s="218"/>
      <c r="UTA2196" s="218"/>
      <c r="UTB2196" s="218"/>
      <c r="UTC2196" s="218"/>
      <c r="UTD2196" s="218"/>
      <c r="UTE2196" s="218"/>
      <c r="UTF2196" s="218"/>
      <c r="UTG2196" s="218"/>
      <c r="UTH2196" s="218"/>
      <c r="UTI2196" s="218"/>
      <c r="UTJ2196" s="218"/>
      <c r="UTK2196" s="218"/>
      <c r="UTL2196" s="218"/>
      <c r="UTM2196" s="218"/>
      <c r="UTN2196" s="218"/>
      <c r="UTO2196" s="218"/>
      <c r="UTP2196" s="218"/>
      <c r="UTQ2196" s="218"/>
      <c r="UTR2196" s="218"/>
      <c r="UTS2196" s="218"/>
      <c r="UTT2196" s="218"/>
      <c r="UTU2196" s="218"/>
      <c r="UTV2196" s="218"/>
      <c r="UTW2196" s="218"/>
      <c r="UTX2196" s="218"/>
      <c r="UTY2196" s="218"/>
      <c r="UTZ2196" s="218"/>
      <c r="UUA2196" s="218"/>
      <c r="UUB2196" s="218"/>
      <c r="UUC2196" s="218"/>
      <c r="UUD2196" s="218"/>
      <c r="UUE2196" s="218"/>
      <c r="UUF2196" s="218"/>
      <c r="UUG2196" s="218"/>
      <c r="UUH2196" s="218"/>
      <c r="UUI2196" s="218"/>
      <c r="UUJ2196" s="218"/>
      <c r="UUK2196" s="218"/>
      <c r="UUL2196" s="218"/>
      <c r="UUM2196" s="218"/>
      <c r="UUN2196" s="218"/>
      <c r="UUO2196" s="218"/>
      <c r="UUP2196" s="218"/>
      <c r="UUQ2196" s="218"/>
      <c r="UUR2196" s="218"/>
      <c r="UUS2196" s="218"/>
      <c r="UUT2196" s="218"/>
      <c r="UUU2196" s="218"/>
      <c r="UUV2196" s="218"/>
      <c r="UUW2196" s="218"/>
      <c r="UUX2196" s="218"/>
      <c r="UUY2196" s="218"/>
      <c r="UUZ2196" s="218"/>
      <c r="UVA2196" s="218"/>
      <c r="UVB2196" s="218"/>
      <c r="UVC2196" s="218"/>
      <c r="UVD2196" s="218"/>
      <c r="UVE2196" s="218"/>
      <c r="UVF2196" s="218"/>
      <c r="UVG2196" s="218"/>
      <c r="UVH2196" s="218"/>
      <c r="UVI2196" s="218"/>
      <c r="UVJ2196" s="218"/>
      <c r="UVK2196" s="218"/>
      <c r="UVL2196" s="218"/>
      <c r="UVM2196" s="218"/>
      <c r="UVN2196" s="218"/>
      <c r="UVO2196" s="218"/>
      <c r="UVP2196" s="218"/>
      <c r="UVQ2196" s="218"/>
      <c r="UVR2196" s="218"/>
      <c r="UVS2196" s="218"/>
      <c r="UVT2196" s="218"/>
      <c r="UVU2196" s="218"/>
      <c r="UVV2196" s="218"/>
      <c r="UVW2196" s="218"/>
      <c r="UVX2196" s="218"/>
      <c r="UVY2196" s="218"/>
      <c r="UVZ2196" s="218"/>
      <c r="UWA2196" s="218"/>
      <c r="UWB2196" s="218"/>
      <c r="UWC2196" s="218"/>
      <c r="UWD2196" s="218"/>
      <c r="UWE2196" s="218"/>
      <c r="UWF2196" s="218"/>
      <c r="UWG2196" s="218"/>
      <c r="UWH2196" s="218"/>
      <c r="UWI2196" s="218"/>
      <c r="UWJ2196" s="218"/>
      <c r="UWK2196" s="218"/>
      <c r="UWL2196" s="218"/>
      <c r="UWM2196" s="218"/>
      <c r="UWN2196" s="218"/>
      <c r="UWO2196" s="218"/>
      <c r="UWP2196" s="218"/>
      <c r="UWQ2196" s="218"/>
      <c r="UWR2196" s="218"/>
      <c r="UWS2196" s="218"/>
      <c r="UWT2196" s="218"/>
      <c r="UWU2196" s="218"/>
      <c r="UWV2196" s="218"/>
      <c r="UWW2196" s="218"/>
      <c r="UWX2196" s="218"/>
      <c r="UWY2196" s="218"/>
      <c r="UWZ2196" s="218"/>
      <c r="UXA2196" s="218"/>
      <c r="UXB2196" s="218"/>
      <c r="UXC2196" s="218"/>
      <c r="UXD2196" s="218"/>
      <c r="UXE2196" s="218"/>
      <c r="UXF2196" s="218"/>
      <c r="UXG2196" s="218"/>
      <c r="UXH2196" s="218"/>
      <c r="UXI2196" s="218"/>
      <c r="UXJ2196" s="218"/>
      <c r="UXK2196" s="218"/>
      <c r="UXL2196" s="218"/>
      <c r="UXM2196" s="218"/>
      <c r="UXN2196" s="218"/>
      <c r="UXO2196" s="218"/>
      <c r="UXP2196" s="218"/>
      <c r="UXQ2196" s="218"/>
      <c r="UXR2196" s="218"/>
      <c r="UXS2196" s="218"/>
      <c r="UXT2196" s="218"/>
      <c r="UXU2196" s="218"/>
      <c r="UXV2196" s="218"/>
      <c r="UXW2196" s="218"/>
      <c r="UXX2196" s="218"/>
      <c r="UXY2196" s="218"/>
      <c r="UXZ2196" s="218"/>
      <c r="UYA2196" s="218"/>
      <c r="UYB2196" s="218"/>
      <c r="UYC2196" s="218"/>
      <c r="UYD2196" s="218"/>
      <c r="UYE2196" s="218"/>
      <c r="UYF2196" s="218"/>
      <c r="UYG2196" s="218"/>
      <c r="UYH2196" s="218"/>
      <c r="UYI2196" s="218"/>
      <c r="UYJ2196" s="218"/>
      <c r="UYK2196" s="218"/>
      <c r="UYL2196" s="218"/>
      <c r="UYM2196" s="218"/>
      <c r="UYN2196" s="218"/>
      <c r="UYO2196" s="218"/>
      <c r="UYP2196" s="218"/>
      <c r="UYQ2196" s="218"/>
      <c r="UYR2196" s="218"/>
      <c r="UYS2196" s="218"/>
      <c r="UYT2196" s="218"/>
      <c r="UYU2196" s="218"/>
      <c r="UYV2196" s="218"/>
      <c r="UYW2196" s="218"/>
      <c r="UYX2196" s="218"/>
      <c r="UYY2196" s="218"/>
      <c r="UYZ2196" s="218"/>
      <c r="UZA2196" s="218"/>
      <c r="UZB2196" s="218"/>
      <c r="UZC2196" s="218"/>
      <c r="UZD2196" s="218"/>
      <c r="UZE2196" s="218"/>
      <c r="UZF2196" s="218"/>
      <c r="UZG2196" s="218"/>
      <c r="UZH2196" s="218"/>
      <c r="UZI2196" s="218"/>
      <c r="UZJ2196" s="218"/>
      <c r="UZK2196" s="218"/>
      <c r="UZL2196" s="218"/>
      <c r="UZM2196" s="218"/>
      <c r="UZN2196" s="218"/>
      <c r="UZO2196" s="218"/>
      <c r="UZP2196" s="218"/>
      <c r="UZQ2196" s="218"/>
      <c r="UZR2196" s="218"/>
      <c r="UZS2196" s="218"/>
      <c r="UZT2196" s="218"/>
      <c r="UZU2196" s="218"/>
      <c r="UZV2196" s="218"/>
      <c r="UZW2196" s="218"/>
      <c r="UZX2196" s="218"/>
      <c r="UZY2196" s="218"/>
      <c r="UZZ2196" s="218"/>
      <c r="VAA2196" s="218"/>
      <c r="VAB2196" s="218"/>
      <c r="VAC2196" s="218"/>
      <c r="VAD2196" s="218"/>
      <c r="VAE2196" s="218"/>
      <c r="VAF2196" s="218"/>
      <c r="VAG2196" s="218"/>
      <c r="VAH2196" s="218"/>
      <c r="VAI2196" s="218"/>
      <c r="VAJ2196" s="218"/>
      <c r="VAK2196" s="218"/>
      <c r="VAL2196" s="218"/>
      <c r="VAM2196" s="218"/>
      <c r="VAN2196" s="218"/>
      <c r="VAO2196" s="218"/>
      <c r="VAP2196" s="218"/>
      <c r="VAQ2196" s="218"/>
      <c r="VAR2196" s="218"/>
      <c r="VAS2196" s="218"/>
      <c r="VAT2196" s="218"/>
      <c r="VAU2196" s="218"/>
      <c r="VAV2196" s="218"/>
      <c r="VAW2196" s="218"/>
      <c r="VAX2196" s="218"/>
      <c r="VAY2196" s="218"/>
      <c r="VAZ2196" s="218"/>
      <c r="VBA2196" s="218"/>
      <c r="VBB2196" s="218"/>
      <c r="VBC2196" s="218"/>
      <c r="VBD2196" s="218"/>
      <c r="VBE2196" s="218"/>
      <c r="VBF2196" s="218"/>
      <c r="VBG2196" s="218"/>
      <c r="VBH2196" s="218"/>
      <c r="VBI2196" s="218"/>
      <c r="VBJ2196" s="218"/>
      <c r="VBK2196" s="218"/>
      <c r="VBL2196" s="218"/>
      <c r="VBM2196" s="218"/>
      <c r="VBN2196" s="218"/>
      <c r="VBO2196" s="218"/>
      <c r="VBP2196" s="218"/>
      <c r="VBQ2196" s="218"/>
      <c r="VBR2196" s="218"/>
      <c r="VBS2196" s="218"/>
      <c r="VBT2196" s="218"/>
      <c r="VBU2196" s="218"/>
      <c r="VBV2196" s="218"/>
      <c r="VBW2196" s="218"/>
      <c r="VBX2196" s="218"/>
      <c r="VBY2196" s="218"/>
      <c r="VBZ2196" s="218"/>
      <c r="VCA2196" s="218"/>
      <c r="VCB2196" s="218"/>
      <c r="VCC2196" s="218"/>
      <c r="VCD2196" s="218"/>
      <c r="VCE2196" s="218"/>
      <c r="VCF2196" s="218"/>
      <c r="VCG2196" s="218"/>
      <c r="VCH2196" s="218"/>
      <c r="VCI2196" s="218"/>
      <c r="VCJ2196" s="218"/>
      <c r="VCK2196" s="218"/>
      <c r="VCL2196" s="218"/>
      <c r="VCM2196" s="218"/>
      <c r="VCN2196" s="218"/>
      <c r="VCO2196" s="218"/>
      <c r="VCP2196" s="218"/>
      <c r="VCQ2196" s="218"/>
      <c r="VCR2196" s="218"/>
      <c r="VCS2196" s="218"/>
      <c r="VCT2196" s="218"/>
      <c r="VCU2196" s="218"/>
      <c r="VCV2196" s="218"/>
      <c r="VCW2196" s="218"/>
      <c r="VCX2196" s="218"/>
      <c r="VCY2196" s="218"/>
      <c r="VCZ2196" s="218"/>
      <c r="VDA2196" s="218"/>
      <c r="VDB2196" s="218"/>
      <c r="VDC2196" s="218"/>
      <c r="VDD2196" s="218"/>
      <c r="VDE2196" s="218"/>
      <c r="VDF2196" s="218"/>
      <c r="VDG2196" s="218"/>
      <c r="VDH2196" s="218"/>
      <c r="VDI2196" s="218"/>
      <c r="VDJ2196" s="218"/>
      <c r="VDK2196" s="218"/>
      <c r="VDL2196" s="218"/>
      <c r="VDM2196" s="218"/>
      <c r="VDN2196" s="218"/>
      <c r="VDO2196" s="218"/>
      <c r="VDP2196" s="218"/>
      <c r="VDQ2196" s="218"/>
      <c r="VDR2196" s="218"/>
      <c r="VDS2196" s="218"/>
      <c r="VDT2196" s="218"/>
      <c r="VDU2196" s="218"/>
      <c r="VDV2196" s="218"/>
      <c r="VDW2196" s="218"/>
      <c r="VDX2196" s="218"/>
      <c r="VDY2196" s="218"/>
      <c r="VDZ2196" s="218"/>
      <c r="VEA2196" s="218"/>
      <c r="VEB2196" s="218"/>
      <c r="VEC2196" s="218"/>
      <c r="VED2196" s="218"/>
      <c r="VEE2196" s="218"/>
      <c r="VEF2196" s="218"/>
      <c r="VEG2196" s="218"/>
      <c r="VEH2196" s="218"/>
      <c r="VEI2196" s="218"/>
      <c r="VEJ2196" s="218"/>
      <c r="VEK2196" s="218"/>
      <c r="VEL2196" s="218"/>
      <c r="VEM2196" s="218"/>
      <c r="VEN2196" s="218"/>
      <c r="VEO2196" s="218"/>
      <c r="VEP2196" s="218"/>
      <c r="VEQ2196" s="218"/>
      <c r="VER2196" s="218"/>
      <c r="VES2196" s="218"/>
      <c r="VET2196" s="218"/>
      <c r="VEU2196" s="218"/>
      <c r="VEV2196" s="218"/>
      <c r="VEW2196" s="218"/>
      <c r="VEX2196" s="218"/>
      <c r="VEY2196" s="218"/>
      <c r="VEZ2196" s="218"/>
      <c r="VFA2196" s="218"/>
      <c r="VFB2196" s="218"/>
      <c r="VFC2196" s="218"/>
      <c r="VFD2196" s="218"/>
      <c r="VFE2196" s="218"/>
      <c r="VFF2196" s="218"/>
      <c r="VFG2196" s="218"/>
      <c r="VFH2196" s="218"/>
      <c r="VFI2196" s="218"/>
      <c r="VFJ2196" s="218"/>
      <c r="VFK2196" s="218"/>
      <c r="VFL2196" s="218"/>
      <c r="VFM2196" s="218"/>
      <c r="VFN2196" s="218"/>
      <c r="VFO2196" s="218"/>
      <c r="VFP2196" s="218"/>
      <c r="VFQ2196" s="218"/>
      <c r="VFR2196" s="218"/>
      <c r="VFS2196" s="218"/>
      <c r="VFT2196" s="218"/>
      <c r="VFU2196" s="218"/>
      <c r="VFV2196" s="218"/>
      <c r="VFW2196" s="218"/>
      <c r="VFX2196" s="218"/>
      <c r="VFY2196" s="218"/>
      <c r="VFZ2196" s="218"/>
      <c r="VGA2196" s="218"/>
      <c r="VGB2196" s="218"/>
      <c r="VGC2196" s="218"/>
      <c r="VGD2196" s="218"/>
      <c r="VGE2196" s="218"/>
      <c r="VGF2196" s="218"/>
      <c r="VGG2196" s="218"/>
      <c r="VGH2196" s="218"/>
      <c r="VGI2196" s="218"/>
      <c r="VGJ2196" s="218"/>
      <c r="VGK2196" s="218"/>
      <c r="VGL2196" s="218"/>
      <c r="VGM2196" s="218"/>
      <c r="VGN2196" s="218"/>
      <c r="VGO2196" s="218"/>
      <c r="VGP2196" s="218"/>
      <c r="VGQ2196" s="218"/>
      <c r="VGR2196" s="218"/>
      <c r="VGS2196" s="218"/>
      <c r="VGT2196" s="218"/>
      <c r="VGU2196" s="218"/>
      <c r="VGV2196" s="218"/>
      <c r="VGW2196" s="218"/>
      <c r="VGX2196" s="218"/>
      <c r="VGY2196" s="218"/>
      <c r="VGZ2196" s="218"/>
      <c r="VHA2196" s="218"/>
      <c r="VHB2196" s="218"/>
      <c r="VHC2196" s="218"/>
      <c r="VHD2196" s="218"/>
      <c r="VHE2196" s="218"/>
      <c r="VHF2196" s="218"/>
      <c r="VHG2196" s="218"/>
      <c r="VHH2196" s="218"/>
      <c r="VHI2196" s="218"/>
      <c r="VHJ2196" s="218"/>
      <c r="VHK2196" s="218"/>
      <c r="VHL2196" s="218"/>
      <c r="VHM2196" s="218"/>
      <c r="VHN2196" s="218"/>
      <c r="VHO2196" s="218"/>
      <c r="VHP2196" s="218"/>
      <c r="VHQ2196" s="218"/>
      <c r="VHR2196" s="218"/>
      <c r="VHS2196" s="218"/>
      <c r="VHT2196" s="218"/>
      <c r="VHU2196" s="218"/>
      <c r="VHV2196" s="218"/>
      <c r="VHW2196" s="218"/>
      <c r="VHX2196" s="218"/>
      <c r="VHY2196" s="218"/>
      <c r="VHZ2196" s="218"/>
      <c r="VIA2196" s="218"/>
      <c r="VIB2196" s="218"/>
      <c r="VIC2196" s="218"/>
      <c r="VID2196" s="218"/>
      <c r="VIE2196" s="218"/>
      <c r="VIF2196" s="218"/>
      <c r="VIG2196" s="218"/>
      <c r="VIH2196" s="218"/>
      <c r="VII2196" s="218"/>
      <c r="VIJ2196" s="218"/>
      <c r="VIK2196" s="218"/>
      <c r="VIL2196" s="218"/>
      <c r="VIM2196" s="218"/>
      <c r="VIN2196" s="218"/>
      <c r="VIO2196" s="218"/>
      <c r="VIP2196" s="218"/>
      <c r="VIQ2196" s="218"/>
      <c r="VIR2196" s="218"/>
      <c r="VIS2196" s="218"/>
      <c r="VIT2196" s="218"/>
      <c r="VIU2196" s="218"/>
      <c r="VIV2196" s="218"/>
      <c r="VIW2196" s="218"/>
      <c r="VIX2196" s="218"/>
      <c r="VIY2196" s="218"/>
      <c r="VIZ2196" s="218"/>
      <c r="VJA2196" s="218"/>
      <c r="VJB2196" s="218"/>
      <c r="VJC2196" s="218"/>
      <c r="VJD2196" s="218"/>
      <c r="VJE2196" s="218"/>
      <c r="VJF2196" s="218"/>
      <c r="VJG2196" s="218"/>
      <c r="VJH2196" s="218"/>
      <c r="VJI2196" s="218"/>
      <c r="VJJ2196" s="218"/>
      <c r="VJK2196" s="218"/>
      <c r="VJL2196" s="218"/>
      <c r="VJM2196" s="218"/>
      <c r="VJN2196" s="218"/>
      <c r="VJO2196" s="218"/>
      <c r="VJP2196" s="218"/>
      <c r="VJQ2196" s="218"/>
      <c r="VJR2196" s="218"/>
      <c r="VJS2196" s="218"/>
      <c r="VJT2196" s="218"/>
      <c r="VJU2196" s="218"/>
      <c r="VJV2196" s="218"/>
      <c r="VJW2196" s="218"/>
      <c r="VJX2196" s="218"/>
      <c r="VJY2196" s="218"/>
      <c r="VJZ2196" s="218"/>
      <c r="VKA2196" s="218"/>
      <c r="VKB2196" s="218"/>
      <c r="VKC2196" s="218"/>
      <c r="VKD2196" s="218"/>
      <c r="VKE2196" s="218"/>
      <c r="VKF2196" s="218"/>
      <c r="VKG2196" s="218"/>
      <c r="VKH2196" s="218"/>
      <c r="VKI2196" s="218"/>
      <c r="VKJ2196" s="218"/>
      <c r="VKK2196" s="218"/>
      <c r="VKL2196" s="218"/>
      <c r="VKM2196" s="218"/>
      <c r="VKN2196" s="218"/>
      <c r="VKO2196" s="218"/>
      <c r="VKP2196" s="218"/>
      <c r="VKQ2196" s="218"/>
      <c r="VKR2196" s="218"/>
      <c r="VKS2196" s="218"/>
      <c r="VKT2196" s="218"/>
      <c r="VKU2196" s="218"/>
      <c r="VKV2196" s="218"/>
      <c r="VKW2196" s="218"/>
      <c r="VKX2196" s="218"/>
      <c r="VKY2196" s="218"/>
      <c r="VKZ2196" s="218"/>
      <c r="VLA2196" s="218"/>
      <c r="VLB2196" s="218"/>
      <c r="VLC2196" s="218"/>
      <c r="VLD2196" s="218"/>
      <c r="VLE2196" s="218"/>
      <c r="VLF2196" s="218"/>
      <c r="VLG2196" s="218"/>
      <c r="VLH2196" s="218"/>
      <c r="VLI2196" s="218"/>
      <c r="VLJ2196" s="218"/>
      <c r="VLK2196" s="218"/>
      <c r="VLL2196" s="218"/>
      <c r="VLM2196" s="218"/>
      <c r="VLN2196" s="218"/>
      <c r="VLO2196" s="218"/>
      <c r="VLP2196" s="218"/>
      <c r="VLQ2196" s="218"/>
      <c r="VLR2196" s="218"/>
      <c r="VLS2196" s="218"/>
      <c r="VLT2196" s="218"/>
      <c r="VLU2196" s="218"/>
      <c r="VLV2196" s="218"/>
      <c r="VLW2196" s="218"/>
      <c r="VLX2196" s="218"/>
      <c r="VLY2196" s="218"/>
      <c r="VLZ2196" s="218"/>
      <c r="VMA2196" s="218"/>
      <c r="VMB2196" s="218"/>
      <c r="VMC2196" s="218"/>
      <c r="VMD2196" s="218"/>
      <c r="VME2196" s="218"/>
      <c r="VMF2196" s="218"/>
      <c r="VMG2196" s="218"/>
      <c r="VMH2196" s="218"/>
      <c r="VMI2196" s="218"/>
      <c r="VMJ2196" s="218"/>
      <c r="VMK2196" s="218"/>
      <c r="VML2196" s="218"/>
      <c r="VMM2196" s="218"/>
      <c r="VMN2196" s="218"/>
      <c r="VMO2196" s="218"/>
      <c r="VMP2196" s="218"/>
      <c r="VMQ2196" s="218"/>
      <c r="VMR2196" s="218"/>
      <c r="VMS2196" s="218"/>
      <c r="VMT2196" s="218"/>
      <c r="VMU2196" s="218"/>
      <c r="VMV2196" s="218"/>
      <c r="VMW2196" s="218"/>
      <c r="VMX2196" s="218"/>
      <c r="VMY2196" s="218"/>
      <c r="VMZ2196" s="218"/>
      <c r="VNA2196" s="218"/>
      <c r="VNB2196" s="218"/>
      <c r="VNC2196" s="218"/>
      <c r="VND2196" s="218"/>
      <c r="VNE2196" s="218"/>
      <c r="VNF2196" s="218"/>
      <c r="VNG2196" s="218"/>
      <c r="VNH2196" s="218"/>
      <c r="VNI2196" s="218"/>
      <c r="VNJ2196" s="218"/>
      <c r="VNK2196" s="218"/>
      <c r="VNL2196" s="218"/>
      <c r="VNM2196" s="218"/>
      <c r="VNN2196" s="218"/>
      <c r="VNO2196" s="218"/>
      <c r="VNP2196" s="218"/>
      <c r="VNQ2196" s="218"/>
      <c r="VNR2196" s="218"/>
      <c r="VNS2196" s="218"/>
      <c r="VNT2196" s="218"/>
      <c r="VNU2196" s="218"/>
      <c r="VNV2196" s="218"/>
      <c r="VNW2196" s="218"/>
      <c r="VNX2196" s="218"/>
      <c r="VNY2196" s="218"/>
      <c r="VNZ2196" s="218"/>
      <c r="VOA2196" s="218"/>
      <c r="VOB2196" s="218"/>
      <c r="VOC2196" s="218"/>
      <c r="VOD2196" s="218"/>
      <c r="VOE2196" s="218"/>
      <c r="VOF2196" s="218"/>
      <c r="VOG2196" s="218"/>
      <c r="VOH2196" s="218"/>
      <c r="VOI2196" s="218"/>
      <c r="VOJ2196" s="218"/>
      <c r="VOK2196" s="218"/>
      <c r="VOL2196" s="218"/>
      <c r="VOM2196" s="218"/>
      <c r="VON2196" s="218"/>
      <c r="VOO2196" s="218"/>
      <c r="VOP2196" s="218"/>
      <c r="VOQ2196" s="218"/>
      <c r="VOR2196" s="218"/>
      <c r="VOS2196" s="218"/>
      <c r="VOT2196" s="218"/>
      <c r="VOU2196" s="218"/>
      <c r="VOV2196" s="218"/>
      <c r="VOW2196" s="218"/>
      <c r="VOX2196" s="218"/>
      <c r="VOY2196" s="218"/>
      <c r="VOZ2196" s="218"/>
      <c r="VPA2196" s="218"/>
      <c r="VPB2196" s="218"/>
      <c r="VPC2196" s="218"/>
      <c r="VPD2196" s="218"/>
      <c r="VPE2196" s="218"/>
      <c r="VPF2196" s="218"/>
      <c r="VPG2196" s="218"/>
      <c r="VPH2196" s="218"/>
      <c r="VPI2196" s="218"/>
      <c r="VPJ2196" s="218"/>
      <c r="VPK2196" s="218"/>
      <c r="VPL2196" s="218"/>
      <c r="VPM2196" s="218"/>
      <c r="VPN2196" s="218"/>
      <c r="VPO2196" s="218"/>
      <c r="VPP2196" s="218"/>
      <c r="VPQ2196" s="218"/>
      <c r="VPR2196" s="218"/>
      <c r="VPS2196" s="218"/>
      <c r="VPT2196" s="218"/>
      <c r="VPU2196" s="218"/>
      <c r="VPV2196" s="218"/>
      <c r="VPW2196" s="218"/>
      <c r="VPX2196" s="218"/>
      <c r="VPY2196" s="218"/>
      <c r="VPZ2196" s="218"/>
      <c r="VQA2196" s="218"/>
      <c r="VQB2196" s="218"/>
      <c r="VQC2196" s="218"/>
      <c r="VQD2196" s="218"/>
      <c r="VQE2196" s="218"/>
      <c r="VQF2196" s="218"/>
      <c r="VQG2196" s="218"/>
      <c r="VQH2196" s="218"/>
      <c r="VQI2196" s="218"/>
      <c r="VQJ2196" s="218"/>
      <c r="VQK2196" s="218"/>
      <c r="VQL2196" s="218"/>
      <c r="VQM2196" s="218"/>
      <c r="VQN2196" s="218"/>
      <c r="VQO2196" s="218"/>
      <c r="VQP2196" s="218"/>
      <c r="VQQ2196" s="218"/>
      <c r="VQR2196" s="218"/>
      <c r="VQS2196" s="218"/>
      <c r="VQT2196" s="218"/>
      <c r="VQU2196" s="218"/>
      <c r="VQV2196" s="218"/>
      <c r="VQW2196" s="218"/>
      <c r="VQX2196" s="218"/>
      <c r="VQY2196" s="218"/>
      <c r="VQZ2196" s="218"/>
      <c r="VRA2196" s="218"/>
      <c r="VRB2196" s="218"/>
      <c r="VRC2196" s="218"/>
      <c r="VRD2196" s="218"/>
      <c r="VRE2196" s="218"/>
      <c r="VRF2196" s="218"/>
      <c r="VRG2196" s="218"/>
      <c r="VRH2196" s="218"/>
      <c r="VRI2196" s="218"/>
      <c r="VRJ2196" s="218"/>
      <c r="VRK2196" s="218"/>
      <c r="VRL2196" s="218"/>
      <c r="VRM2196" s="218"/>
      <c r="VRN2196" s="218"/>
      <c r="VRO2196" s="218"/>
      <c r="VRP2196" s="218"/>
      <c r="VRQ2196" s="218"/>
      <c r="VRR2196" s="218"/>
      <c r="VRS2196" s="218"/>
      <c r="VRT2196" s="218"/>
      <c r="VRU2196" s="218"/>
      <c r="VRV2196" s="218"/>
      <c r="VRW2196" s="218"/>
      <c r="VRX2196" s="218"/>
      <c r="VRY2196" s="218"/>
      <c r="VRZ2196" s="218"/>
      <c r="VSA2196" s="218"/>
      <c r="VSB2196" s="218"/>
      <c r="VSC2196" s="218"/>
      <c r="VSD2196" s="218"/>
      <c r="VSE2196" s="218"/>
      <c r="VSF2196" s="218"/>
      <c r="VSG2196" s="218"/>
      <c r="VSH2196" s="218"/>
      <c r="VSI2196" s="218"/>
      <c r="VSJ2196" s="218"/>
      <c r="VSK2196" s="218"/>
      <c r="VSL2196" s="218"/>
      <c r="VSM2196" s="218"/>
      <c r="VSN2196" s="218"/>
      <c r="VSO2196" s="218"/>
      <c r="VSP2196" s="218"/>
      <c r="VSQ2196" s="218"/>
      <c r="VSR2196" s="218"/>
      <c r="VSS2196" s="218"/>
      <c r="VST2196" s="218"/>
      <c r="VSU2196" s="218"/>
      <c r="VSV2196" s="218"/>
      <c r="VSW2196" s="218"/>
      <c r="VSX2196" s="218"/>
      <c r="VSY2196" s="218"/>
      <c r="VSZ2196" s="218"/>
      <c r="VTA2196" s="218"/>
      <c r="VTB2196" s="218"/>
      <c r="VTC2196" s="218"/>
      <c r="VTD2196" s="218"/>
      <c r="VTE2196" s="218"/>
      <c r="VTF2196" s="218"/>
      <c r="VTG2196" s="218"/>
      <c r="VTH2196" s="218"/>
      <c r="VTI2196" s="218"/>
      <c r="VTJ2196" s="218"/>
      <c r="VTK2196" s="218"/>
      <c r="VTL2196" s="218"/>
      <c r="VTM2196" s="218"/>
      <c r="VTN2196" s="218"/>
      <c r="VTO2196" s="218"/>
      <c r="VTP2196" s="218"/>
      <c r="VTQ2196" s="218"/>
      <c r="VTR2196" s="218"/>
      <c r="VTS2196" s="218"/>
      <c r="VTT2196" s="218"/>
      <c r="VTU2196" s="218"/>
      <c r="VTV2196" s="218"/>
      <c r="VTW2196" s="218"/>
      <c r="VTX2196" s="218"/>
      <c r="VTY2196" s="218"/>
      <c r="VTZ2196" s="218"/>
      <c r="VUA2196" s="218"/>
      <c r="VUB2196" s="218"/>
      <c r="VUC2196" s="218"/>
      <c r="VUD2196" s="218"/>
      <c r="VUE2196" s="218"/>
      <c r="VUF2196" s="218"/>
      <c r="VUG2196" s="218"/>
      <c r="VUH2196" s="218"/>
      <c r="VUI2196" s="218"/>
      <c r="VUJ2196" s="218"/>
      <c r="VUK2196" s="218"/>
      <c r="VUL2196" s="218"/>
      <c r="VUM2196" s="218"/>
      <c r="VUN2196" s="218"/>
      <c r="VUO2196" s="218"/>
      <c r="VUP2196" s="218"/>
      <c r="VUQ2196" s="218"/>
      <c r="VUR2196" s="218"/>
      <c r="VUS2196" s="218"/>
      <c r="VUT2196" s="218"/>
      <c r="VUU2196" s="218"/>
      <c r="VUV2196" s="218"/>
      <c r="VUW2196" s="218"/>
      <c r="VUX2196" s="218"/>
      <c r="VUY2196" s="218"/>
      <c r="VUZ2196" s="218"/>
      <c r="VVA2196" s="218"/>
      <c r="VVB2196" s="218"/>
      <c r="VVC2196" s="218"/>
      <c r="VVD2196" s="218"/>
      <c r="VVE2196" s="218"/>
      <c r="VVF2196" s="218"/>
      <c r="VVG2196" s="218"/>
      <c r="VVH2196" s="218"/>
      <c r="VVI2196" s="218"/>
      <c r="VVJ2196" s="218"/>
      <c r="VVK2196" s="218"/>
      <c r="VVL2196" s="218"/>
      <c r="VVM2196" s="218"/>
      <c r="VVN2196" s="218"/>
      <c r="VVO2196" s="218"/>
      <c r="VVP2196" s="218"/>
      <c r="VVQ2196" s="218"/>
      <c r="VVR2196" s="218"/>
      <c r="VVS2196" s="218"/>
      <c r="VVT2196" s="218"/>
      <c r="VVU2196" s="218"/>
      <c r="VVV2196" s="218"/>
      <c r="VVW2196" s="218"/>
      <c r="VVX2196" s="218"/>
      <c r="VVY2196" s="218"/>
      <c r="VVZ2196" s="218"/>
      <c r="VWA2196" s="218"/>
      <c r="VWB2196" s="218"/>
      <c r="VWC2196" s="218"/>
      <c r="VWD2196" s="218"/>
      <c r="VWE2196" s="218"/>
      <c r="VWF2196" s="218"/>
      <c r="VWG2196" s="218"/>
      <c r="VWH2196" s="218"/>
      <c r="VWI2196" s="218"/>
      <c r="VWJ2196" s="218"/>
      <c r="VWK2196" s="218"/>
      <c r="VWL2196" s="218"/>
      <c r="VWM2196" s="218"/>
      <c r="VWN2196" s="218"/>
      <c r="VWO2196" s="218"/>
      <c r="VWP2196" s="218"/>
      <c r="VWQ2196" s="218"/>
      <c r="VWR2196" s="218"/>
      <c r="VWS2196" s="218"/>
      <c r="VWT2196" s="218"/>
      <c r="VWU2196" s="218"/>
      <c r="VWV2196" s="218"/>
      <c r="VWW2196" s="218"/>
      <c r="VWX2196" s="218"/>
      <c r="VWY2196" s="218"/>
      <c r="VWZ2196" s="218"/>
      <c r="VXA2196" s="218"/>
      <c r="VXB2196" s="218"/>
      <c r="VXC2196" s="218"/>
      <c r="VXD2196" s="218"/>
      <c r="VXE2196" s="218"/>
      <c r="VXF2196" s="218"/>
      <c r="VXG2196" s="218"/>
      <c r="VXH2196" s="218"/>
      <c r="VXI2196" s="218"/>
      <c r="VXJ2196" s="218"/>
      <c r="VXK2196" s="218"/>
      <c r="VXL2196" s="218"/>
      <c r="VXM2196" s="218"/>
      <c r="VXN2196" s="218"/>
      <c r="VXO2196" s="218"/>
      <c r="VXP2196" s="218"/>
      <c r="VXQ2196" s="218"/>
      <c r="VXR2196" s="218"/>
      <c r="VXS2196" s="218"/>
      <c r="VXT2196" s="218"/>
      <c r="VXU2196" s="218"/>
      <c r="VXV2196" s="218"/>
      <c r="VXW2196" s="218"/>
      <c r="VXX2196" s="218"/>
      <c r="VXY2196" s="218"/>
      <c r="VXZ2196" s="218"/>
      <c r="VYA2196" s="218"/>
      <c r="VYB2196" s="218"/>
      <c r="VYC2196" s="218"/>
      <c r="VYD2196" s="218"/>
      <c r="VYE2196" s="218"/>
      <c r="VYF2196" s="218"/>
      <c r="VYG2196" s="218"/>
      <c r="VYH2196" s="218"/>
      <c r="VYI2196" s="218"/>
      <c r="VYJ2196" s="218"/>
      <c r="VYK2196" s="218"/>
      <c r="VYL2196" s="218"/>
      <c r="VYM2196" s="218"/>
      <c r="VYN2196" s="218"/>
      <c r="VYO2196" s="218"/>
      <c r="VYP2196" s="218"/>
      <c r="VYQ2196" s="218"/>
      <c r="VYR2196" s="218"/>
      <c r="VYS2196" s="218"/>
      <c r="VYT2196" s="218"/>
      <c r="VYU2196" s="218"/>
      <c r="VYV2196" s="218"/>
      <c r="VYW2196" s="218"/>
      <c r="VYX2196" s="218"/>
      <c r="VYY2196" s="218"/>
      <c r="VYZ2196" s="218"/>
      <c r="VZA2196" s="218"/>
      <c r="VZB2196" s="218"/>
      <c r="VZC2196" s="218"/>
      <c r="VZD2196" s="218"/>
      <c r="VZE2196" s="218"/>
      <c r="VZF2196" s="218"/>
      <c r="VZG2196" s="218"/>
      <c r="VZH2196" s="218"/>
      <c r="VZI2196" s="218"/>
      <c r="VZJ2196" s="218"/>
      <c r="VZK2196" s="218"/>
      <c r="VZL2196" s="218"/>
      <c r="VZM2196" s="218"/>
      <c r="VZN2196" s="218"/>
      <c r="VZO2196" s="218"/>
      <c r="VZP2196" s="218"/>
      <c r="VZQ2196" s="218"/>
      <c r="VZR2196" s="218"/>
      <c r="VZS2196" s="218"/>
      <c r="VZT2196" s="218"/>
      <c r="VZU2196" s="218"/>
      <c r="VZV2196" s="218"/>
      <c r="VZW2196" s="218"/>
      <c r="VZX2196" s="218"/>
      <c r="VZY2196" s="218"/>
      <c r="VZZ2196" s="218"/>
      <c r="WAA2196" s="218"/>
      <c r="WAB2196" s="218"/>
      <c r="WAC2196" s="218"/>
      <c r="WAD2196" s="218"/>
      <c r="WAE2196" s="218"/>
      <c r="WAF2196" s="218"/>
      <c r="WAG2196" s="218"/>
      <c r="WAH2196" s="218"/>
      <c r="WAI2196" s="218"/>
      <c r="WAJ2196" s="218"/>
      <c r="WAK2196" s="218"/>
      <c r="WAL2196" s="218"/>
      <c r="WAM2196" s="218"/>
      <c r="WAN2196" s="218"/>
      <c r="WAO2196" s="218"/>
      <c r="WAP2196" s="218"/>
      <c r="WAQ2196" s="218"/>
      <c r="WAR2196" s="218"/>
      <c r="WAS2196" s="218"/>
      <c r="WAT2196" s="218"/>
      <c r="WAU2196" s="218"/>
      <c r="WAV2196" s="218"/>
      <c r="WAW2196" s="218"/>
      <c r="WAX2196" s="218"/>
      <c r="WAY2196" s="218"/>
      <c r="WAZ2196" s="218"/>
      <c r="WBA2196" s="218"/>
      <c r="WBB2196" s="218"/>
      <c r="WBC2196" s="218"/>
      <c r="WBD2196" s="218"/>
      <c r="WBE2196" s="218"/>
      <c r="WBF2196" s="218"/>
      <c r="WBG2196" s="218"/>
      <c r="WBH2196" s="218"/>
      <c r="WBI2196" s="218"/>
      <c r="WBJ2196" s="218"/>
      <c r="WBK2196" s="218"/>
      <c r="WBL2196" s="218"/>
      <c r="WBM2196" s="218"/>
      <c r="WBN2196" s="218"/>
      <c r="WBO2196" s="218"/>
      <c r="WBP2196" s="218"/>
      <c r="WBQ2196" s="218"/>
      <c r="WBR2196" s="218"/>
      <c r="WBS2196" s="218"/>
      <c r="WBT2196" s="218"/>
      <c r="WBU2196" s="218"/>
      <c r="WBV2196" s="218"/>
      <c r="WBW2196" s="218"/>
      <c r="WBX2196" s="218"/>
      <c r="WBY2196" s="218"/>
      <c r="WBZ2196" s="218"/>
      <c r="WCA2196" s="218"/>
      <c r="WCB2196" s="218"/>
      <c r="WCC2196" s="218"/>
      <c r="WCD2196" s="218"/>
      <c r="WCE2196" s="218"/>
      <c r="WCF2196" s="218"/>
      <c r="WCG2196" s="218"/>
      <c r="WCH2196" s="218"/>
      <c r="WCI2196" s="218"/>
      <c r="WCJ2196" s="218"/>
      <c r="WCK2196" s="218"/>
      <c r="WCL2196" s="218"/>
      <c r="WCM2196" s="218"/>
      <c r="WCN2196" s="218"/>
      <c r="WCO2196" s="218"/>
      <c r="WCP2196" s="218"/>
      <c r="WCQ2196" s="218"/>
      <c r="WCR2196" s="218"/>
      <c r="WCS2196" s="218"/>
      <c r="WCT2196" s="218"/>
      <c r="WCU2196" s="218"/>
      <c r="WCV2196" s="218"/>
      <c r="WCW2196" s="218"/>
      <c r="WCX2196" s="218"/>
      <c r="WCY2196" s="218"/>
      <c r="WCZ2196" s="218"/>
      <c r="WDA2196" s="218"/>
      <c r="WDB2196" s="218"/>
      <c r="WDC2196" s="218"/>
      <c r="WDD2196" s="218"/>
      <c r="WDE2196" s="218"/>
      <c r="WDF2196" s="218"/>
      <c r="WDG2196" s="218"/>
      <c r="WDH2196" s="218"/>
      <c r="WDI2196" s="218"/>
      <c r="WDJ2196" s="218"/>
      <c r="WDK2196" s="218"/>
      <c r="WDL2196" s="218"/>
      <c r="WDM2196" s="218"/>
      <c r="WDN2196" s="218"/>
      <c r="WDO2196" s="218"/>
      <c r="WDP2196" s="218"/>
      <c r="WDQ2196" s="218"/>
      <c r="WDR2196" s="218"/>
      <c r="WDS2196" s="218"/>
      <c r="WDT2196" s="218"/>
      <c r="WDU2196" s="218"/>
      <c r="WDV2196" s="218"/>
      <c r="WDW2196" s="218"/>
      <c r="WDX2196" s="218"/>
      <c r="WDY2196" s="218"/>
      <c r="WDZ2196" s="218"/>
      <c r="WEA2196" s="218"/>
      <c r="WEB2196" s="218"/>
      <c r="WEC2196" s="218"/>
      <c r="WED2196" s="218"/>
      <c r="WEE2196" s="218"/>
      <c r="WEF2196" s="218"/>
      <c r="WEG2196" s="218"/>
      <c r="WEH2196" s="218"/>
      <c r="WEI2196" s="218"/>
      <c r="WEJ2196" s="218"/>
      <c r="WEK2196" s="218"/>
      <c r="WEL2196" s="218"/>
      <c r="WEM2196" s="218"/>
      <c r="WEN2196" s="218"/>
      <c r="WEO2196" s="218"/>
      <c r="WEP2196" s="218"/>
      <c r="WEQ2196" s="218"/>
      <c r="WER2196" s="218"/>
      <c r="WES2196" s="218"/>
      <c r="WET2196" s="218"/>
      <c r="WEU2196" s="218"/>
      <c r="WEV2196" s="218"/>
      <c r="WEW2196" s="218"/>
      <c r="WEX2196" s="218"/>
      <c r="WEY2196" s="218"/>
      <c r="WEZ2196" s="218"/>
      <c r="WFA2196" s="218"/>
      <c r="WFB2196" s="218"/>
      <c r="WFC2196" s="218"/>
      <c r="WFD2196" s="218"/>
      <c r="WFE2196" s="218"/>
      <c r="WFF2196" s="218"/>
      <c r="WFG2196" s="218"/>
      <c r="WFH2196" s="218"/>
      <c r="WFI2196" s="218"/>
      <c r="WFJ2196" s="218"/>
      <c r="WFK2196" s="218"/>
      <c r="WFL2196" s="218"/>
      <c r="WFM2196" s="218"/>
      <c r="WFN2196" s="218"/>
      <c r="WFO2196" s="218"/>
      <c r="WFP2196" s="218"/>
      <c r="WFQ2196" s="218"/>
      <c r="WFR2196" s="218"/>
      <c r="WFS2196" s="218"/>
      <c r="WFT2196" s="218"/>
      <c r="WFU2196" s="218"/>
      <c r="WFV2196" s="218"/>
      <c r="WFW2196" s="218"/>
      <c r="WFX2196" s="218"/>
      <c r="WFY2196" s="218"/>
      <c r="WFZ2196" s="218"/>
      <c r="WGA2196" s="218"/>
      <c r="WGB2196" s="218"/>
      <c r="WGC2196" s="218"/>
      <c r="WGD2196" s="218"/>
      <c r="WGE2196" s="218"/>
      <c r="WGF2196" s="218"/>
      <c r="WGG2196" s="218"/>
      <c r="WGH2196" s="218"/>
      <c r="WGI2196" s="218"/>
      <c r="WGJ2196" s="218"/>
      <c r="WGK2196" s="218"/>
      <c r="WGL2196" s="218"/>
      <c r="WGM2196" s="218"/>
      <c r="WGN2196" s="218"/>
      <c r="WGO2196" s="218"/>
      <c r="WGP2196" s="218"/>
      <c r="WGQ2196" s="218"/>
      <c r="WGR2196" s="218"/>
      <c r="WGS2196" s="218"/>
      <c r="WGT2196" s="218"/>
      <c r="WGU2196" s="218"/>
      <c r="WGV2196" s="218"/>
      <c r="WGW2196" s="218"/>
      <c r="WGX2196" s="218"/>
      <c r="WGY2196" s="218"/>
      <c r="WGZ2196" s="218"/>
      <c r="WHA2196" s="218"/>
      <c r="WHB2196" s="218"/>
      <c r="WHC2196" s="218"/>
      <c r="WHD2196" s="218"/>
      <c r="WHE2196" s="218"/>
      <c r="WHF2196" s="218"/>
      <c r="WHG2196" s="218"/>
      <c r="WHH2196" s="218"/>
      <c r="WHI2196" s="218"/>
      <c r="WHJ2196" s="218"/>
      <c r="WHK2196" s="218"/>
      <c r="WHL2196" s="218"/>
      <c r="WHM2196" s="218"/>
      <c r="WHN2196" s="218"/>
      <c r="WHO2196" s="218"/>
      <c r="WHP2196" s="218"/>
      <c r="WHQ2196" s="218"/>
      <c r="WHR2196" s="218"/>
      <c r="WHS2196" s="218"/>
      <c r="WHT2196" s="218"/>
      <c r="WHU2196" s="218"/>
      <c r="WHV2196" s="218"/>
      <c r="WHW2196" s="218"/>
      <c r="WHX2196" s="218"/>
      <c r="WHY2196" s="218"/>
      <c r="WHZ2196" s="218"/>
      <c r="WIA2196" s="218"/>
      <c r="WIB2196" s="218"/>
      <c r="WIC2196" s="218"/>
      <c r="WID2196" s="218"/>
      <c r="WIE2196" s="218"/>
      <c r="WIF2196" s="218"/>
      <c r="WIG2196" s="218"/>
      <c r="WIH2196" s="218"/>
      <c r="WII2196" s="218"/>
      <c r="WIJ2196" s="218"/>
      <c r="WIK2196" s="218"/>
      <c r="WIL2196" s="218"/>
      <c r="WIM2196" s="218"/>
      <c r="WIN2196" s="218"/>
      <c r="WIO2196" s="218"/>
      <c r="WIP2196" s="218"/>
      <c r="WIQ2196" s="218"/>
      <c r="WIR2196" s="218"/>
      <c r="WIS2196" s="218"/>
      <c r="WIT2196" s="218"/>
      <c r="WIU2196" s="218"/>
      <c r="WIV2196" s="218"/>
      <c r="WIW2196" s="218"/>
      <c r="WIX2196" s="218"/>
      <c r="WIY2196" s="218"/>
      <c r="WIZ2196" s="218"/>
      <c r="WJA2196" s="218"/>
      <c r="WJB2196" s="218"/>
      <c r="WJC2196" s="218"/>
      <c r="WJD2196" s="218"/>
      <c r="WJE2196" s="218"/>
      <c r="WJF2196" s="218"/>
      <c r="WJG2196" s="218"/>
      <c r="WJH2196" s="218"/>
      <c r="WJI2196" s="218"/>
      <c r="WJJ2196" s="218"/>
      <c r="WJK2196" s="218"/>
      <c r="WJL2196" s="218"/>
      <c r="WJM2196" s="218"/>
      <c r="WJN2196" s="218"/>
      <c r="WJO2196" s="218"/>
      <c r="WJP2196" s="218"/>
      <c r="WJQ2196" s="218"/>
      <c r="WJR2196" s="218"/>
      <c r="WJS2196" s="218"/>
      <c r="WJT2196" s="218"/>
      <c r="WJU2196" s="218"/>
      <c r="WJV2196" s="218"/>
      <c r="WJW2196" s="218"/>
      <c r="WJX2196" s="218"/>
      <c r="WJY2196" s="218"/>
      <c r="WJZ2196" s="218"/>
      <c r="WKA2196" s="218"/>
      <c r="WKB2196" s="218"/>
      <c r="WKC2196" s="218"/>
      <c r="WKD2196" s="218"/>
      <c r="WKE2196" s="218"/>
      <c r="WKF2196" s="218"/>
      <c r="WKG2196" s="218"/>
      <c r="WKH2196" s="218"/>
      <c r="WKI2196" s="218"/>
      <c r="WKJ2196" s="218"/>
      <c r="WKK2196" s="218"/>
      <c r="WKL2196" s="218"/>
      <c r="WKM2196" s="218"/>
      <c r="WKN2196" s="218"/>
      <c r="WKO2196" s="218"/>
      <c r="WKP2196" s="218"/>
      <c r="WKQ2196" s="218"/>
      <c r="WKR2196" s="218"/>
      <c r="WKS2196" s="218"/>
      <c r="WKT2196" s="218"/>
      <c r="WKU2196" s="218"/>
      <c r="WKV2196" s="218"/>
      <c r="WKW2196" s="218"/>
      <c r="WKX2196" s="218"/>
      <c r="WKY2196" s="218"/>
      <c r="WKZ2196" s="218"/>
      <c r="WLA2196" s="218"/>
      <c r="WLB2196" s="218"/>
      <c r="WLC2196" s="218"/>
      <c r="WLD2196" s="218"/>
      <c r="WLE2196" s="218"/>
      <c r="WLF2196" s="218"/>
      <c r="WLG2196" s="218"/>
      <c r="WLH2196" s="218"/>
      <c r="WLI2196" s="218"/>
      <c r="WLJ2196" s="218"/>
      <c r="WLK2196" s="218"/>
      <c r="WLL2196" s="218"/>
      <c r="WLM2196" s="218"/>
      <c r="WLN2196" s="218"/>
      <c r="WLO2196" s="218"/>
      <c r="WLP2196" s="218"/>
      <c r="WLQ2196" s="218"/>
      <c r="WLR2196" s="218"/>
      <c r="WLS2196" s="218"/>
      <c r="WLT2196" s="218"/>
      <c r="WLU2196" s="218"/>
      <c r="WLV2196" s="218"/>
      <c r="WLW2196" s="218"/>
      <c r="WLX2196" s="218"/>
      <c r="WLY2196" s="218"/>
      <c r="WLZ2196" s="218"/>
      <c r="WMA2196" s="218"/>
      <c r="WMB2196" s="218"/>
      <c r="WMC2196" s="218"/>
      <c r="WMD2196" s="218"/>
      <c r="WME2196" s="218"/>
      <c r="WMF2196" s="218"/>
      <c r="WMG2196" s="218"/>
      <c r="WMH2196" s="218"/>
      <c r="WMI2196" s="218"/>
      <c r="WMJ2196" s="218"/>
      <c r="WMK2196" s="218"/>
      <c r="WML2196" s="218"/>
      <c r="WMM2196" s="218"/>
      <c r="WMN2196" s="218"/>
      <c r="WMO2196" s="218"/>
      <c r="WMP2196" s="218"/>
      <c r="WMQ2196" s="218"/>
      <c r="WMR2196" s="218"/>
      <c r="WMS2196" s="218"/>
      <c r="WMT2196" s="218"/>
      <c r="WMU2196" s="218"/>
      <c r="WMV2196" s="218"/>
      <c r="WMW2196" s="218"/>
      <c r="WMX2196" s="218"/>
      <c r="WMY2196" s="218"/>
      <c r="WMZ2196" s="218"/>
      <c r="WNA2196" s="218"/>
      <c r="WNB2196" s="218"/>
      <c r="WNC2196" s="218"/>
      <c r="WND2196" s="218"/>
      <c r="WNE2196" s="218"/>
      <c r="WNF2196" s="218"/>
      <c r="WNG2196" s="218"/>
      <c r="WNH2196" s="218"/>
      <c r="WNI2196" s="218"/>
      <c r="WNJ2196" s="218"/>
      <c r="WNK2196" s="218"/>
      <c r="WNL2196" s="218"/>
      <c r="WNM2196" s="218"/>
      <c r="WNN2196" s="218"/>
      <c r="WNO2196" s="218"/>
      <c r="WNP2196" s="218"/>
      <c r="WNQ2196" s="218"/>
      <c r="WNR2196" s="218"/>
      <c r="WNS2196" s="218"/>
      <c r="WNT2196" s="218"/>
      <c r="WNU2196" s="218"/>
      <c r="WNV2196" s="218"/>
      <c r="WNW2196" s="218"/>
      <c r="WNX2196" s="218"/>
      <c r="WNY2196" s="218"/>
      <c r="WNZ2196" s="218"/>
      <c r="WOA2196" s="218"/>
      <c r="WOB2196" s="218"/>
      <c r="WOC2196" s="218"/>
      <c r="WOD2196" s="218"/>
      <c r="WOE2196" s="218"/>
      <c r="WOF2196" s="218"/>
      <c r="WOG2196" s="218"/>
      <c r="WOH2196" s="218"/>
      <c r="WOI2196" s="218"/>
      <c r="WOJ2196" s="218"/>
      <c r="WOK2196" s="218"/>
      <c r="WOL2196" s="218"/>
      <c r="WOM2196" s="218"/>
      <c r="WON2196" s="218"/>
      <c r="WOO2196" s="218"/>
      <c r="WOP2196" s="218"/>
      <c r="WOQ2196" s="218"/>
      <c r="WOR2196" s="218"/>
      <c r="WOS2196" s="218"/>
      <c r="WOT2196" s="218"/>
      <c r="WOU2196" s="218"/>
      <c r="WOV2196" s="218"/>
      <c r="WOW2196" s="218"/>
      <c r="WOX2196" s="218"/>
      <c r="WOY2196" s="218"/>
      <c r="WOZ2196" s="218"/>
      <c r="WPA2196" s="218"/>
      <c r="WPB2196" s="218"/>
      <c r="WPC2196" s="218"/>
      <c r="WPD2196" s="218"/>
      <c r="WPE2196" s="218"/>
      <c r="WPF2196" s="218"/>
      <c r="WPG2196" s="218"/>
      <c r="WPH2196" s="218"/>
      <c r="WPI2196" s="218"/>
      <c r="WPJ2196" s="218"/>
      <c r="WPK2196" s="218"/>
      <c r="WPL2196" s="218"/>
      <c r="WPM2196" s="218"/>
      <c r="WPN2196" s="218"/>
      <c r="WPO2196" s="218"/>
      <c r="WPP2196" s="218"/>
      <c r="WPQ2196" s="218"/>
      <c r="WPR2196" s="218"/>
      <c r="WPS2196" s="218"/>
      <c r="WPT2196" s="218"/>
      <c r="WPU2196" s="218"/>
      <c r="WPV2196" s="218"/>
      <c r="WPW2196" s="218"/>
      <c r="WPX2196" s="218"/>
      <c r="WPY2196" s="218"/>
      <c r="WPZ2196" s="218"/>
      <c r="WQA2196" s="218"/>
      <c r="WQB2196" s="218"/>
      <c r="WQC2196" s="218"/>
      <c r="WQD2196" s="218"/>
      <c r="WQE2196" s="218"/>
      <c r="WQF2196" s="218"/>
      <c r="WQG2196" s="218"/>
      <c r="WQH2196" s="218"/>
      <c r="WQI2196" s="218"/>
      <c r="WQJ2196" s="218"/>
      <c r="WQK2196" s="218"/>
      <c r="WQL2196" s="218"/>
      <c r="WQM2196" s="218"/>
      <c r="WQN2196" s="218"/>
      <c r="WQO2196" s="218"/>
      <c r="WQP2196" s="218"/>
      <c r="WQQ2196" s="218"/>
      <c r="WQR2196" s="218"/>
      <c r="WQS2196" s="218"/>
      <c r="WQT2196" s="218"/>
      <c r="WQU2196" s="218"/>
      <c r="WQV2196" s="218"/>
      <c r="WQW2196" s="218"/>
      <c r="WQX2196" s="218"/>
      <c r="WQY2196" s="218"/>
      <c r="WQZ2196" s="218"/>
      <c r="WRA2196" s="218"/>
      <c r="WRB2196" s="218"/>
      <c r="WRC2196" s="218"/>
      <c r="WRD2196" s="218"/>
      <c r="WRE2196" s="218"/>
      <c r="WRF2196" s="218"/>
      <c r="WRG2196" s="218"/>
      <c r="WRH2196" s="218"/>
      <c r="WRI2196" s="218"/>
      <c r="WRJ2196" s="218"/>
      <c r="WRK2196" s="218"/>
      <c r="WRL2196" s="218"/>
      <c r="WRM2196" s="218"/>
      <c r="WRN2196" s="218"/>
      <c r="WRO2196" s="218"/>
      <c r="WRP2196" s="218"/>
      <c r="WRQ2196" s="218"/>
      <c r="WRR2196" s="218"/>
      <c r="WRS2196" s="218"/>
      <c r="WRT2196" s="218"/>
      <c r="WRU2196" s="218"/>
      <c r="WRV2196" s="218"/>
      <c r="WRW2196" s="218"/>
      <c r="WRX2196" s="218"/>
      <c r="WRY2196" s="218"/>
      <c r="WRZ2196" s="218"/>
      <c r="WSA2196" s="218"/>
      <c r="WSB2196" s="218"/>
      <c r="WSC2196" s="218"/>
      <c r="WSD2196" s="218"/>
      <c r="WSE2196" s="218"/>
      <c r="WSF2196" s="218"/>
      <c r="WSG2196" s="218"/>
      <c r="WSH2196" s="218"/>
      <c r="WSI2196" s="218"/>
      <c r="WSJ2196" s="218"/>
      <c r="WSK2196" s="218"/>
      <c r="WSL2196" s="218"/>
      <c r="WSM2196" s="218"/>
      <c r="WSN2196" s="218"/>
      <c r="WSO2196" s="218"/>
      <c r="WSP2196" s="218"/>
      <c r="WSQ2196" s="218"/>
      <c r="WSR2196" s="218"/>
      <c r="WSS2196" s="218"/>
      <c r="WST2196" s="218"/>
      <c r="WSU2196" s="218"/>
      <c r="WSV2196" s="218"/>
      <c r="WSW2196" s="218"/>
      <c r="WSX2196" s="218"/>
      <c r="WSY2196" s="218"/>
      <c r="WSZ2196" s="218"/>
      <c r="WTA2196" s="218"/>
      <c r="WTB2196" s="218"/>
      <c r="WTC2196" s="218"/>
      <c r="WTD2196" s="218"/>
      <c r="WTE2196" s="218"/>
      <c r="WTF2196" s="218"/>
      <c r="WTG2196" s="218"/>
      <c r="WTH2196" s="218"/>
      <c r="WTI2196" s="218"/>
      <c r="WTJ2196" s="218"/>
      <c r="WTK2196" s="218"/>
      <c r="WTL2196" s="218"/>
      <c r="WTM2196" s="218"/>
      <c r="WTN2196" s="218"/>
      <c r="WTO2196" s="218"/>
      <c r="WTP2196" s="218"/>
      <c r="WTQ2196" s="218"/>
      <c r="WTR2196" s="218"/>
      <c r="WTS2196" s="218"/>
      <c r="WTT2196" s="218"/>
      <c r="WTU2196" s="218"/>
      <c r="WTV2196" s="218"/>
      <c r="WTW2196" s="218"/>
      <c r="WTX2196" s="218"/>
      <c r="WTY2196" s="218"/>
      <c r="WTZ2196" s="218"/>
      <c r="WUA2196" s="218"/>
      <c r="WUB2196" s="218"/>
      <c r="WUC2196" s="218"/>
      <c r="WUD2196" s="218"/>
      <c r="WUE2196" s="218"/>
      <c r="WUF2196" s="218"/>
      <c r="WUG2196" s="218"/>
      <c r="WUH2196" s="218"/>
      <c r="WUI2196" s="218"/>
      <c r="WUJ2196" s="218"/>
      <c r="WUK2196" s="218"/>
      <c r="WUL2196" s="218"/>
      <c r="WUM2196" s="218"/>
      <c r="WUN2196" s="218"/>
      <c r="WUO2196" s="218"/>
      <c r="WUP2196" s="218"/>
      <c r="WUQ2196" s="218"/>
      <c r="WUR2196" s="218"/>
      <c r="WUS2196" s="218"/>
      <c r="WUT2196" s="218"/>
      <c r="WUU2196" s="218"/>
      <c r="WUV2196" s="218"/>
      <c r="WUW2196" s="218"/>
      <c r="WUX2196" s="218"/>
      <c r="WUY2196" s="218"/>
      <c r="WUZ2196" s="218"/>
      <c r="WVA2196" s="218"/>
      <c r="WVB2196" s="218"/>
      <c r="WVC2196" s="218"/>
      <c r="WVD2196" s="218"/>
      <c r="WVE2196" s="218"/>
      <c r="WVF2196" s="218"/>
      <c r="WVG2196" s="218"/>
      <c r="WVH2196" s="218"/>
      <c r="WVI2196" s="218"/>
      <c r="WVJ2196" s="218"/>
      <c r="WVK2196" s="218"/>
      <c r="WVL2196" s="218"/>
      <c r="WVM2196" s="218"/>
      <c r="WVN2196" s="218"/>
      <c r="WVO2196" s="218"/>
      <c r="WVP2196" s="218"/>
      <c r="WVQ2196" s="218"/>
      <c r="WVR2196" s="218"/>
      <c r="WVS2196" s="218"/>
      <c r="WVT2196" s="218"/>
      <c r="WVU2196" s="218"/>
      <c r="WVV2196" s="218"/>
      <c r="WVW2196" s="218"/>
      <c r="WVX2196" s="218"/>
      <c r="WVY2196" s="218"/>
      <c r="WVZ2196" s="218"/>
      <c r="WWA2196" s="218"/>
      <c r="WWB2196" s="218"/>
      <c r="WWC2196" s="218"/>
      <c r="WWD2196" s="218"/>
      <c r="WWE2196" s="218"/>
      <c r="WWF2196" s="218"/>
      <c r="WWG2196" s="218"/>
      <c r="WWH2196" s="218"/>
      <c r="WWI2196" s="218"/>
      <c r="WWJ2196" s="218"/>
      <c r="WWK2196" s="218"/>
      <c r="WWL2196" s="218"/>
      <c r="WWM2196" s="218"/>
      <c r="WWN2196" s="218"/>
      <c r="WWO2196" s="218"/>
      <c r="WWP2196" s="218"/>
      <c r="WWQ2196" s="218"/>
      <c r="WWR2196" s="218"/>
      <c r="WWS2196" s="218"/>
      <c r="WWT2196" s="218"/>
      <c r="WWU2196" s="218"/>
      <c r="WWV2196" s="218"/>
      <c r="WWW2196" s="218"/>
      <c r="WWX2196" s="218"/>
      <c r="WWY2196" s="218"/>
      <c r="WWZ2196" s="218"/>
      <c r="WXA2196" s="218"/>
      <c r="WXB2196" s="218"/>
      <c r="WXC2196" s="218"/>
      <c r="WXD2196" s="218"/>
      <c r="WXE2196" s="218"/>
      <c r="WXF2196" s="218"/>
      <c r="WXG2196" s="218"/>
      <c r="WXH2196" s="218"/>
      <c r="WXI2196" s="218"/>
      <c r="WXJ2196" s="218"/>
      <c r="WXK2196" s="218"/>
      <c r="WXL2196" s="218"/>
      <c r="WXM2196" s="218"/>
      <c r="WXN2196" s="218"/>
      <c r="WXO2196" s="218"/>
      <c r="WXP2196" s="218"/>
      <c r="WXQ2196" s="218"/>
      <c r="WXR2196" s="218"/>
      <c r="WXS2196" s="218"/>
      <c r="WXT2196" s="218"/>
      <c r="WXU2196" s="218"/>
      <c r="WXV2196" s="218"/>
      <c r="WXW2196" s="218"/>
      <c r="WXX2196" s="218"/>
      <c r="WXY2196" s="218"/>
      <c r="WXZ2196" s="218"/>
      <c r="WYA2196" s="218"/>
      <c r="WYB2196" s="218"/>
      <c r="WYC2196" s="218"/>
      <c r="WYD2196" s="218"/>
      <c r="WYE2196" s="218"/>
      <c r="WYF2196" s="218"/>
      <c r="WYG2196" s="218"/>
      <c r="WYH2196" s="218"/>
      <c r="WYI2196" s="218"/>
      <c r="WYJ2196" s="218"/>
      <c r="WYK2196" s="218"/>
      <c r="WYL2196" s="218"/>
      <c r="WYM2196" s="218"/>
      <c r="WYN2196" s="218"/>
      <c r="WYO2196" s="218"/>
      <c r="WYP2196" s="218"/>
      <c r="WYQ2196" s="218"/>
      <c r="WYR2196" s="218"/>
      <c r="WYS2196" s="218"/>
      <c r="WYT2196" s="218"/>
      <c r="WYU2196" s="218"/>
      <c r="WYV2196" s="218"/>
      <c r="WYW2196" s="218"/>
      <c r="WYX2196" s="218"/>
      <c r="WYY2196" s="218"/>
      <c r="WYZ2196" s="218"/>
      <c r="WZA2196" s="218"/>
      <c r="WZB2196" s="218"/>
      <c r="WZC2196" s="218"/>
      <c r="WZD2196" s="218"/>
      <c r="WZE2196" s="218"/>
      <c r="WZF2196" s="218"/>
      <c r="WZG2196" s="218"/>
      <c r="WZH2196" s="218"/>
      <c r="WZI2196" s="218"/>
      <c r="WZJ2196" s="218"/>
      <c r="WZK2196" s="218"/>
      <c r="WZL2196" s="218"/>
      <c r="WZM2196" s="218"/>
      <c r="WZN2196" s="218"/>
      <c r="WZO2196" s="218"/>
      <c r="WZP2196" s="218"/>
      <c r="WZQ2196" s="218"/>
      <c r="WZR2196" s="218"/>
      <c r="WZS2196" s="218"/>
      <c r="WZT2196" s="218"/>
      <c r="WZU2196" s="218"/>
      <c r="WZV2196" s="218"/>
      <c r="WZW2196" s="218"/>
      <c r="WZX2196" s="218"/>
      <c r="WZY2196" s="218"/>
      <c r="WZZ2196" s="218"/>
      <c r="XAA2196" s="218"/>
      <c r="XAB2196" s="218"/>
      <c r="XAC2196" s="218"/>
      <c r="XAD2196" s="218"/>
      <c r="XAE2196" s="218"/>
      <c r="XAF2196" s="218"/>
      <c r="XAG2196" s="218"/>
      <c r="XAH2196" s="218"/>
      <c r="XAI2196" s="218"/>
      <c r="XAJ2196" s="218"/>
      <c r="XAK2196" s="218"/>
      <c r="XAL2196" s="218"/>
      <c r="XAM2196" s="218"/>
      <c r="XAN2196" s="218"/>
      <c r="XAO2196" s="218"/>
      <c r="XAP2196" s="218"/>
      <c r="XAQ2196" s="218"/>
      <c r="XAR2196" s="218"/>
      <c r="XAS2196" s="218"/>
      <c r="XAT2196" s="218"/>
      <c r="XAU2196" s="218"/>
      <c r="XAV2196" s="218"/>
      <c r="XAW2196" s="218"/>
      <c r="XAX2196" s="218"/>
      <c r="XAY2196" s="218"/>
      <c r="XAZ2196" s="218"/>
      <c r="XBA2196" s="218"/>
      <c r="XBB2196" s="218"/>
      <c r="XBC2196" s="218"/>
      <c r="XBD2196" s="218"/>
      <c r="XBE2196" s="218"/>
      <c r="XBF2196" s="218"/>
      <c r="XBG2196" s="218"/>
      <c r="XBH2196" s="218"/>
      <c r="XBI2196" s="218"/>
      <c r="XBJ2196" s="218"/>
      <c r="XBK2196" s="218"/>
      <c r="XBL2196" s="218"/>
      <c r="XBM2196" s="218"/>
      <c r="XBN2196" s="218"/>
      <c r="XBO2196" s="218"/>
      <c r="XBP2196" s="218"/>
      <c r="XBQ2196" s="218"/>
      <c r="XBR2196" s="218"/>
      <c r="XBS2196" s="218"/>
      <c r="XBT2196" s="218"/>
      <c r="XBU2196" s="218"/>
      <c r="XBV2196" s="218"/>
      <c r="XBW2196" s="218"/>
      <c r="XBX2196" s="218"/>
      <c r="XBY2196" s="218"/>
      <c r="XBZ2196" s="218"/>
      <c r="XCA2196" s="218"/>
      <c r="XCB2196" s="218"/>
      <c r="XCC2196" s="218"/>
      <c r="XCD2196" s="218"/>
      <c r="XCE2196" s="218"/>
      <c r="XCF2196" s="218"/>
      <c r="XCG2196" s="218"/>
      <c r="XCH2196" s="218"/>
      <c r="XCI2196" s="218"/>
      <c r="XCJ2196" s="218"/>
      <c r="XCK2196" s="218"/>
      <c r="XCL2196" s="218"/>
      <c r="XCM2196" s="218"/>
      <c r="XCN2196" s="218"/>
      <c r="XCO2196" s="218"/>
      <c r="XCP2196" s="218"/>
      <c r="XCQ2196" s="218"/>
      <c r="XCR2196" s="218"/>
      <c r="XCS2196" s="218"/>
      <c r="XCT2196" s="218"/>
      <c r="XCU2196" s="218"/>
      <c r="XCV2196" s="218"/>
      <c r="XCW2196" s="218"/>
      <c r="XCX2196" s="218"/>
      <c r="XCY2196" s="218"/>
      <c r="XCZ2196" s="218"/>
      <c r="XDA2196" s="218"/>
      <c r="XDB2196" s="218"/>
      <c r="XDC2196" s="218"/>
      <c r="XDD2196" s="218"/>
      <c r="XDE2196" s="218"/>
      <c r="XDF2196" s="218"/>
      <c r="XDG2196" s="218"/>
      <c r="XDH2196" s="218"/>
      <c r="XDI2196" s="218"/>
      <c r="XDJ2196" s="218"/>
      <c r="XDK2196" s="218"/>
      <c r="XDL2196" s="218"/>
      <c r="XDM2196" s="218"/>
      <c r="XDN2196" s="218"/>
      <c r="XDO2196" s="218"/>
      <c r="XDP2196" s="218"/>
      <c r="XDQ2196" s="218"/>
      <c r="XDR2196" s="218"/>
      <c r="XDS2196" s="218"/>
      <c r="XDT2196" s="218"/>
      <c r="XDU2196" s="218"/>
      <c r="XDV2196" s="218"/>
      <c r="XDW2196" s="218"/>
      <c r="XDX2196" s="218"/>
      <c r="XDY2196" s="218"/>
      <c r="XDZ2196" s="218"/>
      <c r="XEA2196" s="218"/>
      <c r="XEB2196" s="218"/>
      <c r="XEC2196" s="218"/>
      <c r="XED2196" s="218"/>
      <c r="XEE2196" s="218"/>
      <c r="XEF2196" s="218"/>
      <c r="XEG2196" s="218"/>
      <c r="XEH2196" s="218"/>
      <c r="XEI2196" s="218"/>
      <c r="XEJ2196" s="218"/>
      <c r="XEK2196" s="218"/>
      <c r="XEL2196" s="218"/>
      <c r="XEM2196" s="218"/>
      <c r="XEN2196" s="218"/>
      <c r="XEO2196" s="218"/>
      <c r="XEP2196" s="218"/>
      <c r="XEQ2196" s="218"/>
      <c r="XER2196" s="218"/>
      <c r="XES2196" s="218"/>
      <c r="XET2196" s="218"/>
      <c r="XEU2196" s="218"/>
      <c r="XEV2196" s="218"/>
      <c r="XEW2196" s="218"/>
      <c r="XEX2196" s="218"/>
      <c r="XEY2196" s="218"/>
      <c r="XEZ2196" s="218"/>
      <c r="XFA2196" s="218"/>
      <c r="XFB2196" s="218"/>
      <c r="XFC2196" s="218"/>
      <c r="XFD2196" s="218"/>
    </row>
    <row r="2197" spans="1:16384" s="94" customFormat="1" ht="20.100000000000001" customHeight="1" x14ac:dyDescent="0.25">
      <c r="A2197" s="154"/>
      <c r="B2197" s="60" t="str">
        <f t="shared" ref="B2197:B2207" si="131">"00.03.27.3.1.1.1.B."&amp;C2197&amp;D2197&amp;I2197</f>
        <v>00.03.27.3.1.1.1.B.454.2024</v>
      </c>
      <c r="C2197" s="20">
        <v>454</v>
      </c>
      <c r="D2197" s="72" t="s">
        <v>1085</v>
      </c>
      <c r="E2197" s="60" t="s">
        <v>1550</v>
      </c>
      <c r="F2197" s="19" t="s">
        <v>893</v>
      </c>
      <c r="G2197" s="317">
        <v>100000</v>
      </c>
      <c r="H2197" s="269" t="s">
        <v>1110</v>
      </c>
      <c r="I2197" s="73">
        <v>2024</v>
      </c>
      <c r="J2197" s="20" t="s">
        <v>1551</v>
      </c>
      <c r="K2197" s="20" t="s">
        <v>59</v>
      </c>
      <c r="L2197" s="20" t="s">
        <v>59</v>
      </c>
      <c r="M2197" s="60"/>
      <c r="N2197" s="10">
        <v>1</v>
      </c>
      <c r="O2197" s="15" t="s">
        <v>947</v>
      </c>
      <c r="P2197" s="28" t="s">
        <v>703</v>
      </c>
      <c r="Q2197" s="73"/>
      <c r="R2197" s="60"/>
      <c r="S2197" s="60"/>
      <c r="T2197" s="218"/>
      <c r="U2197" s="218"/>
      <c r="V2197" s="218"/>
      <c r="W2197" s="218"/>
      <c r="X2197" s="218"/>
      <c r="Y2197" s="218"/>
      <c r="Z2197" s="218"/>
      <c r="AA2197" s="218"/>
      <c r="AB2197" s="218"/>
      <c r="AC2197" s="218"/>
      <c r="AD2197" s="218"/>
      <c r="AE2197" s="218"/>
      <c r="AF2197" s="218"/>
      <c r="AG2197" s="218"/>
      <c r="AH2197" s="218"/>
      <c r="AI2197" s="218"/>
      <c r="AJ2197" s="218"/>
      <c r="AK2197" s="218"/>
      <c r="AL2197" s="218"/>
      <c r="AM2197" s="218"/>
      <c r="AN2197" s="218"/>
      <c r="AO2197" s="218"/>
      <c r="AP2197" s="218"/>
      <c r="AQ2197" s="218"/>
      <c r="AR2197" s="218"/>
      <c r="AS2197" s="218"/>
      <c r="AT2197" s="218"/>
      <c r="AU2197" s="218"/>
      <c r="AV2197" s="218"/>
      <c r="AW2197" s="218"/>
      <c r="AX2197" s="218"/>
      <c r="AY2197" s="218"/>
      <c r="AZ2197" s="218"/>
      <c r="BA2197" s="218"/>
      <c r="BB2197" s="218"/>
      <c r="BC2197" s="218"/>
      <c r="BD2197" s="218"/>
      <c r="BE2197" s="218"/>
      <c r="BF2197" s="218"/>
      <c r="BG2197" s="218"/>
      <c r="BH2197" s="218"/>
      <c r="BI2197" s="218"/>
      <c r="BJ2197" s="218"/>
      <c r="BK2197" s="218"/>
      <c r="BL2197" s="218"/>
      <c r="BM2197" s="218"/>
      <c r="BN2197" s="218"/>
      <c r="BO2197" s="218"/>
      <c r="BP2197" s="218"/>
      <c r="BQ2197" s="218"/>
      <c r="BR2197" s="218"/>
      <c r="BS2197" s="218"/>
      <c r="BT2197" s="218"/>
      <c r="BU2197" s="218"/>
      <c r="BV2197" s="218"/>
      <c r="BW2197" s="218"/>
      <c r="BX2197" s="218"/>
      <c r="BY2197" s="218"/>
      <c r="BZ2197" s="218"/>
      <c r="CA2197" s="218"/>
      <c r="CB2197" s="218"/>
      <c r="CC2197" s="218"/>
      <c r="CD2197" s="218"/>
      <c r="CE2197" s="218"/>
      <c r="CF2197" s="218"/>
      <c r="CG2197" s="218"/>
      <c r="CH2197" s="218"/>
      <c r="CI2197" s="218"/>
      <c r="CJ2197" s="218"/>
      <c r="CK2197" s="218"/>
      <c r="CL2197" s="218"/>
      <c r="CM2197" s="218"/>
      <c r="CN2197" s="218"/>
      <c r="CO2197" s="218"/>
      <c r="CP2197" s="218"/>
      <c r="CQ2197" s="218"/>
      <c r="CR2197" s="218"/>
      <c r="CS2197" s="218"/>
      <c r="CT2197" s="218"/>
      <c r="CU2197" s="218"/>
      <c r="CV2197" s="218"/>
      <c r="CW2197" s="218"/>
      <c r="CX2197" s="218"/>
      <c r="CY2197" s="218"/>
      <c r="CZ2197" s="218"/>
      <c r="DA2197" s="218"/>
      <c r="DB2197" s="218"/>
      <c r="DC2197" s="218"/>
      <c r="DD2197" s="218"/>
      <c r="DE2197" s="218"/>
      <c r="DF2197" s="218"/>
      <c r="DG2197" s="218"/>
      <c r="DH2197" s="218"/>
      <c r="DI2197" s="218"/>
      <c r="DJ2197" s="218"/>
      <c r="DK2197" s="218"/>
      <c r="DL2197" s="218"/>
      <c r="DM2197" s="218"/>
      <c r="DN2197" s="218"/>
      <c r="DO2197" s="218"/>
      <c r="DP2197" s="218"/>
      <c r="DQ2197" s="218"/>
      <c r="DR2197" s="218"/>
      <c r="DS2197" s="218"/>
      <c r="DT2197" s="218"/>
      <c r="DU2197" s="218"/>
      <c r="DV2197" s="218"/>
      <c r="DW2197" s="218"/>
      <c r="DX2197" s="218"/>
      <c r="DY2197" s="218"/>
      <c r="DZ2197" s="218"/>
      <c r="EA2197" s="218"/>
      <c r="EB2197" s="218"/>
      <c r="EC2197" s="218"/>
      <c r="ED2197" s="218"/>
      <c r="EE2197" s="218"/>
      <c r="EF2197" s="218"/>
      <c r="EG2197" s="218"/>
      <c r="EH2197" s="218"/>
      <c r="EI2197" s="218"/>
      <c r="EJ2197" s="218"/>
      <c r="EK2197" s="218"/>
      <c r="EL2197" s="218"/>
      <c r="EM2197" s="218"/>
      <c r="EN2197" s="218"/>
      <c r="EO2197" s="218"/>
      <c r="EP2197" s="218"/>
      <c r="EQ2197" s="218"/>
      <c r="ER2197" s="218"/>
      <c r="ES2197" s="218"/>
      <c r="ET2197" s="218"/>
      <c r="EU2197" s="218"/>
      <c r="EV2197" s="218"/>
      <c r="EW2197" s="218"/>
      <c r="EX2197" s="218"/>
      <c r="EY2197" s="218"/>
      <c r="EZ2197" s="218"/>
      <c r="FA2197" s="218"/>
      <c r="FB2197" s="218"/>
      <c r="FC2197" s="218"/>
      <c r="FD2197" s="218"/>
      <c r="FE2197" s="218"/>
      <c r="FF2197" s="218"/>
      <c r="FG2197" s="218"/>
      <c r="FH2197" s="218"/>
      <c r="FI2197" s="218"/>
      <c r="FJ2197" s="218"/>
      <c r="FK2197" s="218"/>
      <c r="FL2197" s="218"/>
      <c r="FM2197" s="218"/>
      <c r="FN2197" s="218"/>
      <c r="FO2197" s="218"/>
      <c r="FP2197" s="218"/>
      <c r="FQ2197" s="218"/>
      <c r="FR2197" s="218"/>
      <c r="FS2197" s="218"/>
      <c r="FT2197" s="218"/>
      <c r="FU2197" s="218"/>
      <c r="FV2197" s="218"/>
      <c r="FW2197" s="218"/>
      <c r="FX2197" s="218"/>
      <c r="FY2197" s="218"/>
      <c r="FZ2197" s="218"/>
      <c r="GA2197" s="218"/>
      <c r="GB2197" s="218"/>
      <c r="GC2197" s="218"/>
      <c r="GD2197" s="218"/>
      <c r="GE2197" s="218"/>
      <c r="GF2197" s="218"/>
      <c r="GG2197" s="218"/>
      <c r="GH2197" s="218"/>
      <c r="GI2197" s="218"/>
      <c r="GJ2197" s="218"/>
      <c r="GK2197" s="218"/>
      <c r="GL2197" s="218"/>
      <c r="GM2197" s="218"/>
      <c r="GN2197" s="218"/>
      <c r="GO2197" s="218"/>
      <c r="GP2197" s="218"/>
      <c r="GQ2197" s="218"/>
      <c r="GR2197" s="218"/>
      <c r="GS2197" s="218"/>
      <c r="GT2197" s="218"/>
      <c r="GU2197" s="218"/>
      <c r="GV2197" s="218"/>
      <c r="GW2197" s="218"/>
      <c r="GX2197" s="218"/>
      <c r="GY2197" s="218"/>
      <c r="GZ2197" s="218"/>
      <c r="HA2197" s="218"/>
      <c r="HB2197" s="218"/>
      <c r="HC2197" s="218"/>
      <c r="HD2197" s="218"/>
      <c r="HE2197" s="218"/>
      <c r="HF2197" s="218"/>
      <c r="HG2197" s="218"/>
      <c r="HH2197" s="218"/>
      <c r="HI2197" s="218"/>
      <c r="HJ2197" s="218"/>
      <c r="HK2197" s="218"/>
      <c r="HL2197" s="218"/>
      <c r="HM2197" s="218"/>
      <c r="HN2197" s="218"/>
      <c r="HO2197" s="218"/>
      <c r="HP2197" s="218"/>
      <c r="HQ2197" s="218"/>
      <c r="HR2197" s="218"/>
      <c r="HS2197" s="218"/>
      <c r="HT2197" s="218"/>
      <c r="HU2197" s="218"/>
      <c r="HV2197" s="218"/>
      <c r="HW2197" s="218"/>
      <c r="HX2197" s="218"/>
      <c r="HY2197" s="218"/>
      <c r="HZ2197" s="218"/>
      <c r="IA2197" s="218"/>
      <c r="IB2197" s="218"/>
      <c r="IC2197" s="218"/>
      <c r="ID2197" s="218"/>
      <c r="IE2197" s="218"/>
      <c r="IF2197" s="218"/>
      <c r="IG2197" s="218"/>
      <c r="IH2197" s="218"/>
      <c r="II2197" s="218"/>
      <c r="IJ2197" s="218"/>
      <c r="IK2197" s="218"/>
      <c r="IL2197" s="218"/>
      <c r="IM2197" s="218"/>
      <c r="IN2197" s="218"/>
      <c r="IO2197" s="218"/>
      <c r="IP2197" s="218"/>
      <c r="IQ2197" s="218"/>
      <c r="IR2197" s="218"/>
      <c r="IS2197" s="218"/>
      <c r="IT2197" s="218"/>
      <c r="IU2197" s="218"/>
      <c r="IV2197" s="218"/>
      <c r="IW2197" s="218"/>
      <c r="IX2197" s="218"/>
      <c r="IY2197" s="218"/>
      <c r="IZ2197" s="218"/>
      <c r="JA2197" s="218"/>
      <c r="JB2197" s="218"/>
      <c r="JC2197" s="218"/>
      <c r="JD2197" s="218"/>
      <c r="JE2197" s="218"/>
      <c r="JF2197" s="218"/>
      <c r="JG2197" s="218"/>
      <c r="JH2197" s="218"/>
      <c r="JI2197" s="218"/>
      <c r="JJ2197" s="218"/>
      <c r="JK2197" s="218"/>
      <c r="JL2197" s="218"/>
      <c r="JM2197" s="218"/>
      <c r="JN2197" s="218"/>
      <c r="JO2197" s="218"/>
      <c r="JP2197" s="218"/>
      <c r="JQ2197" s="218"/>
      <c r="JR2197" s="218"/>
      <c r="JS2197" s="218"/>
      <c r="JT2197" s="218"/>
      <c r="JU2197" s="218"/>
      <c r="JV2197" s="218"/>
      <c r="JW2197" s="218"/>
      <c r="JX2197" s="218"/>
      <c r="JY2197" s="218"/>
      <c r="JZ2197" s="218"/>
      <c r="KA2197" s="218"/>
      <c r="KB2197" s="218"/>
      <c r="KC2197" s="218"/>
      <c r="KD2197" s="218"/>
      <c r="KE2197" s="218"/>
      <c r="KF2197" s="218"/>
      <c r="KG2197" s="218"/>
      <c r="KH2197" s="218"/>
      <c r="KI2197" s="218"/>
      <c r="KJ2197" s="218"/>
      <c r="KK2197" s="218"/>
      <c r="KL2197" s="218"/>
      <c r="KM2197" s="218"/>
      <c r="KN2197" s="218"/>
      <c r="KO2197" s="218"/>
      <c r="KP2197" s="218"/>
      <c r="KQ2197" s="218"/>
      <c r="KR2197" s="218"/>
      <c r="KS2197" s="218"/>
      <c r="KT2197" s="218"/>
      <c r="KU2197" s="218"/>
      <c r="KV2197" s="218"/>
      <c r="KW2197" s="218"/>
      <c r="KX2197" s="218"/>
      <c r="KY2197" s="218"/>
      <c r="KZ2197" s="218"/>
      <c r="LA2197" s="218"/>
      <c r="LB2197" s="218"/>
      <c r="LC2197" s="218"/>
      <c r="LD2197" s="218"/>
      <c r="LE2197" s="218"/>
      <c r="LF2197" s="218"/>
      <c r="LG2197" s="218"/>
      <c r="LH2197" s="218"/>
      <c r="LI2197" s="218"/>
      <c r="LJ2197" s="218"/>
      <c r="LK2197" s="218"/>
      <c r="LL2197" s="218"/>
      <c r="LM2197" s="218"/>
      <c r="LN2197" s="218"/>
      <c r="LO2197" s="218"/>
      <c r="LP2197" s="218"/>
      <c r="LQ2197" s="218"/>
      <c r="LR2197" s="218"/>
      <c r="LS2197" s="218"/>
      <c r="LT2197" s="218"/>
      <c r="LU2197" s="218"/>
      <c r="LV2197" s="218"/>
      <c r="LW2197" s="218"/>
      <c r="LX2197" s="218"/>
      <c r="LY2197" s="218"/>
      <c r="LZ2197" s="218"/>
      <c r="MA2197" s="218"/>
      <c r="MB2197" s="218"/>
      <c r="MC2197" s="218"/>
      <c r="MD2197" s="218"/>
      <c r="ME2197" s="218"/>
      <c r="MF2197" s="218"/>
      <c r="MG2197" s="218"/>
      <c r="MH2197" s="218"/>
      <c r="MI2197" s="218"/>
      <c r="MJ2197" s="218"/>
      <c r="MK2197" s="218"/>
      <c r="ML2197" s="218"/>
      <c r="MM2197" s="218"/>
      <c r="MN2197" s="218"/>
      <c r="MO2197" s="218"/>
      <c r="MP2197" s="218"/>
      <c r="MQ2197" s="218"/>
      <c r="MR2197" s="218"/>
      <c r="MS2197" s="218"/>
      <c r="MT2197" s="218"/>
      <c r="MU2197" s="218"/>
      <c r="MV2197" s="218"/>
      <c r="MW2197" s="218"/>
      <c r="MX2197" s="218"/>
      <c r="MY2197" s="218"/>
      <c r="MZ2197" s="218"/>
      <c r="NA2197" s="218"/>
      <c r="NB2197" s="218"/>
      <c r="NC2197" s="218"/>
      <c r="ND2197" s="218"/>
      <c r="NE2197" s="218"/>
      <c r="NF2197" s="218"/>
      <c r="NG2197" s="218"/>
      <c r="NH2197" s="218"/>
      <c r="NI2197" s="218"/>
      <c r="NJ2197" s="218"/>
      <c r="NK2197" s="218"/>
      <c r="NL2197" s="218"/>
      <c r="NM2197" s="218"/>
      <c r="NN2197" s="218"/>
      <c r="NO2197" s="218"/>
      <c r="NP2197" s="218"/>
      <c r="NQ2197" s="218"/>
      <c r="NR2197" s="218"/>
      <c r="NS2197" s="218"/>
      <c r="NT2197" s="218"/>
      <c r="NU2197" s="218"/>
      <c r="NV2197" s="218"/>
      <c r="NW2197" s="218"/>
      <c r="NX2197" s="218"/>
      <c r="NY2197" s="218"/>
      <c r="NZ2197" s="218"/>
      <c r="OA2197" s="218"/>
      <c r="OB2197" s="218"/>
      <c r="OC2197" s="218"/>
      <c r="OD2197" s="218"/>
      <c r="OE2197" s="218"/>
      <c r="OF2197" s="218"/>
      <c r="OG2197" s="218"/>
      <c r="OH2197" s="218"/>
      <c r="OI2197" s="218"/>
      <c r="OJ2197" s="218"/>
      <c r="OK2197" s="218"/>
      <c r="OL2197" s="218"/>
      <c r="OM2197" s="218"/>
      <c r="ON2197" s="218"/>
      <c r="OO2197" s="218"/>
      <c r="OP2197" s="218"/>
      <c r="OQ2197" s="218"/>
      <c r="OR2197" s="218"/>
      <c r="OS2197" s="218"/>
      <c r="OT2197" s="218"/>
      <c r="OU2197" s="218"/>
      <c r="OV2197" s="218"/>
      <c r="OW2197" s="218"/>
      <c r="OX2197" s="218"/>
      <c r="OY2197" s="218"/>
      <c r="OZ2197" s="218"/>
      <c r="PA2197" s="218"/>
      <c r="PB2197" s="218"/>
      <c r="PC2197" s="218"/>
      <c r="PD2197" s="218"/>
      <c r="PE2197" s="218"/>
      <c r="PF2197" s="218"/>
      <c r="PG2197" s="218"/>
      <c r="PH2197" s="218"/>
      <c r="PI2197" s="218"/>
      <c r="PJ2197" s="218"/>
      <c r="PK2197" s="218"/>
      <c r="PL2197" s="218"/>
      <c r="PM2197" s="218"/>
      <c r="PN2197" s="218"/>
      <c r="PO2197" s="218"/>
      <c r="PP2197" s="218"/>
      <c r="PQ2197" s="218"/>
      <c r="PR2197" s="218"/>
      <c r="PS2197" s="218"/>
      <c r="PT2197" s="218"/>
      <c r="PU2197" s="218"/>
      <c r="PV2197" s="218"/>
      <c r="PW2197" s="218"/>
      <c r="PX2197" s="218"/>
      <c r="PY2197" s="218"/>
      <c r="PZ2197" s="218"/>
      <c r="QA2197" s="218"/>
      <c r="QB2197" s="218"/>
      <c r="QC2197" s="218"/>
      <c r="QD2197" s="218"/>
      <c r="QE2197" s="218"/>
      <c r="QF2197" s="218"/>
      <c r="QG2197" s="218"/>
      <c r="QH2197" s="218"/>
      <c r="QI2197" s="218"/>
      <c r="QJ2197" s="218"/>
      <c r="QK2197" s="218"/>
      <c r="QL2197" s="218"/>
      <c r="QM2197" s="218"/>
      <c r="QN2197" s="218"/>
      <c r="QO2197" s="218"/>
      <c r="QP2197" s="218"/>
      <c r="QQ2197" s="218"/>
      <c r="QR2197" s="218"/>
      <c r="QS2197" s="218"/>
      <c r="QT2197" s="218"/>
      <c r="QU2197" s="218"/>
      <c r="QV2197" s="218"/>
      <c r="QW2197" s="218"/>
      <c r="QX2197" s="218"/>
      <c r="QY2197" s="218"/>
      <c r="QZ2197" s="218"/>
      <c r="RA2197" s="218"/>
      <c r="RB2197" s="218"/>
      <c r="RC2197" s="218"/>
      <c r="RD2197" s="218"/>
      <c r="RE2197" s="218"/>
      <c r="RF2197" s="218"/>
      <c r="RG2197" s="218"/>
      <c r="RH2197" s="218"/>
      <c r="RI2197" s="218"/>
      <c r="RJ2197" s="218"/>
      <c r="RK2197" s="218"/>
      <c r="RL2197" s="218"/>
      <c r="RM2197" s="218"/>
      <c r="RN2197" s="218"/>
      <c r="RO2197" s="218"/>
      <c r="RP2197" s="218"/>
      <c r="RQ2197" s="218"/>
      <c r="RR2197" s="218"/>
      <c r="RS2197" s="218"/>
      <c r="RT2197" s="218"/>
      <c r="RU2197" s="218"/>
      <c r="RV2197" s="218"/>
      <c r="RW2197" s="218"/>
      <c r="RX2197" s="218"/>
      <c r="RY2197" s="218"/>
      <c r="RZ2197" s="218"/>
      <c r="SA2197" s="218"/>
      <c r="SB2197" s="218"/>
      <c r="SC2197" s="218"/>
      <c r="SD2197" s="218"/>
      <c r="SE2197" s="218"/>
      <c r="SF2197" s="218"/>
      <c r="SG2197" s="218"/>
      <c r="SH2197" s="218"/>
      <c r="SI2197" s="218"/>
      <c r="SJ2197" s="218"/>
      <c r="SK2197" s="218"/>
      <c r="SL2197" s="218"/>
      <c r="SM2197" s="218"/>
      <c r="SN2197" s="218"/>
      <c r="SO2197" s="218"/>
      <c r="SP2197" s="218"/>
      <c r="SQ2197" s="218"/>
      <c r="SR2197" s="218"/>
      <c r="SS2197" s="218"/>
      <c r="ST2197" s="218"/>
      <c r="SU2197" s="218"/>
      <c r="SV2197" s="218"/>
      <c r="SW2197" s="218"/>
      <c r="SX2197" s="218"/>
      <c r="SY2197" s="218"/>
      <c r="SZ2197" s="218"/>
      <c r="TA2197" s="218"/>
      <c r="TB2197" s="218"/>
      <c r="TC2197" s="218"/>
      <c r="TD2197" s="218"/>
      <c r="TE2197" s="218"/>
      <c r="TF2197" s="218"/>
      <c r="TG2197" s="218"/>
      <c r="TH2197" s="218"/>
      <c r="TI2197" s="218"/>
      <c r="TJ2197" s="218"/>
      <c r="TK2197" s="218"/>
      <c r="TL2197" s="218"/>
      <c r="TM2197" s="218"/>
      <c r="TN2197" s="218"/>
      <c r="TO2197" s="218"/>
      <c r="TP2197" s="218"/>
      <c r="TQ2197" s="218"/>
      <c r="TR2197" s="218"/>
      <c r="TS2197" s="218"/>
      <c r="TT2197" s="218"/>
      <c r="TU2197" s="218"/>
      <c r="TV2197" s="218"/>
      <c r="TW2197" s="218"/>
      <c r="TX2197" s="218"/>
      <c r="TY2197" s="218"/>
      <c r="TZ2197" s="218"/>
      <c r="UA2197" s="218"/>
      <c r="UB2197" s="218"/>
      <c r="UC2197" s="218"/>
      <c r="UD2197" s="218"/>
      <c r="UE2197" s="218"/>
      <c r="UF2197" s="218"/>
      <c r="UG2197" s="218"/>
      <c r="UH2197" s="218"/>
      <c r="UI2197" s="218"/>
      <c r="UJ2197" s="218"/>
      <c r="UK2197" s="218"/>
      <c r="UL2197" s="218"/>
      <c r="UM2197" s="218"/>
      <c r="UN2197" s="218"/>
      <c r="UO2197" s="218"/>
      <c r="UP2197" s="218"/>
      <c r="UQ2197" s="218"/>
      <c r="UR2197" s="218"/>
      <c r="US2197" s="218"/>
      <c r="UT2197" s="218"/>
      <c r="UU2197" s="218"/>
      <c r="UV2197" s="218"/>
      <c r="UW2197" s="218"/>
      <c r="UX2197" s="218"/>
      <c r="UY2197" s="218"/>
      <c r="UZ2197" s="218"/>
      <c r="VA2197" s="218"/>
      <c r="VB2197" s="218"/>
      <c r="VC2197" s="218"/>
      <c r="VD2197" s="218"/>
      <c r="VE2197" s="218"/>
      <c r="VF2197" s="218"/>
      <c r="VG2197" s="218"/>
      <c r="VH2197" s="218"/>
      <c r="VI2197" s="218"/>
      <c r="VJ2197" s="218"/>
      <c r="VK2197" s="218"/>
      <c r="VL2197" s="218"/>
      <c r="VM2197" s="218"/>
      <c r="VN2197" s="218"/>
      <c r="VO2197" s="218"/>
      <c r="VP2197" s="218"/>
      <c r="VQ2197" s="218"/>
      <c r="VR2197" s="218"/>
      <c r="VS2197" s="218"/>
      <c r="VT2197" s="218"/>
      <c r="VU2197" s="218"/>
      <c r="VV2197" s="218"/>
      <c r="VW2197" s="218"/>
      <c r="VX2197" s="218"/>
      <c r="VY2197" s="218"/>
      <c r="VZ2197" s="218"/>
      <c r="WA2197" s="218"/>
      <c r="WB2197" s="218"/>
      <c r="WC2197" s="218"/>
      <c r="WD2197" s="218"/>
      <c r="WE2197" s="218"/>
      <c r="WF2197" s="218"/>
      <c r="WG2197" s="218"/>
      <c r="WH2197" s="218"/>
      <c r="WI2197" s="218"/>
      <c r="WJ2197" s="218"/>
      <c r="WK2197" s="218"/>
      <c r="WL2197" s="218"/>
      <c r="WM2197" s="218"/>
      <c r="WN2197" s="218"/>
      <c r="WO2197" s="218"/>
      <c r="WP2197" s="218"/>
      <c r="WQ2197" s="218"/>
      <c r="WR2197" s="218"/>
      <c r="WS2197" s="218"/>
      <c r="WT2197" s="218"/>
      <c r="WU2197" s="218"/>
      <c r="WV2197" s="218"/>
      <c r="WW2197" s="218"/>
      <c r="WX2197" s="218"/>
      <c r="WY2197" s="218"/>
      <c r="WZ2197" s="218"/>
      <c r="XA2197" s="218"/>
      <c r="XB2197" s="218"/>
      <c r="XC2197" s="218"/>
      <c r="XD2197" s="218"/>
      <c r="XE2197" s="218"/>
      <c r="XF2197" s="218"/>
      <c r="XG2197" s="218"/>
      <c r="XH2197" s="218"/>
      <c r="XI2197" s="218"/>
      <c r="XJ2197" s="218"/>
      <c r="XK2197" s="218"/>
      <c r="XL2197" s="218"/>
      <c r="XM2197" s="218"/>
      <c r="XN2197" s="218"/>
      <c r="XO2197" s="218"/>
      <c r="XP2197" s="218"/>
      <c r="XQ2197" s="218"/>
      <c r="XR2197" s="218"/>
      <c r="XS2197" s="218"/>
      <c r="XT2197" s="218"/>
      <c r="XU2197" s="218"/>
      <c r="XV2197" s="218"/>
      <c r="XW2197" s="218"/>
      <c r="XX2197" s="218"/>
      <c r="XY2197" s="218"/>
      <c r="XZ2197" s="218"/>
      <c r="YA2197" s="218"/>
      <c r="YB2197" s="218"/>
      <c r="YC2197" s="218"/>
      <c r="YD2197" s="218"/>
      <c r="YE2197" s="218"/>
      <c r="YF2197" s="218"/>
      <c r="YG2197" s="218"/>
      <c r="YH2197" s="218"/>
      <c r="YI2197" s="218"/>
      <c r="YJ2197" s="218"/>
      <c r="YK2197" s="218"/>
      <c r="YL2197" s="218"/>
      <c r="YM2197" s="218"/>
      <c r="YN2197" s="218"/>
      <c r="YO2197" s="218"/>
      <c r="YP2197" s="218"/>
      <c r="YQ2197" s="218"/>
      <c r="YR2197" s="218"/>
      <c r="YS2197" s="218"/>
      <c r="YT2197" s="218"/>
      <c r="YU2197" s="218"/>
      <c r="YV2197" s="218"/>
      <c r="YW2197" s="218"/>
      <c r="YX2197" s="218"/>
      <c r="YY2197" s="218"/>
      <c r="YZ2197" s="218"/>
      <c r="ZA2197" s="218"/>
      <c r="ZB2197" s="218"/>
      <c r="ZC2197" s="218"/>
      <c r="ZD2197" s="218"/>
      <c r="ZE2197" s="218"/>
      <c r="ZF2197" s="218"/>
      <c r="ZG2197" s="218"/>
      <c r="ZH2197" s="218"/>
      <c r="ZI2197" s="218"/>
      <c r="ZJ2197" s="218"/>
      <c r="ZK2197" s="218"/>
      <c r="ZL2197" s="218"/>
      <c r="ZM2197" s="218"/>
      <c r="ZN2197" s="218"/>
      <c r="ZO2197" s="218"/>
      <c r="ZP2197" s="218"/>
      <c r="ZQ2197" s="218"/>
      <c r="ZR2197" s="218"/>
      <c r="ZS2197" s="218"/>
      <c r="ZT2197" s="218"/>
      <c r="ZU2197" s="218"/>
      <c r="ZV2197" s="218"/>
      <c r="ZW2197" s="218"/>
      <c r="ZX2197" s="218"/>
      <c r="ZY2197" s="218"/>
      <c r="ZZ2197" s="218"/>
      <c r="AAA2197" s="218"/>
      <c r="AAB2197" s="218"/>
      <c r="AAC2197" s="218"/>
      <c r="AAD2197" s="218"/>
      <c r="AAE2197" s="218"/>
      <c r="AAF2197" s="218"/>
      <c r="AAG2197" s="218"/>
      <c r="AAH2197" s="218"/>
      <c r="AAI2197" s="218"/>
      <c r="AAJ2197" s="218"/>
      <c r="AAK2197" s="218"/>
      <c r="AAL2197" s="218"/>
      <c r="AAM2197" s="218"/>
      <c r="AAN2197" s="218"/>
      <c r="AAO2197" s="218"/>
      <c r="AAP2197" s="218"/>
      <c r="AAQ2197" s="218"/>
      <c r="AAR2197" s="218"/>
      <c r="AAS2197" s="218"/>
      <c r="AAT2197" s="218"/>
      <c r="AAU2197" s="218"/>
      <c r="AAV2197" s="218"/>
      <c r="AAW2197" s="218"/>
      <c r="AAX2197" s="218"/>
      <c r="AAY2197" s="218"/>
      <c r="AAZ2197" s="218"/>
      <c r="ABA2197" s="218"/>
      <c r="ABB2197" s="218"/>
      <c r="ABC2197" s="218"/>
      <c r="ABD2197" s="218"/>
      <c r="ABE2197" s="218"/>
      <c r="ABF2197" s="218"/>
      <c r="ABG2197" s="218"/>
      <c r="ABH2197" s="218"/>
      <c r="ABI2197" s="218"/>
      <c r="ABJ2197" s="218"/>
      <c r="ABK2197" s="218"/>
      <c r="ABL2197" s="218"/>
      <c r="ABM2197" s="218"/>
      <c r="ABN2197" s="218"/>
      <c r="ABO2197" s="218"/>
      <c r="ABP2197" s="218"/>
      <c r="ABQ2197" s="218"/>
      <c r="ABR2197" s="218"/>
      <c r="ABS2197" s="218"/>
      <c r="ABT2197" s="218"/>
      <c r="ABU2197" s="218"/>
      <c r="ABV2197" s="218"/>
      <c r="ABW2197" s="218"/>
      <c r="ABX2197" s="218"/>
      <c r="ABY2197" s="218"/>
      <c r="ABZ2197" s="218"/>
      <c r="ACA2197" s="218"/>
      <c r="ACB2197" s="218"/>
      <c r="ACC2197" s="218"/>
      <c r="ACD2197" s="218"/>
      <c r="ACE2197" s="218"/>
      <c r="ACF2197" s="218"/>
      <c r="ACG2197" s="218"/>
      <c r="ACH2197" s="218"/>
      <c r="ACI2197" s="218"/>
      <c r="ACJ2197" s="218"/>
      <c r="ACK2197" s="218"/>
      <c r="ACL2197" s="218"/>
      <c r="ACM2197" s="218"/>
      <c r="ACN2197" s="218"/>
      <c r="ACO2197" s="218"/>
      <c r="ACP2197" s="218"/>
      <c r="ACQ2197" s="218"/>
      <c r="ACR2197" s="218"/>
      <c r="ACS2197" s="218"/>
      <c r="ACT2197" s="218"/>
      <c r="ACU2197" s="218"/>
      <c r="ACV2197" s="218"/>
      <c r="ACW2197" s="218"/>
      <c r="ACX2197" s="218"/>
      <c r="ACY2197" s="218"/>
      <c r="ACZ2197" s="218"/>
      <c r="ADA2197" s="218"/>
      <c r="ADB2197" s="218"/>
      <c r="ADC2197" s="218"/>
      <c r="ADD2197" s="218"/>
      <c r="ADE2197" s="218"/>
      <c r="ADF2197" s="218"/>
      <c r="ADG2197" s="218"/>
      <c r="ADH2197" s="218"/>
      <c r="ADI2197" s="218"/>
      <c r="ADJ2197" s="218"/>
      <c r="ADK2197" s="218"/>
      <c r="ADL2197" s="218"/>
      <c r="ADM2197" s="218"/>
      <c r="ADN2197" s="218"/>
      <c r="ADO2197" s="218"/>
      <c r="ADP2197" s="218"/>
      <c r="ADQ2197" s="218"/>
      <c r="ADR2197" s="218"/>
      <c r="ADS2197" s="218"/>
      <c r="ADT2197" s="218"/>
      <c r="ADU2197" s="218"/>
      <c r="ADV2197" s="218"/>
      <c r="ADW2197" s="218"/>
      <c r="ADX2197" s="218"/>
      <c r="ADY2197" s="218"/>
      <c r="ADZ2197" s="218"/>
      <c r="AEA2197" s="218"/>
      <c r="AEB2197" s="218"/>
      <c r="AEC2197" s="218"/>
      <c r="AED2197" s="218"/>
      <c r="AEE2197" s="218"/>
      <c r="AEF2197" s="218"/>
      <c r="AEG2197" s="218"/>
      <c r="AEH2197" s="218"/>
      <c r="AEI2197" s="218"/>
      <c r="AEJ2197" s="218"/>
      <c r="AEK2197" s="218"/>
      <c r="AEL2197" s="218"/>
      <c r="AEM2197" s="218"/>
      <c r="AEN2197" s="218"/>
      <c r="AEO2197" s="218"/>
      <c r="AEP2197" s="218"/>
      <c r="AEQ2197" s="218"/>
      <c r="AER2197" s="218"/>
      <c r="AES2197" s="218"/>
      <c r="AET2197" s="218"/>
      <c r="AEU2197" s="218"/>
      <c r="AEV2197" s="218"/>
      <c r="AEW2197" s="218"/>
      <c r="AEX2197" s="218"/>
      <c r="AEY2197" s="218"/>
      <c r="AEZ2197" s="218"/>
      <c r="AFA2197" s="218"/>
      <c r="AFB2197" s="218"/>
      <c r="AFC2197" s="218"/>
      <c r="AFD2197" s="218"/>
      <c r="AFE2197" s="218"/>
      <c r="AFF2197" s="218"/>
      <c r="AFG2197" s="218"/>
      <c r="AFH2197" s="218"/>
      <c r="AFI2197" s="218"/>
      <c r="AFJ2197" s="218"/>
      <c r="AFK2197" s="218"/>
      <c r="AFL2197" s="218"/>
      <c r="AFM2197" s="218"/>
      <c r="AFN2197" s="218"/>
      <c r="AFO2197" s="218"/>
      <c r="AFP2197" s="218"/>
      <c r="AFQ2197" s="218"/>
      <c r="AFR2197" s="218"/>
      <c r="AFS2197" s="218"/>
      <c r="AFT2197" s="218"/>
      <c r="AFU2197" s="218"/>
      <c r="AFV2197" s="218"/>
      <c r="AFW2197" s="218"/>
      <c r="AFX2197" s="218"/>
      <c r="AFY2197" s="218"/>
      <c r="AFZ2197" s="218"/>
      <c r="AGA2197" s="218"/>
      <c r="AGB2197" s="218"/>
      <c r="AGC2197" s="218"/>
      <c r="AGD2197" s="218"/>
      <c r="AGE2197" s="218"/>
      <c r="AGF2197" s="218"/>
      <c r="AGG2197" s="218"/>
      <c r="AGH2197" s="218"/>
      <c r="AGI2197" s="218"/>
      <c r="AGJ2197" s="218"/>
      <c r="AGK2197" s="218"/>
      <c r="AGL2197" s="218"/>
      <c r="AGM2197" s="218"/>
      <c r="AGN2197" s="218"/>
      <c r="AGO2197" s="218"/>
      <c r="AGP2197" s="218"/>
      <c r="AGQ2197" s="218"/>
      <c r="AGR2197" s="218"/>
      <c r="AGS2197" s="218"/>
      <c r="AGT2197" s="218"/>
      <c r="AGU2197" s="218"/>
      <c r="AGV2197" s="218"/>
      <c r="AGW2197" s="218"/>
      <c r="AGX2197" s="218"/>
      <c r="AGY2197" s="218"/>
      <c r="AGZ2197" s="218"/>
      <c r="AHA2197" s="218"/>
      <c r="AHB2197" s="218"/>
      <c r="AHC2197" s="218"/>
      <c r="AHD2197" s="218"/>
      <c r="AHE2197" s="218"/>
      <c r="AHF2197" s="218"/>
      <c r="AHG2197" s="218"/>
      <c r="AHH2197" s="218"/>
      <c r="AHI2197" s="218"/>
      <c r="AHJ2197" s="218"/>
      <c r="AHK2197" s="218"/>
      <c r="AHL2197" s="218"/>
      <c r="AHM2197" s="218"/>
      <c r="AHN2197" s="218"/>
      <c r="AHO2197" s="218"/>
      <c r="AHP2197" s="218"/>
      <c r="AHQ2197" s="218"/>
      <c r="AHR2197" s="218"/>
      <c r="AHS2197" s="218"/>
      <c r="AHT2197" s="218"/>
      <c r="AHU2197" s="218"/>
      <c r="AHV2197" s="218"/>
      <c r="AHW2197" s="218"/>
      <c r="AHX2197" s="218"/>
      <c r="AHY2197" s="218"/>
      <c r="AHZ2197" s="218"/>
      <c r="AIA2197" s="218"/>
      <c r="AIB2197" s="218"/>
      <c r="AIC2197" s="218"/>
      <c r="AID2197" s="218"/>
      <c r="AIE2197" s="218"/>
      <c r="AIF2197" s="218"/>
      <c r="AIG2197" s="218"/>
      <c r="AIH2197" s="218"/>
      <c r="AII2197" s="218"/>
      <c r="AIJ2197" s="218"/>
      <c r="AIK2197" s="218"/>
      <c r="AIL2197" s="218"/>
      <c r="AIM2197" s="218"/>
      <c r="AIN2197" s="218"/>
      <c r="AIO2197" s="218"/>
      <c r="AIP2197" s="218"/>
      <c r="AIQ2197" s="218"/>
      <c r="AIR2197" s="218"/>
      <c r="AIS2197" s="218"/>
      <c r="AIT2197" s="218"/>
      <c r="AIU2197" s="218"/>
      <c r="AIV2197" s="218"/>
      <c r="AIW2197" s="218"/>
      <c r="AIX2197" s="218"/>
      <c r="AIY2197" s="218"/>
      <c r="AIZ2197" s="218"/>
      <c r="AJA2197" s="218"/>
      <c r="AJB2197" s="218"/>
      <c r="AJC2197" s="218"/>
      <c r="AJD2197" s="218"/>
      <c r="AJE2197" s="218"/>
      <c r="AJF2197" s="218"/>
      <c r="AJG2197" s="218"/>
      <c r="AJH2197" s="218"/>
      <c r="AJI2197" s="218"/>
      <c r="AJJ2197" s="218"/>
      <c r="AJK2197" s="218"/>
      <c r="AJL2197" s="218"/>
      <c r="AJM2197" s="218"/>
      <c r="AJN2197" s="218"/>
      <c r="AJO2197" s="218"/>
      <c r="AJP2197" s="218"/>
      <c r="AJQ2197" s="218"/>
      <c r="AJR2197" s="218"/>
      <c r="AJS2197" s="218"/>
      <c r="AJT2197" s="218"/>
      <c r="AJU2197" s="218"/>
      <c r="AJV2197" s="218"/>
      <c r="AJW2197" s="218"/>
      <c r="AJX2197" s="218"/>
      <c r="AJY2197" s="218"/>
      <c r="AJZ2197" s="218"/>
      <c r="AKA2197" s="218"/>
      <c r="AKB2197" s="218"/>
      <c r="AKC2197" s="218"/>
      <c r="AKD2197" s="218"/>
      <c r="AKE2197" s="218"/>
      <c r="AKF2197" s="218"/>
      <c r="AKG2197" s="218"/>
      <c r="AKH2197" s="218"/>
      <c r="AKI2197" s="218"/>
      <c r="AKJ2197" s="218"/>
      <c r="AKK2197" s="218"/>
      <c r="AKL2197" s="218"/>
      <c r="AKM2197" s="218"/>
      <c r="AKN2197" s="218"/>
      <c r="AKO2197" s="218"/>
      <c r="AKP2197" s="218"/>
      <c r="AKQ2197" s="218"/>
      <c r="AKR2197" s="218"/>
      <c r="AKS2197" s="218"/>
      <c r="AKT2197" s="218"/>
      <c r="AKU2197" s="218"/>
      <c r="AKV2197" s="218"/>
      <c r="AKW2197" s="218"/>
      <c r="AKX2197" s="218"/>
      <c r="AKY2197" s="218"/>
      <c r="AKZ2197" s="218"/>
      <c r="ALA2197" s="218"/>
      <c r="ALB2197" s="218"/>
      <c r="ALC2197" s="218"/>
      <c r="ALD2197" s="218"/>
      <c r="ALE2197" s="218"/>
      <c r="ALF2197" s="218"/>
      <c r="ALG2197" s="218"/>
      <c r="ALH2197" s="218"/>
      <c r="ALI2197" s="218"/>
      <c r="ALJ2197" s="218"/>
      <c r="ALK2197" s="218"/>
      <c r="ALL2197" s="218"/>
      <c r="ALM2197" s="218"/>
      <c r="ALN2197" s="218"/>
      <c r="ALO2197" s="218"/>
      <c r="ALP2197" s="218"/>
      <c r="ALQ2197" s="218"/>
      <c r="ALR2197" s="218"/>
      <c r="ALS2197" s="218"/>
      <c r="ALT2197" s="218"/>
      <c r="ALU2197" s="218"/>
      <c r="ALV2197" s="218"/>
      <c r="ALW2197" s="218"/>
      <c r="ALX2197" s="218"/>
      <c r="ALY2197" s="218"/>
      <c r="ALZ2197" s="218"/>
      <c r="AMA2197" s="218"/>
      <c r="AMB2197" s="218"/>
      <c r="AMC2197" s="218"/>
      <c r="AMD2197" s="218"/>
      <c r="AME2197" s="218"/>
      <c r="AMF2197" s="218"/>
      <c r="AMG2197" s="218"/>
      <c r="AMH2197" s="218"/>
      <c r="AMI2197" s="218"/>
      <c r="AMJ2197" s="218"/>
      <c r="AMK2197" s="218"/>
      <c r="AML2197" s="218"/>
      <c r="AMM2197" s="218"/>
      <c r="AMN2197" s="218"/>
      <c r="AMO2197" s="218"/>
      <c r="AMP2197" s="218"/>
      <c r="AMQ2197" s="218"/>
      <c r="AMR2197" s="218"/>
      <c r="AMS2197" s="218"/>
      <c r="AMT2197" s="218"/>
      <c r="AMU2197" s="218"/>
      <c r="AMV2197" s="218"/>
      <c r="AMW2197" s="218"/>
      <c r="AMX2197" s="218"/>
      <c r="AMY2197" s="218"/>
      <c r="AMZ2197" s="218"/>
      <c r="ANA2197" s="218"/>
      <c r="ANB2197" s="218"/>
      <c r="ANC2197" s="218"/>
      <c r="AND2197" s="218"/>
      <c r="ANE2197" s="218"/>
      <c r="ANF2197" s="218"/>
      <c r="ANG2197" s="218"/>
      <c r="ANH2197" s="218"/>
      <c r="ANI2197" s="218"/>
      <c r="ANJ2197" s="218"/>
      <c r="ANK2197" s="218"/>
      <c r="ANL2197" s="218"/>
      <c r="ANM2197" s="218"/>
      <c r="ANN2197" s="218"/>
      <c r="ANO2197" s="218"/>
      <c r="ANP2197" s="218"/>
      <c r="ANQ2197" s="218"/>
      <c r="ANR2197" s="218"/>
      <c r="ANS2197" s="218"/>
      <c r="ANT2197" s="218"/>
      <c r="ANU2197" s="218"/>
      <c r="ANV2197" s="218"/>
      <c r="ANW2197" s="218"/>
      <c r="ANX2197" s="218"/>
      <c r="ANY2197" s="218"/>
      <c r="ANZ2197" s="218"/>
      <c r="AOA2197" s="218"/>
      <c r="AOB2197" s="218"/>
      <c r="AOC2197" s="218"/>
      <c r="AOD2197" s="218"/>
      <c r="AOE2197" s="218"/>
      <c r="AOF2197" s="218"/>
      <c r="AOG2197" s="218"/>
      <c r="AOH2197" s="218"/>
      <c r="AOI2197" s="218"/>
      <c r="AOJ2197" s="218"/>
      <c r="AOK2197" s="218"/>
      <c r="AOL2197" s="218"/>
      <c r="AOM2197" s="218"/>
      <c r="AON2197" s="218"/>
      <c r="AOO2197" s="218"/>
      <c r="AOP2197" s="218"/>
      <c r="AOQ2197" s="218"/>
      <c r="AOR2197" s="218"/>
      <c r="AOS2197" s="218"/>
      <c r="AOT2197" s="218"/>
      <c r="AOU2197" s="218"/>
      <c r="AOV2197" s="218"/>
      <c r="AOW2197" s="218"/>
      <c r="AOX2197" s="218"/>
      <c r="AOY2197" s="218"/>
      <c r="AOZ2197" s="218"/>
      <c r="APA2197" s="218"/>
      <c r="APB2197" s="218"/>
      <c r="APC2197" s="218"/>
      <c r="APD2197" s="218"/>
      <c r="APE2197" s="218"/>
      <c r="APF2197" s="218"/>
      <c r="APG2197" s="218"/>
      <c r="APH2197" s="218"/>
      <c r="API2197" s="218"/>
      <c r="APJ2197" s="218"/>
      <c r="APK2197" s="218"/>
      <c r="APL2197" s="218"/>
      <c r="APM2197" s="218"/>
      <c r="APN2197" s="218"/>
      <c r="APO2197" s="218"/>
      <c r="APP2197" s="218"/>
      <c r="APQ2197" s="218"/>
      <c r="APR2197" s="218"/>
      <c r="APS2197" s="218"/>
      <c r="APT2197" s="218"/>
      <c r="APU2197" s="218"/>
      <c r="APV2197" s="218"/>
      <c r="APW2197" s="218"/>
      <c r="APX2197" s="218"/>
      <c r="APY2197" s="218"/>
      <c r="APZ2197" s="218"/>
      <c r="AQA2197" s="218"/>
      <c r="AQB2197" s="218"/>
      <c r="AQC2197" s="218"/>
      <c r="AQD2197" s="218"/>
      <c r="AQE2197" s="218"/>
      <c r="AQF2197" s="218"/>
      <c r="AQG2197" s="218"/>
      <c r="AQH2197" s="218"/>
      <c r="AQI2197" s="218"/>
      <c r="AQJ2197" s="218"/>
      <c r="AQK2197" s="218"/>
      <c r="AQL2197" s="218"/>
      <c r="AQM2197" s="218"/>
      <c r="AQN2197" s="218"/>
      <c r="AQO2197" s="218"/>
      <c r="AQP2197" s="218"/>
      <c r="AQQ2197" s="218"/>
      <c r="AQR2197" s="218"/>
      <c r="AQS2197" s="218"/>
      <c r="AQT2197" s="218"/>
      <c r="AQU2197" s="218"/>
      <c r="AQV2197" s="218"/>
      <c r="AQW2197" s="218"/>
      <c r="AQX2197" s="218"/>
      <c r="AQY2197" s="218"/>
      <c r="AQZ2197" s="218"/>
      <c r="ARA2197" s="218"/>
      <c r="ARB2197" s="218"/>
      <c r="ARC2197" s="218"/>
      <c r="ARD2197" s="218"/>
      <c r="ARE2197" s="218"/>
      <c r="ARF2197" s="218"/>
      <c r="ARG2197" s="218"/>
      <c r="ARH2197" s="218"/>
      <c r="ARI2197" s="218"/>
      <c r="ARJ2197" s="218"/>
      <c r="ARK2197" s="218"/>
      <c r="ARL2197" s="218"/>
      <c r="ARM2197" s="218"/>
      <c r="ARN2197" s="218"/>
      <c r="ARO2197" s="218"/>
      <c r="ARP2197" s="218"/>
      <c r="ARQ2197" s="218"/>
      <c r="ARR2197" s="218"/>
      <c r="ARS2197" s="218"/>
      <c r="ART2197" s="218"/>
      <c r="ARU2197" s="218"/>
      <c r="ARV2197" s="218"/>
      <c r="ARW2197" s="218"/>
      <c r="ARX2197" s="218"/>
      <c r="ARY2197" s="218"/>
      <c r="ARZ2197" s="218"/>
      <c r="ASA2197" s="218"/>
      <c r="ASB2197" s="218"/>
      <c r="ASC2197" s="218"/>
      <c r="ASD2197" s="218"/>
      <c r="ASE2197" s="218"/>
      <c r="ASF2197" s="218"/>
      <c r="ASG2197" s="218"/>
      <c r="ASH2197" s="218"/>
      <c r="ASI2197" s="218"/>
      <c r="ASJ2197" s="218"/>
      <c r="ASK2197" s="218"/>
      <c r="ASL2197" s="218"/>
      <c r="ASM2197" s="218"/>
      <c r="ASN2197" s="218"/>
      <c r="ASO2197" s="218"/>
      <c r="ASP2197" s="218"/>
      <c r="ASQ2197" s="218"/>
      <c r="ASR2197" s="218"/>
      <c r="ASS2197" s="218"/>
      <c r="AST2197" s="218"/>
      <c r="ASU2197" s="218"/>
      <c r="ASV2197" s="218"/>
      <c r="ASW2197" s="218"/>
      <c r="ASX2197" s="218"/>
      <c r="ASY2197" s="218"/>
      <c r="ASZ2197" s="218"/>
      <c r="ATA2197" s="218"/>
      <c r="ATB2197" s="218"/>
      <c r="ATC2197" s="218"/>
      <c r="ATD2197" s="218"/>
      <c r="ATE2197" s="218"/>
      <c r="ATF2197" s="218"/>
      <c r="ATG2197" s="218"/>
      <c r="ATH2197" s="218"/>
      <c r="ATI2197" s="218"/>
      <c r="ATJ2197" s="218"/>
      <c r="ATK2197" s="218"/>
      <c r="ATL2197" s="218"/>
      <c r="ATM2197" s="218"/>
      <c r="ATN2197" s="218"/>
      <c r="ATO2197" s="218"/>
      <c r="ATP2197" s="218"/>
      <c r="ATQ2197" s="218"/>
      <c r="ATR2197" s="218"/>
      <c r="ATS2197" s="218"/>
      <c r="ATT2197" s="218"/>
      <c r="ATU2197" s="218"/>
      <c r="ATV2197" s="218"/>
      <c r="ATW2197" s="218"/>
      <c r="ATX2197" s="218"/>
      <c r="ATY2197" s="218"/>
      <c r="ATZ2197" s="218"/>
      <c r="AUA2197" s="218"/>
      <c r="AUB2197" s="218"/>
      <c r="AUC2197" s="218"/>
      <c r="AUD2197" s="218"/>
      <c r="AUE2197" s="218"/>
      <c r="AUF2197" s="218"/>
      <c r="AUG2197" s="218"/>
      <c r="AUH2197" s="218"/>
      <c r="AUI2197" s="218"/>
      <c r="AUJ2197" s="218"/>
      <c r="AUK2197" s="218"/>
      <c r="AUL2197" s="218"/>
      <c r="AUM2197" s="218"/>
      <c r="AUN2197" s="218"/>
      <c r="AUO2197" s="218"/>
      <c r="AUP2197" s="218"/>
      <c r="AUQ2197" s="218"/>
      <c r="AUR2197" s="218"/>
      <c r="AUS2197" s="218"/>
      <c r="AUT2197" s="218"/>
      <c r="AUU2197" s="218"/>
      <c r="AUV2197" s="218"/>
      <c r="AUW2197" s="218"/>
      <c r="AUX2197" s="218"/>
      <c r="AUY2197" s="218"/>
      <c r="AUZ2197" s="218"/>
      <c r="AVA2197" s="218"/>
      <c r="AVB2197" s="218"/>
      <c r="AVC2197" s="218"/>
      <c r="AVD2197" s="218"/>
      <c r="AVE2197" s="218"/>
      <c r="AVF2197" s="218"/>
      <c r="AVG2197" s="218"/>
      <c r="AVH2197" s="218"/>
      <c r="AVI2197" s="218"/>
      <c r="AVJ2197" s="218"/>
      <c r="AVK2197" s="218"/>
      <c r="AVL2197" s="218"/>
      <c r="AVM2197" s="218"/>
      <c r="AVN2197" s="218"/>
      <c r="AVO2197" s="218"/>
      <c r="AVP2197" s="218"/>
      <c r="AVQ2197" s="218"/>
      <c r="AVR2197" s="218"/>
      <c r="AVS2197" s="218"/>
      <c r="AVT2197" s="218"/>
      <c r="AVU2197" s="218"/>
      <c r="AVV2197" s="218"/>
      <c r="AVW2197" s="218"/>
      <c r="AVX2197" s="218"/>
      <c r="AVY2197" s="218"/>
      <c r="AVZ2197" s="218"/>
      <c r="AWA2197" s="218"/>
      <c r="AWB2197" s="218"/>
      <c r="AWC2197" s="218"/>
      <c r="AWD2197" s="218"/>
      <c r="AWE2197" s="218"/>
      <c r="AWF2197" s="218"/>
      <c r="AWG2197" s="218"/>
      <c r="AWH2197" s="218"/>
      <c r="AWI2197" s="218"/>
      <c r="AWJ2197" s="218"/>
      <c r="AWK2197" s="218"/>
      <c r="AWL2197" s="218"/>
      <c r="AWM2197" s="218"/>
      <c r="AWN2197" s="218"/>
      <c r="AWO2197" s="218"/>
      <c r="AWP2197" s="218"/>
      <c r="AWQ2197" s="218"/>
      <c r="AWR2197" s="218"/>
      <c r="AWS2197" s="218"/>
      <c r="AWT2197" s="218"/>
      <c r="AWU2197" s="218"/>
      <c r="AWV2197" s="218"/>
      <c r="AWW2197" s="218"/>
      <c r="AWX2197" s="218"/>
      <c r="AWY2197" s="218"/>
      <c r="AWZ2197" s="218"/>
      <c r="AXA2197" s="218"/>
      <c r="AXB2197" s="218"/>
      <c r="AXC2197" s="218"/>
      <c r="AXD2197" s="218"/>
      <c r="AXE2197" s="218"/>
      <c r="AXF2197" s="218"/>
      <c r="AXG2197" s="218"/>
      <c r="AXH2197" s="218"/>
      <c r="AXI2197" s="218"/>
      <c r="AXJ2197" s="218"/>
      <c r="AXK2197" s="218"/>
      <c r="AXL2197" s="218"/>
      <c r="AXM2197" s="218"/>
      <c r="AXN2197" s="218"/>
      <c r="AXO2197" s="218"/>
      <c r="AXP2197" s="218"/>
      <c r="AXQ2197" s="218"/>
      <c r="AXR2197" s="218"/>
      <c r="AXS2197" s="218"/>
      <c r="AXT2197" s="218"/>
      <c r="AXU2197" s="218"/>
      <c r="AXV2197" s="218"/>
      <c r="AXW2197" s="218"/>
      <c r="AXX2197" s="218"/>
      <c r="AXY2197" s="218"/>
      <c r="AXZ2197" s="218"/>
      <c r="AYA2197" s="218"/>
      <c r="AYB2197" s="218"/>
      <c r="AYC2197" s="218"/>
      <c r="AYD2197" s="218"/>
      <c r="AYE2197" s="218"/>
      <c r="AYF2197" s="218"/>
      <c r="AYG2197" s="218"/>
      <c r="AYH2197" s="218"/>
      <c r="AYI2197" s="218"/>
      <c r="AYJ2197" s="218"/>
      <c r="AYK2197" s="218"/>
      <c r="AYL2197" s="218"/>
      <c r="AYM2197" s="218"/>
      <c r="AYN2197" s="218"/>
      <c r="AYO2197" s="218"/>
      <c r="AYP2197" s="218"/>
      <c r="AYQ2197" s="218"/>
      <c r="AYR2197" s="218"/>
      <c r="AYS2197" s="218"/>
      <c r="AYT2197" s="218"/>
      <c r="AYU2197" s="218"/>
      <c r="AYV2197" s="218"/>
      <c r="AYW2197" s="218"/>
      <c r="AYX2197" s="218"/>
      <c r="AYY2197" s="218"/>
      <c r="AYZ2197" s="218"/>
      <c r="AZA2197" s="218"/>
      <c r="AZB2197" s="218"/>
      <c r="AZC2197" s="218"/>
      <c r="AZD2197" s="218"/>
      <c r="AZE2197" s="218"/>
      <c r="AZF2197" s="218"/>
      <c r="AZG2197" s="218"/>
      <c r="AZH2197" s="218"/>
      <c r="AZI2197" s="218"/>
      <c r="AZJ2197" s="218"/>
      <c r="AZK2197" s="218"/>
      <c r="AZL2197" s="218"/>
      <c r="AZM2197" s="218"/>
      <c r="AZN2197" s="218"/>
      <c r="AZO2197" s="218"/>
      <c r="AZP2197" s="218"/>
      <c r="AZQ2197" s="218"/>
      <c r="AZR2197" s="218"/>
      <c r="AZS2197" s="218"/>
      <c r="AZT2197" s="218"/>
      <c r="AZU2197" s="218"/>
      <c r="AZV2197" s="218"/>
      <c r="AZW2197" s="218"/>
      <c r="AZX2197" s="218"/>
      <c r="AZY2197" s="218"/>
      <c r="AZZ2197" s="218"/>
      <c r="BAA2197" s="218"/>
      <c r="BAB2197" s="218"/>
      <c r="BAC2197" s="218"/>
      <c r="BAD2197" s="218"/>
      <c r="BAE2197" s="218"/>
      <c r="BAF2197" s="218"/>
      <c r="BAG2197" s="218"/>
      <c r="BAH2197" s="218"/>
      <c r="BAI2197" s="218"/>
      <c r="BAJ2197" s="218"/>
      <c r="BAK2197" s="218"/>
      <c r="BAL2197" s="218"/>
      <c r="BAM2197" s="218"/>
      <c r="BAN2197" s="218"/>
      <c r="BAO2197" s="218"/>
      <c r="BAP2197" s="218"/>
      <c r="BAQ2197" s="218"/>
      <c r="BAR2197" s="218"/>
      <c r="BAS2197" s="218"/>
      <c r="BAT2197" s="218"/>
      <c r="BAU2197" s="218"/>
      <c r="BAV2197" s="218"/>
      <c r="BAW2197" s="218"/>
      <c r="BAX2197" s="218"/>
      <c r="BAY2197" s="218"/>
      <c r="BAZ2197" s="218"/>
      <c r="BBA2197" s="218"/>
      <c r="BBB2197" s="218"/>
      <c r="BBC2197" s="218"/>
      <c r="BBD2197" s="218"/>
      <c r="BBE2197" s="218"/>
      <c r="BBF2197" s="218"/>
      <c r="BBG2197" s="218"/>
      <c r="BBH2197" s="218"/>
      <c r="BBI2197" s="218"/>
      <c r="BBJ2197" s="218"/>
      <c r="BBK2197" s="218"/>
      <c r="BBL2197" s="218"/>
      <c r="BBM2197" s="218"/>
      <c r="BBN2197" s="218"/>
      <c r="BBO2197" s="218"/>
      <c r="BBP2197" s="218"/>
      <c r="BBQ2197" s="218"/>
      <c r="BBR2197" s="218"/>
      <c r="BBS2197" s="218"/>
      <c r="BBT2197" s="218"/>
      <c r="BBU2197" s="218"/>
      <c r="BBV2197" s="218"/>
      <c r="BBW2197" s="218"/>
      <c r="BBX2197" s="218"/>
      <c r="BBY2197" s="218"/>
      <c r="BBZ2197" s="218"/>
      <c r="BCA2197" s="218"/>
      <c r="BCB2197" s="218"/>
      <c r="BCC2197" s="218"/>
      <c r="BCD2197" s="218"/>
      <c r="BCE2197" s="218"/>
      <c r="BCF2197" s="218"/>
      <c r="BCG2197" s="218"/>
      <c r="BCH2197" s="218"/>
      <c r="BCI2197" s="218"/>
      <c r="BCJ2197" s="218"/>
      <c r="BCK2197" s="218"/>
      <c r="BCL2197" s="218"/>
      <c r="BCM2197" s="218"/>
      <c r="BCN2197" s="218"/>
      <c r="BCO2197" s="218"/>
      <c r="BCP2197" s="218"/>
      <c r="BCQ2197" s="218"/>
      <c r="BCR2197" s="218"/>
      <c r="BCS2197" s="218"/>
      <c r="BCT2197" s="218"/>
      <c r="BCU2197" s="218"/>
      <c r="BCV2197" s="218"/>
      <c r="BCW2197" s="218"/>
      <c r="BCX2197" s="218"/>
      <c r="BCY2197" s="218"/>
      <c r="BCZ2197" s="218"/>
      <c r="BDA2197" s="218"/>
      <c r="BDB2197" s="218"/>
      <c r="BDC2197" s="218"/>
      <c r="BDD2197" s="218"/>
      <c r="BDE2197" s="218"/>
      <c r="BDF2197" s="218"/>
      <c r="BDG2197" s="218"/>
      <c r="BDH2197" s="218"/>
      <c r="BDI2197" s="218"/>
      <c r="BDJ2197" s="218"/>
      <c r="BDK2197" s="218"/>
      <c r="BDL2197" s="218"/>
      <c r="BDM2197" s="218"/>
      <c r="BDN2197" s="218"/>
      <c r="BDO2197" s="218"/>
      <c r="BDP2197" s="218"/>
      <c r="BDQ2197" s="218"/>
      <c r="BDR2197" s="218"/>
      <c r="BDS2197" s="218"/>
      <c r="BDT2197" s="218"/>
      <c r="BDU2197" s="218"/>
      <c r="BDV2197" s="218"/>
      <c r="BDW2197" s="218"/>
      <c r="BDX2197" s="218"/>
      <c r="BDY2197" s="218"/>
      <c r="BDZ2197" s="218"/>
      <c r="BEA2197" s="218"/>
      <c r="BEB2197" s="218"/>
      <c r="BEC2197" s="218"/>
      <c r="BED2197" s="218"/>
      <c r="BEE2197" s="218"/>
      <c r="BEF2197" s="218"/>
      <c r="BEG2197" s="218"/>
      <c r="BEH2197" s="218"/>
      <c r="BEI2197" s="218"/>
      <c r="BEJ2197" s="218"/>
      <c r="BEK2197" s="218"/>
      <c r="BEL2197" s="218"/>
      <c r="BEM2197" s="218"/>
      <c r="BEN2197" s="218"/>
      <c r="BEO2197" s="218"/>
      <c r="BEP2197" s="218"/>
      <c r="BEQ2197" s="218"/>
      <c r="BER2197" s="218"/>
      <c r="BES2197" s="218"/>
      <c r="BET2197" s="218"/>
      <c r="BEU2197" s="218"/>
      <c r="BEV2197" s="218"/>
      <c r="BEW2197" s="218"/>
      <c r="BEX2197" s="218"/>
      <c r="BEY2197" s="218"/>
      <c r="BEZ2197" s="218"/>
      <c r="BFA2197" s="218"/>
      <c r="BFB2197" s="218"/>
      <c r="BFC2197" s="218"/>
      <c r="BFD2197" s="218"/>
      <c r="BFE2197" s="218"/>
      <c r="BFF2197" s="218"/>
      <c r="BFG2197" s="218"/>
      <c r="BFH2197" s="218"/>
      <c r="BFI2197" s="218"/>
      <c r="BFJ2197" s="218"/>
      <c r="BFK2197" s="218"/>
      <c r="BFL2197" s="218"/>
      <c r="BFM2197" s="218"/>
      <c r="BFN2197" s="218"/>
      <c r="BFO2197" s="218"/>
      <c r="BFP2197" s="218"/>
      <c r="BFQ2197" s="218"/>
      <c r="BFR2197" s="218"/>
      <c r="BFS2197" s="218"/>
      <c r="BFT2197" s="218"/>
      <c r="BFU2197" s="218"/>
      <c r="BFV2197" s="218"/>
      <c r="BFW2197" s="218"/>
      <c r="BFX2197" s="218"/>
      <c r="BFY2197" s="218"/>
      <c r="BFZ2197" s="218"/>
      <c r="BGA2197" s="218"/>
      <c r="BGB2197" s="218"/>
      <c r="BGC2197" s="218"/>
      <c r="BGD2197" s="218"/>
      <c r="BGE2197" s="218"/>
      <c r="BGF2197" s="218"/>
      <c r="BGG2197" s="218"/>
      <c r="BGH2197" s="218"/>
      <c r="BGI2197" s="218"/>
      <c r="BGJ2197" s="218"/>
      <c r="BGK2197" s="218"/>
      <c r="BGL2197" s="218"/>
      <c r="BGM2197" s="218"/>
      <c r="BGN2197" s="218"/>
      <c r="BGO2197" s="218"/>
      <c r="BGP2197" s="218"/>
      <c r="BGQ2197" s="218"/>
      <c r="BGR2197" s="218"/>
      <c r="BGS2197" s="218"/>
      <c r="BGT2197" s="218"/>
      <c r="BGU2197" s="218"/>
      <c r="BGV2197" s="218"/>
      <c r="BGW2197" s="218"/>
      <c r="BGX2197" s="218"/>
      <c r="BGY2197" s="218"/>
      <c r="BGZ2197" s="218"/>
      <c r="BHA2197" s="218"/>
      <c r="BHB2197" s="218"/>
      <c r="BHC2197" s="218"/>
      <c r="BHD2197" s="218"/>
      <c r="BHE2197" s="218"/>
      <c r="BHF2197" s="218"/>
      <c r="BHG2197" s="218"/>
      <c r="BHH2197" s="218"/>
      <c r="BHI2197" s="218"/>
      <c r="BHJ2197" s="218"/>
      <c r="BHK2197" s="218"/>
      <c r="BHL2197" s="218"/>
      <c r="BHM2197" s="218"/>
      <c r="BHN2197" s="218"/>
      <c r="BHO2197" s="218"/>
      <c r="BHP2197" s="218"/>
      <c r="BHQ2197" s="218"/>
      <c r="BHR2197" s="218"/>
      <c r="BHS2197" s="218"/>
      <c r="BHT2197" s="218"/>
      <c r="BHU2197" s="218"/>
      <c r="BHV2197" s="218"/>
      <c r="BHW2197" s="218"/>
      <c r="BHX2197" s="218"/>
      <c r="BHY2197" s="218"/>
      <c r="BHZ2197" s="218"/>
      <c r="BIA2197" s="218"/>
      <c r="BIB2197" s="218"/>
      <c r="BIC2197" s="218"/>
      <c r="BID2197" s="218"/>
      <c r="BIE2197" s="218"/>
      <c r="BIF2197" s="218"/>
      <c r="BIG2197" s="218"/>
      <c r="BIH2197" s="218"/>
      <c r="BII2197" s="218"/>
      <c r="BIJ2197" s="218"/>
      <c r="BIK2197" s="218"/>
      <c r="BIL2197" s="218"/>
      <c r="BIM2197" s="218"/>
      <c r="BIN2197" s="218"/>
      <c r="BIO2197" s="218"/>
      <c r="BIP2197" s="218"/>
      <c r="BIQ2197" s="218"/>
      <c r="BIR2197" s="218"/>
      <c r="BIS2197" s="218"/>
      <c r="BIT2197" s="218"/>
      <c r="BIU2197" s="218"/>
      <c r="BIV2197" s="218"/>
      <c r="BIW2197" s="218"/>
      <c r="BIX2197" s="218"/>
      <c r="BIY2197" s="218"/>
      <c r="BIZ2197" s="218"/>
      <c r="BJA2197" s="218"/>
      <c r="BJB2197" s="218"/>
      <c r="BJC2197" s="218"/>
      <c r="BJD2197" s="218"/>
      <c r="BJE2197" s="218"/>
      <c r="BJF2197" s="218"/>
      <c r="BJG2197" s="218"/>
      <c r="BJH2197" s="218"/>
      <c r="BJI2197" s="218"/>
      <c r="BJJ2197" s="218"/>
      <c r="BJK2197" s="218"/>
      <c r="BJL2197" s="218"/>
      <c r="BJM2197" s="218"/>
      <c r="BJN2197" s="218"/>
      <c r="BJO2197" s="218"/>
      <c r="BJP2197" s="218"/>
      <c r="BJQ2197" s="218"/>
      <c r="BJR2197" s="218"/>
      <c r="BJS2197" s="218"/>
      <c r="BJT2197" s="218"/>
      <c r="BJU2197" s="218"/>
      <c r="BJV2197" s="218"/>
      <c r="BJW2197" s="218"/>
      <c r="BJX2197" s="218"/>
      <c r="BJY2197" s="218"/>
      <c r="BJZ2197" s="218"/>
      <c r="BKA2197" s="218"/>
      <c r="BKB2197" s="218"/>
      <c r="BKC2197" s="218"/>
      <c r="BKD2197" s="218"/>
      <c r="BKE2197" s="218"/>
      <c r="BKF2197" s="218"/>
      <c r="BKG2197" s="218"/>
      <c r="BKH2197" s="218"/>
      <c r="BKI2197" s="218"/>
      <c r="BKJ2197" s="218"/>
      <c r="BKK2197" s="218"/>
      <c r="BKL2197" s="218"/>
      <c r="BKM2197" s="218"/>
      <c r="BKN2197" s="218"/>
      <c r="BKO2197" s="218"/>
      <c r="BKP2197" s="218"/>
      <c r="BKQ2197" s="218"/>
      <c r="BKR2197" s="218"/>
      <c r="BKS2197" s="218"/>
      <c r="BKT2197" s="218"/>
      <c r="BKU2197" s="218"/>
      <c r="BKV2197" s="218"/>
      <c r="BKW2197" s="218"/>
      <c r="BKX2197" s="218"/>
      <c r="BKY2197" s="218"/>
      <c r="BKZ2197" s="218"/>
      <c r="BLA2197" s="218"/>
      <c r="BLB2197" s="218"/>
      <c r="BLC2197" s="218"/>
      <c r="BLD2197" s="218"/>
      <c r="BLE2197" s="218"/>
      <c r="BLF2197" s="218"/>
      <c r="BLG2197" s="218"/>
      <c r="BLH2197" s="218"/>
      <c r="BLI2197" s="218"/>
      <c r="BLJ2197" s="218"/>
      <c r="BLK2197" s="218"/>
      <c r="BLL2197" s="218"/>
      <c r="BLM2197" s="218"/>
      <c r="BLN2197" s="218"/>
      <c r="BLO2197" s="218"/>
      <c r="BLP2197" s="218"/>
      <c r="BLQ2197" s="218"/>
      <c r="BLR2197" s="218"/>
      <c r="BLS2197" s="218"/>
      <c r="BLT2197" s="218"/>
      <c r="BLU2197" s="218"/>
      <c r="BLV2197" s="218"/>
      <c r="BLW2197" s="218"/>
      <c r="BLX2197" s="218"/>
      <c r="BLY2197" s="218"/>
      <c r="BLZ2197" s="218"/>
      <c r="BMA2197" s="218"/>
      <c r="BMB2197" s="218"/>
      <c r="BMC2197" s="218"/>
      <c r="BMD2197" s="218"/>
      <c r="BME2197" s="218"/>
      <c r="BMF2197" s="218"/>
      <c r="BMG2197" s="218"/>
      <c r="BMH2197" s="218"/>
      <c r="BMI2197" s="218"/>
      <c r="BMJ2197" s="218"/>
      <c r="BMK2197" s="218"/>
      <c r="BML2197" s="218"/>
      <c r="BMM2197" s="218"/>
      <c r="BMN2197" s="218"/>
      <c r="BMO2197" s="218"/>
      <c r="BMP2197" s="218"/>
      <c r="BMQ2197" s="218"/>
      <c r="BMR2197" s="218"/>
      <c r="BMS2197" s="218"/>
      <c r="BMT2197" s="218"/>
      <c r="BMU2197" s="218"/>
      <c r="BMV2197" s="218"/>
      <c r="BMW2197" s="218"/>
      <c r="BMX2197" s="218"/>
      <c r="BMY2197" s="218"/>
      <c r="BMZ2197" s="218"/>
      <c r="BNA2197" s="218"/>
      <c r="BNB2197" s="218"/>
      <c r="BNC2197" s="218"/>
      <c r="BND2197" s="218"/>
      <c r="BNE2197" s="218"/>
      <c r="BNF2197" s="218"/>
      <c r="BNG2197" s="218"/>
      <c r="BNH2197" s="218"/>
      <c r="BNI2197" s="218"/>
      <c r="BNJ2197" s="218"/>
      <c r="BNK2197" s="218"/>
      <c r="BNL2197" s="218"/>
      <c r="BNM2197" s="218"/>
      <c r="BNN2197" s="218"/>
      <c r="BNO2197" s="218"/>
      <c r="BNP2197" s="218"/>
      <c r="BNQ2197" s="218"/>
      <c r="BNR2197" s="218"/>
      <c r="BNS2197" s="218"/>
      <c r="BNT2197" s="218"/>
      <c r="BNU2197" s="218"/>
      <c r="BNV2197" s="218"/>
      <c r="BNW2197" s="218"/>
      <c r="BNX2197" s="218"/>
      <c r="BNY2197" s="218"/>
      <c r="BNZ2197" s="218"/>
      <c r="BOA2197" s="218"/>
      <c r="BOB2197" s="218"/>
      <c r="BOC2197" s="218"/>
      <c r="BOD2197" s="218"/>
      <c r="BOE2197" s="218"/>
      <c r="BOF2197" s="218"/>
      <c r="BOG2197" s="218"/>
      <c r="BOH2197" s="218"/>
      <c r="BOI2197" s="218"/>
      <c r="BOJ2197" s="218"/>
      <c r="BOK2197" s="218"/>
      <c r="BOL2197" s="218"/>
      <c r="BOM2197" s="218"/>
      <c r="BON2197" s="218"/>
      <c r="BOO2197" s="218"/>
      <c r="BOP2197" s="218"/>
      <c r="BOQ2197" s="218"/>
      <c r="BOR2197" s="218"/>
      <c r="BOS2197" s="218"/>
      <c r="BOT2197" s="218"/>
      <c r="BOU2197" s="218"/>
      <c r="BOV2197" s="218"/>
      <c r="BOW2197" s="218"/>
      <c r="BOX2197" s="218"/>
      <c r="BOY2197" s="218"/>
      <c r="BOZ2197" s="218"/>
      <c r="BPA2197" s="218"/>
      <c r="BPB2197" s="218"/>
      <c r="BPC2197" s="218"/>
      <c r="BPD2197" s="218"/>
      <c r="BPE2197" s="218"/>
      <c r="BPF2197" s="218"/>
      <c r="BPG2197" s="218"/>
      <c r="BPH2197" s="218"/>
      <c r="BPI2197" s="218"/>
      <c r="BPJ2197" s="218"/>
      <c r="BPK2197" s="218"/>
      <c r="BPL2197" s="218"/>
      <c r="BPM2197" s="218"/>
      <c r="BPN2197" s="218"/>
      <c r="BPO2197" s="218"/>
      <c r="BPP2197" s="218"/>
      <c r="BPQ2197" s="218"/>
      <c r="BPR2197" s="218"/>
      <c r="BPS2197" s="218"/>
      <c r="BPT2197" s="218"/>
      <c r="BPU2197" s="218"/>
      <c r="BPV2197" s="218"/>
      <c r="BPW2197" s="218"/>
      <c r="BPX2197" s="218"/>
      <c r="BPY2197" s="218"/>
      <c r="BPZ2197" s="218"/>
      <c r="BQA2197" s="218"/>
      <c r="BQB2197" s="218"/>
      <c r="BQC2197" s="218"/>
      <c r="BQD2197" s="218"/>
      <c r="BQE2197" s="218"/>
      <c r="BQF2197" s="218"/>
      <c r="BQG2197" s="218"/>
      <c r="BQH2197" s="218"/>
      <c r="BQI2197" s="218"/>
      <c r="BQJ2197" s="218"/>
      <c r="BQK2197" s="218"/>
      <c r="BQL2197" s="218"/>
      <c r="BQM2197" s="218"/>
      <c r="BQN2197" s="218"/>
      <c r="BQO2197" s="218"/>
      <c r="BQP2197" s="218"/>
      <c r="BQQ2197" s="218"/>
      <c r="BQR2197" s="218"/>
      <c r="BQS2197" s="218"/>
      <c r="BQT2197" s="218"/>
      <c r="BQU2197" s="218"/>
      <c r="BQV2197" s="218"/>
      <c r="BQW2197" s="218"/>
      <c r="BQX2197" s="218"/>
      <c r="BQY2197" s="218"/>
      <c r="BQZ2197" s="218"/>
      <c r="BRA2197" s="218"/>
      <c r="BRB2197" s="218"/>
      <c r="BRC2197" s="218"/>
      <c r="BRD2197" s="218"/>
      <c r="BRE2197" s="218"/>
      <c r="BRF2197" s="218"/>
      <c r="BRG2197" s="218"/>
      <c r="BRH2197" s="218"/>
      <c r="BRI2197" s="218"/>
      <c r="BRJ2197" s="218"/>
      <c r="BRK2197" s="218"/>
      <c r="BRL2197" s="218"/>
      <c r="BRM2197" s="218"/>
      <c r="BRN2197" s="218"/>
      <c r="BRO2197" s="218"/>
      <c r="BRP2197" s="218"/>
      <c r="BRQ2197" s="218"/>
      <c r="BRR2197" s="218"/>
      <c r="BRS2197" s="218"/>
      <c r="BRT2197" s="218"/>
      <c r="BRU2197" s="218"/>
      <c r="BRV2197" s="218"/>
      <c r="BRW2197" s="218"/>
      <c r="BRX2197" s="218"/>
      <c r="BRY2197" s="218"/>
      <c r="BRZ2197" s="218"/>
      <c r="BSA2197" s="218"/>
      <c r="BSB2197" s="218"/>
      <c r="BSC2197" s="218"/>
      <c r="BSD2197" s="218"/>
      <c r="BSE2197" s="218"/>
      <c r="BSF2197" s="218"/>
      <c r="BSG2197" s="218"/>
      <c r="BSH2197" s="218"/>
      <c r="BSI2197" s="218"/>
      <c r="BSJ2197" s="218"/>
      <c r="BSK2197" s="218"/>
      <c r="BSL2197" s="218"/>
      <c r="BSM2197" s="218"/>
      <c r="BSN2197" s="218"/>
      <c r="BSO2197" s="218"/>
      <c r="BSP2197" s="218"/>
      <c r="BSQ2197" s="218"/>
      <c r="BSR2197" s="218"/>
      <c r="BSS2197" s="218"/>
      <c r="BST2197" s="218"/>
      <c r="BSU2197" s="218"/>
      <c r="BSV2197" s="218"/>
      <c r="BSW2197" s="218"/>
      <c r="BSX2197" s="218"/>
      <c r="BSY2197" s="218"/>
      <c r="BSZ2197" s="218"/>
      <c r="BTA2197" s="218"/>
      <c r="BTB2197" s="218"/>
      <c r="BTC2197" s="218"/>
      <c r="BTD2197" s="218"/>
      <c r="BTE2197" s="218"/>
      <c r="BTF2197" s="218"/>
      <c r="BTG2197" s="218"/>
      <c r="BTH2197" s="218"/>
      <c r="BTI2197" s="218"/>
      <c r="BTJ2197" s="218"/>
      <c r="BTK2197" s="218"/>
      <c r="BTL2197" s="218"/>
      <c r="BTM2197" s="218"/>
      <c r="BTN2197" s="218"/>
      <c r="BTO2197" s="218"/>
      <c r="BTP2197" s="218"/>
      <c r="BTQ2197" s="218"/>
      <c r="BTR2197" s="218"/>
      <c r="BTS2197" s="218"/>
      <c r="BTT2197" s="218"/>
      <c r="BTU2197" s="218"/>
      <c r="BTV2197" s="218"/>
      <c r="BTW2197" s="218"/>
      <c r="BTX2197" s="218"/>
      <c r="BTY2197" s="218"/>
      <c r="BTZ2197" s="218"/>
      <c r="BUA2197" s="218"/>
      <c r="BUB2197" s="218"/>
      <c r="BUC2197" s="218"/>
      <c r="BUD2197" s="218"/>
      <c r="BUE2197" s="218"/>
      <c r="BUF2197" s="218"/>
      <c r="BUG2197" s="218"/>
      <c r="BUH2197" s="218"/>
      <c r="BUI2197" s="218"/>
      <c r="BUJ2197" s="218"/>
      <c r="BUK2197" s="218"/>
      <c r="BUL2197" s="218"/>
      <c r="BUM2197" s="218"/>
      <c r="BUN2197" s="218"/>
      <c r="BUO2197" s="218"/>
      <c r="BUP2197" s="218"/>
      <c r="BUQ2197" s="218"/>
      <c r="BUR2197" s="218"/>
      <c r="BUS2197" s="218"/>
      <c r="BUT2197" s="218"/>
      <c r="BUU2197" s="218"/>
      <c r="BUV2197" s="218"/>
      <c r="BUW2197" s="218"/>
      <c r="BUX2197" s="218"/>
      <c r="BUY2197" s="218"/>
      <c r="BUZ2197" s="218"/>
      <c r="BVA2197" s="218"/>
      <c r="BVB2197" s="218"/>
      <c r="BVC2197" s="218"/>
      <c r="BVD2197" s="218"/>
      <c r="BVE2197" s="218"/>
      <c r="BVF2197" s="218"/>
      <c r="BVG2197" s="218"/>
      <c r="BVH2197" s="218"/>
      <c r="BVI2197" s="218"/>
      <c r="BVJ2197" s="218"/>
      <c r="BVK2197" s="218"/>
      <c r="BVL2197" s="218"/>
      <c r="BVM2197" s="218"/>
      <c r="BVN2197" s="218"/>
      <c r="BVO2197" s="218"/>
      <c r="BVP2197" s="218"/>
      <c r="BVQ2197" s="218"/>
      <c r="BVR2197" s="218"/>
      <c r="BVS2197" s="218"/>
      <c r="BVT2197" s="218"/>
      <c r="BVU2197" s="218"/>
      <c r="BVV2197" s="218"/>
      <c r="BVW2197" s="218"/>
      <c r="BVX2197" s="218"/>
      <c r="BVY2197" s="218"/>
      <c r="BVZ2197" s="218"/>
      <c r="BWA2197" s="218"/>
      <c r="BWB2197" s="218"/>
      <c r="BWC2197" s="218"/>
      <c r="BWD2197" s="218"/>
      <c r="BWE2197" s="218"/>
      <c r="BWF2197" s="218"/>
      <c r="BWG2197" s="218"/>
      <c r="BWH2197" s="218"/>
      <c r="BWI2197" s="218"/>
      <c r="BWJ2197" s="218"/>
      <c r="BWK2197" s="218"/>
      <c r="BWL2197" s="218"/>
      <c r="BWM2197" s="218"/>
      <c r="BWN2197" s="218"/>
      <c r="BWO2197" s="218"/>
      <c r="BWP2197" s="218"/>
      <c r="BWQ2197" s="218"/>
      <c r="BWR2197" s="218"/>
      <c r="BWS2197" s="218"/>
      <c r="BWT2197" s="218"/>
      <c r="BWU2197" s="218"/>
      <c r="BWV2197" s="218"/>
      <c r="BWW2197" s="218"/>
      <c r="BWX2197" s="218"/>
      <c r="BWY2197" s="218"/>
      <c r="BWZ2197" s="218"/>
      <c r="BXA2197" s="218"/>
      <c r="BXB2197" s="218"/>
      <c r="BXC2197" s="218"/>
      <c r="BXD2197" s="218"/>
      <c r="BXE2197" s="218"/>
      <c r="BXF2197" s="218"/>
      <c r="BXG2197" s="218"/>
      <c r="BXH2197" s="218"/>
      <c r="BXI2197" s="218"/>
      <c r="BXJ2197" s="218"/>
      <c r="BXK2197" s="218"/>
      <c r="BXL2197" s="218"/>
      <c r="BXM2197" s="218"/>
      <c r="BXN2197" s="218"/>
      <c r="BXO2197" s="218"/>
      <c r="BXP2197" s="218"/>
      <c r="BXQ2197" s="218"/>
      <c r="BXR2197" s="218"/>
      <c r="BXS2197" s="218"/>
      <c r="BXT2197" s="218"/>
      <c r="BXU2197" s="218"/>
      <c r="BXV2197" s="218"/>
      <c r="BXW2197" s="218"/>
      <c r="BXX2197" s="218"/>
      <c r="BXY2197" s="218"/>
      <c r="BXZ2197" s="218"/>
      <c r="BYA2197" s="218"/>
      <c r="BYB2197" s="218"/>
      <c r="BYC2197" s="218"/>
      <c r="BYD2197" s="218"/>
      <c r="BYE2197" s="218"/>
      <c r="BYF2197" s="218"/>
      <c r="BYG2197" s="218"/>
      <c r="BYH2197" s="218"/>
      <c r="BYI2197" s="218"/>
      <c r="BYJ2197" s="218"/>
      <c r="BYK2197" s="218"/>
      <c r="BYL2197" s="218"/>
      <c r="BYM2197" s="218"/>
      <c r="BYN2197" s="218"/>
      <c r="BYO2197" s="218"/>
      <c r="BYP2197" s="218"/>
      <c r="BYQ2197" s="218"/>
      <c r="BYR2197" s="218"/>
      <c r="BYS2197" s="218"/>
      <c r="BYT2197" s="218"/>
      <c r="BYU2197" s="218"/>
      <c r="BYV2197" s="218"/>
      <c r="BYW2197" s="218"/>
      <c r="BYX2197" s="218"/>
      <c r="BYY2197" s="218"/>
      <c r="BYZ2197" s="218"/>
      <c r="BZA2197" s="218"/>
      <c r="BZB2197" s="218"/>
      <c r="BZC2197" s="218"/>
      <c r="BZD2197" s="218"/>
      <c r="BZE2197" s="218"/>
      <c r="BZF2197" s="218"/>
      <c r="BZG2197" s="218"/>
      <c r="BZH2197" s="218"/>
      <c r="BZI2197" s="218"/>
      <c r="BZJ2197" s="218"/>
      <c r="BZK2197" s="218"/>
      <c r="BZL2197" s="218"/>
      <c r="BZM2197" s="218"/>
      <c r="BZN2197" s="218"/>
      <c r="BZO2197" s="218"/>
      <c r="BZP2197" s="218"/>
      <c r="BZQ2197" s="218"/>
      <c r="BZR2197" s="218"/>
      <c r="BZS2197" s="218"/>
      <c r="BZT2197" s="218"/>
      <c r="BZU2197" s="218"/>
      <c r="BZV2197" s="218"/>
      <c r="BZW2197" s="218"/>
      <c r="BZX2197" s="218"/>
      <c r="BZY2197" s="218"/>
      <c r="BZZ2197" s="218"/>
      <c r="CAA2197" s="218"/>
      <c r="CAB2197" s="218"/>
      <c r="CAC2197" s="218"/>
      <c r="CAD2197" s="218"/>
      <c r="CAE2197" s="218"/>
      <c r="CAF2197" s="218"/>
      <c r="CAG2197" s="218"/>
      <c r="CAH2197" s="218"/>
      <c r="CAI2197" s="218"/>
      <c r="CAJ2197" s="218"/>
      <c r="CAK2197" s="218"/>
      <c r="CAL2197" s="218"/>
      <c r="CAM2197" s="218"/>
      <c r="CAN2197" s="218"/>
      <c r="CAO2197" s="218"/>
      <c r="CAP2197" s="218"/>
      <c r="CAQ2197" s="218"/>
      <c r="CAR2197" s="218"/>
      <c r="CAS2197" s="218"/>
      <c r="CAT2197" s="218"/>
      <c r="CAU2197" s="218"/>
      <c r="CAV2197" s="218"/>
      <c r="CAW2197" s="218"/>
      <c r="CAX2197" s="218"/>
      <c r="CAY2197" s="218"/>
      <c r="CAZ2197" s="218"/>
      <c r="CBA2197" s="218"/>
      <c r="CBB2197" s="218"/>
      <c r="CBC2197" s="218"/>
      <c r="CBD2197" s="218"/>
      <c r="CBE2197" s="218"/>
      <c r="CBF2197" s="218"/>
      <c r="CBG2197" s="218"/>
      <c r="CBH2197" s="218"/>
      <c r="CBI2197" s="218"/>
      <c r="CBJ2197" s="218"/>
      <c r="CBK2197" s="218"/>
      <c r="CBL2197" s="218"/>
      <c r="CBM2197" s="218"/>
      <c r="CBN2197" s="218"/>
      <c r="CBO2197" s="218"/>
      <c r="CBP2197" s="218"/>
      <c r="CBQ2197" s="218"/>
      <c r="CBR2197" s="218"/>
      <c r="CBS2197" s="218"/>
      <c r="CBT2197" s="218"/>
      <c r="CBU2197" s="218"/>
      <c r="CBV2197" s="218"/>
      <c r="CBW2197" s="218"/>
      <c r="CBX2197" s="218"/>
      <c r="CBY2197" s="218"/>
      <c r="CBZ2197" s="218"/>
      <c r="CCA2197" s="218"/>
      <c r="CCB2197" s="218"/>
      <c r="CCC2197" s="218"/>
      <c r="CCD2197" s="218"/>
      <c r="CCE2197" s="218"/>
      <c r="CCF2197" s="218"/>
      <c r="CCG2197" s="218"/>
      <c r="CCH2197" s="218"/>
      <c r="CCI2197" s="218"/>
      <c r="CCJ2197" s="218"/>
      <c r="CCK2197" s="218"/>
      <c r="CCL2197" s="218"/>
      <c r="CCM2197" s="218"/>
      <c r="CCN2197" s="218"/>
      <c r="CCO2197" s="218"/>
      <c r="CCP2197" s="218"/>
      <c r="CCQ2197" s="218"/>
      <c r="CCR2197" s="218"/>
      <c r="CCS2197" s="218"/>
      <c r="CCT2197" s="218"/>
      <c r="CCU2197" s="218"/>
      <c r="CCV2197" s="218"/>
      <c r="CCW2197" s="218"/>
      <c r="CCX2197" s="218"/>
      <c r="CCY2197" s="218"/>
      <c r="CCZ2197" s="218"/>
      <c r="CDA2197" s="218"/>
      <c r="CDB2197" s="218"/>
      <c r="CDC2197" s="218"/>
      <c r="CDD2197" s="218"/>
      <c r="CDE2197" s="218"/>
      <c r="CDF2197" s="218"/>
      <c r="CDG2197" s="218"/>
      <c r="CDH2197" s="218"/>
      <c r="CDI2197" s="218"/>
      <c r="CDJ2197" s="218"/>
      <c r="CDK2197" s="218"/>
      <c r="CDL2197" s="218"/>
      <c r="CDM2197" s="218"/>
      <c r="CDN2197" s="218"/>
      <c r="CDO2197" s="218"/>
      <c r="CDP2197" s="218"/>
      <c r="CDQ2197" s="218"/>
      <c r="CDR2197" s="218"/>
      <c r="CDS2197" s="218"/>
      <c r="CDT2197" s="218"/>
      <c r="CDU2197" s="218"/>
      <c r="CDV2197" s="218"/>
      <c r="CDW2197" s="218"/>
      <c r="CDX2197" s="218"/>
      <c r="CDY2197" s="218"/>
      <c r="CDZ2197" s="218"/>
      <c r="CEA2197" s="218"/>
      <c r="CEB2197" s="218"/>
      <c r="CEC2197" s="218"/>
      <c r="CED2197" s="218"/>
      <c r="CEE2197" s="218"/>
      <c r="CEF2197" s="218"/>
      <c r="CEG2197" s="218"/>
      <c r="CEH2197" s="218"/>
      <c r="CEI2197" s="218"/>
      <c r="CEJ2197" s="218"/>
      <c r="CEK2197" s="218"/>
      <c r="CEL2197" s="218"/>
      <c r="CEM2197" s="218"/>
      <c r="CEN2197" s="218"/>
      <c r="CEO2197" s="218"/>
      <c r="CEP2197" s="218"/>
      <c r="CEQ2197" s="218"/>
      <c r="CER2197" s="218"/>
      <c r="CES2197" s="218"/>
      <c r="CET2197" s="218"/>
      <c r="CEU2197" s="218"/>
      <c r="CEV2197" s="218"/>
      <c r="CEW2197" s="218"/>
      <c r="CEX2197" s="218"/>
      <c r="CEY2197" s="218"/>
      <c r="CEZ2197" s="218"/>
      <c r="CFA2197" s="218"/>
      <c r="CFB2197" s="218"/>
      <c r="CFC2197" s="218"/>
      <c r="CFD2197" s="218"/>
      <c r="CFE2197" s="218"/>
      <c r="CFF2197" s="218"/>
      <c r="CFG2197" s="218"/>
      <c r="CFH2197" s="218"/>
      <c r="CFI2197" s="218"/>
      <c r="CFJ2197" s="218"/>
      <c r="CFK2197" s="218"/>
      <c r="CFL2197" s="218"/>
      <c r="CFM2197" s="218"/>
      <c r="CFN2197" s="218"/>
      <c r="CFO2197" s="218"/>
      <c r="CFP2197" s="218"/>
      <c r="CFQ2197" s="218"/>
      <c r="CFR2197" s="218"/>
      <c r="CFS2197" s="218"/>
      <c r="CFT2197" s="218"/>
      <c r="CFU2197" s="218"/>
      <c r="CFV2197" s="218"/>
      <c r="CFW2197" s="218"/>
      <c r="CFX2197" s="218"/>
      <c r="CFY2197" s="218"/>
      <c r="CFZ2197" s="218"/>
      <c r="CGA2197" s="218"/>
      <c r="CGB2197" s="218"/>
      <c r="CGC2197" s="218"/>
      <c r="CGD2197" s="218"/>
      <c r="CGE2197" s="218"/>
      <c r="CGF2197" s="218"/>
      <c r="CGG2197" s="218"/>
      <c r="CGH2197" s="218"/>
      <c r="CGI2197" s="218"/>
      <c r="CGJ2197" s="218"/>
      <c r="CGK2197" s="218"/>
      <c r="CGL2197" s="218"/>
      <c r="CGM2197" s="218"/>
      <c r="CGN2197" s="218"/>
      <c r="CGO2197" s="218"/>
      <c r="CGP2197" s="218"/>
      <c r="CGQ2197" s="218"/>
      <c r="CGR2197" s="218"/>
      <c r="CGS2197" s="218"/>
      <c r="CGT2197" s="218"/>
      <c r="CGU2197" s="218"/>
      <c r="CGV2197" s="218"/>
      <c r="CGW2197" s="218"/>
      <c r="CGX2197" s="218"/>
      <c r="CGY2197" s="218"/>
      <c r="CGZ2197" s="218"/>
      <c r="CHA2197" s="218"/>
      <c r="CHB2197" s="218"/>
      <c r="CHC2197" s="218"/>
      <c r="CHD2197" s="218"/>
      <c r="CHE2197" s="218"/>
      <c r="CHF2197" s="218"/>
      <c r="CHG2197" s="218"/>
      <c r="CHH2197" s="218"/>
      <c r="CHI2197" s="218"/>
      <c r="CHJ2197" s="218"/>
      <c r="CHK2197" s="218"/>
      <c r="CHL2197" s="218"/>
      <c r="CHM2197" s="218"/>
      <c r="CHN2197" s="218"/>
      <c r="CHO2197" s="218"/>
      <c r="CHP2197" s="218"/>
      <c r="CHQ2197" s="218"/>
      <c r="CHR2197" s="218"/>
      <c r="CHS2197" s="218"/>
      <c r="CHT2197" s="218"/>
      <c r="CHU2197" s="218"/>
      <c r="CHV2197" s="218"/>
      <c r="CHW2197" s="218"/>
      <c r="CHX2197" s="218"/>
      <c r="CHY2197" s="218"/>
      <c r="CHZ2197" s="218"/>
      <c r="CIA2197" s="218"/>
      <c r="CIB2197" s="218"/>
      <c r="CIC2197" s="218"/>
      <c r="CID2197" s="218"/>
      <c r="CIE2197" s="218"/>
      <c r="CIF2197" s="218"/>
      <c r="CIG2197" s="218"/>
      <c r="CIH2197" s="218"/>
      <c r="CII2197" s="218"/>
      <c r="CIJ2197" s="218"/>
      <c r="CIK2197" s="218"/>
      <c r="CIL2197" s="218"/>
      <c r="CIM2197" s="218"/>
      <c r="CIN2197" s="218"/>
      <c r="CIO2197" s="218"/>
      <c r="CIP2197" s="218"/>
      <c r="CIQ2197" s="218"/>
      <c r="CIR2197" s="218"/>
      <c r="CIS2197" s="218"/>
      <c r="CIT2197" s="218"/>
      <c r="CIU2197" s="218"/>
      <c r="CIV2197" s="218"/>
      <c r="CIW2197" s="218"/>
      <c r="CIX2197" s="218"/>
      <c r="CIY2197" s="218"/>
      <c r="CIZ2197" s="218"/>
      <c r="CJA2197" s="218"/>
      <c r="CJB2197" s="218"/>
      <c r="CJC2197" s="218"/>
      <c r="CJD2197" s="218"/>
      <c r="CJE2197" s="218"/>
      <c r="CJF2197" s="218"/>
      <c r="CJG2197" s="218"/>
      <c r="CJH2197" s="218"/>
      <c r="CJI2197" s="218"/>
      <c r="CJJ2197" s="218"/>
      <c r="CJK2197" s="218"/>
      <c r="CJL2197" s="218"/>
      <c r="CJM2197" s="218"/>
      <c r="CJN2197" s="218"/>
      <c r="CJO2197" s="218"/>
      <c r="CJP2197" s="218"/>
      <c r="CJQ2197" s="218"/>
      <c r="CJR2197" s="218"/>
      <c r="CJS2197" s="218"/>
      <c r="CJT2197" s="218"/>
      <c r="CJU2197" s="218"/>
      <c r="CJV2197" s="218"/>
      <c r="CJW2197" s="218"/>
      <c r="CJX2197" s="218"/>
      <c r="CJY2197" s="218"/>
      <c r="CJZ2197" s="218"/>
      <c r="CKA2197" s="218"/>
      <c r="CKB2197" s="218"/>
      <c r="CKC2197" s="218"/>
      <c r="CKD2197" s="218"/>
      <c r="CKE2197" s="218"/>
      <c r="CKF2197" s="218"/>
      <c r="CKG2197" s="218"/>
      <c r="CKH2197" s="218"/>
      <c r="CKI2197" s="218"/>
      <c r="CKJ2197" s="218"/>
      <c r="CKK2197" s="218"/>
      <c r="CKL2197" s="218"/>
      <c r="CKM2197" s="218"/>
      <c r="CKN2197" s="218"/>
      <c r="CKO2197" s="218"/>
      <c r="CKP2197" s="218"/>
      <c r="CKQ2197" s="218"/>
      <c r="CKR2197" s="218"/>
      <c r="CKS2197" s="218"/>
      <c r="CKT2197" s="218"/>
      <c r="CKU2197" s="218"/>
      <c r="CKV2197" s="218"/>
      <c r="CKW2197" s="218"/>
      <c r="CKX2197" s="218"/>
      <c r="CKY2197" s="218"/>
      <c r="CKZ2197" s="218"/>
      <c r="CLA2197" s="218"/>
      <c r="CLB2197" s="218"/>
      <c r="CLC2197" s="218"/>
      <c r="CLD2197" s="218"/>
      <c r="CLE2197" s="218"/>
      <c r="CLF2197" s="218"/>
      <c r="CLG2197" s="218"/>
      <c r="CLH2197" s="218"/>
      <c r="CLI2197" s="218"/>
      <c r="CLJ2197" s="218"/>
      <c r="CLK2197" s="218"/>
      <c r="CLL2197" s="218"/>
      <c r="CLM2197" s="218"/>
      <c r="CLN2197" s="218"/>
      <c r="CLO2197" s="218"/>
      <c r="CLP2197" s="218"/>
      <c r="CLQ2197" s="218"/>
      <c r="CLR2197" s="218"/>
      <c r="CLS2197" s="218"/>
      <c r="CLT2197" s="218"/>
      <c r="CLU2197" s="218"/>
      <c r="CLV2197" s="218"/>
      <c r="CLW2197" s="218"/>
      <c r="CLX2197" s="218"/>
      <c r="CLY2197" s="218"/>
      <c r="CLZ2197" s="218"/>
      <c r="CMA2197" s="218"/>
      <c r="CMB2197" s="218"/>
      <c r="CMC2197" s="218"/>
      <c r="CMD2197" s="218"/>
      <c r="CME2197" s="218"/>
      <c r="CMF2197" s="218"/>
      <c r="CMG2197" s="218"/>
      <c r="CMH2197" s="218"/>
      <c r="CMI2197" s="218"/>
      <c r="CMJ2197" s="218"/>
      <c r="CMK2197" s="218"/>
      <c r="CML2197" s="218"/>
      <c r="CMM2197" s="218"/>
      <c r="CMN2197" s="218"/>
      <c r="CMO2197" s="218"/>
      <c r="CMP2197" s="218"/>
      <c r="CMQ2197" s="218"/>
      <c r="CMR2197" s="218"/>
      <c r="CMS2197" s="218"/>
      <c r="CMT2197" s="218"/>
      <c r="CMU2197" s="218"/>
      <c r="CMV2197" s="218"/>
      <c r="CMW2197" s="218"/>
      <c r="CMX2197" s="218"/>
      <c r="CMY2197" s="218"/>
      <c r="CMZ2197" s="218"/>
      <c r="CNA2197" s="218"/>
      <c r="CNB2197" s="218"/>
      <c r="CNC2197" s="218"/>
      <c r="CND2197" s="218"/>
      <c r="CNE2197" s="218"/>
      <c r="CNF2197" s="218"/>
      <c r="CNG2197" s="218"/>
      <c r="CNH2197" s="218"/>
      <c r="CNI2197" s="218"/>
      <c r="CNJ2197" s="218"/>
      <c r="CNK2197" s="218"/>
      <c r="CNL2197" s="218"/>
      <c r="CNM2197" s="218"/>
      <c r="CNN2197" s="218"/>
      <c r="CNO2197" s="218"/>
      <c r="CNP2197" s="218"/>
      <c r="CNQ2197" s="218"/>
      <c r="CNR2197" s="218"/>
      <c r="CNS2197" s="218"/>
      <c r="CNT2197" s="218"/>
      <c r="CNU2197" s="218"/>
      <c r="CNV2197" s="218"/>
      <c r="CNW2197" s="218"/>
      <c r="CNX2197" s="218"/>
      <c r="CNY2197" s="218"/>
      <c r="CNZ2197" s="218"/>
      <c r="COA2197" s="218"/>
      <c r="COB2197" s="218"/>
      <c r="COC2197" s="218"/>
      <c r="COD2197" s="218"/>
      <c r="COE2197" s="218"/>
      <c r="COF2197" s="218"/>
      <c r="COG2197" s="218"/>
      <c r="COH2197" s="218"/>
      <c r="COI2197" s="218"/>
      <c r="COJ2197" s="218"/>
      <c r="COK2197" s="218"/>
      <c r="COL2197" s="218"/>
      <c r="COM2197" s="218"/>
      <c r="CON2197" s="218"/>
      <c r="COO2197" s="218"/>
      <c r="COP2197" s="218"/>
      <c r="COQ2197" s="218"/>
      <c r="COR2197" s="218"/>
      <c r="COS2197" s="218"/>
      <c r="COT2197" s="218"/>
      <c r="COU2197" s="218"/>
      <c r="COV2197" s="218"/>
      <c r="COW2197" s="218"/>
      <c r="COX2197" s="218"/>
      <c r="COY2197" s="218"/>
      <c r="COZ2197" s="218"/>
      <c r="CPA2197" s="218"/>
      <c r="CPB2197" s="218"/>
      <c r="CPC2197" s="218"/>
      <c r="CPD2197" s="218"/>
      <c r="CPE2197" s="218"/>
      <c r="CPF2197" s="218"/>
      <c r="CPG2197" s="218"/>
      <c r="CPH2197" s="218"/>
      <c r="CPI2197" s="218"/>
      <c r="CPJ2197" s="218"/>
      <c r="CPK2197" s="218"/>
      <c r="CPL2197" s="218"/>
      <c r="CPM2197" s="218"/>
      <c r="CPN2197" s="218"/>
      <c r="CPO2197" s="218"/>
      <c r="CPP2197" s="218"/>
      <c r="CPQ2197" s="218"/>
      <c r="CPR2197" s="218"/>
      <c r="CPS2197" s="218"/>
      <c r="CPT2197" s="218"/>
      <c r="CPU2197" s="218"/>
      <c r="CPV2197" s="218"/>
      <c r="CPW2197" s="218"/>
      <c r="CPX2197" s="218"/>
      <c r="CPY2197" s="218"/>
      <c r="CPZ2197" s="218"/>
      <c r="CQA2197" s="218"/>
      <c r="CQB2197" s="218"/>
      <c r="CQC2197" s="218"/>
      <c r="CQD2197" s="218"/>
      <c r="CQE2197" s="218"/>
      <c r="CQF2197" s="218"/>
      <c r="CQG2197" s="218"/>
      <c r="CQH2197" s="218"/>
      <c r="CQI2197" s="218"/>
      <c r="CQJ2197" s="218"/>
      <c r="CQK2197" s="218"/>
      <c r="CQL2197" s="218"/>
      <c r="CQM2197" s="218"/>
      <c r="CQN2197" s="218"/>
      <c r="CQO2197" s="218"/>
      <c r="CQP2197" s="218"/>
      <c r="CQQ2197" s="218"/>
      <c r="CQR2197" s="218"/>
      <c r="CQS2197" s="218"/>
      <c r="CQT2197" s="218"/>
      <c r="CQU2197" s="218"/>
      <c r="CQV2197" s="218"/>
      <c r="CQW2197" s="218"/>
      <c r="CQX2197" s="218"/>
      <c r="CQY2197" s="218"/>
      <c r="CQZ2197" s="218"/>
      <c r="CRA2197" s="218"/>
      <c r="CRB2197" s="218"/>
      <c r="CRC2197" s="218"/>
      <c r="CRD2197" s="218"/>
      <c r="CRE2197" s="218"/>
      <c r="CRF2197" s="218"/>
      <c r="CRG2197" s="218"/>
      <c r="CRH2197" s="218"/>
      <c r="CRI2197" s="218"/>
      <c r="CRJ2197" s="218"/>
      <c r="CRK2197" s="218"/>
      <c r="CRL2197" s="218"/>
      <c r="CRM2197" s="218"/>
      <c r="CRN2197" s="218"/>
      <c r="CRO2197" s="218"/>
      <c r="CRP2197" s="218"/>
      <c r="CRQ2197" s="218"/>
      <c r="CRR2197" s="218"/>
      <c r="CRS2197" s="218"/>
      <c r="CRT2197" s="218"/>
      <c r="CRU2197" s="218"/>
      <c r="CRV2197" s="218"/>
      <c r="CRW2197" s="218"/>
      <c r="CRX2197" s="218"/>
      <c r="CRY2197" s="218"/>
      <c r="CRZ2197" s="218"/>
      <c r="CSA2197" s="218"/>
      <c r="CSB2197" s="218"/>
      <c r="CSC2197" s="218"/>
      <c r="CSD2197" s="218"/>
      <c r="CSE2197" s="218"/>
      <c r="CSF2197" s="218"/>
      <c r="CSG2197" s="218"/>
      <c r="CSH2197" s="218"/>
      <c r="CSI2197" s="218"/>
      <c r="CSJ2197" s="218"/>
      <c r="CSK2197" s="218"/>
      <c r="CSL2197" s="218"/>
      <c r="CSM2197" s="218"/>
      <c r="CSN2197" s="218"/>
      <c r="CSO2197" s="218"/>
      <c r="CSP2197" s="218"/>
      <c r="CSQ2197" s="218"/>
      <c r="CSR2197" s="218"/>
      <c r="CSS2197" s="218"/>
      <c r="CST2197" s="218"/>
      <c r="CSU2197" s="218"/>
      <c r="CSV2197" s="218"/>
      <c r="CSW2197" s="218"/>
      <c r="CSX2197" s="218"/>
      <c r="CSY2197" s="218"/>
      <c r="CSZ2197" s="218"/>
      <c r="CTA2197" s="218"/>
      <c r="CTB2197" s="218"/>
      <c r="CTC2197" s="218"/>
      <c r="CTD2197" s="218"/>
      <c r="CTE2197" s="218"/>
      <c r="CTF2197" s="218"/>
      <c r="CTG2197" s="218"/>
      <c r="CTH2197" s="218"/>
      <c r="CTI2197" s="218"/>
      <c r="CTJ2197" s="218"/>
      <c r="CTK2197" s="218"/>
      <c r="CTL2197" s="218"/>
      <c r="CTM2197" s="218"/>
      <c r="CTN2197" s="218"/>
      <c r="CTO2197" s="218"/>
      <c r="CTP2197" s="218"/>
      <c r="CTQ2197" s="218"/>
      <c r="CTR2197" s="218"/>
      <c r="CTS2197" s="218"/>
      <c r="CTT2197" s="218"/>
      <c r="CTU2197" s="218"/>
      <c r="CTV2197" s="218"/>
      <c r="CTW2197" s="218"/>
      <c r="CTX2197" s="218"/>
      <c r="CTY2197" s="218"/>
      <c r="CTZ2197" s="218"/>
      <c r="CUA2197" s="218"/>
      <c r="CUB2197" s="218"/>
      <c r="CUC2197" s="218"/>
      <c r="CUD2197" s="218"/>
      <c r="CUE2197" s="218"/>
      <c r="CUF2197" s="218"/>
      <c r="CUG2197" s="218"/>
      <c r="CUH2197" s="218"/>
      <c r="CUI2197" s="218"/>
      <c r="CUJ2197" s="218"/>
      <c r="CUK2197" s="218"/>
      <c r="CUL2197" s="218"/>
      <c r="CUM2197" s="218"/>
      <c r="CUN2197" s="218"/>
      <c r="CUO2197" s="218"/>
      <c r="CUP2197" s="218"/>
      <c r="CUQ2197" s="218"/>
      <c r="CUR2197" s="218"/>
      <c r="CUS2197" s="218"/>
      <c r="CUT2197" s="218"/>
      <c r="CUU2197" s="218"/>
      <c r="CUV2197" s="218"/>
      <c r="CUW2197" s="218"/>
      <c r="CUX2197" s="218"/>
      <c r="CUY2197" s="218"/>
      <c r="CUZ2197" s="218"/>
      <c r="CVA2197" s="218"/>
      <c r="CVB2197" s="218"/>
      <c r="CVC2197" s="218"/>
      <c r="CVD2197" s="218"/>
      <c r="CVE2197" s="218"/>
      <c r="CVF2197" s="218"/>
      <c r="CVG2197" s="218"/>
      <c r="CVH2197" s="218"/>
      <c r="CVI2197" s="218"/>
      <c r="CVJ2197" s="218"/>
      <c r="CVK2197" s="218"/>
      <c r="CVL2197" s="218"/>
      <c r="CVM2197" s="218"/>
      <c r="CVN2197" s="218"/>
      <c r="CVO2197" s="218"/>
      <c r="CVP2197" s="218"/>
      <c r="CVQ2197" s="218"/>
      <c r="CVR2197" s="218"/>
      <c r="CVS2197" s="218"/>
      <c r="CVT2197" s="218"/>
      <c r="CVU2197" s="218"/>
      <c r="CVV2197" s="218"/>
      <c r="CVW2197" s="218"/>
      <c r="CVX2197" s="218"/>
      <c r="CVY2197" s="218"/>
      <c r="CVZ2197" s="218"/>
      <c r="CWA2197" s="218"/>
      <c r="CWB2197" s="218"/>
      <c r="CWC2197" s="218"/>
      <c r="CWD2197" s="218"/>
      <c r="CWE2197" s="218"/>
      <c r="CWF2197" s="218"/>
      <c r="CWG2197" s="218"/>
      <c r="CWH2197" s="218"/>
      <c r="CWI2197" s="218"/>
      <c r="CWJ2197" s="218"/>
      <c r="CWK2197" s="218"/>
      <c r="CWL2197" s="218"/>
      <c r="CWM2197" s="218"/>
      <c r="CWN2197" s="218"/>
      <c r="CWO2197" s="218"/>
      <c r="CWP2197" s="218"/>
      <c r="CWQ2197" s="218"/>
      <c r="CWR2197" s="218"/>
      <c r="CWS2197" s="218"/>
      <c r="CWT2197" s="218"/>
      <c r="CWU2197" s="218"/>
      <c r="CWV2197" s="218"/>
      <c r="CWW2197" s="218"/>
      <c r="CWX2197" s="218"/>
      <c r="CWY2197" s="218"/>
      <c r="CWZ2197" s="218"/>
      <c r="CXA2197" s="218"/>
      <c r="CXB2197" s="218"/>
      <c r="CXC2197" s="218"/>
      <c r="CXD2197" s="218"/>
      <c r="CXE2197" s="218"/>
      <c r="CXF2197" s="218"/>
      <c r="CXG2197" s="218"/>
      <c r="CXH2197" s="218"/>
      <c r="CXI2197" s="218"/>
      <c r="CXJ2197" s="218"/>
      <c r="CXK2197" s="218"/>
      <c r="CXL2197" s="218"/>
      <c r="CXM2197" s="218"/>
      <c r="CXN2197" s="218"/>
      <c r="CXO2197" s="218"/>
      <c r="CXP2197" s="218"/>
      <c r="CXQ2197" s="218"/>
      <c r="CXR2197" s="218"/>
      <c r="CXS2197" s="218"/>
      <c r="CXT2197" s="218"/>
      <c r="CXU2197" s="218"/>
      <c r="CXV2197" s="218"/>
      <c r="CXW2197" s="218"/>
      <c r="CXX2197" s="218"/>
      <c r="CXY2197" s="218"/>
      <c r="CXZ2197" s="218"/>
      <c r="CYA2197" s="218"/>
      <c r="CYB2197" s="218"/>
      <c r="CYC2197" s="218"/>
      <c r="CYD2197" s="218"/>
      <c r="CYE2197" s="218"/>
      <c r="CYF2197" s="218"/>
      <c r="CYG2197" s="218"/>
      <c r="CYH2197" s="218"/>
      <c r="CYI2197" s="218"/>
      <c r="CYJ2197" s="218"/>
      <c r="CYK2197" s="218"/>
      <c r="CYL2197" s="218"/>
      <c r="CYM2197" s="218"/>
      <c r="CYN2197" s="218"/>
      <c r="CYO2197" s="218"/>
      <c r="CYP2197" s="218"/>
      <c r="CYQ2197" s="218"/>
      <c r="CYR2197" s="218"/>
      <c r="CYS2197" s="218"/>
      <c r="CYT2197" s="218"/>
      <c r="CYU2197" s="218"/>
      <c r="CYV2197" s="218"/>
      <c r="CYW2197" s="218"/>
      <c r="CYX2197" s="218"/>
      <c r="CYY2197" s="218"/>
      <c r="CYZ2197" s="218"/>
      <c r="CZA2197" s="218"/>
      <c r="CZB2197" s="218"/>
      <c r="CZC2197" s="218"/>
      <c r="CZD2197" s="218"/>
      <c r="CZE2197" s="218"/>
      <c r="CZF2197" s="218"/>
      <c r="CZG2197" s="218"/>
      <c r="CZH2197" s="218"/>
      <c r="CZI2197" s="218"/>
      <c r="CZJ2197" s="218"/>
      <c r="CZK2197" s="218"/>
      <c r="CZL2197" s="218"/>
      <c r="CZM2197" s="218"/>
      <c r="CZN2197" s="218"/>
      <c r="CZO2197" s="218"/>
      <c r="CZP2197" s="218"/>
      <c r="CZQ2197" s="218"/>
      <c r="CZR2197" s="218"/>
      <c r="CZS2197" s="218"/>
      <c r="CZT2197" s="218"/>
      <c r="CZU2197" s="218"/>
      <c r="CZV2197" s="218"/>
      <c r="CZW2197" s="218"/>
      <c r="CZX2197" s="218"/>
      <c r="CZY2197" s="218"/>
      <c r="CZZ2197" s="218"/>
      <c r="DAA2197" s="218"/>
      <c r="DAB2197" s="218"/>
      <c r="DAC2197" s="218"/>
      <c r="DAD2197" s="218"/>
      <c r="DAE2197" s="218"/>
      <c r="DAF2197" s="218"/>
      <c r="DAG2197" s="218"/>
      <c r="DAH2197" s="218"/>
      <c r="DAI2197" s="218"/>
      <c r="DAJ2197" s="218"/>
      <c r="DAK2197" s="218"/>
      <c r="DAL2197" s="218"/>
      <c r="DAM2197" s="218"/>
      <c r="DAN2197" s="218"/>
      <c r="DAO2197" s="218"/>
      <c r="DAP2197" s="218"/>
      <c r="DAQ2197" s="218"/>
      <c r="DAR2197" s="218"/>
      <c r="DAS2197" s="218"/>
      <c r="DAT2197" s="218"/>
      <c r="DAU2197" s="218"/>
      <c r="DAV2197" s="218"/>
      <c r="DAW2197" s="218"/>
      <c r="DAX2197" s="218"/>
      <c r="DAY2197" s="218"/>
      <c r="DAZ2197" s="218"/>
      <c r="DBA2197" s="218"/>
      <c r="DBB2197" s="218"/>
      <c r="DBC2197" s="218"/>
      <c r="DBD2197" s="218"/>
      <c r="DBE2197" s="218"/>
      <c r="DBF2197" s="218"/>
      <c r="DBG2197" s="218"/>
      <c r="DBH2197" s="218"/>
      <c r="DBI2197" s="218"/>
      <c r="DBJ2197" s="218"/>
      <c r="DBK2197" s="218"/>
      <c r="DBL2197" s="218"/>
      <c r="DBM2197" s="218"/>
      <c r="DBN2197" s="218"/>
      <c r="DBO2197" s="218"/>
      <c r="DBP2197" s="218"/>
      <c r="DBQ2197" s="218"/>
      <c r="DBR2197" s="218"/>
      <c r="DBS2197" s="218"/>
      <c r="DBT2197" s="218"/>
      <c r="DBU2197" s="218"/>
      <c r="DBV2197" s="218"/>
      <c r="DBW2197" s="218"/>
      <c r="DBX2197" s="218"/>
      <c r="DBY2197" s="218"/>
      <c r="DBZ2197" s="218"/>
      <c r="DCA2197" s="218"/>
      <c r="DCB2197" s="218"/>
      <c r="DCC2197" s="218"/>
      <c r="DCD2197" s="218"/>
      <c r="DCE2197" s="218"/>
      <c r="DCF2197" s="218"/>
      <c r="DCG2197" s="218"/>
      <c r="DCH2197" s="218"/>
      <c r="DCI2197" s="218"/>
      <c r="DCJ2197" s="218"/>
      <c r="DCK2197" s="218"/>
      <c r="DCL2197" s="218"/>
      <c r="DCM2197" s="218"/>
      <c r="DCN2197" s="218"/>
      <c r="DCO2197" s="218"/>
      <c r="DCP2197" s="218"/>
      <c r="DCQ2197" s="218"/>
      <c r="DCR2197" s="218"/>
      <c r="DCS2197" s="218"/>
      <c r="DCT2197" s="218"/>
      <c r="DCU2197" s="218"/>
      <c r="DCV2197" s="218"/>
      <c r="DCW2197" s="218"/>
      <c r="DCX2197" s="218"/>
      <c r="DCY2197" s="218"/>
      <c r="DCZ2197" s="218"/>
      <c r="DDA2197" s="218"/>
      <c r="DDB2197" s="218"/>
      <c r="DDC2197" s="218"/>
      <c r="DDD2197" s="218"/>
      <c r="DDE2197" s="218"/>
      <c r="DDF2197" s="218"/>
      <c r="DDG2197" s="218"/>
      <c r="DDH2197" s="218"/>
      <c r="DDI2197" s="218"/>
      <c r="DDJ2197" s="218"/>
      <c r="DDK2197" s="218"/>
      <c r="DDL2197" s="218"/>
      <c r="DDM2197" s="218"/>
      <c r="DDN2197" s="218"/>
      <c r="DDO2197" s="218"/>
      <c r="DDP2197" s="218"/>
      <c r="DDQ2197" s="218"/>
      <c r="DDR2197" s="218"/>
      <c r="DDS2197" s="218"/>
      <c r="DDT2197" s="218"/>
      <c r="DDU2197" s="218"/>
      <c r="DDV2197" s="218"/>
      <c r="DDW2197" s="218"/>
      <c r="DDX2197" s="218"/>
      <c r="DDY2197" s="218"/>
      <c r="DDZ2197" s="218"/>
      <c r="DEA2197" s="218"/>
      <c r="DEB2197" s="218"/>
      <c r="DEC2197" s="218"/>
      <c r="DED2197" s="218"/>
      <c r="DEE2197" s="218"/>
      <c r="DEF2197" s="218"/>
      <c r="DEG2197" s="218"/>
      <c r="DEH2197" s="218"/>
      <c r="DEI2197" s="218"/>
      <c r="DEJ2197" s="218"/>
      <c r="DEK2197" s="218"/>
      <c r="DEL2197" s="218"/>
      <c r="DEM2197" s="218"/>
      <c r="DEN2197" s="218"/>
      <c r="DEO2197" s="218"/>
      <c r="DEP2197" s="218"/>
      <c r="DEQ2197" s="218"/>
      <c r="DER2197" s="218"/>
      <c r="DES2197" s="218"/>
      <c r="DET2197" s="218"/>
      <c r="DEU2197" s="218"/>
      <c r="DEV2197" s="218"/>
      <c r="DEW2197" s="218"/>
      <c r="DEX2197" s="218"/>
      <c r="DEY2197" s="218"/>
      <c r="DEZ2197" s="218"/>
      <c r="DFA2197" s="218"/>
      <c r="DFB2197" s="218"/>
      <c r="DFC2197" s="218"/>
      <c r="DFD2197" s="218"/>
      <c r="DFE2197" s="218"/>
      <c r="DFF2197" s="218"/>
      <c r="DFG2197" s="218"/>
      <c r="DFH2197" s="218"/>
      <c r="DFI2197" s="218"/>
      <c r="DFJ2197" s="218"/>
      <c r="DFK2197" s="218"/>
      <c r="DFL2197" s="218"/>
      <c r="DFM2197" s="218"/>
      <c r="DFN2197" s="218"/>
      <c r="DFO2197" s="218"/>
      <c r="DFP2197" s="218"/>
      <c r="DFQ2197" s="218"/>
      <c r="DFR2197" s="218"/>
      <c r="DFS2197" s="218"/>
      <c r="DFT2197" s="218"/>
      <c r="DFU2197" s="218"/>
      <c r="DFV2197" s="218"/>
      <c r="DFW2197" s="218"/>
      <c r="DFX2197" s="218"/>
      <c r="DFY2197" s="218"/>
      <c r="DFZ2197" s="218"/>
      <c r="DGA2197" s="218"/>
      <c r="DGB2197" s="218"/>
      <c r="DGC2197" s="218"/>
      <c r="DGD2197" s="218"/>
      <c r="DGE2197" s="218"/>
      <c r="DGF2197" s="218"/>
      <c r="DGG2197" s="218"/>
      <c r="DGH2197" s="218"/>
      <c r="DGI2197" s="218"/>
      <c r="DGJ2197" s="218"/>
      <c r="DGK2197" s="218"/>
      <c r="DGL2197" s="218"/>
      <c r="DGM2197" s="218"/>
      <c r="DGN2197" s="218"/>
      <c r="DGO2197" s="218"/>
      <c r="DGP2197" s="218"/>
      <c r="DGQ2197" s="218"/>
      <c r="DGR2197" s="218"/>
      <c r="DGS2197" s="218"/>
      <c r="DGT2197" s="218"/>
      <c r="DGU2197" s="218"/>
      <c r="DGV2197" s="218"/>
      <c r="DGW2197" s="218"/>
      <c r="DGX2197" s="218"/>
      <c r="DGY2197" s="218"/>
      <c r="DGZ2197" s="218"/>
      <c r="DHA2197" s="218"/>
      <c r="DHB2197" s="218"/>
      <c r="DHC2197" s="218"/>
      <c r="DHD2197" s="218"/>
      <c r="DHE2197" s="218"/>
      <c r="DHF2197" s="218"/>
      <c r="DHG2197" s="218"/>
      <c r="DHH2197" s="218"/>
      <c r="DHI2197" s="218"/>
      <c r="DHJ2197" s="218"/>
      <c r="DHK2197" s="218"/>
      <c r="DHL2197" s="218"/>
      <c r="DHM2197" s="218"/>
      <c r="DHN2197" s="218"/>
      <c r="DHO2197" s="218"/>
      <c r="DHP2197" s="218"/>
      <c r="DHQ2197" s="218"/>
      <c r="DHR2197" s="218"/>
      <c r="DHS2197" s="218"/>
      <c r="DHT2197" s="218"/>
      <c r="DHU2197" s="218"/>
      <c r="DHV2197" s="218"/>
      <c r="DHW2197" s="218"/>
      <c r="DHX2197" s="218"/>
      <c r="DHY2197" s="218"/>
      <c r="DHZ2197" s="218"/>
      <c r="DIA2197" s="218"/>
      <c r="DIB2197" s="218"/>
      <c r="DIC2197" s="218"/>
      <c r="DID2197" s="218"/>
      <c r="DIE2197" s="218"/>
      <c r="DIF2197" s="218"/>
      <c r="DIG2197" s="218"/>
      <c r="DIH2197" s="218"/>
      <c r="DII2197" s="218"/>
      <c r="DIJ2197" s="218"/>
      <c r="DIK2197" s="218"/>
      <c r="DIL2197" s="218"/>
      <c r="DIM2197" s="218"/>
      <c r="DIN2197" s="218"/>
      <c r="DIO2197" s="218"/>
      <c r="DIP2197" s="218"/>
      <c r="DIQ2197" s="218"/>
      <c r="DIR2197" s="218"/>
      <c r="DIS2197" s="218"/>
      <c r="DIT2197" s="218"/>
      <c r="DIU2197" s="218"/>
      <c r="DIV2197" s="218"/>
      <c r="DIW2197" s="218"/>
      <c r="DIX2197" s="218"/>
      <c r="DIY2197" s="218"/>
      <c r="DIZ2197" s="218"/>
      <c r="DJA2197" s="218"/>
      <c r="DJB2197" s="218"/>
      <c r="DJC2197" s="218"/>
      <c r="DJD2197" s="218"/>
      <c r="DJE2197" s="218"/>
      <c r="DJF2197" s="218"/>
      <c r="DJG2197" s="218"/>
      <c r="DJH2197" s="218"/>
      <c r="DJI2197" s="218"/>
      <c r="DJJ2197" s="218"/>
      <c r="DJK2197" s="218"/>
      <c r="DJL2197" s="218"/>
      <c r="DJM2197" s="218"/>
      <c r="DJN2197" s="218"/>
      <c r="DJO2197" s="218"/>
      <c r="DJP2197" s="218"/>
      <c r="DJQ2197" s="218"/>
      <c r="DJR2197" s="218"/>
      <c r="DJS2197" s="218"/>
      <c r="DJT2197" s="218"/>
      <c r="DJU2197" s="218"/>
      <c r="DJV2197" s="218"/>
      <c r="DJW2197" s="218"/>
      <c r="DJX2197" s="218"/>
      <c r="DJY2197" s="218"/>
      <c r="DJZ2197" s="218"/>
      <c r="DKA2197" s="218"/>
      <c r="DKB2197" s="218"/>
      <c r="DKC2197" s="218"/>
      <c r="DKD2197" s="218"/>
      <c r="DKE2197" s="218"/>
      <c r="DKF2197" s="218"/>
      <c r="DKG2197" s="218"/>
      <c r="DKH2197" s="218"/>
      <c r="DKI2197" s="218"/>
      <c r="DKJ2197" s="218"/>
      <c r="DKK2197" s="218"/>
      <c r="DKL2197" s="218"/>
      <c r="DKM2197" s="218"/>
      <c r="DKN2197" s="218"/>
      <c r="DKO2197" s="218"/>
      <c r="DKP2197" s="218"/>
      <c r="DKQ2197" s="218"/>
      <c r="DKR2197" s="218"/>
      <c r="DKS2197" s="218"/>
      <c r="DKT2197" s="218"/>
      <c r="DKU2197" s="218"/>
      <c r="DKV2197" s="218"/>
      <c r="DKW2197" s="218"/>
      <c r="DKX2197" s="218"/>
      <c r="DKY2197" s="218"/>
      <c r="DKZ2197" s="218"/>
      <c r="DLA2197" s="218"/>
      <c r="DLB2197" s="218"/>
      <c r="DLC2197" s="218"/>
      <c r="DLD2197" s="218"/>
      <c r="DLE2197" s="218"/>
      <c r="DLF2197" s="218"/>
      <c r="DLG2197" s="218"/>
      <c r="DLH2197" s="218"/>
      <c r="DLI2197" s="218"/>
      <c r="DLJ2197" s="218"/>
      <c r="DLK2197" s="218"/>
      <c r="DLL2197" s="218"/>
      <c r="DLM2197" s="218"/>
      <c r="DLN2197" s="218"/>
      <c r="DLO2197" s="218"/>
      <c r="DLP2197" s="218"/>
      <c r="DLQ2197" s="218"/>
      <c r="DLR2197" s="218"/>
      <c r="DLS2197" s="218"/>
      <c r="DLT2197" s="218"/>
      <c r="DLU2197" s="218"/>
      <c r="DLV2197" s="218"/>
      <c r="DLW2197" s="218"/>
      <c r="DLX2197" s="218"/>
      <c r="DLY2197" s="218"/>
      <c r="DLZ2197" s="218"/>
      <c r="DMA2197" s="218"/>
      <c r="DMB2197" s="218"/>
      <c r="DMC2197" s="218"/>
      <c r="DMD2197" s="218"/>
      <c r="DME2197" s="218"/>
      <c r="DMF2197" s="218"/>
      <c r="DMG2197" s="218"/>
      <c r="DMH2197" s="218"/>
      <c r="DMI2197" s="218"/>
      <c r="DMJ2197" s="218"/>
      <c r="DMK2197" s="218"/>
      <c r="DML2197" s="218"/>
      <c r="DMM2197" s="218"/>
      <c r="DMN2197" s="218"/>
      <c r="DMO2197" s="218"/>
      <c r="DMP2197" s="218"/>
      <c r="DMQ2197" s="218"/>
      <c r="DMR2197" s="218"/>
      <c r="DMS2197" s="218"/>
      <c r="DMT2197" s="218"/>
      <c r="DMU2197" s="218"/>
      <c r="DMV2197" s="218"/>
      <c r="DMW2197" s="218"/>
      <c r="DMX2197" s="218"/>
      <c r="DMY2197" s="218"/>
      <c r="DMZ2197" s="218"/>
      <c r="DNA2197" s="218"/>
      <c r="DNB2197" s="218"/>
      <c r="DNC2197" s="218"/>
      <c r="DND2197" s="218"/>
      <c r="DNE2197" s="218"/>
      <c r="DNF2197" s="218"/>
      <c r="DNG2197" s="218"/>
      <c r="DNH2197" s="218"/>
      <c r="DNI2197" s="218"/>
      <c r="DNJ2197" s="218"/>
      <c r="DNK2197" s="218"/>
      <c r="DNL2197" s="218"/>
      <c r="DNM2197" s="218"/>
      <c r="DNN2197" s="218"/>
      <c r="DNO2197" s="218"/>
      <c r="DNP2197" s="218"/>
      <c r="DNQ2197" s="218"/>
      <c r="DNR2197" s="218"/>
      <c r="DNS2197" s="218"/>
      <c r="DNT2197" s="218"/>
      <c r="DNU2197" s="218"/>
      <c r="DNV2197" s="218"/>
      <c r="DNW2197" s="218"/>
      <c r="DNX2197" s="218"/>
      <c r="DNY2197" s="218"/>
      <c r="DNZ2197" s="218"/>
      <c r="DOA2197" s="218"/>
      <c r="DOB2197" s="218"/>
      <c r="DOC2197" s="218"/>
      <c r="DOD2197" s="218"/>
      <c r="DOE2197" s="218"/>
      <c r="DOF2197" s="218"/>
      <c r="DOG2197" s="218"/>
      <c r="DOH2197" s="218"/>
      <c r="DOI2197" s="218"/>
      <c r="DOJ2197" s="218"/>
      <c r="DOK2197" s="218"/>
      <c r="DOL2197" s="218"/>
      <c r="DOM2197" s="218"/>
      <c r="DON2197" s="218"/>
      <c r="DOO2197" s="218"/>
      <c r="DOP2197" s="218"/>
      <c r="DOQ2197" s="218"/>
      <c r="DOR2197" s="218"/>
      <c r="DOS2197" s="218"/>
      <c r="DOT2197" s="218"/>
      <c r="DOU2197" s="218"/>
      <c r="DOV2197" s="218"/>
      <c r="DOW2197" s="218"/>
      <c r="DOX2197" s="218"/>
      <c r="DOY2197" s="218"/>
      <c r="DOZ2197" s="218"/>
      <c r="DPA2197" s="218"/>
      <c r="DPB2197" s="218"/>
      <c r="DPC2197" s="218"/>
      <c r="DPD2197" s="218"/>
      <c r="DPE2197" s="218"/>
      <c r="DPF2197" s="218"/>
      <c r="DPG2197" s="218"/>
      <c r="DPH2197" s="218"/>
      <c r="DPI2197" s="218"/>
      <c r="DPJ2197" s="218"/>
      <c r="DPK2197" s="218"/>
      <c r="DPL2197" s="218"/>
      <c r="DPM2197" s="218"/>
      <c r="DPN2197" s="218"/>
      <c r="DPO2197" s="218"/>
      <c r="DPP2197" s="218"/>
      <c r="DPQ2197" s="218"/>
      <c r="DPR2197" s="218"/>
      <c r="DPS2197" s="218"/>
      <c r="DPT2197" s="218"/>
      <c r="DPU2197" s="218"/>
      <c r="DPV2197" s="218"/>
      <c r="DPW2197" s="218"/>
      <c r="DPX2197" s="218"/>
      <c r="DPY2197" s="218"/>
      <c r="DPZ2197" s="218"/>
      <c r="DQA2197" s="218"/>
      <c r="DQB2197" s="218"/>
      <c r="DQC2197" s="218"/>
      <c r="DQD2197" s="218"/>
      <c r="DQE2197" s="218"/>
      <c r="DQF2197" s="218"/>
      <c r="DQG2197" s="218"/>
      <c r="DQH2197" s="218"/>
      <c r="DQI2197" s="218"/>
      <c r="DQJ2197" s="218"/>
      <c r="DQK2197" s="218"/>
      <c r="DQL2197" s="218"/>
      <c r="DQM2197" s="218"/>
      <c r="DQN2197" s="218"/>
      <c r="DQO2197" s="218"/>
      <c r="DQP2197" s="218"/>
      <c r="DQQ2197" s="218"/>
      <c r="DQR2197" s="218"/>
      <c r="DQS2197" s="218"/>
      <c r="DQT2197" s="218"/>
      <c r="DQU2197" s="218"/>
      <c r="DQV2197" s="218"/>
      <c r="DQW2197" s="218"/>
      <c r="DQX2197" s="218"/>
      <c r="DQY2197" s="218"/>
      <c r="DQZ2197" s="218"/>
      <c r="DRA2197" s="218"/>
      <c r="DRB2197" s="218"/>
      <c r="DRC2197" s="218"/>
      <c r="DRD2197" s="218"/>
      <c r="DRE2197" s="218"/>
      <c r="DRF2197" s="218"/>
      <c r="DRG2197" s="218"/>
      <c r="DRH2197" s="218"/>
      <c r="DRI2197" s="218"/>
      <c r="DRJ2197" s="218"/>
      <c r="DRK2197" s="218"/>
      <c r="DRL2197" s="218"/>
      <c r="DRM2197" s="218"/>
      <c r="DRN2197" s="218"/>
      <c r="DRO2197" s="218"/>
      <c r="DRP2197" s="218"/>
      <c r="DRQ2197" s="218"/>
      <c r="DRR2197" s="218"/>
      <c r="DRS2197" s="218"/>
      <c r="DRT2197" s="218"/>
      <c r="DRU2197" s="218"/>
      <c r="DRV2197" s="218"/>
      <c r="DRW2197" s="218"/>
      <c r="DRX2197" s="218"/>
      <c r="DRY2197" s="218"/>
      <c r="DRZ2197" s="218"/>
      <c r="DSA2197" s="218"/>
      <c r="DSB2197" s="218"/>
      <c r="DSC2197" s="218"/>
      <c r="DSD2197" s="218"/>
      <c r="DSE2197" s="218"/>
      <c r="DSF2197" s="218"/>
      <c r="DSG2197" s="218"/>
      <c r="DSH2197" s="218"/>
      <c r="DSI2197" s="218"/>
      <c r="DSJ2197" s="218"/>
      <c r="DSK2197" s="218"/>
      <c r="DSL2197" s="218"/>
      <c r="DSM2197" s="218"/>
      <c r="DSN2197" s="218"/>
      <c r="DSO2197" s="218"/>
      <c r="DSP2197" s="218"/>
      <c r="DSQ2197" s="218"/>
      <c r="DSR2197" s="218"/>
      <c r="DSS2197" s="218"/>
      <c r="DST2197" s="218"/>
      <c r="DSU2197" s="218"/>
      <c r="DSV2197" s="218"/>
      <c r="DSW2197" s="218"/>
      <c r="DSX2197" s="218"/>
      <c r="DSY2197" s="218"/>
      <c r="DSZ2197" s="218"/>
      <c r="DTA2197" s="218"/>
      <c r="DTB2197" s="218"/>
      <c r="DTC2197" s="218"/>
      <c r="DTD2197" s="218"/>
      <c r="DTE2197" s="218"/>
      <c r="DTF2197" s="218"/>
      <c r="DTG2197" s="218"/>
      <c r="DTH2197" s="218"/>
      <c r="DTI2197" s="218"/>
      <c r="DTJ2197" s="218"/>
      <c r="DTK2197" s="218"/>
      <c r="DTL2197" s="218"/>
      <c r="DTM2197" s="218"/>
      <c r="DTN2197" s="218"/>
      <c r="DTO2197" s="218"/>
      <c r="DTP2197" s="218"/>
      <c r="DTQ2197" s="218"/>
      <c r="DTR2197" s="218"/>
      <c r="DTS2197" s="218"/>
      <c r="DTT2197" s="218"/>
      <c r="DTU2197" s="218"/>
      <c r="DTV2197" s="218"/>
      <c r="DTW2197" s="218"/>
      <c r="DTX2197" s="218"/>
      <c r="DTY2197" s="218"/>
      <c r="DTZ2197" s="218"/>
      <c r="DUA2197" s="218"/>
      <c r="DUB2197" s="218"/>
      <c r="DUC2197" s="218"/>
      <c r="DUD2197" s="218"/>
      <c r="DUE2197" s="218"/>
      <c r="DUF2197" s="218"/>
      <c r="DUG2197" s="218"/>
      <c r="DUH2197" s="218"/>
      <c r="DUI2197" s="218"/>
      <c r="DUJ2197" s="218"/>
      <c r="DUK2197" s="218"/>
      <c r="DUL2197" s="218"/>
      <c r="DUM2197" s="218"/>
      <c r="DUN2197" s="218"/>
      <c r="DUO2197" s="218"/>
      <c r="DUP2197" s="218"/>
      <c r="DUQ2197" s="218"/>
      <c r="DUR2197" s="218"/>
      <c r="DUS2197" s="218"/>
      <c r="DUT2197" s="218"/>
      <c r="DUU2197" s="218"/>
      <c r="DUV2197" s="218"/>
      <c r="DUW2197" s="218"/>
      <c r="DUX2197" s="218"/>
      <c r="DUY2197" s="218"/>
      <c r="DUZ2197" s="218"/>
      <c r="DVA2197" s="218"/>
      <c r="DVB2197" s="218"/>
      <c r="DVC2197" s="218"/>
      <c r="DVD2197" s="218"/>
      <c r="DVE2197" s="218"/>
      <c r="DVF2197" s="218"/>
      <c r="DVG2197" s="218"/>
      <c r="DVH2197" s="218"/>
      <c r="DVI2197" s="218"/>
      <c r="DVJ2197" s="218"/>
      <c r="DVK2197" s="218"/>
      <c r="DVL2197" s="218"/>
      <c r="DVM2197" s="218"/>
      <c r="DVN2197" s="218"/>
      <c r="DVO2197" s="218"/>
      <c r="DVP2197" s="218"/>
      <c r="DVQ2197" s="218"/>
      <c r="DVR2197" s="218"/>
      <c r="DVS2197" s="218"/>
      <c r="DVT2197" s="218"/>
      <c r="DVU2197" s="218"/>
      <c r="DVV2197" s="218"/>
      <c r="DVW2197" s="218"/>
      <c r="DVX2197" s="218"/>
      <c r="DVY2197" s="218"/>
      <c r="DVZ2197" s="218"/>
      <c r="DWA2197" s="218"/>
      <c r="DWB2197" s="218"/>
      <c r="DWC2197" s="218"/>
      <c r="DWD2197" s="218"/>
      <c r="DWE2197" s="218"/>
      <c r="DWF2197" s="218"/>
      <c r="DWG2197" s="218"/>
      <c r="DWH2197" s="218"/>
      <c r="DWI2197" s="218"/>
      <c r="DWJ2197" s="218"/>
      <c r="DWK2197" s="218"/>
      <c r="DWL2197" s="218"/>
      <c r="DWM2197" s="218"/>
      <c r="DWN2197" s="218"/>
      <c r="DWO2197" s="218"/>
      <c r="DWP2197" s="218"/>
      <c r="DWQ2197" s="218"/>
      <c r="DWR2197" s="218"/>
      <c r="DWS2197" s="218"/>
      <c r="DWT2197" s="218"/>
      <c r="DWU2197" s="218"/>
      <c r="DWV2197" s="218"/>
      <c r="DWW2197" s="218"/>
      <c r="DWX2197" s="218"/>
      <c r="DWY2197" s="218"/>
      <c r="DWZ2197" s="218"/>
      <c r="DXA2197" s="218"/>
      <c r="DXB2197" s="218"/>
      <c r="DXC2197" s="218"/>
      <c r="DXD2197" s="218"/>
      <c r="DXE2197" s="218"/>
      <c r="DXF2197" s="218"/>
      <c r="DXG2197" s="218"/>
      <c r="DXH2197" s="218"/>
      <c r="DXI2197" s="218"/>
      <c r="DXJ2197" s="218"/>
      <c r="DXK2197" s="218"/>
      <c r="DXL2197" s="218"/>
      <c r="DXM2197" s="218"/>
      <c r="DXN2197" s="218"/>
      <c r="DXO2197" s="218"/>
      <c r="DXP2197" s="218"/>
      <c r="DXQ2197" s="218"/>
      <c r="DXR2197" s="218"/>
      <c r="DXS2197" s="218"/>
      <c r="DXT2197" s="218"/>
      <c r="DXU2197" s="218"/>
      <c r="DXV2197" s="218"/>
      <c r="DXW2197" s="218"/>
      <c r="DXX2197" s="218"/>
      <c r="DXY2197" s="218"/>
      <c r="DXZ2197" s="218"/>
      <c r="DYA2197" s="218"/>
      <c r="DYB2197" s="218"/>
      <c r="DYC2197" s="218"/>
      <c r="DYD2197" s="218"/>
      <c r="DYE2197" s="218"/>
      <c r="DYF2197" s="218"/>
      <c r="DYG2197" s="218"/>
      <c r="DYH2197" s="218"/>
      <c r="DYI2197" s="218"/>
      <c r="DYJ2197" s="218"/>
      <c r="DYK2197" s="218"/>
      <c r="DYL2197" s="218"/>
      <c r="DYM2197" s="218"/>
      <c r="DYN2197" s="218"/>
      <c r="DYO2197" s="218"/>
      <c r="DYP2197" s="218"/>
      <c r="DYQ2197" s="218"/>
      <c r="DYR2197" s="218"/>
      <c r="DYS2197" s="218"/>
      <c r="DYT2197" s="218"/>
      <c r="DYU2197" s="218"/>
      <c r="DYV2197" s="218"/>
      <c r="DYW2197" s="218"/>
      <c r="DYX2197" s="218"/>
      <c r="DYY2197" s="218"/>
      <c r="DYZ2197" s="218"/>
      <c r="DZA2197" s="218"/>
      <c r="DZB2197" s="218"/>
      <c r="DZC2197" s="218"/>
      <c r="DZD2197" s="218"/>
      <c r="DZE2197" s="218"/>
      <c r="DZF2197" s="218"/>
      <c r="DZG2197" s="218"/>
      <c r="DZH2197" s="218"/>
      <c r="DZI2197" s="218"/>
      <c r="DZJ2197" s="218"/>
      <c r="DZK2197" s="218"/>
      <c r="DZL2197" s="218"/>
      <c r="DZM2197" s="218"/>
      <c r="DZN2197" s="218"/>
      <c r="DZO2197" s="218"/>
      <c r="DZP2197" s="218"/>
      <c r="DZQ2197" s="218"/>
      <c r="DZR2197" s="218"/>
      <c r="DZS2197" s="218"/>
      <c r="DZT2197" s="218"/>
      <c r="DZU2197" s="218"/>
      <c r="DZV2197" s="218"/>
      <c r="DZW2197" s="218"/>
      <c r="DZX2197" s="218"/>
      <c r="DZY2197" s="218"/>
      <c r="DZZ2197" s="218"/>
      <c r="EAA2197" s="218"/>
      <c r="EAB2197" s="218"/>
      <c r="EAC2197" s="218"/>
      <c r="EAD2197" s="218"/>
      <c r="EAE2197" s="218"/>
      <c r="EAF2197" s="218"/>
      <c r="EAG2197" s="218"/>
      <c r="EAH2197" s="218"/>
      <c r="EAI2197" s="218"/>
      <c r="EAJ2197" s="218"/>
      <c r="EAK2197" s="218"/>
      <c r="EAL2197" s="218"/>
      <c r="EAM2197" s="218"/>
      <c r="EAN2197" s="218"/>
      <c r="EAO2197" s="218"/>
      <c r="EAP2197" s="218"/>
      <c r="EAQ2197" s="218"/>
      <c r="EAR2197" s="218"/>
      <c r="EAS2197" s="218"/>
      <c r="EAT2197" s="218"/>
      <c r="EAU2197" s="218"/>
      <c r="EAV2197" s="218"/>
      <c r="EAW2197" s="218"/>
      <c r="EAX2197" s="218"/>
      <c r="EAY2197" s="218"/>
      <c r="EAZ2197" s="218"/>
      <c r="EBA2197" s="218"/>
      <c r="EBB2197" s="218"/>
      <c r="EBC2197" s="218"/>
      <c r="EBD2197" s="218"/>
      <c r="EBE2197" s="218"/>
      <c r="EBF2197" s="218"/>
      <c r="EBG2197" s="218"/>
      <c r="EBH2197" s="218"/>
      <c r="EBI2197" s="218"/>
      <c r="EBJ2197" s="218"/>
      <c r="EBK2197" s="218"/>
      <c r="EBL2197" s="218"/>
      <c r="EBM2197" s="218"/>
      <c r="EBN2197" s="218"/>
      <c r="EBO2197" s="218"/>
      <c r="EBP2197" s="218"/>
      <c r="EBQ2197" s="218"/>
      <c r="EBR2197" s="218"/>
      <c r="EBS2197" s="218"/>
      <c r="EBT2197" s="218"/>
      <c r="EBU2197" s="218"/>
      <c r="EBV2197" s="218"/>
      <c r="EBW2197" s="218"/>
      <c r="EBX2197" s="218"/>
      <c r="EBY2197" s="218"/>
      <c r="EBZ2197" s="218"/>
      <c r="ECA2197" s="218"/>
      <c r="ECB2197" s="218"/>
      <c r="ECC2197" s="218"/>
      <c r="ECD2197" s="218"/>
      <c r="ECE2197" s="218"/>
      <c r="ECF2197" s="218"/>
      <c r="ECG2197" s="218"/>
      <c r="ECH2197" s="218"/>
      <c r="ECI2197" s="218"/>
      <c r="ECJ2197" s="218"/>
      <c r="ECK2197" s="218"/>
      <c r="ECL2197" s="218"/>
      <c r="ECM2197" s="218"/>
      <c r="ECN2197" s="218"/>
      <c r="ECO2197" s="218"/>
      <c r="ECP2197" s="218"/>
      <c r="ECQ2197" s="218"/>
      <c r="ECR2197" s="218"/>
      <c r="ECS2197" s="218"/>
      <c r="ECT2197" s="218"/>
      <c r="ECU2197" s="218"/>
      <c r="ECV2197" s="218"/>
      <c r="ECW2197" s="218"/>
      <c r="ECX2197" s="218"/>
      <c r="ECY2197" s="218"/>
      <c r="ECZ2197" s="218"/>
      <c r="EDA2197" s="218"/>
      <c r="EDB2197" s="218"/>
      <c r="EDC2197" s="218"/>
      <c r="EDD2197" s="218"/>
      <c r="EDE2197" s="218"/>
      <c r="EDF2197" s="218"/>
      <c r="EDG2197" s="218"/>
      <c r="EDH2197" s="218"/>
      <c r="EDI2197" s="218"/>
      <c r="EDJ2197" s="218"/>
      <c r="EDK2197" s="218"/>
      <c r="EDL2197" s="218"/>
      <c r="EDM2197" s="218"/>
      <c r="EDN2197" s="218"/>
      <c r="EDO2197" s="218"/>
      <c r="EDP2197" s="218"/>
      <c r="EDQ2197" s="218"/>
      <c r="EDR2197" s="218"/>
      <c r="EDS2197" s="218"/>
      <c r="EDT2197" s="218"/>
      <c r="EDU2197" s="218"/>
      <c r="EDV2197" s="218"/>
      <c r="EDW2197" s="218"/>
      <c r="EDX2197" s="218"/>
      <c r="EDY2197" s="218"/>
      <c r="EDZ2197" s="218"/>
      <c r="EEA2197" s="218"/>
      <c r="EEB2197" s="218"/>
      <c r="EEC2197" s="218"/>
      <c r="EED2197" s="218"/>
      <c r="EEE2197" s="218"/>
      <c r="EEF2197" s="218"/>
      <c r="EEG2197" s="218"/>
      <c r="EEH2197" s="218"/>
      <c r="EEI2197" s="218"/>
      <c r="EEJ2197" s="218"/>
      <c r="EEK2197" s="218"/>
      <c r="EEL2197" s="218"/>
      <c r="EEM2197" s="218"/>
      <c r="EEN2197" s="218"/>
      <c r="EEO2197" s="218"/>
      <c r="EEP2197" s="218"/>
      <c r="EEQ2197" s="218"/>
      <c r="EER2197" s="218"/>
      <c r="EES2197" s="218"/>
      <c r="EET2197" s="218"/>
      <c r="EEU2197" s="218"/>
      <c r="EEV2197" s="218"/>
      <c r="EEW2197" s="218"/>
      <c r="EEX2197" s="218"/>
      <c r="EEY2197" s="218"/>
      <c r="EEZ2197" s="218"/>
      <c r="EFA2197" s="218"/>
      <c r="EFB2197" s="218"/>
      <c r="EFC2197" s="218"/>
      <c r="EFD2197" s="218"/>
      <c r="EFE2197" s="218"/>
      <c r="EFF2197" s="218"/>
      <c r="EFG2197" s="218"/>
      <c r="EFH2197" s="218"/>
      <c r="EFI2197" s="218"/>
      <c r="EFJ2197" s="218"/>
      <c r="EFK2197" s="218"/>
      <c r="EFL2197" s="218"/>
      <c r="EFM2197" s="218"/>
      <c r="EFN2197" s="218"/>
      <c r="EFO2197" s="218"/>
      <c r="EFP2197" s="218"/>
      <c r="EFQ2197" s="218"/>
      <c r="EFR2197" s="218"/>
      <c r="EFS2197" s="218"/>
      <c r="EFT2197" s="218"/>
      <c r="EFU2197" s="218"/>
      <c r="EFV2197" s="218"/>
      <c r="EFW2197" s="218"/>
      <c r="EFX2197" s="218"/>
      <c r="EFY2197" s="218"/>
      <c r="EFZ2197" s="218"/>
      <c r="EGA2197" s="218"/>
      <c r="EGB2197" s="218"/>
      <c r="EGC2197" s="218"/>
      <c r="EGD2197" s="218"/>
      <c r="EGE2197" s="218"/>
      <c r="EGF2197" s="218"/>
      <c r="EGG2197" s="218"/>
      <c r="EGH2197" s="218"/>
      <c r="EGI2197" s="218"/>
      <c r="EGJ2197" s="218"/>
      <c r="EGK2197" s="218"/>
      <c r="EGL2197" s="218"/>
      <c r="EGM2197" s="218"/>
      <c r="EGN2197" s="218"/>
      <c r="EGO2197" s="218"/>
      <c r="EGP2197" s="218"/>
      <c r="EGQ2197" s="218"/>
      <c r="EGR2197" s="218"/>
      <c r="EGS2197" s="218"/>
      <c r="EGT2197" s="218"/>
      <c r="EGU2197" s="218"/>
      <c r="EGV2197" s="218"/>
      <c r="EGW2197" s="218"/>
      <c r="EGX2197" s="218"/>
      <c r="EGY2197" s="218"/>
      <c r="EGZ2197" s="218"/>
      <c r="EHA2197" s="218"/>
      <c r="EHB2197" s="218"/>
      <c r="EHC2197" s="218"/>
      <c r="EHD2197" s="218"/>
      <c r="EHE2197" s="218"/>
      <c r="EHF2197" s="218"/>
      <c r="EHG2197" s="218"/>
      <c r="EHH2197" s="218"/>
      <c r="EHI2197" s="218"/>
      <c r="EHJ2197" s="218"/>
      <c r="EHK2197" s="218"/>
      <c r="EHL2197" s="218"/>
      <c r="EHM2197" s="218"/>
      <c r="EHN2197" s="218"/>
      <c r="EHO2197" s="218"/>
      <c r="EHP2197" s="218"/>
      <c r="EHQ2197" s="218"/>
      <c r="EHR2197" s="218"/>
      <c r="EHS2197" s="218"/>
      <c r="EHT2197" s="218"/>
      <c r="EHU2197" s="218"/>
      <c r="EHV2197" s="218"/>
      <c r="EHW2197" s="218"/>
      <c r="EHX2197" s="218"/>
      <c r="EHY2197" s="218"/>
      <c r="EHZ2197" s="218"/>
      <c r="EIA2197" s="218"/>
      <c r="EIB2197" s="218"/>
      <c r="EIC2197" s="218"/>
      <c r="EID2197" s="218"/>
      <c r="EIE2197" s="218"/>
      <c r="EIF2197" s="218"/>
      <c r="EIG2197" s="218"/>
      <c r="EIH2197" s="218"/>
      <c r="EII2197" s="218"/>
      <c r="EIJ2197" s="218"/>
      <c r="EIK2197" s="218"/>
      <c r="EIL2197" s="218"/>
      <c r="EIM2197" s="218"/>
      <c r="EIN2197" s="218"/>
      <c r="EIO2197" s="218"/>
      <c r="EIP2197" s="218"/>
      <c r="EIQ2197" s="218"/>
      <c r="EIR2197" s="218"/>
      <c r="EIS2197" s="218"/>
      <c r="EIT2197" s="218"/>
      <c r="EIU2197" s="218"/>
      <c r="EIV2197" s="218"/>
      <c r="EIW2197" s="218"/>
      <c r="EIX2197" s="218"/>
      <c r="EIY2197" s="218"/>
      <c r="EIZ2197" s="218"/>
      <c r="EJA2197" s="218"/>
      <c r="EJB2197" s="218"/>
      <c r="EJC2197" s="218"/>
      <c r="EJD2197" s="218"/>
      <c r="EJE2197" s="218"/>
      <c r="EJF2197" s="218"/>
      <c r="EJG2197" s="218"/>
      <c r="EJH2197" s="218"/>
      <c r="EJI2197" s="218"/>
      <c r="EJJ2197" s="218"/>
      <c r="EJK2197" s="218"/>
      <c r="EJL2197" s="218"/>
      <c r="EJM2197" s="218"/>
      <c r="EJN2197" s="218"/>
      <c r="EJO2197" s="218"/>
      <c r="EJP2197" s="218"/>
      <c r="EJQ2197" s="218"/>
      <c r="EJR2197" s="218"/>
      <c r="EJS2197" s="218"/>
      <c r="EJT2197" s="218"/>
      <c r="EJU2197" s="218"/>
      <c r="EJV2197" s="218"/>
      <c r="EJW2197" s="218"/>
      <c r="EJX2197" s="218"/>
      <c r="EJY2197" s="218"/>
      <c r="EJZ2197" s="218"/>
      <c r="EKA2197" s="218"/>
      <c r="EKB2197" s="218"/>
      <c r="EKC2197" s="218"/>
      <c r="EKD2197" s="218"/>
      <c r="EKE2197" s="218"/>
      <c r="EKF2197" s="218"/>
      <c r="EKG2197" s="218"/>
      <c r="EKH2197" s="218"/>
      <c r="EKI2197" s="218"/>
      <c r="EKJ2197" s="218"/>
      <c r="EKK2197" s="218"/>
      <c r="EKL2197" s="218"/>
      <c r="EKM2197" s="218"/>
      <c r="EKN2197" s="218"/>
      <c r="EKO2197" s="218"/>
      <c r="EKP2197" s="218"/>
      <c r="EKQ2197" s="218"/>
      <c r="EKR2197" s="218"/>
      <c r="EKS2197" s="218"/>
      <c r="EKT2197" s="218"/>
      <c r="EKU2197" s="218"/>
      <c r="EKV2197" s="218"/>
      <c r="EKW2197" s="218"/>
      <c r="EKX2197" s="218"/>
      <c r="EKY2197" s="218"/>
      <c r="EKZ2197" s="218"/>
      <c r="ELA2197" s="218"/>
      <c r="ELB2197" s="218"/>
      <c r="ELC2197" s="218"/>
      <c r="ELD2197" s="218"/>
      <c r="ELE2197" s="218"/>
      <c r="ELF2197" s="218"/>
      <c r="ELG2197" s="218"/>
      <c r="ELH2197" s="218"/>
      <c r="ELI2197" s="218"/>
      <c r="ELJ2197" s="218"/>
      <c r="ELK2197" s="218"/>
      <c r="ELL2197" s="218"/>
      <c r="ELM2197" s="218"/>
      <c r="ELN2197" s="218"/>
      <c r="ELO2197" s="218"/>
      <c r="ELP2197" s="218"/>
      <c r="ELQ2197" s="218"/>
      <c r="ELR2197" s="218"/>
      <c r="ELS2197" s="218"/>
      <c r="ELT2197" s="218"/>
      <c r="ELU2197" s="218"/>
      <c r="ELV2197" s="218"/>
      <c r="ELW2197" s="218"/>
      <c r="ELX2197" s="218"/>
      <c r="ELY2197" s="218"/>
      <c r="ELZ2197" s="218"/>
      <c r="EMA2197" s="218"/>
      <c r="EMB2197" s="218"/>
      <c r="EMC2197" s="218"/>
      <c r="EMD2197" s="218"/>
      <c r="EME2197" s="218"/>
      <c r="EMF2197" s="218"/>
      <c r="EMG2197" s="218"/>
      <c r="EMH2197" s="218"/>
      <c r="EMI2197" s="218"/>
      <c r="EMJ2197" s="218"/>
      <c r="EMK2197" s="218"/>
      <c r="EML2197" s="218"/>
      <c r="EMM2197" s="218"/>
      <c r="EMN2197" s="218"/>
      <c r="EMO2197" s="218"/>
      <c r="EMP2197" s="218"/>
      <c r="EMQ2197" s="218"/>
      <c r="EMR2197" s="218"/>
      <c r="EMS2197" s="218"/>
      <c r="EMT2197" s="218"/>
      <c r="EMU2197" s="218"/>
      <c r="EMV2197" s="218"/>
      <c r="EMW2197" s="218"/>
      <c r="EMX2197" s="218"/>
      <c r="EMY2197" s="218"/>
      <c r="EMZ2197" s="218"/>
      <c r="ENA2197" s="218"/>
      <c r="ENB2197" s="218"/>
      <c r="ENC2197" s="218"/>
      <c r="END2197" s="218"/>
      <c r="ENE2197" s="218"/>
      <c r="ENF2197" s="218"/>
      <c r="ENG2197" s="218"/>
      <c r="ENH2197" s="218"/>
      <c r="ENI2197" s="218"/>
      <c r="ENJ2197" s="218"/>
      <c r="ENK2197" s="218"/>
      <c r="ENL2197" s="218"/>
      <c r="ENM2197" s="218"/>
      <c r="ENN2197" s="218"/>
      <c r="ENO2197" s="218"/>
      <c r="ENP2197" s="218"/>
      <c r="ENQ2197" s="218"/>
      <c r="ENR2197" s="218"/>
      <c r="ENS2197" s="218"/>
      <c r="ENT2197" s="218"/>
      <c r="ENU2197" s="218"/>
      <c r="ENV2197" s="218"/>
      <c r="ENW2197" s="218"/>
      <c r="ENX2197" s="218"/>
      <c r="ENY2197" s="218"/>
      <c r="ENZ2197" s="218"/>
      <c r="EOA2197" s="218"/>
      <c r="EOB2197" s="218"/>
      <c r="EOC2197" s="218"/>
      <c r="EOD2197" s="218"/>
      <c r="EOE2197" s="218"/>
      <c r="EOF2197" s="218"/>
      <c r="EOG2197" s="218"/>
      <c r="EOH2197" s="218"/>
      <c r="EOI2197" s="218"/>
      <c r="EOJ2197" s="218"/>
      <c r="EOK2197" s="218"/>
      <c r="EOL2197" s="218"/>
      <c r="EOM2197" s="218"/>
      <c r="EON2197" s="218"/>
      <c r="EOO2197" s="218"/>
      <c r="EOP2197" s="218"/>
      <c r="EOQ2197" s="218"/>
      <c r="EOR2197" s="218"/>
      <c r="EOS2197" s="218"/>
      <c r="EOT2197" s="218"/>
      <c r="EOU2197" s="218"/>
      <c r="EOV2197" s="218"/>
      <c r="EOW2197" s="218"/>
      <c r="EOX2197" s="218"/>
      <c r="EOY2197" s="218"/>
      <c r="EOZ2197" s="218"/>
      <c r="EPA2197" s="218"/>
      <c r="EPB2197" s="218"/>
      <c r="EPC2197" s="218"/>
      <c r="EPD2197" s="218"/>
      <c r="EPE2197" s="218"/>
      <c r="EPF2197" s="218"/>
      <c r="EPG2197" s="218"/>
      <c r="EPH2197" s="218"/>
      <c r="EPI2197" s="218"/>
      <c r="EPJ2197" s="218"/>
      <c r="EPK2197" s="218"/>
      <c r="EPL2197" s="218"/>
      <c r="EPM2197" s="218"/>
      <c r="EPN2197" s="218"/>
      <c r="EPO2197" s="218"/>
      <c r="EPP2197" s="218"/>
      <c r="EPQ2197" s="218"/>
      <c r="EPR2197" s="218"/>
      <c r="EPS2197" s="218"/>
      <c r="EPT2197" s="218"/>
      <c r="EPU2197" s="218"/>
      <c r="EPV2197" s="218"/>
      <c r="EPW2197" s="218"/>
      <c r="EPX2197" s="218"/>
      <c r="EPY2197" s="218"/>
      <c r="EPZ2197" s="218"/>
      <c r="EQA2197" s="218"/>
      <c r="EQB2197" s="218"/>
      <c r="EQC2197" s="218"/>
      <c r="EQD2197" s="218"/>
      <c r="EQE2197" s="218"/>
      <c r="EQF2197" s="218"/>
      <c r="EQG2197" s="218"/>
      <c r="EQH2197" s="218"/>
      <c r="EQI2197" s="218"/>
      <c r="EQJ2197" s="218"/>
      <c r="EQK2197" s="218"/>
      <c r="EQL2197" s="218"/>
      <c r="EQM2197" s="218"/>
      <c r="EQN2197" s="218"/>
      <c r="EQO2197" s="218"/>
      <c r="EQP2197" s="218"/>
      <c r="EQQ2197" s="218"/>
      <c r="EQR2197" s="218"/>
      <c r="EQS2197" s="218"/>
      <c r="EQT2197" s="218"/>
      <c r="EQU2197" s="218"/>
      <c r="EQV2197" s="218"/>
      <c r="EQW2197" s="218"/>
      <c r="EQX2197" s="218"/>
      <c r="EQY2197" s="218"/>
      <c r="EQZ2197" s="218"/>
      <c r="ERA2197" s="218"/>
      <c r="ERB2197" s="218"/>
      <c r="ERC2197" s="218"/>
      <c r="ERD2197" s="218"/>
      <c r="ERE2197" s="218"/>
      <c r="ERF2197" s="218"/>
      <c r="ERG2197" s="218"/>
      <c r="ERH2197" s="218"/>
      <c r="ERI2197" s="218"/>
      <c r="ERJ2197" s="218"/>
      <c r="ERK2197" s="218"/>
      <c r="ERL2197" s="218"/>
      <c r="ERM2197" s="218"/>
      <c r="ERN2197" s="218"/>
      <c r="ERO2197" s="218"/>
      <c r="ERP2197" s="218"/>
      <c r="ERQ2197" s="218"/>
      <c r="ERR2197" s="218"/>
      <c r="ERS2197" s="218"/>
      <c r="ERT2197" s="218"/>
      <c r="ERU2197" s="218"/>
      <c r="ERV2197" s="218"/>
      <c r="ERW2197" s="218"/>
      <c r="ERX2197" s="218"/>
      <c r="ERY2197" s="218"/>
      <c r="ERZ2197" s="218"/>
      <c r="ESA2197" s="218"/>
      <c r="ESB2197" s="218"/>
      <c r="ESC2197" s="218"/>
      <c r="ESD2197" s="218"/>
      <c r="ESE2197" s="218"/>
      <c r="ESF2197" s="218"/>
      <c r="ESG2197" s="218"/>
      <c r="ESH2197" s="218"/>
      <c r="ESI2197" s="218"/>
      <c r="ESJ2197" s="218"/>
      <c r="ESK2197" s="218"/>
      <c r="ESL2197" s="218"/>
      <c r="ESM2197" s="218"/>
      <c r="ESN2197" s="218"/>
      <c r="ESO2197" s="218"/>
      <c r="ESP2197" s="218"/>
      <c r="ESQ2197" s="218"/>
      <c r="ESR2197" s="218"/>
      <c r="ESS2197" s="218"/>
      <c r="EST2197" s="218"/>
      <c r="ESU2197" s="218"/>
      <c r="ESV2197" s="218"/>
      <c r="ESW2197" s="218"/>
      <c r="ESX2197" s="218"/>
      <c r="ESY2197" s="218"/>
      <c r="ESZ2197" s="218"/>
      <c r="ETA2197" s="218"/>
      <c r="ETB2197" s="218"/>
      <c r="ETC2197" s="218"/>
      <c r="ETD2197" s="218"/>
      <c r="ETE2197" s="218"/>
      <c r="ETF2197" s="218"/>
      <c r="ETG2197" s="218"/>
      <c r="ETH2197" s="218"/>
      <c r="ETI2197" s="218"/>
      <c r="ETJ2197" s="218"/>
      <c r="ETK2197" s="218"/>
      <c r="ETL2197" s="218"/>
      <c r="ETM2197" s="218"/>
      <c r="ETN2197" s="218"/>
      <c r="ETO2197" s="218"/>
      <c r="ETP2197" s="218"/>
      <c r="ETQ2197" s="218"/>
      <c r="ETR2197" s="218"/>
      <c r="ETS2197" s="218"/>
      <c r="ETT2197" s="218"/>
      <c r="ETU2197" s="218"/>
      <c r="ETV2197" s="218"/>
      <c r="ETW2197" s="218"/>
      <c r="ETX2197" s="218"/>
      <c r="ETY2197" s="218"/>
      <c r="ETZ2197" s="218"/>
      <c r="EUA2197" s="218"/>
      <c r="EUB2197" s="218"/>
      <c r="EUC2197" s="218"/>
      <c r="EUD2197" s="218"/>
      <c r="EUE2197" s="218"/>
      <c r="EUF2197" s="218"/>
      <c r="EUG2197" s="218"/>
      <c r="EUH2197" s="218"/>
      <c r="EUI2197" s="218"/>
      <c r="EUJ2197" s="218"/>
      <c r="EUK2197" s="218"/>
      <c r="EUL2197" s="218"/>
      <c r="EUM2197" s="218"/>
      <c r="EUN2197" s="218"/>
      <c r="EUO2197" s="218"/>
      <c r="EUP2197" s="218"/>
      <c r="EUQ2197" s="218"/>
      <c r="EUR2197" s="218"/>
      <c r="EUS2197" s="218"/>
      <c r="EUT2197" s="218"/>
      <c r="EUU2197" s="218"/>
      <c r="EUV2197" s="218"/>
      <c r="EUW2197" s="218"/>
      <c r="EUX2197" s="218"/>
      <c r="EUY2197" s="218"/>
      <c r="EUZ2197" s="218"/>
      <c r="EVA2197" s="218"/>
      <c r="EVB2197" s="218"/>
      <c r="EVC2197" s="218"/>
      <c r="EVD2197" s="218"/>
      <c r="EVE2197" s="218"/>
      <c r="EVF2197" s="218"/>
      <c r="EVG2197" s="218"/>
      <c r="EVH2197" s="218"/>
      <c r="EVI2197" s="218"/>
      <c r="EVJ2197" s="218"/>
      <c r="EVK2197" s="218"/>
      <c r="EVL2197" s="218"/>
      <c r="EVM2197" s="218"/>
      <c r="EVN2197" s="218"/>
      <c r="EVO2197" s="218"/>
      <c r="EVP2197" s="218"/>
      <c r="EVQ2197" s="218"/>
      <c r="EVR2197" s="218"/>
      <c r="EVS2197" s="218"/>
      <c r="EVT2197" s="218"/>
      <c r="EVU2197" s="218"/>
      <c r="EVV2197" s="218"/>
      <c r="EVW2197" s="218"/>
      <c r="EVX2197" s="218"/>
      <c r="EVY2197" s="218"/>
      <c r="EVZ2197" s="218"/>
      <c r="EWA2197" s="218"/>
      <c r="EWB2197" s="218"/>
      <c r="EWC2197" s="218"/>
      <c r="EWD2197" s="218"/>
      <c r="EWE2197" s="218"/>
      <c r="EWF2197" s="218"/>
      <c r="EWG2197" s="218"/>
      <c r="EWH2197" s="218"/>
      <c r="EWI2197" s="218"/>
      <c r="EWJ2197" s="218"/>
      <c r="EWK2197" s="218"/>
      <c r="EWL2197" s="218"/>
      <c r="EWM2197" s="218"/>
      <c r="EWN2197" s="218"/>
      <c r="EWO2197" s="218"/>
      <c r="EWP2197" s="218"/>
      <c r="EWQ2197" s="218"/>
      <c r="EWR2197" s="218"/>
      <c r="EWS2197" s="218"/>
      <c r="EWT2197" s="218"/>
      <c r="EWU2197" s="218"/>
      <c r="EWV2197" s="218"/>
      <c r="EWW2197" s="218"/>
      <c r="EWX2197" s="218"/>
      <c r="EWY2197" s="218"/>
      <c r="EWZ2197" s="218"/>
      <c r="EXA2197" s="218"/>
      <c r="EXB2197" s="218"/>
      <c r="EXC2197" s="218"/>
      <c r="EXD2197" s="218"/>
      <c r="EXE2197" s="218"/>
      <c r="EXF2197" s="218"/>
      <c r="EXG2197" s="218"/>
      <c r="EXH2197" s="218"/>
      <c r="EXI2197" s="218"/>
      <c r="EXJ2197" s="218"/>
      <c r="EXK2197" s="218"/>
      <c r="EXL2197" s="218"/>
      <c r="EXM2197" s="218"/>
      <c r="EXN2197" s="218"/>
      <c r="EXO2197" s="218"/>
      <c r="EXP2197" s="218"/>
      <c r="EXQ2197" s="218"/>
      <c r="EXR2197" s="218"/>
      <c r="EXS2197" s="218"/>
      <c r="EXT2197" s="218"/>
      <c r="EXU2197" s="218"/>
      <c r="EXV2197" s="218"/>
      <c r="EXW2197" s="218"/>
      <c r="EXX2197" s="218"/>
      <c r="EXY2197" s="218"/>
      <c r="EXZ2197" s="218"/>
      <c r="EYA2197" s="218"/>
      <c r="EYB2197" s="218"/>
      <c r="EYC2197" s="218"/>
      <c r="EYD2197" s="218"/>
      <c r="EYE2197" s="218"/>
      <c r="EYF2197" s="218"/>
      <c r="EYG2197" s="218"/>
      <c r="EYH2197" s="218"/>
      <c r="EYI2197" s="218"/>
      <c r="EYJ2197" s="218"/>
      <c r="EYK2197" s="218"/>
      <c r="EYL2197" s="218"/>
      <c r="EYM2197" s="218"/>
      <c r="EYN2197" s="218"/>
      <c r="EYO2197" s="218"/>
      <c r="EYP2197" s="218"/>
      <c r="EYQ2197" s="218"/>
      <c r="EYR2197" s="218"/>
      <c r="EYS2197" s="218"/>
      <c r="EYT2197" s="218"/>
      <c r="EYU2197" s="218"/>
      <c r="EYV2197" s="218"/>
      <c r="EYW2197" s="218"/>
      <c r="EYX2197" s="218"/>
      <c r="EYY2197" s="218"/>
      <c r="EYZ2197" s="218"/>
      <c r="EZA2197" s="218"/>
      <c r="EZB2197" s="218"/>
      <c r="EZC2197" s="218"/>
      <c r="EZD2197" s="218"/>
      <c r="EZE2197" s="218"/>
      <c r="EZF2197" s="218"/>
      <c r="EZG2197" s="218"/>
      <c r="EZH2197" s="218"/>
      <c r="EZI2197" s="218"/>
      <c r="EZJ2197" s="218"/>
      <c r="EZK2197" s="218"/>
      <c r="EZL2197" s="218"/>
      <c r="EZM2197" s="218"/>
      <c r="EZN2197" s="218"/>
      <c r="EZO2197" s="218"/>
      <c r="EZP2197" s="218"/>
      <c r="EZQ2197" s="218"/>
      <c r="EZR2197" s="218"/>
      <c r="EZS2197" s="218"/>
      <c r="EZT2197" s="218"/>
      <c r="EZU2197" s="218"/>
      <c r="EZV2197" s="218"/>
      <c r="EZW2197" s="218"/>
      <c r="EZX2197" s="218"/>
      <c r="EZY2197" s="218"/>
      <c r="EZZ2197" s="218"/>
      <c r="FAA2197" s="218"/>
      <c r="FAB2197" s="218"/>
      <c r="FAC2197" s="218"/>
      <c r="FAD2197" s="218"/>
      <c r="FAE2197" s="218"/>
      <c r="FAF2197" s="218"/>
      <c r="FAG2197" s="218"/>
      <c r="FAH2197" s="218"/>
      <c r="FAI2197" s="218"/>
      <c r="FAJ2197" s="218"/>
      <c r="FAK2197" s="218"/>
      <c r="FAL2197" s="218"/>
      <c r="FAM2197" s="218"/>
      <c r="FAN2197" s="218"/>
      <c r="FAO2197" s="218"/>
      <c r="FAP2197" s="218"/>
      <c r="FAQ2197" s="218"/>
      <c r="FAR2197" s="218"/>
      <c r="FAS2197" s="218"/>
      <c r="FAT2197" s="218"/>
      <c r="FAU2197" s="218"/>
      <c r="FAV2197" s="218"/>
      <c r="FAW2197" s="218"/>
      <c r="FAX2197" s="218"/>
      <c r="FAY2197" s="218"/>
      <c r="FAZ2197" s="218"/>
      <c r="FBA2197" s="218"/>
      <c r="FBB2197" s="218"/>
      <c r="FBC2197" s="218"/>
      <c r="FBD2197" s="218"/>
      <c r="FBE2197" s="218"/>
      <c r="FBF2197" s="218"/>
      <c r="FBG2197" s="218"/>
      <c r="FBH2197" s="218"/>
      <c r="FBI2197" s="218"/>
      <c r="FBJ2197" s="218"/>
      <c r="FBK2197" s="218"/>
      <c r="FBL2197" s="218"/>
      <c r="FBM2197" s="218"/>
      <c r="FBN2197" s="218"/>
      <c r="FBO2197" s="218"/>
      <c r="FBP2197" s="218"/>
      <c r="FBQ2197" s="218"/>
      <c r="FBR2197" s="218"/>
      <c r="FBS2197" s="218"/>
      <c r="FBT2197" s="218"/>
      <c r="FBU2197" s="218"/>
      <c r="FBV2197" s="218"/>
      <c r="FBW2197" s="218"/>
      <c r="FBX2197" s="218"/>
      <c r="FBY2197" s="218"/>
      <c r="FBZ2197" s="218"/>
      <c r="FCA2197" s="218"/>
      <c r="FCB2197" s="218"/>
      <c r="FCC2197" s="218"/>
      <c r="FCD2197" s="218"/>
      <c r="FCE2197" s="218"/>
      <c r="FCF2197" s="218"/>
      <c r="FCG2197" s="218"/>
      <c r="FCH2197" s="218"/>
      <c r="FCI2197" s="218"/>
      <c r="FCJ2197" s="218"/>
      <c r="FCK2197" s="218"/>
      <c r="FCL2197" s="218"/>
      <c r="FCM2197" s="218"/>
      <c r="FCN2197" s="218"/>
      <c r="FCO2197" s="218"/>
      <c r="FCP2197" s="218"/>
      <c r="FCQ2197" s="218"/>
      <c r="FCR2197" s="218"/>
      <c r="FCS2197" s="218"/>
      <c r="FCT2197" s="218"/>
      <c r="FCU2197" s="218"/>
      <c r="FCV2197" s="218"/>
      <c r="FCW2197" s="218"/>
      <c r="FCX2197" s="218"/>
      <c r="FCY2197" s="218"/>
      <c r="FCZ2197" s="218"/>
      <c r="FDA2197" s="218"/>
      <c r="FDB2197" s="218"/>
      <c r="FDC2197" s="218"/>
      <c r="FDD2197" s="218"/>
      <c r="FDE2197" s="218"/>
      <c r="FDF2197" s="218"/>
      <c r="FDG2197" s="218"/>
      <c r="FDH2197" s="218"/>
      <c r="FDI2197" s="218"/>
      <c r="FDJ2197" s="218"/>
      <c r="FDK2197" s="218"/>
      <c r="FDL2197" s="218"/>
      <c r="FDM2197" s="218"/>
      <c r="FDN2197" s="218"/>
      <c r="FDO2197" s="218"/>
      <c r="FDP2197" s="218"/>
      <c r="FDQ2197" s="218"/>
      <c r="FDR2197" s="218"/>
      <c r="FDS2197" s="218"/>
      <c r="FDT2197" s="218"/>
      <c r="FDU2197" s="218"/>
      <c r="FDV2197" s="218"/>
      <c r="FDW2197" s="218"/>
      <c r="FDX2197" s="218"/>
      <c r="FDY2197" s="218"/>
      <c r="FDZ2197" s="218"/>
      <c r="FEA2197" s="218"/>
      <c r="FEB2197" s="218"/>
      <c r="FEC2197" s="218"/>
      <c r="FED2197" s="218"/>
      <c r="FEE2197" s="218"/>
      <c r="FEF2197" s="218"/>
      <c r="FEG2197" s="218"/>
      <c r="FEH2197" s="218"/>
      <c r="FEI2197" s="218"/>
      <c r="FEJ2197" s="218"/>
      <c r="FEK2197" s="218"/>
      <c r="FEL2197" s="218"/>
      <c r="FEM2197" s="218"/>
      <c r="FEN2197" s="218"/>
      <c r="FEO2197" s="218"/>
      <c r="FEP2197" s="218"/>
      <c r="FEQ2197" s="218"/>
      <c r="FER2197" s="218"/>
      <c r="FES2197" s="218"/>
      <c r="FET2197" s="218"/>
      <c r="FEU2197" s="218"/>
      <c r="FEV2197" s="218"/>
      <c r="FEW2197" s="218"/>
      <c r="FEX2197" s="218"/>
      <c r="FEY2197" s="218"/>
      <c r="FEZ2197" s="218"/>
      <c r="FFA2197" s="218"/>
      <c r="FFB2197" s="218"/>
      <c r="FFC2197" s="218"/>
      <c r="FFD2197" s="218"/>
      <c r="FFE2197" s="218"/>
      <c r="FFF2197" s="218"/>
      <c r="FFG2197" s="218"/>
      <c r="FFH2197" s="218"/>
      <c r="FFI2197" s="218"/>
      <c r="FFJ2197" s="218"/>
      <c r="FFK2197" s="218"/>
      <c r="FFL2197" s="218"/>
      <c r="FFM2197" s="218"/>
      <c r="FFN2197" s="218"/>
      <c r="FFO2197" s="218"/>
      <c r="FFP2197" s="218"/>
      <c r="FFQ2197" s="218"/>
      <c r="FFR2197" s="218"/>
      <c r="FFS2197" s="218"/>
      <c r="FFT2197" s="218"/>
      <c r="FFU2197" s="218"/>
      <c r="FFV2197" s="218"/>
      <c r="FFW2197" s="218"/>
      <c r="FFX2197" s="218"/>
      <c r="FFY2197" s="218"/>
      <c r="FFZ2197" s="218"/>
      <c r="FGA2197" s="218"/>
      <c r="FGB2197" s="218"/>
      <c r="FGC2197" s="218"/>
      <c r="FGD2197" s="218"/>
      <c r="FGE2197" s="218"/>
      <c r="FGF2197" s="218"/>
      <c r="FGG2197" s="218"/>
      <c r="FGH2197" s="218"/>
      <c r="FGI2197" s="218"/>
      <c r="FGJ2197" s="218"/>
      <c r="FGK2197" s="218"/>
      <c r="FGL2197" s="218"/>
      <c r="FGM2197" s="218"/>
      <c r="FGN2197" s="218"/>
      <c r="FGO2197" s="218"/>
      <c r="FGP2197" s="218"/>
      <c r="FGQ2197" s="218"/>
      <c r="FGR2197" s="218"/>
      <c r="FGS2197" s="218"/>
      <c r="FGT2197" s="218"/>
      <c r="FGU2197" s="218"/>
      <c r="FGV2197" s="218"/>
      <c r="FGW2197" s="218"/>
      <c r="FGX2197" s="218"/>
      <c r="FGY2197" s="218"/>
      <c r="FGZ2197" s="218"/>
      <c r="FHA2197" s="218"/>
      <c r="FHB2197" s="218"/>
      <c r="FHC2197" s="218"/>
      <c r="FHD2197" s="218"/>
      <c r="FHE2197" s="218"/>
      <c r="FHF2197" s="218"/>
      <c r="FHG2197" s="218"/>
      <c r="FHH2197" s="218"/>
      <c r="FHI2197" s="218"/>
      <c r="FHJ2197" s="218"/>
      <c r="FHK2197" s="218"/>
      <c r="FHL2197" s="218"/>
      <c r="FHM2197" s="218"/>
      <c r="FHN2197" s="218"/>
      <c r="FHO2197" s="218"/>
      <c r="FHP2197" s="218"/>
      <c r="FHQ2197" s="218"/>
      <c r="FHR2197" s="218"/>
      <c r="FHS2197" s="218"/>
      <c r="FHT2197" s="218"/>
      <c r="FHU2197" s="218"/>
      <c r="FHV2197" s="218"/>
      <c r="FHW2197" s="218"/>
      <c r="FHX2197" s="218"/>
      <c r="FHY2197" s="218"/>
      <c r="FHZ2197" s="218"/>
      <c r="FIA2197" s="218"/>
      <c r="FIB2197" s="218"/>
      <c r="FIC2197" s="218"/>
      <c r="FID2197" s="218"/>
      <c r="FIE2197" s="218"/>
      <c r="FIF2197" s="218"/>
      <c r="FIG2197" s="218"/>
      <c r="FIH2197" s="218"/>
      <c r="FII2197" s="218"/>
      <c r="FIJ2197" s="218"/>
      <c r="FIK2197" s="218"/>
      <c r="FIL2197" s="218"/>
      <c r="FIM2197" s="218"/>
      <c r="FIN2197" s="218"/>
      <c r="FIO2197" s="218"/>
      <c r="FIP2197" s="218"/>
      <c r="FIQ2197" s="218"/>
      <c r="FIR2197" s="218"/>
      <c r="FIS2197" s="218"/>
      <c r="FIT2197" s="218"/>
      <c r="FIU2197" s="218"/>
      <c r="FIV2197" s="218"/>
      <c r="FIW2197" s="218"/>
      <c r="FIX2197" s="218"/>
      <c r="FIY2197" s="218"/>
      <c r="FIZ2197" s="218"/>
      <c r="FJA2197" s="218"/>
      <c r="FJB2197" s="218"/>
      <c r="FJC2197" s="218"/>
      <c r="FJD2197" s="218"/>
      <c r="FJE2197" s="218"/>
      <c r="FJF2197" s="218"/>
      <c r="FJG2197" s="218"/>
      <c r="FJH2197" s="218"/>
      <c r="FJI2197" s="218"/>
      <c r="FJJ2197" s="218"/>
      <c r="FJK2197" s="218"/>
      <c r="FJL2197" s="218"/>
      <c r="FJM2197" s="218"/>
      <c r="FJN2197" s="218"/>
      <c r="FJO2197" s="218"/>
      <c r="FJP2197" s="218"/>
      <c r="FJQ2197" s="218"/>
      <c r="FJR2197" s="218"/>
      <c r="FJS2197" s="218"/>
      <c r="FJT2197" s="218"/>
      <c r="FJU2197" s="218"/>
      <c r="FJV2197" s="218"/>
      <c r="FJW2197" s="218"/>
      <c r="FJX2197" s="218"/>
      <c r="FJY2197" s="218"/>
      <c r="FJZ2197" s="218"/>
      <c r="FKA2197" s="218"/>
      <c r="FKB2197" s="218"/>
      <c r="FKC2197" s="218"/>
      <c r="FKD2197" s="218"/>
      <c r="FKE2197" s="218"/>
      <c r="FKF2197" s="218"/>
      <c r="FKG2197" s="218"/>
      <c r="FKH2197" s="218"/>
      <c r="FKI2197" s="218"/>
      <c r="FKJ2197" s="218"/>
      <c r="FKK2197" s="218"/>
      <c r="FKL2197" s="218"/>
      <c r="FKM2197" s="218"/>
      <c r="FKN2197" s="218"/>
      <c r="FKO2197" s="218"/>
      <c r="FKP2197" s="218"/>
      <c r="FKQ2197" s="218"/>
      <c r="FKR2197" s="218"/>
      <c r="FKS2197" s="218"/>
      <c r="FKT2197" s="218"/>
      <c r="FKU2197" s="218"/>
      <c r="FKV2197" s="218"/>
      <c r="FKW2197" s="218"/>
      <c r="FKX2197" s="218"/>
      <c r="FKY2197" s="218"/>
      <c r="FKZ2197" s="218"/>
      <c r="FLA2197" s="218"/>
      <c r="FLB2197" s="218"/>
      <c r="FLC2197" s="218"/>
      <c r="FLD2197" s="218"/>
      <c r="FLE2197" s="218"/>
      <c r="FLF2197" s="218"/>
      <c r="FLG2197" s="218"/>
      <c r="FLH2197" s="218"/>
      <c r="FLI2197" s="218"/>
      <c r="FLJ2197" s="218"/>
      <c r="FLK2197" s="218"/>
      <c r="FLL2197" s="218"/>
      <c r="FLM2197" s="218"/>
      <c r="FLN2197" s="218"/>
      <c r="FLO2197" s="218"/>
      <c r="FLP2197" s="218"/>
      <c r="FLQ2197" s="218"/>
      <c r="FLR2197" s="218"/>
      <c r="FLS2197" s="218"/>
      <c r="FLT2197" s="218"/>
      <c r="FLU2197" s="218"/>
      <c r="FLV2197" s="218"/>
      <c r="FLW2197" s="218"/>
      <c r="FLX2197" s="218"/>
      <c r="FLY2197" s="218"/>
      <c r="FLZ2197" s="218"/>
      <c r="FMA2197" s="218"/>
      <c r="FMB2197" s="218"/>
      <c r="FMC2197" s="218"/>
      <c r="FMD2197" s="218"/>
      <c r="FME2197" s="218"/>
      <c r="FMF2197" s="218"/>
      <c r="FMG2197" s="218"/>
      <c r="FMH2197" s="218"/>
      <c r="FMI2197" s="218"/>
      <c r="FMJ2197" s="218"/>
      <c r="FMK2197" s="218"/>
      <c r="FML2197" s="218"/>
      <c r="FMM2197" s="218"/>
      <c r="FMN2197" s="218"/>
      <c r="FMO2197" s="218"/>
      <c r="FMP2197" s="218"/>
      <c r="FMQ2197" s="218"/>
      <c r="FMR2197" s="218"/>
      <c r="FMS2197" s="218"/>
      <c r="FMT2197" s="218"/>
      <c r="FMU2197" s="218"/>
      <c r="FMV2197" s="218"/>
      <c r="FMW2197" s="218"/>
      <c r="FMX2197" s="218"/>
      <c r="FMY2197" s="218"/>
      <c r="FMZ2197" s="218"/>
      <c r="FNA2197" s="218"/>
      <c r="FNB2197" s="218"/>
      <c r="FNC2197" s="218"/>
      <c r="FND2197" s="218"/>
      <c r="FNE2197" s="218"/>
      <c r="FNF2197" s="218"/>
      <c r="FNG2197" s="218"/>
      <c r="FNH2197" s="218"/>
      <c r="FNI2197" s="218"/>
      <c r="FNJ2197" s="218"/>
      <c r="FNK2197" s="218"/>
      <c r="FNL2197" s="218"/>
      <c r="FNM2197" s="218"/>
      <c r="FNN2197" s="218"/>
      <c r="FNO2197" s="218"/>
      <c r="FNP2197" s="218"/>
      <c r="FNQ2197" s="218"/>
      <c r="FNR2197" s="218"/>
      <c r="FNS2197" s="218"/>
      <c r="FNT2197" s="218"/>
      <c r="FNU2197" s="218"/>
      <c r="FNV2197" s="218"/>
      <c r="FNW2197" s="218"/>
      <c r="FNX2197" s="218"/>
      <c r="FNY2197" s="218"/>
      <c r="FNZ2197" s="218"/>
      <c r="FOA2197" s="218"/>
      <c r="FOB2197" s="218"/>
      <c r="FOC2197" s="218"/>
      <c r="FOD2197" s="218"/>
      <c r="FOE2197" s="218"/>
      <c r="FOF2197" s="218"/>
      <c r="FOG2197" s="218"/>
      <c r="FOH2197" s="218"/>
      <c r="FOI2197" s="218"/>
      <c r="FOJ2197" s="218"/>
      <c r="FOK2197" s="218"/>
      <c r="FOL2197" s="218"/>
      <c r="FOM2197" s="218"/>
      <c r="FON2197" s="218"/>
      <c r="FOO2197" s="218"/>
      <c r="FOP2197" s="218"/>
      <c r="FOQ2197" s="218"/>
      <c r="FOR2197" s="218"/>
      <c r="FOS2197" s="218"/>
      <c r="FOT2197" s="218"/>
      <c r="FOU2197" s="218"/>
      <c r="FOV2197" s="218"/>
      <c r="FOW2197" s="218"/>
      <c r="FOX2197" s="218"/>
      <c r="FOY2197" s="218"/>
      <c r="FOZ2197" s="218"/>
      <c r="FPA2197" s="218"/>
      <c r="FPB2197" s="218"/>
      <c r="FPC2197" s="218"/>
      <c r="FPD2197" s="218"/>
      <c r="FPE2197" s="218"/>
      <c r="FPF2197" s="218"/>
      <c r="FPG2197" s="218"/>
      <c r="FPH2197" s="218"/>
      <c r="FPI2197" s="218"/>
      <c r="FPJ2197" s="218"/>
      <c r="FPK2197" s="218"/>
      <c r="FPL2197" s="218"/>
      <c r="FPM2197" s="218"/>
      <c r="FPN2197" s="218"/>
      <c r="FPO2197" s="218"/>
      <c r="FPP2197" s="218"/>
      <c r="FPQ2197" s="218"/>
      <c r="FPR2197" s="218"/>
      <c r="FPS2197" s="218"/>
      <c r="FPT2197" s="218"/>
      <c r="FPU2197" s="218"/>
      <c r="FPV2197" s="218"/>
      <c r="FPW2197" s="218"/>
      <c r="FPX2197" s="218"/>
      <c r="FPY2197" s="218"/>
      <c r="FPZ2197" s="218"/>
      <c r="FQA2197" s="218"/>
      <c r="FQB2197" s="218"/>
      <c r="FQC2197" s="218"/>
      <c r="FQD2197" s="218"/>
      <c r="FQE2197" s="218"/>
      <c r="FQF2197" s="218"/>
      <c r="FQG2197" s="218"/>
      <c r="FQH2197" s="218"/>
      <c r="FQI2197" s="218"/>
      <c r="FQJ2197" s="218"/>
      <c r="FQK2197" s="218"/>
      <c r="FQL2197" s="218"/>
      <c r="FQM2197" s="218"/>
      <c r="FQN2197" s="218"/>
      <c r="FQO2197" s="218"/>
      <c r="FQP2197" s="218"/>
      <c r="FQQ2197" s="218"/>
      <c r="FQR2197" s="218"/>
      <c r="FQS2197" s="218"/>
      <c r="FQT2197" s="218"/>
      <c r="FQU2197" s="218"/>
      <c r="FQV2197" s="218"/>
      <c r="FQW2197" s="218"/>
      <c r="FQX2197" s="218"/>
      <c r="FQY2197" s="218"/>
      <c r="FQZ2197" s="218"/>
      <c r="FRA2197" s="218"/>
      <c r="FRB2197" s="218"/>
      <c r="FRC2197" s="218"/>
      <c r="FRD2197" s="218"/>
      <c r="FRE2197" s="218"/>
      <c r="FRF2197" s="218"/>
      <c r="FRG2197" s="218"/>
      <c r="FRH2197" s="218"/>
      <c r="FRI2197" s="218"/>
      <c r="FRJ2197" s="218"/>
      <c r="FRK2197" s="218"/>
      <c r="FRL2197" s="218"/>
      <c r="FRM2197" s="218"/>
      <c r="FRN2197" s="218"/>
      <c r="FRO2197" s="218"/>
      <c r="FRP2197" s="218"/>
      <c r="FRQ2197" s="218"/>
      <c r="FRR2197" s="218"/>
      <c r="FRS2197" s="218"/>
      <c r="FRT2197" s="218"/>
      <c r="FRU2197" s="218"/>
      <c r="FRV2197" s="218"/>
      <c r="FRW2197" s="218"/>
      <c r="FRX2197" s="218"/>
      <c r="FRY2197" s="218"/>
      <c r="FRZ2197" s="218"/>
      <c r="FSA2197" s="218"/>
      <c r="FSB2197" s="218"/>
      <c r="FSC2197" s="218"/>
      <c r="FSD2197" s="218"/>
      <c r="FSE2197" s="218"/>
      <c r="FSF2197" s="218"/>
      <c r="FSG2197" s="218"/>
      <c r="FSH2197" s="218"/>
      <c r="FSI2197" s="218"/>
      <c r="FSJ2197" s="218"/>
      <c r="FSK2197" s="218"/>
      <c r="FSL2197" s="218"/>
      <c r="FSM2197" s="218"/>
      <c r="FSN2197" s="218"/>
      <c r="FSO2197" s="218"/>
      <c r="FSP2197" s="218"/>
      <c r="FSQ2197" s="218"/>
      <c r="FSR2197" s="218"/>
      <c r="FSS2197" s="218"/>
      <c r="FST2197" s="218"/>
      <c r="FSU2197" s="218"/>
      <c r="FSV2197" s="218"/>
      <c r="FSW2197" s="218"/>
      <c r="FSX2197" s="218"/>
      <c r="FSY2197" s="218"/>
      <c r="FSZ2197" s="218"/>
      <c r="FTA2197" s="218"/>
      <c r="FTB2197" s="218"/>
      <c r="FTC2197" s="218"/>
      <c r="FTD2197" s="218"/>
      <c r="FTE2197" s="218"/>
      <c r="FTF2197" s="218"/>
      <c r="FTG2197" s="218"/>
      <c r="FTH2197" s="218"/>
      <c r="FTI2197" s="218"/>
      <c r="FTJ2197" s="218"/>
      <c r="FTK2197" s="218"/>
      <c r="FTL2197" s="218"/>
      <c r="FTM2197" s="218"/>
      <c r="FTN2197" s="218"/>
      <c r="FTO2197" s="218"/>
      <c r="FTP2197" s="218"/>
      <c r="FTQ2197" s="218"/>
      <c r="FTR2197" s="218"/>
      <c r="FTS2197" s="218"/>
      <c r="FTT2197" s="218"/>
      <c r="FTU2197" s="218"/>
      <c r="FTV2197" s="218"/>
      <c r="FTW2197" s="218"/>
      <c r="FTX2197" s="218"/>
      <c r="FTY2197" s="218"/>
      <c r="FTZ2197" s="218"/>
      <c r="FUA2197" s="218"/>
      <c r="FUB2197" s="218"/>
      <c r="FUC2197" s="218"/>
      <c r="FUD2197" s="218"/>
      <c r="FUE2197" s="218"/>
      <c r="FUF2197" s="218"/>
      <c r="FUG2197" s="218"/>
      <c r="FUH2197" s="218"/>
      <c r="FUI2197" s="218"/>
      <c r="FUJ2197" s="218"/>
      <c r="FUK2197" s="218"/>
      <c r="FUL2197" s="218"/>
      <c r="FUM2197" s="218"/>
      <c r="FUN2197" s="218"/>
      <c r="FUO2197" s="218"/>
      <c r="FUP2197" s="218"/>
      <c r="FUQ2197" s="218"/>
      <c r="FUR2197" s="218"/>
      <c r="FUS2197" s="218"/>
      <c r="FUT2197" s="218"/>
      <c r="FUU2197" s="218"/>
      <c r="FUV2197" s="218"/>
      <c r="FUW2197" s="218"/>
      <c r="FUX2197" s="218"/>
      <c r="FUY2197" s="218"/>
      <c r="FUZ2197" s="218"/>
      <c r="FVA2197" s="218"/>
      <c r="FVB2197" s="218"/>
      <c r="FVC2197" s="218"/>
      <c r="FVD2197" s="218"/>
      <c r="FVE2197" s="218"/>
      <c r="FVF2197" s="218"/>
      <c r="FVG2197" s="218"/>
      <c r="FVH2197" s="218"/>
      <c r="FVI2197" s="218"/>
      <c r="FVJ2197" s="218"/>
      <c r="FVK2197" s="218"/>
      <c r="FVL2197" s="218"/>
      <c r="FVM2197" s="218"/>
      <c r="FVN2197" s="218"/>
      <c r="FVO2197" s="218"/>
      <c r="FVP2197" s="218"/>
      <c r="FVQ2197" s="218"/>
      <c r="FVR2197" s="218"/>
      <c r="FVS2197" s="218"/>
      <c r="FVT2197" s="218"/>
      <c r="FVU2197" s="218"/>
      <c r="FVV2197" s="218"/>
      <c r="FVW2197" s="218"/>
      <c r="FVX2197" s="218"/>
      <c r="FVY2197" s="218"/>
      <c r="FVZ2197" s="218"/>
      <c r="FWA2197" s="218"/>
      <c r="FWB2197" s="218"/>
      <c r="FWC2197" s="218"/>
      <c r="FWD2197" s="218"/>
      <c r="FWE2197" s="218"/>
      <c r="FWF2197" s="218"/>
      <c r="FWG2197" s="218"/>
      <c r="FWH2197" s="218"/>
      <c r="FWI2197" s="218"/>
      <c r="FWJ2197" s="218"/>
      <c r="FWK2197" s="218"/>
      <c r="FWL2197" s="218"/>
      <c r="FWM2197" s="218"/>
      <c r="FWN2197" s="218"/>
      <c r="FWO2197" s="218"/>
      <c r="FWP2197" s="218"/>
      <c r="FWQ2197" s="218"/>
      <c r="FWR2197" s="218"/>
      <c r="FWS2197" s="218"/>
      <c r="FWT2197" s="218"/>
      <c r="FWU2197" s="218"/>
      <c r="FWV2197" s="218"/>
      <c r="FWW2197" s="218"/>
      <c r="FWX2197" s="218"/>
      <c r="FWY2197" s="218"/>
      <c r="FWZ2197" s="218"/>
      <c r="FXA2197" s="218"/>
      <c r="FXB2197" s="218"/>
      <c r="FXC2197" s="218"/>
      <c r="FXD2197" s="218"/>
      <c r="FXE2197" s="218"/>
      <c r="FXF2197" s="218"/>
      <c r="FXG2197" s="218"/>
      <c r="FXH2197" s="218"/>
      <c r="FXI2197" s="218"/>
      <c r="FXJ2197" s="218"/>
      <c r="FXK2197" s="218"/>
      <c r="FXL2197" s="218"/>
      <c r="FXM2197" s="218"/>
      <c r="FXN2197" s="218"/>
      <c r="FXO2197" s="218"/>
      <c r="FXP2197" s="218"/>
      <c r="FXQ2197" s="218"/>
      <c r="FXR2197" s="218"/>
      <c r="FXS2197" s="218"/>
      <c r="FXT2197" s="218"/>
      <c r="FXU2197" s="218"/>
      <c r="FXV2197" s="218"/>
      <c r="FXW2197" s="218"/>
      <c r="FXX2197" s="218"/>
      <c r="FXY2197" s="218"/>
      <c r="FXZ2197" s="218"/>
      <c r="FYA2197" s="218"/>
      <c r="FYB2197" s="218"/>
      <c r="FYC2197" s="218"/>
      <c r="FYD2197" s="218"/>
      <c r="FYE2197" s="218"/>
      <c r="FYF2197" s="218"/>
      <c r="FYG2197" s="218"/>
      <c r="FYH2197" s="218"/>
      <c r="FYI2197" s="218"/>
      <c r="FYJ2197" s="218"/>
      <c r="FYK2197" s="218"/>
      <c r="FYL2197" s="218"/>
      <c r="FYM2197" s="218"/>
      <c r="FYN2197" s="218"/>
      <c r="FYO2197" s="218"/>
      <c r="FYP2197" s="218"/>
      <c r="FYQ2197" s="218"/>
      <c r="FYR2197" s="218"/>
      <c r="FYS2197" s="218"/>
      <c r="FYT2197" s="218"/>
      <c r="FYU2197" s="218"/>
      <c r="FYV2197" s="218"/>
      <c r="FYW2197" s="218"/>
      <c r="FYX2197" s="218"/>
      <c r="FYY2197" s="218"/>
      <c r="FYZ2197" s="218"/>
      <c r="FZA2197" s="218"/>
      <c r="FZB2197" s="218"/>
      <c r="FZC2197" s="218"/>
      <c r="FZD2197" s="218"/>
      <c r="FZE2197" s="218"/>
      <c r="FZF2197" s="218"/>
      <c r="FZG2197" s="218"/>
      <c r="FZH2197" s="218"/>
      <c r="FZI2197" s="218"/>
      <c r="FZJ2197" s="218"/>
      <c r="FZK2197" s="218"/>
      <c r="FZL2197" s="218"/>
      <c r="FZM2197" s="218"/>
      <c r="FZN2197" s="218"/>
      <c r="FZO2197" s="218"/>
      <c r="FZP2197" s="218"/>
      <c r="FZQ2197" s="218"/>
      <c r="FZR2197" s="218"/>
      <c r="FZS2197" s="218"/>
      <c r="FZT2197" s="218"/>
      <c r="FZU2197" s="218"/>
      <c r="FZV2197" s="218"/>
      <c r="FZW2197" s="218"/>
      <c r="FZX2197" s="218"/>
      <c r="FZY2197" s="218"/>
      <c r="FZZ2197" s="218"/>
      <c r="GAA2197" s="218"/>
      <c r="GAB2197" s="218"/>
      <c r="GAC2197" s="218"/>
      <c r="GAD2197" s="218"/>
      <c r="GAE2197" s="218"/>
      <c r="GAF2197" s="218"/>
      <c r="GAG2197" s="218"/>
      <c r="GAH2197" s="218"/>
      <c r="GAI2197" s="218"/>
      <c r="GAJ2197" s="218"/>
      <c r="GAK2197" s="218"/>
      <c r="GAL2197" s="218"/>
      <c r="GAM2197" s="218"/>
      <c r="GAN2197" s="218"/>
      <c r="GAO2197" s="218"/>
      <c r="GAP2197" s="218"/>
      <c r="GAQ2197" s="218"/>
      <c r="GAR2197" s="218"/>
      <c r="GAS2197" s="218"/>
      <c r="GAT2197" s="218"/>
      <c r="GAU2197" s="218"/>
      <c r="GAV2197" s="218"/>
      <c r="GAW2197" s="218"/>
      <c r="GAX2197" s="218"/>
      <c r="GAY2197" s="218"/>
      <c r="GAZ2197" s="218"/>
      <c r="GBA2197" s="218"/>
      <c r="GBB2197" s="218"/>
      <c r="GBC2197" s="218"/>
      <c r="GBD2197" s="218"/>
      <c r="GBE2197" s="218"/>
      <c r="GBF2197" s="218"/>
      <c r="GBG2197" s="218"/>
      <c r="GBH2197" s="218"/>
      <c r="GBI2197" s="218"/>
      <c r="GBJ2197" s="218"/>
      <c r="GBK2197" s="218"/>
      <c r="GBL2197" s="218"/>
      <c r="GBM2197" s="218"/>
      <c r="GBN2197" s="218"/>
      <c r="GBO2197" s="218"/>
      <c r="GBP2197" s="218"/>
      <c r="GBQ2197" s="218"/>
      <c r="GBR2197" s="218"/>
      <c r="GBS2197" s="218"/>
      <c r="GBT2197" s="218"/>
      <c r="GBU2197" s="218"/>
      <c r="GBV2197" s="218"/>
      <c r="GBW2197" s="218"/>
      <c r="GBX2197" s="218"/>
      <c r="GBY2197" s="218"/>
      <c r="GBZ2197" s="218"/>
      <c r="GCA2197" s="218"/>
      <c r="GCB2197" s="218"/>
      <c r="GCC2197" s="218"/>
      <c r="GCD2197" s="218"/>
      <c r="GCE2197" s="218"/>
      <c r="GCF2197" s="218"/>
      <c r="GCG2197" s="218"/>
      <c r="GCH2197" s="218"/>
      <c r="GCI2197" s="218"/>
      <c r="GCJ2197" s="218"/>
      <c r="GCK2197" s="218"/>
      <c r="GCL2197" s="218"/>
      <c r="GCM2197" s="218"/>
      <c r="GCN2197" s="218"/>
      <c r="GCO2197" s="218"/>
      <c r="GCP2197" s="218"/>
      <c r="GCQ2197" s="218"/>
      <c r="GCR2197" s="218"/>
      <c r="GCS2197" s="218"/>
      <c r="GCT2197" s="218"/>
      <c r="GCU2197" s="218"/>
      <c r="GCV2197" s="218"/>
      <c r="GCW2197" s="218"/>
      <c r="GCX2197" s="218"/>
      <c r="GCY2197" s="218"/>
      <c r="GCZ2197" s="218"/>
      <c r="GDA2197" s="218"/>
      <c r="GDB2197" s="218"/>
      <c r="GDC2197" s="218"/>
      <c r="GDD2197" s="218"/>
      <c r="GDE2197" s="218"/>
      <c r="GDF2197" s="218"/>
      <c r="GDG2197" s="218"/>
      <c r="GDH2197" s="218"/>
      <c r="GDI2197" s="218"/>
      <c r="GDJ2197" s="218"/>
      <c r="GDK2197" s="218"/>
      <c r="GDL2197" s="218"/>
      <c r="GDM2197" s="218"/>
      <c r="GDN2197" s="218"/>
      <c r="GDO2197" s="218"/>
      <c r="GDP2197" s="218"/>
      <c r="GDQ2197" s="218"/>
      <c r="GDR2197" s="218"/>
      <c r="GDS2197" s="218"/>
      <c r="GDT2197" s="218"/>
      <c r="GDU2197" s="218"/>
      <c r="GDV2197" s="218"/>
      <c r="GDW2197" s="218"/>
      <c r="GDX2197" s="218"/>
      <c r="GDY2197" s="218"/>
      <c r="GDZ2197" s="218"/>
      <c r="GEA2197" s="218"/>
      <c r="GEB2197" s="218"/>
      <c r="GEC2197" s="218"/>
      <c r="GED2197" s="218"/>
      <c r="GEE2197" s="218"/>
      <c r="GEF2197" s="218"/>
      <c r="GEG2197" s="218"/>
      <c r="GEH2197" s="218"/>
      <c r="GEI2197" s="218"/>
      <c r="GEJ2197" s="218"/>
      <c r="GEK2197" s="218"/>
      <c r="GEL2197" s="218"/>
      <c r="GEM2197" s="218"/>
      <c r="GEN2197" s="218"/>
      <c r="GEO2197" s="218"/>
      <c r="GEP2197" s="218"/>
      <c r="GEQ2197" s="218"/>
      <c r="GER2197" s="218"/>
      <c r="GES2197" s="218"/>
      <c r="GET2197" s="218"/>
      <c r="GEU2197" s="218"/>
      <c r="GEV2197" s="218"/>
      <c r="GEW2197" s="218"/>
      <c r="GEX2197" s="218"/>
      <c r="GEY2197" s="218"/>
      <c r="GEZ2197" s="218"/>
      <c r="GFA2197" s="218"/>
      <c r="GFB2197" s="218"/>
      <c r="GFC2197" s="218"/>
      <c r="GFD2197" s="218"/>
      <c r="GFE2197" s="218"/>
      <c r="GFF2197" s="218"/>
      <c r="GFG2197" s="218"/>
      <c r="GFH2197" s="218"/>
      <c r="GFI2197" s="218"/>
      <c r="GFJ2197" s="218"/>
      <c r="GFK2197" s="218"/>
      <c r="GFL2197" s="218"/>
      <c r="GFM2197" s="218"/>
      <c r="GFN2197" s="218"/>
      <c r="GFO2197" s="218"/>
      <c r="GFP2197" s="218"/>
      <c r="GFQ2197" s="218"/>
      <c r="GFR2197" s="218"/>
      <c r="GFS2197" s="218"/>
      <c r="GFT2197" s="218"/>
      <c r="GFU2197" s="218"/>
      <c r="GFV2197" s="218"/>
      <c r="GFW2197" s="218"/>
      <c r="GFX2197" s="218"/>
      <c r="GFY2197" s="218"/>
      <c r="GFZ2197" s="218"/>
      <c r="GGA2197" s="218"/>
      <c r="GGB2197" s="218"/>
      <c r="GGC2197" s="218"/>
      <c r="GGD2197" s="218"/>
      <c r="GGE2197" s="218"/>
      <c r="GGF2197" s="218"/>
      <c r="GGG2197" s="218"/>
      <c r="GGH2197" s="218"/>
      <c r="GGI2197" s="218"/>
      <c r="GGJ2197" s="218"/>
      <c r="GGK2197" s="218"/>
      <c r="GGL2197" s="218"/>
      <c r="GGM2197" s="218"/>
      <c r="GGN2197" s="218"/>
      <c r="GGO2197" s="218"/>
      <c r="GGP2197" s="218"/>
      <c r="GGQ2197" s="218"/>
      <c r="GGR2197" s="218"/>
      <c r="GGS2197" s="218"/>
      <c r="GGT2197" s="218"/>
      <c r="GGU2197" s="218"/>
      <c r="GGV2197" s="218"/>
      <c r="GGW2197" s="218"/>
      <c r="GGX2197" s="218"/>
      <c r="GGY2197" s="218"/>
      <c r="GGZ2197" s="218"/>
      <c r="GHA2197" s="218"/>
      <c r="GHB2197" s="218"/>
      <c r="GHC2197" s="218"/>
      <c r="GHD2197" s="218"/>
      <c r="GHE2197" s="218"/>
      <c r="GHF2197" s="218"/>
      <c r="GHG2197" s="218"/>
      <c r="GHH2197" s="218"/>
      <c r="GHI2197" s="218"/>
      <c r="GHJ2197" s="218"/>
      <c r="GHK2197" s="218"/>
      <c r="GHL2197" s="218"/>
      <c r="GHM2197" s="218"/>
      <c r="GHN2197" s="218"/>
      <c r="GHO2197" s="218"/>
      <c r="GHP2197" s="218"/>
      <c r="GHQ2197" s="218"/>
      <c r="GHR2197" s="218"/>
      <c r="GHS2197" s="218"/>
      <c r="GHT2197" s="218"/>
      <c r="GHU2197" s="218"/>
      <c r="GHV2197" s="218"/>
      <c r="GHW2197" s="218"/>
      <c r="GHX2197" s="218"/>
      <c r="GHY2197" s="218"/>
      <c r="GHZ2197" s="218"/>
      <c r="GIA2197" s="218"/>
      <c r="GIB2197" s="218"/>
      <c r="GIC2197" s="218"/>
      <c r="GID2197" s="218"/>
      <c r="GIE2197" s="218"/>
      <c r="GIF2197" s="218"/>
      <c r="GIG2197" s="218"/>
      <c r="GIH2197" s="218"/>
      <c r="GII2197" s="218"/>
      <c r="GIJ2197" s="218"/>
      <c r="GIK2197" s="218"/>
      <c r="GIL2197" s="218"/>
      <c r="GIM2197" s="218"/>
      <c r="GIN2197" s="218"/>
      <c r="GIO2197" s="218"/>
      <c r="GIP2197" s="218"/>
      <c r="GIQ2197" s="218"/>
      <c r="GIR2197" s="218"/>
      <c r="GIS2197" s="218"/>
      <c r="GIT2197" s="218"/>
      <c r="GIU2197" s="218"/>
      <c r="GIV2197" s="218"/>
      <c r="GIW2197" s="218"/>
      <c r="GIX2197" s="218"/>
      <c r="GIY2197" s="218"/>
      <c r="GIZ2197" s="218"/>
      <c r="GJA2197" s="218"/>
      <c r="GJB2197" s="218"/>
      <c r="GJC2197" s="218"/>
      <c r="GJD2197" s="218"/>
      <c r="GJE2197" s="218"/>
      <c r="GJF2197" s="218"/>
      <c r="GJG2197" s="218"/>
      <c r="GJH2197" s="218"/>
      <c r="GJI2197" s="218"/>
      <c r="GJJ2197" s="218"/>
      <c r="GJK2197" s="218"/>
      <c r="GJL2197" s="218"/>
      <c r="GJM2197" s="218"/>
      <c r="GJN2197" s="218"/>
      <c r="GJO2197" s="218"/>
      <c r="GJP2197" s="218"/>
      <c r="GJQ2197" s="218"/>
      <c r="GJR2197" s="218"/>
      <c r="GJS2197" s="218"/>
      <c r="GJT2197" s="218"/>
      <c r="GJU2197" s="218"/>
      <c r="GJV2197" s="218"/>
      <c r="GJW2197" s="218"/>
      <c r="GJX2197" s="218"/>
      <c r="GJY2197" s="218"/>
      <c r="GJZ2197" s="218"/>
      <c r="GKA2197" s="218"/>
      <c r="GKB2197" s="218"/>
      <c r="GKC2197" s="218"/>
      <c r="GKD2197" s="218"/>
      <c r="GKE2197" s="218"/>
      <c r="GKF2197" s="218"/>
      <c r="GKG2197" s="218"/>
      <c r="GKH2197" s="218"/>
      <c r="GKI2197" s="218"/>
      <c r="GKJ2197" s="218"/>
      <c r="GKK2197" s="218"/>
      <c r="GKL2197" s="218"/>
      <c r="GKM2197" s="218"/>
      <c r="GKN2197" s="218"/>
      <c r="GKO2197" s="218"/>
      <c r="GKP2197" s="218"/>
      <c r="GKQ2197" s="218"/>
      <c r="GKR2197" s="218"/>
      <c r="GKS2197" s="218"/>
      <c r="GKT2197" s="218"/>
      <c r="GKU2197" s="218"/>
      <c r="GKV2197" s="218"/>
      <c r="GKW2197" s="218"/>
      <c r="GKX2197" s="218"/>
      <c r="GKY2197" s="218"/>
      <c r="GKZ2197" s="218"/>
      <c r="GLA2197" s="218"/>
      <c r="GLB2197" s="218"/>
      <c r="GLC2197" s="218"/>
      <c r="GLD2197" s="218"/>
      <c r="GLE2197" s="218"/>
      <c r="GLF2197" s="218"/>
      <c r="GLG2197" s="218"/>
      <c r="GLH2197" s="218"/>
      <c r="GLI2197" s="218"/>
      <c r="GLJ2197" s="218"/>
      <c r="GLK2197" s="218"/>
      <c r="GLL2197" s="218"/>
      <c r="GLM2197" s="218"/>
      <c r="GLN2197" s="218"/>
      <c r="GLO2197" s="218"/>
      <c r="GLP2197" s="218"/>
      <c r="GLQ2197" s="218"/>
      <c r="GLR2197" s="218"/>
      <c r="GLS2197" s="218"/>
      <c r="GLT2197" s="218"/>
      <c r="GLU2197" s="218"/>
      <c r="GLV2197" s="218"/>
      <c r="GLW2197" s="218"/>
      <c r="GLX2197" s="218"/>
      <c r="GLY2197" s="218"/>
      <c r="GLZ2197" s="218"/>
      <c r="GMA2197" s="218"/>
      <c r="GMB2197" s="218"/>
      <c r="GMC2197" s="218"/>
      <c r="GMD2197" s="218"/>
      <c r="GME2197" s="218"/>
      <c r="GMF2197" s="218"/>
      <c r="GMG2197" s="218"/>
      <c r="GMH2197" s="218"/>
      <c r="GMI2197" s="218"/>
      <c r="GMJ2197" s="218"/>
      <c r="GMK2197" s="218"/>
      <c r="GML2197" s="218"/>
      <c r="GMM2197" s="218"/>
      <c r="GMN2197" s="218"/>
      <c r="GMO2197" s="218"/>
      <c r="GMP2197" s="218"/>
      <c r="GMQ2197" s="218"/>
      <c r="GMR2197" s="218"/>
      <c r="GMS2197" s="218"/>
      <c r="GMT2197" s="218"/>
      <c r="GMU2197" s="218"/>
      <c r="GMV2197" s="218"/>
      <c r="GMW2197" s="218"/>
      <c r="GMX2197" s="218"/>
      <c r="GMY2197" s="218"/>
      <c r="GMZ2197" s="218"/>
      <c r="GNA2197" s="218"/>
      <c r="GNB2197" s="218"/>
      <c r="GNC2197" s="218"/>
      <c r="GND2197" s="218"/>
      <c r="GNE2197" s="218"/>
      <c r="GNF2197" s="218"/>
      <c r="GNG2197" s="218"/>
      <c r="GNH2197" s="218"/>
      <c r="GNI2197" s="218"/>
      <c r="GNJ2197" s="218"/>
      <c r="GNK2197" s="218"/>
      <c r="GNL2197" s="218"/>
      <c r="GNM2197" s="218"/>
      <c r="GNN2197" s="218"/>
      <c r="GNO2197" s="218"/>
      <c r="GNP2197" s="218"/>
      <c r="GNQ2197" s="218"/>
      <c r="GNR2197" s="218"/>
      <c r="GNS2197" s="218"/>
      <c r="GNT2197" s="218"/>
      <c r="GNU2197" s="218"/>
      <c r="GNV2197" s="218"/>
      <c r="GNW2197" s="218"/>
      <c r="GNX2197" s="218"/>
      <c r="GNY2197" s="218"/>
      <c r="GNZ2197" s="218"/>
      <c r="GOA2197" s="218"/>
      <c r="GOB2197" s="218"/>
      <c r="GOC2197" s="218"/>
      <c r="GOD2197" s="218"/>
      <c r="GOE2197" s="218"/>
      <c r="GOF2197" s="218"/>
      <c r="GOG2197" s="218"/>
      <c r="GOH2197" s="218"/>
      <c r="GOI2197" s="218"/>
      <c r="GOJ2197" s="218"/>
      <c r="GOK2197" s="218"/>
      <c r="GOL2197" s="218"/>
      <c r="GOM2197" s="218"/>
      <c r="GON2197" s="218"/>
      <c r="GOO2197" s="218"/>
      <c r="GOP2197" s="218"/>
      <c r="GOQ2197" s="218"/>
      <c r="GOR2197" s="218"/>
      <c r="GOS2197" s="218"/>
      <c r="GOT2197" s="218"/>
      <c r="GOU2197" s="218"/>
      <c r="GOV2197" s="218"/>
      <c r="GOW2197" s="218"/>
      <c r="GOX2197" s="218"/>
      <c r="GOY2197" s="218"/>
      <c r="GOZ2197" s="218"/>
      <c r="GPA2197" s="218"/>
      <c r="GPB2197" s="218"/>
      <c r="GPC2197" s="218"/>
      <c r="GPD2197" s="218"/>
      <c r="GPE2197" s="218"/>
      <c r="GPF2197" s="218"/>
      <c r="GPG2197" s="218"/>
      <c r="GPH2197" s="218"/>
      <c r="GPI2197" s="218"/>
      <c r="GPJ2197" s="218"/>
      <c r="GPK2197" s="218"/>
      <c r="GPL2197" s="218"/>
      <c r="GPM2197" s="218"/>
      <c r="GPN2197" s="218"/>
      <c r="GPO2197" s="218"/>
      <c r="GPP2197" s="218"/>
      <c r="GPQ2197" s="218"/>
      <c r="GPR2197" s="218"/>
      <c r="GPS2197" s="218"/>
      <c r="GPT2197" s="218"/>
      <c r="GPU2197" s="218"/>
      <c r="GPV2197" s="218"/>
      <c r="GPW2197" s="218"/>
      <c r="GPX2197" s="218"/>
      <c r="GPY2197" s="218"/>
      <c r="GPZ2197" s="218"/>
      <c r="GQA2197" s="218"/>
      <c r="GQB2197" s="218"/>
      <c r="GQC2197" s="218"/>
      <c r="GQD2197" s="218"/>
      <c r="GQE2197" s="218"/>
      <c r="GQF2197" s="218"/>
      <c r="GQG2197" s="218"/>
      <c r="GQH2197" s="218"/>
      <c r="GQI2197" s="218"/>
      <c r="GQJ2197" s="218"/>
      <c r="GQK2197" s="218"/>
      <c r="GQL2197" s="218"/>
      <c r="GQM2197" s="218"/>
      <c r="GQN2197" s="218"/>
      <c r="GQO2197" s="218"/>
      <c r="GQP2197" s="218"/>
      <c r="GQQ2197" s="218"/>
      <c r="GQR2197" s="218"/>
      <c r="GQS2197" s="218"/>
      <c r="GQT2197" s="218"/>
      <c r="GQU2197" s="218"/>
      <c r="GQV2197" s="218"/>
      <c r="GQW2197" s="218"/>
      <c r="GQX2197" s="218"/>
      <c r="GQY2197" s="218"/>
      <c r="GQZ2197" s="218"/>
      <c r="GRA2197" s="218"/>
      <c r="GRB2197" s="218"/>
      <c r="GRC2197" s="218"/>
      <c r="GRD2197" s="218"/>
      <c r="GRE2197" s="218"/>
      <c r="GRF2197" s="218"/>
      <c r="GRG2197" s="218"/>
      <c r="GRH2197" s="218"/>
      <c r="GRI2197" s="218"/>
      <c r="GRJ2197" s="218"/>
      <c r="GRK2197" s="218"/>
      <c r="GRL2197" s="218"/>
      <c r="GRM2197" s="218"/>
      <c r="GRN2197" s="218"/>
      <c r="GRO2197" s="218"/>
      <c r="GRP2197" s="218"/>
      <c r="GRQ2197" s="218"/>
      <c r="GRR2197" s="218"/>
      <c r="GRS2197" s="218"/>
      <c r="GRT2197" s="218"/>
      <c r="GRU2197" s="218"/>
      <c r="GRV2197" s="218"/>
      <c r="GRW2197" s="218"/>
      <c r="GRX2197" s="218"/>
      <c r="GRY2197" s="218"/>
      <c r="GRZ2197" s="218"/>
      <c r="GSA2197" s="218"/>
      <c r="GSB2197" s="218"/>
      <c r="GSC2197" s="218"/>
      <c r="GSD2197" s="218"/>
      <c r="GSE2197" s="218"/>
      <c r="GSF2197" s="218"/>
      <c r="GSG2197" s="218"/>
      <c r="GSH2197" s="218"/>
      <c r="GSI2197" s="218"/>
      <c r="GSJ2197" s="218"/>
      <c r="GSK2197" s="218"/>
      <c r="GSL2197" s="218"/>
      <c r="GSM2197" s="218"/>
      <c r="GSN2197" s="218"/>
      <c r="GSO2197" s="218"/>
      <c r="GSP2197" s="218"/>
      <c r="GSQ2197" s="218"/>
      <c r="GSR2197" s="218"/>
      <c r="GSS2197" s="218"/>
      <c r="GST2197" s="218"/>
      <c r="GSU2197" s="218"/>
      <c r="GSV2197" s="218"/>
      <c r="GSW2197" s="218"/>
      <c r="GSX2197" s="218"/>
      <c r="GSY2197" s="218"/>
      <c r="GSZ2197" s="218"/>
      <c r="GTA2197" s="218"/>
      <c r="GTB2197" s="218"/>
      <c r="GTC2197" s="218"/>
      <c r="GTD2197" s="218"/>
      <c r="GTE2197" s="218"/>
      <c r="GTF2197" s="218"/>
      <c r="GTG2197" s="218"/>
      <c r="GTH2197" s="218"/>
      <c r="GTI2197" s="218"/>
      <c r="GTJ2197" s="218"/>
      <c r="GTK2197" s="218"/>
      <c r="GTL2197" s="218"/>
      <c r="GTM2197" s="218"/>
      <c r="GTN2197" s="218"/>
      <c r="GTO2197" s="218"/>
      <c r="GTP2197" s="218"/>
      <c r="GTQ2197" s="218"/>
      <c r="GTR2197" s="218"/>
      <c r="GTS2197" s="218"/>
      <c r="GTT2197" s="218"/>
      <c r="GTU2197" s="218"/>
      <c r="GTV2197" s="218"/>
      <c r="GTW2197" s="218"/>
      <c r="GTX2197" s="218"/>
      <c r="GTY2197" s="218"/>
      <c r="GTZ2197" s="218"/>
      <c r="GUA2197" s="218"/>
      <c r="GUB2197" s="218"/>
      <c r="GUC2197" s="218"/>
      <c r="GUD2197" s="218"/>
      <c r="GUE2197" s="218"/>
      <c r="GUF2197" s="218"/>
      <c r="GUG2197" s="218"/>
      <c r="GUH2197" s="218"/>
      <c r="GUI2197" s="218"/>
      <c r="GUJ2197" s="218"/>
      <c r="GUK2197" s="218"/>
      <c r="GUL2197" s="218"/>
      <c r="GUM2197" s="218"/>
      <c r="GUN2197" s="218"/>
      <c r="GUO2197" s="218"/>
      <c r="GUP2197" s="218"/>
      <c r="GUQ2197" s="218"/>
      <c r="GUR2197" s="218"/>
      <c r="GUS2197" s="218"/>
      <c r="GUT2197" s="218"/>
      <c r="GUU2197" s="218"/>
      <c r="GUV2197" s="218"/>
      <c r="GUW2197" s="218"/>
      <c r="GUX2197" s="218"/>
      <c r="GUY2197" s="218"/>
      <c r="GUZ2197" s="218"/>
      <c r="GVA2197" s="218"/>
      <c r="GVB2197" s="218"/>
      <c r="GVC2197" s="218"/>
      <c r="GVD2197" s="218"/>
      <c r="GVE2197" s="218"/>
      <c r="GVF2197" s="218"/>
      <c r="GVG2197" s="218"/>
      <c r="GVH2197" s="218"/>
      <c r="GVI2197" s="218"/>
      <c r="GVJ2197" s="218"/>
      <c r="GVK2197" s="218"/>
      <c r="GVL2197" s="218"/>
      <c r="GVM2197" s="218"/>
      <c r="GVN2197" s="218"/>
      <c r="GVO2197" s="218"/>
      <c r="GVP2197" s="218"/>
      <c r="GVQ2197" s="218"/>
      <c r="GVR2197" s="218"/>
      <c r="GVS2197" s="218"/>
      <c r="GVT2197" s="218"/>
      <c r="GVU2197" s="218"/>
      <c r="GVV2197" s="218"/>
      <c r="GVW2197" s="218"/>
      <c r="GVX2197" s="218"/>
      <c r="GVY2197" s="218"/>
      <c r="GVZ2197" s="218"/>
      <c r="GWA2197" s="218"/>
      <c r="GWB2197" s="218"/>
      <c r="GWC2197" s="218"/>
      <c r="GWD2197" s="218"/>
      <c r="GWE2197" s="218"/>
      <c r="GWF2197" s="218"/>
      <c r="GWG2197" s="218"/>
      <c r="GWH2197" s="218"/>
      <c r="GWI2197" s="218"/>
      <c r="GWJ2197" s="218"/>
      <c r="GWK2197" s="218"/>
      <c r="GWL2197" s="218"/>
      <c r="GWM2197" s="218"/>
      <c r="GWN2197" s="218"/>
      <c r="GWO2197" s="218"/>
      <c r="GWP2197" s="218"/>
      <c r="GWQ2197" s="218"/>
      <c r="GWR2197" s="218"/>
      <c r="GWS2197" s="218"/>
      <c r="GWT2197" s="218"/>
      <c r="GWU2197" s="218"/>
      <c r="GWV2197" s="218"/>
      <c r="GWW2197" s="218"/>
      <c r="GWX2197" s="218"/>
      <c r="GWY2197" s="218"/>
      <c r="GWZ2197" s="218"/>
      <c r="GXA2197" s="218"/>
      <c r="GXB2197" s="218"/>
      <c r="GXC2197" s="218"/>
      <c r="GXD2197" s="218"/>
      <c r="GXE2197" s="218"/>
      <c r="GXF2197" s="218"/>
      <c r="GXG2197" s="218"/>
      <c r="GXH2197" s="218"/>
      <c r="GXI2197" s="218"/>
      <c r="GXJ2197" s="218"/>
      <c r="GXK2197" s="218"/>
      <c r="GXL2197" s="218"/>
      <c r="GXM2197" s="218"/>
      <c r="GXN2197" s="218"/>
      <c r="GXO2197" s="218"/>
      <c r="GXP2197" s="218"/>
      <c r="GXQ2197" s="218"/>
      <c r="GXR2197" s="218"/>
      <c r="GXS2197" s="218"/>
      <c r="GXT2197" s="218"/>
      <c r="GXU2197" s="218"/>
      <c r="GXV2197" s="218"/>
      <c r="GXW2197" s="218"/>
      <c r="GXX2197" s="218"/>
      <c r="GXY2197" s="218"/>
      <c r="GXZ2197" s="218"/>
      <c r="GYA2197" s="218"/>
      <c r="GYB2197" s="218"/>
      <c r="GYC2197" s="218"/>
      <c r="GYD2197" s="218"/>
      <c r="GYE2197" s="218"/>
      <c r="GYF2197" s="218"/>
      <c r="GYG2197" s="218"/>
      <c r="GYH2197" s="218"/>
      <c r="GYI2197" s="218"/>
      <c r="GYJ2197" s="218"/>
      <c r="GYK2197" s="218"/>
      <c r="GYL2197" s="218"/>
      <c r="GYM2197" s="218"/>
      <c r="GYN2197" s="218"/>
      <c r="GYO2197" s="218"/>
      <c r="GYP2197" s="218"/>
      <c r="GYQ2197" s="218"/>
      <c r="GYR2197" s="218"/>
      <c r="GYS2197" s="218"/>
      <c r="GYT2197" s="218"/>
      <c r="GYU2197" s="218"/>
      <c r="GYV2197" s="218"/>
      <c r="GYW2197" s="218"/>
      <c r="GYX2197" s="218"/>
      <c r="GYY2197" s="218"/>
      <c r="GYZ2197" s="218"/>
      <c r="GZA2197" s="218"/>
      <c r="GZB2197" s="218"/>
      <c r="GZC2197" s="218"/>
      <c r="GZD2197" s="218"/>
      <c r="GZE2197" s="218"/>
      <c r="GZF2197" s="218"/>
      <c r="GZG2197" s="218"/>
      <c r="GZH2197" s="218"/>
      <c r="GZI2197" s="218"/>
      <c r="GZJ2197" s="218"/>
      <c r="GZK2197" s="218"/>
      <c r="GZL2197" s="218"/>
      <c r="GZM2197" s="218"/>
      <c r="GZN2197" s="218"/>
      <c r="GZO2197" s="218"/>
      <c r="GZP2197" s="218"/>
      <c r="GZQ2197" s="218"/>
      <c r="GZR2197" s="218"/>
      <c r="GZS2197" s="218"/>
      <c r="GZT2197" s="218"/>
      <c r="GZU2197" s="218"/>
      <c r="GZV2197" s="218"/>
      <c r="GZW2197" s="218"/>
      <c r="GZX2197" s="218"/>
      <c r="GZY2197" s="218"/>
      <c r="GZZ2197" s="218"/>
      <c r="HAA2197" s="218"/>
      <c r="HAB2197" s="218"/>
      <c r="HAC2197" s="218"/>
      <c r="HAD2197" s="218"/>
      <c r="HAE2197" s="218"/>
      <c r="HAF2197" s="218"/>
      <c r="HAG2197" s="218"/>
      <c r="HAH2197" s="218"/>
      <c r="HAI2197" s="218"/>
      <c r="HAJ2197" s="218"/>
      <c r="HAK2197" s="218"/>
      <c r="HAL2197" s="218"/>
      <c r="HAM2197" s="218"/>
      <c r="HAN2197" s="218"/>
      <c r="HAO2197" s="218"/>
      <c r="HAP2197" s="218"/>
      <c r="HAQ2197" s="218"/>
      <c r="HAR2197" s="218"/>
      <c r="HAS2197" s="218"/>
      <c r="HAT2197" s="218"/>
      <c r="HAU2197" s="218"/>
      <c r="HAV2197" s="218"/>
      <c r="HAW2197" s="218"/>
      <c r="HAX2197" s="218"/>
      <c r="HAY2197" s="218"/>
      <c r="HAZ2197" s="218"/>
      <c r="HBA2197" s="218"/>
      <c r="HBB2197" s="218"/>
      <c r="HBC2197" s="218"/>
      <c r="HBD2197" s="218"/>
      <c r="HBE2197" s="218"/>
      <c r="HBF2197" s="218"/>
      <c r="HBG2197" s="218"/>
      <c r="HBH2197" s="218"/>
      <c r="HBI2197" s="218"/>
      <c r="HBJ2197" s="218"/>
      <c r="HBK2197" s="218"/>
      <c r="HBL2197" s="218"/>
      <c r="HBM2197" s="218"/>
      <c r="HBN2197" s="218"/>
      <c r="HBO2197" s="218"/>
      <c r="HBP2197" s="218"/>
      <c r="HBQ2197" s="218"/>
      <c r="HBR2197" s="218"/>
      <c r="HBS2197" s="218"/>
      <c r="HBT2197" s="218"/>
      <c r="HBU2197" s="218"/>
      <c r="HBV2197" s="218"/>
      <c r="HBW2197" s="218"/>
      <c r="HBX2197" s="218"/>
      <c r="HBY2197" s="218"/>
      <c r="HBZ2197" s="218"/>
      <c r="HCA2197" s="218"/>
      <c r="HCB2197" s="218"/>
      <c r="HCC2197" s="218"/>
      <c r="HCD2197" s="218"/>
      <c r="HCE2197" s="218"/>
      <c r="HCF2197" s="218"/>
      <c r="HCG2197" s="218"/>
      <c r="HCH2197" s="218"/>
      <c r="HCI2197" s="218"/>
      <c r="HCJ2197" s="218"/>
      <c r="HCK2197" s="218"/>
      <c r="HCL2197" s="218"/>
      <c r="HCM2197" s="218"/>
      <c r="HCN2197" s="218"/>
      <c r="HCO2197" s="218"/>
      <c r="HCP2197" s="218"/>
      <c r="HCQ2197" s="218"/>
      <c r="HCR2197" s="218"/>
      <c r="HCS2197" s="218"/>
      <c r="HCT2197" s="218"/>
      <c r="HCU2197" s="218"/>
      <c r="HCV2197" s="218"/>
      <c r="HCW2197" s="218"/>
      <c r="HCX2197" s="218"/>
      <c r="HCY2197" s="218"/>
      <c r="HCZ2197" s="218"/>
      <c r="HDA2197" s="218"/>
      <c r="HDB2197" s="218"/>
      <c r="HDC2197" s="218"/>
      <c r="HDD2197" s="218"/>
      <c r="HDE2197" s="218"/>
      <c r="HDF2197" s="218"/>
      <c r="HDG2197" s="218"/>
      <c r="HDH2197" s="218"/>
      <c r="HDI2197" s="218"/>
      <c r="HDJ2197" s="218"/>
      <c r="HDK2197" s="218"/>
      <c r="HDL2197" s="218"/>
      <c r="HDM2197" s="218"/>
      <c r="HDN2197" s="218"/>
      <c r="HDO2197" s="218"/>
      <c r="HDP2197" s="218"/>
      <c r="HDQ2197" s="218"/>
      <c r="HDR2197" s="218"/>
      <c r="HDS2197" s="218"/>
      <c r="HDT2197" s="218"/>
      <c r="HDU2197" s="218"/>
      <c r="HDV2197" s="218"/>
      <c r="HDW2197" s="218"/>
      <c r="HDX2197" s="218"/>
      <c r="HDY2197" s="218"/>
      <c r="HDZ2197" s="218"/>
      <c r="HEA2197" s="218"/>
      <c r="HEB2197" s="218"/>
      <c r="HEC2197" s="218"/>
      <c r="HED2197" s="218"/>
      <c r="HEE2197" s="218"/>
      <c r="HEF2197" s="218"/>
      <c r="HEG2197" s="218"/>
      <c r="HEH2197" s="218"/>
      <c r="HEI2197" s="218"/>
      <c r="HEJ2197" s="218"/>
      <c r="HEK2197" s="218"/>
      <c r="HEL2197" s="218"/>
      <c r="HEM2197" s="218"/>
      <c r="HEN2197" s="218"/>
      <c r="HEO2197" s="218"/>
      <c r="HEP2197" s="218"/>
      <c r="HEQ2197" s="218"/>
      <c r="HER2197" s="218"/>
      <c r="HES2197" s="218"/>
      <c r="HET2197" s="218"/>
      <c r="HEU2197" s="218"/>
      <c r="HEV2197" s="218"/>
      <c r="HEW2197" s="218"/>
      <c r="HEX2197" s="218"/>
      <c r="HEY2197" s="218"/>
      <c r="HEZ2197" s="218"/>
      <c r="HFA2197" s="218"/>
      <c r="HFB2197" s="218"/>
      <c r="HFC2197" s="218"/>
      <c r="HFD2197" s="218"/>
      <c r="HFE2197" s="218"/>
      <c r="HFF2197" s="218"/>
      <c r="HFG2197" s="218"/>
      <c r="HFH2197" s="218"/>
      <c r="HFI2197" s="218"/>
      <c r="HFJ2197" s="218"/>
      <c r="HFK2197" s="218"/>
      <c r="HFL2197" s="218"/>
      <c r="HFM2197" s="218"/>
      <c r="HFN2197" s="218"/>
      <c r="HFO2197" s="218"/>
      <c r="HFP2197" s="218"/>
      <c r="HFQ2197" s="218"/>
      <c r="HFR2197" s="218"/>
      <c r="HFS2197" s="218"/>
      <c r="HFT2197" s="218"/>
      <c r="HFU2197" s="218"/>
      <c r="HFV2197" s="218"/>
      <c r="HFW2197" s="218"/>
      <c r="HFX2197" s="218"/>
      <c r="HFY2197" s="218"/>
      <c r="HFZ2197" s="218"/>
      <c r="HGA2197" s="218"/>
      <c r="HGB2197" s="218"/>
      <c r="HGC2197" s="218"/>
      <c r="HGD2197" s="218"/>
      <c r="HGE2197" s="218"/>
      <c r="HGF2197" s="218"/>
      <c r="HGG2197" s="218"/>
      <c r="HGH2197" s="218"/>
      <c r="HGI2197" s="218"/>
      <c r="HGJ2197" s="218"/>
      <c r="HGK2197" s="218"/>
      <c r="HGL2197" s="218"/>
      <c r="HGM2197" s="218"/>
      <c r="HGN2197" s="218"/>
      <c r="HGO2197" s="218"/>
      <c r="HGP2197" s="218"/>
      <c r="HGQ2197" s="218"/>
      <c r="HGR2197" s="218"/>
      <c r="HGS2197" s="218"/>
      <c r="HGT2197" s="218"/>
      <c r="HGU2197" s="218"/>
      <c r="HGV2197" s="218"/>
      <c r="HGW2197" s="218"/>
      <c r="HGX2197" s="218"/>
      <c r="HGY2197" s="218"/>
      <c r="HGZ2197" s="218"/>
      <c r="HHA2197" s="218"/>
      <c r="HHB2197" s="218"/>
      <c r="HHC2197" s="218"/>
      <c r="HHD2197" s="218"/>
      <c r="HHE2197" s="218"/>
      <c r="HHF2197" s="218"/>
      <c r="HHG2197" s="218"/>
      <c r="HHH2197" s="218"/>
      <c r="HHI2197" s="218"/>
      <c r="HHJ2197" s="218"/>
      <c r="HHK2197" s="218"/>
      <c r="HHL2197" s="218"/>
      <c r="HHM2197" s="218"/>
      <c r="HHN2197" s="218"/>
      <c r="HHO2197" s="218"/>
      <c r="HHP2197" s="218"/>
      <c r="HHQ2197" s="218"/>
      <c r="HHR2197" s="218"/>
      <c r="HHS2197" s="218"/>
      <c r="HHT2197" s="218"/>
      <c r="HHU2197" s="218"/>
      <c r="HHV2197" s="218"/>
      <c r="HHW2197" s="218"/>
      <c r="HHX2197" s="218"/>
      <c r="HHY2197" s="218"/>
      <c r="HHZ2197" s="218"/>
      <c r="HIA2197" s="218"/>
      <c r="HIB2197" s="218"/>
      <c r="HIC2197" s="218"/>
      <c r="HID2197" s="218"/>
      <c r="HIE2197" s="218"/>
      <c r="HIF2197" s="218"/>
      <c r="HIG2197" s="218"/>
      <c r="HIH2197" s="218"/>
      <c r="HII2197" s="218"/>
      <c r="HIJ2197" s="218"/>
      <c r="HIK2197" s="218"/>
      <c r="HIL2197" s="218"/>
      <c r="HIM2197" s="218"/>
      <c r="HIN2197" s="218"/>
      <c r="HIO2197" s="218"/>
      <c r="HIP2197" s="218"/>
      <c r="HIQ2197" s="218"/>
      <c r="HIR2197" s="218"/>
      <c r="HIS2197" s="218"/>
      <c r="HIT2197" s="218"/>
      <c r="HIU2197" s="218"/>
      <c r="HIV2197" s="218"/>
      <c r="HIW2197" s="218"/>
      <c r="HIX2197" s="218"/>
      <c r="HIY2197" s="218"/>
      <c r="HIZ2197" s="218"/>
      <c r="HJA2197" s="218"/>
      <c r="HJB2197" s="218"/>
      <c r="HJC2197" s="218"/>
      <c r="HJD2197" s="218"/>
      <c r="HJE2197" s="218"/>
      <c r="HJF2197" s="218"/>
      <c r="HJG2197" s="218"/>
      <c r="HJH2197" s="218"/>
      <c r="HJI2197" s="218"/>
      <c r="HJJ2197" s="218"/>
      <c r="HJK2197" s="218"/>
      <c r="HJL2197" s="218"/>
      <c r="HJM2197" s="218"/>
      <c r="HJN2197" s="218"/>
      <c r="HJO2197" s="218"/>
      <c r="HJP2197" s="218"/>
      <c r="HJQ2197" s="218"/>
      <c r="HJR2197" s="218"/>
      <c r="HJS2197" s="218"/>
      <c r="HJT2197" s="218"/>
      <c r="HJU2197" s="218"/>
      <c r="HJV2197" s="218"/>
      <c r="HJW2197" s="218"/>
      <c r="HJX2197" s="218"/>
      <c r="HJY2197" s="218"/>
      <c r="HJZ2197" s="218"/>
      <c r="HKA2197" s="218"/>
      <c r="HKB2197" s="218"/>
      <c r="HKC2197" s="218"/>
      <c r="HKD2197" s="218"/>
      <c r="HKE2197" s="218"/>
      <c r="HKF2197" s="218"/>
      <c r="HKG2197" s="218"/>
      <c r="HKH2197" s="218"/>
      <c r="HKI2197" s="218"/>
      <c r="HKJ2197" s="218"/>
      <c r="HKK2197" s="218"/>
      <c r="HKL2197" s="218"/>
      <c r="HKM2197" s="218"/>
      <c r="HKN2197" s="218"/>
      <c r="HKO2197" s="218"/>
      <c r="HKP2197" s="218"/>
      <c r="HKQ2197" s="218"/>
      <c r="HKR2197" s="218"/>
      <c r="HKS2197" s="218"/>
      <c r="HKT2197" s="218"/>
      <c r="HKU2197" s="218"/>
      <c r="HKV2197" s="218"/>
      <c r="HKW2197" s="218"/>
      <c r="HKX2197" s="218"/>
      <c r="HKY2197" s="218"/>
      <c r="HKZ2197" s="218"/>
      <c r="HLA2197" s="218"/>
      <c r="HLB2197" s="218"/>
      <c r="HLC2197" s="218"/>
      <c r="HLD2197" s="218"/>
      <c r="HLE2197" s="218"/>
      <c r="HLF2197" s="218"/>
      <c r="HLG2197" s="218"/>
      <c r="HLH2197" s="218"/>
      <c r="HLI2197" s="218"/>
      <c r="HLJ2197" s="218"/>
      <c r="HLK2197" s="218"/>
      <c r="HLL2197" s="218"/>
      <c r="HLM2197" s="218"/>
      <c r="HLN2197" s="218"/>
      <c r="HLO2197" s="218"/>
      <c r="HLP2197" s="218"/>
      <c r="HLQ2197" s="218"/>
      <c r="HLR2197" s="218"/>
      <c r="HLS2197" s="218"/>
      <c r="HLT2197" s="218"/>
      <c r="HLU2197" s="218"/>
      <c r="HLV2197" s="218"/>
      <c r="HLW2197" s="218"/>
      <c r="HLX2197" s="218"/>
      <c r="HLY2197" s="218"/>
      <c r="HLZ2197" s="218"/>
      <c r="HMA2197" s="218"/>
      <c r="HMB2197" s="218"/>
      <c r="HMC2197" s="218"/>
      <c r="HMD2197" s="218"/>
      <c r="HME2197" s="218"/>
      <c r="HMF2197" s="218"/>
      <c r="HMG2197" s="218"/>
      <c r="HMH2197" s="218"/>
      <c r="HMI2197" s="218"/>
      <c r="HMJ2197" s="218"/>
      <c r="HMK2197" s="218"/>
      <c r="HML2197" s="218"/>
      <c r="HMM2197" s="218"/>
      <c r="HMN2197" s="218"/>
      <c r="HMO2197" s="218"/>
      <c r="HMP2197" s="218"/>
      <c r="HMQ2197" s="218"/>
      <c r="HMR2197" s="218"/>
      <c r="HMS2197" s="218"/>
      <c r="HMT2197" s="218"/>
      <c r="HMU2197" s="218"/>
      <c r="HMV2197" s="218"/>
      <c r="HMW2197" s="218"/>
      <c r="HMX2197" s="218"/>
      <c r="HMY2197" s="218"/>
      <c r="HMZ2197" s="218"/>
      <c r="HNA2197" s="218"/>
      <c r="HNB2197" s="218"/>
      <c r="HNC2197" s="218"/>
      <c r="HND2197" s="218"/>
      <c r="HNE2197" s="218"/>
      <c r="HNF2197" s="218"/>
      <c r="HNG2197" s="218"/>
      <c r="HNH2197" s="218"/>
      <c r="HNI2197" s="218"/>
      <c r="HNJ2197" s="218"/>
      <c r="HNK2197" s="218"/>
      <c r="HNL2197" s="218"/>
      <c r="HNM2197" s="218"/>
      <c r="HNN2197" s="218"/>
      <c r="HNO2197" s="218"/>
      <c r="HNP2197" s="218"/>
      <c r="HNQ2197" s="218"/>
      <c r="HNR2197" s="218"/>
      <c r="HNS2197" s="218"/>
      <c r="HNT2197" s="218"/>
      <c r="HNU2197" s="218"/>
      <c r="HNV2197" s="218"/>
      <c r="HNW2197" s="218"/>
      <c r="HNX2197" s="218"/>
      <c r="HNY2197" s="218"/>
      <c r="HNZ2197" s="218"/>
      <c r="HOA2197" s="218"/>
      <c r="HOB2197" s="218"/>
      <c r="HOC2197" s="218"/>
      <c r="HOD2197" s="218"/>
      <c r="HOE2197" s="218"/>
      <c r="HOF2197" s="218"/>
      <c r="HOG2197" s="218"/>
      <c r="HOH2197" s="218"/>
      <c r="HOI2197" s="218"/>
      <c r="HOJ2197" s="218"/>
      <c r="HOK2197" s="218"/>
      <c r="HOL2197" s="218"/>
      <c r="HOM2197" s="218"/>
      <c r="HON2197" s="218"/>
      <c r="HOO2197" s="218"/>
      <c r="HOP2197" s="218"/>
      <c r="HOQ2197" s="218"/>
      <c r="HOR2197" s="218"/>
      <c r="HOS2197" s="218"/>
      <c r="HOT2197" s="218"/>
      <c r="HOU2197" s="218"/>
      <c r="HOV2197" s="218"/>
      <c r="HOW2197" s="218"/>
      <c r="HOX2197" s="218"/>
      <c r="HOY2197" s="218"/>
      <c r="HOZ2197" s="218"/>
      <c r="HPA2197" s="218"/>
      <c r="HPB2197" s="218"/>
      <c r="HPC2197" s="218"/>
      <c r="HPD2197" s="218"/>
      <c r="HPE2197" s="218"/>
      <c r="HPF2197" s="218"/>
      <c r="HPG2197" s="218"/>
      <c r="HPH2197" s="218"/>
      <c r="HPI2197" s="218"/>
      <c r="HPJ2197" s="218"/>
      <c r="HPK2197" s="218"/>
      <c r="HPL2197" s="218"/>
      <c r="HPM2197" s="218"/>
      <c r="HPN2197" s="218"/>
      <c r="HPO2197" s="218"/>
      <c r="HPP2197" s="218"/>
      <c r="HPQ2197" s="218"/>
      <c r="HPR2197" s="218"/>
      <c r="HPS2197" s="218"/>
      <c r="HPT2197" s="218"/>
      <c r="HPU2197" s="218"/>
      <c r="HPV2197" s="218"/>
      <c r="HPW2197" s="218"/>
      <c r="HPX2197" s="218"/>
      <c r="HPY2197" s="218"/>
      <c r="HPZ2197" s="218"/>
      <c r="HQA2197" s="218"/>
      <c r="HQB2197" s="218"/>
      <c r="HQC2197" s="218"/>
      <c r="HQD2197" s="218"/>
      <c r="HQE2197" s="218"/>
      <c r="HQF2197" s="218"/>
      <c r="HQG2197" s="218"/>
      <c r="HQH2197" s="218"/>
      <c r="HQI2197" s="218"/>
      <c r="HQJ2197" s="218"/>
      <c r="HQK2197" s="218"/>
      <c r="HQL2197" s="218"/>
      <c r="HQM2197" s="218"/>
      <c r="HQN2197" s="218"/>
      <c r="HQO2197" s="218"/>
      <c r="HQP2197" s="218"/>
      <c r="HQQ2197" s="218"/>
      <c r="HQR2197" s="218"/>
      <c r="HQS2197" s="218"/>
      <c r="HQT2197" s="218"/>
      <c r="HQU2197" s="218"/>
      <c r="HQV2197" s="218"/>
      <c r="HQW2197" s="218"/>
      <c r="HQX2197" s="218"/>
      <c r="HQY2197" s="218"/>
      <c r="HQZ2197" s="218"/>
      <c r="HRA2197" s="218"/>
      <c r="HRB2197" s="218"/>
      <c r="HRC2197" s="218"/>
      <c r="HRD2197" s="218"/>
      <c r="HRE2197" s="218"/>
      <c r="HRF2197" s="218"/>
      <c r="HRG2197" s="218"/>
      <c r="HRH2197" s="218"/>
      <c r="HRI2197" s="218"/>
      <c r="HRJ2197" s="218"/>
      <c r="HRK2197" s="218"/>
      <c r="HRL2197" s="218"/>
      <c r="HRM2197" s="218"/>
      <c r="HRN2197" s="218"/>
      <c r="HRO2197" s="218"/>
      <c r="HRP2197" s="218"/>
      <c r="HRQ2197" s="218"/>
      <c r="HRR2197" s="218"/>
      <c r="HRS2197" s="218"/>
      <c r="HRT2197" s="218"/>
      <c r="HRU2197" s="218"/>
      <c r="HRV2197" s="218"/>
      <c r="HRW2197" s="218"/>
      <c r="HRX2197" s="218"/>
      <c r="HRY2197" s="218"/>
      <c r="HRZ2197" s="218"/>
      <c r="HSA2197" s="218"/>
      <c r="HSB2197" s="218"/>
      <c r="HSC2197" s="218"/>
      <c r="HSD2197" s="218"/>
      <c r="HSE2197" s="218"/>
      <c r="HSF2197" s="218"/>
      <c r="HSG2197" s="218"/>
      <c r="HSH2197" s="218"/>
      <c r="HSI2197" s="218"/>
      <c r="HSJ2197" s="218"/>
      <c r="HSK2197" s="218"/>
      <c r="HSL2197" s="218"/>
      <c r="HSM2197" s="218"/>
      <c r="HSN2197" s="218"/>
      <c r="HSO2197" s="218"/>
      <c r="HSP2197" s="218"/>
      <c r="HSQ2197" s="218"/>
      <c r="HSR2197" s="218"/>
      <c r="HSS2197" s="218"/>
      <c r="HST2197" s="218"/>
      <c r="HSU2197" s="218"/>
      <c r="HSV2197" s="218"/>
      <c r="HSW2197" s="218"/>
      <c r="HSX2197" s="218"/>
      <c r="HSY2197" s="218"/>
      <c r="HSZ2197" s="218"/>
      <c r="HTA2197" s="218"/>
      <c r="HTB2197" s="218"/>
      <c r="HTC2197" s="218"/>
      <c r="HTD2197" s="218"/>
      <c r="HTE2197" s="218"/>
      <c r="HTF2197" s="218"/>
      <c r="HTG2197" s="218"/>
      <c r="HTH2197" s="218"/>
      <c r="HTI2197" s="218"/>
      <c r="HTJ2197" s="218"/>
      <c r="HTK2197" s="218"/>
      <c r="HTL2197" s="218"/>
      <c r="HTM2197" s="218"/>
      <c r="HTN2197" s="218"/>
      <c r="HTO2197" s="218"/>
      <c r="HTP2197" s="218"/>
      <c r="HTQ2197" s="218"/>
      <c r="HTR2197" s="218"/>
      <c r="HTS2197" s="218"/>
      <c r="HTT2197" s="218"/>
      <c r="HTU2197" s="218"/>
      <c r="HTV2197" s="218"/>
      <c r="HTW2197" s="218"/>
      <c r="HTX2197" s="218"/>
      <c r="HTY2197" s="218"/>
      <c r="HTZ2197" s="218"/>
      <c r="HUA2197" s="218"/>
      <c r="HUB2197" s="218"/>
      <c r="HUC2197" s="218"/>
      <c r="HUD2197" s="218"/>
      <c r="HUE2197" s="218"/>
      <c r="HUF2197" s="218"/>
      <c r="HUG2197" s="218"/>
      <c r="HUH2197" s="218"/>
      <c r="HUI2197" s="218"/>
      <c r="HUJ2197" s="218"/>
      <c r="HUK2197" s="218"/>
      <c r="HUL2197" s="218"/>
      <c r="HUM2197" s="218"/>
      <c r="HUN2197" s="218"/>
      <c r="HUO2197" s="218"/>
      <c r="HUP2197" s="218"/>
      <c r="HUQ2197" s="218"/>
      <c r="HUR2197" s="218"/>
      <c r="HUS2197" s="218"/>
      <c r="HUT2197" s="218"/>
      <c r="HUU2197" s="218"/>
      <c r="HUV2197" s="218"/>
      <c r="HUW2197" s="218"/>
      <c r="HUX2197" s="218"/>
      <c r="HUY2197" s="218"/>
      <c r="HUZ2197" s="218"/>
      <c r="HVA2197" s="218"/>
      <c r="HVB2197" s="218"/>
      <c r="HVC2197" s="218"/>
      <c r="HVD2197" s="218"/>
      <c r="HVE2197" s="218"/>
      <c r="HVF2197" s="218"/>
      <c r="HVG2197" s="218"/>
      <c r="HVH2197" s="218"/>
      <c r="HVI2197" s="218"/>
      <c r="HVJ2197" s="218"/>
      <c r="HVK2197" s="218"/>
      <c r="HVL2197" s="218"/>
      <c r="HVM2197" s="218"/>
      <c r="HVN2197" s="218"/>
      <c r="HVO2197" s="218"/>
      <c r="HVP2197" s="218"/>
      <c r="HVQ2197" s="218"/>
      <c r="HVR2197" s="218"/>
      <c r="HVS2197" s="218"/>
      <c r="HVT2197" s="218"/>
      <c r="HVU2197" s="218"/>
      <c r="HVV2197" s="218"/>
      <c r="HVW2197" s="218"/>
      <c r="HVX2197" s="218"/>
      <c r="HVY2197" s="218"/>
      <c r="HVZ2197" s="218"/>
      <c r="HWA2197" s="218"/>
      <c r="HWB2197" s="218"/>
      <c r="HWC2197" s="218"/>
      <c r="HWD2197" s="218"/>
      <c r="HWE2197" s="218"/>
      <c r="HWF2197" s="218"/>
      <c r="HWG2197" s="218"/>
      <c r="HWH2197" s="218"/>
      <c r="HWI2197" s="218"/>
      <c r="HWJ2197" s="218"/>
      <c r="HWK2197" s="218"/>
      <c r="HWL2197" s="218"/>
      <c r="HWM2197" s="218"/>
      <c r="HWN2197" s="218"/>
      <c r="HWO2197" s="218"/>
      <c r="HWP2197" s="218"/>
      <c r="HWQ2197" s="218"/>
      <c r="HWR2197" s="218"/>
      <c r="HWS2197" s="218"/>
      <c r="HWT2197" s="218"/>
      <c r="HWU2197" s="218"/>
      <c r="HWV2197" s="218"/>
      <c r="HWW2197" s="218"/>
      <c r="HWX2197" s="218"/>
      <c r="HWY2197" s="218"/>
      <c r="HWZ2197" s="218"/>
      <c r="HXA2197" s="218"/>
      <c r="HXB2197" s="218"/>
      <c r="HXC2197" s="218"/>
      <c r="HXD2197" s="218"/>
      <c r="HXE2197" s="218"/>
      <c r="HXF2197" s="218"/>
      <c r="HXG2197" s="218"/>
      <c r="HXH2197" s="218"/>
      <c r="HXI2197" s="218"/>
      <c r="HXJ2197" s="218"/>
      <c r="HXK2197" s="218"/>
      <c r="HXL2197" s="218"/>
      <c r="HXM2197" s="218"/>
      <c r="HXN2197" s="218"/>
      <c r="HXO2197" s="218"/>
      <c r="HXP2197" s="218"/>
      <c r="HXQ2197" s="218"/>
      <c r="HXR2197" s="218"/>
      <c r="HXS2197" s="218"/>
      <c r="HXT2197" s="218"/>
      <c r="HXU2197" s="218"/>
      <c r="HXV2197" s="218"/>
      <c r="HXW2197" s="218"/>
      <c r="HXX2197" s="218"/>
      <c r="HXY2197" s="218"/>
      <c r="HXZ2197" s="218"/>
      <c r="HYA2197" s="218"/>
      <c r="HYB2197" s="218"/>
      <c r="HYC2197" s="218"/>
      <c r="HYD2197" s="218"/>
      <c r="HYE2197" s="218"/>
      <c r="HYF2197" s="218"/>
      <c r="HYG2197" s="218"/>
      <c r="HYH2197" s="218"/>
      <c r="HYI2197" s="218"/>
      <c r="HYJ2197" s="218"/>
      <c r="HYK2197" s="218"/>
      <c r="HYL2197" s="218"/>
      <c r="HYM2197" s="218"/>
      <c r="HYN2197" s="218"/>
      <c r="HYO2197" s="218"/>
      <c r="HYP2197" s="218"/>
      <c r="HYQ2197" s="218"/>
      <c r="HYR2197" s="218"/>
      <c r="HYS2197" s="218"/>
      <c r="HYT2197" s="218"/>
      <c r="HYU2197" s="218"/>
      <c r="HYV2197" s="218"/>
      <c r="HYW2197" s="218"/>
      <c r="HYX2197" s="218"/>
      <c r="HYY2197" s="218"/>
      <c r="HYZ2197" s="218"/>
      <c r="HZA2197" s="218"/>
      <c r="HZB2197" s="218"/>
      <c r="HZC2197" s="218"/>
      <c r="HZD2197" s="218"/>
      <c r="HZE2197" s="218"/>
      <c r="HZF2197" s="218"/>
      <c r="HZG2197" s="218"/>
      <c r="HZH2197" s="218"/>
      <c r="HZI2197" s="218"/>
      <c r="HZJ2197" s="218"/>
      <c r="HZK2197" s="218"/>
      <c r="HZL2197" s="218"/>
      <c r="HZM2197" s="218"/>
      <c r="HZN2197" s="218"/>
      <c r="HZO2197" s="218"/>
      <c r="HZP2197" s="218"/>
      <c r="HZQ2197" s="218"/>
      <c r="HZR2197" s="218"/>
      <c r="HZS2197" s="218"/>
      <c r="HZT2197" s="218"/>
      <c r="HZU2197" s="218"/>
      <c r="HZV2197" s="218"/>
      <c r="HZW2197" s="218"/>
      <c r="HZX2197" s="218"/>
      <c r="HZY2197" s="218"/>
      <c r="HZZ2197" s="218"/>
      <c r="IAA2197" s="218"/>
      <c r="IAB2197" s="218"/>
      <c r="IAC2197" s="218"/>
      <c r="IAD2197" s="218"/>
      <c r="IAE2197" s="218"/>
      <c r="IAF2197" s="218"/>
      <c r="IAG2197" s="218"/>
      <c r="IAH2197" s="218"/>
      <c r="IAI2197" s="218"/>
      <c r="IAJ2197" s="218"/>
      <c r="IAK2197" s="218"/>
      <c r="IAL2197" s="218"/>
      <c r="IAM2197" s="218"/>
      <c r="IAN2197" s="218"/>
      <c r="IAO2197" s="218"/>
      <c r="IAP2197" s="218"/>
      <c r="IAQ2197" s="218"/>
      <c r="IAR2197" s="218"/>
      <c r="IAS2197" s="218"/>
      <c r="IAT2197" s="218"/>
      <c r="IAU2197" s="218"/>
      <c r="IAV2197" s="218"/>
      <c r="IAW2197" s="218"/>
      <c r="IAX2197" s="218"/>
      <c r="IAY2197" s="218"/>
      <c r="IAZ2197" s="218"/>
      <c r="IBA2197" s="218"/>
      <c r="IBB2197" s="218"/>
      <c r="IBC2197" s="218"/>
      <c r="IBD2197" s="218"/>
      <c r="IBE2197" s="218"/>
      <c r="IBF2197" s="218"/>
      <c r="IBG2197" s="218"/>
      <c r="IBH2197" s="218"/>
      <c r="IBI2197" s="218"/>
      <c r="IBJ2197" s="218"/>
      <c r="IBK2197" s="218"/>
      <c r="IBL2197" s="218"/>
      <c r="IBM2197" s="218"/>
      <c r="IBN2197" s="218"/>
      <c r="IBO2197" s="218"/>
      <c r="IBP2197" s="218"/>
      <c r="IBQ2197" s="218"/>
      <c r="IBR2197" s="218"/>
      <c r="IBS2197" s="218"/>
      <c r="IBT2197" s="218"/>
      <c r="IBU2197" s="218"/>
      <c r="IBV2197" s="218"/>
      <c r="IBW2197" s="218"/>
      <c r="IBX2197" s="218"/>
      <c r="IBY2197" s="218"/>
      <c r="IBZ2197" s="218"/>
      <c r="ICA2197" s="218"/>
      <c r="ICB2197" s="218"/>
      <c r="ICC2197" s="218"/>
      <c r="ICD2197" s="218"/>
      <c r="ICE2197" s="218"/>
      <c r="ICF2197" s="218"/>
      <c r="ICG2197" s="218"/>
      <c r="ICH2197" s="218"/>
      <c r="ICI2197" s="218"/>
      <c r="ICJ2197" s="218"/>
      <c r="ICK2197" s="218"/>
      <c r="ICL2197" s="218"/>
      <c r="ICM2197" s="218"/>
      <c r="ICN2197" s="218"/>
      <c r="ICO2197" s="218"/>
      <c r="ICP2197" s="218"/>
      <c r="ICQ2197" s="218"/>
      <c r="ICR2197" s="218"/>
      <c r="ICS2197" s="218"/>
      <c r="ICT2197" s="218"/>
      <c r="ICU2197" s="218"/>
      <c r="ICV2197" s="218"/>
      <c r="ICW2197" s="218"/>
      <c r="ICX2197" s="218"/>
      <c r="ICY2197" s="218"/>
      <c r="ICZ2197" s="218"/>
      <c r="IDA2197" s="218"/>
      <c r="IDB2197" s="218"/>
      <c r="IDC2197" s="218"/>
      <c r="IDD2197" s="218"/>
      <c r="IDE2197" s="218"/>
      <c r="IDF2197" s="218"/>
      <c r="IDG2197" s="218"/>
      <c r="IDH2197" s="218"/>
      <c r="IDI2197" s="218"/>
      <c r="IDJ2197" s="218"/>
      <c r="IDK2197" s="218"/>
      <c r="IDL2197" s="218"/>
      <c r="IDM2197" s="218"/>
      <c r="IDN2197" s="218"/>
      <c r="IDO2197" s="218"/>
      <c r="IDP2197" s="218"/>
      <c r="IDQ2197" s="218"/>
      <c r="IDR2197" s="218"/>
      <c r="IDS2197" s="218"/>
      <c r="IDT2197" s="218"/>
      <c r="IDU2197" s="218"/>
      <c r="IDV2197" s="218"/>
      <c r="IDW2197" s="218"/>
      <c r="IDX2197" s="218"/>
      <c r="IDY2197" s="218"/>
      <c r="IDZ2197" s="218"/>
      <c r="IEA2197" s="218"/>
      <c r="IEB2197" s="218"/>
      <c r="IEC2197" s="218"/>
      <c r="IED2197" s="218"/>
      <c r="IEE2197" s="218"/>
      <c r="IEF2197" s="218"/>
      <c r="IEG2197" s="218"/>
      <c r="IEH2197" s="218"/>
      <c r="IEI2197" s="218"/>
      <c r="IEJ2197" s="218"/>
      <c r="IEK2197" s="218"/>
      <c r="IEL2197" s="218"/>
      <c r="IEM2197" s="218"/>
      <c r="IEN2197" s="218"/>
      <c r="IEO2197" s="218"/>
      <c r="IEP2197" s="218"/>
      <c r="IEQ2197" s="218"/>
      <c r="IER2197" s="218"/>
      <c r="IES2197" s="218"/>
      <c r="IET2197" s="218"/>
      <c r="IEU2197" s="218"/>
      <c r="IEV2197" s="218"/>
      <c r="IEW2197" s="218"/>
      <c r="IEX2197" s="218"/>
      <c r="IEY2197" s="218"/>
      <c r="IEZ2197" s="218"/>
      <c r="IFA2197" s="218"/>
      <c r="IFB2197" s="218"/>
      <c r="IFC2197" s="218"/>
      <c r="IFD2197" s="218"/>
      <c r="IFE2197" s="218"/>
      <c r="IFF2197" s="218"/>
      <c r="IFG2197" s="218"/>
      <c r="IFH2197" s="218"/>
      <c r="IFI2197" s="218"/>
      <c r="IFJ2197" s="218"/>
      <c r="IFK2197" s="218"/>
      <c r="IFL2197" s="218"/>
      <c r="IFM2197" s="218"/>
      <c r="IFN2197" s="218"/>
      <c r="IFO2197" s="218"/>
      <c r="IFP2197" s="218"/>
      <c r="IFQ2197" s="218"/>
      <c r="IFR2197" s="218"/>
      <c r="IFS2197" s="218"/>
      <c r="IFT2197" s="218"/>
      <c r="IFU2197" s="218"/>
      <c r="IFV2197" s="218"/>
      <c r="IFW2197" s="218"/>
      <c r="IFX2197" s="218"/>
      <c r="IFY2197" s="218"/>
      <c r="IFZ2197" s="218"/>
      <c r="IGA2197" s="218"/>
      <c r="IGB2197" s="218"/>
      <c r="IGC2197" s="218"/>
      <c r="IGD2197" s="218"/>
      <c r="IGE2197" s="218"/>
      <c r="IGF2197" s="218"/>
      <c r="IGG2197" s="218"/>
      <c r="IGH2197" s="218"/>
      <c r="IGI2197" s="218"/>
      <c r="IGJ2197" s="218"/>
      <c r="IGK2197" s="218"/>
      <c r="IGL2197" s="218"/>
      <c r="IGM2197" s="218"/>
      <c r="IGN2197" s="218"/>
      <c r="IGO2197" s="218"/>
      <c r="IGP2197" s="218"/>
      <c r="IGQ2197" s="218"/>
      <c r="IGR2197" s="218"/>
      <c r="IGS2197" s="218"/>
      <c r="IGT2197" s="218"/>
      <c r="IGU2197" s="218"/>
      <c r="IGV2197" s="218"/>
      <c r="IGW2197" s="218"/>
      <c r="IGX2197" s="218"/>
      <c r="IGY2197" s="218"/>
      <c r="IGZ2197" s="218"/>
      <c r="IHA2197" s="218"/>
      <c r="IHB2197" s="218"/>
      <c r="IHC2197" s="218"/>
      <c r="IHD2197" s="218"/>
      <c r="IHE2197" s="218"/>
      <c r="IHF2197" s="218"/>
      <c r="IHG2197" s="218"/>
      <c r="IHH2197" s="218"/>
      <c r="IHI2197" s="218"/>
      <c r="IHJ2197" s="218"/>
      <c r="IHK2197" s="218"/>
      <c r="IHL2197" s="218"/>
      <c r="IHM2197" s="218"/>
      <c r="IHN2197" s="218"/>
      <c r="IHO2197" s="218"/>
      <c r="IHP2197" s="218"/>
      <c r="IHQ2197" s="218"/>
      <c r="IHR2197" s="218"/>
      <c r="IHS2197" s="218"/>
      <c r="IHT2197" s="218"/>
      <c r="IHU2197" s="218"/>
      <c r="IHV2197" s="218"/>
      <c r="IHW2197" s="218"/>
      <c r="IHX2197" s="218"/>
      <c r="IHY2197" s="218"/>
      <c r="IHZ2197" s="218"/>
      <c r="IIA2197" s="218"/>
      <c r="IIB2197" s="218"/>
      <c r="IIC2197" s="218"/>
      <c r="IID2197" s="218"/>
      <c r="IIE2197" s="218"/>
      <c r="IIF2197" s="218"/>
      <c r="IIG2197" s="218"/>
      <c r="IIH2197" s="218"/>
      <c r="III2197" s="218"/>
      <c r="IIJ2197" s="218"/>
      <c r="IIK2197" s="218"/>
      <c r="IIL2197" s="218"/>
      <c r="IIM2197" s="218"/>
      <c r="IIN2197" s="218"/>
      <c r="IIO2197" s="218"/>
      <c r="IIP2197" s="218"/>
      <c r="IIQ2197" s="218"/>
      <c r="IIR2197" s="218"/>
      <c r="IIS2197" s="218"/>
      <c r="IIT2197" s="218"/>
      <c r="IIU2197" s="218"/>
      <c r="IIV2197" s="218"/>
      <c r="IIW2197" s="218"/>
      <c r="IIX2197" s="218"/>
      <c r="IIY2197" s="218"/>
      <c r="IIZ2197" s="218"/>
      <c r="IJA2197" s="218"/>
      <c r="IJB2197" s="218"/>
      <c r="IJC2197" s="218"/>
      <c r="IJD2197" s="218"/>
      <c r="IJE2197" s="218"/>
      <c r="IJF2197" s="218"/>
      <c r="IJG2197" s="218"/>
      <c r="IJH2197" s="218"/>
      <c r="IJI2197" s="218"/>
      <c r="IJJ2197" s="218"/>
      <c r="IJK2197" s="218"/>
      <c r="IJL2197" s="218"/>
      <c r="IJM2197" s="218"/>
      <c r="IJN2197" s="218"/>
      <c r="IJO2197" s="218"/>
      <c r="IJP2197" s="218"/>
      <c r="IJQ2197" s="218"/>
      <c r="IJR2197" s="218"/>
      <c r="IJS2197" s="218"/>
      <c r="IJT2197" s="218"/>
      <c r="IJU2197" s="218"/>
      <c r="IJV2197" s="218"/>
      <c r="IJW2197" s="218"/>
      <c r="IJX2197" s="218"/>
      <c r="IJY2197" s="218"/>
      <c r="IJZ2197" s="218"/>
      <c r="IKA2197" s="218"/>
      <c r="IKB2197" s="218"/>
      <c r="IKC2197" s="218"/>
      <c r="IKD2197" s="218"/>
      <c r="IKE2197" s="218"/>
      <c r="IKF2197" s="218"/>
      <c r="IKG2197" s="218"/>
      <c r="IKH2197" s="218"/>
      <c r="IKI2197" s="218"/>
      <c r="IKJ2197" s="218"/>
      <c r="IKK2197" s="218"/>
      <c r="IKL2197" s="218"/>
      <c r="IKM2197" s="218"/>
      <c r="IKN2197" s="218"/>
      <c r="IKO2197" s="218"/>
      <c r="IKP2197" s="218"/>
      <c r="IKQ2197" s="218"/>
      <c r="IKR2197" s="218"/>
      <c r="IKS2197" s="218"/>
      <c r="IKT2197" s="218"/>
      <c r="IKU2197" s="218"/>
      <c r="IKV2197" s="218"/>
      <c r="IKW2197" s="218"/>
      <c r="IKX2197" s="218"/>
      <c r="IKY2197" s="218"/>
      <c r="IKZ2197" s="218"/>
      <c r="ILA2197" s="218"/>
      <c r="ILB2197" s="218"/>
      <c r="ILC2197" s="218"/>
      <c r="ILD2197" s="218"/>
      <c r="ILE2197" s="218"/>
      <c r="ILF2197" s="218"/>
      <c r="ILG2197" s="218"/>
      <c r="ILH2197" s="218"/>
      <c r="ILI2197" s="218"/>
      <c r="ILJ2197" s="218"/>
      <c r="ILK2197" s="218"/>
      <c r="ILL2197" s="218"/>
      <c r="ILM2197" s="218"/>
      <c r="ILN2197" s="218"/>
      <c r="ILO2197" s="218"/>
      <c r="ILP2197" s="218"/>
      <c r="ILQ2197" s="218"/>
      <c r="ILR2197" s="218"/>
      <c r="ILS2197" s="218"/>
      <c r="ILT2197" s="218"/>
      <c r="ILU2197" s="218"/>
      <c r="ILV2197" s="218"/>
      <c r="ILW2197" s="218"/>
      <c r="ILX2197" s="218"/>
      <c r="ILY2197" s="218"/>
      <c r="ILZ2197" s="218"/>
      <c r="IMA2197" s="218"/>
      <c r="IMB2197" s="218"/>
      <c r="IMC2197" s="218"/>
      <c r="IMD2197" s="218"/>
      <c r="IME2197" s="218"/>
      <c r="IMF2197" s="218"/>
      <c r="IMG2197" s="218"/>
      <c r="IMH2197" s="218"/>
      <c r="IMI2197" s="218"/>
      <c r="IMJ2197" s="218"/>
      <c r="IMK2197" s="218"/>
      <c r="IML2197" s="218"/>
      <c r="IMM2197" s="218"/>
      <c r="IMN2197" s="218"/>
      <c r="IMO2197" s="218"/>
      <c r="IMP2197" s="218"/>
      <c r="IMQ2197" s="218"/>
      <c r="IMR2197" s="218"/>
      <c r="IMS2197" s="218"/>
      <c r="IMT2197" s="218"/>
      <c r="IMU2197" s="218"/>
      <c r="IMV2197" s="218"/>
      <c r="IMW2197" s="218"/>
      <c r="IMX2197" s="218"/>
      <c r="IMY2197" s="218"/>
      <c r="IMZ2197" s="218"/>
      <c r="INA2197" s="218"/>
      <c r="INB2197" s="218"/>
      <c r="INC2197" s="218"/>
      <c r="IND2197" s="218"/>
      <c r="INE2197" s="218"/>
      <c r="INF2197" s="218"/>
      <c r="ING2197" s="218"/>
      <c r="INH2197" s="218"/>
      <c r="INI2197" s="218"/>
      <c r="INJ2197" s="218"/>
      <c r="INK2197" s="218"/>
      <c r="INL2197" s="218"/>
      <c r="INM2197" s="218"/>
      <c r="INN2197" s="218"/>
      <c r="INO2197" s="218"/>
      <c r="INP2197" s="218"/>
      <c r="INQ2197" s="218"/>
      <c r="INR2197" s="218"/>
      <c r="INS2197" s="218"/>
      <c r="INT2197" s="218"/>
      <c r="INU2197" s="218"/>
      <c r="INV2197" s="218"/>
      <c r="INW2197" s="218"/>
      <c r="INX2197" s="218"/>
      <c r="INY2197" s="218"/>
      <c r="INZ2197" s="218"/>
      <c r="IOA2197" s="218"/>
      <c r="IOB2197" s="218"/>
      <c r="IOC2197" s="218"/>
      <c r="IOD2197" s="218"/>
      <c r="IOE2197" s="218"/>
      <c r="IOF2197" s="218"/>
      <c r="IOG2197" s="218"/>
      <c r="IOH2197" s="218"/>
      <c r="IOI2197" s="218"/>
      <c r="IOJ2197" s="218"/>
      <c r="IOK2197" s="218"/>
      <c r="IOL2197" s="218"/>
      <c r="IOM2197" s="218"/>
      <c r="ION2197" s="218"/>
      <c r="IOO2197" s="218"/>
      <c r="IOP2197" s="218"/>
      <c r="IOQ2197" s="218"/>
      <c r="IOR2197" s="218"/>
      <c r="IOS2197" s="218"/>
      <c r="IOT2197" s="218"/>
      <c r="IOU2197" s="218"/>
      <c r="IOV2197" s="218"/>
      <c r="IOW2197" s="218"/>
      <c r="IOX2197" s="218"/>
      <c r="IOY2197" s="218"/>
      <c r="IOZ2197" s="218"/>
      <c r="IPA2197" s="218"/>
      <c r="IPB2197" s="218"/>
      <c r="IPC2197" s="218"/>
      <c r="IPD2197" s="218"/>
      <c r="IPE2197" s="218"/>
      <c r="IPF2197" s="218"/>
      <c r="IPG2197" s="218"/>
      <c r="IPH2197" s="218"/>
      <c r="IPI2197" s="218"/>
      <c r="IPJ2197" s="218"/>
      <c r="IPK2197" s="218"/>
      <c r="IPL2197" s="218"/>
      <c r="IPM2197" s="218"/>
      <c r="IPN2197" s="218"/>
      <c r="IPO2197" s="218"/>
      <c r="IPP2197" s="218"/>
      <c r="IPQ2197" s="218"/>
      <c r="IPR2197" s="218"/>
      <c r="IPS2197" s="218"/>
      <c r="IPT2197" s="218"/>
      <c r="IPU2197" s="218"/>
      <c r="IPV2197" s="218"/>
      <c r="IPW2197" s="218"/>
      <c r="IPX2197" s="218"/>
      <c r="IPY2197" s="218"/>
      <c r="IPZ2197" s="218"/>
      <c r="IQA2197" s="218"/>
      <c r="IQB2197" s="218"/>
      <c r="IQC2197" s="218"/>
      <c r="IQD2197" s="218"/>
      <c r="IQE2197" s="218"/>
      <c r="IQF2197" s="218"/>
      <c r="IQG2197" s="218"/>
      <c r="IQH2197" s="218"/>
      <c r="IQI2197" s="218"/>
      <c r="IQJ2197" s="218"/>
      <c r="IQK2197" s="218"/>
      <c r="IQL2197" s="218"/>
      <c r="IQM2197" s="218"/>
      <c r="IQN2197" s="218"/>
      <c r="IQO2197" s="218"/>
      <c r="IQP2197" s="218"/>
      <c r="IQQ2197" s="218"/>
      <c r="IQR2197" s="218"/>
      <c r="IQS2197" s="218"/>
      <c r="IQT2197" s="218"/>
      <c r="IQU2197" s="218"/>
      <c r="IQV2197" s="218"/>
      <c r="IQW2197" s="218"/>
      <c r="IQX2197" s="218"/>
      <c r="IQY2197" s="218"/>
      <c r="IQZ2197" s="218"/>
      <c r="IRA2197" s="218"/>
      <c r="IRB2197" s="218"/>
      <c r="IRC2197" s="218"/>
      <c r="IRD2197" s="218"/>
      <c r="IRE2197" s="218"/>
      <c r="IRF2197" s="218"/>
      <c r="IRG2197" s="218"/>
      <c r="IRH2197" s="218"/>
      <c r="IRI2197" s="218"/>
      <c r="IRJ2197" s="218"/>
      <c r="IRK2197" s="218"/>
      <c r="IRL2197" s="218"/>
      <c r="IRM2197" s="218"/>
      <c r="IRN2197" s="218"/>
      <c r="IRO2197" s="218"/>
      <c r="IRP2197" s="218"/>
      <c r="IRQ2197" s="218"/>
      <c r="IRR2197" s="218"/>
      <c r="IRS2197" s="218"/>
      <c r="IRT2197" s="218"/>
      <c r="IRU2197" s="218"/>
      <c r="IRV2197" s="218"/>
      <c r="IRW2197" s="218"/>
      <c r="IRX2197" s="218"/>
      <c r="IRY2197" s="218"/>
      <c r="IRZ2197" s="218"/>
      <c r="ISA2197" s="218"/>
      <c r="ISB2197" s="218"/>
      <c r="ISC2197" s="218"/>
      <c r="ISD2197" s="218"/>
      <c r="ISE2197" s="218"/>
      <c r="ISF2197" s="218"/>
      <c r="ISG2197" s="218"/>
      <c r="ISH2197" s="218"/>
      <c r="ISI2197" s="218"/>
      <c r="ISJ2197" s="218"/>
      <c r="ISK2197" s="218"/>
      <c r="ISL2197" s="218"/>
      <c r="ISM2197" s="218"/>
      <c r="ISN2197" s="218"/>
      <c r="ISO2197" s="218"/>
      <c r="ISP2197" s="218"/>
      <c r="ISQ2197" s="218"/>
      <c r="ISR2197" s="218"/>
      <c r="ISS2197" s="218"/>
      <c r="IST2197" s="218"/>
      <c r="ISU2197" s="218"/>
      <c r="ISV2197" s="218"/>
      <c r="ISW2197" s="218"/>
      <c r="ISX2197" s="218"/>
      <c r="ISY2197" s="218"/>
      <c r="ISZ2197" s="218"/>
      <c r="ITA2197" s="218"/>
      <c r="ITB2197" s="218"/>
      <c r="ITC2197" s="218"/>
      <c r="ITD2197" s="218"/>
      <c r="ITE2197" s="218"/>
      <c r="ITF2197" s="218"/>
      <c r="ITG2197" s="218"/>
      <c r="ITH2197" s="218"/>
      <c r="ITI2197" s="218"/>
      <c r="ITJ2197" s="218"/>
      <c r="ITK2197" s="218"/>
      <c r="ITL2197" s="218"/>
      <c r="ITM2197" s="218"/>
      <c r="ITN2197" s="218"/>
      <c r="ITO2197" s="218"/>
      <c r="ITP2197" s="218"/>
      <c r="ITQ2197" s="218"/>
      <c r="ITR2197" s="218"/>
      <c r="ITS2197" s="218"/>
      <c r="ITT2197" s="218"/>
      <c r="ITU2197" s="218"/>
      <c r="ITV2197" s="218"/>
      <c r="ITW2197" s="218"/>
      <c r="ITX2197" s="218"/>
      <c r="ITY2197" s="218"/>
      <c r="ITZ2197" s="218"/>
      <c r="IUA2197" s="218"/>
      <c r="IUB2197" s="218"/>
      <c r="IUC2197" s="218"/>
      <c r="IUD2197" s="218"/>
      <c r="IUE2197" s="218"/>
      <c r="IUF2197" s="218"/>
      <c r="IUG2197" s="218"/>
      <c r="IUH2197" s="218"/>
      <c r="IUI2197" s="218"/>
      <c r="IUJ2197" s="218"/>
      <c r="IUK2197" s="218"/>
      <c r="IUL2197" s="218"/>
      <c r="IUM2197" s="218"/>
      <c r="IUN2197" s="218"/>
      <c r="IUO2197" s="218"/>
      <c r="IUP2197" s="218"/>
      <c r="IUQ2197" s="218"/>
      <c r="IUR2197" s="218"/>
      <c r="IUS2197" s="218"/>
      <c r="IUT2197" s="218"/>
      <c r="IUU2197" s="218"/>
      <c r="IUV2197" s="218"/>
      <c r="IUW2197" s="218"/>
      <c r="IUX2197" s="218"/>
      <c r="IUY2197" s="218"/>
      <c r="IUZ2197" s="218"/>
      <c r="IVA2197" s="218"/>
      <c r="IVB2197" s="218"/>
      <c r="IVC2197" s="218"/>
      <c r="IVD2197" s="218"/>
      <c r="IVE2197" s="218"/>
      <c r="IVF2197" s="218"/>
      <c r="IVG2197" s="218"/>
      <c r="IVH2197" s="218"/>
      <c r="IVI2197" s="218"/>
      <c r="IVJ2197" s="218"/>
      <c r="IVK2197" s="218"/>
      <c r="IVL2197" s="218"/>
      <c r="IVM2197" s="218"/>
      <c r="IVN2197" s="218"/>
      <c r="IVO2197" s="218"/>
      <c r="IVP2197" s="218"/>
      <c r="IVQ2197" s="218"/>
      <c r="IVR2197" s="218"/>
      <c r="IVS2197" s="218"/>
      <c r="IVT2197" s="218"/>
      <c r="IVU2197" s="218"/>
      <c r="IVV2197" s="218"/>
      <c r="IVW2197" s="218"/>
      <c r="IVX2197" s="218"/>
      <c r="IVY2197" s="218"/>
      <c r="IVZ2197" s="218"/>
      <c r="IWA2197" s="218"/>
      <c r="IWB2197" s="218"/>
      <c r="IWC2197" s="218"/>
      <c r="IWD2197" s="218"/>
      <c r="IWE2197" s="218"/>
      <c r="IWF2197" s="218"/>
      <c r="IWG2197" s="218"/>
      <c r="IWH2197" s="218"/>
      <c r="IWI2197" s="218"/>
      <c r="IWJ2197" s="218"/>
      <c r="IWK2197" s="218"/>
      <c r="IWL2197" s="218"/>
      <c r="IWM2197" s="218"/>
      <c r="IWN2197" s="218"/>
      <c r="IWO2197" s="218"/>
      <c r="IWP2197" s="218"/>
      <c r="IWQ2197" s="218"/>
      <c r="IWR2197" s="218"/>
      <c r="IWS2197" s="218"/>
      <c r="IWT2197" s="218"/>
      <c r="IWU2197" s="218"/>
      <c r="IWV2197" s="218"/>
      <c r="IWW2197" s="218"/>
      <c r="IWX2197" s="218"/>
      <c r="IWY2197" s="218"/>
      <c r="IWZ2197" s="218"/>
      <c r="IXA2197" s="218"/>
      <c r="IXB2197" s="218"/>
      <c r="IXC2197" s="218"/>
      <c r="IXD2197" s="218"/>
      <c r="IXE2197" s="218"/>
      <c r="IXF2197" s="218"/>
      <c r="IXG2197" s="218"/>
      <c r="IXH2197" s="218"/>
      <c r="IXI2197" s="218"/>
      <c r="IXJ2197" s="218"/>
      <c r="IXK2197" s="218"/>
      <c r="IXL2197" s="218"/>
      <c r="IXM2197" s="218"/>
      <c r="IXN2197" s="218"/>
      <c r="IXO2197" s="218"/>
      <c r="IXP2197" s="218"/>
      <c r="IXQ2197" s="218"/>
      <c r="IXR2197" s="218"/>
      <c r="IXS2197" s="218"/>
      <c r="IXT2197" s="218"/>
      <c r="IXU2197" s="218"/>
      <c r="IXV2197" s="218"/>
      <c r="IXW2197" s="218"/>
      <c r="IXX2197" s="218"/>
      <c r="IXY2197" s="218"/>
      <c r="IXZ2197" s="218"/>
      <c r="IYA2197" s="218"/>
      <c r="IYB2197" s="218"/>
      <c r="IYC2197" s="218"/>
      <c r="IYD2197" s="218"/>
      <c r="IYE2197" s="218"/>
      <c r="IYF2197" s="218"/>
      <c r="IYG2197" s="218"/>
      <c r="IYH2197" s="218"/>
      <c r="IYI2197" s="218"/>
      <c r="IYJ2197" s="218"/>
      <c r="IYK2197" s="218"/>
      <c r="IYL2197" s="218"/>
      <c r="IYM2197" s="218"/>
      <c r="IYN2197" s="218"/>
      <c r="IYO2197" s="218"/>
      <c r="IYP2197" s="218"/>
      <c r="IYQ2197" s="218"/>
      <c r="IYR2197" s="218"/>
      <c r="IYS2197" s="218"/>
      <c r="IYT2197" s="218"/>
      <c r="IYU2197" s="218"/>
      <c r="IYV2197" s="218"/>
      <c r="IYW2197" s="218"/>
      <c r="IYX2197" s="218"/>
      <c r="IYY2197" s="218"/>
      <c r="IYZ2197" s="218"/>
      <c r="IZA2197" s="218"/>
      <c r="IZB2197" s="218"/>
      <c r="IZC2197" s="218"/>
      <c r="IZD2197" s="218"/>
      <c r="IZE2197" s="218"/>
      <c r="IZF2197" s="218"/>
      <c r="IZG2197" s="218"/>
      <c r="IZH2197" s="218"/>
      <c r="IZI2197" s="218"/>
      <c r="IZJ2197" s="218"/>
      <c r="IZK2197" s="218"/>
      <c r="IZL2197" s="218"/>
      <c r="IZM2197" s="218"/>
      <c r="IZN2197" s="218"/>
      <c r="IZO2197" s="218"/>
      <c r="IZP2197" s="218"/>
      <c r="IZQ2197" s="218"/>
      <c r="IZR2197" s="218"/>
      <c r="IZS2197" s="218"/>
      <c r="IZT2197" s="218"/>
      <c r="IZU2197" s="218"/>
      <c r="IZV2197" s="218"/>
      <c r="IZW2197" s="218"/>
      <c r="IZX2197" s="218"/>
      <c r="IZY2197" s="218"/>
      <c r="IZZ2197" s="218"/>
      <c r="JAA2197" s="218"/>
      <c r="JAB2197" s="218"/>
      <c r="JAC2197" s="218"/>
      <c r="JAD2197" s="218"/>
      <c r="JAE2197" s="218"/>
      <c r="JAF2197" s="218"/>
      <c r="JAG2197" s="218"/>
      <c r="JAH2197" s="218"/>
      <c r="JAI2197" s="218"/>
      <c r="JAJ2197" s="218"/>
      <c r="JAK2197" s="218"/>
      <c r="JAL2197" s="218"/>
      <c r="JAM2197" s="218"/>
      <c r="JAN2197" s="218"/>
      <c r="JAO2197" s="218"/>
      <c r="JAP2197" s="218"/>
      <c r="JAQ2197" s="218"/>
      <c r="JAR2197" s="218"/>
      <c r="JAS2197" s="218"/>
      <c r="JAT2197" s="218"/>
      <c r="JAU2197" s="218"/>
      <c r="JAV2197" s="218"/>
      <c r="JAW2197" s="218"/>
      <c r="JAX2197" s="218"/>
      <c r="JAY2197" s="218"/>
      <c r="JAZ2197" s="218"/>
      <c r="JBA2197" s="218"/>
      <c r="JBB2197" s="218"/>
      <c r="JBC2197" s="218"/>
      <c r="JBD2197" s="218"/>
      <c r="JBE2197" s="218"/>
      <c r="JBF2197" s="218"/>
      <c r="JBG2197" s="218"/>
      <c r="JBH2197" s="218"/>
      <c r="JBI2197" s="218"/>
      <c r="JBJ2197" s="218"/>
      <c r="JBK2197" s="218"/>
      <c r="JBL2197" s="218"/>
      <c r="JBM2197" s="218"/>
      <c r="JBN2197" s="218"/>
      <c r="JBO2197" s="218"/>
      <c r="JBP2197" s="218"/>
      <c r="JBQ2197" s="218"/>
      <c r="JBR2197" s="218"/>
      <c r="JBS2197" s="218"/>
      <c r="JBT2197" s="218"/>
      <c r="JBU2197" s="218"/>
      <c r="JBV2197" s="218"/>
      <c r="JBW2197" s="218"/>
      <c r="JBX2197" s="218"/>
      <c r="JBY2197" s="218"/>
      <c r="JBZ2197" s="218"/>
      <c r="JCA2197" s="218"/>
      <c r="JCB2197" s="218"/>
      <c r="JCC2197" s="218"/>
      <c r="JCD2197" s="218"/>
      <c r="JCE2197" s="218"/>
      <c r="JCF2197" s="218"/>
      <c r="JCG2197" s="218"/>
      <c r="JCH2197" s="218"/>
      <c r="JCI2197" s="218"/>
      <c r="JCJ2197" s="218"/>
      <c r="JCK2197" s="218"/>
      <c r="JCL2197" s="218"/>
      <c r="JCM2197" s="218"/>
      <c r="JCN2197" s="218"/>
      <c r="JCO2197" s="218"/>
      <c r="JCP2197" s="218"/>
      <c r="JCQ2197" s="218"/>
      <c r="JCR2197" s="218"/>
      <c r="JCS2197" s="218"/>
      <c r="JCT2197" s="218"/>
      <c r="JCU2197" s="218"/>
      <c r="JCV2197" s="218"/>
      <c r="JCW2197" s="218"/>
      <c r="JCX2197" s="218"/>
      <c r="JCY2197" s="218"/>
      <c r="JCZ2197" s="218"/>
      <c r="JDA2197" s="218"/>
      <c r="JDB2197" s="218"/>
      <c r="JDC2197" s="218"/>
      <c r="JDD2197" s="218"/>
      <c r="JDE2197" s="218"/>
      <c r="JDF2197" s="218"/>
      <c r="JDG2197" s="218"/>
      <c r="JDH2197" s="218"/>
      <c r="JDI2197" s="218"/>
      <c r="JDJ2197" s="218"/>
      <c r="JDK2197" s="218"/>
      <c r="JDL2197" s="218"/>
      <c r="JDM2197" s="218"/>
      <c r="JDN2197" s="218"/>
      <c r="JDO2197" s="218"/>
      <c r="JDP2197" s="218"/>
      <c r="JDQ2197" s="218"/>
      <c r="JDR2197" s="218"/>
      <c r="JDS2197" s="218"/>
      <c r="JDT2197" s="218"/>
      <c r="JDU2197" s="218"/>
      <c r="JDV2197" s="218"/>
      <c r="JDW2197" s="218"/>
      <c r="JDX2197" s="218"/>
      <c r="JDY2197" s="218"/>
      <c r="JDZ2197" s="218"/>
      <c r="JEA2197" s="218"/>
      <c r="JEB2197" s="218"/>
      <c r="JEC2197" s="218"/>
      <c r="JED2197" s="218"/>
      <c r="JEE2197" s="218"/>
      <c r="JEF2197" s="218"/>
      <c r="JEG2197" s="218"/>
      <c r="JEH2197" s="218"/>
      <c r="JEI2197" s="218"/>
      <c r="JEJ2197" s="218"/>
      <c r="JEK2197" s="218"/>
      <c r="JEL2197" s="218"/>
      <c r="JEM2197" s="218"/>
      <c r="JEN2197" s="218"/>
      <c r="JEO2197" s="218"/>
      <c r="JEP2197" s="218"/>
      <c r="JEQ2197" s="218"/>
      <c r="JER2197" s="218"/>
      <c r="JES2197" s="218"/>
      <c r="JET2197" s="218"/>
      <c r="JEU2197" s="218"/>
      <c r="JEV2197" s="218"/>
      <c r="JEW2197" s="218"/>
      <c r="JEX2197" s="218"/>
      <c r="JEY2197" s="218"/>
      <c r="JEZ2197" s="218"/>
      <c r="JFA2197" s="218"/>
      <c r="JFB2197" s="218"/>
      <c r="JFC2197" s="218"/>
      <c r="JFD2197" s="218"/>
      <c r="JFE2197" s="218"/>
      <c r="JFF2197" s="218"/>
      <c r="JFG2197" s="218"/>
      <c r="JFH2197" s="218"/>
      <c r="JFI2197" s="218"/>
      <c r="JFJ2197" s="218"/>
      <c r="JFK2197" s="218"/>
      <c r="JFL2197" s="218"/>
      <c r="JFM2197" s="218"/>
      <c r="JFN2197" s="218"/>
      <c r="JFO2197" s="218"/>
      <c r="JFP2197" s="218"/>
      <c r="JFQ2197" s="218"/>
      <c r="JFR2197" s="218"/>
      <c r="JFS2197" s="218"/>
      <c r="JFT2197" s="218"/>
      <c r="JFU2197" s="218"/>
      <c r="JFV2197" s="218"/>
      <c r="JFW2197" s="218"/>
      <c r="JFX2197" s="218"/>
      <c r="JFY2197" s="218"/>
      <c r="JFZ2197" s="218"/>
      <c r="JGA2197" s="218"/>
      <c r="JGB2197" s="218"/>
      <c r="JGC2197" s="218"/>
      <c r="JGD2197" s="218"/>
      <c r="JGE2197" s="218"/>
      <c r="JGF2197" s="218"/>
      <c r="JGG2197" s="218"/>
      <c r="JGH2197" s="218"/>
      <c r="JGI2197" s="218"/>
      <c r="JGJ2197" s="218"/>
      <c r="JGK2197" s="218"/>
      <c r="JGL2197" s="218"/>
      <c r="JGM2197" s="218"/>
      <c r="JGN2197" s="218"/>
      <c r="JGO2197" s="218"/>
      <c r="JGP2197" s="218"/>
      <c r="JGQ2197" s="218"/>
      <c r="JGR2197" s="218"/>
      <c r="JGS2197" s="218"/>
      <c r="JGT2197" s="218"/>
      <c r="JGU2197" s="218"/>
      <c r="JGV2197" s="218"/>
      <c r="JGW2197" s="218"/>
      <c r="JGX2197" s="218"/>
      <c r="JGY2197" s="218"/>
      <c r="JGZ2197" s="218"/>
      <c r="JHA2197" s="218"/>
      <c r="JHB2197" s="218"/>
      <c r="JHC2197" s="218"/>
      <c r="JHD2197" s="218"/>
      <c r="JHE2197" s="218"/>
      <c r="JHF2197" s="218"/>
      <c r="JHG2197" s="218"/>
      <c r="JHH2197" s="218"/>
      <c r="JHI2197" s="218"/>
      <c r="JHJ2197" s="218"/>
      <c r="JHK2197" s="218"/>
      <c r="JHL2197" s="218"/>
      <c r="JHM2197" s="218"/>
      <c r="JHN2197" s="218"/>
      <c r="JHO2197" s="218"/>
      <c r="JHP2197" s="218"/>
      <c r="JHQ2197" s="218"/>
      <c r="JHR2197" s="218"/>
      <c r="JHS2197" s="218"/>
      <c r="JHT2197" s="218"/>
      <c r="JHU2197" s="218"/>
      <c r="JHV2197" s="218"/>
      <c r="JHW2197" s="218"/>
      <c r="JHX2197" s="218"/>
      <c r="JHY2197" s="218"/>
      <c r="JHZ2197" s="218"/>
      <c r="JIA2197" s="218"/>
      <c r="JIB2197" s="218"/>
      <c r="JIC2197" s="218"/>
      <c r="JID2197" s="218"/>
      <c r="JIE2197" s="218"/>
      <c r="JIF2197" s="218"/>
      <c r="JIG2197" s="218"/>
      <c r="JIH2197" s="218"/>
      <c r="JII2197" s="218"/>
      <c r="JIJ2197" s="218"/>
      <c r="JIK2197" s="218"/>
      <c r="JIL2197" s="218"/>
      <c r="JIM2197" s="218"/>
      <c r="JIN2197" s="218"/>
      <c r="JIO2197" s="218"/>
      <c r="JIP2197" s="218"/>
      <c r="JIQ2197" s="218"/>
      <c r="JIR2197" s="218"/>
      <c r="JIS2197" s="218"/>
      <c r="JIT2197" s="218"/>
      <c r="JIU2197" s="218"/>
      <c r="JIV2197" s="218"/>
      <c r="JIW2197" s="218"/>
      <c r="JIX2197" s="218"/>
      <c r="JIY2197" s="218"/>
      <c r="JIZ2197" s="218"/>
      <c r="JJA2197" s="218"/>
      <c r="JJB2197" s="218"/>
      <c r="JJC2197" s="218"/>
      <c r="JJD2197" s="218"/>
      <c r="JJE2197" s="218"/>
      <c r="JJF2197" s="218"/>
      <c r="JJG2197" s="218"/>
      <c r="JJH2197" s="218"/>
      <c r="JJI2197" s="218"/>
      <c r="JJJ2197" s="218"/>
      <c r="JJK2197" s="218"/>
      <c r="JJL2197" s="218"/>
      <c r="JJM2197" s="218"/>
      <c r="JJN2197" s="218"/>
      <c r="JJO2197" s="218"/>
      <c r="JJP2197" s="218"/>
      <c r="JJQ2197" s="218"/>
      <c r="JJR2197" s="218"/>
      <c r="JJS2197" s="218"/>
      <c r="JJT2197" s="218"/>
      <c r="JJU2197" s="218"/>
      <c r="JJV2197" s="218"/>
      <c r="JJW2197" s="218"/>
      <c r="JJX2197" s="218"/>
      <c r="JJY2197" s="218"/>
      <c r="JJZ2197" s="218"/>
      <c r="JKA2197" s="218"/>
      <c r="JKB2197" s="218"/>
      <c r="JKC2197" s="218"/>
      <c r="JKD2197" s="218"/>
      <c r="JKE2197" s="218"/>
      <c r="JKF2197" s="218"/>
      <c r="JKG2197" s="218"/>
      <c r="JKH2197" s="218"/>
      <c r="JKI2197" s="218"/>
      <c r="JKJ2197" s="218"/>
      <c r="JKK2197" s="218"/>
      <c r="JKL2197" s="218"/>
      <c r="JKM2197" s="218"/>
      <c r="JKN2197" s="218"/>
      <c r="JKO2197" s="218"/>
      <c r="JKP2197" s="218"/>
      <c r="JKQ2197" s="218"/>
      <c r="JKR2197" s="218"/>
      <c r="JKS2197" s="218"/>
      <c r="JKT2197" s="218"/>
      <c r="JKU2197" s="218"/>
      <c r="JKV2197" s="218"/>
      <c r="JKW2197" s="218"/>
      <c r="JKX2197" s="218"/>
      <c r="JKY2197" s="218"/>
      <c r="JKZ2197" s="218"/>
      <c r="JLA2197" s="218"/>
      <c r="JLB2197" s="218"/>
      <c r="JLC2197" s="218"/>
      <c r="JLD2197" s="218"/>
      <c r="JLE2197" s="218"/>
      <c r="JLF2197" s="218"/>
      <c r="JLG2197" s="218"/>
      <c r="JLH2197" s="218"/>
      <c r="JLI2197" s="218"/>
      <c r="JLJ2197" s="218"/>
      <c r="JLK2197" s="218"/>
      <c r="JLL2197" s="218"/>
      <c r="JLM2197" s="218"/>
      <c r="JLN2197" s="218"/>
      <c r="JLO2197" s="218"/>
      <c r="JLP2197" s="218"/>
      <c r="JLQ2197" s="218"/>
      <c r="JLR2197" s="218"/>
      <c r="JLS2197" s="218"/>
      <c r="JLT2197" s="218"/>
      <c r="JLU2197" s="218"/>
      <c r="JLV2197" s="218"/>
      <c r="JLW2197" s="218"/>
      <c r="JLX2197" s="218"/>
      <c r="JLY2197" s="218"/>
      <c r="JLZ2197" s="218"/>
      <c r="JMA2197" s="218"/>
      <c r="JMB2197" s="218"/>
      <c r="JMC2197" s="218"/>
      <c r="JMD2197" s="218"/>
      <c r="JME2197" s="218"/>
      <c r="JMF2197" s="218"/>
      <c r="JMG2197" s="218"/>
      <c r="JMH2197" s="218"/>
      <c r="JMI2197" s="218"/>
      <c r="JMJ2197" s="218"/>
      <c r="JMK2197" s="218"/>
      <c r="JML2197" s="218"/>
      <c r="JMM2197" s="218"/>
      <c r="JMN2197" s="218"/>
      <c r="JMO2197" s="218"/>
      <c r="JMP2197" s="218"/>
      <c r="JMQ2197" s="218"/>
      <c r="JMR2197" s="218"/>
      <c r="JMS2197" s="218"/>
      <c r="JMT2197" s="218"/>
      <c r="JMU2197" s="218"/>
      <c r="JMV2197" s="218"/>
      <c r="JMW2197" s="218"/>
      <c r="JMX2197" s="218"/>
      <c r="JMY2197" s="218"/>
      <c r="JMZ2197" s="218"/>
      <c r="JNA2197" s="218"/>
      <c r="JNB2197" s="218"/>
      <c r="JNC2197" s="218"/>
      <c r="JND2197" s="218"/>
      <c r="JNE2197" s="218"/>
      <c r="JNF2197" s="218"/>
      <c r="JNG2197" s="218"/>
      <c r="JNH2197" s="218"/>
      <c r="JNI2197" s="218"/>
      <c r="JNJ2197" s="218"/>
      <c r="JNK2197" s="218"/>
      <c r="JNL2197" s="218"/>
      <c r="JNM2197" s="218"/>
      <c r="JNN2197" s="218"/>
      <c r="JNO2197" s="218"/>
      <c r="JNP2197" s="218"/>
      <c r="JNQ2197" s="218"/>
      <c r="JNR2197" s="218"/>
      <c r="JNS2197" s="218"/>
      <c r="JNT2197" s="218"/>
      <c r="JNU2197" s="218"/>
      <c r="JNV2197" s="218"/>
      <c r="JNW2197" s="218"/>
      <c r="JNX2197" s="218"/>
      <c r="JNY2197" s="218"/>
      <c r="JNZ2197" s="218"/>
      <c r="JOA2197" s="218"/>
      <c r="JOB2197" s="218"/>
      <c r="JOC2197" s="218"/>
      <c r="JOD2197" s="218"/>
      <c r="JOE2197" s="218"/>
      <c r="JOF2197" s="218"/>
      <c r="JOG2197" s="218"/>
      <c r="JOH2197" s="218"/>
      <c r="JOI2197" s="218"/>
      <c r="JOJ2197" s="218"/>
      <c r="JOK2197" s="218"/>
      <c r="JOL2197" s="218"/>
      <c r="JOM2197" s="218"/>
      <c r="JON2197" s="218"/>
      <c r="JOO2197" s="218"/>
      <c r="JOP2197" s="218"/>
      <c r="JOQ2197" s="218"/>
      <c r="JOR2197" s="218"/>
      <c r="JOS2197" s="218"/>
      <c r="JOT2197" s="218"/>
      <c r="JOU2197" s="218"/>
      <c r="JOV2197" s="218"/>
      <c r="JOW2197" s="218"/>
      <c r="JOX2197" s="218"/>
      <c r="JOY2197" s="218"/>
      <c r="JOZ2197" s="218"/>
      <c r="JPA2197" s="218"/>
      <c r="JPB2197" s="218"/>
      <c r="JPC2197" s="218"/>
      <c r="JPD2197" s="218"/>
      <c r="JPE2197" s="218"/>
      <c r="JPF2197" s="218"/>
      <c r="JPG2197" s="218"/>
      <c r="JPH2197" s="218"/>
      <c r="JPI2197" s="218"/>
      <c r="JPJ2197" s="218"/>
      <c r="JPK2197" s="218"/>
      <c r="JPL2197" s="218"/>
      <c r="JPM2197" s="218"/>
      <c r="JPN2197" s="218"/>
      <c r="JPO2197" s="218"/>
      <c r="JPP2197" s="218"/>
      <c r="JPQ2197" s="218"/>
      <c r="JPR2197" s="218"/>
      <c r="JPS2197" s="218"/>
      <c r="JPT2197" s="218"/>
      <c r="JPU2197" s="218"/>
      <c r="JPV2197" s="218"/>
      <c r="JPW2197" s="218"/>
      <c r="JPX2197" s="218"/>
      <c r="JPY2197" s="218"/>
      <c r="JPZ2197" s="218"/>
      <c r="JQA2197" s="218"/>
      <c r="JQB2197" s="218"/>
      <c r="JQC2197" s="218"/>
      <c r="JQD2197" s="218"/>
      <c r="JQE2197" s="218"/>
      <c r="JQF2197" s="218"/>
      <c r="JQG2197" s="218"/>
      <c r="JQH2197" s="218"/>
      <c r="JQI2197" s="218"/>
      <c r="JQJ2197" s="218"/>
      <c r="JQK2197" s="218"/>
      <c r="JQL2197" s="218"/>
      <c r="JQM2197" s="218"/>
      <c r="JQN2197" s="218"/>
      <c r="JQO2197" s="218"/>
      <c r="JQP2197" s="218"/>
      <c r="JQQ2197" s="218"/>
      <c r="JQR2197" s="218"/>
      <c r="JQS2197" s="218"/>
      <c r="JQT2197" s="218"/>
      <c r="JQU2197" s="218"/>
      <c r="JQV2197" s="218"/>
      <c r="JQW2197" s="218"/>
      <c r="JQX2197" s="218"/>
      <c r="JQY2197" s="218"/>
      <c r="JQZ2197" s="218"/>
      <c r="JRA2197" s="218"/>
      <c r="JRB2197" s="218"/>
      <c r="JRC2197" s="218"/>
      <c r="JRD2197" s="218"/>
      <c r="JRE2197" s="218"/>
      <c r="JRF2197" s="218"/>
      <c r="JRG2197" s="218"/>
      <c r="JRH2197" s="218"/>
      <c r="JRI2197" s="218"/>
      <c r="JRJ2197" s="218"/>
      <c r="JRK2197" s="218"/>
      <c r="JRL2197" s="218"/>
      <c r="JRM2197" s="218"/>
      <c r="JRN2197" s="218"/>
      <c r="JRO2197" s="218"/>
      <c r="JRP2197" s="218"/>
      <c r="JRQ2197" s="218"/>
      <c r="JRR2197" s="218"/>
      <c r="JRS2197" s="218"/>
      <c r="JRT2197" s="218"/>
      <c r="JRU2197" s="218"/>
      <c r="JRV2197" s="218"/>
      <c r="JRW2197" s="218"/>
      <c r="JRX2197" s="218"/>
      <c r="JRY2197" s="218"/>
      <c r="JRZ2197" s="218"/>
      <c r="JSA2197" s="218"/>
      <c r="JSB2197" s="218"/>
      <c r="JSC2197" s="218"/>
      <c r="JSD2197" s="218"/>
      <c r="JSE2197" s="218"/>
      <c r="JSF2197" s="218"/>
      <c r="JSG2197" s="218"/>
      <c r="JSH2197" s="218"/>
      <c r="JSI2197" s="218"/>
      <c r="JSJ2197" s="218"/>
      <c r="JSK2197" s="218"/>
      <c r="JSL2197" s="218"/>
      <c r="JSM2197" s="218"/>
      <c r="JSN2197" s="218"/>
      <c r="JSO2197" s="218"/>
      <c r="JSP2197" s="218"/>
      <c r="JSQ2197" s="218"/>
      <c r="JSR2197" s="218"/>
      <c r="JSS2197" s="218"/>
      <c r="JST2197" s="218"/>
      <c r="JSU2197" s="218"/>
      <c r="JSV2197" s="218"/>
      <c r="JSW2197" s="218"/>
      <c r="JSX2197" s="218"/>
      <c r="JSY2197" s="218"/>
      <c r="JSZ2197" s="218"/>
      <c r="JTA2197" s="218"/>
      <c r="JTB2197" s="218"/>
      <c r="JTC2197" s="218"/>
      <c r="JTD2197" s="218"/>
      <c r="JTE2197" s="218"/>
      <c r="JTF2197" s="218"/>
      <c r="JTG2197" s="218"/>
      <c r="JTH2197" s="218"/>
      <c r="JTI2197" s="218"/>
      <c r="JTJ2197" s="218"/>
      <c r="JTK2197" s="218"/>
      <c r="JTL2197" s="218"/>
      <c r="JTM2197" s="218"/>
      <c r="JTN2197" s="218"/>
      <c r="JTO2197" s="218"/>
      <c r="JTP2197" s="218"/>
      <c r="JTQ2197" s="218"/>
      <c r="JTR2197" s="218"/>
      <c r="JTS2197" s="218"/>
      <c r="JTT2197" s="218"/>
      <c r="JTU2197" s="218"/>
      <c r="JTV2197" s="218"/>
      <c r="JTW2197" s="218"/>
      <c r="JTX2197" s="218"/>
      <c r="JTY2197" s="218"/>
      <c r="JTZ2197" s="218"/>
      <c r="JUA2197" s="218"/>
      <c r="JUB2197" s="218"/>
      <c r="JUC2197" s="218"/>
      <c r="JUD2197" s="218"/>
      <c r="JUE2197" s="218"/>
      <c r="JUF2197" s="218"/>
      <c r="JUG2197" s="218"/>
      <c r="JUH2197" s="218"/>
      <c r="JUI2197" s="218"/>
      <c r="JUJ2197" s="218"/>
      <c r="JUK2197" s="218"/>
      <c r="JUL2197" s="218"/>
      <c r="JUM2197" s="218"/>
      <c r="JUN2197" s="218"/>
      <c r="JUO2197" s="218"/>
      <c r="JUP2197" s="218"/>
      <c r="JUQ2197" s="218"/>
      <c r="JUR2197" s="218"/>
      <c r="JUS2197" s="218"/>
      <c r="JUT2197" s="218"/>
      <c r="JUU2197" s="218"/>
      <c r="JUV2197" s="218"/>
      <c r="JUW2197" s="218"/>
      <c r="JUX2197" s="218"/>
      <c r="JUY2197" s="218"/>
      <c r="JUZ2197" s="218"/>
      <c r="JVA2197" s="218"/>
      <c r="JVB2197" s="218"/>
      <c r="JVC2197" s="218"/>
      <c r="JVD2197" s="218"/>
      <c r="JVE2197" s="218"/>
      <c r="JVF2197" s="218"/>
      <c r="JVG2197" s="218"/>
      <c r="JVH2197" s="218"/>
      <c r="JVI2197" s="218"/>
      <c r="JVJ2197" s="218"/>
      <c r="JVK2197" s="218"/>
      <c r="JVL2197" s="218"/>
      <c r="JVM2197" s="218"/>
      <c r="JVN2197" s="218"/>
      <c r="JVO2197" s="218"/>
      <c r="JVP2197" s="218"/>
      <c r="JVQ2197" s="218"/>
      <c r="JVR2197" s="218"/>
      <c r="JVS2197" s="218"/>
      <c r="JVT2197" s="218"/>
      <c r="JVU2197" s="218"/>
      <c r="JVV2197" s="218"/>
      <c r="JVW2197" s="218"/>
      <c r="JVX2197" s="218"/>
      <c r="JVY2197" s="218"/>
      <c r="JVZ2197" s="218"/>
      <c r="JWA2197" s="218"/>
      <c r="JWB2197" s="218"/>
      <c r="JWC2197" s="218"/>
      <c r="JWD2197" s="218"/>
      <c r="JWE2197" s="218"/>
      <c r="JWF2197" s="218"/>
      <c r="JWG2197" s="218"/>
      <c r="JWH2197" s="218"/>
      <c r="JWI2197" s="218"/>
      <c r="JWJ2197" s="218"/>
      <c r="JWK2197" s="218"/>
      <c r="JWL2197" s="218"/>
      <c r="JWM2197" s="218"/>
      <c r="JWN2197" s="218"/>
      <c r="JWO2197" s="218"/>
      <c r="JWP2197" s="218"/>
      <c r="JWQ2197" s="218"/>
      <c r="JWR2197" s="218"/>
      <c r="JWS2197" s="218"/>
      <c r="JWT2197" s="218"/>
      <c r="JWU2197" s="218"/>
      <c r="JWV2197" s="218"/>
      <c r="JWW2197" s="218"/>
      <c r="JWX2197" s="218"/>
      <c r="JWY2197" s="218"/>
      <c r="JWZ2197" s="218"/>
      <c r="JXA2197" s="218"/>
      <c r="JXB2197" s="218"/>
      <c r="JXC2197" s="218"/>
      <c r="JXD2197" s="218"/>
      <c r="JXE2197" s="218"/>
      <c r="JXF2197" s="218"/>
      <c r="JXG2197" s="218"/>
      <c r="JXH2197" s="218"/>
      <c r="JXI2197" s="218"/>
      <c r="JXJ2197" s="218"/>
      <c r="JXK2197" s="218"/>
      <c r="JXL2197" s="218"/>
      <c r="JXM2197" s="218"/>
      <c r="JXN2197" s="218"/>
      <c r="JXO2197" s="218"/>
      <c r="JXP2197" s="218"/>
      <c r="JXQ2197" s="218"/>
      <c r="JXR2197" s="218"/>
      <c r="JXS2197" s="218"/>
      <c r="JXT2197" s="218"/>
      <c r="JXU2197" s="218"/>
      <c r="JXV2197" s="218"/>
      <c r="JXW2197" s="218"/>
      <c r="JXX2197" s="218"/>
      <c r="JXY2197" s="218"/>
      <c r="JXZ2197" s="218"/>
      <c r="JYA2197" s="218"/>
      <c r="JYB2197" s="218"/>
      <c r="JYC2197" s="218"/>
      <c r="JYD2197" s="218"/>
      <c r="JYE2197" s="218"/>
      <c r="JYF2197" s="218"/>
      <c r="JYG2197" s="218"/>
      <c r="JYH2197" s="218"/>
      <c r="JYI2197" s="218"/>
      <c r="JYJ2197" s="218"/>
      <c r="JYK2197" s="218"/>
      <c r="JYL2197" s="218"/>
      <c r="JYM2197" s="218"/>
      <c r="JYN2197" s="218"/>
      <c r="JYO2197" s="218"/>
      <c r="JYP2197" s="218"/>
      <c r="JYQ2197" s="218"/>
      <c r="JYR2197" s="218"/>
      <c r="JYS2197" s="218"/>
      <c r="JYT2197" s="218"/>
      <c r="JYU2197" s="218"/>
      <c r="JYV2197" s="218"/>
      <c r="JYW2197" s="218"/>
      <c r="JYX2197" s="218"/>
      <c r="JYY2197" s="218"/>
      <c r="JYZ2197" s="218"/>
      <c r="JZA2197" s="218"/>
      <c r="JZB2197" s="218"/>
      <c r="JZC2197" s="218"/>
      <c r="JZD2197" s="218"/>
      <c r="JZE2197" s="218"/>
      <c r="JZF2197" s="218"/>
      <c r="JZG2197" s="218"/>
      <c r="JZH2197" s="218"/>
      <c r="JZI2197" s="218"/>
      <c r="JZJ2197" s="218"/>
      <c r="JZK2197" s="218"/>
      <c r="JZL2197" s="218"/>
      <c r="JZM2197" s="218"/>
      <c r="JZN2197" s="218"/>
      <c r="JZO2197" s="218"/>
      <c r="JZP2197" s="218"/>
      <c r="JZQ2197" s="218"/>
      <c r="JZR2197" s="218"/>
      <c r="JZS2197" s="218"/>
      <c r="JZT2197" s="218"/>
      <c r="JZU2197" s="218"/>
      <c r="JZV2197" s="218"/>
      <c r="JZW2197" s="218"/>
      <c r="JZX2197" s="218"/>
      <c r="JZY2197" s="218"/>
      <c r="JZZ2197" s="218"/>
      <c r="KAA2197" s="218"/>
      <c r="KAB2197" s="218"/>
      <c r="KAC2197" s="218"/>
      <c r="KAD2197" s="218"/>
      <c r="KAE2197" s="218"/>
      <c r="KAF2197" s="218"/>
      <c r="KAG2197" s="218"/>
      <c r="KAH2197" s="218"/>
      <c r="KAI2197" s="218"/>
      <c r="KAJ2197" s="218"/>
      <c r="KAK2197" s="218"/>
      <c r="KAL2197" s="218"/>
      <c r="KAM2197" s="218"/>
      <c r="KAN2197" s="218"/>
      <c r="KAO2197" s="218"/>
      <c r="KAP2197" s="218"/>
      <c r="KAQ2197" s="218"/>
      <c r="KAR2197" s="218"/>
      <c r="KAS2197" s="218"/>
      <c r="KAT2197" s="218"/>
      <c r="KAU2197" s="218"/>
      <c r="KAV2197" s="218"/>
      <c r="KAW2197" s="218"/>
      <c r="KAX2197" s="218"/>
      <c r="KAY2197" s="218"/>
      <c r="KAZ2197" s="218"/>
      <c r="KBA2197" s="218"/>
      <c r="KBB2197" s="218"/>
      <c r="KBC2197" s="218"/>
      <c r="KBD2197" s="218"/>
      <c r="KBE2197" s="218"/>
      <c r="KBF2197" s="218"/>
      <c r="KBG2197" s="218"/>
      <c r="KBH2197" s="218"/>
      <c r="KBI2197" s="218"/>
      <c r="KBJ2197" s="218"/>
      <c r="KBK2197" s="218"/>
      <c r="KBL2197" s="218"/>
      <c r="KBM2197" s="218"/>
      <c r="KBN2197" s="218"/>
      <c r="KBO2197" s="218"/>
      <c r="KBP2197" s="218"/>
      <c r="KBQ2197" s="218"/>
      <c r="KBR2197" s="218"/>
      <c r="KBS2197" s="218"/>
      <c r="KBT2197" s="218"/>
      <c r="KBU2197" s="218"/>
      <c r="KBV2197" s="218"/>
      <c r="KBW2197" s="218"/>
      <c r="KBX2197" s="218"/>
      <c r="KBY2197" s="218"/>
      <c r="KBZ2197" s="218"/>
      <c r="KCA2197" s="218"/>
      <c r="KCB2197" s="218"/>
      <c r="KCC2197" s="218"/>
      <c r="KCD2197" s="218"/>
      <c r="KCE2197" s="218"/>
      <c r="KCF2197" s="218"/>
      <c r="KCG2197" s="218"/>
      <c r="KCH2197" s="218"/>
      <c r="KCI2197" s="218"/>
      <c r="KCJ2197" s="218"/>
      <c r="KCK2197" s="218"/>
      <c r="KCL2197" s="218"/>
      <c r="KCM2197" s="218"/>
      <c r="KCN2197" s="218"/>
      <c r="KCO2197" s="218"/>
      <c r="KCP2197" s="218"/>
      <c r="KCQ2197" s="218"/>
      <c r="KCR2197" s="218"/>
      <c r="KCS2197" s="218"/>
      <c r="KCT2197" s="218"/>
      <c r="KCU2197" s="218"/>
      <c r="KCV2197" s="218"/>
      <c r="KCW2197" s="218"/>
      <c r="KCX2197" s="218"/>
      <c r="KCY2197" s="218"/>
      <c r="KCZ2197" s="218"/>
      <c r="KDA2197" s="218"/>
      <c r="KDB2197" s="218"/>
      <c r="KDC2197" s="218"/>
      <c r="KDD2197" s="218"/>
      <c r="KDE2197" s="218"/>
      <c r="KDF2197" s="218"/>
      <c r="KDG2197" s="218"/>
      <c r="KDH2197" s="218"/>
      <c r="KDI2197" s="218"/>
      <c r="KDJ2197" s="218"/>
      <c r="KDK2197" s="218"/>
      <c r="KDL2197" s="218"/>
      <c r="KDM2197" s="218"/>
      <c r="KDN2197" s="218"/>
      <c r="KDO2197" s="218"/>
      <c r="KDP2197" s="218"/>
      <c r="KDQ2197" s="218"/>
      <c r="KDR2197" s="218"/>
      <c r="KDS2197" s="218"/>
      <c r="KDT2197" s="218"/>
      <c r="KDU2197" s="218"/>
      <c r="KDV2197" s="218"/>
      <c r="KDW2197" s="218"/>
      <c r="KDX2197" s="218"/>
      <c r="KDY2197" s="218"/>
      <c r="KDZ2197" s="218"/>
      <c r="KEA2197" s="218"/>
      <c r="KEB2197" s="218"/>
      <c r="KEC2197" s="218"/>
      <c r="KED2197" s="218"/>
      <c r="KEE2197" s="218"/>
      <c r="KEF2197" s="218"/>
      <c r="KEG2197" s="218"/>
      <c r="KEH2197" s="218"/>
      <c r="KEI2197" s="218"/>
      <c r="KEJ2197" s="218"/>
      <c r="KEK2197" s="218"/>
      <c r="KEL2197" s="218"/>
      <c r="KEM2197" s="218"/>
      <c r="KEN2197" s="218"/>
      <c r="KEO2197" s="218"/>
      <c r="KEP2197" s="218"/>
      <c r="KEQ2197" s="218"/>
      <c r="KER2197" s="218"/>
      <c r="KES2197" s="218"/>
      <c r="KET2197" s="218"/>
      <c r="KEU2197" s="218"/>
      <c r="KEV2197" s="218"/>
      <c r="KEW2197" s="218"/>
      <c r="KEX2197" s="218"/>
      <c r="KEY2197" s="218"/>
      <c r="KEZ2197" s="218"/>
      <c r="KFA2197" s="218"/>
      <c r="KFB2197" s="218"/>
      <c r="KFC2197" s="218"/>
      <c r="KFD2197" s="218"/>
      <c r="KFE2197" s="218"/>
      <c r="KFF2197" s="218"/>
      <c r="KFG2197" s="218"/>
      <c r="KFH2197" s="218"/>
      <c r="KFI2197" s="218"/>
      <c r="KFJ2197" s="218"/>
      <c r="KFK2197" s="218"/>
      <c r="KFL2197" s="218"/>
      <c r="KFM2197" s="218"/>
      <c r="KFN2197" s="218"/>
      <c r="KFO2197" s="218"/>
      <c r="KFP2197" s="218"/>
      <c r="KFQ2197" s="218"/>
      <c r="KFR2197" s="218"/>
      <c r="KFS2197" s="218"/>
      <c r="KFT2197" s="218"/>
      <c r="KFU2197" s="218"/>
      <c r="KFV2197" s="218"/>
      <c r="KFW2197" s="218"/>
      <c r="KFX2197" s="218"/>
      <c r="KFY2197" s="218"/>
      <c r="KFZ2197" s="218"/>
      <c r="KGA2197" s="218"/>
      <c r="KGB2197" s="218"/>
      <c r="KGC2197" s="218"/>
      <c r="KGD2197" s="218"/>
      <c r="KGE2197" s="218"/>
      <c r="KGF2197" s="218"/>
      <c r="KGG2197" s="218"/>
      <c r="KGH2197" s="218"/>
      <c r="KGI2197" s="218"/>
      <c r="KGJ2197" s="218"/>
      <c r="KGK2197" s="218"/>
      <c r="KGL2197" s="218"/>
      <c r="KGM2197" s="218"/>
      <c r="KGN2197" s="218"/>
      <c r="KGO2197" s="218"/>
      <c r="KGP2197" s="218"/>
      <c r="KGQ2197" s="218"/>
      <c r="KGR2197" s="218"/>
      <c r="KGS2197" s="218"/>
      <c r="KGT2197" s="218"/>
      <c r="KGU2197" s="218"/>
      <c r="KGV2197" s="218"/>
      <c r="KGW2197" s="218"/>
      <c r="KGX2197" s="218"/>
      <c r="KGY2197" s="218"/>
      <c r="KGZ2197" s="218"/>
      <c r="KHA2197" s="218"/>
      <c r="KHB2197" s="218"/>
      <c r="KHC2197" s="218"/>
      <c r="KHD2197" s="218"/>
      <c r="KHE2197" s="218"/>
      <c r="KHF2197" s="218"/>
      <c r="KHG2197" s="218"/>
      <c r="KHH2197" s="218"/>
      <c r="KHI2197" s="218"/>
      <c r="KHJ2197" s="218"/>
      <c r="KHK2197" s="218"/>
      <c r="KHL2197" s="218"/>
      <c r="KHM2197" s="218"/>
      <c r="KHN2197" s="218"/>
      <c r="KHO2197" s="218"/>
      <c r="KHP2197" s="218"/>
      <c r="KHQ2197" s="218"/>
      <c r="KHR2197" s="218"/>
      <c r="KHS2197" s="218"/>
      <c r="KHT2197" s="218"/>
      <c r="KHU2197" s="218"/>
      <c r="KHV2197" s="218"/>
      <c r="KHW2197" s="218"/>
      <c r="KHX2197" s="218"/>
      <c r="KHY2197" s="218"/>
      <c r="KHZ2197" s="218"/>
      <c r="KIA2197" s="218"/>
      <c r="KIB2197" s="218"/>
      <c r="KIC2197" s="218"/>
      <c r="KID2197" s="218"/>
      <c r="KIE2197" s="218"/>
      <c r="KIF2197" s="218"/>
      <c r="KIG2197" s="218"/>
      <c r="KIH2197" s="218"/>
      <c r="KII2197" s="218"/>
      <c r="KIJ2197" s="218"/>
      <c r="KIK2197" s="218"/>
      <c r="KIL2197" s="218"/>
      <c r="KIM2197" s="218"/>
      <c r="KIN2197" s="218"/>
      <c r="KIO2197" s="218"/>
      <c r="KIP2197" s="218"/>
      <c r="KIQ2197" s="218"/>
      <c r="KIR2197" s="218"/>
      <c r="KIS2197" s="218"/>
      <c r="KIT2197" s="218"/>
      <c r="KIU2197" s="218"/>
      <c r="KIV2197" s="218"/>
      <c r="KIW2197" s="218"/>
      <c r="KIX2197" s="218"/>
      <c r="KIY2197" s="218"/>
      <c r="KIZ2197" s="218"/>
      <c r="KJA2197" s="218"/>
      <c r="KJB2197" s="218"/>
      <c r="KJC2197" s="218"/>
      <c r="KJD2197" s="218"/>
      <c r="KJE2197" s="218"/>
      <c r="KJF2197" s="218"/>
      <c r="KJG2197" s="218"/>
      <c r="KJH2197" s="218"/>
      <c r="KJI2197" s="218"/>
      <c r="KJJ2197" s="218"/>
      <c r="KJK2197" s="218"/>
      <c r="KJL2197" s="218"/>
      <c r="KJM2197" s="218"/>
      <c r="KJN2197" s="218"/>
      <c r="KJO2197" s="218"/>
      <c r="KJP2197" s="218"/>
      <c r="KJQ2197" s="218"/>
      <c r="KJR2197" s="218"/>
      <c r="KJS2197" s="218"/>
      <c r="KJT2197" s="218"/>
      <c r="KJU2197" s="218"/>
      <c r="KJV2197" s="218"/>
      <c r="KJW2197" s="218"/>
      <c r="KJX2197" s="218"/>
      <c r="KJY2197" s="218"/>
      <c r="KJZ2197" s="218"/>
      <c r="KKA2197" s="218"/>
      <c r="KKB2197" s="218"/>
      <c r="KKC2197" s="218"/>
      <c r="KKD2197" s="218"/>
      <c r="KKE2197" s="218"/>
      <c r="KKF2197" s="218"/>
      <c r="KKG2197" s="218"/>
      <c r="KKH2197" s="218"/>
      <c r="KKI2197" s="218"/>
      <c r="KKJ2197" s="218"/>
      <c r="KKK2197" s="218"/>
      <c r="KKL2197" s="218"/>
      <c r="KKM2197" s="218"/>
      <c r="KKN2197" s="218"/>
      <c r="KKO2197" s="218"/>
      <c r="KKP2197" s="218"/>
      <c r="KKQ2197" s="218"/>
      <c r="KKR2197" s="218"/>
      <c r="KKS2197" s="218"/>
      <c r="KKT2197" s="218"/>
      <c r="KKU2197" s="218"/>
      <c r="KKV2197" s="218"/>
      <c r="KKW2197" s="218"/>
      <c r="KKX2197" s="218"/>
      <c r="KKY2197" s="218"/>
      <c r="KKZ2197" s="218"/>
      <c r="KLA2197" s="218"/>
      <c r="KLB2197" s="218"/>
      <c r="KLC2197" s="218"/>
      <c r="KLD2197" s="218"/>
      <c r="KLE2197" s="218"/>
      <c r="KLF2197" s="218"/>
      <c r="KLG2197" s="218"/>
      <c r="KLH2197" s="218"/>
      <c r="KLI2197" s="218"/>
      <c r="KLJ2197" s="218"/>
      <c r="KLK2197" s="218"/>
      <c r="KLL2197" s="218"/>
      <c r="KLM2197" s="218"/>
      <c r="KLN2197" s="218"/>
      <c r="KLO2197" s="218"/>
      <c r="KLP2197" s="218"/>
      <c r="KLQ2197" s="218"/>
      <c r="KLR2197" s="218"/>
      <c r="KLS2197" s="218"/>
      <c r="KLT2197" s="218"/>
      <c r="KLU2197" s="218"/>
      <c r="KLV2197" s="218"/>
      <c r="KLW2197" s="218"/>
      <c r="KLX2197" s="218"/>
      <c r="KLY2197" s="218"/>
      <c r="KLZ2197" s="218"/>
      <c r="KMA2197" s="218"/>
      <c r="KMB2197" s="218"/>
      <c r="KMC2197" s="218"/>
      <c r="KMD2197" s="218"/>
      <c r="KME2197" s="218"/>
      <c r="KMF2197" s="218"/>
      <c r="KMG2197" s="218"/>
      <c r="KMH2197" s="218"/>
      <c r="KMI2197" s="218"/>
      <c r="KMJ2197" s="218"/>
      <c r="KMK2197" s="218"/>
      <c r="KML2197" s="218"/>
      <c r="KMM2197" s="218"/>
      <c r="KMN2197" s="218"/>
      <c r="KMO2197" s="218"/>
      <c r="KMP2197" s="218"/>
      <c r="KMQ2197" s="218"/>
      <c r="KMR2197" s="218"/>
      <c r="KMS2197" s="218"/>
      <c r="KMT2197" s="218"/>
      <c r="KMU2197" s="218"/>
      <c r="KMV2197" s="218"/>
      <c r="KMW2197" s="218"/>
      <c r="KMX2197" s="218"/>
      <c r="KMY2197" s="218"/>
      <c r="KMZ2197" s="218"/>
      <c r="KNA2197" s="218"/>
      <c r="KNB2197" s="218"/>
      <c r="KNC2197" s="218"/>
      <c r="KND2197" s="218"/>
      <c r="KNE2197" s="218"/>
      <c r="KNF2197" s="218"/>
      <c r="KNG2197" s="218"/>
      <c r="KNH2197" s="218"/>
      <c r="KNI2197" s="218"/>
      <c r="KNJ2197" s="218"/>
      <c r="KNK2197" s="218"/>
      <c r="KNL2197" s="218"/>
      <c r="KNM2197" s="218"/>
      <c r="KNN2197" s="218"/>
      <c r="KNO2197" s="218"/>
      <c r="KNP2197" s="218"/>
      <c r="KNQ2197" s="218"/>
      <c r="KNR2197" s="218"/>
      <c r="KNS2197" s="218"/>
      <c r="KNT2197" s="218"/>
      <c r="KNU2197" s="218"/>
      <c r="KNV2197" s="218"/>
      <c r="KNW2197" s="218"/>
      <c r="KNX2197" s="218"/>
      <c r="KNY2197" s="218"/>
      <c r="KNZ2197" s="218"/>
      <c r="KOA2197" s="218"/>
      <c r="KOB2197" s="218"/>
      <c r="KOC2197" s="218"/>
      <c r="KOD2197" s="218"/>
      <c r="KOE2197" s="218"/>
      <c r="KOF2197" s="218"/>
      <c r="KOG2197" s="218"/>
      <c r="KOH2197" s="218"/>
      <c r="KOI2197" s="218"/>
      <c r="KOJ2197" s="218"/>
      <c r="KOK2197" s="218"/>
      <c r="KOL2197" s="218"/>
      <c r="KOM2197" s="218"/>
      <c r="KON2197" s="218"/>
      <c r="KOO2197" s="218"/>
      <c r="KOP2197" s="218"/>
      <c r="KOQ2197" s="218"/>
      <c r="KOR2197" s="218"/>
      <c r="KOS2197" s="218"/>
      <c r="KOT2197" s="218"/>
      <c r="KOU2197" s="218"/>
      <c r="KOV2197" s="218"/>
      <c r="KOW2197" s="218"/>
      <c r="KOX2197" s="218"/>
      <c r="KOY2197" s="218"/>
      <c r="KOZ2197" s="218"/>
      <c r="KPA2197" s="218"/>
      <c r="KPB2197" s="218"/>
      <c r="KPC2197" s="218"/>
      <c r="KPD2197" s="218"/>
      <c r="KPE2197" s="218"/>
      <c r="KPF2197" s="218"/>
      <c r="KPG2197" s="218"/>
      <c r="KPH2197" s="218"/>
      <c r="KPI2197" s="218"/>
      <c r="KPJ2197" s="218"/>
      <c r="KPK2197" s="218"/>
      <c r="KPL2197" s="218"/>
      <c r="KPM2197" s="218"/>
      <c r="KPN2197" s="218"/>
      <c r="KPO2197" s="218"/>
      <c r="KPP2197" s="218"/>
      <c r="KPQ2197" s="218"/>
      <c r="KPR2197" s="218"/>
      <c r="KPS2197" s="218"/>
      <c r="KPT2197" s="218"/>
      <c r="KPU2197" s="218"/>
      <c r="KPV2197" s="218"/>
      <c r="KPW2197" s="218"/>
      <c r="KPX2197" s="218"/>
      <c r="KPY2197" s="218"/>
      <c r="KPZ2197" s="218"/>
      <c r="KQA2197" s="218"/>
      <c r="KQB2197" s="218"/>
      <c r="KQC2197" s="218"/>
      <c r="KQD2197" s="218"/>
      <c r="KQE2197" s="218"/>
      <c r="KQF2197" s="218"/>
      <c r="KQG2197" s="218"/>
      <c r="KQH2197" s="218"/>
      <c r="KQI2197" s="218"/>
      <c r="KQJ2197" s="218"/>
      <c r="KQK2197" s="218"/>
      <c r="KQL2197" s="218"/>
      <c r="KQM2197" s="218"/>
      <c r="KQN2197" s="218"/>
      <c r="KQO2197" s="218"/>
      <c r="KQP2197" s="218"/>
      <c r="KQQ2197" s="218"/>
      <c r="KQR2197" s="218"/>
      <c r="KQS2197" s="218"/>
      <c r="KQT2197" s="218"/>
      <c r="KQU2197" s="218"/>
      <c r="KQV2197" s="218"/>
      <c r="KQW2197" s="218"/>
      <c r="KQX2197" s="218"/>
      <c r="KQY2197" s="218"/>
      <c r="KQZ2197" s="218"/>
      <c r="KRA2197" s="218"/>
      <c r="KRB2197" s="218"/>
      <c r="KRC2197" s="218"/>
      <c r="KRD2197" s="218"/>
      <c r="KRE2197" s="218"/>
      <c r="KRF2197" s="218"/>
      <c r="KRG2197" s="218"/>
      <c r="KRH2197" s="218"/>
      <c r="KRI2197" s="218"/>
      <c r="KRJ2197" s="218"/>
      <c r="KRK2197" s="218"/>
      <c r="KRL2197" s="218"/>
      <c r="KRM2197" s="218"/>
      <c r="KRN2197" s="218"/>
      <c r="KRO2197" s="218"/>
      <c r="KRP2197" s="218"/>
      <c r="KRQ2197" s="218"/>
      <c r="KRR2197" s="218"/>
      <c r="KRS2197" s="218"/>
      <c r="KRT2197" s="218"/>
      <c r="KRU2197" s="218"/>
      <c r="KRV2197" s="218"/>
      <c r="KRW2197" s="218"/>
      <c r="KRX2197" s="218"/>
      <c r="KRY2197" s="218"/>
      <c r="KRZ2197" s="218"/>
      <c r="KSA2197" s="218"/>
      <c r="KSB2197" s="218"/>
      <c r="KSC2197" s="218"/>
      <c r="KSD2197" s="218"/>
      <c r="KSE2197" s="218"/>
      <c r="KSF2197" s="218"/>
      <c r="KSG2197" s="218"/>
      <c r="KSH2197" s="218"/>
      <c r="KSI2197" s="218"/>
      <c r="KSJ2197" s="218"/>
      <c r="KSK2197" s="218"/>
      <c r="KSL2197" s="218"/>
      <c r="KSM2197" s="218"/>
      <c r="KSN2197" s="218"/>
      <c r="KSO2197" s="218"/>
      <c r="KSP2197" s="218"/>
      <c r="KSQ2197" s="218"/>
      <c r="KSR2197" s="218"/>
      <c r="KSS2197" s="218"/>
      <c r="KST2197" s="218"/>
      <c r="KSU2197" s="218"/>
      <c r="KSV2197" s="218"/>
      <c r="KSW2197" s="218"/>
      <c r="KSX2197" s="218"/>
      <c r="KSY2197" s="218"/>
      <c r="KSZ2197" s="218"/>
      <c r="KTA2197" s="218"/>
      <c r="KTB2197" s="218"/>
      <c r="KTC2197" s="218"/>
      <c r="KTD2197" s="218"/>
      <c r="KTE2197" s="218"/>
      <c r="KTF2197" s="218"/>
      <c r="KTG2197" s="218"/>
      <c r="KTH2197" s="218"/>
      <c r="KTI2197" s="218"/>
      <c r="KTJ2197" s="218"/>
      <c r="KTK2197" s="218"/>
      <c r="KTL2197" s="218"/>
      <c r="KTM2197" s="218"/>
      <c r="KTN2197" s="218"/>
      <c r="KTO2197" s="218"/>
      <c r="KTP2197" s="218"/>
      <c r="KTQ2197" s="218"/>
      <c r="KTR2197" s="218"/>
      <c r="KTS2197" s="218"/>
      <c r="KTT2197" s="218"/>
      <c r="KTU2197" s="218"/>
      <c r="KTV2197" s="218"/>
      <c r="KTW2197" s="218"/>
      <c r="KTX2197" s="218"/>
      <c r="KTY2197" s="218"/>
      <c r="KTZ2197" s="218"/>
      <c r="KUA2197" s="218"/>
      <c r="KUB2197" s="218"/>
      <c r="KUC2197" s="218"/>
      <c r="KUD2197" s="218"/>
      <c r="KUE2197" s="218"/>
      <c r="KUF2197" s="218"/>
      <c r="KUG2197" s="218"/>
      <c r="KUH2197" s="218"/>
      <c r="KUI2197" s="218"/>
      <c r="KUJ2197" s="218"/>
      <c r="KUK2197" s="218"/>
      <c r="KUL2197" s="218"/>
      <c r="KUM2197" s="218"/>
      <c r="KUN2197" s="218"/>
      <c r="KUO2197" s="218"/>
      <c r="KUP2197" s="218"/>
      <c r="KUQ2197" s="218"/>
      <c r="KUR2197" s="218"/>
      <c r="KUS2197" s="218"/>
      <c r="KUT2197" s="218"/>
      <c r="KUU2197" s="218"/>
      <c r="KUV2197" s="218"/>
      <c r="KUW2197" s="218"/>
      <c r="KUX2197" s="218"/>
      <c r="KUY2197" s="218"/>
      <c r="KUZ2197" s="218"/>
      <c r="KVA2197" s="218"/>
      <c r="KVB2197" s="218"/>
      <c r="KVC2197" s="218"/>
      <c r="KVD2197" s="218"/>
      <c r="KVE2197" s="218"/>
      <c r="KVF2197" s="218"/>
      <c r="KVG2197" s="218"/>
      <c r="KVH2197" s="218"/>
      <c r="KVI2197" s="218"/>
      <c r="KVJ2197" s="218"/>
      <c r="KVK2197" s="218"/>
      <c r="KVL2197" s="218"/>
      <c r="KVM2197" s="218"/>
      <c r="KVN2197" s="218"/>
      <c r="KVO2197" s="218"/>
      <c r="KVP2197" s="218"/>
      <c r="KVQ2197" s="218"/>
      <c r="KVR2197" s="218"/>
      <c r="KVS2197" s="218"/>
      <c r="KVT2197" s="218"/>
      <c r="KVU2197" s="218"/>
      <c r="KVV2197" s="218"/>
      <c r="KVW2197" s="218"/>
      <c r="KVX2197" s="218"/>
      <c r="KVY2197" s="218"/>
      <c r="KVZ2197" s="218"/>
      <c r="KWA2197" s="218"/>
      <c r="KWB2197" s="218"/>
      <c r="KWC2197" s="218"/>
      <c r="KWD2197" s="218"/>
      <c r="KWE2197" s="218"/>
      <c r="KWF2197" s="218"/>
      <c r="KWG2197" s="218"/>
      <c r="KWH2197" s="218"/>
      <c r="KWI2197" s="218"/>
      <c r="KWJ2197" s="218"/>
      <c r="KWK2197" s="218"/>
      <c r="KWL2197" s="218"/>
      <c r="KWM2197" s="218"/>
      <c r="KWN2197" s="218"/>
      <c r="KWO2197" s="218"/>
      <c r="KWP2197" s="218"/>
      <c r="KWQ2197" s="218"/>
      <c r="KWR2197" s="218"/>
      <c r="KWS2197" s="218"/>
      <c r="KWT2197" s="218"/>
      <c r="KWU2197" s="218"/>
      <c r="KWV2197" s="218"/>
      <c r="KWW2197" s="218"/>
      <c r="KWX2197" s="218"/>
      <c r="KWY2197" s="218"/>
      <c r="KWZ2197" s="218"/>
      <c r="KXA2197" s="218"/>
      <c r="KXB2197" s="218"/>
      <c r="KXC2197" s="218"/>
      <c r="KXD2197" s="218"/>
      <c r="KXE2197" s="218"/>
      <c r="KXF2197" s="218"/>
      <c r="KXG2197" s="218"/>
      <c r="KXH2197" s="218"/>
      <c r="KXI2197" s="218"/>
      <c r="KXJ2197" s="218"/>
      <c r="KXK2197" s="218"/>
      <c r="KXL2197" s="218"/>
      <c r="KXM2197" s="218"/>
      <c r="KXN2197" s="218"/>
      <c r="KXO2197" s="218"/>
      <c r="KXP2197" s="218"/>
      <c r="KXQ2197" s="218"/>
      <c r="KXR2197" s="218"/>
      <c r="KXS2197" s="218"/>
      <c r="KXT2197" s="218"/>
      <c r="KXU2197" s="218"/>
      <c r="KXV2197" s="218"/>
      <c r="KXW2197" s="218"/>
      <c r="KXX2197" s="218"/>
      <c r="KXY2197" s="218"/>
      <c r="KXZ2197" s="218"/>
      <c r="KYA2197" s="218"/>
      <c r="KYB2197" s="218"/>
      <c r="KYC2197" s="218"/>
      <c r="KYD2197" s="218"/>
      <c r="KYE2197" s="218"/>
      <c r="KYF2197" s="218"/>
      <c r="KYG2197" s="218"/>
      <c r="KYH2197" s="218"/>
      <c r="KYI2197" s="218"/>
      <c r="KYJ2197" s="218"/>
      <c r="KYK2197" s="218"/>
      <c r="KYL2197" s="218"/>
      <c r="KYM2197" s="218"/>
      <c r="KYN2197" s="218"/>
      <c r="KYO2197" s="218"/>
      <c r="KYP2197" s="218"/>
      <c r="KYQ2197" s="218"/>
      <c r="KYR2197" s="218"/>
      <c r="KYS2197" s="218"/>
      <c r="KYT2197" s="218"/>
      <c r="KYU2197" s="218"/>
      <c r="KYV2197" s="218"/>
      <c r="KYW2197" s="218"/>
      <c r="KYX2197" s="218"/>
      <c r="KYY2197" s="218"/>
      <c r="KYZ2197" s="218"/>
      <c r="KZA2197" s="218"/>
      <c r="KZB2197" s="218"/>
      <c r="KZC2197" s="218"/>
      <c r="KZD2197" s="218"/>
      <c r="KZE2197" s="218"/>
      <c r="KZF2197" s="218"/>
      <c r="KZG2197" s="218"/>
      <c r="KZH2197" s="218"/>
      <c r="KZI2197" s="218"/>
      <c r="KZJ2197" s="218"/>
      <c r="KZK2197" s="218"/>
      <c r="KZL2197" s="218"/>
      <c r="KZM2197" s="218"/>
      <c r="KZN2197" s="218"/>
      <c r="KZO2197" s="218"/>
      <c r="KZP2197" s="218"/>
      <c r="KZQ2197" s="218"/>
      <c r="KZR2197" s="218"/>
      <c r="KZS2197" s="218"/>
      <c r="KZT2197" s="218"/>
      <c r="KZU2197" s="218"/>
      <c r="KZV2197" s="218"/>
      <c r="KZW2197" s="218"/>
      <c r="KZX2197" s="218"/>
      <c r="KZY2197" s="218"/>
      <c r="KZZ2197" s="218"/>
      <c r="LAA2197" s="218"/>
      <c r="LAB2197" s="218"/>
      <c r="LAC2197" s="218"/>
      <c r="LAD2197" s="218"/>
      <c r="LAE2197" s="218"/>
      <c r="LAF2197" s="218"/>
      <c r="LAG2197" s="218"/>
      <c r="LAH2197" s="218"/>
      <c r="LAI2197" s="218"/>
      <c r="LAJ2197" s="218"/>
      <c r="LAK2197" s="218"/>
      <c r="LAL2197" s="218"/>
      <c r="LAM2197" s="218"/>
      <c r="LAN2197" s="218"/>
      <c r="LAO2197" s="218"/>
      <c r="LAP2197" s="218"/>
      <c r="LAQ2197" s="218"/>
      <c r="LAR2197" s="218"/>
      <c r="LAS2197" s="218"/>
      <c r="LAT2197" s="218"/>
      <c r="LAU2197" s="218"/>
      <c r="LAV2197" s="218"/>
      <c r="LAW2197" s="218"/>
      <c r="LAX2197" s="218"/>
      <c r="LAY2197" s="218"/>
      <c r="LAZ2197" s="218"/>
      <c r="LBA2197" s="218"/>
      <c r="LBB2197" s="218"/>
      <c r="LBC2197" s="218"/>
      <c r="LBD2197" s="218"/>
      <c r="LBE2197" s="218"/>
      <c r="LBF2197" s="218"/>
      <c r="LBG2197" s="218"/>
      <c r="LBH2197" s="218"/>
      <c r="LBI2197" s="218"/>
      <c r="LBJ2197" s="218"/>
      <c r="LBK2197" s="218"/>
      <c r="LBL2197" s="218"/>
      <c r="LBM2197" s="218"/>
      <c r="LBN2197" s="218"/>
      <c r="LBO2197" s="218"/>
      <c r="LBP2197" s="218"/>
      <c r="LBQ2197" s="218"/>
      <c r="LBR2197" s="218"/>
      <c r="LBS2197" s="218"/>
      <c r="LBT2197" s="218"/>
      <c r="LBU2197" s="218"/>
      <c r="LBV2197" s="218"/>
      <c r="LBW2197" s="218"/>
      <c r="LBX2197" s="218"/>
      <c r="LBY2197" s="218"/>
      <c r="LBZ2197" s="218"/>
      <c r="LCA2197" s="218"/>
      <c r="LCB2197" s="218"/>
      <c r="LCC2197" s="218"/>
      <c r="LCD2197" s="218"/>
      <c r="LCE2197" s="218"/>
      <c r="LCF2197" s="218"/>
      <c r="LCG2197" s="218"/>
      <c r="LCH2197" s="218"/>
      <c r="LCI2197" s="218"/>
      <c r="LCJ2197" s="218"/>
      <c r="LCK2197" s="218"/>
      <c r="LCL2197" s="218"/>
      <c r="LCM2197" s="218"/>
      <c r="LCN2197" s="218"/>
      <c r="LCO2197" s="218"/>
      <c r="LCP2197" s="218"/>
      <c r="LCQ2197" s="218"/>
      <c r="LCR2197" s="218"/>
      <c r="LCS2197" s="218"/>
      <c r="LCT2197" s="218"/>
      <c r="LCU2197" s="218"/>
      <c r="LCV2197" s="218"/>
      <c r="LCW2197" s="218"/>
      <c r="LCX2197" s="218"/>
      <c r="LCY2197" s="218"/>
      <c r="LCZ2197" s="218"/>
      <c r="LDA2197" s="218"/>
      <c r="LDB2197" s="218"/>
      <c r="LDC2197" s="218"/>
      <c r="LDD2197" s="218"/>
      <c r="LDE2197" s="218"/>
      <c r="LDF2197" s="218"/>
      <c r="LDG2197" s="218"/>
      <c r="LDH2197" s="218"/>
      <c r="LDI2197" s="218"/>
      <c r="LDJ2197" s="218"/>
      <c r="LDK2197" s="218"/>
      <c r="LDL2197" s="218"/>
      <c r="LDM2197" s="218"/>
      <c r="LDN2197" s="218"/>
      <c r="LDO2197" s="218"/>
      <c r="LDP2197" s="218"/>
      <c r="LDQ2197" s="218"/>
      <c r="LDR2197" s="218"/>
      <c r="LDS2197" s="218"/>
      <c r="LDT2197" s="218"/>
      <c r="LDU2197" s="218"/>
      <c r="LDV2197" s="218"/>
      <c r="LDW2197" s="218"/>
      <c r="LDX2197" s="218"/>
      <c r="LDY2197" s="218"/>
      <c r="LDZ2197" s="218"/>
      <c r="LEA2197" s="218"/>
      <c r="LEB2197" s="218"/>
      <c r="LEC2197" s="218"/>
      <c r="LED2197" s="218"/>
      <c r="LEE2197" s="218"/>
      <c r="LEF2197" s="218"/>
      <c r="LEG2197" s="218"/>
      <c r="LEH2197" s="218"/>
      <c r="LEI2197" s="218"/>
      <c r="LEJ2197" s="218"/>
      <c r="LEK2197" s="218"/>
      <c r="LEL2197" s="218"/>
      <c r="LEM2197" s="218"/>
      <c r="LEN2197" s="218"/>
      <c r="LEO2197" s="218"/>
      <c r="LEP2197" s="218"/>
      <c r="LEQ2197" s="218"/>
      <c r="LER2197" s="218"/>
      <c r="LES2197" s="218"/>
      <c r="LET2197" s="218"/>
      <c r="LEU2197" s="218"/>
      <c r="LEV2197" s="218"/>
      <c r="LEW2197" s="218"/>
      <c r="LEX2197" s="218"/>
      <c r="LEY2197" s="218"/>
      <c r="LEZ2197" s="218"/>
      <c r="LFA2197" s="218"/>
      <c r="LFB2197" s="218"/>
      <c r="LFC2197" s="218"/>
      <c r="LFD2197" s="218"/>
      <c r="LFE2197" s="218"/>
      <c r="LFF2197" s="218"/>
      <c r="LFG2197" s="218"/>
      <c r="LFH2197" s="218"/>
      <c r="LFI2197" s="218"/>
      <c r="LFJ2197" s="218"/>
      <c r="LFK2197" s="218"/>
      <c r="LFL2197" s="218"/>
      <c r="LFM2197" s="218"/>
      <c r="LFN2197" s="218"/>
      <c r="LFO2197" s="218"/>
      <c r="LFP2197" s="218"/>
      <c r="LFQ2197" s="218"/>
      <c r="LFR2197" s="218"/>
      <c r="LFS2197" s="218"/>
      <c r="LFT2197" s="218"/>
      <c r="LFU2197" s="218"/>
      <c r="LFV2197" s="218"/>
      <c r="LFW2197" s="218"/>
      <c r="LFX2197" s="218"/>
      <c r="LFY2197" s="218"/>
      <c r="LFZ2197" s="218"/>
      <c r="LGA2197" s="218"/>
      <c r="LGB2197" s="218"/>
      <c r="LGC2197" s="218"/>
      <c r="LGD2197" s="218"/>
      <c r="LGE2197" s="218"/>
      <c r="LGF2197" s="218"/>
      <c r="LGG2197" s="218"/>
      <c r="LGH2197" s="218"/>
      <c r="LGI2197" s="218"/>
      <c r="LGJ2197" s="218"/>
      <c r="LGK2197" s="218"/>
      <c r="LGL2197" s="218"/>
      <c r="LGM2197" s="218"/>
      <c r="LGN2197" s="218"/>
      <c r="LGO2197" s="218"/>
      <c r="LGP2197" s="218"/>
      <c r="LGQ2197" s="218"/>
      <c r="LGR2197" s="218"/>
      <c r="LGS2197" s="218"/>
      <c r="LGT2197" s="218"/>
      <c r="LGU2197" s="218"/>
      <c r="LGV2197" s="218"/>
      <c r="LGW2197" s="218"/>
      <c r="LGX2197" s="218"/>
      <c r="LGY2197" s="218"/>
      <c r="LGZ2197" s="218"/>
      <c r="LHA2197" s="218"/>
      <c r="LHB2197" s="218"/>
      <c r="LHC2197" s="218"/>
      <c r="LHD2197" s="218"/>
      <c r="LHE2197" s="218"/>
      <c r="LHF2197" s="218"/>
      <c r="LHG2197" s="218"/>
      <c r="LHH2197" s="218"/>
      <c r="LHI2197" s="218"/>
      <c r="LHJ2197" s="218"/>
      <c r="LHK2197" s="218"/>
      <c r="LHL2197" s="218"/>
      <c r="LHM2197" s="218"/>
      <c r="LHN2197" s="218"/>
      <c r="LHO2197" s="218"/>
      <c r="LHP2197" s="218"/>
      <c r="LHQ2197" s="218"/>
      <c r="LHR2197" s="218"/>
      <c r="LHS2197" s="218"/>
      <c r="LHT2197" s="218"/>
      <c r="LHU2197" s="218"/>
      <c r="LHV2197" s="218"/>
      <c r="LHW2197" s="218"/>
      <c r="LHX2197" s="218"/>
      <c r="LHY2197" s="218"/>
      <c r="LHZ2197" s="218"/>
      <c r="LIA2197" s="218"/>
      <c r="LIB2197" s="218"/>
      <c r="LIC2197" s="218"/>
      <c r="LID2197" s="218"/>
      <c r="LIE2197" s="218"/>
      <c r="LIF2197" s="218"/>
      <c r="LIG2197" s="218"/>
      <c r="LIH2197" s="218"/>
      <c r="LII2197" s="218"/>
      <c r="LIJ2197" s="218"/>
      <c r="LIK2197" s="218"/>
      <c r="LIL2197" s="218"/>
      <c r="LIM2197" s="218"/>
      <c r="LIN2197" s="218"/>
      <c r="LIO2197" s="218"/>
      <c r="LIP2197" s="218"/>
      <c r="LIQ2197" s="218"/>
      <c r="LIR2197" s="218"/>
      <c r="LIS2197" s="218"/>
      <c r="LIT2197" s="218"/>
      <c r="LIU2197" s="218"/>
      <c r="LIV2197" s="218"/>
      <c r="LIW2197" s="218"/>
      <c r="LIX2197" s="218"/>
      <c r="LIY2197" s="218"/>
      <c r="LIZ2197" s="218"/>
      <c r="LJA2197" s="218"/>
      <c r="LJB2197" s="218"/>
      <c r="LJC2197" s="218"/>
      <c r="LJD2197" s="218"/>
      <c r="LJE2197" s="218"/>
      <c r="LJF2197" s="218"/>
      <c r="LJG2197" s="218"/>
      <c r="LJH2197" s="218"/>
      <c r="LJI2197" s="218"/>
      <c r="LJJ2197" s="218"/>
      <c r="LJK2197" s="218"/>
      <c r="LJL2197" s="218"/>
      <c r="LJM2197" s="218"/>
      <c r="LJN2197" s="218"/>
      <c r="LJO2197" s="218"/>
      <c r="LJP2197" s="218"/>
      <c r="LJQ2197" s="218"/>
      <c r="LJR2197" s="218"/>
      <c r="LJS2197" s="218"/>
      <c r="LJT2197" s="218"/>
      <c r="LJU2197" s="218"/>
      <c r="LJV2197" s="218"/>
      <c r="LJW2197" s="218"/>
      <c r="LJX2197" s="218"/>
      <c r="LJY2197" s="218"/>
      <c r="LJZ2197" s="218"/>
      <c r="LKA2197" s="218"/>
      <c r="LKB2197" s="218"/>
      <c r="LKC2197" s="218"/>
      <c r="LKD2197" s="218"/>
      <c r="LKE2197" s="218"/>
      <c r="LKF2197" s="218"/>
      <c r="LKG2197" s="218"/>
      <c r="LKH2197" s="218"/>
      <c r="LKI2197" s="218"/>
      <c r="LKJ2197" s="218"/>
      <c r="LKK2197" s="218"/>
      <c r="LKL2197" s="218"/>
      <c r="LKM2197" s="218"/>
      <c r="LKN2197" s="218"/>
      <c r="LKO2197" s="218"/>
      <c r="LKP2197" s="218"/>
      <c r="LKQ2197" s="218"/>
      <c r="LKR2197" s="218"/>
      <c r="LKS2197" s="218"/>
      <c r="LKT2197" s="218"/>
      <c r="LKU2197" s="218"/>
      <c r="LKV2197" s="218"/>
      <c r="LKW2197" s="218"/>
      <c r="LKX2197" s="218"/>
      <c r="LKY2197" s="218"/>
      <c r="LKZ2197" s="218"/>
      <c r="LLA2197" s="218"/>
      <c r="LLB2197" s="218"/>
      <c r="LLC2197" s="218"/>
      <c r="LLD2197" s="218"/>
      <c r="LLE2197" s="218"/>
      <c r="LLF2197" s="218"/>
      <c r="LLG2197" s="218"/>
      <c r="LLH2197" s="218"/>
      <c r="LLI2197" s="218"/>
      <c r="LLJ2197" s="218"/>
      <c r="LLK2197" s="218"/>
      <c r="LLL2197" s="218"/>
      <c r="LLM2197" s="218"/>
      <c r="LLN2197" s="218"/>
      <c r="LLO2197" s="218"/>
      <c r="LLP2197" s="218"/>
      <c r="LLQ2197" s="218"/>
      <c r="LLR2197" s="218"/>
      <c r="LLS2197" s="218"/>
      <c r="LLT2197" s="218"/>
      <c r="LLU2197" s="218"/>
      <c r="LLV2197" s="218"/>
      <c r="LLW2197" s="218"/>
      <c r="LLX2197" s="218"/>
      <c r="LLY2197" s="218"/>
      <c r="LLZ2197" s="218"/>
      <c r="LMA2197" s="218"/>
      <c r="LMB2197" s="218"/>
      <c r="LMC2197" s="218"/>
      <c r="LMD2197" s="218"/>
      <c r="LME2197" s="218"/>
      <c r="LMF2197" s="218"/>
      <c r="LMG2197" s="218"/>
      <c r="LMH2197" s="218"/>
      <c r="LMI2197" s="218"/>
      <c r="LMJ2197" s="218"/>
      <c r="LMK2197" s="218"/>
      <c r="LML2197" s="218"/>
      <c r="LMM2197" s="218"/>
      <c r="LMN2197" s="218"/>
      <c r="LMO2197" s="218"/>
      <c r="LMP2197" s="218"/>
      <c r="LMQ2197" s="218"/>
      <c r="LMR2197" s="218"/>
      <c r="LMS2197" s="218"/>
      <c r="LMT2197" s="218"/>
      <c r="LMU2197" s="218"/>
      <c r="LMV2197" s="218"/>
      <c r="LMW2197" s="218"/>
      <c r="LMX2197" s="218"/>
      <c r="LMY2197" s="218"/>
      <c r="LMZ2197" s="218"/>
      <c r="LNA2197" s="218"/>
      <c r="LNB2197" s="218"/>
      <c r="LNC2197" s="218"/>
      <c r="LND2197" s="218"/>
      <c r="LNE2197" s="218"/>
      <c r="LNF2197" s="218"/>
      <c r="LNG2197" s="218"/>
      <c r="LNH2197" s="218"/>
      <c r="LNI2197" s="218"/>
      <c r="LNJ2197" s="218"/>
      <c r="LNK2197" s="218"/>
      <c r="LNL2197" s="218"/>
      <c r="LNM2197" s="218"/>
      <c r="LNN2197" s="218"/>
      <c r="LNO2197" s="218"/>
      <c r="LNP2197" s="218"/>
      <c r="LNQ2197" s="218"/>
      <c r="LNR2197" s="218"/>
      <c r="LNS2197" s="218"/>
      <c r="LNT2197" s="218"/>
      <c r="LNU2197" s="218"/>
      <c r="LNV2197" s="218"/>
      <c r="LNW2197" s="218"/>
      <c r="LNX2197" s="218"/>
      <c r="LNY2197" s="218"/>
      <c r="LNZ2197" s="218"/>
      <c r="LOA2197" s="218"/>
      <c r="LOB2197" s="218"/>
      <c r="LOC2197" s="218"/>
      <c r="LOD2197" s="218"/>
      <c r="LOE2197" s="218"/>
      <c r="LOF2197" s="218"/>
      <c r="LOG2197" s="218"/>
      <c r="LOH2197" s="218"/>
      <c r="LOI2197" s="218"/>
      <c r="LOJ2197" s="218"/>
      <c r="LOK2197" s="218"/>
      <c r="LOL2197" s="218"/>
      <c r="LOM2197" s="218"/>
      <c r="LON2197" s="218"/>
      <c r="LOO2197" s="218"/>
      <c r="LOP2197" s="218"/>
      <c r="LOQ2197" s="218"/>
      <c r="LOR2197" s="218"/>
      <c r="LOS2197" s="218"/>
      <c r="LOT2197" s="218"/>
      <c r="LOU2197" s="218"/>
      <c r="LOV2197" s="218"/>
      <c r="LOW2197" s="218"/>
      <c r="LOX2197" s="218"/>
      <c r="LOY2197" s="218"/>
      <c r="LOZ2197" s="218"/>
      <c r="LPA2197" s="218"/>
      <c r="LPB2197" s="218"/>
      <c r="LPC2197" s="218"/>
      <c r="LPD2197" s="218"/>
      <c r="LPE2197" s="218"/>
      <c r="LPF2197" s="218"/>
      <c r="LPG2197" s="218"/>
      <c r="LPH2197" s="218"/>
      <c r="LPI2197" s="218"/>
      <c r="LPJ2197" s="218"/>
      <c r="LPK2197" s="218"/>
      <c r="LPL2197" s="218"/>
      <c r="LPM2197" s="218"/>
      <c r="LPN2197" s="218"/>
      <c r="LPO2197" s="218"/>
      <c r="LPP2197" s="218"/>
      <c r="LPQ2197" s="218"/>
      <c r="LPR2197" s="218"/>
      <c r="LPS2197" s="218"/>
      <c r="LPT2197" s="218"/>
      <c r="LPU2197" s="218"/>
      <c r="LPV2197" s="218"/>
      <c r="LPW2197" s="218"/>
      <c r="LPX2197" s="218"/>
      <c r="LPY2197" s="218"/>
      <c r="LPZ2197" s="218"/>
      <c r="LQA2197" s="218"/>
      <c r="LQB2197" s="218"/>
      <c r="LQC2197" s="218"/>
      <c r="LQD2197" s="218"/>
      <c r="LQE2197" s="218"/>
      <c r="LQF2197" s="218"/>
      <c r="LQG2197" s="218"/>
      <c r="LQH2197" s="218"/>
      <c r="LQI2197" s="218"/>
      <c r="LQJ2197" s="218"/>
      <c r="LQK2197" s="218"/>
      <c r="LQL2197" s="218"/>
      <c r="LQM2197" s="218"/>
      <c r="LQN2197" s="218"/>
      <c r="LQO2197" s="218"/>
      <c r="LQP2197" s="218"/>
      <c r="LQQ2197" s="218"/>
      <c r="LQR2197" s="218"/>
      <c r="LQS2197" s="218"/>
      <c r="LQT2197" s="218"/>
      <c r="LQU2197" s="218"/>
      <c r="LQV2197" s="218"/>
      <c r="LQW2197" s="218"/>
      <c r="LQX2197" s="218"/>
      <c r="LQY2197" s="218"/>
      <c r="LQZ2197" s="218"/>
      <c r="LRA2197" s="218"/>
      <c r="LRB2197" s="218"/>
      <c r="LRC2197" s="218"/>
      <c r="LRD2197" s="218"/>
      <c r="LRE2197" s="218"/>
      <c r="LRF2197" s="218"/>
      <c r="LRG2197" s="218"/>
      <c r="LRH2197" s="218"/>
      <c r="LRI2197" s="218"/>
      <c r="LRJ2197" s="218"/>
      <c r="LRK2197" s="218"/>
      <c r="LRL2197" s="218"/>
      <c r="LRM2197" s="218"/>
      <c r="LRN2197" s="218"/>
      <c r="LRO2197" s="218"/>
      <c r="LRP2197" s="218"/>
      <c r="LRQ2197" s="218"/>
      <c r="LRR2197" s="218"/>
      <c r="LRS2197" s="218"/>
      <c r="LRT2197" s="218"/>
      <c r="LRU2197" s="218"/>
      <c r="LRV2197" s="218"/>
      <c r="LRW2197" s="218"/>
      <c r="LRX2197" s="218"/>
      <c r="LRY2197" s="218"/>
      <c r="LRZ2197" s="218"/>
      <c r="LSA2197" s="218"/>
      <c r="LSB2197" s="218"/>
      <c r="LSC2197" s="218"/>
      <c r="LSD2197" s="218"/>
      <c r="LSE2197" s="218"/>
      <c r="LSF2197" s="218"/>
      <c r="LSG2197" s="218"/>
      <c r="LSH2197" s="218"/>
      <c r="LSI2197" s="218"/>
      <c r="LSJ2197" s="218"/>
      <c r="LSK2197" s="218"/>
      <c r="LSL2197" s="218"/>
      <c r="LSM2197" s="218"/>
      <c r="LSN2197" s="218"/>
      <c r="LSO2197" s="218"/>
      <c r="LSP2197" s="218"/>
      <c r="LSQ2197" s="218"/>
      <c r="LSR2197" s="218"/>
      <c r="LSS2197" s="218"/>
      <c r="LST2197" s="218"/>
      <c r="LSU2197" s="218"/>
      <c r="LSV2197" s="218"/>
      <c r="LSW2197" s="218"/>
      <c r="LSX2197" s="218"/>
      <c r="LSY2197" s="218"/>
      <c r="LSZ2197" s="218"/>
      <c r="LTA2197" s="218"/>
      <c r="LTB2197" s="218"/>
      <c r="LTC2197" s="218"/>
      <c r="LTD2197" s="218"/>
      <c r="LTE2197" s="218"/>
      <c r="LTF2197" s="218"/>
      <c r="LTG2197" s="218"/>
      <c r="LTH2197" s="218"/>
      <c r="LTI2197" s="218"/>
      <c r="LTJ2197" s="218"/>
      <c r="LTK2197" s="218"/>
      <c r="LTL2197" s="218"/>
      <c r="LTM2197" s="218"/>
      <c r="LTN2197" s="218"/>
      <c r="LTO2197" s="218"/>
      <c r="LTP2197" s="218"/>
      <c r="LTQ2197" s="218"/>
      <c r="LTR2197" s="218"/>
      <c r="LTS2197" s="218"/>
      <c r="LTT2197" s="218"/>
      <c r="LTU2197" s="218"/>
      <c r="LTV2197" s="218"/>
      <c r="LTW2197" s="218"/>
      <c r="LTX2197" s="218"/>
      <c r="LTY2197" s="218"/>
      <c r="LTZ2197" s="218"/>
      <c r="LUA2197" s="218"/>
      <c r="LUB2197" s="218"/>
      <c r="LUC2197" s="218"/>
      <c r="LUD2197" s="218"/>
      <c r="LUE2197" s="218"/>
      <c r="LUF2197" s="218"/>
      <c r="LUG2197" s="218"/>
      <c r="LUH2197" s="218"/>
      <c r="LUI2197" s="218"/>
      <c r="LUJ2197" s="218"/>
      <c r="LUK2197" s="218"/>
      <c r="LUL2197" s="218"/>
      <c r="LUM2197" s="218"/>
      <c r="LUN2197" s="218"/>
      <c r="LUO2197" s="218"/>
      <c r="LUP2197" s="218"/>
      <c r="LUQ2197" s="218"/>
      <c r="LUR2197" s="218"/>
      <c r="LUS2197" s="218"/>
      <c r="LUT2197" s="218"/>
      <c r="LUU2197" s="218"/>
      <c r="LUV2197" s="218"/>
      <c r="LUW2197" s="218"/>
      <c r="LUX2197" s="218"/>
      <c r="LUY2197" s="218"/>
      <c r="LUZ2197" s="218"/>
      <c r="LVA2197" s="218"/>
      <c r="LVB2197" s="218"/>
      <c r="LVC2197" s="218"/>
      <c r="LVD2197" s="218"/>
      <c r="LVE2197" s="218"/>
      <c r="LVF2197" s="218"/>
      <c r="LVG2197" s="218"/>
      <c r="LVH2197" s="218"/>
      <c r="LVI2197" s="218"/>
      <c r="LVJ2197" s="218"/>
      <c r="LVK2197" s="218"/>
      <c r="LVL2197" s="218"/>
      <c r="LVM2197" s="218"/>
      <c r="LVN2197" s="218"/>
      <c r="LVO2197" s="218"/>
      <c r="LVP2197" s="218"/>
      <c r="LVQ2197" s="218"/>
      <c r="LVR2197" s="218"/>
      <c r="LVS2197" s="218"/>
      <c r="LVT2197" s="218"/>
      <c r="LVU2197" s="218"/>
      <c r="LVV2197" s="218"/>
      <c r="LVW2197" s="218"/>
      <c r="LVX2197" s="218"/>
      <c r="LVY2197" s="218"/>
      <c r="LVZ2197" s="218"/>
      <c r="LWA2197" s="218"/>
      <c r="LWB2197" s="218"/>
      <c r="LWC2197" s="218"/>
      <c r="LWD2197" s="218"/>
      <c r="LWE2197" s="218"/>
      <c r="LWF2197" s="218"/>
      <c r="LWG2197" s="218"/>
      <c r="LWH2197" s="218"/>
      <c r="LWI2197" s="218"/>
      <c r="LWJ2197" s="218"/>
      <c r="LWK2197" s="218"/>
      <c r="LWL2197" s="218"/>
      <c r="LWM2197" s="218"/>
      <c r="LWN2197" s="218"/>
      <c r="LWO2197" s="218"/>
      <c r="LWP2197" s="218"/>
      <c r="LWQ2197" s="218"/>
      <c r="LWR2197" s="218"/>
      <c r="LWS2197" s="218"/>
      <c r="LWT2197" s="218"/>
      <c r="LWU2197" s="218"/>
      <c r="LWV2197" s="218"/>
      <c r="LWW2197" s="218"/>
      <c r="LWX2197" s="218"/>
      <c r="LWY2197" s="218"/>
      <c r="LWZ2197" s="218"/>
      <c r="LXA2197" s="218"/>
      <c r="LXB2197" s="218"/>
      <c r="LXC2197" s="218"/>
      <c r="LXD2197" s="218"/>
      <c r="LXE2197" s="218"/>
      <c r="LXF2197" s="218"/>
      <c r="LXG2197" s="218"/>
      <c r="LXH2197" s="218"/>
      <c r="LXI2197" s="218"/>
      <c r="LXJ2197" s="218"/>
      <c r="LXK2197" s="218"/>
      <c r="LXL2197" s="218"/>
      <c r="LXM2197" s="218"/>
      <c r="LXN2197" s="218"/>
      <c r="LXO2197" s="218"/>
      <c r="LXP2197" s="218"/>
      <c r="LXQ2197" s="218"/>
      <c r="LXR2197" s="218"/>
      <c r="LXS2197" s="218"/>
      <c r="LXT2197" s="218"/>
      <c r="LXU2197" s="218"/>
      <c r="LXV2197" s="218"/>
      <c r="LXW2197" s="218"/>
      <c r="LXX2197" s="218"/>
      <c r="LXY2197" s="218"/>
      <c r="LXZ2197" s="218"/>
      <c r="LYA2197" s="218"/>
      <c r="LYB2197" s="218"/>
      <c r="LYC2197" s="218"/>
      <c r="LYD2197" s="218"/>
      <c r="LYE2197" s="218"/>
      <c r="LYF2197" s="218"/>
      <c r="LYG2197" s="218"/>
      <c r="LYH2197" s="218"/>
      <c r="LYI2197" s="218"/>
      <c r="LYJ2197" s="218"/>
      <c r="LYK2197" s="218"/>
      <c r="LYL2197" s="218"/>
      <c r="LYM2197" s="218"/>
      <c r="LYN2197" s="218"/>
      <c r="LYO2197" s="218"/>
      <c r="LYP2197" s="218"/>
      <c r="LYQ2197" s="218"/>
      <c r="LYR2197" s="218"/>
      <c r="LYS2197" s="218"/>
      <c r="LYT2197" s="218"/>
      <c r="LYU2197" s="218"/>
      <c r="LYV2197" s="218"/>
      <c r="LYW2197" s="218"/>
      <c r="LYX2197" s="218"/>
      <c r="LYY2197" s="218"/>
      <c r="LYZ2197" s="218"/>
      <c r="LZA2197" s="218"/>
      <c r="LZB2197" s="218"/>
      <c r="LZC2197" s="218"/>
      <c r="LZD2197" s="218"/>
      <c r="LZE2197" s="218"/>
      <c r="LZF2197" s="218"/>
      <c r="LZG2197" s="218"/>
      <c r="LZH2197" s="218"/>
      <c r="LZI2197" s="218"/>
      <c r="LZJ2197" s="218"/>
      <c r="LZK2197" s="218"/>
      <c r="LZL2197" s="218"/>
      <c r="LZM2197" s="218"/>
      <c r="LZN2197" s="218"/>
      <c r="LZO2197" s="218"/>
      <c r="LZP2197" s="218"/>
      <c r="LZQ2197" s="218"/>
      <c r="LZR2197" s="218"/>
      <c r="LZS2197" s="218"/>
      <c r="LZT2197" s="218"/>
      <c r="LZU2197" s="218"/>
      <c r="LZV2197" s="218"/>
      <c r="LZW2197" s="218"/>
      <c r="LZX2197" s="218"/>
      <c r="LZY2197" s="218"/>
      <c r="LZZ2197" s="218"/>
      <c r="MAA2197" s="218"/>
      <c r="MAB2197" s="218"/>
      <c r="MAC2197" s="218"/>
      <c r="MAD2197" s="218"/>
      <c r="MAE2197" s="218"/>
      <c r="MAF2197" s="218"/>
      <c r="MAG2197" s="218"/>
      <c r="MAH2197" s="218"/>
      <c r="MAI2197" s="218"/>
      <c r="MAJ2197" s="218"/>
      <c r="MAK2197" s="218"/>
      <c r="MAL2197" s="218"/>
      <c r="MAM2197" s="218"/>
      <c r="MAN2197" s="218"/>
      <c r="MAO2197" s="218"/>
      <c r="MAP2197" s="218"/>
      <c r="MAQ2197" s="218"/>
      <c r="MAR2197" s="218"/>
      <c r="MAS2197" s="218"/>
      <c r="MAT2197" s="218"/>
      <c r="MAU2197" s="218"/>
      <c r="MAV2197" s="218"/>
      <c r="MAW2197" s="218"/>
      <c r="MAX2197" s="218"/>
      <c r="MAY2197" s="218"/>
      <c r="MAZ2197" s="218"/>
      <c r="MBA2197" s="218"/>
      <c r="MBB2197" s="218"/>
      <c r="MBC2197" s="218"/>
      <c r="MBD2197" s="218"/>
      <c r="MBE2197" s="218"/>
      <c r="MBF2197" s="218"/>
      <c r="MBG2197" s="218"/>
      <c r="MBH2197" s="218"/>
      <c r="MBI2197" s="218"/>
      <c r="MBJ2197" s="218"/>
      <c r="MBK2197" s="218"/>
      <c r="MBL2197" s="218"/>
      <c r="MBM2197" s="218"/>
      <c r="MBN2197" s="218"/>
      <c r="MBO2197" s="218"/>
      <c r="MBP2197" s="218"/>
      <c r="MBQ2197" s="218"/>
      <c r="MBR2197" s="218"/>
      <c r="MBS2197" s="218"/>
      <c r="MBT2197" s="218"/>
      <c r="MBU2197" s="218"/>
      <c r="MBV2197" s="218"/>
      <c r="MBW2197" s="218"/>
      <c r="MBX2197" s="218"/>
      <c r="MBY2197" s="218"/>
      <c r="MBZ2197" s="218"/>
      <c r="MCA2197" s="218"/>
      <c r="MCB2197" s="218"/>
      <c r="MCC2197" s="218"/>
      <c r="MCD2197" s="218"/>
      <c r="MCE2197" s="218"/>
      <c r="MCF2197" s="218"/>
      <c r="MCG2197" s="218"/>
      <c r="MCH2197" s="218"/>
      <c r="MCI2197" s="218"/>
      <c r="MCJ2197" s="218"/>
      <c r="MCK2197" s="218"/>
      <c r="MCL2197" s="218"/>
      <c r="MCM2197" s="218"/>
      <c r="MCN2197" s="218"/>
      <c r="MCO2197" s="218"/>
      <c r="MCP2197" s="218"/>
      <c r="MCQ2197" s="218"/>
      <c r="MCR2197" s="218"/>
      <c r="MCS2197" s="218"/>
      <c r="MCT2197" s="218"/>
      <c r="MCU2197" s="218"/>
      <c r="MCV2197" s="218"/>
      <c r="MCW2197" s="218"/>
      <c r="MCX2197" s="218"/>
      <c r="MCY2197" s="218"/>
      <c r="MCZ2197" s="218"/>
      <c r="MDA2197" s="218"/>
      <c r="MDB2197" s="218"/>
      <c r="MDC2197" s="218"/>
      <c r="MDD2197" s="218"/>
      <c r="MDE2197" s="218"/>
      <c r="MDF2197" s="218"/>
      <c r="MDG2197" s="218"/>
      <c r="MDH2197" s="218"/>
      <c r="MDI2197" s="218"/>
      <c r="MDJ2197" s="218"/>
      <c r="MDK2197" s="218"/>
      <c r="MDL2197" s="218"/>
      <c r="MDM2197" s="218"/>
      <c r="MDN2197" s="218"/>
      <c r="MDO2197" s="218"/>
      <c r="MDP2197" s="218"/>
      <c r="MDQ2197" s="218"/>
      <c r="MDR2197" s="218"/>
      <c r="MDS2197" s="218"/>
      <c r="MDT2197" s="218"/>
      <c r="MDU2197" s="218"/>
      <c r="MDV2197" s="218"/>
      <c r="MDW2197" s="218"/>
      <c r="MDX2197" s="218"/>
      <c r="MDY2197" s="218"/>
      <c r="MDZ2197" s="218"/>
      <c r="MEA2197" s="218"/>
      <c r="MEB2197" s="218"/>
      <c r="MEC2197" s="218"/>
      <c r="MED2197" s="218"/>
      <c r="MEE2197" s="218"/>
      <c r="MEF2197" s="218"/>
      <c r="MEG2197" s="218"/>
      <c r="MEH2197" s="218"/>
      <c r="MEI2197" s="218"/>
      <c r="MEJ2197" s="218"/>
      <c r="MEK2197" s="218"/>
      <c r="MEL2197" s="218"/>
      <c r="MEM2197" s="218"/>
      <c r="MEN2197" s="218"/>
      <c r="MEO2197" s="218"/>
      <c r="MEP2197" s="218"/>
      <c r="MEQ2197" s="218"/>
      <c r="MER2197" s="218"/>
      <c r="MES2197" s="218"/>
      <c r="MET2197" s="218"/>
      <c r="MEU2197" s="218"/>
      <c r="MEV2197" s="218"/>
      <c r="MEW2197" s="218"/>
      <c r="MEX2197" s="218"/>
      <c r="MEY2197" s="218"/>
      <c r="MEZ2197" s="218"/>
      <c r="MFA2197" s="218"/>
      <c r="MFB2197" s="218"/>
      <c r="MFC2197" s="218"/>
      <c r="MFD2197" s="218"/>
      <c r="MFE2197" s="218"/>
      <c r="MFF2197" s="218"/>
      <c r="MFG2197" s="218"/>
      <c r="MFH2197" s="218"/>
      <c r="MFI2197" s="218"/>
      <c r="MFJ2197" s="218"/>
      <c r="MFK2197" s="218"/>
      <c r="MFL2197" s="218"/>
      <c r="MFM2197" s="218"/>
      <c r="MFN2197" s="218"/>
      <c r="MFO2197" s="218"/>
      <c r="MFP2197" s="218"/>
      <c r="MFQ2197" s="218"/>
      <c r="MFR2197" s="218"/>
      <c r="MFS2197" s="218"/>
      <c r="MFT2197" s="218"/>
      <c r="MFU2197" s="218"/>
      <c r="MFV2197" s="218"/>
      <c r="MFW2197" s="218"/>
      <c r="MFX2197" s="218"/>
      <c r="MFY2197" s="218"/>
      <c r="MFZ2197" s="218"/>
      <c r="MGA2197" s="218"/>
      <c r="MGB2197" s="218"/>
      <c r="MGC2197" s="218"/>
      <c r="MGD2197" s="218"/>
      <c r="MGE2197" s="218"/>
      <c r="MGF2197" s="218"/>
      <c r="MGG2197" s="218"/>
      <c r="MGH2197" s="218"/>
      <c r="MGI2197" s="218"/>
      <c r="MGJ2197" s="218"/>
      <c r="MGK2197" s="218"/>
      <c r="MGL2197" s="218"/>
      <c r="MGM2197" s="218"/>
      <c r="MGN2197" s="218"/>
      <c r="MGO2197" s="218"/>
      <c r="MGP2197" s="218"/>
      <c r="MGQ2197" s="218"/>
      <c r="MGR2197" s="218"/>
      <c r="MGS2197" s="218"/>
      <c r="MGT2197" s="218"/>
      <c r="MGU2197" s="218"/>
      <c r="MGV2197" s="218"/>
      <c r="MGW2197" s="218"/>
      <c r="MGX2197" s="218"/>
      <c r="MGY2197" s="218"/>
      <c r="MGZ2197" s="218"/>
      <c r="MHA2197" s="218"/>
      <c r="MHB2197" s="218"/>
      <c r="MHC2197" s="218"/>
      <c r="MHD2197" s="218"/>
      <c r="MHE2197" s="218"/>
      <c r="MHF2197" s="218"/>
      <c r="MHG2197" s="218"/>
      <c r="MHH2197" s="218"/>
      <c r="MHI2197" s="218"/>
      <c r="MHJ2197" s="218"/>
      <c r="MHK2197" s="218"/>
      <c r="MHL2197" s="218"/>
      <c r="MHM2197" s="218"/>
      <c r="MHN2197" s="218"/>
      <c r="MHO2197" s="218"/>
      <c r="MHP2197" s="218"/>
      <c r="MHQ2197" s="218"/>
      <c r="MHR2197" s="218"/>
      <c r="MHS2197" s="218"/>
      <c r="MHT2197" s="218"/>
      <c r="MHU2197" s="218"/>
      <c r="MHV2197" s="218"/>
      <c r="MHW2197" s="218"/>
      <c r="MHX2197" s="218"/>
      <c r="MHY2197" s="218"/>
      <c r="MHZ2197" s="218"/>
      <c r="MIA2197" s="218"/>
      <c r="MIB2197" s="218"/>
      <c r="MIC2197" s="218"/>
      <c r="MID2197" s="218"/>
      <c r="MIE2197" s="218"/>
      <c r="MIF2197" s="218"/>
      <c r="MIG2197" s="218"/>
      <c r="MIH2197" s="218"/>
      <c r="MII2197" s="218"/>
      <c r="MIJ2197" s="218"/>
      <c r="MIK2197" s="218"/>
      <c r="MIL2197" s="218"/>
      <c r="MIM2197" s="218"/>
      <c r="MIN2197" s="218"/>
      <c r="MIO2197" s="218"/>
      <c r="MIP2197" s="218"/>
      <c r="MIQ2197" s="218"/>
      <c r="MIR2197" s="218"/>
      <c r="MIS2197" s="218"/>
      <c r="MIT2197" s="218"/>
      <c r="MIU2197" s="218"/>
      <c r="MIV2197" s="218"/>
      <c r="MIW2197" s="218"/>
      <c r="MIX2197" s="218"/>
      <c r="MIY2197" s="218"/>
      <c r="MIZ2197" s="218"/>
      <c r="MJA2197" s="218"/>
      <c r="MJB2197" s="218"/>
      <c r="MJC2197" s="218"/>
      <c r="MJD2197" s="218"/>
      <c r="MJE2197" s="218"/>
      <c r="MJF2197" s="218"/>
      <c r="MJG2197" s="218"/>
      <c r="MJH2197" s="218"/>
      <c r="MJI2197" s="218"/>
      <c r="MJJ2197" s="218"/>
      <c r="MJK2197" s="218"/>
      <c r="MJL2197" s="218"/>
      <c r="MJM2197" s="218"/>
      <c r="MJN2197" s="218"/>
      <c r="MJO2197" s="218"/>
      <c r="MJP2197" s="218"/>
      <c r="MJQ2197" s="218"/>
      <c r="MJR2197" s="218"/>
      <c r="MJS2197" s="218"/>
      <c r="MJT2197" s="218"/>
      <c r="MJU2197" s="218"/>
      <c r="MJV2197" s="218"/>
      <c r="MJW2197" s="218"/>
      <c r="MJX2197" s="218"/>
      <c r="MJY2197" s="218"/>
      <c r="MJZ2197" s="218"/>
      <c r="MKA2197" s="218"/>
      <c r="MKB2197" s="218"/>
      <c r="MKC2197" s="218"/>
      <c r="MKD2197" s="218"/>
      <c r="MKE2197" s="218"/>
      <c r="MKF2197" s="218"/>
      <c r="MKG2197" s="218"/>
      <c r="MKH2197" s="218"/>
      <c r="MKI2197" s="218"/>
      <c r="MKJ2197" s="218"/>
      <c r="MKK2197" s="218"/>
      <c r="MKL2197" s="218"/>
      <c r="MKM2197" s="218"/>
      <c r="MKN2197" s="218"/>
      <c r="MKO2197" s="218"/>
      <c r="MKP2197" s="218"/>
      <c r="MKQ2197" s="218"/>
      <c r="MKR2197" s="218"/>
      <c r="MKS2197" s="218"/>
      <c r="MKT2197" s="218"/>
      <c r="MKU2197" s="218"/>
      <c r="MKV2197" s="218"/>
      <c r="MKW2197" s="218"/>
      <c r="MKX2197" s="218"/>
      <c r="MKY2197" s="218"/>
      <c r="MKZ2197" s="218"/>
      <c r="MLA2197" s="218"/>
      <c r="MLB2197" s="218"/>
      <c r="MLC2197" s="218"/>
      <c r="MLD2197" s="218"/>
      <c r="MLE2197" s="218"/>
      <c r="MLF2197" s="218"/>
      <c r="MLG2197" s="218"/>
      <c r="MLH2197" s="218"/>
      <c r="MLI2197" s="218"/>
      <c r="MLJ2197" s="218"/>
      <c r="MLK2197" s="218"/>
      <c r="MLL2197" s="218"/>
      <c r="MLM2197" s="218"/>
      <c r="MLN2197" s="218"/>
      <c r="MLO2197" s="218"/>
      <c r="MLP2197" s="218"/>
      <c r="MLQ2197" s="218"/>
      <c r="MLR2197" s="218"/>
      <c r="MLS2197" s="218"/>
      <c r="MLT2197" s="218"/>
      <c r="MLU2197" s="218"/>
      <c r="MLV2197" s="218"/>
      <c r="MLW2197" s="218"/>
      <c r="MLX2197" s="218"/>
      <c r="MLY2197" s="218"/>
      <c r="MLZ2197" s="218"/>
      <c r="MMA2197" s="218"/>
      <c r="MMB2197" s="218"/>
      <c r="MMC2197" s="218"/>
      <c r="MMD2197" s="218"/>
      <c r="MME2197" s="218"/>
      <c r="MMF2197" s="218"/>
      <c r="MMG2197" s="218"/>
      <c r="MMH2197" s="218"/>
      <c r="MMI2197" s="218"/>
      <c r="MMJ2197" s="218"/>
      <c r="MMK2197" s="218"/>
      <c r="MML2197" s="218"/>
      <c r="MMM2197" s="218"/>
      <c r="MMN2197" s="218"/>
      <c r="MMO2197" s="218"/>
      <c r="MMP2197" s="218"/>
      <c r="MMQ2197" s="218"/>
      <c r="MMR2197" s="218"/>
      <c r="MMS2197" s="218"/>
      <c r="MMT2197" s="218"/>
      <c r="MMU2197" s="218"/>
      <c r="MMV2197" s="218"/>
      <c r="MMW2197" s="218"/>
      <c r="MMX2197" s="218"/>
      <c r="MMY2197" s="218"/>
      <c r="MMZ2197" s="218"/>
      <c r="MNA2197" s="218"/>
      <c r="MNB2197" s="218"/>
      <c r="MNC2197" s="218"/>
      <c r="MND2197" s="218"/>
      <c r="MNE2197" s="218"/>
      <c r="MNF2197" s="218"/>
      <c r="MNG2197" s="218"/>
      <c r="MNH2197" s="218"/>
      <c r="MNI2197" s="218"/>
      <c r="MNJ2197" s="218"/>
      <c r="MNK2197" s="218"/>
      <c r="MNL2197" s="218"/>
      <c r="MNM2197" s="218"/>
      <c r="MNN2197" s="218"/>
      <c r="MNO2197" s="218"/>
      <c r="MNP2197" s="218"/>
      <c r="MNQ2197" s="218"/>
      <c r="MNR2197" s="218"/>
      <c r="MNS2197" s="218"/>
      <c r="MNT2197" s="218"/>
      <c r="MNU2197" s="218"/>
      <c r="MNV2197" s="218"/>
      <c r="MNW2197" s="218"/>
      <c r="MNX2197" s="218"/>
      <c r="MNY2197" s="218"/>
      <c r="MNZ2197" s="218"/>
      <c r="MOA2197" s="218"/>
      <c r="MOB2197" s="218"/>
      <c r="MOC2197" s="218"/>
      <c r="MOD2197" s="218"/>
      <c r="MOE2197" s="218"/>
      <c r="MOF2197" s="218"/>
      <c r="MOG2197" s="218"/>
      <c r="MOH2197" s="218"/>
      <c r="MOI2197" s="218"/>
      <c r="MOJ2197" s="218"/>
      <c r="MOK2197" s="218"/>
      <c r="MOL2197" s="218"/>
      <c r="MOM2197" s="218"/>
      <c r="MON2197" s="218"/>
      <c r="MOO2197" s="218"/>
      <c r="MOP2197" s="218"/>
      <c r="MOQ2197" s="218"/>
      <c r="MOR2197" s="218"/>
      <c r="MOS2197" s="218"/>
      <c r="MOT2197" s="218"/>
      <c r="MOU2197" s="218"/>
      <c r="MOV2197" s="218"/>
      <c r="MOW2197" s="218"/>
      <c r="MOX2197" s="218"/>
      <c r="MOY2197" s="218"/>
      <c r="MOZ2197" s="218"/>
      <c r="MPA2197" s="218"/>
      <c r="MPB2197" s="218"/>
      <c r="MPC2197" s="218"/>
      <c r="MPD2197" s="218"/>
      <c r="MPE2197" s="218"/>
      <c r="MPF2197" s="218"/>
      <c r="MPG2197" s="218"/>
      <c r="MPH2197" s="218"/>
      <c r="MPI2197" s="218"/>
      <c r="MPJ2197" s="218"/>
      <c r="MPK2197" s="218"/>
      <c r="MPL2197" s="218"/>
      <c r="MPM2197" s="218"/>
      <c r="MPN2197" s="218"/>
      <c r="MPO2197" s="218"/>
      <c r="MPP2197" s="218"/>
      <c r="MPQ2197" s="218"/>
      <c r="MPR2197" s="218"/>
      <c r="MPS2197" s="218"/>
      <c r="MPT2197" s="218"/>
      <c r="MPU2197" s="218"/>
      <c r="MPV2197" s="218"/>
      <c r="MPW2197" s="218"/>
      <c r="MPX2197" s="218"/>
      <c r="MPY2197" s="218"/>
      <c r="MPZ2197" s="218"/>
      <c r="MQA2197" s="218"/>
      <c r="MQB2197" s="218"/>
      <c r="MQC2197" s="218"/>
      <c r="MQD2197" s="218"/>
      <c r="MQE2197" s="218"/>
      <c r="MQF2197" s="218"/>
      <c r="MQG2197" s="218"/>
      <c r="MQH2197" s="218"/>
      <c r="MQI2197" s="218"/>
      <c r="MQJ2197" s="218"/>
      <c r="MQK2197" s="218"/>
      <c r="MQL2197" s="218"/>
      <c r="MQM2197" s="218"/>
      <c r="MQN2197" s="218"/>
      <c r="MQO2197" s="218"/>
      <c r="MQP2197" s="218"/>
      <c r="MQQ2197" s="218"/>
      <c r="MQR2197" s="218"/>
      <c r="MQS2197" s="218"/>
      <c r="MQT2197" s="218"/>
      <c r="MQU2197" s="218"/>
      <c r="MQV2197" s="218"/>
      <c r="MQW2197" s="218"/>
      <c r="MQX2197" s="218"/>
      <c r="MQY2197" s="218"/>
      <c r="MQZ2197" s="218"/>
      <c r="MRA2197" s="218"/>
      <c r="MRB2197" s="218"/>
      <c r="MRC2197" s="218"/>
      <c r="MRD2197" s="218"/>
      <c r="MRE2197" s="218"/>
      <c r="MRF2197" s="218"/>
      <c r="MRG2197" s="218"/>
      <c r="MRH2197" s="218"/>
      <c r="MRI2197" s="218"/>
      <c r="MRJ2197" s="218"/>
      <c r="MRK2197" s="218"/>
      <c r="MRL2197" s="218"/>
      <c r="MRM2197" s="218"/>
      <c r="MRN2197" s="218"/>
      <c r="MRO2197" s="218"/>
      <c r="MRP2197" s="218"/>
      <c r="MRQ2197" s="218"/>
      <c r="MRR2197" s="218"/>
      <c r="MRS2197" s="218"/>
      <c r="MRT2197" s="218"/>
      <c r="MRU2197" s="218"/>
      <c r="MRV2197" s="218"/>
      <c r="MRW2197" s="218"/>
      <c r="MRX2197" s="218"/>
      <c r="MRY2197" s="218"/>
      <c r="MRZ2197" s="218"/>
      <c r="MSA2197" s="218"/>
      <c r="MSB2197" s="218"/>
      <c r="MSC2197" s="218"/>
      <c r="MSD2197" s="218"/>
      <c r="MSE2197" s="218"/>
      <c r="MSF2197" s="218"/>
      <c r="MSG2197" s="218"/>
      <c r="MSH2197" s="218"/>
      <c r="MSI2197" s="218"/>
      <c r="MSJ2197" s="218"/>
      <c r="MSK2197" s="218"/>
      <c r="MSL2197" s="218"/>
      <c r="MSM2197" s="218"/>
      <c r="MSN2197" s="218"/>
      <c r="MSO2197" s="218"/>
      <c r="MSP2197" s="218"/>
      <c r="MSQ2197" s="218"/>
      <c r="MSR2197" s="218"/>
      <c r="MSS2197" s="218"/>
      <c r="MST2197" s="218"/>
      <c r="MSU2197" s="218"/>
      <c r="MSV2197" s="218"/>
      <c r="MSW2197" s="218"/>
      <c r="MSX2197" s="218"/>
      <c r="MSY2197" s="218"/>
      <c r="MSZ2197" s="218"/>
      <c r="MTA2197" s="218"/>
      <c r="MTB2197" s="218"/>
      <c r="MTC2197" s="218"/>
      <c r="MTD2197" s="218"/>
      <c r="MTE2197" s="218"/>
      <c r="MTF2197" s="218"/>
      <c r="MTG2197" s="218"/>
      <c r="MTH2197" s="218"/>
      <c r="MTI2197" s="218"/>
      <c r="MTJ2197" s="218"/>
      <c r="MTK2197" s="218"/>
      <c r="MTL2197" s="218"/>
      <c r="MTM2197" s="218"/>
      <c r="MTN2197" s="218"/>
      <c r="MTO2197" s="218"/>
      <c r="MTP2197" s="218"/>
      <c r="MTQ2197" s="218"/>
      <c r="MTR2197" s="218"/>
      <c r="MTS2197" s="218"/>
      <c r="MTT2197" s="218"/>
      <c r="MTU2197" s="218"/>
      <c r="MTV2197" s="218"/>
      <c r="MTW2197" s="218"/>
      <c r="MTX2197" s="218"/>
      <c r="MTY2197" s="218"/>
      <c r="MTZ2197" s="218"/>
      <c r="MUA2197" s="218"/>
      <c r="MUB2197" s="218"/>
      <c r="MUC2197" s="218"/>
      <c r="MUD2197" s="218"/>
      <c r="MUE2197" s="218"/>
      <c r="MUF2197" s="218"/>
      <c r="MUG2197" s="218"/>
      <c r="MUH2197" s="218"/>
      <c r="MUI2197" s="218"/>
      <c r="MUJ2197" s="218"/>
      <c r="MUK2197" s="218"/>
      <c r="MUL2197" s="218"/>
      <c r="MUM2197" s="218"/>
      <c r="MUN2197" s="218"/>
      <c r="MUO2197" s="218"/>
      <c r="MUP2197" s="218"/>
      <c r="MUQ2197" s="218"/>
      <c r="MUR2197" s="218"/>
      <c r="MUS2197" s="218"/>
      <c r="MUT2197" s="218"/>
      <c r="MUU2197" s="218"/>
      <c r="MUV2197" s="218"/>
      <c r="MUW2197" s="218"/>
      <c r="MUX2197" s="218"/>
      <c r="MUY2197" s="218"/>
      <c r="MUZ2197" s="218"/>
      <c r="MVA2197" s="218"/>
      <c r="MVB2197" s="218"/>
      <c r="MVC2197" s="218"/>
      <c r="MVD2197" s="218"/>
      <c r="MVE2197" s="218"/>
      <c r="MVF2197" s="218"/>
      <c r="MVG2197" s="218"/>
      <c r="MVH2197" s="218"/>
      <c r="MVI2197" s="218"/>
      <c r="MVJ2197" s="218"/>
      <c r="MVK2197" s="218"/>
      <c r="MVL2197" s="218"/>
      <c r="MVM2197" s="218"/>
      <c r="MVN2197" s="218"/>
      <c r="MVO2197" s="218"/>
      <c r="MVP2197" s="218"/>
      <c r="MVQ2197" s="218"/>
      <c r="MVR2197" s="218"/>
      <c r="MVS2197" s="218"/>
      <c r="MVT2197" s="218"/>
      <c r="MVU2197" s="218"/>
      <c r="MVV2197" s="218"/>
      <c r="MVW2197" s="218"/>
      <c r="MVX2197" s="218"/>
      <c r="MVY2197" s="218"/>
      <c r="MVZ2197" s="218"/>
      <c r="MWA2197" s="218"/>
      <c r="MWB2197" s="218"/>
      <c r="MWC2197" s="218"/>
      <c r="MWD2197" s="218"/>
      <c r="MWE2197" s="218"/>
      <c r="MWF2197" s="218"/>
      <c r="MWG2197" s="218"/>
      <c r="MWH2197" s="218"/>
      <c r="MWI2197" s="218"/>
      <c r="MWJ2197" s="218"/>
      <c r="MWK2197" s="218"/>
      <c r="MWL2197" s="218"/>
      <c r="MWM2197" s="218"/>
      <c r="MWN2197" s="218"/>
      <c r="MWO2197" s="218"/>
      <c r="MWP2197" s="218"/>
      <c r="MWQ2197" s="218"/>
      <c r="MWR2197" s="218"/>
      <c r="MWS2197" s="218"/>
      <c r="MWT2197" s="218"/>
      <c r="MWU2197" s="218"/>
      <c r="MWV2197" s="218"/>
      <c r="MWW2197" s="218"/>
      <c r="MWX2197" s="218"/>
      <c r="MWY2197" s="218"/>
      <c r="MWZ2197" s="218"/>
      <c r="MXA2197" s="218"/>
      <c r="MXB2197" s="218"/>
      <c r="MXC2197" s="218"/>
      <c r="MXD2197" s="218"/>
      <c r="MXE2197" s="218"/>
      <c r="MXF2197" s="218"/>
      <c r="MXG2197" s="218"/>
      <c r="MXH2197" s="218"/>
      <c r="MXI2197" s="218"/>
      <c r="MXJ2197" s="218"/>
      <c r="MXK2197" s="218"/>
      <c r="MXL2197" s="218"/>
      <c r="MXM2197" s="218"/>
      <c r="MXN2197" s="218"/>
      <c r="MXO2197" s="218"/>
      <c r="MXP2197" s="218"/>
      <c r="MXQ2197" s="218"/>
      <c r="MXR2197" s="218"/>
      <c r="MXS2197" s="218"/>
      <c r="MXT2197" s="218"/>
      <c r="MXU2197" s="218"/>
      <c r="MXV2197" s="218"/>
      <c r="MXW2197" s="218"/>
      <c r="MXX2197" s="218"/>
      <c r="MXY2197" s="218"/>
      <c r="MXZ2197" s="218"/>
      <c r="MYA2197" s="218"/>
      <c r="MYB2197" s="218"/>
      <c r="MYC2197" s="218"/>
      <c r="MYD2197" s="218"/>
      <c r="MYE2197" s="218"/>
      <c r="MYF2197" s="218"/>
      <c r="MYG2197" s="218"/>
      <c r="MYH2197" s="218"/>
      <c r="MYI2197" s="218"/>
      <c r="MYJ2197" s="218"/>
      <c r="MYK2197" s="218"/>
      <c r="MYL2197" s="218"/>
      <c r="MYM2197" s="218"/>
      <c r="MYN2197" s="218"/>
      <c r="MYO2197" s="218"/>
      <c r="MYP2197" s="218"/>
      <c r="MYQ2197" s="218"/>
      <c r="MYR2197" s="218"/>
      <c r="MYS2197" s="218"/>
      <c r="MYT2197" s="218"/>
      <c r="MYU2197" s="218"/>
      <c r="MYV2197" s="218"/>
      <c r="MYW2197" s="218"/>
      <c r="MYX2197" s="218"/>
      <c r="MYY2197" s="218"/>
      <c r="MYZ2197" s="218"/>
      <c r="MZA2197" s="218"/>
      <c r="MZB2197" s="218"/>
      <c r="MZC2197" s="218"/>
      <c r="MZD2197" s="218"/>
      <c r="MZE2197" s="218"/>
      <c r="MZF2197" s="218"/>
      <c r="MZG2197" s="218"/>
      <c r="MZH2197" s="218"/>
      <c r="MZI2197" s="218"/>
      <c r="MZJ2197" s="218"/>
      <c r="MZK2197" s="218"/>
      <c r="MZL2197" s="218"/>
      <c r="MZM2197" s="218"/>
      <c r="MZN2197" s="218"/>
      <c r="MZO2197" s="218"/>
      <c r="MZP2197" s="218"/>
      <c r="MZQ2197" s="218"/>
      <c r="MZR2197" s="218"/>
      <c r="MZS2197" s="218"/>
      <c r="MZT2197" s="218"/>
      <c r="MZU2197" s="218"/>
      <c r="MZV2197" s="218"/>
      <c r="MZW2197" s="218"/>
      <c r="MZX2197" s="218"/>
      <c r="MZY2197" s="218"/>
      <c r="MZZ2197" s="218"/>
      <c r="NAA2197" s="218"/>
      <c r="NAB2197" s="218"/>
      <c r="NAC2197" s="218"/>
      <c r="NAD2197" s="218"/>
      <c r="NAE2197" s="218"/>
      <c r="NAF2197" s="218"/>
      <c r="NAG2197" s="218"/>
      <c r="NAH2197" s="218"/>
      <c r="NAI2197" s="218"/>
      <c r="NAJ2197" s="218"/>
      <c r="NAK2197" s="218"/>
      <c r="NAL2197" s="218"/>
      <c r="NAM2197" s="218"/>
      <c r="NAN2197" s="218"/>
      <c r="NAO2197" s="218"/>
      <c r="NAP2197" s="218"/>
      <c r="NAQ2197" s="218"/>
      <c r="NAR2197" s="218"/>
      <c r="NAS2197" s="218"/>
      <c r="NAT2197" s="218"/>
      <c r="NAU2197" s="218"/>
      <c r="NAV2197" s="218"/>
      <c r="NAW2197" s="218"/>
      <c r="NAX2197" s="218"/>
      <c r="NAY2197" s="218"/>
      <c r="NAZ2197" s="218"/>
      <c r="NBA2197" s="218"/>
      <c r="NBB2197" s="218"/>
      <c r="NBC2197" s="218"/>
      <c r="NBD2197" s="218"/>
      <c r="NBE2197" s="218"/>
      <c r="NBF2197" s="218"/>
      <c r="NBG2197" s="218"/>
      <c r="NBH2197" s="218"/>
      <c r="NBI2197" s="218"/>
      <c r="NBJ2197" s="218"/>
      <c r="NBK2197" s="218"/>
      <c r="NBL2197" s="218"/>
      <c r="NBM2197" s="218"/>
      <c r="NBN2197" s="218"/>
      <c r="NBO2197" s="218"/>
      <c r="NBP2197" s="218"/>
      <c r="NBQ2197" s="218"/>
      <c r="NBR2197" s="218"/>
      <c r="NBS2197" s="218"/>
      <c r="NBT2197" s="218"/>
      <c r="NBU2197" s="218"/>
      <c r="NBV2197" s="218"/>
      <c r="NBW2197" s="218"/>
      <c r="NBX2197" s="218"/>
      <c r="NBY2197" s="218"/>
      <c r="NBZ2197" s="218"/>
      <c r="NCA2197" s="218"/>
      <c r="NCB2197" s="218"/>
      <c r="NCC2197" s="218"/>
      <c r="NCD2197" s="218"/>
      <c r="NCE2197" s="218"/>
      <c r="NCF2197" s="218"/>
      <c r="NCG2197" s="218"/>
      <c r="NCH2197" s="218"/>
      <c r="NCI2197" s="218"/>
      <c r="NCJ2197" s="218"/>
      <c r="NCK2197" s="218"/>
      <c r="NCL2197" s="218"/>
      <c r="NCM2197" s="218"/>
      <c r="NCN2197" s="218"/>
      <c r="NCO2197" s="218"/>
      <c r="NCP2197" s="218"/>
      <c r="NCQ2197" s="218"/>
      <c r="NCR2197" s="218"/>
      <c r="NCS2197" s="218"/>
      <c r="NCT2197" s="218"/>
      <c r="NCU2197" s="218"/>
      <c r="NCV2197" s="218"/>
      <c r="NCW2197" s="218"/>
      <c r="NCX2197" s="218"/>
      <c r="NCY2197" s="218"/>
      <c r="NCZ2197" s="218"/>
      <c r="NDA2197" s="218"/>
      <c r="NDB2197" s="218"/>
      <c r="NDC2197" s="218"/>
      <c r="NDD2197" s="218"/>
      <c r="NDE2197" s="218"/>
      <c r="NDF2197" s="218"/>
      <c r="NDG2197" s="218"/>
      <c r="NDH2197" s="218"/>
      <c r="NDI2197" s="218"/>
      <c r="NDJ2197" s="218"/>
      <c r="NDK2197" s="218"/>
      <c r="NDL2197" s="218"/>
      <c r="NDM2197" s="218"/>
      <c r="NDN2197" s="218"/>
      <c r="NDO2197" s="218"/>
      <c r="NDP2197" s="218"/>
      <c r="NDQ2197" s="218"/>
      <c r="NDR2197" s="218"/>
      <c r="NDS2197" s="218"/>
      <c r="NDT2197" s="218"/>
      <c r="NDU2197" s="218"/>
      <c r="NDV2197" s="218"/>
      <c r="NDW2197" s="218"/>
      <c r="NDX2197" s="218"/>
      <c r="NDY2197" s="218"/>
      <c r="NDZ2197" s="218"/>
      <c r="NEA2197" s="218"/>
      <c r="NEB2197" s="218"/>
      <c r="NEC2197" s="218"/>
      <c r="NED2197" s="218"/>
      <c r="NEE2197" s="218"/>
      <c r="NEF2197" s="218"/>
      <c r="NEG2197" s="218"/>
      <c r="NEH2197" s="218"/>
      <c r="NEI2197" s="218"/>
      <c r="NEJ2197" s="218"/>
      <c r="NEK2197" s="218"/>
      <c r="NEL2197" s="218"/>
      <c r="NEM2197" s="218"/>
      <c r="NEN2197" s="218"/>
      <c r="NEO2197" s="218"/>
      <c r="NEP2197" s="218"/>
      <c r="NEQ2197" s="218"/>
      <c r="NER2197" s="218"/>
      <c r="NES2197" s="218"/>
      <c r="NET2197" s="218"/>
      <c r="NEU2197" s="218"/>
      <c r="NEV2197" s="218"/>
      <c r="NEW2197" s="218"/>
      <c r="NEX2197" s="218"/>
      <c r="NEY2197" s="218"/>
      <c r="NEZ2197" s="218"/>
      <c r="NFA2197" s="218"/>
      <c r="NFB2197" s="218"/>
      <c r="NFC2197" s="218"/>
      <c r="NFD2197" s="218"/>
      <c r="NFE2197" s="218"/>
      <c r="NFF2197" s="218"/>
      <c r="NFG2197" s="218"/>
      <c r="NFH2197" s="218"/>
      <c r="NFI2197" s="218"/>
      <c r="NFJ2197" s="218"/>
      <c r="NFK2197" s="218"/>
      <c r="NFL2197" s="218"/>
      <c r="NFM2197" s="218"/>
      <c r="NFN2197" s="218"/>
      <c r="NFO2197" s="218"/>
      <c r="NFP2197" s="218"/>
      <c r="NFQ2197" s="218"/>
      <c r="NFR2197" s="218"/>
      <c r="NFS2197" s="218"/>
      <c r="NFT2197" s="218"/>
      <c r="NFU2197" s="218"/>
      <c r="NFV2197" s="218"/>
      <c r="NFW2197" s="218"/>
      <c r="NFX2197" s="218"/>
      <c r="NFY2197" s="218"/>
      <c r="NFZ2197" s="218"/>
      <c r="NGA2197" s="218"/>
      <c r="NGB2197" s="218"/>
      <c r="NGC2197" s="218"/>
      <c r="NGD2197" s="218"/>
      <c r="NGE2197" s="218"/>
      <c r="NGF2197" s="218"/>
      <c r="NGG2197" s="218"/>
      <c r="NGH2197" s="218"/>
      <c r="NGI2197" s="218"/>
      <c r="NGJ2197" s="218"/>
      <c r="NGK2197" s="218"/>
      <c r="NGL2197" s="218"/>
      <c r="NGM2197" s="218"/>
      <c r="NGN2197" s="218"/>
      <c r="NGO2197" s="218"/>
      <c r="NGP2197" s="218"/>
      <c r="NGQ2197" s="218"/>
      <c r="NGR2197" s="218"/>
      <c r="NGS2197" s="218"/>
      <c r="NGT2197" s="218"/>
      <c r="NGU2197" s="218"/>
      <c r="NGV2197" s="218"/>
      <c r="NGW2197" s="218"/>
      <c r="NGX2197" s="218"/>
      <c r="NGY2197" s="218"/>
      <c r="NGZ2197" s="218"/>
      <c r="NHA2197" s="218"/>
      <c r="NHB2197" s="218"/>
      <c r="NHC2197" s="218"/>
      <c r="NHD2197" s="218"/>
      <c r="NHE2197" s="218"/>
      <c r="NHF2197" s="218"/>
      <c r="NHG2197" s="218"/>
      <c r="NHH2197" s="218"/>
      <c r="NHI2197" s="218"/>
      <c r="NHJ2197" s="218"/>
      <c r="NHK2197" s="218"/>
      <c r="NHL2197" s="218"/>
      <c r="NHM2197" s="218"/>
      <c r="NHN2197" s="218"/>
      <c r="NHO2197" s="218"/>
      <c r="NHP2197" s="218"/>
      <c r="NHQ2197" s="218"/>
      <c r="NHR2197" s="218"/>
      <c r="NHS2197" s="218"/>
      <c r="NHT2197" s="218"/>
      <c r="NHU2197" s="218"/>
      <c r="NHV2197" s="218"/>
      <c r="NHW2197" s="218"/>
      <c r="NHX2197" s="218"/>
      <c r="NHY2197" s="218"/>
      <c r="NHZ2197" s="218"/>
      <c r="NIA2197" s="218"/>
      <c r="NIB2197" s="218"/>
      <c r="NIC2197" s="218"/>
      <c r="NID2197" s="218"/>
      <c r="NIE2197" s="218"/>
      <c r="NIF2197" s="218"/>
      <c r="NIG2197" s="218"/>
      <c r="NIH2197" s="218"/>
      <c r="NII2197" s="218"/>
      <c r="NIJ2197" s="218"/>
      <c r="NIK2197" s="218"/>
      <c r="NIL2197" s="218"/>
      <c r="NIM2197" s="218"/>
      <c r="NIN2197" s="218"/>
      <c r="NIO2197" s="218"/>
      <c r="NIP2197" s="218"/>
      <c r="NIQ2197" s="218"/>
      <c r="NIR2197" s="218"/>
      <c r="NIS2197" s="218"/>
      <c r="NIT2197" s="218"/>
      <c r="NIU2197" s="218"/>
      <c r="NIV2197" s="218"/>
      <c r="NIW2197" s="218"/>
      <c r="NIX2197" s="218"/>
      <c r="NIY2197" s="218"/>
      <c r="NIZ2197" s="218"/>
      <c r="NJA2197" s="218"/>
      <c r="NJB2197" s="218"/>
      <c r="NJC2197" s="218"/>
      <c r="NJD2197" s="218"/>
      <c r="NJE2197" s="218"/>
      <c r="NJF2197" s="218"/>
      <c r="NJG2197" s="218"/>
      <c r="NJH2197" s="218"/>
      <c r="NJI2197" s="218"/>
      <c r="NJJ2197" s="218"/>
      <c r="NJK2197" s="218"/>
      <c r="NJL2197" s="218"/>
      <c r="NJM2197" s="218"/>
      <c r="NJN2197" s="218"/>
      <c r="NJO2197" s="218"/>
      <c r="NJP2197" s="218"/>
      <c r="NJQ2197" s="218"/>
      <c r="NJR2197" s="218"/>
      <c r="NJS2197" s="218"/>
      <c r="NJT2197" s="218"/>
      <c r="NJU2197" s="218"/>
      <c r="NJV2197" s="218"/>
      <c r="NJW2197" s="218"/>
      <c r="NJX2197" s="218"/>
      <c r="NJY2197" s="218"/>
      <c r="NJZ2197" s="218"/>
      <c r="NKA2197" s="218"/>
      <c r="NKB2197" s="218"/>
      <c r="NKC2197" s="218"/>
      <c r="NKD2197" s="218"/>
      <c r="NKE2197" s="218"/>
      <c r="NKF2197" s="218"/>
      <c r="NKG2197" s="218"/>
      <c r="NKH2197" s="218"/>
      <c r="NKI2197" s="218"/>
      <c r="NKJ2197" s="218"/>
      <c r="NKK2197" s="218"/>
      <c r="NKL2197" s="218"/>
      <c r="NKM2197" s="218"/>
      <c r="NKN2197" s="218"/>
      <c r="NKO2197" s="218"/>
      <c r="NKP2197" s="218"/>
      <c r="NKQ2197" s="218"/>
      <c r="NKR2197" s="218"/>
      <c r="NKS2197" s="218"/>
      <c r="NKT2197" s="218"/>
      <c r="NKU2197" s="218"/>
      <c r="NKV2197" s="218"/>
      <c r="NKW2197" s="218"/>
      <c r="NKX2197" s="218"/>
      <c r="NKY2197" s="218"/>
      <c r="NKZ2197" s="218"/>
      <c r="NLA2197" s="218"/>
      <c r="NLB2197" s="218"/>
      <c r="NLC2197" s="218"/>
      <c r="NLD2197" s="218"/>
      <c r="NLE2197" s="218"/>
      <c r="NLF2197" s="218"/>
      <c r="NLG2197" s="218"/>
      <c r="NLH2197" s="218"/>
      <c r="NLI2197" s="218"/>
      <c r="NLJ2197" s="218"/>
      <c r="NLK2197" s="218"/>
      <c r="NLL2197" s="218"/>
      <c r="NLM2197" s="218"/>
      <c r="NLN2197" s="218"/>
      <c r="NLO2197" s="218"/>
      <c r="NLP2197" s="218"/>
      <c r="NLQ2197" s="218"/>
      <c r="NLR2197" s="218"/>
      <c r="NLS2197" s="218"/>
      <c r="NLT2197" s="218"/>
      <c r="NLU2197" s="218"/>
      <c r="NLV2197" s="218"/>
      <c r="NLW2197" s="218"/>
      <c r="NLX2197" s="218"/>
      <c r="NLY2197" s="218"/>
      <c r="NLZ2197" s="218"/>
      <c r="NMA2197" s="218"/>
      <c r="NMB2197" s="218"/>
      <c r="NMC2197" s="218"/>
      <c r="NMD2197" s="218"/>
      <c r="NME2197" s="218"/>
      <c r="NMF2197" s="218"/>
      <c r="NMG2197" s="218"/>
      <c r="NMH2197" s="218"/>
      <c r="NMI2197" s="218"/>
      <c r="NMJ2197" s="218"/>
      <c r="NMK2197" s="218"/>
      <c r="NML2197" s="218"/>
      <c r="NMM2197" s="218"/>
      <c r="NMN2197" s="218"/>
      <c r="NMO2197" s="218"/>
      <c r="NMP2197" s="218"/>
      <c r="NMQ2197" s="218"/>
      <c r="NMR2197" s="218"/>
      <c r="NMS2197" s="218"/>
      <c r="NMT2197" s="218"/>
      <c r="NMU2197" s="218"/>
      <c r="NMV2197" s="218"/>
      <c r="NMW2197" s="218"/>
      <c r="NMX2197" s="218"/>
      <c r="NMY2197" s="218"/>
      <c r="NMZ2197" s="218"/>
      <c r="NNA2197" s="218"/>
      <c r="NNB2197" s="218"/>
      <c r="NNC2197" s="218"/>
      <c r="NND2197" s="218"/>
      <c r="NNE2197" s="218"/>
      <c r="NNF2197" s="218"/>
      <c r="NNG2197" s="218"/>
      <c r="NNH2197" s="218"/>
      <c r="NNI2197" s="218"/>
      <c r="NNJ2197" s="218"/>
      <c r="NNK2197" s="218"/>
      <c r="NNL2197" s="218"/>
      <c r="NNM2197" s="218"/>
      <c r="NNN2197" s="218"/>
      <c r="NNO2197" s="218"/>
      <c r="NNP2197" s="218"/>
      <c r="NNQ2197" s="218"/>
      <c r="NNR2197" s="218"/>
      <c r="NNS2197" s="218"/>
      <c r="NNT2197" s="218"/>
      <c r="NNU2197" s="218"/>
      <c r="NNV2197" s="218"/>
      <c r="NNW2197" s="218"/>
      <c r="NNX2197" s="218"/>
      <c r="NNY2197" s="218"/>
      <c r="NNZ2197" s="218"/>
      <c r="NOA2197" s="218"/>
      <c r="NOB2197" s="218"/>
      <c r="NOC2197" s="218"/>
      <c r="NOD2197" s="218"/>
      <c r="NOE2197" s="218"/>
      <c r="NOF2197" s="218"/>
      <c r="NOG2197" s="218"/>
      <c r="NOH2197" s="218"/>
      <c r="NOI2197" s="218"/>
      <c r="NOJ2197" s="218"/>
      <c r="NOK2197" s="218"/>
      <c r="NOL2197" s="218"/>
      <c r="NOM2197" s="218"/>
      <c r="NON2197" s="218"/>
      <c r="NOO2197" s="218"/>
      <c r="NOP2197" s="218"/>
      <c r="NOQ2197" s="218"/>
      <c r="NOR2197" s="218"/>
      <c r="NOS2197" s="218"/>
      <c r="NOT2197" s="218"/>
      <c r="NOU2197" s="218"/>
      <c r="NOV2197" s="218"/>
      <c r="NOW2197" s="218"/>
      <c r="NOX2197" s="218"/>
      <c r="NOY2197" s="218"/>
      <c r="NOZ2197" s="218"/>
      <c r="NPA2197" s="218"/>
      <c r="NPB2197" s="218"/>
      <c r="NPC2197" s="218"/>
      <c r="NPD2197" s="218"/>
      <c r="NPE2197" s="218"/>
      <c r="NPF2197" s="218"/>
      <c r="NPG2197" s="218"/>
      <c r="NPH2197" s="218"/>
      <c r="NPI2197" s="218"/>
      <c r="NPJ2197" s="218"/>
      <c r="NPK2197" s="218"/>
      <c r="NPL2197" s="218"/>
      <c r="NPM2197" s="218"/>
      <c r="NPN2197" s="218"/>
      <c r="NPO2197" s="218"/>
      <c r="NPP2197" s="218"/>
      <c r="NPQ2197" s="218"/>
      <c r="NPR2197" s="218"/>
      <c r="NPS2197" s="218"/>
      <c r="NPT2197" s="218"/>
      <c r="NPU2197" s="218"/>
      <c r="NPV2197" s="218"/>
      <c r="NPW2197" s="218"/>
      <c r="NPX2197" s="218"/>
      <c r="NPY2197" s="218"/>
      <c r="NPZ2197" s="218"/>
      <c r="NQA2197" s="218"/>
      <c r="NQB2197" s="218"/>
      <c r="NQC2197" s="218"/>
      <c r="NQD2197" s="218"/>
      <c r="NQE2197" s="218"/>
      <c r="NQF2197" s="218"/>
      <c r="NQG2197" s="218"/>
      <c r="NQH2197" s="218"/>
      <c r="NQI2197" s="218"/>
      <c r="NQJ2197" s="218"/>
      <c r="NQK2197" s="218"/>
      <c r="NQL2197" s="218"/>
      <c r="NQM2197" s="218"/>
      <c r="NQN2197" s="218"/>
      <c r="NQO2197" s="218"/>
      <c r="NQP2197" s="218"/>
      <c r="NQQ2197" s="218"/>
      <c r="NQR2197" s="218"/>
      <c r="NQS2197" s="218"/>
      <c r="NQT2197" s="218"/>
      <c r="NQU2197" s="218"/>
      <c r="NQV2197" s="218"/>
      <c r="NQW2197" s="218"/>
      <c r="NQX2197" s="218"/>
      <c r="NQY2197" s="218"/>
      <c r="NQZ2197" s="218"/>
      <c r="NRA2197" s="218"/>
      <c r="NRB2197" s="218"/>
      <c r="NRC2197" s="218"/>
      <c r="NRD2197" s="218"/>
      <c r="NRE2197" s="218"/>
      <c r="NRF2197" s="218"/>
      <c r="NRG2197" s="218"/>
      <c r="NRH2197" s="218"/>
      <c r="NRI2197" s="218"/>
      <c r="NRJ2197" s="218"/>
      <c r="NRK2197" s="218"/>
      <c r="NRL2197" s="218"/>
      <c r="NRM2197" s="218"/>
      <c r="NRN2197" s="218"/>
      <c r="NRO2197" s="218"/>
      <c r="NRP2197" s="218"/>
      <c r="NRQ2197" s="218"/>
      <c r="NRR2197" s="218"/>
      <c r="NRS2197" s="218"/>
      <c r="NRT2197" s="218"/>
      <c r="NRU2197" s="218"/>
      <c r="NRV2197" s="218"/>
      <c r="NRW2197" s="218"/>
      <c r="NRX2197" s="218"/>
      <c r="NRY2197" s="218"/>
      <c r="NRZ2197" s="218"/>
      <c r="NSA2197" s="218"/>
      <c r="NSB2197" s="218"/>
      <c r="NSC2197" s="218"/>
      <c r="NSD2197" s="218"/>
      <c r="NSE2197" s="218"/>
      <c r="NSF2197" s="218"/>
      <c r="NSG2197" s="218"/>
      <c r="NSH2197" s="218"/>
      <c r="NSI2197" s="218"/>
      <c r="NSJ2197" s="218"/>
      <c r="NSK2197" s="218"/>
      <c r="NSL2197" s="218"/>
      <c r="NSM2197" s="218"/>
      <c r="NSN2197" s="218"/>
      <c r="NSO2197" s="218"/>
      <c r="NSP2197" s="218"/>
      <c r="NSQ2197" s="218"/>
      <c r="NSR2197" s="218"/>
      <c r="NSS2197" s="218"/>
      <c r="NST2197" s="218"/>
      <c r="NSU2197" s="218"/>
      <c r="NSV2197" s="218"/>
      <c r="NSW2197" s="218"/>
      <c r="NSX2197" s="218"/>
      <c r="NSY2197" s="218"/>
      <c r="NSZ2197" s="218"/>
      <c r="NTA2197" s="218"/>
      <c r="NTB2197" s="218"/>
      <c r="NTC2197" s="218"/>
      <c r="NTD2197" s="218"/>
      <c r="NTE2197" s="218"/>
      <c r="NTF2197" s="218"/>
      <c r="NTG2197" s="218"/>
      <c r="NTH2197" s="218"/>
      <c r="NTI2197" s="218"/>
      <c r="NTJ2197" s="218"/>
      <c r="NTK2197" s="218"/>
      <c r="NTL2197" s="218"/>
      <c r="NTM2197" s="218"/>
      <c r="NTN2197" s="218"/>
      <c r="NTO2197" s="218"/>
      <c r="NTP2197" s="218"/>
      <c r="NTQ2197" s="218"/>
      <c r="NTR2197" s="218"/>
      <c r="NTS2197" s="218"/>
      <c r="NTT2197" s="218"/>
      <c r="NTU2197" s="218"/>
      <c r="NTV2197" s="218"/>
      <c r="NTW2197" s="218"/>
      <c r="NTX2197" s="218"/>
      <c r="NTY2197" s="218"/>
      <c r="NTZ2197" s="218"/>
      <c r="NUA2197" s="218"/>
      <c r="NUB2197" s="218"/>
      <c r="NUC2197" s="218"/>
      <c r="NUD2197" s="218"/>
      <c r="NUE2197" s="218"/>
      <c r="NUF2197" s="218"/>
      <c r="NUG2197" s="218"/>
      <c r="NUH2197" s="218"/>
      <c r="NUI2197" s="218"/>
      <c r="NUJ2197" s="218"/>
      <c r="NUK2197" s="218"/>
      <c r="NUL2197" s="218"/>
      <c r="NUM2197" s="218"/>
      <c r="NUN2197" s="218"/>
      <c r="NUO2197" s="218"/>
      <c r="NUP2197" s="218"/>
      <c r="NUQ2197" s="218"/>
      <c r="NUR2197" s="218"/>
      <c r="NUS2197" s="218"/>
      <c r="NUT2197" s="218"/>
      <c r="NUU2197" s="218"/>
      <c r="NUV2197" s="218"/>
      <c r="NUW2197" s="218"/>
      <c r="NUX2197" s="218"/>
      <c r="NUY2197" s="218"/>
      <c r="NUZ2197" s="218"/>
      <c r="NVA2197" s="218"/>
      <c r="NVB2197" s="218"/>
      <c r="NVC2197" s="218"/>
      <c r="NVD2197" s="218"/>
      <c r="NVE2197" s="218"/>
      <c r="NVF2197" s="218"/>
      <c r="NVG2197" s="218"/>
      <c r="NVH2197" s="218"/>
      <c r="NVI2197" s="218"/>
      <c r="NVJ2197" s="218"/>
      <c r="NVK2197" s="218"/>
      <c r="NVL2197" s="218"/>
      <c r="NVM2197" s="218"/>
      <c r="NVN2197" s="218"/>
      <c r="NVO2197" s="218"/>
      <c r="NVP2197" s="218"/>
      <c r="NVQ2197" s="218"/>
      <c r="NVR2197" s="218"/>
      <c r="NVS2197" s="218"/>
      <c r="NVT2197" s="218"/>
      <c r="NVU2197" s="218"/>
      <c r="NVV2197" s="218"/>
      <c r="NVW2197" s="218"/>
      <c r="NVX2197" s="218"/>
      <c r="NVY2197" s="218"/>
      <c r="NVZ2197" s="218"/>
      <c r="NWA2197" s="218"/>
      <c r="NWB2197" s="218"/>
      <c r="NWC2197" s="218"/>
      <c r="NWD2197" s="218"/>
      <c r="NWE2197" s="218"/>
      <c r="NWF2197" s="218"/>
      <c r="NWG2197" s="218"/>
      <c r="NWH2197" s="218"/>
      <c r="NWI2197" s="218"/>
      <c r="NWJ2197" s="218"/>
      <c r="NWK2197" s="218"/>
      <c r="NWL2197" s="218"/>
      <c r="NWM2197" s="218"/>
      <c r="NWN2197" s="218"/>
      <c r="NWO2197" s="218"/>
      <c r="NWP2197" s="218"/>
      <c r="NWQ2197" s="218"/>
      <c r="NWR2197" s="218"/>
      <c r="NWS2197" s="218"/>
      <c r="NWT2197" s="218"/>
      <c r="NWU2197" s="218"/>
      <c r="NWV2197" s="218"/>
      <c r="NWW2197" s="218"/>
      <c r="NWX2197" s="218"/>
      <c r="NWY2197" s="218"/>
      <c r="NWZ2197" s="218"/>
      <c r="NXA2197" s="218"/>
      <c r="NXB2197" s="218"/>
      <c r="NXC2197" s="218"/>
      <c r="NXD2197" s="218"/>
      <c r="NXE2197" s="218"/>
      <c r="NXF2197" s="218"/>
      <c r="NXG2197" s="218"/>
      <c r="NXH2197" s="218"/>
      <c r="NXI2197" s="218"/>
      <c r="NXJ2197" s="218"/>
      <c r="NXK2197" s="218"/>
      <c r="NXL2197" s="218"/>
      <c r="NXM2197" s="218"/>
      <c r="NXN2197" s="218"/>
      <c r="NXO2197" s="218"/>
      <c r="NXP2197" s="218"/>
      <c r="NXQ2197" s="218"/>
      <c r="NXR2197" s="218"/>
      <c r="NXS2197" s="218"/>
      <c r="NXT2197" s="218"/>
      <c r="NXU2197" s="218"/>
      <c r="NXV2197" s="218"/>
      <c r="NXW2197" s="218"/>
      <c r="NXX2197" s="218"/>
      <c r="NXY2197" s="218"/>
      <c r="NXZ2197" s="218"/>
      <c r="NYA2197" s="218"/>
      <c r="NYB2197" s="218"/>
      <c r="NYC2197" s="218"/>
      <c r="NYD2197" s="218"/>
      <c r="NYE2197" s="218"/>
      <c r="NYF2197" s="218"/>
      <c r="NYG2197" s="218"/>
      <c r="NYH2197" s="218"/>
      <c r="NYI2197" s="218"/>
      <c r="NYJ2197" s="218"/>
      <c r="NYK2197" s="218"/>
      <c r="NYL2197" s="218"/>
      <c r="NYM2197" s="218"/>
      <c r="NYN2197" s="218"/>
      <c r="NYO2197" s="218"/>
      <c r="NYP2197" s="218"/>
      <c r="NYQ2197" s="218"/>
      <c r="NYR2197" s="218"/>
      <c r="NYS2197" s="218"/>
      <c r="NYT2197" s="218"/>
      <c r="NYU2197" s="218"/>
      <c r="NYV2197" s="218"/>
      <c r="NYW2197" s="218"/>
      <c r="NYX2197" s="218"/>
      <c r="NYY2197" s="218"/>
      <c r="NYZ2197" s="218"/>
      <c r="NZA2197" s="218"/>
      <c r="NZB2197" s="218"/>
      <c r="NZC2197" s="218"/>
      <c r="NZD2197" s="218"/>
      <c r="NZE2197" s="218"/>
      <c r="NZF2197" s="218"/>
      <c r="NZG2197" s="218"/>
      <c r="NZH2197" s="218"/>
      <c r="NZI2197" s="218"/>
      <c r="NZJ2197" s="218"/>
      <c r="NZK2197" s="218"/>
      <c r="NZL2197" s="218"/>
      <c r="NZM2197" s="218"/>
      <c r="NZN2197" s="218"/>
      <c r="NZO2197" s="218"/>
      <c r="NZP2197" s="218"/>
      <c r="NZQ2197" s="218"/>
      <c r="NZR2197" s="218"/>
      <c r="NZS2197" s="218"/>
      <c r="NZT2197" s="218"/>
      <c r="NZU2197" s="218"/>
      <c r="NZV2197" s="218"/>
      <c r="NZW2197" s="218"/>
      <c r="NZX2197" s="218"/>
      <c r="NZY2197" s="218"/>
      <c r="NZZ2197" s="218"/>
      <c r="OAA2197" s="218"/>
      <c r="OAB2197" s="218"/>
      <c r="OAC2197" s="218"/>
      <c r="OAD2197" s="218"/>
      <c r="OAE2197" s="218"/>
      <c r="OAF2197" s="218"/>
      <c r="OAG2197" s="218"/>
      <c r="OAH2197" s="218"/>
      <c r="OAI2197" s="218"/>
      <c r="OAJ2197" s="218"/>
      <c r="OAK2197" s="218"/>
      <c r="OAL2197" s="218"/>
      <c r="OAM2197" s="218"/>
      <c r="OAN2197" s="218"/>
      <c r="OAO2197" s="218"/>
      <c r="OAP2197" s="218"/>
      <c r="OAQ2197" s="218"/>
      <c r="OAR2197" s="218"/>
      <c r="OAS2197" s="218"/>
      <c r="OAT2197" s="218"/>
      <c r="OAU2197" s="218"/>
      <c r="OAV2197" s="218"/>
      <c r="OAW2197" s="218"/>
      <c r="OAX2197" s="218"/>
      <c r="OAY2197" s="218"/>
      <c r="OAZ2197" s="218"/>
      <c r="OBA2197" s="218"/>
      <c r="OBB2197" s="218"/>
      <c r="OBC2197" s="218"/>
      <c r="OBD2197" s="218"/>
      <c r="OBE2197" s="218"/>
      <c r="OBF2197" s="218"/>
      <c r="OBG2197" s="218"/>
      <c r="OBH2197" s="218"/>
      <c r="OBI2197" s="218"/>
      <c r="OBJ2197" s="218"/>
      <c r="OBK2197" s="218"/>
      <c r="OBL2197" s="218"/>
      <c r="OBM2197" s="218"/>
      <c r="OBN2197" s="218"/>
      <c r="OBO2197" s="218"/>
      <c r="OBP2197" s="218"/>
      <c r="OBQ2197" s="218"/>
      <c r="OBR2197" s="218"/>
      <c r="OBS2197" s="218"/>
      <c r="OBT2197" s="218"/>
      <c r="OBU2197" s="218"/>
      <c r="OBV2197" s="218"/>
      <c r="OBW2197" s="218"/>
      <c r="OBX2197" s="218"/>
      <c r="OBY2197" s="218"/>
      <c r="OBZ2197" s="218"/>
      <c r="OCA2197" s="218"/>
      <c r="OCB2197" s="218"/>
      <c r="OCC2197" s="218"/>
      <c r="OCD2197" s="218"/>
      <c r="OCE2197" s="218"/>
      <c r="OCF2197" s="218"/>
      <c r="OCG2197" s="218"/>
      <c r="OCH2197" s="218"/>
      <c r="OCI2197" s="218"/>
      <c r="OCJ2197" s="218"/>
      <c r="OCK2197" s="218"/>
      <c r="OCL2197" s="218"/>
      <c r="OCM2197" s="218"/>
      <c r="OCN2197" s="218"/>
      <c r="OCO2197" s="218"/>
      <c r="OCP2197" s="218"/>
      <c r="OCQ2197" s="218"/>
      <c r="OCR2197" s="218"/>
      <c r="OCS2197" s="218"/>
      <c r="OCT2197" s="218"/>
      <c r="OCU2197" s="218"/>
      <c r="OCV2197" s="218"/>
      <c r="OCW2197" s="218"/>
      <c r="OCX2197" s="218"/>
      <c r="OCY2197" s="218"/>
      <c r="OCZ2197" s="218"/>
      <c r="ODA2197" s="218"/>
      <c r="ODB2197" s="218"/>
      <c r="ODC2197" s="218"/>
      <c r="ODD2197" s="218"/>
      <c r="ODE2197" s="218"/>
      <c r="ODF2197" s="218"/>
      <c r="ODG2197" s="218"/>
      <c r="ODH2197" s="218"/>
      <c r="ODI2197" s="218"/>
      <c r="ODJ2197" s="218"/>
      <c r="ODK2197" s="218"/>
      <c r="ODL2197" s="218"/>
      <c r="ODM2197" s="218"/>
      <c r="ODN2197" s="218"/>
      <c r="ODO2197" s="218"/>
      <c r="ODP2197" s="218"/>
      <c r="ODQ2197" s="218"/>
      <c r="ODR2197" s="218"/>
      <c r="ODS2197" s="218"/>
      <c r="ODT2197" s="218"/>
      <c r="ODU2197" s="218"/>
      <c r="ODV2197" s="218"/>
      <c r="ODW2197" s="218"/>
      <c r="ODX2197" s="218"/>
      <c r="ODY2197" s="218"/>
      <c r="ODZ2197" s="218"/>
      <c r="OEA2197" s="218"/>
      <c r="OEB2197" s="218"/>
      <c r="OEC2197" s="218"/>
      <c r="OED2197" s="218"/>
      <c r="OEE2197" s="218"/>
      <c r="OEF2197" s="218"/>
      <c r="OEG2197" s="218"/>
      <c r="OEH2197" s="218"/>
      <c r="OEI2197" s="218"/>
      <c r="OEJ2197" s="218"/>
      <c r="OEK2197" s="218"/>
      <c r="OEL2197" s="218"/>
      <c r="OEM2197" s="218"/>
      <c r="OEN2197" s="218"/>
      <c r="OEO2197" s="218"/>
      <c r="OEP2197" s="218"/>
      <c r="OEQ2197" s="218"/>
      <c r="OER2197" s="218"/>
      <c r="OES2197" s="218"/>
      <c r="OET2197" s="218"/>
      <c r="OEU2197" s="218"/>
      <c r="OEV2197" s="218"/>
      <c r="OEW2197" s="218"/>
      <c r="OEX2197" s="218"/>
      <c r="OEY2197" s="218"/>
      <c r="OEZ2197" s="218"/>
      <c r="OFA2197" s="218"/>
      <c r="OFB2197" s="218"/>
      <c r="OFC2197" s="218"/>
      <c r="OFD2197" s="218"/>
      <c r="OFE2197" s="218"/>
      <c r="OFF2197" s="218"/>
      <c r="OFG2197" s="218"/>
      <c r="OFH2197" s="218"/>
      <c r="OFI2197" s="218"/>
      <c r="OFJ2197" s="218"/>
      <c r="OFK2197" s="218"/>
      <c r="OFL2197" s="218"/>
      <c r="OFM2197" s="218"/>
      <c r="OFN2197" s="218"/>
      <c r="OFO2197" s="218"/>
      <c r="OFP2197" s="218"/>
      <c r="OFQ2197" s="218"/>
      <c r="OFR2197" s="218"/>
      <c r="OFS2197" s="218"/>
      <c r="OFT2197" s="218"/>
      <c r="OFU2197" s="218"/>
      <c r="OFV2197" s="218"/>
      <c r="OFW2197" s="218"/>
      <c r="OFX2197" s="218"/>
      <c r="OFY2197" s="218"/>
      <c r="OFZ2197" s="218"/>
      <c r="OGA2197" s="218"/>
      <c r="OGB2197" s="218"/>
      <c r="OGC2197" s="218"/>
      <c r="OGD2197" s="218"/>
      <c r="OGE2197" s="218"/>
      <c r="OGF2197" s="218"/>
      <c r="OGG2197" s="218"/>
      <c r="OGH2197" s="218"/>
      <c r="OGI2197" s="218"/>
      <c r="OGJ2197" s="218"/>
      <c r="OGK2197" s="218"/>
      <c r="OGL2197" s="218"/>
      <c r="OGM2197" s="218"/>
      <c r="OGN2197" s="218"/>
      <c r="OGO2197" s="218"/>
      <c r="OGP2197" s="218"/>
      <c r="OGQ2197" s="218"/>
      <c r="OGR2197" s="218"/>
      <c r="OGS2197" s="218"/>
      <c r="OGT2197" s="218"/>
      <c r="OGU2197" s="218"/>
      <c r="OGV2197" s="218"/>
      <c r="OGW2197" s="218"/>
      <c r="OGX2197" s="218"/>
      <c r="OGY2197" s="218"/>
      <c r="OGZ2197" s="218"/>
      <c r="OHA2197" s="218"/>
      <c r="OHB2197" s="218"/>
      <c r="OHC2197" s="218"/>
      <c r="OHD2197" s="218"/>
      <c r="OHE2197" s="218"/>
      <c r="OHF2197" s="218"/>
      <c r="OHG2197" s="218"/>
      <c r="OHH2197" s="218"/>
      <c r="OHI2197" s="218"/>
      <c r="OHJ2197" s="218"/>
      <c r="OHK2197" s="218"/>
      <c r="OHL2197" s="218"/>
      <c r="OHM2197" s="218"/>
      <c r="OHN2197" s="218"/>
      <c r="OHO2197" s="218"/>
      <c r="OHP2197" s="218"/>
      <c r="OHQ2197" s="218"/>
      <c r="OHR2197" s="218"/>
      <c r="OHS2197" s="218"/>
      <c r="OHT2197" s="218"/>
      <c r="OHU2197" s="218"/>
      <c r="OHV2197" s="218"/>
      <c r="OHW2197" s="218"/>
      <c r="OHX2197" s="218"/>
      <c r="OHY2197" s="218"/>
      <c r="OHZ2197" s="218"/>
      <c r="OIA2197" s="218"/>
      <c r="OIB2197" s="218"/>
      <c r="OIC2197" s="218"/>
      <c r="OID2197" s="218"/>
      <c r="OIE2197" s="218"/>
      <c r="OIF2197" s="218"/>
      <c r="OIG2197" s="218"/>
      <c r="OIH2197" s="218"/>
      <c r="OII2197" s="218"/>
      <c r="OIJ2197" s="218"/>
      <c r="OIK2197" s="218"/>
      <c r="OIL2197" s="218"/>
      <c r="OIM2197" s="218"/>
      <c r="OIN2197" s="218"/>
      <c r="OIO2197" s="218"/>
      <c r="OIP2197" s="218"/>
      <c r="OIQ2197" s="218"/>
      <c r="OIR2197" s="218"/>
      <c r="OIS2197" s="218"/>
      <c r="OIT2197" s="218"/>
      <c r="OIU2197" s="218"/>
      <c r="OIV2197" s="218"/>
      <c r="OIW2197" s="218"/>
      <c r="OIX2197" s="218"/>
      <c r="OIY2197" s="218"/>
      <c r="OIZ2197" s="218"/>
      <c r="OJA2197" s="218"/>
      <c r="OJB2197" s="218"/>
      <c r="OJC2197" s="218"/>
      <c r="OJD2197" s="218"/>
      <c r="OJE2197" s="218"/>
      <c r="OJF2197" s="218"/>
      <c r="OJG2197" s="218"/>
      <c r="OJH2197" s="218"/>
      <c r="OJI2197" s="218"/>
      <c r="OJJ2197" s="218"/>
      <c r="OJK2197" s="218"/>
      <c r="OJL2197" s="218"/>
      <c r="OJM2197" s="218"/>
      <c r="OJN2197" s="218"/>
      <c r="OJO2197" s="218"/>
      <c r="OJP2197" s="218"/>
      <c r="OJQ2197" s="218"/>
      <c r="OJR2197" s="218"/>
      <c r="OJS2197" s="218"/>
      <c r="OJT2197" s="218"/>
      <c r="OJU2197" s="218"/>
      <c r="OJV2197" s="218"/>
      <c r="OJW2197" s="218"/>
      <c r="OJX2197" s="218"/>
      <c r="OJY2197" s="218"/>
      <c r="OJZ2197" s="218"/>
      <c r="OKA2197" s="218"/>
      <c r="OKB2197" s="218"/>
      <c r="OKC2197" s="218"/>
      <c r="OKD2197" s="218"/>
      <c r="OKE2197" s="218"/>
      <c r="OKF2197" s="218"/>
      <c r="OKG2197" s="218"/>
      <c r="OKH2197" s="218"/>
      <c r="OKI2197" s="218"/>
      <c r="OKJ2197" s="218"/>
      <c r="OKK2197" s="218"/>
      <c r="OKL2197" s="218"/>
      <c r="OKM2197" s="218"/>
      <c r="OKN2197" s="218"/>
      <c r="OKO2197" s="218"/>
      <c r="OKP2197" s="218"/>
      <c r="OKQ2197" s="218"/>
      <c r="OKR2197" s="218"/>
      <c r="OKS2197" s="218"/>
      <c r="OKT2197" s="218"/>
      <c r="OKU2197" s="218"/>
      <c r="OKV2197" s="218"/>
      <c r="OKW2197" s="218"/>
      <c r="OKX2197" s="218"/>
      <c r="OKY2197" s="218"/>
      <c r="OKZ2197" s="218"/>
      <c r="OLA2197" s="218"/>
      <c r="OLB2197" s="218"/>
      <c r="OLC2197" s="218"/>
      <c r="OLD2197" s="218"/>
      <c r="OLE2197" s="218"/>
      <c r="OLF2197" s="218"/>
      <c r="OLG2197" s="218"/>
      <c r="OLH2197" s="218"/>
      <c r="OLI2197" s="218"/>
      <c r="OLJ2197" s="218"/>
      <c r="OLK2197" s="218"/>
      <c r="OLL2197" s="218"/>
      <c r="OLM2197" s="218"/>
      <c r="OLN2197" s="218"/>
      <c r="OLO2197" s="218"/>
      <c r="OLP2197" s="218"/>
      <c r="OLQ2197" s="218"/>
      <c r="OLR2197" s="218"/>
      <c r="OLS2197" s="218"/>
      <c r="OLT2197" s="218"/>
      <c r="OLU2197" s="218"/>
      <c r="OLV2197" s="218"/>
      <c r="OLW2197" s="218"/>
      <c r="OLX2197" s="218"/>
      <c r="OLY2197" s="218"/>
      <c r="OLZ2197" s="218"/>
      <c r="OMA2197" s="218"/>
      <c r="OMB2197" s="218"/>
      <c r="OMC2197" s="218"/>
      <c r="OMD2197" s="218"/>
      <c r="OME2197" s="218"/>
      <c r="OMF2197" s="218"/>
      <c r="OMG2197" s="218"/>
      <c r="OMH2197" s="218"/>
      <c r="OMI2197" s="218"/>
      <c r="OMJ2197" s="218"/>
      <c r="OMK2197" s="218"/>
      <c r="OML2197" s="218"/>
      <c r="OMM2197" s="218"/>
      <c r="OMN2197" s="218"/>
      <c r="OMO2197" s="218"/>
      <c r="OMP2197" s="218"/>
      <c r="OMQ2197" s="218"/>
      <c r="OMR2197" s="218"/>
      <c r="OMS2197" s="218"/>
      <c r="OMT2197" s="218"/>
      <c r="OMU2197" s="218"/>
      <c r="OMV2197" s="218"/>
      <c r="OMW2197" s="218"/>
      <c r="OMX2197" s="218"/>
      <c r="OMY2197" s="218"/>
      <c r="OMZ2197" s="218"/>
      <c r="ONA2197" s="218"/>
      <c r="ONB2197" s="218"/>
      <c r="ONC2197" s="218"/>
      <c r="OND2197" s="218"/>
      <c r="ONE2197" s="218"/>
      <c r="ONF2197" s="218"/>
      <c r="ONG2197" s="218"/>
      <c r="ONH2197" s="218"/>
      <c r="ONI2197" s="218"/>
      <c r="ONJ2197" s="218"/>
      <c r="ONK2197" s="218"/>
      <c r="ONL2197" s="218"/>
      <c r="ONM2197" s="218"/>
      <c r="ONN2197" s="218"/>
      <c r="ONO2197" s="218"/>
      <c r="ONP2197" s="218"/>
      <c r="ONQ2197" s="218"/>
      <c r="ONR2197" s="218"/>
      <c r="ONS2197" s="218"/>
      <c r="ONT2197" s="218"/>
      <c r="ONU2197" s="218"/>
      <c r="ONV2197" s="218"/>
      <c r="ONW2197" s="218"/>
      <c r="ONX2197" s="218"/>
      <c r="ONY2197" s="218"/>
      <c r="ONZ2197" s="218"/>
      <c r="OOA2197" s="218"/>
      <c r="OOB2197" s="218"/>
      <c r="OOC2197" s="218"/>
      <c r="OOD2197" s="218"/>
      <c r="OOE2197" s="218"/>
      <c r="OOF2197" s="218"/>
      <c r="OOG2197" s="218"/>
      <c r="OOH2197" s="218"/>
      <c r="OOI2197" s="218"/>
      <c r="OOJ2197" s="218"/>
      <c r="OOK2197" s="218"/>
      <c r="OOL2197" s="218"/>
      <c r="OOM2197" s="218"/>
      <c r="OON2197" s="218"/>
      <c r="OOO2197" s="218"/>
      <c r="OOP2197" s="218"/>
      <c r="OOQ2197" s="218"/>
      <c r="OOR2197" s="218"/>
      <c r="OOS2197" s="218"/>
      <c r="OOT2197" s="218"/>
      <c r="OOU2197" s="218"/>
      <c r="OOV2197" s="218"/>
      <c r="OOW2197" s="218"/>
      <c r="OOX2197" s="218"/>
      <c r="OOY2197" s="218"/>
      <c r="OOZ2197" s="218"/>
      <c r="OPA2197" s="218"/>
      <c r="OPB2197" s="218"/>
      <c r="OPC2197" s="218"/>
      <c r="OPD2197" s="218"/>
      <c r="OPE2197" s="218"/>
      <c r="OPF2197" s="218"/>
      <c r="OPG2197" s="218"/>
      <c r="OPH2197" s="218"/>
      <c r="OPI2197" s="218"/>
      <c r="OPJ2197" s="218"/>
      <c r="OPK2197" s="218"/>
      <c r="OPL2197" s="218"/>
      <c r="OPM2197" s="218"/>
      <c r="OPN2197" s="218"/>
      <c r="OPO2197" s="218"/>
      <c r="OPP2197" s="218"/>
      <c r="OPQ2197" s="218"/>
      <c r="OPR2197" s="218"/>
      <c r="OPS2197" s="218"/>
      <c r="OPT2197" s="218"/>
      <c r="OPU2197" s="218"/>
      <c r="OPV2197" s="218"/>
      <c r="OPW2197" s="218"/>
      <c r="OPX2197" s="218"/>
      <c r="OPY2197" s="218"/>
      <c r="OPZ2197" s="218"/>
      <c r="OQA2197" s="218"/>
      <c r="OQB2197" s="218"/>
      <c r="OQC2197" s="218"/>
      <c r="OQD2197" s="218"/>
      <c r="OQE2197" s="218"/>
      <c r="OQF2197" s="218"/>
      <c r="OQG2197" s="218"/>
      <c r="OQH2197" s="218"/>
      <c r="OQI2197" s="218"/>
      <c r="OQJ2197" s="218"/>
      <c r="OQK2197" s="218"/>
      <c r="OQL2197" s="218"/>
      <c r="OQM2197" s="218"/>
      <c r="OQN2197" s="218"/>
      <c r="OQO2197" s="218"/>
      <c r="OQP2197" s="218"/>
      <c r="OQQ2197" s="218"/>
      <c r="OQR2197" s="218"/>
      <c r="OQS2197" s="218"/>
      <c r="OQT2197" s="218"/>
      <c r="OQU2197" s="218"/>
      <c r="OQV2197" s="218"/>
      <c r="OQW2197" s="218"/>
      <c r="OQX2197" s="218"/>
      <c r="OQY2197" s="218"/>
      <c r="OQZ2197" s="218"/>
      <c r="ORA2197" s="218"/>
      <c r="ORB2197" s="218"/>
      <c r="ORC2197" s="218"/>
      <c r="ORD2197" s="218"/>
      <c r="ORE2197" s="218"/>
      <c r="ORF2197" s="218"/>
      <c r="ORG2197" s="218"/>
      <c r="ORH2197" s="218"/>
      <c r="ORI2197" s="218"/>
      <c r="ORJ2197" s="218"/>
      <c r="ORK2197" s="218"/>
      <c r="ORL2197" s="218"/>
      <c r="ORM2197" s="218"/>
      <c r="ORN2197" s="218"/>
      <c r="ORO2197" s="218"/>
      <c r="ORP2197" s="218"/>
      <c r="ORQ2197" s="218"/>
      <c r="ORR2197" s="218"/>
      <c r="ORS2197" s="218"/>
      <c r="ORT2197" s="218"/>
      <c r="ORU2197" s="218"/>
      <c r="ORV2197" s="218"/>
      <c r="ORW2197" s="218"/>
      <c r="ORX2197" s="218"/>
      <c r="ORY2197" s="218"/>
      <c r="ORZ2197" s="218"/>
      <c r="OSA2197" s="218"/>
      <c r="OSB2197" s="218"/>
      <c r="OSC2197" s="218"/>
      <c r="OSD2197" s="218"/>
      <c r="OSE2197" s="218"/>
      <c r="OSF2197" s="218"/>
      <c r="OSG2197" s="218"/>
      <c r="OSH2197" s="218"/>
      <c r="OSI2197" s="218"/>
      <c r="OSJ2197" s="218"/>
      <c r="OSK2197" s="218"/>
      <c r="OSL2197" s="218"/>
      <c r="OSM2197" s="218"/>
      <c r="OSN2197" s="218"/>
      <c r="OSO2197" s="218"/>
      <c r="OSP2197" s="218"/>
      <c r="OSQ2197" s="218"/>
      <c r="OSR2197" s="218"/>
      <c r="OSS2197" s="218"/>
      <c r="OST2197" s="218"/>
      <c r="OSU2197" s="218"/>
      <c r="OSV2197" s="218"/>
      <c r="OSW2197" s="218"/>
      <c r="OSX2197" s="218"/>
      <c r="OSY2197" s="218"/>
      <c r="OSZ2197" s="218"/>
      <c r="OTA2197" s="218"/>
      <c r="OTB2197" s="218"/>
      <c r="OTC2197" s="218"/>
      <c r="OTD2197" s="218"/>
      <c r="OTE2197" s="218"/>
      <c r="OTF2197" s="218"/>
      <c r="OTG2197" s="218"/>
      <c r="OTH2197" s="218"/>
      <c r="OTI2197" s="218"/>
      <c r="OTJ2197" s="218"/>
      <c r="OTK2197" s="218"/>
      <c r="OTL2197" s="218"/>
      <c r="OTM2197" s="218"/>
      <c r="OTN2197" s="218"/>
      <c r="OTO2197" s="218"/>
      <c r="OTP2197" s="218"/>
      <c r="OTQ2197" s="218"/>
      <c r="OTR2197" s="218"/>
      <c r="OTS2197" s="218"/>
      <c r="OTT2197" s="218"/>
      <c r="OTU2197" s="218"/>
      <c r="OTV2197" s="218"/>
      <c r="OTW2197" s="218"/>
      <c r="OTX2197" s="218"/>
      <c r="OTY2197" s="218"/>
      <c r="OTZ2197" s="218"/>
      <c r="OUA2197" s="218"/>
      <c r="OUB2197" s="218"/>
      <c r="OUC2197" s="218"/>
      <c r="OUD2197" s="218"/>
      <c r="OUE2197" s="218"/>
      <c r="OUF2197" s="218"/>
      <c r="OUG2197" s="218"/>
      <c r="OUH2197" s="218"/>
      <c r="OUI2197" s="218"/>
      <c r="OUJ2197" s="218"/>
      <c r="OUK2197" s="218"/>
      <c r="OUL2197" s="218"/>
      <c r="OUM2197" s="218"/>
      <c r="OUN2197" s="218"/>
      <c r="OUO2197" s="218"/>
      <c r="OUP2197" s="218"/>
      <c r="OUQ2197" s="218"/>
      <c r="OUR2197" s="218"/>
      <c r="OUS2197" s="218"/>
      <c r="OUT2197" s="218"/>
      <c r="OUU2197" s="218"/>
      <c r="OUV2197" s="218"/>
      <c r="OUW2197" s="218"/>
      <c r="OUX2197" s="218"/>
      <c r="OUY2197" s="218"/>
      <c r="OUZ2197" s="218"/>
      <c r="OVA2197" s="218"/>
      <c r="OVB2197" s="218"/>
      <c r="OVC2197" s="218"/>
      <c r="OVD2197" s="218"/>
      <c r="OVE2197" s="218"/>
      <c r="OVF2197" s="218"/>
      <c r="OVG2197" s="218"/>
      <c r="OVH2197" s="218"/>
      <c r="OVI2197" s="218"/>
      <c r="OVJ2197" s="218"/>
      <c r="OVK2197" s="218"/>
      <c r="OVL2197" s="218"/>
      <c r="OVM2197" s="218"/>
      <c r="OVN2197" s="218"/>
      <c r="OVO2197" s="218"/>
      <c r="OVP2197" s="218"/>
      <c r="OVQ2197" s="218"/>
      <c r="OVR2197" s="218"/>
      <c r="OVS2197" s="218"/>
      <c r="OVT2197" s="218"/>
      <c r="OVU2197" s="218"/>
      <c r="OVV2197" s="218"/>
      <c r="OVW2197" s="218"/>
      <c r="OVX2197" s="218"/>
      <c r="OVY2197" s="218"/>
      <c r="OVZ2197" s="218"/>
      <c r="OWA2197" s="218"/>
      <c r="OWB2197" s="218"/>
      <c r="OWC2197" s="218"/>
      <c r="OWD2197" s="218"/>
      <c r="OWE2197" s="218"/>
      <c r="OWF2197" s="218"/>
      <c r="OWG2197" s="218"/>
      <c r="OWH2197" s="218"/>
      <c r="OWI2197" s="218"/>
      <c r="OWJ2197" s="218"/>
      <c r="OWK2197" s="218"/>
      <c r="OWL2197" s="218"/>
      <c r="OWM2197" s="218"/>
      <c r="OWN2197" s="218"/>
      <c r="OWO2197" s="218"/>
      <c r="OWP2197" s="218"/>
      <c r="OWQ2197" s="218"/>
      <c r="OWR2197" s="218"/>
      <c r="OWS2197" s="218"/>
      <c r="OWT2197" s="218"/>
      <c r="OWU2197" s="218"/>
      <c r="OWV2197" s="218"/>
      <c r="OWW2197" s="218"/>
      <c r="OWX2197" s="218"/>
      <c r="OWY2197" s="218"/>
      <c r="OWZ2197" s="218"/>
      <c r="OXA2197" s="218"/>
      <c r="OXB2197" s="218"/>
      <c r="OXC2197" s="218"/>
      <c r="OXD2197" s="218"/>
      <c r="OXE2197" s="218"/>
      <c r="OXF2197" s="218"/>
      <c r="OXG2197" s="218"/>
      <c r="OXH2197" s="218"/>
      <c r="OXI2197" s="218"/>
      <c r="OXJ2197" s="218"/>
      <c r="OXK2197" s="218"/>
      <c r="OXL2197" s="218"/>
      <c r="OXM2197" s="218"/>
      <c r="OXN2197" s="218"/>
      <c r="OXO2197" s="218"/>
      <c r="OXP2197" s="218"/>
      <c r="OXQ2197" s="218"/>
      <c r="OXR2197" s="218"/>
      <c r="OXS2197" s="218"/>
      <c r="OXT2197" s="218"/>
      <c r="OXU2197" s="218"/>
      <c r="OXV2197" s="218"/>
      <c r="OXW2197" s="218"/>
      <c r="OXX2197" s="218"/>
      <c r="OXY2197" s="218"/>
      <c r="OXZ2197" s="218"/>
      <c r="OYA2197" s="218"/>
      <c r="OYB2197" s="218"/>
      <c r="OYC2197" s="218"/>
      <c r="OYD2197" s="218"/>
      <c r="OYE2197" s="218"/>
      <c r="OYF2197" s="218"/>
      <c r="OYG2197" s="218"/>
      <c r="OYH2197" s="218"/>
      <c r="OYI2197" s="218"/>
      <c r="OYJ2197" s="218"/>
      <c r="OYK2197" s="218"/>
      <c r="OYL2197" s="218"/>
      <c r="OYM2197" s="218"/>
      <c r="OYN2197" s="218"/>
      <c r="OYO2197" s="218"/>
      <c r="OYP2197" s="218"/>
      <c r="OYQ2197" s="218"/>
      <c r="OYR2197" s="218"/>
      <c r="OYS2197" s="218"/>
      <c r="OYT2197" s="218"/>
      <c r="OYU2197" s="218"/>
      <c r="OYV2197" s="218"/>
      <c r="OYW2197" s="218"/>
      <c r="OYX2197" s="218"/>
      <c r="OYY2197" s="218"/>
      <c r="OYZ2197" s="218"/>
      <c r="OZA2197" s="218"/>
      <c r="OZB2197" s="218"/>
      <c r="OZC2197" s="218"/>
      <c r="OZD2197" s="218"/>
      <c r="OZE2197" s="218"/>
      <c r="OZF2197" s="218"/>
      <c r="OZG2197" s="218"/>
      <c r="OZH2197" s="218"/>
      <c r="OZI2197" s="218"/>
      <c r="OZJ2197" s="218"/>
      <c r="OZK2197" s="218"/>
      <c r="OZL2197" s="218"/>
      <c r="OZM2197" s="218"/>
      <c r="OZN2197" s="218"/>
      <c r="OZO2197" s="218"/>
      <c r="OZP2197" s="218"/>
      <c r="OZQ2197" s="218"/>
      <c r="OZR2197" s="218"/>
      <c r="OZS2197" s="218"/>
      <c r="OZT2197" s="218"/>
      <c r="OZU2197" s="218"/>
      <c r="OZV2197" s="218"/>
      <c r="OZW2197" s="218"/>
      <c r="OZX2197" s="218"/>
      <c r="OZY2197" s="218"/>
      <c r="OZZ2197" s="218"/>
      <c r="PAA2197" s="218"/>
      <c r="PAB2197" s="218"/>
      <c r="PAC2197" s="218"/>
      <c r="PAD2197" s="218"/>
      <c r="PAE2197" s="218"/>
      <c r="PAF2197" s="218"/>
      <c r="PAG2197" s="218"/>
      <c r="PAH2197" s="218"/>
      <c r="PAI2197" s="218"/>
      <c r="PAJ2197" s="218"/>
      <c r="PAK2197" s="218"/>
      <c r="PAL2197" s="218"/>
      <c r="PAM2197" s="218"/>
      <c r="PAN2197" s="218"/>
      <c r="PAO2197" s="218"/>
      <c r="PAP2197" s="218"/>
      <c r="PAQ2197" s="218"/>
      <c r="PAR2197" s="218"/>
      <c r="PAS2197" s="218"/>
      <c r="PAT2197" s="218"/>
      <c r="PAU2197" s="218"/>
      <c r="PAV2197" s="218"/>
      <c r="PAW2197" s="218"/>
      <c r="PAX2197" s="218"/>
      <c r="PAY2197" s="218"/>
      <c r="PAZ2197" s="218"/>
      <c r="PBA2197" s="218"/>
      <c r="PBB2197" s="218"/>
      <c r="PBC2197" s="218"/>
      <c r="PBD2197" s="218"/>
      <c r="PBE2197" s="218"/>
      <c r="PBF2197" s="218"/>
      <c r="PBG2197" s="218"/>
      <c r="PBH2197" s="218"/>
      <c r="PBI2197" s="218"/>
      <c r="PBJ2197" s="218"/>
      <c r="PBK2197" s="218"/>
      <c r="PBL2197" s="218"/>
      <c r="PBM2197" s="218"/>
      <c r="PBN2197" s="218"/>
      <c r="PBO2197" s="218"/>
      <c r="PBP2197" s="218"/>
      <c r="PBQ2197" s="218"/>
      <c r="PBR2197" s="218"/>
      <c r="PBS2197" s="218"/>
      <c r="PBT2197" s="218"/>
      <c r="PBU2197" s="218"/>
      <c r="PBV2197" s="218"/>
      <c r="PBW2197" s="218"/>
      <c r="PBX2197" s="218"/>
      <c r="PBY2197" s="218"/>
      <c r="PBZ2197" s="218"/>
      <c r="PCA2197" s="218"/>
      <c r="PCB2197" s="218"/>
      <c r="PCC2197" s="218"/>
      <c r="PCD2197" s="218"/>
      <c r="PCE2197" s="218"/>
      <c r="PCF2197" s="218"/>
      <c r="PCG2197" s="218"/>
      <c r="PCH2197" s="218"/>
      <c r="PCI2197" s="218"/>
      <c r="PCJ2197" s="218"/>
      <c r="PCK2197" s="218"/>
      <c r="PCL2197" s="218"/>
      <c r="PCM2197" s="218"/>
      <c r="PCN2197" s="218"/>
      <c r="PCO2197" s="218"/>
      <c r="PCP2197" s="218"/>
      <c r="PCQ2197" s="218"/>
      <c r="PCR2197" s="218"/>
      <c r="PCS2197" s="218"/>
      <c r="PCT2197" s="218"/>
      <c r="PCU2197" s="218"/>
      <c r="PCV2197" s="218"/>
      <c r="PCW2197" s="218"/>
      <c r="PCX2197" s="218"/>
      <c r="PCY2197" s="218"/>
      <c r="PCZ2197" s="218"/>
      <c r="PDA2197" s="218"/>
      <c r="PDB2197" s="218"/>
      <c r="PDC2197" s="218"/>
      <c r="PDD2197" s="218"/>
      <c r="PDE2197" s="218"/>
      <c r="PDF2197" s="218"/>
      <c r="PDG2197" s="218"/>
      <c r="PDH2197" s="218"/>
      <c r="PDI2197" s="218"/>
      <c r="PDJ2197" s="218"/>
      <c r="PDK2197" s="218"/>
      <c r="PDL2197" s="218"/>
      <c r="PDM2197" s="218"/>
      <c r="PDN2197" s="218"/>
      <c r="PDO2197" s="218"/>
      <c r="PDP2197" s="218"/>
      <c r="PDQ2197" s="218"/>
      <c r="PDR2197" s="218"/>
      <c r="PDS2197" s="218"/>
      <c r="PDT2197" s="218"/>
      <c r="PDU2197" s="218"/>
      <c r="PDV2197" s="218"/>
      <c r="PDW2197" s="218"/>
      <c r="PDX2197" s="218"/>
      <c r="PDY2197" s="218"/>
      <c r="PDZ2197" s="218"/>
      <c r="PEA2197" s="218"/>
      <c r="PEB2197" s="218"/>
      <c r="PEC2197" s="218"/>
      <c r="PED2197" s="218"/>
      <c r="PEE2197" s="218"/>
      <c r="PEF2197" s="218"/>
      <c r="PEG2197" s="218"/>
      <c r="PEH2197" s="218"/>
      <c r="PEI2197" s="218"/>
      <c r="PEJ2197" s="218"/>
      <c r="PEK2197" s="218"/>
      <c r="PEL2197" s="218"/>
      <c r="PEM2197" s="218"/>
      <c r="PEN2197" s="218"/>
      <c r="PEO2197" s="218"/>
      <c r="PEP2197" s="218"/>
      <c r="PEQ2197" s="218"/>
      <c r="PER2197" s="218"/>
      <c r="PES2197" s="218"/>
      <c r="PET2197" s="218"/>
      <c r="PEU2197" s="218"/>
      <c r="PEV2197" s="218"/>
      <c r="PEW2197" s="218"/>
      <c r="PEX2197" s="218"/>
      <c r="PEY2197" s="218"/>
      <c r="PEZ2197" s="218"/>
      <c r="PFA2197" s="218"/>
      <c r="PFB2197" s="218"/>
      <c r="PFC2197" s="218"/>
      <c r="PFD2197" s="218"/>
      <c r="PFE2197" s="218"/>
      <c r="PFF2197" s="218"/>
      <c r="PFG2197" s="218"/>
      <c r="PFH2197" s="218"/>
      <c r="PFI2197" s="218"/>
      <c r="PFJ2197" s="218"/>
      <c r="PFK2197" s="218"/>
      <c r="PFL2197" s="218"/>
      <c r="PFM2197" s="218"/>
      <c r="PFN2197" s="218"/>
      <c r="PFO2197" s="218"/>
      <c r="PFP2197" s="218"/>
      <c r="PFQ2197" s="218"/>
      <c r="PFR2197" s="218"/>
      <c r="PFS2197" s="218"/>
      <c r="PFT2197" s="218"/>
      <c r="PFU2197" s="218"/>
      <c r="PFV2197" s="218"/>
      <c r="PFW2197" s="218"/>
      <c r="PFX2197" s="218"/>
      <c r="PFY2197" s="218"/>
      <c r="PFZ2197" s="218"/>
      <c r="PGA2197" s="218"/>
      <c r="PGB2197" s="218"/>
      <c r="PGC2197" s="218"/>
      <c r="PGD2197" s="218"/>
      <c r="PGE2197" s="218"/>
      <c r="PGF2197" s="218"/>
      <c r="PGG2197" s="218"/>
      <c r="PGH2197" s="218"/>
      <c r="PGI2197" s="218"/>
      <c r="PGJ2197" s="218"/>
      <c r="PGK2197" s="218"/>
      <c r="PGL2197" s="218"/>
      <c r="PGM2197" s="218"/>
      <c r="PGN2197" s="218"/>
      <c r="PGO2197" s="218"/>
      <c r="PGP2197" s="218"/>
      <c r="PGQ2197" s="218"/>
      <c r="PGR2197" s="218"/>
      <c r="PGS2197" s="218"/>
      <c r="PGT2197" s="218"/>
      <c r="PGU2197" s="218"/>
      <c r="PGV2197" s="218"/>
      <c r="PGW2197" s="218"/>
      <c r="PGX2197" s="218"/>
      <c r="PGY2197" s="218"/>
      <c r="PGZ2197" s="218"/>
      <c r="PHA2197" s="218"/>
      <c r="PHB2197" s="218"/>
      <c r="PHC2197" s="218"/>
      <c r="PHD2197" s="218"/>
      <c r="PHE2197" s="218"/>
      <c r="PHF2197" s="218"/>
      <c r="PHG2197" s="218"/>
      <c r="PHH2197" s="218"/>
      <c r="PHI2197" s="218"/>
      <c r="PHJ2197" s="218"/>
      <c r="PHK2197" s="218"/>
      <c r="PHL2197" s="218"/>
      <c r="PHM2197" s="218"/>
      <c r="PHN2197" s="218"/>
      <c r="PHO2197" s="218"/>
      <c r="PHP2197" s="218"/>
      <c r="PHQ2197" s="218"/>
      <c r="PHR2197" s="218"/>
      <c r="PHS2197" s="218"/>
      <c r="PHT2197" s="218"/>
      <c r="PHU2197" s="218"/>
      <c r="PHV2197" s="218"/>
      <c r="PHW2197" s="218"/>
      <c r="PHX2197" s="218"/>
      <c r="PHY2197" s="218"/>
      <c r="PHZ2197" s="218"/>
      <c r="PIA2197" s="218"/>
      <c r="PIB2197" s="218"/>
      <c r="PIC2197" s="218"/>
      <c r="PID2197" s="218"/>
      <c r="PIE2197" s="218"/>
      <c r="PIF2197" s="218"/>
      <c r="PIG2197" s="218"/>
      <c r="PIH2197" s="218"/>
      <c r="PII2197" s="218"/>
      <c r="PIJ2197" s="218"/>
      <c r="PIK2197" s="218"/>
      <c r="PIL2197" s="218"/>
      <c r="PIM2197" s="218"/>
      <c r="PIN2197" s="218"/>
      <c r="PIO2197" s="218"/>
      <c r="PIP2197" s="218"/>
      <c r="PIQ2197" s="218"/>
      <c r="PIR2197" s="218"/>
      <c r="PIS2197" s="218"/>
      <c r="PIT2197" s="218"/>
      <c r="PIU2197" s="218"/>
      <c r="PIV2197" s="218"/>
      <c r="PIW2197" s="218"/>
      <c r="PIX2197" s="218"/>
      <c r="PIY2197" s="218"/>
      <c r="PIZ2197" s="218"/>
      <c r="PJA2197" s="218"/>
      <c r="PJB2197" s="218"/>
      <c r="PJC2197" s="218"/>
      <c r="PJD2197" s="218"/>
      <c r="PJE2197" s="218"/>
      <c r="PJF2197" s="218"/>
      <c r="PJG2197" s="218"/>
      <c r="PJH2197" s="218"/>
      <c r="PJI2197" s="218"/>
      <c r="PJJ2197" s="218"/>
      <c r="PJK2197" s="218"/>
      <c r="PJL2197" s="218"/>
      <c r="PJM2197" s="218"/>
      <c r="PJN2197" s="218"/>
      <c r="PJO2197" s="218"/>
      <c r="PJP2197" s="218"/>
      <c r="PJQ2197" s="218"/>
      <c r="PJR2197" s="218"/>
      <c r="PJS2197" s="218"/>
      <c r="PJT2197" s="218"/>
      <c r="PJU2197" s="218"/>
      <c r="PJV2197" s="218"/>
      <c r="PJW2197" s="218"/>
      <c r="PJX2197" s="218"/>
      <c r="PJY2197" s="218"/>
      <c r="PJZ2197" s="218"/>
      <c r="PKA2197" s="218"/>
      <c r="PKB2197" s="218"/>
      <c r="PKC2197" s="218"/>
      <c r="PKD2197" s="218"/>
      <c r="PKE2197" s="218"/>
      <c r="PKF2197" s="218"/>
      <c r="PKG2197" s="218"/>
      <c r="PKH2197" s="218"/>
      <c r="PKI2197" s="218"/>
      <c r="PKJ2197" s="218"/>
      <c r="PKK2197" s="218"/>
      <c r="PKL2197" s="218"/>
      <c r="PKM2197" s="218"/>
      <c r="PKN2197" s="218"/>
      <c r="PKO2197" s="218"/>
      <c r="PKP2197" s="218"/>
      <c r="PKQ2197" s="218"/>
      <c r="PKR2197" s="218"/>
      <c r="PKS2197" s="218"/>
      <c r="PKT2197" s="218"/>
      <c r="PKU2197" s="218"/>
      <c r="PKV2197" s="218"/>
      <c r="PKW2197" s="218"/>
      <c r="PKX2197" s="218"/>
      <c r="PKY2197" s="218"/>
      <c r="PKZ2197" s="218"/>
      <c r="PLA2197" s="218"/>
      <c r="PLB2197" s="218"/>
      <c r="PLC2197" s="218"/>
      <c r="PLD2197" s="218"/>
      <c r="PLE2197" s="218"/>
      <c r="PLF2197" s="218"/>
      <c r="PLG2197" s="218"/>
      <c r="PLH2197" s="218"/>
      <c r="PLI2197" s="218"/>
      <c r="PLJ2197" s="218"/>
      <c r="PLK2197" s="218"/>
      <c r="PLL2197" s="218"/>
      <c r="PLM2197" s="218"/>
      <c r="PLN2197" s="218"/>
      <c r="PLO2197" s="218"/>
      <c r="PLP2197" s="218"/>
      <c r="PLQ2197" s="218"/>
      <c r="PLR2197" s="218"/>
      <c r="PLS2197" s="218"/>
      <c r="PLT2197" s="218"/>
      <c r="PLU2197" s="218"/>
      <c r="PLV2197" s="218"/>
      <c r="PLW2197" s="218"/>
      <c r="PLX2197" s="218"/>
      <c r="PLY2197" s="218"/>
      <c r="PLZ2197" s="218"/>
      <c r="PMA2197" s="218"/>
      <c r="PMB2197" s="218"/>
      <c r="PMC2197" s="218"/>
      <c r="PMD2197" s="218"/>
      <c r="PME2197" s="218"/>
      <c r="PMF2197" s="218"/>
      <c r="PMG2197" s="218"/>
      <c r="PMH2197" s="218"/>
      <c r="PMI2197" s="218"/>
      <c r="PMJ2197" s="218"/>
      <c r="PMK2197" s="218"/>
      <c r="PML2197" s="218"/>
      <c r="PMM2197" s="218"/>
      <c r="PMN2197" s="218"/>
      <c r="PMO2197" s="218"/>
      <c r="PMP2197" s="218"/>
      <c r="PMQ2197" s="218"/>
      <c r="PMR2197" s="218"/>
      <c r="PMS2197" s="218"/>
      <c r="PMT2197" s="218"/>
      <c r="PMU2197" s="218"/>
      <c r="PMV2197" s="218"/>
      <c r="PMW2197" s="218"/>
      <c r="PMX2197" s="218"/>
      <c r="PMY2197" s="218"/>
      <c r="PMZ2197" s="218"/>
      <c r="PNA2197" s="218"/>
      <c r="PNB2197" s="218"/>
      <c r="PNC2197" s="218"/>
      <c r="PND2197" s="218"/>
      <c r="PNE2197" s="218"/>
      <c r="PNF2197" s="218"/>
      <c r="PNG2197" s="218"/>
      <c r="PNH2197" s="218"/>
      <c r="PNI2197" s="218"/>
      <c r="PNJ2197" s="218"/>
      <c r="PNK2197" s="218"/>
      <c r="PNL2197" s="218"/>
      <c r="PNM2197" s="218"/>
      <c r="PNN2197" s="218"/>
      <c r="PNO2197" s="218"/>
      <c r="PNP2197" s="218"/>
      <c r="PNQ2197" s="218"/>
      <c r="PNR2197" s="218"/>
      <c r="PNS2197" s="218"/>
      <c r="PNT2197" s="218"/>
      <c r="PNU2197" s="218"/>
      <c r="PNV2197" s="218"/>
      <c r="PNW2197" s="218"/>
      <c r="PNX2197" s="218"/>
      <c r="PNY2197" s="218"/>
      <c r="PNZ2197" s="218"/>
      <c r="POA2197" s="218"/>
      <c r="POB2197" s="218"/>
      <c r="POC2197" s="218"/>
      <c r="POD2197" s="218"/>
      <c r="POE2197" s="218"/>
      <c r="POF2197" s="218"/>
      <c r="POG2197" s="218"/>
      <c r="POH2197" s="218"/>
      <c r="POI2197" s="218"/>
      <c r="POJ2197" s="218"/>
      <c r="POK2197" s="218"/>
      <c r="POL2197" s="218"/>
      <c r="POM2197" s="218"/>
      <c r="PON2197" s="218"/>
      <c r="POO2197" s="218"/>
      <c r="POP2197" s="218"/>
      <c r="POQ2197" s="218"/>
      <c r="POR2197" s="218"/>
      <c r="POS2197" s="218"/>
      <c r="POT2197" s="218"/>
      <c r="POU2197" s="218"/>
      <c r="POV2197" s="218"/>
      <c r="POW2197" s="218"/>
      <c r="POX2197" s="218"/>
      <c r="POY2197" s="218"/>
      <c r="POZ2197" s="218"/>
      <c r="PPA2197" s="218"/>
      <c r="PPB2197" s="218"/>
      <c r="PPC2197" s="218"/>
      <c r="PPD2197" s="218"/>
      <c r="PPE2197" s="218"/>
      <c r="PPF2197" s="218"/>
      <c r="PPG2197" s="218"/>
      <c r="PPH2197" s="218"/>
      <c r="PPI2197" s="218"/>
      <c r="PPJ2197" s="218"/>
      <c r="PPK2197" s="218"/>
      <c r="PPL2197" s="218"/>
      <c r="PPM2197" s="218"/>
      <c r="PPN2197" s="218"/>
      <c r="PPO2197" s="218"/>
      <c r="PPP2197" s="218"/>
      <c r="PPQ2197" s="218"/>
      <c r="PPR2197" s="218"/>
      <c r="PPS2197" s="218"/>
      <c r="PPT2197" s="218"/>
      <c r="PPU2197" s="218"/>
      <c r="PPV2197" s="218"/>
      <c r="PPW2197" s="218"/>
      <c r="PPX2197" s="218"/>
      <c r="PPY2197" s="218"/>
      <c r="PPZ2197" s="218"/>
      <c r="PQA2197" s="218"/>
      <c r="PQB2197" s="218"/>
      <c r="PQC2197" s="218"/>
      <c r="PQD2197" s="218"/>
      <c r="PQE2197" s="218"/>
      <c r="PQF2197" s="218"/>
      <c r="PQG2197" s="218"/>
      <c r="PQH2197" s="218"/>
      <c r="PQI2197" s="218"/>
      <c r="PQJ2197" s="218"/>
      <c r="PQK2197" s="218"/>
      <c r="PQL2197" s="218"/>
      <c r="PQM2197" s="218"/>
      <c r="PQN2197" s="218"/>
      <c r="PQO2197" s="218"/>
      <c r="PQP2197" s="218"/>
      <c r="PQQ2197" s="218"/>
      <c r="PQR2197" s="218"/>
      <c r="PQS2197" s="218"/>
      <c r="PQT2197" s="218"/>
      <c r="PQU2197" s="218"/>
      <c r="PQV2197" s="218"/>
      <c r="PQW2197" s="218"/>
      <c r="PQX2197" s="218"/>
      <c r="PQY2197" s="218"/>
      <c r="PQZ2197" s="218"/>
      <c r="PRA2197" s="218"/>
      <c r="PRB2197" s="218"/>
      <c r="PRC2197" s="218"/>
      <c r="PRD2197" s="218"/>
      <c r="PRE2197" s="218"/>
      <c r="PRF2197" s="218"/>
      <c r="PRG2197" s="218"/>
      <c r="PRH2197" s="218"/>
      <c r="PRI2197" s="218"/>
      <c r="PRJ2197" s="218"/>
      <c r="PRK2197" s="218"/>
      <c r="PRL2197" s="218"/>
      <c r="PRM2197" s="218"/>
      <c r="PRN2197" s="218"/>
      <c r="PRO2197" s="218"/>
      <c r="PRP2197" s="218"/>
      <c r="PRQ2197" s="218"/>
      <c r="PRR2197" s="218"/>
      <c r="PRS2197" s="218"/>
      <c r="PRT2197" s="218"/>
      <c r="PRU2197" s="218"/>
      <c r="PRV2197" s="218"/>
      <c r="PRW2197" s="218"/>
      <c r="PRX2197" s="218"/>
      <c r="PRY2197" s="218"/>
      <c r="PRZ2197" s="218"/>
      <c r="PSA2197" s="218"/>
      <c r="PSB2197" s="218"/>
      <c r="PSC2197" s="218"/>
      <c r="PSD2197" s="218"/>
      <c r="PSE2197" s="218"/>
      <c r="PSF2197" s="218"/>
      <c r="PSG2197" s="218"/>
      <c r="PSH2197" s="218"/>
      <c r="PSI2197" s="218"/>
      <c r="PSJ2197" s="218"/>
      <c r="PSK2197" s="218"/>
      <c r="PSL2197" s="218"/>
      <c r="PSM2197" s="218"/>
      <c r="PSN2197" s="218"/>
      <c r="PSO2197" s="218"/>
      <c r="PSP2197" s="218"/>
      <c r="PSQ2197" s="218"/>
      <c r="PSR2197" s="218"/>
      <c r="PSS2197" s="218"/>
      <c r="PST2197" s="218"/>
      <c r="PSU2197" s="218"/>
      <c r="PSV2197" s="218"/>
      <c r="PSW2197" s="218"/>
      <c r="PSX2197" s="218"/>
      <c r="PSY2197" s="218"/>
      <c r="PSZ2197" s="218"/>
      <c r="PTA2197" s="218"/>
      <c r="PTB2197" s="218"/>
      <c r="PTC2197" s="218"/>
      <c r="PTD2197" s="218"/>
      <c r="PTE2197" s="218"/>
      <c r="PTF2197" s="218"/>
      <c r="PTG2197" s="218"/>
      <c r="PTH2197" s="218"/>
      <c r="PTI2197" s="218"/>
      <c r="PTJ2197" s="218"/>
      <c r="PTK2197" s="218"/>
      <c r="PTL2197" s="218"/>
      <c r="PTM2197" s="218"/>
      <c r="PTN2197" s="218"/>
      <c r="PTO2197" s="218"/>
      <c r="PTP2197" s="218"/>
      <c r="PTQ2197" s="218"/>
      <c r="PTR2197" s="218"/>
      <c r="PTS2197" s="218"/>
      <c r="PTT2197" s="218"/>
      <c r="PTU2197" s="218"/>
      <c r="PTV2197" s="218"/>
      <c r="PTW2197" s="218"/>
      <c r="PTX2197" s="218"/>
      <c r="PTY2197" s="218"/>
      <c r="PTZ2197" s="218"/>
      <c r="PUA2197" s="218"/>
      <c r="PUB2197" s="218"/>
      <c r="PUC2197" s="218"/>
      <c r="PUD2197" s="218"/>
      <c r="PUE2197" s="218"/>
      <c r="PUF2197" s="218"/>
      <c r="PUG2197" s="218"/>
      <c r="PUH2197" s="218"/>
      <c r="PUI2197" s="218"/>
      <c r="PUJ2197" s="218"/>
      <c r="PUK2197" s="218"/>
      <c r="PUL2197" s="218"/>
      <c r="PUM2197" s="218"/>
      <c r="PUN2197" s="218"/>
      <c r="PUO2197" s="218"/>
      <c r="PUP2197" s="218"/>
      <c r="PUQ2197" s="218"/>
      <c r="PUR2197" s="218"/>
      <c r="PUS2197" s="218"/>
      <c r="PUT2197" s="218"/>
      <c r="PUU2197" s="218"/>
      <c r="PUV2197" s="218"/>
      <c r="PUW2197" s="218"/>
      <c r="PUX2197" s="218"/>
      <c r="PUY2197" s="218"/>
      <c r="PUZ2197" s="218"/>
      <c r="PVA2197" s="218"/>
      <c r="PVB2197" s="218"/>
      <c r="PVC2197" s="218"/>
      <c r="PVD2197" s="218"/>
      <c r="PVE2197" s="218"/>
      <c r="PVF2197" s="218"/>
      <c r="PVG2197" s="218"/>
      <c r="PVH2197" s="218"/>
      <c r="PVI2197" s="218"/>
      <c r="PVJ2197" s="218"/>
      <c r="PVK2197" s="218"/>
      <c r="PVL2197" s="218"/>
      <c r="PVM2197" s="218"/>
      <c r="PVN2197" s="218"/>
      <c r="PVO2197" s="218"/>
      <c r="PVP2197" s="218"/>
      <c r="PVQ2197" s="218"/>
      <c r="PVR2197" s="218"/>
      <c r="PVS2197" s="218"/>
      <c r="PVT2197" s="218"/>
      <c r="PVU2197" s="218"/>
      <c r="PVV2197" s="218"/>
      <c r="PVW2197" s="218"/>
      <c r="PVX2197" s="218"/>
      <c r="PVY2197" s="218"/>
      <c r="PVZ2197" s="218"/>
      <c r="PWA2197" s="218"/>
      <c r="PWB2197" s="218"/>
      <c r="PWC2197" s="218"/>
      <c r="PWD2197" s="218"/>
      <c r="PWE2197" s="218"/>
      <c r="PWF2197" s="218"/>
      <c r="PWG2197" s="218"/>
      <c r="PWH2197" s="218"/>
      <c r="PWI2197" s="218"/>
      <c r="PWJ2197" s="218"/>
      <c r="PWK2197" s="218"/>
      <c r="PWL2197" s="218"/>
      <c r="PWM2197" s="218"/>
      <c r="PWN2197" s="218"/>
      <c r="PWO2197" s="218"/>
      <c r="PWP2197" s="218"/>
      <c r="PWQ2197" s="218"/>
      <c r="PWR2197" s="218"/>
      <c r="PWS2197" s="218"/>
      <c r="PWT2197" s="218"/>
      <c r="PWU2197" s="218"/>
      <c r="PWV2197" s="218"/>
      <c r="PWW2197" s="218"/>
      <c r="PWX2197" s="218"/>
      <c r="PWY2197" s="218"/>
      <c r="PWZ2197" s="218"/>
      <c r="PXA2197" s="218"/>
      <c r="PXB2197" s="218"/>
      <c r="PXC2197" s="218"/>
      <c r="PXD2197" s="218"/>
      <c r="PXE2197" s="218"/>
      <c r="PXF2197" s="218"/>
      <c r="PXG2197" s="218"/>
      <c r="PXH2197" s="218"/>
      <c r="PXI2197" s="218"/>
      <c r="PXJ2197" s="218"/>
      <c r="PXK2197" s="218"/>
      <c r="PXL2197" s="218"/>
      <c r="PXM2197" s="218"/>
      <c r="PXN2197" s="218"/>
      <c r="PXO2197" s="218"/>
      <c r="PXP2197" s="218"/>
      <c r="PXQ2197" s="218"/>
      <c r="PXR2197" s="218"/>
      <c r="PXS2197" s="218"/>
      <c r="PXT2197" s="218"/>
      <c r="PXU2197" s="218"/>
      <c r="PXV2197" s="218"/>
      <c r="PXW2197" s="218"/>
      <c r="PXX2197" s="218"/>
      <c r="PXY2197" s="218"/>
      <c r="PXZ2197" s="218"/>
      <c r="PYA2197" s="218"/>
      <c r="PYB2197" s="218"/>
      <c r="PYC2197" s="218"/>
      <c r="PYD2197" s="218"/>
      <c r="PYE2197" s="218"/>
      <c r="PYF2197" s="218"/>
      <c r="PYG2197" s="218"/>
      <c r="PYH2197" s="218"/>
      <c r="PYI2197" s="218"/>
      <c r="PYJ2197" s="218"/>
      <c r="PYK2197" s="218"/>
      <c r="PYL2197" s="218"/>
      <c r="PYM2197" s="218"/>
      <c r="PYN2197" s="218"/>
      <c r="PYO2197" s="218"/>
      <c r="PYP2197" s="218"/>
      <c r="PYQ2197" s="218"/>
      <c r="PYR2197" s="218"/>
      <c r="PYS2197" s="218"/>
      <c r="PYT2197" s="218"/>
      <c r="PYU2197" s="218"/>
      <c r="PYV2197" s="218"/>
      <c r="PYW2197" s="218"/>
      <c r="PYX2197" s="218"/>
      <c r="PYY2197" s="218"/>
      <c r="PYZ2197" s="218"/>
      <c r="PZA2197" s="218"/>
      <c r="PZB2197" s="218"/>
      <c r="PZC2197" s="218"/>
      <c r="PZD2197" s="218"/>
      <c r="PZE2197" s="218"/>
      <c r="PZF2197" s="218"/>
      <c r="PZG2197" s="218"/>
      <c r="PZH2197" s="218"/>
      <c r="PZI2197" s="218"/>
      <c r="PZJ2197" s="218"/>
      <c r="PZK2197" s="218"/>
      <c r="PZL2197" s="218"/>
      <c r="PZM2197" s="218"/>
      <c r="PZN2197" s="218"/>
      <c r="PZO2197" s="218"/>
      <c r="PZP2197" s="218"/>
      <c r="PZQ2197" s="218"/>
      <c r="PZR2197" s="218"/>
      <c r="PZS2197" s="218"/>
      <c r="PZT2197" s="218"/>
      <c r="PZU2197" s="218"/>
      <c r="PZV2197" s="218"/>
      <c r="PZW2197" s="218"/>
      <c r="PZX2197" s="218"/>
      <c r="PZY2197" s="218"/>
      <c r="PZZ2197" s="218"/>
      <c r="QAA2197" s="218"/>
      <c r="QAB2197" s="218"/>
      <c r="QAC2197" s="218"/>
      <c r="QAD2197" s="218"/>
      <c r="QAE2197" s="218"/>
      <c r="QAF2197" s="218"/>
      <c r="QAG2197" s="218"/>
      <c r="QAH2197" s="218"/>
      <c r="QAI2197" s="218"/>
      <c r="QAJ2197" s="218"/>
      <c r="QAK2197" s="218"/>
      <c r="QAL2197" s="218"/>
      <c r="QAM2197" s="218"/>
      <c r="QAN2197" s="218"/>
      <c r="QAO2197" s="218"/>
      <c r="QAP2197" s="218"/>
      <c r="QAQ2197" s="218"/>
      <c r="QAR2197" s="218"/>
      <c r="QAS2197" s="218"/>
      <c r="QAT2197" s="218"/>
      <c r="QAU2197" s="218"/>
      <c r="QAV2197" s="218"/>
      <c r="QAW2197" s="218"/>
      <c r="QAX2197" s="218"/>
      <c r="QAY2197" s="218"/>
      <c r="QAZ2197" s="218"/>
      <c r="QBA2197" s="218"/>
      <c r="QBB2197" s="218"/>
      <c r="QBC2197" s="218"/>
      <c r="QBD2197" s="218"/>
      <c r="QBE2197" s="218"/>
      <c r="QBF2197" s="218"/>
      <c r="QBG2197" s="218"/>
      <c r="QBH2197" s="218"/>
      <c r="QBI2197" s="218"/>
      <c r="QBJ2197" s="218"/>
      <c r="QBK2197" s="218"/>
      <c r="QBL2197" s="218"/>
      <c r="QBM2197" s="218"/>
      <c r="QBN2197" s="218"/>
      <c r="QBO2197" s="218"/>
      <c r="QBP2197" s="218"/>
      <c r="QBQ2197" s="218"/>
      <c r="QBR2197" s="218"/>
      <c r="QBS2197" s="218"/>
      <c r="QBT2197" s="218"/>
      <c r="QBU2197" s="218"/>
      <c r="QBV2197" s="218"/>
      <c r="QBW2197" s="218"/>
      <c r="QBX2197" s="218"/>
      <c r="QBY2197" s="218"/>
      <c r="QBZ2197" s="218"/>
      <c r="QCA2197" s="218"/>
      <c r="QCB2197" s="218"/>
      <c r="QCC2197" s="218"/>
      <c r="QCD2197" s="218"/>
      <c r="QCE2197" s="218"/>
      <c r="QCF2197" s="218"/>
      <c r="QCG2197" s="218"/>
      <c r="QCH2197" s="218"/>
      <c r="QCI2197" s="218"/>
      <c r="QCJ2197" s="218"/>
      <c r="QCK2197" s="218"/>
      <c r="QCL2197" s="218"/>
      <c r="QCM2197" s="218"/>
      <c r="QCN2197" s="218"/>
      <c r="QCO2197" s="218"/>
      <c r="QCP2197" s="218"/>
      <c r="QCQ2197" s="218"/>
      <c r="QCR2197" s="218"/>
      <c r="QCS2197" s="218"/>
      <c r="QCT2197" s="218"/>
      <c r="QCU2197" s="218"/>
      <c r="QCV2197" s="218"/>
      <c r="QCW2197" s="218"/>
      <c r="QCX2197" s="218"/>
      <c r="QCY2197" s="218"/>
      <c r="QCZ2197" s="218"/>
      <c r="QDA2197" s="218"/>
      <c r="QDB2197" s="218"/>
      <c r="QDC2197" s="218"/>
      <c r="QDD2197" s="218"/>
      <c r="QDE2197" s="218"/>
      <c r="QDF2197" s="218"/>
      <c r="QDG2197" s="218"/>
      <c r="QDH2197" s="218"/>
      <c r="QDI2197" s="218"/>
      <c r="QDJ2197" s="218"/>
      <c r="QDK2197" s="218"/>
      <c r="QDL2197" s="218"/>
      <c r="QDM2197" s="218"/>
      <c r="QDN2197" s="218"/>
      <c r="QDO2197" s="218"/>
      <c r="QDP2197" s="218"/>
      <c r="QDQ2197" s="218"/>
      <c r="QDR2197" s="218"/>
      <c r="QDS2197" s="218"/>
      <c r="QDT2197" s="218"/>
      <c r="QDU2197" s="218"/>
      <c r="QDV2197" s="218"/>
      <c r="QDW2197" s="218"/>
      <c r="QDX2197" s="218"/>
      <c r="QDY2197" s="218"/>
      <c r="QDZ2197" s="218"/>
      <c r="QEA2197" s="218"/>
      <c r="QEB2197" s="218"/>
      <c r="QEC2197" s="218"/>
      <c r="QED2197" s="218"/>
      <c r="QEE2197" s="218"/>
      <c r="QEF2197" s="218"/>
      <c r="QEG2197" s="218"/>
      <c r="QEH2197" s="218"/>
      <c r="QEI2197" s="218"/>
      <c r="QEJ2197" s="218"/>
      <c r="QEK2197" s="218"/>
      <c r="QEL2197" s="218"/>
      <c r="QEM2197" s="218"/>
      <c r="QEN2197" s="218"/>
      <c r="QEO2197" s="218"/>
      <c r="QEP2197" s="218"/>
      <c r="QEQ2197" s="218"/>
      <c r="QER2197" s="218"/>
      <c r="QES2197" s="218"/>
      <c r="QET2197" s="218"/>
      <c r="QEU2197" s="218"/>
      <c r="QEV2197" s="218"/>
      <c r="QEW2197" s="218"/>
      <c r="QEX2197" s="218"/>
      <c r="QEY2197" s="218"/>
      <c r="QEZ2197" s="218"/>
      <c r="QFA2197" s="218"/>
      <c r="QFB2197" s="218"/>
      <c r="QFC2197" s="218"/>
      <c r="QFD2197" s="218"/>
      <c r="QFE2197" s="218"/>
      <c r="QFF2197" s="218"/>
      <c r="QFG2197" s="218"/>
      <c r="QFH2197" s="218"/>
      <c r="QFI2197" s="218"/>
      <c r="QFJ2197" s="218"/>
      <c r="QFK2197" s="218"/>
      <c r="QFL2197" s="218"/>
      <c r="QFM2197" s="218"/>
      <c r="QFN2197" s="218"/>
      <c r="QFO2197" s="218"/>
      <c r="QFP2197" s="218"/>
      <c r="QFQ2197" s="218"/>
      <c r="QFR2197" s="218"/>
      <c r="QFS2197" s="218"/>
      <c r="QFT2197" s="218"/>
      <c r="QFU2197" s="218"/>
      <c r="QFV2197" s="218"/>
      <c r="QFW2197" s="218"/>
      <c r="QFX2197" s="218"/>
      <c r="QFY2197" s="218"/>
      <c r="QFZ2197" s="218"/>
      <c r="QGA2197" s="218"/>
      <c r="QGB2197" s="218"/>
      <c r="QGC2197" s="218"/>
      <c r="QGD2197" s="218"/>
      <c r="QGE2197" s="218"/>
      <c r="QGF2197" s="218"/>
      <c r="QGG2197" s="218"/>
      <c r="QGH2197" s="218"/>
      <c r="QGI2197" s="218"/>
      <c r="QGJ2197" s="218"/>
      <c r="QGK2197" s="218"/>
      <c r="QGL2197" s="218"/>
      <c r="QGM2197" s="218"/>
      <c r="QGN2197" s="218"/>
      <c r="QGO2197" s="218"/>
      <c r="QGP2197" s="218"/>
      <c r="QGQ2197" s="218"/>
      <c r="QGR2197" s="218"/>
      <c r="QGS2197" s="218"/>
      <c r="QGT2197" s="218"/>
      <c r="QGU2197" s="218"/>
      <c r="QGV2197" s="218"/>
      <c r="QGW2197" s="218"/>
      <c r="QGX2197" s="218"/>
      <c r="QGY2197" s="218"/>
      <c r="QGZ2197" s="218"/>
      <c r="QHA2197" s="218"/>
      <c r="QHB2197" s="218"/>
      <c r="QHC2197" s="218"/>
      <c r="QHD2197" s="218"/>
      <c r="QHE2197" s="218"/>
      <c r="QHF2197" s="218"/>
      <c r="QHG2197" s="218"/>
      <c r="QHH2197" s="218"/>
      <c r="QHI2197" s="218"/>
      <c r="QHJ2197" s="218"/>
      <c r="QHK2197" s="218"/>
      <c r="QHL2197" s="218"/>
      <c r="QHM2197" s="218"/>
      <c r="QHN2197" s="218"/>
      <c r="QHO2197" s="218"/>
      <c r="QHP2197" s="218"/>
      <c r="QHQ2197" s="218"/>
      <c r="QHR2197" s="218"/>
      <c r="QHS2197" s="218"/>
      <c r="QHT2197" s="218"/>
      <c r="QHU2197" s="218"/>
      <c r="QHV2197" s="218"/>
      <c r="QHW2197" s="218"/>
      <c r="QHX2197" s="218"/>
      <c r="QHY2197" s="218"/>
      <c r="QHZ2197" s="218"/>
      <c r="QIA2197" s="218"/>
      <c r="QIB2197" s="218"/>
      <c r="QIC2197" s="218"/>
      <c r="QID2197" s="218"/>
      <c r="QIE2197" s="218"/>
      <c r="QIF2197" s="218"/>
      <c r="QIG2197" s="218"/>
      <c r="QIH2197" s="218"/>
      <c r="QII2197" s="218"/>
      <c r="QIJ2197" s="218"/>
      <c r="QIK2197" s="218"/>
      <c r="QIL2197" s="218"/>
      <c r="QIM2197" s="218"/>
      <c r="QIN2197" s="218"/>
      <c r="QIO2197" s="218"/>
      <c r="QIP2197" s="218"/>
      <c r="QIQ2197" s="218"/>
      <c r="QIR2197" s="218"/>
      <c r="QIS2197" s="218"/>
      <c r="QIT2197" s="218"/>
      <c r="QIU2197" s="218"/>
      <c r="QIV2197" s="218"/>
      <c r="QIW2197" s="218"/>
      <c r="QIX2197" s="218"/>
      <c r="QIY2197" s="218"/>
      <c r="QIZ2197" s="218"/>
      <c r="QJA2197" s="218"/>
      <c r="QJB2197" s="218"/>
      <c r="QJC2197" s="218"/>
      <c r="QJD2197" s="218"/>
      <c r="QJE2197" s="218"/>
      <c r="QJF2197" s="218"/>
      <c r="QJG2197" s="218"/>
      <c r="QJH2197" s="218"/>
      <c r="QJI2197" s="218"/>
      <c r="QJJ2197" s="218"/>
      <c r="QJK2197" s="218"/>
      <c r="QJL2197" s="218"/>
      <c r="QJM2197" s="218"/>
      <c r="QJN2197" s="218"/>
      <c r="QJO2197" s="218"/>
      <c r="QJP2197" s="218"/>
      <c r="QJQ2197" s="218"/>
      <c r="QJR2197" s="218"/>
      <c r="QJS2197" s="218"/>
      <c r="QJT2197" s="218"/>
      <c r="QJU2197" s="218"/>
      <c r="QJV2197" s="218"/>
      <c r="QJW2197" s="218"/>
      <c r="QJX2197" s="218"/>
      <c r="QJY2197" s="218"/>
      <c r="QJZ2197" s="218"/>
      <c r="QKA2197" s="218"/>
      <c r="QKB2197" s="218"/>
      <c r="QKC2197" s="218"/>
      <c r="QKD2197" s="218"/>
      <c r="QKE2197" s="218"/>
      <c r="QKF2197" s="218"/>
      <c r="QKG2197" s="218"/>
      <c r="QKH2197" s="218"/>
      <c r="QKI2197" s="218"/>
      <c r="QKJ2197" s="218"/>
      <c r="QKK2197" s="218"/>
      <c r="QKL2197" s="218"/>
      <c r="QKM2197" s="218"/>
      <c r="QKN2197" s="218"/>
      <c r="QKO2197" s="218"/>
      <c r="QKP2197" s="218"/>
      <c r="QKQ2197" s="218"/>
      <c r="QKR2197" s="218"/>
      <c r="QKS2197" s="218"/>
      <c r="QKT2197" s="218"/>
      <c r="QKU2197" s="218"/>
      <c r="QKV2197" s="218"/>
      <c r="QKW2197" s="218"/>
      <c r="QKX2197" s="218"/>
      <c r="QKY2197" s="218"/>
      <c r="QKZ2197" s="218"/>
      <c r="QLA2197" s="218"/>
      <c r="QLB2197" s="218"/>
      <c r="QLC2197" s="218"/>
      <c r="QLD2197" s="218"/>
      <c r="QLE2197" s="218"/>
      <c r="QLF2197" s="218"/>
      <c r="QLG2197" s="218"/>
      <c r="QLH2197" s="218"/>
      <c r="QLI2197" s="218"/>
      <c r="QLJ2197" s="218"/>
      <c r="QLK2197" s="218"/>
      <c r="QLL2197" s="218"/>
      <c r="QLM2197" s="218"/>
      <c r="QLN2197" s="218"/>
      <c r="QLO2197" s="218"/>
      <c r="QLP2197" s="218"/>
      <c r="QLQ2197" s="218"/>
      <c r="QLR2197" s="218"/>
      <c r="QLS2197" s="218"/>
      <c r="QLT2197" s="218"/>
      <c r="QLU2197" s="218"/>
      <c r="QLV2197" s="218"/>
      <c r="QLW2197" s="218"/>
      <c r="QLX2197" s="218"/>
      <c r="QLY2197" s="218"/>
      <c r="QLZ2197" s="218"/>
      <c r="QMA2197" s="218"/>
      <c r="QMB2197" s="218"/>
      <c r="QMC2197" s="218"/>
      <c r="QMD2197" s="218"/>
      <c r="QME2197" s="218"/>
      <c r="QMF2197" s="218"/>
      <c r="QMG2197" s="218"/>
      <c r="QMH2197" s="218"/>
      <c r="QMI2197" s="218"/>
      <c r="QMJ2197" s="218"/>
      <c r="QMK2197" s="218"/>
      <c r="QML2197" s="218"/>
      <c r="QMM2197" s="218"/>
      <c r="QMN2197" s="218"/>
      <c r="QMO2197" s="218"/>
      <c r="QMP2197" s="218"/>
      <c r="QMQ2197" s="218"/>
      <c r="QMR2197" s="218"/>
      <c r="QMS2197" s="218"/>
      <c r="QMT2197" s="218"/>
      <c r="QMU2197" s="218"/>
      <c r="QMV2197" s="218"/>
      <c r="QMW2197" s="218"/>
      <c r="QMX2197" s="218"/>
      <c r="QMY2197" s="218"/>
      <c r="QMZ2197" s="218"/>
      <c r="QNA2197" s="218"/>
      <c r="QNB2197" s="218"/>
      <c r="QNC2197" s="218"/>
      <c r="QND2197" s="218"/>
      <c r="QNE2197" s="218"/>
      <c r="QNF2197" s="218"/>
      <c r="QNG2197" s="218"/>
      <c r="QNH2197" s="218"/>
      <c r="QNI2197" s="218"/>
      <c r="QNJ2197" s="218"/>
      <c r="QNK2197" s="218"/>
      <c r="QNL2197" s="218"/>
      <c r="QNM2197" s="218"/>
      <c r="QNN2197" s="218"/>
      <c r="QNO2197" s="218"/>
      <c r="QNP2197" s="218"/>
      <c r="QNQ2197" s="218"/>
      <c r="QNR2197" s="218"/>
      <c r="QNS2197" s="218"/>
      <c r="QNT2197" s="218"/>
      <c r="QNU2197" s="218"/>
      <c r="QNV2197" s="218"/>
      <c r="QNW2197" s="218"/>
      <c r="QNX2197" s="218"/>
      <c r="QNY2197" s="218"/>
      <c r="QNZ2197" s="218"/>
      <c r="QOA2197" s="218"/>
      <c r="QOB2197" s="218"/>
      <c r="QOC2197" s="218"/>
      <c r="QOD2197" s="218"/>
      <c r="QOE2197" s="218"/>
      <c r="QOF2197" s="218"/>
      <c r="QOG2197" s="218"/>
      <c r="QOH2197" s="218"/>
      <c r="QOI2197" s="218"/>
      <c r="QOJ2197" s="218"/>
      <c r="QOK2197" s="218"/>
      <c r="QOL2197" s="218"/>
      <c r="QOM2197" s="218"/>
      <c r="QON2197" s="218"/>
      <c r="QOO2197" s="218"/>
      <c r="QOP2197" s="218"/>
      <c r="QOQ2197" s="218"/>
      <c r="QOR2197" s="218"/>
      <c r="QOS2197" s="218"/>
      <c r="QOT2197" s="218"/>
      <c r="QOU2197" s="218"/>
      <c r="QOV2197" s="218"/>
      <c r="QOW2197" s="218"/>
      <c r="QOX2197" s="218"/>
      <c r="QOY2197" s="218"/>
      <c r="QOZ2197" s="218"/>
      <c r="QPA2197" s="218"/>
      <c r="QPB2197" s="218"/>
      <c r="QPC2197" s="218"/>
      <c r="QPD2197" s="218"/>
      <c r="QPE2197" s="218"/>
      <c r="QPF2197" s="218"/>
      <c r="QPG2197" s="218"/>
      <c r="QPH2197" s="218"/>
      <c r="QPI2197" s="218"/>
      <c r="QPJ2197" s="218"/>
      <c r="QPK2197" s="218"/>
      <c r="QPL2197" s="218"/>
      <c r="QPM2197" s="218"/>
      <c r="QPN2197" s="218"/>
      <c r="QPO2197" s="218"/>
      <c r="QPP2197" s="218"/>
      <c r="QPQ2197" s="218"/>
      <c r="QPR2197" s="218"/>
      <c r="QPS2197" s="218"/>
      <c r="QPT2197" s="218"/>
      <c r="QPU2197" s="218"/>
      <c r="QPV2197" s="218"/>
      <c r="QPW2197" s="218"/>
      <c r="QPX2197" s="218"/>
      <c r="QPY2197" s="218"/>
      <c r="QPZ2197" s="218"/>
      <c r="QQA2197" s="218"/>
      <c r="QQB2197" s="218"/>
      <c r="QQC2197" s="218"/>
      <c r="QQD2197" s="218"/>
      <c r="QQE2197" s="218"/>
      <c r="QQF2197" s="218"/>
      <c r="QQG2197" s="218"/>
      <c r="QQH2197" s="218"/>
      <c r="QQI2197" s="218"/>
      <c r="QQJ2197" s="218"/>
      <c r="QQK2197" s="218"/>
      <c r="QQL2197" s="218"/>
      <c r="QQM2197" s="218"/>
      <c r="QQN2197" s="218"/>
      <c r="QQO2197" s="218"/>
      <c r="QQP2197" s="218"/>
      <c r="QQQ2197" s="218"/>
      <c r="QQR2197" s="218"/>
      <c r="QQS2197" s="218"/>
      <c r="QQT2197" s="218"/>
      <c r="QQU2197" s="218"/>
      <c r="QQV2197" s="218"/>
      <c r="QQW2197" s="218"/>
      <c r="QQX2197" s="218"/>
      <c r="QQY2197" s="218"/>
      <c r="QQZ2197" s="218"/>
      <c r="QRA2197" s="218"/>
      <c r="QRB2197" s="218"/>
      <c r="QRC2197" s="218"/>
      <c r="QRD2197" s="218"/>
      <c r="QRE2197" s="218"/>
      <c r="QRF2197" s="218"/>
      <c r="QRG2197" s="218"/>
      <c r="QRH2197" s="218"/>
      <c r="QRI2197" s="218"/>
      <c r="QRJ2197" s="218"/>
      <c r="QRK2197" s="218"/>
      <c r="QRL2197" s="218"/>
      <c r="QRM2197" s="218"/>
      <c r="QRN2197" s="218"/>
      <c r="QRO2197" s="218"/>
      <c r="QRP2197" s="218"/>
      <c r="QRQ2197" s="218"/>
      <c r="QRR2197" s="218"/>
      <c r="QRS2197" s="218"/>
      <c r="QRT2197" s="218"/>
      <c r="QRU2197" s="218"/>
      <c r="QRV2197" s="218"/>
      <c r="QRW2197" s="218"/>
      <c r="QRX2197" s="218"/>
      <c r="QRY2197" s="218"/>
      <c r="QRZ2197" s="218"/>
      <c r="QSA2197" s="218"/>
      <c r="QSB2197" s="218"/>
      <c r="QSC2197" s="218"/>
      <c r="QSD2197" s="218"/>
      <c r="QSE2197" s="218"/>
      <c r="QSF2197" s="218"/>
      <c r="QSG2197" s="218"/>
      <c r="QSH2197" s="218"/>
      <c r="QSI2197" s="218"/>
      <c r="QSJ2197" s="218"/>
      <c r="QSK2197" s="218"/>
      <c r="QSL2197" s="218"/>
      <c r="QSM2197" s="218"/>
      <c r="QSN2197" s="218"/>
      <c r="QSO2197" s="218"/>
      <c r="QSP2197" s="218"/>
      <c r="QSQ2197" s="218"/>
      <c r="QSR2197" s="218"/>
      <c r="QSS2197" s="218"/>
      <c r="QST2197" s="218"/>
      <c r="QSU2197" s="218"/>
      <c r="QSV2197" s="218"/>
      <c r="QSW2197" s="218"/>
      <c r="QSX2197" s="218"/>
      <c r="QSY2197" s="218"/>
      <c r="QSZ2197" s="218"/>
      <c r="QTA2197" s="218"/>
      <c r="QTB2197" s="218"/>
      <c r="QTC2197" s="218"/>
      <c r="QTD2197" s="218"/>
      <c r="QTE2197" s="218"/>
      <c r="QTF2197" s="218"/>
      <c r="QTG2197" s="218"/>
      <c r="QTH2197" s="218"/>
      <c r="QTI2197" s="218"/>
      <c r="QTJ2197" s="218"/>
      <c r="QTK2197" s="218"/>
      <c r="QTL2197" s="218"/>
      <c r="QTM2197" s="218"/>
      <c r="QTN2197" s="218"/>
      <c r="QTO2197" s="218"/>
      <c r="QTP2197" s="218"/>
      <c r="QTQ2197" s="218"/>
      <c r="QTR2197" s="218"/>
      <c r="QTS2197" s="218"/>
      <c r="QTT2197" s="218"/>
      <c r="QTU2197" s="218"/>
      <c r="QTV2197" s="218"/>
      <c r="QTW2197" s="218"/>
      <c r="QTX2197" s="218"/>
      <c r="QTY2197" s="218"/>
      <c r="QTZ2197" s="218"/>
      <c r="QUA2197" s="218"/>
      <c r="QUB2197" s="218"/>
      <c r="QUC2197" s="218"/>
      <c r="QUD2197" s="218"/>
      <c r="QUE2197" s="218"/>
      <c r="QUF2197" s="218"/>
      <c r="QUG2197" s="218"/>
      <c r="QUH2197" s="218"/>
      <c r="QUI2197" s="218"/>
      <c r="QUJ2197" s="218"/>
      <c r="QUK2197" s="218"/>
      <c r="QUL2197" s="218"/>
      <c r="QUM2197" s="218"/>
      <c r="QUN2197" s="218"/>
      <c r="QUO2197" s="218"/>
      <c r="QUP2197" s="218"/>
      <c r="QUQ2197" s="218"/>
      <c r="QUR2197" s="218"/>
      <c r="QUS2197" s="218"/>
      <c r="QUT2197" s="218"/>
      <c r="QUU2197" s="218"/>
      <c r="QUV2197" s="218"/>
      <c r="QUW2197" s="218"/>
      <c r="QUX2197" s="218"/>
      <c r="QUY2197" s="218"/>
      <c r="QUZ2197" s="218"/>
      <c r="QVA2197" s="218"/>
      <c r="QVB2197" s="218"/>
      <c r="QVC2197" s="218"/>
      <c r="QVD2197" s="218"/>
      <c r="QVE2197" s="218"/>
      <c r="QVF2197" s="218"/>
      <c r="QVG2197" s="218"/>
      <c r="QVH2197" s="218"/>
      <c r="QVI2197" s="218"/>
      <c r="QVJ2197" s="218"/>
      <c r="QVK2197" s="218"/>
      <c r="QVL2197" s="218"/>
      <c r="QVM2197" s="218"/>
      <c r="QVN2197" s="218"/>
      <c r="QVO2197" s="218"/>
      <c r="QVP2197" s="218"/>
      <c r="QVQ2197" s="218"/>
      <c r="QVR2197" s="218"/>
      <c r="QVS2197" s="218"/>
      <c r="QVT2197" s="218"/>
      <c r="QVU2197" s="218"/>
      <c r="QVV2197" s="218"/>
      <c r="QVW2197" s="218"/>
      <c r="QVX2197" s="218"/>
      <c r="QVY2197" s="218"/>
      <c r="QVZ2197" s="218"/>
      <c r="QWA2197" s="218"/>
      <c r="QWB2197" s="218"/>
      <c r="QWC2197" s="218"/>
      <c r="QWD2197" s="218"/>
      <c r="QWE2197" s="218"/>
      <c r="QWF2197" s="218"/>
      <c r="QWG2197" s="218"/>
      <c r="QWH2197" s="218"/>
      <c r="QWI2197" s="218"/>
      <c r="QWJ2197" s="218"/>
      <c r="QWK2197" s="218"/>
      <c r="QWL2197" s="218"/>
      <c r="QWM2197" s="218"/>
      <c r="QWN2197" s="218"/>
      <c r="QWO2197" s="218"/>
      <c r="QWP2197" s="218"/>
      <c r="QWQ2197" s="218"/>
      <c r="QWR2197" s="218"/>
      <c r="QWS2197" s="218"/>
      <c r="QWT2197" s="218"/>
      <c r="QWU2197" s="218"/>
      <c r="QWV2197" s="218"/>
      <c r="QWW2197" s="218"/>
      <c r="QWX2197" s="218"/>
      <c r="QWY2197" s="218"/>
      <c r="QWZ2197" s="218"/>
      <c r="QXA2197" s="218"/>
      <c r="QXB2197" s="218"/>
      <c r="QXC2197" s="218"/>
      <c r="QXD2197" s="218"/>
      <c r="QXE2197" s="218"/>
      <c r="QXF2197" s="218"/>
      <c r="QXG2197" s="218"/>
      <c r="QXH2197" s="218"/>
      <c r="QXI2197" s="218"/>
      <c r="QXJ2197" s="218"/>
      <c r="QXK2197" s="218"/>
      <c r="QXL2197" s="218"/>
      <c r="QXM2197" s="218"/>
      <c r="QXN2197" s="218"/>
      <c r="QXO2197" s="218"/>
      <c r="QXP2197" s="218"/>
      <c r="QXQ2197" s="218"/>
      <c r="QXR2197" s="218"/>
      <c r="QXS2197" s="218"/>
      <c r="QXT2197" s="218"/>
      <c r="QXU2197" s="218"/>
      <c r="QXV2197" s="218"/>
      <c r="QXW2197" s="218"/>
      <c r="QXX2197" s="218"/>
      <c r="QXY2197" s="218"/>
      <c r="QXZ2197" s="218"/>
      <c r="QYA2197" s="218"/>
      <c r="QYB2197" s="218"/>
      <c r="QYC2197" s="218"/>
      <c r="QYD2197" s="218"/>
      <c r="QYE2197" s="218"/>
      <c r="QYF2197" s="218"/>
      <c r="QYG2197" s="218"/>
      <c r="QYH2197" s="218"/>
      <c r="QYI2197" s="218"/>
      <c r="QYJ2197" s="218"/>
      <c r="QYK2197" s="218"/>
      <c r="QYL2197" s="218"/>
      <c r="QYM2197" s="218"/>
      <c r="QYN2197" s="218"/>
      <c r="QYO2197" s="218"/>
      <c r="QYP2197" s="218"/>
      <c r="QYQ2197" s="218"/>
      <c r="QYR2197" s="218"/>
      <c r="QYS2197" s="218"/>
      <c r="QYT2197" s="218"/>
      <c r="QYU2197" s="218"/>
      <c r="QYV2197" s="218"/>
      <c r="QYW2197" s="218"/>
      <c r="QYX2197" s="218"/>
      <c r="QYY2197" s="218"/>
      <c r="QYZ2197" s="218"/>
      <c r="QZA2197" s="218"/>
      <c r="QZB2197" s="218"/>
      <c r="QZC2197" s="218"/>
      <c r="QZD2197" s="218"/>
      <c r="QZE2197" s="218"/>
      <c r="QZF2197" s="218"/>
      <c r="QZG2197" s="218"/>
      <c r="QZH2197" s="218"/>
      <c r="QZI2197" s="218"/>
      <c r="QZJ2197" s="218"/>
      <c r="QZK2197" s="218"/>
      <c r="QZL2197" s="218"/>
      <c r="QZM2197" s="218"/>
      <c r="QZN2197" s="218"/>
      <c r="QZO2197" s="218"/>
      <c r="QZP2197" s="218"/>
      <c r="QZQ2197" s="218"/>
      <c r="QZR2197" s="218"/>
      <c r="QZS2197" s="218"/>
      <c r="QZT2197" s="218"/>
      <c r="QZU2197" s="218"/>
      <c r="QZV2197" s="218"/>
      <c r="QZW2197" s="218"/>
      <c r="QZX2197" s="218"/>
      <c r="QZY2197" s="218"/>
      <c r="QZZ2197" s="218"/>
      <c r="RAA2197" s="218"/>
      <c r="RAB2197" s="218"/>
      <c r="RAC2197" s="218"/>
      <c r="RAD2197" s="218"/>
      <c r="RAE2197" s="218"/>
      <c r="RAF2197" s="218"/>
      <c r="RAG2197" s="218"/>
      <c r="RAH2197" s="218"/>
      <c r="RAI2197" s="218"/>
      <c r="RAJ2197" s="218"/>
      <c r="RAK2197" s="218"/>
      <c r="RAL2197" s="218"/>
      <c r="RAM2197" s="218"/>
      <c r="RAN2197" s="218"/>
      <c r="RAO2197" s="218"/>
      <c r="RAP2197" s="218"/>
      <c r="RAQ2197" s="218"/>
      <c r="RAR2197" s="218"/>
      <c r="RAS2197" s="218"/>
      <c r="RAT2197" s="218"/>
      <c r="RAU2197" s="218"/>
      <c r="RAV2197" s="218"/>
      <c r="RAW2197" s="218"/>
      <c r="RAX2197" s="218"/>
      <c r="RAY2197" s="218"/>
      <c r="RAZ2197" s="218"/>
      <c r="RBA2197" s="218"/>
      <c r="RBB2197" s="218"/>
      <c r="RBC2197" s="218"/>
      <c r="RBD2197" s="218"/>
      <c r="RBE2197" s="218"/>
      <c r="RBF2197" s="218"/>
      <c r="RBG2197" s="218"/>
      <c r="RBH2197" s="218"/>
      <c r="RBI2197" s="218"/>
      <c r="RBJ2197" s="218"/>
      <c r="RBK2197" s="218"/>
      <c r="RBL2197" s="218"/>
      <c r="RBM2197" s="218"/>
      <c r="RBN2197" s="218"/>
      <c r="RBO2197" s="218"/>
      <c r="RBP2197" s="218"/>
      <c r="RBQ2197" s="218"/>
      <c r="RBR2197" s="218"/>
      <c r="RBS2197" s="218"/>
      <c r="RBT2197" s="218"/>
      <c r="RBU2197" s="218"/>
      <c r="RBV2197" s="218"/>
      <c r="RBW2197" s="218"/>
      <c r="RBX2197" s="218"/>
      <c r="RBY2197" s="218"/>
      <c r="RBZ2197" s="218"/>
      <c r="RCA2197" s="218"/>
      <c r="RCB2197" s="218"/>
      <c r="RCC2197" s="218"/>
      <c r="RCD2197" s="218"/>
      <c r="RCE2197" s="218"/>
      <c r="RCF2197" s="218"/>
      <c r="RCG2197" s="218"/>
      <c r="RCH2197" s="218"/>
      <c r="RCI2197" s="218"/>
      <c r="RCJ2197" s="218"/>
      <c r="RCK2197" s="218"/>
      <c r="RCL2197" s="218"/>
      <c r="RCM2197" s="218"/>
      <c r="RCN2197" s="218"/>
      <c r="RCO2197" s="218"/>
      <c r="RCP2197" s="218"/>
      <c r="RCQ2197" s="218"/>
      <c r="RCR2197" s="218"/>
      <c r="RCS2197" s="218"/>
      <c r="RCT2197" s="218"/>
      <c r="RCU2197" s="218"/>
      <c r="RCV2197" s="218"/>
      <c r="RCW2197" s="218"/>
      <c r="RCX2197" s="218"/>
      <c r="RCY2197" s="218"/>
      <c r="RCZ2197" s="218"/>
      <c r="RDA2197" s="218"/>
      <c r="RDB2197" s="218"/>
      <c r="RDC2197" s="218"/>
      <c r="RDD2197" s="218"/>
      <c r="RDE2197" s="218"/>
      <c r="RDF2197" s="218"/>
      <c r="RDG2197" s="218"/>
      <c r="RDH2197" s="218"/>
      <c r="RDI2197" s="218"/>
      <c r="RDJ2197" s="218"/>
      <c r="RDK2197" s="218"/>
      <c r="RDL2197" s="218"/>
      <c r="RDM2197" s="218"/>
      <c r="RDN2197" s="218"/>
      <c r="RDO2197" s="218"/>
      <c r="RDP2197" s="218"/>
      <c r="RDQ2197" s="218"/>
      <c r="RDR2197" s="218"/>
      <c r="RDS2197" s="218"/>
      <c r="RDT2197" s="218"/>
      <c r="RDU2197" s="218"/>
      <c r="RDV2197" s="218"/>
      <c r="RDW2197" s="218"/>
      <c r="RDX2197" s="218"/>
      <c r="RDY2197" s="218"/>
      <c r="RDZ2197" s="218"/>
      <c r="REA2197" s="218"/>
      <c r="REB2197" s="218"/>
      <c r="REC2197" s="218"/>
      <c r="RED2197" s="218"/>
      <c r="REE2197" s="218"/>
      <c r="REF2197" s="218"/>
      <c r="REG2197" s="218"/>
      <c r="REH2197" s="218"/>
      <c r="REI2197" s="218"/>
      <c r="REJ2197" s="218"/>
      <c r="REK2197" s="218"/>
      <c r="REL2197" s="218"/>
      <c r="REM2197" s="218"/>
      <c r="REN2197" s="218"/>
      <c r="REO2197" s="218"/>
      <c r="REP2197" s="218"/>
      <c r="REQ2197" s="218"/>
      <c r="RER2197" s="218"/>
      <c r="RES2197" s="218"/>
      <c r="RET2197" s="218"/>
      <c r="REU2197" s="218"/>
      <c r="REV2197" s="218"/>
      <c r="REW2197" s="218"/>
      <c r="REX2197" s="218"/>
      <c r="REY2197" s="218"/>
      <c r="REZ2197" s="218"/>
      <c r="RFA2197" s="218"/>
      <c r="RFB2197" s="218"/>
      <c r="RFC2197" s="218"/>
      <c r="RFD2197" s="218"/>
      <c r="RFE2197" s="218"/>
      <c r="RFF2197" s="218"/>
      <c r="RFG2197" s="218"/>
      <c r="RFH2197" s="218"/>
      <c r="RFI2197" s="218"/>
      <c r="RFJ2197" s="218"/>
      <c r="RFK2197" s="218"/>
      <c r="RFL2197" s="218"/>
      <c r="RFM2197" s="218"/>
      <c r="RFN2197" s="218"/>
      <c r="RFO2197" s="218"/>
      <c r="RFP2197" s="218"/>
      <c r="RFQ2197" s="218"/>
      <c r="RFR2197" s="218"/>
      <c r="RFS2197" s="218"/>
      <c r="RFT2197" s="218"/>
      <c r="RFU2197" s="218"/>
      <c r="RFV2197" s="218"/>
      <c r="RFW2197" s="218"/>
      <c r="RFX2197" s="218"/>
      <c r="RFY2197" s="218"/>
      <c r="RFZ2197" s="218"/>
      <c r="RGA2197" s="218"/>
      <c r="RGB2197" s="218"/>
      <c r="RGC2197" s="218"/>
      <c r="RGD2197" s="218"/>
      <c r="RGE2197" s="218"/>
      <c r="RGF2197" s="218"/>
      <c r="RGG2197" s="218"/>
      <c r="RGH2197" s="218"/>
      <c r="RGI2197" s="218"/>
      <c r="RGJ2197" s="218"/>
      <c r="RGK2197" s="218"/>
      <c r="RGL2197" s="218"/>
      <c r="RGM2197" s="218"/>
      <c r="RGN2197" s="218"/>
      <c r="RGO2197" s="218"/>
      <c r="RGP2197" s="218"/>
      <c r="RGQ2197" s="218"/>
      <c r="RGR2197" s="218"/>
      <c r="RGS2197" s="218"/>
      <c r="RGT2197" s="218"/>
      <c r="RGU2197" s="218"/>
      <c r="RGV2197" s="218"/>
      <c r="RGW2197" s="218"/>
      <c r="RGX2197" s="218"/>
      <c r="RGY2197" s="218"/>
      <c r="RGZ2197" s="218"/>
      <c r="RHA2197" s="218"/>
      <c r="RHB2197" s="218"/>
      <c r="RHC2197" s="218"/>
      <c r="RHD2197" s="218"/>
      <c r="RHE2197" s="218"/>
      <c r="RHF2197" s="218"/>
      <c r="RHG2197" s="218"/>
      <c r="RHH2197" s="218"/>
      <c r="RHI2197" s="218"/>
      <c r="RHJ2197" s="218"/>
      <c r="RHK2197" s="218"/>
      <c r="RHL2197" s="218"/>
      <c r="RHM2197" s="218"/>
      <c r="RHN2197" s="218"/>
      <c r="RHO2197" s="218"/>
      <c r="RHP2197" s="218"/>
      <c r="RHQ2197" s="218"/>
      <c r="RHR2197" s="218"/>
      <c r="RHS2197" s="218"/>
      <c r="RHT2197" s="218"/>
      <c r="RHU2197" s="218"/>
      <c r="RHV2197" s="218"/>
      <c r="RHW2197" s="218"/>
      <c r="RHX2197" s="218"/>
      <c r="RHY2197" s="218"/>
      <c r="RHZ2197" s="218"/>
      <c r="RIA2197" s="218"/>
      <c r="RIB2197" s="218"/>
      <c r="RIC2197" s="218"/>
      <c r="RID2197" s="218"/>
      <c r="RIE2197" s="218"/>
      <c r="RIF2197" s="218"/>
      <c r="RIG2197" s="218"/>
      <c r="RIH2197" s="218"/>
      <c r="RII2197" s="218"/>
      <c r="RIJ2197" s="218"/>
      <c r="RIK2197" s="218"/>
      <c r="RIL2197" s="218"/>
      <c r="RIM2197" s="218"/>
      <c r="RIN2197" s="218"/>
      <c r="RIO2197" s="218"/>
      <c r="RIP2197" s="218"/>
      <c r="RIQ2197" s="218"/>
      <c r="RIR2197" s="218"/>
      <c r="RIS2197" s="218"/>
      <c r="RIT2197" s="218"/>
      <c r="RIU2197" s="218"/>
      <c r="RIV2197" s="218"/>
      <c r="RIW2197" s="218"/>
      <c r="RIX2197" s="218"/>
      <c r="RIY2197" s="218"/>
      <c r="RIZ2197" s="218"/>
      <c r="RJA2197" s="218"/>
      <c r="RJB2197" s="218"/>
      <c r="RJC2197" s="218"/>
      <c r="RJD2197" s="218"/>
      <c r="RJE2197" s="218"/>
      <c r="RJF2197" s="218"/>
      <c r="RJG2197" s="218"/>
      <c r="RJH2197" s="218"/>
      <c r="RJI2197" s="218"/>
      <c r="RJJ2197" s="218"/>
      <c r="RJK2197" s="218"/>
      <c r="RJL2197" s="218"/>
      <c r="RJM2197" s="218"/>
      <c r="RJN2197" s="218"/>
      <c r="RJO2197" s="218"/>
      <c r="RJP2197" s="218"/>
      <c r="RJQ2197" s="218"/>
      <c r="RJR2197" s="218"/>
      <c r="RJS2197" s="218"/>
      <c r="RJT2197" s="218"/>
      <c r="RJU2197" s="218"/>
      <c r="RJV2197" s="218"/>
      <c r="RJW2197" s="218"/>
      <c r="RJX2197" s="218"/>
      <c r="RJY2197" s="218"/>
      <c r="RJZ2197" s="218"/>
      <c r="RKA2197" s="218"/>
      <c r="RKB2197" s="218"/>
      <c r="RKC2197" s="218"/>
      <c r="RKD2197" s="218"/>
      <c r="RKE2197" s="218"/>
      <c r="RKF2197" s="218"/>
      <c r="RKG2197" s="218"/>
      <c r="RKH2197" s="218"/>
      <c r="RKI2197" s="218"/>
      <c r="RKJ2197" s="218"/>
      <c r="RKK2197" s="218"/>
      <c r="RKL2197" s="218"/>
      <c r="RKM2197" s="218"/>
      <c r="RKN2197" s="218"/>
      <c r="RKO2197" s="218"/>
      <c r="RKP2197" s="218"/>
      <c r="RKQ2197" s="218"/>
      <c r="RKR2197" s="218"/>
      <c r="RKS2197" s="218"/>
      <c r="RKT2197" s="218"/>
      <c r="RKU2197" s="218"/>
      <c r="RKV2197" s="218"/>
      <c r="RKW2197" s="218"/>
      <c r="RKX2197" s="218"/>
      <c r="RKY2197" s="218"/>
      <c r="RKZ2197" s="218"/>
      <c r="RLA2197" s="218"/>
      <c r="RLB2197" s="218"/>
      <c r="RLC2197" s="218"/>
      <c r="RLD2197" s="218"/>
      <c r="RLE2197" s="218"/>
      <c r="RLF2197" s="218"/>
      <c r="RLG2197" s="218"/>
      <c r="RLH2197" s="218"/>
      <c r="RLI2197" s="218"/>
      <c r="RLJ2197" s="218"/>
      <c r="RLK2197" s="218"/>
      <c r="RLL2197" s="218"/>
      <c r="RLM2197" s="218"/>
      <c r="RLN2197" s="218"/>
      <c r="RLO2197" s="218"/>
      <c r="RLP2197" s="218"/>
      <c r="RLQ2197" s="218"/>
      <c r="RLR2197" s="218"/>
      <c r="RLS2197" s="218"/>
      <c r="RLT2197" s="218"/>
      <c r="RLU2197" s="218"/>
      <c r="RLV2197" s="218"/>
      <c r="RLW2197" s="218"/>
      <c r="RLX2197" s="218"/>
      <c r="RLY2197" s="218"/>
      <c r="RLZ2197" s="218"/>
      <c r="RMA2197" s="218"/>
      <c r="RMB2197" s="218"/>
      <c r="RMC2197" s="218"/>
      <c r="RMD2197" s="218"/>
      <c r="RME2197" s="218"/>
      <c r="RMF2197" s="218"/>
      <c r="RMG2197" s="218"/>
      <c r="RMH2197" s="218"/>
      <c r="RMI2197" s="218"/>
      <c r="RMJ2197" s="218"/>
      <c r="RMK2197" s="218"/>
      <c r="RML2197" s="218"/>
      <c r="RMM2197" s="218"/>
      <c r="RMN2197" s="218"/>
      <c r="RMO2197" s="218"/>
      <c r="RMP2197" s="218"/>
      <c r="RMQ2197" s="218"/>
      <c r="RMR2197" s="218"/>
      <c r="RMS2197" s="218"/>
      <c r="RMT2197" s="218"/>
      <c r="RMU2197" s="218"/>
      <c r="RMV2197" s="218"/>
      <c r="RMW2197" s="218"/>
      <c r="RMX2197" s="218"/>
      <c r="RMY2197" s="218"/>
      <c r="RMZ2197" s="218"/>
      <c r="RNA2197" s="218"/>
      <c r="RNB2197" s="218"/>
      <c r="RNC2197" s="218"/>
      <c r="RND2197" s="218"/>
      <c r="RNE2197" s="218"/>
      <c r="RNF2197" s="218"/>
      <c r="RNG2197" s="218"/>
      <c r="RNH2197" s="218"/>
      <c r="RNI2197" s="218"/>
      <c r="RNJ2197" s="218"/>
      <c r="RNK2197" s="218"/>
      <c r="RNL2197" s="218"/>
      <c r="RNM2197" s="218"/>
      <c r="RNN2197" s="218"/>
      <c r="RNO2197" s="218"/>
      <c r="RNP2197" s="218"/>
      <c r="RNQ2197" s="218"/>
      <c r="RNR2197" s="218"/>
      <c r="RNS2197" s="218"/>
      <c r="RNT2197" s="218"/>
      <c r="RNU2197" s="218"/>
      <c r="RNV2197" s="218"/>
      <c r="RNW2197" s="218"/>
      <c r="RNX2197" s="218"/>
      <c r="RNY2197" s="218"/>
      <c r="RNZ2197" s="218"/>
      <c r="ROA2197" s="218"/>
      <c r="ROB2197" s="218"/>
      <c r="ROC2197" s="218"/>
      <c r="ROD2197" s="218"/>
      <c r="ROE2197" s="218"/>
      <c r="ROF2197" s="218"/>
      <c r="ROG2197" s="218"/>
      <c r="ROH2197" s="218"/>
      <c r="ROI2197" s="218"/>
      <c r="ROJ2197" s="218"/>
      <c r="ROK2197" s="218"/>
      <c r="ROL2197" s="218"/>
      <c r="ROM2197" s="218"/>
      <c r="RON2197" s="218"/>
      <c r="ROO2197" s="218"/>
      <c r="ROP2197" s="218"/>
      <c r="ROQ2197" s="218"/>
      <c r="ROR2197" s="218"/>
      <c r="ROS2197" s="218"/>
      <c r="ROT2197" s="218"/>
      <c r="ROU2197" s="218"/>
      <c r="ROV2197" s="218"/>
      <c r="ROW2197" s="218"/>
      <c r="ROX2197" s="218"/>
      <c r="ROY2197" s="218"/>
      <c r="ROZ2197" s="218"/>
      <c r="RPA2197" s="218"/>
      <c r="RPB2197" s="218"/>
      <c r="RPC2197" s="218"/>
      <c r="RPD2197" s="218"/>
      <c r="RPE2197" s="218"/>
      <c r="RPF2197" s="218"/>
      <c r="RPG2197" s="218"/>
      <c r="RPH2197" s="218"/>
      <c r="RPI2197" s="218"/>
      <c r="RPJ2197" s="218"/>
      <c r="RPK2197" s="218"/>
      <c r="RPL2197" s="218"/>
      <c r="RPM2197" s="218"/>
      <c r="RPN2197" s="218"/>
      <c r="RPO2197" s="218"/>
      <c r="RPP2197" s="218"/>
      <c r="RPQ2197" s="218"/>
      <c r="RPR2197" s="218"/>
      <c r="RPS2197" s="218"/>
      <c r="RPT2197" s="218"/>
      <c r="RPU2197" s="218"/>
      <c r="RPV2197" s="218"/>
      <c r="RPW2197" s="218"/>
      <c r="RPX2197" s="218"/>
      <c r="RPY2197" s="218"/>
      <c r="RPZ2197" s="218"/>
      <c r="RQA2197" s="218"/>
      <c r="RQB2197" s="218"/>
      <c r="RQC2197" s="218"/>
      <c r="RQD2197" s="218"/>
      <c r="RQE2197" s="218"/>
      <c r="RQF2197" s="218"/>
      <c r="RQG2197" s="218"/>
      <c r="RQH2197" s="218"/>
      <c r="RQI2197" s="218"/>
      <c r="RQJ2197" s="218"/>
      <c r="RQK2197" s="218"/>
      <c r="RQL2197" s="218"/>
      <c r="RQM2197" s="218"/>
      <c r="RQN2197" s="218"/>
      <c r="RQO2197" s="218"/>
      <c r="RQP2197" s="218"/>
      <c r="RQQ2197" s="218"/>
      <c r="RQR2197" s="218"/>
      <c r="RQS2197" s="218"/>
      <c r="RQT2197" s="218"/>
      <c r="RQU2197" s="218"/>
      <c r="RQV2197" s="218"/>
      <c r="RQW2197" s="218"/>
      <c r="RQX2197" s="218"/>
      <c r="RQY2197" s="218"/>
      <c r="RQZ2197" s="218"/>
      <c r="RRA2197" s="218"/>
      <c r="RRB2197" s="218"/>
      <c r="RRC2197" s="218"/>
      <c r="RRD2197" s="218"/>
      <c r="RRE2197" s="218"/>
      <c r="RRF2197" s="218"/>
      <c r="RRG2197" s="218"/>
      <c r="RRH2197" s="218"/>
      <c r="RRI2197" s="218"/>
      <c r="RRJ2197" s="218"/>
      <c r="RRK2197" s="218"/>
      <c r="RRL2197" s="218"/>
      <c r="RRM2197" s="218"/>
      <c r="RRN2197" s="218"/>
      <c r="RRO2197" s="218"/>
      <c r="RRP2197" s="218"/>
      <c r="RRQ2197" s="218"/>
      <c r="RRR2197" s="218"/>
      <c r="RRS2197" s="218"/>
      <c r="RRT2197" s="218"/>
      <c r="RRU2197" s="218"/>
      <c r="RRV2197" s="218"/>
      <c r="RRW2197" s="218"/>
      <c r="RRX2197" s="218"/>
      <c r="RRY2197" s="218"/>
      <c r="RRZ2197" s="218"/>
      <c r="RSA2197" s="218"/>
      <c r="RSB2197" s="218"/>
      <c r="RSC2197" s="218"/>
      <c r="RSD2197" s="218"/>
      <c r="RSE2197" s="218"/>
      <c r="RSF2197" s="218"/>
      <c r="RSG2197" s="218"/>
      <c r="RSH2197" s="218"/>
      <c r="RSI2197" s="218"/>
      <c r="RSJ2197" s="218"/>
      <c r="RSK2197" s="218"/>
      <c r="RSL2197" s="218"/>
      <c r="RSM2197" s="218"/>
      <c r="RSN2197" s="218"/>
      <c r="RSO2197" s="218"/>
      <c r="RSP2197" s="218"/>
      <c r="RSQ2197" s="218"/>
      <c r="RSR2197" s="218"/>
      <c r="RSS2197" s="218"/>
      <c r="RST2197" s="218"/>
      <c r="RSU2197" s="218"/>
      <c r="RSV2197" s="218"/>
      <c r="RSW2197" s="218"/>
      <c r="RSX2197" s="218"/>
      <c r="RSY2197" s="218"/>
      <c r="RSZ2197" s="218"/>
      <c r="RTA2197" s="218"/>
      <c r="RTB2197" s="218"/>
      <c r="RTC2197" s="218"/>
      <c r="RTD2197" s="218"/>
      <c r="RTE2197" s="218"/>
      <c r="RTF2197" s="218"/>
      <c r="RTG2197" s="218"/>
      <c r="RTH2197" s="218"/>
      <c r="RTI2197" s="218"/>
      <c r="RTJ2197" s="218"/>
      <c r="RTK2197" s="218"/>
      <c r="RTL2197" s="218"/>
      <c r="RTM2197" s="218"/>
      <c r="RTN2197" s="218"/>
      <c r="RTO2197" s="218"/>
      <c r="RTP2197" s="218"/>
      <c r="RTQ2197" s="218"/>
      <c r="RTR2197" s="218"/>
      <c r="RTS2197" s="218"/>
      <c r="RTT2197" s="218"/>
      <c r="RTU2197" s="218"/>
      <c r="RTV2197" s="218"/>
      <c r="RTW2197" s="218"/>
      <c r="RTX2197" s="218"/>
      <c r="RTY2197" s="218"/>
      <c r="RTZ2197" s="218"/>
      <c r="RUA2197" s="218"/>
      <c r="RUB2197" s="218"/>
      <c r="RUC2197" s="218"/>
      <c r="RUD2197" s="218"/>
      <c r="RUE2197" s="218"/>
      <c r="RUF2197" s="218"/>
      <c r="RUG2197" s="218"/>
      <c r="RUH2197" s="218"/>
      <c r="RUI2197" s="218"/>
      <c r="RUJ2197" s="218"/>
      <c r="RUK2197" s="218"/>
      <c r="RUL2197" s="218"/>
      <c r="RUM2197" s="218"/>
      <c r="RUN2197" s="218"/>
      <c r="RUO2197" s="218"/>
      <c r="RUP2197" s="218"/>
      <c r="RUQ2197" s="218"/>
      <c r="RUR2197" s="218"/>
      <c r="RUS2197" s="218"/>
      <c r="RUT2197" s="218"/>
      <c r="RUU2197" s="218"/>
      <c r="RUV2197" s="218"/>
      <c r="RUW2197" s="218"/>
      <c r="RUX2197" s="218"/>
      <c r="RUY2197" s="218"/>
      <c r="RUZ2197" s="218"/>
      <c r="RVA2197" s="218"/>
      <c r="RVB2197" s="218"/>
      <c r="RVC2197" s="218"/>
      <c r="RVD2197" s="218"/>
      <c r="RVE2197" s="218"/>
      <c r="RVF2197" s="218"/>
      <c r="RVG2197" s="218"/>
      <c r="RVH2197" s="218"/>
      <c r="RVI2197" s="218"/>
      <c r="RVJ2197" s="218"/>
      <c r="RVK2197" s="218"/>
      <c r="RVL2197" s="218"/>
      <c r="RVM2197" s="218"/>
      <c r="RVN2197" s="218"/>
      <c r="RVO2197" s="218"/>
      <c r="RVP2197" s="218"/>
      <c r="RVQ2197" s="218"/>
      <c r="RVR2197" s="218"/>
      <c r="RVS2197" s="218"/>
      <c r="RVT2197" s="218"/>
      <c r="RVU2197" s="218"/>
      <c r="RVV2197" s="218"/>
      <c r="RVW2197" s="218"/>
      <c r="RVX2197" s="218"/>
      <c r="RVY2197" s="218"/>
      <c r="RVZ2197" s="218"/>
      <c r="RWA2197" s="218"/>
      <c r="RWB2197" s="218"/>
      <c r="RWC2197" s="218"/>
      <c r="RWD2197" s="218"/>
      <c r="RWE2197" s="218"/>
      <c r="RWF2197" s="218"/>
      <c r="RWG2197" s="218"/>
      <c r="RWH2197" s="218"/>
      <c r="RWI2197" s="218"/>
      <c r="RWJ2197" s="218"/>
      <c r="RWK2197" s="218"/>
      <c r="RWL2197" s="218"/>
      <c r="RWM2197" s="218"/>
      <c r="RWN2197" s="218"/>
      <c r="RWO2197" s="218"/>
      <c r="RWP2197" s="218"/>
      <c r="RWQ2197" s="218"/>
      <c r="RWR2197" s="218"/>
      <c r="RWS2197" s="218"/>
      <c r="RWT2197" s="218"/>
      <c r="RWU2197" s="218"/>
      <c r="RWV2197" s="218"/>
      <c r="RWW2197" s="218"/>
      <c r="RWX2197" s="218"/>
      <c r="RWY2197" s="218"/>
      <c r="RWZ2197" s="218"/>
      <c r="RXA2197" s="218"/>
      <c r="RXB2197" s="218"/>
      <c r="RXC2197" s="218"/>
      <c r="RXD2197" s="218"/>
      <c r="RXE2197" s="218"/>
      <c r="RXF2197" s="218"/>
      <c r="RXG2197" s="218"/>
      <c r="RXH2197" s="218"/>
      <c r="RXI2197" s="218"/>
      <c r="RXJ2197" s="218"/>
      <c r="RXK2197" s="218"/>
      <c r="RXL2197" s="218"/>
      <c r="RXM2197" s="218"/>
      <c r="RXN2197" s="218"/>
      <c r="RXO2197" s="218"/>
      <c r="RXP2197" s="218"/>
      <c r="RXQ2197" s="218"/>
      <c r="RXR2197" s="218"/>
      <c r="RXS2197" s="218"/>
      <c r="RXT2197" s="218"/>
      <c r="RXU2197" s="218"/>
      <c r="RXV2197" s="218"/>
      <c r="RXW2197" s="218"/>
      <c r="RXX2197" s="218"/>
      <c r="RXY2197" s="218"/>
      <c r="RXZ2197" s="218"/>
      <c r="RYA2197" s="218"/>
      <c r="RYB2197" s="218"/>
      <c r="RYC2197" s="218"/>
      <c r="RYD2197" s="218"/>
      <c r="RYE2197" s="218"/>
      <c r="RYF2197" s="218"/>
      <c r="RYG2197" s="218"/>
      <c r="RYH2197" s="218"/>
      <c r="RYI2197" s="218"/>
      <c r="RYJ2197" s="218"/>
      <c r="RYK2197" s="218"/>
      <c r="RYL2197" s="218"/>
      <c r="RYM2197" s="218"/>
      <c r="RYN2197" s="218"/>
      <c r="RYO2197" s="218"/>
      <c r="RYP2197" s="218"/>
      <c r="RYQ2197" s="218"/>
      <c r="RYR2197" s="218"/>
      <c r="RYS2197" s="218"/>
      <c r="RYT2197" s="218"/>
      <c r="RYU2197" s="218"/>
      <c r="RYV2197" s="218"/>
      <c r="RYW2197" s="218"/>
      <c r="RYX2197" s="218"/>
      <c r="RYY2197" s="218"/>
      <c r="RYZ2197" s="218"/>
      <c r="RZA2197" s="218"/>
      <c r="RZB2197" s="218"/>
      <c r="RZC2197" s="218"/>
      <c r="RZD2197" s="218"/>
      <c r="RZE2197" s="218"/>
      <c r="RZF2197" s="218"/>
      <c r="RZG2197" s="218"/>
      <c r="RZH2197" s="218"/>
      <c r="RZI2197" s="218"/>
      <c r="RZJ2197" s="218"/>
      <c r="RZK2197" s="218"/>
      <c r="RZL2197" s="218"/>
      <c r="RZM2197" s="218"/>
      <c r="RZN2197" s="218"/>
      <c r="RZO2197" s="218"/>
      <c r="RZP2197" s="218"/>
      <c r="RZQ2197" s="218"/>
      <c r="RZR2197" s="218"/>
      <c r="RZS2197" s="218"/>
      <c r="RZT2197" s="218"/>
      <c r="RZU2197" s="218"/>
      <c r="RZV2197" s="218"/>
      <c r="RZW2197" s="218"/>
      <c r="RZX2197" s="218"/>
      <c r="RZY2197" s="218"/>
      <c r="RZZ2197" s="218"/>
      <c r="SAA2197" s="218"/>
      <c r="SAB2197" s="218"/>
      <c r="SAC2197" s="218"/>
      <c r="SAD2197" s="218"/>
      <c r="SAE2197" s="218"/>
      <c r="SAF2197" s="218"/>
      <c r="SAG2197" s="218"/>
      <c r="SAH2197" s="218"/>
      <c r="SAI2197" s="218"/>
      <c r="SAJ2197" s="218"/>
      <c r="SAK2197" s="218"/>
      <c r="SAL2197" s="218"/>
      <c r="SAM2197" s="218"/>
      <c r="SAN2197" s="218"/>
      <c r="SAO2197" s="218"/>
      <c r="SAP2197" s="218"/>
      <c r="SAQ2197" s="218"/>
      <c r="SAR2197" s="218"/>
      <c r="SAS2197" s="218"/>
      <c r="SAT2197" s="218"/>
      <c r="SAU2197" s="218"/>
      <c r="SAV2197" s="218"/>
      <c r="SAW2197" s="218"/>
      <c r="SAX2197" s="218"/>
      <c r="SAY2197" s="218"/>
      <c r="SAZ2197" s="218"/>
      <c r="SBA2197" s="218"/>
      <c r="SBB2197" s="218"/>
      <c r="SBC2197" s="218"/>
      <c r="SBD2197" s="218"/>
      <c r="SBE2197" s="218"/>
      <c r="SBF2197" s="218"/>
      <c r="SBG2197" s="218"/>
      <c r="SBH2197" s="218"/>
      <c r="SBI2197" s="218"/>
      <c r="SBJ2197" s="218"/>
      <c r="SBK2197" s="218"/>
      <c r="SBL2197" s="218"/>
      <c r="SBM2197" s="218"/>
      <c r="SBN2197" s="218"/>
      <c r="SBO2197" s="218"/>
      <c r="SBP2197" s="218"/>
      <c r="SBQ2197" s="218"/>
      <c r="SBR2197" s="218"/>
      <c r="SBS2197" s="218"/>
      <c r="SBT2197" s="218"/>
      <c r="SBU2197" s="218"/>
      <c r="SBV2197" s="218"/>
      <c r="SBW2197" s="218"/>
      <c r="SBX2197" s="218"/>
      <c r="SBY2197" s="218"/>
      <c r="SBZ2197" s="218"/>
      <c r="SCA2197" s="218"/>
      <c r="SCB2197" s="218"/>
      <c r="SCC2197" s="218"/>
      <c r="SCD2197" s="218"/>
      <c r="SCE2197" s="218"/>
      <c r="SCF2197" s="218"/>
      <c r="SCG2197" s="218"/>
      <c r="SCH2197" s="218"/>
      <c r="SCI2197" s="218"/>
      <c r="SCJ2197" s="218"/>
      <c r="SCK2197" s="218"/>
      <c r="SCL2197" s="218"/>
      <c r="SCM2197" s="218"/>
      <c r="SCN2197" s="218"/>
      <c r="SCO2197" s="218"/>
      <c r="SCP2197" s="218"/>
      <c r="SCQ2197" s="218"/>
      <c r="SCR2197" s="218"/>
      <c r="SCS2197" s="218"/>
      <c r="SCT2197" s="218"/>
      <c r="SCU2197" s="218"/>
      <c r="SCV2197" s="218"/>
      <c r="SCW2197" s="218"/>
      <c r="SCX2197" s="218"/>
      <c r="SCY2197" s="218"/>
      <c r="SCZ2197" s="218"/>
      <c r="SDA2197" s="218"/>
      <c r="SDB2197" s="218"/>
      <c r="SDC2197" s="218"/>
      <c r="SDD2197" s="218"/>
      <c r="SDE2197" s="218"/>
      <c r="SDF2197" s="218"/>
      <c r="SDG2197" s="218"/>
      <c r="SDH2197" s="218"/>
      <c r="SDI2197" s="218"/>
      <c r="SDJ2197" s="218"/>
      <c r="SDK2197" s="218"/>
      <c r="SDL2197" s="218"/>
      <c r="SDM2197" s="218"/>
      <c r="SDN2197" s="218"/>
      <c r="SDO2197" s="218"/>
      <c r="SDP2197" s="218"/>
      <c r="SDQ2197" s="218"/>
      <c r="SDR2197" s="218"/>
      <c r="SDS2197" s="218"/>
      <c r="SDT2197" s="218"/>
      <c r="SDU2197" s="218"/>
      <c r="SDV2197" s="218"/>
      <c r="SDW2197" s="218"/>
      <c r="SDX2197" s="218"/>
      <c r="SDY2197" s="218"/>
      <c r="SDZ2197" s="218"/>
      <c r="SEA2197" s="218"/>
      <c r="SEB2197" s="218"/>
      <c r="SEC2197" s="218"/>
      <c r="SED2197" s="218"/>
      <c r="SEE2197" s="218"/>
      <c r="SEF2197" s="218"/>
      <c r="SEG2197" s="218"/>
      <c r="SEH2197" s="218"/>
      <c r="SEI2197" s="218"/>
      <c r="SEJ2197" s="218"/>
      <c r="SEK2197" s="218"/>
      <c r="SEL2197" s="218"/>
      <c r="SEM2197" s="218"/>
      <c r="SEN2197" s="218"/>
      <c r="SEO2197" s="218"/>
      <c r="SEP2197" s="218"/>
      <c r="SEQ2197" s="218"/>
      <c r="SER2197" s="218"/>
      <c r="SES2197" s="218"/>
      <c r="SET2197" s="218"/>
      <c r="SEU2197" s="218"/>
      <c r="SEV2197" s="218"/>
      <c r="SEW2197" s="218"/>
      <c r="SEX2197" s="218"/>
      <c r="SEY2197" s="218"/>
      <c r="SEZ2197" s="218"/>
      <c r="SFA2197" s="218"/>
      <c r="SFB2197" s="218"/>
      <c r="SFC2197" s="218"/>
      <c r="SFD2197" s="218"/>
      <c r="SFE2197" s="218"/>
      <c r="SFF2197" s="218"/>
      <c r="SFG2197" s="218"/>
      <c r="SFH2197" s="218"/>
      <c r="SFI2197" s="218"/>
      <c r="SFJ2197" s="218"/>
      <c r="SFK2197" s="218"/>
      <c r="SFL2197" s="218"/>
      <c r="SFM2197" s="218"/>
      <c r="SFN2197" s="218"/>
      <c r="SFO2197" s="218"/>
      <c r="SFP2197" s="218"/>
      <c r="SFQ2197" s="218"/>
      <c r="SFR2197" s="218"/>
      <c r="SFS2197" s="218"/>
      <c r="SFT2197" s="218"/>
      <c r="SFU2197" s="218"/>
      <c r="SFV2197" s="218"/>
      <c r="SFW2197" s="218"/>
      <c r="SFX2197" s="218"/>
      <c r="SFY2197" s="218"/>
      <c r="SFZ2197" s="218"/>
      <c r="SGA2197" s="218"/>
      <c r="SGB2197" s="218"/>
      <c r="SGC2197" s="218"/>
      <c r="SGD2197" s="218"/>
      <c r="SGE2197" s="218"/>
      <c r="SGF2197" s="218"/>
      <c r="SGG2197" s="218"/>
      <c r="SGH2197" s="218"/>
      <c r="SGI2197" s="218"/>
      <c r="SGJ2197" s="218"/>
      <c r="SGK2197" s="218"/>
      <c r="SGL2197" s="218"/>
      <c r="SGM2197" s="218"/>
      <c r="SGN2197" s="218"/>
      <c r="SGO2197" s="218"/>
      <c r="SGP2197" s="218"/>
      <c r="SGQ2197" s="218"/>
      <c r="SGR2197" s="218"/>
      <c r="SGS2197" s="218"/>
      <c r="SGT2197" s="218"/>
      <c r="SGU2197" s="218"/>
      <c r="SGV2197" s="218"/>
      <c r="SGW2197" s="218"/>
      <c r="SGX2197" s="218"/>
      <c r="SGY2197" s="218"/>
      <c r="SGZ2197" s="218"/>
      <c r="SHA2197" s="218"/>
      <c r="SHB2197" s="218"/>
      <c r="SHC2197" s="218"/>
      <c r="SHD2197" s="218"/>
      <c r="SHE2197" s="218"/>
      <c r="SHF2197" s="218"/>
      <c r="SHG2197" s="218"/>
      <c r="SHH2197" s="218"/>
      <c r="SHI2197" s="218"/>
      <c r="SHJ2197" s="218"/>
      <c r="SHK2197" s="218"/>
      <c r="SHL2197" s="218"/>
      <c r="SHM2197" s="218"/>
      <c r="SHN2197" s="218"/>
      <c r="SHO2197" s="218"/>
      <c r="SHP2197" s="218"/>
      <c r="SHQ2197" s="218"/>
      <c r="SHR2197" s="218"/>
      <c r="SHS2197" s="218"/>
      <c r="SHT2197" s="218"/>
      <c r="SHU2197" s="218"/>
      <c r="SHV2197" s="218"/>
      <c r="SHW2197" s="218"/>
      <c r="SHX2197" s="218"/>
      <c r="SHY2197" s="218"/>
      <c r="SHZ2197" s="218"/>
      <c r="SIA2197" s="218"/>
      <c r="SIB2197" s="218"/>
      <c r="SIC2197" s="218"/>
      <c r="SID2197" s="218"/>
      <c r="SIE2197" s="218"/>
      <c r="SIF2197" s="218"/>
      <c r="SIG2197" s="218"/>
      <c r="SIH2197" s="218"/>
      <c r="SII2197" s="218"/>
      <c r="SIJ2197" s="218"/>
      <c r="SIK2197" s="218"/>
      <c r="SIL2197" s="218"/>
      <c r="SIM2197" s="218"/>
      <c r="SIN2197" s="218"/>
      <c r="SIO2197" s="218"/>
      <c r="SIP2197" s="218"/>
      <c r="SIQ2197" s="218"/>
      <c r="SIR2197" s="218"/>
      <c r="SIS2197" s="218"/>
      <c r="SIT2197" s="218"/>
      <c r="SIU2197" s="218"/>
      <c r="SIV2197" s="218"/>
      <c r="SIW2197" s="218"/>
      <c r="SIX2197" s="218"/>
      <c r="SIY2197" s="218"/>
      <c r="SIZ2197" s="218"/>
      <c r="SJA2197" s="218"/>
      <c r="SJB2197" s="218"/>
      <c r="SJC2197" s="218"/>
      <c r="SJD2197" s="218"/>
      <c r="SJE2197" s="218"/>
      <c r="SJF2197" s="218"/>
      <c r="SJG2197" s="218"/>
      <c r="SJH2197" s="218"/>
      <c r="SJI2197" s="218"/>
      <c r="SJJ2197" s="218"/>
      <c r="SJK2197" s="218"/>
      <c r="SJL2197" s="218"/>
      <c r="SJM2197" s="218"/>
      <c r="SJN2197" s="218"/>
      <c r="SJO2197" s="218"/>
      <c r="SJP2197" s="218"/>
      <c r="SJQ2197" s="218"/>
      <c r="SJR2197" s="218"/>
      <c r="SJS2197" s="218"/>
      <c r="SJT2197" s="218"/>
      <c r="SJU2197" s="218"/>
      <c r="SJV2197" s="218"/>
      <c r="SJW2197" s="218"/>
      <c r="SJX2197" s="218"/>
      <c r="SJY2197" s="218"/>
      <c r="SJZ2197" s="218"/>
      <c r="SKA2197" s="218"/>
      <c r="SKB2197" s="218"/>
      <c r="SKC2197" s="218"/>
      <c r="SKD2197" s="218"/>
      <c r="SKE2197" s="218"/>
      <c r="SKF2197" s="218"/>
      <c r="SKG2197" s="218"/>
      <c r="SKH2197" s="218"/>
      <c r="SKI2197" s="218"/>
      <c r="SKJ2197" s="218"/>
      <c r="SKK2197" s="218"/>
      <c r="SKL2197" s="218"/>
      <c r="SKM2197" s="218"/>
      <c r="SKN2197" s="218"/>
      <c r="SKO2197" s="218"/>
      <c r="SKP2197" s="218"/>
      <c r="SKQ2197" s="218"/>
      <c r="SKR2197" s="218"/>
      <c r="SKS2197" s="218"/>
      <c r="SKT2197" s="218"/>
      <c r="SKU2197" s="218"/>
      <c r="SKV2197" s="218"/>
      <c r="SKW2197" s="218"/>
      <c r="SKX2197" s="218"/>
      <c r="SKY2197" s="218"/>
      <c r="SKZ2197" s="218"/>
      <c r="SLA2197" s="218"/>
      <c r="SLB2197" s="218"/>
      <c r="SLC2197" s="218"/>
      <c r="SLD2197" s="218"/>
      <c r="SLE2197" s="218"/>
      <c r="SLF2197" s="218"/>
      <c r="SLG2197" s="218"/>
      <c r="SLH2197" s="218"/>
      <c r="SLI2197" s="218"/>
      <c r="SLJ2197" s="218"/>
      <c r="SLK2197" s="218"/>
      <c r="SLL2197" s="218"/>
      <c r="SLM2197" s="218"/>
      <c r="SLN2197" s="218"/>
      <c r="SLO2197" s="218"/>
      <c r="SLP2197" s="218"/>
      <c r="SLQ2197" s="218"/>
      <c r="SLR2197" s="218"/>
      <c r="SLS2197" s="218"/>
      <c r="SLT2197" s="218"/>
      <c r="SLU2197" s="218"/>
      <c r="SLV2197" s="218"/>
      <c r="SLW2197" s="218"/>
      <c r="SLX2197" s="218"/>
      <c r="SLY2197" s="218"/>
      <c r="SLZ2197" s="218"/>
      <c r="SMA2197" s="218"/>
      <c r="SMB2197" s="218"/>
      <c r="SMC2197" s="218"/>
      <c r="SMD2197" s="218"/>
      <c r="SME2197" s="218"/>
      <c r="SMF2197" s="218"/>
      <c r="SMG2197" s="218"/>
      <c r="SMH2197" s="218"/>
      <c r="SMI2197" s="218"/>
      <c r="SMJ2197" s="218"/>
      <c r="SMK2197" s="218"/>
      <c r="SML2197" s="218"/>
      <c r="SMM2197" s="218"/>
      <c r="SMN2197" s="218"/>
      <c r="SMO2197" s="218"/>
      <c r="SMP2197" s="218"/>
      <c r="SMQ2197" s="218"/>
      <c r="SMR2197" s="218"/>
      <c r="SMS2197" s="218"/>
      <c r="SMT2197" s="218"/>
      <c r="SMU2197" s="218"/>
      <c r="SMV2197" s="218"/>
      <c r="SMW2197" s="218"/>
      <c r="SMX2197" s="218"/>
      <c r="SMY2197" s="218"/>
      <c r="SMZ2197" s="218"/>
      <c r="SNA2197" s="218"/>
      <c r="SNB2197" s="218"/>
      <c r="SNC2197" s="218"/>
      <c r="SND2197" s="218"/>
      <c r="SNE2197" s="218"/>
      <c r="SNF2197" s="218"/>
      <c r="SNG2197" s="218"/>
      <c r="SNH2197" s="218"/>
      <c r="SNI2197" s="218"/>
      <c r="SNJ2197" s="218"/>
      <c r="SNK2197" s="218"/>
      <c r="SNL2197" s="218"/>
      <c r="SNM2197" s="218"/>
      <c r="SNN2197" s="218"/>
      <c r="SNO2197" s="218"/>
      <c r="SNP2197" s="218"/>
      <c r="SNQ2197" s="218"/>
      <c r="SNR2197" s="218"/>
      <c r="SNS2197" s="218"/>
      <c r="SNT2197" s="218"/>
      <c r="SNU2197" s="218"/>
      <c r="SNV2197" s="218"/>
      <c r="SNW2197" s="218"/>
      <c r="SNX2197" s="218"/>
      <c r="SNY2197" s="218"/>
      <c r="SNZ2197" s="218"/>
      <c r="SOA2197" s="218"/>
      <c r="SOB2197" s="218"/>
      <c r="SOC2197" s="218"/>
      <c r="SOD2197" s="218"/>
      <c r="SOE2197" s="218"/>
      <c r="SOF2197" s="218"/>
      <c r="SOG2197" s="218"/>
      <c r="SOH2197" s="218"/>
      <c r="SOI2197" s="218"/>
      <c r="SOJ2197" s="218"/>
      <c r="SOK2197" s="218"/>
      <c r="SOL2197" s="218"/>
      <c r="SOM2197" s="218"/>
      <c r="SON2197" s="218"/>
      <c r="SOO2197" s="218"/>
      <c r="SOP2197" s="218"/>
      <c r="SOQ2197" s="218"/>
      <c r="SOR2197" s="218"/>
      <c r="SOS2197" s="218"/>
      <c r="SOT2197" s="218"/>
      <c r="SOU2197" s="218"/>
      <c r="SOV2197" s="218"/>
      <c r="SOW2197" s="218"/>
      <c r="SOX2197" s="218"/>
      <c r="SOY2197" s="218"/>
      <c r="SOZ2197" s="218"/>
      <c r="SPA2197" s="218"/>
      <c r="SPB2197" s="218"/>
      <c r="SPC2197" s="218"/>
      <c r="SPD2197" s="218"/>
      <c r="SPE2197" s="218"/>
      <c r="SPF2197" s="218"/>
      <c r="SPG2197" s="218"/>
      <c r="SPH2197" s="218"/>
      <c r="SPI2197" s="218"/>
      <c r="SPJ2197" s="218"/>
      <c r="SPK2197" s="218"/>
      <c r="SPL2197" s="218"/>
      <c r="SPM2197" s="218"/>
      <c r="SPN2197" s="218"/>
      <c r="SPO2197" s="218"/>
      <c r="SPP2197" s="218"/>
      <c r="SPQ2197" s="218"/>
      <c r="SPR2197" s="218"/>
      <c r="SPS2197" s="218"/>
      <c r="SPT2197" s="218"/>
      <c r="SPU2197" s="218"/>
      <c r="SPV2197" s="218"/>
      <c r="SPW2197" s="218"/>
      <c r="SPX2197" s="218"/>
      <c r="SPY2197" s="218"/>
      <c r="SPZ2197" s="218"/>
      <c r="SQA2197" s="218"/>
      <c r="SQB2197" s="218"/>
      <c r="SQC2197" s="218"/>
      <c r="SQD2197" s="218"/>
      <c r="SQE2197" s="218"/>
      <c r="SQF2197" s="218"/>
      <c r="SQG2197" s="218"/>
      <c r="SQH2197" s="218"/>
      <c r="SQI2197" s="218"/>
      <c r="SQJ2197" s="218"/>
      <c r="SQK2197" s="218"/>
      <c r="SQL2197" s="218"/>
      <c r="SQM2197" s="218"/>
      <c r="SQN2197" s="218"/>
      <c r="SQO2197" s="218"/>
      <c r="SQP2197" s="218"/>
      <c r="SQQ2197" s="218"/>
      <c r="SQR2197" s="218"/>
      <c r="SQS2197" s="218"/>
      <c r="SQT2197" s="218"/>
      <c r="SQU2197" s="218"/>
      <c r="SQV2197" s="218"/>
      <c r="SQW2197" s="218"/>
      <c r="SQX2197" s="218"/>
      <c r="SQY2197" s="218"/>
      <c r="SQZ2197" s="218"/>
      <c r="SRA2197" s="218"/>
      <c r="SRB2197" s="218"/>
      <c r="SRC2197" s="218"/>
      <c r="SRD2197" s="218"/>
      <c r="SRE2197" s="218"/>
      <c r="SRF2197" s="218"/>
      <c r="SRG2197" s="218"/>
      <c r="SRH2197" s="218"/>
      <c r="SRI2197" s="218"/>
      <c r="SRJ2197" s="218"/>
      <c r="SRK2197" s="218"/>
      <c r="SRL2197" s="218"/>
      <c r="SRM2197" s="218"/>
      <c r="SRN2197" s="218"/>
      <c r="SRO2197" s="218"/>
      <c r="SRP2197" s="218"/>
      <c r="SRQ2197" s="218"/>
      <c r="SRR2197" s="218"/>
      <c r="SRS2197" s="218"/>
      <c r="SRT2197" s="218"/>
      <c r="SRU2197" s="218"/>
      <c r="SRV2197" s="218"/>
      <c r="SRW2197" s="218"/>
      <c r="SRX2197" s="218"/>
      <c r="SRY2197" s="218"/>
      <c r="SRZ2197" s="218"/>
      <c r="SSA2197" s="218"/>
      <c r="SSB2197" s="218"/>
      <c r="SSC2197" s="218"/>
      <c r="SSD2197" s="218"/>
      <c r="SSE2197" s="218"/>
      <c r="SSF2197" s="218"/>
      <c r="SSG2197" s="218"/>
      <c r="SSH2197" s="218"/>
      <c r="SSI2197" s="218"/>
      <c r="SSJ2197" s="218"/>
      <c r="SSK2197" s="218"/>
      <c r="SSL2197" s="218"/>
      <c r="SSM2197" s="218"/>
      <c r="SSN2197" s="218"/>
      <c r="SSO2197" s="218"/>
      <c r="SSP2197" s="218"/>
      <c r="SSQ2197" s="218"/>
      <c r="SSR2197" s="218"/>
      <c r="SSS2197" s="218"/>
      <c r="SST2197" s="218"/>
      <c r="SSU2197" s="218"/>
      <c r="SSV2197" s="218"/>
      <c r="SSW2197" s="218"/>
      <c r="SSX2197" s="218"/>
      <c r="SSY2197" s="218"/>
      <c r="SSZ2197" s="218"/>
      <c r="STA2197" s="218"/>
      <c r="STB2197" s="218"/>
      <c r="STC2197" s="218"/>
      <c r="STD2197" s="218"/>
      <c r="STE2197" s="218"/>
      <c r="STF2197" s="218"/>
      <c r="STG2197" s="218"/>
      <c r="STH2197" s="218"/>
      <c r="STI2197" s="218"/>
      <c r="STJ2197" s="218"/>
      <c r="STK2197" s="218"/>
      <c r="STL2197" s="218"/>
      <c r="STM2197" s="218"/>
      <c r="STN2197" s="218"/>
      <c r="STO2197" s="218"/>
      <c r="STP2197" s="218"/>
      <c r="STQ2197" s="218"/>
      <c r="STR2197" s="218"/>
      <c r="STS2197" s="218"/>
      <c r="STT2197" s="218"/>
      <c r="STU2197" s="218"/>
      <c r="STV2197" s="218"/>
      <c r="STW2197" s="218"/>
      <c r="STX2197" s="218"/>
      <c r="STY2197" s="218"/>
      <c r="STZ2197" s="218"/>
      <c r="SUA2197" s="218"/>
      <c r="SUB2197" s="218"/>
      <c r="SUC2197" s="218"/>
      <c r="SUD2197" s="218"/>
      <c r="SUE2197" s="218"/>
      <c r="SUF2197" s="218"/>
      <c r="SUG2197" s="218"/>
      <c r="SUH2197" s="218"/>
      <c r="SUI2197" s="218"/>
      <c r="SUJ2197" s="218"/>
      <c r="SUK2197" s="218"/>
      <c r="SUL2197" s="218"/>
      <c r="SUM2197" s="218"/>
      <c r="SUN2197" s="218"/>
      <c r="SUO2197" s="218"/>
      <c r="SUP2197" s="218"/>
      <c r="SUQ2197" s="218"/>
      <c r="SUR2197" s="218"/>
      <c r="SUS2197" s="218"/>
      <c r="SUT2197" s="218"/>
      <c r="SUU2197" s="218"/>
      <c r="SUV2197" s="218"/>
      <c r="SUW2197" s="218"/>
      <c r="SUX2197" s="218"/>
      <c r="SUY2197" s="218"/>
      <c r="SUZ2197" s="218"/>
      <c r="SVA2197" s="218"/>
      <c r="SVB2197" s="218"/>
      <c r="SVC2197" s="218"/>
      <c r="SVD2197" s="218"/>
      <c r="SVE2197" s="218"/>
      <c r="SVF2197" s="218"/>
      <c r="SVG2197" s="218"/>
      <c r="SVH2197" s="218"/>
      <c r="SVI2197" s="218"/>
      <c r="SVJ2197" s="218"/>
      <c r="SVK2197" s="218"/>
      <c r="SVL2197" s="218"/>
      <c r="SVM2197" s="218"/>
      <c r="SVN2197" s="218"/>
      <c r="SVO2197" s="218"/>
      <c r="SVP2197" s="218"/>
      <c r="SVQ2197" s="218"/>
      <c r="SVR2197" s="218"/>
      <c r="SVS2197" s="218"/>
      <c r="SVT2197" s="218"/>
      <c r="SVU2197" s="218"/>
      <c r="SVV2197" s="218"/>
      <c r="SVW2197" s="218"/>
      <c r="SVX2197" s="218"/>
      <c r="SVY2197" s="218"/>
      <c r="SVZ2197" s="218"/>
      <c r="SWA2197" s="218"/>
      <c r="SWB2197" s="218"/>
      <c r="SWC2197" s="218"/>
      <c r="SWD2197" s="218"/>
      <c r="SWE2197" s="218"/>
      <c r="SWF2197" s="218"/>
      <c r="SWG2197" s="218"/>
      <c r="SWH2197" s="218"/>
      <c r="SWI2197" s="218"/>
      <c r="SWJ2197" s="218"/>
      <c r="SWK2197" s="218"/>
      <c r="SWL2197" s="218"/>
      <c r="SWM2197" s="218"/>
      <c r="SWN2197" s="218"/>
      <c r="SWO2197" s="218"/>
      <c r="SWP2197" s="218"/>
      <c r="SWQ2197" s="218"/>
      <c r="SWR2197" s="218"/>
      <c r="SWS2197" s="218"/>
      <c r="SWT2197" s="218"/>
      <c r="SWU2197" s="218"/>
      <c r="SWV2197" s="218"/>
      <c r="SWW2197" s="218"/>
      <c r="SWX2197" s="218"/>
      <c r="SWY2197" s="218"/>
      <c r="SWZ2197" s="218"/>
      <c r="SXA2197" s="218"/>
      <c r="SXB2197" s="218"/>
      <c r="SXC2197" s="218"/>
      <c r="SXD2197" s="218"/>
      <c r="SXE2197" s="218"/>
      <c r="SXF2197" s="218"/>
      <c r="SXG2197" s="218"/>
      <c r="SXH2197" s="218"/>
      <c r="SXI2197" s="218"/>
      <c r="SXJ2197" s="218"/>
      <c r="SXK2197" s="218"/>
      <c r="SXL2197" s="218"/>
      <c r="SXM2197" s="218"/>
      <c r="SXN2197" s="218"/>
      <c r="SXO2197" s="218"/>
      <c r="SXP2197" s="218"/>
      <c r="SXQ2197" s="218"/>
      <c r="SXR2197" s="218"/>
      <c r="SXS2197" s="218"/>
      <c r="SXT2197" s="218"/>
      <c r="SXU2197" s="218"/>
      <c r="SXV2197" s="218"/>
      <c r="SXW2197" s="218"/>
      <c r="SXX2197" s="218"/>
      <c r="SXY2197" s="218"/>
      <c r="SXZ2197" s="218"/>
      <c r="SYA2197" s="218"/>
      <c r="SYB2197" s="218"/>
      <c r="SYC2197" s="218"/>
      <c r="SYD2197" s="218"/>
      <c r="SYE2197" s="218"/>
      <c r="SYF2197" s="218"/>
      <c r="SYG2197" s="218"/>
      <c r="SYH2197" s="218"/>
      <c r="SYI2197" s="218"/>
      <c r="SYJ2197" s="218"/>
      <c r="SYK2197" s="218"/>
      <c r="SYL2197" s="218"/>
      <c r="SYM2197" s="218"/>
      <c r="SYN2197" s="218"/>
      <c r="SYO2197" s="218"/>
      <c r="SYP2197" s="218"/>
      <c r="SYQ2197" s="218"/>
      <c r="SYR2197" s="218"/>
      <c r="SYS2197" s="218"/>
      <c r="SYT2197" s="218"/>
      <c r="SYU2197" s="218"/>
      <c r="SYV2197" s="218"/>
      <c r="SYW2197" s="218"/>
      <c r="SYX2197" s="218"/>
      <c r="SYY2197" s="218"/>
      <c r="SYZ2197" s="218"/>
      <c r="SZA2197" s="218"/>
      <c r="SZB2197" s="218"/>
      <c r="SZC2197" s="218"/>
      <c r="SZD2197" s="218"/>
      <c r="SZE2197" s="218"/>
      <c r="SZF2197" s="218"/>
      <c r="SZG2197" s="218"/>
      <c r="SZH2197" s="218"/>
      <c r="SZI2197" s="218"/>
      <c r="SZJ2197" s="218"/>
      <c r="SZK2197" s="218"/>
      <c r="SZL2197" s="218"/>
      <c r="SZM2197" s="218"/>
      <c r="SZN2197" s="218"/>
      <c r="SZO2197" s="218"/>
      <c r="SZP2197" s="218"/>
      <c r="SZQ2197" s="218"/>
      <c r="SZR2197" s="218"/>
      <c r="SZS2197" s="218"/>
      <c r="SZT2197" s="218"/>
      <c r="SZU2197" s="218"/>
      <c r="SZV2197" s="218"/>
      <c r="SZW2197" s="218"/>
      <c r="SZX2197" s="218"/>
      <c r="SZY2197" s="218"/>
      <c r="SZZ2197" s="218"/>
      <c r="TAA2197" s="218"/>
      <c r="TAB2197" s="218"/>
      <c r="TAC2197" s="218"/>
      <c r="TAD2197" s="218"/>
      <c r="TAE2197" s="218"/>
      <c r="TAF2197" s="218"/>
      <c r="TAG2197" s="218"/>
      <c r="TAH2197" s="218"/>
      <c r="TAI2197" s="218"/>
      <c r="TAJ2197" s="218"/>
      <c r="TAK2197" s="218"/>
      <c r="TAL2197" s="218"/>
      <c r="TAM2197" s="218"/>
      <c r="TAN2197" s="218"/>
      <c r="TAO2197" s="218"/>
      <c r="TAP2197" s="218"/>
      <c r="TAQ2197" s="218"/>
      <c r="TAR2197" s="218"/>
      <c r="TAS2197" s="218"/>
      <c r="TAT2197" s="218"/>
      <c r="TAU2197" s="218"/>
      <c r="TAV2197" s="218"/>
      <c r="TAW2197" s="218"/>
      <c r="TAX2197" s="218"/>
      <c r="TAY2197" s="218"/>
      <c r="TAZ2197" s="218"/>
      <c r="TBA2197" s="218"/>
      <c r="TBB2197" s="218"/>
      <c r="TBC2197" s="218"/>
      <c r="TBD2197" s="218"/>
      <c r="TBE2197" s="218"/>
      <c r="TBF2197" s="218"/>
      <c r="TBG2197" s="218"/>
      <c r="TBH2197" s="218"/>
      <c r="TBI2197" s="218"/>
      <c r="TBJ2197" s="218"/>
      <c r="TBK2197" s="218"/>
      <c r="TBL2197" s="218"/>
      <c r="TBM2197" s="218"/>
      <c r="TBN2197" s="218"/>
      <c r="TBO2197" s="218"/>
      <c r="TBP2197" s="218"/>
      <c r="TBQ2197" s="218"/>
      <c r="TBR2197" s="218"/>
      <c r="TBS2197" s="218"/>
      <c r="TBT2197" s="218"/>
      <c r="TBU2197" s="218"/>
      <c r="TBV2197" s="218"/>
      <c r="TBW2197" s="218"/>
      <c r="TBX2197" s="218"/>
      <c r="TBY2197" s="218"/>
      <c r="TBZ2197" s="218"/>
      <c r="TCA2197" s="218"/>
      <c r="TCB2197" s="218"/>
      <c r="TCC2197" s="218"/>
      <c r="TCD2197" s="218"/>
      <c r="TCE2197" s="218"/>
      <c r="TCF2197" s="218"/>
      <c r="TCG2197" s="218"/>
      <c r="TCH2197" s="218"/>
      <c r="TCI2197" s="218"/>
      <c r="TCJ2197" s="218"/>
      <c r="TCK2197" s="218"/>
      <c r="TCL2197" s="218"/>
      <c r="TCM2197" s="218"/>
      <c r="TCN2197" s="218"/>
      <c r="TCO2197" s="218"/>
      <c r="TCP2197" s="218"/>
      <c r="TCQ2197" s="218"/>
      <c r="TCR2197" s="218"/>
      <c r="TCS2197" s="218"/>
      <c r="TCT2197" s="218"/>
      <c r="TCU2197" s="218"/>
      <c r="TCV2197" s="218"/>
      <c r="TCW2197" s="218"/>
      <c r="TCX2197" s="218"/>
      <c r="TCY2197" s="218"/>
      <c r="TCZ2197" s="218"/>
      <c r="TDA2197" s="218"/>
      <c r="TDB2197" s="218"/>
      <c r="TDC2197" s="218"/>
      <c r="TDD2197" s="218"/>
      <c r="TDE2197" s="218"/>
      <c r="TDF2197" s="218"/>
      <c r="TDG2197" s="218"/>
      <c r="TDH2197" s="218"/>
      <c r="TDI2197" s="218"/>
      <c r="TDJ2197" s="218"/>
      <c r="TDK2197" s="218"/>
      <c r="TDL2197" s="218"/>
      <c r="TDM2197" s="218"/>
      <c r="TDN2197" s="218"/>
      <c r="TDO2197" s="218"/>
      <c r="TDP2197" s="218"/>
      <c r="TDQ2197" s="218"/>
      <c r="TDR2197" s="218"/>
      <c r="TDS2197" s="218"/>
      <c r="TDT2197" s="218"/>
      <c r="TDU2197" s="218"/>
      <c r="TDV2197" s="218"/>
      <c r="TDW2197" s="218"/>
      <c r="TDX2197" s="218"/>
      <c r="TDY2197" s="218"/>
      <c r="TDZ2197" s="218"/>
      <c r="TEA2197" s="218"/>
      <c r="TEB2197" s="218"/>
      <c r="TEC2197" s="218"/>
      <c r="TED2197" s="218"/>
      <c r="TEE2197" s="218"/>
      <c r="TEF2197" s="218"/>
      <c r="TEG2197" s="218"/>
      <c r="TEH2197" s="218"/>
      <c r="TEI2197" s="218"/>
      <c r="TEJ2197" s="218"/>
      <c r="TEK2197" s="218"/>
      <c r="TEL2197" s="218"/>
      <c r="TEM2197" s="218"/>
      <c r="TEN2197" s="218"/>
      <c r="TEO2197" s="218"/>
      <c r="TEP2197" s="218"/>
      <c r="TEQ2197" s="218"/>
      <c r="TER2197" s="218"/>
      <c r="TES2197" s="218"/>
      <c r="TET2197" s="218"/>
      <c r="TEU2197" s="218"/>
      <c r="TEV2197" s="218"/>
      <c r="TEW2197" s="218"/>
      <c r="TEX2197" s="218"/>
      <c r="TEY2197" s="218"/>
      <c r="TEZ2197" s="218"/>
      <c r="TFA2197" s="218"/>
      <c r="TFB2197" s="218"/>
      <c r="TFC2197" s="218"/>
      <c r="TFD2197" s="218"/>
      <c r="TFE2197" s="218"/>
      <c r="TFF2197" s="218"/>
      <c r="TFG2197" s="218"/>
      <c r="TFH2197" s="218"/>
      <c r="TFI2197" s="218"/>
      <c r="TFJ2197" s="218"/>
      <c r="TFK2197" s="218"/>
      <c r="TFL2197" s="218"/>
      <c r="TFM2197" s="218"/>
      <c r="TFN2197" s="218"/>
      <c r="TFO2197" s="218"/>
      <c r="TFP2197" s="218"/>
      <c r="TFQ2197" s="218"/>
      <c r="TFR2197" s="218"/>
      <c r="TFS2197" s="218"/>
      <c r="TFT2197" s="218"/>
      <c r="TFU2197" s="218"/>
      <c r="TFV2197" s="218"/>
      <c r="TFW2197" s="218"/>
      <c r="TFX2197" s="218"/>
      <c r="TFY2197" s="218"/>
      <c r="TFZ2197" s="218"/>
      <c r="TGA2197" s="218"/>
      <c r="TGB2197" s="218"/>
      <c r="TGC2197" s="218"/>
      <c r="TGD2197" s="218"/>
      <c r="TGE2197" s="218"/>
      <c r="TGF2197" s="218"/>
      <c r="TGG2197" s="218"/>
      <c r="TGH2197" s="218"/>
      <c r="TGI2197" s="218"/>
      <c r="TGJ2197" s="218"/>
      <c r="TGK2197" s="218"/>
      <c r="TGL2197" s="218"/>
      <c r="TGM2197" s="218"/>
      <c r="TGN2197" s="218"/>
      <c r="TGO2197" s="218"/>
      <c r="TGP2197" s="218"/>
      <c r="TGQ2197" s="218"/>
      <c r="TGR2197" s="218"/>
      <c r="TGS2197" s="218"/>
      <c r="TGT2197" s="218"/>
      <c r="TGU2197" s="218"/>
      <c r="TGV2197" s="218"/>
      <c r="TGW2197" s="218"/>
      <c r="TGX2197" s="218"/>
      <c r="TGY2197" s="218"/>
      <c r="TGZ2197" s="218"/>
      <c r="THA2197" s="218"/>
      <c r="THB2197" s="218"/>
      <c r="THC2197" s="218"/>
      <c r="THD2197" s="218"/>
      <c r="THE2197" s="218"/>
      <c r="THF2197" s="218"/>
      <c r="THG2197" s="218"/>
      <c r="THH2197" s="218"/>
      <c r="THI2197" s="218"/>
      <c r="THJ2197" s="218"/>
      <c r="THK2197" s="218"/>
      <c r="THL2197" s="218"/>
      <c r="THM2197" s="218"/>
      <c r="THN2197" s="218"/>
      <c r="THO2197" s="218"/>
      <c r="THP2197" s="218"/>
      <c r="THQ2197" s="218"/>
      <c r="THR2197" s="218"/>
      <c r="THS2197" s="218"/>
      <c r="THT2197" s="218"/>
      <c r="THU2197" s="218"/>
      <c r="THV2197" s="218"/>
      <c r="THW2197" s="218"/>
      <c r="THX2197" s="218"/>
      <c r="THY2197" s="218"/>
      <c r="THZ2197" s="218"/>
      <c r="TIA2197" s="218"/>
      <c r="TIB2197" s="218"/>
      <c r="TIC2197" s="218"/>
      <c r="TID2197" s="218"/>
      <c r="TIE2197" s="218"/>
      <c r="TIF2197" s="218"/>
      <c r="TIG2197" s="218"/>
      <c r="TIH2197" s="218"/>
      <c r="TII2197" s="218"/>
      <c r="TIJ2197" s="218"/>
      <c r="TIK2197" s="218"/>
      <c r="TIL2197" s="218"/>
      <c r="TIM2197" s="218"/>
      <c r="TIN2197" s="218"/>
      <c r="TIO2197" s="218"/>
      <c r="TIP2197" s="218"/>
      <c r="TIQ2197" s="218"/>
      <c r="TIR2197" s="218"/>
      <c r="TIS2197" s="218"/>
      <c r="TIT2197" s="218"/>
      <c r="TIU2197" s="218"/>
      <c r="TIV2197" s="218"/>
      <c r="TIW2197" s="218"/>
      <c r="TIX2197" s="218"/>
      <c r="TIY2197" s="218"/>
      <c r="TIZ2197" s="218"/>
      <c r="TJA2197" s="218"/>
      <c r="TJB2197" s="218"/>
      <c r="TJC2197" s="218"/>
      <c r="TJD2197" s="218"/>
      <c r="TJE2197" s="218"/>
      <c r="TJF2197" s="218"/>
      <c r="TJG2197" s="218"/>
      <c r="TJH2197" s="218"/>
      <c r="TJI2197" s="218"/>
      <c r="TJJ2197" s="218"/>
      <c r="TJK2197" s="218"/>
      <c r="TJL2197" s="218"/>
      <c r="TJM2197" s="218"/>
      <c r="TJN2197" s="218"/>
      <c r="TJO2197" s="218"/>
      <c r="TJP2197" s="218"/>
      <c r="TJQ2197" s="218"/>
      <c r="TJR2197" s="218"/>
      <c r="TJS2197" s="218"/>
      <c r="TJT2197" s="218"/>
      <c r="TJU2197" s="218"/>
      <c r="TJV2197" s="218"/>
      <c r="TJW2197" s="218"/>
      <c r="TJX2197" s="218"/>
      <c r="TJY2197" s="218"/>
      <c r="TJZ2197" s="218"/>
      <c r="TKA2197" s="218"/>
      <c r="TKB2197" s="218"/>
      <c r="TKC2197" s="218"/>
      <c r="TKD2197" s="218"/>
      <c r="TKE2197" s="218"/>
      <c r="TKF2197" s="218"/>
      <c r="TKG2197" s="218"/>
      <c r="TKH2197" s="218"/>
      <c r="TKI2197" s="218"/>
      <c r="TKJ2197" s="218"/>
      <c r="TKK2197" s="218"/>
      <c r="TKL2197" s="218"/>
      <c r="TKM2197" s="218"/>
      <c r="TKN2197" s="218"/>
      <c r="TKO2197" s="218"/>
      <c r="TKP2197" s="218"/>
      <c r="TKQ2197" s="218"/>
      <c r="TKR2197" s="218"/>
      <c r="TKS2197" s="218"/>
      <c r="TKT2197" s="218"/>
      <c r="TKU2197" s="218"/>
      <c r="TKV2197" s="218"/>
      <c r="TKW2197" s="218"/>
      <c r="TKX2197" s="218"/>
      <c r="TKY2197" s="218"/>
      <c r="TKZ2197" s="218"/>
      <c r="TLA2197" s="218"/>
      <c r="TLB2197" s="218"/>
      <c r="TLC2197" s="218"/>
      <c r="TLD2197" s="218"/>
      <c r="TLE2197" s="218"/>
      <c r="TLF2197" s="218"/>
      <c r="TLG2197" s="218"/>
      <c r="TLH2197" s="218"/>
      <c r="TLI2197" s="218"/>
      <c r="TLJ2197" s="218"/>
      <c r="TLK2197" s="218"/>
      <c r="TLL2197" s="218"/>
      <c r="TLM2197" s="218"/>
      <c r="TLN2197" s="218"/>
      <c r="TLO2197" s="218"/>
      <c r="TLP2197" s="218"/>
      <c r="TLQ2197" s="218"/>
      <c r="TLR2197" s="218"/>
      <c r="TLS2197" s="218"/>
      <c r="TLT2197" s="218"/>
      <c r="TLU2197" s="218"/>
      <c r="TLV2197" s="218"/>
      <c r="TLW2197" s="218"/>
      <c r="TLX2197" s="218"/>
      <c r="TLY2197" s="218"/>
      <c r="TLZ2197" s="218"/>
      <c r="TMA2197" s="218"/>
      <c r="TMB2197" s="218"/>
      <c r="TMC2197" s="218"/>
      <c r="TMD2197" s="218"/>
      <c r="TME2197" s="218"/>
      <c r="TMF2197" s="218"/>
      <c r="TMG2197" s="218"/>
      <c r="TMH2197" s="218"/>
      <c r="TMI2197" s="218"/>
      <c r="TMJ2197" s="218"/>
      <c r="TMK2197" s="218"/>
      <c r="TML2197" s="218"/>
      <c r="TMM2197" s="218"/>
      <c r="TMN2197" s="218"/>
      <c r="TMO2197" s="218"/>
      <c r="TMP2197" s="218"/>
      <c r="TMQ2197" s="218"/>
      <c r="TMR2197" s="218"/>
      <c r="TMS2197" s="218"/>
      <c r="TMT2197" s="218"/>
      <c r="TMU2197" s="218"/>
      <c r="TMV2197" s="218"/>
      <c r="TMW2197" s="218"/>
      <c r="TMX2197" s="218"/>
      <c r="TMY2197" s="218"/>
      <c r="TMZ2197" s="218"/>
      <c r="TNA2197" s="218"/>
      <c r="TNB2197" s="218"/>
      <c r="TNC2197" s="218"/>
      <c r="TND2197" s="218"/>
      <c r="TNE2197" s="218"/>
      <c r="TNF2197" s="218"/>
      <c r="TNG2197" s="218"/>
      <c r="TNH2197" s="218"/>
      <c r="TNI2197" s="218"/>
      <c r="TNJ2197" s="218"/>
      <c r="TNK2197" s="218"/>
      <c r="TNL2197" s="218"/>
      <c r="TNM2197" s="218"/>
      <c r="TNN2197" s="218"/>
      <c r="TNO2197" s="218"/>
      <c r="TNP2197" s="218"/>
      <c r="TNQ2197" s="218"/>
      <c r="TNR2197" s="218"/>
      <c r="TNS2197" s="218"/>
      <c r="TNT2197" s="218"/>
      <c r="TNU2197" s="218"/>
      <c r="TNV2197" s="218"/>
      <c r="TNW2197" s="218"/>
      <c r="TNX2197" s="218"/>
      <c r="TNY2197" s="218"/>
      <c r="TNZ2197" s="218"/>
      <c r="TOA2197" s="218"/>
      <c r="TOB2197" s="218"/>
      <c r="TOC2197" s="218"/>
      <c r="TOD2197" s="218"/>
      <c r="TOE2197" s="218"/>
      <c r="TOF2197" s="218"/>
      <c r="TOG2197" s="218"/>
      <c r="TOH2197" s="218"/>
      <c r="TOI2197" s="218"/>
      <c r="TOJ2197" s="218"/>
      <c r="TOK2197" s="218"/>
      <c r="TOL2197" s="218"/>
      <c r="TOM2197" s="218"/>
      <c r="TON2197" s="218"/>
      <c r="TOO2197" s="218"/>
      <c r="TOP2197" s="218"/>
      <c r="TOQ2197" s="218"/>
      <c r="TOR2197" s="218"/>
      <c r="TOS2197" s="218"/>
      <c r="TOT2197" s="218"/>
      <c r="TOU2197" s="218"/>
      <c r="TOV2197" s="218"/>
      <c r="TOW2197" s="218"/>
      <c r="TOX2197" s="218"/>
      <c r="TOY2197" s="218"/>
      <c r="TOZ2197" s="218"/>
      <c r="TPA2197" s="218"/>
      <c r="TPB2197" s="218"/>
      <c r="TPC2197" s="218"/>
      <c r="TPD2197" s="218"/>
      <c r="TPE2197" s="218"/>
      <c r="TPF2197" s="218"/>
      <c r="TPG2197" s="218"/>
      <c r="TPH2197" s="218"/>
      <c r="TPI2197" s="218"/>
      <c r="TPJ2197" s="218"/>
      <c r="TPK2197" s="218"/>
      <c r="TPL2197" s="218"/>
      <c r="TPM2197" s="218"/>
      <c r="TPN2197" s="218"/>
      <c r="TPO2197" s="218"/>
      <c r="TPP2197" s="218"/>
      <c r="TPQ2197" s="218"/>
      <c r="TPR2197" s="218"/>
      <c r="TPS2197" s="218"/>
      <c r="TPT2197" s="218"/>
      <c r="TPU2197" s="218"/>
      <c r="TPV2197" s="218"/>
      <c r="TPW2197" s="218"/>
      <c r="TPX2197" s="218"/>
      <c r="TPY2197" s="218"/>
      <c r="TPZ2197" s="218"/>
      <c r="TQA2197" s="218"/>
      <c r="TQB2197" s="218"/>
      <c r="TQC2197" s="218"/>
      <c r="TQD2197" s="218"/>
      <c r="TQE2197" s="218"/>
      <c r="TQF2197" s="218"/>
      <c r="TQG2197" s="218"/>
      <c r="TQH2197" s="218"/>
      <c r="TQI2197" s="218"/>
      <c r="TQJ2197" s="218"/>
      <c r="TQK2197" s="218"/>
      <c r="TQL2197" s="218"/>
      <c r="TQM2197" s="218"/>
      <c r="TQN2197" s="218"/>
      <c r="TQO2197" s="218"/>
      <c r="TQP2197" s="218"/>
      <c r="TQQ2197" s="218"/>
      <c r="TQR2197" s="218"/>
      <c r="TQS2197" s="218"/>
      <c r="TQT2197" s="218"/>
      <c r="TQU2197" s="218"/>
      <c r="TQV2197" s="218"/>
      <c r="TQW2197" s="218"/>
      <c r="TQX2197" s="218"/>
      <c r="TQY2197" s="218"/>
      <c r="TQZ2197" s="218"/>
      <c r="TRA2197" s="218"/>
      <c r="TRB2197" s="218"/>
      <c r="TRC2197" s="218"/>
      <c r="TRD2197" s="218"/>
      <c r="TRE2197" s="218"/>
      <c r="TRF2197" s="218"/>
      <c r="TRG2197" s="218"/>
      <c r="TRH2197" s="218"/>
      <c r="TRI2197" s="218"/>
      <c r="TRJ2197" s="218"/>
      <c r="TRK2197" s="218"/>
      <c r="TRL2197" s="218"/>
      <c r="TRM2197" s="218"/>
      <c r="TRN2197" s="218"/>
      <c r="TRO2197" s="218"/>
      <c r="TRP2197" s="218"/>
      <c r="TRQ2197" s="218"/>
      <c r="TRR2197" s="218"/>
      <c r="TRS2197" s="218"/>
      <c r="TRT2197" s="218"/>
      <c r="TRU2197" s="218"/>
      <c r="TRV2197" s="218"/>
      <c r="TRW2197" s="218"/>
      <c r="TRX2197" s="218"/>
      <c r="TRY2197" s="218"/>
      <c r="TRZ2197" s="218"/>
      <c r="TSA2197" s="218"/>
      <c r="TSB2197" s="218"/>
      <c r="TSC2197" s="218"/>
      <c r="TSD2197" s="218"/>
      <c r="TSE2197" s="218"/>
      <c r="TSF2197" s="218"/>
      <c r="TSG2197" s="218"/>
      <c r="TSH2197" s="218"/>
      <c r="TSI2197" s="218"/>
      <c r="TSJ2197" s="218"/>
      <c r="TSK2197" s="218"/>
      <c r="TSL2197" s="218"/>
      <c r="TSM2197" s="218"/>
      <c r="TSN2197" s="218"/>
      <c r="TSO2197" s="218"/>
      <c r="TSP2197" s="218"/>
      <c r="TSQ2197" s="218"/>
      <c r="TSR2197" s="218"/>
      <c r="TSS2197" s="218"/>
      <c r="TST2197" s="218"/>
      <c r="TSU2197" s="218"/>
      <c r="TSV2197" s="218"/>
      <c r="TSW2197" s="218"/>
      <c r="TSX2197" s="218"/>
      <c r="TSY2197" s="218"/>
      <c r="TSZ2197" s="218"/>
      <c r="TTA2197" s="218"/>
      <c r="TTB2197" s="218"/>
      <c r="TTC2197" s="218"/>
      <c r="TTD2197" s="218"/>
      <c r="TTE2197" s="218"/>
      <c r="TTF2197" s="218"/>
      <c r="TTG2197" s="218"/>
      <c r="TTH2197" s="218"/>
      <c r="TTI2197" s="218"/>
      <c r="TTJ2197" s="218"/>
      <c r="TTK2197" s="218"/>
      <c r="TTL2197" s="218"/>
      <c r="TTM2197" s="218"/>
      <c r="TTN2197" s="218"/>
      <c r="TTO2197" s="218"/>
      <c r="TTP2197" s="218"/>
      <c r="TTQ2197" s="218"/>
      <c r="TTR2197" s="218"/>
      <c r="TTS2197" s="218"/>
      <c r="TTT2197" s="218"/>
      <c r="TTU2197" s="218"/>
      <c r="TTV2197" s="218"/>
      <c r="TTW2197" s="218"/>
      <c r="TTX2197" s="218"/>
      <c r="TTY2197" s="218"/>
      <c r="TTZ2197" s="218"/>
      <c r="TUA2197" s="218"/>
      <c r="TUB2197" s="218"/>
      <c r="TUC2197" s="218"/>
      <c r="TUD2197" s="218"/>
      <c r="TUE2197" s="218"/>
      <c r="TUF2197" s="218"/>
      <c r="TUG2197" s="218"/>
      <c r="TUH2197" s="218"/>
      <c r="TUI2197" s="218"/>
      <c r="TUJ2197" s="218"/>
      <c r="TUK2197" s="218"/>
      <c r="TUL2197" s="218"/>
      <c r="TUM2197" s="218"/>
      <c r="TUN2197" s="218"/>
      <c r="TUO2197" s="218"/>
      <c r="TUP2197" s="218"/>
      <c r="TUQ2197" s="218"/>
      <c r="TUR2197" s="218"/>
      <c r="TUS2197" s="218"/>
      <c r="TUT2197" s="218"/>
      <c r="TUU2197" s="218"/>
      <c r="TUV2197" s="218"/>
      <c r="TUW2197" s="218"/>
      <c r="TUX2197" s="218"/>
      <c r="TUY2197" s="218"/>
      <c r="TUZ2197" s="218"/>
      <c r="TVA2197" s="218"/>
      <c r="TVB2197" s="218"/>
      <c r="TVC2197" s="218"/>
      <c r="TVD2197" s="218"/>
      <c r="TVE2197" s="218"/>
      <c r="TVF2197" s="218"/>
      <c r="TVG2197" s="218"/>
      <c r="TVH2197" s="218"/>
      <c r="TVI2197" s="218"/>
      <c r="TVJ2197" s="218"/>
      <c r="TVK2197" s="218"/>
      <c r="TVL2197" s="218"/>
      <c r="TVM2197" s="218"/>
      <c r="TVN2197" s="218"/>
      <c r="TVO2197" s="218"/>
      <c r="TVP2197" s="218"/>
      <c r="TVQ2197" s="218"/>
      <c r="TVR2197" s="218"/>
      <c r="TVS2197" s="218"/>
      <c r="TVT2197" s="218"/>
      <c r="TVU2197" s="218"/>
      <c r="TVV2197" s="218"/>
      <c r="TVW2197" s="218"/>
      <c r="TVX2197" s="218"/>
      <c r="TVY2197" s="218"/>
      <c r="TVZ2197" s="218"/>
      <c r="TWA2197" s="218"/>
      <c r="TWB2197" s="218"/>
      <c r="TWC2197" s="218"/>
      <c r="TWD2197" s="218"/>
      <c r="TWE2197" s="218"/>
      <c r="TWF2197" s="218"/>
      <c r="TWG2197" s="218"/>
      <c r="TWH2197" s="218"/>
      <c r="TWI2197" s="218"/>
      <c r="TWJ2197" s="218"/>
      <c r="TWK2197" s="218"/>
      <c r="TWL2197" s="218"/>
      <c r="TWM2197" s="218"/>
      <c r="TWN2197" s="218"/>
      <c r="TWO2197" s="218"/>
      <c r="TWP2197" s="218"/>
      <c r="TWQ2197" s="218"/>
      <c r="TWR2197" s="218"/>
      <c r="TWS2197" s="218"/>
      <c r="TWT2197" s="218"/>
      <c r="TWU2197" s="218"/>
      <c r="TWV2197" s="218"/>
      <c r="TWW2197" s="218"/>
      <c r="TWX2197" s="218"/>
      <c r="TWY2197" s="218"/>
      <c r="TWZ2197" s="218"/>
      <c r="TXA2197" s="218"/>
      <c r="TXB2197" s="218"/>
      <c r="TXC2197" s="218"/>
      <c r="TXD2197" s="218"/>
      <c r="TXE2197" s="218"/>
      <c r="TXF2197" s="218"/>
      <c r="TXG2197" s="218"/>
      <c r="TXH2197" s="218"/>
      <c r="TXI2197" s="218"/>
      <c r="TXJ2197" s="218"/>
      <c r="TXK2197" s="218"/>
      <c r="TXL2197" s="218"/>
      <c r="TXM2197" s="218"/>
      <c r="TXN2197" s="218"/>
      <c r="TXO2197" s="218"/>
      <c r="TXP2197" s="218"/>
      <c r="TXQ2197" s="218"/>
      <c r="TXR2197" s="218"/>
      <c r="TXS2197" s="218"/>
      <c r="TXT2197" s="218"/>
      <c r="TXU2197" s="218"/>
      <c r="TXV2197" s="218"/>
      <c r="TXW2197" s="218"/>
      <c r="TXX2197" s="218"/>
      <c r="TXY2197" s="218"/>
      <c r="TXZ2197" s="218"/>
      <c r="TYA2197" s="218"/>
      <c r="TYB2197" s="218"/>
      <c r="TYC2197" s="218"/>
      <c r="TYD2197" s="218"/>
      <c r="TYE2197" s="218"/>
      <c r="TYF2197" s="218"/>
      <c r="TYG2197" s="218"/>
      <c r="TYH2197" s="218"/>
      <c r="TYI2197" s="218"/>
      <c r="TYJ2197" s="218"/>
      <c r="TYK2197" s="218"/>
      <c r="TYL2197" s="218"/>
      <c r="TYM2197" s="218"/>
      <c r="TYN2197" s="218"/>
      <c r="TYO2197" s="218"/>
      <c r="TYP2197" s="218"/>
      <c r="TYQ2197" s="218"/>
      <c r="TYR2197" s="218"/>
      <c r="TYS2197" s="218"/>
      <c r="TYT2197" s="218"/>
      <c r="TYU2197" s="218"/>
      <c r="TYV2197" s="218"/>
      <c r="TYW2197" s="218"/>
      <c r="TYX2197" s="218"/>
      <c r="TYY2197" s="218"/>
      <c r="TYZ2197" s="218"/>
      <c r="TZA2197" s="218"/>
      <c r="TZB2197" s="218"/>
      <c r="TZC2197" s="218"/>
      <c r="TZD2197" s="218"/>
      <c r="TZE2197" s="218"/>
      <c r="TZF2197" s="218"/>
      <c r="TZG2197" s="218"/>
      <c r="TZH2197" s="218"/>
      <c r="TZI2197" s="218"/>
      <c r="TZJ2197" s="218"/>
      <c r="TZK2197" s="218"/>
      <c r="TZL2197" s="218"/>
      <c r="TZM2197" s="218"/>
      <c r="TZN2197" s="218"/>
      <c r="TZO2197" s="218"/>
      <c r="TZP2197" s="218"/>
      <c r="TZQ2197" s="218"/>
      <c r="TZR2197" s="218"/>
      <c r="TZS2197" s="218"/>
      <c r="TZT2197" s="218"/>
      <c r="TZU2197" s="218"/>
      <c r="TZV2197" s="218"/>
      <c r="TZW2197" s="218"/>
      <c r="TZX2197" s="218"/>
      <c r="TZY2197" s="218"/>
      <c r="TZZ2197" s="218"/>
      <c r="UAA2197" s="218"/>
      <c r="UAB2197" s="218"/>
      <c r="UAC2197" s="218"/>
      <c r="UAD2197" s="218"/>
      <c r="UAE2197" s="218"/>
      <c r="UAF2197" s="218"/>
      <c r="UAG2197" s="218"/>
      <c r="UAH2197" s="218"/>
      <c r="UAI2197" s="218"/>
      <c r="UAJ2197" s="218"/>
      <c r="UAK2197" s="218"/>
      <c r="UAL2197" s="218"/>
      <c r="UAM2197" s="218"/>
      <c r="UAN2197" s="218"/>
      <c r="UAO2197" s="218"/>
      <c r="UAP2197" s="218"/>
      <c r="UAQ2197" s="218"/>
      <c r="UAR2197" s="218"/>
      <c r="UAS2197" s="218"/>
      <c r="UAT2197" s="218"/>
      <c r="UAU2197" s="218"/>
      <c r="UAV2197" s="218"/>
      <c r="UAW2197" s="218"/>
      <c r="UAX2197" s="218"/>
      <c r="UAY2197" s="218"/>
      <c r="UAZ2197" s="218"/>
      <c r="UBA2197" s="218"/>
      <c r="UBB2197" s="218"/>
      <c r="UBC2197" s="218"/>
      <c r="UBD2197" s="218"/>
      <c r="UBE2197" s="218"/>
      <c r="UBF2197" s="218"/>
      <c r="UBG2197" s="218"/>
      <c r="UBH2197" s="218"/>
      <c r="UBI2197" s="218"/>
      <c r="UBJ2197" s="218"/>
      <c r="UBK2197" s="218"/>
      <c r="UBL2197" s="218"/>
      <c r="UBM2197" s="218"/>
      <c r="UBN2197" s="218"/>
      <c r="UBO2197" s="218"/>
      <c r="UBP2197" s="218"/>
      <c r="UBQ2197" s="218"/>
      <c r="UBR2197" s="218"/>
      <c r="UBS2197" s="218"/>
      <c r="UBT2197" s="218"/>
      <c r="UBU2197" s="218"/>
      <c r="UBV2197" s="218"/>
      <c r="UBW2197" s="218"/>
      <c r="UBX2197" s="218"/>
      <c r="UBY2197" s="218"/>
      <c r="UBZ2197" s="218"/>
      <c r="UCA2197" s="218"/>
      <c r="UCB2197" s="218"/>
      <c r="UCC2197" s="218"/>
      <c r="UCD2197" s="218"/>
      <c r="UCE2197" s="218"/>
      <c r="UCF2197" s="218"/>
      <c r="UCG2197" s="218"/>
      <c r="UCH2197" s="218"/>
      <c r="UCI2197" s="218"/>
      <c r="UCJ2197" s="218"/>
      <c r="UCK2197" s="218"/>
      <c r="UCL2197" s="218"/>
      <c r="UCM2197" s="218"/>
      <c r="UCN2197" s="218"/>
      <c r="UCO2197" s="218"/>
      <c r="UCP2197" s="218"/>
      <c r="UCQ2197" s="218"/>
      <c r="UCR2197" s="218"/>
      <c r="UCS2197" s="218"/>
      <c r="UCT2197" s="218"/>
      <c r="UCU2197" s="218"/>
      <c r="UCV2197" s="218"/>
      <c r="UCW2197" s="218"/>
      <c r="UCX2197" s="218"/>
      <c r="UCY2197" s="218"/>
      <c r="UCZ2197" s="218"/>
      <c r="UDA2197" s="218"/>
      <c r="UDB2197" s="218"/>
      <c r="UDC2197" s="218"/>
      <c r="UDD2197" s="218"/>
      <c r="UDE2197" s="218"/>
      <c r="UDF2197" s="218"/>
      <c r="UDG2197" s="218"/>
      <c r="UDH2197" s="218"/>
      <c r="UDI2197" s="218"/>
      <c r="UDJ2197" s="218"/>
      <c r="UDK2197" s="218"/>
      <c r="UDL2197" s="218"/>
      <c r="UDM2197" s="218"/>
      <c r="UDN2197" s="218"/>
      <c r="UDO2197" s="218"/>
      <c r="UDP2197" s="218"/>
      <c r="UDQ2197" s="218"/>
      <c r="UDR2197" s="218"/>
      <c r="UDS2197" s="218"/>
      <c r="UDT2197" s="218"/>
      <c r="UDU2197" s="218"/>
      <c r="UDV2197" s="218"/>
      <c r="UDW2197" s="218"/>
      <c r="UDX2197" s="218"/>
      <c r="UDY2197" s="218"/>
      <c r="UDZ2197" s="218"/>
      <c r="UEA2197" s="218"/>
      <c r="UEB2197" s="218"/>
      <c r="UEC2197" s="218"/>
      <c r="UED2197" s="218"/>
      <c r="UEE2197" s="218"/>
      <c r="UEF2197" s="218"/>
      <c r="UEG2197" s="218"/>
      <c r="UEH2197" s="218"/>
      <c r="UEI2197" s="218"/>
      <c r="UEJ2197" s="218"/>
      <c r="UEK2197" s="218"/>
      <c r="UEL2197" s="218"/>
      <c r="UEM2197" s="218"/>
      <c r="UEN2197" s="218"/>
      <c r="UEO2197" s="218"/>
      <c r="UEP2197" s="218"/>
      <c r="UEQ2197" s="218"/>
      <c r="UER2197" s="218"/>
      <c r="UES2197" s="218"/>
      <c r="UET2197" s="218"/>
      <c r="UEU2197" s="218"/>
      <c r="UEV2197" s="218"/>
      <c r="UEW2197" s="218"/>
      <c r="UEX2197" s="218"/>
      <c r="UEY2197" s="218"/>
      <c r="UEZ2197" s="218"/>
      <c r="UFA2197" s="218"/>
      <c r="UFB2197" s="218"/>
      <c r="UFC2197" s="218"/>
      <c r="UFD2197" s="218"/>
      <c r="UFE2197" s="218"/>
      <c r="UFF2197" s="218"/>
      <c r="UFG2197" s="218"/>
      <c r="UFH2197" s="218"/>
      <c r="UFI2197" s="218"/>
      <c r="UFJ2197" s="218"/>
      <c r="UFK2197" s="218"/>
      <c r="UFL2197" s="218"/>
      <c r="UFM2197" s="218"/>
      <c r="UFN2197" s="218"/>
      <c r="UFO2197" s="218"/>
      <c r="UFP2197" s="218"/>
      <c r="UFQ2197" s="218"/>
      <c r="UFR2197" s="218"/>
      <c r="UFS2197" s="218"/>
      <c r="UFT2197" s="218"/>
      <c r="UFU2197" s="218"/>
      <c r="UFV2197" s="218"/>
      <c r="UFW2197" s="218"/>
      <c r="UFX2197" s="218"/>
      <c r="UFY2197" s="218"/>
      <c r="UFZ2197" s="218"/>
      <c r="UGA2197" s="218"/>
      <c r="UGB2197" s="218"/>
      <c r="UGC2197" s="218"/>
      <c r="UGD2197" s="218"/>
      <c r="UGE2197" s="218"/>
      <c r="UGF2197" s="218"/>
      <c r="UGG2197" s="218"/>
      <c r="UGH2197" s="218"/>
      <c r="UGI2197" s="218"/>
      <c r="UGJ2197" s="218"/>
      <c r="UGK2197" s="218"/>
      <c r="UGL2197" s="218"/>
      <c r="UGM2197" s="218"/>
      <c r="UGN2197" s="218"/>
      <c r="UGO2197" s="218"/>
      <c r="UGP2197" s="218"/>
      <c r="UGQ2197" s="218"/>
      <c r="UGR2197" s="218"/>
      <c r="UGS2197" s="218"/>
      <c r="UGT2197" s="218"/>
      <c r="UGU2197" s="218"/>
      <c r="UGV2197" s="218"/>
      <c r="UGW2197" s="218"/>
      <c r="UGX2197" s="218"/>
      <c r="UGY2197" s="218"/>
      <c r="UGZ2197" s="218"/>
      <c r="UHA2197" s="218"/>
      <c r="UHB2197" s="218"/>
      <c r="UHC2197" s="218"/>
      <c r="UHD2197" s="218"/>
      <c r="UHE2197" s="218"/>
      <c r="UHF2197" s="218"/>
      <c r="UHG2197" s="218"/>
      <c r="UHH2197" s="218"/>
      <c r="UHI2197" s="218"/>
      <c r="UHJ2197" s="218"/>
      <c r="UHK2197" s="218"/>
      <c r="UHL2197" s="218"/>
      <c r="UHM2197" s="218"/>
      <c r="UHN2197" s="218"/>
      <c r="UHO2197" s="218"/>
      <c r="UHP2197" s="218"/>
      <c r="UHQ2197" s="218"/>
      <c r="UHR2197" s="218"/>
      <c r="UHS2197" s="218"/>
      <c r="UHT2197" s="218"/>
      <c r="UHU2197" s="218"/>
      <c r="UHV2197" s="218"/>
      <c r="UHW2197" s="218"/>
      <c r="UHX2197" s="218"/>
      <c r="UHY2197" s="218"/>
      <c r="UHZ2197" s="218"/>
      <c r="UIA2197" s="218"/>
      <c r="UIB2197" s="218"/>
      <c r="UIC2197" s="218"/>
      <c r="UID2197" s="218"/>
      <c r="UIE2197" s="218"/>
      <c r="UIF2197" s="218"/>
      <c r="UIG2197" s="218"/>
      <c r="UIH2197" s="218"/>
      <c r="UII2197" s="218"/>
      <c r="UIJ2197" s="218"/>
      <c r="UIK2197" s="218"/>
      <c r="UIL2197" s="218"/>
      <c r="UIM2197" s="218"/>
      <c r="UIN2197" s="218"/>
      <c r="UIO2197" s="218"/>
      <c r="UIP2197" s="218"/>
      <c r="UIQ2197" s="218"/>
      <c r="UIR2197" s="218"/>
      <c r="UIS2197" s="218"/>
      <c r="UIT2197" s="218"/>
      <c r="UIU2197" s="218"/>
      <c r="UIV2197" s="218"/>
      <c r="UIW2197" s="218"/>
      <c r="UIX2197" s="218"/>
      <c r="UIY2197" s="218"/>
      <c r="UIZ2197" s="218"/>
      <c r="UJA2197" s="218"/>
      <c r="UJB2197" s="218"/>
      <c r="UJC2197" s="218"/>
      <c r="UJD2197" s="218"/>
      <c r="UJE2197" s="218"/>
      <c r="UJF2197" s="218"/>
      <c r="UJG2197" s="218"/>
      <c r="UJH2197" s="218"/>
      <c r="UJI2197" s="218"/>
      <c r="UJJ2197" s="218"/>
      <c r="UJK2197" s="218"/>
      <c r="UJL2197" s="218"/>
      <c r="UJM2197" s="218"/>
      <c r="UJN2197" s="218"/>
      <c r="UJO2197" s="218"/>
      <c r="UJP2197" s="218"/>
      <c r="UJQ2197" s="218"/>
      <c r="UJR2197" s="218"/>
      <c r="UJS2197" s="218"/>
      <c r="UJT2197" s="218"/>
      <c r="UJU2197" s="218"/>
      <c r="UJV2197" s="218"/>
      <c r="UJW2197" s="218"/>
      <c r="UJX2197" s="218"/>
      <c r="UJY2197" s="218"/>
      <c r="UJZ2197" s="218"/>
      <c r="UKA2197" s="218"/>
      <c r="UKB2197" s="218"/>
      <c r="UKC2197" s="218"/>
      <c r="UKD2197" s="218"/>
      <c r="UKE2197" s="218"/>
      <c r="UKF2197" s="218"/>
      <c r="UKG2197" s="218"/>
      <c r="UKH2197" s="218"/>
      <c r="UKI2197" s="218"/>
      <c r="UKJ2197" s="218"/>
      <c r="UKK2197" s="218"/>
      <c r="UKL2197" s="218"/>
      <c r="UKM2197" s="218"/>
      <c r="UKN2197" s="218"/>
      <c r="UKO2197" s="218"/>
      <c r="UKP2197" s="218"/>
      <c r="UKQ2197" s="218"/>
      <c r="UKR2197" s="218"/>
      <c r="UKS2197" s="218"/>
      <c r="UKT2197" s="218"/>
      <c r="UKU2197" s="218"/>
      <c r="UKV2197" s="218"/>
      <c r="UKW2197" s="218"/>
      <c r="UKX2197" s="218"/>
      <c r="UKY2197" s="218"/>
      <c r="UKZ2197" s="218"/>
      <c r="ULA2197" s="218"/>
      <c r="ULB2197" s="218"/>
      <c r="ULC2197" s="218"/>
      <c r="ULD2197" s="218"/>
      <c r="ULE2197" s="218"/>
      <c r="ULF2197" s="218"/>
      <c r="ULG2197" s="218"/>
      <c r="ULH2197" s="218"/>
      <c r="ULI2197" s="218"/>
      <c r="ULJ2197" s="218"/>
      <c r="ULK2197" s="218"/>
      <c r="ULL2197" s="218"/>
      <c r="ULM2197" s="218"/>
      <c r="ULN2197" s="218"/>
      <c r="ULO2197" s="218"/>
      <c r="ULP2197" s="218"/>
      <c r="ULQ2197" s="218"/>
      <c r="ULR2197" s="218"/>
      <c r="ULS2197" s="218"/>
      <c r="ULT2197" s="218"/>
      <c r="ULU2197" s="218"/>
      <c r="ULV2197" s="218"/>
      <c r="ULW2197" s="218"/>
      <c r="ULX2197" s="218"/>
      <c r="ULY2197" s="218"/>
      <c r="ULZ2197" s="218"/>
      <c r="UMA2197" s="218"/>
      <c r="UMB2197" s="218"/>
      <c r="UMC2197" s="218"/>
      <c r="UMD2197" s="218"/>
      <c r="UME2197" s="218"/>
      <c r="UMF2197" s="218"/>
      <c r="UMG2197" s="218"/>
      <c r="UMH2197" s="218"/>
      <c r="UMI2197" s="218"/>
      <c r="UMJ2197" s="218"/>
      <c r="UMK2197" s="218"/>
      <c r="UML2197" s="218"/>
      <c r="UMM2197" s="218"/>
      <c r="UMN2197" s="218"/>
      <c r="UMO2197" s="218"/>
      <c r="UMP2197" s="218"/>
      <c r="UMQ2197" s="218"/>
      <c r="UMR2197" s="218"/>
      <c r="UMS2197" s="218"/>
      <c r="UMT2197" s="218"/>
      <c r="UMU2197" s="218"/>
      <c r="UMV2197" s="218"/>
      <c r="UMW2197" s="218"/>
      <c r="UMX2197" s="218"/>
      <c r="UMY2197" s="218"/>
      <c r="UMZ2197" s="218"/>
      <c r="UNA2197" s="218"/>
      <c r="UNB2197" s="218"/>
      <c r="UNC2197" s="218"/>
      <c r="UND2197" s="218"/>
      <c r="UNE2197" s="218"/>
      <c r="UNF2197" s="218"/>
      <c r="UNG2197" s="218"/>
      <c r="UNH2197" s="218"/>
      <c r="UNI2197" s="218"/>
      <c r="UNJ2197" s="218"/>
      <c r="UNK2197" s="218"/>
      <c r="UNL2197" s="218"/>
      <c r="UNM2197" s="218"/>
      <c r="UNN2197" s="218"/>
      <c r="UNO2197" s="218"/>
      <c r="UNP2197" s="218"/>
      <c r="UNQ2197" s="218"/>
      <c r="UNR2197" s="218"/>
      <c r="UNS2197" s="218"/>
      <c r="UNT2197" s="218"/>
      <c r="UNU2197" s="218"/>
      <c r="UNV2197" s="218"/>
      <c r="UNW2197" s="218"/>
      <c r="UNX2197" s="218"/>
      <c r="UNY2197" s="218"/>
      <c r="UNZ2197" s="218"/>
      <c r="UOA2197" s="218"/>
      <c r="UOB2197" s="218"/>
      <c r="UOC2197" s="218"/>
      <c r="UOD2197" s="218"/>
      <c r="UOE2197" s="218"/>
      <c r="UOF2197" s="218"/>
      <c r="UOG2197" s="218"/>
      <c r="UOH2197" s="218"/>
      <c r="UOI2197" s="218"/>
      <c r="UOJ2197" s="218"/>
      <c r="UOK2197" s="218"/>
      <c r="UOL2197" s="218"/>
      <c r="UOM2197" s="218"/>
      <c r="UON2197" s="218"/>
      <c r="UOO2197" s="218"/>
      <c r="UOP2197" s="218"/>
      <c r="UOQ2197" s="218"/>
      <c r="UOR2197" s="218"/>
      <c r="UOS2197" s="218"/>
      <c r="UOT2197" s="218"/>
      <c r="UOU2197" s="218"/>
      <c r="UOV2197" s="218"/>
      <c r="UOW2197" s="218"/>
      <c r="UOX2197" s="218"/>
      <c r="UOY2197" s="218"/>
      <c r="UOZ2197" s="218"/>
      <c r="UPA2197" s="218"/>
      <c r="UPB2197" s="218"/>
      <c r="UPC2197" s="218"/>
      <c r="UPD2197" s="218"/>
      <c r="UPE2197" s="218"/>
      <c r="UPF2197" s="218"/>
      <c r="UPG2197" s="218"/>
      <c r="UPH2197" s="218"/>
      <c r="UPI2197" s="218"/>
      <c r="UPJ2197" s="218"/>
      <c r="UPK2197" s="218"/>
      <c r="UPL2197" s="218"/>
      <c r="UPM2197" s="218"/>
      <c r="UPN2197" s="218"/>
      <c r="UPO2197" s="218"/>
      <c r="UPP2197" s="218"/>
      <c r="UPQ2197" s="218"/>
      <c r="UPR2197" s="218"/>
      <c r="UPS2197" s="218"/>
      <c r="UPT2197" s="218"/>
      <c r="UPU2197" s="218"/>
      <c r="UPV2197" s="218"/>
      <c r="UPW2197" s="218"/>
      <c r="UPX2197" s="218"/>
      <c r="UPY2197" s="218"/>
      <c r="UPZ2197" s="218"/>
      <c r="UQA2197" s="218"/>
      <c r="UQB2197" s="218"/>
      <c r="UQC2197" s="218"/>
      <c r="UQD2197" s="218"/>
      <c r="UQE2197" s="218"/>
      <c r="UQF2197" s="218"/>
      <c r="UQG2197" s="218"/>
      <c r="UQH2197" s="218"/>
      <c r="UQI2197" s="218"/>
      <c r="UQJ2197" s="218"/>
      <c r="UQK2197" s="218"/>
      <c r="UQL2197" s="218"/>
      <c r="UQM2197" s="218"/>
      <c r="UQN2197" s="218"/>
      <c r="UQO2197" s="218"/>
      <c r="UQP2197" s="218"/>
      <c r="UQQ2197" s="218"/>
      <c r="UQR2197" s="218"/>
      <c r="UQS2197" s="218"/>
      <c r="UQT2197" s="218"/>
      <c r="UQU2197" s="218"/>
      <c r="UQV2197" s="218"/>
      <c r="UQW2197" s="218"/>
      <c r="UQX2197" s="218"/>
      <c r="UQY2197" s="218"/>
      <c r="UQZ2197" s="218"/>
      <c r="URA2197" s="218"/>
      <c r="URB2197" s="218"/>
      <c r="URC2197" s="218"/>
      <c r="URD2197" s="218"/>
      <c r="URE2197" s="218"/>
      <c r="URF2197" s="218"/>
      <c r="URG2197" s="218"/>
      <c r="URH2197" s="218"/>
      <c r="URI2197" s="218"/>
      <c r="URJ2197" s="218"/>
      <c r="URK2197" s="218"/>
      <c r="URL2197" s="218"/>
      <c r="URM2197" s="218"/>
      <c r="URN2197" s="218"/>
      <c r="URO2197" s="218"/>
      <c r="URP2197" s="218"/>
      <c r="URQ2197" s="218"/>
      <c r="URR2197" s="218"/>
      <c r="URS2197" s="218"/>
      <c r="URT2197" s="218"/>
      <c r="URU2197" s="218"/>
      <c r="URV2197" s="218"/>
      <c r="URW2197" s="218"/>
      <c r="URX2197" s="218"/>
      <c r="URY2197" s="218"/>
      <c r="URZ2197" s="218"/>
      <c r="USA2197" s="218"/>
      <c r="USB2197" s="218"/>
      <c r="USC2197" s="218"/>
      <c r="USD2197" s="218"/>
      <c r="USE2197" s="218"/>
      <c r="USF2197" s="218"/>
      <c r="USG2197" s="218"/>
      <c r="USH2197" s="218"/>
      <c r="USI2197" s="218"/>
      <c r="USJ2197" s="218"/>
      <c r="USK2197" s="218"/>
      <c r="USL2197" s="218"/>
      <c r="USM2197" s="218"/>
      <c r="USN2197" s="218"/>
      <c r="USO2197" s="218"/>
      <c r="USP2197" s="218"/>
      <c r="USQ2197" s="218"/>
      <c r="USR2197" s="218"/>
      <c r="USS2197" s="218"/>
      <c r="UST2197" s="218"/>
      <c r="USU2197" s="218"/>
      <c r="USV2197" s="218"/>
      <c r="USW2197" s="218"/>
      <c r="USX2197" s="218"/>
      <c r="USY2197" s="218"/>
      <c r="USZ2197" s="218"/>
      <c r="UTA2197" s="218"/>
      <c r="UTB2197" s="218"/>
      <c r="UTC2197" s="218"/>
      <c r="UTD2197" s="218"/>
      <c r="UTE2197" s="218"/>
      <c r="UTF2197" s="218"/>
      <c r="UTG2197" s="218"/>
      <c r="UTH2197" s="218"/>
      <c r="UTI2197" s="218"/>
      <c r="UTJ2197" s="218"/>
      <c r="UTK2197" s="218"/>
      <c r="UTL2197" s="218"/>
      <c r="UTM2197" s="218"/>
      <c r="UTN2197" s="218"/>
      <c r="UTO2197" s="218"/>
      <c r="UTP2197" s="218"/>
      <c r="UTQ2197" s="218"/>
      <c r="UTR2197" s="218"/>
      <c r="UTS2197" s="218"/>
      <c r="UTT2197" s="218"/>
      <c r="UTU2197" s="218"/>
      <c r="UTV2197" s="218"/>
      <c r="UTW2197" s="218"/>
      <c r="UTX2197" s="218"/>
      <c r="UTY2197" s="218"/>
      <c r="UTZ2197" s="218"/>
      <c r="UUA2197" s="218"/>
      <c r="UUB2197" s="218"/>
      <c r="UUC2197" s="218"/>
      <c r="UUD2197" s="218"/>
      <c r="UUE2197" s="218"/>
      <c r="UUF2197" s="218"/>
      <c r="UUG2197" s="218"/>
      <c r="UUH2197" s="218"/>
      <c r="UUI2197" s="218"/>
      <c r="UUJ2197" s="218"/>
      <c r="UUK2197" s="218"/>
      <c r="UUL2197" s="218"/>
      <c r="UUM2197" s="218"/>
      <c r="UUN2197" s="218"/>
      <c r="UUO2197" s="218"/>
      <c r="UUP2197" s="218"/>
      <c r="UUQ2197" s="218"/>
      <c r="UUR2197" s="218"/>
      <c r="UUS2197" s="218"/>
      <c r="UUT2197" s="218"/>
      <c r="UUU2197" s="218"/>
      <c r="UUV2197" s="218"/>
      <c r="UUW2197" s="218"/>
      <c r="UUX2197" s="218"/>
      <c r="UUY2197" s="218"/>
      <c r="UUZ2197" s="218"/>
      <c r="UVA2197" s="218"/>
      <c r="UVB2197" s="218"/>
      <c r="UVC2197" s="218"/>
      <c r="UVD2197" s="218"/>
      <c r="UVE2197" s="218"/>
      <c r="UVF2197" s="218"/>
      <c r="UVG2197" s="218"/>
      <c r="UVH2197" s="218"/>
      <c r="UVI2197" s="218"/>
      <c r="UVJ2197" s="218"/>
      <c r="UVK2197" s="218"/>
      <c r="UVL2197" s="218"/>
      <c r="UVM2197" s="218"/>
      <c r="UVN2197" s="218"/>
      <c r="UVO2197" s="218"/>
      <c r="UVP2197" s="218"/>
      <c r="UVQ2197" s="218"/>
      <c r="UVR2197" s="218"/>
      <c r="UVS2197" s="218"/>
      <c r="UVT2197" s="218"/>
      <c r="UVU2197" s="218"/>
      <c r="UVV2197" s="218"/>
      <c r="UVW2197" s="218"/>
      <c r="UVX2197" s="218"/>
      <c r="UVY2197" s="218"/>
      <c r="UVZ2197" s="218"/>
      <c r="UWA2197" s="218"/>
      <c r="UWB2197" s="218"/>
      <c r="UWC2197" s="218"/>
      <c r="UWD2197" s="218"/>
      <c r="UWE2197" s="218"/>
      <c r="UWF2197" s="218"/>
      <c r="UWG2197" s="218"/>
      <c r="UWH2197" s="218"/>
      <c r="UWI2197" s="218"/>
      <c r="UWJ2197" s="218"/>
      <c r="UWK2197" s="218"/>
      <c r="UWL2197" s="218"/>
      <c r="UWM2197" s="218"/>
      <c r="UWN2197" s="218"/>
      <c r="UWO2197" s="218"/>
      <c r="UWP2197" s="218"/>
      <c r="UWQ2197" s="218"/>
      <c r="UWR2197" s="218"/>
      <c r="UWS2197" s="218"/>
      <c r="UWT2197" s="218"/>
      <c r="UWU2197" s="218"/>
      <c r="UWV2197" s="218"/>
      <c r="UWW2197" s="218"/>
      <c r="UWX2197" s="218"/>
      <c r="UWY2197" s="218"/>
      <c r="UWZ2197" s="218"/>
      <c r="UXA2197" s="218"/>
      <c r="UXB2197" s="218"/>
      <c r="UXC2197" s="218"/>
      <c r="UXD2197" s="218"/>
      <c r="UXE2197" s="218"/>
      <c r="UXF2197" s="218"/>
      <c r="UXG2197" s="218"/>
      <c r="UXH2197" s="218"/>
      <c r="UXI2197" s="218"/>
      <c r="UXJ2197" s="218"/>
      <c r="UXK2197" s="218"/>
      <c r="UXL2197" s="218"/>
      <c r="UXM2197" s="218"/>
      <c r="UXN2197" s="218"/>
      <c r="UXO2197" s="218"/>
      <c r="UXP2197" s="218"/>
      <c r="UXQ2197" s="218"/>
      <c r="UXR2197" s="218"/>
      <c r="UXS2197" s="218"/>
      <c r="UXT2197" s="218"/>
      <c r="UXU2197" s="218"/>
      <c r="UXV2197" s="218"/>
      <c r="UXW2197" s="218"/>
      <c r="UXX2197" s="218"/>
      <c r="UXY2197" s="218"/>
      <c r="UXZ2197" s="218"/>
      <c r="UYA2197" s="218"/>
      <c r="UYB2197" s="218"/>
      <c r="UYC2197" s="218"/>
      <c r="UYD2197" s="218"/>
      <c r="UYE2197" s="218"/>
      <c r="UYF2197" s="218"/>
      <c r="UYG2197" s="218"/>
      <c r="UYH2197" s="218"/>
      <c r="UYI2197" s="218"/>
      <c r="UYJ2197" s="218"/>
      <c r="UYK2197" s="218"/>
      <c r="UYL2197" s="218"/>
      <c r="UYM2197" s="218"/>
      <c r="UYN2197" s="218"/>
      <c r="UYO2197" s="218"/>
      <c r="UYP2197" s="218"/>
      <c r="UYQ2197" s="218"/>
      <c r="UYR2197" s="218"/>
      <c r="UYS2197" s="218"/>
      <c r="UYT2197" s="218"/>
      <c r="UYU2197" s="218"/>
      <c r="UYV2197" s="218"/>
      <c r="UYW2197" s="218"/>
      <c r="UYX2197" s="218"/>
      <c r="UYY2197" s="218"/>
      <c r="UYZ2197" s="218"/>
      <c r="UZA2197" s="218"/>
      <c r="UZB2197" s="218"/>
      <c r="UZC2197" s="218"/>
      <c r="UZD2197" s="218"/>
      <c r="UZE2197" s="218"/>
      <c r="UZF2197" s="218"/>
      <c r="UZG2197" s="218"/>
      <c r="UZH2197" s="218"/>
      <c r="UZI2197" s="218"/>
      <c r="UZJ2197" s="218"/>
      <c r="UZK2197" s="218"/>
      <c r="UZL2197" s="218"/>
      <c r="UZM2197" s="218"/>
      <c r="UZN2197" s="218"/>
      <c r="UZO2197" s="218"/>
      <c r="UZP2197" s="218"/>
      <c r="UZQ2197" s="218"/>
      <c r="UZR2197" s="218"/>
      <c r="UZS2197" s="218"/>
      <c r="UZT2197" s="218"/>
      <c r="UZU2197" s="218"/>
      <c r="UZV2197" s="218"/>
      <c r="UZW2197" s="218"/>
      <c r="UZX2197" s="218"/>
      <c r="UZY2197" s="218"/>
      <c r="UZZ2197" s="218"/>
      <c r="VAA2197" s="218"/>
      <c r="VAB2197" s="218"/>
      <c r="VAC2197" s="218"/>
      <c r="VAD2197" s="218"/>
      <c r="VAE2197" s="218"/>
      <c r="VAF2197" s="218"/>
      <c r="VAG2197" s="218"/>
      <c r="VAH2197" s="218"/>
      <c r="VAI2197" s="218"/>
      <c r="VAJ2197" s="218"/>
      <c r="VAK2197" s="218"/>
      <c r="VAL2197" s="218"/>
      <c r="VAM2197" s="218"/>
      <c r="VAN2197" s="218"/>
      <c r="VAO2197" s="218"/>
      <c r="VAP2197" s="218"/>
      <c r="VAQ2197" s="218"/>
      <c r="VAR2197" s="218"/>
      <c r="VAS2197" s="218"/>
      <c r="VAT2197" s="218"/>
      <c r="VAU2197" s="218"/>
      <c r="VAV2197" s="218"/>
      <c r="VAW2197" s="218"/>
      <c r="VAX2197" s="218"/>
      <c r="VAY2197" s="218"/>
      <c r="VAZ2197" s="218"/>
      <c r="VBA2197" s="218"/>
      <c r="VBB2197" s="218"/>
      <c r="VBC2197" s="218"/>
      <c r="VBD2197" s="218"/>
      <c r="VBE2197" s="218"/>
      <c r="VBF2197" s="218"/>
      <c r="VBG2197" s="218"/>
      <c r="VBH2197" s="218"/>
      <c r="VBI2197" s="218"/>
      <c r="VBJ2197" s="218"/>
      <c r="VBK2197" s="218"/>
      <c r="VBL2197" s="218"/>
      <c r="VBM2197" s="218"/>
      <c r="VBN2197" s="218"/>
      <c r="VBO2197" s="218"/>
      <c r="VBP2197" s="218"/>
      <c r="VBQ2197" s="218"/>
      <c r="VBR2197" s="218"/>
      <c r="VBS2197" s="218"/>
      <c r="VBT2197" s="218"/>
      <c r="VBU2197" s="218"/>
      <c r="VBV2197" s="218"/>
      <c r="VBW2197" s="218"/>
      <c r="VBX2197" s="218"/>
      <c r="VBY2197" s="218"/>
      <c r="VBZ2197" s="218"/>
      <c r="VCA2197" s="218"/>
      <c r="VCB2197" s="218"/>
      <c r="VCC2197" s="218"/>
      <c r="VCD2197" s="218"/>
      <c r="VCE2197" s="218"/>
      <c r="VCF2197" s="218"/>
      <c r="VCG2197" s="218"/>
      <c r="VCH2197" s="218"/>
      <c r="VCI2197" s="218"/>
      <c r="VCJ2197" s="218"/>
      <c r="VCK2197" s="218"/>
      <c r="VCL2197" s="218"/>
      <c r="VCM2197" s="218"/>
      <c r="VCN2197" s="218"/>
      <c r="VCO2197" s="218"/>
      <c r="VCP2197" s="218"/>
      <c r="VCQ2197" s="218"/>
      <c r="VCR2197" s="218"/>
      <c r="VCS2197" s="218"/>
      <c r="VCT2197" s="218"/>
      <c r="VCU2197" s="218"/>
      <c r="VCV2197" s="218"/>
      <c r="VCW2197" s="218"/>
      <c r="VCX2197" s="218"/>
      <c r="VCY2197" s="218"/>
      <c r="VCZ2197" s="218"/>
      <c r="VDA2197" s="218"/>
      <c r="VDB2197" s="218"/>
      <c r="VDC2197" s="218"/>
      <c r="VDD2197" s="218"/>
      <c r="VDE2197" s="218"/>
      <c r="VDF2197" s="218"/>
      <c r="VDG2197" s="218"/>
      <c r="VDH2197" s="218"/>
      <c r="VDI2197" s="218"/>
      <c r="VDJ2197" s="218"/>
      <c r="VDK2197" s="218"/>
      <c r="VDL2197" s="218"/>
      <c r="VDM2197" s="218"/>
      <c r="VDN2197" s="218"/>
      <c r="VDO2197" s="218"/>
      <c r="VDP2197" s="218"/>
      <c r="VDQ2197" s="218"/>
      <c r="VDR2197" s="218"/>
      <c r="VDS2197" s="218"/>
      <c r="VDT2197" s="218"/>
      <c r="VDU2197" s="218"/>
      <c r="VDV2197" s="218"/>
      <c r="VDW2197" s="218"/>
      <c r="VDX2197" s="218"/>
      <c r="VDY2197" s="218"/>
      <c r="VDZ2197" s="218"/>
      <c r="VEA2197" s="218"/>
      <c r="VEB2197" s="218"/>
      <c r="VEC2197" s="218"/>
      <c r="VED2197" s="218"/>
      <c r="VEE2197" s="218"/>
      <c r="VEF2197" s="218"/>
      <c r="VEG2197" s="218"/>
      <c r="VEH2197" s="218"/>
      <c r="VEI2197" s="218"/>
      <c r="VEJ2197" s="218"/>
      <c r="VEK2197" s="218"/>
      <c r="VEL2197" s="218"/>
      <c r="VEM2197" s="218"/>
      <c r="VEN2197" s="218"/>
      <c r="VEO2197" s="218"/>
      <c r="VEP2197" s="218"/>
      <c r="VEQ2197" s="218"/>
      <c r="VER2197" s="218"/>
      <c r="VES2197" s="218"/>
      <c r="VET2197" s="218"/>
      <c r="VEU2197" s="218"/>
      <c r="VEV2197" s="218"/>
      <c r="VEW2197" s="218"/>
      <c r="VEX2197" s="218"/>
      <c r="VEY2197" s="218"/>
      <c r="VEZ2197" s="218"/>
      <c r="VFA2197" s="218"/>
      <c r="VFB2197" s="218"/>
      <c r="VFC2197" s="218"/>
      <c r="VFD2197" s="218"/>
      <c r="VFE2197" s="218"/>
      <c r="VFF2197" s="218"/>
      <c r="VFG2197" s="218"/>
      <c r="VFH2197" s="218"/>
      <c r="VFI2197" s="218"/>
      <c r="VFJ2197" s="218"/>
      <c r="VFK2197" s="218"/>
      <c r="VFL2197" s="218"/>
      <c r="VFM2197" s="218"/>
      <c r="VFN2197" s="218"/>
      <c r="VFO2197" s="218"/>
      <c r="VFP2197" s="218"/>
      <c r="VFQ2197" s="218"/>
      <c r="VFR2197" s="218"/>
      <c r="VFS2197" s="218"/>
      <c r="VFT2197" s="218"/>
      <c r="VFU2197" s="218"/>
      <c r="VFV2197" s="218"/>
      <c r="VFW2197" s="218"/>
      <c r="VFX2197" s="218"/>
      <c r="VFY2197" s="218"/>
      <c r="VFZ2197" s="218"/>
      <c r="VGA2197" s="218"/>
      <c r="VGB2197" s="218"/>
      <c r="VGC2197" s="218"/>
      <c r="VGD2197" s="218"/>
      <c r="VGE2197" s="218"/>
      <c r="VGF2197" s="218"/>
      <c r="VGG2197" s="218"/>
      <c r="VGH2197" s="218"/>
      <c r="VGI2197" s="218"/>
      <c r="VGJ2197" s="218"/>
      <c r="VGK2197" s="218"/>
      <c r="VGL2197" s="218"/>
      <c r="VGM2197" s="218"/>
      <c r="VGN2197" s="218"/>
      <c r="VGO2197" s="218"/>
      <c r="VGP2197" s="218"/>
      <c r="VGQ2197" s="218"/>
      <c r="VGR2197" s="218"/>
      <c r="VGS2197" s="218"/>
      <c r="VGT2197" s="218"/>
      <c r="VGU2197" s="218"/>
      <c r="VGV2197" s="218"/>
      <c r="VGW2197" s="218"/>
      <c r="VGX2197" s="218"/>
      <c r="VGY2197" s="218"/>
      <c r="VGZ2197" s="218"/>
      <c r="VHA2197" s="218"/>
      <c r="VHB2197" s="218"/>
      <c r="VHC2197" s="218"/>
      <c r="VHD2197" s="218"/>
      <c r="VHE2197" s="218"/>
      <c r="VHF2197" s="218"/>
      <c r="VHG2197" s="218"/>
      <c r="VHH2197" s="218"/>
      <c r="VHI2197" s="218"/>
      <c r="VHJ2197" s="218"/>
      <c r="VHK2197" s="218"/>
      <c r="VHL2197" s="218"/>
      <c r="VHM2197" s="218"/>
      <c r="VHN2197" s="218"/>
      <c r="VHO2197" s="218"/>
      <c r="VHP2197" s="218"/>
      <c r="VHQ2197" s="218"/>
      <c r="VHR2197" s="218"/>
      <c r="VHS2197" s="218"/>
      <c r="VHT2197" s="218"/>
      <c r="VHU2197" s="218"/>
      <c r="VHV2197" s="218"/>
      <c r="VHW2197" s="218"/>
      <c r="VHX2197" s="218"/>
      <c r="VHY2197" s="218"/>
      <c r="VHZ2197" s="218"/>
      <c r="VIA2197" s="218"/>
      <c r="VIB2197" s="218"/>
      <c r="VIC2197" s="218"/>
      <c r="VID2197" s="218"/>
      <c r="VIE2197" s="218"/>
      <c r="VIF2197" s="218"/>
      <c r="VIG2197" s="218"/>
      <c r="VIH2197" s="218"/>
      <c r="VII2197" s="218"/>
      <c r="VIJ2197" s="218"/>
      <c r="VIK2197" s="218"/>
      <c r="VIL2197" s="218"/>
      <c r="VIM2197" s="218"/>
      <c r="VIN2197" s="218"/>
      <c r="VIO2197" s="218"/>
      <c r="VIP2197" s="218"/>
      <c r="VIQ2197" s="218"/>
      <c r="VIR2197" s="218"/>
      <c r="VIS2197" s="218"/>
      <c r="VIT2197" s="218"/>
      <c r="VIU2197" s="218"/>
      <c r="VIV2197" s="218"/>
      <c r="VIW2197" s="218"/>
      <c r="VIX2197" s="218"/>
      <c r="VIY2197" s="218"/>
      <c r="VIZ2197" s="218"/>
      <c r="VJA2197" s="218"/>
      <c r="VJB2197" s="218"/>
      <c r="VJC2197" s="218"/>
      <c r="VJD2197" s="218"/>
      <c r="VJE2197" s="218"/>
      <c r="VJF2197" s="218"/>
      <c r="VJG2197" s="218"/>
      <c r="VJH2197" s="218"/>
      <c r="VJI2197" s="218"/>
      <c r="VJJ2197" s="218"/>
      <c r="VJK2197" s="218"/>
      <c r="VJL2197" s="218"/>
      <c r="VJM2197" s="218"/>
      <c r="VJN2197" s="218"/>
      <c r="VJO2197" s="218"/>
      <c r="VJP2197" s="218"/>
      <c r="VJQ2197" s="218"/>
      <c r="VJR2197" s="218"/>
      <c r="VJS2197" s="218"/>
      <c r="VJT2197" s="218"/>
      <c r="VJU2197" s="218"/>
      <c r="VJV2197" s="218"/>
      <c r="VJW2197" s="218"/>
      <c r="VJX2197" s="218"/>
      <c r="VJY2197" s="218"/>
      <c r="VJZ2197" s="218"/>
      <c r="VKA2197" s="218"/>
      <c r="VKB2197" s="218"/>
      <c r="VKC2197" s="218"/>
      <c r="VKD2197" s="218"/>
      <c r="VKE2197" s="218"/>
      <c r="VKF2197" s="218"/>
      <c r="VKG2197" s="218"/>
      <c r="VKH2197" s="218"/>
      <c r="VKI2197" s="218"/>
      <c r="VKJ2197" s="218"/>
      <c r="VKK2197" s="218"/>
      <c r="VKL2197" s="218"/>
      <c r="VKM2197" s="218"/>
      <c r="VKN2197" s="218"/>
      <c r="VKO2197" s="218"/>
      <c r="VKP2197" s="218"/>
      <c r="VKQ2197" s="218"/>
      <c r="VKR2197" s="218"/>
      <c r="VKS2197" s="218"/>
      <c r="VKT2197" s="218"/>
      <c r="VKU2197" s="218"/>
      <c r="VKV2197" s="218"/>
      <c r="VKW2197" s="218"/>
      <c r="VKX2197" s="218"/>
      <c r="VKY2197" s="218"/>
      <c r="VKZ2197" s="218"/>
      <c r="VLA2197" s="218"/>
      <c r="VLB2197" s="218"/>
      <c r="VLC2197" s="218"/>
      <c r="VLD2197" s="218"/>
      <c r="VLE2197" s="218"/>
      <c r="VLF2197" s="218"/>
      <c r="VLG2197" s="218"/>
      <c r="VLH2197" s="218"/>
      <c r="VLI2197" s="218"/>
      <c r="VLJ2197" s="218"/>
      <c r="VLK2197" s="218"/>
      <c r="VLL2197" s="218"/>
      <c r="VLM2197" s="218"/>
      <c r="VLN2197" s="218"/>
      <c r="VLO2197" s="218"/>
      <c r="VLP2197" s="218"/>
      <c r="VLQ2197" s="218"/>
      <c r="VLR2197" s="218"/>
      <c r="VLS2197" s="218"/>
      <c r="VLT2197" s="218"/>
      <c r="VLU2197" s="218"/>
      <c r="VLV2197" s="218"/>
      <c r="VLW2197" s="218"/>
      <c r="VLX2197" s="218"/>
      <c r="VLY2197" s="218"/>
      <c r="VLZ2197" s="218"/>
      <c r="VMA2197" s="218"/>
      <c r="VMB2197" s="218"/>
      <c r="VMC2197" s="218"/>
      <c r="VMD2197" s="218"/>
      <c r="VME2197" s="218"/>
      <c r="VMF2197" s="218"/>
      <c r="VMG2197" s="218"/>
      <c r="VMH2197" s="218"/>
      <c r="VMI2197" s="218"/>
      <c r="VMJ2197" s="218"/>
      <c r="VMK2197" s="218"/>
      <c r="VML2197" s="218"/>
      <c r="VMM2197" s="218"/>
      <c r="VMN2197" s="218"/>
      <c r="VMO2197" s="218"/>
      <c r="VMP2197" s="218"/>
      <c r="VMQ2197" s="218"/>
      <c r="VMR2197" s="218"/>
      <c r="VMS2197" s="218"/>
      <c r="VMT2197" s="218"/>
      <c r="VMU2197" s="218"/>
      <c r="VMV2197" s="218"/>
      <c r="VMW2197" s="218"/>
      <c r="VMX2197" s="218"/>
      <c r="VMY2197" s="218"/>
      <c r="VMZ2197" s="218"/>
      <c r="VNA2197" s="218"/>
      <c r="VNB2197" s="218"/>
      <c r="VNC2197" s="218"/>
      <c r="VND2197" s="218"/>
      <c r="VNE2197" s="218"/>
      <c r="VNF2197" s="218"/>
      <c r="VNG2197" s="218"/>
      <c r="VNH2197" s="218"/>
      <c r="VNI2197" s="218"/>
      <c r="VNJ2197" s="218"/>
      <c r="VNK2197" s="218"/>
      <c r="VNL2197" s="218"/>
      <c r="VNM2197" s="218"/>
      <c r="VNN2197" s="218"/>
      <c r="VNO2197" s="218"/>
      <c r="VNP2197" s="218"/>
      <c r="VNQ2197" s="218"/>
      <c r="VNR2197" s="218"/>
      <c r="VNS2197" s="218"/>
      <c r="VNT2197" s="218"/>
      <c r="VNU2197" s="218"/>
      <c r="VNV2197" s="218"/>
      <c r="VNW2197" s="218"/>
      <c r="VNX2197" s="218"/>
      <c r="VNY2197" s="218"/>
      <c r="VNZ2197" s="218"/>
      <c r="VOA2197" s="218"/>
      <c r="VOB2197" s="218"/>
      <c r="VOC2197" s="218"/>
      <c r="VOD2197" s="218"/>
      <c r="VOE2197" s="218"/>
      <c r="VOF2197" s="218"/>
      <c r="VOG2197" s="218"/>
      <c r="VOH2197" s="218"/>
      <c r="VOI2197" s="218"/>
      <c r="VOJ2197" s="218"/>
      <c r="VOK2197" s="218"/>
      <c r="VOL2197" s="218"/>
      <c r="VOM2197" s="218"/>
      <c r="VON2197" s="218"/>
      <c r="VOO2197" s="218"/>
      <c r="VOP2197" s="218"/>
      <c r="VOQ2197" s="218"/>
      <c r="VOR2197" s="218"/>
      <c r="VOS2197" s="218"/>
      <c r="VOT2197" s="218"/>
      <c r="VOU2197" s="218"/>
      <c r="VOV2197" s="218"/>
      <c r="VOW2197" s="218"/>
      <c r="VOX2197" s="218"/>
      <c r="VOY2197" s="218"/>
      <c r="VOZ2197" s="218"/>
      <c r="VPA2197" s="218"/>
      <c r="VPB2197" s="218"/>
      <c r="VPC2197" s="218"/>
      <c r="VPD2197" s="218"/>
      <c r="VPE2197" s="218"/>
      <c r="VPF2197" s="218"/>
      <c r="VPG2197" s="218"/>
      <c r="VPH2197" s="218"/>
      <c r="VPI2197" s="218"/>
      <c r="VPJ2197" s="218"/>
      <c r="VPK2197" s="218"/>
      <c r="VPL2197" s="218"/>
      <c r="VPM2197" s="218"/>
      <c r="VPN2197" s="218"/>
      <c r="VPO2197" s="218"/>
      <c r="VPP2197" s="218"/>
      <c r="VPQ2197" s="218"/>
      <c r="VPR2197" s="218"/>
      <c r="VPS2197" s="218"/>
      <c r="VPT2197" s="218"/>
      <c r="VPU2197" s="218"/>
      <c r="VPV2197" s="218"/>
      <c r="VPW2197" s="218"/>
      <c r="VPX2197" s="218"/>
      <c r="VPY2197" s="218"/>
      <c r="VPZ2197" s="218"/>
      <c r="VQA2197" s="218"/>
      <c r="VQB2197" s="218"/>
      <c r="VQC2197" s="218"/>
      <c r="VQD2197" s="218"/>
      <c r="VQE2197" s="218"/>
      <c r="VQF2197" s="218"/>
      <c r="VQG2197" s="218"/>
      <c r="VQH2197" s="218"/>
      <c r="VQI2197" s="218"/>
      <c r="VQJ2197" s="218"/>
      <c r="VQK2197" s="218"/>
      <c r="VQL2197" s="218"/>
      <c r="VQM2197" s="218"/>
      <c r="VQN2197" s="218"/>
      <c r="VQO2197" s="218"/>
      <c r="VQP2197" s="218"/>
      <c r="VQQ2197" s="218"/>
      <c r="VQR2197" s="218"/>
      <c r="VQS2197" s="218"/>
      <c r="VQT2197" s="218"/>
      <c r="VQU2197" s="218"/>
      <c r="VQV2197" s="218"/>
      <c r="VQW2197" s="218"/>
      <c r="VQX2197" s="218"/>
      <c r="VQY2197" s="218"/>
      <c r="VQZ2197" s="218"/>
      <c r="VRA2197" s="218"/>
      <c r="VRB2197" s="218"/>
      <c r="VRC2197" s="218"/>
      <c r="VRD2197" s="218"/>
      <c r="VRE2197" s="218"/>
      <c r="VRF2197" s="218"/>
      <c r="VRG2197" s="218"/>
      <c r="VRH2197" s="218"/>
      <c r="VRI2197" s="218"/>
      <c r="VRJ2197" s="218"/>
      <c r="VRK2197" s="218"/>
      <c r="VRL2197" s="218"/>
      <c r="VRM2197" s="218"/>
      <c r="VRN2197" s="218"/>
      <c r="VRO2197" s="218"/>
      <c r="VRP2197" s="218"/>
      <c r="VRQ2197" s="218"/>
      <c r="VRR2197" s="218"/>
      <c r="VRS2197" s="218"/>
      <c r="VRT2197" s="218"/>
      <c r="VRU2197" s="218"/>
      <c r="VRV2197" s="218"/>
      <c r="VRW2197" s="218"/>
      <c r="VRX2197" s="218"/>
      <c r="VRY2197" s="218"/>
      <c r="VRZ2197" s="218"/>
      <c r="VSA2197" s="218"/>
      <c r="VSB2197" s="218"/>
      <c r="VSC2197" s="218"/>
      <c r="VSD2197" s="218"/>
      <c r="VSE2197" s="218"/>
      <c r="VSF2197" s="218"/>
      <c r="VSG2197" s="218"/>
      <c r="VSH2197" s="218"/>
      <c r="VSI2197" s="218"/>
      <c r="VSJ2197" s="218"/>
      <c r="VSK2197" s="218"/>
      <c r="VSL2197" s="218"/>
      <c r="VSM2197" s="218"/>
      <c r="VSN2197" s="218"/>
      <c r="VSO2197" s="218"/>
      <c r="VSP2197" s="218"/>
      <c r="VSQ2197" s="218"/>
      <c r="VSR2197" s="218"/>
      <c r="VSS2197" s="218"/>
      <c r="VST2197" s="218"/>
      <c r="VSU2197" s="218"/>
      <c r="VSV2197" s="218"/>
      <c r="VSW2197" s="218"/>
      <c r="VSX2197" s="218"/>
      <c r="VSY2197" s="218"/>
      <c r="VSZ2197" s="218"/>
      <c r="VTA2197" s="218"/>
      <c r="VTB2197" s="218"/>
      <c r="VTC2197" s="218"/>
      <c r="VTD2197" s="218"/>
      <c r="VTE2197" s="218"/>
      <c r="VTF2197" s="218"/>
      <c r="VTG2197" s="218"/>
      <c r="VTH2197" s="218"/>
      <c r="VTI2197" s="218"/>
      <c r="VTJ2197" s="218"/>
      <c r="VTK2197" s="218"/>
      <c r="VTL2197" s="218"/>
      <c r="VTM2197" s="218"/>
      <c r="VTN2197" s="218"/>
      <c r="VTO2197" s="218"/>
      <c r="VTP2197" s="218"/>
      <c r="VTQ2197" s="218"/>
      <c r="VTR2197" s="218"/>
      <c r="VTS2197" s="218"/>
      <c r="VTT2197" s="218"/>
      <c r="VTU2197" s="218"/>
      <c r="VTV2197" s="218"/>
      <c r="VTW2197" s="218"/>
      <c r="VTX2197" s="218"/>
      <c r="VTY2197" s="218"/>
      <c r="VTZ2197" s="218"/>
      <c r="VUA2197" s="218"/>
      <c r="VUB2197" s="218"/>
      <c r="VUC2197" s="218"/>
      <c r="VUD2197" s="218"/>
      <c r="VUE2197" s="218"/>
      <c r="VUF2197" s="218"/>
      <c r="VUG2197" s="218"/>
      <c r="VUH2197" s="218"/>
      <c r="VUI2197" s="218"/>
      <c r="VUJ2197" s="218"/>
      <c r="VUK2197" s="218"/>
      <c r="VUL2197" s="218"/>
      <c r="VUM2197" s="218"/>
      <c r="VUN2197" s="218"/>
      <c r="VUO2197" s="218"/>
      <c r="VUP2197" s="218"/>
      <c r="VUQ2197" s="218"/>
      <c r="VUR2197" s="218"/>
      <c r="VUS2197" s="218"/>
      <c r="VUT2197" s="218"/>
      <c r="VUU2197" s="218"/>
      <c r="VUV2197" s="218"/>
      <c r="VUW2197" s="218"/>
      <c r="VUX2197" s="218"/>
      <c r="VUY2197" s="218"/>
      <c r="VUZ2197" s="218"/>
      <c r="VVA2197" s="218"/>
      <c r="VVB2197" s="218"/>
      <c r="VVC2197" s="218"/>
      <c r="VVD2197" s="218"/>
      <c r="VVE2197" s="218"/>
      <c r="VVF2197" s="218"/>
      <c r="VVG2197" s="218"/>
      <c r="VVH2197" s="218"/>
      <c r="VVI2197" s="218"/>
      <c r="VVJ2197" s="218"/>
      <c r="VVK2197" s="218"/>
      <c r="VVL2197" s="218"/>
      <c r="VVM2197" s="218"/>
      <c r="VVN2197" s="218"/>
      <c r="VVO2197" s="218"/>
      <c r="VVP2197" s="218"/>
      <c r="VVQ2197" s="218"/>
      <c r="VVR2197" s="218"/>
      <c r="VVS2197" s="218"/>
      <c r="VVT2197" s="218"/>
      <c r="VVU2197" s="218"/>
      <c r="VVV2197" s="218"/>
      <c r="VVW2197" s="218"/>
      <c r="VVX2197" s="218"/>
      <c r="VVY2197" s="218"/>
      <c r="VVZ2197" s="218"/>
      <c r="VWA2197" s="218"/>
      <c r="VWB2197" s="218"/>
      <c r="VWC2197" s="218"/>
      <c r="VWD2197" s="218"/>
      <c r="VWE2197" s="218"/>
      <c r="VWF2197" s="218"/>
      <c r="VWG2197" s="218"/>
      <c r="VWH2197" s="218"/>
      <c r="VWI2197" s="218"/>
      <c r="VWJ2197" s="218"/>
      <c r="VWK2197" s="218"/>
      <c r="VWL2197" s="218"/>
      <c r="VWM2197" s="218"/>
      <c r="VWN2197" s="218"/>
      <c r="VWO2197" s="218"/>
      <c r="VWP2197" s="218"/>
      <c r="VWQ2197" s="218"/>
      <c r="VWR2197" s="218"/>
      <c r="VWS2197" s="218"/>
      <c r="VWT2197" s="218"/>
      <c r="VWU2197" s="218"/>
      <c r="VWV2197" s="218"/>
      <c r="VWW2197" s="218"/>
      <c r="VWX2197" s="218"/>
      <c r="VWY2197" s="218"/>
      <c r="VWZ2197" s="218"/>
      <c r="VXA2197" s="218"/>
      <c r="VXB2197" s="218"/>
      <c r="VXC2197" s="218"/>
      <c r="VXD2197" s="218"/>
      <c r="VXE2197" s="218"/>
      <c r="VXF2197" s="218"/>
      <c r="VXG2197" s="218"/>
      <c r="VXH2197" s="218"/>
      <c r="VXI2197" s="218"/>
      <c r="VXJ2197" s="218"/>
      <c r="VXK2197" s="218"/>
      <c r="VXL2197" s="218"/>
      <c r="VXM2197" s="218"/>
      <c r="VXN2197" s="218"/>
      <c r="VXO2197" s="218"/>
      <c r="VXP2197" s="218"/>
      <c r="VXQ2197" s="218"/>
      <c r="VXR2197" s="218"/>
      <c r="VXS2197" s="218"/>
      <c r="VXT2197" s="218"/>
      <c r="VXU2197" s="218"/>
      <c r="VXV2197" s="218"/>
      <c r="VXW2197" s="218"/>
      <c r="VXX2197" s="218"/>
      <c r="VXY2197" s="218"/>
      <c r="VXZ2197" s="218"/>
      <c r="VYA2197" s="218"/>
      <c r="VYB2197" s="218"/>
      <c r="VYC2197" s="218"/>
      <c r="VYD2197" s="218"/>
      <c r="VYE2197" s="218"/>
      <c r="VYF2197" s="218"/>
      <c r="VYG2197" s="218"/>
      <c r="VYH2197" s="218"/>
      <c r="VYI2197" s="218"/>
      <c r="VYJ2197" s="218"/>
      <c r="VYK2197" s="218"/>
      <c r="VYL2197" s="218"/>
      <c r="VYM2197" s="218"/>
      <c r="VYN2197" s="218"/>
      <c r="VYO2197" s="218"/>
      <c r="VYP2197" s="218"/>
      <c r="VYQ2197" s="218"/>
      <c r="VYR2197" s="218"/>
      <c r="VYS2197" s="218"/>
      <c r="VYT2197" s="218"/>
      <c r="VYU2197" s="218"/>
      <c r="VYV2197" s="218"/>
      <c r="VYW2197" s="218"/>
      <c r="VYX2197" s="218"/>
      <c r="VYY2197" s="218"/>
      <c r="VYZ2197" s="218"/>
      <c r="VZA2197" s="218"/>
      <c r="VZB2197" s="218"/>
      <c r="VZC2197" s="218"/>
      <c r="VZD2197" s="218"/>
      <c r="VZE2197" s="218"/>
      <c r="VZF2197" s="218"/>
      <c r="VZG2197" s="218"/>
      <c r="VZH2197" s="218"/>
      <c r="VZI2197" s="218"/>
      <c r="VZJ2197" s="218"/>
      <c r="VZK2197" s="218"/>
      <c r="VZL2197" s="218"/>
      <c r="VZM2197" s="218"/>
      <c r="VZN2197" s="218"/>
      <c r="VZO2197" s="218"/>
      <c r="VZP2197" s="218"/>
      <c r="VZQ2197" s="218"/>
      <c r="VZR2197" s="218"/>
      <c r="VZS2197" s="218"/>
      <c r="VZT2197" s="218"/>
      <c r="VZU2197" s="218"/>
      <c r="VZV2197" s="218"/>
      <c r="VZW2197" s="218"/>
      <c r="VZX2197" s="218"/>
      <c r="VZY2197" s="218"/>
      <c r="VZZ2197" s="218"/>
      <c r="WAA2197" s="218"/>
      <c r="WAB2197" s="218"/>
      <c r="WAC2197" s="218"/>
      <c r="WAD2197" s="218"/>
      <c r="WAE2197" s="218"/>
      <c r="WAF2197" s="218"/>
      <c r="WAG2197" s="218"/>
      <c r="WAH2197" s="218"/>
      <c r="WAI2197" s="218"/>
      <c r="WAJ2197" s="218"/>
      <c r="WAK2197" s="218"/>
      <c r="WAL2197" s="218"/>
      <c r="WAM2197" s="218"/>
      <c r="WAN2197" s="218"/>
      <c r="WAO2197" s="218"/>
      <c r="WAP2197" s="218"/>
      <c r="WAQ2197" s="218"/>
      <c r="WAR2197" s="218"/>
      <c r="WAS2197" s="218"/>
      <c r="WAT2197" s="218"/>
      <c r="WAU2197" s="218"/>
      <c r="WAV2197" s="218"/>
      <c r="WAW2197" s="218"/>
      <c r="WAX2197" s="218"/>
      <c r="WAY2197" s="218"/>
      <c r="WAZ2197" s="218"/>
      <c r="WBA2197" s="218"/>
      <c r="WBB2197" s="218"/>
      <c r="WBC2197" s="218"/>
      <c r="WBD2197" s="218"/>
      <c r="WBE2197" s="218"/>
      <c r="WBF2197" s="218"/>
      <c r="WBG2197" s="218"/>
      <c r="WBH2197" s="218"/>
      <c r="WBI2197" s="218"/>
      <c r="WBJ2197" s="218"/>
      <c r="WBK2197" s="218"/>
      <c r="WBL2197" s="218"/>
      <c r="WBM2197" s="218"/>
      <c r="WBN2197" s="218"/>
      <c r="WBO2197" s="218"/>
      <c r="WBP2197" s="218"/>
      <c r="WBQ2197" s="218"/>
      <c r="WBR2197" s="218"/>
      <c r="WBS2197" s="218"/>
      <c r="WBT2197" s="218"/>
      <c r="WBU2197" s="218"/>
      <c r="WBV2197" s="218"/>
      <c r="WBW2197" s="218"/>
      <c r="WBX2197" s="218"/>
      <c r="WBY2197" s="218"/>
      <c r="WBZ2197" s="218"/>
      <c r="WCA2197" s="218"/>
      <c r="WCB2197" s="218"/>
      <c r="WCC2197" s="218"/>
      <c r="WCD2197" s="218"/>
      <c r="WCE2197" s="218"/>
      <c r="WCF2197" s="218"/>
      <c r="WCG2197" s="218"/>
      <c r="WCH2197" s="218"/>
      <c r="WCI2197" s="218"/>
      <c r="WCJ2197" s="218"/>
      <c r="WCK2197" s="218"/>
      <c r="WCL2197" s="218"/>
      <c r="WCM2197" s="218"/>
      <c r="WCN2197" s="218"/>
      <c r="WCO2197" s="218"/>
      <c r="WCP2197" s="218"/>
      <c r="WCQ2197" s="218"/>
      <c r="WCR2197" s="218"/>
      <c r="WCS2197" s="218"/>
      <c r="WCT2197" s="218"/>
      <c r="WCU2197" s="218"/>
      <c r="WCV2197" s="218"/>
      <c r="WCW2197" s="218"/>
      <c r="WCX2197" s="218"/>
      <c r="WCY2197" s="218"/>
      <c r="WCZ2197" s="218"/>
      <c r="WDA2197" s="218"/>
      <c r="WDB2197" s="218"/>
      <c r="WDC2197" s="218"/>
      <c r="WDD2197" s="218"/>
      <c r="WDE2197" s="218"/>
      <c r="WDF2197" s="218"/>
      <c r="WDG2197" s="218"/>
      <c r="WDH2197" s="218"/>
      <c r="WDI2197" s="218"/>
      <c r="WDJ2197" s="218"/>
      <c r="WDK2197" s="218"/>
      <c r="WDL2197" s="218"/>
      <c r="WDM2197" s="218"/>
      <c r="WDN2197" s="218"/>
      <c r="WDO2197" s="218"/>
      <c r="WDP2197" s="218"/>
      <c r="WDQ2197" s="218"/>
      <c r="WDR2197" s="218"/>
      <c r="WDS2197" s="218"/>
      <c r="WDT2197" s="218"/>
      <c r="WDU2197" s="218"/>
      <c r="WDV2197" s="218"/>
      <c r="WDW2197" s="218"/>
      <c r="WDX2197" s="218"/>
      <c r="WDY2197" s="218"/>
      <c r="WDZ2197" s="218"/>
      <c r="WEA2197" s="218"/>
      <c r="WEB2197" s="218"/>
      <c r="WEC2197" s="218"/>
      <c r="WED2197" s="218"/>
      <c r="WEE2197" s="218"/>
      <c r="WEF2197" s="218"/>
      <c r="WEG2197" s="218"/>
      <c r="WEH2197" s="218"/>
      <c r="WEI2197" s="218"/>
      <c r="WEJ2197" s="218"/>
      <c r="WEK2197" s="218"/>
      <c r="WEL2197" s="218"/>
      <c r="WEM2197" s="218"/>
      <c r="WEN2197" s="218"/>
      <c r="WEO2197" s="218"/>
      <c r="WEP2197" s="218"/>
      <c r="WEQ2197" s="218"/>
      <c r="WER2197" s="218"/>
      <c r="WES2197" s="218"/>
      <c r="WET2197" s="218"/>
      <c r="WEU2197" s="218"/>
      <c r="WEV2197" s="218"/>
      <c r="WEW2197" s="218"/>
      <c r="WEX2197" s="218"/>
      <c r="WEY2197" s="218"/>
      <c r="WEZ2197" s="218"/>
      <c r="WFA2197" s="218"/>
      <c r="WFB2197" s="218"/>
      <c r="WFC2197" s="218"/>
      <c r="WFD2197" s="218"/>
      <c r="WFE2197" s="218"/>
      <c r="WFF2197" s="218"/>
      <c r="WFG2197" s="218"/>
      <c r="WFH2197" s="218"/>
      <c r="WFI2197" s="218"/>
      <c r="WFJ2197" s="218"/>
      <c r="WFK2197" s="218"/>
      <c r="WFL2197" s="218"/>
      <c r="WFM2197" s="218"/>
      <c r="WFN2197" s="218"/>
      <c r="WFO2197" s="218"/>
      <c r="WFP2197" s="218"/>
      <c r="WFQ2197" s="218"/>
      <c r="WFR2197" s="218"/>
      <c r="WFS2197" s="218"/>
      <c r="WFT2197" s="218"/>
      <c r="WFU2197" s="218"/>
      <c r="WFV2197" s="218"/>
      <c r="WFW2197" s="218"/>
      <c r="WFX2197" s="218"/>
      <c r="WFY2197" s="218"/>
      <c r="WFZ2197" s="218"/>
      <c r="WGA2197" s="218"/>
      <c r="WGB2197" s="218"/>
      <c r="WGC2197" s="218"/>
      <c r="WGD2197" s="218"/>
      <c r="WGE2197" s="218"/>
      <c r="WGF2197" s="218"/>
      <c r="WGG2197" s="218"/>
      <c r="WGH2197" s="218"/>
      <c r="WGI2197" s="218"/>
      <c r="WGJ2197" s="218"/>
      <c r="WGK2197" s="218"/>
      <c r="WGL2197" s="218"/>
      <c r="WGM2197" s="218"/>
      <c r="WGN2197" s="218"/>
      <c r="WGO2197" s="218"/>
      <c r="WGP2197" s="218"/>
      <c r="WGQ2197" s="218"/>
      <c r="WGR2197" s="218"/>
      <c r="WGS2197" s="218"/>
      <c r="WGT2197" s="218"/>
      <c r="WGU2197" s="218"/>
      <c r="WGV2197" s="218"/>
      <c r="WGW2197" s="218"/>
      <c r="WGX2197" s="218"/>
      <c r="WGY2197" s="218"/>
      <c r="WGZ2197" s="218"/>
      <c r="WHA2197" s="218"/>
      <c r="WHB2197" s="218"/>
      <c r="WHC2197" s="218"/>
      <c r="WHD2197" s="218"/>
      <c r="WHE2197" s="218"/>
      <c r="WHF2197" s="218"/>
      <c r="WHG2197" s="218"/>
      <c r="WHH2197" s="218"/>
      <c r="WHI2197" s="218"/>
      <c r="WHJ2197" s="218"/>
      <c r="WHK2197" s="218"/>
      <c r="WHL2197" s="218"/>
      <c r="WHM2197" s="218"/>
      <c r="WHN2197" s="218"/>
      <c r="WHO2197" s="218"/>
      <c r="WHP2197" s="218"/>
      <c r="WHQ2197" s="218"/>
      <c r="WHR2197" s="218"/>
      <c r="WHS2197" s="218"/>
      <c r="WHT2197" s="218"/>
      <c r="WHU2197" s="218"/>
      <c r="WHV2197" s="218"/>
      <c r="WHW2197" s="218"/>
      <c r="WHX2197" s="218"/>
      <c r="WHY2197" s="218"/>
      <c r="WHZ2197" s="218"/>
      <c r="WIA2197" s="218"/>
      <c r="WIB2197" s="218"/>
      <c r="WIC2197" s="218"/>
      <c r="WID2197" s="218"/>
      <c r="WIE2197" s="218"/>
      <c r="WIF2197" s="218"/>
      <c r="WIG2197" s="218"/>
      <c r="WIH2197" s="218"/>
      <c r="WII2197" s="218"/>
      <c r="WIJ2197" s="218"/>
      <c r="WIK2197" s="218"/>
      <c r="WIL2197" s="218"/>
      <c r="WIM2197" s="218"/>
      <c r="WIN2197" s="218"/>
      <c r="WIO2197" s="218"/>
      <c r="WIP2197" s="218"/>
      <c r="WIQ2197" s="218"/>
      <c r="WIR2197" s="218"/>
      <c r="WIS2197" s="218"/>
      <c r="WIT2197" s="218"/>
      <c r="WIU2197" s="218"/>
      <c r="WIV2197" s="218"/>
      <c r="WIW2197" s="218"/>
      <c r="WIX2197" s="218"/>
      <c r="WIY2197" s="218"/>
      <c r="WIZ2197" s="218"/>
      <c r="WJA2197" s="218"/>
      <c r="WJB2197" s="218"/>
      <c r="WJC2197" s="218"/>
      <c r="WJD2197" s="218"/>
      <c r="WJE2197" s="218"/>
      <c r="WJF2197" s="218"/>
      <c r="WJG2197" s="218"/>
      <c r="WJH2197" s="218"/>
      <c r="WJI2197" s="218"/>
      <c r="WJJ2197" s="218"/>
      <c r="WJK2197" s="218"/>
      <c r="WJL2197" s="218"/>
      <c r="WJM2197" s="218"/>
      <c r="WJN2197" s="218"/>
      <c r="WJO2197" s="218"/>
      <c r="WJP2197" s="218"/>
      <c r="WJQ2197" s="218"/>
      <c r="WJR2197" s="218"/>
      <c r="WJS2197" s="218"/>
      <c r="WJT2197" s="218"/>
      <c r="WJU2197" s="218"/>
      <c r="WJV2197" s="218"/>
      <c r="WJW2197" s="218"/>
      <c r="WJX2197" s="218"/>
      <c r="WJY2197" s="218"/>
      <c r="WJZ2197" s="218"/>
      <c r="WKA2197" s="218"/>
      <c r="WKB2197" s="218"/>
      <c r="WKC2197" s="218"/>
      <c r="WKD2197" s="218"/>
      <c r="WKE2197" s="218"/>
      <c r="WKF2197" s="218"/>
      <c r="WKG2197" s="218"/>
      <c r="WKH2197" s="218"/>
      <c r="WKI2197" s="218"/>
      <c r="WKJ2197" s="218"/>
      <c r="WKK2197" s="218"/>
      <c r="WKL2197" s="218"/>
      <c r="WKM2197" s="218"/>
      <c r="WKN2197" s="218"/>
      <c r="WKO2197" s="218"/>
      <c r="WKP2197" s="218"/>
      <c r="WKQ2197" s="218"/>
      <c r="WKR2197" s="218"/>
      <c r="WKS2197" s="218"/>
      <c r="WKT2197" s="218"/>
      <c r="WKU2197" s="218"/>
      <c r="WKV2197" s="218"/>
      <c r="WKW2197" s="218"/>
      <c r="WKX2197" s="218"/>
      <c r="WKY2197" s="218"/>
      <c r="WKZ2197" s="218"/>
      <c r="WLA2197" s="218"/>
      <c r="WLB2197" s="218"/>
      <c r="WLC2197" s="218"/>
      <c r="WLD2197" s="218"/>
      <c r="WLE2197" s="218"/>
      <c r="WLF2197" s="218"/>
      <c r="WLG2197" s="218"/>
      <c r="WLH2197" s="218"/>
      <c r="WLI2197" s="218"/>
      <c r="WLJ2197" s="218"/>
      <c r="WLK2197" s="218"/>
      <c r="WLL2197" s="218"/>
      <c r="WLM2197" s="218"/>
      <c r="WLN2197" s="218"/>
      <c r="WLO2197" s="218"/>
      <c r="WLP2197" s="218"/>
      <c r="WLQ2197" s="218"/>
      <c r="WLR2197" s="218"/>
      <c r="WLS2197" s="218"/>
      <c r="WLT2197" s="218"/>
      <c r="WLU2197" s="218"/>
      <c r="WLV2197" s="218"/>
      <c r="WLW2197" s="218"/>
      <c r="WLX2197" s="218"/>
      <c r="WLY2197" s="218"/>
      <c r="WLZ2197" s="218"/>
      <c r="WMA2197" s="218"/>
      <c r="WMB2197" s="218"/>
      <c r="WMC2197" s="218"/>
      <c r="WMD2197" s="218"/>
      <c r="WME2197" s="218"/>
      <c r="WMF2197" s="218"/>
      <c r="WMG2197" s="218"/>
      <c r="WMH2197" s="218"/>
      <c r="WMI2197" s="218"/>
      <c r="WMJ2197" s="218"/>
      <c r="WMK2197" s="218"/>
      <c r="WML2197" s="218"/>
      <c r="WMM2197" s="218"/>
      <c r="WMN2197" s="218"/>
      <c r="WMO2197" s="218"/>
      <c r="WMP2197" s="218"/>
      <c r="WMQ2197" s="218"/>
      <c r="WMR2197" s="218"/>
      <c r="WMS2197" s="218"/>
      <c r="WMT2197" s="218"/>
      <c r="WMU2197" s="218"/>
      <c r="WMV2197" s="218"/>
      <c r="WMW2197" s="218"/>
      <c r="WMX2197" s="218"/>
      <c r="WMY2197" s="218"/>
      <c r="WMZ2197" s="218"/>
      <c r="WNA2197" s="218"/>
      <c r="WNB2197" s="218"/>
      <c r="WNC2197" s="218"/>
      <c r="WND2197" s="218"/>
      <c r="WNE2197" s="218"/>
      <c r="WNF2197" s="218"/>
      <c r="WNG2197" s="218"/>
      <c r="WNH2197" s="218"/>
      <c r="WNI2197" s="218"/>
      <c r="WNJ2197" s="218"/>
      <c r="WNK2197" s="218"/>
      <c r="WNL2197" s="218"/>
      <c r="WNM2197" s="218"/>
      <c r="WNN2197" s="218"/>
      <c r="WNO2197" s="218"/>
      <c r="WNP2197" s="218"/>
      <c r="WNQ2197" s="218"/>
      <c r="WNR2197" s="218"/>
      <c r="WNS2197" s="218"/>
      <c r="WNT2197" s="218"/>
      <c r="WNU2197" s="218"/>
      <c r="WNV2197" s="218"/>
      <c r="WNW2197" s="218"/>
      <c r="WNX2197" s="218"/>
      <c r="WNY2197" s="218"/>
      <c r="WNZ2197" s="218"/>
      <c r="WOA2197" s="218"/>
      <c r="WOB2197" s="218"/>
      <c r="WOC2197" s="218"/>
      <c r="WOD2197" s="218"/>
      <c r="WOE2197" s="218"/>
      <c r="WOF2197" s="218"/>
      <c r="WOG2197" s="218"/>
      <c r="WOH2197" s="218"/>
      <c r="WOI2197" s="218"/>
      <c r="WOJ2197" s="218"/>
      <c r="WOK2197" s="218"/>
      <c r="WOL2197" s="218"/>
      <c r="WOM2197" s="218"/>
      <c r="WON2197" s="218"/>
      <c r="WOO2197" s="218"/>
      <c r="WOP2197" s="218"/>
      <c r="WOQ2197" s="218"/>
      <c r="WOR2197" s="218"/>
      <c r="WOS2197" s="218"/>
      <c r="WOT2197" s="218"/>
      <c r="WOU2197" s="218"/>
      <c r="WOV2197" s="218"/>
      <c r="WOW2197" s="218"/>
      <c r="WOX2197" s="218"/>
      <c r="WOY2197" s="218"/>
      <c r="WOZ2197" s="218"/>
      <c r="WPA2197" s="218"/>
      <c r="WPB2197" s="218"/>
      <c r="WPC2197" s="218"/>
      <c r="WPD2197" s="218"/>
      <c r="WPE2197" s="218"/>
      <c r="WPF2197" s="218"/>
      <c r="WPG2197" s="218"/>
      <c r="WPH2197" s="218"/>
      <c r="WPI2197" s="218"/>
      <c r="WPJ2197" s="218"/>
      <c r="WPK2197" s="218"/>
      <c r="WPL2197" s="218"/>
      <c r="WPM2197" s="218"/>
      <c r="WPN2197" s="218"/>
      <c r="WPO2197" s="218"/>
      <c r="WPP2197" s="218"/>
      <c r="WPQ2197" s="218"/>
      <c r="WPR2197" s="218"/>
      <c r="WPS2197" s="218"/>
      <c r="WPT2197" s="218"/>
      <c r="WPU2197" s="218"/>
      <c r="WPV2197" s="218"/>
      <c r="WPW2197" s="218"/>
      <c r="WPX2197" s="218"/>
      <c r="WPY2197" s="218"/>
      <c r="WPZ2197" s="218"/>
      <c r="WQA2197" s="218"/>
      <c r="WQB2197" s="218"/>
      <c r="WQC2197" s="218"/>
      <c r="WQD2197" s="218"/>
      <c r="WQE2197" s="218"/>
      <c r="WQF2197" s="218"/>
      <c r="WQG2197" s="218"/>
      <c r="WQH2197" s="218"/>
      <c r="WQI2197" s="218"/>
      <c r="WQJ2197" s="218"/>
      <c r="WQK2197" s="218"/>
      <c r="WQL2197" s="218"/>
      <c r="WQM2197" s="218"/>
      <c r="WQN2197" s="218"/>
      <c r="WQO2197" s="218"/>
      <c r="WQP2197" s="218"/>
      <c r="WQQ2197" s="218"/>
      <c r="WQR2197" s="218"/>
      <c r="WQS2197" s="218"/>
      <c r="WQT2197" s="218"/>
      <c r="WQU2197" s="218"/>
      <c r="WQV2197" s="218"/>
      <c r="WQW2197" s="218"/>
      <c r="WQX2197" s="218"/>
      <c r="WQY2197" s="218"/>
      <c r="WQZ2197" s="218"/>
      <c r="WRA2197" s="218"/>
      <c r="WRB2197" s="218"/>
      <c r="WRC2197" s="218"/>
      <c r="WRD2197" s="218"/>
      <c r="WRE2197" s="218"/>
      <c r="WRF2197" s="218"/>
      <c r="WRG2197" s="218"/>
      <c r="WRH2197" s="218"/>
      <c r="WRI2197" s="218"/>
      <c r="WRJ2197" s="218"/>
      <c r="WRK2197" s="218"/>
      <c r="WRL2197" s="218"/>
      <c r="WRM2197" s="218"/>
      <c r="WRN2197" s="218"/>
      <c r="WRO2197" s="218"/>
      <c r="WRP2197" s="218"/>
      <c r="WRQ2197" s="218"/>
      <c r="WRR2197" s="218"/>
      <c r="WRS2197" s="218"/>
      <c r="WRT2197" s="218"/>
      <c r="WRU2197" s="218"/>
      <c r="WRV2197" s="218"/>
      <c r="WRW2197" s="218"/>
      <c r="WRX2197" s="218"/>
      <c r="WRY2197" s="218"/>
      <c r="WRZ2197" s="218"/>
      <c r="WSA2197" s="218"/>
      <c r="WSB2197" s="218"/>
      <c r="WSC2197" s="218"/>
      <c r="WSD2197" s="218"/>
      <c r="WSE2197" s="218"/>
      <c r="WSF2197" s="218"/>
      <c r="WSG2197" s="218"/>
      <c r="WSH2197" s="218"/>
      <c r="WSI2197" s="218"/>
      <c r="WSJ2197" s="218"/>
      <c r="WSK2197" s="218"/>
      <c r="WSL2197" s="218"/>
      <c r="WSM2197" s="218"/>
      <c r="WSN2197" s="218"/>
      <c r="WSO2197" s="218"/>
      <c r="WSP2197" s="218"/>
      <c r="WSQ2197" s="218"/>
      <c r="WSR2197" s="218"/>
      <c r="WSS2197" s="218"/>
      <c r="WST2197" s="218"/>
      <c r="WSU2197" s="218"/>
      <c r="WSV2197" s="218"/>
      <c r="WSW2197" s="218"/>
      <c r="WSX2197" s="218"/>
      <c r="WSY2197" s="218"/>
      <c r="WSZ2197" s="218"/>
      <c r="WTA2197" s="218"/>
      <c r="WTB2197" s="218"/>
      <c r="WTC2197" s="218"/>
      <c r="WTD2197" s="218"/>
      <c r="WTE2197" s="218"/>
      <c r="WTF2197" s="218"/>
      <c r="WTG2197" s="218"/>
      <c r="WTH2197" s="218"/>
      <c r="WTI2197" s="218"/>
      <c r="WTJ2197" s="218"/>
      <c r="WTK2197" s="218"/>
      <c r="WTL2197" s="218"/>
      <c r="WTM2197" s="218"/>
      <c r="WTN2197" s="218"/>
      <c r="WTO2197" s="218"/>
      <c r="WTP2197" s="218"/>
      <c r="WTQ2197" s="218"/>
      <c r="WTR2197" s="218"/>
      <c r="WTS2197" s="218"/>
      <c r="WTT2197" s="218"/>
      <c r="WTU2197" s="218"/>
      <c r="WTV2197" s="218"/>
      <c r="WTW2197" s="218"/>
      <c r="WTX2197" s="218"/>
      <c r="WTY2197" s="218"/>
      <c r="WTZ2197" s="218"/>
      <c r="WUA2197" s="218"/>
      <c r="WUB2197" s="218"/>
      <c r="WUC2197" s="218"/>
      <c r="WUD2197" s="218"/>
      <c r="WUE2197" s="218"/>
      <c r="WUF2197" s="218"/>
      <c r="WUG2197" s="218"/>
      <c r="WUH2197" s="218"/>
      <c r="WUI2197" s="218"/>
      <c r="WUJ2197" s="218"/>
      <c r="WUK2197" s="218"/>
      <c r="WUL2197" s="218"/>
      <c r="WUM2197" s="218"/>
      <c r="WUN2197" s="218"/>
      <c r="WUO2197" s="218"/>
      <c r="WUP2197" s="218"/>
      <c r="WUQ2197" s="218"/>
      <c r="WUR2197" s="218"/>
      <c r="WUS2197" s="218"/>
      <c r="WUT2197" s="218"/>
      <c r="WUU2197" s="218"/>
      <c r="WUV2197" s="218"/>
      <c r="WUW2197" s="218"/>
      <c r="WUX2197" s="218"/>
      <c r="WUY2197" s="218"/>
      <c r="WUZ2197" s="218"/>
      <c r="WVA2197" s="218"/>
      <c r="WVB2197" s="218"/>
      <c r="WVC2197" s="218"/>
      <c r="WVD2197" s="218"/>
      <c r="WVE2197" s="218"/>
      <c r="WVF2197" s="218"/>
      <c r="WVG2197" s="218"/>
      <c r="WVH2197" s="218"/>
      <c r="WVI2197" s="218"/>
      <c r="WVJ2197" s="218"/>
      <c r="WVK2197" s="218"/>
      <c r="WVL2197" s="218"/>
      <c r="WVM2197" s="218"/>
      <c r="WVN2197" s="218"/>
      <c r="WVO2197" s="218"/>
      <c r="WVP2197" s="218"/>
      <c r="WVQ2197" s="218"/>
      <c r="WVR2197" s="218"/>
      <c r="WVS2197" s="218"/>
      <c r="WVT2197" s="218"/>
      <c r="WVU2197" s="218"/>
      <c r="WVV2197" s="218"/>
      <c r="WVW2197" s="218"/>
      <c r="WVX2197" s="218"/>
      <c r="WVY2197" s="218"/>
      <c r="WVZ2197" s="218"/>
      <c r="WWA2197" s="218"/>
      <c r="WWB2197" s="218"/>
      <c r="WWC2197" s="218"/>
      <c r="WWD2197" s="218"/>
      <c r="WWE2197" s="218"/>
      <c r="WWF2197" s="218"/>
      <c r="WWG2197" s="218"/>
      <c r="WWH2197" s="218"/>
      <c r="WWI2197" s="218"/>
      <c r="WWJ2197" s="218"/>
      <c r="WWK2197" s="218"/>
      <c r="WWL2197" s="218"/>
      <c r="WWM2197" s="218"/>
      <c r="WWN2197" s="218"/>
      <c r="WWO2197" s="218"/>
      <c r="WWP2197" s="218"/>
      <c r="WWQ2197" s="218"/>
      <c r="WWR2197" s="218"/>
      <c r="WWS2197" s="218"/>
      <c r="WWT2197" s="218"/>
      <c r="WWU2197" s="218"/>
      <c r="WWV2197" s="218"/>
      <c r="WWW2197" s="218"/>
      <c r="WWX2197" s="218"/>
      <c r="WWY2197" s="218"/>
      <c r="WWZ2197" s="218"/>
      <c r="WXA2197" s="218"/>
      <c r="WXB2197" s="218"/>
      <c r="WXC2197" s="218"/>
      <c r="WXD2197" s="218"/>
      <c r="WXE2197" s="218"/>
      <c r="WXF2197" s="218"/>
      <c r="WXG2197" s="218"/>
      <c r="WXH2197" s="218"/>
      <c r="WXI2197" s="218"/>
      <c r="WXJ2197" s="218"/>
      <c r="WXK2197" s="218"/>
      <c r="WXL2197" s="218"/>
      <c r="WXM2197" s="218"/>
      <c r="WXN2197" s="218"/>
      <c r="WXO2197" s="218"/>
      <c r="WXP2197" s="218"/>
      <c r="WXQ2197" s="218"/>
      <c r="WXR2197" s="218"/>
      <c r="WXS2197" s="218"/>
      <c r="WXT2197" s="218"/>
      <c r="WXU2197" s="218"/>
      <c r="WXV2197" s="218"/>
      <c r="WXW2197" s="218"/>
      <c r="WXX2197" s="218"/>
      <c r="WXY2197" s="218"/>
      <c r="WXZ2197" s="218"/>
      <c r="WYA2197" s="218"/>
      <c r="WYB2197" s="218"/>
      <c r="WYC2197" s="218"/>
      <c r="WYD2197" s="218"/>
      <c r="WYE2197" s="218"/>
      <c r="WYF2197" s="218"/>
      <c r="WYG2197" s="218"/>
      <c r="WYH2197" s="218"/>
      <c r="WYI2197" s="218"/>
      <c r="WYJ2197" s="218"/>
      <c r="WYK2197" s="218"/>
      <c r="WYL2197" s="218"/>
      <c r="WYM2197" s="218"/>
      <c r="WYN2197" s="218"/>
      <c r="WYO2197" s="218"/>
      <c r="WYP2197" s="218"/>
      <c r="WYQ2197" s="218"/>
      <c r="WYR2197" s="218"/>
      <c r="WYS2197" s="218"/>
      <c r="WYT2197" s="218"/>
      <c r="WYU2197" s="218"/>
      <c r="WYV2197" s="218"/>
      <c r="WYW2197" s="218"/>
      <c r="WYX2197" s="218"/>
      <c r="WYY2197" s="218"/>
      <c r="WYZ2197" s="218"/>
      <c r="WZA2197" s="218"/>
      <c r="WZB2197" s="218"/>
      <c r="WZC2197" s="218"/>
      <c r="WZD2197" s="218"/>
      <c r="WZE2197" s="218"/>
      <c r="WZF2197" s="218"/>
      <c r="WZG2197" s="218"/>
      <c r="WZH2197" s="218"/>
      <c r="WZI2197" s="218"/>
      <c r="WZJ2197" s="218"/>
      <c r="WZK2197" s="218"/>
      <c r="WZL2197" s="218"/>
      <c r="WZM2197" s="218"/>
      <c r="WZN2197" s="218"/>
      <c r="WZO2197" s="218"/>
      <c r="WZP2197" s="218"/>
      <c r="WZQ2197" s="218"/>
      <c r="WZR2197" s="218"/>
      <c r="WZS2197" s="218"/>
      <c r="WZT2197" s="218"/>
      <c r="WZU2197" s="218"/>
      <c r="WZV2197" s="218"/>
      <c r="WZW2197" s="218"/>
      <c r="WZX2197" s="218"/>
      <c r="WZY2197" s="218"/>
      <c r="WZZ2197" s="218"/>
      <c r="XAA2197" s="218"/>
      <c r="XAB2197" s="218"/>
      <c r="XAC2197" s="218"/>
      <c r="XAD2197" s="218"/>
      <c r="XAE2197" s="218"/>
      <c r="XAF2197" s="218"/>
      <c r="XAG2197" s="218"/>
      <c r="XAH2197" s="218"/>
      <c r="XAI2197" s="218"/>
      <c r="XAJ2197" s="218"/>
      <c r="XAK2197" s="218"/>
      <c r="XAL2197" s="218"/>
      <c r="XAM2197" s="218"/>
      <c r="XAN2197" s="218"/>
      <c r="XAO2197" s="218"/>
      <c r="XAP2197" s="218"/>
      <c r="XAQ2197" s="218"/>
      <c r="XAR2197" s="218"/>
      <c r="XAS2197" s="218"/>
      <c r="XAT2197" s="218"/>
      <c r="XAU2197" s="218"/>
      <c r="XAV2197" s="218"/>
      <c r="XAW2197" s="218"/>
      <c r="XAX2197" s="218"/>
      <c r="XAY2197" s="218"/>
      <c r="XAZ2197" s="218"/>
      <c r="XBA2197" s="218"/>
      <c r="XBB2197" s="218"/>
      <c r="XBC2197" s="218"/>
      <c r="XBD2197" s="218"/>
      <c r="XBE2197" s="218"/>
      <c r="XBF2197" s="218"/>
      <c r="XBG2197" s="218"/>
      <c r="XBH2197" s="218"/>
      <c r="XBI2197" s="218"/>
      <c r="XBJ2197" s="218"/>
      <c r="XBK2197" s="218"/>
      <c r="XBL2197" s="218"/>
      <c r="XBM2197" s="218"/>
      <c r="XBN2197" s="218"/>
      <c r="XBO2197" s="218"/>
      <c r="XBP2197" s="218"/>
      <c r="XBQ2197" s="218"/>
      <c r="XBR2197" s="218"/>
      <c r="XBS2197" s="218"/>
      <c r="XBT2197" s="218"/>
      <c r="XBU2197" s="218"/>
      <c r="XBV2197" s="218"/>
      <c r="XBW2197" s="218"/>
      <c r="XBX2197" s="218"/>
      <c r="XBY2197" s="218"/>
      <c r="XBZ2197" s="218"/>
      <c r="XCA2197" s="218"/>
      <c r="XCB2197" s="218"/>
      <c r="XCC2197" s="218"/>
      <c r="XCD2197" s="218"/>
      <c r="XCE2197" s="218"/>
      <c r="XCF2197" s="218"/>
      <c r="XCG2197" s="218"/>
      <c r="XCH2197" s="218"/>
      <c r="XCI2197" s="218"/>
      <c r="XCJ2197" s="218"/>
      <c r="XCK2197" s="218"/>
      <c r="XCL2197" s="218"/>
      <c r="XCM2197" s="218"/>
      <c r="XCN2197" s="218"/>
      <c r="XCO2197" s="218"/>
      <c r="XCP2197" s="218"/>
      <c r="XCQ2197" s="218"/>
      <c r="XCR2197" s="218"/>
      <c r="XCS2197" s="218"/>
      <c r="XCT2197" s="218"/>
      <c r="XCU2197" s="218"/>
      <c r="XCV2197" s="218"/>
      <c r="XCW2197" s="218"/>
      <c r="XCX2197" s="218"/>
      <c r="XCY2197" s="218"/>
      <c r="XCZ2197" s="218"/>
      <c r="XDA2197" s="218"/>
      <c r="XDB2197" s="218"/>
      <c r="XDC2197" s="218"/>
      <c r="XDD2197" s="218"/>
      <c r="XDE2197" s="218"/>
      <c r="XDF2197" s="218"/>
      <c r="XDG2197" s="218"/>
      <c r="XDH2197" s="218"/>
      <c r="XDI2197" s="218"/>
      <c r="XDJ2197" s="218"/>
      <c r="XDK2197" s="218"/>
      <c r="XDL2197" s="218"/>
      <c r="XDM2197" s="218"/>
      <c r="XDN2197" s="218"/>
      <c r="XDO2197" s="218"/>
      <c r="XDP2197" s="218"/>
      <c r="XDQ2197" s="218"/>
      <c r="XDR2197" s="218"/>
      <c r="XDS2197" s="218"/>
      <c r="XDT2197" s="218"/>
      <c r="XDU2197" s="218"/>
      <c r="XDV2197" s="218"/>
      <c r="XDW2197" s="218"/>
      <c r="XDX2197" s="218"/>
      <c r="XDY2197" s="218"/>
      <c r="XDZ2197" s="218"/>
      <c r="XEA2197" s="218"/>
      <c r="XEB2197" s="218"/>
      <c r="XEC2197" s="218"/>
      <c r="XED2197" s="218"/>
      <c r="XEE2197" s="218"/>
      <c r="XEF2197" s="218"/>
      <c r="XEG2197" s="218"/>
      <c r="XEH2197" s="218"/>
      <c r="XEI2197" s="218"/>
      <c r="XEJ2197" s="218"/>
      <c r="XEK2197" s="218"/>
      <c r="XEL2197" s="218"/>
      <c r="XEM2197" s="218"/>
      <c r="XEN2197" s="218"/>
      <c r="XEO2197" s="218"/>
      <c r="XEP2197" s="218"/>
      <c r="XEQ2197" s="218"/>
      <c r="XER2197" s="218"/>
      <c r="XES2197" s="218"/>
      <c r="XET2197" s="218"/>
      <c r="XEU2197" s="218"/>
      <c r="XEV2197" s="218"/>
      <c r="XEW2197" s="218"/>
      <c r="XEX2197" s="218"/>
      <c r="XEY2197" s="218"/>
      <c r="XEZ2197" s="218"/>
      <c r="XFA2197" s="218"/>
      <c r="XFB2197" s="218"/>
      <c r="XFC2197" s="218"/>
      <c r="XFD2197" s="218"/>
    </row>
    <row r="2198" spans="1:16384" s="94" customFormat="1" ht="20.100000000000001" customHeight="1" x14ac:dyDescent="0.25">
      <c r="A2198" s="154"/>
      <c r="B2198" s="60" t="str">
        <f t="shared" si="131"/>
        <v>00.03.27.3.1.1.1.B.455.2024</v>
      </c>
      <c r="C2198" s="20">
        <v>455</v>
      </c>
      <c r="D2198" s="72" t="s">
        <v>1085</v>
      </c>
      <c r="E2198" s="60" t="s">
        <v>1491</v>
      </c>
      <c r="F2198" s="19" t="s">
        <v>893</v>
      </c>
      <c r="G2198" s="197">
        <f>2550000/7</f>
        <v>364285.71428571426</v>
      </c>
      <c r="H2198" s="269" t="s">
        <v>1117</v>
      </c>
      <c r="I2198" s="73">
        <v>2024</v>
      </c>
      <c r="J2198" s="20" t="s">
        <v>1388</v>
      </c>
      <c r="K2198" s="20" t="s">
        <v>59</v>
      </c>
      <c r="L2198" s="20" t="s">
        <v>59</v>
      </c>
      <c r="M2198" s="60"/>
      <c r="N2198" s="10">
        <v>1</v>
      </c>
      <c r="O2198" s="15" t="s">
        <v>947</v>
      </c>
      <c r="P2198" s="28" t="s">
        <v>703</v>
      </c>
      <c r="Q2198" s="73"/>
      <c r="R2198" s="60"/>
      <c r="S2198" s="60"/>
      <c r="T2198" s="218"/>
      <c r="U2198" s="218"/>
      <c r="V2198" s="218"/>
      <c r="W2198" s="218"/>
      <c r="X2198" s="218"/>
      <c r="Y2198" s="218"/>
      <c r="Z2198" s="218"/>
      <c r="AA2198" s="218"/>
      <c r="AB2198" s="218"/>
      <c r="AC2198" s="218"/>
      <c r="AD2198" s="218"/>
      <c r="AE2198" s="218"/>
      <c r="AF2198" s="218"/>
      <c r="AG2198" s="218"/>
      <c r="AH2198" s="218"/>
      <c r="AI2198" s="218"/>
      <c r="AJ2198" s="218"/>
      <c r="AK2198" s="218"/>
      <c r="AL2198" s="218"/>
      <c r="AM2198" s="218"/>
      <c r="AN2198" s="218"/>
      <c r="AO2198" s="218"/>
      <c r="AP2198" s="218"/>
      <c r="AQ2198" s="218"/>
      <c r="AR2198" s="218"/>
      <c r="AS2198" s="218"/>
      <c r="AT2198" s="218"/>
      <c r="AU2198" s="218"/>
      <c r="AV2198" s="218"/>
      <c r="AW2198" s="218"/>
      <c r="AX2198" s="218"/>
      <c r="AY2198" s="218"/>
      <c r="AZ2198" s="218"/>
      <c r="BA2198" s="218"/>
      <c r="BB2198" s="218"/>
      <c r="BC2198" s="218"/>
      <c r="BD2198" s="218"/>
      <c r="BE2198" s="218"/>
      <c r="BF2198" s="218"/>
      <c r="BG2198" s="218"/>
      <c r="BH2198" s="218"/>
      <c r="BI2198" s="218"/>
      <c r="BJ2198" s="218"/>
      <c r="BK2198" s="218"/>
      <c r="BL2198" s="218"/>
      <c r="BM2198" s="218"/>
      <c r="BN2198" s="218"/>
      <c r="BO2198" s="218"/>
      <c r="BP2198" s="218"/>
      <c r="BQ2198" s="218"/>
      <c r="BR2198" s="218"/>
      <c r="BS2198" s="218"/>
      <c r="BT2198" s="218"/>
      <c r="BU2198" s="218"/>
      <c r="BV2198" s="218"/>
      <c r="BW2198" s="218"/>
      <c r="BX2198" s="218"/>
      <c r="BY2198" s="218"/>
      <c r="BZ2198" s="218"/>
      <c r="CA2198" s="218"/>
      <c r="CB2198" s="218"/>
      <c r="CC2198" s="218"/>
      <c r="CD2198" s="218"/>
      <c r="CE2198" s="218"/>
      <c r="CF2198" s="218"/>
      <c r="CG2198" s="218"/>
      <c r="CH2198" s="218"/>
      <c r="CI2198" s="218"/>
      <c r="CJ2198" s="218"/>
      <c r="CK2198" s="218"/>
      <c r="CL2198" s="218"/>
      <c r="CM2198" s="218"/>
      <c r="CN2198" s="218"/>
      <c r="CO2198" s="218"/>
      <c r="CP2198" s="218"/>
      <c r="CQ2198" s="218"/>
      <c r="CR2198" s="218"/>
      <c r="CS2198" s="218"/>
      <c r="CT2198" s="218"/>
      <c r="CU2198" s="218"/>
      <c r="CV2198" s="218"/>
      <c r="CW2198" s="218"/>
      <c r="CX2198" s="218"/>
      <c r="CY2198" s="218"/>
      <c r="CZ2198" s="218"/>
      <c r="DA2198" s="218"/>
      <c r="DB2198" s="218"/>
      <c r="DC2198" s="218"/>
      <c r="DD2198" s="218"/>
      <c r="DE2198" s="218"/>
      <c r="DF2198" s="218"/>
      <c r="DG2198" s="218"/>
      <c r="DH2198" s="218"/>
      <c r="DI2198" s="218"/>
      <c r="DJ2198" s="218"/>
      <c r="DK2198" s="218"/>
      <c r="DL2198" s="218"/>
      <c r="DM2198" s="218"/>
      <c r="DN2198" s="218"/>
      <c r="DO2198" s="218"/>
      <c r="DP2198" s="218"/>
      <c r="DQ2198" s="218"/>
      <c r="DR2198" s="218"/>
      <c r="DS2198" s="218"/>
      <c r="DT2198" s="218"/>
      <c r="DU2198" s="218"/>
      <c r="DV2198" s="218"/>
      <c r="DW2198" s="218"/>
      <c r="DX2198" s="218"/>
      <c r="DY2198" s="218"/>
      <c r="DZ2198" s="218"/>
      <c r="EA2198" s="218"/>
      <c r="EB2198" s="218"/>
      <c r="EC2198" s="218"/>
      <c r="ED2198" s="218"/>
      <c r="EE2198" s="218"/>
      <c r="EF2198" s="218"/>
      <c r="EG2198" s="218"/>
      <c r="EH2198" s="218"/>
      <c r="EI2198" s="218"/>
      <c r="EJ2198" s="218"/>
      <c r="EK2198" s="218"/>
      <c r="EL2198" s="218"/>
      <c r="EM2198" s="218"/>
      <c r="EN2198" s="218"/>
      <c r="EO2198" s="218"/>
      <c r="EP2198" s="218"/>
      <c r="EQ2198" s="218"/>
      <c r="ER2198" s="218"/>
      <c r="ES2198" s="218"/>
      <c r="ET2198" s="218"/>
      <c r="EU2198" s="218"/>
      <c r="EV2198" s="218"/>
      <c r="EW2198" s="218"/>
      <c r="EX2198" s="218"/>
      <c r="EY2198" s="218"/>
      <c r="EZ2198" s="218"/>
      <c r="FA2198" s="218"/>
      <c r="FB2198" s="218"/>
      <c r="FC2198" s="218"/>
      <c r="FD2198" s="218"/>
      <c r="FE2198" s="218"/>
      <c r="FF2198" s="218"/>
      <c r="FG2198" s="218"/>
      <c r="FH2198" s="218"/>
      <c r="FI2198" s="218"/>
      <c r="FJ2198" s="218"/>
      <c r="FK2198" s="218"/>
      <c r="FL2198" s="218"/>
      <c r="FM2198" s="218"/>
      <c r="FN2198" s="218"/>
      <c r="FO2198" s="218"/>
      <c r="FP2198" s="218"/>
      <c r="FQ2198" s="218"/>
      <c r="FR2198" s="218"/>
      <c r="FS2198" s="218"/>
      <c r="FT2198" s="218"/>
      <c r="FU2198" s="218"/>
      <c r="FV2198" s="218"/>
      <c r="FW2198" s="218"/>
      <c r="FX2198" s="218"/>
      <c r="FY2198" s="218"/>
      <c r="FZ2198" s="218"/>
      <c r="GA2198" s="218"/>
      <c r="GB2198" s="218"/>
      <c r="GC2198" s="218"/>
      <c r="GD2198" s="218"/>
      <c r="GE2198" s="218"/>
      <c r="GF2198" s="218"/>
      <c r="GG2198" s="218"/>
      <c r="GH2198" s="218"/>
      <c r="GI2198" s="218"/>
      <c r="GJ2198" s="218"/>
      <c r="GK2198" s="218"/>
      <c r="GL2198" s="218"/>
      <c r="GM2198" s="218"/>
      <c r="GN2198" s="218"/>
      <c r="GO2198" s="218"/>
      <c r="GP2198" s="218"/>
      <c r="GQ2198" s="218"/>
      <c r="GR2198" s="218"/>
      <c r="GS2198" s="218"/>
      <c r="GT2198" s="218"/>
      <c r="GU2198" s="218"/>
      <c r="GV2198" s="218"/>
      <c r="GW2198" s="218"/>
      <c r="GX2198" s="218"/>
      <c r="GY2198" s="218"/>
      <c r="GZ2198" s="218"/>
      <c r="HA2198" s="218"/>
      <c r="HB2198" s="218"/>
      <c r="HC2198" s="218"/>
      <c r="HD2198" s="218"/>
      <c r="HE2198" s="218"/>
      <c r="HF2198" s="218"/>
      <c r="HG2198" s="218"/>
      <c r="HH2198" s="218"/>
      <c r="HI2198" s="218"/>
      <c r="HJ2198" s="218"/>
      <c r="HK2198" s="218"/>
      <c r="HL2198" s="218"/>
      <c r="HM2198" s="218"/>
      <c r="HN2198" s="218"/>
      <c r="HO2198" s="218"/>
      <c r="HP2198" s="218"/>
      <c r="HQ2198" s="218"/>
      <c r="HR2198" s="218"/>
      <c r="HS2198" s="218"/>
      <c r="HT2198" s="218"/>
      <c r="HU2198" s="218"/>
      <c r="HV2198" s="218"/>
      <c r="HW2198" s="218"/>
      <c r="HX2198" s="218"/>
      <c r="HY2198" s="218"/>
      <c r="HZ2198" s="218"/>
      <c r="IA2198" s="218"/>
      <c r="IB2198" s="218"/>
      <c r="IC2198" s="218"/>
      <c r="ID2198" s="218"/>
      <c r="IE2198" s="218"/>
      <c r="IF2198" s="218"/>
      <c r="IG2198" s="218"/>
      <c r="IH2198" s="218"/>
      <c r="II2198" s="218"/>
      <c r="IJ2198" s="218"/>
      <c r="IK2198" s="218"/>
      <c r="IL2198" s="218"/>
      <c r="IM2198" s="218"/>
      <c r="IN2198" s="218"/>
      <c r="IO2198" s="218"/>
      <c r="IP2198" s="218"/>
      <c r="IQ2198" s="218"/>
      <c r="IR2198" s="218"/>
      <c r="IS2198" s="218"/>
      <c r="IT2198" s="218"/>
      <c r="IU2198" s="218"/>
      <c r="IV2198" s="218"/>
      <c r="IW2198" s="218"/>
      <c r="IX2198" s="218"/>
      <c r="IY2198" s="218"/>
      <c r="IZ2198" s="218"/>
      <c r="JA2198" s="218"/>
      <c r="JB2198" s="218"/>
      <c r="JC2198" s="218"/>
      <c r="JD2198" s="218"/>
      <c r="JE2198" s="218"/>
      <c r="JF2198" s="218"/>
      <c r="JG2198" s="218"/>
      <c r="JH2198" s="218"/>
      <c r="JI2198" s="218"/>
      <c r="JJ2198" s="218"/>
      <c r="JK2198" s="218"/>
      <c r="JL2198" s="218"/>
      <c r="JM2198" s="218"/>
      <c r="JN2198" s="218"/>
      <c r="JO2198" s="218"/>
      <c r="JP2198" s="218"/>
      <c r="JQ2198" s="218"/>
      <c r="JR2198" s="218"/>
      <c r="JS2198" s="218"/>
      <c r="JT2198" s="218"/>
      <c r="JU2198" s="218"/>
      <c r="JV2198" s="218"/>
      <c r="JW2198" s="218"/>
      <c r="JX2198" s="218"/>
      <c r="JY2198" s="218"/>
      <c r="JZ2198" s="218"/>
      <c r="KA2198" s="218"/>
      <c r="KB2198" s="218"/>
      <c r="KC2198" s="218"/>
      <c r="KD2198" s="218"/>
      <c r="KE2198" s="218"/>
      <c r="KF2198" s="218"/>
      <c r="KG2198" s="218"/>
      <c r="KH2198" s="218"/>
      <c r="KI2198" s="218"/>
      <c r="KJ2198" s="218"/>
      <c r="KK2198" s="218"/>
      <c r="KL2198" s="218"/>
      <c r="KM2198" s="218"/>
      <c r="KN2198" s="218"/>
      <c r="KO2198" s="218"/>
      <c r="KP2198" s="218"/>
      <c r="KQ2198" s="218"/>
      <c r="KR2198" s="218"/>
      <c r="KS2198" s="218"/>
      <c r="KT2198" s="218"/>
      <c r="KU2198" s="218"/>
      <c r="KV2198" s="218"/>
      <c r="KW2198" s="218"/>
      <c r="KX2198" s="218"/>
      <c r="KY2198" s="218"/>
      <c r="KZ2198" s="218"/>
      <c r="LA2198" s="218"/>
      <c r="LB2198" s="218"/>
      <c r="LC2198" s="218"/>
      <c r="LD2198" s="218"/>
      <c r="LE2198" s="218"/>
      <c r="LF2198" s="218"/>
      <c r="LG2198" s="218"/>
      <c r="LH2198" s="218"/>
      <c r="LI2198" s="218"/>
      <c r="LJ2198" s="218"/>
      <c r="LK2198" s="218"/>
      <c r="LL2198" s="218"/>
      <c r="LM2198" s="218"/>
      <c r="LN2198" s="218"/>
      <c r="LO2198" s="218"/>
      <c r="LP2198" s="218"/>
      <c r="LQ2198" s="218"/>
      <c r="LR2198" s="218"/>
      <c r="LS2198" s="218"/>
      <c r="LT2198" s="218"/>
      <c r="LU2198" s="218"/>
      <c r="LV2198" s="218"/>
      <c r="LW2198" s="218"/>
      <c r="LX2198" s="218"/>
      <c r="LY2198" s="218"/>
      <c r="LZ2198" s="218"/>
      <c r="MA2198" s="218"/>
      <c r="MB2198" s="218"/>
      <c r="MC2198" s="218"/>
      <c r="MD2198" s="218"/>
      <c r="ME2198" s="218"/>
      <c r="MF2198" s="218"/>
      <c r="MG2198" s="218"/>
      <c r="MH2198" s="218"/>
      <c r="MI2198" s="218"/>
      <c r="MJ2198" s="218"/>
      <c r="MK2198" s="218"/>
      <c r="ML2198" s="218"/>
      <c r="MM2198" s="218"/>
      <c r="MN2198" s="218"/>
      <c r="MO2198" s="218"/>
      <c r="MP2198" s="218"/>
      <c r="MQ2198" s="218"/>
      <c r="MR2198" s="218"/>
      <c r="MS2198" s="218"/>
      <c r="MT2198" s="218"/>
      <c r="MU2198" s="218"/>
      <c r="MV2198" s="218"/>
      <c r="MW2198" s="218"/>
      <c r="MX2198" s="218"/>
      <c r="MY2198" s="218"/>
      <c r="MZ2198" s="218"/>
      <c r="NA2198" s="218"/>
      <c r="NB2198" s="218"/>
      <c r="NC2198" s="218"/>
      <c r="ND2198" s="218"/>
      <c r="NE2198" s="218"/>
      <c r="NF2198" s="218"/>
      <c r="NG2198" s="218"/>
      <c r="NH2198" s="218"/>
      <c r="NI2198" s="218"/>
      <c r="NJ2198" s="218"/>
      <c r="NK2198" s="218"/>
      <c r="NL2198" s="218"/>
      <c r="NM2198" s="218"/>
      <c r="NN2198" s="218"/>
      <c r="NO2198" s="218"/>
      <c r="NP2198" s="218"/>
      <c r="NQ2198" s="218"/>
      <c r="NR2198" s="218"/>
      <c r="NS2198" s="218"/>
      <c r="NT2198" s="218"/>
      <c r="NU2198" s="218"/>
      <c r="NV2198" s="218"/>
      <c r="NW2198" s="218"/>
      <c r="NX2198" s="218"/>
      <c r="NY2198" s="218"/>
      <c r="NZ2198" s="218"/>
      <c r="OA2198" s="218"/>
      <c r="OB2198" s="218"/>
      <c r="OC2198" s="218"/>
      <c r="OD2198" s="218"/>
      <c r="OE2198" s="218"/>
      <c r="OF2198" s="218"/>
      <c r="OG2198" s="218"/>
      <c r="OH2198" s="218"/>
      <c r="OI2198" s="218"/>
      <c r="OJ2198" s="218"/>
      <c r="OK2198" s="218"/>
      <c r="OL2198" s="218"/>
      <c r="OM2198" s="218"/>
      <c r="ON2198" s="218"/>
      <c r="OO2198" s="218"/>
      <c r="OP2198" s="218"/>
      <c r="OQ2198" s="218"/>
      <c r="OR2198" s="218"/>
      <c r="OS2198" s="218"/>
      <c r="OT2198" s="218"/>
      <c r="OU2198" s="218"/>
      <c r="OV2198" s="218"/>
      <c r="OW2198" s="218"/>
      <c r="OX2198" s="218"/>
      <c r="OY2198" s="218"/>
      <c r="OZ2198" s="218"/>
      <c r="PA2198" s="218"/>
      <c r="PB2198" s="218"/>
      <c r="PC2198" s="218"/>
      <c r="PD2198" s="218"/>
      <c r="PE2198" s="218"/>
      <c r="PF2198" s="218"/>
      <c r="PG2198" s="218"/>
      <c r="PH2198" s="218"/>
      <c r="PI2198" s="218"/>
      <c r="PJ2198" s="218"/>
      <c r="PK2198" s="218"/>
      <c r="PL2198" s="218"/>
      <c r="PM2198" s="218"/>
      <c r="PN2198" s="218"/>
      <c r="PO2198" s="218"/>
      <c r="PP2198" s="218"/>
      <c r="PQ2198" s="218"/>
      <c r="PR2198" s="218"/>
      <c r="PS2198" s="218"/>
      <c r="PT2198" s="218"/>
      <c r="PU2198" s="218"/>
      <c r="PV2198" s="218"/>
      <c r="PW2198" s="218"/>
      <c r="PX2198" s="218"/>
      <c r="PY2198" s="218"/>
      <c r="PZ2198" s="218"/>
      <c r="QA2198" s="218"/>
      <c r="QB2198" s="218"/>
      <c r="QC2198" s="218"/>
      <c r="QD2198" s="218"/>
      <c r="QE2198" s="218"/>
      <c r="QF2198" s="218"/>
      <c r="QG2198" s="218"/>
      <c r="QH2198" s="218"/>
      <c r="QI2198" s="218"/>
      <c r="QJ2198" s="218"/>
      <c r="QK2198" s="218"/>
      <c r="QL2198" s="218"/>
      <c r="QM2198" s="218"/>
      <c r="QN2198" s="218"/>
      <c r="QO2198" s="218"/>
      <c r="QP2198" s="218"/>
      <c r="QQ2198" s="218"/>
      <c r="QR2198" s="218"/>
      <c r="QS2198" s="218"/>
      <c r="QT2198" s="218"/>
      <c r="QU2198" s="218"/>
      <c r="QV2198" s="218"/>
      <c r="QW2198" s="218"/>
      <c r="QX2198" s="218"/>
      <c r="QY2198" s="218"/>
      <c r="QZ2198" s="218"/>
      <c r="RA2198" s="218"/>
      <c r="RB2198" s="218"/>
      <c r="RC2198" s="218"/>
      <c r="RD2198" s="218"/>
      <c r="RE2198" s="218"/>
      <c r="RF2198" s="218"/>
      <c r="RG2198" s="218"/>
      <c r="RH2198" s="218"/>
      <c r="RI2198" s="218"/>
      <c r="RJ2198" s="218"/>
      <c r="RK2198" s="218"/>
      <c r="RL2198" s="218"/>
      <c r="RM2198" s="218"/>
      <c r="RN2198" s="218"/>
      <c r="RO2198" s="218"/>
      <c r="RP2198" s="218"/>
      <c r="RQ2198" s="218"/>
      <c r="RR2198" s="218"/>
      <c r="RS2198" s="218"/>
      <c r="RT2198" s="218"/>
      <c r="RU2198" s="218"/>
      <c r="RV2198" s="218"/>
      <c r="RW2198" s="218"/>
      <c r="RX2198" s="218"/>
      <c r="RY2198" s="218"/>
      <c r="RZ2198" s="218"/>
      <c r="SA2198" s="218"/>
      <c r="SB2198" s="218"/>
      <c r="SC2198" s="218"/>
      <c r="SD2198" s="218"/>
      <c r="SE2198" s="218"/>
      <c r="SF2198" s="218"/>
      <c r="SG2198" s="218"/>
      <c r="SH2198" s="218"/>
      <c r="SI2198" s="218"/>
      <c r="SJ2198" s="218"/>
      <c r="SK2198" s="218"/>
      <c r="SL2198" s="218"/>
      <c r="SM2198" s="218"/>
      <c r="SN2198" s="218"/>
      <c r="SO2198" s="218"/>
      <c r="SP2198" s="218"/>
      <c r="SQ2198" s="218"/>
      <c r="SR2198" s="218"/>
      <c r="SS2198" s="218"/>
      <c r="ST2198" s="218"/>
      <c r="SU2198" s="218"/>
      <c r="SV2198" s="218"/>
      <c r="SW2198" s="218"/>
      <c r="SX2198" s="218"/>
      <c r="SY2198" s="218"/>
      <c r="SZ2198" s="218"/>
      <c r="TA2198" s="218"/>
      <c r="TB2198" s="218"/>
      <c r="TC2198" s="218"/>
      <c r="TD2198" s="218"/>
      <c r="TE2198" s="218"/>
      <c r="TF2198" s="218"/>
      <c r="TG2198" s="218"/>
      <c r="TH2198" s="218"/>
      <c r="TI2198" s="218"/>
      <c r="TJ2198" s="218"/>
      <c r="TK2198" s="218"/>
      <c r="TL2198" s="218"/>
      <c r="TM2198" s="218"/>
      <c r="TN2198" s="218"/>
      <c r="TO2198" s="218"/>
      <c r="TP2198" s="218"/>
      <c r="TQ2198" s="218"/>
      <c r="TR2198" s="218"/>
      <c r="TS2198" s="218"/>
      <c r="TT2198" s="218"/>
      <c r="TU2198" s="218"/>
      <c r="TV2198" s="218"/>
      <c r="TW2198" s="218"/>
      <c r="TX2198" s="218"/>
      <c r="TY2198" s="218"/>
      <c r="TZ2198" s="218"/>
      <c r="UA2198" s="218"/>
      <c r="UB2198" s="218"/>
      <c r="UC2198" s="218"/>
      <c r="UD2198" s="218"/>
      <c r="UE2198" s="218"/>
      <c r="UF2198" s="218"/>
      <c r="UG2198" s="218"/>
      <c r="UH2198" s="218"/>
      <c r="UI2198" s="218"/>
      <c r="UJ2198" s="218"/>
      <c r="UK2198" s="218"/>
      <c r="UL2198" s="218"/>
      <c r="UM2198" s="218"/>
      <c r="UN2198" s="218"/>
      <c r="UO2198" s="218"/>
      <c r="UP2198" s="218"/>
      <c r="UQ2198" s="218"/>
      <c r="UR2198" s="218"/>
      <c r="US2198" s="218"/>
      <c r="UT2198" s="218"/>
      <c r="UU2198" s="218"/>
      <c r="UV2198" s="218"/>
      <c r="UW2198" s="218"/>
      <c r="UX2198" s="218"/>
      <c r="UY2198" s="218"/>
      <c r="UZ2198" s="218"/>
      <c r="VA2198" s="218"/>
      <c r="VB2198" s="218"/>
      <c r="VC2198" s="218"/>
      <c r="VD2198" s="218"/>
      <c r="VE2198" s="218"/>
      <c r="VF2198" s="218"/>
      <c r="VG2198" s="218"/>
      <c r="VH2198" s="218"/>
      <c r="VI2198" s="218"/>
      <c r="VJ2198" s="218"/>
      <c r="VK2198" s="218"/>
      <c r="VL2198" s="218"/>
      <c r="VM2198" s="218"/>
      <c r="VN2198" s="218"/>
      <c r="VO2198" s="218"/>
      <c r="VP2198" s="218"/>
      <c r="VQ2198" s="218"/>
      <c r="VR2198" s="218"/>
      <c r="VS2198" s="218"/>
      <c r="VT2198" s="218"/>
      <c r="VU2198" s="218"/>
      <c r="VV2198" s="218"/>
      <c r="VW2198" s="218"/>
      <c r="VX2198" s="218"/>
      <c r="VY2198" s="218"/>
      <c r="VZ2198" s="218"/>
      <c r="WA2198" s="218"/>
      <c r="WB2198" s="218"/>
      <c r="WC2198" s="218"/>
      <c r="WD2198" s="218"/>
      <c r="WE2198" s="218"/>
      <c r="WF2198" s="218"/>
      <c r="WG2198" s="218"/>
      <c r="WH2198" s="218"/>
      <c r="WI2198" s="218"/>
      <c r="WJ2198" s="218"/>
      <c r="WK2198" s="218"/>
      <c r="WL2198" s="218"/>
      <c r="WM2198" s="218"/>
      <c r="WN2198" s="218"/>
      <c r="WO2198" s="218"/>
      <c r="WP2198" s="218"/>
      <c r="WQ2198" s="218"/>
      <c r="WR2198" s="218"/>
      <c r="WS2198" s="218"/>
      <c r="WT2198" s="218"/>
      <c r="WU2198" s="218"/>
      <c r="WV2198" s="218"/>
      <c r="WW2198" s="218"/>
      <c r="WX2198" s="218"/>
      <c r="WY2198" s="218"/>
      <c r="WZ2198" s="218"/>
      <c r="XA2198" s="218"/>
      <c r="XB2198" s="218"/>
      <c r="XC2198" s="218"/>
      <c r="XD2198" s="218"/>
      <c r="XE2198" s="218"/>
      <c r="XF2198" s="218"/>
      <c r="XG2198" s="218"/>
      <c r="XH2198" s="218"/>
      <c r="XI2198" s="218"/>
      <c r="XJ2198" s="218"/>
      <c r="XK2198" s="218"/>
      <c r="XL2198" s="218"/>
      <c r="XM2198" s="218"/>
      <c r="XN2198" s="218"/>
      <c r="XO2198" s="218"/>
      <c r="XP2198" s="218"/>
      <c r="XQ2198" s="218"/>
      <c r="XR2198" s="218"/>
      <c r="XS2198" s="218"/>
      <c r="XT2198" s="218"/>
      <c r="XU2198" s="218"/>
      <c r="XV2198" s="218"/>
      <c r="XW2198" s="218"/>
      <c r="XX2198" s="218"/>
      <c r="XY2198" s="218"/>
      <c r="XZ2198" s="218"/>
      <c r="YA2198" s="218"/>
      <c r="YB2198" s="218"/>
      <c r="YC2198" s="218"/>
      <c r="YD2198" s="218"/>
      <c r="YE2198" s="218"/>
      <c r="YF2198" s="218"/>
      <c r="YG2198" s="218"/>
      <c r="YH2198" s="218"/>
      <c r="YI2198" s="218"/>
      <c r="YJ2198" s="218"/>
      <c r="YK2198" s="218"/>
      <c r="YL2198" s="218"/>
      <c r="YM2198" s="218"/>
      <c r="YN2198" s="218"/>
      <c r="YO2198" s="218"/>
      <c r="YP2198" s="218"/>
      <c r="YQ2198" s="218"/>
      <c r="YR2198" s="218"/>
      <c r="YS2198" s="218"/>
      <c r="YT2198" s="218"/>
      <c r="YU2198" s="218"/>
      <c r="YV2198" s="218"/>
      <c r="YW2198" s="218"/>
      <c r="YX2198" s="218"/>
      <c r="YY2198" s="218"/>
      <c r="YZ2198" s="218"/>
      <c r="ZA2198" s="218"/>
      <c r="ZB2198" s="218"/>
      <c r="ZC2198" s="218"/>
      <c r="ZD2198" s="218"/>
      <c r="ZE2198" s="218"/>
      <c r="ZF2198" s="218"/>
      <c r="ZG2198" s="218"/>
      <c r="ZH2198" s="218"/>
      <c r="ZI2198" s="218"/>
      <c r="ZJ2198" s="218"/>
      <c r="ZK2198" s="218"/>
      <c r="ZL2198" s="218"/>
      <c r="ZM2198" s="218"/>
      <c r="ZN2198" s="218"/>
      <c r="ZO2198" s="218"/>
      <c r="ZP2198" s="218"/>
      <c r="ZQ2198" s="218"/>
      <c r="ZR2198" s="218"/>
      <c r="ZS2198" s="218"/>
      <c r="ZT2198" s="218"/>
      <c r="ZU2198" s="218"/>
      <c r="ZV2198" s="218"/>
      <c r="ZW2198" s="218"/>
      <c r="ZX2198" s="218"/>
      <c r="ZY2198" s="218"/>
      <c r="ZZ2198" s="218"/>
      <c r="AAA2198" s="218"/>
      <c r="AAB2198" s="218"/>
      <c r="AAC2198" s="218"/>
      <c r="AAD2198" s="218"/>
      <c r="AAE2198" s="218"/>
      <c r="AAF2198" s="218"/>
      <c r="AAG2198" s="218"/>
      <c r="AAH2198" s="218"/>
      <c r="AAI2198" s="218"/>
      <c r="AAJ2198" s="218"/>
      <c r="AAK2198" s="218"/>
      <c r="AAL2198" s="218"/>
      <c r="AAM2198" s="218"/>
      <c r="AAN2198" s="218"/>
      <c r="AAO2198" s="218"/>
      <c r="AAP2198" s="218"/>
      <c r="AAQ2198" s="218"/>
      <c r="AAR2198" s="218"/>
      <c r="AAS2198" s="218"/>
      <c r="AAT2198" s="218"/>
      <c r="AAU2198" s="218"/>
      <c r="AAV2198" s="218"/>
      <c r="AAW2198" s="218"/>
      <c r="AAX2198" s="218"/>
      <c r="AAY2198" s="218"/>
      <c r="AAZ2198" s="218"/>
      <c r="ABA2198" s="218"/>
      <c r="ABB2198" s="218"/>
      <c r="ABC2198" s="218"/>
      <c r="ABD2198" s="218"/>
      <c r="ABE2198" s="218"/>
      <c r="ABF2198" s="218"/>
      <c r="ABG2198" s="218"/>
      <c r="ABH2198" s="218"/>
      <c r="ABI2198" s="218"/>
      <c r="ABJ2198" s="218"/>
      <c r="ABK2198" s="218"/>
      <c r="ABL2198" s="218"/>
      <c r="ABM2198" s="218"/>
      <c r="ABN2198" s="218"/>
      <c r="ABO2198" s="218"/>
      <c r="ABP2198" s="218"/>
      <c r="ABQ2198" s="218"/>
      <c r="ABR2198" s="218"/>
      <c r="ABS2198" s="218"/>
      <c r="ABT2198" s="218"/>
      <c r="ABU2198" s="218"/>
      <c r="ABV2198" s="218"/>
      <c r="ABW2198" s="218"/>
      <c r="ABX2198" s="218"/>
      <c r="ABY2198" s="218"/>
      <c r="ABZ2198" s="218"/>
      <c r="ACA2198" s="218"/>
      <c r="ACB2198" s="218"/>
      <c r="ACC2198" s="218"/>
      <c r="ACD2198" s="218"/>
      <c r="ACE2198" s="218"/>
      <c r="ACF2198" s="218"/>
      <c r="ACG2198" s="218"/>
      <c r="ACH2198" s="218"/>
      <c r="ACI2198" s="218"/>
      <c r="ACJ2198" s="218"/>
      <c r="ACK2198" s="218"/>
      <c r="ACL2198" s="218"/>
      <c r="ACM2198" s="218"/>
      <c r="ACN2198" s="218"/>
      <c r="ACO2198" s="218"/>
      <c r="ACP2198" s="218"/>
      <c r="ACQ2198" s="218"/>
      <c r="ACR2198" s="218"/>
      <c r="ACS2198" s="218"/>
      <c r="ACT2198" s="218"/>
      <c r="ACU2198" s="218"/>
      <c r="ACV2198" s="218"/>
      <c r="ACW2198" s="218"/>
      <c r="ACX2198" s="218"/>
      <c r="ACY2198" s="218"/>
      <c r="ACZ2198" s="218"/>
      <c r="ADA2198" s="218"/>
      <c r="ADB2198" s="218"/>
      <c r="ADC2198" s="218"/>
      <c r="ADD2198" s="218"/>
      <c r="ADE2198" s="218"/>
      <c r="ADF2198" s="218"/>
      <c r="ADG2198" s="218"/>
      <c r="ADH2198" s="218"/>
      <c r="ADI2198" s="218"/>
      <c r="ADJ2198" s="218"/>
      <c r="ADK2198" s="218"/>
      <c r="ADL2198" s="218"/>
      <c r="ADM2198" s="218"/>
      <c r="ADN2198" s="218"/>
      <c r="ADO2198" s="218"/>
      <c r="ADP2198" s="218"/>
      <c r="ADQ2198" s="218"/>
      <c r="ADR2198" s="218"/>
      <c r="ADS2198" s="218"/>
      <c r="ADT2198" s="218"/>
      <c r="ADU2198" s="218"/>
      <c r="ADV2198" s="218"/>
      <c r="ADW2198" s="218"/>
      <c r="ADX2198" s="218"/>
      <c r="ADY2198" s="218"/>
      <c r="ADZ2198" s="218"/>
      <c r="AEA2198" s="218"/>
      <c r="AEB2198" s="218"/>
      <c r="AEC2198" s="218"/>
      <c r="AED2198" s="218"/>
      <c r="AEE2198" s="218"/>
      <c r="AEF2198" s="218"/>
      <c r="AEG2198" s="218"/>
      <c r="AEH2198" s="218"/>
      <c r="AEI2198" s="218"/>
      <c r="AEJ2198" s="218"/>
      <c r="AEK2198" s="218"/>
      <c r="AEL2198" s="218"/>
      <c r="AEM2198" s="218"/>
      <c r="AEN2198" s="218"/>
      <c r="AEO2198" s="218"/>
      <c r="AEP2198" s="218"/>
      <c r="AEQ2198" s="218"/>
      <c r="AER2198" s="218"/>
      <c r="AES2198" s="218"/>
      <c r="AET2198" s="218"/>
      <c r="AEU2198" s="218"/>
      <c r="AEV2198" s="218"/>
      <c r="AEW2198" s="218"/>
      <c r="AEX2198" s="218"/>
      <c r="AEY2198" s="218"/>
      <c r="AEZ2198" s="218"/>
      <c r="AFA2198" s="218"/>
      <c r="AFB2198" s="218"/>
      <c r="AFC2198" s="218"/>
      <c r="AFD2198" s="218"/>
      <c r="AFE2198" s="218"/>
      <c r="AFF2198" s="218"/>
      <c r="AFG2198" s="218"/>
      <c r="AFH2198" s="218"/>
      <c r="AFI2198" s="218"/>
      <c r="AFJ2198" s="218"/>
      <c r="AFK2198" s="218"/>
      <c r="AFL2198" s="218"/>
      <c r="AFM2198" s="218"/>
      <c r="AFN2198" s="218"/>
      <c r="AFO2198" s="218"/>
      <c r="AFP2198" s="218"/>
      <c r="AFQ2198" s="218"/>
      <c r="AFR2198" s="218"/>
      <c r="AFS2198" s="218"/>
      <c r="AFT2198" s="218"/>
      <c r="AFU2198" s="218"/>
      <c r="AFV2198" s="218"/>
      <c r="AFW2198" s="218"/>
      <c r="AFX2198" s="218"/>
      <c r="AFY2198" s="218"/>
      <c r="AFZ2198" s="218"/>
      <c r="AGA2198" s="218"/>
      <c r="AGB2198" s="218"/>
      <c r="AGC2198" s="218"/>
      <c r="AGD2198" s="218"/>
      <c r="AGE2198" s="218"/>
      <c r="AGF2198" s="218"/>
      <c r="AGG2198" s="218"/>
      <c r="AGH2198" s="218"/>
      <c r="AGI2198" s="218"/>
      <c r="AGJ2198" s="218"/>
      <c r="AGK2198" s="218"/>
      <c r="AGL2198" s="218"/>
      <c r="AGM2198" s="218"/>
      <c r="AGN2198" s="218"/>
      <c r="AGO2198" s="218"/>
      <c r="AGP2198" s="218"/>
      <c r="AGQ2198" s="218"/>
      <c r="AGR2198" s="218"/>
      <c r="AGS2198" s="218"/>
      <c r="AGT2198" s="218"/>
      <c r="AGU2198" s="218"/>
      <c r="AGV2198" s="218"/>
      <c r="AGW2198" s="218"/>
      <c r="AGX2198" s="218"/>
      <c r="AGY2198" s="218"/>
      <c r="AGZ2198" s="218"/>
      <c r="AHA2198" s="218"/>
      <c r="AHB2198" s="218"/>
      <c r="AHC2198" s="218"/>
      <c r="AHD2198" s="218"/>
      <c r="AHE2198" s="218"/>
      <c r="AHF2198" s="218"/>
      <c r="AHG2198" s="218"/>
      <c r="AHH2198" s="218"/>
      <c r="AHI2198" s="218"/>
      <c r="AHJ2198" s="218"/>
      <c r="AHK2198" s="218"/>
      <c r="AHL2198" s="218"/>
      <c r="AHM2198" s="218"/>
      <c r="AHN2198" s="218"/>
      <c r="AHO2198" s="218"/>
      <c r="AHP2198" s="218"/>
      <c r="AHQ2198" s="218"/>
      <c r="AHR2198" s="218"/>
      <c r="AHS2198" s="218"/>
      <c r="AHT2198" s="218"/>
      <c r="AHU2198" s="218"/>
      <c r="AHV2198" s="218"/>
      <c r="AHW2198" s="218"/>
      <c r="AHX2198" s="218"/>
      <c r="AHY2198" s="218"/>
      <c r="AHZ2198" s="218"/>
      <c r="AIA2198" s="218"/>
      <c r="AIB2198" s="218"/>
      <c r="AIC2198" s="218"/>
      <c r="AID2198" s="218"/>
      <c r="AIE2198" s="218"/>
      <c r="AIF2198" s="218"/>
      <c r="AIG2198" s="218"/>
      <c r="AIH2198" s="218"/>
      <c r="AII2198" s="218"/>
      <c r="AIJ2198" s="218"/>
      <c r="AIK2198" s="218"/>
      <c r="AIL2198" s="218"/>
      <c r="AIM2198" s="218"/>
      <c r="AIN2198" s="218"/>
      <c r="AIO2198" s="218"/>
      <c r="AIP2198" s="218"/>
      <c r="AIQ2198" s="218"/>
      <c r="AIR2198" s="218"/>
      <c r="AIS2198" s="218"/>
      <c r="AIT2198" s="218"/>
      <c r="AIU2198" s="218"/>
      <c r="AIV2198" s="218"/>
      <c r="AIW2198" s="218"/>
      <c r="AIX2198" s="218"/>
      <c r="AIY2198" s="218"/>
      <c r="AIZ2198" s="218"/>
      <c r="AJA2198" s="218"/>
      <c r="AJB2198" s="218"/>
      <c r="AJC2198" s="218"/>
      <c r="AJD2198" s="218"/>
      <c r="AJE2198" s="218"/>
      <c r="AJF2198" s="218"/>
      <c r="AJG2198" s="218"/>
      <c r="AJH2198" s="218"/>
      <c r="AJI2198" s="218"/>
      <c r="AJJ2198" s="218"/>
      <c r="AJK2198" s="218"/>
      <c r="AJL2198" s="218"/>
      <c r="AJM2198" s="218"/>
      <c r="AJN2198" s="218"/>
      <c r="AJO2198" s="218"/>
      <c r="AJP2198" s="218"/>
      <c r="AJQ2198" s="218"/>
      <c r="AJR2198" s="218"/>
      <c r="AJS2198" s="218"/>
      <c r="AJT2198" s="218"/>
      <c r="AJU2198" s="218"/>
      <c r="AJV2198" s="218"/>
      <c r="AJW2198" s="218"/>
      <c r="AJX2198" s="218"/>
      <c r="AJY2198" s="218"/>
      <c r="AJZ2198" s="218"/>
      <c r="AKA2198" s="218"/>
      <c r="AKB2198" s="218"/>
      <c r="AKC2198" s="218"/>
      <c r="AKD2198" s="218"/>
      <c r="AKE2198" s="218"/>
      <c r="AKF2198" s="218"/>
      <c r="AKG2198" s="218"/>
      <c r="AKH2198" s="218"/>
      <c r="AKI2198" s="218"/>
      <c r="AKJ2198" s="218"/>
      <c r="AKK2198" s="218"/>
      <c r="AKL2198" s="218"/>
      <c r="AKM2198" s="218"/>
      <c r="AKN2198" s="218"/>
      <c r="AKO2198" s="218"/>
      <c r="AKP2198" s="218"/>
      <c r="AKQ2198" s="218"/>
      <c r="AKR2198" s="218"/>
      <c r="AKS2198" s="218"/>
      <c r="AKT2198" s="218"/>
      <c r="AKU2198" s="218"/>
      <c r="AKV2198" s="218"/>
      <c r="AKW2198" s="218"/>
      <c r="AKX2198" s="218"/>
      <c r="AKY2198" s="218"/>
      <c r="AKZ2198" s="218"/>
      <c r="ALA2198" s="218"/>
      <c r="ALB2198" s="218"/>
      <c r="ALC2198" s="218"/>
      <c r="ALD2198" s="218"/>
      <c r="ALE2198" s="218"/>
      <c r="ALF2198" s="218"/>
      <c r="ALG2198" s="218"/>
      <c r="ALH2198" s="218"/>
      <c r="ALI2198" s="218"/>
      <c r="ALJ2198" s="218"/>
      <c r="ALK2198" s="218"/>
      <c r="ALL2198" s="218"/>
      <c r="ALM2198" s="218"/>
      <c r="ALN2198" s="218"/>
      <c r="ALO2198" s="218"/>
      <c r="ALP2198" s="218"/>
      <c r="ALQ2198" s="218"/>
      <c r="ALR2198" s="218"/>
      <c r="ALS2198" s="218"/>
      <c r="ALT2198" s="218"/>
      <c r="ALU2198" s="218"/>
      <c r="ALV2198" s="218"/>
      <c r="ALW2198" s="218"/>
      <c r="ALX2198" s="218"/>
      <c r="ALY2198" s="218"/>
      <c r="ALZ2198" s="218"/>
      <c r="AMA2198" s="218"/>
      <c r="AMB2198" s="218"/>
      <c r="AMC2198" s="218"/>
      <c r="AMD2198" s="218"/>
      <c r="AME2198" s="218"/>
      <c r="AMF2198" s="218"/>
      <c r="AMG2198" s="218"/>
      <c r="AMH2198" s="218"/>
      <c r="AMI2198" s="218"/>
      <c r="AMJ2198" s="218"/>
      <c r="AMK2198" s="218"/>
      <c r="AML2198" s="218"/>
      <c r="AMM2198" s="218"/>
      <c r="AMN2198" s="218"/>
      <c r="AMO2198" s="218"/>
      <c r="AMP2198" s="218"/>
      <c r="AMQ2198" s="218"/>
      <c r="AMR2198" s="218"/>
      <c r="AMS2198" s="218"/>
      <c r="AMT2198" s="218"/>
      <c r="AMU2198" s="218"/>
      <c r="AMV2198" s="218"/>
      <c r="AMW2198" s="218"/>
      <c r="AMX2198" s="218"/>
      <c r="AMY2198" s="218"/>
      <c r="AMZ2198" s="218"/>
      <c r="ANA2198" s="218"/>
      <c r="ANB2198" s="218"/>
      <c r="ANC2198" s="218"/>
      <c r="AND2198" s="218"/>
      <c r="ANE2198" s="218"/>
      <c r="ANF2198" s="218"/>
      <c r="ANG2198" s="218"/>
      <c r="ANH2198" s="218"/>
      <c r="ANI2198" s="218"/>
      <c r="ANJ2198" s="218"/>
      <c r="ANK2198" s="218"/>
      <c r="ANL2198" s="218"/>
      <c r="ANM2198" s="218"/>
      <c r="ANN2198" s="218"/>
      <c r="ANO2198" s="218"/>
      <c r="ANP2198" s="218"/>
      <c r="ANQ2198" s="218"/>
      <c r="ANR2198" s="218"/>
      <c r="ANS2198" s="218"/>
      <c r="ANT2198" s="218"/>
      <c r="ANU2198" s="218"/>
      <c r="ANV2198" s="218"/>
      <c r="ANW2198" s="218"/>
      <c r="ANX2198" s="218"/>
      <c r="ANY2198" s="218"/>
      <c r="ANZ2198" s="218"/>
      <c r="AOA2198" s="218"/>
      <c r="AOB2198" s="218"/>
      <c r="AOC2198" s="218"/>
      <c r="AOD2198" s="218"/>
      <c r="AOE2198" s="218"/>
      <c r="AOF2198" s="218"/>
      <c r="AOG2198" s="218"/>
      <c r="AOH2198" s="218"/>
      <c r="AOI2198" s="218"/>
      <c r="AOJ2198" s="218"/>
      <c r="AOK2198" s="218"/>
      <c r="AOL2198" s="218"/>
      <c r="AOM2198" s="218"/>
      <c r="AON2198" s="218"/>
      <c r="AOO2198" s="218"/>
      <c r="AOP2198" s="218"/>
      <c r="AOQ2198" s="218"/>
      <c r="AOR2198" s="218"/>
      <c r="AOS2198" s="218"/>
      <c r="AOT2198" s="218"/>
      <c r="AOU2198" s="218"/>
      <c r="AOV2198" s="218"/>
      <c r="AOW2198" s="218"/>
      <c r="AOX2198" s="218"/>
      <c r="AOY2198" s="218"/>
      <c r="AOZ2198" s="218"/>
      <c r="APA2198" s="218"/>
      <c r="APB2198" s="218"/>
      <c r="APC2198" s="218"/>
      <c r="APD2198" s="218"/>
      <c r="APE2198" s="218"/>
      <c r="APF2198" s="218"/>
      <c r="APG2198" s="218"/>
      <c r="APH2198" s="218"/>
      <c r="API2198" s="218"/>
      <c r="APJ2198" s="218"/>
      <c r="APK2198" s="218"/>
      <c r="APL2198" s="218"/>
      <c r="APM2198" s="218"/>
      <c r="APN2198" s="218"/>
      <c r="APO2198" s="218"/>
      <c r="APP2198" s="218"/>
      <c r="APQ2198" s="218"/>
      <c r="APR2198" s="218"/>
      <c r="APS2198" s="218"/>
      <c r="APT2198" s="218"/>
      <c r="APU2198" s="218"/>
      <c r="APV2198" s="218"/>
      <c r="APW2198" s="218"/>
      <c r="APX2198" s="218"/>
      <c r="APY2198" s="218"/>
      <c r="APZ2198" s="218"/>
      <c r="AQA2198" s="218"/>
      <c r="AQB2198" s="218"/>
      <c r="AQC2198" s="218"/>
      <c r="AQD2198" s="218"/>
      <c r="AQE2198" s="218"/>
      <c r="AQF2198" s="218"/>
      <c r="AQG2198" s="218"/>
      <c r="AQH2198" s="218"/>
      <c r="AQI2198" s="218"/>
      <c r="AQJ2198" s="218"/>
      <c r="AQK2198" s="218"/>
      <c r="AQL2198" s="218"/>
      <c r="AQM2198" s="218"/>
      <c r="AQN2198" s="218"/>
      <c r="AQO2198" s="218"/>
      <c r="AQP2198" s="218"/>
      <c r="AQQ2198" s="218"/>
      <c r="AQR2198" s="218"/>
      <c r="AQS2198" s="218"/>
      <c r="AQT2198" s="218"/>
      <c r="AQU2198" s="218"/>
      <c r="AQV2198" s="218"/>
      <c r="AQW2198" s="218"/>
      <c r="AQX2198" s="218"/>
      <c r="AQY2198" s="218"/>
      <c r="AQZ2198" s="218"/>
      <c r="ARA2198" s="218"/>
      <c r="ARB2198" s="218"/>
      <c r="ARC2198" s="218"/>
      <c r="ARD2198" s="218"/>
      <c r="ARE2198" s="218"/>
      <c r="ARF2198" s="218"/>
      <c r="ARG2198" s="218"/>
      <c r="ARH2198" s="218"/>
      <c r="ARI2198" s="218"/>
      <c r="ARJ2198" s="218"/>
      <c r="ARK2198" s="218"/>
      <c r="ARL2198" s="218"/>
      <c r="ARM2198" s="218"/>
      <c r="ARN2198" s="218"/>
      <c r="ARO2198" s="218"/>
      <c r="ARP2198" s="218"/>
      <c r="ARQ2198" s="218"/>
      <c r="ARR2198" s="218"/>
      <c r="ARS2198" s="218"/>
      <c r="ART2198" s="218"/>
      <c r="ARU2198" s="218"/>
      <c r="ARV2198" s="218"/>
      <c r="ARW2198" s="218"/>
      <c r="ARX2198" s="218"/>
      <c r="ARY2198" s="218"/>
      <c r="ARZ2198" s="218"/>
      <c r="ASA2198" s="218"/>
      <c r="ASB2198" s="218"/>
      <c r="ASC2198" s="218"/>
      <c r="ASD2198" s="218"/>
      <c r="ASE2198" s="218"/>
      <c r="ASF2198" s="218"/>
      <c r="ASG2198" s="218"/>
      <c r="ASH2198" s="218"/>
      <c r="ASI2198" s="218"/>
      <c r="ASJ2198" s="218"/>
      <c r="ASK2198" s="218"/>
      <c r="ASL2198" s="218"/>
      <c r="ASM2198" s="218"/>
      <c r="ASN2198" s="218"/>
      <c r="ASO2198" s="218"/>
      <c r="ASP2198" s="218"/>
      <c r="ASQ2198" s="218"/>
      <c r="ASR2198" s="218"/>
      <c r="ASS2198" s="218"/>
      <c r="AST2198" s="218"/>
      <c r="ASU2198" s="218"/>
      <c r="ASV2198" s="218"/>
      <c r="ASW2198" s="218"/>
      <c r="ASX2198" s="218"/>
      <c r="ASY2198" s="218"/>
      <c r="ASZ2198" s="218"/>
      <c r="ATA2198" s="218"/>
      <c r="ATB2198" s="218"/>
      <c r="ATC2198" s="218"/>
      <c r="ATD2198" s="218"/>
      <c r="ATE2198" s="218"/>
      <c r="ATF2198" s="218"/>
      <c r="ATG2198" s="218"/>
      <c r="ATH2198" s="218"/>
      <c r="ATI2198" s="218"/>
      <c r="ATJ2198" s="218"/>
      <c r="ATK2198" s="218"/>
      <c r="ATL2198" s="218"/>
      <c r="ATM2198" s="218"/>
      <c r="ATN2198" s="218"/>
      <c r="ATO2198" s="218"/>
      <c r="ATP2198" s="218"/>
      <c r="ATQ2198" s="218"/>
      <c r="ATR2198" s="218"/>
      <c r="ATS2198" s="218"/>
      <c r="ATT2198" s="218"/>
      <c r="ATU2198" s="218"/>
      <c r="ATV2198" s="218"/>
      <c r="ATW2198" s="218"/>
      <c r="ATX2198" s="218"/>
      <c r="ATY2198" s="218"/>
      <c r="ATZ2198" s="218"/>
      <c r="AUA2198" s="218"/>
      <c r="AUB2198" s="218"/>
      <c r="AUC2198" s="218"/>
      <c r="AUD2198" s="218"/>
      <c r="AUE2198" s="218"/>
      <c r="AUF2198" s="218"/>
      <c r="AUG2198" s="218"/>
      <c r="AUH2198" s="218"/>
      <c r="AUI2198" s="218"/>
      <c r="AUJ2198" s="218"/>
      <c r="AUK2198" s="218"/>
      <c r="AUL2198" s="218"/>
      <c r="AUM2198" s="218"/>
      <c r="AUN2198" s="218"/>
      <c r="AUO2198" s="218"/>
      <c r="AUP2198" s="218"/>
      <c r="AUQ2198" s="218"/>
      <c r="AUR2198" s="218"/>
      <c r="AUS2198" s="218"/>
      <c r="AUT2198" s="218"/>
      <c r="AUU2198" s="218"/>
      <c r="AUV2198" s="218"/>
      <c r="AUW2198" s="218"/>
      <c r="AUX2198" s="218"/>
      <c r="AUY2198" s="218"/>
      <c r="AUZ2198" s="218"/>
      <c r="AVA2198" s="218"/>
      <c r="AVB2198" s="218"/>
      <c r="AVC2198" s="218"/>
      <c r="AVD2198" s="218"/>
      <c r="AVE2198" s="218"/>
      <c r="AVF2198" s="218"/>
      <c r="AVG2198" s="218"/>
      <c r="AVH2198" s="218"/>
      <c r="AVI2198" s="218"/>
      <c r="AVJ2198" s="218"/>
      <c r="AVK2198" s="218"/>
      <c r="AVL2198" s="218"/>
      <c r="AVM2198" s="218"/>
      <c r="AVN2198" s="218"/>
      <c r="AVO2198" s="218"/>
      <c r="AVP2198" s="218"/>
      <c r="AVQ2198" s="218"/>
      <c r="AVR2198" s="218"/>
      <c r="AVS2198" s="218"/>
      <c r="AVT2198" s="218"/>
      <c r="AVU2198" s="218"/>
      <c r="AVV2198" s="218"/>
      <c r="AVW2198" s="218"/>
      <c r="AVX2198" s="218"/>
      <c r="AVY2198" s="218"/>
      <c r="AVZ2198" s="218"/>
      <c r="AWA2198" s="218"/>
      <c r="AWB2198" s="218"/>
      <c r="AWC2198" s="218"/>
      <c r="AWD2198" s="218"/>
      <c r="AWE2198" s="218"/>
      <c r="AWF2198" s="218"/>
      <c r="AWG2198" s="218"/>
      <c r="AWH2198" s="218"/>
      <c r="AWI2198" s="218"/>
      <c r="AWJ2198" s="218"/>
      <c r="AWK2198" s="218"/>
      <c r="AWL2198" s="218"/>
      <c r="AWM2198" s="218"/>
      <c r="AWN2198" s="218"/>
      <c r="AWO2198" s="218"/>
      <c r="AWP2198" s="218"/>
      <c r="AWQ2198" s="218"/>
      <c r="AWR2198" s="218"/>
      <c r="AWS2198" s="218"/>
      <c r="AWT2198" s="218"/>
      <c r="AWU2198" s="218"/>
      <c r="AWV2198" s="218"/>
      <c r="AWW2198" s="218"/>
      <c r="AWX2198" s="218"/>
      <c r="AWY2198" s="218"/>
      <c r="AWZ2198" s="218"/>
      <c r="AXA2198" s="218"/>
      <c r="AXB2198" s="218"/>
      <c r="AXC2198" s="218"/>
      <c r="AXD2198" s="218"/>
      <c r="AXE2198" s="218"/>
      <c r="AXF2198" s="218"/>
      <c r="AXG2198" s="218"/>
      <c r="AXH2198" s="218"/>
      <c r="AXI2198" s="218"/>
      <c r="AXJ2198" s="218"/>
      <c r="AXK2198" s="218"/>
      <c r="AXL2198" s="218"/>
      <c r="AXM2198" s="218"/>
      <c r="AXN2198" s="218"/>
      <c r="AXO2198" s="218"/>
      <c r="AXP2198" s="218"/>
      <c r="AXQ2198" s="218"/>
      <c r="AXR2198" s="218"/>
      <c r="AXS2198" s="218"/>
      <c r="AXT2198" s="218"/>
      <c r="AXU2198" s="218"/>
      <c r="AXV2198" s="218"/>
      <c r="AXW2198" s="218"/>
      <c r="AXX2198" s="218"/>
      <c r="AXY2198" s="218"/>
      <c r="AXZ2198" s="218"/>
      <c r="AYA2198" s="218"/>
      <c r="AYB2198" s="218"/>
      <c r="AYC2198" s="218"/>
      <c r="AYD2198" s="218"/>
      <c r="AYE2198" s="218"/>
      <c r="AYF2198" s="218"/>
      <c r="AYG2198" s="218"/>
      <c r="AYH2198" s="218"/>
      <c r="AYI2198" s="218"/>
      <c r="AYJ2198" s="218"/>
      <c r="AYK2198" s="218"/>
      <c r="AYL2198" s="218"/>
      <c r="AYM2198" s="218"/>
      <c r="AYN2198" s="218"/>
      <c r="AYO2198" s="218"/>
      <c r="AYP2198" s="218"/>
      <c r="AYQ2198" s="218"/>
      <c r="AYR2198" s="218"/>
      <c r="AYS2198" s="218"/>
      <c r="AYT2198" s="218"/>
      <c r="AYU2198" s="218"/>
      <c r="AYV2198" s="218"/>
      <c r="AYW2198" s="218"/>
      <c r="AYX2198" s="218"/>
      <c r="AYY2198" s="218"/>
      <c r="AYZ2198" s="218"/>
      <c r="AZA2198" s="218"/>
      <c r="AZB2198" s="218"/>
      <c r="AZC2198" s="218"/>
      <c r="AZD2198" s="218"/>
      <c r="AZE2198" s="218"/>
      <c r="AZF2198" s="218"/>
      <c r="AZG2198" s="218"/>
      <c r="AZH2198" s="218"/>
      <c r="AZI2198" s="218"/>
      <c r="AZJ2198" s="218"/>
      <c r="AZK2198" s="218"/>
      <c r="AZL2198" s="218"/>
      <c r="AZM2198" s="218"/>
      <c r="AZN2198" s="218"/>
      <c r="AZO2198" s="218"/>
      <c r="AZP2198" s="218"/>
      <c r="AZQ2198" s="218"/>
      <c r="AZR2198" s="218"/>
      <c r="AZS2198" s="218"/>
      <c r="AZT2198" s="218"/>
      <c r="AZU2198" s="218"/>
      <c r="AZV2198" s="218"/>
      <c r="AZW2198" s="218"/>
      <c r="AZX2198" s="218"/>
      <c r="AZY2198" s="218"/>
      <c r="AZZ2198" s="218"/>
      <c r="BAA2198" s="218"/>
      <c r="BAB2198" s="218"/>
      <c r="BAC2198" s="218"/>
      <c r="BAD2198" s="218"/>
      <c r="BAE2198" s="218"/>
      <c r="BAF2198" s="218"/>
      <c r="BAG2198" s="218"/>
      <c r="BAH2198" s="218"/>
      <c r="BAI2198" s="218"/>
      <c r="BAJ2198" s="218"/>
      <c r="BAK2198" s="218"/>
      <c r="BAL2198" s="218"/>
      <c r="BAM2198" s="218"/>
      <c r="BAN2198" s="218"/>
      <c r="BAO2198" s="218"/>
      <c r="BAP2198" s="218"/>
      <c r="BAQ2198" s="218"/>
      <c r="BAR2198" s="218"/>
      <c r="BAS2198" s="218"/>
      <c r="BAT2198" s="218"/>
      <c r="BAU2198" s="218"/>
      <c r="BAV2198" s="218"/>
      <c r="BAW2198" s="218"/>
      <c r="BAX2198" s="218"/>
      <c r="BAY2198" s="218"/>
      <c r="BAZ2198" s="218"/>
      <c r="BBA2198" s="218"/>
      <c r="BBB2198" s="218"/>
      <c r="BBC2198" s="218"/>
      <c r="BBD2198" s="218"/>
      <c r="BBE2198" s="218"/>
      <c r="BBF2198" s="218"/>
      <c r="BBG2198" s="218"/>
      <c r="BBH2198" s="218"/>
      <c r="BBI2198" s="218"/>
      <c r="BBJ2198" s="218"/>
      <c r="BBK2198" s="218"/>
      <c r="BBL2198" s="218"/>
      <c r="BBM2198" s="218"/>
      <c r="BBN2198" s="218"/>
      <c r="BBO2198" s="218"/>
      <c r="BBP2198" s="218"/>
      <c r="BBQ2198" s="218"/>
      <c r="BBR2198" s="218"/>
      <c r="BBS2198" s="218"/>
      <c r="BBT2198" s="218"/>
      <c r="BBU2198" s="218"/>
      <c r="BBV2198" s="218"/>
      <c r="BBW2198" s="218"/>
      <c r="BBX2198" s="218"/>
      <c r="BBY2198" s="218"/>
      <c r="BBZ2198" s="218"/>
      <c r="BCA2198" s="218"/>
      <c r="BCB2198" s="218"/>
      <c r="BCC2198" s="218"/>
      <c r="BCD2198" s="218"/>
      <c r="BCE2198" s="218"/>
      <c r="BCF2198" s="218"/>
      <c r="BCG2198" s="218"/>
      <c r="BCH2198" s="218"/>
      <c r="BCI2198" s="218"/>
      <c r="BCJ2198" s="218"/>
      <c r="BCK2198" s="218"/>
      <c r="BCL2198" s="218"/>
      <c r="BCM2198" s="218"/>
      <c r="BCN2198" s="218"/>
      <c r="BCO2198" s="218"/>
      <c r="BCP2198" s="218"/>
      <c r="BCQ2198" s="218"/>
      <c r="BCR2198" s="218"/>
      <c r="BCS2198" s="218"/>
      <c r="BCT2198" s="218"/>
      <c r="BCU2198" s="218"/>
      <c r="BCV2198" s="218"/>
      <c r="BCW2198" s="218"/>
      <c r="BCX2198" s="218"/>
      <c r="BCY2198" s="218"/>
      <c r="BCZ2198" s="218"/>
      <c r="BDA2198" s="218"/>
      <c r="BDB2198" s="218"/>
      <c r="BDC2198" s="218"/>
      <c r="BDD2198" s="218"/>
      <c r="BDE2198" s="218"/>
      <c r="BDF2198" s="218"/>
      <c r="BDG2198" s="218"/>
      <c r="BDH2198" s="218"/>
      <c r="BDI2198" s="218"/>
      <c r="BDJ2198" s="218"/>
      <c r="BDK2198" s="218"/>
      <c r="BDL2198" s="218"/>
      <c r="BDM2198" s="218"/>
      <c r="BDN2198" s="218"/>
      <c r="BDO2198" s="218"/>
      <c r="BDP2198" s="218"/>
      <c r="BDQ2198" s="218"/>
      <c r="BDR2198" s="218"/>
      <c r="BDS2198" s="218"/>
      <c r="BDT2198" s="218"/>
      <c r="BDU2198" s="218"/>
      <c r="BDV2198" s="218"/>
      <c r="BDW2198" s="218"/>
      <c r="BDX2198" s="218"/>
      <c r="BDY2198" s="218"/>
      <c r="BDZ2198" s="218"/>
      <c r="BEA2198" s="218"/>
      <c r="BEB2198" s="218"/>
      <c r="BEC2198" s="218"/>
      <c r="BED2198" s="218"/>
      <c r="BEE2198" s="218"/>
      <c r="BEF2198" s="218"/>
      <c r="BEG2198" s="218"/>
      <c r="BEH2198" s="218"/>
      <c r="BEI2198" s="218"/>
      <c r="BEJ2198" s="218"/>
      <c r="BEK2198" s="218"/>
      <c r="BEL2198" s="218"/>
      <c r="BEM2198" s="218"/>
      <c r="BEN2198" s="218"/>
      <c r="BEO2198" s="218"/>
      <c r="BEP2198" s="218"/>
      <c r="BEQ2198" s="218"/>
      <c r="BER2198" s="218"/>
      <c r="BES2198" s="218"/>
      <c r="BET2198" s="218"/>
      <c r="BEU2198" s="218"/>
      <c r="BEV2198" s="218"/>
      <c r="BEW2198" s="218"/>
      <c r="BEX2198" s="218"/>
      <c r="BEY2198" s="218"/>
      <c r="BEZ2198" s="218"/>
      <c r="BFA2198" s="218"/>
      <c r="BFB2198" s="218"/>
      <c r="BFC2198" s="218"/>
      <c r="BFD2198" s="218"/>
      <c r="BFE2198" s="218"/>
      <c r="BFF2198" s="218"/>
      <c r="BFG2198" s="218"/>
      <c r="BFH2198" s="218"/>
      <c r="BFI2198" s="218"/>
      <c r="BFJ2198" s="218"/>
      <c r="BFK2198" s="218"/>
      <c r="BFL2198" s="218"/>
      <c r="BFM2198" s="218"/>
      <c r="BFN2198" s="218"/>
      <c r="BFO2198" s="218"/>
      <c r="BFP2198" s="218"/>
      <c r="BFQ2198" s="218"/>
      <c r="BFR2198" s="218"/>
      <c r="BFS2198" s="218"/>
      <c r="BFT2198" s="218"/>
      <c r="BFU2198" s="218"/>
      <c r="BFV2198" s="218"/>
      <c r="BFW2198" s="218"/>
      <c r="BFX2198" s="218"/>
      <c r="BFY2198" s="218"/>
      <c r="BFZ2198" s="218"/>
      <c r="BGA2198" s="218"/>
      <c r="BGB2198" s="218"/>
      <c r="BGC2198" s="218"/>
      <c r="BGD2198" s="218"/>
      <c r="BGE2198" s="218"/>
      <c r="BGF2198" s="218"/>
      <c r="BGG2198" s="218"/>
      <c r="BGH2198" s="218"/>
      <c r="BGI2198" s="218"/>
      <c r="BGJ2198" s="218"/>
      <c r="BGK2198" s="218"/>
      <c r="BGL2198" s="218"/>
      <c r="BGM2198" s="218"/>
      <c r="BGN2198" s="218"/>
      <c r="BGO2198" s="218"/>
      <c r="BGP2198" s="218"/>
      <c r="BGQ2198" s="218"/>
      <c r="BGR2198" s="218"/>
      <c r="BGS2198" s="218"/>
      <c r="BGT2198" s="218"/>
      <c r="BGU2198" s="218"/>
      <c r="BGV2198" s="218"/>
      <c r="BGW2198" s="218"/>
      <c r="BGX2198" s="218"/>
      <c r="BGY2198" s="218"/>
      <c r="BGZ2198" s="218"/>
      <c r="BHA2198" s="218"/>
      <c r="BHB2198" s="218"/>
      <c r="BHC2198" s="218"/>
      <c r="BHD2198" s="218"/>
      <c r="BHE2198" s="218"/>
      <c r="BHF2198" s="218"/>
      <c r="BHG2198" s="218"/>
      <c r="BHH2198" s="218"/>
      <c r="BHI2198" s="218"/>
      <c r="BHJ2198" s="218"/>
      <c r="BHK2198" s="218"/>
      <c r="BHL2198" s="218"/>
      <c r="BHM2198" s="218"/>
      <c r="BHN2198" s="218"/>
      <c r="BHO2198" s="218"/>
      <c r="BHP2198" s="218"/>
      <c r="BHQ2198" s="218"/>
      <c r="BHR2198" s="218"/>
      <c r="BHS2198" s="218"/>
      <c r="BHT2198" s="218"/>
      <c r="BHU2198" s="218"/>
      <c r="BHV2198" s="218"/>
      <c r="BHW2198" s="218"/>
      <c r="BHX2198" s="218"/>
      <c r="BHY2198" s="218"/>
      <c r="BHZ2198" s="218"/>
      <c r="BIA2198" s="218"/>
      <c r="BIB2198" s="218"/>
      <c r="BIC2198" s="218"/>
      <c r="BID2198" s="218"/>
      <c r="BIE2198" s="218"/>
      <c r="BIF2198" s="218"/>
      <c r="BIG2198" s="218"/>
      <c r="BIH2198" s="218"/>
      <c r="BII2198" s="218"/>
      <c r="BIJ2198" s="218"/>
      <c r="BIK2198" s="218"/>
      <c r="BIL2198" s="218"/>
      <c r="BIM2198" s="218"/>
      <c r="BIN2198" s="218"/>
      <c r="BIO2198" s="218"/>
      <c r="BIP2198" s="218"/>
      <c r="BIQ2198" s="218"/>
      <c r="BIR2198" s="218"/>
      <c r="BIS2198" s="218"/>
      <c r="BIT2198" s="218"/>
      <c r="BIU2198" s="218"/>
      <c r="BIV2198" s="218"/>
      <c r="BIW2198" s="218"/>
      <c r="BIX2198" s="218"/>
      <c r="BIY2198" s="218"/>
      <c r="BIZ2198" s="218"/>
      <c r="BJA2198" s="218"/>
      <c r="BJB2198" s="218"/>
      <c r="BJC2198" s="218"/>
      <c r="BJD2198" s="218"/>
      <c r="BJE2198" s="218"/>
      <c r="BJF2198" s="218"/>
      <c r="BJG2198" s="218"/>
      <c r="BJH2198" s="218"/>
      <c r="BJI2198" s="218"/>
      <c r="BJJ2198" s="218"/>
      <c r="BJK2198" s="218"/>
      <c r="BJL2198" s="218"/>
      <c r="BJM2198" s="218"/>
      <c r="BJN2198" s="218"/>
      <c r="BJO2198" s="218"/>
      <c r="BJP2198" s="218"/>
      <c r="BJQ2198" s="218"/>
      <c r="BJR2198" s="218"/>
      <c r="BJS2198" s="218"/>
      <c r="BJT2198" s="218"/>
      <c r="BJU2198" s="218"/>
      <c r="BJV2198" s="218"/>
      <c r="BJW2198" s="218"/>
      <c r="BJX2198" s="218"/>
      <c r="BJY2198" s="218"/>
      <c r="BJZ2198" s="218"/>
      <c r="BKA2198" s="218"/>
      <c r="BKB2198" s="218"/>
      <c r="BKC2198" s="218"/>
      <c r="BKD2198" s="218"/>
      <c r="BKE2198" s="218"/>
      <c r="BKF2198" s="218"/>
      <c r="BKG2198" s="218"/>
      <c r="BKH2198" s="218"/>
      <c r="BKI2198" s="218"/>
      <c r="BKJ2198" s="218"/>
      <c r="BKK2198" s="218"/>
      <c r="BKL2198" s="218"/>
      <c r="BKM2198" s="218"/>
      <c r="BKN2198" s="218"/>
      <c r="BKO2198" s="218"/>
      <c r="BKP2198" s="218"/>
      <c r="BKQ2198" s="218"/>
      <c r="BKR2198" s="218"/>
      <c r="BKS2198" s="218"/>
      <c r="BKT2198" s="218"/>
      <c r="BKU2198" s="218"/>
      <c r="BKV2198" s="218"/>
      <c r="BKW2198" s="218"/>
      <c r="BKX2198" s="218"/>
      <c r="BKY2198" s="218"/>
      <c r="BKZ2198" s="218"/>
      <c r="BLA2198" s="218"/>
      <c r="BLB2198" s="218"/>
      <c r="BLC2198" s="218"/>
      <c r="BLD2198" s="218"/>
      <c r="BLE2198" s="218"/>
      <c r="BLF2198" s="218"/>
      <c r="BLG2198" s="218"/>
      <c r="BLH2198" s="218"/>
      <c r="BLI2198" s="218"/>
      <c r="BLJ2198" s="218"/>
      <c r="BLK2198" s="218"/>
      <c r="BLL2198" s="218"/>
      <c r="BLM2198" s="218"/>
      <c r="BLN2198" s="218"/>
      <c r="BLO2198" s="218"/>
      <c r="BLP2198" s="218"/>
      <c r="BLQ2198" s="218"/>
      <c r="BLR2198" s="218"/>
      <c r="BLS2198" s="218"/>
      <c r="BLT2198" s="218"/>
      <c r="BLU2198" s="218"/>
      <c r="BLV2198" s="218"/>
      <c r="BLW2198" s="218"/>
      <c r="BLX2198" s="218"/>
      <c r="BLY2198" s="218"/>
      <c r="BLZ2198" s="218"/>
      <c r="BMA2198" s="218"/>
      <c r="BMB2198" s="218"/>
      <c r="BMC2198" s="218"/>
      <c r="BMD2198" s="218"/>
      <c r="BME2198" s="218"/>
      <c r="BMF2198" s="218"/>
      <c r="BMG2198" s="218"/>
      <c r="BMH2198" s="218"/>
      <c r="BMI2198" s="218"/>
      <c r="BMJ2198" s="218"/>
      <c r="BMK2198" s="218"/>
      <c r="BML2198" s="218"/>
      <c r="BMM2198" s="218"/>
      <c r="BMN2198" s="218"/>
      <c r="BMO2198" s="218"/>
      <c r="BMP2198" s="218"/>
      <c r="BMQ2198" s="218"/>
      <c r="BMR2198" s="218"/>
      <c r="BMS2198" s="218"/>
      <c r="BMT2198" s="218"/>
      <c r="BMU2198" s="218"/>
      <c r="BMV2198" s="218"/>
      <c r="BMW2198" s="218"/>
      <c r="BMX2198" s="218"/>
      <c r="BMY2198" s="218"/>
      <c r="BMZ2198" s="218"/>
      <c r="BNA2198" s="218"/>
      <c r="BNB2198" s="218"/>
      <c r="BNC2198" s="218"/>
      <c r="BND2198" s="218"/>
      <c r="BNE2198" s="218"/>
      <c r="BNF2198" s="218"/>
      <c r="BNG2198" s="218"/>
      <c r="BNH2198" s="218"/>
      <c r="BNI2198" s="218"/>
      <c r="BNJ2198" s="218"/>
      <c r="BNK2198" s="218"/>
      <c r="BNL2198" s="218"/>
      <c r="BNM2198" s="218"/>
      <c r="BNN2198" s="218"/>
      <c r="BNO2198" s="218"/>
      <c r="BNP2198" s="218"/>
      <c r="BNQ2198" s="218"/>
      <c r="BNR2198" s="218"/>
      <c r="BNS2198" s="218"/>
      <c r="BNT2198" s="218"/>
      <c r="BNU2198" s="218"/>
      <c r="BNV2198" s="218"/>
      <c r="BNW2198" s="218"/>
      <c r="BNX2198" s="218"/>
      <c r="BNY2198" s="218"/>
      <c r="BNZ2198" s="218"/>
      <c r="BOA2198" s="218"/>
      <c r="BOB2198" s="218"/>
      <c r="BOC2198" s="218"/>
      <c r="BOD2198" s="218"/>
      <c r="BOE2198" s="218"/>
      <c r="BOF2198" s="218"/>
      <c r="BOG2198" s="218"/>
      <c r="BOH2198" s="218"/>
      <c r="BOI2198" s="218"/>
      <c r="BOJ2198" s="218"/>
      <c r="BOK2198" s="218"/>
      <c r="BOL2198" s="218"/>
      <c r="BOM2198" s="218"/>
      <c r="BON2198" s="218"/>
      <c r="BOO2198" s="218"/>
      <c r="BOP2198" s="218"/>
      <c r="BOQ2198" s="218"/>
      <c r="BOR2198" s="218"/>
      <c r="BOS2198" s="218"/>
      <c r="BOT2198" s="218"/>
      <c r="BOU2198" s="218"/>
      <c r="BOV2198" s="218"/>
      <c r="BOW2198" s="218"/>
      <c r="BOX2198" s="218"/>
      <c r="BOY2198" s="218"/>
      <c r="BOZ2198" s="218"/>
      <c r="BPA2198" s="218"/>
      <c r="BPB2198" s="218"/>
      <c r="BPC2198" s="218"/>
      <c r="BPD2198" s="218"/>
      <c r="BPE2198" s="218"/>
      <c r="BPF2198" s="218"/>
      <c r="BPG2198" s="218"/>
      <c r="BPH2198" s="218"/>
      <c r="BPI2198" s="218"/>
      <c r="BPJ2198" s="218"/>
      <c r="BPK2198" s="218"/>
      <c r="BPL2198" s="218"/>
      <c r="BPM2198" s="218"/>
      <c r="BPN2198" s="218"/>
      <c r="BPO2198" s="218"/>
      <c r="BPP2198" s="218"/>
      <c r="BPQ2198" s="218"/>
      <c r="BPR2198" s="218"/>
      <c r="BPS2198" s="218"/>
      <c r="BPT2198" s="218"/>
      <c r="BPU2198" s="218"/>
      <c r="BPV2198" s="218"/>
      <c r="BPW2198" s="218"/>
      <c r="BPX2198" s="218"/>
      <c r="BPY2198" s="218"/>
      <c r="BPZ2198" s="218"/>
      <c r="BQA2198" s="218"/>
      <c r="BQB2198" s="218"/>
      <c r="BQC2198" s="218"/>
      <c r="BQD2198" s="218"/>
      <c r="BQE2198" s="218"/>
      <c r="BQF2198" s="218"/>
      <c r="BQG2198" s="218"/>
      <c r="BQH2198" s="218"/>
      <c r="BQI2198" s="218"/>
      <c r="BQJ2198" s="218"/>
      <c r="BQK2198" s="218"/>
      <c r="BQL2198" s="218"/>
      <c r="BQM2198" s="218"/>
      <c r="BQN2198" s="218"/>
      <c r="BQO2198" s="218"/>
      <c r="BQP2198" s="218"/>
      <c r="BQQ2198" s="218"/>
      <c r="BQR2198" s="218"/>
      <c r="BQS2198" s="218"/>
      <c r="BQT2198" s="218"/>
      <c r="BQU2198" s="218"/>
      <c r="BQV2198" s="218"/>
      <c r="BQW2198" s="218"/>
      <c r="BQX2198" s="218"/>
      <c r="BQY2198" s="218"/>
      <c r="BQZ2198" s="218"/>
      <c r="BRA2198" s="218"/>
      <c r="BRB2198" s="218"/>
      <c r="BRC2198" s="218"/>
      <c r="BRD2198" s="218"/>
      <c r="BRE2198" s="218"/>
      <c r="BRF2198" s="218"/>
      <c r="BRG2198" s="218"/>
      <c r="BRH2198" s="218"/>
      <c r="BRI2198" s="218"/>
      <c r="BRJ2198" s="218"/>
      <c r="BRK2198" s="218"/>
      <c r="BRL2198" s="218"/>
      <c r="BRM2198" s="218"/>
      <c r="BRN2198" s="218"/>
      <c r="BRO2198" s="218"/>
      <c r="BRP2198" s="218"/>
      <c r="BRQ2198" s="218"/>
      <c r="BRR2198" s="218"/>
      <c r="BRS2198" s="218"/>
      <c r="BRT2198" s="218"/>
      <c r="BRU2198" s="218"/>
      <c r="BRV2198" s="218"/>
      <c r="BRW2198" s="218"/>
      <c r="BRX2198" s="218"/>
      <c r="BRY2198" s="218"/>
      <c r="BRZ2198" s="218"/>
      <c r="BSA2198" s="218"/>
      <c r="BSB2198" s="218"/>
      <c r="BSC2198" s="218"/>
      <c r="BSD2198" s="218"/>
      <c r="BSE2198" s="218"/>
      <c r="BSF2198" s="218"/>
      <c r="BSG2198" s="218"/>
      <c r="BSH2198" s="218"/>
      <c r="BSI2198" s="218"/>
      <c r="BSJ2198" s="218"/>
      <c r="BSK2198" s="218"/>
      <c r="BSL2198" s="218"/>
      <c r="BSM2198" s="218"/>
      <c r="BSN2198" s="218"/>
      <c r="BSO2198" s="218"/>
      <c r="BSP2198" s="218"/>
      <c r="BSQ2198" s="218"/>
      <c r="BSR2198" s="218"/>
      <c r="BSS2198" s="218"/>
      <c r="BST2198" s="218"/>
      <c r="BSU2198" s="218"/>
      <c r="BSV2198" s="218"/>
      <c r="BSW2198" s="218"/>
      <c r="BSX2198" s="218"/>
      <c r="BSY2198" s="218"/>
      <c r="BSZ2198" s="218"/>
      <c r="BTA2198" s="218"/>
      <c r="BTB2198" s="218"/>
      <c r="BTC2198" s="218"/>
      <c r="BTD2198" s="218"/>
      <c r="BTE2198" s="218"/>
      <c r="BTF2198" s="218"/>
      <c r="BTG2198" s="218"/>
      <c r="BTH2198" s="218"/>
      <c r="BTI2198" s="218"/>
      <c r="BTJ2198" s="218"/>
      <c r="BTK2198" s="218"/>
      <c r="BTL2198" s="218"/>
      <c r="BTM2198" s="218"/>
      <c r="BTN2198" s="218"/>
      <c r="BTO2198" s="218"/>
      <c r="BTP2198" s="218"/>
      <c r="BTQ2198" s="218"/>
      <c r="BTR2198" s="218"/>
      <c r="BTS2198" s="218"/>
      <c r="BTT2198" s="218"/>
      <c r="BTU2198" s="218"/>
      <c r="BTV2198" s="218"/>
      <c r="BTW2198" s="218"/>
      <c r="BTX2198" s="218"/>
      <c r="BTY2198" s="218"/>
      <c r="BTZ2198" s="218"/>
      <c r="BUA2198" s="218"/>
      <c r="BUB2198" s="218"/>
      <c r="BUC2198" s="218"/>
      <c r="BUD2198" s="218"/>
      <c r="BUE2198" s="218"/>
      <c r="BUF2198" s="218"/>
      <c r="BUG2198" s="218"/>
      <c r="BUH2198" s="218"/>
      <c r="BUI2198" s="218"/>
      <c r="BUJ2198" s="218"/>
      <c r="BUK2198" s="218"/>
      <c r="BUL2198" s="218"/>
      <c r="BUM2198" s="218"/>
      <c r="BUN2198" s="218"/>
      <c r="BUO2198" s="218"/>
      <c r="BUP2198" s="218"/>
      <c r="BUQ2198" s="218"/>
      <c r="BUR2198" s="218"/>
      <c r="BUS2198" s="218"/>
      <c r="BUT2198" s="218"/>
      <c r="BUU2198" s="218"/>
      <c r="BUV2198" s="218"/>
      <c r="BUW2198" s="218"/>
      <c r="BUX2198" s="218"/>
      <c r="BUY2198" s="218"/>
      <c r="BUZ2198" s="218"/>
      <c r="BVA2198" s="218"/>
      <c r="BVB2198" s="218"/>
      <c r="BVC2198" s="218"/>
      <c r="BVD2198" s="218"/>
      <c r="BVE2198" s="218"/>
      <c r="BVF2198" s="218"/>
      <c r="BVG2198" s="218"/>
      <c r="BVH2198" s="218"/>
      <c r="BVI2198" s="218"/>
      <c r="BVJ2198" s="218"/>
      <c r="BVK2198" s="218"/>
      <c r="BVL2198" s="218"/>
      <c r="BVM2198" s="218"/>
      <c r="BVN2198" s="218"/>
      <c r="BVO2198" s="218"/>
      <c r="BVP2198" s="218"/>
      <c r="BVQ2198" s="218"/>
      <c r="BVR2198" s="218"/>
      <c r="BVS2198" s="218"/>
      <c r="BVT2198" s="218"/>
      <c r="BVU2198" s="218"/>
      <c r="BVV2198" s="218"/>
      <c r="BVW2198" s="218"/>
      <c r="BVX2198" s="218"/>
      <c r="BVY2198" s="218"/>
      <c r="BVZ2198" s="218"/>
      <c r="BWA2198" s="218"/>
      <c r="BWB2198" s="218"/>
      <c r="BWC2198" s="218"/>
      <c r="BWD2198" s="218"/>
      <c r="BWE2198" s="218"/>
      <c r="BWF2198" s="218"/>
      <c r="BWG2198" s="218"/>
      <c r="BWH2198" s="218"/>
      <c r="BWI2198" s="218"/>
      <c r="BWJ2198" s="218"/>
      <c r="BWK2198" s="218"/>
      <c r="BWL2198" s="218"/>
      <c r="BWM2198" s="218"/>
      <c r="BWN2198" s="218"/>
      <c r="BWO2198" s="218"/>
      <c r="BWP2198" s="218"/>
      <c r="BWQ2198" s="218"/>
      <c r="BWR2198" s="218"/>
      <c r="BWS2198" s="218"/>
      <c r="BWT2198" s="218"/>
      <c r="BWU2198" s="218"/>
      <c r="BWV2198" s="218"/>
      <c r="BWW2198" s="218"/>
      <c r="BWX2198" s="218"/>
      <c r="BWY2198" s="218"/>
      <c r="BWZ2198" s="218"/>
      <c r="BXA2198" s="218"/>
      <c r="BXB2198" s="218"/>
      <c r="BXC2198" s="218"/>
      <c r="BXD2198" s="218"/>
      <c r="BXE2198" s="218"/>
      <c r="BXF2198" s="218"/>
      <c r="BXG2198" s="218"/>
      <c r="BXH2198" s="218"/>
      <c r="BXI2198" s="218"/>
      <c r="BXJ2198" s="218"/>
      <c r="BXK2198" s="218"/>
      <c r="BXL2198" s="218"/>
      <c r="BXM2198" s="218"/>
      <c r="BXN2198" s="218"/>
      <c r="BXO2198" s="218"/>
      <c r="BXP2198" s="218"/>
      <c r="BXQ2198" s="218"/>
      <c r="BXR2198" s="218"/>
      <c r="BXS2198" s="218"/>
      <c r="BXT2198" s="218"/>
      <c r="BXU2198" s="218"/>
      <c r="BXV2198" s="218"/>
      <c r="BXW2198" s="218"/>
      <c r="BXX2198" s="218"/>
      <c r="BXY2198" s="218"/>
      <c r="BXZ2198" s="218"/>
      <c r="BYA2198" s="218"/>
      <c r="BYB2198" s="218"/>
      <c r="BYC2198" s="218"/>
      <c r="BYD2198" s="218"/>
      <c r="BYE2198" s="218"/>
      <c r="BYF2198" s="218"/>
      <c r="BYG2198" s="218"/>
      <c r="BYH2198" s="218"/>
      <c r="BYI2198" s="218"/>
      <c r="BYJ2198" s="218"/>
      <c r="BYK2198" s="218"/>
      <c r="BYL2198" s="218"/>
      <c r="BYM2198" s="218"/>
      <c r="BYN2198" s="218"/>
      <c r="BYO2198" s="218"/>
      <c r="BYP2198" s="218"/>
      <c r="BYQ2198" s="218"/>
      <c r="BYR2198" s="218"/>
      <c r="BYS2198" s="218"/>
      <c r="BYT2198" s="218"/>
      <c r="BYU2198" s="218"/>
      <c r="BYV2198" s="218"/>
      <c r="BYW2198" s="218"/>
      <c r="BYX2198" s="218"/>
      <c r="BYY2198" s="218"/>
      <c r="BYZ2198" s="218"/>
      <c r="BZA2198" s="218"/>
      <c r="BZB2198" s="218"/>
      <c r="BZC2198" s="218"/>
      <c r="BZD2198" s="218"/>
      <c r="BZE2198" s="218"/>
      <c r="BZF2198" s="218"/>
      <c r="BZG2198" s="218"/>
      <c r="BZH2198" s="218"/>
      <c r="BZI2198" s="218"/>
      <c r="BZJ2198" s="218"/>
      <c r="BZK2198" s="218"/>
      <c r="BZL2198" s="218"/>
      <c r="BZM2198" s="218"/>
      <c r="BZN2198" s="218"/>
      <c r="BZO2198" s="218"/>
      <c r="BZP2198" s="218"/>
      <c r="BZQ2198" s="218"/>
      <c r="BZR2198" s="218"/>
      <c r="BZS2198" s="218"/>
      <c r="BZT2198" s="218"/>
      <c r="BZU2198" s="218"/>
      <c r="BZV2198" s="218"/>
      <c r="BZW2198" s="218"/>
      <c r="BZX2198" s="218"/>
      <c r="BZY2198" s="218"/>
      <c r="BZZ2198" s="218"/>
      <c r="CAA2198" s="218"/>
      <c r="CAB2198" s="218"/>
      <c r="CAC2198" s="218"/>
      <c r="CAD2198" s="218"/>
      <c r="CAE2198" s="218"/>
      <c r="CAF2198" s="218"/>
      <c r="CAG2198" s="218"/>
      <c r="CAH2198" s="218"/>
      <c r="CAI2198" s="218"/>
      <c r="CAJ2198" s="218"/>
      <c r="CAK2198" s="218"/>
      <c r="CAL2198" s="218"/>
      <c r="CAM2198" s="218"/>
      <c r="CAN2198" s="218"/>
      <c r="CAO2198" s="218"/>
      <c r="CAP2198" s="218"/>
      <c r="CAQ2198" s="218"/>
      <c r="CAR2198" s="218"/>
      <c r="CAS2198" s="218"/>
      <c r="CAT2198" s="218"/>
      <c r="CAU2198" s="218"/>
      <c r="CAV2198" s="218"/>
      <c r="CAW2198" s="218"/>
      <c r="CAX2198" s="218"/>
      <c r="CAY2198" s="218"/>
      <c r="CAZ2198" s="218"/>
      <c r="CBA2198" s="218"/>
      <c r="CBB2198" s="218"/>
      <c r="CBC2198" s="218"/>
      <c r="CBD2198" s="218"/>
      <c r="CBE2198" s="218"/>
      <c r="CBF2198" s="218"/>
      <c r="CBG2198" s="218"/>
      <c r="CBH2198" s="218"/>
      <c r="CBI2198" s="218"/>
      <c r="CBJ2198" s="218"/>
      <c r="CBK2198" s="218"/>
      <c r="CBL2198" s="218"/>
      <c r="CBM2198" s="218"/>
      <c r="CBN2198" s="218"/>
      <c r="CBO2198" s="218"/>
      <c r="CBP2198" s="218"/>
      <c r="CBQ2198" s="218"/>
      <c r="CBR2198" s="218"/>
      <c r="CBS2198" s="218"/>
      <c r="CBT2198" s="218"/>
      <c r="CBU2198" s="218"/>
      <c r="CBV2198" s="218"/>
      <c r="CBW2198" s="218"/>
      <c r="CBX2198" s="218"/>
      <c r="CBY2198" s="218"/>
      <c r="CBZ2198" s="218"/>
      <c r="CCA2198" s="218"/>
      <c r="CCB2198" s="218"/>
      <c r="CCC2198" s="218"/>
      <c r="CCD2198" s="218"/>
      <c r="CCE2198" s="218"/>
      <c r="CCF2198" s="218"/>
      <c r="CCG2198" s="218"/>
      <c r="CCH2198" s="218"/>
      <c r="CCI2198" s="218"/>
      <c r="CCJ2198" s="218"/>
      <c r="CCK2198" s="218"/>
      <c r="CCL2198" s="218"/>
      <c r="CCM2198" s="218"/>
      <c r="CCN2198" s="218"/>
      <c r="CCO2198" s="218"/>
      <c r="CCP2198" s="218"/>
      <c r="CCQ2198" s="218"/>
      <c r="CCR2198" s="218"/>
      <c r="CCS2198" s="218"/>
      <c r="CCT2198" s="218"/>
      <c r="CCU2198" s="218"/>
      <c r="CCV2198" s="218"/>
      <c r="CCW2198" s="218"/>
      <c r="CCX2198" s="218"/>
      <c r="CCY2198" s="218"/>
      <c r="CCZ2198" s="218"/>
      <c r="CDA2198" s="218"/>
      <c r="CDB2198" s="218"/>
      <c r="CDC2198" s="218"/>
      <c r="CDD2198" s="218"/>
      <c r="CDE2198" s="218"/>
      <c r="CDF2198" s="218"/>
      <c r="CDG2198" s="218"/>
      <c r="CDH2198" s="218"/>
      <c r="CDI2198" s="218"/>
      <c r="CDJ2198" s="218"/>
      <c r="CDK2198" s="218"/>
      <c r="CDL2198" s="218"/>
      <c r="CDM2198" s="218"/>
      <c r="CDN2198" s="218"/>
      <c r="CDO2198" s="218"/>
      <c r="CDP2198" s="218"/>
      <c r="CDQ2198" s="218"/>
      <c r="CDR2198" s="218"/>
      <c r="CDS2198" s="218"/>
      <c r="CDT2198" s="218"/>
      <c r="CDU2198" s="218"/>
      <c r="CDV2198" s="218"/>
      <c r="CDW2198" s="218"/>
      <c r="CDX2198" s="218"/>
      <c r="CDY2198" s="218"/>
      <c r="CDZ2198" s="218"/>
      <c r="CEA2198" s="218"/>
      <c r="CEB2198" s="218"/>
      <c r="CEC2198" s="218"/>
      <c r="CED2198" s="218"/>
      <c r="CEE2198" s="218"/>
      <c r="CEF2198" s="218"/>
      <c r="CEG2198" s="218"/>
      <c r="CEH2198" s="218"/>
      <c r="CEI2198" s="218"/>
      <c r="CEJ2198" s="218"/>
      <c r="CEK2198" s="218"/>
      <c r="CEL2198" s="218"/>
      <c r="CEM2198" s="218"/>
      <c r="CEN2198" s="218"/>
      <c r="CEO2198" s="218"/>
      <c r="CEP2198" s="218"/>
      <c r="CEQ2198" s="218"/>
      <c r="CER2198" s="218"/>
      <c r="CES2198" s="218"/>
      <c r="CET2198" s="218"/>
      <c r="CEU2198" s="218"/>
      <c r="CEV2198" s="218"/>
      <c r="CEW2198" s="218"/>
      <c r="CEX2198" s="218"/>
      <c r="CEY2198" s="218"/>
      <c r="CEZ2198" s="218"/>
      <c r="CFA2198" s="218"/>
      <c r="CFB2198" s="218"/>
      <c r="CFC2198" s="218"/>
      <c r="CFD2198" s="218"/>
      <c r="CFE2198" s="218"/>
      <c r="CFF2198" s="218"/>
      <c r="CFG2198" s="218"/>
      <c r="CFH2198" s="218"/>
      <c r="CFI2198" s="218"/>
      <c r="CFJ2198" s="218"/>
      <c r="CFK2198" s="218"/>
      <c r="CFL2198" s="218"/>
      <c r="CFM2198" s="218"/>
      <c r="CFN2198" s="218"/>
      <c r="CFO2198" s="218"/>
      <c r="CFP2198" s="218"/>
      <c r="CFQ2198" s="218"/>
      <c r="CFR2198" s="218"/>
      <c r="CFS2198" s="218"/>
      <c r="CFT2198" s="218"/>
      <c r="CFU2198" s="218"/>
      <c r="CFV2198" s="218"/>
      <c r="CFW2198" s="218"/>
      <c r="CFX2198" s="218"/>
      <c r="CFY2198" s="218"/>
      <c r="CFZ2198" s="218"/>
      <c r="CGA2198" s="218"/>
      <c r="CGB2198" s="218"/>
      <c r="CGC2198" s="218"/>
      <c r="CGD2198" s="218"/>
      <c r="CGE2198" s="218"/>
      <c r="CGF2198" s="218"/>
      <c r="CGG2198" s="218"/>
      <c r="CGH2198" s="218"/>
      <c r="CGI2198" s="218"/>
      <c r="CGJ2198" s="218"/>
      <c r="CGK2198" s="218"/>
      <c r="CGL2198" s="218"/>
      <c r="CGM2198" s="218"/>
      <c r="CGN2198" s="218"/>
      <c r="CGO2198" s="218"/>
      <c r="CGP2198" s="218"/>
      <c r="CGQ2198" s="218"/>
      <c r="CGR2198" s="218"/>
      <c r="CGS2198" s="218"/>
      <c r="CGT2198" s="218"/>
      <c r="CGU2198" s="218"/>
      <c r="CGV2198" s="218"/>
      <c r="CGW2198" s="218"/>
      <c r="CGX2198" s="218"/>
      <c r="CGY2198" s="218"/>
      <c r="CGZ2198" s="218"/>
      <c r="CHA2198" s="218"/>
      <c r="CHB2198" s="218"/>
      <c r="CHC2198" s="218"/>
      <c r="CHD2198" s="218"/>
      <c r="CHE2198" s="218"/>
      <c r="CHF2198" s="218"/>
      <c r="CHG2198" s="218"/>
      <c r="CHH2198" s="218"/>
      <c r="CHI2198" s="218"/>
      <c r="CHJ2198" s="218"/>
      <c r="CHK2198" s="218"/>
      <c r="CHL2198" s="218"/>
      <c r="CHM2198" s="218"/>
      <c r="CHN2198" s="218"/>
      <c r="CHO2198" s="218"/>
      <c r="CHP2198" s="218"/>
      <c r="CHQ2198" s="218"/>
      <c r="CHR2198" s="218"/>
      <c r="CHS2198" s="218"/>
      <c r="CHT2198" s="218"/>
      <c r="CHU2198" s="218"/>
      <c r="CHV2198" s="218"/>
      <c r="CHW2198" s="218"/>
      <c r="CHX2198" s="218"/>
      <c r="CHY2198" s="218"/>
      <c r="CHZ2198" s="218"/>
      <c r="CIA2198" s="218"/>
      <c r="CIB2198" s="218"/>
      <c r="CIC2198" s="218"/>
      <c r="CID2198" s="218"/>
      <c r="CIE2198" s="218"/>
      <c r="CIF2198" s="218"/>
      <c r="CIG2198" s="218"/>
      <c r="CIH2198" s="218"/>
      <c r="CII2198" s="218"/>
      <c r="CIJ2198" s="218"/>
      <c r="CIK2198" s="218"/>
      <c r="CIL2198" s="218"/>
      <c r="CIM2198" s="218"/>
      <c r="CIN2198" s="218"/>
      <c r="CIO2198" s="218"/>
      <c r="CIP2198" s="218"/>
      <c r="CIQ2198" s="218"/>
      <c r="CIR2198" s="218"/>
      <c r="CIS2198" s="218"/>
      <c r="CIT2198" s="218"/>
      <c r="CIU2198" s="218"/>
      <c r="CIV2198" s="218"/>
      <c r="CIW2198" s="218"/>
      <c r="CIX2198" s="218"/>
      <c r="CIY2198" s="218"/>
      <c r="CIZ2198" s="218"/>
      <c r="CJA2198" s="218"/>
      <c r="CJB2198" s="218"/>
      <c r="CJC2198" s="218"/>
      <c r="CJD2198" s="218"/>
      <c r="CJE2198" s="218"/>
      <c r="CJF2198" s="218"/>
      <c r="CJG2198" s="218"/>
      <c r="CJH2198" s="218"/>
      <c r="CJI2198" s="218"/>
      <c r="CJJ2198" s="218"/>
      <c r="CJK2198" s="218"/>
      <c r="CJL2198" s="218"/>
      <c r="CJM2198" s="218"/>
      <c r="CJN2198" s="218"/>
      <c r="CJO2198" s="218"/>
      <c r="CJP2198" s="218"/>
      <c r="CJQ2198" s="218"/>
      <c r="CJR2198" s="218"/>
      <c r="CJS2198" s="218"/>
      <c r="CJT2198" s="218"/>
      <c r="CJU2198" s="218"/>
      <c r="CJV2198" s="218"/>
      <c r="CJW2198" s="218"/>
      <c r="CJX2198" s="218"/>
      <c r="CJY2198" s="218"/>
      <c r="CJZ2198" s="218"/>
      <c r="CKA2198" s="218"/>
      <c r="CKB2198" s="218"/>
      <c r="CKC2198" s="218"/>
      <c r="CKD2198" s="218"/>
      <c r="CKE2198" s="218"/>
      <c r="CKF2198" s="218"/>
      <c r="CKG2198" s="218"/>
      <c r="CKH2198" s="218"/>
      <c r="CKI2198" s="218"/>
      <c r="CKJ2198" s="218"/>
      <c r="CKK2198" s="218"/>
      <c r="CKL2198" s="218"/>
      <c r="CKM2198" s="218"/>
      <c r="CKN2198" s="218"/>
      <c r="CKO2198" s="218"/>
      <c r="CKP2198" s="218"/>
      <c r="CKQ2198" s="218"/>
      <c r="CKR2198" s="218"/>
      <c r="CKS2198" s="218"/>
      <c r="CKT2198" s="218"/>
      <c r="CKU2198" s="218"/>
      <c r="CKV2198" s="218"/>
      <c r="CKW2198" s="218"/>
      <c r="CKX2198" s="218"/>
      <c r="CKY2198" s="218"/>
      <c r="CKZ2198" s="218"/>
      <c r="CLA2198" s="218"/>
      <c r="CLB2198" s="218"/>
      <c r="CLC2198" s="218"/>
      <c r="CLD2198" s="218"/>
      <c r="CLE2198" s="218"/>
      <c r="CLF2198" s="218"/>
      <c r="CLG2198" s="218"/>
      <c r="CLH2198" s="218"/>
      <c r="CLI2198" s="218"/>
      <c r="CLJ2198" s="218"/>
      <c r="CLK2198" s="218"/>
      <c r="CLL2198" s="218"/>
      <c r="CLM2198" s="218"/>
      <c r="CLN2198" s="218"/>
      <c r="CLO2198" s="218"/>
      <c r="CLP2198" s="218"/>
      <c r="CLQ2198" s="218"/>
      <c r="CLR2198" s="218"/>
      <c r="CLS2198" s="218"/>
      <c r="CLT2198" s="218"/>
      <c r="CLU2198" s="218"/>
      <c r="CLV2198" s="218"/>
      <c r="CLW2198" s="218"/>
      <c r="CLX2198" s="218"/>
      <c r="CLY2198" s="218"/>
      <c r="CLZ2198" s="218"/>
      <c r="CMA2198" s="218"/>
      <c r="CMB2198" s="218"/>
      <c r="CMC2198" s="218"/>
      <c r="CMD2198" s="218"/>
      <c r="CME2198" s="218"/>
      <c r="CMF2198" s="218"/>
      <c r="CMG2198" s="218"/>
      <c r="CMH2198" s="218"/>
      <c r="CMI2198" s="218"/>
      <c r="CMJ2198" s="218"/>
      <c r="CMK2198" s="218"/>
      <c r="CML2198" s="218"/>
      <c r="CMM2198" s="218"/>
      <c r="CMN2198" s="218"/>
      <c r="CMO2198" s="218"/>
      <c r="CMP2198" s="218"/>
      <c r="CMQ2198" s="218"/>
      <c r="CMR2198" s="218"/>
      <c r="CMS2198" s="218"/>
      <c r="CMT2198" s="218"/>
      <c r="CMU2198" s="218"/>
      <c r="CMV2198" s="218"/>
      <c r="CMW2198" s="218"/>
      <c r="CMX2198" s="218"/>
      <c r="CMY2198" s="218"/>
      <c r="CMZ2198" s="218"/>
      <c r="CNA2198" s="218"/>
      <c r="CNB2198" s="218"/>
      <c r="CNC2198" s="218"/>
      <c r="CND2198" s="218"/>
      <c r="CNE2198" s="218"/>
      <c r="CNF2198" s="218"/>
      <c r="CNG2198" s="218"/>
      <c r="CNH2198" s="218"/>
      <c r="CNI2198" s="218"/>
      <c r="CNJ2198" s="218"/>
      <c r="CNK2198" s="218"/>
      <c r="CNL2198" s="218"/>
      <c r="CNM2198" s="218"/>
      <c r="CNN2198" s="218"/>
      <c r="CNO2198" s="218"/>
      <c r="CNP2198" s="218"/>
      <c r="CNQ2198" s="218"/>
      <c r="CNR2198" s="218"/>
      <c r="CNS2198" s="218"/>
      <c r="CNT2198" s="218"/>
      <c r="CNU2198" s="218"/>
      <c r="CNV2198" s="218"/>
      <c r="CNW2198" s="218"/>
      <c r="CNX2198" s="218"/>
      <c r="CNY2198" s="218"/>
      <c r="CNZ2198" s="218"/>
      <c r="COA2198" s="218"/>
      <c r="COB2198" s="218"/>
      <c r="COC2198" s="218"/>
      <c r="COD2198" s="218"/>
      <c r="COE2198" s="218"/>
      <c r="COF2198" s="218"/>
      <c r="COG2198" s="218"/>
      <c r="COH2198" s="218"/>
      <c r="COI2198" s="218"/>
      <c r="COJ2198" s="218"/>
      <c r="COK2198" s="218"/>
      <c r="COL2198" s="218"/>
      <c r="COM2198" s="218"/>
      <c r="CON2198" s="218"/>
      <c r="COO2198" s="218"/>
      <c r="COP2198" s="218"/>
      <c r="COQ2198" s="218"/>
      <c r="COR2198" s="218"/>
      <c r="COS2198" s="218"/>
      <c r="COT2198" s="218"/>
      <c r="COU2198" s="218"/>
      <c r="COV2198" s="218"/>
      <c r="COW2198" s="218"/>
      <c r="COX2198" s="218"/>
      <c r="COY2198" s="218"/>
      <c r="COZ2198" s="218"/>
      <c r="CPA2198" s="218"/>
      <c r="CPB2198" s="218"/>
      <c r="CPC2198" s="218"/>
      <c r="CPD2198" s="218"/>
      <c r="CPE2198" s="218"/>
      <c r="CPF2198" s="218"/>
      <c r="CPG2198" s="218"/>
      <c r="CPH2198" s="218"/>
      <c r="CPI2198" s="218"/>
      <c r="CPJ2198" s="218"/>
      <c r="CPK2198" s="218"/>
      <c r="CPL2198" s="218"/>
      <c r="CPM2198" s="218"/>
      <c r="CPN2198" s="218"/>
      <c r="CPO2198" s="218"/>
      <c r="CPP2198" s="218"/>
      <c r="CPQ2198" s="218"/>
      <c r="CPR2198" s="218"/>
      <c r="CPS2198" s="218"/>
      <c r="CPT2198" s="218"/>
      <c r="CPU2198" s="218"/>
      <c r="CPV2198" s="218"/>
      <c r="CPW2198" s="218"/>
      <c r="CPX2198" s="218"/>
      <c r="CPY2198" s="218"/>
      <c r="CPZ2198" s="218"/>
      <c r="CQA2198" s="218"/>
      <c r="CQB2198" s="218"/>
      <c r="CQC2198" s="218"/>
      <c r="CQD2198" s="218"/>
      <c r="CQE2198" s="218"/>
      <c r="CQF2198" s="218"/>
      <c r="CQG2198" s="218"/>
      <c r="CQH2198" s="218"/>
      <c r="CQI2198" s="218"/>
      <c r="CQJ2198" s="218"/>
      <c r="CQK2198" s="218"/>
      <c r="CQL2198" s="218"/>
      <c r="CQM2198" s="218"/>
      <c r="CQN2198" s="218"/>
      <c r="CQO2198" s="218"/>
      <c r="CQP2198" s="218"/>
      <c r="CQQ2198" s="218"/>
      <c r="CQR2198" s="218"/>
      <c r="CQS2198" s="218"/>
      <c r="CQT2198" s="218"/>
      <c r="CQU2198" s="218"/>
      <c r="CQV2198" s="218"/>
      <c r="CQW2198" s="218"/>
      <c r="CQX2198" s="218"/>
      <c r="CQY2198" s="218"/>
      <c r="CQZ2198" s="218"/>
      <c r="CRA2198" s="218"/>
      <c r="CRB2198" s="218"/>
      <c r="CRC2198" s="218"/>
      <c r="CRD2198" s="218"/>
      <c r="CRE2198" s="218"/>
      <c r="CRF2198" s="218"/>
      <c r="CRG2198" s="218"/>
      <c r="CRH2198" s="218"/>
      <c r="CRI2198" s="218"/>
      <c r="CRJ2198" s="218"/>
      <c r="CRK2198" s="218"/>
      <c r="CRL2198" s="218"/>
      <c r="CRM2198" s="218"/>
      <c r="CRN2198" s="218"/>
      <c r="CRO2198" s="218"/>
      <c r="CRP2198" s="218"/>
      <c r="CRQ2198" s="218"/>
      <c r="CRR2198" s="218"/>
      <c r="CRS2198" s="218"/>
      <c r="CRT2198" s="218"/>
      <c r="CRU2198" s="218"/>
      <c r="CRV2198" s="218"/>
      <c r="CRW2198" s="218"/>
      <c r="CRX2198" s="218"/>
      <c r="CRY2198" s="218"/>
      <c r="CRZ2198" s="218"/>
      <c r="CSA2198" s="218"/>
      <c r="CSB2198" s="218"/>
      <c r="CSC2198" s="218"/>
      <c r="CSD2198" s="218"/>
      <c r="CSE2198" s="218"/>
      <c r="CSF2198" s="218"/>
      <c r="CSG2198" s="218"/>
      <c r="CSH2198" s="218"/>
      <c r="CSI2198" s="218"/>
      <c r="CSJ2198" s="218"/>
      <c r="CSK2198" s="218"/>
      <c r="CSL2198" s="218"/>
      <c r="CSM2198" s="218"/>
      <c r="CSN2198" s="218"/>
      <c r="CSO2198" s="218"/>
      <c r="CSP2198" s="218"/>
      <c r="CSQ2198" s="218"/>
      <c r="CSR2198" s="218"/>
      <c r="CSS2198" s="218"/>
      <c r="CST2198" s="218"/>
      <c r="CSU2198" s="218"/>
      <c r="CSV2198" s="218"/>
      <c r="CSW2198" s="218"/>
      <c r="CSX2198" s="218"/>
      <c r="CSY2198" s="218"/>
      <c r="CSZ2198" s="218"/>
      <c r="CTA2198" s="218"/>
      <c r="CTB2198" s="218"/>
      <c r="CTC2198" s="218"/>
      <c r="CTD2198" s="218"/>
      <c r="CTE2198" s="218"/>
      <c r="CTF2198" s="218"/>
      <c r="CTG2198" s="218"/>
      <c r="CTH2198" s="218"/>
      <c r="CTI2198" s="218"/>
      <c r="CTJ2198" s="218"/>
      <c r="CTK2198" s="218"/>
      <c r="CTL2198" s="218"/>
      <c r="CTM2198" s="218"/>
      <c r="CTN2198" s="218"/>
      <c r="CTO2198" s="218"/>
      <c r="CTP2198" s="218"/>
      <c r="CTQ2198" s="218"/>
      <c r="CTR2198" s="218"/>
      <c r="CTS2198" s="218"/>
      <c r="CTT2198" s="218"/>
      <c r="CTU2198" s="218"/>
      <c r="CTV2198" s="218"/>
      <c r="CTW2198" s="218"/>
      <c r="CTX2198" s="218"/>
      <c r="CTY2198" s="218"/>
      <c r="CTZ2198" s="218"/>
      <c r="CUA2198" s="218"/>
      <c r="CUB2198" s="218"/>
      <c r="CUC2198" s="218"/>
      <c r="CUD2198" s="218"/>
      <c r="CUE2198" s="218"/>
      <c r="CUF2198" s="218"/>
      <c r="CUG2198" s="218"/>
      <c r="CUH2198" s="218"/>
      <c r="CUI2198" s="218"/>
      <c r="CUJ2198" s="218"/>
      <c r="CUK2198" s="218"/>
      <c r="CUL2198" s="218"/>
      <c r="CUM2198" s="218"/>
      <c r="CUN2198" s="218"/>
      <c r="CUO2198" s="218"/>
      <c r="CUP2198" s="218"/>
      <c r="CUQ2198" s="218"/>
      <c r="CUR2198" s="218"/>
      <c r="CUS2198" s="218"/>
      <c r="CUT2198" s="218"/>
      <c r="CUU2198" s="218"/>
      <c r="CUV2198" s="218"/>
      <c r="CUW2198" s="218"/>
      <c r="CUX2198" s="218"/>
      <c r="CUY2198" s="218"/>
      <c r="CUZ2198" s="218"/>
      <c r="CVA2198" s="218"/>
      <c r="CVB2198" s="218"/>
      <c r="CVC2198" s="218"/>
      <c r="CVD2198" s="218"/>
      <c r="CVE2198" s="218"/>
      <c r="CVF2198" s="218"/>
      <c r="CVG2198" s="218"/>
      <c r="CVH2198" s="218"/>
      <c r="CVI2198" s="218"/>
      <c r="CVJ2198" s="218"/>
      <c r="CVK2198" s="218"/>
      <c r="CVL2198" s="218"/>
      <c r="CVM2198" s="218"/>
      <c r="CVN2198" s="218"/>
      <c r="CVO2198" s="218"/>
      <c r="CVP2198" s="218"/>
      <c r="CVQ2198" s="218"/>
      <c r="CVR2198" s="218"/>
      <c r="CVS2198" s="218"/>
      <c r="CVT2198" s="218"/>
      <c r="CVU2198" s="218"/>
      <c r="CVV2198" s="218"/>
      <c r="CVW2198" s="218"/>
      <c r="CVX2198" s="218"/>
      <c r="CVY2198" s="218"/>
      <c r="CVZ2198" s="218"/>
      <c r="CWA2198" s="218"/>
      <c r="CWB2198" s="218"/>
      <c r="CWC2198" s="218"/>
      <c r="CWD2198" s="218"/>
      <c r="CWE2198" s="218"/>
      <c r="CWF2198" s="218"/>
      <c r="CWG2198" s="218"/>
      <c r="CWH2198" s="218"/>
      <c r="CWI2198" s="218"/>
      <c r="CWJ2198" s="218"/>
      <c r="CWK2198" s="218"/>
      <c r="CWL2198" s="218"/>
      <c r="CWM2198" s="218"/>
      <c r="CWN2198" s="218"/>
      <c r="CWO2198" s="218"/>
      <c r="CWP2198" s="218"/>
      <c r="CWQ2198" s="218"/>
      <c r="CWR2198" s="218"/>
      <c r="CWS2198" s="218"/>
      <c r="CWT2198" s="218"/>
      <c r="CWU2198" s="218"/>
      <c r="CWV2198" s="218"/>
      <c r="CWW2198" s="218"/>
      <c r="CWX2198" s="218"/>
      <c r="CWY2198" s="218"/>
      <c r="CWZ2198" s="218"/>
      <c r="CXA2198" s="218"/>
      <c r="CXB2198" s="218"/>
      <c r="CXC2198" s="218"/>
      <c r="CXD2198" s="218"/>
      <c r="CXE2198" s="218"/>
      <c r="CXF2198" s="218"/>
      <c r="CXG2198" s="218"/>
      <c r="CXH2198" s="218"/>
      <c r="CXI2198" s="218"/>
      <c r="CXJ2198" s="218"/>
      <c r="CXK2198" s="218"/>
      <c r="CXL2198" s="218"/>
      <c r="CXM2198" s="218"/>
      <c r="CXN2198" s="218"/>
      <c r="CXO2198" s="218"/>
      <c r="CXP2198" s="218"/>
      <c r="CXQ2198" s="218"/>
      <c r="CXR2198" s="218"/>
      <c r="CXS2198" s="218"/>
      <c r="CXT2198" s="218"/>
      <c r="CXU2198" s="218"/>
      <c r="CXV2198" s="218"/>
      <c r="CXW2198" s="218"/>
      <c r="CXX2198" s="218"/>
      <c r="CXY2198" s="218"/>
      <c r="CXZ2198" s="218"/>
      <c r="CYA2198" s="218"/>
      <c r="CYB2198" s="218"/>
      <c r="CYC2198" s="218"/>
      <c r="CYD2198" s="218"/>
      <c r="CYE2198" s="218"/>
      <c r="CYF2198" s="218"/>
      <c r="CYG2198" s="218"/>
      <c r="CYH2198" s="218"/>
      <c r="CYI2198" s="218"/>
      <c r="CYJ2198" s="218"/>
      <c r="CYK2198" s="218"/>
      <c r="CYL2198" s="218"/>
      <c r="CYM2198" s="218"/>
      <c r="CYN2198" s="218"/>
      <c r="CYO2198" s="218"/>
      <c r="CYP2198" s="218"/>
      <c r="CYQ2198" s="218"/>
      <c r="CYR2198" s="218"/>
      <c r="CYS2198" s="218"/>
      <c r="CYT2198" s="218"/>
      <c r="CYU2198" s="218"/>
      <c r="CYV2198" s="218"/>
      <c r="CYW2198" s="218"/>
      <c r="CYX2198" s="218"/>
      <c r="CYY2198" s="218"/>
      <c r="CYZ2198" s="218"/>
      <c r="CZA2198" s="218"/>
      <c r="CZB2198" s="218"/>
      <c r="CZC2198" s="218"/>
      <c r="CZD2198" s="218"/>
      <c r="CZE2198" s="218"/>
      <c r="CZF2198" s="218"/>
      <c r="CZG2198" s="218"/>
      <c r="CZH2198" s="218"/>
      <c r="CZI2198" s="218"/>
      <c r="CZJ2198" s="218"/>
      <c r="CZK2198" s="218"/>
      <c r="CZL2198" s="218"/>
      <c r="CZM2198" s="218"/>
      <c r="CZN2198" s="218"/>
      <c r="CZO2198" s="218"/>
      <c r="CZP2198" s="218"/>
      <c r="CZQ2198" s="218"/>
      <c r="CZR2198" s="218"/>
      <c r="CZS2198" s="218"/>
      <c r="CZT2198" s="218"/>
      <c r="CZU2198" s="218"/>
      <c r="CZV2198" s="218"/>
      <c r="CZW2198" s="218"/>
      <c r="CZX2198" s="218"/>
      <c r="CZY2198" s="218"/>
      <c r="CZZ2198" s="218"/>
      <c r="DAA2198" s="218"/>
      <c r="DAB2198" s="218"/>
      <c r="DAC2198" s="218"/>
      <c r="DAD2198" s="218"/>
      <c r="DAE2198" s="218"/>
      <c r="DAF2198" s="218"/>
      <c r="DAG2198" s="218"/>
      <c r="DAH2198" s="218"/>
      <c r="DAI2198" s="218"/>
      <c r="DAJ2198" s="218"/>
      <c r="DAK2198" s="218"/>
      <c r="DAL2198" s="218"/>
      <c r="DAM2198" s="218"/>
      <c r="DAN2198" s="218"/>
      <c r="DAO2198" s="218"/>
      <c r="DAP2198" s="218"/>
      <c r="DAQ2198" s="218"/>
      <c r="DAR2198" s="218"/>
      <c r="DAS2198" s="218"/>
      <c r="DAT2198" s="218"/>
      <c r="DAU2198" s="218"/>
      <c r="DAV2198" s="218"/>
      <c r="DAW2198" s="218"/>
      <c r="DAX2198" s="218"/>
      <c r="DAY2198" s="218"/>
      <c r="DAZ2198" s="218"/>
      <c r="DBA2198" s="218"/>
      <c r="DBB2198" s="218"/>
      <c r="DBC2198" s="218"/>
      <c r="DBD2198" s="218"/>
      <c r="DBE2198" s="218"/>
      <c r="DBF2198" s="218"/>
      <c r="DBG2198" s="218"/>
      <c r="DBH2198" s="218"/>
      <c r="DBI2198" s="218"/>
      <c r="DBJ2198" s="218"/>
      <c r="DBK2198" s="218"/>
      <c r="DBL2198" s="218"/>
      <c r="DBM2198" s="218"/>
      <c r="DBN2198" s="218"/>
      <c r="DBO2198" s="218"/>
      <c r="DBP2198" s="218"/>
      <c r="DBQ2198" s="218"/>
      <c r="DBR2198" s="218"/>
      <c r="DBS2198" s="218"/>
      <c r="DBT2198" s="218"/>
      <c r="DBU2198" s="218"/>
      <c r="DBV2198" s="218"/>
      <c r="DBW2198" s="218"/>
      <c r="DBX2198" s="218"/>
      <c r="DBY2198" s="218"/>
      <c r="DBZ2198" s="218"/>
      <c r="DCA2198" s="218"/>
      <c r="DCB2198" s="218"/>
      <c r="DCC2198" s="218"/>
      <c r="DCD2198" s="218"/>
      <c r="DCE2198" s="218"/>
      <c r="DCF2198" s="218"/>
      <c r="DCG2198" s="218"/>
      <c r="DCH2198" s="218"/>
      <c r="DCI2198" s="218"/>
      <c r="DCJ2198" s="218"/>
      <c r="DCK2198" s="218"/>
      <c r="DCL2198" s="218"/>
      <c r="DCM2198" s="218"/>
      <c r="DCN2198" s="218"/>
      <c r="DCO2198" s="218"/>
      <c r="DCP2198" s="218"/>
      <c r="DCQ2198" s="218"/>
      <c r="DCR2198" s="218"/>
      <c r="DCS2198" s="218"/>
      <c r="DCT2198" s="218"/>
      <c r="DCU2198" s="218"/>
      <c r="DCV2198" s="218"/>
      <c r="DCW2198" s="218"/>
      <c r="DCX2198" s="218"/>
      <c r="DCY2198" s="218"/>
      <c r="DCZ2198" s="218"/>
      <c r="DDA2198" s="218"/>
      <c r="DDB2198" s="218"/>
      <c r="DDC2198" s="218"/>
      <c r="DDD2198" s="218"/>
      <c r="DDE2198" s="218"/>
      <c r="DDF2198" s="218"/>
      <c r="DDG2198" s="218"/>
      <c r="DDH2198" s="218"/>
      <c r="DDI2198" s="218"/>
      <c r="DDJ2198" s="218"/>
      <c r="DDK2198" s="218"/>
      <c r="DDL2198" s="218"/>
      <c r="DDM2198" s="218"/>
      <c r="DDN2198" s="218"/>
      <c r="DDO2198" s="218"/>
      <c r="DDP2198" s="218"/>
      <c r="DDQ2198" s="218"/>
      <c r="DDR2198" s="218"/>
      <c r="DDS2198" s="218"/>
      <c r="DDT2198" s="218"/>
      <c r="DDU2198" s="218"/>
      <c r="DDV2198" s="218"/>
      <c r="DDW2198" s="218"/>
      <c r="DDX2198" s="218"/>
      <c r="DDY2198" s="218"/>
      <c r="DDZ2198" s="218"/>
      <c r="DEA2198" s="218"/>
      <c r="DEB2198" s="218"/>
      <c r="DEC2198" s="218"/>
      <c r="DED2198" s="218"/>
      <c r="DEE2198" s="218"/>
      <c r="DEF2198" s="218"/>
      <c r="DEG2198" s="218"/>
      <c r="DEH2198" s="218"/>
      <c r="DEI2198" s="218"/>
      <c r="DEJ2198" s="218"/>
      <c r="DEK2198" s="218"/>
      <c r="DEL2198" s="218"/>
      <c r="DEM2198" s="218"/>
      <c r="DEN2198" s="218"/>
      <c r="DEO2198" s="218"/>
      <c r="DEP2198" s="218"/>
      <c r="DEQ2198" s="218"/>
      <c r="DER2198" s="218"/>
      <c r="DES2198" s="218"/>
      <c r="DET2198" s="218"/>
      <c r="DEU2198" s="218"/>
      <c r="DEV2198" s="218"/>
      <c r="DEW2198" s="218"/>
      <c r="DEX2198" s="218"/>
      <c r="DEY2198" s="218"/>
      <c r="DEZ2198" s="218"/>
      <c r="DFA2198" s="218"/>
      <c r="DFB2198" s="218"/>
      <c r="DFC2198" s="218"/>
      <c r="DFD2198" s="218"/>
      <c r="DFE2198" s="218"/>
      <c r="DFF2198" s="218"/>
      <c r="DFG2198" s="218"/>
      <c r="DFH2198" s="218"/>
      <c r="DFI2198" s="218"/>
      <c r="DFJ2198" s="218"/>
      <c r="DFK2198" s="218"/>
      <c r="DFL2198" s="218"/>
      <c r="DFM2198" s="218"/>
      <c r="DFN2198" s="218"/>
      <c r="DFO2198" s="218"/>
      <c r="DFP2198" s="218"/>
      <c r="DFQ2198" s="218"/>
      <c r="DFR2198" s="218"/>
      <c r="DFS2198" s="218"/>
      <c r="DFT2198" s="218"/>
      <c r="DFU2198" s="218"/>
      <c r="DFV2198" s="218"/>
      <c r="DFW2198" s="218"/>
      <c r="DFX2198" s="218"/>
      <c r="DFY2198" s="218"/>
      <c r="DFZ2198" s="218"/>
      <c r="DGA2198" s="218"/>
      <c r="DGB2198" s="218"/>
      <c r="DGC2198" s="218"/>
      <c r="DGD2198" s="218"/>
      <c r="DGE2198" s="218"/>
      <c r="DGF2198" s="218"/>
      <c r="DGG2198" s="218"/>
      <c r="DGH2198" s="218"/>
      <c r="DGI2198" s="218"/>
      <c r="DGJ2198" s="218"/>
      <c r="DGK2198" s="218"/>
      <c r="DGL2198" s="218"/>
      <c r="DGM2198" s="218"/>
      <c r="DGN2198" s="218"/>
      <c r="DGO2198" s="218"/>
      <c r="DGP2198" s="218"/>
      <c r="DGQ2198" s="218"/>
      <c r="DGR2198" s="218"/>
      <c r="DGS2198" s="218"/>
      <c r="DGT2198" s="218"/>
      <c r="DGU2198" s="218"/>
      <c r="DGV2198" s="218"/>
      <c r="DGW2198" s="218"/>
      <c r="DGX2198" s="218"/>
      <c r="DGY2198" s="218"/>
      <c r="DGZ2198" s="218"/>
      <c r="DHA2198" s="218"/>
      <c r="DHB2198" s="218"/>
      <c r="DHC2198" s="218"/>
      <c r="DHD2198" s="218"/>
      <c r="DHE2198" s="218"/>
      <c r="DHF2198" s="218"/>
      <c r="DHG2198" s="218"/>
      <c r="DHH2198" s="218"/>
      <c r="DHI2198" s="218"/>
      <c r="DHJ2198" s="218"/>
      <c r="DHK2198" s="218"/>
      <c r="DHL2198" s="218"/>
      <c r="DHM2198" s="218"/>
      <c r="DHN2198" s="218"/>
      <c r="DHO2198" s="218"/>
      <c r="DHP2198" s="218"/>
      <c r="DHQ2198" s="218"/>
      <c r="DHR2198" s="218"/>
      <c r="DHS2198" s="218"/>
      <c r="DHT2198" s="218"/>
      <c r="DHU2198" s="218"/>
      <c r="DHV2198" s="218"/>
      <c r="DHW2198" s="218"/>
      <c r="DHX2198" s="218"/>
      <c r="DHY2198" s="218"/>
      <c r="DHZ2198" s="218"/>
      <c r="DIA2198" s="218"/>
      <c r="DIB2198" s="218"/>
      <c r="DIC2198" s="218"/>
      <c r="DID2198" s="218"/>
      <c r="DIE2198" s="218"/>
      <c r="DIF2198" s="218"/>
      <c r="DIG2198" s="218"/>
      <c r="DIH2198" s="218"/>
      <c r="DII2198" s="218"/>
      <c r="DIJ2198" s="218"/>
      <c r="DIK2198" s="218"/>
      <c r="DIL2198" s="218"/>
      <c r="DIM2198" s="218"/>
      <c r="DIN2198" s="218"/>
      <c r="DIO2198" s="218"/>
      <c r="DIP2198" s="218"/>
      <c r="DIQ2198" s="218"/>
      <c r="DIR2198" s="218"/>
      <c r="DIS2198" s="218"/>
      <c r="DIT2198" s="218"/>
      <c r="DIU2198" s="218"/>
      <c r="DIV2198" s="218"/>
      <c r="DIW2198" s="218"/>
      <c r="DIX2198" s="218"/>
      <c r="DIY2198" s="218"/>
      <c r="DIZ2198" s="218"/>
      <c r="DJA2198" s="218"/>
      <c r="DJB2198" s="218"/>
      <c r="DJC2198" s="218"/>
      <c r="DJD2198" s="218"/>
      <c r="DJE2198" s="218"/>
      <c r="DJF2198" s="218"/>
      <c r="DJG2198" s="218"/>
      <c r="DJH2198" s="218"/>
      <c r="DJI2198" s="218"/>
      <c r="DJJ2198" s="218"/>
      <c r="DJK2198" s="218"/>
      <c r="DJL2198" s="218"/>
      <c r="DJM2198" s="218"/>
      <c r="DJN2198" s="218"/>
      <c r="DJO2198" s="218"/>
      <c r="DJP2198" s="218"/>
      <c r="DJQ2198" s="218"/>
      <c r="DJR2198" s="218"/>
      <c r="DJS2198" s="218"/>
      <c r="DJT2198" s="218"/>
      <c r="DJU2198" s="218"/>
      <c r="DJV2198" s="218"/>
      <c r="DJW2198" s="218"/>
      <c r="DJX2198" s="218"/>
      <c r="DJY2198" s="218"/>
      <c r="DJZ2198" s="218"/>
      <c r="DKA2198" s="218"/>
      <c r="DKB2198" s="218"/>
      <c r="DKC2198" s="218"/>
      <c r="DKD2198" s="218"/>
      <c r="DKE2198" s="218"/>
      <c r="DKF2198" s="218"/>
      <c r="DKG2198" s="218"/>
      <c r="DKH2198" s="218"/>
      <c r="DKI2198" s="218"/>
      <c r="DKJ2198" s="218"/>
      <c r="DKK2198" s="218"/>
      <c r="DKL2198" s="218"/>
      <c r="DKM2198" s="218"/>
      <c r="DKN2198" s="218"/>
      <c r="DKO2198" s="218"/>
      <c r="DKP2198" s="218"/>
      <c r="DKQ2198" s="218"/>
      <c r="DKR2198" s="218"/>
      <c r="DKS2198" s="218"/>
      <c r="DKT2198" s="218"/>
      <c r="DKU2198" s="218"/>
      <c r="DKV2198" s="218"/>
      <c r="DKW2198" s="218"/>
      <c r="DKX2198" s="218"/>
      <c r="DKY2198" s="218"/>
      <c r="DKZ2198" s="218"/>
      <c r="DLA2198" s="218"/>
      <c r="DLB2198" s="218"/>
      <c r="DLC2198" s="218"/>
      <c r="DLD2198" s="218"/>
      <c r="DLE2198" s="218"/>
      <c r="DLF2198" s="218"/>
      <c r="DLG2198" s="218"/>
      <c r="DLH2198" s="218"/>
      <c r="DLI2198" s="218"/>
      <c r="DLJ2198" s="218"/>
      <c r="DLK2198" s="218"/>
      <c r="DLL2198" s="218"/>
      <c r="DLM2198" s="218"/>
      <c r="DLN2198" s="218"/>
      <c r="DLO2198" s="218"/>
      <c r="DLP2198" s="218"/>
      <c r="DLQ2198" s="218"/>
      <c r="DLR2198" s="218"/>
      <c r="DLS2198" s="218"/>
      <c r="DLT2198" s="218"/>
      <c r="DLU2198" s="218"/>
      <c r="DLV2198" s="218"/>
      <c r="DLW2198" s="218"/>
      <c r="DLX2198" s="218"/>
      <c r="DLY2198" s="218"/>
      <c r="DLZ2198" s="218"/>
      <c r="DMA2198" s="218"/>
      <c r="DMB2198" s="218"/>
      <c r="DMC2198" s="218"/>
      <c r="DMD2198" s="218"/>
      <c r="DME2198" s="218"/>
      <c r="DMF2198" s="218"/>
      <c r="DMG2198" s="218"/>
      <c r="DMH2198" s="218"/>
      <c r="DMI2198" s="218"/>
      <c r="DMJ2198" s="218"/>
      <c r="DMK2198" s="218"/>
      <c r="DML2198" s="218"/>
      <c r="DMM2198" s="218"/>
      <c r="DMN2198" s="218"/>
      <c r="DMO2198" s="218"/>
      <c r="DMP2198" s="218"/>
      <c r="DMQ2198" s="218"/>
      <c r="DMR2198" s="218"/>
      <c r="DMS2198" s="218"/>
      <c r="DMT2198" s="218"/>
      <c r="DMU2198" s="218"/>
      <c r="DMV2198" s="218"/>
      <c r="DMW2198" s="218"/>
      <c r="DMX2198" s="218"/>
      <c r="DMY2198" s="218"/>
      <c r="DMZ2198" s="218"/>
      <c r="DNA2198" s="218"/>
      <c r="DNB2198" s="218"/>
      <c r="DNC2198" s="218"/>
      <c r="DND2198" s="218"/>
      <c r="DNE2198" s="218"/>
      <c r="DNF2198" s="218"/>
      <c r="DNG2198" s="218"/>
      <c r="DNH2198" s="218"/>
      <c r="DNI2198" s="218"/>
      <c r="DNJ2198" s="218"/>
      <c r="DNK2198" s="218"/>
      <c r="DNL2198" s="218"/>
      <c r="DNM2198" s="218"/>
      <c r="DNN2198" s="218"/>
      <c r="DNO2198" s="218"/>
      <c r="DNP2198" s="218"/>
      <c r="DNQ2198" s="218"/>
      <c r="DNR2198" s="218"/>
      <c r="DNS2198" s="218"/>
      <c r="DNT2198" s="218"/>
      <c r="DNU2198" s="218"/>
      <c r="DNV2198" s="218"/>
      <c r="DNW2198" s="218"/>
      <c r="DNX2198" s="218"/>
      <c r="DNY2198" s="218"/>
      <c r="DNZ2198" s="218"/>
      <c r="DOA2198" s="218"/>
      <c r="DOB2198" s="218"/>
      <c r="DOC2198" s="218"/>
      <c r="DOD2198" s="218"/>
      <c r="DOE2198" s="218"/>
      <c r="DOF2198" s="218"/>
      <c r="DOG2198" s="218"/>
      <c r="DOH2198" s="218"/>
      <c r="DOI2198" s="218"/>
      <c r="DOJ2198" s="218"/>
      <c r="DOK2198" s="218"/>
      <c r="DOL2198" s="218"/>
      <c r="DOM2198" s="218"/>
      <c r="DON2198" s="218"/>
      <c r="DOO2198" s="218"/>
      <c r="DOP2198" s="218"/>
      <c r="DOQ2198" s="218"/>
      <c r="DOR2198" s="218"/>
      <c r="DOS2198" s="218"/>
      <c r="DOT2198" s="218"/>
      <c r="DOU2198" s="218"/>
      <c r="DOV2198" s="218"/>
      <c r="DOW2198" s="218"/>
      <c r="DOX2198" s="218"/>
      <c r="DOY2198" s="218"/>
      <c r="DOZ2198" s="218"/>
      <c r="DPA2198" s="218"/>
      <c r="DPB2198" s="218"/>
      <c r="DPC2198" s="218"/>
      <c r="DPD2198" s="218"/>
      <c r="DPE2198" s="218"/>
      <c r="DPF2198" s="218"/>
      <c r="DPG2198" s="218"/>
      <c r="DPH2198" s="218"/>
      <c r="DPI2198" s="218"/>
      <c r="DPJ2198" s="218"/>
      <c r="DPK2198" s="218"/>
      <c r="DPL2198" s="218"/>
      <c r="DPM2198" s="218"/>
      <c r="DPN2198" s="218"/>
      <c r="DPO2198" s="218"/>
      <c r="DPP2198" s="218"/>
      <c r="DPQ2198" s="218"/>
      <c r="DPR2198" s="218"/>
      <c r="DPS2198" s="218"/>
      <c r="DPT2198" s="218"/>
      <c r="DPU2198" s="218"/>
      <c r="DPV2198" s="218"/>
      <c r="DPW2198" s="218"/>
      <c r="DPX2198" s="218"/>
      <c r="DPY2198" s="218"/>
      <c r="DPZ2198" s="218"/>
      <c r="DQA2198" s="218"/>
      <c r="DQB2198" s="218"/>
      <c r="DQC2198" s="218"/>
      <c r="DQD2198" s="218"/>
      <c r="DQE2198" s="218"/>
      <c r="DQF2198" s="218"/>
      <c r="DQG2198" s="218"/>
      <c r="DQH2198" s="218"/>
      <c r="DQI2198" s="218"/>
      <c r="DQJ2198" s="218"/>
      <c r="DQK2198" s="218"/>
      <c r="DQL2198" s="218"/>
      <c r="DQM2198" s="218"/>
      <c r="DQN2198" s="218"/>
      <c r="DQO2198" s="218"/>
      <c r="DQP2198" s="218"/>
      <c r="DQQ2198" s="218"/>
      <c r="DQR2198" s="218"/>
      <c r="DQS2198" s="218"/>
      <c r="DQT2198" s="218"/>
      <c r="DQU2198" s="218"/>
      <c r="DQV2198" s="218"/>
      <c r="DQW2198" s="218"/>
      <c r="DQX2198" s="218"/>
      <c r="DQY2198" s="218"/>
      <c r="DQZ2198" s="218"/>
      <c r="DRA2198" s="218"/>
      <c r="DRB2198" s="218"/>
      <c r="DRC2198" s="218"/>
      <c r="DRD2198" s="218"/>
      <c r="DRE2198" s="218"/>
      <c r="DRF2198" s="218"/>
      <c r="DRG2198" s="218"/>
      <c r="DRH2198" s="218"/>
      <c r="DRI2198" s="218"/>
      <c r="DRJ2198" s="218"/>
      <c r="DRK2198" s="218"/>
      <c r="DRL2198" s="218"/>
      <c r="DRM2198" s="218"/>
      <c r="DRN2198" s="218"/>
      <c r="DRO2198" s="218"/>
      <c r="DRP2198" s="218"/>
      <c r="DRQ2198" s="218"/>
      <c r="DRR2198" s="218"/>
      <c r="DRS2198" s="218"/>
      <c r="DRT2198" s="218"/>
      <c r="DRU2198" s="218"/>
      <c r="DRV2198" s="218"/>
      <c r="DRW2198" s="218"/>
      <c r="DRX2198" s="218"/>
      <c r="DRY2198" s="218"/>
      <c r="DRZ2198" s="218"/>
      <c r="DSA2198" s="218"/>
      <c r="DSB2198" s="218"/>
      <c r="DSC2198" s="218"/>
      <c r="DSD2198" s="218"/>
      <c r="DSE2198" s="218"/>
      <c r="DSF2198" s="218"/>
      <c r="DSG2198" s="218"/>
      <c r="DSH2198" s="218"/>
      <c r="DSI2198" s="218"/>
      <c r="DSJ2198" s="218"/>
      <c r="DSK2198" s="218"/>
      <c r="DSL2198" s="218"/>
      <c r="DSM2198" s="218"/>
      <c r="DSN2198" s="218"/>
      <c r="DSO2198" s="218"/>
      <c r="DSP2198" s="218"/>
      <c r="DSQ2198" s="218"/>
      <c r="DSR2198" s="218"/>
      <c r="DSS2198" s="218"/>
      <c r="DST2198" s="218"/>
      <c r="DSU2198" s="218"/>
      <c r="DSV2198" s="218"/>
      <c r="DSW2198" s="218"/>
      <c r="DSX2198" s="218"/>
      <c r="DSY2198" s="218"/>
      <c r="DSZ2198" s="218"/>
      <c r="DTA2198" s="218"/>
      <c r="DTB2198" s="218"/>
      <c r="DTC2198" s="218"/>
      <c r="DTD2198" s="218"/>
      <c r="DTE2198" s="218"/>
      <c r="DTF2198" s="218"/>
      <c r="DTG2198" s="218"/>
      <c r="DTH2198" s="218"/>
      <c r="DTI2198" s="218"/>
      <c r="DTJ2198" s="218"/>
      <c r="DTK2198" s="218"/>
      <c r="DTL2198" s="218"/>
      <c r="DTM2198" s="218"/>
      <c r="DTN2198" s="218"/>
      <c r="DTO2198" s="218"/>
      <c r="DTP2198" s="218"/>
      <c r="DTQ2198" s="218"/>
      <c r="DTR2198" s="218"/>
      <c r="DTS2198" s="218"/>
      <c r="DTT2198" s="218"/>
      <c r="DTU2198" s="218"/>
      <c r="DTV2198" s="218"/>
      <c r="DTW2198" s="218"/>
      <c r="DTX2198" s="218"/>
      <c r="DTY2198" s="218"/>
      <c r="DTZ2198" s="218"/>
      <c r="DUA2198" s="218"/>
      <c r="DUB2198" s="218"/>
      <c r="DUC2198" s="218"/>
      <c r="DUD2198" s="218"/>
      <c r="DUE2198" s="218"/>
      <c r="DUF2198" s="218"/>
      <c r="DUG2198" s="218"/>
      <c r="DUH2198" s="218"/>
      <c r="DUI2198" s="218"/>
      <c r="DUJ2198" s="218"/>
      <c r="DUK2198" s="218"/>
      <c r="DUL2198" s="218"/>
      <c r="DUM2198" s="218"/>
      <c r="DUN2198" s="218"/>
      <c r="DUO2198" s="218"/>
      <c r="DUP2198" s="218"/>
      <c r="DUQ2198" s="218"/>
      <c r="DUR2198" s="218"/>
      <c r="DUS2198" s="218"/>
      <c r="DUT2198" s="218"/>
      <c r="DUU2198" s="218"/>
      <c r="DUV2198" s="218"/>
      <c r="DUW2198" s="218"/>
      <c r="DUX2198" s="218"/>
      <c r="DUY2198" s="218"/>
      <c r="DUZ2198" s="218"/>
      <c r="DVA2198" s="218"/>
      <c r="DVB2198" s="218"/>
      <c r="DVC2198" s="218"/>
      <c r="DVD2198" s="218"/>
      <c r="DVE2198" s="218"/>
      <c r="DVF2198" s="218"/>
      <c r="DVG2198" s="218"/>
      <c r="DVH2198" s="218"/>
      <c r="DVI2198" s="218"/>
      <c r="DVJ2198" s="218"/>
      <c r="DVK2198" s="218"/>
      <c r="DVL2198" s="218"/>
      <c r="DVM2198" s="218"/>
      <c r="DVN2198" s="218"/>
      <c r="DVO2198" s="218"/>
      <c r="DVP2198" s="218"/>
      <c r="DVQ2198" s="218"/>
      <c r="DVR2198" s="218"/>
      <c r="DVS2198" s="218"/>
      <c r="DVT2198" s="218"/>
      <c r="DVU2198" s="218"/>
      <c r="DVV2198" s="218"/>
      <c r="DVW2198" s="218"/>
      <c r="DVX2198" s="218"/>
      <c r="DVY2198" s="218"/>
      <c r="DVZ2198" s="218"/>
      <c r="DWA2198" s="218"/>
      <c r="DWB2198" s="218"/>
      <c r="DWC2198" s="218"/>
      <c r="DWD2198" s="218"/>
      <c r="DWE2198" s="218"/>
      <c r="DWF2198" s="218"/>
      <c r="DWG2198" s="218"/>
      <c r="DWH2198" s="218"/>
      <c r="DWI2198" s="218"/>
      <c r="DWJ2198" s="218"/>
      <c r="DWK2198" s="218"/>
      <c r="DWL2198" s="218"/>
      <c r="DWM2198" s="218"/>
      <c r="DWN2198" s="218"/>
      <c r="DWO2198" s="218"/>
      <c r="DWP2198" s="218"/>
      <c r="DWQ2198" s="218"/>
      <c r="DWR2198" s="218"/>
      <c r="DWS2198" s="218"/>
      <c r="DWT2198" s="218"/>
      <c r="DWU2198" s="218"/>
      <c r="DWV2198" s="218"/>
      <c r="DWW2198" s="218"/>
      <c r="DWX2198" s="218"/>
      <c r="DWY2198" s="218"/>
      <c r="DWZ2198" s="218"/>
      <c r="DXA2198" s="218"/>
      <c r="DXB2198" s="218"/>
      <c r="DXC2198" s="218"/>
      <c r="DXD2198" s="218"/>
      <c r="DXE2198" s="218"/>
      <c r="DXF2198" s="218"/>
      <c r="DXG2198" s="218"/>
      <c r="DXH2198" s="218"/>
      <c r="DXI2198" s="218"/>
      <c r="DXJ2198" s="218"/>
      <c r="DXK2198" s="218"/>
      <c r="DXL2198" s="218"/>
      <c r="DXM2198" s="218"/>
      <c r="DXN2198" s="218"/>
      <c r="DXO2198" s="218"/>
      <c r="DXP2198" s="218"/>
      <c r="DXQ2198" s="218"/>
      <c r="DXR2198" s="218"/>
      <c r="DXS2198" s="218"/>
      <c r="DXT2198" s="218"/>
      <c r="DXU2198" s="218"/>
      <c r="DXV2198" s="218"/>
      <c r="DXW2198" s="218"/>
      <c r="DXX2198" s="218"/>
      <c r="DXY2198" s="218"/>
      <c r="DXZ2198" s="218"/>
      <c r="DYA2198" s="218"/>
      <c r="DYB2198" s="218"/>
      <c r="DYC2198" s="218"/>
      <c r="DYD2198" s="218"/>
      <c r="DYE2198" s="218"/>
      <c r="DYF2198" s="218"/>
      <c r="DYG2198" s="218"/>
      <c r="DYH2198" s="218"/>
      <c r="DYI2198" s="218"/>
      <c r="DYJ2198" s="218"/>
      <c r="DYK2198" s="218"/>
      <c r="DYL2198" s="218"/>
      <c r="DYM2198" s="218"/>
      <c r="DYN2198" s="218"/>
      <c r="DYO2198" s="218"/>
      <c r="DYP2198" s="218"/>
      <c r="DYQ2198" s="218"/>
      <c r="DYR2198" s="218"/>
      <c r="DYS2198" s="218"/>
      <c r="DYT2198" s="218"/>
      <c r="DYU2198" s="218"/>
      <c r="DYV2198" s="218"/>
      <c r="DYW2198" s="218"/>
      <c r="DYX2198" s="218"/>
      <c r="DYY2198" s="218"/>
      <c r="DYZ2198" s="218"/>
      <c r="DZA2198" s="218"/>
      <c r="DZB2198" s="218"/>
      <c r="DZC2198" s="218"/>
      <c r="DZD2198" s="218"/>
      <c r="DZE2198" s="218"/>
      <c r="DZF2198" s="218"/>
      <c r="DZG2198" s="218"/>
      <c r="DZH2198" s="218"/>
      <c r="DZI2198" s="218"/>
      <c r="DZJ2198" s="218"/>
      <c r="DZK2198" s="218"/>
      <c r="DZL2198" s="218"/>
      <c r="DZM2198" s="218"/>
      <c r="DZN2198" s="218"/>
      <c r="DZO2198" s="218"/>
      <c r="DZP2198" s="218"/>
      <c r="DZQ2198" s="218"/>
      <c r="DZR2198" s="218"/>
      <c r="DZS2198" s="218"/>
      <c r="DZT2198" s="218"/>
      <c r="DZU2198" s="218"/>
      <c r="DZV2198" s="218"/>
      <c r="DZW2198" s="218"/>
      <c r="DZX2198" s="218"/>
      <c r="DZY2198" s="218"/>
      <c r="DZZ2198" s="218"/>
      <c r="EAA2198" s="218"/>
      <c r="EAB2198" s="218"/>
      <c r="EAC2198" s="218"/>
      <c r="EAD2198" s="218"/>
      <c r="EAE2198" s="218"/>
      <c r="EAF2198" s="218"/>
      <c r="EAG2198" s="218"/>
      <c r="EAH2198" s="218"/>
      <c r="EAI2198" s="218"/>
      <c r="EAJ2198" s="218"/>
      <c r="EAK2198" s="218"/>
      <c r="EAL2198" s="218"/>
      <c r="EAM2198" s="218"/>
      <c r="EAN2198" s="218"/>
      <c r="EAO2198" s="218"/>
      <c r="EAP2198" s="218"/>
      <c r="EAQ2198" s="218"/>
      <c r="EAR2198" s="218"/>
      <c r="EAS2198" s="218"/>
      <c r="EAT2198" s="218"/>
      <c r="EAU2198" s="218"/>
      <c r="EAV2198" s="218"/>
      <c r="EAW2198" s="218"/>
      <c r="EAX2198" s="218"/>
      <c r="EAY2198" s="218"/>
      <c r="EAZ2198" s="218"/>
      <c r="EBA2198" s="218"/>
      <c r="EBB2198" s="218"/>
      <c r="EBC2198" s="218"/>
      <c r="EBD2198" s="218"/>
      <c r="EBE2198" s="218"/>
      <c r="EBF2198" s="218"/>
      <c r="EBG2198" s="218"/>
      <c r="EBH2198" s="218"/>
      <c r="EBI2198" s="218"/>
      <c r="EBJ2198" s="218"/>
      <c r="EBK2198" s="218"/>
      <c r="EBL2198" s="218"/>
      <c r="EBM2198" s="218"/>
      <c r="EBN2198" s="218"/>
      <c r="EBO2198" s="218"/>
      <c r="EBP2198" s="218"/>
      <c r="EBQ2198" s="218"/>
      <c r="EBR2198" s="218"/>
      <c r="EBS2198" s="218"/>
      <c r="EBT2198" s="218"/>
      <c r="EBU2198" s="218"/>
      <c r="EBV2198" s="218"/>
      <c r="EBW2198" s="218"/>
      <c r="EBX2198" s="218"/>
      <c r="EBY2198" s="218"/>
      <c r="EBZ2198" s="218"/>
      <c r="ECA2198" s="218"/>
      <c r="ECB2198" s="218"/>
      <c r="ECC2198" s="218"/>
      <c r="ECD2198" s="218"/>
      <c r="ECE2198" s="218"/>
      <c r="ECF2198" s="218"/>
      <c r="ECG2198" s="218"/>
      <c r="ECH2198" s="218"/>
      <c r="ECI2198" s="218"/>
      <c r="ECJ2198" s="218"/>
      <c r="ECK2198" s="218"/>
      <c r="ECL2198" s="218"/>
      <c r="ECM2198" s="218"/>
      <c r="ECN2198" s="218"/>
      <c r="ECO2198" s="218"/>
      <c r="ECP2198" s="218"/>
      <c r="ECQ2198" s="218"/>
      <c r="ECR2198" s="218"/>
      <c r="ECS2198" s="218"/>
      <c r="ECT2198" s="218"/>
      <c r="ECU2198" s="218"/>
      <c r="ECV2198" s="218"/>
      <c r="ECW2198" s="218"/>
      <c r="ECX2198" s="218"/>
      <c r="ECY2198" s="218"/>
      <c r="ECZ2198" s="218"/>
      <c r="EDA2198" s="218"/>
      <c r="EDB2198" s="218"/>
      <c r="EDC2198" s="218"/>
      <c r="EDD2198" s="218"/>
      <c r="EDE2198" s="218"/>
      <c r="EDF2198" s="218"/>
      <c r="EDG2198" s="218"/>
      <c r="EDH2198" s="218"/>
      <c r="EDI2198" s="218"/>
      <c r="EDJ2198" s="218"/>
      <c r="EDK2198" s="218"/>
      <c r="EDL2198" s="218"/>
      <c r="EDM2198" s="218"/>
      <c r="EDN2198" s="218"/>
      <c r="EDO2198" s="218"/>
      <c r="EDP2198" s="218"/>
      <c r="EDQ2198" s="218"/>
      <c r="EDR2198" s="218"/>
      <c r="EDS2198" s="218"/>
      <c r="EDT2198" s="218"/>
      <c r="EDU2198" s="218"/>
      <c r="EDV2198" s="218"/>
      <c r="EDW2198" s="218"/>
      <c r="EDX2198" s="218"/>
      <c r="EDY2198" s="218"/>
      <c r="EDZ2198" s="218"/>
      <c r="EEA2198" s="218"/>
      <c r="EEB2198" s="218"/>
      <c r="EEC2198" s="218"/>
      <c r="EED2198" s="218"/>
      <c r="EEE2198" s="218"/>
      <c r="EEF2198" s="218"/>
      <c r="EEG2198" s="218"/>
      <c r="EEH2198" s="218"/>
      <c r="EEI2198" s="218"/>
      <c r="EEJ2198" s="218"/>
      <c r="EEK2198" s="218"/>
      <c r="EEL2198" s="218"/>
      <c r="EEM2198" s="218"/>
      <c r="EEN2198" s="218"/>
      <c r="EEO2198" s="218"/>
      <c r="EEP2198" s="218"/>
      <c r="EEQ2198" s="218"/>
      <c r="EER2198" s="218"/>
      <c r="EES2198" s="218"/>
      <c r="EET2198" s="218"/>
      <c r="EEU2198" s="218"/>
      <c r="EEV2198" s="218"/>
      <c r="EEW2198" s="218"/>
      <c r="EEX2198" s="218"/>
      <c r="EEY2198" s="218"/>
      <c r="EEZ2198" s="218"/>
      <c r="EFA2198" s="218"/>
      <c r="EFB2198" s="218"/>
      <c r="EFC2198" s="218"/>
      <c r="EFD2198" s="218"/>
      <c r="EFE2198" s="218"/>
      <c r="EFF2198" s="218"/>
      <c r="EFG2198" s="218"/>
      <c r="EFH2198" s="218"/>
      <c r="EFI2198" s="218"/>
      <c r="EFJ2198" s="218"/>
      <c r="EFK2198" s="218"/>
      <c r="EFL2198" s="218"/>
      <c r="EFM2198" s="218"/>
      <c r="EFN2198" s="218"/>
      <c r="EFO2198" s="218"/>
      <c r="EFP2198" s="218"/>
      <c r="EFQ2198" s="218"/>
      <c r="EFR2198" s="218"/>
      <c r="EFS2198" s="218"/>
      <c r="EFT2198" s="218"/>
      <c r="EFU2198" s="218"/>
      <c r="EFV2198" s="218"/>
      <c r="EFW2198" s="218"/>
      <c r="EFX2198" s="218"/>
      <c r="EFY2198" s="218"/>
      <c r="EFZ2198" s="218"/>
      <c r="EGA2198" s="218"/>
      <c r="EGB2198" s="218"/>
      <c r="EGC2198" s="218"/>
      <c r="EGD2198" s="218"/>
      <c r="EGE2198" s="218"/>
      <c r="EGF2198" s="218"/>
      <c r="EGG2198" s="218"/>
      <c r="EGH2198" s="218"/>
      <c r="EGI2198" s="218"/>
      <c r="EGJ2198" s="218"/>
      <c r="EGK2198" s="218"/>
      <c r="EGL2198" s="218"/>
      <c r="EGM2198" s="218"/>
      <c r="EGN2198" s="218"/>
      <c r="EGO2198" s="218"/>
      <c r="EGP2198" s="218"/>
      <c r="EGQ2198" s="218"/>
      <c r="EGR2198" s="218"/>
      <c r="EGS2198" s="218"/>
      <c r="EGT2198" s="218"/>
      <c r="EGU2198" s="218"/>
      <c r="EGV2198" s="218"/>
      <c r="EGW2198" s="218"/>
      <c r="EGX2198" s="218"/>
      <c r="EGY2198" s="218"/>
      <c r="EGZ2198" s="218"/>
      <c r="EHA2198" s="218"/>
      <c r="EHB2198" s="218"/>
      <c r="EHC2198" s="218"/>
      <c r="EHD2198" s="218"/>
      <c r="EHE2198" s="218"/>
      <c r="EHF2198" s="218"/>
      <c r="EHG2198" s="218"/>
      <c r="EHH2198" s="218"/>
      <c r="EHI2198" s="218"/>
      <c r="EHJ2198" s="218"/>
      <c r="EHK2198" s="218"/>
      <c r="EHL2198" s="218"/>
      <c r="EHM2198" s="218"/>
      <c r="EHN2198" s="218"/>
      <c r="EHO2198" s="218"/>
      <c r="EHP2198" s="218"/>
      <c r="EHQ2198" s="218"/>
      <c r="EHR2198" s="218"/>
      <c r="EHS2198" s="218"/>
      <c r="EHT2198" s="218"/>
      <c r="EHU2198" s="218"/>
      <c r="EHV2198" s="218"/>
      <c r="EHW2198" s="218"/>
      <c r="EHX2198" s="218"/>
      <c r="EHY2198" s="218"/>
      <c r="EHZ2198" s="218"/>
      <c r="EIA2198" s="218"/>
      <c r="EIB2198" s="218"/>
      <c r="EIC2198" s="218"/>
      <c r="EID2198" s="218"/>
      <c r="EIE2198" s="218"/>
      <c r="EIF2198" s="218"/>
      <c r="EIG2198" s="218"/>
      <c r="EIH2198" s="218"/>
      <c r="EII2198" s="218"/>
      <c r="EIJ2198" s="218"/>
      <c r="EIK2198" s="218"/>
      <c r="EIL2198" s="218"/>
      <c r="EIM2198" s="218"/>
      <c r="EIN2198" s="218"/>
      <c r="EIO2198" s="218"/>
      <c r="EIP2198" s="218"/>
      <c r="EIQ2198" s="218"/>
      <c r="EIR2198" s="218"/>
      <c r="EIS2198" s="218"/>
      <c r="EIT2198" s="218"/>
      <c r="EIU2198" s="218"/>
      <c r="EIV2198" s="218"/>
      <c r="EIW2198" s="218"/>
      <c r="EIX2198" s="218"/>
      <c r="EIY2198" s="218"/>
      <c r="EIZ2198" s="218"/>
      <c r="EJA2198" s="218"/>
      <c r="EJB2198" s="218"/>
      <c r="EJC2198" s="218"/>
      <c r="EJD2198" s="218"/>
      <c r="EJE2198" s="218"/>
      <c r="EJF2198" s="218"/>
      <c r="EJG2198" s="218"/>
      <c r="EJH2198" s="218"/>
      <c r="EJI2198" s="218"/>
      <c r="EJJ2198" s="218"/>
      <c r="EJK2198" s="218"/>
      <c r="EJL2198" s="218"/>
      <c r="EJM2198" s="218"/>
      <c r="EJN2198" s="218"/>
      <c r="EJO2198" s="218"/>
      <c r="EJP2198" s="218"/>
      <c r="EJQ2198" s="218"/>
      <c r="EJR2198" s="218"/>
      <c r="EJS2198" s="218"/>
      <c r="EJT2198" s="218"/>
      <c r="EJU2198" s="218"/>
      <c r="EJV2198" s="218"/>
      <c r="EJW2198" s="218"/>
      <c r="EJX2198" s="218"/>
      <c r="EJY2198" s="218"/>
      <c r="EJZ2198" s="218"/>
      <c r="EKA2198" s="218"/>
      <c r="EKB2198" s="218"/>
      <c r="EKC2198" s="218"/>
      <c r="EKD2198" s="218"/>
      <c r="EKE2198" s="218"/>
      <c r="EKF2198" s="218"/>
      <c r="EKG2198" s="218"/>
      <c r="EKH2198" s="218"/>
      <c r="EKI2198" s="218"/>
      <c r="EKJ2198" s="218"/>
      <c r="EKK2198" s="218"/>
      <c r="EKL2198" s="218"/>
      <c r="EKM2198" s="218"/>
      <c r="EKN2198" s="218"/>
      <c r="EKO2198" s="218"/>
      <c r="EKP2198" s="218"/>
      <c r="EKQ2198" s="218"/>
      <c r="EKR2198" s="218"/>
      <c r="EKS2198" s="218"/>
      <c r="EKT2198" s="218"/>
      <c r="EKU2198" s="218"/>
      <c r="EKV2198" s="218"/>
      <c r="EKW2198" s="218"/>
      <c r="EKX2198" s="218"/>
      <c r="EKY2198" s="218"/>
      <c r="EKZ2198" s="218"/>
      <c r="ELA2198" s="218"/>
      <c r="ELB2198" s="218"/>
      <c r="ELC2198" s="218"/>
      <c r="ELD2198" s="218"/>
      <c r="ELE2198" s="218"/>
      <c r="ELF2198" s="218"/>
      <c r="ELG2198" s="218"/>
      <c r="ELH2198" s="218"/>
      <c r="ELI2198" s="218"/>
      <c r="ELJ2198" s="218"/>
      <c r="ELK2198" s="218"/>
      <c r="ELL2198" s="218"/>
      <c r="ELM2198" s="218"/>
      <c r="ELN2198" s="218"/>
      <c r="ELO2198" s="218"/>
      <c r="ELP2198" s="218"/>
      <c r="ELQ2198" s="218"/>
      <c r="ELR2198" s="218"/>
      <c r="ELS2198" s="218"/>
      <c r="ELT2198" s="218"/>
      <c r="ELU2198" s="218"/>
      <c r="ELV2198" s="218"/>
      <c r="ELW2198" s="218"/>
      <c r="ELX2198" s="218"/>
      <c r="ELY2198" s="218"/>
      <c r="ELZ2198" s="218"/>
      <c r="EMA2198" s="218"/>
      <c r="EMB2198" s="218"/>
      <c r="EMC2198" s="218"/>
      <c r="EMD2198" s="218"/>
      <c r="EME2198" s="218"/>
      <c r="EMF2198" s="218"/>
      <c r="EMG2198" s="218"/>
      <c r="EMH2198" s="218"/>
      <c r="EMI2198" s="218"/>
      <c r="EMJ2198" s="218"/>
      <c r="EMK2198" s="218"/>
      <c r="EML2198" s="218"/>
      <c r="EMM2198" s="218"/>
      <c r="EMN2198" s="218"/>
      <c r="EMO2198" s="218"/>
      <c r="EMP2198" s="218"/>
      <c r="EMQ2198" s="218"/>
      <c r="EMR2198" s="218"/>
      <c r="EMS2198" s="218"/>
      <c r="EMT2198" s="218"/>
      <c r="EMU2198" s="218"/>
      <c r="EMV2198" s="218"/>
      <c r="EMW2198" s="218"/>
      <c r="EMX2198" s="218"/>
      <c r="EMY2198" s="218"/>
      <c r="EMZ2198" s="218"/>
      <c r="ENA2198" s="218"/>
      <c r="ENB2198" s="218"/>
      <c r="ENC2198" s="218"/>
      <c r="END2198" s="218"/>
      <c r="ENE2198" s="218"/>
      <c r="ENF2198" s="218"/>
      <c r="ENG2198" s="218"/>
      <c r="ENH2198" s="218"/>
      <c r="ENI2198" s="218"/>
      <c r="ENJ2198" s="218"/>
      <c r="ENK2198" s="218"/>
      <c r="ENL2198" s="218"/>
      <c r="ENM2198" s="218"/>
      <c r="ENN2198" s="218"/>
      <c r="ENO2198" s="218"/>
      <c r="ENP2198" s="218"/>
      <c r="ENQ2198" s="218"/>
      <c r="ENR2198" s="218"/>
      <c r="ENS2198" s="218"/>
      <c r="ENT2198" s="218"/>
      <c r="ENU2198" s="218"/>
      <c r="ENV2198" s="218"/>
      <c r="ENW2198" s="218"/>
      <c r="ENX2198" s="218"/>
      <c r="ENY2198" s="218"/>
      <c r="ENZ2198" s="218"/>
      <c r="EOA2198" s="218"/>
      <c r="EOB2198" s="218"/>
      <c r="EOC2198" s="218"/>
      <c r="EOD2198" s="218"/>
      <c r="EOE2198" s="218"/>
      <c r="EOF2198" s="218"/>
      <c r="EOG2198" s="218"/>
      <c r="EOH2198" s="218"/>
      <c r="EOI2198" s="218"/>
      <c r="EOJ2198" s="218"/>
      <c r="EOK2198" s="218"/>
      <c r="EOL2198" s="218"/>
      <c r="EOM2198" s="218"/>
      <c r="EON2198" s="218"/>
      <c r="EOO2198" s="218"/>
      <c r="EOP2198" s="218"/>
      <c r="EOQ2198" s="218"/>
      <c r="EOR2198" s="218"/>
      <c r="EOS2198" s="218"/>
      <c r="EOT2198" s="218"/>
      <c r="EOU2198" s="218"/>
      <c r="EOV2198" s="218"/>
      <c r="EOW2198" s="218"/>
      <c r="EOX2198" s="218"/>
      <c r="EOY2198" s="218"/>
      <c r="EOZ2198" s="218"/>
      <c r="EPA2198" s="218"/>
      <c r="EPB2198" s="218"/>
      <c r="EPC2198" s="218"/>
      <c r="EPD2198" s="218"/>
      <c r="EPE2198" s="218"/>
      <c r="EPF2198" s="218"/>
      <c r="EPG2198" s="218"/>
      <c r="EPH2198" s="218"/>
      <c r="EPI2198" s="218"/>
      <c r="EPJ2198" s="218"/>
      <c r="EPK2198" s="218"/>
      <c r="EPL2198" s="218"/>
      <c r="EPM2198" s="218"/>
      <c r="EPN2198" s="218"/>
      <c r="EPO2198" s="218"/>
      <c r="EPP2198" s="218"/>
      <c r="EPQ2198" s="218"/>
      <c r="EPR2198" s="218"/>
      <c r="EPS2198" s="218"/>
      <c r="EPT2198" s="218"/>
      <c r="EPU2198" s="218"/>
      <c r="EPV2198" s="218"/>
      <c r="EPW2198" s="218"/>
      <c r="EPX2198" s="218"/>
      <c r="EPY2198" s="218"/>
      <c r="EPZ2198" s="218"/>
      <c r="EQA2198" s="218"/>
      <c r="EQB2198" s="218"/>
      <c r="EQC2198" s="218"/>
      <c r="EQD2198" s="218"/>
      <c r="EQE2198" s="218"/>
      <c r="EQF2198" s="218"/>
      <c r="EQG2198" s="218"/>
      <c r="EQH2198" s="218"/>
      <c r="EQI2198" s="218"/>
      <c r="EQJ2198" s="218"/>
      <c r="EQK2198" s="218"/>
      <c r="EQL2198" s="218"/>
      <c r="EQM2198" s="218"/>
      <c r="EQN2198" s="218"/>
      <c r="EQO2198" s="218"/>
      <c r="EQP2198" s="218"/>
      <c r="EQQ2198" s="218"/>
      <c r="EQR2198" s="218"/>
      <c r="EQS2198" s="218"/>
      <c r="EQT2198" s="218"/>
      <c r="EQU2198" s="218"/>
      <c r="EQV2198" s="218"/>
      <c r="EQW2198" s="218"/>
      <c r="EQX2198" s="218"/>
      <c r="EQY2198" s="218"/>
      <c r="EQZ2198" s="218"/>
      <c r="ERA2198" s="218"/>
      <c r="ERB2198" s="218"/>
      <c r="ERC2198" s="218"/>
      <c r="ERD2198" s="218"/>
      <c r="ERE2198" s="218"/>
      <c r="ERF2198" s="218"/>
      <c r="ERG2198" s="218"/>
      <c r="ERH2198" s="218"/>
      <c r="ERI2198" s="218"/>
      <c r="ERJ2198" s="218"/>
      <c r="ERK2198" s="218"/>
      <c r="ERL2198" s="218"/>
      <c r="ERM2198" s="218"/>
      <c r="ERN2198" s="218"/>
      <c r="ERO2198" s="218"/>
      <c r="ERP2198" s="218"/>
      <c r="ERQ2198" s="218"/>
      <c r="ERR2198" s="218"/>
      <c r="ERS2198" s="218"/>
      <c r="ERT2198" s="218"/>
      <c r="ERU2198" s="218"/>
      <c r="ERV2198" s="218"/>
      <c r="ERW2198" s="218"/>
      <c r="ERX2198" s="218"/>
      <c r="ERY2198" s="218"/>
      <c r="ERZ2198" s="218"/>
      <c r="ESA2198" s="218"/>
      <c r="ESB2198" s="218"/>
      <c r="ESC2198" s="218"/>
      <c r="ESD2198" s="218"/>
      <c r="ESE2198" s="218"/>
      <c r="ESF2198" s="218"/>
      <c r="ESG2198" s="218"/>
      <c r="ESH2198" s="218"/>
      <c r="ESI2198" s="218"/>
      <c r="ESJ2198" s="218"/>
      <c r="ESK2198" s="218"/>
      <c r="ESL2198" s="218"/>
      <c r="ESM2198" s="218"/>
      <c r="ESN2198" s="218"/>
      <c r="ESO2198" s="218"/>
      <c r="ESP2198" s="218"/>
      <c r="ESQ2198" s="218"/>
      <c r="ESR2198" s="218"/>
      <c r="ESS2198" s="218"/>
      <c r="EST2198" s="218"/>
      <c r="ESU2198" s="218"/>
      <c r="ESV2198" s="218"/>
      <c r="ESW2198" s="218"/>
      <c r="ESX2198" s="218"/>
      <c r="ESY2198" s="218"/>
      <c r="ESZ2198" s="218"/>
      <c r="ETA2198" s="218"/>
      <c r="ETB2198" s="218"/>
      <c r="ETC2198" s="218"/>
      <c r="ETD2198" s="218"/>
      <c r="ETE2198" s="218"/>
      <c r="ETF2198" s="218"/>
      <c r="ETG2198" s="218"/>
      <c r="ETH2198" s="218"/>
      <c r="ETI2198" s="218"/>
      <c r="ETJ2198" s="218"/>
      <c r="ETK2198" s="218"/>
      <c r="ETL2198" s="218"/>
      <c r="ETM2198" s="218"/>
      <c r="ETN2198" s="218"/>
      <c r="ETO2198" s="218"/>
      <c r="ETP2198" s="218"/>
      <c r="ETQ2198" s="218"/>
      <c r="ETR2198" s="218"/>
      <c r="ETS2198" s="218"/>
      <c r="ETT2198" s="218"/>
      <c r="ETU2198" s="218"/>
      <c r="ETV2198" s="218"/>
      <c r="ETW2198" s="218"/>
      <c r="ETX2198" s="218"/>
      <c r="ETY2198" s="218"/>
      <c r="ETZ2198" s="218"/>
      <c r="EUA2198" s="218"/>
      <c r="EUB2198" s="218"/>
      <c r="EUC2198" s="218"/>
      <c r="EUD2198" s="218"/>
      <c r="EUE2198" s="218"/>
      <c r="EUF2198" s="218"/>
      <c r="EUG2198" s="218"/>
      <c r="EUH2198" s="218"/>
      <c r="EUI2198" s="218"/>
      <c r="EUJ2198" s="218"/>
      <c r="EUK2198" s="218"/>
      <c r="EUL2198" s="218"/>
      <c r="EUM2198" s="218"/>
      <c r="EUN2198" s="218"/>
      <c r="EUO2198" s="218"/>
      <c r="EUP2198" s="218"/>
      <c r="EUQ2198" s="218"/>
      <c r="EUR2198" s="218"/>
      <c r="EUS2198" s="218"/>
      <c r="EUT2198" s="218"/>
      <c r="EUU2198" s="218"/>
      <c r="EUV2198" s="218"/>
      <c r="EUW2198" s="218"/>
      <c r="EUX2198" s="218"/>
      <c r="EUY2198" s="218"/>
      <c r="EUZ2198" s="218"/>
      <c r="EVA2198" s="218"/>
      <c r="EVB2198" s="218"/>
      <c r="EVC2198" s="218"/>
      <c r="EVD2198" s="218"/>
      <c r="EVE2198" s="218"/>
      <c r="EVF2198" s="218"/>
      <c r="EVG2198" s="218"/>
      <c r="EVH2198" s="218"/>
      <c r="EVI2198" s="218"/>
      <c r="EVJ2198" s="218"/>
      <c r="EVK2198" s="218"/>
      <c r="EVL2198" s="218"/>
      <c r="EVM2198" s="218"/>
      <c r="EVN2198" s="218"/>
      <c r="EVO2198" s="218"/>
      <c r="EVP2198" s="218"/>
      <c r="EVQ2198" s="218"/>
      <c r="EVR2198" s="218"/>
      <c r="EVS2198" s="218"/>
      <c r="EVT2198" s="218"/>
      <c r="EVU2198" s="218"/>
      <c r="EVV2198" s="218"/>
      <c r="EVW2198" s="218"/>
      <c r="EVX2198" s="218"/>
      <c r="EVY2198" s="218"/>
      <c r="EVZ2198" s="218"/>
      <c r="EWA2198" s="218"/>
      <c r="EWB2198" s="218"/>
      <c r="EWC2198" s="218"/>
      <c r="EWD2198" s="218"/>
      <c r="EWE2198" s="218"/>
      <c r="EWF2198" s="218"/>
      <c r="EWG2198" s="218"/>
      <c r="EWH2198" s="218"/>
      <c r="EWI2198" s="218"/>
      <c r="EWJ2198" s="218"/>
      <c r="EWK2198" s="218"/>
      <c r="EWL2198" s="218"/>
      <c r="EWM2198" s="218"/>
      <c r="EWN2198" s="218"/>
      <c r="EWO2198" s="218"/>
      <c r="EWP2198" s="218"/>
      <c r="EWQ2198" s="218"/>
      <c r="EWR2198" s="218"/>
      <c r="EWS2198" s="218"/>
      <c r="EWT2198" s="218"/>
      <c r="EWU2198" s="218"/>
      <c r="EWV2198" s="218"/>
      <c r="EWW2198" s="218"/>
      <c r="EWX2198" s="218"/>
      <c r="EWY2198" s="218"/>
      <c r="EWZ2198" s="218"/>
      <c r="EXA2198" s="218"/>
      <c r="EXB2198" s="218"/>
      <c r="EXC2198" s="218"/>
      <c r="EXD2198" s="218"/>
      <c r="EXE2198" s="218"/>
      <c r="EXF2198" s="218"/>
      <c r="EXG2198" s="218"/>
      <c r="EXH2198" s="218"/>
      <c r="EXI2198" s="218"/>
      <c r="EXJ2198" s="218"/>
      <c r="EXK2198" s="218"/>
      <c r="EXL2198" s="218"/>
      <c r="EXM2198" s="218"/>
      <c r="EXN2198" s="218"/>
      <c r="EXO2198" s="218"/>
      <c r="EXP2198" s="218"/>
      <c r="EXQ2198" s="218"/>
      <c r="EXR2198" s="218"/>
      <c r="EXS2198" s="218"/>
      <c r="EXT2198" s="218"/>
      <c r="EXU2198" s="218"/>
      <c r="EXV2198" s="218"/>
      <c r="EXW2198" s="218"/>
      <c r="EXX2198" s="218"/>
      <c r="EXY2198" s="218"/>
      <c r="EXZ2198" s="218"/>
      <c r="EYA2198" s="218"/>
      <c r="EYB2198" s="218"/>
      <c r="EYC2198" s="218"/>
      <c r="EYD2198" s="218"/>
      <c r="EYE2198" s="218"/>
      <c r="EYF2198" s="218"/>
      <c r="EYG2198" s="218"/>
      <c r="EYH2198" s="218"/>
      <c r="EYI2198" s="218"/>
      <c r="EYJ2198" s="218"/>
      <c r="EYK2198" s="218"/>
      <c r="EYL2198" s="218"/>
      <c r="EYM2198" s="218"/>
      <c r="EYN2198" s="218"/>
      <c r="EYO2198" s="218"/>
      <c r="EYP2198" s="218"/>
      <c r="EYQ2198" s="218"/>
      <c r="EYR2198" s="218"/>
      <c r="EYS2198" s="218"/>
      <c r="EYT2198" s="218"/>
      <c r="EYU2198" s="218"/>
      <c r="EYV2198" s="218"/>
      <c r="EYW2198" s="218"/>
      <c r="EYX2198" s="218"/>
      <c r="EYY2198" s="218"/>
      <c r="EYZ2198" s="218"/>
      <c r="EZA2198" s="218"/>
      <c r="EZB2198" s="218"/>
      <c r="EZC2198" s="218"/>
      <c r="EZD2198" s="218"/>
      <c r="EZE2198" s="218"/>
      <c r="EZF2198" s="218"/>
      <c r="EZG2198" s="218"/>
      <c r="EZH2198" s="218"/>
      <c r="EZI2198" s="218"/>
      <c r="EZJ2198" s="218"/>
      <c r="EZK2198" s="218"/>
      <c r="EZL2198" s="218"/>
      <c r="EZM2198" s="218"/>
      <c r="EZN2198" s="218"/>
      <c r="EZO2198" s="218"/>
      <c r="EZP2198" s="218"/>
      <c r="EZQ2198" s="218"/>
      <c r="EZR2198" s="218"/>
      <c r="EZS2198" s="218"/>
      <c r="EZT2198" s="218"/>
      <c r="EZU2198" s="218"/>
      <c r="EZV2198" s="218"/>
      <c r="EZW2198" s="218"/>
      <c r="EZX2198" s="218"/>
      <c r="EZY2198" s="218"/>
      <c r="EZZ2198" s="218"/>
      <c r="FAA2198" s="218"/>
      <c r="FAB2198" s="218"/>
      <c r="FAC2198" s="218"/>
      <c r="FAD2198" s="218"/>
      <c r="FAE2198" s="218"/>
      <c r="FAF2198" s="218"/>
      <c r="FAG2198" s="218"/>
      <c r="FAH2198" s="218"/>
      <c r="FAI2198" s="218"/>
      <c r="FAJ2198" s="218"/>
      <c r="FAK2198" s="218"/>
      <c r="FAL2198" s="218"/>
      <c r="FAM2198" s="218"/>
      <c r="FAN2198" s="218"/>
      <c r="FAO2198" s="218"/>
      <c r="FAP2198" s="218"/>
      <c r="FAQ2198" s="218"/>
      <c r="FAR2198" s="218"/>
      <c r="FAS2198" s="218"/>
      <c r="FAT2198" s="218"/>
      <c r="FAU2198" s="218"/>
      <c r="FAV2198" s="218"/>
      <c r="FAW2198" s="218"/>
      <c r="FAX2198" s="218"/>
      <c r="FAY2198" s="218"/>
      <c r="FAZ2198" s="218"/>
      <c r="FBA2198" s="218"/>
      <c r="FBB2198" s="218"/>
      <c r="FBC2198" s="218"/>
      <c r="FBD2198" s="218"/>
      <c r="FBE2198" s="218"/>
      <c r="FBF2198" s="218"/>
      <c r="FBG2198" s="218"/>
      <c r="FBH2198" s="218"/>
      <c r="FBI2198" s="218"/>
      <c r="FBJ2198" s="218"/>
      <c r="FBK2198" s="218"/>
      <c r="FBL2198" s="218"/>
      <c r="FBM2198" s="218"/>
      <c r="FBN2198" s="218"/>
      <c r="FBO2198" s="218"/>
      <c r="FBP2198" s="218"/>
      <c r="FBQ2198" s="218"/>
      <c r="FBR2198" s="218"/>
      <c r="FBS2198" s="218"/>
      <c r="FBT2198" s="218"/>
      <c r="FBU2198" s="218"/>
      <c r="FBV2198" s="218"/>
      <c r="FBW2198" s="218"/>
      <c r="FBX2198" s="218"/>
      <c r="FBY2198" s="218"/>
      <c r="FBZ2198" s="218"/>
      <c r="FCA2198" s="218"/>
      <c r="FCB2198" s="218"/>
      <c r="FCC2198" s="218"/>
      <c r="FCD2198" s="218"/>
      <c r="FCE2198" s="218"/>
      <c r="FCF2198" s="218"/>
      <c r="FCG2198" s="218"/>
      <c r="FCH2198" s="218"/>
      <c r="FCI2198" s="218"/>
      <c r="FCJ2198" s="218"/>
      <c r="FCK2198" s="218"/>
      <c r="FCL2198" s="218"/>
      <c r="FCM2198" s="218"/>
      <c r="FCN2198" s="218"/>
      <c r="FCO2198" s="218"/>
      <c r="FCP2198" s="218"/>
      <c r="FCQ2198" s="218"/>
      <c r="FCR2198" s="218"/>
      <c r="FCS2198" s="218"/>
      <c r="FCT2198" s="218"/>
      <c r="FCU2198" s="218"/>
      <c r="FCV2198" s="218"/>
      <c r="FCW2198" s="218"/>
      <c r="FCX2198" s="218"/>
      <c r="FCY2198" s="218"/>
      <c r="FCZ2198" s="218"/>
      <c r="FDA2198" s="218"/>
      <c r="FDB2198" s="218"/>
      <c r="FDC2198" s="218"/>
      <c r="FDD2198" s="218"/>
      <c r="FDE2198" s="218"/>
      <c r="FDF2198" s="218"/>
      <c r="FDG2198" s="218"/>
      <c r="FDH2198" s="218"/>
      <c r="FDI2198" s="218"/>
      <c r="FDJ2198" s="218"/>
      <c r="FDK2198" s="218"/>
      <c r="FDL2198" s="218"/>
      <c r="FDM2198" s="218"/>
      <c r="FDN2198" s="218"/>
      <c r="FDO2198" s="218"/>
      <c r="FDP2198" s="218"/>
      <c r="FDQ2198" s="218"/>
      <c r="FDR2198" s="218"/>
      <c r="FDS2198" s="218"/>
      <c r="FDT2198" s="218"/>
      <c r="FDU2198" s="218"/>
      <c r="FDV2198" s="218"/>
      <c r="FDW2198" s="218"/>
      <c r="FDX2198" s="218"/>
      <c r="FDY2198" s="218"/>
      <c r="FDZ2198" s="218"/>
      <c r="FEA2198" s="218"/>
      <c r="FEB2198" s="218"/>
      <c r="FEC2198" s="218"/>
      <c r="FED2198" s="218"/>
      <c r="FEE2198" s="218"/>
      <c r="FEF2198" s="218"/>
      <c r="FEG2198" s="218"/>
      <c r="FEH2198" s="218"/>
      <c r="FEI2198" s="218"/>
      <c r="FEJ2198" s="218"/>
      <c r="FEK2198" s="218"/>
      <c r="FEL2198" s="218"/>
      <c r="FEM2198" s="218"/>
      <c r="FEN2198" s="218"/>
      <c r="FEO2198" s="218"/>
      <c r="FEP2198" s="218"/>
      <c r="FEQ2198" s="218"/>
      <c r="FER2198" s="218"/>
      <c r="FES2198" s="218"/>
      <c r="FET2198" s="218"/>
      <c r="FEU2198" s="218"/>
      <c r="FEV2198" s="218"/>
      <c r="FEW2198" s="218"/>
      <c r="FEX2198" s="218"/>
      <c r="FEY2198" s="218"/>
      <c r="FEZ2198" s="218"/>
      <c r="FFA2198" s="218"/>
      <c r="FFB2198" s="218"/>
      <c r="FFC2198" s="218"/>
      <c r="FFD2198" s="218"/>
      <c r="FFE2198" s="218"/>
      <c r="FFF2198" s="218"/>
      <c r="FFG2198" s="218"/>
      <c r="FFH2198" s="218"/>
      <c r="FFI2198" s="218"/>
      <c r="FFJ2198" s="218"/>
      <c r="FFK2198" s="218"/>
      <c r="FFL2198" s="218"/>
      <c r="FFM2198" s="218"/>
      <c r="FFN2198" s="218"/>
      <c r="FFO2198" s="218"/>
      <c r="FFP2198" s="218"/>
      <c r="FFQ2198" s="218"/>
      <c r="FFR2198" s="218"/>
      <c r="FFS2198" s="218"/>
      <c r="FFT2198" s="218"/>
      <c r="FFU2198" s="218"/>
      <c r="FFV2198" s="218"/>
      <c r="FFW2198" s="218"/>
      <c r="FFX2198" s="218"/>
      <c r="FFY2198" s="218"/>
      <c r="FFZ2198" s="218"/>
      <c r="FGA2198" s="218"/>
      <c r="FGB2198" s="218"/>
      <c r="FGC2198" s="218"/>
      <c r="FGD2198" s="218"/>
      <c r="FGE2198" s="218"/>
      <c r="FGF2198" s="218"/>
      <c r="FGG2198" s="218"/>
      <c r="FGH2198" s="218"/>
      <c r="FGI2198" s="218"/>
      <c r="FGJ2198" s="218"/>
      <c r="FGK2198" s="218"/>
      <c r="FGL2198" s="218"/>
      <c r="FGM2198" s="218"/>
      <c r="FGN2198" s="218"/>
      <c r="FGO2198" s="218"/>
      <c r="FGP2198" s="218"/>
      <c r="FGQ2198" s="218"/>
      <c r="FGR2198" s="218"/>
      <c r="FGS2198" s="218"/>
      <c r="FGT2198" s="218"/>
      <c r="FGU2198" s="218"/>
      <c r="FGV2198" s="218"/>
      <c r="FGW2198" s="218"/>
      <c r="FGX2198" s="218"/>
      <c r="FGY2198" s="218"/>
      <c r="FGZ2198" s="218"/>
      <c r="FHA2198" s="218"/>
      <c r="FHB2198" s="218"/>
      <c r="FHC2198" s="218"/>
      <c r="FHD2198" s="218"/>
      <c r="FHE2198" s="218"/>
      <c r="FHF2198" s="218"/>
      <c r="FHG2198" s="218"/>
      <c r="FHH2198" s="218"/>
      <c r="FHI2198" s="218"/>
      <c r="FHJ2198" s="218"/>
      <c r="FHK2198" s="218"/>
      <c r="FHL2198" s="218"/>
      <c r="FHM2198" s="218"/>
      <c r="FHN2198" s="218"/>
      <c r="FHO2198" s="218"/>
      <c r="FHP2198" s="218"/>
      <c r="FHQ2198" s="218"/>
      <c r="FHR2198" s="218"/>
      <c r="FHS2198" s="218"/>
      <c r="FHT2198" s="218"/>
      <c r="FHU2198" s="218"/>
      <c r="FHV2198" s="218"/>
      <c r="FHW2198" s="218"/>
      <c r="FHX2198" s="218"/>
      <c r="FHY2198" s="218"/>
      <c r="FHZ2198" s="218"/>
      <c r="FIA2198" s="218"/>
      <c r="FIB2198" s="218"/>
      <c r="FIC2198" s="218"/>
      <c r="FID2198" s="218"/>
      <c r="FIE2198" s="218"/>
      <c r="FIF2198" s="218"/>
      <c r="FIG2198" s="218"/>
      <c r="FIH2198" s="218"/>
      <c r="FII2198" s="218"/>
      <c r="FIJ2198" s="218"/>
      <c r="FIK2198" s="218"/>
      <c r="FIL2198" s="218"/>
      <c r="FIM2198" s="218"/>
      <c r="FIN2198" s="218"/>
      <c r="FIO2198" s="218"/>
      <c r="FIP2198" s="218"/>
      <c r="FIQ2198" s="218"/>
      <c r="FIR2198" s="218"/>
      <c r="FIS2198" s="218"/>
      <c r="FIT2198" s="218"/>
      <c r="FIU2198" s="218"/>
      <c r="FIV2198" s="218"/>
      <c r="FIW2198" s="218"/>
      <c r="FIX2198" s="218"/>
      <c r="FIY2198" s="218"/>
      <c r="FIZ2198" s="218"/>
      <c r="FJA2198" s="218"/>
      <c r="FJB2198" s="218"/>
      <c r="FJC2198" s="218"/>
      <c r="FJD2198" s="218"/>
      <c r="FJE2198" s="218"/>
      <c r="FJF2198" s="218"/>
      <c r="FJG2198" s="218"/>
      <c r="FJH2198" s="218"/>
      <c r="FJI2198" s="218"/>
      <c r="FJJ2198" s="218"/>
      <c r="FJK2198" s="218"/>
      <c r="FJL2198" s="218"/>
      <c r="FJM2198" s="218"/>
      <c r="FJN2198" s="218"/>
      <c r="FJO2198" s="218"/>
      <c r="FJP2198" s="218"/>
      <c r="FJQ2198" s="218"/>
      <c r="FJR2198" s="218"/>
      <c r="FJS2198" s="218"/>
      <c r="FJT2198" s="218"/>
      <c r="FJU2198" s="218"/>
      <c r="FJV2198" s="218"/>
      <c r="FJW2198" s="218"/>
      <c r="FJX2198" s="218"/>
      <c r="FJY2198" s="218"/>
      <c r="FJZ2198" s="218"/>
      <c r="FKA2198" s="218"/>
      <c r="FKB2198" s="218"/>
      <c r="FKC2198" s="218"/>
      <c r="FKD2198" s="218"/>
      <c r="FKE2198" s="218"/>
      <c r="FKF2198" s="218"/>
      <c r="FKG2198" s="218"/>
      <c r="FKH2198" s="218"/>
      <c r="FKI2198" s="218"/>
      <c r="FKJ2198" s="218"/>
      <c r="FKK2198" s="218"/>
      <c r="FKL2198" s="218"/>
      <c r="FKM2198" s="218"/>
      <c r="FKN2198" s="218"/>
      <c r="FKO2198" s="218"/>
      <c r="FKP2198" s="218"/>
      <c r="FKQ2198" s="218"/>
      <c r="FKR2198" s="218"/>
      <c r="FKS2198" s="218"/>
      <c r="FKT2198" s="218"/>
      <c r="FKU2198" s="218"/>
      <c r="FKV2198" s="218"/>
      <c r="FKW2198" s="218"/>
      <c r="FKX2198" s="218"/>
      <c r="FKY2198" s="218"/>
      <c r="FKZ2198" s="218"/>
      <c r="FLA2198" s="218"/>
      <c r="FLB2198" s="218"/>
      <c r="FLC2198" s="218"/>
      <c r="FLD2198" s="218"/>
      <c r="FLE2198" s="218"/>
      <c r="FLF2198" s="218"/>
      <c r="FLG2198" s="218"/>
      <c r="FLH2198" s="218"/>
      <c r="FLI2198" s="218"/>
      <c r="FLJ2198" s="218"/>
      <c r="FLK2198" s="218"/>
      <c r="FLL2198" s="218"/>
      <c r="FLM2198" s="218"/>
      <c r="FLN2198" s="218"/>
      <c r="FLO2198" s="218"/>
      <c r="FLP2198" s="218"/>
      <c r="FLQ2198" s="218"/>
      <c r="FLR2198" s="218"/>
      <c r="FLS2198" s="218"/>
      <c r="FLT2198" s="218"/>
      <c r="FLU2198" s="218"/>
      <c r="FLV2198" s="218"/>
      <c r="FLW2198" s="218"/>
      <c r="FLX2198" s="218"/>
      <c r="FLY2198" s="218"/>
      <c r="FLZ2198" s="218"/>
      <c r="FMA2198" s="218"/>
      <c r="FMB2198" s="218"/>
      <c r="FMC2198" s="218"/>
      <c r="FMD2198" s="218"/>
      <c r="FME2198" s="218"/>
      <c r="FMF2198" s="218"/>
      <c r="FMG2198" s="218"/>
      <c r="FMH2198" s="218"/>
      <c r="FMI2198" s="218"/>
      <c r="FMJ2198" s="218"/>
      <c r="FMK2198" s="218"/>
      <c r="FML2198" s="218"/>
      <c r="FMM2198" s="218"/>
      <c r="FMN2198" s="218"/>
      <c r="FMO2198" s="218"/>
      <c r="FMP2198" s="218"/>
      <c r="FMQ2198" s="218"/>
      <c r="FMR2198" s="218"/>
      <c r="FMS2198" s="218"/>
      <c r="FMT2198" s="218"/>
      <c r="FMU2198" s="218"/>
      <c r="FMV2198" s="218"/>
      <c r="FMW2198" s="218"/>
      <c r="FMX2198" s="218"/>
      <c r="FMY2198" s="218"/>
      <c r="FMZ2198" s="218"/>
      <c r="FNA2198" s="218"/>
      <c r="FNB2198" s="218"/>
      <c r="FNC2198" s="218"/>
      <c r="FND2198" s="218"/>
      <c r="FNE2198" s="218"/>
      <c r="FNF2198" s="218"/>
      <c r="FNG2198" s="218"/>
      <c r="FNH2198" s="218"/>
      <c r="FNI2198" s="218"/>
      <c r="FNJ2198" s="218"/>
      <c r="FNK2198" s="218"/>
      <c r="FNL2198" s="218"/>
      <c r="FNM2198" s="218"/>
      <c r="FNN2198" s="218"/>
      <c r="FNO2198" s="218"/>
      <c r="FNP2198" s="218"/>
      <c r="FNQ2198" s="218"/>
      <c r="FNR2198" s="218"/>
      <c r="FNS2198" s="218"/>
      <c r="FNT2198" s="218"/>
      <c r="FNU2198" s="218"/>
      <c r="FNV2198" s="218"/>
      <c r="FNW2198" s="218"/>
      <c r="FNX2198" s="218"/>
      <c r="FNY2198" s="218"/>
      <c r="FNZ2198" s="218"/>
      <c r="FOA2198" s="218"/>
      <c r="FOB2198" s="218"/>
      <c r="FOC2198" s="218"/>
      <c r="FOD2198" s="218"/>
      <c r="FOE2198" s="218"/>
      <c r="FOF2198" s="218"/>
      <c r="FOG2198" s="218"/>
      <c r="FOH2198" s="218"/>
      <c r="FOI2198" s="218"/>
      <c r="FOJ2198" s="218"/>
      <c r="FOK2198" s="218"/>
      <c r="FOL2198" s="218"/>
      <c r="FOM2198" s="218"/>
      <c r="FON2198" s="218"/>
      <c r="FOO2198" s="218"/>
      <c r="FOP2198" s="218"/>
      <c r="FOQ2198" s="218"/>
      <c r="FOR2198" s="218"/>
      <c r="FOS2198" s="218"/>
      <c r="FOT2198" s="218"/>
      <c r="FOU2198" s="218"/>
      <c r="FOV2198" s="218"/>
      <c r="FOW2198" s="218"/>
      <c r="FOX2198" s="218"/>
      <c r="FOY2198" s="218"/>
      <c r="FOZ2198" s="218"/>
      <c r="FPA2198" s="218"/>
      <c r="FPB2198" s="218"/>
      <c r="FPC2198" s="218"/>
      <c r="FPD2198" s="218"/>
      <c r="FPE2198" s="218"/>
      <c r="FPF2198" s="218"/>
      <c r="FPG2198" s="218"/>
      <c r="FPH2198" s="218"/>
      <c r="FPI2198" s="218"/>
      <c r="FPJ2198" s="218"/>
      <c r="FPK2198" s="218"/>
      <c r="FPL2198" s="218"/>
      <c r="FPM2198" s="218"/>
      <c r="FPN2198" s="218"/>
      <c r="FPO2198" s="218"/>
      <c r="FPP2198" s="218"/>
      <c r="FPQ2198" s="218"/>
      <c r="FPR2198" s="218"/>
      <c r="FPS2198" s="218"/>
      <c r="FPT2198" s="218"/>
      <c r="FPU2198" s="218"/>
      <c r="FPV2198" s="218"/>
      <c r="FPW2198" s="218"/>
      <c r="FPX2198" s="218"/>
      <c r="FPY2198" s="218"/>
      <c r="FPZ2198" s="218"/>
      <c r="FQA2198" s="218"/>
      <c r="FQB2198" s="218"/>
      <c r="FQC2198" s="218"/>
      <c r="FQD2198" s="218"/>
      <c r="FQE2198" s="218"/>
      <c r="FQF2198" s="218"/>
      <c r="FQG2198" s="218"/>
      <c r="FQH2198" s="218"/>
      <c r="FQI2198" s="218"/>
      <c r="FQJ2198" s="218"/>
      <c r="FQK2198" s="218"/>
      <c r="FQL2198" s="218"/>
      <c r="FQM2198" s="218"/>
      <c r="FQN2198" s="218"/>
      <c r="FQO2198" s="218"/>
      <c r="FQP2198" s="218"/>
      <c r="FQQ2198" s="218"/>
      <c r="FQR2198" s="218"/>
      <c r="FQS2198" s="218"/>
      <c r="FQT2198" s="218"/>
      <c r="FQU2198" s="218"/>
      <c r="FQV2198" s="218"/>
      <c r="FQW2198" s="218"/>
      <c r="FQX2198" s="218"/>
      <c r="FQY2198" s="218"/>
      <c r="FQZ2198" s="218"/>
      <c r="FRA2198" s="218"/>
      <c r="FRB2198" s="218"/>
      <c r="FRC2198" s="218"/>
      <c r="FRD2198" s="218"/>
      <c r="FRE2198" s="218"/>
      <c r="FRF2198" s="218"/>
      <c r="FRG2198" s="218"/>
      <c r="FRH2198" s="218"/>
      <c r="FRI2198" s="218"/>
      <c r="FRJ2198" s="218"/>
      <c r="FRK2198" s="218"/>
      <c r="FRL2198" s="218"/>
      <c r="FRM2198" s="218"/>
      <c r="FRN2198" s="218"/>
      <c r="FRO2198" s="218"/>
      <c r="FRP2198" s="218"/>
      <c r="FRQ2198" s="218"/>
      <c r="FRR2198" s="218"/>
      <c r="FRS2198" s="218"/>
      <c r="FRT2198" s="218"/>
      <c r="FRU2198" s="218"/>
      <c r="FRV2198" s="218"/>
      <c r="FRW2198" s="218"/>
      <c r="FRX2198" s="218"/>
      <c r="FRY2198" s="218"/>
      <c r="FRZ2198" s="218"/>
      <c r="FSA2198" s="218"/>
      <c r="FSB2198" s="218"/>
      <c r="FSC2198" s="218"/>
      <c r="FSD2198" s="218"/>
      <c r="FSE2198" s="218"/>
      <c r="FSF2198" s="218"/>
      <c r="FSG2198" s="218"/>
      <c r="FSH2198" s="218"/>
      <c r="FSI2198" s="218"/>
      <c r="FSJ2198" s="218"/>
      <c r="FSK2198" s="218"/>
      <c r="FSL2198" s="218"/>
      <c r="FSM2198" s="218"/>
      <c r="FSN2198" s="218"/>
      <c r="FSO2198" s="218"/>
      <c r="FSP2198" s="218"/>
      <c r="FSQ2198" s="218"/>
      <c r="FSR2198" s="218"/>
      <c r="FSS2198" s="218"/>
      <c r="FST2198" s="218"/>
      <c r="FSU2198" s="218"/>
      <c r="FSV2198" s="218"/>
      <c r="FSW2198" s="218"/>
      <c r="FSX2198" s="218"/>
      <c r="FSY2198" s="218"/>
      <c r="FSZ2198" s="218"/>
      <c r="FTA2198" s="218"/>
      <c r="FTB2198" s="218"/>
      <c r="FTC2198" s="218"/>
      <c r="FTD2198" s="218"/>
      <c r="FTE2198" s="218"/>
      <c r="FTF2198" s="218"/>
      <c r="FTG2198" s="218"/>
      <c r="FTH2198" s="218"/>
      <c r="FTI2198" s="218"/>
      <c r="FTJ2198" s="218"/>
      <c r="FTK2198" s="218"/>
      <c r="FTL2198" s="218"/>
      <c r="FTM2198" s="218"/>
      <c r="FTN2198" s="218"/>
      <c r="FTO2198" s="218"/>
      <c r="FTP2198" s="218"/>
      <c r="FTQ2198" s="218"/>
      <c r="FTR2198" s="218"/>
      <c r="FTS2198" s="218"/>
      <c r="FTT2198" s="218"/>
      <c r="FTU2198" s="218"/>
      <c r="FTV2198" s="218"/>
      <c r="FTW2198" s="218"/>
      <c r="FTX2198" s="218"/>
      <c r="FTY2198" s="218"/>
      <c r="FTZ2198" s="218"/>
      <c r="FUA2198" s="218"/>
      <c r="FUB2198" s="218"/>
      <c r="FUC2198" s="218"/>
      <c r="FUD2198" s="218"/>
      <c r="FUE2198" s="218"/>
      <c r="FUF2198" s="218"/>
      <c r="FUG2198" s="218"/>
      <c r="FUH2198" s="218"/>
      <c r="FUI2198" s="218"/>
      <c r="FUJ2198" s="218"/>
      <c r="FUK2198" s="218"/>
      <c r="FUL2198" s="218"/>
      <c r="FUM2198" s="218"/>
      <c r="FUN2198" s="218"/>
      <c r="FUO2198" s="218"/>
      <c r="FUP2198" s="218"/>
      <c r="FUQ2198" s="218"/>
      <c r="FUR2198" s="218"/>
      <c r="FUS2198" s="218"/>
      <c r="FUT2198" s="218"/>
      <c r="FUU2198" s="218"/>
      <c r="FUV2198" s="218"/>
      <c r="FUW2198" s="218"/>
      <c r="FUX2198" s="218"/>
      <c r="FUY2198" s="218"/>
      <c r="FUZ2198" s="218"/>
      <c r="FVA2198" s="218"/>
      <c r="FVB2198" s="218"/>
      <c r="FVC2198" s="218"/>
      <c r="FVD2198" s="218"/>
      <c r="FVE2198" s="218"/>
      <c r="FVF2198" s="218"/>
      <c r="FVG2198" s="218"/>
      <c r="FVH2198" s="218"/>
      <c r="FVI2198" s="218"/>
      <c r="FVJ2198" s="218"/>
      <c r="FVK2198" s="218"/>
      <c r="FVL2198" s="218"/>
      <c r="FVM2198" s="218"/>
      <c r="FVN2198" s="218"/>
      <c r="FVO2198" s="218"/>
      <c r="FVP2198" s="218"/>
      <c r="FVQ2198" s="218"/>
      <c r="FVR2198" s="218"/>
      <c r="FVS2198" s="218"/>
      <c r="FVT2198" s="218"/>
      <c r="FVU2198" s="218"/>
      <c r="FVV2198" s="218"/>
      <c r="FVW2198" s="218"/>
      <c r="FVX2198" s="218"/>
      <c r="FVY2198" s="218"/>
      <c r="FVZ2198" s="218"/>
      <c r="FWA2198" s="218"/>
      <c r="FWB2198" s="218"/>
      <c r="FWC2198" s="218"/>
      <c r="FWD2198" s="218"/>
      <c r="FWE2198" s="218"/>
      <c r="FWF2198" s="218"/>
      <c r="FWG2198" s="218"/>
      <c r="FWH2198" s="218"/>
      <c r="FWI2198" s="218"/>
      <c r="FWJ2198" s="218"/>
      <c r="FWK2198" s="218"/>
      <c r="FWL2198" s="218"/>
      <c r="FWM2198" s="218"/>
      <c r="FWN2198" s="218"/>
      <c r="FWO2198" s="218"/>
      <c r="FWP2198" s="218"/>
      <c r="FWQ2198" s="218"/>
      <c r="FWR2198" s="218"/>
      <c r="FWS2198" s="218"/>
      <c r="FWT2198" s="218"/>
      <c r="FWU2198" s="218"/>
      <c r="FWV2198" s="218"/>
      <c r="FWW2198" s="218"/>
      <c r="FWX2198" s="218"/>
      <c r="FWY2198" s="218"/>
      <c r="FWZ2198" s="218"/>
      <c r="FXA2198" s="218"/>
      <c r="FXB2198" s="218"/>
      <c r="FXC2198" s="218"/>
      <c r="FXD2198" s="218"/>
      <c r="FXE2198" s="218"/>
      <c r="FXF2198" s="218"/>
      <c r="FXG2198" s="218"/>
      <c r="FXH2198" s="218"/>
      <c r="FXI2198" s="218"/>
      <c r="FXJ2198" s="218"/>
      <c r="FXK2198" s="218"/>
      <c r="FXL2198" s="218"/>
      <c r="FXM2198" s="218"/>
      <c r="FXN2198" s="218"/>
      <c r="FXO2198" s="218"/>
      <c r="FXP2198" s="218"/>
      <c r="FXQ2198" s="218"/>
      <c r="FXR2198" s="218"/>
      <c r="FXS2198" s="218"/>
      <c r="FXT2198" s="218"/>
      <c r="FXU2198" s="218"/>
      <c r="FXV2198" s="218"/>
      <c r="FXW2198" s="218"/>
      <c r="FXX2198" s="218"/>
      <c r="FXY2198" s="218"/>
      <c r="FXZ2198" s="218"/>
      <c r="FYA2198" s="218"/>
      <c r="FYB2198" s="218"/>
      <c r="FYC2198" s="218"/>
      <c r="FYD2198" s="218"/>
      <c r="FYE2198" s="218"/>
      <c r="FYF2198" s="218"/>
      <c r="FYG2198" s="218"/>
      <c r="FYH2198" s="218"/>
      <c r="FYI2198" s="218"/>
      <c r="FYJ2198" s="218"/>
      <c r="FYK2198" s="218"/>
      <c r="FYL2198" s="218"/>
      <c r="FYM2198" s="218"/>
      <c r="FYN2198" s="218"/>
      <c r="FYO2198" s="218"/>
      <c r="FYP2198" s="218"/>
      <c r="FYQ2198" s="218"/>
      <c r="FYR2198" s="218"/>
      <c r="FYS2198" s="218"/>
      <c r="FYT2198" s="218"/>
      <c r="FYU2198" s="218"/>
      <c r="FYV2198" s="218"/>
      <c r="FYW2198" s="218"/>
      <c r="FYX2198" s="218"/>
      <c r="FYY2198" s="218"/>
      <c r="FYZ2198" s="218"/>
      <c r="FZA2198" s="218"/>
      <c r="FZB2198" s="218"/>
      <c r="FZC2198" s="218"/>
      <c r="FZD2198" s="218"/>
      <c r="FZE2198" s="218"/>
      <c r="FZF2198" s="218"/>
      <c r="FZG2198" s="218"/>
      <c r="FZH2198" s="218"/>
      <c r="FZI2198" s="218"/>
      <c r="FZJ2198" s="218"/>
      <c r="FZK2198" s="218"/>
      <c r="FZL2198" s="218"/>
      <c r="FZM2198" s="218"/>
      <c r="FZN2198" s="218"/>
      <c r="FZO2198" s="218"/>
      <c r="FZP2198" s="218"/>
      <c r="FZQ2198" s="218"/>
      <c r="FZR2198" s="218"/>
      <c r="FZS2198" s="218"/>
      <c r="FZT2198" s="218"/>
      <c r="FZU2198" s="218"/>
      <c r="FZV2198" s="218"/>
      <c r="FZW2198" s="218"/>
      <c r="FZX2198" s="218"/>
      <c r="FZY2198" s="218"/>
      <c r="FZZ2198" s="218"/>
      <c r="GAA2198" s="218"/>
      <c r="GAB2198" s="218"/>
      <c r="GAC2198" s="218"/>
      <c r="GAD2198" s="218"/>
      <c r="GAE2198" s="218"/>
      <c r="GAF2198" s="218"/>
      <c r="GAG2198" s="218"/>
      <c r="GAH2198" s="218"/>
      <c r="GAI2198" s="218"/>
      <c r="GAJ2198" s="218"/>
      <c r="GAK2198" s="218"/>
      <c r="GAL2198" s="218"/>
      <c r="GAM2198" s="218"/>
      <c r="GAN2198" s="218"/>
      <c r="GAO2198" s="218"/>
      <c r="GAP2198" s="218"/>
      <c r="GAQ2198" s="218"/>
      <c r="GAR2198" s="218"/>
      <c r="GAS2198" s="218"/>
      <c r="GAT2198" s="218"/>
      <c r="GAU2198" s="218"/>
      <c r="GAV2198" s="218"/>
      <c r="GAW2198" s="218"/>
      <c r="GAX2198" s="218"/>
      <c r="GAY2198" s="218"/>
      <c r="GAZ2198" s="218"/>
      <c r="GBA2198" s="218"/>
      <c r="GBB2198" s="218"/>
      <c r="GBC2198" s="218"/>
      <c r="GBD2198" s="218"/>
      <c r="GBE2198" s="218"/>
      <c r="GBF2198" s="218"/>
      <c r="GBG2198" s="218"/>
      <c r="GBH2198" s="218"/>
      <c r="GBI2198" s="218"/>
      <c r="GBJ2198" s="218"/>
      <c r="GBK2198" s="218"/>
      <c r="GBL2198" s="218"/>
      <c r="GBM2198" s="218"/>
      <c r="GBN2198" s="218"/>
      <c r="GBO2198" s="218"/>
      <c r="GBP2198" s="218"/>
      <c r="GBQ2198" s="218"/>
      <c r="GBR2198" s="218"/>
      <c r="GBS2198" s="218"/>
      <c r="GBT2198" s="218"/>
      <c r="GBU2198" s="218"/>
      <c r="GBV2198" s="218"/>
      <c r="GBW2198" s="218"/>
      <c r="GBX2198" s="218"/>
      <c r="GBY2198" s="218"/>
      <c r="GBZ2198" s="218"/>
      <c r="GCA2198" s="218"/>
      <c r="GCB2198" s="218"/>
      <c r="GCC2198" s="218"/>
      <c r="GCD2198" s="218"/>
      <c r="GCE2198" s="218"/>
      <c r="GCF2198" s="218"/>
      <c r="GCG2198" s="218"/>
      <c r="GCH2198" s="218"/>
      <c r="GCI2198" s="218"/>
      <c r="GCJ2198" s="218"/>
      <c r="GCK2198" s="218"/>
      <c r="GCL2198" s="218"/>
      <c r="GCM2198" s="218"/>
      <c r="GCN2198" s="218"/>
      <c r="GCO2198" s="218"/>
      <c r="GCP2198" s="218"/>
      <c r="GCQ2198" s="218"/>
      <c r="GCR2198" s="218"/>
      <c r="GCS2198" s="218"/>
      <c r="GCT2198" s="218"/>
      <c r="GCU2198" s="218"/>
      <c r="GCV2198" s="218"/>
      <c r="GCW2198" s="218"/>
      <c r="GCX2198" s="218"/>
      <c r="GCY2198" s="218"/>
      <c r="GCZ2198" s="218"/>
      <c r="GDA2198" s="218"/>
      <c r="GDB2198" s="218"/>
      <c r="GDC2198" s="218"/>
      <c r="GDD2198" s="218"/>
      <c r="GDE2198" s="218"/>
      <c r="GDF2198" s="218"/>
      <c r="GDG2198" s="218"/>
      <c r="GDH2198" s="218"/>
      <c r="GDI2198" s="218"/>
      <c r="GDJ2198" s="218"/>
      <c r="GDK2198" s="218"/>
      <c r="GDL2198" s="218"/>
      <c r="GDM2198" s="218"/>
      <c r="GDN2198" s="218"/>
      <c r="GDO2198" s="218"/>
      <c r="GDP2198" s="218"/>
      <c r="GDQ2198" s="218"/>
      <c r="GDR2198" s="218"/>
      <c r="GDS2198" s="218"/>
      <c r="GDT2198" s="218"/>
      <c r="GDU2198" s="218"/>
      <c r="GDV2198" s="218"/>
      <c r="GDW2198" s="218"/>
      <c r="GDX2198" s="218"/>
      <c r="GDY2198" s="218"/>
      <c r="GDZ2198" s="218"/>
      <c r="GEA2198" s="218"/>
      <c r="GEB2198" s="218"/>
      <c r="GEC2198" s="218"/>
      <c r="GED2198" s="218"/>
      <c r="GEE2198" s="218"/>
      <c r="GEF2198" s="218"/>
      <c r="GEG2198" s="218"/>
      <c r="GEH2198" s="218"/>
      <c r="GEI2198" s="218"/>
      <c r="GEJ2198" s="218"/>
      <c r="GEK2198" s="218"/>
      <c r="GEL2198" s="218"/>
      <c r="GEM2198" s="218"/>
      <c r="GEN2198" s="218"/>
      <c r="GEO2198" s="218"/>
      <c r="GEP2198" s="218"/>
      <c r="GEQ2198" s="218"/>
      <c r="GER2198" s="218"/>
      <c r="GES2198" s="218"/>
      <c r="GET2198" s="218"/>
      <c r="GEU2198" s="218"/>
      <c r="GEV2198" s="218"/>
      <c r="GEW2198" s="218"/>
      <c r="GEX2198" s="218"/>
      <c r="GEY2198" s="218"/>
      <c r="GEZ2198" s="218"/>
      <c r="GFA2198" s="218"/>
      <c r="GFB2198" s="218"/>
      <c r="GFC2198" s="218"/>
      <c r="GFD2198" s="218"/>
      <c r="GFE2198" s="218"/>
      <c r="GFF2198" s="218"/>
      <c r="GFG2198" s="218"/>
      <c r="GFH2198" s="218"/>
      <c r="GFI2198" s="218"/>
      <c r="GFJ2198" s="218"/>
      <c r="GFK2198" s="218"/>
      <c r="GFL2198" s="218"/>
      <c r="GFM2198" s="218"/>
      <c r="GFN2198" s="218"/>
      <c r="GFO2198" s="218"/>
      <c r="GFP2198" s="218"/>
      <c r="GFQ2198" s="218"/>
      <c r="GFR2198" s="218"/>
      <c r="GFS2198" s="218"/>
      <c r="GFT2198" s="218"/>
      <c r="GFU2198" s="218"/>
      <c r="GFV2198" s="218"/>
      <c r="GFW2198" s="218"/>
      <c r="GFX2198" s="218"/>
      <c r="GFY2198" s="218"/>
      <c r="GFZ2198" s="218"/>
      <c r="GGA2198" s="218"/>
      <c r="GGB2198" s="218"/>
      <c r="GGC2198" s="218"/>
      <c r="GGD2198" s="218"/>
      <c r="GGE2198" s="218"/>
      <c r="GGF2198" s="218"/>
      <c r="GGG2198" s="218"/>
      <c r="GGH2198" s="218"/>
      <c r="GGI2198" s="218"/>
      <c r="GGJ2198" s="218"/>
      <c r="GGK2198" s="218"/>
      <c r="GGL2198" s="218"/>
      <c r="GGM2198" s="218"/>
      <c r="GGN2198" s="218"/>
      <c r="GGO2198" s="218"/>
      <c r="GGP2198" s="218"/>
      <c r="GGQ2198" s="218"/>
      <c r="GGR2198" s="218"/>
      <c r="GGS2198" s="218"/>
      <c r="GGT2198" s="218"/>
      <c r="GGU2198" s="218"/>
      <c r="GGV2198" s="218"/>
      <c r="GGW2198" s="218"/>
      <c r="GGX2198" s="218"/>
      <c r="GGY2198" s="218"/>
      <c r="GGZ2198" s="218"/>
      <c r="GHA2198" s="218"/>
      <c r="GHB2198" s="218"/>
      <c r="GHC2198" s="218"/>
      <c r="GHD2198" s="218"/>
      <c r="GHE2198" s="218"/>
      <c r="GHF2198" s="218"/>
      <c r="GHG2198" s="218"/>
      <c r="GHH2198" s="218"/>
      <c r="GHI2198" s="218"/>
      <c r="GHJ2198" s="218"/>
      <c r="GHK2198" s="218"/>
      <c r="GHL2198" s="218"/>
      <c r="GHM2198" s="218"/>
      <c r="GHN2198" s="218"/>
      <c r="GHO2198" s="218"/>
      <c r="GHP2198" s="218"/>
      <c r="GHQ2198" s="218"/>
      <c r="GHR2198" s="218"/>
      <c r="GHS2198" s="218"/>
      <c r="GHT2198" s="218"/>
      <c r="GHU2198" s="218"/>
      <c r="GHV2198" s="218"/>
      <c r="GHW2198" s="218"/>
      <c r="GHX2198" s="218"/>
      <c r="GHY2198" s="218"/>
      <c r="GHZ2198" s="218"/>
      <c r="GIA2198" s="218"/>
      <c r="GIB2198" s="218"/>
      <c r="GIC2198" s="218"/>
      <c r="GID2198" s="218"/>
      <c r="GIE2198" s="218"/>
      <c r="GIF2198" s="218"/>
      <c r="GIG2198" s="218"/>
      <c r="GIH2198" s="218"/>
      <c r="GII2198" s="218"/>
      <c r="GIJ2198" s="218"/>
      <c r="GIK2198" s="218"/>
      <c r="GIL2198" s="218"/>
      <c r="GIM2198" s="218"/>
      <c r="GIN2198" s="218"/>
      <c r="GIO2198" s="218"/>
      <c r="GIP2198" s="218"/>
      <c r="GIQ2198" s="218"/>
      <c r="GIR2198" s="218"/>
      <c r="GIS2198" s="218"/>
      <c r="GIT2198" s="218"/>
      <c r="GIU2198" s="218"/>
      <c r="GIV2198" s="218"/>
      <c r="GIW2198" s="218"/>
      <c r="GIX2198" s="218"/>
      <c r="GIY2198" s="218"/>
      <c r="GIZ2198" s="218"/>
      <c r="GJA2198" s="218"/>
      <c r="GJB2198" s="218"/>
      <c r="GJC2198" s="218"/>
      <c r="GJD2198" s="218"/>
      <c r="GJE2198" s="218"/>
      <c r="GJF2198" s="218"/>
      <c r="GJG2198" s="218"/>
      <c r="GJH2198" s="218"/>
      <c r="GJI2198" s="218"/>
      <c r="GJJ2198" s="218"/>
      <c r="GJK2198" s="218"/>
      <c r="GJL2198" s="218"/>
      <c r="GJM2198" s="218"/>
      <c r="GJN2198" s="218"/>
      <c r="GJO2198" s="218"/>
      <c r="GJP2198" s="218"/>
      <c r="GJQ2198" s="218"/>
      <c r="GJR2198" s="218"/>
      <c r="GJS2198" s="218"/>
      <c r="GJT2198" s="218"/>
      <c r="GJU2198" s="218"/>
      <c r="GJV2198" s="218"/>
      <c r="GJW2198" s="218"/>
      <c r="GJX2198" s="218"/>
      <c r="GJY2198" s="218"/>
      <c r="GJZ2198" s="218"/>
      <c r="GKA2198" s="218"/>
      <c r="GKB2198" s="218"/>
      <c r="GKC2198" s="218"/>
      <c r="GKD2198" s="218"/>
      <c r="GKE2198" s="218"/>
      <c r="GKF2198" s="218"/>
      <c r="GKG2198" s="218"/>
      <c r="GKH2198" s="218"/>
      <c r="GKI2198" s="218"/>
      <c r="GKJ2198" s="218"/>
      <c r="GKK2198" s="218"/>
      <c r="GKL2198" s="218"/>
      <c r="GKM2198" s="218"/>
      <c r="GKN2198" s="218"/>
      <c r="GKO2198" s="218"/>
      <c r="GKP2198" s="218"/>
      <c r="GKQ2198" s="218"/>
      <c r="GKR2198" s="218"/>
      <c r="GKS2198" s="218"/>
      <c r="GKT2198" s="218"/>
      <c r="GKU2198" s="218"/>
      <c r="GKV2198" s="218"/>
      <c r="GKW2198" s="218"/>
      <c r="GKX2198" s="218"/>
      <c r="GKY2198" s="218"/>
      <c r="GKZ2198" s="218"/>
      <c r="GLA2198" s="218"/>
      <c r="GLB2198" s="218"/>
      <c r="GLC2198" s="218"/>
      <c r="GLD2198" s="218"/>
      <c r="GLE2198" s="218"/>
      <c r="GLF2198" s="218"/>
      <c r="GLG2198" s="218"/>
      <c r="GLH2198" s="218"/>
      <c r="GLI2198" s="218"/>
      <c r="GLJ2198" s="218"/>
      <c r="GLK2198" s="218"/>
      <c r="GLL2198" s="218"/>
      <c r="GLM2198" s="218"/>
      <c r="GLN2198" s="218"/>
      <c r="GLO2198" s="218"/>
      <c r="GLP2198" s="218"/>
      <c r="GLQ2198" s="218"/>
      <c r="GLR2198" s="218"/>
      <c r="GLS2198" s="218"/>
      <c r="GLT2198" s="218"/>
      <c r="GLU2198" s="218"/>
      <c r="GLV2198" s="218"/>
      <c r="GLW2198" s="218"/>
      <c r="GLX2198" s="218"/>
      <c r="GLY2198" s="218"/>
      <c r="GLZ2198" s="218"/>
      <c r="GMA2198" s="218"/>
      <c r="GMB2198" s="218"/>
      <c r="GMC2198" s="218"/>
      <c r="GMD2198" s="218"/>
      <c r="GME2198" s="218"/>
      <c r="GMF2198" s="218"/>
      <c r="GMG2198" s="218"/>
      <c r="GMH2198" s="218"/>
      <c r="GMI2198" s="218"/>
      <c r="GMJ2198" s="218"/>
      <c r="GMK2198" s="218"/>
      <c r="GML2198" s="218"/>
      <c r="GMM2198" s="218"/>
      <c r="GMN2198" s="218"/>
      <c r="GMO2198" s="218"/>
      <c r="GMP2198" s="218"/>
      <c r="GMQ2198" s="218"/>
      <c r="GMR2198" s="218"/>
      <c r="GMS2198" s="218"/>
      <c r="GMT2198" s="218"/>
      <c r="GMU2198" s="218"/>
      <c r="GMV2198" s="218"/>
      <c r="GMW2198" s="218"/>
      <c r="GMX2198" s="218"/>
      <c r="GMY2198" s="218"/>
      <c r="GMZ2198" s="218"/>
      <c r="GNA2198" s="218"/>
      <c r="GNB2198" s="218"/>
      <c r="GNC2198" s="218"/>
      <c r="GND2198" s="218"/>
      <c r="GNE2198" s="218"/>
      <c r="GNF2198" s="218"/>
      <c r="GNG2198" s="218"/>
      <c r="GNH2198" s="218"/>
      <c r="GNI2198" s="218"/>
      <c r="GNJ2198" s="218"/>
      <c r="GNK2198" s="218"/>
      <c r="GNL2198" s="218"/>
      <c r="GNM2198" s="218"/>
      <c r="GNN2198" s="218"/>
      <c r="GNO2198" s="218"/>
      <c r="GNP2198" s="218"/>
      <c r="GNQ2198" s="218"/>
      <c r="GNR2198" s="218"/>
      <c r="GNS2198" s="218"/>
      <c r="GNT2198" s="218"/>
      <c r="GNU2198" s="218"/>
      <c r="GNV2198" s="218"/>
      <c r="GNW2198" s="218"/>
      <c r="GNX2198" s="218"/>
      <c r="GNY2198" s="218"/>
      <c r="GNZ2198" s="218"/>
      <c r="GOA2198" s="218"/>
      <c r="GOB2198" s="218"/>
      <c r="GOC2198" s="218"/>
      <c r="GOD2198" s="218"/>
      <c r="GOE2198" s="218"/>
      <c r="GOF2198" s="218"/>
      <c r="GOG2198" s="218"/>
      <c r="GOH2198" s="218"/>
      <c r="GOI2198" s="218"/>
      <c r="GOJ2198" s="218"/>
      <c r="GOK2198" s="218"/>
      <c r="GOL2198" s="218"/>
      <c r="GOM2198" s="218"/>
      <c r="GON2198" s="218"/>
      <c r="GOO2198" s="218"/>
      <c r="GOP2198" s="218"/>
      <c r="GOQ2198" s="218"/>
      <c r="GOR2198" s="218"/>
      <c r="GOS2198" s="218"/>
      <c r="GOT2198" s="218"/>
      <c r="GOU2198" s="218"/>
      <c r="GOV2198" s="218"/>
      <c r="GOW2198" s="218"/>
      <c r="GOX2198" s="218"/>
      <c r="GOY2198" s="218"/>
      <c r="GOZ2198" s="218"/>
      <c r="GPA2198" s="218"/>
      <c r="GPB2198" s="218"/>
      <c r="GPC2198" s="218"/>
      <c r="GPD2198" s="218"/>
      <c r="GPE2198" s="218"/>
      <c r="GPF2198" s="218"/>
      <c r="GPG2198" s="218"/>
      <c r="GPH2198" s="218"/>
      <c r="GPI2198" s="218"/>
      <c r="GPJ2198" s="218"/>
      <c r="GPK2198" s="218"/>
      <c r="GPL2198" s="218"/>
      <c r="GPM2198" s="218"/>
      <c r="GPN2198" s="218"/>
      <c r="GPO2198" s="218"/>
      <c r="GPP2198" s="218"/>
      <c r="GPQ2198" s="218"/>
      <c r="GPR2198" s="218"/>
      <c r="GPS2198" s="218"/>
      <c r="GPT2198" s="218"/>
      <c r="GPU2198" s="218"/>
      <c r="GPV2198" s="218"/>
      <c r="GPW2198" s="218"/>
      <c r="GPX2198" s="218"/>
      <c r="GPY2198" s="218"/>
      <c r="GPZ2198" s="218"/>
      <c r="GQA2198" s="218"/>
      <c r="GQB2198" s="218"/>
      <c r="GQC2198" s="218"/>
      <c r="GQD2198" s="218"/>
      <c r="GQE2198" s="218"/>
      <c r="GQF2198" s="218"/>
      <c r="GQG2198" s="218"/>
      <c r="GQH2198" s="218"/>
      <c r="GQI2198" s="218"/>
      <c r="GQJ2198" s="218"/>
      <c r="GQK2198" s="218"/>
      <c r="GQL2198" s="218"/>
      <c r="GQM2198" s="218"/>
      <c r="GQN2198" s="218"/>
      <c r="GQO2198" s="218"/>
      <c r="GQP2198" s="218"/>
      <c r="GQQ2198" s="218"/>
      <c r="GQR2198" s="218"/>
      <c r="GQS2198" s="218"/>
      <c r="GQT2198" s="218"/>
      <c r="GQU2198" s="218"/>
      <c r="GQV2198" s="218"/>
      <c r="GQW2198" s="218"/>
      <c r="GQX2198" s="218"/>
      <c r="GQY2198" s="218"/>
      <c r="GQZ2198" s="218"/>
      <c r="GRA2198" s="218"/>
      <c r="GRB2198" s="218"/>
      <c r="GRC2198" s="218"/>
      <c r="GRD2198" s="218"/>
      <c r="GRE2198" s="218"/>
      <c r="GRF2198" s="218"/>
      <c r="GRG2198" s="218"/>
      <c r="GRH2198" s="218"/>
      <c r="GRI2198" s="218"/>
      <c r="GRJ2198" s="218"/>
      <c r="GRK2198" s="218"/>
      <c r="GRL2198" s="218"/>
      <c r="GRM2198" s="218"/>
      <c r="GRN2198" s="218"/>
      <c r="GRO2198" s="218"/>
      <c r="GRP2198" s="218"/>
      <c r="GRQ2198" s="218"/>
      <c r="GRR2198" s="218"/>
      <c r="GRS2198" s="218"/>
      <c r="GRT2198" s="218"/>
      <c r="GRU2198" s="218"/>
      <c r="GRV2198" s="218"/>
      <c r="GRW2198" s="218"/>
      <c r="GRX2198" s="218"/>
      <c r="GRY2198" s="218"/>
      <c r="GRZ2198" s="218"/>
      <c r="GSA2198" s="218"/>
      <c r="GSB2198" s="218"/>
      <c r="GSC2198" s="218"/>
      <c r="GSD2198" s="218"/>
      <c r="GSE2198" s="218"/>
      <c r="GSF2198" s="218"/>
      <c r="GSG2198" s="218"/>
      <c r="GSH2198" s="218"/>
      <c r="GSI2198" s="218"/>
      <c r="GSJ2198" s="218"/>
      <c r="GSK2198" s="218"/>
      <c r="GSL2198" s="218"/>
      <c r="GSM2198" s="218"/>
      <c r="GSN2198" s="218"/>
      <c r="GSO2198" s="218"/>
      <c r="GSP2198" s="218"/>
      <c r="GSQ2198" s="218"/>
      <c r="GSR2198" s="218"/>
      <c r="GSS2198" s="218"/>
      <c r="GST2198" s="218"/>
      <c r="GSU2198" s="218"/>
      <c r="GSV2198" s="218"/>
      <c r="GSW2198" s="218"/>
      <c r="GSX2198" s="218"/>
      <c r="GSY2198" s="218"/>
      <c r="GSZ2198" s="218"/>
      <c r="GTA2198" s="218"/>
      <c r="GTB2198" s="218"/>
      <c r="GTC2198" s="218"/>
      <c r="GTD2198" s="218"/>
      <c r="GTE2198" s="218"/>
      <c r="GTF2198" s="218"/>
      <c r="GTG2198" s="218"/>
      <c r="GTH2198" s="218"/>
      <c r="GTI2198" s="218"/>
      <c r="GTJ2198" s="218"/>
      <c r="GTK2198" s="218"/>
      <c r="GTL2198" s="218"/>
      <c r="GTM2198" s="218"/>
      <c r="GTN2198" s="218"/>
      <c r="GTO2198" s="218"/>
      <c r="GTP2198" s="218"/>
      <c r="GTQ2198" s="218"/>
      <c r="GTR2198" s="218"/>
      <c r="GTS2198" s="218"/>
      <c r="GTT2198" s="218"/>
      <c r="GTU2198" s="218"/>
      <c r="GTV2198" s="218"/>
      <c r="GTW2198" s="218"/>
      <c r="GTX2198" s="218"/>
      <c r="GTY2198" s="218"/>
      <c r="GTZ2198" s="218"/>
      <c r="GUA2198" s="218"/>
      <c r="GUB2198" s="218"/>
      <c r="GUC2198" s="218"/>
      <c r="GUD2198" s="218"/>
      <c r="GUE2198" s="218"/>
      <c r="GUF2198" s="218"/>
      <c r="GUG2198" s="218"/>
      <c r="GUH2198" s="218"/>
      <c r="GUI2198" s="218"/>
      <c r="GUJ2198" s="218"/>
      <c r="GUK2198" s="218"/>
      <c r="GUL2198" s="218"/>
      <c r="GUM2198" s="218"/>
      <c r="GUN2198" s="218"/>
      <c r="GUO2198" s="218"/>
      <c r="GUP2198" s="218"/>
      <c r="GUQ2198" s="218"/>
      <c r="GUR2198" s="218"/>
      <c r="GUS2198" s="218"/>
      <c r="GUT2198" s="218"/>
      <c r="GUU2198" s="218"/>
      <c r="GUV2198" s="218"/>
      <c r="GUW2198" s="218"/>
      <c r="GUX2198" s="218"/>
      <c r="GUY2198" s="218"/>
      <c r="GUZ2198" s="218"/>
      <c r="GVA2198" s="218"/>
      <c r="GVB2198" s="218"/>
      <c r="GVC2198" s="218"/>
      <c r="GVD2198" s="218"/>
      <c r="GVE2198" s="218"/>
      <c r="GVF2198" s="218"/>
      <c r="GVG2198" s="218"/>
      <c r="GVH2198" s="218"/>
      <c r="GVI2198" s="218"/>
      <c r="GVJ2198" s="218"/>
      <c r="GVK2198" s="218"/>
      <c r="GVL2198" s="218"/>
      <c r="GVM2198" s="218"/>
      <c r="GVN2198" s="218"/>
      <c r="GVO2198" s="218"/>
      <c r="GVP2198" s="218"/>
      <c r="GVQ2198" s="218"/>
      <c r="GVR2198" s="218"/>
      <c r="GVS2198" s="218"/>
      <c r="GVT2198" s="218"/>
      <c r="GVU2198" s="218"/>
      <c r="GVV2198" s="218"/>
      <c r="GVW2198" s="218"/>
      <c r="GVX2198" s="218"/>
      <c r="GVY2198" s="218"/>
      <c r="GVZ2198" s="218"/>
      <c r="GWA2198" s="218"/>
      <c r="GWB2198" s="218"/>
      <c r="GWC2198" s="218"/>
      <c r="GWD2198" s="218"/>
      <c r="GWE2198" s="218"/>
      <c r="GWF2198" s="218"/>
      <c r="GWG2198" s="218"/>
      <c r="GWH2198" s="218"/>
      <c r="GWI2198" s="218"/>
      <c r="GWJ2198" s="218"/>
      <c r="GWK2198" s="218"/>
      <c r="GWL2198" s="218"/>
      <c r="GWM2198" s="218"/>
      <c r="GWN2198" s="218"/>
      <c r="GWO2198" s="218"/>
      <c r="GWP2198" s="218"/>
      <c r="GWQ2198" s="218"/>
      <c r="GWR2198" s="218"/>
      <c r="GWS2198" s="218"/>
      <c r="GWT2198" s="218"/>
      <c r="GWU2198" s="218"/>
      <c r="GWV2198" s="218"/>
      <c r="GWW2198" s="218"/>
      <c r="GWX2198" s="218"/>
      <c r="GWY2198" s="218"/>
      <c r="GWZ2198" s="218"/>
      <c r="GXA2198" s="218"/>
      <c r="GXB2198" s="218"/>
      <c r="GXC2198" s="218"/>
      <c r="GXD2198" s="218"/>
      <c r="GXE2198" s="218"/>
      <c r="GXF2198" s="218"/>
      <c r="GXG2198" s="218"/>
      <c r="GXH2198" s="218"/>
      <c r="GXI2198" s="218"/>
      <c r="GXJ2198" s="218"/>
      <c r="GXK2198" s="218"/>
      <c r="GXL2198" s="218"/>
      <c r="GXM2198" s="218"/>
      <c r="GXN2198" s="218"/>
      <c r="GXO2198" s="218"/>
      <c r="GXP2198" s="218"/>
      <c r="GXQ2198" s="218"/>
      <c r="GXR2198" s="218"/>
      <c r="GXS2198" s="218"/>
      <c r="GXT2198" s="218"/>
      <c r="GXU2198" s="218"/>
      <c r="GXV2198" s="218"/>
      <c r="GXW2198" s="218"/>
      <c r="GXX2198" s="218"/>
      <c r="GXY2198" s="218"/>
      <c r="GXZ2198" s="218"/>
      <c r="GYA2198" s="218"/>
      <c r="GYB2198" s="218"/>
      <c r="GYC2198" s="218"/>
      <c r="GYD2198" s="218"/>
      <c r="GYE2198" s="218"/>
      <c r="GYF2198" s="218"/>
      <c r="GYG2198" s="218"/>
      <c r="GYH2198" s="218"/>
      <c r="GYI2198" s="218"/>
      <c r="GYJ2198" s="218"/>
      <c r="GYK2198" s="218"/>
      <c r="GYL2198" s="218"/>
      <c r="GYM2198" s="218"/>
      <c r="GYN2198" s="218"/>
      <c r="GYO2198" s="218"/>
      <c r="GYP2198" s="218"/>
      <c r="GYQ2198" s="218"/>
      <c r="GYR2198" s="218"/>
      <c r="GYS2198" s="218"/>
      <c r="GYT2198" s="218"/>
      <c r="GYU2198" s="218"/>
      <c r="GYV2198" s="218"/>
      <c r="GYW2198" s="218"/>
      <c r="GYX2198" s="218"/>
      <c r="GYY2198" s="218"/>
      <c r="GYZ2198" s="218"/>
      <c r="GZA2198" s="218"/>
      <c r="GZB2198" s="218"/>
      <c r="GZC2198" s="218"/>
      <c r="GZD2198" s="218"/>
      <c r="GZE2198" s="218"/>
      <c r="GZF2198" s="218"/>
      <c r="GZG2198" s="218"/>
      <c r="GZH2198" s="218"/>
      <c r="GZI2198" s="218"/>
      <c r="GZJ2198" s="218"/>
      <c r="GZK2198" s="218"/>
      <c r="GZL2198" s="218"/>
      <c r="GZM2198" s="218"/>
      <c r="GZN2198" s="218"/>
      <c r="GZO2198" s="218"/>
      <c r="GZP2198" s="218"/>
      <c r="GZQ2198" s="218"/>
      <c r="GZR2198" s="218"/>
      <c r="GZS2198" s="218"/>
      <c r="GZT2198" s="218"/>
      <c r="GZU2198" s="218"/>
      <c r="GZV2198" s="218"/>
      <c r="GZW2198" s="218"/>
      <c r="GZX2198" s="218"/>
      <c r="GZY2198" s="218"/>
      <c r="GZZ2198" s="218"/>
      <c r="HAA2198" s="218"/>
      <c r="HAB2198" s="218"/>
      <c r="HAC2198" s="218"/>
      <c r="HAD2198" s="218"/>
      <c r="HAE2198" s="218"/>
      <c r="HAF2198" s="218"/>
      <c r="HAG2198" s="218"/>
      <c r="HAH2198" s="218"/>
      <c r="HAI2198" s="218"/>
      <c r="HAJ2198" s="218"/>
      <c r="HAK2198" s="218"/>
      <c r="HAL2198" s="218"/>
      <c r="HAM2198" s="218"/>
      <c r="HAN2198" s="218"/>
      <c r="HAO2198" s="218"/>
      <c r="HAP2198" s="218"/>
      <c r="HAQ2198" s="218"/>
      <c r="HAR2198" s="218"/>
      <c r="HAS2198" s="218"/>
      <c r="HAT2198" s="218"/>
      <c r="HAU2198" s="218"/>
      <c r="HAV2198" s="218"/>
      <c r="HAW2198" s="218"/>
      <c r="HAX2198" s="218"/>
      <c r="HAY2198" s="218"/>
      <c r="HAZ2198" s="218"/>
      <c r="HBA2198" s="218"/>
      <c r="HBB2198" s="218"/>
      <c r="HBC2198" s="218"/>
      <c r="HBD2198" s="218"/>
      <c r="HBE2198" s="218"/>
      <c r="HBF2198" s="218"/>
      <c r="HBG2198" s="218"/>
      <c r="HBH2198" s="218"/>
      <c r="HBI2198" s="218"/>
      <c r="HBJ2198" s="218"/>
      <c r="HBK2198" s="218"/>
      <c r="HBL2198" s="218"/>
      <c r="HBM2198" s="218"/>
      <c r="HBN2198" s="218"/>
      <c r="HBO2198" s="218"/>
      <c r="HBP2198" s="218"/>
      <c r="HBQ2198" s="218"/>
      <c r="HBR2198" s="218"/>
      <c r="HBS2198" s="218"/>
      <c r="HBT2198" s="218"/>
      <c r="HBU2198" s="218"/>
      <c r="HBV2198" s="218"/>
      <c r="HBW2198" s="218"/>
      <c r="HBX2198" s="218"/>
      <c r="HBY2198" s="218"/>
      <c r="HBZ2198" s="218"/>
      <c r="HCA2198" s="218"/>
      <c r="HCB2198" s="218"/>
      <c r="HCC2198" s="218"/>
      <c r="HCD2198" s="218"/>
      <c r="HCE2198" s="218"/>
      <c r="HCF2198" s="218"/>
      <c r="HCG2198" s="218"/>
      <c r="HCH2198" s="218"/>
      <c r="HCI2198" s="218"/>
      <c r="HCJ2198" s="218"/>
      <c r="HCK2198" s="218"/>
      <c r="HCL2198" s="218"/>
      <c r="HCM2198" s="218"/>
      <c r="HCN2198" s="218"/>
      <c r="HCO2198" s="218"/>
      <c r="HCP2198" s="218"/>
      <c r="HCQ2198" s="218"/>
      <c r="HCR2198" s="218"/>
      <c r="HCS2198" s="218"/>
      <c r="HCT2198" s="218"/>
      <c r="HCU2198" s="218"/>
      <c r="HCV2198" s="218"/>
      <c r="HCW2198" s="218"/>
      <c r="HCX2198" s="218"/>
      <c r="HCY2198" s="218"/>
      <c r="HCZ2198" s="218"/>
      <c r="HDA2198" s="218"/>
      <c r="HDB2198" s="218"/>
      <c r="HDC2198" s="218"/>
      <c r="HDD2198" s="218"/>
      <c r="HDE2198" s="218"/>
      <c r="HDF2198" s="218"/>
      <c r="HDG2198" s="218"/>
      <c r="HDH2198" s="218"/>
      <c r="HDI2198" s="218"/>
      <c r="HDJ2198" s="218"/>
      <c r="HDK2198" s="218"/>
      <c r="HDL2198" s="218"/>
      <c r="HDM2198" s="218"/>
      <c r="HDN2198" s="218"/>
      <c r="HDO2198" s="218"/>
      <c r="HDP2198" s="218"/>
      <c r="HDQ2198" s="218"/>
      <c r="HDR2198" s="218"/>
      <c r="HDS2198" s="218"/>
      <c r="HDT2198" s="218"/>
      <c r="HDU2198" s="218"/>
      <c r="HDV2198" s="218"/>
      <c r="HDW2198" s="218"/>
      <c r="HDX2198" s="218"/>
      <c r="HDY2198" s="218"/>
      <c r="HDZ2198" s="218"/>
      <c r="HEA2198" s="218"/>
      <c r="HEB2198" s="218"/>
      <c r="HEC2198" s="218"/>
      <c r="HED2198" s="218"/>
      <c r="HEE2198" s="218"/>
      <c r="HEF2198" s="218"/>
      <c r="HEG2198" s="218"/>
      <c r="HEH2198" s="218"/>
      <c r="HEI2198" s="218"/>
      <c r="HEJ2198" s="218"/>
      <c r="HEK2198" s="218"/>
      <c r="HEL2198" s="218"/>
      <c r="HEM2198" s="218"/>
      <c r="HEN2198" s="218"/>
      <c r="HEO2198" s="218"/>
      <c r="HEP2198" s="218"/>
      <c r="HEQ2198" s="218"/>
      <c r="HER2198" s="218"/>
      <c r="HES2198" s="218"/>
      <c r="HET2198" s="218"/>
      <c r="HEU2198" s="218"/>
      <c r="HEV2198" s="218"/>
      <c r="HEW2198" s="218"/>
      <c r="HEX2198" s="218"/>
      <c r="HEY2198" s="218"/>
      <c r="HEZ2198" s="218"/>
      <c r="HFA2198" s="218"/>
      <c r="HFB2198" s="218"/>
      <c r="HFC2198" s="218"/>
      <c r="HFD2198" s="218"/>
      <c r="HFE2198" s="218"/>
      <c r="HFF2198" s="218"/>
      <c r="HFG2198" s="218"/>
      <c r="HFH2198" s="218"/>
      <c r="HFI2198" s="218"/>
      <c r="HFJ2198" s="218"/>
      <c r="HFK2198" s="218"/>
      <c r="HFL2198" s="218"/>
      <c r="HFM2198" s="218"/>
      <c r="HFN2198" s="218"/>
      <c r="HFO2198" s="218"/>
      <c r="HFP2198" s="218"/>
      <c r="HFQ2198" s="218"/>
      <c r="HFR2198" s="218"/>
      <c r="HFS2198" s="218"/>
      <c r="HFT2198" s="218"/>
      <c r="HFU2198" s="218"/>
      <c r="HFV2198" s="218"/>
      <c r="HFW2198" s="218"/>
      <c r="HFX2198" s="218"/>
      <c r="HFY2198" s="218"/>
      <c r="HFZ2198" s="218"/>
      <c r="HGA2198" s="218"/>
      <c r="HGB2198" s="218"/>
      <c r="HGC2198" s="218"/>
      <c r="HGD2198" s="218"/>
      <c r="HGE2198" s="218"/>
      <c r="HGF2198" s="218"/>
      <c r="HGG2198" s="218"/>
      <c r="HGH2198" s="218"/>
      <c r="HGI2198" s="218"/>
      <c r="HGJ2198" s="218"/>
      <c r="HGK2198" s="218"/>
      <c r="HGL2198" s="218"/>
      <c r="HGM2198" s="218"/>
      <c r="HGN2198" s="218"/>
      <c r="HGO2198" s="218"/>
      <c r="HGP2198" s="218"/>
      <c r="HGQ2198" s="218"/>
      <c r="HGR2198" s="218"/>
      <c r="HGS2198" s="218"/>
      <c r="HGT2198" s="218"/>
      <c r="HGU2198" s="218"/>
      <c r="HGV2198" s="218"/>
      <c r="HGW2198" s="218"/>
      <c r="HGX2198" s="218"/>
      <c r="HGY2198" s="218"/>
      <c r="HGZ2198" s="218"/>
      <c r="HHA2198" s="218"/>
      <c r="HHB2198" s="218"/>
      <c r="HHC2198" s="218"/>
      <c r="HHD2198" s="218"/>
      <c r="HHE2198" s="218"/>
      <c r="HHF2198" s="218"/>
      <c r="HHG2198" s="218"/>
      <c r="HHH2198" s="218"/>
      <c r="HHI2198" s="218"/>
      <c r="HHJ2198" s="218"/>
      <c r="HHK2198" s="218"/>
      <c r="HHL2198" s="218"/>
      <c r="HHM2198" s="218"/>
      <c r="HHN2198" s="218"/>
      <c r="HHO2198" s="218"/>
      <c r="HHP2198" s="218"/>
      <c r="HHQ2198" s="218"/>
      <c r="HHR2198" s="218"/>
      <c r="HHS2198" s="218"/>
      <c r="HHT2198" s="218"/>
      <c r="HHU2198" s="218"/>
      <c r="HHV2198" s="218"/>
      <c r="HHW2198" s="218"/>
      <c r="HHX2198" s="218"/>
      <c r="HHY2198" s="218"/>
      <c r="HHZ2198" s="218"/>
      <c r="HIA2198" s="218"/>
      <c r="HIB2198" s="218"/>
      <c r="HIC2198" s="218"/>
      <c r="HID2198" s="218"/>
      <c r="HIE2198" s="218"/>
      <c r="HIF2198" s="218"/>
      <c r="HIG2198" s="218"/>
      <c r="HIH2198" s="218"/>
      <c r="HII2198" s="218"/>
      <c r="HIJ2198" s="218"/>
      <c r="HIK2198" s="218"/>
      <c r="HIL2198" s="218"/>
      <c r="HIM2198" s="218"/>
      <c r="HIN2198" s="218"/>
      <c r="HIO2198" s="218"/>
      <c r="HIP2198" s="218"/>
      <c r="HIQ2198" s="218"/>
      <c r="HIR2198" s="218"/>
      <c r="HIS2198" s="218"/>
      <c r="HIT2198" s="218"/>
      <c r="HIU2198" s="218"/>
      <c r="HIV2198" s="218"/>
      <c r="HIW2198" s="218"/>
      <c r="HIX2198" s="218"/>
      <c r="HIY2198" s="218"/>
      <c r="HIZ2198" s="218"/>
      <c r="HJA2198" s="218"/>
      <c r="HJB2198" s="218"/>
      <c r="HJC2198" s="218"/>
      <c r="HJD2198" s="218"/>
      <c r="HJE2198" s="218"/>
      <c r="HJF2198" s="218"/>
      <c r="HJG2198" s="218"/>
      <c r="HJH2198" s="218"/>
      <c r="HJI2198" s="218"/>
      <c r="HJJ2198" s="218"/>
      <c r="HJK2198" s="218"/>
      <c r="HJL2198" s="218"/>
      <c r="HJM2198" s="218"/>
      <c r="HJN2198" s="218"/>
      <c r="HJO2198" s="218"/>
      <c r="HJP2198" s="218"/>
      <c r="HJQ2198" s="218"/>
      <c r="HJR2198" s="218"/>
      <c r="HJS2198" s="218"/>
      <c r="HJT2198" s="218"/>
      <c r="HJU2198" s="218"/>
      <c r="HJV2198" s="218"/>
      <c r="HJW2198" s="218"/>
      <c r="HJX2198" s="218"/>
      <c r="HJY2198" s="218"/>
      <c r="HJZ2198" s="218"/>
      <c r="HKA2198" s="218"/>
      <c r="HKB2198" s="218"/>
      <c r="HKC2198" s="218"/>
      <c r="HKD2198" s="218"/>
      <c r="HKE2198" s="218"/>
      <c r="HKF2198" s="218"/>
      <c r="HKG2198" s="218"/>
      <c r="HKH2198" s="218"/>
      <c r="HKI2198" s="218"/>
      <c r="HKJ2198" s="218"/>
      <c r="HKK2198" s="218"/>
      <c r="HKL2198" s="218"/>
      <c r="HKM2198" s="218"/>
      <c r="HKN2198" s="218"/>
      <c r="HKO2198" s="218"/>
      <c r="HKP2198" s="218"/>
      <c r="HKQ2198" s="218"/>
      <c r="HKR2198" s="218"/>
      <c r="HKS2198" s="218"/>
      <c r="HKT2198" s="218"/>
      <c r="HKU2198" s="218"/>
      <c r="HKV2198" s="218"/>
      <c r="HKW2198" s="218"/>
      <c r="HKX2198" s="218"/>
      <c r="HKY2198" s="218"/>
      <c r="HKZ2198" s="218"/>
      <c r="HLA2198" s="218"/>
      <c r="HLB2198" s="218"/>
      <c r="HLC2198" s="218"/>
      <c r="HLD2198" s="218"/>
      <c r="HLE2198" s="218"/>
      <c r="HLF2198" s="218"/>
      <c r="HLG2198" s="218"/>
      <c r="HLH2198" s="218"/>
      <c r="HLI2198" s="218"/>
      <c r="HLJ2198" s="218"/>
      <c r="HLK2198" s="218"/>
      <c r="HLL2198" s="218"/>
      <c r="HLM2198" s="218"/>
      <c r="HLN2198" s="218"/>
      <c r="HLO2198" s="218"/>
      <c r="HLP2198" s="218"/>
      <c r="HLQ2198" s="218"/>
      <c r="HLR2198" s="218"/>
      <c r="HLS2198" s="218"/>
      <c r="HLT2198" s="218"/>
      <c r="HLU2198" s="218"/>
      <c r="HLV2198" s="218"/>
      <c r="HLW2198" s="218"/>
      <c r="HLX2198" s="218"/>
      <c r="HLY2198" s="218"/>
      <c r="HLZ2198" s="218"/>
      <c r="HMA2198" s="218"/>
      <c r="HMB2198" s="218"/>
      <c r="HMC2198" s="218"/>
      <c r="HMD2198" s="218"/>
      <c r="HME2198" s="218"/>
      <c r="HMF2198" s="218"/>
      <c r="HMG2198" s="218"/>
      <c r="HMH2198" s="218"/>
      <c r="HMI2198" s="218"/>
      <c r="HMJ2198" s="218"/>
      <c r="HMK2198" s="218"/>
      <c r="HML2198" s="218"/>
      <c r="HMM2198" s="218"/>
      <c r="HMN2198" s="218"/>
      <c r="HMO2198" s="218"/>
      <c r="HMP2198" s="218"/>
      <c r="HMQ2198" s="218"/>
      <c r="HMR2198" s="218"/>
      <c r="HMS2198" s="218"/>
      <c r="HMT2198" s="218"/>
      <c r="HMU2198" s="218"/>
      <c r="HMV2198" s="218"/>
      <c r="HMW2198" s="218"/>
      <c r="HMX2198" s="218"/>
      <c r="HMY2198" s="218"/>
      <c r="HMZ2198" s="218"/>
      <c r="HNA2198" s="218"/>
      <c r="HNB2198" s="218"/>
      <c r="HNC2198" s="218"/>
      <c r="HND2198" s="218"/>
      <c r="HNE2198" s="218"/>
      <c r="HNF2198" s="218"/>
      <c r="HNG2198" s="218"/>
      <c r="HNH2198" s="218"/>
      <c r="HNI2198" s="218"/>
      <c r="HNJ2198" s="218"/>
      <c r="HNK2198" s="218"/>
      <c r="HNL2198" s="218"/>
      <c r="HNM2198" s="218"/>
      <c r="HNN2198" s="218"/>
      <c r="HNO2198" s="218"/>
      <c r="HNP2198" s="218"/>
      <c r="HNQ2198" s="218"/>
      <c r="HNR2198" s="218"/>
      <c r="HNS2198" s="218"/>
      <c r="HNT2198" s="218"/>
      <c r="HNU2198" s="218"/>
      <c r="HNV2198" s="218"/>
      <c r="HNW2198" s="218"/>
      <c r="HNX2198" s="218"/>
      <c r="HNY2198" s="218"/>
      <c r="HNZ2198" s="218"/>
      <c r="HOA2198" s="218"/>
      <c r="HOB2198" s="218"/>
      <c r="HOC2198" s="218"/>
      <c r="HOD2198" s="218"/>
      <c r="HOE2198" s="218"/>
      <c r="HOF2198" s="218"/>
      <c r="HOG2198" s="218"/>
      <c r="HOH2198" s="218"/>
      <c r="HOI2198" s="218"/>
      <c r="HOJ2198" s="218"/>
      <c r="HOK2198" s="218"/>
      <c r="HOL2198" s="218"/>
      <c r="HOM2198" s="218"/>
      <c r="HON2198" s="218"/>
      <c r="HOO2198" s="218"/>
      <c r="HOP2198" s="218"/>
      <c r="HOQ2198" s="218"/>
      <c r="HOR2198" s="218"/>
      <c r="HOS2198" s="218"/>
      <c r="HOT2198" s="218"/>
      <c r="HOU2198" s="218"/>
      <c r="HOV2198" s="218"/>
      <c r="HOW2198" s="218"/>
      <c r="HOX2198" s="218"/>
      <c r="HOY2198" s="218"/>
      <c r="HOZ2198" s="218"/>
      <c r="HPA2198" s="218"/>
      <c r="HPB2198" s="218"/>
      <c r="HPC2198" s="218"/>
      <c r="HPD2198" s="218"/>
      <c r="HPE2198" s="218"/>
      <c r="HPF2198" s="218"/>
      <c r="HPG2198" s="218"/>
      <c r="HPH2198" s="218"/>
      <c r="HPI2198" s="218"/>
      <c r="HPJ2198" s="218"/>
      <c r="HPK2198" s="218"/>
      <c r="HPL2198" s="218"/>
      <c r="HPM2198" s="218"/>
      <c r="HPN2198" s="218"/>
      <c r="HPO2198" s="218"/>
      <c r="HPP2198" s="218"/>
      <c r="HPQ2198" s="218"/>
      <c r="HPR2198" s="218"/>
      <c r="HPS2198" s="218"/>
      <c r="HPT2198" s="218"/>
      <c r="HPU2198" s="218"/>
      <c r="HPV2198" s="218"/>
      <c r="HPW2198" s="218"/>
      <c r="HPX2198" s="218"/>
      <c r="HPY2198" s="218"/>
      <c r="HPZ2198" s="218"/>
      <c r="HQA2198" s="218"/>
      <c r="HQB2198" s="218"/>
      <c r="HQC2198" s="218"/>
      <c r="HQD2198" s="218"/>
      <c r="HQE2198" s="218"/>
      <c r="HQF2198" s="218"/>
      <c r="HQG2198" s="218"/>
      <c r="HQH2198" s="218"/>
      <c r="HQI2198" s="218"/>
      <c r="HQJ2198" s="218"/>
      <c r="HQK2198" s="218"/>
      <c r="HQL2198" s="218"/>
      <c r="HQM2198" s="218"/>
      <c r="HQN2198" s="218"/>
      <c r="HQO2198" s="218"/>
      <c r="HQP2198" s="218"/>
      <c r="HQQ2198" s="218"/>
      <c r="HQR2198" s="218"/>
      <c r="HQS2198" s="218"/>
      <c r="HQT2198" s="218"/>
      <c r="HQU2198" s="218"/>
      <c r="HQV2198" s="218"/>
      <c r="HQW2198" s="218"/>
      <c r="HQX2198" s="218"/>
      <c r="HQY2198" s="218"/>
      <c r="HQZ2198" s="218"/>
      <c r="HRA2198" s="218"/>
      <c r="HRB2198" s="218"/>
      <c r="HRC2198" s="218"/>
      <c r="HRD2198" s="218"/>
      <c r="HRE2198" s="218"/>
      <c r="HRF2198" s="218"/>
      <c r="HRG2198" s="218"/>
      <c r="HRH2198" s="218"/>
      <c r="HRI2198" s="218"/>
      <c r="HRJ2198" s="218"/>
      <c r="HRK2198" s="218"/>
      <c r="HRL2198" s="218"/>
      <c r="HRM2198" s="218"/>
      <c r="HRN2198" s="218"/>
      <c r="HRO2198" s="218"/>
      <c r="HRP2198" s="218"/>
      <c r="HRQ2198" s="218"/>
      <c r="HRR2198" s="218"/>
      <c r="HRS2198" s="218"/>
      <c r="HRT2198" s="218"/>
      <c r="HRU2198" s="218"/>
      <c r="HRV2198" s="218"/>
      <c r="HRW2198" s="218"/>
      <c r="HRX2198" s="218"/>
      <c r="HRY2198" s="218"/>
      <c r="HRZ2198" s="218"/>
      <c r="HSA2198" s="218"/>
      <c r="HSB2198" s="218"/>
      <c r="HSC2198" s="218"/>
      <c r="HSD2198" s="218"/>
      <c r="HSE2198" s="218"/>
      <c r="HSF2198" s="218"/>
      <c r="HSG2198" s="218"/>
      <c r="HSH2198" s="218"/>
      <c r="HSI2198" s="218"/>
      <c r="HSJ2198" s="218"/>
      <c r="HSK2198" s="218"/>
      <c r="HSL2198" s="218"/>
      <c r="HSM2198" s="218"/>
      <c r="HSN2198" s="218"/>
      <c r="HSO2198" s="218"/>
      <c r="HSP2198" s="218"/>
      <c r="HSQ2198" s="218"/>
      <c r="HSR2198" s="218"/>
      <c r="HSS2198" s="218"/>
      <c r="HST2198" s="218"/>
      <c r="HSU2198" s="218"/>
      <c r="HSV2198" s="218"/>
      <c r="HSW2198" s="218"/>
      <c r="HSX2198" s="218"/>
      <c r="HSY2198" s="218"/>
      <c r="HSZ2198" s="218"/>
      <c r="HTA2198" s="218"/>
      <c r="HTB2198" s="218"/>
      <c r="HTC2198" s="218"/>
      <c r="HTD2198" s="218"/>
      <c r="HTE2198" s="218"/>
      <c r="HTF2198" s="218"/>
      <c r="HTG2198" s="218"/>
      <c r="HTH2198" s="218"/>
      <c r="HTI2198" s="218"/>
      <c r="HTJ2198" s="218"/>
      <c r="HTK2198" s="218"/>
      <c r="HTL2198" s="218"/>
      <c r="HTM2198" s="218"/>
      <c r="HTN2198" s="218"/>
      <c r="HTO2198" s="218"/>
      <c r="HTP2198" s="218"/>
      <c r="HTQ2198" s="218"/>
      <c r="HTR2198" s="218"/>
      <c r="HTS2198" s="218"/>
      <c r="HTT2198" s="218"/>
      <c r="HTU2198" s="218"/>
      <c r="HTV2198" s="218"/>
      <c r="HTW2198" s="218"/>
      <c r="HTX2198" s="218"/>
      <c r="HTY2198" s="218"/>
      <c r="HTZ2198" s="218"/>
      <c r="HUA2198" s="218"/>
      <c r="HUB2198" s="218"/>
      <c r="HUC2198" s="218"/>
      <c r="HUD2198" s="218"/>
      <c r="HUE2198" s="218"/>
      <c r="HUF2198" s="218"/>
      <c r="HUG2198" s="218"/>
      <c r="HUH2198" s="218"/>
      <c r="HUI2198" s="218"/>
      <c r="HUJ2198" s="218"/>
      <c r="HUK2198" s="218"/>
      <c r="HUL2198" s="218"/>
      <c r="HUM2198" s="218"/>
      <c r="HUN2198" s="218"/>
      <c r="HUO2198" s="218"/>
      <c r="HUP2198" s="218"/>
      <c r="HUQ2198" s="218"/>
      <c r="HUR2198" s="218"/>
      <c r="HUS2198" s="218"/>
      <c r="HUT2198" s="218"/>
      <c r="HUU2198" s="218"/>
      <c r="HUV2198" s="218"/>
      <c r="HUW2198" s="218"/>
      <c r="HUX2198" s="218"/>
      <c r="HUY2198" s="218"/>
      <c r="HUZ2198" s="218"/>
      <c r="HVA2198" s="218"/>
      <c r="HVB2198" s="218"/>
      <c r="HVC2198" s="218"/>
      <c r="HVD2198" s="218"/>
      <c r="HVE2198" s="218"/>
      <c r="HVF2198" s="218"/>
      <c r="HVG2198" s="218"/>
      <c r="HVH2198" s="218"/>
      <c r="HVI2198" s="218"/>
      <c r="HVJ2198" s="218"/>
      <c r="HVK2198" s="218"/>
      <c r="HVL2198" s="218"/>
      <c r="HVM2198" s="218"/>
      <c r="HVN2198" s="218"/>
      <c r="HVO2198" s="218"/>
      <c r="HVP2198" s="218"/>
      <c r="HVQ2198" s="218"/>
      <c r="HVR2198" s="218"/>
      <c r="HVS2198" s="218"/>
      <c r="HVT2198" s="218"/>
      <c r="HVU2198" s="218"/>
      <c r="HVV2198" s="218"/>
      <c r="HVW2198" s="218"/>
      <c r="HVX2198" s="218"/>
      <c r="HVY2198" s="218"/>
      <c r="HVZ2198" s="218"/>
      <c r="HWA2198" s="218"/>
      <c r="HWB2198" s="218"/>
      <c r="HWC2198" s="218"/>
      <c r="HWD2198" s="218"/>
      <c r="HWE2198" s="218"/>
      <c r="HWF2198" s="218"/>
      <c r="HWG2198" s="218"/>
      <c r="HWH2198" s="218"/>
      <c r="HWI2198" s="218"/>
      <c r="HWJ2198" s="218"/>
      <c r="HWK2198" s="218"/>
      <c r="HWL2198" s="218"/>
      <c r="HWM2198" s="218"/>
      <c r="HWN2198" s="218"/>
      <c r="HWO2198" s="218"/>
      <c r="HWP2198" s="218"/>
      <c r="HWQ2198" s="218"/>
      <c r="HWR2198" s="218"/>
      <c r="HWS2198" s="218"/>
      <c r="HWT2198" s="218"/>
      <c r="HWU2198" s="218"/>
      <c r="HWV2198" s="218"/>
      <c r="HWW2198" s="218"/>
      <c r="HWX2198" s="218"/>
      <c r="HWY2198" s="218"/>
      <c r="HWZ2198" s="218"/>
      <c r="HXA2198" s="218"/>
      <c r="HXB2198" s="218"/>
      <c r="HXC2198" s="218"/>
      <c r="HXD2198" s="218"/>
      <c r="HXE2198" s="218"/>
      <c r="HXF2198" s="218"/>
      <c r="HXG2198" s="218"/>
      <c r="HXH2198" s="218"/>
      <c r="HXI2198" s="218"/>
      <c r="HXJ2198" s="218"/>
      <c r="HXK2198" s="218"/>
      <c r="HXL2198" s="218"/>
      <c r="HXM2198" s="218"/>
      <c r="HXN2198" s="218"/>
      <c r="HXO2198" s="218"/>
      <c r="HXP2198" s="218"/>
      <c r="HXQ2198" s="218"/>
      <c r="HXR2198" s="218"/>
      <c r="HXS2198" s="218"/>
      <c r="HXT2198" s="218"/>
      <c r="HXU2198" s="218"/>
      <c r="HXV2198" s="218"/>
      <c r="HXW2198" s="218"/>
      <c r="HXX2198" s="218"/>
      <c r="HXY2198" s="218"/>
      <c r="HXZ2198" s="218"/>
      <c r="HYA2198" s="218"/>
      <c r="HYB2198" s="218"/>
      <c r="HYC2198" s="218"/>
      <c r="HYD2198" s="218"/>
      <c r="HYE2198" s="218"/>
      <c r="HYF2198" s="218"/>
      <c r="HYG2198" s="218"/>
      <c r="HYH2198" s="218"/>
      <c r="HYI2198" s="218"/>
      <c r="HYJ2198" s="218"/>
      <c r="HYK2198" s="218"/>
      <c r="HYL2198" s="218"/>
      <c r="HYM2198" s="218"/>
      <c r="HYN2198" s="218"/>
      <c r="HYO2198" s="218"/>
      <c r="HYP2198" s="218"/>
      <c r="HYQ2198" s="218"/>
      <c r="HYR2198" s="218"/>
      <c r="HYS2198" s="218"/>
      <c r="HYT2198" s="218"/>
      <c r="HYU2198" s="218"/>
      <c r="HYV2198" s="218"/>
      <c r="HYW2198" s="218"/>
      <c r="HYX2198" s="218"/>
      <c r="HYY2198" s="218"/>
      <c r="HYZ2198" s="218"/>
      <c r="HZA2198" s="218"/>
      <c r="HZB2198" s="218"/>
      <c r="HZC2198" s="218"/>
      <c r="HZD2198" s="218"/>
      <c r="HZE2198" s="218"/>
      <c r="HZF2198" s="218"/>
      <c r="HZG2198" s="218"/>
      <c r="HZH2198" s="218"/>
      <c r="HZI2198" s="218"/>
      <c r="HZJ2198" s="218"/>
      <c r="HZK2198" s="218"/>
      <c r="HZL2198" s="218"/>
      <c r="HZM2198" s="218"/>
      <c r="HZN2198" s="218"/>
      <c r="HZO2198" s="218"/>
      <c r="HZP2198" s="218"/>
      <c r="HZQ2198" s="218"/>
      <c r="HZR2198" s="218"/>
      <c r="HZS2198" s="218"/>
      <c r="HZT2198" s="218"/>
      <c r="HZU2198" s="218"/>
      <c r="HZV2198" s="218"/>
      <c r="HZW2198" s="218"/>
      <c r="HZX2198" s="218"/>
      <c r="HZY2198" s="218"/>
      <c r="HZZ2198" s="218"/>
      <c r="IAA2198" s="218"/>
      <c r="IAB2198" s="218"/>
      <c r="IAC2198" s="218"/>
      <c r="IAD2198" s="218"/>
      <c r="IAE2198" s="218"/>
      <c r="IAF2198" s="218"/>
      <c r="IAG2198" s="218"/>
      <c r="IAH2198" s="218"/>
      <c r="IAI2198" s="218"/>
      <c r="IAJ2198" s="218"/>
      <c r="IAK2198" s="218"/>
      <c r="IAL2198" s="218"/>
      <c r="IAM2198" s="218"/>
      <c r="IAN2198" s="218"/>
      <c r="IAO2198" s="218"/>
      <c r="IAP2198" s="218"/>
      <c r="IAQ2198" s="218"/>
      <c r="IAR2198" s="218"/>
      <c r="IAS2198" s="218"/>
      <c r="IAT2198" s="218"/>
      <c r="IAU2198" s="218"/>
      <c r="IAV2198" s="218"/>
      <c r="IAW2198" s="218"/>
      <c r="IAX2198" s="218"/>
      <c r="IAY2198" s="218"/>
      <c r="IAZ2198" s="218"/>
      <c r="IBA2198" s="218"/>
      <c r="IBB2198" s="218"/>
      <c r="IBC2198" s="218"/>
      <c r="IBD2198" s="218"/>
      <c r="IBE2198" s="218"/>
      <c r="IBF2198" s="218"/>
      <c r="IBG2198" s="218"/>
      <c r="IBH2198" s="218"/>
      <c r="IBI2198" s="218"/>
      <c r="IBJ2198" s="218"/>
      <c r="IBK2198" s="218"/>
      <c r="IBL2198" s="218"/>
      <c r="IBM2198" s="218"/>
      <c r="IBN2198" s="218"/>
      <c r="IBO2198" s="218"/>
      <c r="IBP2198" s="218"/>
      <c r="IBQ2198" s="218"/>
      <c r="IBR2198" s="218"/>
      <c r="IBS2198" s="218"/>
      <c r="IBT2198" s="218"/>
      <c r="IBU2198" s="218"/>
      <c r="IBV2198" s="218"/>
      <c r="IBW2198" s="218"/>
      <c r="IBX2198" s="218"/>
      <c r="IBY2198" s="218"/>
      <c r="IBZ2198" s="218"/>
      <c r="ICA2198" s="218"/>
      <c r="ICB2198" s="218"/>
      <c r="ICC2198" s="218"/>
      <c r="ICD2198" s="218"/>
      <c r="ICE2198" s="218"/>
      <c r="ICF2198" s="218"/>
      <c r="ICG2198" s="218"/>
      <c r="ICH2198" s="218"/>
      <c r="ICI2198" s="218"/>
      <c r="ICJ2198" s="218"/>
      <c r="ICK2198" s="218"/>
      <c r="ICL2198" s="218"/>
      <c r="ICM2198" s="218"/>
      <c r="ICN2198" s="218"/>
      <c r="ICO2198" s="218"/>
      <c r="ICP2198" s="218"/>
      <c r="ICQ2198" s="218"/>
      <c r="ICR2198" s="218"/>
      <c r="ICS2198" s="218"/>
      <c r="ICT2198" s="218"/>
      <c r="ICU2198" s="218"/>
      <c r="ICV2198" s="218"/>
      <c r="ICW2198" s="218"/>
      <c r="ICX2198" s="218"/>
      <c r="ICY2198" s="218"/>
      <c r="ICZ2198" s="218"/>
      <c r="IDA2198" s="218"/>
      <c r="IDB2198" s="218"/>
      <c r="IDC2198" s="218"/>
      <c r="IDD2198" s="218"/>
      <c r="IDE2198" s="218"/>
      <c r="IDF2198" s="218"/>
      <c r="IDG2198" s="218"/>
      <c r="IDH2198" s="218"/>
      <c r="IDI2198" s="218"/>
      <c r="IDJ2198" s="218"/>
      <c r="IDK2198" s="218"/>
      <c r="IDL2198" s="218"/>
      <c r="IDM2198" s="218"/>
      <c r="IDN2198" s="218"/>
      <c r="IDO2198" s="218"/>
      <c r="IDP2198" s="218"/>
      <c r="IDQ2198" s="218"/>
      <c r="IDR2198" s="218"/>
      <c r="IDS2198" s="218"/>
      <c r="IDT2198" s="218"/>
      <c r="IDU2198" s="218"/>
      <c r="IDV2198" s="218"/>
      <c r="IDW2198" s="218"/>
      <c r="IDX2198" s="218"/>
      <c r="IDY2198" s="218"/>
      <c r="IDZ2198" s="218"/>
      <c r="IEA2198" s="218"/>
      <c r="IEB2198" s="218"/>
      <c r="IEC2198" s="218"/>
      <c r="IED2198" s="218"/>
      <c r="IEE2198" s="218"/>
      <c r="IEF2198" s="218"/>
      <c r="IEG2198" s="218"/>
      <c r="IEH2198" s="218"/>
      <c r="IEI2198" s="218"/>
      <c r="IEJ2198" s="218"/>
      <c r="IEK2198" s="218"/>
      <c r="IEL2198" s="218"/>
      <c r="IEM2198" s="218"/>
      <c r="IEN2198" s="218"/>
      <c r="IEO2198" s="218"/>
      <c r="IEP2198" s="218"/>
      <c r="IEQ2198" s="218"/>
      <c r="IER2198" s="218"/>
      <c r="IES2198" s="218"/>
      <c r="IET2198" s="218"/>
      <c r="IEU2198" s="218"/>
      <c r="IEV2198" s="218"/>
      <c r="IEW2198" s="218"/>
      <c r="IEX2198" s="218"/>
      <c r="IEY2198" s="218"/>
      <c r="IEZ2198" s="218"/>
      <c r="IFA2198" s="218"/>
      <c r="IFB2198" s="218"/>
      <c r="IFC2198" s="218"/>
      <c r="IFD2198" s="218"/>
      <c r="IFE2198" s="218"/>
      <c r="IFF2198" s="218"/>
      <c r="IFG2198" s="218"/>
      <c r="IFH2198" s="218"/>
      <c r="IFI2198" s="218"/>
      <c r="IFJ2198" s="218"/>
      <c r="IFK2198" s="218"/>
      <c r="IFL2198" s="218"/>
      <c r="IFM2198" s="218"/>
      <c r="IFN2198" s="218"/>
      <c r="IFO2198" s="218"/>
      <c r="IFP2198" s="218"/>
      <c r="IFQ2198" s="218"/>
      <c r="IFR2198" s="218"/>
      <c r="IFS2198" s="218"/>
      <c r="IFT2198" s="218"/>
      <c r="IFU2198" s="218"/>
      <c r="IFV2198" s="218"/>
      <c r="IFW2198" s="218"/>
      <c r="IFX2198" s="218"/>
      <c r="IFY2198" s="218"/>
      <c r="IFZ2198" s="218"/>
      <c r="IGA2198" s="218"/>
      <c r="IGB2198" s="218"/>
      <c r="IGC2198" s="218"/>
      <c r="IGD2198" s="218"/>
      <c r="IGE2198" s="218"/>
      <c r="IGF2198" s="218"/>
      <c r="IGG2198" s="218"/>
      <c r="IGH2198" s="218"/>
      <c r="IGI2198" s="218"/>
      <c r="IGJ2198" s="218"/>
      <c r="IGK2198" s="218"/>
      <c r="IGL2198" s="218"/>
      <c r="IGM2198" s="218"/>
      <c r="IGN2198" s="218"/>
      <c r="IGO2198" s="218"/>
      <c r="IGP2198" s="218"/>
      <c r="IGQ2198" s="218"/>
      <c r="IGR2198" s="218"/>
      <c r="IGS2198" s="218"/>
      <c r="IGT2198" s="218"/>
      <c r="IGU2198" s="218"/>
      <c r="IGV2198" s="218"/>
      <c r="IGW2198" s="218"/>
      <c r="IGX2198" s="218"/>
      <c r="IGY2198" s="218"/>
      <c r="IGZ2198" s="218"/>
      <c r="IHA2198" s="218"/>
      <c r="IHB2198" s="218"/>
      <c r="IHC2198" s="218"/>
      <c r="IHD2198" s="218"/>
      <c r="IHE2198" s="218"/>
      <c r="IHF2198" s="218"/>
      <c r="IHG2198" s="218"/>
      <c r="IHH2198" s="218"/>
      <c r="IHI2198" s="218"/>
      <c r="IHJ2198" s="218"/>
      <c r="IHK2198" s="218"/>
      <c r="IHL2198" s="218"/>
      <c r="IHM2198" s="218"/>
      <c r="IHN2198" s="218"/>
      <c r="IHO2198" s="218"/>
      <c r="IHP2198" s="218"/>
      <c r="IHQ2198" s="218"/>
      <c r="IHR2198" s="218"/>
      <c r="IHS2198" s="218"/>
      <c r="IHT2198" s="218"/>
      <c r="IHU2198" s="218"/>
      <c r="IHV2198" s="218"/>
      <c r="IHW2198" s="218"/>
      <c r="IHX2198" s="218"/>
      <c r="IHY2198" s="218"/>
      <c r="IHZ2198" s="218"/>
      <c r="IIA2198" s="218"/>
      <c r="IIB2198" s="218"/>
      <c r="IIC2198" s="218"/>
      <c r="IID2198" s="218"/>
      <c r="IIE2198" s="218"/>
      <c r="IIF2198" s="218"/>
      <c r="IIG2198" s="218"/>
      <c r="IIH2198" s="218"/>
      <c r="III2198" s="218"/>
      <c r="IIJ2198" s="218"/>
      <c r="IIK2198" s="218"/>
      <c r="IIL2198" s="218"/>
      <c r="IIM2198" s="218"/>
      <c r="IIN2198" s="218"/>
      <c r="IIO2198" s="218"/>
      <c r="IIP2198" s="218"/>
      <c r="IIQ2198" s="218"/>
      <c r="IIR2198" s="218"/>
      <c r="IIS2198" s="218"/>
      <c r="IIT2198" s="218"/>
      <c r="IIU2198" s="218"/>
      <c r="IIV2198" s="218"/>
      <c r="IIW2198" s="218"/>
      <c r="IIX2198" s="218"/>
      <c r="IIY2198" s="218"/>
      <c r="IIZ2198" s="218"/>
      <c r="IJA2198" s="218"/>
      <c r="IJB2198" s="218"/>
      <c r="IJC2198" s="218"/>
      <c r="IJD2198" s="218"/>
      <c r="IJE2198" s="218"/>
      <c r="IJF2198" s="218"/>
      <c r="IJG2198" s="218"/>
      <c r="IJH2198" s="218"/>
      <c r="IJI2198" s="218"/>
      <c r="IJJ2198" s="218"/>
      <c r="IJK2198" s="218"/>
      <c r="IJL2198" s="218"/>
      <c r="IJM2198" s="218"/>
      <c r="IJN2198" s="218"/>
      <c r="IJO2198" s="218"/>
      <c r="IJP2198" s="218"/>
      <c r="IJQ2198" s="218"/>
      <c r="IJR2198" s="218"/>
      <c r="IJS2198" s="218"/>
      <c r="IJT2198" s="218"/>
      <c r="IJU2198" s="218"/>
      <c r="IJV2198" s="218"/>
      <c r="IJW2198" s="218"/>
      <c r="IJX2198" s="218"/>
      <c r="IJY2198" s="218"/>
      <c r="IJZ2198" s="218"/>
      <c r="IKA2198" s="218"/>
      <c r="IKB2198" s="218"/>
      <c r="IKC2198" s="218"/>
      <c r="IKD2198" s="218"/>
      <c r="IKE2198" s="218"/>
      <c r="IKF2198" s="218"/>
      <c r="IKG2198" s="218"/>
      <c r="IKH2198" s="218"/>
      <c r="IKI2198" s="218"/>
      <c r="IKJ2198" s="218"/>
      <c r="IKK2198" s="218"/>
      <c r="IKL2198" s="218"/>
      <c r="IKM2198" s="218"/>
      <c r="IKN2198" s="218"/>
      <c r="IKO2198" s="218"/>
      <c r="IKP2198" s="218"/>
      <c r="IKQ2198" s="218"/>
      <c r="IKR2198" s="218"/>
      <c r="IKS2198" s="218"/>
      <c r="IKT2198" s="218"/>
      <c r="IKU2198" s="218"/>
      <c r="IKV2198" s="218"/>
      <c r="IKW2198" s="218"/>
      <c r="IKX2198" s="218"/>
      <c r="IKY2198" s="218"/>
      <c r="IKZ2198" s="218"/>
      <c r="ILA2198" s="218"/>
      <c r="ILB2198" s="218"/>
      <c r="ILC2198" s="218"/>
      <c r="ILD2198" s="218"/>
      <c r="ILE2198" s="218"/>
      <c r="ILF2198" s="218"/>
      <c r="ILG2198" s="218"/>
      <c r="ILH2198" s="218"/>
      <c r="ILI2198" s="218"/>
      <c r="ILJ2198" s="218"/>
      <c r="ILK2198" s="218"/>
      <c r="ILL2198" s="218"/>
      <c r="ILM2198" s="218"/>
      <c r="ILN2198" s="218"/>
      <c r="ILO2198" s="218"/>
      <c r="ILP2198" s="218"/>
      <c r="ILQ2198" s="218"/>
      <c r="ILR2198" s="218"/>
      <c r="ILS2198" s="218"/>
      <c r="ILT2198" s="218"/>
      <c r="ILU2198" s="218"/>
      <c r="ILV2198" s="218"/>
      <c r="ILW2198" s="218"/>
      <c r="ILX2198" s="218"/>
      <c r="ILY2198" s="218"/>
      <c r="ILZ2198" s="218"/>
      <c r="IMA2198" s="218"/>
      <c r="IMB2198" s="218"/>
      <c r="IMC2198" s="218"/>
      <c r="IMD2198" s="218"/>
      <c r="IME2198" s="218"/>
      <c r="IMF2198" s="218"/>
      <c r="IMG2198" s="218"/>
      <c r="IMH2198" s="218"/>
      <c r="IMI2198" s="218"/>
      <c r="IMJ2198" s="218"/>
      <c r="IMK2198" s="218"/>
      <c r="IML2198" s="218"/>
      <c r="IMM2198" s="218"/>
      <c r="IMN2198" s="218"/>
      <c r="IMO2198" s="218"/>
      <c r="IMP2198" s="218"/>
      <c r="IMQ2198" s="218"/>
      <c r="IMR2198" s="218"/>
      <c r="IMS2198" s="218"/>
      <c r="IMT2198" s="218"/>
      <c r="IMU2198" s="218"/>
      <c r="IMV2198" s="218"/>
      <c r="IMW2198" s="218"/>
      <c r="IMX2198" s="218"/>
      <c r="IMY2198" s="218"/>
      <c r="IMZ2198" s="218"/>
      <c r="INA2198" s="218"/>
      <c r="INB2198" s="218"/>
      <c r="INC2198" s="218"/>
      <c r="IND2198" s="218"/>
      <c r="INE2198" s="218"/>
      <c r="INF2198" s="218"/>
      <c r="ING2198" s="218"/>
      <c r="INH2198" s="218"/>
      <c r="INI2198" s="218"/>
      <c r="INJ2198" s="218"/>
      <c r="INK2198" s="218"/>
      <c r="INL2198" s="218"/>
      <c r="INM2198" s="218"/>
      <c r="INN2198" s="218"/>
      <c r="INO2198" s="218"/>
      <c r="INP2198" s="218"/>
      <c r="INQ2198" s="218"/>
      <c r="INR2198" s="218"/>
      <c r="INS2198" s="218"/>
      <c r="INT2198" s="218"/>
      <c r="INU2198" s="218"/>
      <c r="INV2198" s="218"/>
      <c r="INW2198" s="218"/>
      <c r="INX2198" s="218"/>
      <c r="INY2198" s="218"/>
      <c r="INZ2198" s="218"/>
      <c r="IOA2198" s="218"/>
      <c r="IOB2198" s="218"/>
      <c r="IOC2198" s="218"/>
      <c r="IOD2198" s="218"/>
      <c r="IOE2198" s="218"/>
      <c r="IOF2198" s="218"/>
      <c r="IOG2198" s="218"/>
      <c r="IOH2198" s="218"/>
      <c r="IOI2198" s="218"/>
      <c r="IOJ2198" s="218"/>
      <c r="IOK2198" s="218"/>
      <c r="IOL2198" s="218"/>
      <c r="IOM2198" s="218"/>
      <c r="ION2198" s="218"/>
      <c r="IOO2198" s="218"/>
      <c r="IOP2198" s="218"/>
      <c r="IOQ2198" s="218"/>
      <c r="IOR2198" s="218"/>
      <c r="IOS2198" s="218"/>
      <c r="IOT2198" s="218"/>
      <c r="IOU2198" s="218"/>
      <c r="IOV2198" s="218"/>
      <c r="IOW2198" s="218"/>
      <c r="IOX2198" s="218"/>
      <c r="IOY2198" s="218"/>
      <c r="IOZ2198" s="218"/>
      <c r="IPA2198" s="218"/>
      <c r="IPB2198" s="218"/>
      <c r="IPC2198" s="218"/>
      <c r="IPD2198" s="218"/>
      <c r="IPE2198" s="218"/>
      <c r="IPF2198" s="218"/>
      <c r="IPG2198" s="218"/>
      <c r="IPH2198" s="218"/>
      <c r="IPI2198" s="218"/>
      <c r="IPJ2198" s="218"/>
      <c r="IPK2198" s="218"/>
      <c r="IPL2198" s="218"/>
      <c r="IPM2198" s="218"/>
      <c r="IPN2198" s="218"/>
      <c r="IPO2198" s="218"/>
      <c r="IPP2198" s="218"/>
      <c r="IPQ2198" s="218"/>
      <c r="IPR2198" s="218"/>
      <c r="IPS2198" s="218"/>
      <c r="IPT2198" s="218"/>
      <c r="IPU2198" s="218"/>
      <c r="IPV2198" s="218"/>
      <c r="IPW2198" s="218"/>
      <c r="IPX2198" s="218"/>
      <c r="IPY2198" s="218"/>
      <c r="IPZ2198" s="218"/>
      <c r="IQA2198" s="218"/>
      <c r="IQB2198" s="218"/>
      <c r="IQC2198" s="218"/>
      <c r="IQD2198" s="218"/>
      <c r="IQE2198" s="218"/>
      <c r="IQF2198" s="218"/>
      <c r="IQG2198" s="218"/>
      <c r="IQH2198" s="218"/>
      <c r="IQI2198" s="218"/>
      <c r="IQJ2198" s="218"/>
      <c r="IQK2198" s="218"/>
      <c r="IQL2198" s="218"/>
      <c r="IQM2198" s="218"/>
      <c r="IQN2198" s="218"/>
      <c r="IQO2198" s="218"/>
      <c r="IQP2198" s="218"/>
      <c r="IQQ2198" s="218"/>
      <c r="IQR2198" s="218"/>
      <c r="IQS2198" s="218"/>
      <c r="IQT2198" s="218"/>
      <c r="IQU2198" s="218"/>
      <c r="IQV2198" s="218"/>
      <c r="IQW2198" s="218"/>
      <c r="IQX2198" s="218"/>
      <c r="IQY2198" s="218"/>
      <c r="IQZ2198" s="218"/>
      <c r="IRA2198" s="218"/>
      <c r="IRB2198" s="218"/>
      <c r="IRC2198" s="218"/>
      <c r="IRD2198" s="218"/>
      <c r="IRE2198" s="218"/>
      <c r="IRF2198" s="218"/>
      <c r="IRG2198" s="218"/>
      <c r="IRH2198" s="218"/>
      <c r="IRI2198" s="218"/>
      <c r="IRJ2198" s="218"/>
      <c r="IRK2198" s="218"/>
      <c r="IRL2198" s="218"/>
      <c r="IRM2198" s="218"/>
      <c r="IRN2198" s="218"/>
      <c r="IRO2198" s="218"/>
      <c r="IRP2198" s="218"/>
      <c r="IRQ2198" s="218"/>
      <c r="IRR2198" s="218"/>
      <c r="IRS2198" s="218"/>
      <c r="IRT2198" s="218"/>
      <c r="IRU2198" s="218"/>
      <c r="IRV2198" s="218"/>
      <c r="IRW2198" s="218"/>
      <c r="IRX2198" s="218"/>
      <c r="IRY2198" s="218"/>
      <c r="IRZ2198" s="218"/>
      <c r="ISA2198" s="218"/>
      <c r="ISB2198" s="218"/>
      <c r="ISC2198" s="218"/>
      <c r="ISD2198" s="218"/>
      <c r="ISE2198" s="218"/>
      <c r="ISF2198" s="218"/>
      <c r="ISG2198" s="218"/>
      <c r="ISH2198" s="218"/>
      <c r="ISI2198" s="218"/>
      <c r="ISJ2198" s="218"/>
      <c r="ISK2198" s="218"/>
      <c r="ISL2198" s="218"/>
      <c r="ISM2198" s="218"/>
      <c r="ISN2198" s="218"/>
      <c r="ISO2198" s="218"/>
      <c r="ISP2198" s="218"/>
      <c r="ISQ2198" s="218"/>
      <c r="ISR2198" s="218"/>
      <c r="ISS2198" s="218"/>
      <c r="IST2198" s="218"/>
      <c r="ISU2198" s="218"/>
      <c r="ISV2198" s="218"/>
      <c r="ISW2198" s="218"/>
      <c r="ISX2198" s="218"/>
      <c r="ISY2198" s="218"/>
      <c r="ISZ2198" s="218"/>
      <c r="ITA2198" s="218"/>
      <c r="ITB2198" s="218"/>
      <c r="ITC2198" s="218"/>
      <c r="ITD2198" s="218"/>
      <c r="ITE2198" s="218"/>
      <c r="ITF2198" s="218"/>
      <c r="ITG2198" s="218"/>
      <c r="ITH2198" s="218"/>
      <c r="ITI2198" s="218"/>
      <c r="ITJ2198" s="218"/>
      <c r="ITK2198" s="218"/>
      <c r="ITL2198" s="218"/>
      <c r="ITM2198" s="218"/>
      <c r="ITN2198" s="218"/>
      <c r="ITO2198" s="218"/>
      <c r="ITP2198" s="218"/>
      <c r="ITQ2198" s="218"/>
      <c r="ITR2198" s="218"/>
      <c r="ITS2198" s="218"/>
      <c r="ITT2198" s="218"/>
      <c r="ITU2198" s="218"/>
      <c r="ITV2198" s="218"/>
      <c r="ITW2198" s="218"/>
      <c r="ITX2198" s="218"/>
      <c r="ITY2198" s="218"/>
      <c r="ITZ2198" s="218"/>
      <c r="IUA2198" s="218"/>
      <c r="IUB2198" s="218"/>
      <c r="IUC2198" s="218"/>
      <c r="IUD2198" s="218"/>
      <c r="IUE2198" s="218"/>
      <c r="IUF2198" s="218"/>
      <c r="IUG2198" s="218"/>
      <c r="IUH2198" s="218"/>
      <c r="IUI2198" s="218"/>
      <c r="IUJ2198" s="218"/>
      <c r="IUK2198" s="218"/>
      <c r="IUL2198" s="218"/>
      <c r="IUM2198" s="218"/>
      <c r="IUN2198" s="218"/>
      <c r="IUO2198" s="218"/>
      <c r="IUP2198" s="218"/>
      <c r="IUQ2198" s="218"/>
      <c r="IUR2198" s="218"/>
      <c r="IUS2198" s="218"/>
      <c r="IUT2198" s="218"/>
      <c r="IUU2198" s="218"/>
      <c r="IUV2198" s="218"/>
      <c r="IUW2198" s="218"/>
      <c r="IUX2198" s="218"/>
      <c r="IUY2198" s="218"/>
      <c r="IUZ2198" s="218"/>
      <c r="IVA2198" s="218"/>
      <c r="IVB2198" s="218"/>
      <c r="IVC2198" s="218"/>
      <c r="IVD2198" s="218"/>
      <c r="IVE2198" s="218"/>
      <c r="IVF2198" s="218"/>
      <c r="IVG2198" s="218"/>
      <c r="IVH2198" s="218"/>
      <c r="IVI2198" s="218"/>
      <c r="IVJ2198" s="218"/>
      <c r="IVK2198" s="218"/>
      <c r="IVL2198" s="218"/>
      <c r="IVM2198" s="218"/>
      <c r="IVN2198" s="218"/>
      <c r="IVO2198" s="218"/>
      <c r="IVP2198" s="218"/>
      <c r="IVQ2198" s="218"/>
      <c r="IVR2198" s="218"/>
      <c r="IVS2198" s="218"/>
      <c r="IVT2198" s="218"/>
      <c r="IVU2198" s="218"/>
      <c r="IVV2198" s="218"/>
      <c r="IVW2198" s="218"/>
      <c r="IVX2198" s="218"/>
      <c r="IVY2198" s="218"/>
      <c r="IVZ2198" s="218"/>
      <c r="IWA2198" s="218"/>
      <c r="IWB2198" s="218"/>
      <c r="IWC2198" s="218"/>
      <c r="IWD2198" s="218"/>
      <c r="IWE2198" s="218"/>
      <c r="IWF2198" s="218"/>
      <c r="IWG2198" s="218"/>
      <c r="IWH2198" s="218"/>
      <c r="IWI2198" s="218"/>
      <c r="IWJ2198" s="218"/>
      <c r="IWK2198" s="218"/>
      <c r="IWL2198" s="218"/>
      <c r="IWM2198" s="218"/>
      <c r="IWN2198" s="218"/>
      <c r="IWO2198" s="218"/>
      <c r="IWP2198" s="218"/>
      <c r="IWQ2198" s="218"/>
      <c r="IWR2198" s="218"/>
      <c r="IWS2198" s="218"/>
      <c r="IWT2198" s="218"/>
      <c r="IWU2198" s="218"/>
      <c r="IWV2198" s="218"/>
      <c r="IWW2198" s="218"/>
      <c r="IWX2198" s="218"/>
      <c r="IWY2198" s="218"/>
      <c r="IWZ2198" s="218"/>
      <c r="IXA2198" s="218"/>
      <c r="IXB2198" s="218"/>
      <c r="IXC2198" s="218"/>
      <c r="IXD2198" s="218"/>
      <c r="IXE2198" s="218"/>
      <c r="IXF2198" s="218"/>
      <c r="IXG2198" s="218"/>
      <c r="IXH2198" s="218"/>
      <c r="IXI2198" s="218"/>
      <c r="IXJ2198" s="218"/>
      <c r="IXK2198" s="218"/>
      <c r="IXL2198" s="218"/>
      <c r="IXM2198" s="218"/>
      <c r="IXN2198" s="218"/>
      <c r="IXO2198" s="218"/>
      <c r="IXP2198" s="218"/>
      <c r="IXQ2198" s="218"/>
      <c r="IXR2198" s="218"/>
      <c r="IXS2198" s="218"/>
      <c r="IXT2198" s="218"/>
      <c r="IXU2198" s="218"/>
      <c r="IXV2198" s="218"/>
      <c r="IXW2198" s="218"/>
      <c r="IXX2198" s="218"/>
      <c r="IXY2198" s="218"/>
      <c r="IXZ2198" s="218"/>
      <c r="IYA2198" s="218"/>
      <c r="IYB2198" s="218"/>
      <c r="IYC2198" s="218"/>
      <c r="IYD2198" s="218"/>
      <c r="IYE2198" s="218"/>
      <c r="IYF2198" s="218"/>
      <c r="IYG2198" s="218"/>
      <c r="IYH2198" s="218"/>
      <c r="IYI2198" s="218"/>
      <c r="IYJ2198" s="218"/>
      <c r="IYK2198" s="218"/>
      <c r="IYL2198" s="218"/>
      <c r="IYM2198" s="218"/>
      <c r="IYN2198" s="218"/>
      <c r="IYO2198" s="218"/>
      <c r="IYP2198" s="218"/>
      <c r="IYQ2198" s="218"/>
      <c r="IYR2198" s="218"/>
      <c r="IYS2198" s="218"/>
      <c r="IYT2198" s="218"/>
      <c r="IYU2198" s="218"/>
      <c r="IYV2198" s="218"/>
      <c r="IYW2198" s="218"/>
      <c r="IYX2198" s="218"/>
      <c r="IYY2198" s="218"/>
      <c r="IYZ2198" s="218"/>
      <c r="IZA2198" s="218"/>
      <c r="IZB2198" s="218"/>
      <c r="IZC2198" s="218"/>
      <c r="IZD2198" s="218"/>
      <c r="IZE2198" s="218"/>
      <c r="IZF2198" s="218"/>
      <c r="IZG2198" s="218"/>
      <c r="IZH2198" s="218"/>
      <c r="IZI2198" s="218"/>
      <c r="IZJ2198" s="218"/>
      <c r="IZK2198" s="218"/>
      <c r="IZL2198" s="218"/>
      <c r="IZM2198" s="218"/>
      <c r="IZN2198" s="218"/>
      <c r="IZO2198" s="218"/>
      <c r="IZP2198" s="218"/>
      <c r="IZQ2198" s="218"/>
      <c r="IZR2198" s="218"/>
      <c r="IZS2198" s="218"/>
      <c r="IZT2198" s="218"/>
      <c r="IZU2198" s="218"/>
      <c r="IZV2198" s="218"/>
      <c r="IZW2198" s="218"/>
      <c r="IZX2198" s="218"/>
      <c r="IZY2198" s="218"/>
      <c r="IZZ2198" s="218"/>
      <c r="JAA2198" s="218"/>
      <c r="JAB2198" s="218"/>
      <c r="JAC2198" s="218"/>
      <c r="JAD2198" s="218"/>
      <c r="JAE2198" s="218"/>
      <c r="JAF2198" s="218"/>
      <c r="JAG2198" s="218"/>
      <c r="JAH2198" s="218"/>
      <c r="JAI2198" s="218"/>
      <c r="JAJ2198" s="218"/>
      <c r="JAK2198" s="218"/>
      <c r="JAL2198" s="218"/>
      <c r="JAM2198" s="218"/>
      <c r="JAN2198" s="218"/>
      <c r="JAO2198" s="218"/>
      <c r="JAP2198" s="218"/>
      <c r="JAQ2198" s="218"/>
      <c r="JAR2198" s="218"/>
      <c r="JAS2198" s="218"/>
      <c r="JAT2198" s="218"/>
      <c r="JAU2198" s="218"/>
      <c r="JAV2198" s="218"/>
      <c r="JAW2198" s="218"/>
      <c r="JAX2198" s="218"/>
      <c r="JAY2198" s="218"/>
      <c r="JAZ2198" s="218"/>
      <c r="JBA2198" s="218"/>
      <c r="JBB2198" s="218"/>
      <c r="JBC2198" s="218"/>
      <c r="JBD2198" s="218"/>
      <c r="JBE2198" s="218"/>
      <c r="JBF2198" s="218"/>
      <c r="JBG2198" s="218"/>
      <c r="JBH2198" s="218"/>
      <c r="JBI2198" s="218"/>
      <c r="JBJ2198" s="218"/>
      <c r="JBK2198" s="218"/>
      <c r="JBL2198" s="218"/>
      <c r="JBM2198" s="218"/>
      <c r="JBN2198" s="218"/>
      <c r="JBO2198" s="218"/>
      <c r="JBP2198" s="218"/>
      <c r="JBQ2198" s="218"/>
      <c r="JBR2198" s="218"/>
      <c r="JBS2198" s="218"/>
      <c r="JBT2198" s="218"/>
      <c r="JBU2198" s="218"/>
      <c r="JBV2198" s="218"/>
      <c r="JBW2198" s="218"/>
      <c r="JBX2198" s="218"/>
      <c r="JBY2198" s="218"/>
      <c r="JBZ2198" s="218"/>
      <c r="JCA2198" s="218"/>
      <c r="JCB2198" s="218"/>
      <c r="JCC2198" s="218"/>
      <c r="JCD2198" s="218"/>
      <c r="JCE2198" s="218"/>
      <c r="JCF2198" s="218"/>
      <c r="JCG2198" s="218"/>
      <c r="JCH2198" s="218"/>
      <c r="JCI2198" s="218"/>
      <c r="JCJ2198" s="218"/>
      <c r="JCK2198" s="218"/>
      <c r="JCL2198" s="218"/>
      <c r="JCM2198" s="218"/>
      <c r="JCN2198" s="218"/>
      <c r="JCO2198" s="218"/>
      <c r="JCP2198" s="218"/>
      <c r="JCQ2198" s="218"/>
      <c r="JCR2198" s="218"/>
      <c r="JCS2198" s="218"/>
      <c r="JCT2198" s="218"/>
      <c r="JCU2198" s="218"/>
      <c r="JCV2198" s="218"/>
      <c r="JCW2198" s="218"/>
      <c r="JCX2198" s="218"/>
      <c r="JCY2198" s="218"/>
      <c r="JCZ2198" s="218"/>
      <c r="JDA2198" s="218"/>
      <c r="JDB2198" s="218"/>
      <c r="JDC2198" s="218"/>
      <c r="JDD2198" s="218"/>
      <c r="JDE2198" s="218"/>
      <c r="JDF2198" s="218"/>
      <c r="JDG2198" s="218"/>
      <c r="JDH2198" s="218"/>
      <c r="JDI2198" s="218"/>
      <c r="JDJ2198" s="218"/>
      <c r="JDK2198" s="218"/>
      <c r="JDL2198" s="218"/>
      <c r="JDM2198" s="218"/>
      <c r="JDN2198" s="218"/>
      <c r="JDO2198" s="218"/>
      <c r="JDP2198" s="218"/>
      <c r="JDQ2198" s="218"/>
      <c r="JDR2198" s="218"/>
      <c r="JDS2198" s="218"/>
      <c r="JDT2198" s="218"/>
      <c r="JDU2198" s="218"/>
      <c r="JDV2198" s="218"/>
      <c r="JDW2198" s="218"/>
      <c r="JDX2198" s="218"/>
      <c r="JDY2198" s="218"/>
      <c r="JDZ2198" s="218"/>
      <c r="JEA2198" s="218"/>
      <c r="JEB2198" s="218"/>
      <c r="JEC2198" s="218"/>
      <c r="JED2198" s="218"/>
      <c r="JEE2198" s="218"/>
      <c r="JEF2198" s="218"/>
      <c r="JEG2198" s="218"/>
      <c r="JEH2198" s="218"/>
      <c r="JEI2198" s="218"/>
      <c r="JEJ2198" s="218"/>
      <c r="JEK2198" s="218"/>
      <c r="JEL2198" s="218"/>
      <c r="JEM2198" s="218"/>
      <c r="JEN2198" s="218"/>
      <c r="JEO2198" s="218"/>
      <c r="JEP2198" s="218"/>
      <c r="JEQ2198" s="218"/>
      <c r="JER2198" s="218"/>
      <c r="JES2198" s="218"/>
      <c r="JET2198" s="218"/>
      <c r="JEU2198" s="218"/>
      <c r="JEV2198" s="218"/>
      <c r="JEW2198" s="218"/>
      <c r="JEX2198" s="218"/>
      <c r="JEY2198" s="218"/>
      <c r="JEZ2198" s="218"/>
      <c r="JFA2198" s="218"/>
      <c r="JFB2198" s="218"/>
      <c r="JFC2198" s="218"/>
      <c r="JFD2198" s="218"/>
      <c r="JFE2198" s="218"/>
      <c r="JFF2198" s="218"/>
      <c r="JFG2198" s="218"/>
      <c r="JFH2198" s="218"/>
      <c r="JFI2198" s="218"/>
      <c r="JFJ2198" s="218"/>
      <c r="JFK2198" s="218"/>
      <c r="JFL2198" s="218"/>
      <c r="JFM2198" s="218"/>
      <c r="JFN2198" s="218"/>
      <c r="JFO2198" s="218"/>
      <c r="JFP2198" s="218"/>
      <c r="JFQ2198" s="218"/>
      <c r="JFR2198" s="218"/>
      <c r="JFS2198" s="218"/>
      <c r="JFT2198" s="218"/>
      <c r="JFU2198" s="218"/>
      <c r="JFV2198" s="218"/>
      <c r="JFW2198" s="218"/>
      <c r="JFX2198" s="218"/>
      <c r="JFY2198" s="218"/>
      <c r="JFZ2198" s="218"/>
      <c r="JGA2198" s="218"/>
      <c r="JGB2198" s="218"/>
      <c r="JGC2198" s="218"/>
      <c r="JGD2198" s="218"/>
      <c r="JGE2198" s="218"/>
      <c r="JGF2198" s="218"/>
      <c r="JGG2198" s="218"/>
      <c r="JGH2198" s="218"/>
      <c r="JGI2198" s="218"/>
      <c r="JGJ2198" s="218"/>
      <c r="JGK2198" s="218"/>
      <c r="JGL2198" s="218"/>
      <c r="JGM2198" s="218"/>
      <c r="JGN2198" s="218"/>
      <c r="JGO2198" s="218"/>
      <c r="JGP2198" s="218"/>
      <c r="JGQ2198" s="218"/>
      <c r="JGR2198" s="218"/>
      <c r="JGS2198" s="218"/>
      <c r="JGT2198" s="218"/>
      <c r="JGU2198" s="218"/>
      <c r="JGV2198" s="218"/>
      <c r="JGW2198" s="218"/>
      <c r="JGX2198" s="218"/>
      <c r="JGY2198" s="218"/>
      <c r="JGZ2198" s="218"/>
      <c r="JHA2198" s="218"/>
      <c r="JHB2198" s="218"/>
      <c r="JHC2198" s="218"/>
      <c r="JHD2198" s="218"/>
      <c r="JHE2198" s="218"/>
      <c r="JHF2198" s="218"/>
      <c r="JHG2198" s="218"/>
      <c r="JHH2198" s="218"/>
      <c r="JHI2198" s="218"/>
      <c r="JHJ2198" s="218"/>
      <c r="JHK2198" s="218"/>
      <c r="JHL2198" s="218"/>
      <c r="JHM2198" s="218"/>
      <c r="JHN2198" s="218"/>
      <c r="JHO2198" s="218"/>
      <c r="JHP2198" s="218"/>
      <c r="JHQ2198" s="218"/>
      <c r="JHR2198" s="218"/>
      <c r="JHS2198" s="218"/>
      <c r="JHT2198" s="218"/>
      <c r="JHU2198" s="218"/>
      <c r="JHV2198" s="218"/>
      <c r="JHW2198" s="218"/>
      <c r="JHX2198" s="218"/>
      <c r="JHY2198" s="218"/>
      <c r="JHZ2198" s="218"/>
      <c r="JIA2198" s="218"/>
      <c r="JIB2198" s="218"/>
      <c r="JIC2198" s="218"/>
      <c r="JID2198" s="218"/>
      <c r="JIE2198" s="218"/>
      <c r="JIF2198" s="218"/>
      <c r="JIG2198" s="218"/>
      <c r="JIH2198" s="218"/>
      <c r="JII2198" s="218"/>
      <c r="JIJ2198" s="218"/>
      <c r="JIK2198" s="218"/>
      <c r="JIL2198" s="218"/>
      <c r="JIM2198" s="218"/>
      <c r="JIN2198" s="218"/>
      <c r="JIO2198" s="218"/>
      <c r="JIP2198" s="218"/>
      <c r="JIQ2198" s="218"/>
      <c r="JIR2198" s="218"/>
      <c r="JIS2198" s="218"/>
      <c r="JIT2198" s="218"/>
      <c r="JIU2198" s="218"/>
      <c r="JIV2198" s="218"/>
      <c r="JIW2198" s="218"/>
      <c r="JIX2198" s="218"/>
      <c r="JIY2198" s="218"/>
      <c r="JIZ2198" s="218"/>
      <c r="JJA2198" s="218"/>
      <c r="JJB2198" s="218"/>
      <c r="JJC2198" s="218"/>
      <c r="JJD2198" s="218"/>
      <c r="JJE2198" s="218"/>
      <c r="JJF2198" s="218"/>
      <c r="JJG2198" s="218"/>
      <c r="JJH2198" s="218"/>
      <c r="JJI2198" s="218"/>
      <c r="JJJ2198" s="218"/>
      <c r="JJK2198" s="218"/>
      <c r="JJL2198" s="218"/>
      <c r="JJM2198" s="218"/>
      <c r="JJN2198" s="218"/>
      <c r="JJO2198" s="218"/>
      <c r="JJP2198" s="218"/>
      <c r="JJQ2198" s="218"/>
      <c r="JJR2198" s="218"/>
      <c r="JJS2198" s="218"/>
      <c r="JJT2198" s="218"/>
      <c r="JJU2198" s="218"/>
      <c r="JJV2198" s="218"/>
      <c r="JJW2198" s="218"/>
      <c r="JJX2198" s="218"/>
      <c r="JJY2198" s="218"/>
      <c r="JJZ2198" s="218"/>
      <c r="JKA2198" s="218"/>
      <c r="JKB2198" s="218"/>
      <c r="JKC2198" s="218"/>
      <c r="JKD2198" s="218"/>
      <c r="JKE2198" s="218"/>
      <c r="JKF2198" s="218"/>
      <c r="JKG2198" s="218"/>
      <c r="JKH2198" s="218"/>
      <c r="JKI2198" s="218"/>
      <c r="JKJ2198" s="218"/>
      <c r="JKK2198" s="218"/>
      <c r="JKL2198" s="218"/>
      <c r="JKM2198" s="218"/>
      <c r="JKN2198" s="218"/>
      <c r="JKO2198" s="218"/>
      <c r="JKP2198" s="218"/>
      <c r="JKQ2198" s="218"/>
      <c r="JKR2198" s="218"/>
      <c r="JKS2198" s="218"/>
      <c r="JKT2198" s="218"/>
      <c r="JKU2198" s="218"/>
      <c r="JKV2198" s="218"/>
      <c r="JKW2198" s="218"/>
      <c r="JKX2198" s="218"/>
      <c r="JKY2198" s="218"/>
      <c r="JKZ2198" s="218"/>
      <c r="JLA2198" s="218"/>
      <c r="JLB2198" s="218"/>
      <c r="JLC2198" s="218"/>
      <c r="JLD2198" s="218"/>
      <c r="JLE2198" s="218"/>
      <c r="JLF2198" s="218"/>
      <c r="JLG2198" s="218"/>
      <c r="JLH2198" s="218"/>
      <c r="JLI2198" s="218"/>
      <c r="JLJ2198" s="218"/>
      <c r="JLK2198" s="218"/>
      <c r="JLL2198" s="218"/>
      <c r="JLM2198" s="218"/>
      <c r="JLN2198" s="218"/>
      <c r="JLO2198" s="218"/>
      <c r="JLP2198" s="218"/>
      <c r="JLQ2198" s="218"/>
      <c r="JLR2198" s="218"/>
      <c r="JLS2198" s="218"/>
      <c r="JLT2198" s="218"/>
      <c r="JLU2198" s="218"/>
      <c r="JLV2198" s="218"/>
      <c r="JLW2198" s="218"/>
      <c r="JLX2198" s="218"/>
      <c r="JLY2198" s="218"/>
      <c r="JLZ2198" s="218"/>
      <c r="JMA2198" s="218"/>
      <c r="JMB2198" s="218"/>
      <c r="JMC2198" s="218"/>
      <c r="JMD2198" s="218"/>
      <c r="JME2198" s="218"/>
      <c r="JMF2198" s="218"/>
      <c r="JMG2198" s="218"/>
      <c r="JMH2198" s="218"/>
      <c r="JMI2198" s="218"/>
      <c r="JMJ2198" s="218"/>
      <c r="JMK2198" s="218"/>
      <c r="JML2198" s="218"/>
      <c r="JMM2198" s="218"/>
      <c r="JMN2198" s="218"/>
      <c r="JMO2198" s="218"/>
      <c r="JMP2198" s="218"/>
      <c r="JMQ2198" s="218"/>
      <c r="JMR2198" s="218"/>
      <c r="JMS2198" s="218"/>
      <c r="JMT2198" s="218"/>
      <c r="JMU2198" s="218"/>
      <c r="JMV2198" s="218"/>
      <c r="JMW2198" s="218"/>
      <c r="JMX2198" s="218"/>
      <c r="JMY2198" s="218"/>
      <c r="JMZ2198" s="218"/>
      <c r="JNA2198" s="218"/>
      <c r="JNB2198" s="218"/>
      <c r="JNC2198" s="218"/>
      <c r="JND2198" s="218"/>
      <c r="JNE2198" s="218"/>
      <c r="JNF2198" s="218"/>
      <c r="JNG2198" s="218"/>
      <c r="JNH2198" s="218"/>
      <c r="JNI2198" s="218"/>
      <c r="JNJ2198" s="218"/>
      <c r="JNK2198" s="218"/>
      <c r="JNL2198" s="218"/>
      <c r="JNM2198" s="218"/>
      <c r="JNN2198" s="218"/>
      <c r="JNO2198" s="218"/>
      <c r="JNP2198" s="218"/>
      <c r="JNQ2198" s="218"/>
      <c r="JNR2198" s="218"/>
      <c r="JNS2198" s="218"/>
      <c r="JNT2198" s="218"/>
      <c r="JNU2198" s="218"/>
      <c r="JNV2198" s="218"/>
      <c r="JNW2198" s="218"/>
      <c r="JNX2198" s="218"/>
      <c r="JNY2198" s="218"/>
      <c r="JNZ2198" s="218"/>
      <c r="JOA2198" s="218"/>
      <c r="JOB2198" s="218"/>
      <c r="JOC2198" s="218"/>
      <c r="JOD2198" s="218"/>
      <c r="JOE2198" s="218"/>
      <c r="JOF2198" s="218"/>
      <c r="JOG2198" s="218"/>
      <c r="JOH2198" s="218"/>
      <c r="JOI2198" s="218"/>
      <c r="JOJ2198" s="218"/>
      <c r="JOK2198" s="218"/>
      <c r="JOL2198" s="218"/>
      <c r="JOM2198" s="218"/>
      <c r="JON2198" s="218"/>
      <c r="JOO2198" s="218"/>
      <c r="JOP2198" s="218"/>
      <c r="JOQ2198" s="218"/>
      <c r="JOR2198" s="218"/>
      <c r="JOS2198" s="218"/>
      <c r="JOT2198" s="218"/>
      <c r="JOU2198" s="218"/>
      <c r="JOV2198" s="218"/>
      <c r="JOW2198" s="218"/>
      <c r="JOX2198" s="218"/>
      <c r="JOY2198" s="218"/>
      <c r="JOZ2198" s="218"/>
      <c r="JPA2198" s="218"/>
      <c r="JPB2198" s="218"/>
      <c r="JPC2198" s="218"/>
      <c r="JPD2198" s="218"/>
      <c r="JPE2198" s="218"/>
      <c r="JPF2198" s="218"/>
      <c r="JPG2198" s="218"/>
      <c r="JPH2198" s="218"/>
      <c r="JPI2198" s="218"/>
      <c r="JPJ2198" s="218"/>
      <c r="JPK2198" s="218"/>
      <c r="JPL2198" s="218"/>
      <c r="JPM2198" s="218"/>
      <c r="JPN2198" s="218"/>
      <c r="JPO2198" s="218"/>
      <c r="JPP2198" s="218"/>
      <c r="JPQ2198" s="218"/>
      <c r="JPR2198" s="218"/>
      <c r="JPS2198" s="218"/>
      <c r="JPT2198" s="218"/>
      <c r="JPU2198" s="218"/>
      <c r="JPV2198" s="218"/>
      <c r="JPW2198" s="218"/>
      <c r="JPX2198" s="218"/>
      <c r="JPY2198" s="218"/>
      <c r="JPZ2198" s="218"/>
      <c r="JQA2198" s="218"/>
      <c r="JQB2198" s="218"/>
      <c r="JQC2198" s="218"/>
      <c r="JQD2198" s="218"/>
      <c r="JQE2198" s="218"/>
      <c r="JQF2198" s="218"/>
      <c r="JQG2198" s="218"/>
      <c r="JQH2198" s="218"/>
      <c r="JQI2198" s="218"/>
      <c r="JQJ2198" s="218"/>
      <c r="JQK2198" s="218"/>
      <c r="JQL2198" s="218"/>
      <c r="JQM2198" s="218"/>
      <c r="JQN2198" s="218"/>
      <c r="JQO2198" s="218"/>
      <c r="JQP2198" s="218"/>
      <c r="JQQ2198" s="218"/>
      <c r="JQR2198" s="218"/>
      <c r="JQS2198" s="218"/>
      <c r="JQT2198" s="218"/>
      <c r="JQU2198" s="218"/>
      <c r="JQV2198" s="218"/>
      <c r="JQW2198" s="218"/>
      <c r="JQX2198" s="218"/>
      <c r="JQY2198" s="218"/>
      <c r="JQZ2198" s="218"/>
      <c r="JRA2198" s="218"/>
      <c r="JRB2198" s="218"/>
      <c r="JRC2198" s="218"/>
      <c r="JRD2198" s="218"/>
      <c r="JRE2198" s="218"/>
      <c r="JRF2198" s="218"/>
      <c r="JRG2198" s="218"/>
      <c r="JRH2198" s="218"/>
      <c r="JRI2198" s="218"/>
      <c r="JRJ2198" s="218"/>
      <c r="JRK2198" s="218"/>
      <c r="JRL2198" s="218"/>
      <c r="JRM2198" s="218"/>
      <c r="JRN2198" s="218"/>
      <c r="JRO2198" s="218"/>
      <c r="JRP2198" s="218"/>
      <c r="JRQ2198" s="218"/>
      <c r="JRR2198" s="218"/>
      <c r="JRS2198" s="218"/>
      <c r="JRT2198" s="218"/>
      <c r="JRU2198" s="218"/>
      <c r="JRV2198" s="218"/>
      <c r="JRW2198" s="218"/>
      <c r="JRX2198" s="218"/>
      <c r="JRY2198" s="218"/>
      <c r="JRZ2198" s="218"/>
      <c r="JSA2198" s="218"/>
      <c r="JSB2198" s="218"/>
      <c r="JSC2198" s="218"/>
      <c r="JSD2198" s="218"/>
      <c r="JSE2198" s="218"/>
      <c r="JSF2198" s="218"/>
      <c r="JSG2198" s="218"/>
      <c r="JSH2198" s="218"/>
      <c r="JSI2198" s="218"/>
      <c r="JSJ2198" s="218"/>
      <c r="JSK2198" s="218"/>
      <c r="JSL2198" s="218"/>
      <c r="JSM2198" s="218"/>
      <c r="JSN2198" s="218"/>
      <c r="JSO2198" s="218"/>
      <c r="JSP2198" s="218"/>
      <c r="JSQ2198" s="218"/>
      <c r="JSR2198" s="218"/>
      <c r="JSS2198" s="218"/>
      <c r="JST2198" s="218"/>
      <c r="JSU2198" s="218"/>
      <c r="JSV2198" s="218"/>
      <c r="JSW2198" s="218"/>
      <c r="JSX2198" s="218"/>
      <c r="JSY2198" s="218"/>
      <c r="JSZ2198" s="218"/>
      <c r="JTA2198" s="218"/>
      <c r="JTB2198" s="218"/>
      <c r="JTC2198" s="218"/>
      <c r="JTD2198" s="218"/>
      <c r="JTE2198" s="218"/>
      <c r="JTF2198" s="218"/>
      <c r="JTG2198" s="218"/>
      <c r="JTH2198" s="218"/>
      <c r="JTI2198" s="218"/>
      <c r="JTJ2198" s="218"/>
      <c r="JTK2198" s="218"/>
      <c r="JTL2198" s="218"/>
      <c r="JTM2198" s="218"/>
      <c r="JTN2198" s="218"/>
      <c r="JTO2198" s="218"/>
      <c r="JTP2198" s="218"/>
      <c r="JTQ2198" s="218"/>
      <c r="JTR2198" s="218"/>
      <c r="JTS2198" s="218"/>
      <c r="JTT2198" s="218"/>
      <c r="JTU2198" s="218"/>
      <c r="JTV2198" s="218"/>
      <c r="JTW2198" s="218"/>
      <c r="JTX2198" s="218"/>
      <c r="JTY2198" s="218"/>
      <c r="JTZ2198" s="218"/>
      <c r="JUA2198" s="218"/>
      <c r="JUB2198" s="218"/>
      <c r="JUC2198" s="218"/>
      <c r="JUD2198" s="218"/>
      <c r="JUE2198" s="218"/>
      <c r="JUF2198" s="218"/>
      <c r="JUG2198" s="218"/>
      <c r="JUH2198" s="218"/>
      <c r="JUI2198" s="218"/>
      <c r="JUJ2198" s="218"/>
      <c r="JUK2198" s="218"/>
      <c r="JUL2198" s="218"/>
      <c r="JUM2198" s="218"/>
      <c r="JUN2198" s="218"/>
      <c r="JUO2198" s="218"/>
      <c r="JUP2198" s="218"/>
      <c r="JUQ2198" s="218"/>
      <c r="JUR2198" s="218"/>
      <c r="JUS2198" s="218"/>
      <c r="JUT2198" s="218"/>
      <c r="JUU2198" s="218"/>
      <c r="JUV2198" s="218"/>
      <c r="JUW2198" s="218"/>
      <c r="JUX2198" s="218"/>
      <c r="JUY2198" s="218"/>
      <c r="JUZ2198" s="218"/>
      <c r="JVA2198" s="218"/>
      <c r="JVB2198" s="218"/>
      <c r="JVC2198" s="218"/>
      <c r="JVD2198" s="218"/>
      <c r="JVE2198" s="218"/>
      <c r="JVF2198" s="218"/>
      <c r="JVG2198" s="218"/>
      <c r="JVH2198" s="218"/>
      <c r="JVI2198" s="218"/>
      <c r="JVJ2198" s="218"/>
      <c r="JVK2198" s="218"/>
      <c r="JVL2198" s="218"/>
      <c r="JVM2198" s="218"/>
      <c r="JVN2198" s="218"/>
      <c r="JVO2198" s="218"/>
      <c r="JVP2198" s="218"/>
      <c r="JVQ2198" s="218"/>
      <c r="JVR2198" s="218"/>
      <c r="JVS2198" s="218"/>
      <c r="JVT2198" s="218"/>
      <c r="JVU2198" s="218"/>
      <c r="JVV2198" s="218"/>
      <c r="JVW2198" s="218"/>
      <c r="JVX2198" s="218"/>
      <c r="JVY2198" s="218"/>
      <c r="JVZ2198" s="218"/>
      <c r="JWA2198" s="218"/>
      <c r="JWB2198" s="218"/>
      <c r="JWC2198" s="218"/>
      <c r="JWD2198" s="218"/>
      <c r="JWE2198" s="218"/>
      <c r="JWF2198" s="218"/>
      <c r="JWG2198" s="218"/>
      <c r="JWH2198" s="218"/>
      <c r="JWI2198" s="218"/>
      <c r="JWJ2198" s="218"/>
      <c r="JWK2198" s="218"/>
      <c r="JWL2198" s="218"/>
      <c r="JWM2198" s="218"/>
      <c r="JWN2198" s="218"/>
      <c r="JWO2198" s="218"/>
      <c r="JWP2198" s="218"/>
      <c r="JWQ2198" s="218"/>
      <c r="JWR2198" s="218"/>
      <c r="JWS2198" s="218"/>
      <c r="JWT2198" s="218"/>
      <c r="JWU2198" s="218"/>
      <c r="JWV2198" s="218"/>
      <c r="JWW2198" s="218"/>
      <c r="JWX2198" s="218"/>
      <c r="JWY2198" s="218"/>
      <c r="JWZ2198" s="218"/>
      <c r="JXA2198" s="218"/>
      <c r="JXB2198" s="218"/>
      <c r="JXC2198" s="218"/>
      <c r="JXD2198" s="218"/>
      <c r="JXE2198" s="218"/>
      <c r="JXF2198" s="218"/>
      <c r="JXG2198" s="218"/>
      <c r="JXH2198" s="218"/>
      <c r="JXI2198" s="218"/>
      <c r="JXJ2198" s="218"/>
      <c r="JXK2198" s="218"/>
      <c r="JXL2198" s="218"/>
      <c r="JXM2198" s="218"/>
      <c r="JXN2198" s="218"/>
      <c r="JXO2198" s="218"/>
      <c r="JXP2198" s="218"/>
      <c r="JXQ2198" s="218"/>
      <c r="JXR2198" s="218"/>
      <c r="JXS2198" s="218"/>
      <c r="JXT2198" s="218"/>
      <c r="JXU2198" s="218"/>
      <c r="JXV2198" s="218"/>
      <c r="JXW2198" s="218"/>
      <c r="JXX2198" s="218"/>
      <c r="JXY2198" s="218"/>
      <c r="JXZ2198" s="218"/>
      <c r="JYA2198" s="218"/>
      <c r="JYB2198" s="218"/>
      <c r="JYC2198" s="218"/>
      <c r="JYD2198" s="218"/>
      <c r="JYE2198" s="218"/>
      <c r="JYF2198" s="218"/>
      <c r="JYG2198" s="218"/>
      <c r="JYH2198" s="218"/>
      <c r="JYI2198" s="218"/>
      <c r="JYJ2198" s="218"/>
      <c r="JYK2198" s="218"/>
      <c r="JYL2198" s="218"/>
      <c r="JYM2198" s="218"/>
      <c r="JYN2198" s="218"/>
      <c r="JYO2198" s="218"/>
      <c r="JYP2198" s="218"/>
      <c r="JYQ2198" s="218"/>
      <c r="JYR2198" s="218"/>
      <c r="JYS2198" s="218"/>
      <c r="JYT2198" s="218"/>
      <c r="JYU2198" s="218"/>
      <c r="JYV2198" s="218"/>
      <c r="JYW2198" s="218"/>
      <c r="JYX2198" s="218"/>
      <c r="JYY2198" s="218"/>
      <c r="JYZ2198" s="218"/>
      <c r="JZA2198" s="218"/>
      <c r="JZB2198" s="218"/>
      <c r="JZC2198" s="218"/>
      <c r="JZD2198" s="218"/>
      <c r="JZE2198" s="218"/>
      <c r="JZF2198" s="218"/>
      <c r="JZG2198" s="218"/>
      <c r="JZH2198" s="218"/>
      <c r="JZI2198" s="218"/>
      <c r="JZJ2198" s="218"/>
      <c r="JZK2198" s="218"/>
      <c r="JZL2198" s="218"/>
      <c r="JZM2198" s="218"/>
      <c r="JZN2198" s="218"/>
      <c r="JZO2198" s="218"/>
      <c r="JZP2198" s="218"/>
      <c r="JZQ2198" s="218"/>
      <c r="JZR2198" s="218"/>
      <c r="JZS2198" s="218"/>
      <c r="JZT2198" s="218"/>
      <c r="JZU2198" s="218"/>
      <c r="JZV2198" s="218"/>
      <c r="JZW2198" s="218"/>
      <c r="JZX2198" s="218"/>
      <c r="JZY2198" s="218"/>
      <c r="JZZ2198" s="218"/>
      <c r="KAA2198" s="218"/>
      <c r="KAB2198" s="218"/>
      <c r="KAC2198" s="218"/>
      <c r="KAD2198" s="218"/>
      <c r="KAE2198" s="218"/>
      <c r="KAF2198" s="218"/>
      <c r="KAG2198" s="218"/>
      <c r="KAH2198" s="218"/>
      <c r="KAI2198" s="218"/>
      <c r="KAJ2198" s="218"/>
      <c r="KAK2198" s="218"/>
      <c r="KAL2198" s="218"/>
      <c r="KAM2198" s="218"/>
      <c r="KAN2198" s="218"/>
      <c r="KAO2198" s="218"/>
      <c r="KAP2198" s="218"/>
      <c r="KAQ2198" s="218"/>
      <c r="KAR2198" s="218"/>
      <c r="KAS2198" s="218"/>
      <c r="KAT2198" s="218"/>
      <c r="KAU2198" s="218"/>
      <c r="KAV2198" s="218"/>
      <c r="KAW2198" s="218"/>
      <c r="KAX2198" s="218"/>
      <c r="KAY2198" s="218"/>
      <c r="KAZ2198" s="218"/>
      <c r="KBA2198" s="218"/>
      <c r="KBB2198" s="218"/>
      <c r="KBC2198" s="218"/>
      <c r="KBD2198" s="218"/>
      <c r="KBE2198" s="218"/>
      <c r="KBF2198" s="218"/>
      <c r="KBG2198" s="218"/>
      <c r="KBH2198" s="218"/>
      <c r="KBI2198" s="218"/>
      <c r="KBJ2198" s="218"/>
      <c r="KBK2198" s="218"/>
      <c r="KBL2198" s="218"/>
      <c r="KBM2198" s="218"/>
      <c r="KBN2198" s="218"/>
      <c r="KBO2198" s="218"/>
      <c r="KBP2198" s="218"/>
      <c r="KBQ2198" s="218"/>
      <c r="KBR2198" s="218"/>
      <c r="KBS2198" s="218"/>
      <c r="KBT2198" s="218"/>
      <c r="KBU2198" s="218"/>
      <c r="KBV2198" s="218"/>
      <c r="KBW2198" s="218"/>
      <c r="KBX2198" s="218"/>
      <c r="KBY2198" s="218"/>
      <c r="KBZ2198" s="218"/>
      <c r="KCA2198" s="218"/>
      <c r="KCB2198" s="218"/>
      <c r="KCC2198" s="218"/>
      <c r="KCD2198" s="218"/>
      <c r="KCE2198" s="218"/>
      <c r="KCF2198" s="218"/>
      <c r="KCG2198" s="218"/>
      <c r="KCH2198" s="218"/>
      <c r="KCI2198" s="218"/>
      <c r="KCJ2198" s="218"/>
      <c r="KCK2198" s="218"/>
      <c r="KCL2198" s="218"/>
      <c r="KCM2198" s="218"/>
      <c r="KCN2198" s="218"/>
      <c r="KCO2198" s="218"/>
      <c r="KCP2198" s="218"/>
      <c r="KCQ2198" s="218"/>
      <c r="KCR2198" s="218"/>
      <c r="KCS2198" s="218"/>
      <c r="KCT2198" s="218"/>
      <c r="KCU2198" s="218"/>
      <c r="KCV2198" s="218"/>
      <c r="KCW2198" s="218"/>
      <c r="KCX2198" s="218"/>
      <c r="KCY2198" s="218"/>
      <c r="KCZ2198" s="218"/>
      <c r="KDA2198" s="218"/>
      <c r="KDB2198" s="218"/>
      <c r="KDC2198" s="218"/>
      <c r="KDD2198" s="218"/>
      <c r="KDE2198" s="218"/>
      <c r="KDF2198" s="218"/>
      <c r="KDG2198" s="218"/>
      <c r="KDH2198" s="218"/>
      <c r="KDI2198" s="218"/>
      <c r="KDJ2198" s="218"/>
      <c r="KDK2198" s="218"/>
      <c r="KDL2198" s="218"/>
      <c r="KDM2198" s="218"/>
      <c r="KDN2198" s="218"/>
      <c r="KDO2198" s="218"/>
      <c r="KDP2198" s="218"/>
      <c r="KDQ2198" s="218"/>
      <c r="KDR2198" s="218"/>
      <c r="KDS2198" s="218"/>
      <c r="KDT2198" s="218"/>
      <c r="KDU2198" s="218"/>
      <c r="KDV2198" s="218"/>
      <c r="KDW2198" s="218"/>
      <c r="KDX2198" s="218"/>
      <c r="KDY2198" s="218"/>
      <c r="KDZ2198" s="218"/>
      <c r="KEA2198" s="218"/>
      <c r="KEB2198" s="218"/>
      <c r="KEC2198" s="218"/>
      <c r="KED2198" s="218"/>
      <c r="KEE2198" s="218"/>
      <c r="KEF2198" s="218"/>
      <c r="KEG2198" s="218"/>
      <c r="KEH2198" s="218"/>
      <c r="KEI2198" s="218"/>
      <c r="KEJ2198" s="218"/>
      <c r="KEK2198" s="218"/>
      <c r="KEL2198" s="218"/>
      <c r="KEM2198" s="218"/>
      <c r="KEN2198" s="218"/>
      <c r="KEO2198" s="218"/>
      <c r="KEP2198" s="218"/>
      <c r="KEQ2198" s="218"/>
      <c r="KER2198" s="218"/>
      <c r="KES2198" s="218"/>
      <c r="KET2198" s="218"/>
      <c r="KEU2198" s="218"/>
      <c r="KEV2198" s="218"/>
      <c r="KEW2198" s="218"/>
      <c r="KEX2198" s="218"/>
      <c r="KEY2198" s="218"/>
      <c r="KEZ2198" s="218"/>
      <c r="KFA2198" s="218"/>
      <c r="KFB2198" s="218"/>
      <c r="KFC2198" s="218"/>
      <c r="KFD2198" s="218"/>
      <c r="KFE2198" s="218"/>
      <c r="KFF2198" s="218"/>
      <c r="KFG2198" s="218"/>
      <c r="KFH2198" s="218"/>
      <c r="KFI2198" s="218"/>
      <c r="KFJ2198" s="218"/>
      <c r="KFK2198" s="218"/>
      <c r="KFL2198" s="218"/>
      <c r="KFM2198" s="218"/>
      <c r="KFN2198" s="218"/>
      <c r="KFO2198" s="218"/>
      <c r="KFP2198" s="218"/>
      <c r="KFQ2198" s="218"/>
      <c r="KFR2198" s="218"/>
      <c r="KFS2198" s="218"/>
      <c r="KFT2198" s="218"/>
      <c r="KFU2198" s="218"/>
      <c r="KFV2198" s="218"/>
      <c r="KFW2198" s="218"/>
      <c r="KFX2198" s="218"/>
      <c r="KFY2198" s="218"/>
      <c r="KFZ2198" s="218"/>
      <c r="KGA2198" s="218"/>
      <c r="KGB2198" s="218"/>
      <c r="KGC2198" s="218"/>
      <c r="KGD2198" s="218"/>
      <c r="KGE2198" s="218"/>
      <c r="KGF2198" s="218"/>
      <c r="KGG2198" s="218"/>
      <c r="KGH2198" s="218"/>
      <c r="KGI2198" s="218"/>
      <c r="KGJ2198" s="218"/>
      <c r="KGK2198" s="218"/>
      <c r="KGL2198" s="218"/>
      <c r="KGM2198" s="218"/>
      <c r="KGN2198" s="218"/>
      <c r="KGO2198" s="218"/>
      <c r="KGP2198" s="218"/>
      <c r="KGQ2198" s="218"/>
      <c r="KGR2198" s="218"/>
      <c r="KGS2198" s="218"/>
      <c r="KGT2198" s="218"/>
      <c r="KGU2198" s="218"/>
      <c r="KGV2198" s="218"/>
      <c r="KGW2198" s="218"/>
      <c r="KGX2198" s="218"/>
      <c r="KGY2198" s="218"/>
      <c r="KGZ2198" s="218"/>
      <c r="KHA2198" s="218"/>
      <c r="KHB2198" s="218"/>
      <c r="KHC2198" s="218"/>
      <c r="KHD2198" s="218"/>
      <c r="KHE2198" s="218"/>
      <c r="KHF2198" s="218"/>
      <c r="KHG2198" s="218"/>
      <c r="KHH2198" s="218"/>
      <c r="KHI2198" s="218"/>
      <c r="KHJ2198" s="218"/>
      <c r="KHK2198" s="218"/>
      <c r="KHL2198" s="218"/>
      <c r="KHM2198" s="218"/>
      <c r="KHN2198" s="218"/>
      <c r="KHO2198" s="218"/>
      <c r="KHP2198" s="218"/>
      <c r="KHQ2198" s="218"/>
      <c r="KHR2198" s="218"/>
      <c r="KHS2198" s="218"/>
      <c r="KHT2198" s="218"/>
      <c r="KHU2198" s="218"/>
      <c r="KHV2198" s="218"/>
      <c r="KHW2198" s="218"/>
      <c r="KHX2198" s="218"/>
      <c r="KHY2198" s="218"/>
      <c r="KHZ2198" s="218"/>
      <c r="KIA2198" s="218"/>
      <c r="KIB2198" s="218"/>
      <c r="KIC2198" s="218"/>
      <c r="KID2198" s="218"/>
      <c r="KIE2198" s="218"/>
      <c r="KIF2198" s="218"/>
      <c r="KIG2198" s="218"/>
      <c r="KIH2198" s="218"/>
      <c r="KII2198" s="218"/>
      <c r="KIJ2198" s="218"/>
      <c r="KIK2198" s="218"/>
      <c r="KIL2198" s="218"/>
      <c r="KIM2198" s="218"/>
      <c r="KIN2198" s="218"/>
      <c r="KIO2198" s="218"/>
      <c r="KIP2198" s="218"/>
      <c r="KIQ2198" s="218"/>
      <c r="KIR2198" s="218"/>
      <c r="KIS2198" s="218"/>
      <c r="KIT2198" s="218"/>
      <c r="KIU2198" s="218"/>
      <c r="KIV2198" s="218"/>
      <c r="KIW2198" s="218"/>
      <c r="KIX2198" s="218"/>
      <c r="KIY2198" s="218"/>
      <c r="KIZ2198" s="218"/>
      <c r="KJA2198" s="218"/>
      <c r="KJB2198" s="218"/>
      <c r="KJC2198" s="218"/>
      <c r="KJD2198" s="218"/>
      <c r="KJE2198" s="218"/>
      <c r="KJF2198" s="218"/>
      <c r="KJG2198" s="218"/>
      <c r="KJH2198" s="218"/>
      <c r="KJI2198" s="218"/>
      <c r="KJJ2198" s="218"/>
      <c r="KJK2198" s="218"/>
      <c r="KJL2198" s="218"/>
      <c r="KJM2198" s="218"/>
      <c r="KJN2198" s="218"/>
      <c r="KJO2198" s="218"/>
      <c r="KJP2198" s="218"/>
      <c r="KJQ2198" s="218"/>
      <c r="KJR2198" s="218"/>
      <c r="KJS2198" s="218"/>
      <c r="KJT2198" s="218"/>
      <c r="KJU2198" s="218"/>
      <c r="KJV2198" s="218"/>
      <c r="KJW2198" s="218"/>
      <c r="KJX2198" s="218"/>
      <c r="KJY2198" s="218"/>
      <c r="KJZ2198" s="218"/>
      <c r="KKA2198" s="218"/>
      <c r="KKB2198" s="218"/>
      <c r="KKC2198" s="218"/>
      <c r="KKD2198" s="218"/>
      <c r="KKE2198" s="218"/>
      <c r="KKF2198" s="218"/>
      <c r="KKG2198" s="218"/>
      <c r="KKH2198" s="218"/>
      <c r="KKI2198" s="218"/>
      <c r="KKJ2198" s="218"/>
      <c r="KKK2198" s="218"/>
      <c r="KKL2198" s="218"/>
      <c r="KKM2198" s="218"/>
      <c r="KKN2198" s="218"/>
      <c r="KKO2198" s="218"/>
      <c r="KKP2198" s="218"/>
      <c r="KKQ2198" s="218"/>
      <c r="KKR2198" s="218"/>
      <c r="KKS2198" s="218"/>
      <c r="KKT2198" s="218"/>
      <c r="KKU2198" s="218"/>
      <c r="KKV2198" s="218"/>
      <c r="KKW2198" s="218"/>
      <c r="KKX2198" s="218"/>
      <c r="KKY2198" s="218"/>
      <c r="KKZ2198" s="218"/>
      <c r="KLA2198" s="218"/>
      <c r="KLB2198" s="218"/>
      <c r="KLC2198" s="218"/>
      <c r="KLD2198" s="218"/>
      <c r="KLE2198" s="218"/>
      <c r="KLF2198" s="218"/>
      <c r="KLG2198" s="218"/>
      <c r="KLH2198" s="218"/>
      <c r="KLI2198" s="218"/>
      <c r="KLJ2198" s="218"/>
      <c r="KLK2198" s="218"/>
      <c r="KLL2198" s="218"/>
      <c r="KLM2198" s="218"/>
      <c r="KLN2198" s="218"/>
      <c r="KLO2198" s="218"/>
      <c r="KLP2198" s="218"/>
      <c r="KLQ2198" s="218"/>
      <c r="KLR2198" s="218"/>
      <c r="KLS2198" s="218"/>
      <c r="KLT2198" s="218"/>
      <c r="KLU2198" s="218"/>
      <c r="KLV2198" s="218"/>
      <c r="KLW2198" s="218"/>
      <c r="KLX2198" s="218"/>
      <c r="KLY2198" s="218"/>
      <c r="KLZ2198" s="218"/>
      <c r="KMA2198" s="218"/>
      <c r="KMB2198" s="218"/>
      <c r="KMC2198" s="218"/>
      <c r="KMD2198" s="218"/>
      <c r="KME2198" s="218"/>
      <c r="KMF2198" s="218"/>
      <c r="KMG2198" s="218"/>
      <c r="KMH2198" s="218"/>
      <c r="KMI2198" s="218"/>
      <c r="KMJ2198" s="218"/>
      <c r="KMK2198" s="218"/>
      <c r="KML2198" s="218"/>
      <c r="KMM2198" s="218"/>
      <c r="KMN2198" s="218"/>
      <c r="KMO2198" s="218"/>
      <c r="KMP2198" s="218"/>
      <c r="KMQ2198" s="218"/>
      <c r="KMR2198" s="218"/>
      <c r="KMS2198" s="218"/>
      <c r="KMT2198" s="218"/>
      <c r="KMU2198" s="218"/>
      <c r="KMV2198" s="218"/>
      <c r="KMW2198" s="218"/>
      <c r="KMX2198" s="218"/>
      <c r="KMY2198" s="218"/>
      <c r="KMZ2198" s="218"/>
      <c r="KNA2198" s="218"/>
      <c r="KNB2198" s="218"/>
      <c r="KNC2198" s="218"/>
      <c r="KND2198" s="218"/>
      <c r="KNE2198" s="218"/>
      <c r="KNF2198" s="218"/>
      <c r="KNG2198" s="218"/>
      <c r="KNH2198" s="218"/>
      <c r="KNI2198" s="218"/>
      <c r="KNJ2198" s="218"/>
      <c r="KNK2198" s="218"/>
      <c r="KNL2198" s="218"/>
      <c r="KNM2198" s="218"/>
      <c r="KNN2198" s="218"/>
      <c r="KNO2198" s="218"/>
      <c r="KNP2198" s="218"/>
      <c r="KNQ2198" s="218"/>
      <c r="KNR2198" s="218"/>
      <c r="KNS2198" s="218"/>
      <c r="KNT2198" s="218"/>
      <c r="KNU2198" s="218"/>
      <c r="KNV2198" s="218"/>
      <c r="KNW2198" s="218"/>
      <c r="KNX2198" s="218"/>
      <c r="KNY2198" s="218"/>
      <c r="KNZ2198" s="218"/>
      <c r="KOA2198" s="218"/>
      <c r="KOB2198" s="218"/>
      <c r="KOC2198" s="218"/>
      <c r="KOD2198" s="218"/>
      <c r="KOE2198" s="218"/>
      <c r="KOF2198" s="218"/>
      <c r="KOG2198" s="218"/>
      <c r="KOH2198" s="218"/>
      <c r="KOI2198" s="218"/>
      <c r="KOJ2198" s="218"/>
      <c r="KOK2198" s="218"/>
      <c r="KOL2198" s="218"/>
      <c r="KOM2198" s="218"/>
      <c r="KON2198" s="218"/>
      <c r="KOO2198" s="218"/>
      <c r="KOP2198" s="218"/>
      <c r="KOQ2198" s="218"/>
      <c r="KOR2198" s="218"/>
      <c r="KOS2198" s="218"/>
      <c r="KOT2198" s="218"/>
      <c r="KOU2198" s="218"/>
      <c r="KOV2198" s="218"/>
      <c r="KOW2198" s="218"/>
      <c r="KOX2198" s="218"/>
      <c r="KOY2198" s="218"/>
      <c r="KOZ2198" s="218"/>
      <c r="KPA2198" s="218"/>
      <c r="KPB2198" s="218"/>
      <c r="KPC2198" s="218"/>
      <c r="KPD2198" s="218"/>
      <c r="KPE2198" s="218"/>
      <c r="KPF2198" s="218"/>
      <c r="KPG2198" s="218"/>
      <c r="KPH2198" s="218"/>
      <c r="KPI2198" s="218"/>
      <c r="KPJ2198" s="218"/>
      <c r="KPK2198" s="218"/>
      <c r="KPL2198" s="218"/>
      <c r="KPM2198" s="218"/>
      <c r="KPN2198" s="218"/>
      <c r="KPO2198" s="218"/>
      <c r="KPP2198" s="218"/>
      <c r="KPQ2198" s="218"/>
      <c r="KPR2198" s="218"/>
      <c r="KPS2198" s="218"/>
      <c r="KPT2198" s="218"/>
      <c r="KPU2198" s="218"/>
      <c r="KPV2198" s="218"/>
      <c r="KPW2198" s="218"/>
      <c r="KPX2198" s="218"/>
      <c r="KPY2198" s="218"/>
      <c r="KPZ2198" s="218"/>
      <c r="KQA2198" s="218"/>
      <c r="KQB2198" s="218"/>
      <c r="KQC2198" s="218"/>
      <c r="KQD2198" s="218"/>
      <c r="KQE2198" s="218"/>
      <c r="KQF2198" s="218"/>
      <c r="KQG2198" s="218"/>
      <c r="KQH2198" s="218"/>
      <c r="KQI2198" s="218"/>
      <c r="KQJ2198" s="218"/>
      <c r="KQK2198" s="218"/>
      <c r="KQL2198" s="218"/>
      <c r="KQM2198" s="218"/>
      <c r="KQN2198" s="218"/>
      <c r="KQO2198" s="218"/>
      <c r="KQP2198" s="218"/>
      <c r="KQQ2198" s="218"/>
      <c r="KQR2198" s="218"/>
      <c r="KQS2198" s="218"/>
      <c r="KQT2198" s="218"/>
      <c r="KQU2198" s="218"/>
      <c r="KQV2198" s="218"/>
      <c r="KQW2198" s="218"/>
      <c r="KQX2198" s="218"/>
      <c r="KQY2198" s="218"/>
      <c r="KQZ2198" s="218"/>
      <c r="KRA2198" s="218"/>
      <c r="KRB2198" s="218"/>
      <c r="KRC2198" s="218"/>
      <c r="KRD2198" s="218"/>
      <c r="KRE2198" s="218"/>
      <c r="KRF2198" s="218"/>
      <c r="KRG2198" s="218"/>
      <c r="KRH2198" s="218"/>
      <c r="KRI2198" s="218"/>
      <c r="KRJ2198" s="218"/>
      <c r="KRK2198" s="218"/>
      <c r="KRL2198" s="218"/>
      <c r="KRM2198" s="218"/>
      <c r="KRN2198" s="218"/>
      <c r="KRO2198" s="218"/>
      <c r="KRP2198" s="218"/>
      <c r="KRQ2198" s="218"/>
      <c r="KRR2198" s="218"/>
      <c r="KRS2198" s="218"/>
      <c r="KRT2198" s="218"/>
      <c r="KRU2198" s="218"/>
      <c r="KRV2198" s="218"/>
      <c r="KRW2198" s="218"/>
      <c r="KRX2198" s="218"/>
      <c r="KRY2198" s="218"/>
      <c r="KRZ2198" s="218"/>
      <c r="KSA2198" s="218"/>
      <c r="KSB2198" s="218"/>
      <c r="KSC2198" s="218"/>
      <c r="KSD2198" s="218"/>
      <c r="KSE2198" s="218"/>
      <c r="KSF2198" s="218"/>
      <c r="KSG2198" s="218"/>
      <c r="KSH2198" s="218"/>
      <c r="KSI2198" s="218"/>
      <c r="KSJ2198" s="218"/>
      <c r="KSK2198" s="218"/>
      <c r="KSL2198" s="218"/>
      <c r="KSM2198" s="218"/>
      <c r="KSN2198" s="218"/>
      <c r="KSO2198" s="218"/>
      <c r="KSP2198" s="218"/>
      <c r="KSQ2198" s="218"/>
      <c r="KSR2198" s="218"/>
      <c r="KSS2198" s="218"/>
      <c r="KST2198" s="218"/>
      <c r="KSU2198" s="218"/>
      <c r="KSV2198" s="218"/>
      <c r="KSW2198" s="218"/>
      <c r="KSX2198" s="218"/>
      <c r="KSY2198" s="218"/>
      <c r="KSZ2198" s="218"/>
      <c r="KTA2198" s="218"/>
      <c r="KTB2198" s="218"/>
      <c r="KTC2198" s="218"/>
      <c r="KTD2198" s="218"/>
      <c r="KTE2198" s="218"/>
      <c r="KTF2198" s="218"/>
      <c r="KTG2198" s="218"/>
      <c r="KTH2198" s="218"/>
      <c r="KTI2198" s="218"/>
      <c r="KTJ2198" s="218"/>
      <c r="KTK2198" s="218"/>
      <c r="KTL2198" s="218"/>
      <c r="KTM2198" s="218"/>
      <c r="KTN2198" s="218"/>
      <c r="KTO2198" s="218"/>
      <c r="KTP2198" s="218"/>
      <c r="KTQ2198" s="218"/>
      <c r="KTR2198" s="218"/>
      <c r="KTS2198" s="218"/>
      <c r="KTT2198" s="218"/>
      <c r="KTU2198" s="218"/>
      <c r="KTV2198" s="218"/>
      <c r="KTW2198" s="218"/>
      <c r="KTX2198" s="218"/>
      <c r="KTY2198" s="218"/>
      <c r="KTZ2198" s="218"/>
      <c r="KUA2198" s="218"/>
      <c r="KUB2198" s="218"/>
      <c r="KUC2198" s="218"/>
      <c r="KUD2198" s="218"/>
      <c r="KUE2198" s="218"/>
      <c r="KUF2198" s="218"/>
      <c r="KUG2198" s="218"/>
      <c r="KUH2198" s="218"/>
      <c r="KUI2198" s="218"/>
      <c r="KUJ2198" s="218"/>
      <c r="KUK2198" s="218"/>
      <c r="KUL2198" s="218"/>
      <c r="KUM2198" s="218"/>
      <c r="KUN2198" s="218"/>
      <c r="KUO2198" s="218"/>
      <c r="KUP2198" s="218"/>
      <c r="KUQ2198" s="218"/>
      <c r="KUR2198" s="218"/>
      <c r="KUS2198" s="218"/>
      <c r="KUT2198" s="218"/>
      <c r="KUU2198" s="218"/>
      <c r="KUV2198" s="218"/>
      <c r="KUW2198" s="218"/>
      <c r="KUX2198" s="218"/>
      <c r="KUY2198" s="218"/>
      <c r="KUZ2198" s="218"/>
      <c r="KVA2198" s="218"/>
      <c r="KVB2198" s="218"/>
      <c r="KVC2198" s="218"/>
      <c r="KVD2198" s="218"/>
      <c r="KVE2198" s="218"/>
      <c r="KVF2198" s="218"/>
      <c r="KVG2198" s="218"/>
      <c r="KVH2198" s="218"/>
      <c r="KVI2198" s="218"/>
      <c r="KVJ2198" s="218"/>
      <c r="KVK2198" s="218"/>
      <c r="KVL2198" s="218"/>
      <c r="KVM2198" s="218"/>
      <c r="KVN2198" s="218"/>
      <c r="KVO2198" s="218"/>
      <c r="KVP2198" s="218"/>
      <c r="KVQ2198" s="218"/>
      <c r="KVR2198" s="218"/>
      <c r="KVS2198" s="218"/>
      <c r="KVT2198" s="218"/>
      <c r="KVU2198" s="218"/>
      <c r="KVV2198" s="218"/>
      <c r="KVW2198" s="218"/>
      <c r="KVX2198" s="218"/>
      <c r="KVY2198" s="218"/>
      <c r="KVZ2198" s="218"/>
      <c r="KWA2198" s="218"/>
      <c r="KWB2198" s="218"/>
      <c r="KWC2198" s="218"/>
      <c r="KWD2198" s="218"/>
      <c r="KWE2198" s="218"/>
      <c r="KWF2198" s="218"/>
      <c r="KWG2198" s="218"/>
      <c r="KWH2198" s="218"/>
      <c r="KWI2198" s="218"/>
      <c r="KWJ2198" s="218"/>
      <c r="KWK2198" s="218"/>
      <c r="KWL2198" s="218"/>
      <c r="KWM2198" s="218"/>
      <c r="KWN2198" s="218"/>
      <c r="KWO2198" s="218"/>
      <c r="KWP2198" s="218"/>
      <c r="KWQ2198" s="218"/>
      <c r="KWR2198" s="218"/>
      <c r="KWS2198" s="218"/>
      <c r="KWT2198" s="218"/>
      <c r="KWU2198" s="218"/>
      <c r="KWV2198" s="218"/>
      <c r="KWW2198" s="218"/>
      <c r="KWX2198" s="218"/>
      <c r="KWY2198" s="218"/>
      <c r="KWZ2198" s="218"/>
      <c r="KXA2198" s="218"/>
      <c r="KXB2198" s="218"/>
      <c r="KXC2198" s="218"/>
      <c r="KXD2198" s="218"/>
      <c r="KXE2198" s="218"/>
      <c r="KXF2198" s="218"/>
      <c r="KXG2198" s="218"/>
      <c r="KXH2198" s="218"/>
      <c r="KXI2198" s="218"/>
      <c r="KXJ2198" s="218"/>
      <c r="KXK2198" s="218"/>
      <c r="KXL2198" s="218"/>
      <c r="KXM2198" s="218"/>
      <c r="KXN2198" s="218"/>
      <c r="KXO2198" s="218"/>
      <c r="KXP2198" s="218"/>
      <c r="KXQ2198" s="218"/>
      <c r="KXR2198" s="218"/>
      <c r="KXS2198" s="218"/>
      <c r="KXT2198" s="218"/>
      <c r="KXU2198" s="218"/>
      <c r="KXV2198" s="218"/>
      <c r="KXW2198" s="218"/>
      <c r="KXX2198" s="218"/>
      <c r="KXY2198" s="218"/>
      <c r="KXZ2198" s="218"/>
      <c r="KYA2198" s="218"/>
      <c r="KYB2198" s="218"/>
      <c r="KYC2198" s="218"/>
      <c r="KYD2198" s="218"/>
      <c r="KYE2198" s="218"/>
      <c r="KYF2198" s="218"/>
      <c r="KYG2198" s="218"/>
      <c r="KYH2198" s="218"/>
      <c r="KYI2198" s="218"/>
      <c r="KYJ2198" s="218"/>
      <c r="KYK2198" s="218"/>
      <c r="KYL2198" s="218"/>
      <c r="KYM2198" s="218"/>
      <c r="KYN2198" s="218"/>
      <c r="KYO2198" s="218"/>
      <c r="KYP2198" s="218"/>
      <c r="KYQ2198" s="218"/>
      <c r="KYR2198" s="218"/>
      <c r="KYS2198" s="218"/>
      <c r="KYT2198" s="218"/>
      <c r="KYU2198" s="218"/>
      <c r="KYV2198" s="218"/>
      <c r="KYW2198" s="218"/>
      <c r="KYX2198" s="218"/>
      <c r="KYY2198" s="218"/>
      <c r="KYZ2198" s="218"/>
      <c r="KZA2198" s="218"/>
      <c r="KZB2198" s="218"/>
      <c r="KZC2198" s="218"/>
      <c r="KZD2198" s="218"/>
      <c r="KZE2198" s="218"/>
      <c r="KZF2198" s="218"/>
      <c r="KZG2198" s="218"/>
      <c r="KZH2198" s="218"/>
      <c r="KZI2198" s="218"/>
      <c r="KZJ2198" s="218"/>
      <c r="KZK2198" s="218"/>
      <c r="KZL2198" s="218"/>
      <c r="KZM2198" s="218"/>
      <c r="KZN2198" s="218"/>
      <c r="KZO2198" s="218"/>
      <c r="KZP2198" s="218"/>
      <c r="KZQ2198" s="218"/>
      <c r="KZR2198" s="218"/>
      <c r="KZS2198" s="218"/>
      <c r="KZT2198" s="218"/>
      <c r="KZU2198" s="218"/>
      <c r="KZV2198" s="218"/>
      <c r="KZW2198" s="218"/>
      <c r="KZX2198" s="218"/>
      <c r="KZY2198" s="218"/>
      <c r="KZZ2198" s="218"/>
      <c r="LAA2198" s="218"/>
      <c r="LAB2198" s="218"/>
      <c r="LAC2198" s="218"/>
      <c r="LAD2198" s="218"/>
      <c r="LAE2198" s="218"/>
      <c r="LAF2198" s="218"/>
      <c r="LAG2198" s="218"/>
      <c r="LAH2198" s="218"/>
      <c r="LAI2198" s="218"/>
      <c r="LAJ2198" s="218"/>
      <c r="LAK2198" s="218"/>
      <c r="LAL2198" s="218"/>
      <c r="LAM2198" s="218"/>
      <c r="LAN2198" s="218"/>
      <c r="LAO2198" s="218"/>
      <c r="LAP2198" s="218"/>
      <c r="LAQ2198" s="218"/>
      <c r="LAR2198" s="218"/>
      <c r="LAS2198" s="218"/>
      <c r="LAT2198" s="218"/>
      <c r="LAU2198" s="218"/>
      <c r="LAV2198" s="218"/>
      <c r="LAW2198" s="218"/>
      <c r="LAX2198" s="218"/>
      <c r="LAY2198" s="218"/>
      <c r="LAZ2198" s="218"/>
      <c r="LBA2198" s="218"/>
      <c r="LBB2198" s="218"/>
      <c r="LBC2198" s="218"/>
      <c r="LBD2198" s="218"/>
      <c r="LBE2198" s="218"/>
      <c r="LBF2198" s="218"/>
      <c r="LBG2198" s="218"/>
      <c r="LBH2198" s="218"/>
      <c r="LBI2198" s="218"/>
      <c r="LBJ2198" s="218"/>
      <c r="LBK2198" s="218"/>
      <c r="LBL2198" s="218"/>
      <c r="LBM2198" s="218"/>
      <c r="LBN2198" s="218"/>
      <c r="LBO2198" s="218"/>
      <c r="LBP2198" s="218"/>
      <c r="LBQ2198" s="218"/>
      <c r="LBR2198" s="218"/>
      <c r="LBS2198" s="218"/>
      <c r="LBT2198" s="218"/>
      <c r="LBU2198" s="218"/>
      <c r="LBV2198" s="218"/>
      <c r="LBW2198" s="218"/>
      <c r="LBX2198" s="218"/>
      <c r="LBY2198" s="218"/>
      <c r="LBZ2198" s="218"/>
      <c r="LCA2198" s="218"/>
      <c r="LCB2198" s="218"/>
      <c r="LCC2198" s="218"/>
      <c r="LCD2198" s="218"/>
      <c r="LCE2198" s="218"/>
      <c r="LCF2198" s="218"/>
      <c r="LCG2198" s="218"/>
      <c r="LCH2198" s="218"/>
      <c r="LCI2198" s="218"/>
      <c r="LCJ2198" s="218"/>
      <c r="LCK2198" s="218"/>
      <c r="LCL2198" s="218"/>
      <c r="LCM2198" s="218"/>
      <c r="LCN2198" s="218"/>
      <c r="LCO2198" s="218"/>
      <c r="LCP2198" s="218"/>
      <c r="LCQ2198" s="218"/>
      <c r="LCR2198" s="218"/>
      <c r="LCS2198" s="218"/>
      <c r="LCT2198" s="218"/>
      <c r="LCU2198" s="218"/>
      <c r="LCV2198" s="218"/>
      <c r="LCW2198" s="218"/>
      <c r="LCX2198" s="218"/>
      <c r="LCY2198" s="218"/>
      <c r="LCZ2198" s="218"/>
      <c r="LDA2198" s="218"/>
      <c r="LDB2198" s="218"/>
      <c r="LDC2198" s="218"/>
      <c r="LDD2198" s="218"/>
      <c r="LDE2198" s="218"/>
      <c r="LDF2198" s="218"/>
      <c r="LDG2198" s="218"/>
      <c r="LDH2198" s="218"/>
      <c r="LDI2198" s="218"/>
      <c r="LDJ2198" s="218"/>
      <c r="LDK2198" s="218"/>
      <c r="LDL2198" s="218"/>
      <c r="LDM2198" s="218"/>
      <c r="LDN2198" s="218"/>
      <c r="LDO2198" s="218"/>
      <c r="LDP2198" s="218"/>
      <c r="LDQ2198" s="218"/>
      <c r="LDR2198" s="218"/>
      <c r="LDS2198" s="218"/>
      <c r="LDT2198" s="218"/>
      <c r="LDU2198" s="218"/>
      <c r="LDV2198" s="218"/>
      <c r="LDW2198" s="218"/>
      <c r="LDX2198" s="218"/>
      <c r="LDY2198" s="218"/>
      <c r="LDZ2198" s="218"/>
      <c r="LEA2198" s="218"/>
      <c r="LEB2198" s="218"/>
      <c r="LEC2198" s="218"/>
      <c r="LED2198" s="218"/>
      <c r="LEE2198" s="218"/>
      <c r="LEF2198" s="218"/>
      <c r="LEG2198" s="218"/>
      <c r="LEH2198" s="218"/>
      <c r="LEI2198" s="218"/>
      <c r="LEJ2198" s="218"/>
      <c r="LEK2198" s="218"/>
      <c r="LEL2198" s="218"/>
      <c r="LEM2198" s="218"/>
      <c r="LEN2198" s="218"/>
      <c r="LEO2198" s="218"/>
      <c r="LEP2198" s="218"/>
      <c r="LEQ2198" s="218"/>
      <c r="LER2198" s="218"/>
      <c r="LES2198" s="218"/>
      <c r="LET2198" s="218"/>
      <c r="LEU2198" s="218"/>
      <c r="LEV2198" s="218"/>
      <c r="LEW2198" s="218"/>
      <c r="LEX2198" s="218"/>
      <c r="LEY2198" s="218"/>
      <c r="LEZ2198" s="218"/>
      <c r="LFA2198" s="218"/>
      <c r="LFB2198" s="218"/>
      <c r="LFC2198" s="218"/>
      <c r="LFD2198" s="218"/>
      <c r="LFE2198" s="218"/>
      <c r="LFF2198" s="218"/>
      <c r="LFG2198" s="218"/>
      <c r="LFH2198" s="218"/>
      <c r="LFI2198" s="218"/>
      <c r="LFJ2198" s="218"/>
      <c r="LFK2198" s="218"/>
      <c r="LFL2198" s="218"/>
      <c r="LFM2198" s="218"/>
      <c r="LFN2198" s="218"/>
      <c r="LFO2198" s="218"/>
      <c r="LFP2198" s="218"/>
      <c r="LFQ2198" s="218"/>
      <c r="LFR2198" s="218"/>
      <c r="LFS2198" s="218"/>
      <c r="LFT2198" s="218"/>
      <c r="LFU2198" s="218"/>
      <c r="LFV2198" s="218"/>
      <c r="LFW2198" s="218"/>
      <c r="LFX2198" s="218"/>
      <c r="LFY2198" s="218"/>
      <c r="LFZ2198" s="218"/>
      <c r="LGA2198" s="218"/>
      <c r="LGB2198" s="218"/>
      <c r="LGC2198" s="218"/>
      <c r="LGD2198" s="218"/>
      <c r="LGE2198" s="218"/>
      <c r="LGF2198" s="218"/>
      <c r="LGG2198" s="218"/>
      <c r="LGH2198" s="218"/>
      <c r="LGI2198" s="218"/>
      <c r="LGJ2198" s="218"/>
      <c r="LGK2198" s="218"/>
      <c r="LGL2198" s="218"/>
      <c r="LGM2198" s="218"/>
      <c r="LGN2198" s="218"/>
      <c r="LGO2198" s="218"/>
      <c r="LGP2198" s="218"/>
      <c r="LGQ2198" s="218"/>
      <c r="LGR2198" s="218"/>
      <c r="LGS2198" s="218"/>
      <c r="LGT2198" s="218"/>
      <c r="LGU2198" s="218"/>
      <c r="LGV2198" s="218"/>
      <c r="LGW2198" s="218"/>
      <c r="LGX2198" s="218"/>
      <c r="LGY2198" s="218"/>
      <c r="LGZ2198" s="218"/>
      <c r="LHA2198" s="218"/>
      <c r="LHB2198" s="218"/>
      <c r="LHC2198" s="218"/>
      <c r="LHD2198" s="218"/>
      <c r="LHE2198" s="218"/>
      <c r="LHF2198" s="218"/>
      <c r="LHG2198" s="218"/>
      <c r="LHH2198" s="218"/>
      <c r="LHI2198" s="218"/>
      <c r="LHJ2198" s="218"/>
      <c r="LHK2198" s="218"/>
      <c r="LHL2198" s="218"/>
      <c r="LHM2198" s="218"/>
      <c r="LHN2198" s="218"/>
      <c r="LHO2198" s="218"/>
      <c r="LHP2198" s="218"/>
      <c r="LHQ2198" s="218"/>
      <c r="LHR2198" s="218"/>
      <c r="LHS2198" s="218"/>
      <c r="LHT2198" s="218"/>
      <c r="LHU2198" s="218"/>
      <c r="LHV2198" s="218"/>
      <c r="LHW2198" s="218"/>
      <c r="LHX2198" s="218"/>
      <c r="LHY2198" s="218"/>
      <c r="LHZ2198" s="218"/>
      <c r="LIA2198" s="218"/>
      <c r="LIB2198" s="218"/>
      <c r="LIC2198" s="218"/>
      <c r="LID2198" s="218"/>
      <c r="LIE2198" s="218"/>
      <c r="LIF2198" s="218"/>
      <c r="LIG2198" s="218"/>
      <c r="LIH2198" s="218"/>
      <c r="LII2198" s="218"/>
      <c r="LIJ2198" s="218"/>
      <c r="LIK2198" s="218"/>
      <c r="LIL2198" s="218"/>
      <c r="LIM2198" s="218"/>
      <c r="LIN2198" s="218"/>
      <c r="LIO2198" s="218"/>
      <c r="LIP2198" s="218"/>
      <c r="LIQ2198" s="218"/>
      <c r="LIR2198" s="218"/>
      <c r="LIS2198" s="218"/>
      <c r="LIT2198" s="218"/>
      <c r="LIU2198" s="218"/>
      <c r="LIV2198" s="218"/>
      <c r="LIW2198" s="218"/>
      <c r="LIX2198" s="218"/>
      <c r="LIY2198" s="218"/>
      <c r="LIZ2198" s="218"/>
      <c r="LJA2198" s="218"/>
      <c r="LJB2198" s="218"/>
      <c r="LJC2198" s="218"/>
      <c r="LJD2198" s="218"/>
      <c r="LJE2198" s="218"/>
      <c r="LJF2198" s="218"/>
      <c r="LJG2198" s="218"/>
      <c r="LJH2198" s="218"/>
      <c r="LJI2198" s="218"/>
      <c r="LJJ2198" s="218"/>
      <c r="LJK2198" s="218"/>
      <c r="LJL2198" s="218"/>
      <c r="LJM2198" s="218"/>
      <c r="LJN2198" s="218"/>
      <c r="LJO2198" s="218"/>
      <c r="LJP2198" s="218"/>
      <c r="LJQ2198" s="218"/>
      <c r="LJR2198" s="218"/>
      <c r="LJS2198" s="218"/>
      <c r="LJT2198" s="218"/>
      <c r="LJU2198" s="218"/>
      <c r="LJV2198" s="218"/>
      <c r="LJW2198" s="218"/>
      <c r="LJX2198" s="218"/>
      <c r="LJY2198" s="218"/>
      <c r="LJZ2198" s="218"/>
      <c r="LKA2198" s="218"/>
      <c r="LKB2198" s="218"/>
      <c r="LKC2198" s="218"/>
      <c r="LKD2198" s="218"/>
      <c r="LKE2198" s="218"/>
      <c r="LKF2198" s="218"/>
      <c r="LKG2198" s="218"/>
      <c r="LKH2198" s="218"/>
      <c r="LKI2198" s="218"/>
      <c r="LKJ2198" s="218"/>
      <c r="LKK2198" s="218"/>
      <c r="LKL2198" s="218"/>
      <c r="LKM2198" s="218"/>
      <c r="LKN2198" s="218"/>
      <c r="LKO2198" s="218"/>
      <c r="LKP2198" s="218"/>
      <c r="LKQ2198" s="218"/>
      <c r="LKR2198" s="218"/>
      <c r="LKS2198" s="218"/>
      <c r="LKT2198" s="218"/>
      <c r="LKU2198" s="218"/>
      <c r="LKV2198" s="218"/>
      <c r="LKW2198" s="218"/>
      <c r="LKX2198" s="218"/>
      <c r="LKY2198" s="218"/>
      <c r="LKZ2198" s="218"/>
      <c r="LLA2198" s="218"/>
      <c r="LLB2198" s="218"/>
      <c r="LLC2198" s="218"/>
      <c r="LLD2198" s="218"/>
      <c r="LLE2198" s="218"/>
      <c r="LLF2198" s="218"/>
      <c r="LLG2198" s="218"/>
      <c r="LLH2198" s="218"/>
      <c r="LLI2198" s="218"/>
      <c r="LLJ2198" s="218"/>
      <c r="LLK2198" s="218"/>
      <c r="LLL2198" s="218"/>
      <c r="LLM2198" s="218"/>
      <c r="LLN2198" s="218"/>
      <c r="LLO2198" s="218"/>
      <c r="LLP2198" s="218"/>
      <c r="LLQ2198" s="218"/>
      <c r="LLR2198" s="218"/>
      <c r="LLS2198" s="218"/>
      <c r="LLT2198" s="218"/>
      <c r="LLU2198" s="218"/>
      <c r="LLV2198" s="218"/>
      <c r="LLW2198" s="218"/>
      <c r="LLX2198" s="218"/>
      <c r="LLY2198" s="218"/>
      <c r="LLZ2198" s="218"/>
      <c r="LMA2198" s="218"/>
      <c r="LMB2198" s="218"/>
      <c r="LMC2198" s="218"/>
      <c r="LMD2198" s="218"/>
      <c r="LME2198" s="218"/>
      <c r="LMF2198" s="218"/>
      <c r="LMG2198" s="218"/>
      <c r="LMH2198" s="218"/>
      <c r="LMI2198" s="218"/>
      <c r="LMJ2198" s="218"/>
      <c r="LMK2198" s="218"/>
      <c r="LML2198" s="218"/>
      <c r="LMM2198" s="218"/>
      <c r="LMN2198" s="218"/>
      <c r="LMO2198" s="218"/>
      <c r="LMP2198" s="218"/>
      <c r="LMQ2198" s="218"/>
      <c r="LMR2198" s="218"/>
      <c r="LMS2198" s="218"/>
      <c r="LMT2198" s="218"/>
      <c r="LMU2198" s="218"/>
      <c r="LMV2198" s="218"/>
      <c r="LMW2198" s="218"/>
      <c r="LMX2198" s="218"/>
      <c r="LMY2198" s="218"/>
      <c r="LMZ2198" s="218"/>
      <c r="LNA2198" s="218"/>
      <c r="LNB2198" s="218"/>
      <c r="LNC2198" s="218"/>
      <c r="LND2198" s="218"/>
      <c r="LNE2198" s="218"/>
      <c r="LNF2198" s="218"/>
      <c r="LNG2198" s="218"/>
      <c r="LNH2198" s="218"/>
      <c r="LNI2198" s="218"/>
      <c r="LNJ2198" s="218"/>
      <c r="LNK2198" s="218"/>
      <c r="LNL2198" s="218"/>
      <c r="LNM2198" s="218"/>
      <c r="LNN2198" s="218"/>
      <c r="LNO2198" s="218"/>
      <c r="LNP2198" s="218"/>
      <c r="LNQ2198" s="218"/>
      <c r="LNR2198" s="218"/>
      <c r="LNS2198" s="218"/>
      <c r="LNT2198" s="218"/>
      <c r="LNU2198" s="218"/>
      <c r="LNV2198" s="218"/>
      <c r="LNW2198" s="218"/>
      <c r="LNX2198" s="218"/>
      <c r="LNY2198" s="218"/>
      <c r="LNZ2198" s="218"/>
      <c r="LOA2198" s="218"/>
      <c r="LOB2198" s="218"/>
      <c r="LOC2198" s="218"/>
      <c r="LOD2198" s="218"/>
      <c r="LOE2198" s="218"/>
      <c r="LOF2198" s="218"/>
      <c r="LOG2198" s="218"/>
      <c r="LOH2198" s="218"/>
      <c r="LOI2198" s="218"/>
      <c r="LOJ2198" s="218"/>
      <c r="LOK2198" s="218"/>
      <c r="LOL2198" s="218"/>
      <c r="LOM2198" s="218"/>
      <c r="LON2198" s="218"/>
      <c r="LOO2198" s="218"/>
      <c r="LOP2198" s="218"/>
      <c r="LOQ2198" s="218"/>
      <c r="LOR2198" s="218"/>
      <c r="LOS2198" s="218"/>
      <c r="LOT2198" s="218"/>
      <c r="LOU2198" s="218"/>
      <c r="LOV2198" s="218"/>
      <c r="LOW2198" s="218"/>
      <c r="LOX2198" s="218"/>
      <c r="LOY2198" s="218"/>
      <c r="LOZ2198" s="218"/>
      <c r="LPA2198" s="218"/>
      <c r="LPB2198" s="218"/>
      <c r="LPC2198" s="218"/>
      <c r="LPD2198" s="218"/>
      <c r="LPE2198" s="218"/>
      <c r="LPF2198" s="218"/>
      <c r="LPG2198" s="218"/>
      <c r="LPH2198" s="218"/>
      <c r="LPI2198" s="218"/>
      <c r="LPJ2198" s="218"/>
      <c r="LPK2198" s="218"/>
      <c r="LPL2198" s="218"/>
      <c r="LPM2198" s="218"/>
      <c r="LPN2198" s="218"/>
      <c r="LPO2198" s="218"/>
      <c r="LPP2198" s="218"/>
      <c r="LPQ2198" s="218"/>
      <c r="LPR2198" s="218"/>
      <c r="LPS2198" s="218"/>
      <c r="LPT2198" s="218"/>
      <c r="LPU2198" s="218"/>
      <c r="LPV2198" s="218"/>
      <c r="LPW2198" s="218"/>
      <c r="LPX2198" s="218"/>
      <c r="LPY2198" s="218"/>
      <c r="LPZ2198" s="218"/>
      <c r="LQA2198" s="218"/>
      <c r="LQB2198" s="218"/>
      <c r="LQC2198" s="218"/>
      <c r="LQD2198" s="218"/>
      <c r="LQE2198" s="218"/>
      <c r="LQF2198" s="218"/>
      <c r="LQG2198" s="218"/>
      <c r="LQH2198" s="218"/>
      <c r="LQI2198" s="218"/>
      <c r="LQJ2198" s="218"/>
      <c r="LQK2198" s="218"/>
      <c r="LQL2198" s="218"/>
      <c r="LQM2198" s="218"/>
      <c r="LQN2198" s="218"/>
      <c r="LQO2198" s="218"/>
      <c r="LQP2198" s="218"/>
      <c r="LQQ2198" s="218"/>
      <c r="LQR2198" s="218"/>
      <c r="LQS2198" s="218"/>
      <c r="LQT2198" s="218"/>
      <c r="LQU2198" s="218"/>
      <c r="LQV2198" s="218"/>
      <c r="LQW2198" s="218"/>
      <c r="LQX2198" s="218"/>
      <c r="LQY2198" s="218"/>
      <c r="LQZ2198" s="218"/>
      <c r="LRA2198" s="218"/>
      <c r="LRB2198" s="218"/>
      <c r="LRC2198" s="218"/>
      <c r="LRD2198" s="218"/>
      <c r="LRE2198" s="218"/>
      <c r="LRF2198" s="218"/>
      <c r="LRG2198" s="218"/>
      <c r="LRH2198" s="218"/>
      <c r="LRI2198" s="218"/>
      <c r="LRJ2198" s="218"/>
      <c r="LRK2198" s="218"/>
      <c r="LRL2198" s="218"/>
      <c r="LRM2198" s="218"/>
      <c r="LRN2198" s="218"/>
      <c r="LRO2198" s="218"/>
      <c r="LRP2198" s="218"/>
      <c r="LRQ2198" s="218"/>
      <c r="LRR2198" s="218"/>
      <c r="LRS2198" s="218"/>
      <c r="LRT2198" s="218"/>
      <c r="LRU2198" s="218"/>
      <c r="LRV2198" s="218"/>
      <c r="LRW2198" s="218"/>
      <c r="LRX2198" s="218"/>
      <c r="LRY2198" s="218"/>
      <c r="LRZ2198" s="218"/>
      <c r="LSA2198" s="218"/>
      <c r="LSB2198" s="218"/>
      <c r="LSC2198" s="218"/>
      <c r="LSD2198" s="218"/>
      <c r="LSE2198" s="218"/>
      <c r="LSF2198" s="218"/>
      <c r="LSG2198" s="218"/>
      <c r="LSH2198" s="218"/>
      <c r="LSI2198" s="218"/>
      <c r="LSJ2198" s="218"/>
      <c r="LSK2198" s="218"/>
      <c r="LSL2198" s="218"/>
      <c r="LSM2198" s="218"/>
      <c r="LSN2198" s="218"/>
      <c r="LSO2198" s="218"/>
      <c r="LSP2198" s="218"/>
      <c r="LSQ2198" s="218"/>
      <c r="LSR2198" s="218"/>
      <c r="LSS2198" s="218"/>
      <c r="LST2198" s="218"/>
      <c r="LSU2198" s="218"/>
      <c r="LSV2198" s="218"/>
      <c r="LSW2198" s="218"/>
      <c r="LSX2198" s="218"/>
      <c r="LSY2198" s="218"/>
      <c r="LSZ2198" s="218"/>
      <c r="LTA2198" s="218"/>
      <c r="LTB2198" s="218"/>
      <c r="LTC2198" s="218"/>
      <c r="LTD2198" s="218"/>
      <c r="LTE2198" s="218"/>
      <c r="LTF2198" s="218"/>
      <c r="LTG2198" s="218"/>
      <c r="LTH2198" s="218"/>
      <c r="LTI2198" s="218"/>
      <c r="LTJ2198" s="218"/>
      <c r="LTK2198" s="218"/>
      <c r="LTL2198" s="218"/>
      <c r="LTM2198" s="218"/>
      <c r="LTN2198" s="218"/>
      <c r="LTO2198" s="218"/>
      <c r="LTP2198" s="218"/>
      <c r="LTQ2198" s="218"/>
      <c r="LTR2198" s="218"/>
      <c r="LTS2198" s="218"/>
      <c r="LTT2198" s="218"/>
      <c r="LTU2198" s="218"/>
      <c r="LTV2198" s="218"/>
      <c r="LTW2198" s="218"/>
      <c r="LTX2198" s="218"/>
      <c r="LTY2198" s="218"/>
      <c r="LTZ2198" s="218"/>
      <c r="LUA2198" s="218"/>
      <c r="LUB2198" s="218"/>
      <c r="LUC2198" s="218"/>
      <c r="LUD2198" s="218"/>
      <c r="LUE2198" s="218"/>
      <c r="LUF2198" s="218"/>
      <c r="LUG2198" s="218"/>
      <c r="LUH2198" s="218"/>
      <c r="LUI2198" s="218"/>
      <c r="LUJ2198" s="218"/>
      <c r="LUK2198" s="218"/>
      <c r="LUL2198" s="218"/>
      <c r="LUM2198" s="218"/>
      <c r="LUN2198" s="218"/>
      <c r="LUO2198" s="218"/>
      <c r="LUP2198" s="218"/>
      <c r="LUQ2198" s="218"/>
      <c r="LUR2198" s="218"/>
      <c r="LUS2198" s="218"/>
      <c r="LUT2198" s="218"/>
      <c r="LUU2198" s="218"/>
      <c r="LUV2198" s="218"/>
      <c r="LUW2198" s="218"/>
      <c r="LUX2198" s="218"/>
      <c r="LUY2198" s="218"/>
      <c r="LUZ2198" s="218"/>
      <c r="LVA2198" s="218"/>
      <c r="LVB2198" s="218"/>
      <c r="LVC2198" s="218"/>
      <c r="LVD2198" s="218"/>
      <c r="LVE2198" s="218"/>
      <c r="LVF2198" s="218"/>
      <c r="LVG2198" s="218"/>
      <c r="LVH2198" s="218"/>
      <c r="LVI2198" s="218"/>
      <c r="LVJ2198" s="218"/>
      <c r="LVK2198" s="218"/>
      <c r="LVL2198" s="218"/>
      <c r="LVM2198" s="218"/>
      <c r="LVN2198" s="218"/>
      <c r="LVO2198" s="218"/>
      <c r="LVP2198" s="218"/>
      <c r="LVQ2198" s="218"/>
      <c r="LVR2198" s="218"/>
      <c r="LVS2198" s="218"/>
      <c r="LVT2198" s="218"/>
      <c r="LVU2198" s="218"/>
      <c r="LVV2198" s="218"/>
      <c r="LVW2198" s="218"/>
      <c r="LVX2198" s="218"/>
      <c r="LVY2198" s="218"/>
      <c r="LVZ2198" s="218"/>
      <c r="LWA2198" s="218"/>
      <c r="LWB2198" s="218"/>
      <c r="LWC2198" s="218"/>
      <c r="LWD2198" s="218"/>
      <c r="LWE2198" s="218"/>
      <c r="LWF2198" s="218"/>
      <c r="LWG2198" s="218"/>
      <c r="LWH2198" s="218"/>
      <c r="LWI2198" s="218"/>
      <c r="LWJ2198" s="218"/>
      <c r="LWK2198" s="218"/>
      <c r="LWL2198" s="218"/>
      <c r="LWM2198" s="218"/>
      <c r="LWN2198" s="218"/>
      <c r="LWO2198" s="218"/>
      <c r="LWP2198" s="218"/>
      <c r="LWQ2198" s="218"/>
      <c r="LWR2198" s="218"/>
      <c r="LWS2198" s="218"/>
      <c r="LWT2198" s="218"/>
      <c r="LWU2198" s="218"/>
      <c r="LWV2198" s="218"/>
      <c r="LWW2198" s="218"/>
      <c r="LWX2198" s="218"/>
      <c r="LWY2198" s="218"/>
      <c r="LWZ2198" s="218"/>
      <c r="LXA2198" s="218"/>
      <c r="LXB2198" s="218"/>
      <c r="LXC2198" s="218"/>
      <c r="LXD2198" s="218"/>
      <c r="LXE2198" s="218"/>
      <c r="LXF2198" s="218"/>
      <c r="LXG2198" s="218"/>
      <c r="LXH2198" s="218"/>
      <c r="LXI2198" s="218"/>
      <c r="LXJ2198" s="218"/>
      <c r="LXK2198" s="218"/>
      <c r="LXL2198" s="218"/>
      <c r="LXM2198" s="218"/>
      <c r="LXN2198" s="218"/>
      <c r="LXO2198" s="218"/>
      <c r="LXP2198" s="218"/>
      <c r="LXQ2198" s="218"/>
      <c r="LXR2198" s="218"/>
      <c r="LXS2198" s="218"/>
      <c r="LXT2198" s="218"/>
      <c r="LXU2198" s="218"/>
      <c r="LXV2198" s="218"/>
      <c r="LXW2198" s="218"/>
      <c r="LXX2198" s="218"/>
      <c r="LXY2198" s="218"/>
      <c r="LXZ2198" s="218"/>
      <c r="LYA2198" s="218"/>
      <c r="LYB2198" s="218"/>
      <c r="LYC2198" s="218"/>
      <c r="LYD2198" s="218"/>
      <c r="LYE2198" s="218"/>
      <c r="LYF2198" s="218"/>
      <c r="LYG2198" s="218"/>
      <c r="LYH2198" s="218"/>
      <c r="LYI2198" s="218"/>
      <c r="LYJ2198" s="218"/>
      <c r="LYK2198" s="218"/>
      <c r="LYL2198" s="218"/>
      <c r="LYM2198" s="218"/>
      <c r="LYN2198" s="218"/>
      <c r="LYO2198" s="218"/>
      <c r="LYP2198" s="218"/>
      <c r="LYQ2198" s="218"/>
      <c r="LYR2198" s="218"/>
      <c r="LYS2198" s="218"/>
      <c r="LYT2198" s="218"/>
      <c r="LYU2198" s="218"/>
      <c r="LYV2198" s="218"/>
      <c r="LYW2198" s="218"/>
      <c r="LYX2198" s="218"/>
      <c r="LYY2198" s="218"/>
      <c r="LYZ2198" s="218"/>
      <c r="LZA2198" s="218"/>
      <c r="LZB2198" s="218"/>
      <c r="LZC2198" s="218"/>
      <c r="LZD2198" s="218"/>
      <c r="LZE2198" s="218"/>
      <c r="LZF2198" s="218"/>
      <c r="LZG2198" s="218"/>
      <c r="LZH2198" s="218"/>
      <c r="LZI2198" s="218"/>
      <c r="LZJ2198" s="218"/>
      <c r="LZK2198" s="218"/>
      <c r="LZL2198" s="218"/>
      <c r="LZM2198" s="218"/>
      <c r="LZN2198" s="218"/>
      <c r="LZO2198" s="218"/>
      <c r="LZP2198" s="218"/>
      <c r="LZQ2198" s="218"/>
      <c r="LZR2198" s="218"/>
      <c r="LZS2198" s="218"/>
      <c r="LZT2198" s="218"/>
      <c r="LZU2198" s="218"/>
      <c r="LZV2198" s="218"/>
      <c r="LZW2198" s="218"/>
      <c r="LZX2198" s="218"/>
      <c r="LZY2198" s="218"/>
      <c r="LZZ2198" s="218"/>
      <c r="MAA2198" s="218"/>
      <c r="MAB2198" s="218"/>
      <c r="MAC2198" s="218"/>
      <c r="MAD2198" s="218"/>
      <c r="MAE2198" s="218"/>
      <c r="MAF2198" s="218"/>
      <c r="MAG2198" s="218"/>
      <c r="MAH2198" s="218"/>
      <c r="MAI2198" s="218"/>
      <c r="MAJ2198" s="218"/>
      <c r="MAK2198" s="218"/>
      <c r="MAL2198" s="218"/>
      <c r="MAM2198" s="218"/>
      <c r="MAN2198" s="218"/>
      <c r="MAO2198" s="218"/>
      <c r="MAP2198" s="218"/>
      <c r="MAQ2198" s="218"/>
      <c r="MAR2198" s="218"/>
      <c r="MAS2198" s="218"/>
      <c r="MAT2198" s="218"/>
      <c r="MAU2198" s="218"/>
      <c r="MAV2198" s="218"/>
      <c r="MAW2198" s="218"/>
      <c r="MAX2198" s="218"/>
      <c r="MAY2198" s="218"/>
      <c r="MAZ2198" s="218"/>
      <c r="MBA2198" s="218"/>
      <c r="MBB2198" s="218"/>
      <c r="MBC2198" s="218"/>
      <c r="MBD2198" s="218"/>
      <c r="MBE2198" s="218"/>
      <c r="MBF2198" s="218"/>
      <c r="MBG2198" s="218"/>
      <c r="MBH2198" s="218"/>
      <c r="MBI2198" s="218"/>
      <c r="MBJ2198" s="218"/>
      <c r="MBK2198" s="218"/>
      <c r="MBL2198" s="218"/>
      <c r="MBM2198" s="218"/>
      <c r="MBN2198" s="218"/>
      <c r="MBO2198" s="218"/>
      <c r="MBP2198" s="218"/>
      <c r="MBQ2198" s="218"/>
      <c r="MBR2198" s="218"/>
      <c r="MBS2198" s="218"/>
      <c r="MBT2198" s="218"/>
      <c r="MBU2198" s="218"/>
      <c r="MBV2198" s="218"/>
      <c r="MBW2198" s="218"/>
      <c r="MBX2198" s="218"/>
      <c r="MBY2198" s="218"/>
      <c r="MBZ2198" s="218"/>
      <c r="MCA2198" s="218"/>
      <c r="MCB2198" s="218"/>
      <c r="MCC2198" s="218"/>
      <c r="MCD2198" s="218"/>
      <c r="MCE2198" s="218"/>
      <c r="MCF2198" s="218"/>
      <c r="MCG2198" s="218"/>
      <c r="MCH2198" s="218"/>
      <c r="MCI2198" s="218"/>
      <c r="MCJ2198" s="218"/>
      <c r="MCK2198" s="218"/>
      <c r="MCL2198" s="218"/>
      <c r="MCM2198" s="218"/>
      <c r="MCN2198" s="218"/>
      <c r="MCO2198" s="218"/>
      <c r="MCP2198" s="218"/>
      <c r="MCQ2198" s="218"/>
      <c r="MCR2198" s="218"/>
      <c r="MCS2198" s="218"/>
      <c r="MCT2198" s="218"/>
      <c r="MCU2198" s="218"/>
      <c r="MCV2198" s="218"/>
      <c r="MCW2198" s="218"/>
      <c r="MCX2198" s="218"/>
      <c r="MCY2198" s="218"/>
      <c r="MCZ2198" s="218"/>
      <c r="MDA2198" s="218"/>
      <c r="MDB2198" s="218"/>
      <c r="MDC2198" s="218"/>
      <c r="MDD2198" s="218"/>
      <c r="MDE2198" s="218"/>
      <c r="MDF2198" s="218"/>
      <c r="MDG2198" s="218"/>
      <c r="MDH2198" s="218"/>
      <c r="MDI2198" s="218"/>
      <c r="MDJ2198" s="218"/>
      <c r="MDK2198" s="218"/>
      <c r="MDL2198" s="218"/>
      <c r="MDM2198" s="218"/>
      <c r="MDN2198" s="218"/>
      <c r="MDO2198" s="218"/>
      <c r="MDP2198" s="218"/>
      <c r="MDQ2198" s="218"/>
      <c r="MDR2198" s="218"/>
      <c r="MDS2198" s="218"/>
      <c r="MDT2198" s="218"/>
      <c r="MDU2198" s="218"/>
      <c r="MDV2198" s="218"/>
      <c r="MDW2198" s="218"/>
      <c r="MDX2198" s="218"/>
      <c r="MDY2198" s="218"/>
      <c r="MDZ2198" s="218"/>
      <c r="MEA2198" s="218"/>
      <c r="MEB2198" s="218"/>
      <c r="MEC2198" s="218"/>
      <c r="MED2198" s="218"/>
      <c r="MEE2198" s="218"/>
      <c r="MEF2198" s="218"/>
      <c r="MEG2198" s="218"/>
      <c r="MEH2198" s="218"/>
      <c r="MEI2198" s="218"/>
      <c r="MEJ2198" s="218"/>
      <c r="MEK2198" s="218"/>
      <c r="MEL2198" s="218"/>
      <c r="MEM2198" s="218"/>
      <c r="MEN2198" s="218"/>
      <c r="MEO2198" s="218"/>
      <c r="MEP2198" s="218"/>
      <c r="MEQ2198" s="218"/>
      <c r="MER2198" s="218"/>
      <c r="MES2198" s="218"/>
      <c r="MET2198" s="218"/>
      <c r="MEU2198" s="218"/>
      <c r="MEV2198" s="218"/>
      <c r="MEW2198" s="218"/>
      <c r="MEX2198" s="218"/>
      <c r="MEY2198" s="218"/>
      <c r="MEZ2198" s="218"/>
      <c r="MFA2198" s="218"/>
      <c r="MFB2198" s="218"/>
      <c r="MFC2198" s="218"/>
      <c r="MFD2198" s="218"/>
      <c r="MFE2198" s="218"/>
      <c r="MFF2198" s="218"/>
      <c r="MFG2198" s="218"/>
      <c r="MFH2198" s="218"/>
      <c r="MFI2198" s="218"/>
      <c r="MFJ2198" s="218"/>
      <c r="MFK2198" s="218"/>
      <c r="MFL2198" s="218"/>
      <c r="MFM2198" s="218"/>
      <c r="MFN2198" s="218"/>
      <c r="MFO2198" s="218"/>
      <c r="MFP2198" s="218"/>
      <c r="MFQ2198" s="218"/>
      <c r="MFR2198" s="218"/>
      <c r="MFS2198" s="218"/>
      <c r="MFT2198" s="218"/>
      <c r="MFU2198" s="218"/>
      <c r="MFV2198" s="218"/>
      <c r="MFW2198" s="218"/>
      <c r="MFX2198" s="218"/>
      <c r="MFY2198" s="218"/>
      <c r="MFZ2198" s="218"/>
      <c r="MGA2198" s="218"/>
      <c r="MGB2198" s="218"/>
      <c r="MGC2198" s="218"/>
      <c r="MGD2198" s="218"/>
      <c r="MGE2198" s="218"/>
      <c r="MGF2198" s="218"/>
      <c r="MGG2198" s="218"/>
      <c r="MGH2198" s="218"/>
      <c r="MGI2198" s="218"/>
      <c r="MGJ2198" s="218"/>
      <c r="MGK2198" s="218"/>
      <c r="MGL2198" s="218"/>
      <c r="MGM2198" s="218"/>
      <c r="MGN2198" s="218"/>
      <c r="MGO2198" s="218"/>
      <c r="MGP2198" s="218"/>
      <c r="MGQ2198" s="218"/>
      <c r="MGR2198" s="218"/>
      <c r="MGS2198" s="218"/>
      <c r="MGT2198" s="218"/>
      <c r="MGU2198" s="218"/>
      <c r="MGV2198" s="218"/>
      <c r="MGW2198" s="218"/>
      <c r="MGX2198" s="218"/>
      <c r="MGY2198" s="218"/>
      <c r="MGZ2198" s="218"/>
      <c r="MHA2198" s="218"/>
      <c r="MHB2198" s="218"/>
      <c r="MHC2198" s="218"/>
      <c r="MHD2198" s="218"/>
      <c r="MHE2198" s="218"/>
      <c r="MHF2198" s="218"/>
      <c r="MHG2198" s="218"/>
      <c r="MHH2198" s="218"/>
      <c r="MHI2198" s="218"/>
      <c r="MHJ2198" s="218"/>
      <c r="MHK2198" s="218"/>
      <c r="MHL2198" s="218"/>
      <c r="MHM2198" s="218"/>
      <c r="MHN2198" s="218"/>
      <c r="MHO2198" s="218"/>
      <c r="MHP2198" s="218"/>
      <c r="MHQ2198" s="218"/>
      <c r="MHR2198" s="218"/>
      <c r="MHS2198" s="218"/>
      <c r="MHT2198" s="218"/>
      <c r="MHU2198" s="218"/>
      <c r="MHV2198" s="218"/>
      <c r="MHW2198" s="218"/>
      <c r="MHX2198" s="218"/>
      <c r="MHY2198" s="218"/>
      <c r="MHZ2198" s="218"/>
      <c r="MIA2198" s="218"/>
      <c r="MIB2198" s="218"/>
      <c r="MIC2198" s="218"/>
      <c r="MID2198" s="218"/>
      <c r="MIE2198" s="218"/>
      <c r="MIF2198" s="218"/>
      <c r="MIG2198" s="218"/>
      <c r="MIH2198" s="218"/>
      <c r="MII2198" s="218"/>
      <c r="MIJ2198" s="218"/>
      <c r="MIK2198" s="218"/>
      <c r="MIL2198" s="218"/>
      <c r="MIM2198" s="218"/>
      <c r="MIN2198" s="218"/>
      <c r="MIO2198" s="218"/>
      <c r="MIP2198" s="218"/>
      <c r="MIQ2198" s="218"/>
      <c r="MIR2198" s="218"/>
      <c r="MIS2198" s="218"/>
      <c r="MIT2198" s="218"/>
      <c r="MIU2198" s="218"/>
      <c r="MIV2198" s="218"/>
      <c r="MIW2198" s="218"/>
      <c r="MIX2198" s="218"/>
      <c r="MIY2198" s="218"/>
      <c r="MIZ2198" s="218"/>
      <c r="MJA2198" s="218"/>
      <c r="MJB2198" s="218"/>
      <c r="MJC2198" s="218"/>
      <c r="MJD2198" s="218"/>
      <c r="MJE2198" s="218"/>
      <c r="MJF2198" s="218"/>
      <c r="MJG2198" s="218"/>
      <c r="MJH2198" s="218"/>
      <c r="MJI2198" s="218"/>
      <c r="MJJ2198" s="218"/>
      <c r="MJK2198" s="218"/>
      <c r="MJL2198" s="218"/>
      <c r="MJM2198" s="218"/>
      <c r="MJN2198" s="218"/>
      <c r="MJO2198" s="218"/>
      <c r="MJP2198" s="218"/>
      <c r="MJQ2198" s="218"/>
      <c r="MJR2198" s="218"/>
      <c r="MJS2198" s="218"/>
      <c r="MJT2198" s="218"/>
      <c r="MJU2198" s="218"/>
      <c r="MJV2198" s="218"/>
      <c r="MJW2198" s="218"/>
      <c r="MJX2198" s="218"/>
      <c r="MJY2198" s="218"/>
      <c r="MJZ2198" s="218"/>
      <c r="MKA2198" s="218"/>
      <c r="MKB2198" s="218"/>
      <c r="MKC2198" s="218"/>
      <c r="MKD2198" s="218"/>
      <c r="MKE2198" s="218"/>
      <c r="MKF2198" s="218"/>
      <c r="MKG2198" s="218"/>
      <c r="MKH2198" s="218"/>
      <c r="MKI2198" s="218"/>
      <c r="MKJ2198" s="218"/>
      <c r="MKK2198" s="218"/>
      <c r="MKL2198" s="218"/>
      <c r="MKM2198" s="218"/>
      <c r="MKN2198" s="218"/>
      <c r="MKO2198" s="218"/>
      <c r="MKP2198" s="218"/>
      <c r="MKQ2198" s="218"/>
      <c r="MKR2198" s="218"/>
      <c r="MKS2198" s="218"/>
      <c r="MKT2198" s="218"/>
      <c r="MKU2198" s="218"/>
      <c r="MKV2198" s="218"/>
      <c r="MKW2198" s="218"/>
      <c r="MKX2198" s="218"/>
      <c r="MKY2198" s="218"/>
      <c r="MKZ2198" s="218"/>
      <c r="MLA2198" s="218"/>
      <c r="MLB2198" s="218"/>
      <c r="MLC2198" s="218"/>
      <c r="MLD2198" s="218"/>
      <c r="MLE2198" s="218"/>
      <c r="MLF2198" s="218"/>
      <c r="MLG2198" s="218"/>
      <c r="MLH2198" s="218"/>
      <c r="MLI2198" s="218"/>
      <c r="MLJ2198" s="218"/>
      <c r="MLK2198" s="218"/>
      <c r="MLL2198" s="218"/>
      <c r="MLM2198" s="218"/>
      <c r="MLN2198" s="218"/>
      <c r="MLO2198" s="218"/>
      <c r="MLP2198" s="218"/>
      <c r="MLQ2198" s="218"/>
      <c r="MLR2198" s="218"/>
      <c r="MLS2198" s="218"/>
      <c r="MLT2198" s="218"/>
      <c r="MLU2198" s="218"/>
      <c r="MLV2198" s="218"/>
      <c r="MLW2198" s="218"/>
      <c r="MLX2198" s="218"/>
      <c r="MLY2198" s="218"/>
      <c r="MLZ2198" s="218"/>
      <c r="MMA2198" s="218"/>
      <c r="MMB2198" s="218"/>
      <c r="MMC2198" s="218"/>
      <c r="MMD2198" s="218"/>
      <c r="MME2198" s="218"/>
      <c r="MMF2198" s="218"/>
      <c r="MMG2198" s="218"/>
      <c r="MMH2198" s="218"/>
      <c r="MMI2198" s="218"/>
      <c r="MMJ2198" s="218"/>
      <c r="MMK2198" s="218"/>
      <c r="MML2198" s="218"/>
      <c r="MMM2198" s="218"/>
      <c r="MMN2198" s="218"/>
      <c r="MMO2198" s="218"/>
      <c r="MMP2198" s="218"/>
      <c r="MMQ2198" s="218"/>
      <c r="MMR2198" s="218"/>
      <c r="MMS2198" s="218"/>
      <c r="MMT2198" s="218"/>
      <c r="MMU2198" s="218"/>
      <c r="MMV2198" s="218"/>
      <c r="MMW2198" s="218"/>
      <c r="MMX2198" s="218"/>
      <c r="MMY2198" s="218"/>
      <c r="MMZ2198" s="218"/>
      <c r="MNA2198" s="218"/>
      <c r="MNB2198" s="218"/>
      <c r="MNC2198" s="218"/>
      <c r="MND2198" s="218"/>
      <c r="MNE2198" s="218"/>
      <c r="MNF2198" s="218"/>
      <c r="MNG2198" s="218"/>
      <c r="MNH2198" s="218"/>
      <c r="MNI2198" s="218"/>
      <c r="MNJ2198" s="218"/>
      <c r="MNK2198" s="218"/>
      <c r="MNL2198" s="218"/>
      <c r="MNM2198" s="218"/>
      <c r="MNN2198" s="218"/>
      <c r="MNO2198" s="218"/>
      <c r="MNP2198" s="218"/>
      <c r="MNQ2198" s="218"/>
      <c r="MNR2198" s="218"/>
      <c r="MNS2198" s="218"/>
      <c r="MNT2198" s="218"/>
      <c r="MNU2198" s="218"/>
      <c r="MNV2198" s="218"/>
      <c r="MNW2198" s="218"/>
      <c r="MNX2198" s="218"/>
      <c r="MNY2198" s="218"/>
      <c r="MNZ2198" s="218"/>
      <c r="MOA2198" s="218"/>
      <c r="MOB2198" s="218"/>
      <c r="MOC2198" s="218"/>
      <c r="MOD2198" s="218"/>
      <c r="MOE2198" s="218"/>
      <c r="MOF2198" s="218"/>
      <c r="MOG2198" s="218"/>
      <c r="MOH2198" s="218"/>
      <c r="MOI2198" s="218"/>
      <c r="MOJ2198" s="218"/>
      <c r="MOK2198" s="218"/>
      <c r="MOL2198" s="218"/>
      <c r="MOM2198" s="218"/>
      <c r="MON2198" s="218"/>
      <c r="MOO2198" s="218"/>
      <c r="MOP2198" s="218"/>
      <c r="MOQ2198" s="218"/>
      <c r="MOR2198" s="218"/>
      <c r="MOS2198" s="218"/>
      <c r="MOT2198" s="218"/>
      <c r="MOU2198" s="218"/>
      <c r="MOV2198" s="218"/>
      <c r="MOW2198" s="218"/>
      <c r="MOX2198" s="218"/>
      <c r="MOY2198" s="218"/>
      <c r="MOZ2198" s="218"/>
      <c r="MPA2198" s="218"/>
      <c r="MPB2198" s="218"/>
      <c r="MPC2198" s="218"/>
      <c r="MPD2198" s="218"/>
      <c r="MPE2198" s="218"/>
      <c r="MPF2198" s="218"/>
      <c r="MPG2198" s="218"/>
      <c r="MPH2198" s="218"/>
      <c r="MPI2198" s="218"/>
      <c r="MPJ2198" s="218"/>
      <c r="MPK2198" s="218"/>
      <c r="MPL2198" s="218"/>
      <c r="MPM2198" s="218"/>
      <c r="MPN2198" s="218"/>
      <c r="MPO2198" s="218"/>
      <c r="MPP2198" s="218"/>
      <c r="MPQ2198" s="218"/>
      <c r="MPR2198" s="218"/>
      <c r="MPS2198" s="218"/>
      <c r="MPT2198" s="218"/>
      <c r="MPU2198" s="218"/>
      <c r="MPV2198" s="218"/>
      <c r="MPW2198" s="218"/>
      <c r="MPX2198" s="218"/>
      <c r="MPY2198" s="218"/>
      <c r="MPZ2198" s="218"/>
      <c r="MQA2198" s="218"/>
      <c r="MQB2198" s="218"/>
      <c r="MQC2198" s="218"/>
      <c r="MQD2198" s="218"/>
      <c r="MQE2198" s="218"/>
      <c r="MQF2198" s="218"/>
      <c r="MQG2198" s="218"/>
      <c r="MQH2198" s="218"/>
      <c r="MQI2198" s="218"/>
      <c r="MQJ2198" s="218"/>
      <c r="MQK2198" s="218"/>
      <c r="MQL2198" s="218"/>
      <c r="MQM2198" s="218"/>
      <c r="MQN2198" s="218"/>
      <c r="MQO2198" s="218"/>
      <c r="MQP2198" s="218"/>
      <c r="MQQ2198" s="218"/>
      <c r="MQR2198" s="218"/>
      <c r="MQS2198" s="218"/>
      <c r="MQT2198" s="218"/>
      <c r="MQU2198" s="218"/>
      <c r="MQV2198" s="218"/>
      <c r="MQW2198" s="218"/>
      <c r="MQX2198" s="218"/>
      <c r="MQY2198" s="218"/>
      <c r="MQZ2198" s="218"/>
      <c r="MRA2198" s="218"/>
      <c r="MRB2198" s="218"/>
      <c r="MRC2198" s="218"/>
      <c r="MRD2198" s="218"/>
      <c r="MRE2198" s="218"/>
      <c r="MRF2198" s="218"/>
      <c r="MRG2198" s="218"/>
      <c r="MRH2198" s="218"/>
      <c r="MRI2198" s="218"/>
      <c r="MRJ2198" s="218"/>
      <c r="MRK2198" s="218"/>
      <c r="MRL2198" s="218"/>
      <c r="MRM2198" s="218"/>
      <c r="MRN2198" s="218"/>
      <c r="MRO2198" s="218"/>
      <c r="MRP2198" s="218"/>
      <c r="MRQ2198" s="218"/>
      <c r="MRR2198" s="218"/>
      <c r="MRS2198" s="218"/>
      <c r="MRT2198" s="218"/>
      <c r="MRU2198" s="218"/>
      <c r="MRV2198" s="218"/>
      <c r="MRW2198" s="218"/>
      <c r="MRX2198" s="218"/>
      <c r="MRY2198" s="218"/>
      <c r="MRZ2198" s="218"/>
      <c r="MSA2198" s="218"/>
      <c r="MSB2198" s="218"/>
      <c r="MSC2198" s="218"/>
      <c r="MSD2198" s="218"/>
      <c r="MSE2198" s="218"/>
      <c r="MSF2198" s="218"/>
      <c r="MSG2198" s="218"/>
      <c r="MSH2198" s="218"/>
      <c r="MSI2198" s="218"/>
      <c r="MSJ2198" s="218"/>
      <c r="MSK2198" s="218"/>
      <c r="MSL2198" s="218"/>
      <c r="MSM2198" s="218"/>
      <c r="MSN2198" s="218"/>
      <c r="MSO2198" s="218"/>
      <c r="MSP2198" s="218"/>
      <c r="MSQ2198" s="218"/>
      <c r="MSR2198" s="218"/>
      <c r="MSS2198" s="218"/>
      <c r="MST2198" s="218"/>
      <c r="MSU2198" s="218"/>
      <c r="MSV2198" s="218"/>
      <c r="MSW2198" s="218"/>
      <c r="MSX2198" s="218"/>
      <c r="MSY2198" s="218"/>
      <c r="MSZ2198" s="218"/>
      <c r="MTA2198" s="218"/>
      <c r="MTB2198" s="218"/>
      <c r="MTC2198" s="218"/>
      <c r="MTD2198" s="218"/>
      <c r="MTE2198" s="218"/>
      <c r="MTF2198" s="218"/>
      <c r="MTG2198" s="218"/>
      <c r="MTH2198" s="218"/>
      <c r="MTI2198" s="218"/>
      <c r="MTJ2198" s="218"/>
      <c r="MTK2198" s="218"/>
      <c r="MTL2198" s="218"/>
      <c r="MTM2198" s="218"/>
      <c r="MTN2198" s="218"/>
      <c r="MTO2198" s="218"/>
      <c r="MTP2198" s="218"/>
      <c r="MTQ2198" s="218"/>
      <c r="MTR2198" s="218"/>
      <c r="MTS2198" s="218"/>
      <c r="MTT2198" s="218"/>
      <c r="MTU2198" s="218"/>
      <c r="MTV2198" s="218"/>
      <c r="MTW2198" s="218"/>
      <c r="MTX2198" s="218"/>
      <c r="MTY2198" s="218"/>
      <c r="MTZ2198" s="218"/>
      <c r="MUA2198" s="218"/>
      <c r="MUB2198" s="218"/>
      <c r="MUC2198" s="218"/>
      <c r="MUD2198" s="218"/>
      <c r="MUE2198" s="218"/>
      <c r="MUF2198" s="218"/>
      <c r="MUG2198" s="218"/>
      <c r="MUH2198" s="218"/>
      <c r="MUI2198" s="218"/>
      <c r="MUJ2198" s="218"/>
      <c r="MUK2198" s="218"/>
      <c r="MUL2198" s="218"/>
      <c r="MUM2198" s="218"/>
      <c r="MUN2198" s="218"/>
      <c r="MUO2198" s="218"/>
      <c r="MUP2198" s="218"/>
      <c r="MUQ2198" s="218"/>
      <c r="MUR2198" s="218"/>
      <c r="MUS2198" s="218"/>
      <c r="MUT2198" s="218"/>
      <c r="MUU2198" s="218"/>
      <c r="MUV2198" s="218"/>
      <c r="MUW2198" s="218"/>
      <c r="MUX2198" s="218"/>
      <c r="MUY2198" s="218"/>
      <c r="MUZ2198" s="218"/>
      <c r="MVA2198" s="218"/>
      <c r="MVB2198" s="218"/>
      <c r="MVC2198" s="218"/>
      <c r="MVD2198" s="218"/>
      <c r="MVE2198" s="218"/>
      <c r="MVF2198" s="218"/>
      <c r="MVG2198" s="218"/>
      <c r="MVH2198" s="218"/>
      <c r="MVI2198" s="218"/>
      <c r="MVJ2198" s="218"/>
      <c r="MVK2198" s="218"/>
      <c r="MVL2198" s="218"/>
      <c r="MVM2198" s="218"/>
      <c r="MVN2198" s="218"/>
      <c r="MVO2198" s="218"/>
      <c r="MVP2198" s="218"/>
      <c r="MVQ2198" s="218"/>
      <c r="MVR2198" s="218"/>
      <c r="MVS2198" s="218"/>
      <c r="MVT2198" s="218"/>
      <c r="MVU2198" s="218"/>
      <c r="MVV2198" s="218"/>
      <c r="MVW2198" s="218"/>
      <c r="MVX2198" s="218"/>
      <c r="MVY2198" s="218"/>
      <c r="MVZ2198" s="218"/>
      <c r="MWA2198" s="218"/>
      <c r="MWB2198" s="218"/>
      <c r="MWC2198" s="218"/>
      <c r="MWD2198" s="218"/>
      <c r="MWE2198" s="218"/>
      <c r="MWF2198" s="218"/>
      <c r="MWG2198" s="218"/>
      <c r="MWH2198" s="218"/>
      <c r="MWI2198" s="218"/>
      <c r="MWJ2198" s="218"/>
      <c r="MWK2198" s="218"/>
      <c r="MWL2198" s="218"/>
      <c r="MWM2198" s="218"/>
      <c r="MWN2198" s="218"/>
      <c r="MWO2198" s="218"/>
      <c r="MWP2198" s="218"/>
      <c r="MWQ2198" s="218"/>
      <c r="MWR2198" s="218"/>
      <c r="MWS2198" s="218"/>
      <c r="MWT2198" s="218"/>
      <c r="MWU2198" s="218"/>
      <c r="MWV2198" s="218"/>
      <c r="MWW2198" s="218"/>
      <c r="MWX2198" s="218"/>
      <c r="MWY2198" s="218"/>
      <c r="MWZ2198" s="218"/>
      <c r="MXA2198" s="218"/>
      <c r="MXB2198" s="218"/>
      <c r="MXC2198" s="218"/>
      <c r="MXD2198" s="218"/>
      <c r="MXE2198" s="218"/>
      <c r="MXF2198" s="218"/>
      <c r="MXG2198" s="218"/>
      <c r="MXH2198" s="218"/>
      <c r="MXI2198" s="218"/>
      <c r="MXJ2198" s="218"/>
      <c r="MXK2198" s="218"/>
      <c r="MXL2198" s="218"/>
      <c r="MXM2198" s="218"/>
      <c r="MXN2198" s="218"/>
      <c r="MXO2198" s="218"/>
      <c r="MXP2198" s="218"/>
      <c r="MXQ2198" s="218"/>
      <c r="MXR2198" s="218"/>
      <c r="MXS2198" s="218"/>
      <c r="MXT2198" s="218"/>
      <c r="MXU2198" s="218"/>
      <c r="MXV2198" s="218"/>
      <c r="MXW2198" s="218"/>
      <c r="MXX2198" s="218"/>
      <c r="MXY2198" s="218"/>
      <c r="MXZ2198" s="218"/>
      <c r="MYA2198" s="218"/>
      <c r="MYB2198" s="218"/>
      <c r="MYC2198" s="218"/>
      <c r="MYD2198" s="218"/>
      <c r="MYE2198" s="218"/>
      <c r="MYF2198" s="218"/>
      <c r="MYG2198" s="218"/>
      <c r="MYH2198" s="218"/>
      <c r="MYI2198" s="218"/>
      <c r="MYJ2198" s="218"/>
      <c r="MYK2198" s="218"/>
      <c r="MYL2198" s="218"/>
      <c r="MYM2198" s="218"/>
      <c r="MYN2198" s="218"/>
      <c r="MYO2198" s="218"/>
      <c r="MYP2198" s="218"/>
      <c r="MYQ2198" s="218"/>
      <c r="MYR2198" s="218"/>
      <c r="MYS2198" s="218"/>
      <c r="MYT2198" s="218"/>
      <c r="MYU2198" s="218"/>
      <c r="MYV2198" s="218"/>
      <c r="MYW2198" s="218"/>
      <c r="MYX2198" s="218"/>
      <c r="MYY2198" s="218"/>
      <c r="MYZ2198" s="218"/>
      <c r="MZA2198" s="218"/>
      <c r="MZB2198" s="218"/>
      <c r="MZC2198" s="218"/>
      <c r="MZD2198" s="218"/>
      <c r="MZE2198" s="218"/>
      <c r="MZF2198" s="218"/>
      <c r="MZG2198" s="218"/>
      <c r="MZH2198" s="218"/>
      <c r="MZI2198" s="218"/>
      <c r="MZJ2198" s="218"/>
      <c r="MZK2198" s="218"/>
      <c r="MZL2198" s="218"/>
      <c r="MZM2198" s="218"/>
      <c r="MZN2198" s="218"/>
      <c r="MZO2198" s="218"/>
      <c r="MZP2198" s="218"/>
      <c r="MZQ2198" s="218"/>
      <c r="MZR2198" s="218"/>
      <c r="MZS2198" s="218"/>
      <c r="MZT2198" s="218"/>
      <c r="MZU2198" s="218"/>
      <c r="MZV2198" s="218"/>
      <c r="MZW2198" s="218"/>
      <c r="MZX2198" s="218"/>
      <c r="MZY2198" s="218"/>
      <c r="MZZ2198" s="218"/>
      <c r="NAA2198" s="218"/>
      <c r="NAB2198" s="218"/>
      <c r="NAC2198" s="218"/>
      <c r="NAD2198" s="218"/>
      <c r="NAE2198" s="218"/>
      <c r="NAF2198" s="218"/>
      <c r="NAG2198" s="218"/>
      <c r="NAH2198" s="218"/>
      <c r="NAI2198" s="218"/>
      <c r="NAJ2198" s="218"/>
      <c r="NAK2198" s="218"/>
      <c r="NAL2198" s="218"/>
      <c r="NAM2198" s="218"/>
      <c r="NAN2198" s="218"/>
      <c r="NAO2198" s="218"/>
      <c r="NAP2198" s="218"/>
      <c r="NAQ2198" s="218"/>
      <c r="NAR2198" s="218"/>
      <c r="NAS2198" s="218"/>
      <c r="NAT2198" s="218"/>
      <c r="NAU2198" s="218"/>
      <c r="NAV2198" s="218"/>
      <c r="NAW2198" s="218"/>
      <c r="NAX2198" s="218"/>
      <c r="NAY2198" s="218"/>
      <c r="NAZ2198" s="218"/>
      <c r="NBA2198" s="218"/>
      <c r="NBB2198" s="218"/>
      <c r="NBC2198" s="218"/>
      <c r="NBD2198" s="218"/>
      <c r="NBE2198" s="218"/>
      <c r="NBF2198" s="218"/>
      <c r="NBG2198" s="218"/>
      <c r="NBH2198" s="218"/>
      <c r="NBI2198" s="218"/>
      <c r="NBJ2198" s="218"/>
      <c r="NBK2198" s="218"/>
      <c r="NBL2198" s="218"/>
      <c r="NBM2198" s="218"/>
      <c r="NBN2198" s="218"/>
      <c r="NBO2198" s="218"/>
      <c r="NBP2198" s="218"/>
      <c r="NBQ2198" s="218"/>
      <c r="NBR2198" s="218"/>
      <c r="NBS2198" s="218"/>
      <c r="NBT2198" s="218"/>
      <c r="NBU2198" s="218"/>
      <c r="NBV2198" s="218"/>
      <c r="NBW2198" s="218"/>
      <c r="NBX2198" s="218"/>
      <c r="NBY2198" s="218"/>
      <c r="NBZ2198" s="218"/>
      <c r="NCA2198" s="218"/>
      <c r="NCB2198" s="218"/>
      <c r="NCC2198" s="218"/>
      <c r="NCD2198" s="218"/>
      <c r="NCE2198" s="218"/>
      <c r="NCF2198" s="218"/>
      <c r="NCG2198" s="218"/>
      <c r="NCH2198" s="218"/>
      <c r="NCI2198" s="218"/>
      <c r="NCJ2198" s="218"/>
      <c r="NCK2198" s="218"/>
      <c r="NCL2198" s="218"/>
      <c r="NCM2198" s="218"/>
      <c r="NCN2198" s="218"/>
      <c r="NCO2198" s="218"/>
      <c r="NCP2198" s="218"/>
      <c r="NCQ2198" s="218"/>
      <c r="NCR2198" s="218"/>
      <c r="NCS2198" s="218"/>
      <c r="NCT2198" s="218"/>
      <c r="NCU2198" s="218"/>
      <c r="NCV2198" s="218"/>
      <c r="NCW2198" s="218"/>
      <c r="NCX2198" s="218"/>
      <c r="NCY2198" s="218"/>
      <c r="NCZ2198" s="218"/>
      <c r="NDA2198" s="218"/>
      <c r="NDB2198" s="218"/>
      <c r="NDC2198" s="218"/>
      <c r="NDD2198" s="218"/>
      <c r="NDE2198" s="218"/>
      <c r="NDF2198" s="218"/>
      <c r="NDG2198" s="218"/>
      <c r="NDH2198" s="218"/>
      <c r="NDI2198" s="218"/>
      <c r="NDJ2198" s="218"/>
      <c r="NDK2198" s="218"/>
      <c r="NDL2198" s="218"/>
      <c r="NDM2198" s="218"/>
      <c r="NDN2198" s="218"/>
      <c r="NDO2198" s="218"/>
      <c r="NDP2198" s="218"/>
      <c r="NDQ2198" s="218"/>
      <c r="NDR2198" s="218"/>
      <c r="NDS2198" s="218"/>
      <c r="NDT2198" s="218"/>
      <c r="NDU2198" s="218"/>
      <c r="NDV2198" s="218"/>
      <c r="NDW2198" s="218"/>
      <c r="NDX2198" s="218"/>
      <c r="NDY2198" s="218"/>
      <c r="NDZ2198" s="218"/>
      <c r="NEA2198" s="218"/>
      <c r="NEB2198" s="218"/>
      <c r="NEC2198" s="218"/>
      <c r="NED2198" s="218"/>
      <c r="NEE2198" s="218"/>
      <c r="NEF2198" s="218"/>
      <c r="NEG2198" s="218"/>
      <c r="NEH2198" s="218"/>
      <c r="NEI2198" s="218"/>
      <c r="NEJ2198" s="218"/>
      <c r="NEK2198" s="218"/>
      <c r="NEL2198" s="218"/>
      <c r="NEM2198" s="218"/>
      <c r="NEN2198" s="218"/>
      <c r="NEO2198" s="218"/>
      <c r="NEP2198" s="218"/>
      <c r="NEQ2198" s="218"/>
      <c r="NER2198" s="218"/>
      <c r="NES2198" s="218"/>
      <c r="NET2198" s="218"/>
      <c r="NEU2198" s="218"/>
      <c r="NEV2198" s="218"/>
      <c r="NEW2198" s="218"/>
      <c r="NEX2198" s="218"/>
      <c r="NEY2198" s="218"/>
      <c r="NEZ2198" s="218"/>
      <c r="NFA2198" s="218"/>
      <c r="NFB2198" s="218"/>
      <c r="NFC2198" s="218"/>
      <c r="NFD2198" s="218"/>
      <c r="NFE2198" s="218"/>
      <c r="NFF2198" s="218"/>
      <c r="NFG2198" s="218"/>
      <c r="NFH2198" s="218"/>
      <c r="NFI2198" s="218"/>
      <c r="NFJ2198" s="218"/>
      <c r="NFK2198" s="218"/>
      <c r="NFL2198" s="218"/>
      <c r="NFM2198" s="218"/>
      <c r="NFN2198" s="218"/>
      <c r="NFO2198" s="218"/>
      <c r="NFP2198" s="218"/>
      <c r="NFQ2198" s="218"/>
      <c r="NFR2198" s="218"/>
      <c r="NFS2198" s="218"/>
      <c r="NFT2198" s="218"/>
      <c r="NFU2198" s="218"/>
      <c r="NFV2198" s="218"/>
      <c r="NFW2198" s="218"/>
      <c r="NFX2198" s="218"/>
      <c r="NFY2198" s="218"/>
      <c r="NFZ2198" s="218"/>
      <c r="NGA2198" s="218"/>
      <c r="NGB2198" s="218"/>
      <c r="NGC2198" s="218"/>
      <c r="NGD2198" s="218"/>
      <c r="NGE2198" s="218"/>
      <c r="NGF2198" s="218"/>
      <c r="NGG2198" s="218"/>
      <c r="NGH2198" s="218"/>
      <c r="NGI2198" s="218"/>
      <c r="NGJ2198" s="218"/>
      <c r="NGK2198" s="218"/>
      <c r="NGL2198" s="218"/>
      <c r="NGM2198" s="218"/>
      <c r="NGN2198" s="218"/>
      <c r="NGO2198" s="218"/>
      <c r="NGP2198" s="218"/>
      <c r="NGQ2198" s="218"/>
      <c r="NGR2198" s="218"/>
      <c r="NGS2198" s="218"/>
      <c r="NGT2198" s="218"/>
      <c r="NGU2198" s="218"/>
      <c r="NGV2198" s="218"/>
      <c r="NGW2198" s="218"/>
      <c r="NGX2198" s="218"/>
      <c r="NGY2198" s="218"/>
      <c r="NGZ2198" s="218"/>
      <c r="NHA2198" s="218"/>
      <c r="NHB2198" s="218"/>
      <c r="NHC2198" s="218"/>
      <c r="NHD2198" s="218"/>
      <c r="NHE2198" s="218"/>
      <c r="NHF2198" s="218"/>
      <c r="NHG2198" s="218"/>
      <c r="NHH2198" s="218"/>
      <c r="NHI2198" s="218"/>
      <c r="NHJ2198" s="218"/>
      <c r="NHK2198" s="218"/>
      <c r="NHL2198" s="218"/>
      <c r="NHM2198" s="218"/>
      <c r="NHN2198" s="218"/>
      <c r="NHO2198" s="218"/>
      <c r="NHP2198" s="218"/>
      <c r="NHQ2198" s="218"/>
      <c r="NHR2198" s="218"/>
      <c r="NHS2198" s="218"/>
      <c r="NHT2198" s="218"/>
      <c r="NHU2198" s="218"/>
      <c r="NHV2198" s="218"/>
      <c r="NHW2198" s="218"/>
      <c r="NHX2198" s="218"/>
      <c r="NHY2198" s="218"/>
      <c r="NHZ2198" s="218"/>
      <c r="NIA2198" s="218"/>
      <c r="NIB2198" s="218"/>
      <c r="NIC2198" s="218"/>
      <c r="NID2198" s="218"/>
      <c r="NIE2198" s="218"/>
      <c r="NIF2198" s="218"/>
      <c r="NIG2198" s="218"/>
      <c r="NIH2198" s="218"/>
      <c r="NII2198" s="218"/>
      <c r="NIJ2198" s="218"/>
      <c r="NIK2198" s="218"/>
      <c r="NIL2198" s="218"/>
      <c r="NIM2198" s="218"/>
      <c r="NIN2198" s="218"/>
      <c r="NIO2198" s="218"/>
      <c r="NIP2198" s="218"/>
      <c r="NIQ2198" s="218"/>
      <c r="NIR2198" s="218"/>
      <c r="NIS2198" s="218"/>
      <c r="NIT2198" s="218"/>
      <c r="NIU2198" s="218"/>
      <c r="NIV2198" s="218"/>
      <c r="NIW2198" s="218"/>
      <c r="NIX2198" s="218"/>
      <c r="NIY2198" s="218"/>
      <c r="NIZ2198" s="218"/>
      <c r="NJA2198" s="218"/>
      <c r="NJB2198" s="218"/>
      <c r="NJC2198" s="218"/>
      <c r="NJD2198" s="218"/>
      <c r="NJE2198" s="218"/>
      <c r="NJF2198" s="218"/>
      <c r="NJG2198" s="218"/>
      <c r="NJH2198" s="218"/>
      <c r="NJI2198" s="218"/>
      <c r="NJJ2198" s="218"/>
      <c r="NJK2198" s="218"/>
      <c r="NJL2198" s="218"/>
      <c r="NJM2198" s="218"/>
      <c r="NJN2198" s="218"/>
      <c r="NJO2198" s="218"/>
      <c r="NJP2198" s="218"/>
      <c r="NJQ2198" s="218"/>
      <c r="NJR2198" s="218"/>
      <c r="NJS2198" s="218"/>
      <c r="NJT2198" s="218"/>
      <c r="NJU2198" s="218"/>
      <c r="NJV2198" s="218"/>
      <c r="NJW2198" s="218"/>
      <c r="NJX2198" s="218"/>
      <c r="NJY2198" s="218"/>
      <c r="NJZ2198" s="218"/>
      <c r="NKA2198" s="218"/>
      <c r="NKB2198" s="218"/>
      <c r="NKC2198" s="218"/>
      <c r="NKD2198" s="218"/>
      <c r="NKE2198" s="218"/>
      <c r="NKF2198" s="218"/>
      <c r="NKG2198" s="218"/>
      <c r="NKH2198" s="218"/>
      <c r="NKI2198" s="218"/>
      <c r="NKJ2198" s="218"/>
      <c r="NKK2198" s="218"/>
      <c r="NKL2198" s="218"/>
      <c r="NKM2198" s="218"/>
      <c r="NKN2198" s="218"/>
      <c r="NKO2198" s="218"/>
      <c r="NKP2198" s="218"/>
      <c r="NKQ2198" s="218"/>
      <c r="NKR2198" s="218"/>
      <c r="NKS2198" s="218"/>
      <c r="NKT2198" s="218"/>
      <c r="NKU2198" s="218"/>
      <c r="NKV2198" s="218"/>
      <c r="NKW2198" s="218"/>
      <c r="NKX2198" s="218"/>
      <c r="NKY2198" s="218"/>
      <c r="NKZ2198" s="218"/>
      <c r="NLA2198" s="218"/>
      <c r="NLB2198" s="218"/>
      <c r="NLC2198" s="218"/>
      <c r="NLD2198" s="218"/>
      <c r="NLE2198" s="218"/>
      <c r="NLF2198" s="218"/>
      <c r="NLG2198" s="218"/>
      <c r="NLH2198" s="218"/>
      <c r="NLI2198" s="218"/>
      <c r="NLJ2198" s="218"/>
      <c r="NLK2198" s="218"/>
      <c r="NLL2198" s="218"/>
      <c r="NLM2198" s="218"/>
      <c r="NLN2198" s="218"/>
      <c r="NLO2198" s="218"/>
      <c r="NLP2198" s="218"/>
      <c r="NLQ2198" s="218"/>
      <c r="NLR2198" s="218"/>
      <c r="NLS2198" s="218"/>
      <c r="NLT2198" s="218"/>
      <c r="NLU2198" s="218"/>
      <c r="NLV2198" s="218"/>
      <c r="NLW2198" s="218"/>
      <c r="NLX2198" s="218"/>
      <c r="NLY2198" s="218"/>
      <c r="NLZ2198" s="218"/>
      <c r="NMA2198" s="218"/>
      <c r="NMB2198" s="218"/>
      <c r="NMC2198" s="218"/>
      <c r="NMD2198" s="218"/>
      <c r="NME2198" s="218"/>
      <c r="NMF2198" s="218"/>
      <c r="NMG2198" s="218"/>
      <c r="NMH2198" s="218"/>
      <c r="NMI2198" s="218"/>
      <c r="NMJ2198" s="218"/>
      <c r="NMK2198" s="218"/>
      <c r="NML2198" s="218"/>
      <c r="NMM2198" s="218"/>
      <c r="NMN2198" s="218"/>
      <c r="NMO2198" s="218"/>
      <c r="NMP2198" s="218"/>
      <c r="NMQ2198" s="218"/>
      <c r="NMR2198" s="218"/>
      <c r="NMS2198" s="218"/>
      <c r="NMT2198" s="218"/>
      <c r="NMU2198" s="218"/>
      <c r="NMV2198" s="218"/>
      <c r="NMW2198" s="218"/>
      <c r="NMX2198" s="218"/>
      <c r="NMY2198" s="218"/>
      <c r="NMZ2198" s="218"/>
      <c r="NNA2198" s="218"/>
      <c r="NNB2198" s="218"/>
      <c r="NNC2198" s="218"/>
      <c r="NND2198" s="218"/>
      <c r="NNE2198" s="218"/>
      <c r="NNF2198" s="218"/>
      <c r="NNG2198" s="218"/>
      <c r="NNH2198" s="218"/>
      <c r="NNI2198" s="218"/>
      <c r="NNJ2198" s="218"/>
      <c r="NNK2198" s="218"/>
      <c r="NNL2198" s="218"/>
      <c r="NNM2198" s="218"/>
      <c r="NNN2198" s="218"/>
      <c r="NNO2198" s="218"/>
      <c r="NNP2198" s="218"/>
      <c r="NNQ2198" s="218"/>
      <c r="NNR2198" s="218"/>
      <c r="NNS2198" s="218"/>
      <c r="NNT2198" s="218"/>
      <c r="NNU2198" s="218"/>
      <c r="NNV2198" s="218"/>
      <c r="NNW2198" s="218"/>
      <c r="NNX2198" s="218"/>
      <c r="NNY2198" s="218"/>
      <c r="NNZ2198" s="218"/>
      <c r="NOA2198" s="218"/>
      <c r="NOB2198" s="218"/>
      <c r="NOC2198" s="218"/>
      <c r="NOD2198" s="218"/>
      <c r="NOE2198" s="218"/>
      <c r="NOF2198" s="218"/>
      <c r="NOG2198" s="218"/>
      <c r="NOH2198" s="218"/>
      <c r="NOI2198" s="218"/>
      <c r="NOJ2198" s="218"/>
      <c r="NOK2198" s="218"/>
      <c r="NOL2198" s="218"/>
      <c r="NOM2198" s="218"/>
      <c r="NON2198" s="218"/>
      <c r="NOO2198" s="218"/>
      <c r="NOP2198" s="218"/>
      <c r="NOQ2198" s="218"/>
      <c r="NOR2198" s="218"/>
      <c r="NOS2198" s="218"/>
      <c r="NOT2198" s="218"/>
      <c r="NOU2198" s="218"/>
      <c r="NOV2198" s="218"/>
      <c r="NOW2198" s="218"/>
      <c r="NOX2198" s="218"/>
      <c r="NOY2198" s="218"/>
      <c r="NOZ2198" s="218"/>
      <c r="NPA2198" s="218"/>
      <c r="NPB2198" s="218"/>
      <c r="NPC2198" s="218"/>
      <c r="NPD2198" s="218"/>
      <c r="NPE2198" s="218"/>
      <c r="NPF2198" s="218"/>
      <c r="NPG2198" s="218"/>
      <c r="NPH2198" s="218"/>
      <c r="NPI2198" s="218"/>
      <c r="NPJ2198" s="218"/>
      <c r="NPK2198" s="218"/>
      <c r="NPL2198" s="218"/>
      <c r="NPM2198" s="218"/>
      <c r="NPN2198" s="218"/>
      <c r="NPO2198" s="218"/>
      <c r="NPP2198" s="218"/>
      <c r="NPQ2198" s="218"/>
      <c r="NPR2198" s="218"/>
      <c r="NPS2198" s="218"/>
      <c r="NPT2198" s="218"/>
      <c r="NPU2198" s="218"/>
      <c r="NPV2198" s="218"/>
      <c r="NPW2198" s="218"/>
      <c r="NPX2198" s="218"/>
      <c r="NPY2198" s="218"/>
      <c r="NPZ2198" s="218"/>
      <c r="NQA2198" s="218"/>
      <c r="NQB2198" s="218"/>
      <c r="NQC2198" s="218"/>
      <c r="NQD2198" s="218"/>
      <c r="NQE2198" s="218"/>
      <c r="NQF2198" s="218"/>
      <c r="NQG2198" s="218"/>
      <c r="NQH2198" s="218"/>
      <c r="NQI2198" s="218"/>
      <c r="NQJ2198" s="218"/>
      <c r="NQK2198" s="218"/>
      <c r="NQL2198" s="218"/>
      <c r="NQM2198" s="218"/>
      <c r="NQN2198" s="218"/>
      <c r="NQO2198" s="218"/>
      <c r="NQP2198" s="218"/>
      <c r="NQQ2198" s="218"/>
      <c r="NQR2198" s="218"/>
      <c r="NQS2198" s="218"/>
      <c r="NQT2198" s="218"/>
      <c r="NQU2198" s="218"/>
      <c r="NQV2198" s="218"/>
      <c r="NQW2198" s="218"/>
      <c r="NQX2198" s="218"/>
      <c r="NQY2198" s="218"/>
      <c r="NQZ2198" s="218"/>
      <c r="NRA2198" s="218"/>
      <c r="NRB2198" s="218"/>
      <c r="NRC2198" s="218"/>
      <c r="NRD2198" s="218"/>
      <c r="NRE2198" s="218"/>
      <c r="NRF2198" s="218"/>
      <c r="NRG2198" s="218"/>
      <c r="NRH2198" s="218"/>
      <c r="NRI2198" s="218"/>
      <c r="NRJ2198" s="218"/>
      <c r="NRK2198" s="218"/>
      <c r="NRL2198" s="218"/>
      <c r="NRM2198" s="218"/>
      <c r="NRN2198" s="218"/>
      <c r="NRO2198" s="218"/>
      <c r="NRP2198" s="218"/>
      <c r="NRQ2198" s="218"/>
      <c r="NRR2198" s="218"/>
      <c r="NRS2198" s="218"/>
      <c r="NRT2198" s="218"/>
      <c r="NRU2198" s="218"/>
      <c r="NRV2198" s="218"/>
      <c r="NRW2198" s="218"/>
      <c r="NRX2198" s="218"/>
      <c r="NRY2198" s="218"/>
      <c r="NRZ2198" s="218"/>
      <c r="NSA2198" s="218"/>
      <c r="NSB2198" s="218"/>
      <c r="NSC2198" s="218"/>
      <c r="NSD2198" s="218"/>
      <c r="NSE2198" s="218"/>
      <c r="NSF2198" s="218"/>
      <c r="NSG2198" s="218"/>
      <c r="NSH2198" s="218"/>
      <c r="NSI2198" s="218"/>
      <c r="NSJ2198" s="218"/>
      <c r="NSK2198" s="218"/>
      <c r="NSL2198" s="218"/>
      <c r="NSM2198" s="218"/>
      <c r="NSN2198" s="218"/>
      <c r="NSO2198" s="218"/>
      <c r="NSP2198" s="218"/>
      <c r="NSQ2198" s="218"/>
      <c r="NSR2198" s="218"/>
      <c r="NSS2198" s="218"/>
      <c r="NST2198" s="218"/>
      <c r="NSU2198" s="218"/>
      <c r="NSV2198" s="218"/>
      <c r="NSW2198" s="218"/>
      <c r="NSX2198" s="218"/>
      <c r="NSY2198" s="218"/>
      <c r="NSZ2198" s="218"/>
      <c r="NTA2198" s="218"/>
      <c r="NTB2198" s="218"/>
      <c r="NTC2198" s="218"/>
      <c r="NTD2198" s="218"/>
      <c r="NTE2198" s="218"/>
      <c r="NTF2198" s="218"/>
      <c r="NTG2198" s="218"/>
      <c r="NTH2198" s="218"/>
      <c r="NTI2198" s="218"/>
      <c r="NTJ2198" s="218"/>
      <c r="NTK2198" s="218"/>
      <c r="NTL2198" s="218"/>
      <c r="NTM2198" s="218"/>
      <c r="NTN2198" s="218"/>
      <c r="NTO2198" s="218"/>
      <c r="NTP2198" s="218"/>
      <c r="NTQ2198" s="218"/>
      <c r="NTR2198" s="218"/>
      <c r="NTS2198" s="218"/>
      <c r="NTT2198" s="218"/>
      <c r="NTU2198" s="218"/>
      <c r="NTV2198" s="218"/>
      <c r="NTW2198" s="218"/>
      <c r="NTX2198" s="218"/>
      <c r="NTY2198" s="218"/>
      <c r="NTZ2198" s="218"/>
      <c r="NUA2198" s="218"/>
      <c r="NUB2198" s="218"/>
      <c r="NUC2198" s="218"/>
      <c r="NUD2198" s="218"/>
      <c r="NUE2198" s="218"/>
      <c r="NUF2198" s="218"/>
      <c r="NUG2198" s="218"/>
      <c r="NUH2198" s="218"/>
      <c r="NUI2198" s="218"/>
      <c r="NUJ2198" s="218"/>
      <c r="NUK2198" s="218"/>
      <c r="NUL2198" s="218"/>
      <c r="NUM2198" s="218"/>
      <c r="NUN2198" s="218"/>
      <c r="NUO2198" s="218"/>
      <c r="NUP2198" s="218"/>
      <c r="NUQ2198" s="218"/>
      <c r="NUR2198" s="218"/>
      <c r="NUS2198" s="218"/>
      <c r="NUT2198" s="218"/>
      <c r="NUU2198" s="218"/>
      <c r="NUV2198" s="218"/>
      <c r="NUW2198" s="218"/>
      <c r="NUX2198" s="218"/>
      <c r="NUY2198" s="218"/>
      <c r="NUZ2198" s="218"/>
      <c r="NVA2198" s="218"/>
      <c r="NVB2198" s="218"/>
      <c r="NVC2198" s="218"/>
      <c r="NVD2198" s="218"/>
      <c r="NVE2198" s="218"/>
      <c r="NVF2198" s="218"/>
      <c r="NVG2198" s="218"/>
      <c r="NVH2198" s="218"/>
      <c r="NVI2198" s="218"/>
      <c r="NVJ2198" s="218"/>
      <c r="NVK2198" s="218"/>
      <c r="NVL2198" s="218"/>
      <c r="NVM2198" s="218"/>
      <c r="NVN2198" s="218"/>
      <c r="NVO2198" s="218"/>
      <c r="NVP2198" s="218"/>
      <c r="NVQ2198" s="218"/>
      <c r="NVR2198" s="218"/>
      <c r="NVS2198" s="218"/>
      <c r="NVT2198" s="218"/>
      <c r="NVU2198" s="218"/>
      <c r="NVV2198" s="218"/>
      <c r="NVW2198" s="218"/>
      <c r="NVX2198" s="218"/>
      <c r="NVY2198" s="218"/>
      <c r="NVZ2198" s="218"/>
      <c r="NWA2198" s="218"/>
      <c r="NWB2198" s="218"/>
      <c r="NWC2198" s="218"/>
      <c r="NWD2198" s="218"/>
      <c r="NWE2198" s="218"/>
      <c r="NWF2198" s="218"/>
      <c r="NWG2198" s="218"/>
      <c r="NWH2198" s="218"/>
      <c r="NWI2198" s="218"/>
      <c r="NWJ2198" s="218"/>
      <c r="NWK2198" s="218"/>
      <c r="NWL2198" s="218"/>
      <c r="NWM2198" s="218"/>
      <c r="NWN2198" s="218"/>
      <c r="NWO2198" s="218"/>
      <c r="NWP2198" s="218"/>
      <c r="NWQ2198" s="218"/>
      <c r="NWR2198" s="218"/>
      <c r="NWS2198" s="218"/>
      <c r="NWT2198" s="218"/>
      <c r="NWU2198" s="218"/>
      <c r="NWV2198" s="218"/>
      <c r="NWW2198" s="218"/>
      <c r="NWX2198" s="218"/>
      <c r="NWY2198" s="218"/>
      <c r="NWZ2198" s="218"/>
      <c r="NXA2198" s="218"/>
      <c r="NXB2198" s="218"/>
      <c r="NXC2198" s="218"/>
      <c r="NXD2198" s="218"/>
      <c r="NXE2198" s="218"/>
      <c r="NXF2198" s="218"/>
      <c r="NXG2198" s="218"/>
      <c r="NXH2198" s="218"/>
      <c r="NXI2198" s="218"/>
      <c r="NXJ2198" s="218"/>
      <c r="NXK2198" s="218"/>
      <c r="NXL2198" s="218"/>
      <c r="NXM2198" s="218"/>
      <c r="NXN2198" s="218"/>
      <c r="NXO2198" s="218"/>
      <c r="NXP2198" s="218"/>
      <c r="NXQ2198" s="218"/>
      <c r="NXR2198" s="218"/>
      <c r="NXS2198" s="218"/>
      <c r="NXT2198" s="218"/>
      <c r="NXU2198" s="218"/>
      <c r="NXV2198" s="218"/>
      <c r="NXW2198" s="218"/>
      <c r="NXX2198" s="218"/>
      <c r="NXY2198" s="218"/>
      <c r="NXZ2198" s="218"/>
      <c r="NYA2198" s="218"/>
      <c r="NYB2198" s="218"/>
      <c r="NYC2198" s="218"/>
      <c r="NYD2198" s="218"/>
      <c r="NYE2198" s="218"/>
      <c r="NYF2198" s="218"/>
      <c r="NYG2198" s="218"/>
      <c r="NYH2198" s="218"/>
      <c r="NYI2198" s="218"/>
      <c r="NYJ2198" s="218"/>
      <c r="NYK2198" s="218"/>
      <c r="NYL2198" s="218"/>
      <c r="NYM2198" s="218"/>
      <c r="NYN2198" s="218"/>
      <c r="NYO2198" s="218"/>
      <c r="NYP2198" s="218"/>
      <c r="NYQ2198" s="218"/>
      <c r="NYR2198" s="218"/>
      <c r="NYS2198" s="218"/>
      <c r="NYT2198" s="218"/>
      <c r="NYU2198" s="218"/>
      <c r="NYV2198" s="218"/>
      <c r="NYW2198" s="218"/>
      <c r="NYX2198" s="218"/>
      <c r="NYY2198" s="218"/>
      <c r="NYZ2198" s="218"/>
      <c r="NZA2198" s="218"/>
      <c r="NZB2198" s="218"/>
      <c r="NZC2198" s="218"/>
      <c r="NZD2198" s="218"/>
      <c r="NZE2198" s="218"/>
      <c r="NZF2198" s="218"/>
      <c r="NZG2198" s="218"/>
      <c r="NZH2198" s="218"/>
      <c r="NZI2198" s="218"/>
      <c r="NZJ2198" s="218"/>
      <c r="NZK2198" s="218"/>
      <c r="NZL2198" s="218"/>
      <c r="NZM2198" s="218"/>
      <c r="NZN2198" s="218"/>
      <c r="NZO2198" s="218"/>
      <c r="NZP2198" s="218"/>
      <c r="NZQ2198" s="218"/>
      <c r="NZR2198" s="218"/>
      <c r="NZS2198" s="218"/>
      <c r="NZT2198" s="218"/>
      <c r="NZU2198" s="218"/>
      <c r="NZV2198" s="218"/>
      <c r="NZW2198" s="218"/>
      <c r="NZX2198" s="218"/>
      <c r="NZY2198" s="218"/>
      <c r="NZZ2198" s="218"/>
      <c r="OAA2198" s="218"/>
      <c r="OAB2198" s="218"/>
      <c r="OAC2198" s="218"/>
      <c r="OAD2198" s="218"/>
      <c r="OAE2198" s="218"/>
      <c r="OAF2198" s="218"/>
      <c r="OAG2198" s="218"/>
      <c r="OAH2198" s="218"/>
      <c r="OAI2198" s="218"/>
      <c r="OAJ2198" s="218"/>
      <c r="OAK2198" s="218"/>
      <c r="OAL2198" s="218"/>
      <c r="OAM2198" s="218"/>
      <c r="OAN2198" s="218"/>
      <c r="OAO2198" s="218"/>
      <c r="OAP2198" s="218"/>
      <c r="OAQ2198" s="218"/>
      <c r="OAR2198" s="218"/>
      <c r="OAS2198" s="218"/>
      <c r="OAT2198" s="218"/>
      <c r="OAU2198" s="218"/>
      <c r="OAV2198" s="218"/>
      <c r="OAW2198" s="218"/>
      <c r="OAX2198" s="218"/>
      <c r="OAY2198" s="218"/>
      <c r="OAZ2198" s="218"/>
      <c r="OBA2198" s="218"/>
      <c r="OBB2198" s="218"/>
      <c r="OBC2198" s="218"/>
      <c r="OBD2198" s="218"/>
      <c r="OBE2198" s="218"/>
      <c r="OBF2198" s="218"/>
      <c r="OBG2198" s="218"/>
      <c r="OBH2198" s="218"/>
      <c r="OBI2198" s="218"/>
      <c r="OBJ2198" s="218"/>
      <c r="OBK2198" s="218"/>
      <c r="OBL2198" s="218"/>
      <c r="OBM2198" s="218"/>
      <c r="OBN2198" s="218"/>
      <c r="OBO2198" s="218"/>
      <c r="OBP2198" s="218"/>
      <c r="OBQ2198" s="218"/>
      <c r="OBR2198" s="218"/>
      <c r="OBS2198" s="218"/>
      <c r="OBT2198" s="218"/>
      <c r="OBU2198" s="218"/>
      <c r="OBV2198" s="218"/>
      <c r="OBW2198" s="218"/>
      <c r="OBX2198" s="218"/>
      <c r="OBY2198" s="218"/>
      <c r="OBZ2198" s="218"/>
      <c r="OCA2198" s="218"/>
      <c r="OCB2198" s="218"/>
      <c r="OCC2198" s="218"/>
      <c r="OCD2198" s="218"/>
      <c r="OCE2198" s="218"/>
      <c r="OCF2198" s="218"/>
      <c r="OCG2198" s="218"/>
      <c r="OCH2198" s="218"/>
      <c r="OCI2198" s="218"/>
      <c r="OCJ2198" s="218"/>
      <c r="OCK2198" s="218"/>
      <c r="OCL2198" s="218"/>
      <c r="OCM2198" s="218"/>
      <c r="OCN2198" s="218"/>
      <c r="OCO2198" s="218"/>
      <c r="OCP2198" s="218"/>
      <c r="OCQ2198" s="218"/>
      <c r="OCR2198" s="218"/>
      <c r="OCS2198" s="218"/>
      <c r="OCT2198" s="218"/>
      <c r="OCU2198" s="218"/>
      <c r="OCV2198" s="218"/>
      <c r="OCW2198" s="218"/>
      <c r="OCX2198" s="218"/>
      <c r="OCY2198" s="218"/>
      <c r="OCZ2198" s="218"/>
      <c r="ODA2198" s="218"/>
      <c r="ODB2198" s="218"/>
      <c r="ODC2198" s="218"/>
      <c r="ODD2198" s="218"/>
      <c r="ODE2198" s="218"/>
      <c r="ODF2198" s="218"/>
      <c r="ODG2198" s="218"/>
      <c r="ODH2198" s="218"/>
      <c r="ODI2198" s="218"/>
      <c r="ODJ2198" s="218"/>
      <c r="ODK2198" s="218"/>
      <c r="ODL2198" s="218"/>
      <c r="ODM2198" s="218"/>
      <c r="ODN2198" s="218"/>
      <c r="ODO2198" s="218"/>
      <c r="ODP2198" s="218"/>
      <c r="ODQ2198" s="218"/>
      <c r="ODR2198" s="218"/>
      <c r="ODS2198" s="218"/>
      <c r="ODT2198" s="218"/>
      <c r="ODU2198" s="218"/>
      <c r="ODV2198" s="218"/>
      <c r="ODW2198" s="218"/>
      <c r="ODX2198" s="218"/>
      <c r="ODY2198" s="218"/>
      <c r="ODZ2198" s="218"/>
      <c r="OEA2198" s="218"/>
      <c r="OEB2198" s="218"/>
      <c r="OEC2198" s="218"/>
      <c r="OED2198" s="218"/>
      <c r="OEE2198" s="218"/>
      <c r="OEF2198" s="218"/>
      <c r="OEG2198" s="218"/>
      <c r="OEH2198" s="218"/>
      <c r="OEI2198" s="218"/>
      <c r="OEJ2198" s="218"/>
      <c r="OEK2198" s="218"/>
      <c r="OEL2198" s="218"/>
      <c r="OEM2198" s="218"/>
      <c r="OEN2198" s="218"/>
      <c r="OEO2198" s="218"/>
      <c r="OEP2198" s="218"/>
      <c r="OEQ2198" s="218"/>
      <c r="OER2198" s="218"/>
      <c r="OES2198" s="218"/>
      <c r="OET2198" s="218"/>
      <c r="OEU2198" s="218"/>
      <c r="OEV2198" s="218"/>
      <c r="OEW2198" s="218"/>
      <c r="OEX2198" s="218"/>
      <c r="OEY2198" s="218"/>
      <c r="OEZ2198" s="218"/>
      <c r="OFA2198" s="218"/>
      <c r="OFB2198" s="218"/>
      <c r="OFC2198" s="218"/>
      <c r="OFD2198" s="218"/>
      <c r="OFE2198" s="218"/>
      <c r="OFF2198" s="218"/>
      <c r="OFG2198" s="218"/>
      <c r="OFH2198" s="218"/>
      <c r="OFI2198" s="218"/>
      <c r="OFJ2198" s="218"/>
      <c r="OFK2198" s="218"/>
      <c r="OFL2198" s="218"/>
      <c r="OFM2198" s="218"/>
      <c r="OFN2198" s="218"/>
      <c r="OFO2198" s="218"/>
      <c r="OFP2198" s="218"/>
      <c r="OFQ2198" s="218"/>
      <c r="OFR2198" s="218"/>
      <c r="OFS2198" s="218"/>
      <c r="OFT2198" s="218"/>
      <c r="OFU2198" s="218"/>
      <c r="OFV2198" s="218"/>
      <c r="OFW2198" s="218"/>
      <c r="OFX2198" s="218"/>
      <c r="OFY2198" s="218"/>
      <c r="OFZ2198" s="218"/>
      <c r="OGA2198" s="218"/>
      <c r="OGB2198" s="218"/>
      <c r="OGC2198" s="218"/>
      <c r="OGD2198" s="218"/>
      <c r="OGE2198" s="218"/>
      <c r="OGF2198" s="218"/>
      <c r="OGG2198" s="218"/>
      <c r="OGH2198" s="218"/>
      <c r="OGI2198" s="218"/>
      <c r="OGJ2198" s="218"/>
      <c r="OGK2198" s="218"/>
      <c r="OGL2198" s="218"/>
      <c r="OGM2198" s="218"/>
      <c r="OGN2198" s="218"/>
      <c r="OGO2198" s="218"/>
      <c r="OGP2198" s="218"/>
      <c r="OGQ2198" s="218"/>
      <c r="OGR2198" s="218"/>
      <c r="OGS2198" s="218"/>
      <c r="OGT2198" s="218"/>
      <c r="OGU2198" s="218"/>
      <c r="OGV2198" s="218"/>
      <c r="OGW2198" s="218"/>
      <c r="OGX2198" s="218"/>
      <c r="OGY2198" s="218"/>
      <c r="OGZ2198" s="218"/>
      <c r="OHA2198" s="218"/>
      <c r="OHB2198" s="218"/>
      <c r="OHC2198" s="218"/>
      <c r="OHD2198" s="218"/>
      <c r="OHE2198" s="218"/>
      <c r="OHF2198" s="218"/>
      <c r="OHG2198" s="218"/>
      <c r="OHH2198" s="218"/>
      <c r="OHI2198" s="218"/>
      <c r="OHJ2198" s="218"/>
      <c r="OHK2198" s="218"/>
      <c r="OHL2198" s="218"/>
      <c r="OHM2198" s="218"/>
      <c r="OHN2198" s="218"/>
      <c r="OHO2198" s="218"/>
      <c r="OHP2198" s="218"/>
      <c r="OHQ2198" s="218"/>
      <c r="OHR2198" s="218"/>
      <c r="OHS2198" s="218"/>
      <c r="OHT2198" s="218"/>
      <c r="OHU2198" s="218"/>
      <c r="OHV2198" s="218"/>
      <c r="OHW2198" s="218"/>
      <c r="OHX2198" s="218"/>
      <c r="OHY2198" s="218"/>
      <c r="OHZ2198" s="218"/>
      <c r="OIA2198" s="218"/>
      <c r="OIB2198" s="218"/>
      <c r="OIC2198" s="218"/>
      <c r="OID2198" s="218"/>
      <c r="OIE2198" s="218"/>
      <c r="OIF2198" s="218"/>
      <c r="OIG2198" s="218"/>
      <c r="OIH2198" s="218"/>
      <c r="OII2198" s="218"/>
      <c r="OIJ2198" s="218"/>
      <c r="OIK2198" s="218"/>
      <c r="OIL2198" s="218"/>
      <c r="OIM2198" s="218"/>
      <c r="OIN2198" s="218"/>
      <c r="OIO2198" s="218"/>
      <c r="OIP2198" s="218"/>
      <c r="OIQ2198" s="218"/>
      <c r="OIR2198" s="218"/>
      <c r="OIS2198" s="218"/>
      <c r="OIT2198" s="218"/>
      <c r="OIU2198" s="218"/>
      <c r="OIV2198" s="218"/>
      <c r="OIW2198" s="218"/>
      <c r="OIX2198" s="218"/>
      <c r="OIY2198" s="218"/>
      <c r="OIZ2198" s="218"/>
      <c r="OJA2198" s="218"/>
      <c r="OJB2198" s="218"/>
      <c r="OJC2198" s="218"/>
      <c r="OJD2198" s="218"/>
      <c r="OJE2198" s="218"/>
      <c r="OJF2198" s="218"/>
      <c r="OJG2198" s="218"/>
      <c r="OJH2198" s="218"/>
      <c r="OJI2198" s="218"/>
      <c r="OJJ2198" s="218"/>
      <c r="OJK2198" s="218"/>
      <c r="OJL2198" s="218"/>
      <c r="OJM2198" s="218"/>
      <c r="OJN2198" s="218"/>
      <c r="OJO2198" s="218"/>
      <c r="OJP2198" s="218"/>
      <c r="OJQ2198" s="218"/>
      <c r="OJR2198" s="218"/>
      <c r="OJS2198" s="218"/>
      <c r="OJT2198" s="218"/>
      <c r="OJU2198" s="218"/>
      <c r="OJV2198" s="218"/>
      <c r="OJW2198" s="218"/>
      <c r="OJX2198" s="218"/>
      <c r="OJY2198" s="218"/>
      <c r="OJZ2198" s="218"/>
      <c r="OKA2198" s="218"/>
      <c r="OKB2198" s="218"/>
      <c r="OKC2198" s="218"/>
      <c r="OKD2198" s="218"/>
      <c r="OKE2198" s="218"/>
      <c r="OKF2198" s="218"/>
      <c r="OKG2198" s="218"/>
      <c r="OKH2198" s="218"/>
      <c r="OKI2198" s="218"/>
      <c r="OKJ2198" s="218"/>
      <c r="OKK2198" s="218"/>
      <c r="OKL2198" s="218"/>
      <c r="OKM2198" s="218"/>
      <c r="OKN2198" s="218"/>
      <c r="OKO2198" s="218"/>
      <c r="OKP2198" s="218"/>
      <c r="OKQ2198" s="218"/>
      <c r="OKR2198" s="218"/>
      <c r="OKS2198" s="218"/>
      <c r="OKT2198" s="218"/>
      <c r="OKU2198" s="218"/>
      <c r="OKV2198" s="218"/>
      <c r="OKW2198" s="218"/>
      <c r="OKX2198" s="218"/>
      <c r="OKY2198" s="218"/>
      <c r="OKZ2198" s="218"/>
      <c r="OLA2198" s="218"/>
      <c r="OLB2198" s="218"/>
      <c r="OLC2198" s="218"/>
      <c r="OLD2198" s="218"/>
      <c r="OLE2198" s="218"/>
      <c r="OLF2198" s="218"/>
      <c r="OLG2198" s="218"/>
      <c r="OLH2198" s="218"/>
      <c r="OLI2198" s="218"/>
      <c r="OLJ2198" s="218"/>
      <c r="OLK2198" s="218"/>
      <c r="OLL2198" s="218"/>
      <c r="OLM2198" s="218"/>
      <c r="OLN2198" s="218"/>
      <c r="OLO2198" s="218"/>
      <c r="OLP2198" s="218"/>
      <c r="OLQ2198" s="218"/>
      <c r="OLR2198" s="218"/>
      <c r="OLS2198" s="218"/>
      <c r="OLT2198" s="218"/>
      <c r="OLU2198" s="218"/>
      <c r="OLV2198" s="218"/>
      <c r="OLW2198" s="218"/>
      <c r="OLX2198" s="218"/>
      <c r="OLY2198" s="218"/>
      <c r="OLZ2198" s="218"/>
      <c r="OMA2198" s="218"/>
      <c r="OMB2198" s="218"/>
      <c r="OMC2198" s="218"/>
      <c r="OMD2198" s="218"/>
      <c r="OME2198" s="218"/>
      <c r="OMF2198" s="218"/>
      <c r="OMG2198" s="218"/>
      <c r="OMH2198" s="218"/>
      <c r="OMI2198" s="218"/>
      <c r="OMJ2198" s="218"/>
      <c r="OMK2198" s="218"/>
      <c r="OML2198" s="218"/>
      <c r="OMM2198" s="218"/>
      <c r="OMN2198" s="218"/>
      <c r="OMO2198" s="218"/>
      <c r="OMP2198" s="218"/>
      <c r="OMQ2198" s="218"/>
      <c r="OMR2198" s="218"/>
      <c r="OMS2198" s="218"/>
      <c r="OMT2198" s="218"/>
      <c r="OMU2198" s="218"/>
      <c r="OMV2198" s="218"/>
      <c r="OMW2198" s="218"/>
      <c r="OMX2198" s="218"/>
      <c r="OMY2198" s="218"/>
      <c r="OMZ2198" s="218"/>
      <c r="ONA2198" s="218"/>
      <c r="ONB2198" s="218"/>
      <c r="ONC2198" s="218"/>
      <c r="OND2198" s="218"/>
      <c r="ONE2198" s="218"/>
      <c r="ONF2198" s="218"/>
      <c r="ONG2198" s="218"/>
      <c r="ONH2198" s="218"/>
      <c r="ONI2198" s="218"/>
      <c r="ONJ2198" s="218"/>
      <c r="ONK2198" s="218"/>
      <c r="ONL2198" s="218"/>
      <c r="ONM2198" s="218"/>
      <c r="ONN2198" s="218"/>
      <c r="ONO2198" s="218"/>
      <c r="ONP2198" s="218"/>
      <c r="ONQ2198" s="218"/>
      <c r="ONR2198" s="218"/>
      <c r="ONS2198" s="218"/>
      <c r="ONT2198" s="218"/>
      <c r="ONU2198" s="218"/>
      <c r="ONV2198" s="218"/>
      <c r="ONW2198" s="218"/>
      <c r="ONX2198" s="218"/>
      <c r="ONY2198" s="218"/>
      <c r="ONZ2198" s="218"/>
      <c r="OOA2198" s="218"/>
      <c r="OOB2198" s="218"/>
      <c r="OOC2198" s="218"/>
      <c r="OOD2198" s="218"/>
      <c r="OOE2198" s="218"/>
      <c r="OOF2198" s="218"/>
      <c r="OOG2198" s="218"/>
      <c r="OOH2198" s="218"/>
      <c r="OOI2198" s="218"/>
      <c r="OOJ2198" s="218"/>
      <c r="OOK2198" s="218"/>
      <c r="OOL2198" s="218"/>
      <c r="OOM2198" s="218"/>
      <c r="OON2198" s="218"/>
      <c r="OOO2198" s="218"/>
      <c r="OOP2198" s="218"/>
      <c r="OOQ2198" s="218"/>
      <c r="OOR2198" s="218"/>
      <c r="OOS2198" s="218"/>
      <c r="OOT2198" s="218"/>
      <c r="OOU2198" s="218"/>
      <c r="OOV2198" s="218"/>
      <c r="OOW2198" s="218"/>
      <c r="OOX2198" s="218"/>
      <c r="OOY2198" s="218"/>
      <c r="OOZ2198" s="218"/>
      <c r="OPA2198" s="218"/>
      <c r="OPB2198" s="218"/>
      <c r="OPC2198" s="218"/>
      <c r="OPD2198" s="218"/>
      <c r="OPE2198" s="218"/>
      <c r="OPF2198" s="218"/>
      <c r="OPG2198" s="218"/>
      <c r="OPH2198" s="218"/>
      <c r="OPI2198" s="218"/>
      <c r="OPJ2198" s="218"/>
      <c r="OPK2198" s="218"/>
      <c r="OPL2198" s="218"/>
      <c r="OPM2198" s="218"/>
      <c r="OPN2198" s="218"/>
      <c r="OPO2198" s="218"/>
      <c r="OPP2198" s="218"/>
      <c r="OPQ2198" s="218"/>
      <c r="OPR2198" s="218"/>
      <c r="OPS2198" s="218"/>
      <c r="OPT2198" s="218"/>
      <c r="OPU2198" s="218"/>
      <c r="OPV2198" s="218"/>
      <c r="OPW2198" s="218"/>
      <c r="OPX2198" s="218"/>
      <c r="OPY2198" s="218"/>
      <c r="OPZ2198" s="218"/>
      <c r="OQA2198" s="218"/>
      <c r="OQB2198" s="218"/>
      <c r="OQC2198" s="218"/>
      <c r="OQD2198" s="218"/>
      <c r="OQE2198" s="218"/>
      <c r="OQF2198" s="218"/>
      <c r="OQG2198" s="218"/>
      <c r="OQH2198" s="218"/>
      <c r="OQI2198" s="218"/>
      <c r="OQJ2198" s="218"/>
      <c r="OQK2198" s="218"/>
      <c r="OQL2198" s="218"/>
      <c r="OQM2198" s="218"/>
      <c r="OQN2198" s="218"/>
      <c r="OQO2198" s="218"/>
      <c r="OQP2198" s="218"/>
      <c r="OQQ2198" s="218"/>
      <c r="OQR2198" s="218"/>
      <c r="OQS2198" s="218"/>
      <c r="OQT2198" s="218"/>
      <c r="OQU2198" s="218"/>
      <c r="OQV2198" s="218"/>
      <c r="OQW2198" s="218"/>
      <c r="OQX2198" s="218"/>
      <c r="OQY2198" s="218"/>
      <c r="OQZ2198" s="218"/>
      <c r="ORA2198" s="218"/>
      <c r="ORB2198" s="218"/>
      <c r="ORC2198" s="218"/>
      <c r="ORD2198" s="218"/>
      <c r="ORE2198" s="218"/>
      <c r="ORF2198" s="218"/>
      <c r="ORG2198" s="218"/>
      <c r="ORH2198" s="218"/>
      <c r="ORI2198" s="218"/>
      <c r="ORJ2198" s="218"/>
      <c r="ORK2198" s="218"/>
      <c r="ORL2198" s="218"/>
      <c r="ORM2198" s="218"/>
      <c r="ORN2198" s="218"/>
      <c r="ORO2198" s="218"/>
      <c r="ORP2198" s="218"/>
      <c r="ORQ2198" s="218"/>
      <c r="ORR2198" s="218"/>
      <c r="ORS2198" s="218"/>
      <c r="ORT2198" s="218"/>
      <c r="ORU2198" s="218"/>
      <c r="ORV2198" s="218"/>
      <c r="ORW2198" s="218"/>
      <c r="ORX2198" s="218"/>
      <c r="ORY2198" s="218"/>
      <c r="ORZ2198" s="218"/>
      <c r="OSA2198" s="218"/>
      <c r="OSB2198" s="218"/>
      <c r="OSC2198" s="218"/>
      <c r="OSD2198" s="218"/>
      <c r="OSE2198" s="218"/>
      <c r="OSF2198" s="218"/>
      <c r="OSG2198" s="218"/>
      <c r="OSH2198" s="218"/>
      <c r="OSI2198" s="218"/>
      <c r="OSJ2198" s="218"/>
      <c r="OSK2198" s="218"/>
      <c r="OSL2198" s="218"/>
      <c r="OSM2198" s="218"/>
      <c r="OSN2198" s="218"/>
      <c r="OSO2198" s="218"/>
      <c r="OSP2198" s="218"/>
      <c r="OSQ2198" s="218"/>
      <c r="OSR2198" s="218"/>
      <c r="OSS2198" s="218"/>
      <c r="OST2198" s="218"/>
      <c r="OSU2198" s="218"/>
      <c r="OSV2198" s="218"/>
      <c r="OSW2198" s="218"/>
      <c r="OSX2198" s="218"/>
      <c r="OSY2198" s="218"/>
      <c r="OSZ2198" s="218"/>
      <c r="OTA2198" s="218"/>
      <c r="OTB2198" s="218"/>
      <c r="OTC2198" s="218"/>
      <c r="OTD2198" s="218"/>
      <c r="OTE2198" s="218"/>
      <c r="OTF2198" s="218"/>
      <c r="OTG2198" s="218"/>
      <c r="OTH2198" s="218"/>
      <c r="OTI2198" s="218"/>
      <c r="OTJ2198" s="218"/>
      <c r="OTK2198" s="218"/>
      <c r="OTL2198" s="218"/>
      <c r="OTM2198" s="218"/>
      <c r="OTN2198" s="218"/>
      <c r="OTO2198" s="218"/>
      <c r="OTP2198" s="218"/>
      <c r="OTQ2198" s="218"/>
      <c r="OTR2198" s="218"/>
      <c r="OTS2198" s="218"/>
      <c r="OTT2198" s="218"/>
      <c r="OTU2198" s="218"/>
      <c r="OTV2198" s="218"/>
      <c r="OTW2198" s="218"/>
      <c r="OTX2198" s="218"/>
      <c r="OTY2198" s="218"/>
      <c r="OTZ2198" s="218"/>
      <c r="OUA2198" s="218"/>
      <c r="OUB2198" s="218"/>
      <c r="OUC2198" s="218"/>
      <c r="OUD2198" s="218"/>
      <c r="OUE2198" s="218"/>
      <c r="OUF2198" s="218"/>
      <c r="OUG2198" s="218"/>
      <c r="OUH2198" s="218"/>
      <c r="OUI2198" s="218"/>
      <c r="OUJ2198" s="218"/>
      <c r="OUK2198" s="218"/>
      <c r="OUL2198" s="218"/>
      <c r="OUM2198" s="218"/>
      <c r="OUN2198" s="218"/>
      <c r="OUO2198" s="218"/>
      <c r="OUP2198" s="218"/>
      <c r="OUQ2198" s="218"/>
      <c r="OUR2198" s="218"/>
      <c r="OUS2198" s="218"/>
      <c r="OUT2198" s="218"/>
      <c r="OUU2198" s="218"/>
      <c r="OUV2198" s="218"/>
      <c r="OUW2198" s="218"/>
      <c r="OUX2198" s="218"/>
      <c r="OUY2198" s="218"/>
      <c r="OUZ2198" s="218"/>
      <c r="OVA2198" s="218"/>
      <c r="OVB2198" s="218"/>
      <c r="OVC2198" s="218"/>
      <c r="OVD2198" s="218"/>
      <c r="OVE2198" s="218"/>
      <c r="OVF2198" s="218"/>
      <c r="OVG2198" s="218"/>
      <c r="OVH2198" s="218"/>
      <c r="OVI2198" s="218"/>
      <c r="OVJ2198" s="218"/>
      <c r="OVK2198" s="218"/>
      <c r="OVL2198" s="218"/>
      <c r="OVM2198" s="218"/>
      <c r="OVN2198" s="218"/>
      <c r="OVO2198" s="218"/>
      <c r="OVP2198" s="218"/>
      <c r="OVQ2198" s="218"/>
      <c r="OVR2198" s="218"/>
      <c r="OVS2198" s="218"/>
      <c r="OVT2198" s="218"/>
      <c r="OVU2198" s="218"/>
      <c r="OVV2198" s="218"/>
      <c r="OVW2198" s="218"/>
      <c r="OVX2198" s="218"/>
      <c r="OVY2198" s="218"/>
      <c r="OVZ2198" s="218"/>
      <c r="OWA2198" s="218"/>
      <c r="OWB2198" s="218"/>
      <c r="OWC2198" s="218"/>
      <c r="OWD2198" s="218"/>
      <c r="OWE2198" s="218"/>
      <c r="OWF2198" s="218"/>
      <c r="OWG2198" s="218"/>
      <c r="OWH2198" s="218"/>
      <c r="OWI2198" s="218"/>
      <c r="OWJ2198" s="218"/>
      <c r="OWK2198" s="218"/>
      <c r="OWL2198" s="218"/>
      <c r="OWM2198" s="218"/>
      <c r="OWN2198" s="218"/>
      <c r="OWO2198" s="218"/>
      <c r="OWP2198" s="218"/>
      <c r="OWQ2198" s="218"/>
      <c r="OWR2198" s="218"/>
      <c r="OWS2198" s="218"/>
      <c r="OWT2198" s="218"/>
      <c r="OWU2198" s="218"/>
      <c r="OWV2198" s="218"/>
      <c r="OWW2198" s="218"/>
      <c r="OWX2198" s="218"/>
      <c r="OWY2198" s="218"/>
      <c r="OWZ2198" s="218"/>
      <c r="OXA2198" s="218"/>
      <c r="OXB2198" s="218"/>
      <c r="OXC2198" s="218"/>
      <c r="OXD2198" s="218"/>
      <c r="OXE2198" s="218"/>
      <c r="OXF2198" s="218"/>
      <c r="OXG2198" s="218"/>
      <c r="OXH2198" s="218"/>
      <c r="OXI2198" s="218"/>
      <c r="OXJ2198" s="218"/>
      <c r="OXK2198" s="218"/>
      <c r="OXL2198" s="218"/>
      <c r="OXM2198" s="218"/>
      <c r="OXN2198" s="218"/>
      <c r="OXO2198" s="218"/>
      <c r="OXP2198" s="218"/>
      <c r="OXQ2198" s="218"/>
      <c r="OXR2198" s="218"/>
      <c r="OXS2198" s="218"/>
      <c r="OXT2198" s="218"/>
      <c r="OXU2198" s="218"/>
      <c r="OXV2198" s="218"/>
      <c r="OXW2198" s="218"/>
      <c r="OXX2198" s="218"/>
      <c r="OXY2198" s="218"/>
      <c r="OXZ2198" s="218"/>
      <c r="OYA2198" s="218"/>
      <c r="OYB2198" s="218"/>
      <c r="OYC2198" s="218"/>
      <c r="OYD2198" s="218"/>
      <c r="OYE2198" s="218"/>
      <c r="OYF2198" s="218"/>
      <c r="OYG2198" s="218"/>
      <c r="OYH2198" s="218"/>
      <c r="OYI2198" s="218"/>
      <c r="OYJ2198" s="218"/>
      <c r="OYK2198" s="218"/>
      <c r="OYL2198" s="218"/>
      <c r="OYM2198" s="218"/>
      <c r="OYN2198" s="218"/>
      <c r="OYO2198" s="218"/>
      <c r="OYP2198" s="218"/>
      <c r="OYQ2198" s="218"/>
      <c r="OYR2198" s="218"/>
      <c r="OYS2198" s="218"/>
      <c r="OYT2198" s="218"/>
      <c r="OYU2198" s="218"/>
      <c r="OYV2198" s="218"/>
      <c r="OYW2198" s="218"/>
      <c r="OYX2198" s="218"/>
      <c r="OYY2198" s="218"/>
      <c r="OYZ2198" s="218"/>
      <c r="OZA2198" s="218"/>
      <c r="OZB2198" s="218"/>
      <c r="OZC2198" s="218"/>
      <c r="OZD2198" s="218"/>
      <c r="OZE2198" s="218"/>
      <c r="OZF2198" s="218"/>
      <c r="OZG2198" s="218"/>
      <c r="OZH2198" s="218"/>
      <c r="OZI2198" s="218"/>
      <c r="OZJ2198" s="218"/>
      <c r="OZK2198" s="218"/>
      <c r="OZL2198" s="218"/>
      <c r="OZM2198" s="218"/>
      <c r="OZN2198" s="218"/>
      <c r="OZO2198" s="218"/>
      <c r="OZP2198" s="218"/>
      <c r="OZQ2198" s="218"/>
      <c r="OZR2198" s="218"/>
      <c r="OZS2198" s="218"/>
      <c r="OZT2198" s="218"/>
      <c r="OZU2198" s="218"/>
      <c r="OZV2198" s="218"/>
      <c r="OZW2198" s="218"/>
      <c r="OZX2198" s="218"/>
      <c r="OZY2198" s="218"/>
      <c r="OZZ2198" s="218"/>
      <c r="PAA2198" s="218"/>
      <c r="PAB2198" s="218"/>
      <c r="PAC2198" s="218"/>
      <c r="PAD2198" s="218"/>
      <c r="PAE2198" s="218"/>
      <c r="PAF2198" s="218"/>
      <c r="PAG2198" s="218"/>
      <c r="PAH2198" s="218"/>
      <c r="PAI2198" s="218"/>
      <c r="PAJ2198" s="218"/>
      <c r="PAK2198" s="218"/>
      <c r="PAL2198" s="218"/>
      <c r="PAM2198" s="218"/>
      <c r="PAN2198" s="218"/>
      <c r="PAO2198" s="218"/>
      <c r="PAP2198" s="218"/>
      <c r="PAQ2198" s="218"/>
      <c r="PAR2198" s="218"/>
      <c r="PAS2198" s="218"/>
      <c r="PAT2198" s="218"/>
      <c r="PAU2198" s="218"/>
      <c r="PAV2198" s="218"/>
      <c r="PAW2198" s="218"/>
      <c r="PAX2198" s="218"/>
      <c r="PAY2198" s="218"/>
      <c r="PAZ2198" s="218"/>
      <c r="PBA2198" s="218"/>
      <c r="PBB2198" s="218"/>
      <c r="PBC2198" s="218"/>
      <c r="PBD2198" s="218"/>
      <c r="PBE2198" s="218"/>
      <c r="PBF2198" s="218"/>
      <c r="PBG2198" s="218"/>
      <c r="PBH2198" s="218"/>
      <c r="PBI2198" s="218"/>
      <c r="PBJ2198" s="218"/>
      <c r="PBK2198" s="218"/>
      <c r="PBL2198" s="218"/>
      <c r="PBM2198" s="218"/>
      <c r="PBN2198" s="218"/>
      <c r="PBO2198" s="218"/>
      <c r="PBP2198" s="218"/>
      <c r="PBQ2198" s="218"/>
      <c r="PBR2198" s="218"/>
      <c r="PBS2198" s="218"/>
      <c r="PBT2198" s="218"/>
      <c r="PBU2198" s="218"/>
      <c r="PBV2198" s="218"/>
      <c r="PBW2198" s="218"/>
      <c r="PBX2198" s="218"/>
      <c r="PBY2198" s="218"/>
      <c r="PBZ2198" s="218"/>
      <c r="PCA2198" s="218"/>
      <c r="PCB2198" s="218"/>
      <c r="PCC2198" s="218"/>
      <c r="PCD2198" s="218"/>
      <c r="PCE2198" s="218"/>
      <c r="PCF2198" s="218"/>
      <c r="PCG2198" s="218"/>
      <c r="PCH2198" s="218"/>
      <c r="PCI2198" s="218"/>
      <c r="PCJ2198" s="218"/>
      <c r="PCK2198" s="218"/>
      <c r="PCL2198" s="218"/>
      <c r="PCM2198" s="218"/>
      <c r="PCN2198" s="218"/>
      <c r="PCO2198" s="218"/>
      <c r="PCP2198" s="218"/>
      <c r="PCQ2198" s="218"/>
      <c r="PCR2198" s="218"/>
      <c r="PCS2198" s="218"/>
      <c r="PCT2198" s="218"/>
      <c r="PCU2198" s="218"/>
      <c r="PCV2198" s="218"/>
      <c r="PCW2198" s="218"/>
      <c r="PCX2198" s="218"/>
      <c r="PCY2198" s="218"/>
      <c r="PCZ2198" s="218"/>
      <c r="PDA2198" s="218"/>
      <c r="PDB2198" s="218"/>
      <c r="PDC2198" s="218"/>
      <c r="PDD2198" s="218"/>
      <c r="PDE2198" s="218"/>
      <c r="PDF2198" s="218"/>
      <c r="PDG2198" s="218"/>
      <c r="PDH2198" s="218"/>
      <c r="PDI2198" s="218"/>
      <c r="PDJ2198" s="218"/>
      <c r="PDK2198" s="218"/>
      <c r="PDL2198" s="218"/>
      <c r="PDM2198" s="218"/>
      <c r="PDN2198" s="218"/>
      <c r="PDO2198" s="218"/>
      <c r="PDP2198" s="218"/>
      <c r="PDQ2198" s="218"/>
      <c r="PDR2198" s="218"/>
      <c r="PDS2198" s="218"/>
      <c r="PDT2198" s="218"/>
      <c r="PDU2198" s="218"/>
      <c r="PDV2198" s="218"/>
      <c r="PDW2198" s="218"/>
      <c r="PDX2198" s="218"/>
      <c r="PDY2198" s="218"/>
      <c r="PDZ2198" s="218"/>
      <c r="PEA2198" s="218"/>
      <c r="PEB2198" s="218"/>
      <c r="PEC2198" s="218"/>
      <c r="PED2198" s="218"/>
      <c r="PEE2198" s="218"/>
      <c r="PEF2198" s="218"/>
      <c r="PEG2198" s="218"/>
      <c r="PEH2198" s="218"/>
      <c r="PEI2198" s="218"/>
      <c r="PEJ2198" s="218"/>
      <c r="PEK2198" s="218"/>
      <c r="PEL2198" s="218"/>
      <c r="PEM2198" s="218"/>
      <c r="PEN2198" s="218"/>
      <c r="PEO2198" s="218"/>
      <c r="PEP2198" s="218"/>
      <c r="PEQ2198" s="218"/>
      <c r="PER2198" s="218"/>
      <c r="PES2198" s="218"/>
      <c r="PET2198" s="218"/>
      <c r="PEU2198" s="218"/>
      <c r="PEV2198" s="218"/>
      <c r="PEW2198" s="218"/>
      <c r="PEX2198" s="218"/>
      <c r="PEY2198" s="218"/>
      <c r="PEZ2198" s="218"/>
      <c r="PFA2198" s="218"/>
      <c r="PFB2198" s="218"/>
      <c r="PFC2198" s="218"/>
      <c r="PFD2198" s="218"/>
      <c r="PFE2198" s="218"/>
      <c r="PFF2198" s="218"/>
      <c r="PFG2198" s="218"/>
      <c r="PFH2198" s="218"/>
      <c r="PFI2198" s="218"/>
      <c r="PFJ2198" s="218"/>
      <c r="PFK2198" s="218"/>
      <c r="PFL2198" s="218"/>
      <c r="PFM2198" s="218"/>
      <c r="PFN2198" s="218"/>
      <c r="PFO2198" s="218"/>
      <c r="PFP2198" s="218"/>
      <c r="PFQ2198" s="218"/>
      <c r="PFR2198" s="218"/>
      <c r="PFS2198" s="218"/>
      <c r="PFT2198" s="218"/>
      <c r="PFU2198" s="218"/>
      <c r="PFV2198" s="218"/>
      <c r="PFW2198" s="218"/>
      <c r="PFX2198" s="218"/>
      <c r="PFY2198" s="218"/>
      <c r="PFZ2198" s="218"/>
      <c r="PGA2198" s="218"/>
      <c r="PGB2198" s="218"/>
      <c r="PGC2198" s="218"/>
      <c r="PGD2198" s="218"/>
      <c r="PGE2198" s="218"/>
      <c r="PGF2198" s="218"/>
      <c r="PGG2198" s="218"/>
      <c r="PGH2198" s="218"/>
      <c r="PGI2198" s="218"/>
      <c r="PGJ2198" s="218"/>
      <c r="PGK2198" s="218"/>
      <c r="PGL2198" s="218"/>
      <c r="PGM2198" s="218"/>
      <c r="PGN2198" s="218"/>
      <c r="PGO2198" s="218"/>
      <c r="PGP2198" s="218"/>
      <c r="PGQ2198" s="218"/>
      <c r="PGR2198" s="218"/>
      <c r="PGS2198" s="218"/>
      <c r="PGT2198" s="218"/>
      <c r="PGU2198" s="218"/>
      <c r="PGV2198" s="218"/>
      <c r="PGW2198" s="218"/>
      <c r="PGX2198" s="218"/>
      <c r="PGY2198" s="218"/>
      <c r="PGZ2198" s="218"/>
      <c r="PHA2198" s="218"/>
      <c r="PHB2198" s="218"/>
      <c r="PHC2198" s="218"/>
      <c r="PHD2198" s="218"/>
      <c r="PHE2198" s="218"/>
      <c r="PHF2198" s="218"/>
      <c r="PHG2198" s="218"/>
      <c r="PHH2198" s="218"/>
      <c r="PHI2198" s="218"/>
      <c r="PHJ2198" s="218"/>
      <c r="PHK2198" s="218"/>
      <c r="PHL2198" s="218"/>
      <c r="PHM2198" s="218"/>
      <c r="PHN2198" s="218"/>
      <c r="PHO2198" s="218"/>
      <c r="PHP2198" s="218"/>
      <c r="PHQ2198" s="218"/>
      <c r="PHR2198" s="218"/>
      <c r="PHS2198" s="218"/>
      <c r="PHT2198" s="218"/>
      <c r="PHU2198" s="218"/>
      <c r="PHV2198" s="218"/>
      <c r="PHW2198" s="218"/>
      <c r="PHX2198" s="218"/>
      <c r="PHY2198" s="218"/>
      <c r="PHZ2198" s="218"/>
      <c r="PIA2198" s="218"/>
      <c r="PIB2198" s="218"/>
      <c r="PIC2198" s="218"/>
      <c r="PID2198" s="218"/>
      <c r="PIE2198" s="218"/>
      <c r="PIF2198" s="218"/>
      <c r="PIG2198" s="218"/>
      <c r="PIH2198" s="218"/>
      <c r="PII2198" s="218"/>
      <c r="PIJ2198" s="218"/>
      <c r="PIK2198" s="218"/>
      <c r="PIL2198" s="218"/>
      <c r="PIM2198" s="218"/>
      <c r="PIN2198" s="218"/>
      <c r="PIO2198" s="218"/>
      <c r="PIP2198" s="218"/>
      <c r="PIQ2198" s="218"/>
      <c r="PIR2198" s="218"/>
      <c r="PIS2198" s="218"/>
      <c r="PIT2198" s="218"/>
      <c r="PIU2198" s="218"/>
      <c r="PIV2198" s="218"/>
      <c r="PIW2198" s="218"/>
      <c r="PIX2198" s="218"/>
      <c r="PIY2198" s="218"/>
      <c r="PIZ2198" s="218"/>
      <c r="PJA2198" s="218"/>
      <c r="PJB2198" s="218"/>
      <c r="PJC2198" s="218"/>
      <c r="PJD2198" s="218"/>
      <c r="PJE2198" s="218"/>
      <c r="PJF2198" s="218"/>
      <c r="PJG2198" s="218"/>
      <c r="PJH2198" s="218"/>
      <c r="PJI2198" s="218"/>
      <c r="PJJ2198" s="218"/>
      <c r="PJK2198" s="218"/>
      <c r="PJL2198" s="218"/>
      <c r="PJM2198" s="218"/>
      <c r="PJN2198" s="218"/>
      <c r="PJO2198" s="218"/>
      <c r="PJP2198" s="218"/>
      <c r="PJQ2198" s="218"/>
      <c r="PJR2198" s="218"/>
      <c r="PJS2198" s="218"/>
      <c r="PJT2198" s="218"/>
      <c r="PJU2198" s="218"/>
      <c r="PJV2198" s="218"/>
      <c r="PJW2198" s="218"/>
      <c r="PJX2198" s="218"/>
      <c r="PJY2198" s="218"/>
      <c r="PJZ2198" s="218"/>
      <c r="PKA2198" s="218"/>
      <c r="PKB2198" s="218"/>
      <c r="PKC2198" s="218"/>
      <c r="PKD2198" s="218"/>
      <c r="PKE2198" s="218"/>
      <c r="PKF2198" s="218"/>
      <c r="PKG2198" s="218"/>
      <c r="PKH2198" s="218"/>
      <c r="PKI2198" s="218"/>
      <c r="PKJ2198" s="218"/>
      <c r="PKK2198" s="218"/>
      <c r="PKL2198" s="218"/>
      <c r="PKM2198" s="218"/>
      <c r="PKN2198" s="218"/>
      <c r="PKO2198" s="218"/>
      <c r="PKP2198" s="218"/>
      <c r="PKQ2198" s="218"/>
      <c r="PKR2198" s="218"/>
      <c r="PKS2198" s="218"/>
      <c r="PKT2198" s="218"/>
      <c r="PKU2198" s="218"/>
      <c r="PKV2198" s="218"/>
      <c r="PKW2198" s="218"/>
      <c r="PKX2198" s="218"/>
      <c r="PKY2198" s="218"/>
      <c r="PKZ2198" s="218"/>
      <c r="PLA2198" s="218"/>
      <c r="PLB2198" s="218"/>
      <c r="PLC2198" s="218"/>
      <c r="PLD2198" s="218"/>
      <c r="PLE2198" s="218"/>
      <c r="PLF2198" s="218"/>
      <c r="PLG2198" s="218"/>
      <c r="PLH2198" s="218"/>
      <c r="PLI2198" s="218"/>
      <c r="PLJ2198" s="218"/>
      <c r="PLK2198" s="218"/>
      <c r="PLL2198" s="218"/>
      <c r="PLM2198" s="218"/>
      <c r="PLN2198" s="218"/>
      <c r="PLO2198" s="218"/>
      <c r="PLP2198" s="218"/>
      <c r="PLQ2198" s="218"/>
      <c r="PLR2198" s="218"/>
      <c r="PLS2198" s="218"/>
      <c r="PLT2198" s="218"/>
      <c r="PLU2198" s="218"/>
      <c r="PLV2198" s="218"/>
      <c r="PLW2198" s="218"/>
      <c r="PLX2198" s="218"/>
      <c r="PLY2198" s="218"/>
      <c r="PLZ2198" s="218"/>
      <c r="PMA2198" s="218"/>
      <c r="PMB2198" s="218"/>
      <c r="PMC2198" s="218"/>
      <c r="PMD2198" s="218"/>
      <c r="PME2198" s="218"/>
      <c r="PMF2198" s="218"/>
      <c r="PMG2198" s="218"/>
      <c r="PMH2198" s="218"/>
      <c r="PMI2198" s="218"/>
      <c r="PMJ2198" s="218"/>
      <c r="PMK2198" s="218"/>
      <c r="PML2198" s="218"/>
      <c r="PMM2198" s="218"/>
      <c r="PMN2198" s="218"/>
      <c r="PMO2198" s="218"/>
      <c r="PMP2198" s="218"/>
      <c r="PMQ2198" s="218"/>
      <c r="PMR2198" s="218"/>
      <c r="PMS2198" s="218"/>
      <c r="PMT2198" s="218"/>
      <c r="PMU2198" s="218"/>
      <c r="PMV2198" s="218"/>
      <c r="PMW2198" s="218"/>
      <c r="PMX2198" s="218"/>
      <c r="PMY2198" s="218"/>
      <c r="PMZ2198" s="218"/>
      <c r="PNA2198" s="218"/>
      <c r="PNB2198" s="218"/>
      <c r="PNC2198" s="218"/>
      <c r="PND2198" s="218"/>
      <c r="PNE2198" s="218"/>
      <c r="PNF2198" s="218"/>
      <c r="PNG2198" s="218"/>
      <c r="PNH2198" s="218"/>
      <c r="PNI2198" s="218"/>
      <c r="PNJ2198" s="218"/>
      <c r="PNK2198" s="218"/>
      <c r="PNL2198" s="218"/>
      <c r="PNM2198" s="218"/>
      <c r="PNN2198" s="218"/>
      <c r="PNO2198" s="218"/>
      <c r="PNP2198" s="218"/>
      <c r="PNQ2198" s="218"/>
      <c r="PNR2198" s="218"/>
      <c r="PNS2198" s="218"/>
      <c r="PNT2198" s="218"/>
      <c r="PNU2198" s="218"/>
      <c r="PNV2198" s="218"/>
      <c r="PNW2198" s="218"/>
      <c r="PNX2198" s="218"/>
      <c r="PNY2198" s="218"/>
      <c r="PNZ2198" s="218"/>
      <c r="POA2198" s="218"/>
      <c r="POB2198" s="218"/>
      <c r="POC2198" s="218"/>
      <c r="POD2198" s="218"/>
      <c r="POE2198" s="218"/>
      <c r="POF2198" s="218"/>
      <c r="POG2198" s="218"/>
      <c r="POH2198" s="218"/>
      <c r="POI2198" s="218"/>
      <c r="POJ2198" s="218"/>
      <c r="POK2198" s="218"/>
      <c r="POL2198" s="218"/>
      <c r="POM2198" s="218"/>
      <c r="PON2198" s="218"/>
      <c r="POO2198" s="218"/>
      <c r="POP2198" s="218"/>
      <c r="POQ2198" s="218"/>
      <c r="POR2198" s="218"/>
      <c r="POS2198" s="218"/>
      <c r="POT2198" s="218"/>
      <c r="POU2198" s="218"/>
      <c r="POV2198" s="218"/>
      <c r="POW2198" s="218"/>
      <c r="POX2198" s="218"/>
      <c r="POY2198" s="218"/>
      <c r="POZ2198" s="218"/>
      <c r="PPA2198" s="218"/>
      <c r="PPB2198" s="218"/>
      <c r="PPC2198" s="218"/>
      <c r="PPD2198" s="218"/>
      <c r="PPE2198" s="218"/>
      <c r="PPF2198" s="218"/>
      <c r="PPG2198" s="218"/>
      <c r="PPH2198" s="218"/>
      <c r="PPI2198" s="218"/>
      <c r="PPJ2198" s="218"/>
      <c r="PPK2198" s="218"/>
      <c r="PPL2198" s="218"/>
      <c r="PPM2198" s="218"/>
      <c r="PPN2198" s="218"/>
      <c r="PPO2198" s="218"/>
      <c r="PPP2198" s="218"/>
      <c r="PPQ2198" s="218"/>
      <c r="PPR2198" s="218"/>
      <c r="PPS2198" s="218"/>
      <c r="PPT2198" s="218"/>
      <c r="PPU2198" s="218"/>
      <c r="PPV2198" s="218"/>
      <c r="PPW2198" s="218"/>
      <c r="PPX2198" s="218"/>
      <c r="PPY2198" s="218"/>
      <c r="PPZ2198" s="218"/>
      <c r="PQA2198" s="218"/>
      <c r="PQB2198" s="218"/>
      <c r="PQC2198" s="218"/>
      <c r="PQD2198" s="218"/>
      <c r="PQE2198" s="218"/>
      <c r="PQF2198" s="218"/>
      <c r="PQG2198" s="218"/>
      <c r="PQH2198" s="218"/>
      <c r="PQI2198" s="218"/>
      <c r="PQJ2198" s="218"/>
      <c r="PQK2198" s="218"/>
      <c r="PQL2198" s="218"/>
      <c r="PQM2198" s="218"/>
      <c r="PQN2198" s="218"/>
      <c r="PQO2198" s="218"/>
      <c r="PQP2198" s="218"/>
      <c r="PQQ2198" s="218"/>
      <c r="PQR2198" s="218"/>
      <c r="PQS2198" s="218"/>
      <c r="PQT2198" s="218"/>
      <c r="PQU2198" s="218"/>
      <c r="PQV2198" s="218"/>
      <c r="PQW2198" s="218"/>
      <c r="PQX2198" s="218"/>
      <c r="PQY2198" s="218"/>
      <c r="PQZ2198" s="218"/>
      <c r="PRA2198" s="218"/>
      <c r="PRB2198" s="218"/>
      <c r="PRC2198" s="218"/>
      <c r="PRD2198" s="218"/>
      <c r="PRE2198" s="218"/>
      <c r="PRF2198" s="218"/>
      <c r="PRG2198" s="218"/>
      <c r="PRH2198" s="218"/>
      <c r="PRI2198" s="218"/>
      <c r="PRJ2198" s="218"/>
      <c r="PRK2198" s="218"/>
      <c r="PRL2198" s="218"/>
      <c r="PRM2198" s="218"/>
      <c r="PRN2198" s="218"/>
      <c r="PRO2198" s="218"/>
      <c r="PRP2198" s="218"/>
      <c r="PRQ2198" s="218"/>
      <c r="PRR2198" s="218"/>
      <c r="PRS2198" s="218"/>
      <c r="PRT2198" s="218"/>
      <c r="PRU2198" s="218"/>
      <c r="PRV2198" s="218"/>
      <c r="PRW2198" s="218"/>
      <c r="PRX2198" s="218"/>
      <c r="PRY2198" s="218"/>
      <c r="PRZ2198" s="218"/>
      <c r="PSA2198" s="218"/>
      <c r="PSB2198" s="218"/>
      <c r="PSC2198" s="218"/>
      <c r="PSD2198" s="218"/>
      <c r="PSE2198" s="218"/>
      <c r="PSF2198" s="218"/>
      <c r="PSG2198" s="218"/>
      <c r="PSH2198" s="218"/>
      <c r="PSI2198" s="218"/>
      <c r="PSJ2198" s="218"/>
      <c r="PSK2198" s="218"/>
      <c r="PSL2198" s="218"/>
      <c r="PSM2198" s="218"/>
      <c r="PSN2198" s="218"/>
      <c r="PSO2198" s="218"/>
      <c r="PSP2198" s="218"/>
      <c r="PSQ2198" s="218"/>
      <c r="PSR2198" s="218"/>
      <c r="PSS2198" s="218"/>
      <c r="PST2198" s="218"/>
      <c r="PSU2198" s="218"/>
      <c r="PSV2198" s="218"/>
      <c r="PSW2198" s="218"/>
      <c r="PSX2198" s="218"/>
      <c r="PSY2198" s="218"/>
      <c r="PSZ2198" s="218"/>
      <c r="PTA2198" s="218"/>
      <c r="PTB2198" s="218"/>
      <c r="PTC2198" s="218"/>
      <c r="PTD2198" s="218"/>
      <c r="PTE2198" s="218"/>
      <c r="PTF2198" s="218"/>
      <c r="PTG2198" s="218"/>
      <c r="PTH2198" s="218"/>
      <c r="PTI2198" s="218"/>
      <c r="PTJ2198" s="218"/>
      <c r="PTK2198" s="218"/>
      <c r="PTL2198" s="218"/>
      <c r="PTM2198" s="218"/>
      <c r="PTN2198" s="218"/>
      <c r="PTO2198" s="218"/>
      <c r="PTP2198" s="218"/>
      <c r="PTQ2198" s="218"/>
      <c r="PTR2198" s="218"/>
      <c r="PTS2198" s="218"/>
      <c r="PTT2198" s="218"/>
      <c r="PTU2198" s="218"/>
      <c r="PTV2198" s="218"/>
      <c r="PTW2198" s="218"/>
      <c r="PTX2198" s="218"/>
      <c r="PTY2198" s="218"/>
      <c r="PTZ2198" s="218"/>
      <c r="PUA2198" s="218"/>
      <c r="PUB2198" s="218"/>
      <c r="PUC2198" s="218"/>
      <c r="PUD2198" s="218"/>
      <c r="PUE2198" s="218"/>
      <c r="PUF2198" s="218"/>
      <c r="PUG2198" s="218"/>
      <c r="PUH2198" s="218"/>
      <c r="PUI2198" s="218"/>
      <c r="PUJ2198" s="218"/>
      <c r="PUK2198" s="218"/>
      <c r="PUL2198" s="218"/>
      <c r="PUM2198" s="218"/>
      <c r="PUN2198" s="218"/>
      <c r="PUO2198" s="218"/>
      <c r="PUP2198" s="218"/>
      <c r="PUQ2198" s="218"/>
      <c r="PUR2198" s="218"/>
      <c r="PUS2198" s="218"/>
      <c r="PUT2198" s="218"/>
      <c r="PUU2198" s="218"/>
      <c r="PUV2198" s="218"/>
      <c r="PUW2198" s="218"/>
      <c r="PUX2198" s="218"/>
      <c r="PUY2198" s="218"/>
      <c r="PUZ2198" s="218"/>
      <c r="PVA2198" s="218"/>
      <c r="PVB2198" s="218"/>
      <c r="PVC2198" s="218"/>
      <c r="PVD2198" s="218"/>
      <c r="PVE2198" s="218"/>
      <c r="PVF2198" s="218"/>
      <c r="PVG2198" s="218"/>
      <c r="PVH2198" s="218"/>
      <c r="PVI2198" s="218"/>
      <c r="PVJ2198" s="218"/>
      <c r="PVK2198" s="218"/>
      <c r="PVL2198" s="218"/>
      <c r="PVM2198" s="218"/>
      <c r="PVN2198" s="218"/>
      <c r="PVO2198" s="218"/>
      <c r="PVP2198" s="218"/>
      <c r="PVQ2198" s="218"/>
      <c r="PVR2198" s="218"/>
      <c r="PVS2198" s="218"/>
      <c r="PVT2198" s="218"/>
      <c r="PVU2198" s="218"/>
      <c r="PVV2198" s="218"/>
      <c r="PVW2198" s="218"/>
      <c r="PVX2198" s="218"/>
      <c r="PVY2198" s="218"/>
      <c r="PVZ2198" s="218"/>
      <c r="PWA2198" s="218"/>
      <c r="PWB2198" s="218"/>
      <c r="PWC2198" s="218"/>
      <c r="PWD2198" s="218"/>
      <c r="PWE2198" s="218"/>
      <c r="PWF2198" s="218"/>
      <c r="PWG2198" s="218"/>
      <c r="PWH2198" s="218"/>
      <c r="PWI2198" s="218"/>
      <c r="PWJ2198" s="218"/>
      <c r="PWK2198" s="218"/>
      <c r="PWL2198" s="218"/>
      <c r="PWM2198" s="218"/>
      <c r="PWN2198" s="218"/>
      <c r="PWO2198" s="218"/>
      <c r="PWP2198" s="218"/>
      <c r="PWQ2198" s="218"/>
      <c r="PWR2198" s="218"/>
      <c r="PWS2198" s="218"/>
      <c r="PWT2198" s="218"/>
      <c r="PWU2198" s="218"/>
      <c r="PWV2198" s="218"/>
      <c r="PWW2198" s="218"/>
      <c r="PWX2198" s="218"/>
      <c r="PWY2198" s="218"/>
      <c r="PWZ2198" s="218"/>
      <c r="PXA2198" s="218"/>
      <c r="PXB2198" s="218"/>
      <c r="PXC2198" s="218"/>
      <c r="PXD2198" s="218"/>
      <c r="PXE2198" s="218"/>
      <c r="PXF2198" s="218"/>
      <c r="PXG2198" s="218"/>
      <c r="PXH2198" s="218"/>
      <c r="PXI2198" s="218"/>
      <c r="PXJ2198" s="218"/>
      <c r="PXK2198" s="218"/>
      <c r="PXL2198" s="218"/>
      <c r="PXM2198" s="218"/>
      <c r="PXN2198" s="218"/>
      <c r="PXO2198" s="218"/>
      <c r="PXP2198" s="218"/>
      <c r="PXQ2198" s="218"/>
      <c r="PXR2198" s="218"/>
      <c r="PXS2198" s="218"/>
      <c r="PXT2198" s="218"/>
      <c r="PXU2198" s="218"/>
      <c r="PXV2198" s="218"/>
      <c r="PXW2198" s="218"/>
      <c r="PXX2198" s="218"/>
      <c r="PXY2198" s="218"/>
      <c r="PXZ2198" s="218"/>
      <c r="PYA2198" s="218"/>
      <c r="PYB2198" s="218"/>
      <c r="PYC2198" s="218"/>
      <c r="PYD2198" s="218"/>
      <c r="PYE2198" s="218"/>
      <c r="PYF2198" s="218"/>
      <c r="PYG2198" s="218"/>
      <c r="PYH2198" s="218"/>
      <c r="PYI2198" s="218"/>
      <c r="PYJ2198" s="218"/>
      <c r="PYK2198" s="218"/>
      <c r="PYL2198" s="218"/>
      <c r="PYM2198" s="218"/>
      <c r="PYN2198" s="218"/>
      <c r="PYO2198" s="218"/>
      <c r="PYP2198" s="218"/>
      <c r="PYQ2198" s="218"/>
      <c r="PYR2198" s="218"/>
      <c r="PYS2198" s="218"/>
      <c r="PYT2198" s="218"/>
      <c r="PYU2198" s="218"/>
      <c r="PYV2198" s="218"/>
      <c r="PYW2198" s="218"/>
      <c r="PYX2198" s="218"/>
      <c r="PYY2198" s="218"/>
      <c r="PYZ2198" s="218"/>
      <c r="PZA2198" s="218"/>
      <c r="PZB2198" s="218"/>
      <c r="PZC2198" s="218"/>
      <c r="PZD2198" s="218"/>
      <c r="PZE2198" s="218"/>
      <c r="PZF2198" s="218"/>
      <c r="PZG2198" s="218"/>
      <c r="PZH2198" s="218"/>
      <c r="PZI2198" s="218"/>
      <c r="PZJ2198" s="218"/>
      <c r="PZK2198" s="218"/>
      <c r="PZL2198" s="218"/>
      <c r="PZM2198" s="218"/>
      <c r="PZN2198" s="218"/>
      <c r="PZO2198" s="218"/>
      <c r="PZP2198" s="218"/>
      <c r="PZQ2198" s="218"/>
      <c r="PZR2198" s="218"/>
      <c r="PZS2198" s="218"/>
      <c r="PZT2198" s="218"/>
      <c r="PZU2198" s="218"/>
      <c r="PZV2198" s="218"/>
      <c r="PZW2198" s="218"/>
      <c r="PZX2198" s="218"/>
      <c r="PZY2198" s="218"/>
      <c r="PZZ2198" s="218"/>
      <c r="QAA2198" s="218"/>
      <c r="QAB2198" s="218"/>
      <c r="QAC2198" s="218"/>
      <c r="QAD2198" s="218"/>
      <c r="QAE2198" s="218"/>
      <c r="QAF2198" s="218"/>
      <c r="QAG2198" s="218"/>
      <c r="QAH2198" s="218"/>
      <c r="QAI2198" s="218"/>
      <c r="QAJ2198" s="218"/>
      <c r="QAK2198" s="218"/>
      <c r="QAL2198" s="218"/>
      <c r="QAM2198" s="218"/>
      <c r="QAN2198" s="218"/>
      <c r="QAO2198" s="218"/>
      <c r="QAP2198" s="218"/>
      <c r="QAQ2198" s="218"/>
      <c r="QAR2198" s="218"/>
      <c r="QAS2198" s="218"/>
      <c r="QAT2198" s="218"/>
      <c r="QAU2198" s="218"/>
      <c r="QAV2198" s="218"/>
      <c r="QAW2198" s="218"/>
      <c r="QAX2198" s="218"/>
      <c r="QAY2198" s="218"/>
      <c r="QAZ2198" s="218"/>
      <c r="QBA2198" s="218"/>
      <c r="QBB2198" s="218"/>
      <c r="QBC2198" s="218"/>
      <c r="QBD2198" s="218"/>
      <c r="QBE2198" s="218"/>
      <c r="QBF2198" s="218"/>
      <c r="QBG2198" s="218"/>
      <c r="QBH2198" s="218"/>
      <c r="QBI2198" s="218"/>
      <c r="QBJ2198" s="218"/>
      <c r="QBK2198" s="218"/>
      <c r="QBL2198" s="218"/>
      <c r="QBM2198" s="218"/>
      <c r="QBN2198" s="218"/>
      <c r="QBO2198" s="218"/>
      <c r="QBP2198" s="218"/>
      <c r="QBQ2198" s="218"/>
      <c r="QBR2198" s="218"/>
      <c r="QBS2198" s="218"/>
      <c r="QBT2198" s="218"/>
      <c r="QBU2198" s="218"/>
      <c r="QBV2198" s="218"/>
      <c r="QBW2198" s="218"/>
      <c r="QBX2198" s="218"/>
      <c r="QBY2198" s="218"/>
      <c r="QBZ2198" s="218"/>
      <c r="QCA2198" s="218"/>
      <c r="QCB2198" s="218"/>
      <c r="QCC2198" s="218"/>
      <c r="QCD2198" s="218"/>
      <c r="QCE2198" s="218"/>
      <c r="QCF2198" s="218"/>
      <c r="QCG2198" s="218"/>
      <c r="QCH2198" s="218"/>
      <c r="QCI2198" s="218"/>
      <c r="QCJ2198" s="218"/>
      <c r="QCK2198" s="218"/>
      <c r="QCL2198" s="218"/>
      <c r="QCM2198" s="218"/>
      <c r="QCN2198" s="218"/>
      <c r="QCO2198" s="218"/>
      <c r="QCP2198" s="218"/>
      <c r="QCQ2198" s="218"/>
      <c r="QCR2198" s="218"/>
      <c r="QCS2198" s="218"/>
      <c r="QCT2198" s="218"/>
      <c r="QCU2198" s="218"/>
      <c r="QCV2198" s="218"/>
      <c r="QCW2198" s="218"/>
      <c r="QCX2198" s="218"/>
      <c r="QCY2198" s="218"/>
      <c r="QCZ2198" s="218"/>
      <c r="QDA2198" s="218"/>
      <c r="QDB2198" s="218"/>
      <c r="QDC2198" s="218"/>
      <c r="QDD2198" s="218"/>
      <c r="QDE2198" s="218"/>
      <c r="QDF2198" s="218"/>
      <c r="QDG2198" s="218"/>
      <c r="QDH2198" s="218"/>
      <c r="QDI2198" s="218"/>
      <c r="QDJ2198" s="218"/>
      <c r="QDK2198" s="218"/>
      <c r="QDL2198" s="218"/>
      <c r="QDM2198" s="218"/>
      <c r="QDN2198" s="218"/>
      <c r="QDO2198" s="218"/>
      <c r="QDP2198" s="218"/>
      <c r="QDQ2198" s="218"/>
      <c r="QDR2198" s="218"/>
      <c r="QDS2198" s="218"/>
      <c r="QDT2198" s="218"/>
      <c r="QDU2198" s="218"/>
      <c r="QDV2198" s="218"/>
      <c r="QDW2198" s="218"/>
      <c r="QDX2198" s="218"/>
      <c r="QDY2198" s="218"/>
      <c r="QDZ2198" s="218"/>
      <c r="QEA2198" s="218"/>
      <c r="QEB2198" s="218"/>
      <c r="QEC2198" s="218"/>
      <c r="QED2198" s="218"/>
      <c r="QEE2198" s="218"/>
      <c r="QEF2198" s="218"/>
      <c r="QEG2198" s="218"/>
      <c r="QEH2198" s="218"/>
      <c r="QEI2198" s="218"/>
      <c r="QEJ2198" s="218"/>
      <c r="QEK2198" s="218"/>
      <c r="QEL2198" s="218"/>
      <c r="QEM2198" s="218"/>
      <c r="QEN2198" s="218"/>
      <c r="QEO2198" s="218"/>
      <c r="QEP2198" s="218"/>
      <c r="QEQ2198" s="218"/>
      <c r="QER2198" s="218"/>
      <c r="QES2198" s="218"/>
      <c r="QET2198" s="218"/>
      <c r="QEU2198" s="218"/>
      <c r="QEV2198" s="218"/>
      <c r="QEW2198" s="218"/>
      <c r="QEX2198" s="218"/>
      <c r="QEY2198" s="218"/>
      <c r="QEZ2198" s="218"/>
      <c r="QFA2198" s="218"/>
      <c r="QFB2198" s="218"/>
      <c r="QFC2198" s="218"/>
      <c r="QFD2198" s="218"/>
      <c r="QFE2198" s="218"/>
      <c r="QFF2198" s="218"/>
      <c r="QFG2198" s="218"/>
      <c r="QFH2198" s="218"/>
      <c r="QFI2198" s="218"/>
      <c r="QFJ2198" s="218"/>
      <c r="QFK2198" s="218"/>
      <c r="QFL2198" s="218"/>
      <c r="QFM2198" s="218"/>
      <c r="QFN2198" s="218"/>
      <c r="QFO2198" s="218"/>
      <c r="QFP2198" s="218"/>
      <c r="QFQ2198" s="218"/>
      <c r="QFR2198" s="218"/>
      <c r="QFS2198" s="218"/>
      <c r="QFT2198" s="218"/>
      <c r="QFU2198" s="218"/>
      <c r="QFV2198" s="218"/>
      <c r="QFW2198" s="218"/>
      <c r="QFX2198" s="218"/>
      <c r="QFY2198" s="218"/>
      <c r="QFZ2198" s="218"/>
      <c r="QGA2198" s="218"/>
      <c r="QGB2198" s="218"/>
      <c r="QGC2198" s="218"/>
      <c r="QGD2198" s="218"/>
      <c r="QGE2198" s="218"/>
      <c r="QGF2198" s="218"/>
      <c r="QGG2198" s="218"/>
      <c r="QGH2198" s="218"/>
      <c r="QGI2198" s="218"/>
      <c r="QGJ2198" s="218"/>
      <c r="QGK2198" s="218"/>
      <c r="QGL2198" s="218"/>
      <c r="QGM2198" s="218"/>
      <c r="QGN2198" s="218"/>
      <c r="QGO2198" s="218"/>
      <c r="QGP2198" s="218"/>
      <c r="QGQ2198" s="218"/>
      <c r="QGR2198" s="218"/>
      <c r="QGS2198" s="218"/>
      <c r="QGT2198" s="218"/>
      <c r="QGU2198" s="218"/>
      <c r="QGV2198" s="218"/>
      <c r="QGW2198" s="218"/>
      <c r="QGX2198" s="218"/>
      <c r="QGY2198" s="218"/>
      <c r="QGZ2198" s="218"/>
      <c r="QHA2198" s="218"/>
      <c r="QHB2198" s="218"/>
      <c r="QHC2198" s="218"/>
      <c r="QHD2198" s="218"/>
      <c r="QHE2198" s="218"/>
      <c r="QHF2198" s="218"/>
      <c r="QHG2198" s="218"/>
      <c r="QHH2198" s="218"/>
      <c r="QHI2198" s="218"/>
      <c r="QHJ2198" s="218"/>
      <c r="QHK2198" s="218"/>
      <c r="QHL2198" s="218"/>
      <c r="QHM2198" s="218"/>
      <c r="QHN2198" s="218"/>
      <c r="QHO2198" s="218"/>
      <c r="QHP2198" s="218"/>
      <c r="QHQ2198" s="218"/>
      <c r="QHR2198" s="218"/>
      <c r="QHS2198" s="218"/>
      <c r="QHT2198" s="218"/>
      <c r="QHU2198" s="218"/>
      <c r="QHV2198" s="218"/>
      <c r="QHW2198" s="218"/>
      <c r="QHX2198" s="218"/>
      <c r="QHY2198" s="218"/>
      <c r="QHZ2198" s="218"/>
      <c r="QIA2198" s="218"/>
      <c r="QIB2198" s="218"/>
      <c r="QIC2198" s="218"/>
      <c r="QID2198" s="218"/>
      <c r="QIE2198" s="218"/>
      <c r="QIF2198" s="218"/>
      <c r="QIG2198" s="218"/>
      <c r="QIH2198" s="218"/>
      <c r="QII2198" s="218"/>
      <c r="QIJ2198" s="218"/>
      <c r="QIK2198" s="218"/>
      <c r="QIL2198" s="218"/>
      <c r="QIM2198" s="218"/>
      <c r="QIN2198" s="218"/>
      <c r="QIO2198" s="218"/>
      <c r="QIP2198" s="218"/>
      <c r="QIQ2198" s="218"/>
      <c r="QIR2198" s="218"/>
      <c r="QIS2198" s="218"/>
      <c r="QIT2198" s="218"/>
      <c r="QIU2198" s="218"/>
      <c r="QIV2198" s="218"/>
      <c r="QIW2198" s="218"/>
      <c r="QIX2198" s="218"/>
      <c r="QIY2198" s="218"/>
      <c r="QIZ2198" s="218"/>
      <c r="QJA2198" s="218"/>
      <c r="QJB2198" s="218"/>
      <c r="QJC2198" s="218"/>
      <c r="QJD2198" s="218"/>
      <c r="QJE2198" s="218"/>
      <c r="QJF2198" s="218"/>
      <c r="QJG2198" s="218"/>
      <c r="QJH2198" s="218"/>
      <c r="QJI2198" s="218"/>
      <c r="QJJ2198" s="218"/>
      <c r="QJK2198" s="218"/>
      <c r="QJL2198" s="218"/>
      <c r="QJM2198" s="218"/>
      <c r="QJN2198" s="218"/>
      <c r="QJO2198" s="218"/>
      <c r="QJP2198" s="218"/>
      <c r="QJQ2198" s="218"/>
      <c r="QJR2198" s="218"/>
      <c r="QJS2198" s="218"/>
      <c r="QJT2198" s="218"/>
      <c r="QJU2198" s="218"/>
      <c r="QJV2198" s="218"/>
      <c r="QJW2198" s="218"/>
      <c r="QJX2198" s="218"/>
      <c r="QJY2198" s="218"/>
      <c r="QJZ2198" s="218"/>
      <c r="QKA2198" s="218"/>
      <c r="QKB2198" s="218"/>
      <c r="QKC2198" s="218"/>
      <c r="QKD2198" s="218"/>
      <c r="QKE2198" s="218"/>
      <c r="QKF2198" s="218"/>
      <c r="QKG2198" s="218"/>
      <c r="QKH2198" s="218"/>
      <c r="QKI2198" s="218"/>
      <c r="QKJ2198" s="218"/>
      <c r="QKK2198" s="218"/>
      <c r="QKL2198" s="218"/>
      <c r="QKM2198" s="218"/>
      <c r="QKN2198" s="218"/>
      <c r="QKO2198" s="218"/>
      <c r="QKP2198" s="218"/>
      <c r="QKQ2198" s="218"/>
      <c r="QKR2198" s="218"/>
      <c r="QKS2198" s="218"/>
      <c r="QKT2198" s="218"/>
      <c r="QKU2198" s="218"/>
      <c r="QKV2198" s="218"/>
      <c r="QKW2198" s="218"/>
      <c r="QKX2198" s="218"/>
      <c r="QKY2198" s="218"/>
      <c r="QKZ2198" s="218"/>
      <c r="QLA2198" s="218"/>
      <c r="QLB2198" s="218"/>
      <c r="QLC2198" s="218"/>
      <c r="QLD2198" s="218"/>
      <c r="QLE2198" s="218"/>
      <c r="QLF2198" s="218"/>
      <c r="QLG2198" s="218"/>
      <c r="QLH2198" s="218"/>
      <c r="QLI2198" s="218"/>
      <c r="QLJ2198" s="218"/>
      <c r="QLK2198" s="218"/>
      <c r="QLL2198" s="218"/>
      <c r="QLM2198" s="218"/>
      <c r="QLN2198" s="218"/>
      <c r="QLO2198" s="218"/>
      <c r="QLP2198" s="218"/>
      <c r="QLQ2198" s="218"/>
      <c r="QLR2198" s="218"/>
      <c r="QLS2198" s="218"/>
      <c r="QLT2198" s="218"/>
      <c r="QLU2198" s="218"/>
      <c r="QLV2198" s="218"/>
      <c r="QLW2198" s="218"/>
      <c r="QLX2198" s="218"/>
      <c r="QLY2198" s="218"/>
      <c r="QLZ2198" s="218"/>
      <c r="QMA2198" s="218"/>
      <c r="QMB2198" s="218"/>
      <c r="QMC2198" s="218"/>
      <c r="QMD2198" s="218"/>
      <c r="QME2198" s="218"/>
      <c r="QMF2198" s="218"/>
      <c r="QMG2198" s="218"/>
      <c r="QMH2198" s="218"/>
      <c r="QMI2198" s="218"/>
      <c r="QMJ2198" s="218"/>
      <c r="QMK2198" s="218"/>
      <c r="QML2198" s="218"/>
      <c r="QMM2198" s="218"/>
      <c r="QMN2198" s="218"/>
      <c r="QMO2198" s="218"/>
      <c r="QMP2198" s="218"/>
      <c r="QMQ2198" s="218"/>
      <c r="QMR2198" s="218"/>
      <c r="QMS2198" s="218"/>
      <c r="QMT2198" s="218"/>
      <c r="QMU2198" s="218"/>
      <c r="QMV2198" s="218"/>
      <c r="QMW2198" s="218"/>
      <c r="QMX2198" s="218"/>
      <c r="QMY2198" s="218"/>
      <c r="QMZ2198" s="218"/>
      <c r="QNA2198" s="218"/>
      <c r="QNB2198" s="218"/>
      <c r="QNC2198" s="218"/>
      <c r="QND2198" s="218"/>
      <c r="QNE2198" s="218"/>
      <c r="QNF2198" s="218"/>
      <c r="QNG2198" s="218"/>
      <c r="QNH2198" s="218"/>
      <c r="QNI2198" s="218"/>
      <c r="QNJ2198" s="218"/>
      <c r="QNK2198" s="218"/>
      <c r="QNL2198" s="218"/>
      <c r="QNM2198" s="218"/>
      <c r="QNN2198" s="218"/>
      <c r="QNO2198" s="218"/>
      <c r="QNP2198" s="218"/>
      <c r="QNQ2198" s="218"/>
      <c r="QNR2198" s="218"/>
      <c r="QNS2198" s="218"/>
      <c r="QNT2198" s="218"/>
      <c r="QNU2198" s="218"/>
      <c r="QNV2198" s="218"/>
      <c r="QNW2198" s="218"/>
      <c r="QNX2198" s="218"/>
      <c r="QNY2198" s="218"/>
      <c r="QNZ2198" s="218"/>
      <c r="QOA2198" s="218"/>
      <c r="QOB2198" s="218"/>
      <c r="QOC2198" s="218"/>
      <c r="QOD2198" s="218"/>
      <c r="QOE2198" s="218"/>
      <c r="QOF2198" s="218"/>
      <c r="QOG2198" s="218"/>
      <c r="QOH2198" s="218"/>
      <c r="QOI2198" s="218"/>
      <c r="QOJ2198" s="218"/>
      <c r="QOK2198" s="218"/>
      <c r="QOL2198" s="218"/>
      <c r="QOM2198" s="218"/>
      <c r="QON2198" s="218"/>
      <c r="QOO2198" s="218"/>
      <c r="QOP2198" s="218"/>
      <c r="QOQ2198" s="218"/>
      <c r="QOR2198" s="218"/>
      <c r="QOS2198" s="218"/>
      <c r="QOT2198" s="218"/>
      <c r="QOU2198" s="218"/>
      <c r="QOV2198" s="218"/>
      <c r="QOW2198" s="218"/>
      <c r="QOX2198" s="218"/>
      <c r="QOY2198" s="218"/>
      <c r="QOZ2198" s="218"/>
      <c r="QPA2198" s="218"/>
      <c r="QPB2198" s="218"/>
      <c r="QPC2198" s="218"/>
      <c r="QPD2198" s="218"/>
      <c r="QPE2198" s="218"/>
      <c r="QPF2198" s="218"/>
      <c r="QPG2198" s="218"/>
      <c r="QPH2198" s="218"/>
      <c r="QPI2198" s="218"/>
      <c r="QPJ2198" s="218"/>
      <c r="QPK2198" s="218"/>
      <c r="QPL2198" s="218"/>
      <c r="QPM2198" s="218"/>
      <c r="QPN2198" s="218"/>
      <c r="QPO2198" s="218"/>
      <c r="QPP2198" s="218"/>
      <c r="QPQ2198" s="218"/>
      <c r="QPR2198" s="218"/>
      <c r="QPS2198" s="218"/>
      <c r="QPT2198" s="218"/>
      <c r="QPU2198" s="218"/>
      <c r="QPV2198" s="218"/>
      <c r="QPW2198" s="218"/>
      <c r="QPX2198" s="218"/>
      <c r="QPY2198" s="218"/>
      <c r="QPZ2198" s="218"/>
      <c r="QQA2198" s="218"/>
      <c r="QQB2198" s="218"/>
      <c r="QQC2198" s="218"/>
      <c r="QQD2198" s="218"/>
      <c r="QQE2198" s="218"/>
      <c r="QQF2198" s="218"/>
      <c r="QQG2198" s="218"/>
      <c r="QQH2198" s="218"/>
      <c r="QQI2198" s="218"/>
      <c r="QQJ2198" s="218"/>
      <c r="QQK2198" s="218"/>
      <c r="QQL2198" s="218"/>
      <c r="QQM2198" s="218"/>
      <c r="QQN2198" s="218"/>
      <c r="QQO2198" s="218"/>
      <c r="QQP2198" s="218"/>
      <c r="QQQ2198" s="218"/>
      <c r="QQR2198" s="218"/>
      <c r="QQS2198" s="218"/>
      <c r="QQT2198" s="218"/>
      <c r="QQU2198" s="218"/>
      <c r="QQV2198" s="218"/>
      <c r="QQW2198" s="218"/>
      <c r="QQX2198" s="218"/>
      <c r="QQY2198" s="218"/>
      <c r="QQZ2198" s="218"/>
      <c r="QRA2198" s="218"/>
      <c r="QRB2198" s="218"/>
      <c r="QRC2198" s="218"/>
      <c r="QRD2198" s="218"/>
      <c r="QRE2198" s="218"/>
      <c r="QRF2198" s="218"/>
      <c r="QRG2198" s="218"/>
      <c r="QRH2198" s="218"/>
      <c r="QRI2198" s="218"/>
      <c r="QRJ2198" s="218"/>
      <c r="QRK2198" s="218"/>
      <c r="QRL2198" s="218"/>
      <c r="QRM2198" s="218"/>
      <c r="QRN2198" s="218"/>
      <c r="QRO2198" s="218"/>
      <c r="QRP2198" s="218"/>
      <c r="QRQ2198" s="218"/>
      <c r="QRR2198" s="218"/>
      <c r="QRS2198" s="218"/>
      <c r="QRT2198" s="218"/>
      <c r="QRU2198" s="218"/>
      <c r="QRV2198" s="218"/>
      <c r="QRW2198" s="218"/>
      <c r="QRX2198" s="218"/>
      <c r="QRY2198" s="218"/>
      <c r="QRZ2198" s="218"/>
      <c r="QSA2198" s="218"/>
      <c r="QSB2198" s="218"/>
      <c r="QSC2198" s="218"/>
      <c r="QSD2198" s="218"/>
      <c r="QSE2198" s="218"/>
      <c r="QSF2198" s="218"/>
      <c r="QSG2198" s="218"/>
      <c r="QSH2198" s="218"/>
      <c r="QSI2198" s="218"/>
      <c r="QSJ2198" s="218"/>
      <c r="QSK2198" s="218"/>
      <c r="QSL2198" s="218"/>
      <c r="QSM2198" s="218"/>
      <c r="QSN2198" s="218"/>
      <c r="QSO2198" s="218"/>
      <c r="QSP2198" s="218"/>
      <c r="QSQ2198" s="218"/>
      <c r="QSR2198" s="218"/>
      <c r="QSS2198" s="218"/>
      <c r="QST2198" s="218"/>
      <c r="QSU2198" s="218"/>
      <c r="QSV2198" s="218"/>
      <c r="QSW2198" s="218"/>
      <c r="QSX2198" s="218"/>
      <c r="QSY2198" s="218"/>
      <c r="QSZ2198" s="218"/>
      <c r="QTA2198" s="218"/>
      <c r="QTB2198" s="218"/>
      <c r="QTC2198" s="218"/>
      <c r="QTD2198" s="218"/>
      <c r="QTE2198" s="218"/>
      <c r="QTF2198" s="218"/>
      <c r="QTG2198" s="218"/>
      <c r="QTH2198" s="218"/>
      <c r="QTI2198" s="218"/>
      <c r="QTJ2198" s="218"/>
      <c r="QTK2198" s="218"/>
      <c r="QTL2198" s="218"/>
      <c r="QTM2198" s="218"/>
      <c r="QTN2198" s="218"/>
      <c r="QTO2198" s="218"/>
      <c r="QTP2198" s="218"/>
      <c r="QTQ2198" s="218"/>
      <c r="QTR2198" s="218"/>
      <c r="QTS2198" s="218"/>
      <c r="QTT2198" s="218"/>
      <c r="QTU2198" s="218"/>
      <c r="QTV2198" s="218"/>
      <c r="QTW2198" s="218"/>
      <c r="QTX2198" s="218"/>
      <c r="QTY2198" s="218"/>
      <c r="QTZ2198" s="218"/>
      <c r="QUA2198" s="218"/>
      <c r="QUB2198" s="218"/>
      <c r="QUC2198" s="218"/>
      <c r="QUD2198" s="218"/>
      <c r="QUE2198" s="218"/>
      <c r="QUF2198" s="218"/>
      <c r="QUG2198" s="218"/>
      <c r="QUH2198" s="218"/>
      <c r="QUI2198" s="218"/>
      <c r="QUJ2198" s="218"/>
      <c r="QUK2198" s="218"/>
      <c r="QUL2198" s="218"/>
      <c r="QUM2198" s="218"/>
      <c r="QUN2198" s="218"/>
      <c r="QUO2198" s="218"/>
      <c r="QUP2198" s="218"/>
      <c r="QUQ2198" s="218"/>
      <c r="QUR2198" s="218"/>
      <c r="QUS2198" s="218"/>
      <c r="QUT2198" s="218"/>
      <c r="QUU2198" s="218"/>
      <c r="QUV2198" s="218"/>
      <c r="QUW2198" s="218"/>
      <c r="QUX2198" s="218"/>
      <c r="QUY2198" s="218"/>
      <c r="QUZ2198" s="218"/>
      <c r="QVA2198" s="218"/>
      <c r="QVB2198" s="218"/>
      <c r="QVC2198" s="218"/>
      <c r="QVD2198" s="218"/>
      <c r="QVE2198" s="218"/>
      <c r="QVF2198" s="218"/>
      <c r="QVG2198" s="218"/>
      <c r="QVH2198" s="218"/>
      <c r="QVI2198" s="218"/>
      <c r="QVJ2198" s="218"/>
      <c r="QVK2198" s="218"/>
      <c r="QVL2198" s="218"/>
      <c r="QVM2198" s="218"/>
      <c r="QVN2198" s="218"/>
      <c r="QVO2198" s="218"/>
      <c r="QVP2198" s="218"/>
      <c r="QVQ2198" s="218"/>
      <c r="QVR2198" s="218"/>
      <c r="QVS2198" s="218"/>
      <c r="QVT2198" s="218"/>
      <c r="QVU2198" s="218"/>
      <c r="QVV2198" s="218"/>
      <c r="QVW2198" s="218"/>
      <c r="QVX2198" s="218"/>
      <c r="QVY2198" s="218"/>
      <c r="QVZ2198" s="218"/>
      <c r="QWA2198" s="218"/>
      <c r="QWB2198" s="218"/>
      <c r="QWC2198" s="218"/>
      <c r="QWD2198" s="218"/>
      <c r="QWE2198" s="218"/>
      <c r="QWF2198" s="218"/>
      <c r="QWG2198" s="218"/>
      <c r="QWH2198" s="218"/>
      <c r="QWI2198" s="218"/>
      <c r="QWJ2198" s="218"/>
      <c r="QWK2198" s="218"/>
      <c r="QWL2198" s="218"/>
      <c r="QWM2198" s="218"/>
      <c r="QWN2198" s="218"/>
      <c r="QWO2198" s="218"/>
      <c r="QWP2198" s="218"/>
      <c r="QWQ2198" s="218"/>
      <c r="QWR2198" s="218"/>
      <c r="QWS2198" s="218"/>
      <c r="QWT2198" s="218"/>
      <c r="QWU2198" s="218"/>
      <c r="QWV2198" s="218"/>
      <c r="QWW2198" s="218"/>
      <c r="QWX2198" s="218"/>
      <c r="QWY2198" s="218"/>
      <c r="QWZ2198" s="218"/>
      <c r="QXA2198" s="218"/>
      <c r="QXB2198" s="218"/>
      <c r="QXC2198" s="218"/>
      <c r="QXD2198" s="218"/>
      <c r="QXE2198" s="218"/>
      <c r="QXF2198" s="218"/>
      <c r="QXG2198" s="218"/>
      <c r="QXH2198" s="218"/>
      <c r="QXI2198" s="218"/>
      <c r="QXJ2198" s="218"/>
      <c r="QXK2198" s="218"/>
      <c r="QXL2198" s="218"/>
      <c r="QXM2198" s="218"/>
      <c r="QXN2198" s="218"/>
      <c r="QXO2198" s="218"/>
      <c r="QXP2198" s="218"/>
      <c r="QXQ2198" s="218"/>
      <c r="QXR2198" s="218"/>
      <c r="QXS2198" s="218"/>
      <c r="QXT2198" s="218"/>
      <c r="QXU2198" s="218"/>
      <c r="QXV2198" s="218"/>
      <c r="QXW2198" s="218"/>
      <c r="QXX2198" s="218"/>
      <c r="QXY2198" s="218"/>
      <c r="QXZ2198" s="218"/>
      <c r="QYA2198" s="218"/>
      <c r="QYB2198" s="218"/>
      <c r="QYC2198" s="218"/>
      <c r="QYD2198" s="218"/>
      <c r="QYE2198" s="218"/>
      <c r="QYF2198" s="218"/>
      <c r="QYG2198" s="218"/>
      <c r="QYH2198" s="218"/>
      <c r="QYI2198" s="218"/>
      <c r="QYJ2198" s="218"/>
      <c r="QYK2198" s="218"/>
      <c r="QYL2198" s="218"/>
      <c r="QYM2198" s="218"/>
      <c r="QYN2198" s="218"/>
      <c r="QYO2198" s="218"/>
      <c r="QYP2198" s="218"/>
      <c r="QYQ2198" s="218"/>
      <c r="QYR2198" s="218"/>
      <c r="QYS2198" s="218"/>
      <c r="QYT2198" s="218"/>
      <c r="QYU2198" s="218"/>
      <c r="QYV2198" s="218"/>
      <c r="QYW2198" s="218"/>
      <c r="QYX2198" s="218"/>
      <c r="QYY2198" s="218"/>
      <c r="QYZ2198" s="218"/>
      <c r="QZA2198" s="218"/>
      <c r="QZB2198" s="218"/>
      <c r="QZC2198" s="218"/>
      <c r="QZD2198" s="218"/>
      <c r="QZE2198" s="218"/>
      <c r="QZF2198" s="218"/>
      <c r="QZG2198" s="218"/>
      <c r="QZH2198" s="218"/>
      <c r="QZI2198" s="218"/>
      <c r="QZJ2198" s="218"/>
      <c r="QZK2198" s="218"/>
      <c r="QZL2198" s="218"/>
      <c r="QZM2198" s="218"/>
      <c r="QZN2198" s="218"/>
      <c r="QZO2198" s="218"/>
      <c r="QZP2198" s="218"/>
      <c r="QZQ2198" s="218"/>
      <c r="QZR2198" s="218"/>
      <c r="QZS2198" s="218"/>
      <c r="QZT2198" s="218"/>
      <c r="QZU2198" s="218"/>
      <c r="QZV2198" s="218"/>
      <c r="QZW2198" s="218"/>
      <c r="QZX2198" s="218"/>
      <c r="QZY2198" s="218"/>
      <c r="QZZ2198" s="218"/>
      <c r="RAA2198" s="218"/>
      <c r="RAB2198" s="218"/>
      <c r="RAC2198" s="218"/>
      <c r="RAD2198" s="218"/>
      <c r="RAE2198" s="218"/>
      <c r="RAF2198" s="218"/>
      <c r="RAG2198" s="218"/>
      <c r="RAH2198" s="218"/>
      <c r="RAI2198" s="218"/>
      <c r="RAJ2198" s="218"/>
      <c r="RAK2198" s="218"/>
      <c r="RAL2198" s="218"/>
      <c r="RAM2198" s="218"/>
      <c r="RAN2198" s="218"/>
      <c r="RAO2198" s="218"/>
      <c r="RAP2198" s="218"/>
      <c r="RAQ2198" s="218"/>
      <c r="RAR2198" s="218"/>
      <c r="RAS2198" s="218"/>
      <c r="RAT2198" s="218"/>
      <c r="RAU2198" s="218"/>
      <c r="RAV2198" s="218"/>
      <c r="RAW2198" s="218"/>
      <c r="RAX2198" s="218"/>
      <c r="RAY2198" s="218"/>
      <c r="RAZ2198" s="218"/>
      <c r="RBA2198" s="218"/>
      <c r="RBB2198" s="218"/>
      <c r="RBC2198" s="218"/>
      <c r="RBD2198" s="218"/>
      <c r="RBE2198" s="218"/>
      <c r="RBF2198" s="218"/>
      <c r="RBG2198" s="218"/>
      <c r="RBH2198" s="218"/>
      <c r="RBI2198" s="218"/>
      <c r="RBJ2198" s="218"/>
      <c r="RBK2198" s="218"/>
      <c r="RBL2198" s="218"/>
      <c r="RBM2198" s="218"/>
      <c r="RBN2198" s="218"/>
      <c r="RBO2198" s="218"/>
      <c r="RBP2198" s="218"/>
      <c r="RBQ2198" s="218"/>
      <c r="RBR2198" s="218"/>
      <c r="RBS2198" s="218"/>
      <c r="RBT2198" s="218"/>
      <c r="RBU2198" s="218"/>
      <c r="RBV2198" s="218"/>
      <c r="RBW2198" s="218"/>
      <c r="RBX2198" s="218"/>
      <c r="RBY2198" s="218"/>
      <c r="RBZ2198" s="218"/>
      <c r="RCA2198" s="218"/>
      <c r="RCB2198" s="218"/>
      <c r="RCC2198" s="218"/>
      <c r="RCD2198" s="218"/>
      <c r="RCE2198" s="218"/>
      <c r="RCF2198" s="218"/>
      <c r="RCG2198" s="218"/>
      <c r="RCH2198" s="218"/>
      <c r="RCI2198" s="218"/>
      <c r="RCJ2198" s="218"/>
      <c r="RCK2198" s="218"/>
      <c r="RCL2198" s="218"/>
      <c r="RCM2198" s="218"/>
      <c r="RCN2198" s="218"/>
      <c r="RCO2198" s="218"/>
      <c r="RCP2198" s="218"/>
      <c r="RCQ2198" s="218"/>
      <c r="RCR2198" s="218"/>
      <c r="RCS2198" s="218"/>
      <c r="RCT2198" s="218"/>
      <c r="RCU2198" s="218"/>
      <c r="RCV2198" s="218"/>
      <c r="RCW2198" s="218"/>
      <c r="RCX2198" s="218"/>
      <c r="RCY2198" s="218"/>
      <c r="RCZ2198" s="218"/>
      <c r="RDA2198" s="218"/>
      <c r="RDB2198" s="218"/>
      <c r="RDC2198" s="218"/>
      <c r="RDD2198" s="218"/>
      <c r="RDE2198" s="218"/>
      <c r="RDF2198" s="218"/>
      <c r="RDG2198" s="218"/>
      <c r="RDH2198" s="218"/>
      <c r="RDI2198" s="218"/>
      <c r="RDJ2198" s="218"/>
      <c r="RDK2198" s="218"/>
      <c r="RDL2198" s="218"/>
      <c r="RDM2198" s="218"/>
      <c r="RDN2198" s="218"/>
      <c r="RDO2198" s="218"/>
      <c r="RDP2198" s="218"/>
      <c r="RDQ2198" s="218"/>
      <c r="RDR2198" s="218"/>
      <c r="RDS2198" s="218"/>
      <c r="RDT2198" s="218"/>
      <c r="RDU2198" s="218"/>
      <c r="RDV2198" s="218"/>
      <c r="RDW2198" s="218"/>
      <c r="RDX2198" s="218"/>
      <c r="RDY2198" s="218"/>
      <c r="RDZ2198" s="218"/>
      <c r="REA2198" s="218"/>
      <c r="REB2198" s="218"/>
      <c r="REC2198" s="218"/>
      <c r="RED2198" s="218"/>
      <c r="REE2198" s="218"/>
      <c r="REF2198" s="218"/>
      <c r="REG2198" s="218"/>
      <c r="REH2198" s="218"/>
      <c r="REI2198" s="218"/>
      <c r="REJ2198" s="218"/>
      <c r="REK2198" s="218"/>
      <c r="REL2198" s="218"/>
      <c r="REM2198" s="218"/>
      <c r="REN2198" s="218"/>
      <c r="REO2198" s="218"/>
      <c r="REP2198" s="218"/>
      <c r="REQ2198" s="218"/>
      <c r="RER2198" s="218"/>
      <c r="RES2198" s="218"/>
      <c r="RET2198" s="218"/>
      <c r="REU2198" s="218"/>
      <c r="REV2198" s="218"/>
      <c r="REW2198" s="218"/>
      <c r="REX2198" s="218"/>
      <c r="REY2198" s="218"/>
      <c r="REZ2198" s="218"/>
      <c r="RFA2198" s="218"/>
      <c r="RFB2198" s="218"/>
      <c r="RFC2198" s="218"/>
      <c r="RFD2198" s="218"/>
      <c r="RFE2198" s="218"/>
      <c r="RFF2198" s="218"/>
      <c r="RFG2198" s="218"/>
      <c r="RFH2198" s="218"/>
      <c r="RFI2198" s="218"/>
      <c r="RFJ2198" s="218"/>
      <c r="RFK2198" s="218"/>
      <c r="RFL2198" s="218"/>
      <c r="RFM2198" s="218"/>
      <c r="RFN2198" s="218"/>
      <c r="RFO2198" s="218"/>
      <c r="RFP2198" s="218"/>
      <c r="RFQ2198" s="218"/>
      <c r="RFR2198" s="218"/>
      <c r="RFS2198" s="218"/>
      <c r="RFT2198" s="218"/>
      <c r="RFU2198" s="218"/>
      <c r="RFV2198" s="218"/>
      <c r="RFW2198" s="218"/>
      <c r="RFX2198" s="218"/>
      <c r="RFY2198" s="218"/>
      <c r="RFZ2198" s="218"/>
      <c r="RGA2198" s="218"/>
      <c r="RGB2198" s="218"/>
      <c r="RGC2198" s="218"/>
      <c r="RGD2198" s="218"/>
      <c r="RGE2198" s="218"/>
      <c r="RGF2198" s="218"/>
      <c r="RGG2198" s="218"/>
      <c r="RGH2198" s="218"/>
      <c r="RGI2198" s="218"/>
      <c r="RGJ2198" s="218"/>
      <c r="RGK2198" s="218"/>
      <c r="RGL2198" s="218"/>
      <c r="RGM2198" s="218"/>
      <c r="RGN2198" s="218"/>
      <c r="RGO2198" s="218"/>
      <c r="RGP2198" s="218"/>
      <c r="RGQ2198" s="218"/>
      <c r="RGR2198" s="218"/>
      <c r="RGS2198" s="218"/>
      <c r="RGT2198" s="218"/>
      <c r="RGU2198" s="218"/>
      <c r="RGV2198" s="218"/>
      <c r="RGW2198" s="218"/>
      <c r="RGX2198" s="218"/>
      <c r="RGY2198" s="218"/>
      <c r="RGZ2198" s="218"/>
      <c r="RHA2198" s="218"/>
      <c r="RHB2198" s="218"/>
      <c r="RHC2198" s="218"/>
      <c r="RHD2198" s="218"/>
      <c r="RHE2198" s="218"/>
      <c r="RHF2198" s="218"/>
      <c r="RHG2198" s="218"/>
      <c r="RHH2198" s="218"/>
      <c r="RHI2198" s="218"/>
      <c r="RHJ2198" s="218"/>
      <c r="RHK2198" s="218"/>
      <c r="RHL2198" s="218"/>
      <c r="RHM2198" s="218"/>
      <c r="RHN2198" s="218"/>
      <c r="RHO2198" s="218"/>
      <c r="RHP2198" s="218"/>
      <c r="RHQ2198" s="218"/>
      <c r="RHR2198" s="218"/>
      <c r="RHS2198" s="218"/>
      <c r="RHT2198" s="218"/>
      <c r="RHU2198" s="218"/>
      <c r="RHV2198" s="218"/>
      <c r="RHW2198" s="218"/>
      <c r="RHX2198" s="218"/>
      <c r="RHY2198" s="218"/>
      <c r="RHZ2198" s="218"/>
      <c r="RIA2198" s="218"/>
      <c r="RIB2198" s="218"/>
      <c r="RIC2198" s="218"/>
      <c r="RID2198" s="218"/>
      <c r="RIE2198" s="218"/>
      <c r="RIF2198" s="218"/>
      <c r="RIG2198" s="218"/>
      <c r="RIH2198" s="218"/>
      <c r="RII2198" s="218"/>
      <c r="RIJ2198" s="218"/>
      <c r="RIK2198" s="218"/>
      <c r="RIL2198" s="218"/>
      <c r="RIM2198" s="218"/>
      <c r="RIN2198" s="218"/>
      <c r="RIO2198" s="218"/>
      <c r="RIP2198" s="218"/>
      <c r="RIQ2198" s="218"/>
      <c r="RIR2198" s="218"/>
      <c r="RIS2198" s="218"/>
      <c r="RIT2198" s="218"/>
      <c r="RIU2198" s="218"/>
      <c r="RIV2198" s="218"/>
      <c r="RIW2198" s="218"/>
      <c r="RIX2198" s="218"/>
      <c r="RIY2198" s="218"/>
      <c r="RIZ2198" s="218"/>
      <c r="RJA2198" s="218"/>
      <c r="RJB2198" s="218"/>
      <c r="RJC2198" s="218"/>
      <c r="RJD2198" s="218"/>
      <c r="RJE2198" s="218"/>
      <c r="RJF2198" s="218"/>
      <c r="RJG2198" s="218"/>
      <c r="RJH2198" s="218"/>
      <c r="RJI2198" s="218"/>
      <c r="RJJ2198" s="218"/>
      <c r="RJK2198" s="218"/>
      <c r="RJL2198" s="218"/>
      <c r="RJM2198" s="218"/>
      <c r="RJN2198" s="218"/>
      <c r="RJO2198" s="218"/>
      <c r="RJP2198" s="218"/>
      <c r="RJQ2198" s="218"/>
      <c r="RJR2198" s="218"/>
      <c r="RJS2198" s="218"/>
      <c r="RJT2198" s="218"/>
      <c r="RJU2198" s="218"/>
      <c r="RJV2198" s="218"/>
      <c r="RJW2198" s="218"/>
      <c r="RJX2198" s="218"/>
      <c r="RJY2198" s="218"/>
      <c r="RJZ2198" s="218"/>
      <c r="RKA2198" s="218"/>
      <c r="RKB2198" s="218"/>
      <c r="RKC2198" s="218"/>
      <c r="RKD2198" s="218"/>
      <c r="RKE2198" s="218"/>
      <c r="RKF2198" s="218"/>
      <c r="RKG2198" s="218"/>
      <c r="RKH2198" s="218"/>
      <c r="RKI2198" s="218"/>
      <c r="RKJ2198" s="218"/>
      <c r="RKK2198" s="218"/>
      <c r="RKL2198" s="218"/>
      <c r="RKM2198" s="218"/>
      <c r="RKN2198" s="218"/>
      <c r="RKO2198" s="218"/>
      <c r="RKP2198" s="218"/>
      <c r="RKQ2198" s="218"/>
      <c r="RKR2198" s="218"/>
      <c r="RKS2198" s="218"/>
      <c r="RKT2198" s="218"/>
      <c r="RKU2198" s="218"/>
      <c r="RKV2198" s="218"/>
      <c r="RKW2198" s="218"/>
      <c r="RKX2198" s="218"/>
      <c r="RKY2198" s="218"/>
      <c r="RKZ2198" s="218"/>
      <c r="RLA2198" s="218"/>
      <c r="RLB2198" s="218"/>
      <c r="RLC2198" s="218"/>
      <c r="RLD2198" s="218"/>
      <c r="RLE2198" s="218"/>
      <c r="RLF2198" s="218"/>
      <c r="RLG2198" s="218"/>
      <c r="RLH2198" s="218"/>
      <c r="RLI2198" s="218"/>
      <c r="RLJ2198" s="218"/>
      <c r="RLK2198" s="218"/>
      <c r="RLL2198" s="218"/>
      <c r="RLM2198" s="218"/>
      <c r="RLN2198" s="218"/>
      <c r="RLO2198" s="218"/>
      <c r="RLP2198" s="218"/>
      <c r="RLQ2198" s="218"/>
      <c r="RLR2198" s="218"/>
      <c r="RLS2198" s="218"/>
      <c r="RLT2198" s="218"/>
      <c r="RLU2198" s="218"/>
      <c r="RLV2198" s="218"/>
      <c r="RLW2198" s="218"/>
      <c r="RLX2198" s="218"/>
      <c r="RLY2198" s="218"/>
      <c r="RLZ2198" s="218"/>
      <c r="RMA2198" s="218"/>
      <c r="RMB2198" s="218"/>
      <c r="RMC2198" s="218"/>
      <c r="RMD2198" s="218"/>
      <c r="RME2198" s="218"/>
      <c r="RMF2198" s="218"/>
      <c r="RMG2198" s="218"/>
      <c r="RMH2198" s="218"/>
      <c r="RMI2198" s="218"/>
      <c r="RMJ2198" s="218"/>
      <c r="RMK2198" s="218"/>
      <c r="RML2198" s="218"/>
      <c r="RMM2198" s="218"/>
      <c r="RMN2198" s="218"/>
      <c r="RMO2198" s="218"/>
      <c r="RMP2198" s="218"/>
      <c r="RMQ2198" s="218"/>
      <c r="RMR2198" s="218"/>
      <c r="RMS2198" s="218"/>
      <c r="RMT2198" s="218"/>
      <c r="RMU2198" s="218"/>
      <c r="RMV2198" s="218"/>
      <c r="RMW2198" s="218"/>
      <c r="RMX2198" s="218"/>
      <c r="RMY2198" s="218"/>
      <c r="RMZ2198" s="218"/>
      <c r="RNA2198" s="218"/>
      <c r="RNB2198" s="218"/>
      <c r="RNC2198" s="218"/>
      <c r="RND2198" s="218"/>
      <c r="RNE2198" s="218"/>
      <c r="RNF2198" s="218"/>
      <c r="RNG2198" s="218"/>
      <c r="RNH2198" s="218"/>
      <c r="RNI2198" s="218"/>
      <c r="RNJ2198" s="218"/>
      <c r="RNK2198" s="218"/>
      <c r="RNL2198" s="218"/>
      <c r="RNM2198" s="218"/>
      <c r="RNN2198" s="218"/>
      <c r="RNO2198" s="218"/>
      <c r="RNP2198" s="218"/>
      <c r="RNQ2198" s="218"/>
      <c r="RNR2198" s="218"/>
      <c r="RNS2198" s="218"/>
      <c r="RNT2198" s="218"/>
      <c r="RNU2198" s="218"/>
      <c r="RNV2198" s="218"/>
      <c r="RNW2198" s="218"/>
      <c r="RNX2198" s="218"/>
      <c r="RNY2198" s="218"/>
      <c r="RNZ2198" s="218"/>
      <c r="ROA2198" s="218"/>
      <c r="ROB2198" s="218"/>
      <c r="ROC2198" s="218"/>
      <c r="ROD2198" s="218"/>
      <c r="ROE2198" s="218"/>
      <c r="ROF2198" s="218"/>
      <c r="ROG2198" s="218"/>
      <c r="ROH2198" s="218"/>
      <c r="ROI2198" s="218"/>
      <c r="ROJ2198" s="218"/>
      <c r="ROK2198" s="218"/>
      <c r="ROL2198" s="218"/>
      <c r="ROM2198" s="218"/>
      <c r="RON2198" s="218"/>
      <c r="ROO2198" s="218"/>
      <c r="ROP2198" s="218"/>
      <c r="ROQ2198" s="218"/>
      <c r="ROR2198" s="218"/>
      <c r="ROS2198" s="218"/>
      <c r="ROT2198" s="218"/>
      <c r="ROU2198" s="218"/>
      <c r="ROV2198" s="218"/>
      <c r="ROW2198" s="218"/>
      <c r="ROX2198" s="218"/>
      <c r="ROY2198" s="218"/>
      <c r="ROZ2198" s="218"/>
      <c r="RPA2198" s="218"/>
      <c r="RPB2198" s="218"/>
      <c r="RPC2198" s="218"/>
      <c r="RPD2198" s="218"/>
      <c r="RPE2198" s="218"/>
      <c r="RPF2198" s="218"/>
      <c r="RPG2198" s="218"/>
      <c r="RPH2198" s="218"/>
      <c r="RPI2198" s="218"/>
      <c r="RPJ2198" s="218"/>
      <c r="RPK2198" s="218"/>
      <c r="RPL2198" s="218"/>
      <c r="RPM2198" s="218"/>
      <c r="RPN2198" s="218"/>
      <c r="RPO2198" s="218"/>
      <c r="RPP2198" s="218"/>
      <c r="RPQ2198" s="218"/>
      <c r="RPR2198" s="218"/>
      <c r="RPS2198" s="218"/>
      <c r="RPT2198" s="218"/>
      <c r="RPU2198" s="218"/>
      <c r="RPV2198" s="218"/>
      <c r="RPW2198" s="218"/>
      <c r="RPX2198" s="218"/>
      <c r="RPY2198" s="218"/>
      <c r="RPZ2198" s="218"/>
      <c r="RQA2198" s="218"/>
      <c r="RQB2198" s="218"/>
      <c r="RQC2198" s="218"/>
      <c r="RQD2198" s="218"/>
      <c r="RQE2198" s="218"/>
      <c r="RQF2198" s="218"/>
      <c r="RQG2198" s="218"/>
      <c r="RQH2198" s="218"/>
      <c r="RQI2198" s="218"/>
      <c r="RQJ2198" s="218"/>
      <c r="RQK2198" s="218"/>
      <c r="RQL2198" s="218"/>
      <c r="RQM2198" s="218"/>
      <c r="RQN2198" s="218"/>
      <c r="RQO2198" s="218"/>
      <c r="RQP2198" s="218"/>
      <c r="RQQ2198" s="218"/>
      <c r="RQR2198" s="218"/>
      <c r="RQS2198" s="218"/>
      <c r="RQT2198" s="218"/>
      <c r="RQU2198" s="218"/>
      <c r="RQV2198" s="218"/>
      <c r="RQW2198" s="218"/>
      <c r="RQX2198" s="218"/>
      <c r="RQY2198" s="218"/>
      <c r="RQZ2198" s="218"/>
      <c r="RRA2198" s="218"/>
      <c r="RRB2198" s="218"/>
      <c r="RRC2198" s="218"/>
      <c r="RRD2198" s="218"/>
      <c r="RRE2198" s="218"/>
      <c r="RRF2198" s="218"/>
      <c r="RRG2198" s="218"/>
      <c r="RRH2198" s="218"/>
      <c r="RRI2198" s="218"/>
      <c r="RRJ2198" s="218"/>
      <c r="RRK2198" s="218"/>
      <c r="RRL2198" s="218"/>
      <c r="RRM2198" s="218"/>
      <c r="RRN2198" s="218"/>
      <c r="RRO2198" s="218"/>
      <c r="RRP2198" s="218"/>
      <c r="RRQ2198" s="218"/>
      <c r="RRR2198" s="218"/>
      <c r="RRS2198" s="218"/>
      <c r="RRT2198" s="218"/>
      <c r="RRU2198" s="218"/>
      <c r="RRV2198" s="218"/>
      <c r="RRW2198" s="218"/>
      <c r="RRX2198" s="218"/>
      <c r="RRY2198" s="218"/>
      <c r="RRZ2198" s="218"/>
      <c r="RSA2198" s="218"/>
      <c r="RSB2198" s="218"/>
      <c r="RSC2198" s="218"/>
      <c r="RSD2198" s="218"/>
      <c r="RSE2198" s="218"/>
      <c r="RSF2198" s="218"/>
      <c r="RSG2198" s="218"/>
      <c r="RSH2198" s="218"/>
      <c r="RSI2198" s="218"/>
      <c r="RSJ2198" s="218"/>
      <c r="RSK2198" s="218"/>
      <c r="RSL2198" s="218"/>
      <c r="RSM2198" s="218"/>
      <c r="RSN2198" s="218"/>
      <c r="RSO2198" s="218"/>
      <c r="RSP2198" s="218"/>
      <c r="RSQ2198" s="218"/>
      <c r="RSR2198" s="218"/>
      <c r="RSS2198" s="218"/>
      <c r="RST2198" s="218"/>
      <c r="RSU2198" s="218"/>
      <c r="RSV2198" s="218"/>
      <c r="RSW2198" s="218"/>
      <c r="RSX2198" s="218"/>
      <c r="RSY2198" s="218"/>
      <c r="RSZ2198" s="218"/>
      <c r="RTA2198" s="218"/>
      <c r="RTB2198" s="218"/>
      <c r="RTC2198" s="218"/>
      <c r="RTD2198" s="218"/>
      <c r="RTE2198" s="218"/>
      <c r="RTF2198" s="218"/>
      <c r="RTG2198" s="218"/>
      <c r="RTH2198" s="218"/>
      <c r="RTI2198" s="218"/>
      <c r="RTJ2198" s="218"/>
      <c r="RTK2198" s="218"/>
      <c r="RTL2198" s="218"/>
      <c r="RTM2198" s="218"/>
      <c r="RTN2198" s="218"/>
      <c r="RTO2198" s="218"/>
      <c r="RTP2198" s="218"/>
      <c r="RTQ2198" s="218"/>
      <c r="RTR2198" s="218"/>
      <c r="RTS2198" s="218"/>
      <c r="RTT2198" s="218"/>
      <c r="RTU2198" s="218"/>
      <c r="RTV2198" s="218"/>
      <c r="RTW2198" s="218"/>
      <c r="RTX2198" s="218"/>
      <c r="RTY2198" s="218"/>
      <c r="RTZ2198" s="218"/>
      <c r="RUA2198" s="218"/>
      <c r="RUB2198" s="218"/>
      <c r="RUC2198" s="218"/>
      <c r="RUD2198" s="218"/>
      <c r="RUE2198" s="218"/>
      <c r="RUF2198" s="218"/>
      <c r="RUG2198" s="218"/>
      <c r="RUH2198" s="218"/>
      <c r="RUI2198" s="218"/>
      <c r="RUJ2198" s="218"/>
      <c r="RUK2198" s="218"/>
      <c r="RUL2198" s="218"/>
      <c r="RUM2198" s="218"/>
      <c r="RUN2198" s="218"/>
      <c r="RUO2198" s="218"/>
      <c r="RUP2198" s="218"/>
      <c r="RUQ2198" s="218"/>
      <c r="RUR2198" s="218"/>
      <c r="RUS2198" s="218"/>
      <c r="RUT2198" s="218"/>
      <c r="RUU2198" s="218"/>
      <c r="RUV2198" s="218"/>
      <c r="RUW2198" s="218"/>
      <c r="RUX2198" s="218"/>
      <c r="RUY2198" s="218"/>
      <c r="RUZ2198" s="218"/>
      <c r="RVA2198" s="218"/>
      <c r="RVB2198" s="218"/>
      <c r="RVC2198" s="218"/>
      <c r="RVD2198" s="218"/>
      <c r="RVE2198" s="218"/>
      <c r="RVF2198" s="218"/>
      <c r="RVG2198" s="218"/>
      <c r="RVH2198" s="218"/>
      <c r="RVI2198" s="218"/>
      <c r="RVJ2198" s="218"/>
      <c r="RVK2198" s="218"/>
      <c r="RVL2198" s="218"/>
      <c r="RVM2198" s="218"/>
      <c r="RVN2198" s="218"/>
      <c r="RVO2198" s="218"/>
      <c r="RVP2198" s="218"/>
      <c r="RVQ2198" s="218"/>
      <c r="RVR2198" s="218"/>
      <c r="RVS2198" s="218"/>
      <c r="RVT2198" s="218"/>
      <c r="RVU2198" s="218"/>
      <c r="RVV2198" s="218"/>
      <c r="RVW2198" s="218"/>
      <c r="RVX2198" s="218"/>
      <c r="RVY2198" s="218"/>
      <c r="RVZ2198" s="218"/>
      <c r="RWA2198" s="218"/>
      <c r="RWB2198" s="218"/>
      <c r="RWC2198" s="218"/>
      <c r="RWD2198" s="218"/>
      <c r="RWE2198" s="218"/>
      <c r="RWF2198" s="218"/>
      <c r="RWG2198" s="218"/>
      <c r="RWH2198" s="218"/>
      <c r="RWI2198" s="218"/>
      <c r="RWJ2198" s="218"/>
      <c r="RWK2198" s="218"/>
      <c r="RWL2198" s="218"/>
      <c r="RWM2198" s="218"/>
      <c r="RWN2198" s="218"/>
      <c r="RWO2198" s="218"/>
      <c r="RWP2198" s="218"/>
      <c r="RWQ2198" s="218"/>
      <c r="RWR2198" s="218"/>
      <c r="RWS2198" s="218"/>
      <c r="RWT2198" s="218"/>
      <c r="RWU2198" s="218"/>
      <c r="RWV2198" s="218"/>
      <c r="RWW2198" s="218"/>
      <c r="RWX2198" s="218"/>
      <c r="RWY2198" s="218"/>
      <c r="RWZ2198" s="218"/>
      <c r="RXA2198" s="218"/>
      <c r="RXB2198" s="218"/>
      <c r="RXC2198" s="218"/>
      <c r="RXD2198" s="218"/>
      <c r="RXE2198" s="218"/>
      <c r="RXF2198" s="218"/>
      <c r="RXG2198" s="218"/>
      <c r="RXH2198" s="218"/>
      <c r="RXI2198" s="218"/>
      <c r="RXJ2198" s="218"/>
      <c r="RXK2198" s="218"/>
      <c r="RXL2198" s="218"/>
      <c r="RXM2198" s="218"/>
      <c r="RXN2198" s="218"/>
      <c r="RXO2198" s="218"/>
      <c r="RXP2198" s="218"/>
      <c r="RXQ2198" s="218"/>
      <c r="RXR2198" s="218"/>
      <c r="RXS2198" s="218"/>
      <c r="RXT2198" s="218"/>
      <c r="RXU2198" s="218"/>
      <c r="RXV2198" s="218"/>
      <c r="RXW2198" s="218"/>
      <c r="RXX2198" s="218"/>
      <c r="RXY2198" s="218"/>
      <c r="RXZ2198" s="218"/>
      <c r="RYA2198" s="218"/>
      <c r="RYB2198" s="218"/>
      <c r="RYC2198" s="218"/>
      <c r="RYD2198" s="218"/>
      <c r="RYE2198" s="218"/>
      <c r="RYF2198" s="218"/>
      <c r="RYG2198" s="218"/>
      <c r="RYH2198" s="218"/>
      <c r="RYI2198" s="218"/>
      <c r="RYJ2198" s="218"/>
      <c r="RYK2198" s="218"/>
      <c r="RYL2198" s="218"/>
      <c r="RYM2198" s="218"/>
      <c r="RYN2198" s="218"/>
      <c r="RYO2198" s="218"/>
      <c r="RYP2198" s="218"/>
      <c r="RYQ2198" s="218"/>
      <c r="RYR2198" s="218"/>
      <c r="RYS2198" s="218"/>
      <c r="RYT2198" s="218"/>
      <c r="RYU2198" s="218"/>
      <c r="RYV2198" s="218"/>
      <c r="RYW2198" s="218"/>
      <c r="RYX2198" s="218"/>
      <c r="RYY2198" s="218"/>
      <c r="RYZ2198" s="218"/>
      <c r="RZA2198" s="218"/>
      <c r="RZB2198" s="218"/>
      <c r="RZC2198" s="218"/>
      <c r="RZD2198" s="218"/>
      <c r="RZE2198" s="218"/>
      <c r="RZF2198" s="218"/>
      <c r="RZG2198" s="218"/>
      <c r="RZH2198" s="218"/>
      <c r="RZI2198" s="218"/>
      <c r="RZJ2198" s="218"/>
      <c r="RZK2198" s="218"/>
      <c r="RZL2198" s="218"/>
      <c r="RZM2198" s="218"/>
      <c r="RZN2198" s="218"/>
      <c r="RZO2198" s="218"/>
      <c r="RZP2198" s="218"/>
      <c r="RZQ2198" s="218"/>
      <c r="RZR2198" s="218"/>
      <c r="RZS2198" s="218"/>
      <c r="RZT2198" s="218"/>
      <c r="RZU2198" s="218"/>
      <c r="RZV2198" s="218"/>
      <c r="RZW2198" s="218"/>
      <c r="RZX2198" s="218"/>
      <c r="RZY2198" s="218"/>
      <c r="RZZ2198" s="218"/>
      <c r="SAA2198" s="218"/>
      <c r="SAB2198" s="218"/>
      <c r="SAC2198" s="218"/>
      <c r="SAD2198" s="218"/>
      <c r="SAE2198" s="218"/>
      <c r="SAF2198" s="218"/>
      <c r="SAG2198" s="218"/>
      <c r="SAH2198" s="218"/>
      <c r="SAI2198" s="218"/>
      <c r="SAJ2198" s="218"/>
      <c r="SAK2198" s="218"/>
      <c r="SAL2198" s="218"/>
      <c r="SAM2198" s="218"/>
      <c r="SAN2198" s="218"/>
      <c r="SAO2198" s="218"/>
      <c r="SAP2198" s="218"/>
      <c r="SAQ2198" s="218"/>
      <c r="SAR2198" s="218"/>
      <c r="SAS2198" s="218"/>
      <c r="SAT2198" s="218"/>
      <c r="SAU2198" s="218"/>
      <c r="SAV2198" s="218"/>
      <c r="SAW2198" s="218"/>
      <c r="SAX2198" s="218"/>
      <c r="SAY2198" s="218"/>
      <c r="SAZ2198" s="218"/>
      <c r="SBA2198" s="218"/>
      <c r="SBB2198" s="218"/>
      <c r="SBC2198" s="218"/>
      <c r="SBD2198" s="218"/>
      <c r="SBE2198" s="218"/>
      <c r="SBF2198" s="218"/>
      <c r="SBG2198" s="218"/>
      <c r="SBH2198" s="218"/>
      <c r="SBI2198" s="218"/>
      <c r="SBJ2198" s="218"/>
      <c r="SBK2198" s="218"/>
      <c r="SBL2198" s="218"/>
      <c r="SBM2198" s="218"/>
      <c r="SBN2198" s="218"/>
      <c r="SBO2198" s="218"/>
      <c r="SBP2198" s="218"/>
      <c r="SBQ2198" s="218"/>
      <c r="SBR2198" s="218"/>
      <c r="SBS2198" s="218"/>
      <c r="SBT2198" s="218"/>
      <c r="SBU2198" s="218"/>
      <c r="SBV2198" s="218"/>
      <c r="SBW2198" s="218"/>
      <c r="SBX2198" s="218"/>
      <c r="SBY2198" s="218"/>
      <c r="SBZ2198" s="218"/>
      <c r="SCA2198" s="218"/>
      <c r="SCB2198" s="218"/>
      <c r="SCC2198" s="218"/>
      <c r="SCD2198" s="218"/>
      <c r="SCE2198" s="218"/>
      <c r="SCF2198" s="218"/>
      <c r="SCG2198" s="218"/>
      <c r="SCH2198" s="218"/>
      <c r="SCI2198" s="218"/>
      <c r="SCJ2198" s="218"/>
      <c r="SCK2198" s="218"/>
      <c r="SCL2198" s="218"/>
      <c r="SCM2198" s="218"/>
      <c r="SCN2198" s="218"/>
      <c r="SCO2198" s="218"/>
      <c r="SCP2198" s="218"/>
      <c r="SCQ2198" s="218"/>
      <c r="SCR2198" s="218"/>
      <c r="SCS2198" s="218"/>
      <c r="SCT2198" s="218"/>
      <c r="SCU2198" s="218"/>
      <c r="SCV2198" s="218"/>
      <c r="SCW2198" s="218"/>
      <c r="SCX2198" s="218"/>
      <c r="SCY2198" s="218"/>
      <c r="SCZ2198" s="218"/>
      <c r="SDA2198" s="218"/>
      <c r="SDB2198" s="218"/>
      <c r="SDC2198" s="218"/>
      <c r="SDD2198" s="218"/>
      <c r="SDE2198" s="218"/>
      <c r="SDF2198" s="218"/>
      <c r="SDG2198" s="218"/>
      <c r="SDH2198" s="218"/>
      <c r="SDI2198" s="218"/>
      <c r="SDJ2198" s="218"/>
      <c r="SDK2198" s="218"/>
      <c r="SDL2198" s="218"/>
      <c r="SDM2198" s="218"/>
      <c r="SDN2198" s="218"/>
      <c r="SDO2198" s="218"/>
      <c r="SDP2198" s="218"/>
      <c r="SDQ2198" s="218"/>
      <c r="SDR2198" s="218"/>
      <c r="SDS2198" s="218"/>
      <c r="SDT2198" s="218"/>
      <c r="SDU2198" s="218"/>
      <c r="SDV2198" s="218"/>
      <c r="SDW2198" s="218"/>
      <c r="SDX2198" s="218"/>
      <c r="SDY2198" s="218"/>
      <c r="SDZ2198" s="218"/>
      <c r="SEA2198" s="218"/>
      <c r="SEB2198" s="218"/>
      <c r="SEC2198" s="218"/>
      <c r="SED2198" s="218"/>
      <c r="SEE2198" s="218"/>
      <c r="SEF2198" s="218"/>
      <c r="SEG2198" s="218"/>
      <c r="SEH2198" s="218"/>
      <c r="SEI2198" s="218"/>
      <c r="SEJ2198" s="218"/>
      <c r="SEK2198" s="218"/>
      <c r="SEL2198" s="218"/>
      <c r="SEM2198" s="218"/>
      <c r="SEN2198" s="218"/>
      <c r="SEO2198" s="218"/>
      <c r="SEP2198" s="218"/>
      <c r="SEQ2198" s="218"/>
      <c r="SER2198" s="218"/>
      <c r="SES2198" s="218"/>
      <c r="SET2198" s="218"/>
      <c r="SEU2198" s="218"/>
      <c r="SEV2198" s="218"/>
      <c r="SEW2198" s="218"/>
      <c r="SEX2198" s="218"/>
      <c r="SEY2198" s="218"/>
      <c r="SEZ2198" s="218"/>
      <c r="SFA2198" s="218"/>
      <c r="SFB2198" s="218"/>
      <c r="SFC2198" s="218"/>
      <c r="SFD2198" s="218"/>
      <c r="SFE2198" s="218"/>
      <c r="SFF2198" s="218"/>
      <c r="SFG2198" s="218"/>
      <c r="SFH2198" s="218"/>
      <c r="SFI2198" s="218"/>
      <c r="SFJ2198" s="218"/>
      <c r="SFK2198" s="218"/>
      <c r="SFL2198" s="218"/>
      <c r="SFM2198" s="218"/>
      <c r="SFN2198" s="218"/>
      <c r="SFO2198" s="218"/>
      <c r="SFP2198" s="218"/>
      <c r="SFQ2198" s="218"/>
      <c r="SFR2198" s="218"/>
      <c r="SFS2198" s="218"/>
      <c r="SFT2198" s="218"/>
      <c r="SFU2198" s="218"/>
      <c r="SFV2198" s="218"/>
      <c r="SFW2198" s="218"/>
      <c r="SFX2198" s="218"/>
      <c r="SFY2198" s="218"/>
      <c r="SFZ2198" s="218"/>
      <c r="SGA2198" s="218"/>
      <c r="SGB2198" s="218"/>
      <c r="SGC2198" s="218"/>
      <c r="SGD2198" s="218"/>
      <c r="SGE2198" s="218"/>
      <c r="SGF2198" s="218"/>
      <c r="SGG2198" s="218"/>
      <c r="SGH2198" s="218"/>
      <c r="SGI2198" s="218"/>
      <c r="SGJ2198" s="218"/>
      <c r="SGK2198" s="218"/>
      <c r="SGL2198" s="218"/>
      <c r="SGM2198" s="218"/>
      <c r="SGN2198" s="218"/>
      <c r="SGO2198" s="218"/>
      <c r="SGP2198" s="218"/>
      <c r="SGQ2198" s="218"/>
      <c r="SGR2198" s="218"/>
      <c r="SGS2198" s="218"/>
      <c r="SGT2198" s="218"/>
      <c r="SGU2198" s="218"/>
      <c r="SGV2198" s="218"/>
      <c r="SGW2198" s="218"/>
      <c r="SGX2198" s="218"/>
      <c r="SGY2198" s="218"/>
      <c r="SGZ2198" s="218"/>
      <c r="SHA2198" s="218"/>
      <c r="SHB2198" s="218"/>
      <c r="SHC2198" s="218"/>
      <c r="SHD2198" s="218"/>
      <c r="SHE2198" s="218"/>
      <c r="SHF2198" s="218"/>
      <c r="SHG2198" s="218"/>
      <c r="SHH2198" s="218"/>
      <c r="SHI2198" s="218"/>
      <c r="SHJ2198" s="218"/>
      <c r="SHK2198" s="218"/>
      <c r="SHL2198" s="218"/>
      <c r="SHM2198" s="218"/>
      <c r="SHN2198" s="218"/>
      <c r="SHO2198" s="218"/>
      <c r="SHP2198" s="218"/>
      <c r="SHQ2198" s="218"/>
      <c r="SHR2198" s="218"/>
      <c r="SHS2198" s="218"/>
      <c r="SHT2198" s="218"/>
      <c r="SHU2198" s="218"/>
      <c r="SHV2198" s="218"/>
      <c r="SHW2198" s="218"/>
      <c r="SHX2198" s="218"/>
      <c r="SHY2198" s="218"/>
      <c r="SHZ2198" s="218"/>
      <c r="SIA2198" s="218"/>
      <c r="SIB2198" s="218"/>
      <c r="SIC2198" s="218"/>
      <c r="SID2198" s="218"/>
      <c r="SIE2198" s="218"/>
      <c r="SIF2198" s="218"/>
      <c r="SIG2198" s="218"/>
      <c r="SIH2198" s="218"/>
      <c r="SII2198" s="218"/>
      <c r="SIJ2198" s="218"/>
      <c r="SIK2198" s="218"/>
      <c r="SIL2198" s="218"/>
      <c r="SIM2198" s="218"/>
      <c r="SIN2198" s="218"/>
      <c r="SIO2198" s="218"/>
      <c r="SIP2198" s="218"/>
      <c r="SIQ2198" s="218"/>
      <c r="SIR2198" s="218"/>
      <c r="SIS2198" s="218"/>
      <c r="SIT2198" s="218"/>
      <c r="SIU2198" s="218"/>
      <c r="SIV2198" s="218"/>
      <c r="SIW2198" s="218"/>
      <c r="SIX2198" s="218"/>
      <c r="SIY2198" s="218"/>
      <c r="SIZ2198" s="218"/>
      <c r="SJA2198" s="218"/>
      <c r="SJB2198" s="218"/>
      <c r="SJC2198" s="218"/>
      <c r="SJD2198" s="218"/>
      <c r="SJE2198" s="218"/>
      <c r="SJF2198" s="218"/>
      <c r="SJG2198" s="218"/>
      <c r="SJH2198" s="218"/>
      <c r="SJI2198" s="218"/>
      <c r="SJJ2198" s="218"/>
      <c r="SJK2198" s="218"/>
      <c r="SJL2198" s="218"/>
      <c r="SJM2198" s="218"/>
      <c r="SJN2198" s="218"/>
      <c r="SJO2198" s="218"/>
      <c r="SJP2198" s="218"/>
      <c r="SJQ2198" s="218"/>
      <c r="SJR2198" s="218"/>
      <c r="SJS2198" s="218"/>
      <c r="SJT2198" s="218"/>
      <c r="SJU2198" s="218"/>
      <c r="SJV2198" s="218"/>
      <c r="SJW2198" s="218"/>
      <c r="SJX2198" s="218"/>
      <c r="SJY2198" s="218"/>
      <c r="SJZ2198" s="218"/>
      <c r="SKA2198" s="218"/>
      <c r="SKB2198" s="218"/>
      <c r="SKC2198" s="218"/>
      <c r="SKD2198" s="218"/>
      <c r="SKE2198" s="218"/>
      <c r="SKF2198" s="218"/>
      <c r="SKG2198" s="218"/>
      <c r="SKH2198" s="218"/>
      <c r="SKI2198" s="218"/>
      <c r="SKJ2198" s="218"/>
      <c r="SKK2198" s="218"/>
      <c r="SKL2198" s="218"/>
      <c r="SKM2198" s="218"/>
      <c r="SKN2198" s="218"/>
      <c r="SKO2198" s="218"/>
      <c r="SKP2198" s="218"/>
      <c r="SKQ2198" s="218"/>
      <c r="SKR2198" s="218"/>
      <c r="SKS2198" s="218"/>
      <c r="SKT2198" s="218"/>
      <c r="SKU2198" s="218"/>
      <c r="SKV2198" s="218"/>
      <c r="SKW2198" s="218"/>
      <c r="SKX2198" s="218"/>
      <c r="SKY2198" s="218"/>
      <c r="SKZ2198" s="218"/>
      <c r="SLA2198" s="218"/>
      <c r="SLB2198" s="218"/>
      <c r="SLC2198" s="218"/>
      <c r="SLD2198" s="218"/>
      <c r="SLE2198" s="218"/>
      <c r="SLF2198" s="218"/>
      <c r="SLG2198" s="218"/>
      <c r="SLH2198" s="218"/>
      <c r="SLI2198" s="218"/>
      <c r="SLJ2198" s="218"/>
      <c r="SLK2198" s="218"/>
      <c r="SLL2198" s="218"/>
      <c r="SLM2198" s="218"/>
      <c r="SLN2198" s="218"/>
      <c r="SLO2198" s="218"/>
      <c r="SLP2198" s="218"/>
      <c r="SLQ2198" s="218"/>
      <c r="SLR2198" s="218"/>
      <c r="SLS2198" s="218"/>
      <c r="SLT2198" s="218"/>
      <c r="SLU2198" s="218"/>
      <c r="SLV2198" s="218"/>
      <c r="SLW2198" s="218"/>
      <c r="SLX2198" s="218"/>
      <c r="SLY2198" s="218"/>
      <c r="SLZ2198" s="218"/>
      <c r="SMA2198" s="218"/>
      <c r="SMB2198" s="218"/>
      <c r="SMC2198" s="218"/>
      <c r="SMD2198" s="218"/>
      <c r="SME2198" s="218"/>
      <c r="SMF2198" s="218"/>
      <c r="SMG2198" s="218"/>
      <c r="SMH2198" s="218"/>
      <c r="SMI2198" s="218"/>
      <c r="SMJ2198" s="218"/>
      <c r="SMK2198" s="218"/>
      <c r="SML2198" s="218"/>
      <c r="SMM2198" s="218"/>
      <c r="SMN2198" s="218"/>
      <c r="SMO2198" s="218"/>
      <c r="SMP2198" s="218"/>
      <c r="SMQ2198" s="218"/>
      <c r="SMR2198" s="218"/>
      <c r="SMS2198" s="218"/>
      <c r="SMT2198" s="218"/>
      <c r="SMU2198" s="218"/>
      <c r="SMV2198" s="218"/>
      <c r="SMW2198" s="218"/>
      <c r="SMX2198" s="218"/>
      <c r="SMY2198" s="218"/>
      <c r="SMZ2198" s="218"/>
      <c r="SNA2198" s="218"/>
      <c r="SNB2198" s="218"/>
      <c r="SNC2198" s="218"/>
      <c r="SND2198" s="218"/>
      <c r="SNE2198" s="218"/>
      <c r="SNF2198" s="218"/>
      <c r="SNG2198" s="218"/>
      <c r="SNH2198" s="218"/>
      <c r="SNI2198" s="218"/>
      <c r="SNJ2198" s="218"/>
      <c r="SNK2198" s="218"/>
      <c r="SNL2198" s="218"/>
      <c r="SNM2198" s="218"/>
      <c r="SNN2198" s="218"/>
      <c r="SNO2198" s="218"/>
      <c r="SNP2198" s="218"/>
      <c r="SNQ2198" s="218"/>
      <c r="SNR2198" s="218"/>
      <c r="SNS2198" s="218"/>
      <c r="SNT2198" s="218"/>
      <c r="SNU2198" s="218"/>
      <c r="SNV2198" s="218"/>
      <c r="SNW2198" s="218"/>
      <c r="SNX2198" s="218"/>
      <c r="SNY2198" s="218"/>
      <c r="SNZ2198" s="218"/>
      <c r="SOA2198" s="218"/>
      <c r="SOB2198" s="218"/>
      <c r="SOC2198" s="218"/>
      <c r="SOD2198" s="218"/>
      <c r="SOE2198" s="218"/>
      <c r="SOF2198" s="218"/>
      <c r="SOG2198" s="218"/>
      <c r="SOH2198" s="218"/>
      <c r="SOI2198" s="218"/>
      <c r="SOJ2198" s="218"/>
      <c r="SOK2198" s="218"/>
      <c r="SOL2198" s="218"/>
      <c r="SOM2198" s="218"/>
      <c r="SON2198" s="218"/>
      <c r="SOO2198" s="218"/>
      <c r="SOP2198" s="218"/>
      <c r="SOQ2198" s="218"/>
      <c r="SOR2198" s="218"/>
      <c r="SOS2198" s="218"/>
      <c r="SOT2198" s="218"/>
      <c r="SOU2198" s="218"/>
      <c r="SOV2198" s="218"/>
      <c r="SOW2198" s="218"/>
      <c r="SOX2198" s="218"/>
      <c r="SOY2198" s="218"/>
      <c r="SOZ2198" s="218"/>
      <c r="SPA2198" s="218"/>
      <c r="SPB2198" s="218"/>
      <c r="SPC2198" s="218"/>
      <c r="SPD2198" s="218"/>
      <c r="SPE2198" s="218"/>
      <c r="SPF2198" s="218"/>
      <c r="SPG2198" s="218"/>
      <c r="SPH2198" s="218"/>
      <c r="SPI2198" s="218"/>
      <c r="SPJ2198" s="218"/>
      <c r="SPK2198" s="218"/>
      <c r="SPL2198" s="218"/>
      <c r="SPM2198" s="218"/>
      <c r="SPN2198" s="218"/>
      <c r="SPO2198" s="218"/>
      <c r="SPP2198" s="218"/>
      <c r="SPQ2198" s="218"/>
      <c r="SPR2198" s="218"/>
      <c r="SPS2198" s="218"/>
      <c r="SPT2198" s="218"/>
      <c r="SPU2198" s="218"/>
      <c r="SPV2198" s="218"/>
      <c r="SPW2198" s="218"/>
      <c r="SPX2198" s="218"/>
      <c r="SPY2198" s="218"/>
      <c r="SPZ2198" s="218"/>
      <c r="SQA2198" s="218"/>
      <c r="SQB2198" s="218"/>
      <c r="SQC2198" s="218"/>
      <c r="SQD2198" s="218"/>
      <c r="SQE2198" s="218"/>
      <c r="SQF2198" s="218"/>
      <c r="SQG2198" s="218"/>
      <c r="SQH2198" s="218"/>
      <c r="SQI2198" s="218"/>
      <c r="SQJ2198" s="218"/>
      <c r="SQK2198" s="218"/>
      <c r="SQL2198" s="218"/>
      <c r="SQM2198" s="218"/>
      <c r="SQN2198" s="218"/>
      <c r="SQO2198" s="218"/>
      <c r="SQP2198" s="218"/>
      <c r="SQQ2198" s="218"/>
      <c r="SQR2198" s="218"/>
      <c r="SQS2198" s="218"/>
      <c r="SQT2198" s="218"/>
      <c r="SQU2198" s="218"/>
      <c r="SQV2198" s="218"/>
      <c r="SQW2198" s="218"/>
      <c r="SQX2198" s="218"/>
      <c r="SQY2198" s="218"/>
      <c r="SQZ2198" s="218"/>
      <c r="SRA2198" s="218"/>
      <c r="SRB2198" s="218"/>
      <c r="SRC2198" s="218"/>
      <c r="SRD2198" s="218"/>
      <c r="SRE2198" s="218"/>
      <c r="SRF2198" s="218"/>
      <c r="SRG2198" s="218"/>
      <c r="SRH2198" s="218"/>
      <c r="SRI2198" s="218"/>
      <c r="SRJ2198" s="218"/>
      <c r="SRK2198" s="218"/>
      <c r="SRL2198" s="218"/>
      <c r="SRM2198" s="218"/>
      <c r="SRN2198" s="218"/>
      <c r="SRO2198" s="218"/>
      <c r="SRP2198" s="218"/>
      <c r="SRQ2198" s="218"/>
      <c r="SRR2198" s="218"/>
      <c r="SRS2198" s="218"/>
      <c r="SRT2198" s="218"/>
      <c r="SRU2198" s="218"/>
      <c r="SRV2198" s="218"/>
      <c r="SRW2198" s="218"/>
      <c r="SRX2198" s="218"/>
      <c r="SRY2198" s="218"/>
      <c r="SRZ2198" s="218"/>
      <c r="SSA2198" s="218"/>
      <c r="SSB2198" s="218"/>
      <c r="SSC2198" s="218"/>
      <c r="SSD2198" s="218"/>
      <c r="SSE2198" s="218"/>
      <c r="SSF2198" s="218"/>
      <c r="SSG2198" s="218"/>
      <c r="SSH2198" s="218"/>
      <c r="SSI2198" s="218"/>
      <c r="SSJ2198" s="218"/>
      <c r="SSK2198" s="218"/>
      <c r="SSL2198" s="218"/>
      <c r="SSM2198" s="218"/>
      <c r="SSN2198" s="218"/>
      <c r="SSO2198" s="218"/>
      <c r="SSP2198" s="218"/>
      <c r="SSQ2198" s="218"/>
      <c r="SSR2198" s="218"/>
      <c r="SSS2198" s="218"/>
      <c r="SST2198" s="218"/>
      <c r="SSU2198" s="218"/>
      <c r="SSV2198" s="218"/>
      <c r="SSW2198" s="218"/>
      <c r="SSX2198" s="218"/>
      <c r="SSY2198" s="218"/>
      <c r="SSZ2198" s="218"/>
      <c r="STA2198" s="218"/>
      <c r="STB2198" s="218"/>
      <c r="STC2198" s="218"/>
      <c r="STD2198" s="218"/>
      <c r="STE2198" s="218"/>
      <c r="STF2198" s="218"/>
      <c r="STG2198" s="218"/>
      <c r="STH2198" s="218"/>
      <c r="STI2198" s="218"/>
      <c r="STJ2198" s="218"/>
      <c r="STK2198" s="218"/>
      <c r="STL2198" s="218"/>
      <c r="STM2198" s="218"/>
      <c r="STN2198" s="218"/>
      <c r="STO2198" s="218"/>
      <c r="STP2198" s="218"/>
      <c r="STQ2198" s="218"/>
      <c r="STR2198" s="218"/>
      <c r="STS2198" s="218"/>
      <c r="STT2198" s="218"/>
      <c r="STU2198" s="218"/>
      <c r="STV2198" s="218"/>
      <c r="STW2198" s="218"/>
      <c r="STX2198" s="218"/>
      <c r="STY2198" s="218"/>
      <c r="STZ2198" s="218"/>
      <c r="SUA2198" s="218"/>
      <c r="SUB2198" s="218"/>
      <c r="SUC2198" s="218"/>
      <c r="SUD2198" s="218"/>
      <c r="SUE2198" s="218"/>
      <c r="SUF2198" s="218"/>
      <c r="SUG2198" s="218"/>
      <c r="SUH2198" s="218"/>
      <c r="SUI2198" s="218"/>
      <c r="SUJ2198" s="218"/>
      <c r="SUK2198" s="218"/>
      <c r="SUL2198" s="218"/>
      <c r="SUM2198" s="218"/>
      <c r="SUN2198" s="218"/>
      <c r="SUO2198" s="218"/>
      <c r="SUP2198" s="218"/>
      <c r="SUQ2198" s="218"/>
      <c r="SUR2198" s="218"/>
      <c r="SUS2198" s="218"/>
      <c r="SUT2198" s="218"/>
      <c r="SUU2198" s="218"/>
      <c r="SUV2198" s="218"/>
      <c r="SUW2198" s="218"/>
      <c r="SUX2198" s="218"/>
      <c r="SUY2198" s="218"/>
      <c r="SUZ2198" s="218"/>
      <c r="SVA2198" s="218"/>
      <c r="SVB2198" s="218"/>
      <c r="SVC2198" s="218"/>
      <c r="SVD2198" s="218"/>
      <c r="SVE2198" s="218"/>
      <c r="SVF2198" s="218"/>
      <c r="SVG2198" s="218"/>
      <c r="SVH2198" s="218"/>
      <c r="SVI2198" s="218"/>
      <c r="SVJ2198" s="218"/>
      <c r="SVK2198" s="218"/>
      <c r="SVL2198" s="218"/>
      <c r="SVM2198" s="218"/>
      <c r="SVN2198" s="218"/>
      <c r="SVO2198" s="218"/>
      <c r="SVP2198" s="218"/>
      <c r="SVQ2198" s="218"/>
      <c r="SVR2198" s="218"/>
      <c r="SVS2198" s="218"/>
      <c r="SVT2198" s="218"/>
      <c r="SVU2198" s="218"/>
      <c r="SVV2198" s="218"/>
      <c r="SVW2198" s="218"/>
      <c r="SVX2198" s="218"/>
      <c r="SVY2198" s="218"/>
      <c r="SVZ2198" s="218"/>
      <c r="SWA2198" s="218"/>
      <c r="SWB2198" s="218"/>
      <c r="SWC2198" s="218"/>
      <c r="SWD2198" s="218"/>
      <c r="SWE2198" s="218"/>
      <c r="SWF2198" s="218"/>
      <c r="SWG2198" s="218"/>
      <c r="SWH2198" s="218"/>
      <c r="SWI2198" s="218"/>
      <c r="SWJ2198" s="218"/>
      <c r="SWK2198" s="218"/>
      <c r="SWL2198" s="218"/>
      <c r="SWM2198" s="218"/>
      <c r="SWN2198" s="218"/>
      <c r="SWO2198" s="218"/>
      <c r="SWP2198" s="218"/>
      <c r="SWQ2198" s="218"/>
      <c r="SWR2198" s="218"/>
      <c r="SWS2198" s="218"/>
      <c r="SWT2198" s="218"/>
      <c r="SWU2198" s="218"/>
      <c r="SWV2198" s="218"/>
      <c r="SWW2198" s="218"/>
      <c r="SWX2198" s="218"/>
      <c r="SWY2198" s="218"/>
      <c r="SWZ2198" s="218"/>
      <c r="SXA2198" s="218"/>
      <c r="SXB2198" s="218"/>
      <c r="SXC2198" s="218"/>
      <c r="SXD2198" s="218"/>
      <c r="SXE2198" s="218"/>
      <c r="SXF2198" s="218"/>
      <c r="SXG2198" s="218"/>
      <c r="SXH2198" s="218"/>
      <c r="SXI2198" s="218"/>
      <c r="SXJ2198" s="218"/>
      <c r="SXK2198" s="218"/>
      <c r="SXL2198" s="218"/>
      <c r="SXM2198" s="218"/>
      <c r="SXN2198" s="218"/>
      <c r="SXO2198" s="218"/>
      <c r="SXP2198" s="218"/>
      <c r="SXQ2198" s="218"/>
      <c r="SXR2198" s="218"/>
      <c r="SXS2198" s="218"/>
      <c r="SXT2198" s="218"/>
      <c r="SXU2198" s="218"/>
      <c r="SXV2198" s="218"/>
      <c r="SXW2198" s="218"/>
      <c r="SXX2198" s="218"/>
      <c r="SXY2198" s="218"/>
      <c r="SXZ2198" s="218"/>
      <c r="SYA2198" s="218"/>
      <c r="SYB2198" s="218"/>
      <c r="SYC2198" s="218"/>
      <c r="SYD2198" s="218"/>
      <c r="SYE2198" s="218"/>
      <c r="SYF2198" s="218"/>
      <c r="SYG2198" s="218"/>
      <c r="SYH2198" s="218"/>
      <c r="SYI2198" s="218"/>
      <c r="SYJ2198" s="218"/>
      <c r="SYK2198" s="218"/>
      <c r="SYL2198" s="218"/>
      <c r="SYM2198" s="218"/>
      <c r="SYN2198" s="218"/>
      <c r="SYO2198" s="218"/>
      <c r="SYP2198" s="218"/>
      <c r="SYQ2198" s="218"/>
      <c r="SYR2198" s="218"/>
      <c r="SYS2198" s="218"/>
      <c r="SYT2198" s="218"/>
      <c r="SYU2198" s="218"/>
      <c r="SYV2198" s="218"/>
      <c r="SYW2198" s="218"/>
      <c r="SYX2198" s="218"/>
      <c r="SYY2198" s="218"/>
      <c r="SYZ2198" s="218"/>
      <c r="SZA2198" s="218"/>
      <c r="SZB2198" s="218"/>
      <c r="SZC2198" s="218"/>
      <c r="SZD2198" s="218"/>
      <c r="SZE2198" s="218"/>
      <c r="SZF2198" s="218"/>
      <c r="SZG2198" s="218"/>
      <c r="SZH2198" s="218"/>
      <c r="SZI2198" s="218"/>
      <c r="SZJ2198" s="218"/>
      <c r="SZK2198" s="218"/>
      <c r="SZL2198" s="218"/>
      <c r="SZM2198" s="218"/>
      <c r="SZN2198" s="218"/>
      <c r="SZO2198" s="218"/>
      <c r="SZP2198" s="218"/>
      <c r="SZQ2198" s="218"/>
      <c r="SZR2198" s="218"/>
      <c r="SZS2198" s="218"/>
      <c r="SZT2198" s="218"/>
      <c r="SZU2198" s="218"/>
      <c r="SZV2198" s="218"/>
      <c r="SZW2198" s="218"/>
      <c r="SZX2198" s="218"/>
      <c r="SZY2198" s="218"/>
      <c r="SZZ2198" s="218"/>
      <c r="TAA2198" s="218"/>
      <c r="TAB2198" s="218"/>
      <c r="TAC2198" s="218"/>
      <c r="TAD2198" s="218"/>
      <c r="TAE2198" s="218"/>
      <c r="TAF2198" s="218"/>
      <c r="TAG2198" s="218"/>
      <c r="TAH2198" s="218"/>
      <c r="TAI2198" s="218"/>
      <c r="TAJ2198" s="218"/>
      <c r="TAK2198" s="218"/>
      <c r="TAL2198" s="218"/>
      <c r="TAM2198" s="218"/>
      <c r="TAN2198" s="218"/>
      <c r="TAO2198" s="218"/>
      <c r="TAP2198" s="218"/>
      <c r="TAQ2198" s="218"/>
      <c r="TAR2198" s="218"/>
      <c r="TAS2198" s="218"/>
      <c r="TAT2198" s="218"/>
      <c r="TAU2198" s="218"/>
      <c r="TAV2198" s="218"/>
      <c r="TAW2198" s="218"/>
      <c r="TAX2198" s="218"/>
      <c r="TAY2198" s="218"/>
      <c r="TAZ2198" s="218"/>
      <c r="TBA2198" s="218"/>
      <c r="TBB2198" s="218"/>
      <c r="TBC2198" s="218"/>
      <c r="TBD2198" s="218"/>
      <c r="TBE2198" s="218"/>
      <c r="TBF2198" s="218"/>
      <c r="TBG2198" s="218"/>
      <c r="TBH2198" s="218"/>
      <c r="TBI2198" s="218"/>
      <c r="TBJ2198" s="218"/>
      <c r="TBK2198" s="218"/>
      <c r="TBL2198" s="218"/>
      <c r="TBM2198" s="218"/>
      <c r="TBN2198" s="218"/>
      <c r="TBO2198" s="218"/>
      <c r="TBP2198" s="218"/>
      <c r="TBQ2198" s="218"/>
      <c r="TBR2198" s="218"/>
      <c r="TBS2198" s="218"/>
      <c r="TBT2198" s="218"/>
      <c r="TBU2198" s="218"/>
      <c r="TBV2198" s="218"/>
      <c r="TBW2198" s="218"/>
      <c r="TBX2198" s="218"/>
      <c r="TBY2198" s="218"/>
      <c r="TBZ2198" s="218"/>
      <c r="TCA2198" s="218"/>
      <c r="TCB2198" s="218"/>
      <c r="TCC2198" s="218"/>
      <c r="TCD2198" s="218"/>
      <c r="TCE2198" s="218"/>
      <c r="TCF2198" s="218"/>
      <c r="TCG2198" s="218"/>
      <c r="TCH2198" s="218"/>
      <c r="TCI2198" s="218"/>
      <c r="TCJ2198" s="218"/>
      <c r="TCK2198" s="218"/>
      <c r="TCL2198" s="218"/>
      <c r="TCM2198" s="218"/>
      <c r="TCN2198" s="218"/>
      <c r="TCO2198" s="218"/>
      <c r="TCP2198" s="218"/>
      <c r="TCQ2198" s="218"/>
      <c r="TCR2198" s="218"/>
      <c r="TCS2198" s="218"/>
      <c r="TCT2198" s="218"/>
      <c r="TCU2198" s="218"/>
      <c r="TCV2198" s="218"/>
      <c r="TCW2198" s="218"/>
      <c r="TCX2198" s="218"/>
      <c r="TCY2198" s="218"/>
      <c r="TCZ2198" s="218"/>
      <c r="TDA2198" s="218"/>
      <c r="TDB2198" s="218"/>
      <c r="TDC2198" s="218"/>
      <c r="TDD2198" s="218"/>
      <c r="TDE2198" s="218"/>
      <c r="TDF2198" s="218"/>
      <c r="TDG2198" s="218"/>
      <c r="TDH2198" s="218"/>
      <c r="TDI2198" s="218"/>
      <c r="TDJ2198" s="218"/>
      <c r="TDK2198" s="218"/>
      <c r="TDL2198" s="218"/>
      <c r="TDM2198" s="218"/>
      <c r="TDN2198" s="218"/>
      <c r="TDO2198" s="218"/>
      <c r="TDP2198" s="218"/>
      <c r="TDQ2198" s="218"/>
      <c r="TDR2198" s="218"/>
      <c r="TDS2198" s="218"/>
      <c r="TDT2198" s="218"/>
      <c r="TDU2198" s="218"/>
      <c r="TDV2198" s="218"/>
      <c r="TDW2198" s="218"/>
      <c r="TDX2198" s="218"/>
      <c r="TDY2198" s="218"/>
      <c r="TDZ2198" s="218"/>
      <c r="TEA2198" s="218"/>
      <c r="TEB2198" s="218"/>
      <c r="TEC2198" s="218"/>
      <c r="TED2198" s="218"/>
      <c r="TEE2198" s="218"/>
      <c r="TEF2198" s="218"/>
      <c r="TEG2198" s="218"/>
      <c r="TEH2198" s="218"/>
      <c r="TEI2198" s="218"/>
      <c r="TEJ2198" s="218"/>
      <c r="TEK2198" s="218"/>
      <c r="TEL2198" s="218"/>
      <c r="TEM2198" s="218"/>
      <c r="TEN2198" s="218"/>
      <c r="TEO2198" s="218"/>
      <c r="TEP2198" s="218"/>
      <c r="TEQ2198" s="218"/>
      <c r="TER2198" s="218"/>
      <c r="TES2198" s="218"/>
      <c r="TET2198" s="218"/>
      <c r="TEU2198" s="218"/>
      <c r="TEV2198" s="218"/>
      <c r="TEW2198" s="218"/>
      <c r="TEX2198" s="218"/>
      <c r="TEY2198" s="218"/>
      <c r="TEZ2198" s="218"/>
      <c r="TFA2198" s="218"/>
      <c r="TFB2198" s="218"/>
      <c r="TFC2198" s="218"/>
      <c r="TFD2198" s="218"/>
      <c r="TFE2198" s="218"/>
      <c r="TFF2198" s="218"/>
      <c r="TFG2198" s="218"/>
      <c r="TFH2198" s="218"/>
      <c r="TFI2198" s="218"/>
      <c r="TFJ2198" s="218"/>
      <c r="TFK2198" s="218"/>
      <c r="TFL2198" s="218"/>
      <c r="TFM2198" s="218"/>
      <c r="TFN2198" s="218"/>
      <c r="TFO2198" s="218"/>
      <c r="TFP2198" s="218"/>
      <c r="TFQ2198" s="218"/>
      <c r="TFR2198" s="218"/>
      <c r="TFS2198" s="218"/>
      <c r="TFT2198" s="218"/>
      <c r="TFU2198" s="218"/>
      <c r="TFV2198" s="218"/>
      <c r="TFW2198" s="218"/>
      <c r="TFX2198" s="218"/>
      <c r="TFY2198" s="218"/>
      <c r="TFZ2198" s="218"/>
      <c r="TGA2198" s="218"/>
      <c r="TGB2198" s="218"/>
      <c r="TGC2198" s="218"/>
      <c r="TGD2198" s="218"/>
      <c r="TGE2198" s="218"/>
      <c r="TGF2198" s="218"/>
      <c r="TGG2198" s="218"/>
      <c r="TGH2198" s="218"/>
      <c r="TGI2198" s="218"/>
      <c r="TGJ2198" s="218"/>
      <c r="TGK2198" s="218"/>
      <c r="TGL2198" s="218"/>
      <c r="TGM2198" s="218"/>
      <c r="TGN2198" s="218"/>
      <c r="TGO2198" s="218"/>
      <c r="TGP2198" s="218"/>
      <c r="TGQ2198" s="218"/>
      <c r="TGR2198" s="218"/>
      <c r="TGS2198" s="218"/>
      <c r="TGT2198" s="218"/>
      <c r="TGU2198" s="218"/>
      <c r="TGV2198" s="218"/>
      <c r="TGW2198" s="218"/>
      <c r="TGX2198" s="218"/>
      <c r="TGY2198" s="218"/>
      <c r="TGZ2198" s="218"/>
      <c r="THA2198" s="218"/>
      <c r="THB2198" s="218"/>
      <c r="THC2198" s="218"/>
      <c r="THD2198" s="218"/>
      <c r="THE2198" s="218"/>
      <c r="THF2198" s="218"/>
      <c r="THG2198" s="218"/>
      <c r="THH2198" s="218"/>
      <c r="THI2198" s="218"/>
      <c r="THJ2198" s="218"/>
      <c r="THK2198" s="218"/>
      <c r="THL2198" s="218"/>
      <c r="THM2198" s="218"/>
      <c r="THN2198" s="218"/>
      <c r="THO2198" s="218"/>
      <c r="THP2198" s="218"/>
      <c r="THQ2198" s="218"/>
      <c r="THR2198" s="218"/>
      <c r="THS2198" s="218"/>
      <c r="THT2198" s="218"/>
      <c r="THU2198" s="218"/>
      <c r="THV2198" s="218"/>
      <c r="THW2198" s="218"/>
      <c r="THX2198" s="218"/>
      <c r="THY2198" s="218"/>
      <c r="THZ2198" s="218"/>
      <c r="TIA2198" s="218"/>
      <c r="TIB2198" s="218"/>
      <c r="TIC2198" s="218"/>
      <c r="TID2198" s="218"/>
      <c r="TIE2198" s="218"/>
      <c r="TIF2198" s="218"/>
      <c r="TIG2198" s="218"/>
      <c r="TIH2198" s="218"/>
      <c r="TII2198" s="218"/>
      <c r="TIJ2198" s="218"/>
      <c r="TIK2198" s="218"/>
      <c r="TIL2198" s="218"/>
      <c r="TIM2198" s="218"/>
      <c r="TIN2198" s="218"/>
      <c r="TIO2198" s="218"/>
      <c r="TIP2198" s="218"/>
      <c r="TIQ2198" s="218"/>
      <c r="TIR2198" s="218"/>
      <c r="TIS2198" s="218"/>
      <c r="TIT2198" s="218"/>
      <c r="TIU2198" s="218"/>
      <c r="TIV2198" s="218"/>
      <c r="TIW2198" s="218"/>
      <c r="TIX2198" s="218"/>
      <c r="TIY2198" s="218"/>
      <c r="TIZ2198" s="218"/>
      <c r="TJA2198" s="218"/>
      <c r="TJB2198" s="218"/>
      <c r="TJC2198" s="218"/>
      <c r="TJD2198" s="218"/>
      <c r="TJE2198" s="218"/>
      <c r="TJF2198" s="218"/>
      <c r="TJG2198" s="218"/>
      <c r="TJH2198" s="218"/>
      <c r="TJI2198" s="218"/>
      <c r="TJJ2198" s="218"/>
      <c r="TJK2198" s="218"/>
      <c r="TJL2198" s="218"/>
      <c r="TJM2198" s="218"/>
      <c r="TJN2198" s="218"/>
      <c r="TJO2198" s="218"/>
      <c r="TJP2198" s="218"/>
      <c r="TJQ2198" s="218"/>
      <c r="TJR2198" s="218"/>
      <c r="TJS2198" s="218"/>
      <c r="TJT2198" s="218"/>
      <c r="TJU2198" s="218"/>
      <c r="TJV2198" s="218"/>
      <c r="TJW2198" s="218"/>
      <c r="TJX2198" s="218"/>
      <c r="TJY2198" s="218"/>
      <c r="TJZ2198" s="218"/>
      <c r="TKA2198" s="218"/>
      <c r="TKB2198" s="218"/>
      <c r="TKC2198" s="218"/>
      <c r="TKD2198" s="218"/>
      <c r="TKE2198" s="218"/>
      <c r="TKF2198" s="218"/>
      <c r="TKG2198" s="218"/>
      <c r="TKH2198" s="218"/>
      <c r="TKI2198" s="218"/>
      <c r="TKJ2198" s="218"/>
      <c r="TKK2198" s="218"/>
      <c r="TKL2198" s="218"/>
      <c r="TKM2198" s="218"/>
      <c r="TKN2198" s="218"/>
      <c r="TKO2198" s="218"/>
      <c r="TKP2198" s="218"/>
      <c r="TKQ2198" s="218"/>
      <c r="TKR2198" s="218"/>
      <c r="TKS2198" s="218"/>
      <c r="TKT2198" s="218"/>
      <c r="TKU2198" s="218"/>
      <c r="TKV2198" s="218"/>
      <c r="TKW2198" s="218"/>
      <c r="TKX2198" s="218"/>
      <c r="TKY2198" s="218"/>
      <c r="TKZ2198" s="218"/>
      <c r="TLA2198" s="218"/>
      <c r="TLB2198" s="218"/>
      <c r="TLC2198" s="218"/>
      <c r="TLD2198" s="218"/>
      <c r="TLE2198" s="218"/>
      <c r="TLF2198" s="218"/>
      <c r="TLG2198" s="218"/>
      <c r="TLH2198" s="218"/>
      <c r="TLI2198" s="218"/>
      <c r="TLJ2198" s="218"/>
      <c r="TLK2198" s="218"/>
      <c r="TLL2198" s="218"/>
      <c r="TLM2198" s="218"/>
      <c r="TLN2198" s="218"/>
      <c r="TLO2198" s="218"/>
      <c r="TLP2198" s="218"/>
      <c r="TLQ2198" s="218"/>
      <c r="TLR2198" s="218"/>
      <c r="TLS2198" s="218"/>
      <c r="TLT2198" s="218"/>
      <c r="TLU2198" s="218"/>
      <c r="TLV2198" s="218"/>
      <c r="TLW2198" s="218"/>
      <c r="TLX2198" s="218"/>
      <c r="TLY2198" s="218"/>
      <c r="TLZ2198" s="218"/>
      <c r="TMA2198" s="218"/>
      <c r="TMB2198" s="218"/>
      <c r="TMC2198" s="218"/>
      <c r="TMD2198" s="218"/>
      <c r="TME2198" s="218"/>
      <c r="TMF2198" s="218"/>
      <c r="TMG2198" s="218"/>
      <c r="TMH2198" s="218"/>
      <c r="TMI2198" s="218"/>
      <c r="TMJ2198" s="218"/>
      <c r="TMK2198" s="218"/>
      <c r="TML2198" s="218"/>
      <c r="TMM2198" s="218"/>
      <c r="TMN2198" s="218"/>
      <c r="TMO2198" s="218"/>
      <c r="TMP2198" s="218"/>
      <c r="TMQ2198" s="218"/>
      <c r="TMR2198" s="218"/>
      <c r="TMS2198" s="218"/>
      <c r="TMT2198" s="218"/>
      <c r="TMU2198" s="218"/>
      <c r="TMV2198" s="218"/>
      <c r="TMW2198" s="218"/>
      <c r="TMX2198" s="218"/>
      <c r="TMY2198" s="218"/>
      <c r="TMZ2198" s="218"/>
      <c r="TNA2198" s="218"/>
      <c r="TNB2198" s="218"/>
      <c r="TNC2198" s="218"/>
      <c r="TND2198" s="218"/>
      <c r="TNE2198" s="218"/>
      <c r="TNF2198" s="218"/>
      <c r="TNG2198" s="218"/>
      <c r="TNH2198" s="218"/>
      <c r="TNI2198" s="218"/>
      <c r="TNJ2198" s="218"/>
      <c r="TNK2198" s="218"/>
      <c r="TNL2198" s="218"/>
      <c r="TNM2198" s="218"/>
      <c r="TNN2198" s="218"/>
      <c r="TNO2198" s="218"/>
      <c r="TNP2198" s="218"/>
      <c r="TNQ2198" s="218"/>
      <c r="TNR2198" s="218"/>
      <c r="TNS2198" s="218"/>
      <c r="TNT2198" s="218"/>
      <c r="TNU2198" s="218"/>
      <c r="TNV2198" s="218"/>
      <c r="TNW2198" s="218"/>
      <c r="TNX2198" s="218"/>
      <c r="TNY2198" s="218"/>
      <c r="TNZ2198" s="218"/>
      <c r="TOA2198" s="218"/>
      <c r="TOB2198" s="218"/>
      <c r="TOC2198" s="218"/>
      <c r="TOD2198" s="218"/>
      <c r="TOE2198" s="218"/>
      <c r="TOF2198" s="218"/>
      <c r="TOG2198" s="218"/>
      <c r="TOH2198" s="218"/>
      <c r="TOI2198" s="218"/>
      <c r="TOJ2198" s="218"/>
      <c r="TOK2198" s="218"/>
      <c r="TOL2198" s="218"/>
      <c r="TOM2198" s="218"/>
      <c r="TON2198" s="218"/>
      <c r="TOO2198" s="218"/>
      <c r="TOP2198" s="218"/>
      <c r="TOQ2198" s="218"/>
      <c r="TOR2198" s="218"/>
      <c r="TOS2198" s="218"/>
      <c r="TOT2198" s="218"/>
      <c r="TOU2198" s="218"/>
      <c r="TOV2198" s="218"/>
      <c r="TOW2198" s="218"/>
      <c r="TOX2198" s="218"/>
      <c r="TOY2198" s="218"/>
      <c r="TOZ2198" s="218"/>
      <c r="TPA2198" s="218"/>
      <c r="TPB2198" s="218"/>
      <c r="TPC2198" s="218"/>
      <c r="TPD2198" s="218"/>
      <c r="TPE2198" s="218"/>
      <c r="TPF2198" s="218"/>
      <c r="TPG2198" s="218"/>
      <c r="TPH2198" s="218"/>
      <c r="TPI2198" s="218"/>
      <c r="TPJ2198" s="218"/>
      <c r="TPK2198" s="218"/>
      <c r="TPL2198" s="218"/>
      <c r="TPM2198" s="218"/>
      <c r="TPN2198" s="218"/>
      <c r="TPO2198" s="218"/>
      <c r="TPP2198" s="218"/>
      <c r="TPQ2198" s="218"/>
      <c r="TPR2198" s="218"/>
      <c r="TPS2198" s="218"/>
      <c r="TPT2198" s="218"/>
      <c r="TPU2198" s="218"/>
      <c r="TPV2198" s="218"/>
      <c r="TPW2198" s="218"/>
      <c r="TPX2198" s="218"/>
      <c r="TPY2198" s="218"/>
      <c r="TPZ2198" s="218"/>
      <c r="TQA2198" s="218"/>
      <c r="TQB2198" s="218"/>
      <c r="TQC2198" s="218"/>
      <c r="TQD2198" s="218"/>
      <c r="TQE2198" s="218"/>
      <c r="TQF2198" s="218"/>
      <c r="TQG2198" s="218"/>
      <c r="TQH2198" s="218"/>
      <c r="TQI2198" s="218"/>
      <c r="TQJ2198" s="218"/>
      <c r="TQK2198" s="218"/>
      <c r="TQL2198" s="218"/>
      <c r="TQM2198" s="218"/>
      <c r="TQN2198" s="218"/>
      <c r="TQO2198" s="218"/>
      <c r="TQP2198" s="218"/>
      <c r="TQQ2198" s="218"/>
      <c r="TQR2198" s="218"/>
      <c r="TQS2198" s="218"/>
      <c r="TQT2198" s="218"/>
      <c r="TQU2198" s="218"/>
      <c r="TQV2198" s="218"/>
      <c r="TQW2198" s="218"/>
      <c r="TQX2198" s="218"/>
      <c r="TQY2198" s="218"/>
      <c r="TQZ2198" s="218"/>
      <c r="TRA2198" s="218"/>
      <c r="TRB2198" s="218"/>
      <c r="TRC2198" s="218"/>
      <c r="TRD2198" s="218"/>
      <c r="TRE2198" s="218"/>
      <c r="TRF2198" s="218"/>
      <c r="TRG2198" s="218"/>
      <c r="TRH2198" s="218"/>
      <c r="TRI2198" s="218"/>
      <c r="TRJ2198" s="218"/>
      <c r="TRK2198" s="218"/>
      <c r="TRL2198" s="218"/>
      <c r="TRM2198" s="218"/>
      <c r="TRN2198" s="218"/>
      <c r="TRO2198" s="218"/>
      <c r="TRP2198" s="218"/>
      <c r="TRQ2198" s="218"/>
      <c r="TRR2198" s="218"/>
      <c r="TRS2198" s="218"/>
      <c r="TRT2198" s="218"/>
      <c r="TRU2198" s="218"/>
      <c r="TRV2198" s="218"/>
      <c r="TRW2198" s="218"/>
      <c r="TRX2198" s="218"/>
      <c r="TRY2198" s="218"/>
      <c r="TRZ2198" s="218"/>
      <c r="TSA2198" s="218"/>
      <c r="TSB2198" s="218"/>
      <c r="TSC2198" s="218"/>
      <c r="TSD2198" s="218"/>
      <c r="TSE2198" s="218"/>
      <c r="TSF2198" s="218"/>
      <c r="TSG2198" s="218"/>
      <c r="TSH2198" s="218"/>
      <c r="TSI2198" s="218"/>
      <c r="TSJ2198" s="218"/>
      <c r="TSK2198" s="218"/>
      <c r="TSL2198" s="218"/>
      <c r="TSM2198" s="218"/>
      <c r="TSN2198" s="218"/>
      <c r="TSO2198" s="218"/>
      <c r="TSP2198" s="218"/>
      <c r="TSQ2198" s="218"/>
      <c r="TSR2198" s="218"/>
      <c r="TSS2198" s="218"/>
      <c r="TST2198" s="218"/>
      <c r="TSU2198" s="218"/>
      <c r="TSV2198" s="218"/>
      <c r="TSW2198" s="218"/>
      <c r="TSX2198" s="218"/>
      <c r="TSY2198" s="218"/>
      <c r="TSZ2198" s="218"/>
      <c r="TTA2198" s="218"/>
      <c r="TTB2198" s="218"/>
      <c r="TTC2198" s="218"/>
      <c r="TTD2198" s="218"/>
      <c r="TTE2198" s="218"/>
      <c r="TTF2198" s="218"/>
      <c r="TTG2198" s="218"/>
      <c r="TTH2198" s="218"/>
      <c r="TTI2198" s="218"/>
      <c r="TTJ2198" s="218"/>
      <c r="TTK2198" s="218"/>
      <c r="TTL2198" s="218"/>
      <c r="TTM2198" s="218"/>
      <c r="TTN2198" s="218"/>
      <c r="TTO2198" s="218"/>
      <c r="TTP2198" s="218"/>
      <c r="TTQ2198" s="218"/>
      <c r="TTR2198" s="218"/>
      <c r="TTS2198" s="218"/>
      <c r="TTT2198" s="218"/>
      <c r="TTU2198" s="218"/>
      <c r="TTV2198" s="218"/>
      <c r="TTW2198" s="218"/>
      <c r="TTX2198" s="218"/>
      <c r="TTY2198" s="218"/>
      <c r="TTZ2198" s="218"/>
      <c r="TUA2198" s="218"/>
      <c r="TUB2198" s="218"/>
      <c r="TUC2198" s="218"/>
      <c r="TUD2198" s="218"/>
      <c r="TUE2198" s="218"/>
      <c r="TUF2198" s="218"/>
      <c r="TUG2198" s="218"/>
      <c r="TUH2198" s="218"/>
      <c r="TUI2198" s="218"/>
      <c r="TUJ2198" s="218"/>
      <c r="TUK2198" s="218"/>
      <c r="TUL2198" s="218"/>
      <c r="TUM2198" s="218"/>
      <c r="TUN2198" s="218"/>
      <c r="TUO2198" s="218"/>
      <c r="TUP2198" s="218"/>
      <c r="TUQ2198" s="218"/>
      <c r="TUR2198" s="218"/>
      <c r="TUS2198" s="218"/>
      <c r="TUT2198" s="218"/>
      <c r="TUU2198" s="218"/>
      <c r="TUV2198" s="218"/>
      <c r="TUW2198" s="218"/>
      <c r="TUX2198" s="218"/>
      <c r="TUY2198" s="218"/>
      <c r="TUZ2198" s="218"/>
      <c r="TVA2198" s="218"/>
      <c r="TVB2198" s="218"/>
      <c r="TVC2198" s="218"/>
      <c r="TVD2198" s="218"/>
      <c r="TVE2198" s="218"/>
      <c r="TVF2198" s="218"/>
      <c r="TVG2198" s="218"/>
      <c r="TVH2198" s="218"/>
      <c r="TVI2198" s="218"/>
      <c r="TVJ2198" s="218"/>
      <c r="TVK2198" s="218"/>
      <c r="TVL2198" s="218"/>
      <c r="TVM2198" s="218"/>
      <c r="TVN2198" s="218"/>
      <c r="TVO2198" s="218"/>
      <c r="TVP2198" s="218"/>
      <c r="TVQ2198" s="218"/>
      <c r="TVR2198" s="218"/>
      <c r="TVS2198" s="218"/>
      <c r="TVT2198" s="218"/>
      <c r="TVU2198" s="218"/>
      <c r="TVV2198" s="218"/>
      <c r="TVW2198" s="218"/>
      <c r="TVX2198" s="218"/>
      <c r="TVY2198" s="218"/>
      <c r="TVZ2198" s="218"/>
      <c r="TWA2198" s="218"/>
      <c r="TWB2198" s="218"/>
      <c r="TWC2198" s="218"/>
      <c r="TWD2198" s="218"/>
      <c r="TWE2198" s="218"/>
      <c r="TWF2198" s="218"/>
      <c r="TWG2198" s="218"/>
      <c r="TWH2198" s="218"/>
      <c r="TWI2198" s="218"/>
      <c r="TWJ2198" s="218"/>
      <c r="TWK2198" s="218"/>
      <c r="TWL2198" s="218"/>
      <c r="TWM2198" s="218"/>
      <c r="TWN2198" s="218"/>
      <c r="TWO2198" s="218"/>
      <c r="TWP2198" s="218"/>
      <c r="TWQ2198" s="218"/>
      <c r="TWR2198" s="218"/>
      <c r="TWS2198" s="218"/>
      <c r="TWT2198" s="218"/>
      <c r="TWU2198" s="218"/>
      <c r="TWV2198" s="218"/>
      <c r="TWW2198" s="218"/>
      <c r="TWX2198" s="218"/>
      <c r="TWY2198" s="218"/>
      <c r="TWZ2198" s="218"/>
      <c r="TXA2198" s="218"/>
      <c r="TXB2198" s="218"/>
      <c r="TXC2198" s="218"/>
      <c r="TXD2198" s="218"/>
      <c r="TXE2198" s="218"/>
      <c r="TXF2198" s="218"/>
      <c r="TXG2198" s="218"/>
      <c r="TXH2198" s="218"/>
      <c r="TXI2198" s="218"/>
      <c r="TXJ2198" s="218"/>
      <c r="TXK2198" s="218"/>
      <c r="TXL2198" s="218"/>
      <c r="TXM2198" s="218"/>
      <c r="TXN2198" s="218"/>
      <c r="TXO2198" s="218"/>
      <c r="TXP2198" s="218"/>
      <c r="TXQ2198" s="218"/>
      <c r="TXR2198" s="218"/>
      <c r="TXS2198" s="218"/>
      <c r="TXT2198" s="218"/>
      <c r="TXU2198" s="218"/>
      <c r="TXV2198" s="218"/>
      <c r="TXW2198" s="218"/>
      <c r="TXX2198" s="218"/>
      <c r="TXY2198" s="218"/>
      <c r="TXZ2198" s="218"/>
      <c r="TYA2198" s="218"/>
      <c r="TYB2198" s="218"/>
      <c r="TYC2198" s="218"/>
      <c r="TYD2198" s="218"/>
      <c r="TYE2198" s="218"/>
      <c r="TYF2198" s="218"/>
      <c r="TYG2198" s="218"/>
      <c r="TYH2198" s="218"/>
      <c r="TYI2198" s="218"/>
      <c r="TYJ2198" s="218"/>
      <c r="TYK2198" s="218"/>
      <c r="TYL2198" s="218"/>
      <c r="TYM2198" s="218"/>
      <c r="TYN2198" s="218"/>
      <c r="TYO2198" s="218"/>
      <c r="TYP2198" s="218"/>
      <c r="TYQ2198" s="218"/>
      <c r="TYR2198" s="218"/>
      <c r="TYS2198" s="218"/>
      <c r="TYT2198" s="218"/>
      <c r="TYU2198" s="218"/>
      <c r="TYV2198" s="218"/>
      <c r="TYW2198" s="218"/>
      <c r="TYX2198" s="218"/>
      <c r="TYY2198" s="218"/>
      <c r="TYZ2198" s="218"/>
      <c r="TZA2198" s="218"/>
      <c r="TZB2198" s="218"/>
      <c r="TZC2198" s="218"/>
      <c r="TZD2198" s="218"/>
      <c r="TZE2198" s="218"/>
      <c r="TZF2198" s="218"/>
      <c r="TZG2198" s="218"/>
      <c r="TZH2198" s="218"/>
      <c r="TZI2198" s="218"/>
      <c r="TZJ2198" s="218"/>
      <c r="TZK2198" s="218"/>
      <c r="TZL2198" s="218"/>
      <c r="TZM2198" s="218"/>
      <c r="TZN2198" s="218"/>
      <c r="TZO2198" s="218"/>
      <c r="TZP2198" s="218"/>
      <c r="TZQ2198" s="218"/>
      <c r="TZR2198" s="218"/>
      <c r="TZS2198" s="218"/>
      <c r="TZT2198" s="218"/>
      <c r="TZU2198" s="218"/>
      <c r="TZV2198" s="218"/>
      <c r="TZW2198" s="218"/>
      <c r="TZX2198" s="218"/>
      <c r="TZY2198" s="218"/>
      <c r="TZZ2198" s="218"/>
      <c r="UAA2198" s="218"/>
      <c r="UAB2198" s="218"/>
      <c r="UAC2198" s="218"/>
      <c r="UAD2198" s="218"/>
      <c r="UAE2198" s="218"/>
      <c r="UAF2198" s="218"/>
      <c r="UAG2198" s="218"/>
      <c r="UAH2198" s="218"/>
      <c r="UAI2198" s="218"/>
      <c r="UAJ2198" s="218"/>
      <c r="UAK2198" s="218"/>
      <c r="UAL2198" s="218"/>
      <c r="UAM2198" s="218"/>
      <c r="UAN2198" s="218"/>
      <c r="UAO2198" s="218"/>
      <c r="UAP2198" s="218"/>
      <c r="UAQ2198" s="218"/>
      <c r="UAR2198" s="218"/>
      <c r="UAS2198" s="218"/>
      <c r="UAT2198" s="218"/>
      <c r="UAU2198" s="218"/>
      <c r="UAV2198" s="218"/>
      <c r="UAW2198" s="218"/>
      <c r="UAX2198" s="218"/>
      <c r="UAY2198" s="218"/>
      <c r="UAZ2198" s="218"/>
      <c r="UBA2198" s="218"/>
      <c r="UBB2198" s="218"/>
      <c r="UBC2198" s="218"/>
      <c r="UBD2198" s="218"/>
      <c r="UBE2198" s="218"/>
      <c r="UBF2198" s="218"/>
      <c r="UBG2198" s="218"/>
      <c r="UBH2198" s="218"/>
      <c r="UBI2198" s="218"/>
      <c r="UBJ2198" s="218"/>
      <c r="UBK2198" s="218"/>
      <c r="UBL2198" s="218"/>
      <c r="UBM2198" s="218"/>
      <c r="UBN2198" s="218"/>
      <c r="UBO2198" s="218"/>
      <c r="UBP2198" s="218"/>
      <c r="UBQ2198" s="218"/>
      <c r="UBR2198" s="218"/>
      <c r="UBS2198" s="218"/>
      <c r="UBT2198" s="218"/>
      <c r="UBU2198" s="218"/>
      <c r="UBV2198" s="218"/>
      <c r="UBW2198" s="218"/>
      <c r="UBX2198" s="218"/>
      <c r="UBY2198" s="218"/>
      <c r="UBZ2198" s="218"/>
      <c r="UCA2198" s="218"/>
      <c r="UCB2198" s="218"/>
      <c r="UCC2198" s="218"/>
      <c r="UCD2198" s="218"/>
      <c r="UCE2198" s="218"/>
      <c r="UCF2198" s="218"/>
      <c r="UCG2198" s="218"/>
      <c r="UCH2198" s="218"/>
      <c r="UCI2198" s="218"/>
      <c r="UCJ2198" s="218"/>
      <c r="UCK2198" s="218"/>
      <c r="UCL2198" s="218"/>
      <c r="UCM2198" s="218"/>
      <c r="UCN2198" s="218"/>
      <c r="UCO2198" s="218"/>
      <c r="UCP2198" s="218"/>
      <c r="UCQ2198" s="218"/>
      <c r="UCR2198" s="218"/>
      <c r="UCS2198" s="218"/>
      <c r="UCT2198" s="218"/>
      <c r="UCU2198" s="218"/>
      <c r="UCV2198" s="218"/>
      <c r="UCW2198" s="218"/>
      <c r="UCX2198" s="218"/>
      <c r="UCY2198" s="218"/>
      <c r="UCZ2198" s="218"/>
      <c r="UDA2198" s="218"/>
      <c r="UDB2198" s="218"/>
      <c r="UDC2198" s="218"/>
      <c r="UDD2198" s="218"/>
      <c r="UDE2198" s="218"/>
      <c r="UDF2198" s="218"/>
      <c r="UDG2198" s="218"/>
      <c r="UDH2198" s="218"/>
      <c r="UDI2198" s="218"/>
      <c r="UDJ2198" s="218"/>
      <c r="UDK2198" s="218"/>
      <c r="UDL2198" s="218"/>
      <c r="UDM2198" s="218"/>
      <c r="UDN2198" s="218"/>
      <c r="UDO2198" s="218"/>
      <c r="UDP2198" s="218"/>
      <c r="UDQ2198" s="218"/>
      <c r="UDR2198" s="218"/>
      <c r="UDS2198" s="218"/>
      <c r="UDT2198" s="218"/>
      <c r="UDU2198" s="218"/>
      <c r="UDV2198" s="218"/>
      <c r="UDW2198" s="218"/>
      <c r="UDX2198" s="218"/>
      <c r="UDY2198" s="218"/>
      <c r="UDZ2198" s="218"/>
      <c r="UEA2198" s="218"/>
      <c r="UEB2198" s="218"/>
      <c r="UEC2198" s="218"/>
      <c r="UED2198" s="218"/>
      <c r="UEE2198" s="218"/>
      <c r="UEF2198" s="218"/>
      <c r="UEG2198" s="218"/>
      <c r="UEH2198" s="218"/>
      <c r="UEI2198" s="218"/>
      <c r="UEJ2198" s="218"/>
      <c r="UEK2198" s="218"/>
      <c r="UEL2198" s="218"/>
      <c r="UEM2198" s="218"/>
      <c r="UEN2198" s="218"/>
      <c r="UEO2198" s="218"/>
      <c r="UEP2198" s="218"/>
      <c r="UEQ2198" s="218"/>
      <c r="UER2198" s="218"/>
      <c r="UES2198" s="218"/>
      <c r="UET2198" s="218"/>
      <c r="UEU2198" s="218"/>
      <c r="UEV2198" s="218"/>
      <c r="UEW2198" s="218"/>
      <c r="UEX2198" s="218"/>
      <c r="UEY2198" s="218"/>
      <c r="UEZ2198" s="218"/>
      <c r="UFA2198" s="218"/>
      <c r="UFB2198" s="218"/>
      <c r="UFC2198" s="218"/>
      <c r="UFD2198" s="218"/>
      <c r="UFE2198" s="218"/>
      <c r="UFF2198" s="218"/>
      <c r="UFG2198" s="218"/>
      <c r="UFH2198" s="218"/>
      <c r="UFI2198" s="218"/>
      <c r="UFJ2198" s="218"/>
      <c r="UFK2198" s="218"/>
      <c r="UFL2198" s="218"/>
      <c r="UFM2198" s="218"/>
      <c r="UFN2198" s="218"/>
      <c r="UFO2198" s="218"/>
      <c r="UFP2198" s="218"/>
      <c r="UFQ2198" s="218"/>
      <c r="UFR2198" s="218"/>
      <c r="UFS2198" s="218"/>
      <c r="UFT2198" s="218"/>
      <c r="UFU2198" s="218"/>
      <c r="UFV2198" s="218"/>
      <c r="UFW2198" s="218"/>
      <c r="UFX2198" s="218"/>
      <c r="UFY2198" s="218"/>
      <c r="UFZ2198" s="218"/>
      <c r="UGA2198" s="218"/>
      <c r="UGB2198" s="218"/>
      <c r="UGC2198" s="218"/>
      <c r="UGD2198" s="218"/>
      <c r="UGE2198" s="218"/>
      <c r="UGF2198" s="218"/>
      <c r="UGG2198" s="218"/>
      <c r="UGH2198" s="218"/>
      <c r="UGI2198" s="218"/>
      <c r="UGJ2198" s="218"/>
      <c r="UGK2198" s="218"/>
      <c r="UGL2198" s="218"/>
      <c r="UGM2198" s="218"/>
      <c r="UGN2198" s="218"/>
      <c r="UGO2198" s="218"/>
      <c r="UGP2198" s="218"/>
      <c r="UGQ2198" s="218"/>
      <c r="UGR2198" s="218"/>
      <c r="UGS2198" s="218"/>
      <c r="UGT2198" s="218"/>
      <c r="UGU2198" s="218"/>
      <c r="UGV2198" s="218"/>
      <c r="UGW2198" s="218"/>
      <c r="UGX2198" s="218"/>
      <c r="UGY2198" s="218"/>
      <c r="UGZ2198" s="218"/>
      <c r="UHA2198" s="218"/>
      <c r="UHB2198" s="218"/>
      <c r="UHC2198" s="218"/>
      <c r="UHD2198" s="218"/>
      <c r="UHE2198" s="218"/>
      <c r="UHF2198" s="218"/>
      <c r="UHG2198" s="218"/>
      <c r="UHH2198" s="218"/>
      <c r="UHI2198" s="218"/>
      <c r="UHJ2198" s="218"/>
      <c r="UHK2198" s="218"/>
      <c r="UHL2198" s="218"/>
      <c r="UHM2198" s="218"/>
      <c r="UHN2198" s="218"/>
      <c r="UHO2198" s="218"/>
      <c r="UHP2198" s="218"/>
      <c r="UHQ2198" s="218"/>
      <c r="UHR2198" s="218"/>
      <c r="UHS2198" s="218"/>
      <c r="UHT2198" s="218"/>
      <c r="UHU2198" s="218"/>
      <c r="UHV2198" s="218"/>
      <c r="UHW2198" s="218"/>
      <c r="UHX2198" s="218"/>
      <c r="UHY2198" s="218"/>
      <c r="UHZ2198" s="218"/>
      <c r="UIA2198" s="218"/>
      <c r="UIB2198" s="218"/>
      <c r="UIC2198" s="218"/>
      <c r="UID2198" s="218"/>
      <c r="UIE2198" s="218"/>
      <c r="UIF2198" s="218"/>
      <c r="UIG2198" s="218"/>
      <c r="UIH2198" s="218"/>
      <c r="UII2198" s="218"/>
      <c r="UIJ2198" s="218"/>
      <c r="UIK2198" s="218"/>
      <c r="UIL2198" s="218"/>
      <c r="UIM2198" s="218"/>
      <c r="UIN2198" s="218"/>
      <c r="UIO2198" s="218"/>
      <c r="UIP2198" s="218"/>
      <c r="UIQ2198" s="218"/>
      <c r="UIR2198" s="218"/>
      <c r="UIS2198" s="218"/>
      <c r="UIT2198" s="218"/>
      <c r="UIU2198" s="218"/>
      <c r="UIV2198" s="218"/>
      <c r="UIW2198" s="218"/>
      <c r="UIX2198" s="218"/>
      <c r="UIY2198" s="218"/>
      <c r="UIZ2198" s="218"/>
      <c r="UJA2198" s="218"/>
      <c r="UJB2198" s="218"/>
      <c r="UJC2198" s="218"/>
      <c r="UJD2198" s="218"/>
      <c r="UJE2198" s="218"/>
      <c r="UJF2198" s="218"/>
      <c r="UJG2198" s="218"/>
      <c r="UJH2198" s="218"/>
      <c r="UJI2198" s="218"/>
      <c r="UJJ2198" s="218"/>
      <c r="UJK2198" s="218"/>
      <c r="UJL2198" s="218"/>
      <c r="UJM2198" s="218"/>
      <c r="UJN2198" s="218"/>
      <c r="UJO2198" s="218"/>
      <c r="UJP2198" s="218"/>
      <c r="UJQ2198" s="218"/>
      <c r="UJR2198" s="218"/>
      <c r="UJS2198" s="218"/>
      <c r="UJT2198" s="218"/>
      <c r="UJU2198" s="218"/>
      <c r="UJV2198" s="218"/>
      <c r="UJW2198" s="218"/>
      <c r="UJX2198" s="218"/>
      <c r="UJY2198" s="218"/>
      <c r="UJZ2198" s="218"/>
      <c r="UKA2198" s="218"/>
      <c r="UKB2198" s="218"/>
      <c r="UKC2198" s="218"/>
      <c r="UKD2198" s="218"/>
      <c r="UKE2198" s="218"/>
      <c r="UKF2198" s="218"/>
      <c r="UKG2198" s="218"/>
      <c r="UKH2198" s="218"/>
      <c r="UKI2198" s="218"/>
      <c r="UKJ2198" s="218"/>
      <c r="UKK2198" s="218"/>
      <c r="UKL2198" s="218"/>
      <c r="UKM2198" s="218"/>
      <c r="UKN2198" s="218"/>
      <c r="UKO2198" s="218"/>
      <c r="UKP2198" s="218"/>
      <c r="UKQ2198" s="218"/>
      <c r="UKR2198" s="218"/>
      <c r="UKS2198" s="218"/>
      <c r="UKT2198" s="218"/>
      <c r="UKU2198" s="218"/>
      <c r="UKV2198" s="218"/>
      <c r="UKW2198" s="218"/>
      <c r="UKX2198" s="218"/>
      <c r="UKY2198" s="218"/>
      <c r="UKZ2198" s="218"/>
      <c r="ULA2198" s="218"/>
      <c r="ULB2198" s="218"/>
      <c r="ULC2198" s="218"/>
      <c r="ULD2198" s="218"/>
      <c r="ULE2198" s="218"/>
      <c r="ULF2198" s="218"/>
      <c r="ULG2198" s="218"/>
      <c r="ULH2198" s="218"/>
      <c r="ULI2198" s="218"/>
      <c r="ULJ2198" s="218"/>
      <c r="ULK2198" s="218"/>
      <c r="ULL2198" s="218"/>
      <c r="ULM2198" s="218"/>
      <c r="ULN2198" s="218"/>
      <c r="ULO2198" s="218"/>
      <c r="ULP2198" s="218"/>
      <c r="ULQ2198" s="218"/>
      <c r="ULR2198" s="218"/>
      <c r="ULS2198" s="218"/>
      <c r="ULT2198" s="218"/>
      <c r="ULU2198" s="218"/>
      <c r="ULV2198" s="218"/>
      <c r="ULW2198" s="218"/>
      <c r="ULX2198" s="218"/>
      <c r="ULY2198" s="218"/>
      <c r="ULZ2198" s="218"/>
      <c r="UMA2198" s="218"/>
      <c r="UMB2198" s="218"/>
      <c r="UMC2198" s="218"/>
      <c r="UMD2198" s="218"/>
      <c r="UME2198" s="218"/>
      <c r="UMF2198" s="218"/>
      <c r="UMG2198" s="218"/>
      <c r="UMH2198" s="218"/>
      <c r="UMI2198" s="218"/>
      <c r="UMJ2198" s="218"/>
      <c r="UMK2198" s="218"/>
      <c r="UML2198" s="218"/>
      <c r="UMM2198" s="218"/>
      <c r="UMN2198" s="218"/>
      <c r="UMO2198" s="218"/>
      <c r="UMP2198" s="218"/>
      <c r="UMQ2198" s="218"/>
      <c r="UMR2198" s="218"/>
      <c r="UMS2198" s="218"/>
      <c r="UMT2198" s="218"/>
      <c r="UMU2198" s="218"/>
      <c r="UMV2198" s="218"/>
      <c r="UMW2198" s="218"/>
      <c r="UMX2198" s="218"/>
      <c r="UMY2198" s="218"/>
      <c r="UMZ2198" s="218"/>
      <c r="UNA2198" s="218"/>
      <c r="UNB2198" s="218"/>
      <c r="UNC2198" s="218"/>
      <c r="UND2198" s="218"/>
      <c r="UNE2198" s="218"/>
      <c r="UNF2198" s="218"/>
      <c r="UNG2198" s="218"/>
      <c r="UNH2198" s="218"/>
      <c r="UNI2198" s="218"/>
      <c r="UNJ2198" s="218"/>
      <c r="UNK2198" s="218"/>
      <c r="UNL2198" s="218"/>
      <c r="UNM2198" s="218"/>
      <c r="UNN2198" s="218"/>
      <c r="UNO2198" s="218"/>
      <c r="UNP2198" s="218"/>
      <c r="UNQ2198" s="218"/>
      <c r="UNR2198" s="218"/>
      <c r="UNS2198" s="218"/>
      <c r="UNT2198" s="218"/>
      <c r="UNU2198" s="218"/>
      <c r="UNV2198" s="218"/>
      <c r="UNW2198" s="218"/>
      <c r="UNX2198" s="218"/>
      <c r="UNY2198" s="218"/>
      <c r="UNZ2198" s="218"/>
      <c r="UOA2198" s="218"/>
      <c r="UOB2198" s="218"/>
      <c r="UOC2198" s="218"/>
      <c r="UOD2198" s="218"/>
      <c r="UOE2198" s="218"/>
      <c r="UOF2198" s="218"/>
      <c r="UOG2198" s="218"/>
      <c r="UOH2198" s="218"/>
      <c r="UOI2198" s="218"/>
      <c r="UOJ2198" s="218"/>
      <c r="UOK2198" s="218"/>
      <c r="UOL2198" s="218"/>
      <c r="UOM2198" s="218"/>
      <c r="UON2198" s="218"/>
      <c r="UOO2198" s="218"/>
      <c r="UOP2198" s="218"/>
      <c r="UOQ2198" s="218"/>
      <c r="UOR2198" s="218"/>
      <c r="UOS2198" s="218"/>
      <c r="UOT2198" s="218"/>
      <c r="UOU2198" s="218"/>
      <c r="UOV2198" s="218"/>
      <c r="UOW2198" s="218"/>
      <c r="UOX2198" s="218"/>
      <c r="UOY2198" s="218"/>
      <c r="UOZ2198" s="218"/>
      <c r="UPA2198" s="218"/>
      <c r="UPB2198" s="218"/>
      <c r="UPC2198" s="218"/>
      <c r="UPD2198" s="218"/>
      <c r="UPE2198" s="218"/>
      <c r="UPF2198" s="218"/>
      <c r="UPG2198" s="218"/>
      <c r="UPH2198" s="218"/>
      <c r="UPI2198" s="218"/>
      <c r="UPJ2198" s="218"/>
      <c r="UPK2198" s="218"/>
      <c r="UPL2198" s="218"/>
      <c r="UPM2198" s="218"/>
      <c r="UPN2198" s="218"/>
      <c r="UPO2198" s="218"/>
      <c r="UPP2198" s="218"/>
      <c r="UPQ2198" s="218"/>
      <c r="UPR2198" s="218"/>
      <c r="UPS2198" s="218"/>
      <c r="UPT2198" s="218"/>
      <c r="UPU2198" s="218"/>
      <c r="UPV2198" s="218"/>
      <c r="UPW2198" s="218"/>
      <c r="UPX2198" s="218"/>
      <c r="UPY2198" s="218"/>
      <c r="UPZ2198" s="218"/>
      <c r="UQA2198" s="218"/>
      <c r="UQB2198" s="218"/>
      <c r="UQC2198" s="218"/>
      <c r="UQD2198" s="218"/>
      <c r="UQE2198" s="218"/>
      <c r="UQF2198" s="218"/>
      <c r="UQG2198" s="218"/>
      <c r="UQH2198" s="218"/>
      <c r="UQI2198" s="218"/>
      <c r="UQJ2198" s="218"/>
      <c r="UQK2198" s="218"/>
      <c r="UQL2198" s="218"/>
      <c r="UQM2198" s="218"/>
      <c r="UQN2198" s="218"/>
      <c r="UQO2198" s="218"/>
      <c r="UQP2198" s="218"/>
      <c r="UQQ2198" s="218"/>
      <c r="UQR2198" s="218"/>
      <c r="UQS2198" s="218"/>
      <c r="UQT2198" s="218"/>
      <c r="UQU2198" s="218"/>
      <c r="UQV2198" s="218"/>
      <c r="UQW2198" s="218"/>
      <c r="UQX2198" s="218"/>
      <c r="UQY2198" s="218"/>
      <c r="UQZ2198" s="218"/>
      <c r="URA2198" s="218"/>
      <c r="URB2198" s="218"/>
      <c r="URC2198" s="218"/>
      <c r="URD2198" s="218"/>
      <c r="URE2198" s="218"/>
      <c r="URF2198" s="218"/>
      <c r="URG2198" s="218"/>
      <c r="URH2198" s="218"/>
      <c r="URI2198" s="218"/>
      <c r="URJ2198" s="218"/>
      <c r="URK2198" s="218"/>
      <c r="URL2198" s="218"/>
      <c r="URM2198" s="218"/>
      <c r="URN2198" s="218"/>
      <c r="URO2198" s="218"/>
      <c r="URP2198" s="218"/>
      <c r="URQ2198" s="218"/>
      <c r="URR2198" s="218"/>
      <c r="URS2198" s="218"/>
      <c r="URT2198" s="218"/>
      <c r="URU2198" s="218"/>
      <c r="URV2198" s="218"/>
      <c r="URW2198" s="218"/>
      <c r="URX2198" s="218"/>
      <c r="URY2198" s="218"/>
      <c r="URZ2198" s="218"/>
      <c r="USA2198" s="218"/>
      <c r="USB2198" s="218"/>
      <c r="USC2198" s="218"/>
      <c r="USD2198" s="218"/>
      <c r="USE2198" s="218"/>
      <c r="USF2198" s="218"/>
      <c r="USG2198" s="218"/>
      <c r="USH2198" s="218"/>
      <c r="USI2198" s="218"/>
      <c r="USJ2198" s="218"/>
      <c r="USK2198" s="218"/>
      <c r="USL2198" s="218"/>
      <c r="USM2198" s="218"/>
      <c r="USN2198" s="218"/>
      <c r="USO2198" s="218"/>
      <c r="USP2198" s="218"/>
      <c r="USQ2198" s="218"/>
      <c r="USR2198" s="218"/>
      <c r="USS2198" s="218"/>
      <c r="UST2198" s="218"/>
      <c r="USU2198" s="218"/>
      <c r="USV2198" s="218"/>
      <c r="USW2198" s="218"/>
      <c r="USX2198" s="218"/>
      <c r="USY2198" s="218"/>
      <c r="USZ2198" s="218"/>
      <c r="UTA2198" s="218"/>
      <c r="UTB2198" s="218"/>
      <c r="UTC2198" s="218"/>
      <c r="UTD2198" s="218"/>
      <c r="UTE2198" s="218"/>
      <c r="UTF2198" s="218"/>
      <c r="UTG2198" s="218"/>
      <c r="UTH2198" s="218"/>
      <c r="UTI2198" s="218"/>
      <c r="UTJ2198" s="218"/>
      <c r="UTK2198" s="218"/>
      <c r="UTL2198" s="218"/>
      <c r="UTM2198" s="218"/>
      <c r="UTN2198" s="218"/>
      <c r="UTO2198" s="218"/>
      <c r="UTP2198" s="218"/>
      <c r="UTQ2198" s="218"/>
      <c r="UTR2198" s="218"/>
      <c r="UTS2198" s="218"/>
      <c r="UTT2198" s="218"/>
      <c r="UTU2198" s="218"/>
      <c r="UTV2198" s="218"/>
      <c r="UTW2198" s="218"/>
      <c r="UTX2198" s="218"/>
      <c r="UTY2198" s="218"/>
      <c r="UTZ2198" s="218"/>
      <c r="UUA2198" s="218"/>
      <c r="UUB2198" s="218"/>
      <c r="UUC2198" s="218"/>
      <c r="UUD2198" s="218"/>
      <c r="UUE2198" s="218"/>
      <c r="UUF2198" s="218"/>
      <c r="UUG2198" s="218"/>
      <c r="UUH2198" s="218"/>
      <c r="UUI2198" s="218"/>
      <c r="UUJ2198" s="218"/>
      <c r="UUK2198" s="218"/>
      <c r="UUL2198" s="218"/>
      <c r="UUM2198" s="218"/>
      <c r="UUN2198" s="218"/>
      <c r="UUO2198" s="218"/>
      <c r="UUP2198" s="218"/>
      <c r="UUQ2198" s="218"/>
      <c r="UUR2198" s="218"/>
      <c r="UUS2198" s="218"/>
      <c r="UUT2198" s="218"/>
      <c r="UUU2198" s="218"/>
      <c r="UUV2198" s="218"/>
      <c r="UUW2198" s="218"/>
      <c r="UUX2198" s="218"/>
      <c r="UUY2198" s="218"/>
      <c r="UUZ2198" s="218"/>
      <c r="UVA2198" s="218"/>
      <c r="UVB2198" s="218"/>
      <c r="UVC2198" s="218"/>
      <c r="UVD2198" s="218"/>
      <c r="UVE2198" s="218"/>
      <c r="UVF2198" s="218"/>
      <c r="UVG2198" s="218"/>
      <c r="UVH2198" s="218"/>
      <c r="UVI2198" s="218"/>
      <c r="UVJ2198" s="218"/>
      <c r="UVK2198" s="218"/>
      <c r="UVL2198" s="218"/>
      <c r="UVM2198" s="218"/>
      <c r="UVN2198" s="218"/>
      <c r="UVO2198" s="218"/>
      <c r="UVP2198" s="218"/>
      <c r="UVQ2198" s="218"/>
      <c r="UVR2198" s="218"/>
      <c r="UVS2198" s="218"/>
      <c r="UVT2198" s="218"/>
      <c r="UVU2198" s="218"/>
      <c r="UVV2198" s="218"/>
      <c r="UVW2198" s="218"/>
      <c r="UVX2198" s="218"/>
      <c r="UVY2198" s="218"/>
      <c r="UVZ2198" s="218"/>
      <c r="UWA2198" s="218"/>
      <c r="UWB2198" s="218"/>
      <c r="UWC2198" s="218"/>
      <c r="UWD2198" s="218"/>
      <c r="UWE2198" s="218"/>
      <c r="UWF2198" s="218"/>
      <c r="UWG2198" s="218"/>
      <c r="UWH2198" s="218"/>
      <c r="UWI2198" s="218"/>
      <c r="UWJ2198" s="218"/>
      <c r="UWK2198" s="218"/>
      <c r="UWL2198" s="218"/>
      <c r="UWM2198" s="218"/>
      <c r="UWN2198" s="218"/>
      <c r="UWO2198" s="218"/>
      <c r="UWP2198" s="218"/>
      <c r="UWQ2198" s="218"/>
      <c r="UWR2198" s="218"/>
      <c r="UWS2198" s="218"/>
      <c r="UWT2198" s="218"/>
      <c r="UWU2198" s="218"/>
      <c r="UWV2198" s="218"/>
      <c r="UWW2198" s="218"/>
      <c r="UWX2198" s="218"/>
      <c r="UWY2198" s="218"/>
      <c r="UWZ2198" s="218"/>
      <c r="UXA2198" s="218"/>
      <c r="UXB2198" s="218"/>
      <c r="UXC2198" s="218"/>
      <c r="UXD2198" s="218"/>
      <c r="UXE2198" s="218"/>
      <c r="UXF2198" s="218"/>
      <c r="UXG2198" s="218"/>
      <c r="UXH2198" s="218"/>
      <c r="UXI2198" s="218"/>
      <c r="UXJ2198" s="218"/>
      <c r="UXK2198" s="218"/>
      <c r="UXL2198" s="218"/>
      <c r="UXM2198" s="218"/>
      <c r="UXN2198" s="218"/>
      <c r="UXO2198" s="218"/>
      <c r="UXP2198" s="218"/>
      <c r="UXQ2198" s="218"/>
      <c r="UXR2198" s="218"/>
      <c r="UXS2198" s="218"/>
      <c r="UXT2198" s="218"/>
      <c r="UXU2198" s="218"/>
      <c r="UXV2198" s="218"/>
      <c r="UXW2198" s="218"/>
      <c r="UXX2198" s="218"/>
      <c r="UXY2198" s="218"/>
      <c r="UXZ2198" s="218"/>
      <c r="UYA2198" s="218"/>
      <c r="UYB2198" s="218"/>
      <c r="UYC2198" s="218"/>
      <c r="UYD2198" s="218"/>
      <c r="UYE2198" s="218"/>
      <c r="UYF2198" s="218"/>
      <c r="UYG2198" s="218"/>
      <c r="UYH2198" s="218"/>
      <c r="UYI2198" s="218"/>
      <c r="UYJ2198" s="218"/>
      <c r="UYK2198" s="218"/>
      <c r="UYL2198" s="218"/>
      <c r="UYM2198" s="218"/>
      <c r="UYN2198" s="218"/>
      <c r="UYO2198" s="218"/>
      <c r="UYP2198" s="218"/>
      <c r="UYQ2198" s="218"/>
      <c r="UYR2198" s="218"/>
      <c r="UYS2198" s="218"/>
      <c r="UYT2198" s="218"/>
      <c r="UYU2198" s="218"/>
      <c r="UYV2198" s="218"/>
      <c r="UYW2198" s="218"/>
      <c r="UYX2198" s="218"/>
      <c r="UYY2198" s="218"/>
      <c r="UYZ2198" s="218"/>
      <c r="UZA2198" s="218"/>
      <c r="UZB2198" s="218"/>
      <c r="UZC2198" s="218"/>
      <c r="UZD2198" s="218"/>
      <c r="UZE2198" s="218"/>
      <c r="UZF2198" s="218"/>
      <c r="UZG2198" s="218"/>
      <c r="UZH2198" s="218"/>
      <c r="UZI2198" s="218"/>
      <c r="UZJ2198" s="218"/>
      <c r="UZK2198" s="218"/>
      <c r="UZL2198" s="218"/>
      <c r="UZM2198" s="218"/>
      <c r="UZN2198" s="218"/>
      <c r="UZO2198" s="218"/>
      <c r="UZP2198" s="218"/>
      <c r="UZQ2198" s="218"/>
      <c r="UZR2198" s="218"/>
      <c r="UZS2198" s="218"/>
      <c r="UZT2198" s="218"/>
      <c r="UZU2198" s="218"/>
      <c r="UZV2198" s="218"/>
      <c r="UZW2198" s="218"/>
      <c r="UZX2198" s="218"/>
      <c r="UZY2198" s="218"/>
      <c r="UZZ2198" s="218"/>
      <c r="VAA2198" s="218"/>
      <c r="VAB2198" s="218"/>
      <c r="VAC2198" s="218"/>
      <c r="VAD2198" s="218"/>
      <c r="VAE2198" s="218"/>
      <c r="VAF2198" s="218"/>
      <c r="VAG2198" s="218"/>
      <c r="VAH2198" s="218"/>
      <c r="VAI2198" s="218"/>
      <c r="VAJ2198" s="218"/>
      <c r="VAK2198" s="218"/>
      <c r="VAL2198" s="218"/>
      <c r="VAM2198" s="218"/>
      <c r="VAN2198" s="218"/>
      <c r="VAO2198" s="218"/>
      <c r="VAP2198" s="218"/>
      <c r="VAQ2198" s="218"/>
      <c r="VAR2198" s="218"/>
      <c r="VAS2198" s="218"/>
      <c r="VAT2198" s="218"/>
      <c r="VAU2198" s="218"/>
      <c r="VAV2198" s="218"/>
      <c r="VAW2198" s="218"/>
      <c r="VAX2198" s="218"/>
      <c r="VAY2198" s="218"/>
      <c r="VAZ2198" s="218"/>
      <c r="VBA2198" s="218"/>
      <c r="VBB2198" s="218"/>
      <c r="VBC2198" s="218"/>
      <c r="VBD2198" s="218"/>
      <c r="VBE2198" s="218"/>
      <c r="VBF2198" s="218"/>
      <c r="VBG2198" s="218"/>
      <c r="VBH2198" s="218"/>
      <c r="VBI2198" s="218"/>
      <c r="VBJ2198" s="218"/>
      <c r="VBK2198" s="218"/>
      <c r="VBL2198" s="218"/>
      <c r="VBM2198" s="218"/>
      <c r="VBN2198" s="218"/>
      <c r="VBO2198" s="218"/>
      <c r="VBP2198" s="218"/>
      <c r="VBQ2198" s="218"/>
      <c r="VBR2198" s="218"/>
      <c r="VBS2198" s="218"/>
      <c r="VBT2198" s="218"/>
      <c r="VBU2198" s="218"/>
      <c r="VBV2198" s="218"/>
      <c r="VBW2198" s="218"/>
      <c r="VBX2198" s="218"/>
      <c r="VBY2198" s="218"/>
      <c r="VBZ2198" s="218"/>
      <c r="VCA2198" s="218"/>
      <c r="VCB2198" s="218"/>
      <c r="VCC2198" s="218"/>
      <c r="VCD2198" s="218"/>
      <c r="VCE2198" s="218"/>
      <c r="VCF2198" s="218"/>
      <c r="VCG2198" s="218"/>
      <c r="VCH2198" s="218"/>
      <c r="VCI2198" s="218"/>
      <c r="VCJ2198" s="218"/>
      <c r="VCK2198" s="218"/>
      <c r="VCL2198" s="218"/>
      <c r="VCM2198" s="218"/>
      <c r="VCN2198" s="218"/>
      <c r="VCO2198" s="218"/>
      <c r="VCP2198" s="218"/>
      <c r="VCQ2198" s="218"/>
      <c r="VCR2198" s="218"/>
      <c r="VCS2198" s="218"/>
      <c r="VCT2198" s="218"/>
      <c r="VCU2198" s="218"/>
      <c r="VCV2198" s="218"/>
      <c r="VCW2198" s="218"/>
      <c r="VCX2198" s="218"/>
      <c r="VCY2198" s="218"/>
      <c r="VCZ2198" s="218"/>
      <c r="VDA2198" s="218"/>
      <c r="VDB2198" s="218"/>
      <c r="VDC2198" s="218"/>
      <c r="VDD2198" s="218"/>
      <c r="VDE2198" s="218"/>
      <c r="VDF2198" s="218"/>
      <c r="VDG2198" s="218"/>
      <c r="VDH2198" s="218"/>
      <c r="VDI2198" s="218"/>
      <c r="VDJ2198" s="218"/>
      <c r="VDK2198" s="218"/>
      <c r="VDL2198" s="218"/>
      <c r="VDM2198" s="218"/>
      <c r="VDN2198" s="218"/>
      <c r="VDO2198" s="218"/>
      <c r="VDP2198" s="218"/>
      <c r="VDQ2198" s="218"/>
      <c r="VDR2198" s="218"/>
      <c r="VDS2198" s="218"/>
      <c r="VDT2198" s="218"/>
      <c r="VDU2198" s="218"/>
      <c r="VDV2198" s="218"/>
      <c r="VDW2198" s="218"/>
      <c r="VDX2198" s="218"/>
      <c r="VDY2198" s="218"/>
      <c r="VDZ2198" s="218"/>
      <c r="VEA2198" s="218"/>
      <c r="VEB2198" s="218"/>
      <c r="VEC2198" s="218"/>
      <c r="VED2198" s="218"/>
      <c r="VEE2198" s="218"/>
      <c r="VEF2198" s="218"/>
      <c r="VEG2198" s="218"/>
      <c r="VEH2198" s="218"/>
      <c r="VEI2198" s="218"/>
      <c r="VEJ2198" s="218"/>
      <c r="VEK2198" s="218"/>
      <c r="VEL2198" s="218"/>
      <c r="VEM2198" s="218"/>
      <c r="VEN2198" s="218"/>
      <c r="VEO2198" s="218"/>
      <c r="VEP2198" s="218"/>
      <c r="VEQ2198" s="218"/>
      <c r="VER2198" s="218"/>
      <c r="VES2198" s="218"/>
      <c r="VET2198" s="218"/>
      <c r="VEU2198" s="218"/>
      <c r="VEV2198" s="218"/>
      <c r="VEW2198" s="218"/>
      <c r="VEX2198" s="218"/>
      <c r="VEY2198" s="218"/>
      <c r="VEZ2198" s="218"/>
      <c r="VFA2198" s="218"/>
      <c r="VFB2198" s="218"/>
      <c r="VFC2198" s="218"/>
      <c r="VFD2198" s="218"/>
      <c r="VFE2198" s="218"/>
      <c r="VFF2198" s="218"/>
      <c r="VFG2198" s="218"/>
      <c r="VFH2198" s="218"/>
      <c r="VFI2198" s="218"/>
      <c r="VFJ2198" s="218"/>
      <c r="VFK2198" s="218"/>
      <c r="VFL2198" s="218"/>
      <c r="VFM2198" s="218"/>
      <c r="VFN2198" s="218"/>
      <c r="VFO2198" s="218"/>
      <c r="VFP2198" s="218"/>
      <c r="VFQ2198" s="218"/>
      <c r="VFR2198" s="218"/>
      <c r="VFS2198" s="218"/>
      <c r="VFT2198" s="218"/>
      <c r="VFU2198" s="218"/>
      <c r="VFV2198" s="218"/>
      <c r="VFW2198" s="218"/>
      <c r="VFX2198" s="218"/>
      <c r="VFY2198" s="218"/>
      <c r="VFZ2198" s="218"/>
      <c r="VGA2198" s="218"/>
      <c r="VGB2198" s="218"/>
      <c r="VGC2198" s="218"/>
      <c r="VGD2198" s="218"/>
      <c r="VGE2198" s="218"/>
      <c r="VGF2198" s="218"/>
      <c r="VGG2198" s="218"/>
      <c r="VGH2198" s="218"/>
      <c r="VGI2198" s="218"/>
      <c r="VGJ2198" s="218"/>
      <c r="VGK2198" s="218"/>
      <c r="VGL2198" s="218"/>
      <c r="VGM2198" s="218"/>
      <c r="VGN2198" s="218"/>
      <c r="VGO2198" s="218"/>
      <c r="VGP2198" s="218"/>
      <c r="VGQ2198" s="218"/>
      <c r="VGR2198" s="218"/>
      <c r="VGS2198" s="218"/>
      <c r="VGT2198" s="218"/>
      <c r="VGU2198" s="218"/>
      <c r="VGV2198" s="218"/>
      <c r="VGW2198" s="218"/>
      <c r="VGX2198" s="218"/>
      <c r="VGY2198" s="218"/>
      <c r="VGZ2198" s="218"/>
      <c r="VHA2198" s="218"/>
      <c r="VHB2198" s="218"/>
      <c r="VHC2198" s="218"/>
      <c r="VHD2198" s="218"/>
      <c r="VHE2198" s="218"/>
      <c r="VHF2198" s="218"/>
      <c r="VHG2198" s="218"/>
      <c r="VHH2198" s="218"/>
      <c r="VHI2198" s="218"/>
      <c r="VHJ2198" s="218"/>
      <c r="VHK2198" s="218"/>
      <c r="VHL2198" s="218"/>
      <c r="VHM2198" s="218"/>
      <c r="VHN2198" s="218"/>
      <c r="VHO2198" s="218"/>
      <c r="VHP2198" s="218"/>
      <c r="VHQ2198" s="218"/>
      <c r="VHR2198" s="218"/>
      <c r="VHS2198" s="218"/>
      <c r="VHT2198" s="218"/>
      <c r="VHU2198" s="218"/>
      <c r="VHV2198" s="218"/>
      <c r="VHW2198" s="218"/>
      <c r="VHX2198" s="218"/>
      <c r="VHY2198" s="218"/>
      <c r="VHZ2198" s="218"/>
      <c r="VIA2198" s="218"/>
      <c r="VIB2198" s="218"/>
      <c r="VIC2198" s="218"/>
      <c r="VID2198" s="218"/>
      <c r="VIE2198" s="218"/>
      <c r="VIF2198" s="218"/>
      <c r="VIG2198" s="218"/>
      <c r="VIH2198" s="218"/>
      <c r="VII2198" s="218"/>
      <c r="VIJ2198" s="218"/>
      <c r="VIK2198" s="218"/>
      <c r="VIL2198" s="218"/>
      <c r="VIM2198" s="218"/>
      <c r="VIN2198" s="218"/>
      <c r="VIO2198" s="218"/>
      <c r="VIP2198" s="218"/>
      <c r="VIQ2198" s="218"/>
      <c r="VIR2198" s="218"/>
      <c r="VIS2198" s="218"/>
      <c r="VIT2198" s="218"/>
      <c r="VIU2198" s="218"/>
      <c r="VIV2198" s="218"/>
      <c r="VIW2198" s="218"/>
      <c r="VIX2198" s="218"/>
      <c r="VIY2198" s="218"/>
      <c r="VIZ2198" s="218"/>
      <c r="VJA2198" s="218"/>
      <c r="VJB2198" s="218"/>
      <c r="VJC2198" s="218"/>
      <c r="VJD2198" s="218"/>
      <c r="VJE2198" s="218"/>
      <c r="VJF2198" s="218"/>
      <c r="VJG2198" s="218"/>
      <c r="VJH2198" s="218"/>
      <c r="VJI2198" s="218"/>
      <c r="VJJ2198" s="218"/>
      <c r="VJK2198" s="218"/>
      <c r="VJL2198" s="218"/>
      <c r="VJM2198" s="218"/>
      <c r="VJN2198" s="218"/>
      <c r="VJO2198" s="218"/>
      <c r="VJP2198" s="218"/>
      <c r="VJQ2198" s="218"/>
      <c r="VJR2198" s="218"/>
      <c r="VJS2198" s="218"/>
      <c r="VJT2198" s="218"/>
      <c r="VJU2198" s="218"/>
      <c r="VJV2198" s="218"/>
      <c r="VJW2198" s="218"/>
      <c r="VJX2198" s="218"/>
      <c r="VJY2198" s="218"/>
      <c r="VJZ2198" s="218"/>
      <c r="VKA2198" s="218"/>
      <c r="VKB2198" s="218"/>
      <c r="VKC2198" s="218"/>
      <c r="VKD2198" s="218"/>
      <c r="VKE2198" s="218"/>
      <c r="VKF2198" s="218"/>
      <c r="VKG2198" s="218"/>
      <c r="VKH2198" s="218"/>
      <c r="VKI2198" s="218"/>
      <c r="VKJ2198" s="218"/>
      <c r="VKK2198" s="218"/>
      <c r="VKL2198" s="218"/>
      <c r="VKM2198" s="218"/>
      <c r="VKN2198" s="218"/>
      <c r="VKO2198" s="218"/>
      <c r="VKP2198" s="218"/>
      <c r="VKQ2198" s="218"/>
      <c r="VKR2198" s="218"/>
      <c r="VKS2198" s="218"/>
      <c r="VKT2198" s="218"/>
      <c r="VKU2198" s="218"/>
      <c r="VKV2198" s="218"/>
      <c r="VKW2198" s="218"/>
      <c r="VKX2198" s="218"/>
      <c r="VKY2198" s="218"/>
      <c r="VKZ2198" s="218"/>
      <c r="VLA2198" s="218"/>
      <c r="VLB2198" s="218"/>
      <c r="VLC2198" s="218"/>
      <c r="VLD2198" s="218"/>
      <c r="VLE2198" s="218"/>
      <c r="VLF2198" s="218"/>
      <c r="VLG2198" s="218"/>
      <c r="VLH2198" s="218"/>
      <c r="VLI2198" s="218"/>
      <c r="VLJ2198" s="218"/>
      <c r="VLK2198" s="218"/>
      <c r="VLL2198" s="218"/>
      <c r="VLM2198" s="218"/>
      <c r="VLN2198" s="218"/>
      <c r="VLO2198" s="218"/>
      <c r="VLP2198" s="218"/>
      <c r="VLQ2198" s="218"/>
      <c r="VLR2198" s="218"/>
      <c r="VLS2198" s="218"/>
      <c r="VLT2198" s="218"/>
      <c r="VLU2198" s="218"/>
      <c r="VLV2198" s="218"/>
      <c r="VLW2198" s="218"/>
      <c r="VLX2198" s="218"/>
      <c r="VLY2198" s="218"/>
      <c r="VLZ2198" s="218"/>
      <c r="VMA2198" s="218"/>
      <c r="VMB2198" s="218"/>
      <c r="VMC2198" s="218"/>
      <c r="VMD2198" s="218"/>
      <c r="VME2198" s="218"/>
      <c r="VMF2198" s="218"/>
      <c r="VMG2198" s="218"/>
      <c r="VMH2198" s="218"/>
      <c r="VMI2198" s="218"/>
      <c r="VMJ2198" s="218"/>
      <c r="VMK2198" s="218"/>
      <c r="VML2198" s="218"/>
      <c r="VMM2198" s="218"/>
      <c r="VMN2198" s="218"/>
      <c r="VMO2198" s="218"/>
      <c r="VMP2198" s="218"/>
      <c r="VMQ2198" s="218"/>
      <c r="VMR2198" s="218"/>
      <c r="VMS2198" s="218"/>
      <c r="VMT2198" s="218"/>
      <c r="VMU2198" s="218"/>
      <c r="VMV2198" s="218"/>
      <c r="VMW2198" s="218"/>
      <c r="VMX2198" s="218"/>
      <c r="VMY2198" s="218"/>
      <c r="VMZ2198" s="218"/>
      <c r="VNA2198" s="218"/>
      <c r="VNB2198" s="218"/>
      <c r="VNC2198" s="218"/>
      <c r="VND2198" s="218"/>
      <c r="VNE2198" s="218"/>
      <c r="VNF2198" s="218"/>
      <c r="VNG2198" s="218"/>
      <c r="VNH2198" s="218"/>
      <c r="VNI2198" s="218"/>
      <c r="VNJ2198" s="218"/>
      <c r="VNK2198" s="218"/>
      <c r="VNL2198" s="218"/>
      <c r="VNM2198" s="218"/>
      <c r="VNN2198" s="218"/>
      <c r="VNO2198" s="218"/>
      <c r="VNP2198" s="218"/>
      <c r="VNQ2198" s="218"/>
      <c r="VNR2198" s="218"/>
      <c r="VNS2198" s="218"/>
      <c r="VNT2198" s="218"/>
      <c r="VNU2198" s="218"/>
      <c r="VNV2198" s="218"/>
      <c r="VNW2198" s="218"/>
      <c r="VNX2198" s="218"/>
      <c r="VNY2198" s="218"/>
      <c r="VNZ2198" s="218"/>
      <c r="VOA2198" s="218"/>
      <c r="VOB2198" s="218"/>
      <c r="VOC2198" s="218"/>
      <c r="VOD2198" s="218"/>
      <c r="VOE2198" s="218"/>
      <c r="VOF2198" s="218"/>
      <c r="VOG2198" s="218"/>
      <c r="VOH2198" s="218"/>
      <c r="VOI2198" s="218"/>
      <c r="VOJ2198" s="218"/>
      <c r="VOK2198" s="218"/>
      <c r="VOL2198" s="218"/>
      <c r="VOM2198" s="218"/>
      <c r="VON2198" s="218"/>
      <c r="VOO2198" s="218"/>
      <c r="VOP2198" s="218"/>
      <c r="VOQ2198" s="218"/>
      <c r="VOR2198" s="218"/>
      <c r="VOS2198" s="218"/>
      <c r="VOT2198" s="218"/>
      <c r="VOU2198" s="218"/>
      <c r="VOV2198" s="218"/>
      <c r="VOW2198" s="218"/>
      <c r="VOX2198" s="218"/>
      <c r="VOY2198" s="218"/>
      <c r="VOZ2198" s="218"/>
      <c r="VPA2198" s="218"/>
      <c r="VPB2198" s="218"/>
      <c r="VPC2198" s="218"/>
      <c r="VPD2198" s="218"/>
      <c r="VPE2198" s="218"/>
      <c r="VPF2198" s="218"/>
      <c r="VPG2198" s="218"/>
      <c r="VPH2198" s="218"/>
      <c r="VPI2198" s="218"/>
      <c r="VPJ2198" s="218"/>
      <c r="VPK2198" s="218"/>
      <c r="VPL2198" s="218"/>
      <c r="VPM2198" s="218"/>
      <c r="VPN2198" s="218"/>
      <c r="VPO2198" s="218"/>
      <c r="VPP2198" s="218"/>
      <c r="VPQ2198" s="218"/>
      <c r="VPR2198" s="218"/>
      <c r="VPS2198" s="218"/>
      <c r="VPT2198" s="218"/>
      <c r="VPU2198" s="218"/>
      <c r="VPV2198" s="218"/>
      <c r="VPW2198" s="218"/>
      <c r="VPX2198" s="218"/>
      <c r="VPY2198" s="218"/>
      <c r="VPZ2198" s="218"/>
      <c r="VQA2198" s="218"/>
      <c r="VQB2198" s="218"/>
      <c r="VQC2198" s="218"/>
      <c r="VQD2198" s="218"/>
      <c r="VQE2198" s="218"/>
      <c r="VQF2198" s="218"/>
      <c r="VQG2198" s="218"/>
      <c r="VQH2198" s="218"/>
      <c r="VQI2198" s="218"/>
      <c r="VQJ2198" s="218"/>
      <c r="VQK2198" s="218"/>
      <c r="VQL2198" s="218"/>
      <c r="VQM2198" s="218"/>
      <c r="VQN2198" s="218"/>
      <c r="VQO2198" s="218"/>
      <c r="VQP2198" s="218"/>
      <c r="VQQ2198" s="218"/>
      <c r="VQR2198" s="218"/>
      <c r="VQS2198" s="218"/>
      <c r="VQT2198" s="218"/>
      <c r="VQU2198" s="218"/>
      <c r="VQV2198" s="218"/>
      <c r="VQW2198" s="218"/>
      <c r="VQX2198" s="218"/>
      <c r="VQY2198" s="218"/>
      <c r="VQZ2198" s="218"/>
      <c r="VRA2198" s="218"/>
      <c r="VRB2198" s="218"/>
      <c r="VRC2198" s="218"/>
      <c r="VRD2198" s="218"/>
      <c r="VRE2198" s="218"/>
      <c r="VRF2198" s="218"/>
      <c r="VRG2198" s="218"/>
      <c r="VRH2198" s="218"/>
      <c r="VRI2198" s="218"/>
      <c r="VRJ2198" s="218"/>
      <c r="VRK2198" s="218"/>
      <c r="VRL2198" s="218"/>
      <c r="VRM2198" s="218"/>
      <c r="VRN2198" s="218"/>
      <c r="VRO2198" s="218"/>
      <c r="VRP2198" s="218"/>
      <c r="VRQ2198" s="218"/>
      <c r="VRR2198" s="218"/>
      <c r="VRS2198" s="218"/>
      <c r="VRT2198" s="218"/>
      <c r="VRU2198" s="218"/>
      <c r="VRV2198" s="218"/>
      <c r="VRW2198" s="218"/>
      <c r="VRX2198" s="218"/>
      <c r="VRY2198" s="218"/>
      <c r="VRZ2198" s="218"/>
      <c r="VSA2198" s="218"/>
      <c r="VSB2198" s="218"/>
      <c r="VSC2198" s="218"/>
      <c r="VSD2198" s="218"/>
      <c r="VSE2198" s="218"/>
      <c r="VSF2198" s="218"/>
      <c r="VSG2198" s="218"/>
      <c r="VSH2198" s="218"/>
      <c r="VSI2198" s="218"/>
      <c r="VSJ2198" s="218"/>
      <c r="VSK2198" s="218"/>
      <c r="VSL2198" s="218"/>
      <c r="VSM2198" s="218"/>
      <c r="VSN2198" s="218"/>
      <c r="VSO2198" s="218"/>
      <c r="VSP2198" s="218"/>
      <c r="VSQ2198" s="218"/>
      <c r="VSR2198" s="218"/>
      <c r="VSS2198" s="218"/>
      <c r="VST2198" s="218"/>
      <c r="VSU2198" s="218"/>
      <c r="VSV2198" s="218"/>
      <c r="VSW2198" s="218"/>
      <c r="VSX2198" s="218"/>
      <c r="VSY2198" s="218"/>
      <c r="VSZ2198" s="218"/>
      <c r="VTA2198" s="218"/>
      <c r="VTB2198" s="218"/>
      <c r="VTC2198" s="218"/>
      <c r="VTD2198" s="218"/>
      <c r="VTE2198" s="218"/>
      <c r="VTF2198" s="218"/>
      <c r="VTG2198" s="218"/>
      <c r="VTH2198" s="218"/>
      <c r="VTI2198" s="218"/>
      <c r="VTJ2198" s="218"/>
      <c r="VTK2198" s="218"/>
      <c r="VTL2198" s="218"/>
      <c r="VTM2198" s="218"/>
      <c r="VTN2198" s="218"/>
      <c r="VTO2198" s="218"/>
      <c r="VTP2198" s="218"/>
      <c r="VTQ2198" s="218"/>
      <c r="VTR2198" s="218"/>
      <c r="VTS2198" s="218"/>
      <c r="VTT2198" s="218"/>
      <c r="VTU2198" s="218"/>
      <c r="VTV2198" s="218"/>
      <c r="VTW2198" s="218"/>
      <c r="VTX2198" s="218"/>
      <c r="VTY2198" s="218"/>
      <c r="VTZ2198" s="218"/>
      <c r="VUA2198" s="218"/>
      <c r="VUB2198" s="218"/>
      <c r="VUC2198" s="218"/>
      <c r="VUD2198" s="218"/>
      <c r="VUE2198" s="218"/>
      <c r="VUF2198" s="218"/>
      <c r="VUG2198" s="218"/>
      <c r="VUH2198" s="218"/>
      <c r="VUI2198" s="218"/>
      <c r="VUJ2198" s="218"/>
      <c r="VUK2198" s="218"/>
      <c r="VUL2198" s="218"/>
      <c r="VUM2198" s="218"/>
      <c r="VUN2198" s="218"/>
      <c r="VUO2198" s="218"/>
      <c r="VUP2198" s="218"/>
      <c r="VUQ2198" s="218"/>
      <c r="VUR2198" s="218"/>
      <c r="VUS2198" s="218"/>
      <c r="VUT2198" s="218"/>
      <c r="VUU2198" s="218"/>
      <c r="VUV2198" s="218"/>
      <c r="VUW2198" s="218"/>
      <c r="VUX2198" s="218"/>
      <c r="VUY2198" s="218"/>
      <c r="VUZ2198" s="218"/>
      <c r="VVA2198" s="218"/>
      <c r="VVB2198" s="218"/>
      <c r="VVC2198" s="218"/>
      <c r="VVD2198" s="218"/>
      <c r="VVE2198" s="218"/>
      <c r="VVF2198" s="218"/>
      <c r="VVG2198" s="218"/>
      <c r="VVH2198" s="218"/>
      <c r="VVI2198" s="218"/>
      <c r="VVJ2198" s="218"/>
      <c r="VVK2198" s="218"/>
      <c r="VVL2198" s="218"/>
      <c r="VVM2198" s="218"/>
      <c r="VVN2198" s="218"/>
      <c r="VVO2198" s="218"/>
      <c r="VVP2198" s="218"/>
      <c r="VVQ2198" s="218"/>
      <c r="VVR2198" s="218"/>
      <c r="VVS2198" s="218"/>
      <c r="VVT2198" s="218"/>
      <c r="VVU2198" s="218"/>
      <c r="VVV2198" s="218"/>
      <c r="VVW2198" s="218"/>
      <c r="VVX2198" s="218"/>
      <c r="VVY2198" s="218"/>
      <c r="VVZ2198" s="218"/>
      <c r="VWA2198" s="218"/>
      <c r="VWB2198" s="218"/>
      <c r="VWC2198" s="218"/>
      <c r="VWD2198" s="218"/>
      <c r="VWE2198" s="218"/>
      <c r="VWF2198" s="218"/>
      <c r="VWG2198" s="218"/>
      <c r="VWH2198" s="218"/>
      <c r="VWI2198" s="218"/>
      <c r="VWJ2198" s="218"/>
      <c r="VWK2198" s="218"/>
      <c r="VWL2198" s="218"/>
      <c r="VWM2198" s="218"/>
      <c r="VWN2198" s="218"/>
      <c r="VWO2198" s="218"/>
      <c r="VWP2198" s="218"/>
      <c r="VWQ2198" s="218"/>
      <c r="VWR2198" s="218"/>
      <c r="VWS2198" s="218"/>
      <c r="VWT2198" s="218"/>
      <c r="VWU2198" s="218"/>
      <c r="VWV2198" s="218"/>
      <c r="VWW2198" s="218"/>
      <c r="VWX2198" s="218"/>
      <c r="VWY2198" s="218"/>
      <c r="VWZ2198" s="218"/>
      <c r="VXA2198" s="218"/>
      <c r="VXB2198" s="218"/>
      <c r="VXC2198" s="218"/>
      <c r="VXD2198" s="218"/>
      <c r="VXE2198" s="218"/>
      <c r="VXF2198" s="218"/>
      <c r="VXG2198" s="218"/>
      <c r="VXH2198" s="218"/>
      <c r="VXI2198" s="218"/>
      <c r="VXJ2198" s="218"/>
      <c r="VXK2198" s="218"/>
      <c r="VXL2198" s="218"/>
      <c r="VXM2198" s="218"/>
      <c r="VXN2198" s="218"/>
      <c r="VXO2198" s="218"/>
      <c r="VXP2198" s="218"/>
      <c r="VXQ2198" s="218"/>
      <c r="VXR2198" s="218"/>
      <c r="VXS2198" s="218"/>
      <c r="VXT2198" s="218"/>
      <c r="VXU2198" s="218"/>
      <c r="VXV2198" s="218"/>
      <c r="VXW2198" s="218"/>
      <c r="VXX2198" s="218"/>
      <c r="VXY2198" s="218"/>
      <c r="VXZ2198" s="218"/>
      <c r="VYA2198" s="218"/>
      <c r="VYB2198" s="218"/>
      <c r="VYC2198" s="218"/>
      <c r="VYD2198" s="218"/>
      <c r="VYE2198" s="218"/>
      <c r="VYF2198" s="218"/>
      <c r="VYG2198" s="218"/>
      <c r="VYH2198" s="218"/>
      <c r="VYI2198" s="218"/>
      <c r="VYJ2198" s="218"/>
      <c r="VYK2198" s="218"/>
      <c r="VYL2198" s="218"/>
      <c r="VYM2198" s="218"/>
      <c r="VYN2198" s="218"/>
      <c r="VYO2198" s="218"/>
      <c r="VYP2198" s="218"/>
      <c r="VYQ2198" s="218"/>
      <c r="VYR2198" s="218"/>
      <c r="VYS2198" s="218"/>
      <c r="VYT2198" s="218"/>
      <c r="VYU2198" s="218"/>
      <c r="VYV2198" s="218"/>
      <c r="VYW2198" s="218"/>
      <c r="VYX2198" s="218"/>
      <c r="VYY2198" s="218"/>
      <c r="VYZ2198" s="218"/>
      <c r="VZA2198" s="218"/>
      <c r="VZB2198" s="218"/>
      <c r="VZC2198" s="218"/>
      <c r="VZD2198" s="218"/>
      <c r="VZE2198" s="218"/>
      <c r="VZF2198" s="218"/>
      <c r="VZG2198" s="218"/>
      <c r="VZH2198" s="218"/>
      <c r="VZI2198" s="218"/>
      <c r="VZJ2198" s="218"/>
      <c r="VZK2198" s="218"/>
      <c r="VZL2198" s="218"/>
      <c r="VZM2198" s="218"/>
      <c r="VZN2198" s="218"/>
      <c r="VZO2198" s="218"/>
      <c r="VZP2198" s="218"/>
      <c r="VZQ2198" s="218"/>
      <c r="VZR2198" s="218"/>
      <c r="VZS2198" s="218"/>
      <c r="VZT2198" s="218"/>
      <c r="VZU2198" s="218"/>
      <c r="VZV2198" s="218"/>
      <c r="VZW2198" s="218"/>
      <c r="VZX2198" s="218"/>
      <c r="VZY2198" s="218"/>
      <c r="VZZ2198" s="218"/>
      <c r="WAA2198" s="218"/>
      <c r="WAB2198" s="218"/>
      <c r="WAC2198" s="218"/>
      <c r="WAD2198" s="218"/>
      <c r="WAE2198" s="218"/>
      <c r="WAF2198" s="218"/>
      <c r="WAG2198" s="218"/>
      <c r="WAH2198" s="218"/>
      <c r="WAI2198" s="218"/>
      <c r="WAJ2198" s="218"/>
      <c r="WAK2198" s="218"/>
      <c r="WAL2198" s="218"/>
      <c r="WAM2198" s="218"/>
      <c r="WAN2198" s="218"/>
      <c r="WAO2198" s="218"/>
      <c r="WAP2198" s="218"/>
      <c r="WAQ2198" s="218"/>
      <c r="WAR2198" s="218"/>
      <c r="WAS2198" s="218"/>
      <c r="WAT2198" s="218"/>
      <c r="WAU2198" s="218"/>
      <c r="WAV2198" s="218"/>
      <c r="WAW2198" s="218"/>
      <c r="WAX2198" s="218"/>
      <c r="WAY2198" s="218"/>
      <c r="WAZ2198" s="218"/>
      <c r="WBA2198" s="218"/>
      <c r="WBB2198" s="218"/>
      <c r="WBC2198" s="218"/>
      <c r="WBD2198" s="218"/>
      <c r="WBE2198" s="218"/>
      <c r="WBF2198" s="218"/>
      <c r="WBG2198" s="218"/>
      <c r="WBH2198" s="218"/>
      <c r="WBI2198" s="218"/>
      <c r="WBJ2198" s="218"/>
      <c r="WBK2198" s="218"/>
      <c r="WBL2198" s="218"/>
      <c r="WBM2198" s="218"/>
      <c r="WBN2198" s="218"/>
      <c r="WBO2198" s="218"/>
      <c r="WBP2198" s="218"/>
      <c r="WBQ2198" s="218"/>
      <c r="WBR2198" s="218"/>
      <c r="WBS2198" s="218"/>
      <c r="WBT2198" s="218"/>
      <c r="WBU2198" s="218"/>
      <c r="WBV2198" s="218"/>
      <c r="WBW2198" s="218"/>
      <c r="WBX2198" s="218"/>
      <c r="WBY2198" s="218"/>
      <c r="WBZ2198" s="218"/>
      <c r="WCA2198" s="218"/>
      <c r="WCB2198" s="218"/>
      <c r="WCC2198" s="218"/>
      <c r="WCD2198" s="218"/>
      <c r="WCE2198" s="218"/>
      <c r="WCF2198" s="218"/>
      <c r="WCG2198" s="218"/>
      <c r="WCH2198" s="218"/>
      <c r="WCI2198" s="218"/>
      <c r="WCJ2198" s="218"/>
      <c r="WCK2198" s="218"/>
      <c r="WCL2198" s="218"/>
      <c r="WCM2198" s="218"/>
      <c r="WCN2198" s="218"/>
      <c r="WCO2198" s="218"/>
      <c r="WCP2198" s="218"/>
      <c r="WCQ2198" s="218"/>
      <c r="WCR2198" s="218"/>
      <c r="WCS2198" s="218"/>
      <c r="WCT2198" s="218"/>
      <c r="WCU2198" s="218"/>
      <c r="WCV2198" s="218"/>
      <c r="WCW2198" s="218"/>
      <c r="WCX2198" s="218"/>
      <c r="WCY2198" s="218"/>
      <c r="WCZ2198" s="218"/>
      <c r="WDA2198" s="218"/>
      <c r="WDB2198" s="218"/>
      <c r="WDC2198" s="218"/>
      <c r="WDD2198" s="218"/>
      <c r="WDE2198" s="218"/>
      <c r="WDF2198" s="218"/>
      <c r="WDG2198" s="218"/>
      <c r="WDH2198" s="218"/>
      <c r="WDI2198" s="218"/>
      <c r="WDJ2198" s="218"/>
      <c r="WDK2198" s="218"/>
      <c r="WDL2198" s="218"/>
      <c r="WDM2198" s="218"/>
      <c r="WDN2198" s="218"/>
      <c r="WDO2198" s="218"/>
      <c r="WDP2198" s="218"/>
      <c r="WDQ2198" s="218"/>
      <c r="WDR2198" s="218"/>
      <c r="WDS2198" s="218"/>
      <c r="WDT2198" s="218"/>
      <c r="WDU2198" s="218"/>
      <c r="WDV2198" s="218"/>
      <c r="WDW2198" s="218"/>
      <c r="WDX2198" s="218"/>
      <c r="WDY2198" s="218"/>
      <c r="WDZ2198" s="218"/>
      <c r="WEA2198" s="218"/>
      <c r="WEB2198" s="218"/>
      <c r="WEC2198" s="218"/>
      <c r="WED2198" s="218"/>
      <c r="WEE2198" s="218"/>
      <c r="WEF2198" s="218"/>
      <c r="WEG2198" s="218"/>
      <c r="WEH2198" s="218"/>
      <c r="WEI2198" s="218"/>
      <c r="WEJ2198" s="218"/>
      <c r="WEK2198" s="218"/>
      <c r="WEL2198" s="218"/>
      <c r="WEM2198" s="218"/>
      <c r="WEN2198" s="218"/>
      <c r="WEO2198" s="218"/>
      <c r="WEP2198" s="218"/>
      <c r="WEQ2198" s="218"/>
      <c r="WER2198" s="218"/>
      <c r="WES2198" s="218"/>
      <c r="WET2198" s="218"/>
      <c r="WEU2198" s="218"/>
      <c r="WEV2198" s="218"/>
      <c r="WEW2198" s="218"/>
      <c r="WEX2198" s="218"/>
      <c r="WEY2198" s="218"/>
      <c r="WEZ2198" s="218"/>
      <c r="WFA2198" s="218"/>
      <c r="WFB2198" s="218"/>
      <c r="WFC2198" s="218"/>
      <c r="WFD2198" s="218"/>
      <c r="WFE2198" s="218"/>
      <c r="WFF2198" s="218"/>
      <c r="WFG2198" s="218"/>
      <c r="WFH2198" s="218"/>
      <c r="WFI2198" s="218"/>
      <c r="WFJ2198" s="218"/>
      <c r="WFK2198" s="218"/>
      <c r="WFL2198" s="218"/>
      <c r="WFM2198" s="218"/>
      <c r="WFN2198" s="218"/>
      <c r="WFO2198" s="218"/>
      <c r="WFP2198" s="218"/>
      <c r="WFQ2198" s="218"/>
      <c r="WFR2198" s="218"/>
      <c r="WFS2198" s="218"/>
      <c r="WFT2198" s="218"/>
      <c r="WFU2198" s="218"/>
      <c r="WFV2198" s="218"/>
      <c r="WFW2198" s="218"/>
      <c r="WFX2198" s="218"/>
      <c r="WFY2198" s="218"/>
      <c r="WFZ2198" s="218"/>
      <c r="WGA2198" s="218"/>
      <c r="WGB2198" s="218"/>
      <c r="WGC2198" s="218"/>
      <c r="WGD2198" s="218"/>
      <c r="WGE2198" s="218"/>
      <c r="WGF2198" s="218"/>
      <c r="WGG2198" s="218"/>
      <c r="WGH2198" s="218"/>
      <c r="WGI2198" s="218"/>
      <c r="WGJ2198" s="218"/>
      <c r="WGK2198" s="218"/>
      <c r="WGL2198" s="218"/>
      <c r="WGM2198" s="218"/>
      <c r="WGN2198" s="218"/>
      <c r="WGO2198" s="218"/>
      <c r="WGP2198" s="218"/>
      <c r="WGQ2198" s="218"/>
      <c r="WGR2198" s="218"/>
      <c r="WGS2198" s="218"/>
      <c r="WGT2198" s="218"/>
      <c r="WGU2198" s="218"/>
      <c r="WGV2198" s="218"/>
      <c r="WGW2198" s="218"/>
      <c r="WGX2198" s="218"/>
      <c r="WGY2198" s="218"/>
      <c r="WGZ2198" s="218"/>
      <c r="WHA2198" s="218"/>
      <c r="WHB2198" s="218"/>
      <c r="WHC2198" s="218"/>
      <c r="WHD2198" s="218"/>
      <c r="WHE2198" s="218"/>
      <c r="WHF2198" s="218"/>
      <c r="WHG2198" s="218"/>
      <c r="WHH2198" s="218"/>
      <c r="WHI2198" s="218"/>
      <c r="WHJ2198" s="218"/>
      <c r="WHK2198" s="218"/>
      <c r="WHL2198" s="218"/>
      <c r="WHM2198" s="218"/>
      <c r="WHN2198" s="218"/>
      <c r="WHO2198" s="218"/>
      <c r="WHP2198" s="218"/>
      <c r="WHQ2198" s="218"/>
      <c r="WHR2198" s="218"/>
      <c r="WHS2198" s="218"/>
      <c r="WHT2198" s="218"/>
      <c r="WHU2198" s="218"/>
      <c r="WHV2198" s="218"/>
      <c r="WHW2198" s="218"/>
      <c r="WHX2198" s="218"/>
      <c r="WHY2198" s="218"/>
      <c r="WHZ2198" s="218"/>
      <c r="WIA2198" s="218"/>
      <c r="WIB2198" s="218"/>
      <c r="WIC2198" s="218"/>
      <c r="WID2198" s="218"/>
      <c r="WIE2198" s="218"/>
      <c r="WIF2198" s="218"/>
      <c r="WIG2198" s="218"/>
      <c r="WIH2198" s="218"/>
      <c r="WII2198" s="218"/>
      <c r="WIJ2198" s="218"/>
      <c r="WIK2198" s="218"/>
      <c r="WIL2198" s="218"/>
      <c r="WIM2198" s="218"/>
      <c r="WIN2198" s="218"/>
      <c r="WIO2198" s="218"/>
      <c r="WIP2198" s="218"/>
      <c r="WIQ2198" s="218"/>
      <c r="WIR2198" s="218"/>
      <c r="WIS2198" s="218"/>
      <c r="WIT2198" s="218"/>
      <c r="WIU2198" s="218"/>
      <c r="WIV2198" s="218"/>
      <c r="WIW2198" s="218"/>
      <c r="WIX2198" s="218"/>
      <c r="WIY2198" s="218"/>
      <c r="WIZ2198" s="218"/>
      <c r="WJA2198" s="218"/>
      <c r="WJB2198" s="218"/>
      <c r="WJC2198" s="218"/>
      <c r="WJD2198" s="218"/>
      <c r="WJE2198" s="218"/>
      <c r="WJF2198" s="218"/>
      <c r="WJG2198" s="218"/>
      <c r="WJH2198" s="218"/>
      <c r="WJI2198" s="218"/>
      <c r="WJJ2198" s="218"/>
      <c r="WJK2198" s="218"/>
      <c r="WJL2198" s="218"/>
      <c r="WJM2198" s="218"/>
      <c r="WJN2198" s="218"/>
      <c r="WJO2198" s="218"/>
      <c r="WJP2198" s="218"/>
      <c r="WJQ2198" s="218"/>
      <c r="WJR2198" s="218"/>
      <c r="WJS2198" s="218"/>
      <c r="WJT2198" s="218"/>
      <c r="WJU2198" s="218"/>
      <c r="WJV2198" s="218"/>
      <c r="WJW2198" s="218"/>
      <c r="WJX2198" s="218"/>
      <c r="WJY2198" s="218"/>
      <c r="WJZ2198" s="218"/>
      <c r="WKA2198" s="218"/>
      <c r="WKB2198" s="218"/>
      <c r="WKC2198" s="218"/>
      <c r="WKD2198" s="218"/>
      <c r="WKE2198" s="218"/>
      <c r="WKF2198" s="218"/>
      <c r="WKG2198" s="218"/>
      <c r="WKH2198" s="218"/>
      <c r="WKI2198" s="218"/>
      <c r="WKJ2198" s="218"/>
      <c r="WKK2198" s="218"/>
      <c r="WKL2198" s="218"/>
      <c r="WKM2198" s="218"/>
      <c r="WKN2198" s="218"/>
      <c r="WKO2198" s="218"/>
      <c r="WKP2198" s="218"/>
      <c r="WKQ2198" s="218"/>
      <c r="WKR2198" s="218"/>
      <c r="WKS2198" s="218"/>
      <c r="WKT2198" s="218"/>
      <c r="WKU2198" s="218"/>
      <c r="WKV2198" s="218"/>
      <c r="WKW2198" s="218"/>
      <c r="WKX2198" s="218"/>
      <c r="WKY2198" s="218"/>
      <c r="WKZ2198" s="218"/>
      <c r="WLA2198" s="218"/>
      <c r="WLB2198" s="218"/>
      <c r="WLC2198" s="218"/>
      <c r="WLD2198" s="218"/>
      <c r="WLE2198" s="218"/>
      <c r="WLF2198" s="218"/>
      <c r="WLG2198" s="218"/>
      <c r="WLH2198" s="218"/>
      <c r="WLI2198" s="218"/>
      <c r="WLJ2198" s="218"/>
      <c r="WLK2198" s="218"/>
      <c r="WLL2198" s="218"/>
      <c r="WLM2198" s="218"/>
      <c r="WLN2198" s="218"/>
      <c r="WLO2198" s="218"/>
      <c r="WLP2198" s="218"/>
      <c r="WLQ2198" s="218"/>
      <c r="WLR2198" s="218"/>
      <c r="WLS2198" s="218"/>
      <c r="WLT2198" s="218"/>
      <c r="WLU2198" s="218"/>
      <c r="WLV2198" s="218"/>
      <c r="WLW2198" s="218"/>
      <c r="WLX2198" s="218"/>
      <c r="WLY2198" s="218"/>
      <c r="WLZ2198" s="218"/>
      <c r="WMA2198" s="218"/>
      <c r="WMB2198" s="218"/>
      <c r="WMC2198" s="218"/>
      <c r="WMD2198" s="218"/>
      <c r="WME2198" s="218"/>
      <c r="WMF2198" s="218"/>
      <c r="WMG2198" s="218"/>
      <c r="WMH2198" s="218"/>
      <c r="WMI2198" s="218"/>
      <c r="WMJ2198" s="218"/>
      <c r="WMK2198" s="218"/>
      <c r="WML2198" s="218"/>
      <c r="WMM2198" s="218"/>
      <c r="WMN2198" s="218"/>
      <c r="WMO2198" s="218"/>
      <c r="WMP2198" s="218"/>
      <c r="WMQ2198" s="218"/>
      <c r="WMR2198" s="218"/>
      <c r="WMS2198" s="218"/>
      <c r="WMT2198" s="218"/>
      <c r="WMU2198" s="218"/>
      <c r="WMV2198" s="218"/>
      <c r="WMW2198" s="218"/>
      <c r="WMX2198" s="218"/>
      <c r="WMY2198" s="218"/>
      <c r="WMZ2198" s="218"/>
      <c r="WNA2198" s="218"/>
      <c r="WNB2198" s="218"/>
      <c r="WNC2198" s="218"/>
      <c r="WND2198" s="218"/>
      <c r="WNE2198" s="218"/>
      <c r="WNF2198" s="218"/>
      <c r="WNG2198" s="218"/>
      <c r="WNH2198" s="218"/>
      <c r="WNI2198" s="218"/>
      <c r="WNJ2198" s="218"/>
      <c r="WNK2198" s="218"/>
      <c r="WNL2198" s="218"/>
      <c r="WNM2198" s="218"/>
      <c r="WNN2198" s="218"/>
      <c r="WNO2198" s="218"/>
      <c r="WNP2198" s="218"/>
      <c r="WNQ2198" s="218"/>
      <c r="WNR2198" s="218"/>
      <c r="WNS2198" s="218"/>
      <c r="WNT2198" s="218"/>
      <c r="WNU2198" s="218"/>
      <c r="WNV2198" s="218"/>
      <c r="WNW2198" s="218"/>
      <c r="WNX2198" s="218"/>
      <c r="WNY2198" s="218"/>
      <c r="WNZ2198" s="218"/>
      <c r="WOA2198" s="218"/>
      <c r="WOB2198" s="218"/>
      <c r="WOC2198" s="218"/>
      <c r="WOD2198" s="218"/>
      <c r="WOE2198" s="218"/>
      <c r="WOF2198" s="218"/>
      <c r="WOG2198" s="218"/>
      <c r="WOH2198" s="218"/>
      <c r="WOI2198" s="218"/>
      <c r="WOJ2198" s="218"/>
      <c r="WOK2198" s="218"/>
      <c r="WOL2198" s="218"/>
      <c r="WOM2198" s="218"/>
      <c r="WON2198" s="218"/>
      <c r="WOO2198" s="218"/>
      <c r="WOP2198" s="218"/>
      <c r="WOQ2198" s="218"/>
      <c r="WOR2198" s="218"/>
      <c r="WOS2198" s="218"/>
      <c r="WOT2198" s="218"/>
      <c r="WOU2198" s="218"/>
      <c r="WOV2198" s="218"/>
      <c r="WOW2198" s="218"/>
      <c r="WOX2198" s="218"/>
      <c r="WOY2198" s="218"/>
      <c r="WOZ2198" s="218"/>
      <c r="WPA2198" s="218"/>
      <c r="WPB2198" s="218"/>
      <c r="WPC2198" s="218"/>
      <c r="WPD2198" s="218"/>
      <c r="WPE2198" s="218"/>
      <c r="WPF2198" s="218"/>
      <c r="WPG2198" s="218"/>
      <c r="WPH2198" s="218"/>
      <c r="WPI2198" s="218"/>
      <c r="WPJ2198" s="218"/>
      <c r="WPK2198" s="218"/>
      <c r="WPL2198" s="218"/>
      <c r="WPM2198" s="218"/>
      <c r="WPN2198" s="218"/>
      <c r="WPO2198" s="218"/>
      <c r="WPP2198" s="218"/>
      <c r="WPQ2198" s="218"/>
      <c r="WPR2198" s="218"/>
      <c r="WPS2198" s="218"/>
      <c r="WPT2198" s="218"/>
      <c r="WPU2198" s="218"/>
      <c r="WPV2198" s="218"/>
      <c r="WPW2198" s="218"/>
      <c r="WPX2198" s="218"/>
      <c r="WPY2198" s="218"/>
      <c r="WPZ2198" s="218"/>
      <c r="WQA2198" s="218"/>
      <c r="WQB2198" s="218"/>
      <c r="WQC2198" s="218"/>
      <c r="WQD2198" s="218"/>
      <c r="WQE2198" s="218"/>
      <c r="WQF2198" s="218"/>
      <c r="WQG2198" s="218"/>
      <c r="WQH2198" s="218"/>
      <c r="WQI2198" s="218"/>
      <c r="WQJ2198" s="218"/>
      <c r="WQK2198" s="218"/>
      <c r="WQL2198" s="218"/>
      <c r="WQM2198" s="218"/>
      <c r="WQN2198" s="218"/>
      <c r="WQO2198" s="218"/>
      <c r="WQP2198" s="218"/>
      <c r="WQQ2198" s="218"/>
      <c r="WQR2198" s="218"/>
      <c r="WQS2198" s="218"/>
      <c r="WQT2198" s="218"/>
      <c r="WQU2198" s="218"/>
      <c r="WQV2198" s="218"/>
      <c r="WQW2198" s="218"/>
      <c r="WQX2198" s="218"/>
      <c r="WQY2198" s="218"/>
      <c r="WQZ2198" s="218"/>
      <c r="WRA2198" s="218"/>
      <c r="WRB2198" s="218"/>
      <c r="WRC2198" s="218"/>
      <c r="WRD2198" s="218"/>
      <c r="WRE2198" s="218"/>
      <c r="WRF2198" s="218"/>
      <c r="WRG2198" s="218"/>
      <c r="WRH2198" s="218"/>
      <c r="WRI2198" s="218"/>
      <c r="WRJ2198" s="218"/>
      <c r="WRK2198" s="218"/>
      <c r="WRL2198" s="218"/>
      <c r="WRM2198" s="218"/>
      <c r="WRN2198" s="218"/>
      <c r="WRO2198" s="218"/>
      <c r="WRP2198" s="218"/>
      <c r="WRQ2198" s="218"/>
      <c r="WRR2198" s="218"/>
      <c r="WRS2198" s="218"/>
      <c r="WRT2198" s="218"/>
      <c r="WRU2198" s="218"/>
      <c r="WRV2198" s="218"/>
      <c r="WRW2198" s="218"/>
      <c r="WRX2198" s="218"/>
      <c r="WRY2198" s="218"/>
      <c r="WRZ2198" s="218"/>
      <c r="WSA2198" s="218"/>
      <c r="WSB2198" s="218"/>
      <c r="WSC2198" s="218"/>
      <c r="WSD2198" s="218"/>
      <c r="WSE2198" s="218"/>
      <c r="WSF2198" s="218"/>
      <c r="WSG2198" s="218"/>
      <c r="WSH2198" s="218"/>
      <c r="WSI2198" s="218"/>
      <c r="WSJ2198" s="218"/>
      <c r="WSK2198" s="218"/>
      <c r="WSL2198" s="218"/>
      <c r="WSM2198" s="218"/>
      <c r="WSN2198" s="218"/>
      <c r="WSO2198" s="218"/>
      <c r="WSP2198" s="218"/>
      <c r="WSQ2198" s="218"/>
      <c r="WSR2198" s="218"/>
      <c r="WSS2198" s="218"/>
      <c r="WST2198" s="218"/>
      <c r="WSU2198" s="218"/>
      <c r="WSV2198" s="218"/>
      <c r="WSW2198" s="218"/>
      <c r="WSX2198" s="218"/>
      <c r="WSY2198" s="218"/>
      <c r="WSZ2198" s="218"/>
      <c r="WTA2198" s="218"/>
      <c r="WTB2198" s="218"/>
      <c r="WTC2198" s="218"/>
      <c r="WTD2198" s="218"/>
      <c r="WTE2198" s="218"/>
      <c r="WTF2198" s="218"/>
      <c r="WTG2198" s="218"/>
      <c r="WTH2198" s="218"/>
      <c r="WTI2198" s="218"/>
      <c r="WTJ2198" s="218"/>
      <c r="WTK2198" s="218"/>
      <c r="WTL2198" s="218"/>
      <c r="WTM2198" s="218"/>
      <c r="WTN2198" s="218"/>
      <c r="WTO2198" s="218"/>
      <c r="WTP2198" s="218"/>
      <c r="WTQ2198" s="218"/>
      <c r="WTR2198" s="218"/>
      <c r="WTS2198" s="218"/>
      <c r="WTT2198" s="218"/>
      <c r="WTU2198" s="218"/>
      <c r="WTV2198" s="218"/>
      <c r="WTW2198" s="218"/>
      <c r="WTX2198" s="218"/>
      <c r="WTY2198" s="218"/>
      <c r="WTZ2198" s="218"/>
      <c r="WUA2198" s="218"/>
      <c r="WUB2198" s="218"/>
      <c r="WUC2198" s="218"/>
      <c r="WUD2198" s="218"/>
      <c r="WUE2198" s="218"/>
      <c r="WUF2198" s="218"/>
      <c r="WUG2198" s="218"/>
      <c r="WUH2198" s="218"/>
      <c r="WUI2198" s="218"/>
      <c r="WUJ2198" s="218"/>
      <c r="WUK2198" s="218"/>
      <c r="WUL2198" s="218"/>
      <c r="WUM2198" s="218"/>
      <c r="WUN2198" s="218"/>
      <c r="WUO2198" s="218"/>
      <c r="WUP2198" s="218"/>
      <c r="WUQ2198" s="218"/>
      <c r="WUR2198" s="218"/>
      <c r="WUS2198" s="218"/>
      <c r="WUT2198" s="218"/>
      <c r="WUU2198" s="218"/>
      <c r="WUV2198" s="218"/>
      <c r="WUW2198" s="218"/>
      <c r="WUX2198" s="218"/>
      <c r="WUY2198" s="218"/>
      <c r="WUZ2198" s="218"/>
      <c r="WVA2198" s="218"/>
      <c r="WVB2198" s="218"/>
      <c r="WVC2198" s="218"/>
      <c r="WVD2198" s="218"/>
      <c r="WVE2198" s="218"/>
      <c r="WVF2198" s="218"/>
      <c r="WVG2198" s="218"/>
      <c r="WVH2198" s="218"/>
      <c r="WVI2198" s="218"/>
      <c r="WVJ2198" s="218"/>
      <c r="WVK2198" s="218"/>
      <c r="WVL2198" s="218"/>
      <c r="WVM2198" s="218"/>
      <c r="WVN2198" s="218"/>
      <c r="WVO2198" s="218"/>
      <c r="WVP2198" s="218"/>
      <c r="WVQ2198" s="218"/>
      <c r="WVR2198" s="218"/>
      <c r="WVS2198" s="218"/>
      <c r="WVT2198" s="218"/>
      <c r="WVU2198" s="218"/>
      <c r="WVV2198" s="218"/>
      <c r="WVW2198" s="218"/>
      <c r="WVX2198" s="218"/>
      <c r="WVY2198" s="218"/>
      <c r="WVZ2198" s="218"/>
      <c r="WWA2198" s="218"/>
      <c r="WWB2198" s="218"/>
      <c r="WWC2198" s="218"/>
      <c r="WWD2198" s="218"/>
      <c r="WWE2198" s="218"/>
      <c r="WWF2198" s="218"/>
      <c r="WWG2198" s="218"/>
      <c r="WWH2198" s="218"/>
      <c r="WWI2198" s="218"/>
      <c r="WWJ2198" s="218"/>
      <c r="WWK2198" s="218"/>
      <c r="WWL2198" s="218"/>
      <c r="WWM2198" s="218"/>
      <c r="WWN2198" s="218"/>
      <c r="WWO2198" s="218"/>
      <c r="WWP2198" s="218"/>
      <c r="WWQ2198" s="218"/>
      <c r="WWR2198" s="218"/>
      <c r="WWS2198" s="218"/>
      <c r="WWT2198" s="218"/>
      <c r="WWU2198" s="218"/>
      <c r="WWV2198" s="218"/>
      <c r="WWW2198" s="218"/>
      <c r="WWX2198" s="218"/>
      <c r="WWY2198" s="218"/>
      <c r="WWZ2198" s="218"/>
      <c r="WXA2198" s="218"/>
      <c r="WXB2198" s="218"/>
      <c r="WXC2198" s="218"/>
      <c r="WXD2198" s="218"/>
      <c r="WXE2198" s="218"/>
      <c r="WXF2198" s="218"/>
      <c r="WXG2198" s="218"/>
      <c r="WXH2198" s="218"/>
      <c r="WXI2198" s="218"/>
      <c r="WXJ2198" s="218"/>
      <c r="WXK2198" s="218"/>
      <c r="WXL2198" s="218"/>
      <c r="WXM2198" s="218"/>
      <c r="WXN2198" s="218"/>
      <c r="WXO2198" s="218"/>
      <c r="WXP2198" s="218"/>
      <c r="WXQ2198" s="218"/>
      <c r="WXR2198" s="218"/>
      <c r="WXS2198" s="218"/>
      <c r="WXT2198" s="218"/>
      <c r="WXU2198" s="218"/>
      <c r="WXV2198" s="218"/>
      <c r="WXW2198" s="218"/>
      <c r="WXX2198" s="218"/>
      <c r="WXY2198" s="218"/>
      <c r="WXZ2198" s="218"/>
      <c r="WYA2198" s="218"/>
      <c r="WYB2198" s="218"/>
      <c r="WYC2198" s="218"/>
      <c r="WYD2198" s="218"/>
      <c r="WYE2198" s="218"/>
      <c r="WYF2198" s="218"/>
      <c r="WYG2198" s="218"/>
      <c r="WYH2198" s="218"/>
      <c r="WYI2198" s="218"/>
      <c r="WYJ2198" s="218"/>
      <c r="WYK2198" s="218"/>
      <c r="WYL2198" s="218"/>
      <c r="WYM2198" s="218"/>
      <c r="WYN2198" s="218"/>
      <c r="WYO2198" s="218"/>
      <c r="WYP2198" s="218"/>
      <c r="WYQ2198" s="218"/>
      <c r="WYR2198" s="218"/>
      <c r="WYS2198" s="218"/>
      <c r="WYT2198" s="218"/>
      <c r="WYU2198" s="218"/>
      <c r="WYV2198" s="218"/>
      <c r="WYW2198" s="218"/>
      <c r="WYX2198" s="218"/>
      <c r="WYY2198" s="218"/>
      <c r="WYZ2198" s="218"/>
      <c r="WZA2198" s="218"/>
      <c r="WZB2198" s="218"/>
      <c r="WZC2198" s="218"/>
      <c r="WZD2198" s="218"/>
      <c r="WZE2198" s="218"/>
      <c r="WZF2198" s="218"/>
      <c r="WZG2198" s="218"/>
      <c r="WZH2198" s="218"/>
      <c r="WZI2198" s="218"/>
      <c r="WZJ2198" s="218"/>
      <c r="WZK2198" s="218"/>
      <c r="WZL2198" s="218"/>
      <c r="WZM2198" s="218"/>
      <c r="WZN2198" s="218"/>
      <c r="WZO2198" s="218"/>
      <c r="WZP2198" s="218"/>
      <c r="WZQ2198" s="218"/>
      <c r="WZR2198" s="218"/>
      <c r="WZS2198" s="218"/>
      <c r="WZT2198" s="218"/>
      <c r="WZU2198" s="218"/>
      <c r="WZV2198" s="218"/>
      <c r="WZW2198" s="218"/>
      <c r="WZX2198" s="218"/>
      <c r="WZY2198" s="218"/>
      <c r="WZZ2198" s="218"/>
      <c r="XAA2198" s="218"/>
      <c r="XAB2198" s="218"/>
      <c r="XAC2198" s="218"/>
      <c r="XAD2198" s="218"/>
      <c r="XAE2198" s="218"/>
      <c r="XAF2198" s="218"/>
      <c r="XAG2198" s="218"/>
      <c r="XAH2198" s="218"/>
      <c r="XAI2198" s="218"/>
      <c r="XAJ2198" s="218"/>
      <c r="XAK2198" s="218"/>
      <c r="XAL2198" s="218"/>
      <c r="XAM2198" s="218"/>
      <c r="XAN2198" s="218"/>
      <c r="XAO2198" s="218"/>
      <c r="XAP2198" s="218"/>
      <c r="XAQ2198" s="218"/>
      <c r="XAR2198" s="218"/>
      <c r="XAS2198" s="218"/>
      <c r="XAT2198" s="218"/>
      <c r="XAU2198" s="218"/>
      <c r="XAV2198" s="218"/>
      <c r="XAW2198" s="218"/>
      <c r="XAX2198" s="218"/>
      <c r="XAY2198" s="218"/>
      <c r="XAZ2198" s="218"/>
      <c r="XBA2198" s="218"/>
      <c r="XBB2198" s="218"/>
      <c r="XBC2198" s="218"/>
      <c r="XBD2198" s="218"/>
      <c r="XBE2198" s="218"/>
      <c r="XBF2198" s="218"/>
      <c r="XBG2198" s="218"/>
      <c r="XBH2198" s="218"/>
      <c r="XBI2198" s="218"/>
      <c r="XBJ2198" s="218"/>
      <c r="XBK2198" s="218"/>
      <c r="XBL2198" s="218"/>
      <c r="XBM2198" s="218"/>
      <c r="XBN2198" s="218"/>
      <c r="XBO2198" s="218"/>
      <c r="XBP2198" s="218"/>
      <c r="XBQ2198" s="218"/>
      <c r="XBR2198" s="218"/>
      <c r="XBS2198" s="218"/>
      <c r="XBT2198" s="218"/>
      <c r="XBU2198" s="218"/>
      <c r="XBV2198" s="218"/>
      <c r="XBW2198" s="218"/>
      <c r="XBX2198" s="218"/>
      <c r="XBY2198" s="218"/>
      <c r="XBZ2198" s="218"/>
      <c r="XCA2198" s="218"/>
      <c r="XCB2198" s="218"/>
      <c r="XCC2198" s="218"/>
      <c r="XCD2198" s="218"/>
      <c r="XCE2198" s="218"/>
      <c r="XCF2198" s="218"/>
      <c r="XCG2198" s="218"/>
      <c r="XCH2198" s="218"/>
      <c r="XCI2198" s="218"/>
      <c r="XCJ2198" s="218"/>
      <c r="XCK2198" s="218"/>
      <c r="XCL2198" s="218"/>
      <c r="XCM2198" s="218"/>
      <c r="XCN2198" s="218"/>
      <c r="XCO2198" s="218"/>
      <c r="XCP2198" s="218"/>
      <c r="XCQ2198" s="218"/>
      <c r="XCR2198" s="218"/>
      <c r="XCS2198" s="218"/>
      <c r="XCT2198" s="218"/>
      <c r="XCU2198" s="218"/>
      <c r="XCV2198" s="218"/>
      <c r="XCW2198" s="218"/>
      <c r="XCX2198" s="218"/>
      <c r="XCY2198" s="218"/>
      <c r="XCZ2198" s="218"/>
      <c r="XDA2198" s="218"/>
      <c r="XDB2198" s="218"/>
      <c r="XDC2198" s="218"/>
      <c r="XDD2198" s="218"/>
      <c r="XDE2198" s="218"/>
      <c r="XDF2198" s="218"/>
      <c r="XDG2198" s="218"/>
      <c r="XDH2198" s="218"/>
      <c r="XDI2198" s="218"/>
      <c r="XDJ2198" s="218"/>
      <c r="XDK2198" s="218"/>
      <c r="XDL2198" s="218"/>
      <c r="XDM2198" s="218"/>
      <c r="XDN2198" s="218"/>
      <c r="XDO2198" s="218"/>
      <c r="XDP2198" s="218"/>
      <c r="XDQ2198" s="218"/>
      <c r="XDR2198" s="218"/>
      <c r="XDS2198" s="218"/>
      <c r="XDT2198" s="218"/>
      <c r="XDU2198" s="218"/>
      <c r="XDV2198" s="218"/>
      <c r="XDW2198" s="218"/>
      <c r="XDX2198" s="218"/>
      <c r="XDY2198" s="218"/>
      <c r="XDZ2198" s="218"/>
      <c r="XEA2198" s="218"/>
      <c r="XEB2198" s="218"/>
      <c r="XEC2198" s="218"/>
      <c r="XED2198" s="218"/>
      <c r="XEE2198" s="218"/>
      <c r="XEF2198" s="218"/>
      <c r="XEG2198" s="218"/>
      <c r="XEH2198" s="218"/>
      <c r="XEI2198" s="218"/>
      <c r="XEJ2198" s="218"/>
      <c r="XEK2198" s="218"/>
      <c r="XEL2198" s="218"/>
      <c r="XEM2198" s="218"/>
      <c r="XEN2198" s="218"/>
      <c r="XEO2198" s="218"/>
      <c r="XEP2198" s="218"/>
      <c r="XEQ2198" s="218"/>
      <c r="XER2198" s="218"/>
      <c r="XES2198" s="218"/>
      <c r="XET2198" s="218"/>
      <c r="XEU2198" s="218"/>
      <c r="XEV2198" s="218"/>
      <c r="XEW2198" s="218"/>
      <c r="XEX2198" s="218"/>
      <c r="XEY2198" s="218"/>
      <c r="XEZ2198" s="218"/>
      <c r="XFA2198" s="218"/>
      <c r="XFB2198" s="218"/>
      <c r="XFC2198" s="218"/>
      <c r="XFD2198" s="218"/>
    </row>
    <row r="2199" spans="1:16384" s="94" customFormat="1" ht="20.100000000000001" customHeight="1" x14ac:dyDescent="0.25">
      <c r="A2199" s="154"/>
      <c r="B2199" s="60" t="str">
        <f t="shared" si="131"/>
        <v>00.03.27.3.1.1.1.B.456.2024</v>
      </c>
      <c r="C2199" s="20">
        <v>456</v>
      </c>
      <c r="D2199" s="72" t="s">
        <v>1085</v>
      </c>
      <c r="E2199" s="60" t="s">
        <v>1491</v>
      </c>
      <c r="F2199" s="19" t="s">
        <v>893</v>
      </c>
      <c r="G2199" s="197">
        <f t="shared" ref="G2199:G2204" si="132">2550000/7</f>
        <v>364285.71428571426</v>
      </c>
      <c r="H2199" s="269" t="s">
        <v>1117</v>
      </c>
      <c r="I2199" s="73">
        <v>2024</v>
      </c>
      <c r="J2199" s="20" t="s">
        <v>1388</v>
      </c>
      <c r="K2199" s="20" t="s">
        <v>59</v>
      </c>
      <c r="L2199" s="20" t="s">
        <v>59</v>
      </c>
      <c r="M2199" s="60"/>
      <c r="N2199" s="10">
        <v>1</v>
      </c>
      <c r="O2199" s="15" t="s">
        <v>947</v>
      </c>
      <c r="P2199" s="28" t="s">
        <v>703</v>
      </c>
      <c r="Q2199" s="73"/>
      <c r="R2199" s="60"/>
      <c r="S2199" s="60"/>
      <c r="T2199" s="218"/>
      <c r="U2199" s="218"/>
      <c r="V2199" s="218"/>
      <c r="W2199" s="218"/>
      <c r="X2199" s="218"/>
      <c r="Y2199" s="218"/>
      <c r="Z2199" s="218"/>
      <c r="AA2199" s="218"/>
      <c r="AB2199" s="218"/>
      <c r="AC2199" s="218"/>
      <c r="AD2199" s="218"/>
      <c r="AE2199" s="218"/>
      <c r="AF2199" s="218"/>
      <c r="AG2199" s="218"/>
      <c r="AH2199" s="218"/>
      <c r="AI2199" s="218"/>
      <c r="AJ2199" s="218"/>
      <c r="AK2199" s="218"/>
      <c r="AL2199" s="218"/>
      <c r="AM2199" s="218"/>
      <c r="AN2199" s="218"/>
      <c r="AO2199" s="218"/>
      <c r="AP2199" s="218"/>
      <c r="AQ2199" s="218"/>
      <c r="AR2199" s="218"/>
      <c r="AS2199" s="218"/>
      <c r="AT2199" s="218"/>
      <c r="AU2199" s="218"/>
      <c r="AV2199" s="218"/>
      <c r="AW2199" s="218"/>
      <c r="AX2199" s="218"/>
      <c r="AY2199" s="218"/>
      <c r="AZ2199" s="218"/>
      <c r="BA2199" s="218"/>
      <c r="BB2199" s="218"/>
      <c r="BC2199" s="218"/>
      <c r="BD2199" s="218"/>
      <c r="BE2199" s="218"/>
      <c r="BF2199" s="218"/>
      <c r="BG2199" s="218"/>
      <c r="BH2199" s="218"/>
      <c r="BI2199" s="218"/>
      <c r="BJ2199" s="218"/>
      <c r="BK2199" s="218"/>
      <c r="BL2199" s="218"/>
      <c r="BM2199" s="218"/>
      <c r="BN2199" s="218"/>
      <c r="BO2199" s="218"/>
      <c r="BP2199" s="218"/>
      <c r="BQ2199" s="218"/>
      <c r="BR2199" s="218"/>
      <c r="BS2199" s="218"/>
      <c r="BT2199" s="218"/>
      <c r="BU2199" s="218"/>
      <c r="BV2199" s="218"/>
      <c r="BW2199" s="218"/>
      <c r="BX2199" s="218"/>
      <c r="BY2199" s="218"/>
      <c r="BZ2199" s="218"/>
      <c r="CA2199" s="218"/>
      <c r="CB2199" s="218"/>
      <c r="CC2199" s="218"/>
      <c r="CD2199" s="218"/>
      <c r="CE2199" s="218"/>
      <c r="CF2199" s="218"/>
      <c r="CG2199" s="218"/>
      <c r="CH2199" s="218"/>
      <c r="CI2199" s="218"/>
      <c r="CJ2199" s="218"/>
      <c r="CK2199" s="218"/>
      <c r="CL2199" s="218"/>
      <c r="CM2199" s="218"/>
      <c r="CN2199" s="218"/>
      <c r="CO2199" s="218"/>
      <c r="CP2199" s="218"/>
      <c r="CQ2199" s="218"/>
      <c r="CR2199" s="218"/>
      <c r="CS2199" s="218"/>
      <c r="CT2199" s="218"/>
      <c r="CU2199" s="218"/>
      <c r="CV2199" s="218"/>
      <c r="CW2199" s="218"/>
      <c r="CX2199" s="218"/>
      <c r="CY2199" s="218"/>
      <c r="CZ2199" s="218"/>
      <c r="DA2199" s="218"/>
      <c r="DB2199" s="218"/>
      <c r="DC2199" s="218"/>
      <c r="DD2199" s="218"/>
      <c r="DE2199" s="218"/>
      <c r="DF2199" s="218"/>
      <c r="DG2199" s="218"/>
      <c r="DH2199" s="218"/>
      <c r="DI2199" s="218"/>
      <c r="DJ2199" s="218"/>
      <c r="DK2199" s="218"/>
      <c r="DL2199" s="218"/>
      <c r="DM2199" s="218"/>
      <c r="DN2199" s="218"/>
      <c r="DO2199" s="218"/>
      <c r="DP2199" s="218"/>
      <c r="DQ2199" s="218"/>
      <c r="DR2199" s="218"/>
      <c r="DS2199" s="218"/>
      <c r="DT2199" s="218"/>
      <c r="DU2199" s="218"/>
      <c r="DV2199" s="218"/>
      <c r="DW2199" s="218"/>
      <c r="DX2199" s="218"/>
      <c r="DY2199" s="218"/>
      <c r="DZ2199" s="218"/>
      <c r="EA2199" s="218"/>
      <c r="EB2199" s="218"/>
      <c r="EC2199" s="218"/>
      <c r="ED2199" s="218"/>
      <c r="EE2199" s="218"/>
      <c r="EF2199" s="218"/>
      <c r="EG2199" s="218"/>
      <c r="EH2199" s="218"/>
      <c r="EI2199" s="218"/>
      <c r="EJ2199" s="218"/>
      <c r="EK2199" s="218"/>
      <c r="EL2199" s="218"/>
      <c r="EM2199" s="218"/>
      <c r="EN2199" s="218"/>
      <c r="EO2199" s="218"/>
      <c r="EP2199" s="218"/>
      <c r="EQ2199" s="218"/>
      <c r="ER2199" s="218"/>
      <c r="ES2199" s="218"/>
      <c r="ET2199" s="218"/>
      <c r="EU2199" s="218"/>
      <c r="EV2199" s="218"/>
      <c r="EW2199" s="218"/>
      <c r="EX2199" s="218"/>
      <c r="EY2199" s="218"/>
      <c r="EZ2199" s="218"/>
      <c r="FA2199" s="218"/>
      <c r="FB2199" s="218"/>
      <c r="FC2199" s="218"/>
      <c r="FD2199" s="218"/>
      <c r="FE2199" s="218"/>
      <c r="FF2199" s="218"/>
      <c r="FG2199" s="218"/>
      <c r="FH2199" s="218"/>
      <c r="FI2199" s="218"/>
      <c r="FJ2199" s="218"/>
      <c r="FK2199" s="218"/>
      <c r="FL2199" s="218"/>
      <c r="FM2199" s="218"/>
      <c r="FN2199" s="218"/>
      <c r="FO2199" s="218"/>
      <c r="FP2199" s="218"/>
      <c r="FQ2199" s="218"/>
      <c r="FR2199" s="218"/>
      <c r="FS2199" s="218"/>
      <c r="FT2199" s="218"/>
      <c r="FU2199" s="218"/>
      <c r="FV2199" s="218"/>
      <c r="FW2199" s="218"/>
      <c r="FX2199" s="218"/>
      <c r="FY2199" s="218"/>
      <c r="FZ2199" s="218"/>
      <c r="GA2199" s="218"/>
      <c r="GB2199" s="218"/>
      <c r="GC2199" s="218"/>
      <c r="GD2199" s="218"/>
      <c r="GE2199" s="218"/>
      <c r="GF2199" s="218"/>
      <c r="GG2199" s="218"/>
      <c r="GH2199" s="218"/>
      <c r="GI2199" s="218"/>
      <c r="GJ2199" s="218"/>
      <c r="GK2199" s="218"/>
      <c r="GL2199" s="218"/>
      <c r="GM2199" s="218"/>
      <c r="GN2199" s="218"/>
      <c r="GO2199" s="218"/>
      <c r="GP2199" s="218"/>
      <c r="GQ2199" s="218"/>
      <c r="GR2199" s="218"/>
      <c r="GS2199" s="218"/>
      <c r="GT2199" s="218"/>
      <c r="GU2199" s="218"/>
      <c r="GV2199" s="218"/>
      <c r="GW2199" s="218"/>
      <c r="GX2199" s="218"/>
      <c r="GY2199" s="218"/>
      <c r="GZ2199" s="218"/>
      <c r="HA2199" s="218"/>
      <c r="HB2199" s="218"/>
      <c r="HC2199" s="218"/>
      <c r="HD2199" s="218"/>
      <c r="HE2199" s="218"/>
      <c r="HF2199" s="218"/>
      <c r="HG2199" s="218"/>
      <c r="HH2199" s="218"/>
      <c r="HI2199" s="218"/>
      <c r="HJ2199" s="218"/>
      <c r="HK2199" s="218"/>
      <c r="HL2199" s="218"/>
      <c r="HM2199" s="218"/>
      <c r="HN2199" s="218"/>
      <c r="HO2199" s="218"/>
      <c r="HP2199" s="218"/>
      <c r="HQ2199" s="218"/>
      <c r="HR2199" s="218"/>
      <c r="HS2199" s="218"/>
      <c r="HT2199" s="218"/>
      <c r="HU2199" s="218"/>
      <c r="HV2199" s="218"/>
      <c r="HW2199" s="218"/>
      <c r="HX2199" s="218"/>
      <c r="HY2199" s="218"/>
      <c r="HZ2199" s="218"/>
      <c r="IA2199" s="218"/>
      <c r="IB2199" s="218"/>
      <c r="IC2199" s="218"/>
      <c r="ID2199" s="218"/>
      <c r="IE2199" s="218"/>
      <c r="IF2199" s="218"/>
      <c r="IG2199" s="218"/>
      <c r="IH2199" s="218"/>
      <c r="II2199" s="218"/>
      <c r="IJ2199" s="218"/>
      <c r="IK2199" s="218"/>
      <c r="IL2199" s="218"/>
      <c r="IM2199" s="218"/>
      <c r="IN2199" s="218"/>
      <c r="IO2199" s="218"/>
      <c r="IP2199" s="218"/>
      <c r="IQ2199" s="218"/>
      <c r="IR2199" s="218"/>
      <c r="IS2199" s="218"/>
      <c r="IT2199" s="218"/>
      <c r="IU2199" s="218"/>
      <c r="IV2199" s="218"/>
      <c r="IW2199" s="218"/>
      <c r="IX2199" s="218"/>
      <c r="IY2199" s="218"/>
      <c r="IZ2199" s="218"/>
      <c r="JA2199" s="218"/>
      <c r="JB2199" s="218"/>
      <c r="JC2199" s="218"/>
      <c r="JD2199" s="218"/>
      <c r="JE2199" s="218"/>
      <c r="JF2199" s="218"/>
      <c r="JG2199" s="218"/>
      <c r="JH2199" s="218"/>
      <c r="JI2199" s="218"/>
      <c r="JJ2199" s="218"/>
      <c r="JK2199" s="218"/>
      <c r="JL2199" s="218"/>
      <c r="JM2199" s="218"/>
      <c r="JN2199" s="218"/>
      <c r="JO2199" s="218"/>
      <c r="JP2199" s="218"/>
      <c r="JQ2199" s="218"/>
      <c r="JR2199" s="218"/>
      <c r="JS2199" s="218"/>
      <c r="JT2199" s="218"/>
      <c r="JU2199" s="218"/>
      <c r="JV2199" s="218"/>
      <c r="JW2199" s="218"/>
      <c r="JX2199" s="218"/>
      <c r="JY2199" s="218"/>
      <c r="JZ2199" s="218"/>
      <c r="KA2199" s="218"/>
      <c r="KB2199" s="218"/>
      <c r="KC2199" s="218"/>
      <c r="KD2199" s="218"/>
      <c r="KE2199" s="218"/>
      <c r="KF2199" s="218"/>
      <c r="KG2199" s="218"/>
      <c r="KH2199" s="218"/>
      <c r="KI2199" s="218"/>
      <c r="KJ2199" s="218"/>
      <c r="KK2199" s="218"/>
      <c r="KL2199" s="218"/>
      <c r="KM2199" s="218"/>
      <c r="KN2199" s="218"/>
      <c r="KO2199" s="218"/>
      <c r="KP2199" s="218"/>
      <c r="KQ2199" s="218"/>
      <c r="KR2199" s="218"/>
      <c r="KS2199" s="218"/>
      <c r="KT2199" s="218"/>
      <c r="KU2199" s="218"/>
      <c r="KV2199" s="218"/>
      <c r="KW2199" s="218"/>
      <c r="KX2199" s="218"/>
      <c r="KY2199" s="218"/>
      <c r="KZ2199" s="218"/>
      <c r="LA2199" s="218"/>
      <c r="LB2199" s="218"/>
      <c r="LC2199" s="218"/>
      <c r="LD2199" s="218"/>
      <c r="LE2199" s="218"/>
      <c r="LF2199" s="218"/>
      <c r="LG2199" s="218"/>
      <c r="LH2199" s="218"/>
      <c r="LI2199" s="218"/>
      <c r="LJ2199" s="218"/>
      <c r="LK2199" s="218"/>
      <c r="LL2199" s="218"/>
      <c r="LM2199" s="218"/>
      <c r="LN2199" s="218"/>
      <c r="LO2199" s="218"/>
      <c r="LP2199" s="218"/>
      <c r="LQ2199" s="218"/>
      <c r="LR2199" s="218"/>
      <c r="LS2199" s="218"/>
      <c r="LT2199" s="218"/>
      <c r="LU2199" s="218"/>
      <c r="LV2199" s="218"/>
      <c r="LW2199" s="218"/>
      <c r="LX2199" s="218"/>
      <c r="LY2199" s="218"/>
      <c r="LZ2199" s="218"/>
      <c r="MA2199" s="218"/>
      <c r="MB2199" s="218"/>
      <c r="MC2199" s="218"/>
      <c r="MD2199" s="218"/>
      <c r="ME2199" s="218"/>
      <c r="MF2199" s="218"/>
      <c r="MG2199" s="218"/>
      <c r="MH2199" s="218"/>
      <c r="MI2199" s="218"/>
      <c r="MJ2199" s="218"/>
      <c r="MK2199" s="218"/>
      <c r="ML2199" s="218"/>
      <c r="MM2199" s="218"/>
      <c r="MN2199" s="218"/>
      <c r="MO2199" s="218"/>
      <c r="MP2199" s="218"/>
      <c r="MQ2199" s="218"/>
      <c r="MR2199" s="218"/>
      <c r="MS2199" s="218"/>
      <c r="MT2199" s="218"/>
      <c r="MU2199" s="218"/>
      <c r="MV2199" s="218"/>
      <c r="MW2199" s="218"/>
      <c r="MX2199" s="218"/>
      <c r="MY2199" s="218"/>
      <c r="MZ2199" s="218"/>
      <c r="NA2199" s="218"/>
      <c r="NB2199" s="218"/>
      <c r="NC2199" s="218"/>
      <c r="ND2199" s="218"/>
      <c r="NE2199" s="218"/>
      <c r="NF2199" s="218"/>
      <c r="NG2199" s="218"/>
      <c r="NH2199" s="218"/>
      <c r="NI2199" s="218"/>
      <c r="NJ2199" s="218"/>
      <c r="NK2199" s="218"/>
      <c r="NL2199" s="218"/>
      <c r="NM2199" s="218"/>
      <c r="NN2199" s="218"/>
      <c r="NO2199" s="218"/>
      <c r="NP2199" s="218"/>
      <c r="NQ2199" s="218"/>
      <c r="NR2199" s="218"/>
      <c r="NS2199" s="218"/>
      <c r="NT2199" s="218"/>
      <c r="NU2199" s="218"/>
      <c r="NV2199" s="218"/>
      <c r="NW2199" s="218"/>
      <c r="NX2199" s="218"/>
      <c r="NY2199" s="218"/>
      <c r="NZ2199" s="218"/>
      <c r="OA2199" s="218"/>
      <c r="OB2199" s="218"/>
      <c r="OC2199" s="218"/>
      <c r="OD2199" s="218"/>
      <c r="OE2199" s="218"/>
      <c r="OF2199" s="218"/>
      <c r="OG2199" s="218"/>
      <c r="OH2199" s="218"/>
      <c r="OI2199" s="218"/>
      <c r="OJ2199" s="218"/>
      <c r="OK2199" s="218"/>
      <c r="OL2199" s="218"/>
      <c r="OM2199" s="218"/>
      <c r="ON2199" s="218"/>
      <c r="OO2199" s="218"/>
      <c r="OP2199" s="218"/>
      <c r="OQ2199" s="218"/>
      <c r="OR2199" s="218"/>
      <c r="OS2199" s="218"/>
      <c r="OT2199" s="218"/>
      <c r="OU2199" s="218"/>
      <c r="OV2199" s="218"/>
      <c r="OW2199" s="218"/>
      <c r="OX2199" s="218"/>
      <c r="OY2199" s="218"/>
      <c r="OZ2199" s="218"/>
      <c r="PA2199" s="218"/>
      <c r="PB2199" s="218"/>
      <c r="PC2199" s="218"/>
      <c r="PD2199" s="218"/>
      <c r="PE2199" s="218"/>
      <c r="PF2199" s="218"/>
      <c r="PG2199" s="218"/>
      <c r="PH2199" s="218"/>
      <c r="PI2199" s="218"/>
      <c r="PJ2199" s="218"/>
      <c r="PK2199" s="218"/>
      <c r="PL2199" s="218"/>
      <c r="PM2199" s="218"/>
      <c r="PN2199" s="218"/>
      <c r="PO2199" s="218"/>
      <c r="PP2199" s="218"/>
      <c r="PQ2199" s="218"/>
      <c r="PR2199" s="218"/>
      <c r="PS2199" s="218"/>
      <c r="PT2199" s="218"/>
      <c r="PU2199" s="218"/>
      <c r="PV2199" s="218"/>
      <c r="PW2199" s="218"/>
      <c r="PX2199" s="218"/>
      <c r="PY2199" s="218"/>
      <c r="PZ2199" s="218"/>
      <c r="QA2199" s="218"/>
      <c r="QB2199" s="218"/>
      <c r="QC2199" s="218"/>
      <c r="QD2199" s="218"/>
      <c r="QE2199" s="218"/>
      <c r="QF2199" s="218"/>
      <c r="QG2199" s="218"/>
      <c r="QH2199" s="218"/>
      <c r="QI2199" s="218"/>
      <c r="QJ2199" s="218"/>
      <c r="QK2199" s="218"/>
      <c r="QL2199" s="218"/>
      <c r="QM2199" s="218"/>
      <c r="QN2199" s="218"/>
      <c r="QO2199" s="218"/>
      <c r="QP2199" s="218"/>
      <c r="QQ2199" s="218"/>
      <c r="QR2199" s="218"/>
      <c r="QS2199" s="218"/>
      <c r="QT2199" s="218"/>
      <c r="QU2199" s="218"/>
      <c r="QV2199" s="218"/>
      <c r="QW2199" s="218"/>
      <c r="QX2199" s="218"/>
      <c r="QY2199" s="218"/>
      <c r="QZ2199" s="218"/>
      <c r="RA2199" s="218"/>
      <c r="RB2199" s="218"/>
      <c r="RC2199" s="218"/>
      <c r="RD2199" s="218"/>
      <c r="RE2199" s="218"/>
      <c r="RF2199" s="218"/>
      <c r="RG2199" s="218"/>
      <c r="RH2199" s="218"/>
      <c r="RI2199" s="218"/>
      <c r="RJ2199" s="218"/>
      <c r="RK2199" s="218"/>
      <c r="RL2199" s="218"/>
      <c r="RM2199" s="218"/>
      <c r="RN2199" s="218"/>
      <c r="RO2199" s="218"/>
      <c r="RP2199" s="218"/>
      <c r="RQ2199" s="218"/>
      <c r="RR2199" s="218"/>
      <c r="RS2199" s="218"/>
      <c r="RT2199" s="218"/>
      <c r="RU2199" s="218"/>
      <c r="RV2199" s="218"/>
      <c r="RW2199" s="218"/>
      <c r="RX2199" s="218"/>
      <c r="RY2199" s="218"/>
      <c r="RZ2199" s="218"/>
      <c r="SA2199" s="218"/>
      <c r="SB2199" s="218"/>
      <c r="SC2199" s="218"/>
      <c r="SD2199" s="218"/>
      <c r="SE2199" s="218"/>
      <c r="SF2199" s="218"/>
      <c r="SG2199" s="218"/>
      <c r="SH2199" s="218"/>
      <c r="SI2199" s="218"/>
      <c r="SJ2199" s="218"/>
      <c r="SK2199" s="218"/>
      <c r="SL2199" s="218"/>
      <c r="SM2199" s="218"/>
      <c r="SN2199" s="218"/>
      <c r="SO2199" s="218"/>
      <c r="SP2199" s="218"/>
      <c r="SQ2199" s="218"/>
      <c r="SR2199" s="218"/>
      <c r="SS2199" s="218"/>
      <c r="ST2199" s="218"/>
      <c r="SU2199" s="218"/>
      <c r="SV2199" s="218"/>
      <c r="SW2199" s="218"/>
      <c r="SX2199" s="218"/>
      <c r="SY2199" s="218"/>
      <c r="SZ2199" s="218"/>
      <c r="TA2199" s="218"/>
      <c r="TB2199" s="218"/>
      <c r="TC2199" s="218"/>
      <c r="TD2199" s="218"/>
      <c r="TE2199" s="218"/>
      <c r="TF2199" s="218"/>
      <c r="TG2199" s="218"/>
      <c r="TH2199" s="218"/>
      <c r="TI2199" s="218"/>
      <c r="TJ2199" s="218"/>
      <c r="TK2199" s="218"/>
      <c r="TL2199" s="218"/>
      <c r="TM2199" s="218"/>
      <c r="TN2199" s="218"/>
      <c r="TO2199" s="218"/>
      <c r="TP2199" s="218"/>
      <c r="TQ2199" s="218"/>
      <c r="TR2199" s="218"/>
      <c r="TS2199" s="218"/>
      <c r="TT2199" s="218"/>
      <c r="TU2199" s="218"/>
      <c r="TV2199" s="218"/>
      <c r="TW2199" s="218"/>
      <c r="TX2199" s="218"/>
      <c r="TY2199" s="218"/>
      <c r="TZ2199" s="218"/>
      <c r="UA2199" s="218"/>
      <c r="UB2199" s="218"/>
      <c r="UC2199" s="218"/>
      <c r="UD2199" s="218"/>
      <c r="UE2199" s="218"/>
      <c r="UF2199" s="218"/>
      <c r="UG2199" s="218"/>
      <c r="UH2199" s="218"/>
      <c r="UI2199" s="218"/>
      <c r="UJ2199" s="218"/>
      <c r="UK2199" s="218"/>
      <c r="UL2199" s="218"/>
      <c r="UM2199" s="218"/>
      <c r="UN2199" s="218"/>
      <c r="UO2199" s="218"/>
      <c r="UP2199" s="218"/>
      <c r="UQ2199" s="218"/>
      <c r="UR2199" s="218"/>
      <c r="US2199" s="218"/>
      <c r="UT2199" s="218"/>
      <c r="UU2199" s="218"/>
      <c r="UV2199" s="218"/>
      <c r="UW2199" s="218"/>
      <c r="UX2199" s="218"/>
      <c r="UY2199" s="218"/>
      <c r="UZ2199" s="218"/>
      <c r="VA2199" s="218"/>
      <c r="VB2199" s="218"/>
      <c r="VC2199" s="218"/>
      <c r="VD2199" s="218"/>
      <c r="VE2199" s="218"/>
      <c r="VF2199" s="218"/>
      <c r="VG2199" s="218"/>
      <c r="VH2199" s="218"/>
      <c r="VI2199" s="218"/>
      <c r="VJ2199" s="218"/>
      <c r="VK2199" s="218"/>
      <c r="VL2199" s="218"/>
      <c r="VM2199" s="218"/>
      <c r="VN2199" s="218"/>
      <c r="VO2199" s="218"/>
      <c r="VP2199" s="218"/>
      <c r="VQ2199" s="218"/>
      <c r="VR2199" s="218"/>
      <c r="VS2199" s="218"/>
      <c r="VT2199" s="218"/>
      <c r="VU2199" s="218"/>
      <c r="VV2199" s="218"/>
      <c r="VW2199" s="218"/>
      <c r="VX2199" s="218"/>
      <c r="VY2199" s="218"/>
      <c r="VZ2199" s="218"/>
      <c r="WA2199" s="218"/>
      <c r="WB2199" s="218"/>
      <c r="WC2199" s="218"/>
      <c r="WD2199" s="218"/>
      <c r="WE2199" s="218"/>
      <c r="WF2199" s="218"/>
      <c r="WG2199" s="218"/>
      <c r="WH2199" s="218"/>
      <c r="WI2199" s="218"/>
      <c r="WJ2199" s="218"/>
      <c r="WK2199" s="218"/>
      <c r="WL2199" s="218"/>
      <c r="WM2199" s="218"/>
      <c r="WN2199" s="218"/>
      <c r="WO2199" s="218"/>
      <c r="WP2199" s="218"/>
      <c r="WQ2199" s="218"/>
      <c r="WR2199" s="218"/>
      <c r="WS2199" s="218"/>
      <c r="WT2199" s="218"/>
      <c r="WU2199" s="218"/>
      <c r="WV2199" s="218"/>
      <c r="WW2199" s="218"/>
      <c r="WX2199" s="218"/>
      <c r="WY2199" s="218"/>
      <c r="WZ2199" s="218"/>
      <c r="XA2199" s="218"/>
      <c r="XB2199" s="218"/>
      <c r="XC2199" s="218"/>
      <c r="XD2199" s="218"/>
      <c r="XE2199" s="218"/>
      <c r="XF2199" s="218"/>
      <c r="XG2199" s="218"/>
      <c r="XH2199" s="218"/>
      <c r="XI2199" s="218"/>
      <c r="XJ2199" s="218"/>
      <c r="XK2199" s="218"/>
      <c r="XL2199" s="218"/>
      <c r="XM2199" s="218"/>
      <c r="XN2199" s="218"/>
      <c r="XO2199" s="218"/>
      <c r="XP2199" s="218"/>
      <c r="XQ2199" s="218"/>
      <c r="XR2199" s="218"/>
      <c r="XS2199" s="218"/>
      <c r="XT2199" s="218"/>
      <c r="XU2199" s="218"/>
      <c r="XV2199" s="218"/>
      <c r="XW2199" s="218"/>
      <c r="XX2199" s="218"/>
      <c r="XY2199" s="218"/>
      <c r="XZ2199" s="218"/>
      <c r="YA2199" s="218"/>
      <c r="YB2199" s="218"/>
      <c r="YC2199" s="218"/>
      <c r="YD2199" s="218"/>
      <c r="YE2199" s="218"/>
      <c r="YF2199" s="218"/>
      <c r="YG2199" s="218"/>
      <c r="YH2199" s="218"/>
      <c r="YI2199" s="218"/>
      <c r="YJ2199" s="218"/>
      <c r="YK2199" s="218"/>
      <c r="YL2199" s="218"/>
      <c r="YM2199" s="218"/>
      <c r="YN2199" s="218"/>
      <c r="YO2199" s="218"/>
      <c r="YP2199" s="218"/>
      <c r="YQ2199" s="218"/>
      <c r="YR2199" s="218"/>
      <c r="YS2199" s="218"/>
      <c r="YT2199" s="218"/>
      <c r="YU2199" s="218"/>
      <c r="YV2199" s="218"/>
      <c r="YW2199" s="218"/>
      <c r="YX2199" s="218"/>
      <c r="YY2199" s="218"/>
      <c r="YZ2199" s="218"/>
      <c r="ZA2199" s="218"/>
      <c r="ZB2199" s="218"/>
      <c r="ZC2199" s="218"/>
      <c r="ZD2199" s="218"/>
      <c r="ZE2199" s="218"/>
      <c r="ZF2199" s="218"/>
      <c r="ZG2199" s="218"/>
      <c r="ZH2199" s="218"/>
      <c r="ZI2199" s="218"/>
      <c r="ZJ2199" s="218"/>
      <c r="ZK2199" s="218"/>
      <c r="ZL2199" s="218"/>
      <c r="ZM2199" s="218"/>
      <c r="ZN2199" s="218"/>
      <c r="ZO2199" s="218"/>
      <c r="ZP2199" s="218"/>
      <c r="ZQ2199" s="218"/>
      <c r="ZR2199" s="218"/>
      <c r="ZS2199" s="218"/>
      <c r="ZT2199" s="218"/>
      <c r="ZU2199" s="218"/>
      <c r="ZV2199" s="218"/>
      <c r="ZW2199" s="218"/>
      <c r="ZX2199" s="218"/>
      <c r="ZY2199" s="218"/>
      <c r="ZZ2199" s="218"/>
      <c r="AAA2199" s="218"/>
      <c r="AAB2199" s="218"/>
      <c r="AAC2199" s="218"/>
      <c r="AAD2199" s="218"/>
      <c r="AAE2199" s="218"/>
      <c r="AAF2199" s="218"/>
      <c r="AAG2199" s="218"/>
      <c r="AAH2199" s="218"/>
      <c r="AAI2199" s="218"/>
      <c r="AAJ2199" s="218"/>
      <c r="AAK2199" s="218"/>
      <c r="AAL2199" s="218"/>
      <c r="AAM2199" s="218"/>
      <c r="AAN2199" s="218"/>
      <c r="AAO2199" s="218"/>
      <c r="AAP2199" s="218"/>
      <c r="AAQ2199" s="218"/>
      <c r="AAR2199" s="218"/>
      <c r="AAS2199" s="218"/>
      <c r="AAT2199" s="218"/>
      <c r="AAU2199" s="218"/>
      <c r="AAV2199" s="218"/>
      <c r="AAW2199" s="218"/>
      <c r="AAX2199" s="218"/>
      <c r="AAY2199" s="218"/>
      <c r="AAZ2199" s="218"/>
      <c r="ABA2199" s="218"/>
      <c r="ABB2199" s="218"/>
      <c r="ABC2199" s="218"/>
      <c r="ABD2199" s="218"/>
      <c r="ABE2199" s="218"/>
      <c r="ABF2199" s="218"/>
      <c r="ABG2199" s="218"/>
      <c r="ABH2199" s="218"/>
      <c r="ABI2199" s="218"/>
      <c r="ABJ2199" s="218"/>
      <c r="ABK2199" s="218"/>
      <c r="ABL2199" s="218"/>
      <c r="ABM2199" s="218"/>
      <c r="ABN2199" s="218"/>
      <c r="ABO2199" s="218"/>
      <c r="ABP2199" s="218"/>
      <c r="ABQ2199" s="218"/>
      <c r="ABR2199" s="218"/>
      <c r="ABS2199" s="218"/>
      <c r="ABT2199" s="218"/>
      <c r="ABU2199" s="218"/>
      <c r="ABV2199" s="218"/>
      <c r="ABW2199" s="218"/>
      <c r="ABX2199" s="218"/>
      <c r="ABY2199" s="218"/>
      <c r="ABZ2199" s="218"/>
      <c r="ACA2199" s="218"/>
      <c r="ACB2199" s="218"/>
      <c r="ACC2199" s="218"/>
      <c r="ACD2199" s="218"/>
      <c r="ACE2199" s="218"/>
      <c r="ACF2199" s="218"/>
      <c r="ACG2199" s="218"/>
      <c r="ACH2199" s="218"/>
      <c r="ACI2199" s="218"/>
      <c r="ACJ2199" s="218"/>
      <c r="ACK2199" s="218"/>
      <c r="ACL2199" s="218"/>
      <c r="ACM2199" s="218"/>
      <c r="ACN2199" s="218"/>
      <c r="ACO2199" s="218"/>
      <c r="ACP2199" s="218"/>
      <c r="ACQ2199" s="218"/>
      <c r="ACR2199" s="218"/>
      <c r="ACS2199" s="218"/>
      <c r="ACT2199" s="218"/>
      <c r="ACU2199" s="218"/>
      <c r="ACV2199" s="218"/>
      <c r="ACW2199" s="218"/>
      <c r="ACX2199" s="218"/>
      <c r="ACY2199" s="218"/>
      <c r="ACZ2199" s="218"/>
      <c r="ADA2199" s="218"/>
      <c r="ADB2199" s="218"/>
      <c r="ADC2199" s="218"/>
      <c r="ADD2199" s="218"/>
      <c r="ADE2199" s="218"/>
      <c r="ADF2199" s="218"/>
      <c r="ADG2199" s="218"/>
      <c r="ADH2199" s="218"/>
      <c r="ADI2199" s="218"/>
      <c r="ADJ2199" s="218"/>
      <c r="ADK2199" s="218"/>
      <c r="ADL2199" s="218"/>
      <c r="ADM2199" s="218"/>
      <c r="ADN2199" s="218"/>
      <c r="ADO2199" s="218"/>
      <c r="ADP2199" s="218"/>
      <c r="ADQ2199" s="218"/>
      <c r="ADR2199" s="218"/>
      <c r="ADS2199" s="218"/>
      <c r="ADT2199" s="218"/>
      <c r="ADU2199" s="218"/>
      <c r="ADV2199" s="218"/>
      <c r="ADW2199" s="218"/>
      <c r="ADX2199" s="218"/>
      <c r="ADY2199" s="218"/>
      <c r="ADZ2199" s="218"/>
      <c r="AEA2199" s="218"/>
      <c r="AEB2199" s="218"/>
      <c r="AEC2199" s="218"/>
      <c r="AED2199" s="218"/>
      <c r="AEE2199" s="218"/>
      <c r="AEF2199" s="218"/>
      <c r="AEG2199" s="218"/>
      <c r="AEH2199" s="218"/>
      <c r="AEI2199" s="218"/>
      <c r="AEJ2199" s="218"/>
      <c r="AEK2199" s="218"/>
      <c r="AEL2199" s="218"/>
      <c r="AEM2199" s="218"/>
      <c r="AEN2199" s="218"/>
      <c r="AEO2199" s="218"/>
      <c r="AEP2199" s="218"/>
      <c r="AEQ2199" s="218"/>
      <c r="AER2199" s="218"/>
      <c r="AES2199" s="218"/>
      <c r="AET2199" s="218"/>
      <c r="AEU2199" s="218"/>
      <c r="AEV2199" s="218"/>
      <c r="AEW2199" s="218"/>
      <c r="AEX2199" s="218"/>
      <c r="AEY2199" s="218"/>
      <c r="AEZ2199" s="218"/>
      <c r="AFA2199" s="218"/>
      <c r="AFB2199" s="218"/>
      <c r="AFC2199" s="218"/>
      <c r="AFD2199" s="218"/>
      <c r="AFE2199" s="218"/>
      <c r="AFF2199" s="218"/>
      <c r="AFG2199" s="218"/>
      <c r="AFH2199" s="218"/>
      <c r="AFI2199" s="218"/>
      <c r="AFJ2199" s="218"/>
      <c r="AFK2199" s="218"/>
      <c r="AFL2199" s="218"/>
      <c r="AFM2199" s="218"/>
      <c r="AFN2199" s="218"/>
      <c r="AFO2199" s="218"/>
      <c r="AFP2199" s="218"/>
      <c r="AFQ2199" s="218"/>
      <c r="AFR2199" s="218"/>
      <c r="AFS2199" s="218"/>
      <c r="AFT2199" s="218"/>
      <c r="AFU2199" s="218"/>
      <c r="AFV2199" s="218"/>
      <c r="AFW2199" s="218"/>
      <c r="AFX2199" s="218"/>
      <c r="AFY2199" s="218"/>
      <c r="AFZ2199" s="218"/>
      <c r="AGA2199" s="218"/>
      <c r="AGB2199" s="218"/>
      <c r="AGC2199" s="218"/>
      <c r="AGD2199" s="218"/>
      <c r="AGE2199" s="218"/>
      <c r="AGF2199" s="218"/>
      <c r="AGG2199" s="218"/>
      <c r="AGH2199" s="218"/>
      <c r="AGI2199" s="218"/>
      <c r="AGJ2199" s="218"/>
      <c r="AGK2199" s="218"/>
      <c r="AGL2199" s="218"/>
      <c r="AGM2199" s="218"/>
      <c r="AGN2199" s="218"/>
      <c r="AGO2199" s="218"/>
      <c r="AGP2199" s="218"/>
      <c r="AGQ2199" s="218"/>
      <c r="AGR2199" s="218"/>
      <c r="AGS2199" s="218"/>
      <c r="AGT2199" s="218"/>
      <c r="AGU2199" s="218"/>
      <c r="AGV2199" s="218"/>
      <c r="AGW2199" s="218"/>
      <c r="AGX2199" s="218"/>
      <c r="AGY2199" s="218"/>
      <c r="AGZ2199" s="218"/>
      <c r="AHA2199" s="218"/>
      <c r="AHB2199" s="218"/>
      <c r="AHC2199" s="218"/>
      <c r="AHD2199" s="218"/>
      <c r="AHE2199" s="218"/>
      <c r="AHF2199" s="218"/>
      <c r="AHG2199" s="218"/>
      <c r="AHH2199" s="218"/>
      <c r="AHI2199" s="218"/>
      <c r="AHJ2199" s="218"/>
      <c r="AHK2199" s="218"/>
      <c r="AHL2199" s="218"/>
      <c r="AHM2199" s="218"/>
      <c r="AHN2199" s="218"/>
      <c r="AHO2199" s="218"/>
      <c r="AHP2199" s="218"/>
      <c r="AHQ2199" s="218"/>
      <c r="AHR2199" s="218"/>
      <c r="AHS2199" s="218"/>
      <c r="AHT2199" s="218"/>
      <c r="AHU2199" s="218"/>
      <c r="AHV2199" s="218"/>
      <c r="AHW2199" s="218"/>
      <c r="AHX2199" s="218"/>
      <c r="AHY2199" s="218"/>
      <c r="AHZ2199" s="218"/>
      <c r="AIA2199" s="218"/>
      <c r="AIB2199" s="218"/>
      <c r="AIC2199" s="218"/>
      <c r="AID2199" s="218"/>
      <c r="AIE2199" s="218"/>
      <c r="AIF2199" s="218"/>
      <c r="AIG2199" s="218"/>
      <c r="AIH2199" s="218"/>
      <c r="AII2199" s="218"/>
      <c r="AIJ2199" s="218"/>
      <c r="AIK2199" s="218"/>
      <c r="AIL2199" s="218"/>
      <c r="AIM2199" s="218"/>
      <c r="AIN2199" s="218"/>
      <c r="AIO2199" s="218"/>
      <c r="AIP2199" s="218"/>
      <c r="AIQ2199" s="218"/>
      <c r="AIR2199" s="218"/>
      <c r="AIS2199" s="218"/>
      <c r="AIT2199" s="218"/>
      <c r="AIU2199" s="218"/>
      <c r="AIV2199" s="218"/>
      <c r="AIW2199" s="218"/>
      <c r="AIX2199" s="218"/>
      <c r="AIY2199" s="218"/>
      <c r="AIZ2199" s="218"/>
      <c r="AJA2199" s="218"/>
      <c r="AJB2199" s="218"/>
      <c r="AJC2199" s="218"/>
      <c r="AJD2199" s="218"/>
      <c r="AJE2199" s="218"/>
      <c r="AJF2199" s="218"/>
      <c r="AJG2199" s="218"/>
      <c r="AJH2199" s="218"/>
      <c r="AJI2199" s="218"/>
      <c r="AJJ2199" s="218"/>
      <c r="AJK2199" s="218"/>
      <c r="AJL2199" s="218"/>
      <c r="AJM2199" s="218"/>
      <c r="AJN2199" s="218"/>
      <c r="AJO2199" s="218"/>
      <c r="AJP2199" s="218"/>
      <c r="AJQ2199" s="218"/>
      <c r="AJR2199" s="218"/>
      <c r="AJS2199" s="218"/>
      <c r="AJT2199" s="218"/>
      <c r="AJU2199" s="218"/>
      <c r="AJV2199" s="218"/>
      <c r="AJW2199" s="218"/>
      <c r="AJX2199" s="218"/>
      <c r="AJY2199" s="218"/>
      <c r="AJZ2199" s="218"/>
      <c r="AKA2199" s="218"/>
      <c r="AKB2199" s="218"/>
      <c r="AKC2199" s="218"/>
      <c r="AKD2199" s="218"/>
      <c r="AKE2199" s="218"/>
      <c r="AKF2199" s="218"/>
      <c r="AKG2199" s="218"/>
      <c r="AKH2199" s="218"/>
      <c r="AKI2199" s="218"/>
      <c r="AKJ2199" s="218"/>
      <c r="AKK2199" s="218"/>
      <c r="AKL2199" s="218"/>
      <c r="AKM2199" s="218"/>
      <c r="AKN2199" s="218"/>
      <c r="AKO2199" s="218"/>
      <c r="AKP2199" s="218"/>
      <c r="AKQ2199" s="218"/>
      <c r="AKR2199" s="218"/>
      <c r="AKS2199" s="218"/>
      <c r="AKT2199" s="218"/>
      <c r="AKU2199" s="218"/>
      <c r="AKV2199" s="218"/>
      <c r="AKW2199" s="218"/>
      <c r="AKX2199" s="218"/>
      <c r="AKY2199" s="218"/>
      <c r="AKZ2199" s="218"/>
      <c r="ALA2199" s="218"/>
      <c r="ALB2199" s="218"/>
      <c r="ALC2199" s="218"/>
      <c r="ALD2199" s="218"/>
      <c r="ALE2199" s="218"/>
      <c r="ALF2199" s="218"/>
      <c r="ALG2199" s="218"/>
      <c r="ALH2199" s="218"/>
      <c r="ALI2199" s="218"/>
      <c r="ALJ2199" s="218"/>
      <c r="ALK2199" s="218"/>
      <c r="ALL2199" s="218"/>
      <c r="ALM2199" s="218"/>
      <c r="ALN2199" s="218"/>
      <c r="ALO2199" s="218"/>
      <c r="ALP2199" s="218"/>
      <c r="ALQ2199" s="218"/>
      <c r="ALR2199" s="218"/>
      <c r="ALS2199" s="218"/>
      <c r="ALT2199" s="218"/>
      <c r="ALU2199" s="218"/>
      <c r="ALV2199" s="218"/>
      <c r="ALW2199" s="218"/>
      <c r="ALX2199" s="218"/>
      <c r="ALY2199" s="218"/>
      <c r="ALZ2199" s="218"/>
      <c r="AMA2199" s="218"/>
      <c r="AMB2199" s="218"/>
      <c r="AMC2199" s="218"/>
      <c r="AMD2199" s="218"/>
      <c r="AME2199" s="218"/>
      <c r="AMF2199" s="218"/>
      <c r="AMG2199" s="218"/>
      <c r="AMH2199" s="218"/>
      <c r="AMI2199" s="218"/>
      <c r="AMJ2199" s="218"/>
      <c r="AMK2199" s="218"/>
      <c r="AML2199" s="218"/>
      <c r="AMM2199" s="218"/>
      <c r="AMN2199" s="218"/>
      <c r="AMO2199" s="218"/>
      <c r="AMP2199" s="218"/>
      <c r="AMQ2199" s="218"/>
      <c r="AMR2199" s="218"/>
      <c r="AMS2199" s="218"/>
      <c r="AMT2199" s="218"/>
      <c r="AMU2199" s="218"/>
      <c r="AMV2199" s="218"/>
      <c r="AMW2199" s="218"/>
      <c r="AMX2199" s="218"/>
      <c r="AMY2199" s="218"/>
      <c r="AMZ2199" s="218"/>
      <c r="ANA2199" s="218"/>
      <c r="ANB2199" s="218"/>
      <c r="ANC2199" s="218"/>
      <c r="AND2199" s="218"/>
      <c r="ANE2199" s="218"/>
      <c r="ANF2199" s="218"/>
      <c r="ANG2199" s="218"/>
      <c r="ANH2199" s="218"/>
      <c r="ANI2199" s="218"/>
      <c r="ANJ2199" s="218"/>
      <c r="ANK2199" s="218"/>
      <c r="ANL2199" s="218"/>
      <c r="ANM2199" s="218"/>
      <c r="ANN2199" s="218"/>
      <c r="ANO2199" s="218"/>
      <c r="ANP2199" s="218"/>
      <c r="ANQ2199" s="218"/>
      <c r="ANR2199" s="218"/>
      <c r="ANS2199" s="218"/>
      <c r="ANT2199" s="218"/>
      <c r="ANU2199" s="218"/>
      <c r="ANV2199" s="218"/>
      <c r="ANW2199" s="218"/>
      <c r="ANX2199" s="218"/>
      <c r="ANY2199" s="218"/>
      <c r="ANZ2199" s="218"/>
      <c r="AOA2199" s="218"/>
      <c r="AOB2199" s="218"/>
      <c r="AOC2199" s="218"/>
      <c r="AOD2199" s="218"/>
      <c r="AOE2199" s="218"/>
      <c r="AOF2199" s="218"/>
      <c r="AOG2199" s="218"/>
      <c r="AOH2199" s="218"/>
      <c r="AOI2199" s="218"/>
      <c r="AOJ2199" s="218"/>
      <c r="AOK2199" s="218"/>
      <c r="AOL2199" s="218"/>
      <c r="AOM2199" s="218"/>
      <c r="AON2199" s="218"/>
      <c r="AOO2199" s="218"/>
      <c r="AOP2199" s="218"/>
      <c r="AOQ2199" s="218"/>
      <c r="AOR2199" s="218"/>
      <c r="AOS2199" s="218"/>
      <c r="AOT2199" s="218"/>
      <c r="AOU2199" s="218"/>
      <c r="AOV2199" s="218"/>
      <c r="AOW2199" s="218"/>
      <c r="AOX2199" s="218"/>
      <c r="AOY2199" s="218"/>
      <c r="AOZ2199" s="218"/>
      <c r="APA2199" s="218"/>
      <c r="APB2199" s="218"/>
      <c r="APC2199" s="218"/>
      <c r="APD2199" s="218"/>
      <c r="APE2199" s="218"/>
      <c r="APF2199" s="218"/>
      <c r="APG2199" s="218"/>
      <c r="APH2199" s="218"/>
      <c r="API2199" s="218"/>
      <c r="APJ2199" s="218"/>
      <c r="APK2199" s="218"/>
      <c r="APL2199" s="218"/>
      <c r="APM2199" s="218"/>
      <c r="APN2199" s="218"/>
      <c r="APO2199" s="218"/>
      <c r="APP2199" s="218"/>
      <c r="APQ2199" s="218"/>
      <c r="APR2199" s="218"/>
      <c r="APS2199" s="218"/>
      <c r="APT2199" s="218"/>
      <c r="APU2199" s="218"/>
      <c r="APV2199" s="218"/>
      <c r="APW2199" s="218"/>
      <c r="APX2199" s="218"/>
      <c r="APY2199" s="218"/>
      <c r="APZ2199" s="218"/>
      <c r="AQA2199" s="218"/>
      <c r="AQB2199" s="218"/>
      <c r="AQC2199" s="218"/>
      <c r="AQD2199" s="218"/>
      <c r="AQE2199" s="218"/>
      <c r="AQF2199" s="218"/>
      <c r="AQG2199" s="218"/>
      <c r="AQH2199" s="218"/>
      <c r="AQI2199" s="218"/>
      <c r="AQJ2199" s="218"/>
      <c r="AQK2199" s="218"/>
      <c r="AQL2199" s="218"/>
      <c r="AQM2199" s="218"/>
      <c r="AQN2199" s="218"/>
      <c r="AQO2199" s="218"/>
      <c r="AQP2199" s="218"/>
      <c r="AQQ2199" s="218"/>
      <c r="AQR2199" s="218"/>
      <c r="AQS2199" s="218"/>
      <c r="AQT2199" s="218"/>
      <c r="AQU2199" s="218"/>
      <c r="AQV2199" s="218"/>
      <c r="AQW2199" s="218"/>
      <c r="AQX2199" s="218"/>
      <c r="AQY2199" s="218"/>
      <c r="AQZ2199" s="218"/>
      <c r="ARA2199" s="218"/>
      <c r="ARB2199" s="218"/>
      <c r="ARC2199" s="218"/>
      <c r="ARD2199" s="218"/>
      <c r="ARE2199" s="218"/>
      <c r="ARF2199" s="218"/>
      <c r="ARG2199" s="218"/>
      <c r="ARH2199" s="218"/>
      <c r="ARI2199" s="218"/>
      <c r="ARJ2199" s="218"/>
      <c r="ARK2199" s="218"/>
      <c r="ARL2199" s="218"/>
      <c r="ARM2199" s="218"/>
      <c r="ARN2199" s="218"/>
      <c r="ARO2199" s="218"/>
      <c r="ARP2199" s="218"/>
      <c r="ARQ2199" s="218"/>
      <c r="ARR2199" s="218"/>
      <c r="ARS2199" s="218"/>
      <c r="ART2199" s="218"/>
      <c r="ARU2199" s="218"/>
      <c r="ARV2199" s="218"/>
      <c r="ARW2199" s="218"/>
      <c r="ARX2199" s="218"/>
      <c r="ARY2199" s="218"/>
      <c r="ARZ2199" s="218"/>
      <c r="ASA2199" s="218"/>
      <c r="ASB2199" s="218"/>
      <c r="ASC2199" s="218"/>
      <c r="ASD2199" s="218"/>
      <c r="ASE2199" s="218"/>
      <c r="ASF2199" s="218"/>
      <c r="ASG2199" s="218"/>
      <c r="ASH2199" s="218"/>
      <c r="ASI2199" s="218"/>
      <c r="ASJ2199" s="218"/>
      <c r="ASK2199" s="218"/>
      <c r="ASL2199" s="218"/>
      <c r="ASM2199" s="218"/>
      <c r="ASN2199" s="218"/>
      <c r="ASO2199" s="218"/>
      <c r="ASP2199" s="218"/>
      <c r="ASQ2199" s="218"/>
      <c r="ASR2199" s="218"/>
      <c r="ASS2199" s="218"/>
      <c r="AST2199" s="218"/>
      <c r="ASU2199" s="218"/>
      <c r="ASV2199" s="218"/>
      <c r="ASW2199" s="218"/>
      <c r="ASX2199" s="218"/>
      <c r="ASY2199" s="218"/>
      <c r="ASZ2199" s="218"/>
      <c r="ATA2199" s="218"/>
      <c r="ATB2199" s="218"/>
      <c r="ATC2199" s="218"/>
      <c r="ATD2199" s="218"/>
      <c r="ATE2199" s="218"/>
      <c r="ATF2199" s="218"/>
      <c r="ATG2199" s="218"/>
      <c r="ATH2199" s="218"/>
      <c r="ATI2199" s="218"/>
      <c r="ATJ2199" s="218"/>
      <c r="ATK2199" s="218"/>
      <c r="ATL2199" s="218"/>
      <c r="ATM2199" s="218"/>
      <c r="ATN2199" s="218"/>
      <c r="ATO2199" s="218"/>
      <c r="ATP2199" s="218"/>
      <c r="ATQ2199" s="218"/>
      <c r="ATR2199" s="218"/>
      <c r="ATS2199" s="218"/>
      <c r="ATT2199" s="218"/>
      <c r="ATU2199" s="218"/>
      <c r="ATV2199" s="218"/>
      <c r="ATW2199" s="218"/>
      <c r="ATX2199" s="218"/>
      <c r="ATY2199" s="218"/>
      <c r="ATZ2199" s="218"/>
      <c r="AUA2199" s="218"/>
      <c r="AUB2199" s="218"/>
      <c r="AUC2199" s="218"/>
      <c r="AUD2199" s="218"/>
      <c r="AUE2199" s="218"/>
      <c r="AUF2199" s="218"/>
      <c r="AUG2199" s="218"/>
      <c r="AUH2199" s="218"/>
      <c r="AUI2199" s="218"/>
      <c r="AUJ2199" s="218"/>
      <c r="AUK2199" s="218"/>
      <c r="AUL2199" s="218"/>
      <c r="AUM2199" s="218"/>
      <c r="AUN2199" s="218"/>
      <c r="AUO2199" s="218"/>
      <c r="AUP2199" s="218"/>
      <c r="AUQ2199" s="218"/>
      <c r="AUR2199" s="218"/>
      <c r="AUS2199" s="218"/>
      <c r="AUT2199" s="218"/>
      <c r="AUU2199" s="218"/>
      <c r="AUV2199" s="218"/>
      <c r="AUW2199" s="218"/>
      <c r="AUX2199" s="218"/>
      <c r="AUY2199" s="218"/>
      <c r="AUZ2199" s="218"/>
      <c r="AVA2199" s="218"/>
      <c r="AVB2199" s="218"/>
      <c r="AVC2199" s="218"/>
      <c r="AVD2199" s="218"/>
      <c r="AVE2199" s="218"/>
      <c r="AVF2199" s="218"/>
      <c r="AVG2199" s="218"/>
      <c r="AVH2199" s="218"/>
      <c r="AVI2199" s="218"/>
      <c r="AVJ2199" s="218"/>
      <c r="AVK2199" s="218"/>
      <c r="AVL2199" s="218"/>
      <c r="AVM2199" s="218"/>
      <c r="AVN2199" s="218"/>
      <c r="AVO2199" s="218"/>
      <c r="AVP2199" s="218"/>
      <c r="AVQ2199" s="218"/>
      <c r="AVR2199" s="218"/>
      <c r="AVS2199" s="218"/>
      <c r="AVT2199" s="218"/>
      <c r="AVU2199" s="218"/>
      <c r="AVV2199" s="218"/>
      <c r="AVW2199" s="218"/>
      <c r="AVX2199" s="218"/>
      <c r="AVY2199" s="218"/>
      <c r="AVZ2199" s="218"/>
      <c r="AWA2199" s="218"/>
      <c r="AWB2199" s="218"/>
      <c r="AWC2199" s="218"/>
      <c r="AWD2199" s="218"/>
      <c r="AWE2199" s="218"/>
      <c r="AWF2199" s="218"/>
      <c r="AWG2199" s="218"/>
      <c r="AWH2199" s="218"/>
      <c r="AWI2199" s="218"/>
      <c r="AWJ2199" s="218"/>
      <c r="AWK2199" s="218"/>
      <c r="AWL2199" s="218"/>
      <c r="AWM2199" s="218"/>
      <c r="AWN2199" s="218"/>
      <c r="AWO2199" s="218"/>
      <c r="AWP2199" s="218"/>
      <c r="AWQ2199" s="218"/>
      <c r="AWR2199" s="218"/>
      <c r="AWS2199" s="218"/>
      <c r="AWT2199" s="218"/>
      <c r="AWU2199" s="218"/>
      <c r="AWV2199" s="218"/>
      <c r="AWW2199" s="218"/>
      <c r="AWX2199" s="218"/>
      <c r="AWY2199" s="218"/>
      <c r="AWZ2199" s="218"/>
      <c r="AXA2199" s="218"/>
      <c r="AXB2199" s="218"/>
      <c r="AXC2199" s="218"/>
      <c r="AXD2199" s="218"/>
      <c r="AXE2199" s="218"/>
      <c r="AXF2199" s="218"/>
      <c r="AXG2199" s="218"/>
      <c r="AXH2199" s="218"/>
      <c r="AXI2199" s="218"/>
      <c r="AXJ2199" s="218"/>
      <c r="AXK2199" s="218"/>
      <c r="AXL2199" s="218"/>
      <c r="AXM2199" s="218"/>
      <c r="AXN2199" s="218"/>
      <c r="AXO2199" s="218"/>
      <c r="AXP2199" s="218"/>
      <c r="AXQ2199" s="218"/>
      <c r="AXR2199" s="218"/>
      <c r="AXS2199" s="218"/>
      <c r="AXT2199" s="218"/>
      <c r="AXU2199" s="218"/>
      <c r="AXV2199" s="218"/>
      <c r="AXW2199" s="218"/>
      <c r="AXX2199" s="218"/>
      <c r="AXY2199" s="218"/>
      <c r="AXZ2199" s="218"/>
      <c r="AYA2199" s="218"/>
      <c r="AYB2199" s="218"/>
      <c r="AYC2199" s="218"/>
      <c r="AYD2199" s="218"/>
      <c r="AYE2199" s="218"/>
      <c r="AYF2199" s="218"/>
      <c r="AYG2199" s="218"/>
      <c r="AYH2199" s="218"/>
      <c r="AYI2199" s="218"/>
      <c r="AYJ2199" s="218"/>
      <c r="AYK2199" s="218"/>
      <c r="AYL2199" s="218"/>
      <c r="AYM2199" s="218"/>
      <c r="AYN2199" s="218"/>
      <c r="AYO2199" s="218"/>
      <c r="AYP2199" s="218"/>
      <c r="AYQ2199" s="218"/>
      <c r="AYR2199" s="218"/>
      <c r="AYS2199" s="218"/>
      <c r="AYT2199" s="218"/>
      <c r="AYU2199" s="218"/>
      <c r="AYV2199" s="218"/>
      <c r="AYW2199" s="218"/>
      <c r="AYX2199" s="218"/>
      <c r="AYY2199" s="218"/>
      <c r="AYZ2199" s="218"/>
      <c r="AZA2199" s="218"/>
      <c r="AZB2199" s="218"/>
      <c r="AZC2199" s="218"/>
      <c r="AZD2199" s="218"/>
      <c r="AZE2199" s="218"/>
      <c r="AZF2199" s="218"/>
      <c r="AZG2199" s="218"/>
      <c r="AZH2199" s="218"/>
      <c r="AZI2199" s="218"/>
      <c r="AZJ2199" s="218"/>
      <c r="AZK2199" s="218"/>
      <c r="AZL2199" s="218"/>
      <c r="AZM2199" s="218"/>
      <c r="AZN2199" s="218"/>
      <c r="AZO2199" s="218"/>
      <c r="AZP2199" s="218"/>
      <c r="AZQ2199" s="218"/>
      <c r="AZR2199" s="218"/>
      <c r="AZS2199" s="218"/>
      <c r="AZT2199" s="218"/>
      <c r="AZU2199" s="218"/>
      <c r="AZV2199" s="218"/>
      <c r="AZW2199" s="218"/>
      <c r="AZX2199" s="218"/>
      <c r="AZY2199" s="218"/>
      <c r="AZZ2199" s="218"/>
      <c r="BAA2199" s="218"/>
      <c r="BAB2199" s="218"/>
      <c r="BAC2199" s="218"/>
      <c r="BAD2199" s="218"/>
      <c r="BAE2199" s="218"/>
      <c r="BAF2199" s="218"/>
      <c r="BAG2199" s="218"/>
      <c r="BAH2199" s="218"/>
      <c r="BAI2199" s="218"/>
      <c r="BAJ2199" s="218"/>
      <c r="BAK2199" s="218"/>
      <c r="BAL2199" s="218"/>
      <c r="BAM2199" s="218"/>
      <c r="BAN2199" s="218"/>
      <c r="BAO2199" s="218"/>
      <c r="BAP2199" s="218"/>
      <c r="BAQ2199" s="218"/>
      <c r="BAR2199" s="218"/>
      <c r="BAS2199" s="218"/>
      <c r="BAT2199" s="218"/>
      <c r="BAU2199" s="218"/>
      <c r="BAV2199" s="218"/>
      <c r="BAW2199" s="218"/>
      <c r="BAX2199" s="218"/>
      <c r="BAY2199" s="218"/>
      <c r="BAZ2199" s="218"/>
      <c r="BBA2199" s="218"/>
      <c r="BBB2199" s="218"/>
      <c r="BBC2199" s="218"/>
      <c r="BBD2199" s="218"/>
      <c r="BBE2199" s="218"/>
      <c r="BBF2199" s="218"/>
      <c r="BBG2199" s="218"/>
      <c r="BBH2199" s="218"/>
      <c r="BBI2199" s="218"/>
      <c r="BBJ2199" s="218"/>
      <c r="BBK2199" s="218"/>
      <c r="BBL2199" s="218"/>
      <c r="BBM2199" s="218"/>
      <c r="BBN2199" s="218"/>
      <c r="BBO2199" s="218"/>
      <c r="BBP2199" s="218"/>
      <c r="BBQ2199" s="218"/>
      <c r="BBR2199" s="218"/>
      <c r="BBS2199" s="218"/>
      <c r="BBT2199" s="218"/>
      <c r="BBU2199" s="218"/>
      <c r="BBV2199" s="218"/>
      <c r="BBW2199" s="218"/>
      <c r="BBX2199" s="218"/>
      <c r="BBY2199" s="218"/>
      <c r="BBZ2199" s="218"/>
      <c r="BCA2199" s="218"/>
      <c r="BCB2199" s="218"/>
      <c r="BCC2199" s="218"/>
      <c r="BCD2199" s="218"/>
      <c r="BCE2199" s="218"/>
      <c r="BCF2199" s="218"/>
      <c r="BCG2199" s="218"/>
      <c r="BCH2199" s="218"/>
      <c r="BCI2199" s="218"/>
      <c r="BCJ2199" s="218"/>
      <c r="BCK2199" s="218"/>
      <c r="BCL2199" s="218"/>
      <c r="BCM2199" s="218"/>
      <c r="BCN2199" s="218"/>
      <c r="BCO2199" s="218"/>
      <c r="BCP2199" s="218"/>
      <c r="BCQ2199" s="218"/>
      <c r="BCR2199" s="218"/>
      <c r="BCS2199" s="218"/>
      <c r="BCT2199" s="218"/>
      <c r="BCU2199" s="218"/>
      <c r="BCV2199" s="218"/>
      <c r="BCW2199" s="218"/>
      <c r="BCX2199" s="218"/>
      <c r="BCY2199" s="218"/>
      <c r="BCZ2199" s="218"/>
      <c r="BDA2199" s="218"/>
      <c r="BDB2199" s="218"/>
      <c r="BDC2199" s="218"/>
      <c r="BDD2199" s="218"/>
      <c r="BDE2199" s="218"/>
      <c r="BDF2199" s="218"/>
      <c r="BDG2199" s="218"/>
      <c r="BDH2199" s="218"/>
      <c r="BDI2199" s="218"/>
      <c r="BDJ2199" s="218"/>
      <c r="BDK2199" s="218"/>
      <c r="BDL2199" s="218"/>
      <c r="BDM2199" s="218"/>
      <c r="BDN2199" s="218"/>
      <c r="BDO2199" s="218"/>
      <c r="BDP2199" s="218"/>
      <c r="BDQ2199" s="218"/>
      <c r="BDR2199" s="218"/>
      <c r="BDS2199" s="218"/>
      <c r="BDT2199" s="218"/>
      <c r="BDU2199" s="218"/>
      <c r="BDV2199" s="218"/>
      <c r="BDW2199" s="218"/>
      <c r="BDX2199" s="218"/>
      <c r="BDY2199" s="218"/>
      <c r="BDZ2199" s="218"/>
      <c r="BEA2199" s="218"/>
      <c r="BEB2199" s="218"/>
      <c r="BEC2199" s="218"/>
      <c r="BED2199" s="218"/>
      <c r="BEE2199" s="218"/>
      <c r="BEF2199" s="218"/>
      <c r="BEG2199" s="218"/>
      <c r="BEH2199" s="218"/>
      <c r="BEI2199" s="218"/>
      <c r="BEJ2199" s="218"/>
      <c r="BEK2199" s="218"/>
      <c r="BEL2199" s="218"/>
      <c r="BEM2199" s="218"/>
      <c r="BEN2199" s="218"/>
      <c r="BEO2199" s="218"/>
      <c r="BEP2199" s="218"/>
      <c r="BEQ2199" s="218"/>
      <c r="BER2199" s="218"/>
      <c r="BES2199" s="218"/>
      <c r="BET2199" s="218"/>
      <c r="BEU2199" s="218"/>
      <c r="BEV2199" s="218"/>
      <c r="BEW2199" s="218"/>
      <c r="BEX2199" s="218"/>
      <c r="BEY2199" s="218"/>
      <c r="BEZ2199" s="218"/>
      <c r="BFA2199" s="218"/>
      <c r="BFB2199" s="218"/>
      <c r="BFC2199" s="218"/>
      <c r="BFD2199" s="218"/>
      <c r="BFE2199" s="218"/>
      <c r="BFF2199" s="218"/>
      <c r="BFG2199" s="218"/>
      <c r="BFH2199" s="218"/>
      <c r="BFI2199" s="218"/>
      <c r="BFJ2199" s="218"/>
      <c r="BFK2199" s="218"/>
      <c r="BFL2199" s="218"/>
      <c r="BFM2199" s="218"/>
      <c r="BFN2199" s="218"/>
      <c r="BFO2199" s="218"/>
      <c r="BFP2199" s="218"/>
      <c r="BFQ2199" s="218"/>
      <c r="BFR2199" s="218"/>
      <c r="BFS2199" s="218"/>
      <c r="BFT2199" s="218"/>
      <c r="BFU2199" s="218"/>
      <c r="BFV2199" s="218"/>
      <c r="BFW2199" s="218"/>
      <c r="BFX2199" s="218"/>
      <c r="BFY2199" s="218"/>
      <c r="BFZ2199" s="218"/>
      <c r="BGA2199" s="218"/>
      <c r="BGB2199" s="218"/>
      <c r="BGC2199" s="218"/>
      <c r="BGD2199" s="218"/>
      <c r="BGE2199" s="218"/>
      <c r="BGF2199" s="218"/>
      <c r="BGG2199" s="218"/>
      <c r="BGH2199" s="218"/>
      <c r="BGI2199" s="218"/>
      <c r="BGJ2199" s="218"/>
      <c r="BGK2199" s="218"/>
      <c r="BGL2199" s="218"/>
      <c r="BGM2199" s="218"/>
      <c r="BGN2199" s="218"/>
      <c r="BGO2199" s="218"/>
      <c r="BGP2199" s="218"/>
      <c r="BGQ2199" s="218"/>
      <c r="BGR2199" s="218"/>
      <c r="BGS2199" s="218"/>
      <c r="BGT2199" s="218"/>
      <c r="BGU2199" s="218"/>
      <c r="BGV2199" s="218"/>
      <c r="BGW2199" s="218"/>
      <c r="BGX2199" s="218"/>
      <c r="BGY2199" s="218"/>
      <c r="BGZ2199" s="218"/>
      <c r="BHA2199" s="218"/>
      <c r="BHB2199" s="218"/>
      <c r="BHC2199" s="218"/>
      <c r="BHD2199" s="218"/>
      <c r="BHE2199" s="218"/>
      <c r="BHF2199" s="218"/>
      <c r="BHG2199" s="218"/>
      <c r="BHH2199" s="218"/>
      <c r="BHI2199" s="218"/>
      <c r="BHJ2199" s="218"/>
      <c r="BHK2199" s="218"/>
      <c r="BHL2199" s="218"/>
      <c r="BHM2199" s="218"/>
      <c r="BHN2199" s="218"/>
      <c r="BHO2199" s="218"/>
      <c r="BHP2199" s="218"/>
      <c r="BHQ2199" s="218"/>
      <c r="BHR2199" s="218"/>
      <c r="BHS2199" s="218"/>
      <c r="BHT2199" s="218"/>
      <c r="BHU2199" s="218"/>
      <c r="BHV2199" s="218"/>
      <c r="BHW2199" s="218"/>
      <c r="BHX2199" s="218"/>
      <c r="BHY2199" s="218"/>
      <c r="BHZ2199" s="218"/>
      <c r="BIA2199" s="218"/>
      <c r="BIB2199" s="218"/>
      <c r="BIC2199" s="218"/>
      <c r="BID2199" s="218"/>
      <c r="BIE2199" s="218"/>
      <c r="BIF2199" s="218"/>
      <c r="BIG2199" s="218"/>
      <c r="BIH2199" s="218"/>
      <c r="BII2199" s="218"/>
      <c r="BIJ2199" s="218"/>
      <c r="BIK2199" s="218"/>
      <c r="BIL2199" s="218"/>
      <c r="BIM2199" s="218"/>
      <c r="BIN2199" s="218"/>
      <c r="BIO2199" s="218"/>
      <c r="BIP2199" s="218"/>
      <c r="BIQ2199" s="218"/>
      <c r="BIR2199" s="218"/>
      <c r="BIS2199" s="218"/>
      <c r="BIT2199" s="218"/>
      <c r="BIU2199" s="218"/>
      <c r="BIV2199" s="218"/>
      <c r="BIW2199" s="218"/>
      <c r="BIX2199" s="218"/>
      <c r="BIY2199" s="218"/>
      <c r="BIZ2199" s="218"/>
      <c r="BJA2199" s="218"/>
      <c r="BJB2199" s="218"/>
      <c r="BJC2199" s="218"/>
      <c r="BJD2199" s="218"/>
      <c r="BJE2199" s="218"/>
      <c r="BJF2199" s="218"/>
      <c r="BJG2199" s="218"/>
      <c r="BJH2199" s="218"/>
      <c r="BJI2199" s="218"/>
      <c r="BJJ2199" s="218"/>
      <c r="BJK2199" s="218"/>
      <c r="BJL2199" s="218"/>
      <c r="BJM2199" s="218"/>
      <c r="BJN2199" s="218"/>
      <c r="BJO2199" s="218"/>
      <c r="BJP2199" s="218"/>
      <c r="BJQ2199" s="218"/>
      <c r="BJR2199" s="218"/>
      <c r="BJS2199" s="218"/>
      <c r="BJT2199" s="218"/>
      <c r="BJU2199" s="218"/>
      <c r="BJV2199" s="218"/>
      <c r="BJW2199" s="218"/>
      <c r="BJX2199" s="218"/>
      <c r="BJY2199" s="218"/>
      <c r="BJZ2199" s="218"/>
      <c r="BKA2199" s="218"/>
      <c r="BKB2199" s="218"/>
      <c r="BKC2199" s="218"/>
      <c r="BKD2199" s="218"/>
      <c r="BKE2199" s="218"/>
      <c r="BKF2199" s="218"/>
      <c r="BKG2199" s="218"/>
      <c r="BKH2199" s="218"/>
      <c r="BKI2199" s="218"/>
      <c r="BKJ2199" s="218"/>
      <c r="BKK2199" s="218"/>
      <c r="BKL2199" s="218"/>
      <c r="BKM2199" s="218"/>
      <c r="BKN2199" s="218"/>
      <c r="BKO2199" s="218"/>
      <c r="BKP2199" s="218"/>
      <c r="BKQ2199" s="218"/>
      <c r="BKR2199" s="218"/>
      <c r="BKS2199" s="218"/>
      <c r="BKT2199" s="218"/>
      <c r="BKU2199" s="218"/>
      <c r="BKV2199" s="218"/>
      <c r="BKW2199" s="218"/>
      <c r="BKX2199" s="218"/>
      <c r="BKY2199" s="218"/>
      <c r="BKZ2199" s="218"/>
      <c r="BLA2199" s="218"/>
      <c r="BLB2199" s="218"/>
      <c r="BLC2199" s="218"/>
      <c r="BLD2199" s="218"/>
      <c r="BLE2199" s="218"/>
      <c r="BLF2199" s="218"/>
      <c r="BLG2199" s="218"/>
      <c r="BLH2199" s="218"/>
      <c r="BLI2199" s="218"/>
      <c r="BLJ2199" s="218"/>
      <c r="BLK2199" s="218"/>
      <c r="BLL2199" s="218"/>
      <c r="BLM2199" s="218"/>
      <c r="BLN2199" s="218"/>
      <c r="BLO2199" s="218"/>
      <c r="BLP2199" s="218"/>
      <c r="BLQ2199" s="218"/>
      <c r="BLR2199" s="218"/>
      <c r="BLS2199" s="218"/>
      <c r="BLT2199" s="218"/>
      <c r="BLU2199" s="218"/>
      <c r="BLV2199" s="218"/>
      <c r="BLW2199" s="218"/>
      <c r="BLX2199" s="218"/>
      <c r="BLY2199" s="218"/>
      <c r="BLZ2199" s="218"/>
      <c r="BMA2199" s="218"/>
      <c r="BMB2199" s="218"/>
      <c r="BMC2199" s="218"/>
      <c r="BMD2199" s="218"/>
      <c r="BME2199" s="218"/>
      <c r="BMF2199" s="218"/>
      <c r="BMG2199" s="218"/>
      <c r="BMH2199" s="218"/>
      <c r="BMI2199" s="218"/>
      <c r="BMJ2199" s="218"/>
      <c r="BMK2199" s="218"/>
      <c r="BML2199" s="218"/>
      <c r="BMM2199" s="218"/>
      <c r="BMN2199" s="218"/>
      <c r="BMO2199" s="218"/>
      <c r="BMP2199" s="218"/>
      <c r="BMQ2199" s="218"/>
      <c r="BMR2199" s="218"/>
      <c r="BMS2199" s="218"/>
      <c r="BMT2199" s="218"/>
      <c r="BMU2199" s="218"/>
      <c r="BMV2199" s="218"/>
      <c r="BMW2199" s="218"/>
      <c r="BMX2199" s="218"/>
      <c r="BMY2199" s="218"/>
      <c r="BMZ2199" s="218"/>
      <c r="BNA2199" s="218"/>
      <c r="BNB2199" s="218"/>
      <c r="BNC2199" s="218"/>
      <c r="BND2199" s="218"/>
      <c r="BNE2199" s="218"/>
      <c r="BNF2199" s="218"/>
      <c r="BNG2199" s="218"/>
      <c r="BNH2199" s="218"/>
      <c r="BNI2199" s="218"/>
      <c r="BNJ2199" s="218"/>
      <c r="BNK2199" s="218"/>
      <c r="BNL2199" s="218"/>
      <c r="BNM2199" s="218"/>
      <c r="BNN2199" s="218"/>
      <c r="BNO2199" s="218"/>
      <c r="BNP2199" s="218"/>
      <c r="BNQ2199" s="218"/>
      <c r="BNR2199" s="218"/>
      <c r="BNS2199" s="218"/>
      <c r="BNT2199" s="218"/>
      <c r="BNU2199" s="218"/>
      <c r="BNV2199" s="218"/>
      <c r="BNW2199" s="218"/>
      <c r="BNX2199" s="218"/>
      <c r="BNY2199" s="218"/>
      <c r="BNZ2199" s="218"/>
      <c r="BOA2199" s="218"/>
      <c r="BOB2199" s="218"/>
      <c r="BOC2199" s="218"/>
      <c r="BOD2199" s="218"/>
      <c r="BOE2199" s="218"/>
      <c r="BOF2199" s="218"/>
      <c r="BOG2199" s="218"/>
      <c r="BOH2199" s="218"/>
      <c r="BOI2199" s="218"/>
      <c r="BOJ2199" s="218"/>
      <c r="BOK2199" s="218"/>
      <c r="BOL2199" s="218"/>
      <c r="BOM2199" s="218"/>
      <c r="BON2199" s="218"/>
      <c r="BOO2199" s="218"/>
      <c r="BOP2199" s="218"/>
      <c r="BOQ2199" s="218"/>
      <c r="BOR2199" s="218"/>
      <c r="BOS2199" s="218"/>
      <c r="BOT2199" s="218"/>
      <c r="BOU2199" s="218"/>
      <c r="BOV2199" s="218"/>
      <c r="BOW2199" s="218"/>
      <c r="BOX2199" s="218"/>
      <c r="BOY2199" s="218"/>
      <c r="BOZ2199" s="218"/>
      <c r="BPA2199" s="218"/>
      <c r="BPB2199" s="218"/>
      <c r="BPC2199" s="218"/>
      <c r="BPD2199" s="218"/>
      <c r="BPE2199" s="218"/>
      <c r="BPF2199" s="218"/>
      <c r="BPG2199" s="218"/>
      <c r="BPH2199" s="218"/>
      <c r="BPI2199" s="218"/>
      <c r="BPJ2199" s="218"/>
      <c r="BPK2199" s="218"/>
      <c r="BPL2199" s="218"/>
      <c r="BPM2199" s="218"/>
      <c r="BPN2199" s="218"/>
      <c r="BPO2199" s="218"/>
      <c r="BPP2199" s="218"/>
      <c r="BPQ2199" s="218"/>
      <c r="BPR2199" s="218"/>
      <c r="BPS2199" s="218"/>
      <c r="BPT2199" s="218"/>
      <c r="BPU2199" s="218"/>
      <c r="BPV2199" s="218"/>
      <c r="BPW2199" s="218"/>
      <c r="BPX2199" s="218"/>
      <c r="BPY2199" s="218"/>
      <c r="BPZ2199" s="218"/>
      <c r="BQA2199" s="218"/>
      <c r="BQB2199" s="218"/>
      <c r="BQC2199" s="218"/>
      <c r="BQD2199" s="218"/>
      <c r="BQE2199" s="218"/>
      <c r="BQF2199" s="218"/>
      <c r="BQG2199" s="218"/>
      <c r="BQH2199" s="218"/>
      <c r="BQI2199" s="218"/>
      <c r="BQJ2199" s="218"/>
      <c r="BQK2199" s="218"/>
      <c r="BQL2199" s="218"/>
      <c r="BQM2199" s="218"/>
      <c r="BQN2199" s="218"/>
      <c r="BQO2199" s="218"/>
      <c r="BQP2199" s="218"/>
      <c r="BQQ2199" s="218"/>
      <c r="BQR2199" s="218"/>
      <c r="BQS2199" s="218"/>
      <c r="BQT2199" s="218"/>
      <c r="BQU2199" s="218"/>
      <c r="BQV2199" s="218"/>
      <c r="BQW2199" s="218"/>
      <c r="BQX2199" s="218"/>
      <c r="BQY2199" s="218"/>
      <c r="BQZ2199" s="218"/>
      <c r="BRA2199" s="218"/>
      <c r="BRB2199" s="218"/>
      <c r="BRC2199" s="218"/>
      <c r="BRD2199" s="218"/>
      <c r="BRE2199" s="218"/>
      <c r="BRF2199" s="218"/>
      <c r="BRG2199" s="218"/>
      <c r="BRH2199" s="218"/>
      <c r="BRI2199" s="218"/>
      <c r="BRJ2199" s="218"/>
      <c r="BRK2199" s="218"/>
      <c r="BRL2199" s="218"/>
      <c r="BRM2199" s="218"/>
      <c r="BRN2199" s="218"/>
      <c r="BRO2199" s="218"/>
      <c r="BRP2199" s="218"/>
      <c r="BRQ2199" s="218"/>
      <c r="BRR2199" s="218"/>
      <c r="BRS2199" s="218"/>
      <c r="BRT2199" s="218"/>
      <c r="BRU2199" s="218"/>
      <c r="BRV2199" s="218"/>
      <c r="BRW2199" s="218"/>
      <c r="BRX2199" s="218"/>
      <c r="BRY2199" s="218"/>
      <c r="BRZ2199" s="218"/>
      <c r="BSA2199" s="218"/>
      <c r="BSB2199" s="218"/>
      <c r="BSC2199" s="218"/>
      <c r="BSD2199" s="218"/>
      <c r="BSE2199" s="218"/>
      <c r="BSF2199" s="218"/>
      <c r="BSG2199" s="218"/>
      <c r="BSH2199" s="218"/>
      <c r="BSI2199" s="218"/>
      <c r="BSJ2199" s="218"/>
      <c r="BSK2199" s="218"/>
      <c r="BSL2199" s="218"/>
      <c r="BSM2199" s="218"/>
      <c r="BSN2199" s="218"/>
      <c r="BSO2199" s="218"/>
      <c r="BSP2199" s="218"/>
      <c r="BSQ2199" s="218"/>
      <c r="BSR2199" s="218"/>
      <c r="BSS2199" s="218"/>
      <c r="BST2199" s="218"/>
      <c r="BSU2199" s="218"/>
      <c r="BSV2199" s="218"/>
      <c r="BSW2199" s="218"/>
      <c r="BSX2199" s="218"/>
      <c r="BSY2199" s="218"/>
      <c r="BSZ2199" s="218"/>
      <c r="BTA2199" s="218"/>
      <c r="BTB2199" s="218"/>
      <c r="BTC2199" s="218"/>
      <c r="BTD2199" s="218"/>
      <c r="BTE2199" s="218"/>
      <c r="BTF2199" s="218"/>
      <c r="BTG2199" s="218"/>
      <c r="BTH2199" s="218"/>
      <c r="BTI2199" s="218"/>
      <c r="BTJ2199" s="218"/>
      <c r="BTK2199" s="218"/>
      <c r="BTL2199" s="218"/>
      <c r="BTM2199" s="218"/>
      <c r="BTN2199" s="218"/>
      <c r="BTO2199" s="218"/>
      <c r="BTP2199" s="218"/>
      <c r="BTQ2199" s="218"/>
      <c r="BTR2199" s="218"/>
      <c r="BTS2199" s="218"/>
      <c r="BTT2199" s="218"/>
      <c r="BTU2199" s="218"/>
      <c r="BTV2199" s="218"/>
      <c r="BTW2199" s="218"/>
      <c r="BTX2199" s="218"/>
      <c r="BTY2199" s="218"/>
      <c r="BTZ2199" s="218"/>
      <c r="BUA2199" s="218"/>
      <c r="BUB2199" s="218"/>
      <c r="BUC2199" s="218"/>
      <c r="BUD2199" s="218"/>
      <c r="BUE2199" s="218"/>
      <c r="BUF2199" s="218"/>
      <c r="BUG2199" s="218"/>
      <c r="BUH2199" s="218"/>
      <c r="BUI2199" s="218"/>
      <c r="BUJ2199" s="218"/>
      <c r="BUK2199" s="218"/>
      <c r="BUL2199" s="218"/>
      <c r="BUM2199" s="218"/>
      <c r="BUN2199" s="218"/>
      <c r="BUO2199" s="218"/>
      <c r="BUP2199" s="218"/>
      <c r="BUQ2199" s="218"/>
      <c r="BUR2199" s="218"/>
      <c r="BUS2199" s="218"/>
      <c r="BUT2199" s="218"/>
      <c r="BUU2199" s="218"/>
      <c r="BUV2199" s="218"/>
      <c r="BUW2199" s="218"/>
      <c r="BUX2199" s="218"/>
      <c r="BUY2199" s="218"/>
      <c r="BUZ2199" s="218"/>
      <c r="BVA2199" s="218"/>
      <c r="BVB2199" s="218"/>
      <c r="BVC2199" s="218"/>
      <c r="BVD2199" s="218"/>
      <c r="BVE2199" s="218"/>
      <c r="BVF2199" s="218"/>
      <c r="BVG2199" s="218"/>
      <c r="BVH2199" s="218"/>
      <c r="BVI2199" s="218"/>
      <c r="BVJ2199" s="218"/>
      <c r="BVK2199" s="218"/>
      <c r="BVL2199" s="218"/>
      <c r="BVM2199" s="218"/>
      <c r="BVN2199" s="218"/>
      <c r="BVO2199" s="218"/>
      <c r="BVP2199" s="218"/>
      <c r="BVQ2199" s="218"/>
      <c r="BVR2199" s="218"/>
      <c r="BVS2199" s="218"/>
      <c r="BVT2199" s="218"/>
      <c r="BVU2199" s="218"/>
      <c r="BVV2199" s="218"/>
      <c r="BVW2199" s="218"/>
      <c r="BVX2199" s="218"/>
      <c r="BVY2199" s="218"/>
      <c r="BVZ2199" s="218"/>
      <c r="BWA2199" s="218"/>
      <c r="BWB2199" s="218"/>
      <c r="BWC2199" s="218"/>
      <c r="BWD2199" s="218"/>
      <c r="BWE2199" s="218"/>
      <c r="BWF2199" s="218"/>
      <c r="BWG2199" s="218"/>
      <c r="BWH2199" s="218"/>
      <c r="BWI2199" s="218"/>
      <c r="BWJ2199" s="218"/>
      <c r="BWK2199" s="218"/>
      <c r="BWL2199" s="218"/>
      <c r="BWM2199" s="218"/>
      <c r="BWN2199" s="218"/>
      <c r="BWO2199" s="218"/>
      <c r="BWP2199" s="218"/>
      <c r="BWQ2199" s="218"/>
      <c r="BWR2199" s="218"/>
      <c r="BWS2199" s="218"/>
      <c r="BWT2199" s="218"/>
      <c r="BWU2199" s="218"/>
      <c r="BWV2199" s="218"/>
      <c r="BWW2199" s="218"/>
      <c r="BWX2199" s="218"/>
      <c r="BWY2199" s="218"/>
      <c r="BWZ2199" s="218"/>
      <c r="BXA2199" s="218"/>
      <c r="BXB2199" s="218"/>
      <c r="BXC2199" s="218"/>
      <c r="BXD2199" s="218"/>
      <c r="BXE2199" s="218"/>
      <c r="BXF2199" s="218"/>
      <c r="BXG2199" s="218"/>
      <c r="BXH2199" s="218"/>
      <c r="BXI2199" s="218"/>
      <c r="BXJ2199" s="218"/>
      <c r="BXK2199" s="218"/>
      <c r="BXL2199" s="218"/>
      <c r="BXM2199" s="218"/>
      <c r="BXN2199" s="218"/>
      <c r="BXO2199" s="218"/>
      <c r="BXP2199" s="218"/>
      <c r="BXQ2199" s="218"/>
      <c r="BXR2199" s="218"/>
      <c r="BXS2199" s="218"/>
      <c r="BXT2199" s="218"/>
      <c r="BXU2199" s="218"/>
      <c r="BXV2199" s="218"/>
      <c r="BXW2199" s="218"/>
      <c r="BXX2199" s="218"/>
      <c r="BXY2199" s="218"/>
      <c r="BXZ2199" s="218"/>
      <c r="BYA2199" s="218"/>
      <c r="BYB2199" s="218"/>
      <c r="BYC2199" s="218"/>
      <c r="BYD2199" s="218"/>
      <c r="BYE2199" s="218"/>
      <c r="BYF2199" s="218"/>
      <c r="BYG2199" s="218"/>
      <c r="BYH2199" s="218"/>
      <c r="BYI2199" s="218"/>
      <c r="BYJ2199" s="218"/>
      <c r="BYK2199" s="218"/>
      <c r="BYL2199" s="218"/>
      <c r="BYM2199" s="218"/>
      <c r="BYN2199" s="218"/>
      <c r="BYO2199" s="218"/>
      <c r="BYP2199" s="218"/>
      <c r="BYQ2199" s="218"/>
      <c r="BYR2199" s="218"/>
      <c r="BYS2199" s="218"/>
      <c r="BYT2199" s="218"/>
      <c r="BYU2199" s="218"/>
      <c r="BYV2199" s="218"/>
      <c r="BYW2199" s="218"/>
      <c r="BYX2199" s="218"/>
      <c r="BYY2199" s="218"/>
      <c r="BYZ2199" s="218"/>
      <c r="BZA2199" s="218"/>
      <c r="BZB2199" s="218"/>
      <c r="BZC2199" s="218"/>
      <c r="BZD2199" s="218"/>
      <c r="BZE2199" s="218"/>
      <c r="BZF2199" s="218"/>
      <c r="BZG2199" s="218"/>
      <c r="BZH2199" s="218"/>
      <c r="BZI2199" s="218"/>
      <c r="BZJ2199" s="218"/>
      <c r="BZK2199" s="218"/>
      <c r="BZL2199" s="218"/>
      <c r="BZM2199" s="218"/>
      <c r="BZN2199" s="218"/>
      <c r="BZO2199" s="218"/>
      <c r="BZP2199" s="218"/>
      <c r="BZQ2199" s="218"/>
      <c r="BZR2199" s="218"/>
      <c r="BZS2199" s="218"/>
      <c r="BZT2199" s="218"/>
      <c r="BZU2199" s="218"/>
      <c r="BZV2199" s="218"/>
      <c r="BZW2199" s="218"/>
      <c r="BZX2199" s="218"/>
      <c r="BZY2199" s="218"/>
      <c r="BZZ2199" s="218"/>
      <c r="CAA2199" s="218"/>
      <c r="CAB2199" s="218"/>
      <c r="CAC2199" s="218"/>
      <c r="CAD2199" s="218"/>
      <c r="CAE2199" s="218"/>
      <c r="CAF2199" s="218"/>
      <c r="CAG2199" s="218"/>
      <c r="CAH2199" s="218"/>
      <c r="CAI2199" s="218"/>
      <c r="CAJ2199" s="218"/>
      <c r="CAK2199" s="218"/>
      <c r="CAL2199" s="218"/>
      <c r="CAM2199" s="218"/>
      <c r="CAN2199" s="218"/>
      <c r="CAO2199" s="218"/>
      <c r="CAP2199" s="218"/>
      <c r="CAQ2199" s="218"/>
      <c r="CAR2199" s="218"/>
      <c r="CAS2199" s="218"/>
      <c r="CAT2199" s="218"/>
      <c r="CAU2199" s="218"/>
      <c r="CAV2199" s="218"/>
      <c r="CAW2199" s="218"/>
      <c r="CAX2199" s="218"/>
      <c r="CAY2199" s="218"/>
      <c r="CAZ2199" s="218"/>
      <c r="CBA2199" s="218"/>
      <c r="CBB2199" s="218"/>
      <c r="CBC2199" s="218"/>
      <c r="CBD2199" s="218"/>
      <c r="CBE2199" s="218"/>
      <c r="CBF2199" s="218"/>
      <c r="CBG2199" s="218"/>
      <c r="CBH2199" s="218"/>
      <c r="CBI2199" s="218"/>
      <c r="CBJ2199" s="218"/>
      <c r="CBK2199" s="218"/>
      <c r="CBL2199" s="218"/>
      <c r="CBM2199" s="218"/>
      <c r="CBN2199" s="218"/>
      <c r="CBO2199" s="218"/>
      <c r="CBP2199" s="218"/>
      <c r="CBQ2199" s="218"/>
      <c r="CBR2199" s="218"/>
      <c r="CBS2199" s="218"/>
      <c r="CBT2199" s="218"/>
      <c r="CBU2199" s="218"/>
      <c r="CBV2199" s="218"/>
      <c r="CBW2199" s="218"/>
      <c r="CBX2199" s="218"/>
      <c r="CBY2199" s="218"/>
      <c r="CBZ2199" s="218"/>
      <c r="CCA2199" s="218"/>
      <c r="CCB2199" s="218"/>
      <c r="CCC2199" s="218"/>
      <c r="CCD2199" s="218"/>
      <c r="CCE2199" s="218"/>
      <c r="CCF2199" s="218"/>
      <c r="CCG2199" s="218"/>
      <c r="CCH2199" s="218"/>
      <c r="CCI2199" s="218"/>
      <c r="CCJ2199" s="218"/>
      <c r="CCK2199" s="218"/>
      <c r="CCL2199" s="218"/>
      <c r="CCM2199" s="218"/>
      <c r="CCN2199" s="218"/>
      <c r="CCO2199" s="218"/>
      <c r="CCP2199" s="218"/>
      <c r="CCQ2199" s="218"/>
      <c r="CCR2199" s="218"/>
      <c r="CCS2199" s="218"/>
      <c r="CCT2199" s="218"/>
      <c r="CCU2199" s="218"/>
      <c r="CCV2199" s="218"/>
      <c r="CCW2199" s="218"/>
      <c r="CCX2199" s="218"/>
      <c r="CCY2199" s="218"/>
      <c r="CCZ2199" s="218"/>
      <c r="CDA2199" s="218"/>
      <c r="CDB2199" s="218"/>
      <c r="CDC2199" s="218"/>
      <c r="CDD2199" s="218"/>
      <c r="CDE2199" s="218"/>
      <c r="CDF2199" s="218"/>
      <c r="CDG2199" s="218"/>
      <c r="CDH2199" s="218"/>
      <c r="CDI2199" s="218"/>
      <c r="CDJ2199" s="218"/>
      <c r="CDK2199" s="218"/>
      <c r="CDL2199" s="218"/>
      <c r="CDM2199" s="218"/>
      <c r="CDN2199" s="218"/>
      <c r="CDO2199" s="218"/>
      <c r="CDP2199" s="218"/>
      <c r="CDQ2199" s="218"/>
      <c r="CDR2199" s="218"/>
      <c r="CDS2199" s="218"/>
      <c r="CDT2199" s="218"/>
      <c r="CDU2199" s="218"/>
      <c r="CDV2199" s="218"/>
      <c r="CDW2199" s="218"/>
      <c r="CDX2199" s="218"/>
      <c r="CDY2199" s="218"/>
      <c r="CDZ2199" s="218"/>
      <c r="CEA2199" s="218"/>
      <c r="CEB2199" s="218"/>
      <c r="CEC2199" s="218"/>
      <c r="CED2199" s="218"/>
      <c r="CEE2199" s="218"/>
      <c r="CEF2199" s="218"/>
      <c r="CEG2199" s="218"/>
      <c r="CEH2199" s="218"/>
      <c r="CEI2199" s="218"/>
      <c r="CEJ2199" s="218"/>
      <c r="CEK2199" s="218"/>
      <c r="CEL2199" s="218"/>
      <c r="CEM2199" s="218"/>
      <c r="CEN2199" s="218"/>
      <c r="CEO2199" s="218"/>
      <c r="CEP2199" s="218"/>
      <c r="CEQ2199" s="218"/>
      <c r="CER2199" s="218"/>
      <c r="CES2199" s="218"/>
      <c r="CET2199" s="218"/>
      <c r="CEU2199" s="218"/>
      <c r="CEV2199" s="218"/>
      <c r="CEW2199" s="218"/>
      <c r="CEX2199" s="218"/>
      <c r="CEY2199" s="218"/>
      <c r="CEZ2199" s="218"/>
      <c r="CFA2199" s="218"/>
      <c r="CFB2199" s="218"/>
      <c r="CFC2199" s="218"/>
      <c r="CFD2199" s="218"/>
      <c r="CFE2199" s="218"/>
      <c r="CFF2199" s="218"/>
      <c r="CFG2199" s="218"/>
      <c r="CFH2199" s="218"/>
      <c r="CFI2199" s="218"/>
      <c r="CFJ2199" s="218"/>
      <c r="CFK2199" s="218"/>
      <c r="CFL2199" s="218"/>
      <c r="CFM2199" s="218"/>
      <c r="CFN2199" s="218"/>
      <c r="CFO2199" s="218"/>
      <c r="CFP2199" s="218"/>
      <c r="CFQ2199" s="218"/>
      <c r="CFR2199" s="218"/>
      <c r="CFS2199" s="218"/>
      <c r="CFT2199" s="218"/>
      <c r="CFU2199" s="218"/>
      <c r="CFV2199" s="218"/>
      <c r="CFW2199" s="218"/>
      <c r="CFX2199" s="218"/>
      <c r="CFY2199" s="218"/>
      <c r="CFZ2199" s="218"/>
      <c r="CGA2199" s="218"/>
      <c r="CGB2199" s="218"/>
      <c r="CGC2199" s="218"/>
      <c r="CGD2199" s="218"/>
      <c r="CGE2199" s="218"/>
      <c r="CGF2199" s="218"/>
      <c r="CGG2199" s="218"/>
      <c r="CGH2199" s="218"/>
      <c r="CGI2199" s="218"/>
      <c r="CGJ2199" s="218"/>
      <c r="CGK2199" s="218"/>
      <c r="CGL2199" s="218"/>
      <c r="CGM2199" s="218"/>
      <c r="CGN2199" s="218"/>
      <c r="CGO2199" s="218"/>
      <c r="CGP2199" s="218"/>
      <c r="CGQ2199" s="218"/>
      <c r="CGR2199" s="218"/>
      <c r="CGS2199" s="218"/>
      <c r="CGT2199" s="218"/>
      <c r="CGU2199" s="218"/>
      <c r="CGV2199" s="218"/>
      <c r="CGW2199" s="218"/>
      <c r="CGX2199" s="218"/>
      <c r="CGY2199" s="218"/>
      <c r="CGZ2199" s="218"/>
      <c r="CHA2199" s="218"/>
      <c r="CHB2199" s="218"/>
      <c r="CHC2199" s="218"/>
      <c r="CHD2199" s="218"/>
      <c r="CHE2199" s="218"/>
      <c r="CHF2199" s="218"/>
      <c r="CHG2199" s="218"/>
      <c r="CHH2199" s="218"/>
      <c r="CHI2199" s="218"/>
      <c r="CHJ2199" s="218"/>
      <c r="CHK2199" s="218"/>
      <c r="CHL2199" s="218"/>
      <c r="CHM2199" s="218"/>
      <c r="CHN2199" s="218"/>
      <c r="CHO2199" s="218"/>
      <c r="CHP2199" s="218"/>
      <c r="CHQ2199" s="218"/>
      <c r="CHR2199" s="218"/>
      <c r="CHS2199" s="218"/>
      <c r="CHT2199" s="218"/>
      <c r="CHU2199" s="218"/>
      <c r="CHV2199" s="218"/>
      <c r="CHW2199" s="218"/>
      <c r="CHX2199" s="218"/>
      <c r="CHY2199" s="218"/>
      <c r="CHZ2199" s="218"/>
      <c r="CIA2199" s="218"/>
      <c r="CIB2199" s="218"/>
      <c r="CIC2199" s="218"/>
      <c r="CID2199" s="218"/>
      <c r="CIE2199" s="218"/>
      <c r="CIF2199" s="218"/>
      <c r="CIG2199" s="218"/>
      <c r="CIH2199" s="218"/>
      <c r="CII2199" s="218"/>
      <c r="CIJ2199" s="218"/>
      <c r="CIK2199" s="218"/>
      <c r="CIL2199" s="218"/>
      <c r="CIM2199" s="218"/>
      <c r="CIN2199" s="218"/>
      <c r="CIO2199" s="218"/>
      <c r="CIP2199" s="218"/>
      <c r="CIQ2199" s="218"/>
      <c r="CIR2199" s="218"/>
      <c r="CIS2199" s="218"/>
      <c r="CIT2199" s="218"/>
      <c r="CIU2199" s="218"/>
      <c r="CIV2199" s="218"/>
      <c r="CIW2199" s="218"/>
      <c r="CIX2199" s="218"/>
      <c r="CIY2199" s="218"/>
      <c r="CIZ2199" s="218"/>
      <c r="CJA2199" s="218"/>
      <c r="CJB2199" s="218"/>
      <c r="CJC2199" s="218"/>
      <c r="CJD2199" s="218"/>
      <c r="CJE2199" s="218"/>
      <c r="CJF2199" s="218"/>
      <c r="CJG2199" s="218"/>
      <c r="CJH2199" s="218"/>
      <c r="CJI2199" s="218"/>
      <c r="CJJ2199" s="218"/>
      <c r="CJK2199" s="218"/>
      <c r="CJL2199" s="218"/>
      <c r="CJM2199" s="218"/>
      <c r="CJN2199" s="218"/>
      <c r="CJO2199" s="218"/>
      <c r="CJP2199" s="218"/>
      <c r="CJQ2199" s="218"/>
      <c r="CJR2199" s="218"/>
      <c r="CJS2199" s="218"/>
      <c r="CJT2199" s="218"/>
      <c r="CJU2199" s="218"/>
      <c r="CJV2199" s="218"/>
      <c r="CJW2199" s="218"/>
      <c r="CJX2199" s="218"/>
      <c r="CJY2199" s="218"/>
      <c r="CJZ2199" s="218"/>
      <c r="CKA2199" s="218"/>
      <c r="CKB2199" s="218"/>
      <c r="CKC2199" s="218"/>
      <c r="CKD2199" s="218"/>
      <c r="CKE2199" s="218"/>
      <c r="CKF2199" s="218"/>
      <c r="CKG2199" s="218"/>
      <c r="CKH2199" s="218"/>
      <c r="CKI2199" s="218"/>
      <c r="CKJ2199" s="218"/>
      <c r="CKK2199" s="218"/>
      <c r="CKL2199" s="218"/>
      <c r="CKM2199" s="218"/>
      <c r="CKN2199" s="218"/>
      <c r="CKO2199" s="218"/>
      <c r="CKP2199" s="218"/>
      <c r="CKQ2199" s="218"/>
      <c r="CKR2199" s="218"/>
      <c r="CKS2199" s="218"/>
      <c r="CKT2199" s="218"/>
      <c r="CKU2199" s="218"/>
      <c r="CKV2199" s="218"/>
      <c r="CKW2199" s="218"/>
      <c r="CKX2199" s="218"/>
      <c r="CKY2199" s="218"/>
      <c r="CKZ2199" s="218"/>
      <c r="CLA2199" s="218"/>
      <c r="CLB2199" s="218"/>
      <c r="CLC2199" s="218"/>
      <c r="CLD2199" s="218"/>
      <c r="CLE2199" s="218"/>
      <c r="CLF2199" s="218"/>
      <c r="CLG2199" s="218"/>
      <c r="CLH2199" s="218"/>
      <c r="CLI2199" s="218"/>
      <c r="CLJ2199" s="218"/>
      <c r="CLK2199" s="218"/>
      <c r="CLL2199" s="218"/>
      <c r="CLM2199" s="218"/>
      <c r="CLN2199" s="218"/>
      <c r="CLO2199" s="218"/>
      <c r="CLP2199" s="218"/>
      <c r="CLQ2199" s="218"/>
      <c r="CLR2199" s="218"/>
      <c r="CLS2199" s="218"/>
      <c r="CLT2199" s="218"/>
      <c r="CLU2199" s="218"/>
      <c r="CLV2199" s="218"/>
      <c r="CLW2199" s="218"/>
      <c r="CLX2199" s="218"/>
      <c r="CLY2199" s="218"/>
      <c r="CLZ2199" s="218"/>
      <c r="CMA2199" s="218"/>
      <c r="CMB2199" s="218"/>
      <c r="CMC2199" s="218"/>
      <c r="CMD2199" s="218"/>
      <c r="CME2199" s="218"/>
      <c r="CMF2199" s="218"/>
      <c r="CMG2199" s="218"/>
      <c r="CMH2199" s="218"/>
      <c r="CMI2199" s="218"/>
      <c r="CMJ2199" s="218"/>
      <c r="CMK2199" s="218"/>
      <c r="CML2199" s="218"/>
      <c r="CMM2199" s="218"/>
      <c r="CMN2199" s="218"/>
      <c r="CMO2199" s="218"/>
      <c r="CMP2199" s="218"/>
      <c r="CMQ2199" s="218"/>
      <c r="CMR2199" s="218"/>
      <c r="CMS2199" s="218"/>
      <c r="CMT2199" s="218"/>
      <c r="CMU2199" s="218"/>
      <c r="CMV2199" s="218"/>
      <c r="CMW2199" s="218"/>
      <c r="CMX2199" s="218"/>
      <c r="CMY2199" s="218"/>
      <c r="CMZ2199" s="218"/>
      <c r="CNA2199" s="218"/>
      <c r="CNB2199" s="218"/>
      <c r="CNC2199" s="218"/>
      <c r="CND2199" s="218"/>
      <c r="CNE2199" s="218"/>
      <c r="CNF2199" s="218"/>
      <c r="CNG2199" s="218"/>
      <c r="CNH2199" s="218"/>
      <c r="CNI2199" s="218"/>
      <c r="CNJ2199" s="218"/>
      <c r="CNK2199" s="218"/>
      <c r="CNL2199" s="218"/>
      <c r="CNM2199" s="218"/>
      <c r="CNN2199" s="218"/>
      <c r="CNO2199" s="218"/>
      <c r="CNP2199" s="218"/>
      <c r="CNQ2199" s="218"/>
      <c r="CNR2199" s="218"/>
      <c r="CNS2199" s="218"/>
      <c r="CNT2199" s="218"/>
      <c r="CNU2199" s="218"/>
      <c r="CNV2199" s="218"/>
      <c r="CNW2199" s="218"/>
      <c r="CNX2199" s="218"/>
      <c r="CNY2199" s="218"/>
      <c r="CNZ2199" s="218"/>
      <c r="COA2199" s="218"/>
      <c r="COB2199" s="218"/>
      <c r="COC2199" s="218"/>
      <c r="COD2199" s="218"/>
      <c r="COE2199" s="218"/>
      <c r="COF2199" s="218"/>
      <c r="COG2199" s="218"/>
      <c r="COH2199" s="218"/>
      <c r="COI2199" s="218"/>
      <c r="COJ2199" s="218"/>
      <c r="COK2199" s="218"/>
      <c r="COL2199" s="218"/>
      <c r="COM2199" s="218"/>
      <c r="CON2199" s="218"/>
      <c r="COO2199" s="218"/>
      <c r="COP2199" s="218"/>
      <c r="COQ2199" s="218"/>
      <c r="COR2199" s="218"/>
      <c r="COS2199" s="218"/>
      <c r="COT2199" s="218"/>
      <c r="COU2199" s="218"/>
      <c r="COV2199" s="218"/>
      <c r="COW2199" s="218"/>
      <c r="COX2199" s="218"/>
      <c r="COY2199" s="218"/>
      <c r="COZ2199" s="218"/>
      <c r="CPA2199" s="218"/>
      <c r="CPB2199" s="218"/>
      <c r="CPC2199" s="218"/>
      <c r="CPD2199" s="218"/>
      <c r="CPE2199" s="218"/>
      <c r="CPF2199" s="218"/>
      <c r="CPG2199" s="218"/>
      <c r="CPH2199" s="218"/>
      <c r="CPI2199" s="218"/>
      <c r="CPJ2199" s="218"/>
      <c r="CPK2199" s="218"/>
      <c r="CPL2199" s="218"/>
      <c r="CPM2199" s="218"/>
      <c r="CPN2199" s="218"/>
      <c r="CPO2199" s="218"/>
      <c r="CPP2199" s="218"/>
      <c r="CPQ2199" s="218"/>
      <c r="CPR2199" s="218"/>
      <c r="CPS2199" s="218"/>
      <c r="CPT2199" s="218"/>
      <c r="CPU2199" s="218"/>
      <c r="CPV2199" s="218"/>
      <c r="CPW2199" s="218"/>
      <c r="CPX2199" s="218"/>
      <c r="CPY2199" s="218"/>
      <c r="CPZ2199" s="218"/>
      <c r="CQA2199" s="218"/>
      <c r="CQB2199" s="218"/>
      <c r="CQC2199" s="218"/>
      <c r="CQD2199" s="218"/>
      <c r="CQE2199" s="218"/>
      <c r="CQF2199" s="218"/>
      <c r="CQG2199" s="218"/>
      <c r="CQH2199" s="218"/>
      <c r="CQI2199" s="218"/>
      <c r="CQJ2199" s="218"/>
      <c r="CQK2199" s="218"/>
      <c r="CQL2199" s="218"/>
      <c r="CQM2199" s="218"/>
      <c r="CQN2199" s="218"/>
      <c r="CQO2199" s="218"/>
      <c r="CQP2199" s="218"/>
      <c r="CQQ2199" s="218"/>
      <c r="CQR2199" s="218"/>
      <c r="CQS2199" s="218"/>
      <c r="CQT2199" s="218"/>
      <c r="CQU2199" s="218"/>
      <c r="CQV2199" s="218"/>
      <c r="CQW2199" s="218"/>
      <c r="CQX2199" s="218"/>
      <c r="CQY2199" s="218"/>
      <c r="CQZ2199" s="218"/>
      <c r="CRA2199" s="218"/>
      <c r="CRB2199" s="218"/>
      <c r="CRC2199" s="218"/>
      <c r="CRD2199" s="218"/>
      <c r="CRE2199" s="218"/>
      <c r="CRF2199" s="218"/>
      <c r="CRG2199" s="218"/>
      <c r="CRH2199" s="218"/>
      <c r="CRI2199" s="218"/>
      <c r="CRJ2199" s="218"/>
      <c r="CRK2199" s="218"/>
      <c r="CRL2199" s="218"/>
      <c r="CRM2199" s="218"/>
      <c r="CRN2199" s="218"/>
      <c r="CRO2199" s="218"/>
      <c r="CRP2199" s="218"/>
      <c r="CRQ2199" s="218"/>
      <c r="CRR2199" s="218"/>
      <c r="CRS2199" s="218"/>
      <c r="CRT2199" s="218"/>
      <c r="CRU2199" s="218"/>
      <c r="CRV2199" s="218"/>
      <c r="CRW2199" s="218"/>
      <c r="CRX2199" s="218"/>
      <c r="CRY2199" s="218"/>
      <c r="CRZ2199" s="218"/>
      <c r="CSA2199" s="218"/>
      <c r="CSB2199" s="218"/>
      <c r="CSC2199" s="218"/>
      <c r="CSD2199" s="218"/>
      <c r="CSE2199" s="218"/>
      <c r="CSF2199" s="218"/>
      <c r="CSG2199" s="218"/>
      <c r="CSH2199" s="218"/>
      <c r="CSI2199" s="218"/>
      <c r="CSJ2199" s="218"/>
      <c r="CSK2199" s="218"/>
      <c r="CSL2199" s="218"/>
      <c r="CSM2199" s="218"/>
      <c r="CSN2199" s="218"/>
      <c r="CSO2199" s="218"/>
      <c r="CSP2199" s="218"/>
      <c r="CSQ2199" s="218"/>
      <c r="CSR2199" s="218"/>
      <c r="CSS2199" s="218"/>
      <c r="CST2199" s="218"/>
      <c r="CSU2199" s="218"/>
      <c r="CSV2199" s="218"/>
      <c r="CSW2199" s="218"/>
      <c r="CSX2199" s="218"/>
      <c r="CSY2199" s="218"/>
      <c r="CSZ2199" s="218"/>
      <c r="CTA2199" s="218"/>
      <c r="CTB2199" s="218"/>
      <c r="CTC2199" s="218"/>
      <c r="CTD2199" s="218"/>
      <c r="CTE2199" s="218"/>
      <c r="CTF2199" s="218"/>
      <c r="CTG2199" s="218"/>
      <c r="CTH2199" s="218"/>
      <c r="CTI2199" s="218"/>
      <c r="CTJ2199" s="218"/>
      <c r="CTK2199" s="218"/>
      <c r="CTL2199" s="218"/>
      <c r="CTM2199" s="218"/>
      <c r="CTN2199" s="218"/>
      <c r="CTO2199" s="218"/>
      <c r="CTP2199" s="218"/>
      <c r="CTQ2199" s="218"/>
      <c r="CTR2199" s="218"/>
      <c r="CTS2199" s="218"/>
      <c r="CTT2199" s="218"/>
      <c r="CTU2199" s="218"/>
      <c r="CTV2199" s="218"/>
      <c r="CTW2199" s="218"/>
      <c r="CTX2199" s="218"/>
      <c r="CTY2199" s="218"/>
      <c r="CTZ2199" s="218"/>
      <c r="CUA2199" s="218"/>
      <c r="CUB2199" s="218"/>
      <c r="CUC2199" s="218"/>
      <c r="CUD2199" s="218"/>
      <c r="CUE2199" s="218"/>
      <c r="CUF2199" s="218"/>
      <c r="CUG2199" s="218"/>
      <c r="CUH2199" s="218"/>
      <c r="CUI2199" s="218"/>
      <c r="CUJ2199" s="218"/>
      <c r="CUK2199" s="218"/>
      <c r="CUL2199" s="218"/>
      <c r="CUM2199" s="218"/>
      <c r="CUN2199" s="218"/>
      <c r="CUO2199" s="218"/>
      <c r="CUP2199" s="218"/>
      <c r="CUQ2199" s="218"/>
      <c r="CUR2199" s="218"/>
      <c r="CUS2199" s="218"/>
      <c r="CUT2199" s="218"/>
      <c r="CUU2199" s="218"/>
      <c r="CUV2199" s="218"/>
      <c r="CUW2199" s="218"/>
      <c r="CUX2199" s="218"/>
      <c r="CUY2199" s="218"/>
      <c r="CUZ2199" s="218"/>
      <c r="CVA2199" s="218"/>
      <c r="CVB2199" s="218"/>
      <c r="CVC2199" s="218"/>
      <c r="CVD2199" s="218"/>
      <c r="CVE2199" s="218"/>
      <c r="CVF2199" s="218"/>
      <c r="CVG2199" s="218"/>
      <c r="CVH2199" s="218"/>
      <c r="CVI2199" s="218"/>
      <c r="CVJ2199" s="218"/>
      <c r="CVK2199" s="218"/>
      <c r="CVL2199" s="218"/>
      <c r="CVM2199" s="218"/>
      <c r="CVN2199" s="218"/>
      <c r="CVO2199" s="218"/>
      <c r="CVP2199" s="218"/>
      <c r="CVQ2199" s="218"/>
      <c r="CVR2199" s="218"/>
      <c r="CVS2199" s="218"/>
      <c r="CVT2199" s="218"/>
      <c r="CVU2199" s="218"/>
      <c r="CVV2199" s="218"/>
      <c r="CVW2199" s="218"/>
      <c r="CVX2199" s="218"/>
      <c r="CVY2199" s="218"/>
      <c r="CVZ2199" s="218"/>
      <c r="CWA2199" s="218"/>
      <c r="CWB2199" s="218"/>
      <c r="CWC2199" s="218"/>
      <c r="CWD2199" s="218"/>
      <c r="CWE2199" s="218"/>
      <c r="CWF2199" s="218"/>
      <c r="CWG2199" s="218"/>
      <c r="CWH2199" s="218"/>
      <c r="CWI2199" s="218"/>
      <c r="CWJ2199" s="218"/>
      <c r="CWK2199" s="218"/>
      <c r="CWL2199" s="218"/>
      <c r="CWM2199" s="218"/>
      <c r="CWN2199" s="218"/>
      <c r="CWO2199" s="218"/>
      <c r="CWP2199" s="218"/>
      <c r="CWQ2199" s="218"/>
      <c r="CWR2199" s="218"/>
      <c r="CWS2199" s="218"/>
      <c r="CWT2199" s="218"/>
      <c r="CWU2199" s="218"/>
      <c r="CWV2199" s="218"/>
      <c r="CWW2199" s="218"/>
      <c r="CWX2199" s="218"/>
      <c r="CWY2199" s="218"/>
      <c r="CWZ2199" s="218"/>
      <c r="CXA2199" s="218"/>
      <c r="CXB2199" s="218"/>
      <c r="CXC2199" s="218"/>
      <c r="CXD2199" s="218"/>
      <c r="CXE2199" s="218"/>
      <c r="CXF2199" s="218"/>
      <c r="CXG2199" s="218"/>
      <c r="CXH2199" s="218"/>
      <c r="CXI2199" s="218"/>
      <c r="CXJ2199" s="218"/>
      <c r="CXK2199" s="218"/>
      <c r="CXL2199" s="218"/>
      <c r="CXM2199" s="218"/>
      <c r="CXN2199" s="218"/>
      <c r="CXO2199" s="218"/>
      <c r="CXP2199" s="218"/>
      <c r="CXQ2199" s="218"/>
      <c r="CXR2199" s="218"/>
      <c r="CXS2199" s="218"/>
      <c r="CXT2199" s="218"/>
      <c r="CXU2199" s="218"/>
      <c r="CXV2199" s="218"/>
      <c r="CXW2199" s="218"/>
      <c r="CXX2199" s="218"/>
      <c r="CXY2199" s="218"/>
      <c r="CXZ2199" s="218"/>
      <c r="CYA2199" s="218"/>
      <c r="CYB2199" s="218"/>
      <c r="CYC2199" s="218"/>
      <c r="CYD2199" s="218"/>
      <c r="CYE2199" s="218"/>
      <c r="CYF2199" s="218"/>
      <c r="CYG2199" s="218"/>
      <c r="CYH2199" s="218"/>
      <c r="CYI2199" s="218"/>
      <c r="CYJ2199" s="218"/>
      <c r="CYK2199" s="218"/>
      <c r="CYL2199" s="218"/>
      <c r="CYM2199" s="218"/>
      <c r="CYN2199" s="218"/>
      <c r="CYO2199" s="218"/>
      <c r="CYP2199" s="218"/>
      <c r="CYQ2199" s="218"/>
      <c r="CYR2199" s="218"/>
      <c r="CYS2199" s="218"/>
      <c r="CYT2199" s="218"/>
      <c r="CYU2199" s="218"/>
      <c r="CYV2199" s="218"/>
      <c r="CYW2199" s="218"/>
      <c r="CYX2199" s="218"/>
      <c r="CYY2199" s="218"/>
      <c r="CYZ2199" s="218"/>
      <c r="CZA2199" s="218"/>
      <c r="CZB2199" s="218"/>
      <c r="CZC2199" s="218"/>
      <c r="CZD2199" s="218"/>
      <c r="CZE2199" s="218"/>
      <c r="CZF2199" s="218"/>
      <c r="CZG2199" s="218"/>
      <c r="CZH2199" s="218"/>
      <c r="CZI2199" s="218"/>
      <c r="CZJ2199" s="218"/>
      <c r="CZK2199" s="218"/>
      <c r="CZL2199" s="218"/>
      <c r="CZM2199" s="218"/>
      <c r="CZN2199" s="218"/>
      <c r="CZO2199" s="218"/>
      <c r="CZP2199" s="218"/>
      <c r="CZQ2199" s="218"/>
      <c r="CZR2199" s="218"/>
      <c r="CZS2199" s="218"/>
      <c r="CZT2199" s="218"/>
      <c r="CZU2199" s="218"/>
      <c r="CZV2199" s="218"/>
      <c r="CZW2199" s="218"/>
      <c r="CZX2199" s="218"/>
      <c r="CZY2199" s="218"/>
      <c r="CZZ2199" s="218"/>
      <c r="DAA2199" s="218"/>
      <c r="DAB2199" s="218"/>
      <c r="DAC2199" s="218"/>
      <c r="DAD2199" s="218"/>
      <c r="DAE2199" s="218"/>
      <c r="DAF2199" s="218"/>
      <c r="DAG2199" s="218"/>
      <c r="DAH2199" s="218"/>
      <c r="DAI2199" s="218"/>
      <c r="DAJ2199" s="218"/>
      <c r="DAK2199" s="218"/>
      <c r="DAL2199" s="218"/>
      <c r="DAM2199" s="218"/>
      <c r="DAN2199" s="218"/>
      <c r="DAO2199" s="218"/>
      <c r="DAP2199" s="218"/>
      <c r="DAQ2199" s="218"/>
      <c r="DAR2199" s="218"/>
      <c r="DAS2199" s="218"/>
      <c r="DAT2199" s="218"/>
      <c r="DAU2199" s="218"/>
      <c r="DAV2199" s="218"/>
      <c r="DAW2199" s="218"/>
      <c r="DAX2199" s="218"/>
      <c r="DAY2199" s="218"/>
      <c r="DAZ2199" s="218"/>
      <c r="DBA2199" s="218"/>
      <c r="DBB2199" s="218"/>
      <c r="DBC2199" s="218"/>
      <c r="DBD2199" s="218"/>
      <c r="DBE2199" s="218"/>
      <c r="DBF2199" s="218"/>
      <c r="DBG2199" s="218"/>
      <c r="DBH2199" s="218"/>
      <c r="DBI2199" s="218"/>
      <c r="DBJ2199" s="218"/>
      <c r="DBK2199" s="218"/>
      <c r="DBL2199" s="218"/>
      <c r="DBM2199" s="218"/>
      <c r="DBN2199" s="218"/>
      <c r="DBO2199" s="218"/>
      <c r="DBP2199" s="218"/>
      <c r="DBQ2199" s="218"/>
      <c r="DBR2199" s="218"/>
      <c r="DBS2199" s="218"/>
      <c r="DBT2199" s="218"/>
      <c r="DBU2199" s="218"/>
      <c r="DBV2199" s="218"/>
      <c r="DBW2199" s="218"/>
      <c r="DBX2199" s="218"/>
      <c r="DBY2199" s="218"/>
      <c r="DBZ2199" s="218"/>
      <c r="DCA2199" s="218"/>
      <c r="DCB2199" s="218"/>
      <c r="DCC2199" s="218"/>
      <c r="DCD2199" s="218"/>
      <c r="DCE2199" s="218"/>
      <c r="DCF2199" s="218"/>
      <c r="DCG2199" s="218"/>
      <c r="DCH2199" s="218"/>
      <c r="DCI2199" s="218"/>
      <c r="DCJ2199" s="218"/>
      <c r="DCK2199" s="218"/>
      <c r="DCL2199" s="218"/>
      <c r="DCM2199" s="218"/>
      <c r="DCN2199" s="218"/>
      <c r="DCO2199" s="218"/>
      <c r="DCP2199" s="218"/>
      <c r="DCQ2199" s="218"/>
      <c r="DCR2199" s="218"/>
      <c r="DCS2199" s="218"/>
      <c r="DCT2199" s="218"/>
      <c r="DCU2199" s="218"/>
      <c r="DCV2199" s="218"/>
      <c r="DCW2199" s="218"/>
      <c r="DCX2199" s="218"/>
      <c r="DCY2199" s="218"/>
      <c r="DCZ2199" s="218"/>
      <c r="DDA2199" s="218"/>
      <c r="DDB2199" s="218"/>
      <c r="DDC2199" s="218"/>
      <c r="DDD2199" s="218"/>
      <c r="DDE2199" s="218"/>
      <c r="DDF2199" s="218"/>
      <c r="DDG2199" s="218"/>
      <c r="DDH2199" s="218"/>
      <c r="DDI2199" s="218"/>
      <c r="DDJ2199" s="218"/>
      <c r="DDK2199" s="218"/>
      <c r="DDL2199" s="218"/>
      <c r="DDM2199" s="218"/>
      <c r="DDN2199" s="218"/>
      <c r="DDO2199" s="218"/>
      <c r="DDP2199" s="218"/>
      <c r="DDQ2199" s="218"/>
      <c r="DDR2199" s="218"/>
      <c r="DDS2199" s="218"/>
      <c r="DDT2199" s="218"/>
      <c r="DDU2199" s="218"/>
      <c r="DDV2199" s="218"/>
      <c r="DDW2199" s="218"/>
      <c r="DDX2199" s="218"/>
      <c r="DDY2199" s="218"/>
      <c r="DDZ2199" s="218"/>
      <c r="DEA2199" s="218"/>
      <c r="DEB2199" s="218"/>
      <c r="DEC2199" s="218"/>
      <c r="DED2199" s="218"/>
      <c r="DEE2199" s="218"/>
      <c r="DEF2199" s="218"/>
      <c r="DEG2199" s="218"/>
      <c r="DEH2199" s="218"/>
      <c r="DEI2199" s="218"/>
      <c r="DEJ2199" s="218"/>
      <c r="DEK2199" s="218"/>
      <c r="DEL2199" s="218"/>
      <c r="DEM2199" s="218"/>
      <c r="DEN2199" s="218"/>
      <c r="DEO2199" s="218"/>
      <c r="DEP2199" s="218"/>
      <c r="DEQ2199" s="218"/>
      <c r="DER2199" s="218"/>
      <c r="DES2199" s="218"/>
      <c r="DET2199" s="218"/>
      <c r="DEU2199" s="218"/>
      <c r="DEV2199" s="218"/>
      <c r="DEW2199" s="218"/>
      <c r="DEX2199" s="218"/>
      <c r="DEY2199" s="218"/>
      <c r="DEZ2199" s="218"/>
      <c r="DFA2199" s="218"/>
      <c r="DFB2199" s="218"/>
      <c r="DFC2199" s="218"/>
      <c r="DFD2199" s="218"/>
      <c r="DFE2199" s="218"/>
      <c r="DFF2199" s="218"/>
      <c r="DFG2199" s="218"/>
      <c r="DFH2199" s="218"/>
      <c r="DFI2199" s="218"/>
      <c r="DFJ2199" s="218"/>
      <c r="DFK2199" s="218"/>
      <c r="DFL2199" s="218"/>
      <c r="DFM2199" s="218"/>
      <c r="DFN2199" s="218"/>
      <c r="DFO2199" s="218"/>
      <c r="DFP2199" s="218"/>
      <c r="DFQ2199" s="218"/>
      <c r="DFR2199" s="218"/>
      <c r="DFS2199" s="218"/>
      <c r="DFT2199" s="218"/>
      <c r="DFU2199" s="218"/>
      <c r="DFV2199" s="218"/>
      <c r="DFW2199" s="218"/>
      <c r="DFX2199" s="218"/>
      <c r="DFY2199" s="218"/>
      <c r="DFZ2199" s="218"/>
      <c r="DGA2199" s="218"/>
      <c r="DGB2199" s="218"/>
      <c r="DGC2199" s="218"/>
      <c r="DGD2199" s="218"/>
      <c r="DGE2199" s="218"/>
      <c r="DGF2199" s="218"/>
      <c r="DGG2199" s="218"/>
      <c r="DGH2199" s="218"/>
      <c r="DGI2199" s="218"/>
      <c r="DGJ2199" s="218"/>
      <c r="DGK2199" s="218"/>
      <c r="DGL2199" s="218"/>
      <c r="DGM2199" s="218"/>
      <c r="DGN2199" s="218"/>
      <c r="DGO2199" s="218"/>
      <c r="DGP2199" s="218"/>
      <c r="DGQ2199" s="218"/>
      <c r="DGR2199" s="218"/>
      <c r="DGS2199" s="218"/>
      <c r="DGT2199" s="218"/>
      <c r="DGU2199" s="218"/>
      <c r="DGV2199" s="218"/>
      <c r="DGW2199" s="218"/>
      <c r="DGX2199" s="218"/>
      <c r="DGY2199" s="218"/>
      <c r="DGZ2199" s="218"/>
      <c r="DHA2199" s="218"/>
      <c r="DHB2199" s="218"/>
      <c r="DHC2199" s="218"/>
      <c r="DHD2199" s="218"/>
      <c r="DHE2199" s="218"/>
      <c r="DHF2199" s="218"/>
      <c r="DHG2199" s="218"/>
      <c r="DHH2199" s="218"/>
      <c r="DHI2199" s="218"/>
      <c r="DHJ2199" s="218"/>
      <c r="DHK2199" s="218"/>
      <c r="DHL2199" s="218"/>
      <c r="DHM2199" s="218"/>
      <c r="DHN2199" s="218"/>
      <c r="DHO2199" s="218"/>
      <c r="DHP2199" s="218"/>
      <c r="DHQ2199" s="218"/>
      <c r="DHR2199" s="218"/>
      <c r="DHS2199" s="218"/>
      <c r="DHT2199" s="218"/>
      <c r="DHU2199" s="218"/>
      <c r="DHV2199" s="218"/>
      <c r="DHW2199" s="218"/>
      <c r="DHX2199" s="218"/>
      <c r="DHY2199" s="218"/>
      <c r="DHZ2199" s="218"/>
      <c r="DIA2199" s="218"/>
      <c r="DIB2199" s="218"/>
      <c r="DIC2199" s="218"/>
      <c r="DID2199" s="218"/>
      <c r="DIE2199" s="218"/>
      <c r="DIF2199" s="218"/>
      <c r="DIG2199" s="218"/>
      <c r="DIH2199" s="218"/>
      <c r="DII2199" s="218"/>
      <c r="DIJ2199" s="218"/>
      <c r="DIK2199" s="218"/>
      <c r="DIL2199" s="218"/>
      <c r="DIM2199" s="218"/>
      <c r="DIN2199" s="218"/>
      <c r="DIO2199" s="218"/>
      <c r="DIP2199" s="218"/>
      <c r="DIQ2199" s="218"/>
      <c r="DIR2199" s="218"/>
      <c r="DIS2199" s="218"/>
      <c r="DIT2199" s="218"/>
      <c r="DIU2199" s="218"/>
      <c r="DIV2199" s="218"/>
      <c r="DIW2199" s="218"/>
      <c r="DIX2199" s="218"/>
      <c r="DIY2199" s="218"/>
      <c r="DIZ2199" s="218"/>
      <c r="DJA2199" s="218"/>
      <c r="DJB2199" s="218"/>
      <c r="DJC2199" s="218"/>
      <c r="DJD2199" s="218"/>
      <c r="DJE2199" s="218"/>
      <c r="DJF2199" s="218"/>
      <c r="DJG2199" s="218"/>
      <c r="DJH2199" s="218"/>
      <c r="DJI2199" s="218"/>
      <c r="DJJ2199" s="218"/>
      <c r="DJK2199" s="218"/>
      <c r="DJL2199" s="218"/>
      <c r="DJM2199" s="218"/>
      <c r="DJN2199" s="218"/>
      <c r="DJO2199" s="218"/>
      <c r="DJP2199" s="218"/>
      <c r="DJQ2199" s="218"/>
      <c r="DJR2199" s="218"/>
      <c r="DJS2199" s="218"/>
      <c r="DJT2199" s="218"/>
      <c r="DJU2199" s="218"/>
      <c r="DJV2199" s="218"/>
      <c r="DJW2199" s="218"/>
      <c r="DJX2199" s="218"/>
      <c r="DJY2199" s="218"/>
      <c r="DJZ2199" s="218"/>
      <c r="DKA2199" s="218"/>
      <c r="DKB2199" s="218"/>
      <c r="DKC2199" s="218"/>
      <c r="DKD2199" s="218"/>
      <c r="DKE2199" s="218"/>
      <c r="DKF2199" s="218"/>
      <c r="DKG2199" s="218"/>
      <c r="DKH2199" s="218"/>
      <c r="DKI2199" s="218"/>
      <c r="DKJ2199" s="218"/>
      <c r="DKK2199" s="218"/>
      <c r="DKL2199" s="218"/>
      <c r="DKM2199" s="218"/>
      <c r="DKN2199" s="218"/>
      <c r="DKO2199" s="218"/>
      <c r="DKP2199" s="218"/>
      <c r="DKQ2199" s="218"/>
      <c r="DKR2199" s="218"/>
      <c r="DKS2199" s="218"/>
      <c r="DKT2199" s="218"/>
      <c r="DKU2199" s="218"/>
      <c r="DKV2199" s="218"/>
      <c r="DKW2199" s="218"/>
      <c r="DKX2199" s="218"/>
      <c r="DKY2199" s="218"/>
      <c r="DKZ2199" s="218"/>
      <c r="DLA2199" s="218"/>
      <c r="DLB2199" s="218"/>
      <c r="DLC2199" s="218"/>
      <c r="DLD2199" s="218"/>
      <c r="DLE2199" s="218"/>
      <c r="DLF2199" s="218"/>
      <c r="DLG2199" s="218"/>
      <c r="DLH2199" s="218"/>
      <c r="DLI2199" s="218"/>
      <c r="DLJ2199" s="218"/>
      <c r="DLK2199" s="218"/>
      <c r="DLL2199" s="218"/>
      <c r="DLM2199" s="218"/>
      <c r="DLN2199" s="218"/>
      <c r="DLO2199" s="218"/>
      <c r="DLP2199" s="218"/>
      <c r="DLQ2199" s="218"/>
      <c r="DLR2199" s="218"/>
      <c r="DLS2199" s="218"/>
      <c r="DLT2199" s="218"/>
      <c r="DLU2199" s="218"/>
      <c r="DLV2199" s="218"/>
      <c r="DLW2199" s="218"/>
      <c r="DLX2199" s="218"/>
      <c r="DLY2199" s="218"/>
      <c r="DLZ2199" s="218"/>
      <c r="DMA2199" s="218"/>
      <c r="DMB2199" s="218"/>
      <c r="DMC2199" s="218"/>
      <c r="DMD2199" s="218"/>
      <c r="DME2199" s="218"/>
      <c r="DMF2199" s="218"/>
      <c r="DMG2199" s="218"/>
      <c r="DMH2199" s="218"/>
      <c r="DMI2199" s="218"/>
      <c r="DMJ2199" s="218"/>
      <c r="DMK2199" s="218"/>
      <c r="DML2199" s="218"/>
      <c r="DMM2199" s="218"/>
      <c r="DMN2199" s="218"/>
      <c r="DMO2199" s="218"/>
      <c r="DMP2199" s="218"/>
      <c r="DMQ2199" s="218"/>
      <c r="DMR2199" s="218"/>
      <c r="DMS2199" s="218"/>
      <c r="DMT2199" s="218"/>
      <c r="DMU2199" s="218"/>
      <c r="DMV2199" s="218"/>
      <c r="DMW2199" s="218"/>
      <c r="DMX2199" s="218"/>
      <c r="DMY2199" s="218"/>
      <c r="DMZ2199" s="218"/>
      <c r="DNA2199" s="218"/>
      <c r="DNB2199" s="218"/>
      <c r="DNC2199" s="218"/>
      <c r="DND2199" s="218"/>
      <c r="DNE2199" s="218"/>
      <c r="DNF2199" s="218"/>
      <c r="DNG2199" s="218"/>
      <c r="DNH2199" s="218"/>
      <c r="DNI2199" s="218"/>
      <c r="DNJ2199" s="218"/>
      <c r="DNK2199" s="218"/>
      <c r="DNL2199" s="218"/>
      <c r="DNM2199" s="218"/>
      <c r="DNN2199" s="218"/>
      <c r="DNO2199" s="218"/>
      <c r="DNP2199" s="218"/>
      <c r="DNQ2199" s="218"/>
      <c r="DNR2199" s="218"/>
      <c r="DNS2199" s="218"/>
      <c r="DNT2199" s="218"/>
      <c r="DNU2199" s="218"/>
      <c r="DNV2199" s="218"/>
      <c r="DNW2199" s="218"/>
      <c r="DNX2199" s="218"/>
      <c r="DNY2199" s="218"/>
      <c r="DNZ2199" s="218"/>
      <c r="DOA2199" s="218"/>
      <c r="DOB2199" s="218"/>
      <c r="DOC2199" s="218"/>
      <c r="DOD2199" s="218"/>
      <c r="DOE2199" s="218"/>
      <c r="DOF2199" s="218"/>
      <c r="DOG2199" s="218"/>
      <c r="DOH2199" s="218"/>
      <c r="DOI2199" s="218"/>
      <c r="DOJ2199" s="218"/>
      <c r="DOK2199" s="218"/>
      <c r="DOL2199" s="218"/>
      <c r="DOM2199" s="218"/>
      <c r="DON2199" s="218"/>
      <c r="DOO2199" s="218"/>
      <c r="DOP2199" s="218"/>
      <c r="DOQ2199" s="218"/>
      <c r="DOR2199" s="218"/>
      <c r="DOS2199" s="218"/>
      <c r="DOT2199" s="218"/>
      <c r="DOU2199" s="218"/>
      <c r="DOV2199" s="218"/>
      <c r="DOW2199" s="218"/>
      <c r="DOX2199" s="218"/>
      <c r="DOY2199" s="218"/>
      <c r="DOZ2199" s="218"/>
      <c r="DPA2199" s="218"/>
      <c r="DPB2199" s="218"/>
      <c r="DPC2199" s="218"/>
      <c r="DPD2199" s="218"/>
      <c r="DPE2199" s="218"/>
      <c r="DPF2199" s="218"/>
      <c r="DPG2199" s="218"/>
      <c r="DPH2199" s="218"/>
      <c r="DPI2199" s="218"/>
      <c r="DPJ2199" s="218"/>
      <c r="DPK2199" s="218"/>
      <c r="DPL2199" s="218"/>
      <c r="DPM2199" s="218"/>
      <c r="DPN2199" s="218"/>
      <c r="DPO2199" s="218"/>
      <c r="DPP2199" s="218"/>
      <c r="DPQ2199" s="218"/>
      <c r="DPR2199" s="218"/>
      <c r="DPS2199" s="218"/>
      <c r="DPT2199" s="218"/>
      <c r="DPU2199" s="218"/>
      <c r="DPV2199" s="218"/>
      <c r="DPW2199" s="218"/>
      <c r="DPX2199" s="218"/>
      <c r="DPY2199" s="218"/>
      <c r="DPZ2199" s="218"/>
      <c r="DQA2199" s="218"/>
      <c r="DQB2199" s="218"/>
      <c r="DQC2199" s="218"/>
      <c r="DQD2199" s="218"/>
      <c r="DQE2199" s="218"/>
      <c r="DQF2199" s="218"/>
      <c r="DQG2199" s="218"/>
      <c r="DQH2199" s="218"/>
      <c r="DQI2199" s="218"/>
      <c r="DQJ2199" s="218"/>
      <c r="DQK2199" s="218"/>
      <c r="DQL2199" s="218"/>
      <c r="DQM2199" s="218"/>
      <c r="DQN2199" s="218"/>
      <c r="DQO2199" s="218"/>
      <c r="DQP2199" s="218"/>
      <c r="DQQ2199" s="218"/>
      <c r="DQR2199" s="218"/>
      <c r="DQS2199" s="218"/>
      <c r="DQT2199" s="218"/>
      <c r="DQU2199" s="218"/>
      <c r="DQV2199" s="218"/>
      <c r="DQW2199" s="218"/>
      <c r="DQX2199" s="218"/>
      <c r="DQY2199" s="218"/>
      <c r="DQZ2199" s="218"/>
      <c r="DRA2199" s="218"/>
      <c r="DRB2199" s="218"/>
      <c r="DRC2199" s="218"/>
      <c r="DRD2199" s="218"/>
      <c r="DRE2199" s="218"/>
      <c r="DRF2199" s="218"/>
      <c r="DRG2199" s="218"/>
      <c r="DRH2199" s="218"/>
      <c r="DRI2199" s="218"/>
      <c r="DRJ2199" s="218"/>
      <c r="DRK2199" s="218"/>
      <c r="DRL2199" s="218"/>
      <c r="DRM2199" s="218"/>
      <c r="DRN2199" s="218"/>
      <c r="DRO2199" s="218"/>
      <c r="DRP2199" s="218"/>
      <c r="DRQ2199" s="218"/>
      <c r="DRR2199" s="218"/>
      <c r="DRS2199" s="218"/>
      <c r="DRT2199" s="218"/>
      <c r="DRU2199" s="218"/>
      <c r="DRV2199" s="218"/>
      <c r="DRW2199" s="218"/>
      <c r="DRX2199" s="218"/>
      <c r="DRY2199" s="218"/>
      <c r="DRZ2199" s="218"/>
      <c r="DSA2199" s="218"/>
      <c r="DSB2199" s="218"/>
      <c r="DSC2199" s="218"/>
      <c r="DSD2199" s="218"/>
      <c r="DSE2199" s="218"/>
      <c r="DSF2199" s="218"/>
      <c r="DSG2199" s="218"/>
      <c r="DSH2199" s="218"/>
      <c r="DSI2199" s="218"/>
      <c r="DSJ2199" s="218"/>
      <c r="DSK2199" s="218"/>
      <c r="DSL2199" s="218"/>
      <c r="DSM2199" s="218"/>
      <c r="DSN2199" s="218"/>
      <c r="DSO2199" s="218"/>
      <c r="DSP2199" s="218"/>
      <c r="DSQ2199" s="218"/>
      <c r="DSR2199" s="218"/>
      <c r="DSS2199" s="218"/>
      <c r="DST2199" s="218"/>
      <c r="DSU2199" s="218"/>
      <c r="DSV2199" s="218"/>
      <c r="DSW2199" s="218"/>
      <c r="DSX2199" s="218"/>
      <c r="DSY2199" s="218"/>
      <c r="DSZ2199" s="218"/>
      <c r="DTA2199" s="218"/>
      <c r="DTB2199" s="218"/>
      <c r="DTC2199" s="218"/>
      <c r="DTD2199" s="218"/>
      <c r="DTE2199" s="218"/>
      <c r="DTF2199" s="218"/>
      <c r="DTG2199" s="218"/>
      <c r="DTH2199" s="218"/>
      <c r="DTI2199" s="218"/>
      <c r="DTJ2199" s="218"/>
      <c r="DTK2199" s="218"/>
      <c r="DTL2199" s="218"/>
      <c r="DTM2199" s="218"/>
      <c r="DTN2199" s="218"/>
      <c r="DTO2199" s="218"/>
      <c r="DTP2199" s="218"/>
      <c r="DTQ2199" s="218"/>
      <c r="DTR2199" s="218"/>
      <c r="DTS2199" s="218"/>
      <c r="DTT2199" s="218"/>
      <c r="DTU2199" s="218"/>
      <c r="DTV2199" s="218"/>
      <c r="DTW2199" s="218"/>
      <c r="DTX2199" s="218"/>
      <c r="DTY2199" s="218"/>
      <c r="DTZ2199" s="218"/>
      <c r="DUA2199" s="218"/>
      <c r="DUB2199" s="218"/>
      <c r="DUC2199" s="218"/>
      <c r="DUD2199" s="218"/>
      <c r="DUE2199" s="218"/>
      <c r="DUF2199" s="218"/>
      <c r="DUG2199" s="218"/>
      <c r="DUH2199" s="218"/>
      <c r="DUI2199" s="218"/>
      <c r="DUJ2199" s="218"/>
      <c r="DUK2199" s="218"/>
      <c r="DUL2199" s="218"/>
      <c r="DUM2199" s="218"/>
      <c r="DUN2199" s="218"/>
      <c r="DUO2199" s="218"/>
      <c r="DUP2199" s="218"/>
      <c r="DUQ2199" s="218"/>
      <c r="DUR2199" s="218"/>
      <c r="DUS2199" s="218"/>
      <c r="DUT2199" s="218"/>
      <c r="DUU2199" s="218"/>
      <c r="DUV2199" s="218"/>
      <c r="DUW2199" s="218"/>
      <c r="DUX2199" s="218"/>
      <c r="DUY2199" s="218"/>
      <c r="DUZ2199" s="218"/>
      <c r="DVA2199" s="218"/>
      <c r="DVB2199" s="218"/>
      <c r="DVC2199" s="218"/>
      <c r="DVD2199" s="218"/>
      <c r="DVE2199" s="218"/>
      <c r="DVF2199" s="218"/>
      <c r="DVG2199" s="218"/>
      <c r="DVH2199" s="218"/>
      <c r="DVI2199" s="218"/>
      <c r="DVJ2199" s="218"/>
      <c r="DVK2199" s="218"/>
      <c r="DVL2199" s="218"/>
      <c r="DVM2199" s="218"/>
      <c r="DVN2199" s="218"/>
      <c r="DVO2199" s="218"/>
      <c r="DVP2199" s="218"/>
      <c r="DVQ2199" s="218"/>
      <c r="DVR2199" s="218"/>
      <c r="DVS2199" s="218"/>
      <c r="DVT2199" s="218"/>
      <c r="DVU2199" s="218"/>
      <c r="DVV2199" s="218"/>
      <c r="DVW2199" s="218"/>
      <c r="DVX2199" s="218"/>
      <c r="DVY2199" s="218"/>
      <c r="DVZ2199" s="218"/>
      <c r="DWA2199" s="218"/>
      <c r="DWB2199" s="218"/>
      <c r="DWC2199" s="218"/>
      <c r="DWD2199" s="218"/>
      <c r="DWE2199" s="218"/>
      <c r="DWF2199" s="218"/>
      <c r="DWG2199" s="218"/>
      <c r="DWH2199" s="218"/>
      <c r="DWI2199" s="218"/>
      <c r="DWJ2199" s="218"/>
      <c r="DWK2199" s="218"/>
      <c r="DWL2199" s="218"/>
      <c r="DWM2199" s="218"/>
      <c r="DWN2199" s="218"/>
      <c r="DWO2199" s="218"/>
      <c r="DWP2199" s="218"/>
      <c r="DWQ2199" s="218"/>
      <c r="DWR2199" s="218"/>
      <c r="DWS2199" s="218"/>
      <c r="DWT2199" s="218"/>
      <c r="DWU2199" s="218"/>
      <c r="DWV2199" s="218"/>
      <c r="DWW2199" s="218"/>
      <c r="DWX2199" s="218"/>
      <c r="DWY2199" s="218"/>
      <c r="DWZ2199" s="218"/>
      <c r="DXA2199" s="218"/>
      <c r="DXB2199" s="218"/>
      <c r="DXC2199" s="218"/>
      <c r="DXD2199" s="218"/>
      <c r="DXE2199" s="218"/>
      <c r="DXF2199" s="218"/>
      <c r="DXG2199" s="218"/>
      <c r="DXH2199" s="218"/>
      <c r="DXI2199" s="218"/>
      <c r="DXJ2199" s="218"/>
      <c r="DXK2199" s="218"/>
      <c r="DXL2199" s="218"/>
      <c r="DXM2199" s="218"/>
      <c r="DXN2199" s="218"/>
      <c r="DXO2199" s="218"/>
      <c r="DXP2199" s="218"/>
      <c r="DXQ2199" s="218"/>
      <c r="DXR2199" s="218"/>
      <c r="DXS2199" s="218"/>
      <c r="DXT2199" s="218"/>
      <c r="DXU2199" s="218"/>
      <c r="DXV2199" s="218"/>
      <c r="DXW2199" s="218"/>
      <c r="DXX2199" s="218"/>
      <c r="DXY2199" s="218"/>
      <c r="DXZ2199" s="218"/>
      <c r="DYA2199" s="218"/>
      <c r="DYB2199" s="218"/>
      <c r="DYC2199" s="218"/>
      <c r="DYD2199" s="218"/>
      <c r="DYE2199" s="218"/>
      <c r="DYF2199" s="218"/>
      <c r="DYG2199" s="218"/>
      <c r="DYH2199" s="218"/>
      <c r="DYI2199" s="218"/>
      <c r="DYJ2199" s="218"/>
      <c r="DYK2199" s="218"/>
      <c r="DYL2199" s="218"/>
      <c r="DYM2199" s="218"/>
      <c r="DYN2199" s="218"/>
      <c r="DYO2199" s="218"/>
      <c r="DYP2199" s="218"/>
      <c r="DYQ2199" s="218"/>
      <c r="DYR2199" s="218"/>
      <c r="DYS2199" s="218"/>
      <c r="DYT2199" s="218"/>
      <c r="DYU2199" s="218"/>
      <c r="DYV2199" s="218"/>
      <c r="DYW2199" s="218"/>
      <c r="DYX2199" s="218"/>
      <c r="DYY2199" s="218"/>
      <c r="DYZ2199" s="218"/>
      <c r="DZA2199" s="218"/>
      <c r="DZB2199" s="218"/>
      <c r="DZC2199" s="218"/>
      <c r="DZD2199" s="218"/>
      <c r="DZE2199" s="218"/>
      <c r="DZF2199" s="218"/>
      <c r="DZG2199" s="218"/>
      <c r="DZH2199" s="218"/>
      <c r="DZI2199" s="218"/>
      <c r="DZJ2199" s="218"/>
      <c r="DZK2199" s="218"/>
      <c r="DZL2199" s="218"/>
      <c r="DZM2199" s="218"/>
      <c r="DZN2199" s="218"/>
      <c r="DZO2199" s="218"/>
      <c r="DZP2199" s="218"/>
      <c r="DZQ2199" s="218"/>
      <c r="DZR2199" s="218"/>
      <c r="DZS2199" s="218"/>
      <c r="DZT2199" s="218"/>
      <c r="DZU2199" s="218"/>
      <c r="DZV2199" s="218"/>
      <c r="DZW2199" s="218"/>
      <c r="DZX2199" s="218"/>
      <c r="DZY2199" s="218"/>
      <c r="DZZ2199" s="218"/>
      <c r="EAA2199" s="218"/>
      <c r="EAB2199" s="218"/>
      <c r="EAC2199" s="218"/>
      <c r="EAD2199" s="218"/>
      <c r="EAE2199" s="218"/>
      <c r="EAF2199" s="218"/>
      <c r="EAG2199" s="218"/>
      <c r="EAH2199" s="218"/>
      <c r="EAI2199" s="218"/>
      <c r="EAJ2199" s="218"/>
      <c r="EAK2199" s="218"/>
      <c r="EAL2199" s="218"/>
      <c r="EAM2199" s="218"/>
      <c r="EAN2199" s="218"/>
      <c r="EAO2199" s="218"/>
      <c r="EAP2199" s="218"/>
      <c r="EAQ2199" s="218"/>
      <c r="EAR2199" s="218"/>
      <c r="EAS2199" s="218"/>
      <c r="EAT2199" s="218"/>
      <c r="EAU2199" s="218"/>
      <c r="EAV2199" s="218"/>
      <c r="EAW2199" s="218"/>
      <c r="EAX2199" s="218"/>
      <c r="EAY2199" s="218"/>
      <c r="EAZ2199" s="218"/>
      <c r="EBA2199" s="218"/>
      <c r="EBB2199" s="218"/>
      <c r="EBC2199" s="218"/>
      <c r="EBD2199" s="218"/>
      <c r="EBE2199" s="218"/>
      <c r="EBF2199" s="218"/>
      <c r="EBG2199" s="218"/>
      <c r="EBH2199" s="218"/>
      <c r="EBI2199" s="218"/>
      <c r="EBJ2199" s="218"/>
      <c r="EBK2199" s="218"/>
      <c r="EBL2199" s="218"/>
      <c r="EBM2199" s="218"/>
      <c r="EBN2199" s="218"/>
      <c r="EBO2199" s="218"/>
      <c r="EBP2199" s="218"/>
      <c r="EBQ2199" s="218"/>
      <c r="EBR2199" s="218"/>
      <c r="EBS2199" s="218"/>
      <c r="EBT2199" s="218"/>
      <c r="EBU2199" s="218"/>
      <c r="EBV2199" s="218"/>
      <c r="EBW2199" s="218"/>
      <c r="EBX2199" s="218"/>
      <c r="EBY2199" s="218"/>
      <c r="EBZ2199" s="218"/>
      <c r="ECA2199" s="218"/>
      <c r="ECB2199" s="218"/>
      <c r="ECC2199" s="218"/>
      <c r="ECD2199" s="218"/>
      <c r="ECE2199" s="218"/>
      <c r="ECF2199" s="218"/>
      <c r="ECG2199" s="218"/>
      <c r="ECH2199" s="218"/>
      <c r="ECI2199" s="218"/>
      <c r="ECJ2199" s="218"/>
      <c r="ECK2199" s="218"/>
      <c r="ECL2199" s="218"/>
      <c r="ECM2199" s="218"/>
      <c r="ECN2199" s="218"/>
      <c r="ECO2199" s="218"/>
      <c r="ECP2199" s="218"/>
      <c r="ECQ2199" s="218"/>
      <c r="ECR2199" s="218"/>
      <c r="ECS2199" s="218"/>
      <c r="ECT2199" s="218"/>
      <c r="ECU2199" s="218"/>
      <c r="ECV2199" s="218"/>
      <c r="ECW2199" s="218"/>
      <c r="ECX2199" s="218"/>
      <c r="ECY2199" s="218"/>
      <c r="ECZ2199" s="218"/>
      <c r="EDA2199" s="218"/>
      <c r="EDB2199" s="218"/>
      <c r="EDC2199" s="218"/>
      <c r="EDD2199" s="218"/>
      <c r="EDE2199" s="218"/>
      <c r="EDF2199" s="218"/>
      <c r="EDG2199" s="218"/>
      <c r="EDH2199" s="218"/>
      <c r="EDI2199" s="218"/>
      <c r="EDJ2199" s="218"/>
      <c r="EDK2199" s="218"/>
      <c r="EDL2199" s="218"/>
      <c r="EDM2199" s="218"/>
      <c r="EDN2199" s="218"/>
      <c r="EDO2199" s="218"/>
      <c r="EDP2199" s="218"/>
      <c r="EDQ2199" s="218"/>
      <c r="EDR2199" s="218"/>
      <c r="EDS2199" s="218"/>
      <c r="EDT2199" s="218"/>
      <c r="EDU2199" s="218"/>
      <c r="EDV2199" s="218"/>
      <c r="EDW2199" s="218"/>
      <c r="EDX2199" s="218"/>
      <c r="EDY2199" s="218"/>
      <c r="EDZ2199" s="218"/>
      <c r="EEA2199" s="218"/>
      <c r="EEB2199" s="218"/>
      <c r="EEC2199" s="218"/>
      <c r="EED2199" s="218"/>
      <c r="EEE2199" s="218"/>
      <c r="EEF2199" s="218"/>
      <c r="EEG2199" s="218"/>
      <c r="EEH2199" s="218"/>
      <c r="EEI2199" s="218"/>
      <c r="EEJ2199" s="218"/>
      <c r="EEK2199" s="218"/>
      <c r="EEL2199" s="218"/>
      <c r="EEM2199" s="218"/>
      <c r="EEN2199" s="218"/>
      <c r="EEO2199" s="218"/>
      <c r="EEP2199" s="218"/>
      <c r="EEQ2199" s="218"/>
      <c r="EER2199" s="218"/>
      <c r="EES2199" s="218"/>
      <c r="EET2199" s="218"/>
      <c r="EEU2199" s="218"/>
      <c r="EEV2199" s="218"/>
      <c r="EEW2199" s="218"/>
      <c r="EEX2199" s="218"/>
      <c r="EEY2199" s="218"/>
      <c r="EEZ2199" s="218"/>
      <c r="EFA2199" s="218"/>
      <c r="EFB2199" s="218"/>
      <c r="EFC2199" s="218"/>
      <c r="EFD2199" s="218"/>
      <c r="EFE2199" s="218"/>
      <c r="EFF2199" s="218"/>
      <c r="EFG2199" s="218"/>
      <c r="EFH2199" s="218"/>
      <c r="EFI2199" s="218"/>
      <c r="EFJ2199" s="218"/>
      <c r="EFK2199" s="218"/>
      <c r="EFL2199" s="218"/>
      <c r="EFM2199" s="218"/>
      <c r="EFN2199" s="218"/>
      <c r="EFO2199" s="218"/>
      <c r="EFP2199" s="218"/>
      <c r="EFQ2199" s="218"/>
      <c r="EFR2199" s="218"/>
      <c r="EFS2199" s="218"/>
      <c r="EFT2199" s="218"/>
      <c r="EFU2199" s="218"/>
      <c r="EFV2199" s="218"/>
      <c r="EFW2199" s="218"/>
      <c r="EFX2199" s="218"/>
      <c r="EFY2199" s="218"/>
      <c r="EFZ2199" s="218"/>
      <c r="EGA2199" s="218"/>
      <c r="EGB2199" s="218"/>
      <c r="EGC2199" s="218"/>
      <c r="EGD2199" s="218"/>
      <c r="EGE2199" s="218"/>
      <c r="EGF2199" s="218"/>
      <c r="EGG2199" s="218"/>
      <c r="EGH2199" s="218"/>
      <c r="EGI2199" s="218"/>
      <c r="EGJ2199" s="218"/>
      <c r="EGK2199" s="218"/>
      <c r="EGL2199" s="218"/>
      <c r="EGM2199" s="218"/>
      <c r="EGN2199" s="218"/>
      <c r="EGO2199" s="218"/>
      <c r="EGP2199" s="218"/>
      <c r="EGQ2199" s="218"/>
      <c r="EGR2199" s="218"/>
      <c r="EGS2199" s="218"/>
      <c r="EGT2199" s="218"/>
      <c r="EGU2199" s="218"/>
      <c r="EGV2199" s="218"/>
      <c r="EGW2199" s="218"/>
      <c r="EGX2199" s="218"/>
      <c r="EGY2199" s="218"/>
      <c r="EGZ2199" s="218"/>
      <c r="EHA2199" s="218"/>
      <c r="EHB2199" s="218"/>
      <c r="EHC2199" s="218"/>
      <c r="EHD2199" s="218"/>
      <c r="EHE2199" s="218"/>
      <c r="EHF2199" s="218"/>
      <c r="EHG2199" s="218"/>
      <c r="EHH2199" s="218"/>
      <c r="EHI2199" s="218"/>
      <c r="EHJ2199" s="218"/>
      <c r="EHK2199" s="218"/>
      <c r="EHL2199" s="218"/>
      <c r="EHM2199" s="218"/>
      <c r="EHN2199" s="218"/>
      <c r="EHO2199" s="218"/>
      <c r="EHP2199" s="218"/>
      <c r="EHQ2199" s="218"/>
      <c r="EHR2199" s="218"/>
      <c r="EHS2199" s="218"/>
      <c r="EHT2199" s="218"/>
      <c r="EHU2199" s="218"/>
      <c r="EHV2199" s="218"/>
      <c r="EHW2199" s="218"/>
      <c r="EHX2199" s="218"/>
      <c r="EHY2199" s="218"/>
      <c r="EHZ2199" s="218"/>
      <c r="EIA2199" s="218"/>
      <c r="EIB2199" s="218"/>
      <c r="EIC2199" s="218"/>
      <c r="EID2199" s="218"/>
      <c r="EIE2199" s="218"/>
      <c r="EIF2199" s="218"/>
      <c r="EIG2199" s="218"/>
      <c r="EIH2199" s="218"/>
      <c r="EII2199" s="218"/>
      <c r="EIJ2199" s="218"/>
      <c r="EIK2199" s="218"/>
      <c r="EIL2199" s="218"/>
      <c r="EIM2199" s="218"/>
      <c r="EIN2199" s="218"/>
      <c r="EIO2199" s="218"/>
      <c r="EIP2199" s="218"/>
      <c r="EIQ2199" s="218"/>
      <c r="EIR2199" s="218"/>
      <c r="EIS2199" s="218"/>
      <c r="EIT2199" s="218"/>
      <c r="EIU2199" s="218"/>
      <c r="EIV2199" s="218"/>
      <c r="EIW2199" s="218"/>
      <c r="EIX2199" s="218"/>
      <c r="EIY2199" s="218"/>
      <c r="EIZ2199" s="218"/>
      <c r="EJA2199" s="218"/>
      <c r="EJB2199" s="218"/>
      <c r="EJC2199" s="218"/>
      <c r="EJD2199" s="218"/>
      <c r="EJE2199" s="218"/>
      <c r="EJF2199" s="218"/>
      <c r="EJG2199" s="218"/>
      <c r="EJH2199" s="218"/>
      <c r="EJI2199" s="218"/>
      <c r="EJJ2199" s="218"/>
      <c r="EJK2199" s="218"/>
      <c r="EJL2199" s="218"/>
      <c r="EJM2199" s="218"/>
      <c r="EJN2199" s="218"/>
      <c r="EJO2199" s="218"/>
      <c r="EJP2199" s="218"/>
      <c r="EJQ2199" s="218"/>
      <c r="EJR2199" s="218"/>
      <c r="EJS2199" s="218"/>
      <c r="EJT2199" s="218"/>
      <c r="EJU2199" s="218"/>
      <c r="EJV2199" s="218"/>
      <c r="EJW2199" s="218"/>
      <c r="EJX2199" s="218"/>
      <c r="EJY2199" s="218"/>
      <c r="EJZ2199" s="218"/>
      <c r="EKA2199" s="218"/>
      <c r="EKB2199" s="218"/>
      <c r="EKC2199" s="218"/>
      <c r="EKD2199" s="218"/>
      <c r="EKE2199" s="218"/>
      <c r="EKF2199" s="218"/>
      <c r="EKG2199" s="218"/>
      <c r="EKH2199" s="218"/>
      <c r="EKI2199" s="218"/>
      <c r="EKJ2199" s="218"/>
      <c r="EKK2199" s="218"/>
      <c r="EKL2199" s="218"/>
      <c r="EKM2199" s="218"/>
      <c r="EKN2199" s="218"/>
      <c r="EKO2199" s="218"/>
      <c r="EKP2199" s="218"/>
      <c r="EKQ2199" s="218"/>
      <c r="EKR2199" s="218"/>
      <c r="EKS2199" s="218"/>
      <c r="EKT2199" s="218"/>
      <c r="EKU2199" s="218"/>
      <c r="EKV2199" s="218"/>
      <c r="EKW2199" s="218"/>
      <c r="EKX2199" s="218"/>
      <c r="EKY2199" s="218"/>
      <c r="EKZ2199" s="218"/>
      <c r="ELA2199" s="218"/>
      <c r="ELB2199" s="218"/>
      <c r="ELC2199" s="218"/>
      <c r="ELD2199" s="218"/>
      <c r="ELE2199" s="218"/>
      <c r="ELF2199" s="218"/>
      <c r="ELG2199" s="218"/>
      <c r="ELH2199" s="218"/>
      <c r="ELI2199" s="218"/>
      <c r="ELJ2199" s="218"/>
      <c r="ELK2199" s="218"/>
      <c r="ELL2199" s="218"/>
      <c r="ELM2199" s="218"/>
      <c r="ELN2199" s="218"/>
      <c r="ELO2199" s="218"/>
      <c r="ELP2199" s="218"/>
      <c r="ELQ2199" s="218"/>
      <c r="ELR2199" s="218"/>
      <c r="ELS2199" s="218"/>
      <c r="ELT2199" s="218"/>
      <c r="ELU2199" s="218"/>
      <c r="ELV2199" s="218"/>
      <c r="ELW2199" s="218"/>
      <c r="ELX2199" s="218"/>
      <c r="ELY2199" s="218"/>
      <c r="ELZ2199" s="218"/>
      <c r="EMA2199" s="218"/>
      <c r="EMB2199" s="218"/>
      <c r="EMC2199" s="218"/>
      <c r="EMD2199" s="218"/>
      <c r="EME2199" s="218"/>
      <c r="EMF2199" s="218"/>
      <c r="EMG2199" s="218"/>
      <c r="EMH2199" s="218"/>
      <c r="EMI2199" s="218"/>
      <c r="EMJ2199" s="218"/>
      <c r="EMK2199" s="218"/>
      <c r="EML2199" s="218"/>
      <c r="EMM2199" s="218"/>
      <c r="EMN2199" s="218"/>
      <c r="EMO2199" s="218"/>
      <c r="EMP2199" s="218"/>
      <c r="EMQ2199" s="218"/>
      <c r="EMR2199" s="218"/>
      <c r="EMS2199" s="218"/>
      <c r="EMT2199" s="218"/>
      <c r="EMU2199" s="218"/>
      <c r="EMV2199" s="218"/>
      <c r="EMW2199" s="218"/>
      <c r="EMX2199" s="218"/>
      <c r="EMY2199" s="218"/>
      <c r="EMZ2199" s="218"/>
      <c r="ENA2199" s="218"/>
      <c r="ENB2199" s="218"/>
      <c r="ENC2199" s="218"/>
      <c r="END2199" s="218"/>
      <c r="ENE2199" s="218"/>
      <c r="ENF2199" s="218"/>
      <c r="ENG2199" s="218"/>
      <c r="ENH2199" s="218"/>
      <c r="ENI2199" s="218"/>
      <c r="ENJ2199" s="218"/>
      <c r="ENK2199" s="218"/>
      <c r="ENL2199" s="218"/>
      <c r="ENM2199" s="218"/>
      <c r="ENN2199" s="218"/>
      <c r="ENO2199" s="218"/>
      <c r="ENP2199" s="218"/>
      <c r="ENQ2199" s="218"/>
      <c r="ENR2199" s="218"/>
      <c r="ENS2199" s="218"/>
      <c r="ENT2199" s="218"/>
      <c r="ENU2199" s="218"/>
      <c r="ENV2199" s="218"/>
      <c r="ENW2199" s="218"/>
      <c r="ENX2199" s="218"/>
      <c r="ENY2199" s="218"/>
      <c r="ENZ2199" s="218"/>
      <c r="EOA2199" s="218"/>
      <c r="EOB2199" s="218"/>
      <c r="EOC2199" s="218"/>
      <c r="EOD2199" s="218"/>
      <c r="EOE2199" s="218"/>
      <c r="EOF2199" s="218"/>
      <c r="EOG2199" s="218"/>
      <c r="EOH2199" s="218"/>
      <c r="EOI2199" s="218"/>
      <c r="EOJ2199" s="218"/>
      <c r="EOK2199" s="218"/>
      <c r="EOL2199" s="218"/>
      <c r="EOM2199" s="218"/>
      <c r="EON2199" s="218"/>
      <c r="EOO2199" s="218"/>
      <c r="EOP2199" s="218"/>
      <c r="EOQ2199" s="218"/>
      <c r="EOR2199" s="218"/>
      <c r="EOS2199" s="218"/>
      <c r="EOT2199" s="218"/>
      <c r="EOU2199" s="218"/>
      <c r="EOV2199" s="218"/>
      <c r="EOW2199" s="218"/>
      <c r="EOX2199" s="218"/>
      <c r="EOY2199" s="218"/>
      <c r="EOZ2199" s="218"/>
      <c r="EPA2199" s="218"/>
      <c r="EPB2199" s="218"/>
      <c r="EPC2199" s="218"/>
      <c r="EPD2199" s="218"/>
      <c r="EPE2199" s="218"/>
      <c r="EPF2199" s="218"/>
      <c r="EPG2199" s="218"/>
      <c r="EPH2199" s="218"/>
      <c r="EPI2199" s="218"/>
      <c r="EPJ2199" s="218"/>
      <c r="EPK2199" s="218"/>
      <c r="EPL2199" s="218"/>
      <c r="EPM2199" s="218"/>
      <c r="EPN2199" s="218"/>
      <c r="EPO2199" s="218"/>
      <c r="EPP2199" s="218"/>
      <c r="EPQ2199" s="218"/>
      <c r="EPR2199" s="218"/>
      <c r="EPS2199" s="218"/>
      <c r="EPT2199" s="218"/>
      <c r="EPU2199" s="218"/>
      <c r="EPV2199" s="218"/>
      <c r="EPW2199" s="218"/>
      <c r="EPX2199" s="218"/>
      <c r="EPY2199" s="218"/>
      <c r="EPZ2199" s="218"/>
      <c r="EQA2199" s="218"/>
      <c r="EQB2199" s="218"/>
      <c r="EQC2199" s="218"/>
      <c r="EQD2199" s="218"/>
      <c r="EQE2199" s="218"/>
      <c r="EQF2199" s="218"/>
      <c r="EQG2199" s="218"/>
      <c r="EQH2199" s="218"/>
      <c r="EQI2199" s="218"/>
      <c r="EQJ2199" s="218"/>
      <c r="EQK2199" s="218"/>
      <c r="EQL2199" s="218"/>
      <c r="EQM2199" s="218"/>
      <c r="EQN2199" s="218"/>
      <c r="EQO2199" s="218"/>
      <c r="EQP2199" s="218"/>
      <c r="EQQ2199" s="218"/>
      <c r="EQR2199" s="218"/>
      <c r="EQS2199" s="218"/>
      <c r="EQT2199" s="218"/>
      <c r="EQU2199" s="218"/>
      <c r="EQV2199" s="218"/>
      <c r="EQW2199" s="218"/>
      <c r="EQX2199" s="218"/>
      <c r="EQY2199" s="218"/>
      <c r="EQZ2199" s="218"/>
      <c r="ERA2199" s="218"/>
      <c r="ERB2199" s="218"/>
      <c r="ERC2199" s="218"/>
      <c r="ERD2199" s="218"/>
      <c r="ERE2199" s="218"/>
      <c r="ERF2199" s="218"/>
      <c r="ERG2199" s="218"/>
      <c r="ERH2199" s="218"/>
      <c r="ERI2199" s="218"/>
      <c r="ERJ2199" s="218"/>
      <c r="ERK2199" s="218"/>
      <c r="ERL2199" s="218"/>
      <c r="ERM2199" s="218"/>
      <c r="ERN2199" s="218"/>
      <c r="ERO2199" s="218"/>
      <c r="ERP2199" s="218"/>
      <c r="ERQ2199" s="218"/>
      <c r="ERR2199" s="218"/>
      <c r="ERS2199" s="218"/>
      <c r="ERT2199" s="218"/>
      <c r="ERU2199" s="218"/>
      <c r="ERV2199" s="218"/>
      <c r="ERW2199" s="218"/>
      <c r="ERX2199" s="218"/>
      <c r="ERY2199" s="218"/>
      <c r="ERZ2199" s="218"/>
      <c r="ESA2199" s="218"/>
      <c r="ESB2199" s="218"/>
      <c r="ESC2199" s="218"/>
      <c r="ESD2199" s="218"/>
      <c r="ESE2199" s="218"/>
      <c r="ESF2199" s="218"/>
      <c r="ESG2199" s="218"/>
      <c r="ESH2199" s="218"/>
      <c r="ESI2199" s="218"/>
      <c r="ESJ2199" s="218"/>
      <c r="ESK2199" s="218"/>
      <c r="ESL2199" s="218"/>
      <c r="ESM2199" s="218"/>
      <c r="ESN2199" s="218"/>
      <c r="ESO2199" s="218"/>
      <c r="ESP2199" s="218"/>
      <c r="ESQ2199" s="218"/>
      <c r="ESR2199" s="218"/>
      <c r="ESS2199" s="218"/>
      <c r="EST2199" s="218"/>
      <c r="ESU2199" s="218"/>
      <c r="ESV2199" s="218"/>
      <c r="ESW2199" s="218"/>
      <c r="ESX2199" s="218"/>
      <c r="ESY2199" s="218"/>
      <c r="ESZ2199" s="218"/>
      <c r="ETA2199" s="218"/>
      <c r="ETB2199" s="218"/>
      <c r="ETC2199" s="218"/>
      <c r="ETD2199" s="218"/>
      <c r="ETE2199" s="218"/>
      <c r="ETF2199" s="218"/>
      <c r="ETG2199" s="218"/>
      <c r="ETH2199" s="218"/>
      <c r="ETI2199" s="218"/>
      <c r="ETJ2199" s="218"/>
      <c r="ETK2199" s="218"/>
      <c r="ETL2199" s="218"/>
      <c r="ETM2199" s="218"/>
      <c r="ETN2199" s="218"/>
      <c r="ETO2199" s="218"/>
      <c r="ETP2199" s="218"/>
      <c r="ETQ2199" s="218"/>
      <c r="ETR2199" s="218"/>
      <c r="ETS2199" s="218"/>
      <c r="ETT2199" s="218"/>
      <c r="ETU2199" s="218"/>
      <c r="ETV2199" s="218"/>
      <c r="ETW2199" s="218"/>
      <c r="ETX2199" s="218"/>
      <c r="ETY2199" s="218"/>
      <c r="ETZ2199" s="218"/>
      <c r="EUA2199" s="218"/>
      <c r="EUB2199" s="218"/>
      <c r="EUC2199" s="218"/>
      <c r="EUD2199" s="218"/>
      <c r="EUE2199" s="218"/>
      <c r="EUF2199" s="218"/>
      <c r="EUG2199" s="218"/>
      <c r="EUH2199" s="218"/>
      <c r="EUI2199" s="218"/>
      <c r="EUJ2199" s="218"/>
      <c r="EUK2199" s="218"/>
      <c r="EUL2199" s="218"/>
      <c r="EUM2199" s="218"/>
      <c r="EUN2199" s="218"/>
      <c r="EUO2199" s="218"/>
      <c r="EUP2199" s="218"/>
      <c r="EUQ2199" s="218"/>
      <c r="EUR2199" s="218"/>
      <c r="EUS2199" s="218"/>
      <c r="EUT2199" s="218"/>
      <c r="EUU2199" s="218"/>
      <c r="EUV2199" s="218"/>
      <c r="EUW2199" s="218"/>
      <c r="EUX2199" s="218"/>
      <c r="EUY2199" s="218"/>
      <c r="EUZ2199" s="218"/>
      <c r="EVA2199" s="218"/>
      <c r="EVB2199" s="218"/>
      <c r="EVC2199" s="218"/>
      <c r="EVD2199" s="218"/>
      <c r="EVE2199" s="218"/>
      <c r="EVF2199" s="218"/>
      <c r="EVG2199" s="218"/>
      <c r="EVH2199" s="218"/>
      <c r="EVI2199" s="218"/>
      <c r="EVJ2199" s="218"/>
      <c r="EVK2199" s="218"/>
      <c r="EVL2199" s="218"/>
      <c r="EVM2199" s="218"/>
      <c r="EVN2199" s="218"/>
      <c r="EVO2199" s="218"/>
      <c r="EVP2199" s="218"/>
      <c r="EVQ2199" s="218"/>
      <c r="EVR2199" s="218"/>
      <c r="EVS2199" s="218"/>
      <c r="EVT2199" s="218"/>
      <c r="EVU2199" s="218"/>
      <c r="EVV2199" s="218"/>
      <c r="EVW2199" s="218"/>
      <c r="EVX2199" s="218"/>
      <c r="EVY2199" s="218"/>
      <c r="EVZ2199" s="218"/>
      <c r="EWA2199" s="218"/>
      <c r="EWB2199" s="218"/>
      <c r="EWC2199" s="218"/>
      <c r="EWD2199" s="218"/>
      <c r="EWE2199" s="218"/>
      <c r="EWF2199" s="218"/>
      <c r="EWG2199" s="218"/>
      <c r="EWH2199" s="218"/>
      <c r="EWI2199" s="218"/>
      <c r="EWJ2199" s="218"/>
      <c r="EWK2199" s="218"/>
      <c r="EWL2199" s="218"/>
      <c r="EWM2199" s="218"/>
      <c r="EWN2199" s="218"/>
      <c r="EWO2199" s="218"/>
      <c r="EWP2199" s="218"/>
      <c r="EWQ2199" s="218"/>
      <c r="EWR2199" s="218"/>
      <c r="EWS2199" s="218"/>
      <c r="EWT2199" s="218"/>
      <c r="EWU2199" s="218"/>
      <c r="EWV2199" s="218"/>
      <c r="EWW2199" s="218"/>
      <c r="EWX2199" s="218"/>
      <c r="EWY2199" s="218"/>
      <c r="EWZ2199" s="218"/>
      <c r="EXA2199" s="218"/>
      <c r="EXB2199" s="218"/>
      <c r="EXC2199" s="218"/>
      <c r="EXD2199" s="218"/>
      <c r="EXE2199" s="218"/>
      <c r="EXF2199" s="218"/>
      <c r="EXG2199" s="218"/>
      <c r="EXH2199" s="218"/>
      <c r="EXI2199" s="218"/>
      <c r="EXJ2199" s="218"/>
      <c r="EXK2199" s="218"/>
      <c r="EXL2199" s="218"/>
      <c r="EXM2199" s="218"/>
      <c r="EXN2199" s="218"/>
      <c r="EXO2199" s="218"/>
      <c r="EXP2199" s="218"/>
      <c r="EXQ2199" s="218"/>
      <c r="EXR2199" s="218"/>
      <c r="EXS2199" s="218"/>
      <c r="EXT2199" s="218"/>
      <c r="EXU2199" s="218"/>
      <c r="EXV2199" s="218"/>
      <c r="EXW2199" s="218"/>
      <c r="EXX2199" s="218"/>
      <c r="EXY2199" s="218"/>
      <c r="EXZ2199" s="218"/>
      <c r="EYA2199" s="218"/>
      <c r="EYB2199" s="218"/>
      <c r="EYC2199" s="218"/>
      <c r="EYD2199" s="218"/>
      <c r="EYE2199" s="218"/>
      <c r="EYF2199" s="218"/>
      <c r="EYG2199" s="218"/>
      <c r="EYH2199" s="218"/>
      <c r="EYI2199" s="218"/>
      <c r="EYJ2199" s="218"/>
      <c r="EYK2199" s="218"/>
      <c r="EYL2199" s="218"/>
      <c r="EYM2199" s="218"/>
      <c r="EYN2199" s="218"/>
      <c r="EYO2199" s="218"/>
      <c r="EYP2199" s="218"/>
      <c r="EYQ2199" s="218"/>
      <c r="EYR2199" s="218"/>
      <c r="EYS2199" s="218"/>
      <c r="EYT2199" s="218"/>
      <c r="EYU2199" s="218"/>
      <c r="EYV2199" s="218"/>
      <c r="EYW2199" s="218"/>
      <c r="EYX2199" s="218"/>
      <c r="EYY2199" s="218"/>
      <c r="EYZ2199" s="218"/>
      <c r="EZA2199" s="218"/>
      <c r="EZB2199" s="218"/>
      <c r="EZC2199" s="218"/>
      <c r="EZD2199" s="218"/>
      <c r="EZE2199" s="218"/>
      <c r="EZF2199" s="218"/>
      <c r="EZG2199" s="218"/>
      <c r="EZH2199" s="218"/>
      <c r="EZI2199" s="218"/>
      <c r="EZJ2199" s="218"/>
      <c r="EZK2199" s="218"/>
      <c r="EZL2199" s="218"/>
      <c r="EZM2199" s="218"/>
      <c r="EZN2199" s="218"/>
      <c r="EZO2199" s="218"/>
      <c r="EZP2199" s="218"/>
      <c r="EZQ2199" s="218"/>
      <c r="EZR2199" s="218"/>
      <c r="EZS2199" s="218"/>
      <c r="EZT2199" s="218"/>
      <c r="EZU2199" s="218"/>
      <c r="EZV2199" s="218"/>
      <c r="EZW2199" s="218"/>
      <c r="EZX2199" s="218"/>
      <c r="EZY2199" s="218"/>
      <c r="EZZ2199" s="218"/>
      <c r="FAA2199" s="218"/>
      <c r="FAB2199" s="218"/>
      <c r="FAC2199" s="218"/>
      <c r="FAD2199" s="218"/>
      <c r="FAE2199" s="218"/>
      <c r="FAF2199" s="218"/>
      <c r="FAG2199" s="218"/>
      <c r="FAH2199" s="218"/>
      <c r="FAI2199" s="218"/>
      <c r="FAJ2199" s="218"/>
      <c r="FAK2199" s="218"/>
      <c r="FAL2199" s="218"/>
      <c r="FAM2199" s="218"/>
      <c r="FAN2199" s="218"/>
      <c r="FAO2199" s="218"/>
      <c r="FAP2199" s="218"/>
      <c r="FAQ2199" s="218"/>
      <c r="FAR2199" s="218"/>
      <c r="FAS2199" s="218"/>
      <c r="FAT2199" s="218"/>
      <c r="FAU2199" s="218"/>
      <c r="FAV2199" s="218"/>
      <c r="FAW2199" s="218"/>
      <c r="FAX2199" s="218"/>
      <c r="FAY2199" s="218"/>
      <c r="FAZ2199" s="218"/>
      <c r="FBA2199" s="218"/>
      <c r="FBB2199" s="218"/>
      <c r="FBC2199" s="218"/>
      <c r="FBD2199" s="218"/>
      <c r="FBE2199" s="218"/>
      <c r="FBF2199" s="218"/>
      <c r="FBG2199" s="218"/>
      <c r="FBH2199" s="218"/>
      <c r="FBI2199" s="218"/>
      <c r="FBJ2199" s="218"/>
      <c r="FBK2199" s="218"/>
      <c r="FBL2199" s="218"/>
      <c r="FBM2199" s="218"/>
      <c r="FBN2199" s="218"/>
      <c r="FBO2199" s="218"/>
      <c r="FBP2199" s="218"/>
      <c r="FBQ2199" s="218"/>
      <c r="FBR2199" s="218"/>
      <c r="FBS2199" s="218"/>
      <c r="FBT2199" s="218"/>
      <c r="FBU2199" s="218"/>
      <c r="FBV2199" s="218"/>
      <c r="FBW2199" s="218"/>
      <c r="FBX2199" s="218"/>
      <c r="FBY2199" s="218"/>
      <c r="FBZ2199" s="218"/>
      <c r="FCA2199" s="218"/>
      <c r="FCB2199" s="218"/>
      <c r="FCC2199" s="218"/>
      <c r="FCD2199" s="218"/>
      <c r="FCE2199" s="218"/>
      <c r="FCF2199" s="218"/>
      <c r="FCG2199" s="218"/>
      <c r="FCH2199" s="218"/>
      <c r="FCI2199" s="218"/>
      <c r="FCJ2199" s="218"/>
      <c r="FCK2199" s="218"/>
      <c r="FCL2199" s="218"/>
      <c r="FCM2199" s="218"/>
      <c r="FCN2199" s="218"/>
      <c r="FCO2199" s="218"/>
      <c r="FCP2199" s="218"/>
      <c r="FCQ2199" s="218"/>
      <c r="FCR2199" s="218"/>
      <c r="FCS2199" s="218"/>
      <c r="FCT2199" s="218"/>
      <c r="FCU2199" s="218"/>
      <c r="FCV2199" s="218"/>
      <c r="FCW2199" s="218"/>
      <c r="FCX2199" s="218"/>
      <c r="FCY2199" s="218"/>
      <c r="FCZ2199" s="218"/>
      <c r="FDA2199" s="218"/>
      <c r="FDB2199" s="218"/>
      <c r="FDC2199" s="218"/>
      <c r="FDD2199" s="218"/>
      <c r="FDE2199" s="218"/>
      <c r="FDF2199" s="218"/>
      <c r="FDG2199" s="218"/>
      <c r="FDH2199" s="218"/>
      <c r="FDI2199" s="218"/>
      <c r="FDJ2199" s="218"/>
      <c r="FDK2199" s="218"/>
      <c r="FDL2199" s="218"/>
      <c r="FDM2199" s="218"/>
      <c r="FDN2199" s="218"/>
      <c r="FDO2199" s="218"/>
      <c r="FDP2199" s="218"/>
      <c r="FDQ2199" s="218"/>
      <c r="FDR2199" s="218"/>
      <c r="FDS2199" s="218"/>
      <c r="FDT2199" s="218"/>
      <c r="FDU2199" s="218"/>
      <c r="FDV2199" s="218"/>
      <c r="FDW2199" s="218"/>
      <c r="FDX2199" s="218"/>
      <c r="FDY2199" s="218"/>
      <c r="FDZ2199" s="218"/>
      <c r="FEA2199" s="218"/>
      <c r="FEB2199" s="218"/>
      <c r="FEC2199" s="218"/>
      <c r="FED2199" s="218"/>
      <c r="FEE2199" s="218"/>
      <c r="FEF2199" s="218"/>
      <c r="FEG2199" s="218"/>
      <c r="FEH2199" s="218"/>
      <c r="FEI2199" s="218"/>
      <c r="FEJ2199" s="218"/>
      <c r="FEK2199" s="218"/>
      <c r="FEL2199" s="218"/>
      <c r="FEM2199" s="218"/>
      <c r="FEN2199" s="218"/>
      <c r="FEO2199" s="218"/>
      <c r="FEP2199" s="218"/>
      <c r="FEQ2199" s="218"/>
      <c r="FER2199" s="218"/>
      <c r="FES2199" s="218"/>
      <c r="FET2199" s="218"/>
      <c r="FEU2199" s="218"/>
      <c r="FEV2199" s="218"/>
      <c r="FEW2199" s="218"/>
      <c r="FEX2199" s="218"/>
      <c r="FEY2199" s="218"/>
      <c r="FEZ2199" s="218"/>
      <c r="FFA2199" s="218"/>
      <c r="FFB2199" s="218"/>
      <c r="FFC2199" s="218"/>
      <c r="FFD2199" s="218"/>
      <c r="FFE2199" s="218"/>
      <c r="FFF2199" s="218"/>
      <c r="FFG2199" s="218"/>
      <c r="FFH2199" s="218"/>
      <c r="FFI2199" s="218"/>
      <c r="FFJ2199" s="218"/>
      <c r="FFK2199" s="218"/>
      <c r="FFL2199" s="218"/>
      <c r="FFM2199" s="218"/>
      <c r="FFN2199" s="218"/>
      <c r="FFO2199" s="218"/>
      <c r="FFP2199" s="218"/>
      <c r="FFQ2199" s="218"/>
      <c r="FFR2199" s="218"/>
      <c r="FFS2199" s="218"/>
      <c r="FFT2199" s="218"/>
      <c r="FFU2199" s="218"/>
      <c r="FFV2199" s="218"/>
      <c r="FFW2199" s="218"/>
      <c r="FFX2199" s="218"/>
      <c r="FFY2199" s="218"/>
      <c r="FFZ2199" s="218"/>
      <c r="FGA2199" s="218"/>
      <c r="FGB2199" s="218"/>
      <c r="FGC2199" s="218"/>
      <c r="FGD2199" s="218"/>
      <c r="FGE2199" s="218"/>
      <c r="FGF2199" s="218"/>
      <c r="FGG2199" s="218"/>
      <c r="FGH2199" s="218"/>
      <c r="FGI2199" s="218"/>
      <c r="FGJ2199" s="218"/>
      <c r="FGK2199" s="218"/>
      <c r="FGL2199" s="218"/>
      <c r="FGM2199" s="218"/>
      <c r="FGN2199" s="218"/>
      <c r="FGO2199" s="218"/>
      <c r="FGP2199" s="218"/>
      <c r="FGQ2199" s="218"/>
      <c r="FGR2199" s="218"/>
      <c r="FGS2199" s="218"/>
      <c r="FGT2199" s="218"/>
      <c r="FGU2199" s="218"/>
      <c r="FGV2199" s="218"/>
      <c r="FGW2199" s="218"/>
      <c r="FGX2199" s="218"/>
      <c r="FGY2199" s="218"/>
      <c r="FGZ2199" s="218"/>
      <c r="FHA2199" s="218"/>
      <c r="FHB2199" s="218"/>
      <c r="FHC2199" s="218"/>
      <c r="FHD2199" s="218"/>
      <c r="FHE2199" s="218"/>
      <c r="FHF2199" s="218"/>
      <c r="FHG2199" s="218"/>
      <c r="FHH2199" s="218"/>
      <c r="FHI2199" s="218"/>
      <c r="FHJ2199" s="218"/>
      <c r="FHK2199" s="218"/>
      <c r="FHL2199" s="218"/>
      <c r="FHM2199" s="218"/>
      <c r="FHN2199" s="218"/>
      <c r="FHO2199" s="218"/>
      <c r="FHP2199" s="218"/>
      <c r="FHQ2199" s="218"/>
      <c r="FHR2199" s="218"/>
      <c r="FHS2199" s="218"/>
      <c r="FHT2199" s="218"/>
      <c r="FHU2199" s="218"/>
      <c r="FHV2199" s="218"/>
      <c r="FHW2199" s="218"/>
      <c r="FHX2199" s="218"/>
      <c r="FHY2199" s="218"/>
      <c r="FHZ2199" s="218"/>
      <c r="FIA2199" s="218"/>
      <c r="FIB2199" s="218"/>
      <c r="FIC2199" s="218"/>
      <c r="FID2199" s="218"/>
      <c r="FIE2199" s="218"/>
      <c r="FIF2199" s="218"/>
      <c r="FIG2199" s="218"/>
      <c r="FIH2199" s="218"/>
      <c r="FII2199" s="218"/>
      <c r="FIJ2199" s="218"/>
      <c r="FIK2199" s="218"/>
      <c r="FIL2199" s="218"/>
      <c r="FIM2199" s="218"/>
      <c r="FIN2199" s="218"/>
      <c r="FIO2199" s="218"/>
      <c r="FIP2199" s="218"/>
      <c r="FIQ2199" s="218"/>
      <c r="FIR2199" s="218"/>
      <c r="FIS2199" s="218"/>
      <c r="FIT2199" s="218"/>
      <c r="FIU2199" s="218"/>
      <c r="FIV2199" s="218"/>
      <c r="FIW2199" s="218"/>
      <c r="FIX2199" s="218"/>
      <c r="FIY2199" s="218"/>
      <c r="FIZ2199" s="218"/>
      <c r="FJA2199" s="218"/>
      <c r="FJB2199" s="218"/>
      <c r="FJC2199" s="218"/>
      <c r="FJD2199" s="218"/>
      <c r="FJE2199" s="218"/>
      <c r="FJF2199" s="218"/>
      <c r="FJG2199" s="218"/>
      <c r="FJH2199" s="218"/>
      <c r="FJI2199" s="218"/>
      <c r="FJJ2199" s="218"/>
      <c r="FJK2199" s="218"/>
      <c r="FJL2199" s="218"/>
      <c r="FJM2199" s="218"/>
      <c r="FJN2199" s="218"/>
      <c r="FJO2199" s="218"/>
      <c r="FJP2199" s="218"/>
      <c r="FJQ2199" s="218"/>
      <c r="FJR2199" s="218"/>
      <c r="FJS2199" s="218"/>
      <c r="FJT2199" s="218"/>
      <c r="FJU2199" s="218"/>
      <c r="FJV2199" s="218"/>
      <c r="FJW2199" s="218"/>
      <c r="FJX2199" s="218"/>
      <c r="FJY2199" s="218"/>
      <c r="FJZ2199" s="218"/>
      <c r="FKA2199" s="218"/>
      <c r="FKB2199" s="218"/>
      <c r="FKC2199" s="218"/>
      <c r="FKD2199" s="218"/>
      <c r="FKE2199" s="218"/>
      <c r="FKF2199" s="218"/>
      <c r="FKG2199" s="218"/>
      <c r="FKH2199" s="218"/>
      <c r="FKI2199" s="218"/>
      <c r="FKJ2199" s="218"/>
      <c r="FKK2199" s="218"/>
      <c r="FKL2199" s="218"/>
      <c r="FKM2199" s="218"/>
      <c r="FKN2199" s="218"/>
      <c r="FKO2199" s="218"/>
      <c r="FKP2199" s="218"/>
      <c r="FKQ2199" s="218"/>
      <c r="FKR2199" s="218"/>
      <c r="FKS2199" s="218"/>
      <c r="FKT2199" s="218"/>
      <c r="FKU2199" s="218"/>
      <c r="FKV2199" s="218"/>
      <c r="FKW2199" s="218"/>
      <c r="FKX2199" s="218"/>
      <c r="FKY2199" s="218"/>
      <c r="FKZ2199" s="218"/>
      <c r="FLA2199" s="218"/>
      <c r="FLB2199" s="218"/>
      <c r="FLC2199" s="218"/>
      <c r="FLD2199" s="218"/>
      <c r="FLE2199" s="218"/>
      <c r="FLF2199" s="218"/>
      <c r="FLG2199" s="218"/>
      <c r="FLH2199" s="218"/>
      <c r="FLI2199" s="218"/>
      <c r="FLJ2199" s="218"/>
      <c r="FLK2199" s="218"/>
      <c r="FLL2199" s="218"/>
      <c r="FLM2199" s="218"/>
      <c r="FLN2199" s="218"/>
      <c r="FLO2199" s="218"/>
      <c r="FLP2199" s="218"/>
      <c r="FLQ2199" s="218"/>
      <c r="FLR2199" s="218"/>
      <c r="FLS2199" s="218"/>
      <c r="FLT2199" s="218"/>
      <c r="FLU2199" s="218"/>
      <c r="FLV2199" s="218"/>
      <c r="FLW2199" s="218"/>
      <c r="FLX2199" s="218"/>
      <c r="FLY2199" s="218"/>
      <c r="FLZ2199" s="218"/>
      <c r="FMA2199" s="218"/>
      <c r="FMB2199" s="218"/>
      <c r="FMC2199" s="218"/>
      <c r="FMD2199" s="218"/>
      <c r="FME2199" s="218"/>
      <c r="FMF2199" s="218"/>
      <c r="FMG2199" s="218"/>
      <c r="FMH2199" s="218"/>
      <c r="FMI2199" s="218"/>
      <c r="FMJ2199" s="218"/>
      <c r="FMK2199" s="218"/>
      <c r="FML2199" s="218"/>
      <c r="FMM2199" s="218"/>
      <c r="FMN2199" s="218"/>
      <c r="FMO2199" s="218"/>
      <c r="FMP2199" s="218"/>
      <c r="FMQ2199" s="218"/>
      <c r="FMR2199" s="218"/>
      <c r="FMS2199" s="218"/>
      <c r="FMT2199" s="218"/>
      <c r="FMU2199" s="218"/>
      <c r="FMV2199" s="218"/>
      <c r="FMW2199" s="218"/>
      <c r="FMX2199" s="218"/>
      <c r="FMY2199" s="218"/>
      <c r="FMZ2199" s="218"/>
      <c r="FNA2199" s="218"/>
      <c r="FNB2199" s="218"/>
      <c r="FNC2199" s="218"/>
      <c r="FND2199" s="218"/>
      <c r="FNE2199" s="218"/>
      <c r="FNF2199" s="218"/>
      <c r="FNG2199" s="218"/>
      <c r="FNH2199" s="218"/>
      <c r="FNI2199" s="218"/>
      <c r="FNJ2199" s="218"/>
      <c r="FNK2199" s="218"/>
      <c r="FNL2199" s="218"/>
      <c r="FNM2199" s="218"/>
      <c r="FNN2199" s="218"/>
      <c r="FNO2199" s="218"/>
      <c r="FNP2199" s="218"/>
      <c r="FNQ2199" s="218"/>
      <c r="FNR2199" s="218"/>
      <c r="FNS2199" s="218"/>
      <c r="FNT2199" s="218"/>
      <c r="FNU2199" s="218"/>
      <c r="FNV2199" s="218"/>
      <c r="FNW2199" s="218"/>
      <c r="FNX2199" s="218"/>
      <c r="FNY2199" s="218"/>
      <c r="FNZ2199" s="218"/>
      <c r="FOA2199" s="218"/>
      <c r="FOB2199" s="218"/>
      <c r="FOC2199" s="218"/>
      <c r="FOD2199" s="218"/>
      <c r="FOE2199" s="218"/>
      <c r="FOF2199" s="218"/>
      <c r="FOG2199" s="218"/>
      <c r="FOH2199" s="218"/>
      <c r="FOI2199" s="218"/>
      <c r="FOJ2199" s="218"/>
      <c r="FOK2199" s="218"/>
      <c r="FOL2199" s="218"/>
      <c r="FOM2199" s="218"/>
      <c r="FON2199" s="218"/>
      <c r="FOO2199" s="218"/>
      <c r="FOP2199" s="218"/>
      <c r="FOQ2199" s="218"/>
      <c r="FOR2199" s="218"/>
      <c r="FOS2199" s="218"/>
      <c r="FOT2199" s="218"/>
      <c r="FOU2199" s="218"/>
      <c r="FOV2199" s="218"/>
      <c r="FOW2199" s="218"/>
      <c r="FOX2199" s="218"/>
      <c r="FOY2199" s="218"/>
      <c r="FOZ2199" s="218"/>
      <c r="FPA2199" s="218"/>
      <c r="FPB2199" s="218"/>
      <c r="FPC2199" s="218"/>
      <c r="FPD2199" s="218"/>
      <c r="FPE2199" s="218"/>
      <c r="FPF2199" s="218"/>
      <c r="FPG2199" s="218"/>
      <c r="FPH2199" s="218"/>
      <c r="FPI2199" s="218"/>
      <c r="FPJ2199" s="218"/>
      <c r="FPK2199" s="218"/>
      <c r="FPL2199" s="218"/>
      <c r="FPM2199" s="218"/>
      <c r="FPN2199" s="218"/>
      <c r="FPO2199" s="218"/>
      <c r="FPP2199" s="218"/>
      <c r="FPQ2199" s="218"/>
      <c r="FPR2199" s="218"/>
      <c r="FPS2199" s="218"/>
      <c r="FPT2199" s="218"/>
      <c r="FPU2199" s="218"/>
      <c r="FPV2199" s="218"/>
      <c r="FPW2199" s="218"/>
      <c r="FPX2199" s="218"/>
      <c r="FPY2199" s="218"/>
      <c r="FPZ2199" s="218"/>
      <c r="FQA2199" s="218"/>
      <c r="FQB2199" s="218"/>
      <c r="FQC2199" s="218"/>
      <c r="FQD2199" s="218"/>
      <c r="FQE2199" s="218"/>
      <c r="FQF2199" s="218"/>
      <c r="FQG2199" s="218"/>
      <c r="FQH2199" s="218"/>
      <c r="FQI2199" s="218"/>
      <c r="FQJ2199" s="218"/>
      <c r="FQK2199" s="218"/>
      <c r="FQL2199" s="218"/>
      <c r="FQM2199" s="218"/>
      <c r="FQN2199" s="218"/>
      <c r="FQO2199" s="218"/>
      <c r="FQP2199" s="218"/>
      <c r="FQQ2199" s="218"/>
      <c r="FQR2199" s="218"/>
      <c r="FQS2199" s="218"/>
      <c r="FQT2199" s="218"/>
      <c r="FQU2199" s="218"/>
      <c r="FQV2199" s="218"/>
      <c r="FQW2199" s="218"/>
      <c r="FQX2199" s="218"/>
      <c r="FQY2199" s="218"/>
      <c r="FQZ2199" s="218"/>
      <c r="FRA2199" s="218"/>
      <c r="FRB2199" s="218"/>
      <c r="FRC2199" s="218"/>
      <c r="FRD2199" s="218"/>
      <c r="FRE2199" s="218"/>
      <c r="FRF2199" s="218"/>
      <c r="FRG2199" s="218"/>
      <c r="FRH2199" s="218"/>
      <c r="FRI2199" s="218"/>
      <c r="FRJ2199" s="218"/>
      <c r="FRK2199" s="218"/>
      <c r="FRL2199" s="218"/>
      <c r="FRM2199" s="218"/>
      <c r="FRN2199" s="218"/>
      <c r="FRO2199" s="218"/>
      <c r="FRP2199" s="218"/>
      <c r="FRQ2199" s="218"/>
      <c r="FRR2199" s="218"/>
      <c r="FRS2199" s="218"/>
      <c r="FRT2199" s="218"/>
      <c r="FRU2199" s="218"/>
      <c r="FRV2199" s="218"/>
      <c r="FRW2199" s="218"/>
      <c r="FRX2199" s="218"/>
      <c r="FRY2199" s="218"/>
      <c r="FRZ2199" s="218"/>
      <c r="FSA2199" s="218"/>
      <c r="FSB2199" s="218"/>
      <c r="FSC2199" s="218"/>
      <c r="FSD2199" s="218"/>
      <c r="FSE2199" s="218"/>
      <c r="FSF2199" s="218"/>
      <c r="FSG2199" s="218"/>
      <c r="FSH2199" s="218"/>
      <c r="FSI2199" s="218"/>
      <c r="FSJ2199" s="218"/>
      <c r="FSK2199" s="218"/>
      <c r="FSL2199" s="218"/>
      <c r="FSM2199" s="218"/>
      <c r="FSN2199" s="218"/>
      <c r="FSO2199" s="218"/>
      <c r="FSP2199" s="218"/>
      <c r="FSQ2199" s="218"/>
      <c r="FSR2199" s="218"/>
      <c r="FSS2199" s="218"/>
      <c r="FST2199" s="218"/>
      <c r="FSU2199" s="218"/>
      <c r="FSV2199" s="218"/>
      <c r="FSW2199" s="218"/>
      <c r="FSX2199" s="218"/>
      <c r="FSY2199" s="218"/>
      <c r="FSZ2199" s="218"/>
      <c r="FTA2199" s="218"/>
      <c r="FTB2199" s="218"/>
      <c r="FTC2199" s="218"/>
      <c r="FTD2199" s="218"/>
      <c r="FTE2199" s="218"/>
      <c r="FTF2199" s="218"/>
      <c r="FTG2199" s="218"/>
      <c r="FTH2199" s="218"/>
      <c r="FTI2199" s="218"/>
      <c r="FTJ2199" s="218"/>
      <c r="FTK2199" s="218"/>
      <c r="FTL2199" s="218"/>
      <c r="FTM2199" s="218"/>
      <c r="FTN2199" s="218"/>
      <c r="FTO2199" s="218"/>
      <c r="FTP2199" s="218"/>
      <c r="FTQ2199" s="218"/>
      <c r="FTR2199" s="218"/>
      <c r="FTS2199" s="218"/>
      <c r="FTT2199" s="218"/>
      <c r="FTU2199" s="218"/>
      <c r="FTV2199" s="218"/>
      <c r="FTW2199" s="218"/>
      <c r="FTX2199" s="218"/>
      <c r="FTY2199" s="218"/>
      <c r="FTZ2199" s="218"/>
      <c r="FUA2199" s="218"/>
      <c r="FUB2199" s="218"/>
      <c r="FUC2199" s="218"/>
      <c r="FUD2199" s="218"/>
      <c r="FUE2199" s="218"/>
      <c r="FUF2199" s="218"/>
      <c r="FUG2199" s="218"/>
      <c r="FUH2199" s="218"/>
      <c r="FUI2199" s="218"/>
      <c r="FUJ2199" s="218"/>
      <c r="FUK2199" s="218"/>
      <c r="FUL2199" s="218"/>
      <c r="FUM2199" s="218"/>
      <c r="FUN2199" s="218"/>
      <c r="FUO2199" s="218"/>
      <c r="FUP2199" s="218"/>
      <c r="FUQ2199" s="218"/>
      <c r="FUR2199" s="218"/>
      <c r="FUS2199" s="218"/>
      <c r="FUT2199" s="218"/>
      <c r="FUU2199" s="218"/>
      <c r="FUV2199" s="218"/>
      <c r="FUW2199" s="218"/>
      <c r="FUX2199" s="218"/>
      <c r="FUY2199" s="218"/>
      <c r="FUZ2199" s="218"/>
      <c r="FVA2199" s="218"/>
      <c r="FVB2199" s="218"/>
      <c r="FVC2199" s="218"/>
      <c r="FVD2199" s="218"/>
      <c r="FVE2199" s="218"/>
      <c r="FVF2199" s="218"/>
      <c r="FVG2199" s="218"/>
      <c r="FVH2199" s="218"/>
      <c r="FVI2199" s="218"/>
      <c r="FVJ2199" s="218"/>
      <c r="FVK2199" s="218"/>
      <c r="FVL2199" s="218"/>
      <c r="FVM2199" s="218"/>
      <c r="FVN2199" s="218"/>
      <c r="FVO2199" s="218"/>
      <c r="FVP2199" s="218"/>
      <c r="FVQ2199" s="218"/>
      <c r="FVR2199" s="218"/>
      <c r="FVS2199" s="218"/>
      <c r="FVT2199" s="218"/>
      <c r="FVU2199" s="218"/>
      <c r="FVV2199" s="218"/>
      <c r="FVW2199" s="218"/>
      <c r="FVX2199" s="218"/>
      <c r="FVY2199" s="218"/>
      <c r="FVZ2199" s="218"/>
      <c r="FWA2199" s="218"/>
      <c r="FWB2199" s="218"/>
      <c r="FWC2199" s="218"/>
      <c r="FWD2199" s="218"/>
      <c r="FWE2199" s="218"/>
      <c r="FWF2199" s="218"/>
      <c r="FWG2199" s="218"/>
      <c r="FWH2199" s="218"/>
      <c r="FWI2199" s="218"/>
      <c r="FWJ2199" s="218"/>
      <c r="FWK2199" s="218"/>
      <c r="FWL2199" s="218"/>
      <c r="FWM2199" s="218"/>
      <c r="FWN2199" s="218"/>
      <c r="FWO2199" s="218"/>
      <c r="FWP2199" s="218"/>
      <c r="FWQ2199" s="218"/>
      <c r="FWR2199" s="218"/>
      <c r="FWS2199" s="218"/>
      <c r="FWT2199" s="218"/>
      <c r="FWU2199" s="218"/>
      <c r="FWV2199" s="218"/>
      <c r="FWW2199" s="218"/>
      <c r="FWX2199" s="218"/>
      <c r="FWY2199" s="218"/>
      <c r="FWZ2199" s="218"/>
      <c r="FXA2199" s="218"/>
      <c r="FXB2199" s="218"/>
      <c r="FXC2199" s="218"/>
      <c r="FXD2199" s="218"/>
      <c r="FXE2199" s="218"/>
      <c r="FXF2199" s="218"/>
      <c r="FXG2199" s="218"/>
      <c r="FXH2199" s="218"/>
      <c r="FXI2199" s="218"/>
      <c r="FXJ2199" s="218"/>
      <c r="FXK2199" s="218"/>
      <c r="FXL2199" s="218"/>
      <c r="FXM2199" s="218"/>
      <c r="FXN2199" s="218"/>
      <c r="FXO2199" s="218"/>
      <c r="FXP2199" s="218"/>
      <c r="FXQ2199" s="218"/>
      <c r="FXR2199" s="218"/>
      <c r="FXS2199" s="218"/>
      <c r="FXT2199" s="218"/>
      <c r="FXU2199" s="218"/>
      <c r="FXV2199" s="218"/>
      <c r="FXW2199" s="218"/>
      <c r="FXX2199" s="218"/>
      <c r="FXY2199" s="218"/>
      <c r="FXZ2199" s="218"/>
      <c r="FYA2199" s="218"/>
      <c r="FYB2199" s="218"/>
      <c r="FYC2199" s="218"/>
      <c r="FYD2199" s="218"/>
      <c r="FYE2199" s="218"/>
      <c r="FYF2199" s="218"/>
      <c r="FYG2199" s="218"/>
      <c r="FYH2199" s="218"/>
      <c r="FYI2199" s="218"/>
      <c r="FYJ2199" s="218"/>
      <c r="FYK2199" s="218"/>
      <c r="FYL2199" s="218"/>
      <c r="FYM2199" s="218"/>
      <c r="FYN2199" s="218"/>
      <c r="FYO2199" s="218"/>
      <c r="FYP2199" s="218"/>
      <c r="FYQ2199" s="218"/>
      <c r="FYR2199" s="218"/>
      <c r="FYS2199" s="218"/>
      <c r="FYT2199" s="218"/>
      <c r="FYU2199" s="218"/>
      <c r="FYV2199" s="218"/>
      <c r="FYW2199" s="218"/>
      <c r="FYX2199" s="218"/>
      <c r="FYY2199" s="218"/>
      <c r="FYZ2199" s="218"/>
      <c r="FZA2199" s="218"/>
      <c r="FZB2199" s="218"/>
      <c r="FZC2199" s="218"/>
      <c r="FZD2199" s="218"/>
      <c r="FZE2199" s="218"/>
      <c r="FZF2199" s="218"/>
      <c r="FZG2199" s="218"/>
      <c r="FZH2199" s="218"/>
      <c r="FZI2199" s="218"/>
      <c r="FZJ2199" s="218"/>
      <c r="FZK2199" s="218"/>
      <c r="FZL2199" s="218"/>
      <c r="FZM2199" s="218"/>
      <c r="FZN2199" s="218"/>
      <c r="FZO2199" s="218"/>
      <c r="FZP2199" s="218"/>
      <c r="FZQ2199" s="218"/>
      <c r="FZR2199" s="218"/>
      <c r="FZS2199" s="218"/>
      <c r="FZT2199" s="218"/>
      <c r="FZU2199" s="218"/>
      <c r="FZV2199" s="218"/>
      <c r="FZW2199" s="218"/>
      <c r="FZX2199" s="218"/>
      <c r="FZY2199" s="218"/>
      <c r="FZZ2199" s="218"/>
      <c r="GAA2199" s="218"/>
      <c r="GAB2199" s="218"/>
      <c r="GAC2199" s="218"/>
      <c r="GAD2199" s="218"/>
      <c r="GAE2199" s="218"/>
      <c r="GAF2199" s="218"/>
      <c r="GAG2199" s="218"/>
      <c r="GAH2199" s="218"/>
      <c r="GAI2199" s="218"/>
      <c r="GAJ2199" s="218"/>
      <c r="GAK2199" s="218"/>
      <c r="GAL2199" s="218"/>
      <c r="GAM2199" s="218"/>
      <c r="GAN2199" s="218"/>
      <c r="GAO2199" s="218"/>
      <c r="GAP2199" s="218"/>
      <c r="GAQ2199" s="218"/>
      <c r="GAR2199" s="218"/>
      <c r="GAS2199" s="218"/>
      <c r="GAT2199" s="218"/>
      <c r="GAU2199" s="218"/>
      <c r="GAV2199" s="218"/>
      <c r="GAW2199" s="218"/>
      <c r="GAX2199" s="218"/>
      <c r="GAY2199" s="218"/>
      <c r="GAZ2199" s="218"/>
      <c r="GBA2199" s="218"/>
      <c r="GBB2199" s="218"/>
      <c r="GBC2199" s="218"/>
      <c r="GBD2199" s="218"/>
      <c r="GBE2199" s="218"/>
      <c r="GBF2199" s="218"/>
      <c r="GBG2199" s="218"/>
      <c r="GBH2199" s="218"/>
      <c r="GBI2199" s="218"/>
      <c r="GBJ2199" s="218"/>
      <c r="GBK2199" s="218"/>
      <c r="GBL2199" s="218"/>
      <c r="GBM2199" s="218"/>
      <c r="GBN2199" s="218"/>
      <c r="GBO2199" s="218"/>
      <c r="GBP2199" s="218"/>
      <c r="GBQ2199" s="218"/>
      <c r="GBR2199" s="218"/>
      <c r="GBS2199" s="218"/>
      <c r="GBT2199" s="218"/>
      <c r="GBU2199" s="218"/>
      <c r="GBV2199" s="218"/>
      <c r="GBW2199" s="218"/>
      <c r="GBX2199" s="218"/>
      <c r="GBY2199" s="218"/>
      <c r="GBZ2199" s="218"/>
      <c r="GCA2199" s="218"/>
      <c r="GCB2199" s="218"/>
      <c r="GCC2199" s="218"/>
      <c r="GCD2199" s="218"/>
      <c r="GCE2199" s="218"/>
      <c r="GCF2199" s="218"/>
      <c r="GCG2199" s="218"/>
      <c r="GCH2199" s="218"/>
      <c r="GCI2199" s="218"/>
      <c r="GCJ2199" s="218"/>
      <c r="GCK2199" s="218"/>
      <c r="GCL2199" s="218"/>
      <c r="GCM2199" s="218"/>
      <c r="GCN2199" s="218"/>
      <c r="GCO2199" s="218"/>
      <c r="GCP2199" s="218"/>
      <c r="GCQ2199" s="218"/>
      <c r="GCR2199" s="218"/>
      <c r="GCS2199" s="218"/>
      <c r="GCT2199" s="218"/>
      <c r="GCU2199" s="218"/>
      <c r="GCV2199" s="218"/>
      <c r="GCW2199" s="218"/>
      <c r="GCX2199" s="218"/>
      <c r="GCY2199" s="218"/>
      <c r="GCZ2199" s="218"/>
      <c r="GDA2199" s="218"/>
      <c r="GDB2199" s="218"/>
      <c r="GDC2199" s="218"/>
      <c r="GDD2199" s="218"/>
      <c r="GDE2199" s="218"/>
      <c r="GDF2199" s="218"/>
      <c r="GDG2199" s="218"/>
      <c r="GDH2199" s="218"/>
      <c r="GDI2199" s="218"/>
      <c r="GDJ2199" s="218"/>
      <c r="GDK2199" s="218"/>
      <c r="GDL2199" s="218"/>
      <c r="GDM2199" s="218"/>
      <c r="GDN2199" s="218"/>
      <c r="GDO2199" s="218"/>
      <c r="GDP2199" s="218"/>
      <c r="GDQ2199" s="218"/>
      <c r="GDR2199" s="218"/>
      <c r="GDS2199" s="218"/>
      <c r="GDT2199" s="218"/>
      <c r="GDU2199" s="218"/>
      <c r="GDV2199" s="218"/>
      <c r="GDW2199" s="218"/>
      <c r="GDX2199" s="218"/>
      <c r="GDY2199" s="218"/>
      <c r="GDZ2199" s="218"/>
      <c r="GEA2199" s="218"/>
      <c r="GEB2199" s="218"/>
      <c r="GEC2199" s="218"/>
      <c r="GED2199" s="218"/>
      <c r="GEE2199" s="218"/>
      <c r="GEF2199" s="218"/>
      <c r="GEG2199" s="218"/>
      <c r="GEH2199" s="218"/>
      <c r="GEI2199" s="218"/>
      <c r="GEJ2199" s="218"/>
      <c r="GEK2199" s="218"/>
      <c r="GEL2199" s="218"/>
      <c r="GEM2199" s="218"/>
      <c r="GEN2199" s="218"/>
      <c r="GEO2199" s="218"/>
      <c r="GEP2199" s="218"/>
      <c r="GEQ2199" s="218"/>
      <c r="GER2199" s="218"/>
      <c r="GES2199" s="218"/>
      <c r="GET2199" s="218"/>
      <c r="GEU2199" s="218"/>
      <c r="GEV2199" s="218"/>
      <c r="GEW2199" s="218"/>
      <c r="GEX2199" s="218"/>
      <c r="GEY2199" s="218"/>
      <c r="GEZ2199" s="218"/>
      <c r="GFA2199" s="218"/>
      <c r="GFB2199" s="218"/>
      <c r="GFC2199" s="218"/>
      <c r="GFD2199" s="218"/>
      <c r="GFE2199" s="218"/>
      <c r="GFF2199" s="218"/>
      <c r="GFG2199" s="218"/>
      <c r="GFH2199" s="218"/>
      <c r="GFI2199" s="218"/>
      <c r="GFJ2199" s="218"/>
      <c r="GFK2199" s="218"/>
      <c r="GFL2199" s="218"/>
      <c r="GFM2199" s="218"/>
      <c r="GFN2199" s="218"/>
      <c r="GFO2199" s="218"/>
      <c r="GFP2199" s="218"/>
      <c r="GFQ2199" s="218"/>
      <c r="GFR2199" s="218"/>
      <c r="GFS2199" s="218"/>
      <c r="GFT2199" s="218"/>
      <c r="GFU2199" s="218"/>
      <c r="GFV2199" s="218"/>
      <c r="GFW2199" s="218"/>
      <c r="GFX2199" s="218"/>
      <c r="GFY2199" s="218"/>
      <c r="GFZ2199" s="218"/>
      <c r="GGA2199" s="218"/>
      <c r="GGB2199" s="218"/>
      <c r="GGC2199" s="218"/>
      <c r="GGD2199" s="218"/>
      <c r="GGE2199" s="218"/>
      <c r="GGF2199" s="218"/>
      <c r="GGG2199" s="218"/>
      <c r="GGH2199" s="218"/>
      <c r="GGI2199" s="218"/>
      <c r="GGJ2199" s="218"/>
      <c r="GGK2199" s="218"/>
      <c r="GGL2199" s="218"/>
      <c r="GGM2199" s="218"/>
      <c r="GGN2199" s="218"/>
      <c r="GGO2199" s="218"/>
      <c r="GGP2199" s="218"/>
      <c r="GGQ2199" s="218"/>
      <c r="GGR2199" s="218"/>
      <c r="GGS2199" s="218"/>
      <c r="GGT2199" s="218"/>
      <c r="GGU2199" s="218"/>
      <c r="GGV2199" s="218"/>
      <c r="GGW2199" s="218"/>
      <c r="GGX2199" s="218"/>
      <c r="GGY2199" s="218"/>
      <c r="GGZ2199" s="218"/>
      <c r="GHA2199" s="218"/>
      <c r="GHB2199" s="218"/>
      <c r="GHC2199" s="218"/>
      <c r="GHD2199" s="218"/>
      <c r="GHE2199" s="218"/>
      <c r="GHF2199" s="218"/>
      <c r="GHG2199" s="218"/>
      <c r="GHH2199" s="218"/>
      <c r="GHI2199" s="218"/>
      <c r="GHJ2199" s="218"/>
      <c r="GHK2199" s="218"/>
      <c r="GHL2199" s="218"/>
      <c r="GHM2199" s="218"/>
      <c r="GHN2199" s="218"/>
      <c r="GHO2199" s="218"/>
      <c r="GHP2199" s="218"/>
      <c r="GHQ2199" s="218"/>
      <c r="GHR2199" s="218"/>
      <c r="GHS2199" s="218"/>
      <c r="GHT2199" s="218"/>
      <c r="GHU2199" s="218"/>
      <c r="GHV2199" s="218"/>
      <c r="GHW2199" s="218"/>
      <c r="GHX2199" s="218"/>
      <c r="GHY2199" s="218"/>
      <c r="GHZ2199" s="218"/>
      <c r="GIA2199" s="218"/>
      <c r="GIB2199" s="218"/>
      <c r="GIC2199" s="218"/>
      <c r="GID2199" s="218"/>
      <c r="GIE2199" s="218"/>
      <c r="GIF2199" s="218"/>
      <c r="GIG2199" s="218"/>
      <c r="GIH2199" s="218"/>
      <c r="GII2199" s="218"/>
      <c r="GIJ2199" s="218"/>
      <c r="GIK2199" s="218"/>
      <c r="GIL2199" s="218"/>
      <c r="GIM2199" s="218"/>
      <c r="GIN2199" s="218"/>
      <c r="GIO2199" s="218"/>
      <c r="GIP2199" s="218"/>
      <c r="GIQ2199" s="218"/>
      <c r="GIR2199" s="218"/>
      <c r="GIS2199" s="218"/>
      <c r="GIT2199" s="218"/>
      <c r="GIU2199" s="218"/>
      <c r="GIV2199" s="218"/>
      <c r="GIW2199" s="218"/>
      <c r="GIX2199" s="218"/>
      <c r="GIY2199" s="218"/>
      <c r="GIZ2199" s="218"/>
      <c r="GJA2199" s="218"/>
      <c r="GJB2199" s="218"/>
      <c r="GJC2199" s="218"/>
      <c r="GJD2199" s="218"/>
      <c r="GJE2199" s="218"/>
      <c r="GJF2199" s="218"/>
      <c r="GJG2199" s="218"/>
      <c r="GJH2199" s="218"/>
      <c r="GJI2199" s="218"/>
      <c r="GJJ2199" s="218"/>
      <c r="GJK2199" s="218"/>
      <c r="GJL2199" s="218"/>
      <c r="GJM2199" s="218"/>
      <c r="GJN2199" s="218"/>
      <c r="GJO2199" s="218"/>
      <c r="GJP2199" s="218"/>
      <c r="GJQ2199" s="218"/>
      <c r="GJR2199" s="218"/>
      <c r="GJS2199" s="218"/>
      <c r="GJT2199" s="218"/>
      <c r="GJU2199" s="218"/>
      <c r="GJV2199" s="218"/>
      <c r="GJW2199" s="218"/>
      <c r="GJX2199" s="218"/>
      <c r="GJY2199" s="218"/>
      <c r="GJZ2199" s="218"/>
      <c r="GKA2199" s="218"/>
      <c r="GKB2199" s="218"/>
      <c r="GKC2199" s="218"/>
      <c r="GKD2199" s="218"/>
      <c r="GKE2199" s="218"/>
      <c r="GKF2199" s="218"/>
      <c r="GKG2199" s="218"/>
      <c r="GKH2199" s="218"/>
      <c r="GKI2199" s="218"/>
      <c r="GKJ2199" s="218"/>
      <c r="GKK2199" s="218"/>
      <c r="GKL2199" s="218"/>
      <c r="GKM2199" s="218"/>
      <c r="GKN2199" s="218"/>
      <c r="GKO2199" s="218"/>
      <c r="GKP2199" s="218"/>
      <c r="GKQ2199" s="218"/>
      <c r="GKR2199" s="218"/>
      <c r="GKS2199" s="218"/>
      <c r="GKT2199" s="218"/>
      <c r="GKU2199" s="218"/>
      <c r="GKV2199" s="218"/>
      <c r="GKW2199" s="218"/>
      <c r="GKX2199" s="218"/>
      <c r="GKY2199" s="218"/>
      <c r="GKZ2199" s="218"/>
      <c r="GLA2199" s="218"/>
      <c r="GLB2199" s="218"/>
      <c r="GLC2199" s="218"/>
      <c r="GLD2199" s="218"/>
      <c r="GLE2199" s="218"/>
      <c r="GLF2199" s="218"/>
      <c r="GLG2199" s="218"/>
      <c r="GLH2199" s="218"/>
      <c r="GLI2199" s="218"/>
      <c r="GLJ2199" s="218"/>
      <c r="GLK2199" s="218"/>
      <c r="GLL2199" s="218"/>
      <c r="GLM2199" s="218"/>
      <c r="GLN2199" s="218"/>
      <c r="GLO2199" s="218"/>
      <c r="GLP2199" s="218"/>
      <c r="GLQ2199" s="218"/>
      <c r="GLR2199" s="218"/>
      <c r="GLS2199" s="218"/>
      <c r="GLT2199" s="218"/>
      <c r="GLU2199" s="218"/>
      <c r="GLV2199" s="218"/>
      <c r="GLW2199" s="218"/>
      <c r="GLX2199" s="218"/>
      <c r="GLY2199" s="218"/>
      <c r="GLZ2199" s="218"/>
      <c r="GMA2199" s="218"/>
      <c r="GMB2199" s="218"/>
      <c r="GMC2199" s="218"/>
      <c r="GMD2199" s="218"/>
      <c r="GME2199" s="218"/>
      <c r="GMF2199" s="218"/>
      <c r="GMG2199" s="218"/>
      <c r="GMH2199" s="218"/>
      <c r="GMI2199" s="218"/>
      <c r="GMJ2199" s="218"/>
      <c r="GMK2199" s="218"/>
      <c r="GML2199" s="218"/>
      <c r="GMM2199" s="218"/>
      <c r="GMN2199" s="218"/>
      <c r="GMO2199" s="218"/>
      <c r="GMP2199" s="218"/>
      <c r="GMQ2199" s="218"/>
      <c r="GMR2199" s="218"/>
      <c r="GMS2199" s="218"/>
      <c r="GMT2199" s="218"/>
      <c r="GMU2199" s="218"/>
      <c r="GMV2199" s="218"/>
      <c r="GMW2199" s="218"/>
      <c r="GMX2199" s="218"/>
      <c r="GMY2199" s="218"/>
      <c r="GMZ2199" s="218"/>
      <c r="GNA2199" s="218"/>
      <c r="GNB2199" s="218"/>
      <c r="GNC2199" s="218"/>
      <c r="GND2199" s="218"/>
      <c r="GNE2199" s="218"/>
      <c r="GNF2199" s="218"/>
      <c r="GNG2199" s="218"/>
      <c r="GNH2199" s="218"/>
      <c r="GNI2199" s="218"/>
      <c r="GNJ2199" s="218"/>
      <c r="GNK2199" s="218"/>
      <c r="GNL2199" s="218"/>
      <c r="GNM2199" s="218"/>
      <c r="GNN2199" s="218"/>
      <c r="GNO2199" s="218"/>
      <c r="GNP2199" s="218"/>
      <c r="GNQ2199" s="218"/>
      <c r="GNR2199" s="218"/>
      <c r="GNS2199" s="218"/>
      <c r="GNT2199" s="218"/>
      <c r="GNU2199" s="218"/>
      <c r="GNV2199" s="218"/>
      <c r="GNW2199" s="218"/>
      <c r="GNX2199" s="218"/>
      <c r="GNY2199" s="218"/>
      <c r="GNZ2199" s="218"/>
      <c r="GOA2199" s="218"/>
      <c r="GOB2199" s="218"/>
      <c r="GOC2199" s="218"/>
      <c r="GOD2199" s="218"/>
      <c r="GOE2199" s="218"/>
      <c r="GOF2199" s="218"/>
      <c r="GOG2199" s="218"/>
      <c r="GOH2199" s="218"/>
      <c r="GOI2199" s="218"/>
      <c r="GOJ2199" s="218"/>
      <c r="GOK2199" s="218"/>
      <c r="GOL2199" s="218"/>
      <c r="GOM2199" s="218"/>
      <c r="GON2199" s="218"/>
      <c r="GOO2199" s="218"/>
      <c r="GOP2199" s="218"/>
      <c r="GOQ2199" s="218"/>
      <c r="GOR2199" s="218"/>
      <c r="GOS2199" s="218"/>
      <c r="GOT2199" s="218"/>
      <c r="GOU2199" s="218"/>
      <c r="GOV2199" s="218"/>
      <c r="GOW2199" s="218"/>
      <c r="GOX2199" s="218"/>
      <c r="GOY2199" s="218"/>
      <c r="GOZ2199" s="218"/>
      <c r="GPA2199" s="218"/>
      <c r="GPB2199" s="218"/>
      <c r="GPC2199" s="218"/>
      <c r="GPD2199" s="218"/>
      <c r="GPE2199" s="218"/>
      <c r="GPF2199" s="218"/>
      <c r="GPG2199" s="218"/>
      <c r="GPH2199" s="218"/>
      <c r="GPI2199" s="218"/>
      <c r="GPJ2199" s="218"/>
      <c r="GPK2199" s="218"/>
      <c r="GPL2199" s="218"/>
      <c r="GPM2199" s="218"/>
      <c r="GPN2199" s="218"/>
      <c r="GPO2199" s="218"/>
      <c r="GPP2199" s="218"/>
      <c r="GPQ2199" s="218"/>
      <c r="GPR2199" s="218"/>
      <c r="GPS2199" s="218"/>
      <c r="GPT2199" s="218"/>
      <c r="GPU2199" s="218"/>
      <c r="GPV2199" s="218"/>
      <c r="GPW2199" s="218"/>
      <c r="GPX2199" s="218"/>
      <c r="GPY2199" s="218"/>
      <c r="GPZ2199" s="218"/>
      <c r="GQA2199" s="218"/>
      <c r="GQB2199" s="218"/>
      <c r="GQC2199" s="218"/>
      <c r="GQD2199" s="218"/>
      <c r="GQE2199" s="218"/>
      <c r="GQF2199" s="218"/>
      <c r="GQG2199" s="218"/>
      <c r="GQH2199" s="218"/>
      <c r="GQI2199" s="218"/>
      <c r="GQJ2199" s="218"/>
      <c r="GQK2199" s="218"/>
      <c r="GQL2199" s="218"/>
      <c r="GQM2199" s="218"/>
      <c r="GQN2199" s="218"/>
      <c r="GQO2199" s="218"/>
      <c r="GQP2199" s="218"/>
      <c r="GQQ2199" s="218"/>
      <c r="GQR2199" s="218"/>
      <c r="GQS2199" s="218"/>
      <c r="GQT2199" s="218"/>
      <c r="GQU2199" s="218"/>
      <c r="GQV2199" s="218"/>
      <c r="GQW2199" s="218"/>
      <c r="GQX2199" s="218"/>
      <c r="GQY2199" s="218"/>
      <c r="GQZ2199" s="218"/>
      <c r="GRA2199" s="218"/>
      <c r="GRB2199" s="218"/>
      <c r="GRC2199" s="218"/>
      <c r="GRD2199" s="218"/>
      <c r="GRE2199" s="218"/>
      <c r="GRF2199" s="218"/>
      <c r="GRG2199" s="218"/>
      <c r="GRH2199" s="218"/>
      <c r="GRI2199" s="218"/>
      <c r="GRJ2199" s="218"/>
      <c r="GRK2199" s="218"/>
      <c r="GRL2199" s="218"/>
      <c r="GRM2199" s="218"/>
      <c r="GRN2199" s="218"/>
      <c r="GRO2199" s="218"/>
      <c r="GRP2199" s="218"/>
      <c r="GRQ2199" s="218"/>
      <c r="GRR2199" s="218"/>
      <c r="GRS2199" s="218"/>
      <c r="GRT2199" s="218"/>
      <c r="GRU2199" s="218"/>
      <c r="GRV2199" s="218"/>
      <c r="GRW2199" s="218"/>
      <c r="GRX2199" s="218"/>
      <c r="GRY2199" s="218"/>
      <c r="GRZ2199" s="218"/>
      <c r="GSA2199" s="218"/>
      <c r="GSB2199" s="218"/>
      <c r="GSC2199" s="218"/>
      <c r="GSD2199" s="218"/>
      <c r="GSE2199" s="218"/>
      <c r="GSF2199" s="218"/>
      <c r="GSG2199" s="218"/>
      <c r="GSH2199" s="218"/>
      <c r="GSI2199" s="218"/>
      <c r="GSJ2199" s="218"/>
      <c r="GSK2199" s="218"/>
      <c r="GSL2199" s="218"/>
      <c r="GSM2199" s="218"/>
      <c r="GSN2199" s="218"/>
      <c r="GSO2199" s="218"/>
      <c r="GSP2199" s="218"/>
      <c r="GSQ2199" s="218"/>
      <c r="GSR2199" s="218"/>
      <c r="GSS2199" s="218"/>
      <c r="GST2199" s="218"/>
      <c r="GSU2199" s="218"/>
      <c r="GSV2199" s="218"/>
      <c r="GSW2199" s="218"/>
      <c r="GSX2199" s="218"/>
      <c r="GSY2199" s="218"/>
      <c r="GSZ2199" s="218"/>
      <c r="GTA2199" s="218"/>
      <c r="GTB2199" s="218"/>
      <c r="GTC2199" s="218"/>
      <c r="GTD2199" s="218"/>
      <c r="GTE2199" s="218"/>
      <c r="GTF2199" s="218"/>
      <c r="GTG2199" s="218"/>
      <c r="GTH2199" s="218"/>
      <c r="GTI2199" s="218"/>
      <c r="GTJ2199" s="218"/>
      <c r="GTK2199" s="218"/>
      <c r="GTL2199" s="218"/>
      <c r="GTM2199" s="218"/>
      <c r="GTN2199" s="218"/>
      <c r="GTO2199" s="218"/>
      <c r="GTP2199" s="218"/>
      <c r="GTQ2199" s="218"/>
      <c r="GTR2199" s="218"/>
      <c r="GTS2199" s="218"/>
      <c r="GTT2199" s="218"/>
      <c r="GTU2199" s="218"/>
      <c r="GTV2199" s="218"/>
      <c r="GTW2199" s="218"/>
      <c r="GTX2199" s="218"/>
      <c r="GTY2199" s="218"/>
      <c r="GTZ2199" s="218"/>
      <c r="GUA2199" s="218"/>
      <c r="GUB2199" s="218"/>
      <c r="GUC2199" s="218"/>
      <c r="GUD2199" s="218"/>
      <c r="GUE2199" s="218"/>
      <c r="GUF2199" s="218"/>
      <c r="GUG2199" s="218"/>
      <c r="GUH2199" s="218"/>
      <c r="GUI2199" s="218"/>
      <c r="GUJ2199" s="218"/>
      <c r="GUK2199" s="218"/>
      <c r="GUL2199" s="218"/>
      <c r="GUM2199" s="218"/>
      <c r="GUN2199" s="218"/>
      <c r="GUO2199" s="218"/>
      <c r="GUP2199" s="218"/>
      <c r="GUQ2199" s="218"/>
      <c r="GUR2199" s="218"/>
      <c r="GUS2199" s="218"/>
      <c r="GUT2199" s="218"/>
      <c r="GUU2199" s="218"/>
      <c r="GUV2199" s="218"/>
      <c r="GUW2199" s="218"/>
      <c r="GUX2199" s="218"/>
      <c r="GUY2199" s="218"/>
      <c r="GUZ2199" s="218"/>
      <c r="GVA2199" s="218"/>
      <c r="GVB2199" s="218"/>
      <c r="GVC2199" s="218"/>
      <c r="GVD2199" s="218"/>
      <c r="GVE2199" s="218"/>
      <c r="GVF2199" s="218"/>
      <c r="GVG2199" s="218"/>
      <c r="GVH2199" s="218"/>
      <c r="GVI2199" s="218"/>
      <c r="GVJ2199" s="218"/>
      <c r="GVK2199" s="218"/>
      <c r="GVL2199" s="218"/>
      <c r="GVM2199" s="218"/>
      <c r="GVN2199" s="218"/>
      <c r="GVO2199" s="218"/>
      <c r="GVP2199" s="218"/>
      <c r="GVQ2199" s="218"/>
      <c r="GVR2199" s="218"/>
      <c r="GVS2199" s="218"/>
      <c r="GVT2199" s="218"/>
      <c r="GVU2199" s="218"/>
      <c r="GVV2199" s="218"/>
      <c r="GVW2199" s="218"/>
      <c r="GVX2199" s="218"/>
      <c r="GVY2199" s="218"/>
      <c r="GVZ2199" s="218"/>
      <c r="GWA2199" s="218"/>
      <c r="GWB2199" s="218"/>
      <c r="GWC2199" s="218"/>
      <c r="GWD2199" s="218"/>
      <c r="GWE2199" s="218"/>
      <c r="GWF2199" s="218"/>
      <c r="GWG2199" s="218"/>
      <c r="GWH2199" s="218"/>
      <c r="GWI2199" s="218"/>
      <c r="GWJ2199" s="218"/>
      <c r="GWK2199" s="218"/>
      <c r="GWL2199" s="218"/>
      <c r="GWM2199" s="218"/>
      <c r="GWN2199" s="218"/>
      <c r="GWO2199" s="218"/>
      <c r="GWP2199" s="218"/>
      <c r="GWQ2199" s="218"/>
      <c r="GWR2199" s="218"/>
      <c r="GWS2199" s="218"/>
      <c r="GWT2199" s="218"/>
      <c r="GWU2199" s="218"/>
      <c r="GWV2199" s="218"/>
      <c r="GWW2199" s="218"/>
      <c r="GWX2199" s="218"/>
      <c r="GWY2199" s="218"/>
      <c r="GWZ2199" s="218"/>
      <c r="GXA2199" s="218"/>
      <c r="GXB2199" s="218"/>
      <c r="GXC2199" s="218"/>
      <c r="GXD2199" s="218"/>
      <c r="GXE2199" s="218"/>
      <c r="GXF2199" s="218"/>
      <c r="GXG2199" s="218"/>
      <c r="GXH2199" s="218"/>
      <c r="GXI2199" s="218"/>
      <c r="GXJ2199" s="218"/>
      <c r="GXK2199" s="218"/>
      <c r="GXL2199" s="218"/>
      <c r="GXM2199" s="218"/>
      <c r="GXN2199" s="218"/>
      <c r="GXO2199" s="218"/>
      <c r="GXP2199" s="218"/>
      <c r="GXQ2199" s="218"/>
      <c r="GXR2199" s="218"/>
      <c r="GXS2199" s="218"/>
      <c r="GXT2199" s="218"/>
      <c r="GXU2199" s="218"/>
      <c r="GXV2199" s="218"/>
      <c r="GXW2199" s="218"/>
      <c r="GXX2199" s="218"/>
      <c r="GXY2199" s="218"/>
      <c r="GXZ2199" s="218"/>
      <c r="GYA2199" s="218"/>
      <c r="GYB2199" s="218"/>
      <c r="GYC2199" s="218"/>
      <c r="GYD2199" s="218"/>
      <c r="GYE2199" s="218"/>
      <c r="GYF2199" s="218"/>
      <c r="GYG2199" s="218"/>
      <c r="GYH2199" s="218"/>
      <c r="GYI2199" s="218"/>
      <c r="GYJ2199" s="218"/>
      <c r="GYK2199" s="218"/>
      <c r="GYL2199" s="218"/>
      <c r="GYM2199" s="218"/>
      <c r="GYN2199" s="218"/>
      <c r="GYO2199" s="218"/>
      <c r="GYP2199" s="218"/>
      <c r="GYQ2199" s="218"/>
      <c r="GYR2199" s="218"/>
      <c r="GYS2199" s="218"/>
      <c r="GYT2199" s="218"/>
      <c r="GYU2199" s="218"/>
      <c r="GYV2199" s="218"/>
      <c r="GYW2199" s="218"/>
      <c r="GYX2199" s="218"/>
      <c r="GYY2199" s="218"/>
      <c r="GYZ2199" s="218"/>
      <c r="GZA2199" s="218"/>
      <c r="GZB2199" s="218"/>
      <c r="GZC2199" s="218"/>
      <c r="GZD2199" s="218"/>
      <c r="GZE2199" s="218"/>
      <c r="GZF2199" s="218"/>
      <c r="GZG2199" s="218"/>
      <c r="GZH2199" s="218"/>
      <c r="GZI2199" s="218"/>
      <c r="GZJ2199" s="218"/>
      <c r="GZK2199" s="218"/>
      <c r="GZL2199" s="218"/>
      <c r="GZM2199" s="218"/>
      <c r="GZN2199" s="218"/>
      <c r="GZO2199" s="218"/>
      <c r="GZP2199" s="218"/>
      <c r="GZQ2199" s="218"/>
      <c r="GZR2199" s="218"/>
      <c r="GZS2199" s="218"/>
      <c r="GZT2199" s="218"/>
      <c r="GZU2199" s="218"/>
      <c r="GZV2199" s="218"/>
      <c r="GZW2199" s="218"/>
      <c r="GZX2199" s="218"/>
      <c r="GZY2199" s="218"/>
      <c r="GZZ2199" s="218"/>
      <c r="HAA2199" s="218"/>
      <c r="HAB2199" s="218"/>
      <c r="HAC2199" s="218"/>
      <c r="HAD2199" s="218"/>
      <c r="HAE2199" s="218"/>
      <c r="HAF2199" s="218"/>
      <c r="HAG2199" s="218"/>
      <c r="HAH2199" s="218"/>
      <c r="HAI2199" s="218"/>
      <c r="HAJ2199" s="218"/>
      <c r="HAK2199" s="218"/>
      <c r="HAL2199" s="218"/>
      <c r="HAM2199" s="218"/>
      <c r="HAN2199" s="218"/>
      <c r="HAO2199" s="218"/>
      <c r="HAP2199" s="218"/>
      <c r="HAQ2199" s="218"/>
      <c r="HAR2199" s="218"/>
      <c r="HAS2199" s="218"/>
      <c r="HAT2199" s="218"/>
      <c r="HAU2199" s="218"/>
      <c r="HAV2199" s="218"/>
      <c r="HAW2199" s="218"/>
      <c r="HAX2199" s="218"/>
      <c r="HAY2199" s="218"/>
      <c r="HAZ2199" s="218"/>
      <c r="HBA2199" s="218"/>
      <c r="HBB2199" s="218"/>
      <c r="HBC2199" s="218"/>
      <c r="HBD2199" s="218"/>
      <c r="HBE2199" s="218"/>
      <c r="HBF2199" s="218"/>
      <c r="HBG2199" s="218"/>
      <c r="HBH2199" s="218"/>
      <c r="HBI2199" s="218"/>
      <c r="HBJ2199" s="218"/>
      <c r="HBK2199" s="218"/>
      <c r="HBL2199" s="218"/>
      <c r="HBM2199" s="218"/>
      <c r="HBN2199" s="218"/>
      <c r="HBO2199" s="218"/>
      <c r="HBP2199" s="218"/>
      <c r="HBQ2199" s="218"/>
      <c r="HBR2199" s="218"/>
      <c r="HBS2199" s="218"/>
      <c r="HBT2199" s="218"/>
      <c r="HBU2199" s="218"/>
      <c r="HBV2199" s="218"/>
      <c r="HBW2199" s="218"/>
      <c r="HBX2199" s="218"/>
      <c r="HBY2199" s="218"/>
      <c r="HBZ2199" s="218"/>
      <c r="HCA2199" s="218"/>
      <c r="HCB2199" s="218"/>
      <c r="HCC2199" s="218"/>
      <c r="HCD2199" s="218"/>
      <c r="HCE2199" s="218"/>
      <c r="HCF2199" s="218"/>
      <c r="HCG2199" s="218"/>
      <c r="HCH2199" s="218"/>
      <c r="HCI2199" s="218"/>
      <c r="HCJ2199" s="218"/>
      <c r="HCK2199" s="218"/>
      <c r="HCL2199" s="218"/>
      <c r="HCM2199" s="218"/>
      <c r="HCN2199" s="218"/>
      <c r="HCO2199" s="218"/>
      <c r="HCP2199" s="218"/>
      <c r="HCQ2199" s="218"/>
      <c r="HCR2199" s="218"/>
      <c r="HCS2199" s="218"/>
      <c r="HCT2199" s="218"/>
      <c r="HCU2199" s="218"/>
      <c r="HCV2199" s="218"/>
      <c r="HCW2199" s="218"/>
      <c r="HCX2199" s="218"/>
      <c r="HCY2199" s="218"/>
      <c r="HCZ2199" s="218"/>
      <c r="HDA2199" s="218"/>
      <c r="HDB2199" s="218"/>
      <c r="HDC2199" s="218"/>
      <c r="HDD2199" s="218"/>
      <c r="HDE2199" s="218"/>
      <c r="HDF2199" s="218"/>
      <c r="HDG2199" s="218"/>
      <c r="HDH2199" s="218"/>
      <c r="HDI2199" s="218"/>
      <c r="HDJ2199" s="218"/>
      <c r="HDK2199" s="218"/>
      <c r="HDL2199" s="218"/>
      <c r="HDM2199" s="218"/>
      <c r="HDN2199" s="218"/>
      <c r="HDO2199" s="218"/>
      <c r="HDP2199" s="218"/>
      <c r="HDQ2199" s="218"/>
      <c r="HDR2199" s="218"/>
      <c r="HDS2199" s="218"/>
      <c r="HDT2199" s="218"/>
      <c r="HDU2199" s="218"/>
      <c r="HDV2199" s="218"/>
      <c r="HDW2199" s="218"/>
      <c r="HDX2199" s="218"/>
      <c r="HDY2199" s="218"/>
      <c r="HDZ2199" s="218"/>
      <c r="HEA2199" s="218"/>
      <c r="HEB2199" s="218"/>
      <c r="HEC2199" s="218"/>
      <c r="HED2199" s="218"/>
      <c r="HEE2199" s="218"/>
      <c r="HEF2199" s="218"/>
      <c r="HEG2199" s="218"/>
      <c r="HEH2199" s="218"/>
      <c r="HEI2199" s="218"/>
      <c r="HEJ2199" s="218"/>
      <c r="HEK2199" s="218"/>
      <c r="HEL2199" s="218"/>
      <c r="HEM2199" s="218"/>
      <c r="HEN2199" s="218"/>
      <c r="HEO2199" s="218"/>
      <c r="HEP2199" s="218"/>
      <c r="HEQ2199" s="218"/>
      <c r="HER2199" s="218"/>
      <c r="HES2199" s="218"/>
      <c r="HET2199" s="218"/>
      <c r="HEU2199" s="218"/>
      <c r="HEV2199" s="218"/>
      <c r="HEW2199" s="218"/>
      <c r="HEX2199" s="218"/>
      <c r="HEY2199" s="218"/>
      <c r="HEZ2199" s="218"/>
      <c r="HFA2199" s="218"/>
      <c r="HFB2199" s="218"/>
      <c r="HFC2199" s="218"/>
      <c r="HFD2199" s="218"/>
      <c r="HFE2199" s="218"/>
      <c r="HFF2199" s="218"/>
      <c r="HFG2199" s="218"/>
      <c r="HFH2199" s="218"/>
      <c r="HFI2199" s="218"/>
      <c r="HFJ2199" s="218"/>
      <c r="HFK2199" s="218"/>
      <c r="HFL2199" s="218"/>
      <c r="HFM2199" s="218"/>
      <c r="HFN2199" s="218"/>
      <c r="HFO2199" s="218"/>
      <c r="HFP2199" s="218"/>
      <c r="HFQ2199" s="218"/>
      <c r="HFR2199" s="218"/>
      <c r="HFS2199" s="218"/>
      <c r="HFT2199" s="218"/>
      <c r="HFU2199" s="218"/>
      <c r="HFV2199" s="218"/>
      <c r="HFW2199" s="218"/>
      <c r="HFX2199" s="218"/>
      <c r="HFY2199" s="218"/>
      <c r="HFZ2199" s="218"/>
      <c r="HGA2199" s="218"/>
      <c r="HGB2199" s="218"/>
      <c r="HGC2199" s="218"/>
      <c r="HGD2199" s="218"/>
      <c r="HGE2199" s="218"/>
      <c r="HGF2199" s="218"/>
      <c r="HGG2199" s="218"/>
      <c r="HGH2199" s="218"/>
      <c r="HGI2199" s="218"/>
      <c r="HGJ2199" s="218"/>
      <c r="HGK2199" s="218"/>
      <c r="HGL2199" s="218"/>
      <c r="HGM2199" s="218"/>
      <c r="HGN2199" s="218"/>
      <c r="HGO2199" s="218"/>
      <c r="HGP2199" s="218"/>
      <c r="HGQ2199" s="218"/>
      <c r="HGR2199" s="218"/>
      <c r="HGS2199" s="218"/>
      <c r="HGT2199" s="218"/>
      <c r="HGU2199" s="218"/>
      <c r="HGV2199" s="218"/>
      <c r="HGW2199" s="218"/>
      <c r="HGX2199" s="218"/>
      <c r="HGY2199" s="218"/>
      <c r="HGZ2199" s="218"/>
      <c r="HHA2199" s="218"/>
      <c r="HHB2199" s="218"/>
      <c r="HHC2199" s="218"/>
      <c r="HHD2199" s="218"/>
      <c r="HHE2199" s="218"/>
      <c r="HHF2199" s="218"/>
      <c r="HHG2199" s="218"/>
      <c r="HHH2199" s="218"/>
      <c r="HHI2199" s="218"/>
      <c r="HHJ2199" s="218"/>
      <c r="HHK2199" s="218"/>
      <c r="HHL2199" s="218"/>
      <c r="HHM2199" s="218"/>
      <c r="HHN2199" s="218"/>
      <c r="HHO2199" s="218"/>
      <c r="HHP2199" s="218"/>
      <c r="HHQ2199" s="218"/>
      <c r="HHR2199" s="218"/>
      <c r="HHS2199" s="218"/>
      <c r="HHT2199" s="218"/>
      <c r="HHU2199" s="218"/>
      <c r="HHV2199" s="218"/>
      <c r="HHW2199" s="218"/>
      <c r="HHX2199" s="218"/>
      <c r="HHY2199" s="218"/>
      <c r="HHZ2199" s="218"/>
      <c r="HIA2199" s="218"/>
      <c r="HIB2199" s="218"/>
      <c r="HIC2199" s="218"/>
      <c r="HID2199" s="218"/>
      <c r="HIE2199" s="218"/>
      <c r="HIF2199" s="218"/>
      <c r="HIG2199" s="218"/>
      <c r="HIH2199" s="218"/>
      <c r="HII2199" s="218"/>
      <c r="HIJ2199" s="218"/>
      <c r="HIK2199" s="218"/>
      <c r="HIL2199" s="218"/>
      <c r="HIM2199" s="218"/>
      <c r="HIN2199" s="218"/>
      <c r="HIO2199" s="218"/>
      <c r="HIP2199" s="218"/>
      <c r="HIQ2199" s="218"/>
      <c r="HIR2199" s="218"/>
      <c r="HIS2199" s="218"/>
      <c r="HIT2199" s="218"/>
      <c r="HIU2199" s="218"/>
      <c r="HIV2199" s="218"/>
      <c r="HIW2199" s="218"/>
      <c r="HIX2199" s="218"/>
      <c r="HIY2199" s="218"/>
      <c r="HIZ2199" s="218"/>
      <c r="HJA2199" s="218"/>
      <c r="HJB2199" s="218"/>
      <c r="HJC2199" s="218"/>
      <c r="HJD2199" s="218"/>
      <c r="HJE2199" s="218"/>
      <c r="HJF2199" s="218"/>
      <c r="HJG2199" s="218"/>
      <c r="HJH2199" s="218"/>
      <c r="HJI2199" s="218"/>
      <c r="HJJ2199" s="218"/>
      <c r="HJK2199" s="218"/>
      <c r="HJL2199" s="218"/>
      <c r="HJM2199" s="218"/>
      <c r="HJN2199" s="218"/>
      <c r="HJO2199" s="218"/>
      <c r="HJP2199" s="218"/>
      <c r="HJQ2199" s="218"/>
      <c r="HJR2199" s="218"/>
      <c r="HJS2199" s="218"/>
      <c r="HJT2199" s="218"/>
      <c r="HJU2199" s="218"/>
      <c r="HJV2199" s="218"/>
      <c r="HJW2199" s="218"/>
      <c r="HJX2199" s="218"/>
      <c r="HJY2199" s="218"/>
      <c r="HJZ2199" s="218"/>
      <c r="HKA2199" s="218"/>
      <c r="HKB2199" s="218"/>
      <c r="HKC2199" s="218"/>
      <c r="HKD2199" s="218"/>
      <c r="HKE2199" s="218"/>
      <c r="HKF2199" s="218"/>
      <c r="HKG2199" s="218"/>
      <c r="HKH2199" s="218"/>
      <c r="HKI2199" s="218"/>
      <c r="HKJ2199" s="218"/>
      <c r="HKK2199" s="218"/>
      <c r="HKL2199" s="218"/>
      <c r="HKM2199" s="218"/>
      <c r="HKN2199" s="218"/>
      <c r="HKO2199" s="218"/>
      <c r="HKP2199" s="218"/>
      <c r="HKQ2199" s="218"/>
      <c r="HKR2199" s="218"/>
      <c r="HKS2199" s="218"/>
      <c r="HKT2199" s="218"/>
      <c r="HKU2199" s="218"/>
      <c r="HKV2199" s="218"/>
      <c r="HKW2199" s="218"/>
      <c r="HKX2199" s="218"/>
      <c r="HKY2199" s="218"/>
      <c r="HKZ2199" s="218"/>
      <c r="HLA2199" s="218"/>
      <c r="HLB2199" s="218"/>
      <c r="HLC2199" s="218"/>
      <c r="HLD2199" s="218"/>
      <c r="HLE2199" s="218"/>
      <c r="HLF2199" s="218"/>
      <c r="HLG2199" s="218"/>
      <c r="HLH2199" s="218"/>
      <c r="HLI2199" s="218"/>
      <c r="HLJ2199" s="218"/>
      <c r="HLK2199" s="218"/>
      <c r="HLL2199" s="218"/>
      <c r="HLM2199" s="218"/>
      <c r="HLN2199" s="218"/>
      <c r="HLO2199" s="218"/>
      <c r="HLP2199" s="218"/>
      <c r="HLQ2199" s="218"/>
      <c r="HLR2199" s="218"/>
      <c r="HLS2199" s="218"/>
      <c r="HLT2199" s="218"/>
      <c r="HLU2199" s="218"/>
      <c r="HLV2199" s="218"/>
      <c r="HLW2199" s="218"/>
      <c r="HLX2199" s="218"/>
      <c r="HLY2199" s="218"/>
      <c r="HLZ2199" s="218"/>
      <c r="HMA2199" s="218"/>
      <c r="HMB2199" s="218"/>
      <c r="HMC2199" s="218"/>
      <c r="HMD2199" s="218"/>
      <c r="HME2199" s="218"/>
      <c r="HMF2199" s="218"/>
      <c r="HMG2199" s="218"/>
      <c r="HMH2199" s="218"/>
      <c r="HMI2199" s="218"/>
      <c r="HMJ2199" s="218"/>
      <c r="HMK2199" s="218"/>
      <c r="HML2199" s="218"/>
      <c r="HMM2199" s="218"/>
      <c r="HMN2199" s="218"/>
      <c r="HMO2199" s="218"/>
      <c r="HMP2199" s="218"/>
      <c r="HMQ2199" s="218"/>
      <c r="HMR2199" s="218"/>
      <c r="HMS2199" s="218"/>
      <c r="HMT2199" s="218"/>
      <c r="HMU2199" s="218"/>
      <c r="HMV2199" s="218"/>
      <c r="HMW2199" s="218"/>
      <c r="HMX2199" s="218"/>
      <c r="HMY2199" s="218"/>
      <c r="HMZ2199" s="218"/>
      <c r="HNA2199" s="218"/>
      <c r="HNB2199" s="218"/>
      <c r="HNC2199" s="218"/>
      <c r="HND2199" s="218"/>
      <c r="HNE2199" s="218"/>
      <c r="HNF2199" s="218"/>
      <c r="HNG2199" s="218"/>
      <c r="HNH2199" s="218"/>
      <c r="HNI2199" s="218"/>
      <c r="HNJ2199" s="218"/>
      <c r="HNK2199" s="218"/>
      <c r="HNL2199" s="218"/>
      <c r="HNM2199" s="218"/>
      <c r="HNN2199" s="218"/>
      <c r="HNO2199" s="218"/>
      <c r="HNP2199" s="218"/>
      <c r="HNQ2199" s="218"/>
      <c r="HNR2199" s="218"/>
      <c r="HNS2199" s="218"/>
      <c r="HNT2199" s="218"/>
      <c r="HNU2199" s="218"/>
      <c r="HNV2199" s="218"/>
      <c r="HNW2199" s="218"/>
      <c r="HNX2199" s="218"/>
      <c r="HNY2199" s="218"/>
      <c r="HNZ2199" s="218"/>
      <c r="HOA2199" s="218"/>
      <c r="HOB2199" s="218"/>
      <c r="HOC2199" s="218"/>
      <c r="HOD2199" s="218"/>
      <c r="HOE2199" s="218"/>
      <c r="HOF2199" s="218"/>
      <c r="HOG2199" s="218"/>
      <c r="HOH2199" s="218"/>
      <c r="HOI2199" s="218"/>
      <c r="HOJ2199" s="218"/>
      <c r="HOK2199" s="218"/>
      <c r="HOL2199" s="218"/>
      <c r="HOM2199" s="218"/>
      <c r="HON2199" s="218"/>
      <c r="HOO2199" s="218"/>
      <c r="HOP2199" s="218"/>
      <c r="HOQ2199" s="218"/>
      <c r="HOR2199" s="218"/>
      <c r="HOS2199" s="218"/>
      <c r="HOT2199" s="218"/>
      <c r="HOU2199" s="218"/>
      <c r="HOV2199" s="218"/>
      <c r="HOW2199" s="218"/>
      <c r="HOX2199" s="218"/>
      <c r="HOY2199" s="218"/>
      <c r="HOZ2199" s="218"/>
      <c r="HPA2199" s="218"/>
      <c r="HPB2199" s="218"/>
      <c r="HPC2199" s="218"/>
      <c r="HPD2199" s="218"/>
      <c r="HPE2199" s="218"/>
      <c r="HPF2199" s="218"/>
      <c r="HPG2199" s="218"/>
      <c r="HPH2199" s="218"/>
      <c r="HPI2199" s="218"/>
      <c r="HPJ2199" s="218"/>
      <c r="HPK2199" s="218"/>
      <c r="HPL2199" s="218"/>
      <c r="HPM2199" s="218"/>
      <c r="HPN2199" s="218"/>
      <c r="HPO2199" s="218"/>
      <c r="HPP2199" s="218"/>
      <c r="HPQ2199" s="218"/>
      <c r="HPR2199" s="218"/>
      <c r="HPS2199" s="218"/>
      <c r="HPT2199" s="218"/>
      <c r="HPU2199" s="218"/>
      <c r="HPV2199" s="218"/>
      <c r="HPW2199" s="218"/>
      <c r="HPX2199" s="218"/>
      <c r="HPY2199" s="218"/>
      <c r="HPZ2199" s="218"/>
      <c r="HQA2199" s="218"/>
      <c r="HQB2199" s="218"/>
      <c r="HQC2199" s="218"/>
      <c r="HQD2199" s="218"/>
      <c r="HQE2199" s="218"/>
      <c r="HQF2199" s="218"/>
      <c r="HQG2199" s="218"/>
      <c r="HQH2199" s="218"/>
      <c r="HQI2199" s="218"/>
      <c r="HQJ2199" s="218"/>
      <c r="HQK2199" s="218"/>
      <c r="HQL2199" s="218"/>
      <c r="HQM2199" s="218"/>
      <c r="HQN2199" s="218"/>
      <c r="HQO2199" s="218"/>
      <c r="HQP2199" s="218"/>
      <c r="HQQ2199" s="218"/>
      <c r="HQR2199" s="218"/>
      <c r="HQS2199" s="218"/>
      <c r="HQT2199" s="218"/>
      <c r="HQU2199" s="218"/>
      <c r="HQV2199" s="218"/>
      <c r="HQW2199" s="218"/>
      <c r="HQX2199" s="218"/>
      <c r="HQY2199" s="218"/>
      <c r="HQZ2199" s="218"/>
      <c r="HRA2199" s="218"/>
      <c r="HRB2199" s="218"/>
      <c r="HRC2199" s="218"/>
      <c r="HRD2199" s="218"/>
      <c r="HRE2199" s="218"/>
      <c r="HRF2199" s="218"/>
      <c r="HRG2199" s="218"/>
      <c r="HRH2199" s="218"/>
      <c r="HRI2199" s="218"/>
      <c r="HRJ2199" s="218"/>
      <c r="HRK2199" s="218"/>
      <c r="HRL2199" s="218"/>
      <c r="HRM2199" s="218"/>
      <c r="HRN2199" s="218"/>
      <c r="HRO2199" s="218"/>
      <c r="HRP2199" s="218"/>
      <c r="HRQ2199" s="218"/>
      <c r="HRR2199" s="218"/>
      <c r="HRS2199" s="218"/>
      <c r="HRT2199" s="218"/>
      <c r="HRU2199" s="218"/>
      <c r="HRV2199" s="218"/>
      <c r="HRW2199" s="218"/>
      <c r="HRX2199" s="218"/>
      <c r="HRY2199" s="218"/>
      <c r="HRZ2199" s="218"/>
      <c r="HSA2199" s="218"/>
      <c r="HSB2199" s="218"/>
      <c r="HSC2199" s="218"/>
      <c r="HSD2199" s="218"/>
      <c r="HSE2199" s="218"/>
      <c r="HSF2199" s="218"/>
      <c r="HSG2199" s="218"/>
      <c r="HSH2199" s="218"/>
      <c r="HSI2199" s="218"/>
      <c r="HSJ2199" s="218"/>
      <c r="HSK2199" s="218"/>
      <c r="HSL2199" s="218"/>
      <c r="HSM2199" s="218"/>
      <c r="HSN2199" s="218"/>
      <c r="HSO2199" s="218"/>
      <c r="HSP2199" s="218"/>
      <c r="HSQ2199" s="218"/>
      <c r="HSR2199" s="218"/>
      <c r="HSS2199" s="218"/>
      <c r="HST2199" s="218"/>
      <c r="HSU2199" s="218"/>
      <c r="HSV2199" s="218"/>
      <c r="HSW2199" s="218"/>
      <c r="HSX2199" s="218"/>
      <c r="HSY2199" s="218"/>
      <c r="HSZ2199" s="218"/>
      <c r="HTA2199" s="218"/>
      <c r="HTB2199" s="218"/>
      <c r="HTC2199" s="218"/>
      <c r="HTD2199" s="218"/>
      <c r="HTE2199" s="218"/>
      <c r="HTF2199" s="218"/>
      <c r="HTG2199" s="218"/>
      <c r="HTH2199" s="218"/>
      <c r="HTI2199" s="218"/>
      <c r="HTJ2199" s="218"/>
      <c r="HTK2199" s="218"/>
      <c r="HTL2199" s="218"/>
      <c r="HTM2199" s="218"/>
      <c r="HTN2199" s="218"/>
      <c r="HTO2199" s="218"/>
      <c r="HTP2199" s="218"/>
      <c r="HTQ2199" s="218"/>
      <c r="HTR2199" s="218"/>
      <c r="HTS2199" s="218"/>
      <c r="HTT2199" s="218"/>
      <c r="HTU2199" s="218"/>
      <c r="HTV2199" s="218"/>
      <c r="HTW2199" s="218"/>
      <c r="HTX2199" s="218"/>
      <c r="HTY2199" s="218"/>
      <c r="HTZ2199" s="218"/>
      <c r="HUA2199" s="218"/>
      <c r="HUB2199" s="218"/>
      <c r="HUC2199" s="218"/>
      <c r="HUD2199" s="218"/>
      <c r="HUE2199" s="218"/>
      <c r="HUF2199" s="218"/>
      <c r="HUG2199" s="218"/>
      <c r="HUH2199" s="218"/>
      <c r="HUI2199" s="218"/>
      <c r="HUJ2199" s="218"/>
      <c r="HUK2199" s="218"/>
      <c r="HUL2199" s="218"/>
      <c r="HUM2199" s="218"/>
      <c r="HUN2199" s="218"/>
      <c r="HUO2199" s="218"/>
      <c r="HUP2199" s="218"/>
      <c r="HUQ2199" s="218"/>
      <c r="HUR2199" s="218"/>
      <c r="HUS2199" s="218"/>
      <c r="HUT2199" s="218"/>
      <c r="HUU2199" s="218"/>
      <c r="HUV2199" s="218"/>
      <c r="HUW2199" s="218"/>
      <c r="HUX2199" s="218"/>
      <c r="HUY2199" s="218"/>
      <c r="HUZ2199" s="218"/>
      <c r="HVA2199" s="218"/>
      <c r="HVB2199" s="218"/>
      <c r="HVC2199" s="218"/>
      <c r="HVD2199" s="218"/>
      <c r="HVE2199" s="218"/>
      <c r="HVF2199" s="218"/>
      <c r="HVG2199" s="218"/>
      <c r="HVH2199" s="218"/>
      <c r="HVI2199" s="218"/>
      <c r="HVJ2199" s="218"/>
      <c r="HVK2199" s="218"/>
      <c r="HVL2199" s="218"/>
      <c r="HVM2199" s="218"/>
      <c r="HVN2199" s="218"/>
      <c r="HVO2199" s="218"/>
      <c r="HVP2199" s="218"/>
      <c r="HVQ2199" s="218"/>
      <c r="HVR2199" s="218"/>
      <c r="HVS2199" s="218"/>
      <c r="HVT2199" s="218"/>
      <c r="HVU2199" s="218"/>
      <c r="HVV2199" s="218"/>
      <c r="HVW2199" s="218"/>
      <c r="HVX2199" s="218"/>
      <c r="HVY2199" s="218"/>
      <c r="HVZ2199" s="218"/>
      <c r="HWA2199" s="218"/>
      <c r="HWB2199" s="218"/>
      <c r="HWC2199" s="218"/>
      <c r="HWD2199" s="218"/>
      <c r="HWE2199" s="218"/>
      <c r="HWF2199" s="218"/>
      <c r="HWG2199" s="218"/>
      <c r="HWH2199" s="218"/>
      <c r="HWI2199" s="218"/>
      <c r="HWJ2199" s="218"/>
      <c r="HWK2199" s="218"/>
      <c r="HWL2199" s="218"/>
      <c r="HWM2199" s="218"/>
      <c r="HWN2199" s="218"/>
      <c r="HWO2199" s="218"/>
      <c r="HWP2199" s="218"/>
      <c r="HWQ2199" s="218"/>
      <c r="HWR2199" s="218"/>
      <c r="HWS2199" s="218"/>
      <c r="HWT2199" s="218"/>
      <c r="HWU2199" s="218"/>
      <c r="HWV2199" s="218"/>
      <c r="HWW2199" s="218"/>
      <c r="HWX2199" s="218"/>
      <c r="HWY2199" s="218"/>
      <c r="HWZ2199" s="218"/>
      <c r="HXA2199" s="218"/>
      <c r="HXB2199" s="218"/>
      <c r="HXC2199" s="218"/>
      <c r="HXD2199" s="218"/>
      <c r="HXE2199" s="218"/>
      <c r="HXF2199" s="218"/>
      <c r="HXG2199" s="218"/>
      <c r="HXH2199" s="218"/>
      <c r="HXI2199" s="218"/>
      <c r="HXJ2199" s="218"/>
      <c r="HXK2199" s="218"/>
      <c r="HXL2199" s="218"/>
      <c r="HXM2199" s="218"/>
      <c r="HXN2199" s="218"/>
      <c r="HXO2199" s="218"/>
      <c r="HXP2199" s="218"/>
      <c r="HXQ2199" s="218"/>
      <c r="HXR2199" s="218"/>
      <c r="HXS2199" s="218"/>
      <c r="HXT2199" s="218"/>
      <c r="HXU2199" s="218"/>
      <c r="HXV2199" s="218"/>
      <c r="HXW2199" s="218"/>
      <c r="HXX2199" s="218"/>
      <c r="HXY2199" s="218"/>
      <c r="HXZ2199" s="218"/>
      <c r="HYA2199" s="218"/>
      <c r="HYB2199" s="218"/>
      <c r="HYC2199" s="218"/>
      <c r="HYD2199" s="218"/>
      <c r="HYE2199" s="218"/>
      <c r="HYF2199" s="218"/>
      <c r="HYG2199" s="218"/>
      <c r="HYH2199" s="218"/>
      <c r="HYI2199" s="218"/>
      <c r="HYJ2199" s="218"/>
      <c r="HYK2199" s="218"/>
      <c r="HYL2199" s="218"/>
      <c r="HYM2199" s="218"/>
      <c r="HYN2199" s="218"/>
      <c r="HYO2199" s="218"/>
      <c r="HYP2199" s="218"/>
      <c r="HYQ2199" s="218"/>
      <c r="HYR2199" s="218"/>
      <c r="HYS2199" s="218"/>
      <c r="HYT2199" s="218"/>
      <c r="HYU2199" s="218"/>
      <c r="HYV2199" s="218"/>
      <c r="HYW2199" s="218"/>
      <c r="HYX2199" s="218"/>
      <c r="HYY2199" s="218"/>
      <c r="HYZ2199" s="218"/>
      <c r="HZA2199" s="218"/>
      <c r="HZB2199" s="218"/>
      <c r="HZC2199" s="218"/>
      <c r="HZD2199" s="218"/>
      <c r="HZE2199" s="218"/>
      <c r="HZF2199" s="218"/>
      <c r="HZG2199" s="218"/>
      <c r="HZH2199" s="218"/>
      <c r="HZI2199" s="218"/>
      <c r="HZJ2199" s="218"/>
      <c r="HZK2199" s="218"/>
      <c r="HZL2199" s="218"/>
      <c r="HZM2199" s="218"/>
      <c r="HZN2199" s="218"/>
      <c r="HZO2199" s="218"/>
      <c r="HZP2199" s="218"/>
      <c r="HZQ2199" s="218"/>
      <c r="HZR2199" s="218"/>
      <c r="HZS2199" s="218"/>
      <c r="HZT2199" s="218"/>
      <c r="HZU2199" s="218"/>
      <c r="HZV2199" s="218"/>
      <c r="HZW2199" s="218"/>
      <c r="HZX2199" s="218"/>
      <c r="HZY2199" s="218"/>
      <c r="HZZ2199" s="218"/>
      <c r="IAA2199" s="218"/>
      <c r="IAB2199" s="218"/>
      <c r="IAC2199" s="218"/>
      <c r="IAD2199" s="218"/>
      <c r="IAE2199" s="218"/>
      <c r="IAF2199" s="218"/>
      <c r="IAG2199" s="218"/>
      <c r="IAH2199" s="218"/>
      <c r="IAI2199" s="218"/>
      <c r="IAJ2199" s="218"/>
      <c r="IAK2199" s="218"/>
      <c r="IAL2199" s="218"/>
      <c r="IAM2199" s="218"/>
      <c r="IAN2199" s="218"/>
      <c r="IAO2199" s="218"/>
      <c r="IAP2199" s="218"/>
      <c r="IAQ2199" s="218"/>
      <c r="IAR2199" s="218"/>
      <c r="IAS2199" s="218"/>
      <c r="IAT2199" s="218"/>
      <c r="IAU2199" s="218"/>
      <c r="IAV2199" s="218"/>
      <c r="IAW2199" s="218"/>
      <c r="IAX2199" s="218"/>
      <c r="IAY2199" s="218"/>
      <c r="IAZ2199" s="218"/>
      <c r="IBA2199" s="218"/>
      <c r="IBB2199" s="218"/>
      <c r="IBC2199" s="218"/>
      <c r="IBD2199" s="218"/>
      <c r="IBE2199" s="218"/>
      <c r="IBF2199" s="218"/>
      <c r="IBG2199" s="218"/>
      <c r="IBH2199" s="218"/>
      <c r="IBI2199" s="218"/>
      <c r="IBJ2199" s="218"/>
      <c r="IBK2199" s="218"/>
      <c r="IBL2199" s="218"/>
      <c r="IBM2199" s="218"/>
      <c r="IBN2199" s="218"/>
      <c r="IBO2199" s="218"/>
      <c r="IBP2199" s="218"/>
      <c r="IBQ2199" s="218"/>
      <c r="IBR2199" s="218"/>
      <c r="IBS2199" s="218"/>
      <c r="IBT2199" s="218"/>
      <c r="IBU2199" s="218"/>
      <c r="IBV2199" s="218"/>
      <c r="IBW2199" s="218"/>
      <c r="IBX2199" s="218"/>
      <c r="IBY2199" s="218"/>
      <c r="IBZ2199" s="218"/>
      <c r="ICA2199" s="218"/>
      <c r="ICB2199" s="218"/>
      <c r="ICC2199" s="218"/>
      <c r="ICD2199" s="218"/>
      <c r="ICE2199" s="218"/>
      <c r="ICF2199" s="218"/>
      <c r="ICG2199" s="218"/>
      <c r="ICH2199" s="218"/>
      <c r="ICI2199" s="218"/>
      <c r="ICJ2199" s="218"/>
      <c r="ICK2199" s="218"/>
      <c r="ICL2199" s="218"/>
      <c r="ICM2199" s="218"/>
      <c r="ICN2199" s="218"/>
      <c r="ICO2199" s="218"/>
      <c r="ICP2199" s="218"/>
      <c r="ICQ2199" s="218"/>
      <c r="ICR2199" s="218"/>
      <c r="ICS2199" s="218"/>
      <c r="ICT2199" s="218"/>
      <c r="ICU2199" s="218"/>
      <c r="ICV2199" s="218"/>
      <c r="ICW2199" s="218"/>
      <c r="ICX2199" s="218"/>
      <c r="ICY2199" s="218"/>
      <c r="ICZ2199" s="218"/>
      <c r="IDA2199" s="218"/>
      <c r="IDB2199" s="218"/>
      <c r="IDC2199" s="218"/>
      <c r="IDD2199" s="218"/>
      <c r="IDE2199" s="218"/>
      <c r="IDF2199" s="218"/>
      <c r="IDG2199" s="218"/>
      <c r="IDH2199" s="218"/>
      <c r="IDI2199" s="218"/>
      <c r="IDJ2199" s="218"/>
      <c r="IDK2199" s="218"/>
      <c r="IDL2199" s="218"/>
      <c r="IDM2199" s="218"/>
      <c r="IDN2199" s="218"/>
      <c r="IDO2199" s="218"/>
      <c r="IDP2199" s="218"/>
      <c r="IDQ2199" s="218"/>
      <c r="IDR2199" s="218"/>
      <c r="IDS2199" s="218"/>
      <c r="IDT2199" s="218"/>
      <c r="IDU2199" s="218"/>
      <c r="IDV2199" s="218"/>
      <c r="IDW2199" s="218"/>
      <c r="IDX2199" s="218"/>
      <c r="IDY2199" s="218"/>
      <c r="IDZ2199" s="218"/>
      <c r="IEA2199" s="218"/>
      <c r="IEB2199" s="218"/>
      <c r="IEC2199" s="218"/>
      <c r="IED2199" s="218"/>
      <c r="IEE2199" s="218"/>
      <c r="IEF2199" s="218"/>
      <c r="IEG2199" s="218"/>
      <c r="IEH2199" s="218"/>
      <c r="IEI2199" s="218"/>
      <c r="IEJ2199" s="218"/>
      <c r="IEK2199" s="218"/>
      <c r="IEL2199" s="218"/>
      <c r="IEM2199" s="218"/>
      <c r="IEN2199" s="218"/>
      <c r="IEO2199" s="218"/>
      <c r="IEP2199" s="218"/>
      <c r="IEQ2199" s="218"/>
      <c r="IER2199" s="218"/>
      <c r="IES2199" s="218"/>
      <c r="IET2199" s="218"/>
      <c r="IEU2199" s="218"/>
      <c r="IEV2199" s="218"/>
      <c r="IEW2199" s="218"/>
      <c r="IEX2199" s="218"/>
      <c r="IEY2199" s="218"/>
      <c r="IEZ2199" s="218"/>
      <c r="IFA2199" s="218"/>
      <c r="IFB2199" s="218"/>
      <c r="IFC2199" s="218"/>
      <c r="IFD2199" s="218"/>
      <c r="IFE2199" s="218"/>
      <c r="IFF2199" s="218"/>
      <c r="IFG2199" s="218"/>
      <c r="IFH2199" s="218"/>
      <c r="IFI2199" s="218"/>
      <c r="IFJ2199" s="218"/>
      <c r="IFK2199" s="218"/>
      <c r="IFL2199" s="218"/>
      <c r="IFM2199" s="218"/>
      <c r="IFN2199" s="218"/>
      <c r="IFO2199" s="218"/>
      <c r="IFP2199" s="218"/>
      <c r="IFQ2199" s="218"/>
      <c r="IFR2199" s="218"/>
      <c r="IFS2199" s="218"/>
      <c r="IFT2199" s="218"/>
      <c r="IFU2199" s="218"/>
      <c r="IFV2199" s="218"/>
      <c r="IFW2199" s="218"/>
      <c r="IFX2199" s="218"/>
      <c r="IFY2199" s="218"/>
      <c r="IFZ2199" s="218"/>
      <c r="IGA2199" s="218"/>
      <c r="IGB2199" s="218"/>
      <c r="IGC2199" s="218"/>
      <c r="IGD2199" s="218"/>
      <c r="IGE2199" s="218"/>
      <c r="IGF2199" s="218"/>
      <c r="IGG2199" s="218"/>
      <c r="IGH2199" s="218"/>
      <c r="IGI2199" s="218"/>
      <c r="IGJ2199" s="218"/>
      <c r="IGK2199" s="218"/>
      <c r="IGL2199" s="218"/>
      <c r="IGM2199" s="218"/>
      <c r="IGN2199" s="218"/>
      <c r="IGO2199" s="218"/>
      <c r="IGP2199" s="218"/>
      <c r="IGQ2199" s="218"/>
      <c r="IGR2199" s="218"/>
      <c r="IGS2199" s="218"/>
      <c r="IGT2199" s="218"/>
      <c r="IGU2199" s="218"/>
      <c r="IGV2199" s="218"/>
      <c r="IGW2199" s="218"/>
      <c r="IGX2199" s="218"/>
      <c r="IGY2199" s="218"/>
      <c r="IGZ2199" s="218"/>
      <c r="IHA2199" s="218"/>
      <c r="IHB2199" s="218"/>
      <c r="IHC2199" s="218"/>
      <c r="IHD2199" s="218"/>
      <c r="IHE2199" s="218"/>
      <c r="IHF2199" s="218"/>
      <c r="IHG2199" s="218"/>
      <c r="IHH2199" s="218"/>
      <c r="IHI2199" s="218"/>
      <c r="IHJ2199" s="218"/>
      <c r="IHK2199" s="218"/>
      <c r="IHL2199" s="218"/>
      <c r="IHM2199" s="218"/>
      <c r="IHN2199" s="218"/>
      <c r="IHO2199" s="218"/>
      <c r="IHP2199" s="218"/>
      <c r="IHQ2199" s="218"/>
      <c r="IHR2199" s="218"/>
      <c r="IHS2199" s="218"/>
      <c r="IHT2199" s="218"/>
      <c r="IHU2199" s="218"/>
      <c r="IHV2199" s="218"/>
      <c r="IHW2199" s="218"/>
      <c r="IHX2199" s="218"/>
      <c r="IHY2199" s="218"/>
      <c r="IHZ2199" s="218"/>
      <c r="IIA2199" s="218"/>
      <c r="IIB2199" s="218"/>
      <c r="IIC2199" s="218"/>
      <c r="IID2199" s="218"/>
      <c r="IIE2199" s="218"/>
      <c r="IIF2199" s="218"/>
      <c r="IIG2199" s="218"/>
      <c r="IIH2199" s="218"/>
      <c r="III2199" s="218"/>
      <c r="IIJ2199" s="218"/>
      <c r="IIK2199" s="218"/>
      <c r="IIL2199" s="218"/>
      <c r="IIM2199" s="218"/>
      <c r="IIN2199" s="218"/>
      <c r="IIO2199" s="218"/>
      <c r="IIP2199" s="218"/>
      <c r="IIQ2199" s="218"/>
      <c r="IIR2199" s="218"/>
      <c r="IIS2199" s="218"/>
      <c r="IIT2199" s="218"/>
      <c r="IIU2199" s="218"/>
      <c r="IIV2199" s="218"/>
      <c r="IIW2199" s="218"/>
      <c r="IIX2199" s="218"/>
      <c r="IIY2199" s="218"/>
      <c r="IIZ2199" s="218"/>
      <c r="IJA2199" s="218"/>
      <c r="IJB2199" s="218"/>
      <c r="IJC2199" s="218"/>
      <c r="IJD2199" s="218"/>
      <c r="IJE2199" s="218"/>
      <c r="IJF2199" s="218"/>
      <c r="IJG2199" s="218"/>
      <c r="IJH2199" s="218"/>
      <c r="IJI2199" s="218"/>
      <c r="IJJ2199" s="218"/>
      <c r="IJK2199" s="218"/>
      <c r="IJL2199" s="218"/>
      <c r="IJM2199" s="218"/>
      <c r="IJN2199" s="218"/>
      <c r="IJO2199" s="218"/>
      <c r="IJP2199" s="218"/>
      <c r="IJQ2199" s="218"/>
      <c r="IJR2199" s="218"/>
      <c r="IJS2199" s="218"/>
      <c r="IJT2199" s="218"/>
      <c r="IJU2199" s="218"/>
      <c r="IJV2199" s="218"/>
      <c r="IJW2199" s="218"/>
      <c r="IJX2199" s="218"/>
      <c r="IJY2199" s="218"/>
      <c r="IJZ2199" s="218"/>
      <c r="IKA2199" s="218"/>
      <c r="IKB2199" s="218"/>
      <c r="IKC2199" s="218"/>
      <c r="IKD2199" s="218"/>
      <c r="IKE2199" s="218"/>
      <c r="IKF2199" s="218"/>
      <c r="IKG2199" s="218"/>
      <c r="IKH2199" s="218"/>
      <c r="IKI2199" s="218"/>
      <c r="IKJ2199" s="218"/>
      <c r="IKK2199" s="218"/>
      <c r="IKL2199" s="218"/>
      <c r="IKM2199" s="218"/>
      <c r="IKN2199" s="218"/>
      <c r="IKO2199" s="218"/>
      <c r="IKP2199" s="218"/>
      <c r="IKQ2199" s="218"/>
      <c r="IKR2199" s="218"/>
      <c r="IKS2199" s="218"/>
      <c r="IKT2199" s="218"/>
      <c r="IKU2199" s="218"/>
      <c r="IKV2199" s="218"/>
      <c r="IKW2199" s="218"/>
      <c r="IKX2199" s="218"/>
      <c r="IKY2199" s="218"/>
      <c r="IKZ2199" s="218"/>
      <c r="ILA2199" s="218"/>
      <c r="ILB2199" s="218"/>
      <c r="ILC2199" s="218"/>
      <c r="ILD2199" s="218"/>
      <c r="ILE2199" s="218"/>
      <c r="ILF2199" s="218"/>
      <c r="ILG2199" s="218"/>
      <c r="ILH2199" s="218"/>
      <c r="ILI2199" s="218"/>
      <c r="ILJ2199" s="218"/>
      <c r="ILK2199" s="218"/>
      <c r="ILL2199" s="218"/>
      <c r="ILM2199" s="218"/>
      <c r="ILN2199" s="218"/>
      <c r="ILO2199" s="218"/>
      <c r="ILP2199" s="218"/>
      <c r="ILQ2199" s="218"/>
      <c r="ILR2199" s="218"/>
      <c r="ILS2199" s="218"/>
      <c r="ILT2199" s="218"/>
      <c r="ILU2199" s="218"/>
      <c r="ILV2199" s="218"/>
      <c r="ILW2199" s="218"/>
      <c r="ILX2199" s="218"/>
      <c r="ILY2199" s="218"/>
      <c r="ILZ2199" s="218"/>
      <c r="IMA2199" s="218"/>
      <c r="IMB2199" s="218"/>
      <c r="IMC2199" s="218"/>
      <c r="IMD2199" s="218"/>
      <c r="IME2199" s="218"/>
      <c r="IMF2199" s="218"/>
      <c r="IMG2199" s="218"/>
      <c r="IMH2199" s="218"/>
      <c r="IMI2199" s="218"/>
      <c r="IMJ2199" s="218"/>
      <c r="IMK2199" s="218"/>
      <c r="IML2199" s="218"/>
      <c r="IMM2199" s="218"/>
      <c r="IMN2199" s="218"/>
      <c r="IMO2199" s="218"/>
      <c r="IMP2199" s="218"/>
      <c r="IMQ2199" s="218"/>
      <c r="IMR2199" s="218"/>
      <c r="IMS2199" s="218"/>
      <c r="IMT2199" s="218"/>
      <c r="IMU2199" s="218"/>
      <c r="IMV2199" s="218"/>
      <c r="IMW2199" s="218"/>
      <c r="IMX2199" s="218"/>
      <c r="IMY2199" s="218"/>
      <c r="IMZ2199" s="218"/>
      <c r="INA2199" s="218"/>
      <c r="INB2199" s="218"/>
      <c r="INC2199" s="218"/>
      <c r="IND2199" s="218"/>
      <c r="INE2199" s="218"/>
      <c r="INF2199" s="218"/>
      <c r="ING2199" s="218"/>
      <c r="INH2199" s="218"/>
      <c r="INI2199" s="218"/>
      <c r="INJ2199" s="218"/>
      <c r="INK2199" s="218"/>
      <c r="INL2199" s="218"/>
      <c r="INM2199" s="218"/>
      <c r="INN2199" s="218"/>
      <c r="INO2199" s="218"/>
      <c r="INP2199" s="218"/>
      <c r="INQ2199" s="218"/>
      <c r="INR2199" s="218"/>
      <c r="INS2199" s="218"/>
      <c r="INT2199" s="218"/>
      <c r="INU2199" s="218"/>
      <c r="INV2199" s="218"/>
      <c r="INW2199" s="218"/>
      <c r="INX2199" s="218"/>
      <c r="INY2199" s="218"/>
      <c r="INZ2199" s="218"/>
      <c r="IOA2199" s="218"/>
      <c r="IOB2199" s="218"/>
      <c r="IOC2199" s="218"/>
      <c r="IOD2199" s="218"/>
      <c r="IOE2199" s="218"/>
      <c r="IOF2199" s="218"/>
      <c r="IOG2199" s="218"/>
      <c r="IOH2199" s="218"/>
      <c r="IOI2199" s="218"/>
      <c r="IOJ2199" s="218"/>
      <c r="IOK2199" s="218"/>
      <c r="IOL2199" s="218"/>
      <c r="IOM2199" s="218"/>
      <c r="ION2199" s="218"/>
      <c r="IOO2199" s="218"/>
      <c r="IOP2199" s="218"/>
      <c r="IOQ2199" s="218"/>
      <c r="IOR2199" s="218"/>
      <c r="IOS2199" s="218"/>
      <c r="IOT2199" s="218"/>
      <c r="IOU2199" s="218"/>
      <c r="IOV2199" s="218"/>
      <c r="IOW2199" s="218"/>
      <c r="IOX2199" s="218"/>
      <c r="IOY2199" s="218"/>
      <c r="IOZ2199" s="218"/>
      <c r="IPA2199" s="218"/>
      <c r="IPB2199" s="218"/>
      <c r="IPC2199" s="218"/>
      <c r="IPD2199" s="218"/>
      <c r="IPE2199" s="218"/>
      <c r="IPF2199" s="218"/>
      <c r="IPG2199" s="218"/>
      <c r="IPH2199" s="218"/>
      <c r="IPI2199" s="218"/>
      <c r="IPJ2199" s="218"/>
      <c r="IPK2199" s="218"/>
      <c r="IPL2199" s="218"/>
      <c r="IPM2199" s="218"/>
      <c r="IPN2199" s="218"/>
      <c r="IPO2199" s="218"/>
      <c r="IPP2199" s="218"/>
      <c r="IPQ2199" s="218"/>
      <c r="IPR2199" s="218"/>
      <c r="IPS2199" s="218"/>
      <c r="IPT2199" s="218"/>
      <c r="IPU2199" s="218"/>
      <c r="IPV2199" s="218"/>
      <c r="IPW2199" s="218"/>
      <c r="IPX2199" s="218"/>
      <c r="IPY2199" s="218"/>
      <c r="IPZ2199" s="218"/>
      <c r="IQA2199" s="218"/>
      <c r="IQB2199" s="218"/>
      <c r="IQC2199" s="218"/>
      <c r="IQD2199" s="218"/>
      <c r="IQE2199" s="218"/>
      <c r="IQF2199" s="218"/>
      <c r="IQG2199" s="218"/>
      <c r="IQH2199" s="218"/>
      <c r="IQI2199" s="218"/>
      <c r="IQJ2199" s="218"/>
      <c r="IQK2199" s="218"/>
      <c r="IQL2199" s="218"/>
      <c r="IQM2199" s="218"/>
      <c r="IQN2199" s="218"/>
      <c r="IQO2199" s="218"/>
      <c r="IQP2199" s="218"/>
      <c r="IQQ2199" s="218"/>
      <c r="IQR2199" s="218"/>
      <c r="IQS2199" s="218"/>
      <c r="IQT2199" s="218"/>
      <c r="IQU2199" s="218"/>
      <c r="IQV2199" s="218"/>
      <c r="IQW2199" s="218"/>
      <c r="IQX2199" s="218"/>
      <c r="IQY2199" s="218"/>
      <c r="IQZ2199" s="218"/>
      <c r="IRA2199" s="218"/>
      <c r="IRB2199" s="218"/>
      <c r="IRC2199" s="218"/>
      <c r="IRD2199" s="218"/>
      <c r="IRE2199" s="218"/>
      <c r="IRF2199" s="218"/>
      <c r="IRG2199" s="218"/>
      <c r="IRH2199" s="218"/>
      <c r="IRI2199" s="218"/>
      <c r="IRJ2199" s="218"/>
      <c r="IRK2199" s="218"/>
      <c r="IRL2199" s="218"/>
      <c r="IRM2199" s="218"/>
      <c r="IRN2199" s="218"/>
      <c r="IRO2199" s="218"/>
      <c r="IRP2199" s="218"/>
      <c r="IRQ2199" s="218"/>
      <c r="IRR2199" s="218"/>
      <c r="IRS2199" s="218"/>
      <c r="IRT2199" s="218"/>
      <c r="IRU2199" s="218"/>
      <c r="IRV2199" s="218"/>
      <c r="IRW2199" s="218"/>
      <c r="IRX2199" s="218"/>
      <c r="IRY2199" s="218"/>
      <c r="IRZ2199" s="218"/>
      <c r="ISA2199" s="218"/>
      <c r="ISB2199" s="218"/>
      <c r="ISC2199" s="218"/>
      <c r="ISD2199" s="218"/>
      <c r="ISE2199" s="218"/>
      <c r="ISF2199" s="218"/>
      <c r="ISG2199" s="218"/>
      <c r="ISH2199" s="218"/>
      <c r="ISI2199" s="218"/>
      <c r="ISJ2199" s="218"/>
      <c r="ISK2199" s="218"/>
      <c r="ISL2199" s="218"/>
      <c r="ISM2199" s="218"/>
      <c r="ISN2199" s="218"/>
      <c r="ISO2199" s="218"/>
      <c r="ISP2199" s="218"/>
      <c r="ISQ2199" s="218"/>
      <c r="ISR2199" s="218"/>
      <c r="ISS2199" s="218"/>
      <c r="IST2199" s="218"/>
      <c r="ISU2199" s="218"/>
      <c r="ISV2199" s="218"/>
      <c r="ISW2199" s="218"/>
      <c r="ISX2199" s="218"/>
      <c r="ISY2199" s="218"/>
      <c r="ISZ2199" s="218"/>
      <c r="ITA2199" s="218"/>
      <c r="ITB2199" s="218"/>
      <c r="ITC2199" s="218"/>
      <c r="ITD2199" s="218"/>
      <c r="ITE2199" s="218"/>
      <c r="ITF2199" s="218"/>
      <c r="ITG2199" s="218"/>
      <c r="ITH2199" s="218"/>
      <c r="ITI2199" s="218"/>
      <c r="ITJ2199" s="218"/>
      <c r="ITK2199" s="218"/>
      <c r="ITL2199" s="218"/>
      <c r="ITM2199" s="218"/>
      <c r="ITN2199" s="218"/>
      <c r="ITO2199" s="218"/>
      <c r="ITP2199" s="218"/>
      <c r="ITQ2199" s="218"/>
      <c r="ITR2199" s="218"/>
      <c r="ITS2199" s="218"/>
      <c r="ITT2199" s="218"/>
      <c r="ITU2199" s="218"/>
      <c r="ITV2199" s="218"/>
      <c r="ITW2199" s="218"/>
      <c r="ITX2199" s="218"/>
      <c r="ITY2199" s="218"/>
      <c r="ITZ2199" s="218"/>
      <c r="IUA2199" s="218"/>
      <c r="IUB2199" s="218"/>
      <c r="IUC2199" s="218"/>
      <c r="IUD2199" s="218"/>
      <c r="IUE2199" s="218"/>
      <c r="IUF2199" s="218"/>
      <c r="IUG2199" s="218"/>
      <c r="IUH2199" s="218"/>
      <c r="IUI2199" s="218"/>
      <c r="IUJ2199" s="218"/>
      <c r="IUK2199" s="218"/>
      <c r="IUL2199" s="218"/>
      <c r="IUM2199" s="218"/>
      <c r="IUN2199" s="218"/>
      <c r="IUO2199" s="218"/>
      <c r="IUP2199" s="218"/>
      <c r="IUQ2199" s="218"/>
      <c r="IUR2199" s="218"/>
      <c r="IUS2199" s="218"/>
      <c r="IUT2199" s="218"/>
      <c r="IUU2199" s="218"/>
      <c r="IUV2199" s="218"/>
      <c r="IUW2199" s="218"/>
      <c r="IUX2199" s="218"/>
      <c r="IUY2199" s="218"/>
      <c r="IUZ2199" s="218"/>
      <c r="IVA2199" s="218"/>
      <c r="IVB2199" s="218"/>
      <c r="IVC2199" s="218"/>
      <c r="IVD2199" s="218"/>
      <c r="IVE2199" s="218"/>
      <c r="IVF2199" s="218"/>
      <c r="IVG2199" s="218"/>
      <c r="IVH2199" s="218"/>
      <c r="IVI2199" s="218"/>
      <c r="IVJ2199" s="218"/>
      <c r="IVK2199" s="218"/>
      <c r="IVL2199" s="218"/>
      <c r="IVM2199" s="218"/>
      <c r="IVN2199" s="218"/>
      <c r="IVO2199" s="218"/>
      <c r="IVP2199" s="218"/>
      <c r="IVQ2199" s="218"/>
      <c r="IVR2199" s="218"/>
      <c r="IVS2199" s="218"/>
      <c r="IVT2199" s="218"/>
      <c r="IVU2199" s="218"/>
      <c r="IVV2199" s="218"/>
      <c r="IVW2199" s="218"/>
      <c r="IVX2199" s="218"/>
      <c r="IVY2199" s="218"/>
      <c r="IVZ2199" s="218"/>
      <c r="IWA2199" s="218"/>
      <c r="IWB2199" s="218"/>
      <c r="IWC2199" s="218"/>
      <c r="IWD2199" s="218"/>
      <c r="IWE2199" s="218"/>
      <c r="IWF2199" s="218"/>
      <c r="IWG2199" s="218"/>
      <c r="IWH2199" s="218"/>
      <c r="IWI2199" s="218"/>
      <c r="IWJ2199" s="218"/>
      <c r="IWK2199" s="218"/>
      <c r="IWL2199" s="218"/>
      <c r="IWM2199" s="218"/>
      <c r="IWN2199" s="218"/>
      <c r="IWO2199" s="218"/>
      <c r="IWP2199" s="218"/>
      <c r="IWQ2199" s="218"/>
      <c r="IWR2199" s="218"/>
      <c r="IWS2199" s="218"/>
      <c r="IWT2199" s="218"/>
      <c r="IWU2199" s="218"/>
      <c r="IWV2199" s="218"/>
      <c r="IWW2199" s="218"/>
      <c r="IWX2199" s="218"/>
      <c r="IWY2199" s="218"/>
      <c r="IWZ2199" s="218"/>
      <c r="IXA2199" s="218"/>
      <c r="IXB2199" s="218"/>
      <c r="IXC2199" s="218"/>
      <c r="IXD2199" s="218"/>
      <c r="IXE2199" s="218"/>
      <c r="IXF2199" s="218"/>
      <c r="IXG2199" s="218"/>
      <c r="IXH2199" s="218"/>
      <c r="IXI2199" s="218"/>
      <c r="IXJ2199" s="218"/>
      <c r="IXK2199" s="218"/>
      <c r="IXL2199" s="218"/>
      <c r="IXM2199" s="218"/>
      <c r="IXN2199" s="218"/>
      <c r="IXO2199" s="218"/>
      <c r="IXP2199" s="218"/>
      <c r="IXQ2199" s="218"/>
      <c r="IXR2199" s="218"/>
      <c r="IXS2199" s="218"/>
      <c r="IXT2199" s="218"/>
      <c r="IXU2199" s="218"/>
      <c r="IXV2199" s="218"/>
      <c r="IXW2199" s="218"/>
      <c r="IXX2199" s="218"/>
      <c r="IXY2199" s="218"/>
      <c r="IXZ2199" s="218"/>
      <c r="IYA2199" s="218"/>
      <c r="IYB2199" s="218"/>
      <c r="IYC2199" s="218"/>
      <c r="IYD2199" s="218"/>
      <c r="IYE2199" s="218"/>
      <c r="IYF2199" s="218"/>
      <c r="IYG2199" s="218"/>
      <c r="IYH2199" s="218"/>
      <c r="IYI2199" s="218"/>
      <c r="IYJ2199" s="218"/>
      <c r="IYK2199" s="218"/>
      <c r="IYL2199" s="218"/>
      <c r="IYM2199" s="218"/>
      <c r="IYN2199" s="218"/>
      <c r="IYO2199" s="218"/>
      <c r="IYP2199" s="218"/>
      <c r="IYQ2199" s="218"/>
      <c r="IYR2199" s="218"/>
      <c r="IYS2199" s="218"/>
      <c r="IYT2199" s="218"/>
      <c r="IYU2199" s="218"/>
      <c r="IYV2199" s="218"/>
      <c r="IYW2199" s="218"/>
      <c r="IYX2199" s="218"/>
      <c r="IYY2199" s="218"/>
      <c r="IYZ2199" s="218"/>
      <c r="IZA2199" s="218"/>
      <c r="IZB2199" s="218"/>
      <c r="IZC2199" s="218"/>
      <c r="IZD2199" s="218"/>
      <c r="IZE2199" s="218"/>
      <c r="IZF2199" s="218"/>
      <c r="IZG2199" s="218"/>
      <c r="IZH2199" s="218"/>
      <c r="IZI2199" s="218"/>
      <c r="IZJ2199" s="218"/>
      <c r="IZK2199" s="218"/>
      <c r="IZL2199" s="218"/>
      <c r="IZM2199" s="218"/>
      <c r="IZN2199" s="218"/>
      <c r="IZO2199" s="218"/>
      <c r="IZP2199" s="218"/>
      <c r="IZQ2199" s="218"/>
      <c r="IZR2199" s="218"/>
      <c r="IZS2199" s="218"/>
      <c r="IZT2199" s="218"/>
      <c r="IZU2199" s="218"/>
      <c r="IZV2199" s="218"/>
      <c r="IZW2199" s="218"/>
      <c r="IZX2199" s="218"/>
      <c r="IZY2199" s="218"/>
      <c r="IZZ2199" s="218"/>
      <c r="JAA2199" s="218"/>
      <c r="JAB2199" s="218"/>
      <c r="JAC2199" s="218"/>
      <c r="JAD2199" s="218"/>
      <c r="JAE2199" s="218"/>
      <c r="JAF2199" s="218"/>
      <c r="JAG2199" s="218"/>
      <c r="JAH2199" s="218"/>
      <c r="JAI2199" s="218"/>
      <c r="JAJ2199" s="218"/>
      <c r="JAK2199" s="218"/>
      <c r="JAL2199" s="218"/>
      <c r="JAM2199" s="218"/>
      <c r="JAN2199" s="218"/>
      <c r="JAO2199" s="218"/>
      <c r="JAP2199" s="218"/>
      <c r="JAQ2199" s="218"/>
      <c r="JAR2199" s="218"/>
      <c r="JAS2199" s="218"/>
      <c r="JAT2199" s="218"/>
      <c r="JAU2199" s="218"/>
      <c r="JAV2199" s="218"/>
      <c r="JAW2199" s="218"/>
      <c r="JAX2199" s="218"/>
      <c r="JAY2199" s="218"/>
      <c r="JAZ2199" s="218"/>
      <c r="JBA2199" s="218"/>
      <c r="JBB2199" s="218"/>
      <c r="JBC2199" s="218"/>
      <c r="JBD2199" s="218"/>
      <c r="JBE2199" s="218"/>
      <c r="JBF2199" s="218"/>
      <c r="JBG2199" s="218"/>
      <c r="JBH2199" s="218"/>
      <c r="JBI2199" s="218"/>
      <c r="JBJ2199" s="218"/>
      <c r="JBK2199" s="218"/>
      <c r="JBL2199" s="218"/>
      <c r="JBM2199" s="218"/>
      <c r="JBN2199" s="218"/>
      <c r="JBO2199" s="218"/>
      <c r="JBP2199" s="218"/>
      <c r="JBQ2199" s="218"/>
      <c r="JBR2199" s="218"/>
      <c r="JBS2199" s="218"/>
      <c r="JBT2199" s="218"/>
      <c r="JBU2199" s="218"/>
      <c r="JBV2199" s="218"/>
      <c r="JBW2199" s="218"/>
      <c r="JBX2199" s="218"/>
      <c r="JBY2199" s="218"/>
      <c r="JBZ2199" s="218"/>
      <c r="JCA2199" s="218"/>
      <c r="JCB2199" s="218"/>
      <c r="JCC2199" s="218"/>
      <c r="JCD2199" s="218"/>
      <c r="JCE2199" s="218"/>
      <c r="JCF2199" s="218"/>
      <c r="JCG2199" s="218"/>
      <c r="JCH2199" s="218"/>
      <c r="JCI2199" s="218"/>
      <c r="JCJ2199" s="218"/>
      <c r="JCK2199" s="218"/>
      <c r="JCL2199" s="218"/>
      <c r="JCM2199" s="218"/>
      <c r="JCN2199" s="218"/>
      <c r="JCO2199" s="218"/>
      <c r="JCP2199" s="218"/>
      <c r="JCQ2199" s="218"/>
      <c r="JCR2199" s="218"/>
      <c r="JCS2199" s="218"/>
      <c r="JCT2199" s="218"/>
      <c r="JCU2199" s="218"/>
      <c r="JCV2199" s="218"/>
      <c r="JCW2199" s="218"/>
      <c r="JCX2199" s="218"/>
      <c r="JCY2199" s="218"/>
      <c r="JCZ2199" s="218"/>
      <c r="JDA2199" s="218"/>
      <c r="JDB2199" s="218"/>
      <c r="JDC2199" s="218"/>
      <c r="JDD2199" s="218"/>
      <c r="JDE2199" s="218"/>
      <c r="JDF2199" s="218"/>
      <c r="JDG2199" s="218"/>
      <c r="JDH2199" s="218"/>
      <c r="JDI2199" s="218"/>
      <c r="JDJ2199" s="218"/>
      <c r="JDK2199" s="218"/>
      <c r="JDL2199" s="218"/>
      <c r="JDM2199" s="218"/>
      <c r="JDN2199" s="218"/>
      <c r="JDO2199" s="218"/>
      <c r="JDP2199" s="218"/>
      <c r="JDQ2199" s="218"/>
      <c r="JDR2199" s="218"/>
      <c r="JDS2199" s="218"/>
      <c r="JDT2199" s="218"/>
      <c r="JDU2199" s="218"/>
      <c r="JDV2199" s="218"/>
      <c r="JDW2199" s="218"/>
      <c r="JDX2199" s="218"/>
      <c r="JDY2199" s="218"/>
      <c r="JDZ2199" s="218"/>
      <c r="JEA2199" s="218"/>
      <c r="JEB2199" s="218"/>
      <c r="JEC2199" s="218"/>
      <c r="JED2199" s="218"/>
      <c r="JEE2199" s="218"/>
      <c r="JEF2199" s="218"/>
      <c r="JEG2199" s="218"/>
      <c r="JEH2199" s="218"/>
      <c r="JEI2199" s="218"/>
      <c r="JEJ2199" s="218"/>
      <c r="JEK2199" s="218"/>
      <c r="JEL2199" s="218"/>
      <c r="JEM2199" s="218"/>
      <c r="JEN2199" s="218"/>
      <c r="JEO2199" s="218"/>
      <c r="JEP2199" s="218"/>
      <c r="JEQ2199" s="218"/>
      <c r="JER2199" s="218"/>
      <c r="JES2199" s="218"/>
      <c r="JET2199" s="218"/>
      <c r="JEU2199" s="218"/>
      <c r="JEV2199" s="218"/>
      <c r="JEW2199" s="218"/>
      <c r="JEX2199" s="218"/>
      <c r="JEY2199" s="218"/>
      <c r="JEZ2199" s="218"/>
      <c r="JFA2199" s="218"/>
      <c r="JFB2199" s="218"/>
      <c r="JFC2199" s="218"/>
      <c r="JFD2199" s="218"/>
      <c r="JFE2199" s="218"/>
      <c r="JFF2199" s="218"/>
      <c r="JFG2199" s="218"/>
      <c r="JFH2199" s="218"/>
      <c r="JFI2199" s="218"/>
      <c r="JFJ2199" s="218"/>
      <c r="JFK2199" s="218"/>
      <c r="JFL2199" s="218"/>
      <c r="JFM2199" s="218"/>
      <c r="JFN2199" s="218"/>
      <c r="JFO2199" s="218"/>
      <c r="JFP2199" s="218"/>
      <c r="JFQ2199" s="218"/>
      <c r="JFR2199" s="218"/>
      <c r="JFS2199" s="218"/>
      <c r="JFT2199" s="218"/>
      <c r="JFU2199" s="218"/>
      <c r="JFV2199" s="218"/>
      <c r="JFW2199" s="218"/>
      <c r="JFX2199" s="218"/>
      <c r="JFY2199" s="218"/>
      <c r="JFZ2199" s="218"/>
      <c r="JGA2199" s="218"/>
      <c r="JGB2199" s="218"/>
      <c r="JGC2199" s="218"/>
      <c r="JGD2199" s="218"/>
      <c r="JGE2199" s="218"/>
      <c r="JGF2199" s="218"/>
      <c r="JGG2199" s="218"/>
      <c r="JGH2199" s="218"/>
      <c r="JGI2199" s="218"/>
      <c r="JGJ2199" s="218"/>
      <c r="JGK2199" s="218"/>
      <c r="JGL2199" s="218"/>
      <c r="JGM2199" s="218"/>
      <c r="JGN2199" s="218"/>
      <c r="JGO2199" s="218"/>
      <c r="JGP2199" s="218"/>
      <c r="JGQ2199" s="218"/>
      <c r="JGR2199" s="218"/>
      <c r="JGS2199" s="218"/>
      <c r="JGT2199" s="218"/>
      <c r="JGU2199" s="218"/>
      <c r="JGV2199" s="218"/>
      <c r="JGW2199" s="218"/>
      <c r="JGX2199" s="218"/>
      <c r="JGY2199" s="218"/>
      <c r="JGZ2199" s="218"/>
      <c r="JHA2199" s="218"/>
      <c r="JHB2199" s="218"/>
      <c r="JHC2199" s="218"/>
      <c r="JHD2199" s="218"/>
      <c r="JHE2199" s="218"/>
      <c r="JHF2199" s="218"/>
      <c r="JHG2199" s="218"/>
      <c r="JHH2199" s="218"/>
      <c r="JHI2199" s="218"/>
      <c r="JHJ2199" s="218"/>
      <c r="JHK2199" s="218"/>
      <c r="JHL2199" s="218"/>
      <c r="JHM2199" s="218"/>
      <c r="JHN2199" s="218"/>
      <c r="JHO2199" s="218"/>
      <c r="JHP2199" s="218"/>
      <c r="JHQ2199" s="218"/>
      <c r="JHR2199" s="218"/>
      <c r="JHS2199" s="218"/>
      <c r="JHT2199" s="218"/>
      <c r="JHU2199" s="218"/>
      <c r="JHV2199" s="218"/>
      <c r="JHW2199" s="218"/>
      <c r="JHX2199" s="218"/>
      <c r="JHY2199" s="218"/>
      <c r="JHZ2199" s="218"/>
      <c r="JIA2199" s="218"/>
      <c r="JIB2199" s="218"/>
      <c r="JIC2199" s="218"/>
      <c r="JID2199" s="218"/>
      <c r="JIE2199" s="218"/>
      <c r="JIF2199" s="218"/>
      <c r="JIG2199" s="218"/>
      <c r="JIH2199" s="218"/>
      <c r="JII2199" s="218"/>
      <c r="JIJ2199" s="218"/>
      <c r="JIK2199" s="218"/>
      <c r="JIL2199" s="218"/>
      <c r="JIM2199" s="218"/>
      <c r="JIN2199" s="218"/>
      <c r="JIO2199" s="218"/>
      <c r="JIP2199" s="218"/>
      <c r="JIQ2199" s="218"/>
      <c r="JIR2199" s="218"/>
      <c r="JIS2199" s="218"/>
      <c r="JIT2199" s="218"/>
      <c r="JIU2199" s="218"/>
      <c r="JIV2199" s="218"/>
      <c r="JIW2199" s="218"/>
      <c r="JIX2199" s="218"/>
      <c r="JIY2199" s="218"/>
      <c r="JIZ2199" s="218"/>
      <c r="JJA2199" s="218"/>
      <c r="JJB2199" s="218"/>
      <c r="JJC2199" s="218"/>
      <c r="JJD2199" s="218"/>
      <c r="JJE2199" s="218"/>
      <c r="JJF2199" s="218"/>
      <c r="JJG2199" s="218"/>
      <c r="JJH2199" s="218"/>
      <c r="JJI2199" s="218"/>
      <c r="JJJ2199" s="218"/>
      <c r="JJK2199" s="218"/>
      <c r="JJL2199" s="218"/>
      <c r="JJM2199" s="218"/>
      <c r="JJN2199" s="218"/>
      <c r="JJO2199" s="218"/>
      <c r="JJP2199" s="218"/>
      <c r="JJQ2199" s="218"/>
      <c r="JJR2199" s="218"/>
      <c r="JJS2199" s="218"/>
      <c r="JJT2199" s="218"/>
      <c r="JJU2199" s="218"/>
      <c r="JJV2199" s="218"/>
      <c r="JJW2199" s="218"/>
      <c r="JJX2199" s="218"/>
      <c r="JJY2199" s="218"/>
      <c r="JJZ2199" s="218"/>
      <c r="JKA2199" s="218"/>
      <c r="JKB2199" s="218"/>
      <c r="JKC2199" s="218"/>
      <c r="JKD2199" s="218"/>
      <c r="JKE2199" s="218"/>
      <c r="JKF2199" s="218"/>
      <c r="JKG2199" s="218"/>
      <c r="JKH2199" s="218"/>
      <c r="JKI2199" s="218"/>
      <c r="JKJ2199" s="218"/>
      <c r="JKK2199" s="218"/>
      <c r="JKL2199" s="218"/>
      <c r="JKM2199" s="218"/>
      <c r="JKN2199" s="218"/>
      <c r="JKO2199" s="218"/>
      <c r="JKP2199" s="218"/>
      <c r="JKQ2199" s="218"/>
      <c r="JKR2199" s="218"/>
      <c r="JKS2199" s="218"/>
      <c r="JKT2199" s="218"/>
      <c r="JKU2199" s="218"/>
      <c r="JKV2199" s="218"/>
      <c r="JKW2199" s="218"/>
      <c r="JKX2199" s="218"/>
      <c r="JKY2199" s="218"/>
      <c r="JKZ2199" s="218"/>
      <c r="JLA2199" s="218"/>
      <c r="JLB2199" s="218"/>
      <c r="JLC2199" s="218"/>
      <c r="JLD2199" s="218"/>
      <c r="JLE2199" s="218"/>
      <c r="JLF2199" s="218"/>
      <c r="JLG2199" s="218"/>
      <c r="JLH2199" s="218"/>
      <c r="JLI2199" s="218"/>
      <c r="JLJ2199" s="218"/>
      <c r="JLK2199" s="218"/>
      <c r="JLL2199" s="218"/>
      <c r="JLM2199" s="218"/>
      <c r="JLN2199" s="218"/>
      <c r="JLO2199" s="218"/>
      <c r="JLP2199" s="218"/>
      <c r="JLQ2199" s="218"/>
      <c r="JLR2199" s="218"/>
      <c r="JLS2199" s="218"/>
      <c r="JLT2199" s="218"/>
      <c r="JLU2199" s="218"/>
      <c r="JLV2199" s="218"/>
      <c r="JLW2199" s="218"/>
      <c r="JLX2199" s="218"/>
      <c r="JLY2199" s="218"/>
      <c r="JLZ2199" s="218"/>
      <c r="JMA2199" s="218"/>
      <c r="JMB2199" s="218"/>
      <c r="JMC2199" s="218"/>
      <c r="JMD2199" s="218"/>
      <c r="JME2199" s="218"/>
      <c r="JMF2199" s="218"/>
      <c r="JMG2199" s="218"/>
      <c r="JMH2199" s="218"/>
      <c r="JMI2199" s="218"/>
      <c r="JMJ2199" s="218"/>
      <c r="JMK2199" s="218"/>
      <c r="JML2199" s="218"/>
      <c r="JMM2199" s="218"/>
      <c r="JMN2199" s="218"/>
      <c r="JMO2199" s="218"/>
      <c r="JMP2199" s="218"/>
      <c r="JMQ2199" s="218"/>
      <c r="JMR2199" s="218"/>
      <c r="JMS2199" s="218"/>
      <c r="JMT2199" s="218"/>
      <c r="JMU2199" s="218"/>
      <c r="JMV2199" s="218"/>
      <c r="JMW2199" s="218"/>
      <c r="JMX2199" s="218"/>
      <c r="JMY2199" s="218"/>
      <c r="JMZ2199" s="218"/>
      <c r="JNA2199" s="218"/>
      <c r="JNB2199" s="218"/>
      <c r="JNC2199" s="218"/>
      <c r="JND2199" s="218"/>
      <c r="JNE2199" s="218"/>
      <c r="JNF2199" s="218"/>
      <c r="JNG2199" s="218"/>
      <c r="JNH2199" s="218"/>
      <c r="JNI2199" s="218"/>
      <c r="JNJ2199" s="218"/>
      <c r="JNK2199" s="218"/>
      <c r="JNL2199" s="218"/>
      <c r="JNM2199" s="218"/>
      <c r="JNN2199" s="218"/>
      <c r="JNO2199" s="218"/>
      <c r="JNP2199" s="218"/>
      <c r="JNQ2199" s="218"/>
      <c r="JNR2199" s="218"/>
      <c r="JNS2199" s="218"/>
      <c r="JNT2199" s="218"/>
      <c r="JNU2199" s="218"/>
      <c r="JNV2199" s="218"/>
      <c r="JNW2199" s="218"/>
      <c r="JNX2199" s="218"/>
      <c r="JNY2199" s="218"/>
      <c r="JNZ2199" s="218"/>
      <c r="JOA2199" s="218"/>
      <c r="JOB2199" s="218"/>
      <c r="JOC2199" s="218"/>
      <c r="JOD2199" s="218"/>
      <c r="JOE2199" s="218"/>
      <c r="JOF2199" s="218"/>
      <c r="JOG2199" s="218"/>
      <c r="JOH2199" s="218"/>
      <c r="JOI2199" s="218"/>
      <c r="JOJ2199" s="218"/>
      <c r="JOK2199" s="218"/>
      <c r="JOL2199" s="218"/>
      <c r="JOM2199" s="218"/>
      <c r="JON2199" s="218"/>
      <c r="JOO2199" s="218"/>
      <c r="JOP2199" s="218"/>
      <c r="JOQ2199" s="218"/>
      <c r="JOR2199" s="218"/>
      <c r="JOS2199" s="218"/>
      <c r="JOT2199" s="218"/>
      <c r="JOU2199" s="218"/>
      <c r="JOV2199" s="218"/>
      <c r="JOW2199" s="218"/>
      <c r="JOX2199" s="218"/>
      <c r="JOY2199" s="218"/>
      <c r="JOZ2199" s="218"/>
      <c r="JPA2199" s="218"/>
      <c r="JPB2199" s="218"/>
      <c r="JPC2199" s="218"/>
      <c r="JPD2199" s="218"/>
      <c r="JPE2199" s="218"/>
      <c r="JPF2199" s="218"/>
      <c r="JPG2199" s="218"/>
      <c r="JPH2199" s="218"/>
      <c r="JPI2199" s="218"/>
      <c r="JPJ2199" s="218"/>
      <c r="JPK2199" s="218"/>
      <c r="JPL2199" s="218"/>
      <c r="JPM2199" s="218"/>
      <c r="JPN2199" s="218"/>
      <c r="JPO2199" s="218"/>
      <c r="JPP2199" s="218"/>
      <c r="JPQ2199" s="218"/>
      <c r="JPR2199" s="218"/>
      <c r="JPS2199" s="218"/>
      <c r="JPT2199" s="218"/>
      <c r="JPU2199" s="218"/>
      <c r="JPV2199" s="218"/>
      <c r="JPW2199" s="218"/>
      <c r="JPX2199" s="218"/>
      <c r="JPY2199" s="218"/>
      <c r="JPZ2199" s="218"/>
      <c r="JQA2199" s="218"/>
      <c r="JQB2199" s="218"/>
      <c r="JQC2199" s="218"/>
      <c r="JQD2199" s="218"/>
      <c r="JQE2199" s="218"/>
      <c r="JQF2199" s="218"/>
      <c r="JQG2199" s="218"/>
      <c r="JQH2199" s="218"/>
      <c r="JQI2199" s="218"/>
      <c r="JQJ2199" s="218"/>
      <c r="JQK2199" s="218"/>
      <c r="JQL2199" s="218"/>
      <c r="JQM2199" s="218"/>
      <c r="JQN2199" s="218"/>
      <c r="JQO2199" s="218"/>
      <c r="JQP2199" s="218"/>
      <c r="JQQ2199" s="218"/>
      <c r="JQR2199" s="218"/>
      <c r="JQS2199" s="218"/>
      <c r="JQT2199" s="218"/>
      <c r="JQU2199" s="218"/>
      <c r="JQV2199" s="218"/>
      <c r="JQW2199" s="218"/>
      <c r="JQX2199" s="218"/>
      <c r="JQY2199" s="218"/>
      <c r="JQZ2199" s="218"/>
      <c r="JRA2199" s="218"/>
      <c r="JRB2199" s="218"/>
      <c r="JRC2199" s="218"/>
      <c r="JRD2199" s="218"/>
      <c r="JRE2199" s="218"/>
      <c r="JRF2199" s="218"/>
      <c r="JRG2199" s="218"/>
      <c r="JRH2199" s="218"/>
      <c r="JRI2199" s="218"/>
      <c r="JRJ2199" s="218"/>
      <c r="JRK2199" s="218"/>
      <c r="JRL2199" s="218"/>
      <c r="JRM2199" s="218"/>
      <c r="JRN2199" s="218"/>
      <c r="JRO2199" s="218"/>
      <c r="JRP2199" s="218"/>
      <c r="JRQ2199" s="218"/>
      <c r="JRR2199" s="218"/>
      <c r="JRS2199" s="218"/>
      <c r="JRT2199" s="218"/>
      <c r="JRU2199" s="218"/>
      <c r="JRV2199" s="218"/>
      <c r="JRW2199" s="218"/>
      <c r="JRX2199" s="218"/>
      <c r="JRY2199" s="218"/>
      <c r="JRZ2199" s="218"/>
      <c r="JSA2199" s="218"/>
      <c r="JSB2199" s="218"/>
      <c r="JSC2199" s="218"/>
      <c r="JSD2199" s="218"/>
      <c r="JSE2199" s="218"/>
      <c r="JSF2199" s="218"/>
      <c r="JSG2199" s="218"/>
      <c r="JSH2199" s="218"/>
      <c r="JSI2199" s="218"/>
      <c r="JSJ2199" s="218"/>
      <c r="JSK2199" s="218"/>
      <c r="JSL2199" s="218"/>
      <c r="JSM2199" s="218"/>
      <c r="JSN2199" s="218"/>
      <c r="JSO2199" s="218"/>
      <c r="JSP2199" s="218"/>
      <c r="JSQ2199" s="218"/>
      <c r="JSR2199" s="218"/>
      <c r="JSS2199" s="218"/>
      <c r="JST2199" s="218"/>
      <c r="JSU2199" s="218"/>
      <c r="JSV2199" s="218"/>
      <c r="JSW2199" s="218"/>
      <c r="JSX2199" s="218"/>
      <c r="JSY2199" s="218"/>
      <c r="JSZ2199" s="218"/>
      <c r="JTA2199" s="218"/>
      <c r="JTB2199" s="218"/>
      <c r="JTC2199" s="218"/>
      <c r="JTD2199" s="218"/>
      <c r="JTE2199" s="218"/>
      <c r="JTF2199" s="218"/>
      <c r="JTG2199" s="218"/>
      <c r="JTH2199" s="218"/>
      <c r="JTI2199" s="218"/>
      <c r="JTJ2199" s="218"/>
      <c r="JTK2199" s="218"/>
      <c r="JTL2199" s="218"/>
      <c r="JTM2199" s="218"/>
      <c r="JTN2199" s="218"/>
      <c r="JTO2199" s="218"/>
      <c r="JTP2199" s="218"/>
      <c r="JTQ2199" s="218"/>
      <c r="JTR2199" s="218"/>
      <c r="JTS2199" s="218"/>
      <c r="JTT2199" s="218"/>
      <c r="JTU2199" s="218"/>
      <c r="JTV2199" s="218"/>
      <c r="JTW2199" s="218"/>
      <c r="JTX2199" s="218"/>
      <c r="JTY2199" s="218"/>
      <c r="JTZ2199" s="218"/>
      <c r="JUA2199" s="218"/>
      <c r="JUB2199" s="218"/>
      <c r="JUC2199" s="218"/>
      <c r="JUD2199" s="218"/>
      <c r="JUE2199" s="218"/>
      <c r="JUF2199" s="218"/>
      <c r="JUG2199" s="218"/>
      <c r="JUH2199" s="218"/>
      <c r="JUI2199" s="218"/>
      <c r="JUJ2199" s="218"/>
      <c r="JUK2199" s="218"/>
      <c r="JUL2199" s="218"/>
      <c r="JUM2199" s="218"/>
      <c r="JUN2199" s="218"/>
      <c r="JUO2199" s="218"/>
      <c r="JUP2199" s="218"/>
      <c r="JUQ2199" s="218"/>
      <c r="JUR2199" s="218"/>
      <c r="JUS2199" s="218"/>
      <c r="JUT2199" s="218"/>
      <c r="JUU2199" s="218"/>
      <c r="JUV2199" s="218"/>
      <c r="JUW2199" s="218"/>
      <c r="JUX2199" s="218"/>
      <c r="JUY2199" s="218"/>
      <c r="JUZ2199" s="218"/>
      <c r="JVA2199" s="218"/>
      <c r="JVB2199" s="218"/>
      <c r="JVC2199" s="218"/>
      <c r="JVD2199" s="218"/>
      <c r="JVE2199" s="218"/>
      <c r="JVF2199" s="218"/>
      <c r="JVG2199" s="218"/>
      <c r="JVH2199" s="218"/>
      <c r="JVI2199" s="218"/>
      <c r="JVJ2199" s="218"/>
      <c r="JVK2199" s="218"/>
      <c r="JVL2199" s="218"/>
      <c r="JVM2199" s="218"/>
      <c r="JVN2199" s="218"/>
      <c r="JVO2199" s="218"/>
      <c r="JVP2199" s="218"/>
      <c r="JVQ2199" s="218"/>
      <c r="JVR2199" s="218"/>
      <c r="JVS2199" s="218"/>
      <c r="JVT2199" s="218"/>
      <c r="JVU2199" s="218"/>
      <c r="JVV2199" s="218"/>
      <c r="JVW2199" s="218"/>
      <c r="JVX2199" s="218"/>
      <c r="JVY2199" s="218"/>
      <c r="JVZ2199" s="218"/>
      <c r="JWA2199" s="218"/>
      <c r="JWB2199" s="218"/>
      <c r="JWC2199" s="218"/>
      <c r="JWD2199" s="218"/>
      <c r="JWE2199" s="218"/>
      <c r="JWF2199" s="218"/>
      <c r="JWG2199" s="218"/>
      <c r="JWH2199" s="218"/>
      <c r="JWI2199" s="218"/>
      <c r="JWJ2199" s="218"/>
      <c r="JWK2199" s="218"/>
      <c r="JWL2199" s="218"/>
      <c r="JWM2199" s="218"/>
      <c r="JWN2199" s="218"/>
      <c r="JWO2199" s="218"/>
      <c r="JWP2199" s="218"/>
      <c r="JWQ2199" s="218"/>
      <c r="JWR2199" s="218"/>
      <c r="JWS2199" s="218"/>
      <c r="JWT2199" s="218"/>
      <c r="JWU2199" s="218"/>
      <c r="JWV2199" s="218"/>
      <c r="JWW2199" s="218"/>
      <c r="JWX2199" s="218"/>
      <c r="JWY2199" s="218"/>
      <c r="JWZ2199" s="218"/>
      <c r="JXA2199" s="218"/>
      <c r="JXB2199" s="218"/>
      <c r="JXC2199" s="218"/>
      <c r="JXD2199" s="218"/>
      <c r="JXE2199" s="218"/>
      <c r="JXF2199" s="218"/>
      <c r="JXG2199" s="218"/>
      <c r="JXH2199" s="218"/>
      <c r="JXI2199" s="218"/>
      <c r="JXJ2199" s="218"/>
      <c r="JXK2199" s="218"/>
      <c r="JXL2199" s="218"/>
      <c r="JXM2199" s="218"/>
      <c r="JXN2199" s="218"/>
      <c r="JXO2199" s="218"/>
      <c r="JXP2199" s="218"/>
      <c r="JXQ2199" s="218"/>
      <c r="JXR2199" s="218"/>
      <c r="JXS2199" s="218"/>
      <c r="JXT2199" s="218"/>
      <c r="JXU2199" s="218"/>
      <c r="JXV2199" s="218"/>
      <c r="JXW2199" s="218"/>
      <c r="JXX2199" s="218"/>
      <c r="JXY2199" s="218"/>
      <c r="JXZ2199" s="218"/>
      <c r="JYA2199" s="218"/>
      <c r="JYB2199" s="218"/>
      <c r="JYC2199" s="218"/>
      <c r="JYD2199" s="218"/>
      <c r="JYE2199" s="218"/>
      <c r="JYF2199" s="218"/>
      <c r="JYG2199" s="218"/>
      <c r="JYH2199" s="218"/>
      <c r="JYI2199" s="218"/>
      <c r="JYJ2199" s="218"/>
      <c r="JYK2199" s="218"/>
      <c r="JYL2199" s="218"/>
      <c r="JYM2199" s="218"/>
      <c r="JYN2199" s="218"/>
      <c r="JYO2199" s="218"/>
      <c r="JYP2199" s="218"/>
      <c r="JYQ2199" s="218"/>
      <c r="JYR2199" s="218"/>
      <c r="JYS2199" s="218"/>
      <c r="JYT2199" s="218"/>
      <c r="JYU2199" s="218"/>
      <c r="JYV2199" s="218"/>
      <c r="JYW2199" s="218"/>
      <c r="JYX2199" s="218"/>
      <c r="JYY2199" s="218"/>
      <c r="JYZ2199" s="218"/>
      <c r="JZA2199" s="218"/>
      <c r="JZB2199" s="218"/>
      <c r="JZC2199" s="218"/>
      <c r="JZD2199" s="218"/>
      <c r="JZE2199" s="218"/>
      <c r="JZF2199" s="218"/>
      <c r="JZG2199" s="218"/>
      <c r="JZH2199" s="218"/>
      <c r="JZI2199" s="218"/>
      <c r="JZJ2199" s="218"/>
      <c r="JZK2199" s="218"/>
      <c r="JZL2199" s="218"/>
      <c r="JZM2199" s="218"/>
      <c r="JZN2199" s="218"/>
      <c r="JZO2199" s="218"/>
      <c r="JZP2199" s="218"/>
      <c r="JZQ2199" s="218"/>
      <c r="JZR2199" s="218"/>
      <c r="JZS2199" s="218"/>
      <c r="JZT2199" s="218"/>
      <c r="JZU2199" s="218"/>
      <c r="JZV2199" s="218"/>
      <c r="JZW2199" s="218"/>
      <c r="JZX2199" s="218"/>
      <c r="JZY2199" s="218"/>
      <c r="JZZ2199" s="218"/>
      <c r="KAA2199" s="218"/>
      <c r="KAB2199" s="218"/>
      <c r="KAC2199" s="218"/>
      <c r="KAD2199" s="218"/>
      <c r="KAE2199" s="218"/>
      <c r="KAF2199" s="218"/>
      <c r="KAG2199" s="218"/>
      <c r="KAH2199" s="218"/>
      <c r="KAI2199" s="218"/>
      <c r="KAJ2199" s="218"/>
      <c r="KAK2199" s="218"/>
      <c r="KAL2199" s="218"/>
      <c r="KAM2199" s="218"/>
      <c r="KAN2199" s="218"/>
      <c r="KAO2199" s="218"/>
      <c r="KAP2199" s="218"/>
      <c r="KAQ2199" s="218"/>
      <c r="KAR2199" s="218"/>
      <c r="KAS2199" s="218"/>
      <c r="KAT2199" s="218"/>
      <c r="KAU2199" s="218"/>
      <c r="KAV2199" s="218"/>
      <c r="KAW2199" s="218"/>
      <c r="KAX2199" s="218"/>
      <c r="KAY2199" s="218"/>
      <c r="KAZ2199" s="218"/>
      <c r="KBA2199" s="218"/>
      <c r="KBB2199" s="218"/>
      <c r="KBC2199" s="218"/>
      <c r="KBD2199" s="218"/>
      <c r="KBE2199" s="218"/>
      <c r="KBF2199" s="218"/>
      <c r="KBG2199" s="218"/>
      <c r="KBH2199" s="218"/>
      <c r="KBI2199" s="218"/>
      <c r="KBJ2199" s="218"/>
      <c r="KBK2199" s="218"/>
      <c r="KBL2199" s="218"/>
      <c r="KBM2199" s="218"/>
      <c r="KBN2199" s="218"/>
      <c r="KBO2199" s="218"/>
      <c r="KBP2199" s="218"/>
      <c r="KBQ2199" s="218"/>
      <c r="KBR2199" s="218"/>
      <c r="KBS2199" s="218"/>
      <c r="KBT2199" s="218"/>
      <c r="KBU2199" s="218"/>
      <c r="KBV2199" s="218"/>
      <c r="KBW2199" s="218"/>
      <c r="KBX2199" s="218"/>
      <c r="KBY2199" s="218"/>
      <c r="KBZ2199" s="218"/>
      <c r="KCA2199" s="218"/>
      <c r="KCB2199" s="218"/>
      <c r="KCC2199" s="218"/>
      <c r="KCD2199" s="218"/>
      <c r="KCE2199" s="218"/>
      <c r="KCF2199" s="218"/>
      <c r="KCG2199" s="218"/>
      <c r="KCH2199" s="218"/>
      <c r="KCI2199" s="218"/>
      <c r="KCJ2199" s="218"/>
      <c r="KCK2199" s="218"/>
      <c r="KCL2199" s="218"/>
      <c r="KCM2199" s="218"/>
      <c r="KCN2199" s="218"/>
      <c r="KCO2199" s="218"/>
      <c r="KCP2199" s="218"/>
      <c r="KCQ2199" s="218"/>
      <c r="KCR2199" s="218"/>
      <c r="KCS2199" s="218"/>
      <c r="KCT2199" s="218"/>
      <c r="KCU2199" s="218"/>
      <c r="KCV2199" s="218"/>
      <c r="KCW2199" s="218"/>
      <c r="KCX2199" s="218"/>
      <c r="KCY2199" s="218"/>
      <c r="KCZ2199" s="218"/>
      <c r="KDA2199" s="218"/>
      <c r="KDB2199" s="218"/>
      <c r="KDC2199" s="218"/>
      <c r="KDD2199" s="218"/>
      <c r="KDE2199" s="218"/>
      <c r="KDF2199" s="218"/>
      <c r="KDG2199" s="218"/>
      <c r="KDH2199" s="218"/>
      <c r="KDI2199" s="218"/>
      <c r="KDJ2199" s="218"/>
      <c r="KDK2199" s="218"/>
      <c r="KDL2199" s="218"/>
      <c r="KDM2199" s="218"/>
      <c r="KDN2199" s="218"/>
      <c r="KDO2199" s="218"/>
      <c r="KDP2199" s="218"/>
      <c r="KDQ2199" s="218"/>
      <c r="KDR2199" s="218"/>
      <c r="KDS2199" s="218"/>
      <c r="KDT2199" s="218"/>
      <c r="KDU2199" s="218"/>
      <c r="KDV2199" s="218"/>
      <c r="KDW2199" s="218"/>
      <c r="KDX2199" s="218"/>
      <c r="KDY2199" s="218"/>
      <c r="KDZ2199" s="218"/>
      <c r="KEA2199" s="218"/>
      <c r="KEB2199" s="218"/>
      <c r="KEC2199" s="218"/>
      <c r="KED2199" s="218"/>
      <c r="KEE2199" s="218"/>
      <c r="KEF2199" s="218"/>
      <c r="KEG2199" s="218"/>
      <c r="KEH2199" s="218"/>
      <c r="KEI2199" s="218"/>
      <c r="KEJ2199" s="218"/>
      <c r="KEK2199" s="218"/>
      <c r="KEL2199" s="218"/>
      <c r="KEM2199" s="218"/>
      <c r="KEN2199" s="218"/>
      <c r="KEO2199" s="218"/>
      <c r="KEP2199" s="218"/>
      <c r="KEQ2199" s="218"/>
      <c r="KER2199" s="218"/>
      <c r="KES2199" s="218"/>
      <c r="KET2199" s="218"/>
      <c r="KEU2199" s="218"/>
      <c r="KEV2199" s="218"/>
      <c r="KEW2199" s="218"/>
      <c r="KEX2199" s="218"/>
      <c r="KEY2199" s="218"/>
      <c r="KEZ2199" s="218"/>
      <c r="KFA2199" s="218"/>
      <c r="KFB2199" s="218"/>
      <c r="KFC2199" s="218"/>
      <c r="KFD2199" s="218"/>
      <c r="KFE2199" s="218"/>
      <c r="KFF2199" s="218"/>
      <c r="KFG2199" s="218"/>
      <c r="KFH2199" s="218"/>
      <c r="KFI2199" s="218"/>
      <c r="KFJ2199" s="218"/>
      <c r="KFK2199" s="218"/>
      <c r="KFL2199" s="218"/>
      <c r="KFM2199" s="218"/>
      <c r="KFN2199" s="218"/>
      <c r="KFO2199" s="218"/>
      <c r="KFP2199" s="218"/>
      <c r="KFQ2199" s="218"/>
      <c r="KFR2199" s="218"/>
      <c r="KFS2199" s="218"/>
      <c r="KFT2199" s="218"/>
      <c r="KFU2199" s="218"/>
      <c r="KFV2199" s="218"/>
      <c r="KFW2199" s="218"/>
      <c r="KFX2199" s="218"/>
      <c r="KFY2199" s="218"/>
      <c r="KFZ2199" s="218"/>
      <c r="KGA2199" s="218"/>
      <c r="KGB2199" s="218"/>
      <c r="KGC2199" s="218"/>
      <c r="KGD2199" s="218"/>
      <c r="KGE2199" s="218"/>
      <c r="KGF2199" s="218"/>
      <c r="KGG2199" s="218"/>
      <c r="KGH2199" s="218"/>
      <c r="KGI2199" s="218"/>
      <c r="KGJ2199" s="218"/>
      <c r="KGK2199" s="218"/>
      <c r="KGL2199" s="218"/>
      <c r="KGM2199" s="218"/>
      <c r="KGN2199" s="218"/>
      <c r="KGO2199" s="218"/>
      <c r="KGP2199" s="218"/>
      <c r="KGQ2199" s="218"/>
      <c r="KGR2199" s="218"/>
      <c r="KGS2199" s="218"/>
      <c r="KGT2199" s="218"/>
      <c r="KGU2199" s="218"/>
      <c r="KGV2199" s="218"/>
      <c r="KGW2199" s="218"/>
      <c r="KGX2199" s="218"/>
      <c r="KGY2199" s="218"/>
      <c r="KGZ2199" s="218"/>
      <c r="KHA2199" s="218"/>
      <c r="KHB2199" s="218"/>
      <c r="KHC2199" s="218"/>
      <c r="KHD2199" s="218"/>
      <c r="KHE2199" s="218"/>
      <c r="KHF2199" s="218"/>
      <c r="KHG2199" s="218"/>
      <c r="KHH2199" s="218"/>
      <c r="KHI2199" s="218"/>
      <c r="KHJ2199" s="218"/>
      <c r="KHK2199" s="218"/>
      <c r="KHL2199" s="218"/>
      <c r="KHM2199" s="218"/>
      <c r="KHN2199" s="218"/>
      <c r="KHO2199" s="218"/>
      <c r="KHP2199" s="218"/>
      <c r="KHQ2199" s="218"/>
      <c r="KHR2199" s="218"/>
      <c r="KHS2199" s="218"/>
      <c r="KHT2199" s="218"/>
      <c r="KHU2199" s="218"/>
      <c r="KHV2199" s="218"/>
      <c r="KHW2199" s="218"/>
      <c r="KHX2199" s="218"/>
      <c r="KHY2199" s="218"/>
      <c r="KHZ2199" s="218"/>
      <c r="KIA2199" s="218"/>
      <c r="KIB2199" s="218"/>
      <c r="KIC2199" s="218"/>
      <c r="KID2199" s="218"/>
      <c r="KIE2199" s="218"/>
      <c r="KIF2199" s="218"/>
      <c r="KIG2199" s="218"/>
      <c r="KIH2199" s="218"/>
      <c r="KII2199" s="218"/>
      <c r="KIJ2199" s="218"/>
      <c r="KIK2199" s="218"/>
      <c r="KIL2199" s="218"/>
      <c r="KIM2199" s="218"/>
      <c r="KIN2199" s="218"/>
      <c r="KIO2199" s="218"/>
      <c r="KIP2199" s="218"/>
      <c r="KIQ2199" s="218"/>
      <c r="KIR2199" s="218"/>
      <c r="KIS2199" s="218"/>
      <c r="KIT2199" s="218"/>
      <c r="KIU2199" s="218"/>
      <c r="KIV2199" s="218"/>
      <c r="KIW2199" s="218"/>
      <c r="KIX2199" s="218"/>
      <c r="KIY2199" s="218"/>
      <c r="KIZ2199" s="218"/>
      <c r="KJA2199" s="218"/>
      <c r="KJB2199" s="218"/>
      <c r="KJC2199" s="218"/>
      <c r="KJD2199" s="218"/>
      <c r="KJE2199" s="218"/>
      <c r="KJF2199" s="218"/>
      <c r="KJG2199" s="218"/>
      <c r="KJH2199" s="218"/>
      <c r="KJI2199" s="218"/>
      <c r="KJJ2199" s="218"/>
      <c r="KJK2199" s="218"/>
      <c r="KJL2199" s="218"/>
      <c r="KJM2199" s="218"/>
      <c r="KJN2199" s="218"/>
      <c r="KJO2199" s="218"/>
      <c r="KJP2199" s="218"/>
      <c r="KJQ2199" s="218"/>
      <c r="KJR2199" s="218"/>
      <c r="KJS2199" s="218"/>
      <c r="KJT2199" s="218"/>
      <c r="KJU2199" s="218"/>
      <c r="KJV2199" s="218"/>
      <c r="KJW2199" s="218"/>
      <c r="KJX2199" s="218"/>
      <c r="KJY2199" s="218"/>
      <c r="KJZ2199" s="218"/>
      <c r="KKA2199" s="218"/>
      <c r="KKB2199" s="218"/>
      <c r="KKC2199" s="218"/>
      <c r="KKD2199" s="218"/>
      <c r="KKE2199" s="218"/>
      <c r="KKF2199" s="218"/>
      <c r="KKG2199" s="218"/>
      <c r="KKH2199" s="218"/>
      <c r="KKI2199" s="218"/>
      <c r="KKJ2199" s="218"/>
      <c r="KKK2199" s="218"/>
      <c r="KKL2199" s="218"/>
      <c r="KKM2199" s="218"/>
      <c r="KKN2199" s="218"/>
      <c r="KKO2199" s="218"/>
      <c r="KKP2199" s="218"/>
      <c r="KKQ2199" s="218"/>
      <c r="KKR2199" s="218"/>
      <c r="KKS2199" s="218"/>
      <c r="KKT2199" s="218"/>
      <c r="KKU2199" s="218"/>
      <c r="KKV2199" s="218"/>
      <c r="KKW2199" s="218"/>
      <c r="KKX2199" s="218"/>
      <c r="KKY2199" s="218"/>
      <c r="KKZ2199" s="218"/>
      <c r="KLA2199" s="218"/>
      <c r="KLB2199" s="218"/>
      <c r="KLC2199" s="218"/>
      <c r="KLD2199" s="218"/>
      <c r="KLE2199" s="218"/>
      <c r="KLF2199" s="218"/>
      <c r="KLG2199" s="218"/>
      <c r="KLH2199" s="218"/>
      <c r="KLI2199" s="218"/>
      <c r="KLJ2199" s="218"/>
      <c r="KLK2199" s="218"/>
      <c r="KLL2199" s="218"/>
      <c r="KLM2199" s="218"/>
      <c r="KLN2199" s="218"/>
      <c r="KLO2199" s="218"/>
      <c r="KLP2199" s="218"/>
      <c r="KLQ2199" s="218"/>
      <c r="KLR2199" s="218"/>
      <c r="KLS2199" s="218"/>
      <c r="KLT2199" s="218"/>
      <c r="KLU2199" s="218"/>
      <c r="KLV2199" s="218"/>
      <c r="KLW2199" s="218"/>
      <c r="KLX2199" s="218"/>
      <c r="KLY2199" s="218"/>
      <c r="KLZ2199" s="218"/>
      <c r="KMA2199" s="218"/>
      <c r="KMB2199" s="218"/>
      <c r="KMC2199" s="218"/>
      <c r="KMD2199" s="218"/>
      <c r="KME2199" s="218"/>
      <c r="KMF2199" s="218"/>
      <c r="KMG2199" s="218"/>
      <c r="KMH2199" s="218"/>
      <c r="KMI2199" s="218"/>
      <c r="KMJ2199" s="218"/>
      <c r="KMK2199" s="218"/>
      <c r="KML2199" s="218"/>
      <c r="KMM2199" s="218"/>
      <c r="KMN2199" s="218"/>
      <c r="KMO2199" s="218"/>
      <c r="KMP2199" s="218"/>
      <c r="KMQ2199" s="218"/>
      <c r="KMR2199" s="218"/>
      <c r="KMS2199" s="218"/>
      <c r="KMT2199" s="218"/>
      <c r="KMU2199" s="218"/>
      <c r="KMV2199" s="218"/>
      <c r="KMW2199" s="218"/>
      <c r="KMX2199" s="218"/>
      <c r="KMY2199" s="218"/>
      <c r="KMZ2199" s="218"/>
      <c r="KNA2199" s="218"/>
      <c r="KNB2199" s="218"/>
      <c r="KNC2199" s="218"/>
      <c r="KND2199" s="218"/>
      <c r="KNE2199" s="218"/>
      <c r="KNF2199" s="218"/>
      <c r="KNG2199" s="218"/>
      <c r="KNH2199" s="218"/>
      <c r="KNI2199" s="218"/>
      <c r="KNJ2199" s="218"/>
      <c r="KNK2199" s="218"/>
      <c r="KNL2199" s="218"/>
      <c r="KNM2199" s="218"/>
      <c r="KNN2199" s="218"/>
      <c r="KNO2199" s="218"/>
      <c r="KNP2199" s="218"/>
      <c r="KNQ2199" s="218"/>
      <c r="KNR2199" s="218"/>
      <c r="KNS2199" s="218"/>
      <c r="KNT2199" s="218"/>
      <c r="KNU2199" s="218"/>
      <c r="KNV2199" s="218"/>
      <c r="KNW2199" s="218"/>
      <c r="KNX2199" s="218"/>
      <c r="KNY2199" s="218"/>
      <c r="KNZ2199" s="218"/>
      <c r="KOA2199" s="218"/>
      <c r="KOB2199" s="218"/>
      <c r="KOC2199" s="218"/>
      <c r="KOD2199" s="218"/>
      <c r="KOE2199" s="218"/>
      <c r="KOF2199" s="218"/>
      <c r="KOG2199" s="218"/>
      <c r="KOH2199" s="218"/>
      <c r="KOI2199" s="218"/>
      <c r="KOJ2199" s="218"/>
      <c r="KOK2199" s="218"/>
      <c r="KOL2199" s="218"/>
      <c r="KOM2199" s="218"/>
      <c r="KON2199" s="218"/>
      <c r="KOO2199" s="218"/>
      <c r="KOP2199" s="218"/>
      <c r="KOQ2199" s="218"/>
      <c r="KOR2199" s="218"/>
      <c r="KOS2199" s="218"/>
      <c r="KOT2199" s="218"/>
      <c r="KOU2199" s="218"/>
      <c r="KOV2199" s="218"/>
      <c r="KOW2199" s="218"/>
      <c r="KOX2199" s="218"/>
      <c r="KOY2199" s="218"/>
      <c r="KOZ2199" s="218"/>
      <c r="KPA2199" s="218"/>
      <c r="KPB2199" s="218"/>
      <c r="KPC2199" s="218"/>
      <c r="KPD2199" s="218"/>
      <c r="KPE2199" s="218"/>
      <c r="KPF2199" s="218"/>
      <c r="KPG2199" s="218"/>
      <c r="KPH2199" s="218"/>
      <c r="KPI2199" s="218"/>
      <c r="KPJ2199" s="218"/>
      <c r="KPK2199" s="218"/>
      <c r="KPL2199" s="218"/>
      <c r="KPM2199" s="218"/>
      <c r="KPN2199" s="218"/>
      <c r="KPO2199" s="218"/>
      <c r="KPP2199" s="218"/>
      <c r="KPQ2199" s="218"/>
      <c r="KPR2199" s="218"/>
      <c r="KPS2199" s="218"/>
      <c r="KPT2199" s="218"/>
      <c r="KPU2199" s="218"/>
      <c r="KPV2199" s="218"/>
      <c r="KPW2199" s="218"/>
      <c r="KPX2199" s="218"/>
      <c r="KPY2199" s="218"/>
      <c r="KPZ2199" s="218"/>
      <c r="KQA2199" s="218"/>
      <c r="KQB2199" s="218"/>
      <c r="KQC2199" s="218"/>
      <c r="KQD2199" s="218"/>
      <c r="KQE2199" s="218"/>
      <c r="KQF2199" s="218"/>
      <c r="KQG2199" s="218"/>
      <c r="KQH2199" s="218"/>
      <c r="KQI2199" s="218"/>
      <c r="KQJ2199" s="218"/>
      <c r="KQK2199" s="218"/>
      <c r="KQL2199" s="218"/>
      <c r="KQM2199" s="218"/>
      <c r="KQN2199" s="218"/>
      <c r="KQO2199" s="218"/>
      <c r="KQP2199" s="218"/>
      <c r="KQQ2199" s="218"/>
      <c r="KQR2199" s="218"/>
      <c r="KQS2199" s="218"/>
      <c r="KQT2199" s="218"/>
      <c r="KQU2199" s="218"/>
      <c r="KQV2199" s="218"/>
      <c r="KQW2199" s="218"/>
      <c r="KQX2199" s="218"/>
      <c r="KQY2199" s="218"/>
      <c r="KQZ2199" s="218"/>
      <c r="KRA2199" s="218"/>
      <c r="KRB2199" s="218"/>
      <c r="KRC2199" s="218"/>
      <c r="KRD2199" s="218"/>
      <c r="KRE2199" s="218"/>
      <c r="KRF2199" s="218"/>
      <c r="KRG2199" s="218"/>
      <c r="KRH2199" s="218"/>
      <c r="KRI2199" s="218"/>
      <c r="KRJ2199" s="218"/>
      <c r="KRK2199" s="218"/>
      <c r="KRL2199" s="218"/>
      <c r="KRM2199" s="218"/>
      <c r="KRN2199" s="218"/>
      <c r="KRO2199" s="218"/>
      <c r="KRP2199" s="218"/>
      <c r="KRQ2199" s="218"/>
      <c r="KRR2199" s="218"/>
      <c r="KRS2199" s="218"/>
      <c r="KRT2199" s="218"/>
      <c r="KRU2199" s="218"/>
      <c r="KRV2199" s="218"/>
      <c r="KRW2199" s="218"/>
      <c r="KRX2199" s="218"/>
      <c r="KRY2199" s="218"/>
      <c r="KRZ2199" s="218"/>
      <c r="KSA2199" s="218"/>
      <c r="KSB2199" s="218"/>
      <c r="KSC2199" s="218"/>
      <c r="KSD2199" s="218"/>
      <c r="KSE2199" s="218"/>
      <c r="KSF2199" s="218"/>
      <c r="KSG2199" s="218"/>
      <c r="KSH2199" s="218"/>
      <c r="KSI2199" s="218"/>
      <c r="KSJ2199" s="218"/>
      <c r="KSK2199" s="218"/>
      <c r="KSL2199" s="218"/>
      <c r="KSM2199" s="218"/>
      <c r="KSN2199" s="218"/>
      <c r="KSO2199" s="218"/>
      <c r="KSP2199" s="218"/>
      <c r="KSQ2199" s="218"/>
      <c r="KSR2199" s="218"/>
      <c r="KSS2199" s="218"/>
      <c r="KST2199" s="218"/>
      <c r="KSU2199" s="218"/>
      <c r="KSV2199" s="218"/>
      <c r="KSW2199" s="218"/>
      <c r="KSX2199" s="218"/>
      <c r="KSY2199" s="218"/>
      <c r="KSZ2199" s="218"/>
      <c r="KTA2199" s="218"/>
      <c r="KTB2199" s="218"/>
      <c r="KTC2199" s="218"/>
      <c r="KTD2199" s="218"/>
      <c r="KTE2199" s="218"/>
      <c r="KTF2199" s="218"/>
      <c r="KTG2199" s="218"/>
      <c r="KTH2199" s="218"/>
      <c r="KTI2199" s="218"/>
      <c r="KTJ2199" s="218"/>
      <c r="KTK2199" s="218"/>
      <c r="KTL2199" s="218"/>
      <c r="KTM2199" s="218"/>
      <c r="KTN2199" s="218"/>
      <c r="KTO2199" s="218"/>
      <c r="KTP2199" s="218"/>
      <c r="KTQ2199" s="218"/>
      <c r="KTR2199" s="218"/>
      <c r="KTS2199" s="218"/>
      <c r="KTT2199" s="218"/>
      <c r="KTU2199" s="218"/>
      <c r="KTV2199" s="218"/>
      <c r="KTW2199" s="218"/>
      <c r="KTX2199" s="218"/>
      <c r="KTY2199" s="218"/>
      <c r="KTZ2199" s="218"/>
      <c r="KUA2199" s="218"/>
      <c r="KUB2199" s="218"/>
      <c r="KUC2199" s="218"/>
      <c r="KUD2199" s="218"/>
      <c r="KUE2199" s="218"/>
      <c r="KUF2199" s="218"/>
      <c r="KUG2199" s="218"/>
      <c r="KUH2199" s="218"/>
      <c r="KUI2199" s="218"/>
      <c r="KUJ2199" s="218"/>
      <c r="KUK2199" s="218"/>
      <c r="KUL2199" s="218"/>
      <c r="KUM2199" s="218"/>
      <c r="KUN2199" s="218"/>
      <c r="KUO2199" s="218"/>
      <c r="KUP2199" s="218"/>
      <c r="KUQ2199" s="218"/>
      <c r="KUR2199" s="218"/>
      <c r="KUS2199" s="218"/>
      <c r="KUT2199" s="218"/>
      <c r="KUU2199" s="218"/>
      <c r="KUV2199" s="218"/>
      <c r="KUW2199" s="218"/>
      <c r="KUX2199" s="218"/>
      <c r="KUY2199" s="218"/>
      <c r="KUZ2199" s="218"/>
      <c r="KVA2199" s="218"/>
      <c r="KVB2199" s="218"/>
      <c r="KVC2199" s="218"/>
      <c r="KVD2199" s="218"/>
      <c r="KVE2199" s="218"/>
      <c r="KVF2199" s="218"/>
      <c r="KVG2199" s="218"/>
      <c r="KVH2199" s="218"/>
      <c r="KVI2199" s="218"/>
      <c r="KVJ2199" s="218"/>
      <c r="KVK2199" s="218"/>
      <c r="KVL2199" s="218"/>
      <c r="KVM2199" s="218"/>
      <c r="KVN2199" s="218"/>
      <c r="KVO2199" s="218"/>
      <c r="KVP2199" s="218"/>
      <c r="KVQ2199" s="218"/>
      <c r="KVR2199" s="218"/>
      <c r="KVS2199" s="218"/>
      <c r="KVT2199" s="218"/>
      <c r="KVU2199" s="218"/>
      <c r="KVV2199" s="218"/>
      <c r="KVW2199" s="218"/>
      <c r="KVX2199" s="218"/>
      <c r="KVY2199" s="218"/>
      <c r="KVZ2199" s="218"/>
      <c r="KWA2199" s="218"/>
      <c r="KWB2199" s="218"/>
      <c r="KWC2199" s="218"/>
      <c r="KWD2199" s="218"/>
      <c r="KWE2199" s="218"/>
      <c r="KWF2199" s="218"/>
      <c r="KWG2199" s="218"/>
      <c r="KWH2199" s="218"/>
      <c r="KWI2199" s="218"/>
      <c r="KWJ2199" s="218"/>
      <c r="KWK2199" s="218"/>
      <c r="KWL2199" s="218"/>
      <c r="KWM2199" s="218"/>
      <c r="KWN2199" s="218"/>
      <c r="KWO2199" s="218"/>
      <c r="KWP2199" s="218"/>
      <c r="KWQ2199" s="218"/>
      <c r="KWR2199" s="218"/>
      <c r="KWS2199" s="218"/>
      <c r="KWT2199" s="218"/>
      <c r="KWU2199" s="218"/>
      <c r="KWV2199" s="218"/>
      <c r="KWW2199" s="218"/>
      <c r="KWX2199" s="218"/>
      <c r="KWY2199" s="218"/>
      <c r="KWZ2199" s="218"/>
      <c r="KXA2199" s="218"/>
      <c r="KXB2199" s="218"/>
      <c r="KXC2199" s="218"/>
      <c r="KXD2199" s="218"/>
      <c r="KXE2199" s="218"/>
      <c r="KXF2199" s="218"/>
      <c r="KXG2199" s="218"/>
      <c r="KXH2199" s="218"/>
      <c r="KXI2199" s="218"/>
      <c r="KXJ2199" s="218"/>
      <c r="KXK2199" s="218"/>
      <c r="KXL2199" s="218"/>
      <c r="KXM2199" s="218"/>
      <c r="KXN2199" s="218"/>
      <c r="KXO2199" s="218"/>
      <c r="KXP2199" s="218"/>
      <c r="KXQ2199" s="218"/>
      <c r="KXR2199" s="218"/>
      <c r="KXS2199" s="218"/>
      <c r="KXT2199" s="218"/>
      <c r="KXU2199" s="218"/>
      <c r="KXV2199" s="218"/>
      <c r="KXW2199" s="218"/>
      <c r="KXX2199" s="218"/>
      <c r="KXY2199" s="218"/>
      <c r="KXZ2199" s="218"/>
      <c r="KYA2199" s="218"/>
      <c r="KYB2199" s="218"/>
      <c r="KYC2199" s="218"/>
      <c r="KYD2199" s="218"/>
      <c r="KYE2199" s="218"/>
      <c r="KYF2199" s="218"/>
      <c r="KYG2199" s="218"/>
      <c r="KYH2199" s="218"/>
      <c r="KYI2199" s="218"/>
      <c r="KYJ2199" s="218"/>
      <c r="KYK2199" s="218"/>
      <c r="KYL2199" s="218"/>
      <c r="KYM2199" s="218"/>
      <c r="KYN2199" s="218"/>
      <c r="KYO2199" s="218"/>
      <c r="KYP2199" s="218"/>
      <c r="KYQ2199" s="218"/>
      <c r="KYR2199" s="218"/>
      <c r="KYS2199" s="218"/>
      <c r="KYT2199" s="218"/>
      <c r="KYU2199" s="218"/>
      <c r="KYV2199" s="218"/>
      <c r="KYW2199" s="218"/>
      <c r="KYX2199" s="218"/>
      <c r="KYY2199" s="218"/>
      <c r="KYZ2199" s="218"/>
      <c r="KZA2199" s="218"/>
      <c r="KZB2199" s="218"/>
      <c r="KZC2199" s="218"/>
      <c r="KZD2199" s="218"/>
      <c r="KZE2199" s="218"/>
      <c r="KZF2199" s="218"/>
      <c r="KZG2199" s="218"/>
      <c r="KZH2199" s="218"/>
      <c r="KZI2199" s="218"/>
      <c r="KZJ2199" s="218"/>
      <c r="KZK2199" s="218"/>
      <c r="KZL2199" s="218"/>
      <c r="KZM2199" s="218"/>
      <c r="KZN2199" s="218"/>
      <c r="KZO2199" s="218"/>
      <c r="KZP2199" s="218"/>
      <c r="KZQ2199" s="218"/>
      <c r="KZR2199" s="218"/>
      <c r="KZS2199" s="218"/>
      <c r="KZT2199" s="218"/>
      <c r="KZU2199" s="218"/>
      <c r="KZV2199" s="218"/>
      <c r="KZW2199" s="218"/>
      <c r="KZX2199" s="218"/>
      <c r="KZY2199" s="218"/>
      <c r="KZZ2199" s="218"/>
      <c r="LAA2199" s="218"/>
      <c r="LAB2199" s="218"/>
      <c r="LAC2199" s="218"/>
      <c r="LAD2199" s="218"/>
      <c r="LAE2199" s="218"/>
      <c r="LAF2199" s="218"/>
      <c r="LAG2199" s="218"/>
      <c r="LAH2199" s="218"/>
      <c r="LAI2199" s="218"/>
      <c r="LAJ2199" s="218"/>
      <c r="LAK2199" s="218"/>
      <c r="LAL2199" s="218"/>
      <c r="LAM2199" s="218"/>
      <c r="LAN2199" s="218"/>
      <c r="LAO2199" s="218"/>
      <c r="LAP2199" s="218"/>
      <c r="LAQ2199" s="218"/>
      <c r="LAR2199" s="218"/>
      <c r="LAS2199" s="218"/>
      <c r="LAT2199" s="218"/>
      <c r="LAU2199" s="218"/>
      <c r="LAV2199" s="218"/>
      <c r="LAW2199" s="218"/>
      <c r="LAX2199" s="218"/>
      <c r="LAY2199" s="218"/>
      <c r="LAZ2199" s="218"/>
      <c r="LBA2199" s="218"/>
      <c r="LBB2199" s="218"/>
      <c r="LBC2199" s="218"/>
      <c r="LBD2199" s="218"/>
      <c r="LBE2199" s="218"/>
      <c r="LBF2199" s="218"/>
      <c r="LBG2199" s="218"/>
      <c r="LBH2199" s="218"/>
      <c r="LBI2199" s="218"/>
      <c r="LBJ2199" s="218"/>
      <c r="LBK2199" s="218"/>
      <c r="LBL2199" s="218"/>
      <c r="LBM2199" s="218"/>
      <c r="LBN2199" s="218"/>
      <c r="LBO2199" s="218"/>
      <c r="LBP2199" s="218"/>
      <c r="LBQ2199" s="218"/>
      <c r="LBR2199" s="218"/>
      <c r="LBS2199" s="218"/>
      <c r="LBT2199" s="218"/>
      <c r="LBU2199" s="218"/>
      <c r="LBV2199" s="218"/>
      <c r="LBW2199" s="218"/>
      <c r="LBX2199" s="218"/>
      <c r="LBY2199" s="218"/>
      <c r="LBZ2199" s="218"/>
      <c r="LCA2199" s="218"/>
      <c r="LCB2199" s="218"/>
      <c r="LCC2199" s="218"/>
      <c r="LCD2199" s="218"/>
      <c r="LCE2199" s="218"/>
      <c r="LCF2199" s="218"/>
      <c r="LCG2199" s="218"/>
      <c r="LCH2199" s="218"/>
      <c r="LCI2199" s="218"/>
      <c r="LCJ2199" s="218"/>
      <c r="LCK2199" s="218"/>
      <c r="LCL2199" s="218"/>
      <c r="LCM2199" s="218"/>
      <c r="LCN2199" s="218"/>
      <c r="LCO2199" s="218"/>
      <c r="LCP2199" s="218"/>
      <c r="LCQ2199" s="218"/>
      <c r="LCR2199" s="218"/>
      <c r="LCS2199" s="218"/>
      <c r="LCT2199" s="218"/>
      <c r="LCU2199" s="218"/>
      <c r="LCV2199" s="218"/>
      <c r="LCW2199" s="218"/>
      <c r="LCX2199" s="218"/>
      <c r="LCY2199" s="218"/>
      <c r="LCZ2199" s="218"/>
      <c r="LDA2199" s="218"/>
      <c r="LDB2199" s="218"/>
      <c r="LDC2199" s="218"/>
      <c r="LDD2199" s="218"/>
      <c r="LDE2199" s="218"/>
      <c r="LDF2199" s="218"/>
      <c r="LDG2199" s="218"/>
      <c r="LDH2199" s="218"/>
      <c r="LDI2199" s="218"/>
      <c r="LDJ2199" s="218"/>
      <c r="LDK2199" s="218"/>
      <c r="LDL2199" s="218"/>
      <c r="LDM2199" s="218"/>
      <c r="LDN2199" s="218"/>
      <c r="LDO2199" s="218"/>
      <c r="LDP2199" s="218"/>
      <c r="LDQ2199" s="218"/>
      <c r="LDR2199" s="218"/>
      <c r="LDS2199" s="218"/>
      <c r="LDT2199" s="218"/>
      <c r="LDU2199" s="218"/>
      <c r="LDV2199" s="218"/>
      <c r="LDW2199" s="218"/>
      <c r="LDX2199" s="218"/>
      <c r="LDY2199" s="218"/>
      <c r="LDZ2199" s="218"/>
      <c r="LEA2199" s="218"/>
      <c r="LEB2199" s="218"/>
      <c r="LEC2199" s="218"/>
      <c r="LED2199" s="218"/>
      <c r="LEE2199" s="218"/>
      <c r="LEF2199" s="218"/>
      <c r="LEG2199" s="218"/>
      <c r="LEH2199" s="218"/>
      <c r="LEI2199" s="218"/>
      <c r="LEJ2199" s="218"/>
      <c r="LEK2199" s="218"/>
      <c r="LEL2199" s="218"/>
      <c r="LEM2199" s="218"/>
      <c r="LEN2199" s="218"/>
      <c r="LEO2199" s="218"/>
      <c r="LEP2199" s="218"/>
      <c r="LEQ2199" s="218"/>
      <c r="LER2199" s="218"/>
      <c r="LES2199" s="218"/>
      <c r="LET2199" s="218"/>
      <c r="LEU2199" s="218"/>
      <c r="LEV2199" s="218"/>
      <c r="LEW2199" s="218"/>
      <c r="LEX2199" s="218"/>
      <c r="LEY2199" s="218"/>
      <c r="LEZ2199" s="218"/>
      <c r="LFA2199" s="218"/>
      <c r="LFB2199" s="218"/>
      <c r="LFC2199" s="218"/>
      <c r="LFD2199" s="218"/>
      <c r="LFE2199" s="218"/>
      <c r="LFF2199" s="218"/>
      <c r="LFG2199" s="218"/>
      <c r="LFH2199" s="218"/>
      <c r="LFI2199" s="218"/>
      <c r="LFJ2199" s="218"/>
      <c r="LFK2199" s="218"/>
      <c r="LFL2199" s="218"/>
      <c r="LFM2199" s="218"/>
      <c r="LFN2199" s="218"/>
      <c r="LFO2199" s="218"/>
      <c r="LFP2199" s="218"/>
      <c r="LFQ2199" s="218"/>
      <c r="LFR2199" s="218"/>
      <c r="LFS2199" s="218"/>
      <c r="LFT2199" s="218"/>
      <c r="LFU2199" s="218"/>
      <c r="LFV2199" s="218"/>
      <c r="LFW2199" s="218"/>
      <c r="LFX2199" s="218"/>
      <c r="LFY2199" s="218"/>
      <c r="LFZ2199" s="218"/>
      <c r="LGA2199" s="218"/>
      <c r="LGB2199" s="218"/>
      <c r="LGC2199" s="218"/>
      <c r="LGD2199" s="218"/>
      <c r="LGE2199" s="218"/>
      <c r="LGF2199" s="218"/>
      <c r="LGG2199" s="218"/>
      <c r="LGH2199" s="218"/>
      <c r="LGI2199" s="218"/>
      <c r="LGJ2199" s="218"/>
      <c r="LGK2199" s="218"/>
      <c r="LGL2199" s="218"/>
      <c r="LGM2199" s="218"/>
      <c r="LGN2199" s="218"/>
      <c r="LGO2199" s="218"/>
      <c r="LGP2199" s="218"/>
      <c r="LGQ2199" s="218"/>
      <c r="LGR2199" s="218"/>
      <c r="LGS2199" s="218"/>
      <c r="LGT2199" s="218"/>
      <c r="LGU2199" s="218"/>
      <c r="LGV2199" s="218"/>
      <c r="LGW2199" s="218"/>
      <c r="LGX2199" s="218"/>
      <c r="LGY2199" s="218"/>
      <c r="LGZ2199" s="218"/>
      <c r="LHA2199" s="218"/>
      <c r="LHB2199" s="218"/>
      <c r="LHC2199" s="218"/>
      <c r="LHD2199" s="218"/>
      <c r="LHE2199" s="218"/>
      <c r="LHF2199" s="218"/>
      <c r="LHG2199" s="218"/>
      <c r="LHH2199" s="218"/>
      <c r="LHI2199" s="218"/>
      <c r="LHJ2199" s="218"/>
      <c r="LHK2199" s="218"/>
      <c r="LHL2199" s="218"/>
      <c r="LHM2199" s="218"/>
      <c r="LHN2199" s="218"/>
      <c r="LHO2199" s="218"/>
      <c r="LHP2199" s="218"/>
      <c r="LHQ2199" s="218"/>
      <c r="LHR2199" s="218"/>
      <c r="LHS2199" s="218"/>
      <c r="LHT2199" s="218"/>
      <c r="LHU2199" s="218"/>
      <c r="LHV2199" s="218"/>
      <c r="LHW2199" s="218"/>
      <c r="LHX2199" s="218"/>
      <c r="LHY2199" s="218"/>
      <c r="LHZ2199" s="218"/>
      <c r="LIA2199" s="218"/>
      <c r="LIB2199" s="218"/>
      <c r="LIC2199" s="218"/>
      <c r="LID2199" s="218"/>
      <c r="LIE2199" s="218"/>
      <c r="LIF2199" s="218"/>
      <c r="LIG2199" s="218"/>
      <c r="LIH2199" s="218"/>
      <c r="LII2199" s="218"/>
      <c r="LIJ2199" s="218"/>
      <c r="LIK2199" s="218"/>
      <c r="LIL2199" s="218"/>
      <c r="LIM2199" s="218"/>
      <c r="LIN2199" s="218"/>
      <c r="LIO2199" s="218"/>
      <c r="LIP2199" s="218"/>
      <c r="LIQ2199" s="218"/>
      <c r="LIR2199" s="218"/>
      <c r="LIS2199" s="218"/>
      <c r="LIT2199" s="218"/>
      <c r="LIU2199" s="218"/>
      <c r="LIV2199" s="218"/>
      <c r="LIW2199" s="218"/>
      <c r="LIX2199" s="218"/>
      <c r="LIY2199" s="218"/>
      <c r="LIZ2199" s="218"/>
      <c r="LJA2199" s="218"/>
      <c r="LJB2199" s="218"/>
      <c r="LJC2199" s="218"/>
      <c r="LJD2199" s="218"/>
      <c r="LJE2199" s="218"/>
      <c r="LJF2199" s="218"/>
      <c r="LJG2199" s="218"/>
      <c r="LJH2199" s="218"/>
      <c r="LJI2199" s="218"/>
      <c r="LJJ2199" s="218"/>
      <c r="LJK2199" s="218"/>
      <c r="LJL2199" s="218"/>
      <c r="LJM2199" s="218"/>
      <c r="LJN2199" s="218"/>
      <c r="LJO2199" s="218"/>
      <c r="LJP2199" s="218"/>
      <c r="LJQ2199" s="218"/>
      <c r="LJR2199" s="218"/>
      <c r="LJS2199" s="218"/>
      <c r="LJT2199" s="218"/>
      <c r="LJU2199" s="218"/>
      <c r="LJV2199" s="218"/>
      <c r="LJW2199" s="218"/>
      <c r="LJX2199" s="218"/>
      <c r="LJY2199" s="218"/>
      <c r="LJZ2199" s="218"/>
      <c r="LKA2199" s="218"/>
      <c r="LKB2199" s="218"/>
      <c r="LKC2199" s="218"/>
      <c r="LKD2199" s="218"/>
      <c r="LKE2199" s="218"/>
      <c r="LKF2199" s="218"/>
      <c r="LKG2199" s="218"/>
      <c r="LKH2199" s="218"/>
      <c r="LKI2199" s="218"/>
      <c r="LKJ2199" s="218"/>
      <c r="LKK2199" s="218"/>
      <c r="LKL2199" s="218"/>
      <c r="LKM2199" s="218"/>
      <c r="LKN2199" s="218"/>
      <c r="LKO2199" s="218"/>
      <c r="LKP2199" s="218"/>
      <c r="LKQ2199" s="218"/>
      <c r="LKR2199" s="218"/>
      <c r="LKS2199" s="218"/>
      <c r="LKT2199" s="218"/>
      <c r="LKU2199" s="218"/>
      <c r="LKV2199" s="218"/>
      <c r="LKW2199" s="218"/>
      <c r="LKX2199" s="218"/>
      <c r="LKY2199" s="218"/>
      <c r="LKZ2199" s="218"/>
      <c r="LLA2199" s="218"/>
      <c r="LLB2199" s="218"/>
      <c r="LLC2199" s="218"/>
      <c r="LLD2199" s="218"/>
      <c r="LLE2199" s="218"/>
      <c r="LLF2199" s="218"/>
      <c r="LLG2199" s="218"/>
      <c r="LLH2199" s="218"/>
      <c r="LLI2199" s="218"/>
      <c r="LLJ2199" s="218"/>
      <c r="LLK2199" s="218"/>
      <c r="LLL2199" s="218"/>
      <c r="LLM2199" s="218"/>
      <c r="LLN2199" s="218"/>
      <c r="LLO2199" s="218"/>
      <c r="LLP2199" s="218"/>
      <c r="LLQ2199" s="218"/>
      <c r="LLR2199" s="218"/>
      <c r="LLS2199" s="218"/>
      <c r="LLT2199" s="218"/>
      <c r="LLU2199" s="218"/>
      <c r="LLV2199" s="218"/>
      <c r="LLW2199" s="218"/>
      <c r="LLX2199" s="218"/>
      <c r="LLY2199" s="218"/>
      <c r="LLZ2199" s="218"/>
      <c r="LMA2199" s="218"/>
      <c r="LMB2199" s="218"/>
      <c r="LMC2199" s="218"/>
      <c r="LMD2199" s="218"/>
      <c r="LME2199" s="218"/>
      <c r="LMF2199" s="218"/>
      <c r="LMG2199" s="218"/>
      <c r="LMH2199" s="218"/>
      <c r="LMI2199" s="218"/>
      <c r="LMJ2199" s="218"/>
      <c r="LMK2199" s="218"/>
      <c r="LML2199" s="218"/>
      <c r="LMM2199" s="218"/>
      <c r="LMN2199" s="218"/>
      <c r="LMO2199" s="218"/>
      <c r="LMP2199" s="218"/>
      <c r="LMQ2199" s="218"/>
      <c r="LMR2199" s="218"/>
      <c r="LMS2199" s="218"/>
      <c r="LMT2199" s="218"/>
      <c r="LMU2199" s="218"/>
      <c r="LMV2199" s="218"/>
      <c r="LMW2199" s="218"/>
      <c r="LMX2199" s="218"/>
      <c r="LMY2199" s="218"/>
      <c r="LMZ2199" s="218"/>
      <c r="LNA2199" s="218"/>
      <c r="LNB2199" s="218"/>
      <c r="LNC2199" s="218"/>
      <c r="LND2199" s="218"/>
      <c r="LNE2199" s="218"/>
      <c r="LNF2199" s="218"/>
      <c r="LNG2199" s="218"/>
      <c r="LNH2199" s="218"/>
      <c r="LNI2199" s="218"/>
      <c r="LNJ2199" s="218"/>
      <c r="LNK2199" s="218"/>
      <c r="LNL2199" s="218"/>
      <c r="LNM2199" s="218"/>
      <c r="LNN2199" s="218"/>
      <c r="LNO2199" s="218"/>
      <c r="LNP2199" s="218"/>
      <c r="LNQ2199" s="218"/>
      <c r="LNR2199" s="218"/>
      <c r="LNS2199" s="218"/>
      <c r="LNT2199" s="218"/>
      <c r="LNU2199" s="218"/>
      <c r="LNV2199" s="218"/>
      <c r="LNW2199" s="218"/>
      <c r="LNX2199" s="218"/>
      <c r="LNY2199" s="218"/>
      <c r="LNZ2199" s="218"/>
      <c r="LOA2199" s="218"/>
      <c r="LOB2199" s="218"/>
      <c r="LOC2199" s="218"/>
      <c r="LOD2199" s="218"/>
      <c r="LOE2199" s="218"/>
      <c r="LOF2199" s="218"/>
      <c r="LOG2199" s="218"/>
      <c r="LOH2199" s="218"/>
      <c r="LOI2199" s="218"/>
      <c r="LOJ2199" s="218"/>
      <c r="LOK2199" s="218"/>
      <c r="LOL2199" s="218"/>
      <c r="LOM2199" s="218"/>
      <c r="LON2199" s="218"/>
      <c r="LOO2199" s="218"/>
      <c r="LOP2199" s="218"/>
      <c r="LOQ2199" s="218"/>
      <c r="LOR2199" s="218"/>
      <c r="LOS2199" s="218"/>
      <c r="LOT2199" s="218"/>
      <c r="LOU2199" s="218"/>
      <c r="LOV2199" s="218"/>
      <c r="LOW2199" s="218"/>
      <c r="LOX2199" s="218"/>
      <c r="LOY2199" s="218"/>
      <c r="LOZ2199" s="218"/>
      <c r="LPA2199" s="218"/>
      <c r="LPB2199" s="218"/>
      <c r="LPC2199" s="218"/>
      <c r="LPD2199" s="218"/>
      <c r="LPE2199" s="218"/>
      <c r="LPF2199" s="218"/>
      <c r="LPG2199" s="218"/>
      <c r="LPH2199" s="218"/>
      <c r="LPI2199" s="218"/>
      <c r="LPJ2199" s="218"/>
      <c r="LPK2199" s="218"/>
      <c r="LPL2199" s="218"/>
      <c r="LPM2199" s="218"/>
      <c r="LPN2199" s="218"/>
      <c r="LPO2199" s="218"/>
      <c r="LPP2199" s="218"/>
      <c r="LPQ2199" s="218"/>
      <c r="LPR2199" s="218"/>
      <c r="LPS2199" s="218"/>
      <c r="LPT2199" s="218"/>
      <c r="LPU2199" s="218"/>
      <c r="LPV2199" s="218"/>
      <c r="LPW2199" s="218"/>
      <c r="LPX2199" s="218"/>
      <c r="LPY2199" s="218"/>
      <c r="LPZ2199" s="218"/>
      <c r="LQA2199" s="218"/>
      <c r="LQB2199" s="218"/>
      <c r="LQC2199" s="218"/>
      <c r="LQD2199" s="218"/>
      <c r="LQE2199" s="218"/>
      <c r="LQF2199" s="218"/>
      <c r="LQG2199" s="218"/>
      <c r="LQH2199" s="218"/>
      <c r="LQI2199" s="218"/>
      <c r="LQJ2199" s="218"/>
      <c r="LQK2199" s="218"/>
      <c r="LQL2199" s="218"/>
      <c r="LQM2199" s="218"/>
      <c r="LQN2199" s="218"/>
      <c r="LQO2199" s="218"/>
      <c r="LQP2199" s="218"/>
      <c r="LQQ2199" s="218"/>
      <c r="LQR2199" s="218"/>
      <c r="LQS2199" s="218"/>
      <c r="LQT2199" s="218"/>
      <c r="LQU2199" s="218"/>
      <c r="LQV2199" s="218"/>
      <c r="LQW2199" s="218"/>
      <c r="LQX2199" s="218"/>
      <c r="LQY2199" s="218"/>
      <c r="LQZ2199" s="218"/>
      <c r="LRA2199" s="218"/>
      <c r="LRB2199" s="218"/>
      <c r="LRC2199" s="218"/>
      <c r="LRD2199" s="218"/>
      <c r="LRE2199" s="218"/>
      <c r="LRF2199" s="218"/>
      <c r="LRG2199" s="218"/>
      <c r="LRH2199" s="218"/>
      <c r="LRI2199" s="218"/>
      <c r="LRJ2199" s="218"/>
      <c r="LRK2199" s="218"/>
      <c r="LRL2199" s="218"/>
      <c r="LRM2199" s="218"/>
      <c r="LRN2199" s="218"/>
      <c r="LRO2199" s="218"/>
      <c r="LRP2199" s="218"/>
      <c r="LRQ2199" s="218"/>
      <c r="LRR2199" s="218"/>
      <c r="LRS2199" s="218"/>
      <c r="LRT2199" s="218"/>
      <c r="LRU2199" s="218"/>
      <c r="LRV2199" s="218"/>
      <c r="LRW2199" s="218"/>
      <c r="LRX2199" s="218"/>
      <c r="LRY2199" s="218"/>
      <c r="LRZ2199" s="218"/>
      <c r="LSA2199" s="218"/>
      <c r="LSB2199" s="218"/>
      <c r="LSC2199" s="218"/>
      <c r="LSD2199" s="218"/>
      <c r="LSE2199" s="218"/>
      <c r="LSF2199" s="218"/>
      <c r="LSG2199" s="218"/>
      <c r="LSH2199" s="218"/>
      <c r="LSI2199" s="218"/>
      <c r="LSJ2199" s="218"/>
      <c r="LSK2199" s="218"/>
      <c r="LSL2199" s="218"/>
      <c r="LSM2199" s="218"/>
      <c r="LSN2199" s="218"/>
      <c r="LSO2199" s="218"/>
      <c r="LSP2199" s="218"/>
      <c r="LSQ2199" s="218"/>
      <c r="LSR2199" s="218"/>
      <c r="LSS2199" s="218"/>
      <c r="LST2199" s="218"/>
      <c r="LSU2199" s="218"/>
      <c r="LSV2199" s="218"/>
      <c r="LSW2199" s="218"/>
      <c r="LSX2199" s="218"/>
      <c r="LSY2199" s="218"/>
      <c r="LSZ2199" s="218"/>
      <c r="LTA2199" s="218"/>
      <c r="LTB2199" s="218"/>
      <c r="LTC2199" s="218"/>
      <c r="LTD2199" s="218"/>
      <c r="LTE2199" s="218"/>
      <c r="LTF2199" s="218"/>
      <c r="LTG2199" s="218"/>
      <c r="LTH2199" s="218"/>
      <c r="LTI2199" s="218"/>
      <c r="LTJ2199" s="218"/>
      <c r="LTK2199" s="218"/>
      <c r="LTL2199" s="218"/>
      <c r="LTM2199" s="218"/>
      <c r="LTN2199" s="218"/>
      <c r="LTO2199" s="218"/>
      <c r="LTP2199" s="218"/>
      <c r="LTQ2199" s="218"/>
      <c r="LTR2199" s="218"/>
      <c r="LTS2199" s="218"/>
      <c r="LTT2199" s="218"/>
      <c r="LTU2199" s="218"/>
      <c r="LTV2199" s="218"/>
      <c r="LTW2199" s="218"/>
      <c r="LTX2199" s="218"/>
      <c r="LTY2199" s="218"/>
      <c r="LTZ2199" s="218"/>
      <c r="LUA2199" s="218"/>
      <c r="LUB2199" s="218"/>
      <c r="LUC2199" s="218"/>
      <c r="LUD2199" s="218"/>
      <c r="LUE2199" s="218"/>
      <c r="LUF2199" s="218"/>
      <c r="LUG2199" s="218"/>
      <c r="LUH2199" s="218"/>
      <c r="LUI2199" s="218"/>
      <c r="LUJ2199" s="218"/>
      <c r="LUK2199" s="218"/>
      <c r="LUL2199" s="218"/>
      <c r="LUM2199" s="218"/>
      <c r="LUN2199" s="218"/>
      <c r="LUO2199" s="218"/>
      <c r="LUP2199" s="218"/>
      <c r="LUQ2199" s="218"/>
      <c r="LUR2199" s="218"/>
      <c r="LUS2199" s="218"/>
      <c r="LUT2199" s="218"/>
      <c r="LUU2199" s="218"/>
      <c r="LUV2199" s="218"/>
      <c r="LUW2199" s="218"/>
      <c r="LUX2199" s="218"/>
      <c r="LUY2199" s="218"/>
      <c r="LUZ2199" s="218"/>
      <c r="LVA2199" s="218"/>
      <c r="LVB2199" s="218"/>
      <c r="LVC2199" s="218"/>
      <c r="LVD2199" s="218"/>
      <c r="LVE2199" s="218"/>
      <c r="LVF2199" s="218"/>
      <c r="LVG2199" s="218"/>
      <c r="LVH2199" s="218"/>
      <c r="LVI2199" s="218"/>
      <c r="LVJ2199" s="218"/>
      <c r="LVK2199" s="218"/>
      <c r="LVL2199" s="218"/>
      <c r="LVM2199" s="218"/>
      <c r="LVN2199" s="218"/>
      <c r="LVO2199" s="218"/>
      <c r="LVP2199" s="218"/>
      <c r="LVQ2199" s="218"/>
      <c r="LVR2199" s="218"/>
      <c r="LVS2199" s="218"/>
      <c r="LVT2199" s="218"/>
      <c r="LVU2199" s="218"/>
      <c r="LVV2199" s="218"/>
      <c r="LVW2199" s="218"/>
      <c r="LVX2199" s="218"/>
      <c r="LVY2199" s="218"/>
      <c r="LVZ2199" s="218"/>
      <c r="LWA2199" s="218"/>
      <c r="LWB2199" s="218"/>
      <c r="LWC2199" s="218"/>
      <c r="LWD2199" s="218"/>
      <c r="LWE2199" s="218"/>
      <c r="LWF2199" s="218"/>
      <c r="LWG2199" s="218"/>
      <c r="LWH2199" s="218"/>
      <c r="LWI2199" s="218"/>
      <c r="LWJ2199" s="218"/>
      <c r="LWK2199" s="218"/>
      <c r="LWL2199" s="218"/>
      <c r="LWM2199" s="218"/>
      <c r="LWN2199" s="218"/>
      <c r="LWO2199" s="218"/>
      <c r="LWP2199" s="218"/>
      <c r="LWQ2199" s="218"/>
      <c r="LWR2199" s="218"/>
      <c r="LWS2199" s="218"/>
      <c r="LWT2199" s="218"/>
      <c r="LWU2199" s="218"/>
      <c r="LWV2199" s="218"/>
      <c r="LWW2199" s="218"/>
      <c r="LWX2199" s="218"/>
      <c r="LWY2199" s="218"/>
      <c r="LWZ2199" s="218"/>
      <c r="LXA2199" s="218"/>
      <c r="LXB2199" s="218"/>
      <c r="LXC2199" s="218"/>
      <c r="LXD2199" s="218"/>
      <c r="LXE2199" s="218"/>
      <c r="LXF2199" s="218"/>
      <c r="LXG2199" s="218"/>
      <c r="LXH2199" s="218"/>
      <c r="LXI2199" s="218"/>
      <c r="LXJ2199" s="218"/>
      <c r="LXK2199" s="218"/>
      <c r="LXL2199" s="218"/>
      <c r="LXM2199" s="218"/>
      <c r="LXN2199" s="218"/>
      <c r="LXO2199" s="218"/>
      <c r="LXP2199" s="218"/>
      <c r="LXQ2199" s="218"/>
      <c r="LXR2199" s="218"/>
      <c r="LXS2199" s="218"/>
      <c r="LXT2199" s="218"/>
      <c r="LXU2199" s="218"/>
      <c r="LXV2199" s="218"/>
      <c r="LXW2199" s="218"/>
      <c r="LXX2199" s="218"/>
      <c r="LXY2199" s="218"/>
      <c r="LXZ2199" s="218"/>
      <c r="LYA2199" s="218"/>
      <c r="LYB2199" s="218"/>
      <c r="LYC2199" s="218"/>
      <c r="LYD2199" s="218"/>
      <c r="LYE2199" s="218"/>
      <c r="LYF2199" s="218"/>
      <c r="LYG2199" s="218"/>
      <c r="LYH2199" s="218"/>
      <c r="LYI2199" s="218"/>
      <c r="LYJ2199" s="218"/>
      <c r="LYK2199" s="218"/>
      <c r="LYL2199" s="218"/>
      <c r="LYM2199" s="218"/>
      <c r="LYN2199" s="218"/>
      <c r="LYO2199" s="218"/>
      <c r="LYP2199" s="218"/>
      <c r="LYQ2199" s="218"/>
      <c r="LYR2199" s="218"/>
      <c r="LYS2199" s="218"/>
      <c r="LYT2199" s="218"/>
      <c r="LYU2199" s="218"/>
      <c r="LYV2199" s="218"/>
      <c r="LYW2199" s="218"/>
      <c r="LYX2199" s="218"/>
      <c r="LYY2199" s="218"/>
      <c r="LYZ2199" s="218"/>
      <c r="LZA2199" s="218"/>
      <c r="LZB2199" s="218"/>
      <c r="LZC2199" s="218"/>
      <c r="LZD2199" s="218"/>
      <c r="LZE2199" s="218"/>
      <c r="LZF2199" s="218"/>
      <c r="LZG2199" s="218"/>
      <c r="LZH2199" s="218"/>
      <c r="LZI2199" s="218"/>
      <c r="LZJ2199" s="218"/>
      <c r="LZK2199" s="218"/>
      <c r="LZL2199" s="218"/>
      <c r="LZM2199" s="218"/>
      <c r="LZN2199" s="218"/>
      <c r="LZO2199" s="218"/>
      <c r="LZP2199" s="218"/>
      <c r="LZQ2199" s="218"/>
      <c r="LZR2199" s="218"/>
      <c r="LZS2199" s="218"/>
      <c r="LZT2199" s="218"/>
      <c r="LZU2199" s="218"/>
      <c r="LZV2199" s="218"/>
      <c r="LZW2199" s="218"/>
      <c r="LZX2199" s="218"/>
      <c r="LZY2199" s="218"/>
      <c r="LZZ2199" s="218"/>
      <c r="MAA2199" s="218"/>
      <c r="MAB2199" s="218"/>
      <c r="MAC2199" s="218"/>
      <c r="MAD2199" s="218"/>
      <c r="MAE2199" s="218"/>
      <c r="MAF2199" s="218"/>
      <c r="MAG2199" s="218"/>
      <c r="MAH2199" s="218"/>
      <c r="MAI2199" s="218"/>
      <c r="MAJ2199" s="218"/>
      <c r="MAK2199" s="218"/>
      <c r="MAL2199" s="218"/>
      <c r="MAM2199" s="218"/>
      <c r="MAN2199" s="218"/>
      <c r="MAO2199" s="218"/>
      <c r="MAP2199" s="218"/>
      <c r="MAQ2199" s="218"/>
      <c r="MAR2199" s="218"/>
      <c r="MAS2199" s="218"/>
      <c r="MAT2199" s="218"/>
      <c r="MAU2199" s="218"/>
      <c r="MAV2199" s="218"/>
      <c r="MAW2199" s="218"/>
      <c r="MAX2199" s="218"/>
      <c r="MAY2199" s="218"/>
      <c r="MAZ2199" s="218"/>
      <c r="MBA2199" s="218"/>
      <c r="MBB2199" s="218"/>
      <c r="MBC2199" s="218"/>
      <c r="MBD2199" s="218"/>
      <c r="MBE2199" s="218"/>
      <c r="MBF2199" s="218"/>
      <c r="MBG2199" s="218"/>
      <c r="MBH2199" s="218"/>
      <c r="MBI2199" s="218"/>
      <c r="MBJ2199" s="218"/>
      <c r="MBK2199" s="218"/>
      <c r="MBL2199" s="218"/>
      <c r="MBM2199" s="218"/>
      <c r="MBN2199" s="218"/>
      <c r="MBO2199" s="218"/>
      <c r="MBP2199" s="218"/>
      <c r="MBQ2199" s="218"/>
      <c r="MBR2199" s="218"/>
      <c r="MBS2199" s="218"/>
      <c r="MBT2199" s="218"/>
      <c r="MBU2199" s="218"/>
      <c r="MBV2199" s="218"/>
      <c r="MBW2199" s="218"/>
      <c r="MBX2199" s="218"/>
      <c r="MBY2199" s="218"/>
      <c r="MBZ2199" s="218"/>
      <c r="MCA2199" s="218"/>
      <c r="MCB2199" s="218"/>
      <c r="MCC2199" s="218"/>
      <c r="MCD2199" s="218"/>
      <c r="MCE2199" s="218"/>
      <c r="MCF2199" s="218"/>
      <c r="MCG2199" s="218"/>
      <c r="MCH2199" s="218"/>
      <c r="MCI2199" s="218"/>
      <c r="MCJ2199" s="218"/>
      <c r="MCK2199" s="218"/>
      <c r="MCL2199" s="218"/>
      <c r="MCM2199" s="218"/>
      <c r="MCN2199" s="218"/>
      <c r="MCO2199" s="218"/>
      <c r="MCP2199" s="218"/>
      <c r="MCQ2199" s="218"/>
      <c r="MCR2199" s="218"/>
      <c r="MCS2199" s="218"/>
      <c r="MCT2199" s="218"/>
      <c r="MCU2199" s="218"/>
      <c r="MCV2199" s="218"/>
      <c r="MCW2199" s="218"/>
      <c r="MCX2199" s="218"/>
      <c r="MCY2199" s="218"/>
      <c r="MCZ2199" s="218"/>
      <c r="MDA2199" s="218"/>
      <c r="MDB2199" s="218"/>
      <c r="MDC2199" s="218"/>
      <c r="MDD2199" s="218"/>
      <c r="MDE2199" s="218"/>
      <c r="MDF2199" s="218"/>
      <c r="MDG2199" s="218"/>
      <c r="MDH2199" s="218"/>
      <c r="MDI2199" s="218"/>
      <c r="MDJ2199" s="218"/>
      <c r="MDK2199" s="218"/>
      <c r="MDL2199" s="218"/>
      <c r="MDM2199" s="218"/>
      <c r="MDN2199" s="218"/>
      <c r="MDO2199" s="218"/>
      <c r="MDP2199" s="218"/>
      <c r="MDQ2199" s="218"/>
      <c r="MDR2199" s="218"/>
      <c r="MDS2199" s="218"/>
      <c r="MDT2199" s="218"/>
      <c r="MDU2199" s="218"/>
      <c r="MDV2199" s="218"/>
      <c r="MDW2199" s="218"/>
      <c r="MDX2199" s="218"/>
      <c r="MDY2199" s="218"/>
      <c r="MDZ2199" s="218"/>
      <c r="MEA2199" s="218"/>
      <c r="MEB2199" s="218"/>
      <c r="MEC2199" s="218"/>
      <c r="MED2199" s="218"/>
      <c r="MEE2199" s="218"/>
      <c r="MEF2199" s="218"/>
      <c r="MEG2199" s="218"/>
      <c r="MEH2199" s="218"/>
      <c r="MEI2199" s="218"/>
      <c r="MEJ2199" s="218"/>
      <c r="MEK2199" s="218"/>
      <c r="MEL2199" s="218"/>
      <c r="MEM2199" s="218"/>
      <c r="MEN2199" s="218"/>
      <c r="MEO2199" s="218"/>
      <c r="MEP2199" s="218"/>
      <c r="MEQ2199" s="218"/>
      <c r="MER2199" s="218"/>
      <c r="MES2199" s="218"/>
      <c r="MET2199" s="218"/>
      <c r="MEU2199" s="218"/>
      <c r="MEV2199" s="218"/>
      <c r="MEW2199" s="218"/>
      <c r="MEX2199" s="218"/>
      <c r="MEY2199" s="218"/>
      <c r="MEZ2199" s="218"/>
      <c r="MFA2199" s="218"/>
      <c r="MFB2199" s="218"/>
      <c r="MFC2199" s="218"/>
      <c r="MFD2199" s="218"/>
      <c r="MFE2199" s="218"/>
      <c r="MFF2199" s="218"/>
      <c r="MFG2199" s="218"/>
      <c r="MFH2199" s="218"/>
      <c r="MFI2199" s="218"/>
      <c r="MFJ2199" s="218"/>
      <c r="MFK2199" s="218"/>
      <c r="MFL2199" s="218"/>
      <c r="MFM2199" s="218"/>
      <c r="MFN2199" s="218"/>
      <c r="MFO2199" s="218"/>
      <c r="MFP2199" s="218"/>
      <c r="MFQ2199" s="218"/>
      <c r="MFR2199" s="218"/>
      <c r="MFS2199" s="218"/>
      <c r="MFT2199" s="218"/>
      <c r="MFU2199" s="218"/>
      <c r="MFV2199" s="218"/>
      <c r="MFW2199" s="218"/>
      <c r="MFX2199" s="218"/>
      <c r="MFY2199" s="218"/>
      <c r="MFZ2199" s="218"/>
      <c r="MGA2199" s="218"/>
      <c r="MGB2199" s="218"/>
      <c r="MGC2199" s="218"/>
      <c r="MGD2199" s="218"/>
      <c r="MGE2199" s="218"/>
      <c r="MGF2199" s="218"/>
      <c r="MGG2199" s="218"/>
      <c r="MGH2199" s="218"/>
      <c r="MGI2199" s="218"/>
      <c r="MGJ2199" s="218"/>
      <c r="MGK2199" s="218"/>
      <c r="MGL2199" s="218"/>
      <c r="MGM2199" s="218"/>
      <c r="MGN2199" s="218"/>
      <c r="MGO2199" s="218"/>
      <c r="MGP2199" s="218"/>
      <c r="MGQ2199" s="218"/>
      <c r="MGR2199" s="218"/>
      <c r="MGS2199" s="218"/>
      <c r="MGT2199" s="218"/>
      <c r="MGU2199" s="218"/>
      <c r="MGV2199" s="218"/>
      <c r="MGW2199" s="218"/>
      <c r="MGX2199" s="218"/>
      <c r="MGY2199" s="218"/>
      <c r="MGZ2199" s="218"/>
      <c r="MHA2199" s="218"/>
      <c r="MHB2199" s="218"/>
      <c r="MHC2199" s="218"/>
      <c r="MHD2199" s="218"/>
      <c r="MHE2199" s="218"/>
      <c r="MHF2199" s="218"/>
      <c r="MHG2199" s="218"/>
      <c r="MHH2199" s="218"/>
      <c r="MHI2199" s="218"/>
      <c r="MHJ2199" s="218"/>
      <c r="MHK2199" s="218"/>
      <c r="MHL2199" s="218"/>
      <c r="MHM2199" s="218"/>
      <c r="MHN2199" s="218"/>
      <c r="MHO2199" s="218"/>
      <c r="MHP2199" s="218"/>
      <c r="MHQ2199" s="218"/>
      <c r="MHR2199" s="218"/>
      <c r="MHS2199" s="218"/>
      <c r="MHT2199" s="218"/>
      <c r="MHU2199" s="218"/>
      <c r="MHV2199" s="218"/>
      <c r="MHW2199" s="218"/>
      <c r="MHX2199" s="218"/>
      <c r="MHY2199" s="218"/>
      <c r="MHZ2199" s="218"/>
      <c r="MIA2199" s="218"/>
      <c r="MIB2199" s="218"/>
      <c r="MIC2199" s="218"/>
      <c r="MID2199" s="218"/>
      <c r="MIE2199" s="218"/>
      <c r="MIF2199" s="218"/>
      <c r="MIG2199" s="218"/>
      <c r="MIH2199" s="218"/>
      <c r="MII2199" s="218"/>
      <c r="MIJ2199" s="218"/>
      <c r="MIK2199" s="218"/>
      <c r="MIL2199" s="218"/>
      <c r="MIM2199" s="218"/>
      <c r="MIN2199" s="218"/>
      <c r="MIO2199" s="218"/>
      <c r="MIP2199" s="218"/>
      <c r="MIQ2199" s="218"/>
      <c r="MIR2199" s="218"/>
      <c r="MIS2199" s="218"/>
      <c r="MIT2199" s="218"/>
      <c r="MIU2199" s="218"/>
      <c r="MIV2199" s="218"/>
      <c r="MIW2199" s="218"/>
      <c r="MIX2199" s="218"/>
      <c r="MIY2199" s="218"/>
      <c r="MIZ2199" s="218"/>
      <c r="MJA2199" s="218"/>
      <c r="MJB2199" s="218"/>
      <c r="MJC2199" s="218"/>
      <c r="MJD2199" s="218"/>
      <c r="MJE2199" s="218"/>
      <c r="MJF2199" s="218"/>
      <c r="MJG2199" s="218"/>
      <c r="MJH2199" s="218"/>
      <c r="MJI2199" s="218"/>
      <c r="MJJ2199" s="218"/>
      <c r="MJK2199" s="218"/>
      <c r="MJL2199" s="218"/>
      <c r="MJM2199" s="218"/>
      <c r="MJN2199" s="218"/>
      <c r="MJO2199" s="218"/>
      <c r="MJP2199" s="218"/>
      <c r="MJQ2199" s="218"/>
      <c r="MJR2199" s="218"/>
      <c r="MJS2199" s="218"/>
      <c r="MJT2199" s="218"/>
      <c r="MJU2199" s="218"/>
      <c r="MJV2199" s="218"/>
      <c r="MJW2199" s="218"/>
      <c r="MJX2199" s="218"/>
      <c r="MJY2199" s="218"/>
      <c r="MJZ2199" s="218"/>
      <c r="MKA2199" s="218"/>
      <c r="MKB2199" s="218"/>
      <c r="MKC2199" s="218"/>
      <c r="MKD2199" s="218"/>
      <c r="MKE2199" s="218"/>
      <c r="MKF2199" s="218"/>
      <c r="MKG2199" s="218"/>
      <c r="MKH2199" s="218"/>
      <c r="MKI2199" s="218"/>
      <c r="MKJ2199" s="218"/>
      <c r="MKK2199" s="218"/>
      <c r="MKL2199" s="218"/>
      <c r="MKM2199" s="218"/>
      <c r="MKN2199" s="218"/>
      <c r="MKO2199" s="218"/>
      <c r="MKP2199" s="218"/>
      <c r="MKQ2199" s="218"/>
      <c r="MKR2199" s="218"/>
      <c r="MKS2199" s="218"/>
      <c r="MKT2199" s="218"/>
      <c r="MKU2199" s="218"/>
      <c r="MKV2199" s="218"/>
      <c r="MKW2199" s="218"/>
      <c r="MKX2199" s="218"/>
      <c r="MKY2199" s="218"/>
      <c r="MKZ2199" s="218"/>
      <c r="MLA2199" s="218"/>
      <c r="MLB2199" s="218"/>
      <c r="MLC2199" s="218"/>
      <c r="MLD2199" s="218"/>
      <c r="MLE2199" s="218"/>
      <c r="MLF2199" s="218"/>
      <c r="MLG2199" s="218"/>
      <c r="MLH2199" s="218"/>
      <c r="MLI2199" s="218"/>
      <c r="MLJ2199" s="218"/>
      <c r="MLK2199" s="218"/>
      <c r="MLL2199" s="218"/>
      <c r="MLM2199" s="218"/>
      <c r="MLN2199" s="218"/>
      <c r="MLO2199" s="218"/>
      <c r="MLP2199" s="218"/>
      <c r="MLQ2199" s="218"/>
      <c r="MLR2199" s="218"/>
      <c r="MLS2199" s="218"/>
      <c r="MLT2199" s="218"/>
      <c r="MLU2199" s="218"/>
      <c r="MLV2199" s="218"/>
      <c r="MLW2199" s="218"/>
      <c r="MLX2199" s="218"/>
      <c r="MLY2199" s="218"/>
      <c r="MLZ2199" s="218"/>
      <c r="MMA2199" s="218"/>
      <c r="MMB2199" s="218"/>
      <c r="MMC2199" s="218"/>
      <c r="MMD2199" s="218"/>
      <c r="MME2199" s="218"/>
      <c r="MMF2199" s="218"/>
      <c r="MMG2199" s="218"/>
      <c r="MMH2199" s="218"/>
      <c r="MMI2199" s="218"/>
      <c r="MMJ2199" s="218"/>
      <c r="MMK2199" s="218"/>
      <c r="MML2199" s="218"/>
      <c r="MMM2199" s="218"/>
      <c r="MMN2199" s="218"/>
      <c r="MMO2199" s="218"/>
      <c r="MMP2199" s="218"/>
      <c r="MMQ2199" s="218"/>
      <c r="MMR2199" s="218"/>
      <c r="MMS2199" s="218"/>
      <c r="MMT2199" s="218"/>
      <c r="MMU2199" s="218"/>
      <c r="MMV2199" s="218"/>
      <c r="MMW2199" s="218"/>
      <c r="MMX2199" s="218"/>
      <c r="MMY2199" s="218"/>
      <c r="MMZ2199" s="218"/>
      <c r="MNA2199" s="218"/>
      <c r="MNB2199" s="218"/>
      <c r="MNC2199" s="218"/>
      <c r="MND2199" s="218"/>
      <c r="MNE2199" s="218"/>
      <c r="MNF2199" s="218"/>
      <c r="MNG2199" s="218"/>
      <c r="MNH2199" s="218"/>
      <c r="MNI2199" s="218"/>
      <c r="MNJ2199" s="218"/>
      <c r="MNK2199" s="218"/>
      <c r="MNL2199" s="218"/>
      <c r="MNM2199" s="218"/>
      <c r="MNN2199" s="218"/>
      <c r="MNO2199" s="218"/>
      <c r="MNP2199" s="218"/>
      <c r="MNQ2199" s="218"/>
      <c r="MNR2199" s="218"/>
      <c r="MNS2199" s="218"/>
      <c r="MNT2199" s="218"/>
      <c r="MNU2199" s="218"/>
      <c r="MNV2199" s="218"/>
      <c r="MNW2199" s="218"/>
      <c r="MNX2199" s="218"/>
      <c r="MNY2199" s="218"/>
      <c r="MNZ2199" s="218"/>
      <c r="MOA2199" s="218"/>
      <c r="MOB2199" s="218"/>
      <c r="MOC2199" s="218"/>
      <c r="MOD2199" s="218"/>
      <c r="MOE2199" s="218"/>
      <c r="MOF2199" s="218"/>
      <c r="MOG2199" s="218"/>
      <c r="MOH2199" s="218"/>
      <c r="MOI2199" s="218"/>
      <c r="MOJ2199" s="218"/>
      <c r="MOK2199" s="218"/>
      <c r="MOL2199" s="218"/>
      <c r="MOM2199" s="218"/>
      <c r="MON2199" s="218"/>
      <c r="MOO2199" s="218"/>
      <c r="MOP2199" s="218"/>
      <c r="MOQ2199" s="218"/>
      <c r="MOR2199" s="218"/>
      <c r="MOS2199" s="218"/>
      <c r="MOT2199" s="218"/>
      <c r="MOU2199" s="218"/>
      <c r="MOV2199" s="218"/>
      <c r="MOW2199" s="218"/>
      <c r="MOX2199" s="218"/>
      <c r="MOY2199" s="218"/>
      <c r="MOZ2199" s="218"/>
      <c r="MPA2199" s="218"/>
      <c r="MPB2199" s="218"/>
      <c r="MPC2199" s="218"/>
      <c r="MPD2199" s="218"/>
      <c r="MPE2199" s="218"/>
      <c r="MPF2199" s="218"/>
      <c r="MPG2199" s="218"/>
      <c r="MPH2199" s="218"/>
      <c r="MPI2199" s="218"/>
      <c r="MPJ2199" s="218"/>
      <c r="MPK2199" s="218"/>
      <c r="MPL2199" s="218"/>
      <c r="MPM2199" s="218"/>
      <c r="MPN2199" s="218"/>
      <c r="MPO2199" s="218"/>
      <c r="MPP2199" s="218"/>
      <c r="MPQ2199" s="218"/>
      <c r="MPR2199" s="218"/>
      <c r="MPS2199" s="218"/>
      <c r="MPT2199" s="218"/>
      <c r="MPU2199" s="218"/>
      <c r="MPV2199" s="218"/>
      <c r="MPW2199" s="218"/>
      <c r="MPX2199" s="218"/>
      <c r="MPY2199" s="218"/>
      <c r="MPZ2199" s="218"/>
      <c r="MQA2199" s="218"/>
      <c r="MQB2199" s="218"/>
      <c r="MQC2199" s="218"/>
      <c r="MQD2199" s="218"/>
      <c r="MQE2199" s="218"/>
      <c r="MQF2199" s="218"/>
      <c r="MQG2199" s="218"/>
      <c r="MQH2199" s="218"/>
      <c r="MQI2199" s="218"/>
      <c r="MQJ2199" s="218"/>
      <c r="MQK2199" s="218"/>
      <c r="MQL2199" s="218"/>
      <c r="MQM2199" s="218"/>
      <c r="MQN2199" s="218"/>
      <c r="MQO2199" s="218"/>
      <c r="MQP2199" s="218"/>
      <c r="MQQ2199" s="218"/>
      <c r="MQR2199" s="218"/>
      <c r="MQS2199" s="218"/>
      <c r="MQT2199" s="218"/>
      <c r="MQU2199" s="218"/>
      <c r="MQV2199" s="218"/>
      <c r="MQW2199" s="218"/>
      <c r="MQX2199" s="218"/>
      <c r="MQY2199" s="218"/>
      <c r="MQZ2199" s="218"/>
      <c r="MRA2199" s="218"/>
      <c r="MRB2199" s="218"/>
      <c r="MRC2199" s="218"/>
      <c r="MRD2199" s="218"/>
      <c r="MRE2199" s="218"/>
      <c r="MRF2199" s="218"/>
      <c r="MRG2199" s="218"/>
      <c r="MRH2199" s="218"/>
      <c r="MRI2199" s="218"/>
      <c r="MRJ2199" s="218"/>
      <c r="MRK2199" s="218"/>
      <c r="MRL2199" s="218"/>
      <c r="MRM2199" s="218"/>
      <c r="MRN2199" s="218"/>
      <c r="MRO2199" s="218"/>
      <c r="MRP2199" s="218"/>
      <c r="MRQ2199" s="218"/>
      <c r="MRR2199" s="218"/>
      <c r="MRS2199" s="218"/>
      <c r="MRT2199" s="218"/>
      <c r="MRU2199" s="218"/>
      <c r="MRV2199" s="218"/>
      <c r="MRW2199" s="218"/>
      <c r="MRX2199" s="218"/>
      <c r="MRY2199" s="218"/>
      <c r="MRZ2199" s="218"/>
      <c r="MSA2199" s="218"/>
      <c r="MSB2199" s="218"/>
      <c r="MSC2199" s="218"/>
      <c r="MSD2199" s="218"/>
      <c r="MSE2199" s="218"/>
      <c r="MSF2199" s="218"/>
      <c r="MSG2199" s="218"/>
      <c r="MSH2199" s="218"/>
      <c r="MSI2199" s="218"/>
      <c r="MSJ2199" s="218"/>
      <c r="MSK2199" s="218"/>
      <c r="MSL2199" s="218"/>
      <c r="MSM2199" s="218"/>
      <c r="MSN2199" s="218"/>
      <c r="MSO2199" s="218"/>
      <c r="MSP2199" s="218"/>
      <c r="MSQ2199" s="218"/>
      <c r="MSR2199" s="218"/>
      <c r="MSS2199" s="218"/>
      <c r="MST2199" s="218"/>
      <c r="MSU2199" s="218"/>
      <c r="MSV2199" s="218"/>
      <c r="MSW2199" s="218"/>
      <c r="MSX2199" s="218"/>
      <c r="MSY2199" s="218"/>
      <c r="MSZ2199" s="218"/>
      <c r="MTA2199" s="218"/>
      <c r="MTB2199" s="218"/>
      <c r="MTC2199" s="218"/>
      <c r="MTD2199" s="218"/>
      <c r="MTE2199" s="218"/>
      <c r="MTF2199" s="218"/>
      <c r="MTG2199" s="218"/>
      <c r="MTH2199" s="218"/>
      <c r="MTI2199" s="218"/>
      <c r="MTJ2199" s="218"/>
      <c r="MTK2199" s="218"/>
      <c r="MTL2199" s="218"/>
      <c r="MTM2199" s="218"/>
      <c r="MTN2199" s="218"/>
      <c r="MTO2199" s="218"/>
      <c r="MTP2199" s="218"/>
      <c r="MTQ2199" s="218"/>
      <c r="MTR2199" s="218"/>
      <c r="MTS2199" s="218"/>
      <c r="MTT2199" s="218"/>
      <c r="MTU2199" s="218"/>
      <c r="MTV2199" s="218"/>
      <c r="MTW2199" s="218"/>
      <c r="MTX2199" s="218"/>
      <c r="MTY2199" s="218"/>
      <c r="MTZ2199" s="218"/>
      <c r="MUA2199" s="218"/>
      <c r="MUB2199" s="218"/>
      <c r="MUC2199" s="218"/>
      <c r="MUD2199" s="218"/>
      <c r="MUE2199" s="218"/>
      <c r="MUF2199" s="218"/>
      <c r="MUG2199" s="218"/>
      <c r="MUH2199" s="218"/>
      <c r="MUI2199" s="218"/>
      <c r="MUJ2199" s="218"/>
      <c r="MUK2199" s="218"/>
      <c r="MUL2199" s="218"/>
      <c r="MUM2199" s="218"/>
      <c r="MUN2199" s="218"/>
      <c r="MUO2199" s="218"/>
      <c r="MUP2199" s="218"/>
      <c r="MUQ2199" s="218"/>
      <c r="MUR2199" s="218"/>
      <c r="MUS2199" s="218"/>
      <c r="MUT2199" s="218"/>
      <c r="MUU2199" s="218"/>
      <c r="MUV2199" s="218"/>
      <c r="MUW2199" s="218"/>
      <c r="MUX2199" s="218"/>
      <c r="MUY2199" s="218"/>
      <c r="MUZ2199" s="218"/>
      <c r="MVA2199" s="218"/>
      <c r="MVB2199" s="218"/>
      <c r="MVC2199" s="218"/>
      <c r="MVD2199" s="218"/>
      <c r="MVE2199" s="218"/>
      <c r="MVF2199" s="218"/>
      <c r="MVG2199" s="218"/>
      <c r="MVH2199" s="218"/>
      <c r="MVI2199" s="218"/>
      <c r="MVJ2199" s="218"/>
      <c r="MVK2199" s="218"/>
      <c r="MVL2199" s="218"/>
      <c r="MVM2199" s="218"/>
      <c r="MVN2199" s="218"/>
      <c r="MVO2199" s="218"/>
      <c r="MVP2199" s="218"/>
      <c r="MVQ2199" s="218"/>
      <c r="MVR2199" s="218"/>
      <c r="MVS2199" s="218"/>
      <c r="MVT2199" s="218"/>
      <c r="MVU2199" s="218"/>
      <c r="MVV2199" s="218"/>
      <c r="MVW2199" s="218"/>
      <c r="MVX2199" s="218"/>
      <c r="MVY2199" s="218"/>
      <c r="MVZ2199" s="218"/>
      <c r="MWA2199" s="218"/>
      <c r="MWB2199" s="218"/>
      <c r="MWC2199" s="218"/>
      <c r="MWD2199" s="218"/>
      <c r="MWE2199" s="218"/>
      <c r="MWF2199" s="218"/>
      <c r="MWG2199" s="218"/>
      <c r="MWH2199" s="218"/>
      <c r="MWI2199" s="218"/>
      <c r="MWJ2199" s="218"/>
      <c r="MWK2199" s="218"/>
      <c r="MWL2199" s="218"/>
      <c r="MWM2199" s="218"/>
      <c r="MWN2199" s="218"/>
      <c r="MWO2199" s="218"/>
      <c r="MWP2199" s="218"/>
      <c r="MWQ2199" s="218"/>
      <c r="MWR2199" s="218"/>
      <c r="MWS2199" s="218"/>
      <c r="MWT2199" s="218"/>
      <c r="MWU2199" s="218"/>
      <c r="MWV2199" s="218"/>
      <c r="MWW2199" s="218"/>
      <c r="MWX2199" s="218"/>
      <c r="MWY2199" s="218"/>
      <c r="MWZ2199" s="218"/>
      <c r="MXA2199" s="218"/>
      <c r="MXB2199" s="218"/>
      <c r="MXC2199" s="218"/>
      <c r="MXD2199" s="218"/>
      <c r="MXE2199" s="218"/>
      <c r="MXF2199" s="218"/>
      <c r="MXG2199" s="218"/>
      <c r="MXH2199" s="218"/>
      <c r="MXI2199" s="218"/>
      <c r="MXJ2199" s="218"/>
      <c r="MXK2199" s="218"/>
      <c r="MXL2199" s="218"/>
      <c r="MXM2199" s="218"/>
      <c r="MXN2199" s="218"/>
      <c r="MXO2199" s="218"/>
      <c r="MXP2199" s="218"/>
      <c r="MXQ2199" s="218"/>
      <c r="MXR2199" s="218"/>
      <c r="MXS2199" s="218"/>
      <c r="MXT2199" s="218"/>
      <c r="MXU2199" s="218"/>
      <c r="MXV2199" s="218"/>
      <c r="MXW2199" s="218"/>
      <c r="MXX2199" s="218"/>
      <c r="MXY2199" s="218"/>
      <c r="MXZ2199" s="218"/>
      <c r="MYA2199" s="218"/>
      <c r="MYB2199" s="218"/>
      <c r="MYC2199" s="218"/>
      <c r="MYD2199" s="218"/>
      <c r="MYE2199" s="218"/>
      <c r="MYF2199" s="218"/>
      <c r="MYG2199" s="218"/>
      <c r="MYH2199" s="218"/>
      <c r="MYI2199" s="218"/>
      <c r="MYJ2199" s="218"/>
      <c r="MYK2199" s="218"/>
      <c r="MYL2199" s="218"/>
      <c r="MYM2199" s="218"/>
      <c r="MYN2199" s="218"/>
      <c r="MYO2199" s="218"/>
      <c r="MYP2199" s="218"/>
      <c r="MYQ2199" s="218"/>
      <c r="MYR2199" s="218"/>
      <c r="MYS2199" s="218"/>
      <c r="MYT2199" s="218"/>
      <c r="MYU2199" s="218"/>
      <c r="MYV2199" s="218"/>
      <c r="MYW2199" s="218"/>
      <c r="MYX2199" s="218"/>
      <c r="MYY2199" s="218"/>
      <c r="MYZ2199" s="218"/>
      <c r="MZA2199" s="218"/>
      <c r="MZB2199" s="218"/>
      <c r="MZC2199" s="218"/>
      <c r="MZD2199" s="218"/>
      <c r="MZE2199" s="218"/>
      <c r="MZF2199" s="218"/>
      <c r="MZG2199" s="218"/>
      <c r="MZH2199" s="218"/>
      <c r="MZI2199" s="218"/>
      <c r="MZJ2199" s="218"/>
      <c r="MZK2199" s="218"/>
      <c r="MZL2199" s="218"/>
      <c r="MZM2199" s="218"/>
      <c r="MZN2199" s="218"/>
      <c r="MZO2199" s="218"/>
      <c r="MZP2199" s="218"/>
      <c r="MZQ2199" s="218"/>
      <c r="MZR2199" s="218"/>
      <c r="MZS2199" s="218"/>
      <c r="MZT2199" s="218"/>
      <c r="MZU2199" s="218"/>
      <c r="MZV2199" s="218"/>
      <c r="MZW2199" s="218"/>
      <c r="MZX2199" s="218"/>
      <c r="MZY2199" s="218"/>
      <c r="MZZ2199" s="218"/>
      <c r="NAA2199" s="218"/>
      <c r="NAB2199" s="218"/>
      <c r="NAC2199" s="218"/>
      <c r="NAD2199" s="218"/>
      <c r="NAE2199" s="218"/>
      <c r="NAF2199" s="218"/>
      <c r="NAG2199" s="218"/>
      <c r="NAH2199" s="218"/>
      <c r="NAI2199" s="218"/>
      <c r="NAJ2199" s="218"/>
      <c r="NAK2199" s="218"/>
      <c r="NAL2199" s="218"/>
      <c r="NAM2199" s="218"/>
      <c r="NAN2199" s="218"/>
      <c r="NAO2199" s="218"/>
      <c r="NAP2199" s="218"/>
      <c r="NAQ2199" s="218"/>
      <c r="NAR2199" s="218"/>
      <c r="NAS2199" s="218"/>
      <c r="NAT2199" s="218"/>
      <c r="NAU2199" s="218"/>
      <c r="NAV2199" s="218"/>
      <c r="NAW2199" s="218"/>
      <c r="NAX2199" s="218"/>
      <c r="NAY2199" s="218"/>
      <c r="NAZ2199" s="218"/>
      <c r="NBA2199" s="218"/>
      <c r="NBB2199" s="218"/>
      <c r="NBC2199" s="218"/>
      <c r="NBD2199" s="218"/>
      <c r="NBE2199" s="218"/>
      <c r="NBF2199" s="218"/>
      <c r="NBG2199" s="218"/>
      <c r="NBH2199" s="218"/>
      <c r="NBI2199" s="218"/>
      <c r="NBJ2199" s="218"/>
      <c r="NBK2199" s="218"/>
      <c r="NBL2199" s="218"/>
      <c r="NBM2199" s="218"/>
      <c r="NBN2199" s="218"/>
      <c r="NBO2199" s="218"/>
      <c r="NBP2199" s="218"/>
      <c r="NBQ2199" s="218"/>
      <c r="NBR2199" s="218"/>
      <c r="NBS2199" s="218"/>
      <c r="NBT2199" s="218"/>
      <c r="NBU2199" s="218"/>
      <c r="NBV2199" s="218"/>
      <c r="NBW2199" s="218"/>
      <c r="NBX2199" s="218"/>
      <c r="NBY2199" s="218"/>
      <c r="NBZ2199" s="218"/>
      <c r="NCA2199" s="218"/>
      <c r="NCB2199" s="218"/>
      <c r="NCC2199" s="218"/>
      <c r="NCD2199" s="218"/>
      <c r="NCE2199" s="218"/>
      <c r="NCF2199" s="218"/>
      <c r="NCG2199" s="218"/>
      <c r="NCH2199" s="218"/>
      <c r="NCI2199" s="218"/>
      <c r="NCJ2199" s="218"/>
      <c r="NCK2199" s="218"/>
      <c r="NCL2199" s="218"/>
      <c r="NCM2199" s="218"/>
      <c r="NCN2199" s="218"/>
      <c r="NCO2199" s="218"/>
      <c r="NCP2199" s="218"/>
      <c r="NCQ2199" s="218"/>
      <c r="NCR2199" s="218"/>
      <c r="NCS2199" s="218"/>
      <c r="NCT2199" s="218"/>
      <c r="NCU2199" s="218"/>
      <c r="NCV2199" s="218"/>
      <c r="NCW2199" s="218"/>
      <c r="NCX2199" s="218"/>
      <c r="NCY2199" s="218"/>
      <c r="NCZ2199" s="218"/>
      <c r="NDA2199" s="218"/>
      <c r="NDB2199" s="218"/>
      <c r="NDC2199" s="218"/>
      <c r="NDD2199" s="218"/>
      <c r="NDE2199" s="218"/>
      <c r="NDF2199" s="218"/>
      <c r="NDG2199" s="218"/>
      <c r="NDH2199" s="218"/>
      <c r="NDI2199" s="218"/>
      <c r="NDJ2199" s="218"/>
      <c r="NDK2199" s="218"/>
      <c r="NDL2199" s="218"/>
      <c r="NDM2199" s="218"/>
      <c r="NDN2199" s="218"/>
      <c r="NDO2199" s="218"/>
      <c r="NDP2199" s="218"/>
      <c r="NDQ2199" s="218"/>
      <c r="NDR2199" s="218"/>
      <c r="NDS2199" s="218"/>
      <c r="NDT2199" s="218"/>
      <c r="NDU2199" s="218"/>
      <c r="NDV2199" s="218"/>
      <c r="NDW2199" s="218"/>
      <c r="NDX2199" s="218"/>
      <c r="NDY2199" s="218"/>
      <c r="NDZ2199" s="218"/>
      <c r="NEA2199" s="218"/>
      <c r="NEB2199" s="218"/>
      <c r="NEC2199" s="218"/>
      <c r="NED2199" s="218"/>
      <c r="NEE2199" s="218"/>
      <c r="NEF2199" s="218"/>
      <c r="NEG2199" s="218"/>
      <c r="NEH2199" s="218"/>
      <c r="NEI2199" s="218"/>
      <c r="NEJ2199" s="218"/>
      <c r="NEK2199" s="218"/>
      <c r="NEL2199" s="218"/>
      <c r="NEM2199" s="218"/>
      <c r="NEN2199" s="218"/>
      <c r="NEO2199" s="218"/>
      <c r="NEP2199" s="218"/>
      <c r="NEQ2199" s="218"/>
      <c r="NER2199" s="218"/>
      <c r="NES2199" s="218"/>
      <c r="NET2199" s="218"/>
      <c r="NEU2199" s="218"/>
      <c r="NEV2199" s="218"/>
      <c r="NEW2199" s="218"/>
      <c r="NEX2199" s="218"/>
      <c r="NEY2199" s="218"/>
      <c r="NEZ2199" s="218"/>
      <c r="NFA2199" s="218"/>
      <c r="NFB2199" s="218"/>
      <c r="NFC2199" s="218"/>
      <c r="NFD2199" s="218"/>
      <c r="NFE2199" s="218"/>
      <c r="NFF2199" s="218"/>
      <c r="NFG2199" s="218"/>
      <c r="NFH2199" s="218"/>
      <c r="NFI2199" s="218"/>
      <c r="NFJ2199" s="218"/>
      <c r="NFK2199" s="218"/>
      <c r="NFL2199" s="218"/>
      <c r="NFM2199" s="218"/>
      <c r="NFN2199" s="218"/>
      <c r="NFO2199" s="218"/>
      <c r="NFP2199" s="218"/>
      <c r="NFQ2199" s="218"/>
      <c r="NFR2199" s="218"/>
      <c r="NFS2199" s="218"/>
      <c r="NFT2199" s="218"/>
      <c r="NFU2199" s="218"/>
      <c r="NFV2199" s="218"/>
      <c r="NFW2199" s="218"/>
      <c r="NFX2199" s="218"/>
      <c r="NFY2199" s="218"/>
      <c r="NFZ2199" s="218"/>
      <c r="NGA2199" s="218"/>
      <c r="NGB2199" s="218"/>
      <c r="NGC2199" s="218"/>
      <c r="NGD2199" s="218"/>
      <c r="NGE2199" s="218"/>
      <c r="NGF2199" s="218"/>
      <c r="NGG2199" s="218"/>
      <c r="NGH2199" s="218"/>
      <c r="NGI2199" s="218"/>
      <c r="NGJ2199" s="218"/>
      <c r="NGK2199" s="218"/>
      <c r="NGL2199" s="218"/>
      <c r="NGM2199" s="218"/>
      <c r="NGN2199" s="218"/>
      <c r="NGO2199" s="218"/>
      <c r="NGP2199" s="218"/>
      <c r="NGQ2199" s="218"/>
      <c r="NGR2199" s="218"/>
      <c r="NGS2199" s="218"/>
      <c r="NGT2199" s="218"/>
      <c r="NGU2199" s="218"/>
      <c r="NGV2199" s="218"/>
      <c r="NGW2199" s="218"/>
      <c r="NGX2199" s="218"/>
      <c r="NGY2199" s="218"/>
      <c r="NGZ2199" s="218"/>
      <c r="NHA2199" s="218"/>
      <c r="NHB2199" s="218"/>
      <c r="NHC2199" s="218"/>
      <c r="NHD2199" s="218"/>
      <c r="NHE2199" s="218"/>
      <c r="NHF2199" s="218"/>
      <c r="NHG2199" s="218"/>
      <c r="NHH2199" s="218"/>
      <c r="NHI2199" s="218"/>
      <c r="NHJ2199" s="218"/>
      <c r="NHK2199" s="218"/>
      <c r="NHL2199" s="218"/>
      <c r="NHM2199" s="218"/>
      <c r="NHN2199" s="218"/>
      <c r="NHO2199" s="218"/>
      <c r="NHP2199" s="218"/>
      <c r="NHQ2199" s="218"/>
      <c r="NHR2199" s="218"/>
      <c r="NHS2199" s="218"/>
      <c r="NHT2199" s="218"/>
      <c r="NHU2199" s="218"/>
      <c r="NHV2199" s="218"/>
      <c r="NHW2199" s="218"/>
      <c r="NHX2199" s="218"/>
      <c r="NHY2199" s="218"/>
      <c r="NHZ2199" s="218"/>
      <c r="NIA2199" s="218"/>
      <c r="NIB2199" s="218"/>
      <c r="NIC2199" s="218"/>
      <c r="NID2199" s="218"/>
      <c r="NIE2199" s="218"/>
      <c r="NIF2199" s="218"/>
      <c r="NIG2199" s="218"/>
      <c r="NIH2199" s="218"/>
      <c r="NII2199" s="218"/>
      <c r="NIJ2199" s="218"/>
      <c r="NIK2199" s="218"/>
      <c r="NIL2199" s="218"/>
      <c r="NIM2199" s="218"/>
      <c r="NIN2199" s="218"/>
      <c r="NIO2199" s="218"/>
      <c r="NIP2199" s="218"/>
      <c r="NIQ2199" s="218"/>
      <c r="NIR2199" s="218"/>
      <c r="NIS2199" s="218"/>
      <c r="NIT2199" s="218"/>
      <c r="NIU2199" s="218"/>
      <c r="NIV2199" s="218"/>
      <c r="NIW2199" s="218"/>
      <c r="NIX2199" s="218"/>
      <c r="NIY2199" s="218"/>
      <c r="NIZ2199" s="218"/>
      <c r="NJA2199" s="218"/>
      <c r="NJB2199" s="218"/>
      <c r="NJC2199" s="218"/>
      <c r="NJD2199" s="218"/>
      <c r="NJE2199" s="218"/>
      <c r="NJF2199" s="218"/>
      <c r="NJG2199" s="218"/>
      <c r="NJH2199" s="218"/>
      <c r="NJI2199" s="218"/>
      <c r="NJJ2199" s="218"/>
      <c r="NJK2199" s="218"/>
      <c r="NJL2199" s="218"/>
      <c r="NJM2199" s="218"/>
      <c r="NJN2199" s="218"/>
      <c r="NJO2199" s="218"/>
      <c r="NJP2199" s="218"/>
      <c r="NJQ2199" s="218"/>
      <c r="NJR2199" s="218"/>
      <c r="NJS2199" s="218"/>
      <c r="NJT2199" s="218"/>
      <c r="NJU2199" s="218"/>
      <c r="NJV2199" s="218"/>
      <c r="NJW2199" s="218"/>
      <c r="NJX2199" s="218"/>
      <c r="NJY2199" s="218"/>
      <c r="NJZ2199" s="218"/>
      <c r="NKA2199" s="218"/>
      <c r="NKB2199" s="218"/>
      <c r="NKC2199" s="218"/>
      <c r="NKD2199" s="218"/>
      <c r="NKE2199" s="218"/>
      <c r="NKF2199" s="218"/>
      <c r="NKG2199" s="218"/>
      <c r="NKH2199" s="218"/>
      <c r="NKI2199" s="218"/>
      <c r="NKJ2199" s="218"/>
      <c r="NKK2199" s="218"/>
      <c r="NKL2199" s="218"/>
      <c r="NKM2199" s="218"/>
      <c r="NKN2199" s="218"/>
      <c r="NKO2199" s="218"/>
      <c r="NKP2199" s="218"/>
      <c r="NKQ2199" s="218"/>
      <c r="NKR2199" s="218"/>
      <c r="NKS2199" s="218"/>
      <c r="NKT2199" s="218"/>
      <c r="NKU2199" s="218"/>
      <c r="NKV2199" s="218"/>
      <c r="NKW2199" s="218"/>
      <c r="NKX2199" s="218"/>
      <c r="NKY2199" s="218"/>
      <c r="NKZ2199" s="218"/>
      <c r="NLA2199" s="218"/>
      <c r="NLB2199" s="218"/>
      <c r="NLC2199" s="218"/>
      <c r="NLD2199" s="218"/>
      <c r="NLE2199" s="218"/>
      <c r="NLF2199" s="218"/>
      <c r="NLG2199" s="218"/>
      <c r="NLH2199" s="218"/>
      <c r="NLI2199" s="218"/>
      <c r="NLJ2199" s="218"/>
      <c r="NLK2199" s="218"/>
      <c r="NLL2199" s="218"/>
      <c r="NLM2199" s="218"/>
      <c r="NLN2199" s="218"/>
      <c r="NLO2199" s="218"/>
      <c r="NLP2199" s="218"/>
      <c r="NLQ2199" s="218"/>
      <c r="NLR2199" s="218"/>
      <c r="NLS2199" s="218"/>
      <c r="NLT2199" s="218"/>
      <c r="NLU2199" s="218"/>
      <c r="NLV2199" s="218"/>
      <c r="NLW2199" s="218"/>
      <c r="NLX2199" s="218"/>
      <c r="NLY2199" s="218"/>
      <c r="NLZ2199" s="218"/>
      <c r="NMA2199" s="218"/>
      <c r="NMB2199" s="218"/>
      <c r="NMC2199" s="218"/>
      <c r="NMD2199" s="218"/>
      <c r="NME2199" s="218"/>
      <c r="NMF2199" s="218"/>
      <c r="NMG2199" s="218"/>
      <c r="NMH2199" s="218"/>
      <c r="NMI2199" s="218"/>
      <c r="NMJ2199" s="218"/>
      <c r="NMK2199" s="218"/>
      <c r="NML2199" s="218"/>
      <c r="NMM2199" s="218"/>
      <c r="NMN2199" s="218"/>
      <c r="NMO2199" s="218"/>
      <c r="NMP2199" s="218"/>
      <c r="NMQ2199" s="218"/>
      <c r="NMR2199" s="218"/>
      <c r="NMS2199" s="218"/>
      <c r="NMT2199" s="218"/>
      <c r="NMU2199" s="218"/>
      <c r="NMV2199" s="218"/>
      <c r="NMW2199" s="218"/>
      <c r="NMX2199" s="218"/>
      <c r="NMY2199" s="218"/>
      <c r="NMZ2199" s="218"/>
      <c r="NNA2199" s="218"/>
      <c r="NNB2199" s="218"/>
      <c r="NNC2199" s="218"/>
      <c r="NND2199" s="218"/>
      <c r="NNE2199" s="218"/>
      <c r="NNF2199" s="218"/>
      <c r="NNG2199" s="218"/>
      <c r="NNH2199" s="218"/>
      <c r="NNI2199" s="218"/>
      <c r="NNJ2199" s="218"/>
      <c r="NNK2199" s="218"/>
      <c r="NNL2199" s="218"/>
      <c r="NNM2199" s="218"/>
      <c r="NNN2199" s="218"/>
      <c r="NNO2199" s="218"/>
      <c r="NNP2199" s="218"/>
      <c r="NNQ2199" s="218"/>
      <c r="NNR2199" s="218"/>
      <c r="NNS2199" s="218"/>
      <c r="NNT2199" s="218"/>
      <c r="NNU2199" s="218"/>
      <c r="NNV2199" s="218"/>
      <c r="NNW2199" s="218"/>
      <c r="NNX2199" s="218"/>
      <c r="NNY2199" s="218"/>
      <c r="NNZ2199" s="218"/>
      <c r="NOA2199" s="218"/>
      <c r="NOB2199" s="218"/>
      <c r="NOC2199" s="218"/>
      <c r="NOD2199" s="218"/>
      <c r="NOE2199" s="218"/>
      <c r="NOF2199" s="218"/>
      <c r="NOG2199" s="218"/>
      <c r="NOH2199" s="218"/>
      <c r="NOI2199" s="218"/>
      <c r="NOJ2199" s="218"/>
      <c r="NOK2199" s="218"/>
      <c r="NOL2199" s="218"/>
      <c r="NOM2199" s="218"/>
      <c r="NON2199" s="218"/>
      <c r="NOO2199" s="218"/>
      <c r="NOP2199" s="218"/>
      <c r="NOQ2199" s="218"/>
      <c r="NOR2199" s="218"/>
      <c r="NOS2199" s="218"/>
      <c r="NOT2199" s="218"/>
      <c r="NOU2199" s="218"/>
      <c r="NOV2199" s="218"/>
      <c r="NOW2199" s="218"/>
      <c r="NOX2199" s="218"/>
      <c r="NOY2199" s="218"/>
      <c r="NOZ2199" s="218"/>
      <c r="NPA2199" s="218"/>
      <c r="NPB2199" s="218"/>
      <c r="NPC2199" s="218"/>
      <c r="NPD2199" s="218"/>
      <c r="NPE2199" s="218"/>
      <c r="NPF2199" s="218"/>
      <c r="NPG2199" s="218"/>
      <c r="NPH2199" s="218"/>
      <c r="NPI2199" s="218"/>
      <c r="NPJ2199" s="218"/>
      <c r="NPK2199" s="218"/>
      <c r="NPL2199" s="218"/>
      <c r="NPM2199" s="218"/>
      <c r="NPN2199" s="218"/>
      <c r="NPO2199" s="218"/>
      <c r="NPP2199" s="218"/>
      <c r="NPQ2199" s="218"/>
      <c r="NPR2199" s="218"/>
      <c r="NPS2199" s="218"/>
      <c r="NPT2199" s="218"/>
      <c r="NPU2199" s="218"/>
      <c r="NPV2199" s="218"/>
      <c r="NPW2199" s="218"/>
      <c r="NPX2199" s="218"/>
      <c r="NPY2199" s="218"/>
      <c r="NPZ2199" s="218"/>
      <c r="NQA2199" s="218"/>
      <c r="NQB2199" s="218"/>
      <c r="NQC2199" s="218"/>
      <c r="NQD2199" s="218"/>
      <c r="NQE2199" s="218"/>
      <c r="NQF2199" s="218"/>
      <c r="NQG2199" s="218"/>
      <c r="NQH2199" s="218"/>
      <c r="NQI2199" s="218"/>
      <c r="NQJ2199" s="218"/>
      <c r="NQK2199" s="218"/>
      <c r="NQL2199" s="218"/>
      <c r="NQM2199" s="218"/>
      <c r="NQN2199" s="218"/>
      <c r="NQO2199" s="218"/>
      <c r="NQP2199" s="218"/>
      <c r="NQQ2199" s="218"/>
      <c r="NQR2199" s="218"/>
      <c r="NQS2199" s="218"/>
      <c r="NQT2199" s="218"/>
      <c r="NQU2199" s="218"/>
      <c r="NQV2199" s="218"/>
      <c r="NQW2199" s="218"/>
      <c r="NQX2199" s="218"/>
      <c r="NQY2199" s="218"/>
      <c r="NQZ2199" s="218"/>
      <c r="NRA2199" s="218"/>
      <c r="NRB2199" s="218"/>
      <c r="NRC2199" s="218"/>
      <c r="NRD2199" s="218"/>
      <c r="NRE2199" s="218"/>
      <c r="NRF2199" s="218"/>
      <c r="NRG2199" s="218"/>
      <c r="NRH2199" s="218"/>
      <c r="NRI2199" s="218"/>
      <c r="NRJ2199" s="218"/>
      <c r="NRK2199" s="218"/>
      <c r="NRL2199" s="218"/>
      <c r="NRM2199" s="218"/>
      <c r="NRN2199" s="218"/>
      <c r="NRO2199" s="218"/>
      <c r="NRP2199" s="218"/>
      <c r="NRQ2199" s="218"/>
      <c r="NRR2199" s="218"/>
      <c r="NRS2199" s="218"/>
      <c r="NRT2199" s="218"/>
      <c r="NRU2199" s="218"/>
      <c r="NRV2199" s="218"/>
      <c r="NRW2199" s="218"/>
      <c r="NRX2199" s="218"/>
      <c r="NRY2199" s="218"/>
      <c r="NRZ2199" s="218"/>
      <c r="NSA2199" s="218"/>
      <c r="NSB2199" s="218"/>
      <c r="NSC2199" s="218"/>
      <c r="NSD2199" s="218"/>
      <c r="NSE2199" s="218"/>
      <c r="NSF2199" s="218"/>
      <c r="NSG2199" s="218"/>
      <c r="NSH2199" s="218"/>
      <c r="NSI2199" s="218"/>
      <c r="NSJ2199" s="218"/>
      <c r="NSK2199" s="218"/>
      <c r="NSL2199" s="218"/>
      <c r="NSM2199" s="218"/>
      <c r="NSN2199" s="218"/>
      <c r="NSO2199" s="218"/>
      <c r="NSP2199" s="218"/>
      <c r="NSQ2199" s="218"/>
      <c r="NSR2199" s="218"/>
      <c r="NSS2199" s="218"/>
      <c r="NST2199" s="218"/>
      <c r="NSU2199" s="218"/>
      <c r="NSV2199" s="218"/>
      <c r="NSW2199" s="218"/>
      <c r="NSX2199" s="218"/>
      <c r="NSY2199" s="218"/>
      <c r="NSZ2199" s="218"/>
      <c r="NTA2199" s="218"/>
      <c r="NTB2199" s="218"/>
      <c r="NTC2199" s="218"/>
      <c r="NTD2199" s="218"/>
      <c r="NTE2199" s="218"/>
      <c r="NTF2199" s="218"/>
      <c r="NTG2199" s="218"/>
      <c r="NTH2199" s="218"/>
      <c r="NTI2199" s="218"/>
      <c r="NTJ2199" s="218"/>
      <c r="NTK2199" s="218"/>
      <c r="NTL2199" s="218"/>
      <c r="NTM2199" s="218"/>
      <c r="NTN2199" s="218"/>
      <c r="NTO2199" s="218"/>
      <c r="NTP2199" s="218"/>
      <c r="NTQ2199" s="218"/>
      <c r="NTR2199" s="218"/>
      <c r="NTS2199" s="218"/>
      <c r="NTT2199" s="218"/>
      <c r="NTU2199" s="218"/>
      <c r="NTV2199" s="218"/>
      <c r="NTW2199" s="218"/>
      <c r="NTX2199" s="218"/>
      <c r="NTY2199" s="218"/>
      <c r="NTZ2199" s="218"/>
      <c r="NUA2199" s="218"/>
      <c r="NUB2199" s="218"/>
      <c r="NUC2199" s="218"/>
      <c r="NUD2199" s="218"/>
      <c r="NUE2199" s="218"/>
      <c r="NUF2199" s="218"/>
      <c r="NUG2199" s="218"/>
      <c r="NUH2199" s="218"/>
      <c r="NUI2199" s="218"/>
      <c r="NUJ2199" s="218"/>
      <c r="NUK2199" s="218"/>
      <c r="NUL2199" s="218"/>
      <c r="NUM2199" s="218"/>
      <c r="NUN2199" s="218"/>
      <c r="NUO2199" s="218"/>
      <c r="NUP2199" s="218"/>
      <c r="NUQ2199" s="218"/>
      <c r="NUR2199" s="218"/>
      <c r="NUS2199" s="218"/>
      <c r="NUT2199" s="218"/>
      <c r="NUU2199" s="218"/>
      <c r="NUV2199" s="218"/>
      <c r="NUW2199" s="218"/>
      <c r="NUX2199" s="218"/>
      <c r="NUY2199" s="218"/>
      <c r="NUZ2199" s="218"/>
      <c r="NVA2199" s="218"/>
      <c r="NVB2199" s="218"/>
      <c r="NVC2199" s="218"/>
      <c r="NVD2199" s="218"/>
      <c r="NVE2199" s="218"/>
      <c r="NVF2199" s="218"/>
      <c r="NVG2199" s="218"/>
      <c r="NVH2199" s="218"/>
      <c r="NVI2199" s="218"/>
      <c r="NVJ2199" s="218"/>
      <c r="NVK2199" s="218"/>
      <c r="NVL2199" s="218"/>
      <c r="NVM2199" s="218"/>
      <c r="NVN2199" s="218"/>
      <c r="NVO2199" s="218"/>
      <c r="NVP2199" s="218"/>
      <c r="NVQ2199" s="218"/>
      <c r="NVR2199" s="218"/>
      <c r="NVS2199" s="218"/>
      <c r="NVT2199" s="218"/>
      <c r="NVU2199" s="218"/>
      <c r="NVV2199" s="218"/>
      <c r="NVW2199" s="218"/>
      <c r="NVX2199" s="218"/>
      <c r="NVY2199" s="218"/>
      <c r="NVZ2199" s="218"/>
      <c r="NWA2199" s="218"/>
      <c r="NWB2199" s="218"/>
      <c r="NWC2199" s="218"/>
      <c r="NWD2199" s="218"/>
      <c r="NWE2199" s="218"/>
      <c r="NWF2199" s="218"/>
      <c r="NWG2199" s="218"/>
      <c r="NWH2199" s="218"/>
      <c r="NWI2199" s="218"/>
      <c r="NWJ2199" s="218"/>
      <c r="NWK2199" s="218"/>
      <c r="NWL2199" s="218"/>
      <c r="NWM2199" s="218"/>
      <c r="NWN2199" s="218"/>
      <c r="NWO2199" s="218"/>
      <c r="NWP2199" s="218"/>
      <c r="NWQ2199" s="218"/>
      <c r="NWR2199" s="218"/>
      <c r="NWS2199" s="218"/>
      <c r="NWT2199" s="218"/>
      <c r="NWU2199" s="218"/>
      <c r="NWV2199" s="218"/>
      <c r="NWW2199" s="218"/>
      <c r="NWX2199" s="218"/>
      <c r="NWY2199" s="218"/>
      <c r="NWZ2199" s="218"/>
      <c r="NXA2199" s="218"/>
      <c r="NXB2199" s="218"/>
      <c r="NXC2199" s="218"/>
      <c r="NXD2199" s="218"/>
      <c r="NXE2199" s="218"/>
      <c r="NXF2199" s="218"/>
      <c r="NXG2199" s="218"/>
      <c r="NXH2199" s="218"/>
      <c r="NXI2199" s="218"/>
      <c r="NXJ2199" s="218"/>
      <c r="NXK2199" s="218"/>
      <c r="NXL2199" s="218"/>
      <c r="NXM2199" s="218"/>
      <c r="NXN2199" s="218"/>
      <c r="NXO2199" s="218"/>
      <c r="NXP2199" s="218"/>
      <c r="NXQ2199" s="218"/>
      <c r="NXR2199" s="218"/>
      <c r="NXS2199" s="218"/>
      <c r="NXT2199" s="218"/>
      <c r="NXU2199" s="218"/>
      <c r="NXV2199" s="218"/>
      <c r="NXW2199" s="218"/>
      <c r="NXX2199" s="218"/>
      <c r="NXY2199" s="218"/>
      <c r="NXZ2199" s="218"/>
      <c r="NYA2199" s="218"/>
      <c r="NYB2199" s="218"/>
      <c r="NYC2199" s="218"/>
      <c r="NYD2199" s="218"/>
      <c r="NYE2199" s="218"/>
      <c r="NYF2199" s="218"/>
      <c r="NYG2199" s="218"/>
      <c r="NYH2199" s="218"/>
      <c r="NYI2199" s="218"/>
      <c r="NYJ2199" s="218"/>
      <c r="NYK2199" s="218"/>
      <c r="NYL2199" s="218"/>
      <c r="NYM2199" s="218"/>
      <c r="NYN2199" s="218"/>
      <c r="NYO2199" s="218"/>
      <c r="NYP2199" s="218"/>
      <c r="NYQ2199" s="218"/>
      <c r="NYR2199" s="218"/>
      <c r="NYS2199" s="218"/>
      <c r="NYT2199" s="218"/>
      <c r="NYU2199" s="218"/>
      <c r="NYV2199" s="218"/>
      <c r="NYW2199" s="218"/>
      <c r="NYX2199" s="218"/>
      <c r="NYY2199" s="218"/>
      <c r="NYZ2199" s="218"/>
      <c r="NZA2199" s="218"/>
      <c r="NZB2199" s="218"/>
      <c r="NZC2199" s="218"/>
      <c r="NZD2199" s="218"/>
      <c r="NZE2199" s="218"/>
      <c r="NZF2199" s="218"/>
      <c r="NZG2199" s="218"/>
      <c r="NZH2199" s="218"/>
      <c r="NZI2199" s="218"/>
      <c r="NZJ2199" s="218"/>
      <c r="NZK2199" s="218"/>
      <c r="NZL2199" s="218"/>
      <c r="NZM2199" s="218"/>
      <c r="NZN2199" s="218"/>
      <c r="NZO2199" s="218"/>
      <c r="NZP2199" s="218"/>
      <c r="NZQ2199" s="218"/>
      <c r="NZR2199" s="218"/>
      <c r="NZS2199" s="218"/>
      <c r="NZT2199" s="218"/>
      <c r="NZU2199" s="218"/>
      <c r="NZV2199" s="218"/>
      <c r="NZW2199" s="218"/>
      <c r="NZX2199" s="218"/>
      <c r="NZY2199" s="218"/>
      <c r="NZZ2199" s="218"/>
      <c r="OAA2199" s="218"/>
      <c r="OAB2199" s="218"/>
      <c r="OAC2199" s="218"/>
      <c r="OAD2199" s="218"/>
      <c r="OAE2199" s="218"/>
      <c r="OAF2199" s="218"/>
      <c r="OAG2199" s="218"/>
      <c r="OAH2199" s="218"/>
      <c r="OAI2199" s="218"/>
      <c r="OAJ2199" s="218"/>
      <c r="OAK2199" s="218"/>
      <c r="OAL2199" s="218"/>
      <c r="OAM2199" s="218"/>
      <c r="OAN2199" s="218"/>
      <c r="OAO2199" s="218"/>
      <c r="OAP2199" s="218"/>
      <c r="OAQ2199" s="218"/>
      <c r="OAR2199" s="218"/>
      <c r="OAS2199" s="218"/>
      <c r="OAT2199" s="218"/>
      <c r="OAU2199" s="218"/>
      <c r="OAV2199" s="218"/>
      <c r="OAW2199" s="218"/>
      <c r="OAX2199" s="218"/>
      <c r="OAY2199" s="218"/>
      <c r="OAZ2199" s="218"/>
      <c r="OBA2199" s="218"/>
      <c r="OBB2199" s="218"/>
      <c r="OBC2199" s="218"/>
      <c r="OBD2199" s="218"/>
      <c r="OBE2199" s="218"/>
      <c r="OBF2199" s="218"/>
      <c r="OBG2199" s="218"/>
      <c r="OBH2199" s="218"/>
      <c r="OBI2199" s="218"/>
      <c r="OBJ2199" s="218"/>
      <c r="OBK2199" s="218"/>
      <c r="OBL2199" s="218"/>
      <c r="OBM2199" s="218"/>
      <c r="OBN2199" s="218"/>
      <c r="OBO2199" s="218"/>
      <c r="OBP2199" s="218"/>
      <c r="OBQ2199" s="218"/>
      <c r="OBR2199" s="218"/>
      <c r="OBS2199" s="218"/>
      <c r="OBT2199" s="218"/>
      <c r="OBU2199" s="218"/>
      <c r="OBV2199" s="218"/>
      <c r="OBW2199" s="218"/>
      <c r="OBX2199" s="218"/>
      <c r="OBY2199" s="218"/>
      <c r="OBZ2199" s="218"/>
      <c r="OCA2199" s="218"/>
      <c r="OCB2199" s="218"/>
      <c r="OCC2199" s="218"/>
      <c r="OCD2199" s="218"/>
      <c r="OCE2199" s="218"/>
      <c r="OCF2199" s="218"/>
      <c r="OCG2199" s="218"/>
      <c r="OCH2199" s="218"/>
      <c r="OCI2199" s="218"/>
      <c r="OCJ2199" s="218"/>
      <c r="OCK2199" s="218"/>
      <c r="OCL2199" s="218"/>
      <c r="OCM2199" s="218"/>
      <c r="OCN2199" s="218"/>
      <c r="OCO2199" s="218"/>
      <c r="OCP2199" s="218"/>
      <c r="OCQ2199" s="218"/>
      <c r="OCR2199" s="218"/>
      <c r="OCS2199" s="218"/>
      <c r="OCT2199" s="218"/>
      <c r="OCU2199" s="218"/>
      <c r="OCV2199" s="218"/>
      <c r="OCW2199" s="218"/>
      <c r="OCX2199" s="218"/>
      <c r="OCY2199" s="218"/>
      <c r="OCZ2199" s="218"/>
      <c r="ODA2199" s="218"/>
      <c r="ODB2199" s="218"/>
      <c r="ODC2199" s="218"/>
      <c r="ODD2199" s="218"/>
      <c r="ODE2199" s="218"/>
      <c r="ODF2199" s="218"/>
      <c r="ODG2199" s="218"/>
      <c r="ODH2199" s="218"/>
      <c r="ODI2199" s="218"/>
      <c r="ODJ2199" s="218"/>
      <c r="ODK2199" s="218"/>
      <c r="ODL2199" s="218"/>
      <c r="ODM2199" s="218"/>
      <c r="ODN2199" s="218"/>
      <c r="ODO2199" s="218"/>
      <c r="ODP2199" s="218"/>
      <c r="ODQ2199" s="218"/>
      <c r="ODR2199" s="218"/>
      <c r="ODS2199" s="218"/>
      <c r="ODT2199" s="218"/>
      <c r="ODU2199" s="218"/>
      <c r="ODV2199" s="218"/>
      <c r="ODW2199" s="218"/>
      <c r="ODX2199" s="218"/>
      <c r="ODY2199" s="218"/>
      <c r="ODZ2199" s="218"/>
      <c r="OEA2199" s="218"/>
      <c r="OEB2199" s="218"/>
      <c r="OEC2199" s="218"/>
      <c r="OED2199" s="218"/>
      <c r="OEE2199" s="218"/>
      <c r="OEF2199" s="218"/>
      <c r="OEG2199" s="218"/>
      <c r="OEH2199" s="218"/>
      <c r="OEI2199" s="218"/>
      <c r="OEJ2199" s="218"/>
      <c r="OEK2199" s="218"/>
      <c r="OEL2199" s="218"/>
      <c r="OEM2199" s="218"/>
      <c r="OEN2199" s="218"/>
      <c r="OEO2199" s="218"/>
      <c r="OEP2199" s="218"/>
      <c r="OEQ2199" s="218"/>
      <c r="OER2199" s="218"/>
      <c r="OES2199" s="218"/>
      <c r="OET2199" s="218"/>
      <c r="OEU2199" s="218"/>
      <c r="OEV2199" s="218"/>
      <c r="OEW2199" s="218"/>
      <c r="OEX2199" s="218"/>
      <c r="OEY2199" s="218"/>
      <c r="OEZ2199" s="218"/>
      <c r="OFA2199" s="218"/>
      <c r="OFB2199" s="218"/>
      <c r="OFC2199" s="218"/>
      <c r="OFD2199" s="218"/>
      <c r="OFE2199" s="218"/>
      <c r="OFF2199" s="218"/>
      <c r="OFG2199" s="218"/>
      <c r="OFH2199" s="218"/>
      <c r="OFI2199" s="218"/>
      <c r="OFJ2199" s="218"/>
      <c r="OFK2199" s="218"/>
      <c r="OFL2199" s="218"/>
      <c r="OFM2199" s="218"/>
      <c r="OFN2199" s="218"/>
      <c r="OFO2199" s="218"/>
      <c r="OFP2199" s="218"/>
      <c r="OFQ2199" s="218"/>
      <c r="OFR2199" s="218"/>
      <c r="OFS2199" s="218"/>
      <c r="OFT2199" s="218"/>
      <c r="OFU2199" s="218"/>
      <c r="OFV2199" s="218"/>
      <c r="OFW2199" s="218"/>
      <c r="OFX2199" s="218"/>
      <c r="OFY2199" s="218"/>
      <c r="OFZ2199" s="218"/>
      <c r="OGA2199" s="218"/>
      <c r="OGB2199" s="218"/>
      <c r="OGC2199" s="218"/>
      <c r="OGD2199" s="218"/>
      <c r="OGE2199" s="218"/>
      <c r="OGF2199" s="218"/>
      <c r="OGG2199" s="218"/>
      <c r="OGH2199" s="218"/>
      <c r="OGI2199" s="218"/>
      <c r="OGJ2199" s="218"/>
      <c r="OGK2199" s="218"/>
      <c r="OGL2199" s="218"/>
      <c r="OGM2199" s="218"/>
      <c r="OGN2199" s="218"/>
      <c r="OGO2199" s="218"/>
      <c r="OGP2199" s="218"/>
      <c r="OGQ2199" s="218"/>
      <c r="OGR2199" s="218"/>
      <c r="OGS2199" s="218"/>
      <c r="OGT2199" s="218"/>
      <c r="OGU2199" s="218"/>
      <c r="OGV2199" s="218"/>
      <c r="OGW2199" s="218"/>
      <c r="OGX2199" s="218"/>
      <c r="OGY2199" s="218"/>
      <c r="OGZ2199" s="218"/>
      <c r="OHA2199" s="218"/>
      <c r="OHB2199" s="218"/>
      <c r="OHC2199" s="218"/>
      <c r="OHD2199" s="218"/>
      <c r="OHE2199" s="218"/>
      <c r="OHF2199" s="218"/>
      <c r="OHG2199" s="218"/>
      <c r="OHH2199" s="218"/>
      <c r="OHI2199" s="218"/>
      <c r="OHJ2199" s="218"/>
      <c r="OHK2199" s="218"/>
      <c r="OHL2199" s="218"/>
      <c r="OHM2199" s="218"/>
      <c r="OHN2199" s="218"/>
      <c r="OHO2199" s="218"/>
      <c r="OHP2199" s="218"/>
      <c r="OHQ2199" s="218"/>
      <c r="OHR2199" s="218"/>
      <c r="OHS2199" s="218"/>
      <c r="OHT2199" s="218"/>
      <c r="OHU2199" s="218"/>
      <c r="OHV2199" s="218"/>
      <c r="OHW2199" s="218"/>
      <c r="OHX2199" s="218"/>
      <c r="OHY2199" s="218"/>
      <c r="OHZ2199" s="218"/>
      <c r="OIA2199" s="218"/>
      <c r="OIB2199" s="218"/>
      <c r="OIC2199" s="218"/>
      <c r="OID2199" s="218"/>
      <c r="OIE2199" s="218"/>
      <c r="OIF2199" s="218"/>
      <c r="OIG2199" s="218"/>
      <c r="OIH2199" s="218"/>
      <c r="OII2199" s="218"/>
      <c r="OIJ2199" s="218"/>
      <c r="OIK2199" s="218"/>
      <c r="OIL2199" s="218"/>
      <c r="OIM2199" s="218"/>
      <c r="OIN2199" s="218"/>
      <c r="OIO2199" s="218"/>
      <c r="OIP2199" s="218"/>
      <c r="OIQ2199" s="218"/>
      <c r="OIR2199" s="218"/>
      <c r="OIS2199" s="218"/>
      <c r="OIT2199" s="218"/>
      <c r="OIU2199" s="218"/>
      <c r="OIV2199" s="218"/>
      <c r="OIW2199" s="218"/>
      <c r="OIX2199" s="218"/>
      <c r="OIY2199" s="218"/>
      <c r="OIZ2199" s="218"/>
      <c r="OJA2199" s="218"/>
      <c r="OJB2199" s="218"/>
      <c r="OJC2199" s="218"/>
      <c r="OJD2199" s="218"/>
      <c r="OJE2199" s="218"/>
      <c r="OJF2199" s="218"/>
      <c r="OJG2199" s="218"/>
      <c r="OJH2199" s="218"/>
      <c r="OJI2199" s="218"/>
      <c r="OJJ2199" s="218"/>
      <c r="OJK2199" s="218"/>
      <c r="OJL2199" s="218"/>
      <c r="OJM2199" s="218"/>
      <c r="OJN2199" s="218"/>
      <c r="OJO2199" s="218"/>
      <c r="OJP2199" s="218"/>
      <c r="OJQ2199" s="218"/>
      <c r="OJR2199" s="218"/>
      <c r="OJS2199" s="218"/>
      <c r="OJT2199" s="218"/>
      <c r="OJU2199" s="218"/>
      <c r="OJV2199" s="218"/>
      <c r="OJW2199" s="218"/>
      <c r="OJX2199" s="218"/>
      <c r="OJY2199" s="218"/>
      <c r="OJZ2199" s="218"/>
      <c r="OKA2199" s="218"/>
      <c r="OKB2199" s="218"/>
      <c r="OKC2199" s="218"/>
      <c r="OKD2199" s="218"/>
      <c r="OKE2199" s="218"/>
      <c r="OKF2199" s="218"/>
      <c r="OKG2199" s="218"/>
      <c r="OKH2199" s="218"/>
      <c r="OKI2199" s="218"/>
      <c r="OKJ2199" s="218"/>
      <c r="OKK2199" s="218"/>
      <c r="OKL2199" s="218"/>
      <c r="OKM2199" s="218"/>
      <c r="OKN2199" s="218"/>
      <c r="OKO2199" s="218"/>
      <c r="OKP2199" s="218"/>
      <c r="OKQ2199" s="218"/>
      <c r="OKR2199" s="218"/>
      <c r="OKS2199" s="218"/>
      <c r="OKT2199" s="218"/>
      <c r="OKU2199" s="218"/>
      <c r="OKV2199" s="218"/>
      <c r="OKW2199" s="218"/>
      <c r="OKX2199" s="218"/>
      <c r="OKY2199" s="218"/>
      <c r="OKZ2199" s="218"/>
      <c r="OLA2199" s="218"/>
      <c r="OLB2199" s="218"/>
      <c r="OLC2199" s="218"/>
      <c r="OLD2199" s="218"/>
      <c r="OLE2199" s="218"/>
      <c r="OLF2199" s="218"/>
      <c r="OLG2199" s="218"/>
      <c r="OLH2199" s="218"/>
      <c r="OLI2199" s="218"/>
      <c r="OLJ2199" s="218"/>
      <c r="OLK2199" s="218"/>
      <c r="OLL2199" s="218"/>
      <c r="OLM2199" s="218"/>
      <c r="OLN2199" s="218"/>
      <c r="OLO2199" s="218"/>
      <c r="OLP2199" s="218"/>
      <c r="OLQ2199" s="218"/>
      <c r="OLR2199" s="218"/>
      <c r="OLS2199" s="218"/>
      <c r="OLT2199" s="218"/>
      <c r="OLU2199" s="218"/>
      <c r="OLV2199" s="218"/>
      <c r="OLW2199" s="218"/>
      <c r="OLX2199" s="218"/>
      <c r="OLY2199" s="218"/>
      <c r="OLZ2199" s="218"/>
      <c r="OMA2199" s="218"/>
      <c r="OMB2199" s="218"/>
      <c r="OMC2199" s="218"/>
      <c r="OMD2199" s="218"/>
      <c r="OME2199" s="218"/>
      <c r="OMF2199" s="218"/>
      <c r="OMG2199" s="218"/>
      <c r="OMH2199" s="218"/>
      <c r="OMI2199" s="218"/>
      <c r="OMJ2199" s="218"/>
      <c r="OMK2199" s="218"/>
      <c r="OML2199" s="218"/>
      <c r="OMM2199" s="218"/>
      <c r="OMN2199" s="218"/>
      <c r="OMO2199" s="218"/>
      <c r="OMP2199" s="218"/>
      <c r="OMQ2199" s="218"/>
      <c r="OMR2199" s="218"/>
      <c r="OMS2199" s="218"/>
      <c r="OMT2199" s="218"/>
      <c r="OMU2199" s="218"/>
      <c r="OMV2199" s="218"/>
      <c r="OMW2199" s="218"/>
      <c r="OMX2199" s="218"/>
      <c r="OMY2199" s="218"/>
      <c r="OMZ2199" s="218"/>
      <c r="ONA2199" s="218"/>
      <c r="ONB2199" s="218"/>
      <c r="ONC2199" s="218"/>
      <c r="OND2199" s="218"/>
      <c r="ONE2199" s="218"/>
      <c r="ONF2199" s="218"/>
      <c r="ONG2199" s="218"/>
      <c r="ONH2199" s="218"/>
      <c r="ONI2199" s="218"/>
      <c r="ONJ2199" s="218"/>
      <c r="ONK2199" s="218"/>
      <c r="ONL2199" s="218"/>
      <c r="ONM2199" s="218"/>
      <c r="ONN2199" s="218"/>
      <c r="ONO2199" s="218"/>
      <c r="ONP2199" s="218"/>
      <c r="ONQ2199" s="218"/>
      <c r="ONR2199" s="218"/>
      <c r="ONS2199" s="218"/>
      <c r="ONT2199" s="218"/>
      <c r="ONU2199" s="218"/>
      <c r="ONV2199" s="218"/>
      <c r="ONW2199" s="218"/>
      <c r="ONX2199" s="218"/>
      <c r="ONY2199" s="218"/>
      <c r="ONZ2199" s="218"/>
      <c r="OOA2199" s="218"/>
      <c r="OOB2199" s="218"/>
      <c r="OOC2199" s="218"/>
      <c r="OOD2199" s="218"/>
      <c r="OOE2199" s="218"/>
      <c r="OOF2199" s="218"/>
      <c r="OOG2199" s="218"/>
      <c r="OOH2199" s="218"/>
      <c r="OOI2199" s="218"/>
      <c r="OOJ2199" s="218"/>
      <c r="OOK2199" s="218"/>
      <c r="OOL2199" s="218"/>
      <c r="OOM2199" s="218"/>
      <c r="OON2199" s="218"/>
      <c r="OOO2199" s="218"/>
      <c r="OOP2199" s="218"/>
      <c r="OOQ2199" s="218"/>
      <c r="OOR2199" s="218"/>
      <c r="OOS2199" s="218"/>
      <c r="OOT2199" s="218"/>
      <c r="OOU2199" s="218"/>
      <c r="OOV2199" s="218"/>
      <c r="OOW2199" s="218"/>
      <c r="OOX2199" s="218"/>
      <c r="OOY2199" s="218"/>
      <c r="OOZ2199" s="218"/>
      <c r="OPA2199" s="218"/>
      <c r="OPB2199" s="218"/>
      <c r="OPC2199" s="218"/>
      <c r="OPD2199" s="218"/>
      <c r="OPE2199" s="218"/>
      <c r="OPF2199" s="218"/>
      <c r="OPG2199" s="218"/>
      <c r="OPH2199" s="218"/>
      <c r="OPI2199" s="218"/>
      <c r="OPJ2199" s="218"/>
      <c r="OPK2199" s="218"/>
      <c r="OPL2199" s="218"/>
      <c r="OPM2199" s="218"/>
      <c r="OPN2199" s="218"/>
      <c r="OPO2199" s="218"/>
      <c r="OPP2199" s="218"/>
      <c r="OPQ2199" s="218"/>
      <c r="OPR2199" s="218"/>
      <c r="OPS2199" s="218"/>
      <c r="OPT2199" s="218"/>
      <c r="OPU2199" s="218"/>
      <c r="OPV2199" s="218"/>
      <c r="OPW2199" s="218"/>
      <c r="OPX2199" s="218"/>
      <c r="OPY2199" s="218"/>
      <c r="OPZ2199" s="218"/>
      <c r="OQA2199" s="218"/>
      <c r="OQB2199" s="218"/>
      <c r="OQC2199" s="218"/>
      <c r="OQD2199" s="218"/>
      <c r="OQE2199" s="218"/>
      <c r="OQF2199" s="218"/>
      <c r="OQG2199" s="218"/>
      <c r="OQH2199" s="218"/>
      <c r="OQI2199" s="218"/>
      <c r="OQJ2199" s="218"/>
      <c r="OQK2199" s="218"/>
      <c r="OQL2199" s="218"/>
      <c r="OQM2199" s="218"/>
      <c r="OQN2199" s="218"/>
      <c r="OQO2199" s="218"/>
      <c r="OQP2199" s="218"/>
      <c r="OQQ2199" s="218"/>
      <c r="OQR2199" s="218"/>
      <c r="OQS2199" s="218"/>
      <c r="OQT2199" s="218"/>
      <c r="OQU2199" s="218"/>
      <c r="OQV2199" s="218"/>
      <c r="OQW2199" s="218"/>
      <c r="OQX2199" s="218"/>
      <c r="OQY2199" s="218"/>
      <c r="OQZ2199" s="218"/>
      <c r="ORA2199" s="218"/>
      <c r="ORB2199" s="218"/>
      <c r="ORC2199" s="218"/>
      <c r="ORD2199" s="218"/>
      <c r="ORE2199" s="218"/>
      <c r="ORF2199" s="218"/>
      <c r="ORG2199" s="218"/>
      <c r="ORH2199" s="218"/>
      <c r="ORI2199" s="218"/>
      <c r="ORJ2199" s="218"/>
      <c r="ORK2199" s="218"/>
      <c r="ORL2199" s="218"/>
      <c r="ORM2199" s="218"/>
      <c r="ORN2199" s="218"/>
      <c r="ORO2199" s="218"/>
      <c r="ORP2199" s="218"/>
      <c r="ORQ2199" s="218"/>
      <c r="ORR2199" s="218"/>
      <c r="ORS2199" s="218"/>
      <c r="ORT2199" s="218"/>
      <c r="ORU2199" s="218"/>
      <c r="ORV2199" s="218"/>
      <c r="ORW2199" s="218"/>
      <c r="ORX2199" s="218"/>
      <c r="ORY2199" s="218"/>
      <c r="ORZ2199" s="218"/>
      <c r="OSA2199" s="218"/>
      <c r="OSB2199" s="218"/>
      <c r="OSC2199" s="218"/>
      <c r="OSD2199" s="218"/>
      <c r="OSE2199" s="218"/>
      <c r="OSF2199" s="218"/>
      <c r="OSG2199" s="218"/>
      <c r="OSH2199" s="218"/>
      <c r="OSI2199" s="218"/>
      <c r="OSJ2199" s="218"/>
      <c r="OSK2199" s="218"/>
      <c r="OSL2199" s="218"/>
      <c r="OSM2199" s="218"/>
      <c r="OSN2199" s="218"/>
      <c r="OSO2199" s="218"/>
      <c r="OSP2199" s="218"/>
      <c r="OSQ2199" s="218"/>
      <c r="OSR2199" s="218"/>
      <c r="OSS2199" s="218"/>
      <c r="OST2199" s="218"/>
      <c r="OSU2199" s="218"/>
      <c r="OSV2199" s="218"/>
      <c r="OSW2199" s="218"/>
      <c r="OSX2199" s="218"/>
      <c r="OSY2199" s="218"/>
      <c r="OSZ2199" s="218"/>
      <c r="OTA2199" s="218"/>
      <c r="OTB2199" s="218"/>
      <c r="OTC2199" s="218"/>
      <c r="OTD2199" s="218"/>
      <c r="OTE2199" s="218"/>
      <c r="OTF2199" s="218"/>
      <c r="OTG2199" s="218"/>
      <c r="OTH2199" s="218"/>
      <c r="OTI2199" s="218"/>
      <c r="OTJ2199" s="218"/>
      <c r="OTK2199" s="218"/>
      <c r="OTL2199" s="218"/>
      <c r="OTM2199" s="218"/>
      <c r="OTN2199" s="218"/>
      <c r="OTO2199" s="218"/>
      <c r="OTP2199" s="218"/>
      <c r="OTQ2199" s="218"/>
      <c r="OTR2199" s="218"/>
      <c r="OTS2199" s="218"/>
      <c r="OTT2199" s="218"/>
      <c r="OTU2199" s="218"/>
      <c r="OTV2199" s="218"/>
      <c r="OTW2199" s="218"/>
      <c r="OTX2199" s="218"/>
      <c r="OTY2199" s="218"/>
      <c r="OTZ2199" s="218"/>
      <c r="OUA2199" s="218"/>
      <c r="OUB2199" s="218"/>
      <c r="OUC2199" s="218"/>
      <c r="OUD2199" s="218"/>
      <c r="OUE2199" s="218"/>
      <c r="OUF2199" s="218"/>
      <c r="OUG2199" s="218"/>
      <c r="OUH2199" s="218"/>
      <c r="OUI2199" s="218"/>
      <c r="OUJ2199" s="218"/>
      <c r="OUK2199" s="218"/>
      <c r="OUL2199" s="218"/>
      <c r="OUM2199" s="218"/>
      <c r="OUN2199" s="218"/>
      <c r="OUO2199" s="218"/>
      <c r="OUP2199" s="218"/>
      <c r="OUQ2199" s="218"/>
      <c r="OUR2199" s="218"/>
      <c r="OUS2199" s="218"/>
      <c r="OUT2199" s="218"/>
      <c r="OUU2199" s="218"/>
      <c r="OUV2199" s="218"/>
      <c r="OUW2199" s="218"/>
      <c r="OUX2199" s="218"/>
      <c r="OUY2199" s="218"/>
      <c r="OUZ2199" s="218"/>
      <c r="OVA2199" s="218"/>
      <c r="OVB2199" s="218"/>
      <c r="OVC2199" s="218"/>
      <c r="OVD2199" s="218"/>
      <c r="OVE2199" s="218"/>
      <c r="OVF2199" s="218"/>
      <c r="OVG2199" s="218"/>
      <c r="OVH2199" s="218"/>
      <c r="OVI2199" s="218"/>
      <c r="OVJ2199" s="218"/>
      <c r="OVK2199" s="218"/>
      <c r="OVL2199" s="218"/>
      <c r="OVM2199" s="218"/>
      <c r="OVN2199" s="218"/>
      <c r="OVO2199" s="218"/>
      <c r="OVP2199" s="218"/>
      <c r="OVQ2199" s="218"/>
      <c r="OVR2199" s="218"/>
      <c r="OVS2199" s="218"/>
      <c r="OVT2199" s="218"/>
      <c r="OVU2199" s="218"/>
      <c r="OVV2199" s="218"/>
      <c r="OVW2199" s="218"/>
      <c r="OVX2199" s="218"/>
      <c r="OVY2199" s="218"/>
      <c r="OVZ2199" s="218"/>
      <c r="OWA2199" s="218"/>
      <c r="OWB2199" s="218"/>
      <c r="OWC2199" s="218"/>
      <c r="OWD2199" s="218"/>
      <c r="OWE2199" s="218"/>
      <c r="OWF2199" s="218"/>
      <c r="OWG2199" s="218"/>
      <c r="OWH2199" s="218"/>
      <c r="OWI2199" s="218"/>
      <c r="OWJ2199" s="218"/>
      <c r="OWK2199" s="218"/>
      <c r="OWL2199" s="218"/>
      <c r="OWM2199" s="218"/>
      <c r="OWN2199" s="218"/>
      <c r="OWO2199" s="218"/>
      <c r="OWP2199" s="218"/>
      <c r="OWQ2199" s="218"/>
      <c r="OWR2199" s="218"/>
      <c r="OWS2199" s="218"/>
      <c r="OWT2199" s="218"/>
      <c r="OWU2199" s="218"/>
      <c r="OWV2199" s="218"/>
      <c r="OWW2199" s="218"/>
      <c r="OWX2199" s="218"/>
      <c r="OWY2199" s="218"/>
      <c r="OWZ2199" s="218"/>
      <c r="OXA2199" s="218"/>
      <c r="OXB2199" s="218"/>
      <c r="OXC2199" s="218"/>
      <c r="OXD2199" s="218"/>
      <c r="OXE2199" s="218"/>
      <c r="OXF2199" s="218"/>
      <c r="OXG2199" s="218"/>
      <c r="OXH2199" s="218"/>
      <c r="OXI2199" s="218"/>
      <c r="OXJ2199" s="218"/>
      <c r="OXK2199" s="218"/>
      <c r="OXL2199" s="218"/>
      <c r="OXM2199" s="218"/>
      <c r="OXN2199" s="218"/>
      <c r="OXO2199" s="218"/>
      <c r="OXP2199" s="218"/>
      <c r="OXQ2199" s="218"/>
      <c r="OXR2199" s="218"/>
      <c r="OXS2199" s="218"/>
      <c r="OXT2199" s="218"/>
      <c r="OXU2199" s="218"/>
      <c r="OXV2199" s="218"/>
      <c r="OXW2199" s="218"/>
      <c r="OXX2199" s="218"/>
      <c r="OXY2199" s="218"/>
      <c r="OXZ2199" s="218"/>
      <c r="OYA2199" s="218"/>
      <c r="OYB2199" s="218"/>
      <c r="OYC2199" s="218"/>
      <c r="OYD2199" s="218"/>
      <c r="OYE2199" s="218"/>
      <c r="OYF2199" s="218"/>
      <c r="OYG2199" s="218"/>
      <c r="OYH2199" s="218"/>
      <c r="OYI2199" s="218"/>
      <c r="OYJ2199" s="218"/>
      <c r="OYK2199" s="218"/>
      <c r="OYL2199" s="218"/>
      <c r="OYM2199" s="218"/>
      <c r="OYN2199" s="218"/>
      <c r="OYO2199" s="218"/>
      <c r="OYP2199" s="218"/>
      <c r="OYQ2199" s="218"/>
      <c r="OYR2199" s="218"/>
      <c r="OYS2199" s="218"/>
      <c r="OYT2199" s="218"/>
      <c r="OYU2199" s="218"/>
      <c r="OYV2199" s="218"/>
      <c r="OYW2199" s="218"/>
      <c r="OYX2199" s="218"/>
      <c r="OYY2199" s="218"/>
      <c r="OYZ2199" s="218"/>
      <c r="OZA2199" s="218"/>
      <c r="OZB2199" s="218"/>
      <c r="OZC2199" s="218"/>
      <c r="OZD2199" s="218"/>
      <c r="OZE2199" s="218"/>
      <c r="OZF2199" s="218"/>
      <c r="OZG2199" s="218"/>
      <c r="OZH2199" s="218"/>
      <c r="OZI2199" s="218"/>
      <c r="OZJ2199" s="218"/>
      <c r="OZK2199" s="218"/>
      <c r="OZL2199" s="218"/>
      <c r="OZM2199" s="218"/>
      <c r="OZN2199" s="218"/>
      <c r="OZO2199" s="218"/>
      <c r="OZP2199" s="218"/>
      <c r="OZQ2199" s="218"/>
      <c r="OZR2199" s="218"/>
      <c r="OZS2199" s="218"/>
      <c r="OZT2199" s="218"/>
      <c r="OZU2199" s="218"/>
      <c r="OZV2199" s="218"/>
      <c r="OZW2199" s="218"/>
      <c r="OZX2199" s="218"/>
      <c r="OZY2199" s="218"/>
      <c r="OZZ2199" s="218"/>
      <c r="PAA2199" s="218"/>
      <c r="PAB2199" s="218"/>
      <c r="PAC2199" s="218"/>
      <c r="PAD2199" s="218"/>
      <c r="PAE2199" s="218"/>
      <c r="PAF2199" s="218"/>
      <c r="PAG2199" s="218"/>
      <c r="PAH2199" s="218"/>
      <c r="PAI2199" s="218"/>
      <c r="PAJ2199" s="218"/>
      <c r="PAK2199" s="218"/>
      <c r="PAL2199" s="218"/>
      <c r="PAM2199" s="218"/>
      <c r="PAN2199" s="218"/>
      <c r="PAO2199" s="218"/>
      <c r="PAP2199" s="218"/>
      <c r="PAQ2199" s="218"/>
      <c r="PAR2199" s="218"/>
      <c r="PAS2199" s="218"/>
      <c r="PAT2199" s="218"/>
      <c r="PAU2199" s="218"/>
      <c r="PAV2199" s="218"/>
      <c r="PAW2199" s="218"/>
      <c r="PAX2199" s="218"/>
      <c r="PAY2199" s="218"/>
      <c r="PAZ2199" s="218"/>
      <c r="PBA2199" s="218"/>
      <c r="PBB2199" s="218"/>
      <c r="PBC2199" s="218"/>
      <c r="PBD2199" s="218"/>
      <c r="PBE2199" s="218"/>
      <c r="PBF2199" s="218"/>
      <c r="PBG2199" s="218"/>
      <c r="PBH2199" s="218"/>
      <c r="PBI2199" s="218"/>
      <c r="PBJ2199" s="218"/>
      <c r="PBK2199" s="218"/>
      <c r="PBL2199" s="218"/>
      <c r="PBM2199" s="218"/>
      <c r="PBN2199" s="218"/>
      <c r="PBO2199" s="218"/>
      <c r="PBP2199" s="218"/>
      <c r="PBQ2199" s="218"/>
      <c r="PBR2199" s="218"/>
      <c r="PBS2199" s="218"/>
      <c r="PBT2199" s="218"/>
      <c r="PBU2199" s="218"/>
      <c r="PBV2199" s="218"/>
      <c r="PBW2199" s="218"/>
      <c r="PBX2199" s="218"/>
      <c r="PBY2199" s="218"/>
      <c r="PBZ2199" s="218"/>
      <c r="PCA2199" s="218"/>
      <c r="PCB2199" s="218"/>
      <c r="PCC2199" s="218"/>
      <c r="PCD2199" s="218"/>
      <c r="PCE2199" s="218"/>
      <c r="PCF2199" s="218"/>
      <c r="PCG2199" s="218"/>
      <c r="PCH2199" s="218"/>
      <c r="PCI2199" s="218"/>
      <c r="PCJ2199" s="218"/>
      <c r="PCK2199" s="218"/>
      <c r="PCL2199" s="218"/>
      <c r="PCM2199" s="218"/>
      <c r="PCN2199" s="218"/>
      <c r="PCO2199" s="218"/>
      <c r="PCP2199" s="218"/>
      <c r="PCQ2199" s="218"/>
      <c r="PCR2199" s="218"/>
      <c r="PCS2199" s="218"/>
      <c r="PCT2199" s="218"/>
      <c r="PCU2199" s="218"/>
      <c r="PCV2199" s="218"/>
      <c r="PCW2199" s="218"/>
      <c r="PCX2199" s="218"/>
      <c r="PCY2199" s="218"/>
      <c r="PCZ2199" s="218"/>
      <c r="PDA2199" s="218"/>
      <c r="PDB2199" s="218"/>
      <c r="PDC2199" s="218"/>
      <c r="PDD2199" s="218"/>
      <c r="PDE2199" s="218"/>
      <c r="PDF2199" s="218"/>
      <c r="PDG2199" s="218"/>
      <c r="PDH2199" s="218"/>
      <c r="PDI2199" s="218"/>
      <c r="PDJ2199" s="218"/>
      <c r="PDK2199" s="218"/>
      <c r="PDL2199" s="218"/>
      <c r="PDM2199" s="218"/>
      <c r="PDN2199" s="218"/>
      <c r="PDO2199" s="218"/>
      <c r="PDP2199" s="218"/>
      <c r="PDQ2199" s="218"/>
      <c r="PDR2199" s="218"/>
      <c r="PDS2199" s="218"/>
      <c r="PDT2199" s="218"/>
      <c r="PDU2199" s="218"/>
      <c r="PDV2199" s="218"/>
      <c r="PDW2199" s="218"/>
      <c r="PDX2199" s="218"/>
      <c r="PDY2199" s="218"/>
      <c r="PDZ2199" s="218"/>
      <c r="PEA2199" s="218"/>
      <c r="PEB2199" s="218"/>
      <c r="PEC2199" s="218"/>
      <c r="PED2199" s="218"/>
      <c r="PEE2199" s="218"/>
      <c r="PEF2199" s="218"/>
      <c r="PEG2199" s="218"/>
      <c r="PEH2199" s="218"/>
      <c r="PEI2199" s="218"/>
      <c r="PEJ2199" s="218"/>
      <c r="PEK2199" s="218"/>
      <c r="PEL2199" s="218"/>
      <c r="PEM2199" s="218"/>
      <c r="PEN2199" s="218"/>
      <c r="PEO2199" s="218"/>
      <c r="PEP2199" s="218"/>
      <c r="PEQ2199" s="218"/>
      <c r="PER2199" s="218"/>
      <c r="PES2199" s="218"/>
      <c r="PET2199" s="218"/>
      <c r="PEU2199" s="218"/>
      <c r="PEV2199" s="218"/>
      <c r="PEW2199" s="218"/>
      <c r="PEX2199" s="218"/>
      <c r="PEY2199" s="218"/>
      <c r="PEZ2199" s="218"/>
      <c r="PFA2199" s="218"/>
      <c r="PFB2199" s="218"/>
      <c r="PFC2199" s="218"/>
      <c r="PFD2199" s="218"/>
      <c r="PFE2199" s="218"/>
      <c r="PFF2199" s="218"/>
      <c r="PFG2199" s="218"/>
      <c r="PFH2199" s="218"/>
      <c r="PFI2199" s="218"/>
      <c r="PFJ2199" s="218"/>
      <c r="PFK2199" s="218"/>
      <c r="PFL2199" s="218"/>
      <c r="PFM2199" s="218"/>
      <c r="PFN2199" s="218"/>
      <c r="PFO2199" s="218"/>
      <c r="PFP2199" s="218"/>
      <c r="PFQ2199" s="218"/>
      <c r="PFR2199" s="218"/>
      <c r="PFS2199" s="218"/>
      <c r="PFT2199" s="218"/>
      <c r="PFU2199" s="218"/>
      <c r="PFV2199" s="218"/>
      <c r="PFW2199" s="218"/>
      <c r="PFX2199" s="218"/>
      <c r="PFY2199" s="218"/>
      <c r="PFZ2199" s="218"/>
      <c r="PGA2199" s="218"/>
      <c r="PGB2199" s="218"/>
      <c r="PGC2199" s="218"/>
      <c r="PGD2199" s="218"/>
      <c r="PGE2199" s="218"/>
      <c r="PGF2199" s="218"/>
      <c r="PGG2199" s="218"/>
      <c r="PGH2199" s="218"/>
      <c r="PGI2199" s="218"/>
      <c r="PGJ2199" s="218"/>
      <c r="PGK2199" s="218"/>
      <c r="PGL2199" s="218"/>
      <c r="PGM2199" s="218"/>
      <c r="PGN2199" s="218"/>
      <c r="PGO2199" s="218"/>
      <c r="PGP2199" s="218"/>
      <c r="PGQ2199" s="218"/>
      <c r="PGR2199" s="218"/>
      <c r="PGS2199" s="218"/>
      <c r="PGT2199" s="218"/>
      <c r="PGU2199" s="218"/>
      <c r="PGV2199" s="218"/>
      <c r="PGW2199" s="218"/>
      <c r="PGX2199" s="218"/>
      <c r="PGY2199" s="218"/>
      <c r="PGZ2199" s="218"/>
      <c r="PHA2199" s="218"/>
      <c r="PHB2199" s="218"/>
      <c r="PHC2199" s="218"/>
      <c r="PHD2199" s="218"/>
      <c r="PHE2199" s="218"/>
      <c r="PHF2199" s="218"/>
      <c r="PHG2199" s="218"/>
      <c r="PHH2199" s="218"/>
      <c r="PHI2199" s="218"/>
      <c r="PHJ2199" s="218"/>
      <c r="PHK2199" s="218"/>
      <c r="PHL2199" s="218"/>
      <c r="PHM2199" s="218"/>
      <c r="PHN2199" s="218"/>
      <c r="PHO2199" s="218"/>
      <c r="PHP2199" s="218"/>
      <c r="PHQ2199" s="218"/>
      <c r="PHR2199" s="218"/>
      <c r="PHS2199" s="218"/>
      <c r="PHT2199" s="218"/>
      <c r="PHU2199" s="218"/>
      <c r="PHV2199" s="218"/>
      <c r="PHW2199" s="218"/>
      <c r="PHX2199" s="218"/>
      <c r="PHY2199" s="218"/>
      <c r="PHZ2199" s="218"/>
      <c r="PIA2199" s="218"/>
      <c r="PIB2199" s="218"/>
      <c r="PIC2199" s="218"/>
      <c r="PID2199" s="218"/>
      <c r="PIE2199" s="218"/>
      <c r="PIF2199" s="218"/>
      <c r="PIG2199" s="218"/>
      <c r="PIH2199" s="218"/>
      <c r="PII2199" s="218"/>
      <c r="PIJ2199" s="218"/>
      <c r="PIK2199" s="218"/>
      <c r="PIL2199" s="218"/>
      <c r="PIM2199" s="218"/>
      <c r="PIN2199" s="218"/>
      <c r="PIO2199" s="218"/>
      <c r="PIP2199" s="218"/>
      <c r="PIQ2199" s="218"/>
      <c r="PIR2199" s="218"/>
      <c r="PIS2199" s="218"/>
      <c r="PIT2199" s="218"/>
      <c r="PIU2199" s="218"/>
      <c r="PIV2199" s="218"/>
      <c r="PIW2199" s="218"/>
      <c r="PIX2199" s="218"/>
      <c r="PIY2199" s="218"/>
      <c r="PIZ2199" s="218"/>
      <c r="PJA2199" s="218"/>
      <c r="PJB2199" s="218"/>
      <c r="PJC2199" s="218"/>
      <c r="PJD2199" s="218"/>
      <c r="PJE2199" s="218"/>
      <c r="PJF2199" s="218"/>
      <c r="PJG2199" s="218"/>
      <c r="PJH2199" s="218"/>
      <c r="PJI2199" s="218"/>
      <c r="PJJ2199" s="218"/>
      <c r="PJK2199" s="218"/>
      <c r="PJL2199" s="218"/>
      <c r="PJM2199" s="218"/>
      <c r="PJN2199" s="218"/>
      <c r="PJO2199" s="218"/>
      <c r="PJP2199" s="218"/>
      <c r="PJQ2199" s="218"/>
      <c r="PJR2199" s="218"/>
      <c r="PJS2199" s="218"/>
      <c r="PJT2199" s="218"/>
      <c r="PJU2199" s="218"/>
      <c r="PJV2199" s="218"/>
      <c r="PJW2199" s="218"/>
      <c r="PJX2199" s="218"/>
      <c r="PJY2199" s="218"/>
      <c r="PJZ2199" s="218"/>
      <c r="PKA2199" s="218"/>
      <c r="PKB2199" s="218"/>
      <c r="PKC2199" s="218"/>
      <c r="PKD2199" s="218"/>
      <c r="PKE2199" s="218"/>
      <c r="PKF2199" s="218"/>
      <c r="PKG2199" s="218"/>
      <c r="PKH2199" s="218"/>
      <c r="PKI2199" s="218"/>
      <c r="PKJ2199" s="218"/>
      <c r="PKK2199" s="218"/>
      <c r="PKL2199" s="218"/>
      <c r="PKM2199" s="218"/>
      <c r="PKN2199" s="218"/>
      <c r="PKO2199" s="218"/>
      <c r="PKP2199" s="218"/>
      <c r="PKQ2199" s="218"/>
      <c r="PKR2199" s="218"/>
      <c r="PKS2199" s="218"/>
      <c r="PKT2199" s="218"/>
      <c r="PKU2199" s="218"/>
      <c r="PKV2199" s="218"/>
      <c r="PKW2199" s="218"/>
      <c r="PKX2199" s="218"/>
      <c r="PKY2199" s="218"/>
      <c r="PKZ2199" s="218"/>
      <c r="PLA2199" s="218"/>
      <c r="PLB2199" s="218"/>
      <c r="PLC2199" s="218"/>
      <c r="PLD2199" s="218"/>
      <c r="PLE2199" s="218"/>
      <c r="PLF2199" s="218"/>
      <c r="PLG2199" s="218"/>
      <c r="PLH2199" s="218"/>
      <c r="PLI2199" s="218"/>
      <c r="PLJ2199" s="218"/>
      <c r="PLK2199" s="218"/>
      <c r="PLL2199" s="218"/>
      <c r="PLM2199" s="218"/>
      <c r="PLN2199" s="218"/>
      <c r="PLO2199" s="218"/>
      <c r="PLP2199" s="218"/>
      <c r="PLQ2199" s="218"/>
      <c r="PLR2199" s="218"/>
      <c r="PLS2199" s="218"/>
      <c r="PLT2199" s="218"/>
      <c r="PLU2199" s="218"/>
      <c r="PLV2199" s="218"/>
      <c r="PLW2199" s="218"/>
      <c r="PLX2199" s="218"/>
      <c r="PLY2199" s="218"/>
      <c r="PLZ2199" s="218"/>
      <c r="PMA2199" s="218"/>
      <c r="PMB2199" s="218"/>
      <c r="PMC2199" s="218"/>
      <c r="PMD2199" s="218"/>
      <c r="PME2199" s="218"/>
      <c r="PMF2199" s="218"/>
      <c r="PMG2199" s="218"/>
      <c r="PMH2199" s="218"/>
      <c r="PMI2199" s="218"/>
      <c r="PMJ2199" s="218"/>
      <c r="PMK2199" s="218"/>
      <c r="PML2199" s="218"/>
      <c r="PMM2199" s="218"/>
      <c r="PMN2199" s="218"/>
      <c r="PMO2199" s="218"/>
      <c r="PMP2199" s="218"/>
      <c r="PMQ2199" s="218"/>
      <c r="PMR2199" s="218"/>
      <c r="PMS2199" s="218"/>
      <c r="PMT2199" s="218"/>
      <c r="PMU2199" s="218"/>
      <c r="PMV2199" s="218"/>
      <c r="PMW2199" s="218"/>
      <c r="PMX2199" s="218"/>
      <c r="PMY2199" s="218"/>
      <c r="PMZ2199" s="218"/>
      <c r="PNA2199" s="218"/>
      <c r="PNB2199" s="218"/>
      <c r="PNC2199" s="218"/>
      <c r="PND2199" s="218"/>
      <c r="PNE2199" s="218"/>
      <c r="PNF2199" s="218"/>
      <c r="PNG2199" s="218"/>
      <c r="PNH2199" s="218"/>
      <c r="PNI2199" s="218"/>
      <c r="PNJ2199" s="218"/>
      <c r="PNK2199" s="218"/>
      <c r="PNL2199" s="218"/>
      <c r="PNM2199" s="218"/>
      <c r="PNN2199" s="218"/>
      <c r="PNO2199" s="218"/>
      <c r="PNP2199" s="218"/>
      <c r="PNQ2199" s="218"/>
      <c r="PNR2199" s="218"/>
      <c r="PNS2199" s="218"/>
      <c r="PNT2199" s="218"/>
      <c r="PNU2199" s="218"/>
      <c r="PNV2199" s="218"/>
      <c r="PNW2199" s="218"/>
      <c r="PNX2199" s="218"/>
      <c r="PNY2199" s="218"/>
      <c r="PNZ2199" s="218"/>
      <c r="POA2199" s="218"/>
      <c r="POB2199" s="218"/>
      <c r="POC2199" s="218"/>
      <c r="POD2199" s="218"/>
      <c r="POE2199" s="218"/>
      <c r="POF2199" s="218"/>
      <c r="POG2199" s="218"/>
      <c r="POH2199" s="218"/>
      <c r="POI2199" s="218"/>
      <c r="POJ2199" s="218"/>
      <c r="POK2199" s="218"/>
      <c r="POL2199" s="218"/>
      <c r="POM2199" s="218"/>
      <c r="PON2199" s="218"/>
      <c r="POO2199" s="218"/>
      <c r="POP2199" s="218"/>
      <c r="POQ2199" s="218"/>
      <c r="POR2199" s="218"/>
      <c r="POS2199" s="218"/>
      <c r="POT2199" s="218"/>
      <c r="POU2199" s="218"/>
      <c r="POV2199" s="218"/>
      <c r="POW2199" s="218"/>
      <c r="POX2199" s="218"/>
      <c r="POY2199" s="218"/>
      <c r="POZ2199" s="218"/>
      <c r="PPA2199" s="218"/>
      <c r="PPB2199" s="218"/>
      <c r="PPC2199" s="218"/>
      <c r="PPD2199" s="218"/>
      <c r="PPE2199" s="218"/>
      <c r="PPF2199" s="218"/>
      <c r="PPG2199" s="218"/>
      <c r="PPH2199" s="218"/>
      <c r="PPI2199" s="218"/>
      <c r="PPJ2199" s="218"/>
      <c r="PPK2199" s="218"/>
      <c r="PPL2199" s="218"/>
      <c r="PPM2199" s="218"/>
      <c r="PPN2199" s="218"/>
      <c r="PPO2199" s="218"/>
      <c r="PPP2199" s="218"/>
      <c r="PPQ2199" s="218"/>
      <c r="PPR2199" s="218"/>
      <c r="PPS2199" s="218"/>
      <c r="PPT2199" s="218"/>
      <c r="PPU2199" s="218"/>
      <c r="PPV2199" s="218"/>
      <c r="PPW2199" s="218"/>
      <c r="PPX2199" s="218"/>
      <c r="PPY2199" s="218"/>
      <c r="PPZ2199" s="218"/>
      <c r="PQA2199" s="218"/>
      <c r="PQB2199" s="218"/>
      <c r="PQC2199" s="218"/>
      <c r="PQD2199" s="218"/>
      <c r="PQE2199" s="218"/>
      <c r="PQF2199" s="218"/>
      <c r="PQG2199" s="218"/>
      <c r="PQH2199" s="218"/>
      <c r="PQI2199" s="218"/>
      <c r="PQJ2199" s="218"/>
      <c r="PQK2199" s="218"/>
      <c r="PQL2199" s="218"/>
      <c r="PQM2199" s="218"/>
      <c r="PQN2199" s="218"/>
      <c r="PQO2199" s="218"/>
      <c r="PQP2199" s="218"/>
      <c r="PQQ2199" s="218"/>
      <c r="PQR2199" s="218"/>
      <c r="PQS2199" s="218"/>
      <c r="PQT2199" s="218"/>
      <c r="PQU2199" s="218"/>
      <c r="PQV2199" s="218"/>
      <c r="PQW2199" s="218"/>
      <c r="PQX2199" s="218"/>
      <c r="PQY2199" s="218"/>
      <c r="PQZ2199" s="218"/>
      <c r="PRA2199" s="218"/>
      <c r="PRB2199" s="218"/>
      <c r="PRC2199" s="218"/>
      <c r="PRD2199" s="218"/>
      <c r="PRE2199" s="218"/>
      <c r="PRF2199" s="218"/>
      <c r="PRG2199" s="218"/>
      <c r="PRH2199" s="218"/>
      <c r="PRI2199" s="218"/>
      <c r="PRJ2199" s="218"/>
      <c r="PRK2199" s="218"/>
      <c r="PRL2199" s="218"/>
      <c r="PRM2199" s="218"/>
      <c r="PRN2199" s="218"/>
      <c r="PRO2199" s="218"/>
      <c r="PRP2199" s="218"/>
      <c r="PRQ2199" s="218"/>
      <c r="PRR2199" s="218"/>
      <c r="PRS2199" s="218"/>
      <c r="PRT2199" s="218"/>
      <c r="PRU2199" s="218"/>
      <c r="PRV2199" s="218"/>
      <c r="PRW2199" s="218"/>
      <c r="PRX2199" s="218"/>
      <c r="PRY2199" s="218"/>
      <c r="PRZ2199" s="218"/>
      <c r="PSA2199" s="218"/>
      <c r="PSB2199" s="218"/>
      <c r="PSC2199" s="218"/>
      <c r="PSD2199" s="218"/>
      <c r="PSE2199" s="218"/>
      <c r="PSF2199" s="218"/>
      <c r="PSG2199" s="218"/>
      <c r="PSH2199" s="218"/>
      <c r="PSI2199" s="218"/>
      <c r="PSJ2199" s="218"/>
      <c r="PSK2199" s="218"/>
      <c r="PSL2199" s="218"/>
      <c r="PSM2199" s="218"/>
      <c r="PSN2199" s="218"/>
      <c r="PSO2199" s="218"/>
      <c r="PSP2199" s="218"/>
      <c r="PSQ2199" s="218"/>
      <c r="PSR2199" s="218"/>
      <c r="PSS2199" s="218"/>
      <c r="PST2199" s="218"/>
      <c r="PSU2199" s="218"/>
      <c r="PSV2199" s="218"/>
      <c r="PSW2199" s="218"/>
      <c r="PSX2199" s="218"/>
      <c r="PSY2199" s="218"/>
      <c r="PSZ2199" s="218"/>
      <c r="PTA2199" s="218"/>
      <c r="PTB2199" s="218"/>
      <c r="PTC2199" s="218"/>
      <c r="PTD2199" s="218"/>
      <c r="PTE2199" s="218"/>
      <c r="PTF2199" s="218"/>
      <c r="PTG2199" s="218"/>
      <c r="PTH2199" s="218"/>
      <c r="PTI2199" s="218"/>
      <c r="PTJ2199" s="218"/>
      <c r="PTK2199" s="218"/>
      <c r="PTL2199" s="218"/>
      <c r="PTM2199" s="218"/>
      <c r="PTN2199" s="218"/>
      <c r="PTO2199" s="218"/>
      <c r="PTP2199" s="218"/>
      <c r="PTQ2199" s="218"/>
      <c r="PTR2199" s="218"/>
      <c r="PTS2199" s="218"/>
      <c r="PTT2199" s="218"/>
      <c r="PTU2199" s="218"/>
      <c r="PTV2199" s="218"/>
      <c r="PTW2199" s="218"/>
      <c r="PTX2199" s="218"/>
      <c r="PTY2199" s="218"/>
      <c r="PTZ2199" s="218"/>
      <c r="PUA2199" s="218"/>
      <c r="PUB2199" s="218"/>
      <c r="PUC2199" s="218"/>
      <c r="PUD2199" s="218"/>
      <c r="PUE2199" s="218"/>
      <c r="PUF2199" s="218"/>
      <c r="PUG2199" s="218"/>
      <c r="PUH2199" s="218"/>
      <c r="PUI2199" s="218"/>
      <c r="PUJ2199" s="218"/>
      <c r="PUK2199" s="218"/>
      <c r="PUL2199" s="218"/>
      <c r="PUM2199" s="218"/>
      <c r="PUN2199" s="218"/>
      <c r="PUO2199" s="218"/>
      <c r="PUP2199" s="218"/>
      <c r="PUQ2199" s="218"/>
      <c r="PUR2199" s="218"/>
      <c r="PUS2199" s="218"/>
      <c r="PUT2199" s="218"/>
      <c r="PUU2199" s="218"/>
      <c r="PUV2199" s="218"/>
      <c r="PUW2199" s="218"/>
      <c r="PUX2199" s="218"/>
      <c r="PUY2199" s="218"/>
      <c r="PUZ2199" s="218"/>
      <c r="PVA2199" s="218"/>
      <c r="PVB2199" s="218"/>
      <c r="PVC2199" s="218"/>
      <c r="PVD2199" s="218"/>
      <c r="PVE2199" s="218"/>
      <c r="PVF2199" s="218"/>
      <c r="PVG2199" s="218"/>
      <c r="PVH2199" s="218"/>
      <c r="PVI2199" s="218"/>
      <c r="PVJ2199" s="218"/>
      <c r="PVK2199" s="218"/>
      <c r="PVL2199" s="218"/>
      <c r="PVM2199" s="218"/>
      <c r="PVN2199" s="218"/>
      <c r="PVO2199" s="218"/>
      <c r="PVP2199" s="218"/>
      <c r="PVQ2199" s="218"/>
      <c r="PVR2199" s="218"/>
      <c r="PVS2199" s="218"/>
      <c r="PVT2199" s="218"/>
      <c r="PVU2199" s="218"/>
      <c r="PVV2199" s="218"/>
      <c r="PVW2199" s="218"/>
      <c r="PVX2199" s="218"/>
      <c r="PVY2199" s="218"/>
      <c r="PVZ2199" s="218"/>
      <c r="PWA2199" s="218"/>
      <c r="PWB2199" s="218"/>
      <c r="PWC2199" s="218"/>
      <c r="PWD2199" s="218"/>
      <c r="PWE2199" s="218"/>
      <c r="PWF2199" s="218"/>
      <c r="PWG2199" s="218"/>
      <c r="PWH2199" s="218"/>
      <c r="PWI2199" s="218"/>
      <c r="PWJ2199" s="218"/>
      <c r="PWK2199" s="218"/>
      <c r="PWL2199" s="218"/>
      <c r="PWM2199" s="218"/>
      <c r="PWN2199" s="218"/>
      <c r="PWO2199" s="218"/>
      <c r="PWP2199" s="218"/>
      <c r="PWQ2199" s="218"/>
      <c r="PWR2199" s="218"/>
      <c r="PWS2199" s="218"/>
      <c r="PWT2199" s="218"/>
      <c r="PWU2199" s="218"/>
      <c r="PWV2199" s="218"/>
      <c r="PWW2199" s="218"/>
      <c r="PWX2199" s="218"/>
      <c r="PWY2199" s="218"/>
      <c r="PWZ2199" s="218"/>
      <c r="PXA2199" s="218"/>
      <c r="PXB2199" s="218"/>
      <c r="PXC2199" s="218"/>
      <c r="PXD2199" s="218"/>
      <c r="PXE2199" s="218"/>
      <c r="PXF2199" s="218"/>
      <c r="PXG2199" s="218"/>
      <c r="PXH2199" s="218"/>
      <c r="PXI2199" s="218"/>
      <c r="PXJ2199" s="218"/>
      <c r="PXK2199" s="218"/>
      <c r="PXL2199" s="218"/>
      <c r="PXM2199" s="218"/>
      <c r="PXN2199" s="218"/>
      <c r="PXO2199" s="218"/>
      <c r="PXP2199" s="218"/>
      <c r="PXQ2199" s="218"/>
      <c r="PXR2199" s="218"/>
      <c r="PXS2199" s="218"/>
      <c r="PXT2199" s="218"/>
      <c r="PXU2199" s="218"/>
      <c r="PXV2199" s="218"/>
      <c r="PXW2199" s="218"/>
      <c r="PXX2199" s="218"/>
      <c r="PXY2199" s="218"/>
      <c r="PXZ2199" s="218"/>
      <c r="PYA2199" s="218"/>
      <c r="PYB2199" s="218"/>
      <c r="PYC2199" s="218"/>
      <c r="PYD2199" s="218"/>
      <c r="PYE2199" s="218"/>
      <c r="PYF2199" s="218"/>
      <c r="PYG2199" s="218"/>
      <c r="PYH2199" s="218"/>
      <c r="PYI2199" s="218"/>
      <c r="PYJ2199" s="218"/>
      <c r="PYK2199" s="218"/>
      <c r="PYL2199" s="218"/>
      <c r="PYM2199" s="218"/>
      <c r="PYN2199" s="218"/>
      <c r="PYO2199" s="218"/>
      <c r="PYP2199" s="218"/>
      <c r="PYQ2199" s="218"/>
      <c r="PYR2199" s="218"/>
      <c r="PYS2199" s="218"/>
      <c r="PYT2199" s="218"/>
      <c r="PYU2199" s="218"/>
      <c r="PYV2199" s="218"/>
      <c r="PYW2199" s="218"/>
      <c r="PYX2199" s="218"/>
      <c r="PYY2199" s="218"/>
      <c r="PYZ2199" s="218"/>
      <c r="PZA2199" s="218"/>
      <c r="PZB2199" s="218"/>
      <c r="PZC2199" s="218"/>
      <c r="PZD2199" s="218"/>
      <c r="PZE2199" s="218"/>
      <c r="PZF2199" s="218"/>
      <c r="PZG2199" s="218"/>
      <c r="PZH2199" s="218"/>
      <c r="PZI2199" s="218"/>
      <c r="PZJ2199" s="218"/>
      <c r="PZK2199" s="218"/>
      <c r="PZL2199" s="218"/>
      <c r="PZM2199" s="218"/>
      <c r="PZN2199" s="218"/>
      <c r="PZO2199" s="218"/>
      <c r="PZP2199" s="218"/>
      <c r="PZQ2199" s="218"/>
      <c r="PZR2199" s="218"/>
      <c r="PZS2199" s="218"/>
      <c r="PZT2199" s="218"/>
      <c r="PZU2199" s="218"/>
      <c r="PZV2199" s="218"/>
      <c r="PZW2199" s="218"/>
      <c r="PZX2199" s="218"/>
      <c r="PZY2199" s="218"/>
      <c r="PZZ2199" s="218"/>
      <c r="QAA2199" s="218"/>
      <c r="QAB2199" s="218"/>
      <c r="QAC2199" s="218"/>
      <c r="QAD2199" s="218"/>
      <c r="QAE2199" s="218"/>
      <c r="QAF2199" s="218"/>
      <c r="QAG2199" s="218"/>
      <c r="QAH2199" s="218"/>
      <c r="QAI2199" s="218"/>
      <c r="QAJ2199" s="218"/>
      <c r="QAK2199" s="218"/>
      <c r="QAL2199" s="218"/>
      <c r="QAM2199" s="218"/>
      <c r="QAN2199" s="218"/>
      <c r="QAO2199" s="218"/>
      <c r="QAP2199" s="218"/>
      <c r="QAQ2199" s="218"/>
      <c r="QAR2199" s="218"/>
      <c r="QAS2199" s="218"/>
      <c r="QAT2199" s="218"/>
      <c r="QAU2199" s="218"/>
      <c r="QAV2199" s="218"/>
      <c r="QAW2199" s="218"/>
      <c r="QAX2199" s="218"/>
      <c r="QAY2199" s="218"/>
      <c r="QAZ2199" s="218"/>
      <c r="QBA2199" s="218"/>
      <c r="QBB2199" s="218"/>
      <c r="QBC2199" s="218"/>
      <c r="QBD2199" s="218"/>
      <c r="QBE2199" s="218"/>
      <c r="QBF2199" s="218"/>
      <c r="QBG2199" s="218"/>
      <c r="QBH2199" s="218"/>
      <c r="QBI2199" s="218"/>
      <c r="QBJ2199" s="218"/>
      <c r="QBK2199" s="218"/>
      <c r="QBL2199" s="218"/>
      <c r="QBM2199" s="218"/>
      <c r="QBN2199" s="218"/>
      <c r="QBO2199" s="218"/>
      <c r="QBP2199" s="218"/>
      <c r="QBQ2199" s="218"/>
      <c r="QBR2199" s="218"/>
      <c r="QBS2199" s="218"/>
      <c r="QBT2199" s="218"/>
      <c r="QBU2199" s="218"/>
      <c r="QBV2199" s="218"/>
      <c r="QBW2199" s="218"/>
      <c r="QBX2199" s="218"/>
      <c r="QBY2199" s="218"/>
      <c r="QBZ2199" s="218"/>
      <c r="QCA2199" s="218"/>
      <c r="QCB2199" s="218"/>
      <c r="QCC2199" s="218"/>
      <c r="QCD2199" s="218"/>
      <c r="QCE2199" s="218"/>
      <c r="QCF2199" s="218"/>
      <c r="QCG2199" s="218"/>
      <c r="QCH2199" s="218"/>
      <c r="QCI2199" s="218"/>
      <c r="QCJ2199" s="218"/>
      <c r="QCK2199" s="218"/>
      <c r="QCL2199" s="218"/>
      <c r="QCM2199" s="218"/>
      <c r="QCN2199" s="218"/>
      <c r="QCO2199" s="218"/>
      <c r="QCP2199" s="218"/>
      <c r="QCQ2199" s="218"/>
      <c r="QCR2199" s="218"/>
      <c r="QCS2199" s="218"/>
      <c r="QCT2199" s="218"/>
      <c r="QCU2199" s="218"/>
      <c r="QCV2199" s="218"/>
      <c r="QCW2199" s="218"/>
      <c r="QCX2199" s="218"/>
      <c r="QCY2199" s="218"/>
      <c r="QCZ2199" s="218"/>
      <c r="QDA2199" s="218"/>
      <c r="QDB2199" s="218"/>
      <c r="QDC2199" s="218"/>
      <c r="QDD2199" s="218"/>
      <c r="QDE2199" s="218"/>
      <c r="QDF2199" s="218"/>
      <c r="QDG2199" s="218"/>
      <c r="QDH2199" s="218"/>
      <c r="QDI2199" s="218"/>
      <c r="QDJ2199" s="218"/>
      <c r="QDK2199" s="218"/>
      <c r="QDL2199" s="218"/>
      <c r="QDM2199" s="218"/>
      <c r="QDN2199" s="218"/>
      <c r="QDO2199" s="218"/>
      <c r="QDP2199" s="218"/>
      <c r="QDQ2199" s="218"/>
      <c r="QDR2199" s="218"/>
      <c r="QDS2199" s="218"/>
      <c r="QDT2199" s="218"/>
      <c r="QDU2199" s="218"/>
      <c r="QDV2199" s="218"/>
      <c r="QDW2199" s="218"/>
      <c r="QDX2199" s="218"/>
      <c r="QDY2199" s="218"/>
      <c r="QDZ2199" s="218"/>
      <c r="QEA2199" s="218"/>
      <c r="QEB2199" s="218"/>
      <c r="QEC2199" s="218"/>
      <c r="QED2199" s="218"/>
      <c r="QEE2199" s="218"/>
      <c r="QEF2199" s="218"/>
      <c r="QEG2199" s="218"/>
      <c r="QEH2199" s="218"/>
      <c r="QEI2199" s="218"/>
      <c r="QEJ2199" s="218"/>
      <c r="QEK2199" s="218"/>
      <c r="QEL2199" s="218"/>
      <c r="QEM2199" s="218"/>
      <c r="QEN2199" s="218"/>
      <c r="QEO2199" s="218"/>
      <c r="QEP2199" s="218"/>
      <c r="QEQ2199" s="218"/>
      <c r="QER2199" s="218"/>
      <c r="QES2199" s="218"/>
      <c r="QET2199" s="218"/>
      <c r="QEU2199" s="218"/>
      <c r="QEV2199" s="218"/>
      <c r="QEW2199" s="218"/>
      <c r="QEX2199" s="218"/>
      <c r="QEY2199" s="218"/>
      <c r="QEZ2199" s="218"/>
      <c r="QFA2199" s="218"/>
      <c r="QFB2199" s="218"/>
      <c r="QFC2199" s="218"/>
      <c r="QFD2199" s="218"/>
      <c r="QFE2199" s="218"/>
      <c r="QFF2199" s="218"/>
      <c r="QFG2199" s="218"/>
      <c r="QFH2199" s="218"/>
      <c r="QFI2199" s="218"/>
      <c r="QFJ2199" s="218"/>
      <c r="QFK2199" s="218"/>
      <c r="QFL2199" s="218"/>
      <c r="QFM2199" s="218"/>
      <c r="QFN2199" s="218"/>
      <c r="QFO2199" s="218"/>
      <c r="QFP2199" s="218"/>
      <c r="QFQ2199" s="218"/>
      <c r="QFR2199" s="218"/>
      <c r="QFS2199" s="218"/>
      <c r="QFT2199" s="218"/>
      <c r="QFU2199" s="218"/>
      <c r="QFV2199" s="218"/>
      <c r="QFW2199" s="218"/>
      <c r="QFX2199" s="218"/>
      <c r="QFY2199" s="218"/>
      <c r="QFZ2199" s="218"/>
      <c r="QGA2199" s="218"/>
      <c r="QGB2199" s="218"/>
      <c r="QGC2199" s="218"/>
      <c r="QGD2199" s="218"/>
      <c r="QGE2199" s="218"/>
      <c r="QGF2199" s="218"/>
      <c r="QGG2199" s="218"/>
      <c r="QGH2199" s="218"/>
      <c r="QGI2199" s="218"/>
      <c r="QGJ2199" s="218"/>
      <c r="QGK2199" s="218"/>
      <c r="QGL2199" s="218"/>
      <c r="QGM2199" s="218"/>
      <c r="QGN2199" s="218"/>
      <c r="QGO2199" s="218"/>
      <c r="QGP2199" s="218"/>
      <c r="QGQ2199" s="218"/>
      <c r="QGR2199" s="218"/>
      <c r="QGS2199" s="218"/>
      <c r="QGT2199" s="218"/>
      <c r="QGU2199" s="218"/>
      <c r="QGV2199" s="218"/>
      <c r="QGW2199" s="218"/>
      <c r="QGX2199" s="218"/>
      <c r="QGY2199" s="218"/>
      <c r="QGZ2199" s="218"/>
      <c r="QHA2199" s="218"/>
      <c r="QHB2199" s="218"/>
      <c r="QHC2199" s="218"/>
      <c r="QHD2199" s="218"/>
      <c r="QHE2199" s="218"/>
      <c r="QHF2199" s="218"/>
      <c r="QHG2199" s="218"/>
      <c r="QHH2199" s="218"/>
      <c r="QHI2199" s="218"/>
      <c r="QHJ2199" s="218"/>
      <c r="QHK2199" s="218"/>
      <c r="QHL2199" s="218"/>
      <c r="QHM2199" s="218"/>
      <c r="QHN2199" s="218"/>
      <c r="QHO2199" s="218"/>
      <c r="QHP2199" s="218"/>
      <c r="QHQ2199" s="218"/>
      <c r="QHR2199" s="218"/>
      <c r="QHS2199" s="218"/>
      <c r="QHT2199" s="218"/>
      <c r="QHU2199" s="218"/>
      <c r="QHV2199" s="218"/>
      <c r="QHW2199" s="218"/>
      <c r="QHX2199" s="218"/>
      <c r="QHY2199" s="218"/>
      <c r="QHZ2199" s="218"/>
      <c r="QIA2199" s="218"/>
      <c r="QIB2199" s="218"/>
      <c r="QIC2199" s="218"/>
      <c r="QID2199" s="218"/>
      <c r="QIE2199" s="218"/>
      <c r="QIF2199" s="218"/>
      <c r="QIG2199" s="218"/>
      <c r="QIH2199" s="218"/>
      <c r="QII2199" s="218"/>
      <c r="QIJ2199" s="218"/>
      <c r="QIK2199" s="218"/>
      <c r="QIL2199" s="218"/>
      <c r="QIM2199" s="218"/>
      <c r="QIN2199" s="218"/>
      <c r="QIO2199" s="218"/>
      <c r="QIP2199" s="218"/>
      <c r="QIQ2199" s="218"/>
      <c r="QIR2199" s="218"/>
      <c r="QIS2199" s="218"/>
      <c r="QIT2199" s="218"/>
      <c r="QIU2199" s="218"/>
      <c r="QIV2199" s="218"/>
      <c r="QIW2199" s="218"/>
      <c r="QIX2199" s="218"/>
      <c r="QIY2199" s="218"/>
      <c r="QIZ2199" s="218"/>
      <c r="QJA2199" s="218"/>
      <c r="QJB2199" s="218"/>
      <c r="QJC2199" s="218"/>
      <c r="QJD2199" s="218"/>
      <c r="QJE2199" s="218"/>
      <c r="QJF2199" s="218"/>
      <c r="QJG2199" s="218"/>
      <c r="QJH2199" s="218"/>
      <c r="QJI2199" s="218"/>
      <c r="QJJ2199" s="218"/>
      <c r="QJK2199" s="218"/>
      <c r="QJL2199" s="218"/>
      <c r="QJM2199" s="218"/>
      <c r="QJN2199" s="218"/>
      <c r="QJO2199" s="218"/>
      <c r="QJP2199" s="218"/>
      <c r="QJQ2199" s="218"/>
      <c r="QJR2199" s="218"/>
      <c r="QJS2199" s="218"/>
      <c r="QJT2199" s="218"/>
      <c r="QJU2199" s="218"/>
      <c r="QJV2199" s="218"/>
      <c r="QJW2199" s="218"/>
      <c r="QJX2199" s="218"/>
      <c r="QJY2199" s="218"/>
      <c r="QJZ2199" s="218"/>
      <c r="QKA2199" s="218"/>
      <c r="QKB2199" s="218"/>
      <c r="QKC2199" s="218"/>
      <c r="QKD2199" s="218"/>
      <c r="QKE2199" s="218"/>
      <c r="QKF2199" s="218"/>
      <c r="QKG2199" s="218"/>
      <c r="QKH2199" s="218"/>
      <c r="QKI2199" s="218"/>
      <c r="QKJ2199" s="218"/>
      <c r="QKK2199" s="218"/>
      <c r="QKL2199" s="218"/>
      <c r="QKM2199" s="218"/>
      <c r="QKN2199" s="218"/>
      <c r="QKO2199" s="218"/>
      <c r="QKP2199" s="218"/>
      <c r="QKQ2199" s="218"/>
      <c r="QKR2199" s="218"/>
      <c r="QKS2199" s="218"/>
      <c r="QKT2199" s="218"/>
      <c r="QKU2199" s="218"/>
      <c r="QKV2199" s="218"/>
      <c r="QKW2199" s="218"/>
      <c r="QKX2199" s="218"/>
      <c r="QKY2199" s="218"/>
      <c r="QKZ2199" s="218"/>
      <c r="QLA2199" s="218"/>
      <c r="QLB2199" s="218"/>
      <c r="QLC2199" s="218"/>
      <c r="QLD2199" s="218"/>
      <c r="QLE2199" s="218"/>
      <c r="QLF2199" s="218"/>
      <c r="QLG2199" s="218"/>
      <c r="QLH2199" s="218"/>
      <c r="QLI2199" s="218"/>
      <c r="QLJ2199" s="218"/>
      <c r="QLK2199" s="218"/>
      <c r="QLL2199" s="218"/>
      <c r="QLM2199" s="218"/>
      <c r="QLN2199" s="218"/>
      <c r="QLO2199" s="218"/>
      <c r="QLP2199" s="218"/>
      <c r="QLQ2199" s="218"/>
      <c r="QLR2199" s="218"/>
      <c r="QLS2199" s="218"/>
      <c r="QLT2199" s="218"/>
      <c r="QLU2199" s="218"/>
      <c r="QLV2199" s="218"/>
      <c r="QLW2199" s="218"/>
      <c r="QLX2199" s="218"/>
      <c r="QLY2199" s="218"/>
      <c r="QLZ2199" s="218"/>
      <c r="QMA2199" s="218"/>
      <c r="QMB2199" s="218"/>
      <c r="QMC2199" s="218"/>
      <c r="QMD2199" s="218"/>
      <c r="QME2199" s="218"/>
      <c r="QMF2199" s="218"/>
      <c r="QMG2199" s="218"/>
      <c r="QMH2199" s="218"/>
      <c r="QMI2199" s="218"/>
      <c r="QMJ2199" s="218"/>
      <c r="QMK2199" s="218"/>
      <c r="QML2199" s="218"/>
      <c r="QMM2199" s="218"/>
      <c r="QMN2199" s="218"/>
      <c r="QMO2199" s="218"/>
      <c r="QMP2199" s="218"/>
      <c r="QMQ2199" s="218"/>
      <c r="QMR2199" s="218"/>
      <c r="QMS2199" s="218"/>
      <c r="QMT2199" s="218"/>
      <c r="QMU2199" s="218"/>
      <c r="QMV2199" s="218"/>
      <c r="QMW2199" s="218"/>
      <c r="QMX2199" s="218"/>
      <c r="QMY2199" s="218"/>
      <c r="QMZ2199" s="218"/>
      <c r="QNA2199" s="218"/>
      <c r="QNB2199" s="218"/>
      <c r="QNC2199" s="218"/>
      <c r="QND2199" s="218"/>
      <c r="QNE2199" s="218"/>
      <c r="QNF2199" s="218"/>
      <c r="QNG2199" s="218"/>
      <c r="QNH2199" s="218"/>
      <c r="QNI2199" s="218"/>
      <c r="QNJ2199" s="218"/>
      <c r="QNK2199" s="218"/>
      <c r="QNL2199" s="218"/>
      <c r="QNM2199" s="218"/>
      <c r="QNN2199" s="218"/>
      <c r="QNO2199" s="218"/>
      <c r="QNP2199" s="218"/>
      <c r="QNQ2199" s="218"/>
      <c r="QNR2199" s="218"/>
      <c r="QNS2199" s="218"/>
      <c r="QNT2199" s="218"/>
      <c r="QNU2199" s="218"/>
      <c r="QNV2199" s="218"/>
      <c r="QNW2199" s="218"/>
      <c r="QNX2199" s="218"/>
      <c r="QNY2199" s="218"/>
      <c r="QNZ2199" s="218"/>
      <c r="QOA2199" s="218"/>
      <c r="QOB2199" s="218"/>
      <c r="QOC2199" s="218"/>
      <c r="QOD2199" s="218"/>
      <c r="QOE2199" s="218"/>
      <c r="QOF2199" s="218"/>
      <c r="QOG2199" s="218"/>
      <c r="QOH2199" s="218"/>
      <c r="QOI2199" s="218"/>
      <c r="QOJ2199" s="218"/>
      <c r="QOK2199" s="218"/>
      <c r="QOL2199" s="218"/>
      <c r="QOM2199" s="218"/>
      <c r="QON2199" s="218"/>
      <c r="QOO2199" s="218"/>
      <c r="QOP2199" s="218"/>
      <c r="QOQ2199" s="218"/>
      <c r="QOR2199" s="218"/>
      <c r="QOS2199" s="218"/>
      <c r="QOT2199" s="218"/>
      <c r="QOU2199" s="218"/>
      <c r="QOV2199" s="218"/>
      <c r="QOW2199" s="218"/>
      <c r="QOX2199" s="218"/>
      <c r="QOY2199" s="218"/>
      <c r="QOZ2199" s="218"/>
      <c r="QPA2199" s="218"/>
      <c r="QPB2199" s="218"/>
      <c r="QPC2199" s="218"/>
      <c r="QPD2199" s="218"/>
      <c r="QPE2199" s="218"/>
      <c r="QPF2199" s="218"/>
      <c r="QPG2199" s="218"/>
      <c r="QPH2199" s="218"/>
      <c r="QPI2199" s="218"/>
      <c r="QPJ2199" s="218"/>
      <c r="QPK2199" s="218"/>
      <c r="QPL2199" s="218"/>
      <c r="QPM2199" s="218"/>
      <c r="QPN2199" s="218"/>
      <c r="QPO2199" s="218"/>
      <c r="QPP2199" s="218"/>
      <c r="QPQ2199" s="218"/>
      <c r="QPR2199" s="218"/>
      <c r="QPS2199" s="218"/>
      <c r="QPT2199" s="218"/>
      <c r="QPU2199" s="218"/>
      <c r="QPV2199" s="218"/>
      <c r="QPW2199" s="218"/>
      <c r="QPX2199" s="218"/>
      <c r="QPY2199" s="218"/>
      <c r="QPZ2199" s="218"/>
      <c r="QQA2199" s="218"/>
      <c r="QQB2199" s="218"/>
      <c r="QQC2199" s="218"/>
      <c r="QQD2199" s="218"/>
      <c r="QQE2199" s="218"/>
      <c r="QQF2199" s="218"/>
      <c r="QQG2199" s="218"/>
      <c r="QQH2199" s="218"/>
      <c r="QQI2199" s="218"/>
      <c r="QQJ2199" s="218"/>
      <c r="QQK2199" s="218"/>
      <c r="QQL2199" s="218"/>
      <c r="QQM2199" s="218"/>
      <c r="QQN2199" s="218"/>
      <c r="QQO2199" s="218"/>
      <c r="QQP2199" s="218"/>
      <c r="QQQ2199" s="218"/>
      <c r="QQR2199" s="218"/>
      <c r="QQS2199" s="218"/>
      <c r="QQT2199" s="218"/>
      <c r="QQU2199" s="218"/>
      <c r="QQV2199" s="218"/>
      <c r="QQW2199" s="218"/>
      <c r="QQX2199" s="218"/>
      <c r="QQY2199" s="218"/>
      <c r="QQZ2199" s="218"/>
      <c r="QRA2199" s="218"/>
      <c r="QRB2199" s="218"/>
      <c r="QRC2199" s="218"/>
      <c r="QRD2199" s="218"/>
      <c r="QRE2199" s="218"/>
      <c r="QRF2199" s="218"/>
      <c r="QRG2199" s="218"/>
      <c r="QRH2199" s="218"/>
      <c r="QRI2199" s="218"/>
      <c r="QRJ2199" s="218"/>
      <c r="QRK2199" s="218"/>
      <c r="QRL2199" s="218"/>
      <c r="QRM2199" s="218"/>
      <c r="QRN2199" s="218"/>
      <c r="QRO2199" s="218"/>
      <c r="QRP2199" s="218"/>
      <c r="QRQ2199" s="218"/>
      <c r="QRR2199" s="218"/>
      <c r="QRS2199" s="218"/>
      <c r="QRT2199" s="218"/>
      <c r="QRU2199" s="218"/>
      <c r="QRV2199" s="218"/>
      <c r="QRW2199" s="218"/>
      <c r="QRX2199" s="218"/>
      <c r="QRY2199" s="218"/>
      <c r="QRZ2199" s="218"/>
      <c r="QSA2199" s="218"/>
      <c r="QSB2199" s="218"/>
      <c r="QSC2199" s="218"/>
      <c r="QSD2199" s="218"/>
      <c r="QSE2199" s="218"/>
      <c r="QSF2199" s="218"/>
      <c r="QSG2199" s="218"/>
      <c r="QSH2199" s="218"/>
      <c r="QSI2199" s="218"/>
      <c r="QSJ2199" s="218"/>
      <c r="QSK2199" s="218"/>
      <c r="QSL2199" s="218"/>
      <c r="QSM2199" s="218"/>
      <c r="QSN2199" s="218"/>
      <c r="QSO2199" s="218"/>
      <c r="QSP2199" s="218"/>
      <c r="QSQ2199" s="218"/>
      <c r="QSR2199" s="218"/>
      <c r="QSS2199" s="218"/>
      <c r="QST2199" s="218"/>
      <c r="QSU2199" s="218"/>
      <c r="QSV2199" s="218"/>
      <c r="QSW2199" s="218"/>
      <c r="QSX2199" s="218"/>
      <c r="QSY2199" s="218"/>
      <c r="QSZ2199" s="218"/>
      <c r="QTA2199" s="218"/>
      <c r="QTB2199" s="218"/>
      <c r="QTC2199" s="218"/>
      <c r="QTD2199" s="218"/>
      <c r="QTE2199" s="218"/>
      <c r="QTF2199" s="218"/>
      <c r="QTG2199" s="218"/>
      <c r="QTH2199" s="218"/>
      <c r="QTI2199" s="218"/>
      <c r="QTJ2199" s="218"/>
      <c r="QTK2199" s="218"/>
      <c r="QTL2199" s="218"/>
      <c r="QTM2199" s="218"/>
      <c r="QTN2199" s="218"/>
      <c r="QTO2199" s="218"/>
      <c r="QTP2199" s="218"/>
      <c r="QTQ2199" s="218"/>
      <c r="QTR2199" s="218"/>
      <c r="QTS2199" s="218"/>
      <c r="QTT2199" s="218"/>
      <c r="QTU2199" s="218"/>
      <c r="QTV2199" s="218"/>
      <c r="QTW2199" s="218"/>
      <c r="QTX2199" s="218"/>
      <c r="QTY2199" s="218"/>
      <c r="QTZ2199" s="218"/>
      <c r="QUA2199" s="218"/>
      <c r="QUB2199" s="218"/>
      <c r="QUC2199" s="218"/>
      <c r="QUD2199" s="218"/>
      <c r="QUE2199" s="218"/>
      <c r="QUF2199" s="218"/>
      <c r="QUG2199" s="218"/>
      <c r="QUH2199" s="218"/>
      <c r="QUI2199" s="218"/>
      <c r="QUJ2199" s="218"/>
      <c r="QUK2199" s="218"/>
      <c r="QUL2199" s="218"/>
      <c r="QUM2199" s="218"/>
      <c r="QUN2199" s="218"/>
      <c r="QUO2199" s="218"/>
      <c r="QUP2199" s="218"/>
      <c r="QUQ2199" s="218"/>
      <c r="QUR2199" s="218"/>
      <c r="QUS2199" s="218"/>
      <c r="QUT2199" s="218"/>
      <c r="QUU2199" s="218"/>
      <c r="QUV2199" s="218"/>
      <c r="QUW2199" s="218"/>
      <c r="QUX2199" s="218"/>
      <c r="QUY2199" s="218"/>
      <c r="QUZ2199" s="218"/>
      <c r="QVA2199" s="218"/>
      <c r="QVB2199" s="218"/>
      <c r="QVC2199" s="218"/>
      <c r="QVD2199" s="218"/>
      <c r="QVE2199" s="218"/>
      <c r="QVF2199" s="218"/>
      <c r="QVG2199" s="218"/>
      <c r="QVH2199" s="218"/>
      <c r="QVI2199" s="218"/>
      <c r="QVJ2199" s="218"/>
      <c r="QVK2199" s="218"/>
      <c r="QVL2199" s="218"/>
      <c r="QVM2199" s="218"/>
      <c r="QVN2199" s="218"/>
      <c r="QVO2199" s="218"/>
      <c r="QVP2199" s="218"/>
      <c r="QVQ2199" s="218"/>
      <c r="QVR2199" s="218"/>
      <c r="QVS2199" s="218"/>
      <c r="QVT2199" s="218"/>
      <c r="QVU2199" s="218"/>
      <c r="QVV2199" s="218"/>
      <c r="QVW2199" s="218"/>
      <c r="QVX2199" s="218"/>
      <c r="QVY2199" s="218"/>
      <c r="QVZ2199" s="218"/>
      <c r="QWA2199" s="218"/>
      <c r="QWB2199" s="218"/>
      <c r="QWC2199" s="218"/>
      <c r="QWD2199" s="218"/>
      <c r="QWE2199" s="218"/>
      <c r="QWF2199" s="218"/>
      <c r="QWG2199" s="218"/>
      <c r="QWH2199" s="218"/>
      <c r="QWI2199" s="218"/>
      <c r="QWJ2199" s="218"/>
      <c r="QWK2199" s="218"/>
      <c r="QWL2199" s="218"/>
      <c r="QWM2199" s="218"/>
      <c r="QWN2199" s="218"/>
      <c r="QWO2199" s="218"/>
      <c r="QWP2199" s="218"/>
      <c r="QWQ2199" s="218"/>
      <c r="QWR2199" s="218"/>
      <c r="QWS2199" s="218"/>
      <c r="QWT2199" s="218"/>
      <c r="QWU2199" s="218"/>
      <c r="QWV2199" s="218"/>
      <c r="QWW2199" s="218"/>
      <c r="QWX2199" s="218"/>
      <c r="QWY2199" s="218"/>
      <c r="QWZ2199" s="218"/>
      <c r="QXA2199" s="218"/>
      <c r="QXB2199" s="218"/>
      <c r="QXC2199" s="218"/>
      <c r="QXD2199" s="218"/>
      <c r="QXE2199" s="218"/>
      <c r="QXF2199" s="218"/>
      <c r="QXG2199" s="218"/>
      <c r="QXH2199" s="218"/>
      <c r="QXI2199" s="218"/>
      <c r="QXJ2199" s="218"/>
      <c r="QXK2199" s="218"/>
      <c r="QXL2199" s="218"/>
      <c r="QXM2199" s="218"/>
      <c r="QXN2199" s="218"/>
      <c r="QXO2199" s="218"/>
      <c r="QXP2199" s="218"/>
      <c r="QXQ2199" s="218"/>
      <c r="QXR2199" s="218"/>
      <c r="QXS2199" s="218"/>
      <c r="QXT2199" s="218"/>
      <c r="QXU2199" s="218"/>
      <c r="QXV2199" s="218"/>
      <c r="QXW2199" s="218"/>
      <c r="QXX2199" s="218"/>
      <c r="QXY2199" s="218"/>
      <c r="QXZ2199" s="218"/>
      <c r="QYA2199" s="218"/>
      <c r="QYB2199" s="218"/>
      <c r="QYC2199" s="218"/>
      <c r="QYD2199" s="218"/>
      <c r="QYE2199" s="218"/>
      <c r="QYF2199" s="218"/>
      <c r="QYG2199" s="218"/>
      <c r="QYH2199" s="218"/>
      <c r="QYI2199" s="218"/>
      <c r="QYJ2199" s="218"/>
      <c r="QYK2199" s="218"/>
      <c r="QYL2199" s="218"/>
      <c r="QYM2199" s="218"/>
      <c r="QYN2199" s="218"/>
      <c r="QYO2199" s="218"/>
      <c r="QYP2199" s="218"/>
      <c r="QYQ2199" s="218"/>
      <c r="QYR2199" s="218"/>
      <c r="QYS2199" s="218"/>
      <c r="QYT2199" s="218"/>
      <c r="QYU2199" s="218"/>
      <c r="QYV2199" s="218"/>
      <c r="QYW2199" s="218"/>
      <c r="QYX2199" s="218"/>
      <c r="QYY2199" s="218"/>
      <c r="QYZ2199" s="218"/>
      <c r="QZA2199" s="218"/>
      <c r="QZB2199" s="218"/>
      <c r="QZC2199" s="218"/>
      <c r="QZD2199" s="218"/>
      <c r="QZE2199" s="218"/>
      <c r="QZF2199" s="218"/>
      <c r="QZG2199" s="218"/>
      <c r="QZH2199" s="218"/>
      <c r="QZI2199" s="218"/>
      <c r="QZJ2199" s="218"/>
      <c r="QZK2199" s="218"/>
      <c r="QZL2199" s="218"/>
      <c r="QZM2199" s="218"/>
      <c r="QZN2199" s="218"/>
      <c r="QZO2199" s="218"/>
      <c r="QZP2199" s="218"/>
      <c r="QZQ2199" s="218"/>
      <c r="QZR2199" s="218"/>
      <c r="QZS2199" s="218"/>
      <c r="QZT2199" s="218"/>
      <c r="QZU2199" s="218"/>
      <c r="QZV2199" s="218"/>
      <c r="QZW2199" s="218"/>
      <c r="QZX2199" s="218"/>
      <c r="QZY2199" s="218"/>
      <c r="QZZ2199" s="218"/>
      <c r="RAA2199" s="218"/>
      <c r="RAB2199" s="218"/>
      <c r="RAC2199" s="218"/>
      <c r="RAD2199" s="218"/>
      <c r="RAE2199" s="218"/>
      <c r="RAF2199" s="218"/>
      <c r="RAG2199" s="218"/>
      <c r="RAH2199" s="218"/>
      <c r="RAI2199" s="218"/>
      <c r="RAJ2199" s="218"/>
      <c r="RAK2199" s="218"/>
      <c r="RAL2199" s="218"/>
      <c r="RAM2199" s="218"/>
      <c r="RAN2199" s="218"/>
      <c r="RAO2199" s="218"/>
      <c r="RAP2199" s="218"/>
      <c r="RAQ2199" s="218"/>
      <c r="RAR2199" s="218"/>
      <c r="RAS2199" s="218"/>
      <c r="RAT2199" s="218"/>
      <c r="RAU2199" s="218"/>
      <c r="RAV2199" s="218"/>
      <c r="RAW2199" s="218"/>
      <c r="RAX2199" s="218"/>
      <c r="RAY2199" s="218"/>
      <c r="RAZ2199" s="218"/>
      <c r="RBA2199" s="218"/>
      <c r="RBB2199" s="218"/>
      <c r="RBC2199" s="218"/>
      <c r="RBD2199" s="218"/>
      <c r="RBE2199" s="218"/>
      <c r="RBF2199" s="218"/>
      <c r="RBG2199" s="218"/>
      <c r="RBH2199" s="218"/>
      <c r="RBI2199" s="218"/>
      <c r="RBJ2199" s="218"/>
      <c r="RBK2199" s="218"/>
      <c r="RBL2199" s="218"/>
      <c r="RBM2199" s="218"/>
      <c r="RBN2199" s="218"/>
      <c r="RBO2199" s="218"/>
      <c r="RBP2199" s="218"/>
      <c r="RBQ2199" s="218"/>
      <c r="RBR2199" s="218"/>
      <c r="RBS2199" s="218"/>
      <c r="RBT2199" s="218"/>
      <c r="RBU2199" s="218"/>
      <c r="RBV2199" s="218"/>
      <c r="RBW2199" s="218"/>
      <c r="RBX2199" s="218"/>
      <c r="RBY2199" s="218"/>
      <c r="RBZ2199" s="218"/>
      <c r="RCA2199" s="218"/>
      <c r="RCB2199" s="218"/>
      <c r="RCC2199" s="218"/>
      <c r="RCD2199" s="218"/>
      <c r="RCE2199" s="218"/>
      <c r="RCF2199" s="218"/>
      <c r="RCG2199" s="218"/>
      <c r="RCH2199" s="218"/>
      <c r="RCI2199" s="218"/>
      <c r="RCJ2199" s="218"/>
      <c r="RCK2199" s="218"/>
      <c r="RCL2199" s="218"/>
      <c r="RCM2199" s="218"/>
      <c r="RCN2199" s="218"/>
      <c r="RCO2199" s="218"/>
      <c r="RCP2199" s="218"/>
      <c r="RCQ2199" s="218"/>
      <c r="RCR2199" s="218"/>
      <c r="RCS2199" s="218"/>
      <c r="RCT2199" s="218"/>
      <c r="RCU2199" s="218"/>
      <c r="RCV2199" s="218"/>
      <c r="RCW2199" s="218"/>
      <c r="RCX2199" s="218"/>
      <c r="RCY2199" s="218"/>
      <c r="RCZ2199" s="218"/>
      <c r="RDA2199" s="218"/>
      <c r="RDB2199" s="218"/>
      <c r="RDC2199" s="218"/>
      <c r="RDD2199" s="218"/>
      <c r="RDE2199" s="218"/>
      <c r="RDF2199" s="218"/>
      <c r="RDG2199" s="218"/>
      <c r="RDH2199" s="218"/>
      <c r="RDI2199" s="218"/>
      <c r="RDJ2199" s="218"/>
      <c r="RDK2199" s="218"/>
      <c r="RDL2199" s="218"/>
      <c r="RDM2199" s="218"/>
      <c r="RDN2199" s="218"/>
      <c r="RDO2199" s="218"/>
      <c r="RDP2199" s="218"/>
      <c r="RDQ2199" s="218"/>
      <c r="RDR2199" s="218"/>
      <c r="RDS2199" s="218"/>
      <c r="RDT2199" s="218"/>
      <c r="RDU2199" s="218"/>
      <c r="RDV2199" s="218"/>
      <c r="RDW2199" s="218"/>
      <c r="RDX2199" s="218"/>
      <c r="RDY2199" s="218"/>
      <c r="RDZ2199" s="218"/>
      <c r="REA2199" s="218"/>
      <c r="REB2199" s="218"/>
      <c r="REC2199" s="218"/>
      <c r="RED2199" s="218"/>
      <c r="REE2199" s="218"/>
      <c r="REF2199" s="218"/>
      <c r="REG2199" s="218"/>
      <c r="REH2199" s="218"/>
      <c r="REI2199" s="218"/>
      <c r="REJ2199" s="218"/>
      <c r="REK2199" s="218"/>
      <c r="REL2199" s="218"/>
      <c r="REM2199" s="218"/>
      <c r="REN2199" s="218"/>
      <c r="REO2199" s="218"/>
      <c r="REP2199" s="218"/>
      <c r="REQ2199" s="218"/>
      <c r="RER2199" s="218"/>
      <c r="RES2199" s="218"/>
      <c r="RET2199" s="218"/>
      <c r="REU2199" s="218"/>
      <c r="REV2199" s="218"/>
      <c r="REW2199" s="218"/>
      <c r="REX2199" s="218"/>
      <c r="REY2199" s="218"/>
      <c r="REZ2199" s="218"/>
      <c r="RFA2199" s="218"/>
      <c r="RFB2199" s="218"/>
      <c r="RFC2199" s="218"/>
      <c r="RFD2199" s="218"/>
      <c r="RFE2199" s="218"/>
      <c r="RFF2199" s="218"/>
      <c r="RFG2199" s="218"/>
      <c r="RFH2199" s="218"/>
      <c r="RFI2199" s="218"/>
      <c r="RFJ2199" s="218"/>
      <c r="RFK2199" s="218"/>
      <c r="RFL2199" s="218"/>
      <c r="RFM2199" s="218"/>
      <c r="RFN2199" s="218"/>
      <c r="RFO2199" s="218"/>
      <c r="RFP2199" s="218"/>
      <c r="RFQ2199" s="218"/>
      <c r="RFR2199" s="218"/>
      <c r="RFS2199" s="218"/>
      <c r="RFT2199" s="218"/>
      <c r="RFU2199" s="218"/>
      <c r="RFV2199" s="218"/>
      <c r="RFW2199" s="218"/>
      <c r="RFX2199" s="218"/>
      <c r="RFY2199" s="218"/>
      <c r="RFZ2199" s="218"/>
      <c r="RGA2199" s="218"/>
      <c r="RGB2199" s="218"/>
      <c r="RGC2199" s="218"/>
      <c r="RGD2199" s="218"/>
      <c r="RGE2199" s="218"/>
      <c r="RGF2199" s="218"/>
      <c r="RGG2199" s="218"/>
      <c r="RGH2199" s="218"/>
      <c r="RGI2199" s="218"/>
      <c r="RGJ2199" s="218"/>
      <c r="RGK2199" s="218"/>
      <c r="RGL2199" s="218"/>
      <c r="RGM2199" s="218"/>
      <c r="RGN2199" s="218"/>
      <c r="RGO2199" s="218"/>
      <c r="RGP2199" s="218"/>
      <c r="RGQ2199" s="218"/>
      <c r="RGR2199" s="218"/>
      <c r="RGS2199" s="218"/>
      <c r="RGT2199" s="218"/>
      <c r="RGU2199" s="218"/>
      <c r="RGV2199" s="218"/>
      <c r="RGW2199" s="218"/>
      <c r="RGX2199" s="218"/>
      <c r="RGY2199" s="218"/>
      <c r="RGZ2199" s="218"/>
      <c r="RHA2199" s="218"/>
      <c r="RHB2199" s="218"/>
      <c r="RHC2199" s="218"/>
      <c r="RHD2199" s="218"/>
      <c r="RHE2199" s="218"/>
      <c r="RHF2199" s="218"/>
      <c r="RHG2199" s="218"/>
      <c r="RHH2199" s="218"/>
      <c r="RHI2199" s="218"/>
      <c r="RHJ2199" s="218"/>
      <c r="RHK2199" s="218"/>
      <c r="RHL2199" s="218"/>
      <c r="RHM2199" s="218"/>
      <c r="RHN2199" s="218"/>
      <c r="RHO2199" s="218"/>
      <c r="RHP2199" s="218"/>
      <c r="RHQ2199" s="218"/>
      <c r="RHR2199" s="218"/>
      <c r="RHS2199" s="218"/>
      <c r="RHT2199" s="218"/>
      <c r="RHU2199" s="218"/>
      <c r="RHV2199" s="218"/>
      <c r="RHW2199" s="218"/>
      <c r="RHX2199" s="218"/>
      <c r="RHY2199" s="218"/>
      <c r="RHZ2199" s="218"/>
      <c r="RIA2199" s="218"/>
      <c r="RIB2199" s="218"/>
      <c r="RIC2199" s="218"/>
      <c r="RID2199" s="218"/>
      <c r="RIE2199" s="218"/>
      <c r="RIF2199" s="218"/>
      <c r="RIG2199" s="218"/>
      <c r="RIH2199" s="218"/>
      <c r="RII2199" s="218"/>
      <c r="RIJ2199" s="218"/>
      <c r="RIK2199" s="218"/>
      <c r="RIL2199" s="218"/>
      <c r="RIM2199" s="218"/>
      <c r="RIN2199" s="218"/>
      <c r="RIO2199" s="218"/>
      <c r="RIP2199" s="218"/>
      <c r="RIQ2199" s="218"/>
      <c r="RIR2199" s="218"/>
      <c r="RIS2199" s="218"/>
      <c r="RIT2199" s="218"/>
      <c r="RIU2199" s="218"/>
      <c r="RIV2199" s="218"/>
      <c r="RIW2199" s="218"/>
      <c r="RIX2199" s="218"/>
      <c r="RIY2199" s="218"/>
      <c r="RIZ2199" s="218"/>
      <c r="RJA2199" s="218"/>
      <c r="RJB2199" s="218"/>
      <c r="RJC2199" s="218"/>
      <c r="RJD2199" s="218"/>
      <c r="RJE2199" s="218"/>
      <c r="RJF2199" s="218"/>
      <c r="RJG2199" s="218"/>
      <c r="RJH2199" s="218"/>
      <c r="RJI2199" s="218"/>
      <c r="RJJ2199" s="218"/>
      <c r="RJK2199" s="218"/>
      <c r="RJL2199" s="218"/>
      <c r="RJM2199" s="218"/>
      <c r="RJN2199" s="218"/>
      <c r="RJO2199" s="218"/>
      <c r="RJP2199" s="218"/>
      <c r="RJQ2199" s="218"/>
      <c r="RJR2199" s="218"/>
      <c r="RJS2199" s="218"/>
      <c r="RJT2199" s="218"/>
      <c r="RJU2199" s="218"/>
      <c r="RJV2199" s="218"/>
      <c r="RJW2199" s="218"/>
      <c r="RJX2199" s="218"/>
      <c r="RJY2199" s="218"/>
      <c r="RJZ2199" s="218"/>
      <c r="RKA2199" s="218"/>
      <c r="RKB2199" s="218"/>
      <c r="RKC2199" s="218"/>
      <c r="RKD2199" s="218"/>
      <c r="RKE2199" s="218"/>
      <c r="RKF2199" s="218"/>
      <c r="RKG2199" s="218"/>
      <c r="RKH2199" s="218"/>
      <c r="RKI2199" s="218"/>
      <c r="RKJ2199" s="218"/>
      <c r="RKK2199" s="218"/>
      <c r="RKL2199" s="218"/>
      <c r="RKM2199" s="218"/>
      <c r="RKN2199" s="218"/>
      <c r="RKO2199" s="218"/>
      <c r="RKP2199" s="218"/>
      <c r="RKQ2199" s="218"/>
      <c r="RKR2199" s="218"/>
      <c r="RKS2199" s="218"/>
      <c r="RKT2199" s="218"/>
      <c r="RKU2199" s="218"/>
      <c r="RKV2199" s="218"/>
      <c r="RKW2199" s="218"/>
      <c r="RKX2199" s="218"/>
      <c r="RKY2199" s="218"/>
      <c r="RKZ2199" s="218"/>
      <c r="RLA2199" s="218"/>
      <c r="RLB2199" s="218"/>
      <c r="RLC2199" s="218"/>
      <c r="RLD2199" s="218"/>
      <c r="RLE2199" s="218"/>
      <c r="RLF2199" s="218"/>
      <c r="RLG2199" s="218"/>
      <c r="RLH2199" s="218"/>
      <c r="RLI2199" s="218"/>
      <c r="RLJ2199" s="218"/>
      <c r="RLK2199" s="218"/>
      <c r="RLL2199" s="218"/>
      <c r="RLM2199" s="218"/>
      <c r="RLN2199" s="218"/>
      <c r="RLO2199" s="218"/>
      <c r="RLP2199" s="218"/>
      <c r="RLQ2199" s="218"/>
      <c r="RLR2199" s="218"/>
      <c r="RLS2199" s="218"/>
      <c r="RLT2199" s="218"/>
      <c r="RLU2199" s="218"/>
      <c r="RLV2199" s="218"/>
      <c r="RLW2199" s="218"/>
      <c r="RLX2199" s="218"/>
      <c r="RLY2199" s="218"/>
      <c r="RLZ2199" s="218"/>
      <c r="RMA2199" s="218"/>
      <c r="RMB2199" s="218"/>
      <c r="RMC2199" s="218"/>
      <c r="RMD2199" s="218"/>
      <c r="RME2199" s="218"/>
      <c r="RMF2199" s="218"/>
      <c r="RMG2199" s="218"/>
      <c r="RMH2199" s="218"/>
      <c r="RMI2199" s="218"/>
      <c r="RMJ2199" s="218"/>
      <c r="RMK2199" s="218"/>
      <c r="RML2199" s="218"/>
      <c r="RMM2199" s="218"/>
      <c r="RMN2199" s="218"/>
      <c r="RMO2199" s="218"/>
      <c r="RMP2199" s="218"/>
      <c r="RMQ2199" s="218"/>
      <c r="RMR2199" s="218"/>
      <c r="RMS2199" s="218"/>
      <c r="RMT2199" s="218"/>
      <c r="RMU2199" s="218"/>
      <c r="RMV2199" s="218"/>
      <c r="RMW2199" s="218"/>
      <c r="RMX2199" s="218"/>
      <c r="RMY2199" s="218"/>
      <c r="RMZ2199" s="218"/>
      <c r="RNA2199" s="218"/>
      <c r="RNB2199" s="218"/>
      <c r="RNC2199" s="218"/>
      <c r="RND2199" s="218"/>
      <c r="RNE2199" s="218"/>
      <c r="RNF2199" s="218"/>
      <c r="RNG2199" s="218"/>
      <c r="RNH2199" s="218"/>
      <c r="RNI2199" s="218"/>
      <c r="RNJ2199" s="218"/>
      <c r="RNK2199" s="218"/>
      <c r="RNL2199" s="218"/>
      <c r="RNM2199" s="218"/>
      <c r="RNN2199" s="218"/>
      <c r="RNO2199" s="218"/>
      <c r="RNP2199" s="218"/>
      <c r="RNQ2199" s="218"/>
      <c r="RNR2199" s="218"/>
      <c r="RNS2199" s="218"/>
      <c r="RNT2199" s="218"/>
      <c r="RNU2199" s="218"/>
      <c r="RNV2199" s="218"/>
      <c r="RNW2199" s="218"/>
      <c r="RNX2199" s="218"/>
      <c r="RNY2199" s="218"/>
      <c r="RNZ2199" s="218"/>
      <c r="ROA2199" s="218"/>
      <c r="ROB2199" s="218"/>
      <c r="ROC2199" s="218"/>
      <c r="ROD2199" s="218"/>
      <c r="ROE2199" s="218"/>
      <c r="ROF2199" s="218"/>
      <c r="ROG2199" s="218"/>
      <c r="ROH2199" s="218"/>
      <c r="ROI2199" s="218"/>
      <c r="ROJ2199" s="218"/>
      <c r="ROK2199" s="218"/>
      <c r="ROL2199" s="218"/>
      <c r="ROM2199" s="218"/>
      <c r="RON2199" s="218"/>
      <c r="ROO2199" s="218"/>
      <c r="ROP2199" s="218"/>
      <c r="ROQ2199" s="218"/>
      <c r="ROR2199" s="218"/>
      <c r="ROS2199" s="218"/>
      <c r="ROT2199" s="218"/>
      <c r="ROU2199" s="218"/>
      <c r="ROV2199" s="218"/>
      <c r="ROW2199" s="218"/>
      <c r="ROX2199" s="218"/>
      <c r="ROY2199" s="218"/>
      <c r="ROZ2199" s="218"/>
      <c r="RPA2199" s="218"/>
      <c r="RPB2199" s="218"/>
      <c r="RPC2199" s="218"/>
      <c r="RPD2199" s="218"/>
      <c r="RPE2199" s="218"/>
      <c r="RPF2199" s="218"/>
      <c r="RPG2199" s="218"/>
      <c r="RPH2199" s="218"/>
      <c r="RPI2199" s="218"/>
      <c r="RPJ2199" s="218"/>
      <c r="RPK2199" s="218"/>
      <c r="RPL2199" s="218"/>
      <c r="RPM2199" s="218"/>
      <c r="RPN2199" s="218"/>
      <c r="RPO2199" s="218"/>
      <c r="RPP2199" s="218"/>
      <c r="RPQ2199" s="218"/>
      <c r="RPR2199" s="218"/>
      <c r="RPS2199" s="218"/>
      <c r="RPT2199" s="218"/>
      <c r="RPU2199" s="218"/>
      <c r="RPV2199" s="218"/>
      <c r="RPW2199" s="218"/>
      <c r="RPX2199" s="218"/>
      <c r="RPY2199" s="218"/>
      <c r="RPZ2199" s="218"/>
      <c r="RQA2199" s="218"/>
      <c r="RQB2199" s="218"/>
      <c r="RQC2199" s="218"/>
      <c r="RQD2199" s="218"/>
      <c r="RQE2199" s="218"/>
      <c r="RQF2199" s="218"/>
      <c r="RQG2199" s="218"/>
      <c r="RQH2199" s="218"/>
      <c r="RQI2199" s="218"/>
      <c r="RQJ2199" s="218"/>
      <c r="RQK2199" s="218"/>
      <c r="RQL2199" s="218"/>
      <c r="RQM2199" s="218"/>
      <c r="RQN2199" s="218"/>
      <c r="RQO2199" s="218"/>
      <c r="RQP2199" s="218"/>
      <c r="RQQ2199" s="218"/>
      <c r="RQR2199" s="218"/>
      <c r="RQS2199" s="218"/>
      <c r="RQT2199" s="218"/>
      <c r="RQU2199" s="218"/>
      <c r="RQV2199" s="218"/>
      <c r="RQW2199" s="218"/>
      <c r="RQX2199" s="218"/>
      <c r="RQY2199" s="218"/>
      <c r="RQZ2199" s="218"/>
      <c r="RRA2199" s="218"/>
      <c r="RRB2199" s="218"/>
      <c r="RRC2199" s="218"/>
      <c r="RRD2199" s="218"/>
      <c r="RRE2199" s="218"/>
      <c r="RRF2199" s="218"/>
      <c r="RRG2199" s="218"/>
      <c r="RRH2199" s="218"/>
      <c r="RRI2199" s="218"/>
      <c r="RRJ2199" s="218"/>
      <c r="RRK2199" s="218"/>
      <c r="RRL2199" s="218"/>
      <c r="RRM2199" s="218"/>
      <c r="RRN2199" s="218"/>
      <c r="RRO2199" s="218"/>
      <c r="RRP2199" s="218"/>
      <c r="RRQ2199" s="218"/>
      <c r="RRR2199" s="218"/>
      <c r="RRS2199" s="218"/>
      <c r="RRT2199" s="218"/>
      <c r="RRU2199" s="218"/>
      <c r="RRV2199" s="218"/>
      <c r="RRW2199" s="218"/>
      <c r="RRX2199" s="218"/>
      <c r="RRY2199" s="218"/>
      <c r="RRZ2199" s="218"/>
      <c r="RSA2199" s="218"/>
      <c r="RSB2199" s="218"/>
      <c r="RSC2199" s="218"/>
      <c r="RSD2199" s="218"/>
      <c r="RSE2199" s="218"/>
      <c r="RSF2199" s="218"/>
      <c r="RSG2199" s="218"/>
      <c r="RSH2199" s="218"/>
      <c r="RSI2199" s="218"/>
      <c r="RSJ2199" s="218"/>
      <c r="RSK2199" s="218"/>
      <c r="RSL2199" s="218"/>
      <c r="RSM2199" s="218"/>
      <c r="RSN2199" s="218"/>
      <c r="RSO2199" s="218"/>
      <c r="RSP2199" s="218"/>
      <c r="RSQ2199" s="218"/>
      <c r="RSR2199" s="218"/>
      <c r="RSS2199" s="218"/>
      <c r="RST2199" s="218"/>
      <c r="RSU2199" s="218"/>
      <c r="RSV2199" s="218"/>
      <c r="RSW2199" s="218"/>
      <c r="RSX2199" s="218"/>
      <c r="RSY2199" s="218"/>
      <c r="RSZ2199" s="218"/>
      <c r="RTA2199" s="218"/>
      <c r="RTB2199" s="218"/>
      <c r="RTC2199" s="218"/>
      <c r="RTD2199" s="218"/>
      <c r="RTE2199" s="218"/>
      <c r="RTF2199" s="218"/>
      <c r="RTG2199" s="218"/>
      <c r="RTH2199" s="218"/>
      <c r="RTI2199" s="218"/>
      <c r="RTJ2199" s="218"/>
      <c r="RTK2199" s="218"/>
      <c r="RTL2199" s="218"/>
      <c r="RTM2199" s="218"/>
      <c r="RTN2199" s="218"/>
      <c r="RTO2199" s="218"/>
      <c r="RTP2199" s="218"/>
      <c r="RTQ2199" s="218"/>
      <c r="RTR2199" s="218"/>
      <c r="RTS2199" s="218"/>
      <c r="RTT2199" s="218"/>
      <c r="RTU2199" s="218"/>
      <c r="RTV2199" s="218"/>
      <c r="RTW2199" s="218"/>
      <c r="RTX2199" s="218"/>
      <c r="RTY2199" s="218"/>
      <c r="RTZ2199" s="218"/>
      <c r="RUA2199" s="218"/>
      <c r="RUB2199" s="218"/>
      <c r="RUC2199" s="218"/>
      <c r="RUD2199" s="218"/>
      <c r="RUE2199" s="218"/>
      <c r="RUF2199" s="218"/>
      <c r="RUG2199" s="218"/>
      <c r="RUH2199" s="218"/>
      <c r="RUI2199" s="218"/>
      <c r="RUJ2199" s="218"/>
      <c r="RUK2199" s="218"/>
      <c r="RUL2199" s="218"/>
      <c r="RUM2199" s="218"/>
      <c r="RUN2199" s="218"/>
      <c r="RUO2199" s="218"/>
      <c r="RUP2199" s="218"/>
      <c r="RUQ2199" s="218"/>
      <c r="RUR2199" s="218"/>
      <c r="RUS2199" s="218"/>
      <c r="RUT2199" s="218"/>
      <c r="RUU2199" s="218"/>
      <c r="RUV2199" s="218"/>
      <c r="RUW2199" s="218"/>
      <c r="RUX2199" s="218"/>
      <c r="RUY2199" s="218"/>
      <c r="RUZ2199" s="218"/>
      <c r="RVA2199" s="218"/>
      <c r="RVB2199" s="218"/>
      <c r="RVC2199" s="218"/>
      <c r="RVD2199" s="218"/>
      <c r="RVE2199" s="218"/>
      <c r="RVF2199" s="218"/>
      <c r="RVG2199" s="218"/>
      <c r="RVH2199" s="218"/>
      <c r="RVI2199" s="218"/>
      <c r="RVJ2199" s="218"/>
      <c r="RVK2199" s="218"/>
      <c r="RVL2199" s="218"/>
      <c r="RVM2199" s="218"/>
      <c r="RVN2199" s="218"/>
      <c r="RVO2199" s="218"/>
      <c r="RVP2199" s="218"/>
      <c r="RVQ2199" s="218"/>
      <c r="RVR2199" s="218"/>
      <c r="RVS2199" s="218"/>
      <c r="RVT2199" s="218"/>
      <c r="RVU2199" s="218"/>
      <c r="RVV2199" s="218"/>
      <c r="RVW2199" s="218"/>
      <c r="RVX2199" s="218"/>
      <c r="RVY2199" s="218"/>
      <c r="RVZ2199" s="218"/>
      <c r="RWA2199" s="218"/>
      <c r="RWB2199" s="218"/>
      <c r="RWC2199" s="218"/>
      <c r="RWD2199" s="218"/>
      <c r="RWE2199" s="218"/>
      <c r="RWF2199" s="218"/>
      <c r="RWG2199" s="218"/>
      <c r="RWH2199" s="218"/>
      <c r="RWI2199" s="218"/>
      <c r="RWJ2199" s="218"/>
      <c r="RWK2199" s="218"/>
      <c r="RWL2199" s="218"/>
      <c r="RWM2199" s="218"/>
      <c r="RWN2199" s="218"/>
      <c r="RWO2199" s="218"/>
      <c r="RWP2199" s="218"/>
      <c r="RWQ2199" s="218"/>
      <c r="RWR2199" s="218"/>
      <c r="RWS2199" s="218"/>
      <c r="RWT2199" s="218"/>
      <c r="RWU2199" s="218"/>
      <c r="RWV2199" s="218"/>
      <c r="RWW2199" s="218"/>
      <c r="RWX2199" s="218"/>
      <c r="RWY2199" s="218"/>
      <c r="RWZ2199" s="218"/>
      <c r="RXA2199" s="218"/>
      <c r="RXB2199" s="218"/>
      <c r="RXC2199" s="218"/>
      <c r="RXD2199" s="218"/>
      <c r="RXE2199" s="218"/>
      <c r="RXF2199" s="218"/>
      <c r="RXG2199" s="218"/>
      <c r="RXH2199" s="218"/>
      <c r="RXI2199" s="218"/>
      <c r="RXJ2199" s="218"/>
      <c r="RXK2199" s="218"/>
      <c r="RXL2199" s="218"/>
      <c r="RXM2199" s="218"/>
      <c r="RXN2199" s="218"/>
      <c r="RXO2199" s="218"/>
      <c r="RXP2199" s="218"/>
      <c r="RXQ2199" s="218"/>
      <c r="RXR2199" s="218"/>
      <c r="RXS2199" s="218"/>
      <c r="RXT2199" s="218"/>
      <c r="RXU2199" s="218"/>
      <c r="RXV2199" s="218"/>
      <c r="RXW2199" s="218"/>
      <c r="RXX2199" s="218"/>
      <c r="RXY2199" s="218"/>
      <c r="RXZ2199" s="218"/>
      <c r="RYA2199" s="218"/>
      <c r="RYB2199" s="218"/>
      <c r="RYC2199" s="218"/>
      <c r="RYD2199" s="218"/>
      <c r="RYE2199" s="218"/>
      <c r="RYF2199" s="218"/>
      <c r="RYG2199" s="218"/>
      <c r="RYH2199" s="218"/>
      <c r="RYI2199" s="218"/>
      <c r="RYJ2199" s="218"/>
      <c r="RYK2199" s="218"/>
      <c r="RYL2199" s="218"/>
      <c r="RYM2199" s="218"/>
      <c r="RYN2199" s="218"/>
      <c r="RYO2199" s="218"/>
      <c r="RYP2199" s="218"/>
      <c r="RYQ2199" s="218"/>
      <c r="RYR2199" s="218"/>
      <c r="RYS2199" s="218"/>
      <c r="RYT2199" s="218"/>
      <c r="RYU2199" s="218"/>
      <c r="RYV2199" s="218"/>
      <c r="RYW2199" s="218"/>
      <c r="RYX2199" s="218"/>
      <c r="RYY2199" s="218"/>
      <c r="RYZ2199" s="218"/>
      <c r="RZA2199" s="218"/>
      <c r="RZB2199" s="218"/>
      <c r="RZC2199" s="218"/>
      <c r="RZD2199" s="218"/>
      <c r="RZE2199" s="218"/>
      <c r="RZF2199" s="218"/>
      <c r="RZG2199" s="218"/>
      <c r="RZH2199" s="218"/>
      <c r="RZI2199" s="218"/>
      <c r="RZJ2199" s="218"/>
      <c r="RZK2199" s="218"/>
      <c r="RZL2199" s="218"/>
      <c r="RZM2199" s="218"/>
      <c r="RZN2199" s="218"/>
      <c r="RZO2199" s="218"/>
      <c r="RZP2199" s="218"/>
      <c r="RZQ2199" s="218"/>
      <c r="RZR2199" s="218"/>
      <c r="RZS2199" s="218"/>
      <c r="RZT2199" s="218"/>
      <c r="RZU2199" s="218"/>
      <c r="RZV2199" s="218"/>
      <c r="RZW2199" s="218"/>
      <c r="RZX2199" s="218"/>
      <c r="RZY2199" s="218"/>
      <c r="RZZ2199" s="218"/>
      <c r="SAA2199" s="218"/>
      <c r="SAB2199" s="218"/>
      <c r="SAC2199" s="218"/>
      <c r="SAD2199" s="218"/>
      <c r="SAE2199" s="218"/>
      <c r="SAF2199" s="218"/>
      <c r="SAG2199" s="218"/>
      <c r="SAH2199" s="218"/>
      <c r="SAI2199" s="218"/>
      <c r="SAJ2199" s="218"/>
      <c r="SAK2199" s="218"/>
      <c r="SAL2199" s="218"/>
      <c r="SAM2199" s="218"/>
      <c r="SAN2199" s="218"/>
      <c r="SAO2199" s="218"/>
      <c r="SAP2199" s="218"/>
      <c r="SAQ2199" s="218"/>
      <c r="SAR2199" s="218"/>
      <c r="SAS2199" s="218"/>
      <c r="SAT2199" s="218"/>
      <c r="SAU2199" s="218"/>
      <c r="SAV2199" s="218"/>
      <c r="SAW2199" s="218"/>
      <c r="SAX2199" s="218"/>
      <c r="SAY2199" s="218"/>
      <c r="SAZ2199" s="218"/>
      <c r="SBA2199" s="218"/>
      <c r="SBB2199" s="218"/>
      <c r="SBC2199" s="218"/>
      <c r="SBD2199" s="218"/>
      <c r="SBE2199" s="218"/>
      <c r="SBF2199" s="218"/>
      <c r="SBG2199" s="218"/>
      <c r="SBH2199" s="218"/>
      <c r="SBI2199" s="218"/>
      <c r="SBJ2199" s="218"/>
      <c r="SBK2199" s="218"/>
      <c r="SBL2199" s="218"/>
      <c r="SBM2199" s="218"/>
      <c r="SBN2199" s="218"/>
      <c r="SBO2199" s="218"/>
      <c r="SBP2199" s="218"/>
      <c r="SBQ2199" s="218"/>
      <c r="SBR2199" s="218"/>
      <c r="SBS2199" s="218"/>
      <c r="SBT2199" s="218"/>
      <c r="SBU2199" s="218"/>
      <c r="SBV2199" s="218"/>
      <c r="SBW2199" s="218"/>
      <c r="SBX2199" s="218"/>
      <c r="SBY2199" s="218"/>
      <c r="SBZ2199" s="218"/>
      <c r="SCA2199" s="218"/>
      <c r="SCB2199" s="218"/>
      <c r="SCC2199" s="218"/>
      <c r="SCD2199" s="218"/>
      <c r="SCE2199" s="218"/>
      <c r="SCF2199" s="218"/>
      <c r="SCG2199" s="218"/>
      <c r="SCH2199" s="218"/>
      <c r="SCI2199" s="218"/>
      <c r="SCJ2199" s="218"/>
      <c r="SCK2199" s="218"/>
      <c r="SCL2199" s="218"/>
      <c r="SCM2199" s="218"/>
      <c r="SCN2199" s="218"/>
      <c r="SCO2199" s="218"/>
      <c r="SCP2199" s="218"/>
      <c r="SCQ2199" s="218"/>
      <c r="SCR2199" s="218"/>
      <c r="SCS2199" s="218"/>
      <c r="SCT2199" s="218"/>
      <c r="SCU2199" s="218"/>
      <c r="SCV2199" s="218"/>
      <c r="SCW2199" s="218"/>
      <c r="SCX2199" s="218"/>
      <c r="SCY2199" s="218"/>
      <c r="SCZ2199" s="218"/>
      <c r="SDA2199" s="218"/>
      <c r="SDB2199" s="218"/>
      <c r="SDC2199" s="218"/>
      <c r="SDD2199" s="218"/>
      <c r="SDE2199" s="218"/>
      <c r="SDF2199" s="218"/>
      <c r="SDG2199" s="218"/>
      <c r="SDH2199" s="218"/>
      <c r="SDI2199" s="218"/>
      <c r="SDJ2199" s="218"/>
      <c r="SDK2199" s="218"/>
      <c r="SDL2199" s="218"/>
      <c r="SDM2199" s="218"/>
      <c r="SDN2199" s="218"/>
      <c r="SDO2199" s="218"/>
      <c r="SDP2199" s="218"/>
      <c r="SDQ2199" s="218"/>
      <c r="SDR2199" s="218"/>
      <c r="SDS2199" s="218"/>
      <c r="SDT2199" s="218"/>
      <c r="SDU2199" s="218"/>
      <c r="SDV2199" s="218"/>
      <c r="SDW2199" s="218"/>
      <c r="SDX2199" s="218"/>
      <c r="SDY2199" s="218"/>
      <c r="SDZ2199" s="218"/>
      <c r="SEA2199" s="218"/>
      <c r="SEB2199" s="218"/>
      <c r="SEC2199" s="218"/>
      <c r="SED2199" s="218"/>
      <c r="SEE2199" s="218"/>
      <c r="SEF2199" s="218"/>
      <c r="SEG2199" s="218"/>
      <c r="SEH2199" s="218"/>
      <c r="SEI2199" s="218"/>
      <c r="SEJ2199" s="218"/>
      <c r="SEK2199" s="218"/>
      <c r="SEL2199" s="218"/>
      <c r="SEM2199" s="218"/>
      <c r="SEN2199" s="218"/>
      <c r="SEO2199" s="218"/>
      <c r="SEP2199" s="218"/>
      <c r="SEQ2199" s="218"/>
      <c r="SER2199" s="218"/>
      <c r="SES2199" s="218"/>
      <c r="SET2199" s="218"/>
      <c r="SEU2199" s="218"/>
      <c r="SEV2199" s="218"/>
      <c r="SEW2199" s="218"/>
      <c r="SEX2199" s="218"/>
      <c r="SEY2199" s="218"/>
      <c r="SEZ2199" s="218"/>
      <c r="SFA2199" s="218"/>
      <c r="SFB2199" s="218"/>
      <c r="SFC2199" s="218"/>
      <c r="SFD2199" s="218"/>
      <c r="SFE2199" s="218"/>
      <c r="SFF2199" s="218"/>
      <c r="SFG2199" s="218"/>
      <c r="SFH2199" s="218"/>
      <c r="SFI2199" s="218"/>
      <c r="SFJ2199" s="218"/>
      <c r="SFK2199" s="218"/>
      <c r="SFL2199" s="218"/>
      <c r="SFM2199" s="218"/>
      <c r="SFN2199" s="218"/>
      <c r="SFO2199" s="218"/>
      <c r="SFP2199" s="218"/>
      <c r="SFQ2199" s="218"/>
      <c r="SFR2199" s="218"/>
      <c r="SFS2199" s="218"/>
      <c r="SFT2199" s="218"/>
      <c r="SFU2199" s="218"/>
      <c r="SFV2199" s="218"/>
      <c r="SFW2199" s="218"/>
      <c r="SFX2199" s="218"/>
      <c r="SFY2199" s="218"/>
      <c r="SFZ2199" s="218"/>
      <c r="SGA2199" s="218"/>
      <c r="SGB2199" s="218"/>
      <c r="SGC2199" s="218"/>
      <c r="SGD2199" s="218"/>
      <c r="SGE2199" s="218"/>
      <c r="SGF2199" s="218"/>
      <c r="SGG2199" s="218"/>
      <c r="SGH2199" s="218"/>
      <c r="SGI2199" s="218"/>
      <c r="SGJ2199" s="218"/>
      <c r="SGK2199" s="218"/>
      <c r="SGL2199" s="218"/>
      <c r="SGM2199" s="218"/>
      <c r="SGN2199" s="218"/>
      <c r="SGO2199" s="218"/>
      <c r="SGP2199" s="218"/>
      <c r="SGQ2199" s="218"/>
      <c r="SGR2199" s="218"/>
      <c r="SGS2199" s="218"/>
      <c r="SGT2199" s="218"/>
      <c r="SGU2199" s="218"/>
      <c r="SGV2199" s="218"/>
      <c r="SGW2199" s="218"/>
      <c r="SGX2199" s="218"/>
      <c r="SGY2199" s="218"/>
      <c r="SGZ2199" s="218"/>
      <c r="SHA2199" s="218"/>
      <c r="SHB2199" s="218"/>
      <c r="SHC2199" s="218"/>
      <c r="SHD2199" s="218"/>
      <c r="SHE2199" s="218"/>
      <c r="SHF2199" s="218"/>
      <c r="SHG2199" s="218"/>
      <c r="SHH2199" s="218"/>
      <c r="SHI2199" s="218"/>
      <c r="SHJ2199" s="218"/>
      <c r="SHK2199" s="218"/>
      <c r="SHL2199" s="218"/>
      <c r="SHM2199" s="218"/>
      <c r="SHN2199" s="218"/>
      <c r="SHO2199" s="218"/>
      <c r="SHP2199" s="218"/>
      <c r="SHQ2199" s="218"/>
      <c r="SHR2199" s="218"/>
      <c r="SHS2199" s="218"/>
      <c r="SHT2199" s="218"/>
      <c r="SHU2199" s="218"/>
      <c r="SHV2199" s="218"/>
      <c r="SHW2199" s="218"/>
      <c r="SHX2199" s="218"/>
      <c r="SHY2199" s="218"/>
      <c r="SHZ2199" s="218"/>
      <c r="SIA2199" s="218"/>
      <c r="SIB2199" s="218"/>
      <c r="SIC2199" s="218"/>
      <c r="SID2199" s="218"/>
      <c r="SIE2199" s="218"/>
      <c r="SIF2199" s="218"/>
      <c r="SIG2199" s="218"/>
      <c r="SIH2199" s="218"/>
      <c r="SII2199" s="218"/>
      <c r="SIJ2199" s="218"/>
      <c r="SIK2199" s="218"/>
      <c r="SIL2199" s="218"/>
      <c r="SIM2199" s="218"/>
      <c r="SIN2199" s="218"/>
      <c r="SIO2199" s="218"/>
      <c r="SIP2199" s="218"/>
      <c r="SIQ2199" s="218"/>
      <c r="SIR2199" s="218"/>
      <c r="SIS2199" s="218"/>
      <c r="SIT2199" s="218"/>
      <c r="SIU2199" s="218"/>
      <c r="SIV2199" s="218"/>
      <c r="SIW2199" s="218"/>
      <c r="SIX2199" s="218"/>
      <c r="SIY2199" s="218"/>
      <c r="SIZ2199" s="218"/>
      <c r="SJA2199" s="218"/>
      <c r="SJB2199" s="218"/>
      <c r="SJC2199" s="218"/>
      <c r="SJD2199" s="218"/>
      <c r="SJE2199" s="218"/>
      <c r="SJF2199" s="218"/>
      <c r="SJG2199" s="218"/>
      <c r="SJH2199" s="218"/>
      <c r="SJI2199" s="218"/>
      <c r="SJJ2199" s="218"/>
      <c r="SJK2199" s="218"/>
      <c r="SJL2199" s="218"/>
      <c r="SJM2199" s="218"/>
      <c r="SJN2199" s="218"/>
      <c r="SJO2199" s="218"/>
      <c r="SJP2199" s="218"/>
      <c r="SJQ2199" s="218"/>
      <c r="SJR2199" s="218"/>
      <c r="SJS2199" s="218"/>
      <c r="SJT2199" s="218"/>
      <c r="SJU2199" s="218"/>
      <c r="SJV2199" s="218"/>
      <c r="SJW2199" s="218"/>
      <c r="SJX2199" s="218"/>
      <c r="SJY2199" s="218"/>
      <c r="SJZ2199" s="218"/>
      <c r="SKA2199" s="218"/>
      <c r="SKB2199" s="218"/>
      <c r="SKC2199" s="218"/>
      <c r="SKD2199" s="218"/>
      <c r="SKE2199" s="218"/>
      <c r="SKF2199" s="218"/>
      <c r="SKG2199" s="218"/>
      <c r="SKH2199" s="218"/>
      <c r="SKI2199" s="218"/>
      <c r="SKJ2199" s="218"/>
      <c r="SKK2199" s="218"/>
      <c r="SKL2199" s="218"/>
      <c r="SKM2199" s="218"/>
      <c r="SKN2199" s="218"/>
      <c r="SKO2199" s="218"/>
      <c r="SKP2199" s="218"/>
      <c r="SKQ2199" s="218"/>
      <c r="SKR2199" s="218"/>
      <c r="SKS2199" s="218"/>
      <c r="SKT2199" s="218"/>
      <c r="SKU2199" s="218"/>
      <c r="SKV2199" s="218"/>
      <c r="SKW2199" s="218"/>
      <c r="SKX2199" s="218"/>
      <c r="SKY2199" s="218"/>
      <c r="SKZ2199" s="218"/>
      <c r="SLA2199" s="218"/>
      <c r="SLB2199" s="218"/>
      <c r="SLC2199" s="218"/>
      <c r="SLD2199" s="218"/>
      <c r="SLE2199" s="218"/>
      <c r="SLF2199" s="218"/>
      <c r="SLG2199" s="218"/>
      <c r="SLH2199" s="218"/>
      <c r="SLI2199" s="218"/>
      <c r="SLJ2199" s="218"/>
      <c r="SLK2199" s="218"/>
      <c r="SLL2199" s="218"/>
      <c r="SLM2199" s="218"/>
      <c r="SLN2199" s="218"/>
      <c r="SLO2199" s="218"/>
      <c r="SLP2199" s="218"/>
      <c r="SLQ2199" s="218"/>
      <c r="SLR2199" s="218"/>
      <c r="SLS2199" s="218"/>
      <c r="SLT2199" s="218"/>
      <c r="SLU2199" s="218"/>
      <c r="SLV2199" s="218"/>
      <c r="SLW2199" s="218"/>
      <c r="SLX2199" s="218"/>
      <c r="SLY2199" s="218"/>
      <c r="SLZ2199" s="218"/>
      <c r="SMA2199" s="218"/>
      <c r="SMB2199" s="218"/>
      <c r="SMC2199" s="218"/>
      <c r="SMD2199" s="218"/>
      <c r="SME2199" s="218"/>
      <c r="SMF2199" s="218"/>
      <c r="SMG2199" s="218"/>
      <c r="SMH2199" s="218"/>
      <c r="SMI2199" s="218"/>
      <c r="SMJ2199" s="218"/>
      <c r="SMK2199" s="218"/>
      <c r="SML2199" s="218"/>
      <c r="SMM2199" s="218"/>
      <c r="SMN2199" s="218"/>
      <c r="SMO2199" s="218"/>
      <c r="SMP2199" s="218"/>
      <c r="SMQ2199" s="218"/>
      <c r="SMR2199" s="218"/>
      <c r="SMS2199" s="218"/>
      <c r="SMT2199" s="218"/>
      <c r="SMU2199" s="218"/>
      <c r="SMV2199" s="218"/>
      <c r="SMW2199" s="218"/>
      <c r="SMX2199" s="218"/>
      <c r="SMY2199" s="218"/>
      <c r="SMZ2199" s="218"/>
      <c r="SNA2199" s="218"/>
      <c r="SNB2199" s="218"/>
      <c r="SNC2199" s="218"/>
      <c r="SND2199" s="218"/>
      <c r="SNE2199" s="218"/>
      <c r="SNF2199" s="218"/>
      <c r="SNG2199" s="218"/>
      <c r="SNH2199" s="218"/>
      <c r="SNI2199" s="218"/>
      <c r="SNJ2199" s="218"/>
      <c r="SNK2199" s="218"/>
      <c r="SNL2199" s="218"/>
      <c r="SNM2199" s="218"/>
      <c r="SNN2199" s="218"/>
      <c r="SNO2199" s="218"/>
      <c r="SNP2199" s="218"/>
      <c r="SNQ2199" s="218"/>
      <c r="SNR2199" s="218"/>
      <c r="SNS2199" s="218"/>
      <c r="SNT2199" s="218"/>
      <c r="SNU2199" s="218"/>
      <c r="SNV2199" s="218"/>
      <c r="SNW2199" s="218"/>
      <c r="SNX2199" s="218"/>
      <c r="SNY2199" s="218"/>
      <c r="SNZ2199" s="218"/>
      <c r="SOA2199" s="218"/>
      <c r="SOB2199" s="218"/>
      <c r="SOC2199" s="218"/>
      <c r="SOD2199" s="218"/>
      <c r="SOE2199" s="218"/>
      <c r="SOF2199" s="218"/>
      <c r="SOG2199" s="218"/>
      <c r="SOH2199" s="218"/>
      <c r="SOI2199" s="218"/>
      <c r="SOJ2199" s="218"/>
      <c r="SOK2199" s="218"/>
      <c r="SOL2199" s="218"/>
      <c r="SOM2199" s="218"/>
      <c r="SON2199" s="218"/>
      <c r="SOO2199" s="218"/>
      <c r="SOP2199" s="218"/>
      <c r="SOQ2199" s="218"/>
      <c r="SOR2199" s="218"/>
      <c r="SOS2199" s="218"/>
      <c r="SOT2199" s="218"/>
      <c r="SOU2199" s="218"/>
      <c r="SOV2199" s="218"/>
      <c r="SOW2199" s="218"/>
      <c r="SOX2199" s="218"/>
      <c r="SOY2199" s="218"/>
      <c r="SOZ2199" s="218"/>
      <c r="SPA2199" s="218"/>
      <c r="SPB2199" s="218"/>
      <c r="SPC2199" s="218"/>
      <c r="SPD2199" s="218"/>
      <c r="SPE2199" s="218"/>
      <c r="SPF2199" s="218"/>
      <c r="SPG2199" s="218"/>
      <c r="SPH2199" s="218"/>
      <c r="SPI2199" s="218"/>
      <c r="SPJ2199" s="218"/>
      <c r="SPK2199" s="218"/>
      <c r="SPL2199" s="218"/>
      <c r="SPM2199" s="218"/>
      <c r="SPN2199" s="218"/>
      <c r="SPO2199" s="218"/>
      <c r="SPP2199" s="218"/>
      <c r="SPQ2199" s="218"/>
      <c r="SPR2199" s="218"/>
      <c r="SPS2199" s="218"/>
      <c r="SPT2199" s="218"/>
      <c r="SPU2199" s="218"/>
      <c r="SPV2199" s="218"/>
      <c r="SPW2199" s="218"/>
      <c r="SPX2199" s="218"/>
      <c r="SPY2199" s="218"/>
      <c r="SPZ2199" s="218"/>
      <c r="SQA2199" s="218"/>
      <c r="SQB2199" s="218"/>
      <c r="SQC2199" s="218"/>
      <c r="SQD2199" s="218"/>
      <c r="SQE2199" s="218"/>
      <c r="SQF2199" s="218"/>
      <c r="SQG2199" s="218"/>
      <c r="SQH2199" s="218"/>
      <c r="SQI2199" s="218"/>
      <c r="SQJ2199" s="218"/>
      <c r="SQK2199" s="218"/>
      <c r="SQL2199" s="218"/>
      <c r="SQM2199" s="218"/>
      <c r="SQN2199" s="218"/>
      <c r="SQO2199" s="218"/>
      <c r="SQP2199" s="218"/>
      <c r="SQQ2199" s="218"/>
      <c r="SQR2199" s="218"/>
      <c r="SQS2199" s="218"/>
      <c r="SQT2199" s="218"/>
      <c r="SQU2199" s="218"/>
      <c r="SQV2199" s="218"/>
      <c r="SQW2199" s="218"/>
      <c r="SQX2199" s="218"/>
      <c r="SQY2199" s="218"/>
      <c r="SQZ2199" s="218"/>
      <c r="SRA2199" s="218"/>
      <c r="SRB2199" s="218"/>
      <c r="SRC2199" s="218"/>
      <c r="SRD2199" s="218"/>
      <c r="SRE2199" s="218"/>
      <c r="SRF2199" s="218"/>
      <c r="SRG2199" s="218"/>
      <c r="SRH2199" s="218"/>
      <c r="SRI2199" s="218"/>
      <c r="SRJ2199" s="218"/>
      <c r="SRK2199" s="218"/>
      <c r="SRL2199" s="218"/>
      <c r="SRM2199" s="218"/>
      <c r="SRN2199" s="218"/>
      <c r="SRO2199" s="218"/>
      <c r="SRP2199" s="218"/>
      <c r="SRQ2199" s="218"/>
      <c r="SRR2199" s="218"/>
      <c r="SRS2199" s="218"/>
      <c r="SRT2199" s="218"/>
      <c r="SRU2199" s="218"/>
      <c r="SRV2199" s="218"/>
      <c r="SRW2199" s="218"/>
      <c r="SRX2199" s="218"/>
      <c r="SRY2199" s="218"/>
      <c r="SRZ2199" s="218"/>
      <c r="SSA2199" s="218"/>
      <c r="SSB2199" s="218"/>
      <c r="SSC2199" s="218"/>
      <c r="SSD2199" s="218"/>
      <c r="SSE2199" s="218"/>
      <c r="SSF2199" s="218"/>
      <c r="SSG2199" s="218"/>
      <c r="SSH2199" s="218"/>
      <c r="SSI2199" s="218"/>
      <c r="SSJ2199" s="218"/>
      <c r="SSK2199" s="218"/>
      <c r="SSL2199" s="218"/>
      <c r="SSM2199" s="218"/>
      <c r="SSN2199" s="218"/>
      <c r="SSO2199" s="218"/>
      <c r="SSP2199" s="218"/>
      <c r="SSQ2199" s="218"/>
      <c r="SSR2199" s="218"/>
      <c r="SSS2199" s="218"/>
      <c r="SST2199" s="218"/>
      <c r="SSU2199" s="218"/>
      <c r="SSV2199" s="218"/>
      <c r="SSW2199" s="218"/>
      <c r="SSX2199" s="218"/>
      <c r="SSY2199" s="218"/>
      <c r="SSZ2199" s="218"/>
      <c r="STA2199" s="218"/>
      <c r="STB2199" s="218"/>
      <c r="STC2199" s="218"/>
      <c r="STD2199" s="218"/>
      <c r="STE2199" s="218"/>
      <c r="STF2199" s="218"/>
      <c r="STG2199" s="218"/>
      <c r="STH2199" s="218"/>
      <c r="STI2199" s="218"/>
      <c r="STJ2199" s="218"/>
      <c r="STK2199" s="218"/>
      <c r="STL2199" s="218"/>
      <c r="STM2199" s="218"/>
      <c r="STN2199" s="218"/>
      <c r="STO2199" s="218"/>
      <c r="STP2199" s="218"/>
      <c r="STQ2199" s="218"/>
      <c r="STR2199" s="218"/>
      <c r="STS2199" s="218"/>
      <c r="STT2199" s="218"/>
      <c r="STU2199" s="218"/>
      <c r="STV2199" s="218"/>
      <c r="STW2199" s="218"/>
      <c r="STX2199" s="218"/>
      <c r="STY2199" s="218"/>
      <c r="STZ2199" s="218"/>
      <c r="SUA2199" s="218"/>
      <c r="SUB2199" s="218"/>
      <c r="SUC2199" s="218"/>
      <c r="SUD2199" s="218"/>
      <c r="SUE2199" s="218"/>
      <c r="SUF2199" s="218"/>
      <c r="SUG2199" s="218"/>
      <c r="SUH2199" s="218"/>
      <c r="SUI2199" s="218"/>
      <c r="SUJ2199" s="218"/>
      <c r="SUK2199" s="218"/>
      <c r="SUL2199" s="218"/>
      <c r="SUM2199" s="218"/>
      <c r="SUN2199" s="218"/>
      <c r="SUO2199" s="218"/>
      <c r="SUP2199" s="218"/>
      <c r="SUQ2199" s="218"/>
      <c r="SUR2199" s="218"/>
      <c r="SUS2199" s="218"/>
      <c r="SUT2199" s="218"/>
      <c r="SUU2199" s="218"/>
      <c r="SUV2199" s="218"/>
      <c r="SUW2199" s="218"/>
      <c r="SUX2199" s="218"/>
      <c r="SUY2199" s="218"/>
      <c r="SUZ2199" s="218"/>
      <c r="SVA2199" s="218"/>
      <c r="SVB2199" s="218"/>
      <c r="SVC2199" s="218"/>
      <c r="SVD2199" s="218"/>
      <c r="SVE2199" s="218"/>
      <c r="SVF2199" s="218"/>
      <c r="SVG2199" s="218"/>
      <c r="SVH2199" s="218"/>
      <c r="SVI2199" s="218"/>
      <c r="SVJ2199" s="218"/>
      <c r="SVK2199" s="218"/>
      <c r="SVL2199" s="218"/>
      <c r="SVM2199" s="218"/>
      <c r="SVN2199" s="218"/>
      <c r="SVO2199" s="218"/>
      <c r="SVP2199" s="218"/>
      <c r="SVQ2199" s="218"/>
      <c r="SVR2199" s="218"/>
      <c r="SVS2199" s="218"/>
      <c r="SVT2199" s="218"/>
      <c r="SVU2199" s="218"/>
      <c r="SVV2199" s="218"/>
      <c r="SVW2199" s="218"/>
      <c r="SVX2199" s="218"/>
      <c r="SVY2199" s="218"/>
      <c r="SVZ2199" s="218"/>
      <c r="SWA2199" s="218"/>
      <c r="SWB2199" s="218"/>
      <c r="SWC2199" s="218"/>
      <c r="SWD2199" s="218"/>
      <c r="SWE2199" s="218"/>
      <c r="SWF2199" s="218"/>
      <c r="SWG2199" s="218"/>
      <c r="SWH2199" s="218"/>
      <c r="SWI2199" s="218"/>
      <c r="SWJ2199" s="218"/>
      <c r="SWK2199" s="218"/>
      <c r="SWL2199" s="218"/>
      <c r="SWM2199" s="218"/>
      <c r="SWN2199" s="218"/>
      <c r="SWO2199" s="218"/>
      <c r="SWP2199" s="218"/>
      <c r="SWQ2199" s="218"/>
      <c r="SWR2199" s="218"/>
      <c r="SWS2199" s="218"/>
      <c r="SWT2199" s="218"/>
      <c r="SWU2199" s="218"/>
      <c r="SWV2199" s="218"/>
      <c r="SWW2199" s="218"/>
      <c r="SWX2199" s="218"/>
      <c r="SWY2199" s="218"/>
      <c r="SWZ2199" s="218"/>
      <c r="SXA2199" s="218"/>
      <c r="SXB2199" s="218"/>
      <c r="SXC2199" s="218"/>
      <c r="SXD2199" s="218"/>
      <c r="SXE2199" s="218"/>
      <c r="SXF2199" s="218"/>
      <c r="SXG2199" s="218"/>
      <c r="SXH2199" s="218"/>
      <c r="SXI2199" s="218"/>
      <c r="SXJ2199" s="218"/>
      <c r="SXK2199" s="218"/>
      <c r="SXL2199" s="218"/>
      <c r="SXM2199" s="218"/>
      <c r="SXN2199" s="218"/>
      <c r="SXO2199" s="218"/>
      <c r="SXP2199" s="218"/>
      <c r="SXQ2199" s="218"/>
      <c r="SXR2199" s="218"/>
      <c r="SXS2199" s="218"/>
      <c r="SXT2199" s="218"/>
      <c r="SXU2199" s="218"/>
      <c r="SXV2199" s="218"/>
      <c r="SXW2199" s="218"/>
      <c r="SXX2199" s="218"/>
      <c r="SXY2199" s="218"/>
      <c r="SXZ2199" s="218"/>
      <c r="SYA2199" s="218"/>
      <c r="SYB2199" s="218"/>
      <c r="SYC2199" s="218"/>
      <c r="SYD2199" s="218"/>
      <c r="SYE2199" s="218"/>
      <c r="SYF2199" s="218"/>
      <c r="SYG2199" s="218"/>
      <c r="SYH2199" s="218"/>
      <c r="SYI2199" s="218"/>
      <c r="SYJ2199" s="218"/>
      <c r="SYK2199" s="218"/>
      <c r="SYL2199" s="218"/>
      <c r="SYM2199" s="218"/>
      <c r="SYN2199" s="218"/>
      <c r="SYO2199" s="218"/>
      <c r="SYP2199" s="218"/>
      <c r="SYQ2199" s="218"/>
      <c r="SYR2199" s="218"/>
      <c r="SYS2199" s="218"/>
      <c r="SYT2199" s="218"/>
      <c r="SYU2199" s="218"/>
      <c r="SYV2199" s="218"/>
      <c r="SYW2199" s="218"/>
      <c r="SYX2199" s="218"/>
      <c r="SYY2199" s="218"/>
      <c r="SYZ2199" s="218"/>
      <c r="SZA2199" s="218"/>
      <c r="SZB2199" s="218"/>
      <c r="SZC2199" s="218"/>
      <c r="SZD2199" s="218"/>
      <c r="SZE2199" s="218"/>
      <c r="SZF2199" s="218"/>
      <c r="SZG2199" s="218"/>
      <c r="SZH2199" s="218"/>
      <c r="SZI2199" s="218"/>
      <c r="SZJ2199" s="218"/>
      <c r="SZK2199" s="218"/>
      <c r="SZL2199" s="218"/>
      <c r="SZM2199" s="218"/>
      <c r="SZN2199" s="218"/>
      <c r="SZO2199" s="218"/>
      <c r="SZP2199" s="218"/>
      <c r="SZQ2199" s="218"/>
      <c r="SZR2199" s="218"/>
      <c r="SZS2199" s="218"/>
      <c r="SZT2199" s="218"/>
      <c r="SZU2199" s="218"/>
      <c r="SZV2199" s="218"/>
      <c r="SZW2199" s="218"/>
      <c r="SZX2199" s="218"/>
      <c r="SZY2199" s="218"/>
      <c r="SZZ2199" s="218"/>
      <c r="TAA2199" s="218"/>
      <c r="TAB2199" s="218"/>
      <c r="TAC2199" s="218"/>
      <c r="TAD2199" s="218"/>
      <c r="TAE2199" s="218"/>
      <c r="TAF2199" s="218"/>
      <c r="TAG2199" s="218"/>
      <c r="TAH2199" s="218"/>
      <c r="TAI2199" s="218"/>
      <c r="TAJ2199" s="218"/>
      <c r="TAK2199" s="218"/>
      <c r="TAL2199" s="218"/>
      <c r="TAM2199" s="218"/>
      <c r="TAN2199" s="218"/>
      <c r="TAO2199" s="218"/>
      <c r="TAP2199" s="218"/>
      <c r="TAQ2199" s="218"/>
      <c r="TAR2199" s="218"/>
      <c r="TAS2199" s="218"/>
      <c r="TAT2199" s="218"/>
      <c r="TAU2199" s="218"/>
      <c r="TAV2199" s="218"/>
      <c r="TAW2199" s="218"/>
      <c r="TAX2199" s="218"/>
      <c r="TAY2199" s="218"/>
      <c r="TAZ2199" s="218"/>
      <c r="TBA2199" s="218"/>
      <c r="TBB2199" s="218"/>
      <c r="TBC2199" s="218"/>
      <c r="TBD2199" s="218"/>
      <c r="TBE2199" s="218"/>
      <c r="TBF2199" s="218"/>
      <c r="TBG2199" s="218"/>
      <c r="TBH2199" s="218"/>
      <c r="TBI2199" s="218"/>
      <c r="TBJ2199" s="218"/>
      <c r="TBK2199" s="218"/>
      <c r="TBL2199" s="218"/>
      <c r="TBM2199" s="218"/>
      <c r="TBN2199" s="218"/>
      <c r="TBO2199" s="218"/>
      <c r="TBP2199" s="218"/>
      <c r="TBQ2199" s="218"/>
      <c r="TBR2199" s="218"/>
      <c r="TBS2199" s="218"/>
      <c r="TBT2199" s="218"/>
      <c r="TBU2199" s="218"/>
      <c r="TBV2199" s="218"/>
      <c r="TBW2199" s="218"/>
      <c r="TBX2199" s="218"/>
      <c r="TBY2199" s="218"/>
      <c r="TBZ2199" s="218"/>
      <c r="TCA2199" s="218"/>
      <c r="TCB2199" s="218"/>
      <c r="TCC2199" s="218"/>
      <c r="TCD2199" s="218"/>
      <c r="TCE2199" s="218"/>
      <c r="TCF2199" s="218"/>
      <c r="TCG2199" s="218"/>
      <c r="TCH2199" s="218"/>
      <c r="TCI2199" s="218"/>
      <c r="TCJ2199" s="218"/>
      <c r="TCK2199" s="218"/>
      <c r="TCL2199" s="218"/>
      <c r="TCM2199" s="218"/>
      <c r="TCN2199" s="218"/>
      <c r="TCO2199" s="218"/>
      <c r="TCP2199" s="218"/>
      <c r="TCQ2199" s="218"/>
      <c r="TCR2199" s="218"/>
      <c r="TCS2199" s="218"/>
      <c r="TCT2199" s="218"/>
      <c r="TCU2199" s="218"/>
      <c r="TCV2199" s="218"/>
      <c r="TCW2199" s="218"/>
      <c r="TCX2199" s="218"/>
      <c r="TCY2199" s="218"/>
      <c r="TCZ2199" s="218"/>
      <c r="TDA2199" s="218"/>
      <c r="TDB2199" s="218"/>
      <c r="TDC2199" s="218"/>
      <c r="TDD2199" s="218"/>
      <c r="TDE2199" s="218"/>
      <c r="TDF2199" s="218"/>
      <c r="TDG2199" s="218"/>
      <c r="TDH2199" s="218"/>
      <c r="TDI2199" s="218"/>
      <c r="TDJ2199" s="218"/>
      <c r="TDK2199" s="218"/>
      <c r="TDL2199" s="218"/>
      <c r="TDM2199" s="218"/>
      <c r="TDN2199" s="218"/>
      <c r="TDO2199" s="218"/>
      <c r="TDP2199" s="218"/>
      <c r="TDQ2199" s="218"/>
      <c r="TDR2199" s="218"/>
      <c r="TDS2199" s="218"/>
      <c r="TDT2199" s="218"/>
      <c r="TDU2199" s="218"/>
      <c r="TDV2199" s="218"/>
      <c r="TDW2199" s="218"/>
      <c r="TDX2199" s="218"/>
      <c r="TDY2199" s="218"/>
      <c r="TDZ2199" s="218"/>
      <c r="TEA2199" s="218"/>
      <c r="TEB2199" s="218"/>
      <c r="TEC2199" s="218"/>
      <c r="TED2199" s="218"/>
      <c r="TEE2199" s="218"/>
      <c r="TEF2199" s="218"/>
      <c r="TEG2199" s="218"/>
      <c r="TEH2199" s="218"/>
      <c r="TEI2199" s="218"/>
      <c r="TEJ2199" s="218"/>
      <c r="TEK2199" s="218"/>
      <c r="TEL2199" s="218"/>
      <c r="TEM2199" s="218"/>
      <c r="TEN2199" s="218"/>
      <c r="TEO2199" s="218"/>
      <c r="TEP2199" s="218"/>
      <c r="TEQ2199" s="218"/>
      <c r="TER2199" s="218"/>
      <c r="TES2199" s="218"/>
      <c r="TET2199" s="218"/>
      <c r="TEU2199" s="218"/>
      <c r="TEV2199" s="218"/>
      <c r="TEW2199" s="218"/>
      <c r="TEX2199" s="218"/>
      <c r="TEY2199" s="218"/>
      <c r="TEZ2199" s="218"/>
      <c r="TFA2199" s="218"/>
      <c r="TFB2199" s="218"/>
      <c r="TFC2199" s="218"/>
      <c r="TFD2199" s="218"/>
      <c r="TFE2199" s="218"/>
      <c r="TFF2199" s="218"/>
      <c r="TFG2199" s="218"/>
      <c r="TFH2199" s="218"/>
      <c r="TFI2199" s="218"/>
      <c r="TFJ2199" s="218"/>
      <c r="TFK2199" s="218"/>
      <c r="TFL2199" s="218"/>
      <c r="TFM2199" s="218"/>
      <c r="TFN2199" s="218"/>
      <c r="TFO2199" s="218"/>
      <c r="TFP2199" s="218"/>
      <c r="TFQ2199" s="218"/>
      <c r="TFR2199" s="218"/>
      <c r="TFS2199" s="218"/>
      <c r="TFT2199" s="218"/>
      <c r="TFU2199" s="218"/>
      <c r="TFV2199" s="218"/>
      <c r="TFW2199" s="218"/>
      <c r="TFX2199" s="218"/>
      <c r="TFY2199" s="218"/>
      <c r="TFZ2199" s="218"/>
      <c r="TGA2199" s="218"/>
      <c r="TGB2199" s="218"/>
      <c r="TGC2199" s="218"/>
      <c r="TGD2199" s="218"/>
      <c r="TGE2199" s="218"/>
      <c r="TGF2199" s="218"/>
      <c r="TGG2199" s="218"/>
      <c r="TGH2199" s="218"/>
      <c r="TGI2199" s="218"/>
      <c r="TGJ2199" s="218"/>
      <c r="TGK2199" s="218"/>
      <c r="TGL2199" s="218"/>
      <c r="TGM2199" s="218"/>
      <c r="TGN2199" s="218"/>
      <c r="TGO2199" s="218"/>
      <c r="TGP2199" s="218"/>
      <c r="TGQ2199" s="218"/>
      <c r="TGR2199" s="218"/>
      <c r="TGS2199" s="218"/>
      <c r="TGT2199" s="218"/>
      <c r="TGU2199" s="218"/>
      <c r="TGV2199" s="218"/>
      <c r="TGW2199" s="218"/>
      <c r="TGX2199" s="218"/>
      <c r="TGY2199" s="218"/>
      <c r="TGZ2199" s="218"/>
      <c r="THA2199" s="218"/>
      <c r="THB2199" s="218"/>
      <c r="THC2199" s="218"/>
      <c r="THD2199" s="218"/>
      <c r="THE2199" s="218"/>
      <c r="THF2199" s="218"/>
      <c r="THG2199" s="218"/>
      <c r="THH2199" s="218"/>
      <c r="THI2199" s="218"/>
      <c r="THJ2199" s="218"/>
      <c r="THK2199" s="218"/>
      <c r="THL2199" s="218"/>
      <c r="THM2199" s="218"/>
      <c r="THN2199" s="218"/>
      <c r="THO2199" s="218"/>
      <c r="THP2199" s="218"/>
      <c r="THQ2199" s="218"/>
      <c r="THR2199" s="218"/>
      <c r="THS2199" s="218"/>
      <c r="THT2199" s="218"/>
      <c r="THU2199" s="218"/>
      <c r="THV2199" s="218"/>
      <c r="THW2199" s="218"/>
      <c r="THX2199" s="218"/>
      <c r="THY2199" s="218"/>
      <c r="THZ2199" s="218"/>
      <c r="TIA2199" s="218"/>
      <c r="TIB2199" s="218"/>
      <c r="TIC2199" s="218"/>
      <c r="TID2199" s="218"/>
      <c r="TIE2199" s="218"/>
      <c r="TIF2199" s="218"/>
      <c r="TIG2199" s="218"/>
      <c r="TIH2199" s="218"/>
      <c r="TII2199" s="218"/>
      <c r="TIJ2199" s="218"/>
      <c r="TIK2199" s="218"/>
      <c r="TIL2199" s="218"/>
      <c r="TIM2199" s="218"/>
      <c r="TIN2199" s="218"/>
      <c r="TIO2199" s="218"/>
      <c r="TIP2199" s="218"/>
      <c r="TIQ2199" s="218"/>
      <c r="TIR2199" s="218"/>
      <c r="TIS2199" s="218"/>
      <c r="TIT2199" s="218"/>
      <c r="TIU2199" s="218"/>
      <c r="TIV2199" s="218"/>
      <c r="TIW2199" s="218"/>
      <c r="TIX2199" s="218"/>
      <c r="TIY2199" s="218"/>
      <c r="TIZ2199" s="218"/>
      <c r="TJA2199" s="218"/>
      <c r="TJB2199" s="218"/>
      <c r="TJC2199" s="218"/>
      <c r="TJD2199" s="218"/>
      <c r="TJE2199" s="218"/>
      <c r="TJF2199" s="218"/>
      <c r="TJG2199" s="218"/>
      <c r="TJH2199" s="218"/>
      <c r="TJI2199" s="218"/>
      <c r="TJJ2199" s="218"/>
      <c r="TJK2199" s="218"/>
      <c r="TJL2199" s="218"/>
      <c r="TJM2199" s="218"/>
      <c r="TJN2199" s="218"/>
      <c r="TJO2199" s="218"/>
      <c r="TJP2199" s="218"/>
      <c r="TJQ2199" s="218"/>
      <c r="TJR2199" s="218"/>
      <c r="TJS2199" s="218"/>
      <c r="TJT2199" s="218"/>
      <c r="TJU2199" s="218"/>
      <c r="TJV2199" s="218"/>
      <c r="TJW2199" s="218"/>
      <c r="TJX2199" s="218"/>
      <c r="TJY2199" s="218"/>
      <c r="TJZ2199" s="218"/>
      <c r="TKA2199" s="218"/>
      <c r="TKB2199" s="218"/>
      <c r="TKC2199" s="218"/>
      <c r="TKD2199" s="218"/>
      <c r="TKE2199" s="218"/>
      <c r="TKF2199" s="218"/>
      <c r="TKG2199" s="218"/>
      <c r="TKH2199" s="218"/>
      <c r="TKI2199" s="218"/>
      <c r="TKJ2199" s="218"/>
      <c r="TKK2199" s="218"/>
      <c r="TKL2199" s="218"/>
      <c r="TKM2199" s="218"/>
      <c r="TKN2199" s="218"/>
      <c r="TKO2199" s="218"/>
      <c r="TKP2199" s="218"/>
      <c r="TKQ2199" s="218"/>
      <c r="TKR2199" s="218"/>
      <c r="TKS2199" s="218"/>
      <c r="TKT2199" s="218"/>
      <c r="TKU2199" s="218"/>
      <c r="TKV2199" s="218"/>
      <c r="TKW2199" s="218"/>
      <c r="TKX2199" s="218"/>
      <c r="TKY2199" s="218"/>
      <c r="TKZ2199" s="218"/>
      <c r="TLA2199" s="218"/>
      <c r="TLB2199" s="218"/>
      <c r="TLC2199" s="218"/>
      <c r="TLD2199" s="218"/>
      <c r="TLE2199" s="218"/>
      <c r="TLF2199" s="218"/>
      <c r="TLG2199" s="218"/>
      <c r="TLH2199" s="218"/>
      <c r="TLI2199" s="218"/>
      <c r="TLJ2199" s="218"/>
      <c r="TLK2199" s="218"/>
      <c r="TLL2199" s="218"/>
      <c r="TLM2199" s="218"/>
      <c r="TLN2199" s="218"/>
      <c r="TLO2199" s="218"/>
      <c r="TLP2199" s="218"/>
      <c r="TLQ2199" s="218"/>
      <c r="TLR2199" s="218"/>
      <c r="TLS2199" s="218"/>
      <c r="TLT2199" s="218"/>
      <c r="TLU2199" s="218"/>
      <c r="TLV2199" s="218"/>
      <c r="TLW2199" s="218"/>
      <c r="TLX2199" s="218"/>
      <c r="TLY2199" s="218"/>
      <c r="TLZ2199" s="218"/>
      <c r="TMA2199" s="218"/>
      <c r="TMB2199" s="218"/>
      <c r="TMC2199" s="218"/>
      <c r="TMD2199" s="218"/>
      <c r="TME2199" s="218"/>
      <c r="TMF2199" s="218"/>
      <c r="TMG2199" s="218"/>
      <c r="TMH2199" s="218"/>
      <c r="TMI2199" s="218"/>
      <c r="TMJ2199" s="218"/>
      <c r="TMK2199" s="218"/>
      <c r="TML2199" s="218"/>
      <c r="TMM2199" s="218"/>
      <c r="TMN2199" s="218"/>
      <c r="TMO2199" s="218"/>
      <c r="TMP2199" s="218"/>
      <c r="TMQ2199" s="218"/>
      <c r="TMR2199" s="218"/>
      <c r="TMS2199" s="218"/>
      <c r="TMT2199" s="218"/>
      <c r="TMU2199" s="218"/>
      <c r="TMV2199" s="218"/>
      <c r="TMW2199" s="218"/>
      <c r="TMX2199" s="218"/>
      <c r="TMY2199" s="218"/>
      <c r="TMZ2199" s="218"/>
      <c r="TNA2199" s="218"/>
      <c r="TNB2199" s="218"/>
      <c r="TNC2199" s="218"/>
      <c r="TND2199" s="218"/>
      <c r="TNE2199" s="218"/>
      <c r="TNF2199" s="218"/>
      <c r="TNG2199" s="218"/>
      <c r="TNH2199" s="218"/>
      <c r="TNI2199" s="218"/>
      <c r="TNJ2199" s="218"/>
      <c r="TNK2199" s="218"/>
      <c r="TNL2199" s="218"/>
      <c r="TNM2199" s="218"/>
      <c r="TNN2199" s="218"/>
      <c r="TNO2199" s="218"/>
      <c r="TNP2199" s="218"/>
      <c r="TNQ2199" s="218"/>
      <c r="TNR2199" s="218"/>
      <c r="TNS2199" s="218"/>
      <c r="TNT2199" s="218"/>
      <c r="TNU2199" s="218"/>
      <c r="TNV2199" s="218"/>
      <c r="TNW2199" s="218"/>
      <c r="TNX2199" s="218"/>
      <c r="TNY2199" s="218"/>
      <c r="TNZ2199" s="218"/>
      <c r="TOA2199" s="218"/>
      <c r="TOB2199" s="218"/>
      <c r="TOC2199" s="218"/>
      <c r="TOD2199" s="218"/>
      <c r="TOE2199" s="218"/>
      <c r="TOF2199" s="218"/>
      <c r="TOG2199" s="218"/>
      <c r="TOH2199" s="218"/>
      <c r="TOI2199" s="218"/>
      <c r="TOJ2199" s="218"/>
      <c r="TOK2199" s="218"/>
      <c r="TOL2199" s="218"/>
      <c r="TOM2199" s="218"/>
      <c r="TON2199" s="218"/>
      <c r="TOO2199" s="218"/>
      <c r="TOP2199" s="218"/>
      <c r="TOQ2199" s="218"/>
      <c r="TOR2199" s="218"/>
      <c r="TOS2199" s="218"/>
      <c r="TOT2199" s="218"/>
      <c r="TOU2199" s="218"/>
      <c r="TOV2199" s="218"/>
      <c r="TOW2199" s="218"/>
      <c r="TOX2199" s="218"/>
      <c r="TOY2199" s="218"/>
      <c r="TOZ2199" s="218"/>
      <c r="TPA2199" s="218"/>
      <c r="TPB2199" s="218"/>
      <c r="TPC2199" s="218"/>
      <c r="TPD2199" s="218"/>
      <c r="TPE2199" s="218"/>
      <c r="TPF2199" s="218"/>
      <c r="TPG2199" s="218"/>
      <c r="TPH2199" s="218"/>
      <c r="TPI2199" s="218"/>
      <c r="TPJ2199" s="218"/>
      <c r="TPK2199" s="218"/>
      <c r="TPL2199" s="218"/>
      <c r="TPM2199" s="218"/>
      <c r="TPN2199" s="218"/>
      <c r="TPO2199" s="218"/>
      <c r="TPP2199" s="218"/>
      <c r="TPQ2199" s="218"/>
      <c r="TPR2199" s="218"/>
      <c r="TPS2199" s="218"/>
      <c r="TPT2199" s="218"/>
      <c r="TPU2199" s="218"/>
      <c r="TPV2199" s="218"/>
      <c r="TPW2199" s="218"/>
      <c r="TPX2199" s="218"/>
      <c r="TPY2199" s="218"/>
      <c r="TPZ2199" s="218"/>
      <c r="TQA2199" s="218"/>
      <c r="TQB2199" s="218"/>
      <c r="TQC2199" s="218"/>
      <c r="TQD2199" s="218"/>
      <c r="TQE2199" s="218"/>
      <c r="TQF2199" s="218"/>
      <c r="TQG2199" s="218"/>
      <c r="TQH2199" s="218"/>
      <c r="TQI2199" s="218"/>
      <c r="TQJ2199" s="218"/>
      <c r="TQK2199" s="218"/>
      <c r="TQL2199" s="218"/>
      <c r="TQM2199" s="218"/>
      <c r="TQN2199" s="218"/>
      <c r="TQO2199" s="218"/>
      <c r="TQP2199" s="218"/>
      <c r="TQQ2199" s="218"/>
      <c r="TQR2199" s="218"/>
      <c r="TQS2199" s="218"/>
      <c r="TQT2199" s="218"/>
      <c r="TQU2199" s="218"/>
      <c r="TQV2199" s="218"/>
      <c r="TQW2199" s="218"/>
      <c r="TQX2199" s="218"/>
      <c r="TQY2199" s="218"/>
      <c r="TQZ2199" s="218"/>
      <c r="TRA2199" s="218"/>
      <c r="TRB2199" s="218"/>
      <c r="TRC2199" s="218"/>
      <c r="TRD2199" s="218"/>
      <c r="TRE2199" s="218"/>
      <c r="TRF2199" s="218"/>
      <c r="TRG2199" s="218"/>
      <c r="TRH2199" s="218"/>
      <c r="TRI2199" s="218"/>
      <c r="TRJ2199" s="218"/>
      <c r="TRK2199" s="218"/>
      <c r="TRL2199" s="218"/>
      <c r="TRM2199" s="218"/>
      <c r="TRN2199" s="218"/>
      <c r="TRO2199" s="218"/>
      <c r="TRP2199" s="218"/>
      <c r="TRQ2199" s="218"/>
      <c r="TRR2199" s="218"/>
      <c r="TRS2199" s="218"/>
      <c r="TRT2199" s="218"/>
      <c r="TRU2199" s="218"/>
      <c r="TRV2199" s="218"/>
      <c r="TRW2199" s="218"/>
      <c r="TRX2199" s="218"/>
      <c r="TRY2199" s="218"/>
      <c r="TRZ2199" s="218"/>
      <c r="TSA2199" s="218"/>
      <c r="TSB2199" s="218"/>
      <c r="TSC2199" s="218"/>
      <c r="TSD2199" s="218"/>
      <c r="TSE2199" s="218"/>
      <c r="TSF2199" s="218"/>
      <c r="TSG2199" s="218"/>
      <c r="TSH2199" s="218"/>
      <c r="TSI2199" s="218"/>
      <c r="TSJ2199" s="218"/>
      <c r="TSK2199" s="218"/>
      <c r="TSL2199" s="218"/>
      <c r="TSM2199" s="218"/>
      <c r="TSN2199" s="218"/>
      <c r="TSO2199" s="218"/>
      <c r="TSP2199" s="218"/>
      <c r="TSQ2199" s="218"/>
      <c r="TSR2199" s="218"/>
      <c r="TSS2199" s="218"/>
      <c r="TST2199" s="218"/>
      <c r="TSU2199" s="218"/>
      <c r="TSV2199" s="218"/>
      <c r="TSW2199" s="218"/>
      <c r="TSX2199" s="218"/>
      <c r="TSY2199" s="218"/>
      <c r="TSZ2199" s="218"/>
      <c r="TTA2199" s="218"/>
      <c r="TTB2199" s="218"/>
      <c r="TTC2199" s="218"/>
      <c r="TTD2199" s="218"/>
      <c r="TTE2199" s="218"/>
      <c r="TTF2199" s="218"/>
      <c r="TTG2199" s="218"/>
      <c r="TTH2199" s="218"/>
      <c r="TTI2199" s="218"/>
      <c r="TTJ2199" s="218"/>
      <c r="TTK2199" s="218"/>
      <c r="TTL2199" s="218"/>
      <c r="TTM2199" s="218"/>
      <c r="TTN2199" s="218"/>
      <c r="TTO2199" s="218"/>
      <c r="TTP2199" s="218"/>
      <c r="TTQ2199" s="218"/>
      <c r="TTR2199" s="218"/>
      <c r="TTS2199" s="218"/>
      <c r="TTT2199" s="218"/>
      <c r="TTU2199" s="218"/>
      <c r="TTV2199" s="218"/>
      <c r="TTW2199" s="218"/>
      <c r="TTX2199" s="218"/>
      <c r="TTY2199" s="218"/>
      <c r="TTZ2199" s="218"/>
      <c r="TUA2199" s="218"/>
      <c r="TUB2199" s="218"/>
      <c r="TUC2199" s="218"/>
      <c r="TUD2199" s="218"/>
      <c r="TUE2199" s="218"/>
      <c r="TUF2199" s="218"/>
      <c r="TUG2199" s="218"/>
      <c r="TUH2199" s="218"/>
      <c r="TUI2199" s="218"/>
      <c r="TUJ2199" s="218"/>
      <c r="TUK2199" s="218"/>
      <c r="TUL2199" s="218"/>
      <c r="TUM2199" s="218"/>
      <c r="TUN2199" s="218"/>
      <c r="TUO2199" s="218"/>
      <c r="TUP2199" s="218"/>
      <c r="TUQ2199" s="218"/>
      <c r="TUR2199" s="218"/>
      <c r="TUS2199" s="218"/>
      <c r="TUT2199" s="218"/>
      <c r="TUU2199" s="218"/>
      <c r="TUV2199" s="218"/>
      <c r="TUW2199" s="218"/>
      <c r="TUX2199" s="218"/>
      <c r="TUY2199" s="218"/>
      <c r="TUZ2199" s="218"/>
      <c r="TVA2199" s="218"/>
      <c r="TVB2199" s="218"/>
      <c r="TVC2199" s="218"/>
      <c r="TVD2199" s="218"/>
      <c r="TVE2199" s="218"/>
      <c r="TVF2199" s="218"/>
      <c r="TVG2199" s="218"/>
      <c r="TVH2199" s="218"/>
      <c r="TVI2199" s="218"/>
      <c r="TVJ2199" s="218"/>
      <c r="TVK2199" s="218"/>
      <c r="TVL2199" s="218"/>
      <c r="TVM2199" s="218"/>
      <c r="TVN2199" s="218"/>
      <c r="TVO2199" s="218"/>
      <c r="TVP2199" s="218"/>
      <c r="TVQ2199" s="218"/>
      <c r="TVR2199" s="218"/>
      <c r="TVS2199" s="218"/>
      <c r="TVT2199" s="218"/>
      <c r="TVU2199" s="218"/>
      <c r="TVV2199" s="218"/>
      <c r="TVW2199" s="218"/>
      <c r="TVX2199" s="218"/>
      <c r="TVY2199" s="218"/>
      <c r="TVZ2199" s="218"/>
      <c r="TWA2199" s="218"/>
      <c r="TWB2199" s="218"/>
      <c r="TWC2199" s="218"/>
      <c r="TWD2199" s="218"/>
      <c r="TWE2199" s="218"/>
      <c r="TWF2199" s="218"/>
      <c r="TWG2199" s="218"/>
      <c r="TWH2199" s="218"/>
      <c r="TWI2199" s="218"/>
      <c r="TWJ2199" s="218"/>
      <c r="TWK2199" s="218"/>
      <c r="TWL2199" s="218"/>
      <c r="TWM2199" s="218"/>
      <c r="TWN2199" s="218"/>
      <c r="TWO2199" s="218"/>
      <c r="TWP2199" s="218"/>
      <c r="TWQ2199" s="218"/>
      <c r="TWR2199" s="218"/>
      <c r="TWS2199" s="218"/>
      <c r="TWT2199" s="218"/>
      <c r="TWU2199" s="218"/>
      <c r="TWV2199" s="218"/>
      <c r="TWW2199" s="218"/>
      <c r="TWX2199" s="218"/>
      <c r="TWY2199" s="218"/>
      <c r="TWZ2199" s="218"/>
      <c r="TXA2199" s="218"/>
      <c r="TXB2199" s="218"/>
      <c r="TXC2199" s="218"/>
      <c r="TXD2199" s="218"/>
      <c r="TXE2199" s="218"/>
      <c r="TXF2199" s="218"/>
      <c r="TXG2199" s="218"/>
      <c r="TXH2199" s="218"/>
      <c r="TXI2199" s="218"/>
      <c r="TXJ2199" s="218"/>
      <c r="TXK2199" s="218"/>
      <c r="TXL2199" s="218"/>
      <c r="TXM2199" s="218"/>
      <c r="TXN2199" s="218"/>
      <c r="TXO2199" s="218"/>
      <c r="TXP2199" s="218"/>
      <c r="TXQ2199" s="218"/>
      <c r="TXR2199" s="218"/>
      <c r="TXS2199" s="218"/>
      <c r="TXT2199" s="218"/>
      <c r="TXU2199" s="218"/>
      <c r="TXV2199" s="218"/>
      <c r="TXW2199" s="218"/>
      <c r="TXX2199" s="218"/>
      <c r="TXY2199" s="218"/>
      <c r="TXZ2199" s="218"/>
      <c r="TYA2199" s="218"/>
      <c r="TYB2199" s="218"/>
      <c r="TYC2199" s="218"/>
      <c r="TYD2199" s="218"/>
      <c r="TYE2199" s="218"/>
      <c r="TYF2199" s="218"/>
      <c r="TYG2199" s="218"/>
      <c r="TYH2199" s="218"/>
      <c r="TYI2199" s="218"/>
      <c r="TYJ2199" s="218"/>
      <c r="TYK2199" s="218"/>
      <c r="TYL2199" s="218"/>
      <c r="TYM2199" s="218"/>
      <c r="TYN2199" s="218"/>
      <c r="TYO2199" s="218"/>
      <c r="TYP2199" s="218"/>
      <c r="TYQ2199" s="218"/>
      <c r="TYR2199" s="218"/>
      <c r="TYS2199" s="218"/>
      <c r="TYT2199" s="218"/>
      <c r="TYU2199" s="218"/>
      <c r="TYV2199" s="218"/>
      <c r="TYW2199" s="218"/>
      <c r="TYX2199" s="218"/>
      <c r="TYY2199" s="218"/>
      <c r="TYZ2199" s="218"/>
      <c r="TZA2199" s="218"/>
      <c r="TZB2199" s="218"/>
      <c r="TZC2199" s="218"/>
      <c r="TZD2199" s="218"/>
      <c r="TZE2199" s="218"/>
      <c r="TZF2199" s="218"/>
      <c r="TZG2199" s="218"/>
      <c r="TZH2199" s="218"/>
      <c r="TZI2199" s="218"/>
      <c r="TZJ2199" s="218"/>
      <c r="TZK2199" s="218"/>
      <c r="TZL2199" s="218"/>
      <c r="TZM2199" s="218"/>
      <c r="TZN2199" s="218"/>
      <c r="TZO2199" s="218"/>
      <c r="TZP2199" s="218"/>
      <c r="TZQ2199" s="218"/>
      <c r="TZR2199" s="218"/>
      <c r="TZS2199" s="218"/>
      <c r="TZT2199" s="218"/>
      <c r="TZU2199" s="218"/>
      <c r="TZV2199" s="218"/>
      <c r="TZW2199" s="218"/>
      <c r="TZX2199" s="218"/>
      <c r="TZY2199" s="218"/>
      <c r="TZZ2199" s="218"/>
      <c r="UAA2199" s="218"/>
      <c r="UAB2199" s="218"/>
      <c r="UAC2199" s="218"/>
      <c r="UAD2199" s="218"/>
      <c r="UAE2199" s="218"/>
      <c r="UAF2199" s="218"/>
      <c r="UAG2199" s="218"/>
      <c r="UAH2199" s="218"/>
      <c r="UAI2199" s="218"/>
      <c r="UAJ2199" s="218"/>
      <c r="UAK2199" s="218"/>
      <c r="UAL2199" s="218"/>
      <c r="UAM2199" s="218"/>
      <c r="UAN2199" s="218"/>
      <c r="UAO2199" s="218"/>
      <c r="UAP2199" s="218"/>
      <c r="UAQ2199" s="218"/>
      <c r="UAR2199" s="218"/>
      <c r="UAS2199" s="218"/>
      <c r="UAT2199" s="218"/>
      <c r="UAU2199" s="218"/>
      <c r="UAV2199" s="218"/>
      <c r="UAW2199" s="218"/>
      <c r="UAX2199" s="218"/>
      <c r="UAY2199" s="218"/>
      <c r="UAZ2199" s="218"/>
      <c r="UBA2199" s="218"/>
      <c r="UBB2199" s="218"/>
      <c r="UBC2199" s="218"/>
      <c r="UBD2199" s="218"/>
      <c r="UBE2199" s="218"/>
      <c r="UBF2199" s="218"/>
      <c r="UBG2199" s="218"/>
      <c r="UBH2199" s="218"/>
      <c r="UBI2199" s="218"/>
      <c r="UBJ2199" s="218"/>
      <c r="UBK2199" s="218"/>
      <c r="UBL2199" s="218"/>
      <c r="UBM2199" s="218"/>
      <c r="UBN2199" s="218"/>
      <c r="UBO2199" s="218"/>
      <c r="UBP2199" s="218"/>
      <c r="UBQ2199" s="218"/>
      <c r="UBR2199" s="218"/>
      <c r="UBS2199" s="218"/>
      <c r="UBT2199" s="218"/>
      <c r="UBU2199" s="218"/>
      <c r="UBV2199" s="218"/>
      <c r="UBW2199" s="218"/>
      <c r="UBX2199" s="218"/>
      <c r="UBY2199" s="218"/>
      <c r="UBZ2199" s="218"/>
      <c r="UCA2199" s="218"/>
      <c r="UCB2199" s="218"/>
      <c r="UCC2199" s="218"/>
      <c r="UCD2199" s="218"/>
      <c r="UCE2199" s="218"/>
      <c r="UCF2199" s="218"/>
      <c r="UCG2199" s="218"/>
      <c r="UCH2199" s="218"/>
      <c r="UCI2199" s="218"/>
      <c r="UCJ2199" s="218"/>
      <c r="UCK2199" s="218"/>
      <c r="UCL2199" s="218"/>
      <c r="UCM2199" s="218"/>
      <c r="UCN2199" s="218"/>
      <c r="UCO2199" s="218"/>
      <c r="UCP2199" s="218"/>
      <c r="UCQ2199" s="218"/>
      <c r="UCR2199" s="218"/>
      <c r="UCS2199" s="218"/>
      <c r="UCT2199" s="218"/>
      <c r="UCU2199" s="218"/>
      <c r="UCV2199" s="218"/>
      <c r="UCW2199" s="218"/>
      <c r="UCX2199" s="218"/>
      <c r="UCY2199" s="218"/>
      <c r="UCZ2199" s="218"/>
      <c r="UDA2199" s="218"/>
      <c r="UDB2199" s="218"/>
      <c r="UDC2199" s="218"/>
      <c r="UDD2199" s="218"/>
      <c r="UDE2199" s="218"/>
      <c r="UDF2199" s="218"/>
      <c r="UDG2199" s="218"/>
      <c r="UDH2199" s="218"/>
      <c r="UDI2199" s="218"/>
      <c r="UDJ2199" s="218"/>
      <c r="UDK2199" s="218"/>
      <c r="UDL2199" s="218"/>
      <c r="UDM2199" s="218"/>
      <c r="UDN2199" s="218"/>
      <c r="UDO2199" s="218"/>
      <c r="UDP2199" s="218"/>
      <c r="UDQ2199" s="218"/>
      <c r="UDR2199" s="218"/>
      <c r="UDS2199" s="218"/>
      <c r="UDT2199" s="218"/>
      <c r="UDU2199" s="218"/>
      <c r="UDV2199" s="218"/>
      <c r="UDW2199" s="218"/>
      <c r="UDX2199" s="218"/>
      <c r="UDY2199" s="218"/>
      <c r="UDZ2199" s="218"/>
      <c r="UEA2199" s="218"/>
      <c r="UEB2199" s="218"/>
      <c r="UEC2199" s="218"/>
      <c r="UED2199" s="218"/>
      <c r="UEE2199" s="218"/>
      <c r="UEF2199" s="218"/>
      <c r="UEG2199" s="218"/>
      <c r="UEH2199" s="218"/>
      <c r="UEI2199" s="218"/>
      <c r="UEJ2199" s="218"/>
      <c r="UEK2199" s="218"/>
      <c r="UEL2199" s="218"/>
      <c r="UEM2199" s="218"/>
      <c r="UEN2199" s="218"/>
      <c r="UEO2199" s="218"/>
      <c r="UEP2199" s="218"/>
      <c r="UEQ2199" s="218"/>
      <c r="UER2199" s="218"/>
      <c r="UES2199" s="218"/>
      <c r="UET2199" s="218"/>
      <c r="UEU2199" s="218"/>
      <c r="UEV2199" s="218"/>
      <c r="UEW2199" s="218"/>
      <c r="UEX2199" s="218"/>
      <c r="UEY2199" s="218"/>
      <c r="UEZ2199" s="218"/>
      <c r="UFA2199" s="218"/>
      <c r="UFB2199" s="218"/>
      <c r="UFC2199" s="218"/>
      <c r="UFD2199" s="218"/>
      <c r="UFE2199" s="218"/>
      <c r="UFF2199" s="218"/>
      <c r="UFG2199" s="218"/>
      <c r="UFH2199" s="218"/>
      <c r="UFI2199" s="218"/>
      <c r="UFJ2199" s="218"/>
      <c r="UFK2199" s="218"/>
      <c r="UFL2199" s="218"/>
      <c r="UFM2199" s="218"/>
      <c r="UFN2199" s="218"/>
      <c r="UFO2199" s="218"/>
      <c r="UFP2199" s="218"/>
      <c r="UFQ2199" s="218"/>
      <c r="UFR2199" s="218"/>
      <c r="UFS2199" s="218"/>
      <c r="UFT2199" s="218"/>
      <c r="UFU2199" s="218"/>
      <c r="UFV2199" s="218"/>
      <c r="UFW2199" s="218"/>
      <c r="UFX2199" s="218"/>
      <c r="UFY2199" s="218"/>
      <c r="UFZ2199" s="218"/>
      <c r="UGA2199" s="218"/>
      <c r="UGB2199" s="218"/>
      <c r="UGC2199" s="218"/>
      <c r="UGD2199" s="218"/>
      <c r="UGE2199" s="218"/>
      <c r="UGF2199" s="218"/>
      <c r="UGG2199" s="218"/>
      <c r="UGH2199" s="218"/>
      <c r="UGI2199" s="218"/>
      <c r="UGJ2199" s="218"/>
      <c r="UGK2199" s="218"/>
      <c r="UGL2199" s="218"/>
      <c r="UGM2199" s="218"/>
      <c r="UGN2199" s="218"/>
      <c r="UGO2199" s="218"/>
      <c r="UGP2199" s="218"/>
      <c r="UGQ2199" s="218"/>
      <c r="UGR2199" s="218"/>
      <c r="UGS2199" s="218"/>
      <c r="UGT2199" s="218"/>
      <c r="UGU2199" s="218"/>
      <c r="UGV2199" s="218"/>
      <c r="UGW2199" s="218"/>
      <c r="UGX2199" s="218"/>
      <c r="UGY2199" s="218"/>
      <c r="UGZ2199" s="218"/>
      <c r="UHA2199" s="218"/>
      <c r="UHB2199" s="218"/>
      <c r="UHC2199" s="218"/>
      <c r="UHD2199" s="218"/>
      <c r="UHE2199" s="218"/>
      <c r="UHF2199" s="218"/>
      <c r="UHG2199" s="218"/>
      <c r="UHH2199" s="218"/>
      <c r="UHI2199" s="218"/>
      <c r="UHJ2199" s="218"/>
      <c r="UHK2199" s="218"/>
      <c r="UHL2199" s="218"/>
      <c r="UHM2199" s="218"/>
      <c r="UHN2199" s="218"/>
      <c r="UHO2199" s="218"/>
      <c r="UHP2199" s="218"/>
      <c r="UHQ2199" s="218"/>
      <c r="UHR2199" s="218"/>
      <c r="UHS2199" s="218"/>
      <c r="UHT2199" s="218"/>
      <c r="UHU2199" s="218"/>
      <c r="UHV2199" s="218"/>
      <c r="UHW2199" s="218"/>
      <c r="UHX2199" s="218"/>
      <c r="UHY2199" s="218"/>
      <c r="UHZ2199" s="218"/>
      <c r="UIA2199" s="218"/>
      <c r="UIB2199" s="218"/>
      <c r="UIC2199" s="218"/>
      <c r="UID2199" s="218"/>
      <c r="UIE2199" s="218"/>
      <c r="UIF2199" s="218"/>
      <c r="UIG2199" s="218"/>
      <c r="UIH2199" s="218"/>
      <c r="UII2199" s="218"/>
      <c r="UIJ2199" s="218"/>
      <c r="UIK2199" s="218"/>
      <c r="UIL2199" s="218"/>
      <c r="UIM2199" s="218"/>
      <c r="UIN2199" s="218"/>
      <c r="UIO2199" s="218"/>
      <c r="UIP2199" s="218"/>
      <c r="UIQ2199" s="218"/>
      <c r="UIR2199" s="218"/>
      <c r="UIS2199" s="218"/>
      <c r="UIT2199" s="218"/>
      <c r="UIU2199" s="218"/>
      <c r="UIV2199" s="218"/>
      <c r="UIW2199" s="218"/>
      <c r="UIX2199" s="218"/>
      <c r="UIY2199" s="218"/>
      <c r="UIZ2199" s="218"/>
      <c r="UJA2199" s="218"/>
      <c r="UJB2199" s="218"/>
      <c r="UJC2199" s="218"/>
      <c r="UJD2199" s="218"/>
      <c r="UJE2199" s="218"/>
      <c r="UJF2199" s="218"/>
      <c r="UJG2199" s="218"/>
      <c r="UJH2199" s="218"/>
      <c r="UJI2199" s="218"/>
      <c r="UJJ2199" s="218"/>
      <c r="UJK2199" s="218"/>
      <c r="UJL2199" s="218"/>
      <c r="UJM2199" s="218"/>
      <c r="UJN2199" s="218"/>
      <c r="UJO2199" s="218"/>
      <c r="UJP2199" s="218"/>
      <c r="UJQ2199" s="218"/>
      <c r="UJR2199" s="218"/>
      <c r="UJS2199" s="218"/>
      <c r="UJT2199" s="218"/>
      <c r="UJU2199" s="218"/>
      <c r="UJV2199" s="218"/>
      <c r="UJW2199" s="218"/>
      <c r="UJX2199" s="218"/>
      <c r="UJY2199" s="218"/>
      <c r="UJZ2199" s="218"/>
      <c r="UKA2199" s="218"/>
      <c r="UKB2199" s="218"/>
      <c r="UKC2199" s="218"/>
      <c r="UKD2199" s="218"/>
      <c r="UKE2199" s="218"/>
      <c r="UKF2199" s="218"/>
      <c r="UKG2199" s="218"/>
      <c r="UKH2199" s="218"/>
      <c r="UKI2199" s="218"/>
      <c r="UKJ2199" s="218"/>
      <c r="UKK2199" s="218"/>
      <c r="UKL2199" s="218"/>
      <c r="UKM2199" s="218"/>
      <c r="UKN2199" s="218"/>
      <c r="UKO2199" s="218"/>
      <c r="UKP2199" s="218"/>
      <c r="UKQ2199" s="218"/>
      <c r="UKR2199" s="218"/>
      <c r="UKS2199" s="218"/>
      <c r="UKT2199" s="218"/>
      <c r="UKU2199" s="218"/>
      <c r="UKV2199" s="218"/>
      <c r="UKW2199" s="218"/>
      <c r="UKX2199" s="218"/>
      <c r="UKY2199" s="218"/>
      <c r="UKZ2199" s="218"/>
      <c r="ULA2199" s="218"/>
      <c r="ULB2199" s="218"/>
      <c r="ULC2199" s="218"/>
      <c r="ULD2199" s="218"/>
      <c r="ULE2199" s="218"/>
      <c r="ULF2199" s="218"/>
      <c r="ULG2199" s="218"/>
      <c r="ULH2199" s="218"/>
      <c r="ULI2199" s="218"/>
      <c r="ULJ2199" s="218"/>
      <c r="ULK2199" s="218"/>
      <c r="ULL2199" s="218"/>
      <c r="ULM2199" s="218"/>
      <c r="ULN2199" s="218"/>
      <c r="ULO2199" s="218"/>
      <c r="ULP2199" s="218"/>
      <c r="ULQ2199" s="218"/>
      <c r="ULR2199" s="218"/>
      <c r="ULS2199" s="218"/>
      <c r="ULT2199" s="218"/>
      <c r="ULU2199" s="218"/>
      <c r="ULV2199" s="218"/>
      <c r="ULW2199" s="218"/>
      <c r="ULX2199" s="218"/>
      <c r="ULY2199" s="218"/>
      <c r="ULZ2199" s="218"/>
      <c r="UMA2199" s="218"/>
      <c r="UMB2199" s="218"/>
      <c r="UMC2199" s="218"/>
      <c r="UMD2199" s="218"/>
      <c r="UME2199" s="218"/>
      <c r="UMF2199" s="218"/>
      <c r="UMG2199" s="218"/>
      <c r="UMH2199" s="218"/>
      <c r="UMI2199" s="218"/>
      <c r="UMJ2199" s="218"/>
      <c r="UMK2199" s="218"/>
      <c r="UML2199" s="218"/>
      <c r="UMM2199" s="218"/>
      <c r="UMN2199" s="218"/>
      <c r="UMO2199" s="218"/>
      <c r="UMP2199" s="218"/>
      <c r="UMQ2199" s="218"/>
      <c r="UMR2199" s="218"/>
      <c r="UMS2199" s="218"/>
      <c r="UMT2199" s="218"/>
      <c r="UMU2199" s="218"/>
      <c r="UMV2199" s="218"/>
      <c r="UMW2199" s="218"/>
      <c r="UMX2199" s="218"/>
      <c r="UMY2199" s="218"/>
      <c r="UMZ2199" s="218"/>
      <c r="UNA2199" s="218"/>
      <c r="UNB2199" s="218"/>
      <c r="UNC2199" s="218"/>
      <c r="UND2199" s="218"/>
      <c r="UNE2199" s="218"/>
      <c r="UNF2199" s="218"/>
      <c r="UNG2199" s="218"/>
      <c r="UNH2199" s="218"/>
      <c r="UNI2199" s="218"/>
      <c r="UNJ2199" s="218"/>
      <c r="UNK2199" s="218"/>
      <c r="UNL2199" s="218"/>
      <c r="UNM2199" s="218"/>
      <c r="UNN2199" s="218"/>
      <c r="UNO2199" s="218"/>
      <c r="UNP2199" s="218"/>
      <c r="UNQ2199" s="218"/>
      <c r="UNR2199" s="218"/>
      <c r="UNS2199" s="218"/>
      <c r="UNT2199" s="218"/>
      <c r="UNU2199" s="218"/>
      <c r="UNV2199" s="218"/>
      <c r="UNW2199" s="218"/>
      <c r="UNX2199" s="218"/>
      <c r="UNY2199" s="218"/>
      <c r="UNZ2199" s="218"/>
      <c r="UOA2199" s="218"/>
      <c r="UOB2199" s="218"/>
      <c r="UOC2199" s="218"/>
      <c r="UOD2199" s="218"/>
      <c r="UOE2199" s="218"/>
      <c r="UOF2199" s="218"/>
      <c r="UOG2199" s="218"/>
      <c r="UOH2199" s="218"/>
      <c r="UOI2199" s="218"/>
      <c r="UOJ2199" s="218"/>
      <c r="UOK2199" s="218"/>
      <c r="UOL2199" s="218"/>
      <c r="UOM2199" s="218"/>
      <c r="UON2199" s="218"/>
      <c r="UOO2199" s="218"/>
      <c r="UOP2199" s="218"/>
      <c r="UOQ2199" s="218"/>
      <c r="UOR2199" s="218"/>
      <c r="UOS2199" s="218"/>
      <c r="UOT2199" s="218"/>
      <c r="UOU2199" s="218"/>
      <c r="UOV2199" s="218"/>
      <c r="UOW2199" s="218"/>
      <c r="UOX2199" s="218"/>
      <c r="UOY2199" s="218"/>
      <c r="UOZ2199" s="218"/>
      <c r="UPA2199" s="218"/>
      <c r="UPB2199" s="218"/>
      <c r="UPC2199" s="218"/>
      <c r="UPD2199" s="218"/>
      <c r="UPE2199" s="218"/>
      <c r="UPF2199" s="218"/>
      <c r="UPG2199" s="218"/>
      <c r="UPH2199" s="218"/>
      <c r="UPI2199" s="218"/>
      <c r="UPJ2199" s="218"/>
      <c r="UPK2199" s="218"/>
      <c r="UPL2199" s="218"/>
      <c r="UPM2199" s="218"/>
      <c r="UPN2199" s="218"/>
      <c r="UPO2199" s="218"/>
      <c r="UPP2199" s="218"/>
      <c r="UPQ2199" s="218"/>
      <c r="UPR2199" s="218"/>
      <c r="UPS2199" s="218"/>
      <c r="UPT2199" s="218"/>
      <c r="UPU2199" s="218"/>
      <c r="UPV2199" s="218"/>
      <c r="UPW2199" s="218"/>
      <c r="UPX2199" s="218"/>
      <c r="UPY2199" s="218"/>
      <c r="UPZ2199" s="218"/>
      <c r="UQA2199" s="218"/>
      <c r="UQB2199" s="218"/>
      <c r="UQC2199" s="218"/>
      <c r="UQD2199" s="218"/>
      <c r="UQE2199" s="218"/>
      <c r="UQF2199" s="218"/>
      <c r="UQG2199" s="218"/>
      <c r="UQH2199" s="218"/>
      <c r="UQI2199" s="218"/>
      <c r="UQJ2199" s="218"/>
      <c r="UQK2199" s="218"/>
      <c r="UQL2199" s="218"/>
      <c r="UQM2199" s="218"/>
      <c r="UQN2199" s="218"/>
      <c r="UQO2199" s="218"/>
      <c r="UQP2199" s="218"/>
      <c r="UQQ2199" s="218"/>
      <c r="UQR2199" s="218"/>
      <c r="UQS2199" s="218"/>
      <c r="UQT2199" s="218"/>
      <c r="UQU2199" s="218"/>
      <c r="UQV2199" s="218"/>
      <c r="UQW2199" s="218"/>
      <c r="UQX2199" s="218"/>
      <c r="UQY2199" s="218"/>
      <c r="UQZ2199" s="218"/>
      <c r="URA2199" s="218"/>
      <c r="URB2199" s="218"/>
      <c r="URC2199" s="218"/>
      <c r="URD2199" s="218"/>
      <c r="URE2199" s="218"/>
      <c r="URF2199" s="218"/>
      <c r="URG2199" s="218"/>
      <c r="URH2199" s="218"/>
      <c r="URI2199" s="218"/>
      <c r="URJ2199" s="218"/>
      <c r="URK2199" s="218"/>
      <c r="URL2199" s="218"/>
      <c r="URM2199" s="218"/>
      <c r="URN2199" s="218"/>
      <c r="URO2199" s="218"/>
      <c r="URP2199" s="218"/>
      <c r="URQ2199" s="218"/>
      <c r="URR2199" s="218"/>
      <c r="URS2199" s="218"/>
      <c r="URT2199" s="218"/>
      <c r="URU2199" s="218"/>
      <c r="URV2199" s="218"/>
      <c r="URW2199" s="218"/>
      <c r="URX2199" s="218"/>
      <c r="URY2199" s="218"/>
      <c r="URZ2199" s="218"/>
      <c r="USA2199" s="218"/>
      <c r="USB2199" s="218"/>
      <c r="USC2199" s="218"/>
      <c r="USD2199" s="218"/>
      <c r="USE2199" s="218"/>
      <c r="USF2199" s="218"/>
      <c r="USG2199" s="218"/>
      <c r="USH2199" s="218"/>
      <c r="USI2199" s="218"/>
      <c r="USJ2199" s="218"/>
      <c r="USK2199" s="218"/>
      <c r="USL2199" s="218"/>
      <c r="USM2199" s="218"/>
      <c r="USN2199" s="218"/>
      <c r="USO2199" s="218"/>
      <c r="USP2199" s="218"/>
      <c r="USQ2199" s="218"/>
      <c r="USR2199" s="218"/>
      <c r="USS2199" s="218"/>
      <c r="UST2199" s="218"/>
      <c r="USU2199" s="218"/>
      <c r="USV2199" s="218"/>
      <c r="USW2199" s="218"/>
      <c r="USX2199" s="218"/>
      <c r="USY2199" s="218"/>
      <c r="USZ2199" s="218"/>
      <c r="UTA2199" s="218"/>
      <c r="UTB2199" s="218"/>
      <c r="UTC2199" s="218"/>
      <c r="UTD2199" s="218"/>
      <c r="UTE2199" s="218"/>
      <c r="UTF2199" s="218"/>
      <c r="UTG2199" s="218"/>
      <c r="UTH2199" s="218"/>
      <c r="UTI2199" s="218"/>
      <c r="UTJ2199" s="218"/>
      <c r="UTK2199" s="218"/>
      <c r="UTL2199" s="218"/>
      <c r="UTM2199" s="218"/>
      <c r="UTN2199" s="218"/>
      <c r="UTO2199" s="218"/>
      <c r="UTP2199" s="218"/>
      <c r="UTQ2199" s="218"/>
      <c r="UTR2199" s="218"/>
      <c r="UTS2199" s="218"/>
      <c r="UTT2199" s="218"/>
      <c r="UTU2199" s="218"/>
      <c r="UTV2199" s="218"/>
      <c r="UTW2199" s="218"/>
      <c r="UTX2199" s="218"/>
      <c r="UTY2199" s="218"/>
      <c r="UTZ2199" s="218"/>
      <c r="UUA2199" s="218"/>
      <c r="UUB2199" s="218"/>
      <c r="UUC2199" s="218"/>
      <c r="UUD2199" s="218"/>
      <c r="UUE2199" s="218"/>
      <c r="UUF2199" s="218"/>
      <c r="UUG2199" s="218"/>
      <c r="UUH2199" s="218"/>
      <c r="UUI2199" s="218"/>
      <c r="UUJ2199" s="218"/>
      <c r="UUK2199" s="218"/>
      <c r="UUL2199" s="218"/>
      <c r="UUM2199" s="218"/>
      <c r="UUN2199" s="218"/>
      <c r="UUO2199" s="218"/>
      <c r="UUP2199" s="218"/>
      <c r="UUQ2199" s="218"/>
      <c r="UUR2199" s="218"/>
      <c r="UUS2199" s="218"/>
      <c r="UUT2199" s="218"/>
      <c r="UUU2199" s="218"/>
      <c r="UUV2199" s="218"/>
      <c r="UUW2199" s="218"/>
      <c r="UUX2199" s="218"/>
      <c r="UUY2199" s="218"/>
      <c r="UUZ2199" s="218"/>
      <c r="UVA2199" s="218"/>
      <c r="UVB2199" s="218"/>
      <c r="UVC2199" s="218"/>
      <c r="UVD2199" s="218"/>
      <c r="UVE2199" s="218"/>
      <c r="UVF2199" s="218"/>
      <c r="UVG2199" s="218"/>
      <c r="UVH2199" s="218"/>
      <c r="UVI2199" s="218"/>
      <c r="UVJ2199" s="218"/>
      <c r="UVK2199" s="218"/>
      <c r="UVL2199" s="218"/>
      <c r="UVM2199" s="218"/>
      <c r="UVN2199" s="218"/>
      <c r="UVO2199" s="218"/>
      <c r="UVP2199" s="218"/>
      <c r="UVQ2199" s="218"/>
      <c r="UVR2199" s="218"/>
      <c r="UVS2199" s="218"/>
      <c r="UVT2199" s="218"/>
      <c r="UVU2199" s="218"/>
      <c r="UVV2199" s="218"/>
      <c r="UVW2199" s="218"/>
      <c r="UVX2199" s="218"/>
      <c r="UVY2199" s="218"/>
      <c r="UVZ2199" s="218"/>
      <c r="UWA2199" s="218"/>
      <c r="UWB2199" s="218"/>
      <c r="UWC2199" s="218"/>
      <c r="UWD2199" s="218"/>
      <c r="UWE2199" s="218"/>
      <c r="UWF2199" s="218"/>
      <c r="UWG2199" s="218"/>
      <c r="UWH2199" s="218"/>
      <c r="UWI2199" s="218"/>
      <c r="UWJ2199" s="218"/>
      <c r="UWK2199" s="218"/>
      <c r="UWL2199" s="218"/>
      <c r="UWM2199" s="218"/>
      <c r="UWN2199" s="218"/>
      <c r="UWO2199" s="218"/>
      <c r="UWP2199" s="218"/>
      <c r="UWQ2199" s="218"/>
      <c r="UWR2199" s="218"/>
      <c r="UWS2199" s="218"/>
      <c r="UWT2199" s="218"/>
      <c r="UWU2199" s="218"/>
      <c r="UWV2199" s="218"/>
      <c r="UWW2199" s="218"/>
      <c r="UWX2199" s="218"/>
      <c r="UWY2199" s="218"/>
      <c r="UWZ2199" s="218"/>
      <c r="UXA2199" s="218"/>
      <c r="UXB2199" s="218"/>
      <c r="UXC2199" s="218"/>
      <c r="UXD2199" s="218"/>
      <c r="UXE2199" s="218"/>
      <c r="UXF2199" s="218"/>
      <c r="UXG2199" s="218"/>
      <c r="UXH2199" s="218"/>
      <c r="UXI2199" s="218"/>
      <c r="UXJ2199" s="218"/>
      <c r="UXK2199" s="218"/>
      <c r="UXL2199" s="218"/>
      <c r="UXM2199" s="218"/>
      <c r="UXN2199" s="218"/>
      <c r="UXO2199" s="218"/>
      <c r="UXP2199" s="218"/>
      <c r="UXQ2199" s="218"/>
      <c r="UXR2199" s="218"/>
      <c r="UXS2199" s="218"/>
      <c r="UXT2199" s="218"/>
      <c r="UXU2199" s="218"/>
      <c r="UXV2199" s="218"/>
      <c r="UXW2199" s="218"/>
      <c r="UXX2199" s="218"/>
      <c r="UXY2199" s="218"/>
      <c r="UXZ2199" s="218"/>
      <c r="UYA2199" s="218"/>
      <c r="UYB2199" s="218"/>
      <c r="UYC2199" s="218"/>
      <c r="UYD2199" s="218"/>
      <c r="UYE2199" s="218"/>
      <c r="UYF2199" s="218"/>
      <c r="UYG2199" s="218"/>
      <c r="UYH2199" s="218"/>
      <c r="UYI2199" s="218"/>
      <c r="UYJ2199" s="218"/>
      <c r="UYK2199" s="218"/>
      <c r="UYL2199" s="218"/>
      <c r="UYM2199" s="218"/>
      <c r="UYN2199" s="218"/>
      <c r="UYO2199" s="218"/>
      <c r="UYP2199" s="218"/>
      <c r="UYQ2199" s="218"/>
      <c r="UYR2199" s="218"/>
      <c r="UYS2199" s="218"/>
      <c r="UYT2199" s="218"/>
      <c r="UYU2199" s="218"/>
      <c r="UYV2199" s="218"/>
      <c r="UYW2199" s="218"/>
      <c r="UYX2199" s="218"/>
      <c r="UYY2199" s="218"/>
      <c r="UYZ2199" s="218"/>
      <c r="UZA2199" s="218"/>
      <c r="UZB2199" s="218"/>
      <c r="UZC2199" s="218"/>
      <c r="UZD2199" s="218"/>
      <c r="UZE2199" s="218"/>
      <c r="UZF2199" s="218"/>
      <c r="UZG2199" s="218"/>
      <c r="UZH2199" s="218"/>
      <c r="UZI2199" s="218"/>
      <c r="UZJ2199" s="218"/>
      <c r="UZK2199" s="218"/>
      <c r="UZL2199" s="218"/>
      <c r="UZM2199" s="218"/>
      <c r="UZN2199" s="218"/>
      <c r="UZO2199" s="218"/>
      <c r="UZP2199" s="218"/>
      <c r="UZQ2199" s="218"/>
      <c r="UZR2199" s="218"/>
      <c r="UZS2199" s="218"/>
      <c r="UZT2199" s="218"/>
      <c r="UZU2199" s="218"/>
      <c r="UZV2199" s="218"/>
      <c r="UZW2199" s="218"/>
      <c r="UZX2199" s="218"/>
      <c r="UZY2199" s="218"/>
      <c r="UZZ2199" s="218"/>
      <c r="VAA2199" s="218"/>
      <c r="VAB2199" s="218"/>
      <c r="VAC2199" s="218"/>
      <c r="VAD2199" s="218"/>
      <c r="VAE2199" s="218"/>
      <c r="VAF2199" s="218"/>
      <c r="VAG2199" s="218"/>
      <c r="VAH2199" s="218"/>
      <c r="VAI2199" s="218"/>
      <c r="VAJ2199" s="218"/>
      <c r="VAK2199" s="218"/>
      <c r="VAL2199" s="218"/>
      <c r="VAM2199" s="218"/>
      <c r="VAN2199" s="218"/>
      <c r="VAO2199" s="218"/>
      <c r="VAP2199" s="218"/>
      <c r="VAQ2199" s="218"/>
      <c r="VAR2199" s="218"/>
      <c r="VAS2199" s="218"/>
      <c r="VAT2199" s="218"/>
      <c r="VAU2199" s="218"/>
      <c r="VAV2199" s="218"/>
      <c r="VAW2199" s="218"/>
      <c r="VAX2199" s="218"/>
      <c r="VAY2199" s="218"/>
      <c r="VAZ2199" s="218"/>
      <c r="VBA2199" s="218"/>
      <c r="VBB2199" s="218"/>
      <c r="VBC2199" s="218"/>
      <c r="VBD2199" s="218"/>
      <c r="VBE2199" s="218"/>
      <c r="VBF2199" s="218"/>
      <c r="VBG2199" s="218"/>
      <c r="VBH2199" s="218"/>
      <c r="VBI2199" s="218"/>
      <c r="VBJ2199" s="218"/>
      <c r="VBK2199" s="218"/>
      <c r="VBL2199" s="218"/>
      <c r="VBM2199" s="218"/>
      <c r="VBN2199" s="218"/>
      <c r="VBO2199" s="218"/>
      <c r="VBP2199" s="218"/>
      <c r="VBQ2199" s="218"/>
      <c r="VBR2199" s="218"/>
      <c r="VBS2199" s="218"/>
      <c r="VBT2199" s="218"/>
      <c r="VBU2199" s="218"/>
      <c r="VBV2199" s="218"/>
      <c r="VBW2199" s="218"/>
      <c r="VBX2199" s="218"/>
      <c r="VBY2199" s="218"/>
      <c r="VBZ2199" s="218"/>
      <c r="VCA2199" s="218"/>
      <c r="VCB2199" s="218"/>
      <c r="VCC2199" s="218"/>
      <c r="VCD2199" s="218"/>
      <c r="VCE2199" s="218"/>
      <c r="VCF2199" s="218"/>
      <c r="VCG2199" s="218"/>
      <c r="VCH2199" s="218"/>
      <c r="VCI2199" s="218"/>
      <c r="VCJ2199" s="218"/>
      <c r="VCK2199" s="218"/>
      <c r="VCL2199" s="218"/>
      <c r="VCM2199" s="218"/>
      <c r="VCN2199" s="218"/>
      <c r="VCO2199" s="218"/>
      <c r="VCP2199" s="218"/>
      <c r="VCQ2199" s="218"/>
      <c r="VCR2199" s="218"/>
      <c r="VCS2199" s="218"/>
      <c r="VCT2199" s="218"/>
      <c r="VCU2199" s="218"/>
      <c r="VCV2199" s="218"/>
      <c r="VCW2199" s="218"/>
      <c r="VCX2199" s="218"/>
      <c r="VCY2199" s="218"/>
      <c r="VCZ2199" s="218"/>
      <c r="VDA2199" s="218"/>
      <c r="VDB2199" s="218"/>
      <c r="VDC2199" s="218"/>
      <c r="VDD2199" s="218"/>
      <c r="VDE2199" s="218"/>
      <c r="VDF2199" s="218"/>
      <c r="VDG2199" s="218"/>
      <c r="VDH2199" s="218"/>
      <c r="VDI2199" s="218"/>
      <c r="VDJ2199" s="218"/>
      <c r="VDK2199" s="218"/>
      <c r="VDL2199" s="218"/>
      <c r="VDM2199" s="218"/>
      <c r="VDN2199" s="218"/>
      <c r="VDO2199" s="218"/>
      <c r="VDP2199" s="218"/>
      <c r="VDQ2199" s="218"/>
      <c r="VDR2199" s="218"/>
      <c r="VDS2199" s="218"/>
      <c r="VDT2199" s="218"/>
      <c r="VDU2199" s="218"/>
      <c r="VDV2199" s="218"/>
      <c r="VDW2199" s="218"/>
      <c r="VDX2199" s="218"/>
      <c r="VDY2199" s="218"/>
      <c r="VDZ2199" s="218"/>
      <c r="VEA2199" s="218"/>
      <c r="VEB2199" s="218"/>
      <c r="VEC2199" s="218"/>
      <c r="VED2199" s="218"/>
      <c r="VEE2199" s="218"/>
      <c r="VEF2199" s="218"/>
      <c r="VEG2199" s="218"/>
      <c r="VEH2199" s="218"/>
      <c r="VEI2199" s="218"/>
      <c r="VEJ2199" s="218"/>
      <c r="VEK2199" s="218"/>
      <c r="VEL2199" s="218"/>
      <c r="VEM2199" s="218"/>
      <c r="VEN2199" s="218"/>
      <c r="VEO2199" s="218"/>
      <c r="VEP2199" s="218"/>
      <c r="VEQ2199" s="218"/>
      <c r="VER2199" s="218"/>
      <c r="VES2199" s="218"/>
      <c r="VET2199" s="218"/>
      <c r="VEU2199" s="218"/>
      <c r="VEV2199" s="218"/>
      <c r="VEW2199" s="218"/>
      <c r="VEX2199" s="218"/>
      <c r="VEY2199" s="218"/>
      <c r="VEZ2199" s="218"/>
      <c r="VFA2199" s="218"/>
      <c r="VFB2199" s="218"/>
      <c r="VFC2199" s="218"/>
      <c r="VFD2199" s="218"/>
      <c r="VFE2199" s="218"/>
      <c r="VFF2199" s="218"/>
      <c r="VFG2199" s="218"/>
      <c r="VFH2199" s="218"/>
      <c r="VFI2199" s="218"/>
      <c r="VFJ2199" s="218"/>
      <c r="VFK2199" s="218"/>
      <c r="VFL2199" s="218"/>
      <c r="VFM2199" s="218"/>
      <c r="VFN2199" s="218"/>
      <c r="VFO2199" s="218"/>
      <c r="VFP2199" s="218"/>
      <c r="VFQ2199" s="218"/>
      <c r="VFR2199" s="218"/>
      <c r="VFS2199" s="218"/>
      <c r="VFT2199" s="218"/>
      <c r="VFU2199" s="218"/>
      <c r="VFV2199" s="218"/>
      <c r="VFW2199" s="218"/>
      <c r="VFX2199" s="218"/>
      <c r="VFY2199" s="218"/>
      <c r="VFZ2199" s="218"/>
      <c r="VGA2199" s="218"/>
      <c r="VGB2199" s="218"/>
      <c r="VGC2199" s="218"/>
      <c r="VGD2199" s="218"/>
      <c r="VGE2199" s="218"/>
      <c r="VGF2199" s="218"/>
      <c r="VGG2199" s="218"/>
      <c r="VGH2199" s="218"/>
      <c r="VGI2199" s="218"/>
      <c r="VGJ2199" s="218"/>
      <c r="VGK2199" s="218"/>
      <c r="VGL2199" s="218"/>
      <c r="VGM2199" s="218"/>
      <c r="VGN2199" s="218"/>
      <c r="VGO2199" s="218"/>
      <c r="VGP2199" s="218"/>
      <c r="VGQ2199" s="218"/>
      <c r="VGR2199" s="218"/>
      <c r="VGS2199" s="218"/>
      <c r="VGT2199" s="218"/>
      <c r="VGU2199" s="218"/>
      <c r="VGV2199" s="218"/>
      <c r="VGW2199" s="218"/>
      <c r="VGX2199" s="218"/>
      <c r="VGY2199" s="218"/>
      <c r="VGZ2199" s="218"/>
      <c r="VHA2199" s="218"/>
      <c r="VHB2199" s="218"/>
      <c r="VHC2199" s="218"/>
      <c r="VHD2199" s="218"/>
      <c r="VHE2199" s="218"/>
      <c r="VHF2199" s="218"/>
      <c r="VHG2199" s="218"/>
      <c r="VHH2199" s="218"/>
      <c r="VHI2199" s="218"/>
      <c r="VHJ2199" s="218"/>
      <c r="VHK2199" s="218"/>
      <c r="VHL2199" s="218"/>
      <c r="VHM2199" s="218"/>
      <c r="VHN2199" s="218"/>
      <c r="VHO2199" s="218"/>
      <c r="VHP2199" s="218"/>
      <c r="VHQ2199" s="218"/>
      <c r="VHR2199" s="218"/>
      <c r="VHS2199" s="218"/>
      <c r="VHT2199" s="218"/>
      <c r="VHU2199" s="218"/>
      <c r="VHV2199" s="218"/>
      <c r="VHW2199" s="218"/>
      <c r="VHX2199" s="218"/>
      <c r="VHY2199" s="218"/>
      <c r="VHZ2199" s="218"/>
      <c r="VIA2199" s="218"/>
      <c r="VIB2199" s="218"/>
      <c r="VIC2199" s="218"/>
      <c r="VID2199" s="218"/>
      <c r="VIE2199" s="218"/>
      <c r="VIF2199" s="218"/>
      <c r="VIG2199" s="218"/>
      <c r="VIH2199" s="218"/>
      <c r="VII2199" s="218"/>
      <c r="VIJ2199" s="218"/>
      <c r="VIK2199" s="218"/>
      <c r="VIL2199" s="218"/>
      <c r="VIM2199" s="218"/>
      <c r="VIN2199" s="218"/>
      <c r="VIO2199" s="218"/>
      <c r="VIP2199" s="218"/>
      <c r="VIQ2199" s="218"/>
      <c r="VIR2199" s="218"/>
      <c r="VIS2199" s="218"/>
      <c r="VIT2199" s="218"/>
      <c r="VIU2199" s="218"/>
      <c r="VIV2199" s="218"/>
      <c r="VIW2199" s="218"/>
      <c r="VIX2199" s="218"/>
      <c r="VIY2199" s="218"/>
      <c r="VIZ2199" s="218"/>
      <c r="VJA2199" s="218"/>
      <c r="VJB2199" s="218"/>
      <c r="VJC2199" s="218"/>
      <c r="VJD2199" s="218"/>
      <c r="VJE2199" s="218"/>
      <c r="VJF2199" s="218"/>
      <c r="VJG2199" s="218"/>
      <c r="VJH2199" s="218"/>
      <c r="VJI2199" s="218"/>
      <c r="VJJ2199" s="218"/>
      <c r="VJK2199" s="218"/>
      <c r="VJL2199" s="218"/>
      <c r="VJM2199" s="218"/>
      <c r="VJN2199" s="218"/>
      <c r="VJO2199" s="218"/>
      <c r="VJP2199" s="218"/>
      <c r="VJQ2199" s="218"/>
      <c r="VJR2199" s="218"/>
      <c r="VJS2199" s="218"/>
      <c r="VJT2199" s="218"/>
      <c r="VJU2199" s="218"/>
      <c r="VJV2199" s="218"/>
      <c r="VJW2199" s="218"/>
      <c r="VJX2199" s="218"/>
      <c r="VJY2199" s="218"/>
      <c r="VJZ2199" s="218"/>
      <c r="VKA2199" s="218"/>
      <c r="VKB2199" s="218"/>
      <c r="VKC2199" s="218"/>
      <c r="VKD2199" s="218"/>
      <c r="VKE2199" s="218"/>
      <c r="VKF2199" s="218"/>
      <c r="VKG2199" s="218"/>
      <c r="VKH2199" s="218"/>
      <c r="VKI2199" s="218"/>
      <c r="VKJ2199" s="218"/>
      <c r="VKK2199" s="218"/>
      <c r="VKL2199" s="218"/>
      <c r="VKM2199" s="218"/>
      <c r="VKN2199" s="218"/>
      <c r="VKO2199" s="218"/>
      <c r="VKP2199" s="218"/>
      <c r="VKQ2199" s="218"/>
      <c r="VKR2199" s="218"/>
      <c r="VKS2199" s="218"/>
      <c r="VKT2199" s="218"/>
      <c r="VKU2199" s="218"/>
      <c r="VKV2199" s="218"/>
      <c r="VKW2199" s="218"/>
      <c r="VKX2199" s="218"/>
      <c r="VKY2199" s="218"/>
      <c r="VKZ2199" s="218"/>
      <c r="VLA2199" s="218"/>
      <c r="VLB2199" s="218"/>
      <c r="VLC2199" s="218"/>
      <c r="VLD2199" s="218"/>
      <c r="VLE2199" s="218"/>
      <c r="VLF2199" s="218"/>
      <c r="VLG2199" s="218"/>
      <c r="VLH2199" s="218"/>
      <c r="VLI2199" s="218"/>
      <c r="VLJ2199" s="218"/>
      <c r="VLK2199" s="218"/>
      <c r="VLL2199" s="218"/>
      <c r="VLM2199" s="218"/>
      <c r="VLN2199" s="218"/>
      <c r="VLO2199" s="218"/>
      <c r="VLP2199" s="218"/>
      <c r="VLQ2199" s="218"/>
      <c r="VLR2199" s="218"/>
      <c r="VLS2199" s="218"/>
      <c r="VLT2199" s="218"/>
      <c r="VLU2199" s="218"/>
      <c r="VLV2199" s="218"/>
      <c r="VLW2199" s="218"/>
      <c r="VLX2199" s="218"/>
      <c r="VLY2199" s="218"/>
      <c r="VLZ2199" s="218"/>
      <c r="VMA2199" s="218"/>
      <c r="VMB2199" s="218"/>
      <c r="VMC2199" s="218"/>
      <c r="VMD2199" s="218"/>
      <c r="VME2199" s="218"/>
      <c r="VMF2199" s="218"/>
      <c r="VMG2199" s="218"/>
      <c r="VMH2199" s="218"/>
      <c r="VMI2199" s="218"/>
      <c r="VMJ2199" s="218"/>
      <c r="VMK2199" s="218"/>
      <c r="VML2199" s="218"/>
      <c r="VMM2199" s="218"/>
      <c r="VMN2199" s="218"/>
      <c r="VMO2199" s="218"/>
      <c r="VMP2199" s="218"/>
      <c r="VMQ2199" s="218"/>
      <c r="VMR2199" s="218"/>
      <c r="VMS2199" s="218"/>
      <c r="VMT2199" s="218"/>
      <c r="VMU2199" s="218"/>
      <c r="VMV2199" s="218"/>
      <c r="VMW2199" s="218"/>
      <c r="VMX2199" s="218"/>
      <c r="VMY2199" s="218"/>
      <c r="VMZ2199" s="218"/>
      <c r="VNA2199" s="218"/>
      <c r="VNB2199" s="218"/>
      <c r="VNC2199" s="218"/>
      <c r="VND2199" s="218"/>
      <c r="VNE2199" s="218"/>
      <c r="VNF2199" s="218"/>
      <c r="VNG2199" s="218"/>
      <c r="VNH2199" s="218"/>
      <c r="VNI2199" s="218"/>
      <c r="VNJ2199" s="218"/>
      <c r="VNK2199" s="218"/>
      <c r="VNL2199" s="218"/>
      <c r="VNM2199" s="218"/>
      <c r="VNN2199" s="218"/>
      <c r="VNO2199" s="218"/>
      <c r="VNP2199" s="218"/>
      <c r="VNQ2199" s="218"/>
      <c r="VNR2199" s="218"/>
      <c r="VNS2199" s="218"/>
      <c r="VNT2199" s="218"/>
      <c r="VNU2199" s="218"/>
      <c r="VNV2199" s="218"/>
      <c r="VNW2199" s="218"/>
      <c r="VNX2199" s="218"/>
      <c r="VNY2199" s="218"/>
      <c r="VNZ2199" s="218"/>
      <c r="VOA2199" s="218"/>
      <c r="VOB2199" s="218"/>
      <c r="VOC2199" s="218"/>
      <c r="VOD2199" s="218"/>
      <c r="VOE2199" s="218"/>
      <c r="VOF2199" s="218"/>
      <c r="VOG2199" s="218"/>
      <c r="VOH2199" s="218"/>
      <c r="VOI2199" s="218"/>
      <c r="VOJ2199" s="218"/>
      <c r="VOK2199" s="218"/>
      <c r="VOL2199" s="218"/>
      <c r="VOM2199" s="218"/>
      <c r="VON2199" s="218"/>
      <c r="VOO2199" s="218"/>
      <c r="VOP2199" s="218"/>
      <c r="VOQ2199" s="218"/>
      <c r="VOR2199" s="218"/>
      <c r="VOS2199" s="218"/>
      <c r="VOT2199" s="218"/>
      <c r="VOU2199" s="218"/>
      <c r="VOV2199" s="218"/>
      <c r="VOW2199" s="218"/>
      <c r="VOX2199" s="218"/>
      <c r="VOY2199" s="218"/>
      <c r="VOZ2199" s="218"/>
      <c r="VPA2199" s="218"/>
      <c r="VPB2199" s="218"/>
      <c r="VPC2199" s="218"/>
      <c r="VPD2199" s="218"/>
      <c r="VPE2199" s="218"/>
      <c r="VPF2199" s="218"/>
      <c r="VPG2199" s="218"/>
      <c r="VPH2199" s="218"/>
      <c r="VPI2199" s="218"/>
      <c r="VPJ2199" s="218"/>
      <c r="VPK2199" s="218"/>
      <c r="VPL2199" s="218"/>
      <c r="VPM2199" s="218"/>
      <c r="VPN2199" s="218"/>
      <c r="VPO2199" s="218"/>
      <c r="VPP2199" s="218"/>
      <c r="VPQ2199" s="218"/>
      <c r="VPR2199" s="218"/>
      <c r="VPS2199" s="218"/>
      <c r="VPT2199" s="218"/>
      <c r="VPU2199" s="218"/>
      <c r="VPV2199" s="218"/>
      <c r="VPW2199" s="218"/>
      <c r="VPX2199" s="218"/>
      <c r="VPY2199" s="218"/>
      <c r="VPZ2199" s="218"/>
      <c r="VQA2199" s="218"/>
      <c r="VQB2199" s="218"/>
      <c r="VQC2199" s="218"/>
      <c r="VQD2199" s="218"/>
      <c r="VQE2199" s="218"/>
      <c r="VQF2199" s="218"/>
      <c r="VQG2199" s="218"/>
      <c r="VQH2199" s="218"/>
      <c r="VQI2199" s="218"/>
      <c r="VQJ2199" s="218"/>
      <c r="VQK2199" s="218"/>
      <c r="VQL2199" s="218"/>
      <c r="VQM2199" s="218"/>
      <c r="VQN2199" s="218"/>
      <c r="VQO2199" s="218"/>
      <c r="VQP2199" s="218"/>
      <c r="VQQ2199" s="218"/>
      <c r="VQR2199" s="218"/>
      <c r="VQS2199" s="218"/>
      <c r="VQT2199" s="218"/>
      <c r="VQU2199" s="218"/>
      <c r="VQV2199" s="218"/>
      <c r="VQW2199" s="218"/>
      <c r="VQX2199" s="218"/>
      <c r="VQY2199" s="218"/>
      <c r="VQZ2199" s="218"/>
      <c r="VRA2199" s="218"/>
      <c r="VRB2199" s="218"/>
      <c r="VRC2199" s="218"/>
      <c r="VRD2199" s="218"/>
      <c r="VRE2199" s="218"/>
      <c r="VRF2199" s="218"/>
      <c r="VRG2199" s="218"/>
      <c r="VRH2199" s="218"/>
      <c r="VRI2199" s="218"/>
      <c r="VRJ2199" s="218"/>
      <c r="VRK2199" s="218"/>
      <c r="VRL2199" s="218"/>
      <c r="VRM2199" s="218"/>
      <c r="VRN2199" s="218"/>
      <c r="VRO2199" s="218"/>
      <c r="VRP2199" s="218"/>
      <c r="VRQ2199" s="218"/>
      <c r="VRR2199" s="218"/>
      <c r="VRS2199" s="218"/>
      <c r="VRT2199" s="218"/>
      <c r="VRU2199" s="218"/>
      <c r="VRV2199" s="218"/>
      <c r="VRW2199" s="218"/>
      <c r="VRX2199" s="218"/>
      <c r="VRY2199" s="218"/>
      <c r="VRZ2199" s="218"/>
      <c r="VSA2199" s="218"/>
      <c r="VSB2199" s="218"/>
      <c r="VSC2199" s="218"/>
      <c r="VSD2199" s="218"/>
      <c r="VSE2199" s="218"/>
      <c r="VSF2199" s="218"/>
      <c r="VSG2199" s="218"/>
      <c r="VSH2199" s="218"/>
      <c r="VSI2199" s="218"/>
      <c r="VSJ2199" s="218"/>
      <c r="VSK2199" s="218"/>
      <c r="VSL2199" s="218"/>
      <c r="VSM2199" s="218"/>
      <c r="VSN2199" s="218"/>
      <c r="VSO2199" s="218"/>
      <c r="VSP2199" s="218"/>
      <c r="VSQ2199" s="218"/>
      <c r="VSR2199" s="218"/>
      <c r="VSS2199" s="218"/>
      <c r="VST2199" s="218"/>
      <c r="VSU2199" s="218"/>
      <c r="VSV2199" s="218"/>
      <c r="VSW2199" s="218"/>
      <c r="VSX2199" s="218"/>
      <c r="VSY2199" s="218"/>
      <c r="VSZ2199" s="218"/>
      <c r="VTA2199" s="218"/>
      <c r="VTB2199" s="218"/>
      <c r="VTC2199" s="218"/>
      <c r="VTD2199" s="218"/>
      <c r="VTE2199" s="218"/>
      <c r="VTF2199" s="218"/>
      <c r="VTG2199" s="218"/>
      <c r="VTH2199" s="218"/>
      <c r="VTI2199" s="218"/>
      <c r="VTJ2199" s="218"/>
      <c r="VTK2199" s="218"/>
      <c r="VTL2199" s="218"/>
      <c r="VTM2199" s="218"/>
      <c r="VTN2199" s="218"/>
      <c r="VTO2199" s="218"/>
      <c r="VTP2199" s="218"/>
      <c r="VTQ2199" s="218"/>
      <c r="VTR2199" s="218"/>
      <c r="VTS2199" s="218"/>
      <c r="VTT2199" s="218"/>
      <c r="VTU2199" s="218"/>
      <c r="VTV2199" s="218"/>
      <c r="VTW2199" s="218"/>
      <c r="VTX2199" s="218"/>
      <c r="VTY2199" s="218"/>
      <c r="VTZ2199" s="218"/>
      <c r="VUA2199" s="218"/>
      <c r="VUB2199" s="218"/>
      <c r="VUC2199" s="218"/>
      <c r="VUD2199" s="218"/>
      <c r="VUE2199" s="218"/>
      <c r="VUF2199" s="218"/>
      <c r="VUG2199" s="218"/>
      <c r="VUH2199" s="218"/>
      <c r="VUI2199" s="218"/>
      <c r="VUJ2199" s="218"/>
      <c r="VUK2199" s="218"/>
      <c r="VUL2199" s="218"/>
      <c r="VUM2199" s="218"/>
      <c r="VUN2199" s="218"/>
      <c r="VUO2199" s="218"/>
      <c r="VUP2199" s="218"/>
      <c r="VUQ2199" s="218"/>
      <c r="VUR2199" s="218"/>
      <c r="VUS2199" s="218"/>
      <c r="VUT2199" s="218"/>
      <c r="VUU2199" s="218"/>
      <c r="VUV2199" s="218"/>
      <c r="VUW2199" s="218"/>
      <c r="VUX2199" s="218"/>
      <c r="VUY2199" s="218"/>
      <c r="VUZ2199" s="218"/>
      <c r="VVA2199" s="218"/>
      <c r="VVB2199" s="218"/>
      <c r="VVC2199" s="218"/>
      <c r="VVD2199" s="218"/>
      <c r="VVE2199" s="218"/>
      <c r="VVF2199" s="218"/>
      <c r="VVG2199" s="218"/>
      <c r="VVH2199" s="218"/>
      <c r="VVI2199" s="218"/>
      <c r="VVJ2199" s="218"/>
      <c r="VVK2199" s="218"/>
      <c r="VVL2199" s="218"/>
      <c r="VVM2199" s="218"/>
      <c r="VVN2199" s="218"/>
      <c r="VVO2199" s="218"/>
      <c r="VVP2199" s="218"/>
      <c r="VVQ2199" s="218"/>
      <c r="VVR2199" s="218"/>
      <c r="VVS2199" s="218"/>
      <c r="VVT2199" s="218"/>
      <c r="VVU2199" s="218"/>
      <c r="VVV2199" s="218"/>
      <c r="VVW2199" s="218"/>
      <c r="VVX2199" s="218"/>
      <c r="VVY2199" s="218"/>
      <c r="VVZ2199" s="218"/>
      <c r="VWA2199" s="218"/>
      <c r="VWB2199" s="218"/>
      <c r="VWC2199" s="218"/>
      <c r="VWD2199" s="218"/>
      <c r="VWE2199" s="218"/>
      <c r="VWF2199" s="218"/>
      <c r="VWG2199" s="218"/>
      <c r="VWH2199" s="218"/>
      <c r="VWI2199" s="218"/>
      <c r="VWJ2199" s="218"/>
      <c r="VWK2199" s="218"/>
      <c r="VWL2199" s="218"/>
      <c r="VWM2199" s="218"/>
      <c r="VWN2199" s="218"/>
      <c r="VWO2199" s="218"/>
      <c r="VWP2199" s="218"/>
      <c r="VWQ2199" s="218"/>
      <c r="VWR2199" s="218"/>
      <c r="VWS2199" s="218"/>
      <c r="VWT2199" s="218"/>
      <c r="VWU2199" s="218"/>
      <c r="VWV2199" s="218"/>
      <c r="VWW2199" s="218"/>
      <c r="VWX2199" s="218"/>
      <c r="VWY2199" s="218"/>
      <c r="VWZ2199" s="218"/>
      <c r="VXA2199" s="218"/>
      <c r="VXB2199" s="218"/>
      <c r="VXC2199" s="218"/>
      <c r="VXD2199" s="218"/>
      <c r="VXE2199" s="218"/>
      <c r="VXF2199" s="218"/>
      <c r="VXG2199" s="218"/>
      <c r="VXH2199" s="218"/>
      <c r="VXI2199" s="218"/>
      <c r="VXJ2199" s="218"/>
      <c r="VXK2199" s="218"/>
      <c r="VXL2199" s="218"/>
      <c r="VXM2199" s="218"/>
      <c r="VXN2199" s="218"/>
      <c r="VXO2199" s="218"/>
      <c r="VXP2199" s="218"/>
      <c r="VXQ2199" s="218"/>
      <c r="VXR2199" s="218"/>
      <c r="VXS2199" s="218"/>
      <c r="VXT2199" s="218"/>
      <c r="VXU2199" s="218"/>
      <c r="VXV2199" s="218"/>
      <c r="VXW2199" s="218"/>
      <c r="VXX2199" s="218"/>
      <c r="VXY2199" s="218"/>
      <c r="VXZ2199" s="218"/>
      <c r="VYA2199" s="218"/>
      <c r="VYB2199" s="218"/>
      <c r="VYC2199" s="218"/>
      <c r="VYD2199" s="218"/>
      <c r="VYE2199" s="218"/>
      <c r="VYF2199" s="218"/>
      <c r="VYG2199" s="218"/>
      <c r="VYH2199" s="218"/>
      <c r="VYI2199" s="218"/>
      <c r="VYJ2199" s="218"/>
      <c r="VYK2199" s="218"/>
      <c r="VYL2199" s="218"/>
      <c r="VYM2199" s="218"/>
      <c r="VYN2199" s="218"/>
      <c r="VYO2199" s="218"/>
      <c r="VYP2199" s="218"/>
      <c r="VYQ2199" s="218"/>
      <c r="VYR2199" s="218"/>
      <c r="VYS2199" s="218"/>
      <c r="VYT2199" s="218"/>
      <c r="VYU2199" s="218"/>
      <c r="VYV2199" s="218"/>
      <c r="VYW2199" s="218"/>
      <c r="VYX2199" s="218"/>
      <c r="VYY2199" s="218"/>
      <c r="VYZ2199" s="218"/>
      <c r="VZA2199" s="218"/>
      <c r="VZB2199" s="218"/>
      <c r="VZC2199" s="218"/>
      <c r="VZD2199" s="218"/>
      <c r="VZE2199" s="218"/>
      <c r="VZF2199" s="218"/>
      <c r="VZG2199" s="218"/>
      <c r="VZH2199" s="218"/>
      <c r="VZI2199" s="218"/>
      <c r="VZJ2199" s="218"/>
      <c r="VZK2199" s="218"/>
      <c r="VZL2199" s="218"/>
      <c r="VZM2199" s="218"/>
      <c r="VZN2199" s="218"/>
      <c r="VZO2199" s="218"/>
      <c r="VZP2199" s="218"/>
      <c r="VZQ2199" s="218"/>
      <c r="VZR2199" s="218"/>
      <c r="VZS2199" s="218"/>
      <c r="VZT2199" s="218"/>
      <c r="VZU2199" s="218"/>
      <c r="VZV2199" s="218"/>
      <c r="VZW2199" s="218"/>
      <c r="VZX2199" s="218"/>
      <c r="VZY2199" s="218"/>
      <c r="VZZ2199" s="218"/>
      <c r="WAA2199" s="218"/>
      <c r="WAB2199" s="218"/>
      <c r="WAC2199" s="218"/>
      <c r="WAD2199" s="218"/>
      <c r="WAE2199" s="218"/>
      <c r="WAF2199" s="218"/>
      <c r="WAG2199" s="218"/>
      <c r="WAH2199" s="218"/>
      <c r="WAI2199" s="218"/>
      <c r="WAJ2199" s="218"/>
      <c r="WAK2199" s="218"/>
      <c r="WAL2199" s="218"/>
      <c r="WAM2199" s="218"/>
      <c r="WAN2199" s="218"/>
      <c r="WAO2199" s="218"/>
      <c r="WAP2199" s="218"/>
      <c r="WAQ2199" s="218"/>
      <c r="WAR2199" s="218"/>
      <c r="WAS2199" s="218"/>
      <c r="WAT2199" s="218"/>
      <c r="WAU2199" s="218"/>
      <c r="WAV2199" s="218"/>
      <c r="WAW2199" s="218"/>
      <c r="WAX2199" s="218"/>
      <c r="WAY2199" s="218"/>
      <c r="WAZ2199" s="218"/>
      <c r="WBA2199" s="218"/>
      <c r="WBB2199" s="218"/>
      <c r="WBC2199" s="218"/>
      <c r="WBD2199" s="218"/>
      <c r="WBE2199" s="218"/>
      <c r="WBF2199" s="218"/>
      <c r="WBG2199" s="218"/>
      <c r="WBH2199" s="218"/>
      <c r="WBI2199" s="218"/>
      <c r="WBJ2199" s="218"/>
      <c r="WBK2199" s="218"/>
      <c r="WBL2199" s="218"/>
      <c r="WBM2199" s="218"/>
      <c r="WBN2199" s="218"/>
      <c r="WBO2199" s="218"/>
      <c r="WBP2199" s="218"/>
      <c r="WBQ2199" s="218"/>
      <c r="WBR2199" s="218"/>
      <c r="WBS2199" s="218"/>
      <c r="WBT2199" s="218"/>
      <c r="WBU2199" s="218"/>
      <c r="WBV2199" s="218"/>
      <c r="WBW2199" s="218"/>
      <c r="WBX2199" s="218"/>
      <c r="WBY2199" s="218"/>
      <c r="WBZ2199" s="218"/>
      <c r="WCA2199" s="218"/>
      <c r="WCB2199" s="218"/>
      <c r="WCC2199" s="218"/>
      <c r="WCD2199" s="218"/>
      <c r="WCE2199" s="218"/>
      <c r="WCF2199" s="218"/>
      <c r="WCG2199" s="218"/>
      <c r="WCH2199" s="218"/>
      <c r="WCI2199" s="218"/>
      <c r="WCJ2199" s="218"/>
      <c r="WCK2199" s="218"/>
      <c r="WCL2199" s="218"/>
      <c r="WCM2199" s="218"/>
      <c r="WCN2199" s="218"/>
      <c r="WCO2199" s="218"/>
      <c r="WCP2199" s="218"/>
      <c r="WCQ2199" s="218"/>
      <c r="WCR2199" s="218"/>
      <c r="WCS2199" s="218"/>
      <c r="WCT2199" s="218"/>
      <c r="WCU2199" s="218"/>
      <c r="WCV2199" s="218"/>
      <c r="WCW2199" s="218"/>
      <c r="WCX2199" s="218"/>
      <c r="WCY2199" s="218"/>
      <c r="WCZ2199" s="218"/>
      <c r="WDA2199" s="218"/>
      <c r="WDB2199" s="218"/>
      <c r="WDC2199" s="218"/>
      <c r="WDD2199" s="218"/>
      <c r="WDE2199" s="218"/>
      <c r="WDF2199" s="218"/>
      <c r="WDG2199" s="218"/>
      <c r="WDH2199" s="218"/>
      <c r="WDI2199" s="218"/>
      <c r="WDJ2199" s="218"/>
      <c r="WDK2199" s="218"/>
      <c r="WDL2199" s="218"/>
      <c r="WDM2199" s="218"/>
      <c r="WDN2199" s="218"/>
      <c r="WDO2199" s="218"/>
      <c r="WDP2199" s="218"/>
      <c r="WDQ2199" s="218"/>
      <c r="WDR2199" s="218"/>
      <c r="WDS2199" s="218"/>
      <c r="WDT2199" s="218"/>
      <c r="WDU2199" s="218"/>
      <c r="WDV2199" s="218"/>
      <c r="WDW2199" s="218"/>
      <c r="WDX2199" s="218"/>
      <c r="WDY2199" s="218"/>
      <c r="WDZ2199" s="218"/>
      <c r="WEA2199" s="218"/>
      <c r="WEB2199" s="218"/>
      <c r="WEC2199" s="218"/>
      <c r="WED2199" s="218"/>
      <c r="WEE2199" s="218"/>
      <c r="WEF2199" s="218"/>
      <c r="WEG2199" s="218"/>
      <c r="WEH2199" s="218"/>
      <c r="WEI2199" s="218"/>
      <c r="WEJ2199" s="218"/>
      <c r="WEK2199" s="218"/>
      <c r="WEL2199" s="218"/>
      <c r="WEM2199" s="218"/>
      <c r="WEN2199" s="218"/>
      <c r="WEO2199" s="218"/>
      <c r="WEP2199" s="218"/>
      <c r="WEQ2199" s="218"/>
      <c r="WER2199" s="218"/>
      <c r="WES2199" s="218"/>
      <c r="WET2199" s="218"/>
      <c r="WEU2199" s="218"/>
      <c r="WEV2199" s="218"/>
      <c r="WEW2199" s="218"/>
      <c r="WEX2199" s="218"/>
      <c r="WEY2199" s="218"/>
      <c r="WEZ2199" s="218"/>
      <c r="WFA2199" s="218"/>
      <c r="WFB2199" s="218"/>
      <c r="WFC2199" s="218"/>
      <c r="WFD2199" s="218"/>
      <c r="WFE2199" s="218"/>
      <c r="WFF2199" s="218"/>
      <c r="WFG2199" s="218"/>
      <c r="WFH2199" s="218"/>
      <c r="WFI2199" s="218"/>
      <c r="WFJ2199" s="218"/>
      <c r="WFK2199" s="218"/>
      <c r="WFL2199" s="218"/>
      <c r="WFM2199" s="218"/>
      <c r="WFN2199" s="218"/>
      <c r="WFO2199" s="218"/>
      <c r="WFP2199" s="218"/>
      <c r="WFQ2199" s="218"/>
      <c r="WFR2199" s="218"/>
      <c r="WFS2199" s="218"/>
      <c r="WFT2199" s="218"/>
      <c r="WFU2199" s="218"/>
      <c r="WFV2199" s="218"/>
      <c r="WFW2199" s="218"/>
      <c r="WFX2199" s="218"/>
      <c r="WFY2199" s="218"/>
      <c r="WFZ2199" s="218"/>
      <c r="WGA2199" s="218"/>
      <c r="WGB2199" s="218"/>
      <c r="WGC2199" s="218"/>
      <c r="WGD2199" s="218"/>
      <c r="WGE2199" s="218"/>
      <c r="WGF2199" s="218"/>
      <c r="WGG2199" s="218"/>
      <c r="WGH2199" s="218"/>
      <c r="WGI2199" s="218"/>
      <c r="WGJ2199" s="218"/>
      <c r="WGK2199" s="218"/>
      <c r="WGL2199" s="218"/>
      <c r="WGM2199" s="218"/>
      <c r="WGN2199" s="218"/>
      <c r="WGO2199" s="218"/>
      <c r="WGP2199" s="218"/>
      <c r="WGQ2199" s="218"/>
      <c r="WGR2199" s="218"/>
      <c r="WGS2199" s="218"/>
      <c r="WGT2199" s="218"/>
      <c r="WGU2199" s="218"/>
      <c r="WGV2199" s="218"/>
      <c r="WGW2199" s="218"/>
      <c r="WGX2199" s="218"/>
      <c r="WGY2199" s="218"/>
      <c r="WGZ2199" s="218"/>
      <c r="WHA2199" s="218"/>
      <c r="WHB2199" s="218"/>
      <c r="WHC2199" s="218"/>
      <c r="WHD2199" s="218"/>
      <c r="WHE2199" s="218"/>
      <c r="WHF2199" s="218"/>
      <c r="WHG2199" s="218"/>
      <c r="WHH2199" s="218"/>
      <c r="WHI2199" s="218"/>
      <c r="WHJ2199" s="218"/>
      <c r="WHK2199" s="218"/>
      <c r="WHL2199" s="218"/>
      <c r="WHM2199" s="218"/>
      <c r="WHN2199" s="218"/>
      <c r="WHO2199" s="218"/>
      <c r="WHP2199" s="218"/>
      <c r="WHQ2199" s="218"/>
      <c r="WHR2199" s="218"/>
      <c r="WHS2199" s="218"/>
      <c r="WHT2199" s="218"/>
      <c r="WHU2199" s="218"/>
      <c r="WHV2199" s="218"/>
      <c r="WHW2199" s="218"/>
      <c r="WHX2199" s="218"/>
      <c r="WHY2199" s="218"/>
      <c r="WHZ2199" s="218"/>
      <c r="WIA2199" s="218"/>
      <c r="WIB2199" s="218"/>
      <c r="WIC2199" s="218"/>
      <c r="WID2199" s="218"/>
      <c r="WIE2199" s="218"/>
      <c r="WIF2199" s="218"/>
      <c r="WIG2199" s="218"/>
      <c r="WIH2199" s="218"/>
      <c r="WII2199" s="218"/>
      <c r="WIJ2199" s="218"/>
      <c r="WIK2199" s="218"/>
      <c r="WIL2199" s="218"/>
      <c r="WIM2199" s="218"/>
      <c r="WIN2199" s="218"/>
      <c r="WIO2199" s="218"/>
      <c r="WIP2199" s="218"/>
      <c r="WIQ2199" s="218"/>
      <c r="WIR2199" s="218"/>
      <c r="WIS2199" s="218"/>
      <c r="WIT2199" s="218"/>
      <c r="WIU2199" s="218"/>
      <c r="WIV2199" s="218"/>
      <c r="WIW2199" s="218"/>
      <c r="WIX2199" s="218"/>
      <c r="WIY2199" s="218"/>
      <c r="WIZ2199" s="218"/>
      <c r="WJA2199" s="218"/>
      <c r="WJB2199" s="218"/>
      <c r="WJC2199" s="218"/>
      <c r="WJD2199" s="218"/>
      <c r="WJE2199" s="218"/>
      <c r="WJF2199" s="218"/>
      <c r="WJG2199" s="218"/>
      <c r="WJH2199" s="218"/>
      <c r="WJI2199" s="218"/>
      <c r="WJJ2199" s="218"/>
      <c r="WJK2199" s="218"/>
      <c r="WJL2199" s="218"/>
      <c r="WJM2199" s="218"/>
      <c r="WJN2199" s="218"/>
      <c r="WJO2199" s="218"/>
      <c r="WJP2199" s="218"/>
      <c r="WJQ2199" s="218"/>
      <c r="WJR2199" s="218"/>
      <c r="WJS2199" s="218"/>
      <c r="WJT2199" s="218"/>
      <c r="WJU2199" s="218"/>
      <c r="WJV2199" s="218"/>
      <c r="WJW2199" s="218"/>
      <c r="WJX2199" s="218"/>
      <c r="WJY2199" s="218"/>
      <c r="WJZ2199" s="218"/>
      <c r="WKA2199" s="218"/>
      <c r="WKB2199" s="218"/>
      <c r="WKC2199" s="218"/>
      <c r="WKD2199" s="218"/>
      <c r="WKE2199" s="218"/>
      <c r="WKF2199" s="218"/>
      <c r="WKG2199" s="218"/>
      <c r="WKH2199" s="218"/>
      <c r="WKI2199" s="218"/>
      <c r="WKJ2199" s="218"/>
      <c r="WKK2199" s="218"/>
      <c r="WKL2199" s="218"/>
      <c r="WKM2199" s="218"/>
      <c r="WKN2199" s="218"/>
      <c r="WKO2199" s="218"/>
      <c r="WKP2199" s="218"/>
      <c r="WKQ2199" s="218"/>
      <c r="WKR2199" s="218"/>
      <c r="WKS2199" s="218"/>
      <c r="WKT2199" s="218"/>
      <c r="WKU2199" s="218"/>
      <c r="WKV2199" s="218"/>
      <c r="WKW2199" s="218"/>
      <c r="WKX2199" s="218"/>
      <c r="WKY2199" s="218"/>
      <c r="WKZ2199" s="218"/>
      <c r="WLA2199" s="218"/>
      <c r="WLB2199" s="218"/>
      <c r="WLC2199" s="218"/>
      <c r="WLD2199" s="218"/>
      <c r="WLE2199" s="218"/>
      <c r="WLF2199" s="218"/>
      <c r="WLG2199" s="218"/>
      <c r="WLH2199" s="218"/>
      <c r="WLI2199" s="218"/>
      <c r="WLJ2199" s="218"/>
      <c r="WLK2199" s="218"/>
      <c r="WLL2199" s="218"/>
      <c r="WLM2199" s="218"/>
      <c r="WLN2199" s="218"/>
      <c r="WLO2199" s="218"/>
      <c r="WLP2199" s="218"/>
      <c r="WLQ2199" s="218"/>
      <c r="WLR2199" s="218"/>
      <c r="WLS2199" s="218"/>
      <c r="WLT2199" s="218"/>
      <c r="WLU2199" s="218"/>
      <c r="WLV2199" s="218"/>
      <c r="WLW2199" s="218"/>
      <c r="WLX2199" s="218"/>
      <c r="WLY2199" s="218"/>
      <c r="WLZ2199" s="218"/>
      <c r="WMA2199" s="218"/>
      <c r="WMB2199" s="218"/>
      <c r="WMC2199" s="218"/>
      <c r="WMD2199" s="218"/>
      <c r="WME2199" s="218"/>
      <c r="WMF2199" s="218"/>
      <c r="WMG2199" s="218"/>
      <c r="WMH2199" s="218"/>
      <c r="WMI2199" s="218"/>
      <c r="WMJ2199" s="218"/>
      <c r="WMK2199" s="218"/>
      <c r="WML2199" s="218"/>
      <c r="WMM2199" s="218"/>
      <c r="WMN2199" s="218"/>
      <c r="WMO2199" s="218"/>
      <c r="WMP2199" s="218"/>
      <c r="WMQ2199" s="218"/>
      <c r="WMR2199" s="218"/>
      <c r="WMS2199" s="218"/>
      <c r="WMT2199" s="218"/>
      <c r="WMU2199" s="218"/>
      <c r="WMV2199" s="218"/>
      <c r="WMW2199" s="218"/>
      <c r="WMX2199" s="218"/>
      <c r="WMY2199" s="218"/>
      <c r="WMZ2199" s="218"/>
      <c r="WNA2199" s="218"/>
      <c r="WNB2199" s="218"/>
      <c r="WNC2199" s="218"/>
      <c r="WND2199" s="218"/>
      <c r="WNE2199" s="218"/>
      <c r="WNF2199" s="218"/>
      <c r="WNG2199" s="218"/>
      <c r="WNH2199" s="218"/>
      <c r="WNI2199" s="218"/>
      <c r="WNJ2199" s="218"/>
      <c r="WNK2199" s="218"/>
      <c r="WNL2199" s="218"/>
      <c r="WNM2199" s="218"/>
      <c r="WNN2199" s="218"/>
      <c r="WNO2199" s="218"/>
      <c r="WNP2199" s="218"/>
      <c r="WNQ2199" s="218"/>
      <c r="WNR2199" s="218"/>
      <c r="WNS2199" s="218"/>
      <c r="WNT2199" s="218"/>
      <c r="WNU2199" s="218"/>
      <c r="WNV2199" s="218"/>
      <c r="WNW2199" s="218"/>
      <c r="WNX2199" s="218"/>
      <c r="WNY2199" s="218"/>
      <c r="WNZ2199" s="218"/>
      <c r="WOA2199" s="218"/>
      <c r="WOB2199" s="218"/>
      <c r="WOC2199" s="218"/>
      <c r="WOD2199" s="218"/>
      <c r="WOE2199" s="218"/>
      <c r="WOF2199" s="218"/>
      <c r="WOG2199" s="218"/>
      <c r="WOH2199" s="218"/>
      <c r="WOI2199" s="218"/>
      <c r="WOJ2199" s="218"/>
      <c r="WOK2199" s="218"/>
      <c r="WOL2199" s="218"/>
      <c r="WOM2199" s="218"/>
      <c r="WON2199" s="218"/>
      <c r="WOO2199" s="218"/>
      <c r="WOP2199" s="218"/>
      <c r="WOQ2199" s="218"/>
      <c r="WOR2199" s="218"/>
      <c r="WOS2199" s="218"/>
      <c r="WOT2199" s="218"/>
      <c r="WOU2199" s="218"/>
      <c r="WOV2199" s="218"/>
      <c r="WOW2199" s="218"/>
      <c r="WOX2199" s="218"/>
      <c r="WOY2199" s="218"/>
      <c r="WOZ2199" s="218"/>
      <c r="WPA2199" s="218"/>
      <c r="WPB2199" s="218"/>
      <c r="WPC2199" s="218"/>
      <c r="WPD2199" s="218"/>
      <c r="WPE2199" s="218"/>
      <c r="WPF2199" s="218"/>
      <c r="WPG2199" s="218"/>
      <c r="WPH2199" s="218"/>
      <c r="WPI2199" s="218"/>
      <c r="WPJ2199" s="218"/>
      <c r="WPK2199" s="218"/>
      <c r="WPL2199" s="218"/>
      <c r="WPM2199" s="218"/>
      <c r="WPN2199" s="218"/>
      <c r="WPO2199" s="218"/>
      <c r="WPP2199" s="218"/>
      <c r="WPQ2199" s="218"/>
      <c r="WPR2199" s="218"/>
      <c r="WPS2199" s="218"/>
      <c r="WPT2199" s="218"/>
      <c r="WPU2199" s="218"/>
      <c r="WPV2199" s="218"/>
      <c r="WPW2199" s="218"/>
      <c r="WPX2199" s="218"/>
      <c r="WPY2199" s="218"/>
      <c r="WPZ2199" s="218"/>
      <c r="WQA2199" s="218"/>
      <c r="WQB2199" s="218"/>
      <c r="WQC2199" s="218"/>
      <c r="WQD2199" s="218"/>
      <c r="WQE2199" s="218"/>
      <c r="WQF2199" s="218"/>
      <c r="WQG2199" s="218"/>
      <c r="WQH2199" s="218"/>
      <c r="WQI2199" s="218"/>
      <c r="WQJ2199" s="218"/>
      <c r="WQK2199" s="218"/>
      <c r="WQL2199" s="218"/>
      <c r="WQM2199" s="218"/>
      <c r="WQN2199" s="218"/>
      <c r="WQO2199" s="218"/>
      <c r="WQP2199" s="218"/>
      <c r="WQQ2199" s="218"/>
      <c r="WQR2199" s="218"/>
      <c r="WQS2199" s="218"/>
      <c r="WQT2199" s="218"/>
      <c r="WQU2199" s="218"/>
      <c r="WQV2199" s="218"/>
      <c r="WQW2199" s="218"/>
      <c r="WQX2199" s="218"/>
      <c r="WQY2199" s="218"/>
      <c r="WQZ2199" s="218"/>
      <c r="WRA2199" s="218"/>
      <c r="WRB2199" s="218"/>
      <c r="WRC2199" s="218"/>
      <c r="WRD2199" s="218"/>
      <c r="WRE2199" s="218"/>
      <c r="WRF2199" s="218"/>
      <c r="WRG2199" s="218"/>
      <c r="WRH2199" s="218"/>
      <c r="WRI2199" s="218"/>
      <c r="WRJ2199" s="218"/>
      <c r="WRK2199" s="218"/>
      <c r="WRL2199" s="218"/>
      <c r="WRM2199" s="218"/>
      <c r="WRN2199" s="218"/>
      <c r="WRO2199" s="218"/>
      <c r="WRP2199" s="218"/>
      <c r="WRQ2199" s="218"/>
      <c r="WRR2199" s="218"/>
      <c r="WRS2199" s="218"/>
      <c r="WRT2199" s="218"/>
      <c r="WRU2199" s="218"/>
      <c r="WRV2199" s="218"/>
      <c r="WRW2199" s="218"/>
      <c r="WRX2199" s="218"/>
      <c r="WRY2199" s="218"/>
      <c r="WRZ2199" s="218"/>
      <c r="WSA2199" s="218"/>
      <c r="WSB2199" s="218"/>
      <c r="WSC2199" s="218"/>
      <c r="WSD2199" s="218"/>
      <c r="WSE2199" s="218"/>
      <c r="WSF2199" s="218"/>
      <c r="WSG2199" s="218"/>
      <c r="WSH2199" s="218"/>
      <c r="WSI2199" s="218"/>
      <c r="WSJ2199" s="218"/>
      <c r="WSK2199" s="218"/>
      <c r="WSL2199" s="218"/>
      <c r="WSM2199" s="218"/>
      <c r="WSN2199" s="218"/>
      <c r="WSO2199" s="218"/>
      <c r="WSP2199" s="218"/>
      <c r="WSQ2199" s="218"/>
      <c r="WSR2199" s="218"/>
      <c r="WSS2199" s="218"/>
      <c r="WST2199" s="218"/>
      <c r="WSU2199" s="218"/>
      <c r="WSV2199" s="218"/>
      <c r="WSW2199" s="218"/>
      <c r="WSX2199" s="218"/>
      <c r="WSY2199" s="218"/>
      <c r="WSZ2199" s="218"/>
      <c r="WTA2199" s="218"/>
      <c r="WTB2199" s="218"/>
      <c r="WTC2199" s="218"/>
      <c r="WTD2199" s="218"/>
      <c r="WTE2199" s="218"/>
      <c r="WTF2199" s="218"/>
      <c r="WTG2199" s="218"/>
      <c r="WTH2199" s="218"/>
      <c r="WTI2199" s="218"/>
      <c r="WTJ2199" s="218"/>
      <c r="WTK2199" s="218"/>
      <c r="WTL2199" s="218"/>
      <c r="WTM2199" s="218"/>
      <c r="WTN2199" s="218"/>
      <c r="WTO2199" s="218"/>
      <c r="WTP2199" s="218"/>
      <c r="WTQ2199" s="218"/>
      <c r="WTR2199" s="218"/>
      <c r="WTS2199" s="218"/>
      <c r="WTT2199" s="218"/>
      <c r="WTU2199" s="218"/>
      <c r="WTV2199" s="218"/>
      <c r="WTW2199" s="218"/>
      <c r="WTX2199" s="218"/>
      <c r="WTY2199" s="218"/>
      <c r="WTZ2199" s="218"/>
      <c r="WUA2199" s="218"/>
      <c r="WUB2199" s="218"/>
      <c r="WUC2199" s="218"/>
      <c r="WUD2199" s="218"/>
      <c r="WUE2199" s="218"/>
      <c r="WUF2199" s="218"/>
      <c r="WUG2199" s="218"/>
      <c r="WUH2199" s="218"/>
      <c r="WUI2199" s="218"/>
      <c r="WUJ2199" s="218"/>
      <c r="WUK2199" s="218"/>
      <c r="WUL2199" s="218"/>
      <c r="WUM2199" s="218"/>
      <c r="WUN2199" s="218"/>
      <c r="WUO2199" s="218"/>
      <c r="WUP2199" s="218"/>
      <c r="WUQ2199" s="218"/>
      <c r="WUR2199" s="218"/>
      <c r="WUS2199" s="218"/>
      <c r="WUT2199" s="218"/>
      <c r="WUU2199" s="218"/>
      <c r="WUV2199" s="218"/>
      <c r="WUW2199" s="218"/>
      <c r="WUX2199" s="218"/>
      <c r="WUY2199" s="218"/>
      <c r="WUZ2199" s="218"/>
      <c r="WVA2199" s="218"/>
      <c r="WVB2199" s="218"/>
      <c r="WVC2199" s="218"/>
      <c r="WVD2199" s="218"/>
      <c r="WVE2199" s="218"/>
      <c r="WVF2199" s="218"/>
      <c r="WVG2199" s="218"/>
      <c r="WVH2199" s="218"/>
      <c r="WVI2199" s="218"/>
      <c r="WVJ2199" s="218"/>
      <c r="WVK2199" s="218"/>
      <c r="WVL2199" s="218"/>
      <c r="WVM2199" s="218"/>
      <c r="WVN2199" s="218"/>
      <c r="WVO2199" s="218"/>
      <c r="WVP2199" s="218"/>
      <c r="WVQ2199" s="218"/>
      <c r="WVR2199" s="218"/>
      <c r="WVS2199" s="218"/>
      <c r="WVT2199" s="218"/>
      <c r="WVU2199" s="218"/>
      <c r="WVV2199" s="218"/>
      <c r="WVW2199" s="218"/>
      <c r="WVX2199" s="218"/>
      <c r="WVY2199" s="218"/>
      <c r="WVZ2199" s="218"/>
      <c r="WWA2199" s="218"/>
      <c r="WWB2199" s="218"/>
      <c r="WWC2199" s="218"/>
      <c r="WWD2199" s="218"/>
      <c r="WWE2199" s="218"/>
      <c r="WWF2199" s="218"/>
      <c r="WWG2199" s="218"/>
      <c r="WWH2199" s="218"/>
      <c r="WWI2199" s="218"/>
      <c r="WWJ2199" s="218"/>
      <c r="WWK2199" s="218"/>
      <c r="WWL2199" s="218"/>
      <c r="WWM2199" s="218"/>
      <c r="WWN2199" s="218"/>
      <c r="WWO2199" s="218"/>
      <c r="WWP2199" s="218"/>
      <c r="WWQ2199" s="218"/>
      <c r="WWR2199" s="218"/>
      <c r="WWS2199" s="218"/>
      <c r="WWT2199" s="218"/>
      <c r="WWU2199" s="218"/>
      <c r="WWV2199" s="218"/>
      <c r="WWW2199" s="218"/>
      <c r="WWX2199" s="218"/>
      <c r="WWY2199" s="218"/>
      <c r="WWZ2199" s="218"/>
      <c r="WXA2199" s="218"/>
      <c r="WXB2199" s="218"/>
      <c r="WXC2199" s="218"/>
      <c r="WXD2199" s="218"/>
      <c r="WXE2199" s="218"/>
      <c r="WXF2199" s="218"/>
      <c r="WXG2199" s="218"/>
      <c r="WXH2199" s="218"/>
      <c r="WXI2199" s="218"/>
      <c r="WXJ2199" s="218"/>
      <c r="WXK2199" s="218"/>
      <c r="WXL2199" s="218"/>
      <c r="WXM2199" s="218"/>
      <c r="WXN2199" s="218"/>
      <c r="WXO2199" s="218"/>
      <c r="WXP2199" s="218"/>
      <c r="WXQ2199" s="218"/>
      <c r="WXR2199" s="218"/>
      <c r="WXS2199" s="218"/>
      <c r="WXT2199" s="218"/>
      <c r="WXU2199" s="218"/>
      <c r="WXV2199" s="218"/>
      <c r="WXW2199" s="218"/>
      <c r="WXX2199" s="218"/>
      <c r="WXY2199" s="218"/>
      <c r="WXZ2199" s="218"/>
      <c r="WYA2199" s="218"/>
      <c r="WYB2199" s="218"/>
      <c r="WYC2199" s="218"/>
      <c r="WYD2199" s="218"/>
      <c r="WYE2199" s="218"/>
      <c r="WYF2199" s="218"/>
      <c r="WYG2199" s="218"/>
      <c r="WYH2199" s="218"/>
      <c r="WYI2199" s="218"/>
      <c r="WYJ2199" s="218"/>
      <c r="WYK2199" s="218"/>
      <c r="WYL2199" s="218"/>
      <c r="WYM2199" s="218"/>
      <c r="WYN2199" s="218"/>
      <c r="WYO2199" s="218"/>
      <c r="WYP2199" s="218"/>
      <c r="WYQ2199" s="218"/>
      <c r="WYR2199" s="218"/>
      <c r="WYS2199" s="218"/>
      <c r="WYT2199" s="218"/>
      <c r="WYU2199" s="218"/>
      <c r="WYV2199" s="218"/>
      <c r="WYW2199" s="218"/>
      <c r="WYX2199" s="218"/>
      <c r="WYY2199" s="218"/>
      <c r="WYZ2199" s="218"/>
      <c r="WZA2199" s="218"/>
      <c r="WZB2199" s="218"/>
      <c r="WZC2199" s="218"/>
      <c r="WZD2199" s="218"/>
      <c r="WZE2199" s="218"/>
      <c r="WZF2199" s="218"/>
      <c r="WZG2199" s="218"/>
      <c r="WZH2199" s="218"/>
      <c r="WZI2199" s="218"/>
      <c r="WZJ2199" s="218"/>
      <c r="WZK2199" s="218"/>
      <c r="WZL2199" s="218"/>
      <c r="WZM2199" s="218"/>
      <c r="WZN2199" s="218"/>
      <c r="WZO2199" s="218"/>
      <c r="WZP2199" s="218"/>
      <c r="WZQ2199" s="218"/>
      <c r="WZR2199" s="218"/>
      <c r="WZS2199" s="218"/>
      <c r="WZT2199" s="218"/>
      <c r="WZU2199" s="218"/>
      <c r="WZV2199" s="218"/>
      <c r="WZW2199" s="218"/>
      <c r="WZX2199" s="218"/>
      <c r="WZY2199" s="218"/>
      <c r="WZZ2199" s="218"/>
      <c r="XAA2199" s="218"/>
      <c r="XAB2199" s="218"/>
      <c r="XAC2199" s="218"/>
      <c r="XAD2199" s="218"/>
      <c r="XAE2199" s="218"/>
      <c r="XAF2199" s="218"/>
      <c r="XAG2199" s="218"/>
      <c r="XAH2199" s="218"/>
      <c r="XAI2199" s="218"/>
      <c r="XAJ2199" s="218"/>
      <c r="XAK2199" s="218"/>
      <c r="XAL2199" s="218"/>
      <c r="XAM2199" s="218"/>
      <c r="XAN2199" s="218"/>
      <c r="XAO2199" s="218"/>
      <c r="XAP2199" s="218"/>
      <c r="XAQ2199" s="218"/>
      <c r="XAR2199" s="218"/>
      <c r="XAS2199" s="218"/>
      <c r="XAT2199" s="218"/>
      <c r="XAU2199" s="218"/>
      <c r="XAV2199" s="218"/>
      <c r="XAW2199" s="218"/>
      <c r="XAX2199" s="218"/>
      <c r="XAY2199" s="218"/>
      <c r="XAZ2199" s="218"/>
      <c r="XBA2199" s="218"/>
      <c r="XBB2199" s="218"/>
      <c r="XBC2199" s="218"/>
      <c r="XBD2199" s="218"/>
      <c r="XBE2199" s="218"/>
      <c r="XBF2199" s="218"/>
      <c r="XBG2199" s="218"/>
      <c r="XBH2199" s="218"/>
      <c r="XBI2199" s="218"/>
      <c r="XBJ2199" s="218"/>
      <c r="XBK2199" s="218"/>
      <c r="XBL2199" s="218"/>
      <c r="XBM2199" s="218"/>
      <c r="XBN2199" s="218"/>
      <c r="XBO2199" s="218"/>
      <c r="XBP2199" s="218"/>
      <c r="XBQ2199" s="218"/>
      <c r="XBR2199" s="218"/>
      <c r="XBS2199" s="218"/>
      <c r="XBT2199" s="218"/>
      <c r="XBU2199" s="218"/>
      <c r="XBV2199" s="218"/>
      <c r="XBW2199" s="218"/>
      <c r="XBX2199" s="218"/>
      <c r="XBY2199" s="218"/>
      <c r="XBZ2199" s="218"/>
      <c r="XCA2199" s="218"/>
      <c r="XCB2199" s="218"/>
      <c r="XCC2199" s="218"/>
      <c r="XCD2199" s="218"/>
      <c r="XCE2199" s="218"/>
      <c r="XCF2199" s="218"/>
      <c r="XCG2199" s="218"/>
      <c r="XCH2199" s="218"/>
      <c r="XCI2199" s="218"/>
      <c r="XCJ2199" s="218"/>
      <c r="XCK2199" s="218"/>
      <c r="XCL2199" s="218"/>
      <c r="XCM2199" s="218"/>
      <c r="XCN2199" s="218"/>
      <c r="XCO2199" s="218"/>
      <c r="XCP2199" s="218"/>
      <c r="XCQ2199" s="218"/>
      <c r="XCR2199" s="218"/>
      <c r="XCS2199" s="218"/>
      <c r="XCT2199" s="218"/>
      <c r="XCU2199" s="218"/>
      <c r="XCV2199" s="218"/>
      <c r="XCW2199" s="218"/>
      <c r="XCX2199" s="218"/>
      <c r="XCY2199" s="218"/>
      <c r="XCZ2199" s="218"/>
      <c r="XDA2199" s="218"/>
      <c r="XDB2199" s="218"/>
      <c r="XDC2199" s="218"/>
      <c r="XDD2199" s="218"/>
      <c r="XDE2199" s="218"/>
      <c r="XDF2199" s="218"/>
      <c r="XDG2199" s="218"/>
      <c r="XDH2199" s="218"/>
      <c r="XDI2199" s="218"/>
      <c r="XDJ2199" s="218"/>
      <c r="XDK2199" s="218"/>
      <c r="XDL2199" s="218"/>
      <c r="XDM2199" s="218"/>
      <c r="XDN2199" s="218"/>
      <c r="XDO2199" s="218"/>
      <c r="XDP2199" s="218"/>
      <c r="XDQ2199" s="218"/>
      <c r="XDR2199" s="218"/>
      <c r="XDS2199" s="218"/>
      <c r="XDT2199" s="218"/>
      <c r="XDU2199" s="218"/>
      <c r="XDV2199" s="218"/>
      <c r="XDW2199" s="218"/>
      <c r="XDX2199" s="218"/>
      <c r="XDY2199" s="218"/>
      <c r="XDZ2199" s="218"/>
      <c r="XEA2199" s="218"/>
      <c r="XEB2199" s="218"/>
      <c r="XEC2199" s="218"/>
      <c r="XED2199" s="218"/>
      <c r="XEE2199" s="218"/>
      <c r="XEF2199" s="218"/>
      <c r="XEG2199" s="218"/>
      <c r="XEH2199" s="218"/>
      <c r="XEI2199" s="218"/>
      <c r="XEJ2199" s="218"/>
      <c r="XEK2199" s="218"/>
      <c r="XEL2199" s="218"/>
      <c r="XEM2199" s="218"/>
      <c r="XEN2199" s="218"/>
      <c r="XEO2199" s="218"/>
      <c r="XEP2199" s="218"/>
      <c r="XEQ2199" s="218"/>
      <c r="XER2199" s="218"/>
      <c r="XES2199" s="218"/>
      <c r="XET2199" s="218"/>
      <c r="XEU2199" s="218"/>
      <c r="XEV2199" s="218"/>
      <c r="XEW2199" s="218"/>
      <c r="XEX2199" s="218"/>
      <c r="XEY2199" s="218"/>
      <c r="XEZ2199" s="218"/>
      <c r="XFA2199" s="218"/>
      <c r="XFB2199" s="218"/>
      <c r="XFC2199" s="218"/>
      <c r="XFD2199" s="218"/>
    </row>
    <row r="2200" spans="1:16384" s="94" customFormat="1" ht="20.100000000000001" customHeight="1" x14ac:dyDescent="0.25">
      <c r="A2200" s="154"/>
      <c r="B2200" s="60" t="str">
        <f t="shared" si="131"/>
        <v>00.03.27.3.1.1.1.B.457.2024</v>
      </c>
      <c r="C2200" s="20">
        <v>457</v>
      </c>
      <c r="D2200" s="72" t="s">
        <v>1085</v>
      </c>
      <c r="E2200" s="60" t="s">
        <v>1491</v>
      </c>
      <c r="F2200" s="19" t="s">
        <v>893</v>
      </c>
      <c r="G2200" s="197">
        <f t="shared" si="132"/>
        <v>364285.71428571426</v>
      </c>
      <c r="H2200" s="269" t="s">
        <v>1117</v>
      </c>
      <c r="I2200" s="73">
        <v>2024</v>
      </c>
      <c r="J2200" s="20" t="s">
        <v>1388</v>
      </c>
      <c r="K2200" s="20" t="s">
        <v>59</v>
      </c>
      <c r="L2200" s="20" t="s">
        <v>59</v>
      </c>
      <c r="M2200" s="60"/>
      <c r="N2200" s="10">
        <v>1</v>
      </c>
      <c r="O2200" s="15" t="s">
        <v>947</v>
      </c>
      <c r="P2200" s="28" t="s">
        <v>703</v>
      </c>
      <c r="Q2200" s="73"/>
      <c r="R2200" s="60"/>
      <c r="S2200" s="60"/>
      <c r="T2200" s="218"/>
      <c r="U2200" s="218"/>
      <c r="V2200" s="218"/>
      <c r="W2200" s="218"/>
      <c r="X2200" s="218"/>
      <c r="Y2200" s="218"/>
      <c r="Z2200" s="218"/>
      <c r="AA2200" s="218"/>
      <c r="AB2200" s="218"/>
      <c r="AC2200" s="218"/>
      <c r="AD2200" s="218"/>
      <c r="AE2200" s="218"/>
      <c r="AF2200" s="218"/>
      <c r="AG2200" s="218"/>
      <c r="AH2200" s="218"/>
      <c r="AI2200" s="218"/>
      <c r="AJ2200" s="218"/>
      <c r="AK2200" s="218"/>
      <c r="AL2200" s="218"/>
      <c r="AM2200" s="218"/>
      <c r="AN2200" s="218"/>
      <c r="AO2200" s="218"/>
      <c r="AP2200" s="218"/>
      <c r="AQ2200" s="218"/>
      <c r="AR2200" s="218"/>
      <c r="AS2200" s="218"/>
      <c r="AT2200" s="218"/>
      <c r="AU2200" s="218"/>
      <c r="AV2200" s="218"/>
      <c r="AW2200" s="218"/>
      <c r="AX2200" s="218"/>
      <c r="AY2200" s="218"/>
      <c r="AZ2200" s="218"/>
      <c r="BA2200" s="218"/>
      <c r="BB2200" s="218"/>
      <c r="BC2200" s="218"/>
      <c r="BD2200" s="218"/>
      <c r="BE2200" s="218"/>
      <c r="BF2200" s="218"/>
      <c r="BG2200" s="218"/>
      <c r="BH2200" s="218"/>
      <c r="BI2200" s="218"/>
      <c r="BJ2200" s="218"/>
      <c r="BK2200" s="218"/>
      <c r="BL2200" s="218"/>
      <c r="BM2200" s="218"/>
      <c r="BN2200" s="218"/>
      <c r="BO2200" s="218"/>
      <c r="BP2200" s="218"/>
      <c r="BQ2200" s="218"/>
      <c r="BR2200" s="218"/>
      <c r="BS2200" s="218"/>
      <c r="BT2200" s="218"/>
      <c r="BU2200" s="218"/>
      <c r="BV2200" s="218"/>
      <c r="BW2200" s="218"/>
      <c r="BX2200" s="218"/>
      <c r="BY2200" s="218"/>
      <c r="BZ2200" s="218"/>
      <c r="CA2200" s="218"/>
      <c r="CB2200" s="218"/>
      <c r="CC2200" s="218"/>
      <c r="CD2200" s="218"/>
      <c r="CE2200" s="218"/>
      <c r="CF2200" s="218"/>
      <c r="CG2200" s="218"/>
      <c r="CH2200" s="218"/>
      <c r="CI2200" s="218"/>
      <c r="CJ2200" s="218"/>
      <c r="CK2200" s="218"/>
      <c r="CL2200" s="218"/>
      <c r="CM2200" s="218"/>
      <c r="CN2200" s="218"/>
      <c r="CO2200" s="218"/>
      <c r="CP2200" s="218"/>
      <c r="CQ2200" s="218"/>
      <c r="CR2200" s="218"/>
      <c r="CS2200" s="218"/>
      <c r="CT2200" s="218"/>
      <c r="CU2200" s="218"/>
      <c r="CV2200" s="218"/>
      <c r="CW2200" s="218"/>
      <c r="CX2200" s="218"/>
      <c r="CY2200" s="218"/>
      <c r="CZ2200" s="218"/>
      <c r="DA2200" s="218"/>
      <c r="DB2200" s="218"/>
      <c r="DC2200" s="218"/>
      <c r="DD2200" s="218"/>
      <c r="DE2200" s="218"/>
      <c r="DF2200" s="218"/>
      <c r="DG2200" s="218"/>
      <c r="DH2200" s="218"/>
      <c r="DI2200" s="218"/>
      <c r="DJ2200" s="218"/>
      <c r="DK2200" s="218"/>
      <c r="DL2200" s="218"/>
      <c r="DM2200" s="218"/>
      <c r="DN2200" s="218"/>
      <c r="DO2200" s="218"/>
      <c r="DP2200" s="218"/>
      <c r="DQ2200" s="218"/>
      <c r="DR2200" s="218"/>
      <c r="DS2200" s="218"/>
      <c r="DT2200" s="218"/>
      <c r="DU2200" s="218"/>
      <c r="DV2200" s="218"/>
      <c r="DW2200" s="218"/>
      <c r="DX2200" s="218"/>
      <c r="DY2200" s="218"/>
      <c r="DZ2200" s="218"/>
      <c r="EA2200" s="218"/>
      <c r="EB2200" s="218"/>
      <c r="EC2200" s="218"/>
      <c r="ED2200" s="218"/>
      <c r="EE2200" s="218"/>
      <c r="EF2200" s="218"/>
      <c r="EG2200" s="218"/>
      <c r="EH2200" s="218"/>
      <c r="EI2200" s="218"/>
      <c r="EJ2200" s="218"/>
      <c r="EK2200" s="218"/>
      <c r="EL2200" s="218"/>
      <c r="EM2200" s="218"/>
      <c r="EN2200" s="218"/>
      <c r="EO2200" s="218"/>
      <c r="EP2200" s="218"/>
      <c r="EQ2200" s="218"/>
      <c r="ER2200" s="218"/>
      <c r="ES2200" s="218"/>
      <c r="ET2200" s="218"/>
      <c r="EU2200" s="218"/>
      <c r="EV2200" s="218"/>
      <c r="EW2200" s="218"/>
      <c r="EX2200" s="218"/>
      <c r="EY2200" s="218"/>
      <c r="EZ2200" s="218"/>
      <c r="FA2200" s="218"/>
      <c r="FB2200" s="218"/>
      <c r="FC2200" s="218"/>
      <c r="FD2200" s="218"/>
      <c r="FE2200" s="218"/>
      <c r="FF2200" s="218"/>
      <c r="FG2200" s="218"/>
      <c r="FH2200" s="218"/>
      <c r="FI2200" s="218"/>
      <c r="FJ2200" s="218"/>
      <c r="FK2200" s="218"/>
      <c r="FL2200" s="218"/>
      <c r="FM2200" s="218"/>
      <c r="FN2200" s="218"/>
      <c r="FO2200" s="218"/>
      <c r="FP2200" s="218"/>
      <c r="FQ2200" s="218"/>
      <c r="FR2200" s="218"/>
      <c r="FS2200" s="218"/>
      <c r="FT2200" s="218"/>
      <c r="FU2200" s="218"/>
      <c r="FV2200" s="218"/>
      <c r="FW2200" s="218"/>
      <c r="FX2200" s="218"/>
      <c r="FY2200" s="218"/>
      <c r="FZ2200" s="218"/>
      <c r="GA2200" s="218"/>
      <c r="GB2200" s="218"/>
      <c r="GC2200" s="218"/>
      <c r="GD2200" s="218"/>
      <c r="GE2200" s="218"/>
      <c r="GF2200" s="218"/>
      <c r="GG2200" s="218"/>
      <c r="GH2200" s="218"/>
      <c r="GI2200" s="218"/>
      <c r="GJ2200" s="218"/>
      <c r="GK2200" s="218"/>
      <c r="GL2200" s="218"/>
      <c r="GM2200" s="218"/>
      <c r="GN2200" s="218"/>
      <c r="GO2200" s="218"/>
      <c r="GP2200" s="218"/>
      <c r="GQ2200" s="218"/>
      <c r="GR2200" s="218"/>
      <c r="GS2200" s="218"/>
      <c r="GT2200" s="218"/>
      <c r="GU2200" s="218"/>
      <c r="GV2200" s="218"/>
      <c r="GW2200" s="218"/>
      <c r="GX2200" s="218"/>
      <c r="GY2200" s="218"/>
      <c r="GZ2200" s="218"/>
      <c r="HA2200" s="218"/>
      <c r="HB2200" s="218"/>
      <c r="HC2200" s="218"/>
      <c r="HD2200" s="218"/>
      <c r="HE2200" s="218"/>
      <c r="HF2200" s="218"/>
      <c r="HG2200" s="218"/>
      <c r="HH2200" s="218"/>
      <c r="HI2200" s="218"/>
      <c r="HJ2200" s="218"/>
      <c r="HK2200" s="218"/>
      <c r="HL2200" s="218"/>
      <c r="HM2200" s="218"/>
      <c r="HN2200" s="218"/>
      <c r="HO2200" s="218"/>
      <c r="HP2200" s="218"/>
      <c r="HQ2200" s="218"/>
      <c r="HR2200" s="218"/>
      <c r="HS2200" s="218"/>
      <c r="HT2200" s="218"/>
      <c r="HU2200" s="218"/>
      <c r="HV2200" s="218"/>
      <c r="HW2200" s="218"/>
      <c r="HX2200" s="218"/>
      <c r="HY2200" s="218"/>
      <c r="HZ2200" s="218"/>
      <c r="IA2200" s="218"/>
      <c r="IB2200" s="218"/>
      <c r="IC2200" s="218"/>
      <c r="ID2200" s="218"/>
      <c r="IE2200" s="218"/>
      <c r="IF2200" s="218"/>
      <c r="IG2200" s="218"/>
      <c r="IH2200" s="218"/>
      <c r="II2200" s="218"/>
      <c r="IJ2200" s="218"/>
      <c r="IK2200" s="218"/>
      <c r="IL2200" s="218"/>
      <c r="IM2200" s="218"/>
      <c r="IN2200" s="218"/>
      <c r="IO2200" s="218"/>
      <c r="IP2200" s="218"/>
      <c r="IQ2200" s="218"/>
      <c r="IR2200" s="218"/>
      <c r="IS2200" s="218"/>
      <c r="IT2200" s="218"/>
      <c r="IU2200" s="218"/>
      <c r="IV2200" s="218"/>
      <c r="IW2200" s="218"/>
      <c r="IX2200" s="218"/>
      <c r="IY2200" s="218"/>
      <c r="IZ2200" s="218"/>
      <c r="JA2200" s="218"/>
      <c r="JB2200" s="218"/>
      <c r="JC2200" s="218"/>
      <c r="JD2200" s="218"/>
      <c r="JE2200" s="218"/>
      <c r="JF2200" s="218"/>
      <c r="JG2200" s="218"/>
      <c r="JH2200" s="218"/>
      <c r="JI2200" s="218"/>
      <c r="JJ2200" s="218"/>
      <c r="JK2200" s="218"/>
      <c r="JL2200" s="218"/>
      <c r="JM2200" s="218"/>
      <c r="JN2200" s="218"/>
      <c r="JO2200" s="218"/>
      <c r="JP2200" s="218"/>
      <c r="JQ2200" s="218"/>
      <c r="JR2200" s="218"/>
      <c r="JS2200" s="218"/>
      <c r="JT2200" s="218"/>
      <c r="JU2200" s="218"/>
      <c r="JV2200" s="218"/>
      <c r="JW2200" s="218"/>
      <c r="JX2200" s="218"/>
      <c r="JY2200" s="218"/>
      <c r="JZ2200" s="218"/>
      <c r="KA2200" s="218"/>
      <c r="KB2200" s="218"/>
      <c r="KC2200" s="218"/>
      <c r="KD2200" s="218"/>
      <c r="KE2200" s="218"/>
      <c r="KF2200" s="218"/>
      <c r="KG2200" s="218"/>
      <c r="KH2200" s="218"/>
      <c r="KI2200" s="218"/>
      <c r="KJ2200" s="218"/>
      <c r="KK2200" s="218"/>
      <c r="KL2200" s="218"/>
      <c r="KM2200" s="218"/>
      <c r="KN2200" s="218"/>
      <c r="KO2200" s="218"/>
      <c r="KP2200" s="218"/>
      <c r="KQ2200" s="218"/>
      <c r="KR2200" s="218"/>
      <c r="KS2200" s="218"/>
      <c r="KT2200" s="218"/>
      <c r="KU2200" s="218"/>
      <c r="KV2200" s="218"/>
      <c r="KW2200" s="218"/>
      <c r="KX2200" s="218"/>
      <c r="KY2200" s="218"/>
      <c r="KZ2200" s="218"/>
      <c r="LA2200" s="218"/>
      <c r="LB2200" s="218"/>
      <c r="LC2200" s="218"/>
      <c r="LD2200" s="218"/>
      <c r="LE2200" s="218"/>
      <c r="LF2200" s="218"/>
      <c r="LG2200" s="218"/>
      <c r="LH2200" s="218"/>
      <c r="LI2200" s="218"/>
      <c r="LJ2200" s="218"/>
      <c r="LK2200" s="218"/>
      <c r="LL2200" s="218"/>
      <c r="LM2200" s="218"/>
      <c r="LN2200" s="218"/>
      <c r="LO2200" s="218"/>
      <c r="LP2200" s="218"/>
      <c r="LQ2200" s="218"/>
      <c r="LR2200" s="218"/>
      <c r="LS2200" s="218"/>
      <c r="LT2200" s="218"/>
      <c r="LU2200" s="218"/>
      <c r="LV2200" s="218"/>
      <c r="LW2200" s="218"/>
      <c r="LX2200" s="218"/>
      <c r="LY2200" s="218"/>
      <c r="LZ2200" s="218"/>
      <c r="MA2200" s="218"/>
      <c r="MB2200" s="218"/>
      <c r="MC2200" s="218"/>
      <c r="MD2200" s="218"/>
      <c r="ME2200" s="218"/>
      <c r="MF2200" s="218"/>
      <c r="MG2200" s="218"/>
      <c r="MH2200" s="218"/>
      <c r="MI2200" s="218"/>
      <c r="MJ2200" s="218"/>
      <c r="MK2200" s="218"/>
      <c r="ML2200" s="218"/>
      <c r="MM2200" s="218"/>
      <c r="MN2200" s="218"/>
      <c r="MO2200" s="218"/>
      <c r="MP2200" s="218"/>
      <c r="MQ2200" s="218"/>
      <c r="MR2200" s="218"/>
      <c r="MS2200" s="218"/>
      <c r="MT2200" s="218"/>
      <c r="MU2200" s="218"/>
      <c r="MV2200" s="218"/>
      <c r="MW2200" s="218"/>
      <c r="MX2200" s="218"/>
      <c r="MY2200" s="218"/>
      <c r="MZ2200" s="218"/>
      <c r="NA2200" s="218"/>
      <c r="NB2200" s="218"/>
      <c r="NC2200" s="218"/>
      <c r="ND2200" s="218"/>
      <c r="NE2200" s="218"/>
      <c r="NF2200" s="218"/>
      <c r="NG2200" s="218"/>
      <c r="NH2200" s="218"/>
      <c r="NI2200" s="218"/>
      <c r="NJ2200" s="218"/>
      <c r="NK2200" s="218"/>
      <c r="NL2200" s="218"/>
      <c r="NM2200" s="218"/>
      <c r="NN2200" s="218"/>
      <c r="NO2200" s="218"/>
      <c r="NP2200" s="218"/>
      <c r="NQ2200" s="218"/>
      <c r="NR2200" s="218"/>
      <c r="NS2200" s="218"/>
      <c r="NT2200" s="218"/>
      <c r="NU2200" s="218"/>
      <c r="NV2200" s="218"/>
      <c r="NW2200" s="218"/>
      <c r="NX2200" s="218"/>
      <c r="NY2200" s="218"/>
      <c r="NZ2200" s="218"/>
      <c r="OA2200" s="218"/>
      <c r="OB2200" s="218"/>
      <c r="OC2200" s="218"/>
      <c r="OD2200" s="218"/>
      <c r="OE2200" s="218"/>
      <c r="OF2200" s="218"/>
      <c r="OG2200" s="218"/>
      <c r="OH2200" s="218"/>
      <c r="OI2200" s="218"/>
      <c r="OJ2200" s="218"/>
      <c r="OK2200" s="218"/>
      <c r="OL2200" s="218"/>
      <c r="OM2200" s="218"/>
      <c r="ON2200" s="218"/>
      <c r="OO2200" s="218"/>
      <c r="OP2200" s="218"/>
      <c r="OQ2200" s="218"/>
      <c r="OR2200" s="218"/>
      <c r="OS2200" s="218"/>
      <c r="OT2200" s="218"/>
      <c r="OU2200" s="218"/>
      <c r="OV2200" s="218"/>
      <c r="OW2200" s="218"/>
      <c r="OX2200" s="218"/>
      <c r="OY2200" s="218"/>
      <c r="OZ2200" s="218"/>
      <c r="PA2200" s="218"/>
      <c r="PB2200" s="218"/>
      <c r="PC2200" s="218"/>
      <c r="PD2200" s="218"/>
      <c r="PE2200" s="218"/>
      <c r="PF2200" s="218"/>
      <c r="PG2200" s="218"/>
      <c r="PH2200" s="218"/>
      <c r="PI2200" s="218"/>
      <c r="PJ2200" s="218"/>
      <c r="PK2200" s="218"/>
      <c r="PL2200" s="218"/>
      <c r="PM2200" s="218"/>
      <c r="PN2200" s="218"/>
      <c r="PO2200" s="218"/>
      <c r="PP2200" s="218"/>
      <c r="PQ2200" s="218"/>
      <c r="PR2200" s="218"/>
      <c r="PS2200" s="218"/>
      <c r="PT2200" s="218"/>
      <c r="PU2200" s="218"/>
      <c r="PV2200" s="218"/>
      <c r="PW2200" s="218"/>
      <c r="PX2200" s="218"/>
      <c r="PY2200" s="218"/>
      <c r="PZ2200" s="218"/>
      <c r="QA2200" s="218"/>
      <c r="QB2200" s="218"/>
      <c r="QC2200" s="218"/>
      <c r="QD2200" s="218"/>
      <c r="QE2200" s="218"/>
      <c r="QF2200" s="218"/>
      <c r="QG2200" s="218"/>
      <c r="QH2200" s="218"/>
      <c r="QI2200" s="218"/>
      <c r="QJ2200" s="218"/>
      <c r="QK2200" s="218"/>
      <c r="QL2200" s="218"/>
      <c r="QM2200" s="218"/>
      <c r="QN2200" s="218"/>
      <c r="QO2200" s="218"/>
      <c r="QP2200" s="218"/>
      <c r="QQ2200" s="218"/>
      <c r="QR2200" s="218"/>
      <c r="QS2200" s="218"/>
      <c r="QT2200" s="218"/>
      <c r="QU2200" s="218"/>
      <c r="QV2200" s="218"/>
      <c r="QW2200" s="218"/>
      <c r="QX2200" s="218"/>
      <c r="QY2200" s="218"/>
      <c r="QZ2200" s="218"/>
      <c r="RA2200" s="218"/>
      <c r="RB2200" s="218"/>
      <c r="RC2200" s="218"/>
      <c r="RD2200" s="218"/>
      <c r="RE2200" s="218"/>
      <c r="RF2200" s="218"/>
      <c r="RG2200" s="218"/>
      <c r="RH2200" s="218"/>
      <c r="RI2200" s="218"/>
      <c r="RJ2200" s="218"/>
      <c r="RK2200" s="218"/>
      <c r="RL2200" s="218"/>
      <c r="RM2200" s="218"/>
      <c r="RN2200" s="218"/>
      <c r="RO2200" s="218"/>
      <c r="RP2200" s="218"/>
      <c r="RQ2200" s="218"/>
      <c r="RR2200" s="218"/>
      <c r="RS2200" s="218"/>
      <c r="RT2200" s="218"/>
      <c r="RU2200" s="218"/>
      <c r="RV2200" s="218"/>
      <c r="RW2200" s="218"/>
      <c r="RX2200" s="218"/>
      <c r="RY2200" s="218"/>
      <c r="RZ2200" s="218"/>
      <c r="SA2200" s="218"/>
      <c r="SB2200" s="218"/>
      <c r="SC2200" s="218"/>
      <c r="SD2200" s="218"/>
      <c r="SE2200" s="218"/>
      <c r="SF2200" s="218"/>
      <c r="SG2200" s="218"/>
      <c r="SH2200" s="218"/>
      <c r="SI2200" s="218"/>
      <c r="SJ2200" s="218"/>
      <c r="SK2200" s="218"/>
      <c r="SL2200" s="218"/>
      <c r="SM2200" s="218"/>
      <c r="SN2200" s="218"/>
      <c r="SO2200" s="218"/>
      <c r="SP2200" s="218"/>
      <c r="SQ2200" s="218"/>
      <c r="SR2200" s="218"/>
      <c r="SS2200" s="218"/>
      <c r="ST2200" s="218"/>
      <c r="SU2200" s="218"/>
      <c r="SV2200" s="218"/>
      <c r="SW2200" s="218"/>
      <c r="SX2200" s="218"/>
      <c r="SY2200" s="218"/>
      <c r="SZ2200" s="218"/>
      <c r="TA2200" s="218"/>
      <c r="TB2200" s="218"/>
      <c r="TC2200" s="218"/>
      <c r="TD2200" s="218"/>
      <c r="TE2200" s="218"/>
      <c r="TF2200" s="218"/>
      <c r="TG2200" s="218"/>
      <c r="TH2200" s="218"/>
      <c r="TI2200" s="218"/>
      <c r="TJ2200" s="218"/>
      <c r="TK2200" s="218"/>
      <c r="TL2200" s="218"/>
      <c r="TM2200" s="218"/>
      <c r="TN2200" s="218"/>
      <c r="TO2200" s="218"/>
      <c r="TP2200" s="218"/>
      <c r="TQ2200" s="218"/>
      <c r="TR2200" s="218"/>
      <c r="TS2200" s="218"/>
      <c r="TT2200" s="218"/>
      <c r="TU2200" s="218"/>
      <c r="TV2200" s="218"/>
      <c r="TW2200" s="218"/>
      <c r="TX2200" s="218"/>
      <c r="TY2200" s="218"/>
      <c r="TZ2200" s="218"/>
      <c r="UA2200" s="218"/>
      <c r="UB2200" s="218"/>
      <c r="UC2200" s="218"/>
      <c r="UD2200" s="218"/>
      <c r="UE2200" s="218"/>
      <c r="UF2200" s="218"/>
      <c r="UG2200" s="218"/>
      <c r="UH2200" s="218"/>
      <c r="UI2200" s="218"/>
      <c r="UJ2200" s="218"/>
      <c r="UK2200" s="218"/>
      <c r="UL2200" s="218"/>
      <c r="UM2200" s="218"/>
      <c r="UN2200" s="218"/>
      <c r="UO2200" s="218"/>
      <c r="UP2200" s="218"/>
      <c r="UQ2200" s="218"/>
      <c r="UR2200" s="218"/>
      <c r="US2200" s="218"/>
      <c r="UT2200" s="218"/>
      <c r="UU2200" s="218"/>
      <c r="UV2200" s="218"/>
      <c r="UW2200" s="218"/>
      <c r="UX2200" s="218"/>
      <c r="UY2200" s="218"/>
      <c r="UZ2200" s="218"/>
      <c r="VA2200" s="218"/>
      <c r="VB2200" s="218"/>
      <c r="VC2200" s="218"/>
      <c r="VD2200" s="218"/>
      <c r="VE2200" s="218"/>
      <c r="VF2200" s="218"/>
      <c r="VG2200" s="218"/>
      <c r="VH2200" s="218"/>
      <c r="VI2200" s="218"/>
      <c r="VJ2200" s="218"/>
      <c r="VK2200" s="218"/>
      <c r="VL2200" s="218"/>
      <c r="VM2200" s="218"/>
      <c r="VN2200" s="218"/>
      <c r="VO2200" s="218"/>
      <c r="VP2200" s="218"/>
      <c r="VQ2200" s="218"/>
      <c r="VR2200" s="218"/>
      <c r="VS2200" s="218"/>
      <c r="VT2200" s="218"/>
      <c r="VU2200" s="218"/>
      <c r="VV2200" s="218"/>
      <c r="VW2200" s="218"/>
      <c r="VX2200" s="218"/>
      <c r="VY2200" s="218"/>
      <c r="VZ2200" s="218"/>
      <c r="WA2200" s="218"/>
      <c r="WB2200" s="218"/>
      <c r="WC2200" s="218"/>
      <c r="WD2200" s="218"/>
      <c r="WE2200" s="218"/>
      <c r="WF2200" s="218"/>
      <c r="WG2200" s="218"/>
      <c r="WH2200" s="218"/>
      <c r="WI2200" s="218"/>
      <c r="WJ2200" s="218"/>
      <c r="WK2200" s="218"/>
      <c r="WL2200" s="218"/>
      <c r="WM2200" s="218"/>
      <c r="WN2200" s="218"/>
      <c r="WO2200" s="218"/>
      <c r="WP2200" s="218"/>
      <c r="WQ2200" s="218"/>
      <c r="WR2200" s="218"/>
      <c r="WS2200" s="218"/>
      <c r="WT2200" s="218"/>
      <c r="WU2200" s="218"/>
      <c r="WV2200" s="218"/>
      <c r="WW2200" s="218"/>
      <c r="WX2200" s="218"/>
      <c r="WY2200" s="218"/>
      <c r="WZ2200" s="218"/>
      <c r="XA2200" s="218"/>
      <c r="XB2200" s="218"/>
      <c r="XC2200" s="218"/>
      <c r="XD2200" s="218"/>
      <c r="XE2200" s="218"/>
      <c r="XF2200" s="218"/>
      <c r="XG2200" s="218"/>
      <c r="XH2200" s="218"/>
      <c r="XI2200" s="218"/>
      <c r="XJ2200" s="218"/>
      <c r="XK2200" s="218"/>
      <c r="XL2200" s="218"/>
      <c r="XM2200" s="218"/>
      <c r="XN2200" s="218"/>
      <c r="XO2200" s="218"/>
      <c r="XP2200" s="218"/>
      <c r="XQ2200" s="218"/>
      <c r="XR2200" s="218"/>
      <c r="XS2200" s="218"/>
      <c r="XT2200" s="218"/>
      <c r="XU2200" s="218"/>
      <c r="XV2200" s="218"/>
      <c r="XW2200" s="218"/>
      <c r="XX2200" s="218"/>
      <c r="XY2200" s="218"/>
      <c r="XZ2200" s="218"/>
      <c r="YA2200" s="218"/>
      <c r="YB2200" s="218"/>
      <c r="YC2200" s="218"/>
      <c r="YD2200" s="218"/>
      <c r="YE2200" s="218"/>
      <c r="YF2200" s="218"/>
      <c r="YG2200" s="218"/>
      <c r="YH2200" s="218"/>
      <c r="YI2200" s="218"/>
      <c r="YJ2200" s="218"/>
      <c r="YK2200" s="218"/>
      <c r="YL2200" s="218"/>
      <c r="YM2200" s="218"/>
      <c r="YN2200" s="218"/>
      <c r="YO2200" s="218"/>
      <c r="YP2200" s="218"/>
      <c r="YQ2200" s="218"/>
      <c r="YR2200" s="218"/>
      <c r="YS2200" s="218"/>
      <c r="YT2200" s="218"/>
      <c r="YU2200" s="218"/>
      <c r="YV2200" s="218"/>
      <c r="YW2200" s="218"/>
      <c r="YX2200" s="218"/>
      <c r="YY2200" s="218"/>
      <c r="YZ2200" s="218"/>
      <c r="ZA2200" s="218"/>
      <c r="ZB2200" s="218"/>
      <c r="ZC2200" s="218"/>
      <c r="ZD2200" s="218"/>
      <c r="ZE2200" s="218"/>
      <c r="ZF2200" s="218"/>
      <c r="ZG2200" s="218"/>
      <c r="ZH2200" s="218"/>
      <c r="ZI2200" s="218"/>
      <c r="ZJ2200" s="218"/>
      <c r="ZK2200" s="218"/>
      <c r="ZL2200" s="218"/>
      <c r="ZM2200" s="218"/>
      <c r="ZN2200" s="218"/>
      <c r="ZO2200" s="218"/>
      <c r="ZP2200" s="218"/>
      <c r="ZQ2200" s="218"/>
      <c r="ZR2200" s="218"/>
      <c r="ZS2200" s="218"/>
      <c r="ZT2200" s="218"/>
      <c r="ZU2200" s="218"/>
      <c r="ZV2200" s="218"/>
      <c r="ZW2200" s="218"/>
      <c r="ZX2200" s="218"/>
      <c r="ZY2200" s="218"/>
      <c r="ZZ2200" s="218"/>
      <c r="AAA2200" s="218"/>
      <c r="AAB2200" s="218"/>
      <c r="AAC2200" s="218"/>
      <c r="AAD2200" s="218"/>
      <c r="AAE2200" s="218"/>
      <c r="AAF2200" s="218"/>
      <c r="AAG2200" s="218"/>
      <c r="AAH2200" s="218"/>
      <c r="AAI2200" s="218"/>
      <c r="AAJ2200" s="218"/>
      <c r="AAK2200" s="218"/>
      <c r="AAL2200" s="218"/>
      <c r="AAM2200" s="218"/>
      <c r="AAN2200" s="218"/>
      <c r="AAO2200" s="218"/>
      <c r="AAP2200" s="218"/>
      <c r="AAQ2200" s="218"/>
      <c r="AAR2200" s="218"/>
      <c r="AAS2200" s="218"/>
      <c r="AAT2200" s="218"/>
      <c r="AAU2200" s="218"/>
      <c r="AAV2200" s="218"/>
      <c r="AAW2200" s="218"/>
      <c r="AAX2200" s="218"/>
      <c r="AAY2200" s="218"/>
      <c r="AAZ2200" s="218"/>
      <c r="ABA2200" s="218"/>
      <c r="ABB2200" s="218"/>
      <c r="ABC2200" s="218"/>
      <c r="ABD2200" s="218"/>
      <c r="ABE2200" s="218"/>
      <c r="ABF2200" s="218"/>
      <c r="ABG2200" s="218"/>
      <c r="ABH2200" s="218"/>
      <c r="ABI2200" s="218"/>
      <c r="ABJ2200" s="218"/>
      <c r="ABK2200" s="218"/>
      <c r="ABL2200" s="218"/>
      <c r="ABM2200" s="218"/>
      <c r="ABN2200" s="218"/>
      <c r="ABO2200" s="218"/>
      <c r="ABP2200" s="218"/>
      <c r="ABQ2200" s="218"/>
      <c r="ABR2200" s="218"/>
      <c r="ABS2200" s="218"/>
      <c r="ABT2200" s="218"/>
      <c r="ABU2200" s="218"/>
      <c r="ABV2200" s="218"/>
      <c r="ABW2200" s="218"/>
      <c r="ABX2200" s="218"/>
      <c r="ABY2200" s="218"/>
      <c r="ABZ2200" s="218"/>
      <c r="ACA2200" s="218"/>
      <c r="ACB2200" s="218"/>
      <c r="ACC2200" s="218"/>
      <c r="ACD2200" s="218"/>
      <c r="ACE2200" s="218"/>
      <c r="ACF2200" s="218"/>
      <c r="ACG2200" s="218"/>
      <c r="ACH2200" s="218"/>
      <c r="ACI2200" s="218"/>
      <c r="ACJ2200" s="218"/>
      <c r="ACK2200" s="218"/>
      <c r="ACL2200" s="218"/>
      <c r="ACM2200" s="218"/>
      <c r="ACN2200" s="218"/>
      <c r="ACO2200" s="218"/>
      <c r="ACP2200" s="218"/>
      <c r="ACQ2200" s="218"/>
      <c r="ACR2200" s="218"/>
      <c r="ACS2200" s="218"/>
      <c r="ACT2200" s="218"/>
      <c r="ACU2200" s="218"/>
      <c r="ACV2200" s="218"/>
      <c r="ACW2200" s="218"/>
      <c r="ACX2200" s="218"/>
      <c r="ACY2200" s="218"/>
      <c r="ACZ2200" s="218"/>
      <c r="ADA2200" s="218"/>
      <c r="ADB2200" s="218"/>
      <c r="ADC2200" s="218"/>
      <c r="ADD2200" s="218"/>
      <c r="ADE2200" s="218"/>
      <c r="ADF2200" s="218"/>
      <c r="ADG2200" s="218"/>
      <c r="ADH2200" s="218"/>
      <c r="ADI2200" s="218"/>
      <c r="ADJ2200" s="218"/>
      <c r="ADK2200" s="218"/>
      <c r="ADL2200" s="218"/>
      <c r="ADM2200" s="218"/>
      <c r="ADN2200" s="218"/>
      <c r="ADO2200" s="218"/>
      <c r="ADP2200" s="218"/>
      <c r="ADQ2200" s="218"/>
      <c r="ADR2200" s="218"/>
      <c r="ADS2200" s="218"/>
      <c r="ADT2200" s="218"/>
      <c r="ADU2200" s="218"/>
      <c r="ADV2200" s="218"/>
      <c r="ADW2200" s="218"/>
      <c r="ADX2200" s="218"/>
      <c r="ADY2200" s="218"/>
      <c r="ADZ2200" s="218"/>
      <c r="AEA2200" s="218"/>
      <c r="AEB2200" s="218"/>
      <c r="AEC2200" s="218"/>
      <c r="AED2200" s="218"/>
      <c r="AEE2200" s="218"/>
      <c r="AEF2200" s="218"/>
      <c r="AEG2200" s="218"/>
      <c r="AEH2200" s="218"/>
      <c r="AEI2200" s="218"/>
      <c r="AEJ2200" s="218"/>
      <c r="AEK2200" s="218"/>
      <c r="AEL2200" s="218"/>
      <c r="AEM2200" s="218"/>
      <c r="AEN2200" s="218"/>
      <c r="AEO2200" s="218"/>
      <c r="AEP2200" s="218"/>
      <c r="AEQ2200" s="218"/>
      <c r="AER2200" s="218"/>
      <c r="AES2200" s="218"/>
      <c r="AET2200" s="218"/>
      <c r="AEU2200" s="218"/>
      <c r="AEV2200" s="218"/>
      <c r="AEW2200" s="218"/>
      <c r="AEX2200" s="218"/>
      <c r="AEY2200" s="218"/>
      <c r="AEZ2200" s="218"/>
      <c r="AFA2200" s="218"/>
      <c r="AFB2200" s="218"/>
      <c r="AFC2200" s="218"/>
      <c r="AFD2200" s="218"/>
      <c r="AFE2200" s="218"/>
      <c r="AFF2200" s="218"/>
      <c r="AFG2200" s="218"/>
      <c r="AFH2200" s="218"/>
      <c r="AFI2200" s="218"/>
      <c r="AFJ2200" s="218"/>
      <c r="AFK2200" s="218"/>
      <c r="AFL2200" s="218"/>
      <c r="AFM2200" s="218"/>
      <c r="AFN2200" s="218"/>
      <c r="AFO2200" s="218"/>
      <c r="AFP2200" s="218"/>
      <c r="AFQ2200" s="218"/>
      <c r="AFR2200" s="218"/>
      <c r="AFS2200" s="218"/>
      <c r="AFT2200" s="218"/>
      <c r="AFU2200" s="218"/>
      <c r="AFV2200" s="218"/>
      <c r="AFW2200" s="218"/>
      <c r="AFX2200" s="218"/>
      <c r="AFY2200" s="218"/>
      <c r="AFZ2200" s="218"/>
      <c r="AGA2200" s="218"/>
      <c r="AGB2200" s="218"/>
      <c r="AGC2200" s="218"/>
      <c r="AGD2200" s="218"/>
      <c r="AGE2200" s="218"/>
      <c r="AGF2200" s="218"/>
      <c r="AGG2200" s="218"/>
      <c r="AGH2200" s="218"/>
      <c r="AGI2200" s="218"/>
      <c r="AGJ2200" s="218"/>
      <c r="AGK2200" s="218"/>
      <c r="AGL2200" s="218"/>
      <c r="AGM2200" s="218"/>
      <c r="AGN2200" s="218"/>
      <c r="AGO2200" s="218"/>
      <c r="AGP2200" s="218"/>
      <c r="AGQ2200" s="218"/>
      <c r="AGR2200" s="218"/>
      <c r="AGS2200" s="218"/>
      <c r="AGT2200" s="218"/>
      <c r="AGU2200" s="218"/>
      <c r="AGV2200" s="218"/>
      <c r="AGW2200" s="218"/>
      <c r="AGX2200" s="218"/>
      <c r="AGY2200" s="218"/>
      <c r="AGZ2200" s="218"/>
      <c r="AHA2200" s="218"/>
      <c r="AHB2200" s="218"/>
      <c r="AHC2200" s="218"/>
      <c r="AHD2200" s="218"/>
      <c r="AHE2200" s="218"/>
      <c r="AHF2200" s="218"/>
      <c r="AHG2200" s="218"/>
      <c r="AHH2200" s="218"/>
      <c r="AHI2200" s="218"/>
      <c r="AHJ2200" s="218"/>
      <c r="AHK2200" s="218"/>
      <c r="AHL2200" s="218"/>
      <c r="AHM2200" s="218"/>
      <c r="AHN2200" s="218"/>
      <c r="AHO2200" s="218"/>
      <c r="AHP2200" s="218"/>
      <c r="AHQ2200" s="218"/>
      <c r="AHR2200" s="218"/>
      <c r="AHS2200" s="218"/>
      <c r="AHT2200" s="218"/>
      <c r="AHU2200" s="218"/>
      <c r="AHV2200" s="218"/>
      <c r="AHW2200" s="218"/>
      <c r="AHX2200" s="218"/>
      <c r="AHY2200" s="218"/>
      <c r="AHZ2200" s="218"/>
      <c r="AIA2200" s="218"/>
      <c r="AIB2200" s="218"/>
      <c r="AIC2200" s="218"/>
      <c r="AID2200" s="218"/>
      <c r="AIE2200" s="218"/>
      <c r="AIF2200" s="218"/>
      <c r="AIG2200" s="218"/>
      <c r="AIH2200" s="218"/>
      <c r="AII2200" s="218"/>
      <c r="AIJ2200" s="218"/>
      <c r="AIK2200" s="218"/>
      <c r="AIL2200" s="218"/>
      <c r="AIM2200" s="218"/>
      <c r="AIN2200" s="218"/>
      <c r="AIO2200" s="218"/>
      <c r="AIP2200" s="218"/>
      <c r="AIQ2200" s="218"/>
      <c r="AIR2200" s="218"/>
      <c r="AIS2200" s="218"/>
      <c r="AIT2200" s="218"/>
      <c r="AIU2200" s="218"/>
      <c r="AIV2200" s="218"/>
      <c r="AIW2200" s="218"/>
      <c r="AIX2200" s="218"/>
      <c r="AIY2200" s="218"/>
      <c r="AIZ2200" s="218"/>
      <c r="AJA2200" s="218"/>
      <c r="AJB2200" s="218"/>
      <c r="AJC2200" s="218"/>
      <c r="AJD2200" s="218"/>
      <c r="AJE2200" s="218"/>
      <c r="AJF2200" s="218"/>
      <c r="AJG2200" s="218"/>
      <c r="AJH2200" s="218"/>
      <c r="AJI2200" s="218"/>
      <c r="AJJ2200" s="218"/>
      <c r="AJK2200" s="218"/>
      <c r="AJL2200" s="218"/>
      <c r="AJM2200" s="218"/>
      <c r="AJN2200" s="218"/>
      <c r="AJO2200" s="218"/>
      <c r="AJP2200" s="218"/>
      <c r="AJQ2200" s="218"/>
      <c r="AJR2200" s="218"/>
      <c r="AJS2200" s="218"/>
      <c r="AJT2200" s="218"/>
      <c r="AJU2200" s="218"/>
      <c r="AJV2200" s="218"/>
      <c r="AJW2200" s="218"/>
      <c r="AJX2200" s="218"/>
      <c r="AJY2200" s="218"/>
      <c r="AJZ2200" s="218"/>
      <c r="AKA2200" s="218"/>
      <c r="AKB2200" s="218"/>
      <c r="AKC2200" s="218"/>
      <c r="AKD2200" s="218"/>
      <c r="AKE2200" s="218"/>
      <c r="AKF2200" s="218"/>
      <c r="AKG2200" s="218"/>
      <c r="AKH2200" s="218"/>
      <c r="AKI2200" s="218"/>
      <c r="AKJ2200" s="218"/>
      <c r="AKK2200" s="218"/>
      <c r="AKL2200" s="218"/>
      <c r="AKM2200" s="218"/>
      <c r="AKN2200" s="218"/>
      <c r="AKO2200" s="218"/>
      <c r="AKP2200" s="218"/>
      <c r="AKQ2200" s="218"/>
      <c r="AKR2200" s="218"/>
      <c r="AKS2200" s="218"/>
      <c r="AKT2200" s="218"/>
      <c r="AKU2200" s="218"/>
      <c r="AKV2200" s="218"/>
      <c r="AKW2200" s="218"/>
      <c r="AKX2200" s="218"/>
      <c r="AKY2200" s="218"/>
      <c r="AKZ2200" s="218"/>
      <c r="ALA2200" s="218"/>
      <c r="ALB2200" s="218"/>
      <c r="ALC2200" s="218"/>
      <c r="ALD2200" s="218"/>
      <c r="ALE2200" s="218"/>
      <c r="ALF2200" s="218"/>
      <c r="ALG2200" s="218"/>
      <c r="ALH2200" s="218"/>
      <c r="ALI2200" s="218"/>
      <c r="ALJ2200" s="218"/>
      <c r="ALK2200" s="218"/>
      <c r="ALL2200" s="218"/>
      <c r="ALM2200" s="218"/>
      <c r="ALN2200" s="218"/>
      <c r="ALO2200" s="218"/>
      <c r="ALP2200" s="218"/>
      <c r="ALQ2200" s="218"/>
      <c r="ALR2200" s="218"/>
      <c r="ALS2200" s="218"/>
      <c r="ALT2200" s="218"/>
      <c r="ALU2200" s="218"/>
      <c r="ALV2200" s="218"/>
      <c r="ALW2200" s="218"/>
      <c r="ALX2200" s="218"/>
      <c r="ALY2200" s="218"/>
      <c r="ALZ2200" s="218"/>
      <c r="AMA2200" s="218"/>
      <c r="AMB2200" s="218"/>
      <c r="AMC2200" s="218"/>
      <c r="AMD2200" s="218"/>
      <c r="AME2200" s="218"/>
      <c r="AMF2200" s="218"/>
      <c r="AMG2200" s="218"/>
      <c r="AMH2200" s="218"/>
      <c r="AMI2200" s="218"/>
      <c r="AMJ2200" s="218"/>
      <c r="AMK2200" s="218"/>
      <c r="AML2200" s="218"/>
      <c r="AMM2200" s="218"/>
      <c r="AMN2200" s="218"/>
      <c r="AMO2200" s="218"/>
      <c r="AMP2200" s="218"/>
      <c r="AMQ2200" s="218"/>
      <c r="AMR2200" s="218"/>
      <c r="AMS2200" s="218"/>
      <c r="AMT2200" s="218"/>
      <c r="AMU2200" s="218"/>
      <c r="AMV2200" s="218"/>
      <c r="AMW2200" s="218"/>
      <c r="AMX2200" s="218"/>
      <c r="AMY2200" s="218"/>
      <c r="AMZ2200" s="218"/>
      <c r="ANA2200" s="218"/>
      <c r="ANB2200" s="218"/>
      <c r="ANC2200" s="218"/>
      <c r="AND2200" s="218"/>
      <c r="ANE2200" s="218"/>
      <c r="ANF2200" s="218"/>
      <c r="ANG2200" s="218"/>
      <c r="ANH2200" s="218"/>
      <c r="ANI2200" s="218"/>
      <c r="ANJ2200" s="218"/>
      <c r="ANK2200" s="218"/>
      <c r="ANL2200" s="218"/>
      <c r="ANM2200" s="218"/>
      <c r="ANN2200" s="218"/>
      <c r="ANO2200" s="218"/>
      <c r="ANP2200" s="218"/>
      <c r="ANQ2200" s="218"/>
      <c r="ANR2200" s="218"/>
      <c r="ANS2200" s="218"/>
      <c r="ANT2200" s="218"/>
      <c r="ANU2200" s="218"/>
      <c r="ANV2200" s="218"/>
      <c r="ANW2200" s="218"/>
      <c r="ANX2200" s="218"/>
      <c r="ANY2200" s="218"/>
      <c r="ANZ2200" s="218"/>
      <c r="AOA2200" s="218"/>
      <c r="AOB2200" s="218"/>
      <c r="AOC2200" s="218"/>
      <c r="AOD2200" s="218"/>
      <c r="AOE2200" s="218"/>
      <c r="AOF2200" s="218"/>
      <c r="AOG2200" s="218"/>
      <c r="AOH2200" s="218"/>
      <c r="AOI2200" s="218"/>
      <c r="AOJ2200" s="218"/>
      <c r="AOK2200" s="218"/>
      <c r="AOL2200" s="218"/>
      <c r="AOM2200" s="218"/>
      <c r="AON2200" s="218"/>
      <c r="AOO2200" s="218"/>
      <c r="AOP2200" s="218"/>
      <c r="AOQ2200" s="218"/>
      <c r="AOR2200" s="218"/>
      <c r="AOS2200" s="218"/>
      <c r="AOT2200" s="218"/>
      <c r="AOU2200" s="218"/>
      <c r="AOV2200" s="218"/>
      <c r="AOW2200" s="218"/>
      <c r="AOX2200" s="218"/>
      <c r="AOY2200" s="218"/>
      <c r="AOZ2200" s="218"/>
      <c r="APA2200" s="218"/>
      <c r="APB2200" s="218"/>
      <c r="APC2200" s="218"/>
      <c r="APD2200" s="218"/>
      <c r="APE2200" s="218"/>
      <c r="APF2200" s="218"/>
      <c r="APG2200" s="218"/>
      <c r="APH2200" s="218"/>
      <c r="API2200" s="218"/>
      <c r="APJ2200" s="218"/>
      <c r="APK2200" s="218"/>
      <c r="APL2200" s="218"/>
      <c r="APM2200" s="218"/>
      <c r="APN2200" s="218"/>
      <c r="APO2200" s="218"/>
      <c r="APP2200" s="218"/>
      <c r="APQ2200" s="218"/>
      <c r="APR2200" s="218"/>
      <c r="APS2200" s="218"/>
      <c r="APT2200" s="218"/>
      <c r="APU2200" s="218"/>
      <c r="APV2200" s="218"/>
      <c r="APW2200" s="218"/>
      <c r="APX2200" s="218"/>
      <c r="APY2200" s="218"/>
      <c r="APZ2200" s="218"/>
      <c r="AQA2200" s="218"/>
      <c r="AQB2200" s="218"/>
      <c r="AQC2200" s="218"/>
      <c r="AQD2200" s="218"/>
      <c r="AQE2200" s="218"/>
      <c r="AQF2200" s="218"/>
      <c r="AQG2200" s="218"/>
      <c r="AQH2200" s="218"/>
      <c r="AQI2200" s="218"/>
      <c r="AQJ2200" s="218"/>
      <c r="AQK2200" s="218"/>
      <c r="AQL2200" s="218"/>
      <c r="AQM2200" s="218"/>
      <c r="AQN2200" s="218"/>
      <c r="AQO2200" s="218"/>
      <c r="AQP2200" s="218"/>
      <c r="AQQ2200" s="218"/>
      <c r="AQR2200" s="218"/>
      <c r="AQS2200" s="218"/>
      <c r="AQT2200" s="218"/>
      <c r="AQU2200" s="218"/>
      <c r="AQV2200" s="218"/>
      <c r="AQW2200" s="218"/>
      <c r="AQX2200" s="218"/>
      <c r="AQY2200" s="218"/>
      <c r="AQZ2200" s="218"/>
      <c r="ARA2200" s="218"/>
      <c r="ARB2200" s="218"/>
      <c r="ARC2200" s="218"/>
      <c r="ARD2200" s="218"/>
      <c r="ARE2200" s="218"/>
      <c r="ARF2200" s="218"/>
      <c r="ARG2200" s="218"/>
      <c r="ARH2200" s="218"/>
      <c r="ARI2200" s="218"/>
      <c r="ARJ2200" s="218"/>
      <c r="ARK2200" s="218"/>
      <c r="ARL2200" s="218"/>
      <c r="ARM2200" s="218"/>
      <c r="ARN2200" s="218"/>
      <c r="ARO2200" s="218"/>
      <c r="ARP2200" s="218"/>
      <c r="ARQ2200" s="218"/>
      <c r="ARR2200" s="218"/>
      <c r="ARS2200" s="218"/>
      <c r="ART2200" s="218"/>
      <c r="ARU2200" s="218"/>
      <c r="ARV2200" s="218"/>
      <c r="ARW2200" s="218"/>
      <c r="ARX2200" s="218"/>
      <c r="ARY2200" s="218"/>
      <c r="ARZ2200" s="218"/>
      <c r="ASA2200" s="218"/>
      <c r="ASB2200" s="218"/>
      <c r="ASC2200" s="218"/>
      <c r="ASD2200" s="218"/>
      <c r="ASE2200" s="218"/>
      <c r="ASF2200" s="218"/>
      <c r="ASG2200" s="218"/>
      <c r="ASH2200" s="218"/>
      <c r="ASI2200" s="218"/>
      <c r="ASJ2200" s="218"/>
      <c r="ASK2200" s="218"/>
      <c r="ASL2200" s="218"/>
      <c r="ASM2200" s="218"/>
      <c r="ASN2200" s="218"/>
      <c r="ASO2200" s="218"/>
      <c r="ASP2200" s="218"/>
      <c r="ASQ2200" s="218"/>
      <c r="ASR2200" s="218"/>
      <c r="ASS2200" s="218"/>
      <c r="AST2200" s="218"/>
      <c r="ASU2200" s="218"/>
      <c r="ASV2200" s="218"/>
      <c r="ASW2200" s="218"/>
      <c r="ASX2200" s="218"/>
      <c r="ASY2200" s="218"/>
      <c r="ASZ2200" s="218"/>
      <c r="ATA2200" s="218"/>
      <c r="ATB2200" s="218"/>
      <c r="ATC2200" s="218"/>
      <c r="ATD2200" s="218"/>
      <c r="ATE2200" s="218"/>
      <c r="ATF2200" s="218"/>
      <c r="ATG2200" s="218"/>
      <c r="ATH2200" s="218"/>
      <c r="ATI2200" s="218"/>
      <c r="ATJ2200" s="218"/>
      <c r="ATK2200" s="218"/>
      <c r="ATL2200" s="218"/>
      <c r="ATM2200" s="218"/>
      <c r="ATN2200" s="218"/>
      <c r="ATO2200" s="218"/>
      <c r="ATP2200" s="218"/>
      <c r="ATQ2200" s="218"/>
      <c r="ATR2200" s="218"/>
      <c r="ATS2200" s="218"/>
      <c r="ATT2200" s="218"/>
      <c r="ATU2200" s="218"/>
      <c r="ATV2200" s="218"/>
      <c r="ATW2200" s="218"/>
      <c r="ATX2200" s="218"/>
      <c r="ATY2200" s="218"/>
      <c r="ATZ2200" s="218"/>
      <c r="AUA2200" s="218"/>
      <c r="AUB2200" s="218"/>
      <c r="AUC2200" s="218"/>
      <c r="AUD2200" s="218"/>
      <c r="AUE2200" s="218"/>
      <c r="AUF2200" s="218"/>
      <c r="AUG2200" s="218"/>
      <c r="AUH2200" s="218"/>
      <c r="AUI2200" s="218"/>
      <c r="AUJ2200" s="218"/>
      <c r="AUK2200" s="218"/>
      <c r="AUL2200" s="218"/>
      <c r="AUM2200" s="218"/>
      <c r="AUN2200" s="218"/>
      <c r="AUO2200" s="218"/>
      <c r="AUP2200" s="218"/>
      <c r="AUQ2200" s="218"/>
      <c r="AUR2200" s="218"/>
      <c r="AUS2200" s="218"/>
      <c r="AUT2200" s="218"/>
      <c r="AUU2200" s="218"/>
      <c r="AUV2200" s="218"/>
      <c r="AUW2200" s="218"/>
      <c r="AUX2200" s="218"/>
      <c r="AUY2200" s="218"/>
      <c r="AUZ2200" s="218"/>
      <c r="AVA2200" s="218"/>
      <c r="AVB2200" s="218"/>
      <c r="AVC2200" s="218"/>
      <c r="AVD2200" s="218"/>
      <c r="AVE2200" s="218"/>
      <c r="AVF2200" s="218"/>
      <c r="AVG2200" s="218"/>
      <c r="AVH2200" s="218"/>
      <c r="AVI2200" s="218"/>
      <c r="AVJ2200" s="218"/>
      <c r="AVK2200" s="218"/>
      <c r="AVL2200" s="218"/>
      <c r="AVM2200" s="218"/>
      <c r="AVN2200" s="218"/>
      <c r="AVO2200" s="218"/>
      <c r="AVP2200" s="218"/>
      <c r="AVQ2200" s="218"/>
      <c r="AVR2200" s="218"/>
      <c r="AVS2200" s="218"/>
      <c r="AVT2200" s="218"/>
      <c r="AVU2200" s="218"/>
      <c r="AVV2200" s="218"/>
      <c r="AVW2200" s="218"/>
      <c r="AVX2200" s="218"/>
      <c r="AVY2200" s="218"/>
      <c r="AVZ2200" s="218"/>
      <c r="AWA2200" s="218"/>
      <c r="AWB2200" s="218"/>
      <c r="AWC2200" s="218"/>
      <c r="AWD2200" s="218"/>
      <c r="AWE2200" s="218"/>
      <c r="AWF2200" s="218"/>
      <c r="AWG2200" s="218"/>
      <c r="AWH2200" s="218"/>
      <c r="AWI2200" s="218"/>
      <c r="AWJ2200" s="218"/>
      <c r="AWK2200" s="218"/>
      <c r="AWL2200" s="218"/>
      <c r="AWM2200" s="218"/>
      <c r="AWN2200" s="218"/>
      <c r="AWO2200" s="218"/>
      <c r="AWP2200" s="218"/>
      <c r="AWQ2200" s="218"/>
      <c r="AWR2200" s="218"/>
      <c r="AWS2200" s="218"/>
      <c r="AWT2200" s="218"/>
      <c r="AWU2200" s="218"/>
      <c r="AWV2200" s="218"/>
      <c r="AWW2200" s="218"/>
      <c r="AWX2200" s="218"/>
      <c r="AWY2200" s="218"/>
      <c r="AWZ2200" s="218"/>
      <c r="AXA2200" s="218"/>
      <c r="AXB2200" s="218"/>
      <c r="AXC2200" s="218"/>
      <c r="AXD2200" s="218"/>
      <c r="AXE2200" s="218"/>
      <c r="AXF2200" s="218"/>
      <c r="AXG2200" s="218"/>
      <c r="AXH2200" s="218"/>
      <c r="AXI2200" s="218"/>
      <c r="AXJ2200" s="218"/>
      <c r="AXK2200" s="218"/>
      <c r="AXL2200" s="218"/>
      <c r="AXM2200" s="218"/>
      <c r="AXN2200" s="218"/>
      <c r="AXO2200" s="218"/>
      <c r="AXP2200" s="218"/>
      <c r="AXQ2200" s="218"/>
      <c r="AXR2200" s="218"/>
      <c r="AXS2200" s="218"/>
      <c r="AXT2200" s="218"/>
      <c r="AXU2200" s="218"/>
      <c r="AXV2200" s="218"/>
      <c r="AXW2200" s="218"/>
      <c r="AXX2200" s="218"/>
      <c r="AXY2200" s="218"/>
      <c r="AXZ2200" s="218"/>
      <c r="AYA2200" s="218"/>
      <c r="AYB2200" s="218"/>
      <c r="AYC2200" s="218"/>
      <c r="AYD2200" s="218"/>
      <c r="AYE2200" s="218"/>
      <c r="AYF2200" s="218"/>
      <c r="AYG2200" s="218"/>
      <c r="AYH2200" s="218"/>
      <c r="AYI2200" s="218"/>
      <c r="AYJ2200" s="218"/>
      <c r="AYK2200" s="218"/>
      <c r="AYL2200" s="218"/>
      <c r="AYM2200" s="218"/>
      <c r="AYN2200" s="218"/>
      <c r="AYO2200" s="218"/>
      <c r="AYP2200" s="218"/>
      <c r="AYQ2200" s="218"/>
      <c r="AYR2200" s="218"/>
      <c r="AYS2200" s="218"/>
      <c r="AYT2200" s="218"/>
      <c r="AYU2200" s="218"/>
      <c r="AYV2200" s="218"/>
      <c r="AYW2200" s="218"/>
      <c r="AYX2200" s="218"/>
      <c r="AYY2200" s="218"/>
      <c r="AYZ2200" s="218"/>
      <c r="AZA2200" s="218"/>
      <c r="AZB2200" s="218"/>
      <c r="AZC2200" s="218"/>
      <c r="AZD2200" s="218"/>
      <c r="AZE2200" s="218"/>
      <c r="AZF2200" s="218"/>
      <c r="AZG2200" s="218"/>
      <c r="AZH2200" s="218"/>
      <c r="AZI2200" s="218"/>
      <c r="AZJ2200" s="218"/>
      <c r="AZK2200" s="218"/>
      <c r="AZL2200" s="218"/>
      <c r="AZM2200" s="218"/>
      <c r="AZN2200" s="218"/>
      <c r="AZO2200" s="218"/>
      <c r="AZP2200" s="218"/>
      <c r="AZQ2200" s="218"/>
      <c r="AZR2200" s="218"/>
      <c r="AZS2200" s="218"/>
      <c r="AZT2200" s="218"/>
      <c r="AZU2200" s="218"/>
      <c r="AZV2200" s="218"/>
      <c r="AZW2200" s="218"/>
      <c r="AZX2200" s="218"/>
      <c r="AZY2200" s="218"/>
      <c r="AZZ2200" s="218"/>
      <c r="BAA2200" s="218"/>
      <c r="BAB2200" s="218"/>
      <c r="BAC2200" s="218"/>
      <c r="BAD2200" s="218"/>
      <c r="BAE2200" s="218"/>
      <c r="BAF2200" s="218"/>
      <c r="BAG2200" s="218"/>
      <c r="BAH2200" s="218"/>
      <c r="BAI2200" s="218"/>
      <c r="BAJ2200" s="218"/>
      <c r="BAK2200" s="218"/>
      <c r="BAL2200" s="218"/>
      <c r="BAM2200" s="218"/>
      <c r="BAN2200" s="218"/>
      <c r="BAO2200" s="218"/>
      <c r="BAP2200" s="218"/>
      <c r="BAQ2200" s="218"/>
      <c r="BAR2200" s="218"/>
      <c r="BAS2200" s="218"/>
      <c r="BAT2200" s="218"/>
      <c r="BAU2200" s="218"/>
      <c r="BAV2200" s="218"/>
      <c r="BAW2200" s="218"/>
      <c r="BAX2200" s="218"/>
      <c r="BAY2200" s="218"/>
      <c r="BAZ2200" s="218"/>
      <c r="BBA2200" s="218"/>
      <c r="BBB2200" s="218"/>
      <c r="BBC2200" s="218"/>
      <c r="BBD2200" s="218"/>
      <c r="BBE2200" s="218"/>
      <c r="BBF2200" s="218"/>
      <c r="BBG2200" s="218"/>
      <c r="BBH2200" s="218"/>
      <c r="BBI2200" s="218"/>
      <c r="BBJ2200" s="218"/>
      <c r="BBK2200" s="218"/>
      <c r="BBL2200" s="218"/>
      <c r="BBM2200" s="218"/>
      <c r="BBN2200" s="218"/>
      <c r="BBO2200" s="218"/>
      <c r="BBP2200" s="218"/>
      <c r="BBQ2200" s="218"/>
      <c r="BBR2200" s="218"/>
      <c r="BBS2200" s="218"/>
      <c r="BBT2200" s="218"/>
      <c r="BBU2200" s="218"/>
      <c r="BBV2200" s="218"/>
      <c r="BBW2200" s="218"/>
      <c r="BBX2200" s="218"/>
      <c r="BBY2200" s="218"/>
      <c r="BBZ2200" s="218"/>
      <c r="BCA2200" s="218"/>
      <c r="BCB2200" s="218"/>
      <c r="BCC2200" s="218"/>
      <c r="BCD2200" s="218"/>
      <c r="BCE2200" s="218"/>
      <c r="BCF2200" s="218"/>
      <c r="BCG2200" s="218"/>
      <c r="BCH2200" s="218"/>
      <c r="BCI2200" s="218"/>
      <c r="BCJ2200" s="218"/>
      <c r="BCK2200" s="218"/>
      <c r="BCL2200" s="218"/>
      <c r="BCM2200" s="218"/>
      <c r="BCN2200" s="218"/>
      <c r="BCO2200" s="218"/>
      <c r="BCP2200" s="218"/>
      <c r="BCQ2200" s="218"/>
      <c r="BCR2200" s="218"/>
      <c r="BCS2200" s="218"/>
      <c r="BCT2200" s="218"/>
      <c r="BCU2200" s="218"/>
      <c r="BCV2200" s="218"/>
      <c r="BCW2200" s="218"/>
      <c r="BCX2200" s="218"/>
      <c r="BCY2200" s="218"/>
      <c r="BCZ2200" s="218"/>
      <c r="BDA2200" s="218"/>
      <c r="BDB2200" s="218"/>
      <c r="BDC2200" s="218"/>
      <c r="BDD2200" s="218"/>
      <c r="BDE2200" s="218"/>
      <c r="BDF2200" s="218"/>
      <c r="BDG2200" s="218"/>
      <c r="BDH2200" s="218"/>
      <c r="BDI2200" s="218"/>
      <c r="BDJ2200" s="218"/>
      <c r="BDK2200" s="218"/>
      <c r="BDL2200" s="218"/>
      <c r="BDM2200" s="218"/>
      <c r="BDN2200" s="218"/>
      <c r="BDO2200" s="218"/>
      <c r="BDP2200" s="218"/>
      <c r="BDQ2200" s="218"/>
      <c r="BDR2200" s="218"/>
      <c r="BDS2200" s="218"/>
      <c r="BDT2200" s="218"/>
      <c r="BDU2200" s="218"/>
      <c r="BDV2200" s="218"/>
      <c r="BDW2200" s="218"/>
      <c r="BDX2200" s="218"/>
      <c r="BDY2200" s="218"/>
      <c r="BDZ2200" s="218"/>
      <c r="BEA2200" s="218"/>
      <c r="BEB2200" s="218"/>
      <c r="BEC2200" s="218"/>
      <c r="BED2200" s="218"/>
      <c r="BEE2200" s="218"/>
      <c r="BEF2200" s="218"/>
      <c r="BEG2200" s="218"/>
      <c r="BEH2200" s="218"/>
      <c r="BEI2200" s="218"/>
      <c r="BEJ2200" s="218"/>
      <c r="BEK2200" s="218"/>
      <c r="BEL2200" s="218"/>
      <c r="BEM2200" s="218"/>
      <c r="BEN2200" s="218"/>
      <c r="BEO2200" s="218"/>
      <c r="BEP2200" s="218"/>
      <c r="BEQ2200" s="218"/>
      <c r="BER2200" s="218"/>
      <c r="BES2200" s="218"/>
      <c r="BET2200" s="218"/>
      <c r="BEU2200" s="218"/>
      <c r="BEV2200" s="218"/>
      <c r="BEW2200" s="218"/>
      <c r="BEX2200" s="218"/>
      <c r="BEY2200" s="218"/>
      <c r="BEZ2200" s="218"/>
      <c r="BFA2200" s="218"/>
      <c r="BFB2200" s="218"/>
      <c r="BFC2200" s="218"/>
      <c r="BFD2200" s="218"/>
      <c r="BFE2200" s="218"/>
      <c r="BFF2200" s="218"/>
      <c r="BFG2200" s="218"/>
      <c r="BFH2200" s="218"/>
      <c r="BFI2200" s="218"/>
      <c r="BFJ2200" s="218"/>
      <c r="BFK2200" s="218"/>
      <c r="BFL2200" s="218"/>
      <c r="BFM2200" s="218"/>
      <c r="BFN2200" s="218"/>
      <c r="BFO2200" s="218"/>
      <c r="BFP2200" s="218"/>
      <c r="BFQ2200" s="218"/>
      <c r="BFR2200" s="218"/>
      <c r="BFS2200" s="218"/>
      <c r="BFT2200" s="218"/>
      <c r="BFU2200" s="218"/>
      <c r="BFV2200" s="218"/>
      <c r="BFW2200" s="218"/>
      <c r="BFX2200" s="218"/>
      <c r="BFY2200" s="218"/>
      <c r="BFZ2200" s="218"/>
      <c r="BGA2200" s="218"/>
      <c r="BGB2200" s="218"/>
      <c r="BGC2200" s="218"/>
      <c r="BGD2200" s="218"/>
      <c r="BGE2200" s="218"/>
      <c r="BGF2200" s="218"/>
      <c r="BGG2200" s="218"/>
      <c r="BGH2200" s="218"/>
      <c r="BGI2200" s="218"/>
      <c r="BGJ2200" s="218"/>
      <c r="BGK2200" s="218"/>
      <c r="BGL2200" s="218"/>
      <c r="BGM2200" s="218"/>
      <c r="BGN2200" s="218"/>
      <c r="BGO2200" s="218"/>
      <c r="BGP2200" s="218"/>
      <c r="BGQ2200" s="218"/>
      <c r="BGR2200" s="218"/>
      <c r="BGS2200" s="218"/>
      <c r="BGT2200" s="218"/>
      <c r="BGU2200" s="218"/>
      <c r="BGV2200" s="218"/>
      <c r="BGW2200" s="218"/>
      <c r="BGX2200" s="218"/>
      <c r="BGY2200" s="218"/>
      <c r="BGZ2200" s="218"/>
      <c r="BHA2200" s="218"/>
      <c r="BHB2200" s="218"/>
      <c r="BHC2200" s="218"/>
      <c r="BHD2200" s="218"/>
      <c r="BHE2200" s="218"/>
      <c r="BHF2200" s="218"/>
      <c r="BHG2200" s="218"/>
      <c r="BHH2200" s="218"/>
      <c r="BHI2200" s="218"/>
      <c r="BHJ2200" s="218"/>
      <c r="BHK2200" s="218"/>
      <c r="BHL2200" s="218"/>
      <c r="BHM2200" s="218"/>
      <c r="BHN2200" s="218"/>
      <c r="BHO2200" s="218"/>
      <c r="BHP2200" s="218"/>
      <c r="BHQ2200" s="218"/>
      <c r="BHR2200" s="218"/>
      <c r="BHS2200" s="218"/>
      <c r="BHT2200" s="218"/>
      <c r="BHU2200" s="218"/>
      <c r="BHV2200" s="218"/>
      <c r="BHW2200" s="218"/>
      <c r="BHX2200" s="218"/>
      <c r="BHY2200" s="218"/>
      <c r="BHZ2200" s="218"/>
      <c r="BIA2200" s="218"/>
      <c r="BIB2200" s="218"/>
      <c r="BIC2200" s="218"/>
      <c r="BID2200" s="218"/>
      <c r="BIE2200" s="218"/>
      <c r="BIF2200" s="218"/>
      <c r="BIG2200" s="218"/>
      <c r="BIH2200" s="218"/>
      <c r="BII2200" s="218"/>
      <c r="BIJ2200" s="218"/>
      <c r="BIK2200" s="218"/>
      <c r="BIL2200" s="218"/>
      <c r="BIM2200" s="218"/>
      <c r="BIN2200" s="218"/>
      <c r="BIO2200" s="218"/>
      <c r="BIP2200" s="218"/>
      <c r="BIQ2200" s="218"/>
      <c r="BIR2200" s="218"/>
      <c r="BIS2200" s="218"/>
      <c r="BIT2200" s="218"/>
      <c r="BIU2200" s="218"/>
      <c r="BIV2200" s="218"/>
      <c r="BIW2200" s="218"/>
      <c r="BIX2200" s="218"/>
      <c r="BIY2200" s="218"/>
      <c r="BIZ2200" s="218"/>
      <c r="BJA2200" s="218"/>
      <c r="BJB2200" s="218"/>
      <c r="BJC2200" s="218"/>
      <c r="BJD2200" s="218"/>
      <c r="BJE2200" s="218"/>
      <c r="BJF2200" s="218"/>
      <c r="BJG2200" s="218"/>
      <c r="BJH2200" s="218"/>
      <c r="BJI2200" s="218"/>
      <c r="BJJ2200" s="218"/>
      <c r="BJK2200" s="218"/>
      <c r="BJL2200" s="218"/>
      <c r="BJM2200" s="218"/>
      <c r="BJN2200" s="218"/>
      <c r="BJO2200" s="218"/>
      <c r="BJP2200" s="218"/>
      <c r="BJQ2200" s="218"/>
      <c r="BJR2200" s="218"/>
      <c r="BJS2200" s="218"/>
      <c r="BJT2200" s="218"/>
      <c r="BJU2200" s="218"/>
      <c r="BJV2200" s="218"/>
      <c r="BJW2200" s="218"/>
      <c r="BJX2200" s="218"/>
      <c r="BJY2200" s="218"/>
      <c r="BJZ2200" s="218"/>
      <c r="BKA2200" s="218"/>
      <c r="BKB2200" s="218"/>
      <c r="BKC2200" s="218"/>
      <c r="BKD2200" s="218"/>
      <c r="BKE2200" s="218"/>
      <c r="BKF2200" s="218"/>
      <c r="BKG2200" s="218"/>
      <c r="BKH2200" s="218"/>
      <c r="BKI2200" s="218"/>
      <c r="BKJ2200" s="218"/>
      <c r="BKK2200" s="218"/>
      <c r="BKL2200" s="218"/>
      <c r="BKM2200" s="218"/>
      <c r="BKN2200" s="218"/>
      <c r="BKO2200" s="218"/>
      <c r="BKP2200" s="218"/>
      <c r="BKQ2200" s="218"/>
      <c r="BKR2200" s="218"/>
      <c r="BKS2200" s="218"/>
      <c r="BKT2200" s="218"/>
      <c r="BKU2200" s="218"/>
      <c r="BKV2200" s="218"/>
      <c r="BKW2200" s="218"/>
      <c r="BKX2200" s="218"/>
      <c r="BKY2200" s="218"/>
      <c r="BKZ2200" s="218"/>
      <c r="BLA2200" s="218"/>
      <c r="BLB2200" s="218"/>
      <c r="BLC2200" s="218"/>
      <c r="BLD2200" s="218"/>
      <c r="BLE2200" s="218"/>
      <c r="BLF2200" s="218"/>
      <c r="BLG2200" s="218"/>
      <c r="BLH2200" s="218"/>
      <c r="BLI2200" s="218"/>
      <c r="BLJ2200" s="218"/>
      <c r="BLK2200" s="218"/>
      <c r="BLL2200" s="218"/>
      <c r="BLM2200" s="218"/>
      <c r="BLN2200" s="218"/>
      <c r="BLO2200" s="218"/>
      <c r="BLP2200" s="218"/>
      <c r="BLQ2200" s="218"/>
      <c r="BLR2200" s="218"/>
      <c r="BLS2200" s="218"/>
      <c r="BLT2200" s="218"/>
      <c r="BLU2200" s="218"/>
      <c r="BLV2200" s="218"/>
      <c r="BLW2200" s="218"/>
      <c r="BLX2200" s="218"/>
      <c r="BLY2200" s="218"/>
      <c r="BLZ2200" s="218"/>
      <c r="BMA2200" s="218"/>
      <c r="BMB2200" s="218"/>
      <c r="BMC2200" s="218"/>
      <c r="BMD2200" s="218"/>
      <c r="BME2200" s="218"/>
      <c r="BMF2200" s="218"/>
      <c r="BMG2200" s="218"/>
      <c r="BMH2200" s="218"/>
      <c r="BMI2200" s="218"/>
      <c r="BMJ2200" s="218"/>
      <c r="BMK2200" s="218"/>
      <c r="BML2200" s="218"/>
      <c r="BMM2200" s="218"/>
      <c r="BMN2200" s="218"/>
      <c r="BMO2200" s="218"/>
      <c r="BMP2200" s="218"/>
      <c r="BMQ2200" s="218"/>
      <c r="BMR2200" s="218"/>
      <c r="BMS2200" s="218"/>
      <c r="BMT2200" s="218"/>
      <c r="BMU2200" s="218"/>
      <c r="BMV2200" s="218"/>
      <c r="BMW2200" s="218"/>
      <c r="BMX2200" s="218"/>
      <c r="BMY2200" s="218"/>
      <c r="BMZ2200" s="218"/>
      <c r="BNA2200" s="218"/>
      <c r="BNB2200" s="218"/>
      <c r="BNC2200" s="218"/>
      <c r="BND2200" s="218"/>
      <c r="BNE2200" s="218"/>
      <c r="BNF2200" s="218"/>
      <c r="BNG2200" s="218"/>
      <c r="BNH2200" s="218"/>
      <c r="BNI2200" s="218"/>
      <c r="BNJ2200" s="218"/>
      <c r="BNK2200" s="218"/>
      <c r="BNL2200" s="218"/>
      <c r="BNM2200" s="218"/>
      <c r="BNN2200" s="218"/>
      <c r="BNO2200" s="218"/>
      <c r="BNP2200" s="218"/>
      <c r="BNQ2200" s="218"/>
      <c r="BNR2200" s="218"/>
      <c r="BNS2200" s="218"/>
      <c r="BNT2200" s="218"/>
      <c r="BNU2200" s="218"/>
      <c r="BNV2200" s="218"/>
      <c r="BNW2200" s="218"/>
      <c r="BNX2200" s="218"/>
      <c r="BNY2200" s="218"/>
      <c r="BNZ2200" s="218"/>
      <c r="BOA2200" s="218"/>
      <c r="BOB2200" s="218"/>
      <c r="BOC2200" s="218"/>
      <c r="BOD2200" s="218"/>
      <c r="BOE2200" s="218"/>
      <c r="BOF2200" s="218"/>
      <c r="BOG2200" s="218"/>
      <c r="BOH2200" s="218"/>
      <c r="BOI2200" s="218"/>
      <c r="BOJ2200" s="218"/>
      <c r="BOK2200" s="218"/>
      <c r="BOL2200" s="218"/>
      <c r="BOM2200" s="218"/>
      <c r="BON2200" s="218"/>
      <c r="BOO2200" s="218"/>
      <c r="BOP2200" s="218"/>
      <c r="BOQ2200" s="218"/>
      <c r="BOR2200" s="218"/>
      <c r="BOS2200" s="218"/>
      <c r="BOT2200" s="218"/>
      <c r="BOU2200" s="218"/>
      <c r="BOV2200" s="218"/>
      <c r="BOW2200" s="218"/>
      <c r="BOX2200" s="218"/>
      <c r="BOY2200" s="218"/>
      <c r="BOZ2200" s="218"/>
      <c r="BPA2200" s="218"/>
      <c r="BPB2200" s="218"/>
      <c r="BPC2200" s="218"/>
      <c r="BPD2200" s="218"/>
      <c r="BPE2200" s="218"/>
      <c r="BPF2200" s="218"/>
      <c r="BPG2200" s="218"/>
      <c r="BPH2200" s="218"/>
      <c r="BPI2200" s="218"/>
      <c r="BPJ2200" s="218"/>
      <c r="BPK2200" s="218"/>
      <c r="BPL2200" s="218"/>
      <c r="BPM2200" s="218"/>
      <c r="BPN2200" s="218"/>
      <c r="BPO2200" s="218"/>
      <c r="BPP2200" s="218"/>
      <c r="BPQ2200" s="218"/>
      <c r="BPR2200" s="218"/>
      <c r="BPS2200" s="218"/>
      <c r="BPT2200" s="218"/>
      <c r="BPU2200" s="218"/>
      <c r="BPV2200" s="218"/>
      <c r="BPW2200" s="218"/>
      <c r="BPX2200" s="218"/>
      <c r="BPY2200" s="218"/>
      <c r="BPZ2200" s="218"/>
      <c r="BQA2200" s="218"/>
      <c r="BQB2200" s="218"/>
      <c r="BQC2200" s="218"/>
      <c r="BQD2200" s="218"/>
      <c r="BQE2200" s="218"/>
      <c r="BQF2200" s="218"/>
      <c r="BQG2200" s="218"/>
      <c r="BQH2200" s="218"/>
      <c r="BQI2200" s="218"/>
      <c r="BQJ2200" s="218"/>
      <c r="BQK2200" s="218"/>
      <c r="BQL2200" s="218"/>
      <c r="BQM2200" s="218"/>
      <c r="BQN2200" s="218"/>
      <c r="BQO2200" s="218"/>
      <c r="BQP2200" s="218"/>
      <c r="BQQ2200" s="218"/>
      <c r="BQR2200" s="218"/>
      <c r="BQS2200" s="218"/>
      <c r="BQT2200" s="218"/>
      <c r="BQU2200" s="218"/>
      <c r="BQV2200" s="218"/>
      <c r="BQW2200" s="218"/>
      <c r="BQX2200" s="218"/>
      <c r="BQY2200" s="218"/>
      <c r="BQZ2200" s="218"/>
      <c r="BRA2200" s="218"/>
      <c r="BRB2200" s="218"/>
      <c r="BRC2200" s="218"/>
      <c r="BRD2200" s="218"/>
      <c r="BRE2200" s="218"/>
      <c r="BRF2200" s="218"/>
      <c r="BRG2200" s="218"/>
      <c r="BRH2200" s="218"/>
      <c r="BRI2200" s="218"/>
      <c r="BRJ2200" s="218"/>
      <c r="BRK2200" s="218"/>
      <c r="BRL2200" s="218"/>
      <c r="BRM2200" s="218"/>
      <c r="BRN2200" s="218"/>
      <c r="BRO2200" s="218"/>
      <c r="BRP2200" s="218"/>
      <c r="BRQ2200" s="218"/>
      <c r="BRR2200" s="218"/>
      <c r="BRS2200" s="218"/>
      <c r="BRT2200" s="218"/>
      <c r="BRU2200" s="218"/>
      <c r="BRV2200" s="218"/>
      <c r="BRW2200" s="218"/>
      <c r="BRX2200" s="218"/>
      <c r="BRY2200" s="218"/>
      <c r="BRZ2200" s="218"/>
      <c r="BSA2200" s="218"/>
      <c r="BSB2200" s="218"/>
      <c r="BSC2200" s="218"/>
      <c r="BSD2200" s="218"/>
      <c r="BSE2200" s="218"/>
      <c r="BSF2200" s="218"/>
      <c r="BSG2200" s="218"/>
      <c r="BSH2200" s="218"/>
      <c r="BSI2200" s="218"/>
      <c r="BSJ2200" s="218"/>
      <c r="BSK2200" s="218"/>
      <c r="BSL2200" s="218"/>
      <c r="BSM2200" s="218"/>
      <c r="BSN2200" s="218"/>
      <c r="BSO2200" s="218"/>
      <c r="BSP2200" s="218"/>
      <c r="BSQ2200" s="218"/>
      <c r="BSR2200" s="218"/>
      <c r="BSS2200" s="218"/>
      <c r="BST2200" s="218"/>
      <c r="BSU2200" s="218"/>
      <c r="BSV2200" s="218"/>
      <c r="BSW2200" s="218"/>
      <c r="BSX2200" s="218"/>
      <c r="BSY2200" s="218"/>
      <c r="BSZ2200" s="218"/>
      <c r="BTA2200" s="218"/>
      <c r="BTB2200" s="218"/>
      <c r="BTC2200" s="218"/>
      <c r="BTD2200" s="218"/>
      <c r="BTE2200" s="218"/>
      <c r="BTF2200" s="218"/>
      <c r="BTG2200" s="218"/>
      <c r="BTH2200" s="218"/>
      <c r="BTI2200" s="218"/>
      <c r="BTJ2200" s="218"/>
      <c r="BTK2200" s="218"/>
      <c r="BTL2200" s="218"/>
      <c r="BTM2200" s="218"/>
      <c r="BTN2200" s="218"/>
      <c r="BTO2200" s="218"/>
      <c r="BTP2200" s="218"/>
      <c r="BTQ2200" s="218"/>
      <c r="BTR2200" s="218"/>
      <c r="BTS2200" s="218"/>
      <c r="BTT2200" s="218"/>
      <c r="BTU2200" s="218"/>
      <c r="BTV2200" s="218"/>
      <c r="BTW2200" s="218"/>
      <c r="BTX2200" s="218"/>
      <c r="BTY2200" s="218"/>
      <c r="BTZ2200" s="218"/>
      <c r="BUA2200" s="218"/>
      <c r="BUB2200" s="218"/>
      <c r="BUC2200" s="218"/>
      <c r="BUD2200" s="218"/>
      <c r="BUE2200" s="218"/>
      <c r="BUF2200" s="218"/>
      <c r="BUG2200" s="218"/>
      <c r="BUH2200" s="218"/>
      <c r="BUI2200" s="218"/>
      <c r="BUJ2200" s="218"/>
      <c r="BUK2200" s="218"/>
      <c r="BUL2200" s="218"/>
      <c r="BUM2200" s="218"/>
      <c r="BUN2200" s="218"/>
      <c r="BUO2200" s="218"/>
      <c r="BUP2200" s="218"/>
      <c r="BUQ2200" s="218"/>
      <c r="BUR2200" s="218"/>
      <c r="BUS2200" s="218"/>
      <c r="BUT2200" s="218"/>
      <c r="BUU2200" s="218"/>
      <c r="BUV2200" s="218"/>
      <c r="BUW2200" s="218"/>
      <c r="BUX2200" s="218"/>
      <c r="BUY2200" s="218"/>
      <c r="BUZ2200" s="218"/>
      <c r="BVA2200" s="218"/>
      <c r="BVB2200" s="218"/>
      <c r="BVC2200" s="218"/>
      <c r="BVD2200" s="218"/>
      <c r="BVE2200" s="218"/>
      <c r="BVF2200" s="218"/>
      <c r="BVG2200" s="218"/>
      <c r="BVH2200" s="218"/>
      <c r="BVI2200" s="218"/>
      <c r="BVJ2200" s="218"/>
      <c r="BVK2200" s="218"/>
      <c r="BVL2200" s="218"/>
      <c r="BVM2200" s="218"/>
      <c r="BVN2200" s="218"/>
      <c r="BVO2200" s="218"/>
      <c r="BVP2200" s="218"/>
      <c r="BVQ2200" s="218"/>
      <c r="BVR2200" s="218"/>
      <c r="BVS2200" s="218"/>
      <c r="BVT2200" s="218"/>
      <c r="BVU2200" s="218"/>
      <c r="BVV2200" s="218"/>
      <c r="BVW2200" s="218"/>
      <c r="BVX2200" s="218"/>
      <c r="BVY2200" s="218"/>
      <c r="BVZ2200" s="218"/>
      <c r="BWA2200" s="218"/>
      <c r="BWB2200" s="218"/>
      <c r="BWC2200" s="218"/>
      <c r="BWD2200" s="218"/>
      <c r="BWE2200" s="218"/>
      <c r="BWF2200" s="218"/>
      <c r="BWG2200" s="218"/>
      <c r="BWH2200" s="218"/>
      <c r="BWI2200" s="218"/>
      <c r="BWJ2200" s="218"/>
      <c r="BWK2200" s="218"/>
      <c r="BWL2200" s="218"/>
      <c r="BWM2200" s="218"/>
      <c r="BWN2200" s="218"/>
      <c r="BWO2200" s="218"/>
      <c r="BWP2200" s="218"/>
      <c r="BWQ2200" s="218"/>
      <c r="BWR2200" s="218"/>
      <c r="BWS2200" s="218"/>
      <c r="BWT2200" s="218"/>
      <c r="BWU2200" s="218"/>
      <c r="BWV2200" s="218"/>
      <c r="BWW2200" s="218"/>
      <c r="BWX2200" s="218"/>
      <c r="BWY2200" s="218"/>
      <c r="BWZ2200" s="218"/>
      <c r="BXA2200" s="218"/>
      <c r="BXB2200" s="218"/>
      <c r="BXC2200" s="218"/>
      <c r="BXD2200" s="218"/>
      <c r="BXE2200" s="218"/>
      <c r="BXF2200" s="218"/>
      <c r="BXG2200" s="218"/>
      <c r="BXH2200" s="218"/>
      <c r="BXI2200" s="218"/>
      <c r="BXJ2200" s="218"/>
      <c r="BXK2200" s="218"/>
      <c r="BXL2200" s="218"/>
      <c r="BXM2200" s="218"/>
      <c r="BXN2200" s="218"/>
      <c r="BXO2200" s="218"/>
      <c r="BXP2200" s="218"/>
      <c r="BXQ2200" s="218"/>
      <c r="BXR2200" s="218"/>
      <c r="BXS2200" s="218"/>
      <c r="BXT2200" s="218"/>
      <c r="BXU2200" s="218"/>
      <c r="BXV2200" s="218"/>
      <c r="BXW2200" s="218"/>
      <c r="BXX2200" s="218"/>
      <c r="BXY2200" s="218"/>
      <c r="BXZ2200" s="218"/>
      <c r="BYA2200" s="218"/>
      <c r="BYB2200" s="218"/>
      <c r="BYC2200" s="218"/>
      <c r="BYD2200" s="218"/>
      <c r="BYE2200" s="218"/>
      <c r="BYF2200" s="218"/>
      <c r="BYG2200" s="218"/>
      <c r="BYH2200" s="218"/>
      <c r="BYI2200" s="218"/>
      <c r="BYJ2200" s="218"/>
      <c r="BYK2200" s="218"/>
      <c r="BYL2200" s="218"/>
      <c r="BYM2200" s="218"/>
      <c r="BYN2200" s="218"/>
      <c r="BYO2200" s="218"/>
      <c r="BYP2200" s="218"/>
      <c r="BYQ2200" s="218"/>
      <c r="BYR2200" s="218"/>
      <c r="BYS2200" s="218"/>
      <c r="BYT2200" s="218"/>
      <c r="BYU2200" s="218"/>
      <c r="BYV2200" s="218"/>
      <c r="BYW2200" s="218"/>
      <c r="BYX2200" s="218"/>
      <c r="BYY2200" s="218"/>
      <c r="BYZ2200" s="218"/>
      <c r="BZA2200" s="218"/>
      <c r="BZB2200" s="218"/>
      <c r="BZC2200" s="218"/>
      <c r="BZD2200" s="218"/>
      <c r="BZE2200" s="218"/>
      <c r="BZF2200" s="218"/>
      <c r="BZG2200" s="218"/>
      <c r="BZH2200" s="218"/>
      <c r="BZI2200" s="218"/>
      <c r="BZJ2200" s="218"/>
      <c r="BZK2200" s="218"/>
      <c r="BZL2200" s="218"/>
      <c r="BZM2200" s="218"/>
      <c r="BZN2200" s="218"/>
      <c r="BZO2200" s="218"/>
      <c r="BZP2200" s="218"/>
      <c r="BZQ2200" s="218"/>
      <c r="BZR2200" s="218"/>
      <c r="BZS2200" s="218"/>
      <c r="BZT2200" s="218"/>
      <c r="BZU2200" s="218"/>
      <c r="BZV2200" s="218"/>
      <c r="BZW2200" s="218"/>
      <c r="BZX2200" s="218"/>
      <c r="BZY2200" s="218"/>
      <c r="BZZ2200" s="218"/>
      <c r="CAA2200" s="218"/>
      <c r="CAB2200" s="218"/>
      <c r="CAC2200" s="218"/>
      <c r="CAD2200" s="218"/>
      <c r="CAE2200" s="218"/>
      <c r="CAF2200" s="218"/>
      <c r="CAG2200" s="218"/>
      <c r="CAH2200" s="218"/>
      <c r="CAI2200" s="218"/>
      <c r="CAJ2200" s="218"/>
      <c r="CAK2200" s="218"/>
      <c r="CAL2200" s="218"/>
      <c r="CAM2200" s="218"/>
      <c r="CAN2200" s="218"/>
      <c r="CAO2200" s="218"/>
      <c r="CAP2200" s="218"/>
      <c r="CAQ2200" s="218"/>
      <c r="CAR2200" s="218"/>
      <c r="CAS2200" s="218"/>
      <c r="CAT2200" s="218"/>
      <c r="CAU2200" s="218"/>
      <c r="CAV2200" s="218"/>
      <c r="CAW2200" s="218"/>
      <c r="CAX2200" s="218"/>
      <c r="CAY2200" s="218"/>
      <c r="CAZ2200" s="218"/>
      <c r="CBA2200" s="218"/>
      <c r="CBB2200" s="218"/>
      <c r="CBC2200" s="218"/>
      <c r="CBD2200" s="218"/>
      <c r="CBE2200" s="218"/>
      <c r="CBF2200" s="218"/>
      <c r="CBG2200" s="218"/>
      <c r="CBH2200" s="218"/>
      <c r="CBI2200" s="218"/>
      <c r="CBJ2200" s="218"/>
      <c r="CBK2200" s="218"/>
      <c r="CBL2200" s="218"/>
      <c r="CBM2200" s="218"/>
      <c r="CBN2200" s="218"/>
      <c r="CBO2200" s="218"/>
      <c r="CBP2200" s="218"/>
      <c r="CBQ2200" s="218"/>
      <c r="CBR2200" s="218"/>
      <c r="CBS2200" s="218"/>
      <c r="CBT2200" s="218"/>
      <c r="CBU2200" s="218"/>
      <c r="CBV2200" s="218"/>
      <c r="CBW2200" s="218"/>
      <c r="CBX2200" s="218"/>
      <c r="CBY2200" s="218"/>
      <c r="CBZ2200" s="218"/>
      <c r="CCA2200" s="218"/>
      <c r="CCB2200" s="218"/>
      <c r="CCC2200" s="218"/>
      <c r="CCD2200" s="218"/>
      <c r="CCE2200" s="218"/>
      <c r="CCF2200" s="218"/>
      <c r="CCG2200" s="218"/>
      <c r="CCH2200" s="218"/>
      <c r="CCI2200" s="218"/>
      <c r="CCJ2200" s="218"/>
      <c r="CCK2200" s="218"/>
      <c r="CCL2200" s="218"/>
      <c r="CCM2200" s="218"/>
      <c r="CCN2200" s="218"/>
      <c r="CCO2200" s="218"/>
      <c r="CCP2200" s="218"/>
      <c r="CCQ2200" s="218"/>
      <c r="CCR2200" s="218"/>
      <c r="CCS2200" s="218"/>
      <c r="CCT2200" s="218"/>
      <c r="CCU2200" s="218"/>
      <c r="CCV2200" s="218"/>
      <c r="CCW2200" s="218"/>
      <c r="CCX2200" s="218"/>
      <c r="CCY2200" s="218"/>
      <c r="CCZ2200" s="218"/>
      <c r="CDA2200" s="218"/>
      <c r="CDB2200" s="218"/>
      <c r="CDC2200" s="218"/>
      <c r="CDD2200" s="218"/>
      <c r="CDE2200" s="218"/>
      <c r="CDF2200" s="218"/>
      <c r="CDG2200" s="218"/>
      <c r="CDH2200" s="218"/>
      <c r="CDI2200" s="218"/>
      <c r="CDJ2200" s="218"/>
      <c r="CDK2200" s="218"/>
      <c r="CDL2200" s="218"/>
      <c r="CDM2200" s="218"/>
      <c r="CDN2200" s="218"/>
      <c r="CDO2200" s="218"/>
      <c r="CDP2200" s="218"/>
      <c r="CDQ2200" s="218"/>
      <c r="CDR2200" s="218"/>
      <c r="CDS2200" s="218"/>
      <c r="CDT2200" s="218"/>
      <c r="CDU2200" s="218"/>
      <c r="CDV2200" s="218"/>
      <c r="CDW2200" s="218"/>
      <c r="CDX2200" s="218"/>
      <c r="CDY2200" s="218"/>
      <c r="CDZ2200" s="218"/>
      <c r="CEA2200" s="218"/>
      <c r="CEB2200" s="218"/>
      <c r="CEC2200" s="218"/>
      <c r="CED2200" s="218"/>
      <c r="CEE2200" s="218"/>
      <c r="CEF2200" s="218"/>
      <c r="CEG2200" s="218"/>
      <c r="CEH2200" s="218"/>
      <c r="CEI2200" s="218"/>
      <c r="CEJ2200" s="218"/>
      <c r="CEK2200" s="218"/>
      <c r="CEL2200" s="218"/>
      <c r="CEM2200" s="218"/>
      <c r="CEN2200" s="218"/>
      <c r="CEO2200" s="218"/>
      <c r="CEP2200" s="218"/>
      <c r="CEQ2200" s="218"/>
      <c r="CER2200" s="218"/>
      <c r="CES2200" s="218"/>
      <c r="CET2200" s="218"/>
      <c r="CEU2200" s="218"/>
      <c r="CEV2200" s="218"/>
      <c r="CEW2200" s="218"/>
      <c r="CEX2200" s="218"/>
      <c r="CEY2200" s="218"/>
      <c r="CEZ2200" s="218"/>
      <c r="CFA2200" s="218"/>
      <c r="CFB2200" s="218"/>
      <c r="CFC2200" s="218"/>
      <c r="CFD2200" s="218"/>
      <c r="CFE2200" s="218"/>
      <c r="CFF2200" s="218"/>
      <c r="CFG2200" s="218"/>
      <c r="CFH2200" s="218"/>
      <c r="CFI2200" s="218"/>
      <c r="CFJ2200" s="218"/>
      <c r="CFK2200" s="218"/>
      <c r="CFL2200" s="218"/>
      <c r="CFM2200" s="218"/>
      <c r="CFN2200" s="218"/>
      <c r="CFO2200" s="218"/>
      <c r="CFP2200" s="218"/>
      <c r="CFQ2200" s="218"/>
      <c r="CFR2200" s="218"/>
      <c r="CFS2200" s="218"/>
      <c r="CFT2200" s="218"/>
      <c r="CFU2200" s="218"/>
      <c r="CFV2200" s="218"/>
      <c r="CFW2200" s="218"/>
      <c r="CFX2200" s="218"/>
      <c r="CFY2200" s="218"/>
      <c r="CFZ2200" s="218"/>
      <c r="CGA2200" s="218"/>
      <c r="CGB2200" s="218"/>
      <c r="CGC2200" s="218"/>
      <c r="CGD2200" s="218"/>
      <c r="CGE2200" s="218"/>
      <c r="CGF2200" s="218"/>
      <c r="CGG2200" s="218"/>
      <c r="CGH2200" s="218"/>
      <c r="CGI2200" s="218"/>
      <c r="CGJ2200" s="218"/>
      <c r="CGK2200" s="218"/>
      <c r="CGL2200" s="218"/>
      <c r="CGM2200" s="218"/>
      <c r="CGN2200" s="218"/>
      <c r="CGO2200" s="218"/>
      <c r="CGP2200" s="218"/>
      <c r="CGQ2200" s="218"/>
      <c r="CGR2200" s="218"/>
      <c r="CGS2200" s="218"/>
      <c r="CGT2200" s="218"/>
      <c r="CGU2200" s="218"/>
      <c r="CGV2200" s="218"/>
      <c r="CGW2200" s="218"/>
      <c r="CGX2200" s="218"/>
      <c r="CGY2200" s="218"/>
      <c r="CGZ2200" s="218"/>
      <c r="CHA2200" s="218"/>
      <c r="CHB2200" s="218"/>
      <c r="CHC2200" s="218"/>
      <c r="CHD2200" s="218"/>
      <c r="CHE2200" s="218"/>
      <c r="CHF2200" s="218"/>
      <c r="CHG2200" s="218"/>
      <c r="CHH2200" s="218"/>
      <c r="CHI2200" s="218"/>
      <c r="CHJ2200" s="218"/>
      <c r="CHK2200" s="218"/>
      <c r="CHL2200" s="218"/>
      <c r="CHM2200" s="218"/>
      <c r="CHN2200" s="218"/>
      <c r="CHO2200" s="218"/>
      <c r="CHP2200" s="218"/>
      <c r="CHQ2200" s="218"/>
      <c r="CHR2200" s="218"/>
      <c r="CHS2200" s="218"/>
      <c r="CHT2200" s="218"/>
      <c r="CHU2200" s="218"/>
      <c r="CHV2200" s="218"/>
      <c r="CHW2200" s="218"/>
      <c r="CHX2200" s="218"/>
      <c r="CHY2200" s="218"/>
      <c r="CHZ2200" s="218"/>
      <c r="CIA2200" s="218"/>
      <c r="CIB2200" s="218"/>
      <c r="CIC2200" s="218"/>
      <c r="CID2200" s="218"/>
      <c r="CIE2200" s="218"/>
      <c r="CIF2200" s="218"/>
      <c r="CIG2200" s="218"/>
      <c r="CIH2200" s="218"/>
      <c r="CII2200" s="218"/>
      <c r="CIJ2200" s="218"/>
      <c r="CIK2200" s="218"/>
      <c r="CIL2200" s="218"/>
      <c r="CIM2200" s="218"/>
      <c r="CIN2200" s="218"/>
      <c r="CIO2200" s="218"/>
      <c r="CIP2200" s="218"/>
      <c r="CIQ2200" s="218"/>
      <c r="CIR2200" s="218"/>
      <c r="CIS2200" s="218"/>
      <c r="CIT2200" s="218"/>
      <c r="CIU2200" s="218"/>
      <c r="CIV2200" s="218"/>
      <c r="CIW2200" s="218"/>
      <c r="CIX2200" s="218"/>
      <c r="CIY2200" s="218"/>
      <c r="CIZ2200" s="218"/>
      <c r="CJA2200" s="218"/>
      <c r="CJB2200" s="218"/>
      <c r="CJC2200" s="218"/>
      <c r="CJD2200" s="218"/>
      <c r="CJE2200" s="218"/>
      <c r="CJF2200" s="218"/>
      <c r="CJG2200" s="218"/>
      <c r="CJH2200" s="218"/>
      <c r="CJI2200" s="218"/>
      <c r="CJJ2200" s="218"/>
      <c r="CJK2200" s="218"/>
      <c r="CJL2200" s="218"/>
      <c r="CJM2200" s="218"/>
      <c r="CJN2200" s="218"/>
      <c r="CJO2200" s="218"/>
      <c r="CJP2200" s="218"/>
      <c r="CJQ2200" s="218"/>
      <c r="CJR2200" s="218"/>
      <c r="CJS2200" s="218"/>
      <c r="CJT2200" s="218"/>
      <c r="CJU2200" s="218"/>
      <c r="CJV2200" s="218"/>
      <c r="CJW2200" s="218"/>
      <c r="CJX2200" s="218"/>
      <c r="CJY2200" s="218"/>
      <c r="CJZ2200" s="218"/>
      <c r="CKA2200" s="218"/>
      <c r="CKB2200" s="218"/>
      <c r="CKC2200" s="218"/>
      <c r="CKD2200" s="218"/>
      <c r="CKE2200" s="218"/>
      <c r="CKF2200" s="218"/>
      <c r="CKG2200" s="218"/>
      <c r="CKH2200" s="218"/>
      <c r="CKI2200" s="218"/>
      <c r="CKJ2200" s="218"/>
      <c r="CKK2200" s="218"/>
      <c r="CKL2200" s="218"/>
      <c r="CKM2200" s="218"/>
      <c r="CKN2200" s="218"/>
      <c r="CKO2200" s="218"/>
      <c r="CKP2200" s="218"/>
      <c r="CKQ2200" s="218"/>
      <c r="CKR2200" s="218"/>
      <c r="CKS2200" s="218"/>
      <c r="CKT2200" s="218"/>
      <c r="CKU2200" s="218"/>
      <c r="CKV2200" s="218"/>
      <c r="CKW2200" s="218"/>
      <c r="CKX2200" s="218"/>
      <c r="CKY2200" s="218"/>
      <c r="CKZ2200" s="218"/>
      <c r="CLA2200" s="218"/>
      <c r="CLB2200" s="218"/>
      <c r="CLC2200" s="218"/>
      <c r="CLD2200" s="218"/>
      <c r="CLE2200" s="218"/>
      <c r="CLF2200" s="218"/>
      <c r="CLG2200" s="218"/>
      <c r="CLH2200" s="218"/>
      <c r="CLI2200" s="218"/>
      <c r="CLJ2200" s="218"/>
      <c r="CLK2200" s="218"/>
      <c r="CLL2200" s="218"/>
      <c r="CLM2200" s="218"/>
      <c r="CLN2200" s="218"/>
      <c r="CLO2200" s="218"/>
      <c r="CLP2200" s="218"/>
      <c r="CLQ2200" s="218"/>
      <c r="CLR2200" s="218"/>
      <c r="CLS2200" s="218"/>
      <c r="CLT2200" s="218"/>
      <c r="CLU2200" s="218"/>
      <c r="CLV2200" s="218"/>
      <c r="CLW2200" s="218"/>
      <c r="CLX2200" s="218"/>
      <c r="CLY2200" s="218"/>
      <c r="CLZ2200" s="218"/>
      <c r="CMA2200" s="218"/>
      <c r="CMB2200" s="218"/>
      <c r="CMC2200" s="218"/>
      <c r="CMD2200" s="218"/>
      <c r="CME2200" s="218"/>
      <c r="CMF2200" s="218"/>
      <c r="CMG2200" s="218"/>
      <c r="CMH2200" s="218"/>
      <c r="CMI2200" s="218"/>
      <c r="CMJ2200" s="218"/>
      <c r="CMK2200" s="218"/>
      <c r="CML2200" s="218"/>
      <c r="CMM2200" s="218"/>
      <c r="CMN2200" s="218"/>
      <c r="CMO2200" s="218"/>
      <c r="CMP2200" s="218"/>
      <c r="CMQ2200" s="218"/>
      <c r="CMR2200" s="218"/>
      <c r="CMS2200" s="218"/>
      <c r="CMT2200" s="218"/>
      <c r="CMU2200" s="218"/>
      <c r="CMV2200" s="218"/>
      <c r="CMW2200" s="218"/>
      <c r="CMX2200" s="218"/>
      <c r="CMY2200" s="218"/>
      <c r="CMZ2200" s="218"/>
      <c r="CNA2200" s="218"/>
      <c r="CNB2200" s="218"/>
      <c r="CNC2200" s="218"/>
      <c r="CND2200" s="218"/>
      <c r="CNE2200" s="218"/>
      <c r="CNF2200" s="218"/>
      <c r="CNG2200" s="218"/>
      <c r="CNH2200" s="218"/>
      <c r="CNI2200" s="218"/>
      <c r="CNJ2200" s="218"/>
      <c r="CNK2200" s="218"/>
      <c r="CNL2200" s="218"/>
      <c r="CNM2200" s="218"/>
      <c r="CNN2200" s="218"/>
      <c r="CNO2200" s="218"/>
      <c r="CNP2200" s="218"/>
      <c r="CNQ2200" s="218"/>
      <c r="CNR2200" s="218"/>
      <c r="CNS2200" s="218"/>
      <c r="CNT2200" s="218"/>
      <c r="CNU2200" s="218"/>
      <c r="CNV2200" s="218"/>
      <c r="CNW2200" s="218"/>
      <c r="CNX2200" s="218"/>
      <c r="CNY2200" s="218"/>
      <c r="CNZ2200" s="218"/>
      <c r="COA2200" s="218"/>
      <c r="COB2200" s="218"/>
      <c r="COC2200" s="218"/>
      <c r="COD2200" s="218"/>
      <c r="COE2200" s="218"/>
      <c r="COF2200" s="218"/>
      <c r="COG2200" s="218"/>
      <c r="COH2200" s="218"/>
      <c r="COI2200" s="218"/>
      <c r="COJ2200" s="218"/>
      <c r="COK2200" s="218"/>
      <c r="COL2200" s="218"/>
      <c r="COM2200" s="218"/>
      <c r="CON2200" s="218"/>
      <c r="COO2200" s="218"/>
      <c r="COP2200" s="218"/>
      <c r="COQ2200" s="218"/>
      <c r="COR2200" s="218"/>
      <c r="COS2200" s="218"/>
      <c r="COT2200" s="218"/>
      <c r="COU2200" s="218"/>
      <c r="COV2200" s="218"/>
      <c r="COW2200" s="218"/>
      <c r="COX2200" s="218"/>
      <c r="COY2200" s="218"/>
      <c r="COZ2200" s="218"/>
      <c r="CPA2200" s="218"/>
      <c r="CPB2200" s="218"/>
      <c r="CPC2200" s="218"/>
      <c r="CPD2200" s="218"/>
      <c r="CPE2200" s="218"/>
      <c r="CPF2200" s="218"/>
      <c r="CPG2200" s="218"/>
      <c r="CPH2200" s="218"/>
      <c r="CPI2200" s="218"/>
      <c r="CPJ2200" s="218"/>
      <c r="CPK2200" s="218"/>
      <c r="CPL2200" s="218"/>
      <c r="CPM2200" s="218"/>
      <c r="CPN2200" s="218"/>
      <c r="CPO2200" s="218"/>
      <c r="CPP2200" s="218"/>
      <c r="CPQ2200" s="218"/>
      <c r="CPR2200" s="218"/>
      <c r="CPS2200" s="218"/>
      <c r="CPT2200" s="218"/>
      <c r="CPU2200" s="218"/>
      <c r="CPV2200" s="218"/>
      <c r="CPW2200" s="218"/>
      <c r="CPX2200" s="218"/>
      <c r="CPY2200" s="218"/>
      <c r="CPZ2200" s="218"/>
      <c r="CQA2200" s="218"/>
      <c r="CQB2200" s="218"/>
      <c r="CQC2200" s="218"/>
      <c r="CQD2200" s="218"/>
      <c r="CQE2200" s="218"/>
      <c r="CQF2200" s="218"/>
      <c r="CQG2200" s="218"/>
      <c r="CQH2200" s="218"/>
      <c r="CQI2200" s="218"/>
      <c r="CQJ2200" s="218"/>
      <c r="CQK2200" s="218"/>
      <c r="CQL2200" s="218"/>
      <c r="CQM2200" s="218"/>
      <c r="CQN2200" s="218"/>
      <c r="CQO2200" s="218"/>
      <c r="CQP2200" s="218"/>
      <c r="CQQ2200" s="218"/>
      <c r="CQR2200" s="218"/>
      <c r="CQS2200" s="218"/>
      <c r="CQT2200" s="218"/>
      <c r="CQU2200" s="218"/>
      <c r="CQV2200" s="218"/>
      <c r="CQW2200" s="218"/>
      <c r="CQX2200" s="218"/>
      <c r="CQY2200" s="218"/>
      <c r="CQZ2200" s="218"/>
      <c r="CRA2200" s="218"/>
      <c r="CRB2200" s="218"/>
      <c r="CRC2200" s="218"/>
      <c r="CRD2200" s="218"/>
      <c r="CRE2200" s="218"/>
      <c r="CRF2200" s="218"/>
      <c r="CRG2200" s="218"/>
      <c r="CRH2200" s="218"/>
      <c r="CRI2200" s="218"/>
      <c r="CRJ2200" s="218"/>
      <c r="CRK2200" s="218"/>
      <c r="CRL2200" s="218"/>
      <c r="CRM2200" s="218"/>
      <c r="CRN2200" s="218"/>
      <c r="CRO2200" s="218"/>
      <c r="CRP2200" s="218"/>
      <c r="CRQ2200" s="218"/>
      <c r="CRR2200" s="218"/>
      <c r="CRS2200" s="218"/>
      <c r="CRT2200" s="218"/>
      <c r="CRU2200" s="218"/>
      <c r="CRV2200" s="218"/>
      <c r="CRW2200" s="218"/>
      <c r="CRX2200" s="218"/>
      <c r="CRY2200" s="218"/>
      <c r="CRZ2200" s="218"/>
      <c r="CSA2200" s="218"/>
      <c r="CSB2200" s="218"/>
      <c r="CSC2200" s="218"/>
      <c r="CSD2200" s="218"/>
      <c r="CSE2200" s="218"/>
      <c r="CSF2200" s="218"/>
      <c r="CSG2200" s="218"/>
      <c r="CSH2200" s="218"/>
      <c r="CSI2200" s="218"/>
      <c r="CSJ2200" s="218"/>
      <c r="CSK2200" s="218"/>
      <c r="CSL2200" s="218"/>
      <c r="CSM2200" s="218"/>
      <c r="CSN2200" s="218"/>
      <c r="CSO2200" s="218"/>
      <c r="CSP2200" s="218"/>
      <c r="CSQ2200" s="218"/>
      <c r="CSR2200" s="218"/>
      <c r="CSS2200" s="218"/>
      <c r="CST2200" s="218"/>
      <c r="CSU2200" s="218"/>
      <c r="CSV2200" s="218"/>
      <c r="CSW2200" s="218"/>
      <c r="CSX2200" s="218"/>
      <c r="CSY2200" s="218"/>
      <c r="CSZ2200" s="218"/>
      <c r="CTA2200" s="218"/>
      <c r="CTB2200" s="218"/>
      <c r="CTC2200" s="218"/>
      <c r="CTD2200" s="218"/>
      <c r="CTE2200" s="218"/>
      <c r="CTF2200" s="218"/>
      <c r="CTG2200" s="218"/>
      <c r="CTH2200" s="218"/>
      <c r="CTI2200" s="218"/>
      <c r="CTJ2200" s="218"/>
      <c r="CTK2200" s="218"/>
      <c r="CTL2200" s="218"/>
      <c r="CTM2200" s="218"/>
      <c r="CTN2200" s="218"/>
      <c r="CTO2200" s="218"/>
      <c r="CTP2200" s="218"/>
      <c r="CTQ2200" s="218"/>
      <c r="CTR2200" s="218"/>
      <c r="CTS2200" s="218"/>
      <c r="CTT2200" s="218"/>
      <c r="CTU2200" s="218"/>
      <c r="CTV2200" s="218"/>
      <c r="CTW2200" s="218"/>
      <c r="CTX2200" s="218"/>
      <c r="CTY2200" s="218"/>
      <c r="CTZ2200" s="218"/>
      <c r="CUA2200" s="218"/>
      <c r="CUB2200" s="218"/>
      <c r="CUC2200" s="218"/>
      <c r="CUD2200" s="218"/>
      <c r="CUE2200" s="218"/>
      <c r="CUF2200" s="218"/>
      <c r="CUG2200" s="218"/>
      <c r="CUH2200" s="218"/>
      <c r="CUI2200" s="218"/>
      <c r="CUJ2200" s="218"/>
      <c r="CUK2200" s="218"/>
      <c r="CUL2200" s="218"/>
      <c r="CUM2200" s="218"/>
      <c r="CUN2200" s="218"/>
      <c r="CUO2200" s="218"/>
      <c r="CUP2200" s="218"/>
      <c r="CUQ2200" s="218"/>
      <c r="CUR2200" s="218"/>
      <c r="CUS2200" s="218"/>
      <c r="CUT2200" s="218"/>
      <c r="CUU2200" s="218"/>
      <c r="CUV2200" s="218"/>
      <c r="CUW2200" s="218"/>
      <c r="CUX2200" s="218"/>
      <c r="CUY2200" s="218"/>
      <c r="CUZ2200" s="218"/>
      <c r="CVA2200" s="218"/>
      <c r="CVB2200" s="218"/>
      <c r="CVC2200" s="218"/>
      <c r="CVD2200" s="218"/>
      <c r="CVE2200" s="218"/>
      <c r="CVF2200" s="218"/>
      <c r="CVG2200" s="218"/>
      <c r="CVH2200" s="218"/>
      <c r="CVI2200" s="218"/>
      <c r="CVJ2200" s="218"/>
      <c r="CVK2200" s="218"/>
      <c r="CVL2200" s="218"/>
      <c r="CVM2200" s="218"/>
      <c r="CVN2200" s="218"/>
      <c r="CVO2200" s="218"/>
      <c r="CVP2200" s="218"/>
      <c r="CVQ2200" s="218"/>
      <c r="CVR2200" s="218"/>
      <c r="CVS2200" s="218"/>
      <c r="CVT2200" s="218"/>
      <c r="CVU2200" s="218"/>
      <c r="CVV2200" s="218"/>
      <c r="CVW2200" s="218"/>
      <c r="CVX2200" s="218"/>
      <c r="CVY2200" s="218"/>
      <c r="CVZ2200" s="218"/>
      <c r="CWA2200" s="218"/>
      <c r="CWB2200" s="218"/>
      <c r="CWC2200" s="218"/>
      <c r="CWD2200" s="218"/>
      <c r="CWE2200" s="218"/>
      <c r="CWF2200" s="218"/>
      <c r="CWG2200" s="218"/>
      <c r="CWH2200" s="218"/>
      <c r="CWI2200" s="218"/>
      <c r="CWJ2200" s="218"/>
      <c r="CWK2200" s="218"/>
      <c r="CWL2200" s="218"/>
      <c r="CWM2200" s="218"/>
      <c r="CWN2200" s="218"/>
      <c r="CWO2200" s="218"/>
      <c r="CWP2200" s="218"/>
      <c r="CWQ2200" s="218"/>
      <c r="CWR2200" s="218"/>
      <c r="CWS2200" s="218"/>
      <c r="CWT2200" s="218"/>
      <c r="CWU2200" s="218"/>
      <c r="CWV2200" s="218"/>
      <c r="CWW2200" s="218"/>
      <c r="CWX2200" s="218"/>
      <c r="CWY2200" s="218"/>
      <c r="CWZ2200" s="218"/>
      <c r="CXA2200" s="218"/>
      <c r="CXB2200" s="218"/>
      <c r="CXC2200" s="218"/>
      <c r="CXD2200" s="218"/>
      <c r="CXE2200" s="218"/>
      <c r="CXF2200" s="218"/>
      <c r="CXG2200" s="218"/>
      <c r="CXH2200" s="218"/>
      <c r="CXI2200" s="218"/>
      <c r="CXJ2200" s="218"/>
      <c r="CXK2200" s="218"/>
      <c r="CXL2200" s="218"/>
      <c r="CXM2200" s="218"/>
      <c r="CXN2200" s="218"/>
      <c r="CXO2200" s="218"/>
      <c r="CXP2200" s="218"/>
      <c r="CXQ2200" s="218"/>
      <c r="CXR2200" s="218"/>
      <c r="CXS2200" s="218"/>
      <c r="CXT2200" s="218"/>
      <c r="CXU2200" s="218"/>
      <c r="CXV2200" s="218"/>
      <c r="CXW2200" s="218"/>
      <c r="CXX2200" s="218"/>
      <c r="CXY2200" s="218"/>
      <c r="CXZ2200" s="218"/>
      <c r="CYA2200" s="218"/>
      <c r="CYB2200" s="218"/>
      <c r="CYC2200" s="218"/>
      <c r="CYD2200" s="218"/>
      <c r="CYE2200" s="218"/>
      <c r="CYF2200" s="218"/>
      <c r="CYG2200" s="218"/>
      <c r="CYH2200" s="218"/>
      <c r="CYI2200" s="218"/>
      <c r="CYJ2200" s="218"/>
      <c r="CYK2200" s="218"/>
      <c r="CYL2200" s="218"/>
      <c r="CYM2200" s="218"/>
      <c r="CYN2200" s="218"/>
      <c r="CYO2200" s="218"/>
      <c r="CYP2200" s="218"/>
      <c r="CYQ2200" s="218"/>
      <c r="CYR2200" s="218"/>
      <c r="CYS2200" s="218"/>
      <c r="CYT2200" s="218"/>
      <c r="CYU2200" s="218"/>
      <c r="CYV2200" s="218"/>
      <c r="CYW2200" s="218"/>
      <c r="CYX2200" s="218"/>
      <c r="CYY2200" s="218"/>
      <c r="CYZ2200" s="218"/>
      <c r="CZA2200" s="218"/>
      <c r="CZB2200" s="218"/>
      <c r="CZC2200" s="218"/>
      <c r="CZD2200" s="218"/>
      <c r="CZE2200" s="218"/>
      <c r="CZF2200" s="218"/>
      <c r="CZG2200" s="218"/>
      <c r="CZH2200" s="218"/>
      <c r="CZI2200" s="218"/>
      <c r="CZJ2200" s="218"/>
      <c r="CZK2200" s="218"/>
      <c r="CZL2200" s="218"/>
      <c r="CZM2200" s="218"/>
      <c r="CZN2200" s="218"/>
      <c r="CZO2200" s="218"/>
      <c r="CZP2200" s="218"/>
      <c r="CZQ2200" s="218"/>
      <c r="CZR2200" s="218"/>
      <c r="CZS2200" s="218"/>
      <c r="CZT2200" s="218"/>
      <c r="CZU2200" s="218"/>
      <c r="CZV2200" s="218"/>
      <c r="CZW2200" s="218"/>
      <c r="CZX2200" s="218"/>
      <c r="CZY2200" s="218"/>
      <c r="CZZ2200" s="218"/>
      <c r="DAA2200" s="218"/>
      <c r="DAB2200" s="218"/>
      <c r="DAC2200" s="218"/>
      <c r="DAD2200" s="218"/>
      <c r="DAE2200" s="218"/>
      <c r="DAF2200" s="218"/>
      <c r="DAG2200" s="218"/>
      <c r="DAH2200" s="218"/>
      <c r="DAI2200" s="218"/>
      <c r="DAJ2200" s="218"/>
      <c r="DAK2200" s="218"/>
      <c r="DAL2200" s="218"/>
      <c r="DAM2200" s="218"/>
      <c r="DAN2200" s="218"/>
      <c r="DAO2200" s="218"/>
      <c r="DAP2200" s="218"/>
      <c r="DAQ2200" s="218"/>
      <c r="DAR2200" s="218"/>
      <c r="DAS2200" s="218"/>
      <c r="DAT2200" s="218"/>
      <c r="DAU2200" s="218"/>
      <c r="DAV2200" s="218"/>
      <c r="DAW2200" s="218"/>
      <c r="DAX2200" s="218"/>
      <c r="DAY2200" s="218"/>
      <c r="DAZ2200" s="218"/>
      <c r="DBA2200" s="218"/>
      <c r="DBB2200" s="218"/>
      <c r="DBC2200" s="218"/>
      <c r="DBD2200" s="218"/>
      <c r="DBE2200" s="218"/>
      <c r="DBF2200" s="218"/>
      <c r="DBG2200" s="218"/>
      <c r="DBH2200" s="218"/>
      <c r="DBI2200" s="218"/>
      <c r="DBJ2200" s="218"/>
      <c r="DBK2200" s="218"/>
      <c r="DBL2200" s="218"/>
      <c r="DBM2200" s="218"/>
      <c r="DBN2200" s="218"/>
      <c r="DBO2200" s="218"/>
      <c r="DBP2200" s="218"/>
      <c r="DBQ2200" s="218"/>
      <c r="DBR2200" s="218"/>
      <c r="DBS2200" s="218"/>
      <c r="DBT2200" s="218"/>
      <c r="DBU2200" s="218"/>
      <c r="DBV2200" s="218"/>
      <c r="DBW2200" s="218"/>
      <c r="DBX2200" s="218"/>
      <c r="DBY2200" s="218"/>
      <c r="DBZ2200" s="218"/>
      <c r="DCA2200" s="218"/>
      <c r="DCB2200" s="218"/>
      <c r="DCC2200" s="218"/>
      <c r="DCD2200" s="218"/>
      <c r="DCE2200" s="218"/>
      <c r="DCF2200" s="218"/>
      <c r="DCG2200" s="218"/>
      <c r="DCH2200" s="218"/>
      <c r="DCI2200" s="218"/>
      <c r="DCJ2200" s="218"/>
      <c r="DCK2200" s="218"/>
      <c r="DCL2200" s="218"/>
      <c r="DCM2200" s="218"/>
      <c r="DCN2200" s="218"/>
      <c r="DCO2200" s="218"/>
      <c r="DCP2200" s="218"/>
      <c r="DCQ2200" s="218"/>
      <c r="DCR2200" s="218"/>
      <c r="DCS2200" s="218"/>
      <c r="DCT2200" s="218"/>
      <c r="DCU2200" s="218"/>
      <c r="DCV2200" s="218"/>
      <c r="DCW2200" s="218"/>
      <c r="DCX2200" s="218"/>
      <c r="DCY2200" s="218"/>
      <c r="DCZ2200" s="218"/>
      <c r="DDA2200" s="218"/>
      <c r="DDB2200" s="218"/>
      <c r="DDC2200" s="218"/>
      <c r="DDD2200" s="218"/>
      <c r="DDE2200" s="218"/>
      <c r="DDF2200" s="218"/>
      <c r="DDG2200" s="218"/>
      <c r="DDH2200" s="218"/>
      <c r="DDI2200" s="218"/>
      <c r="DDJ2200" s="218"/>
      <c r="DDK2200" s="218"/>
      <c r="DDL2200" s="218"/>
      <c r="DDM2200" s="218"/>
      <c r="DDN2200" s="218"/>
      <c r="DDO2200" s="218"/>
      <c r="DDP2200" s="218"/>
      <c r="DDQ2200" s="218"/>
      <c r="DDR2200" s="218"/>
      <c r="DDS2200" s="218"/>
      <c r="DDT2200" s="218"/>
      <c r="DDU2200" s="218"/>
      <c r="DDV2200" s="218"/>
      <c r="DDW2200" s="218"/>
      <c r="DDX2200" s="218"/>
      <c r="DDY2200" s="218"/>
      <c r="DDZ2200" s="218"/>
      <c r="DEA2200" s="218"/>
      <c r="DEB2200" s="218"/>
      <c r="DEC2200" s="218"/>
      <c r="DED2200" s="218"/>
      <c r="DEE2200" s="218"/>
      <c r="DEF2200" s="218"/>
      <c r="DEG2200" s="218"/>
      <c r="DEH2200" s="218"/>
      <c r="DEI2200" s="218"/>
      <c r="DEJ2200" s="218"/>
      <c r="DEK2200" s="218"/>
      <c r="DEL2200" s="218"/>
      <c r="DEM2200" s="218"/>
      <c r="DEN2200" s="218"/>
      <c r="DEO2200" s="218"/>
      <c r="DEP2200" s="218"/>
      <c r="DEQ2200" s="218"/>
      <c r="DER2200" s="218"/>
      <c r="DES2200" s="218"/>
      <c r="DET2200" s="218"/>
      <c r="DEU2200" s="218"/>
      <c r="DEV2200" s="218"/>
      <c r="DEW2200" s="218"/>
      <c r="DEX2200" s="218"/>
      <c r="DEY2200" s="218"/>
      <c r="DEZ2200" s="218"/>
      <c r="DFA2200" s="218"/>
      <c r="DFB2200" s="218"/>
      <c r="DFC2200" s="218"/>
      <c r="DFD2200" s="218"/>
      <c r="DFE2200" s="218"/>
      <c r="DFF2200" s="218"/>
      <c r="DFG2200" s="218"/>
      <c r="DFH2200" s="218"/>
      <c r="DFI2200" s="218"/>
      <c r="DFJ2200" s="218"/>
      <c r="DFK2200" s="218"/>
      <c r="DFL2200" s="218"/>
      <c r="DFM2200" s="218"/>
      <c r="DFN2200" s="218"/>
      <c r="DFO2200" s="218"/>
      <c r="DFP2200" s="218"/>
      <c r="DFQ2200" s="218"/>
      <c r="DFR2200" s="218"/>
      <c r="DFS2200" s="218"/>
      <c r="DFT2200" s="218"/>
      <c r="DFU2200" s="218"/>
      <c r="DFV2200" s="218"/>
      <c r="DFW2200" s="218"/>
      <c r="DFX2200" s="218"/>
      <c r="DFY2200" s="218"/>
      <c r="DFZ2200" s="218"/>
      <c r="DGA2200" s="218"/>
      <c r="DGB2200" s="218"/>
      <c r="DGC2200" s="218"/>
      <c r="DGD2200" s="218"/>
      <c r="DGE2200" s="218"/>
      <c r="DGF2200" s="218"/>
      <c r="DGG2200" s="218"/>
      <c r="DGH2200" s="218"/>
      <c r="DGI2200" s="218"/>
      <c r="DGJ2200" s="218"/>
      <c r="DGK2200" s="218"/>
      <c r="DGL2200" s="218"/>
      <c r="DGM2200" s="218"/>
      <c r="DGN2200" s="218"/>
      <c r="DGO2200" s="218"/>
      <c r="DGP2200" s="218"/>
      <c r="DGQ2200" s="218"/>
      <c r="DGR2200" s="218"/>
      <c r="DGS2200" s="218"/>
      <c r="DGT2200" s="218"/>
      <c r="DGU2200" s="218"/>
      <c r="DGV2200" s="218"/>
      <c r="DGW2200" s="218"/>
      <c r="DGX2200" s="218"/>
      <c r="DGY2200" s="218"/>
      <c r="DGZ2200" s="218"/>
      <c r="DHA2200" s="218"/>
      <c r="DHB2200" s="218"/>
      <c r="DHC2200" s="218"/>
      <c r="DHD2200" s="218"/>
      <c r="DHE2200" s="218"/>
      <c r="DHF2200" s="218"/>
      <c r="DHG2200" s="218"/>
      <c r="DHH2200" s="218"/>
      <c r="DHI2200" s="218"/>
      <c r="DHJ2200" s="218"/>
      <c r="DHK2200" s="218"/>
      <c r="DHL2200" s="218"/>
      <c r="DHM2200" s="218"/>
      <c r="DHN2200" s="218"/>
      <c r="DHO2200" s="218"/>
      <c r="DHP2200" s="218"/>
      <c r="DHQ2200" s="218"/>
      <c r="DHR2200" s="218"/>
      <c r="DHS2200" s="218"/>
      <c r="DHT2200" s="218"/>
      <c r="DHU2200" s="218"/>
      <c r="DHV2200" s="218"/>
      <c r="DHW2200" s="218"/>
      <c r="DHX2200" s="218"/>
      <c r="DHY2200" s="218"/>
      <c r="DHZ2200" s="218"/>
      <c r="DIA2200" s="218"/>
      <c r="DIB2200" s="218"/>
      <c r="DIC2200" s="218"/>
      <c r="DID2200" s="218"/>
      <c r="DIE2200" s="218"/>
      <c r="DIF2200" s="218"/>
      <c r="DIG2200" s="218"/>
      <c r="DIH2200" s="218"/>
      <c r="DII2200" s="218"/>
      <c r="DIJ2200" s="218"/>
      <c r="DIK2200" s="218"/>
      <c r="DIL2200" s="218"/>
      <c r="DIM2200" s="218"/>
      <c r="DIN2200" s="218"/>
      <c r="DIO2200" s="218"/>
      <c r="DIP2200" s="218"/>
      <c r="DIQ2200" s="218"/>
      <c r="DIR2200" s="218"/>
      <c r="DIS2200" s="218"/>
      <c r="DIT2200" s="218"/>
      <c r="DIU2200" s="218"/>
      <c r="DIV2200" s="218"/>
      <c r="DIW2200" s="218"/>
      <c r="DIX2200" s="218"/>
      <c r="DIY2200" s="218"/>
      <c r="DIZ2200" s="218"/>
      <c r="DJA2200" s="218"/>
      <c r="DJB2200" s="218"/>
      <c r="DJC2200" s="218"/>
      <c r="DJD2200" s="218"/>
      <c r="DJE2200" s="218"/>
      <c r="DJF2200" s="218"/>
      <c r="DJG2200" s="218"/>
      <c r="DJH2200" s="218"/>
      <c r="DJI2200" s="218"/>
      <c r="DJJ2200" s="218"/>
      <c r="DJK2200" s="218"/>
      <c r="DJL2200" s="218"/>
      <c r="DJM2200" s="218"/>
      <c r="DJN2200" s="218"/>
      <c r="DJO2200" s="218"/>
      <c r="DJP2200" s="218"/>
      <c r="DJQ2200" s="218"/>
      <c r="DJR2200" s="218"/>
      <c r="DJS2200" s="218"/>
      <c r="DJT2200" s="218"/>
      <c r="DJU2200" s="218"/>
      <c r="DJV2200" s="218"/>
      <c r="DJW2200" s="218"/>
      <c r="DJX2200" s="218"/>
      <c r="DJY2200" s="218"/>
      <c r="DJZ2200" s="218"/>
      <c r="DKA2200" s="218"/>
      <c r="DKB2200" s="218"/>
      <c r="DKC2200" s="218"/>
      <c r="DKD2200" s="218"/>
      <c r="DKE2200" s="218"/>
      <c r="DKF2200" s="218"/>
      <c r="DKG2200" s="218"/>
      <c r="DKH2200" s="218"/>
      <c r="DKI2200" s="218"/>
      <c r="DKJ2200" s="218"/>
      <c r="DKK2200" s="218"/>
      <c r="DKL2200" s="218"/>
      <c r="DKM2200" s="218"/>
      <c r="DKN2200" s="218"/>
      <c r="DKO2200" s="218"/>
      <c r="DKP2200" s="218"/>
      <c r="DKQ2200" s="218"/>
      <c r="DKR2200" s="218"/>
      <c r="DKS2200" s="218"/>
      <c r="DKT2200" s="218"/>
      <c r="DKU2200" s="218"/>
      <c r="DKV2200" s="218"/>
      <c r="DKW2200" s="218"/>
      <c r="DKX2200" s="218"/>
      <c r="DKY2200" s="218"/>
      <c r="DKZ2200" s="218"/>
      <c r="DLA2200" s="218"/>
      <c r="DLB2200" s="218"/>
      <c r="DLC2200" s="218"/>
      <c r="DLD2200" s="218"/>
      <c r="DLE2200" s="218"/>
      <c r="DLF2200" s="218"/>
      <c r="DLG2200" s="218"/>
      <c r="DLH2200" s="218"/>
      <c r="DLI2200" s="218"/>
      <c r="DLJ2200" s="218"/>
      <c r="DLK2200" s="218"/>
      <c r="DLL2200" s="218"/>
      <c r="DLM2200" s="218"/>
      <c r="DLN2200" s="218"/>
      <c r="DLO2200" s="218"/>
      <c r="DLP2200" s="218"/>
      <c r="DLQ2200" s="218"/>
      <c r="DLR2200" s="218"/>
      <c r="DLS2200" s="218"/>
      <c r="DLT2200" s="218"/>
      <c r="DLU2200" s="218"/>
      <c r="DLV2200" s="218"/>
      <c r="DLW2200" s="218"/>
      <c r="DLX2200" s="218"/>
      <c r="DLY2200" s="218"/>
      <c r="DLZ2200" s="218"/>
      <c r="DMA2200" s="218"/>
      <c r="DMB2200" s="218"/>
      <c r="DMC2200" s="218"/>
      <c r="DMD2200" s="218"/>
      <c r="DME2200" s="218"/>
      <c r="DMF2200" s="218"/>
      <c r="DMG2200" s="218"/>
      <c r="DMH2200" s="218"/>
      <c r="DMI2200" s="218"/>
      <c r="DMJ2200" s="218"/>
      <c r="DMK2200" s="218"/>
      <c r="DML2200" s="218"/>
      <c r="DMM2200" s="218"/>
      <c r="DMN2200" s="218"/>
      <c r="DMO2200" s="218"/>
      <c r="DMP2200" s="218"/>
      <c r="DMQ2200" s="218"/>
      <c r="DMR2200" s="218"/>
      <c r="DMS2200" s="218"/>
      <c r="DMT2200" s="218"/>
      <c r="DMU2200" s="218"/>
      <c r="DMV2200" s="218"/>
      <c r="DMW2200" s="218"/>
      <c r="DMX2200" s="218"/>
      <c r="DMY2200" s="218"/>
      <c r="DMZ2200" s="218"/>
      <c r="DNA2200" s="218"/>
      <c r="DNB2200" s="218"/>
      <c r="DNC2200" s="218"/>
      <c r="DND2200" s="218"/>
      <c r="DNE2200" s="218"/>
      <c r="DNF2200" s="218"/>
      <c r="DNG2200" s="218"/>
      <c r="DNH2200" s="218"/>
      <c r="DNI2200" s="218"/>
      <c r="DNJ2200" s="218"/>
      <c r="DNK2200" s="218"/>
      <c r="DNL2200" s="218"/>
      <c r="DNM2200" s="218"/>
      <c r="DNN2200" s="218"/>
      <c r="DNO2200" s="218"/>
      <c r="DNP2200" s="218"/>
      <c r="DNQ2200" s="218"/>
      <c r="DNR2200" s="218"/>
      <c r="DNS2200" s="218"/>
      <c r="DNT2200" s="218"/>
      <c r="DNU2200" s="218"/>
      <c r="DNV2200" s="218"/>
      <c r="DNW2200" s="218"/>
      <c r="DNX2200" s="218"/>
      <c r="DNY2200" s="218"/>
      <c r="DNZ2200" s="218"/>
      <c r="DOA2200" s="218"/>
      <c r="DOB2200" s="218"/>
      <c r="DOC2200" s="218"/>
      <c r="DOD2200" s="218"/>
      <c r="DOE2200" s="218"/>
      <c r="DOF2200" s="218"/>
      <c r="DOG2200" s="218"/>
      <c r="DOH2200" s="218"/>
      <c r="DOI2200" s="218"/>
      <c r="DOJ2200" s="218"/>
      <c r="DOK2200" s="218"/>
      <c r="DOL2200" s="218"/>
      <c r="DOM2200" s="218"/>
      <c r="DON2200" s="218"/>
      <c r="DOO2200" s="218"/>
      <c r="DOP2200" s="218"/>
      <c r="DOQ2200" s="218"/>
      <c r="DOR2200" s="218"/>
      <c r="DOS2200" s="218"/>
      <c r="DOT2200" s="218"/>
      <c r="DOU2200" s="218"/>
      <c r="DOV2200" s="218"/>
      <c r="DOW2200" s="218"/>
      <c r="DOX2200" s="218"/>
      <c r="DOY2200" s="218"/>
      <c r="DOZ2200" s="218"/>
      <c r="DPA2200" s="218"/>
      <c r="DPB2200" s="218"/>
      <c r="DPC2200" s="218"/>
      <c r="DPD2200" s="218"/>
      <c r="DPE2200" s="218"/>
      <c r="DPF2200" s="218"/>
      <c r="DPG2200" s="218"/>
      <c r="DPH2200" s="218"/>
      <c r="DPI2200" s="218"/>
      <c r="DPJ2200" s="218"/>
      <c r="DPK2200" s="218"/>
      <c r="DPL2200" s="218"/>
      <c r="DPM2200" s="218"/>
      <c r="DPN2200" s="218"/>
      <c r="DPO2200" s="218"/>
      <c r="DPP2200" s="218"/>
      <c r="DPQ2200" s="218"/>
      <c r="DPR2200" s="218"/>
      <c r="DPS2200" s="218"/>
      <c r="DPT2200" s="218"/>
      <c r="DPU2200" s="218"/>
      <c r="DPV2200" s="218"/>
      <c r="DPW2200" s="218"/>
      <c r="DPX2200" s="218"/>
      <c r="DPY2200" s="218"/>
      <c r="DPZ2200" s="218"/>
      <c r="DQA2200" s="218"/>
      <c r="DQB2200" s="218"/>
      <c r="DQC2200" s="218"/>
      <c r="DQD2200" s="218"/>
      <c r="DQE2200" s="218"/>
      <c r="DQF2200" s="218"/>
      <c r="DQG2200" s="218"/>
      <c r="DQH2200" s="218"/>
      <c r="DQI2200" s="218"/>
      <c r="DQJ2200" s="218"/>
      <c r="DQK2200" s="218"/>
      <c r="DQL2200" s="218"/>
      <c r="DQM2200" s="218"/>
      <c r="DQN2200" s="218"/>
      <c r="DQO2200" s="218"/>
      <c r="DQP2200" s="218"/>
      <c r="DQQ2200" s="218"/>
      <c r="DQR2200" s="218"/>
      <c r="DQS2200" s="218"/>
      <c r="DQT2200" s="218"/>
      <c r="DQU2200" s="218"/>
      <c r="DQV2200" s="218"/>
      <c r="DQW2200" s="218"/>
      <c r="DQX2200" s="218"/>
      <c r="DQY2200" s="218"/>
      <c r="DQZ2200" s="218"/>
      <c r="DRA2200" s="218"/>
      <c r="DRB2200" s="218"/>
      <c r="DRC2200" s="218"/>
      <c r="DRD2200" s="218"/>
      <c r="DRE2200" s="218"/>
      <c r="DRF2200" s="218"/>
      <c r="DRG2200" s="218"/>
      <c r="DRH2200" s="218"/>
      <c r="DRI2200" s="218"/>
      <c r="DRJ2200" s="218"/>
      <c r="DRK2200" s="218"/>
      <c r="DRL2200" s="218"/>
      <c r="DRM2200" s="218"/>
      <c r="DRN2200" s="218"/>
      <c r="DRO2200" s="218"/>
      <c r="DRP2200" s="218"/>
      <c r="DRQ2200" s="218"/>
      <c r="DRR2200" s="218"/>
      <c r="DRS2200" s="218"/>
      <c r="DRT2200" s="218"/>
      <c r="DRU2200" s="218"/>
      <c r="DRV2200" s="218"/>
      <c r="DRW2200" s="218"/>
      <c r="DRX2200" s="218"/>
      <c r="DRY2200" s="218"/>
      <c r="DRZ2200" s="218"/>
      <c r="DSA2200" s="218"/>
      <c r="DSB2200" s="218"/>
      <c r="DSC2200" s="218"/>
      <c r="DSD2200" s="218"/>
      <c r="DSE2200" s="218"/>
      <c r="DSF2200" s="218"/>
      <c r="DSG2200" s="218"/>
      <c r="DSH2200" s="218"/>
      <c r="DSI2200" s="218"/>
      <c r="DSJ2200" s="218"/>
      <c r="DSK2200" s="218"/>
      <c r="DSL2200" s="218"/>
      <c r="DSM2200" s="218"/>
      <c r="DSN2200" s="218"/>
      <c r="DSO2200" s="218"/>
      <c r="DSP2200" s="218"/>
      <c r="DSQ2200" s="218"/>
      <c r="DSR2200" s="218"/>
      <c r="DSS2200" s="218"/>
      <c r="DST2200" s="218"/>
      <c r="DSU2200" s="218"/>
      <c r="DSV2200" s="218"/>
      <c r="DSW2200" s="218"/>
      <c r="DSX2200" s="218"/>
      <c r="DSY2200" s="218"/>
      <c r="DSZ2200" s="218"/>
      <c r="DTA2200" s="218"/>
      <c r="DTB2200" s="218"/>
      <c r="DTC2200" s="218"/>
      <c r="DTD2200" s="218"/>
      <c r="DTE2200" s="218"/>
      <c r="DTF2200" s="218"/>
      <c r="DTG2200" s="218"/>
      <c r="DTH2200" s="218"/>
      <c r="DTI2200" s="218"/>
      <c r="DTJ2200" s="218"/>
      <c r="DTK2200" s="218"/>
      <c r="DTL2200" s="218"/>
      <c r="DTM2200" s="218"/>
      <c r="DTN2200" s="218"/>
      <c r="DTO2200" s="218"/>
      <c r="DTP2200" s="218"/>
      <c r="DTQ2200" s="218"/>
      <c r="DTR2200" s="218"/>
      <c r="DTS2200" s="218"/>
      <c r="DTT2200" s="218"/>
      <c r="DTU2200" s="218"/>
      <c r="DTV2200" s="218"/>
      <c r="DTW2200" s="218"/>
      <c r="DTX2200" s="218"/>
      <c r="DTY2200" s="218"/>
      <c r="DTZ2200" s="218"/>
      <c r="DUA2200" s="218"/>
      <c r="DUB2200" s="218"/>
      <c r="DUC2200" s="218"/>
      <c r="DUD2200" s="218"/>
      <c r="DUE2200" s="218"/>
      <c r="DUF2200" s="218"/>
      <c r="DUG2200" s="218"/>
      <c r="DUH2200" s="218"/>
      <c r="DUI2200" s="218"/>
      <c r="DUJ2200" s="218"/>
      <c r="DUK2200" s="218"/>
      <c r="DUL2200" s="218"/>
      <c r="DUM2200" s="218"/>
      <c r="DUN2200" s="218"/>
      <c r="DUO2200" s="218"/>
      <c r="DUP2200" s="218"/>
      <c r="DUQ2200" s="218"/>
      <c r="DUR2200" s="218"/>
      <c r="DUS2200" s="218"/>
      <c r="DUT2200" s="218"/>
      <c r="DUU2200" s="218"/>
      <c r="DUV2200" s="218"/>
      <c r="DUW2200" s="218"/>
      <c r="DUX2200" s="218"/>
      <c r="DUY2200" s="218"/>
      <c r="DUZ2200" s="218"/>
      <c r="DVA2200" s="218"/>
      <c r="DVB2200" s="218"/>
      <c r="DVC2200" s="218"/>
      <c r="DVD2200" s="218"/>
      <c r="DVE2200" s="218"/>
      <c r="DVF2200" s="218"/>
      <c r="DVG2200" s="218"/>
      <c r="DVH2200" s="218"/>
      <c r="DVI2200" s="218"/>
      <c r="DVJ2200" s="218"/>
      <c r="DVK2200" s="218"/>
      <c r="DVL2200" s="218"/>
      <c r="DVM2200" s="218"/>
      <c r="DVN2200" s="218"/>
      <c r="DVO2200" s="218"/>
      <c r="DVP2200" s="218"/>
      <c r="DVQ2200" s="218"/>
      <c r="DVR2200" s="218"/>
      <c r="DVS2200" s="218"/>
      <c r="DVT2200" s="218"/>
      <c r="DVU2200" s="218"/>
      <c r="DVV2200" s="218"/>
      <c r="DVW2200" s="218"/>
      <c r="DVX2200" s="218"/>
      <c r="DVY2200" s="218"/>
      <c r="DVZ2200" s="218"/>
      <c r="DWA2200" s="218"/>
      <c r="DWB2200" s="218"/>
      <c r="DWC2200" s="218"/>
      <c r="DWD2200" s="218"/>
      <c r="DWE2200" s="218"/>
      <c r="DWF2200" s="218"/>
      <c r="DWG2200" s="218"/>
      <c r="DWH2200" s="218"/>
      <c r="DWI2200" s="218"/>
      <c r="DWJ2200" s="218"/>
      <c r="DWK2200" s="218"/>
      <c r="DWL2200" s="218"/>
      <c r="DWM2200" s="218"/>
      <c r="DWN2200" s="218"/>
      <c r="DWO2200" s="218"/>
      <c r="DWP2200" s="218"/>
      <c r="DWQ2200" s="218"/>
      <c r="DWR2200" s="218"/>
      <c r="DWS2200" s="218"/>
      <c r="DWT2200" s="218"/>
      <c r="DWU2200" s="218"/>
      <c r="DWV2200" s="218"/>
      <c r="DWW2200" s="218"/>
      <c r="DWX2200" s="218"/>
      <c r="DWY2200" s="218"/>
      <c r="DWZ2200" s="218"/>
      <c r="DXA2200" s="218"/>
      <c r="DXB2200" s="218"/>
      <c r="DXC2200" s="218"/>
      <c r="DXD2200" s="218"/>
      <c r="DXE2200" s="218"/>
      <c r="DXF2200" s="218"/>
      <c r="DXG2200" s="218"/>
      <c r="DXH2200" s="218"/>
      <c r="DXI2200" s="218"/>
      <c r="DXJ2200" s="218"/>
      <c r="DXK2200" s="218"/>
      <c r="DXL2200" s="218"/>
      <c r="DXM2200" s="218"/>
      <c r="DXN2200" s="218"/>
      <c r="DXO2200" s="218"/>
      <c r="DXP2200" s="218"/>
      <c r="DXQ2200" s="218"/>
      <c r="DXR2200" s="218"/>
      <c r="DXS2200" s="218"/>
      <c r="DXT2200" s="218"/>
      <c r="DXU2200" s="218"/>
      <c r="DXV2200" s="218"/>
      <c r="DXW2200" s="218"/>
      <c r="DXX2200" s="218"/>
      <c r="DXY2200" s="218"/>
      <c r="DXZ2200" s="218"/>
      <c r="DYA2200" s="218"/>
      <c r="DYB2200" s="218"/>
      <c r="DYC2200" s="218"/>
      <c r="DYD2200" s="218"/>
      <c r="DYE2200" s="218"/>
      <c r="DYF2200" s="218"/>
      <c r="DYG2200" s="218"/>
      <c r="DYH2200" s="218"/>
      <c r="DYI2200" s="218"/>
      <c r="DYJ2200" s="218"/>
      <c r="DYK2200" s="218"/>
      <c r="DYL2200" s="218"/>
      <c r="DYM2200" s="218"/>
      <c r="DYN2200" s="218"/>
      <c r="DYO2200" s="218"/>
      <c r="DYP2200" s="218"/>
      <c r="DYQ2200" s="218"/>
      <c r="DYR2200" s="218"/>
      <c r="DYS2200" s="218"/>
      <c r="DYT2200" s="218"/>
      <c r="DYU2200" s="218"/>
      <c r="DYV2200" s="218"/>
      <c r="DYW2200" s="218"/>
      <c r="DYX2200" s="218"/>
      <c r="DYY2200" s="218"/>
      <c r="DYZ2200" s="218"/>
      <c r="DZA2200" s="218"/>
      <c r="DZB2200" s="218"/>
      <c r="DZC2200" s="218"/>
      <c r="DZD2200" s="218"/>
      <c r="DZE2200" s="218"/>
      <c r="DZF2200" s="218"/>
      <c r="DZG2200" s="218"/>
      <c r="DZH2200" s="218"/>
      <c r="DZI2200" s="218"/>
      <c r="DZJ2200" s="218"/>
      <c r="DZK2200" s="218"/>
      <c r="DZL2200" s="218"/>
      <c r="DZM2200" s="218"/>
      <c r="DZN2200" s="218"/>
      <c r="DZO2200" s="218"/>
      <c r="DZP2200" s="218"/>
      <c r="DZQ2200" s="218"/>
      <c r="DZR2200" s="218"/>
      <c r="DZS2200" s="218"/>
      <c r="DZT2200" s="218"/>
      <c r="DZU2200" s="218"/>
      <c r="DZV2200" s="218"/>
      <c r="DZW2200" s="218"/>
      <c r="DZX2200" s="218"/>
      <c r="DZY2200" s="218"/>
      <c r="DZZ2200" s="218"/>
      <c r="EAA2200" s="218"/>
      <c r="EAB2200" s="218"/>
      <c r="EAC2200" s="218"/>
      <c r="EAD2200" s="218"/>
      <c r="EAE2200" s="218"/>
      <c r="EAF2200" s="218"/>
      <c r="EAG2200" s="218"/>
      <c r="EAH2200" s="218"/>
      <c r="EAI2200" s="218"/>
      <c r="EAJ2200" s="218"/>
      <c r="EAK2200" s="218"/>
      <c r="EAL2200" s="218"/>
      <c r="EAM2200" s="218"/>
      <c r="EAN2200" s="218"/>
      <c r="EAO2200" s="218"/>
      <c r="EAP2200" s="218"/>
      <c r="EAQ2200" s="218"/>
      <c r="EAR2200" s="218"/>
      <c r="EAS2200" s="218"/>
      <c r="EAT2200" s="218"/>
      <c r="EAU2200" s="218"/>
      <c r="EAV2200" s="218"/>
      <c r="EAW2200" s="218"/>
      <c r="EAX2200" s="218"/>
      <c r="EAY2200" s="218"/>
      <c r="EAZ2200" s="218"/>
      <c r="EBA2200" s="218"/>
      <c r="EBB2200" s="218"/>
      <c r="EBC2200" s="218"/>
      <c r="EBD2200" s="218"/>
      <c r="EBE2200" s="218"/>
      <c r="EBF2200" s="218"/>
      <c r="EBG2200" s="218"/>
      <c r="EBH2200" s="218"/>
      <c r="EBI2200" s="218"/>
      <c r="EBJ2200" s="218"/>
      <c r="EBK2200" s="218"/>
      <c r="EBL2200" s="218"/>
      <c r="EBM2200" s="218"/>
      <c r="EBN2200" s="218"/>
      <c r="EBO2200" s="218"/>
      <c r="EBP2200" s="218"/>
      <c r="EBQ2200" s="218"/>
      <c r="EBR2200" s="218"/>
      <c r="EBS2200" s="218"/>
      <c r="EBT2200" s="218"/>
      <c r="EBU2200" s="218"/>
      <c r="EBV2200" s="218"/>
      <c r="EBW2200" s="218"/>
      <c r="EBX2200" s="218"/>
      <c r="EBY2200" s="218"/>
      <c r="EBZ2200" s="218"/>
      <c r="ECA2200" s="218"/>
      <c r="ECB2200" s="218"/>
      <c r="ECC2200" s="218"/>
      <c r="ECD2200" s="218"/>
      <c r="ECE2200" s="218"/>
      <c r="ECF2200" s="218"/>
      <c r="ECG2200" s="218"/>
      <c r="ECH2200" s="218"/>
      <c r="ECI2200" s="218"/>
      <c r="ECJ2200" s="218"/>
      <c r="ECK2200" s="218"/>
      <c r="ECL2200" s="218"/>
      <c r="ECM2200" s="218"/>
      <c r="ECN2200" s="218"/>
      <c r="ECO2200" s="218"/>
      <c r="ECP2200" s="218"/>
      <c r="ECQ2200" s="218"/>
      <c r="ECR2200" s="218"/>
      <c r="ECS2200" s="218"/>
      <c r="ECT2200" s="218"/>
      <c r="ECU2200" s="218"/>
      <c r="ECV2200" s="218"/>
      <c r="ECW2200" s="218"/>
      <c r="ECX2200" s="218"/>
      <c r="ECY2200" s="218"/>
      <c r="ECZ2200" s="218"/>
      <c r="EDA2200" s="218"/>
      <c r="EDB2200" s="218"/>
      <c r="EDC2200" s="218"/>
      <c r="EDD2200" s="218"/>
      <c r="EDE2200" s="218"/>
      <c r="EDF2200" s="218"/>
      <c r="EDG2200" s="218"/>
      <c r="EDH2200" s="218"/>
      <c r="EDI2200" s="218"/>
      <c r="EDJ2200" s="218"/>
      <c r="EDK2200" s="218"/>
      <c r="EDL2200" s="218"/>
      <c r="EDM2200" s="218"/>
      <c r="EDN2200" s="218"/>
      <c r="EDO2200" s="218"/>
      <c r="EDP2200" s="218"/>
      <c r="EDQ2200" s="218"/>
      <c r="EDR2200" s="218"/>
      <c r="EDS2200" s="218"/>
      <c r="EDT2200" s="218"/>
      <c r="EDU2200" s="218"/>
      <c r="EDV2200" s="218"/>
      <c r="EDW2200" s="218"/>
      <c r="EDX2200" s="218"/>
      <c r="EDY2200" s="218"/>
      <c r="EDZ2200" s="218"/>
      <c r="EEA2200" s="218"/>
      <c r="EEB2200" s="218"/>
      <c r="EEC2200" s="218"/>
      <c r="EED2200" s="218"/>
      <c r="EEE2200" s="218"/>
      <c r="EEF2200" s="218"/>
      <c r="EEG2200" s="218"/>
      <c r="EEH2200" s="218"/>
      <c r="EEI2200" s="218"/>
      <c r="EEJ2200" s="218"/>
      <c r="EEK2200" s="218"/>
      <c r="EEL2200" s="218"/>
      <c r="EEM2200" s="218"/>
      <c r="EEN2200" s="218"/>
      <c r="EEO2200" s="218"/>
      <c r="EEP2200" s="218"/>
      <c r="EEQ2200" s="218"/>
      <c r="EER2200" s="218"/>
      <c r="EES2200" s="218"/>
      <c r="EET2200" s="218"/>
      <c r="EEU2200" s="218"/>
      <c r="EEV2200" s="218"/>
      <c r="EEW2200" s="218"/>
      <c r="EEX2200" s="218"/>
      <c r="EEY2200" s="218"/>
      <c r="EEZ2200" s="218"/>
      <c r="EFA2200" s="218"/>
      <c r="EFB2200" s="218"/>
      <c r="EFC2200" s="218"/>
      <c r="EFD2200" s="218"/>
      <c r="EFE2200" s="218"/>
      <c r="EFF2200" s="218"/>
      <c r="EFG2200" s="218"/>
      <c r="EFH2200" s="218"/>
      <c r="EFI2200" s="218"/>
      <c r="EFJ2200" s="218"/>
      <c r="EFK2200" s="218"/>
      <c r="EFL2200" s="218"/>
      <c r="EFM2200" s="218"/>
      <c r="EFN2200" s="218"/>
      <c r="EFO2200" s="218"/>
      <c r="EFP2200" s="218"/>
      <c r="EFQ2200" s="218"/>
      <c r="EFR2200" s="218"/>
      <c r="EFS2200" s="218"/>
      <c r="EFT2200" s="218"/>
      <c r="EFU2200" s="218"/>
      <c r="EFV2200" s="218"/>
      <c r="EFW2200" s="218"/>
      <c r="EFX2200" s="218"/>
      <c r="EFY2200" s="218"/>
      <c r="EFZ2200" s="218"/>
      <c r="EGA2200" s="218"/>
      <c r="EGB2200" s="218"/>
      <c r="EGC2200" s="218"/>
      <c r="EGD2200" s="218"/>
      <c r="EGE2200" s="218"/>
      <c r="EGF2200" s="218"/>
      <c r="EGG2200" s="218"/>
      <c r="EGH2200" s="218"/>
      <c r="EGI2200" s="218"/>
      <c r="EGJ2200" s="218"/>
      <c r="EGK2200" s="218"/>
      <c r="EGL2200" s="218"/>
      <c r="EGM2200" s="218"/>
      <c r="EGN2200" s="218"/>
      <c r="EGO2200" s="218"/>
      <c r="EGP2200" s="218"/>
      <c r="EGQ2200" s="218"/>
      <c r="EGR2200" s="218"/>
      <c r="EGS2200" s="218"/>
      <c r="EGT2200" s="218"/>
      <c r="EGU2200" s="218"/>
      <c r="EGV2200" s="218"/>
      <c r="EGW2200" s="218"/>
      <c r="EGX2200" s="218"/>
      <c r="EGY2200" s="218"/>
      <c r="EGZ2200" s="218"/>
      <c r="EHA2200" s="218"/>
      <c r="EHB2200" s="218"/>
      <c r="EHC2200" s="218"/>
      <c r="EHD2200" s="218"/>
      <c r="EHE2200" s="218"/>
      <c r="EHF2200" s="218"/>
      <c r="EHG2200" s="218"/>
      <c r="EHH2200" s="218"/>
      <c r="EHI2200" s="218"/>
      <c r="EHJ2200" s="218"/>
      <c r="EHK2200" s="218"/>
      <c r="EHL2200" s="218"/>
      <c r="EHM2200" s="218"/>
      <c r="EHN2200" s="218"/>
      <c r="EHO2200" s="218"/>
      <c r="EHP2200" s="218"/>
      <c r="EHQ2200" s="218"/>
      <c r="EHR2200" s="218"/>
      <c r="EHS2200" s="218"/>
      <c r="EHT2200" s="218"/>
      <c r="EHU2200" s="218"/>
      <c r="EHV2200" s="218"/>
      <c r="EHW2200" s="218"/>
      <c r="EHX2200" s="218"/>
      <c r="EHY2200" s="218"/>
      <c r="EHZ2200" s="218"/>
      <c r="EIA2200" s="218"/>
      <c r="EIB2200" s="218"/>
      <c r="EIC2200" s="218"/>
      <c r="EID2200" s="218"/>
      <c r="EIE2200" s="218"/>
      <c r="EIF2200" s="218"/>
      <c r="EIG2200" s="218"/>
      <c r="EIH2200" s="218"/>
      <c r="EII2200" s="218"/>
      <c r="EIJ2200" s="218"/>
      <c r="EIK2200" s="218"/>
      <c r="EIL2200" s="218"/>
      <c r="EIM2200" s="218"/>
      <c r="EIN2200" s="218"/>
      <c r="EIO2200" s="218"/>
      <c r="EIP2200" s="218"/>
      <c r="EIQ2200" s="218"/>
      <c r="EIR2200" s="218"/>
      <c r="EIS2200" s="218"/>
      <c r="EIT2200" s="218"/>
      <c r="EIU2200" s="218"/>
      <c r="EIV2200" s="218"/>
      <c r="EIW2200" s="218"/>
      <c r="EIX2200" s="218"/>
      <c r="EIY2200" s="218"/>
      <c r="EIZ2200" s="218"/>
      <c r="EJA2200" s="218"/>
      <c r="EJB2200" s="218"/>
      <c r="EJC2200" s="218"/>
      <c r="EJD2200" s="218"/>
      <c r="EJE2200" s="218"/>
      <c r="EJF2200" s="218"/>
      <c r="EJG2200" s="218"/>
      <c r="EJH2200" s="218"/>
      <c r="EJI2200" s="218"/>
      <c r="EJJ2200" s="218"/>
      <c r="EJK2200" s="218"/>
      <c r="EJL2200" s="218"/>
      <c r="EJM2200" s="218"/>
      <c r="EJN2200" s="218"/>
      <c r="EJO2200" s="218"/>
      <c r="EJP2200" s="218"/>
      <c r="EJQ2200" s="218"/>
      <c r="EJR2200" s="218"/>
      <c r="EJS2200" s="218"/>
      <c r="EJT2200" s="218"/>
      <c r="EJU2200" s="218"/>
      <c r="EJV2200" s="218"/>
      <c r="EJW2200" s="218"/>
      <c r="EJX2200" s="218"/>
      <c r="EJY2200" s="218"/>
      <c r="EJZ2200" s="218"/>
      <c r="EKA2200" s="218"/>
      <c r="EKB2200" s="218"/>
      <c r="EKC2200" s="218"/>
      <c r="EKD2200" s="218"/>
      <c r="EKE2200" s="218"/>
      <c r="EKF2200" s="218"/>
      <c r="EKG2200" s="218"/>
      <c r="EKH2200" s="218"/>
      <c r="EKI2200" s="218"/>
      <c r="EKJ2200" s="218"/>
      <c r="EKK2200" s="218"/>
      <c r="EKL2200" s="218"/>
      <c r="EKM2200" s="218"/>
      <c r="EKN2200" s="218"/>
      <c r="EKO2200" s="218"/>
      <c r="EKP2200" s="218"/>
      <c r="EKQ2200" s="218"/>
      <c r="EKR2200" s="218"/>
      <c r="EKS2200" s="218"/>
      <c r="EKT2200" s="218"/>
      <c r="EKU2200" s="218"/>
      <c r="EKV2200" s="218"/>
      <c r="EKW2200" s="218"/>
      <c r="EKX2200" s="218"/>
      <c r="EKY2200" s="218"/>
      <c r="EKZ2200" s="218"/>
      <c r="ELA2200" s="218"/>
      <c r="ELB2200" s="218"/>
      <c r="ELC2200" s="218"/>
      <c r="ELD2200" s="218"/>
      <c r="ELE2200" s="218"/>
      <c r="ELF2200" s="218"/>
      <c r="ELG2200" s="218"/>
      <c r="ELH2200" s="218"/>
      <c r="ELI2200" s="218"/>
      <c r="ELJ2200" s="218"/>
      <c r="ELK2200" s="218"/>
      <c r="ELL2200" s="218"/>
      <c r="ELM2200" s="218"/>
      <c r="ELN2200" s="218"/>
      <c r="ELO2200" s="218"/>
      <c r="ELP2200" s="218"/>
      <c r="ELQ2200" s="218"/>
      <c r="ELR2200" s="218"/>
      <c r="ELS2200" s="218"/>
      <c r="ELT2200" s="218"/>
      <c r="ELU2200" s="218"/>
      <c r="ELV2200" s="218"/>
      <c r="ELW2200" s="218"/>
      <c r="ELX2200" s="218"/>
      <c r="ELY2200" s="218"/>
      <c r="ELZ2200" s="218"/>
      <c r="EMA2200" s="218"/>
      <c r="EMB2200" s="218"/>
      <c r="EMC2200" s="218"/>
      <c r="EMD2200" s="218"/>
      <c r="EME2200" s="218"/>
      <c r="EMF2200" s="218"/>
      <c r="EMG2200" s="218"/>
      <c r="EMH2200" s="218"/>
      <c r="EMI2200" s="218"/>
      <c r="EMJ2200" s="218"/>
      <c r="EMK2200" s="218"/>
      <c r="EML2200" s="218"/>
      <c r="EMM2200" s="218"/>
      <c r="EMN2200" s="218"/>
      <c r="EMO2200" s="218"/>
      <c r="EMP2200" s="218"/>
      <c r="EMQ2200" s="218"/>
      <c r="EMR2200" s="218"/>
      <c r="EMS2200" s="218"/>
      <c r="EMT2200" s="218"/>
      <c r="EMU2200" s="218"/>
      <c r="EMV2200" s="218"/>
      <c r="EMW2200" s="218"/>
      <c r="EMX2200" s="218"/>
      <c r="EMY2200" s="218"/>
      <c r="EMZ2200" s="218"/>
      <c r="ENA2200" s="218"/>
      <c r="ENB2200" s="218"/>
      <c r="ENC2200" s="218"/>
      <c r="END2200" s="218"/>
      <c r="ENE2200" s="218"/>
      <c r="ENF2200" s="218"/>
      <c r="ENG2200" s="218"/>
      <c r="ENH2200" s="218"/>
      <c r="ENI2200" s="218"/>
      <c r="ENJ2200" s="218"/>
      <c r="ENK2200" s="218"/>
      <c r="ENL2200" s="218"/>
      <c r="ENM2200" s="218"/>
      <c r="ENN2200" s="218"/>
      <c r="ENO2200" s="218"/>
      <c r="ENP2200" s="218"/>
      <c r="ENQ2200" s="218"/>
      <c r="ENR2200" s="218"/>
      <c r="ENS2200" s="218"/>
      <c r="ENT2200" s="218"/>
      <c r="ENU2200" s="218"/>
      <c r="ENV2200" s="218"/>
      <c r="ENW2200" s="218"/>
      <c r="ENX2200" s="218"/>
      <c r="ENY2200" s="218"/>
      <c r="ENZ2200" s="218"/>
      <c r="EOA2200" s="218"/>
      <c r="EOB2200" s="218"/>
      <c r="EOC2200" s="218"/>
      <c r="EOD2200" s="218"/>
      <c r="EOE2200" s="218"/>
      <c r="EOF2200" s="218"/>
      <c r="EOG2200" s="218"/>
      <c r="EOH2200" s="218"/>
      <c r="EOI2200" s="218"/>
      <c r="EOJ2200" s="218"/>
      <c r="EOK2200" s="218"/>
      <c r="EOL2200" s="218"/>
      <c r="EOM2200" s="218"/>
      <c r="EON2200" s="218"/>
      <c r="EOO2200" s="218"/>
      <c r="EOP2200" s="218"/>
      <c r="EOQ2200" s="218"/>
      <c r="EOR2200" s="218"/>
      <c r="EOS2200" s="218"/>
      <c r="EOT2200" s="218"/>
      <c r="EOU2200" s="218"/>
      <c r="EOV2200" s="218"/>
      <c r="EOW2200" s="218"/>
      <c r="EOX2200" s="218"/>
      <c r="EOY2200" s="218"/>
      <c r="EOZ2200" s="218"/>
      <c r="EPA2200" s="218"/>
      <c r="EPB2200" s="218"/>
      <c r="EPC2200" s="218"/>
      <c r="EPD2200" s="218"/>
      <c r="EPE2200" s="218"/>
      <c r="EPF2200" s="218"/>
      <c r="EPG2200" s="218"/>
      <c r="EPH2200" s="218"/>
      <c r="EPI2200" s="218"/>
      <c r="EPJ2200" s="218"/>
      <c r="EPK2200" s="218"/>
      <c r="EPL2200" s="218"/>
      <c r="EPM2200" s="218"/>
      <c r="EPN2200" s="218"/>
      <c r="EPO2200" s="218"/>
      <c r="EPP2200" s="218"/>
      <c r="EPQ2200" s="218"/>
      <c r="EPR2200" s="218"/>
      <c r="EPS2200" s="218"/>
      <c r="EPT2200" s="218"/>
      <c r="EPU2200" s="218"/>
      <c r="EPV2200" s="218"/>
      <c r="EPW2200" s="218"/>
      <c r="EPX2200" s="218"/>
      <c r="EPY2200" s="218"/>
      <c r="EPZ2200" s="218"/>
      <c r="EQA2200" s="218"/>
      <c r="EQB2200" s="218"/>
      <c r="EQC2200" s="218"/>
      <c r="EQD2200" s="218"/>
      <c r="EQE2200" s="218"/>
      <c r="EQF2200" s="218"/>
      <c r="EQG2200" s="218"/>
      <c r="EQH2200" s="218"/>
      <c r="EQI2200" s="218"/>
      <c r="EQJ2200" s="218"/>
      <c r="EQK2200" s="218"/>
      <c r="EQL2200" s="218"/>
      <c r="EQM2200" s="218"/>
      <c r="EQN2200" s="218"/>
      <c r="EQO2200" s="218"/>
      <c r="EQP2200" s="218"/>
      <c r="EQQ2200" s="218"/>
      <c r="EQR2200" s="218"/>
      <c r="EQS2200" s="218"/>
      <c r="EQT2200" s="218"/>
      <c r="EQU2200" s="218"/>
      <c r="EQV2200" s="218"/>
      <c r="EQW2200" s="218"/>
      <c r="EQX2200" s="218"/>
      <c r="EQY2200" s="218"/>
      <c r="EQZ2200" s="218"/>
      <c r="ERA2200" s="218"/>
      <c r="ERB2200" s="218"/>
      <c r="ERC2200" s="218"/>
      <c r="ERD2200" s="218"/>
      <c r="ERE2200" s="218"/>
      <c r="ERF2200" s="218"/>
      <c r="ERG2200" s="218"/>
      <c r="ERH2200" s="218"/>
      <c r="ERI2200" s="218"/>
      <c r="ERJ2200" s="218"/>
      <c r="ERK2200" s="218"/>
      <c r="ERL2200" s="218"/>
      <c r="ERM2200" s="218"/>
      <c r="ERN2200" s="218"/>
      <c r="ERO2200" s="218"/>
      <c r="ERP2200" s="218"/>
      <c r="ERQ2200" s="218"/>
      <c r="ERR2200" s="218"/>
      <c r="ERS2200" s="218"/>
      <c r="ERT2200" s="218"/>
      <c r="ERU2200" s="218"/>
      <c r="ERV2200" s="218"/>
      <c r="ERW2200" s="218"/>
      <c r="ERX2200" s="218"/>
      <c r="ERY2200" s="218"/>
      <c r="ERZ2200" s="218"/>
      <c r="ESA2200" s="218"/>
      <c r="ESB2200" s="218"/>
      <c r="ESC2200" s="218"/>
      <c r="ESD2200" s="218"/>
      <c r="ESE2200" s="218"/>
      <c r="ESF2200" s="218"/>
      <c r="ESG2200" s="218"/>
      <c r="ESH2200" s="218"/>
      <c r="ESI2200" s="218"/>
      <c r="ESJ2200" s="218"/>
      <c r="ESK2200" s="218"/>
      <c r="ESL2200" s="218"/>
      <c r="ESM2200" s="218"/>
      <c r="ESN2200" s="218"/>
      <c r="ESO2200" s="218"/>
      <c r="ESP2200" s="218"/>
      <c r="ESQ2200" s="218"/>
      <c r="ESR2200" s="218"/>
      <c r="ESS2200" s="218"/>
      <c r="EST2200" s="218"/>
      <c r="ESU2200" s="218"/>
      <c r="ESV2200" s="218"/>
      <c r="ESW2200" s="218"/>
      <c r="ESX2200" s="218"/>
      <c r="ESY2200" s="218"/>
      <c r="ESZ2200" s="218"/>
      <c r="ETA2200" s="218"/>
      <c r="ETB2200" s="218"/>
      <c r="ETC2200" s="218"/>
      <c r="ETD2200" s="218"/>
      <c r="ETE2200" s="218"/>
      <c r="ETF2200" s="218"/>
      <c r="ETG2200" s="218"/>
      <c r="ETH2200" s="218"/>
      <c r="ETI2200" s="218"/>
      <c r="ETJ2200" s="218"/>
      <c r="ETK2200" s="218"/>
      <c r="ETL2200" s="218"/>
      <c r="ETM2200" s="218"/>
      <c r="ETN2200" s="218"/>
      <c r="ETO2200" s="218"/>
      <c r="ETP2200" s="218"/>
      <c r="ETQ2200" s="218"/>
      <c r="ETR2200" s="218"/>
      <c r="ETS2200" s="218"/>
      <c r="ETT2200" s="218"/>
      <c r="ETU2200" s="218"/>
      <c r="ETV2200" s="218"/>
      <c r="ETW2200" s="218"/>
      <c r="ETX2200" s="218"/>
      <c r="ETY2200" s="218"/>
      <c r="ETZ2200" s="218"/>
      <c r="EUA2200" s="218"/>
      <c r="EUB2200" s="218"/>
      <c r="EUC2200" s="218"/>
      <c r="EUD2200" s="218"/>
      <c r="EUE2200" s="218"/>
      <c r="EUF2200" s="218"/>
      <c r="EUG2200" s="218"/>
      <c r="EUH2200" s="218"/>
      <c r="EUI2200" s="218"/>
      <c r="EUJ2200" s="218"/>
      <c r="EUK2200" s="218"/>
      <c r="EUL2200" s="218"/>
      <c r="EUM2200" s="218"/>
      <c r="EUN2200" s="218"/>
      <c r="EUO2200" s="218"/>
      <c r="EUP2200" s="218"/>
      <c r="EUQ2200" s="218"/>
      <c r="EUR2200" s="218"/>
      <c r="EUS2200" s="218"/>
      <c r="EUT2200" s="218"/>
      <c r="EUU2200" s="218"/>
      <c r="EUV2200" s="218"/>
      <c r="EUW2200" s="218"/>
      <c r="EUX2200" s="218"/>
      <c r="EUY2200" s="218"/>
      <c r="EUZ2200" s="218"/>
      <c r="EVA2200" s="218"/>
      <c r="EVB2200" s="218"/>
      <c r="EVC2200" s="218"/>
      <c r="EVD2200" s="218"/>
      <c r="EVE2200" s="218"/>
      <c r="EVF2200" s="218"/>
      <c r="EVG2200" s="218"/>
      <c r="EVH2200" s="218"/>
      <c r="EVI2200" s="218"/>
      <c r="EVJ2200" s="218"/>
      <c r="EVK2200" s="218"/>
      <c r="EVL2200" s="218"/>
      <c r="EVM2200" s="218"/>
      <c r="EVN2200" s="218"/>
      <c r="EVO2200" s="218"/>
      <c r="EVP2200" s="218"/>
      <c r="EVQ2200" s="218"/>
      <c r="EVR2200" s="218"/>
      <c r="EVS2200" s="218"/>
      <c r="EVT2200" s="218"/>
      <c r="EVU2200" s="218"/>
      <c r="EVV2200" s="218"/>
      <c r="EVW2200" s="218"/>
      <c r="EVX2200" s="218"/>
      <c r="EVY2200" s="218"/>
      <c r="EVZ2200" s="218"/>
      <c r="EWA2200" s="218"/>
      <c r="EWB2200" s="218"/>
      <c r="EWC2200" s="218"/>
      <c r="EWD2200" s="218"/>
      <c r="EWE2200" s="218"/>
      <c r="EWF2200" s="218"/>
      <c r="EWG2200" s="218"/>
      <c r="EWH2200" s="218"/>
      <c r="EWI2200" s="218"/>
      <c r="EWJ2200" s="218"/>
      <c r="EWK2200" s="218"/>
      <c r="EWL2200" s="218"/>
      <c r="EWM2200" s="218"/>
      <c r="EWN2200" s="218"/>
      <c r="EWO2200" s="218"/>
      <c r="EWP2200" s="218"/>
      <c r="EWQ2200" s="218"/>
      <c r="EWR2200" s="218"/>
      <c r="EWS2200" s="218"/>
      <c r="EWT2200" s="218"/>
      <c r="EWU2200" s="218"/>
      <c r="EWV2200" s="218"/>
      <c r="EWW2200" s="218"/>
      <c r="EWX2200" s="218"/>
      <c r="EWY2200" s="218"/>
      <c r="EWZ2200" s="218"/>
      <c r="EXA2200" s="218"/>
      <c r="EXB2200" s="218"/>
      <c r="EXC2200" s="218"/>
      <c r="EXD2200" s="218"/>
      <c r="EXE2200" s="218"/>
      <c r="EXF2200" s="218"/>
      <c r="EXG2200" s="218"/>
      <c r="EXH2200" s="218"/>
      <c r="EXI2200" s="218"/>
      <c r="EXJ2200" s="218"/>
      <c r="EXK2200" s="218"/>
      <c r="EXL2200" s="218"/>
      <c r="EXM2200" s="218"/>
      <c r="EXN2200" s="218"/>
      <c r="EXO2200" s="218"/>
      <c r="EXP2200" s="218"/>
      <c r="EXQ2200" s="218"/>
      <c r="EXR2200" s="218"/>
      <c r="EXS2200" s="218"/>
      <c r="EXT2200" s="218"/>
      <c r="EXU2200" s="218"/>
      <c r="EXV2200" s="218"/>
      <c r="EXW2200" s="218"/>
      <c r="EXX2200" s="218"/>
      <c r="EXY2200" s="218"/>
      <c r="EXZ2200" s="218"/>
      <c r="EYA2200" s="218"/>
      <c r="EYB2200" s="218"/>
      <c r="EYC2200" s="218"/>
      <c r="EYD2200" s="218"/>
      <c r="EYE2200" s="218"/>
      <c r="EYF2200" s="218"/>
      <c r="EYG2200" s="218"/>
      <c r="EYH2200" s="218"/>
      <c r="EYI2200" s="218"/>
      <c r="EYJ2200" s="218"/>
      <c r="EYK2200" s="218"/>
      <c r="EYL2200" s="218"/>
      <c r="EYM2200" s="218"/>
      <c r="EYN2200" s="218"/>
      <c r="EYO2200" s="218"/>
      <c r="EYP2200" s="218"/>
      <c r="EYQ2200" s="218"/>
      <c r="EYR2200" s="218"/>
      <c r="EYS2200" s="218"/>
      <c r="EYT2200" s="218"/>
      <c r="EYU2200" s="218"/>
      <c r="EYV2200" s="218"/>
      <c r="EYW2200" s="218"/>
      <c r="EYX2200" s="218"/>
      <c r="EYY2200" s="218"/>
      <c r="EYZ2200" s="218"/>
      <c r="EZA2200" s="218"/>
      <c r="EZB2200" s="218"/>
      <c r="EZC2200" s="218"/>
      <c r="EZD2200" s="218"/>
      <c r="EZE2200" s="218"/>
      <c r="EZF2200" s="218"/>
      <c r="EZG2200" s="218"/>
      <c r="EZH2200" s="218"/>
      <c r="EZI2200" s="218"/>
      <c r="EZJ2200" s="218"/>
      <c r="EZK2200" s="218"/>
      <c r="EZL2200" s="218"/>
      <c r="EZM2200" s="218"/>
      <c r="EZN2200" s="218"/>
      <c r="EZO2200" s="218"/>
      <c r="EZP2200" s="218"/>
      <c r="EZQ2200" s="218"/>
      <c r="EZR2200" s="218"/>
      <c r="EZS2200" s="218"/>
      <c r="EZT2200" s="218"/>
      <c r="EZU2200" s="218"/>
      <c r="EZV2200" s="218"/>
      <c r="EZW2200" s="218"/>
      <c r="EZX2200" s="218"/>
      <c r="EZY2200" s="218"/>
      <c r="EZZ2200" s="218"/>
      <c r="FAA2200" s="218"/>
      <c r="FAB2200" s="218"/>
      <c r="FAC2200" s="218"/>
      <c r="FAD2200" s="218"/>
      <c r="FAE2200" s="218"/>
      <c r="FAF2200" s="218"/>
      <c r="FAG2200" s="218"/>
      <c r="FAH2200" s="218"/>
      <c r="FAI2200" s="218"/>
      <c r="FAJ2200" s="218"/>
      <c r="FAK2200" s="218"/>
      <c r="FAL2200" s="218"/>
      <c r="FAM2200" s="218"/>
      <c r="FAN2200" s="218"/>
      <c r="FAO2200" s="218"/>
      <c r="FAP2200" s="218"/>
      <c r="FAQ2200" s="218"/>
      <c r="FAR2200" s="218"/>
      <c r="FAS2200" s="218"/>
      <c r="FAT2200" s="218"/>
      <c r="FAU2200" s="218"/>
      <c r="FAV2200" s="218"/>
      <c r="FAW2200" s="218"/>
      <c r="FAX2200" s="218"/>
      <c r="FAY2200" s="218"/>
      <c r="FAZ2200" s="218"/>
      <c r="FBA2200" s="218"/>
      <c r="FBB2200" s="218"/>
      <c r="FBC2200" s="218"/>
      <c r="FBD2200" s="218"/>
      <c r="FBE2200" s="218"/>
      <c r="FBF2200" s="218"/>
      <c r="FBG2200" s="218"/>
      <c r="FBH2200" s="218"/>
      <c r="FBI2200" s="218"/>
      <c r="FBJ2200" s="218"/>
      <c r="FBK2200" s="218"/>
      <c r="FBL2200" s="218"/>
      <c r="FBM2200" s="218"/>
      <c r="FBN2200" s="218"/>
      <c r="FBO2200" s="218"/>
      <c r="FBP2200" s="218"/>
      <c r="FBQ2200" s="218"/>
      <c r="FBR2200" s="218"/>
      <c r="FBS2200" s="218"/>
      <c r="FBT2200" s="218"/>
      <c r="FBU2200" s="218"/>
      <c r="FBV2200" s="218"/>
      <c r="FBW2200" s="218"/>
      <c r="FBX2200" s="218"/>
      <c r="FBY2200" s="218"/>
      <c r="FBZ2200" s="218"/>
      <c r="FCA2200" s="218"/>
      <c r="FCB2200" s="218"/>
      <c r="FCC2200" s="218"/>
      <c r="FCD2200" s="218"/>
      <c r="FCE2200" s="218"/>
      <c r="FCF2200" s="218"/>
      <c r="FCG2200" s="218"/>
      <c r="FCH2200" s="218"/>
      <c r="FCI2200" s="218"/>
      <c r="FCJ2200" s="218"/>
      <c r="FCK2200" s="218"/>
      <c r="FCL2200" s="218"/>
      <c r="FCM2200" s="218"/>
      <c r="FCN2200" s="218"/>
      <c r="FCO2200" s="218"/>
      <c r="FCP2200" s="218"/>
      <c r="FCQ2200" s="218"/>
      <c r="FCR2200" s="218"/>
      <c r="FCS2200" s="218"/>
      <c r="FCT2200" s="218"/>
      <c r="FCU2200" s="218"/>
      <c r="FCV2200" s="218"/>
      <c r="FCW2200" s="218"/>
      <c r="FCX2200" s="218"/>
      <c r="FCY2200" s="218"/>
      <c r="FCZ2200" s="218"/>
      <c r="FDA2200" s="218"/>
      <c r="FDB2200" s="218"/>
      <c r="FDC2200" s="218"/>
      <c r="FDD2200" s="218"/>
      <c r="FDE2200" s="218"/>
      <c r="FDF2200" s="218"/>
      <c r="FDG2200" s="218"/>
      <c r="FDH2200" s="218"/>
      <c r="FDI2200" s="218"/>
      <c r="FDJ2200" s="218"/>
      <c r="FDK2200" s="218"/>
      <c r="FDL2200" s="218"/>
      <c r="FDM2200" s="218"/>
      <c r="FDN2200" s="218"/>
      <c r="FDO2200" s="218"/>
      <c r="FDP2200" s="218"/>
      <c r="FDQ2200" s="218"/>
      <c r="FDR2200" s="218"/>
      <c r="FDS2200" s="218"/>
      <c r="FDT2200" s="218"/>
      <c r="FDU2200" s="218"/>
      <c r="FDV2200" s="218"/>
      <c r="FDW2200" s="218"/>
      <c r="FDX2200" s="218"/>
      <c r="FDY2200" s="218"/>
      <c r="FDZ2200" s="218"/>
      <c r="FEA2200" s="218"/>
      <c r="FEB2200" s="218"/>
      <c r="FEC2200" s="218"/>
      <c r="FED2200" s="218"/>
      <c r="FEE2200" s="218"/>
      <c r="FEF2200" s="218"/>
      <c r="FEG2200" s="218"/>
      <c r="FEH2200" s="218"/>
      <c r="FEI2200" s="218"/>
      <c r="FEJ2200" s="218"/>
      <c r="FEK2200" s="218"/>
      <c r="FEL2200" s="218"/>
      <c r="FEM2200" s="218"/>
      <c r="FEN2200" s="218"/>
      <c r="FEO2200" s="218"/>
      <c r="FEP2200" s="218"/>
      <c r="FEQ2200" s="218"/>
      <c r="FER2200" s="218"/>
      <c r="FES2200" s="218"/>
      <c r="FET2200" s="218"/>
      <c r="FEU2200" s="218"/>
      <c r="FEV2200" s="218"/>
      <c r="FEW2200" s="218"/>
      <c r="FEX2200" s="218"/>
      <c r="FEY2200" s="218"/>
      <c r="FEZ2200" s="218"/>
      <c r="FFA2200" s="218"/>
      <c r="FFB2200" s="218"/>
      <c r="FFC2200" s="218"/>
      <c r="FFD2200" s="218"/>
      <c r="FFE2200" s="218"/>
      <c r="FFF2200" s="218"/>
      <c r="FFG2200" s="218"/>
      <c r="FFH2200" s="218"/>
      <c r="FFI2200" s="218"/>
      <c r="FFJ2200" s="218"/>
      <c r="FFK2200" s="218"/>
      <c r="FFL2200" s="218"/>
      <c r="FFM2200" s="218"/>
      <c r="FFN2200" s="218"/>
      <c r="FFO2200" s="218"/>
      <c r="FFP2200" s="218"/>
      <c r="FFQ2200" s="218"/>
      <c r="FFR2200" s="218"/>
      <c r="FFS2200" s="218"/>
      <c r="FFT2200" s="218"/>
      <c r="FFU2200" s="218"/>
      <c r="FFV2200" s="218"/>
      <c r="FFW2200" s="218"/>
      <c r="FFX2200" s="218"/>
      <c r="FFY2200" s="218"/>
      <c r="FFZ2200" s="218"/>
      <c r="FGA2200" s="218"/>
      <c r="FGB2200" s="218"/>
      <c r="FGC2200" s="218"/>
      <c r="FGD2200" s="218"/>
      <c r="FGE2200" s="218"/>
      <c r="FGF2200" s="218"/>
      <c r="FGG2200" s="218"/>
      <c r="FGH2200" s="218"/>
      <c r="FGI2200" s="218"/>
      <c r="FGJ2200" s="218"/>
      <c r="FGK2200" s="218"/>
      <c r="FGL2200" s="218"/>
      <c r="FGM2200" s="218"/>
      <c r="FGN2200" s="218"/>
      <c r="FGO2200" s="218"/>
      <c r="FGP2200" s="218"/>
      <c r="FGQ2200" s="218"/>
      <c r="FGR2200" s="218"/>
      <c r="FGS2200" s="218"/>
      <c r="FGT2200" s="218"/>
      <c r="FGU2200" s="218"/>
      <c r="FGV2200" s="218"/>
      <c r="FGW2200" s="218"/>
      <c r="FGX2200" s="218"/>
      <c r="FGY2200" s="218"/>
      <c r="FGZ2200" s="218"/>
      <c r="FHA2200" s="218"/>
      <c r="FHB2200" s="218"/>
      <c r="FHC2200" s="218"/>
      <c r="FHD2200" s="218"/>
      <c r="FHE2200" s="218"/>
      <c r="FHF2200" s="218"/>
      <c r="FHG2200" s="218"/>
      <c r="FHH2200" s="218"/>
      <c r="FHI2200" s="218"/>
      <c r="FHJ2200" s="218"/>
      <c r="FHK2200" s="218"/>
      <c r="FHL2200" s="218"/>
      <c r="FHM2200" s="218"/>
      <c r="FHN2200" s="218"/>
      <c r="FHO2200" s="218"/>
      <c r="FHP2200" s="218"/>
      <c r="FHQ2200" s="218"/>
      <c r="FHR2200" s="218"/>
      <c r="FHS2200" s="218"/>
      <c r="FHT2200" s="218"/>
      <c r="FHU2200" s="218"/>
      <c r="FHV2200" s="218"/>
      <c r="FHW2200" s="218"/>
      <c r="FHX2200" s="218"/>
      <c r="FHY2200" s="218"/>
      <c r="FHZ2200" s="218"/>
      <c r="FIA2200" s="218"/>
      <c r="FIB2200" s="218"/>
      <c r="FIC2200" s="218"/>
      <c r="FID2200" s="218"/>
      <c r="FIE2200" s="218"/>
      <c r="FIF2200" s="218"/>
      <c r="FIG2200" s="218"/>
      <c r="FIH2200" s="218"/>
      <c r="FII2200" s="218"/>
      <c r="FIJ2200" s="218"/>
      <c r="FIK2200" s="218"/>
      <c r="FIL2200" s="218"/>
      <c r="FIM2200" s="218"/>
      <c r="FIN2200" s="218"/>
      <c r="FIO2200" s="218"/>
      <c r="FIP2200" s="218"/>
      <c r="FIQ2200" s="218"/>
      <c r="FIR2200" s="218"/>
      <c r="FIS2200" s="218"/>
      <c r="FIT2200" s="218"/>
      <c r="FIU2200" s="218"/>
      <c r="FIV2200" s="218"/>
      <c r="FIW2200" s="218"/>
      <c r="FIX2200" s="218"/>
      <c r="FIY2200" s="218"/>
      <c r="FIZ2200" s="218"/>
      <c r="FJA2200" s="218"/>
      <c r="FJB2200" s="218"/>
      <c r="FJC2200" s="218"/>
      <c r="FJD2200" s="218"/>
      <c r="FJE2200" s="218"/>
      <c r="FJF2200" s="218"/>
      <c r="FJG2200" s="218"/>
      <c r="FJH2200" s="218"/>
      <c r="FJI2200" s="218"/>
      <c r="FJJ2200" s="218"/>
      <c r="FJK2200" s="218"/>
      <c r="FJL2200" s="218"/>
      <c r="FJM2200" s="218"/>
      <c r="FJN2200" s="218"/>
      <c r="FJO2200" s="218"/>
      <c r="FJP2200" s="218"/>
      <c r="FJQ2200" s="218"/>
      <c r="FJR2200" s="218"/>
      <c r="FJS2200" s="218"/>
      <c r="FJT2200" s="218"/>
      <c r="FJU2200" s="218"/>
      <c r="FJV2200" s="218"/>
      <c r="FJW2200" s="218"/>
      <c r="FJX2200" s="218"/>
      <c r="FJY2200" s="218"/>
      <c r="FJZ2200" s="218"/>
      <c r="FKA2200" s="218"/>
      <c r="FKB2200" s="218"/>
      <c r="FKC2200" s="218"/>
      <c r="FKD2200" s="218"/>
      <c r="FKE2200" s="218"/>
      <c r="FKF2200" s="218"/>
      <c r="FKG2200" s="218"/>
      <c r="FKH2200" s="218"/>
      <c r="FKI2200" s="218"/>
      <c r="FKJ2200" s="218"/>
      <c r="FKK2200" s="218"/>
      <c r="FKL2200" s="218"/>
      <c r="FKM2200" s="218"/>
      <c r="FKN2200" s="218"/>
      <c r="FKO2200" s="218"/>
      <c r="FKP2200" s="218"/>
      <c r="FKQ2200" s="218"/>
      <c r="FKR2200" s="218"/>
      <c r="FKS2200" s="218"/>
      <c r="FKT2200" s="218"/>
      <c r="FKU2200" s="218"/>
      <c r="FKV2200" s="218"/>
      <c r="FKW2200" s="218"/>
      <c r="FKX2200" s="218"/>
      <c r="FKY2200" s="218"/>
      <c r="FKZ2200" s="218"/>
      <c r="FLA2200" s="218"/>
      <c r="FLB2200" s="218"/>
      <c r="FLC2200" s="218"/>
      <c r="FLD2200" s="218"/>
      <c r="FLE2200" s="218"/>
      <c r="FLF2200" s="218"/>
      <c r="FLG2200" s="218"/>
      <c r="FLH2200" s="218"/>
      <c r="FLI2200" s="218"/>
      <c r="FLJ2200" s="218"/>
      <c r="FLK2200" s="218"/>
      <c r="FLL2200" s="218"/>
      <c r="FLM2200" s="218"/>
      <c r="FLN2200" s="218"/>
      <c r="FLO2200" s="218"/>
      <c r="FLP2200" s="218"/>
      <c r="FLQ2200" s="218"/>
      <c r="FLR2200" s="218"/>
      <c r="FLS2200" s="218"/>
      <c r="FLT2200" s="218"/>
      <c r="FLU2200" s="218"/>
      <c r="FLV2200" s="218"/>
      <c r="FLW2200" s="218"/>
      <c r="FLX2200" s="218"/>
      <c r="FLY2200" s="218"/>
      <c r="FLZ2200" s="218"/>
      <c r="FMA2200" s="218"/>
      <c r="FMB2200" s="218"/>
      <c r="FMC2200" s="218"/>
      <c r="FMD2200" s="218"/>
      <c r="FME2200" s="218"/>
      <c r="FMF2200" s="218"/>
      <c r="FMG2200" s="218"/>
      <c r="FMH2200" s="218"/>
      <c r="FMI2200" s="218"/>
      <c r="FMJ2200" s="218"/>
      <c r="FMK2200" s="218"/>
      <c r="FML2200" s="218"/>
      <c r="FMM2200" s="218"/>
      <c r="FMN2200" s="218"/>
      <c r="FMO2200" s="218"/>
      <c r="FMP2200" s="218"/>
      <c r="FMQ2200" s="218"/>
      <c r="FMR2200" s="218"/>
      <c r="FMS2200" s="218"/>
      <c r="FMT2200" s="218"/>
      <c r="FMU2200" s="218"/>
      <c r="FMV2200" s="218"/>
      <c r="FMW2200" s="218"/>
      <c r="FMX2200" s="218"/>
      <c r="FMY2200" s="218"/>
      <c r="FMZ2200" s="218"/>
      <c r="FNA2200" s="218"/>
      <c r="FNB2200" s="218"/>
      <c r="FNC2200" s="218"/>
      <c r="FND2200" s="218"/>
      <c r="FNE2200" s="218"/>
      <c r="FNF2200" s="218"/>
      <c r="FNG2200" s="218"/>
      <c r="FNH2200" s="218"/>
      <c r="FNI2200" s="218"/>
      <c r="FNJ2200" s="218"/>
      <c r="FNK2200" s="218"/>
      <c r="FNL2200" s="218"/>
      <c r="FNM2200" s="218"/>
      <c r="FNN2200" s="218"/>
      <c r="FNO2200" s="218"/>
      <c r="FNP2200" s="218"/>
      <c r="FNQ2200" s="218"/>
      <c r="FNR2200" s="218"/>
      <c r="FNS2200" s="218"/>
      <c r="FNT2200" s="218"/>
      <c r="FNU2200" s="218"/>
      <c r="FNV2200" s="218"/>
      <c r="FNW2200" s="218"/>
      <c r="FNX2200" s="218"/>
      <c r="FNY2200" s="218"/>
      <c r="FNZ2200" s="218"/>
      <c r="FOA2200" s="218"/>
      <c r="FOB2200" s="218"/>
      <c r="FOC2200" s="218"/>
      <c r="FOD2200" s="218"/>
      <c r="FOE2200" s="218"/>
      <c r="FOF2200" s="218"/>
      <c r="FOG2200" s="218"/>
      <c r="FOH2200" s="218"/>
      <c r="FOI2200" s="218"/>
      <c r="FOJ2200" s="218"/>
      <c r="FOK2200" s="218"/>
      <c r="FOL2200" s="218"/>
      <c r="FOM2200" s="218"/>
      <c r="FON2200" s="218"/>
      <c r="FOO2200" s="218"/>
      <c r="FOP2200" s="218"/>
      <c r="FOQ2200" s="218"/>
      <c r="FOR2200" s="218"/>
      <c r="FOS2200" s="218"/>
      <c r="FOT2200" s="218"/>
      <c r="FOU2200" s="218"/>
      <c r="FOV2200" s="218"/>
      <c r="FOW2200" s="218"/>
      <c r="FOX2200" s="218"/>
      <c r="FOY2200" s="218"/>
      <c r="FOZ2200" s="218"/>
      <c r="FPA2200" s="218"/>
      <c r="FPB2200" s="218"/>
      <c r="FPC2200" s="218"/>
      <c r="FPD2200" s="218"/>
      <c r="FPE2200" s="218"/>
      <c r="FPF2200" s="218"/>
      <c r="FPG2200" s="218"/>
      <c r="FPH2200" s="218"/>
      <c r="FPI2200" s="218"/>
      <c r="FPJ2200" s="218"/>
      <c r="FPK2200" s="218"/>
      <c r="FPL2200" s="218"/>
      <c r="FPM2200" s="218"/>
      <c r="FPN2200" s="218"/>
      <c r="FPO2200" s="218"/>
      <c r="FPP2200" s="218"/>
      <c r="FPQ2200" s="218"/>
      <c r="FPR2200" s="218"/>
      <c r="FPS2200" s="218"/>
      <c r="FPT2200" s="218"/>
      <c r="FPU2200" s="218"/>
      <c r="FPV2200" s="218"/>
      <c r="FPW2200" s="218"/>
      <c r="FPX2200" s="218"/>
      <c r="FPY2200" s="218"/>
      <c r="FPZ2200" s="218"/>
      <c r="FQA2200" s="218"/>
      <c r="FQB2200" s="218"/>
      <c r="FQC2200" s="218"/>
      <c r="FQD2200" s="218"/>
      <c r="FQE2200" s="218"/>
      <c r="FQF2200" s="218"/>
      <c r="FQG2200" s="218"/>
      <c r="FQH2200" s="218"/>
      <c r="FQI2200" s="218"/>
      <c r="FQJ2200" s="218"/>
      <c r="FQK2200" s="218"/>
      <c r="FQL2200" s="218"/>
      <c r="FQM2200" s="218"/>
      <c r="FQN2200" s="218"/>
      <c r="FQO2200" s="218"/>
      <c r="FQP2200" s="218"/>
      <c r="FQQ2200" s="218"/>
      <c r="FQR2200" s="218"/>
      <c r="FQS2200" s="218"/>
      <c r="FQT2200" s="218"/>
      <c r="FQU2200" s="218"/>
      <c r="FQV2200" s="218"/>
      <c r="FQW2200" s="218"/>
      <c r="FQX2200" s="218"/>
      <c r="FQY2200" s="218"/>
      <c r="FQZ2200" s="218"/>
      <c r="FRA2200" s="218"/>
      <c r="FRB2200" s="218"/>
      <c r="FRC2200" s="218"/>
      <c r="FRD2200" s="218"/>
      <c r="FRE2200" s="218"/>
      <c r="FRF2200" s="218"/>
      <c r="FRG2200" s="218"/>
      <c r="FRH2200" s="218"/>
      <c r="FRI2200" s="218"/>
      <c r="FRJ2200" s="218"/>
      <c r="FRK2200" s="218"/>
      <c r="FRL2200" s="218"/>
      <c r="FRM2200" s="218"/>
      <c r="FRN2200" s="218"/>
      <c r="FRO2200" s="218"/>
      <c r="FRP2200" s="218"/>
      <c r="FRQ2200" s="218"/>
      <c r="FRR2200" s="218"/>
      <c r="FRS2200" s="218"/>
      <c r="FRT2200" s="218"/>
      <c r="FRU2200" s="218"/>
      <c r="FRV2200" s="218"/>
      <c r="FRW2200" s="218"/>
      <c r="FRX2200" s="218"/>
      <c r="FRY2200" s="218"/>
      <c r="FRZ2200" s="218"/>
      <c r="FSA2200" s="218"/>
      <c r="FSB2200" s="218"/>
      <c r="FSC2200" s="218"/>
      <c r="FSD2200" s="218"/>
      <c r="FSE2200" s="218"/>
      <c r="FSF2200" s="218"/>
      <c r="FSG2200" s="218"/>
      <c r="FSH2200" s="218"/>
      <c r="FSI2200" s="218"/>
      <c r="FSJ2200" s="218"/>
      <c r="FSK2200" s="218"/>
      <c r="FSL2200" s="218"/>
      <c r="FSM2200" s="218"/>
      <c r="FSN2200" s="218"/>
      <c r="FSO2200" s="218"/>
      <c r="FSP2200" s="218"/>
      <c r="FSQ2200" s="218"/>
      <c r="FSR2200" s="218"/>
      <c r="FSS2200" s="218"/>
      <c r="FST2200" s="218"/>
      <c r="FSU2200" s="218"/>
      <c r="FSV2200" s="218"/>
      <c r="FSW2200" s="218"/>
      <c r="FSX2200" s="218"/>
      <c r="FSY2200" s="218"/>
      <c r="FSZ2200" s="218"/>
      <c r="FTA2200" s="218"/>
      <c r="FTB2200" s="218"/>
      <c r="FTC2200" s="218"/>
      <c r="FTD2200" s="218"/>
      <c r="FTE2200" s="218"/>
      <c r="FTF2200" s="218"/>
      <c r="FTG2200" s="218"/>
      <c r="FTH2200" s="218"/>
      <c r="FTI2200" s="218"/>
      <c r="FTJ2200" s="218"/>
      <c r="FTK2200" s="218"/>
      <c r="FTL2200" s="218"/>
      <c r="FTM2200" s="218"/>
      <c r="FTN2200" s="218"/>
      <c r="FTO2200" s="218"/>
      <c r="FTP2200" s="218"/>
      <c r="FTQ2200" s="218"/>
      <c r="FTR2200" s="218"/>
      <c r="FTS2200" s="218"/>
      <c r="FTT2200" s="218"/>
      <c r="FTU2200" s="218"/>
      <c r="FTV2200" s="218"/>
      <c r="FTW2200" s="218"/>
      <c r="FTX2200" s="218"/>
      <c r="FTY2200" s="218"/>
      <c r="FTZ2200" s="218"/>
      <c r="FUA2200" s="218"/>
      <c r="FUB2200" s="218"/>
      <c r="FUC2200" s="218"/>
      <c r="FUD2200" s="218"/>
      <c r="FUE2200" s="218"/>
      <c r="FUF2200" s="218"/>
      <c r="FUG2200" s="218"/>
      <c r="FUH2200" s="218"/>
      <c r="FUI2200" s="218"/>
      <c r="FUJ2200" s="218"/>
      <c r="FUK2200" s="218"/>
      <c r="FUL2200" s="218"/>
      <c r="FUM2200" s="218"/>
      <c r="FUN2200" s="218"/>
      <c r="FUO2200" s="218"/>
      <c r="FUP2200" s="218"/>
      <c r="FUQ2200" s="218"/>
      <c r="FUR2200" s="218"/>
      <c r="FUS2200" s="218"/>
      <c r="FUT2200" s="218"/>
      <c r="FUU2200" s="218"/>
      <c r="FUV2200" s="218"/>
      <c r="FUW2200" s="218"/>
      <c r="FUX2200" s="218"/>
      <c r="FUY2200" s="218"/>
      <c r="FUZ2200" s="218"/>
      <c r="FVA2200" s="218"/>
      <c r="FVB2200" s="218"/>
      <c r="FVC2200" s="218"/>
      <c r="FVD2200" s="218"/>
      <c r="FVE2200" s="218"/>
      <c r="FVF2200" s="218"/>
      <c r="FVG2200" s="218"/>
      <c r="FVH2200" s="218"/>
      <c r="FVI2200" s="218"/>
      <c r="FVJ2200" s="218"/>
      <c r="FVK2200" s="218"/>
      <c r="FVL2200" s="218"/>
      <c r="FVM2200" s="218"/>
      <c r="FVN2200" s="218"/>
      <c r="FVO2200" s="218"/>
      <c r="FVP2200" s="218"/>
      <c r="FVQ2200" s="218"/>
      <c r="FVR2200" s="218"/>
      <c r="FVS2200" s="218"/>
      <c r="FVT2200" s="218"/>
      <c r="FVU2200" s="218"/>
      <c r="FVV2200" s="218"/>
      <c r="FVW2200" s="218"/>
      <c r="FVX2200" s="218"/>
      <c r="FVY2200" s="218"/>
      <c r="FVZ2200" s="218"/>
      <c r="FWA2200" s="218"/>
      <c r="FWB2200" s="218"/>
      <c r="FWC2200" s="218"/>
      <c r="FWD2200" s="218"/>
      <c r="FWE2200" s="218"/>
      <c r="FWF2200" s="218"/>
      <c r="FWG2200" s="218"/>
      <c r="FWH2200" s="218"/>
      <c r="FWI2200" s="218"/>
      <c r="FWJ2200" s="218"/>
      <c r="FWK2200" s="218"/>
      <c r="FWL2200" s="218"/>
      <c r="FWM2200" s="218"/>
      <c r="FWN2200" s="218"/>
      <c r="FWO2200" s="218"/>
      <c r="FWP2200" s="218"/>
      <c r="FWQ2200" s="218"/>
      <c r="FWR2200" s="218"/>
      <c r="FWS2200" s="218"/>
      <c r="FWT2200" s="218"/>
      <c r="FWU2200" s="218"/>
      <c r="FWV2200" s="218"/>
      <c r="FWW2200" s="218"/>
      <c r="FWX2200" s="218"/>
      <c r="FWY2200" s="218"/>
      <c r="FWZ2200" s="218"/>
      <c r="FXA2200" s="218"/>
      <c r="FXB2200" s="218"/>
      <c r="FXC2200" s="218"/>
      <c r="FXD2200" s="218"/>
      <c r="FXE2200" s="218"/>
      <c r="FXF2200" s="218"/>
      <c r="FXG2200" s="218"/>
      <c r="FXH2200" s="218"/>
      <c r="FXI2200" s="218"/>
      <c r="FXJ2200" s="218"/>
      <c r="FXK2200" s="218"/>
      <c r="FXL2200" s="218"/>
      <c r="FXM2200" s="218"/>
      <c r="FXN2200" s="218"/>
      <c r="FXO2200" s="218"/>
      <c r="FXP2200" s="218"/>
      <c r="FXQ2200" s="218"/>
      <c r="FXR2200" s="218"/>
      <c r="FXS2200" s="218"/>
      <c r="FXT2200" s="218"/>
      <c r="FXU2200" s="218"/>
      <c r="FXV2200" s="218"/>
      <c r="FXW2200" s="218"/>
      <c r="FXX2200" s="218"/>
      <c r="FXY2200" s="218"/>
      <c r="FXZ2200" s="218"/>
      <c r="FYA2200" s="218"/>
      <c r="FYB2200" s="218"/>
      <c r="FYC2200" s="218"/>
      <c r="FYD2200" s="218"/>
      <c r="FYE2200" s="218"/>
      <c r="FYF2200" s="218"/>
      <c r="FYG2200" s="218"/>
      <c r="FYH2200" s="218"/>
      <c r="FYI2200" s="218"/>
      <c r="FYJ2200" s="218"/>
      <c r="FYK2200" s="218"/>
      <c r="FYL2200" s="218"/>
      <c r="FYM2200" s="218"/>
      <c r="FYN2200" s="218"/>
      <c r="FYO2200" s="218"/>
      <c r="FYP2200" s="218"/>
      <c r="FYQ2200" s="218"/>
      <c r="FYR2200" s="218"/>
      <c r="FYS2200" s="218"/>
      <c r="FYT2200" s="218"/>
      <c r="FYU2200" s="218"/>
      <c r="FYV2200" s="218"/>
      <c r="FYW2200" s="218"/>
      <c r="FYX2200" s="218"/>
      <c r="FYY2200" s="218"/>
      <c r="FYZ2200" s="218"/>
      <c r="FZA2200" s="218"/>
      <c r="FZB2200" s="218"/>
      <c r="FZC2200" s="218"/>
      <c r="FZD2200" s="218"/>
      <c r="FZE2200" s="218"/>
      <c r="FZF2200" s="218"/>
      <c r="FZG2200" s="218"/>
      <c r="FZH2200" s="218"/>
      <c r="FZI2200" s="218"/>
      <c r="FZJ2200" s="218"/>
      <c r="FZK2200" s="218"/>
      <c r="FZL2200" s="218"/>
      <c r="FZM2200" s="218"/>
      <c r="FZN2200" s="218"/>
      <c r="FZO2200" s="218"/>
      <c r="FZP2200" s="218"/>
      <c r="FZQ2200" s="218"/>
      <c r="FZR2200" s="218"/>
      <c r="FZS2200" s="218"/>
      <c r="FZT2200" s="218"/>
      <c r="FZU2200" s="218"/>
      <c r="FZV2200" s="218"/>
      <c r="FZW2200" s="218"/>
      <c r="FZX2200" s="218"/>
      <c r="FZY2200" s="218"/>
      <c r="FZZ2200" s="218"/>
      <c r="GAA2200" s="218"/>
      <c r="GAB2200" s="218"/>
      <c r="GAC2200" s="218"/>
      <c r="GAD2200" s="218"/>
      <c r="GAE2200" s="218"/>
      <c r="GAF2200" s="218"/>
      <c r="GAG2200" s="218"/>
      <c r="GAH2200" s="218"/>
      <c r="GAI2200" s="218"/>
      <c r="GAJ2200" s="218"/>
      <c r="GAK2200" s="218"/>
      <c r="GAL2200" s="218"/>
      <c r="GAM2200" s="218"/>
      <c r="GAN2200" s="218"/>
      <c r="GAO2200" s="218"/>
      <c r="GAP2200" s="218"/>
      <c r="GAQ2200" s="218"/>
      <c r="GAR2200" s="218"/>
      <c r="GAS2200" s="218"/>
      <c r="GAT2200" s="218"/>
      <c r="GAU2200" s="218"/>
      <c r="GAV2200" s="218"/>
      <c r="GAW2200" s="218"/>
      <c r="GAX2200" s="218"/>
      <c r="GAY2200" s="218"/>
      <c r="GAZ2200" s="218"/>
      <c r="GBA2200" s="218"/>
      <c r="GBB2200" s="218"/>
      <c r="GBC2200" s="218"/>
      <c r="GBD2200" s="218"/>
      <c r="GBE2200" s="218"/>
      <c r="GBF2200" s="218"/>
      <c r="GBG2200" s="218"/>
      <c r="GBH2200" s="218"/>
      <c r="GBI2200" s="218"/>
      <c r="GBJ2200" s="218"/>
      <c r="GBK2200" s="218"/>
      <c r="GBL2200" s="218"/>
      <c r="GBM2200" s="218"/>
      <c r="GBN2200" s="218"/>
      <c r="GBO2200" s="218"/>
      <c r="GBP2200" s="218"/>
      <c r="GBQ2200" s="218"/>
      <c r="GBR2200" s="218"/>
      <c r="GBS2200" s="218"/>
      <c r="GBT2200" s="218"/>
      <c r="GBU2200" s="218"/>
      <c r="GBV2200" s="218"/>
      <c r="GBW2200" s="218"/>
      <c r="GBX2200" s="218"/>
      <c r="GBY2200" s="218"/>
      <c r="GBZ2200" s="218"/>
      <c r="GCA2200" s="218"/>
      <c r="GCB2200" s="218"/>
      <c r="GCC2200" s="218"/>
      <c r="GCD2200" s="218"/>
      <c r="GCE2200" s="218"/>
      <c r="GCF2200" s="218"/>
      <c r="GCG2200" s="218"/>
      <c r="GCH2200" s="218"/>
      <c r="GCI2200" s="218"/>
      <c r="GCJ2200" s="218"/>
      <c r="GCK2200" s="218"/>
      <c r="GCL2200" s="218"/>
      <c r="GCM2200" s="218"/>
      <c r="GCN2200" s="218"/>
      <c r="GCO2200" s="218"/>
      <c r="GCP2200" s="218"/>
      <c r="GCQ2200" s="218"/>
      <c r="GCR2200" s="218"/>
      <c r="GCS2200" s="218"/>
      <c r="GCT2200" s="218"/>
      <c r="GCU2200" s="218"/>
      <c r="GCV2200" s="218"/>
      <c r="GCW2200" s="218"/>
      <c r="GCX2200" s="218"/>
      <c r="GCY2200" s="218"/>
      <c r="GCZ2200" s="218"/>
      <c r="GDA2200" s="218"/>
      <c r="GDB2200" s="218"/>
      <c r="GDC2200" s="218"/>
      <c r="GDD2200" s="218"/>
      <c r="GDE2200" s="218"/>
      <c r="GDF2200" s="218"/>
      <c r="GDG2200" s="218"/>
      <c r="GDH2200" s="218"/>
      <c r="GDI2200" s="218"/>
      <c r="GDJ2200" s="218"/>
      <c r="GDK2200" s="218"/>
      <c r="GDL2200" s="218"/>
      <c r="GDM2200" s="218"/>
      <c r="GDN2200" s="218"/>
      <c r="GDO2200" s="218"/>
      <c r="GDP2200" s="218"/>
      <c r="GDQ2200" s="218"/>
      <c r="GDR2200" s="218"/>
      <c r="GDS2200" s="218"/>
      <c r="GDT2200" s="218"/>
      <c r="GDU2200" s="218"/>
      <c r="GDV2200" s="218"/>
      <c r="GDW2200" s="218"/>
      <c r="GDX2200" s="218"/>
      <c r="GDY2200" s="218"/>
      <c r="GDZ2200" s="218"/>
      <c r="GEA2200" s="218"/>
      <c r="GEB2200" s="218"/>
      <c r="GEC2200" s="218"/>
      <c r="GED2200" s="218"/>
      <c r="GEE2200" s="218"/>
      <c r="GEF2200" s="218"/>
      <c r="GEG2200" s="218"/>
      <c r="GEH2200" s="218"/>
      <c r="GEI2200" s="218"/>
      <c r="GEJ2200" s="218"/>
      <c r="GEK2200" s="218"/>
      <c r="GEL2200" s="218"/>
      <c r="GEM2200" s="218"/>
      <c r="GEN2200" s="218"/>
      <c r="GEO2200" s="218"/>
      <c r="GEP2200" s="218"/>
      <c r="GEQ2200" s="218"/>
      <c r="GER2200" s="218"/>
      <c r="GES2200" s="218"/>
      <c r="GET2200" s="218"/>
      <c r="GEU2200" s="218"/>
      <c r="GEV2200" s="218"/>
      <c r="GEW2200" s="218"/>
      <c r="GEX2200" s="218"/>
      <c r="GEY2200" s="218"/>
      <c r="GEZ2200" s="218"/>
      <c r="GFA2200" s="218"/>
      <c r="GFB2200" s="218"/>
      <c r="GFC2200" s="218"/>
      <c r="GFD2200" s="218"/>
      <c r="GFE2200" s="218"/>
      <c r="GFF2200" s="218"/>
      <c r="GFG2200" s="218"/>
      <c r="GFH2200" s="218"/>
      <c r="GFI2200" s="218"/>
      <c r="GFJ2200" s="218"/>
      <c r="GFK2200" s="218"/>
      <c r="GFL2200" s="218"/>
      <c r="GFM2200" s="218"/>
      <c r="GFN2200" s="218"/>
      <c r="GFO2200" s="218"/>
      <c r="GFP2200" s="218"/>
      <c r="GFQ2200" s="218"/>
      <c r="GFR2200" s="218"/>
      <c r="GFS2200" s="218"/>
      <c r="GFT2200" s="218"/>
      <c r="GFU2200" s="218"/>
      <c r="GFV2200" s="218"/>
      <c r="GFW2200" s="218"/>
      <c r="GFX2200" s="218"/>
      <c r="GFY2200" s="218"/>
      <c r="GFZ2200" s="218"/>
      <c r="GGA2200" s="218"/>
      <c r="GGB2200" s="218"/>
      <c r="GGC2200" s="218"/>
      <c r="GGD2200" s="218"/>
      <c r="GGE2200" s="218"/>
      <c r="GGF2200" s="218"/>
      <c r="GGG2200" s="218"/>
      <c r="GGH2200" s="218"/>
      <c r="GGI2200" s="218"/>
      <c r="GGJ2200" s="218"/>
      <c r="GGK2200" s="218"/>
      <c r="GGL2200" s="218"/>
      <c r="GGM2200" s="218"/>
      <c r="GGN2200" s="218"/>
      <c r="GGO2200" s="218"/>
      <c r="GGP2200" s="218"/>
      <c r="GGQ2200" s="218"/>
      <c r="GGR2200" s="218"/>
      <c r="GGS2200" s="218"/>
      <c r="GGT2200" s="218"/>
      <c r="GGU2200" s="218"/>
      <c r="GGV2200" s="218"/>
      <c r="GGW2200" s="218"/>
      <c r="GGX2200" s="218"/>
      <c r="GGY2200" s="218"/>
      <c r="GGZ2200" s="218"/>
      <c r="GHA2200" s="218"/>
      <c r="GHB2200" s="218"/>
      <c r="GHC2200" s="218"/>
      <c r="GHD2200" s="218"/>
      <c r="GHE2200" s="218"/>
      <c r="GHF2200" s="218"/>
      <c r="GHG2200" s="218"/>
      <c r="GHH2200" s="218"/>
      <c r="GHI2200" s="218"/>
      <c r="GHJ2200" s="218"/>
      <c r="GHK2200" s="218"/>
      <c r="GHL2200" s="218"/>
      <c r="GHM2200" s="218"/>
      <c r="GHN2200" s="218"/>
      <c r="GHO2200" s="218"/>
      <c r="GHP2200" s="218"/>
      <c r="GHQ2200" s="218"/>
      <c r="GHR2200" s="218"/>
      <c r="GHS2200" s="218"/>
      <c r="GHT2200" s="218"/>
      <c r="GHU2200" s="218"/>
      <c r="GHV2200" s="218"/>
      <c r="GHW2200" s="218"/>
      <c r="GHX2200" s="218"/>
      <c r="GHY2200" s="218"/>
      <c r="GHZ2200" s="218"/>
      <c r="GIA2200" s="218"/>
      <c r="GIB2200" s="218"/>
      <c r="GIC2200" s="218"/>
      <c r="GID2200" s="218"/>
      <c r="GIE2200" s="218"/>
      <c r="GIF2200" s="218"/>
      <c r="GIG2200" s="218"/>
      <c r="GIH2200" s="218"/>
      <c r="GII2200" s="218"/>
      <c r="GIJ2200" s="218"/>
      <c r="GIK2200" s="218"/>
      <c r="GIL2200" s="218"/>
      <c r="GIM2200" s="218"/>
      <c r="GIN2200" s="218"/>
      <c r="GIO2200" s="218"/>
      <c r="GIP2200" s="218"/>
      <c r="GIQ2200" s="218"/>
      <c r="GIR2200" s="218"/>
      <c r="GIS2200" s="218"/>
      <c r="GIT2200" s="218"/>
      <c r="GIU2200" s="218"/>
      <c r="GIV2200" s="218"/>
      <c r="GIW2200" s="218"/>
      <c r="GIX2200" s="218"/>
      <c r="GIY2200" s="218"/>
      <c r="GIZ2200" s="218"/>
      <c r="GJA2200" s="218"/>
      <c r="GJB2200" s="218"/>
      <c r="GJC2200" s="218"/>
      <c r="GJD2200" s="218"/>
      <c r="GJE2200" s="218"/>
      <c r="GJF2200" s="218"/>
      <c r="GJG2200" s="218"/>
      <c r="GJH2200" s="218"/>
      <c r="GJI2200" s="218"/>
      <c r="GJJ2200" s="218"/>
      <c r="GJK2200" s="218"/>
      <c r="GJL2200" s="218"/>
      <c r="GJM2200" s="218"/>
      <c r="GJN2200" s="218"/>
      <c r="GJO2200" s="218"/>
      <c r="GJP2200" s="218"/>
      <c r="GJQ2200" s="218"/>
      <c r="GJR2200" s="218"/>
      <c r="GJS2200" s="218"/>
      <c r="GJT2200" s="218"/>
      <c r="GJU2200" s="218"/>
      <c r="GJV2200" s="218"/>
      <c r="GJW2200" s="218"/>
      <c r="GJX2200" s="218"/>
      <c r="GJY2200" s="218"/>
      <c r="GJZ2200" s="218"/>
      <c r="GKA2200" s="218"/>
      <c r="GKB2200" s="218"/>
      <c r="GKC2200" s="218"/>
      <c r="GKD2200" s="218"/>
      <c r="GKE2200" s="218"/>
      <c r="GKF2200" s="218"/>
      <c r="GKG2200" s="218"/>
      <c r="GKH2200" s="218"/>
      <c r="GKI2200" s="218"/>
      <c r="GKJ2200" s="218"/>
      <c r="GKK2200" s="218"/>
      <c r="GKL2200" s="218"/>
      <c r="GKM2200" s="218"/>
      <c r="GKN2200" s="218"/>
      <c r="GKO2200" s="218"/>
      <c r="GKP2200" s="218"/>
      <c r="GKQ2200" s="218"/>
      <c r="GKR2200" s="218"/>
      <c r="GKS2200" s="218"/>
      <c r="GKT2200" s="218"/>
      <c r="GKU2200" s="218"/>
      <c r="GKV2200" s="218"/>
      <c r="GKW2200" s="218"/>
      <c r="GKX2200" s="218"/>
      <c r="GKY2200" s="218"/>
      <c r="GKZ2200" s="218"/>
      <c r="GLA2200" s="218"/>
      <c r="GLB2200" s="218"/>
      <c r="GLC2200" s="218"/>
      <c r="GLD2200" s="218"/>
      <c r="GLE2200" s="218"/>
      <c r="GLF2200" s="218"/>
      <c r="GLG2200" s="218"/>
      <c r="GLH2200" s="218"/>
      <c r="GLI2200" s="218"/>
      <c r="GLJ2200" s="218"/>
      <c r="GLK2200" s="218"/>
      <c r="GLL2200" s="218"/>
      <c r="GLM2200" s="218"/>
      <c r="GLN2200" s="218"/>
      <c r="GLO2200" s="218"/>
      <c r="GLP2200" s="218"/>
      <c r="GLQ2200" s="218"/>
      <c r="GLR2200" s="218"/>
      <c r="GLS2200" s="218"/>
      <c r="GLT2200" s="218"/>
      <c r="GLU2200" s="218"/>
      <c r="GLV2200" s="218"/>
      <c r="GLW2200" s="218"/>
      <c r="GLX2200" s="218"/>
      <c r="GLY2200" s="218"/>
      <c r="GLZ2200" s="218"/>
      <c r="GMA2200" s="218"/>
      <c r="GMB2200" s="218"/>
      <c r="GMC2200" s="218"/>
      <c r="GMD2200" s="218"/>
      <c r="GME2200" s="218"/>
      <c r="GMF2200" s="218"/>
      <c r="GMG2200" s="218"/>
      <c r="GMH2200" s="218"/>
      <c r="GMI2200" s="218"/>
      <c r="GMJ2200" s="218"/>
      <c r="GMK2200" s="218"/>
      <c r="GML2200" s="218"/>
      <c r="GMM2200" s="218"/>
      <c r="GMN2200" s="218"/>
      <c r="GMO2200" s="218"/>
      <c r="GMP2200" s="218"/>
      <c r="GMQ2200" s="218"/>
      <c r="GMR2200" s="218"/>
      <c r="GMS2200" s="218"/>
      <c r="GMT2200" s="218"/>
      <c r="GMU2200" s="218"/>
      <c r="GMV2200" s="218"/>
      <c r="GMW2200" s="218"/>
      <c r="GMX2200" s="218"/>
      <c r="GMY2200" s="218"/>
      <c r="GMZ2200" s="218"/>
      <c r="GNA2200" s="218"/>
      <c r="GNB2200" s="218"/>
      <c r="GNC2200" s="218"/>
      <c r="GND2200" s="218"/>
      <c r="GNE2200" s="218"/>
      <c r="GNF2200" s="218"/>
      <c r="GNG2200" s="218"/>
      <c r="GNH2200" s="218"/>
      <c r="GNI2200" s="218"/>
      <c r="GNJ2200" s="218"/>
      <c r="GNK2200" s="218"/>
      <c r="GNL2200" s="218"/>
      <c r="GNM2200" s="218"/>
      <c r="GNN2200" s="218"/>
      <c r="GNO2200" s="218"/>
      <c r="GNP2200" s="218"/>
      <c r="GNQ2200" s="218"/>
      <c r="GNR2200" s="218"/>
      <c r="GNS2200" s="218"/>
      <c r="GNT2200" s="218"/>
      <c r="GNU2200" s="218"/>
      <c r="GNV2200" s="218"/>
      <c r="GNW2200" s="218"/>
      <c r="GNX2200" s="218"/>
      <c r="GNY2200" s="218"/>
      <c r="GNZ2200" s="218"/>
      <c r="GOA2200" s="218"/>
      <c r="GOB2200" s="218"/>
      <c r="GOC2200" s="218"/>
      <c r="GOD2200" s="218"/>
      <c r="GOE2200" s="218"/>
      <c r="GOF2200" s="218"/>
      <c r="GOG2200" s="218"/>
      <c r="GOH2200" s="218"/>
      <c r="GOI2200" s="218"/>
      <c r="GOJ2200" s="218"/>
      <c r="GOK2200" s="218"/>
      <c r="GOL2200" s="218"/>
      <c r="GOM2200" s="218"/>
      <c r="GON2200" s="218"/>
      <c r="GOO2200" s="218"/>
      <c r="GOP2200" s="218"/>
      <c r="GOQ2200" s="218"/>
      <c r="GOR2200" s="218"/>
      <c r="GOS2200" s="218"/>
      <c r="GOT2200" s="218"/>
      <c r="GOU2200" s="218"/>
      <c r="GOV2200" s="218"/>
      <c r="GOW2200" s="218"/>
      <c r="GOX2200" s="218"/>
      <c r="GOY2200" s="218"/>
      <c r="GOZ2200" s="218"/>
      <c r="GPA2200" s="218"/>
      <c r="GPB2200" s="218"/>
      <c r="GPC2200" s="218"/>
      <c r="GPD2200" s="218"/>
      <c r="GPE2200" s="218"/>
      <c r="GPF2200" s="218"/>
      <c r="GPG2200" s="218"/>
      <c r="GPH2200" s="218"/>
      <c r="GPI2200" s="218"/>
      <c r="GPJ2200" s="218"/>
      <c r="GPK2200" s="218"/>
      <c r="GPL2200" s="218"/>
      <c r="GPM2200" s="218"/>
      <c r="GPN2200" s="218"/>
      <c r="GPO2200" s="218"/>
      <c r="GPP2200" s="218"/>
      <c r="GPQ2200" s="218"/>
      <c r="GPR2200" s="218"/>
      <c r="GPS2200" s="218"/>
      <c r="GPT2200" s="218"/>
      <c r="GPU2200" s="218"/>
      <c r="GPV2200" s="218"/>
      <c r="GPW2200" s="218"/>
      <c r="GPX2200" s="218"/>
      <c r="GPY2200" s="218"/>
      <c r="GPZ2200" s="218"/>
      <c r="GQA2200" s="218"/>
      <c r="GQB2200" s="218"/>
      <c r="GQC2200" s="218"/>
      <c r="GQD2200" s="218"/>
      <c r="GQE2200" s="218"/>
      <c r="GQF2200" s="218"/>
      <c r="GQG2200" s="218"/>
      <c r="GQH2200" s="218"/>
      <c r="GQI2200" s="218"/>
      <c r="GQJ2200" s="218"/>
      <c r="GQK2200" s="218"/>
      <c r="GQL2200" s="218"/>
      <c r="GQM2200" s="218"/>
      <c r="GQN2200" s="218"/>
      <c r="GQO2200" s="218"/>
      <c r="GQP2200" s="218"/>
      <c r="GQQ2200" s="218"/>
      <c r="GQR2200" s="218"/>
      <c r="GQS2200" s="218"/>
      <c r="GQT2200" s="218"/>
      <c r="GQU2200" s="218"/>
      <c r="GQV2200" s="218"/>
      <c r="GQW2200" s="218"/>
      <c r="GQX2200" s="218"/>
      <c r="GQY2200" s="218"/>
      <c r="GQZ2200" s="218"/>
      <c r="GRA2200" s="218"/>
      <c r="GRB2200" s="218"/>
      <c r="GRC2200" s="218"/>
      <c r="GRD2200" s="218"/>
      <c r="GRE2200" s="218"/>
      <c r="GRF2200" s="218"/>
      <c r="GRG2200" s="218"/>
      <c r="GRH2200" s="218"/>
      <c r="GRI2200" s="218"/>
      <c r="GRJ2200" s="218"/>
      <c r="GRK2200" s="218"/>
      <c r="GRL2200" s="218"/>
      <c r="GRM2200" s="218"/>
      <c r="GRN2200" s="218"/>
      <c r="GRO2200" s="218"/>
      <c r="GRP2200" s="218"/>
      <c r="GRQ2200" s="218"/>
      <c r="GRR2200" s="218"/>
      <c r="GRS2200" s="218"/>
      <c r="GRT2200" s="218"/>
      <c r="GRU2200" s="218"/>
      <c r="GRV2200" s="218"/>
      <c r="GRW2200" s="218"/>
      <c r="GRX2200" s="218"/>
      <c r="GRY2200" s="218"/>
      <c r="GRZ2200" s="218"/>
      <c r="GSA2200" s="218"/>
      <c r="GSB2200" s="218"/>
      <c r="GSC2200" s="218"/>
      <c r="GSD2200" s="218"/>
      <c r="GSE2200" s="218"/>
      <c r="GSF2200" s="218"/>
      <c r="GSG2200" s="218"/>
      <c r="GSH2200" s="218"/>
      <c r="GSI2200" s="218"/>
      <c r="GSJ2200" s="218"/>
      <c r="GSK2200" s="218"/>
      <c r="GSL2200" s="218"/>
      <c r="GSM2200" s="218"/>
      <c r="GSN2200" s="218"/>
      <c r="GSO2200" s="218"/>
      <c r="GSP2200" s="218"/>
      <c r="GSQ2200" s="218"/>
      <c r="GSR2200" s="218"/>
      <c r="GSS2200" s="218"/>
      <c r="GST2200" s="218"/>
      <c r="GSU2200" s="218"/>
      <c r="GSV2200" s="218"/>
      <c r="GSW2200" s="218"/>
      <c r="GSX2200" s="218"/>
      <c r="GSY2200" s="218"/>
      <c r="GSZ2200" s="218"/>
      <c r="GTA2200" s="218"/>
      <c r="GTB2200" s="218"/>
      <c r="GTC2200" s="218"/>
      <c r="GTD2200" s="218"/>
      <c r="GTE2200" s="218"/>
      <c r="GTF2200" s="218"/>
      <c r="GTG2200" s="218"/>
      <c r="GTH2200" s="218"/>
      <c r="GTI2200" s="218"/>
      <c r="GTJ2200" s="218"/>
      <c r="GTK2200" s="218"/>
      <c r="GTL2200" s="218"/>
      <c r="GTM2200" s="218"/>
      <c r="GTN2200" s="218"/>
      <c r="GTO2200" s="218"/>
      <c r="GTP2200" s="218"/>
      <c r="GTQ2200" s="218"/>
      <c r="GTR2200" s="218"/>
      <c r="GTS2200" s="218"/>
      <c r="GTT2200" s="218"/>
      <c r="GTU2200" s="218"/>
      <c r="GTV2200" s="218"/>
      <c r="GTW2200" s="218"/>
      <c r="GTX2200" s="218"/>
      <c r="GTY2200" s="218"/>
      <c r="GTZ2200" s="218"/>
      <c r="GUA2200" s="218"/>
      <c r="GUB2200" s="218"/>
      <c r="GUC2200" s="218"/>
      <c r="GUD2200" s="218"/>
      <c r="GUE2200" s="218"/>
      <c r="GUF2200" s="218"/>
      <c r="GUG2200" s="218"/>
      <c r="GUH2200" s="218"/>
      <c r="GUI2200" s="218"/>
      <c r="GUJ2200" s="218"/>
      <c r="GUK2200" s="218"/>
      <c r="GUL2200" s="218"/>
      <c r="GUM2200" s="218"/>
      <c r="GUN2200" s="218"/>
      <c r="GUO2200" s="218"/>
      <c r="GUP2200" s="218"/>
      <c r="GUQ2200" s="218"/>
      <c r="GUR2200" s="218"/>
      <c r="GUS2200" s="218"/>
      <c r="GUT2200" s="218"/>
      <c r="GUU2200" s="218"/>
      <c r="GUV2200" s="218"/>
      <c r="GUW2200" s="218"/>
      <c r="GUX2200" s="218"/>
      <c r="GUY2200" s="218"/>
      <c r="GUZ2200" s="218"/>
      <c r="GVA2200" s="218"/>
      <c r="GVB2200" s="218"/>
      <c r="GVC2200" s="218"/>
      <c r="GVD2200" s="218"/>
      <c r="GVE2200" s="218"/>
      <c r="GVF2200" s="218"/>
      <c r="GVG2200" s="218"/>
      <c r="GVH2200" s="218"/>
      <c r="GVI2200" s="218"/>
      <c r="GVJ2200" s="218"/>
      <c r="GVK2200" s="218"/>
      <c r="GVL2200" s="218"/>
      <c r="GVM2200" s="218"/>
      <c r="GVN2200" s="218"/>
      <c r="GVO2200" s="218"/>
      <c r="GVP2200" s="218"/>
      <c r="GVQ2200" s="218"/>
      <c r="GVR2200" s="218"/>
      <c r="GVS2200" s="218"/>
      <c r="GVT2200" s="218"/>
      <c r="GVU2200" s="218"/>
      <c r="GVV2200" s="218"/>
      <c r="GVW2200" s="218"/>
      <c r="GVX2200" s="218"/>
      <c r="GVY2200" s="218"/>
      <c r="GVZ2200" s="218"/>
      <c r="GWA2200" s="218"/>
      <c r="GWB2200" s="218"/>
      <c r="GWC2200" s="218"/>
      <c r="GWD2200" s="218"/>
      <c r="GWE2200" s="218"/>
      <c r="GWF2200" s="218"/>
      <c r="GWG2200" s="218"/>
      <c r="GWH2200" s="218"/>
      <c r="GWI2200" s="218"/>
      <c r="GWJ2200" s="218"/>
      <c r="GWK2200" s="218"/>
      <c r="GWL2200" s="218"/>
      <c r="GWM2200" s="218"/>
      <c r="GWN2200" s="218"/>
      <c r="GWO2200" s="218"/>
      <c r="GWP2200" s="218"/>
      <c r="GWQ2200" s="218"/>
      <c r="GWR2200" s="218"/>
      <c r="GWS2200" s="218"/>
      <c r="GWT2200" s="218"/>
      <c r="GWU2200" s="218"/>
      <c r="GWV2200" s="218"/>
      <c r="GWW2200" s="218"/>
      <c r="GWX2200" s="218"/>
      <c r="GWY2200" s="218"/>
      <c r="GWZ2200" s="218"/>
      <c r="GXA2200" s="218"/>
      <c r="GXB2200" s="218"/>
      <c r="GXC2200" s="218"/>
      <c r="GXD2200" s="218"/>
      <c r="GXE2200" s="218"/>
      <c r="GXF2200" s="218"/>
      <c r="GXG2200" s="218"/>
      <c r="GXH2200" s="218"/>
      <c r="GXI2200" s="218"/>
      <c r="GXJ2200" s="218"/>
      <c r="GXK2200" s="218"/>
      <c r="GXL2200" s="218"/>
      <c r="GXM2200" s="218"/>
      <c r="GXN2200" s="218"/>
      <c r="GXO2200" s="218"/>
      <c r="GXP2200" s="218"/>
      <c r="GXQ2200" s="218"/>
      <c r="GXR2200" s="218"/>
      <c r="GXS2200" s="218"/>
      <c r="GXT2200" s="218"/>
      <c r="GXU2200" s="218"/>
      <c r="GXV2200" s="218"/>
      <c r="GXW2200" s="218"/>
      <c r="GXX2200" s="218"/>
      <c r="GXY2200" s="218"/>
      <c r="GXZ2200" s="218"/>
      <c r="GYA2200" s="218"/>
      <c r="GYB2200" s="218"/>
      <c r="GYC2200" s="218"/>
      <c r="GYD2200" s="218"/>
      <c r="GYE2200" s="218"/>
      <c r="GYF2200" s="218"/>
      <c r="GYG2200" s="218"/>
      <c r="GYH2200" s="218"/>
      <c r="GYI2200" s="218"/>
      <c r="GYJ2200" s="218"/>
      <c r="GYK2200" s="218"/>
      <c r="GYL2200" s="218"/>
      <c r="GYM2200" s="218"/>
      <c r="GYN2200" s="218"/>
      <c r="GYO2200" s="218"/>
      <c r="GYP2200" s="218"/>
      <c r="GYQ2200" s="218"/>
      <c r="GYR2200" s="218"/>
      <c r="GYS2200" s="218"/>
      <c r="GYT2200" s="218"/>
      <c r="GYU2200" s="218"/>
      <c r="GYV2200" s="218"/>
      <c r="GYW2200" s="218"/>
      <c r="GYX2200" s="218"/>
      <c r="GYY2200" s="218"/>
      <c r="GYZ2200" s="218"/>
      <c r="GZA2200" s="218"/>
      <c r="GZB2200" s="218"/>
      <c r="GZC2200" s="218"/>
      <c r="GZD2200" s="218"/>
      <c r="GZE2200" s="218"/>
      <c r="GZF2200" s="218"/>
      <c r="GZG2200" s="218"/>
      <c r="GZH2200" s="218"/>
      <c r="GZI2200" s="218"/>
      <c r="GZJ2200" s="218"/>
      <c r="GZK2200" s="218"/>
      <c r="GZL2200" s="218"/>
      <c r="GZM2200" s="218"/>
      <c r="GZN2200" s="218"/>
      <c r="GZO2200" s="218"/>
      <c r="GZP2200" s="218"/>
      <c r="GZQ2200" s="218"/>
      <c r="GZR2200" s="218"/>
      <c r="GZS2200" s="218"/>
      <c r="GZT2200" s="218"/>
      <c r="GZU2200" s="218"/>
      <c r="GZV2200" s="218"/>
      <c r="GZW2200" s="218"/>
      <c r="GZX2200" s="218"/>
      <c r="GZY2200" s="218"/>
      <c r="GZZ2200" s="218"/>
      <c r="HAA2200" s="218"/>
      <c r="HAB2200" s="218"/>
      <c r="HAC2200" s="218"/>
      <c r="HAD2200" s="218"/>
      <c r="HAE2200" s="218"/>
      <c r="HAF2200" s="218"/>
      <c r="HAG2200" s="218"/>
      <c r="HAH2200" s="218"/>
      <c r="HAI2200" s="218"/>
      <c r="HAJ2200" s="218"/>
      <c r="HAK2200" s="218"/>
      <c r="HAL2200" s="218"/>
      <c r="HAM2200" s="218"/>
      <c r="HAN2200" s="218"/>
      <c r="HAO2200" s="218"/>
      <c r="HAP2200" s="218"/>
      <c r="HAQ2200" s="218"/>
      <c r="HAR2200" s="218"/>
      <c r="HAS2200" s="218"/>
      <c r="HAT2200" s="218"/>
      <c r="HAU2200" s="218"/>
      <c r="HAV2200" s="218"/>
      <c r="HAW2200" s="218"/>
      <c r="HAX2200" s="218"/>
      <c r="HAY2200" s="218"/>
      <c r="HAZ2200" s="218"/>
      <c r="HBA2200" s="218"/>
      <c r="HBB2200" s="218"/>
      <c r="HBC2200" s="218"/>
      <c r="HBD2200" s="218"/>
      <c r="HBE2200" s="218"/>
      <c r="HBF2200" s="218"/>
      <c r="HBG2200" s="218"/>
      <c r="HBH2200" s="218"/>
      <c r="HBI2200" s="218"/>
      <c r="HBJ2200" s="218"/>
      <c r="HBK2200" s="218"/>
      <c r="HBL2200" s="218"/>
      <c r="HBM2200" s="218"/>
      <c r="HBN2200" s="218"/>
      <c r="HBO2200" s="218"/>
      <c r="HBP2200" s="218"/>
      <c r="HBQ2200" s="218"/>
      <c r="HBR2200" s="218"/>
      <c r="HBS2200" s="218"/>
      <c r="HBT2200" s="218"/>
      <c r="HBU2200" s="218"/>
      <c r="HBV2200" s="218"/>
      <c r="HBW2200" s="218"/>
      <c r="HBX2200" s="218"/>
      <c r="HBY2200" s="218"/>
      <c r="HBZ2200" s="218"/>
      <c r="HCA2200" s="218"/>
      <c r="HCB2200" s="218"/>
      <c r="HCC2200" s="218"/>
      <c r="HCD2200" s="218"/>
      <c r="HCE2200" s="218"/>
      <c r="HCF2200" s="218"/>
      <c r="HCG2200" s="218"/>
      <c r="HCH2200" s="218"/>
      <c r="HCI2200" s="218"/>
      <c r="HCJ2200" s="218"/>
      <c r="HCK2200" s="218"/>
      <c r="HCL2200" s="218"/>
      <c r="HCM2200" s="218"/>
      <c r="HCN2200" s="218"/>
      <c r="HCO2200" s="218"/>
      <c r="HCP2200" s="218"/>
      <c r="HCQ2200" s="218"/>
      <c r="HCR2200" s="218"/>
      <c r="HCS2200" s="218"/>
      <c r="HCT2200" s="218"/>
      <c r="HCU2200" s="218"/>
      <c r="HCV2200" s="218"/>
      <c r="HCW2200" s="218"/>
      <c r="HCX2200" s="218"/>
      <c r="HCY2200" s="218"/>
      <c r="HCZ2200" s="218"/>
      <c r="HDA2200" s="218"/>
      <c r="HDB2200" s="218"/>
      <c r="HDC2200" s="218"/>
      <c r="HDD2200" s="218"/>
      <c r="HDE2200" s="218"/>
      <c r="HDF2200" s="218"/>
      <c r="HDG2200" s="218"/>
      <c r="HDH2200" s="218"/>
      <c r="HDI2200" s="218"/>
      <c r="HDJ2200" s="218"/>
      <c r="HDK2200" s="218"/>
      <c r="HDL2200" s="218"/>
      <c r="HDM2200" s="218"/>
      <c r="HDN2200" s="218"/>
      <c r="HDO2200" s="218"/>
      <c r="HDP2200" s="218"/>
      <c r="HDQ2200" s="218"/>
      <c r="HDR2200" s="218"/>
      <c r="HDS2200" s="218"/>
      <c r="HDT2200" s="218"/>
      <c r="HDU2200" s="218"/>
      <c r="HDV2200" s="218"/>
      <c r="HDW2200" s="218"/>
      <c r="HDX2200" s="218"/>
      <c r="HDY2200" s="218"/>
      <c r="HDZ2200" s="218"/>
      <c r="HEA2200" s="218"/>
      <c r="HEB2200" s="218"/>
      <c r="HEC2200" s="218"/>
      <c r="HED2200" s="218"/>
      <c r="HEE2200" s="218"/>
      <c r="HEF2200" s="218"/>
      <c r="HEG2200" s="218"/>
      <c r="HEH2200" s="218"/>
      <c r="HEI2200" s="218"/>
      <c r="HEJ2200" s="218"/>
      <c r="HEK2200" s="218"/>
      <c r="HEL2200" s="218"/>
      <c r="HEM2200" s="218"/>
      <c r="HEN2200" s="218"/>
      <c r="HEO2200" s="218"/>
      <c r="HEP2200" s="218"/>
      <c r="HEQ2200" s="218"/>
      <c r="HER2200" s="218"/>
      <c r="HES2200" s="218"/>
      <c r="HET2200" s="218"/>
      <c r="HEU2200" s="218"/>
      <c r="HEV2200" s="218"/>
      <c r="HEW2200" s="218"/>
      <c r="HEX2200" s="218"/>
      <c r="HEY2200" s="218"/>
      <c r="HEZ2200" s="218"/>
      <c r="HFA2200" s="218"/>
      <c r="HFB2200" s="218"/>
      <c r="HFC2200" s="218"/>
      <c r="HFD2200" s="218"/>
      <c r="HFE2200" s="218"/>
      <c r="HFF2200" s="218"/>
      <c r="HFG2200" s="218"/>
      <c r="HFH2200" s="218"/>
      <c r="HFI2200" s="218"/>
      <c r="HFJ2200" s="218"/>
      <c r="HFK2200" s="218"/>
      <c r="HFL2200" s="218"/>
      <c r="HFM2200" s="218"/>
      <c r="HFN2200" s="218"/>
      <c r="HFO2200" s="218"/>
      <c r="HFP2200" s="218"/>
      <c r="HFQ2200" s="218"/>
      <c r="HFR2200" s="218"/>
      <c r="HFS2200" s="218"/>
      <c r="HFT2200" s="218"/>
      <c r="HFU2200" s="218"/>
      <c r="HFV2200" s="218"/>
      <c r="HFW2200" s="218"/>
      <c r="HFX2200" s="218"/>
      <c r="HFY2200" s="218"/>
      <c r="HFZ2200" s="218"/>
      <c r="HGA2200" s="218"/>
      <c r="HGB2200" s="218"/>
      <c r="HGC2200" s="218"/>
      <c r="HGD2200" s="218"/>
      <c r="HGE2200" s="218"/>
      <c r="HGF2200" s="218"/>
      <c r="HGG2200" s="218"/>
      <c r="HGH2200" s="218"/>
      <c r="HGI2200" s="218"/>
      <c r="HGJ2200" s="218"/>
      <c r="HGK2200" s="218"/>
      <c r="HGL2200" s="218"/>
      <c r="HGM2200" s="218"/>
      <c r="HGN2200" s="218"/>
      <c r="HGO2200" s="218"/>
      <c r="HGP2200" s="218"/>
      <c r="HGQ2200" s="218"/>
      <c r="HGR2200" s="218"/>
      <c r="HGS2200" s="218"/>
      <c r="HGT2200" s="218"/>
      <c r="HGU2200" s="218"/>
      <c r="HGV2200" s="218"/>
      <c r="HGW2200" s="218"/>
      <c r="HGX2200" s="218"/>
      <c r="HGY2200" s="218"/>
      <c r="HGZ2200" s="218"/>
      <c r="HHA2200" s="218"/>
      <c r="HHB2200" s="218"/>
      <c r="HHC2200" s="218"/>
      <c r="HHD2200" s="218"/>
      <c r="HHE2200" s="218"/>
      <c r="HHF2200" s="218"/>
      <c r="HHG2200" s="218"/>
      <c r="HHH2200" s="218"/>
      <c r="HHI2200" s="218"/>
      <c r="HHJ2200" s="218"/>
      <c r="HHK2200" s="218"/>
      <c r="HHL2200" s="218"/>
      <c r="HHM2200" s="218"/>
      <c r="HHN2200" s="218"/>
      <c r="HHO2200" s="218"/>
      <c r="HHP2200" s="218"/>
      <c r="HHQ2200" s="218"/>
      <c r="HHR2200" s="218"/>
      <c r="HHS2200" s="218"/>
      <c r="HHT2200" s="218"/>
      <c r="HHU2200" s="218"/>
      <c r="HHV2200" s="218"/>
      <c r="HHW2200" s="218"/>
      <c r="HHX2200" s="218"/>
      <c r="HHY2200" s="218"/>
      <c r="HHZ2200" s="218"/>
      <c r="HIA2200" s="218"/>
      <c r="HIB2200" s="218"/>
      <c r="HIC2200" s="218"/>
      <c r="HID2200" s="218"/>
      <c r="HIE2200" s="218"/>
      <c r="HIF2200" s="218"/>
      <c r="HIG2200" s="218"/>
      <c r="HIH2200" s="218"/>
      <c r="HII2200" s="218"/>
      <c r="HIJ2200" s="218"/>
      <c r="HIK2200" s="218"/>
      <c r="HIL2200" s="218"/>
      <c r="HIM2200" s="218"/>
      <c r="HIN2200" s="218"/>
      <c r="HIO2200" s="218"/>
      <c r="HIP2200" s="218"/>
      <c r="HIQ2200" s="218"/>
      <c r="HIR2200" s="218"/>
      <c r="HIS2200" s="218"/>
      <c r="HIT2200" s="218"/>
      <c r="HIU2200" s="218"/>
      <c r="HIV2200" s="218"/>
      <c r="HIW2200" s="218"/>
      <c r="HIX2200" s="218"/>
      <c r="HIY2200" s="218"/>
      <c r="HIZ2200" s="218"/>
      <c r="HJA2200" s="218"/>
      <c r="HJB2200" s="218"/>
      <c r="HJC2200" s="218"/>
      <c r="HJD2200" s="218"/>
      <c r="HJE2200" s="218"/>
      <c r="HJF2200" s="218"/>
      <c r="HJG2200" s="218"/>
      <c r="HJH2200" s="218"/>
      <c r="HJI2200" s="218"/>
      <c r="HJJ2200" s="218"/>
      <c r="HJK2200" s="218"/>
      <c r="HJL2200" s="218"/>
      <c r="HJM2200" s="218"/>
      <c r="HJN2200" s="218"/>
      <c r="HJO2200" s="218"/>
      <c r="HJP2200" s="218"/>
      <c r="HJQ2200" s="218"/>
      <c r="HJR2200" s="218"/>
      <c r="HJS2200" s="218"/>
      <c r="HJT2200" s="218"/>
      <c r="HJU2200" s="218"/>
      <c r="HJV2200" s="218"/>
      <c r="HJW2200" s="218"/>
      <c r="HJX2200" s="218"/>
      <c r="HJY2200" s="218"/>
      <c r="HJZ2200" s="218"/>
      <c r="HKA2200" s="218"/>
      <c r="HKB2200" s="218"/>
      <c r="HKC2200" s="218"/>
      <c r="HKD2200" s="218"/>
      <c r="HKE2200" s="218"/>
      <c r="HKF2200" s="218"/>
      <c r="HKG2200" s="218"/>
      <c r="HKH2200" s="218"/>
      <c r="HKI2200" s="218"/>
      <c r="HKJ2200" s="218"/>
      <c r="HKK2200" s="218"/>
      <c r="HKL2200" s="218"/>
      <c r="HKM2200" s="218"/>
      <c r="HKN2200" s="218"/>
      <c r="HKO2200" s="218"/>
      <c r="HKP2200" s="218"/>
      <c r="HKQ2200" s="218"/>
      <c r="HKR2200" s="218"/>
      <c r="HKS2200" s="218"/>
      <c r="HKT2200" s="218"/>
      <c r="HKU2200" s="218"/>
      <c r="HKV2200" s="218"/>
      <c r="HKW2200" s="218"/>
      <c r="HKX2200" s="218"/>
      <c r="HKY2200" s="218"/>
      <c r="HKZ2200" s="218"/>
      <c r="HLA2200" s="218"/>
      <c r="HLB2200" s="218"/>
      <c r="HLC2200" s="218"/>
      <c r="HLD2200" s="218"/>
      <c r="HLE2200" s="218"/>
      <c r="HLF2200" s="218"/>
      <c r="HLG2200" s="218"/>
      <c r="HLH2200" s="218"/>
      <c r="HLI2200" s="218"/>
      <c r="HLJ2200" s="218"/>
      <c r="HLK2200" s="218"/>
      <c r="HLL2200" s="218"/>
      <c r="HLM2200" s="218"/>
      <c r="HLN2200" s="218"/>
      <c r="HLO2200" s="218"/>
      <c r="HLP2200" s="218"/>
      <c r="HLQ2200" s="218"/>
      <c r="HLR2200" s="218"/>
      <c r="HLS2200" s="218"/>
      <c r="HLT2200" s="218"/>
      <c r="HLU2200" s="218"/>
      <c r="HLV2200" s="218"/>
      <c r="HLW2200" s="218"/>
      <c r="HLX2200" s="218"/>
      <c r="HLY2200" s="218"/>
      <c r="HLZ2200" s="218"/>
      <c r="HMA2200" s="218"/>
      <c r="HMB2200" s="218"/>
      <c r="HMC2200" s="218"/>
      <c r="HMD2200" s="218"/>
      <c r="HME2200" s="218"/>
      <c r="HMF2200" s="218"/>
      <c r="HMG2200" s="218"/>
      <c r="HMH2200" s="218"/>
      <c r="HMI2200" s="218"/>
      <c r="HMJ2200" s="218"/>
      <c r="HMK2200" s="218"/>
      <c r="HML2200" s="218"/>
      <c r="HMM2200" s="218"/>
      <c r="HMN2200" s="218"/>
      <c r="HMO2200" s="218"/>
      <c r="HMP2200" s="218"/>
      <c r="HMQ2200" s="218"/>
      <c r="HMR2200" s="218"/>
      <c r="HMS2200" s="218"/>
      <c r="HMT2200" s="218"/>
      <c r="HMU2200" s="218"/>
      <c r="HMV2200" s="218"/>
      <c r="HMW2200" s="218"/>
      <c r="HMX2200" s="218"/>
      <c r="HMY2200" s="218"/>
      <c r="HMZ2200" s="218"/>
      <c r="HNA2200" s="218"/>
      <c r="HNB2200" s="218"/>
      <c r="HNC2200" s="218"/>
      <c r="HND2200" s="218"/>
      <c r="HNE2200" s="218"/>
      <c r="HNF2200" s="218"/>
      <c r="HNG2200" s="218"/>
      <c r="HNH2200" s="218"/>
      <c r="HNI2200" s="218"/>
      <c r="HNJ2200" s="218"/>
      <c r="HNK2200" s="218"/>
      <c r="HNL2200" s="218"/>
      <c r="HNM2200" s="218"/>
      <c r="HNN2200" s="218"/>
      <c r="HNO2200" s="218"/>
      <c r="HNP2200" s="218"/>
      <c r="HNQ2200" s="218"/>
      <c r="HNR2200" s="218"/>
      <c r="HNS2200" s="218"/>
      <c r="HNT2200" s="218"/>
      <c r="HNU2200" s="218"/>
      <c r="HNV2200" s="218"/>
      <c r="HNW2200" s="218"/>
      <c r="HNX2200" s="218"/>
      <c r="HNY2200" s="218"/>
      <c r="HNZ2200" s="218"/>
      <c r="HOA2200" s="218"/>
      <c r="HOB2200" s="218"/>
      <c r="HOC2200" s="218"/>
      <c r="HOD2200" s="218"/>
      <c r="HOE2200" s="218"/>
      <c r="HOF2200" s="218"/>
      <c r="HOG2200" s="218"/>
      <c r="HOH2200" s="218"/>
      <c r="HOI2200" s="218"/>
      <c r="HOJ2200" s="218"/>
      <c r="HOK2200" s="218"/>
      <c r="HOL2200" s="218"/>
      <c r="HOM2200" s="218"/>
      <c r="HON2200" s="218"/>
      <c r="HOO2200" s="218"/>
      <c r="HOP2200" s="218"/>
      <c r="HOQ2200" s="218"/>
      <c r="HOR2200" s="218"/>
      <c r="HOS2200" s="218"/>
      <c r="HOT2200" s="218"/>
      <c r="HOU2200" s="218"/>
      <c r="HOV2200" s="218"/>
      <c r="HOW2200" s="218"/>
      <c r="HOX2200" s="218"/>
      <c r="HOY2200" s="218"/>
      <c r="HOZ2200" s="218"/>
      <c r="HPA2200" s="218"/>
      <c r="HPB2200" s="218"/>
      <c r="HPC2200" s="218"/>
      <c r="HPD2200" s="218"/>
      <c r="HPE2200" s="218"/>
      <c r="HPF2200" s="218"/>
      <c r="HPG2200" s="218"/>
      <c r="HPH2200" s="218"/>
      <c r="HPI2200" s="218"/>
      <c r="HPJ2200" s="218"/>
      <c r="HPK2200" s="218"/>
      <c r="HPL2200" s="218"/>
      <c r="HPM2200" s="218"/>
      <c r="HPN2200" s="218"/>
      <c r="HPO2200" s="218"/>
      <c r="HPP2200" s="218"/>
      <c r="HPQ2200" s="218"/>
      <c r="HPR2200" s="218"/>
      <c r="HPS2200" s="218"/>
      <c r="HPT2200" s="218"/>
      <c r="HPU2200" s="218"/>
      <c r="HPV2200" s="218"/>
      <c r="HPW2200" s="218"/>
      <c r="HPX2200" s="218"/>
      <c r="HPY2200" s="218"/>
      <c r="HPZ2200" s="218"/>
      <c r="HQA2200" s="218"/>
      <c r="HQB2200" s="218"/>
      <c r="HQC2200" s="218"/>
      <c r="HQD2200" s="218"/>
      <c r="HQE2200" s="218"/>
      <c r="HQF2200" s="218"/>
      <c r="HQG2200" s="218"/>
      <c r="HQH2200" s="218"/>
      <c r="HQI2200" s="218"/>
      <c r="HQJ2200" s="218"/>
      <c r="HQK2200" s="218"/>
      <c r="HQL2200" s="218"/>
      <c r="HQM2200" s="218"/>
      <c r="HQN2200" s="218"/>
      <c r="HQO2200" s="218"/>
      <c r="HQP2200" s="218"/>
      <c r="HQQ2200" s="218"/>
      <c r="HQR2200" s="218"/>
      <c r="HQS2200" s="218"/>
      <c r="HQT2200" s="218"/>
      <c r="HQU2200" s="218"/>
      <c r="HQV2200" s="218"/>
      <c r="HQW2200" s="218"/>
      <c r="HQX2200" s="218"/>
      <c r="HQY2200" s="218"/>
      <c r="HQZ2200" s="218"/>
      <c r="HRA2200" s="218"/>
      <c r="HRB2200" s="218"/>
      <c r="HRC2200" s="218"/>
      <c r="HRD2200" s="218"/>
      <c r="HRE2200" s="218"/>
      <c r="HRF2200" s="218"/>
      <c r="HRG2200" s="218"/>
      <c r="HRH2200" s="218"/>
      <c r="HRI2200" s="218"/>
      <c r="HRJ2200" s="218"/>
      <c r="HRK2200" s="218"/>
      <c r="HRL2200" s="218"/>
      <c r="HRM2200" s="218"/>
      <c r="HRN2200" s="218"/>
      <c r="HRO2200" s="218"/>
      <c r="HRP2200" s="218"/>
      <c r="HRQ2200" s="218"/>
      <c r="HRR2200" s="218"/>
      <c r="HRS2200" s="218"/>
      <c r="HRT2200" s="218"/>
      <c r="HRU2200" s="218"/>
      <c r="HRV2200" s="218"/>
      <c r="HRW2200" s="218"/>
      <c r="HRX2200" s="218"/>
      <c r="HRY2200" s="218"/>
      <c r="HRZ2200" s="218"/>
      <c r="HSA2200" s="218"/>
      <c r="HSB2200" s="218"/>
      <c r="HSC2200" s="218"/>
      <c r="HSD2200" s="218"/>
      <c r="HSE2200" s="218"/>
      <c r="HSF2200" s="218"/>
      <c r="HSG2200" s="218"/>
      <c r="HSH2200" s="218"/>
      <c r="HSI2200" s="218"/>
      <c r="HSJ2200" s="218"/>
      <c r="HSK2200" s="218"/>
      <c r="HSL2200" s="218"/>
      <c r="HSM2200" s="218"/>
      <c r="HSN2200" s="218"/>
      <c r="HSO2200" s="218"/>
      <c r="HSP2200" s="218"/>
      <c r="HSQ2200" s="218"/>
      <c r="HSR2200" s="218"/>
      <c r="HSS2200" s="218"/>
      <c r="HST2200" s="218"/>
      <c r="HSU2200" s="218"/>
      <c r="HSV2200" s="218"/>
      <c r="HSW2200" s="218"/>
      <c r="HSX2200" s="218"/>
      <c r="HSY2200" s="218"/>
      <c r="HSZ2200" s="218"/>
      <c r="HTA2200" s="218"/>
      <c r="HTB2200" s="218"/>
      <c r="HTC2200" s="218"/>
      <c r="HTD2200" s="218"/>
      <c r="HTE2200" s="218"/>
      <c r="HTF2200" s="218"/>
      <c r="HTG2200" s="218"/>
      <c r="HTH2200" s="218"/>
      <c r="HTI2200" s="218"/>
      <c r="HTJ2200" s="218"/>
      <c r="HTK2200" s="218"/>
      <c r="HTL2200" s="218"/>
      <c r="HTM2200" s="218"/>
      <c r="HTN2200" s="218"/>
      <c r="HTO2200" s="218"/>
      <c r="HTP2200" s="218"/>
      <c r="HTQ2200" s="218"/>
      <c r="HTR2200" s="218"/>
      <c r="HTS2200" s="218"/>
      <c r="HTT2200" s="218"/>
      <c r="HTU2200" s="218"/>
      <c r="HTV2200" s="218"/>
      <c r="HTW2200" s="218"/>
      <c r="HTX2200" s="218"/>
      <c r="HTY2200" s="218"/>
      <c r="HTZ2200" s="218"/>
      <c r="HUA2200" s="218"/>
      <c r="HUB2200" s="218"/>
      <c r="HUC2200" s="218"/>
      <c r="HUD2200" s="218"/>
      <c r="HUE2200" s="218"/>
      <c r="HUF2200" s="218"/>
      <c r="HUG2200" s="218"/>
      <c r="HUH2200" s="218"/>
      <c r="HUI2200" s="218"/>
      <c r="HUJ2200" s="218"/>
      <c r="HUK2200" s="218"/>
      <c r="HUL2200" s="218"/>
      <c r="HUM2200" s="218"/>
      <c r="HUN2200" s="218"/>
      <c r="HUO2200" s="218"/>
      <c r="HUP2200" s="218"/>
      <c r="HUQ2200" s="218"/>
      <c r="HUR2200" s="218"/>
      <c r="HUS2200" s="218"/>
      <c r="HUT2200" s="218"/>
      <c r="HUU2200" s="218"/>
      <c r="HUV2200" s="218"/>
      <c r="HUW2200" s="218"/>
      <c r="HUX2200" s="218"/>
      <c r="HUY2200" s="218"/>
      <c r="HUZ2200" s="218"/>
      <c r="HVA2200" s="218"/>
      <c r="HVB2200" s="218"/>
      <c r="HVC2200" s="218"/>
      <c r="HVD2200" s="218"/>
      <c r="HVE2200" s="218"/>
      <c r="HVF2200" s="218"/>
      <c r="HVG2200" s="218"/>
      <c r="HVH2200" s="218"/>
      <c r="HVI2200" s="218"/>
      <c r="HVJ2200" s="218"/>
      <c r="HVK2200" s="218"/>
      <c r="HVL2200" s="218"/>
      <c r="HVM2200" s="218"/>
      <c r="HVN2200" s="218"/>
      <c r="HVO2200" s="218"/>
      <c r="HVP2200" s="218"/>
      <c r="HVQ2200" s="218"/>
      <c r="HVR2200" s="218"/>
      <c r="HVS2200" s="218"/>
      <c r="HVT2200" s="218"/>
      <c r="HVU2200" s="218"/>
      <c r="HVV2200" s="218"/>
      <c r="HVW2200" s="218"/>
      <c r="HVX2200" s="218"/>
      <c r="HVY2200" s="218"/>
      <c r="HVZ2200" s="218"/>
      <c r="HWA2200" s="218"/>
      <c r="HWB2200" s="218"/>
      <c r="HWC2200" s="218"/>
      <c r="HWD2200" s="218"/>
      <c r="HWE2200" s="218"/>
      <c r="HWF2200" s="218"/>
      <c r="HWG2200" s="218"/>
      <c r="HWH2200" s="218"/>
      <c r="HWI2200" s="218"/>
      <c r="HWJ2200" s="218"/>
      <c r="HWK2200" s="218"/>
      <c r="HWL2200" s="218"/>
      <c r="HWM2200" s="218"/>
      <c r="HWN2200" s="218"/>
      <c r="HWO2200" s="218"/>
      <c r="HWP2200" s="218"/>
      <c r="HWQ2200" s="218"/>
      <c r="HWR2200" s="218"/>
      <c r="HWS2200" s="218"/>
      <c r="HWT2200" s="218"/>
      <c r="HWU2200" s="218"/>
      <c r="HWV2200" s="218"/>
      <c r="HWW2200" s="218"/>
      <c r="HWX2200" s="218"/>
      <c r="HWY2200" s="218"/>
      <c r="HWZ2200" s="218"/>
      <c r="HXA2200" s="218"/>
      <c r="HXB2200" s="218"/>
      <c r="HXC2200" s="218"/>
      <c r="HXD2200" s="218"/>
      <c r="HXE2200" s="218"/>
      <c r="HXF2200" s="218"/>
      <c r="HXG2200" s="218"/>
      <c r="HXH2200" s="218"/>
      <c r="HXI2200" s="218"/>
      <c r="HXJ2200" s="218"/>
      <c r="HXK2200" s="218"/>
      <c r="HXL2200" s="218"/>
      <c r="HXM2200" s="218"/>
      <c r="HXN2200" s="218"/>
      <c r="HXO2200" s="218"/>
      <c r="HXP2200" s="218"/>
      <c r="HXQ2200" s="218"/>
      <c r="HXR2200" s="218"/>
      <c r="HXS2200" s="218"/>
      <c r="HXT2200" s="218"/>
      <c r="HXU2200" s="218"/>
      <c r="HXV2200" s="218"/>
      <c r="HXW2200" s="218"/>
      <c r="HXX2200" s="218"/>
      <c r="HXY2200" s="218"/>
      <c r="HXZ2200" s="218"/>
      <c r="HYA2200" s="218"/>
      <c r="HYB2200" s="218"/>
      <c r="HYC2200" s="218"/>
      <c r="HYD2200" s="218"/>
      <c r="HYE2200" s="218"/>
      <c r="HYF2200" s="218"/>
      <c r="HYG2200" s="218"/>
      <c r="HYH2200" s="218"/>
      <c r="HYI2200" s="218"/>
      <c r="HYJ2200" s="218"/>
      <c r="HYK2200" s="218"/>
      <c r="HYL2200" s="218"/>
      <c r="HYM2200" s="218"/>
      <c r="HYN2200" s="218"/>
      <c r="HYO2200" s="218"/>
      <c r="HYP2200" s="218"/>
      <c r="HYQ2200" s="218"/>
      <c r="HYR2200" s="218"/>
      <c r="HYS2200" s="218"/>
      <c r="HYT2200" s="218"/>
      <c r="HYU2200" s="218"/>
      <c r="HYV2200" s="218"/>
      <c r="HYW2200" s="218"/>
      <c r="HYX2200" s="218"/>
      <c r="HYY2200" s="218"/>
      <c r="HYZ2200" s="218"/>
      <c r="HZA2200" s="218"/>
      <c r="HZB2200" s="218"/>
      <c r="HZC2200" s="218"/>
      <c r="HZD2200" s="218"/>
      <c r="HZE2200" s="218"/>
      <c r="HZF2200" s="218"/>
      <c r="HZG2200" s="218"/>
      <c r="HZH2200" s="218"/>
      <c r="HZI2200" s="218"/>
      <c r="HZJ2200" s="218"/>
      <c r="HZK2200" s="218"/>
      <c r="HZL2200" s="218"/>
      <c r="HZM2200" s="218"/>
      <c r="HZN2200" s="218"/>
      <c r="HZO2200" s="218"/>
      <c r="HZP2200" s="218"/>
      <c r="HZQ2200" s="218"/>
      <c r="HZR2200" s="218"/>
      <c r="HZS2200" s="218"/>
      <c r="HZT2200" s="218"/>
      <c r="HZU2200" s="218"/>
      <c r="HZV2200" s="218"/>
      <c r="HZW2200" s="218"/>
      <c r="HZX2200" s="218"/>
      <c r="HZY2200" s="218"/>
      <c r="HZZ2200" s="218"/>
      <c r="IAA2200" s="218"/>
      <c r="IAB2200" s="218"/>
      <c r="IAC2200" s="218"/>
      <c r="IAD2200" s="218"/>
      <c r="IAE2200" s="218"/>
      <c r="IAF2200" s="218"/>
      <c r="IAG2200" s="218"/>
      <c r="IAH2200" s="218"/>
      <c r="IAI2200" s="218"/>
      <c r="IAJ2200" s="218"/>
      <c r="IAK2200" s="218"/>
      <c r="IAL2200" s="218"/>
      <c r="IAM2200" s="218"/>
      <c r="IAN2200" s="218"/>
      <c r="IAO2200" s="218"/>
      <c r="IAP2200" s="218"/>
      <c r="IAQ2200" s="218"/>
      <c r="IAR2200" s="218"/>
      <c r="IAS2200" s="218"/>
      <c r="IAT2200" s="218"/>
      <c r="IAU2200" s="218"/>
      <c r="IAV2200" s="218"/>
      <c r="IAW2200" s="218"/>
      <c r="IAX2200" s="218"/>
      <c r="IAY2200" s="218"/>
      <c r="IAZ2200" s="218"/>
      <c r="IBA2200" s="218"/>
      <c r="IBB2200" s="218"/>
      <c r="IBC2200" s="218"/>
      <c r="IBD2200" s="218"/>
      <c r="IBE2200" s="218"/>
      <c r="IBF2200" s="218"/>
      <c r="IBG2200" s="218"/>
      <c r="IBH2200" s="218"/>
      <c r="IBI2200" s="218"/>
      <c r="IBJ2200" s="218"/>
      <c r="IBK2200" s="218"/>
      <c r="IBL2200" s="218"/>
      <c r="IBM2200" s="218"/>
      <c r="IBN2200" s="218"/>
      <c r="IBO2200" s="218"/>
      <c r="IBP2200" s="218"/>
      <c r="IBQ2200" s="218"/>
      <c r="IBR2200" s="218"/>
      <c r="IBS2200" s="218"/>
      <c r="IBT2200" s="218"/>
      <c r="IBU2200" s="218"/>
      <c r="IBV2200" s="218"/>
      <c r="IBW2200" s="218"/>
      <c r="IBX2200" s="218"/>
      <c r="IBY2200" s="218"/>
      <c r="IBZ2200" s="218"/>
      <c r="ICA2200" s="218"/>
      <c r="ICB2200" s="218"/>
      <c r="ICC2200" s="218"/>
      <c r="ICD2200" s="218"/>
      <c r="ICE2200" s="218"/>
      <c r="ICF2200" s="218"/>
      <c r="ICG2200" s="218"/>
      <c r="ICH2200" s="218"/>
      <c r="ICI2200" s="218"/>
      <c r="ICJ2200" s="218"/>
      <c r="ICK2200" s="218"/>
      <c r="ICL2200" s="218"/>
      <c r="ICM2200" s="218"/>
      <c r="ICN2200" s="218"/>
      <c r="ICO2200" s="218"/>
      <c r="ICP2200" s="218"/>
      <c r="ICQ2200" s="218"/>
      <c r="ICR2200" s="218"/>
      <c r="ICS2200" s="218"/>
      <c r="ICT2200" s="218"/>
      <c r="ICU2200" s="218"/>
      <c r="ICV2200" s="218"/>
      <c r="ICW2200" s="218"/>
      <c r="ICX2200" s="218"/>
      <c r="ICY2200" s="218"/>
      <c r="ICZ2200" s="218"/>
      <c r="IDA2200" s="218"/>
      <c r="IDB2200" s="218"/>
      <c r="IDC2200" s="218"/>
      <c r="IDD2200" s="218"/>
      <c r="IDE2200" s="218"/>
      <c r="IDF2200" s="218"/>
      <c r="IDG2200" s="218"/>
      <c r="IDH2200" s="218"/>
      <c r="IDI2200" s="218"/>
      <c r="IDJ2200" s="218"/>
      <c r="IDK2200" s="218"/>
      <c r="IDL2200" s="218"/>
      <c r="IDM2200" s="218"/>
      <c r="IDN2200" s="218"/>
      <c r="IDO2200" s="218"/>
      <c r="IDP2200" s="218"/>
      <c r="IDQ2200" s="218"/>
      <c r="IDR2200" s="218"/>
      <c r="IDS2200" s="218"/>
      <c r="IDT2200" s="218"/>
      <c r="IDU2200" s="218"/>
      <c r="IDV2200" s="218"/>
      <c r="IDW2200" s="218"/>
      <c r="IDX2200" s="218"/>
      <c r="IDY2200" s="218"/>
      <c r="IDZ2200" s="218"/>
      <c r="IEA2200" s="218"/>
      <c r="IEB2200" s="218"/>
      <c r="IEC2200" s="218"/>
      <c r="IED2200" s="218"/>
      <c r="IEE2200" s="218"/>
      <c r="IEF2200" s="218"/>
      <c r="IEG2200" s="218"/>
      <c r="IEH2200" s="218"/>
      <c r="IEI2200" s="218"/>
      <c r="IEJ2200" s="218"/>
      <c r="IEK2200" s="218"/>
      <c r="IEL2200" s="218"/>
      <c r="IEM2200" s="218"/>
      <c r="IEN2200" s="218"/>
      <c r="IEO2200" s="218"/>
      <c r="IEP2200" s="218"/>
      <c r="IEQ2200" s="218"/>
      <c r="IER2200" s="218"/>
      <c r="IES2200" s="218"/>
      <c r="IET2200" s="218"/>
      <c r="IEU2200" s="218"/>
      <c r="IEV2200" s="218"/>
      <c r="IEW2200" s="218"/>
      <c r="IEX2200" s="218"/>
      <c r="IEY2200" s="218"/>
      <c r="IEZ2200" s="218"/>
      <c r="IFA2200" s="218"/>
      <c r="IFB2200" s="218"/>
      <c r="IFC2200" s="218"/>
      <c r="IFD2200" s="218"/>
      <c r="IFE2200" s="218"/>
      <c r="IFF2200" s="218"/>
      <c r="IFG2200" s="218"/>
      <c r="IFH2200" s="218"/>
      <c r="IFI2200" s="218"/>
      <c r="IFJ2200" s="218"/>
      <c r="IFK2200" s="218"/>
      <c r="IFL2200" s="218"/>
      <c r="IFM2200" s="218"/>
      <c r="IFN2200" s="218"/>
      <c r="IFO2200" s="218"/>
      <c r="IFP2200" s="218"/>
      <c r="IFQ2200" s="218"/>
      <c r="IFR2200" s="218"/>
      <c r="IFS2200" s="218"/>
      <c r="IFT2200" s="218"/>
      <c r="IFU2200" s="218"/>
      <c r="IFV2200" s="218"/>
      <c r="IFW2200" s="218"/>
      <c r="IFX2200" s="218"/>
      <c r="IFY2200" s="218"/>
      <c r="IFZ2200" s="218"/>
      <c r="IGA2200" s="218"/>
      <c r="IGB2200" s="218"/>
      <c r="IGC2200" s="218"/>
      <c r="IGD2200" s="218"/>
      <c r="IGE2200" s="218"/>
      <c r="IGF2200" s="218"/>
      <c r="IGG2200" s="218"/>
      <c r="IGH2200" s="218"/>
      <c r="IGI2200" s="218"/>
      <c r="IGJ2200" s="218"/>
      <c r="IGK2200" s="218"/>
      <c r="IGL2200" s="218"/>
      <c r="IGM2200" s="218"/>
      <c r="IGN2200" s="218"/>
      <c r="IGO2200" s="218"/>
      <c r="IGP2200" s="218"/>
      <c r="IGQ2200" s="218"/>
      <c r="IGR2200" s="218"/>
      <c r="IGS2200" s="218"/>
      <c r="IGT2200" s="218"/>
      <c r="IGU2200" s="218"/>
      <c r="IGV2200" s="218"/>
      <c r="IGW2200" s="218"/>
      <c r="IGX2200" s="218"/>
      <c r="IGY2200" s="218"/>
      <c r="IGZ2200" s="218"/>
      <c r="IHA2200" s="218"/>
      <c r="IHB2200" s="218"/>
      <c r="IHC2200" s="218"/>
      <c r="IHD2200" s="218"/>
      <c r="IHE2200" s="218"/>
      <c r="IHF2200" s="218"/>
      <c r="IHG2200" s="218"/>
      <c r="IHH2200" s="218"/>
      <c r="IHI2200" s="218"/>
      <c r="IHJ2200" s="218"/>
      <c r="IHK2200" s="218"/>
      <c r="IHL2200" s="218"/>
      <c r="IHM2200" s="218"/>
      <c r="IHN2200" s="218"/>
      <c r="IHO2200" s="218"/>
      <c r="IHP2200" s="218"/>
      <c r="IHQ2200" s="218"/>
      <c r="IHR2200" s="218"/>
      <c r="IHS2200" s="218"/>
      <c r="IHT2200" s="218"/>
      <c r="IHU2200" s="218"/>
      <c r="IHV2200" s="218"/>
      <c r="IHW2200" s="218"/>
      <c r="IHX2200" s="218"/>
      <c r="IHY2200" s="218"/>
      <c r="IHZ2200" s="218"/>
      <c r="IIA2200" s="218"/>
      <c r="IIB2200" s="218"/>
      <c r="IIC2200" s="218"/>
      <c r="IID2200" s="218"/>
      <c r="IIE2200" s="218"/>
      <c r="IIF2200" s="218"/>
      <c r="IIG2200" s="218"/>
      <c r="IIH2200" s="218"/>
      <c r="III2200" s="218"/>
      <c r="IIJ2200" s="218"/>
      <c r="IIK2200" s="218"/>
      <c r="IIL2200" s="218"/>
      <c r="IIM2200" s="218"/>
      <c r="IIN2200" s="218"/>
      <c r="IIO2200" s="218"/>
      <c r="IIP2200" s="218"/>
      <c r="IIQ2200" s="218"/>
      <c r="IIR2200" s="218"/>
      <c r="IIS2200" s="218"/>
      <c r="IIT2200" s="218"/>
      <c r="IIU2200" s="218"/>
      <c r="IIV2200" s="218"/>
      <c r="IIW2200" s="218"/>
      <c r="IIX2200" s="218"/>
      <c r="IIY2200" s="218"/>
      <c r="IIZ2200" s="218"/>
      <c r="IJA2200" s="218"/>
      <c r="IJB2200" s="218"/>
      <c r="IJC2200" s="218"/>
      <c r="IJD2200" s="218"/>
      <c r="IJE2200" s="218"/>
      <c r="IJF2200" s="218"/>
      <c r="IJG2200" s="218"/>
      <c r="IJH2200" s="218"/>
      <c r="IJI2200" s="218"/>
      <c r="IJJ2200" s="218"/>
      <c r="IJK2200" s="218"/>
      <c r="IJL2200" s="218"/>
      <c r="IJM2200" s="218"/>
      <c r="IJN2200" s="218"/>
      <c r="IJO2200" s="218"/>
      <c r="IJP2200" s="218"/>
      <c r="IJQ2200" s="218"/>
      <c r="IJR2200" s="218"/>
      <c r="IJS2200" s="218"/>
      <c r="IJT2200" s="218"/>
      <c r="IJU2200" s="218"/>
      <c r="IJV2200" s="218"/>
      <c r="IJW2200" s="218"/>
      <c r="IJX2200" s="218"/>
      <c r="IJY2200" s="218"/>
      <c r="IJZ2200" s="218"/>
      <c r="IKA2200" s="218"/>
      <c r="IKB2200" s="218"/>
      <c r="IKC2200" s="218"/>
      <c r="IKD2200" s="218"/>
      <c r="IKE2200" s="218"/>
      <c r="IKF2200" s="218"/>
      <c r="IKG2200" s="218"/>
      <c r="IKH2200" s="218"/>
      <c r="IKI2200" s="218"/>
      <c r="IKJ2200" s="218"/>
      <c r="IKK2200" s="218"/>
      <c r="IKL2200" s="218"/>
      <c r="IKM2200" s="218"/>
      <c r="IKN2200" s="218"/>
      <c r="IKO2200" s="218"/>
      <c r="IKP2200" s="218"/>
      <c r="IKQ2200" s="218"/>
      <c r="IKR2200" s="218"/>
      <c r="IKS2200" s="218"/>
      <c r="IKT2200" s="218"/>
      <c r="IKU2200" s="218"/>
      <c r="IKV2200" s="218"/>
      <c r="IKW2200" s="218"/>
      <c r="IKX2200" s="218"/>
      <c r="IKY2200" s="218"/>
      <c r="IKZ2200" s="218"/>
      <c r="ILA2200" s="218"/>
      <c r="ILB2200" s="218"/>
      <c r="ILC2200" s="218"/>
      <c r="ILD2200" s="218"/>
      <c r="ILE2200" s="218"/>
      <c r="ILF2200" s="218"/>
      <c r="ILG2200" s="218"/>
      <c r="ILH2200" s="218"/>
      <c r="ILI2200" s="218"/>
      <c r="ILJ2200" s="218"/>
      <c r="ILK2200" s="218"/>
      <c r="ILL2200" s="218"/>
      <c r="ILM2200" s="218"/>
      <c r="ILN2200" s="218"/>
      <c r="ILO2200" s="218"/>
      <c r="ILP2200" s="218"/>
      <c r="ILQ2200" s="218"/>
      <c r="ILR2200" s="218"/>
      <c r="ILS2200" s="218"/>
      <c r="ILT2200" s="218"/>
      <c r="ILU2200" s="218"/>
      <c r="ILV2200" s="218"/>
      <c r="ILW2200" s="218"/>
      <c r="ILX2200" s="218"/>
      <c r="ILY2200" s="218"/>
      <c r="ILZ2200" s="218"/>
      <c r="IMA2200" s="218"/>
      <c r="IMB2200" s="218"/>
      <c r="IMC2200" s="218"/>
      <c r="IMD2200" s="218"/>
      <c r="IME2200" s="218"/>
      <c r="IMF2200" s="218"/>
      <c r="IMG2200" s="218"/>
      <c r="IMH2200" s="218"/>
      <c r="IMI2200" s="218"/>
      <c r="IMJ2200" s="218"/>
      <c r="IMK2200" s="218"/>
      <c r="IML2200" s="218"/>
      <c r="IMM2200" s="218"/>
      <c r="IMN2200" s="218"/>
      <c r="IMO2200" s="218"/>
      <c r="IMP2200" s="218"/>
      <c r="IMQ2200" s="218"/>
      <c r="IMR2200" s="218"/>
      <c r="IMS2200" s="218"/>
      <c r="IMT2200" s="218"/>
      <c r="IMU2200" s="218"/>
      <c r="IMV2200" s="218"/>
      <c r="IMW2200" s="218"/>
      <c r="IMX2200" s="218"/>
      <c r="IMY2200" s="218"/>
      <c r="IMZ2200" s="218"/>
      <c r="INA2200" s="218"/>
      <c r="INB2200" s="218"/>
      <c r="INC2200" s="218"/>
      <c r="IND2200" s="218"/>
      <c r="INE2200" s="218"/>
      <c r="INF2200" s="218"/>
      <c r="ING2200" s="218"/>
      <c r="INH2200" s="218"/>
      <c r="INI2200" s="218"/>
      <c r="INJ2200" s="218"/>
      <c r="INK2200" s="218"/>
      <c r="INL2200" s="218"/>
      <c r="INM2200" s="218"/>
      <c r="INN2200" s="218"/>
      <c r="INO2200" s="218"/>
      <c r="INP2200" s="218"/>
      <c r="INQ2200" s="218"/>
      <c r="INR2200" s="218"/>
      <c r="INS2200" s="218"/>
      <c r="INT2200" s="218"/>
      <c r="INU2200" s="218"/>
      <c r="INV2200" s="218"/>
      <c r="INW2200" s="218"/>
      <c r="INX2200" s="218"/>
      <c r="INY2200" s="218"/>
      <c r="INZ2200" s="218"/>
      <c r="IOA2200" s="218"/>
      <c r="IOB2200" s="218"/>
      <c r="IOC2200" s="218"/>
      <c r="IOD2200" s="218"/>
      <c r="IOE2200" s="218"/>
      <c r="IOF2200" s="218"/>
      <c r="IOG2200" s="218"/>
      <c r="IOH2200" s="218"/>
      <c r="IOI2200" s="218"/>
      <c r="IOJ2200" s="218"/>
      <c r="IOK2200" s="218"/>
      <c r="IOL2200" s="218"/>
      <c r="IOM2200" s="218"/>
      <c r="ION2200" s="218"/>
      <c r="IOO2200" s="218"/>
      <c r="IOP2200" s="218"/>
      <c r="IOQ2200" s="218"/>
      <c r="IOR2200" s="218"/>
      <c r="IOS2200" s="218"/>
      <c r="IOT2200" s="218"/>
      <c r="IOU2200" s="218"/>
      <c r="IOV2200" s="218"/>
      <c r="IOW2200" s="218"/>
      <c r="IOX2200" s="218"/>
      <c r="IOY2200" s="218"/>
      <c r="IOZ2200" s="218"/>
      <c r="IPA2200" s="218"/>
      <c r="IPB2200" s="218"/>
      <c r="IPC2200" s="218"/>
      <c r="IPD2200" s="218"/>
      <c r="IPE2200" s="218"/>
      <c r="IPF2200" s="218"/>
      <c r="IPG2200" s="218"/>
      <c r="IPH2200" s="218"/>
      <c r="IPI2200" s="218"/>
      <c r="IPJ2200" s="218"/>
      <c r="IPK2200" s="218"/>
      <c r="IPL2200" s="218"/>
      <c r="IPM2200" s="218"/>
      <c r="IPN2200" s="218"/>
      <c r="IPO2200" s="218"/>
      <c r="IPP2200" s="218"/>
      <c r="IPQ2200" s="218"/>
      <c r="IPR2200" s="218"/>
      <c r="IPS2200" s="218"/>
      <c r="IPT2200" s="218"/>
      <c r="IPU2200" s="218"/>
      <c r="IPV2200" s="218"/>
      <c r="IPW2200" s="218"/>
      <c r="IPX2200" s="218"/>
      <c r="IPY2200" s="218"/>
      <c r="IPZ2200" s="218"/>
      <c r="IQA2200" s="218"/>
      <c r="IQB2200" s="218"/>
      <c r="IQC2200" s="218"/>
      <c r="IQD2200" s="218"/>
      <c r="IQE2200" s="218"/>
      <c r="IQF2200" s="218"/>
      <c r="IQG2200" s="218"/>
      <c r="IQH2200" s="218"/>
      <c r="IQI2200" s="218"/>
      <c r="IQJ2200" s="218"/>
      <c r="IQK2200" s="218"/>
      <c r="IQL2200" s="218"/>
      <c r="IQM2200" s="218"/>
      <c r="IQN2200" s="218"/>
      <c r="IQO2200" s="218"/>
      <c r="IQP2200" s="218"/>
      <c r="IQQ2200" s="218"/>
      <c r="IQR2200" s="218"/>
      <c r="IQS2200" s="218"/>
      <c r="IQT2200" s="218"/>
      <c r="IQU2200" s="218"/>
      <c r="IQV2200" s="218"/>
      <c r="IQW2200" s="218"/>
      <c r="IQX2200" s="218"/>
      <c r="IQY2200" s="218"/>
      <c r="IQZ2200" s="218"/>
      <c r="IRA2200" s="218"/>
      <c r="IRB2200" s="218"/>
      <c r="IRC2200" s="218"/>
      <c r="IRD2200" s="218"/>
      <c r="IRE2200" s="218"/>
      <c r="IRF2200" s="218"/>
      <c r="IRG2200" s="218"/>
      <c r="IRH2200" s="218"/>
      <c r="IRI2200" s="218"/>
      <c r="IRJ2200" s="218"/>
      <c r="IRK2200" s="218"/>
      <c r="IRL2200" s="218"/>
      <c r="IRM2200" s="218"/>
      <c r="IRN2200" s="218"/>
      <c r="IRO2200" s="218"/>
      <c r="IRP2200" s="218"/>
      <c r="IRQ2200" s="218"/>
      <c r="IRR2200" s="218"/>
      <c r="IRS2200" s="218"/>
      <c r="IRT2200" s="218"/>
      <c r="IRU2200" s="218"/>
      <c r="IRV2200" s="218"/>
      <c r="IRW2200" s="218"/>
      <c r="IRX2200" s="218"/>
      <c r="IRY2200" s="218"/>
      <c r="IRZ2200" s="218"/>
      <c r="ISA2200" s="218"/>
      <c r="ISB2200" s="218"/>
      <c r="ISC2200" s="218"/>
      <c r="ISD2200" s="218"/>
      <c r="ISE2200" s="218"/>
      <c r="ISF2200" s="218"/>
      <c r="ISG2200" s="218"/>
      <c r="ISH2200" s="218"/>
      <c r="ISI2200" s="218"/>
      <c r="ISJ2200" s="218"/>
      <c r="ISK2200" s="218"/>
      <c r="ISL2200" s="218"/>
      <c r="ISM2200" s="218"/>
      <c r="ISN2200" s="218"/>
      <c r="ISO2200" s="218"/>
      <c r="ISP2200" s="218"/>
      <c r="ISQ2200" s="218"/>
      <c r="ISR2200" s="218"/>
      <c r="ISS2200" s="218"/>
      <c r="IST2200" s="218"/>
      <c r="ISU2200" s="218"/>
      <c r="ISV2200" s="218"/>
      <c r="ISW2200" s="218"/>
      <c r="ISX2200" s="218"/>
      <c r="ISY2200" s="218"/>
      <c r="ISZ2200" s="218"/>
      <c r="ITA2200" s="218"/>
      <c r="ITB2200" s="218"/>
      <c r="ITC2200" s="218"/>
      <c r="ITD2200" s="218"/>
      <c r="ITE2200" s="218"/>
      <c r="ITF2200" s="218"/>
      <c r="ITG2200" s="218"/>
      <c r="ITH2200" s="218"/>
      <c r="ITI2200" s="218"/>
      <c r="ITJ2200" s="218"/>
      <c r="ITK2200" s="218"/>
      <c r="ITL2200" s="218"/>
      <c r="ITM2200" s="218"/>
      <c r="ITN2200" s="218"/>
      <c r="ITO2200" s="218"/>
      <c r="ITP2200" s="218"/>
      <c r="ITQ2200" s="218"/>
      <c r="ITR2200" s="218"/>
      <c r="ITS2200" s="218"/>
      <c r="ITT2200" s="218"/>
      <c r="ITU2200" s="218"/>
      <c r="ITV2200" s="218"/>
      <c r="ITW2200" s="218"/>
      <c r="ITX2200" s="218"/>
      <c r="ITY2200" s="218"/>
      <c r="ITZ2200" s="218"/>
      <c r="IUA2200" s="218"/>
      <c r="IUB2200" s="218"/>
      <c r="IUC2200" s="218"/>
      <c r="IUD2200" s="218"/>
      <c r="IUE2200" s="218"/>
      <c r="IUF2200" s="218"/>
      <c r="IUG2200" s="218"/>
      <c r="IUH2200" s="218"/>
      <c r="IUI2200" s="218"/>
      <c r="IUJ2200" s="218"/>
      <c r="IUK2200" s="218"/>
      <c r="IUL2200" s="218"/>
      <c r="IUM2200" s="218"/>
      <c r="IUN2200" s="218"/>
      <c r="IUO2200" s="218"/>
      <c r="IUP2200" s="218"/>
      <c r="IUQ2200" s="218"/>
      <c r="IUR2200" s="218"/>
      <c r="IUS2200" s="218"/>
      <c r="IUT2200" s="218"/>
      <c r="IUU2200" s="218"/>
      <c r="IUV2200" s="218"/>
      <c r="IUW2200" s="218"/>
      <c r="IUX2200" s="218"/>
      <c r="IUY2200" s="218"/>
      <c r="IUZ2200" s="218"/>
      <c r="IVA2200" s="218"/>
      <c r="IVB2200" s="218"/>
      <c r="IVC2200" s="218"/>
      <c r="IVD2200" s="218"/>
      <c r="IVE2200" s="218"/>
      <c r="IVF2200" s="218"/>
      <c r="IVG2200" s="218"/>
      <c r="IVH2200" s="218"/>
      <c r="IVI2200" s="218"/>
      <c r="IVJ2200" s="218"/>
      <c r="IVK2200" s="218"/>
      <c r="IVL2200" s="218"/>
      <c r="IVM2200" s="218"/>
      <c r="IVN2200" s="218"/>
      <c r="IVO2200" s="218"/>
      <c r="IVP2200" s="218"/>
      <c r="IVQ2200" s="218"/>
      <c r="IVR2200" s="218"/>
      <c r="IVS2200" s="218"/>
      <c r="IVT2200" s="218"/>
      <c r="IVU2200" s="218"/>
      <c r="IVV2200" s="218"/>
      <c r="IVW2200" s="218"/>
      <c r="IVX2200" s="218"/>
      <c r="IVY2200" s="218"/>
      <c r="IVZ2200" s="218"/>
      <c r="IWA2200" s="218"/>
      <c r="IWB2200" s="218"/>
      <c r="IWC2200" s="218"/>
      <c r="IWD2200" s="218"/>
      <c r="IWE2200" s="218"/>
      <c r="IWF2200" s="218"/>
      <c r="IWG2200" s="218"/>
      <c r="IWH2200" s="218"/>
      <c r="IWI2200" s="218"/>
      <c r="IWJ2200" s="218"/>
      <c r="IWK2200" s="218"/>
      <c r="IWL2200" s="218"/>
      <c r="IWM2200" s="218"/>
      <c r="IWN2200" s="218"/>
      <c r="IWO2200" s="218"/>
      <c r="IWP2200" s="218"/>
      <c r="IWQ2200" s="218"/>
      <c r="IWR2200" s="218"/>
      <c r="IWS2200" s="218"/>
      <c r="IWT2200" s="218"/>
      <c r="IWU2200" s="218"/>
      <c r="IWV2200" s="218"/>
      <c r="IWW2200" s="218"/>
      <c r="IWX2200" s="218"/>
      <c r="IWY2200" s="218"/>
      <c r="IWZ2200" s="218"/>
      <c r="IXA2200" s="218"/>
      <c r="IXB2200" s="218"/>
      <c r="IXC2200" s="218"/>
      <c r="IXD2200" s="218"/>
      <c r="IXE2200" s="218"/>
      <c r="IXF2200" s="218"/>
      <c r="IXG2200" s="218"/>
      <c r="IXH2200" s="218"/>
      <c r="IXI2200" s="218"/>
      <c r="IXJ2200" s="218"/>
      <c r="IXK2200" s="218"/>
      <c r="IXL2200" s="218"/>
      <c r="IXM2200" s="218"/>
      <c r="IXN2200" s="218"/>
      <c r="IXO2200" s="218"/>
      <c r="IXP2200" s="218"/>
      <c r="IXQ2200" s="218"/>
      <c r="IXR2200" s="218"/>
      <c r="IXS2200" s="218"/>
      <c r="IXT2200" s="218"/>
      <c r="IXU2200" s="218"/>
      <c r="IXV2200" s="218"/>
      <c r="IXW2200" s="218"/>
      <c r="IXX2200" s="218"/>
      <c r="IXY2200" s="218"/>
      <c r="IXZ2200" s="218"/>
      <c r="IYA2200" s="218"/>
      <c r="IYB2200" s="218"/>
      <c r="IYC2200" s="218"/>
      <c r="IYD2200" s="218"/>
      <c r="IYE2200" s="218"/>
      <c r="IYF2200" s="218"/>
      <c r="IYG2200" s="218"/>
      <c r="IYH2200" s="218"/>
      <c r="IYI2200" s="218"/>
      <c r="IYJ2200" s="218"/>
      <c r="IYK2200" s="218"/>
      <c r="IYL2200" s="218"/>
      <c r="IYM2200" s="218"/>
      <c r="IYN2200" s="218"/>
      <c r="IYO2200" s="218"/>
      <c r="IYP2200" s="218"/>
      <c r="IYQ2200" s="218"/>
      <c r="IYR2200" s="218"/>
      <c r="IYS2200" s="218"/>
      <c r="IYT2200" s="218"/>
      <c r="IYU2200" s="218"/>
      <c r="IYV2200" s="218"/>
      <c r="IYW2200" s="218"/>
      <c r="IYX2200" s="218"/>
      <c r="IYY2200" s="218"/>
      <c r="IYZ2200" s="218"/>
      <c r="IZA2200" s="218"/>
      <c r="IZB2200" s="218"/>
      <c r="IZC2200" s="218"/>
      <c r="IZD2200" s="218"/>
      <c r="IZE2200" s="218"/>
      <c r="IZF2200" s="218"/>
      <c r="IZG2200" s="218"/>
      <c r="IZH2200" s="218"/>
      <c r="IZI2200" s="218"/>
      <c r="IZJ2200" s="218"/>
      <c r="IZK2200" s="218"/>
      <c r="IZL2200" s="218"/>
      <c r="IZM2200" s="218"/>
      <c r="IZN2200" s="218"/>
      <c r="IZO2200" s="218"/>
      <c r="IZP2200" s="218"/>
      <c r="IZQ2200" s="218"/>
      <c r="IZR2200" s="218"/>
      <c r="IZS2200" s="218"/>
      <c r="IZT2200" s="218"/>
      <c r="IZU2200" s="218"/>
      <c r="IZV2200" s="218"/>
      <c r="IZW2200" s="218"/>
      <c r="IZX2200" s="218"/>
      <c r="IZY2200" s="218"/>
      <c r="IZZ2200" s="218"/>
      <c r="JAA2200" s="218"/>
      <c r="JAB2200" s="218"/>
      <c r="JAC2200" s="218"/>
      <c r="JAD2200" s="218"/>
      <c r="JAE2200" s="218"/>
      <c r="JAF2200" s="218"/>
      <c r="JAG2200" s="218"/>
      <c r="JAH2200" s="218"/>
      <c r="JAI2200" s="218"/>
      <c r="JAJ2200" s="218"/>
      <c r="JAK2200" s="218"/>
      <c r="JAL2200" s="218"/>
      <c r="JAM2200" s="218"/>
      <c r="JAN2200" s="218"/>
      <c r="JAO2200" s="218"/>
      <c r="JAP2200" s="218"/>
      <c r="JAQ2200" s="218"/>
      <c r="JAR2200" s="218"/>
      <c r="JAS2200" s="218"/>
      <c r="JAT2200" s="218"/>
      <c r="JAU2200" s="218"/>
      <c r="JAV2200" s="218"/>
      <c r="JAW2200" s="218"/>
      <c r="JAX2200" s="218"/>
      <c r="JAY2200" s="218"/>
      <c r="JAZ2200" s="218"/>
      <c r="JBA2200" s="218"/>
      <c r="JBB2200" s="218"/>
      <c r="JBC2200" s="218"/>
      <c r="JBD2200" s="218"/>
      <c r="JBE2200" s="218"/>
      <c r="JBF2200" s="218"/>
      <c r="JBG2200" s="218"/>
      <c r="JBH2200" s="218"/>
      <c r="JBI2200" s="218"/>
      <c r="JBJ2200" s="218"/>
      <c r="JBK2200" s="218"/>
      <c r="JBL2200" s="218"/>
      <c r="JBM2200" s="218"/>
      <c r="JBN2200" s="218"/>
      <c r="JBO2200" s="218"/>
      <c r="JBP2200" s="218"/>
      <c r="JBQ2200" s="218"/>
      <c r="JBR2200" s="218"/>
      <c r="JBS2200" s="218"/>
      <c r="JBT2200" s="218"/>
      <c r="JBU2200" s="218"/>
      <c r="JBV2200" s="218"/>
      <c r="JBW2200" s="218"/>
      <c r="JBX2200" s="218"/>
      <c r="JBY2200" s="218"/>
      <c r="JBZ2200" s="218"/>
      <c r="JCA2200" s="218"/>
      <c r="JCB2200" s="218"/>
      <c r="JCC2200" s="218"/>
      <c r="JCD2200" s="218"/>
      <c r="JCE2200" s="218"/>
      <c r="JCF2200" s="218"/>
      <c r="JCG2200" s="218"/>
      <c r="JCH2200" s="218"/>
      <c r="JCI2200" s="218"/>
      <c r="JCJ2200" s="218"/>
      <c r="JCK2200" s="218"/>
      <c r="JCL2200" s="218"/>
      <c r="JCM2200" s="218"/>
      <c r="JCN2200" s="218"/>
      <c r="JCO2200" s="218"/>
      <c r="JCP2200" s="218"/>
      <c r="JCQ2200" s="218"/>
      <c r="JCR2200" s="218"/>
      <c r="JCS2200" s="218"/>
      <c r="JCT2200" s="218"/>
      <c r="JCU2200" s="218"/>
      <c r="JCV2200" s="218"/>
      <c r="JCW2200" s="218"/>
      <c r="JCX2200" s="218"/>
      <c r="JCY2200" s="218"/>
      <c r="JCZ2200" s="218"/>
      <c r="JDA2200" s="218"/>
      <c r="JDB2200" s="218"/>
      <c r="JDC2200" s="218"/>
      <c r="JDD2200" s="218"/>
      <c r="JDE2200" s="218"/>
      <c r="JDF2200" s="218"/>
      <c r="JDG2200" s="218"/>
      <c r="JDH2200" s="218"/>
      <c r="JDI2200" s="218"/>
      <c r="JDJ2200" s="218"/>
      <c r="JDK2200" s="218"/>
      <c r="JDL2200" s="218"/>
      <c r="JDM2200" s="218"/>
      <c r="JDN2200" s="218"/>
      <c r="JDO2200" s="218"/>
      <c r="JDP2200" s="218"/>
      <c r="JDQ2200" s="218"/>
      <c r="JDR2200" s="218"/>
      <c r="JDS2200" s="218"/>
      <c r="JDT2200" s="218"/>
      <c r="JDU2200" s="218"/>
      <c r="JDV2200" s="218"/>
      <c r="JDW2200" s="218"/>
      <c r="JDX2200" s="218"/>
      <c r="JDY2200" s="218"/>
      <c r="JDZ2200" s="218"/>
      <c r="JEA2200" s="218"/>
      <c r="JEB2200" s="218"/>
      <c r="JEC2200" s="218"/>
      <c r="JED2200" s="218"/>
      <c r="JEE2200" s="218"/>
      <c r="JEF2200" s="218"/>
      <c r="JEG2200" s="218"/>
      <c r="JEH2200" s="218"/>
      <c r="JEI2200" s="218"/>
      <c r="JEJ2200" s="218"/>
      <c r="JEK2200" s="218"/>
      <c r="JEL2200" s="218"/>
      <c r="JEM2200" s="218"/>
      <c r="JEN2200" s="218"/>
      <c r="JEO2200" s="218"/>
      <c r="JEP2200" s="218"/>
      <c r="JEQ2200" s="218"/>
      <c r="JER2200" s="218"/>
      <c r="JES2200" s="218"/>
      <c r="JET2200" s="218"/>
      <c r="JEU2200" s="218"/>
      <c r="JEV2200" s="218"/>
      <c r="JEW2200" s="218"/>
      <c r="JEX2200" s="218"/>
      <c r="JEY2200" s="218"/>
      <c r="JEZ2200" s="218"/>
      <c r="JFA2200" s="218"/>
      <c r="JFB2200" s="218"/>
      <c r="JFC2200" s="218"/>
      <c r="JFD2200" s="218"/>
      <c r="JFE2200" s="218"/>
      <c r="JFF2200" s="218"/>
      <c r="JFG2200" s="218"/>
      <c r="JFH2200" s="218"/>
      <c r="JFI2200" s="218"/>
      <c r="JFJ2200" s="218"/>
      <c r="JFK2200" s="218"/>
      <c r="JFL2200" s="218"/>
      <c r="JFM2200" s="218"/>
      <c r="JFN2200" s="218"/>
      <c r="JFO2200" s="218"/>
      <c r="JFP2200" s="218"/>
      <c r="JFQ2200" s="218"/>
      <c r="JFR2200" s="218"/>
      <c r="JFS2200" s="218"/>
      <c r="JFT2200" s="218"/>
      <c r="JFU2200" s="218"/>
      <c r="JFV2200" s="218"/>
      <c r="JFW2200" s="218"/>
      <c r="JFX2200" s="218"/>
      <c r="JFY2200" s="218"/>
      <c r="JFZ2200" s="218"/>
      <c r="JGA2200" s="218"/>
      <c r="JGB2200" s="218"/>
      <c r="JGC2200" s="218"/>
      <c r="JGD2200" s="218"/>
      <c r="JGE2200" s="218"/>
      <c r="JGF2200" s="218"/>
      <c r="JGG2200" s="218"/>
      <c r="JGH2200" s="218"/>
      <c r="JGI2200" s="218"/>
      <c r="JGJ2200" s="218"/>
      <c r="JGK2200" s="218"/>
      <c r="JGL2200" s="218"/>
      <c r="JGM2200" s="218"/>
      <c r="JGN2200" s="218"/>
      <c r="JGO2200" s="218"/>
      <c r="JGP2200" s="218"/>
      <c r="JGQ2200" s="218"/>
      <c r="JGR2200" s="218"/>
      <c r="JGS2200" s="218"/>
      <c r="JGT2200" s="218"/>
      <c r="JGU2200" s="218"/>
      <c r="JGV2200" s="218"/>
      <c r="JGW2200" s="218"/>
      <c r="JGX2200" s="218"/>
      <c r="JGY2200" s="218"/>
      <c r="JGZ2200" s="218"/>
      <c r="JHA2200" s="218"/>
      <c r="JHB2200" s="218"/>
      <c r="JHC2200" s="218"/>
      <c r="JHD2200" s="218"/>
      <c r="JHE2200" s="218"/>
      <c r="JHF2200" s="218"/>
      <c r="JHG2200" s="218"/>
      <c r="JHH2200" s="218"/>
      <c r="JHI2200" s="218"/>
      <c r="JHJ2200" s="218"/>
      <c r="JHK2200" s="218"/>
      <c r="JHL2200" s="218"/>
      <c r="JHM2200" s="218"/>
      <c r="JHN2200" s="218"/>
      <c r="JHO2200" s="218"/>
      <c r="JHP2200" s="218"/>
      <c r="JHQ2200" s="218"/>
      <c r="JHR2200" s="218"/>
      <c r="JHS2200" s="218"/>
      <c r="JHT2200" s="218"/>
      <c r="JHU2200" s="218"/>
      <c r="JHV2200" s="218"/>
      <c r="JHW2200" s="218"/>
      <c r="JHX2200" s="218"/>
      <c r="JHY2200" s="218"/>
      <c r="JHZ2200" s="218"/>
      <c r="JIA2200" s="218"/>
      <c r="JIB2200" s="218"/>
      <c r="JIC2200" s="218"/>
      <c r="JID2200" s="218"/>
      <c r="JIE2200" s="218"/>
      <c r="JIF2200" s="218"/>
      <c r="JIG2200" s="218"/>
      <c r="JIH2200" s="218"/>
      <c r="JII2200" s="218"/>
      <c r="JIJ2200" s="218"/>
      <c r="JIK2200" s="218"/>
      <c r="JIL2200" s="218"/>
      <c r="JIM2200" s="218"/>
      <c r="JIN2200" s="218"/>
      <c r="JIO2200" s="218"/>
      <c r="JIP2200" s="218"/>
      <c r="JIQ2200" s="218"/>
      <c r="JIR2200" s="218"/>
      <c r="JIS2200" s="218"/>
      <c r="JIT2200" s="218"/>
      <c r="JIU2200" s="218"/>
      <c r="JIV2200" s="218"/>
      <c r="JIW2200" s="218"/>
      <c r="JIX2200" s="218"/>
      <c r="JIY2200" s="218"/>
      <c r="JIZ2200" s="218"/>
      <c r="JJA2200" s="218"/>
      <c r="JJB2200" s="218"/>
      <c r="JJC2200" s="218"/>
      <c r="JJD2200" s="218"/>
      <c r="JJE2200" s="218"/>
      <c r="JJF2200" s="218"/>
      <c r="JJG2200" s="218"/>
      <c r="JJH2200" s="218"/>
      <c r="JJI2200" s="218"/>
      <c r="JJJ2200" s="218"/>
      <c r="JJK2200" s="218"/>
      <c r="JJL2200" s="218"/>
      <c r="JJM2200" s="218"/>
      <c r="JJN2200" s="218"/>
      <c r="JJO2200" s="218"/>
      <c r="JJP2200" s="218"/>
      <c r="JJQ2200" s="218"/>
      <c r="JJR2200" s="218"/>
      <c r="JJS2200" s="218"/>
      <c r="JJT2200" s="218"/>
      <c r="JJU2200" s="218"/>
      <c r="JJV2200" s="218"/>
      <c r="JJW2200" s="218"/>
      <c r="JJX2200" s="218"/>
      <c r="JJY2200" s="218"/>
      <c r="JJZ2200" s="218"/>
      <c r="JKA2200" s="218"/>
      <c r="JKB2200" s="218"/>
      <c r="JKC2200" s="218"/>
      <c r="JKD2200" s="218"/>
      <c r="JKE2200" s="218"/>
      <c r="JKF2200" s="218"/>
      <c r="JKG2200" s="218"/>
      <c r="JKH2200" s="218"/>
      <c r="JKI2200" s="218"/>
      <c r="JKJ2200" s="218"/>
      <c r="JKK2200" s="218"/>
      <c r="JKL2200" s="218"/>
      <c r="JKM2200" s="218"/>
      <c r="JKN2200" s="218"/>
      <c r="JKO2200" s="218"/>
      <c r="JKP2200" s="218"/>
      <c r="JKQ2200" s="218"/>
      <c r="JKR2200" s="218"/>
      <c r="JKS2200" s="218"/>
      <c r="JKT2200" s="218"/>
      <c r="JKU2200" s="218"/>
      <c r="JKV2200" s="218"/>
      <c r="JKW2200" s="218"/>
      <c r="JKX2200" s="218"/>
      <c r="JKY2200" s="218"/>
      <c r="JKZ2200" s="218"/>
      <c r="JLA2200" s="218"/>
      <c r="JLB2200" s="218"/>
      <c r="JLC2200" s="218"/>
      <c r="JLD2200" s="218"/>
      <c r="JLE2200" s="218"/>
      <c r="JLF2200" s="218"/>
      <c r="JLG2200" s="218"/>
      <c r="JLH2200" s="218"/>
      <c r="JLI2200" s="218"/>
      <c r="JLJ2200" s="218"/>
      <c r="JLK2200" s="218"/>
      <c r="JLL2200" s="218"/>
      <c r="JLM2200" s="218"/>
      <c r="JLN2200" s="218"/>
      <c r="JLO2200" s="218"/>
      <c r="JLP2200" s="218"/>
      <c r="JLQ2200" s="218"/>
      <c r="JLR2200" s="218"/>
      <c r="JLS2200" s="218"/>
      <c r="JLT2200" s="218"/>
      <c r="JLU2200" s="218"/>
      <c r="JLV2200" s="218"/>
      <c r="JLW2200" s="218"/>
      <c r="JLX2200" s="218"/>
      <c r="JLY2200" s="218"/>
      <c r="JLZ2200" s="218"/>
      <c r="JMA2200" s="218"/>
      <c r="JMB2200" s="218"/>
      <c r="JMC2200" s="218"/>
      <c r="JMD2200" s="218"/>
      <c r="JME2200" s="218"/>
      <c r="JMF2200" s="218"/>
      <c r="JMG2200" s="218"/>
      <c r="JMH2200" s="218"/>
      <c r="JMI2200" s="218"/>
      <c r="JMJ2200" s="218"/>
      <c r="JMK2200" s="218"/>
      <c r="JML2200" s="218"/>
      <c r="JMM2200" s="218"/>
      <c r="JMN2200" s="218"/>
      <c r="JMO2200" s="218"/>
      <c r="JMP2200" s="218"/>
      <c r="JMQ2200" s="218"/>
      <c r="JMR2200" s="218"/>
      <c r="JMS2200" s="218"/>
      <c r="JMT2200" s="218"/>
      <c r="JMU2200" s="218"/>
      <c r="JMV2200" s="218"/>
      <c r="JMW2200" s="218"/>
      <c r="JMX2200" s="218"/>
      <c r="JMY2200" s="218"/>
      <c r="JMZ2200" s="218"/>
      <c r="JNA2200" s="218"/>
      <c r="JNB2200" s="218"/>
      <c r="JNC2200" s="218"/>
      <c r="JND2200" s="218"/>
      <c r="JNE2200" s="218"/>
      <c r="JNF2200" s="218"/>
      <c r="JNG2200" s="218"/>
      <c r="JNH2200" s="218"/>
      <c r="JNI2200" s="218"/>
      <c r="JNJ2200" s="218"/>
      <c r="JNK2200" s="218"/>
      <c r="JNL2200" s="218"/>
      <c r="JNM2200" s="218"/>
      <c r="JNN2200" s="218"/>
      <c r="JNO2200" s="218"/>
      <c r="JNP2200" s="218"/>
      <c r="JNQ2200" s="218"/>
      <c r="JNR2200" s="218"/>
      <c r="JNS2200" s="218"/>
      <c r="JNT2200" s="218"/>
      <c r="JNU2200" s="218"/>
      <c r="JNV2200" s="218"/>
      <c r="JNW2200" s="218"/>
      <c r="JNX2200" s="218"/>
      <c r="JNY2200" s="218"/>
      <c r="JNZ2200" s="218"/>
      <c r="JOA2200" s="218"/>
      <c r="JOB2200" s="218"/>
      <c r="JOC2200" s="218"/>
      <c r="JOD2200" s="218"/>
      <c r="JOE2200" s="218"/>
      <c r="JOF2200" s="218"/>
      <c r="JOG2200" s="218"/>
      <c r="JOH2200" s="218"/>
      <c r="JOI2200" s="218"/>
      <c r="JOJ2200" s="218"/>
      <c r="JOK2200" s="218"/>
      <c r="JOL2200" s="218"/>
      <c r="JOM2200" s="218"/>
      <c r="JON2200" s="218"/>
      <c r="JOO2200" s="218"/>
      <c r="JOP2200" s="218"/>
      <c r="JOQ2200" s="218"/>
      <c r="JOR2200" s="218"/>
      <c r="JOS2200" s="218"/>
      <c r="JOT2200" s="218"/>
      <c r="JOU2200" s="218"/>
      <c r="JOV2200" s="218"/>
      <c r="JOW2200" s="218"/>
      <c r="JOX2200" s="218"/>
      <c r="JOY2200" s="218"/>
      <c r="JOZ2200" s="218"/>
      <c r="JPA2200" s="218"/>
      <c r="JPB2200" s="218"/>
      <c r="JPC2200" s="218"/>
      <c r="JPD2200" s="218"/>
      <c r="JPE2200" s="218"/>
      <c r="JPF2200" s="218"/>
      <c r="JPG2200" s="218"/>
      <c r="JPH2200" s="218"/>
      <c r="JPI2200" s="218"/>
      <c r="JPJ2200" s="218"/>
      <c r="JPK2200" s="218"/>
      <c r="JPL2200" s="218"/>
      <c r="JPM2200" s="218"/>
      <c r="JPN2200" s="218"/>
      <c r="JPO2200" s="218"/>
      <c r="JPP2200" s="218"/>
      <c r="JPQ2200" s="218"/>
      <c r="JPR2200" s="218"/>
      <c r="JPS2200" s="218"/>
      <c r="JPT2200" s="218"/>
      <c r="JPU2200" s="218"/>
      <c r="JPV2200" s="218"/>
      <c r="JPW2200" s="218"/>
      <c r="JPX2200" s="218"/>
      <c r="JPY2200" s="218"/>
      <c r="JPZ2200" s="218"/>
      <c r="JQA2200" s="218"/>
      <c r="JQB2200" s="218"/>
      <c r="JQC2200" s="218"/>
      <c r="JQD2200" s="218"/>
      <c r="JQE2200" s="218"/>
      <c r="JQF2200" s="218"/>
      <c r="JQG2200" s="218"/>
      <c r="JQH2200" s="218"/>
      <c r="JQI2200" s="218"/>
      <c r="JQJ2200" s="218"/>
      <c r="JQK2200" s="218"/>
      <c r="JQL2200" s="218"/>
      <c r="JQM2200" s="218"/>
      <c r="JQN2200" s="218"/>
      <c r="JQO2200" s="218"/>
      <c r="JQP2200" s="218"/>
      <c r="JQQ2200" s="218"/>
      <c r="JQR2200" s="218"/>
      <c r="JQS2200" s="218"/>
      <c r="JQT2200" s="218"/>
      <c r="JQU2200" s="218"/>
      <c r="JQV2200" s="218"/>
      <c r="JQW2200" s="218"/>
      <c r="JQX2200" s="218"/>
      <c r="JQY2200" s="218"/>
      <c r="JQZ2200" s="218"/>
      <c r="JRA2200" s="218"/>
      <c r="JRB2200" s="218"/>
      <c r="JRC2200" s="218"/>
      <c r="JRD2200" s="218"/>
      <c r="JRE2200" s="218"/>
      <c r="JRF2200" s="218"/>
      <c r="JRG2200" s="218"/>
      <c r="JRH2200" s="218"/>
      <c r="JRI2200" s="218"/>
      <c r="JRJ2200" s="218"/>
      <c r="JRK2200" s="218"/>
      <c r="JRL2200" s="218"/>
      <c r="JRM2200" s="218"/>
      <c r="JRN2200" s="218"/>
      <c r="JRO2200" s="218"/>
      <c r="JRP2200" s="218"/>
      <c r="JRQ2200" s="218"/>
      <c r="JRR2200" s="218"/>
      <c r="JRS2200" s="218"/>
      <c r="JRT2200" s="218"/>
      <c r="JRU2200" s="218"/>
      <c r="JRV2200" s="218"/>
      <c r="JRW2200" s="218"/>
      <c r="JRX2200" s="218"/>
      <c r="JRY2200" s="218"/>
      <c r="JRZ2200" s="218"/>
      <c r="JSA2200" s="218"/>
      <c r="JSB2200" s="218"/>
      <c r="JSC2200" s="218"/>
      <c r="JSD2200" s="218"/>
      <c r="JSE2200" s="218"/>
      <c r="JSF2200" s="218"/>
      <c r="JSG2200" s="218"/>
      <c r="JSH2200" s="218"/>
      <c r="JSI2200" s="218"/>
      <c r="JSJ2200" s="218"/>
      <c r="JSK2200" s="218"/>
      <c r="JSL2200" s="218"/>
      <c r="JSM2200" s="218"/>
      <c r="JSN2200" s="218"/>
      <c r="JSO2200" s="218"/>
      <c r="JSP2200" s="218"/>
      <c r="JSQ2200" s="218"/>
      <c r="JSR2200" s="218"/>
      <c r="JSS2200" s="218"/>
      <c r="JST2200" s="218"/>
      <c r="JSU2200" s="218"/>
      <c r="JSV2200" s="218"/>
      <c r="JSW2200" s="218"/>
      <c r="JSX2200" s="218"/>
      <c r="JSY2200" s="218"/>
      <c r="JSZ2200" s="218"/>
      <c r="JTA2200" s="218"/>
      <c r="JTB2200" s="218"/>
      <c r="JTC2200" s="218"/>
      <c r="JTD2200" s="218"/>
      <c r="JTE2200" s="218"/>
      <c r="JTF2200" s="218"/>
      <c r="JTG2200" s="218"/>
      <c r="JTH2200" s="218"/>
      <c r="JTI2200" s="218"/>
      <c r="JTJ2200" s="218"/>
      <c r="JTK2200" s="218"/>
      <c r="JTL2200" s="218"/>
      <c r="JTM2200" s="218"/>
      <c r="JTN2200" s="218"/>
      <c r="JTO2200" s="218"/>
      <c r="JTP2200" s="218"/>
      <c r="JTQ2200" s="218"/>
      <c r="JTR2200" s="218"/>
      <c r="JTS2200" s="218"/>
      <c r="JTT2200" s="218"/>
      <c r="JTU2200" s="218"/>
      <c r="JTV2200" s="218"/>
      <c r="JTW2200" s="218"/>
      <c r="JTX2200" s="218"/>
      <c r="JTY2200" s="218"/>
      <c r="JTZ2200" s="218"/>
      <c r="JUA2200" s="218"/>
      <c r="JUB2200" s="218"/>
      <c r="JUC2200" s="218"/>
      <c r="JUD2200" s="218"/>
      <c r="JUE2200" s="218"/>
      <c r="JUF2200" s="218"/>
      <c r="JUG2200" s="218"/>
      <c r="JUH2200" s="218"/>
      <c r="JUI2200" s="218"/>
      <c r="JUJ2200" s="218"/>
      <c r="JUK2200" s="218"/>
      <c r="JUL2200" s="218"/>
      <c r="JUM2200" s="218"/>
      <c r="JUN2200" s="218"/>
      <c r="JUO2200" s="218"/>
      <c r="JUP2200" s="218"/>
      <c r="JUQ2200" s="218"/>
      <c r="JUR2200" s="218"/>
      <c r="JUS2200" s="218"/>
      <c r="JUT2200" s="218"/>
      <c r="JUU2200" s="218"/>
      <c r="JUV2200" s="218"/>
      <c r="JUW2200" s="218"/>
      <c r="JUX2200" s="218"/>
      <c r="JUY2200" s="218"/>
      <c r="JUZ2200" s="218"/>
      <c r="JVA2200" s="218"/>
      <c r="JVB2200" s="218"/>
      <c r="JVC2200" s="218"/>
      <c r="JVD2200" s="218"/>
      <c r="JVE2200" s="218"/>
      <c r="JVF2200" s="218"/>
      <c r="JVG2200" s="218"/>
      <c r="JVH2200" s="218"/>
      <c r="JVI2200" s="218"/>
      <c r="JVJ2200" s="218"/>
      <c r="JVK2200" s="218"/>
      <c r="JVL2200" s="218"/>
      <c r="JVM2200" s="218"/>
      <c r="JVN2200" s="218"/>
      <c r="JVO2200" s="218"/>
      <c r="JVP2200" s="218"/>
      <c r="JVQ2200" s="218"/>
      <c r="JVR2200" s="218"/>
      <c r="JVS2200" s="218"/>
      <c r="JVT2200" s="218"/>
      <c r="JVU2200" s="218"/>
      <c r="JVV2200" s="218"/>
      <c r="JVW2200" s="218"/>
      <c r="JVX2200" s="218"/>
      <c r="JVY2200" s="218"/>
      <c r="JVZ2200" s="218"/>
      <c r="JWA2200" s="218"/>
      <c r="JWB2200" s="218"/>
      <c r="JWC2200" s="218"/>
      <c r="JWD2200" s="218"/>
      <c r="JWE2200" s="218"/>
      <c r="JWF2200" s="218"/>
      <c r="JWG2200" s="218"/>
      <c r="JWH2200" s="218"/>
      <c r="JWI2200" s="218"/>
      <c r="JWJ2200" s="218"/>
      <c r="JWK2200" s="218"/>
      <c r="JWL2200" s="218"/>
      <c r="JWM2200" s="218"/>
      <c r="JWN2200" s="218"/>
      <c r="JWO2200" s="218"/>
      <c r="JWP2200" s="218"/>
      <c r="JWQ2200" s="218"/>
      <c r="JWR2200" s="218"/>
      <c r="JWS2200" s="218"/>
      <c r="JWT2200" s="218"/>
      <c r="JWU2200" s="218"/>
      <c r="JWV2200" s="218"/>
      <c r="JWW2200" s="218"/>
      <c r="JWX2200" s="218"/>
      <c r="JWY2200" s="218"/>
      <c r="JWZ2200" s="218"/>
      <c r="JXA2200" s="218"/>
      <c r="JXB2200" s="218"/>
      <c r="JXC2200" s="218"/>
      <c r="JXD2200" s="218"/>
      <c r="JXE2200" s="218"/>
      <c r="JXF2200" s="218"/>
      <c r="JXG2200" s="218"/>
      <c r="JXH2200" s="218"/>
      <c r="JXI2200" s="218"/>
      <c r="JXJ2200" s="218"/>
      <c r="JXK2200" s="218"/>
      <c r="JXL2200" s="218"/>
      <c r="JXM2200" s="218"/>
      <c r="JXN2200" s="218"/>
      <c r="JXO2200" s="218"/>
      <c r="JXP2200" s="218"/>
      <c r="JXQ2200" s="218"/>
      <c r="JXR2200" s="218"/>
      <c r="JXS2200" s="218"/>
      <c r="JXT2200" s="218"/>
      <c r="JXU2200" s="218"/>
      <c r="JXV2200" s="218"/>
      <c r="JXW2200" s="218"/>
      <c r="JXX2200" s="218"/>
      <c r="JXY2200" s="218"/>
      <c r="JXZ2200" s="218"/>
      <c r="JYA2200" s="218"/>
      <c r="JYB2200" s="218"/>
      <c r="JYC2200" s="218"/>
      <c r="JYD2200" s="218"/>
      <c r="JYE2200" s="218"/>
      <c r="JYF2200" s="218"/>
      <c r="JYG2200" s="218"/>
      <c r="JYH2200" s="218"/>
      <c r="JYI2200" s="218"/>
      <c r="JYJ2200" s="218"/>
      <c r="JYK2200" s="218"/>
      <c r="JYL2200" s="218"/>
      <c r="JYM2200" s="218"/>
      <c r="JYN2200" s="218"/>
      <c r="JYO2200" s="218"/>
      <c r="JYP2200" s="218"/>
      <c r="JYQ2200" s="218"/>
      <c r="JYR2200" s="218"/>
      <c r="JYS2200" s="218"/>
      <c r="JYT2200" s="218"/>
      <c r="JYU2200" s="218"/>
      <c r="JYV2200" s="218"/>
      <c r="JYW2200" s="218"/>
      <c r="JYX2200" s="218"/>
      <c r="JYY2200" s="218"/>
      <c r="JYZ2200" s="218"/>
      <c r="JZA2200" s="218"/>
      <c r="JZB2200" s="218"/>
      <c r="JZC2200" s="218"/>
      <c r="JZD2200" s="218"/>
      <c r="JZE2200" s="218"/>
      <c r="JZF2200" s="218"/>
      <c r="JZG2200" s="218"/>
      <c r="JZH2200" s="218"/>
      <c r="JZI2200" s="218"/>
      <c r="JZJ2200" s="218"/>
      <c r="JZK2200" s="218"/>
      <c r="JZL2200" s="218"/>
      <c r="JZM2200" s="218"/>
      <c r="JZN2200" s="218"/>
      <c r="JZO2200" s="218"/>
      <c r="JZP2200" s="218"/>
      <c r="JZQ2200" s="218"/>
      <c r="JZR2200" s="218"/>
      <c r="JZS2200" s="218"/>
      <c r="JZT2200" s="218"/>
      <c r="JZU2200" s="218"/>
      <c r="JZV2200" s="218"/>
      <c r="JZW2200" s="218"/>
      <c r="JZX2200" s="218"/>
      <c r="JZY2200" s="218"/>
      <c r="JZZ2200" s="218"/>
      <c r="KAA2200" s="218"/>
      <c r="KAB2200" s="218"/>
      <c r="KAC2200" s="218"/>
      <c r="KAD2200" s="218"/>
      <c r="KAE2200" s="218"/>
      <c r="KAF2200" s="218"/>
      <c r="KAG2200" s="218"/>
      <c r="KAH2200" s="218"/>
      <c r="KAI2200" s="218"/>
      <c r="KAJ2200" s="218"/>
      <c r="KAK2200" s="218"/>
      <c r="KAL2200" s="218"/>
      <c r="KAM2200" s="218"/>
      <c r="KAN2200" s="218"/>
      <c r="KAO2200" s="218"/>
      <c r="KAP2200" s="218"/>
      <c r="KAQ2200" s="218"/>
      <c r="KAR2200" s="218"/>
      <c r="KAS2200" s="218"/>
      <c r="KAT2200" s="218"/>
      <c r="KAU2200" s="218"/>
      <c r="KAV2200" s="218"/>
      <c r="KAW2200" s="218"/>
      <c r="KAX2200" s="218"/>
      <c r="KAY2200" s="218"/>
      <c r="KAZ2200" s="218"/>
      <c r="KBA2200" s="218"/>
      <c r="KBB2200" s="218"/>
      <c r="KBC2200" s="218"/>
      <c r="KBD2200" s="218"/>
      <c r="KBE2200" s="218"/>
      <c r="KBF2200" s="218"/>
      <c r="KBG2200" s="218"/>
      <c r="KBH2200" s="218"/>
      <c r="KBI2200" s="218"/>
      <c r="KBJ2200" s="218"/>
      <c r="KBK2200" s="218"/>
      <c r="KBL2200" s="218"/>
      <c r="KBM2200" s="218"/>
      <c r="KBN2200" s="218"/>
      <c r="KBO2200" s="218"/>
      <c r="KBP2200" s="218"/>
      <c r="KBQ2200" s="218"/>
      <c r="KBR2200" s="218"/>
      <c r="KBS2200" s="218"/>
      <c r="KBT2200" s="218"/>
      <c r="KBU2200" s="218"/>
      <c r="KBV2200" s="218"/>
      <c r="KBW2200" s="218"/>
      <c r="KBX2200" s="218"/>
      <c r="KBY2200" s="218"/>
      <c r="KBZ2200" s="218"/>
      <c r="KCA2200" s="218"/>
      <c r="KCB2200" s="218"/>
      <c r="KCC2200" s="218"/>
      <c r="KCD2200" s="218"/>
      <c r="KCE2200" s="218"/>
      <c r="KCF2200" s="218"/>
      <c r="KCG2200" s="218"/>
      <c r="KCH2200" s="218"/>
      <c r="KCI2200" s="218"/>
      <c r="KCJ2200" s="218"/>
      <c r="KCK2200" s="218"/>
      <c r="KCL2200" s="218"/>
      <c r="KCM2200" s="218"/>
      <c r="KCN2200" s="218"/>
      <c r="KCO2200" s="218"/>
      <c r="KCP2200" s="218"/>
      <c r="KCQ2200" s="218"/>
      <c r="KCR2200" s="218"/>
      <c r="KCS2200" s="218"/>
      <c r="KCT2200" s="218"/>
      <c r="KCU2200" s="218"/>
      <c r="KCV2200" s="218"/>
      <c r="KCW2200" s="218"/>
      <c r="KCX2200" s="218"/>
      <c r="KCY2200" s="218"/>
      <c r="KCZ2200" s="218"/>
      <c r="KDA2200" s="218"/>
      <c r="KDB2200" s="218"/>
      <c r="KDC2200" s="218"/>
      <c r="KDD2200" s="218"/>
      <c r="KDE2200" s="218"/>
      <c r="KDF2200" s="218"/>
      <c r="KDG2200" s="218"/>
      <c r="KDH2200" s="218"/>
      <c r="KDI2200" s="218"/>
      <c r="KDJ2200" s="218"/>
      <c r="KDK2200" s="218"/>
      <c r="KDL2200" s="218"/>
      <c r="KDM2200" s="218"/>
      <c r="KDN2200" s="218"/>
      <c r="KDO2200" s="218"/>
      <c r="KDP2200" s="218"/>
      <c r="KDQ2200" s="218"/>
      <c r="KDR2200" s="218"/>
      <c r="KDS2200" s="218"/>
      <c r="KDT2200" s="218"/>
      <c r="KDU2200" s="218"/>
      <c r="KDV2200" s="218"/>
      <c r="KDW2200" s="218"/>
      <c r="KDX2200" s="218"/>
      <c r="KDY2200" s="218"/>
      <c r="KDZ2200" s="218"/>
      <c r="KEA2200" s="218"/>
      <c r="KEB2200" s="218"/>
      <c r="KEC2200" s="218"/>
      <c r="KED2200" s="218"/>
      <c r="KEE2200" s="218"/>
      <c r="KEF2200" s="218"/>
      <c r="KEG2200" s="218"/>
      <c r="KEH2200" s="218"/>
      <c r="KEI2200" s="218"/>
      <c r="KEJ2200" s="218"/>
      <c r="KEK2200" s="218"/>
      <c r="KEL2200" s="218"/>
      <c r="KEM2200" s="218"/>
      <c r="KEN2200" s="218"/>
      <c r="KEO2200" s="218"/>
      <c r="KEP2200" s="218"/>
      <c r="KEQ2200" s="218"/>
      <c r="KER2200" s="218"/>
      <c r="KES2200" s="218"/>
      <c r="KET2200" s="218"/>
      <c r="KEU2200" s="218"/>
      <c r="KEV2200" s="218"/>
      <c r="KEW2200" s="218"/>
      <c r="KEX2200" s="218"/>
      <c r="KEY2200" s="218"/>
      <c r="KEZ2200" s="218"/>
      <c r="KFA2200" s="218"/>
      <c r="KFB2200" s="218"/>
      <c r="KFC2200" s="218"/>
      <c r="KFD2200" s="218"/>
      <c r="KFE2200" s="218"/>
      <c r="KFF2200" s="218"/>
      <c r="KFG2200" s="218"/>
      <c r="KFH2200" s="218"/>
      <c r="KFI2200" s="218"/>
      <c r="KFJ2200" s="218"/>
      <c r="KFK2200" s="218"/>
      <c r="KFL2200" s="218"/>
      <c r="KFM2200" s="218"/>
      <c r="KFN2200" s="218"/>
      <c r="KFO2200" s="218"/>
      <c r="KFP2200" s="218"/>
      <c r="KFQ2200" s="218"/>
      <c r="KFR2200" s="218"/>
      <c r="KFS2200" s="218"/>
      <c r="KFT2200" s="218"/>
      <c r="KFU2200" s="218"/>
      <c r="KFV2200" s="218"/>
      <c r="KFW2200" s="218"/>
      <c r="KFX2200" s="218"/>
      <c r="KFY2200" s="218"/>
      <c r="KFZ2200" s="218"/>
      <c r="KGA2200" s="218"/>
      <c r="KGB2200" s="218"/>
      <c r="KGC2200" s="218"/>
      <c r="KGD2200" s="218"/>
      <c r="KGE2200" s="218"/>
      <c r="KGF2200" s="218"/>
      <c r="KGG2200" s="218"/>
      <c r="KGH2200" s="218"/>
      <c r="KGI2200" s="218"/>
      <c r="KGJ2200" s="218"/>
      <c r="KGK2200" s="218"/>
      <c r="KGL2200" s="218"/>
      <c r="KGM2200" s="218"/>
      <c r="KGN2200" s="218"/>
      <c r="KGO2200" s="218"/>
      <c r="KGP2200" s="218"/>
      <c r="KGQ2200" s="218"/>
      <c r="KGR2200" s="218"/>
      <c r="KGS2200" s="218"/>
      <c r="KGT2200" s="218"/>
      <c r="KGU2200" s="218"/>
      <c r="KGV2200" s="218"/>
      <c r="KGW2200" s="218"/>
      <c r="KGX2200" s="218"/>
      <c r="KGY2200" s="218"/>
      <c r="KGZ2200" s="218"/>
      <c r="KHA2200" s="218"/>
      <c r="KHB2200" s="218"/>
      <c r="KHC2200" s="218"/>
      <c r="KHD2200" s="218"/>
      <c r="KHE2200" s="218"/>
      <c r="KHF2200" s="218"/>
      <c r="KHG2200" s="218"/>
      <c r="KHH2200" s="218"/>
      <c r="KHI2200" s="218"/>
      <c r="KHJ2200" s="218"/>
      <c r="KHK2200" s="218"/>
      <c r="KHL2200" s="218"/>
      <c r="KHM2200" s="218"/>
      <c r="KHN2200" s="218"/>
      <c r="KHO2200" s="218"/>
      <c r="KHP2200" s="218"/>
      <c r="KHQ2200" s="218"/>
      <c r="KHR2200" s="218"/>
      <c r="KHS2200" s="218"/>
      <c r="KHT2200" s="218"/>
      <c r="KHU2200" s="218"/>
      <c r="KHV2200" s="218"/>
      <c r="KHW2200" s="218"/>
      <c r="KHX2200" s="218"/>
      <c r="KHY2200" s="218"/>
      <c r="KHZ2200" s="218"/>
      <c r="KIA2200" s="218"/>
      <c r="KIB2200" s="218"/>
      <c r="KIC2200" s="218"/>
      <c r="KID2200" s="218"/>
      <c r="KIE2200" s="218"/>
      <c r="KIF2200" s="218"/>
      <c r="KIG2200" s="218"/>
      <c r="KIH2200" s="218"/>
      <c r="KII2200" s="218"/>
      <c r="KIJ2200" s="218"/>
      <c r="KIK2200" s="218"/>
      <c r="KIL2200" s="218"/>
      <c r="KIM2200" s="218"/>
      <c r="KIN2200" s="218"/>
      <c r="KIO2200" s="218"/>
      <c r="KIP2200" s="218"/>
      <c r="KIQ2200" s="218"/>
      <c r="KIR2200" s="218"/>
      <c r="KIS2200" s="218"/>
      <c r="KIT2200" s="218"/>
      <c r="KIU2200" s="218"/>
      <c r="KIV2200" s="218"/>
      <c r="KIW2200" s="218"/>
      <c r="KIX2200" s="218"/>
      <c r="KIY2200" s="218"/>
      <c r="KIZ2200" s="218"/>
      <c r="KJA2200" s="218"/>
      <c r="KJB2200" s="218"/>
      <c r="KJC2200" s="218"/>
      <c r="KJD2200" s="218"/>
      <c r="KJE2200" s="218"/>
      <c r="KJF2200" s="218"/>
      <c r="KJG2200" s="218"/>
      <c r="KJH2200" s="218"/>
      <c r="KJI2200" s="218"/>
      <c r="KJJ2200" s="218"/>
      <c r="KJK2200" s="218"/>
      <c r="KJL2200" s="218"/>
      <c r="KJM2200" s="218"/>
      <c r="KJN2200" s="218"/>
      <c r="KJO2200" s="218"/>
      <c r="KJP2200" s="218"/>
      <c r="KJQ2200" s="218"/>
      <c r="KJR2200" s="218"/>
      <c r="KJS2200" s="218"/>
      <c r="KJT2200" s="218"/>
      <c r="KJU2200" s="218"/>
      <c r="KJV2200" s="218"/>
      <c r="KJW2200" s="218"/>
      <c r="KJX2200" s="218"/>
      <c r="KJY2200" s="218"/>
      <c r="KJZ2200" s="218"/>
      <c r="KKA2200" s="218"/>
      <c r="KKB2200" s="218"/>
      <c r="KKC2200" s="218"/>
      <c r="KKD2200" s="218"/>
      <c r="KKE2200" s="218"/>
      <c r="KKF2200" s="218"/>
      <c r="KKG2200" s="218"/>
      <c r="KKH2200" s="218"/>
      <c r="KKI2200" s="218"/>
      <c r="KKJ2200" s="218"/>
      <c r="KKK2200" s="218"/>
      <c r="KKL2200" s="218"/>
      <c r="KKM2200" s="218"/>
      <c r="KKN2200" s="218"/>
      <c r="KKO2200" s="218"/>
      <c r="KKP2200" s="218"/>
      <c r="KKQ2200" s="218"/>
      <c r="KKR2200" s="218"/>
      <c r="KKS2200" s="218"/>
      <c r="KKT2200" s="218"/>
      <c r="KKU2200" s="218"/>
      <c r="KKV2200" s="218"/>
      <c r="KKW2200" s="218"/>
      <c r="KKX2200" s="218"/>
      <c r="KKY2200" s="218"/>
      <c r="KKZ2200" s="218"/>
      <c r="KLA2200" s="218"/>
      <c r="KLB2200" s="218"/>
      <c r="KLC2200" s="218"/>
      <c r="KLD2200" s="218"/>
      <c r="KLE2200" s="218"/>
      <c r="KLF2200" s="218"/>
      <c r="KLG2200" s="218"/>
      <c r="KLH2200" s="218"/>
      <c r="KLI2200" s="218"/>
      <c r="KLJ2200" s="218"/>
      <c r="KLK2200" s="218"/>
      <c r="KLL2200" s="218"/>
      <c r="KLM2200" s="218"/>
      <c r="KLN2200" s="218"/>
      <c r="KLO2200" s="218"/>
      <c r="KLP2200" s="218"/>
      <c r="KLQ2200" s="218"/>
      <c r="KLR2200" s="218"/>
      <c r="KLS2200" s="218"/>
      <c r="KLT2200" s="218"/>
      <c r="KLU2200" s="218"/>
      <c r="KLV2200" s="218"/>
      <c r="KLW2200" s="218"/>
      <c r="KLX2200" s="218"/>
      <c r="KLY2200" s="218"/>
      <c r="KLZ2200" s="218"/>
      <c r="KMA2200" s="218"/>
      <c r="KMB2200" s="218"/>
      <c r="KMC2200" s="218"/>
      <c r="KMD2200" s="218"/>
      <c r="KME2200" s="218"/>
      <c r="KMF2200" s="218"/>
      <c r="KMG2200" s="218"/>
      <c r="KMH2200" s="218"/>
      <c r="KMI2200" s="218"/>
      <c r="KMJ2200" s="218"/>
      <c r="KMK2200" s="218"/>
      <c r="KML2200" s="218"/>
      <c r="KMM2200" s="218"/>
      <c r="KMN2200" s="218"/>
      <c r="KMO2200" s="218"/>
      <c r="KMP2200" s="218"/>
      <c r="KMQ2200" s="218"/>
      <c r="KMR2200" s="218"/>
      <c r="KMS2200" s="218"/>
      <c r="KMT2200" s="218"/>
      <c r="KMU2200" s="218"/>
      <c r="KMV2200" s="218"/>
      <c r="KMW2200" s="218"/>
      <c r="KMX2200" s="218"/>
      <c r="KMY2200" s="218"/>
      <c r="KMZ2200" s="218"/>
      <c r="KNA2200" s="218"/>
      <c r="KNB2200" s="218"/>
      <c r="KNC2200" s="218"/>
      <c r="KND2200" s="218"/>
      <c r="KNE2200" s="218"/>
      <c r="KNF2200" s="218"/>
      <c r="KNG2200" s="218"/>
      <c r="KNH2200" s="218"/>
      <c r="KNI2200" s="218"/>
      <c r="KNJ2200" s="218"/>
      <c r="KNK2200" s="218"/>
      <c r="KNL2200" s="218"/>
      <c r="KNM2200" s="218"/>
      <c r="KNN2200" s="218"/>
      <c r="KNO2200" s="218"/>
      <c r="KNP2200" s="218"/>
      <c r="KNQ2200" s="218"/>
      <c r="KNR2200" s="218"/>
      <c r="KNS2200" s="218"/>
      <c r="KNT2200" s="218"/>
      <c r="KNU2200" s="218"/>
      <c r="KNV2200" s="218"/>
      <c r="KNW2200" s="218"/>
      <c r="KNX2200" s="218"/>
      <c r="KNY2200" s="218"/>
      <c r="KNZ2200" s="218"/>
      <c r="KOA2200" s="218"/>
      <c r="KOB2200" s="218"/>
      <c r="KOC2200" s="218"/>
      <c r="KOD2200" s="218"/>
      <c r="KOE2200" s="218"/>
      <c r="KOF2200" s="218"/>
      <c r="KOG2200" s="218"/>
      <c r="KOH2200" s="218"/>
      <c r="KOI2200" s="218"/>
      <c r="KOJ2200" s="218"/>
      <c r="KOK2200" s="218"/>
      <c r="KOL2200" s="218"/>
      <c r="KOM2200" s="218"/>
      <c r="KON2200" s="218"/>
      <c r="KOO2200" s="218"/>
      <c r="KOP2200" s="218"/>
      <c r="KOQ2200" s="218"/>
      <c r="KOR2200" s="218"/>
      <c r="KOS2200" s="218"/>
      <c r="KOT2200" s="218"/>
      <c r="KOU2200" s="218"/>
      <c r="KOV2200" s="218"/>
      <c r="KOW2200" s="218"/>
      <c r="KOX2200" s="218"/>
      <c r="KOY2200" s="218"/>
      <c r="KOZ2200" s="218"/>
      <c r="KPA2200" s="218"/>
      <c r="KPB2200" s="218"/>
      <c r="KPC2200" s="218"/>
      <c r="KPD2200" s="218"/>
      <c r="KPE2200" s="218"/>
      <c r="KPF2200" s="218"/>
      <c r="KPG2200" s="218"/>
      <c r="KPH2200" s="218"/>
      <c r="KPI2200" s="218"/>
      <c r="KPJ2200" s="218"/>
      <c r="KPK2200" s="218"/>
      <c r="KPL2200" s="218"/>
      <c r="KPM2200" s="218"/>
      <c r="KPN2200" s="218"/>
      <c r="KPO2200" s="218"/>
      <c r="KPP2200" s="218"/>
      <c r="KPQ2200" s="218"/>
      <c r="KPR2200" s="218"/>
      <c r="KPS2200" s="218"/>
      <c r="KPT2200" s="218"/>
      <c r="KPU2200" s="218"/>
      <c r="KPV2200" s="218"/>
      <c r="KPW2200" s="218"/>
      <c r="KPX2200" s="218"/>
      <c r="KPY2200" s="218"/>
      <c r="KPZ2200" s="218"/>
      <c r="KQA2200" s="218"/>
      <c r="KQB2200" s="218"/>
      <c r="KQC2200" s="218"/>
      <c r="KQD2200" s="218"/>
      <c r="KQE2200" s="218"/>
      <c r="KQF2200" s="218"/>
      <c r="KQG2200" s="218"/>
      <c r="KQH2200" s="218"/>
      <c r="KQI2200" s="218"/>
      <c r="KQJ2200" s="218"/>
      <c r="KQK2200" s="218"/>
      <c r="KQL2200" s="218"/>
      <c r="KQM2200" s="218"/>
      <c r="KQN2200" s="218"/>
      <c r="KQO2200" s="218"/>
      <c r="KQP2200" s="218"/>
      <c r="KQQ2200" s="218"/>
      <c r="KQR2200" s="218"/>
      <c r="KQS2200" s="218"/>
      <c r="KQT2200" s="218"/>
      <c r="KQU2200" s="218"/>
      <c r="KQV2200" s="218"/>
      <c r="KQW2200" s="218"/>
      <c r="KQX2200" s="218"/>
      <c r="KQY2200" s="218"/>
      <c r="KQZ2200" s="218"/>
      <c r="KRA2200" s="218"/>
      <c r="KRB2200" s="218"/>
      <c r="KRC2200" s="218"/>
      <c r="KRD2200" s="218"/>
      <c r="KRE2200" s="218"/>
      <c r="KRF2200" s="218"/>
      <c r="KRG2200" s="218"/>
      <c r="KRH2200" s="218"/>
      <c r="KRI2200" s="218"/>
      <c r="KRJ2200" s="218"/>
      <c r="KRK2200" s="218"/>
      <c r="KRL2200" s="218"/>
      <c r="KRM2200" s="218"/>
      <c r="KRN2200" s="218"/>
      <c r="KRO2200" s="218"/>
      <c r="KRP2200" s="218"/>
      <c r="KRQ2200" s="218"/>
      <c r="KRR2200" s="218"/>
      <c r="KRS2200" s="218"/>
      <c r="KRT2200" s="218"/>
      <c r="KRU2200" s="218"/>
      <c r="KRV2200" s="218"/>
      <c r="KRW2200" s="218"/>
      <c r="KRX2200" s="218"/>
      <c r="KRY2200" s="218"/>
      <c r="KRZ2200" s="218"/>
      <c r="KSA2200" s="218"/>
      <c r="KSB2200" s="218"/>
      <c r="KSC2200" s="218"/>
      <c r="KSD2200" s="218"/>
      <c r="KSE2200" s="218"/>
      <c r="KSF2200" s="218"/>
      <c r="KSG2200" s="218"/>
      <c r="KSH2200" s="218"/>
      <c r="KSI2200" s="218"/>
      <c r="KSJ2200" s="218"/>
      <c r="KSK2200" s="218"/>
      <c r="KSL2200" s="218"/>
      <c r="KSM2200" s="218"/>
      <c r="KSN2200" s="218"/>
      <c r="KSO2200" s="218"/>
      <c r="KSP2200" s="218"/>
      <c r="KSQ2200" s="218"/>
      <c r="KSR2200" s="218"/>
      <c r="KSS2200" s="218"/>
      <c r="KST2200" s="218"/>
      <c r="KSU2200" s="218"/>
      <c r="KSV2200" s="218"/>
      <c r="KSW2200" s="218"/>
      <c r="KSX2200" s="218"/>
      <c r="KSY2200" s="218"/>
      <c r="KSZ2200" s="218"/>
      <c r="KTA2200" s="218"/>
      <c r="KTB2200" s="218"/>
      <c r="KTC2200" s="218"/>
      <c r="KTD2200" s="218"/>
      <c r="KTE2200" s="218"/>
      <c r="KTF2200" s="218"/>
      <c r="KTG2200" s="218"/>
      <c r="KTH2200" s="218"/>
      <c r="KTI2200" s="218"/>
      <c r="KTJ2200" s="218"/>
      <c r="KTK2200" s="218"/>
      <c r="KTL2200" s="218"/>
      <c r="KTM2200" s="218"/>
      <c r="KTN2200" s="218"/>
      <c r="KTO2200" s="218"/>
      <c r="KTP2200" s="218"/>
      <c r="KTQ2200" s="218"/>
      <c r="KTR2200" s="218"/>
      <c r="KTS2200" s="218"/>
      <c r="KTT2200" s="218"/>
      <c r="KTU2200" s="218"/>
      <c r="KTV2200" s="218"/>
      <c r="KTW2200" s="218"/>
      <c r="KTX2200" s="218"/>
      <c r="KTY2200" s="218"/>
      <c r="KTZ2200" s="218"/>
      <c r="KUA2200" s="218"/>
      <c r="KUB2200" s="218"/>
      <c r="KUC2200" s="218"/>
      <c r="KUD2200" s="218"/>
      <c r="KUE2200" s="218"/>
      <c r="KUF2200" s="218"/>
      <c r="KUG2200" s="218"/>
      <c r="KUH2200" s="218"/>
      <c r="KUI2200" s="218"/>
      <c r="KUJ2200" s="218"/>
      <c r="KUK2200" s="218"/>
      <c r="KUL2200" s="218"/>
      <c r="KUM2200" s="218"/>
      <c r="KUN2200" s="218"/>
      <c r="KUO2200" s="218"/>
      <c r="KUP2200" s="218"/>
      <c r="KUQ2200" s="218"/>
      <c r="KUR2200" s="218"/>
      <c r="KUS2200" s="218"/>
      <c r="KUT2200" s="218"/>
      <c r="KUU2200" s="218"/>
      <c r="KUV2200" s="218"/>
      <c r="KUW2200" s="218"/>
      <c r="KUX2200" s="218"/>
      <c r="KUY2200" s="218"/>
      <c r="KUZ2200" s="218"/>
      <c r="KVA2200" s="218"/>
      <c r="KVB2200" s="218"/>
      <c r="KVC2200" s="218"/>
      <c r="KVD2200" s="218"/>
      <c r="KVE2200" s="218"/>
      <c r="KVF2200" s="218"/>
      <c r="KVG2200" s="218"/>
      <c r="KVH2200" s="218"/>
      <c r="KVI2200" s="218"/>
      <c r="KVJ2200" s="218"/>
      <c r="KVK2200" s="218"/>
      <c r="KVL2200" s="218"/>
      <c r="KVM2200" s="218"/>
      <c r="KVN2200" s="218"/>
      <c r="KVO2200" s="218"/>
      <c r="KVP2200" s="218"/>
      <c r="KVQ2200" s="218"/>
      <c r="KVR2200" s="218"/>
      <c r="KVS2200" s="218"/>
      <c r="KVT2200" s="218"/>
      <c r="KVU2200" s="218"/>
      <c r="KVV2200" s="218"/>
      <c r="KVW2200" s="218"/>
      <c r="KVX2200" s="218"/>
      <c r="KVY2200" s="218"/>
      <c r="KVZ2200" s="218"/>
      <c r="KWA2200" s="218"/>
      <c r="KWB2200" s="218"/>
      <c r="KWC2200" s="218"/>
      <c r="KWD2200" s="218"/>
      <c r="KWE2200" s="218"/>
      <c r="KWF2200" s="218"/>
      <c r="KWG2200" s="218"/>
      <c r="KWH2200" s="218"/>
      <c r="KWI2200" s="218"/>
      <c r="KWJ2200" s="218"/>
      <c r="KWK2200" s="218"/>
      <c r="KWL2200" s="218"/>
      <c r="KWM2200" s="218"/>
      <c r="KWN2200" s="218"/>
      <c r="KWO2200" s="218"/>
      <c r="KWP2200" s="218"/>
      <c r="KWQ2200" s="218"/>
      <c r="KWR2200" s="218"/>
      <c r="KWS2200" s="218"/>
      <c r="KWT2200" s="218"/>
      <c r="KWU2200" s="218"/>
      <c r="KWV2200" s="218"/>
      <c r="KWW2200" s="218"/>
      <c r="KWX2200" s="218"/>
      <c r="KWY2200" s="218"/>
      <c r="KWZ2200" s="218"/>
      <c r="KXA2200" s="218"/>
      <c r="KXB2200" s="218"/>
      <c r="KXC2200" s="218"/>
      <c r="KXD2200" s="218"/>
      <c r="KXE2200" s="218"/>
      <c r="KXF2200" s="218"/>
      <c r="KXG2200" s="218"/>
      <c r="KXH2200" s="218"/>
      <c r="KXI2200" s="218"/>
      <c r="KXJ2200" s="218"/>
      <c r="KXK2200" s="218"/>
      <c r="KXL2200" s="218"/>
      <c r="KXM2200" s="218"/>
      <c r="KXN2200" s="218"/>
      <c r="KXO2200" s="218"/>
      <c r="KXP2200" s="218"/>
      <c r="KXQ2200" s="218"/>
      <c r="KXR2200" s="218"/>
      <c r="KXS2200" s="218"/>
      <c r="KXT2200" s="218"/>
      <c r="KXU2200" s="218"/>
      <c r="KXV2200" s="218"/>
      <c r="KXW2200" s="218"/>
      <c r="KXX2200" s="218"/>
      <c r="KXY2200" s="218"/>
      <c r="KXZ2200" s="218"/>
      <c r="KYA2200" s="218"/>
      <c r="KYB2200" s="218"/>
      <c r="KYC2200" s="218"/>
      <c r="KYD2200" s="218"/>
      <c r="KYE2200" s="218"/>
      <c r="KYF2200" s="218"/>
      <c r="KYG2200" s="218"/>
      <c r="KYH2200" s="218"/>
      <c r="KYI2200" s="218"/>
      <c r="KYJ2200" s="218"/>
      <c r="KYK2200" s="218"/>
      <c r="KYL2200" s="218"/>
      <c r="KYM2200" s="218"/>
      <c r="KYN2200" s="218"/>
      <c r="KYO2200" s="218"/>
      <c r="KYP2200" s="218"/>
      <c r="KYQ2200" s="218"/>
      <c r="KYR2200" s="218"/>
      <c r="KYS2200" s="218"/>
      <c r="KYT2200" s="218"/>
      <c r="KYU2200" s="218"/>
      <c r="KYV2200" s="218"/>
      <c r="KYW2200" s="218"/>
      <c r="KYX2200" s="218"/>
      <c r="KYY2200" s="218"/>
      <c r="KYZ2200" s="218"/>
      <c r="KZA2200" s="218"/>
      <c r="KZB2200" s="218"/>
      <c r="KZC2200" s="218"/>
      <c r="KZD2200" s="218"/>
      <c r="KZE2200" s="218"/>
      <c r="KZF2200" s="218"/>
      <c r="KZG2200" s="218"/>
      <c r="KZH2200" s="218"/>
      <c r="KZI2200" s="218"/>
      <c r="KZJ2200" s="218"/>
      <c r="KZK2200" s="218"/>
      <c r="KZL2200" s="218"/>
      <c r="KZM2200" s="218"/>
      <c r="KZN2200" s="218"/>
      <c r="KZO2200" s="218"/>
      <c r="KZP2200" s="218"/>
      <c r="KZQ2200" s="218"/>
      <c r="KZR2200" s="218"/>
      <c r="KZS2200" s="218"/>
      <c r="KZT2200" s="218"/>
      <c r="KZU2200" s="218"/>
      <c r="KZV2200" s="218"/>
      <c r="KZW2200" s="218"/>
      <c r="KZX2200" s="218"/>
      <c r="KZY2200" s="218"/>
      <c r="KZZ2200" s="218"/>
      <c r="LAA2200" s="218"/>
      <c r="LAB2200" s="218"/>
      <c r="LAC2200" s="218"/>
      <c r="LAD2200" s="218"/>
      <c r="LAE2200" s="218"/>
      <c r="LAF2200" s="218"/>
      <c r="LAG2200" s="218"/>
      <c r="LAH2200" s="218"/>
      <c r="LAI2200" s="218"/>
      <c r="LAJ2200" s="218"/>
      <c r="LAK2200" s="218"/>
      <c r="LAL2200" s="218"/>
      <c r="LAM2200" s="218"/>
      <c r="LAN2200" s="218"/>
      <c r="LAO2200" s="218"/>
      <c r="LAP2200" s="218"/>
      <c r="LAQ2200" s="218"/>
      <c r="LAR2200" s="218"/>
      <c r="LAS2200" s="218"/>
      <c r="LAT2200" s="218"/>
      <c r="LAU2200" s="218"/>
      <c r="LAV2200" s="218"/>
      <c r="LAW2200" s="218"/>
      <c r="LAX2200" s="218"/>
      <c r="LAY2200" s="218"/>
      <c r="LAZ2200" s="218"/>
      <c r="LBA2200" s="218"/>
      <c r="LBB2200" s="218"/>
      <c r="LBC2200" s="218"/>
      <c r="LBD2200" s="218"/>
      <c r="LBE2200" s="218"/>
      <c r="LBF2200" s="218"/>
      <c r="LBG2200" s="218"/>
      <c r="LBH2200" s="218"/>
      <c r="LBI2200" s="218"/>
      <c r="LBJ2200" s="218"/>
      <c r="LBK2200" s="218"/>
      <c r="LBL2200" s="218"/>
      <c r="LBM2200" s="218"/>
      <c r="LBN2200" s="218"/>
      <c r="LBO2200" s="218"/>
      <c r="LBP2200" s="218"/>
      <c r="LBQ2200" s="218"/>
      <c r="LBR2200" s="218"/>
      <c r="LBS2200" s="218"/>
      <c r="LBT2200" s="218"/>
      <c r="LBU2200" s="218"/>
      <c r="LBV2200" s="218"/>
      <c r="LBW2200" s="218"/>
      <c r="LBX2200" s="218"/>
      <c r="LBY2200" s="218"/>
      <c r="LBZ2200" s="218"/>
      <c r="LCA2200" s="218"/>
      <c r="LCB2200" s="218"/>
      <c r="LCC2200" s="218"/>
      <c r="LCD2200" s="218"/>
      <c r="LCE2200" s="218"/>
      <c r="LCF2200" s="218"/>
      <c r="LCG2200" s="218"/>
      <c r="LCH2200" s="218"/>
      <c r="LCI2200" s="218"/>
      <c r="LCJ2200" s="218"/>
      <c r="LCK2200" s="218"/>
      <c r="LCL2200" s="218"/>
      <c r="LCM2200" s="218"/>
      <c r="LCN2200" s="218"/>
      <c r="LCO2200" s="218"/>
      <c r="LCP2200" s="218"/>
      <c r="LCQ2200" s="218"/>
      <c r="LCR2200" s="218"/>
      <c r="LCS2200" s="218"/>
      <c r="LCT2200" s="218"/>
      <c r="LCU2200" s="218"/>
      <c r="LCV2200" s="218"/>
      <c r="LCW2200" s="218"/>
      <c r="LCX2200" s="218"/>
      <c r="LCY2200" s="218"/>
      <c r="LCZ2200" s="218"/>
      <c r="LDA2200" s="218"/>
      <c r="LDB2200" s="218"/>
      <c r="LDC2200" s="218"/>
      <c r="LDD2200" s="218"/>
      <c r="LDE2200" s="218"/>
      <c r="LDF2200" s="218"/>
      <c r="LDG2200" s="218"/>
      <c r="LDH2200" s="218"/>
      <c r="LDI2200" s="218"/>
      <c r="LDJ2200" s="218"/>
      <c r="LDK2200" s="218"/>
      <c r="LDL2200" s="218"/>
      <c r="LDM2200" s="218"/>
      <c r="LDN2200" s="218"/>
      <c r="LDO2200" s="218"/>
      <c r="LDP2200" s="218"/>
      <c r="LDQ2200" s="218"/>
      <c r="LDR2200" s="218"/>
      <c r="LDS2200" s="218"/>
      <c r="LDT2200" s="218"/>
      <c r="LDU2200" s="218"/>
      <c r="LDV2200" s="218"/>
      <c r="LDW2200" s="218"/>
      <c r="LDX2200" s="218"/>
      <c r="LDY2200" s="218"/>
      <c r="LDZ2200" s="218"/>
      <c r="LEA2200" s="218"/>
      <c r="LEB2200" s="218"/>
      <c r="LEC2200" s="218"/>
      <c r="LED2200" s="218"/>
      <c r="LEE2200" s="218"/>
      <c r="LEF2200" s="218"/>
      <c r="LEG2200" s="218"/>
      <c r="LEH2200" s="218"/>
      <c r="LEI2200" s="218"/>
      <c r="LEJ2200" s="218"/>
      <c r="LEK2200" s="218"/>
      <c r="LEL2200" s="218"/>
      <c r="LEM2200" s="218"/>
      <c r="LEN2200" s="218"/>
      <c r="LEO2200" s="218"/>
      <c r="LEP2200" s="218"/>
      <c r="LEQ2200" s="218"/>
      <c r="LER2200" s="218"/>
      <c r="LES2200" s="218"/>
      <c r="LET2200" s="218"/>
      <c r="LEU2200" s="218"/>
      <c r="LEV2200" s="218"/>
      <c r="LEW2200" s="218"/>
      <c r="LEX2200" s="218"/>
      <c r="LEY2200" s="218"/>
      <c r="LEZ2200" s="218"/>
      <c r="LFA2200" s="218"/>
      <c r="LFB2200" s="218"/>
      <c r="LFC2200" s="218"/>
      <c r="LFD2200" s="218"/>
      <c r="LFE2200" s="218"/>
      <c r="LFF2200" s="218"/>
      <c r="LFG2200" s="218"/>
      <c r="LFH2200" s="218"/>
      <c r="LFI2200" s="218"/>
      <c r="LFJ2200" s="218"/>
      <c r="LFK2200" s="218"/>
      <c r="LFL2200" s="218"/>
      <c r="LFM2200" s="218"/>
      <c r="LFN2200" s="218"/>
      <c r="LFO2200" s="218"/>
      <c r="LFP2200" s="218"/>
      <c r="LFQ2200" s="218"/>
      <c r="LFR2200" s="218"/>
      <c r="LFS2200" s="218"/>
      <c r="LFT2200" s="218"/>
      <c r="LFU2200" s="218"/>
      <c r="LFV2200" s="218"/>
      <c r="LFW2200" s="218"/>
      <c r="LFX2200" s="218"/>
      <c r="LFY2200" s="218"/>
      <c r="LFZ2200" s="218"/>
      <c r="LGA2200" s="218"/>
      <c r="LGB2200" s="218"/>
      <c r="LGC2200" s="218"/>
      <c r="LGD2200" s="218"/>
      <c r="LGE2200" s="218"/>
      <c r="LGF2200" s="218"/>
      <c r="LGG2200" s="218"/>
      <c r="LGH2200" s="218"/>
      <c r="LGI2200" s="218"/>
      <c r="LGJ2200" s="218"/>
      <c r="LGK2200" s="218"/>
      <c r="LGL2200" s="218"/>
      <c r="LGM2200" s="218"/>
      <c r="LGN2200" s="218"/>
      <c r="LGO2200" s="218"/>
      <c r="LGP2200" s="218"/>
      <c r="LGQ2200" s="218"/>
      <c r="LGR2200" s="218"/>
      <c r="LGS2200" s="218"/>
      <c r="LGT2200" s="218"/>
      <c r="LGU2200" s="218"/>
      <c r="LGV2200" s="218"/>
      <c r="LGW2200" s="218"/>
      <c r="LGX2200" s="218"/>
      <c r="LGY2200" s="218"/>
      <c r="LGZ2200" s="218"/>
      <c r="LHA2200" s="218"/>
      <c r="LHB2200" s="218"/>
      <c r="LHC2200" s="218"/>
      <c r="LHD2200" s="218"/>
      <c r="LHE2200" s="218"/>
      <c r="LHF2200" s="218"/>
      <c r="LHG2200" s="218"/>
      <c r="LHH2200" s="218"/>
      <c r="LHI2200" s="218"/>
      <c r="LHJ2200" s="218"/>
      <c r="LHK2200" s="218"/>
      <c r="LHL2200" s="218"/>
      <c r="LHM2200" s="218"/>
      <c r="LHN2200" s="218"/>
      <c r="LHO2200" s="218"/>
      <c r="LHP2200" s="218"/>
      <c r="LHQ2200" s="218"/>
      <c r="LHR2200" s="218"/>
      <c r="LHS2200" s="218"/>
      <c r="LHT2200" s="218"/>
      <c r="LHU2200" s="218"/>
      <c r="LHV2200" s="218"/>
      <c r="LHW2200" s="218"/>
      <c r="LHX2200" s="218"/>
      <c r="LHY2200" s="218"/>
      <c r="LHZ2200" s="218"/>
      <c r="LIA2200" s="218"/>
      <c r="LIB2200" s="218"/>
      <c r="LIC2200" s="218"/>
      <c r="LID2200" s="218"/>
      <c r="LIE2200" s="218"/>
      <c r="LIF2200" s="218"/>
      <c r="LIG2200" s="218"/>
      <c r="LIH2200" s="218"/>
      <c r="LII2200" s="218"/>
      <c r="LIJ2200" s="218"/>
      <c r="LIK2200" s="218"/>
      <c r="LIL2200" s="218"/>
      <c r="LIM2200" s="218"/>
      <c r="LIN2200" s="218"/>
      <c r="LIO2200" s="218"/>
      <c r="LIP2200" s="218"/>
      <c r="LIQ2200" s="218"/>
      <c r="LIR2200" s="218"/>
      <c r="LIS2200" s="218"/>
      <c r="LIT2200" s="218"/>
      <c r="LIU2200" s="218"/>
      <c r="LIV2200" s="218"/>
      <c r="LIW2200" s="218"/>
      <c r="LIX2200" s="218"/>
      <c r="LIY2200" s="218"/>
      <c r="LIZ2200" s="218"/>
      <c r="LJA2200" s="218"/>
      <c r="LJB2200" s="218"/>
      <c r="LJC2200" s="218"/>
      <c r="LJD2200" s="218"/>
      <c r="LJE2200" s="218"/>
      <c r="LJF2200" s="218"/>
      <c r="LJG2200" s="218"/>
      <c r="LJH2200" s="218"/>
      <c r="LJI2200" s="218"/>
      <c r="LJJ2200" s="218"/>
      <c r="LJK2200" s="218"/>
      <c r="LJL2200" s="218"/>
      <c r="LJM2200" s="218"/>
      <c r="LJN2200" s="218"/>
      <c r="LJO2200" s="218"/>
      <c r="LJP2200" s="218"/>
      <c r="LJQ2200" s="218"/>
      <c r="LJR2200" s="218"/>
      <c r="LJS2200" s="218"/>
      <c r="LJT2200" s="218"/>
      <c r="LJU2200" s="218"/>
      <c r="LJV2200" s="218"/>
      <c r="LJW2200" s="218"/>
      <c r="LJX2200" s="218"/>
      <c r="LJY2200" s="218"/>
      <c r="LJZ2200" s="218"/>
      <c r="LKA2200" s="218"/>
      <c r="LKB2200" s="218"/>
      <c r="LKC2200" s="218"/>
      <c r="LKD2200" s="218"/>
      <c r="LKE2200" s="218"/>
      <c r="LKF2200" s="218"/>
      <c r="LKG2200" s="218"/>
      <c r="LKH2200" s="218"/>
      <c r="LKI2200" s="218"/>
      <c r="LKJ2200" s="218"/>
      <c r="LKK2200" s="218"/>
      <c r="LKL2200" s="218"/>
      <c r="LKM2200" s="218"/>
      <c r="LKN2200" s="218"/>
      <c r="LKO2200" s="218"/>
      <c r="LKP2200" s="218"/>
      <c r="LKQ2200" s="218"/>
      <c r="LKR2200" s="218"/>
      <c r="LKS2200" s="218"/>
      <c r="LKT2200" s="218"/>
      <c r="LKU2200" s="218"/>
      <c r="LKV2200" s="218"/>
      <c r="LKW2200" s="218"/>
      <c r="LKX2200" s="218"/>
      <c r="LKY2200" s="218"/>
      <c r="LKZ2200" s="218"/>
      <c r="LLA2200" s="218"/>
      <c r="LLB2200" s="218"/>
      <c r="LLC2200" s="218"/>
      <c r="LLD2200" s="218"/>
      <c r="LLE2200" s="218"/>
      <c r="LLF2200" s="218"/>
      <c r="LLG2200" s="218"/>
      <c r="LLH2200" s="218"/>
      <c r="LLI2200" s="218"/>
      <c r="LLJ2200" s="218"/>
      <c r="LLK2200" s="218"/>
      <c r="LLL2200" s="218"/>
      <c r="LLM2200" s="218"/>
      <c r="LLN2200" s="218"/>
      <c r="LLO2200" s="218"/>
      <c r="LLP2200" s="218"/>
      <c r="LLQ2200" s="218"/>
      <c r="LLR2200" s="218"/>
      <c r="LLS2200" s="218"/>
      <c r="LLT2200" s="218"/>
      <c r="LLU2200" s="218"/>
      <c r="LLV2200" s="218"/>
      <c r="LLW2200" s="218"/>
      <c r="LLX2200" s="218"/>
      <c r="LLY2200" s="218"/>
      <c r="LLZ2200" s="218"/>
      <c r="LMA2200" s="218"/>
      <c r="LMB2200" s="218"/>
      <c r="LMC2200" s="218"/>
      <c r="LMD2200" s="218"/>
      <c r="LME2200" s="218"/>
      <c r="LMF2200" s="218"/>
      <c r="LMG2200" s="218"/>
      <c r="LMH2200" s="218"/>
      <c r="LMI2200" s="218"/>
      <c r="LMJ2200" s="218"/>
      <c r="LMK2200" s="218"/>
      <c r="LML2200" s="218"/>
      <c r="LMM2200" s="218"/>
      <c r="LMN2200" s="218"/>
      <c r="LMO2200" s="218"/>
      <c r="LMP2200" s="218"/>
      <c r="LMQ2200" s="218"/>
      <c r="LMR2200" s="218"/>
      <c r="LMS2200" s="218"/>
      <c r="LMT2200" s="218"/>
      <c r="LMU2200" s="218"/>
      <c r="LMV2200" s="218"/>
      <c r="LMW2200" s="218"/>
      <c r="LMX2200" s="218"/>
      <c r="LMY2200" s="218"/>
      <c r="LMZ2200" s="218"/>
      <c r="LNA2200" s="218"/>
      <c r="LNB2200" s="218"/>
      <c r="LNC2200" s="218"/>
      <c r="LND2200" s="218"/>
      <c r="LNE2200" s="218"/>
      <c r="LNF2200" s="218"/>
      <c r="LNG2200" s="218"/>
      <c r="LNH2200" s="218"/>
      <c r="LNI2200" s="218"/>
      <c r="LNJ2200" s="218"/>
      <c r="LNK2200" s="218"/>
      <c r="LNL2200" s="218"/>
      <c r="LNM2200" s="218"/>
      <c r="LNN2200" s="218"/>
      <c r="LNO2200" s="218"/>
      <c r="LNP2200" s="218"/>
      <c r="LNQ2200" s="218"/>
      <c r="LNR2200" s="218"/>
      <c r="LNS2200" s="218"/>
      <c r="LNT2200" s="218"/>
      <c r="LNU2200" s="218"/>
      <c r="LNV2200" s="218"/>
      <c r="LNW2200" s="218"/>
      <c r="LNX2200" s="218"/>
      <c r="LNY2200" s="218"/>
      <c r="LNZ2200" s="218"/>
      <c r="LOA2200" s="218"/>
      <c r="LOB2200" s="218"/>
      <c r="LOC2200" s="218"/>
      <c r="LOD2200" s="218"/>
      <c r="LOE2200" s="218"/>
      <c r="LOF2200" s="218"/>
      <c r="LOG2200" s="218"/>
      <c r="LOH2200" s="218"/>
      <c r="LOI2200" s="218"/>
      <c r="LOJ2200" s="218"/>
      <c r="LOK2200" s="218"/>
      <c r="LOL2200" s="218"/>
      <c r="LOM2200" s="218"/>
      <c r="LON2200" s="218"/>
      <c r="LOO2200" s="218"/>
      <c r="LOP2200" s="218"/>
      <c r="LOQ2200" s="218"/>
      <c r="LOR2200" s="218"/>
      <c r="LOS2200" s="218"/>
      <c r="LOT2200" s="218"/>
      <c r="LOU2200" s="218"/>
      <c r="LOV2200" s="218"/>
      <c r="LOW2200" s="218"/>
      <c r="LOX2200" s="218"/>
      <c r="LOY2200" s="218"/>
      <c r="LOZ2200" s="218"/>
      <c r="LPA2200" s="218"/>
      <c r="LPB2200" s="218"/>
      <c r="LPC2200" s="218"/>
      <c r="LPD2200" s="218"/>
      <c r="LPE2200" s="218"/>
      <c r="LPF2200" s="218"/>
      <c r="LPG2200" s="218"/>
      <c r="LPH2200" s="218"/>
      <c r="LPI2200" s="218"/>
      <c r="LPJ2200" s="218"/>
      <c r="LPK2200" s="218"/>
      <c r="LPL2200" s="218"/>
      <c r="LPM2200" s="218"/>
      <c r="LPN2200" s="218"/>
      <c r="LPO2200" s="218"/>
      <c r="LPP2200" s="218"/>
      <c r="LPQ2200" s="218"/>
      <c r="LPR2200" s="218"/>
      <c r="LPS2200" s="218"/>
      <c r="LPT2200" s="218"/>
      <c r="LPU2200" s="218"/>
      <c r="LPV2200" s="218"/>
      <c r="LPW2200" s="218"/>
      <c r="LPX2200" s="218"/>
      <c r="LPY2200" s="218"/>
      <c r="LPZ2200" s="218"/>
      <c r="LQA2200" s="218"/>
      <c r="LQB2200" s="218"/>
      <c r="LQC2200" s="218"/>
      <c r="LQD2200" s="218"/>
      <c r="LQE2200" s="218"/>
      <c r="LQF2200" s="218"/>
      <c r="LQG2200" s="218"/>
      <c r="LQH2200" s="218"/>
      <c r="LQI2200" s="218"/>
      <c r="LQJ2200" s="218"/>
      <c r="LQK2200" s="218"/>
      <c r="LQL2200" s="218"/>
      <c r="LQM2200" s="218"/>
      <c r="LQN2200" s="218"/>
      <c r="LQO2200" s="218"/>
      <c r="LQP2200" s="218"/>
      <c r="LQQ2200" s="218"/>
      <c r="LQR2200" s="218"/>
      <c r="LQS2200" s="218"/>
      <c r="LQT2200" s="218"/>
      <c r="LQU2200" s="218"/>
      <c r="LQV2200" s="218"/>
      <c r="LQW2200" s="218"/>
      <c r="LQX2200" s="218"/>
      <c r="LQY2200" s="218"/>
      <c r="LQZ2200" s="218"/>
      <c r="LRA2200" s="218"/>
      <c r="LRB2200" s="218"/>
      <c r="LRC2200" s="218"/>
      <c r="LRD2200" s="218"/>
      <c r="LRE2200" s="218"/>
      <c r="LRF2200" s="218"/>
      <c r="LRG2200" s="218"/>
      <c r="LRH2200" s="218"/>
      <c r="LRI2200" s="218"/>
      <c r="LRJ2200" s="218"/>
      <c r="LRK2200" s="218"/>
      <c r="LRL2200" s="218"/>
      <c r="LRM2200" s="218"/>
      <c r="LRN2200" s="218"/>
      <c r="LRO2200" s="218"/>
      <c r="LRP2200" s="218"/>
      <c r="LRQ2200" s="218"/>
      <c r="LRR2200" s="218"/>
      <c r="LRS2200" s="218"/>
      <c r="LRT2200" s="218"/>
      <c r="LRU2200" s="218"/>
      <c r="LRV2200" s="218"/>
      <c r="LRW2200" s="218"/>
      <c r="LRX2200" s="218"/>
      <c r="LRY2200" s="218"/>
      <c r="LRZ2200" s="218"/>
      <c r="LSA2200" s="218"/>
      <c r="LSB2200" s="218"/>
      <c r="LSC2200" s="218"/>
      <c r="LSD2200" s="218"/>
      <c r="LSE2200" s="218"/>
      <c r="LSF2200" s="218"/>
      <c r="LSG2200" s="218"/>
      <c r="LSH2200" s="218"/>
      <c r="LSI2200" s="218"/>
      <c r="LSJ2200" s="218"/>
      <c r="LSK2200" s="218"/>
      <c r="LSL2200" s="218"/>
      <c r="LSM2200" s="218"/>
      <c r="LSN2200" s="218"/>
      <c r="LSO2200" s="218"/>
      <c r="LSP2200" s="218"/>
      <c r="LSQ2200" s="218"/>
      <c r="LSR2200" s="218"/>
      <c r="LSS2200" s="218"/>
      <c r="LST2200" s="218"/>
      <c r="LSU2200" s="218"/>
      <c r="LSV2200" s="218"/>
      <c r="LSW2200" s="218"/>
      <c r="LSX2200" s="218"/>
      <c r="LSY2200" s="218"/>
      <c r="LSZ2200" s="218"/>
      <c r="LTA2200" s="218"/>
      <c r="LTB2200" s="218"/>
      <c r="LTC2200" s="218"/>
      <c r="LTD2200" s="218"/>
      <c r="LTE2200" s="218"/>
      <c r="LTF2200" s="218"/>
      <c r="LTG2200" s="218"/>
      <c r="LTH2200" s="218"/>
      <c r="LTI2200" s="218"/>
      <c r="LTJ2200" s="218"/>
      <c r="LTK2200" s="218"/>
      <c r="LTL2200" s="218"/>
      <c r="LTM2200" s="218"/>
      <c r="LTN2200" s="218"/>
      <c r="LTO2200" s="218"/>
      <c r="LTP2200" s="218"/>
      <c r="LTQ2200" s="218"/>
      <c r="LTR2200" s="218"/>
      <c r="LTS2200" s="218"/>
      <c r="LTT2200" s="218"/>
      <c r="LTU2200" s="218"/>
      <c r="LTV2200" s="218"/>
      <c r="LTW2200" s="218"/>
      <c r="LTX2200" s="218"/>
      <c r="LTY2200" s="218"/>
      <c r="LTZ2200" s="218"/>
      <c r="LUA2200" s="218"/>
      <c r="LUB2200" s="218"/>
      <c r="LUC2200" s="218"/>
      <c r="LUD2200" s="218"/>
      <c r="LUE2200" s="218"/>
      <c r="LUF2200" s="218"/>
      <c r="LUG2200" s="218"/>
      <c r="LUH2200" s="218"/>
      <c r="LUI2200" s="218"/>
      <c r="LUJ2200" s="218"/>
      <c r="LUK2200" s="218"/>
      <c r="LUL2200" s="218"/>
      <c r="LUM2200" s="218"/>
      <c r="LUN2200" s="218"/>
      <c r="LUO2200" s="218"/>
      <c r="LUP2200" s="218"/>
      <c r="LUQ2200" s="218"/>
      <c r="LUR2200" s="218"/>
      <c r="LUS2200" s="218"/>
      <c r="LUT2200" s="218"/>
      <c r="LUU2200" s="218"/>
      <c r="LUV2200" s="218"/>
      <c r="LUW2200" s="218"/>
      <c r="LUX2200" s="218"/>
      <c r="LUY2200" s="218"/>
      <c r="LUZ2200" s="218"/>
      <c r="LVA2200" s="218"/>
      <c r="LVB2200" s="218"/>
      <c r="LVC2200" s="218"/>
      <c r="LVD2200" s="218"/>
      <c r="LVE2200" s="218"/>
      <c r="LVF2200" s="218"/>
      <c r="LVG2200" s="218"/>
      <c r="LVH2200" s="218"/>
      <c r="LVI2200" s="218"/>
      <c r="LVJ2200" s="218"/>
      <c r="LVK2200" s="218"/>
      <c r="LVL2200" s="218"/>
      <c r="LVM2200" s="218"/>
      <c r="LVN2200" s="218"/>
      <c r="LVO2200" s="218"/>
      <c r="LVP2200" s="218"/>
      <c r="LVQ2200" s="218"/>
      <c r="LVR2200" s="218"/>
      <c r="LVS2200" s="218"/>
      <c r="LVT2200" s="218"/>
      <c r="LVU2200" s="218"/>
      <c r="LVV2200" s="218"/>
      <c r="LVW2200" s="218"/>
      <c r="LVX2200" s="218"/>
      <c r="LVY2200" s="218"/>
      <c r="LVZ2200" s="218"/>
      <c r="LWA2200" s="218"/>
      <c r="LWB2200" s="218"/>
      <c r="LWC2200" s="218"/>
      <c r="LWD2200" s="218"/>
      <c r="LWE2200" s="218"/>
      <c r="LWF2200" s="218"/>
      <c r="LWG2200" s="218"/>
      <c r="LWH2200" s="218"/>
      <c r="LWI2200" s="218"/>
      <c r="LWJ2200" s="218"/>
      <c r="LWK2200" s="218"/>
      <c r="LWL2200" s="218"/>
      <c r="LWM2200" s="218"/>
      <c r="LWN2200" s="218"/>
      <c r="LWO2200" s="218"/>
      <c r="LWP2200" s="218"/>
      <c r="LWQ2200" s="218"/>
      <c r="LWR2200" s="218"/>
      <c r="LWS2200" s="218"/>
      <c r="LWT2200" s="218"/>
      <c r="LWU2200" s="218"/>
      <c r="LWV2200" s="218"/>
      <c r="LWW2200" s="218"/>
      <c r="LWX2200" s="218"/>
      <c r="LWY2200" s="218"/>
      <c r="LWZ2200" s="218"/>
      <c r="LXA2200" s="218"/>
      <c r="LXB2200" s="218"/>
      <c r="LXC2200" s="218"/>
      <c r="LXD2200" s="218"/>
      <c r="LXE2200" s="218"/>
      <c r="LXF2200" s="218"/>
      <c r="LXG2200" s="218"/>
      <c r="LXH2200" s="218"/>
      <c r="LXI2200" s="218"/>
      <c r="LXJ2200" s="218"/>
      <c r="LXK2200" s="218"/>
      <c r="LXL2200" s="218"/>
      <c r="LXM2200" s="218"/>
      <c r="LXN2200" s="218"/>
      <c r="LXO2200" s="218"/>
      <c r="LXP2200" s="218"/>
      <c r="LXQ2200" s="218"/>
      <c r="LXR2200" s="218"/>
      <c r="LXS2200" s="218"/>
      <c r="LXT2200" s="218"/>
      <c r="LXU2200" s="218"/>
      <c r="LXV2200" s="218"/>
      <c r="LXW2200" s="218"/>
      <c r="LXX2200" s="218"/>
      <c r="LXY2200" s="218"/>
      <c r="LXZ2200" s="218"/>
      <c r="LYA2200" s="218"/>
      <c r="LYB2200" s="218"/>
      <c r="LYC2200" s="218"/>
      <c r="LYD2200" s="218"/>
      <c r="LYE2200" s="218"/>
      <c r="LYF2200" s="218"/>
      <c r="LYG2200" s="218"/>
      <c r="LYH2200" s="218"/>
      <c r="LYI2200" s="218"/>
      <c r="LYJ2200" s="218"/>
      <c r="LYK2200" s="218"/>
      <c r="LYL2200" s="218"/>
      <c r="LYM2200" s="218"/>
      <c r="LYN2200" s="218"/>
      <c r="LYO2200" s="218"/>
      <c r="LYP2200" s="218"/>
      <c r="LYQ2200" s="218"/>
      <c r="LYR2200" s="218"/>
      <c r="LYS2200" s="218"/>
      <c r="LYT2200" s="218"/>
      <c r="LYU2200" s="218"/>
      <c r="LYV2200" s="218"/>
      <c r="LYW2200" s="218"/>
      <c r="LYX2200" s="218"/>
      <c r="LYY2200" s="218"/>
      <c r="LYZ2200" s="218"/>
      <c r="LZA2200" s="218"/>
      <c r="LZB2200" s="218"/>
      <c r="LZC2200" s="218"/>
      <c r="LZD2200" s="218"/>
      <c r="LZE2200" s="218"/>
      <c r="LZF2200" s="218"/>
      <c r="LZG2200" s="218"/>
      <c r="LZH2200" s="218"/>
      <c r="LZI2200" s="218"/>
      <c r="LZJ2200" s="218"/>
      <c r="LZK2200" s="218"/>
      <c r="LZL2200" s="218"/>
      <c r="LZM2200" s="218"/>
      <c r="LZN2200" s="218"/>
      <c r="LZO2200" s="218"/>
      <c r="LZP2200" s="218"/>
      <c r="LZQ2200" s="218"/>
      <c r="LZR2200" s="218"/>
      <c r="LZS2200" s="218"/>
      <c r="LZT2200" s="218"/>
      <c r="LZU2200" s="218"/>
      <c r="LZV2200" s="218"/>
      <c r="LZW2200" s="218"/>
      <c r="LZX2200" s="218"/>
      <c r="LZY2200" s="218"/>
      <c r="LZZ2200" s="218"/>
      <c r="MAA2200" s="218"/>
      <c r="MAB2200" s="218"/>
      <c r="MAC2200" s="218"/>
      <c r="MAD2200" s="218"/>
      <c r="MAE2200" s="218"/>
      <c r="MAF2200" s="218"/>
      <c r="MAG2200" s="218"/>
      <c r="MAH2200" s="218"/>
      <c r="MAI2200" s="218"/>
      <c r="MAJ2200" s="218"/>
      <c r="MAK2200" s="218"/>
      <c r="MAL2200" s="218"/>
      <c r="MAM2200" s="218"/>
      <c r="MAN2200" s="218"/>
      <c r="MAO2200" s="218"/>
      <c r="MAP2200" s="218"/>
      <c r="MAQ2200" s="218"/>
      <c r="MAR2200" s="218"/>
      <c r="MAS2200" s="218"/>
      <c r="MAT2200" s="218"/>
      <c r="MAU2200" s="218"/>
      <c r="MAV2200" s="218"/>
      <c r="MAW2200" s="218"/>
      <c r="MAX2200" s="218"/>
      <c r="MAY2200" s="218"/>
      <c r="MAZ2200" s="218"/>
      <c r="MBA2200" s="218"/>
      <c r="MBB2200" s="218"/>
      <c r="MBC2200" s="218"/>
      <c r="MBD2200" s="218"/>
      <c r="MBE2200" s="218"/>
      <c r="MBF2200" s="218"/>
      <c r="MBG2200" s="218"/>
      <c r="MBH2200" s="218"/>
      <c r="MBI2200" s="218"/>
      <c r="MBJ2200" s="218"/>
      <c r="MBK2200" s="218"/>
      <c r="MBL2200" s="218"/>
      <c r="MBM2200" s="218"/>
      <c r="MBN2200" s="218"/>
      <c r="MBO2200" s="218"/>
      <c r="MBP2200" s="218"/>
      <c r="MBQ2200" s="218"/>
      <c r="MBR2200" s="218"/>
      <c r="MBS2200" s="218"/>
      <c r="MBT2200" s="218"/>
      <c r="MBU2200" s="218"/>
      <c r="MBV2200" s="218"/>
      <c r="MBW2200" s="218"/>
      <c r="MBX2200" s="218"/>
      <c r="MBY2200" s="218"/>
      <c r="MBZ2200" s="218"/>
      <c r="MCA2200" s="218"/>
      <c r="MCB2200" s="218"/>
      <c r="MCC2200" s="218"/>
      <c r="MCD2200" s="218"/>
      <c r="MCE2200" s="218"/>
      <c r="MCF2200" s="218"/>
      <c r="MCG2200" s="218"/>
      <c r="MCH2200" s="218"/>
      <c r="MCI2200" s="218"/>
      <c r="MCJ2200" s="218"/>
      <c r="MCK2200" s="218"/>
      <c r="MCL2200" s="218"/>
      <c r="MCM2200" s="218"/>
      <c r="MCN2200" s="218"/>
      <c r="MCO2200" s="218"/>
      <c r="MCP2200" s="218"/>
      <c r="MCQ2200" s="218"/>
      <c r="MCR2200" s="218"/>
      <c r="MCS2200" s="218"/>
      <c r="MCT2200" s="218"/>
      <c r="MCU2200" s="218"/>
      <c r="MCV2200" s="218"/>
      <c r="MCW2200" s="218"/>
      <c r="MCX2200" s="218"/>
      <c r="MCY2200" s="218"/>
      <c r="MCZ2200" s="218"/>
      <c r="MDA2200" s="218"/>
      <c r="MDB2200" s="218"/>
      <c r="MDC2200" s="218"/>
      <c r="MDD2200" s="218"/>
      <c r="MDE2200" s="218"/>
      <c r="MDF2200" s="218"/>
      <c r="MDG2200" s="218"/>
      <c r="MDH2200" s="218"/>
      <c r="MDI2200" s="218"/>
      <c r="MDJ2200" s="218"/>
      <c r="MDK2200" s="218"/>
      <c r="MDL2200" s="218"/>
      <c r="MDM2200" s="218"/>
      <c r="MDN2200" s="218"/>
      <c r="MDO2200" s="218"/>
      <c r="MDP2200" s="218"/>
      <c r="MDQ2200" s="218"/>
      <c r="MDR2200" s="218"/>
      <c r="MDS2200" s="218"/>
      <c r="MDT2200" s="218"/>
      <c r="MDU2200" s="218"/>
      <c r="MDV2200" s="218"/>
      <c r="MDW2200" s="218"/>
      <c r="MDX2200" s="218"/>
      <c r="MDY2200" s="218"/>
      <c r="MDZ2200" s="218"/>
      <c r="MEA2200" s="218"/>
      <c r="MEB2200" s="218"/>
      <c r="MEC2200" s="218"/>
      <c r="MED2200" s="218"/>
      <c r="MEE2200" s="218"/>
      <c r="MEF2200" s="218"/>
      <c r="MEG2200" s="218"/>
      <c r="MEH2200" s="218"/>
      <c r="MEI2200" s="218"/>
      <c r="MEJ2200" s="218"/>
      <c r="MEK2200" s="218"/>
      <c r="MEL2200" s="218"/>
      <c r="MEM2200" s="218"/>
      <c r="MEN2200" s="218"/>
      <c r="MEO2200" s="218"/>
      <c r="MEP2200" s="218"/>
      <c r="MEQ2200" s="218"/>
      <c r="MER2200" s="218"/>
      <c r="MES2200" s="218"/>
      <c r="MET2200" s="218"/>
      <c r="MEU2200" s="218"/>
      <c r="MEV2200" s="218"/>
      <c r="MEW2200" s="218"/>
      <c r="MEX2200" s="218"/>
      <c r="MEY2200" s="218"/>
      <c r="MEZ2200" s="218"/>
      <c r="MFA2200" s="218"/>
      <c r="MFB2200" s="218"/>
      <c r="MFC2200" s="218"/>
      <c r="MFD2200" s="218"/>
      <c r="MFE2200" s="218"/>
      <c r="MFF2200" s="218"/>
      <c r="MFG2200" s="218"/>
      <c r="MFH2200" s="218"/>
      <c r="MFI2200" s="218"/>
      <c r="MFJ2200" s="218"/>
      <c r="MFK2200" s="218"/>
      <c r="MFL2200" s="218"/>
      <c r="MFM2200" s="218"/>
      <c r="MFN2200" s="218"/>
      <c r="MFO2200" s="218"/>
      <c r="MFP2200" s="218"/>
      <c r="MFQ2200" s="218"/>
      <c r="MFR2200" s="218"/>
      <c r="MFS2200" s="218"/>
      <c r="MFT2200" s="218"/>
      <c r="MFU2200" s="218"/>
      <c r="MFV2200" s="218"/>
      <c r="MFW2200" s="218"/>
      <c r="MFX2200" s="218"/>
      <c r="MFY2200" s="218"/>
      <c r="MFZ2200" s="218"/>
      <c r="MGA2200" s="218"/>
      <c r="MGB2200" s="218"/>
      <c r="MGC2200" s="218"/>
      <c r="MGD2200" s="218"/>
      <c r="MGE2200" s="218"/>
      <c r="MGF2200" s="218"/>
      <c r="MGG2200" s="218"/>
      <c r="MGH2200" s="218"/>
      <c r="MGI2200" s="218"/>
      <c r="MGJ2200" s="218"/>
      <c r="MGK2200" s="218"/>
      <c r="MGL2200" s="218"/>
      <c r="MGM2200" s="218"/>
      <c r="MGN2200" s="218"/>
      <c r="MGO2200" s="218"/>
      <c r="MGP2200" s="218"/>
      <c r="MGQ2200" s="218"/>
      <c r="MGR2200" s="218"/>
      <c r="MGS2200" s="218"/>
      <c r="MGT2200" s="218"/>
      <c r="MGU2200" s="218"/>
      <c r="MGV2200" s="218"/>
      <c r="MGW2200" s="218"/>
      <c r="MGX2200" s="218"/>
      <c r="MGY2200" s="218"/>
      <c r="MGZ2200" s="218"/>
      <c r="MHA2200" s="218"/>
      <c r="MHB2200" s="218"/>
      <c r="MHC2200" s="218"/>
      <c r="MHD2200" s="218"/>
      <c r="MHE2200" s="218"/>
      <c r="MHF2200" s="218"/>
      <c r="MHG2200" s="218"/>
      <c r="MHH2200" s="218"/>
      <c r="MHI2200" s="218"/>
      <c r="MHJ2200" s="218"/>
      <c r="MHK2200" s="218"/>
      <c r="MHL2200" s="218"/>
      <c r="MHM2200" s="218"/>
      <c r="MHN2200" s="218"/>
      <c r="MHO2200" s="218"/>
      <c r="MHP2200" s="218"/>
      <c r="MHQ2200" s="218"/>
      <c r="MHR2200" s="218"/>
      <c r="MHS2200" s="218"/>
      <c r="MHT2200" s="218"/>
      <c r="MHU2200" s="218"/>
      <c r="MHV2200" s="218"/>
      <c r="MHW2200" s="218"/>
      <c r="MHX2200" s="218"/>
      <c r="MHY2200" s="218"/>
      <c r="MHZ2200" s="218"/>
      <c r="MIA2200" s="218"/>
      <c r="MIB2200" s="218"/>
      <c r="MIC2200" s="218"/>
      <c r="MID2200" s="218"/>
      <c r="MIE2200" s="218"/>
      <c r="MIF2200" s="218"/>
      <c r="MIG2200" s="218"/>
      <c r="MIH2200" s="218"/>
      <c r="MII2200" s="218"/>
      <c r="MIJ2200" s="218"/>
      <c r="MIK2200" s="218"/>
      <c r="MIL2200" s="218"/>
      <c r="MIM2200" s="218"/>
      <c r="MIN2200" s="218"/>
      <c r="MIO2200" s="218"/>
      <c r="MIP2200" s="218"/>
      <c r="MIQ2200" s="218"/>
      <c r="MIR2200" s="218"/>
      <c r="MIS2200" s="218"/>
      <c r="MIT2200" s="218"/>
      <c r="MIU2200" s="218"/>
      <c r="MIV2200" s="218"/>
      <c r="MIW2200" s="218"/>
      <c r="MIX2200" s="218"/>
      <c r="MIY2200" s="218"/>
      <c r="MIZ2200" s="218"/>
      <c r="MJA2200" s="218"/>
      <c r="MJB2200" s="218"/>
      <c r="MJC2200" s="218"/>
      <c r="MJD2200" s="218"/>
      <c r="MJE2200" s="218"/>
      <c r="MJF2200" s="218"/>
      <c r="MJG2200" s="218"/>
      <c r="MJH2200" s="218"/>
      <c r="MJI2200" s="218"/>
      <c r="MJJ2200" s="218"/>
      <c r="MJK2200" s="218"/>
      <c r="MJL2200" s="218"/>
      <c r="MJM2200" s="218"/>
      <c r="MJN2200" s="218"/>
      <c r="MJO2200" s="218"/>
      <c r="MJP2200" s="218"/>
      <c r="MJQ2200" s="218"/>
      <c r="MJR2200" s="218"/>
      <c r="MJS2200" s="218"/>
      <c r="MJT2200" s="218"/>
      <c r="MJU2200" s="218"/>
      <c r="MJV2200" s="218"/>
      <c r="MJW2200" s="218"/>
      <c r="MJX2200" s="218"/>
      <c r="MJY2200" s="218"/>
      <c r="MJZ2200" s="218"/>
      <c r="MKA2200" s="218"/>
      <c r="MKB2200" s="218"/>
      <c r="MKC2200" s="218"/>
      <c r="MKD2200" s="218"/>
      <c r="MKE2200" s="218"/>
      <c r="MKF2200" s="218"/>
      <c r="MKG2200" s="218"/>
      <c r="MKH2200" s="218"/>
      <c r="MKI2200" s="218"/>
      <c r="MKJ2200" s="218"/>
      <c r="MKK2200" s="218"/>
      <c r="MKL2200" s="218"/>
      <c r="MKM2200" s="218"/>
      <c r="MKN2200" s="218"/>
      <c r="MKO2200" s="218"/>
      <c r="MKP2200" s="218"/>
      <c r="MKQ2200" s="218"/>
      <c r="MKR2200" s="218"/>
      <c r="MKS2200" s="218"/>
      <c r="MKT2200" s="218"/>
      <c r="MKU2200" s="218"/>
      <c r="MKV2200" s="218"/>
      <c r="MKW2200" s="218"/>
      <c r="MKX2200" s="218"/>
      <c r="MKY2200" s="218"/>
      <c r="MKZ2200" s="218"/>
      <c r="MLA2200" s="218"/>
      <c r="MLB2200" s="218"/>
      <c r="MLC2200" s="218"/>
      <c r="MLD2200" s="218"/>
      <c r="MLE2200" s="218"/>
      <c r="MLF2200" s="218"/>
      <c r="MLG2200" s="218"/>
      <c r="MLH2200" s="218"/>
      <c r="MLI2200" s="218"/>
      <c r="MLJ2200" s="218"/>
      <c r="MLK2200" s="218"/>
      <c r="MLL2200" s="218"/>
      <c r="MLM2200" s="218"/>
      <c r="MLN2200" s="218"/>
      <c r="MLO2200" s="218"/>
      <c r="MLP2200" s="218"/>
      <c r="MLQ2200" s="218"/>
      <c r="MLR2200" s="218"/>
      <c r="MLS2200" s="218"/>
      <c r="MLT2200" s="218"/>
      <c r="MLU2200" s="218"/>
      <c r="MLV2200" s="218"/>
      <c r="MLW2200" s="218"/>
      <c r="MLX2200" s="218"/>
      <c r="MLY2200" s="218"/>
      <c r="MLZ2200" s="218"/>
      <c r="MMA2200" s="218"/>
      <c r="MMB2200" s="218"/>
      <c r="MMC2200" s="218"/>
      <c r="MMD2200" s="218"/>
      <c r="MME2200" s="218"/>
      <c r="MMF2200" s="218"/>
      <c r="MMG2200" s="218"/>
      <c r="MMH2200" s="218"/>
      <c r="MMI2200" s="218"/>
      <c r="MMJ2200" s="218"/>
      <c r="MMK2200" s="218"/>
      <c r="MML2200" s="218"/>
      <c r="MMM2200" s="218"/>
      <c r="MMN2200" s="218"/>
      <c r="MMO2200" s="218"/>
      <c r="MMP2200" s="218"/>
      <c r="MMQ2200" s="218"/>
      <c r="MMR2200" s="218"/>
      <c r="MMS2200" s="218"/>
      <c r="MMT2200" s="218"/>
      <c r="MMU2200" s="218"/>
      <c r="MMV2200" s="218"/>
      <c r="MMW2200" s="218"/>
      <c r="MMX2200" s="218"/>
      <c r="MMY2200" s="218"/>
      <c r="MMZ2200" s="218"/>
      <c r="MNA2200" s="218"/>
      <c r="MNB2200" s="218"/>
      <c r="MNC2200" s="218"/>
      <c r="MND2200" s="218"/>
      <c r="MNE2200" s="218"/>
      <c r="MNF2200" s="218"/>
      <c r="MNG2200" s="218"/>
      <c r="MNH2200" s="218"/>
      <c r="MNI2200" s="218"/>
      <c r="MNJ2200" s="218"/>
      <c r="MNK2200" s="218"/>
      <c r="MNL2200" s="218"/>
      <c r="MNM2200" s="218"/>
      <c r="MNN2200" s="218"/>
      <c r="MNO2200" s="218"/>
      <c r="MNP2200" s="218"/>
      <c r="MNQ2200" s="218"/>
      <c r="MNR2200" s="218"/>
      <c r="MNS2200" s="218"/>
      <c r="MNT2200" s="218"/>
      <c r="MNU2200" s="218"/>
      <c r="MNV2200" s="218"/>
      <c r="MNW2200" s="218"/>
      <c r="MNX2200" s="218"/>
      <c r="MNY2200" s="218"/>
      <c r="MNZ2200" s="218"/>
      <c r="MOA2200" s="218"/>
      <c r="MOB2200" s="218"/>
      <c r="MOC2200" s="218"/>
      <c r="MOD2200" s="218"/>
      <c r="MOE2200" s="218"/>
      <c r="MOF2200" s="218"/>
      <c r="MOG2200" s="218"/>
      <c r="MOH2200" s="218"/>
      <c r="MOI2200" s="218"/>
      <c r="MOJ2200" s="218"/>
      <c r="MOK2200" s="218"/>
      <c r="MOL2200" s="218"/>
      <c r="MOM2200" s="218"/>
      <c r="MON2200" s="218"/>
      <c r="MOO2200" s="218"/>
      <c r="MOP2200" s="218"/>
      <c r="MOQ2200" s="218"/>
      <c r="MOR2200" s="218"/>
      <c r="MOS2200" s="218"/>
      <c r="MOT2200" s="218"/>
      <c r="MOU2200" s="218"/>
      <c r="MOV2200" s="218"/>
      <c r="MOW2200" s="218"/>
      <c r="MOX2200" s="218"/>
      <c r="MOY2200" s="218"/>
      <c r="MOZ2200" s="218"/>
      <c r="MPA2200" s="218"/>
      <c r="MPB2200" s="218"/>
      <c r="MPC2200" s="218"/>
      <c r="MPD2200" s="218"/>
      <c r="MPE2200" s="218"/>
      <c r="MPF2200" s="218"/>
      <c r="MPG2200" s="218"/>
      <c r="MPH2200" s="218"/>
      <c r="MPI2200" s="218"/>
      <c r="MPJ2200" s="218"/>
      <c r="MPK2200" s="218"/>
      <c r="MPL2200" s="218"/>
      <c r="MPM2200" s="218"/>
      <c r="MPN2200" s="218"/>
      <c r="MPO2200" s="218"/>
      <c r="MPP2200" s="218"/>
      <c r="MPQ2200" s="218"/>
      <c r="MPR2200" s="218"/>
      <c r="MPS2200" s="218"/>
      <c r="MPT2200" s="218"/>
      <c r="MPU2200" s="218"/>
      <c r="MPV2200" s="218"/>
      <c r="MPW2200" s="218"/>
      <c r="MPX2200" s="218"/>
      <c r="MPY2200" s="218"/>
      <c r="MPZ2200" s="218"/>
      <c r="MQA2200" s="218"/>
      <c r="MQB2200" s="218"/>
      <c r="MQC2200" s="218"/>
      <c r="MQD2200" s="218"/>
      <c r="MQE2200" s="218"/>
      <c r="MQF2200" s="218"/>
      <c r="MQG2200" s="218"/>
      <c r="MQH2200" s="218"/>
      <c r="MQI2200" s="218"/>
      <c r="MQJ2200" s="218"/>
      <c r="MQK2200" s="218"/>
      <c r="MQL2200" s="218"/>
      <c r="MQM2200" s="218"/>
      <c r="MQN2200" s="218"/>
      <c r="MQO2200" s="218"/>
      <c r="MQP2200" s="218"/>
      <c r="MQQ2200" s="218"/>
      <c r="MQR2200" s="218"/>
      <c r="MQS2200" s="218"/>
      <c r="MQT2200" s="218"/>
      <c r="MQU2200" s="218"/>
      <c r="MQV2200" s="218"/>
      <c r="MQW2200" s="218"/>
      <c r="MQX2200" s="218"/>
      <c r="MQY2200" s="218"/>
      <c r="MQZ2200" s="218"/>
      <c r="MRA2200" s="218"/>
      <c r="MRB2200" s="218"/>
      <c r="MRC2200" s="218"/>
      <c r="MRD2200" s="218"/>
      <c r="MRE2200" s="218"/>
      <c r="MRF2200" s="218"/>
      <c r="MRG2200" s="218"/>
      <c r="MRH2200" s="218"/>
      <c r="MRI2200" s="218"/>
      <c r="MRJ2200" s="218"/>
      <c r="MRK2200" s="218"/>
      <c r="MRL2200" s="218"/>
      <c r="MRM2200" s="218"/>
      <c r="MRN2200" s="218"/>
      <c r="MRO2200" s="218"/>
      <c r="MRP2200" s="218"/>
      <c r="MRQ2200" s="218"/>
      <c r="MRR2200" s="218"/>
      <c r="MRS2200" s="218"/>
      <c r="MRT2200" s="218"/>
      <c r="MRU2200" s="218"/>
      <c r="MRV2200" s="218"/>
      <c r="MRW2200" s="218"/>
      <c r="MRX2200" s="218"/>
      <c r="MRY2200" s="218"/>
      <c r="MRZ2200" s="218"/>
      <c r="MSA2200" s="218"/>
      <c r="MSB2200" s="218"/>
      <c r="MSC2200" s="218"/>
      <c r="MSD2200" s="218"/>
      <c r="MSE2200" s="218"/>
      <c r="MSF2200" s="218"/>
      <c r="MSG2200" s="218"/>
      <c r="MSH2200" s="218"/>
      <c r="MSI2200" s="218"/>
      <c r="MSJ2200" s="218"/>
      <c r="MSK2200" s="218"/>
      <c r="MSL2200" s="218"/>
      <c r="MSM2200" s="218"/>
      <c r="MSN2200" s="218"/>
      <c r="MSO2200" s="218"/>
      <c r="MSP2200" s="218"/>
      <c r="MSQ2200" s="218"/>
      <c r="MSR2200" s="218"/>
      <c r="MSS2200" s="218"/>
      <c r="MST2200" s="218"/>
      <c r="MSU2200" s="218"/>
      <c r="MSV2200" s="218"/>
      <c r="MSW2200" s="218"/>
      <c r="MSX2200" s="218"/>
      <c r="MSY2200" s="218"/>
      <c r="MSZ2200" s="218"/>
      <c r="MTA2200" s="218"/>
      <c r="MTB2200" s="218"/>
      <c r="MTC2200" s="218"/>
      <c r="MTD2200" s="218"/>
      <c r="MTE2200" s="218"/>
      <c r="MTF2200" s="218"/>
      <c r="MTG2200" s="218"/>
      <c r="MTH2200" s="218"/>
      <c r="MTI2200" s="218"/>
      <c r="MTJ2200" s="218"/>
      <c r="MTK2200" s="218"/>
      <c r="MTL2200" s="218"/>
      <c r="MTM2200" s="218"/>
      <c r="MTN2200" s="218"/>
      <c r="MTO2200" s="218"/>
      <c r="MTP2200" s="218"/>
      <c r="MTQ2200" s="218"/>
      <c r="MTR2200" s="218"/>
      <c r="MTS2200" s="218"/>
      <c r="MTT2200" s="218"/>
      <c r="MTU2200" s="218"/>
      <c r="MTV2200" s="218"/>
      <c r="MTW2200" s="218"/>
      <c r="MTX2200" s="218"/>
      <c r="MTY2200" s="218"/>
      <c r="MTZ2200" s="218"/>
      <c r="MUA2200" s="218"/>
      <c r="MUB2200" s="218"/>
      <c r="MUC2200" s="218"/>
      <c r="MUD2200" s="218"/>
      <c r="MUE2200" s="218"/>
      <c r="MUF2200" s="218"/>
      <c r="MUG2200" s="218"/>
      <c r="MUH2200" s="218"/>
      <c r="MUI2200" s="218"/>
      <c r="MUJ2200" s="218"/>
      <c r="MUK2200" s="218"/>
      <c r="MUL2200" s="218"/>
      <c r="MUM2200" s="218"/>
      <c r="MUN2200" s="218"/>
      <c r="MUO2200" s="218"/>
      <c r="MUP2200" s="218"/>
      <c r="MUQ2200" s="218"/>
      <c r="MUR2200" s="218"/>
      <c r="MUS2200" s="218"/>
      <c r="MUT2200" s="218"/>
      <c r="MUU2200" s="218"/>
      <c r="MUV2200" s="218"/>
      <c r="MUW2200" s="218"/>
      <c r="MUX2200" s="218"/>
      <c r="MUY2200" s="218"/>
      <c r="MUZ2200" s="218"/>
      <c r="MVA2200" s="218"/>
      <c r="MVB2200" s="218"/>
      <c r="MVC2200" s="218"/>
      <c r="MVD2200" s="218"/>
      <c r="MVE2200" s="218"/>
      <c r="MVF2200" s="218"/>
      <c r="MVG2200" s="218"/>
      <c r="MVH2200" s="218"/>
      <c r="MVI2200" s="218"/>
      <c r="MVJ2200" s="218"/>
      <c r="MVK2200" s="218"/>
      <c r="MVL2200" s="218"/>
      <c r="MVM2200" s="218"/>
      <c r="MVN2200" s="218"/>
      <c r="MVO2200" s="218"/>
      <c r="MVP2200" s="218"/>
      <c r="MVQ2200" s="218"/>
      <c r="MVR2200" s="218"/>
      <c r="MVS2200" s="218"/>
      <c r="MVT2200" s="218"/>
      <c r="MVU2200" s="218"/>
      <c r="MVV2200" s="218"/>
      <c r="MVW2200" s="218"/>
      <c r="MVX2200" s="218"/>
      <c r="MVY2200" s="218"/>
      <c r="MVZ2200" s="218"/>
      <c r="MWA2200" s="218"/>
      <c r="MWB2200" s="218"/>
      <c r="MWC2200" s="218"/>
      <c r="MWD2200" s="218"/>
      <c r="MWE2200" s="218"/>
      <c r="MWF2200" s="218"/>
      <c r="MWG2200" s="218"/>
      <c r="MWH2200" s="218"/>
      <c r="MWI2200" s="218"/>
      <c r="MWJ2200" s="218"/>
      <c r="MWK2200" s="218"/>
      <c r="MWL2200" s="218"/>
      <c r="MWM2200" s="218"/>
      <c r="MWN2200" s="218"/>
      <c r="MWO2200" s="218"/>
      <c r="MWP2200" s="218"/>
      <c r="MWQ2200" s="218"/>
      <c r="MWR2200" s="218"/>
      <c r="MWS2200" s="218"/>
      <c r="MWT2200" s="218"/>
      <c r="MWU2200" s="218"/>
      <c r="MWV2200" s="218"/>
      <c r="MWW2200" s="218"/>
      <c r="MWX2200" s="218"/>
      <c r="MWY2200" s="218"/>
      <c r="MWZ2200" s="218"/>
      <c r="MXA2200" s="218"/>
      <c r="MXB2200" s="218"/>
      <c r="MXC2200" s="218"/>
      <c r="MXD2200" s="218"/>
      <c r="MXE2200" s="218"/>
      <c r="MXF2200" s="218"/>
      <c r="MXG2200" s="218"/>
      <c r="MXH2200" s="218"/>
      <c r="MXI2200" s="218"/>
      <c r="MXJ2200" s="218"/>
      <c r="MXK2200" s="218"/>
      <c r="MXL2200" s="218"/>
      <c r="MXM2200" s="218"/>
      <c r="MXN2200" s="218"/>
      <c r="MXO2200" s="218"/>
      <c r="MXP2200" s="218"/>
      <c r="MXQ2200" s="218"/>
      <c r="MXR2200" s="218"/>
      <c r="MXS2200" s="218"/>
      <c r="MXT2200" s="218"/>
      <c r="MXU2200" s="218"/>
      <c r="MXV2200" s="218"/>
      <c r="MXW2200" s="218"/>
      <c r="MXX2200" s="218"/>
      <c r="MXY2200" s="218"/>
      <c r="MXZ2200" s="218"/>
      <c r="MYA2200" s="218"/>
      <c r="MYB2200" s="218"/>
      <c r="MYC2200" s="218"/>
      <c r="MYD2200" s="218"/>
      <c r="MYE2200" s="218"/>
      <c r="MYF2200" s="218"/>
      <c r="MYG2200" s="218"/>
      <c r="MYH2200" s="218"/>
      <c r="MYI2200" s="218"/>
      <c r="MYJ2200" s="218"/>
      <c r="MYK2200" s="218"/>
      <c r="MYL2200" s="218"/>
      <c r="MYM2200" s="218"/>
      <c r="MYN2200" s="218"/>
      <c r="MYO2200" s="218"/>
      <c r="MYP2200" s="218"/>
      <c r="MYQ2200" s="218"/>
      <c r="MYR2200" s="218"/>
      <c r="MYS2200" s="218"/>
      <c r="MYT2200" s="218"/>
      <c r="MYU2200" s="218"/>
      <c r="MYV2200" s="218"/>
      <c r="MYW2200" s="218"/>
      <c r="MYX2200" s="218"/>
      <c r="MYY2200" s="218"/>
      <c r="MYZ2200" s="218"/>
      <c r="MZA2200" s="218"/>
      <c r="MZB2200" s="218"/>
      <c r="MZC2200" s="218"/>
      <c r="MZD2200" s="218"/>
      <c r="MZE2200" s="218"/>
      <c r="MZF2200" s="218"/>
      <c r="MZG2200" s="218"/>
      <c r="MZH2200" s="218"/>
      <c r="MZI2200" s="218"/>
      <c r="MZJ2200" s="218"/>
      <c r="MZK2200" s="218"/>
      <c r="MZL2200" s="218"/>
      <c r="MZM2200" s="218"/>
      <c r="MZN2200" s="218"/>
      <c r="MZO2200" s="218"/>
      <c r="MZP2200" s="218"/>
      <c r="MZQ2200" s="218"/>
      <c r="MZR2200" s="218"/>
      <c r="MZS2200" s="218"/>
      <c r="MZT2200" s="218"/>
      <c r="MZU2200" s="218"/>
      <c r="MZV2200" s="218"/>
      <c r="MZW2200" s="218"/>
      <c r="MZX2200" s="218"/>
      <c r="MZY2200" s="218"/>
      <c r="MZZ2200" s="218"/>
      <c r="NAA2200" s="218"/>
      <c r="NAB2200" s="218"/>
      <c r="NAC2200" s="218"/>
      <c r="NAD2200" s="218"/>
      <c r="NAE2200" s="218"/>
      <c r="NAF2200" s="218"/>
      <c r="NAG2200" s="218"/>
      <c r="NAH2200" s="218"/>
      <c r="NAI2200" s="218"/>
      <c r="NAJ2200" s="218"/>
      <c r="NAK2200" s="218"/>
      <c r="NAL2200" s="218"/>
      <c r="NAM2200" s="218"/>
      <c r="NAN2200" s="218"/>
      <c r="NAO2200" s="218"/>
      <c r="NAP2200" s="218"/>
      <c r="NAQ2200" s="218"/>
      <c r="NAR2200" s="218"/>
      <c r="NAS2200" s="218"/>
      <c r="NAT2200" s="218"/>
      <c r="NAU2200" s="218"/>
      <c r="NAV2200" s="218"/>
      <c r="NAW2200" s="218"/>
      <c r="NAX2200" s="218"/>
      <c r="NAY2200" s="218"/>
      <c r="NAZ2200" s="218"/>
      <c r="NBA2200" s="218"/>
      <c r="NBB2200" s="218"/>
      <c r="NBC2200" s="218"/>
      <c r="NBD2200" s="218"/>
      <c r="NBE2200" s="218"/>
      <c r="NBF2200" s="218"/>
      <c r="NBG2200" s="218"/>
      <c r="NBH2200" s="218"/>
      <c r="NBI2200" s="218"/>
      <c r="NBJ2200" s="218"/>
      <c r="NBK2200" s="218"/>
      <c r="NBL2200" s="218"/>
      <c r="NBM2200" s="218"/>
      <c r="NBN2200" s="218"/>
      <c r="NBO2200" s="218"/>
      <c r="NBP2200" s="218"/>
      <c r="NBQ2200" s="218"/>
      <c r="NBR2200" s="218"/>
      <c r="NBS2200" s="218"/>
      <c r="NBT2200" s="218"/>
      <c r="NBU2200" s="218"/>
      <c r="NBV2200" s="218"/>
      <c r="NBW2200" s="218"/>
      <c r="NBX2200" s="218"/>
      <c r="NBY2200" s="218"/>
      <c r="NBZ2200" s="218"/>
      <c r="NCA2200" s="218"/>
      <c r="NCB2200" s="218"/>
      <c r="NCC2200" s="218"/>
      <c r="NCD2200" s="218"/>
      <c r="NCE2200" s="218"/>
      <c r="NCF2200" s="218"/>
      <c r="NCG2200" s="218"/>
      <c r="NCH2200" s="218"/>
      <c r="NCI2200" s="218"/>
      <c r="NCJ2200" s="218"/>
      <c r="NCK2200" s="218"/>
      <c r="NCL2200" s="218"/>
      <c r="NCM2200" s="218"/>
      <c r="NCN2200" s="218"/>
      <c r="NCO2200" s="218"/>
      <c r="NCP2200" s="218"/>
      <c r="NCQ2200" s="218"/>
      <c r="NCR2200" s="218"/>
      <c r="NCS2200" s="218"/>
      <c r="NCT2200" s="218"/>
      <c r="NCU2200" s="218"/>
      <c r="NCV2200" s="218"/>
      <c r="NCW2200" s="218"/>
      <c r="NCX2200" s="218"/>
      <c r="NCY2200" s="218"/>
      <c r="NCZ2200" s="218"/>
      <c r="NDA2200" s="218"/>
      <c r="NDB2200" s="218"/>
      <c r="NDC2200" s="218"/>
      <c r="NDD2200" s="218"/>
      <c r="NDE2200" s="218"/>
      <c r="NDF2200" s="218"/>
      <c r="NDG2200" s="218"/>
      <c r="NDH2200" s="218"/>
      <c r="NDI2200" s="218"/>
      <c r="NDJ2200" s="218"/>
      <c r="NDK2200" s="218"/>
      <c r="NDL2200" s="218"/>
      <c r="NDM2200" s="218"/>
      <c r="NDN2200" s="218"/>
      <c r="NDO2200" s="218"/>
      <c r="NDP2200" s="218"/>
      <c r="NDQ2200" s="218"/>
      <c r="NDR2200" s="218"/>
      <c r="NDS2200" s="218"/>
      <c r="NDT2200" s="218"/>
      <c r="NDU2200" s="218"/>
      <c r="NDV2200" s="218"/>
      <c r="NDW2200" s="218"/>
      <c r="NDX2200" s="218"/>
      <c r="NDY2200" s="218"/>
      <c r="NDZ2200" s="218"/>
      <c r="NEA2200" s="218"/>
      <c r="NEB2200" s="218"/>
      <c r="NEC2200" s="218"/>
      <c r="NED2200" s="218"/>
      <c r="NEE2200" s="218"/>
      <c r="NEF2200" s="218"/>
      <c r="NEG2200" s="218"/>
      <c r="NEH2200" s="218"/>
      <c r="NEI2200" s="218"/>
      <c r="NEJ2200" s="218"/>
      <c r="NEK2200" s="218"/>
      <c r="NEL2200" s="218"/>
      <c r="NEM2200" s="218"/>
      <c r="NEN2200" s="218"/>
      <c r="NEO2200" s="218"/>
      <c r="NEP2200" s="218"/>
      <c r="NEQ2200" s="218"/>
      <c r="NER2200" s="218"/>
      <c r="NES2200" s="218"/>
      <c r="NET2200" s="218"/>
      <c r="NEU2200" s="218"/>
      <c r="NEV2200" s="218"/>
      <c r="NEW2200" s="218"/>
      <c r="NEX2200" s="218"/>
      <c r="NEY2200" s="218"/>
      <c r="NEZ2200" s="218"/>
      <c r="NFA2200" s="218"/>
      <c r="NFB2200" s="218"/>
      <c r="NFC2200" s="218"/>
      <c r="NFD2200" s="218"/>
      <c r="NFE2200" s="218"/>
      <c r="NFF2200" s="218"/>
      <c r="NFG2200" s="218"/>
      <c r="NFH2200" s="218"/>
      <c r="NFI2200" s="218"/>
      <c r="NFJ2200" s="218"/>
      <c r="NFK2200" s="218"/>
      <c r="NFL2200" s="218"/>
      <c r="NFM2200" s="218"/>
      <c r="NFN2200" s="218"/>
      <c r="NFO2200" s="218"/>
      <c r="NFP2200" s="218"/>
      <c r="NFQ2200" s="218"/>
      <c r="NFR2200" s="218"/>
      <c r="NFS2200" s="218"/>
      <c r="NFT2200" s="218"/>
      <c r="NFU2200" s="218"/>
      <c r="NFV2200" s="218"/>
      <c r="NFW2200" s="218"/>
      <c r="NFX2200" s="218"/>
      <c r="NFY2200" s="218"/>
      <c r="NFZ2200" s="218"/>
      <c r="NGA2200" s="218"/>
      <c r="NGB2200" s="218"/>
      <c r="NGC2200" s="218"/>
      <c r="NGD2200" s="218"/>
      <c r="NGE2200" s="218"/>
      <c r="NGF2200" s="218"/>
      <c r="NGG2200" s="218"/>
      <c r="NGH2200" s="218"/>
      <c r="NGI2200" s="218"/>
      <c r="NGJ2200" s="218"/>
      <c r="NGK2200" s="218"/>
      <c r="NGL2200" s="218"/>
      <c r="NGM2200" s="218"/>
      <c r="NGN2200" s="218"/>
      <c r="NGO2200" s="218"/>
      <c r="NGP2200" s="218"/>
      <c r="NGQ2200" s="218"/>
      <c r="NGR2200" s="218"/>
      <c r="NGS2200" s="218"/>
      <c r="NGT2200" s="218"/>
      <c r="NGU2200" s="218"/>
      <c r="NGV2200" s="218"/>
      <c r="NGW2200" s="218"/>
      <c r="NGX2200" s="218"/>
      <c r="NGY2200" s="218"/>
      <c r="NGZ2200" s="218"/>
      <c r="NHA2200" s="218"/>
      <c r="NHB2200" s="218"/>
      <c r="NHC2200" s="218"/>
      <c r="NHD2200" s="218"/>
      <c r="NHE2200" s="218"/>
      <c r="NHF2200" s="218"/>
      <c r="NHG2200" s="218"/>
      <c r="NHH2200" s="218"/>
      <c r="NHI2200" s="218"/>
      <c r="NHJ2200" s="218"/>
      <c r="NHK2200" s="218"/>
      <c r="NHL2200" s="218"/>
      <c r="NHM2200" s="218"/>
      <c r="NHN2200" s="218"/>
      <c r="NHO2200" s="218"/>
      <c r="NHP2200" s="218"/>
      <c r="NHQ2200" s="218"/>
      <c r="NHR2200" s="218"/>
      <c r="NHS2200" s="218"/>
      <c r="NHT2200" s="218"/>
      <c r="NHU2200" s="218"/>
      <c r="NHV2200" s="218"/>
      <c r="NHW2200" s="218"/>
      <c r="NHX2200" s="218"/>
      <c r="NHY2200" s="218"/>
      <c r="NHZ2200" s="218"/>
      <c r="NIA2200" s="218"/>
      <c r="NIB2200" s="218"/>
      <c r="NIC2200" s="218"/>
      <c r="NID2200" s="218"/>
      <c r="NIE2200" s="218"/>
      <c r="NIF2200" s="218"/>
      <c r="NIG2200" s="218"/>
      <c r="NIH2200" s="218"/>
      <c r="NII2200" s="218"/>
      <c r="NIJ2200" s="218"/>
      <c r="NIK2200" s="218"/>
      <c r="NIL2200" s="218"/>
      <c r="NIM2200" s="218"/>
      <c r="NIN2200" s="218"/>
      <c r="NIO2200" s="218"/>
      <c r="NIP2200" s="218"/>
      <c r="NIQ2200" s="218"/>
      <c r="NIR2200" s="218"/>
      <c r="NIS2200" s="218"/>
      <c r="NIT2200" s="218"/>
      <c r="NIU2200" s="218"/>
      <c r="NIV2200" s="218"/>
      <c r="NIW2200" s="218"/>
      <c r="NIX2200" s="218"/>
      <c r="NIY2200" s="218"/>
      <c r="NIZ2200" s="218"/>
      <c r="NJA2200" s="218"/>
      <c r="NJB2200" s="218"/>
      <c r="NJC2200" s="218"/>
      <c r="NJD2200" s="218"/>
      <c r="NJE2200" s="218"/>
      <c r="NJF2200" s="218"/>
      <c r="NJG2200" s="218"/>
      <c r="NJH2200" s="218"/>
      <c r="NJI2200" s="218"/>
      <c r="NJJ2200" s="218"/>
      <c r="NJK2200" s="218"/>
      <c r="NJL2200" s="218"/>
      <c r="NJM2200" s="218"/>
      <c r="NJN2200" s="218"/>
      <c r="NJO2200" s="218"/>
      <c r="NJP2200" s="218"/>
      <c r="NJQ2200" s="218"/>
      <c r="NJR2200" s="218"/>
      <c r="NJS2200" s="218"/>
      <c r="NJT2200" s="218"/>
      <c r="NJU2200" s="218"/>
      <c r="NJV2200" s="218"/>
      <c r="NJW2200" s="218"/>
      <c r="NJX2200" s="218"/>
      <c r="NJY2200" s="218"/>
      <c r="NJZ2200" s="218"/>
      <c r="NKA2200" s="218"/>
      <c r="NKB2200" s="218"/>
      <c r="NKC2200" s="218"/>
      <c r="NKD2200" s="218"/>
      <c r="NKE2200" s="218"/>
      <c r="NKF2200" s="218"/>
      <c r="NKG2200" s="218"/>
      <c r="NKH2200" s="218"/>
      <c r="NKI2200" s="218"/>
      <c r="NKJ2200" s="218"/>
      <c r="NKK2200" s="218"/>
      <c r="NKL2200" s="218"/>
      <c r="NKM2200" s="218"/>
      <c r="NKN2200" s="218"/>
      <c r="NKO2200" s="218"/>
      <c r="NKP2200" s="218"/>
      <c r="NKQ2200" s="218"/>
      <c r="NKR2200" s="218"/>
      <c r="NKS2200" s="218"/>
      <c r="NKT2200" s="218"/>
      <c r="NKU2200" s="218"/>
      <c r="NKV2200" s="218"/>
      <c r="NKW2200" s="218"/>
      <c r="NKX2200" s="218"/>
      <c r="NKY2200" s="218"/>
      <c r="NKZ2200" s="218"/>
      <c r="NLA2200" s="218"/>
      <c r="NLB2200" s="218"/>
      <c r="NLC2200" s="218"/>
      <c r="NLD2200" s="218"/>
      <c r="NLE2200" s="218"/>
      <c r="NLF2200" s="218"/>
      <c r="NLG2200" s="218"/>
      <c r="NLH2200" s="218"/>
      <c r="NLI2200" s="218"/>
      <c r="NLJ2200" s="218"/>
      <c r="NLK2200" s="218"/>
      <c r="NLL2200" s="218"/>
      <c r="NLM2200" s="218"/>
      <c r="NLN2200" s="218"/>
      <c r="NLO2200" s="218"/>
      <c r="NLP2200" s="218"/>
      <c r="NLQ2200" s="218"/>
      <c r="NLR2200" s="218"/>
      <c r="NLS2200" s="218"/>
      <c r="NLT2200" s="218"/>
      <c r="NLU2200" s="218"/>
      <c r="NLV2200" s="218"/>
      <c r="NLW2200" s="218"/>
      <c r="NLX2200" s="218"/>
      <c r="NLY2200" s="218"/>
      <c r="NLZ2200" s="218"/>
      <c r="NMA2200" s="218"/>
      <c r="NMB2200" s="218"/>
      <c r="NMC2200" s="218"/>
      <c r="NMD2200" s="218"/>
      <c r="NME2200" s="218"/>
      <c r="NMF2200" s="218"/>
      <c r="NMG2200" s="218"/>
      <c r="NMH2200" s="218"/>
      <c r="NMI2200" s="218"/>
      <c r="NMJ2200" s="218"/>
      <c r="NMK2200" s="218"/>
      <c r="NML2200" s="218"/>
      <c r="NMM2200" s="218"/>
      <c r="NMN2200" s="218"/>
      <c r="NMO2200" s="218"/>
      <c r="NMP2200" s="218"/>
      <c r="NMQ2200" s="218"/>
      <c r="NMR2200" s="218"/>
      <c r="NMS2200" s="218"/>
      <c r="NMT2200" s="218"/>
      <c r="NMU2200" s="218"/>
      <c r="NMV2200" s="218"/>
      <c r="NMW2200" s="218"/>
      <c r="NMX2200" s="218"/>
      <c r="NMY2200" s="218"/>
      <c r="NMZ2200" s="218"/>
      <c r="NNA2200" s="218"/>
      <c r="NNB2200" s="218"/>
      <c r="NNC2200" s="218"/>
      <c r="NND2200" s="218"/>
      <c r="NNE2200" s="218"/>
      <c r="NNF2200" s="218"/>
      <c r="NNG2200" s="218"/>
      <c r="NNH2200" s="218"/>
      <c r="NNI2200" s="218"/>
      <c r="NNJ2200" s="218"/>
      <c r="NNK2200" s="218"/>
      <c r="NNL2200" s="218"/>
      <c r="NNM2200" s="218"/>
      <c r="NNN2200" s="218"/>
      <c r="NNO2200" s="218"/>
      <c r="NNP2200" s="218"/>
      <c r="NNQ2200" s="218"/>
      <c r="NNR2200" s="218"/>
      <c r="NNS2200" s="218"/>
      <c r="NNT2200" s="218"/>
      <c r="NNU2200" s="218"/>
      <c r="NNV2200" s="218"/>
      <c r="NNW2200" s="218"/>
      <c r="NNX2200" s="218"/>
      <c r="NNY2200" s="218"/>
      <c r="NNZ2200" s="218"/>
      <c r="NOA2200" s="218"/>
      <c r="NOB2200" s="218"/>
      <c r="NOC2200" s="218"/>
      <c r="NOD2200" s="218"/>
      <c r="NOE2200" s="218"/>
      <c r="NOF2200" s="218"/>
      <c r="NOG2200" s="218"/>
      <c r="NOH2200" s="218"/>
      <c r="NOI2200" s="218"/>
      <c r="NOJ2200" s="218"/>
      <c r="NOK2200" s="218"/>
      <c r="NOL2200" s="218"/>
      <c r="NOM2200" s="218"/>
      <c r="NON2200" s="218"/>
      <c r="NOO2200" s="218"/>
      <c r="NOP2200" s="218"/>
      <c r="NOQ2200" s="218"/>
      <c r="NOR2200" s="218"/>
      <c r="NOS2200" s="218"/>
      <c r="NOT2200" s="218"/>
      <c r="NOU2200" s="218"/>
      <c r="NOV2200" s="218"/>
      <c r="NOW2200" s="218"/>
      <c r="NOX2200" s="218"/>
      <c r="NOY2200" s="218"/>
      <c r="NOZ2200" s="218"/>
      <c r="NPA2200" s="218"/>
      <c r="NPB2200" s="218"/>
      <c r="NPC2200" s="218"/>
      <c r="NPD2200" s="218"/>
      <c r="NPE2200" s="218"/>
      <c r="NPF2200" s="218"/>
      <c r="NPG2200" s="218"/>
      <c r="NPH2200" s="218"/>
      <c r="NPI2200" s="218"/>
      <c r="NPJ2200" s="218"/>
      <c r="NPK2200" s="218"/>
      <c r="NPL2200" s="218"/>
      <c r="NPM2200" s="218"/>
      <c r="NPN2200" s="218"/>
      <c r="NPO2200" s="218"/>
      <c r="NPP2200" s="218"/>
      <c r="NPQ2200" s="218"/>
      <c r="NPR2200" s="218"/>
      <c r="NPS2200" s="218"/>
      <c r="NPT2200" s="218"/>
      <c r="NPU2200" s="218"/>
      <c r="NPV2200" s="218"/>
      <c r="NPW2200" s="218"/>
      <c r="NPX2200" s="218"/>
      <c r="NPY2200" s="218"/>
      <c r="NPZ2200" s="218"/>
      <c r="NQA2200" s="218"/>
      <c r="NQB2200" s="218"/>
      <c r="NQC2200" s="218"/>
      <c r="NQD2200" s="218"/>
      <c r="NQE2200" s="218"/>
      <c r="NQF2200" s="218"/>
      <c r="NQG2200" s="218"/>
      <c r="NQH2200" s="218"/>
      <c r="NQI2200" s="218"/>
      <c r="NQJ2200" s="218"/>
      <c r="NQK2200" s="218"/>
      <c r="NQL2200" s="218"/>
      <c r="NQM2200" s="218"/>
      <c r="NQN2200" s="218"/>
      <c r="NQO2200" s="218"/>
      <c r="NQP2200" s="218"/>
      <c r="NQQ2200" s="218"/>
      <c r="NQR2200" s="218"/>
      <c r="NQS2200" s="218"/>
      <c r="NQT2200" s="218"/>
      <c r="NQU2200" s="218"/>
      <c r="NQV2200" s="218"/>
      <c r="NQW2200" s="218"/>
      <c r="NQX2200" s="218"/>
      <c r="NQY2200" s="218"/>
      <c r="NQZ2200" s="218"/>
      <c r="NRA2200" s="218"/>
      <c r="NRB2200" s="218"/>
      <c r="NRC2200" s="218"/>
      <c r="NRD2200" s="218"/>
      <c r="NRE2200" s="218"/>
      <c r="NRF2200" s="218"/>
      <c r="NRG2200" s="218"/>
      <c r="NRH2200" s="218"/>
      <c r="NRI2200" s="218"/>
      <c r="NRJ2200" s="218"/>
      <c r="NRK2200" s="218"/>
      <c r="NRL2200" s="218"/>
      <c r="NRM2200" s="218"/>
      <c r="NRN2200" s="218"/>
      <c r="NRO2200" s="218"/>
      <c r="NRP2200" s="218"/>
      <c r="NRQ2200" s="218"/>
      <c r="NRR2200" s="218"/>
      <c r="NRS2200" s="218"/>
      <c r="NRT2200" s="218"/>
      <c r="NRU2200" s="218"/>
      <c r="NRV2200" s="218"/>
      <c r="NRW2200" s="218"/>
      <c r="NRX2200" s="218"/>
      <c r="NRY2200" s="218"/>
      <c r="NRZ2200" s="218"/>
      <c r="NSA2200" s="218"/>
      <c r="NSB2200" s="218"/>
      <c r="NSC2200" s="218"/>
      <c r="NSD2200" s="218"/>
      <c r="NSE2200" s="218"/>
      <c r="NSF2200" s="218"/>
      <c r="NSG2200" s="218"/>
      <c r="NSH2200" s="218"/>
      <c r="NSI2200" s="218"/>
      <c r="NSJ2200" s="218"/>
      <c r="NSK2200" s="218"/>
      <c r="NSL2200" s="218"/>
      <c r="NSM2200" s="218"/>
      <c r="NSN2200" s="218"/>
      <c r="NSO2200" s="218"/>
      <c r="NSP2200" s="218"/>
      <c r="NSQ2200" s="218"/>
      <c r="NSR2200" s="218"/>
      <c r="NSS2200" s="218"/>
      <c r="NST2200" s="218"/>
      <c r="NSU2200" s="218"/>
      <c r="NSV2200" s="218"/>
      <c r="NSW2200" s="218"/>
      <c r="NSX2200" s="218"/>
      <c r="NSY2200" s="218"/>
      <c r="NSZ2200" s="218"/>
      <c r="NTA2200" s="218"/>
      <c r="NTB2200" s="218"/>
      <c r="NTC2200" s="218"/>
      <c r="NTD2200" s="218"/>
      <c r="NTE2200" s="218"/>
      <c r="NTF2200" s="218"/>
      <c r="NTG2200" s="218"/>
      <c r="NTH2200" s="218"/>
      <c r="NTI2200" s="218"/>
      <c r="NTJ2200" s="218"/>
      <c r="NTK2200" s="218"/>
      <c r="NTL2200" s="218"/>
      <c r="NTM2200" s="218"/>
      <c r="NTN2200" s="218"/>
      <c r="NTO2200" s="218"/>
      <c r="NTP2200" s="218"/>
      <c r="NTQ2200" s="218"/>
      <c r="NTR2200" s="218"/>
      <c r="NTS2200" s="218"/>
      <c r="NTT2200" s="218"/>
      <c r="NTU2200" s="218"/>
      <c r="NTV2200" s="218"/>
      <c r="NTW2200" s="218"/>
      <c r="NTX2200" s="218"/>
      <c r="NTY2200" s="218"/>
      <c r="NTZ2200" s="218"/>
      <c r="NUA2200" s="218"/>
      <c r="NUB2200" s="218"/>
      <c r="NUC2200" s="218"/>
      <c r="NUD2200" s="218"/>
      <c r="NUE2200" s="218"/>
      <c r="NUF2200" s="218"/>
      <c r="NUG2200" s="218"/>
      <c r="NUH2200" s="218"/>
      <c r="NUI2200" s="218"/>
      <c r="NUJ2200" s="218"/>
      <c r="NUK2200" s="218"/>
      <c r="NUL2200" s="218"/>
      <c r="NUM2200" s="218"/>
      <c r="NUN2200" s="218"/>
      <c r="NUO2200" s="218"/>
      <c r="NUP2200" s="218"/>
      <c r="NUQ2200" s="218"/>
      <c r="NUR2200" s="218"/>
      <c r="NUS2200" s="218"/>
      <c r="NUT2200" s="218"/>
      <c r="NUU2200" s="218"/>
      <c r="NUV2200" s="218"/>
      <c r="NUW2200" s="218"/>
      <c r="NUX2200" s="218"/>
      <c r="NUY2200" s="218"/>
      <c r="NUZ2200" s="218"/>
      <c r="NVA2200" s="218"/>
      <c r="NVB2200" s="218"/>
      <c r="NVC2200" s="218"/>
      <c r="NVD2200" s="218"/>
      <c r="NVE2200" s="218"/>
      <c r="NVF2200" s="218"/>
      <c r="NVG2200" s="218"/>
      <c r="NVH2200" s="218"/>
      <c r="NVI2200" s="218"/>
      <c r="NVJ2200" s="218"/>
      <c r="NVK2200" s="218"/>
      <c r="NVL2200" s="218"/>
      <c r="NVM2200" s="218"/>
      <c r="NVN2200" s="218"/>
      <c r="NVO2200" s="218"/>
      <c r="NVP2200" s="218"/>
      <c r="NVQ2200" s="218"/>
      <c r="NVR2200" s="218"/>
      <c r="NVS2200" s="218"/>
      <c r="NVT2200" s="218"/>
      <c r="NVU2200" s="218"/>
      <c r="NVV2200" s="218"/>
      <c r="NVW2200" s="218"/>
      <c r="NVX2200" s="218"/>
      <c r="NVY2200" s="218"/>
      <c r="NVZ2200" s="218"/>
      <c r="NWA2200" s="218"/>
      <c r="NWB2200" s="218"/>
      <c r="NWC2200" s="218"/>
      <c r="NWD2200" s="218"/>
      <c r="NWE2200" s="218"/>
      <c r="NWF2200" s="218"/>
      <c r="NWG2200" s="218"/>
      <c r="NWH2200" s="218"/>
      <c r="NWI2200" s="218"/>
      <c r="NWJ2200" s="218"/>
      <c r="NWK2200" s="218"/>
      <c r="NWL2200" s="218"/>
      <c r="NWM2200" s="218"/>
      <c r="NWN2200" s="218"/>
      <c r="NWO2200" s="218"/>
      <c r="NWP2200" s="218"/>
      <c r="NWQ2200" s="218"/>
      <c r="NWR2200" s="218"/>
      <c r="NWS2200" s="218"/>
      <c r="NWT2200" s="218"/>
      <c r="NWU2200" s="218"/>
      <c r="NWV2200" s="218"/>
      <c r="NWW2200" s="218"/>
      <c r="NWX2200" s="218"/>
      <c r="NWY2200" s="218"/>
      <c r="NWZ2200" s="218"/>
      <c r="NXA2200" s="218"/>
      <c r="NXB2200" s="218"/>
      <c r="NXC2200" s="218"/>
      <c r="NXD2200" s="218"/>
      <c r="NXE2200" s="218"/>
      <c r="NXF2200" s="218"/>
      <c r="NXG2200" s="218"/>
      <c r="NXH2200" s="218"/>
      <c r="NXI2200" s="218"/>
      <c r="NXJ2200" s="218"/>
      <c r="NXK2200" s="218"/>
      <c r="NXL2200" s="218"/>
      <c r="NXM2200" s="218"/>
      <c r="NXN2200" s="218"/>
      <c r="NXO2200" s="218"/>
      <c r="NXP2200" s="218"/>
      <c r="NXQ2200" s="218"/>
      <c r="NXR2200" s="218"/>
      <c r="NXS2200" s="218"/>
      <c r="NXT2200" s="218"/>
      <c r="NXU2200" s="218"/>
      <c r="NXV2200" s="218"/>
      <c r="NXW2200" s="218"/>
      <c r="NXX2200" s="218"/>
      <c r="NXY2200" s="218"/>
      <c r="NXZ2200" s="218"/>
      <c r="NYA2200" s="218"/>
      <c r="NYB2200" s="218"/>
      <c r="NYC2200" s="218"/>
      <c r="NYD2200" s="218"/>
      <c r="NYE2200" s="218"/>
      <c r="NYF2200" s="218"/>
      <c r="NYG2200" s="218"/>
      <c r="NYH2200" s="218"/>
      <c r="NYI2200" s="218"/>
      <c r="NYJ2200" s="218"/>
      <c r="NYK2200" s="218"/>
      <c r="NYL2200" s="218"/>
      <c r="NYM2200" s="218"/>
      <c r="NYN2200" s="218"/>
      <c r="NYO2200" s="218"/>
      <c r="NYP2200" s="218"/>
      <c r="NYQ2200" s="218"/>
      <c r="NYR2200" s="218"/>
      <c r="NYS2200" s="218"/>
      <c r="NYT2200" s="218"/>
      <c r="NYU2200" s="218"/>
      <c r="NYV2200" s="218"/>
      <c r="NYW2200" s="218"/>
      <c r="NYX2200" s="218"/>
      <c r="NYY2200" s="218"/>
      <c r="NYZ2200" s="218"/>
      <c r="NZA2200" s="218"/>
      <c r="NZB2200" s="218"/>
      <c r="NZC2200" s="218"/>
      <c r="NZD2200" s="218"/>
      <c r="NZE2200" s="218"/>
      <c r="NZF2200" s="218"/>
      <c r="NZG2200" s="218"/>
      <c r="NZH2200" s="218"/>
      <c r="NZI2200" s="218"/>
      <c r="NZJ2200" s="218"/>
      <c r="NZK2200" s="218"/>
      <c r="NZL2200" s="218"/>
      <c r="NZM2200" s="218"/>
      <c r="NZN2200" s="218"/>
      <c r="NZO2200" s="218"/>
      <c r="NZP2200" s="218"/>
      <c r="NZQ2200" s="218"/>
      <c r="NZR2200" s="218"/>
      <c r="NZS2200" s="218"/>
      <c r="NZT2200" s="218"/>
      <c r="NZU2200" s="218"/>
      <c r="NZV2200" s="218"/>
      <c r="NZW2200" s="218"/>
      <c r="NZX2200" s="218"/>
      <c r="NZY2200" s="218"/>
      <c r="NZZ2200" s="218"/>
      <c r="OAA2200" s="218"/>
      <c r="OAB2200" s="218"/>
      <c r="OAC2200" s="218"/>
      <c r="OAD2200" s="218"/>
      <c r="OAE2200" s="218"/>
      <c r="OAF2200" s="218"/>
      <c r="OAG2200" s="218"/>
      <c r="OAH2200" s="218"/>
      <c r="OAI2200" s="218"/>
      <c r="OAJ2200" s="218"/>
      <c r="OAK2200" s="218"/>
      <c r="OAL2200" s="218"/>
      <c r="OAM2200" s="218"/>
      <c r="OAN2200" s="218"/>
      <c r="OAO2200" s="218"/>
      <c r="OAP2200" s="218"/>
      <c r="OAQ2200" s="218"/>
      <c r="OAR2200" s="218"/>
      <c r="OAS2200" s="218"/>
      <c r="OAT2200" s="218"/>
      <c r="OAU2200" s="218"/>
      <c r="OAV2200" s="218"/>
      <c r="OAW2200" s="218"/>
      <c r="OAX2200" s="218"/>
      <c r="OAY2200" s="218"/>
      <c r="OAZ2200" s="218"/>
      <c r="OBA2200" s="218"/>
      <c r="OBB2200" s="218"/>
      <c r="OBC2200" s="218"/>
      <c r="OBD2200" s="218"/>
      <c r="OBE2200" s="218"/>
      <c r="OBF2200" s="218"/>
      <c r="OBG2200" s="218"/>
      <c r="OBH2200" s="218"/>
      <c r="OBI2200" s="218"/>
      <c r="OBJ2200" s="218"/>
      <c r="OBK2200" s="218"/>
      <c r="OBL2200" s="218"/>
      <c r="OBM2200" s="218"/>
      <c r="OBN2200" s="218"/>
      <c r="OBO2200" s="218"/>
      <c r="OBP2200" s="218"/>
      <c r="OBQ2200" s="218"/>
      <c r="OBR2200" s="218"/>
      <c r="OBS2200" s="218"/>
      <c r="OBT2200" s="218"/>
      <c r="OBU2200" s="218"/>
      <c r="OBV2200" s="218"/>
      <c r="OBW2200" s="218"/>
      <c r="OBX2200" s="218"/>
      <c r="OBY2200" s="218"/>
      <c r="OBZ2200" s="218"/>
      <c r="OCA2200" s="218"/>
      <c r="OCB2200" s="218"/>
      <c r="OCC2200" s="218"/>
      <c r="OCD2200" s="218"/>
      <c r="OCE2200" s="218"/>
      <c r="OCF2200" s="218"/>
      <c r="OCG2200" s="218"/>
      <c r="OCH2200" s="218"/>
      <c r="OCI2200" s="218"/>
      <c r="OCJ2200" s="218"/>
      <c r="OCK2200" s="218"/>
      <c r="OCL2200" s="218"/>
      <c r="OCM2200" s="218"/>
      <c r="OCN2200" s="218"/>
      <c r="OCO2200" s="218"/>
      <c r="OCP2200" s="218"/>
      <c r="OCQ2200" s="218"/>
      <c r="OCR2200" s="218"/>
      <c r="OCS2200" s="218"/>
      <c r="OCT2200" s="218"/>
      <c r="OCU2200" s="218"/>
      <c r="OCV2200" s="218"/>
      <c r="OCW2200" s="218"/>
      <c r="OCX2200" s="218"/>
      <c r="OCY2200" s="218"/>
      <c r="OCZ2200" s="218"/>
      <c r="ODA2200" s="218"/>
      <c r="ODB2200" s="218"/>
      <c r="ODC2200" s="218"/>
      <c r="ODD2200" s="218"/>
      <c r="ODE2200" s="218"/>
      <c r="ODF2200" s="218"/>
      <c r="ODG2200" s="218"/>
      <c r="ODH2200" s="218"/>
      <c r="ODI2200" s="218"/>
      <c r="ODJ2200" s="218"/>
      <c r="ODK2200" s="218"/>
      <c r="ODL2200" s="218"/>
      <c r="ODM2200" s="218"/>
      <c r="ODN2200" s="218"/>
      <c r="ODO2200" s="218"/>
      <c r="ODP2200" s="218"/>
      <c r="ODQ2200" s="218"/>
      <c r="ODR2200" s="218"/>
      <c r="ODS2200" s="218"/>
      <c r="ODT2200" s="218"/>
      <c r="ODU2200" s="218"/>
      <c r="ODV2200" s="218"/>
      <c r="ODW2200" s="218"/>
      <c r="ODX2200" s="218"/>
      <c r="ODY2200" s="218"/>
      <c r="ODZ2200" s="218"/>
      <c r="OEA2200" s="218"/>
      <c r="OEB2200" s="218"/>
      <c r="OEC2200" s="218"/>
      <c r="OED2200" s="218"/>
      <c r="OEE2200" s="218"/>
      <c r="OEF2200" s="218"/>
      <c r="OEG2200" s="218"/>
      <c r="OEH2200" s="218"/>
      <c r="OEI2200" s="218"/>
      <c r="OEJ2200" s="218"/>
      <c r="OEK2200" s="218"/>
      <c r="OEL2200" s="218"/>
      <c r="OEM2200" s="218"/>
      <c r="OEN2200" s="218"/>
      <c r="OEO2200" s="218"/>
      <c r="OEP2200" s="218"/>
      <c r="OEQ2200" s="218"/>
      <c r="OER2200" s="218"/>
      <c r="OES2200" s="218"/>
      <c r="OET2200" s="218"/>
      <c r="OEU2200" s="218"/>
      <c r="OEV2200" s="218"/>
      <c r="OEW2200" s="218"/>
      <c r="OEX2200" s="218"/>
      <c r="OEY2200" s="218"/>
      <c r="OEZ2200" s="218"/>
      <c r="OFA2200" s="218"/>
      <c r="OFB2200" s="218"/>
      <c r="OFC2200" s="218"/>
      <c r="OFD2200" s="218"/>
      <c r="OFE2200" s="218"/>
      <c r="OFF2200" s="218"/>
      <c r="OFG2200" s="218"/>
      <c r="OFH2200" s="218"/>
      <c r="OFI2200" s="218"/>
      <c r="OFJ2200" s="218"/>
      <c r="OFK2200" s="218"/>
      <c r="OFL2200" s="218"/>
      <c r="OFM2200" s="218"/>
      <c r="OFN2200" s="218"/>
      <c r="OFO2200" s="218"/>
      <c r="OFP2200" s="218"/>
      <c r="OFQ2200" s="218"/>
      <c r="OFR2200" s="218"/>
      <c r="OFS2200" s="218"/>
      <c r="OFT2200" s="218"/>
      <c r="OFU2200" s="218"/>
      <c r="OFV2200" s="218"/>
      <c r="OFW2200" s="218"/>
      <c r="OFX2200" s="218"/>
      <c r="OFY2200" s="218"/>
      <c r="OFZ2200" s="218"/>
      <c r="OGA2200" s="218"/>
      <c r="OGB2200" s="218"/>
      <c r="OGC2200" s="218"/>
      <c r="OGD2200" s="218"/>
      <c r="OGE2200" s="218"/>
      <c r="OGF2200" s="218"/>
      <c r="OGG2200" s="218"/>
      <c r="OGH2200" s="218"/>
      <c r="OGI2200" s="218"/>
      <c r="OGJ2200" s="218"/>
      <c r="OGK2200" s="218"/>
      <c r="OGL2200" s="218"/>
      <c r="OGM2200" s="218"/>
      <c r="OGN2200" s="218"/>
      <c r="OGO2200" s="218"/>
      <c r="OGP2200" s="218"/>
      <c r="OGQ2200" s="218"/>
      <c r="OGR2200" s="218"/>
      <c r="OGS2200" s="218"/>
      <c r="OGT2200" s="218"/>
      <c r="OGU2200" s="218"/>
      <c r="OGV2200" s="218"/>
      <c r="OGW2200" s="218"/>
      <c r="OGX2200" s="218"/>
      <c r="OGY2200" s="218"/>
      <c r="OGZ2200" s="218"/>
      <c r="OHA2200" s="218"/>
      <c r="OHB2200" s="218"/>
      <c r="OHC2200" s="218"/>
      <c r="OHD2200" s="218"/>
      <c r="OHE2200" s="218"/>
      <c r="OHF2200" s="218"/>
      <c r="OHG2200" s="218"/>
      <c r="OHH2200" s="218"/>
      <c r="OHI2200" s="218"/>
      <c r="OHJ2200" s="218"/>
      <c r="OHK2200" s="218"/>
      <c r="OHL2200" s="218"/>
      <c r="OHM2200" s="218"/>
      <c r="OHN2200" s="218"/>
      <c r="OHO2200" s="218"/>
      <c r="OHP2200" s="218"/>
      <c r="OHQ2200" s="218"/>
      <c r="OHR2200" s="218"/>
      <c r="OHS2200" s="218"/>
      <c r="OHT2200" s="218"/>
      <c r="OHU2200" s="218"/>
      <c r="OHV2200" s="218"/>
      <c r="OHW2200" s="218"/>
      <c r="OHX2200" s="218"/>
      <c r="OHY2200" s="218"/>
      <c r="OHZ2200" s="218"/>
      <c r="OIA2200" s="218"/>
      <c r="OIB2200" s="218"/>
      <c r="OIC2200" s="218"/>
      <c r="OID2200" s="218"/>
      <c r="OIE2200" s="218"/>
      <c r="OIF2200" s="218"/>
      <c r="OIG2200" s="218"/>
      <c r="OIH2200" s="218"/>
      <c r="OII2200" s="218"/>
      <c r="OIJ2200" s="218"/>
      <c r="OIK2200" s="218"/>
      <c r="OIL2200" s="218"/>
      <c r="OIM2200" s="218"/>
      <c r="OIN2200" s="218"/>
      <c r="OIO2200" s="218"/>
      <c r="OIP2200" s="218"/>
      <c r="OIQ2200" s="218"/>
      <c r="OIR2200" s="218"/>
      <c r="OIS2200" s="218"/>
      <c r="OIT2200" s="218"/>
      <c r="OIU2200" s="218"/>
      <c r="OIV2200" s="218"/>
      <c r="OIW2200" s="218"/>
      <c r="OIX2200" s="218"/>
      <c r="OIY2200" s="218"/>
      <c r="OIZ2200" s="218"/>
      <c r="OJA2200" s="218"/>
      <c r="OJB2200" s="218"/>
      <c r="OJC2200" s="218"/>
      <c r="OJD2200" s="218"/>
      <c r="OJE2200" s="218"/>
      <c r="OJF2200" s="218"/>
      <c r="OJG2200" s="218"/>
      <c r="OJH2200" s="218"/>
      <c r="OJI2200" s="218"/>
      <c r="OJJ2200" s="218"/>
      <c r="OJK2200" s="218"/>
      <c r="OJL2200" s="218"/>
      <c r="OJM2200" s="218"/>
      <c r="OJN2200" s="218"/>
      <c r="OJO2200" s="218"/>
      <c r="OJP2200" s="218"/>
      <c r="OJQ2200" s="218"/>
      <c r="OJR2200" s="218"/>
      <c r="OJS2200" s="218"/>
      <c r="OJT2200" s="218"/>
      <c r="OJU2200" s="218"/>
      <c r="OJV2200" s="218"/>
      <c r="OJW2200" s="218"/>
      <c r="OJX2200" s="218"/>
      <c r="OJY2200" s="218"/>
      <c r="OJZ2200" s="218"/>
      <c r="OKA2200" s="218"/>
      <c r="OKB2200" s="218"/>
      <c r="OKC2200" s="218"/>
      <c r="OKD2200" s="218"/>
      <c r="OKE2200" s="218"/>
      <c r="OKF2200" s="218"/>
      <c r="OKG2200" s="218"/>
      <c r="OKH2200" s="218"/>
      <c r="OKI2200" s="218"/>
      <c r="OKJ2200" s="218"/>
      <c r="OKK2200" s="218"/>
      <c r="OKL2200" s="218"/>
      <c r="OKM2200" s="218"/>
      <c r="OKN2200" s="218"/>
      <c r="OKO2200" s="218"/>
      <c r="OKP2200" s="218"/>
      <c r="OKQ2200" s="218"/>
      <c r="OKR2200" s="218"/>
      <c r="OKS2200" s="218"/>
      <c r="OKT2200" s="218"/>
      <c r="OKU2200" s="218"/>
      <c r="OKV2200" s="218"/>
      <c r="OKW2200" s="218"/>
      <c r="OKX2200" s="218"/>
      <c r="OKY2200" s="218"/>
      <c r="OKZ2200" s="218"/>
      <c r="OLA2200" s="218"/>
      <c r="OLB2200" s="218"/>
      <c r="OLC2200" s="218"/>
      <c r="OLD2200" s="218"/>
      <c r="OLE2200" s="218"/>
      <c r="OLF2200" s="218"/>
      <c r="OLG2200" s="218"/>
      <c r="OLH2200" s="218"/>
      <c r="OLI2200" s="218"/>
      <c r="OLJ2200" s="218"/>
      <c r="OLK2200" s="218"/>
      <c r="OLL2200" s="218"/>
      <c r="OLM2200" s="218"/>
      <c r="OLN2200" s="218"/>
      <c r="OLO2200" s="218"/>
      <c r="OLP2200" s="218"/>
      <c r="OLQ2200" s="218"/>
      <c r="OLR2200" s="218"/>
      <c r="OLS2200" s="218"/>
      <c r="OLT2200" s="218"/>
      <c r="OLU2200" s="218"/>
      <c r="OLV2200" s="218"/>
      <c r="OLW2200" s="218"/>
      <c r="OLX2200" s="218"/>
      <c r="OLY2200" s="218"/>
      <c r="OLZ2200" s="218"/>
      <c r="OMA2200" s="218"/>
      <c r="OMB2200" s="218"/>
      <c r="OMC2200" s="218"/>
      <c r="OMD2200" s="218"/>
      <c r="OME2200" s="218"/>
      <c r="OMF2200" s="218"/>
      <c r="OMG2200" s="218"/>
      <c r="OMH2200" s="218"/>
      <c r="OMI2200" s="218"/>
      <c r="OMJ2200" s="218"/>
      <c r="OMK2200" s="218"/>
      <c r="OML2200" s="218"/>
      <c r="OMM2200" s="218"/>
      <c r="OMN2200" s="218"/>
      <c r="OMO2200" s="218"/>
      <c r="OMP2200" s="218"/>
      <c r="OMQ2200" s="218"/>
      <c r="OMR2200" s="218"/>
      <c r="OMS2200" s="218"/>
      <c r="OMT2200" s="218"/>
      <c r="OMU2200" s="218"/>
      <c r="OMV2200" s="218"/>
      <c r="OMW2200" s="218"/>
      <c r="OMX2200" s="218"/>
      <c r="OMY2200" s="218"/>
      <c r="OMZ2200" s="218"/>
      <c r="ONA2200" s="218"/>
      <c r="ONB2200" s="218"/>
      <c r="ONC2200" s="218"/>
      <c r="OND2200" s="218"/>
      <c r="ONE2200" s="218"/>
      <c r="ONF2200" s="218"/>
      <c r="ONG2200" s="218"/>
      <c r="ONH2200" s="218"/>
      <c r="ONI2200" s="218"/>
      <c r="ONJ2200" s="218"/>
      <c r="ONK2200" s="218"/>
      <c r="ONL2200" s="218"/>
      <c r="ONM2200" s="218"/>
      <c r="ONN2200" s="218"/>
      <c r="ONO2200" s="218"/>
      <c r="ONP2200" s="218"/>
      <c r="ONQ2200" s="218"/>
      <c r="ONR2200" s="218"/>
      <c r="ONS2200" s="218"/>
      <c r="ONT2200" s="218"/>
      <c r="ONU2200" s="218"/>
      <c r="ONV2200" s="218"/>
      <c r="ONW2200" s="218"/>
      <c r="ONX2200" s="218"/>
      <c r="ONY2200" s="218"/>
      <c r="ONZ2200" s="218"/>
      <c r="OOA2200" s="218"/>
      <c r="OOB2200" s="218"/>
      <c r="OOC2200" s="218"/>
      <c r="OOD2200" s="218"/>
      <c r="OOE2200" s="218"/>
      <c r="OOF2200" s="218"/>
      <c r="OOG2200" s="218"/>
      <c r="OOH2200" s="218"/>
      <c r="OOI2200" s="218"/>
      <c r="OOJ2200" s="218"/>
      <c r="OOK2200" s="218"/>
      <c r="OOL2200" s="218"/>
      <c r="OOM2200" s="218"/>
      <c r="OON2200" s="218"/>
      <c r="OOO2200" s="218"/>
      <c r="OOP2200" s="218"/>
      <c r="OOQ2200" s="218"/>
      <c r="OOR2200" s="218"/>
      <c r="OOS2200" s="218"/>
      <c r="OOT2200" s="218"/>
      <c r="OOU2200" s="218"/>
      <c r="OOV2200" s="218"/>
      <c r="OOW2200" s="218"/>
      <c r="OOX2200" s="218"/>
      <c r="OOY2200" s="218"/>
      <c r="OOZ2200" s="218"/>
      <c r="OPA2200" s="218"/>
      <c r="OPB2200" s="218"/>
      <c r="OPC2200" s="218"/>
      <c r="OPD2200" s="218"/>
      <c r="OPE2200" s="218"/>
      <c r="OPF2200" s="218"/>
      <c r="OPG2200" s="218"/>
      <c r="OPH2200" s="218"/>
      <c r="OPI2200" s="218"/>
      <c r="OPJ2200" s="218"/>
      <c r="OPK2200" s="218"/>
      <c r="OPL2200" s="218"/>
      <c r="OPM2200" s="218"/>
      <c r="OPN2200" s="218"/>
      <c r="OPO2200" s="218"/>
      <c r="OPP2200" s="218"/>
      <c r="OPQ2200" s="218"/>
      <c r="OPR2200" s="218"/>
      <c r="OPS2200" s="218"/>
      <c r="OPT2200" s="218"/>
      <c r="OPU2200" s="218"/>
      <c r="OPV2200" s="218"/>
      <c r="OPW2200" s="218"/>
      <c r="OPX2200" s="218"/>
      <c r="OPY2200" s="218"/>
      <c r="OPZ2200" s="218"/>
      <c r="OQA2200" s="218"/>
      <c r="OQB2200" s="218"/>
      <c r="OQC2200" s="218"/>
      <c r="OQD2200" s="218"/>
      <c r="OQE2200" s="218"/>
      <c r="OQF2200" s="218"/>
      <c r="OQG2200" s="218"/>
      <c r="OQH2200" s="218"/>
      <c r="OQI2200" s="218"/>
      <c r="OQJ2200" s="218"/>
      <c r="OQK2200" s="218"/>
      <c r="OQL2200" s="218"/>
      <c r="OQM2200" s="218"/>
      <c r="OQN2200" s="218"/>
      <c r="OQO2200" s="218"/>
      <c r="OQP2200" s="218"/>
      <c r="OQQ2200" s="218"/>
      <c r="OQR2200" s="218"/>
      <c r="OQS2200" s="218"/>
      <c r="OQT2200" s="218"/>
      <c r="OQU2200" s="218"/>
      <c r="OQV2200" s="218"/>
      <c r="OQW2200" s="218"/>
      <c r="OQX2200" s="218"/>
      <c r="OQY2200" s="218"/>
      <c r="OQZ2200" s="218"/>
      <c r="ORA2200" s="218"/>
      <c r="ORB2200" s="218"/>
      <c r="ORC2200" s="218"/>
      <c r="ORD2200" s="218"/>
      <c r="ORE2200" s="218"/>
      <c r="ORF2200" s="218"/>
      <c r="ORG2200" s="218"/>
      <c r="ORH2200" s="218"/>
      <c r="ORI2200" s="218"/>
      <c r="ORJ2200" s="218"/>
      <c r="ORK2200" s="218"/>
      <c r="ORL2200" s="218"/>
      <c r="ORM2200" s="218"/>
      <c r="ORN2200" s="218"/>
      <c r="ORO2200" s="218"/>
      <c r="ORP2200" s="218"/>
      <c r="ORQ2200" s="218"/>
      <c r="ORR2200" s="218"/>
      <c r="ORS2200" s="218"/>
      <c r="ORT2200" s="218"/>
      <c r="ORU2200" s="218"/>
      <c r="ORV2200" s="218"/>
      <c r="ORW2200" s="218"/>
      <c r="ORX2200" s="218"/>
      <c r="ORY2200" s="218"/>
      <c r="ORZ2200" s="218"/>
      <c r="OSA2200" s="218"/>
      <c r="OSB2200" s="218"/>
      <c r="OSC2200" s="218"/>
      <c r="OSD2200" s="218"/>
      <c r="OSE2200" s="218"/>
      <c r="OSF2200" s="218"/>
      <c r="OSG2200" s="218"/>
      <c r="OSH2200" s="218"/>
      <c r="OSI2200" s="218"/>
      <c r="OSJ2200" s="218"/>
      <c r="OSK2200" s="218"/>
      <c r="OSL2200" s="218"/>
      <c r="OSM2200" s="218"/>
      <c r="OSN2200" s="218"/>
      <c r="OSO2200" s="218"/>
      <c r="OSP2200" s="218"/>
      <c r="OSQ2200" s="218"/>
      <c r="OSR2200" s="218"/>
      <c r="OSS2200" s="218"/>
      <c r="OST2200" s="218"/>
      <c r="OSU2200" s="218"/>
      <c r="OSV2200" s="218"/>
      <c r="OSW2200" s="218"/>
      <c r="OSX2200" s="218"/>
      <c r="OSY2200" s="218"/>
      <c r="OSZ2200" s="218"/>
      <c r="OTA2200" s="218"/>
      <c r="OTB2200" s="218"/>
      <c r="OTC2200" s="218"/>
      <c r="OTD2200" s="218"/>
      <c r="OTE2200" s="218"/>
      <c r="OTF2200" s="218"/>
      <c r="OTG2200" s="218"/>
      <c r="OTH2200" s="218"/>
      <c r="OTI2200" s="218"/>
      <c r="OTJ2200" s="218"/>
      <c r="OTK2200" s="218"/>
      <c r="OTL2200" s="218"/>
      <c r="OTM2200" s="218"/>
      <c r="OTN2200" s="218"/>
      <c r="OTO2200" s="218"/>
      <c r="OTP2200" s="218"/>
      <c r="OTQ2200" s="218"/>
      <c r="OTR2200" s="218"/>
      <c r="OTS2200" s="218"/>
      <c r="OTT2200" s="218"/>
      <c r="OTU2200" s="218"/>
      <c r="OTV2200" s="218"/>
      <c r="OTW2200" s="218"/>
      <c r="OTX2200" s="218"/>
      <c r="OTY2200" s="218"/>
      <c r="OTZ2200" s="218"/>
      <c r="OUA2200" s="218"/>
      <c r="OUB2200" s="218"/>
      <c r="OUC2200" s="218"/>
      <c r="OUD2200" s="218"/>
      <c r="OUE2200" s="218"/>
      <c r="OUF2200" s="218"/>
      <c r="OUG2200" s="218"/>
      <c r="OUH2200" s="218"/>
      <c r="OUI2200" s="218"/>
      <c r="OUJ2200" s="218"/>
      <c r="OUK2200" s="218"/>
      <c r="OUL2200" s="218"/>
      <c r="OUM2200" s="218"/>
      <c r="OUN2200" s="218"/>
      <c r="OUO2200" s="218"/>
      <c r="OUP2200" s="218"/>
      <c r="OUQ2200" s="218"/>
      <c r="OUR2200" s="218"/>
      <c r="OUS2200" s="218"/>
      <c r="OUT2200" s="218"/>
      <c r="OUU2200" s="218"/>
      <c r="OUV2200" s="218"/>
      <c r="OUW2200" s="218"/>
      <c r="OUX2200" s="218"/>
      <c r="OUY2200" s="218"/>
      <c r="OUZ2200" s="218"/>
      <c r="OVA2200" s="218"/>
      <c r="OVB2200" s="218"/>
      <c r="OVC2200" s="218"/>
      <c r="OVD2200" s="218"/>
      <c r="OVE2200" s="218"/>
      <c r="OVF2200" s="218"/>
      <c r="OVG2200" s="218"/>
      <c r="OVH2200" s="218"/>
      <c r="OVI2200" s="218"/>
      <c r="OVJ2200" s="218"/>
      <c r="OVK2200" s="218"/>
      <c r="OVL2200" s="218"/>
      <c r="OVM2200" s="218"/>
      <c r="OVN2200" s="218"/>
      <c r="OVO2200" s="218"/>
      <c r="OVP2200" s="218"/>
      <c r="OVQ2200" s="218"/>
      <c r="OVR2200" s="218"/>
      <c r="OVS2200" s="218"/>
      <c r="OVT2200" s="218"/>
      <c r="OVU2200" s="218"/>
      <c r="OVV2200" s="218"/>
      <c r="OVW2200" s="218"/>
      <c r="OVX2200" s="218"/>
      <c r="OVY2200" s="218"/>
      <c r="OVZ2200" s="218"/>
      <c r="OWA2200" s="218"/>
      <c r="OWB2200" s="218"/>
      <c r="OWC2200" s="218"/>
      <c r="OWD2200" s="218"/>
      <c r="OWE2200" s="218"/>
      <c r="OWF2200" s="218"/>
      <c r="OWG2200" s="218"/>
      <c r="OWH2200" s="218"/>
      <c r="OWI2200" s="218"/>
      <c r="OWJ2200" s="218"/>
      <c r="OWK2200" s="218"/>
      <c r="OWL2200" s="218"/>
      <c r="OWM2200" s="218"/>
      <c r="OWN2200" s="218"/>
      <c r="OWO2200" s="218"/>
      <c r="OWP2200" s="218"/>
      <c r="OWQ2200" s="218"/>
      <c r="OWR2200" s="218"/>
      <c r="OWS2200" s="218"/>
      <c r="OWT2200" s="218"/>
      <c r="OWU2200" s="218"/>
      <c r="OWV2200" s="218"/>
      <c r="OWW2200" s="218"/>
      <c r="OWX2200" s="218"/>
      <c r="OWY2200" s="218"/>
      <c r="OWZ2200" s="218"/>
      <c r="OXA2200" s="218"/>
      <c r="OXB2200" s="218"/>
      <c r="OXC2200" s="218"/>
      <c r="OXD2200" s="218"/>
      <c r="OXE2200" s="218"/>
      <c r="OXF2200" s="218"/>
      <c r="OXG2200" s="218"/>
      <c r="OXH2200" s="218"/>
      <c r="OXI2200" s="218"/>
      <c r="OXJ2200" s="218"/>
      <c r="OXK2200" s="218"/>
      <c r="OXL2200" s="218"/>
      <c r="OXM2200" s="218"/>
      <c r="OXN2200" s="218"/>
      <c r="OXO2200" s="218"/>
      <c r="OXP2200" s="218"/>
      <c r="OXQ2200" s="218"/>
      <c r="OXR2200" s="218"/>
      <c r="OXS2200" s="218"/>
      <c r="OXT2200" s="218"/>
      <c r="OXU2200" s="218"/>
      <c r="OXV2200" s="218"/>
      <c r="OXW2200" s="218"/>
      <c r="OXX2200" s="218"/>
      <c r="OXY2200" s="218"/>
      <c r="OXZ2200" s="218"/>
      <c r="OYA2200" s="218"/>
      <c r="OYB2200" s="218"/>
      <c r="OYC2200" s="218"/>
      <c r="OYD2200" s="218"/>
      <c r="OYE2200" s="218"/>
      <c r="OYF2200" s="218"/>
      <c r="OYG2200" s="218"/>
      <c r="OYH2200" s="218"/>
      <c r="OYI2200" s="218"/>
      <c r="OYJ2200" s="218"/>
      <c r="OYK2200" s="218"/>
      <c r="OYL2200" s="218"/>
      <c r="OYM2200" s="218"/>
      <c r="OYN2200" s="218"/>
      <c r="OYO2200" s="218"/>
      <c r="OYP2200" s="218"/>
      <c r="OYQ2200" s="218"/>
      <c r="OYR2200" s="218"/>
      <c r="OYS2200" s="218"/>
      <c r="OYT2200" s="218"/>
      <c r="OYU2200" s="218"/>
      <c r="OYV2200" s="218"/>
      <c r="OYW2200" s="218"/>
      <c r="OYX2200" s="218"/>
      <c r="OYY2200" s="218"/>
      <c r="OYZ2200" s="218"/>
      <c r="OZA2200" s="218"/>
      <c r="OZB2200" s="218"/>
      <c r="OZC2200" s="218"/>
      <c r="OZD2200" s="218"/>
      <c r="OZE2200" s="218"/>
      <c r="OZF2200" s="218"/>
      <c r="OZG2200" s="218"/>
      <c r="OZH2200" s="218"/>
      <c r="OZI2200" s="218"/>
      <c r="OZJ2200" s="218"/>
      <c r="OZK2200" s="218"/>
      <c r="OZL2200" s="218"/>
      <c r="OZM2200" s="218"/>
      <c r="OZN2200" s="218"/>
      <c r="OZO2200" s="218"/>
      <c r="OZP2200" s="218"/>
      <c r="OZQ2200" s="218"/>
      <c r="OZR2200" s="218"/>
      <c r="OZS2200" s="218"/>
      <c r="OZT2200" s="218"/>
      <c r="OZU2200" s="218"/>
      <c r="OZV2200" s="218"/>
      <c r="OZW2200" s="218"/>
      <c r="OZX2200" s="218"/>
      <c r="OZY2200" s="218"/>
      <c r="OZZ2200" s="218"/>
      <c r="PAA2200" s="218"/>
      <c r="PAB2200" s="218"/>
      <c r="PAC2200" s="218"/>
      <c r="PAD2200" s="218"/>
      <c r="PAE2200" s="218"/>
      <c r="PAF2200" s="218"/>
      <c r="PAG2200" s="218"/>
      <c r="PAH2200" s="218"/>
      <c r="PAI2200" s="218"/>
      <c r="PAJ2200" s="218"/>
      <c r="PAK2200" s="218"/>
      <c r="PAL2200" s="218"/>
      <c r="PAM2200" s="218"/>
      <c r="PAN2200" s="218"/>
      <c r="PAO2200" s="218"/>
      <c r="PAP2200" s="218"/>
      <c r="PAQ2200" s="218"/>
      <c r="PAR2200" s="218"/>
      <c r="PAS2200" s="218"/>
      <c r="PAT2200" s="218"/>
      <c r="PAU2200" s="218"/>
      <c r="PAV2200" s="218"/>
      <c r="PAW2200" s="218"/>
      <c r="PAX2200" s="218"/>
      <c r="PAY2200" s="218"/>
      <c r="PAZ2200" s="218"/>
      <c r="PBA2200" s="218"/>
      <c r="PBB2200" s="218"/>
      <c r="PBC2200" s="218"/>
      <c r="PBD2200" s="218"/>
      <c r="PBE2200" s="218"/>
      <c r="PBF2200" s="218"/>
      <c r="PBG2200" s="218"/>
      <c r="PBH2200" s="218"/>
      <c r="PBI2200" s="218"/>
      <c r="PBJ2200" s="218"/>
      <c r="PBK2200" s="218"/>
      <c r="PBL2200" s="218"/>
      <c r="PBM2200" s="218"/>
      <c r="PBN2200" s="218"/>
      <c r="PBO2200" s="218"/>
      <c r="PBP2200" s="218"/>
      <c r="PBQ2200" s="218"/>
      <c r="PBR2200" s="218"/>
      <c r="PBS2200" s="218"/>
      <c r="PBT2200" s="218"/>
      <c r="PBU2200" s="218"/>
      <c r="PBV2200" s="218"/>
      <c r="PBW2200" s="218"/>
      <c r="PBX2200" s="218"/>
      <c r="PBY2200" s="218"/>
      <c r="PBZ2200" s="218"/>
      <c r="PCA2200" s="218"/>
      <c r="PCB2200" s="218"/>
      <c r="PCC2200" s="218"/>
      <c r="PCD2200" s="218"/>
      <c r="PCE2200" s="218"/>
      <c r="PCF2200" s="218"/>
      <c r="PCG2200" s="218"/>
      <c r="PCH2200" s="218"/>
      <c r="PCI2200" s="218"/>
      <c r="PCJ2200" s="218"/>
      <c r="PCK2200" s="218"/>
      <c r="PCL2200" s="218"/>
      <c r="PCM2200" s="218"/>
      <c r="PCN2200" s="218"/>
      <c r="PCO2200" s="218"/>
      <c r="PCP2200" s="218"/>
      <c r="PCQ2200" s="218"/>
      <c r="PCR2200" s="218"/>
      <c r="PCS2200" s="218"/>
      <c r="PCT2200" s="218"/>
      <c r="PCU2200" s="218"/>
      <c r="PCV2200" s="218"/>
      <c r="PCW2200" s="218"/>
      <c r="PCX2200" s="218"/>
      <c r="PCY2200" s="218"/>
      <c r="PCZ2200" s="218"/>
      <c r="PDA2200" s="218"/>
      <c r="PDB2200" s="218"/>
      <c r="PDC2200" s="218"/>
      <c r="PDD2200" s="218"/>
      <c r="PDE2200" s="218"/>
      <c r="PDF2200" s="218"/>
      <c r="PDG2200" s="218"/>
      <c r="PDH2200" s="218"/>
      <c r="PDI2200" s="218"/>
      <c r="PDJ2200" s="218"/>
      <c r="PDK2200" s="218"/>
      <c r="PDL2200" s="218"/>
      <c r="PDM2200" s="218"/>
      <c r="PDN2200" s="218"/>
      <c r="PDO2200" s="218"/>
      <c r="PDP2200" s="218"/>
      <c r="PDQ2200" s="218"/>
      <c r="PDR2200" s="218"/>
      <c r="PDS2200" s="218"/>
      <c r="PDT2200" s="218"/>
      <c r="PDU2200" s="218"/>
      <c r="PDV2200" s="218"/>
      <c r="PDW2200" s="218"/>
      <c r="PDX2200" s="218"/>
      <c r="PDY2200" s="218"/>
      <c r="PDZ2200" s="218"/>
      <c r="PEA2200" s="218"/>
      <c r="PEB2200" s="218"/>
      <c r="PEC2200" s="218"/>
      <c r="PED2200" s="218"/>
      <c r="PEE2200" s="218"/>
      <c r="PEF2200" s="218"/>
      <c r="PEG2200" s="218"/>
      <c r="PEH2200" s="218"/>
      <c r="PEI2200" s="218"/>
      <c r="PEJ2200" s="218"/>
      <c r="PEK2200" s="218"/>
      <c r="PEL2200" s="218"/>
      <c r="PEM2200" s="218"/>
      <c r="PEN2200" s="218"/>
      <c r="PEO2200" s="218"/>
      <c r="PEP2200" s="218"/>
      <c r="PEQ2200" s="218"/>
      <c r="PER2200" s="218"/>
      <c r="PES2200" s="218"/>
      <c r="PET2200" s="218"/>
      <c r="PEU2200" s="218"/>
      <c r="PEV2200" s="218"/>
      <c r="PEW2200" s="218"/>
      <c r="PEX2200" s="218"/>
      <c r="PEY2200" s="218"/>
      <c r="PEZ2200" s="218"/>
      <c r="PFA2200" s="218"/>
      <c r="PFB2200" s="218"/>
      <c r="PFC2200" s="218"/>
      <c r="PFD2200" s="218"/>
      <c r="PFE2200" s="218"/>
      <c r="PFF2200" s="218"/>
      <c r="PFG2200" s="218"/>
      <c r="PFH2200" s="218"/>
      <c r="PFI2200" s="218"/>
      <c r="PFJ2200" s="218"/>
      <c r="PFK2200" s="218"/>
      <c r="PFL2200" s="218"/>
      <c r="PFM2200" s="218"/>
      <c r="PFN2200" s="218"/>
      <c r="PFO2200" s="218"/>
      <c r="PFP2200" s="218"/>
      <c r="PFQ2200" s="218"/>
      <c r="PFR2200" s="218"/>
      <c r="PFS2200" s="218"/>
      <c r="PFT2200" s="218"/>
      <c r="PFU2200" s="218"/>
      <c r="PFV2200" s="218"/>
      <c r="PFW2200" s="218"/>
      <c r="PFX2200" s="218"/>
      <c r="PFY2200" s="218"/>
      <c r="PFZ2200" s="218"/>
      <c r="PGA2200" s="218"/>
      <c r="PGB2200" s="218"/>
      <c r="PGC2200" s="218"/>
      <c r="PGD2200" s="218"/>
      <c r="PGE2200" s="218"/>
      <c r="PGF2200" s="218"/>
      <c r="PGG2200" s="218"/>
      <c r="PGH2200" s="218"/>
      <c r="PGI2200" s="218"/>
      <c r="PGJ2200" s="218"/>
      <c r="PGK2200" s="218"/>
      <c r="PGL2200" s="218"/>
      <c r="PGM2200" s="218"/>
      <c r="PGN2200" s="218"/>
      <c r="PGO2200" s="218"/>
      <c r="PGP2200" s="218"/>
      <c r="PGQ2200" s="218"/>
      <c r="PGR2200" s="218"/>
      <c r="PGS2200" s="218"/>
      <c r="PGT2200" s="218"/>
      <c r="PGU2200" s="218"/>
      <c r="PGV2200" s="218"/>
      <c r="PGW2200" s="218"/>
      <c r="PGX2200" s="218"/>
      <c r="PGY2200" s="218"/>
      <c r="PGZ2200" s="218"/>
      <c r="PHA2200" s="218"/>
      <c r="PHB2200" s="218"/>
      <c r="PHC2200" s="218"/>
      <c r="PHD2200" s="218"/>
      <c r="PHE2200" s="218"/>
      <c r="PHF2200" s="218"/>
      <c r="PHG2200" s="218"/>
      <c r="PHH2200" s="218"/>
      <c r="PHI2200" s="218"/>
      <c r="PHJ2200" s="218"/>
      <c r="PHK2200" s="218"/>
      <c r="PHL2200" s="218"/>
      <c r="PHM2200" s="218"/>
      <c r="PHN2200" s="218"/>
      <c r="PHO2200" s="218"/>
      <c r="PHP2200" s="218"/>
      <c r="PHQ2200" s="218"/>
      <c r="PHR2200" s="218"/>
      <c r="PHS2200" s="218"/>
      <c r="PHT2200" s="218"/>
      <c r="PHU2200" s="218"/>
      <c r="PHV2200" s="218"/>
      <c r="PHW2200" s="218"/>
      <c r="PHX2200" s="218"/>
      <c r="PHY2200" s="218"/>
      <c r="PHZ2200" s="218"/>
      <c r="PIA2200" s="218"/>
      <c r="PIB2200" s="218"/>
      <c r="PIC2200" s="218"/>
      <c r="PID2200" s="218"/>
      <c r="PIE2200" s="218"/>
      <c r="PIF2200" s="218"/>
      <c r="PIG2200" s="218"/>
      <c r="PIH2200" s="218"/>
      <c r="PII2200" s="218"/>
      <c r="PIJ2200" s="218"/>
      <c r="PIK2200" s="218"/>
      <c r="PIL2200" s="218"/>
      <c r="PIM2200" s="218"/>
      <c r="PIN2200" s="218"/>
      <c r="PIO2200" s="218"/>
      <c r="PIP2200" s="218"/>
      <c r="PIQ2200" s="218"/>
      <c r="PIR2200" s="218"/>
      <c r="PIS2200" s="218"/>
      <c r="PIT2200" s="218"/>
      <c r="PIU2200" s="218"/>
      <c r="PIV2200" s="218"/>
      <c r="PIW2200" s="218"/>
      <c r="PIX2200" s="218"/>
      <c r="PIY2200" s="218"/>
      <c r="PIZ2200" s="218"/>
      <c r="PJA2200" s="218"/>
      <c r="PJB2200" s="218"/>
      <c r="PJC2200" s="218"/>
      <c r="PJD2200" s="218"/>
      <c r="PJE2200" s="218"/>
      <c r="PJF2200" s="218"/>
      <c r="PJG2200" s="218"/>
      <c r="PJH2200" s="218"/>
      <c r="PJI2200" s="218"/>
      <c r="PJJ2200" s="218"/>
      <c r="PJK2200" s="218"/>
      <c r="PJL2200" s="218"/>
      <c r="PJM2200" s="218"/>
      <c r="PJN2200" s="218"/>
      <c r="PJO2200" s="218"/>
      <c r="PJP2200" s="218"/>
      <c r="PJQ2200" s="218"/>
      <c r="PJR2200" s="218"/>
      <c r="PJS2200" s="218"/>
      <c r="PJT2200" s="218"/>
      <c r="PJU2200" s="218"/>
      <c r="PJV2200" s="218"/>
      <c r="PJW2200" s="218"/>
      <c r="PJX2200" s="218"/>
      <c r="PJY2200" s="218"/>
      <c r="PJZ2200" s="218"/>
      <c r="PKA2200" s="218"/>
      <c r="PKB2200" s="218"/>
      <c r="PKC2200" s="218"/>
      <c r="PKD2200" s="218"/>
      <c r="PKE2200" s="218"/>
      <c r="PKF2200" s="218"/>
      <c r="PKG2200" s="218"/>
      <c r="PKH2200" s="218"/>
      <c r="PKI2200" s="218"/>
      <c r="PKJ2200" s="218"/>
      <c r="PKK2200" s="218"/>
      <c r="PKL2200" s="218"/>
      <c r="PKM2200" s="218"/>
      <c r="PKN2200" s="218"/>
      <c r="PKO2200" s="218"/>
      <c r="PKP2200" s="218"/>
      <c r="PKQ2200" s="218"/>
      <c r="PKR2200" s="218"/>
      <c r="PKS2200" s="218"/>
      <c r="PKT2200" s="218"/>
      <c r="PKU2200" s="218"/>
      <c r="PKV2200" s="218"/>
      <c r="PKW2200" s="218"/>
      <c r="PKX2200" s="218"/>
      <c r="PKY2200" s="218"/>
      <c r="PKZ2200" s="218"/>
      <c r="PLA2200" s="218"/>
      <c r="PLB2200" s="218"/>
      <c r="PLC2200" s="218"/>
      <c r="PLD2200" s="218"/>
      <c r="PLE2200" s="218"/>
      <c r="PLF2200" s="218"/>
      <c r="PLG2200" s="218"/>
      <c r="PLH2200" s="218"/>
      <c r="PLI2200" s="218"/>
      <c r="PLJ2200" s="218"/>
      <c r="PLK2200" s="218"/>
      <c r="PLL2200" s="218"/>
      <c r="PLM2200" s="218"/>
      <c r="PLN2200" s="218"/>
      <c r="PLO2200" s="218"/>
      <c r="PLP2200" s="218"/>
      <c r="PLQ2200" s="218"/>
      <c r="PLR2200" s="218"/>
      <c r="PLS2200" s="218"/>
      <c r="PLT2200" s="218"/>
      <c r="PLU2200" s="218"/>
      <c r="PLV2200" s="218"/>
      <c r="PLW2200" s="218"/>
      <c r="PLX2200" s="218"/>
      <c r="PLY2200" s="218"/>
      <c r="PLZ2200" s="218"/>
      <c r="PMA2200" s="218"/>
      <c r="PMB2200" s="218"/>
      <c r="PMC2200" s="218"/>
      <c r="PMD2200" s="218"/>
      <c r="PME2200" s="218"/>
      <c r="PMF2200" s="218"/>
      <c r="PMG2200" s="218"/>
      <c r="PMH2200" s="218"/>
      <c r="PMI2200" s="218"/>
      <c r="PMJ2200" s="218"/>
      <c r="PMK2200" s="218"/>
      <c r="PML2200" s="218"/>
      <c r="PMM2200" s="218"/>
      <c r="PMN2200" s="218"/>
      <c r="PMO2200" s="218"/>
      <c r="PMP2200" s="218"/>
      <c r="PMQ2200" s="218"/>
      <c r="PMR2200" s="218"/>
      <c r="PMS2200" s="218"/>
      <c r="PMT2200" s="218"/>
      <c r="PMU2200" s="218"/>
      <c r="PMV2200" s="218"/>
      <c r="PMW2200" s="218"/>
      <c r="PMX2200" s="218"/>
      <c r="PMY2200" s="218"/>
      <c r="PMZ2200" s="218"/>
      <c r="PNA2200" s="218"/>
      <c r="PNB2200" s="218"/>
      <c r="PNC2200" s="218"/>
      <c r="PND2200" s="218"/>
      <c r="PNE2200" s="218"/>
      <c r="PNF2200" s="218"/>
      <c r="PNG2200" s="218"/>
      <c r="PNH2200" s="218"/>
      <c r="PNI2200" s="218"/>
      <c r="PNJ2200" s="218"/>
      <c r="PNK2200" s="218"/>
      <c r="PNL2200" s="218"/>
      <c r="PNM2200" s="218"/>
      <c r="PNN2200" s="218"/>
      <c r="PNO2200" s="218"/>
      <c r="PNP2200" s="218"/>
      <c r="PNQ2200" s="218"/>
      <c r="PNR2200" s="218"/>
      <c r="PNS2200" s="218"/>
      <c r="PNT2200" s="218"/>
      <c r="PNU2200" s="218"/>
      <c r="PNV2200" s="218"/>
      <c r="PNW2200" s="218"/>
      <c r="PNX2200" s="218"/>
      <c r="PNY2200" s="218"/>
      <c r="PNZ2200" s="218"/>
      <c r="POA2200" s="218"/>
      <c r="POB2200" s="218"/>
      <c r="POC2200" s="218"/>
      <c r="POD2200" s="218"/>
      <c r="POE2200" s="218"/>
      <c r="POF2200" s="218"/>
      <c r="POG2200" s="218"/>
      <c r="POH2200" s="218"/>
      <c r="POI2200" s="218"/>
      <c r="POJ2200" s="218"/>
      <c r="POK2200" s="218"/>
      <c r="POL2200" s="218"/>
      <c r="POM2200" s="218"/>
      <c r="PON2200" s="218"/>
      <c r="POO2200" s="218"/>
      <c r="POP2200" s="218"/>
      <c r="POQ2200" s="218"/>
      <c r="POR2200" s="218"/>
      <c r="POS2200" s="218"/>
      <c r="POT2200" s="218"/>
      <c r="POU2200" s="218"/>
      <c r="POV2200" s="218"/>
      <c r="POW2200" s="218"/>
      <c r="POX2200" s="218"/>
      <c r="POY2200" s="218"/>
      <c r="POZ2200" s="218"/>
      <c r="PPA2200" s="218"/>
      <c r="PPB2200" s="218"/>
      <c r="PPC2200" s="218"/>
      <c r="PPD2200" s="218"/>
      <c r="PPE2200" s="218"/>
      <c r="PPF2200" s="218"/>
      <c r="PPG2200" s="218"/>
      <c r="PPH2200" s="218"/>
      <c r="PPI2200" s="218"/>
      <c r="PPJ2200" s="218"/>
      <c r="PPK2200" s="218"/>
      <c r="PPL2200" s="218"/>
      <c r="PPM2200" s="218"/>
      <c r="PPN2200" s="218"/>
      <c r="PPO2200" s="218"/>
      <c r="PPP2200" s="218"/>
      <c r="PPQ2200" s="218"/>
      <c r="PPR2200" s="218"/>
      <c r="PPS2200" s="218"/>
      <c r="PPT2200" s="218"/>
      <c r="PPU2200" s="218"/>
      <c r="PPV2200" s="218"/>
      <c r="PPW2200" s="218"/>
      <c r="PPX2200" s="218"/>
      <c r="PPY2200" s="218"/>
      <c r="PPZ2200" s="218"/>
      <c r="PQA2200" s="218"/>
      <c r="PQB2200" s="218"/>
      <c r="PQC2200" s="218"/>
      <c r="PQD2200" s="218"/>
      <c r="PQE2200" s="218"/>
      <c r="PQF2200" s="218"/>
      <c r="PQG2200" s="218"/>
      <c r="PQH2200" s="218"/>
      <c r="PQI2200" s="218"/>
      <c r="PQJ2200" s="218"/>
      <c r="PQK2200" s="218"/>
      <c r="PQL2200" s="218"/>
      <c r="PQM2200" s="218"/>
      <c r="PQN2200" s="218"/>
      <c r="PQO2200" s="218"/>
      <c r="PQP2200" s="218"/>
      <c r="PQQ2200" s="218"/>
      <c r="PQR2200" s="218"/>
      <c r="PQS2200" s="218"/>
      <c r="PQT2200" s="218"/>
      <c r="PQU2200" s="218"/>
      <c r="PQV2200" s="218"/>
      <c r="PQW2200" s="218"/>
      <c r="PQX2200" s="218"/>
      <c r="PQY2200" s="218"/>
      <c r="PQZ2200" s="218"/>
      <c r="PRA2200" s="218"/>
      <c r="PRB2200" s="218"/>
      <c r="PRC2200" s="218"/>
      <c r="PRD2200" s="218"/>
      <c r="PRE2200" s="218"/>
      <c r="PRF2200" s="218"/>
      <c r="PRG2200" s="218"/>
      <c r="PRH2200" s="218"/>
      <c r="PRI2200" s="218"/>
      <c r="PRJ2200" s="218"/>
      <c r="PRK2200" s="218"/>
      <c r="PRL2200" s="218"/>
      <c r="PRM2200" s="218"/>
      <c r="PRN2200" s="218"/>
      <c r="PRO2200" s="218"/>
      <c r="PRP2200" s="218"/>
      <c r="PRQ2200" s="218"/>
      <c r="PRR2200" s="218"/>
      <c r="PRS2200" s="218"/>
      <c r="PRT2200" s="218"/>
      <c r="PRU2200" s="218"/>
      <c r="PRV2200" s="218"/>
      <c r="PRW2200" s="218"/>
      <c r="PRX2200" s="218"/>
      <c r="PRY2200" s="218"/>
      <c r="PRZ2200" s="218"/>
      <c r="PSA2200" s="218"/>
      <c r="PSB2200" s="218"/>
      <c r="PSC2200" s="218"/>
      <c r="PSD2200" s="218"/>
      <c r="PSE2200" s="218"/>
      <c r="PSF2200" s="218"/>
      <c r="PSG2200" s="218"/>
      <c r="PSH2200" s="218"/>
      <c r="PSI2200" s="218"/>
      <c r="PSJ2200" s="218"/>
      <c r="PSK2200" s="218"/>
      <c r="PSL2200" s="218"/>
      <c r="PSM2200" s="218"/>
      <c r="PSN2200" s="218"/>
      <c r="PSO2200" s="218"/>
      <c r="PSP2200" s="218"/>
      <c r="PSQ2200" s="218"/>
      <c r="PSR2200" s="218"/>
      <c r="PSS2200" s="218"/>
      <c r="PST2200" s="218"/>
      <c r="PSU2200" s="218"/>
      <c r="PSV2200" s="218"/>
      <c r="PSW2200" s="218"/>
      <c r="PSX2200" s="218"/>
      <c r="PSY2200" s="218"/>
      <c r="PSZ2200" s="218"/>
      <c r="PTA2200" s="218"/>
      <c r="PTB2200" s="218"/>
      <c r="PTC2200" s="218"/>
      <c r="PTD2200" s="218"/>
      <c r="PTE2200" s="218"/>
      <c r="PTF2200" s="218"/>
      <c r="PTG2200" s="218"/>
      <c r="PTH2200" s="218"/>
      <c r="PTI2200" s="218"/>
      <c r="PTJ2200" s="218"/>
      <c r="PTK2200" s="218"/>
      <c r="PTL2200" s="218"/>
      <c r="PTM2200" s="218"/>
      <c r="PTN2200" s="218"/>
      <c r="PTO2200" s="218"/>
      <c r="PTP2200" s="218"/>
      <c r="PTQ2200" s="218"/>
      <c r="PTR2200" s="218"/>
      <c r="PTS2200" s="218"/>
      <c r="PTT2200" s="218"/>
      <c r="PTU2200" s="218"/>
      <c r="PTV2200" s="218"/>
      <c r="PTW2200" s="218"/>
      <c r="PTX2200" s="218"/>
      <c r="PTY2200" s="218"/>
      <c r="PTZ2200" s="218"/>
      <c r="PUA2200" s="218"/>
      <c r="PUB2200" s="218"/>
      <c r="PUC2200" s="218"/>
      <c r="PUD2200" s="218"/>
      <c r="PUE2200" s="218"/>
      <c r="PUF2200" s="218"/>
      <c r="PUG2200" s="218"/>
      <c r="PUH2200" s="218"/>
      <c r="PUI2200" s="218"/>
      <c r="PUJ2200" s="218"/>
      <c r="PUK2200" s="218"/>
      <c r="PUL2200" s="218"/>
      <c r="PUM2200" s="218"/>
      <c r="PUN2200" s="218"/>
      <c r="PUO2200" s="218"/>
      <c r="PUP2200" s="218"/>
      <c r="PUQ2200" s="218"/>
      <c r="PUR2200" s="218"/>
      <c r="PUS2200" s="218"/>
      <c r="PUT2200" s="218"/>
      <c r="PUU2200" s="218"/>
      <c r="PUV2200" s="218"/>
      <c r="PUW2200" s="218"/>
      <c r="PUX2200" s="218"/>
      <c r="PUY2200" s="218"/>
      <c r="PUZ2200" s="218"/>
      <c r="PVA2200" s="218"/>
      <c r="PVB2200" s="218"/>
      <c r="PVC2200" s="218"/>
      <c r="PVD2200" s="218"/>
      <c r="PVE2200" s="218"/>
      <c r="PVF2200" s="218"/>
      <c r="PVG2200" s="218"/>
      <c r="PVH2200" s="218"/>
      <c r="PVI2200" s="218"/>
      <c r="PVJ2200" s="218"/>
      <c r="PVK2200" s="218"/>
      <c r="PVL2200" s="218"/>
      <c r="PVM2200" s="218"/>
      <c r="PVN2200" s="218"/>
      <c r="PVO2200" s="218"/>
      <c r="PVP2200" s="218"/>
      <c r="PVQ2200" s="218"/>
      <c r="PVR2200" s="218"/>
      <c r="PVS2200" s="218"/>
      <c r="PVT2200" s="218"/>
      <c r="PVU2200" s="218"/>
      <c r="PVV2200" s="218"/>
      <c r="PVW2200" s="218"/>
      <c r="PVX2200" s="218"/>
      <c r="PVY2200" s="218"/>
      <c r="PVZ2200" s="218"/>
      <c r="PWA2200" s="218"/>
      <c r="PWB2200" s="218"/>
      <c r="PWC2200" s="218"/>
      <c r="PWD2200" s="218"/>
      <c r="PWE2200" s="218"/>
      <c r="PWF2200" s="218"/>
      <c r="PWG2200" s="218"/>
      <c r="PWH2200" s="218"/>
      <c r="PWI2200" s="218"/>
      <c r="PWJ2200" s="218"/>
      <c r="PWK2200" s="218"/>
      <c r="PWL2200" s="218"/>
      <c r="PWM2200" s="218"/>
      <c r="PWN2200" s="218"/>
      <c r="PWO2200" s="218"/>
      <c r="PWP2200" s="218"/>
      <c r="PWQ2200" s="218"/>
      <c r="PWR2200" s="218"/>
      <c r="PWS2200" s="218"/>
      <c r="PWT2200" s="218"/>
      <c r="PWU2200" s="218"/>
      <c r="PWV2200" s="218"/>
      <c r="PWW2200" s="218"/>
      <c r="PWX2200" s="218"/>
      <c r="PWY2200" s="218"/>
      <c r="PWZ2200" s="218"/>
      <c r="PXA2200" s="218"/>
      <c r="PXB2200" s="218"/>
      <c r="PXC2200" s="218"/>
      <c r="PXD2200" s="218"/>
      <c r="PXE2200" s="218"/>
      <c r="PXF2200" s="218"/>
      <c r="PXG2200" s="218"/>
      <c r="PXH2200" s="218"/>
      <c r="PXI2200" s="218"/>
      <c r="PXJ2200" s="218"/>
      <c r="PXK2200" s="218"/>
      <c r="PXL2200" s="218"/>
      <c r="PXM2200" s="218"/>
      <c r="PXN2200" s="218"/>
      <c r="PXO2200" s="218"/>
      <c r="PXP2200" s="218"/>
      <c r="PXQ2200" s="218"/>
      <c r="PXR2200" s="218"/>
      <c r="PXS2200" s="218"/>
      <c r="PXT2200" s="218"/>
      <c r="PXU2200" s="218"/>
      <c r="PXV2200" s="218"/>
      <c r="PXW2200" s="218"/>
      <c r="PXX2200" s="218"/>
      <c r="PXY2200" s="218"/>
      <c r="PXZ2200" s="218"/>
      <c r="PYA2200" s="218"/>
      <c r="PYB2200" s="218"/>
      <c r="PYC2200" s="218"/>
      <c r="PYD2200" s="218"/>
      <c r="PYE2200" s="218"/>
      <c r="PYF2200" s="218"/>
      <c r="PYG2200" s="218"/>
      <c r="PYH2200" s="218"/>
      <c r="PYI2200" s="218"/>
      <c r="PYJ2200" s="218"/>
      <c r="PYK2200" s="218"/>
      <c r="PYL2200" s="218"/>
      <c r="PYM2200" s="218"/>
      <c r="PYN2200" s="218"/>
      <c r="PYO2200" s="218"/>
      <c r="PYP2200" s="218"/>
      <c r="PYQ2200" s="218"/>
      <c r="PYR2200" s="218"/>
      <c r="PYS2200" s="218"/>
      <c r="PYT2200" s="218"/>
      <c r="PYU2200" s="218"/>
      <c r="PYV2200" s="218"/>
      <c r="PYW2200" s="218"/>
      <c r="PYX2200" s="218"/>
      <c r="PYY2200" s="218"/>
      <c r="PYZ2200" s="218"/>
      <c r="PZA2200" s="218"/>
      <c r="PZB2200" s="218"/>
      <c r="PZC2200" s="218"/>
      <c r="PZD2200" s="218"/>
      <c r="PZE2200" s="218"/>
      <c r="PZF2200" s="218"/>
      <c r="PZG2200" s="218"/>
      <c r="PZH2200" s="218"/>
      <c r="PZI2200" s="218"/>
      <c r="PZJ2200" s="218"/>
      <c r="PZK2200" s="218"/>
      <c r="PZL2200" s="218"/>
      <c r="PZM2200" s="218"/>
      <c r="PZN2200" s="218"/>
      <c r="PZO2200" s="218"/>
      <c r="PZP2200" s="218"/>
      <c r="PZQ2200" s="218"/>
      <c r="PZR2200" s="218"/>
      <c r="PZS2200" s="218"/>
      <c r="PZT2200" s="218"/>
      <c r="PZU2200" s="218"/>
      <c r="PZV2200" s="218"/>
      <c r="PZW2200" s="218"/>
      <c r="PZX2200" s="218"/>
      <c r="PZY2200" s="218"/>
      <c r="PZZ2200" s="218"/>
      <c r="QAA2200" s="218"/>
      <c r="QAB2200" s="218"/>
      <c r="QAC2200" s="218"/>
      <c r="QAD2200" s="218"/>
      <c r="QAE2200" s="218"/>
      <c r="QAF2200" s="218"/>
      <c r="QAG2200" s="218"/>
      <c r="QAH2200" s="218"/>
      <c r="QAI2200" s="218"/>
      <c r="QAJ2200" s="218"/>
      <c r="QAK2200" s="218"/>
      <c r="QAL2200" s="218"/>
      <c r="QAM2200" s="218"/>
      <c r="QAN2200" s="218"/>
      <c r="QAO2200" s="218"/>
      <c r="QAP2200" s="218"/>
      <c r="QAQ2200" s="218"/>
      <c r="QAR2200" s="218"/>
      <c r="QAS2200" s="218"/>
      <c r="QAT2200" s="218"/>
      <c r="QAU2200" s="218"/>
      <c r="QAV2200" s="218"/>
      <c r="QAW2200" s="218"/>
      <c r="QAX2200" s="218"/>
      <c r="QAY2200" s="218"/>
      <c r="QAZ2200" s="218"/>
      <c r="QBA2200" s="218"/>
      <c r="QBB2200" s="218"/>
      <c r="QBC2200" s="218"/>
      <c r="QBD2200" s="218"/>
      <c r="QBE2200" s="218"/>
      <c r="QBF2200" s="218"/>
      <c r="QBG2200" s="218"/>
      <c r="QBH2200" s="218"/>
      <c r="QBI2200" s="218"/>
      <c r="QBJ2200" s="218"/>
      <c r="QBK2200" s="218"/>
      <c r="QBL2200" s="218"/>
      <c r="QBM2200" s="218"/>
      <c r="QBN2200" s="218"/>
      <c r="QBO2200" s="218"/>
      <c r="QBP2200" s="218"/>
      <c r="QBQ2200" s="218"/>
      <c r="QBR2200" s="218"/>
      <c r="QBS2200" s="218"/>
      <c r="QBT2200" s="218"/>
      <c r="QBU2200" s="218"/>
      <c r="QBV2200" s="218"/>
      <c r="QBW2200" s="218"/>
      <c r="QBX2200" s="218"/>
      <c r="QBY2200" s="218"/>
      <c r="QBZ2200" s="218"/>
      <c r="QCA2200" s="218"/>
      <c r="QCB2200" s="218"/>
      <c r="QCC2200" s="218"/>
      <c r="QCD2200" s="218"/>
      <c r="QCE2200" s="218"/>
      <c r="QCF2200" s="218"/>
      <c r="QCG2200" s="218"/>
      <c r="QCH2200" s="218"/>
      <c r="QCI2200" s="218"/>
      <c r="QCJ2200" s="218"/>
      <c r="QCK2200" s="218"/>
      <c r="QCL2200" s="218"/>
      <c r="QCM2200" s="218"/>
      <c r="QCN2200" s="218"/>
      <c r="QCO2200" s="218"/>
      <c r="QCP2200" s="218"/>
      <c r="QCQ2200" s="218"/>
      <c r="QCR2200" s="218"/>
      <c r="QCS2200" s="218"/>
      <c r="QCT2200" s="218"/>
      <c r="QCU2200" s="218"/>
      <c r="QCV2200" s="218"/>
      <c r="QCW2200" s="218"/>
      <c r="QCX2200" s="218"/>
      <c r="QCY2200" s="218"/>
      <c r="QCZ2200" s="218"/>
      <c r="QDA2200" s="218"/>
      <c r="QDB2200" s="218"/>
      <c r="QDC2200" s="218"/>
      <c r="QDD2200" s="218"/>
      <c r="QDE2200" s="218"/>
      <c r="QDF2200" s="218"/>
      <c r="QDG2200" s="218"/>
      <c r="QDH2200" s="218"/>
      <c r="QDI2200" s="218"/>
      <c r="QDJ2200" s="218"/>
      <c r="QDK2200" s="218"/>
      <c r="QDL2200" s="218"/>
      <c r="QDM2200" s="218"/>
      <c r="QDN2200" s="218"/>
      <c r="QDO2200" s="218"/>
      <c r="QDP2200" s="218"/>
      <c r="QDQ2200" s="218"/>
      <c r="QDR2200" s="218"/>
      <c r="QDS2200" s="218"/>
      <c r="QDT2200" s="218"/>
      <c r="QDU2200" s="218"/>
      <c r="QDV2200" s="218"/>
      <c r="QDW2200" s="218"/>
      <c r="QDX2200" s="218"/>
      <c r="QDY2200" s="218"/>
      <c r="QDZ2200" s="218"/>
      <c r="QEA2200" s="218"/>
      <c r="QEB2200" s="218"/>
      <c r="QEC2200" s="218"/>
      <c r="QED2200" s="218"/>
      <c r="QEE2200" s="218"/>
      <c r="QEF2200" s="218"/>
      <c r="QEG2200" s="218"/>
      <c r="QEH2200" s="218"/>
      <c r="QEI2200" s="218"/>
      <c r="QEJ2200" s="218"/>
      <c r="QEK2200" s="218"/>
      <c r="QEL2200" s="218"/>
      <c r="QEM2200" s="218"/>
      <c r="QEN2200" s="218"/>
      <c r="QEO2200" s="218"/>
      <c r="QEP2200" s="218"/>
      <c r="QEQ2200" s="218"/>
      <c r="QER2200" s="218"/>
      <c r="QES2200" s="218"/>
      <c r="QET2200" s="218"/>
      <c r="QEU2200" s="218"/>
      <c r="QEV2200" s="218"/>
      <c r="QEW2200" s="218"/>
      <c r="QEX2200" s="218"/>
      <c r="QEY2200" s="218"/>
      <c r="QEZ2200" s="218"/>
      <c r="QFA2200" s="218"/>
      <c r="QFB2200" s="218"/>
      <c r="QFC2200" s="218"/>
      <c r="QFD2200" s="218"/>
      <c r="QFE2200" s="218"/>
      <c r="QFF2200" s="218"/>
      <c r="QFG2200" s="218"/>
      <c r="QFH2200" s="218"/>
      <c r="QFI2200" s="218"/>
      <c r="QFJ2200" s="218"/>
      <c r="QFK2200" s="218"/>
      <c r="QFL2200" s="218"/>
      <c r="QFM2200" s="218"/>
      <c r="QFN2200" s="218"/>
      <c r="QFO2200" s="218"/>
      <c r="QFP2200" s="218"/>
      <c r="QFQ2200" s="218"/>
      <c r="QFR2200" s="218"/>
      <c r="QFS2200" s="218"/>
      <c r="QFT2200" s="218"/>
      <c r="QFU2200" s="218"/>
      <c r="QFV2200" s="218"/>
      <c r="QFW2200" s="218"/>
      <c r="QFX2200" s="218"/>
      <c r="QFY2200" s="218"/>
      <c r="QFZ2200" s="218"/>
      <c r="QGA2200" s="218"/>
      <c r="QGB2200" s="218"/>
      <c r="QGC2200" s="218"/>
      <c r="QGD2200" s="218"/>
      <c r="QGE2200" s="218"/>
      <c r="QGF2200" s="218"/>
      <c r="QGG2200" s="218"/>
      <c r="QGH2200" s="218"/>
      <c r="QGI2200" s="218"/>
      <c r="QGJ2200" s="218"/>
      <c r="QGK2200" s="218"/>
      <c r="QGL2200" s="218"/>
      <c r="QGM2200" s="218"/>
      <c r="QGN2200" s="218"/>
      <c r="QGO2200" s="218"/>
      <c r="QGP2200" s="218"/>
      <c r="QGQ2200" s="218"/>
      <c r="QGR2200" s="218"/>
      <c r="QGS2200" s="218"/>
      <c r="QGT2200" s="218"/>
      <c r="QGU2200" s="218"/>
      <c r="QGV2200" s="218"/>
      <c r="QGW2200" s="218"/>
      <c r="QGX2200" s="218"/>
      <c r="QGY2200" s="218"/>
      <c r="QGZ2200" s="218"/>
      <c r="QHA2200" s="218"/>
      <c r="QHB2200" s="218"/>
      <c r="QHC2200" s="218"/>
      <c r="QHD2200" s="218"/>
      <c r="QHE2200" s="218"/>
      <c r="QHF2200" s="218"/>
      <c r="QHG2200" s="218"/>
      <c r="QHH2200" s="218"/>
      <c r="QHI2200" s="218"/>
      <c r="QHJ2200" s="218"/>
      <c r="QHK2200" s="218"/>
      <c r="QHL2200" s="218"/>
      <c r="QHM2200" s="218"/>
      <c r="QHN2200" s="218"/>
      <c r="QHO2200" s="218"/>
      <c r="QHP2200" s="218"/>
      <c r="QHQ2200" s="218"/>
      <c r="QHR2200" s="218"/>
      <c r="QHS2200" s="218"/>
      <c r="QHT2200" s="218"/>
      <c r="QHU2200" s="218"/>
      <c r="QHV2200" s="218"/>
      <c r="QHW2200" s="218"/>
      <c r="QHX2200" s="218"/>
      <c r="QHY2200" s="218"/>
      <c r="QHZ2200" s="218"/>
      <c r="QIA2200" s="218"/>
      <c r="QIB2200" s="218"/>
      <c r="QIC2200" s="218"/>
      <c r="QID2200" s="218"/>
      <c r="QIE2200" s="218"/>
      <c r="QIF2200" s="218"/>
      <c r="QIG2200" s="218"/>
      <c r="QIH2200" s="218"/>
      <c r="QII2200" s="218"/>
      <c r="QIJ2200" s="218"/>
      <c r="QIK2200" s="218"/>
      <c r="QIL2200" s="218"/>
      <c r="QIM2200" s="218"/>
      <c r="QIN2200" s="218"/>
      <c r="QIO2200" s="218"/>
      <c r="QIP2200" s="218"/>
      <c r="QIQ2200" s="218"/>
      <c r="QIR2200" s="218"/>
      <c r="QIS2200" s="218"/>
      <c r="QIT2200" s="218"/>
      <c r="QIU2200" s="218"/>
      <c r="QIV2200" s="218"/>
      <c r="QIW2200" s="218"/>
      <c r="QIX2200" s="218"/>
      <c r="QIY2200" s="218"/>
      <c r="QIZ2200" s="218"/>
      <c r="QJA2200" s="218"/>
      <c r="QJB2200" s="218"/>
      <c r="QJC2200" s="218"/>
      <c r="QJD2200" s="218"/>
      <c r="QJE2200" s="218"/>
      <c r="QJF2200" s="218"/>
      <c r="QJG2200" s="218"/>
      <c r="QJH2200" s="218"/>
      <c r="QJI2200" s="218"/>
      <c r="QJJ2200" s="218"/>
      <c r="QJK2200" s="218"/>
      <c r="QJL2200" s="218"/>
      <c r="QJM2200" s="218"/>
      <c r="QJN2200" s="218"/>
      <c r="QJO2200" s="218"/>
      <c r="QJP2200" s="218"/>
      <c r="QJQ2200" s="218"/>
      <c r="QJR2200" s="218"/>
      <c r="QJS2200" s="218"/>
      <c r="QJT2200" s="218"/>
      <c r="QJU2200" s="218"/>
      <c r="QJV2200" s="218"/>
      <c r="QJW2200" s="218"/>
      <c r="QJX2200" s="218"/>
      <c r="QJY2200" s="218"/>
      <c r="QJZ2200" s="218"/>
      <c r="QKA2200" s="218"/>
      <c r="QKB2200" s="218"/>
      <c r="QKC2200" s="218"/>
      <c r="QKD2200" s="218"/>
      <c r="QKE2200" s="218"/>
      <c r="QKF2200" s="218"/>
      <c r="QKG2200" s="218"/>
      <c r="QKH2200" s="218"/>
      <c r="QKI2200" s="218"/>
      <c r="QKJ2200" s="218"/>
      <c r="QKK2200" s="218"/>
      <c r="QKL2200" s="218"/>
      <c r="QKM2200" s="218"/>
      <c r="QKN2200" s="218"/>
      <c r="QKO2200" s="218"/>
      <c r="QKP2200" s="218"/>
      <c r="QKQ2200" s="218"/>
      <c r="QKR2200" s="218"/>
      <c r="QKS2200" s="218"/>
      <c r="QKT2200" s="218"/>
      <c r="QKU2200" s="218"/>
      <c r="QKV2200" s="218"/>
      <c r="QKW2200" s="218"/>
      <c r="QKX2200" s="218"/>
      <c r="QKY2200" s="218"/>
      <c r="QKZ2200" s="218"/>
      <c r="QLA2200" s="218"/>
      <c r="QLB2200" s="218"/>
      <c r="QLC2200" s="218"/>
      <c r="QLD2200" s="218"/>
      <c r="QLE2200" s="218"/>
      <c r="QLF2200" s="218"/>
      <c r="QLG2200" s="218"/>
      <c r="QLH2200" s="218"/>
      <c r="QLI2200" s="218"/>
      <c r="QLJ2200" s="218"/>
      <c r="QLK2200" s="218"/>
      <c r="QLL2200" s="218"/>
      <c r="QLM2200" s="218"/>
      <c r="QLN2200" s="218"/>
      <c r="QLO2200" s="218"/>
      <c r="QLP2200" s="218"/>
      <c r="QLQ2200" s="218"/>
      <c r="QLR2200" s="218"/>
      <c r="QLS2200" s="218"/>
      <c r="QLT2200" s="218"/>
      <c r="QLU2200" s="218"/>
      <c r="QLV2200" s="218"/>
      <c r="QLW2200" s="218"/>
      <c r="QLX2200" s="218"/>
      <c r="QLY2200" s="218"/>
      <c r="QLZ2200" s="218"/>
      <c r="QMA2200" s="218"/>
      <c r="QMB2200" s="218"/>
      <c r="QMC2200" s="218"/>
      <c r="QMD2200" s="218"/>
      <c r="QME2200" s="218"/>
      <c r="QMF2200" s="218"/>
      <c r="QMG2200" s="218"/>
      <c r="QMH2200" s="218"/>
      <c r="QMI2200" s="218"/>
      <c r="QMJ2200" s="218"/>
      <c r="QMK2200" s="218"/>
      <c r="QML2200" s="218"/>
      <c r="QMM2200" s="218"/>
      <c r="QMN2200" s="218"/>
      <c r="QMO2200" s="218"/>
      <c r="QMP2200" s="218"/>
      <c r="QMQ2200" s="218"/>
      <c r="QMR2200" s="218"/>
      <c r="QMS2200" s="218"/>
      <c r="QMT2200" s="218"/>
      <c r="QMU2200" s="218"/>
      <c r="QMV2200" s="218"/>
      <c r="QMW2200" s="218"/>
      <c r="QMX2200" s="218"/>
      <c r="QMY2200" s="218"/>
      <c r="QMZ2200" s="218"/>
      <c r="QNA2200" s="218"/>
      <c r="QNB2200" s="218"/>
      <c r="QNC2200" s="218"/>
      <c r="QND2200" s="218"/>
      <c r="QNE2200" s="218"/>
      <c r="QNF2200" s="218"/>
      <c r="QNG2200" s="218"/>
      <c r="QNH2200" s="218"/>
      <c r="QNI2200" s="218"/>
      <c r="QNJ2200" s="218"/>
      <c r="QNK2200" s="218"/>
      <c r="QNL2200" s="218"/>
      <c r="QNM2200" s="218"/>
      <c r="QNN2200" s="218"/>
      <c r="QNO2200" s="218"/>
      <c r="QNP2200" s="218"/>
      <c r="QNQ2200" s="218"/>
      <c r="QNR2200" s="218"/>
      <c r="QNS2200" s="218"/>
      <c r="QNT2200" s="218"/>
      <c r="QNU2200" s="218"/>
      <c r="QNV2200" s="218"/>
      <c r="QNW2200" s="218"/>
      <c r="QNX2200" s="218"/>
      <c r="QNY2200" s="218"/>
      <c r="QNZ2200" s="218"/>
      <c r="QOA2200" s="218"/>
      <c r="QOB2200" s="218"/>
      <c r="QOC2200" s="218"/>
      <c r="QOD2200" s="218"/>
      <c r="QOE2200" s="218"/>
      <c r="QOF2200" s="218"/>
      <c r="QOG2200" s="218"/>
      <c r="QOH2200" s="218"/>
      <c r="QOI2200" s="218"/>
      <c r="QOJ2200" s="218"/>
      <c r="QOK2200" s="218"/>
      <c r="QOL2200" s="218"/>
      <c r="QOM2200" s="218"/>
      <c r="QON2200" s="218"/>
      <c r="QOO2200" s="218"/>
      <c r="QOP2200" s="218"/>
      <c r="QOQ2200" s="218"/>
      <c r="QOR2200" s="218"/>
      <c r="QOS2200" s="218"/>
      <c r="QOT2200" s="218"/>
      <c r="QOU2200" s="218"/>
      <c r="QOV2200" s="218"/>
      <c r="QOW2200" s="218"/>
      <c r="QOX2200" s="218"/>
      <c r="QOY2200" s="218"/>
      <c r="QOZ2200" s="218"/>
      <c r="QPA2200" s="218"/>
      <c r="QPB2200" s="218"/>
      <c r="QPC2200" s="218"/>
      <c r="QPD2200" s="218"/>
      <c r="QPE2200" s="218"/>
      <c r="QPF2200" s="218"/>
      <c r="QPG2200" s="218"/>
      <c r="QPH2200" s="218"/>
      <c r="QPI2200" s="218"/>
      <c r="QPJ2200" s="218"/>
      <c r="QPK2200" s="218"/>
      <c r="QPL2200" s="218"/>
      <c r="QPM2200" s="218"/>
      <c r="QPN2200" s="218"/>
      <c r="QPO2200" s="218"/>
      <c r="QPP2200" s="218"/>
      <c r="QPQ2200" s="218"/>
      <c r="QPR2200" s="218"/>
      <c r="QPS2200" s="218"/>
      <c r="QPT2200" s="218"/>
      <c r="QPU2200" s="218"/>
      <c r="QPV2200" s="218"/>
      <c r="QPW2200" s="218"/>
      <c r="QPX2200" s="218"/>
      <c r="QPY2200" s="218"/>
      <c r="QPZ2200" s="218"/>
      <c r="QQA2200" s="218"/>
      <c r="QQB2200" s="218"/>
      <c r="QQC2200" s="218"/>
      <c r="QQD2200" s="218"/>
      <c r="QQE2200" s="218"/>
      <c r="QQF2200" s="218"/>
      <c r="QQG2200" s="218"/>
      <c r="QQH2200" s="218"/>
      <c r="QQI2200" s="218"/>
      <c r="QQJ2200" s="218"/>
      <c r="QQK2200" s="218"/>
      <c r="QQL2200" s="218"/>
      <c r="QQM2200" s="218"/>
      <c r="QQN2200" s="218"/>
      <c r="QQO2200" s="218"/>
      <c r="QQP2200" s="218"/>
      <c r="QQQ2200" s="218"/>
      <c r="QQR2200" s="218"/>
      <c r="QQS2200" s="218"/>
      <c r="QQT2200" s="218"/>
      <c r="QQU2200" s="218"/>
      <c r="QQV2200" s="218"/>
      <c r="QQW2200" s="218"/>
      <c r="QQX2200" s="218"/>
      <c r="QQY2200" s="218"/>
      <c r="QQZ2200" s="218"/>
      <c r="QRA2200" s="218"/>
      <c r="QRB2200" s="218"/>
      <c r="QRC2200" s="218"/>
      <c r="QRD2200" s="218"/>
      <c r="QRE2200" s="218"/>
      <c r="QRF2200" s="218"/>
      <c r="QRG2200" s="218"/>
      <c r="QRH2200" s="218"/>
      <c r="QRI2200" s="218"/>
      <c r="QRJ2200" s="218"/>
      <c r="QRK2200" s="218"/>
      <c r="QRL2200" s="218"/>
      <c r="QRM2200" s="218"/>
      <c r="QRN2200" s="218"/>
      <c r="QRO2200" s="218"/>
      <c r="QRP2200" s="218"/>
      <c r="QRQ2200" s="218"/>
      <c r="QRR2200" s="218"/>
      <c r="QRS2200" s="218"/>
      <c r="QRT2200" s="218"/>
      <c r="QRU2200" s="218"/>
      <c r="QRV2200" s="218"/>
      <c r="QRW2200" s="218"/>
      <c r="QRX2200" s="218"/>
      <c r="QRY2200" s="218"/>
      <c r="QRZ2200" s="218"/>
      <c r="QSA2200" s="218"/>
      <c r="QSB2200" s="218"/>
      <c r="QSC2200" s="218"/>
      <c r="QSD2200" s="218"/>
      <c r="QSE2200" s="218"/>
      <c r="QSF2200" s="218"/>
      <c r="QSG2200" s="218"/>
      <c r="QSH2200" s="218"/>
      <c r="QSI2200" s="218"/>
      <c r="QSJ2200" s="218"/>
      <c r="QSK2200" s="218"/>
      <c r="QSL2200" s="218"/>
      <c r="QSM2200" s="218"/>
      <c r="QSN2200" s="218"/>
      <c r="QSO2200" s="218"/>
      <c r="QSP2200" s="218"/>
      <c r="QSQ2200" s="218"/>
      <c r="QSR2200" s="218"/>
      <c r="QSS2200" s="218"/>
      <c r="QST2200" s="218"/>
      <c r="QSU2200" s="218"/>
      <c r="QSV2200" s="218"/>
      <c r="QSW2200" s="218"/>
      <c r="QSX2200" s="218"/>
      <c r="QSY2200" s="218"/>
      <c r="QSZ2200" s="218"/>
      <c r="QTA2200" s="218"/>
      <c r="QTB2200" s="218"/>
      <c r="QTC2200" s="218"/>
      <c r="QTD2200" s="218"/>
      <c r="QTE2200" s="218"/>
      <c r="QTF2200" s="218"/>
      <c r="QTG2200" s="218"/>
      <c r="QTH2200" s="218"/>
      <c r="QTI2200" s="218"/>
      <c r="QTJ2200" s="218"/>
      <c r="QTK2200" s="218"/>
      <c r="QTL2200" s="218"/>
      <c r="QTM2200" s="218"/>
      <c r="QTN2200" s="218"/>
      <c r="QTO2200" s="218"/>
      <c r="QTP2200" s="218"/>
      <c r="QTQ2200" s="218"/>
      <c r="QTR2200" s="218"/>
      <c r="QTS2200" s="218"/>
      <c r="QTT2200" s="218"/>
      <c r="QTU2200" s="218"/>
      <c r="QTV2200" s="218"/>
      <c r="QTW2200" s="218"/>
      <c r="QTX2200" s="218"/>
      <c r="QTY2200" s="218"/>
      <c r="QTZ2200" s="218"/>
      <c r="QUA2200" s="218"/>
      <c r="QUB2200" s="218"/>
      <c r="QUC2200" s="218"/>
      <c r="QUD2200" s="218"/>
      <c r="QUE2200" s="218"/>
      <c r="QUF2200" s="218"/>
      <c r="QUG2200" s="218"/>
      <c r="QUH2200" s="218"/>
      <c r="QUI2200" s="218"/>
      <c r="QUJ2200" s="218"/>
      <c r="QUK2200" s="218"/>
      <c r="QUL2200" s="218"/>
      <c r="QUM2200" s="218"/>
      <c r="QUN2200" s="218"/>
      <c r="QUO2200" s="218"/>
      <c r="QUP2200" s="218"/>
      <c r="QUQ2200" s="218"/>
      <c r="QUR2200" s="218"/>
      <c r="QUS2200" s="218"/>
      <c r="QUT2200" s="218"/>
      <c r="QUU2200" s="218"/>
      <c r="QUV2200" s="218"/>
      <c r="QUW2200" s="218"/>
      <c r="QUX2200" s="218"/>
      <c r="QUY2200" s="218"/>
      <c r="QUZ2200" s="218"/>
      <c r="QVA2200" s="218"/>
      <c r="QVB2200" s="218"/>
      <c r="QVC2200" s="218"/>
      <c r="QVD2200" s="218"/>
      <c r="QVE2200" s="218"/>
      <c r="QVF2200" s="218"/>
      <c r="QVG2200" s="218"/>
      <c r="QVH2200" s="218"/>
      <c r="QVI2200" s="218"/>
      <c r="QVJ2200" s="218"/>
      <c r="QVK2200" s="218"/>
      <c r="QVL2200" s="218"/>
      <c r="QVM2200" s="218"/>
      <c r="QVN2200" s="218"/>
      <c r="QVO2200" s="218"/>
      <c r="QVP2200" s="218"/>
      <c r="QVQ2200" s="218"/>
      <c r="QVR2200" s="218"/>
      <c r="QVS2200" s="218"/>
      <c r="QVT2200" s="218"/>
      <c r="QVU2200" s="218"/>
      <c r="QVV2200" s="218"/>
      <c r="QVW2200" s="218"/>
      <c r="QVX2200" s="218"/>
      <c r="QVY2200" s="218"/>
      <c r="QVZ2200" s="218"/>
      <c r="QWA2200" s="218"/>
      <c r="QWB2200" s="218"/>
      <c r="QWC2200" s="218"/>
      <c r="QWD2200" s="218"/>
      <c r="QWE2200" s="218"/>
      <c r="QWF2200" s="218"/>
      <c r="QWG2200" s="218"/>
      <c r="QWH2200" s="218"/>
      <c r="QWI2200" s="218"/>
      <c r="QWJ2200" s="218"/>
      <c r="QWK2200" s="218"/>
      <c r="QWL2200" s="218"/>
      <c r="QWM2200" s="218"/>
      <c r="QWN2200" s="218"/>
      <c r="QWO2200" s="218"/>
      <c r="QWP2200" s="218"/>
      <c r="QWQ2200" s="218"/>
      <c r="QWR2200" s="218"/>
      <c r="QWS2200" s="218"/>
      <c r="QWT2200" s="218"/>
      <c r="QWU2200" s="218"/>
      <c r="QWV2200" s="218"/>
      <c r="QWW2200" s="218"/>
      <c r="QWX2200" s="218"/>
      <c r="QWY2200" s="218"/>
      <c r="QWZ2200" s="218"/>
      <c r="QXA2200" s="218"/>
      <c r="QXB2200" s="218"/>
      <c r="QXC2200" s="218"/>
      <c r="QXD2200" s="218"/>
      <c r="QXE2200" s="218"/>
      <c r="QXF2200" s="218"/>
      <c r="QXG2200" s="218"/>
      <c r="QXH2200" s="218"/>
      <c r="QXI2200" s="218"/>
      <c r="QXJ2200" s="218"/>
      <c r="QXK2200" s="218"/>
      <c r="QXL2200" s="218"/>
      <c r="QXM2200" s="218"/>
      <c r="QXN2200" s="218"/>
      <c r="QXO2200" s="218"/>
      <c r="QXP2200" s="218"/>
      <c r="QXQ2200" s="218"/>
      <c r="QXR2200" s="218"/>
      <c r="QXS2200" s="218"/>
      <c r="QXT2200" s="218"/>
      <c r="QXU2200" s="218"/>
      <c r="QXV2200" s="218"/>
      <c r="QXW2200" s="218"/>
      <c r="QXX2200" s="218"/>
      <c r="QXY2200" s="218"/>
      <c r="QXZ2200" s="218"/>
      <c r="QYA2200" s="218"/>
      <c r="QYB2200" s="218"/>
      <c r="QYC2200" s="218"/>
      <c r="QYD2200" s="218"/>
      <c r="QYE2200" s="218"/>
      <c r="QYF2200" s="218"/>
      <c r="QYG2200" s="218"/>
      <c r="QYH2200" s="218"/>
      <c r="QYI2200" s="218"/>
      <c r="QYJ2200" s="218"/>
      <c r="QYK2200" s="218"/>
      <c r="QYL2200" s="218"/>
      <c r="QYM2200" s="218"/>
      <c r="QYN2200" s="218"/>
      <c r="QYO2200" s="218"/>
      <c r="QYP2200" s="218"/>
      <c r="QYQ2200" s="218"/>
      <c r="QYR2200" s="218"/>
      <c r="QYS2200" s="218"/>
      <c r="QYT2200" s="218"/>
      <c r="QYU2200" s="218"/>
      <c r="QYV2200" s="218"/>
      <c r="QYW2200" s="218"/>
      <c r="QYX2200" s="218"/>
      <c r="QYY2200" s="218"/>
      <c r="QYZ2200" s="218"/>
      <c r="QZA2200" s="218"/>
      <c r="QZB2200" s="218"/>
      <c r="QZC2200" s="218"/>
      <c r="QZD2200" s="218"/>
      <c r="QZE2200" s="218"/>
      <c r="QZF2200" s="218"/>
      <c r="QZG2200" s="218"/>
      <c r="QZH2200" s="218"/>
      <c r="QZI2200" s="218"/>
      <c r="QZJ2200" s="218"/>
      <c r="QZK2200" s="218"/>
      <c r="QZL2200" s="218"/>
      <c r="QZM2200" s="218"/>
      <c r="QZN2200" s="218"/>
      <c r="QZO2200" s="218"/>
      <c r="QZP2200" s="218"/>
      <c r="QZQ2200" s="218"/>
      <c r="QZR2200" s="218"/>
      <c r="QZS2200" s="218"/>
      <c r="QZT2200" s="218"/>
      <c r="QZU2200" s="218"/>
      <c r="QZV2200" s="218"/>
      <c r="QZW2200" s="218"/>
      <c r="QZX2200" s="218"/>
      <c r="QZY2200" s="218"/>
      <c r="QZZ2200" s="218"/>
      <c r="RAA2200" s="218"/>
      <c r="RAB2200" s="218"/>
      <c r="RAC2200" s="218"/>
      <c r="RAD2200" s="218"/>
      <c r="RAE2200" s="218"/>
      <c r="RAF2200" s="218"/>
      <c r="RAG2200" s="218"/>
      <c r="RAH2200" s="218"/>
      <c r="RAI2200" s="218"/>
      <c r="RAJ2200" s="218"/>
      <c r="RAK2200" s="218"/>
      <c r="RAL2200" s="218"/>
      <c r="RAM2200" s="218"/>
      <c r="RAN2200" s="218"/>
      <c r="RAO2200" s="218"/>
      <c r="RAP2200" s="218"/>
      <c r="RAQ2200" s="218"/>
      <c r="RAR2200" s="218"/>
      <c r="RAS2200" s="218"/>
      <c r="RAT2200" s="218"/>
      <c r="RAU2200" s="218"/>
      <c r="RAV2200" s="218"/>
      <c r="RAW2200" s="218"/>
      <c r="RAX2200" s="218"/>
      <c r="RAY2200" s="218"/>
      <c r="RAZ2200" s="218"/>
      <c r="RBA2200" s="218"/>
      <c r="RBB2200" s="218"/>
      <c r="RBC2200" s="218"/>
      <c r="RBD2200" s="218"/>
      <c r="RBE2200" s="218"/>
      <c r="RBF2200" s="218"/>
      <c r="RBG2200" s="218"/>
      <c r="RBH2200" s="218"/>
      <c r="RBI2200" s="218"/>
      <c r="RBJ2200" s="218"/>
      <c r="RBK2200" s="218"/>
      <c r="RBL2200" s="218"/>
      <c r="RBM2200" s="218"/>
      <c r="RBN2200" s="218"/>
      <c r="RBO2200" s="218"/>
      <c r="RBP2200" s="218"/>
      <c r="RBQ2200" s="218"/>
      <c r="RBR2200" s="218"/>
      <c r="RBS2200" s="218"/>
      <c r="RBT2200" s="218"/>
      <c r="RBU2200" s="218"/>
      <c r="RBV2200" s="218"/>
      <c r="RBW2200" s="218"/>
      <c r="RBX2200" s="218"/>
      <c r="RBY2200" s="218"/>
      <c r="RBZ2200" s="218"/>
      <c r="RCA2200" s="218"/>
      <c r="RCB2200" s="218"/>
      <c r="RCC2200" s="218"/>
      <c r="RCD2200" s="218"/>
      <c r="RCE2200" s="218"/>
      <c r="RCF2200" s="218"/>
      <c r="RCG2200" s="218"/>
      <c r="RCH2200" s="218"/>
      <c r="RCI2200" s="218"/>
      <c r="RCJ2200" s="218"/>
      <c r="RCK2200" s="218"/>
      <c r="RCL2200" s="218"/>
      <c r="RCM2200" s="218"/>
      <c r="RCN2200" s="218"/>
      <c r="RCO2200" s="218"/>
      <c r="RCP2200" s="218"/>
      <c r="RCQ2200" s="218"/>
      <c r="RCR2200" s="218"/>
      <c r="RCS2200" s="218"/>
      <c r="RCT2200" s="218"/>
      <c r="RCU2200" s="218"/>
      <c r="RCV2200" s="218"/>
      <c r="RCW2200" s="218"/>
      <c r="RCX2200" s="218"/>
      <c r="RCY2200" s="218"/>
      <c r="RCZ2200" s="218"/>
      <c r="RDA2200" s="218"/>
      <c r="RDB2200" s="218"/>
      <c r="RDC2200" s="218"/>
      <c r="RDD2200" s="218"/>
      <c r="RDE2200" s="218"/>
      <c r="RDF2200" s="218"/>
      <c r="RDG2200" s="218"/>
      <c r="RDH2200" s="218"/>
      <c r="RDI2200" s="218"/>
      <c r="RDJ2200" s="218"/>
      <c r="RDK2200" s="218"/>
      <c r="RDL2200" s="218"/>
      <c r="RDM2200" s="218"/>
      <c r="RDN2200" s="218"/>
      <c r="RDO2200" s="218"/>
      <c r="RDP2200" s="218"/>
      <c r="RDQ2200" s="218"/>
      <c r="RDR2200" s="218"/>
      <c r="RDS2200" s="218"/>
      <c r="RDT2200" s="218"/>
      <c r="RDU2200" s="218"/>
      <c r="RDV2200" s="218"/>
      <c r="RDW2200" s="218"/>
      <c r="RDX2200" s="218"/>
      <c r="RDY2200" s="218"/>
      <c r="RDZ2200" s="218"/>
      <c r="REA2200" s="218"/>
      <c r="REB2200" s="218"/>
      <c r="REC2200" s="218"/>
      <c r="RED2200" s="218"/>
      <c r="REE2200" s="218"/>
      <c r="REF2200" s="218"/>
      <c r="REG2200" s="218"/>
      <c r="REH2200" s="218"/>
      <c r="REI2200" s="218"/>
      <c r="REJ2200" s="218"/>
      <c r="REK2200" s="218"/>
      <c r="REL2200" s="218"/>
      <c r="REM2200" s="218"/>
      <c r="REN2200" s="218"/>
      <c r="REO2200" s="218"/>
      <c r="REP2200" s="218"/>
      <c r="REQ2200" s="218"/>
      <c r="RER2200" s="218"/>
      <c r="RES2200" s="218"/>
      <c r="RET2200" s="218"/>
      <c r="REU2200" s="218"/>
      <c r="REV2200" s="218"/>
      <c r="REW2200" s="218"/>
      <c r="REX2200" s="218"/>
      <c r="REY2200" s="218"/>
      <c r="REZ2200" s="218"/>
      <c r="RFA2200" s="218"/>
      <c r="RFB2200" s="218"/>
      <c r="RFC2200" s="218"/>
      <c r="RFD2200" s="218"/>
      <c r="RFE2200" s="218"/>
      <c r="RFF2200" s="218"/>
      <c r="RFG2200" s="218"/>
      <c r="RFH2200" s="218"/>
      <c r="RFI2200" s="218"/>
      <c r="RFJ2200" s="218"/>
      <c r="RFK2200" s="218"/>
      <c r="RFL2200" s="218"/>
      <c r="RFM2200" s="218"/>
      <c r="RFN2200" s="218"/>
      <c r="RFO2200" s="218"/>
      <c r="RFP2200" s="218"/>
      <c r="RFQ2200" s="218"/>
      <c r="RFR2200" s="218"/>
      <c r="RFS2200" s="218"/>
      <c r="RFT2200" s="218"/>
      <c r="RFU2200" s="218"/>
      <c r="RFV2200" s="218"/>
      <c r="RFW2200" s="218"/>
      <c r="RFX2200" s="218"/>
      <c r="RFY2200" s="218"/>
      <c r="RFZ2200" s="218"/>
      <c r="RGA2200" s="218"/>
      <c r="RGB2200" s="218"/>
      <c r="RGC2200" s="218"/>
      <c r="RGD2200" s="218"/>
      <c r="RGE2200" s="218"/>
      <c r="RGF2200" s="218"/>
      <c r="RGG2200" s="218"/>
      <c r="RGH2200" s="218"/>
      <c r="RGI2200" s="218"/>
      <c r="RGJ2200" s="218"/>
      <c r="RGK2200" s="218"/>
      <c r="RGL2200" s="218"/>
      <c r="RGM2200" s="218"/>
      <c r="RGN2200" s="218"/>
      <c r="RGO2200" s="218"/>
      <c r="RGP2200" s="218"/>
      <c r="RGQ2200" s="218"/>
      <c r="RGR2200" s="218"/>
      <c r="RGS2200" s="218"/>
      <c r="RGT2200" s="218"/>
      <c r="RGU2200" s="218"/>
      <c r="RGV2200" s="218"/>
      <c r="RGW2200" s="218"/>
      <c r="RGX2200" s="218"/>
      <c r="RGY2200" s="218"/>
      <c r="RGZ2200" s="218"/>
      <c r="RHA2200" s="218"/>
      <c r="RHB2200" s="218"/>
      <c r="RHC2200" s="218"/>
      <c r="RHD2200" s="218"/>
      <c r="RHE2200" s="218"/>
      <c r="RHF2200" s="218"/>
      <c r="RHG2200" s="218"/>
      <c r="RHH2200" s="218"/>
      <c r="RHI2200" s="218"/>
      <c r="RHJ2200" s="218"/>
      <c r="RHK2200" s="218"/>
      <c r="RHL2200" s="218"/>
      <c r="RHM2200" s="218"/>
      <c r="RHN2200" s="218"/>
      <c r="RHO2200" s="218"/>
      <c r="RHP2200" s="218"/>
      <c r="RHQ2200" s="218"/>
      <c r="RHR2200" s="218"/>
      <c r="RHS2200" s="218"/>
      <c r="RHT2200" s="218"/>
      <c r="RHU2200" s="218"/>
      <c r="RHV2200" s="218"/>
      <c r="RHW2200" s="218"/>
      <c r="RHX2200" s="218"/>
      <c r="RHY2200" s="218"/>
      <c r="RHZ2200" s="218"/>
      <c r="RIA2200" s="218"/>
      <c r="RIB2200" s="218"/>
      <c r="RIC2200" s="218"/>
      <c r="RID2200" s="218"/>
      <c r="RIE2200" s="218"/>
      <c r="RIF2200" s="218"/>
      <c r="RIG2200" s="218"/>
      <c r="RIH2200" s="218"/>
      <c r="RII2200" s="218"/>
      <c r="RIJ2200" s="218"/>
      <c r="RIK2200" s="218"/>
      <c r="RIL2200" s="218"/>
      <c r="RIM2200" s="218"/>
      <c r="RIN2200" s="218"/>
      <c r="RIO2200" s="218"/>
      <c r="RIP2200" s="218"/>
      <c r="RIQ2200" s="218"/>
      <c r="RIR2200" s="218"/>
      <c r="RIS2200" s="218"/>
      <c r="RIT2200" s="218"/>
      <c r="RIU2200" s="218"/>
      <c r="RIV2200" s="218"/>
      <c r="RIW2200" s="218"/>
      <c r="RIX2200" s="218"/>
      <c r="RIY2200" s="218"/>
      <c r="RIZ2200" s="218"/>
      <c r="RJA2200" s="218"/>
      <c r="RJB2200" s="218"/>
      <c r="RJC2200" s="218"/>
      <c r="RJD2200" s="218"/>
      <c r="RJE2200" s="218"/>
      <c r="RJF2200" s="218"/>
      <c r="RJG2200" s="218"/>
      <c r="RJH2200" s="218"/>
      <c r="RJI2200" s="218"/>
      <c r="RJJ2200" s="218"/>
      <c r="RJK2200" s="218"/>
      <c r="RJL2200" s="218"/>
      <c r="RJM2200" s="218"/>
      <c r="RJN2200" s="218"/>
      <c r="RJO2200" s="218"/>
      <c r="RJP2200" s="218"/>
      <c r="RJQ2200" s="218"/>
      <c r="RJR2200" s="218"/>
      <c r="RJS2200" s="218"/>
      <c r="RJT2200" s="218"/>
      <c r="RJU2200" s="218"/>
      <c r="RJV2200" s="218"/>
      <c r="RJW2200" s="218"/>
      <c r="RJX2200" s="218"/>
      <c r="RJY2200" s="218"/>
      <c r="RJZ2200" s="218"/>
      <c r="RKA2200" s="218"/>
      <c r="RKB2200" s="218"/>
      <c r="RKC2200" s="218"/>
      <c r="RKD2200" s="218"/>
      <c r="RKE2200" s="218"/>
      <c r="RKF2200" s="218"/>
      <c r="RKG2200" s="218"/>
      <c r="RKH2200" s="218"/>
      <c r="RKI2200" s="218"/>
      <c r="RKJ2200" s="218"/>
      <c r="RKK2200" s="218"/>
      <c r="RKL2200" s="218"/>
      <c r="RKM2200" s="218"/>
      <c r="RKN2200" s="218"/>
      <c r="RKO2200" s="218"/>
      <c r="RKP2200" s="218"/>
      <c r="RKQ2200" s="218"/>
      <c r="RKR2200" s="218"/>
      <c r="RKS2200" s="218"/>
      <c r="RKT2200" s="218"/>
      <c r="RKU2200" s="218"/>
      <c r="RKV2200" s="218"/>
      <c r="RKW2200" s="218"/>
      <c r="RKX2200" s="218"/>
      <c r="RKY2200" s="218"/>
      <c r="RKZ2200" s="218"/>
      <c r="RLA2200" s="218"/>
      <c r="RLB2200" s="218"/>
      <c r="RLC2200" s="218"/>
      <c r="RLD2200" s="218"/>
      <c r="RLE2200" s="218"/>
      <c r="RLF2200" s="218"/>
      <c r="RLG2200" s="218"/>
      <c r="RLH2200" s="218"/>
      <c r="RLI2200" s="218"/>
      <c r="RLJ2200" s="218"/>
      <c r="RLK2200" s="218"/>
      <c r="RLL2200" s="218"/>
      <c r="RLM2200" s="218"/>
      <c r="RLN2200" s="218"/>
      <c r="RLO2200" s="218"/>
      <c r="RLP2200" s="218"/>
      <c r="RLQ2200" s="218"/>
      <c r="RLR2200" s="218"/>
      <c r="RLS2200" s="218"/>
      <c r="RLT2200" s="218"/>
      <c r="RLU2200" s="218"/>
      <c r="RLV2200" s="218"/>
      <c r="RLW2200" s="218"/>
      <c r="RLX2200" s="218"/>
      <c r="RLY2200" s="218"/>
      <c r="RLZ2200" s="218"/>
      <c r="RMA2200" s="218"/>
      <c r="RMB2200" s="218"/>
      <c r="RMC2200" s="218"/>
      <c r="RMD2200" s="218"/>
      <c r="RME2200" s="218"/>
      <c r="RMF2200" s="218"/>
      <c r="RMG2200" s="218"/>
      <c r="RMH2200" s="218"/>
      <c r="RMI2200" s="218"/>
      <c r="RMJ2200" s="218"/>
      <c r="RMK2200" s="218"/>
      <c r="RML2200" s="218"/>
      <c r="RMM2200" s="218"/>
      <c r="RMN2200" s="218"/>
      <c r="RMO2200" s="218"/>
      <c r="RMP2200" s="218"/>
      <c r="RMQ2200" s="218"/>
      <c r="RMR2200" s="218"/>
      <c r="RMS2200" s="218"/>
      <c r="RMT2200" s="218"/>
      <c r="RMU2200" s="218"/>
      <c r="RMV2200" s="218"/>
      <c r="RMW2200" s="218"/>
      <c r="RMX2200" s="218"/>
      <c r="RMY2200" s="218"/>
      <c r="RMZ2200" s="218"/>
      <c r="RNA2200" s="218"/>
      <c r="RNB2200" s="218"/>
      <c r="RNC2200" s="218"/>
      <c r="RND2200" s="218"/>
      <c r="RNE2200" s="218"/>
      <c r="RNF2200" s="218"/>
      <c r="RNG2200" s="218"/>
      <c r="RNH2200" s="218"/>
      <c r="RNI2200" s="218"/>
      <c r="RNJ2200" s="218"/>
      <c r="RNK2200" s="218"/>
      <c r="RNL2200" s="218"/>
      <c r="RNM2200" s="218"/>
      <c r="RNN2200" s="218"/>
      <c r="RNO2200" s="218"/>
      <c r="RNP2200" s="218"/>
      <c r="RNQ2200" s="218"/>
      <c r="RNR2200" s="218"/>
      <c r="RNS2200" s="218"/>
      <c r="RNT2200" s="218"/>
      <c r="RNU2200" s="218"/>
      <c r="RNV2200" s="218"/>
      <c r="RNW2200" s="218"/>
      <c r="RNX2200" s="218"/>
      <c r="RNY2200" s="218"/>
      <c r="RNZ2200" s="218"/>
      <c r="ROA2200" s="218"/>
      <c r="ROB2200" s="218"/>
      <c r="ROC2200" s="218"/>
      <c r="ROD2200" s="218"/>
      <c r="ROE2200" s="218"/>
      <c r="ROF2200" s="218"/>
      <c r="ROG2200" s="218"/>
      <c r="ROH2200" s="218"/>
      <c r="ROI2200" s="218"/>
      <c r="ROJ2200" s="218"/>
      <c r="ROK2200" s="218"/>
      <c r="ROL2200" s="218"/>
      <c r="ROM2200" s="218"/>
      <c r="RON2200" s="218"/>
      <c r="ROO2200" s="218"/>
      <c r="ROP2200" s="218"/>
      <c r="ROQ2200" s="218"/>
      <c r="ROR2200" s="218"/>
      <c r="ROS2200" s="218"/>
      <c r="ROT2200" s="218"/>
      <c r="ROU2200" s="218"/>
      <c r="ROV2200" s="218"/>
      <c r="ROW2200" s="218"/>
      <c r="ROX2200" s="218"/>
      <c r="ROY2200" s="218"/>
      <c r="ROZ2200" s="218"/>
      <c r="RPA2200" s="218"/>
      <c r="RPB2200" s="218"/>
      <c r="RPC2200" s="218"/>
      <c r="RPD2200" s="218"/>
      <c r="RPE2200" s="218"/>
      <c r="RPF2200" s="218"/>
      <c r="RPG2200" s="218"/>
      <c r="RPH2200" s="218"/>
      <c r="RPI2200" s="218"/>
      <c r="RPJ2200" s="218"/>
      <c r="RPK2200" s="218"/>
      <c r="RPL2200" s="218"/>
      <c r="RPM2200" s="218"/>
      <c r="RPN2200" s="218"/>
      <c r="RPO2200" s="218"/>
      <c r="RPP2200" s="218"/>
      <c r="RPQ2200" s="218"/>
      <c r="RPR2200" s="218"/>
      <c r="RPS2200" s="218"/>
      <c r="RPT2200" s="218"/>
      <c r="RPU2200" s="218"/>
      <c r="RPV2200" s="218"/>
      <c r="RPW2200" s="218"/>
      <c r="RPX2200" s="218"/>
      <c r="RPY2200" s="218"/>
      <c r="RPZ2200" s="218"/>
      <c r="RQA2200" s="218"/>
      <c r="RQB2200" s="218"/>
      <c r="RQC2200" s="218"/>
      <c r="RQD2200" s="218"/>
      <c r="RQE2200" s="218"/>
      <c r="RQF2200" s="218"/>
      <c r="RQG2200" s="218"/>
      <c r="RQH2200" s="218"/>
      <c r="RQI2200" s="218"/>
      <c r="RQJ2200" s="218"/>
      <c r="RQK2200" s="218"/>
      <c r="RQL2200" s="218"/>
      <c r="RQM2200" s="218"/>
      <c r="RQN2200" s="218"/>
      <c r="RQO2200" s="218"/>
      <c r="RQP2200" s="218"/>
      <c r="RQQ2200" s="218"/>
      <c r="RQR2200" s="218"/>
      <c r="RQS2200" s="218"/>
      <c r="RQT2200" s="218"/>
      <c r="RQU2200" s="218"/>
      <c r="RQV2200" s="218"/>
      <c r="RQW2200" s="218"/>
      <c r="RQX2200" s="218"/>
      <c r="RQY2200" s="218"/>
      <c r="RQZ2200" s="218"/>
      <c r="RRA2200" s="218"/>
      <c r="RRB2200" s="218"/>
      <c r="RRC2200" s="218"/>
      <c r="RRD2200" s="218"/>
      <c r="RRE2200" s="218"/>
      <c r="RRF2200" s="218"/>
      <c r="RRG2200" s="218"/>
      <c r="RRH2200" s="218"/>
      <c r="RRI2200" s="218"/>
      <c r="RRJ2200" s="218"/>
      <c r="RRK2200" s="218"/>
      <c r="RRL2200" s="218"/>
      <c r="RRM2200" s="218"/>
      <c r="RRN2200" s="218"/>
      <c r="RRO2200" s="218"/>
      <c r="RRP2200" s="218"/>
      <c r="RRQ2200" s="218"/>
      <c r="RRR2200" s="218"/>
      <c r="RRS2200" s="218"/>
      <c r="RRT2200" s="218"/>
      <c r="RRU2200" s="218"/>
      <c r="RRV2200" s="218"/>
      <c r="RRW2200" s="218"/>
      <c r="RRX2200" s="218"/>
      <c r="RRY2200" s="218"/>
      <c r="RRZ2200" s="218"/>
      <c r="RSA2200" s="218"/>
      <c r="RSB2200" s="218"/>
      <c r="RSC2200" s="218"/>
      <c r="RSD2200" s="218"/>
      <c r="RSE2200" s="218"/>
      <c r="RSF2200" s="218"/>
      <c r="RSG2200" s="218"/>
      <c r="RSH2200" s="218"/>
      <c r="RSI2200" s="218"/>
      <c r="RSJ2200" s="218"/>
      <c r="RSK2200" s="218"/>
      <c r="RSL2200" s="218"/>
      <c r="RSM2200" s="218"/>
      <c r="RSN2200" s="218"/>
      <c r="RSO2200" s="218"/>
      <c r="RSP2200" s="218"/>
      <c r="RSQ2200" s="218"/>
      <c r="RSR2200" s="218"/>
      <c r="RSS2200" s="218"/>
      <c r="RST2200" s="218"/>
      <c r="RSU2200" s="218"/>
      <c r="RSV2200" s="218"/>
      <c r="RSW2200" s="218"/>
      <c r="RSX2200" s="218"/>
      <c r="RSY2200" s="218"/>
      <c r="RSZ2200" s="218"/>
      <c r="RTA2200" s="218"/>
      <c r="RTB2200" s="218"/>
      <c r="RTC2200" s="218"/>
      <c r="RTD2200" s="218"/>
      <c r="RTE2200" s="218"/>
      <c r="RTF2200" s="218"/>
      <c r="RTG2200" s="218"/>
      <c r="RTH2200" s="218"/>
      <c r="RTI2200" s="218"/>
      <c r="RTJ2200" s="218"/>
      <c r="RTK2200" s="218"/>
      <c r="RTL2200" s="218"/>
      <c r="RTM2200" s="218"/>
      <c r="RTN2200" s="218"/>
      <c r="RTO2200" s="218"/>
      <c r="RTP2200" s="218"/>
      <c r="RTQ2200" s="218"/>
      <c r="RTR2200" s="218"/>
      <c r="RTS2200" s="218"/>
      <c r="RTT2200" s="218"/>
      <c r="RTU2200" s="218"/>
      <c r="RTV2200" s="218"/>
      <c r="RTW2200" s="218"/>
      <c r="RTX2200" s="218"/>
      <c r="RTY2200" s="218"/>
      <c r="RTZ2200" s="218"/>
      <c r="RUA2200" s="218"/>
      <c r="RUB2200" s="218"/>
      <c r="RUC2200" s="218"/>
      <c r="RUD2200" s="218"/>
      <c r="RUE2200" s="218"/>
      <c r="RUF2200" s="218"/>
      <c r="RUG2200" s="218"/>
      <c r="RUH2200" s="218"/>
      <c r="RUI2200" s="218"/>
      <c r="RUJ2200" s="218"/>
      <c r="RUK2200" s="218"/>
      <c r="RUL2200" s="218"/>
      <c r="RUM2200" s="218"/>
      <c r="RUN2200" s="218"/>
      <c r="RUO2200" s="218"/>
      <c r="RUP2200" s="218"/>
      <c r="RUQ2200" s="218"/>
      <c r="RUR2200" s="218"/>
      <c r="RUS2200" s="218"/>
      <c r="RUT2200" s="218"/>
      <c r="RUU2200" s="218"/>
      <c r="RUV2200" s="218"/>
      <c r="RUW2200" s="218"/>
      <c r="RUX2200" s="218"/>
      <c r="RUY2200" s="218"/>
      <c r="RUZ2200" s="218"/>
      <c r="RVA2200" s="218"/>
      <c r="RVB2200" s="218"/>
      <c r="RVC2200" s="218"/>
      <c r="RVD2200" s="218"/>
      <c r="RVE2200" s="218"/>
      <c r="RVF2200" s="218"/>
      <c r="RVG2200" s="218"/>
      <c r="RVH2200" s="218"/>
      <c r="RVI2200" s="218"/>
      <c r="RVJ2200" s="218"/>
      <c r="RVK2200" s="218"/>
      <c r="RVL2200" s="218"/>
      <c r="RVM2200" s="218"/>
      <c r="RVN2200" s="218"/>
      <c r="RVO2200" s="218"/>
      <c r="RVP2200" s="218"/>
      <c r="RVQ2200" s="218"/>
      <c r="RVR2200" s="218"/>
      <c r="RVS2200" s="218"/>
      <c r="RVT2200" s="218"/>
      <c r="RVU2200" s="218"/>
      <c r="RVV2200" s="218"/>
      <c r="RVW2200" s="218"/>
      <c r="RVX2200" s="218"/>
      <c r="RVY2200" s="218"/>
      <c r="RVZ2200" s="218"/>
      <c r="RWA2200" s="218"/>
      <c r="RWB2200" s="218"/>
      <c r="RWC2200" s="218"/>
      <c r="RWD2200" s="218"/>
      <c r="RWE2200" s="218"/>
      <c r="RWF2200" s="218"/>
      <c r="RWG2200" s="218"/>
      <c r="RWH2200" s="218"/>
      <c r="RWI2200" s="218"/>
      <c r="RWJ2200" s="218"/>
      <c r="RWK2200" s="218"/>
      <c r="RWL2200" s="218"/>
      <c r="RWM2200" s="218"/>
      <c r="RWN2200" s="218"/>
      <c r="RWO2200" s="218"/>
      <c r="RWP2200" s="218"/>
      <c r="RWQ2200" s="218"/>
      <c r="RWR2200" s="218"/>
      <c r="RWS2200" s="218"/>
      <c r="RWT2200" s="218"/>
      <c r="RWU2200" s="218"/>
      <c r="RWV2200" s="218"/>
      <c r="RWW2200" s="218"/>
      <c r="RWX2200" s="218"/>
      <c r="RWY2200" s="218"/>
      <c r="RWZ2200" s="218"/>
      <c r="RXA2200" s="218"/>
      <c r="RXB2200" s="218"/>
      <c r="RXC2200" s="218"/>
      <c r="RXD2200" s="218"/>
      <c r="RXE2200" s="218"/>
      <c r="RXF2200" s="218"/>
      <c r="RXG2200" s="218"/>
      <c r="RXH2200" s="218"/>
      <c r="RXI2200" s="218"/>
      <c r="RXJ2200" s="218"/>
      <c r="RXK2200" s="218"/>
      <c r="RXL2200" s="218"/>
      <c r="RXM2200" s="218"/>
      <c r="RXN2200" s="218"/>
      <c r="RXO2200" s="218"/>
      <c r="RXP2200" s="218"/>
      <c r="RXQ2200" s="218"/>
      <c r="RXR2200" s="218"/>
      <c r="RXS2200" s="218"/>
      <c r="RXT2200" s="218"/>
      <c r="RXU2200" s="218"/>
      <c r="RXV2200" s="218"/>
      <c r="RXW2200" s="218"/>
      <c r="RXX2200" s="218"/>
      <c r="RXY2200" s="218"/>
      <c r="RXZ2200" s="218"/>
      <c r="RYA2200" s="218"/>
      <c r="RYB2200" s="218"/>
      <c r="RYC2200" s="218"/>
      <c r="RYD2200" s="218"/>
      <c r="RYE2200" s="218"/>
      <c r="RYF2200" s="218"/>
      <c r="RYG2200" s="218"/>
      <c r="RYH2200" s="218"/>
      <c r="RYI2200" s="218"/>
      <c r="RYJ2200" s="218"/>
      <c r="RYK2200" s="218"/>
      <c r="RYL2200" s="218"/>
      <c r="RYM2200" s="218"/>
      <c r="RYN2200" s="218"/>
      <c r="RYO2200" s="218"/>
      <c r="RYP2200" s="218"/>
      <c r="RYQ2200" s="218"/>
      <c r="RYR2200" s="218"/>
      <c r="RYS2200" s="218"/>
      <c r="RYT2200" s="218"/>
      <c r="RYU2200" s="218"/>
      <c r="RYV2200" s="218"/>
      <c r="RYW2200" s="218"/>
      <c r="RYX2200" s="218"/>
      <c r="RYY2200" s="218"/>
      <c r="RYZ2200" s="218"/>
      <c r="RZA2200" s="218"/>
      <c r="RZB2200" s="218"/>
      <c r="RZC2200" s="218"/>
      <c r="RZD2200" s="218"/>
      <c r="RZE2200" s="218"/>
      <c r="RZF2200" s="218"/>
      <c r="RZG2200" s="218"/>
      <c r="RZH2200" s="218"/>
      <c r="RZI2200" s="218"/>
      <c r="RZJ2200" s="218"/>
      <c r="RZK2200" s="218"/>
      <c r="RZL2200" s="218"/>
      <c r="RZM2200" s="218"/>
      <c r="RZN2200" s="218"/>
      <c r="RZO2200" s="218"/>
      <c r="RZP2200" s="218"/>
      <c r="RZQ2200" s="218"/>
      <c r="RZR2200" s="218"/>
      <c r="RZS2200" s="218"/>
      <c r="RZT2200" s="218"/>
      <c r="RZU2200" s="218"/>
      <c r="RZV2200" s="218"/>
      <c r="RZW2200" s="218"/>
      <c r="RZX2200" s="218"/>
      <c r="RZY2200" s="218"/>
      <c r="RZZ2200" s="218"/>
      <c r="SAA2200" s="218"/>
      <c r="SAB2200" s="218"/>
      <c r="SAC2200" s="218"/>
      <c r="SAD2200" s="218"/>
      <c r="SAE2200" s="218"/>
      <c r="SAF2200" s="218"/>
      <c r="SAG2200" s="218"/>
      <c r="SAH2200" s="218"/>
      <c r="SAI2200" s="218"/>
      <c r="SAJ2200" s="218"/>
      <c r="SAK2200" s="218"/>
      <c r="SAL2200" s="218"/>
      <c r="SAM2200" s="218"/>
      <c r="SAN2200" s="218"/>
      <c r="SAO2200" s="218"/>
      <c r="SAP2200" s="218"/>
      <c r="SAQ2200" s="218"/>
      <c r="SAR2200" s="218"/>
      <c r="SAS2200" s="218"/>
      <c r="SAT2200" s="218"/>
      <c r="SAU2200" s="218"/>
      <c r="SAV2200" s="218"/>
      <c r="SAW2200" s="218"/>
      <c r="SAX2200" s="218"/>
      <c r="SAY2200" s="218"/>
      <c r="SAZ2200" s="218"/>
      <c r="SBA2200" s="218"/>
      <c r="SBB2200" s="218"/>
      <c r="SBC2200" s="218"/>
      <c r="SBD2200" s="218"/>
      <c r="SBE2200" s="218"/>
      <c r="SBF2200" s="218"/>
      <c r="SBG2200" s="218"/>
      <c r="SBH2200" s="218"/>
      <c r="SBI2200" s="218"/>
      <c r="SBJ2200" s="218"/>
      <c r="SBK2200" s="218"/>
      <c r="SBL2200" s="218"/>
      <c r="SBM2200" s="218"/>
      <c r="SBN2200" s="218"/>
      <c r="SBO2200" s="218"/>
      <c r="SBP2200" s="218"/>
      <c r="SBQ2200" s="218"/>
      <c r="SBR2200" s="218"/>
      <c r="SBS2200" s="218"/>
      <c r="SBT2200" s="218"/>
      <c r="SBU2200" s="218"/>
      <c r="SBV2200" s="218"/>
      <c r="SBW2200" s="218"/>
      <c r="SBX2200" s="218"/>
      <c r="SBY2200" s="218"/>
      <c r="SBZ2200" s="218"/>
      <c r="SCA2200" s="218"/>
      <c r="SCB2200" s="218"/>
      <c r="SCC2200" s="218"/>
      <c r="SCD2200" s="218"/>
      <c r="SCE2200" s="218"/>
      <c r="SCF2200" s="218"/>
      <c r="SCG2200" s="218"/>
      <c r="SCH2200" s="218"/>
      <c r="SCI2200" s="218"/>
      <c r="SCJ2200" s="218"/>
      <c r="SCK2200" s="218"/>
      <c r="SCL2200" s="218"/>
      <c r="SCM2200" s="218"/>
      <c r="SCN2200" s="218"/>
      <c r="SCO2200" s="218"/>
      <c r="SCP2200" s="218"/>
      <c r="SCQ2200" s="218"/>
      <c r="SCR2200" s="218"/>
      <c r="SCS2200" s="218"/>
      <c r="SCT2200" s="218"/>
      <c r="SCU2200" s="218"/>
      <c r="SCV2200" s="218"/>
      <c r="SCW2200" s="218"/>
      <c r="SCX2200" s="218"/>
      <c r="SCY2200" s="218"/>
      <c r="SCZ2200" s="218"/>
      <c r="SDA2200" s="218"/>
      <c r="SDB2200" s="218"/>
      <c r="SDC2200" s="218"/>
      <c r="SDD2200" s="218"/>
      <c r="SDE2200" s="218"/>
      <c r="SDF2200" s="218"/>
      <c r="SDG2200" s="218"/>
      <c r="SDH2200" s="218"/>
      <c r="SDI2200" s="218"/>
      <c r="SDJ2200" s="218"/>
      <c r="SDK2200" s="218"/>
      <c r="SDL2200" s="218"/>
      <c r="SDM2200" s="218"/>
      <c r="SDN2200" s="218"/>
      <c r="SDO2200" s="218"/>
      <c r="SDP2200" s="218"/>
      <c r="SDQ2200" s="218"/>
      <c r="SDR2200" s="218"/>
      <c r="SDS2200" s="218"/>
      <c r="SDT2200" s="218"/>
      <c r="SDU2200" s="218"/>
      <c r="SDV2200" s="218"/>
      <c r="SDW2200" s="218"/>
      <c r="SDX2200" s="218"/>
      <c r="SDY2200" s="218"/>
      <c r="SDZ2200" s="218"/>
      <c r="SEA2200" s="218"/>
      <c r="SEB2200" s="218"/>
      <c r="SEC2200" s="218"/>
      <c r="SED2200" s="218"/>
      <c r="SEE2200" s="218"/>
      <c r="SEF2200" s="218"/>
      <c r="SEG2200" s="218"/>
      <c r="SEH2200" s="218"/>
      <c r="SEI2200" s="218"/>
      <c r="SEJ2200" s="218"/>
      <c r="SEK2200" s="218"/>
      <c r="SEL2200" s="218"/>
      <c r="SEM2200" s="218"/>
      <c r="SEN2200" s="218"/>
      <c r="SEO2200" s="218"/>
      <c r="SEP2200" s="218"/>
      <c r="SEQ2200" s="218"/>
      <c r="SER2200" s="218"/>
      <c r="SES2200" s="218"/>
      <c r="SET2200" s="218"/>
      <c r="SEU2200" s="218"/>
      <c r="SEV2200" s="218"/>
      <c r="SEW2200" s="218"/>
      <c r="SEX2200" s="218"/>
      <c r="SEY2200" s="218"/>
      <c r="SEZ2200" s="218"/>
      <c r="SFA2200" s="218"/>
      <c r="SFB2200" s="218"/>
      <c r="SFC2200" s="218"/>
      <c r="SFD2200" s="218"/>
      <c r="SFE2200" s="218"/>
      <c r="SFF2200" s="218"/>
      <c r="SFG2200" s="218"/>
      <c r="SFH2200" s="218"/>
      <c r="SFI2200" s="218"/>
      <c r="SFJ2200" s="218"/>
      <c r="SFK2200" s="218"/>
      <c r="SFL2200" s="218"/>
      <c r="SFM2200" s="218"/>
      <c r="SFN2200" s="218"/>
      <c r="SFO2200" s="218"/>
      <c r="SFP2200" s="218"/>
      <c r="SFQ2200" s="218"/>
      <c r="SFR2200" s="218"/>
      <c r="SFS2200" s="218"/>
      <c r="SFT2200" s="218"/>
      <c r="SFU2200" s="218"/>
      <c r="SFV2200" s="218"/>
      <c r="SFW2200" s="218"/>
      <c r="SFX2200" s="218"/>
      <c r="SFY2200" s="218"/>
      <c r="SFZ2200" s="218"/>
      <c r="SGA2200" s="218"/>
      <c r="SGB2200" s="218"/>
      <c r="SGC2200" s="218"/>
      <c r="SGD2200" s="218"/>
      <c r="SGE2200" s="218"/>
      <c r="SGF2200" s="218"/>
      <c r="SGG2200" s="218"/>
      <c r="SGH2200" s="218"/>
      <c r="SGI2200" s="218"/>
      <c r="SGJ2200" s="218"/>
      <c r="SGK2200" s="218"/>
      <c r="SGL2200" s="218"/>
      <c r="SGM2200" s="218"/>
      <c r="SGN2200" s="218"/>
      <c r="SGO2200" s="218"/>
      <c r="SGP2200" s="218"/>
      <c r="SGQ2200" s="218"/>
      <c r="SGR2200" s="218"/>
      <c r="SGS2200" s="218"/>
      <c r="SGT2200" s="218"/>
      <c r="SGU2200" s="218"/>
      <c r="SGV2200" s="218"/>
      <c r="SGW2200" s="218"/>
      <c r="SGX2200" s="218"/>
      <c r="SGY2200" s="218"/>
      <c r="SGZ2200" s="218"/>
      <c r="SHA2200" s="218"/>
      <c r="SHB2200" s="218"/>
      <c r="SHC2200" s="218"/>
      <c r="SHD2200" s="218"/>
      <c r="SHE2200" s="218"/>
      <c r="SHF2200" s="218"/>
      <c r="SHG2200" s="218"/>
      <c r="SHH2200" s="218"/>
      <c r="SHI2200" s="218"/>
      <c r="SHJ2200" s="218"/>
      <c r="SHK2200" s="218"/>
      <c r="SHL2200" s="218"/>
      <c r="SHM2200" s="218"/>
      <c r="SHN2200" s="218"/>
      <c r="SHO2200" s="218"/>
      <c r="SHP2200" s="218"/>
      <c r="SHQ2200" s="218"/>
      <c r="SHR2200" s="218"/>
      <c r="SHS2200" s="218"/>
      <c r="SHT2200" s="218"/>
      <c r="SHU2200" s="218"/>
      <c r="SHV2200" s="218"/>
      <c r="SHW2200" s="218"/>
      <c r="SHX2200" s="218"/>
      <c r="SHY2200" s="218"/>
      <c r="SHZ2200" s="218"/>
      <c r="SIA2200" s="218"/>
      <c r="SIB2200" s="218"/>
      <c r="SIC2200" s="218"/>
      <c r="SID2200" s="218"/>
      <c r="SIE2200" s="218"/>
      <c r="SIF2200" s="218"/>
      <c r="SIG2200" s="218"/>
      <c r="SIH2200" s="218"/>
      <c r="SII2200" s="218"/>
      <c r="SIJ2200" s="218"/>
      <c r="SIK2200" s="218"/>
      <c r="SIL2200" s="218"/>
      <c r="SIM2200" s="218"/>
      <c r="SIN2200" s="218"/>
      <c r="SIO2200" s="218"/>
      <c r="SIP2200" s="218"/>
      <c r="SIQ2200" s="218"/>
      <c r="SIR2200" s="218"/>
      <c r="SIS2200" s="218"/>
      <c r="SIT2200" s="218"/>
      <c r="SIU2200" s="218"/>
      <c r="SIV2200" s="218"/>
      <c r="SIW2200" s="218"/>
      <c r="SIX2200" s="218"/>
      <c r="SIY2200" s="218"/>
      <c r="SIZ2200" s="218"/>
      <c r="SJA2200" s="218"/>
      <c r="SJB2200" s="218"/>
      <c r="SJC2200" s="218"/>
      <c r="SJD2200" s="218"/>
      <c r="SJE2200" s="218"/>
      <c r="SJF2200" s="218"/>
      <c r="SJG2200" s="218"/>
      <c r="SJH2200" s="218"/>
      <c r="SJI2200" s="218"/>
      <c r="SJJ2200" s="218"/>
      <c r="SJK2200" s="218"/>
      <c r="SJL2200" s="218"/>
      <c r="SJM2200" s="218"/>
      <c r="SJN2200" s="218"/>
      <c r="SJO2200" s="218"/>
      <c r="SJP2200" s="218"/>
      <c r="SJQ2200" s="218"/>
      <c r="SJR2200" s="218"/>
      <c r="SJS2200" s="218"/>
      <c r="SJT2200" s="218"/>
      <c r="SJU2200" s="218"/>
      <c r="SJV2200" s="218"/>
      <c r="SJW2200" s="218"/>
      <c r="SJX2200" s="218"/>
      <c r="SJY2200" s="218"/>
      <c r="SJZ2200" s="218"/>
      <c r="SKA2200" s="218"/>
      <c r="SKB2200" s="218"/>
      <c r="SKC2200" s="218"/>
      <c r="SKD2200" s="218"/>
      <c r="SKE2200" s="218"/>
      <c r="SKF2200" s="218"/>
      <c r="SKG2200" s="218"/>
      <c r="SKH2200" s="218"/>
      <c r="SKI2200" s="218"/>
      <c r="SKJ2200" s="218"/>
      <c r="SKK2200" s="218"/>
      <c r="SKL2200" s="218"/>
      <c r="SKM2200" s="218"/>
      <c r="SKN2200" s="218"/>
      <c r="SKO2200" s="218"/>
      <c r="SKP2200" s="218"/>
      <c r="SKQ2200" s="218"/>
      <c r="SKR2200" s="218"/>
      <c r="SKS2200" s="218"/>
      <c r="SKT2200" s="218"/>
      <c r="SKU2200" s="218"/>
      <c r="SKV2200" s="218"/>
      <c r="SKW2200" s="218"/>
      <c r="SKX2200" s="218"/>
      <c r="SKY2200" s="218"/>
      <c r="SKZ2200" s="218"/>
      <c r="SLA2200" s="218"/>
      <c r="SLB2200" s="218"/>
      <c r="SLC2200" s="218"/>
      <c r="SLD2200" s="218"/>
      <c r="SLE2200" s="218"/>
      <c r="SLF2200" s="218"/>
      <c r="SLG2200" s="218"/>
      <c r="SLH2200" s="218"/>
      <c r="SLI2200" s="218"/>
      <c r="SLJ2200" s="218"/>
      <c r="SLK2200" s="218"/>
      <c r="SLL2200" s="218"/>
      <c r="SLM2200" s="218"/>
      <c r="SLN2200" s="218"/>
      <c r="SLO2200" s="218"/>
      <c r="SLP2200" s="218"/>
      <c r="SLQ2200" s="218"/>
      <c r="SLR2200" s="218"/>
      <c r="SLS2200" s="218"/>
      <c r="SLT2200" s="218"/>
      <c r="SLU2200" s="218"/>
      <c r="SLV2200" s="218"/>
      <c r="SLW2200" s="218"/>
      <c r="SLX2200" s="218"/>
      <c r="SLY2200" s="218"/>
      <c r="SLZ2200" s="218"/>
      <c r="SMA2200" s="218"/>
      <c r="SMB2200" s="218"/>
      <c r="SMC2200" s="218"/>
      <c r="SMD2200" s="218"/>
      <c r="SME2200" s="218"/>
      <c r="SMF2200" s="218"/>
      <c r="SMG2200" s="218"/>
      <c r="SMH2200" s="218"/>
      <c r="SMI2200" s="218"/>
      <c r="SMJ2200" s="218"/>
      <c r="SMK2200" s="218"/>
      <c r="SML2200" s="218"/>
      <c r="SMM2200" s="218"/>
      <c r="SMN2200" s="218"/>
      <c r="SMO2200" s="218"/>
      <c r="SMP2200" s="218"/>
      <c r="SMQ2200" s="218"/>
      <c r="SMR2200" s="218"/>
      <c r="SMS2200" s="218"/>
      <c r="SMT2200" s="218"/>
      <c r="SMU2200" s="218"/>
      <c r="SMV2200" s="218"/>
      <c r="SMW2200" s="218"/>
      <c r="SMX2200" s="218"/>
      <c r="SMY2200" s="218"/>
      <c r="SMZ2200" s="218"/>
      <c r="SNA2200" s="218"/>
      <c r="SNB2200" s="218"/>
      <c r="SNC2200" s="218"/>
      <c r="SND2200" s="218"/>
      <c r="SNE2200" s="218"/>
      <c r="SNF2200" s="218"/>
      <c r="SNG2200" s="218"/>
      <c r="SNH2200" s="218"/>
      <c r="SNI2200" s="218"/>
      <c r="SNJ2200" s="218"/>
      <c r="SNK2200" s="218"/>
      <c r="SNL2200" s="218"/>
      <c r="SNM2200" s="218"/>
      <c r="SNN2200" s="218"/>
      <c r="SNO2200" s="218"/>
      <c r="SNP2200" s="218"/>
      <c r="SNQ2200" s="218"/>
      <c r="SNR2200" s="218"/>
      <c r="SNS2200" s="218"/>
      <c r="SNT2200" s="218"/>
      <c r="SNU2200" s="218"/>
      <c r="SNV2200" s="218"/>
      <c r="SNW2200" s="218"/>
      <c r="SNX2200" s="218"/>
      <c r="SNY2200" s="218"/>
      <c r="SNZ2200" s="218"/>
      <c r="SOA2200" s="218"/>
      <c r="SOB2200" s="218"/>
      <c r="SOC2200" s="218"/>
      <c r="SOD2200" s="218"/>
      <c r="SOE2200" s="218"/>
      <c r="SOF2200" s="218"/>
      <c r="SOG2200" s="218"/>
      <c r="SOH2200" s="218"/>
      <c r="SOI2200" s="218"/>
      <c r="SOJ2200" s="218"/>
      <c r="SOK2200" s="218"/>
      <c r="SOL2200" s="218"/>
      <c r="SOM2200" s="218"/>
      <c r="SON2200" s="218"/>
      <c r="SOO2200" s="218"/>
      <c r="SOP2200" s="218"/>
      <c r="SOQ2200" s="218"/>
      <c r="SOR2200" s="218"/>
      <c r="SOS2200" s="218"/>
      <c r="SOT2200" s="218"/>
      <c r="SOU2200" s="218"/>
      <c r="SOV2200" s="218"/>
      <c r="SOW2200" s="218"/>
      <c r="SOX2200" s="218"/>
      <c r="SOY2200" s="218"/>
      <c r="SOZ2200" s="218"/>
      <c r="SPA2200" s="218"/>
      <c r="SPB2200" s="218"/>
      <c r="SPC2200" s="218"/>
      <c r="SPD2200" s="218"/>
      <c r="SPE2200" s="218"/>
      <c r="SPF2200" s="218"/>
      <c r="SPG2200" s="218"/>
      <c r="SPH2200" s="218"/>
      <c r="SPI2200" s="218"/>
      <c r="SPJ2200" s="218"/>
      <c r="SPK2200" s="218"/>
      <c r="SPL2200" s="218"/>
      <c r="SPM2200" s="218"/>
      <c r="SPN2200" s="218"/>
      <c r="SPO2200" s="218"/>
      <c r="SPP2200" s="218"/>
      <c r="SPQ2200" s="218"/>
      <c r="SPR2200" s="218"/>
      <c r="SPS2200" s="218"/>
      <c r="SPT2200" s="218"/>
      <c r="SPU2200" s="218"/>
      <c r="SPV2200" s="218"/>
      <c r="SPW2200" s="218"/>
      <c r="SPX2200" s="218"/>
      <c r="SPY2200" s="218"/>
      <c r="SPZ2200" s="218"/>
      <c r="SQA2200" s="218"/>
      <c r="SQB2200" s="218"/>
      <c r="SQC2200" s="218"/>
      <c r="SQD2200" s="218"/>
      <c r="SQE2200" s="218"/>
      <c r="SQF2200" s="218"/>
      <c r="SQG2200" s="218"/>
      <c r="SQH2200" s="218"/>
      <c r="SQI2200" s="218"/>
      <c r="SQJ2200" s="218"/>
      <c r="SQK2200" s="218"/>
      <c r="SQL2200" s="218"/>
      <c r="SQM2200" s="218"/>
      <c r="SQN2200" s="218"/>
      <c r="SQO2200" s="218"/>
      <c r="SQP2200" s="218"/>
      <c r="SQQ2200" s="218"/>
      <c r="SQR2200" s="218"/>
      <c r="SQS2200" s="218"/>
      <c r="SQT2200" s="218"/>
      <c r="SQU2200" s="218"/>
      <c r="SQV2200" s="218"/>
      <c r="SQW2200" s="218"/>
      <c r="SQX2200" s="218"/>
      <c r="SQY2200" s="218"/>
      <c r="SQZ2200" s="218"/>
      <c r="SRA2200" s="218"/>
      <c r="SRB2200" s="218"/>
      <c r="SRC2200" s="218"/>
      <c r="SRD2200" s="218"/>
      <c r="SRE2200" s="218"/>
      <c r="SRF2200" s="218"/>
      <c r="SRG2200" s="218"/>
      <c r="SRH2200" s="218"/>
      <c r="SRI2200" s="218"/>
      <c r="SRJ2200" s="218"/>
      <c r="SRK2200" s="218"/>
      <c r="SRL2200" s="218"/>
      <c r="SRM2200" s="218"/>
      <c r="SRN2200" s="218"/>
      <c r="SRO2200" s="218"/>
      <c r="SRP2200" s="218"/>
      <c r="SRQ2200" s="218"/>
      <c r="SRR2200" s="218"/>
      <c r="SRS2200" s="218"/>
      <c r="SRT2200" s="218"/>
      <c r="SRU2200" s="218"/>
      <c r="SRV2200" s="218"/>
      <c r="SRW2200" s="218"/>
      <c r="SRX2200" s="218"/>
      <c r="SRY2200" s="218"/>
      <c r="SRZ2200" s="218"/>
      <c r="SSA2200" s="218"/>
      <c r="SSB2200" s="218"/>
      <c r="SSC2200" s="218"/>
      <c r="SSD2200" s="218"/>
      <c r="SSE2200" s="218"/>
      <c r="SSF2200" s="218"/>
      <c r="SSG2200" s="218"/>
      <c r="SSH2200" s="218"/>
      <c r="SSI2200" s="218"/>
      <c r="SSJ2200" s="218"/>
      <c r="SSK2200" s="218"/>
      <c r="SSL2200" s="218"/>
      <c r="SSM2200" s="218"/>
      <c r="SSN2200" s="218"/>
      <c r="SSO2200" s="218"/>
      <c r="SSP2200" s="218"/>
      <c r="SSQ2200" s="218"/>
      <c r="SSR2200" s="218"/>
      <c r="SSS2200" s="218"/>
      <c r="SST2200" s="218"/>
      <c r="SSU2200" s="218"/>
      <c r="SSV2200" s="218"/>
      <c r="SSW2200" s="218"/>
      <c r="SSX2200" s="218"/>
      <c r="SSY2200" s="218"/>
      <c r="SSZ2200" s="218"/>
      <c r="STA2200" s="218"/>
      <c r="STB2200" s="218"/>
      <c r="STC2200" s="218"/>
      <c r="STD2200" s="218"/>
      <c r="STE2200" s="218"/>
      <c r="STF2200" s="218"/>
      <c r="STG2200" s="218"/>
      <c r="STH2200" s="218"/>
      <c r="STI2200" s="218"/>
      <c r="STJ2200" s="218"/>
      <c r="STK2200" s="218"/>
      <c r="STL2200" s="218"/>
      <c r="STM2200" s="218"/>
      <c r="STN2200" s="218"/>
      <c r="STO2200" s="218"/>
      <c r="STP2200" s="218"/>
      <c r="STQ2200" s="218"/>
      <c r="STR2200" s="218"/>
      <c r="STS2200" s="218"/>
      <c r="STT2200" s="218"/>
      <c r="STU2200" s="218"/>
      <c r="STV2200" s="218"/>
      <c r="STW2200" s="218"/>
      <c r="STX2200" s="218"/>
      <c r="STY2200" s="218"/>
      <c r="STZ2200" s="218"/>
      <c r="SUA2200" s="218"/>
      <c r="SUB2200" s="218"/>
      <c r="SUC2200" s="218"/>
      <c r="SUD2200" s="218"/>
      <c r="SUE2200" s="218"/>
      <c r="SUF2200" s="218"/>
      <c r="SUG2200" s="218"/>
      <c r="SUH2200" s="218"/>
      <c r="SUI2200" s="218"/>
      <c r="SUJ2200" s="218"/>
      <c r="SUK2200" s="218"/>
      <c r="SUL2200" s="218"/>
      <c r="SUM2200" s="218"/>
      <c r="SUN2200" s="218"/>
      <c r="SUO2200" s="218"/>
      <c r="SUP2200" s="218"/>
      <c r="SUQ2200" s="218"/>
      <c r="SUR2200" s="218"/>
      <c r="SUS2200" s="218"/>
      <c r="SUT2200" s="218"/>
      <c r="SUU2200" s="218"/>
      <c r="SUV2200" s="218"/>
      <c r="SUW2200" s="218"/>
      <c r="SUX2200" s="218"/>
      <c r="SUY2200" s="218"/>
      <c r="SUZ2200" s="218"/>
      <c r="SVA2200" s="218"/>
      <c r="SVB2200" s="218"/>
      <c r="SVC2200" s="218"/>
      <c r="SVD2200" s="218"/>
      <c r="SVE2200" s="218"/>
      <c r="SVF2200" s="218"/>
      <c r="SVG2200" s="218"/>
      <c r="SVH2200" s="218"/>
      <c r="SVI2200" s="218"/>
      <c r="SVJ2200" s="218"/>
      <c r="SVK2200" s="218"/>
      <c r="SVL2200" s="218"/>
      <c r="SVM2200" s="218"/>
      <c r="SVN2200" s="218"/>
      <c r="SVO2200" s="218"/>
      <c r="SVP2200" s="218"/>
      <c r="SVQ2200" s="218"/>
      <c r="SVR2200" s="218"/>
      <c r="SVS2200" s="218"/>
      <c r="SVT2200" s="218"/>
      <c r="SVU2200" s="218"/>
      <c r="SVV2200" s="218"/>
      <c r="SVW2200" s="218"/>
      <c r="SVX2200" s="218"/>
      <c r="SVY2200" s="218"/>
      <c r="SVZ2200" s="218"/>
      <c r="SWA2200" s="218"/>
      <c r="SWB2200" s="218"/>
      <c r="SWC2200" s="218"/>
      <c r="SWD2200" s="218"/>
      <c r="SWE2200" s="218"/>
      <c r="SWF2200" s="218"/>
      <c r="SWG2200" s="218"/>
      <c r="SWH2200" s="218"/>
      <c r="SWI2200" s="218"/>
      <c r="SWJ2200" s="218"/>
      <c r="SWK2200" s="218"/>
      <c r="SWL2200" s="218"/>
      <c r="SWM2200" s="218"/>
      <c r="SWN2200" s="218"/>
      <c r="SWO2200" s="218"/>
      <c r="SWP2200" s="218"/>
      <c r="SWQ2200" s="218"/>
      <c r="SWR2200" s="218"/>
      <c r="SWS2200" s="218"/>
      <c r="SWT2200" s="218"/>
      <c r="SWU2200" s="218"/>
      <c r="SWV2200" s="218"/>
      <c r="SWW2200" s="218"/>
      <c r="SWX2200" s="218"/>
      <c r="SWY2200" s="218"/>
      <c r="SWZ2200" s="218"/>
      <c r="SXA2200" s="218"/>
      <c r="SXB2200" s="218"/>
      <c r="SXC2200" s="218"/>
      <c r="SXD2200" s="218"/>
      <c r="SXE2200" s="218"/>
      <c r="SXF2200" s="218"/>
      <c r="SXG2200" s="218"/>
      <c r="SXH2200" s="218"/>
      <c r="SXI2200" s="218"/>
      <c r="SXJ2200" s="218"/>
      <c r="SXK2200" s="218"/>
      <c r="SXL2200" s="218"/>
      <c r="SXM2200" s="218"/>
      <c r="SXN2200" s="218"/>
      <c r="SXO2200" s="218"/>
      <c r="SXP2200" s="218"/>
      <c r="SXQ2200" s="218"/>
      <c r="SXR2200" s="218"/>
      <c r="SXS2200" s="218"/>
      <c r="SXT2200" s="218"/>
      <c r="SXU2200" s="218"/>
      <c r="SXV2200" s="218"/>
      <c r="SXW2200" s="218"/>
      <c r="SXX2200" s="218"/>
      <c r="SXY2200" s="218"/>
      <c r="SXZ2200" s="218"/>
      <c r="SYA2200" s="218"/>
      <c r="SYB2200" s="218"/>
      <c r="SYC2200" s="218"/>
      <c r="SYD2200" s="218"/>
      <c r="SYE2200" s="218"/>
      <c r="SYF2200" s="218"/>
      <c r="SYG2200" s="218"/>
      <c r="SYH2200" s="218"/>
      <c r="SYI2200" s="218"/>
      <c r="SYJ2200" s="218"/>
      <c r="SYK2200" s="218"/>
      <c r="SYL2200" s="218"/>
      <c r="SYM2200" s="218"/>
      <c r="SYN2200" s="218"/>
      <c r="SYO2200" s="218"/>
      <c r="SYP2200" s="218"/>
      <c r="SYQ2200" s="218"/>
      <c r="SYR2200" s="218"/>
      <c r="SYS2200" s="218"/>
      <c r="SYT2200" s="218"/>
      <c r="SYU2200" s="218"/>
      <c r="SYV2200" s="218"/>
      <c r="SYW2200" s="218"/>
      <c r="SYX2200" s="218"/>
      <c r="SYY2200" s="218"/>
      <c r="SYZ2200" s="218"/>
      <c r="SZA2200" s="218"/>
      <c r="SZB2200" s="218"/>
      <c r="SZC2200" s="218"/>
      <c r="SZD2200" s="218"/>
      <c r="SZE2200" s="218"/>
      <c r="SZF2200" s="218"/>
      <c r="SZG2200" s="218"/>
      <c r="SZH2200" s="218"/>
      <c r="SZI2200" s="218"/>
      <c r="SZJ2200" s="218"/>
      <c r="SZK2200" s="218"/>
      <c r="SZL2200" s="218"/>
      <c r="SZM2200" s="218"/>
      <c r="SZN2200" s="218"/>
      <c r="SZO2200" s="218"/>
      <c r="SZP2200" s="218"/>
      <c r="SZQ2200" s="218"/>
      <c r="SZR2200" s="218"/>
      <c r="SZS2200" s="218"/>
      <c r="SZT2200" s="218"/>
      <c r="SZU2200" s="218"/>
      <c r="SZV2200" s="218"/>
      <c r="SZW2200" s="218"/>
      <c r="SZX2200" s="218"/>
      <c r="SZY2200" s="218"/>
      <c r="SZZ2200" s="218"/>
      <c r="TAA2200" s="218"/>
      <c r="TAB2200" s="218"/>
      <c r="TAC2200" s="218"/>
      <c r="TAD2200" s="218"/>
      <c r="TAE2200" s="218"/>
      <c r="TAF2200" s="218"/>
      <c r="TAG2200" s="218"/>
      <c r="TAH2200" s="218"/>
      <c r="TAI2200" s="218"/>
      <c r="TAJ2200" s="218"/>
      <c r="TAK2200" s="218"/>
      <c r="TAL2200" s="218"/>
      <c r="TAM2200" s="218"/>
      <c r="TAN2200" s="218"/>
      <c r="TAO2200" s="218"/>
      <c r="TAP2200" s="218"/>
      <c r="TAQ2200" s="218"/>
      <c r="TAR2200" s="218"/>
      <c r="TAS2200" s="218"/>
      <c r="TAT2200" s="218"/>
      <c r="TAU2200" s="218"/>
      <c r="TAV2200" s="218"/>
      <c r="TAW2200" s="218"/>
      <c r="TAX2200" s="218"/>
      <c r="TAY2200" s="218"/>
      <c r="TAZ2200" s="218"/>
      <c r="TBA2200" s="218"/>
      <c r="TBB2200" s="218"/>
      <c r="TBC2200" s="218"/>
      <c r="TBD2200" s="218"/>
      <c r="TBE2200" s="218"/>
      <c r="TBF2200" s="218"/>
      <c r="TBG2200" s="218"/>
      <c r="TBH2200" s="218"/>
      <c r="TBI2200" s="218"/>
      <c r="TBJ2200" s="218"/>
      <c r="TBK2200" s="218"/>
      <c r="TBL2200" s="218"/>
      <c r="TBM2200" s="218"/>
      <c r="TBN2200" s="218"/>
      <c r="TBO2200" s="218"/>
      <c r="TBP2200" s="218"/>
      <c r="TBQ2200" s="218"/>
      <c r="TBR2200" s="218"/>
      <c r="TBS2200" s="218"/>
      <c r="TBT2200" s="218"/>
      <c r="TBU2200" s="218"/>
      <c r="TBV2200" s="218"/>
      <c r="TBW2200" s="218"/>
      <c r="TBX2200" s="218"/>
      <c r="TBY2200" s="218"/>
      <c r="TBZ2200" s="218"/>
      <c r="TCA2200" s="218"/>
      <c r="TCB2200" s="218"/>
      <c r="TCC2200" s="218"/>
      <c r="TCD2200" s="218"/>
      <c r="TCE2200" s="218"/>
      <c r="TCF2200" s="218"/>
      <c r="TCG2200" s="218"/>
      <c r="TCH2200" s="218"/>
      <c r="TCI2200" s="218"/>
      <c r="TCJ2200" s="218"/>
      <c r="TCK2200" s="218"/>
      <c r="TCL2200" s="218"/>
      <c r="TCM2200" s="218"/>
      <c r="TCN2200" s="218"/>
      <c r="TCO2200" s="218"/>
      <c r="TCP2200" s="218"/>
      <c r="TCQ2200" s="218"/>
      <c r="TCR2200" s="218"/>
      <c r="TCS2200" s="218"/>
      <c r="TCT2200" s="218"/>
      <c r="TCU2200" s="218"/>
      <c r="TCV2200" s="218"/>
      <c r="TCW2200" s="218"/>
      <c r="TCX2200" s="218"/>
      <c r="TCY2200" s="218"/>
      <c r="TCZ2200" s="218"/>
      <c r="TDA2200" s="218"/>
      <c r="TDB2200" s="218"/>
      <c r="TDC2200" s="218"/>
      <c r="TDD2200" s="218"/>
      <c r="TDE2200" s="218"/>
      <c r="TDF2200" s="218"/>
      <c r="TDG2200" s="218"/>
      <c r="TDH2200" s="218"/>
      <c r="TDI2200" s="218"/>
      <c r="TDJ2200" s="218"/>
      <c r="TDK2200" s="218"/>
      <c r="TDL2200" s="218"/>
      <c r="TDM2200" s="218"/>
      <c r="TDN2200" s="218"/>
      <c r="TDO2200" s="218"/>
      <c r="TDP2200" s="218"/>
      <c r="TDQ2200" s="218"/>
      <c r="TDR2200" s="218"/>
      <c r="TDS2200" s="218"/>
      <c r="TDT2200" s="218"/>
      <c r="TDU2200" s="218"/>
      <c r="TDV2200" s="218"/>
      <c r="TDW2200" s="218"/>
      <c r="TDX2200" s="218"/>
      <c r="TDY2200" s="218"/>
      <c r="TDZ2200" s="218"/>
      <c r="TEA2200" s="218"/>
      <c r="TEB2200" s="218"/>
      <c r="TEC2200" s="218"/>
      <c r="TED2200" s="218"/>
      <c r="TEE2200" s="218"/>
      <c r="TEF2200" s="218"/>
      <c r="TEG2200" s="218"/>
      <c r="TEH2200" s="218"/>
      <c r="TEI2200" s="218"/>
      <c r="TEJ2200" s="218"/>
      <c r="TEK2200" s="218"/>
      <c r="TEL2200" s="218"/>
      <c r="TEM2200" s="218"/>
      <c r="TEN2200" s="218"/>
      <c r="TEO2200" s="218"/>
      <c r="TEP2200" s="218"/>
      <c r="TEQ2200" s="218"/>
      <c r="TER2200" s="218"/>
      <c r="TES2200" s="218"/>
      <c r="TET2200" s="218"/>
      <c r="TEU2200" s="218"/>
      <c r="TEV2200" s="218"/>
      <c r="TEW2200" s="218"/>
      <c r="TEX2200" s="218"/>
      <c r="TEY2200" s="218"/>
      <c r="TEZ2200" s="218"/>
      <c r="TFA2200" s="218"/>
      <c r="TFB2200" s="218"/>
      <c r="TFC2200" s="218"/>
      <c r="TFD2200" s="218"/>
      <c r="TFE2200" s="218"/>
      <c r="TFF2200" s="218"/>
      <c r="TFG2200" s="218"/>
      <c r="TFH2200" s="218"/>
      <c r="TFI2200" s="218"/>
      <c r="TFJ2200" s="218"/>
      <c r="TFK2200" s="218"/>
      <c r="TFL2200" s="218"/>
      <c r="TFM2200" s="218"/>
      <c r="TFN2200" s="218"/>
      <c r="TFO2200" s="218"/>
      <c r="TFP2200" s="218"/>
      <c r="TFQ2200" s="218"/>
      <c r="TFR2200" s="218"/>
      <c r="TFS2200" s="218"/>
      <c r="TFT2200" s="218"/>
      <c r="TFU2200" s="218"/>
      <c r="TFV2200" s="218"/>
      <c r="TFW2200" s="218"/>
      <c r="TFX2200" s="218"/>
      <c r="TFY2200" s="218"/>
      <c r="TFZ2200" s="218"/>
      <c r="TGA2200" s="218"/>
      <c r="TGB2200" s="218"/>
      <c r="TGC2200" s="218"/>
      <c r="TGD2200" s="218"/>
      <c r="TGE2200" s="218"/>
      <c r="TGF2200" s="218"/>
      <c r="TGG2200" s="218"/>
      <c r="TGH2200" s="218"/>
      <c r="TGI2200" s="218"/>
      <c r="TGJ2200" s="218"/>
      <c r="TGK2200" s="218"/>
      <c r="TGL2200" s="218"/>
      <c r="TGM2200" s="218"/>
      <c r="TGN2200" s="218"/>
      <c r="TGO2200" s="218"/>
      <c r="TGP2200" s="218"/>
      <c r="TGQ2200" s="218"/>
      <c r="TGR2200" s="218"/>
      <c r="TGS2200" s="218"/>
      <c r="TGT2200" s="218"/>
      <c r="TGU2200" s="218"/>
      <c r="TGV2200" s="218"/>
      <c r="TGW2200" s="218"/>
      <c r="TGX2200" s="218"/>
      <c r="TGY2200" s="218"/>
      <c r="TGZ2200" s="218"/>
      <c r="THA2200" s="218"/>
      <c r="THB2200" s="218"/>
      <c r="THC2200" s="218"/>
      <c r="THD2200" s="218"/>
      <c r="THE2200" s="218"/>
      <c r="THF2200" s="218"/>
      <c r="THG2200" s="218"/>
      <c r="THH2200" s="218"/>
      <c r="THI2200" s="218"/>
      <c r="THJ2200" s="218"/>
      <c r="THK2200" s="218"/>
      <c r="THL2200" s="218"/>
      <c r="THM2200" s="218"/>
      <c r="THN2200" s="218"/>
      <c r="THO2200" s="218"/>
      <c r="THP2200" s="218"/>
      <c r="THQ2200" s="218"/>
      <c r="THR2200" s="218"/>
      <c r="THS2200" s="218"/>
      <c r="THT2200" s="218"/>
      <c r="THU2200" s="218"/>
      <c r="THV2200" s="218"/>
      <c r="THW2200" s="218"/>
      <c r="THX2200" s="218"/>
      <c r="THY2200" s="218"/>
      <c r="THZ2200" s="218"/>
      <c r="TIA2200" s="218"/>
      <c r="TIB2200" s="218"/>
      <c r="TIC2200" s="218"/>
      <c r="TID2200" s="218"/>
      <c r="TIE2200" s="218"/>
      <c r="TIF2200" s="218"/>
      <c r="TIG2200" s="218"/>
      <c r="TIH2200" s="218"/>
      <c r="TII2200" s="218"/>
      <c r="TIJ2200" s="218"/>
      <c r="TIK2200" s="218"/>
      <c r="TIL2200" s="218"/>
      <c r="TIM2200" s="218"/>
      <c r="TIN2200" s="218"/>
      <c r="TIO2200" s="218"/>
      <c r="TIP2200" s="218"/>
      <c r="TIQ2200" s="218"/>
      <c r="TIR2200" s="218"/>
      <c r="TIS2200" s="218"/>
      <c r="TIT2200" s="218"/>
      <c r="TIU2200" s="218"/>
      <c r="TIV2200" s="218"/>
      <c r="TIW2200" s="218"/>
      <c r="TIX2200" s="218"/>
      <c r="TIY2200" s="218"/>
      <c r="TIZ2200" s="218"/>
      <c r="TJA2200" s="218"/>
      <c r="TJB2200" s="218"/>
      <c r="TJC2200" s="218"/>
      <c r="TJD2200" s="218"/>
      <c r="TJE2200" s="218"/>
      <c r="TJF2200" s="218"/>
      <c r="TJG2200" s="218"/>
      <c r="TJH2200" s="218"/>
      <c r="TJI2200" s="218"/>
      <c r="TJJ2200" s="218"/>
      <c r="TJK2200" s="218"/>
      <c r="TJL2200" s="218"/>
      <c r="TJM2200" s="218"/>
      <c r="TJN2200" s="218"/>
      <c r="TJO2200" s="218"/>
      <c r="TJP2200" s="218"/>
      <c r="TJQ2200" s="218"/>
      <c r="TJR2200" s="218"/>
      <c r="TJS2200" s="218"/>
      <c r="TJT2200" s="218"/>
      <c r="TJU2200" s="218"/>
      <c r="TJV2200" s="218"/>
      <c r="TJW2200" s="218"/>
      <c r="TJX2200" s="218"/>
      <c r="TJY2200" s="218"/>
      <c r="TJZ2200" s="218"/>
      <c r="TKA2200" s="218"/>
      <c r="TKB2200" s="218"/>
      <c r="TKC2200" s="218"/>
      <c r="TKD2200" s="218"/>
      <c r="TKE2200" s="218"/>
      <c r="TKF2200" s="218"/>
      <c r="TKG2200" s="218"/>
      <c r="TKH2200" s="218"/>
      <c r="TKI2200" s="218"/>
      <c r="TKJ2200" s="218"/>
      <c r="TKK2200" s="218"/>
      <c r="TKL2200" s="218"/>
      <c r="TKM2200" s="218"/>
      <c r="TKN2200" s="218"/>
      <c r="TKO2200" s="218"/>
      <c r="TKP2200" s="218"/>
      <c r="TKQ2200" s="218"/>
      <c r="TKR2200" s="218"/>
      <c r="TKS2200" s="218"/>
      <c r="TKT2200" s="218"/>
      <c r="TKU2200" s="218"/>
      <c r="TKV2200" s="218"/>
      <c r="TKW2200" s="218"/>
      <c r="TKX2200" s="218"/>
      <c r="TKY2200" s="218"/>
      <c r="TKZ2200" s="218"/>
      <c r="TLA2200" s="218"/>
      <c r="TLB2200" s="218"/>
      <c r="TLC2200" s="218"/>
      <c r="TLD2200" s="218"/>
      <c r="TLE2200" s="218"/>
      <c r="TLF2200" s="218"/>
      <c r="TLG2200" s="218"/>
      <c r="TLH2200" s="218"/>
      <c r="TLI2200" s="218"/>
      <c r="TLJ2200" s="218"/>
      <c r="TLK2200" s="218"/>
      <c r="TLL2200" s="218"/>
      <c r="TLM2200" s="218"/>
      <c r="TLN2200" s="218"/>
      <c r="TLO2200" s="218"/>
      <c r="TLP2200" s="218"/>
      <c r="TLQ2200" s="218"/>
      <c r="TLR2200" s="218"/>
      <c r="TLS2200" s="218"/>
      <c r="TLT2200" s="218"/>
      <c r="TLU2200" s="218"/>
      <c r="TLV2200" s="218"/>
      <c r="TLW2200" s="218"/>
      <c r="TLX2200" s="218"/>
      <c r="TLY2200" s="218"/>
      <c r="TLZ2200" s="218"/>
      <c r="TMA2200" s="218"/>
      <c r="TMB2200" s="218"/>
      <c r="TMC2200" s="218"/>
      <c r="TMD2200" s="218"/>
      <c r="TME2200" s="218"/>
      <c r="TMF2200" s="218"/>
      <c r="TMG2200" s="218"/>
      <c r="TMH2200" s="218"/>
      <c r="TMI2200" s="218"/>
      <c r="TMJ2200" s="218"/>
      <c r="TMK2200" s="218"/>
      <c r="TML2200" s="218"/>
      <c r="TMM2200" s="218"/>
      <c r="TMN2200" s="218"/>
      <c r="TMO2200" s="218"/>
      <c r="TMP2200" s="218"/>
      <c r="TMQ2200" s="218"/>
      <c r="TMR2200" s="218"/>
      <c r="TMS2200" s="218"/>
      <c r="TMT2200" s="218"/>
      <c r="TMU2200" s="218"/>
      <c r="TMV2200" s="218"/>
      <c r="TMW2200" s="218"/>
      <c r="TMX2200" s="218"/>
      <c r="TMY2200" s="218"/>
      <c r="TMZ2200" s="218"/>
      <c r="TNA2200" s="218"/>
      <c r="TNB2200" s="218"/>
      <c r="TNC2200" s="218"/>
      <c r="TND2200" s="218"/>
      <c r="TNE2200" s="218"/>
      <c r="TNF2200" s="218"/>
      <c r="TNG2200" s="218"/>
      <c r="TNH2200" s="218"/>
      <c r="TNI2200" s="218"/>
      <c r="TNJ2200" s="218"/>
      <c r="TNK2200" s="218"/>
      <c r="TNL2200" s="218"/>
      <c r="TNM2200" s="218"/>
      <c r="TNN2200" s="218"/>
      <c r="TNO2200" s="218"/>
      <c r="TNP2200" s="218"/>
      <c r="TNQ2200" s="218"/>
      <c r="TNR2200" s="218"/>
      <c r="TNS2200" s="218"/>
      <c r="TNT2200" s="218"/>
      <c r="TNU2200" s="218"/>
      <c r="TNV2200" s="218"/>
      <c r="TNW2200" s="218"/>
      <c r="TNX2200" s="218"/>
      <c r="TNY2200" s="218"/>
      <c r="TNZ2200" s="218"/>
      <c r="TOA2200" s="218"/>
      <c r="TOB2200" s="218"/>
      <c r="TOC2200" s="218"/>
      <c r="TOD2200" s="218"/>
      <c r="TOE2200" s="218"/>
      <c r="TOF2200" s="218"/>
      <c r="TOG2200" s="218"/>
      <c r="TOH2200" s="218"/>
      <c r="TOI2200" s="218"/>
      <c r="TOJ2200" s="218"/>
      <c r="TOK2200" s="218"/>
      <c r="TOL2200" s="218"/>
      <c r="TOM2200" s="218"/>
      <c r="TON2200" s="218"/>
      <c r="TOO2200" s="218"/>
      <c r="TOP2200" s="218"/>
      <c r="TOQ2200" s="218"/>
      <c r="TOR2200" s="218"/>
      <c r="TOS2200" s="218"/>
      <c r="TOT2200" s="218"/>
      <c r="TOU2200" s="218"/>
      <c r="TOV2200" s="218"/>
      <c r="TOW2200" s="218"/>
      <c r="TOX2200" s="218"/>
      <c r="TOY2200" s="218"/>
      <c r="TOZ2200" s="218"/>
      <c r="TPA2200" s="218"/>
      <c r="TPB2200" s="218"/>
      <c r="TPC2200" s="218"/>
      <c r="TPD2200" s="218"/>
      <c r="TPE2200" s="218"/>
      <c r="TPF2200" s="218"/>
      <c r="TPG2200" s="218"/>
      <c r="TPH2200" s="218"/>
      <c r="TPI2200" s="218"/>
      <c r="TPJ2200" s="218"/>
      <c r="TPK2200" s="218"/>
      <c r="TPL2200" s="218"/>
      <c r="TPM2200" s="218"/>
      <c r="TPN2200" s="218"/>
      <c r="TPO2200" s="218"/>
      <c r="TPP2200" s="218"/>
      <c r="TPQ2200" s="218"/>
      <c r="TPR2200" s="218"/>
      <c r="TPS2200" s="218"/>
      <c r="TPT2200" s="218"/>
      <c r="TPU2200" s="218"/>
      <c r="TPV2200" s="218"/>
      <c r="TPW2200" s="218"/>
      <c r="TPX2200" s="218"/>
      <c r="TPY2200" s="218"/>
      <c r="TPZ2200" s="218"/>
      <c r="TQA2200" s="218"/>
      <c r="TQB2200" s="218"/>
      <c r="TQC2200" s="218"/>
      <c r="TQD2200" s="218"/>
      <c r="TQE2200" s="218"/>
      <c r="TQF2200" s="218"/>
      <c r="TQG2200" s="218"/>
      <c r="TQH2200" s="218"/>
      <c r="TQI2200" s="218"/>
      <c r="TQJ2200" s="218"/>
      <c r="TQK2200" s="218"/>
      <c r="TQL2200" s="218"/>
      <c r="TQM2200" s="218"/>
      <c r="TQN2200" s="218"/>
      <c r="TQO2200" s="218"/>
      <c r="TQP2200" s="218"/>
      <c r="TQQ2200" s="218"/>
      <c r="TQR2200" s="218"/>
      <c r="TQS2200" s="218"/>
      <c r="TQT2200" s="218"/>
      <c r="TQU2200" s="218"/>
      <c r="TQV2200" s="218"/>
      <c r="TQW2200" s="218"/>
      <c r="TQX2200" s="218"/>
      <c r="TQY2200" s="218"/>
      <c r="TQZ2200" s="218"/>
      <c r="TRA2200" s="218"/>
      <c r="TRB2200" s="218"/>
      <c r="TRC2200" s="218"/>
      <c r="TRD2200" s="218"/>
      <c r="TRE2200" s="218"/>
      <c r="TRF2200" s="218"/>
      <c r="TRG2200" s="218"/>
      <c r="TRH2200" s="218"/>
      <c r="TRI2200" s="218"/>
      <c r="TRJ2200" s="218"/>
      <c r="TRK2200" s="218"/>
      <c r="TRL2200" s="218"/>
      <c r="TRM2200" s="218"/>
      <c r="TRN2200" s="218"/>
      <c r="TRO2200" s="218"/>
      <c r="TRP2200" s="218"/>
      <c r="TRQ2200" s="218"/>
      <c r="TRR2200" s="218"/>
      <c r="TRS2200" s="218"/>
      <c r="TRT2200" s="218"/>
      <c r="TRU2200" s="218"/>
      <c r="TRV2200" s="218"/>
      <c r="TRW2200" s="218"/>
      <c r="TRX2200" s="218"/>
      <c r="TRY2200" s="218"/>
      <c r="TRZ2200" s="218"/>
      <c r="TSA2200" s="218"/>
      <c r="TSB2200" s="218"/>
      <c r="TSC2200" s="218"/>
      <c r="TSD2200" s="218"/>
      <c r="TSE2200" s="218"/>
      <c r="TSF2200" s="218"/>
      <c r="TSG2200" s="218"/>
      <c r="TSH2200" s="218"/>
      <c r="TSI2200" s="218"/>
      <c r="TSJ2200" s="218"/>
      <c r="TSK2200" s="218"/>
      <c r="TSL2200" s="218"/>
      <c r="TSM2200" s="218"/>
      <c r="TSN2200" s="218"/>
      <c r="TSO2200" s="218"/>
      <c r="TSP2200" s="218"/>
      <c r="TSQ2200" s="218"/>
      <c r="TSR2200" s="218"/>
      <c r="TSS2200" s="218"/>
      <c r="TST2200" s="218"/>
      <c r="TSU2200" s="218"/>
      <c r="TSV2200" s="218"/>
      <c r="TSW2200" s="218"/>
      <c r="TSX2200" s="218"/>
      <c r="TSY2200" s="218"/>
      <c r="TSZ2200" s="218"/>
      <c r="TTA2200" s="218"/>
      <c r="TTB2200" s="218"/>
      <c r="TTC2200" s="218"/>
      <c r="TTD2200" s="218"/>
      <c r="TTE2200" s="218"/>
      <c r="TTF2200" s="218"/>
      <c r="TTG2200" s="218"/>
      <c r="TTH2200" s="218"/>
      <c r="TTI2200" s="218"/>
      <c r="TTJ2200" s="218"/>
      <c r="TTK2200" s="218"/>
      <c r="TTL2200" s="218"/>
      <c r="TTM2200" s="218"/>
      <c r="TTN2200" s="218"/>
      <c r="TTO2200" s="218"/>
      <c r="TTP2200" s="218"/>
      <c r="TTQ2200" s="218"/>
      <c r="TTR2200" s="218"/>
      <c r="TTS2200" s="218"/>
      <c r="TTT2200" s="218"/>
      <c r="TTU2200" s="218"/>
      <c r="TTV2200" s="218"/>
      <c r="TTW2200" s="218"/>
      <c r="TTX2200" s="218"/>
      <c r="TTY2200" s="218"/>
      <c r="TTZ2200" s="218"/>
      <c r="TUA2200" s="218"/>
      <c r="TUB2200" s="218"/>
      <c r="TUC2200" s="218"/>
      <c r="TUD2200" s="218"/>
      <c r="TUE2200" s="218"/>
      <c r="TUF2200" s="218"/>
      <c r="TUG2200" s="218"/>
      <c r="TUH2200" s="218"/>
      <c r="TUI2200" s="218"/>
      <c r="TUJ2200" s="218"/>
      <c r="TUK2200" s="218"/>
      <c r="TUL2200" s="218"/>
      <c r="TUM2200" s="218"/>
      <c r="TUN2200" s="218"/>
      <c r="TUO2200" s="218"/>
      <c r="TUP2200" s="218"/>
      <c r="TUQ2200" s="218"/>
      <c r="TUR2200" s="218"/>
      <c r="TUS2200" s="218"/>
      <c r="TUT2200" s="218"/>
      <c r="TUU2200" s="218"/>
      <c r="TUV2200" s="218"/>
      <c r="TUW2200" s="218"/>
      <c r="TUX2200" s="218"/>
      <c r="TUY2200" s="218"/>
      <c r="TUZ2200" s="218"/>
      <c r="TVA2200" s="218"/>
      <c r="TVB2200" s="218"/>
      <c r="TVC2200" s="218"/>
      <c r="TVD2200" s="218"/>
      <c r="TVE2200" s="218"/>
      <c r="TVF2200" s="218"/>
      <c r="TVG2200" s="218"/>
      <c r="TVH2200" s="218"/>
      <c r="TVI2200" s="218"/>
      <c r="TVJ2200" s="218"/>
      <c r="TVK2200" s="218"/>
      <c r="TVL2200" s="218"/>
      <c r="TVM2200" s="218"/>
      <c r="TVN2200" s="218"/>
      <c r="TVO2200" s="218"/>
      <c r="TVP2200" s="218"/>
      <c r="TVQ2200" s="218"/>
      <c r="TVR2200" s="218"/>
      <c r="TVS2200" s="218"/>
      <c r="TVT2200" s="218"/>
      <c r="TVU2200" s="218"/>
      <c r="TVV2200" s="218"/>
      <c r="TVW2200" s="218"/>
      <c r="TVX2200" s="218"/>
      <c r="TVY2200" s="218"/>
      <c r="TVZ2200" s="218"/>
      <c r="TWA2200" s="218"/>
      <c r="TWB2200" s="218"/>
      <c r="TWC2200" s="218"/>
      <c r="TWD2200" s="218"/>
      <c r="TWE2200" s="218"/>
      <c r="TWF2200" s="218"/>
      <c r="TWG2200" s="218"/>
      <c r="TWH2200" s="218"/>
      <c r="TWI2200" s="218"/>
      <c r="TWJ2200" s="218"/>
      <c r="TWK2200" s="218"/>
      <c r="TWL2200" s="218"/>
      <c r="TWM2200" s="218"/>
      <c r="TWN2200" s="218"/>
      <c r="TWO2200" s="218"/>
      <c r="TWP2200" s="218"/>
      <c r="TWQ2200" s="218"/>
      <c r="TWR2200" s="218"/>
      <c r="TWS2200" s="218"/>
      <c r="TWT2200" s="218"/>
      <c r="TWU2200" s="218"/>
      <c r="TWV2200" s="218"/>
      <c r="TWW2200" s="218"/>
      <c r="TWX2200" s="218"/>
      <c r="TWY2200" s="218"/>
      <c r="TWZ2200" s="218"/>
      <c r="TXA2200" s="218"/>
      <c r="TXB2200" s="218"/>
      <c r="TXC2200" s="218"/>
      <c r="TXD2200" s="218"/>
      <c r="TXE2200" s="218"/>
      <c r="TXF2200" s="218"/>
      <c r="TXG2200" s="218"/>
      <c r="TXH2200" s="218"/>
      <c r="TXI2200" s="218"/>
      <c r="TXJ2200" s="218"/>
      <c r="TXK2200" s="218"/>
      <c r="TXL2200" s="218"/>
      <c r="TXM2200" s="218"/>
      <c r="TXN2200" s="218"/>
      <c r="TXO2200" s="218"/>
      <c r="TXP2200" s="218"/>
      <c r="TXQ2200" s="218"/>
      <c r="TXR2200" s="218"/>
      <c r="TXS2200" s="218"/>
      <c r="TXT2200" s="218"/>
      <c r="TXU2200" s="218"/>
      <c r="TXV2200" s="218"/>
      <c r="TXW2200" s="218"/>
      <c r="TXX2200" s="218"/>
      <c r="TXY2200" s="218"/>
      <c r="TXZ2200" s="218"/>
      <c r="TYA2200" s="218"/>
      <c r="TYB2200" s="218"/>
      <c r="TYC2200" s="218"/>
      <c r="TYD2200" s="218"/>
      <c r="TYE2200" s="218"/>
      <c r="TYF2200" s="218"/>
      <c r="TYG2200" s="218"/>
      <c r="TYH2200" s="218"/>
      <c r="TYI2200" s="218"/>
      <c r="TYJ2200" s="218"/>
      <c r="TYK2200" s="218"/>
      <c r="TYL2200" s="218"/>
      <c r="TYM2200" s="218"/>
      <c r="TYN2200" s="218"/>
      <c r="TYO2200" s="218"/>
      <c r="TYP2200" s="218"/>
      <c r="TYQ2200" s="218"/>
      <c r="TYR2200" s="218"/>
      <c r="TYS2200" s="218"/>
      <c r="TYT2200" s="218"/>
      <c r="TYU2200" s="218"/>
      <c r="TYV2200" s="218"/>
      <c r="TYW2200" s="218"/>
      <c r="TYX2200" s="218"/>
      <c r="TYY2200" s="218"/>
      <c r="TYZ2200" s="218"/>
      <c r="TZA2200" s="218"/>
      <c r="TZB2200" s="218"/>
      <c r="TZC2200" s="218"/>
      <c r="TZD2200" s="218"/>
      <c r="TZE2200" s="218"/>
      <c r="TZF2200" s="218"/>
      <c r="TZG2200" s="218"/>
      <c r="TZH2200" s="218"/>
      <c r="TZI2200" s="218"/>
      <c r="TZJ2200" s="218"/>
      <c r="TZK2200" s="218"/>
      <c r="TZL2200" s="218"/>
      <c r="TZM2200" s="218"/>
      <c r="TZN2200" s="218"/>
      <c r="TZO2200" s="218"/>
      <c r="TZP2200" s="218"/>
      <c r="TZQ2200" s="218"/>
      <c r="TZR2200" s="218"/>
      <c r="TZS2200" s="218"/>
      <c r="TZT2200" s="218"/>
      <c r="TZU2200" s="218"/>
      <c r="TZV2200" s="218"/>
      <c r="TZW2200" s="218"/>
      <c r="TZX2200" s="218"/>
      <c r="TZY2200" s="218"/>
      <c r="TZZ2200" s="218"/>
      <c r="UAA2200" s="218"/>
      <c r="UAB2200" s="218"/>
      <c r="UAC2200" s="218"/>
      <c r="UAD2200" s="218"/>
      <c r="UAE2200" s="218"/>
      <c r="UAF2200" s="218"/>
      <c r="UAG2200" s="218"/>
      <c r="UAH2200" s="218"/>
      <c r="UAI2200" s="218"/>
      <c r="UAJ2200" s="218"/>
      <c r="UAK2200" s="218"/>
      <c r="UAL2200" s="218"/>
      <c r="UAM2200" s="218"/>
      <c r="UAN2200" s="218"/>
      <c r="UAO2200" s="218"/>
      <c r="UAP2200" s="218"/>
      <c r="UAQ2200" s="218"/>
      <c r="UAR2200" s="218"/>
      <c r="UAS2200" s="218"/>
      <c r="UAT2200" s="218"/>
      <c r="UAU2200" s="218"/>
      <c r="UAV2200" s="218"/>
      <c r="UAW2200" s="218"/>
      <c r="UAX2200" s="218"/>
      <c r="UAY2200" s="218"/>
      <c r="UAZ2200" s="218"/>
      <c r="UBA2200" s="218"/>
      <c r="UBB2200" s="218"/>
      <c r="UBC2200" s="218"/>
      <c r="UBD2200" s="218"/>
      <c r="UBE2200" s="218"/>
      <c r="UBF2200" s="218"/>
      <c r="UBG2200" s="218"/>
      <c r="UBH2200" s="218"/>
      <c r="UBI2200" s="218"/>
      <c r="UBJ2200" s="218"/>
      <c r="UBK2200" s="218"/>
      <c r="UBL2200" s="218"/>
      <c r="UBM2200" s="218"/>
      <c r="UBN2200" s="218"/>
      <c r="UBO2200" s="218"/>
      <c r="UBP2200" s="218"/>
      <c r="UBQ2200" s="218"/>
      <c r="UBR2200" s="218"/>
      <c r="UBS2200" s="218"/>
      <c r="UBT2200" s="218"/>
      <c r="UBU2200" s="218"/>
      <c r="UBV2200" s="218"/>
      <c r="UBW2200" s="218"/>
      <c r="UBX2200" s="218"/>
      <c r="UBY2200" s="218"/>
      <c r="UBZ2200" s="218"/>
      <c r="UCA2200" s="218"/>
      <c r="UCB2200" s="218"/>
      <c r="UCC2200" s="218"/>
      <c r="UCD2200" s="218"/>
      <c r="UCE2200" s="218"/>
      <c r="UCF2200" s="218"/>
      <c r="UCG2200" s="218"/>
      <c r="UCH2200" s="218"/>
      <c r="UCI2200" s="218"/>
      <c r="UCJ2200" s="218"/>
      <c r="UCK2200" s="218"/>
      <c r="UCL2200" s="218"/>
      <c r="UCM2200" s="218"/>
      <c r="UCN2200" s="218"/>
      <c r="UCO2200" s="218"/>
      <c r="UCP2200" s="218"/>
      <c r="UCQ2200" s="218"/>
      <c r="UCR2200" s="218"/>
      <c r="UCS2200" s="218"/>
      <c r="UCT2200" s="218"/>
      <c r="UCU2200" s="218"/>
      <c r="UCV2200" s="218"/>
      <c r="UCW2200" s="218"/>
      <c r="UCX2200" s="218"/>
      <c r="UCY2200" s="218"/>
      <c r="UCZ2200" s="218"/>
      <c r="UDA2200" s="218"/>
      <c r="UDB2200" s="218"/>
      <c r="UDC2200" s="218"/>
      <c r="UDD2200" s="218"/>
      <c r="UDE2200" s="218"/>
      <c r="UDF2200" s="218"/>
      <c r="UDG2200" s="218"/>
      <c r="UDH2200" s="218"/>
      <c r="UDI2200" s="218"/>
      <c r="UDJ2200" s="218"/>
      <c r="UDK2200" s="218"/>
      <c r="UDL2200" s="218"/>
      <c r="UDM2200" s="218"/>
      <c r="UDN2200" s="218"/>
      <c r="UDO2200" s="218"/>
      <c r="UDP2200" s="218"/>
      <c r="UDQ2200" s="218"/>
      <c r="UDR2200" s="218"/>
      <c r="UDS2200" s="218"/>
      <c r="UDT2200" s="218"/>
      <c r="UDU2200" s="218"/>
      <c r="UDV2200" s="218"/>
      <c r="UDW2200" s="218"/>
      <c r="UDX2200" s="218"/>
      <c r="UDY2200" s="218"/>
      <c r="UDZ2200" s="218"/>
      <c r="UEA2200" s="218"/>
      <c r="UEB2200" s="218"/>
      <c r="UEC2200" s="218"/>
      <c r="UED2200" s="218"/>
      <c r="UEE2200" s="218"/>
      <c r="UEF2200" s="218"/>
      <c r="UEG2200" s="218"/>
      <c r="UEH2200" s="218"/>
      <c r="UEI2200" s="218"/>
      <c r="UEJ2200" s="218"/>
      <c r="UEK2200" s="218"/>
      <c r="UEL2200" s="218"/>
      <c r="UEM2200" s="218"/>
      <c r="UEN2200" s="218"/>
      <c r="UEO2200" s="218"/>
      <c r="UEP2200" s="218"/>
      <c r="UEQ2200" s="218"/>
      <c r="UER2200" s="218"/>
      <c r="UES2200" s="218"/>
      <c r="UET2200" s="218"/>
      <c r="UEU2200" s="218"/>
      <c r="UEV2200" s="218"/>
      <c r="UEW2200" s="218"/>
      <c r="UEX2200" s="218"/>
      <c r="UEY2200" s="218"/>
      <c r="UEZ2200" s="218"/>
      <c r="UFA2200" s="218"/>
      <c r="UFB2200" s="218"/>
      <c r="UFC2200" s="218"/>
      <c r="UFD2200" s="218"/>
      <c r="UFE2200" s="218"/>
      <c r="UFF2200" s="218"/>
      <c r="UFG2200" s="218"/>
      <c r="UFH2200" s="218"/>
      <c r="UFI2200" s="218"/>
      <c r="UFJ2200" s="218"/>
      <c r="UFK2200" s="218"/>
      <c r="UFL2200" s="218"/>
      <c r="UFM2200" s="218"/>
      <c r="UFN2200" s="218"/>
      <c r="UFO2200" s="218"/>
      <c r="UFP2200" s="218"/>
      <c r="UFQ2200" s="218"/>
      <c r="UFR2200" s="218"/>
      <c r="UFS2200" s="218"/>
      <c r="UFT2200" s="218"/>
      <c r="UFU2200" s="218"/>
      <c r="UFV2200" s="218"/>
      <c r="UFW2200" s="218"/>
      <c r="UFX2200" s="218"/>
      <c r="UFY2200" s="218"/>
      <c r="UFZ2200" s="218"/>
      <c r="UGA2200" s="218"/>
      <c r="UGB2200" s="218"/>
      <c r="UGC2200" s="218"/>
      <c r="UGD2200" s="218"/>
      <c r="UGE2200" s="218"/>
      <c r="UGF2200" s="218"/>
      <c r="UGG2200" s="218"/>
      <c r="UGH2200" s="218"/>
      <c r="UGI2200" s="218"/>
      <c r="UGJ2200" s="218"/>
      <c r="UGK2200" s="218"/>
      <c r="UGL2200" s="218"/>
      <c r="UGM2200" s="218"/>
      <c r="UGN2200" s="218"/>
      <c r="UGO2200" s="218"/>
      <c r="UGP2200" s="218"/>
      <c r="UGQ2200" s="218"/>
      <c r="UGR2200" s="218"/>
      <c r="UGS2200" s="218"/>
      <c r="UGT2200" s="218"/>
      <c r="UGU2200" s="218"/>
      <c r="UGV2200" s="218"/>
      <c r="UGW2200" s="218"/>
      <c r="UGX2200" s="218"/>
      <c r="UGY2200" s="218"/>
      <c r="UGZ2200" s="218"/>
      <c r="UHA2200" s="218"/>
      <c r="UHB2200" s="218"/>
      <c r="UHC2200" s="218"/>
      <c r="UHD2200" s="218"/>
      <c r="UHE2200" s="218"/>
      <c r="UHF2200" s="218"/>
      <c r="UHG2200" s="218"/>
      <c r="UHH2200" s="218"/>
      <c r="UHI2200" s="218"/>
      <c r="UHJ2200" s="218"/>
      <c r="UHK2200" s="218"/>
      <c r="UHL2200" s="218"/>
      <c r="UHM2200" s="218"/>
      <c r="UHN2200" s="218"/>
      <c r="UHO2200" s="218"/>
      <c r="UHP2200" s="218"/>
      <c r="UHQ2200" s="218"/>
      <c r="UHR2200" s="218"/>
      <c r="UHS2200" s="218"/>
      <c r="UHT2200" s="218"/>
      <c r="UHU2200" s="218"/>
      <c r="UHV2200" s="218"/>
      <c r="UHW2200" s="218"/>
      <c r="UHX2200" s="218"/>
      <c r="UHY2200" s="218"/>
      <c r="UHZ2200" s="218"/>
      <c r="UIA2200" s="218"/>
      <c r="UIB2200" s="218"/>
      <c r="UIC2200" s="218"/>
      <c r="UID2200" s="218"/>
      <c r="UIE2200" s="218"/>
      <c r="UIF2200" s="218"/>
      <c r="UIG2200" s="218"/>
      <c r="UIH2200" s="218"/>
      <c r="UII2200" s="218"/>
      <c r="UIJ2200" s="218"/>
      <c r="UIK2200" s="218"/>
      <c r="UIL2200" s="218"/>
      <c r="UIM2200" s="218"/>
      <c r="UIN2200" s="218"/>
      <c r="UIO2200" s="218"/>
      <c r="UIP2200" s="218"/>
      <c r="UIQ2200" s="218"/>
      <c r="UIR2200" s="218"/>
      <c r="UIS2200" s="218"/>
      <c r="UIT2200" s="218"/>
      <c r="UIU2200" s="218"/>
      <c r="UIV2200" s="218"/>
      <c r="UIW2200" s="218"/>
      <c r="UIX2200" s="218"/>
      <c r="UIY2200" s="218"/>
      <c r="UIZ2200" s="218"/>
      <c r="UJA2200" s="218"/>
      <c r="UJB2200" s="218"/>
      <c r="UJC2200" s="218"/>
      <c r="UJD2200" s="218"/>
      <c r="UJE2200" s="218"/>
      <c r="UJF2200" s="218"/>
      <c r="UJG2200" s="218"/>
      <c r="UJH2200" s="218"/>
      <c r="UJI2200" s="218"/>
      <c r="UJJ2200" s="218"/>
      <c r="UJK2200" s="218"/>
      <c r="UJL2200" s="218"/>
      <c r="UJM2200" s="218"/>
      <c r="UJN2200" s="218"/>
      <c r="UJO2200" s="218"/>
      <c r="UJP2200" s="218"/>
      <c r="UJQ2200" s="218"/>
      <c r="UJR2200" s="218"/>
      <c r="UJS2200" s="218"/>
      <c r="UJT2200" s="218"/>
      <c r="UJU2200" s="218"/>
      <c r="UJV2200" s="218"/>
      <c r="UJW2200" s="218"/>
      <c r="UJX2200" s="218"/>
      <c r="UJY2200" s="218"/>
      <c r="UJZ2200" s="218"/>
      <c r="UKA2200" s="218"/>
      <c r="UKB2200" s="218"/>
      <c r="UKC2200" s="218"/>
      <c r="UKD2200" s="218"/>
      <c r="UKE2200" s="218"/>
      <c r="UKF2200" s="218"/>
      <c r="UKG2200" s="218"/>
      <c r="UKH2200" s="218"/>
      <c r="UKI2200" s="218"/>
      <c r="UKJ2200" s="218"/>
      <c r="UKK2200" s="218"/>
      <c r="UKL2200" s="218"/>
      <c r="UKM2200" s="218"/>
      <c r="UKN2200" s="218"/>
      <c r="UKO2200" s="218"/>
      <c r="UKP2200" s="218"/>
      <c r="UKQ2200" s="218"/>
      <c r="UKR2200" s="218"/>
      <c r="UKS2200" s="218"/>
      <c r="UKT2200" s="218"/>
      <c r="UKU2200" s="218"/>
      <c r="UKV2200" s="218"/>
      <c r="UKW2200" s="218"/>
      <c r="UKX2200" s="218"/>
      <c r="UKY2200" s="218"/>
      <c r="UKZ2200" s="218"/>
      <c r="ULA2200" s="218"/>
      <c r="ULB2200" s="218"/>
      <c r="ULC2200" s="218"/>
      <c r="ULD2200" s="218"/>
      <c r="ULE2200" s="218"/>
      <c r="ULF2200" s="218"/>
      <c r="ULG2200" s="218"/>
      <c r="ULH2200" s="218"/>
      <c r="ULI2200" s="218"/>
      <c r="ULJ2200" s="218"/>
      <c r="ULK2200" s="218"/>
      <c r="ULL2200" s="218"/>
      <c r="ULM2200" s="218"/>
      <c r="ULN2200" s="218"/>
      <c r="ULO2200" s="218"/>
      <c r="ULP2200" s="218"/>
      <c r="ULQ2200" s="218"/>
      <c r="ULR2200" s="218"/>
      <c r="ULS2200" s="218"/>
      <c r="ULT2200" s="218"/>
      <c r="ULU2200" s="218"/>
      <c r="ULV2200" s="218"/>
      <c r="ULW2200" s="218"/>
      <c r="ULX2200" s="218"/>
      <c r="ULY2200" s="218"/>
      <c r="ULZ2200" s="218"/>
      <c r="UMA2200" s="218"/>
      <c r="UMB2200" s="218"/>
      <c r="UMC2200" s="218"/>
      <c r="UMD2200" s="218"/>
      <c r="UME2200" s="218"/>
      <c r="UMF2200" s="218"/>
      <c r="UMG2200" s="218"/>
      <c r="UMH2200" s="218"/>
      <c r="UMI2200" s="218"/>
      <c r="UMJ2200" s="218"/>
      <c r="UMK2200" s="218"/>
      <c r="UML2200" s="218"/>
      <c r="UMM2200" s="218"/>
      <c r="UMN2200" s="218"/>
      <c r="UMO2200" s="218"/>
      <c r="UMP2200" s="218"/>
      <c r="UMQ2200" s="218"/>
      <c r="UMR2200" s="218"/>
      <c r="UMS2200" s="218"/>
      <c r="UMT2200" s="218"/>
      <c r="UMU2200" s="218"/>
      <c r="UMV2200" s="218"/>
      <c r="UMW2200" s="218"/>
      <c r="UMX2200" s="218"/>
      <c r="UMY2200" s="218"/>
      <c r="UMZ2200" s="218"/>
      <c r="UNA2200" s="218"/>
      <c r="UNB2200" s="218"/>
      <c r="UNC2200" s="218"/>
      <c r="UND2200" s="218"/>
      <c r="UNE2200" s="218"/>
      <c r="UNF2200" s="218"/>
      <c r="UNG2200" s="218"/>
      <c r="UNH2200" s="218"/>
      <c r="UNI2200" s="218"/>
      <c r="UNJ2200" s="218"/>
      <c r="UNK2200" s="218"/>
      <c r="UNL2200" s="218"/>
      <c r="UNM2200" s="218"/>
      <c r="UNN2200" s="218"/>
      <c r="UNO2200" s="218"/>
      <c r="UNP2200" s="218"/>
      <c r="UNQ2200" s="218"/>
      <c r="UNR2200" s="218"/>
      <c r="UNS2200" s="218"/>
      <c r="UNT2200" s="218"/>
      <c r="UNU2200" s="218"/>
      <c r="UNV2200" s="218"/>
      <c r="UNW2200" s="218"/>
      <c r="UNX2200" s="218"/>
      <c r="UNY2200" s="218"/>
      <c r="UNZ2200" s="218"/>
      <c r="UOA2200" s="218"/>
      <c r="UOB2200" s="218"/>
      <c r="UOC2200" s="218"/>
      <c r="UOD2200" s="218"/>
      <c r="UOE2200" s="218"/>
      <c r="UOF2200" s="218"/>
      <c r="UOG2200" s="218"/>
      <c r="UOH2200" s="218"/>
      <c r="UOI2200" s="218"/>
      <c r="UOJ2200" s="218"/>
      <c r="UOK2200" s="218"/>
      <c r="UOL2200" s="218"/>
      <c r="UOM2200" s="218"/>
      <c r="UON2200" s="218"/>
      <c r="UOO2200" s="218"/>
      <c r="UOP2200" s="218"/>
      <c r="UOQ2200" s="218"/>
      <c r="UOR2200" s="218"/>
      <c r="UOS2200" s="218"/>
      <c r="UOT2200" s="218"/>
      <c r="UOU2200" s="218"/>
      <c r="UOV2200" s="218"/>
      <c r="UOW2200" s="218"/>
      <c r="UOX2200" s="218"/>
      <c r="UOY2200" s="218"/>
      <c r="UOZ2200" s="218"/>
      <c r="UPA2200" s="218"/>
      <c r="UPB2200" s="218"/>
      <c r="UPC2200" s="218"/>
      <c r="UPD2200" s="218"/>
      <c r="UPE2200" s="218"/>
      <c r="UPF2200" s="218"/>
      <c r="UPG2200" s="218"/>
      <c r="UPH2200" s="218"/>
      <c r="UPI2200" s="218"/>
      <c r="UPJ2200" s="218"/>
      <c r="UPK2200" s="218"/>
      <c r="UPL2200" s="218"/>
      <c r="UPM2200" s="218"/>
      <c r="UPN2200" s="218"/>
      <c r="UPO2200" s="218"/>
      <c r="UPP2200" s="218"/>
      <c r="UPQ2200" s="218"/>
      <c r="UPR2200" s="218"/>
      <c r="UPS2200" s="218"/>
      <c r="UPT2200" s="218"/>
      <c r="UPU2200" s="218"/>
      <c r="UPV2200" s="218"/>
      <c r="UPW2200" s="218"/>
      <c r="UPX2200" s="218"/>
      <c r="UPY2200" s="218"/>
      <c r="UPZ2200" s="218"/>
      <c r="UQA2200" s="218"/>
      <c r="UQB2200" s="218"/>
      <c r="UQC2200" s="218"/>
      <c r="UQD2200" s="218"/>
      <c r="UQE2200" s="218"/>
      <c r="UQF2200" s="218"/>
      <c r="UQG2200" s="218"/>
      <c r="UQH2200" s="218"/>
      <c r="UQI2200" s="218"/>
      <c r="UQJ2200" s="218"/>
      <c r="UQK2200" s="218"/>
      <c r="UQL2200" s="218"/>
      <c r="UQM2200" s="218"/>
      <c r="UQN2200" s="218"/>
      <c r="UQO2200" s="218"/>
      <c r="UQP2200" s="218"/>
      <c r="UQQ2200" s="218"/>
      <c r="UQR2200" s="218"/>
      <c r="UQS2200" s="218"/>
      <c r="UQT2200" s="218"/>
      <c r="UQU2200" s="218"/>
      <c r="UQV2200" s="218"/>
      <c r="UQW2200" s="218"/>
      <c r="UQX2200" s="218"/>
      <c r="UQY2200" s="218"/>
      <c r="UQZ2200" s="218"/>
      <c r="URA2200" s="218"/>
      <c r="URB2200" s="218"/>
      <c r="URC2200" s="218"/>
      <c r="URD2200" s="218"/>
      <c r="URE2200" s="218"/>
      <c r="URF2200" s="218"/>
      <c r="URG2200" s="218"/>
      <c r="URH2200" s="218"/>
      <c r="URI2200" s="218"/>
      <c r="URJ2200" s="218"/>
      <c r="URK2200" s="218"/>
      <c r="URL2200" s="218"/>
      <c r="URM2200" s="218"/>
      <c r="URN2200" s="218"/>
      <c r="URO2200" s="218"/>
      <c r="URP2200" s="218"/>
      <c r="URQ2200" s="218"/>
      <c r="URR2200" s="218"/>
      <c r="URS2200" s="218"/>
      <c r="URT2200" s="218"/>
      <c r="URU2200" s="218"/>
      <c r="URV2200" s="218"/>
      <c r="URW2200" s="218"/>
      <c r="URX2200" s="218"/>
      <c r="URY2200" s="218"/>
      <c r="URZ2200" s="218"/>
      <c r="USA2200" s="218"/>
      <c r="USB2200" s="218"/>
      <c r="USC2200" s="218"/>
      <c r="USD2200" s="218"/>
      <c r="USE2200" s="218"/>
      <c r="USF2200" s="218"/>
      <c r="USG2200" s="218"/>
      <c r="USH2200" s="218"/>
      <c r="USI2200" s="218"/>
      <c r="USJ2200" s="218"/>
      <c r="USK2200" s="218"/>
      <c r="USL2200" s="218"/>
      <c r="USM2200" s="218"/>
      <c r="USN2200" s="218"/>
      <c r="USO2200" s="218"/>
      <c r="USP2200" s="218"/>
      <c r="USQ2200" s="218"/>
      <c r="USR2200" s="218"/>
      <c r="USS2200" s="218"/>
      <c r="UST2200" s="218"/>
      <c r="USU2200" s="218"/>
      <c r="USV2200" s="218"/>
      <c r="USW2200" s="218"/>
      <c r="USX2200" s="218"/>
      <c r="USY2200" s="218"/>
      <c r="USZ2200" s="218"/>
      <c r="UTA2200" s="218"/>
      <c r="UTB2200" s="218"/>
      <c r="UTC2200" s="218"/>
      <c r="UTD2200" s="218"/>
      <c r="UTE2200" s="218"/>
      <c r="UTF2200" s="218"/>
      <c r="UTG2200" s="218"/>
      <c r="UTH2200" s="218"/>
      <c r="UTI2200" s="218"/>
      <c r="UTJ2200" s="218"/>
      <c r="UTK2200" s="218"/>
      <c r="UTL2200" s="218"/>
      <c r="UTM2200" s="218"/>
      <c r="UTN2200" s="218"/>
      <c r="UTO2200" s="218"/>
      <c r="UTP2200" s="218"/>
      <c r="UTQ2200" s="218"/>
      <c r="UTR2200" s="218"/>
      <c r="UTS2200" s="218"/>
      <c r="UTT2200" s="218"/>
      <c r="UTU2200" s="218"/>
      <c r="UTV2200" s="218"/>
      <c r="UTW2200" s="218"/>
      <c r="UTX2200" s="218"/>
      <c r="UTY2200" s="218"/>
      <c r="UTZ2200" s="218"/>
      <c r="UUA2200" s="218"/>
      <c r="UUB2200" s="218"/>
      <c r="UUC2200" s="218"/>
      <c r="UUD2200" s="218"/>
      <c r="UUE2200" s="218"/>
      <c r="UUF2200" s="218"/>
      <c r="UUG2200" s="218"/>
      <c r="UUH2200" s="218"/>
      <c r="UUI2200" s="218"/>
      <c r="UUJ2200" s="218"/>
      <c r="UUK2200" s="218"/>
      <c r="UUL2200" s="218"/>
      <c r="UUM2200" s="218"/>
      <c r="UUN2200" s="218"/>
      <c r="UUO2200" s="218"/>
      <c r="UUP2200" s="218"/>
      <c r="UUQ2200" s="218"/>
      <c r="UUR2200" s="218"/>
      <c r="UUS2200" s="218"/>
      <c r="UUT2200" s="218"/>
      <c r="UUU2200" s="218"/>
      <c r="UUV2200" s="218"/>
      <c r="UUW2200" s="218"/>
      <c r="UUX2200" s="218"/>
      <c r="UUY2200" s="218"/>
      <c r="UUZ2200" s="218"/>
      <c r="UVA2200" s="218"/>
      <c r="UVB2200" s="218"/>
      <c r="UVC2200" s="218"/>
      <c r="UVD2200" s="218"/>
      <c r="UVE2200" s="218"/>
      <c r="UVF2200" s="218"/>
      <c r="UVG2200" s="218"/>
      <c r="UVH2200" s="218"/>
      <c r="UVI2200" s="218"/>
      <c r="UVJ2200" s="218"/>
      <c r="UVK2200" s="218"/>
      <c r="UVL2200" s="218"/>
      <c r="UVM2200" s="218"/>
      <c r="UVN2200" s="218"/>
      <c r="UVO2200" s="218"/>
      <c r="UVP2200" s="218"/>
      <c r="UVQ2200" s="218"/>
      <c r="UVR2200" s="218"/>
      <c r="UVS2200" s="218"/>
      <c r="UVT2200" s="218"/>
      <c r="UVU2200" s="218"/>
      <c r="UVV2200" s="218"/>
      <c r="UVW2200" s="218"/>
      <c r="UVX2200" s="218"/>
      <c r="UVY2200" s="218"/>
      <c r="UVZ2200" s="218"/>
      <c r="UWA2200" s="218"/>
      <c r="UWB2200" s="218"/>
      <c r="UWC2200" s="218"/>
      <c r="UWD2200" s="218"/>
      <c r="UWE2200" s="218"/>
      <c r="UWF2200" s="218"/>
      <c r="UWG2200" s="218"/>
      <c r="UWH2200" s="218"/>
      <c r="UWI2200" s="218"/>
      <c r="UWJ2200" s="218"/>
      <c r="UWK2200" s="218"/>
      <c r="UWL2200" s="218"/>
      <c r="UWM2200" s="218"/>
      <c r="UWN2200" s="218"/>
      <c r="UWO2200" s="218"/>
      <c r="UWP2200" s="218"/>
      <c r="UWQ2200" s="218"/>
      <c r="UWR2200" s="218"/>
      <c r="UWS2200" s="218"/>
      <c r="UWT2200" s="218"/>
      <c r="UWU2200" s="218"/>
      <c r="UWV2200" s="218"/>
      <c r="UWW2200" s="218"/>
      <c r="UWX2200" s="218"/>
      <c r="UWY2200" s="218"/>
      <c r="UWZ2200" s="218"/>
      <c r="UXA2200" s="218"/>
      <c r="UXB2200" s="218"/>
      <c r="UXC2200" s="218"/>
      <c r="UXD2200" s="218"/>
      <c r="UXE2200" s="218"/>
      <c r="UXF2200" s="218"/>
      <c r="UXG2200" s="218"/>
      <c r="UXH2200" s="218"/>
      <c r="UXI2200" s="218"/>
      <c r="UXJ2200" s="218"/>
      <c r="UXK2200" s="218"/>
      <c r="UXL2200" s="218"/>
      <c r="UXM2200" s="218"/>
      <c r="UXN2200" s="218"/>
      <c r="UXO2200" s="218"/>
      <c r="UXP2200" s="218"/>
      <c r="UXQ2200" s="218"/>
      <c r="UXR2200" s="218"/>
      <c r="UXS2200" s="218"/>
      <c r="UXT2200" s="218"/>
      <c r="UXU2200" s="218"/>
      <c r="UXV2200" s="218"/>
      <c r="UXW2200" s="218"/>
      <c r="UXX2200" s="218"/>
      <c r="UXY2200" s="218"/>
      <c r="UXZ2200" s="218"/>
      <c r="UYA2200" s="218"/>
      <c r="UYB2200" s="218"/>
      <c r="UYC2200" s="218"/>
      <c r="UYD2200" s="218"/>
      <c r="UYE2200" s="218"/>
      <c r="UYF2200" s="218"/>
      <c r="UYG2200" s="218"/>
      <c r="UYH2200" s="218"/>
      <c r="UYI2200" s="218"/>
      <c r="UYJ2200" s="218"/>
      <c r="UYK2200" s="218"/>
      <c r="UYL2200" s="218"/>
      <c r="UYM2200" s="218"/>
      <c r="UYN2200" s="218"/>
      <c r="UYO2200" s="218"/>
      <c r="UYP2200" s="218"/>
      <c r="UYQ2200" s="218"/>
      <c r="UYR2200" s="218"/>
      <c r="UYS2200" s="218"/>
      <c r="UYT2200" s="218"/>
      <c r="UYU2200" s="218"/>
      <c r="UYV2200" s="218"/>
      <c r="UYW2200" s="218"/>
      <c r="UYX2200" s="218"/>
      <c r="UYY2200" s="218"/>
      <c r="UYZ2200" s="218"/>
      <c r="UZA2200" s="218"/>
      <c r="UZB2200" s="218"/>
      <c r="UZC2200" s="218"/>
      <c r="UZD2200" s="218"/>
      <c r="UZE2200" s="218"/>
      <c r="UZF2200" s="218"/>
      <c r="UZG2200" s="218"/>
      <c r="UZH2200" s="218"/>
      <c r="UZI2200" s="218"/>
      <c r="UZJ2200" s="218"/>
      <c r="UZK2200" s="218"/>
      <c r="UZL2200" s="218"/>
      <c r="UZM2200" s="218"/>
      <c r="UZN2200" s="218"/>
      <c r="UZO2200" s="218"/>
      <c r="UZP2200" s="218"/>
      <c r="UZQ2200" s="218"/>
      <c r="UZR2200" s="218"/>
      <c r="UZS2200" s="218"/>
      <c r="UZT2200" s="218"/>
      <c r="UZU2200" s="218"/>
      <c r="UZV2200" s="218"/>
      <c r="UZW2200" s="218"/>
      <c r="UZX2200" s="218"/>
      <c r="UZY2200" s="218"/>
      <c r="UZZ2200" s="218"/>
      <c r="VAA2200" s="218"/>
      <c r="VAB2200" s="218"/>
      <c r="VAC2200" s="218"/>
      <c r="VAD2200" s="218"/>
      <c r="VAE2200" s="218"/>
      <c r="VAF2200" s="218"/>
      <c r="VAG2200" s="218"/>
      <c r="VAH2200" s="218"/>
      <c r="VAI2200" s="218"/>
      <c r="VAJ2200" s="218"/>
      <c r="VAK2200" s="218"/>
      <c r="VAL2200" s="218"/>
      <c r="VAM2200" s="218"/>
      <c r="VAN2200" s="218"/>
      <c r="VAO2200" s="218"/>
      <c r="VAP2200" s="218"/>
      <c r="VAQ2200" s="218"/>
      <c r="VAR2200" s="218"/>
      <c r="VAS2200" s="218"/>
      <c r="VAT2200" s="218"/>
      <c r="VAU2200" s="218"/>
      <c r="VAV2200" s="218"/>
      <c r="VAW2200" s="218"/>
      <c r="VAX2200" s="218"/>
      <c r="VAY2200" s="218"/>
      <c r="VAZ2200" s="218"/>
      <c r="VBA2200" s="218"/>
      <c r="VBB2200" s="218"/>
      <c r="VBC2200" s="218"/>
      <c r="VBD2200" s="218"/>
      <c r="VBE2200" s="218"/>
      <c r="VBF2200" s="218"/>
      <c r="VBG2200" s="218"/>
      <c r="VBH2200" s="218"/>
      <c r="VBI2200" s="218"/>
      <c r="VBJ2200" s="218"/>
      <c r="VBK2200" s="218"/>
      <c r="VBL2200" s="218"/>
      <c r="VBM2200" s="218"/>
      <c r="VBN2200" s="218"/>
      <c r="VBO2200" s="218"/>
      <c r="VBP2200" s="218"/>
      <c r="VBQ2200" s="218"/>
      <c r="VBR2200" s="218"/>
      <c r="VBS2200" s="218"/>
      <c r="VBT2200" s="218"/>
      <c r="VBU2200" s="218"/>
      <c r="VBV2200" s="218"/>
      <c r="VBW2200" s="218"/>
      <c r="VBX2200" s="218"/>
      <c r="VBY2200" s="218"/>
      <c r="VBZ2200" s="218"/>
      <c r="VCA2200" s="218"/>
      <c r="VCB2200" s="218"/>
      <c r="VCC2200" s="218"/>
      <c r="VCD2200" s="218"/>
      <c r="VCE2200" s="218"/>
      <c r="VCF2200" s="218"/>
      <c r="VCG2200" s="218"/>
      <c r="VCH2200" s="218"/>
      <c r="VCI2200" s="218"/>
      <c r="VCJ2200" s="218"/>
      <c r="VCK2200" s="218"/>
      <c r="VCL2200" s="218"/>
      <c r="VCM2200" s="218"/>
      <c r="VCN2200" s="218"/>
      <c r="VCO2200" s="218"/>
      <c r="VCP2200" s="218"/>
      <c r="VCQ2200" s="218"/>
      <c r="VCR2200" s="218"/>
      <c r="VCS2200" s="218"/>
      <c r="VCT2200" s="218"/>
      <c r="VCU2200" s="218"/>
      <c r="VCV2200" s="218"/>
      <c r="VCW2200" s="218"/>
      <c r="VCX2200" s="218"/>
      <c r="VCY2200" s="218"/>
      <c r="VCZ2200" s="218"/>
      <c r="VDA2200" s="218"/>
      <c r="VDB2200" s="218"/>
      <c r="VDC2200" s="218"/>
      <c r="VDD2200" s="218"/>
      <c r="VDE2200" s="218"/>
      <c r="VDF2200" s="218"/>
      <c r="VDG2200" s="218"/>
      <c r="VDH2200" s="218"/>
      <c r="VDI2200" s="218"/>
      <c r="VDJ2200" s="218"/>
      <c r="VDK2200" s="218"/>
      <c r="VDL2200" s="218"/>
      <c r="VDM2200" s="218"/>
      <c r="VDN2200" s="218"/>
      <c r="VDO2200" s="218"/>
      <c r="VDP2200" s="218"/>
      <c r="VDQ2200" s="218"/>
      <c r="VDR2200" s="218"/>
      <c r="VDS2200" s="218"/>
      <c r="VDT2200" s="218"/>
      <c r="VDU2200" s="218"/>
      <c r="VDV2200" s="218"/>
      <c r="VDW2200" s="218"/>
      <c r="VDX2200" s="218"/>
      <c r="VDY2200" s="218"/>
      <c r="VDZ2200" s="218"/>
      <c r="VEA2200" s="218"/>
      <c r="VEB2200" s="218"/>
      <c r="VEC2200" s="218"/>
      <c r="VED2200" s="218"/>
      <c r="VEE2200" s="218"/>
      <c r="VEF2200" s="218"/>
      <c r="VEG2200" s="218"/>
      <c r="VEH2200" s="218"/>
      <c r="VEI2200" s="218"/>
      <c r="VEJ2200" s="218"/>
      <c r="VEK2200" s="218"/>
      <c r="VEL2200" s="218"/>
      <c r="VEM2200" s="218"/>
      <c r="VEN2200" s="218"/>
      <c r="VEO2200" s="218"/>
      <c r="VEP2200" s="218"/>
      <c r="VEQ2200" s="218"/>
      <c r="VER2200" s="218"/>
      <c r="VES2200" s="218"/>
      <c r="VET2200" s="218"/>
      <c r="VEU2200" s="218"/>
      <c r="VEV2200" s="218"/>
      <c r="VEW2200" s="218"/>
      <c r="VEX2200" s="218"/>
      <c r="VEY2200" s="218"/>
      <c r="VEZ2200" s="218"/>
      <c r="VFA2200" s="218"/>
      <c r="VFB2200" s="218"/>
      <c r="VFC2200" s="218"/>
      <c r="VFD2200" s="218"/>
      <c r="VFE2200" s="218"/>
      <c r="VFF2200" s="218"/>
      <c r="VFG2200" s="218"/>
      <c r="VFH2200" s="218"/>
      <c r="VFI2200" s="218"/>
      <c r="VFJ2200" s="218"/>
      <c r="VFK2200" s="218"/>
      <c r="VFL2200" s="218"/>
      <c r="VFM2200" s="218"/>
      <c r="VFN2200" s="218"/>
      <c r="VFO2200" s="218"/>
      <c r="VFP2200" s="218"/>
      <c r="VFQ2200" s="218"/>
      <c r="VFR2200" s="218"/>
      <c r="VFS2200" s="218"/>
      <c r="VFT2200" s="218"/>
      <c r="VFU2200" s="218"/>
      <c r="VFV2200" s="218"/>
      <c r="VFW2200" s="218"/>
      <c r="VFX2200" s="218"/>
      <c r="VFY2200" s="218"/>
      <c r="VFZ2200" s="218"/>
      <c r="VGA2200" s="218"/>
      <c r="VGB2200" s="218"/>
      <c r="VGC2200" s="218"/>
      <c r="VGD2200" s="218"/>
      <c r="VGE2200" s="218"/>
      <c r="VGF2200" s="218"/>
      <c r="VGG2200" s="218"/>
      <c r="VGH2200" s="218"/>
      <c r="VGI2200" s="218"/>
      <c r="VGJ2200" s="218"/>
      <c r="VGK2200" s="218"/>
      <c r="VGL2200" s="218"/>
      <c r="VGM2200" s="218"/>
      <c r="VGN2200" s="218"/>
      <c r="VGO2200" s="218"/>
      <c r="VGP2200" s="218"/>
      <c r="VGQ2200" s="218"/>
      <c r="VGR2200" s="218"/>
      <c r="VGS2200" s="218"/>
      <c r="VGT2200" s="218"/>
      <c r="VGU2200" s="218"/>
      <c r="VGV2200" s="218"/>
      <c r="VGW2200" s="218"/>
      <c r="VGX2200" s="218"/>
      <c r="VGY2200" s="218"/>
      <c r="VGZ2200" s="218"/>
      <c r="VHA2200" s="218"/>
      <c r="VHB2200" s="218"/>
      <c r="VHC2200" s="218"/>
      <c r="VHD2200" s="218"/>
      <c r="VHE2200" s="218"/>
      <c r="VHF2200" s="218"/>
      <c r="VHG2200" s="218"/>
      <c r="VHH2200" s="218"/>
      <c r="VHI2200" s="218"/>
      <c r="VHJ2200" s="218"/>
      <c r="VHK2200" s="218"/>
      <c r="VHL2200" s="218"/>
      <c r="VHM2200" s="218"/>
      <c r="VHN2200" s="218"/>
      <c r="VHO2200" s="218"/>
      <c r="VHP2200" s="218"/>
      <c r="VHQ2200" s="218"/>
      <c r="VHR2200" s="218"/>
      <c r="VHS2200" s="218"/>
      <c r="VHT2200" s="218"/>
      <c r="VHU2200" s="218"/>
      <c r="VHV2200" s="218"/>
      <c r="VHW2200" s="218"/>
      <c r="VHX2200" s="218"/>
      <c r="VHY2200" s="218"/>
      <c r="VHZ2200" s="218"/>
      <c r="VIA2200" s="218"/>
      <c r="VIB2200" s="218"/>
      <c r="VIC2200" s="218"/>
      <c r="VID2200" s="218"/>
      <c r="VIE2200" s="218"/>
      <c r="VIF2200" s="218"/>
      <c r="VIG2200" s="218"/>
      <c r="VIH2200" s="218"/>
      <c r="VII2200" s="218"/>
      <c r="VIJ2200" s="218"/>
      <c r="VIK2200" s="218"/>
      <c r="VIL2200" s="218"/>
      <c r="VIM2200" s="218"/>
      <c r="VIN2200" s="218"/>
      <c r="VIO2200" s="218"/>
      <c r="VIP2200" s="218"/>
      <c r="VIQ2200" s="218"/>
      <c r="VIR2200" s="218"/>
      <c r="VIS2200" s="218"/>
      <c r="VIT2200" s="218"/>
      <c r="VIU2200" s="218"/>
      <c r="VIV2200" s="218"/>
      <c r="VIW2200" s="218"/>
      <c r="VIX2200" s="218"/>
      <c r="VIY2200" s="218"/>
      <c r="VIZ2200" s="218"/>
      <c r="VJA2200" s="218"/>
      <c r="VJB2200" s="218"/>
      <c r="VJC2200" s="218"/>
      <c r="VJD2200" s="218"/>
      <c r="VJE2200" s="218"/>
      <c r="VJF2200" s="218"/>
      <c r="VJG2200" s="218"/>
      <c r="VJH2200" s="218"/>
      <c r="VJI2200" s="218"/>
      <c r="VJJ2200" s="218"/>
      <c r="VJK2200" s="218"/>
      <c r="VJL2200" s="218"/>
      <c r="VJM2200" s="218"/>
      <c r="VJN2200" s="218"/>
      <c r="VJO2200" s="218"/>
      <c r="VJP2200" s="218"/>
      <c r="VJQ2200" s="218"/>
      <c r="VJR2200" s="218"/>
      <c r="VJS2200" s="218"/>
      <c r="VJT2200" s="218"/>
      <c r="VJU2200" s="218"/>
      <c r="VJV2200" s="218"/>
      <c r="VJW2200" s="218"/>
      <c r="VJX2200" s="218"/>
      <c r="VJY2200" s="218"/>
      <c r="VJZ2200" s="218"/>
      <c r="VKA2200" s="218"/>
      <c r="VKB2200" s="218"/>
      <c r="VKC2200" s="218"/>
      <c r="VKD2200" s="218"/>
      <c r="VKE2200" s="218"/>
      <c r="VKF2200" s="218"/>
      <c r="VKG2200" s="218"/>
      <c r="VKH2200" s="218"/>
      <c r="VKI2200" s="218"/>
      <c r="VKJ2200" s="218"/>
      <c r="VKK2200" s="218"/>
      <c r="VKL2200" s="218"/>
      <c r="VKM2200" s="218"/>
      <c r="VKN2200" s="218"/>
      <c r="VKO2200" s="218"/>
      <c r="VKP2200" s="218"/>
      <c r="VKQ2200" s="218"/>
      <c r="VKR2200" s="218"/>
      <c r="VKS2200" s="218"/>
      <c r="VKT2200" s="218"/>
      <c r="VKU2200" s="218"/>
      <c r="VKV2200" s="218"/>
      <c r="VKW2200" s="218"/>
      <c r="VKX2200" s="218"/>
      <c r="VKY2200" s="218"/>
      <c r="VKZ2200" s="218"/>
      <c r="VLA2200" s="218"/>
      <c r="VLB2200" s="218"/>
      <c r="VLC2200" s="218"/>
      <c r="VLD2200" s="218"/>
      <c r="VLE2200" s="218"/>
      <c r="VLF2200" s="218"/>
      <c r="VLG2200" s="218"/>
      <c r="VLH2200" s="218"/>
      <c r="VLI2200" s="218"/>
      <c r="VLJ2200" s="218"/>
      <c r="VLK2200" s="218"/>
      <c r="VLL2200" s="218"/>
      <c r="VLM2200" s="218"/>
      <c r="VLN2200" s="218"/>
      <c r="VLO2200" s="218"/>
      <c r="VLP2200" s="218"/>
      <c r="VLQ2200" s="218"/>
      <c r="VLR2200" s="218"/>
      <c r="VLS2200" s="218"/>
      <c r="VLT2200" s="218"/>
      <c r="VLU2200" s="218"/>
      <c r="VLV2200" s="218"/>
      <c r="VLW2200" s="218"/>
      <c r="VLX2200" s="218"/>
      <c r="VLY2200" s="218"/>
      <c r="VLZ2200" s="218"/>
      <c r="VMA2200" s="218"/>
      <c r="VMB2200" s="218"/>
      <c r="VMC2200" s="218"/>
      <c r="VMD2200" s="218"/>
      <c r="VME2200" s="218"/>
      <c r="VMF2200" s="218"/>
      <c r="VMG2200" s="218"/>
      <c r="VMH2200" s="218"/>
      <c r="VMI2200" s="218"/>
      <c r="VMJ2200" s="218"/>
      <c r="VMK2200" s="218"/>
      <c r="VML2200" s="218"/>
      <c r="VMM2200" s="218"/>
      <c r="VMN2200" s="218"/>
      <c r="VMO2200" s="218"/>
      <c r="VMP2200" s="218"/>
      <c r="VMQ2200" s="218"/>
      <c r="VMR2200" s="218"/>
      <c r="VMS2200" s="218"/>
      <c r="VMT2200" s="218"/>
      <c r="VMU2200" s="218"/>
      <c r="VMV2200" s="218"/>
      <c r="VMW2200" s="218"/>
      <c r="VMX2200" s="218"/>
      <c r="VMY2200" s="218"/>
      <c r="VMZ2200" s="218"/>
      <c r="VNA2200" s="218"/>
      <c r="VNB2200" s="218"/>
      <c r="VNC2200" s="218"/>
      <c r="VND2200" s="218"/>
      <c r="VNE2200" s="218"/>
      <c r="VNF2200" s="218"/>
      <c r="VNG2200" s="218"/>
      <c r="VNH2200" s="218"/>
      <c r="VNI2200" s="218"/>
      <c r="VNJ2200" s="218"/>
      <c r="VNK2200" s="218"/>
      <c r="VNL2200" s="218"/>
      <c r="VNM2200" s="218"/>
      <c r="VNN2200" s="218"/>
      <c r="VNO2200" s="218"/>
      <c r="VNP2200" s="218"/>
      <c r="VNQ2200" s="218"/>
      <c r="VNR2200" s="218"/>
      <c r="VNS2200" s="218"/>
      <c r="VNT2200" s="218"/>
      <c r="VNU2200" s="218"/>
      <c r="VNV2200" s="218"/>
      <c r="VNW2200" s="218"/>
      <c r="VNX2200" s="218"/>
      <c r="VNY2200" s="218"/>
      <c r="VNZ2200" s="218"/>
      <c r="VOA2200" s="218"/>
      <c r="VOB2200" s="218"/>
      <c r="VOC2200" s="218"/>
      <c r="VOD2200" s="218"/>
      <c r="VOE2200" s="218"/>
      <c r="VOF2200" s="218"/>
      <c r="VOG2200" s="218"/>
      <c r="VOH2200" s="218"/>
      <c r="VOI2200" s="218"/>
      <c r="VOJ2200" s="218"/>
      <c r="VOK2200" s="218"/>
      <c r="VOL2200" s="218"/>
      <c r="VOM2200" s="218"/>
      <c r="VON2200" s="218"/>
      <c r="VOO2200" s="218"/>
      <c r="VOP2200" s="218"/>
      <c r="VOQ2200" s="218"/>
      <c r="VOR2200" s="218"/>
      <c r="VOS2200" s="218"/>
      <c r="VOT2200" s="218"/>
      <c r="VOU2200" s="218"/>
      <c r="VOV2200" s="218"/>
      <c r="VOW2200" s="218"/>
      <c r="VOX2200" s="218"/>
      <c r="VOY2200" s="218"/>
      <c r="VOZ2200" s="218"/>
      <c r="VPA2200" s="218"/>
      <c r="VPB2200" s="218"/>
      <c r="VPC2200" s="218"/>
      <c r="VPD2200" s="218"/>
      <c r="VPE2200" s="218"/>
      <c r="VPF2200" s="218"/>
      <c r="VPG2200" s="218"/>
      <c r="VPH2200" s="218"/>
      <c r="VPI2200" s="218"/>
      <c r="VPJ2200" s="218"/>
      <c r="VPK2200" s="218"/>
      <c r="VPL2200" s="218"/>
      <c r="VPM2200" s="218"/>
      <c r="VPN2200" s="218"/>
      <c r="VPO2200" s="218"/>
      <c r="VPP2200" s="218"/>
      <c r="VPQ2200" s="218"/>
      <c r="VPR2200" s="218"/>
      <c r="VPS2200" s="218"/>
      <c r="VPT2200" s="218"/>
      <c r="VPU2200" s="218"/>
      <c r="VPV2200" s="218"/>
      <c r="VPW2200" s="218"/>
      <c r="VPX2200" s="218"/>
      <c r="VPY2200" s="218"/>
      <c r="VPZ2200" s="218"/>
      <c r="VQA2200" s="218"/>
      <c r="VQB2200" s="218"/>
      <c r="VQC2200" s="218"/>
      <c r="VQD2200" s="218"/>
      <c r="VQE2200" s="218"/>
      <c r="VQF2200" s="218"/>
      <c r="VQG2200" s="218"/>
      <c r="VQH2200" s="218"/>
      <c r="VQI2200" s="218"/>
      <c r="VQJ2200" s="218"/>
      <c r="VQK2200" s="218"/>
      <c r="VQL2200" s="218"/>
      <c r="VQM2200" s="218"/>
      <c r="VQN2200" s="218"/>
      <c r="VQO2200" s="218"/>
      <c r="VQP2200" s="218"/>
      <c r="VQQ2200" s="218"/>
      <c r="VQR2200" s="218"/>
      <c r="VQS2200" s="218"/>
      <c r="VQT2200" s="218"/>
      <c r="VQU2200" s="218"/>
      <c r="VQV2200" s="218"/>
      <c r="VQW2200" s="218"/>
      <c r="VQX2200" s="218"/>
      <c r="VQY2200" s="218"/>
      <c r="VQZ2200" s="218"/>
      <c r="VRA2200" s="218"/>
      <c r="VRB2200" s="218"/>
      <c r="VRC2200" s="218"/>
      <c r="VRD2200" s="218"/>
      <c r="VRE2200" s="218"/>
      <c r="VRF2200" s="218"/>
      <c r="VRG2200" s="218"/>
      <c r="VRH2200" s="218"/>
      <c r="VRI2200" s="218"/>
      <c r="VRJ2200" s="218"/>
      <c r="VRK2200" s="218"/>
      <c r="VRL2200" s="218"/>
      <c r="VRM2200" s="218"/>
      <c r="VRN2200" s="218"/>
      <c r="VRO2200" s="218"/>
      <c r="VRP2200" s="218"/>
      <c r="VRQ2200" s="218"/>
      <c r="VRR2200" s="218"/>
      <c r="VRS2200" s="218"/>
      <c r="VRT2200" s="218"/>
      <c r="VRU2200" s="218"/>
      <c r="VRV2200" s="218"/>
      <c r="VRW2200" s="218"/>
      <c r="VRX2200" s="218"/>
      <c r="VRY2200" s="218"/>
      <c r="VRZ2200" s="218"/>
      <c r="VSA2200" s="218"/>
      <c r="VSB2200" s="218"/>
      <c r="VSC2200" s="218"/>
      <c r="VSD2200" s="218"/>
      <c r="VSE2200" s="218"/>
      <c r="VSF2200" s="218"/>
      <c r="VSG2200" s="218"/>
      <c r="VSH2200" s="218"/>
      <c r="VSI2200" s="218"/>
      <c r="VSJ2200" s="218"/>
      <c r="VSK2200" s="218"/>
      <c r="VSL2200" s="218"/>
      <c r="VSM2200" s="218"/>
      <c r="VSN2200" s="218"/>
      <c r="VSO2200" s="218"/>
      <c r="VSP2200" s="218"/>
      <c r="VSQ2200" s="218"/>
      <c r="VSR2200" s="218"/>
      <c r="VSS2200" s="218"/>
      <c r="VST2200" s="218"/>
      <c r="VSU2200" s="218"/>
      <c r="VSV2200" s="218"/>
      <c r="VSW2200" s="218"/>
      <c r="VSX2200" s="218"/>
      <c r="VSY2200" s="218"/>
      <c r="VSZ2200" s="218"/>
      <c r="VTA2200" s="218"/>
      <c r="VTB2200" s="218"/>
      <c r="VTC2200" s="218"/>
      <c r="VTD2200" s="218"/>
      <c r="VTE2200" s="218"/>
      <c r="VTF2200" s="218"/>
      <c r="VTG2200" s="218"/>
      <c r="VTH2200" s="218"/>
      <c r="VTI2200" s="218"/>
      <c r="VTJ2200" s="218"/>
      <c r="VTK2200" s="218"/>
      <c r="VTL2200" s="218"/>
      <c r="VTM2200" s="218"/>
      <c r="VTN2200" s="218"/>
      <c r="VTO2200" s="218"/>
      <c r="VTP2200" s="218"/>
      <c r="VTQ2200" s="218"/>
      <c r="VTR2200" s="218"/>
      <c r="VTS2200" s="218"/>
      <c r="VTT2200" s="218"/>
      <c r="VTU2200" s="218"/>
      <c r="VTV2200" s="218"/>
      <c r="VTW2200" s="218"/>
      <c r="VTX2200" s="218"/>
      <c r="VTY2200" s="218"/>
      <c r="VTZ2200" s="218"/>
      <c r="VUA2200" s="218"/>
      <c r="VUB2200" s="218"/>
      <c r="VUC2200" s="218"/>
      <c r="VUD2200" s="218"/>
      <c r="VUE2200" s="218"/>
      <c r="VUF2200" s="218"/>
      <c r="VUG2200" s="218"/>
      <c r="VUH2200" s="218"/>
      <c r="VUI2200" s="218"/>
      <c r="VUJ2200" s="218"/>
      <c r="VUK2200" s="218"/>
      <c r="VUL2200" s="218"/>
      <c r="VUM2200" s="218"/>
      <c r="VUN2200" s="218"/>
      <c r="VUO2200" s="218"/>
      <c r="VUP2200" s="218"/>
      <c r="VUQ2200" s="218"/>
      <c r="VUR2200" s="218"/>
      <c r="VUS2200" s="218"/>
      <c r="VUT2200" s="218"/>
      <c r="VUU2200" s="218"/>
      <c r="VUV2200" s="218"/>
      <c r="VUW2200" s="218"/>
      <c r="VUX2200" s="218"/>
      <c r="VUY2200" s="218"/>
      <c r="VUZ2200" s="218"/>
      <c r="VVA2200" s="218"/>
      <c r="VVB2200" s="218"/>
      <c r="VVC2200" s="218"/>
      <c r="VVD2200" s="218"/>
      <c r="VVE2200" s="218"/>
      <c r="VVF2200" s="218"/>
      <c r="VVG2200" s="218"/>
      <c r="VVH2200" s="218"/>
      <c r="VVI2200" s="218"/>
      <c r="VVJ2200" s="218"/>
      <c r="VVK2200" s="218"/>
      <c r="VVL2200" s="218"/>
      <c r="VVM2200" s="218"/>
      <c r="VVN2200" s="218"/>
      <c r="VVO2200" s="218"/>
      <c r="VVP2200" s="218"/>
      <c r="VVQ2200" s="218"/>
      <c r="VVR2200" s="218"/>
      <c r="VVS2200" s="218"/>
      <c r="VVT2200" s="218"/>
      <c r="VVU2200" s="218"/>
      <c r="VVV2200" s="218"/>
      <c r="VVW2200" s="218"/>
      <c r="VVX2200" s="218"/>
      <c r="VVY2200" s="218"/>
      <c r="VVZ2200" s="218"/>
      <c r="VWA2200" s="218"/>
      <c r="VWB2200" s="218"/>
      <c r="VWC2200" s="218"/>
      <c r="VWD2200" s="218"/>
      <c r="VWE2200" s="218"/>
      <c r="VWF2200" s="218"/>
      <c r="VWG2200" s="218"/>
      <c r="VWH2200" s="218"/>
      <c r="VWI2200" s="218"/>
      <c r="VWJ2200" s="218"/>
      <c r="VWK2200" s="218"/>
      <c r="VWL2200" s="218"/>
      <c r="VWM2200" s="218"/>
      <c r="VWN2200" s="218"/>
      <c r="VWO2200" s="218"/>
      <c r="VWP2200" s="218"/>
      <c r="VWQ2200" s="218"/>
      <c r="VWR2200" s="218"/>
      <c r="VWS2200" s="218"/>
      <c r="VWT2200" s="218"/>
      <c r="VWU2200" s="218"/>
      <c r="VWV2200" s="218"/>
      <c r="VWW2200" s="218"/>
      <c r="VWX2200" s="218"/>
      <c r="VWY2200" s="218"/>
      <c r="VWZ2200" s="218"/>
      <c r="VXA2200" s="218"/>
      <c r="VXB2200" s="218"/>
      <c r="VXC2200" s="218"/>
      <c r="VXD2200" s="218"/>
      <c r="VXE2200" s="218"/>
      <c r="VXF2200" s="218"/>
      <c r="VXG2200" s="218"/>
      <c r="VXH2200" s="218"/>
      <c r="VXI2200" s="218"/>
      <c r="VXJ2200" s="218"/>
      <c r="VXK2200" s="218"/>
      <c r="VXL2200" s="218"/>
      <c r="VXM2200" s="218"/>
      <c r="VXN2200" s="218"/>
      <c r="VXO2200" s="218"/>
      <c r="VXP2200" s="218"/>
      <c r="VXQ2200" s="218"/>
      <c r="VXR2200" s="218"/>
      <c r="VXS2200" s="218"/>
      <c r="VXT2200" s="218"/>
      <c r="VXU2200" s="218"/>
      <c r="VXV2200" s="218"/>
      <c r="VXW2200" s="218"/>
      <c r="VXX2200" s="218"/>
      <c r="VXY2200" s="218"/>
      <c r="VXZ2200" s="218"/>
      <c r="VYA2200" s="218"/>
      <c r="VYB2200" s="218"/>
      <c r="VYC2200" s="218"/>
      <c r="VYD2200" s="218"/>
      <c r="VYE2200" s="218"/>
      <c r="VYF2200" s="218"/>
      <c r="VYG2200" s="218"/>
      <c r="VYH2200" s="218"/>
      <c r="VYI2200" s="218"/>
      <c r="VYJ2200" s="218"/>
      <c r="VYK2200" s="218"/>
      <c r="VYL2200" s="218"/>
      <c r="VYM2200" s="218"/>
      <c r="VYN2200" s="218"/>
      <c r="VYO2200" s="218"/>
      <c r="VYP2200" s="218"/>
      <c r="VYQ2200" s="218"/>
      <c r="VYR2200" s="218"/>
      <c r="VYS2200" s="218"/>
      <c r="VYT2200" s="218"/>
      <c r="VYU2200" s="218"/>
      <c r="VYV2200" s="218"/>
      <c r="VYW2200" s="218"/>
      <c r="VYX2200" s="218"/>
      <c r="VYY2200" s="218"/>
      <c r="VYZ2200" s="218"/>
      <c r="VZA2200" s="218"/>
      <c r="VZB2200" s="218"/>
      <c r="VZC2200" s="218"/>
      <c r="VZD2200" s="218"/>
      <c r="VZE2200" s="218"/>
      <c r="VZF2200" s="218"/>
      <c r="VZG2200" s="218"/>
      <c r="VZH2200" s="218"/>
      <c r="VZI2200" s="218"/>
      <c r="VZJ2200" s="218"/>
      <c r="VZK2200" s="218"/>
      <c r="VZL2200" s="218"/>
      <c r="VZM2200" s="218"/>
      <c r="VZN2200" s="218"/>
      <c r="VZO2200" s="218"/>
      <c r="VZP2200" s="218"/>
      <c r="VZQ2200" s="218"/>
      <c r="VZR2200" s="218"/>
      <c r="VZS2200" s="218"/>
      <c r="VZT2200" s="218"/>
      <c r="VZU2200" s="218"/>
      <c r="VZV2200" s="218"/>
      <c r="VZW2200" s="218"/>
      <c r="VZX2200" s="218"/>
      <c r="VZY2200" s="218"/>
      <c r="VZZ2200" s="218"/>
      <c r="WAA2200" s="218"/>
      <c r="WAB2200" s="218"/>
      <c r="WAC2200" s="218"/>
      <c r="WAD2200" s="218"/>
      <c r="WAE2200" s="218"/>
      <c r="WAF2200" s="218"/>
      <c r="WAG2200" s="218"/>
      <c r="WAH2200" s="218"/>
      <c r="WAI2200" s="218"/>
      <c r="WAJ2200" s="218"/>
      <c r="WAK2200" s="218"/>
      <c r="WAL2200" s="218"/>
      <c r="WAM2200" s="218"/>
      <c r="WAN2200" s="218"/>
      <c r="WAO2200" s="218"/>
      <c r="WAP2200" s="218"/>
      <c r="WAQ2200" s="218"/>
      <c r="WAR2200" s="218"/>
      <c r="WAS2200" s="218"/>
      <c r="WAT2200" s="218"/>
      <c r="WAU2200" s="218"/>
      <c r="WAV2200" s="218"/>
      <c r="WAW2200" s="218"/>
      <c r="WAX2200" s="218"/>
      <c r="WAY2200" s="218"/>
      <c r="WAZ2200" s="218"/>
      <c r="WBA2200" s="218"/>
      <c r="WBB2200" s="218"/>
      <c r="WBC2200" s="218"/>
      <c r="WBD2200" s="218"/>
      <c r="WBE2200" s="218"/>
      <c r="WBF2200" s="218"/>
      <c r="WBG2200" s="218"/>
      <c r="WBH2200" s="218"/>
      <c r="WBI2200" s="218"/>
      <c r="WBJ2200" s="218"/>
      <c r="WBK2200" s="218"/>
      <c r="WBL2200" s="218"/>
      <c r="WBM2200" s="218"/>
      <c r="WBN2200" s="218"/>
      <c r="WBO2200" s="218"/>
      <c r="WBP2200" s="218"/>
      <c r="WBQ2200" s="218"/>
      <c r="WBR2200" s="218"/>
      <c r="WBS2200" s="218"/>
      <c r="WBT2200" s="218"/>
      <c r="WBU2200" s="218"/>
      <c r="WBV2200" s="218"/>
      <c r="WBW2200" s="218"/>
      <c r="WBX2200" s="218"/>
      <c r="WBY2200" s="218"/>
      <c r="WBZ2200" s="218"/>
      <c r="WCA2200" s="218"/>
      <c r="WCB2200" s="218"/>
      <c r="WCC2200" s="218"/>
      <c r="WCD2200" s="218"/>
      <c r="WCE2200" s="218"/>
      <c r="WCF2200" s="218"/>
      <c r="WCG2200" s="218"/>
      <c r="WCH2200" s="218"/>
      <c r="WCI2200" s="218"/>
      <c r="WCJ2200" s="218"/>
      <c r="WCK2200" s="218"/>
      <c r="WCL2200" s="218"/>
      <c r="WCM2200" s="218"/>
      <c r="WCN2200" s="218"/>
      <c r="WCO2200" s="218"/>
      <c r="WCP2200" s="218"/>
      <c r="WCQ2200" s="218"/>
      <c r="WCR2200" s="218"/>
      <c r="WCS2200" s="218"/>
      <c r="WCT2200" s="218"/>
      <c r="WCU2200" s="218"/>
      <c r="WCV2200" s="218"/>
      <c r="WCW2200" s="218"/>
      <c r="WCX2200" s="218"/>
      <c r="WCY2200" s="218"/>
      <c r="WCZ2200" s="218"/>
      <c r="WDA2200" s="218"/>
      <c r="WDB2200" s="218"/>
      <c r="WDC2200" s="218"/>
      <c r="WDD2200" s="218"/>
      <c r="WDE2200" s="218"/>
      <c r="WDF2200" s="218"/>
      <c r="WDG2200" s="218"/>
      <c r="WDH2200" s="218"/>
      <c r="WDI2200" s="218"/>
      <c r="WDJ2200" s="218"/>
      <c r="WDK2200" s="218"/>
      <c r="WDL2200" s="218"/>
      <c r="WDM2200" s="218"/>
      <c r="WDN2200" s="218"/>
      <c r="WDO2200" s="218"/>
      <c r="WDP2200" s="218"/>
      <c r="WDQ2200" s="218"/>
      <c r="WDR2200" s="218"/>
      <c r="WDS2200" s="218"/>
      <c r="WDT2200" s="218"/>
      <c r="WDU2200" s="218"/>
      <c r="WDV2200" s="218"/>
      <c r="WDW2200" s="218"/>
      <c r="WDX2200" s="218"/>
      <c r="WDY2200" s="218"/>
      <c r="WDZ2200" s="218"/>
      <c r="WEA2200" s="218"/>
      <c r="WEB2200" s="218"/>
      <c r="WEC2200" s="218"/>
      <c r="WED2200" s="218"/>
      <c r="WEE2200" s="218"/>
      <c r="WEF2200" s="218"/>
      <c r="WEG2200" s="218"/>
      <c r="WEH2200" s="218"/>
      <c r="WEI2200" s="218"/>
      <c r="WEJ2200" s="218"/>
      <c r="WEK2200" s="218"/>
      <c r="WEL2200" s="218"/>
      <c r="WEM2200" s="218"/>
      <c r="WEN2200" s="218"/>
      <c r="WEO2200" s="218"/>
      <c r="WEP2200" s="218"/>
      <c r="WEQ2200" s="218"/>
      <c r="WER2200" s="218"/>
      <c r="WES2200" s="218"/>
      <c r="WET2200" s="218"/>
      <c r="WEU2200" s="218"/>
      <c r="WEV2200" s="218"/>
      <c r="WEW2200" s="218"/>
      <c r="WEX2200" s="218"/>
      <c r="WEY2200" s="218"/>
      <c r="WEZ2200" s="218"/>
      <c r="WFA2200" s="218"/>
      <c r="WFB2200" s="218"/>
      <c r="WFC2200" s="218"/>
      <c r="WFD2200" s="218"/>
      <c r="WFE2200" s="218"/>
      <c r="WFF2200" s="218"/>
      <c r="WFG2200" s="218"/>
      <c r="WFH2200" s="218"/>
      <c r="WFI2200" s="218"/>
      <c r="WFJ2200" s="218"/>
      <c r="WFK2200" s="218"/>
      <c r="WFL2200" s="218"/>
      <c r="WFM2200" s="218"/>
      <c r="WFN2200" s="218"/>
      <c r="WFO2200" s="218"/>
      <c r="WFP2200" s="218"/>
      <c r="WFQ2200" s="218"/>
      <c r="WFR2200" s="218"/>
      <c r="WFS2200" s="218"/>
      <c r="WFT2200" s="218"/>
      <c r="WFU2200" s="218"/>
      <c r="WFV2200" s="218"/>
      <c r="WFW2200" s="218"/>
      <c r="WFX2200" s="218"/>
      <c r="WFY2200" s="218"/>
      <c r="WFZ2200" s="218"/>
      <c r="WGA2200" s="218"/>
      <c r="WGB2200" s="218"/>
      <c r="WGC2200" s="218"/>
      <c r="WGD2200" s="218"/>
      <c r="WGE2200" s="218"/>
      <c r="WGF2200" s="218"/>
      <c r="WGG2200" s="218"/>
      <c r="WGH2200" s="218"/>
      <c r="WGI2200" s="218"/>
      <c r="WGJ2200" s="218"/>
      <c r="WGK2200" s="218"/>
      <c r="WGL2200" s="218"/>
      <c r="WGM2200" s="218"/>
      <c r="WGN2200" s="218"/>
      <c r="WGO2200" s="218"/>
      <c r="WGP2200" s="218"/>
      <c r="WGQ2200" s="218"/>
      <c r="WGR2200" s="218"/>
      <c r="WGS2200" s="218"/>
      <c r="WGT2200" s="218"/>
      <c r="WGU2200" s="218"/>
      <c r="WGV2200" s="218"/>
      <c r="WGW2200" s="218"/>
      <c r="WGX2200" s="218"/>
      <c r="WGY2200" s="218"/>
      <c r="WGZ2200" s="218"/>
      <c r="WHA2200" s="218"/>
      <c r="WHB2200" s="218"/>
      <c r="WHC2200" s="218"/>
      <c r="WHD2200" s="218"/>
      <c r="WHE2200" s="218"/>
      <c r="WHF2200" s="218"/>
      <c r="WHG2200" s="218"/>
      <c r="WHH2200" s="218"/>
      <c r="WHI2200" s="218"/>
      <c r="WHJ2200" s="218"/>
      <c r="WHK2200" s="218"/>
      <c r="WHL2200" s="218"/>
      <c r="WHM2200" s="218"/>
      <c r="WHN2200" s="218"/>
      <c r="WHO2200" s="218"/>
      <c r="WHP2200" s="218"/>
      <c r="WHQ2200" s="218"/>
      <c r="WHR2200" s="218"/>
      <c r="WHS2200" s="218"/>
      <c r="WHT2200" s="218"/>
      <c r="WHU2200" s="218"/>
      <c r="WHV2200" s="218"/>
      <c r="WHW2200" s="218"/>
      <c r="WHX2200" s="218"/>
      <c r="WHY2200" s="218"/>
      <c r="WHZ2200" s="218"/>
      <c r="WIA2200" s="218"/>
      <c r="WIB2200" s="218"/>
      <c r="WIC2200" s="218"/>
      <c r="WID2200" s="218"/>
      <c r="WIE2200" s="218"/>
      <c r="WIF2200" s="218"/>
      <c r="WIG2200" s="218"/>
      <c r="WIH2200" s="218"/>
      <c r="WII2200" s="218"/>
      <c r="WIJ2200" s="218"/>
      <c r="WIK2200" s="218"/>
      <c r="WIL2200" s="218"/>
      <c r="WIM2200" s="218"/>
      <c r="WIN2200" s="218"/>
      <c r="WIO2200" s="218"/>
      <c r="WIP2200" s="218"/>
      <c r="WIQ2200" s="218"/>
      <c r="WIR2200" s="218"/>
      <c r="WIS2200" s="218"/>
      <c r="WIT2200" s="218"/>
      <c r="WIU2200" s="218"/>
      <c r="WIV2200" s="218"/>
      <c r="WIW2200" s="218"/>
      <c r="WIX2200" s="218"/>
      <c r="WIY2200" s="218"/>
      <c r="WIZ2200" s="218"/>
      <c r="WJA2200" s="218"/>
      <c r="WJB2200" s="218"/>
      <c r="WJC2200" s="218"/>
      <c r="WJD2200" s="218"/>
      <c r="WJE2200" s="218"/>
      <c r="WJF2200" s="218"/>
      <c r="WJG2200" s="218"/>
      <c r="WJH2200" s="218"/>
      <c r="WJI2200" s="218"/>
      <c r="WJJ2200" s="218"/>
      <c r="WJK2200" s="218"/>
      <c r="WJL2200" s="218"/>
      <c r="WJM2200" s="218"/>
      <c r="WJN2200" s="218"/>
      <c r="WJO2200" s="218"/>
      <c r="WJP2200" s="218"/>
      <c r="WJQ2200" s="218"/>
      <c r="WJR2200" s="218"/>
      <c r="WJS2200" s="218"/>
      <c r="WJT2200" s="218"/>
      <c r="WJU2200" s="218"/>
      <c r="WJV2200" s="218"/>
      <c r="WJW2200" s="218"/>
      <c r="WJX2200" s="218"/>
      <c r="WJY2200" s="218"/>
      <c r="WJZ2200" s="218"/>
      <c r="WKA2200" s="218"/>
      <c r="WKB2200" s="218"/>
      <c r="WKC2200" s="218"/>
      <c r="WKD2200" s="218"/>
      <c r="WKE2200" s="218"/>
      <c r="WKF2200" s="218"/>
      <c r="WKG2200" s="218"/>
      <c r="WKH2200" s="218"/>
      <c r="WKI2200" s="218"/>
      <c r="WKJ2200" s="218"/>
      <c r="WKK2200" s="218"/>
      <c r="WKL2200" s="218"/>
      <c r="WKM2200" s="218"/>
      <c r="WKN2200" s="218"/>
      <c r="WKO2200" s="218"/>
      <c r="WKP2200" s="218"/>
      <c r="WKQ2200" s="218"/>
      <c r="WKR2200" s="218"/>
      <c r="WKS2200" s="218"/>
      <c r="WKT2200" s="218"/>
      <c r="WKU2200" s="218"/>
      <c r="WKV2200" s="218"/>
      <c r="WKW2200" s="218"/>
      <c r="WKX2200" s="218"/>
      <c r="WKY2200" s="218"/>
      <c r="WKZ2200" s="218"/>
      <c r="WLA2200" s="218"/>
      <c r="WLB2200" s="218"/>
      <c r="WLC2200" s="218"/>
      <c r="WLD2200" s="218"/>
      <c r="WLE2200" s="218"/>
      <c r="WLF2200" s="218"/>
      <c r="WLG2200" s="218"/>
      <c r="WLH2200" s="218"/>
      <c r="WLI2200" s="218"/>
      <c r="WLJ2200" s="218"/>
      <c r="WLK2200" s="218"/>
      <c r="WLL2200" s="218"/>
      <c r="WLM2200" s="218"/>
      <c r="WLN2200" s="218"/>
      <c r="WLO2200" s="218"/>
      <c r="WLP2200" s="218"/>
      <c r="WLQ2200" s="218"/>
      <c r="WLR2200" s="218"/>
      <c r="WLS2200" s="218"/>
      <c r="WLT2200" s="218"/>
      <c r="WLU2200" s="218"/>
      <c r="WLV2200" s="218"/>
      <c r="WLW2200" s="218"/>
      <c r="WLX2200" s="218"/>
      <c r="WLY2200" s="218"/>
      <c r="WLZ2200" s="218"/>
      <c r="WMA2200" s="218"/>
      <c r="WMB2200" s="218"/>
      <c r="WMC2200" s="218"/>
      <c r="WMD2200" s="218"/>
      <c r="WME2200" s="218"/>
      <c r="WMF2200" s="218"/>
      <c r="WMG2200" s="218"/>
      <c r="WMH2200" s="218"/>
      <c r="WMI2200" s="218"/>
      <c r="WMJ2200" s="218"/>
      <c r="WMK2200" s="218"/>
      <c r="WML2200" s="218"/>
      <c r="WMM2200" s="218"/>
      <c r="WMN2200" s="218"/>
      <c r="WMO2200" s="218"/>
      <c r="WMP2200" s="218"/>
      <c r="WMQ2200" s="218"/>
      <c r="WMR2200" s="218"/>
      <c r="WMS2200" s="218"/>
      <c r="WMT2200" s="218"/>
      <c r="WMU2200" s="218"/>
      <c r="WMV2200" s="218"/>
      <c r="WMW2200" s="218"/>
      <c r="WMX2200" s="218"/>
      <c r="WMY2200" s="218"/>
      <c r="WMZ2200" s="218"/>
      <c r="WNA2200" s="218"/>
      <c r="WNB2200" s="218"/>
      <c r="WNC2200" s="218"/>
      <c r="WND2200" s="218"/>
      <c r="WNE2200" s="218"/>
      <c r="WNF2200" s="218"/>
      <c r="WNG2200" s="218"/>
      <c r="WNH2200" s="218"/>
      <c r="WNI2200" s="218"/>
      <c r="WNJ2200" s="218"/>
      <c r="WNK2200" s="218"/>
      <c r="WNL2200" s="218"/>
      <c r="WNM2200" s="218"/>
      <c r="WNN2200" s="218"/>
      <c r="WNO2200" s="218"/>
      <c r="WNP2200" s="218"/>
      <c r="WNQ2200" s="218"/>
      <c r="WNR2200" s="218"/>
      <c r="WNS2200" s="218"/>
      <c r="WNT2200" s="218"/>
      <c r="WNU2200" s="218"/>
      <c r="WNV2200" s="218"/>
      <c r="WNW2200" s="218"/>
      <c r="WNX2200" s="218"/>
      <c r="WNY2200" s="218"/>
      <c r="WNZ2200" s="218"/>
      <c r="WOA2200" s="218"/>
      <c r="WOB2200" s="218"/>
      <c r="WOC2200" s="218"/>
      <c r="WOD2200" s="218"/>
      <c r="WOE2200" s="218"/>
      <c r="WOF2200" s="218"/>
      <c r="WOG2200" s="218"/>
      <c r="WOH2200" s="218"/>
      <c r="WOI2200" s="218"/>
      <c r="WOJ2200" s="218"/>
      <c r="WOK2200" s="218"/>
      <c r="WOL2200" s="218"/>
      <c r="WOM2200" s="218"/>
      <c r="WON2200" s="218"/>
      <c r="WOO2200" s="218"/>
      <c r="WOP2200" s="218"/>
      <c r="WOQ2200" s="218"/>
      <c r="WOR2200" s="218"/>
      <c r="WOS2200" s="218"/>
      <c r="WOT2200" s="218"/>
      <c r="WOU2200" s="218"/>
      <c r="WOV2200" s="218"/>
      <c r="WOW2200" s="218"/>
      <c r="WOX2200" s="218"/>
      <c r="WOY2200" s="218"/>
      <c r="WOZ2200" s="218"/>
      <c r="WPA2200" s="218"/>
      <c r="WPB2200" s="218"/>
      <c r="WPC2200" s="218"/>
      <c r="WPD2200" s="218"/>
      <c r="WPE2200" s="218"/>
      <c r="WPF2200" s="218"/>
      <c r="WPG2200" s="218"/>
      <c r="WPH2200" s="218"/>
      <c r="WPI2200" s="218"/>
      <c r="WPJ2200" s="218"/>
      <c r="WPK2200" s="218"/>
      <c r="WPL2200" s="218"/>
      <c r="WPM2200" s="218"/>
      <c r="WPN2200" s="218"/>
      <c r="WPO2200" s="218"/>
      <c r="WPP2200" s="218"/>
      <c r="WPQ2200" s="218"/>
      <c r="WPR2200" s="218"/>
      <c r="WPS2200" s="218"/>
      <c r="WPT2200" s="218"/>
      <c r="WPU2200" s="218"/>
      <c r="WPV2200" s="218"/>
      <c r="WPW2200" s="218"/>
      <c r="WPX2200" s="218"/>
      <c r="WPY2200" s="218"/>
      <c r="WPZ2200" s="218"/>
      <c r="WQA2200" s="218"/>
      <c r="WQB2200" s="218"/>
      <c r="WQC2200" s="218"/>
      <c r="WQD2200" s="218"/>
      <c r="WQE2200" s="218"/>
      <c r="WQF2200" s="218"/>
      <c r="WQG2200" s="218"/>
      <c r="WQH2200" s="218"/>
      <c r="WQI2200" s="218"/>
      <c r="WQJ2200" s="218"/>
      <c r="WQK2200" s="218"/>
      <c r="WQL2200" s="218"/>
      <c r="WQM2200" s="218"/>
      <c r="WQN2200" s="218"/>
      <c r="WQO2200" s="218"/>
      <c r="WQP2200" s="218"/>
      <c r="WQQ2200" s="218"/>
      <c r="WQR2200" s="218"/>
      <c r="WQS2200" s="218"/>
      <c r="WQT2200" s="218"/>
      <c r="WQU2200" s="218"/>
      <c r="WQV2200" s="218"/>
      <c r="WQW2200" s="218"/>
      <c r="WQX2200" s="218"/>
      <c r="WQY2200" s="218"/>
      <c r="WQZ2200" s="218"/>
      <c r="WRA2200" s="218"/>
      <c r="WRB2200" s="218"/>
      <c r="WRC2200" s="218"/>
      <c r="WRD2200" s="218"/>
      <c r="WRE2200" s="218"/>
      <c r="WRF2200" s="218"/>
      <c r="WRG2200" s="218"/>
      <c r="WRH2200" s="218"/>
      <c r="WRI2200" s="218"/>
      <c r="WRJ2200" s="218"/>
      <c r="WRK2200" s="218"/>
      <c r="WRL2200" s="218"/>
      <c r="WRM2200" s="218"/>
      <c r="WRN2200" s="218"/>
      <c r="WRO2200" s="218"/>
      <c r="WRP2200" s="218"/>
      <c r="WRQ2200" s="218"/>
      <c r="WRR2200" s="218"/>
      <c r="WRS2200" s="218"/>
      <c r="WRT2200" s="218"/>
      <c r="WRU2200" s="218"/>
      <c r="WRV2200" s="218"/>
      <c r="WRW2200" s="218"/>
      <c r="WRX2200" s="218"/>
      <c r="WRY2200" s="218"/>
      <c r="WRZ2200" s="218"/>
      <c r="WSA2200" s="218"/>
      <c r="WSB2200" s="218"/>
      <c r="WSC2200" s="218"/>
      <c r="WSD2200" s="218"/>
      <c r="WSE2200" s="218"/>
      <c r="WSF2200" s="218"/>
      <c r="WSG2200" s="218"/>
      <c r="WSH2200" s="218"/>
      <c r="WSI2200" s="218"/>
      <c r="WSJ2200" s="218"/>
      <c r="WSK2200" s="218"/>
      <c r="WSL2200" s="218"/>
      <c r="WSM2200" s="218"/>
      <c r="WSN2200" s="218"/>
      <c r="WSO2200" s="218"/>
      <c r="WSP2200" s="218"/>
      <c r="WSQ2200" s="218"/>
      <c r="WSR2200" s="218"/>
      <c r="WSS2200" s="218"/>
      <c r="WST2200" s="218"/>
      <c r="WSU2200" s="218"/>
      <c r="WSV2200" s="218"/>
      <c r="WSW2200" s="218"/>
      <c r="WSX2200" s="218"/>
      <c r="WSY2200" s="218"/>
      <c r="WSZ2200" s="218"/>
      <c r="WTA2200" s="218"/>
      <c r="WTB2200" s="218"/>
      <c r="WTC2200" s="218"/>
      <c r="WTD2200" s="218"/>
      <c r="WTE2200" s="218"/>
      <c r="WTF2200" s="218"/>
      <c r="WTG2200" s="218"/>
      <c r="WTH2200" s="218"/>
      <c r="WTI2200" s="218"/>
      <c r="WTJ2200" s="218"/>
      <c r="WTK2200" s="218"/>
      <c r="WTL2200" s="218"/>
      <c r="WTM2200" s="218"/>
      <c r="WTN2200" s="218"/>
      <c r="WTO2200" s="218"/>
      <c r="WTP2200" s="218"/>
      <c r="WTQ2200" s="218"/>
      <c r="WTR2200" s="218"/>
      <c r="WTS2200" s="218"/>
      <c r="WTT2200" s="218"/>
      <c r="WTU2200" s="218"/>
      <c r="WTV2200" s="218"/>
      <c r="WTW2200" s="218"/>
      <c r="WTX2200" s="218"/>
      <c r="WTY2200" s="218"/>
      <c r="WTZ2200" s="218"/>
      <c r="WUA2200" s="218"/>
      <c r="WUB2200" s="218"/>
      <c r="WUC2200" s="218"/>
      <c r="WUD2200" s="218"/>
      <c r="WUE2200" s="218"/>
      <c r="WUF2200" s="218"/>
      <c r="WUG2200" s="218"/>
      <c r="WUH2200" s="218"/>
      <c r="WUI2200" s="218"/>
      <c r="WUJ2200" s="218"/>
      <c r="WUK2200" s="218"/>
      <c r="WUL2200" s="218"/>
      <c r="WUM2200" s="218"/>
      <c r="WUN2200" s="218"/>
      <c r="WUO2200" s="218"/>
      <c r="WUP2200" s="218"/>
      <c r="WUQ2200" s="218"/>
      <c r="WUR2200" s="218"/>
      <c r="WUS2200" s="218"/>
      <c r="WUT2200" s="218"/>
      <c r="WUU2200" s="218"/>
      <c r="WUV2200" s="218"/>
      <c r="WUW2200" s="218"/>
      <c r="WUX2200" s="218"/>
      <c r="WUY2200" s="218"/>
      <c r="WUZ2200" s="218"/>
      <c r="WVA2200" s="218"/>
      <c r="WVB2200" s="218"/>
      <c r="WVC2200" s="218"/>
      <c r="WVD2200" s="218"/>
      <c r="WVE2200" s="218"/>
      <c r="WVF2200" s="218"/>
      <c r="WVG2200" s="218"/>
      <c r="WVH2200" s="218"/>
      <c r="WVI2200" s="218"/>
      <c r="WVJ2200" s="218"/>
      <c r="WVK2200" s="218"/>
      <c r="WVL2200" s="218"/>
      <c r="WVM2200" s="218"/>
      <c r="WVN2200" s="218"/>
      <c r="WVO2200" s="218"/>
      <c r="WVP2200" s="218"/>
      <c r="WVQ2200" s="218"/>
      <c r="WVR2200" s="218"/>
      <c r="WVS2200" s="218"/>
      <c r="WVT2200" s="218"/>
      <c r="WVU2200" s="218"/>
      <c r="WVV2200" s="218"/>
      <c r="WVW2200" s="218"/>
      <c r="WVX2200" s="218"/>
      <c r="WVY2200" s="218"/>
      <c r="WVZ2200" s="218"/>
      <c r="WWA2200" s="218"/>
      <c r="WWB2200" s="218"/>
      <c r="WWC2200" s="218"/>
      <c r="WWD2200" s="218"/>
      <c r="WWE2200" s="218"/>
      <c r="WWF2200" s="218"/>
      <c r="WWG2200" s="218"/>
      <c r="WWH2200" s="218"/>
      <c r="WWI2200" s="218"/>
      <c r="WWJ2200" s="218"/>
      <c r="WWK2200" s="218"/>
      <c r="WWL2200" s="218"/>
      <c r="WWM2200" s="218"/>
      <c r="WWN2200" s="218"/>
      <c r="WWO2200" s="218"/>
      <c r="WWP2200" s="218"/>
      <c r="WWQ2200" s="218"/>
      <c r="WWR2200" s="218"/>
      <c r="WWS2200" s="218"/>
      <c r="WWT2200" s="218"/>
      <c r="WWU2200" s="218"/>
      <c r="WWV2200" s="218"/>
      <c r="WWW2200" s="218"/>
      <c r="WWX2200" s="218"/>
      <c r="WWY2200" s="218"/>
      <c r="WWZ2200" s="218"/>
      <c r="WXA2200" s="218"/>
      <c r="WXB2200" s="218"/>
      <c r="WXC2200" s="218"/>
      <c r="WXD2200" s="218"/>
      <c r="WXE2200" s="218"/>
      <c r="WXF2200" s="218"/>
      <c r="WXG2200" s="218"/>
      <c r="WXH2200" s="218"/>
      <c r="WXI2200" s="218"/>
      <c r="WXJ2200" s="218"/>
      <c r="WXK2200" s="218"/>
      <c r="WXL2200" s="218"/>
      <c r="WXM2200" s="218"/>
      <c r="WXN2200" s="218"/>
      <c r="WXO2200" s="218"/>
      <c r="WXP2200" s="218"/>
      <c r="WXQ2200" s="218"/>
      <c r="WXR2200" s="218"/>
      <c r="WXS2200" s="218"/>
      <c r="WXT2200" s="218"/>
      <c r="WXU2200" s="218"/>
      <c r="WXV2200" s="218"/>
      <c r="WXW2200" s="218"/>
      <c r="WXX2200" s="218"/>
      <c r="WXY2200" s="218"/>
      <c r="WXZ2200" s="218"/>
      <c r="WYA2200" s="218"/>
      <c r="WYB2200" s="218"/>
      <c r="WYC2200" s="218"/>
      <c r="WYD2200" s="218"/>
      <c r="WYE2200" s="218"/>
      <c r="WYF2200" s="218"/>
      <c r="WYG2200" s="218"/>
      <c r="WYH2200" s="218"/>
      <c r="WYI2200" s="218"/>
      <c r="WYJ2200" s="218"/>
      <c r="WYK2200" s="218"/>
      <c r="WYL2200" s="218"/>
      <c r="WYM2200" s="218"/>
      <c r="WYN2200" s="218"/>
      <c r="WYO2200" s="218"/>
      <c r="WYP2200" s="218"/>
      <c r="WYQ2200" s="218"/>
      <c r="WYR2200" s="218"/>
      <c r="WYS2200" s="218"/>
      <c r="WYT2200" s="218"/>
      <c r="WYU2200" s="218"/>
      <c r="WYV2200" s="218"/>
      <c r="WYW2200" s="218"/>
      <c r="WYX2200" s="218"/>
      <c r="WYY2200" s="218"/>
      <c r="WYZ2200" s="218"/>
      <c r="WZA2200" s="218"/>
      <c r="WZB2200" s="218"/>
      <c r="WZC2200" s="218"/>
      <c r="WZD2200" s="218"/>
      <c r="WZE2200" s="218"/>
      <c r="WZF2200" s="218"/>
      <c r="WZG2200" s="218"/>
      <c r="WZH2200" s="218"/>
      <c r="WZI2200" s="218"/>
      <c r="WZJ2200" s="218"/>
      <c r="WZK2200" s="218"/>
      <c r="WZL2200" s="218"/>
      <c r="WZM2200" s="218"/>
      <c r="WZN2200" s="218"/>
      <c r="WZO2200" s="218"/>
      <c r="WZP2200" s="218"/>
      <c r="WZQ2200" s="218"/>
      <c r="WZR2200" s="218"/>
      <c r="WZS2200" s="218"/>
      <c r="WZT2200" s="218"/>
      <c r="WZU2200" s="218"/>
      <c r="WZV2200" s="218"/>
      <c r="WZW2200" s="218"/>
      <c r="WZX2200" s="218"/>
      <c r="WZY2200" s="218"/>
      <c r="WZZ2200" s="218"/>
      <c r="XAA2200" s="218"/>
      <c r="XAB2200" s="218"/>
      <c r="XAC2200" s="218"/>
      <c r="XAD2200" s="218"/>
      <c r="XAE2200" s="218"/>
      <c r="XAF2200" s="218"/>
      <c r="XAG2200" s="218"/>
      <c r="XAH2200" s="218"/>
      <c r="XAI2200" s="218"/>
      <c r="XAJ2200" s="218"/>
      <c r="XAK2200" s="218"/>
      <c r="XAL2200" s="218"/>
      <c r="XAM2200" s="218"/>
      <c r="XAN2200" s="218"/>
      <c r="XAO2200" s="218"/>
      <c r="XAP2200" s="218"/>
      <c r="XAQ2200" s="218"/>
      <c r="XAR2200" s="218"/>
      <c r="XAS2200" s="218"/>
      <c r="XAT2200" s="218"/>
      <c r="XAU2200" s="218"/>
      <c r="XAV2200" s="218"/>
      <c r="XAW2200" s="218"/>
      <c r="XAX2200" s="218"/>
      <c r="XAY2200" s="218"/>
      <c r="XAZ2200" s="218"/>
      <c r="XBA2200" s="218"/>
      <c r="XBB2200" s="218"/>
      <c r="XBC2200" s="218"/>
      <c r="XBD2200" s="218"/>
      <c r="XBE2200" s="218"/>
      <c r="XBF2200" s="218"/>
      <c r="XBG2200" s="218"/>
      <c r="XBH2200" s="218"/>
      <c r="XBI2200" s="218"/>
      <c r="XBJ2200" s="218"/>
      <c r="XBK2200" s="218"/>
      <c r="XBL2200" s="218"/>
      <c r="XBM2200" s="218"/>
      <c r="XBN2200" s="218"/>
      <c r="XBO2200" s="218"/>
      <c r="XBP2200" s="218"/>
      <c r="XBQ2200" s="218"/>
      <c r="XBR2200" s="218"/>
      <c r="XBS2200" s="218"/>
      <c r="XBT2200" s="218"/>
      <c r="XBU2200" s="218"/>
      <c r="XBV2200" s="218"/>
      <c r="XBW2200" s="218"/>
      <c r="XBX2200" s="218"/>
      <c r="XBY2200" s="218"/>
      <c r="XBZ2200" s="218"/>
      <c r="XCA2200" s="218"/>
      <c r="XCB2200" s="218"/>
      <c r="XCC2200" s="218"/>
      <c r="XCD2200" s="218"/>
      <c r="XCE2200" s="218"/>
      <c r="XCF2200" s="218"/>
      <c r="XCG2200" s="218"/>
      <c r="XCH2200" s="218"/>
      <c r="XCI2200" s="218"/>
      <c r="XCJ2200" s="218"/>
      <c r="XCK2200" s="218"/>
      <c r="XCL2200" s="218"/>
      <c r="XCM2200" s="218"/>
      <c r="XCN2200" s="218"/>
      <c r="XCO2200" s="218"/>
      <c r="XCP2200" s="218"/>
      <c r="XCQ2200" s="218"/>
      <c r="XCR2200" s="218"/>
      <c r="XCS2200" s="218"/>
      <c r="XCT2200" s="218"/>
      <c r="XCU2200" s="218"/>
      <c r="XCV2200" s="218"/>
      <c r="XCW2200" s="218"/>
      <c r="XCX2200" s="218"/>
      <c r="XCY2200" s="218"/>
      <c r="XCZ2200" s="218"/>
      <c r="XDA2200" s="218"/>
      <c r="XDB2200" s="218"/>
      <c r="XDC2200" s="218"/>
      <c r="XDD2200" s="218"/>
      <c r="XDE2200" s="218"/>
      <c r="XDF2200" s="218"/>
      <c r="XDG2200" s="218"/>
      <c r="XDH2200" s="218"/>
      <c r="XDI2200" s="218"/>
      <c r="XDJ2200" s="218"/>
      <c r="XDK2200" s="218"/>
      <c r="XDL2200" s="218"/>
      <c r="XDM2200" s="218"/>
      <c r="XDN2200" s="218"/>
      <c r="XDO2200" s="218"/>
      <c r="XDP2200" s="218"/>
      <c r="XDQ2200" s="218"/>
      <c r="XDR2200" s="218"/>
      <c r="XDS2200" s="218"/>
      <c r="XDT2200" s="218"/>
      <c r="XDU2200" s="218"/>
      <c r="XDV2200" s="218"/>
      <c r="XDW2200" s="218"/>
      <c r="XDX2200" s="218"/>
      <c r="XDY2200" s="218"/>
      <c r="XDZ2200" s="218"/>
      <c r="XEA2200" s="218"/>
      <c r="XEB2200" s="218"/>
      <c r="XEC2200" s="218"/>
      <c r="XED2200" s="218"/>
      <c r="XEE2200" s="218"/>
      <c r="XEF2200" s="218"/>
      <c r="XEG2200" s="218"/>
      <c r="XEH2200" s="218"/>
      <c r="XEI2200" s="218"/>
      <c r="XEJ2200" s="218"/>
      <c r="XEK2200" s="218"/>
      <c r="XEL2200" s="218"/>
      <c r="XEM2200" s="218"/>
      <c r="XEN2200" s="218"/>
      <c r="XEO2200" s="218"/>
      <c r="XEP2200" s="218"/>
      <c r="XEQ2200" s="218"/>
      <c r="XER2200" s="218"/>
      <c r="XES2200" s="218"/>
      <c r="XET2200" s="218"/>
      <c r="XEU2200" s="218"/>
      <c r="XEV2200" s="218"/>
      <c r="XEW2200" s="218"/>
      <c r="XEX2200" s="218"/>
      <c r="XEY2200" s="218"/>
      <c r="XEZ2200" s="218"/>
      <c r="XFA2200" s="218"/>
      <c r="XFB2200" s="218"/>
      <c r="XFC2200" s="218"/>
      <c r="XFD2200" s="218"/>
    </row>
    <row r="2201" spans="1:16384" s="94" customFormat="1" ht="20.100000000000001" customHeight="1" x14ac:dyDescent="0.25">
      <c r="A2201" s="154"/>
      <c r="B2201" s="60" t="str">
        <f t="shared" si="131"/>
        <v>00.03.27.3.1.1.1.B.458.2024</v>
      </c>
      <c r="C2201" s="20">
        <v>458</v>
      </c>
      <c r="D2201" s="72" t="s">
        <v>1085</v>
      </c>
      <c r="E2201" s="60" t="s">
        <v>1491</v>
      </c>
      <c r="F2201" s="19" t="s">
        <v>893</v>
      </c>
      <c r="G2201" s="197">
        <f t="shared" si="132"/>
        <v>364285.71428571426</v>
      </c>
      <c r="H2201" s="269" t="s">
        <v>1117</v>
      </c>
      <c r="I2201" s="73">
        <v>2024</v>
      </c>
      <c r="J2201" s="20" t="s">
        <v>1388</v>
      </c>
      <c r="K2201" s="20" t="s">
        <v>59</v>
      </c>
      <c r="L2201" s="20" t="s">
        <v>59</v>
      </c>
      <c r="M2201" s="60"/>
      <c r="N2201" s="10">
        <v>1</v>
      </c>
      <c r="O2201" s="15" t="s">
        <v>947</v>
      </c>
      <c r="P2201" s="28" t="s">
        <v>703</v>
      </c>
      <c r="Q2201" s="73"/>
      <c r="R2201" s="60"/>
      <c r="S2201" s="60"/>
      <c r="T2201" s="218"/>
      <c r="U2201" s="218"/>
      <c r="V2201" s="218"/>
      <c r="W2201" s="218"/>
      <c r="X2201" s="218"/>
      <c r="Y2201" s="218"/>
      <c r="Z2201" s="218"/>
      <c r="AA2201" s="218"/>
      <c r="AB2201" s="218"/>
      <c r="AC2201" s="218"/>
      <c r="AD2201" s="218"/>
      <c r="AE2201" s="218"/>
      <c r="AF2201" s="218"/>
      <c r="AG2201" s="218"/>
      <c r="AH2201" s="218"/>
      <c r="AI2201" s="218"/>
      <c r="AJ2201" s="218"/>
      <c r="AK2201" s="218"/>
      <c r="AL2201" s="218"/>
      <c r="AM2201" s="218"/>
      <c r="AN2201" s="218"/>
      <c r="AO2201" s="218"/>
      <c r="AP2201" s="218"/>
      <c r="AQ2201" s="218"/>
      <c r="AR2201" s="218"/>
      <c r="AS2201" s="218"/>
      <c r="AT2201" s="218"/>
      <c r="AU2201" s="218"/>
      <c r="AV2201" s="218"/>
      <c r="AW2201" s="218"/>
      <c r="AX2201" s="218"/>
      <c r="AY2201" s="218"/>
      <c r="AZ2201" s="218"/>
      <c r="BA2201" s="218"/>
      <c r="BB2201" s="218"/>
      <c r="BC2201" s="218"/>
      <c r="BD2201" s="218"/>
      <c r="BE2201" s="218"/>
      <c r="BF2201" s="218"/>
      <c r="BG2201" s="218"/>
      <c r="BH2201" s="218"/>
      <c r="BI2201" s="218"/>
      <c r="BJ2201" s="218"/>
      <c r="BK2201" s="218"/>
      <c r="BL2201" s="218"/>
      <c r="BM2201" s="218"/>
      <c r="BN2201" s="218"/>
      <c r="BO2201" s="218"/>
      <c r="BP2201" s="218"/>
      <c r="BQ2201" s="218"/>
      <c r="BR2201" s="218"/>
      <c r="BS2201" s="218"/>
      <c r="BT2201" s="218"/>
      <c r="BU2201" s="218"/>
      <c r="BV2201" s="218"/>
      <c r="BW2201" s="218"/>
      <c r="BX2201" s="218"/>
      <c r="BY2201" s="218"/>
      <c r="BZ2201" s="218"/>
      <c r="CA2201" s="218"/>
      <c r="CB2201" s="218"/>
      <c r="CC2201" s="218"/>
      <c r="CD2201" s="218"/>
      <c r="CE2201" s="218"/>
      <c r="CF2201" s="218"/>
      <c r="CG2201" s="218"/>
      <c r="CH2201" s="218"/>
      <c r="CI2201" s="218"/>
      <c r="CJ2201" s="218"/>
      <c r="CK2201" s="218"/>
      <c r="CL2201" s="218"/>
      <c r="CM2201" s="218"/>
      <c r="CN2201" s="218"/>
      <c r="CO2201" s="218"/>
      <c r="CP2201" s="218"/>
      <c r="CQ2201" s="218"/>
      <c r="CR2201" s="218"/>
      <c r="CS2201" s="218"/>
      <c r="CT2201" s="218"/>
      <c r="CU2201" s="218"/>
      <c r="CV2201" s="218"/>
      <c r="CW2201" s="218"/>
      <c r="CX2201" s="218"/>
      <c r="CY2201" s="218"/>
      <c r="CZ2201" s="218"/>
      <c r="DA2201" s="218"/>
      <c r="DB2201" s="218"/>
      <c r="DC2201" s="218"/>
      <c r="DD2201" s="218"/>
      <c r="DE2201" s="218"/>
      <c r="DF2201" s="218"/>
      <c r="DG2201" s="218"/>
      <c r="DH2201" s="218"/>
      <c r="DI2201" s="218"/>
      <c r="DJ2201" s="218"/>
      <c r="DK2201" s="218"/>
      <c r="DL2201" s="218"/>
      <c r="DM2201" s="218"/>
      <c r="DN2201" s="218"/>
      <c r="DO2201" s="218"/>
      <c r="DP2201" s="218"/>
      <c r="DQ2201" s="218"/>
      <c r="DR2201" s="218"/>
      <c r="DS2201" s="218"/>
      <c r="DT2201" s="218"/>
      <c r="DU2201" s="218"/>
      <c r="DV2201" s="218"/>
      <c r="DW2201" s="218"/>
      <c r="DX2201" s="218"/>
      <c r="DY2201" s="218"/>
      <c r="DZ2201" s="218"/>
      <c r="EA2201" s="218"/>
      <c r="EB2201" s="218"/>
      <c r="EC2201" s="218"/>
      <c r="ED2201" s="218"/>
      <c r="EE2201" s="218"/>
      <c r="EF2201" s="218"/>
      <c r="EG2201" s="218"/>
      <c r="EH2201" s="218"/>
      <c r="EI2201" s="218"/>
      <c r="EJ2201" s="218"/>
      <c r="EK2201" s="218"/>
      <c r="EL2201" s="218"/>
      <c r="EM2201" s="218"/>
      <c r="EN2201" s="218"/>
      <c r="EO2201" s="218"/>
      <c r="EP2201" s="218"/>
      <c r="EQ2201" s="218"/>
      <c r="ER2201" s="218"/>
      <c r="ES2201" s="218"/>
      <c r="ET2201" s="218"/>
      <c r="EU2201" s="218"/>
      <c r="EV2201" s="218"/>
      <c r="EW2201" s="218"/>
      <c r="EX2201" s="218"/>
      <c r="EY2201" s="218"/>
      <c r="EZ2201" s="218"/>
      <c r="FA2201" s="218"/>
      <c r="FB2201" s="218"/>
      <c r="FC2201" s="218"/>
      <c r="FD2201" s="218"/>
      <c r="FE2201" s="218"/>
      <c r="FF2201" s="218"/>
      <c r="FG2201" s="218"/>
      <c r="FH2201" s="218"/>
      <c r="FI2201" s="218"/>
      <c r="FJ2201" s="218"/>
      <c r="FK2201" s="218"/>
      <c r="FL2201" s="218"/>
      <c r="FM2201" s="218"/>
      <c r="FN2201" s="218"/>
      <c r="FO2201" s="218"/>
      <c r="FP2201" s="218"/>
      <c r="FQ2201" s="218"/>
      <c r="FR2201" s="218"/>
      <c r="FS2201" s="218"/>
      <c r="FT2201" s="218"/>
      <c r="FU2201" s="218"/>
      <c r="FV2201" s="218"/>
      <c r="FW2201" s="218"/>
      <c r="FX2201" s="218"/>
      <c r="FY2201" s="218"/>
      <c r="FZ2201" s="218"/>
      <c r="GA2201" s="218"/>
      <c r="GB2201" s="218"/>
      <c r="GC2201" s="218"/>
      <c r="GD2201" s="218"/>
      <c r="GE2201" s="218"/>
      <c r="GF2201" s="218"/>
      <c r="GG2201" s="218"/>
      <c r="GH2201" s="218"/>
      <c r="GI2201" s="218"/>
      <c r="GJ2201" s="218"/>
      <c r="GK2201" s="218"/>
      <c r="GL2201" s="218"/>
      <c r="GM2201" s="218"/>
      <c r="GN2201" s="218"/>
      <c r="GO2201" s="218"/>
      <c r="GP2201" s="218"/>
      <c r="GQ2201" s="218"/>
      <c r="GR2201" s="218"/>
      <c r="GS2201" s="218"/>
      <c r="GT2201" s="218"/>
      <c r="GU2201" s="218"/>
      <c r="GV2201" s="218"/>
      <c r="GW2201" s="218"/>
      <c r="GX2201" s="218"/>
      <c r="GY2201" s="218"/>
      <c r="GZ2201" s="218"/>
      <c r="HA2201" s="218"/>
      <c r="HB2201" s="218"/>
      <c r="HC2201" s="218"/>
      <c r="HD2201" s="218"/>
      <c r="HE2201" s="218"/>
      <c r="HF2201" s="218"/>
      <c r="HG2201" s="218"/>
      <c r="HH2201" s="218"/>
      <c r="HI2201" s="218"/>
      <c r="HJ2201" s="218"/>
      <c r="HK2201" s="218"/>
      <c r="HL2201" s="218"/>
      <c r="HM2201" s="218"/>
      <c r="HN2201" s="218"/>
      <c r="HO2201" s="218"/>
      <c r="HP2201" s="218"/>
      <c r="HQ2201" s="218"/>
      <c r="HR2201" s="218"/>
      <c r="HS2201" s="218"/>
      <c r="HT2201" s="218"/>
      <c r="HU2201" s="218"/>
      <c r="HV2201" s="218"/>
      <c r="HW2201" s="218"/>
      <c r="HX2201" s="218"/>
      <c r="HY2201" s="218"/>
      <c r="HZ2201" s="218"/>
      <c r="IA2201" s="218"/>
      <c r="IB2201" s="218"/>
      <c r="IC2201" s="218"/>
      <c r="ID2201" s="218"/>
      <c r="IE2201" s="218"/>
      <c r="IF2201" s="218"/>
      <c r="IG2201" s="218"/>
      <c r="IH2201" s="218"/>
      <c r="II2201" s="218"/>
      <c r="IJ2201" s="218"/>
      <c r="IK2201" s="218"/>
      <c r="IL2201" s="218"/>
      <c r="IM2201" s="218"/>
      <c r="IN2201" s="218"/>
      <c r="IO2201" s="218"/>
      <c r="IP2201" s="218"/>
      <c r="IQ2201" s="218"/>
      <c r="IR2201" s="218"/>
      <c r="IS2201" s="218"/>
      <c r="IT2201" s="218"/>
      <c r="IU2201" s="218"/>
      <c r="IV2201" s="218"/>
      <c r="IW2201" s="218"/>
      <c r="IX2201" s="218"/>
      <c r="IY2201" s="218"/>
      <c r="IZ2201" s="218"/>
      <c r="JA2201" s="218"/>
      <c r="JB2201" s="218"/>
      <c r="JC2201" s="218"/>
      <c r="JD2201" s="218"/>
      <c r="JE2201" s="218"/>
      <c r="JF2201" s="218"/>
      <c r="JG2201" s="218"/>
      <c r="JH2201" s="218"/>
      <c r="JI2201" s="218"/>
      <c r="JJ2201" s="218"/>
      <c r="JK2201" s="218"/>
      <c r="JL2201" s="218"/>
      <c r="JM2201" s="218"/>
      <c r="JN2201" s="218"/>
      <c r="JO2201" s="218"/>
      <c r="JP2201" s="218"/>
      <c r="JQ2201" s="218"/>
      <c r="JR2201" s="218"/>
      <c r="JS2201" s="218"/>
      <c r="JT2201" s="218"/>
      <c r="JU2201" s="218"/>
      <c r="JV2201" s="218"/>
      <c r="JW2201" s="218"/>
      <c r="JX2201" s="218"/>
      <c r="JY2201" s="218"/>
      <c r="JZ2201" s="218"/>
      <c r="KA2201" s="218"/>
      <c r="KB2201" s="218"/>
      <c r="KC2201" s="218"/>
      <c r="KD2201" s="218"/>
      <c r="KE2201" s="218"/>
      <c r="KF2201" s="218"/>
      <c r="KG2201" s="218"/>
      <c r="KH2201" s="218"/>
      <c r="KI2201" s="218"/>
      <c r="KJ2201" s="218"/>
      <c r="KK2201" s="218"/>
      <c r="KL2201" s="218"/>
      <c r="KM2201" s="218"/>
      <c r="KN2201" s="218"/>
      <c r="KO2201" s="218"/>
      <c r="KP2201" s="218"/>
      <c r="KQ2201" s="218"/>
      <c r="KR2201" s="218"/>
      <c r="KS2201" s="218"/>
      <c r="KT2201" s="218"/>
      <c r="KU2201" s="218"/>
      <c r="KV2201" s="218"/>
      <c r="KW2201" s="218"/>
      <c r="KX2201" s="218"/>
      <c r="KY2201" s="218"/>
      <c r="KZ2201" s="218"/>
      <c r="LA2201" s="218"/>
      <c r="LB2201" s="218"/>
      <c r="LC2201" s="218"/>
      <c r="LD2201" s="218"/>
      <c r="LE2201" s="218"/>
      <c r="LF2201" s="218"/>
      <c r="LG2201" s="218"/>
      <c r="LH2201" s="218"/>
      <c r="LI2201" s="218"/>
      <c r="LJ2201" s="218"/>
      <c r="LK2201" s="218"/>
      <c r="LL2201" s="218"/>
      <c r="LM2201" s="218"/>
      <c r="LN2201" s="218"/>
      <c r="LO2201" s="218"/>
      <c r="LP2201" s="218"/>
      <c r="LQ2201" s="218"/>
      <c r="LR2201" s="218"/>
      <c r="LS2201" s="218"/>
      <c r="LT2201" s="218"/>
      <c r="LU2201" s="218"/>
      <c r="LV2201" s="218"/>
      <c r="LW2201" s="218"/>
      <c r="LX2201" s="218"/>
      <c r="LY2201" s="218"/>
      <c r="LZ2201" s="218"/>
      <c r="MA2201" s="218"/>
      <c r="MB2201" s="218"/>
      <c r="MC2201" s="218"/>
      <c r="MD2201" s="218"/>
      <c r="ME2201" s="218"/>
      <c r="MF2201" s="218"/>
      <c r="MG2201" s="218"/>
      <c r="MH2201" s="218"/>
      <c r="MI2201" s="218"/>
      <c r="MJ2201" s="218"/>
      <c r="MK2201" s="218"/>
      <c r="ML2201" s="218"/>
      <c r="MM2201" s="218"/>
      <c r="MN2201" s="218"/>
      <c r="MO2201" s="218"/>
      <c r="MP2201" s="218"/>
      <c r="MQ2201" s="218"/>
      <c r="MR2201" s="218"/>
      <c r="MS2201" s="218"/>
      <c r="MT2201" s="218"/>
      <c r="MU2201" s="218"/>
      <c r="MV2201" s="218"/>
      <c r="MW2201" s="218"/>
      <c r="MX2201" s="218"/>
      <c r="MY2201" s="218"/>
      <c r="MZ2201" s="218"/>
      <c r="NA2201" s="218"/>
      <c r="NB2201" s="218"/>
      <c r="NC2201" s="218"/>
      <c r="ND2201" s="218"/>
      <c r="NE2201" s="218"/>
      <c r="NF2201" s="218"/>
      <c r="NG2201" s="218"/>
      <c r="NH2201" s="218"/>
      <c r="NI2201" s="218"/>
      <c r="NJ2201" s="218"/>
      <c r="NK2201" s="218"/>
      <c r="NL2201" s="218"/>
      <c r="NM2201" s="218"/>
      <c r="NN2201" s="218"/>
      <c r="NO2201" s="218"/>
      <c r="NP2201" s="218"/>
      <c r="NQ2201" s="218"/>
      <c r="NR2201" s="218"/>
      <c r="NS2201" s="218"/>
      <c r="NT2201" s="218"/>
      <c r="NU2201" s="218"/>
      <c r="NV2201" s="218"/>
      <c r="NW2201" s="218"/>
      <c r="NX2201" s="218"/>
      <c r="NY2201" s="218"/>
      <c r="NZ2201" s="218"/>
      <c r="OA2201" s="218"/>
      <c r="OB2201" s="218"/>
      <c r="OC2201" s="218"/>
      <c r="OD2201" s="218"/>
      <c r="OE2201" s="218"/>
      <c r="OF2201" s="218"/>
      <c r="OG2201" s="218"/>
      <c r="OH2201" s="218"/>
      <c r="OI2201" s="218"/>
      <c r="OJ2201" s="218"/>
      <c r="OK2201" s="218"/>
      <c r="OL2201" s="218"/>
      <c r="OM2201" s="218"/>
      <c r="ON2201" s="218"/>
      <c r="OO2201" s="218"/>
      <c r="OP2201" s="218"/>
      <c r="OQ2201" s="218"/>
      <c r="OR2201" s="218"/>
      <c r="OS2201" s="218"/>
      <c r="OT2201" s="218"/>
      <c r="OU2201" s="218"/>
      <c r="OV2201" s="218"/>
      <c r="OW2201" s="218"/>
      <c r="OX2201" s="218"/>
      <c r="OY2201" s="218"/>
      <c r="OZ2201" s="218"/>
      <c r="PA2201" s="218"/>
      <c r="PB2201" s="218"/>
      <c r="PC2201" s="218"/>
      <c r="PD2201" s="218"/>
      <c r="PE2201" s="218"/>
      <c r="PF2201" s="218"/>
      <c r="PG2201" s="218"/>
      <c r="PH2201" s="218"/>
      <c r="PI2201" s="218"/>
      <c r="PJ2201" s="218"/>
      <c r="PK2201" s="218"/>
      <c r="PL2201" s="218"/>
      <c r="PM2201" s="218"/>
      <c r="PN2201" s="218"/>
      <c r="PO2201" s="218"/>
      <c r="PP2201" s="218"/>
      <c r="PQ2201" s="218"/>
      <c r="PR2201" s="218"/>
      <c r="PS2201" s="218"/>
      <c r="PT2201" s="218"/>
      <c r="PU2201" s="218"/>
      <c r="PV2201" s="218"/>
      <c r="PW2201" s="218"/>
      <c r="PX2201" s="218"/>
      <c r="PY2201" s="218"/>
      <c r="PZ2201" s="218"/>
      <c r="QA2201" s="218"/>
      <c r="QB2201" s="218"/>
      <c r="QC2201" s="218"/>
      <c r="QD2201" s="218"/>
      <c r="QE2201" s="218"/>
      <c r="QF2201" s="218"/>
      <c r="QG2201" s="218"/>
      <c r="QH2201" s="218"/>
      <c r="QI2201" s="218"/>
      <c r="QJ2201" s="218"/>
      <c r="QK2201" s="218"/>
      <c r="QL2201" s="218"/>
      <c r="QM2201" s="218"/>
      <c r="QN2201" s="218"/>
      <c r="QO2201" s="218"/>
      <c r="QP2201" s="218"/>
      <c r="QQ2201" s="218"/>
      <c r="QR2201" s="218"/>
      <c r="QS2201" s="218"/>
      <c r="QT2201" s="218"/>
      <c r="QU2201" s="218"/>
      <c r="QV2201" s="218"/>
      <c r="QW2201" s="218"/>
      <c r="QX2201" s="218"/>
      <c r="QY2201" s="218"/>
      <c r="QZ2201" s="218"/>
      <c r="RA2201" s="218"/>
      <c r="RB2201" s="218"/>
      <c r="RC2201" s="218"/>
      <c r="RD2201" s="218"/>
      <c r="RE2201" s="218"/>
      <c r="RF2201" s="218"/>
      <c r="RG2201" s="218"/>
      <c r="RH2201" s="218"/>
      <c r="RI2201" s="218"/>
      <c r="RJ2201" s="218"/>
      <c r="RK2201" s="218"/>
      <c r="RL2201" s="218"/>
      <c r="RM2201" s="218"/>
      <c r="RN2201" s="218"/>
      <c r="RO2201" s="218"/>
      <c r="RP2201" s="218"/>
      <c r="RQ2201" s="218"/>
      <c r="RR2201" s="218"/>
      <c r="RS2201" s="218"/>
      <c r="RT2201" s="218"/>
      <c r="RU2201" s="218"/>
      <c r="RV2201" s="218"/>
      <c r="RW2201" s="218"/>
      <c r="RX2201" s="218"/>
      <c r="RY2201" s="218"/>
      <c r="RZ2201" s="218"/>
      <c r="SA2201" s="218"/>
      <c r="SB2201" s="218"/>
      <c r="SC2201" s="218"/>
      <c r="SD2201" s="218"/>
      <c r="SE2201" s="218"/>
      <c r="SF2201" s="218"/>
      <c r="SG2201" s="218"/>
      <c r="SH2201" s="218"/>
      <c r="SI2201" s="218"/>
      <c r="SJ2201" s="218"/>
      <c r="SK2201" s="218"/>
      <c r="SL2201" s="218"/>
      <c r="SM2201" s="218"/>
      <c r="SN2201" s="218"/>
      <c r="SO2201" s="218"/>
      <c r="SP2201" s="218"/>
      <c r="SQ2201" s="218"/>
      <c r="SR2201" s="218"/>
      <c r="SS2201" s="218"/>
      <c r="ST2201" s="218"/>
      <c r="SU2201" s="218"/>
      <c r="SV2201" s="218"/>
      <c r="SW2201" s="218"/>
      <c r="SX2201" s="218"/>
      <c r="SY2201" s="218"/>
      <c r="SZ2201" s="218"/>
      <c r="TA2201" s="218"/>
      <c r="TB2201" s="218"/>
      <c r="TC2201" s="218"/>
      <c r="TD2201" s="218"/>
      <c r="TE2201" s="218"/>
      <c r="TF2201" s="218"/>
      <c r="TG2201" s="218"/>
      <c r="TH2201" s="218"/>
      <c r="TI2201" s="218"/>
      <c r="TJ2201" s="218"/>
      <c r="TK2201" s="218"/>
      <c r="TL2201" s="218"/>
      <c r="TM2201" s="218"/>
      <c r="TN2201" s="218"/>
      <c r="TO2201" s="218"/>
      <c r="TP2201" s="218"/>
      <c r="TQ2201" s="218"/>
      <c r="TR2201" s="218"/>
      <c r="TS2201" s="218"/>
      <c r="TT2201" s="218"/>
      <c r="TU2201" s="218"/>
      <c r="TV2201" s="218"/>
      <c r="TW2201" s="218"/>
      <c r="TX2201" s="218"/>
      <c r="TY2201" s="218"/>
      <c r="TZ2201" s="218"/>
      <c r="UA2201" s="218"/>
      <c r="UB2201" s="218"/>
      <c r="UC2201" s="218"/>
      <c r="UD2201" s="218"/>
      <c r="UE2201" s="218"/>
      <c r="UF2201" s="218"/>
      <c r="UG2201" s="218"/>
      <c r="UH2201" s="218"/>
      <c r="UI2201" s="218"/>
      <c r="UJ2201" s="218"/>
      <c r="UK2201" s="218"/>
      <c r="UL2201" s="218"/>
      <c r="UM2201" s="218"/>
      <c r="UN2201" s="218"/>
      <c r="UO2201" s="218"/>
      <c r="UP2201" s="218"/>
      <c r="UQ2201" s="218"/>
      <c r="UR2201" s="218"/>
      <c r="US2201" s="218"/>
      <c r="UT2201" s="218"/>
      <c r="UU2201" s="218"/>
      <c r="UV2201" s="218"/>
      <c r="UW2201" s="218"/>
      <c r="UX2201" s="218"/>
      <c r="UY2201" s="218"/>
      <c r="UZ2201" s="218"/>
      <c r="VA2201" s="218"/>
      <c r="VB2201" s="218"/>
      <c r="VC2201" s="218"/>
      <c r="VD2201" s="218"/>
      <c r="VE2201" s="218"/>
      <c r="VF2201" s="218"/>
      <c r="VG2201" s="218"/>
      <c r="VH2201" s="218"/>
      <c r="VI2201" s="218"/>
      <c r="VJ2201" s="218"/>
      <c r="VK2201" s="218"/>
      <c r="VL2201" s="218"/>
      <c r="VM2201" s="218"/>
      <c r="VN2201" s="218"/>
      <c r="VO2201" s="218"/>
      <c r="VP2201" s="218"/>
      <c r="VQ2201" s="218"/>
      <c r="VR2201" s="218"/>
      <c r="VS2201" s="218"/>
      <c r="VT2201" s="218"/>
      <c r="VU2201" s="218"/>
      <c r="VV2201" s="218"/>
      <c r="VW2201" s="218"/>
      <c r="VX2201" s="218"/>
      <c r="VY2201" s="218"/>
      <c r="VZ2201" s="218"/>
      <c r="WA2201" s="218"/>
      <c r="WB2201" s="218"/>
      <c r="WC2201" s="218"/>
      <c r="WD2201" s="218"/>
      <c r="WE2201" s="218"/>
      <c r="WF2201" s="218"/>
      <c r="WG2201" s="218"/>
      <c r="WH2201" s="218"/>
      <c r="WI2201" s="218"/>
      <c r="WJ2201" s="218"/>
      <c r="WK2201" s="218"/>
      <c r="WL2201" s="218"/>
      <c r="WM2201" s="218"/>
      <c r="WN2201" s="218"/>
      <c r="WO2201" s="218"/>
      <c r="WP2201" s="218"/>
      <c r="WQ2201" s="218"/>
      <c r="WR2201" s="218"/>
      <c r="WS2201" s="218"/>
      <c r="WT2201" s="218"/>
      <c r="WU2201" s="218"/>
      <c r="WV2201" s="218"/>
      <c r="WW2201" s="218"/>
      <c r="WX2201" s="218"/>
      <c r="WY2201" s="218"/>
      <c r="WZ2201" s="218"/>
      <c r="XA2201" s="218"/>
      <c r="XB2201" s="218"/>
      <c r="XC2201" s="218"/>
      <c r="XD2201" s="218"/>
      <c r="XE2201" s="218"/>
      <c r="XF2201" s="218"/>
      <c r="XG2201" s="218"/>
      <c r="XH2201" s="218"/>
      <c r="XI2201" s="218"/>
      <c r="XJ2201" s="218"/>
      <c r="XK2201" s="218"/>
      <c r="XL2201" s="218"/>
      <c r="XM2201" s="218"/>
      <c r="XN2201" s="218"/>
      <c r="XO2201" s="218"/>
      <c r="XP2201" s="218"/>
      <c r="XQ2201" s="218"/>
      <c r="XR2201" s="218"/>
      <c r="XS2201" s="218"/>
      <c r="XT2201" s="218"/>
      <c r="XU2201" s="218"/>
      <c r="XV2201" s="218"/>
      <c r="XW2201" s="218"/>
      <c r="XX2201" s="218"/>
      <c r="XY2201" s="218"/>
      <c r="XZ2201" s="218"/>
      <c r="YA2201" s="218"/>
      <c r="YB2201" s="218"/>
      <c r="YC2201" s="218"/>
      <c r="YD2201" s="218"/>
      <c r="YE2201" s="218"/>
      <c r="YF2201" s="218"/>
      <c r="YG2201" s="218"/>
      <c r="YH2201" s="218"/>
      <c r="YI2201" s="218"/>
      <c r="YJ2201" s="218"/>
      <c r="YK2201" s="218"/>
      <c r="YL2201" s="218"/>
      <c r="YM2201" s="218"/>
      <c r="YN2201" s="218"/>
      <c r="YO2201" s="218"/>
      <c r="YP2201" s="218"/>
      <c r="YQ2201" s="218"/>
      <c r="YR2201" s="218"/>
      <c r="YS2201" s="218"/>
      <c r="YT2201" s="218"/>
      <c r="YU2201" s="218"/>
      <c r="YV2201" s="218"/>
      <c r="YW2201" s="218"/>
      <c r="YX2201" s="218"/>
      <c r="YY2201" s="218"/>
      <c r="YZ2201" s="218"/>
      <c r="ZA2201" s="218"/>
      <c r="ZB2201" s="218"/>
      <c r="ZC2201" s="218"/>
      <c r="ZD2201" s="218"/>
      <c r="ZE2201" s="218"/>
      <c r="ZF2201" s="218"/>
      <c r="ZG2201" s="218"/>
      <c r="ZH2201" s="218"/>
      <c r="ZI2201" s="218"/>
      <c r="ZJ2201" s="218"/>
      <c r="ZK2201" s="218"/>
      <c r="ZL2201" s="218"/>
      <c r="ZM2201" s="218"/>
      <c r="ZN2201" s="218"/>
      <c r="ZO2201" s="218"/>
      <c r="ZP2201" s="218"/>
      <c r="ZQ2201" s="218"/>
      <c r="ZR2201" s="218"/>
      <c r="ZS2201" s="218"/>
      <c r="ZT2201" s="218"/>
      <c r="ZU2201" s="218"/>
      <c r="ZV2201" s="218"/>
      <c r="ZW2201" s="218"/>
      <c r="ZX2201" s="218"/>
      <c r="ZY2201" s="218"/>
      <c r="ZZ2201" s="218"/>
      <c r="AAA2201" s="218"/>
      <c r="AAB2201" s="218"/>
      <c r="AAC2201" s="218"/>
      <c r="AAD2201" s="218"/>
      <c r="AAE2201" s="218"/>
      <c r="AAF2201" s="218"/>
      <c r="AAG2201" s="218"/>
      <c r="AAH2201" s="218"/>
      <c r="AAI2201" s="218"/>
      <c r="AAJ2201" s="218"/>
      <c r="AAK2201" s="218"/>
      <c r="AAL2201" s="218"/>
      <c r="AAM2201" s="218"/>
      <c r="AAN2201" s="218"/>
      <c r="AAO2201" s="218"/>
      <c r="AAP2201" s="218"/>
      <c r="AAQ2201" s="218"/>
      <c r="AAR2201" s="218"/>
      <c r="AAS2201" s="218"/>
      <c r="AAT2201" s="218"/>
      <c r="AAU2201" s="218"/>
      <c r="AAV2201" s="218"/>
      <c r="AAW2201" s="218"/>
      <c r="AAX2201" s="218"/>
      <c r="AAY2201" s="218"/>
      <c r="AAZ2201" s="218"/>
      <c r="ABA2201" s="218"/>
      <c r="ABB2201" s="218"/>
      <c r="ABC2201" s="218"/>
      <c r="ABD2201" s="218"/>
      <c r="ABE2201" s="218"/>
      <c r="ABF2201" s="218"/>
      <c r="ABG2201" s="218"/>
      <c r="ABH2201" s="218"/>
      <c r="ABI2201" s="218"/>
      <c r="ABJ2201" s="218"/>
      <c r="ABK2201" s="218"/>
      <c r="ABL2201" s="218"/>
      <c r="ABM2201" s="218"/>
      <c r="ABN2201" s="218"/>
      <c r="ABO2201" s="218"/>
      <c r="ABP2201" s="218"/>
      <c r="ABQ2201" s="218"/>
      <c r="ABR2201" s="218"/>
      <c r="ABS2201" s="218"/>
      <c r="ABT2201" s="218"/>
      <c r="ABU2201" s="218"/>
      <c r="ABV2201" s="218"/>
      <c r="ABW2201" s="218"/>
      <c r="ABX2201" s="218"/>
      <c r="ABY2201" s="218"/>
      <c r="ABZ2201" s="218"/>
      <c r="ACA2201" s="218"/>
      <c r="ACB2201" s="218"/>
      <c r="ACC2201" s="218"/>
      <c r="ACD2201" s="218"/>
      <c r="ACE2201" s="218"/>
      <c r="ACF2201" s="218"/>
      <c r="ACG2201" s="218"/>
      <c r="ACH2201" s="218"/>
      <c r="ACI2201" s="218"/>
      <c r="ACJ2201" s="218"/>
      <c r="ACK2201" s="218"/>
      <c r="ACL2201" s="218"/>
      <c r="ACM2201" s="218"/>
      <c r="ACN2201" s="218"/>
      <c r="ACO2201" s="218"/>
      <c r="ACP2201" s="218"/>
      <c r="ACQ2201" s="218"/>
      <c r="ACR2201" s="218"/>
      <c r="ACS2201" s="218"/>
      <c r="ACT2201" s="218"/>
      <c r="ACU2201" s="218"/>
      <c r="ACV2201" s="218"/>
      <c r="ACW2201" s="218"/>
      <c r="ACX2201" s="218"/>
      <c r="ACY2201" s="218"/>
      <c r="ACZ2201" s="218"/>
      <c r="ADA2201" s="218"/>
      <c r="ADB2201" s="218"/>
      <c r="ADC2201" s="218"/>
      <c r="ADD2201" s="218"/>
      <c r="ADE2201" s="218"/>
      <c r="ADF2201" s="218"/>
      <c r="ADG2201" s="218"/>
      <c r="ADH2201" s="218"/>
      <c r="ADI2201" s="218"/>
      <c r="ADJ2201" s="218"/>
      <c r="ADK2201" s="218"/>
      <c r="ADL2201" s="218"/>
      <c r="ADM2201" s="218"/>
      <c r="ADN2201" s="218"/>
      <c r="ADO2201" s="218"/>
      <c r="ADP2201" s="218"/>
      <c r="ADQ2201" s="218"/>
      <c r="ADR2201" s="218"/>
      <c r="ADS2201" s="218"/>
      <c r="ADT2201" s="218"/>
      <c r="ADU2201" s="218"/>
      <c r="ADV2201" s="218"/>
      <c r="ADW2201" s="218"/>
      <c r="ADX2201" s="218"/>
      <c r="ADY2201" s="218"/>
      <c r="ADZ2201" s="218"/>
      <c r="AEA2201" s="218"/>
      <c r="AEB2201" s="218"/>
      <c r="AEC2201" s="218"/>
      <c r="AED2201" s="218"/>
      <c r="AEE2201" s="218"/>
      <c r="AEF2201" s="218"/>
      <c r="AEG2201" s="218"/>
      <c r="AEH2201" s="218"/>
      <c r="AEI2201" s="218"/>
      <c r="AEJ2201" s="218"/>
      <c r="AEK2201" s="218"/>
      <c r="AEL2201" s="218"/>
      <c r="AEM2201" s="218"/>
      <c r="AEN2201" s="218"/>
      <c r="AEO2201" s="218"/>
      <c r="AEP2201" s="218"/>
      <c r="AEQ2201" s="218"/>
      <c r="AER2201" s="218"/>
      <c r="AES2201" s="218"/>
      <c r="AET2201" s="218"/>
      <c r="AEU2201" s="218"/>
      <c r="AEV2201" s="218"/>
      <c r="AEW2201" s="218"/>
      <c r="AEX2201" s="218"/>
      <c r="AEY2201" s="218"/>
      <c r="AEZ2201" s="218"/>
      <c r="AFA2201" s="218"/>
      <c r="AFB2201" s="218"/>
      <c r="AFC2201" s="218"/>
      <c r="AFD2201" s="218"/>
      <c r="AFE2201" s="218"/>
      <c r="AFF2201" s="218"/>
      <c r="AFG2201" s="218"/>
      <c r="AFH2201" s="218"/>
      <c r="AFI2201" s="218"/>
      <c r="AFJ2201" s="218"/>
      <c r="AFK2201" s="218"/>
      <c r="AFL2201" s="218"/>
      <c r="AFM2201" s="218"/>
      <c r="AFN2201" s="218"/>
      <c r="AFO2201" s="218"/>
      <c r="AFP2201" s="218"/>
      <c r="AFQ2201" s="218"/>
      <c r="AFR2201" s="218"/>
      <c r="AFS2201" s="218"/>
      <c r="AFT2201" s="218"/>
      <c r="AFU2201" s="218"/>
      <c r="AFV2201" s="218"/>
      <c r="AFW2201" s="218"/>
      <c r="AFX2201" s="218"/>
      <c r="AFY2201" s="218"/>
      <c r="AFZ2201" s="218"/>
      <c r="AGA2201" s="218"/>
      <c r="AGB2201" s="218"/>
      <c r="AGC2201" s="218"/>
      <c r="AGD2201" s="218"/>
      <c r="AGE2201" s="218"/>
      <c r="AGF2201" s="218"/>
      <c r="AGG2201" s="218"/>
      <c r="AGH2201" s="218"/>
      <c r="AGI2201" s="218"/>
      <c r="AGJ2201" s="218"/>
      <c r="AGK2201" s="218"/>
      <c r="AGL2201" s="218"/>
      <c r="AGM2201" s="218"/>
      <c r="AGN2201" s="218"/>
      <c r="AGO2201" s="218"/>
      <c r="AGP2201" s="218"/>
      <c r="AGQ2201" s="218"/>
      <c r="AGR2201" s="218"/>
      <c r="AGS2201" s="218"/>
      <c r="AGT2201" s="218"/>
      <c r="AGU2201" s="218"/>
      <c r="AGV2201" s="218"/>
      <c r="AGW2201" s="218"/>
      <c r="AGX2201" s="218"/>
      <c r="AGY2201" s="218"/>
      <c r="AGZ2201" s="218"/>
      <c r="AHA2201" s="218"/>
      <c r="AHB2201" s="218"/>
      <c r="AHC2201" s="218"/>
      <c r="AHD2201" s="218"/>
      <c r="AHE2201" s="218"/>
      <c r="AHF2201" s="218"/>
      <c r="AHG2201" s="218"/>
      <c r="AHH2201" s="218"/>
      <c r="AHI2201" s="218"/>
      <c r="AHJ2201" s="218"/>
      <c r="AHK2201" s="218"/>
      <c r="AHL2201" s="218"/>
      <c r="AHM2201" s="218"/>
      <c r="AHN2201" s="218"/>
      <c r="AHO2201" s="218"/>
      <c r="AHP2201" s="218"/>
      <c r="AHQ2201" s="218"/>
      <c r="AHR2201" s="218"/>
      <c r="AHS2201" s="218"/>
      <c r="AHT2201" s="218"/>
      <c r="AHU2201" s="218"/>
      <c r="AHV2201" s="218"/>
      <c r="AHW2201" s="218"/>
      <c r="AHX2201" s="218"/>
      <c r="AHY2201" s="218"/>
      <c r="AHZ2201" s="218"/>
      <c r="AIA2201" s="218"/>
      <c r="AIB2201" s="218"/>
      <c r="AIC2201" s="218"/>
      <c r="AID2201" s="218"/>
      <c r="AIE2201" s="218"/>
      <c r="AIF2201" s="218"/>
      <c r="AIG2201" s="218"/>
      <c r="AIH2201" s="218"/>
      <c r="AII2201" s="218"/>
      <c r="AIJ2201" s="218"/>
      <c r="AIK2201" s="218"/>
      <c r="AIL2201" s="218"/>
      <c r="AIM2201" s="218"/>
      <c r="AIN2201" s="218"/>
      <c r="AIO2201" s="218"/>
      <c r="AIP2201" s="218"/>
      <c r="AIQ2201" s="218"/>
      <c r="AIR2201" s="218"/>
      <c r="AIS2201" s="218"/>
      <c r="AIT2201" s="218"/>
      <c r="AIU2201" s="218"/>
      <c r="AIV2201" s="218"/>
      <c r="AIW2201" s="218"/>
      <c r="AIX2201" s="218"/>
      <c r="AIY2201" s="218"/>
      <c r="AIZ2201" s="218"/>
      <c r="AJA2201" s="218"/>
      <c r="AJB2201" s="218"/>
      <c r="AJC2201" s="218"/>
      <c r="AJD2201" s="218"/>
      <c r="AJE2201" s="218"/>
      <c r="AJF2201" s="218"/>
      <c r="AJG2201" s="218"/>
      <c r="AJH2201" s="218"/>
      <c r="AJI2201" s="218"/>
      <c r="AJJ2201" s="218"/>
      <c r="AJK2201" s="218"/>
      <c r="AJL2201" s="218"/>
      <c r="AJM2201" s="218"/>
      <c r="AJN2201" s="218"/>
      <c r="AJO2201" s="218"/>
      <c r="AJP2201" s="218"/>
      <c r="AJQ2201" s="218"/>
      <c r="AJR2201" s="218"/>
      <c r="AJS2201" s="218"/>
      <c r="AJT2201" s="218"/>
      <c r="AJU2201" s="218"/>
      <c r="AJV2201" s="218"/>
      <c r="AJW2201" s="218"/>
      <c r="AJX2201" s="218"/>
      <c r="AJY2201" s="218"/>
      <c r="AJZ2201" s="218"/>
      <c r="AKA2201" s="218"/>
      <c r="AKB2201" s="218"/>
      <c r="AKC2201" s="218"/>
      <c r="AKD2201" s="218"/>
      <c r="AKE2201" s="218"/>
      <c r="AKF2201" s="218"/>
      <c r="AKG2201" s="218"/>
      <c r="AKH2201" s="218"/>
      <c r="AKI2201" s="218"/>
      <c r="AKJ2201" s="218"/>
      <c r="AKK2201" s="218"/>
      <c r="AKL2201" s="218"/>
      <c r="AKM2201" s="218"/>
      <c r="AKN2201" s="218"/>
      <c r="AKO2201" s="218"/>
      <c r="AKP2201" s="218"/>
      <c r="AKQ2201" s="218"/>
      <c r="AKR2201" s="218"/>
      <c r="AKS2201" s="218"/>
      <c r="AKT2201" s="218"/>
      <c r="AKU2201" s="218"/>
      <c r="AKV2201" s="218"/>
      <c r="AKW2201" s="218"/>
      <c r="AKX2201" s="218"/>
      <c r="AKY2201" s="218"/>
      <c r="AKZ2201" s="218"/>
      <c r="ALA2201" s="218"/>
      <c r="ALB2201" s="218"/>
      <c r="ALC2201" s="218"/>
      <c r="ALD2201" s="218"/>
      <c r="ALE2201" s="218"/>
      <c r="ALF2201" s="218"/>
      <c r="ALG2201" s="218"/>
      <c r="ALH2201" s="218"/>
      <c r="ALI2201" s="218"/>
      <c r="ALJ2201" s="218"/>
      <c r="ALK2201" s="218"/>
      <c r="ALL2201" s="218"/>
      <c r="ALM2201" s="218"/>
      <c r="ALN2201" s="218"/>
      <c r="ALO2201" s="218"/>
      <c r="ALP2201" s="218"/>
      <c r="ALQ2201" s="218"/>
      <c r="ALR2201" s="218"/>
      <c r="ALS2201" s="218"/>
      <c r="ALT2201" s="218"/>
      <c r="ALU2201" s="218"/>
      <c r="ALV2201" s="218"/>
      <c r="ALW2201" s="218"/>
      <c r="ALX2201" s="218"/>
      <c r="ALY2201" s="218"/>
      <c r="ALZ2201" s="218"/>
      <c r="AMA2201" s="218"/>
      <c r="AMB2201" s="218"/>
      <c r="AMC2201" s="218"/>
      <c r="AMD2201" s="218"/>
      <c r="AME2201" s="218"/>
      <c r="AMF2201" s="218"/>
      <c r="AMG2201" s="218"/>
      <c r="AMH2201" s="218"/>
      <c r="AMI2201" s="218"/>
      <c r="AMJ2201" s="218"/>
      <c r="AMK2201" s="218"/>
      <c r="AML2201" s="218"/>
      <c r="AMM2201" s="218"/>
      <c r="AMN2201" s="218"/>
      <c r="AMO2201" s="218"/>
      <c r="AMP2201" s="218"/>
      <c r="AMQ2201" s="218"/>
      <c r="AMR2201" s="218"/>
      <c r="AMS2201" s="218"/>
      <c r="AMT2201" s="218"/>
      <c r="AMU2201" s="218"/>
      <c r="AMV2201" s="218"/>
      <c r="AMW2201" s="218"/>
      <c r="AMX2201" s="218"/>
      <c r="AMY2201" s="218"/>
      <c r="AMZ2201" s="218"/>
      <c r="ANA2201" s="218"/>
      <c r="ANB2201" s="218"/>
      <c r="ANC2201" s="218"/>
      <c r="AND2201" s="218"/>
      <c r="ANE2201" s="218"/>
      <c r="ANF2201" s="218"/>
      <c r="ANG2201" s="218"/>
      <c r="ANH2201" s="218"/>
      <c r="ANI2201" s="218"/>
      <c r="ANJ2201" s="218"/>
      <c r="ANK2201" s="218"/>
      <c r="ANL2201" s="218"/>
      <c r="ANM2201" s="218"/>
      <c r="ANN2201" s="218"/>
      <c r="ANO2201" s="218"/>
      <c r="ANP2201" s="218"/>
      <c r="ANQ2201" s="218"/>
      <c r="ANR2201" s="218"/>
      <c r="ANS2201" s="218"/>
      <c r="ANT2201" s="218"/>
      <c r="ANU2201" s="218"/>
      <c r="ANV2201" s="218"/>
      <c r="ANW2201" s="218"/>
      <c r="ANX2201" s="218"/>
      <c r="ANY2201" s="218"/>
      <c r="ANZ2201" s="218"/>
      <c r="AOA2201" s="218"/>
      <c r="AOB2201" s="218"/>
      <c r="AOC2201" s="218"/>
      <c r="AOD2201" s="218"/>
      <c r="AOE2201" s="218"/>
      <c r="AOF2201" s="218"/>
      <c r="AOG2201" s="218"/>
      <c r="AOH2201" s="218"/>
      <c r="AOI2201" s="218"/>
      <c r="AOJ2201" s="218"/>
      <c r="AOK2201" s="218"/>
      <c r="AOL2201" s="218"/>
      <c r="AOM2201" s="218"/>
      <c r="AON2201" s="218"/>
      <c r="AOO2201" s="218"/>
      <c r="AOP2201" s="218"/>
      <c r="AOQ2201" s="218"/>
      <c r="AOR2201" s="218"/>
      <c r="AOS2201" s="218"/>
      <c r="AOT2201" s="218"/>
      <c r="AOU2201" s="218"/>
      <c r="AOV2201" s="218"/>
      <c r="AOW2201" s="218"/>
      <c r="AOX2201" s="218"/>
      <c r="AOY2201" s="218"/>
      <c r="AOZ2201" s="218"/>
      <c r="APA2201" s="218"/>
      <c r="APB2201" s="218"/>
      <c r="APC2201" s="218"/>
      <c r="APD2201" s="218"/>
      <c r="APE2201" s="218"/>
      <c r="APF2201" s="218"/>
      <c r="APG2201" s="218"/>
      <c r="APH2201" s="218"/>
      <c r="API2201" s="218"/>
      <c r="APJ2201" s="218"/>
      <c r="APK2201" s="218"/>
      <c r="APL2201" s="218"/>
      <c r="APM2201" s="218"/>
      <c r="APN2201" s="218"/>
      <c r="APO2201" s="218"/>
      <c r="APP2201" s="218"/>
      <c r="APQ2201" s="218"/>
      <c r="APR2201" s="218"/>
      <c r="APS2201" s="218"/>
      <c r="APT2201" s="218"/>
      <c r="APU2201" s="218"/>
      <c r="APV2201" s="218"/>
      <c r="APW2201" s="218"/>
      <c r="APX2201" s="218"/>
      <c r="APY2201" s="218"/>
      <c r="APZ2201" s="218"/>
      <c r="AQA2201" s="218"/>
      <c r="AQB2201" s="218"/>
      <c r="AQC2201" s="218"/>
      <c r="AQD2201" s="218"/>
      <c r="AQE2201" s="218"/>
      <c r="AQF2201" s="218"/>
      <c r="AQG2201" s="218"/>
      <c r="AQH2201" s="218"/>
      <c r="AQI2201" s="218"/>
      <c r="AQJ2201" s="218"/>
      <c r="AQK2201" s="218"/>
      <c r="AQL2201" s="218"/>
      <c r="AQM2201" s="218"/>
      <c r="AQN2201" s="218"/>
      <c r="AQO2201" s="218"/>
      <c r="AQP2201" s="218"/>
      <c r="AQQ2201" s="218"/>
      <c r="AQR2201" s="218"/>
      <c r="AQS2201" s="218"/>
      <c r="AQT2201" s="218"/>
      <c r="AQU2201" s="218"/>
      <c r="AQV2201" s="218"/>
      <c r="AQW2201" s="218"/>
      <c r="AQX2201" s="218"/>
      <c r="AQY2201" s="218"/>
      <c r="AQZ2201" s="218"/>
      <c r="ARA2201" s="218"/>
      <c r="ARB2201" s="218"/>
      <c r="ARC2201" s="218"/>
      <c r="ARD2201" s="218"/>
      <c r="ARE2201" s="218"/>
      <c r="ARF2201" s="218"/>
      <c r="ARG2201" s="218"/>
      <c r="ARH2201" s="218"/>
      <c r="ARI2201" s="218"/>
      <c r="ARJ2201" s="218"/>
      <c r="ARK2201" s="218"/>
      <c r="ARL2201" s="218"/>
      <c r="ARM2201" s="218"/>
      <c r="ARN2201" s="218"/>
      <c r="ARO2201" s="218"/>
      <c r="ARP2201" s="218"/>
      <c r="ARQ2201" s="218"/>
      <c r="ARR2201" s="218"/>
      <c r="ARS2201" s="218"/>
      <c r="ART2201" s="218"/>
      <c r="ARU2201" s="218"/>
      <c r="ARV2201" s="218"/>
      <c r="ARW2201" s="218"/>
      <c r="ARX2201" s="218"/>
      <c r="ARY2201" s="218"/>
      <c r="ARZ2201" s="218"/>
      <c r="ASA2201" s="218"/>
      <c r="ASB2201" s="218"/>
      <c r="ASC2201" s="218"/>
      <c r="ASD2201" s="218"/>
      <c r="ASE2201" s="218"/>
      <c r="ASF2201" s="218"/>
      <c r="ASG2201" s="218"/>
      <c r="ASH2201" s="218"/>
      <c r="ASI2201" s="218"/>
      <c r="ASJ2201" s="218"/>
      <c r="ASK2201" s="218"/>
      <c r="ASL2201" s="218"/>
      <c r="ASM2201" s="218"/>
      <c r="ASN2201" s="218"/>
      <c r="ASO2201" s="218"/>
      <c r="ASP2201" s="218"/>
      <c r="ASQ2201" s="218"/>
      <c r="ASR2201" s="218"/>
      <c r="ASS2201" s="218"/>
      <c r="AST2201" s="218"/>
      <c r="ASU2201" s="218"/>
      <c r="ASV2201" s="218"/>
      <c r="ASW2201" s="218"/>
      <c r="ASX2201" s="218"/>
      <c r="ASY2201" s="218"/>
      <c r="ASZ2201" s="218"/>
      <c r="ATA2201" s="218"/>
      <c r="ATB2201" s="218"/>
      <c r="ATC2201" s="218"/>
      <c r="ATD2201" s="218"/>
      <c r="ATE2201" s="218"/>
      <c r="ATF2201" s="218"/>
      <c r="ATG2201" s="218"/>
      <c r="ATH2201" s="218"/>
      <c r="ATI2201" s="218"/>
      <c r="ATJ2201" s="218"/>
      <c r="ATK2201" s="218"/>
      <c r="ATL2201" s="218"/>
      <c r="ATM2201" s="218"/>
      <c r="ATN2201" s="218"/>
      <c r="ATO2201" s="218"/>
      <c r="ATP2201" s="218"/>
      <c r="ATQ2201" s="218"/>
      <c r="ATR2201" s="218"/>
      <c r="ATS2201" s="218"/>
      <c r="ATT2201" s="218"/>
      <c r="ATU2201" s="218"/>
      <c r="ATV2201" s="218"/>
      <c r="ATW2201" s="218"/>
      <c r="ATX2201" s="218"/>
      <c r="ATY2201" s="218"/>
      <c r="ATZ2201" s="218"/>
      <c r="AUA2201" s="218"/>
      <c r="AUB2201" s="218"/>
      <c r="AUC2201" s="218"/>
      <c r="AUD2201" s="218"/>
      <c r="AUE2201" s="218"/>
      <c r="AUF2201" s="218"/>
      <c r="AUG2201" s="218"/>
      <c r="AUH2201" s="218"/>
      <c r="AUI2201" s="218"/>
      <c r="AUJ2201" s="218"/>
      <c r="AUK2201" s="218"/>
      <c r="AUL2201" s="218"/>
      <c r="AUM2201" s="218"/>
      <c r="AUN2201" s="218"/>
      <c r="AUO2201" s="218"/>
      <c r="AUP2201" s="218"/>
      <c r="AUQ2201" s="218"/>
      <c r="AUR2201" s="218"/>
      <c r="AUS2201" s="218"/>
      <c r="AUT2201" s="218"/>
      <c r="AUU2201" s="218"/>
      <c r="AUV2201" s="218"/>
      <c r="AUW2201" s="218"/>
      <c r="AUX2201" s="218"/>
      <c r="AUY2201" s="218"/>
      <c r="AUZ2201" s="218"/>
      <c r="AVA2201" s="218"/>
      <c r="AVB2201" s="218"/>
      <c r="AVC2201" s="218"/>
      <c r="AVD2201" s="218"/>
      <c r="AVE2201" s="218"/>
      <c r="AVF2201" s="218"/>
      <c r="AVG2201" s="218"/>
      <c r="AVH2201" s="218"/>
      <c r="AVI2201" s="218"/>
      <c r="AVJ2201" s="218"/>
      <c r="AVK2201" s="218"/>
      <c r="AVL2201" s="218"/>
      <c r="AVM2201" s="218"/>
      <c r="AVN2201" s="218"/>
      <c r="AVO2201" s="218"/>
      <c r="AVP2201" s="218"/>
      <c r="AVQ2201" s="218"/>
      <c r="AVR2201" s="218"/>
      <c r="AVS2201" s="218"/>
      <c r="AVT2201" s="218"/>
      <c r="AVU2201" s="218"/>
      <c r="AVV2201" s="218"/>
      <c r="AVW2201" s="218"/>
      <c r="AVX2201" s="218"/>
      <c r="AVY2201" s="218"/>
      <c r="AVZ2201" s="218"/>
      <c r="AWA2201" s="218"/>
      <c r="AWB2201" s="218"/>
      <c r="AWC2201" s="218"/>
      <c r="AWD2201" s="218"/>
      <c r="AWE2201" s="218"/>
      <c r="AWF2201" s="218"/>
      <c r="AWG2201" s="218"/>
      <c r="AWH2201" s="218"/>
      <c r="AWI2201" s="218"/>
      <c r="AWJ2201" s="218"/>
      <c r="AWK2201" s="218"/>
      <c r="AWL2201" s="218"/>
      <c r="AWM2201" s="218"/>
      <c r="AWN2201" s="218"/>
      <c r="AWO2201" s="218"/>
      <c r="AWP2201" s="218"/>
      <c r="AWQ2201" s="218"/>
      <c r="AWR2201" s="218"/>
      <c r="AWS2201" s="218"/>
      <c r="AWT2201" s="218"/>
      <c r="AWU2201" s="218"/>
      <c r="AWV2201" s="218"/>
      <c r="AWW2201" s="218"/>
      <c r="AWX2201" s="218"/>
      <c r="AWY2201" s="218"/>
      <c r="AWZ2201" s="218"/>
      <c r="AXA2201" s="218"/>
      <c r="AXB2201" s="218"/>
      <c r="AXC2201" s="218"/>
      <c r="AXD2201" s="218"/>
      <c r="AXE2201" s="218"/>
      <c r="AXF2201" s="218"/>
      <c r="AXG2201" s="218"/>
      <c r="AXH2201" s="218"/>
      <c r="AXI2201" s="218"/>
      <c r="AXJ2201" s="218"/>
      <c r="AXK2201" s="218"/>
      <c r="AXL2201" s="218"/>
      <c r="AXM2201" s="218"/>
      <c r="AXN2201" s="218"/>
      <c r="AXO2201" s="218"/>
      <c r="AXP2201" s="218"/>
      <c r="AXQ2201" s="218"/>
      <c r="AXR2201" s="218"/>
      <c r="AXS2201" s="218"/>
      <c r="AXT2201" s="218"/>
      <c r="AXU2201" s="218"/>
      <c r="AXV2201" s="218"/>
      <c r="AXW2201" s="218"/>
      <c r="AXX2201" s="218"/>
      <c r="AXY2201" s="218"/>
      <c r="AXZ2201" s="218"/>
      <c r="AYA2201" s="218"/>
      <c r="AYB2201" s="218"/>
      <c r="AYC2201" s="218"/>
      <c r="AYD2201" s="218"/>
      <c r="AYE2201" s="218"/>
      <c r="AYF2201" s="218"/>
      <c r="AYG2201" s="218"/>
      <c r="AYH2201" s="218"/>
      <c r="AYI2201" s="218"/>
      <c r="AYJ2201" s="218"/>
      <c r="AYK2201" s="218"/>
      <c r="AYL2201" s="218"/>
      <c r="AYM2201" s="218"/>
      <c r="AYN2201" s="218"/>
      <c r="AYO2201" s="218"/>
      <c r="AYP2201" s="218"/>
      <c r="AYQ2201" s="218"/>
      <c r="AYR2201" s="218"/>
      <c r="AYS2201" s="218"/>
      <c r="AYT2201" s="218"/>
      <c r="AYU2201" s="218"/>
      <c r="AYV2201" s="218"/>
      <c r="AYW2201" s="218"/>
      <c r="AYX2201" s="218"/>
      <c r="AYY2201" s="218"/>
      <c r="AYZ2201" s="218"/>
      <c r="AZA2201" s="218"/>
      <c r="AZB2201" s="218"/>
      <c r="AZC2201" s="218"/>
      <c r="AZD2201" s="218"/>
      <c r="AZE2201" s="218"/>
      <c r="AZF2201" s="218"/>
      <c r="AZG2201" s="218"/>
      <c r="AZH2201" s="218"/>
      <c r="AZI2201" s="218"/>
      <c r="AZJ2201" s="218"/>
      <c r="AZK2201" s="218"/>
      <c r="AZL2201" s="218"/>
      <c r="AZM2201" s="218"/>
      <c r="AZN2201" s="218"/>
      <c r="AZO2201" s="218"/>
      <c r="AZP2201" s="218"/>
      <c r="AZQ2201" s="218"/>
      <c r="AZR2201" s="218"/>
      <c r="AZS2201" s="218"/>
      <c r="AZT2201" s="218"/>
      <c r="AZU2201" s="218"/>
      <c r="AZV2201" s="218"/>
      <c r="AZW2201" s="218"/>
      <c r="AZX2201" s="218"/>
      <c r="AZY2201" s="218"/>
      <c r="AZZ2201" s="218"/>
      <c r="BAA2201" s="218"/>
      <c r="BAB2201" s="218"/>
      <c r="BAC2201" s="218"/>
      <c r="BAD2201" s="218"/>
      <c r="BAE2201" s="218"/>
      <c r="BAF2201" s="218"/>
      <c r="BAG2201" s="218"/>
      <c r="BAH2201" s="218"/>
      <c r="BAI2201" s="218"/>
      <c r="BAJ2201" s="218"/>
      <c r="BAK2201" s="218"/>
      <c r="BAL2201" s="218"/>
      <c r="BAM2201" s="218"/>
      <c r="BAN2201" s="218"/>
      <c r="BAO2201" s="218"/>
      <c r="BAP2201" s="218"/>
      <c r="BAQ2201" s="218"/>
      <c r="BAR2201" s="218"/>
      <c r="BAS2201" s="218"/>
      <c r="BAT2201" s="218"/>
      <c r="BAU2201" s="218"/>
      <c r="BAV2201" s="218"/>
      <c r="BAW2201" s="218"/>
      <c r="BAX2201" s="218"/>
      <c r="BAY2201" s="218"/>
      <c r="BAZ2201" s="218"/>
      <c r="BBA2201" s="218"/>
      <c r="BBB2201" s="218"/>
      <c r="BBC2201" s="218"/>
      <c r="BBD2201" s="218"/>
      <c r="BBE2201" s="218"/>
      <c r="BBF2201" s="218"/>
      <c r="BBG2201" s="218"/>
      <c r="BBH2201" s="218"/>
      <c r="BBI2201" s="218"/>
      <c r="BBJ2201" s="218"/>
      <c r="BBK2201" s="218"/>
      <c r="BBL2201" s="218"/>
      <c r="BBM2201" s="218"/>
      <c r="BBN2201" s="218"/>
      <c r="BBO2201" s="218"/>
      <c r="BBP2201" s="218"/>
      <c r="BBQ2201" s="218"/>
      <c r="BBR2201" s="218"/>
      <c r="BBS2201" s="218"/>
      <c r="BBT2201" s="218"/>
      <c r="BBU2201" s="218"/>
      <c r="BBV2201" s="218"/>
      <c r="BBW2201" s="218"/>
      <c r="BBX2201" s="218"/>
      <c r="BBY2201" s="218"/>
      <c r="BBZ2201" s="218"/>
      <c r="BCA2201" s="218"/>
      <c r="BCB2201" s="218"/>
      <c r="BCC2201" s="218"/>
      <c r="BCD2201" s="218"/>
      <c r="BCE2201" s="218"/>
      <c r="BCF2201" s="218"/>
      <c r="BCG2201" s="218"/>
      <c r="BCH2201" s="218"/>
      <c r="BCI2201" s="218"/>
      <c r="BCJ2201" s="218"/>
      <c r="BCK2201" s="218"/>
      <c r="BCL2201" s="218"/>
      <c r="BCM2201" s="218"/>
      <c r="BCN2201" s="218"/>
      <c r="BCO2201" s="218"/>
      <c r="BCP2201" s="218"/>
      <c r="BCQ2201" s="218"/>
      <c r="BCR2201" s="218"/>
      <c r="BCS2201" s="218"/>
      <c r="BCT2201" s="218"/>
      <c r="BCU2201" s="218"/>
      <c r="BCV2201" s="218"/>
      <c r="BCW2201" s="218"/>
      <c r="BCX2201" s="218"/>
      <c r="BCY2201" s="218"/>
      <c r="BCZ2201" s="218"/>
      <c r="BDA2201" s="218"/>
      <c r="BDB2201" s="218"/>
      <c r="BDC2201" s="218"/>
      <c r="BDD2201" s="218"/>
      <c r="BDE2201" s="218"/>
      <c r="BDF2201" s="218"/>
      <c r="BDG2201" s="218"/>
      <c r="BDH2201" s="218"/>
      <c r="BDI2201" s="218"/>
      <c r="BDJ2201" s="218"/>
      <c r="BDK2201" s="218"/>
      <c r="BDL2201" s="218"/>
      <c r="BDM2201" s="218"/>
      <c r="BDN2201" s="218"/>
      <c r="BDO2201" s="218"/>
      <c r="BDP2201" s="218"/>
      <c r="BDQ2201" s="218"/>
      <c r="BDR2201" s="218"/>
      <c r="BDS2201" s="218"/>
      <c r="BDT2201" s="218"/>
      <c r="BDU2201" s="218"/>
      <c r="BDV2201" s="218"/>
      <c r="BDW2201" s="218"/>
      <c r="BDX2201" s="218"/>
      <c r="BDY2201" s="218"/>
      <c r="BDZ2201" s="218"/>
      <c r="BEA2201" s="218"/>
      <c r="BEB2201" s="218"/>
      <c r="BEC2201" s="218"/>
      <c r="BED2201" s="218"/>
      <c r="BEE2201" s="218"/>
      <c r="BEF2201" s="218"/>
      <c r="BEG2201" s="218"/>
      <c r="BEH2201" s="218"/>
      <c r="BEI2201" s="218"/>
      <c r="BEJ2201" s="218"/>
      <c r="BEK2201" s="218"/>
      <c r="BEL2201" s="218"/>
      <c r="BEM2201" s="218"/>
      <c r="BEN2201" s="218"/>
      <c r="BEO2201" s="218"/>
      <c r="BEP2201" s="218"/>
      <c r="BEQ2201" s="218"/>
      <c r="BER2201" s="218"/>
      <c r="BES2201" s="218"/>
      <c r="BET2201" s="218"/>
      <c r="BEU2201" s="218"/>
      <c r="BEV2201" s="218"/>
      <c r="BEW2201" s="218"/>
      <c r="BEX2201" s="218"/>
      <c r="BEY2201" s="218"/>
      <c r="BEZ2201" s="218"/>
      <c r="BFA2201" s="218"/>
      <c r="BFB2201" s="218"/>
      <c r="BFC2201" s="218"/>
      <c r="BFD2201" s="218"/>
      <c r="BFE2201" s="218"/>
      <c r="BFF2201" s="218"/>
      <c r="BFG2201" s="218"/>
      <c r="BFH2201" s="218"/>
      <c r="BFI2201" s="218"/>
      <c r="BFJ2201" s="218"/>
      <c r="BFK2201" s="218"/>
      <c r="BFL2201" s="218"/>
      <c r="BFM2201" s="218"/>
      <c r="BFN2201" s="218"/>
      <c r="BFO2201" s="218"/>
      <c r="BFP2201" s="218"/>
      <c r="BFQ2201" s="218"/>
      <c r="BFR2201" s="218"/>
      <c r="BFS2201" s="218"/>
      <c r="BFT2201" s="218"/>
      <c r="BFU2201" s="218"/>
      <c r="BFV2201" s="218"/>
      <c r="BFW2201" s="218"/>
      <c r="BFX2201" s="218"/>
      <c r="BFY2201" s="218"/>
      <c r="BFZ2201" s="218"/>
      <c r="BGA2201" s="218"/>
      <c r="BGB2201" s="218"/>
      <c r="BGC2201" s="218"/>
      <c r="BGD2201" s="218"/>
      <c r="BGE2201" s="218"/>
      <c r="BGF2201" s="218"/>
      <c r="BGG2201" s="218"/>
      <c r="BGH2201" s="218"/>
      <c r="BGI2201" s="218"/>
      <c r="BGJ2201" s="218"/>
      <c r="BGK2201" s="218"/>
      <c r="BGL2201" s="218"/>
      <c r="BGM2201" s="218"/>
      <c r="BGN2201" s="218"/>
      <c r="BGO2201" s="218"/>
      <c r="BGP2201" s="218"/>
      <c r="BGQ2201" s="218"/>
      <c r="BGR2201" s="218"/>
      <c r="BGS2201" s="218"/>
      <c r="BGT2201" s="218"/>
      <c r="BGU2201" s="218"/>
      <c r="BGV2201" s="218"/>
      <c r="BGW2201" s="218"/>
      <c r="BGX2201" s="218"/>
      <c r="BGY2201" s="218"/>
      <c r="BGZ2201" s="218"/>
      <c r="BHA2201" s="218"/>
      <c r="BHB2201" s="218"/>
      <c r="BHC2201" s="218"/>
      <c r="BHD2201" s="218"/>
      <c r="BHE2201" s="218"/>
      <c r="BHF2201" s="218"/>
      <c r="BHG2201" s="218"/>
      <c r="BHH2201" s="218"/>
      <c r="BHI2201" s="218"/>
      <c r="BHJ2201" s="218"/>
      <c r="BHK2201" s="218"/>
      <c r="BHL2201" s="218"/>
      <c r="BHM2201" s="218"/>
      <c r="BHN2201" s="218"/>
      <c r="BHO2201" s="218"/>
      <c r="BHP2201" s="218"/>
      <c r="BHQ2201" s="218"/>
      <c r="BHR2201" s="218"/>
      <c r="BHS2201" s="218"/>
      <c r="BHT2201" s="218"/>
      <c r="BHU2201" s="218"/>
      <c r="BHV2201" s="218"/>
      <c r="BHW2201" s="218"/>
      <c r="BHX2201" s="218"/>
      <c r="BHY2201" s="218"/>
      <c r="BHZ2201" s="218"/>
      <c r="BIA2201" s="218"/>
      <c r="BIB2201" s="218"/>
      <c r="BIC2201" s="218"/>
      <c r="BID2201" s="218"/>
      <c r="BIE2201" s="218"/>
      <c r="BIF2201" s="218"/>
      <c r="BIG2201" s="218"/>
      <c r="BIH2201" s="218"/>
      <c r="BII2201" s="218"/>
      <c r="BIJ2201" s="218"/>
      <c r="BIK2201" s="218"/>
      <c r="BIL2201" s="218"/>
      <c r="BIM2201" s="218"/>
      <c r="BIN2201" s="218"/>
      <c r="BIO2201" s="218"/>
      <c r="BIP2201" s="218"/>
      <c r="BIQ2201" s="218"/>
      <c r="BIR2201" s="218"/>
      <c r="BIS2201" s="218"/>
      <c r="BIT2201" s="218"/>
      <c r="BIU2201" s="218"/>
      <c r="BIV2201" s="218"/>
      <c r="BIW2201" s="218"/>
      <c r="BIX2201" s="218"/>
      <c r="BIY2201" s="218"/>
      <c r="BIZ2201" s="218"/>
      <c r="BJA2201" s="218"/>
      <c r="BJB2201" s="218"/>
      <c r="BJC2201" s="218"/>
      <c r="BJD2201" s="218"/>
      <c r="BJE2201" s="218"/>
      <c r="BJF2201" s="218"/>
      <c r="BJG2201" s="218"/>
      <c r="BJH2201" s="218"/>
      <c r="BJI2201" s="218"/>
      <c r="BJJ2201" s="218"/>
      <c r="BJK2201" s="218"/>
      <c r="BJL2201" s="218"/>
      <c r="BJM2201" s="218"/>
      <c r="BJN2201" s="218"/>
      <c r="BJO2201" s="218"/>
      <c r="BJP2201" s="218"/>
      <c r="BJQ2201" s="218"/>
      <c r="BJR2201" s="218"/>
      <c r="BJS2201" s="218"/>
      <c r="BJT2201" s="218"/>
      <c r="BJU2201" s="218"/>
      <c r="BJV2201" s="218"/>
      <c r="BJW2201" s="218"/>
      <c r="BJX2201" s="218"/>
      <c r="BJY2201" s="218"/>
      <c r="BJZ2201" s="218"/>
      <c r="BKA2201" s="218"/>
      <c r="BKB2201" s="218"/>
      <c r="BKC2201" s="218"/>
      <c r="BKD2201" s="218"/>
      <c r="BKE2201" s="218"/>
      <c r="BKF2201" s="218"/>
      <c r="BKG2201" s="218"/>
      <c r="BKH2201" s="218"/>
      <c r="BKI2201" s="218"/>
      <c r="BKJ2201" s="218"/>
      <c r="BKK2201" s="218"/>
      <c r="BKL2201" s="218"/>
      <c r="BKM2201" s="218"/>
      <c r="BKN2201" s="218"/>
      <c r="BKO2201" s="218"/>
      <c r="BKP2201" s="218"/>
      <c r="BKQ2201" s="218"/>
      <c r="BKR2201" s="218"/>
      <c r="BKS2201" s="218"/>
      <c r="BKT2201" s="218"/>
      <c r="BKU2201" s="218"/>
      <c r="BKV2201" s="218"/>
      <c r="BKW2201" s="218"/>
      <c r="BKX2201" s="218"/>
      <c r="BKY2201" s="218"/>
      <c r="BKZ2201" s="218"/>
      <c r="BLA2201" s="218"/>
      <c r="BLB2201" s="218"/>
      <c r="BLC2201" s="218"/>
      <c r="BLD2201" s="218"/>
      <c r="BLE2201" s="218"/>
      <c r="BLF2201" s="218"/>
      <c r="BLG2201" s="218"/>
      <c r="BLH2201" s="218"/>
      <c r="BLI2201" s="218"/>
      <c r="BLJ2201" s="218"/>
      <c r="BLK2201" s="218"/>
      <c r="BLL2201" s="218"/>
      <c r="BLM2201" s="218"/>
      <c r="BLN2201" s="218"/>
      <c r="BLO2201" s="218"/>
      <c r="BLP2201" s="218"/>
      <c r="BLQ2201" s="218"/>
      <c r="BLR2201" s="218"/>
      <c r="BLS2201" s="218"/>
      <c r="BLT2201" s="218"/>
      <c r="BLU2201" s="218"/>
      <c r="BLV2201" s="218"/>
      <c r="BLW2201" s="218"/>
      <c r="BLX2201" s="218"/>
      <c r="BLY2201" s="218"/>
      <c r="BLZ2201" s="218"/>
      <c r="BMA2201" s="218"/>
      <c r="BMB2201" s="218"/>
      <c r="BMC2201" s="218"/>
      <c r="BMD2201" s="218"/>
      <c r="BME2201" s="218"/>
      <c r="BMF2201" s="218"/>
      <c r="BMG2201" s="218"/>
      <c r="BMH2201" s="218"/>
      <c r="BMI2201" s="218"/>
      <c r="BMJ2201" s="218"/>
      <c r="BMK2201" s="218"/>
      <c r="BML2201" s="218"/>
      <c r="BMM2201" s="218"/>
      <c r="BMN2201" s="218"/>
      <c r="BMO2201" s="218"/>
      <c r="BMP2201" s="218"/>
      <c r="BMQ2201" s="218"/>
      <c r="BMR2201" s="218"/>
      <c r="BMS2201" s="218"/>
      <c r="BMT2201" s="218"/>
      <c r="BMU2201" s="218"/>
      <c r="BMV2201" s="218"/>
      <c r="BMW2201" s="218"/>
      <c r="BMX2201" s="218"/>
      <c r="BMY2201" s="218"/>
      <c r="BMZ2201" s="218"/>
      <c r="BNA2201" s="218"/>
      <c r="BNB2201" s="218"/>
      <c r="BNC2201" s="218"/>
      <c r="BND2201" s="218"/>
      <c r="BNE2201" s="218"/>
      <c r="BNF2201" s="218"/>
      <c r="BNG2201" s="218"/>
      <c r="BNH2201" s="218"/>
      <c r="BNI2201" s="218"/>
      <c r="BNJ2201" s="218"/>
      <c r="BNK2201" s="218"/>
      <c r="BNL2201" s="218"/>
      <c r="BNM2201" s="218"/>
      <c r="BNN2201" s="218"/>
      <c r="BNO2201" s="218"/>
      <c r="BNP2201" s="218"/>
      <c r="BNQ2201" s="218"/>
      <c r="BNR2201" s="218"/>
      <c r="BNS2201" s="218"/>
      <c r="BNT2201" s="218"/>
      <c r="BNU2201" s="218"/>
      <c r="BNV2201" s="218"/>
      <c r="BNW2201" s="218"/>
      <c r="BNX2201" s="218"/>
      <c r="BNY2201" s="218"/>
      <c r="BNZ2201" s="218"/>
      <c r="BOA2201" s="218"/>
      <c r="BOB2201" s="218"/>
      <c r="BOC2201" s="218"/>
      <c r="BOD2201" s="218"/>
      <c r="BOE2201" s="218"/>
      <c r="BOF2201" s="218"/>
      <c r="BOG2201" s="218"/>
      <c r="BOH2201" s="218"/>
      <c r="BOI2201" s="218"/>
      <c r="BOJ2201" s="218"/>
      <c r="BOK2201" s="218"/>
      <c r="BOL2201" s="218"/>
      <c r="BOM2201" s="218"/>
      <c r="BON2201" s="218"/>
      <c r="BOO2201" s="218"/>
      <c r="BOP2201" s="218"/>
      <c r="BOQ2201" s="218"/>
      <c r="BOR2201" s="218"/>
      <c r="BOS2201" s="218"/>
      <c r="BOT2201" s="218"/>
      <c r="BOU2201" s="218"/>
      <c r="BOV2201" s="218"/>
      <c r="BOW2201" s="218"/>
      <c r="BOX2201" s="218"/>
      <c r="BOY2201" s="218"/>
      <c r="BOZ2201" s="218"/>
      <c r="BPA2201" s="218"/>
      <c r="BPB2201" s="218"/>
      <c r="BPC2201" s="218"/>
      <c r="BPD2201" s="218"/>
      <c r="BPE2201" s="218"/>
      <c r="BPF2201" s="218"/>
      <c r="BPG2201" s="218"/>
      <c r="BPH2201" s="218"/>
      <c r="BPI2201" s="218"/>
      <c r="BPJ2201" s="218"/>
      <c r="BPK2201" s="218"/>
      <c r="BPL2201" s="218"/>
      <c r="BPM2201" s="218"/>
      <c r="BPN2201" s="218"/>
      <c r="BPO2201" s="218"/>
      <c r="BPP2201" s="218"/>
      <c r="BPQ2201" s="218"/>
      <c r="BPR2201" s="218"/>
      <c r="BPS2201" s="218"/>
      <c r="BPT2201" s="218"/>
      <c r="BPU2201" s="218"/>
      <c r="BPV2201" s="218"/>
      <c r="BPW2201" s="218"/>
      <c r="BPX2201" s="218"/>
      <c r="BPY2201" s="218"/>
      <c r="BPZ2201" s="218"/>
      <c r="BQA2201" s="218"/>
      <c r="BQB2201" s="218"/>
      <c r="BQC2201" s="218"/>
      <c r="BQD2201" s="218"/>
      <c r="BQE2201" s="218"/>
      <c r="BQF2201" s="218"/>
      <c r="BQG2201" s="218"/>
      <c r="BQH2201" s="218"/>
      <c r="BQI2201" s="218"/>
      <c r="BQJ2201" s="218"/>
      <c r="BQK2201" s="218"/>
      <c r="BQL2201" s="218"/>
      <c r="BQM2201" s="218"/>
      <c r="BQN2201" s="218"/>
      <c r="BQO2201" s="218"/>
      <c r="BQP2201" s="218"/>
      <c r="BQQ2201" s="218"/>
      <c r="BQR2201" s="218"/>
      <c r="BQS2201" s="218"/>
      <c r="BQT2201" s="218"/>
      <c r="BQU2201" s="218"/>
      <c r="BQV2201" s="218"/>
      <c r="BQW2201" s="218"/>
      <c r="BQX2201" s="218"/>
      <c r="BQY2201" s="218"/>
      <c r="BQZ2201" s="218"/>
      <c r="BRA2201" s="218"/>
      <c r="BRB2201" s="218"/>
      <c r="BRC2201" s="218"/>
      <c r="BRD2201" s="218"/>
      <c r="BRE2201" s="218"/>
      <c r="BRF2201" s="218"/>
      <c r="BRG2201" s="218"/>
      <c r="BRH2201" s="218"/>
      <c r="BRI2201" s="218"/>
      <c r="BRJ2201" s="218"/>
      <c r="BRK2201" s="218"/>
      <c r="BRL2201" s="218"/>
      <c r="BRM2201" s="218"/>
      <c r="BRN2201" s="218"/>
      <c r="BRO2201" s="218"/>
      <c r="BRP2201" s="218"/>
      <c r="BRQ2201" s="218"/>
      <c r="BRR2201" s="218"/>
      <c r="BRS2201" s="218"/>
      <c r="BRT2201" s="218"/>
      <c r="BRU2201" s="218"/>
      <c r="BRV2201" s="218"/>
      <c r="BRW2201" s="218"/>
      <c r="BRX2201" s="218"/>
      <c r="BRY2201" s="218"/>
      <c r="BRZ2201" s="218"/>
      <c r="BSA2201" s="218"/>
      <c r="BSB2201" s="218"/>
      <c r="BSC2201" s="218"/>
      <c r="BSD2201" s="218"/>
      <c r="BSE2201" s="218"/>
      <c r="BSF2201" s="218"/>
      <c r="BSG2201" s="218"/>
      <c r="BSH2201" s="218"/>
      <c r="BSI2201" s="218"/>
      <c r="BSJ2201" s="218"/>
      <c r="BSK2201" s="218"/>
      <c r="BSL2201" s="218"/>
      <c r="BSM2201" s="218"/>
      <c r="BSN2201" s="218"/>
      <c r="BSO2201" s="218"/>
      <c r="BSP2201" s="218"/>
      <c r="BSQ2201" s="218"/>
      <c r="BSR2201" s="218"/>
      <c r="BSS2201" s="218"/>
      <c r="BST2201" s="218"/>
      <c r="BSU2201" s="218"/>
      <c r="BSV2201" s="218"/>
      <c r="BSW2201" s="218"/>
      <c r="BSX2201" s="218"/>
      <c r="BSY2201" s="218"/>
      <c r="BSZ2201" s="218"/>
      <c r="BTA2201" s="218"/>
      <c r="BTB2201" s="218"/>
      <c r="BTC2201" s="218"/>
      <c r="BTD2201" s="218"/>
      <c r="BTE2201" s="218"/>
      <c r="BTF2201" s="218"/>
      <c r="BTG2201" s="218"/>
      <c r="BTH2201" s="218"/>
      <c r="BTI2201" s="218"/>
      <c r="BTJ2201" s="218"/>
      <c r="BTK2201" s="218"/>
      <c r="BTL2201" s="218"/>
      <c r="BTM2201" s="218"/>
      <c r="BTN2201" s="218"/>
      <c r="BTO2201" s="218"/>
      <c r="BTP2201" s="218"/>
      <c r="BTQ2201" s="218"/>
      <c r="BTR2201" s="218"/>
      <c r="BTS2201" s="218"/>
      <c r="BTT2201" s="218"/>
      <c r="BTU2201" s="218"/>
      <c r="BTV2201" s="218"/>
      <c r="BTW2201" s="218"/>
      <c r="BTX2201" s="218"/>
      <c r="BTY2201" s="218"/>
      <c r="BTZ2201" s="218"/>
      <c r="BUA2201" s="218"/>
      <c r="BUB2201" s="218"/>
      <c r="BUC2201" s="218"/>
      <c r="BUD2201" s="218"/>
      <c r="BUE2201" s="218"/>
      <c r="BUF2201" s="218"/>
      <c r="BUG2201" s="218"/>
      <c r="BUH2201" s="218"/>
      <c r="BUI2201" s="218"/>
      <c r="BUJ2201" s="218"/>
      <c r="BUK2201" s="218"/>
      <c r="BUL2201" s="218"/>
      <c r="BUM2201" s="218"/>
      <c r="BUN2201" s="218"/>
      <c r="BUO2201" s="218"/>
      <c r="BUP2201" s="218"/>
      <c r="BUQ2201" s="218"/>
      <c r="BUR2201" s="218"/>
      <c r="BUS2201" s="218"/>
      <c r="BUT2201" s="218"/>
      <c r="BUU2201" s="218"/>
      <c r="BUV2201" s="218"/>
      <c r="BUW2201" s="218"/>
      <c r="BUX2201" s="218"/>
      <c r="BUY2201" s="218"/>
      <c r="BUZ2201" s="218"/>
      <c r="BVA2201" s="218"/>
      <c r="BVB2201" s="218"/>
      <c r="BVC2201" s="218"/>
      <c r="BVD2201" s="218"/>
      <c r="BVE2201" s="218"/>
      <c r="BVF2201" s="218"/>
      <c r="BVG2201" s="218"/>
      <c r="BVH2201" s="218"/>
      <c r="BVI2201" s="218"/>
      <c r="BVJ2201" s="218"/>
      <c r="BVK2201" s="218"/>
      <c r="BVL2201" s="218"/>
      <c r="BVM2201" s="218"/>
      <c r="BVN2201" s="218"/>
      <c r="BVO2201" s="218"/>
      <c r="BVP2201" s="218"/>
      <c r="BVQ2201" s="218"/>
      <c r="BVR2201" s="218"/>
      <c r="BVS2201" s="218"/>
      <c r="BVT2201" s="218"/>
      <c r="BVU2201" s="218"/>
      <c r="BVV2201" s="218"/>
      <c r="BVW2201" s="218"/>
      <c r="BVX2201" s="218"/>
      <c r="BVY2201" s="218"/>
      <c r="BVZ2201" s="218"/>
      <c r="BWA2201" s="218"/>
      <c r="BWB2201" s="218"/>
      <c r="BWC2201" s="218"/>
      <c r="BWD2201" s="218"/>
      <c r="BWE2201" s="218"/>
      <c r="BWF2201" s="218"/>
      <c r="BWG2201" s="218"/>
      <c r="BWH2201" s="218"/>
      <c r="BWI2201" s="218"/>
      <c r="BWJ2201" s="218"/>
      <c r="BWK2201" s="218"/>
      <c r="BWL2201" s="218"/>
      <c r="BWM2201" s="218"/>
      <c r="BWN2201" s="218"/>
      <c r="BWO2201" s="218"/>
      <c r="BWP2201" s="218"/>
      <c r="BWQ2201" s="218"/>
      <c r="BWR2201" s="218"/>
      <c r="BWS2201" s="218"/>
      <c r="BWT2201" s="218"/>
      <c r="BWU2201" s="218"/>
      <c r="BWV2201" s="218"/>
      <c r="BWW2201" s="218"/>
      <c r="BWX2201" s="218"/>
      <c r="BWY2201" s="218"/>
      <c r="BWZ2201" s="218"/>
      <c r="BXA2201" s="218"/>
      <c r="BXB2201" s="218"/>
      <c r="BXC2201" s="218"/>
      <c r="BXD2201" s="218"/>
      <c r="BXE2201" s="218"/>
      <c r="BXF2201" s="218"/>
      <c r="BXG2201" s="218"/>
      <c r="BXH2201" s="218"/>
      <c r="BXI2201" s="218"/>
      <c r="BXJ2201" s="218"/>
      <c r="BXK2201" s="218"/>
      <c r="BXL2201" s="218"/>
      <c r="BXM2201" s="218"/>
      <c r="BXN2201" s="218"/>
      <c r="BXO2201" s="218"/>
      <c r="BXP2201" s="218"/>
      <c r="BXQ2201" s="218"/>
      <c r="BXR2201" s="218"/>
      <c r="BXS2201" s="218"/>
      <c r="BXT2201" s="218"/>
      <c r="BXU2201" s="218"/>
      <c r="BXV2201" s="218"/>
      <c r="BXW2201" s="218"/>
      <c r="BXX2201" s="218"/>
      <c r="BXY2201" s="218"/>
      <c r="BXZ2201" s="218"/>
      <c r="BYA2201" s="218"/>
      <c r="BYB2201" s="218"/>
      <c r="BYC2201" s="218"/>
      <c r="BYD2201" s="218"/>
      <c r="BYE2201" s="218"/>
      <c r="BYF2201" s="218"/>
      <c r="BYG2201" s="218"/>
      <c r="BYH2201" s="218"/>
      <c r="BYI2201" s="218"/>
      <c r="BYJ2201" s="218"/>
      <c r="BYK2201" s="218"/>
      <c r="BYL2201" s="218"/>
      <c r="BYM2201" s="218"/>
      <c r="BYN2201" s="218"/>
      <c r="BYO2201" s="218"/>
      <c r="BYP2201" s="218"/>
      <c r="BYQ2201" s="218"/>
      <c r="BYR2201" s="218"/>
      <c r="BYS2201" s="218"/>
      <c r="BYT2201" s="218"/>
      <c r="BYU2201" s="218"/>
      <c r="BYV2201" s="218"/>
      <c r="BYW2201" s="218"/>
      <c r="BYX2201" s="218"/>
      <c r="BYY2201" s="218"/>
      <c r="BYZ2201" s="218"/>
      <c r="BZA2201" s="218"/>
      <c r="BZB2201" s="218"/>
      <c r="BZC2201" s="218"/>
      <c r="BZD2201" s="218"/>
      <c r="BZE2201" s="218"/>
      <c r="BZF2201" s="218"/>
      <c r="BZG2201" s="218"/>
      <c r="BZH2201" s="218"/>
      <c r="BZI2201" s="218"/>
      <c r="BZJ2201" s="218"/>
      <c r="BZK2201" s="218"/>
      <c r="BZL2201" s="218"/>
      <c r="BZM2201" s="218"/>
      <c r="BZN2201" s="218"/>
      <c r="BZO2201" s="218"/>
      <c r="BZP2201" s="218"/>
      <c r="BZQ2201" s="218"/>
      <c r="BZR2201" s="218"/>
      <c r="BZS2201" s="218"/>
      <c r="BZT2201" s="218"/>
      <c r="BZU2201" s="218"/>
      <c r="BZV2201" s="218"/>
      <c r="BZW2201" s="218"/>
      <c r="BZX2201" s="218"/>
      <c r="BZY2201" s="218"/>
      <c r="BZZ2201" s="218"/>
      <c r="CAA2201" s="218"/>
      <c r="CAB2201" s="218"/>
      <c r="CAC2201" s="218"/>
      <c r="CAD2201" s="218"/>
      <c r="CAE2201" s="218"/>
      <c r="CAF2201" s="218"/>
      <c r="CAG2201" s="218"/>
      <c r="CAH2201" s="218"/>
      <c r="CAI2201" s="218"/>
      <c r="CAJ2201" s="218"/>
      <c r="CAK2201" s="218"/>
      <c r="CAL2201" s="218"/>
      <c r="CAM2201" s="218"/>
      <c r="CAN2201" s="218"/>
      <c r="CAO2201" s="218"/>
      <c r="CAP2201" s="218"/>
      <c r="CAQ2201" s="218"/>
      <c r="CAR2201" s="218"/>
      <c r="CAS2201" s="218"/>
      <c r="CAT2201" s="218"/>
      <c r="CAU2201" s="218"/>
      <c r="CAV2201" s="218"/>
      <c r="CAW2201" s="218"/>
      <c r="CAX2201" s="218"/>
      <c r="CAY2201" s="218"/>
      <c r="CAZ2201" s="218"/>
      <c r="CBA2201" s="218"/>
      <c r="CBB2201" s="218"/>
      <c r="CBC2201" s="218"/>
      <c r="CBD2201" s="218"/>
      <c r="CBE2201" s="218"/>
      <c r="CBF2201" s="218"/>
      <c r="CBG2201" s="218"/>
      <c r="CBH2201" s="218"/>
      <c r="CBI2201" s="218"/>
      <c r="CBJ2201" s="218"/>
      <c r="CBK2201" s="218"/>
      <c r="CBL2201" s="218"/>
      <c r="CBM2201" s="218"/>
      <c r="CBN2201" s="218"/>
      <c r="CBO2201" s="218"/>
      <c r="CBP2201" s="218"/>
      <c r="CBQ2201" s="218"/>
      <c r="CBR2201" s="218"/>
      <c r="CBS2201" s="218"/>
      <c r="CBT2201" s="218"/>
      <c r="CBU2201" s="218"/>
      <c r="CBV2201" s="218"/>
      <c r="CBW2201" s="218"/>
      <c r="CBX2201" s="218"/>
      <c r="CBY2201" s="218"/>
      <c r="CBZ2201" s="218"/>
      <c r="CCA2201" s="218"/>
      <c r="CCB2201" s="218"/>
      <c r="CCC2201" s="218"/>
      <c r="CCD2201" s="218"/>
      <c r="CCE2201" s="218"/>
      <c r="CCF2201" s="218"/>
      <c r="CCG2201" s="218"/>
      <c r="CCH2201" s="218"/>
      <c r="CCI2201" s="218"/>
      <c r="CCJ2201" s="218"/>
      <c r="CCK2201" s="218"/>
      <c r="CCL2201" s="218"/>
      <c r="CCM2201" s="218"/>
      <c r="CCN2201" s="218"/>
      <c r="CCO2201" s="218"/>
      <c r="CCP2201" s="218"/>
      <c r="CCQ2201" s="218"/>
      <c r="CCR2201" s="218"/>
      <c r="CCS2201" s="218"/>
      <c r="CCT2201" s="218"/>
      <c r="CCU2201" s="218"/>
      <c r="CCV2201" s="218"/>
      <c r="CCW2201" s="218"/>
      <c r="CCX2201" s="218"/>
      <c r="CCY2201" s="218"/>
      <c r="CCZ2201" s="218"/>
      <c r="CDA2201" s="218"/>
      <c r="CDB2201" s="218"/>
      <c r="CDC2201" s="218"/>
      <c r="CDD2201" s="218"/>
      <c r="CDE2201" s="218"/>
      <c r="CDF2201" s="218"/>
      <c r="CDG2201" s="218"/>
      <c r="CDH2201" s="218"/>
      <c r="CDI2201" s="218"/>
      <c r="CDJ2201" s="218"/>
      <c r="CDK2201" s="218"/>
      <c r="CDL2201" s="218"/>
      <c r="CDM2201" s="218"/>
      <c r="CDN2201" s="218"/>
      <c r="CDO2201" s="218"/>
      <c r="CDP2201" s="218"/>
      <c r="CDQ2201" s="218"/>
      <c r="CDR2201" s="218"/>
      <c r="CDS2201" s="218"/>
      <c r="CDT2201" s="218"/>
      <c r="CDU2201" s="218"/>
      <c r="CDV2201" s="218"/>
      <c r="CDW2201" s="218"/>
      <c r="CDX2201" s="218"/>
      <c r="CDY2201" s="218"/>
      <c r="CDZ2201" s="218"/>
      <c r="CEA2201" s="218"/>
      <c r="CEB2201" s="218"/>
      <c r="CEC2201" s="218"/>
      <c r="CED2201" s="218"/>
      <c r="CEE2201" s="218"/>
      <c r="CEF2201" s="218"/>
      <c r="CEG2201" s="218"/>
      <c r="CEH2201" s="218"/>
      <c r="CEI2201" s="218"/>
      <c r="CEJ2201" s="218"/>
      <c r="CEK2201" s="218"/>
      <c r="CEL2201" s="218"/>
      <c r="CEM2201" s="218"/>
      <c r="CEN2201" s="218"/>
      <c r="CEO2201" s="218"/>
      <c r="CEP2201" s="218"/>
      <c r="CEQ2201" s="218"/>
      <c r="CER2201" s="218"/>
      <c r="CES2201" s="218"/>
      <c r="CET2201" s="218"/>
      <c r="CEU2201" s="218"/>
      <c r="CEV2201" s="218"/>
      <c r="CEW2201" s="218"/>
      <c r="CEX2201" s="218"/>
      <c r="CEY2201" s="218"/>
      <c r="CEZ2201" s="218"/>
      <c r="CFA2201" s="218"/>
      <c r="CFB2201" s="218"/>
      <c r="CFC2201" s="218"/>
      <c r="CFD2201" s="218"/>
      <c r="CFE2201" s="218"/>
      <c r="CFF2201" s="218"/>
      <c r="CFG2201" s="218"/>
      <c r="CFH2201" s="218"/>
      <c r="CFI2201" s="218"/>
      <c r="CFJ2201" s="218"/>
      <c r="CFK2201" s="218"/>
      <c r="CFL2201" s="218"/>
      <c r="CFM2201" s="218"/>
      <c r="CFN2201" s="218"/>
      <c r="CFO2201" s="218"/>
      <c r="CFP2201" s="218"/>
      <c r="CFQ2201" s="218"/>
      <c r="CFR2201" s="218"/>
      <c r="CFS2201" s="218"/>
      <c r="CFT2201" s="218"/>
      <c r="CFU2201" s="218"/>
      <c r="CFV2201" s="218"/>
      <c r="CFW2201" s="218"/>
      <c r="CFX2201" s="218"/>
      <c r="CFY2201" s="218"/>
      <c r="CFZ2201" s="218"/>
      <c r="CGA2201" s="218"/>
      <c r="CGB2201" s="218"/>
      <c r="CGC2201" s="218"/>
      <c r="CGD2201" s="218"/>
      <c r="CGE2201" s="218"/>
      <c r="CGF2201" s="218"/>
      <c r="CGG2201" s="218"/>
      <c r="CGH2201" s="218"/>
      <c r="CGI2201" s="218"/>
      <c r="CGJ2201" s="218"/>
      <c r="CGK2201" s="218"/>
      <c r="CGL2201" s="218"/>
      <c r="CGM2201" s="218"/>
      <c r="CGN2201" s="218"/>
      <c r="CGO2201" s="218"/>
      <c r="CGP2201" s="218"/>
      <c r="CGQ2201" s="218"/>
      <c r="CGR2201" s="218"/>
      <c r="CGS2201" s="218"/>
      <c r="CGT2201" s="218"/>
      <c r="CGU2201" s="218"/>
      <c r="CGV2201" s="218"/>
      <c r="CGW2201" s="218"/>
      <c r="CGX2201" s="218"/>
      <c r="CGY2201" s="218"/>
      <c r="CGZ2201" s="218"/>
      <c r="CHA2201" s="218"/>
      <c r="CHB2201" s="218"/>
      <c r="CHC2201" s="218"/>
      <c r="CHD2201" s="218"/>
      <c r="CHE2201" s="218"/>
      <c r="CHF2201" s="218"/>
      <c r="CHG2201" s="218"/>
      <c r="CHH2201" s="218"/>
      <c r="CHI2201" s="218"/>
      <c r="CHJ2201" s="218"/>
      <c r="CHK2201" s="218"/>
      <c r="CHL2201" s="218"/>
      <c r="CHM2201" s="218"/>
      <c r="CHN2201" s="218"/>
      <c r="CHO2201" s="218"/>
      <c r="CHP2201" s="218"/>
      <c r="CHQ2201" s="218"/>
      <c r="CHR2201" s="218"/>
      <c r="CHS2201" s="218"/>
      <c r="CHT2201" s="218"/>
      <c r="CHU2201" s="218"/>
      <c r="CHV2201" s="218"/>
      <c r="CHW2201" s="218"/>
      <c r="CHX2201" s="218"/>
      <c r="CHY2201" s="218"/>
      <c r="CHZ2201" s="218"/>
      <c r="CIA2201" s="218"/>
      <c r="CIB2201" s="218"/>
      <c r="CIC2201" s="218"/>
      <c r="CID2201" s="218"/>
      <c r="CIE2201" s="218"/>
      <c r="CIF2201" s="218"/>
      <c r="CIG2201" s="218"/>
      <c r="CIH2201" s="218"/>
      <c r="CII2201" s="218"/>
      <c r="CIJ2201" s="218"/>
      <c r="CIK2201" s="218"/>
      <c r="CIL2201" s="218"/>
      <c r="CIM2201" s="218"/>
      <c r="CIN2201" s="218"/>
      <c r="CIO2201" s="218"/>
      <c r="CIP2201" s="218"/>
      <c r="CIQ2201" s="218"/>
      <c r="CIR2201" s="218"/>
      <c r="CIS2201" s="218"/>
      <c r="CIT2201" s="218"/>
      <c r="CIU2201" s="218"/>
      <c r="CIV2201" s="218"/>
      <c r="CIW2201" s="218"/>
      <c r="CIX2201" s="218"/>
      <c r="CIY2201" s="218"/>
      <c r="CIZ2201" s="218"/>
      <c r="CJA2201" s="218"/>
      <c r="CJB2201" s="218"/>
      <c r="CJC2201" s="218"/>
      <c r="CJD2201" s="218"/>
      <c r="CJE2201" s="218"/>
      <c r="CJF2201" s="218"/>
      <c r="CJG2201" s="218"/>
      <c r="CJH2201" s="218"/>
      <c r="CJI2201" s="218"/>
      <c r="CJJ2201" s="218"/>
      <c r="CJK2201" s="218"/>
      <c r="CJL2201" s="218"/>
      <c r="CJM2201" s="218"/>
      <c r="CJN2201" s="218"/>
      <c r="CJO2201" s="218"/>
      <c r="CJP2201" s="218"/>
      <c r="CJQ2201" s="218"/>
      <c r="CJR2201" s="218"/>
      <c r="CJS2201" s="218"/>
      <c r="CJT2201" s="218"/>
      <c r="CJU2201" s="218"/>
      <c r="CJV2201" s="218"/>
      <c r="CJW2201" s="218"/>
      <c r="CJX2201" s="218"/>
      <c r="CJY2201" s="218"/>
      <c r="CJZ2201" s="218"/>
      <c r="CKA2201" s="218"/>
      <c r="CKB2201" s="218"/>
      <c r="CKC2201" s="218"/>
      <c r="CKD2201" s="218"/>
      <c r="CKE2201" s="218"/>
      <c r="CKF2201" s="218"/>
      <c r="CKG2201" s="218"/>
      <c r="CKH2201" s="218"/>
      <c r="CKI2201" s="218"/>
      <c r="CKJ2201" s="218"/>
      <c r="CKK2201" s="218"/>
      <c r="CKL2201" s="218"/>
      <c r="CKM2201" s="218"/>
      <c r="CKN2201" s="218"/>
      <c r="CKO2201" s="218"/>
      <c r="CKP2201" s="218"/>
      <c r="CKQ2201" s="218"/>
      <c r="CKR2201" s="218"/>
      <c r="CKS2201" s="218"/>
      <c r="CKT2201" s="218"/>
      <c r="CKU2201" s="218"/>
      <c r="CKV2201" s="218"/>
      <c r="CKW2201" s="218"/>
      <c r="CKX2201" s="218"/>
      <c r="CKY2201" s="218"/>
      <c r="CKZ2201" s="218"/>
      <c r="CLA2201" s="218"/>
      <c r="CLB2201" s="218"/>
      <c r="CLC2201" s="218"/>
      <c r="CLD2201" s="218"/>
      <c r="CLE2201" s="218"/>
      <c r="CLF2201" s="218"/>
      <c r="CLG2201" s="218"/>
      <c r="CLH2201" s="218"/>
      <c r="CLI2201" s="218"/>
      <c r="CLJ2201" s="218"/>
      <c r="CLK2201" s="218"/>
      <c r="CLL2201" s="218"/>
      <c r="CLM2201" s="218"/>
      <c r="CLN2201" s="218"/>
      <c r="CLO2201" s="218"/>
      <c r="CLP2201" s="218"/>
      <c r="CLQ2201" s="218"/>
      <c r="CLR2201" s="218"/>
      <c r="CLS2201" s="218"/>
      <c r="CLT2201" s="218"/>
      <c r="CLU2201" s="218"/>
      <c r="CLV2201" s="218"/>
      <c r="CLW2201" s="218"/>
      <c r="CLX2201" s="218"/>
      <c r="CLY2201" s="218"/>
      <c r="CLZ2201" s="218"/>
      <c r="CMA2201" s="218"/>
      <c r="CMB2201" s="218"/>
      <c r="CMC2201" s="218"/>
      <c r="CMD2201" s="218"/>
      <c r="CME2201" s="218"/>
      <c r="CMF2201" s="218"/>
      <c r="CMG2201" s="218"/>
      <c r="CMH2201" s="218"/>
      <c r="CMI2201" s="218"/>
      <c r="CMJ2201" s="218"/>
      <c r="CMK2201" s="218"/>
      <c r="CML2201" s="218"/>
      <c r="CMM2201" s="218"/>
      <c r="CMN2201" s="218"/>
      <c r="CMO2201" s="218"/>
      <c r="CMP2201" s="218"/>
      <c r="CMQ2201" s="218"/>
      <c r="CMR2201" s="218"/>
      <c r="CMS2201" s="218"/>
      <c r="CMT2201" s="218"/>
      <c r="CMU2201" s="218"/>
      <c r="CMV2201" s="218"/>
      <c r="CMW2201" s="218"/>
      <c r="CMX2201" s="218"/>
      <c r="CMY2201" s="218"/>
      <c r="CMZ2201" s="218"/>
      <c r="CNA2201" s="218"/>
      <c r="CNB2201" s="218"/>
      <c r="CNC2201" s="218"/>
      <c r="CND2201" s="218"/>
      <c r="CNE2201" s="218"/>
      <c r="CNF2201" s="218"/>
      <c r="CNG2201" s="218"/>
      <c r="CNH2201" s="218"/>
      <c r="CNI2201" s="218"/>
      <c r="CNJ2201" s="218"/>
      <c r="CNK2201" s="218"/>
      <c r="CNL2201" s="218"/>
      <c r="CNM2201" s="218"/>
      <c r="CNN2201" s="218"/>
      <c r="CNO2201" s="218"/>
      <c r="CNP2201" s="218"/>
      <c r="CNQ2201" s="218"/>
      <c r="CNR2201" s="218"/>
      <c r="CNS2201" s="218"/>
      <c r="CNT2201" s="218"/>
      <c r="CNU2201" s="218"/>
      <c r="CNV2201" s="218"/>
      <c r="CNW2201" s="218"/>
      <c r="CNX2201" s="218"/>
      <c r="CNY2201" s="218"/>
      <c r="CNZ2201" s="218"/>
      <c r="COA2201" s="218"/>
      <c r="COB2201" s="218"/>
      <c r="COC2201" s="218"/>
      <c r="COD2201" s="218"/>
      <c r="COE2201" s="218"/>
      <c r="COF2201" s="218"/>
      <c r="COG2201" s="218"/>
      <c r="COH2201" s="218"/>
      <c r="COI2201" s="218"/>
      <c r="COJ2201" s="218"/>
      <c r="COK2201" s="218"/>
      <c r="COL2201" s="218"/>
      <c r="COM2201" s="218"/>
      <c r="CON2201" s="218"/>
      <c r="COO2201" s="218"/>
      <c r="COP2201" s="218"/>
      <c r="COQ2201" s="218"/>
      <c r="COR2201" s="218"/>
      <c r="COS2201" s="218"/>
      <c r="COT2201" s="218"/>
      <c r="COU2201" s="218"/>
      <c r="COV2201" s="218"/>
      <c r="COW2201" s="218"/>
      <c r="COX2201" s="218"/>
      <c r="COY2201" s="218"/>
      <c r="COZ2201" s="218"/>
      <c r="CPA2201" s="218"/>
      <c r="CPB2201" s="218"/>
      <c r="CPC2201" s="218"/>
      <c r="CPD2201" s="218"/>
      <c r="CPE2201" s="218"/>
      <c r="CPF2201" s="218"/>
      <c r="CPG2201" s="218"/>
      <c r="CPH2201" s="218"/>
      <c r="CPI2201" s="218"/>
      <c r="CPJ2201" s="218"/>
      <c r="CPK2201" s="218"/>
      <c r="CPL2201" s="218"/>
      <c r="CPM2201" s="218"/>
      <c r="CPN2201" s="218"/>
      <c r="CPO2201" s="218"/>
      <c r="CPP2201" s="218"/>
      <c r="CPQ2201" s="218"/>
      <c r="CPR2201" s="218"/>
      <c r="CPS2201" s="218"/>
      <c r="CPT2201" s="218"/>
      <c r="CPU2201" s="218"/>
      <c r="CPV2201" s="218"/>
      <c r="CPW2201" s="218"/>
      <c r="CPX2201" s="218"/>
      <c r="CPY2201" s="218"/>
      <c r="CPZ2201" s="218"/>
      <c r="CQA2201" s="218"/>
      <c r="CQB2201" s="218"/>
      <c r="CQC2201" s="218"/>
      <c r="CQD2201" s="218"/>
      <c r="CQE2201" s="218"/>
      <c r="CQF2201" s="218"/>
      <c r="CQG2201" s="218"/>
      <c r="CQH2201" s="218"/>
      <c r="CQI2201" s="218"/>
      <c r="CQJ2201" s="218"/>
      <c r="CQK2201" s="218"/>
      <c r="CQL2201" s="218"/>
      <c r="CQM2201" s="218"/>
      <c r="CQN2201" s="218"/>
      <c r="CQO2201" s="218"/>
      <c r="CQP2201" s="218"/>
      <c r="CQQ2201" s="218"/>
      <c r="CQR2201" s="218"/>
      <c r="CQS2201" s="218"/>
      <c r="CQT2201" s="218"/>
      <c r="CQU2201" s="218"/>
      <c r="CQV2201" s="218"/>
      <c r="CQW2201" s="218"/>
      <c r="CQX2201" s="218"/>
      <c r="CQY2201" s="218"/>
      <c r="CQZ2201" s="218"/>
      <c r="CRA2201" s="218"/>
      <c r="CRB2201" s="218"/>
      <c r="CRC2201" s="218"/>
      <c r="CRD2201" s="218"/>
      <c r="CRE2201" s="218"/>
      <c r="CRF2201" s="218"/>
      <c r="CRG2201" s="218"/>
      <c r="CRH2201" s="218"/>
      <c r="CRI2201" s="218"/>
      <c r="CRJ2201" s="218"/>
      <c r="CRK2201" s="218"/>
      <c r="CRL2201" s="218"/>
      <c r="CRM2201" s="218"/>
      <c r="CRN2201" s="218"/>
      <c r="CRO2201" s="218"/>
      <c r="CRP2201" s="218"/>
      <c r="CRQ2201" s="218"/>
      <c r="CRR2201" s="218"/>
      <c r="CRS2201" s="218"/>
      <c r="CRT2201" s="218"/>
      <c r="CRU2201" s="218"/>
      <c r="CRV2201" s="218"/>
      <c r="CRW2201" s="218"/>
      <c r="CRX2201" s="218"/>
      <c r="CRY2201" s="218"/>
      <c r="CRZ2201" s="218"/>
      <c r="CSA2201" s="218"/>
      <c r="CSB2201" s="218"/>
      <c r="CSC2201" s="218"/>
      <c r="CSD2201" s="218"/>
      <c r="CSE2201" s="218"/>
      <c r="CSF2201" s="218"/>
      <c r="CSG2201" s="218"/>
      <c r="CSH2201" s="218"/>
      <c r="CSI2201" s="218"/>
      <c r="CSJ2201" s="218"/>
      <c r="CSK2201" s="218"/>
      <c r="CSL2201" s="218"/>
      <c r="CSM2201" s="218"/>
      <c r="CSN2201" s="218"/>
      <c r="CSO2201" s="218"/>
      <c r="CSP2201" s="218"/>
      <c r="CSQ2201" s="218"/>
      <c r="CSR2201" s="218"/>
      <c r="CSS2201" s="218"/>
      <c r="CST2201" s="218"/>
      <c r="CSU2201" s="218"/>
      <c r="CSV2201" s="218"/>
      <c r="CSW2201" s="218"/>
      <c r="CSX2201" s="218"/>
      <c r="CSY2201" s="218"/>
      <c r="CSZ2201" s="218"/>
      <c r="CTA2201" s="218"/>
      <c r="CTB2201" s="218"/>
      <c r="CTC2201" s="218"/>
      <c r="CTD2201" s="218"/>
      <c r="CTE2201" s="218"/>
      <c r="CTF2201" s="218"/>
      <c r="CTG2201" s="218"/>
      <c r="CTH2201" s="218"/>
      <c r="CTI2201" s="218"/>
      <c r="CTJ2201" s="218"/>
      <c r="CTK2201" s="218"/>
      <c r="CTL2201" s="218"/>
      <c r="CTM2201" s="218"/>
      <c r="CTN2201" s="218"/>
      <c r="CTO2201" s="218"/>
      <c r="CTP2201" s="218"/>
      <c r="CTQ2201" s="218"/>
      <c r="CTR2201" s="218"/>
      <c r="CTS2201" s="218"/>
      <c r="CTT2201" s="218"/>
      <c r="CTU2201" s="218"/>
      <c r="CTV2201" s="218"/>
      <c r="CTW2201" s="218"/>
      <c r="CTX2201" s="218"/>
      <c r="CTY2201" s="218"/>
      <c r="CTZ2201" s="218"/>
      <c r="CUA2201" s="218"/>
      <c r="CUB2201" s="218"/>
      <c r="CUC2201" s="218"/>
      <c r="CUD2201" s="218"/>
      <c r="CUE2201" s="218"/>
      <c r="CUF2201" s="218"/>
      <c r="CUG2201" s="218"/>
      <c r="CUH2201" s="218"/>
      <c r="CUI2201" s="218"/>
      <c r="CUJ2201" s="218"/>
      <c r="CUK2201" s="218"/>
      <c r="CUL2201" s="218"/>
      <c r="CUM2201" s="218"/>
      <c r="CUN2201" s="218"/>
      <c r="CUO2201" s="218"/>
      <c r="CUP2201" s="218"/>
      <c r="CUQ2201" s="218"/>
      <c r="CUR2201" s="218"/>
      <c r="CUS2201" s="218"/>
      <c r="CUT2201" s="218"/>
      <c r="CUU2201" s="218"/>
      <c r="CUV2201" s="218"/>
      <c r="CUW2201" s="218"/>
      <c r="CUX2201" s="218"/>
      <c r="CUY2201" s="218"/>
      <c r="CUZ2201" s="218"/>
      <c r="CVA2201" s="218"/>
      <c r="CVB2201" s="218"/>
      <c r="CVC2201" s="218"/>
      <c r="CVD2201" s="218"/>
      <c r="CVE2201" s="218"/>
      <c r="CVF2201" s="218"/>
      <c r="CVG2201" s="218"/>
      <c r="CVH2201" s="218"/>
      <c r="CVI2201" s="218"/>
      <c r="CVJ2201" s="218"/>
      <c r="CVK2201" s="218"/>
      <c r="CVL2201" s="218"/>
      <c r="CVM2201" s="218"/>
      <c r="CVN2201" s="218"/>
      <c r="CVO2201" s="218"/>
      <c r="CVP2201" s="218"/>
      <c r="CVQ2201" s="218"/>
      <c r="CVR2201" s="218"/>
      <c r="CVS2201" s="218"/>
      <c r="CVT2201" s="218"/>
      <c r="CVU2201" s="218"/>
      <c r="CVV2201" s="218"/>
      <c r="CVW2201" s="218"/>
      <c r="CVX2201" s="218"/>
      <c r="CVY2201" s="218"/>
      <c r="CVZ2201" s="218"/>
      <c r="CWA2201" s="218"/>
      <c r="CWB2201" s="218"/>
      <c r="CWC2201" s="218"/>
      <c r="CWD2201" s="218"/>
      <c r="CWE2201" s="218"/>
      <c r="CWF2201" s="218"/>
      <c r="CWG2201" s="218"/>
      <c r="CWH2201" s="218"/>
      <c r="CWI2201" s="218"/>
      <c r="CWJ2201" s="218"/>
      <c r="CWK2201" s="218"/>
      <c r="CWL2201" s="218"/>
      <c r="CWM2201" s="218"/>
      <c r="CWN2201" s="218"/>
      <c r="CWO2201" s="218"/>
      <c r="CWP2201" s="218"/>
      <c r="CWQ2201" s="218"/>
      <c r="CWR2201" s="218"/>
      <c r="CWS2201" s="218"/>
      <c r="CWT2201" s="218"/>
      <c r="CWU2201" s="218"/>
      <c r="CWV2201" s="218"/>
      <c r="CWW2201" s="218"/>
      <c r="CWX2201" s="218"/>
      <c r="CWY2201" s="218"/>
      <c r="CWZ2201" s="218"/>
      <c r="CXA2201" s="218"/>
      <c r="CXB2201" s="218"/>
      <c r="CXC2201" s="218"/>
      <c r="CXD2201" s="218"/>
      <c r="CXE2201" s="218"/>
      <c r="CXF2201" s="218"/>
      <c r="CXG2201" s="218"/>
      <c r="CXH2201" s="218"/>
      <c r="CXI2201" s="218"/>
      <c r="CXJ2201" s="218"/>
      <c r="CXK2201" s="218"/>
      <c r="CXL2201" s="218"/>
      <c r="CXM2201" s="218"/>
      <c r="CXN2201" s="218"/>
      <c r="CXO2201" s="218"/>
      <c r="CXP2201" s="218"/>
      <c r="CXQ2201" s="218"/>
      <c r="CXR2201" s="218"/>
      <c r="CXS2201" s="218"/>
      <c r="CXT2201" s="218"/>
      <c r="CXU2201" s="218"/>
      <c r="CXV2201" s="218"/>
      <c r="CXW2201" s="218"/>
      <c r="CXX2201" s="218"/>
      <c r="CXY2201" s="218"/>
      <c r="CXZ2201" s="218"/>
      <c r="CYA2201" s="218"/>
      <c r="CYB2201" s="218"/>
      <c r="CYC2201" s="218"/>
      <c r="CYD2201" s="218"/>
      <c r="CYE2201" s="218"/>
      <c r="CYF2201" s="218"/>
      <c r="CYG2201" s="218"/>
      <c r="CYH2201" s="218"/>
      <c r="CYI2201" s="218"/>
      <c r="CYJ2201" s="218"/>
      <c r="CYK2201" s="218"/>
      <c r="CYL2201" s="218"/>
      <c r="CYM2201" s="218"/>
      <c r="CYN2201" s="218"/>
      <c r="CYO2201" s="218"/>
      <c r="CYP2201" s="218"/>
      <c r="CYQ2201" s="218"/>
      <c r="CYR2201" s="218"/>
      <c r="CYS2201" s="218"/>
      <c r="CYT2201" s="218"/>
      <c r="CYU2201" s="218"/>
      <c r="CYV2201" s="218"/>
      <c r="CYW2201" s="218"/>
      <c r="CYX2201" s="218"/>
      <c r="CYY2201" s="218"/>
      <c r="CYZ2201" s="218"/>
      <c r="CZA2201" s="218"/>
      <c r="CZB2201" s="218"/>
      <c r="CZC2201" s="218"/>
      <c r="CZD2201" s="218"/>
      <c r="CZE2201" s="218"/>
      <c r="CZF2201" s="218"/>
      <c r="CZG2201" s="218"/>
      <c r="CZH2201" s="218"/>
      <c r="CZI2201" s="218"/>
      <c r="CZJ2201" s="218"/>
      <c r="CZK2201" s="218"/>
      <c r="CZL2201" s="218"/>
      <c r="CZM2201" s="218"/>
      <c r="CZN2201" s="218"/>
      <c r="CZO2201" s="218"/>
      <c r="CZP2201" s="218"/>
      <c r="CZQ2201" s="218"/>
      <c r="CZR2201" s="218"/>
      <c r="CZS2201" s="218"/>
      <c r="CZT2201" s="218"/>
      <c r="CZU2201" s="218"/>
      <c r="CZV2201" s="218"/>
      <c r="CZW2201" s="218"/>
      <c r="CZX2201" s="218"/>
      <c r="CZY2201" s="218"/>
      <c r="CZZ2201" s="218"/>
      <c r="DAA2201" s="218"/>
      <c r="DAB2201" s="218"/>
      <c r="DAC2201" s="218"/>
      <c r="DAD2201" s="218"/>
      <c r="DAE2201" s="218"/>
      <c r="DAF2201" s="218"/>
      <c r="DAG2201" s="218"/>
      <c r="DAH2201" s="218"/>
      <c r="DAI2201" s="218"/>
      <c r="DAJ2201" s="218"/>
      <c r="DAK2201" s="218"/>
      <c r="DAL2201" s="218"/>
      <c r="DAM2201" s="218"/>
      <c r="DAN2201" s="218"/>
      <c r="DAO2201" s="218"/>
      <c r="DAP2201" s="218"/>
      <c r="DAQ2201" s="218"/>
      <c r="DAR2201" s="218"/>
      <c r="DAS2201" s="218"/>
      <c r="DAT2201" s="218"/>
      <c r="DAU2201" s="218"/>
      <c r="DAV2201" s="218"/>
      <c r="DAW2201" s="218"/>
      <c r="DAX2201" s="218"/>
      <c r="DAY2201" s="218"/>
      <c r="DAZ2201" s="218"/>
      <c r="DBA2201" s="218"/>
      <c r="DBB2201" s="218"/>
      <c r="DBC2201" s="218"/>
      <c r="DBD2201" s="218"/>
      <c r="DBE2201" s="218"/>
      <c r="DBF2201" s="218"/>
      <c r="DBG2201" s="218"/>
      <c r="DBH2201" s="218"/>
      <c r="DBI2201" s="218"/>
      <c r="DBJ2201" s="218"/>
      <c r="DBK2201" s="218"/>
      <c r="DBL2201" s="218"/>
      <c r="DBM2201" s="218"/>
      <c r="DBN2201" s="218"/>
      <c r="DBO2201" s="218"/>
      <c r="DBP2201" s="218"/>
      <c r="DBQ2201" s="218"/>
      <c r="DBR2201" s="218"/>
      <c r="DBS2201" s="218"/>
      <c r="DBT2201" s="218"/>
      <c r="DBU2201" s="218"/>
      <c r="DBV2201" s="218"/>
      <c r="DBW2201" s="218"/>
      <c r="DBX2201" s="218"/>
      <c r="DBY2201" s="218"/>
      <c r="DBZ2201" s="218"/>
      <c r="DCA2201" s="218"/>
      <c r="DCB2201" s="218"/>
      <c r="DCC2201" s="218"/>
      <c r="DCD2201" s="218"/>
      <c r="DCE2201" s="218"/>
      <c r="DCF2201" s="218"/>
      <c r="DCG2201" s="218"/>
      <c r="DCH2201" s="218"/>
      <c r="DCI2201" s="218"/>
      <c r="DCJ2201" s="218"/>
      <c r="DCK2201" s="218"/>
      <c r="DCL2201" s="218"/>
      <c r="DCM2201" s="218"/>
      <c r="DCN2201" s="218"/>
      <c r="DCO2201" s="218"/>
      <c r="DCP2201" s="218"/>
      <c r="DCQ2201" s="218"/>
      <c r="DCR2201" s="218"/>
      <c r="DCS2201" s="218"/>
      <c r="DCT2201" s="218"/>
      <c r="DCU2201" s="218"/>
      <c r="DCV2201" s="218"/>
      <c r="DCW2201" s="218"/>
      <c r="DCX2201" s="218"/>
      <c r="DCY2201" s="218"/>
      <c r="DCZ2201" s="218"/>
      <c r="DDA2201" s="218"/>
      <c r="DDB2201" s="218"/>
      <c r="DDC2201" s="218"/>
      <c r="DDD2201" s="218"/>
      <c r="DDE2201" s="218"/>
      <c r="DDF2201" s="218"/>
      <c r="DDG2201" s="218"/>
      <c r="DDH2201" s="218"/>
      <c r="DDI2201" s="218"/>
      <c r="DDJ2201" s="218"/>
      <c r="DDK2201" s="218"/>
      <c r="DDL2201" s="218"/>
      <c r="DDM2201" s="218"/>
      <c r="DDN2201" s="218"/>
      <c r="DDO2201" s="218"/>
      <c r="DDP2201" s="218"/>
      <c r="DDQ2201" s="218"/>
      <c r="DDR2201" s="218"/>
      <c r="DDS2201" s="218"/>
      <c r="DDT2201" s="218"/>
      <c r="DDU2201" s="218"/>
      <c r="DDV2201" s="218"/>
      <c r="DDW2201" s="218"/>
      <c r="DDX2201" s="218"/>
      <c r="DDY2201" s="218"/>
      <c r="DDZ2201" s="218"/>
      <c r="DEA2201" s="218"/>
      <c r="DEB2201" s="218"/>
      <c r="DEC2201" s="218"/>
      <c r="DED2201" s="218"/>
      <c r="DEE2201" s="218"/>
      <c r="DEF2201" s="218"/>
      <c r="DEG2201" s="218"/>
      <c r="DEH2201" s="218"/>
      <c r="DEI2201" s="218"/>
      <c r="DEJ2201" s="218"/>
      <c r="DEK2201" s="218"/>
      <c r="DEL2201" s="218"/>
      <c r="DEM2201" s="218"/>
      <c r="DEN2201" s="218"/>
      <c r="DEO2201" s="218"/>
      <c r="DEP2201" s="218"/>
      <c r="DEQ2201" s="218"/>
      <c r="DER2201" s="218"/>
      <c r="DES2201" s="218"/>
      <c r="DET2201" s="218"/>
      <c r="DEU2201" s="218"/>
      <c r="DEV2201" s="218"/>
      <c r="DEW2201" s="218"/>
      <c r="DEX2201" s="218"/>
      <c r="DEY2201" s="218"/>
      <c r="DEZ2201" s="218"/>
      <c r="DFA2201" s="218"/>
      <c r="DFB2201" s="218"/>
      <c r="DFC2201" s="218"/>
      <c r="DFD2201" s="218"/>
      <c r="DFE2201" s="218"/>
      <c r="DFF2201" s="218"/>
      <c r="DFG2201" s="218"/>
      <c r="DFH2201" s="218"/>
      <c r="DFI2201" s="218"/>
      <c r="DFJ2201" s="218"/>
      <c r="DFK2201" s="218"/>
      <c r="DFL2201" s="218"/>
      <c r="DFM2201" s="218"/>
      <c r="DFN2201" s="218"/>
      <c r="DFO2201" s="218"/>
      <c r="DFP2201" s="218"/>
      <c r="DFQ2201" s="218"/>
      <c r="DFR2201" s="218"/>
      <c r="DFS2201" s="218"/>
      <c r="DFT2201" s="218"/>
      <c r="DFU2201" s="218"/>
      <c r="DFV2201" s="218"/>
      <c r="DFW2201" s="218"/>
      <c r="DFX2201" s="218"/>
      <c r="DFY2201" s="218"/>
      <c r="DFZ2201" s="218"/>
      <c r="DGA2201" s="218"/>
      <c r="DGB2201" s="218"/>
      <c r="DGC2201" s="218"/>
      <c r="DGD2201" s="218"/>
      <c r="DGE2201" s="218"/>
      <c r="DGF2201" s="218"/>
      <c r="DGG2201" s="218"/>
      <c r="DGH2201" s="218"/>
      <c r="DGI2201" s="218"/>
      <c r="DGJ2201" s="218"/>
      <c r="DGK2201" s="218"/>
      <c r="DGL2201" s="218"/>
      <c r="DGM2201" s="218"/>
      <c r="DGN2201" s="218"/>
      <c r="DGO2201" s="218"/>
      <c r="DGP2201" s="218"/>
      <c r="DGQ2201" s="218"/>
      <c r="DGR2201" s="218"/>
      <c r="DGS2201" s="218"/>
      <c r="DGT2201" s="218"/>
      <c r="DGU2201" s="218"/>
      <c r="DGV2201" s="218"/>
      <c r="DGW2201" s="218"/>
      <c r="DGX2201" s="218"/>
      <c r="DGY2201" s="218"/>
      <c r="DGZ2201" s="218"/>
      <c r="DHA2201" s="218"/>
      <c r="DHB2201" s="218"/>
      <c r="DHC2201" s="218"/>
      <c r="DHD2201" s="218"/>
      <c r="DHE2201" s="218"/>
      <c r="DHF2201" s="218"/>
      <c r="DHG2201" s="218"/>
      <c r="DHH2201" s="218"/>
      <c r="DHI2201" s="218"/>
      <c r="DHJ2201" s="218"/>
      <c r="DHK2201" s="218"/>
      <c r="DHL2201" s="218"/>
      <c r="DHM2201" s="218"/>
      <c r="DHN2201" s="218"/>
      <c r="DHO2201" s="218"/>
      <c r="DHP2201" s="218"/>
      <c r="DHQ2201" s="218"/>
      <c r="DHR2201" s="218"/>
      <c r="DHS2201" s="218"/>
      <c r="DHT2201" s="218"/>
      <c r="DHU2201" s="218"/>
      <c r="DHV2201" s="218"/>
      <c r="DHW2201" s="218"/>
      <c r="DHX2201" s="218"/>
      <c r="DHY2201" s="218"/>
      <c r="DHZ2201" s="218"/>
      <c r="DIA2201" s="218"/>
      <c r="DIB2201" s="218"/>
      <c r="DIC2201" s="218"/>
      <c r="DID2201" s="218"/>
      <c r="DIE2201" s="218"/>
      <c r="DIF2201" s="218"/>
      <c r="DIG2201" s="218"/>
      <c r="DIH2201" s="218"/>
      <c r="DII2201" s="218"/>
      <c r="DIJ2201" s="218"/>
      <c r="DIK2201" s="218"/>
      <c r="DIL2201" s="218"/>
      <c r="DIM2201" s="218"/>
      <c r="DIN2201" s="218"/>
      <c r="DIO2201" s="218"/>
      <c r="DIP2201" s="218"/>
      <c r="DIQ2201" s="218"/>
      <c r="DIR2201" s="218"/>
      <c r="DIS2201" s="218"/>
      <c r="DIT2201" s="218"/>
      <c r="DIU2201" s="218"/>
      <c r="DIV2201" s="218"/>
      <c r="DIW2201" s="218"/>
      <c r="DIX2201" s="218"/>
      <c r="DIY2201" s="218"/>
      <c r="DIZ2201" s="218"/>
      <c r="DJA2201" s="218"/>
      <c r="DJB2201" s="218"/>
      <c r="DJC2201" s="218"/>
      <c r="DJD2201" s="218"/>
      <c r="DJE2201" s="218"/>
      <c r="DJF2201" s="218"/>
      <c r="DJG2201" s="218"/>
      <c r="DJH2201" s="218"/>
      <c r="DJI2201" s="218"/>
      <c r="DJJ2201" s="218"/>
      <c r="DJK2201" s="218"/>
      <c r="DJL2201" s="218"/>
      <c r="DJM2201" s="218"/>
      <c r="DJN2201" s="218"/>
      <c r="DJO2201" s="218"/>
      <c r="DJP2201" s="218"/>
      <c r="DJQ2201" s="218"/>
      <c r="DJR2201" s="218"/>
      <c r="DJS2201" s="218"/>
      <c r="DJT2201" s="218"/>
      <c r="DJU2201" s="218"/>
      <c r="DJV2201" s="218"/>
      <c r="DJW2201" s="218"/>
      <c r="DJX2201" s="218"/>
      <c r="DJY2201" s="218"/>
      <c r="DJZ2201" s="218"/>
      <c r="DKA2201" s="218"/>
      <c r="DKB2201" s="218"/>
      <c r="DKC2201" s="218"/>
      <c r="DKD2201" s="218"/>
      <c r="DKE2201" s="218"/>
      <c r="DKF2201" s="218"/>
      <c r="DKG2201" s="218"/>
      <c r="DKH2201" s="218"/>
      <c r="DKI2201" s="218"/>
      <c r="DKJ2201" s="218"/>
      <c r="DKK2201" s="218"/>
      <c r="DKL2201" s="218"/>
      <c r="DKM2201" s="218"/>
      <c r="DKN2201" s="218"/>
      <c r="DKO2201" s="218"/>
      <c r="DKP2201" s="218"/>
      <c r="DKQ2201" s="218"/>
      <c r="DKR2201" s="218"/>
      <c r="DKS2201" s="218"/>
      <c r="DKT2201" s="218"/>
      <c r="DKU2201" s="218"/>
      <c r="DKV2201" s="218"/>
      <c r="DKW2201" s="218"/>
      <c r="DKX2201" s="218"/>
      <c r="DKY2201" s="218"/>
      <c r="DKZ2201" s="218"/>
      <c r="DLA2201" s="218"/>
      <c r="DLB2201" s="218"/>
      <c r="DLC2201" s="218"/>
      <c r="DLD2201" s="218"/>
      <c r="DLE2201" s="218"/>
      <c r="DLF2201" s="218"/>
      <c r="DLG2201" s="218"/>
      <c r="DLH2201" s="218"/>
      <c r="DLI2201" s="218"/>
      <c r="DLJ2201" s="218"/>
      <c r="DLK2201" s="218"/>
      <c r="DLL2201" s="218"/>
      <c r="DLM2201" s="218"/>
      <c r="DLN2201" s="218"/>
      <c r="DLO2201" s="218"/>
      <c r="DLP2201" s="218"/>
      <c r="DLQ2201" s="218"/>
      <c r="DLR2201" s="218"/>
      <c r="DLS2201" s="218"/>
      <c r="DLT2201" s="218"/>
      <c r="DLU2201" s="218"/>
      <c r="DLV2201" s="218"/>
      <c r="DLW2201" s="218"/>
      <c r="DLX2201" s="218"/>
      <c r="DLY2201" s="218"/>
      <c r="DLZ2201" s="218"/>
      <c r="DMA2201" s="218"/>
      <c r="DMB2201" s="218"/>
      <c r="DMC2201" s="218"/>
      <c r="DMD2201" s="218"/>
      <c r="DME2201" s="218"/>
      <c r="DMF2201" s="218"/>
      <c r="DMG2201" s="218"/>
      <c r="DMH2201" s="218"/>
      <c r="DMI2201" s="218"/>
      <c r="DMJ2201" s="218"/>
      <c r="DMK2201" s="218"/>
      <c r="DML2201" s="218"/>
      <c r="DMM2201" s="218"/>
      <c r="DMN2201" s="218"/>
      <c r="DMO2201" s="218"/>
      <c r="DMP2201" s="218"/>
      <c r="DMQ2201" s="218"/>
      <c r="DMR2201" s="218"/>
      <c r="DMS2201" s="218"/>
      <c r="DMT2201" s="218"/>
      <c r="DMU2201" s="218"/>
      <c r="DMV2201" s="218"/>
      <c r="DMW2201" s="218"/>
      <c r="DMX2201" s="218"/>
      <c r="DMY2201" s="218"/>
      <c r="DMZ2201" s="218"/>
      <c r="DNA2201" s="218"/>
      <c r="DNB2201" s="218"/>
      <c r="DNC2201" s="218"/>
      <c r="DND2201" s="218"/>
      <c r="DNE2201" s="218"/>
      <c r="DNF2201" s="218"/>
      <c r="DNG2201" s="218"/>
      <c r="DNH2201" s="218"/>
      <c r="DNI2201" s="218"/>
      <c r="DNJ2201" s="218"/>
      <c r="DNK2201" s="218"/>
      <c r="DNL2201" s="218"/>
      <c r="DNM2201" s="218"/>
      <c r="DNN2201" s="218"/>
      <c r="DNO2201" s="218"/>
      <c r="DNP2201" s="218"/>
      <c r="DNQ2201" s="218"/>
      <c r="DNR2201" s="218"/>
      <c r="DNS2201" s="218"/>
      <c r="DNT2201" s="218"/>
      <c r="DNU2201" s="218"/>
      <c r="DNV2201" s="218"/>
      <c r="DNW2201" s="218"/>
      <c r="DNX2201" s="218"/>
      <c r="DNY2201" s="218"/>
      <c r="DNZ2201" s="218"/>
      <c r="DOA2201" s="218"/>
      <c r="DOB2201" s="218"/>
      <c r="DOC2201" s="218"/>
      <c r="DOD2201" s="218"/>
      <c r="DOE2201" s="218"/>
      <c r="DOF2201" s="218"/>
      <c r="DOG2201" s="218"/>
      <c r="DOH2201" s="218"/>
      <c r="DOI2201" s="218"/>
      <c r="DOJ2201" s="218"/>
      <c r="DOK2201" s="218"/>
      <c r="DOL2201" s="218"/>
      <c r="DOM2201" s="218"/>
      <c r="DON2201" s="218"/>
      <c r="DOO2201" s="218"/>
      <c r="DOP2201" s="218"/>
      <c r="DOQ2201" s="218"/>
      <c r="DOR2201" s="218"/>
      <c r="DOS2201" s="218"/>
      <c r="DOT2201" s="218"/>
      <c r="DOU2201" s="218"/>
      <c r="DOV2201" s="218"/>
      <c r="DOW2201" s="218"/>
      <c r="DOX2201" s="218"/>
      <c r="DOY2201" s="218"/>
      <c r="DOZ2201" s="218"/>
      <c r="DPA2201" s="218"/>
      <c r="DPB2201" s="218"/>
      <c r="DPC2201" s="218"/>
      <c r="DPD2201" s="218"/>
      <c r="DPE2201" s="218"/>
      <c r="DPF2201" s="218"/>
      <c r="DPG2201" s="218"/>
      <c r="DPH2201" s="218"/>
      <c r="DPI2201" s="218"/>
      <c r="DPJ2201" s="218"/>
      <c r="DPK2201" s="218"/>
      <c r="DPL2201" s="218"/>
      <c r="DPM2201" s="218"/>
      <c r="DPN2201" s="218"/>
      <c r="DPO2201" s="218"/>
      <c r="DPP2201" s="218"/>
      <c r="DPQ2201" s="218"/>
      <c r="DPR2201" s="218"/>
      <c r="DPS2201" s="218"/>
      <c r="DPT2201" s="218"/>
      <c r="DPU2201" s="218"/>
      <c r="DPV2201" s="218"/>
      <c r="DPW2201" s="218"/>
      <c r="DPX2201" s="218"/>
      <c r="DPY2201" s="218"/>
      <c r="DPZ2201" s="218"/>
      <c r="DQA2201" s="218"/>
      <c r="DQB2201" s="218"/>
      <c r="DQC2201" s="218"/>
      <c r="DQD2201" s="218"/>
      <c r="DQE2201" s="218"/>
      <c r="DQF2201" s="218"/>
      <c r="DQG2201" s="218"/>
      <c r="DQH2201" s="218"/>
      <c r="DQI2201" s="218"/>
      <c r="DQJ2201" s="218"/>
      <c r="DQK2201" s="218"/>
      <c r="DQL2201" s="218"/>
      <c r="DQM2201" s="218"/>
      <c r="DQN2201" s="218"/>
      <c r="DQO2201" s="218"/>
      <c r="DQP2201" s="218"/>
      <c r="DQQ2201" s="218"/>
      <c r="DQR2201" s="218"/>
      <c r="DQS2201" s="218"/>
      <c r="DQT2201" s="218"/>
      <c r="DQU2201" s="218"/>
      <c r="DQV2201" s="218"/>
      <c r="DQW2201" s="218"/>
      <c r="DQX2201" s="218"/>
      <c r="DQY2201" s="218"/>
      <c r="DQZ2201" s="218"/>
      <c r="DRA2201" s="218"/>
      <c r="DRB2201" s="218"/>
      <c r="DRC2201" s="218"/>
      <c r="DRD2201" s="218"/>
      <c r="DRE2201" s="218"/>
      <c r="DRF2201" s="218"/>
      <c r="DRG2201" s="218"/>
      <c r="DRH2201" s="218"/>
      <c r="DRI2201" s="218"/>
      <c r="DRJ2201" s="218"/>
      <c r="DRK2201" s="218"/>
      <c r="DRL2201" s="218"/>
      <c r="DRM2201" s="218"/>
      <c r="DRN2201" s="218"/>
      <c r="DRO2201" s="218"/>
      <c r="DRP2201" s="218"/>
      <c r="DRQ2201" s="218"/>
      <c r="DRR2201" s="218"/>
      <c r="DRS2201" s="218"/>
      <c r="DRT2201" s="218"/>
      <c r="DRU2201" s="218"/>
      <c r="DRV2201" s="218"/>
      <c r="DRW2201" s="218"/>
      <c r="DRX2201" s="218"/>
      <c r="DRY2201" s="218"/>
      <c r="DRZ2201" s="218"/>
      <c r="DSA2201" s="218"/>
      <c r="DSB2201" s="218"/>
      <c r="DSC2201" s="218"/>
      <c r="DSD2201" s="218"/>
      <c r="DSE2201" s="218"/>
      <c r="DSF2201" s="218"/>
      <c r="DSG2201" s="218"/>
      <c r="DSH2201" s="218"/>
      <c r="DSI2201" s="218"/>
      <c r="DSJ2201" s="218"/>
      <c r="DSK2201" s="218"/>
      <c r="DSL2201" s="218"/>
      <c r="DSM2201" s="218"/>
      <c r="DSN2201" s="218"/>
      <c r="DSO2201" s="218"/>
      <c r="DSP2201" s="218"/>
      <c r="DSQ2201" s="218"/>
      <c r="DSR2201" s="218"/>
      <c r="DSS2201" s="218"/>
      <c r="DST2201" s="218"/>
      <c r="DSU2201" s="218"/>
      <c r="DSV2201" s="218"/>
      <c r="DSW2201" s="218"/>
      <c r="DSX2201" s="218"/>
      <c r="DSY2201" s="218"/>
      <c r="DSZ2201" s="218"/>
      <c r="DTA2201" s="218"/>
      <c r="DTB2201" s="218"/>
      <c r="DTC2201" s="218"/>
      <c r="DTD2201" s="218"/>
      <c r="DTE2201" s="218"/>
      <c r="DTF2201" s="218"/>
      <c r="DTG2201" s="218"/>
      <c r="DTH2201" s="218"/>
      <c r="DTI2201" s="218"/>
      <c r="DTJ2201" s="218"/>
      <c r="DTK2201" s="218"/>
      <c r="DTL2201" s="218"/>
      <c r="DTM2201" s="218"/>
      <c r="DTN2201" s="218"/>
      <c r="DTO2201" s="218"/>
      <c r="DTP2201" s="218"/>
      <c r="DTQ2201" s="218"/>
      <c r="DTR2201" s="218"/>
      <c r="DTS2201" s="218"/>
      <c r="DTT2201" s="218"/>
      <c r="DTU2201" s="218"/>
      <c r="DTV2201" s="218"/>
      <c r="DTW2201" s="218"/>
      <c r="DTX2201" s="218"/>
      <c r="DTY2201" s="218"/>
      <c r="DTZ2201" s="218"/>
      <c r="DUA2201" s="218"/>
      <c r="DUB2201" s="218"/>
      <c r="DUC2201" s="218"/>
      <c r="DUD2201" s="218"/>
      <c r="DUE2201" s="218"/>
      <c r="DUF2201" s="218"/>
      <c r="DUG2201" s="218"/>
      <c r="DUH2201" s="218"/>
      <c r="DUI2201" s="218"/>
      <c r="DUJ2201" s="218"/>
      <c r="DUK2201" s="218"/>
      <c r="DUL2201" s="218"/>
      <c r="DUM2201" s="218"/>
      <c r="DUN2201" s="218"/>
      <c r="DUO2201" s="218"/>
      <c r="DUP2201" s="218"/>
      <c r="DUQ2201" s="218"/>
      <c r="DUR2201" s="218"/>
      <c r="DUS2201" s="218"/>
      <c r="DUT2201" s="218"/>
      <c r="DUU2201" s="218"/>
      <c r="DUV2201" s="218"/>
      <c r="DUW2201" s="218"/>
      <c r="DUX2201" s="218"/>
      <c r="DUY2201" s="218"/>
      <c r="DUZ2201" s="218"/>
      <c r="DVA2201" s="218"/>
      <c r="DVB2201" s="218"/>
      <c r="DVC2201" s="218"/>
      <c r="DVD2201" s="218"/>
      <c r="DVE2201" s="218"/>
      <c r="DVF2201" s="218"/>
      <c r="DVG2201" s="218"/>
      <c r="DVH2201" s="218"/>
      <c r="DVI2201" s="218"/>
      <c r="DVJ2201" s="218"/>
      <c r="DVK2201" s="218"/>
      <c r="DVL2201" s="218"/>
      <c r="DVM2201" s="218"/>
      <c r="DVN2201" s="218"/>
      <c r="DVO2201" s="218"/>
      <c r="DVP2201" s="218"/>
      <c r="DVQ2201" s="218"/>
      <c r="DVR2201" s="218"/>
      <c r="DVS2201" s="218"/>
      <c r="DVT2201" s="218"/>
      <c r="DVU2201" s="218"/>
      <c r="DVV2201" s="218"/>
      <c r="DVW2201" s="218"/>
      <c r="DVX2201" s="218"/>
      <c r="DVY2201" s="218"/>
      <c r="DVZ2201" s="218"/>
      <c r="DWA2201" s="218"/>
      <c r="DWB2201" s="218"/>
      <c r="DWC2201" s="218"/>
      <c r="DWD2201" s="218"/>
      <c r="DWE2201" s="218"/>
      <c r="DWF2201" s="218"/>
      <c r="DWG2201" s="218"/>
      <c r="DWH2201" s="218"/>
      <c r="DWI2201" s="218"/>
      <c r="DWJ2201" s="218"/>
      <c r="DWK2201" s="218"/>
      <c r="DWL2201" s="218"/>
      <c r="DWM2201" s="218"/>
      <c r="DWN2201" s="218"/>
      <c r="DWO2201" s="218"/>
      <c r="DWP2201" s="218"/>
      <c r="DWQ2201" s="218"/>
      <c r="DWR2201" s="218"/>
      <c r="DWS2201" s="218"/>
      <c r="DWT2201" s="218"/>
      <c r="DWU2201" s="218"/>
      <c r="DWV2201" s="218"/>
      <c r="DWW2201" s="218"/>
      <c r="DWX2201" s="218"/>
      <c r="DWY2201" s="218"/>
      <c r="DWZ2201" s="218"/>
      <c r="DXA2201" s="218"/>
      <c r="DXB2201" s="218"/>
      <c r="DXC2201" s="218"/>
      <c r="DXD2201" s="218"/>
      <c r="DXE2201" s="218"/>
      <c r="DXF2201" s="218"/>
      <c r="DXG2201" s="218"/>
      <c r="DXH2201" s="218"/>
      <c r="DXI2201" s="218"/>
      <c r="DXJ2201" s="218"/>
      <c r="DXK2201" s="218"/>
      <c r="DXL2201" s="218"/>
      <c r="DXM2201" s="218"/>
      <c r="DXN2201" s="218"/>
      <c r="DXO2201" s="218"/>
      <c r="DXP2201" s="218"/>
      <c r="DXQ2201" s="218"/>
      <c r="DXR2201" s="218"/>
      <c r="DXS2201" s="218"/>
      <c r="DXT2201" s="218"/>
      <c r="DXU2201" s="218"/>
      <c r="DXV2201" s="218"/>
      <c r="DXW2201" s="218"/>
      <c r="DXX2201" s="218"/>
      <c r="DXY2201" s="218"/>
      <c r="DXZ2201" s="218"/>
      <c r="DYA2201" s="218"/>
      <c r="DYB2201" s="218"/>
      <c r="DYC2201" s="218"/>
      <c r="DYD2201" s="218"/>
      <c r="DYE2201" s="218"/>
      <c r="DYF2201" s="218"/>
      <c r="DYG2201" s="218"/>
      <c r="DYH2201" s="218"/>
      <c r="DYI2201" s="218"/>
      <c r="DYJ2201" s="218"/>
      <c r="DYK2201" s="218"/>
      <c r="DYL2201" s="218"/>
      <c r="DYM2201" s="218"/>
      <c r="DYN2201" s="218"/>
      <c r="DYO2201" s="218"/>
      <c r="DYP2201" s="218"/>
      <c r="DYQ2201" s="218"/>
      <c r="DYR2201" s="218"/>
      <c r="DYS2201" s="218"/>
      <c r="DYT2201" s="218"/>
      <c r="DYU2201" s="218"/>
      <c r="DYV2201" s="218"/>
      <c r="DYW2201" s="218"/>
      <c r="DYX2201" s="218"/>
      <c r="DYY2201" s="218"/>
      <c r="DYZ2201" s="218"/>
      <c r="DZA2201" s="218"/>
      <c r="DZB2201" s="218"/>
      <c r="DZC2201" s="218"/>
      <c r="DZD2201" s="218"/>
      <c r="DZE2201" s="218"/>
      <c r="DZF2201" s="218"/>
      <c r="DZG2201" s="218"/>
      <c r="DZH2201" s="218"/>
      <c r="DZI2201" s="218"/>
      <c r="DZJ2201" s="218"/>
      <c r="DZK2201" s="218"/>
      <c r="DZL2201" s="218"/>
      <c r="DZM2201" s="218"/>
      <c r="DZN2201" s="218"/>
      <c r="DZO2201" s="218"/>
      <c r="DZP2201" s="218"/>
      <c r="DZQ2201" s="218"/>
      <c r="DZR2201" s="218"/>
      <c r="DZS2201" s="218"/>
      <c r="DZT2201" s="218"/>
      <c r="DZU2201" s="218"/>
      <c r="DZV2201" s="218"/>
      <c r="DZW2201" s="218"/>
      <c r="DZX2201" s="218"/>
      <c r="DZY2201" s="218"/>
      <c r="DZZ2201" s="218"/>
      <c r="EAA2201" s="218"/>
      <c r="EAB2201" s="218"/>
      <c r="EAC2201" s="218"/>
      <c r="EAD2201" s="218"/>
      <c r="EAE2201" s="218"/>
      <c r="EAF2201" s="218"/>
      <c r="EAG2201" s="218"/>
      <c r="EAH2201" s="218"/>
      <c r="EAI2201" s="218"/>
      <c r="EAJ2201" s="218"/>
      <c r="EAK2201" s="218"/>
      <c r="EAL2201" s="218"/>
      <c r="EAM2201" s="218"/>
      <c r="EAN2201" s="218"/>
      <c r="EAO2201" s="218"/>
      <c r="EAP2201" s="218"/>
      <c r="EAQ2201" s="218"/>
      <c r="EAR2201" s="218"/>
      <c r="EAS2201" s="218"/>
      <c r="EAT2201" s="218"/>
      <c r="EAU2201" s="218"/>
      <c r="EAV2201" s="218"/>
      <c r="EAW2201" s="218"/>
      <c r="EAX2201" s="218"/>
      <c r="EAY2201" s="218"/>
      <c r="EAZ2201" s="218"/>
      <c r="EBA2201" s="218"/>
      <c r="EBB2201" s="218"/>
      <c r="EBC2201" s="218"/>
      <c r="EBD2201" s="218"/>
      <c r="EBE2201" s="218"/>
      <c r="EBF2201" s="218"/>
      <c r="EBG2201" s="218"/>
      <c r="EBH2201" s="218"/>
      <c r="EBI2201" s="218"/>
      <c r="EBJ2201" s="218"/>
      <c r="EBK2201" s="218"/>
      <c r="EBL2201" s="218"/>
      <c r="EBM2201" s="218"/>
      <c r="EBN2201" s="218"/>
      <c r="EBO2201" s="218"/>
      <c r="EBP2201" s="218"/>
      <c r="EBQ2201" s="218"/>
      <c r="EBR2201" s="218"/>
      <c r="EBS2201" s="218"/>
      <c r="EBT2201" s="218"/>
      <c r="EBU2201" s="218"/>
      <c r="EBV2201" s="218"/>
      <c r="EBW2201" s="218"/>
      <c r="EBX2201" s="218"/>
      <c r="EBY2201" s="218"/>
      <c r="EBZ2201" s="218"/>
      <c r="ECA2201" s="218"/>
      <c r="ECB2201" s="218"/>
      <c r="ECC2201" s="218"/>
      <c r="ECD2201" s="218"/>
      <c r="ECE2201" s="218"/>
      <c r="ECF2201" s="218"/>
      <c r="ECG2201" s="218"/>
      <c r="ECH2201" s="218"/>
      <c r="ECI2201" s="218"/>
      <c r="ECJ2201" s="218"/>
      <c r="ECK2201" s="218"/>
      <c r="ECL2201" s="218"/>
      <c r="ECM2201" s="218"/>
      <c r="ECN2201" s="218"/>
      <c r="ECO2201" s="218"/>
      <c r="ECP2201" s="218"/>
      <c r="ECQ2201" s="218"/>
      <c r="ECR2201" s="218"/>
      <c r="ECS2201" s="218"/>
      <c r="ECT2201" s="218"/>
      <c r="ECU2201" s="218"/>
      <c r="ECV2201" s="218"/>
      <c r="ECW2201" s="218"/>
      <c r="ECX2201" s="218"/>
      <c r="ECY2201" s="218"/>
      <c r="ECZ2201" s="218"/>
      <c r="EDA2201" s="218"/>
      <c r="EDB2201" s="218"/>
      <c r="EDC2201" s="218"/>
      <c r="EDD2201" s="218"/>
      <c r="EDE2201" s="218"/>
      <c r="EDF2201" s="218"/>
      <c r="EDG2201" s="218"/>
      <c r="EDH2201" s="218"/>
      <c r="EDI2201" s="218"/>
      <c r="EDJ2201" s="218"/>
      <c r="EDK2201" s="218"/>
      <c r="EDL2201" s="218"/>
      <c r="EDM2201" s="218"/>
      <c r="EDN2201" s="218"/>
      <c r="EDO2201" s="218"/>
      <c r="EDP2201" s="218"/>
      <c r="EDQ2201" s="218"/>
      <c r="EDR2201" s="218"/>
      <c r="EDS2201" s="218"/>
      <c r="EDT2201" s="218"/>
      <c r="EDU2201" s="218"/>
      <c r="EDV2201" s="218"/>
      <c r="EDW2201" s="218"/>
      <c r="EDX2201" s="218"/>
      <c r="EDY2201" s="218"/>
      <c r="EDZ2201" s="218"/>
      <c r="EEA2201" s="218"/>
      <c r="EEB2201" s="218"/>
      <c r="EEC2201" s="218"/>
      <c r="EED2201" s="218"/>
      <c r="EEE2201" s="218"/>
      <c r="EEF2201" s="218"/>
      <c r="EEG2201" s="218"/>
      <c r="EEH2201" s="218"/>
      <c r="EEI2201" s="218"/>
      <c r="EEJ2201" s="218"/>
      <c r="EEK2201" s="218"/>
      <c r="EEL2201" s="218"/>
      <c r="EEM2201" s="218"/>
      <c r="EEN2201" s="218"/>
      <c r="EEO2201" s="218"/>
      <c r="EEP2201" s="218"/>
      <c r="EEQ2201" s="218"/>
      <c r="EER2201" s="218"/>
      <c r="EES2201" s="218"/>
      <c r="EET2201" s="218"/>
      <c r="EEU2201" s="218"/>
      <c r="EEV2201" s="218"/>
      <c r="EEW2201" s="218"/>
      <c r="EEX2201" s="218"/>
      <c r="EEY2201" s="218"/>
      <c r="EEZ2201" s="218"/>
      <c r="EFA2201" s="218"/>
      <c r="EFB2201" s="218"/>
      <c r="EFC2201" s="218"/>
      <c r="EFD2201" s="218"/>
      <c r="EFE2201" s="218"/>
      <c r="EFF2201" s="218"/>
      <c r="EFG2201" s="218"/>
      <c r="EFH2201" s="218"/>
      <c r="EFI2201" s="218"/>
      <c r="EFJ2201" s="218"/>
      <c r="EFK2201" s="218"/>
      <c r="EFL2201" s="218"/>
      <c r="EFM2201" s="218"/>
      <c r="EFN2201" s="218"/>
      <c r="EFO2201" s="218"/>
      <c r="EFP2201" s="218"/>
      <c r="EFQ2201" s="218"/>
      <c r="EFR2201" s="218"/>
      <c r="EFS2201" s="218"/>
      <c r="EFT2201" s="218"/>
      <c r="EFU2201" s="218"/>
      <c r="EFV2201" s="218"/>
      <c r="EFW2201" s="218"/>
      <c r="EFX2201" s="218"/>
      <c r="EFY2201" s="218"/>
      <c r="EFZ2201" s="218"/>
      <c r="EGA2201" s="218"/>
      <c r="EGB2201" s="218"/>
      <c r="EGC2201" s="218"/>
      <c r="EGD2201" s="218"/>
      <c r="EGE2201" s="218"/>
      <c r="EGF2201" s="218"/>
      <c r="EGG2201" s="218"/>
      <c r="EGH2201" s="218"/>
      <c r="EGI2201" s="218"/>
      <c r="EGJ2201" s="218"/>
      <c r="EGK2201" s="218"/>
      <c r="EGL2201" s="218"/>
      <c r="EGM2201" s="218"/>
      <c r="EGN2201" s="218"/>
      <c r="EGO2201" s="218"/>
      <c r="EGP2201" s="218"/>
      <c r="EGQ2201" s="218"/>
      <c r="EGR2201" s="218"/>
      <c r="EGS2201" s="218"/>
      <c r="EGT2201" s="218"/>
      <c r="EGU2201" s="218"/>
      <c r="EGV2201" s="218"/>
      <c r="EGW2201" s="218"/>
      <c r="EGX2201" s="218"/>
      <c r="EGY2201" s="218"/>
      <c r="EGZ2201" s="218"/>
      <c r="EHA2201" s="218"/>
      <c r="EHB2201" s="218"/>
      <c r="EHC2201" s="218"/>
      <c r="EHD2201" s="218"/>
      <c r="EHE2201" s="218"/>
      <c r="EHF2201" s="218"/>
      <c r="EHG2201" s="218"/>
      <c r="EHH2201" s="218"/>
      <c r="EHI2201" s="218"/>
      <c r="EHJ2201" s="218"/>
      <c r="EHK2201" s="218"/>
      <c r="EHL2201" s="218"/>
      <c r="EHM2201" s="218"/>
      <c r="EHN2201" s="218"/>
      <c r="EHO2201" s="218"/>
      <c r="EHP2201" s="218"/>
      <c r="EHQ2201" s="218"/>
      <c r="EHR2201" s="218"/>
      <c r="EHS2201" s="218"/>
      <c r="EHT2201" s="218"/>
      <c r="EHU2201" s="218"/>
      <c r="EHV2201" s="218"/>
      <c r="EHW2201" s="218"/>
      <c r="EHX2201" s="218"/>
      <c r="EHY2201" s="218"/>
      <c r="EHZ2201" s="218"/>
      <c r="EIA2201" s="218"/>
      <c r="EIB2201" s="218"/>
      <c r="EIC2201" s="218"/>
      <c r="EID2201" s="218"/>
      <c r="EIE2201" s="218"/>
      <c r="EIF2201" s="218"/>
      <c r="EIG2201" s="218"/>
      <c r="EIH2201" s="218"/>
      <c r="EII2201" s="218"/>
      <c r="EIJ2201" s="218"/>
      <c r="EIK2201" s="218"/>
      <c r="EIL2201" s="218"/>
      <c r="EIM2201" s="218"/>
      <c r="EIN2201" s="218"/>
      <c r="EIO2201" s="218"/>
      <c r="EIP2201" s="218"/>
      <c r="EIQ2201" s="218"/>
      <c r="EIR2201" s="218"/>
      <c r="EIS2201" s="218"/>
      <c r="EIT2201" s="218"/>
      <c r="EIU2201" s="218"/>
      <c r="EIV2201" s="218"/>
      <c r="EIW2201" s="218"/>
      <c r="EIX2201" s="218"/>
      <c r="EIY2201" s="218"/>
      <c r="EIZ2201" s="218"/>
      <c r="EJA2201" s="218"/>
      <c r="EJB2201" s="218"/>
      <c r="EJC2201" s="218"/>
      <c r="EJD2201" s="218"/>
      <c r="EJE2201" s="218"/>
      <c r="EJF2201" s="218"/>
      <c r="EJG2201" s="218"/>
      <c r="EJH2201" s="218"/>
      <c r="EJI2201" s="218"/>
      <c r="EJJ2201" s="218"/>
      <c r="EJK2201" s="218"/>
      <c r="EJL2201" s="218"/>
      <c r="EJM2201" s="218"/>
      <c r="EJN2201" s="218"/>
      <c r="EJO2201" s="218"/>
      <c r="EJP2201" s="218"/>
      <c r="EJQ2201" s="218"/>
      <c r="EJR2201" s="218"/>
      <c r="EJS2201" s="218"/>
      <c r="EJT2201" s="218"/>
      <c r="EJU2201" s="218"/>
      <c r="EJV2201" s="218"/>
      <c r="EJW2201" s="218"/>
      <c r="EJX2201" s="218"/>
      <c r="EJY2201" s="218"/>
      <c r="EJZ2201" s="218"/>
      <c r="EKA2201" s="218"/>
      <c r="EKB2201" s="218"/>
      <c r="EKC2201" s="218"/>
      <c r="EKD2201" s="218"/>
      <c r="EKE2201" s="218"/>
      <c r="EKF2201" s="218"/>
      <c r="EKG2201" s="218"/>
      <c r="EKH2201" s="218"/>
      <c r="EKI2201" s="218"/>
      <c r="EKJ2201" s="218"/>
      <c r="EKK2201" s="218"/>
      <c r="EKL2201" s="218"/>
      <c r="EKM2201" s="218"/>
      <c r="EKN2201" s="218"/>
      <c r="EKO2201" s="218"/>
      <c r="EKP2201" s="218"/>
      <c r="EKQ2201" s="218"/>
      <c r="EKR2201" s="218"/>
      <c r="EKS2201" s="218"/>
      <c r="EKT2201" s="218"/>
      <c r="EKU2201" s="218"/>
      <c r="EKV2201" s="218"/>
      <c r="EKW2201" s="218"/>
      <c r="EKX2201" s="218"/>
      <c r="EKY2201" s="218"/>
      <c r="EKZ2201" s="218"/>
      <c r="ELA2201" s="218"/>
      <c r="ELB2201" s="218"/>
      <c r="ELC2201" s="218"/>
      <c r="ELD2201" s="218"/>
      <c r="ELE2201" s="218"/>
      <c r="ELF2201" s="218"/>
      <c r="ELG2201" s="218"/>
      <c r="ELH2201" s="218"/>
      <c r="ELI2201" s="218"/>
      <c r="ELJ2201" s="218"/>
      <c r="ELK2201" s="218"/>
      <c r="ELL2201" s="218"/>
      <c r="ELM2201" s="218"/>
      <c r="ELN2201" s="218"/>
      <c r="ELO2201" s="218"/>
      <c r="ELP2201" s="218"/>
      <c r="ELQ2201" s="218"/>
      <c r="ELR2201" s="218"/>
      <c r="ELS2201" s="218"/>
      <c r="ELT2201" s="218"/>
      <c r="ELU2201" s="218"/>
      <c r="ELV2201" s="218"/>
      <c r="ELW2201" s="218"/>
      <c r="ELX2201" s="218"/>
      <c r="ELY2201" s="218"/>
      <c r="ELZ2201" s="218"/>
      <c r="EMA2201" s="218"/>
      <c r="EMB2201" s="218"/>
      <c r="EMC2201" s="218"/>
      <c r="EMD2201" s="218"/>
      <c r="EME2201" s="218"/>
      <c r="EMF2201" s="218"/>
      <c r="EMG2201" s="218"/>
      <c r="EMH2201" s="218"/>
      <c r="EMI2201" s="218"/>
      <c r="EMJ2201" s="218"/>
      <c r="EMK2201" s="218"/>
      <c r="EML2201" s="218"/>
      <c r="EMM2201" s="218"/>
      <c r="EMN2201" s="218"/>
      <c r="EMO2201" s="218"/>
      <c r="EMP2201" s="218"/>
      <c r="EMQ2201" s="218"/>
      <c r="EMR2201" s="218"/>
      <c r="EMS2201" s="218"/>
      <c r="EMT2201" s="218"/>
      <c r="EMU2201" s="218"/>
      <c r="EMV2201" s="218"/>
      <c r="EMW2201" s="218"/>
      <c r="EMX2201" s="218"/>
      <c r="EMY2201" s="218"/>
      <c r="EMZ2201" s="218"/>
      <c r="ENA2201" s="218"/>
      <c r="ENB2201" s="218"/>
      <c r="ENC2201" s="218"/>
      <c r="END2201" s="218"/>
      <c r="ENE2201" s="218"/>
      <c r="ENF2201" s="218"/>
      <c r="ENG2201" s="218"/>
      <c r="ENH2201" s="218"/>
      <c r="ENI2201" s="218"/>
      <c r="ENJ2201" s="218"/>
      <c r="ENK2201" s="218"/>
      <c r="ENL2201" s="218"/>
      <c r="ENM2201" s="218"/>
      <c r="ENN2201" s="218"/>
      <c r="ENO2201" s="218"/>
      <c r="ENP2201" s="218"/>
      <c r="ENQ2201" s="218"/>
      <c r="ENR2201" s="218"/>
      <c r="ENS2201" s="218"/>
      <c r="ENT2201" s="218"/>
      <c r="ENU2201" s="218"/>
      <c r="ENV2201" s="218"/>
      <c r="ENW2201" s="218"/>
      <c r="ENX2201" s="218"/>
      <c r="ENY2201" s="218"/>
      <c r="ENZ2201" s="218"/>
      <c r="EOA2201" s="218"/>
      <c r="EOB2201" s="218"/>
      <c r="EOC2201" s="218"/>
      <c r="EOD2201" s="218"/>
      <c r="EOE2201" s="218"/>
      <c r="EOF2201" s="218"/>
      <c r="EOG2201" s="218"/>
      <c r="EOH2201" s="218"/>
      <c r="EOI2201" s="218"/>
      <c r="EOJ2201" s="218"/>
      <c r="EOK2201" s="218"/>
      <c r="EOL2201" s="218"/>
      <c r="EOM2201" s="218"/>
      <c r="EON2201" s="218"/>
      <c r="EOO2201" s="218"/>
      <c r="EOP2201" s="218"/>
      <c r="EOQ2201" s="218"/>
      <c r="EOR2201" s="218"/>
      <c r="EOS2201" s="218"/>
      <c r="EOT2201" s="218"/>
      <c r="EOU2201" s="218"/>
      <c r="EOV2201" s="218"/>
      <c r="EOW2201" s="218"/>
      <c r="EOX2201" s="218"/>
      <c r="EOY2201" s="218"/>
      <c r="EOZ2201" s="218"/>
      <c r="EPA2201" s="218"/>
      <c r="EPB2201" s="218"/>
      <c r="EPC2201" s="218"/>
      <c r="EPD2201" s="218"/>
      <c r="EPE2201" s="218"/>
      <c r="EPF2201" s="218"/>
      <c r="EPG2201" s="218"/>
      <c r="EPH2201" s="218"/>
      <c r="EPI2201" s="218"/>
      <c r="EPJ2201" s="218"/>
      <c r="EPK2201" s="218"/>
      <c r="EPL2201" s="218"/>
      <c r="EPM2201" s="218"/>
      <c r="EPN2201" s="218"/>
      <c r="EPO2201" s="218"/>
      <c r="EPP2201" s="218"/>
      <c r="EPQ2201" s="218"/>
      <c r="EPR2201" s="218"/>
      <c r="EPS2201" s="218"/>
      <c r="EPT2201" s="218"/>
      <c r="EPU2201" s="218"/>
      <c r="EPV2201" s="218"/>
      <c r="EPW2201" s="218"/>
      <c r="EPX2201" s="218"/>
      <c r="EPY2201" s="218"/>
      <c r="EPZ2201" s="218"/>
      <c r="EQA2201" s="218"/>
      <c r="EQB2201" s="218"/>
      <c r="EQC2201" s="218"/>
      <c r="EQD2201" s="218"/>
      <c r="EQE2201" s="218"/>
      <c r="EQF2201" s="218"/>
      <c r="EQG2201" s="218"/>
      <c r="EQH2201" s="218"/>
      <c r="EQI2201" s="218"/>
      <c r="EQJ2201" s="218"/>
      <c r="EQK2201" s="218"/>
      <c r="EQL2201" s="218"/>
      <c r="EQM2201" s="218"/>
      <c r="EQN2201" s="218"/>
      <c r="EQO2201" s="218"/>
      <c r="EQP2201" s="218"/>
      <c r="EQQ2201" s="218"/>
      <c r="EQR2201" s="218"/>
      <c r="EQS2201" s="218"/>
      <c r="EQT2201" s="218"/>
      <c r="EQU2201" s="218"/>
      <c r="EQV2201" s="218"/>
      <c r="EQW2201" s="218"/>
      <c r="EQX2201" s="218"/>
      <c r="EQY2201" s="218"/>
      <c r="EQZ2201" s="218"/>
      <c r="ERA2201" s="218"/>
      <c r="ERB2201" s="218"/>
      <c r="ERC2201" s="218"/>
      <c r="ERD2201" s="218"/>
      <c r="ERE2201" s="218"/>
      <c r="ERF2201" s="218"/>
      <c r="ERG2201" s="218"/>
      <c r="ERH2201" s="218"/>
      <c r="ERI2201" s="218"/>
      <c r="ERJ2201" s="218"/>
      <c r="ERK2201" s="218"/>
      <c r="ERL2201" s="218"/>
      <c r="ERM2201" s="218"/>
      <c r="ERN2201" s="218"/>
      <c r="ERO2201" s="218"/>
      <c r="ERP2201" s="218"/>
      <c r="ERQ2201" s="218"/>
      <c r="ERR2201" s="218"/>
      <c r="ERS2201" s="218"/>
      <c r="ERT2201" s="218"/>
      <c r="ERU2201" s="218"/>
      <c r="ERV2201" s="218"/>
      <c r="ERW2201" s="218"/>
      <c r="ERX2201" s="218"/>
      <c r="ERY2201" s="218"/>
      <c r="ERZ2201" s="218"/>
      <c r="ESA2201" s="218"/>
      <c r="ESB2201" s="218"/>
      <c r="ESC2201" s="218"/>
      <c r="ESD2201" s="218"/>
      <c r="ESE2201" s="218"/>
      <c r="ESF2201" s="218"/>
      <c r="ESG2201" s="218"/>
      <c r="ESH2201" s="218"/>
      <c r="ESI2201" s="218"/>
      <c r="ESJ2201" s="218"/>
      <c r="ESK2201" s="218"/>
      <c r="ESL2201" s="218"/>
      <c r="ESM2201" s="218"/>
      <c r="ESN2201" s="218"/>
      <c r="ESO2201" s="218"/>
      <c r="ESP2201" s="218"/>
      <c r="ESQ2201" s="218"/>
      <c r="ESR2201" s="218"/>
      <c r="ESS2201" s="218"/>
      <c r="EST2201" s="218"/>
      <c r="ESU2201" s="218"/>
      <c r="ESV2201" s="218"/>
      <c r="ESW2201" s="218"/>
      <c r="ESX2201" s="218"/>
      <c r="ESY2201" s="218"/>
      <c r="ESZ2201" s="218"/>
      <c r="ETA2201" s="218"/>
      <c r="ETB2201" s="218"/>
      <c r="ETC2201" s="218"/>
      <c r="ETD2201" s="218"/>
      <c r="ETE2201" s="218"/>
      <c r="ETF2201" s="218"/>
      <c r="ETG2201" s="218"/>
      <c r="ETH2201" s="218"/>
      <c r="ETI2201" s="218"/>
      <c r="ETJ2201" s="218"/>
      <c r="ETK2201" s="218"/>
      <c r="ETL2201" s="218"/>
      <c r="ETM2201" s="218"/>
      <c r="ETN2201" s="218"/>
      <c r="ETO2201" s="218"/>
      <c r="ETP2201" s="218"/>
      <c r="ETQ2201" s="218"/>
      <c r="ETR2201" s="218"/>
      <c r="ETS2201" s="218"/>
      <c r="ETT2201" s="218"/>
      <c r="ETU2201" s="218"/>
      <c r="ETV2201" s="218"/>
      <c r="ETW2201" s="218"/>
      <c r="ETX2201" s="218"/>
      <c r="ETY2201" s="218"/>
      <c r="ETZ2201" s="218"/>
      <c r="EUA2201" s="218"/>
      <c r="EUB2201" s="218"/>
      <c r="EUC2201" s="218"/>
      <c r="EUD2201" s="218"/>
      <c r="EUE2201" s="218"/>
      <c r="EUF2201" s="218"/>
      <c r="EUG2201" s="218"/>
      <c r="EUH2201" s="218"/>
      <c r="EUI2201" s="218"/>
      <c r="EUJ2201" s="218"/>
      <c r="EUK2201" s="218"/>
      <c r="EUL2201" s="218"/>
      <c r="EUM2201" s="218"/>
      <c r="EUN2201" s="218"/>
      <c r="EUO2201" s="218"/>
      <c r="EUP2201" s="218"/>
      <c r="EUQ2201" s="218"/>
      <c r="EUR2201" s="218"/>
      <c r="EUS2201" s="218"/>
      <c r="EUT2201" s="218"/>
      <c r="EUU2201" s="218"/>
      <c r="EUV2201" s="218"/>
      <c r="EUW2201" s="218"/>
      <c r="EUX2201" s="218"/>
      <c r="EUY2201" s="218"/>
      <c r="EUZ2201" s="218"/>
      <c r="EVA2201" s="218"/>
      <c r="EVB2201" s="218"/>
      <c r="EVC2201" s="218"/>
      <c r="EVD2201" s="218"/>
      <c r="EVE2201" s="218"/>
      <c r="EVF2201" s="218"/>
      <c r="EVG2201" s="218"/>
      <c r="EVH2201" s="218"/>
      <c r="EVI2201" s="218"/>
      <c r="EVJ2201" s="218"/>
      <c r="EVK2201" s="218"/>
      <c r="EVL2201" s="218"/>
      <c r="EVM2201" s="218"/>
      <c r="EVN2201" s="218"/>
      <c r="EVO2201" s="218"/>
      <c r="EVP2201" s="218"/>
      <c r="EVQ2201" s="218"/>
      <c r="EVR2201" s="218"/>
      <c r="EVS2201" s="218"/>
      <c r="EVT2201" s="218"/>
      <c r="EVU2201" s="218"/>
      <c r="EVV2201" s="218"/>
      <c r="EVW2201" s="218"/>
      <c r="EVX2201" s="218"/>
      <c r="EVY2201" s="218"/>
      <c r="EVZ2201" s="218"/>
      <c r="EWA2201" s="218"/>
      <c r="EWB2201" s="218"/>
      <c r="EWC2201" s="218"/>
      <c r="EWD2201" s="218"/>
      <c r="EWE2201" s="218"/>
      <c r="EWF2201" s="218"/>
      <c r="EWG2201" s="218"/>
      <c r="EWH2201" s="218"/>
      <c r="EWI2201" s="218"/>
      <c r="EWJ2201" s="218"/>
      <c r="EWK2201" s="218"/>
      <c r="EWL2201" s="218"/>
      <c r="EWM2201" s="218"/>
      <c r="EWN2201" s="218"/>
      <c r="EWO2201" s="218"/>
      <c r="EWP2201" s="218"/>
      <c r="EWQ2201" s="218"/>
      <c r="EWR2201" s="218"/>
      <c r="EWS2201" s="218"/>
      <c r="EWT2201" s="218"/>
      <c r="EWU2201" s="218"/>
      <c r="EWV2201" s="218"/>
      <c r="EWW2201" s="218"/>
      <c r="EWX2201" s="218"/>
      <c r="EWY2201" s="218"/>
      <c r="EWZ2201" s="218"/>
      <c r="EXA2201" s="218"/>
      <c r="EXB2201" s="218"/>
      <c r="EXC2201" s="218"/>
      <c r="EXD2201" s="218"/>
      <c r="EXE2201" s="218"/>
      <c r="EXF2201" s="218"/>
      <c r="EXG2201" s="218"/>
      <c r="EXH2201" s="218"/>
      <c r="EXI2201" s="218"/>
      <c r="EXJ2201" s="218"/>
      <c r="EXK2201" s="218"/>
      <c r="EXL2201" s="218"/>
      <c r="EXM2201" s="218"/>
      <c r="EXN2201" s="218"/>
      <c r="EXO2201" s="218"/>
      <c r="EXP2201" s="218"/>
      <c r="EXQ2201" s="218"/>
      <c r="EXR2201" s="218"/>
      <c r="EXS2201" s="218"/>
      <c r="EXT2201" s="218"/>
      <c r="EXU2201" s="218"/>
      <c r="EXV2201" s="218"/>
      <c r="EXW2201" s="218"/>
      <c r="EXX2201" s="218"/>
      <c r="EXY2201" s="218"/>
      <c r="EXZ2201" s="218"/>
      <c r="EYA2201" s="218"/>
      <c r="EYB2201" s="218"/>
      <c r="EYC2201" s="218"/>
      <c r="EYD2201" s="218"/>
      <c r="EYE2201" s="218"/>
      <c r="EYF2201" s="218"/>
      <c r="EYG2201" s="218"/>
      <c r="EYH2201" s="218"/>
      <c r="EYI2201" s="218"/>
      <c r="EYJ2201" s="218"/>
      <c r="EYK2201" s="218"/>
      <c r="EYL2201" s="218"/>
      <c r="EYM2201" s="218"/>
      <c r="EYN2201" s="218"/>
      <c r="EYO2201" s="218"/>
      <c r="EYP2201" s="218"/>
      <c r="EYQ2201" s="218"/>
      <c r="EYR2201" s="218"/>
      <c r="EYS2201" s="218"/>
      <c r="EYT2201" s="218"/>
      <c r="EYU2201" s="218"/>
      <c r="EYV2201" s="218"/>
      <c r="EYW2201" s="218"/>
      <c r="EYX2201" s="218"/>
      <c r="EYY2201" s="218"/>
      <c r="EYZ2201" s="218"/>
      <c r="EZA2201" s="218"/>
      <c r="EZB2201" s="218"/>
      <c r="EZC2201" s="218"/>
      <c r="EZD2201" s="218"/>
      <c r="EZE2201" s="218"/>
      <c r="EZF2201" s="218"/>
      <c r="EZG2201" s="218"/>
      <c r="EZH2201" s="218"/>
      <c r="EZI2201" s="218"/>
      <c r="EZJ2201" s="218"/>
      <c r="EZK2201" s="218"/>
      <c r="EZL2201" s="218"/>
      <c r="EZM2201" s="218"/>
      <c r="EZN2201" s="218"/>
      <c r="EZO2201" s="218"/>
      <c r="EZP2201" s="218"/>
      <c r="EZQ2201" s="218"/>
      <c r="EZR2201" s="218"/>
      <c r="EZS2201" s="218"/>
      <c r="EZT2201" s="218"/>
      <c r="EZU2201" s="218"/>
      <c r="EZV2201" s="218"/>
      <c r="EZW2201" s="218"/>
      <c r="EZX2201" s="218"/>
      <c r="EZY2201" s="218"/>
      <c r="EZZ2201" s="218"/>
      <c r="FAA2201" s="218"/>
      <c r="FAB2201" s="218"/>
      <c r="FAC2201" s="218"/>
      <c r="FAD2201" s="218"/>
      <c r="FAE2201" s="218"/>
      <c r="FAF2201" s="218"/>
      <c r="FAG2201" s="218"/>
      <c r="FAH2201" s="218"/>
      <c r="FAI2201" s="218"/>
      <c r="FAJ2201" s="218"/>
      <c r="FAK2201" s="218"/>
      <c r="FAL2201" s="218"/>
      <c r="FAM2201" s="218"/>
      <c r="FAN2201" s="218"/>
      <c r="FAO2201" s="218"/>
      <c r="FAP2201" s="218"/>
      <c r="FAQ2201" s="218"/>
      <c r="FAR2201" s="218"/>
      <c r="FAS2201" s="218"/>
      <c r="FAT2201" s="218"/>
      <c r="FAU2201" s="218"/>
      <c r="FAV2201" s="218"/>
      <c r="FAW2201" s="218"/>
      <c r="FAX2201" s="218"/>
      <c r="FAY2201" s="218"/>
      <c r="FAZ2201" s="218"/>
      <c r="FBA2201" s="218"/>
      <c r="FBB2201" s="218"/>
      <c r="FBC2201" s="218"/>
      <c r="FBD2201" s="218"/>
      <c r="FBE2201" s="218"/>
      <c r="FBF2201" s="218"/>
      <c r="FBG2201" s="218"/>
      <c r="FBH2201" s="218"/>
      <c r="FBI2201" s="218"/>
      <c r="FBJ2201" s="218"/>
      <c r="FBK2201" s="218"/>
      <c r="FBL2201" s="218"/>
      <c r="FBM2201" s="218"/>
      <c r="FBN2201" s="218"/>
      <c r="FBO2201" s="218"/>
      <c r="FBP2201" s="218"/>
      <c r="FBQ2201" s="218"/>
      <c r="FBR2201" s="218"/>
      <c r="FBS2201" s="218"/>
      <c r="FBT2201" s="218"/>
      <c r="FBU2201" s="218"/>
      <c r="FBV2201" s="218"/>
      <c r="FBW2201" s="218"/>
      <c r="FBX2201" s="218"/>
      <c r="FBY2201" s="218"/>
      <c r="FBZ2201" s="218"/>
      <c r="FCA2201" s="218"/>
      <c r="FCB2201" s="218"/>
      <c r="FCC2201" s="218"/>
      <c r="FCD2201" s="218"/>
      <c r="FCE2201" s="218"/>
      <c r="FCF2201" s="218"/>
      <c r="FCG2201" s="218"/>
      <c r="FCH2201" s="218"/>
      <c r="FCI2201" s="218"/>
      <c r="FCJ2201" s="218"/>
      <c r="FCK2201" s="218"/>
      <c r="FCL2201" s="218"/>
      <c r="FCM2201" s="218"/>
      <c r="FCN2201" s="218"/>
      <c r="FCO2201" s="218"/>
      <c r="FCP2201" s="218"/>
      <c r="FCQ2201" s="218"/>
      <c r="FCR2201" s="218"/>
      <c r="FCS2201" s="218"/>
      <c r="FCT2201" s="218"/>
      <c r="FCU2201" s="218"/>
      <c r="FCV2201" s="218"/>
      <c r="FCW2201" s="218"/>
      <c r="FCX2201" s="218"/>
      <c r="FCY2201" s="218"/>
      <c r="FCZ2201" s="218"/>
      <c r="FDA2201" s="218"/>
      <c r="FDB2201" s="218"/>
      <c r="FDC2201" s="218"/>
      <c r="FDD2201" s="218"/>
      <c r="FDE2201" s="218"/>
      <c r="FDF2201" s="218"/>
      <c r="FDG2201" s="218"/>
      <c r="FDH2201" s="218"/>
      <c r="FDI2201" s="218"/>
      <c r="FDJ2201" s="218"/>
      <c r="FDK2201" s="218"/>
      <c r="FDL2201" s="218"/>
      <c r="FDM2201" s="218"/>
      <c r="FDN2201" s="218"/>
      <c r="FDO2201" s="218"/>
      <c r="FDP2201" s="218"/>
      <c r="FDQ2201" s="218"/>
      <c r="FDR2201" s="218"/>
      <c r="FDS2201" s="218"/>
      <c r="FDT2201" s="218"/>
      <c r="FDU2201" s="218"/>
      <c r="FDV2201" s="218"/>
      <c r="FDW2201" s="218"/>
      <c r="FDX2201" s="218"/>
      <c r="FDY2201" s="218"/>
      <c r="FDZ2201" s="218"/>
      <c r="FEA2201" s="218"/>
      <c r="FEB2201" s="218"/>
      <c r="FEC2201" s="218"/>
      <c r="FED2201" s="218"/>
      <c r="FEE2201" s="218"/>
      <c r="FEF2201" s="218"/>
      <c r="FEG2201" s="218"/>
      <c r="FEH2201" s="218"/>
      <c r="FEI2201" s="218"/>
      <c r="FEJ2201" s="218"/>
      <c r="FEK2201" s="218"/>
      <c r="FEL2201" s="218"/>
      <c r="FEM2201" s="218"/>
      <c r="FEN2201" s="218"/>
      <c r="FEO2201" s="218"/>
      <c r="FEP2201" s="218"/>
      <c r="FEQ2201" s="218"/>
      <c r="FER2201" s="218"/>
      <c r="FES2201" s="218"/>
      <c r="FET2201" s="218"/>
      <c r="FEU2201" s="218"/>
      <c r="FEV2201" s="218"/>
      <c r="FEW2201" s="218"/>
      <c r="FEX2201" s="218"/>
      <c r="FEY2201" s="218"/>
      <c r="FEZ2201" s="218"/>
      <c r="FFA2201" s="218"/>
      <c r="FFB2201" s="218"/>
      <c r="FFC2201" s="218"/>
      <c r="FFD2201" s="218"/>
      <c r="FFE2201" s="218"/>
      <c r="FFF2201" s="218"/>
      <c r="FFG2201" s="218"/>
      <c r="FFH2201" s="218"/>
      <c r="FFI2201" s="218"/>
      <c r="FFJ2201" s="218"/>
      <c r="FFK2201" s="218"/>
      <c r="FFL2201" s="218"/>
      <c r="FFM2201" s="218"/>
      <c r="FFN2201" s="218"/>
      <c r="FFO2201" s="218"/>
      <c r="FFP2201" s="218"/>
      <c r="FFQ2201" s="218"/>
      <c r="FFR2201" s="218"/>
      <c r="FFS2201" s="218"/>
      <c r="FFT2201" s="218"/>
      <c r="FFU2201" s="218"/>
      <c r="FFV2201" s="218"/>
      <c r="FFW2201" s="218"/>
      <c r="FFX2201" s="218"/>
      <c r="FFY2201" s="218"/>
      <c r="FFZ2201" s="218"/>
      <c r="FGA2201" s="218"/>
      <c r="FGB2201" s="218"/>
      <c r="FGC2201" s="218"/>
      <c r="FGD2201" s="218"/>
      <c r="FGE2201" s="218"/>
      <c r="FGF2201" s="218"/>
      <c r="FGG2201" s="218"/>
      <c r="FGH2201" s="218"/>
      <c r="FGI2201" s="218"/>
      <c r="FGJ2201" s="218"/>
      <c r="FGK2201" s="218"/>
      <c r="FGL2201" s="218"/>
      <c r="FGM2201" s="218"/>
      <c r="FGN2201" s="218"/>
      <c r="FGO2201" s="218"/>
      <c r="FGP2201" s="218"/>
      <c r="FGQ2201" s="218"/>
      <c r="FGR2201" s="218"/>
      <c r="FGS2201" s="218"/>
      <c r="FGT2201" s="218"/>
      <c r="FGU2201" s="218"/>
      <c r="FGV2201" s="218"/>
      <c r="FGW2201" s="218"/>
      <c r="FGX2201" s="218"/>
      <c r="FGY2201" s="218"/>
      <c r="FGZ2201" s="218"/>
      <c r="FHA2201" s="218"/>
      <c r="FHB2201" s="218"/>
      <c r="FHC2201" s="218"/>
      <c r="FHD2201" s="218"/>
      <c r="FHE2201" s="218"/>
      <c r="FHF2201" s="218"/>
      <c r="FHG2201" s="218"/>
      <c r="FHH2201" s="218"/>
      <c r="FHI2201" s="218"/>
      <c r="FHJ2201" s="218"/>
      <c r="FHK2201" s="218"/>
      <c r="FHL2201" s="218"/>
      <c r="FHM2201" s="218"/>
      <c r="FHN2201" s="218"/>
      <c r="FHO2201" s="218"/>
      <c r="FHP2201" s="218"/>
      <c r="FHQ2201" s="218"/>
      <c r="FHR2201" s="218"/>
      <c r="FHS2201" s="218"/>
      <c r="FHT2201" s="218"/>
      <c r="FHU2201" s="218"/>
      <c r="FHV2201" s="218"/>
      <c r="FHW2201" s="218"/>
      <c r="FHX2201" s="218"/>
      <c r="FHY2201" s="218"/>
      <c r="FHZ2201" s="218"/>
      <c r="FIA2201" s="218"/>
      <c r="FIB2201" s="218"/>
      <c r="FIC2201" s="218"/>
      <c r="FID2201" s="218"/>
      <c r="FIE2201" s="218"/>
      <c r="FIF2201" s="218"/>
      <c r="FIG2201" s="218"/>
      <c r="FIH2201" s="218"/>
      <c r="FII2201" s="218"/>
      <c r="FIJ2201" s="218"/>
      <c r="FIK2201" s="218"/>
      <c r="FIL2201" s="218"/>
      <c r="FIM2201" s="218"/>
      <c r="FIN2201" s="218"/>
      <c r="FIO2201" s="218"/>
      <c r="FIP2201" s="218"/>
      <c r="FIQ2201" s="218"/>
      <c r="FIR2201" s="218"/>
      <c r="FIS2201" s="218"/>
      <c r="FIT2201" s="218"/>
      <c r="FIU2201" s="218"/>
      <c r="FIV2201" s="218"/>
      <c r="FIW2201" s="218"/>
      <c r="FIX2201" s="218"/>
      <c r="FIY2201" s="218"/>
      <c r="FIZ2201" s="218"/>
      <c r="FJA2201" s="218"/>
      <c r="FJB2201" s="218"/>
      <c r="FJC2201" s="218"/>
      <c r="FJD2201" s="218"/>
      <c r="FJE2201" s="218"/>
      <c r="FJF2201" s="218"/>
      <c r="FJG2201" s="218"/>
      <c r="FJH2201" s="218"/>
      <c r="FJI2201" s="218"/>
      <c r="FJJ2201" s="218"/>
      <c r="FJK2201" s="218"/>
      <c r="FJL2201" s="218"/>
      <c r="FJM2201" s="218"/>
      <c r="FJN2201" s="218"/>
      <c r="FJO2201" s="218"/>
      <c r="FJP2201" s="218"/>
      <c r="FJQ2201" s="218"/>
      <c r="FJR2201" s="218"/>
      <c r="FJS2201" s="218"/>
      <c r="FJT2201" s="218"/>
      <c r="FJU2201" s="218"/>
      <c r="FJV2201" s="218"/>
      <c r="FJW2201" s="218"/>
      <c r="FJX2201" s="218"/>
      <c r="FJY2201" s="218"/>
      <c r="FJZ2201" s="218"/>
      <c r="FKA2201" s="218"/>
      <c r="FKB2201" s="218"/>
      <c r="FKC2201" s="218"/>
      <c r="FKD2201" s="218"/>
      <c r="FKE2201" s="218"/>
      <c r="FKF2201" s="218"/>
      <c r="FKG2201" s="218"/>
      <c r="FKH2201" s="218"/>
      <c r="FKI2201" s="218"/>
      <c r="FKJ2201" s="218"/>
      <c r="FKK2201" s="218"/>
      <c r="FKL2201" s="218"/>
      <c r="FKM2201" s="218"/>
      <c r="FKN2201" s="218"/>
      <c r="FKO2201" s="218"/>
      <c r="FKP2201" s="218"/>
      <c r="FKQ2201" s="218"/>
      <c r="FKR2201" s="218"/>
      <c r="FKS2201" s="218"/>
      <c r="FKT2201" s="218"/>
      <c r="FKU2201" s="218"/>
      <c r="FKV2201" s="218"/>
      <c r="FKW2201" s="218"/>
      <c r="FKX2201" s="218"/>
      <c r="FKY2201" s="218"/>
      <c r="FKZ2201" s="218"/>
      <c r="FLA2201" s="218"/>
      <c r="FLB2201" s="218"/>
      <c r="FLC2201" s="218"/>
      <c r="FLD2201" s="218"/>
      <c r="FLE2201" s="218"/>
      <c r="FLF2201" s="218"/>
      <c r="FLG2201" s="218"/>
      <c r="FLH2201" s="218"/>
      <c r="FLI2201" s="218"/>
      <c r="FLJ2201" s="218"/>
      <c r="FLK2201" s="218"/>
      <c r="FLL2201" s="218"/>
      <c r="FLM2201" s="218"/>
      <c r="FLN2201" s="218"/>
      <c r="FLO2201" s="218"/>
      <c r="FLP2201" s="218"/>
      <c r="FLQ2201" s="218"/>
      <c r="FLR2201" s="218"/>
      <c r="FLS2201" s="218"/>
      <c r="FLT2201" s="218"/>
      <c r="FLU2201" s="218"/>
      <c r="FLV2201" s="218"/>
      <c r="FLW2201" s="218"/>
      <c r="FLX2201" s="218"/>
      <c r="FLY2201" s="218"/>
      <c r="FLZ2201" s="218"/>
      <c r="FMA2201" s="218"/>
      <c r="FMB2201" s="218"/>
      <c r="FMC2201" s="218"/>
      <c r="FMD2201" s="218"/>
      <c r="FME2201" s="218"/>
      <c r="FMF2201" s="218"/>
      <c r="FMG2201" s="218"/>
      <c r="FMH2201" s="218"/>
      <c r="FMI2201" s="218"/>
      <c r="FMJ2201" s="218"/>
      <c r="FMK2201" s="218"/>
      <c r="FML2201" s="218"/>
      <c r="FMM2201" s="218"/>
      <c r="FMN2201" s="218"/>
      <c r="FMO2201" s="218"/>
      <c r="FMP2201" s="218"/>
      <c r="FMQ2201" s="218"/>
      <c r="FMR2201" s="218"/>
      <c r="FMS2201" s="218"/>
      <c r="FMT2201" s="218"/>
      <c r="FMU2201" s="218"/>
      <c r="FMV2201" s="218"/>
      <c r="FMW2201" s="218"/>
      <c r="FMX2201" s="218"/>
      <c r="FMY2201" s="218"/>
      <c r="FMZ2201" s="218"/>
      <c r="FNA2201" s="218"/>
      <c r="FNB2201" s="218"/>
      <c r="FNC2201" s="218"/>
      <c r="FND2201" s="218"/>
      <c r="FNE2201" s="218"/>
      <c r="FNF2201" s="218"/>
      <c r="FNG2201" s="218"/>
      <c r="FNH2201" s="218"/>
      <c r="FNI2201" s="218"/>
      <c r="FNJ2201" s="218"/>
      <c r="FNK2201" s="218"/>
      <c r="FNL2201" s="218"/>
      <c r="FNM2201" s="218"/>
      <c r="FNN2201" s="218"/>
      <c r="FNO2201" s="218"/>
      <c r="FNP2201" s="218"/>
      <c r="FNQ2201" s="218"/>
      <c r="FNR2201" s="218"/>
      <c r="FNS2201" s="218"/>
      <c r="FNT2201" s="218"/>
      <c r="FNU2201" s="218"/>
      <c r="FNV2201" s="218"/>
      <c r="FNW2201" s="218"/>
      <c r="FNX2201" s="218"/>
      <c r="FNY2201" s="218"/>
      <c r="FNZ2201" s="218"/>
      <c r="FOA2201" s="218"/>
      <c r="FOB2201" s="218"/>
      <c r="FOC2201" s="218"/>
      <c r="FOD2201" s="218"/>
      <c r="FOE2201" s="218"/>
      <c r="FOF2201" s="218"/>
      <c r="FOG2201" s="218"/>
      <c r="FOH2201" s="218"/>
      <c r="FOI2201" s="218"/>
      <c r="FOJ2201" s="218"/>
      <c r="FOK2201" s="218"/>
      <c r="FOL2201" s="218"/>
      <c r="FOM2201" s="218"/>
      <c r="FON2201" s="218"/>
      <c r="FOO2201" s="218"/>
      <c r="FOP2201" s="218"/>
      <c r="FOQ2201" s="218"/>
      <c r="FOR2201" s="218"/>
      <c r="FOS2201" s="218"/>
      <c r="FOT2201" s="218"/>
      <c r="FOU2201" s="218"/>
      <c r="FOV2201" s="218"/>
      <c r="FOW2201" s="218"/>
      <c r="FOX2201" s="218"/>
      <c r="FOY2201" s="218"/>
      <c r="FOZ2201" s="218"/>
      <c r="FPA2201" s="218"/>
      <c r="FPB2201" s="218"/>
      <c r="FPC2201" s="218"/>
      <c r="FPD2201" s="218"/>
      <c r="FPE2201" s="218"/>
      <c r="FPF2201" s="218"/>
      <c r="FPG2201" s="218"/>
      <c r="FPH2201" s="218"/>
      <c r="FPI2201" s="218"/>
      <c r="FPJ2201" s="218"/>
      <c r="FPK2201" s="218"/>
      <c r="FPL2201" s="218"/>
      <c r="FPM2201" s="218"/>
      <c r="FPN2201" s="218"/>
      <c r="FPO2201" s="218"/>
      <c r="FPP2201" s="218"/>
      <c r="FPQ2201" s="218"/>
      <c r="FPR2201" s="218"/>
      <c r="FPS2201" s="218"/>
      <c r="FPT2201" s="218"/>
      <c r="FPU2201" s="218"/>
      <c r="FPV2201" s="218"/>
      <c r="FPW2201" s="218"/>
      <c r="FPX2201" s="218"/>
      <c r="FPY2201" s="218"/>
      <c r="FPZ2201" s="218"/>
      <c r="FQA2201" s="218"/>
      <c r="FQB2201" s="218"/>
      <c r="FQC2201" s="218"/>
      <c r="FQD2201" s="218"/>
      <c r="FQE2201" s="218"/>
      <c r="FQF2201" s="218"/>
      <c r="FQG2201" s="218"/>
      <c r="FQH2201" s="218"/>
      <c r="FQI2201" s="218"/>
      <c r="FQJ2201" s="218"/>
      <c r="FQK2201" s="218"/>
      <c r="FQL2201" s="218"/>
      <c r="FQM2201" s="218"/>
      <c r="FQN2201" s="218"/>
      <c r="FQO2201" s="218"/>
      <c r="FQP2201" s="218"/>
      <c r="FQQ2201" s="218"/>
      <c r="FQR2201" s="218"/>
      <c r="FQS2201" s="218"/>
      <c r="FQT2201" s="218"/>
      <c r="FQU2201" s="218"/>
      <c r="FQV2201" s="218"/>
      <c r="FQW2201" s="218"/>
      <c r="FQX2201" s="218"/>
      <c r="FQY2201" s="218"/>
      <c r="FQZ2201" s="218"/>
      <c r="FRA2201" s="218"/>
      <c r="FRB2201" s="218"/>
      <c r="FRC2201" s="218"/>
      <c r="FRD2201" s="218"/>
      <c r="FRE2201" s="218"/>
      <c r="FRF2201" s="218"/>
      <c r="FRG2201" s="218"/>
      <c r="FRH2201" s="218"/>
      <c r="FRI2201" s="218"/>
      <c r="FRJ2201" s="218"/>
      <c r="FRK2201" s="218"/>
      <c r="FRL2201" s="218"/>
      <c r="FRM2201" s="218"/>
      <c r="FRN2201" s="218"/>
      <c r="FRO2201" s="218"/>
      <c r="FRP2201" s="218"/>
      <c r="FRQ2201" s="218"/>
      <c r="FRR2201" s="218"/>
      <c r="FRS2201" s="218"/>
      <c r="FRT2201" s="218"/>
      <c r="FRU2201" s="218"/>
      <c r="FRV2201" s="218"/>
      <c r="FRW2201" s="218"/>
      <c r="FRX2201" s="218"/>
      <c r="FRY2201" s="218"/>
      <c r="FRZ2201" s="218"/>
      <c r="FSA2201" s="218"/>
      <c r="FSB2201" s="218"/>
      <c r="FSC2201" s="218"/>
      <c r="FSD2201" s="218"/>
      <c r="FSE2201" s="218"/>
      <c r="FSF2201" s="218"/>
      <c r="FSG2201" s="218"/>
      <c r="FSH2201" s="218"/>
      <c r="FSI2201" s="218"/>
      <c r="FSJ2201" s="218"/>
      <c r="FSK2201" s="218"/>
      <c r="FSL2201" s="218"/>
      <c r="FSM2201" s="218"/>
      <c r="FSN2201" s="218"/>
      <c r="FSO2201" s="218"/>
      <c r="FSP2201" s="218"/>
      <c r="FSQ2201" s="218"/>
      <c r="FSR2201" s="218"/>
      <c r="FSS2201" s="218"/>
      <c r="FST2201" s="218"/>
      <c r="FSU2201" s="218"/>
      <c r="FSV2201" s="218"/>
      <c r="FSW2201" s="218"/>
      <c r="FSX2201" s="218"/>
      <c r="FSY2201" s="218"/>
      <c r="FSZ2201" s="218"/>
      <c r="FTA2201" s="218"/>
      <c r="FTB2201" s="218"/>
      <c r="FTC2201" s="218"/>
      <c r="FTD2201" s="218"/>
      <c r="FTE2201" s="218"/>
      <c r="FTF2201" s="218"/>
      <c r="FTG2201" s="218"/>
      <c r="FTH2201" s="218"/>
      <c r="FTI2201" s="218"/>
      <c r="FTJ2201" s="218"/>
      <c r="FTK2201" s="218"/>
      <c r="FTL2201" s="218"/>
      <c r="FTM2201" s="218"/>
      <c r="FTN2201" s="218"/>
      <c r="FTO2201" s="218"/>
      <c r="FTP2201" s="218"/>
      <c r="FTQ2201" s="218"/>
      <c r="FTR2201" s="218"/>
      <c r="FTS2201" s="218"/>
      <c r="FTT2201" s="218"/>
      <c r="FTU2201" s="218"/>
      <c r="FTV2201" s="218"/>
      <c r="FTW2201" s="218"/>
      <c r="FTX2201" s="218"/>
      <c r="FTY2201" s="218"/>
      <c r="FTZ2201" s="218"/>
      <c r="FUA2201" s="218"/>
      <c r="FUB2201" s="218"/>
      <c r="FUC2201" s="218"/>
      <c r="FUD2201" s="218"/>
      <c r="FUE2201" s="218"/>
      <c r="FUF2201" s="218"/>
      <c r="FUG2201" s="218"/>
      <c r="FUH2201" s="218"/>
      <c r="FUI2201" s="218"/>
      <c r="FUJ2201" s="218"/>
      <c r="FUK2201" s="218"/>
      <c r="FUL2201" s="218"/>
      <c r="FUM2201" s="218"/>
      <c r="FUN2201" s="218"/>
      <c r="FUO2201" s="218"/>
      <c r="FUP2201" s="218"/>
      <c r="FUQ2201" s="218"/>
      <c r="FUR2201" s="218"/>
      <c r="FUS2201" s="218"/>
      <c r="FUT2201" s="218"/>
      <c r="FUU2201" s="218"/>
      <c r="FUV2201" s="218"/>
      <c r="FUW2201" s="218"/>
      <c r="FUX2201" s="218"/>
      <c r="FUY2201" s="218"/>
      <c r="FUZ2201" s="218"/>
      <c r="FVA2201" s="218"/>
      <c r="FVB2201" s="218"/>
      <c r="FVC2201" s="218"/>
      <c r="FVD2201" s="218"/>
      <c r="FVE2201" s="218"/>
      <c r="FVF2201" s="218"/>
      <c r="FVG2201" s="218"/>
      <c r="FVH2201" s="218"/>
      <c r="FVI2201" s="218"/>
      <c r="FVJ2201" s="218"/>
      <c r="FVK2201" s="218"/>
      <c r="FVL2201" s="218"/>
      <c r="FVM2201" s="218"/>
      <c r="FVN2201" s="218"/>
      <c r="FVO2201" s="218"/>
      <c r="FVP2201" s="218"/>
      <c r="FVQ2201" s="218"/>
      <c r="FVR2201" s="218"/>
      <c r="FVS2201" s="218"/>
      <c r="FVT2201" s="218"/>
      <c r="FVU2201" s="218"/>
      <c r="FVV2201" s="218"/>
      <c r="FVW2201" s="218"/>
      <c r="FVX2201" s="218"/>
      <c r="FVY2201" s="218"/>
      <c r="FVZ2201" s="218"/>
      <c r="FWA2201" s="218"/>
      <c r="FWB2201" s="218"/>
      <c r="FWC2201" s="218"/>
      <c r="FWD2201" s="218"/>
      <c r="FWE2201" s="218"/>
      <c r="FWF2201" s="218"/>
      <c r="FWG2201" s="218"/>
      <c r="FWH2201" s="218"/>
      <c r="FWI2201" s="218"/>
      <c r="FWJ2201" s="218"/>
      <c r="FWK2201" s="218"/>
      <c r="FWL2201" s="218"/>
      <c r="FWM2201" s="218"/>
      <c r="FWN2201" s="218"/>
      <c r="FWO2201" s="218"/>
      <c r="FWP2201" s="218"/>
      <c r="FWQ2201" s="218"/>
      <c r="FWR2201" s="218"/>
      <c r="FWS2201" s="218"/>
      <c r="FWT2201" s="218"/>
      <c r="FWU2201" s="218"/>
      <c r="FWV2201" s="218"/>
      <c r="FWW2201" s="218"/>
      <c r="FWX2201" s="218"/>
      <c r="FWY2201" s="218"/>
      <c r="FWZ2201" s="218"/>
      <c r="FXA2201" s="218"/>
      <c r="FXB2201" s="218"/>
      <c r="FXC2201" s="218"/>
      <c r="FXD2201" s="218"/>
      <c r="FXE2201" s="218"/>
      <c r="FXF2201" s="218"/>
      <c r="FXG2201" s="218"/>
      <c r="FXH2201" s="218"/>
      <c r="FXI2201" s="218"/>
      <c r="FXJ2201" s="218"/>
      <c r="FXK2201" s="218"/>
      <c r="FXL2201" s="218"/>
      <c r="FXM2201" s="218"/>
      <c r="FXN2201" s="218"/>
      <c r="FXO2201" s="218"/>
      <c r="FXP2201" s="218"/>
      <c r="FXQ2201" s="218"/>
      <c r="FXR2201" s="218"/>
      <c r="FXS2201" s="218"/>
      <c r="FXT2201" s="218"/>
      <c r="FXU2201" s="218"/>
      <c r="FXV2201" s="218"/>
      <c r="FXW2201" s="218"/>
      <c r="FXX2201" s="218"/>
      <c r="FXY2201" s="218"/>
      <c r="FXZ2201" s="218"/>
      <c r="FYA2201" s="218"/>
      <c r="FYB2201" s="218"/>
      <c r="FYC2201" s="218"/>
      <c r="FYD2201" s="218"/>
      <c r="FYE2201" s="218"/>
      <c r="FYF2201" s="218"/>
      <c r="FYG2201" s="218"/>
      <c r="FYH2201" s="218"/>
      <c r="FYI2201" s="218"/>
      <c r="FYJ2201" s="218"/>
      <c r="FYK2201" s="218"/>
      <c r="FYL2201" s="218"/>
      <c r="FYM2201" s="218"/>
      <c r="FYN2201" s="218"/>
      <c r="FYO2201" s="218"/>
      <c r="FYP2201" s="218"/>
      <c r="FYQ2201" s="218"/>
      <c r="FYR2201" s="218"/>
      <c r="FYS2201" s="218"/>
      <c r="FYT2201" s="218"/>
      <c r="FYU2201" s="218"/>
      <c r="FYV2201" s="218"/>
      <c r="FYW2201" s="218"/>
      <c r="FYX2201" s="218"/>
      <c r="FYY2201" s="218"/>
      <c r="FYZ2201" s="218"/>
      <c r="FZA2201" s="218"/>
      <c r="FZB2201" s="218"/>
      <c r="FZC2201" s="218"/>
      <c r="FZD2201" s="218"/>
      <c r="FZE2201" s="218"/>
      <c r="FZF2201" s="218"/>
      <c r="FZG2201" s="218"/>
      <c r="FZH2201" s="218"/>
      <c r="FZI2201" s="218"/>
      <c r="FZJ2201" s="218"/>
      <c r="FZK2201" s="218"/>
      <c r="FZL2201" s="218"/>
      <c r="FZM2201" s="218"/>
      <c r="FZN2201" s="218"/>
      <c r="FZO2201" s="218"/>
      <c r="FZP2201" s="218"/>
      <c r="FZQ2201" s="218"/>
      <c r="FZR2201" s="218"/>
      <c r="FZS2201" s="218"/>
      <c r="FZT2201" s="218"/>
      <c r="FZU2201" s="218"/>
      <c r="FZV2201" s="218"/>
      <c r="FZW2201" s="218"/>
      <c r="FZX2201" s="218"/>
      <c r="FZY2201" s="218"/>
      <c r="FZZ2201" s="218"/>
      <c r="GAA2201" s="218"/>
      <c r="GAB2201" s="218"/>
      <c r="GAC2201" s="218"/>
      <c r="GAD2201" s="218"/>
      <c r="GAE2201" s="218"/>
      <c r="GAF2201" s="218"/>
      <c r="GAG2201" s="218"/>
      <c r="GAH2201" s="218"/>
      <c r="GAI2201" s="218"/>
      <c r="GAJ2201" s="218"/>
      <c r="GAK2201" s="218"/>
      <c r="GAL2201" s="218"/>
      <c r="GAM2201" s="218"/>
      <c r="GAN2201" s="218"/>
      <c r="GAO2201" s="218"/>
      <c r="GAP2201" s="218"/>
      <c r="GAQ2201" s="218"/>
      <c r="GAR2201" s="218"/>
      <c r="GAS2201" s="218"/>
      <c r="GAT2201" s="218"/>
      <c r="GAU2201" s="218"/>
      <c r="GAV2201" s="218"/>
      <c r="GAW2201" s="218"/>
      <c r="GAX2201" s="218"/>
      <c r="GAY2201" s="218"/>
      <c r="GAZ2201" s="218"/>
      <c r="GBA2201" s="218"/>
      <c r="GBB2201" s="218"/>
      <c r="GBC2201" s="218"/>
      <c r="GBD2201" s="218"/>
      <c r="GBE2201" s="218"/>
      <c r="GBF2201" s="218"/>
      <c r="GBG2201" s="218"/>
      <c r="GBH2201" s="218"/>
      <c r="GBI2201" s="218"/>
      <c r="GBJ2201" s="218"/>
      <c r="GBK2201" s="218"/>
      <c r="GBL2201" s="218"/>
      <c r="GBM2201" s="218"/>
      <c r="GBN2201" s="218"/>
      <c r="GBO2201" s="218"/>
      <c r="GBP2201" s="218"/>
      <c r="GBQ2201" s="218"/>
      <c r="GBR2201" s="218"/>
      <c r="GBS2201" s="218"/>
      <c r="GBT2201" s="218"/>
      <c r="GBU2201" s="218"/>
      <c r="GBV2201" s="218"/>
      <c r="GBW2201" s="218"/>
      <c r="GBX2201" s="218"/>
      <c r="GBY2201" s="218"/>
      <c r="GBZ2201" s="218"/>
      <c r="GCA2201" s="218"/>
      <c r="GCB2201" s="218"/>
      <c r="GCC2201" s="218"/>
      <c r="GCD2201" s="218"/>
      <c r="GCE2201" s="218"/>
      <c r="GCF2201" s="218"/>
      <c r="GCG2201" s="218"/>
      <c r="GCH2201" s="218"/>
      <c r="GCI2201" s="218"/>
      <c r="GCJ2201" s="218"/>
      <c r="GCK2201" s="218"/>
      <c r="GCL2201" s="218"/>
      <c r="GCM2201" s="218"/>
      <c r="GCN2201" s="218"/>
      <c r="GCO2201" s="218"/>
      <c r="GCP2201" s="218"/>
      <c r="GCQ2201" s="218"/>
      <c r="GCR2201" s="218"/>
      <c r="GCS2201" s="218"/>
      <c r="GCT2201" s="218"/>
      <c r="GCU2201" s="218"/>
      <c r="GCV2201" s="218"/>
      <c r="GCW2201" s="218"/>
      <c r="GCX2201" s="218"/>
      <c r="GCY2201" s="218"/>
      <c r="GCZ2201" s="218"/>
      <c r="GDA2201" s="218"/>
      <c r="GDB2201" s="218"/>
      <c r="GDC2201" s="218"/>
      <c r="GDD2201" s="218"/>
      <c r="GDE2201" s="218"/>
      <c r="GDF2201" s="218"/>
      <c r="GDG2201" s="218"/>
      <c r="GDH2201" s="218"/>
      <c r="GDI2201" s="218"/>
      <c r="GDJ2201" s="218"/>
      <c r="GDK2201" s="218"/>
      <c r="GDL2201" s="218"/>
      <c r="GDM2201" s="218"/>
      <c r="GDN2201" s="218"/>
      <c r="GDO2201" s="218"/>
      <c r="GDP2201" s="218"/>
      <c r="GDQ2201" s="218"/>
      <c r="GDR2201" s="218"/>
      <c r="GDS2201" s="218"/>
      <c r="GDT2201" s="218"/>
      <c r="GDU2201" s="218"/>
      <c r="GDV2201" s="218"/>
      <c r="GDW2201" s="218"/>
      <c r="GDX2201" s="218"/>
      <c r="GDY2201" s="218"/>
      <c r="GDZ2201" s="218"/>
      <c r="GEA2201" s="218"/>
      <c r="GEB2201" s="218"/>
      <c r="GEC2201" s="218"/>
      <c r="GED2201" s="218"/>
      <c r="GEE2201" s="218"/>
      <c r="GEF2201" s="218"/>
      <c r="GEG2201" s="218"/>
      <c r="GEH2201" s="218"/>
      <c r="GEI2201" s="218"/>
      <c r="GEJ2201" s="218"/>
      <c r="GEK2201" s="218"/>
      <c r="GEL2201" s="218"/>
      <c r="GEM2201" s="218"/>
      <c r="GEN2201" s="218"/>
      <c r="GEO2201" s="218"/>
      <c r="GEP2201" s="218"/>
      <c r="GEQ2201" s="218"/>
      <c r="GER2201" s="218"/>
      <c r="GES2201" s="218"/>
      <c r="GET2201" s="218"/>
      <c r="GEU2201" s="218"/>
      <c r="GEV2201" s="218"/>
      <c r="GEW2201" s="218"/>
      <c r="GEX2201" s="218"/>
      <c r="GEY2201" s="218"/>
      <c r="GEZ2201" s="218"/>
      <c r="GFA2201" s="218"/>
      <c r="GFB2201" s="218"/>
      <c r="GFC2201" s="218"/>
      <c r="GFD2201" s="218"/>
      <c r="GFE2201" s="218"/>
      <c r="GFF2201" s="218"/>
      <c r="GFG2201" s="218"/>
      <c r="GFH2201" s="218"/>
      <c r="GFI2201" s="218"/>
      <c r="GFJ2201" s="218"/>
      <c r="GFK2201" s="218"/>
      <c r="GFL2201" s="218"/>
      <c r="GFM2201" s="218"/>
      <c r="GFN2201" s="218"/>
      <c r="GFO2201" s="218"/>
      <c r="GFP2201" s="218"/>
      <c r="GFQ2201" s="218"/>
      <c r="GFR2201" s="218"/>
      <c r="GFS2201" s="218"/>
      <c r="GFT2201" s="218"/>
      <c r="GFU2201" s="218"/>
      <c r="GFV2201" s="218"/>
      <c r="GFW2201" s="218"/>
      <c r="GFX2201" s="218"/>
      <c r="GFY2201" s="218"/>
      <c r="GFZ2201" s="218"/>
      <c r="GGA2201" s="218"/>
      <c r="GGB2201" s="218"/>
      <c r="GGC2201" s="218"/>
      <c r="GGD2201" s="218"/>
      <c r="GGE2201" s="218"/>
      <c r="GGF2201" s="218"/>
      <c r="GGG2201" s="218"/>
      <c r="GGH2201" s="218"/>
      <c r="GGI2201" s="218"/>
      <c r="GGJ2201" s="218"/>
      <c r="GGK2201" s="218"/>
      <c r="GGL2201" s="218"/>
      <c r="GGM2201" s="218"/>
      <c r="GGN2201" s="218"/>
      <c r="GGO2201" s="218"/>
      <c r="GGP2201" s="218"/>
      <c r="GGQ2201" s="218"/>
      <c r="GGR2201" s="218"/>
      <c r="GGS2201" s="218"/>
      <c r="GGT2201" s="218"/>
      <c r="GGU2201" s="218"/>
      <c r="GGV2201" s="218"/>
      <c r="GGW2201" s="218"/>
      <c r="GGX2201" s="218"/>
      <c r="GGY2201" s="218"/>
      <c r="GGZ2201" s="218"/>
      <c r="GHA2201" s="218"/>
      <c r="GHB2201" s="218"/>
      <c r="GHC2201" s="218"/>
      <c r="GHD2201" s="218"/>
      <c r="GHE2201" s="218"/>
      <c r="GHF2201" s="218"/>
      <c r="GHG2201" s="218"/>
      <c r="GHH2201" s="218"/>
      <c r="GHI2201" s="218"/>
      <c r="GHJ2201" s="218"/>
      <c r="GHK2201" s="218"/>
      <c r="GHL2201" s="218"/>
      <c r="GHM2201" s="218"/>
      <c r="GHN2201" s="218"/>
      <c r="GHO2201" s="218"/>
      <c r="GHP2201" s="218"/>
      <c r="GHQ2201" s="218"/>
      <c r="GHR2201" s="218"/>
      <c r="GHS2201" s="218"/>
      <c r="GHT2201" s="218"/>
      <c r="GHU2201" s="218"/>
      <c r="GHV2201" s="218"/>
      <c r="GHW2201" s="218"/>
      <c r="GHX2201" s="218"/>
      <c r="GHY2201" s="218"/>
      <c r="GHZ2201" s="218"/>
      <c r="GIA2201" s="218"/>
      <c r="GIB2201" s="218"/>
      <c r="GIC2201" s="218"/>
      <c r="GID2201" s="218"/>
      <c r="GIE2201" s="218"/>
      <c r="GIF2201" s="218"/>
      <c r="GIG2201" s="218"/>
      <c r="GIH2201" s="218"/>
      <c r="GII2201" s="218"/>
      <c r="GIJ2201" s="218"/>
      <c r="GIK2201" s="218"/>
      <c r="GIL2201" s="218"/>
      <c r="GIM2201" s="218"/>
      <c r="GIN2201" s="218"/>
      <c r="GIO2201" s="218"/>
      <c r="GIP2201" s="218"/>
      <c r="GIQ2201" s="218"/>
      <c r="GIR2201" s="218"/>
      <c r="GIS2201" s="218"/>
      <c r="GIT2201" s="218"/>
      <c r="GIU2201" s="218"/>
      <c r="GIV2201" s="218"/>
      <c r="GIW2201" s="218"/>
      <c r="GIX2201" s="218"/>
      <c r="GIY2201" s="218"/>
      <c r="GIZ2201" s="218"/>
      <c r="GJA2201" s="218"/>
      <c r="GJB2201" s="218"/>
      <c r="GJC2201" s="218"/>
      <c r="GJD2201" s="218"/>
      <c r="GJE2201" s="218"/>
      <c r="GJF2201" s="218"/>
      <c r="GJG2201" s="218"/>
      <c r="GJH2201" s="218"/>
      <c r="GJI2201" s="218"/>
      <c r="GJJ2201" s="218"/>
      <c r="GJK2201" s="218"/>
      <c r="GJL2201" s="218"/>
      <c r="GJM2201" s="218"/>
      <c r="GJN2201" s="218"/>
      <c r="GJO2201" s="218"/>
      <c r="GJP2201" s="218"/>
      <c r="GJQ2201" s="218"/>
      <c r="GJR2201" s="218"/>
      <c r="GJS2201" s="218"/>
      <c r="GJT2201" s="218"/>
      <c r="GJU2201" s="218"/>
      <c r="GJV2201" s="218"/>
      <c r="GJW2201" s="218"/>
      <c r="GJX2201" s="218"/>
      <c r="GJY2201" s="218"/>
      <c r="GJZ2201" s="218"/>
      <c r="GKA2201" s="218"/>
      <c r="GKB2201" s="218"/>
      <c r="GKC2201" s="218"/>
      <c r="GKD2201" s="218"/>
      <c r="GKE2201" s="218"/>
      <c r="GKF2201" s="218"/>
      <c r="GKG2201" s="218"/>
      <c r="GKH2201" s="218"/>
      <c r="GKI2201" s="218"/>
      <c r="GKJ2201" s="218"/>
      <c r="GKK2201" s="218"/>
      <c r="GKL2201" s="218"/>
      <c r="GKM2201" s="218"/>
      <c r="GKN2201" s="218"/>
      <c r="GKO2201" s="218"/>
      <c r="GKP2201" s="218"/>
      <c r="GKQ2201" s="218"/>
      <c r="GKR2201" s="218"/>
      <c r="GKS2201" s="218"/>
      <c r="GKT2201" s="218"/>
      <c r="GKU2201" s="218"/>
      <c r="GKV2201" s="218"/>
      <c r="GKW2201" s="218"/>
      <c r="GKX2201" s="218"/>
      <c r="GKY2201" s="218"/>
      <c r="GKZ2201" s="218"/>
      <c r="GLA2201" s="218"/>
      <c r="GLB2201" s="218"/>
      <c r="GLC2201" s="218"/>
      <c r="GLD2201" s="218"/>
      <c r="GLE2201" s="218"/>
      <c r="GLF2201" s="218"/>
      <c r="GLG2201" s="218"/>
      <c r="GLH2201" s="218"/>
      <c r="GLI2201" s="218"/>
      <c r="GLJ2201" s="218"/>
      <c r="GLK2201" s="218"/>
      <c r="GLL2201" s="218"/>
      <c r="GLM2201" s="218"/>
      <c r="GLN2201" s="218"/>
      <c r="GLO2201" s="218"/>
      <c r="GLP2201" s="218"/>
      <c r="GLQ2201" s="218"/>
      <c r="GLR2201" s="218"/>
      <c r="GLS2201" s="218"/>
      <c r="GLT2201" s="218"/>
      <c r="GLU2201" s="218"/>
      <c r="GLV2201" s="218"/>
      <c r="GLW2201" s="218"/>
      <c r="GLX2201" s="218"/>
      <c r="GLY2201" s="218"/>
      <c r="GLZ2201" s="218"/>
      <c r="GMA2201" s="218"/>
      <c r="GMB2201" s="218"/>
      <c r="GMC2201" s="218"/>
      <c r="GMD2201" s="218"/>
      <c r="GME2201" s="218"/>
      <c r="GMF2201" s="218"/>
      <c r="GMG2201" s="218"/>
      <c r="GMH2201" s="218"/>
      <c r="GMI2201" s="218"/>
      <c r="GMJ2201" s="218"/>
      <c r="GMK2201" s="218"/>
      <c r="GML2201" s="218"/>
      <c r="GMM2201" s="218"/>
      <c r="GMN2201" s="218"/>
      <c r="GMO2201" s="218"/>
      <c r="GMP2201" s="218"/>
      <c r="GMQ2201" s="218"/>
      <c r="GMR2201" s="218"/>
      <c r="GMS2201" s="218"/>
      <c r="GMT2201" s="218"/>
      <c r="GMU2201" s="218"/>
      <c r="GMV2201" s="218"/>
      <c r="GMW2201" s="218"/>
      <c r="GMX2201" s="218"/>
      <c r="GMY2201" s="218"/>
      <c r="GMZ2201" s="218"/>
      <c r="GNA2201" s="218"/>
      <c r="GNB2201" s="218"/>
      <c r="GNC2201" s="218"/>
      <c r="GND2201" s="218"/>
      <c r="GNE2201" s="218"/>
      <c r="GNF2201" s="218"/>
      <c r="GNG2201" s="218"/>
      <c r="GNH2201" s="218"/>
      <c r="GNI2201" s="218"/>
      <c r="GNJ2201" s="218"/>
      <c r="GNK2201" s="218"/>
      <c r="GNL2201" s="218"/>
      <c r="GNM2201" s="218"/>
      <c r="GNN2201" s="218"/>
      <c r="GNO2201" s="218"/>
      <c r="GNP2201" s="218"/>
      <c r="GNQ2201" s="218"/>
      <c r="GNR2201" s="218"/>
      <c r="GNS2201" s="218"/>
      <c r="GNT2201" s="218"/>
      <c r="GNU2201" s="218"/>
      <c r="GNV2201" s="218"/>
      <c r="GNW2201" s="218"/>
      <c r="GNX2201" s="218"/>
      <c r="GNY2201" s="218"/>
      <c r="GNZ2201" s="218"/>
      <c r="GOA2201" s="218"/>
      <c r="GOB2201" s="218"/>
      <c r="GOC2201" s="218"/>
      <c r="GOD2201" s="218"/>
      <c r="GOE2201" s="218"/>
      <c r="GOF2201" s="218"/>
      <c r="GOG2201" s="218"/>
      <c r="GOH2201" s="218"/>
      <c r="GOI2201" s="218"/>
      <c r="GOJ2201" s="218"/>
      <c r="GOK2201" s="218"/>
      <c r="GOL2201" s="218"/>
      <c r="GOM2201" s="218"/>
      <c r="GON2201" s="218"/>
      <c r="GOO2201" s="218"/>
      <c r="GOP2201" s="218"/>
      <c r="GOQ2201" s="218"/>
      <c r="GOR2201" s="218"/>
      <c r="GOS2201" s="218"/>
      <c r="GOT2201" s="218"/>
      <c r="GOU2201" s="218"/>
      <c r="GOV2201" s="218"/>
      <c r="GOW2201" s="218"/>
      <c r="GOX2201" s="218"/>
      <c r="GOY2201" s="218"/>
      <c r="GOZ2201" s="218"/>
      <c r="GPA2201" s="218"/>
      <c r="GPB2201" s="218"/>
      <c r="GPC2201" s="218"/>
      <c r="GPD2201" s="218"/>
      <c r="GPE2201" s="218"/>
      <c r="GPF2201" s="218"/>
      <c r="GPG2201" s="218"/>
      <c r="GPH2201" s="218"/>
      <c r="GPI2201" s="218"/>
      <c r="GPJ2201" s="218"/>
      <c r="GPK2201" s="218"/>
      <c r="GPL2201" s="218"/>
      <c r="GPM2201" s="218"/>
      <c r="GPN2201" s="218"/>
      <c r="GPO2201" s="218"/>
      <c r="GPP2201" s="218"/>
      <c r="GPQ2201" s="218"/>
      <c r="GPR2201" s="218"/>
      <c r="GPS2201" s="218"/>
      <c r="GPT2201" s="218"/>
      <c r="GPU2201" s="218"/>
      <c r="GPV2201" s="218"/>
      <c r="GPW2201" s="218"/>
      <c r="GPX2201" s="218"/>
      <c r="GPY2201" s="218"/>
      <c r="GPZ2201" s="218"/>
      <c r="GQA2201" s="218"/>
      <c r="GQB2201" s="218"/>
      <c r="GQC2201" s="218"/>
      <c r="GQD2201" s="218"/>
      <c r="GQE2201" s="218"/>
      <c r="GQF2201" s="218"/>
      <c r="GQG2201" s="218"/>
      <c r="GQH2201" s="218"/>
      <c r="GQI2201" s="218"/>
      <c r="GQJ2201" s="218"/>
      <c r="GQK2201" s="218"/>
      <c r="GQL2201" s="218"/>
      <c r="GQM2201" s="218"/>
      <c r="GQN2201" s="218"/>
      <c r="GQO2201" s="218"/>
      <c r="GQP2201" s="218"/>
      <c r="GQQ2201" s="218"/>
      <c r="GQR2201" s="218"/>
      <c r="GQS2201" s="218"/>
      <c r="GQT2201" s="218"/>
      <c r="GQU2201" s="218"/>
      <c r="GQV2201" s="218"/>
      <c r="GQW2201" s="218"/>
      <c r="GQX2201" s="218"/>
      <c r="GQY2201" s="218"/>
      <c r="GQZ2201" s="218"/>
      <c r="GRA2201" s="218"/>
      <c r="GRB2201" s="218"/>
      <c r="GRC2201" s="218"/>
      <c r="GRD2201" s="218"/>
      <c r="GRE2201" s="218"/>
      <c r="GRF2201" s="218"/>
      <c r="GRG2201" s="218"/>
      <c r="GRH2201" s="218"/>
      <c r="GRI2201" s="218"/>
      <c r="GRJ2201" s="218"/>
      <c r="GRK2201" s="218"/>
      <c r="GRL2201" s="218"/>
      <c r="GRM2201" s="218"/>
      <c r="GRN2201" s="218"/>
      <c r="GRO2201" s="218"/>
      <c r="GRP2201" s="218"/>
      <c r="GRQ2201" s="218"/>
      <c r="GRR2201" s="218"/>
      <c r="GRS2201" s="218"/>
      <c r="GRT2201" s="218"/>
      <c r="GRU2201" s="218"/>
      <c r="GRV2201" s="218"/>
      <c r="GRW2201" s="218"/>
      <c r="GRX2201" s="218"/>
      <c r="GRY2201" s="218"/>
      <c r="GRZ2201" s="218"/>
      <c r="GSA2201" s="218"/>
      <c r="GSB2201" s="218"/>
      <c r="GSC2201" s="218"/>
      <c r="GSD2201" s="218"/>
      <c r="GSE2201" s="218"/>
      <c r="GSF2201" s="218"/>
      <c r="GSG2201" s="218"/>
      <c r="GSH2201" s="218"/>
      <c r="GSI2201" s="218"/>
      <c r="GSJ2201" s="218"/>
      <c r="GSK2201" s="218"/>
      <c r="GSL2201" s="218"/>
      <c r="GSM2201" s="218"/>
      <c r="GSN2201" s="218"/>
      <c r="GSO2201" s="218"/>
      <c r="GSP2201" s="218"/>
      <c r="GSQ2201" s="218"/>
      <c r="GSR2201" s="218"/>
      <c r="GSS2201" s="218"/>
      <c r="GST2201" s="218"/>
      <c r="GSU2201" s="218"/>
      <c r="GSV2201" s="218"/>
      <c r="GSW2201" s="218"/>
      <c r="GSX2201" s="218"/>
      <c r="GSY2201" s="218"/>
      <c r="GSZ2201" s="218"/>
      <c r="GTA2201" s="218"/>
      <c r="GTB2201" s="218"/>
      <c r="GTC2201" s="218"/>
      <c r="GTD2201" s="218"/>
      <c r="GTE2201" s="218"/>
      <c r="GTF2201" s="218"/>
      <c r="GTG2201" s="218"/>
      <c r="GTH2201" s="218"/>
      <c r="GTI2201" s="218"/>
      <c r="GTJ2201" s="218"/>
      <c r="GTK2201" s="218"/>
      <c r="GTL2201" s="218"/>
      <c r="GTM2201" s="218"/>
      <c r="GTN2201" s="218"/>
      <c r="GTO2201" s="218"/>
      <c r="GTP2201" s="218"/>
      <c r="GTQ2201" s="218"/>
      <c r="GTR2201" s="218"/>
      <c r="GTS2201" s="218"/>
      <c r="GTT2201" s="218"/>
      <c r="GTU2201" s="218"/>
      <c r="GTV2201" s="218"/>
      <c r="GTW2201" s="218"/>
      <c r="GTX2201" s="218"/>
      <c r="GTY2201" s="218"/>
      <c r="GTZ2201" s="218"/>
      <c r="GUA2201" s="218"/>
      <c r="GUB2201" s="218"/>
      <c r="GUC2201" s="218"/>
      <c r="GUD2201" s="218"/>
      <c r="GUE2201" s="218"/>
      <c r="GUF2201" s="218"/>
      <c r="GUG2201" s="218"/>
      <c r="GUH2201" s="218"/>
      <c r="GUI2201" s="218"/>
      <c r="GUJ2201" s="218"/>
      <c r="GUK2201" s="218"/>
      <c r="GUL2201" s="218"/>
      <c r="GUM2201" s="218"/>
      <c r="GUN2201" s="218"/>
      <c r="GUO2201" s="218"/>
      <c r="GUP2201" s="218"/>
      <c r="GUQ2201" s="218"/>
      <c r="GUR2201" s="218"/>
      <c r="GUS2201" s="218"/>
      <c r="GUT2201" s="218"/>
      <c r="GUU2201" s="218"/>
      <c r="GUV2201" s="218"/>
      <c r="GUW2201" s="218"/>
      <c r="GUX2201" s="218"/>
      <c r="GUY2201" s="218"/>
      <c r="GUZ2201" s="218"/>
      <c r="GVA2201" s="218"/>
      <c r="GVB2201" s="218"/>
      <c r="GVC2201" s="218"/>
      <c r="GVD2201" s="218"/>
      <c r="GVE2201" s="218"/>
      <c r="GVF2201" s="218"/>
      <c r="GVG2201" s="218"/>
      <c r="GVH2201" s="218"/>
      <c r="GVI2201" s="218"/>
      <c r="GVJ2201" s="218"/>
      <c r="GVK2201" s="218"/>
      <c r="GVL2201" s="218"/>
      <c r="GVM2201" s="218"/>
      <c r="GVN2201" s="218"/>
      <c r="GVO2201" s="218"/>
      <c r="GVP2201" s="218"/>
      <c r="GVQ2201" s="218"/>
      <c r="GVR2201" s="218"/>
      <c r="GVS2201" s="218"/>
      <c r="GVT2201" s="218"/>
      <c r="GVU2201" s="218"/>
      <c r="GVV2201" s="218"/>
      <c r="GVW2201" s="218"/>
      <c r="GVX2201" s="218"/>
      <c r="GVY2201" s="218"/>
      <c r="GVZ2201" s="218"/>
      <c r="GWA2201" s="218"/>
      <c r="GWB2201" s="218"/>
      <c r="GWC2201" s="218"/>
      <c r="GWD2201" s="218"/>
      <c r="GWE2201" s="218"/>
      <c r="GWF2201" s="218"/>
      <c r="GWG2201" s="218"/>
      <c r="GWH2201" s="218"/>
      <c r="GWI2201" s="218"/>
      <c r="GWJ2201" s="218"/>
      <c r="GWK2201" s="218"/>
      <c r="GWL2201" s="218"/>
      <c r="GWM2201" s="218"/>
      <c r="GWN2201" s="218"/>
      <c r="GWO2201" s="218"/>
      <c r="GWP2201" s="218"/>
      <c r="GWQ2201" s="218"/>
      <c r="GWR2201" s="218"/>
      <c r="GWS2201" s="218"/>
      <c r="GWT2201" s="218"/>
      <c r="GWU2201" s="218"/>
      <c r="GWV2201" s="218"/>
      <c r="GWW2201" s="218"/>
      <c r="GWX2201" s="218"/>
      <c r="GWY2201" s="218"/>
      <c r="GWZ2201" s="218"/>
      <c r="GXA2201" s="218"/>
      <c r="GXB2201" s="218"/>
      <c r="GXC2201" s="218"/>
      <c r="GXD2201" s="218"/>
      <c r="GXE2201" s="218"/>
      <c r="GXF2201" s="218"/>
      <c r="GXG2201" s="218"/>
      <c r="GXH2201" s="218"/>
      <c r="GXI2201" s="218"/>
      <c r="GXJ2201" s="218"/>
      <c r="GXK2201" s="218"/>
      <c r="GXL2201" s="218"/>
      <c r="GXM2201" s="218"/>
      <c r="GXN2201" s="218"/>
      <c r="GXO2201" s="218"/>
      <c r="GXP2201" s="218"/>
      <c r="GXQ2201" s="218"/>
      <c r="GXR2201" s="218"/>
      <c r="GXS2201" s="218"/>
      <c r="GXT2201" s="218"/>
      <c r="GXU2201" s="218"/>
      <c r="GXV2201" s="218"/>
      <c r="GXW2201" s="218"/>
      <c r="GXX2201" s="218"/>
      <c r="GXY2201" s="218"/>
      <c r="GXZ2201" s="218"/>
      <c r="GYA2201" s="218"/>
      <c r="GYB2201" s="218"/>
      <c r="GYC2201" s="218"/>
      <c r="GYD2201" s="218"/>
      <c r="GYE2201" s="218"/>
      <c r="GYF2201" s="218"/>
      <c r="GYG2201" s="218"/>
      <c r="GYH2201" s="218"/>
      <c r="GYI2201" s="218"/>
      <c r="GYJ2201" s="218"/>
      <c r="GYK2201" s="218"/>
      <c r="GYL2201" s="218"/>
      <c r="GYM2201" s="218"/>
      <c r="GYN2201" s="218"/>
      <c r="GYO2201" s="218"/>
      <c r="GYP2201" s="218"/>
      <c r="GYQ2201" s="218"/>
      <c r="GYR2201" s="218"/>
      <c r="GYS2201" s="218"/>
      <c r="GYT2201" s="218"/>
      <c r="GYU2201" s="218"/>
      <c r="GYV2201" s="218"/>
      <c r="GYW2201" s="218"/>
      <c r="GYX2201" s="218"/>
      <c r="GYY2201" s="218"/>
      <c r="GYZ2201" s="218"/>
      <c r="GZA2201" s="218"/>
      <c r="GZB2201" s="218"/>
      <c r="GZC2201" s="218"/>
      <c r="GZD2201" s="218"/>
      <c r="GZE2201" s="218"/>
      <c r="GZF2201" s="218"/>
      <c r="GZG2201" s="218"/>
      <c r="GZH2201" s="218"/>
      <c r="GZI2201" s="218"/>
      <c r="GZJ2201" s="218"/>
      <c r="GZK2201" s="218"/>
      <c r="GZL2201" s="218"/>
      <c r="GZM2201" s="218"/>
      <c r="GZN2201" s="218"/>
      <c r="GZO2201" s="218"/>
      <c r="GZP2201" s="218"/>
      <c r="GZQ2201" s="218"/>
      <c r="GZR2201" s="218"/>
      <c r="GZS2201" s="218"/>
      <c r="GZT2201" s="218"/>
      <c r="GZU2201" s="218"/>
      <c r="GZV2201" s="218"/>
      <c r="GZW2201" s="218"/>
      <c r="GZX2201" s="218"/>
      <c r="GZY2201" s="218"/>
      <c r="GZZ2201" s="218"/>
      <c r="HAA2201" s="218"/>
      <c r="HAB2201" s="218"/>
      <c r="HAC2201" s="218"/>
      <c r="HAD2201" s="218"/>
      <c r="HAE2201" s="218"/>
      <c r="HAF2201" s="218"/>
      <c r="HAG2201" s="218"/>
      <c r="HAH2201" s="218"/>
      <c r="HAI2201" s="218"/>
      <c r="HAJ2201" s="218"/>
      <c r="HAK2201" s="218"/>
      <c r="HAL2201" s="218"/>
      <c r="HAM2201" s="218"/>
      <c r="HAN2201" s="218"/>
      <c r="HAO2201" s="218"/>
      <c r="HAP2201" s="218"/>
      <c r="HAQ2201" s="218"/>
      <c r="HAR2201" s="218"/>
      <c r="HAS2201" s="218"/>
      <c r="HAT2201" s="218"/>
      <c r="HAU2201" s="218"/>
      <c r="HAV2201" s="218"/>
      <c r="HAW2201" s="218"/>
      <c r="HAX2201" s="218"/>
      <c r="HAY2201" s="218"/>
      <c r="HAZ2201" s="218"/>
      <c r="HBA2201" s="218"/>
      <c r="HBB2201" s="218"/>
      <c r="HBC2201" s="218"/>
      <c r="HBD2201" s="218"/>
      <c r="HBE2201" s="218"/>
      <c r="HBF2201" s="218"/>
      <c r="HBG2201" s="218"/>
      <c r="HBH2201" s="218"/>
      <c r="HBI2201" s="218"/>
      <c r="HBJ2201" s="218"/>
      <c r="HBK2201" s="218"/>
      <c r="HBL2201" s="218"/>
      <c r="HBM2201" s="218"/>
      <c r="HBN2201" s="218"/>
      <c r="HBO2201" s="218"/>
      <c r="HBP2201" s="218"/>
      <c r="HBQ2201" s="218"/>
      <c r="HBR2201" s="218"/>
      <c r="HBS2201" s="218"/>
      <c r="HBT2201" s="218"/>
      <c r="HBU2201" s="218"/>
      <c r="HBV2201" s="218"/>
      <c r="HBW2201" s="218"/>
      <c r="HBX2201" s="218"/>
      <c r="HBY2201" s="218"/>
      <c r="HBZ2201" s="218"/>
      <c r="HCA2201" s="218"/>
      <c r="HCB2201" s="218"/>
      <c r="HCC2201" s="218"/>
      <c r="HCD2201" s="218"/>
      <c r="HCE2201" s="218"/>
      <c r="HCF2201" s="218"/>
      <c r="HCG2201" s="218"/>
      <c r="HCH2201" s="218"/>
      <c r="HCI2201" s="218"/>
      <c r="HCJ2201" s="218"/>
      <c r="HCK2201" s="218"/>
      <c r="HCL2201" s="218"/>
      <c r="HCM2201" s="218"/>
      <c r="HCN2201" s="218"/>
      <c r="HCO2201" s="218"/>
      <c r="HCP2201" s="218"/>
      <c r="HCQ2201" s="218"/>
      <c r="HCR2201" s="218"/>
      <c r="HCS2201" s="218"/>
      <c r="HCT2201" s="218"/>
      <c r="HCU2201" s="218"/>
      <c r="HCV2201" s="218"/>
      <c r="HCW2201" s="218"/>
      <c r="HCX2201" s="218"/>
      <c r="HCY2201" s="218"/>
      <c r="HCZ2201" s="218"/>
      <c r="HDA2201" s="218"/>
      <c r="HDB2201" s="218"/>
      <c r="HDC2201" s="218"/>
      <c r="HDD2201" s="218"/>
      <c r="HDE2201" s="218"/>
      <c r="HDF2201" s="218"/>
      <c r="HDG2201" s="218"/>
      <c r="HDH2201" s="218"/>
      <c r="HDI2201" s="218"/>
      <c r="HDJ2201" s="218"/>
      <c r="HDK2201" s="218"/>
      <c r="HDL2201" s="218"/>
      <c r="HDM2201" s="218"/>
      <c r="HDN2201" s="218"/>
      <c r="HDO2201" s="218"/>
      <c r="HDP2201" s="218"/>
      <c r="HDQ2201" s="218"/>
      <c r="HDR2201" s="218"/>
      <c r="HDS2201" s="218"/>
      <c r="HDT2201" s="218"/>
      <c r="HDU2201" s="218"/>
      <c r="HDV2201" s="218"/>
      <c r="HDW2201" s="218"/>
      <c r="HDX2201" s="218"/>
      <c r="HDY2201" s="218"/>
      <c r="HDZ2201" s="218"/>
      <c r="HEA2201" s="218"/>
      <c r="HEB2201" s="218"/>
      <c r="HEC2201" s="218"/>
      <c r="HED2201" s="218"/>
      <c r="HEE2201" s="218"/>
      <c r="HEF2201" s="218"/>
      <c r="HEG2201" s="218"/>
      <c r="HEH2201" s="218"/>
      <c r="HEI2201" s="218"/>
      <c r="HEJ2201" s="218"/>
      <c r="HEK2201" s="218"/>
      <c r="HEL2201" s="218"/>
      <c r="HEM2201" s="218"/>
      <c r="HEN2201" s="218"/>
      <c r="HEO2201" s="218"/>
      <c r="HEP2201" s="218"/>
      <c r="HEQ2201" s="218"/>
      <c r="HER2201" s="218"/>
      <c r="HES2201" s="218"/>
      <c r="HET2201" s="218"/>
      <c r="HEU2201" s="218"/>
      <c r="HEV2201" s="218"/>
      <c r="HEW2201" s="218"/>
      <c r="HEX2201" s="218"/>
      <c r="HEY2201" s="218"/>
      <c r="HEZ2201" s="218"/>
      <c r="HFA2201" s="218"/>
      <c r="HFB2201" s="218"/>
      <c r="HFC2201" s="218"/>
      <c r="HFD2201" s="218"/>
      <c r="HFE2201" s="218"/>
      <c r="HFF2201" s="218"/>
      <c r="HFG2201" s="218"/>
      <c r="HFH2201" s="218"/>
      <c r="HFI2201" s="218"/>
      <c r="HFJ2201" s="218"/>
      <c r="HFK2201" s="218"/>
      <c r="HFL2201" s="218"/>
      <c r="HFM2201" s="218"/>
      <c r="HFN2201" s="218"/>
      <c r="HFO2201" s="218"/>
      <c r="HFP2201" s="218"/>
      <c r="HFQ2201" s="218"/>
      <c r="HFR2201" s="218"/>
      <c r="HFS2201" s="218"/>
      <c r="HFT2201" s="218"/>
      <c r="HFU2201" s="218"/>
      <c r="HFV2201" s="218"/>
      <c r="HFW2201" s="218"/>
      <c r="HFX2201" s="218"/>
      <c r="HFY2201" s="218"/>
      <c r="HFZ2201" s="218"/>
      <c r="HGA2201" s="218"/>
      <c r="HGB2201" s="218"/>
      <c r="HGC2201" s="218"/>
      <c r="HGD2201" s="218"/>
      <c r="HGE2201" s="218"/>
      <c r="HGF2201" s="218"/>
      <c r="HGG2201" s="218"/>
      <c r="HGH2201" s="218"/>
      <c r="HGI2201" s="218"/>
      <c r="HGJ2201" s="218"/>
      <c r="HGK2201" s="218"/>
      <c r="HGL2201" s="218"/>
      <c r="HGM2201" s="218"/>
      <c r="HGN2201" s="218"/>
      <c r="HGO2201" s="218"/>
      <c r="HGP2201" s="218"/>
      <c r="HGQ2201" s="218"/>
      <c r="HGR2201" s="218"/>
      <c r="HGS2201" s="218"/>
      <c r="HGT2201" s="218"/>
      <c r="HGU2201" s="218"/>
      <c r="HGV2201" s="218"/>
      <c r="HGW2201" s="218"/>
      <c r="HGX2201" s="218"/>
      <c r="HGY2201" s="218"/>
      <c r="HGZ2201" s="218"/>
      <c r="HHA2201" s="218"/>
      <c r="HHB2201" s="218"/>
      <c r="HHC2201" s="218"/>
      <c r="HHD2201" s="218"/>
      <c r="HHE2201" s="218"/>
      <c r="HHF2201" s="218"/>
      <c r="HHG2201" s="218"/>
      <c r="HHH2201" s="218"/>
      <c r="HHI2201" s="218"/>
      <c r="HHJ2201" s="218"/>
      <c r="HHK2201" s="218"/>
      <c r="HHL2201" s="218"/>
      <c r="HHM2201" s="218"/>
      <c r="HHN2201" s="218"/>
      <c r="HHO2201" s="218"/>
      <c r="HHP2201" s="218"/>
      <c r="HHQ2201" s="218"/>
      <c r="HHR2201" s="218"/>
      <c r="HHS2201" s="218"/>
      <c r="HHT2201" s="218"/>
      <c r="HHU2201" s="218"/>
      <c r="HHV2201" s="218"/>
      <c r="HHW2201" s="218"/>
      <c r="HHX2201" s="218"/>
      <c r="HHY2201" s="218"/>
      <c r="HHZ2201" s="218"/>
      <c r="HIA2201" s="218"/>
      <c r="HIB2201" s="218"/>
      <c r="HIC2201" s="218"/>
      <c r="HID2201" s="218"/>
      <c r="HIE2201" s="218"/>
      <c r="HIF2201" s="218"/>
      <c r="HIG2201" s="218"/>
      <c r="HIH2201" s="218"/>
      <c r="HII2201" s="218"/>
      <c r="HIJ2201" s="218"/>
      <c r="HIK2201" s="218"/>
      <c r="HIL2201" s="218"/>
      <c r="HIM2201" s="218"/>
      <c r="HIN2201" s="218"/>
      <c r="HIO2201" s="218"/>
      <c r="HIP2201" s="218"/>
      <c r="HIQ2201" s="218"/>
      <c r="HIR2201" s="218"/>
      <c r="HIS2201" s="218"/>
      <c r="HIT2201" s="218"/>
      <c r="HIU2201" s="218"/>
      <c r="HIV2201" s="218"/>
      <c r="HIW2201" s="218"/>
      <c r="HIX2201" s="218"/>
      <c r="HIY2201" s="218"/>
      <c r="HIZ2201" s="218"/>
      <c r="HJA2201" s="218"/>
      <c r="HJB2201" s="218"/>
      <c r="HJC2201" s="218"/>
      <c r="HJD2201" s="218"/>
      <c r="HJE2201" s="218"/>
      <c r="HJF2201" s="218"/>
      <c r="HJG2201" s="218"/>
      <c r="HJH2201" s="218"/>
      <c r="HJI2201" s="218"/>
      <c r="HJJ2201" s="218"/>
      <c r="HJK2201" s="218"/>
      <c r="HJL2201" s="218"/>
      <c r="HJM2201" s="218"/>
      <c r="HJN2201" s="218"/>
      <c r="HJO2201" s="218"/>
      <c r="HJP2201" s="218"/>
      <c r="HJQ2201" s="218"/>
      <c r="HJR2201" s="218"/>
      <c r="HJS2201" s="218"/>
      <c r="HJT2201" s="218"/>
      <c r="HJU2201" s="218"/>
      <c r="HJV2201" s="218"/>
      <c r="HJW2201" s="218"/>
      <c r="HJX2201" s="218"/>
      <c r="HJY2201" s="218"/>
      <c r="HJZ2201" s="218"/>
      <c r="HKA2201" s="218"/>
      <c r="HKB2201" s="218"/>
      <c r="HKC2201" s="218"/>
      <c r="HKD2201" s="218"/>
      <c r="HKE2201" s="218"/>
      <c r="HKF2201" s="218"/>
      <c r="HKG2201" s="218"/>
      <c r="HKH2201" s="218"/>
      <c r="HKI2201" s="218"/>
      <c r="HKJ2201" s="218"/>
      <c r="HKK2201" s="218"/>
      <c r="HKL2201" s="218"/>
      <c r="HKM2201" s="218"/>
      <c r="HKN2201" s="218"/>
      <c r="HKO2201" s="218"/>
      <c r="HKP2201" s="218"/>
      <c r="HKQ2201" s="218"/>
      <c r="HKR2201" s="218"/>
      <c r="HKS2201" s="218"/>
      <c r="HKT2201" s="218"/>
      <c r="HKU2201" s="218"/>
      <c r="HKV2201" s="218"/>
      <c r="HKW2201" s="218"/>
      <c r="HKX2201" s="218"/>
      <c r="HKY2201" s="218"/>
      <c r="HKZ2201" s="218"/>
      <c r="HLA2201" s="218"/>
      <c r="HLB2201" s="218"/>
      <c r="HLC2201" s="218"/>
      <c r="HLD2201" s="218"/>
      <c r="HLE2201" s="218"/>
      <c r="HLF2201" s="218"/>
      <c r="HLG2201" s="218"/>
      <c r="HLH2201" s="218"/>
      <c r="HLI2201" s="218"/>
      <c r="HLJ2201" s="218"/>
      <c r="HLK2201" s="218"/>
      <c r="HLL2201" s="218"/>
      <c r="HLM2201" s="218"/>
      <c r="HLN2201" s="218"/>
      <c r="HLO2201" s="218"/>
      <c r="HLP2201" s="218"/>
      <c r="HLQ2201" s="218"/>
      <c r="HLR2201" s="218"/>
      <c r="HLS2201" s="218"/>
      <c r="HLT2201" s="218"/>
      <c r="HLU2201" s="218"/>
      <c r="HLV2201" s="218"/>
      <c r="HLW2201" s="218"/>
      <c r="HLX2201" s="218"/>
      <c r="HLY2201" s="218"/>
      <c r="HLZ2201" s="218"/>
      <c r="HMA2201" s="218"/>
      <c r="HMB2201" s="218"/>
      <c r="HMC2201" s="218"/>
      <c r="HMD2201" s="218"/>
      <c r="HME2201" s="218"/>
      <c r="HMF2201" s="218"/>
      <c r="HMG2201" s="218"/>
      <c r="HMH2201" s="218"/>
      <c r="HMI2201" s="218"/>
      <c r="HMJ2201" s="218"/>
      <c r="HMK2201" s="218"/>
      <c r="HML2201" s="218"/>
      <c r="HMM2201" s="218"/>
      <c r="HMN2201" s="218"/>
      <c r="HMO2201" s="218"/>
      <c r="HMP2201" s="218"/>
      <c r="HMQ2201" s="218"/>
      <c r="HMR2201" s="218"/>
      <c r="HMS2201" s="218"/>
      <c r="HMT2201" s="218"/>
      <c r="HMU2201" s="218"/>
      <c r="HMV2201" s="218"/>
      <c r="HMW2201" s="218"/>
      <c r="HMX2201" s="218"/>
      <c r="HMY2201" s="218"/>
      <c r="HMZ2201" s="218"/>
      <c r="HNA2201" s="218"/>
      <c r="HNB2201" s="218"/>
      <c r="HNC2201" s="218"/>
      <c r="HND2201" s="218"/>
      <c r="HNE2201" s="218"/>
      <c r="HNF2201" s="218"/>
      <c r="HNG2201" s="218"/>
      <c r="HNH2201" s="218"/>
      <c r="HNI2201" s="218"/>
      <c r="HNJ2201" s="218"/>
      <c r="HNK2201" s="218"/>
      <c r="HNL2201" s="218"/>
      <c r="HNM2201" s="218"/>
      <c r="HNN2201" s="218"/>
      <c r="HNO2201" s="218"/>
      <c r="HNP2201" s="218"/>
      <c r="HNQ2201" s="218"/>
      <c r="HNR2201" s="218"/>
      <c r="HNS2201" s="218"/>
      <c r="HNT2201" s="218"/>
      <c r="HNU2201" s="218"/>
      <c r="HNV2201" s="218"/>
      <c r="HNW2201" s="218"/>
      <c r="HNX2201" s="218"/>
      <c r="HNY2201" s="218"/>
      <c r="HNZ2201" s="218"/>
      <c r="HOA2201" s="218"/>
      <c r="HOB2201" s="218"/>
      <c r="HOC2201" s="218"/>
      <c r="HOD2201" s="218"/>
      <c r="HOE2201" s="218"/>
      <c r="HOF2201" s="218"/>
      <c r="HOG2201" s="218"/>
      <c r="HOH2201" s="218"/>
      <c r="HOI2201" s="218"/>
      <c r="HOJ2201" s="218"/>
      <c r="HOK2201" s="218"/>
      <c r="HOL2201" s="218"/>
      <c r="HOM2201" s="218"/>
      <c r="HON2201" s="218"/>
      <c r="HOO2201" s="218"/>
      <c r="HOP2201" s="218"/>
      <c r="HOQ2201" s="218"/>
      <c r="HOR2201" s="218"/>
      <c r="HOS2201" s="218"/>
      <c r="HOT2201" s="218"/>
      <c r="HOU2201" s="218"/>
      <c r="HOV2201" s="218"/>
      <c r="HOW2201" s="218"/>
      <c r="HOX2201" s="218"/>
      <c r="HOY2201" s="218"/>
      <c r="HOZ2201" s="218"/>
      <c r="HPA2201" s="218"/>
      <c r="HPB2201" s="218"/>
      <c r="HPC2201" s="218"/>
      <c r="HPD2201" s="218"/>
      <c r="HPE2201" s="218"/>
      <c r="HPF2201" s="218"/>
      <c r="HPG2201" s="218"/>
      <c r="HPH2201" s="218"/>
      <c r="HPI2201" s="218"/>
      <c r="HPJ2201" s="218"/>
      <c r="HPK2201" s="218"/>
      <c r="HPL2201" s="218"/>
      <c r="HPM2201" s="218"/>
      <c r="HPN2201" s="218"/>
      <c r="HPO2201" s="218"/>
      <c r="HPP2201" s="218"/>
      <c r="HPQ2201" s="218"/>
      <c r="HPR2201" s="218"/>
      <c r="HPS2201" s="218"/>
      <c r="HPT2201" s="218"/>
      <c r="HPU2201" s="218"/>
      <c r="HPV2201" s="218"/>
      <c r="HPW2201" s="218"/>
      <c r="HPX2201" s="218"/>
      <c r="HPY2201" s="218"/>
      <c r="HPZ2201" s="218"/>
      <c r="HQA2201" s="218"/>
      <c r="HQB2201" s="218"/>
      <c r="HQC2201" s="218"/>
      <c r="HQD2201" s="218"/>
      <c r="HQE2201" s="218"/>
      <c r="HQF2201" s="218"/>
      <c r="HQG2201" s="218"/>
      <c r="HQH2201" s="218"/>
      <c r="HQI2201" s="218"/>
      <c r="HQJ2201" s="218"/>
      <c r="HQK2201" s="218"/>
      <c r="HQL2201" s="218"/>
      <c r="HQM2201" s="218"/>
      <c r="HQN2201" s="218"/>
      <c r="HQO2201" s="218"/>
      <c r="HQP2201" s="218"/>
      <c r="HQQ2201" s="218"/>
      <c r="HQR2201" s="218"/>
      <c r="HQS2201" s="218"/>
      <c r="HQT2201" s="218"/>
      <c r="HQU2201" s="218"/>
      <c r="HQV2201" s="218"/>
      <c r="HQW2201" s="218"/>
      <c r="HQX2201" s="218"/>
      <c r="HQY2201" s="218"/>
      <c r="HQZ2201" s="218"/>
      <c r="HRA2201" s="218"/>
      <c r="HRB2201" s="218"/>
      <c r="HRC2201" s="218"/>
      <c r="HRD2201" s="218"/>
      <c r="HRE2201" s="218"/>
      <c r="HRF2201" s="218"/>
      <c r="HRG2201" s="218"/>
      <c r="HRH2201" s="218"/>
      <c r="HRI2201" s="218"/>
      <c r="HRJ2201" s="218"/>
      <c r="HRK2201" s="218"/>
      <c r="HRL2201" s="218"/>
      <c r="HRM2201" s="218"/>
      <c r="HRN2201" s="218"/>
      <c r="HRO2201" s="218"/>
      <c r="HRP2201" s="218"/>
      <c r="HRQ2201" s="218"/>
      <c r="HRR2201" s="218"/>
      <c r="HRS2201" s="218"/>
      <c r="HRT2201" s="218"/>
      <c r="HRU2201" s="218"/>
      <c r="HRV2201" s="218"/>
      <c r="HRW2201" s="218"/>
      <c r="HRX2201" s="218"/>
      <c r="HRY2201" s="218"/>
      <c r="HRZ2201" s="218"/>
      <c r="HSA2201" s="218"/>
      <c r="HSB2201" s="218"/>
      <c r="HSC2201" s="218"/>
      <c r="HSD2201" s="218"/>
      <c r="HSE2201" s="218"/>
      <c r="HSF2201" s="218"/>
      <c r="HSG2201" s="218"/>
      <c r="HSH2201" s="218"/>
      <c r="HSI2201" s="218"/>
      <c r="HSJ2201" s="218"/>
      <c r="HSK2201" s="218"/>
      <c r="HSL2201" s="218"/>
      <c r="HSM2201" s="218"/>
      <c r="HSN2201" s="218"/>
      <c r="HSO2201" s="218"/>
      <c r="HSP2201" s="218"/>
      <c r="HSQ2201" s="218"/>
      <c r="HSR2201" s="218"/>
      <c r="HSS2201" s="218"/>
      <c r="HST2201" s="218"/>
      <c r="HSU2201" s="218"/>
      <c r="HSV2201" s="218"/>
      <c r="HSW2201" s="218"/>
      <c r="HSX2201" s="218"/>
      <c r="HSY2201" s="218"/>
      <c r="HSZ2201" s="218"/>
      <c r="HTA2201" s="218"/>
      <c r="HTB2201" s="218"/>
      <c r="HTC2201" s="218"/>
      <c r="HTD2201" s="218"/>
      <c r="HTE2201" s="218"/>
      <c r="HTF2201" s="218"/>
      <c r="HTG2201" s="218"/>
      <c r="HTH2201" s="218"/>
      <c r="HTI2201" s="218"/>
      <c r="HTJ2201" s="218"/>
      <c r="HTK2201" s="218"/>
      <c r="HTL2201" s="218"/>
      <c r="HTM2201" s="218"/>
      <c r="HTN2201" s="218"/>
      <c r="HTO2201" s="218"/>
      <c r="HTP2201" s="218"/>
      <c r="HTQ2201" s="218"/>
      <c r="HTR2201" s="218"/>
      <c r="HTS2201" s="218"/>
      <c r="HTT2201" s="218"/>
      <c r="HTU2201" s="218"/>
      <c r="HTV2201" s="218"/>
      <c r="HTW2201" s="218"/>
      <c r="HTX2201" s="218"/>
      <c r="HTY2201" s="218"/>
      <c r="HTZ2201" s="218"/>
      <c r="HUA2201" s="218"/>
      <c r="HUB2201" s="218"/>
      <c r="HUC2201" s="218"/>
      <c r="HUD2201" s="218"/>
      <c r="HUE2201" s="218"/>
      <c r="HUF2201" s="218"/>
      <c r="HUG2201" s="218"/>
      <c r="HUH2201" s="218"/>
      <c r="HUI2201" s="218"/>
      <c r="HUJ2201" s="218"/>
      <c r="HUK2201" s="218"/>
      <c r="HUL2201" s="218"/>
      <c r="HUM2201" s="218"/>
      <c r="HUN2201" s="218"/>
      <c r="HUO2201" s="218"/>
      <c r="HUP2201" s="218"/>
      <c r="HUQ2201" s="218"/>
      <c r="HUR2201" s="218"/>
      <c r="HUS2201" s="218"/>
      <c r="HUT2201" s="218"/>
      <c r="HUU2201" s="218"/>
      <c r="HUV2201" s="218"/>
      <c r="HUW2201" s="218"/>
      <c r="HUX2201" s="218"/>
      <c r="HUY2201" s="218"/>
      <c r="HUZ2201" s="218"/>
      <c r="HVA2201" s="218"/>
      <c r="HVB2201" s="218"/>
      <c r="HVC2201" s="218"/>
      <c r="HVD2201" s="218"/>
      <c r="HVE2201" s="218"/>
      <c r="HVF2201" s="218"/>
      <c r="HVG2201" s="218"/>
      <c r="HVH2201" s="218"/>
      <c r="HVI2201" s="218"/>
      <c r="HVJ2201" s="218"/>
      <c r="HVK2201" s="218"/>
      <c r="HVL2201" s="218"/>
      <c r="HVM2201" s="218"/>
      <c r="HVN2201" s="218"/>
      <c r="HVO2201" s="218"/>
      <c r="HVP2201" s="218"/>
      <c r="HVQ2201" s="218"/>
      <c r="HVR2201" s="218"/>
      <c r="HVS2201" s="218"/>
      <c r="HVT2201" s="218"/>
      <c r="HVU2201" s="218"/>
      <c r="HVV2201" s="218"/>
      <c r="HVW2201" s="218"/>
      <c r="HVX2201" s="218"/>
      <c r="HVY2201" s="218"/>
      <c r="HVZ2201" s="218"/>
      <c r="HWA2201" s="218"/>
      <c r="HWB2201" s="218"/>
      <c r="HWC2201" s="218"/>
      <c r="HWD2201" s="218"/>
      <c r="HWE2201" s="218"/>
      <c r="HWF2201" s="218"/>
      <c r="HWG2201" s="218"/>
      <c r="HWH2201" s="218"/>
      <c r="HWI2201" s="218"/>
      <c r="HWJ2201" s="218"/>
      <c r="HWK2201" s="218"/>
      <c r="HWL2201" s="218"/>
      <c r="HWM2201" s="218"/>
      <c r="HWN2201" s="218"/>
      <c r="HWO2201" s="218"/>
      <c r="HWP2201" s="218"/>
      <c r="HWQ2201" s="218"/>
      <c r="HWR2201" s="218"/>
      <c r="HWS2201" s="218"/>
      <c r="HWT2201" s="218"/>
      <c r="HWU2201" s="218"/>
      <c r="HWV2201" s="218"/>
      <c r="HWW2201" s="218"/>
      <c r="HWX2201" s="218"/>
      <c r="HWY2201" s="218"/>
      <c r="HWZ2201" s="218"/>
      <c r="HXA2201" s="218"/>
      <c r="HXB2201" s="218"/>
      <c r="HXC2201" s="218"/>
      <c r="HXD2201" s="218"/>
      <c r="HXE2201" s="218"/>
      <c r="HXF2201" s="218"/>
      <c r="HXG2201" s="218"/>
      <c r="HXH2201" s="218"/>
      <c r="HXI2201" s="218"/>
      <c r="HXJ2201" s="218"/>
      <c r="HXK2201" s="218"/>
      <c r="HXL2201" s="218"/>
      <c r="HXM2201" s="218"/>
      <c r="HXN2201" s="218"/>
      <c r="HXO2201" s="218"/>
      <c r="HXP2201" s="218"/>
      <c r="HXQ2201" s="218"/>
      <c r="HXR2201" s="218"/>
      <c r="HXS2201" s="218"/>
      <c r="HXT2201" s="218"/>
      <c r="HXU2201" s="218"/>
      <c r="HXV2201" s="218"/>
      <c r="HXW2201" s="218"/>
      <c r="HXX2201" s="218"/>
      <c r="HXY2201" s="218"/>
      <c r="HXZ2201" s="218"/>
      <c r="HYA2201" s="218"/>
      <c r="HYB2201" s="218"/>
      <c r="HYC2201" s="218"/>
      <c r="HYD2201" s="218"/>
      <c r="HYE2201" s="218"/>
      <c r="HYF2201" s="218"/>
      <c r="HYG2201" s="218"/>
      <c r="HYH2201" s="218"/>
      <c r="HYI2201" s="218"/>
      <c r="HYJ2201" s="218"/>
      <c r="HYK2201" s="218"/>
      <c r="HYL2201" s="218"/>
      <c r="HYM2201" s="218"/>
      <c r="HYN2201" s="218"/>
      <c r="HYO2201" s="218"/>
      <c r="HYP2201" s="218"/>
      <c r="HYQ2201" s="218"/>
      <c r="HYR2201" s="218"/>
      <c r="HYS2201" s="218"/>
      <c r="HYT2201" s="218"/>
      <c r="HYU2201" s="218"/>
      <c r="HYV2201" s="218"/>
      <c r="HYW2201" s="218"/>
      <c r="HYX2201" s="218"/>
      <c r="HYY2201" s="218"/>
      <c r="HYZ2201" s="218"/>
      <c r="HZA2201" s="218"/>
      <c r="HZB2201" s="218"/>
      <c r="HZC2201" s="218"/>
      <c r="HZD2201" s="218"/>
      <c r="HZE2201" s="218"/>
      <c r="HZF2201" s="218"/>
      <c r="HZG2201" s="218"/>
      <c r="HZH2201" s="218"/>
      <c r="HZI2201" s="218"/>
      <c r="HZJ2201" s="218"/>
      <c r="HZK2201" s="218"/>
      <c r="HZL2201" s="218"/>
      <c r="HZM2201" s="218"/>
      <c r="HZN2201" s="218"/>
      <c r="HZO2201" s="218"/>
      <c r="HZP2201" s="218"/>
      <c r="HZQ2201" s="218"/>
      <c r="HZR2201" s="218"/>
      <c r="HZS2201" s="218"/>
      <c r="HZT2201" s="218"/>
      <c r="HZU2201" s="218"/>
      <c r="HZV2201" s="218"/>
      <c r="HZW2201" s="218"/>
      <c r="HZX2201" s="218"/>
      <c r="HZY2201" s="218"/>
      <c r="HZZ2201" s="218"/>
      <c r="IAA2201" s="218"/>
      <c r="IAB2201" s="218"/>
      <c r="IAC2201" s="218"/>
      <c r="IAD2201" s="218"/>
      <c r="IAE2201" s="218"/>
      <c r="IAF2201" s="218"/>
      <c r="IAG2201" s="218"/>
      <c r="IAH2201" s="218"/>
      <c r="IAI2201" s="218"/>
      <c r="IAJ2201" s="218"/>
      <c r="IAK2201" s="218"/>
      <c r="IAL2201" s="218"/>
      <c r="IAM2201" s="218"/>
      <c r="IAN2201" s="218"/>
      <c r="IAO2201" s="218"/>
      <c r="IAP2201" s="218"/>
      <c r="IAQ2201" s="218"/>
      <c r="IAR2201" s="218"/>
      <c r="IAS2201" s="218"/>
      <c r="IAT2201" s="218"/>
      <c r="IAU2201" s="218"/>
      <c r="IAV2201" s="218"/>
      <c r="IAW2201" s="218"/>
      <c r="IAX2201" s="218"/>
      <c r="IAY2201" s="218"/>
      <c r="IAZ2201" s="218"/>
      <c r="IBA2201" s="218"/>
      <c r="IBB2201" s="218"/>
      <c r="IBC2201" s="218"/>
      <c r="IBD2201" s="218"/>
      <c r="IBE2201" s="218"/>
      <c r="IBF2201" s="218"/>
      <c r="IBG2201" s="218"/>
      <c r="IBH2201" s="218"/>
      <c r="IBI2201" s="218"/>
      <c r="IBJ2201" s="218"/>
      <c r="IBK2201" s="218"/>
      <c r="IBL2201" s="218"/>
      <c r="IBM2201" s="218"/>
      <c r="IBN2201" s="218"/>
      <c r="IBO2201" s="218"/>
      <c r="IBP2201" s="218"/>
      <c r="IBQ2201" s="218"/>
      <c r="IBR2201" s="218"/>
      <c r="IBS2201" s="218"/>
      <c r="IBT2201" s="218"/>
      <c r="IBU2201" s="218"/>
      <c r="IBV2201" s="218"/>
      <c r="IBW2201" s="218"/>
      <c r="IBX2201" s="218"/>
      <c r="IBY2201" s="218"/>
      <c r="IBZ2201" s="218"/>
      <c r="ICA2201" s="218"/>
      <c r="ICB2201" s="218"/>
      <c r="ICC2201" s="218"/>
      <c r="ICD2201" s="218"/>
      <c r="ICE2201" s="218"/>
      <c r="ICF2201" s="218"/>
      <c r="ICG2201" s="218"/>
      <c r="ICH2201" s="218"/>
      <c r="ICI2201" s="218"/>
      <c r="ICJ2201" s="218"/>
      <c r="ICK2201" s="218"/>
      <c r="ICL2201" s="218"/>
      <c r="ICM2201" s="218"/>
      <c r="ICN2201" s="218"/>
      <c r="ICO2201" s="218"/>
      <c r="ICP2201" s="218"/>
      <c r="ICQ2201" s="218"/>
      <c r="ICR2201" s="218"/>
      <c r="ICS2201" s="218"/>
      <c r="ICT2201" s="218"/>
      <c r="ICU2201" s="218"/>
      <c r="ICV2201" s="218"/>
      <c r="ICW2201" s="218"/>
      <c r="ICX2201" s="218"/>
      <c r="ICY2201" s="218"/>
      <c r="ICZ2201" s="218"/>
      <c r="IDA2201" s="218"/>
      <c r="IDB2201" s="218"/>
      <c r="IDC2201" s="218"/>
      <c r="IDD2201" s="218"/>
      <c r="IDE2201" s="218"/>
      <c r="IDF2201" s="218"/>
      <c r="IDG2201" s="218"/>
      <c r="IDH2201" s="218"/>
      <c r="IDI2201" s="218"/>
      <c r="IDJ2201" s="218"/>
      <c r="IDK2201" s="218"/>
      <c r="IDL2201" s="218"/>
      <c r="IDM2201" s="218"/>
      <c r="IDN2201" s="218"/>
      <c r="IDO2201" s="218"/>
      <c r="IDP2201" s="218"/>
      <c r="IDQ2201" s="218"/>
      <c r="IDR2201" s="218"/>
      <c r="IDS2201" s="218"/>
      <c r="IDT2201" s="218"/>
      <c r="IDU2201" s="218"/>
      <c r="IDV2201" s="218"/>
      <c r="IDW2201" s="218"/>
      <c r="IDX2201" s="218"/>
      <c r="IDY2201" s="218"/>
      <c r="IDZ2201" s="218"/>
      <c r="IEA2201" s="218"/>
      <c r="IEB2201" s="218"/>
      <c r="IEC2201" s="218"/>
      <c r="IED2201" s="218"/>
      <c r="IEE2201" s="218"/>
      <c r="IEF2201" s="218"/>
      <c r="IEG2201" s="218"/>
      <c r="IEH2201" s="218"/>
      <c r="IEI2201" s="218"/>
      <c r="IEJ2201" s="218"/>
      <c r="IEK2201" s="218"/>
      <c r="IEL2201" s="218"/>
      <c r="IEM2201" s="218"/>
      <c r="IEN2201" s="218"/>
      <c r="IEO2201" s="218"/>
      <c r="IEP2201" s="218"/>
      <c r="IEQ2201" s="218"/>
      <c r="IER2201" s="218"/>
      <c r="IES2201" s="218"/>
      <c r="IET2201" s="218"/>
      <c r="IEU2201" s="218"/>
      <c r="IEV2201" s="218"/>
      <c r="IEW2201" s="218"/>
      <c r="IEX2201" s="218"/>
      <c r="IEY2201" s="218"/>
      <c r="IEZ2201" s="218"/>
      <c r="IFA2201" s="218"/>
      <c r="IFB2201" s="218"/>
      <c r="IFC2201" s="218"/>
      <c r="IFD2201" s="218"/>
      <c r="IFE2201" s="218"/>
      <c r="IFF2201" s="218"/>
      <c r="IFG2201" s="218"/>
      <c r="IFH2201" s="218"/>
      <c r="IFI2201" s="218"/>
      <c r="IFJ2201" s="218"/>
      <c r="IFK2201" s="218"/>
      <c r="IFL2201" s="218"/>
      <c r="IFM2201" s="218"/>
      <c r="IFN2201" s="218"/>
      <c r="IFO2201" s="218"/>
      <c r="IFP2201" s="218"/>
      <c r="IFQ2201" s="218"/>
      <c r="IFR2201" s="218"/>
      <c r="IFS2201" s="218"/>
      <c r="IFT2201" s="218"/>
      <c r="IFU2201" s="218"/>
      <c r="IFV2201" s="218"/>
      <c r="IFW2201" s="218"/>
      <c r="IFX2201" s="218"/>
      <c r="IFY2201" s="218"/>
      <c r="IFZ2201" s="218"/>
      <c r="IGA2201" s="218"/>
      <c r="IGB2201" s="218"/>
      <c r="IGC2201" s="218"/>
      <c r="IGD2201" s="218"/>
      <c r="IGE2201" s="218"/>
      <c r="IGF2201" s="218"/>
      <c r="IGG2201" s="218"/>
      <c r="IGH2201" s="218"/>
      <c r="IGI2201" s="218"/>
      <c r="IGJ2201" s="218"/>
      <c r="IGK2201" s="218"/>
      <c r="IGL2201" s="218"/>
      <c r="IGM2201" s="218"/>
      <c r="IGN2201" s="218"/>
      <c r="IGO2201" s="218"/>
      <c r="IGP2201" s="218"/>
      <c r="IGQ2201" s="218"/>
      <c r="IGR2201" s="218"/>
      <c r="IGS2201" s="218"/>
      <c r="IGT2201" s="218"/>
      <c r="IGU2201" s="218"/>
      <c r="IGV2201" s="218"/>
      <c r="IGW2201" s="218"/>
      <c r="IGX2201" s="218"/>
      <c r="IGY2201" s="218"/>
      <c r="IGZ2201" s="218"/>
      <c r="IHA2201" s="218"/>
      <c r="IHB2201" s="218"/>
      <c r="IHC2201" s="218"/>
      <c r="IHD2201" s="218"/>
      <c r="IHE2201" s="218"/>
      <c r="IHF2201" s="218"/>
      <c r="IHG2201" s="218"/>
      <c r="IHH2201" s="218"/>
      <c r="IHI2201" s="218"/>
      <c r="IHJ2201" s="218"/>
      <c r="IHK2201" s="218"/>
      <c r="IHL2201" s="218"/>
      <c r="IHM2201" s="218"/>
      <c r="IHN2201" s="218"/>
      <c r="IHO2201" s="218"/>
      <c r="IHP2201" s="218"/>
      <c r="IHQ2201" s="218"/>
      <c r="IHR2201" s="218"/>
      <c r="IHS2201" s="218"/>
      <c r="IHT2201" s="218"/>
      <c r="IHU2201" s="218"/>
      <c r="IHV2201" s="218"/>
      <c r="IHW2201" s="218"/>
      <c r="IHX2201" s="218"/>
      <c r="IHY2201" s="218"/>
      <c r="IHZ2201" s="218"/>
      <c r="IIA2201" s="218"/>
      <c r="IIB2201" s="218"/>
      <c r="IIC2201" s="218"/>
      <c r="IID2201" s="218"/>
      <c r="IIE2201" s="218"/>
      <c r="IIF2201" s="218"/>
      <c r="IIG2201" s="218"/>
      <c r="IIH2201" s="218"/>
      <c r="III2201" s="218"/>
      <c r="IIJ2201" s="218"/>
      <c r="IIK2201" s="218"/>
      <c r="IIL2201" s="218"/>
      <c r="IIM2201" s="218"/>
      <c r="IIN2201" s="218"/>
      <c r="IIO2201" s="218"/>
      <c r="IIP2201" s="218"/>
      <c r="IIQ2201" s="218"/>
      <c r="IIR2201" s="218"/>
      <c r="IIS2201" s="218"/>
      <c r="IIT2201" s="218"/>
      <c r="IIU2201" s="218"/>
      <c r="IIV2201" s="218"/>
      <c r="IIW2201" s="218"/>
      <c r="IIX2201" s="218"/>
      <c r="IIY2201" s="218"/>
      <c r="IIZ2201" s="218"/>
      <c r="IJA2201" s="218"/>
      <c r="IJB2201" s="218"/>
      <c r="IJC2201" s="218"/>
      <c r="IJD2201" s="218"/>
      <c r="IJE2201" s="218"/>
      <c r="IJF2201" s="218"/>
      <c r="IJG2201" s="218"/>
      <c r="IJH2201" s="218"/>
      <c r="IJI2201" s="218"/>
      <c r="IJJ2201" s="218"/>
      <c r="IJK2201" s="218"/>
      <c r="IJL2201" s="218"/>
      <c r="IJM2201" s="218"/>
      <c r="IJN2201" s="218"/>
      <c r="IJO2201" s="218"/>
      <c r="IJP2201" s="218"/>
      <c r="IJQ2201" s="218"/>
      <c r="IJR2201" s="218"/>
      <c r="IJS2201" s="218"/>
      <c r="IJT2201" s="218"/>
      <c r="IJU2201" s="218"/>
      <c r="IJV2201" s="218"/>
      <c r="IJW2201" s="218"/>
      <c r="IJX2201" s="218"/>
      <c r="IJY2201" s="218"/>
      <c r="IJZ2201" s="218"/>
      <c r="IKA2201" s="218"/>
      <c r="IKB2201" s="218"/>
      <c r="IKC2201" s="218"/>
      <c r="IKD2201" s="218"/>
      <c r="IKE2201" s="218"/>
      <c r="IKF2201" s="218"/>
      <c r="IKG2201" s="218"/>
      <c r="IKH2201" s="218"/>
      <c r="IKI2201" s="218"/>
      <c r="IKJ2201" s="218"/>
      <c r="IKK2201" s="218"/>
      <c r="IKL2201" s="218"/>
      <c r="IKM2201" s="218"/>
      <c r="IKN2201" s="218"/>
      <c r="IKO2201" s="218"/>
      <c r="IKP2201" s="218"/>
      <c r="IKQ2201" s="218"/>
      <c r="IKR2201" s="218"/>
      <c r="IKS2201" s="218"/>
      <c r="IKT2201" s="218"/>
      <c r="IKU2201" s="218"/>
      <c r="IKV2201" s="218"/>
      <c r="IKW2201" s="218"/>
      <c r="IKX2201" s="218"/>
      <c r="IKY2201" s="218"/>
      <c r="IKZ2201" s="218"/>
      <c r="ILA2201" s="218"/>
      <c r="ILB2201" s="218"/>
      <c r="ILC2201" s="218"/>
      <c r="ILD2201" s="218"/>
      <c r="ILE2201" s="218"/>
      <c r="ILF2201" s="218"/>
      <c r="ILG2201" s="218"/>
      <c r="ILH2201" s="218"/>
      <c r="ILI2201" s="218"/>
      <c r="ILJ2201" s="218"/>
      <c r="ILK2201" s="218"/>
      <c r="ILL2201" s="218"/>
      <c r="ILM2201" s="218"/>
      <c r="ILN2201" s="218"/>
      <c r="ILO2201" s="218"/>
      <c r="ILP2201" s="218"/>
      <c r="ILQ2201" s="218"/>
      <c r="ILR2201" s="218"/>
      <c r="ILS2201" s="218"/>
      <c r="ILT2201" s="218"/>
      <c r="ILU2201" s="218"/>
      <c r="ILV2201" s="218"/>
      <c r="ILW2201" s="218"/>
      <c r="ILX2201" s="218"/>
      <c r="ILY2201" s="218"/>
      <c r="ILZ2201" s="218"/>
      <c r="IMA2201" s="218"/>
      <c r="IMB2201" s="218"/>
      <c r="IMC2201" s="218"/>
      <c r="IMD2201" s="218"/>
      <c r="IME2201" s="218"/>
      <c r="IMF2201" s="218"/>
      <c r="IMG2201" s="218"/>
      <c r="IMH2201" s="218"/>
      <c r="IMI2201" s="218"/>
      <c r="IMJ2201" s="218"/>
      <c r="IMK2201" s="218"/>
      <c r="IML2201" s="218"/>
      <c r="IMM2201" s="218"/>
      <c r="IMN2201" s="218"/>
      <c r="IMO2201" s="218"/>
      <c r="IMP2201" s="218"/>
      <c r="IMQ2201" s="218"/>
      <c r="IMR2201" s="218"/>
      <c r="IMS2201" s="218"/>
      <c r="IMT2201" s="218"/>
      <c r="IMU2201" s="218"/>
      <c r="IMV2201" s="218"/>
      <c r="IMW2201" s="218"/>
      <c r="IMX2201" s="218"/>
      <c r="IMY2201" s="218"/>
      <c r="IMZ2201" s="218"/>
      <c r="INA2201" s="218"/>
      <c r="INB2201" s="218"/>
      <c r="INC2201" s="218"/>
      <c r="IND2201" s="218"/>
      <c r="INE2201" s="218"/>
      <c r="INF2201" s="218"/>
      <c r="ING2201" s="218"/>
      <c r="INH2201" s="218"/>
      <c r="INI2201" s="218"/>
      <c r="INJ2201" s="218"/>
      <c r="INK2201" s="218"/>
      <c r="INL2201" s="218"/>
      <c r="INM2201" s="218"/>
      <c r="INN2201" s="218"/>
      <c r="INO2201" s="218"/>
      <c r="INP2201" s="218"/>
      <c r="INQ2201" s="218"/>
      <c r="INR2201" s="218"/>
      <c r="INS2201" s="218"/>
      <c r="INT2201" s="218"/>
      <c r="INU2201" s="218"/>
      <c r="INV2201" s="218"/>
      <c r="INW2201" s="218"/>
      <c r="INX2201" s="218"/>
      <c r="INY2201" s="218"/>
      <c r="INZ2201" s="218"/>
      <c r="IOA2201" s="218"/>
      <c r="IOB2201" s="218"/>
      <c r="IOC2201" s="218"/>
      <c r="IOD2201" s="218"/>
      <c r="IOE2201" s="218"/>
      <c r="IOF2201" s="218"/>
      <c r="IOG2201" s="218"/>
      <c r="IOH2201" s="218"/>
      <c r="IOI2201" s="218"/>
      <c r="IOJ2201" s="218"/>
      <c r="IOK2201" s="218"/>
      <c r="IOL2201" s="218"/>
      <c r="IOM2201" s="218"/>
      <c r="ION2201" s="218"/>
      <c r="IOO2201" s="218"/>
      <c r="IOP2201" s="218"/>
      <c r="IOQ2201" s="218"/>
      <c r="IOR2201" s="218"/>
      <c r="IOS2201" s="218"/>
      <c r="IOT2201" s="218"/>
      <c r="IOU2201" s="218"/>
      <c r="IOV2201" s="218"/>
      <c r="IOW2201" s="218"/>
      <c r="IOX2201" s="218"/>
      <c r="IOY2201" s="218"/>
      <c r="IOZ2201" s="218"/>
      <c r="IPA2201" s="218"/>
      <c r="IPB2201" s="218"/>
      <c r="IPC2201" s="218"/>
      <c r="IPD2201" s="218"/>
      <c r="IPE2201" s="218"/>
      <c r="IPF2201" s="218"/>
      <c r="IPG2201" s="218"/>
      <c r="IPH2201" s="218"/>
      <c r="IPI2201" s="218"/>
      <c r="IPJ2201" s="218"/>
      <c r="IPK2201" s="218"/>
      <c r="IPL2201" s="218"/>
      <c r="IPM2201" s="218"/>
      <c r="IPN2201" s="218"/>
      <c r="IPO2201" s="218"/>
      <c r="IPP2201" s="218"/>
      <c r="IPQ2201" s="218"/>
      <c r="IPR2201" s="218"/>
      <c r="IPS2201" s="218"/>
      <c r="IPT2201" s="218"/>
      <c r="IPU2201" s="218"/>
      <c r="IPV2201" s="218"/>
      <c r="IPW2201" s="218"/>
      <c r="IPX2201" s="218"/>
      <c r="IPY2201" s="218"/>
      <c r="IPZ2201" s="218"/>
      <c r="IQA2201" s="218"/>
      <c r="IQB2201" s="218"/>
      <c r="IQC2201" s="218"/>
      <c r="IQD2201" s="218"/>
      <c r="IQE2201" s="218"/>
      <c r="IQF2201" s="218"/>
      <c r="IQG2201" s="218"/>
      <c r="IQH2201" s="218"/>
      <c r="IQI2201" s="218"/>
      <c r="IQJ2201" s="218"/>
      <c r="IQK2201" s="218"/>
      <c r="IQL2201" s="218"/>
      <c r="IQM2201" s="218"/>
      <c r="IQN2201" s="218"/>
      <c r="IQO2201" s="218"/>
      <c r="IQP2201" s="218"/>
      <c r="IQQ2201" s="218"/>
      <c r="IQR2201" s="218"/>
      <c r="IQS2201" s="218"/>
      <c r="IQT2201" s="218"/>
      <c r="IQU2201" s="218"/>
      <c r="IQV2201" s="218"/>
      <c r="IQW2201" s="218"/>
      <c r="IQX2201" s="218"/>
      <c r="IQY2201" s="218"/>
      <c r="IQZ2201" s="218"/>
      <c r="IRA2201" s="218"/>
      <c r="IRB2201" s="218"/>
      <c r="IRC2201" s="218"/>
      <c r="IRD2201" s="218"/>
      <c r="IRE2201" s="218"/>
      <c r="IRF2201" s="218"/>
      <c r="IRG2201" s="218"/>
      <c r="IRH2201" s="218"/>
      <c r="IRI2201" s="218"/>
      <c r="IRJ2201" s="218"/>
      <c r="IRK2201" s="218"/>
      <c r="IRL2201" s="218"/>
      <c r="IRM2201" s="218"/>
      <c r="IRN2201" s="218"/>
      <c r="IRO2201" s="218"/>
      <c r="IRP2201" s="218"/>
      <c r="IRQ2201" s="218"/>
      <c r="IRR2201" s="218"/>
      <c r="IRS2201" s="218"/>
      <c r="IRT2201" s="218"/>
      <c r="IRU2201" s="218"/>
      <c r="IRV2201" s="218"/>
      <c r="IRW2201" s="218"/>
      <c r="IRX2201" s="218"/>
      <c r="IRY2201" s="218"/>
      <c r="IRZ2201" s="218"/>
      <c r="ISA2201" s="218"/>
      <c r="ISB2201" s="218"/>
      <c r="ISC2201" s="218"/>
      <c r="ISD2201" s="218"/>
      <c r="ISE2201" s="218"/>
      <c r="ISF2201" s="218"/>
      <c r="ISG2201" s="218"/>
      <c r="ISH2201" s="218"/>
      <c r="ISI2201" s="218"/>
      <c r="ISJ2201" s="218"/>
      <c r="ISK2201" s="218"/>
      <c r="ISL2201" s="218"/>
      <c r="ISM2201" s="218"/>
      <c r="ISN2201" s="218"/>
      <c r="ISO2201" s="218"/>
      <c r="ISP2201" s="218"/>
      <c r="ISQ2201" s="218"/>
      <c r="ISR2201" s="218"/>
      <c r="ISS2201" s="218"/>
      <c r="IST2201" s="218"/>
      <c r="ISU2201" s="218"/>
      <c r="ISV2201" s="218"/>
      <c r="ISW2201" s="218"/>
      <c r="ISX2201" s="218"/>
      <c r="ISY2201" s="218"/>
      <c r="ISZ2201" s="218"/>
      <c r="ITA2201" s="218"/>
      <c r="ITB2201" s="218"/>
      <c r="ITC2201" s="218"/>
      <c r="ITD2201" s="218"/>
      <c r="ITE2201" s="218"/>
      <c r="ITF2201" s="218"/>
      <c r="ITG2201" s="218"/>
      <c r="ITH2201" s="218"/>
      <c r="ITI2201" s="218"/>
      <c r="ITJ2201" s="218"/>
      <c r="ITK2201" s="218"/>
      <c r="ITL2201" s="218"/>
      <c r="ITM2201" s="218"/>
      <c r="ITN2201" s="218"/>
      <c r="ITO2201" s="218"/>
      <c r="ITP2201" s="218"/>
      <c r="ITQ2201" s="218"/>
      <c r="ITR2201" s="218"/>
      <c r="ITS2201" s="218"/>
      <c r="ITT2201" s="218"/>
      <c r="ITU2201" s="218"/>
      <c r="ITV2201" s="218"/>
      <c r="ITW2201" s="218"/>
      <c r="ITX2201" s="218"/>
      <c r="ITY2201" s="218"/>
      <c r="ITZ2201" s="218"/>
      <c r="IUA2201" s="218"/>
      <c r="IUB2201" s="218"/>
      <c r="IUC2201" s="218"/>
      <c r="IUD2201" s="218"/>
      <c r="IUE2201" s="218"/>
      <c r="IUF2201" s="218"/>
      <c r="IUG2201" s="218"/>
      <c r="IUH2201" s="218"/>
      <c r="IUI2201" s="218"/>
      <c r="IUJ2201" s="218"/>
      <c r="IUK2201" s="218"/>
      <c r="IUL2201" s="218"/>
      <c r="IUM2201" s="218"/>
      <c r="IUN2201" s="218"/>
      <c r="IUO2201" s="218"/>
      <c r="IUP2201" s="218"/>
      <c r="IUQ2201" s="218"/>
      <c r="IUR2201" s="218"/>
      <c r="IUS2201" s="218"/>
      <c r="IUT2201" s="218"/>
      <c r="IUU2201" s="218"/>
      <c r="IUV2201" s="218"/>
      <c r="IUW2201" s="218"/>
      <c r="IUX2201" s="218"/>
      <c r="IUY2201" s="218"/>
      <c r="IUZ2201" s="218"/>
      <c r="IVA2201" s="218"/>
      <c r="IVB2201" s="218"/>
      <c r="IVC2201" s="218"/>
      <c r="IVD2201" s="218"/>
      <c r="IVE2201" s="218"/>
      <c r="IVF2201" s="218"/>
      <c r="IVG2201" s="218"/>
      <c r="IVH2201" s="218"/>
      <c r="IVI2201" s="218"/>
      <c r="IVJ2201" s="218"/>
      <c r="IVK2201" s="218"/>
      <c r="IVL2201" s="218"/>
      <c r="IVM2201" s="218"/>
      <c r="IVN2201" s="218"/>
      <c r="IVO2201" s="218"/>
      <c r="IVP2201" s="218"/>
      <c r="IVQ2201" s="218"/>
      <c r="IVR2201" s="218"/>
      <c r="IVS2201" s="218"/>
      <c r="IVT2201" s="218"/>
      <c r="IVU2201" s="218"/>
      <c r="IVV2201" s="218"/>
      <c r="IVW2201" s="218"/>
      <c r="IVX2201" s="218"/>
      <c r="IVY2201" s="218"/>
      <c r="IVZ2201" s="218"/>
      <c r="IWA2201" s="218"/>
      <c r="IWB2201" s="218"/>
      <c r="IWC2201" s="218"/>
      <c r="IWD2201" s="218"/>
      <c r="IWE2201" s="218"/>
      <c r="IWF2201" s="218"/>
      <c r="IWG2201" s="218"/>
      <c r="IWH2201" s="218"/>
      <c r="IWI2201" s="218"/>
      <c r="IWJ2201" s="218"/>
      <c r="IWK2201" s="218"/>
      <c r="IWL2201" s="218"/>
      <c r="IWM2201" s="218"/>
      <c r="IWN2201" s="218"/>
      <c r="IWO2201" s="218"/>
      <c r="IWP2201" s="218"/>
      <c r="IWQ2201" s="218"/>
      <c r="IWR2201" s="218"/>
      <c r="IWS2201" s="218"/>
      <c r="IWT2201" s="218"/>
      <c r="IWU2201" s="218"/>
      <c r="IWV2201" s="218"/>
      <c r="IWW2201" s="218"/>
      <c r="IWX2201" s="218"/>
      <c r="IWY2201" s="218"/>
      <c r="IWZ2201" s="218"/>
      <c r="IXA2201" s="218"/>
      <c r="IXB2201" s="218"/>
      <c r="IXC2201" s="218"/>
      <c r="IXD2201" s="218"/>
      <c r="IXE2201" s="218"/>
      <c r="IXF2201" s="218"/>
      <c r="IXG2201" s="218"/>
      <c r="IXH2201" s="218"/>
      <c r="IXI2201" s="218"/>
      <c r="IXJ2201" s="218"/>
      <c r="IXK2201" s="218"/>
      <c r="IXL2201" s="218"/>
      <c r="IXM2201" s="218"/>
      <c r="IXN2201" s="218"/>
      <c r="IXO2201" s="218"/>
      <c r="IXP2201" s="218"/>
      <c r="IXQ2201" s="218"/>
      <c r="IXR2201" s="218"/>
      <c r="IXS2201" s="218"/>
      <c r="IXT2201" s="218"/>
      <c r="IXU2201" s="218"/>
      <c r="IXV2201" s="218"/>
      <c r="IXW2201" s="218"/>
      <c r="IXX2201" s="218"/>
      <c r="IXY2201" s="218"/>
      <c r="IXZ2201" s="218"/>
      <c r="IYA2201" s="218"/>
      <c r="IYB2201" s="218"/>
      <c r="IYC2201" s="218"/>
      <c r="IYD2201" s="218"/>
      <c r="IYE2201" s="218"/>
      <c r="IYF2201" s="218"/>
      <c r="IYG2201" s="218"/>
      <c r="IYH2201" s="218"/>
      <c r="IYI2201" s="218"/>
      <c r="IYJ2201" s="218"/>
      <c r="IYK2201" s="218"/>
      <c r="IYL2201" s="218"/>
      <c r="IYM2201" s="218"/>
      <c r="IYN2201" s="218"/>
      <c r="IYO2201" s="218"/>
      <c r="IYP2201" s="218"/>
      <c r="IYQ2201" s="218"/>
      <c r="IYR2201" s="218"/>
      <c r="IYS2201" s="218"/>
      <c r="IYT2201" s="218"/>
      <c r="IYU2201" s="218"/>
      <c r="IYV2201" s="218"/>
      <c r="IYW2201" s="218"/>
      <c r="IYX2201" s="218"/>
      <c r="IYY2201" s="218"/>
      <c r="IYZ2201" s="218"/>
      <c r="IZA2201" s="218"/>
      <c r="IZB2201" s="218"/>
      <c r="IZC2201" s="218"/>
      <c r="IZD2201" s="218"/>
      <c r="IZE2201" s="218"/>
      <c r="IZF2201" s="218"/>
      <c r="IZG2201" s="218"/>
      <c r="IZH2201" s="218"/>
      <c r="IZI2201" s="218"/>
      <c r="IZJ2201" s="218"/>
      <c r="IZK2201" s="218"/>
      <c r="IZL2201" s="218"/>
      <c r="IZM2201" s="218"/>
      <c r="IZN2201" s="218"/>
      <c r="IZO2201" s="218"/>
      <c r="IZP2201" s="218"/>
      <c r="IZQ2201" s="218"/>
      <c r="IZR2201" s="218"/>
      <c r="IZS2201" s="218"/>
      <c r="IZT2201" s="218"/>
      <c r="IZU2201" s="218"/>
      <c r="IZV2201" s="218"/>
      <c r="IZW2201" s="218"/>
      <c r="IZX2201" s="218"/>
      <c r="IZY2201" s="218"/>
      <c r="IZZ2201" s="218"/>
      <c r="JAA2201" s="218"/>
      <c r="JAB2201" s="218"/>
      <c r="JAC2201" s="218"/>
      <c r="JAD2201" s="218"/>
      <c r="JAE2201" s="218"/>
      <c r="JAF2201" s="218"/>
      <c r="JAG2201" s="218"/>
      <c r="JAH2201" s="218"/>
      <c r="JAI2201" s="218"/>
      <c r="JAJ2201" s="218"/>
      <c r="JAK2201" s="218"/>
      <c r="JAL2201" s="218"/>
      <c r="JAM2201" s="218"/>
      <c r="JAN2201" s="218"/>
      <c r="JAO2201" s="218"/>
      <c r="JAP2201" s="218"/>
      <c r="JAQ2201" s="218"/>
      <c r="JAR2201" s="218"/>
      <c r="JAS2201" s="218"/>
      <c r="JAT2201" s="218"/>
      <c r="JAU2201" s="218"/>
      <c r="JAV2201" s="218"/>
      <c r="JAW2201" s="218"/>
      <c r="JAX2201" s="218"/>
      <c r="JAY2201" s="218"/>
      <c r="JAZ2201" s="218"/>
      <c r="JBA2201" s="218"/>
      <c r="JBB2201" s="218"/>
      <c r="JBC2201" s="218"/>
      <c r="JBD2201" s="218"/>
      <c r="JBE2201" s="218"/>
      <c r="JBF2201" s="218"/>
      <c r="JBG2201" s="218"/>
      <c r="JBH2201" s="218"/>
      <c r="JBI2201" s="218"/>
      <c r="JBJ2201" s="218"/>
      <c r="JBK2201" s="218"/>
      <c r="JBL2201" s="218"/>
      <c r="JBM2201" s="218"/>
      <c r="JBN2201" s="218"/>
      <c r="JBO2201" s="218"/>
      <c r="JBP2201" s="218"/>
      <c r="JBQ2201" s="218"/>
      <c r="JBR2201" s="218"/>
      <c r="JBS2201" s="218"/>
      <c r="JBT2201" s="218"/>
      <c r="JBU2201" s="218"/>
      <c r="JBV2201" s="218"/>
      <c r="JBW2201" s="218"/>
      <c r="JBX2201" s="218"/>
      <c r="JBY2201" s="218"/>
      <c r="JBZ2201" s="218"/>
      <c r="JCA2201" s="218"/>
      <c r="JCB2201" s="218"/>
      <c r="JCC2201" s="218"/>
      <c r="JCD2201" s="218"/>
      <c r="JCE2201" s="218"/>
      <c r="JCF2201" s="218"/>
      <c r="JCG2201" s="218"/>
      <c r="JCH2201" s="218"/>
      <c r="JCI2201" s="218"/>
      <c r="JCJ2201" s="218"/>
      <c r="JCK2201" s="218"/>
      <c r="JCL2201" s="218"/>
      <c r="JCM2201" s="218"/>
      <c r="JCN2201" s="218"/>
      <c r="JCO2201" s="218"/>
      <c r="JCP2201" s="218"/>
      <c r="JCQ2201" s="218"/>
      <c r="JCR2201" s="218"/>
      <c r="JCS2201" s="218"/>
      <c r="JCT2201" s="218"/>
      <c r="JCU2201" s="218"/>
      <c r="JCV2201" s="218"/>
      <c r="JCW2201" s="218"/>
      <c r="JCX2201" s="218"/>
      <c r="JCY2201" s="218"/>
      <c r="JCZ2201" s="218"/>
      <c r="JDA2201" s="218"/>
      <c r="JDB2201" s="218"/>
      <c r="JDC2201" s="218"/>
      <c r="JDD2201" s="218"/>
      <c r="JDE2201" s="218"/>
      <c r="JDF2201" s="218"/>
      <c r="JDG2201" s="218"/>
      <c r="JDH2201" s="218"/>
      <c r="JDI2201" s="218"/>
      <c r="JDJ2201" s="218"/>
      <c r="JDK2201" s="218"/>
      <c r="JDL2201" s="218"/>
      <c r="JDM2201" s="218"/>
      <c r="JDN2201" s="218"/>
      <c r="JDO2201" s="218"/>
      <c r="JDP2201" s="218"/>
      <c r="JDQ2201" s="218"/>
      <c r="JDR2201" s="218"/>
      <c r="JDS2201" s="218"/>
      <c r="JDT2201" s="218"/>
      <c r="JDU2201" s="218"/>
      <c r="JDV2201" s="218"/>
      <c r="JDW2201" s="218"/>
      <c r="JDX2201" s="218"/>
      <c r="JDY2201" s="218"/>
      <c r="JDZ2201" s="218"/>
      <c r="JEA2201" s="218"/>
      <c r="JEB2201" s="218"/>
      <c r="JEC2201" s="218"/>
      <c r="JED2201" s="218"/>
      <c r="JEE2201" s="218"/>
      <c r="JEF2201" s="218"/>
      <c r="JEG2201" s="218"/>
      <c r="JEH2201" s="218"/>
      <c r="JEI2201" s="218"/>
      <c r="JEJ2201" s="218"/>
      <c r="JEK2201" s="218"/>
      <c r="JEL2201" s="218"/>
      <c r="JEM2201" s="218"/>
      <c r="JEN2201" s="218"/>
      <c r="JEO2201" s="218"/>
      <c r="JEP2201" s="218"/>
      <c r="JEQ2201" s="218"/>
      <c r="JER2201" s="218"/>
      <c r="JES2201" s="218"/>
      <c r="JET2201" s="218"/>
      <c r="JEU2201" s="218"/>
      <c r="JEV2201" s="218"/>
      <c r="JEW2201" s="218"/>
      <c r="JEX2201" s="218"/>
      <c r="JEY2201" s="218"/>
      <c r="JEZ2201" s="218"/>
      <c r="JFA2201" s="218"/>
      <c r="JFB2201" s="218"/>
      <c r="JFC2201" s="218"/>
      <c r="JFD2201" s="218"/>
      <c r="JFE2201" s="218"/>
      <c r="JFF2201" s="218"/>
      <c r="JFG2201" s="218"/>
      <c r="JFH2201" s="218"/>
      <c r="JFI2201" s="218"/>
      <c r="JFJ2201" s="218"/>
      <c r="JFK2201" s="218"/>
      <c r="JFL2201" s="218"/>
      <c r="JFM2201" s="218"/>
      <c r="JFN2201" s="218"/>
      <c r="JFO2201" s="218"/>
      <c r="JFP2201" s="218"/>
      <c r="JFQ2201" s="218"/>
      <c r="JFR2201" s="218"/>
      <c r="JFS2201" s="218"/>
      <c r="JFT2201" s="218"/>
      <c r="JFU2201" s="218"/>
      <c r="JFV2201" s="218"/>
      <c r="JFW2201" s="218"/>
      <c r="JFX2201" s="218"/>
      <c r="JFY2201" s="218"/>
      <c r="JFZ2201" s="218"/>
      <c r="JGA2201" s="218"/>
      <c r="JGB2201" s="218"/>
      <c r="JGC2201" s="218"/>
      <c r="JGD2201" s="218"/>
      <c r="JGE2201" s="218"/>
      <c r="JGF2201" s="218"/>
      <c r="JGG2201" s="218"/>
      <c r="JGH2201" s="218"/>
      <c r="JGI2201" s="218"/>
      <c r="JGJ2201" s="218"/>
      <c r="JGK2201" s="218"/>
      <c r="JGL2201" s="218"/>
      <c r="JGM2201" s="218"/>
      <c r="JGN2201" s="218"/>
      <c r="JGO2201" s="218"/>
      <c r="JGP2201" s="218"/>
      <c r="JGQ2201" s="218"/>
      <c r="JGR2201" s="218"/>
      <c r="JGS2201" s="218"/>
      <c r="JGT2201" s="218"/>
      <c r="JGU2201" s="218"/>
      <c r="JGV2201" s="218"/>
      <c r="JGW2201" s="218"/>
      <c r="JGX2201" s="218"/>
      <c r="JGY2201" s="218"/>
      <c r="JGZ2201" s="218"/>
      <c r="JHA2201" s="218"/>
      <c r="JHB2201" s="218"/>
      <c r="JHC2201" s="218"/>
      <c r="JHD2201" s="218"/>
      <c r="JHE2201" s="218"/>
      <c r="JHF2201" s="218"/>
      <c r="JHG2201" s="218"/>
      <c r="JHH2201" s="218"/>
      <c r="JHI2201" s="218"/>
      <c r="JHJ2201" s="218"/>
      <c r="JHK2201" s="218"/>
      <c r="JHL2201" s="218"/>
      <c r="JHM2201" s="218"/>
      <c r="JHN2201" s="218"/>
      <c r="JHO2201" s="218"/>
      <c r="JHP2201" s="218"/>
      <c r="JHQ2201" s="218"/>
      <c r="JHR2201" s="218"/>
      <c r="JHS2201" s="218"/>
      <c r="JHT2201" s="218"/>
      <c r="JHU2201" s="218"/>
      <c r="JHV2201" s="218"/>
      <c r="JHW2201" s="218"/>
      <c r="JHX2201" s="218"/>
      <c r="JHY2201" s="218"/>
      <c r="JHZ2201" s="218"/>
      <c r="JIA2201" s="218"/>
      <c r="JIB2201" s="218"/>
      <c r="JIC2201" s="218"/>
      <c r="JID2201" s="218"/>
      <c r="JIE2201" s="218"/>
      <c r="JIF2201" s="218"/>
      <c r="JIG2201" s="218"/>
      <c r="JIH2201" s="218"/>
      <c r="JII2201" s="218"/>
      <c r="JIJ2201" s="218"/>
      <c r="JIK2201" s="218"/>
      <c r="JIL2201" s="218"/>
      <c r="JIM2201" s="218"/>
      <c r="JIN2201" s="218"/>
      <c r="JIO2201" s="218"/>
      <c r="JIP2201" s="218"/>
      <c r="JIQ2201" s="218"/>
      <c r="JIR2201" s="218"/>
      <c r="JIS2201" s="218"/>
      <c r="JIT2201" s="218"/>
      <c r="JIU2201" s="218"/>
      <c r="JIV2201" s="218"/>
      <c r="JIW2201" s="218"/>
      <c r="JIX2201" s="218"/>
      <c r="JIY2201" s="218"/>
      <c r="JIZ2201" s="218"/>
      <c r="JJA2201" s="218"/>
      <c r="JJB2201" s="218"/>
      <c r="JJC2201" s="218"/>
      <c r="JJD2201" s="218"/>
      <c r="JJE2201" s="218"/>
      <c r="JJF2201" s="218"/>
      <c r="JJG2201" s="218"/>
      <c r="JJH2201" s="218"/>
      <c r="JJI2201" s="218"/>
      <c r="JJJ2201" s="218"/>
      <c r="JJK2201" s="218"/>
      <c r="JJL2201" s="218"/>
      <c r="JJM2201" s="218"/>
      <c r="JJN2201" s="218"/>
      <c r="JJO2201" s="218"/>
      <c r="JJP2201" s="218"/>
      <c r="JJQ2201" s="218"/>
      <c r="JJR2201" s="218"/>
      <c r="JJS2201" s="218"/>
      <c r="JJT2201" s="218"/>
      <c r="JJU2201" s="218"/>
      <c r="JJV2201" s="218"/>
      <c r="JJW2201" s="218"/>
      <c r="JJX2201" s="218"/>
      <c r="JJY2201" s="218"/>
      <c r="JJZ2201" s="218"/>
      <c r="JKA2201" s="218"/>
      <c r="JKB2201" s="218"/>
      <c r="JKC2201" s="218"/>
      <c r="JKD2201" s="218"/>
      <c r="JKE2201" s="218"/>
      <c r="JKF2201" s="218"/>
      <c r="JKG2201" s="218"/>
      <c r="JKH2201" s="218"/>
      <c r="JKI2201" s="218"/>
      <c r="JKJ2201" s="218"/>
      <c r="JKK2201" s="218"/>
      <c r="JKL2201" s="218"/>
      <c r="JKM2201" s="218"/>
      <c r="JKN2201" s="218"/>
      <c r="JKO2201" s="218"/>
      <c r="JKP2201" s="218"/>
      <c r="JKQ2201" s="218"/>
      <c r="JKR2201" s="218"/>
      <c r="JKS2201" s="218"/>
      <c r="JKT2201" s="218"/>
      <c r="JKU2201" s="218"/>
      <c r="JKV2201" s="218"/>
      <c r="JKW2201" s="218"/>
      <c r="JKX2201" s="218"/>
      <c r="JKY2201" s="218"/>
      <c r="JKZ2201" s="218"/>
      <c r="JLA2201" s="218"/>
      <c r="JLB2201" s="218"/>
      <c r="JLC2201" s="218"/>
      <c r="JLD2201" s="218"/>
      <c r="JLE2201" s="218"/>
      <c r="JLF2201" s="218"/>
      <c r="JLG2201" s="218"/>
      <c r="JLH2201" s="218"/>
      <c r="JLI2201" s="218"/>
      <c r="JLJ2201" s="218"/>
      <c r="JLK2201" s="218"/>
      <c r="JLL2201" s="218"/>
      <c r="JLM2201" s="218"/>
      <c r="JLN2201" s="218"/>
      <c r="JLO2201" s="218"/>
      <c r="JLP2201" s="218"/>
      <c r="JLQ2201" s="218"/>
      <c r="JLR2201" s="218"/>
      <c r="JLS2201" s="218"/>
      <c r="JLT2201" s="218"/>
      <c r="JLU2201" s="218"/>
      <c r="JLV2201" s="218"/>
      <c r="JLW2201" s="218"/>
      <c r="JLX2201" s="218"/>
      <c r="JLY2201" s="218"/>
      <c r="JLZ2201" s="218"/>
      <c r="JMA2201" s="218"/>
      <c r="JMB2201" s="218"/>
      <c r="JMC2201" s="218"/>
      <c r="JMD2201" s="218"/>
      <c r="JME2201" s="218"/>
      <c r="JMF2201" s="218"/>
      <c r="JMG2201" s="218"/>
      <c r="JMH2201" s="218"/>
      <c r="JMI2201" s="218"/>
      <c r="JMJ2201" s="218"/>
      <c r="JMK2201" s="218"/>
      <c r="JML2201" s="218"/>
      <c r="JMM2201" s="218"/>
      <c r="JMN2201" s="218"/>
      <c r="JMO2201" s="218"/>
      <c r="JMP2201" s="218"/>
      <c r="JMQ2201" s="218"/>
      <c r="JMR2201" s="218"/>
      <c r="JMS2201" s="218"/>
      <c r="JMT2201" s="218"/>
      <c r="JMU2201" s="218"/>
      <c r="JMV2201" s="218"/>
      <c r="JMW2201" s="218"/>
      <c r="JMX2201" s="218"/>
      <c r="JMY2201" s="218"/>
      <c r="JMZ2201" s="218"/>
      <c r="JNA2201" s="218"/>
      <c r="JNB2201" s="218"/>
      <c r="JNC2201" s="218"/>
      <c r="JND2201" s="218"/>
      <c r="JNE2201" s="218"/>
      <c r="JNF2201" s="218"/>
      <c r="JNG2201" s="218"/>
      <c r="JNH2201" s="218"/>
      <c r="JNI2201" s="218"/>
      <c r="JNJ2201" s="218"/>
      <c r="JNK2201" s="218"/>
      <c r="JNL2201" s="218"/>
      <c r="JNM2201" s="218"/>
      <c r="JNN2201" s="218"/>
      <c r="JNO2201" s="218"/>
      <c r="JNP2201" s="218"/>
      <c r="JNQ2201" s="218"/>
      <c r="JNR2201" s="218"/>
      <c r="JNS2201" s="218"/>
      <c r="JNT2201" s="218"/>
      <c r="JNU2201" s="218"/>
      <c r="JNV2201" s="218"/>
      <c r="JNW2201" s="218"/>
      <c r="JNX2201" s="218"/>
      <c r="JNY2201" s="218"/>
      <c r="JNZ2201" s="218"/>
      <c r="JOA2201" s="218"/>
      <c r="JOB2201" s="218"/>
      <c r="JOC2201" s="218"/>
      <c r="JOD2201" s="218"/>
      <c r="JOE2201" s="218"/>
      <c r="JOF2201" s="218"/>
      <c r="JOG2201" s="218"/>
      <c r="JOH2201" s="218"/>
      <c r="JOI2201" s="218"/>
      <c r="JOJ2201" s="218"/>
      <c r="JOK2201" s="218"/>
      <c r="JOL2201" s="218"/>
      <c r="JOM2201" s="218"/>
      <c r="JON2201" s="218"/>
      <c r="JOO2201" s="218"/>
      <c r="JOP2201" s="218"/>
      <c r="JOQ2201" s="218"/>
      <c r="JOR2201" s="218"/>
      <c r="JOS2201" s="218"/>
      <c r="JOT2201" s="218"/>
      <c r="JOU2201" s="218"/>
      <c r="JOV2201" s="218"/>
      <c r="JOW2201" s="218"/>
      <c r="JOX2201" s="218"/>
      <c r="JOY2201" s="218"/>
      <c r="JOZ2201" s="218"/>
      <c r="JPA2201" s="218"/>
      <c r="JPB2201" s="218"/>
      <c r="JPC2201" s="218"/>
      <c r="JPD2201" s="218"/>
      <c r="JPE2201" s="218"/>
      <c r="JPF2201" s="218"/>
      <c r="JPG2201" s="218"/>
      <c r="JPH2201" s="218"/>
      <c r="JPI2201" s="218"/>
      <c r="JPJ2201" s="218"/>
      <c r="JPK2201" s="218"/>
      <c r="JPL2201" s="218"/>
      <c r="JPM2201" s="218"/>
      <c r="JPN2201" s="218"/>
      <c r="JPO2201" s="218"/>
      <c r="JPP2201" s="218"/>
      <c r="JPQ2201" s="218"/>
      <c r="JPR2201" s="218"/>
      <c r="JPS2201" s="218"/>
      <c r="JPT2201" s="218"/>
      <c r="JPU2201" s="218"/>
      <c r="JPV2201" s="218"/>
      <c r="JPW2201" s="218"/>
      <c r="JPX2201" s="218"/>
      <c r="JPY2201" s="218"/>
      <c r="JPZ2201" s="218"/>
      <c r="JQA2201" s="218"/>
      <c r="JQB2201" s="218"/>
      <c r="JQC2201" s="218"/>
      <c r="JQD2201" s="218"/>
      <c r="JQE2201" s="218"/>
      <c r="JQF2201" s="218"/>
      <c r="JQG2201" s="218"/>
      <c r="JQH2201" s="218"/>
      <c r="JQI2201" s="218"/>
      <c r="JQJ2201" s="218"/>
      <c r="JQK2201" s="218"/>
      <c r="JQL2201" s="218"/>
      <c r="JQM2201" s="218"/>
      <c r="JQN2201" s="218"/>
      <c r="JQO2201" s="218"/>
      <c r="JQP2201" s="218"/>
      <c r="JQQ2201" s="218"/>
      <c r="JQR2201" s="218"/>
      <c r="JQS2201" s="218"/>
      <c r="JQT2201" s="218"/>
      <c r="JQU2201" s="218"/>
      <c r="JQV2201" s="218"/>
      <c r="JQW2201" s="218"/>
      <c r="JQX2201" s="218"/>
      <c r="JQY2201" s="218"/>
      <c r="JQZ2201" s="218"/>
      <c r="JRA2201" s="218"/>
      <c r="JRB2201" s="218"/>
      <c r="JRC2201" s="218"/>
      <c r="JRD2201" s="218"/>
      <c r="JRE2201" s="218"/>
      <c r="JRF2201" s="218"/>
      <c r="JRG2201" s="218"/>
      <c r="JRH2201" s="218"/>
      <c r="JRI2201" s="218"/>
      <c r="JRJ2201" s="218"/>
      <c r="JRK2201" s="218"/>
      <c r="JRL2201" s="218"/>
      <c r="JRM2201" s="218"/>
      <c r="JRN2201" s="218"/>
      <c r="JRO2201" s="218"/>
      <c r="JRP2201" s="218"/>
      <c r="JRQ2201" s="218"/>
      <c r="JRR2201" s="218"/>
      <c r="JRS2201" s="218"/>
      <c r="JRT2201" s="218"/>
      <c r="JRU2201" s="218"/>
      <c r="JRV2201" s="218"/>
      <c r="JRW2201" s="218"/>
      <c r="JRX2201" s="218"/>
      <c r="JRY2201" s="218"/>
      <c r="JRZ2201" s="218"/>
      <c r="JSA2201" s="218"/>
      <c r="JSB2201" s="218"/>
      <c r="JSC2201" s="218"/>
      <c r="JSD2201" s="218"/>
      <c r="JSE2201" s="218"/>
      <c r="JSF2201" s="218"/>
      <c r="JSG2201" s="218"/>
      <c r="JSH2201" s="218"/>
      <c r="JSI2201" s="218"/>
      <c r="JSJ2201" s="218"/>
      <c r="JSK2201" s="218"/>
      <c r="JSL2201" s="218"/>
      <c r="JSM2201" s="218"/>
      <c r="JSN2201" s="218"/>
      <c r="JSO2201" s="218"/>
      <c r="JSP2201" s="218"/>
      <c r="JSQ2201" s="218"/>
      <c r="JSR2201" s="218"/>
      <c r="JSS2201" s="218"/>
      <c r="JST2201" s="218"/>
      <c r="JSU2201" s="218"/>
      <c r="JSV2201" s="218"/>
      <c r="JSW2201" s="218"/>
      <c r="JSX2201" s="218"/>
      <c r="JSY2201" s="218"/>
      <c r="JSZ2201" s="218"/>
      <c r="JTA2201" s="218"/>
      <c r="JTB2201" s="218"/>
      <c r="JTC2201" s="218"/>
      <c r="JTD2201" s="218"/>
      <c r="JTE2201" s="218"/>
      <c r="JTF2201" s="218"/>
      <c r="JTG2201" s="218"/>
      <c r="JTH2201" s="218"/>
      <c r="JTI2201" s="218"/>
      <c r="JTJ2201" s="218"/>
      <c r="JTK2201" s="218"/>
      <c r="JTL2201" s="218"/>
      <c r="JTM2201" s="218"/>
      <c r="JTN2201" s="218"/>
      <c r="JTO2201" s="218"/>
      <c r="JTP2201" s="218"/>
      <c r="JTQ2201" s="218"/>
      <c r="JTR2201" s="218"/>
      <c r="JTS2201" s="218"/>
      <c r="JTT2201" s="218"/>
      <c r="JTU2201" s="218"/>
      <c r="JTV2201" s="218"/>
      <c r="JTW2201" s="218"/>
      <c r="JTX2201" s="218"/>
      <c r="JTY2201" s="218"/>
      <c r="JTZ2201" s="218"/>
      <c r="JUA2201" s="218"/>
      <c r="JUB2201" s="218"/>
      <c r="JUC2201" s="218"/>
      <c r="JUD2201" s="218"/>
      <c r="JUE2201" s="218"/>
      <c r="JUF2201" s="218"/>
      <c r="JUG2201" s="218"/>
      <c r="JUH2201" s="218"/>
      <c r="JUI2201" s="218"/>
      <c r="JUJ2201" s="218"/>
      <c r="JUK2201" s="218"/>
      <c r="JUL2201" s="218"/>
      <c r="JUM2201" s="218"/>
      <c r="JUN2201" s="218"/>
      <c r="JUO2201" s="218"/>
      <c r="JUP2201" s="218"/>
      <c r="JUQ2201" s="218"/>
      <c r="JUR2201" s="218"/>
      <c r="JUS2201" s="218"/>
      <c r="JUT2201" s="218"/>
      <c r="JUU2201" s="218"/>
      <c r="JUV2201" s="218"/>
      <c r="JUW2201" s="218"/>
      <c r="JUX2201" s="218"/>
      <c r="JUY2201" s="218"/>
      <c r="JUZ2201" s="218"/>
      <c r="JVA2201" s="218"/>
      <c r="JVB2201" s="218"/>
      <c r="JVC2201" s="218"/>
      <c r="JVD2201" s="218"/>
      <c r="JVE2201" s="218"/>
      <c r="JVF2201" s="218"/>
      <c r="JVG2201" s="218"/>
      <c r="JVH2201" s="218"/>
      <c r="JVI2201" s="218"/>
      <c r="JVJ2201" s="218"/>
      <c r="JVK2201" s="218"/>
      <c r="JVL2201" s="218"/>
      <c r="JVM2201" s="218"/>
      <c r="JVN2201" s="218"/>
      <c r="JVO2201" s="218"/>
      <c r="JVP2201" s="218"/>
      <c r="JVQ2201" s="218"/>
      <c r="JVR2201" s="218"/>
      <c r="JVS2201" s="218"/>
      <c r="JVT2201" s="218"/>
      <c r="JVU2201" s="218"/>
      <c r="JVV2201" s="218"/>
      <c r="JVW2201" s="218"/>
      <c r="JVX2201" s="218"/>
      <c r="JVY2201" s="218"/>
      <c r="JVZ2201" s="218"/>
      <c r="JWA2201" s="218"/>
      <c r="JWB2201" s="218"/>
      <c r="JWC2201" s="218"/>
      <c r="JWD2201" s="218"/>
      <c r="JWE2201" s="218"/>
      <c r="JWF2201" s="218"/>
      <c r="JWG2201" s="218"/>
      <c r="JWH2201" s="218"/>
      <c r="JWI2201" s="218"/>
      <c r="JWJ2201" s="218"/>
      <c r="JWK2201" s="218"/>
      <c r="JWL2201" s="218"/>
      <c r="JWM2201" s="218"/>
      <c r="JWN2201" s="218"/>
      <c r="JWO2201" s="218"/>
      <c r="JWP2201" s="218"/>
      <c r="JWQ2201" s="218"/>
      <c r="JWR2201" s="218"/>
      <c r="JWS2201" s="218"/>
      <c r="JWT2201" s="218"/>
      <c r="JWU2201" s="218"/>
      <c r="JWV2201" s="218"/>
      <c r="JWW2201" s="218"/>
      <c r="JWX2201" s="218"/>
      <c r="JWY2201" s="218"/>
      <c r="JWZ2201" s="218"/>
      <c r="JXA2201" s="218"/>
      <c r="JXB2201" s="218"/>
      <c r="JXC2201" s="218"/>
      <c r="JXD2201" s="218"/>
      <c r="JXE2201" s="218"/>
      <c r="JXF2201" s="218"/>
      <c r="JXG2201" s="218"/>
      <c r="JXH2201" s="218"/>
      <c r="JXI2201" s="218"/>
      <c r="JXJ2201" s="218"/>
      <c r="JXK2201" s="218"/>
      <c r="JXL2201" s="218"/>
      <c r="JXM2201" s="218"/>
      <c r="JXN2201" s="218"/>
      <c r="JXO2201" s="218"/>
      <c r="JXP2201" s="218"/>
      <c r="JXQ2201" s="218"/>
      <c r="JXR2201" s="218"/>
      <c r="JXS2201" s="218"/>
      <c r="JXT2201" s="218"/>
      <c r="JXU2201" s="218"/>
      <c r="JXV2201" s="218"/>
      <c r="JXW2201" s="218"/>
      <c r="JXX2201" s="218"/>
      <c r="JXY2201" s="218"/>
      <c r="JXZ2201" s="218"/>
      <c r="JYA2201" s="218"/>
      <c r="JYB2201" s="218"/>
      <c r="JYC2201" s="218"/>
      <c r="JYD2201" s="218"/>
      <c r="JYE2201" s="218"/>
      <c r="JYF2201" s="218"/>
      <c r="JYG2201" s="218"/>
      <c r="JYH2201" s="218"/>
      <c r="JYI2201" s="218"/>
      <c r="JYJ2201" s="218"/>
      <c r="JYK2201" s="218"/>
      <c r="JYL2201" s="218"/>
      <c r="JYM2201" s="218"/>
      <c r="JYN2201" s="218"/>
      <c r="JYO2201" s="218"/>
      <c r="JYP2201" s="218"/>
      <c r="JYQ2201" s="218"/>
      <c r="JYR2201" s="218"/>
      <c r="JYS2201" s="218"/>
      <c r="JYT2201" s="218"/>
      <c r="JYU2201" s="218"/>
      <c r="JYV2201" s="218"/>
      <c r="JYW2201" s="218"/>
      <c r="JYX2201" s="218"/>
      <c r="JYY2201" s="218"/>
      <c r="JYZ2201" s="218"/>
      <c r="JZA2201" s="218"/>
      <c r="JZB2201" s="218"/>
      <c r="JZC2201" s="218"/>
      <c r="JZD2201" s="218"/>
      <c r="JZE2201" s="218"/>
      <c r="JZF2201" s="218"/>
      <c r="JZG2201" s="218"/>
      <c r="JZH2201" s="218"/>
      <c r="JZI2201" s="218"/>
      <c r="JZJ2201" s="218"/>
      <c r="JZK2201" s="218"/>
      <c r="JZL2201" s="218"/>
      <c r="JZM2201" s="218"/>
      <c r="JZN2201" s="218"/>
      <c r="JZO2201" s="218"/>
      <c r="JZP2201" s="218"/>
      <c r="JZQ2201" s="218"/>
      <c r="JZR2201" s="218"/>
      <c r="JZS2201" s="218"/>
      <c r="JZT2201" s="218"/>
      <c r="JZU2201" s="218"/>
      <c r="JZV2201" s="218"/>
      <c r="JZW2201" s="218"/>
      <c r="JZX2201" s="218"/>
      <c r="JZY2201" s="218"/>
      <c r="JZZ2201" s="218"/>
      <c r="KAA2201" s="218"/>
      <c r="KAB2201" s="218"/>
      <c r="KAC2201" s="218"/>
      <c r="KAD2201" s="218"/>
      <c r="KAE2201" s="218"/>
      <c r="KAF2201" s="218"/>
      <c r="KAG2201" s="218"/>
      <c r="KAH2201" s="218"/>
      <c r="KAI2201" s="218"/>
      <c r="KAJ2201" s="218"/>
      <c r="KAK2201" s="218"/>
      <c r="KAL2201" s="218"/>
      <c r="KAM2201" s="218"/>
      <c r="KAN2201" s="218"/>
      <c r="KAO2201" s="218"/>
      <c r="KAP2201" s="218"/>
      <c r="KAQ2201" s="218"/>
      <c r="KAR2201" s="218"/>
      <c r="KAS2201" s="218"/>
      <c r="KAT2201" s="218"/>
      <c r="KAU2201" s="218"/>
      <c r="KAV2201" s="218"/>
      <c r="KAW2201" s="218"/>
      <c r="KAX2201" s="218"/>
      <c r="KAY2201" s="218"/>
      <c r="KAZ2201" s="218"/>
      <c r="KBA2201" s="218"/>
      <c r="KBB2201" s="218"/>
      <c r="KBC2201" s="218"/>
      <c r="KBD2201" s="218"/>
      <c r="KBE2201" s="218"/>
      <c r="KBF2201" s="218"/>
      <c r="KBG2201" s="218"/>
      <c r="KBH2201" s="218"/>
      <c r="KBI2201" s="218"/>
      <c r="KBJ2201" s="218"/>
      <c r="KBK2201" s="218"/>
      <c r="KBL2201" s="218"/>
      <c r="KBM2201" s="218"/>
      <c r="KBN2201" s="218"/>
      <c r="KBO2201" s="218"/>
      <c r="KBP2201" s="218"/>
      <c r="KBQ2201" s="218"/>
      <c r="KBR2201" s="218"/>
      <c r="KBS2201" s="218"/>
      <c r="KBT2201" s="218"/>
      <c r="KBU2201" s="218"/>
      <c r="KBV2201" s="218"/>
      <c r="KBW2201" s="218"/>
      <c r="KBX2201" s="218"/>
      <c r="KBY2201" s="218"/>
      <c r="KBZ2201" s="218"/>
      <c r="KCA2201" s="218"/>
      <c r="KCB2201" s="218"/>
      <c r="KCC2201" s="218"/>
      <c r="KCD2201" s="218"/>
      <c r="KCE2201" s="218"/>
      <c r="KCF2201" s="218"/>
      <c r="KCG2201" s="218"/>
      <c r="KCH2201" s="218"/>
      <c r="KCI2201" s="218"/>
      <c r="KCJ2201" s="218"/>
      <c r="KCK2201" s="218"/>
      <c r="KCL2201" s="218"/>
      <c r="KCM2201" s="218"/>
      <c r="KCN2201" s="218"/>
      <c r="KCO2201" s="218"/>
      <c r="KCP2201" s="218"/>
      <c r="KCQ2201" s="218"/>
      <c r="KCR2201" s="218"/>
      <c r="KCS2201" s="218"/>
      <c r="KCT2201" s="218"/>
      <c r="KCU2201" s="218"/>
      <c r="KCV2201" s="218"/>
      <c r="KCW2201" s="218"/>
      <c r="KCX2201" s="218"/>
      <c r="KCY2201" s="218"/>
      <c r="KCZ2201" s="218"/>
      <c r="KDA2201" s="218"/>
      <c r="KDB2201" s="218"/>
      <c r="KDC2201" s="218"/>
      <c r="KDD2201" s="218"/>
      <c r="KDE2201" s="218"/>
      <c r="KDF2201" s="218"/>
      <c r="KDG2201" s="218"/>
      <c r="KDH2201" s="218"/>
      <c r="KDI2201" s="218"/>
      <c r="KDJ2201" s="218"/>
      <c r="KDK2201" s="218"/>
      <c r="KDL2201" s="218"/>
      <c r="KDM2201" s="218"/>
      <c r="KDN2201" s="218"/>
      <c r="KDO2201" s="218"/>
      <c r="KDP2201" s="218"/>
      <c r="KDQ2201" s="218"/>
      <c r="KDR2201" s="218"/>
      <c r="KDS2201" s="218"/>
      <c r="KDT2201" s="218"/>
      <c r="KDU2201" s="218"/>
      <c r="KDV2201" s="218"/>
      <c r="KDW2201" s="218"/>
      <c r="KDX2201" s="218"/>
      <c r="KDY2201" s="218"/>
      <c r="KDZ2201" s="218"/>
      <c r="KEA2201" s="218"/>
      <c r="KEB2201" s="218"/>
      <c r="KEC2201" s="218"/>
      <c r="KED2201" s="218"/>
      <c r="KEE2201" s="218"/>
      <c r="KEF2201" s="218"/>
      <c r="KEG2201" s="218"/>
      <c r="KEH2201" s="218"/>
      <c r="KEI2201" s="218"/>
      <c r="KEJ2201" s="218"/>
      <c r="KEK2201" s="218"/>
      <c r="KEL2201" s="218"/>
      <c r="KEM2201" s="218"/>
      <c r="KEN2201" s="218"/>
      <c r="KEO2201" s="218"/>
      <c r="KEP2201" s="218"/>
      <c r="KEQ2201" s="218"/>
      <c r="KER2201" s="218"/>
      <c r="KES2201" s="218"/>
      <c r="KET2201" s="218"/>
      <c r="KEU2201" s="218"/>
      <c r="KEV2201" s="218"/>
      <c r="KEW2201" s="218"/>
      <c r="KEX2201" s="218"/>
      <c r="KEY2201" s="218"/>
      <c r="KEZ2201" s="218"/>
      <c r="KFA2201" s="218"/>
      <c r="KFB2201" s="218"/>
      <c r="KFC2201" s="218"/>
      <c r="KFD2201" s="218"/>
      <c r="KFE2201" s="218"/>
      <c r="KFF2201" s="218"/>
      <c r="KFG2201" s="218"/>
      <c r="KFH2201" s="218"/>
      <c r="KFI2201" s="218"/>
      <c r="KFJ2201" s="218"/>
      <c r="KFK2201" s="218"/>
      <c r="KFL2201" s="218"/>
      <c r="KFM2201" s="218"/>
      <c r="KFN2201" s="218"/>
      <c r="KFO2201" s="218"/>
      <c r="KFP2201" s="218"/>
      <c r="KFQ2201" s="218"/>
      <c r="KFR2201" s="218"/>
      <c r="KFS2201" s="218"/>
      <c r="KFT2201" s="218"/>
      <c r="KFU2201" s="218"/>
      <c r="KFV2201" s="218"/>
      <c r="KFW2201" s="218"/>
      <c r="KFX2201" s="218"/>
      <c r="KFY2201" s="218"/>
      <c r="KFZ2201" s="218"/>
      <c r="KGA2201" s="218"/>
      <c r="KGB2201" s="218"/>
      <c r="KGC2201" s="218"/>
      <c r="KGD2201" s="218"/>
      <c r="KGE2201" s="218"/>
      <c r="KGF2201" s="218"/>
      <c r="KGG2201" s="218"/>
      <c r="KGH2201" s="218"/>
      <c r="KGI2201" s="218"/>
      <c r="KGJ2201" s="218"/>
      <c r="KGK2201" s="218"/>
      <c r="KGL2201" s="218"/>
      <c r="KGM2201" s="218"/>
      <c r="KGN2201" s="218"/>
      <c r="KGO2201" s="218"/>
      <c r="KGP2201" s="218"/>
      <c r="KGQ2201" s="218"/>
      <c r="KGR2201" s="218"/>
      <c r="KGS2201" s="218"/>
      <c r="KGT2201" s="218"/>
      <c r="KGU2201" s="218"/>
      <c r="KGV2201" s="218"/>
      <c r="KGW2201" s="218"/>
      <c r="KGX2201" s="218"/>
      <c r="KGY2201" s="218"/>
      <c r="KGZ2201" s="218"/>
      <c r="KHA2201" s="218"/>
      <c r="KHB2201" s="218"/>
      <c r="KHC2201" s="218"/>
      <c r="KHD2201" s="218"/>
      <c r="KHE2201" s="218"/>
      <c r="KHF2201" s="218"/>
      <c r="KHG2201" s="218"/>
      <c r="KHH2201" s="218"/>
      <c r="KHI2201" s="218"/>
      <c r="KHJ2201" s="218"/>
      <c r="KHK2201" s="218"/>
      <c r="KHL2201" s="218"/>
      <c r="KHM2201" s="218"/>
      <c r="KHN2201" s="218"/>
      <c r="KHO2201" s="218"/>
      <c r="KHP2201" s="218"/>
      <c r="KHQ2201" s="218"/>
      <c r="KHR2201" s="218"/>
      <c r="KHS2201" s="218"/>
      <c r="KHT2201" s="218"/>
      <c r="KHU2201" s="218"/>
      <c r="KHV2201" s="218"/>
      <c r="KHW2201" s="218"/>
      <c r="KHX2201" s="218"/>
      <c r="KHY2201" s="218"/>
      <c r="KHZ2201" s="218"/>
      <c r="KIA2201" s="218"/>
      <c r="KIB2201" s="218"/>
      <c r="KIC2201" s="218"/>
      <c r="KID2201" s="218"/>
      <c r="KIE2201" s="218"/>
      <c r="KIF2201" s="218"/>
      <c r="KIG2201" s="218"/>
      <c r="KIH2201" s="218"/>
      <c r="KII2201" s="218"/>
      <c r="KIJ2201" s="218"/>
      <c r="KIK2201" s="218"/>
      <c r="KIL2201" s="218"/>
      <c r="KIM2201" s="218"/>
      <c r="KIN2201" s="218"/>
      <c r="KIO2201" s="218"/>
      <c r="KIP2201" s="218"/>
      <c r="KIQ2201" s="218"/>
      <c r="KIR2201" s="218"/>
      <c r="KIS2201" s="218"/>
      <c r="KIT2201" s="218"/>
      <c r="KIU2201" s="218"/>
      <c r="KIV2201" s="218"/>
      <c r="KIW2201" s="218"/>
      <c r="KIX2201" s="218"/>
      <c r="KIY2201" s="218"/>
      <c r="KIZ2201" s="218"/>
      <c r="KJA2201" s="218"/>
      <c r="KJB2201" s="218"/>
      <c r="KJC2201" s="218"/>
      <c r="KJD2201" s="218"/>
      <c r="KJE2201" s="218"/>
      <c r="KJF2201" s="218"/>
      <c r="KJG2201" s="218"/>
      <c r="KJH2201" s="218"/>
      <c r="KJI2201" s="218"/>
      <c r="KJJ2201" s="218"/>
      <c r="KJK2201" s="218"/>
      <c r="KJL2201" s="218"/>
      <c r="KJM2201" s="218"/>
      <c r="KJN2201" s="218"/>
      <c r="KJO2201" s="218"/>
      <c r="KJP2201" s="218"/>
      <c r="KJQ2201" s="218"/>
      <c r="KJR2201" s="218"/>
      <c r="KJS2201" s="218"/>
      <c r="KJT2201" s="218"/>
      <c r="KJU2201" s="218"/>
      <c r="KJV2201" s="218"/>
      <c r="KJW2201" s="218"/>
      <c r="KJX2201" s="218"/>
      <c r="KJY2201" s="218"/>
      <c r="KJZ2201" s="218"/>
      <c r="KKA2201" s="218"/>
      <c r="KKB2201" s="218"/>
      <c r="KKC2201" s="218"/>
      <c r="KKD2201" s="218"/>
      <c r="KKE2201" s="218"/>
      <c r="KKF2201" s="218"/>
      <c r="KKG2201" s="218"/>
      <c r="KKH2201" s="218"/>
      <c r="KKI2201" s="218"/>
      <c r="KKJ2201" s="218"/>
      <c r="KKK2201" s="218"/>
      <c r="KKL2201" s="218"/>
      <c r="KKM2201" s="218"/>
      <c r="KKN2201" s="218"/>
      <c r="KKO2201" s="218"/>
      <c r="KKP2201" s="218"/>
      <c r="KKQ2201" s="218"/>
      <c r="KKR2201" s="218"/>
      <c r="KKS2201" s="218"/>
      <c r="KKT2201" s="218"/>
      <c r="KKU2201" s="218"/>
      <c r="KKV2201" s="218"/>
      <c r="KKW2201" s="218"/>
      <c r="KKX2201" s="218"/>
      <c r="KKY2201" s="218"/>
      <c r="KKZ2201" s="218"/>
      <c r="KLA2201" s="218"/>
      <c r="KLB2201" s="218"/>
      <c r="KLC2201" s="218"/>
      <c r="KLD2201" s="218"/>
      <c r="KLE2201" s="218"/>
      <c r="KLF2201" s="218"/>
      <c r="KLG2201" s="218"/>
      <c r="KLH2201" s="218"/>
      <c r="KLI2201" s="218"/>
      <c r="KLJ2201" s="218"/>
      <c r="KLK2201" s="218"/>
      <c r="KLL2201" s="218"/>
      <c r="KLM2201" s="218"/>
      <c r="KLN2201" s="218"/>
      <c r="KLO2201" s="218"/>
      <c r="KLP2201" s="218"/>
      <c r="KLQ2201" s="218"/>
      <c r="KLR2201" s="218"/>
      <c r="KLS2201" s="218"/>
      <c r="KLT2201" s="218"/>
      <c r="KLU2201" s="218"/>
      <c r="KLV2201" s="218"/>
      <c r="KLW2201" s="218"/>
      <c r="KLX2201" s="218"/>
      <c r="KLY2201" s="218"/>
      <c r="KLZ2201" s="218"/>
      <c r="KMA2201" s="218"/>
      <c r="KMB2201" s="218"/>
      <c r="KMC2201" s="218"/>
      <c r="KMD2201" s="218"/>
      <c r="KME2201" s="218"/>
      <c r="KMF2201" s="218"/>
      <c r="KMG2201" s="218"/>
      <c r="KMH2201" s="218"/>
      <c r="KMI2201" s="218"/>
      <c r="KMJ2201" s="218"/>
      <c r="KMK2201" s="218"/>
      <c r="KML2201" s="218"/>
      <c r="KMM2201" s="218"/>
      <c r="KMN2201" s="218"/>
      <c r="KMO2201" s="218"/>
      <c r="KMP2201" s="218"/>
      <c r="KMQ2201" s="218"/>
      <c r="KMR2201" s="218"/>
      <c r="KMS2201" s="218"/>
      <c r="KMT2201" s="218"/>
      <c r="KMU2201" s="218"/>
      <c r="KMV2201" s="218"/>
      <c r="KMW2201" s="218"/>
      <c r="KMX2201" s="218"/>
      <c r="KMY2201" s="218"/>
      <c r="KMZ2201" s="218"/>
      <c r="KNA2201" s="218"/>
      <c r="KNB2201" s="218"/>
      <c r="KNC2201" s="218"/>
      <c r="KND2201" s="218"/>
      <c r="KNE2201" s="218"/>
      <c r="KNF2201" s="218"/>
      <c r="KNG2201" s="218"/>
      <c r="KNH2201" s="218"/>
      <c r="KNI2201" s="218"/>
      <c r="KNJ2201" s="218"/>
      <c r="KNK2201" s="218"/>
      <c r="KNL2201" s="218"/>
      <c r="KNM2201" s="218"/>
      <c r="KNN2201" s="218"/>
      <c r="KNO2201" s="218"/>
      <c r="KNP2201" s="218"/>
      <c r="KNQ2201" s="218"/>
      <c r="KNR2201" s="218"/>
      <c r="KNS2201" s="218"/>
      <c r="KNT2201" s="218"/>
      <c r="KNU2201" s="218"/>
      <c r="KNV2201" s="218"/>
      <c r="KNW2201" s="218"/>
      <c r="KNX2201" s="218"/>
      <c r="KNY2201" s="218"/>
      <c r="KNZ2201" s="218"/>
      <c r="KOA2201" s="218"/>
      <c r="KOB2201" s="218"/>
      <c r="KOC2201" s="218"/>
      <c r="KOD2201" s="218"/>
      <c r="KOE2201" s="218"/>
      <c r="KOF2201" s="218"/>
      <c r="KOG2201" s="218"/>
      <c r="KOH2201" s="218"/>
      <c r="KOI2201" s="218"/>
      <c r="KOJ2201" s="218"/>
      <c r="KOK2201" s="218"/>
      <c r="KOL2201" s="218"/>
      <c r="KOM2201" s="218"/>
      <c r="KON2201" s="218"/>
      <c r="KOO2201" s="218"/>
      <c r="KOP2201" s="218"/>
      <c r="KOQ2201" s="218"/>
      <c r="KOR2201" s="218"/>
      <c r="KOS2201" s="218"/>
      <c r="KOT2201" s="218"/>
      <c r="KOU2201" s="218"/>
      <c r="KOV2201" s="218"/>
      <c r="KOW2201" s="218"/>
      <c r="KOX2201" s="218"/>
      <c r="KOY2201" s="218"/>
      <c r="KOZ2201" s="218"/>
      <c r="KPA2201" s="218"/>
      <c r="KPB2201" s="218"/>
      <c r="KPC2201" s="218"/>
      <c r="KPD2201" s="218"/>
      <c r="KPE2201" s="218"/>
      <c r="KPF2201" s="218"/>
      <c r="KPG2201" s="218"/>
      <c r="KPH2201" s="218"/>
      <c r="KPI2201" s="218"/>
      <c r="KPJ2201" s="218"/>
      <c r="KPK2201" s="218"/>
      <c r="KPL2201" s="218"/>
      <c r="KPM2201" s="218"/>
      <c r="KPN2201" s="218"/>
      <c r="KPO2201" s="218"/>
      <c r="KPP2201" s="218"/>
      <c r="KPQ2201" s="218"/>
      <c r="KPR2201" s="218"/>
      <c r="KPS2201" s="218"/>
      <c r="KPT2201" s="218"/>
      <c r="KPU2201" s="218"/>
      <c r="KPV2201" s="218"/>
      <c r="KPW2201" s="218"/>
      <c r="KPX2201" s="218"/>
      <c r="KPY2201" s="218"/>
      <c r="KPZ2201" s="218"/>
      <c r="KQA2201" s="218"/>
      <c r="KQB2201" s="218"/>
      <c r="KQC2201" s="218"/>
      <c r="KQD2201" s="218"/>
      <c r="KQE2201" s="218"/>
      <c r="KQF2201" s="218"/>
      <c r="KQG2201" s="218"/>
      <c r="KQH2201" s="218"/>
      <c r="KQI2201" s="218"/>
      <c r="KQJ2201" s="218"/>
      <c r="KQK2201" s="218"/>
      <c r="KQL2201" s="218"/>
      <c r="KQM2201" s="218"/>
      <c r="KQN2201" s="218"/>
      <c r="KQO2201" s="218"/>
      <c r="KQP2201" s="218"/>
      <c r="KQQ2201" s="218"/>
      <c r="KQR2201" s="218"/>
      <c r="KQS2201" s="218"/>
      <c r="KQT2201" s="218"/>
      <c r="KQU2201" s="218"/>
      <c r="KQV2201" s="218"/>
      <c r="KQW2201" s="218"/>
      <c r="KQX2201" s="218"/>
      <c r="KQY2201" s="218"/>
      <c r="KQZ2201" s="218"/>
      <c r="KRA2201" s="218"/>
      <c r="KRB2201" s="218"/>
      <c r="KRC2201" s="218"/>
      <c r="KRD2201" s="218"/>
      <c r="KRE2201" s="218"/>
      <c r="KRF2201" s="218"/>
      <c r="KRG2201" s="218"/>
      <c r="KRH2201" s="218"/>
      <c r="KRI2201" s="218"/>
      <c r="KRJ2201" s="218"/>
      <c r="KRK2201" s="218"/>
      <c r="KRL2201" s="218"/>
      <c r="KRM2201" s="218"/>
      <c r="KRN2201" s="218"/>
      <c r="KRO2201" s="218"/>
      <c r="KRP2201" s="218"/>
      <c r="KRQ2201" s="218"/>
      <c r="KRR2201" s="218"/>
      <c r="KRS2201" s="218"/>
      <c r="KRT2201" s="218"/>
      <c r="KRU2201" s="218"/>
      <c r="KRV2201" s="218"/>
      <c r="KRW2201" s="218"/>
      <c r="KRX2201" s="218"/>
      <c r="KRY2201" s="218"/>
      <c r="KRZ2201" s="218"/>
      <c r="KSA2201" s="218"/>
      <c r="KSB2201" s="218"/>
      <c r="KSC2201" s="218"/>
      <c r="KSD2201" s="218"/>
      <c r="KSE2201" s="218"/>
      <c r="KSF2201" s="218"/>
      <c r="KSG2201" s="218"/>
      <c r="KSH2201" s="218"/>
      <c r="KSI2201" s="218"/>
      <c r="KSJ2201" s="218"/>
      <c r="KSK2201" s="218"/>
      <c r="KSL2201" s="218"/>
      <c r="KSM2201" s="218"/>
      <c r="KSN2201" s="218"/>
      <c r="KSO2201" s="218"/>
      <c r="KSP2201" s="218"/>
      <c r="KSQ2201" s="218"/>
      <c r="KSR2201" s="218"/>
      <c r="KSS2201" s="218"/>
      <c r="KST2201" s="218"/>
      <c r="KSU2201" s="218"/>
      <c r="KSV2201" s="218"/>
      <c r="KSW2201" s="218"/>
      <c r="KSX2201" s="218"/>
      <c r="KSY2201" s="218"/>
      <c r="KSZ2201" s="218"/>
      <c r="KTA2201" s="218"/>
      <c r="KTB2201" s="218"/>
      <c r="KTC2201" s="218"/>
      <c r="KTD2201" s="218"/>
      <c r="KTE2201" s="218"/>
      <c r="KTF2201" s="218"/>
      <c r="KTG2201" s="218"/>
      <c r="KTH2201" s="218"/>
      <c r="KTI2201" s="218"/>
      <c r="KTJ2201" s="218"/>
      <c r="KTK2201" s="218"/>
      <c r="KTL2201" s="218"/>
      <c r="KTM2201" s="218"/>
      <c r="KTN2201" s="218"/>
      <c r="KTO2201" s="218"/>
      <c r="KTP2201" s="218"/>
      <c r="KTQ2201" s="218"/>
      <c r="KTR2201" s="218"/>
      <c r="KTS2201" s="218"/>
      <c r="KTT2201" s="218"/>
      <c r="KTU2201" s="218"/>
      <c r="KTV2201" s="218"/>
      <c r="KTW2201" s="218"/>
      <c r="KTX2201" s="218"/>
      <c r="KTY2201" s="218"/>
      <c r="KTZ2201" s="218"/>
      <c r="KUA2201" s="218"/>
      <c r="KUB2201" s="218"/>
      <c r="KUC2201" s="218"/>
      <c r="KUD2201" s="218"/>
      <c r="KUE2201" s="218"/>
      <c r="KUF2201" s="218"/>
      <c r="KUG2201" s="218"/>
      <c r="KUH2201" s="218"/>
      <c r="KUI2201" s="218"/>
      <c r="KUJ2201" s="218"/>
      <c r="KUK2201" s="218"/>
      <c r="KUL2201" s="218"/>
      <c r="KUM2201" s="218"/>
      <c r="KUN2201" s="218"/>
      <c r="KUO2201" s="218"/>
      <c r="KUP2201" s="218"/>
      <c r="KUQ2201" s="218"/>
      <c r="KUR2201" s="218"/>
      <c r="KUS2201" s="218"/>
      <c r="KUT2201" s="218"/>
      <c r="KUU2201" s="218"/>
      <c r="KUV2201" s="218"/>
      <c r="KUW2201" s="218"/>
      <c r="KUX2201" s="218"/>
      <c r="KUY2201" s="218"/>
      <c r="KUZ2201" s="218"/>
      <c r="KVA2201" s="218"/>
      <c r="KVB2201" s="218"/>
      <c r="KVC2201" s="218"/>
      <c r="KVD2201" s="218"/>
      <c r="KVE2201" s="218"/>
      <c r="KVF2201" s="218"/>
      <c r="KVG2201" s="218"/>
      <c r="KVH2201" s="218"/>
      <c r="KVI2201" s="218"/>
      <c r="KVJ2201" s="218"/>
      <c r="KVK2201" s="218"/>
      <c r="KVL2201" s="218"/>
      <c r="KVM2201" s="218"/>
      <c r="KVN2201" s="218"/>
      <c r="KVO2201" s="218"/>
      <c r="KVP2201" s="218"/>
      <c r="KVQ2201" s="218"/>
      <c r="KVR2201" s="218"/>
      <c r="KVS2201" s="218"/>
      <c r="KVT2201" s="218"/>
      <c r="KVU2201" s="218"/>
      <c r="KVV2201" s="218"/>
      <c r="KVW2201" s="218"/>
      <c r="KVX2201" s="218"/>
      <c r="KVY2201" s="218"/>
      <c r="KVZ2201" s="218"/>
      <c r="KWA2201" s="218"/>
      <c r="KWB2201" s="218"/>
      <c r="KWC2201" s="218"/>
      <c r="KWD2201" s="218"/>
      <c r="KWE2201" s="218"/>
      <c r="KWF2201" s="218"/>
      <c r="KWG2201" s="218"/>
      <c r="KWH2201" s="218"/>
      <c r="KWI2201" s="218"/>
      <c r="KWJ2201" s="218"/>
      <c r="KWK2201" s="218"/>
      <c r="KWL2201" s="218"/>
      <c r="KWM2201" s="218"/>
      <c r="KWN2201" s="218"/>
      <c r="KWO2201" s="218"/>
      <c r="KWP2201" s="218"/>
      <c r="KWQ2201" s="218"/>
      <c r="KWR2201" s="218"/>
      <c r="KWS2201" s="218"/>
      <c r="KWT2201" s="218"/>
      <c r="KWU2201" s="218"/>
      <c r="KWV2201" s="218"/>
      <c r="KWW2201" s="218"/>
      <c r="KWX2201" s="218"/>
      <c r="KWY2201" s="218"/>
      <c r="KWZ2201" s="218"/>
      <c r="KXA2201" s="218"/>
      <c r="KXB2201" s="218"/>
      <c r="KXC2201" s="218"/>
      <c r="KXD2201" s="218"/>
      <c r="KXE2201" s="218"/>
      <c r="KXF2201" s="218"/>
      <c r="KXG2201" s="218"/>
      <c r="KXH2201" s="218"/>
      <c r="KXI2201" s="218"/>
      <c r="KXJ2201" s="218"/>
      <c r="KXK2201" s="218"/>
      <c r="KXL2201" s="218"/>
      <c r="KXM2201" s="218"/>
      <c r="KXN2201" s="218"/>
      <c r="KXO2201" s="218"/>
      <c r="KXP2201" s="218"/>
      <c r="KXQ2201" s="218"/>
      <c r="KXR2201" s="218"/>
      <c r="KXS2201" s="218"/>
      <c r="KXT2201" s="218"/>
      <c r="KXU2201" s="218"/>
      <c r="KXV2201" s="218"/>
      <c r="KXW2201" s="218"/>
      <c r="KXX2201" s="218"/>
      <c r="KXY2201" s="218"/>
      <c r="KXZ2201" s="218"/>
      <c r="KYA2201" s="218"/>
      <c r="KYB2201" s="218"/>
      <c r="KYC2201" s="218"/>
      <c r="KYD2201" s="218"/>
      <c r="KYE2201" s="218"/>
      <c r="KYF2201" s="218"/>
      <c r="KYG2201" s="218"/>
      <c r="KYH2201" s="218"/>
      <c r="KYI2201" s="218"/>
      <c r="KYJ2201" s="218"/>
      <c r="KYK2201" s="218"/>
      <c r="KYL2201" s="218"/>
      <c r="KYM2201" s="218"/>
      <c r="KYN2201" s="218"/>
      <c r="KYO2201" s="218"/>
      <c r="KYP2201" s="218"/>
      <c r="KYQ2201" s="218"/>
      <c r="KYR2201" s="218"/>
      <c r="KYS2201" s="218"/>
      <c r="KYT2201" s="218"/>
      <c r="KYU2201" s="218"/>
      <c r="KYV2201" s="218"/>
      <c r="KYW2201" s="218"/>
      <c r="KYX2201" s="218"/>
      <c r="KYY2201" s="218"/>
      <c r="KYZ2201" s="218"/>
      <c r="KZA2201" s="218"/>
      <c r="KZB2201" s="218"/>
      <c r="KZC2201" s="218"/>
      <c r="KZD2201" s="218"/>
      <c r="KZE2201" s="218"/>
      <c r="KZF2201" s="218"/>
      <c r="KZG2201" s="218"/>
      <c r="KZH2201" s="218"/>
      <c r="KZI2201" s="218"/>
      <c r="KZJ2201" s="218"/>
      <c r="KZK2201" s="218"/>
      <c r="KZL2201" s="218"/>
      <c r="KZM2201" s="218"/>
      <c r="KZN2201" s="218"/>
      <c r="KZO2201" s="218"/>
      <c r="KZP2201" s="218"/>
      <c r="KZQ2201" s="218"/>
      <c r="KZR2201" s="218"/>
      <c r="KZS2201" s="218"/>
      <c r="KZT2201" s="218"/>
      <c r="KZU2201" s="218"/>
      <c r="KZV2201" s="218"/>
      <c r="KZW2201" s="218"/>
      <c r="KZX2201" s="218"/>
      <c r="KZY2201" s="218"/>
      <c r="KZZ2201" s="218"/>
      <c r="LAA2201" s="218"/>
      <c r="LAB2201" s="218"/>
      <c r="LAC2201" s="218"/>
      <c r="LAD2201" s="218"/>
      <c r="LAE2201" s="218"/>
      <c r="LAF2201" s="218"/>
      <c r="LAG2201" s="218"/>
      <c r="LAH2201" s="218"/>
      <c r="LAI2201" s="218"/>
      <c r="LAJ2201" s="218"/>
      <c r="LAK2201" s="218"/>
      <c r="LAL2201" s="218"/>
      <c r="LAM2201" s="218"/>
      <c r="LAN2201" s="218"/>
      <c r="LAO2201" s="218"/>
      <c r="LAP2201" s="218"/>
      <c r="LAQ2201" s="218"/>
      <c r="LAR2201" s="218"/>
      <c r="LAS2201" s="218"/>
      <c r="LAT2201" s="218"/>
      <c r="LAU2201" s="218"/>
      <c r="LAV2201" s="218"/>
      <c r="LAW2201" s="218"/>
      <c r="LAX2201" s="218"/>
      <c r="LAY2201" s="218"/>
      <c r="LAZ2201" s="218"/>
      <c r="LBA2201" s="218"/>
      <c r="LBB2201" s="218"/>
      <c r="LBC2201" s="218"/>
      <c r="LBD2201" s="218"/>
      <c r="LBE2201" s="218"/>
      <c r="LBF2201" s="218"/>
      <c r="LBG2201" s="218"/>
      <c r="LBH2201" s="218"/>
      <c r="LBI2201" s="218"/>
      <c r="LBJ2201" s="218"/>
      <c r="LBK2201" s="218"/>
      <c r="LBL2201" s="218"/>
      <c r="LBM2201" s="218"/>
      <c r="LBN2201" s="218"/>
      <c r="LBO2201" s="218"/>
      <c r="LBP2201" s="218"/>
      <c r="LBQ2201" s="218"/>
      <c r="LBR2201" s="218"/>
      <c r="LBS2201" s="218"/>
      <c r="LBT2201" s="218"/>
      <c r="LBU2201" s="218"/>
      <c r="LBV2201" s="218"/>
      <c r="LBW2201" s="218"/>
      <c r="LBX2201" s="218"/>
      <c r="LBY2201" s="218"/>
      <c r="LBZ2201" s="218"/>
      <c r="LCA2201" s="218"/>
      <c r="LCB2201" s="218"/>
      <c r="LCC2201" s="218"/>
      <c r="LCD2201" s="218"/>
      <c r="LCE2201" s="218"/>
      <c r="LCF2201" s="218"/>
      <c r="LCG2201" s="218"/>
      <c r="LCH2201" s="218"/>
      <c r="LCI2201" s="218"/>
      <c r="LCJ2201" s="218"/>
      <c r="LCK2201" s="218"/>
      <c r="LCL2201" s="218"/>
      <c r="LCM2201" s="218"/>
      <c r="LCN2201" s="218"/>
      <c r="LCO2201" s="218"/>
      <c r="LCP2201" s="218"/>
      <c r="LCQ2201" s="218"/>
      <c r="LCR2201" s="218"/>
      <c r="LCS2201" s="218"/>
      <c r="LCT2201" s="218"/>
      <c r="LCU2201" s="218"/>
      <c r="LCV2201" s="218"/>
      <c r="LCW2201" s="218"/>
      <c r="LCX2201" s="218"/>
      <c r="LCY2201" s="218"/>
      <c r="LCZ2201" s="218"/>
      <c r="LDA2201" s="218"/>
      <c r="LDB2201" s="218"/>
      <c r="LDC2201" s="218"/>
      <c r="LDD2201" s="218"/>
      <c r="LDE2201" s="218"/>
      <c r="LDF2201" s="218"/>
      <c r="LDG2201" s="218"/>
      <c r="LDH2201" s="218"/>
      <c r="LDI2201" s="218"/>
      <c r="LDJ2201" s="218"/>
      <c r="LDK2201" s="218"/>
      <c r="LDL2201" s="218"/>
      <c r="LDM2201" s="218"/>
      <c r="LDN2201" s="218"/>
      <c r="LDO2201" s="218"/>
      <c r="LDP2201" s="218"/>
      <c r="LDQ2201" s="218"/>
      <c r="LDR2201" s="218"/>
      <c r="LDS2201" s="218"/>
      <c r="LDT2201" s="218"/>
      <c r="LDU2201" s="218"/>
      <c r="LDV2201" s="218"/>
      <c r="LDW2201" s="218"/>
      <c r="LDX2201" s="218"/>
      <c r="LDY2201" s="218"/>
      <c r="LDZ2201" s="218"/>
      <c r="LEA2201" s="218"/>
      <c r="LEB2201" s="218"/>
      <c r="LEC2201" s="218"/>
      <c r="LED2201" s="218"/>
      <c r="LEE2201" s="218"/>
      <c r="LEF2201" s="218"/>
      <c r="LEG2201" s="218"/>
      <c r="LEH2201" s="218"/>
      <c r="LEI2201" s="218"/>
      <c r="LEJ2201" s="218"/>
      <c r="LEK2201" s="218"/>
      <c r="LEL2201" s="218"/>
      <c r="LEM2201" s="218"/>
      <c r="LEN2201" s="218"/>
      <c r="LEO2201" s="218"/>
      <c r="LEP2201" s="218"/>
      <c r="LEQ2201" s="218"/>
      <c r="LER2201" s="218"/>
      <c r="LES2201" s="218"/>
      <c r="LET2201" s="218"/>
      <c r="LEU2201" s="218"/>
      <c r="LEV2201" s="218"/>
      <c r="LEW2201" s="218"/>
      <c r="LEX2201" s="218"/>
      <c r="LEY2201" s="218"/>
      <c r="LEZ2201" s="218"/>
      <c r="LFA2201" s="218"/>
      <c r="LFB2201" s="218"/>
      <c r="LFC2201" s="218"/>
      <c r="LFD2201" s="218"/>
      <c r="LFE2201" s="218"/>
      <c r="LFF2201" s="218"/>
      <c r="LFG2201" s="218"/>
      <c r="LFH2201" s="218"/>
      <c r="LFI2201" s="218"/>
      <c r="LFJ2201" s="218"/>
      <c r="LFK2201" s="218"/>
      <c r="LFL2201" s="218"/>
      <c r="LFM2201" s="218"/>
      <c r="LFN2201" s="218"/>
      <c r="LFO2201" s="218"/>
      <c r="LFP2201" s="218"/>
      <c r="LFQ2201" s="218"/>
      <c r="LFR2201" s="218"/>
      <c r="LFS2201" s="218"/>
      <c r="LFT2201" s="218"/>
      <c r="LFU2201" s="218"/>
      <c r="LFV2201" s="218"/>
      <c r="LFW2201" s="218"/>
      <c r="LFX2201" s="218"/>
      <c r="LFY2201" s="218"/>
      <c r="LFZ2201" s="218"/>
      <c r="LGA2201" s="218"/>
      <c r="LGB2201" s="218"/>
      <c r="LGC2201" s="218"/>
      <c r="LGD2201" s="218"/>
      <c r="LGE2201" s="218"/>
      <c r="LGF2201" s="218"/>
      <c r="LGG2201" s="218"/>
      <c r="LGH2201" s="218"/>
      <c r="LGI2201" s="218"/>
      <c r="LGJ2201" s="218"/>
      <c r="LGK2201" s="218"/>
      <c r="LGL2201" s="218"/>
      <c r="LGM2201" s="218"/>
      <c r="LGN2201" s="218"/>
      <c r="LGO2201" s="218"/>
      <c r="LGP2201" s="218"/>
      <c r="LGQ2201" s="218"/>
      <c r="LGR2201" s="218"/>
      <c r="LGS2201" s="218"/>
      <c r="LGT2201" s="218"/>
      <c r="LGU2201" s="218"/>
      <c r="LGV2201" s="218"/>
      <c r="LGW2201" s="218"/>
      <c r="LGX2201" s="218"/>
      <c r="LGY2201" s="218"/>
      <c r="LGZ2201" s="218"/>
      <c r="LHA2201" s="218"/>
      <c r="LHB2201" s="218"/>
      <c r="LHC2201" s="218"/>
      <c r="LHD2201" s="218"/>
      <c r="LHE2201" s="218"/>
      <c r="LHF2201" s="218"/>
      <c r="LHG2201" s="218"/>
      <c r="LHH2201" s="218"/>
      <c r="LHI2201" s="218"/>
      <c r="LHJ2201" s="218"/>
      <c r="LHK2201" s="218"/>
      <c r="LHL2201" s="218"/>
      <c r="LHM2201" s="218"/>
      <c r="LHN2201" s="218"/>
      <c r="LHO2201" s="218"/>
      <c r="LHP2201" s="218"/>
      <c r="LHQ2201" s="218"/>
      <c r="LHR2201" s="218"/>
      <c r="LHS2201" s="218"/>
      <c r="LHT2201" s="218"/>
      <c r="LHU2201" s="218"/>
      <c r="LHV2201" s="218"/>
      <c r="LHW2201" s="218"/>
      <c r="LHX2201" s="218"/>
      <c r="LHY2201" s="218"/>
      <c r="LHZ2201" s="218"/>
      <c r="LIA2201" s="218"/>
      <c r="LIB2201" s="218"/>
      <c r="LIC2201" s="218"/>
      <c r="LID2201" s="218"/>
      <c r="LIE2201" s="218"/>
      <c r="LIF2201" s="218"/>
      <c r="LIG2201" s="218"/>
      <c r="LIH2201" s="218"/>
      <c r="LII2201" s="218"/>
      <c r="LIJ2201" s="218"/>
      <c r="LIK2201" s="218"/>
      <c r="LIL2201" s="218"/>
      <c r="LIM2201" s="218"/>
      <c r="LIN2201" s="218"/>
      <c r="LIO2201" s="218"/>
      <c r="LIP2201" s="218"/>
      <c r="LIQ2201" s="218"/>
      <c r="LIR2201" s="218"/>
      <c r="LIS2201" s="218"/>
      <c r="LIT2201" s="218"/>
      <c r="LIU2201" s="218"/>
      <c r="LIV2201" s="218"/>
      <c r="LIW2201" s="218"/>
      <c r="LIX2201" s="218"/>
      <c r="LIY2201" s="218"/>
      <c r="LIZ2201" s="218"/>
      <c r="LJA2201" s="218"/>
      <c r="LJB2201" s="218"/>
      <c r="LJC2201" s="218"/>
      <c r="LJD2201" s="218"/>
      <c r="LJE2201" s="218"/>
      <c r="LJF2201" s="218"/>
      <c r="LJG2201" s="218"/>
      <c r="LJH2201" s="218"/>
      <c r="LJI2201" s="218"/>
      <c r="LJJ2201" s="218"/>
      <c r="LJK2201" s="218"/>
      <c r="LJL2201" s="218"/>
      <c r="LJM2201" s="218"/>
      <c r="LJN2201" s="218"/>
      <c r="LJO2201" s="218"/>
      <c r="LJP2201" s="218"/>
      <c r="LJQ2201" s="218"/>
      <c r="LJR2201" s="218"/>
      <c r="LJS2201" s="218"/>
      <c r="LJT2201" s="218"/>
      <c r="LJU2201" s="218"/>
      <c r="LJV2201" s="218"/>
      <c r="LJW2201" s="218"/>
      <c r="LJX2201" s="218"/>
      <c r="LJY2201" s="218"/>
      <c r="LJZ2201" s="218"/>
      <c r="LKA2201" s="218"/>
      <c r="LKB2201" s="218"/>
      <c r="LKC2201" s="218"/>
      <c r="LKD2201" s="218"/>
      <c r="LKE2201" s="218"/>
      <c r="LKF2201" s="218"/>
      <c r="LKG2201" s="218"/>
      <c r="LKH2201" s="218"/>
      <c r="LKI2201" s="218"/>
      <c r="LKJ2201" s="218"/>
      <c r="LKK2201" s="218"/>
      <c r="LKL2201" s="218"/>
      <c r="LKM2201" s="218"/>
      <c r="LKN2201" s="218"/>
      <c r="LKO2201" s="218"/>
      <c r="LKP2201" s="218"/>
      <c r="LKQ2201" s="218"/>
      <c r="LKR2201" s="218"/>
      <c r="LKS2201" s="218"/>
      <c r="LKT2201" s="218"/>
      <c r="LKU2201" s="218"/>
      <c r="LKV2201" s="218"/>
      <c r="LKW2201" s="218"/>
      <c r="LKX2201" s="218"/>
      <c r="LKY2201" s="218"/>
      <c r="LKZ2201" s="218"/>
      <c r="LLA2201" s="218"/>
      <c r="LLB2201" s="218"/>
      <c r="LLC2201" s="218"/>
      <c r="LLD2201" s="218"/>
      <c r="LLE2201" s="218"/>
      <c r="LLF2201" s="218"/>
      <c r="LLG2201" s="218"/>
      <c r="LLH2201" s="218"/>
      <c r="LLI2201" s="218"/>
      <c r="LLJ2201" s="218"/>
      <c r="LLK2201" s="218"/>
      <c r="LLL2201" s="218"/>
      <c r="LLM2201" s="218"/>
      <c r="LLN2201" s="218"/>
      <c r="LLO2201" s="218"/>
      <c r="LLP2201" s="218"/>
      <c r="LLQ2201" s="218"/>
      <c r="LLR2201" s="218"/>
      <c r="LLS2201" s="218"/>
      <c r="LLT2201" s="218"/>
      <c r="LLU2201" s="218"/>
      <c r="LLV2201" s="218"/>
      <c r="LLW2201" s="218"/>
      <c r="LLX2201" s="218"/>
      <c r="LLY2201" s="218"/>
      <c r="LLZ2201" s="218"/>
      <c r="LMA2201" s="218"/>
      <c r="LMB2201" s="218"/>
      <c r="LMC2201" s="218"/>
      <c r="LMD2201" s="218"/>
      <c r="LME2201" s="218"/>
      <c r="LMF2201" s="218"/>
      <c r="LMG2201" s="218"/>
      <c r="LMH2201" s="218"/>
      <c r="LMI2201" s="218"/>
      <c r="LMJ2201" s="218"/>
      <c r="LMK2201" s="218"/>
      <c r="LML2201" s="218"/>
      <c r="LMM2201" s="218"/>
      <c r="LMN2201" s="218"/>
      <c r="LMO2201" s="218"/>
      <c r="LMP2201" s="218"/>
      <c r="LMQ2201" s="218"/>
      <c r="LMR2201" s="218"/>
      <c r="LMS2201" s="218"/>
      <c r="LMT2201" s="218"/>
      <c r="LMU2201" s="218"/>
      <c r="LMV2201" s="218"/>
      <c r="LMW2201" s="218"/>
      <c r="LMX2201" s="218"/>
      <c r="LMY2201" s="218"/>
      <c r="LMZ2201" s="218"/>
      <c r="LNA2201" s="218"/>
      <c r="LNB2201" s="218"/>
      <c r="LNC2201" s="218"/>
      <c r="LND2201" s="218"/>
      <c r="LNE2201" s="218"/>
      <c r="LNF2201" s="218"/>
      <c r="LNG2201" s="218"/>
      <c r="LNH2201" s="218"/>
      <c r="LNI2201" s="218"/>
      <c r="LNJ2201" s="218"/>
      <c r="LNK2201" s="218"/>
      <c r="LNL2201" s="218"/>
      <c r="LNM2201" s="218"/>
      <c r="LNN2201" s="218"/>
      <c r="LNO2201" s="218"/>
      <c r="LNP2201" s="218"/>
      <c r="LNQ2201" s="218"/>
      <c r="LNR2201" s="218"/>
      <c r="LNS2201" s="218"/>
      <c r="LNT2201" s="218"/>
      <c r="LNU2201" s="218"/>
      <c r="LNV2201" s="218"/>
      <c r="LNW2201" s="218"/>
      <c r="LNX2201" s="218"/>
      <c r="LNY2201" s="218"/>
      <c r="LNZ2201" s="218"/>
      <c r="LOA2201" s="218"/>
      <c r="LOB2201" s="218"/>
      <c r="LOC2201" s="218"/>
      <c r="LOD2201" s="218"/>
      <c r="LOE2201" s="218"/>
      <c r="LOF2201" s="218"/>
      <c r="LOG2201" s="218"/>
      <c r="LOH2201" s="218"/>
      <c r="LOI2201" s="218"/>
      <c r="LOJ2201" s="218"/>
      <c r="LOK2201" s="218"/>
      <c r="LOL2201" s="218"/>
      <c r="LOM2201" s="218"/>
      <c r="LON2201" s="218"/>
      <c r="LOO2201" s="218"/>
      <c r="LOP2201" s="218"/>
      <c r="LOQ2201" s="218"/>
      <c r="LOR2201" s="218"/>
      <c r="LOS2201" s="218"/>
      <c r="LOT2201" s="218"/>
      <c r="LOU2201" s="218"/>
      <c r="LOV2201" s="218"/>
      <c r="LOW2201" s="218"/>
      <c r="LOX2201" s="218"/>
      <c r="LOY2201" s="218"/>
      <c r="LOZ2201" s="218"/>
      <c r="LPA2201" s="218"/>
      <c r="LPB2201" s="218"/>
      <c r="LPC2201" s="218"/>
      <c r="LPD2201" s="218"/>
      <c r="LPE2201" s="218"/>
      <c r="LPF2201" s="218"/>
      <c r="LPG2201" s="218"/>
      <c r="LPH2201" s="218"/>
      <c r="LPI2201" s="218"/>
      <c r="LPJ2201" s="218"/>
      <c r="LPK2201" s="218"/>
      <c r="LPL2201" s="218"/>
      <c r="LPM2201" s="218"/>
      <c r="LPN2201" s="218"/>
      <c r="LPO2201" s="218"/>
      <c r="LPP2201" s="218"/>
      <c r="LPQ2201" s="218"/>
      <c r="LPR2201" s="218"/>
      <c r="LPS2201" s="218"/>
      <c r="LPT2201" s="218"/>
      <c r="LPU2201" s="218"/>
      <c r="LPV2201" s="218"/>
      <c r="LPW2201" s="218"/>
      <c r="LPX2201" s="218"/>
      <c r="LPY2201" s="218"/>
      <c r="LPZ2201" s="218"/>
      <c r="LQA2201" s="218"/>
      <c r="LQB2201" s="218"/>
      <c r="LQC2201" s="218"/>
      <c r="LQD2201" s="218"/>
      <c r="LQE2201" s="218"/>
      <c r="LQF2201" s="218"/>
      <c r="LQG2201" s="218"/>
      <c r="LQH2201" s="218"/>
      <c r="LQI2201" s="218"/>
      <c r="LQJ2201" s="218"/>
      <c r="LQK2201" s="218"/>
      <c r="LQL2201" s="218"/>
      <c r="LQM2201" s="218"/>
      <c r="LQN2201" s="218"/>
      <c r="LQO2201" s="218"/>
      <c r="LQP2201" s="218"/>
      <c r="LQQ2201" s="218"/>
      <c r="LQR2201" s="218"/>
      <c r="LQS2201" s="218"/>
      <c r="LQT2201" s="218"/>
      <c r="LQU2201" s="218"/>
      <c r="LQV2201" s="218"/>
      <c r="LQW2201" s="218"/>
      <c r="LQX2201" s="218"/>
      <c r="LQY2201" s="218"/>
      <c r="LQZ2201" s="218"/>
      <c r="LRA2201" s="218"/>
      <c r="LRB2201" s="218"/>
      <c r="LRC2201" s="218"/>
      <c r="LRD2201" s="218"/>
      <c r="LRE2201" s="218"/>
      <c r="LRF2201" s="218"/>
      <c r="LRG2201" s="218"/>
      <c r="LRH2201" s="218"/>
      <c r="LRI2201" s="218"/>
      <c r="LRJ2201" s="218"/>
      <c r="LRK2201" s="218"/>
      <c r="LRL2201" s="218"/>
      <c r="LRM2201" s="218"/>
      <c r="LRN2201" s="218"/>
      <c r="LRO2201" s="218"/>
      <c r="LRP2201" s="218"/>
      <c r="LRQ2201" s="218"/>
      <c r="LRR2201" s="218"/>
      <c r="LRS2201" s="218"/>
      <c r="LRT2201" s="218"/>
      <c r="LRU2201" s="218"/>
      <c r="LRV2201" s="218"/>
      <c r="LRW2201" s="218"/>
      <c r="LRX2201" s="218"/>
      <c r="LRY2201" s="218"/>
      <c r="LRZ2201" s="218"/>
      <c r="LSA2201" s="218"/>
      <c r="LSB2201" s="218"/>
      <c r="LSC2201" s="218"/>
      <c r="LSD2201" s="218"/>
      <c r="LSE2201" s="218"/>
      <c r="LSF2201" s="218"/>
      <c r="LSG2201" s="218"/>
      <c r="LSH2201" s="218"/>
      <c r="LSI2201" s="218"/>
      <c r="LSJ2201" s="218"/>
      <c r="LSK2201" s="218"/>
      <c r="LSL2201" s="218"/>
      <c r="LSM2201" s="218"/>
      <c r="LSN2201" s="218"/>
      <c r="LSO2201" s="218"/>
      <c r="LSP2201" s="218"/>
      <c r="LSQ2201" s="218"/>
      <c r="LSR2201" s="218"/>
      <c r="LSS2201" s="218"/>
      <c r="LST2201" s="218"/>
      <c r="LSU2201" s="218"/>
      <c r="LSV2201" s="218"/>
      <c r="LSW2201" s="218"/>
      <c r="LSX2201" s="218"/>
      <c r="LSY2201" s="218"/>
      <c r="LSZ2201" s="218"/>
      <c r="LTA2201" s="218"/>
      <c r="LTB2201" s="218"/>
      <c r="LTC2201" s="218"/>
      <c r="LTD2201" s="218"/>
      <c r="LTE2201" s="218"/>
      <c r="LTF2201" s="218"/>
      <c r="LTG2201" s="218"/>
      <c r="LTH2201" s="218"/>
      <c r="LTI2201" s="218"/>
      <c r="LTJ2201" s="218"/>
      <c r="LTK2201" s="218"/>
      <c r="LTL2201" s="218"/>
      <c r="LTM2201" s="218"/>
      <c r="LTN2201" s="218"/>
      <c r="LTO2201" s="218"/>
      <c r="LTP2201" s="218"/>
      <c r="LTQ2201" s="218"/>
      <c r="LTR2201" s="218"/>
      <c r="LTS2201" s="218"/>
      <c r="LTT2201" s="218"/>
      <c r="LTU2201" s="218"/>
      <c r="LTV2201" s="218"/>
      <c r="LTW2201" s="218"/>
      <c r="LTX2201" s="218"/>
      <c r="LTY2201" s="218"/>
      <c r="LTZ2201" s="218"/>
      <c r="LUA2201" s="218"/>
      <c r="LUB2201" s="218"/>
      <c r="LUC2201" s="218"/>
      <c r="LUD2201" s="218"/>
      <c r="LUE2201" s="218"/>
      <c r="LUF2201" s="218"/>
      <c r="LUG2201" s="218"/>
      <c r="LUH2201" s="218"/>
      <c r="LUI2201" s="218"/>
      <c r="LUJ2201" s="218"/>
      <c r="LUK2201" s="218"/>
      <c r="LUL2201" s="218"/>
      <c r="LUM2201" s="218"/>
      <c r="LUN2201" s="218"/>
      <c r="LUO2201" s="218"/>
      <c r="LUP2201" s="218"/>
      <c r="LUQ2201" s="218"/>
      <c r="LUR2201" s="218"/>
      <c r="LUS2201" s="218"/>
      <c r="LUT2201" s="218"/>
      <c r="LUU2201" s="218"/>
      <c r="LUV2201" s="218"/>
      <c r="LUW2201" s="218"/>
      <c r="LUX2201" s="218"/>
      <c r="LUY2201" s="218"/>
      <c r="LUZ2201" s="218"/>
      <c r="LVA2201" s="218"/>
      <c r="LVB2201" s="218"/>
      <c r="LVC2201" s="218"/>
      <c r="LVD2201" s="218"/>
      <c r="LVE2201" s="218"/>
      <c r="LVF2201" s="218"/>
      <c r="LVG2201" s="218"/>
      <c r="LVH2201" s="218"/>
      <c r="LVI2201" s="218"/>
      <c r="LVJ2201" s="218"/>
      <c r="LVK2201" s="218"/>
      <c r="LVL2201" s="218"/>
      <c r="LVM2201" s="218"/>
      <c r="LVN2201" s="218"/>
      <c r="LVO2201" s="218"/>
      <c r="LVP2201" s="218"/>
      <c r="LVQ2201" s="218"/>
      <c r="LVR2201" s="218"/>
      <c r="LVS2201" s="218"/>
      <c r="LVT2201" s="218"/>
      <c r="LVU2201" s="218"/>
      <c r="LVV2201" s="218"/>
      <c r="LVW2201" s="218"/>
      <c r="LVX2201" s="218"/>
      <c r="LVY2201" s="218"/>
      <c r="LVZ2201" s="218"/>
      <c r="LWA2201" s="218"/>
      <c r="LWB2201" s="218"/>
      <c r="LWC2201" s="218"/>
      <c r="LWD2201" s="218"/>
      <c r="LWE2201" s="218"/>
      <c r="LWF2201" s="218"/>
      <c r="LWG2201" s="218"/>
      <c r="LWH2201" s="218"/>
      <c r="LWI2201" s="218"/>
      <c r="LWJ2201" s="218"/>
      <c r="LWK2201" s="218"/>
      <c r="LWL2201" s="218"/>
      <c r="LWM2201" s="218"/>
      <c r="LWN2201" s="218"/>
      <c r="LWO2201" s="218"/>
      <c r="LWP2201" s="218"/>
      <c r="LWQ2201" s="218"/>
      <c r="LWR2201" s="218"/>
      <c r="LWS2201" s="218"/>
      <c r="LWT2201" s="218"/>
      <c r="LWU2201" s="218"/>
      <c r="LWV2201" s="218"/>
      <c r="LWW2201" s="218"/>
      <c r="LWX2201" s="218"/>
      <c r="LWY2201" s="218"/>
      <c r="LWZ2201" s="218"/>
      <c r="LXA2201" s="218"/>
      <c r="LXB2201" s="218"/>
      <c r="LXC2201" s="218"/>
      <c r="LXD2201" s="218"/>
      <c r="LXE2201" s="218"/>
      <c r="LXF2201" s="218"/>
      <c r="LXG2201" s="218"/>
      <c r="LXH2201" s="218"/>
      <c r="LXI2201" s="218"/>
      <c r="LXJ2201" s="218"/>
      <c r="LXK2201" s="218"/>
      <c r="LXL2201" s="218"/>
      <c r="LXM2201" s="218"/>
      <c r="LXN2201" s="218"/>
      <c r="LXO2201" s="218"/>
      <c r="LXP2201" s="218"/>
      <c r="LXQ2201" s="218"/>
      <c r="LXR2201" s="218"/>
      <c r="LXS2201" s="218"/>
      <c r="LXT2201" s="218"/>
      <c r="LXU2201" s="218"/>
      <c r="LXV2201" s="218"/>
      <c r="LXW2201" s="218"/>
      <c r="LXX2201" s="218"/>
      <c r="LXY2201" s="218"/>
      <c r="LXZ2201" s="218"/>
      <c r="LYA2201" s="218"/>
      <c r="LYB2201" s="218"/>
      <c r="LYC2201" s="218"/>
      <c r="LYD2201" s="218"/>
      <c r="LYE2201" s="218"/>
      <c r="LYF2201" s="218"/>
      <c r="LYG2201" s="218"/>
      <c r="LYH2201" s="218"/>
      <c r="LYI2201" s="218"/>
      <c r="LYJ2201" s="218"/>
      <c r="LYK2201" s="218"/>
      <c r="LYL2201" s="218"/>
      <c r="LYM2201" s="218"/>
      <c r="LYN2201" s="218"/>
      <c r="LYO2201" s="218"/>
      <c r="LYP2201" s="218"/>
      <c r="LYQ2201" s="218"/>
      <c r="LYR2201" s="218"/>
      <c r="LYS2201" s="218"/>
      <c r="LYT2201" s="218"/>
      <c r="LYU2201" s="218"/>
      <c r="LYV2201" s="218"/>
      <c r="LYW2201" s="218"/>
      <c r="LYX2201" s="218"/>
      <c r="LYY2201" s="218"/>
      <c r="LYZ2201" s="218"/>
      <c r="LZA2201" s="218"/>
      <c r="LZB2201" s="218"/>
      <c r="LZC2201" s="218"/>
      <c r="LZD2201" s="218"/>
      <c r="LZE2201" s="218"/>
      <c r="LZF2201" s="218"/>
      <c r="LZG2201" s="218"/>
      <c r="LZH2201" s="218"/>
      <c r="LZI2201" s="218"/>
      <c r="LZJ2201" s="218"/>
      <c r="LZK2201" s="218"/>
      <c r="LZL2201" s="218"/>
      <c r="LZM2201" s="218"/>
      <c r="LZN2201" s="218"/>
      <c r="LZO2201" s="218"/>
      <c r="LZP2201" s="218"/>
      <c r="LZQ2201" s="218"/>
      <c r="LZR2201" s="218"/>
      <c r="LZS2201" s="218"/>
      <c r="LZT2201" s="218"/>
      <c r="LZU2201" s="218"/>
      <c r="LZV2201" s="218"/>
      <c r="LZW2201" s="218"/>
      <c r="LZX2201" s="218"/>
      <c r="LZY2201" s="218"/>
      <c r="LZZ2201" s="218"/>
      <c r="MAA2201" s="218"/>
      <c r="MAB2201" s="218"/>
      <c r="MAC2201" s="218"/>
      <c r="MAD2201" s="218"/>
      <c r="MAE2201" s="218"/>
      <c r="MAF2201" s="218"/>
      <c r="MAG2201" s="218"/>
      <c r="MAH2201" s="218"/>
      <c r="MAI2201" s="218"/>
      <c r="MAJ2201" s="218"/>
      <c r="MAK2201" s="218"/>
      <c r="MAL2201" s="218"/>
      <c r="MAM2201" s="218"/>
      <c r="MAN2201" s="218"/>
      <c r="MAO2201" s="218"/>
      <c r="MAP2201" s="218"/>
      <c r="MAQ2201" s="218"/>
      <c r="MAR2201" s="218"/>
      <c r="MAS2201" s="218"/>
      <c r="MAT2201" s="218"/>
      <c r="MAU2201" s="218"/>
      <c r="MAV2201" s="218"/>
      <c r="MAW2201" s="218"/>
      <c r="MAX2201" s="218"/>
      <c r="MAY2201" s="218"/>
      <c r="MAZ2201" s="218"/>
      <c r="MBA2201" s="218"/>
      <c r="MBB2201" s="218"/>
      <c r="MBC2201" s="218"/>
      <c r="MBD2201" s="218"/>
      <c r="MBE2201" s="218"/>
      <c r="MBF2201" s="218"/>
      <c r="MBG2201" s="218"/>
      <c r="MBH2201" s="218"/>
      <c r="MBI2201" s="218"/>
      <c r="MBJ2201" s="218"/>
      <c r="MBK2201" s="218"/>
      <c r="MBL2201" s="218"/>
      <c r="MBM2201" s="218"/>
      <c r="MBN2201" s="218"/>
      <c r="MBO2201" s="218"/>
      <c r="MBP2201" s="218"/>
      <c r="MBQ2201" s="218"/>
      <c r="MBR2201" s="218"/>
      <c r="MBS2201" s="218"/>
      <c r="MBT2201" s="218"/>
      <c r="MBU2201" s="218"/>
      <c r="MBV2201" s="218"/>
      <c r="MBW2201" s="218"/>
      <c r="MBX2201" s="218"/>
      <c r="MBY2201" s="218"/>
      <c r="MBZ2201" s="218"/>
      <c r="MCA2201" s="218"/>
      <c r="MCB2201" s="218"/>
      <c r="MCC2201" s="218"/>
      <c r="MCD2201" s="218"/>
      <c r="MCE2201" s="218"/>
      <c r="MCF2201" s="218"/>
      <c r="MCG2201" s="218"/>
      <c r="MCH2201" s="218"/>
      <c r="MCI2201" s="218"/>
      <c r="MCJ2201" s="218"/>
      <c r="MCK2201" s="218"/>
      <c r="MCL2201" s="218"/>
      <c r="MCM2201" s="218"/>
      <c r="MCN2201" s="218"/>
      <c r="MCO2201" s="218"/>
      <c r="MCP2201" s="218"/>
      <c r="MCQ2201" s="218"/>
      <c r="MCR2201" s="218"/>
      <c r="MCS2201" s="218"/>
      <c r="MCT2201" s="218"/>
      <c r="MCU2201" s="218"/>
      <c r="MCV2201" s="218"/>
      <c r="MCW2201" s="218"/>
      <c r="MCX2201" s="218"/>
      <c r="MCY2201" s="218"/>
      <c r="MCZ2201" s="218"/>
      <c r="MDA2201" s="218"/>
      <c r="MDB2201" s="218"/>
      <c r="MDC2201" s="218"/>
      <c r="MDD2201" s="218"/>
      <c r="MDE2201" s="218"/>
      <c r="MDF2201" s="218"/>
      <c r="MDG2201" s="218"/>
      <c r="MDH2201" s="218"/>
      <c r="MDI2201" s="218"/>
      <c r="MDJ2201" s="218"/>
      <c r="MDK2201" s="218"/>
      <c r="MDL2201" s="218"/>
      <c r="MDM2201" s="218"/>
      <c r="MDN2201" s="218"/>
      <c r="MDO2201" s="218"/>
      <c r="MDP2201" s="218"/>
      <c r="MDQ2201" s="218"/>
      <c r="MDR2201" s="218"/>
      <c r="MDS2201" s="218"/>
      <c r="MDT2201" s="218"/>
      <c r="MDU2201" s="218"/>
      <c r="MDV2201" s="218"/>
      <c r="MDW2201" s="218"/>
      <c r="MDX2201" s="218"/>
      <c r="MDY2201" s="218"/>
      <c r="MDZ2201" s="218"/>
      <c r="MEA2201" s="218"/>
      <c r="MEB2201" s="218"/>
      <c r="MEC2201" s="218"/>
      <c r="MED2201" s="218"/>
      <c r="MEE2201" s="218"/>
      <c r="MEF2201" s="218"/>
      <c r="MEG2201" s="218"/>
      <c r="MEH2201" s="218"/>
      <c r="MEI2201" s="218"/>
      <c r="MEJ2201" s="218"/>
      <c r="MEK2201" s="218"/>
      <c r="MEL2201" s="218"/>
      <c r="MEM2201" s="218"/>
      <c r="MEN2201" s="218"/>
      <c r="MEO2201" s="218"/>
      <c r="MEP2201" s="218"/>
      <c r="MEQ2201" s="218"/>
      <c r="MER2201" s="218"/>
      <c r="MES2201" s="218"/>
      <c r="MET2201" s="218"/>
      <c r="MEU2201" s="218"/>
      <c r="MEV2201" s="218"/>
      <c r="MEW2201" s="218"/>
      <c r="MEX2201" s="218"/>
      <c r="MEY2201" s="218"/>
      <c r="MEZ2201" s="218"/>
      <c r="MFA2201" s="218"/>
      <c r="MFB2201" s="218"/>
      <c r="MFC2201" s="218"/>
      <c r="MFD2201" s="218"/>
      <c r="MFE2201" s="218"/>
      <c r="MFF2201" s="218"/>
      <c r="MFG2201" s="218"/>
      <c r="MFH2201" s="218"/>
      <c r="MFI2201" s="218"/>
      <c r="MFJ2201" s="218"/>
      <c r="MFK2201" s="218"/>
      <c r="MFL2201" s="218"/>
      <c r="MFM2201" s="218"/>
      <c r="MFN2201" s="218"/>
      <c r="MFO2201" s="218"/>
      <c r="MFP2201" s="218"/>
      <c r="MFQ2201" s="218"/>
      <c r="MFR2201" s="218"/>
      <c r="MFS2201" s="218"/>
      <c r="MFT2201" s="218"/>
      <c r="MFU2201" s="218"/>
      <c r="MFV2201" s="218"/>
      <c r="MFW2201" s="218"/>
      <c r="MFX2201" s="218"/>
      <c r="MFY2201" s="218"/>
      <c r="MFZ2201" s="218"/>
      <c r="MGA2201" s="218"/>
      <c r="MGB2201" s="218"/>
      <c r="MGC2201" s="218"/>
      <c r="MGD2201" s="218"/>
      <c r="MGE2201" s="218"/>
      <c r="MGF2201" s="218"/>
      <c r="MGG2201" s="218"/>
      <c r="MGH2201" s="218"/>
      <c r="MGI2201" s="218"/>
      <c r="MGJ2201" s="218"/>
      <c r="MGK2201" s="218"/>
      <c r="MGL2201" s="218"/>
      <c r="MGM2201" s="218"/>
      <c r="MGN2201" s="218"/>
      <c r="MGO2201" s="218"/>
      <c r="MGP2201" s="218"/>
      <c r="MGQ2201" s="218"/>
      <c r="MGR2201" s="218"/>
      <c r="MGS2201" s="218"/>
      <c r="MGT2201" s="218"/>
      <c r="MGU2201" s="218"/>
      <c r="MGV2201" s="218"/>
      <c r="MGW2201" s="218"/>
      <c r="MGX2201" s="218"/>
      <c r="MGY2201" s="218"/>
      <c r="MGZ2201" s="218"/>
      <c r="MHA2201" s="218"/>
      <c r="MHB2201" s="218"/>
      <c r="MHC2201" s="218"/>
      <c r="MHD2201" s="218"/>
      <c r="MHE2201" s="218"/>
      <c r="MHF2201" s="218"/>
      <c r="MHG2201" s="218"/>
      <c r="MHH2201" s="218"/>
      <c r="MHI2201" s="218"/>
      <c r="MHJ2201" s="218"/>
      <c r="MHK2201" s="218"/>
      <c r="MHL2201" s="218"/>
      <c r="MHM2201" s="218"/>
      <c r="MHN2201" s="218"/>
      <c r="MHO2201" s="218"/>
      <c r="MHP2201" s="218"/>
      <c r="MHQ2201" s="218"/>
      <c r="MHR2201" s="218"/>
      <c r="MHS2201" s="218"/>
      <c r="MHT2201" s="218"/>
      <c r="MHU2201" s="218"/>
      <c r="MHV2201" s="218"/>
      <c r="MHW2201" s="218"/>
      <c r="MHX2201" s="218"/>
      <c r="MHY2201" s="218"/>
      <c r="MHZ2201" s="218"/>
      <c r="MIA2201" s="218"/>
      <c r="MIB2201" s="218"/>
      <c r="MIC2201" s="218"/>
      <c r="MID2201" s="218"/>
      <c r="MIE2201" s="218"/>
      <c r="MIF2201" s="218"/>
      <c r="MIG2201" s="218"/>
      <c r="MIH2201" s="218"/>
      <c r="MII2201" s="218"/>
      <c r="MIJ2201" s="218"/>
      <c r="MIK2201" s="218"/>
      <c r="MIL2201" s="218"/>
      <c r="MIM2201" s="218"/>
      <c r="MIN2201" s="218"/>
      <c r="MIO2201" s="218"/>
      <c r="MIP2201" s="218"/>
      <c r="MIQ2201" s="218"/>
      <c r="MIR2201" s="218"/>
      <c r="MIS2201" s="218"/>
      <c r="MIT2201" s="218"/>
      <c r="MIU2201" s="218"/>
      <c r="MIV2201" s="218"/>
      <c r="MIW2201" s="218"/>
      <c r="MIX2201" s="218"/>
      <c r="MIY2201" s="218"/>
      <c r="MIZ2201" s="218"/>
      <c r="MJA2201" s="218"/>
      <c r="MJB2201" s="218"/>
      <c r="MJC2201" s="218"/>
      <c r="MJD2201" s="218"/>
      <c r="MJE2201" s="218"/>
      <c r="MJF2201" s="218"/>
      <c r="MJG2201" s="218"/>
      <c r="MJH2201" s="218"/>
      <c r="MJI2201" s="218"/>
      <c r="MJJ2201" s="218"/>
      <c r="MJK2201" s="218"/>
      <c r="MJL2201" s="218"/>
      <c r="MJM2201" s="218"/>
      <c r="MJN2201" s="218"/>
      <c r="MJO2201" s="218"/>
      <c r="MJP2201" s="218"/>
      <c r="MJQ2201" s="218"/>
      <c r="MJR2201" s="218"/>
      <c r="MJS2201" s="218"/>
      <c r="MJT2201" s="218"/>
      <c r="MJU2201" s="218"/>
      <c r="MJV2201" s="218"/>
      <c r="MJW2201" s="218"/>
      <c r="MJX2201" s="218"/>
      <c r="MJY2201" s="218"/>
      <c r="MJZ2201" s="218"/>
      <c r="MKA2201" s="218"/>
      <c r="MKB2201" s="218"/>
      <c r="MKC2201" s="218"/>
      <c r="MKD2201" s="218"/>
      <c r="MKE2201" s="218"/>
      <c r="MKF2201" s="218"/>
      <c r="MKG2201" s="218"/>
      <c r="MKH2201" s="218"/>
      <c r="MKI2201" s="218"/>
      <c r="MKJ2201" s="218"/>
      <c r="MKK2201" s="218"/>
      <c r="MKL2201" s="218"/>
      <c r="MKM2201" s="218"/>
      <c r="MKN2201" s="218"/>
      <c r="MKO2201" s="218"/>
      <c r="MKP2201" s="218"/>
      <c r="MKQ2201" s="218"/>
      <c r="MKR2201" s="218"/>
      <c r="MKS2201" s="218"/>
      <c r="MKT2201" s="218"/>
      <c r="MKU2201" s="218"/>
      <c r="MKV2201" s="218"/>
      <c r="MKW2201" s="218"/>
      <c r="MKX2201" s="218"/>
      <c r="MKY2201" s="218"/>
      <c r="MKZ2201" s="218"/>
      <c r="MLA2201" s="218"/>
      <c r="MLB2201" s="218"/>
      <c r="MLC2201" s="218"/>
      <c r="MLD2201" s="218"/>
      <c r="MLE2201" s="218"/>
      <c r="MLF2201" s="218"/>
      <c r="MLG2201" s="218"/>
      <c r="MLH2201" s="218"/>
      <c r="MLI2201" s="218"/>
      <c r="MLJ2201" s="218"/>
      <c r="MLK2201" s="218"/>
      <c r="MLL2201" s="218"/>
      <c r="MLM2201" s="218"/>
      <c r="MLN2201" s="218"/>
      <c r="MLO2201" s="218"/>
      <c r="MLP2201" s="218"/>
      <c r="MLQ2201" s="218"/>
      <c r="MLR2201" s="218"/>
      <c r="MLS2201" s="218"/>
      <c r="MLT2201" s="218"/>
      <c r="MLU2201" s="218"/>
      <c r="MLV2201" s="218"/>
      <c r="MLW2201" s="218"/>
      <c r="MLX2201" s="218"/>
      <c r="MLY2201" s="218"/>
      <c r="MLZ2201" s="218"/>
      <c r="MMA2201" s="218"/>
      <c r="MMB2201" s="218"/>
      <c r="MMC2201" s="218"/>
      <c r="MMD2201" s="218"/>
      <c r="MME2201" s="218"/>
      <c r="MMF2201" s="218"/>
      <c r="MMG2201" s="218"/>
      <c r="MMH2201" s="218"/>
      <c r="MMI2201" s="218"/>
      <c r="MMJ2201" s="218"/>
      <c r="MMK2201" s="218"/>
      <c r="MML2201" s="218"/>
      <c r="MMM2201" s="218"/>
      <c r="MMN2201" s="218"/>
      <c r="MMO2201" s="218"/>
      <c r="MMP2201" s="218"/>
      <c r="MMQ2201" s="218"/>
      <c r="MMR2201" s="218"/>
      <c r="MMS2201" s="218"/>
      <c r="MMT2201" s="218"/>
      <c r="MMU2201" s="218"/>
      <c r="MMV2201" s="218"/>
      <c r="MMW2201" s="218"/>
      <c r="MMX2201" s="218"/>
      <c r="MMY2201" s="218"/>
      <c r="MMZ2201" s="218"/>
      <c r="MNA2201" s="218"/>
      <c r="MNB2201" s="218"/>
      <c r="MNC2201" s="218"/>
      <c r="MND2201" s="218"/>
      <c r="MNE2201" s="218"/>
      <c r="MNF2201" s="218"/>
      <c r="MNG2201" s="218"/>
      <c r="MNH2201" s="218"/>
      <c r="MNI2201" s="218"/>
      <c r="MNJ2201" s="218"/>
      <c r="MNK2201" s="218"/>
      <c r="MNL2201" s="218"/>
      <c r="MNM2201" s="218"/>
      <c r="MNN2201" s="218"/>
      <c r="MNO2201" s="218"/>
      <c r="MNP2201" s="218"/>
      <c r="MNQ2201" s="218"/>
      <c r="MNR2201" s="218"/>
      <c r="MNS2201" s="218"/>
      <c r="MNT2201" s="218"/>
      <c r="MNU2201" s="218"/>
      <c r="MNV2201" s="218"/>
      <c r="MNW2201" s="218"/>
      <c r="MNX2201" s="218"/>
      <c r="MNY2201" s="218"/>
      <c r="MNZ2201" s="218"/>
      <c r="MOA2201" s="218"/>
      <c r="MOB2201" s="218"/>
      <c r="MOC2201" s="218"/>
      <c r="MOD2201" s="218"/>
      <c r="MOE2201" s="218"/>
      <c r="MOF2201" s="218"/>
      <c r="MOG2201" s="218"/>
      <c r="MOH2201" s="218"/>
      <c r="MOI2201" s="218"/>
      <c r="MOJ2201" s="218"/>
      <c r="MOK2201" s="218"/>
      <c r="MOL2201" s="218"/>
      <c r="MOM2201" s="218"/>
      <c r="MON2201" s="218"/>
      <c r="MOO2201" s="218"/>
      <c r="MOP2201" s="218"/>
      <c r="MOQ2201" s="218"/>
      <c r="MOR2201" s="218"/>
      <c r="MOS2201" s="218"/>
      <c r="MOT2201" s="218"/>
      <c r="MOU2201" s="218"/>
      <c r="MOV2201" s="218"/>
      <c r="MOW2201" s="218"/>
      <c r="MOX2201" s="218"/>
      <c r="MOY2201" s="218"/>
      <c r="MOZ2201" s="218"/>
      <c r="MPA2201" s="218"/>
      <c r="MPB2201" s="218"/>
      <c r="MPC2201" s="218"/>
      <c r="MPD2201" s="218"/>
      <c r="MPE2201" s="218"/>
      <c r="MPF2201" s="218"/>
      <c r="MPG2201" s="218"/>
      <c r="MPH2201" s="218"/>
      <c r="MPI2201" s="218"/>
      <c r="MPJ2201" s="218"/>
      <c r="MPK2201" s="218"/>
      <c r="MPL2201" s="218"/>
      <c r="MPM2201" s="218"/>
      <c r="MPN2201" s="218"/>
      <c r="MPO2201" s="218"/>
      <c r="MPP2201" s="218"/>
      <c r="MPQ2201" s="218"/>
      <c r="MPR2201" s="218"/>
      <c r="MPS2201" s="218"/>
      <c r="MPT2201" s="218"/>
      <c r="MPU2201" s="218"/>
      <c r="MPV2201" s="218"/>
      <c r="MPW2201" s="218"/>
      <c r="MPX2201" s="218"/>
      <c r="MPY2201" s="218"/>
      <c r="MPZ2201" s="218"/>
      <c r="MQA2201" s="218"/>
      <c r="MQB2201" s="218"/>
      <c r="MQC2201" s="218"/>
      <c r="MQD2201" s="218"/>
      <c r="MQE2201" s="218"/>
      <c r="MQF2201" s="218"/>
      <c r="MQG2201" s="218"/>
      <c r="MQH2201" s="218"/>
      <c r="MQI2201" s="218"/>
      <c r="MQJ2201" s="218"/>
      <c r="MQK2201" s="218"/>
      <c r="MQL2201" s="218"/>
      <c r="MQM2201" s="218"/>
      <c r="MQN2201" s="218"/>
      <c r="MQO2201" s="218"/>
      <c r="MQP2201" s="218"/>
      <c r="MQQ2201" s="218"/>
      <c r="MQR2201" s="218"/>
      <c r="MQS2201" s="218"/>
      <c r="MQT2201" s="218"/>
      <c r="MQU2201" s="218"/>
      <c r="MQV2201" s="218"/>
      <c r="MQW2201" s="218"/>
      <c r="MQX2201" s="218"/>
      <c r="MQY2201" s="218"/>
      <c r="MQZ2201" s="218"/>
      <c r="MRA2201" s="218"/>
      <c r="MRB2201" s="218"/>
      <c r="MRC2201" s="218"/>
      <c r="MRD2201" s="218"/>
      <c r="MRE2201" s="218"/>
      <c r="MRF2201" s="218"/>
      <c r="MRG2201" s="218"/>
      <c r="MRH2201" s="218"/>
      <c r="MRI2201" s="218"/>
      <c r="MRJ2201" s="218"/>
      <c r="MRK2201" s="218"/>
      <c r="MRL2201" s="218"/>
      <c r="MRM2201" s="218"/>
      <c r="MRN2201" s="218"/>
      <c r="MRO2201" s="218"/>
      <c r="MRP2201" s="218"/>
      <c r="MRQ2201" s="218"/>
      <c r="MRR2201" s="218"/>
      <c r="MRS2201" s="218"/>
      <c r="MRT2201" s="218"/>
      <c r="MRU2201" s="218"/>
      <c r="MRV2201" s="218"/>
      <c r="MRW2201" s="218"/>
      <c r="MRX2201" s="218"/>
      <c r="MRY2201" s="218"/>
      <c r="MRZ2201" s="218"/>
      <c r="MSA2201" s="218"/>
      <c r="MSB2201" s="218"/>
      <c r="MSC2201" s="218"/>
      <c r="MSD2201" s="218"/>
      <c r="MSE2201" s="218"/>
      <c r="MSF2201" s="218"/>
      <c r="MSG2201" s="218"/>
      <c r="MSH2201" s="218"/>
      <c r="MSI2201" s="218"/>
      <c r="MSJ2201" s="218"/>
      <c r="MSK2201" s="218"/>
      <c r="MSL2201" s="218"/>
      <c r="MSM2201" s="218"/>
      <c r="MSN2201" s="218"/>
      <c r="MSO2201" s="218"/>
      <c r="MSP2201" s="218"/>
      <c r="MSQ2201" s="218"/>
      <c r="MSR2201" s="218"/>
      <c r="MSS2201" s="218"/>
      <c r="MST2201" s="218"/>
      <c r="MSU2201" s="218"/>
      <c r="MSV2201" s="218"/>
      <c r="MSW2201" s="218"/>
      <c r="MSX2201" s="218"/>
      <c r="MSY2201" s="218"/>
      <c r="MSZ2201" s="218"/>
      <c r="MTA2201" s="218"/>
      <c r="MTB2201" s="218"/>
      <c r="MTC2201" s="218"/>
      <c r="MTD2201" s="218"/>
      <c r="MTE2201" s="218"/>
      <c r="MTF2201" s="218"/>
      <c r="MTG2201" s="218"/>
      <c r="MTH2201" s="218"/>
      <c r="MTI2201" s="218"/>
      <c r="MTJ2201" s="218"/>
      <c r="MTK2201" s="218"/>
      <c r="MTL2201" s="218"/>
      <c r="MTM2201" s="218"/>
      <c r="MTN2201" s="218"/>
      <c r="MTO2201" s="218"/>
      <c r="MTP2201" s="218"/>
      <c r="MTQ2201" s="218"/>
      <c r="MTR2201" s="218"/>
      <c r="MTS2201" s="218"/>
      <c r="MTT2201" s="218"/>
      <c r="MTU2201" s="218"/>
      <c r="MTV2201" s="218"/>
      <c r="MTW2201" s="218"/>
      <c r="MTX2201" s="218"/>
      <c r="MTY2201" s="218"/>
      <c r="MTZ2201" s="218"/>
      <c r="MUA2201" s="218"/>
      <c r="MUB2201" s="218"/>
      <c r="MUC2201" s="218"/>
      <c r="MUD2201" s="218"/>
      <c r="MUE2201" s="218"/>
      <c r="MUF2201" s="218"/>
      <c r="MUG2201" s="218"/>
      <c r="MUH2201" s="218"/>
      <c r="MUI2201" s="218"/>
      <c r="MUJ2201" s="218"/>
      <c r="MUK2201" s="218"/>
      <c r="MUL2201" s="218"/>
      <c r="MUM2201" s="218"/>
      <c r="MUN2201" s="218"/>
      <c r="MUO2201" s="218"/>
      <c r="MUP2201" s="218"/>
      <c r="MUQ2201" s="218"/>
      <c r="MUR2201" s="218"/>
      <c r="MUS2201" s="218"/>
      <c r="MUT2201" s="218"/>
      <c r="MUU2201" s="218"/>
      <c r="MUV2201" s="218"/>
      <c r="MUW2201" s="218"/>
      <c r="MUX2201" s="218"/>
      <c r="MUY2201" s="218"/>
      <c r="MUZ2201" s="218"/>
      <c r="MVA2201" s="218"/>
      <c r="MVB2201" s="218"/>
      <c r="MVC2201" s="218"/>
      <c r="MVD2201" s="218"/>
      <c r="MVE2201" s="218"/>
      <c r="MVF2201" s="218"/>
      <c r="MVG2201" s="218"/>
      <c r="MVH2201" s="218"/>
      <c r="MVI2201" s="218"/>
      <c r="MVJ2201" s="218"/>
      <c r="MVK2201" s="218"/>
      <c r="MVL2201" s="218"/>
      <c r="MVM2201" s="218"/>
      <c r="MVN2201" s="218"/>
      <c r="MVO2201" s="218"/>
      <c r="MVP2201" s="218"/>
      <c r="MVQ2201" s="218"/>
      <c r="MVR2201" s="218"/>
      <c r="MVS2201" s="218"/>
      <c r="MVT2201" s="218"/>
      <c r="MVU2201" s="218"/>
      <c r="MVV2201" s="218"/>
      <c r="MVW2201" s="218"/>
      <c r="MVX2201" s="218"/>
      <c r="MVY2201" s="218"/>
      <c r="MVZ2201" s="218"/>
      <c r="MWA2201" s="218"/>
      <c r="MWB2201" s="218"/>
      <c r="MWC2201" s="218"/>
      <c r="MWD2201" s="218"/>
      <c r="MWE2201" s="218"/>
      <c r="MWF2201" s="218"/>
      <c r="MWG2201" s="218"/>
      <c r="MWH2201" s="218"/>
      <c r="MWI2201" s="218"/>
      <c r="MWJ2201" s="218"/>
      <c r="MWK2201" s="218"/>
      <c r="MWL2201" s="218"/>
      <c r="MWM2201" s="218"/>
      <c r="MWN2201" s="218"/>
      <c r="MWO2201" s="218"/>
      <c r="MWP2201" s="218"/>
      <c r="MWQ2201" s="218"/>
      <c r="MWR2201" s="218"/>
      <c r="MWS2201" s="218"/>
      <c r="MWT2201" s="218"/>
      <c r="MWU2201" s="218"/>
      <c r="MWV2201" s="218"/>
      <c r="MWW2201" s="218"/>
      <c r="MWX2201" s="218"/>
      <c r="MWY2201" s="218"/>
      <c r="MWZ2201" s="218"/>
      <c r="MXA2201" s="218"/>
      <c r="MXB2201" s="218"/>
      <c r="MXC2201" s="218"/>
      <c r="MXD2201" s="218"/>
      <c r="MXE2201" s="218"/>
      <c r="MXF2201" s="218"/>
      <c r="MXG2201" s="218"/>
      <c r="MXH2201" s="218"/>
      <c r="MXI2201" s="218"/>
      <c r="MXJ2201" s="218"/>
      <c r="MXK2201" s="218"/>
      <c r="MXL2201" s="218"/>
      <c r="MXM2201" s="218"/>
      <c r="MXN2201" s="218"/>
      <c r="MXO2201" s="218"/>
      <c r="MXP2201" s="218"/>
      <c r="MXQ2201" s="218"/>
      <c r="MXR2201" s="218"/>
      <c r="MXS2201" s="218"/>
      <c r="MXT2201" s="218"/>
      <c r="MXU2201" s="218"/>
      <c r="MXV2201" s="218"/>
      <c r="MXW2201" s="218"/>
      <c r="MXX2201" s="218"/>
      <c r="MXY2201" s="218"/>
      <c r="MXZ2201" s="218"/>
      <c r="MYA2201" s="218"/>
      <c r="MYB2201" s="218"/>
      <c r="MYC2201" s="218"/>
      <c r="MYD2201" s="218"/>
      <c r="MYE2201" s="218"/>
      <c r="MYF2201" s="218"/>
      <c r="MYG2201" s="218"/>
      <c r="MYH2201" s="218"/>
      <c r="MYI2201" s="218"/>
      <c r="MYJ2201" s="218"/>
      <c r="MYK2201" s="218"/>
      <c r="MYL2201" s="218"/>
      <c r="MYM2201" s="218"/>
      <c r="MYN2201" s="218"/>
      <c r="MYO2201" s="218"/>
      <c r="MYP2201" s="218"/>
      <c r="MYQ2201" s="218"/>
      <c r="MYR2201" s="218"/>
      <c r="MYS2201" s="218"/>
      <c r="MYT2201" s="218"/>
      <c r="MYU2201" s="218"/>
      <c r="MYV2201" s="218"/>
      <c r="MYW2201" s="218"/>
      <c r="MYX2201" s="218"/>
      <c r="MYY2201" s="218"/>
      <c r="MYZ2201" s="218"/>
      <c r="MZA2201" s="218"/>
      <c r="MZB2201" s="218"/>
      <c r="MZC2201" s="218"/>
      <c r="MZD2201" s="218"/>
      <c r="MZE2201" s="218"/>
      <c r="MZF2201" s="218"/>
      <c r="MZG2201" s="218"/>
      <c r="MZH2201" s="218"/>
      <c r="MZI2201" s="218"/>
      <c r="MZJ2201" s="218"/>
      <c r="MZK2201" s="218"/>
      <c r="MZL2201" s="218"/>
      <c r="MZM2201" s="218"/>
      <c r="MZN2201" s="218"/>
      <c r="MZO2201" s="218"/>
      <c r="MZP2201" s="218"/>
      <c r="MZQ2201" s="218"/>
      <c r="MZR2201" s="218"/>
      <c r="MZS2201" s="218"/>
      <c r="MZT2201" s="218"/>
      <c r="MZU2201" s="218"/>
      <c r="MZV2201" s="218"/>
      <c r="MZW2201" s="218"/>
      <c r="MZX2201" s="218"/>
      <c r="MZY2201" s="218"/>
      <c r="MZZ2201" s="218"/>
      <c r="NAA2201" s="218"/>
      <c r="NAB2201" s="218"/>
      <c r="NAC2201" s="218"/>
      <c r="NAD2201" s="218"/>
      <c r="NAE2201" s="218"/>
      <c r="NAF2201" s="218"/>
      <c r="NAG2201" s="218"/>
      <c r="NAH2201" s="218"/>
      <c r="NAI2201" s="218"/>
      <c r="NAJ2201" s="218"/>
      <c r="NAK2201" s="218"/>
      <c r="NAL2201" s="218"/>
      <c r="NAM2201" s="218"/>
      <c r="NAN2201" s="218"/>
      <c r="NAO2201" s="218"/>
      <c r="NAP2201" s="218"/>
      <c r="NAQ2201" s="218"/>
      <c r="NAR2201" s="218"/>
      <c r="NAS2201" s="218"/>
      <c r="NAT2201" s="218"/>
      <c r="NAU2201" s="218"/>
      <c r="NAV2201" s="218"/>
      <c r="NAW2201" s="218"/>
      <c r="NAX2201" s="218"/>
      <c r="NAY2201" s="218"/>
      <c r="NAZ2201" s="218"/>
      <c r="NBA2201" s="218"/>
      <c r="NBB2201" s="218"/>
      <c r="NBC2201" s="218"/>
      <c r="NBD2201" s="218"/>
      <c r="NBE2201" s="218"/>
      <c r="NBF2201" s="218"/>
      <c r="NBG2201" s="218"/>
      <c r="NBH2201" s="218"/>
      <c r="NBI2201" s="218"/>
      <c r="NBJ2201" s="218"/>
      <c r="NBK2201" s="218"/>
      <c r="NBL2201" s="218"/>
      <c r="NBM2201" s="218"/>
      <c r="NBN2201" s="218"/>
      <c r="NBO2201" s="218"/>
      <c r="NBP2201" s="218"/>
      <c r="NBQ2201" s="218"/>
      <c r="NBR2201" s="218"/>
      <c r="NBS2201" s="218"/>
      <c r="NBT2201" s="218"/>
      <c r="NBU2201" s="218"/>
      <c r="NBV2201" s="218"/>
      <c r="NBW2201" s="218"/>
      <c r="NBX2201" s="218"/>
      <c r="NBY2201" s="218"/>
      <c r="NBZ2201" s="218"/>
      <c r="NCA2201" s="218"/>
      <c r="NCB2201" s="218"/>
      <c r="NCC2201" s="218"/>
      <c r="NCD2201" s="218"/>
      <c r="NCE2201" s="218"/>
      <c r="NCF2201" s="218"/>
      <c r="NCG2201" s="218"/>
      <c r="NCH2201" s="218"/>
      <c r="NCI2201" s="218"/>
      <c r="NCJ2201" s="218"/>
      <c r="NCK2201" s="218"/>
      <c r="NCL2201" s="218"/>
      <c r="NCM2201" s="218"/>
      <c r="NCN2201" s="218"/>
      <c r="NCO2201" s="218"/>
      <c r="NCP2201" s="218"/>
      <c r="NCQ2201" s="218"/>
      <c r="NCR2201" s="218"/>
      <c r="NCS2201" s="218"/>
      <c r="NCT2201" s="218"/>
      <c r="NCU2201" s="218"/>
      <c r="NCV2201" s="218"/>
      <c r="NCW2201" s="218"/>
      <c r="NCX2201" s="218"/>
      <c r="NCY2201" s="218"/>
      <c r="NCZ2201" s="218"/>
      <c r="NDA2201" s="218"/>
      <c r="NDB2201" s="218"/>
      <c r="NDC2201" s="218"/>
      <c r="NDD2201" s="218"/>
      <c r="NDE2201" s="218"/>
      <c r="NDF2201" s="218"/>
      <c r="NDG2201" s="218"/>
      <c r="NDH2201" s="218"/>
      <c r="NDI2201" s="218"/>
      <c r="NDJ2201" s="218"/>
      <c r="NDK2201" s="218"/>
      <c r="NDL2201" s="218"/>
      <c r="NDM2201" s="218"/>
      <c r="NDN2201" s="218"/>
      <c r="NDO2201" s="218"/>
      <c r="NDP2201" s="218"/>
      <c r="NDQ2201" s="218"/>
      <c r="NDR2201" s="218"/>
      <c r="NDS2201" s="218"/>
      <c r="NDT2201" s="218"/>
      <c r="NDU2201" s="218"/>
      <c r="NDV2201" s="218"/>
      <c r="NDW2201" s="218"/>
      <c r="NDX2201" s="218"/>
      <c r="NDY2201" s="218"/>
      <c r="NDZ2201" s="218"/>
      <c r="NEA2201" s="218"/>
      <c r="NEB2201" s="218"/>
      <c r="NEC2201" s="218"/>
      <c r="NED2201" s="218"/>
      <c r="NEE2201" s="218"/>
      <c r="NEF2201" s="218"/>
      <c r="NEG2201" s="218"/>
      <c r="NEH2201" s="218"/>
      <c r="NEI2201" s="218"/>
      <c r="NEJ2201" s="218"/>
      <c r="NEK2201" s="218"/>
      <c r="NEL2201" s="218"/>
      <c r="NEM2201" s="218"/>
      <c r="NEN2201" s="218"/>
      <c r="NEO2201" s="218"/>
      <c r="NEP2201" s="218"/>
      <c r="NEQ2201" s="218"/>
      <c r="NER2201" s="218"/>
      <c r="NES2201" s="218"/>
      <c r="NET2201" s="218"/>
      <c r="NEU2201" s="218"/>
      <c r="NEV2201" s="218"/>
      <c r="NEW2201" s="218"/>
      <c r="NEX2201" s="218"/>
      <c r="NEY2201" s="218"/>
      <c r="NEZ2201" s="218"/>
      <c r="NFA2201" s="218"/>
      <c r="NFB2201" s="218"/>
      <c r="NFC2201" s="218"/>
      <c r="NFD2201" s="218"/>
      <c r="NFE2201" s="218"/>
      <c r="NFF2201" s="218"/>
      <c r="NFG2201" s="218"/>
      <c r="NFH2201" s="218"/>
      <c r="NFI2201" s="218"/>
      <c r="NFJ2201" s="218"/>
      <c r="NFK2201" s="218"/>
      <c r="NFL2201" s="218"/>
      <c r="NFM2201" s="218"/>
      <c r="NFN2201" s="218"/>
      <c r="NFO2201" s="218"/>
      <c r="NFP2201" s="218"/>
      <c r="NFQ2201" s="218"/>
      <c r="NFR2201" s="218"/>
      <c r="NFS2201" s="218"/>
      <c r="NFT2201" s="218"/>
      <c r="NFU2201" s="218"/>
      <c r="NFV2201" s="218"/>
      <c r="NFW2201" s="218"/>
      <c r="NFX2201" s="218"/>
      <c r="NFY2201" s="218"/>
      <c r="NFZ2201" s="218"/>
      <c r="NGA2201" s="218"/>
      <c r="NGB2201" s="218"/>
      <c r="NGC2201" s="218"/>
      <c r="NGD2201" s="218"/>
      <c r="NGE2201" s="218"/>
      <c r="NGF2201" s="218"/>
      <c r="NGG2201" s="218"/>
      <c r="NGH2201" s="218"/>
      <c r="NGI2201" s="218"/>
      <c r="NGJ2201" s="218"/>
      <c r="NGK2201" s="218"/>
      <c r="NGL2201" s="218"/>
      <c r="NGM2201" s="218"/>
      <c r="NGN2201" s="218"/>
      <c r="NGO2201" s="218"/>
      <c r="NGP2201" s="218"/>
      <c r="NGQ2201" s="218"/>
      <c r="NGR2201" s="218"/>
      <c r="NGS2201" s="218"/>
      <c r="NGT2201" s="218"/>
      <c r="NGU2201" s="218"/>
      <c r="NGV2201" s="218"/>
      <c r="NGW2201" s="218"/>
      <c r="NGX2201" s="218"/>
      <c r="NGY2201" s="218"/>
      <c r="NGZ2201" s="218"/>
      <c r="NHA2201" s="218"/>
      <c r="NHB2201" s="218"/>
      <c r="NHC2201" s="218"/>
      <c r="NHD2201" s="218"/>
      <c r="NHE2201" s="218"/>
      <c r="NHF2201" s="218"/>
      <c r="NHG2201" s="218"/>
      <c r="NHH2201" s="218"/>
      <c r="NHI2201" s="218"/>
      <c r="NHJ2201" s="218"/>
      <c r="NHK2201" s="218"/>
      <c r="NHL2201" s="218"/>
      <c r="NHM2201" s="218"/>
      <c r="NHN2201" s="218"/>
      <c r="NHO2201" s="218"/>
      <c r="NHP2201" s="218"/>
      <c r="NHQ2201" s="218"/>
      <c r="NHR2201" s="218"/>
      <c r="NHS2201" s="218"/>
      <c r="NHT2201" s="218"/>
      <c r="NHU2201" s="218"/>
      <c r="NHV2201" s="218"/>
      <c r="NHW2201" s="218"/>
      <c r="NHX2201" s="218"/>
      <c r="NHY2201" s="218"/>
      <c r="NHZ2201" s="218"/>
      <c r="NIA2201" s="218"/>
      <c r="NIB2201" s="218"/>
      <c r="NIC2201" s="218"/>
      <c r="NID2201" s="218"/>
      <c r="NIE2201" s="218"/>
      <c r="NIF2201" s="218"/>
      <c r="NIG2201" s="218"/>
      <c r="NIH2201" s="218"/>
      <c r="NII2201" s="218"/>
      <c r="NIJ2201" s="218"/>
      <c r="NIK2201" s="218"/>
      <c r="NIL2201" s="218"/>
      <c r="NIM2201" s="218"/>
      <c r="NIN2201" s="218"/>
      <c r="NIO2201" s="218"/>
      <c r="NIP2201" s="218"/>
      <c r="NIQ2201" s="218"/>
      <c r="NIR2201" s="218"/>
      <c r="NIS2201" s="218"/>
      <c r="NIT2201" s="218"/>
      <c r="NIU2201" s="218"/>
      <c r="NIV2201" s="218"/>
      <c r="NIW2201" s="218"/>
      <c r="NIX2201" s="218"/>
      <c r="NIY2201" s="218"/>
      <c r="NIZ2201" s="218"/>
      <c r="NJA2201" s="218"/>
      <c r="NJB2201" s="218"/>
      <c r="NJC2201" s="218"/>
      <c r="NJD2201" s="218"/>
      <c r="NJE2201" s="218"/>
      <c r="NJF2201" s="218"/>
      <c r="NJG2201" s="218"/>
      <c r="NJH2201" s="218"/>
      <c r="NJI2201" s="218"/>
      <c r="NJJ2201" s="218"/>
      <c r="NJK2201" s="218"/>
      <c r="NJL2201" s="218"/>
      <c r="NJM2201" s="218"/>
      <c r="NJN2201" s="218"/>
      <c r="NJO2201" s="218"/>
      <c r="NJP2201" s="218"/>
      <c r="NJQ2201" s="218"/>
      <c r="NJR2201" s="218"/>
      <c r="NJS2201" s="218"/>
      <c r="NJT2201" s="218"/>
      <c r="NJU2201" s="218"/>
      <c r="NJV2201" s="218"/>
      <c r="NJW2201" s="218"/>
      <c r="NJX2201" s="218"/>
      <c r="NJY2201" s="218"/>
      <c r="NJZ2201" s="218"/>
      <c r="NKA2201" s="218"/>
      <c r="NKB2201" s="218"/>
      <c r="NKC2201" s="218"/>
      <c r="NKD2201" s="218"/>
      <c r="NKE2201" s="218"/>
      <c r="NKF2201" s="218"/>
      <c r="NKG2201" s="218"/>
      <c r="NKH2201" s="218"/>
      <c r="NKI2201" s="218"/>
      <c r="NKJ2201" s="218"/>
      <c r="NKK2201" s="218"/>
      <c r="NKL2201" s="218"/>
      <c r="NKM2201" s="218"/>
      <c r="NKN2201" s="218"/>
      <c r="NKO2201" s="218"/>
      <c r="NKP2201" s="218"/>
      <c r="NKQ2201" s="218"/>
      <c r="NKR2201" s="218"/>
      <c r="NKS2201" s="218"/>
      <c r="NKT2201" s="218"/>
      <c r="NKU2201" s="218"/>
      <c r="NKV2201" s="218"/>
      <c r="NKW2201" s="218"/>
      <c r="NKX2201" s="218"/>
      <c r="NKY2201" s="218"/>
      <c r="NKZ2201" s="218"/>
      <c r="NLA2201" s="218"/>
      <c r="NLB2201" s="218"/>
      <c r="NLC2201" s="218"/>
      <c r="NLD2201" s="218"/>
      <c r="NLE2201" s="218"/>
      <c r="NLF2201" s="218"/>
      <c r="NLG2201" s="218"/>
      <c r="NLH2201" s="218"/>
      <c r="NLI2201" s="218"/>
      <c r="NLJ2201" s="218"/>
      <c r="NLK2201" s="218"/>
      <c r="NLL2201" s="218"/>
      <c r="NLM2201" s="218"/>
      <c r="NLN2201" s="218"/>
      <c r="NLO2201" s="218"/>
      <c r="NLP2201" s="218"/>
      <c r="NLQ2201" s="218"/>
      <c r="NLR2201" s="218"/>
      <c r="NLS2201" s="218"/>
      <c r="NLT2201" s="218"/>
      <c r="NLU2201" s="218"/>
      <c r="NLV2201" s="218"/>
      <c r="NLW2201" s="218"/>
      <c r="NLX2201" s="218"/>
      <c r="NLY2201" s="218"/>
      <c r="NLZ2201" s="218"/>
      <c r="NMA2201" s="218"/>
      <c r="NMB2201" s="218"/>
      <c r="NMC2201" s="218"/>
      <c r="NMD2201" s="218"/>
      <c r="NME2201" s="218"/>
      <c r="NMF2201" s="218"/>
      <c r="NMG2201" s="218"/>
      <c r="NMH2201" s="218"/>
      <c r="NMI2201" s="218"/>
      <c r="NMJ2201" s="218"/>
      <c r="NMK2201" s="218"/>
      <c r="NML2201" s="218"/>
      <c r="NMM2201" s="218"/>
      <c r="NMN2201" s="218"/>
      <c r="NMO2201" s="218"/>
      <c r="NMP2201" s="218"/>
      <c r="NMQ2201" s="218"/>
      <c r="NMR2201" s="218"/>
      <c r="NMS2201" s="218"/>
      <c r="NMT2201" s="218"/>
      <c r="NMU2201" s="218"/>
      <c r="NMV2201" s="218"/>
      <c r="NMW2201" s="218"/>
      <c r="NMX2201" s="218"/>
      <c r="NMY2201" s="218"/>
      <c r="NMZ2201" s="218"/>
      <c r="NNA2201" s="218"/>
      <c r="NNB2201" s="218"/>
      <c r="NNC2201" s="218"/>
      <c r="NND2201" s="218"/>
      <c r="NNE2201" s="218"/>
      <c r="NNF2201" s="218"/>
      <c r="NNG2201" s="218"/>
      <c r="NNH2201" s="218"/>
      <c r="NNI2201" s="218"/>
      <c r="NNJ2201" s="218"/>
      <c r="NNK2201" s="218"/>
      <c r="NNL2201" s="218"/>
      <c r="NNM2201" s="218"/>
      <c r="NNN2201" s="218"/>
      <c r="NNO2201" s="218"/>
      <c r="NNP2201" s="218"/>
      <c r="NNQ2201" s="218"/>
      <c r="NNR2201" s="218"/>
      <c r="NNS2201" s="218"/>
      <c r="NNT2201" s="218"/>
      <c r="NNU2201" s="218"/>
      <c r="NNV2201" s="218"/>
      <c r="NNW2201" s="218"/>
      <c r="NNX2201" s="218"/>
      <c r="NNY2201" s="218"/>
      <c r="NNZ2201" s="218"/>
      <c r="NOA2201" s="218"/>
      <c r="NOB2201" s="218"/>
      <c r="NOC2201" s="218"/>
      <c r="NOD2201" s="218"/>
      <c r="NOE2201" s="218"/>
      <c r="NOF2201" s="218"/>
      <c r="NOG2201" s="218"/>
      <c r="NOH2201" s="218"/>
      <c r="NOI2201" s="218"/>
      <c r="NOJ2201" s="218"/>
      <c r="NOK2201" s="218"/>
      <c r="NOL2201" s="218"/>
      <c r="NOM2201" s="218"/>
      <c r="NON2201" s="218"/>
      <c r="NOO2201" s="218"/>
      <c r="NOP2201" s="218"/>
      <c r="NOQ2201" s="218"/>
      <c r="NOR2201" s="218"/>
      <c r="NOS2201" s="218"/>
      <c r="NOT2201" s="218"/>
      <c r="NOU2201" s="218"/>
      <c r="NOV2201" s="218"/>
      <c r="NOW2201" s="218"/>
      <c r="NOX2201" s="218"/>
      <c r="NOY2201" s="218"/>
      <c r="NOZ2201" s="218"/>
      <c r="NPA2201" s="218"/>
      <c r="NPB2201" s="218"/>
      <c r="NPC2201" s="218"/>
      <c r="NPD2201" s="218"/>
      <c r="NPE2201" s="218"/>
      <c r="NPF2201" s="218"/>
      <c r="NPG2201" s="218"/>
      <c r="NPH2201" s="218"/>
      <c r="NPI2201" s="218"/>
      <c r="NPJ2201" s="218"/>
      <c r="NPK2201" s="218"/>
      <c r="NPL2201" s="218"/>
      <c r="NPM2201" s="218"/>
      <c r="NPN2201" s="218"/>
      <c r="NPO2201" s="218"/>
      <c r="NPP2201" s="218"/>
      <c r="NPQ2201" s="218"/>
      <c r="NPR2201" s="218"/>
      <c r="NPS2201" s="218"/>
      <c r="NPT2201" s="218"/>
      <c r="NPU2201" s="218"/>
      <c r="NPV2201" s="218"/>
      <c r="NPW2201" s="218"/>
      <c r="NPX2201" s="218"/>
      <c r="NPY2201" s="218"/>
      <c r="NPZ2201" s="218"/>
      <c r="NQA2201" s="218"/>
      <c r="NQB2201" s="218"/>
      <c r="NQC2201" s="218"/>
      <c r="NQD2201" s="218"/>
      <c r="NQE2201" s="218"/>
      <c r="NQF2201" s="218"/>
      <c r="NQG2201" s="218"/>
      <c r="NQH2201" s="218"/>
      <c r="NQI2201" s="218"/>
      <c r="NQJ2201" s="218"/>
      <c r="NQK2201" s="218"/>
      <c r="NQL2201" s="218"/>
      <c r="NQM2201" s="218"/>
      <c r="NQN2201" s="218"/>
      <c r="NQO2201" s="218"/>
      <c r="NQP2201" s="218"/>
      <c r="NQQ2201" s="218"/>
      <c r="NQR2201" s="218"/>
      <c r="NQS2201" s="218"/>
      <c r="NQT2201" s="218"/>
      <c r="NQU2201" s="218"/>
      <c r="NQV2201" s="218"/>
      <c r="NQW2201" s="218"/>
      <c r="NQX2201" s="218"/>
      <c r="NQY2201" s="218"/>
      <c r="NQZ2201" s="218"/>
      <c r="NRA2201" s="218"/>
      <c r="NRB2201" s="218"/>
      <c r="NRC2201" s="218"/>
      <c r="NRD2201" s="218"/>
      <c r="NRE2201" s="218"/>
      <c r="NRF2201" s="218"/>
      <c r="NRG2201" s="218"/>
      <c r="NRH2201" s="218"/>
      <c r="NRI2201" s="218"/>
      <c r="NRJ2201" s="218"/>
      <c r="NRK2201" s="218"/>
      <c r="NRL2201" s="218"/>
      <c r="NRM2201" s="218"/>
      <c r="NRN2201" s="218"/>
      <c r="NRO2201" s="218"/>
      <c r="NRP2201" s="218"/>
      <c r="NRQ2201" s="218"/>
      <c r="NRR2201" s="218"/>
      <c r="NRS2201" s="218"/>
      <c r="NRT2201" s="218"/>
      <c r="NRU2201" s="218"/>
      <c r="NRV2201" s="218"/>
      <c r="NRW2201" s="218"/>
      <c r="NRX2201" s="218"/>
      <c r="NRY2201" s="218"/>
      <c r="NRZ2201" s="218"/>
      <c r="NSA2201" s="218"/>
      <c r="NSB2201" s="218"/>
      <c r="NSC2201" s="218"/>
      <c r="NSD2201" s="218"/>
      <c r="NSE2201" s="218"/>
      <c r="NSF2201" s="218"/>
      <c r="NSG2201" s="218"/>
      <c r="NSH2201" s="218"/>
      <c r="NSI2201" s="218"/>
      <c r="NSJ2201" s="218"/>
      <c r="NSK2201" s="218"/>
      <c r="NSL2201" s="218"/>
      <c r="NSM2201" s="218"/>
      <c r="NSN2201" s="218"/>
      <c r="NSO2201" s="218"/>
      <c r="NSP2201" s="218"/>
      <c r="NSQ2201" s="218"/>
      <c r="NSR2201" s="218"/>
      <c r="NSS2201" s="218"/>
      <c r="NST2201" s="218"/>
      <c r="NSU2201" s="218"/>
      <c r="NSV2201" s="218"/>
      <c r="NSW2201" s="218"/>
      <c r="NSX2201" s="218"/>
      <c r="NSY2201" s="218"/>
      <c r="NSZ2201" s="218"/>
      <c r="NTA2201" s="218"/>
      <c r="NTB2201" s="218"/>
      <c r="NTC2201" s="218"/>
      <c r="NTD2201" s="218"/>
      <c r="NTE2201" s="218"/>
      <c r="NTF2201" s="218"/>
      <c r="NTG2201" s="218"/>
      <c r="NTH2201" s="218"/>
      <c r="NTI2201" s="218"/>
      <c r="NTJ2201" s="218"/>
      <c r="NTK2201" s="218"/>
      <c r="NTL2201" s="218"/>
      <c r="NTM2201" s="218"/>
      <c r="NTN2201" s="218"/>
      <c r="NTO2201" s="218"/>
      <c r="NTP2201" s="218"/>
      <c r="NTQ2201" s="218"/>
      <c r="NTR2201" s="218"/>
      <c r="NTS2201" s="218"/>
      <c r="NTT2201" s="218"/>
      <c r="NTU2201" s="218"/>
      <c r="NTV2201" s="218"/>
      <c r="NTW2201" s="218"/>
      <c r="NTX2201" s="218"/>
      <c r="NTY2201" s="218"/>
      <c r="NTZ2201" s="218"/>
      <c r="NUA2201" s="218"/>
      <c r="NUB2201" s="218"/>
      <c r="NUC2201" s="218"/>
      <c r="NUD2201" s="218"/>
      <c r="NUE2201" s="218"/>
      <c r="NUF2201" s="218"/>
      <c r="NUG2201" s="218"/>
      <c r="NUH2201" s="218"/>
      <c r="NUI2201" s="218"/>
      <c r="NUJ2201" s="218"/>
      <c r="NUK2201" s="218"/>
      <c r="NUL2201" s="218"/>
      <c r="NUM2201" s="218"/>
      <c r="NUN2201" s="218"/>
      <c r="NUO2201" s="218"/>
      <c r="NUP2201" s="218"/>
      <c r="NUQ2201" s="218"/>
      <c r="NUR2201" s="218"/>
      <c r="NUS2201" s="218"/>
      <c r="NUT2201" s="218"/>
      <c r="NUU2201" s="218"/>
      <c r="NUV2201" s="218"/>
      <c r="NUW2201" s="218"/>
      <c r="NUX2201" s="218"/>
      <c r="NUY2201" s="218"/>
      <c r="NUZ2201" s="218"/>
      <c r="NVA2201" s="218"/>
      <c r="NVB2201" s="218"/>
      <c r="NVC2201" s="218"/>
      <c r="NVD2201" s="218"/>
      <c r="NVE2201" s="218"/>
      <c r="NVF2201" s="218"/>
      <c r="NVG2201" s="218"/>
      <c r="NVH2201" s="218"/>
      <c r="NVI2201" s="218"/>
      <c r="NVJ2201" s="218"/>
      <c r="NVK2201" s="218"/>
      <c r="NVL2201" s="218"/>
      <c r="NVM2201" s="218"/>
      <c r="NVN2201" s="218"/>
      <c r="NVO2201" s="218"/>
      <c r="NVP2201" s="218"/>
      <c r="NVQ2201" s="218"/>
      <c r="NVR2201" s="218"/>
      <c r="NVS2201" s="218"/>
      <c r="NVT2201" s="218"/>
      <c r="NVU2201" s="218"/>
      <c r="NVV2201" s="218"/>
      <c r="NVW2201" s="218"/>
      <c r="NVX2201" s="218"/>
      <c r="NVY2201" s="218"/>
      <c r="NVZ2201" s="218"/>
      <c r="NWA2201" s="218"/>
      <c r="NWB2201" s="218"/>
      <c r="NWC2201" s="218"/>
      <c r="NWD2201" s="218"/>
      <c r="NWE2201" s="218"/>
      <c r="NWF2201" s="218"/>
      <c r="NWG2201" s="218"/>
      <c r="NWH2201" s="218"/>
      <c r="NWI2201" s="218"/>
      <c r="NWJ2201" s="218"/>
      <c r="NWK2201" s="218"/>
      <c r="NWL2201" s="218"/>
      <c r="NWM2201" s="218"/>
      <c r="NWN2201" s="218"/>
      <c r="NWO2201" s="218"/>
      <c r="NWP2201" s="218"/>
      <c r="NWQ2201" s="218"/>
      <c r="NWR2201" s="218"/>
      <c r="NWS2201" s="218"/>
      <c r="NWT2201" s="218"/>
      <c r="NWU2201" s="218"/>
      <c r="NWV2201" s="218"/>
      <c r="NWW2201" s="218"/>
      <c r="NWX2201" s="218"/>
      <c r="NWY2201" s="218"/>
      <c r="NWZ2201" s="218"/>
      <c r="NXA2201" s="218"/>
      <c r="NXB2201" s="218"/>
      <c r="NXC2201" s="218"/>
      <c r="NXD2201" s="218"/>
      <c r="NXE2201" s="218"/>
      <c r="NXF2201" s="218"/>
      <c r="NXG2201" s="218"/>
      <c r="NXH2201" s="218"/>
      <c r="NXI2201" s="218"/>
      <c r="NXJ2201" s="218"/>
      <c r="NXK2201" s="218"/>
      <c r="NXL2201" s="218"/>
      <c r="NXM2201" s="218"/>
      <c r="NXN2201" s="218"/>
      <c r="NXO2201" s="218"/>
      <c r="NXP2201" s="218"/>
      <c r="NXQ2201" s="218"/>
      <c r="NXR2201" s="218"/>
      <c r="NXS2201" s="218"/>
      <c r="NXT2201" s="218"/>
      <c r="NXU2201" s="218"/>
      <c r="NXV2201" s="218"/>
      <c r="NXW2201" s="218"/>
      <c r="NXX2201" s="218"/>
      <c r="NXY2201" s="218"/>
      <c r="NXZ2201" s="218"/>
      <c r="NYA2201" s="218"/>
      <c r="NYB2201" s="218"/>
      <c r="NYC2201" s="218"/>
      <c r="NYD2201" s="218"/>
      <c r="NYE2201" s="218"/>
      <c r="NYF2201" s="218"/>
      <c r="NYG2201" s="218"/>
      <c r="NYH2201" s="218"/>
      <c r="NYI2201" s="218"/>
      <c r="NYJ2201" s="218"/>
      <c r="NYK2201" s="218"/>
      <c r="NYL2201" s="218"/>
      <c r="NYM2201" s="218"/>
      <c r="NYN2201" s="218"/>
      <c r="NYO2201" s="218"/>
      <c r="NYP2201" s="218"/>
      <c r="NYQ2201" s="218"/>
      <c r="NYR2201" s="218"/>
      <c r="NYS2201" s="218"/>
      <c r="NYT2201" s="218"/>
      <c r="NYU2201" s="218"/>
      <c r="NYV2201" s="218"/>
      <c r="NYW2201" s="218"/>
      <c r="NYX2201" s="218"/>
      <c r="NYY2201" s="218"/>
      <c r="NYZ2201" s="218"/>
      <c r="NZA2201" s="218"/>
      <c r="NZB2201" s="218"/>
      <c r="NZC2201" s="218"/>
      <c r="NZD2201" s="218"/>
      <c r="NZE2201" s="218"/>
      <c r="NZF2201" s="218"/>
      <c r="NZG2201" s="218"/>
      <c r="NZH2201" s="218"/>
      <c r="NZI2201" s="218"/>
      <c r="NZJ2201" s="218"/>
      <c r="NZK2201" s="218"/>
      <c r="NZL2201" s="218"/>
      <c r="NZM2201" s="218"/>
      <c r="NZN2201" s="218"/>
      <c r="NZO2201" s="218"/>
      <c r="NZP2201" s="218"/>
      <c r="NZQ2201" s="218"/>
      <c r="NZR2201" s="218"/>
      <c r="NZS2201" s="218"/>
      <c r="NZT2201" s="218"/>
      <c r="NZU2201" s="218"/>
      <c r="NZV2201" s="218"/>
      <c r="NZW2201" s="218"/>
      <c r="NZX2201" s="218"/>
      <c r="NZY2201" s="218"/>
      <c r="NZZ2201" s="218"/>
      <c r="OAA2201" s="218"/>
      <c r="OAB2201" s="218"/>
      <c r="OAC2201" s="218"/>
      <c r="OAD2201" s="218"/>
      <c r="OAE2201" s="218"/>
      <c r="OAF2201" s="218"/>
      <c r="OAG2201" s="218"/>
      <c r="OAH2201" s="218"/>
      <c r="OAI2201" s="218"/>
      <c r="OAJ2201" s="218"/>
      <c r="OAK2201" s="218"/>
      <c r="OAL2201" s="218"/>
      <c r="OAM2201" s="218"/>
      <c r="OAN2201" s="218"/>
      <c r="OAO2201" s="218"/>
      <c r="OAP2201" s="218"/>
      <c r="OAQ2201" s="218"/>
      <c r="OAR2201" s="218"/>
      <c r="OAS2201" s="218"/>
      <c r="OAT2201" s="218"/>
      <c r="OAU2201" s="218"/>
      <c r="OAV2201" s="218"/>
      <c r="OAW2201" s="218"/>
      <c r="OAX2201" s="218"/>
      <c r="OAY2201" s="218"/>
      <c r="OAZ2201" s="218"/>
      <c r="OBA2201" s="218"/>
      <c r="OBB2201" s="218"/>
      <c r="OBC2201" s="218"/>
      <c r="OBD2201" s="218"/>
      <c r="OBE2201" s="218"/>
      <c r="OBF2201" s="218"/>
      <c r="OBG2201" s="218"/>
      <c r="OBH2201" s="218"/>
      <c r="OBI2201" s="218"/>
      <c r="OBJ2201" s="218"/>
      <c r="OBK2201" s="218"/>
      <c r="OBL2201" s="218"/>
      <c r="OBM2201" s="218"/>
      <c r="OBN2201" s="218"/>
      <c r="OBO2201" s="218"/>
      <c r="OBP2201" s="218"/>
      <c r="OBQ2201" s="218"/>
      <c r="OBR2201" s="218"/>
      <c r="OBS2201" s="218"/>
      <c r="OBT2201" s="218"/>
      <c r="OBU2201" s="218"/>
      <c r="OBV2201" s="218"/>
      <c r="OBW2201" s="218"/>
      <c r="OBX2201" s="218"/>
      <c r="OBY2201" s="218"/>
      <c r="OBZ2201" s="218"/>
      <c r="OCA2201" s="218"/>
      <c r="OCB2201" s="218"/>
      <c r="OCC2201" s="218"/>
      <c r="OCD2201" s="218"/>
      <c r="OCE2201" s="218"/>
      <c r="OCF2201" s="218"/>
      <c r="OCG2201" s="218"/>
      <c r="OCH2201" s="218"/>
      <c r="OCI2201" s="218"/>
      <c r="OCJ2201" s="218"/>
      <c r="OCK2201" s="218"/>
      <c r="OCL2201" s="218"/>
      <c r="OCM2201" s="218"/>
      <c r="OCN2201" s="218"/>
      <c r="OCO2201" s="218"/>
      <c r="OCP2201" s="218"/>
      <c r="OCQ2201" s="218"/>
      <c r="OCR2201" s="218"/>
      <c r="OCS2201" s="218"/>
      <c r="OCT2201" s="218"/>
      <c r="OCU2201" s="218"/>
      <c r="OCV2201" s="218"/>
      <c r="OCW2201" s="218"/>
      <c r="OCX2201" s="218"/>
      <c r="OCY2201" s="218"/>
      <c r="OCZ2201" s="218"/>
      <c r="ODA2201" s="218"/>
      <c r="ODB2201" s="218"/>
      <c r="ODC2201" s="218"/>
      <c r="ODD2201" s="218"/>
      <c r="ODE2201" s="218"/>
      <c r="ODF2201" s="218"/>
      <c r="ODG2201" s="218"/>
      <c r="ODH2201" s="218"/>
      <c r="ODI2201" s="218"/>
      <c r="ODJ2201" s="218"/>
      <c r="ODK2201" s="218"/>
      <c r="ODL2201" s="218"/>
      <c r="ODM2201" s="218"/>
      <c r="ODN2201" s="218"/>
      <c r="ODO2201" s="218"/>
      <c r="ODP2201" s="218"/>
      <c r="ODQ2201" s="218"/>
      <c r="ODR2201" s="218"/>
      <c r="ODS2201" s="218"/>
      <c r="ODT2201" s="218"/>
      <c r="ODU2201" s="218"/>
      <c r="ODV2201" s="218"/>
      <c r="ODW2201" s="218"/>
      <c r="ODX2201" s="218"/>
      <c r="ODY2201" s="218"/>
      <c r="ODZ2201" s="218"/>
      <c r="OEA2201" s="218"/>
      <c r="OEB2201" s="218"/>
      <c r="OEC2201" s="218"/>
      <c r="OED2201" s="218"/>
      <c r="OEE2201" s="218"/>
      <c r="OEF2201" s="218"/>
      <c r="OEG2201" s="218"/>
      <c r="OEH2201" s="218"/>
      <c r="OEI2201" s="218"/>
      <c r="OEJ2201" s="218"/>
      <c r="OEK2201" s="218"/>
      <c r="OEL2201" s="218"/>
      <c r="OEM2201" s="218"/>
      <c r="OEN2201" s="218"/>
      <c r="OEO2201" s="218"/>
      <c r="OEP2201" s="218"/>
      <c r="OEQ2201" s="218"/>
      <c r="OER2201" s="218"/>
      <c r="OES2201" s="218"/>
      <c r="OET2201" s="218"/>
      <c r="OEU2201" s="218"/>
      <c r="OEV2201" s="218"/>
      <c r="OEW2201" s="218"/>
      <c r="OEX2201" s="218"/>
      <c r="OEY2201" s="218"/>
      <c r="OEZ2201" s="218"/>
      <c r="OFA2201" s="218"/>
      <c r="OFB2201" s="218"/>
      <c r="OFC2201" s="218"/>
      <c r="OFD2201" s="218"/>
      <c r="OFE2201" s="218"/>
      <c r="OFF2201" s="218"/>
      <c r="OFG2201" s="218"/>
      <c r="OFH2201" s="218"/>
      <c r="OFI2201" s="218"/>
      <c r="OFJ2201" s="218"/>
      <c r="OFK2201" s="218"/>
      <c r="OFL2201" s="218"/>
      <c r="OFM2201" s="218"/>
      <c r="OFN2201" s="218"/>
      <c r="OFO2201" s="218"/>
      <c r="OFP2201" s="218"/>
      <c r="OFQ2201" s="218"/>
      <c r="OFR2201" s="218"/>
      <c r="OFS2201" s="218"/>
      <c r="OFT2201" s="218"/>
      <c r="OFU2201" s="218"/>
      <c r="OFV2201" s="218"/>
      <c r="OFW2201" s="218"/>
      <c r="OFX2201" s="218"/>
      <c r="OFY2201" s="218"/>
      <c r="OFZ2201" s="218"/>
      <c r="OGA2201" s="218"/>
      <c r="OGB2201" s="218"/>
      <c r="OGC2201" s="218"/>
      <c r="OGD2201" s="218"/>
      <c r="OGE2201" s="218"/>
      <c r="OGF2201" s="218"/>
      <c r="OGG2201" s="218"/>
      <c r="OGH2201" s="218"/>
      <c r="OGI2201" s="218"/>
      <c r="OGJ2201" s="218"/>
      <c r="OGK2201" s="218"/>
      <c r="OGL2201" s="218"/>
      <c r="OGM2201" s="218"/>
      <c r="OGN2201" s="218"/>
      <c r="OGO2201" s="218"/>
      <c r="OGP2201" s="218"/>
      <c r="OGQ2201" s="218"/>
      <c r="OGR2201" s="218"/>
      <c r="OGS2201" s="218"/>
      <c r="OGT2201" s="218"/>
      <c r="OGU2201" s="218"/>
      <c r="OGV2201" s="218"/>
      <c r="OGW2201" s="218"/>
      <c r="OGX2201" s="218"/>
      <c r="OGY2201" s="218"/>
      <c r="OGZ2201" s="218"/>
      <c r="OHA2201" s="218"/>
      <c r="OHB2201" s="218"/>
      <c r="OHC2201" s="218"/>
      <c r="OHD2201" s="218"/>
      <c r="OHE2201" s="218"/>
      <c r="OHF2201" s="218"/>
      <c r="OHG2201" s="218"/>
      <c r="OHH2201" s="218"/>
      <c r="OHI2201" s="218"/>
      <c r="OHJ2201" s="218"/>
      <c r="OHK2201" s="218"/>
      <c r="OHL2201" s="218"/>
      <c r="OHM2201" s="218"/>
      <c r="OHN2201" s="218"/>
      <c r="OHO2201" s="218"/>
      <c r="OHP2201" s="218"/>
      <c r="OHQ2201" s="218"/>
      <c r="OHR2201" s="218"/>
      <c r="OHS2201" s="218"/>
      <c r="OHT2201" s="218"/>
      <c r="OHU2201" s="218"/>
      <c r="OHV2201" s="218"/>
      <c r="OHW2201" s="218"/>
      <c r="OHX2201" s="218"/>
      <c r="OHY2201" s="218"/>
      <c r="OHZ2201" s="218"/>
      <c r="OIA2201" s="218"/>
      <c r="OIB2201" s="218"/>
      <c r="OIC2201" s="218"/>
      <c r="OID2201" s="218"/>
      <c r="OIE2201" s="218"/>
      <c r="OIF2201" s="218"/>
      <c r="OIG2201" s="218"/>
      <c r="OIH2201" s="218"/>
      <c r="OII2201" s="218"/>
      <c r="OIJ2201" s="218"/>
      <c r="OIK2201" s="218"/>
      <c r="OIL2201" s="218"/>
      <c r="OIM2201" s="218"/>
      <c r="OIN2201" s="218"/>
      <c r="OIO2201" s="218"/>
      <c r="OIP2201" s="218"/>
      <c r="OIQ2201" s="218"/>
      <c r="OIR2201" s="218"/>
      <c r="OIS2201" s="218"/>
      <c r="OIT2201" s="218"/>
      <c r="OIU2201" s="218"/>
      <c r="OIV2201" s="218"/>
      <c r="OIW2201" s="218"/>
      <c r="OIX2201" s="218"/>
      <c r="OIY2201" s="218"/>
      <c r="OIZ2201" s="218"/>
      <c r="OJA2201" s="218"/>
      <c r="OJB2201" s="218"/>
      <c r="OJC2201" s="218"/>
      <c r="OJD2201" s="218"/>
      <c r="OJE2201" s="218"/>
      <c r="OJF2201" s="218"/>
      <c r="OJG2201" s="218"/>
      <c r="OJH2201" s="218"/>
      <c r="OJI2201" s="218"/>
      <c r="OJJ2201" s="218"/>
      <c r="OJK2201" s="218"/>
      <c r="OJL2201" s="218"/>
      <c r="OJM2201" s="218"/>
      <c r="OJN2201" s="218"/>
      <c r="OJO2201" s="218"/>
      <c r="OJP2201" s="218"/>
      <c r="OJQ2201" s="218"/>
      <c r="OJR2201" s="218"/>
      <c r="OJS2201" s="218"/>
      <c r="OJT2201" s="218"/>
      <c r="OJU2201" s="218"/>
      <c r="OJV2201" s="218"/>
      <c r="OJW2201" s="218"/>
      <c r="OJX2201" s="218"/>
      <c r="OJY2201" s="218"/>
      <c r="OJZ2201" s="218"/>
      <c r="OKA2201" s="218"/>
      <c r="OKB2201" s="218"/>
      <c r="OKC2201" s="218"/>
      <c r="OKD2201" s="218"/>
      <c r="OKE2201" s="218"/>
      <c r="OKF2201" s="218"/>
      <c r="OKG2201" s="218"/>
      <c r="OKH2201" s="218"/>
      <c r="OKI2201" s="218"/>
      <c r="OKJ2201" s="218"/>
      <c r="OKK2201" s="218"/>
      <c r="OKL2201" s="218"/>
      <c r="OKM2201" s="218"/>
      <c r="OKN2201" s="218"/>
      <c r="OKO2201" s="218"/>
      <c r="OKP2201" s="218"/>
      <c r="OKQ2201" s="218"/>
      <c r="OKR2201" s="218"/>
      <c r="OKS2201" s="218"/>
      <c r="OKT2201" s="218"/>
      <c r="OKU2201" s="218"/>
      <c r="OKV2201" s="218"/>
      <c r="OKW2201" s="218"/>
      <c r="OKX2201" s="218"/>
      <c r="OKY2201" s="218"/>
      <c r="OKZ2201" s="218"/>
      <c r="OLA2201" s="218"/>
      <c r="OLB2201" s="218"/>
      <c r="OLC2201" s="218"/>
      <c r="OLD2201" s="218"/>
      <c r="OLE2201" s="218"/>
      <c r="OLF2201" s="218"/>
      <c r="OLG2201" s="218"/>
      <c r="OLH2201" s="218"/>
      <c r="OLI2201" s="218"/>
      <c r="OLJ2201" s="218"/>
      <c r="OLK2201" s="218"/>
      <c r="OLL2201" s="218"/>
      <c r="OLM2201" s="218"/>
      <c r="OLN2201" s="218"/>
      <c r="OLO2201" s="218"/>
      <c r="OLP2201" s="218"/>
      <c r="OLQ2201" s="218"/>
      <c r="OLR2201" s="218"/>
      <c r="OLS2201" s="218"/>
      <c r="OLT2201" s="218"/>
      <c r="OLU2201" s="218"/>
      <c r="OLV2201" s="218"/>
      <c r="OLW2201" s="218"/>
      <c r="OLX2201" s="218"/>
      <c r="OLY2201" s="218"/>
      <c r="OLZ2201" s="218"/>
      <c r="OMA2201" s="218"/>
      <c r="OMB2201" s="218"/>
      <c r="OMC2201" s="218"/>
      <c r="OMD2201" s="218"/>
      <c r="OME2201" s="218"/>
      <c r="OMF2201" s="218"/>
      <c r="OMG2201" s="218"/>
      <c r="OMH2201" s="218"/>
      <c r="OMI2201" s="218"/>
      <c r="OMJ2201" s="218"/>
      <c r="OMK2201" s="218"/>
      <c r="OML2201" s="218"/>
      <c r="OMM2201" s="218"/>
      <c r="OMN2201" s="218"/>
      <c r="OMO2201" s="218"/>
      <c r="OMP2201" s="218"/>
      <c r="OMQ2201" s="218"/>
      <c r="OMR2201" s="218"/>
      <c r="OMS2201" s="218"/>
      <c r="OMT2201" s="218"/>
      <c r="OMU2201" s="218"/>
      <c r="OMV2201" s="218"/>
      <c r="OMW2201" s="218"/>
      <c r="OMX2201" s="218"/>
      <c r="OMY2201" s="218"/>
      <c r="OMZ2201" s="218"/>
      <c r="ONA2201" s="218"/>
      <c r="ONB2201" s="218"/>
      <c r="ONC2201" s="218"/>
      <c r="OND2201" s="218"/>
      <c r="ONE2201" s="218"/>
      <c r="ONF2201" s="218"/>
      <c r="ONG2201" s="218"/>
      <c r="ONH2201" s="218"/>
      <c r="ONI2201" s="218"/>
      <c r="ONJ2201" s="218"/>
      <c r="ONK2201" s="218"/>
      <c r="ONL2201" s="218"/>
      <c r="ONM2201" s="218"/>
      <c r="ONN2201" s="218"/>
      <c r="ONO2201" s="218"/>
      <c r="ONP2201" s="218"/>
      <c r="ONQ2201" s="218"/>
      <c r="ONR2201" s="218"/>
      <c r="ONS2201" s="218"/>
      <c r="ONT2201" s="218"/>
      <c r="ONU2201" s="218"/>
      <c r="ONV2201" s="218"/>
      <c r="ONW2201" s="218"/>
      <c r="ONX2201" s="218"/>
      <c r="ONY2201" s="218"/>
      <c r="ONZ2201" s="218"/>
      <c r="OOA2201" s="218"/>
      <c r="OOB2201" s="218"/>
      <c r="OOC2201" s="218"/>
      <c r="OOD2201" s="218"/>
      <c r="OOE2201" s="218"/>
      <c r="OOF2201" s="218"/>
      <c r="OOG2201" s="218"/>
      <c r="OOH2201" s="218"/>
      <c r="OOI2201" s="218"/>
      <c r="OOJ2201" s="218"/>
      <c r="OOK2201" s="218"/>
      <c r="OOL2201" s="218"/>
      <c r="OOM2201" s="218"/>
      <c r="OON2201" s="218"/>
      <c r="OOO2201" s="218"/>
      <c r="OOP2201" s="218"/>
      <c r="OOQ2201" s="218"/>
      <c r="OOR2201" s="218"/>
      <c r="OOS2201" s="218"/>
      <c r="OOT2201" s="218"/>
      <c r="OOU2201" s="218"/>
      <c r="OOV2201" s="218"/>
      <c r="OOW2201" s="218"/>
      <c r="OOX2201" s="218"/>
      <c r="OOY2201" s="218"/>
      <c r="OOZ2201" s="218"/>
      <c r="OPA2201" s="218"/>
      <c r="OPB2201" s="218"/>
      <c r="OPC2201" s="218"/>
      <c r="OPD2201" s="218"/>
      <c r="OPE2201" s="218"/>
      <c r="OPF2201" s="218"/>
      <c r="OPG2201" s="218"/>
      <c r="OPH2201" s="218"/>
      <c r="OPI2201" s="218"/>
      <c r="OPJ2201" s="218"/>
      <c r="OPK2201" s="218"/>
      <c r="OPL2201" s="218"/>
      <c r="OPM2201" s="218"/>
      <c r="OPN2201" s="218"/>
      <c r="OPO2201" s="218"/>
      <c r="OPP2201" s="218"/>
      <c r="OPQ2201" s="218"/>
      <c r="OPR2201" s="218"/>
      <c r="OPS2201" s="218"/>
      <c r="OPT2201" s="218"/>
      <c r="OPU2201" s="218"/>
      <c r="OPV2201" s="218"/>
      <c r="OPW2201" s="218"/>
      <c r="OPX2201" s="218"/>
      <c r="OPY2201" s="218"/>
      <c r="OPZ2201" s="218"/>
      <c r="OQA2201" s="218"/>
      <c r="OQB2201" s="218"/>
      <c r="OQC2201" s="218"/>
      <c r="OQD2201" s="218"/>
      <c r="OQE2201" s="218"/>
      <c r="OQF2201" s="218"/>
      <c r="OQG2201" s="218"/>
      <c r="OQH2201" s="218"/>
      <c r="OQI2201" s="218"/>
      <c r="OQJ2201" s="218"/>
      <c r="OQK2201" s="218"/>
      <c r="OQL2201" s="218"/>
      <c r="OQM2201" s="218"/>
      <c r="OQN2201" s="218"/>
      <c r="OQO2201" s="218"/>
      <c r="OQP2201" s="218"/>
      <c r="OQQ2201" s="218"/>
      <c r="OQR2201" s="218"/>
      <c r="OQS2201" s="218"/>
      <c r="OQT2201" s="218"/>
      <c r="OQU2201" s="218"/>
      <c r="OQV2201" s="218"/>
      <c r="OQW2201" s="218"/>
      <c r="OQX2201" s="218"/>
      <c r="OQY2201" s="218"/>
      <c r="OQZ2201" s="218"/>
      <c r="ORA2201" s="218"/>
      <c r="ORB2201" s="218"/>
      <c r="ORC2201" s="218"/>
      <c r="ORD2201" s="218"/>
      <c r="ORE2201" s="218"/>
      <c r="ORF2201" s="218"/>
      <c r="ORG2201" s="218"/>
      <c r="ORH2201" s="218"/>
      <c r="ORI2201" s="218"/>
      <c r="ORJ2201" s="218"/>
      <c r="ORK2201" s="218"/>
      <c r="ORL2201" s="218"/>
      <c r="ORM2201" s="218"/>
      <c r="ORN2201" s="218"/>
      <c r="ORO2201" s="218"/>
      <c r="ORP2201" s="218"/>
      <c r="ORQ2201" s="218"/>
      <c r="ORR2201" s="218"/>
      <c r="ORS2201" s="218"/>
      <c r="ORT2201" s="218"/>
      <c r="ORU2201" s="218"/>
      <c r="ORV2201" s="218"/>
      <c r="ORW2201" s="218"/>
      <c r="ORX2201" s="218"/>
      <c r="ORY2201" s="218"/>
      <c r="ORZ2201" s="218"/>
      <c r="OSA2201" s="218"/>
      <c r="OSB2201" s="218"/>
      <c r="OSC2201" s="218"/>
      <c r="OSD2201" s="218"/>
      <c r="OSE2201" s="218"/>
      <c r="OSF2201" s="218"/>
      <c r="OSG2201" s="218"/>
      <c r="OSH2201" s="218"/>
      <c r="OSI2201" s="218"/>
      <c r="OSJ2201" s="218"/>
      <c r="OSK2201" s="218"/>
      <c r="OSL2201" s="218"/>
      <c r="OSM2201" s="218"/>
      <c r="OSN2201" s="218"/>
      <c r="OSO2201" s="218"/>
      <c r="OSP2201" s="218"/>
      <c r="OSQ2201" s="218"/>
      <c r="OSR2201" s="218"/>
      <c r="OSS2201" s="218"/>
      <c r="OST2201" s="218"/>
      <c r="OSU2201" s="218"/>
      <c r="OSV2201" s="218"/>
      <c r="OSW2201" s="218"/>
      <c r="OSX2201" s="218"/>
      <c r="OSY2201" s="218"/>
      <c r="OSZ2201" s="218"/>
      <c r="OTA2201" s="218"/>
      <c r="OTB2201" s="218"/>
      <c r="OTC2201" s="218"/>
      <c r="OTD2201" s="218"/>
      <c r="OTE2201" s="218"/>
      <c r="OTF2201" s="218"/>
      <c r="OTG2201" s="218"/>
      <c r="OTH2201" s="218"/>
      <c r="OTI2201" s="218"/>
      <c r="OTJ2201" s="218"/>
      <c r="OTK2201" s="218"/>
      <c r="OTL2201" s="218"/>
      <c r="OTM2201" s="218"/>
      <c r="OTN2201" s="218"/>
      <c r="OTO2201" s="218"/>
      <c r="OTP2201" s="218"/>
      <c r="OTQ2201" s="218"/>
      <c r="OTR2201" s="218"/>
      <c r="OTS2201" s="218"/>
      <c r="OTT2201" s="218"/>
      <c r="OTU2201" s="218"/>
      <c r="OTV2201" s="218"/>
      <c r="OTW2201" s="218"/>
      <c r="OTX2201" s="218"/>
      <c r="OTY2201" s="218"/>
      <c r="OTZ2201" s="218"/>
      <c r="OUA2201" s="218"/>
      <c r="OUB2201" s="218"/>
      <c r="OUC2201" s="218"/>
      <c r="OUD2201" s="218"/>
      <c r="OUE2201" s="218"/>
      <c r="OUF2201" s="218"/>
      <c r="OUG2201" s="218"/>
      <c r="OUH2201" s="218"/>
      <c r="OUI2201" s="218"/>
      <c r="OUJ2201" s="218"/>
      <c r="OUK2201" s="218"/>
      <c r="OUL2201" s="218"/>
      <c r="OUM2201" s="218"/>
      <c r="OUN2201" s="218"/>
      <c r="OUO2201" s="218"/>
      <c r="OUP2201" s="218"/>
      <c r="OUQ2201" s="218"/>
      <c r="OUR2201" s="218"/>
      <c r="OUS2201" s="218"/>
      <c r="OUT2201" s="218"/>
      <c r="OUU2201" s="218"/>
      <c r="OUV2201" s="218"/>
      <c r="OUW2201" s="218"/>
      <c r="OUX2201" s="218"/>
      <c r="OUY2201" s="218"/>
      <c r="OUZ2201" s="218"/>
      <c r="OVA2201" s="218"/>
      <c r="OVB2201" s="218"/>
      <c r="OVC2201" s="218"/>
      <c r="OVD2201" s="218"/>
      <c r="OVE2201" s="218"/>
      <c r="OVF2201" s="218"/>
      <c r="OVG2201" s="218"/>
      <c r="OVH2201" s="218"/>
      <c r="OVI2201" s="218"/>
      <c r="OVJ2201" s="218"/>
      <c r="OVK2201" s="218"/>
      <c r="OVL2201" s="218"/>
      <c r="OVM2201" s="218"/>
      <c r="OVN2201" s="218"/>
      <c r="OVO2201" s="218"/>
      <c r="OVP2201" s="218"/>
      <c r="OVQ2201" s="218"/>
      <c r="OVR2201" s="218"/>
      <c r="OVS2201" s="218"/>
      <c r="OVT2201" s="218"/>
      <c r="OVU2201" s="218"/>
      <c r="OVV2201" s="218"/>
      <c r="OVW2201" s="218"/>
      <c r="OVX2201" s="218"/>
      <c r="OVY2201" s="218"/>
      <c r="OVZ2201" s="218"/>
      <c r="OWA2201" s="218"/>
      <c r="OWB2201" s="218"/>
      <c r="OWC2201" s="218"/>
      <c r="OWD2201" s="218"/>
      <c r="OWE2201" s="218"/>
      <c r="OWF2201" s="218"/>
      <c r="OWG2201" s="218"/>
      <c r="OWH2201" s="218"/>
      <c r="OWI2201" s="218"/>
      <c r="OWJ2201" s="218"/>
      <c r="OWK2201" s="218"/>
      <c r="OWL2201" s="218"/>
      <c r="OWM2201" s="218"/>
      <c r="OWN2201" s="218"/>
      <c r="OWO2201" s="218"/>
      <c r="OWP2201" s="218"/>
      <c r="OWQ2201" s="218"/>
      <c r="OWR2201" s="218"/>
      <c r="OWS2201" s="218"/>
      <c r="OWT2201" s="218"/>
      <c r="OWU2201" s="218"/>
      <c r="OWV2201" s="218"/>
      <c r="OWW2201" s="218"/>
      <c r="OWX2201" s="218"/>
      <c r="OWY2201" s="218"/>
      <c r="OWZ2201" s="218"/>
      <c r="OXA2201" s="218"/>
      <c r="OXB2201" s="218"/>
      <c r="OXC2201" s="218"/>
      <c r="OXD2201" s="218"/>
      <c r="OXE2201" s="218"/>
      <c r="OXF2201" s="218"/>
      <c r="OXG2201" s="218"/>
      <c r="OXH2201" s="218"/>
      <c r="OXI2201" s="218"/>
      <c r="OXJ2201" s="218"/>
      <c r="OXK2201" s="218"/>
      <c r="OXL2201" s="218"/>
      <c r="OXM2201" s="218"/>
      <c r="OXN2201" s="218"/>
      <c r="OXO2201" s="218"/>
      <c r="OXP2201" s="218"/>
      <c r="OXQ2201" s="218"/>
      <c r="OXR2201" s="218"/>
      <c r="OXS2201" s="218"/>
      <c r="OXT2201" s="218"/>
      <c r="OXU2201" s="218"/>
      <c r="OXV2201" s="218"/>
      <c r="OXW2201" s="218"/>
      <c r="OXX2201" s="218"/>
      <c r="OXY2201" s="218"/>
      <c r="OXZ2201" s="218"/>
      <c r="OYA2201" s="218"/>
      <c r="OYB2201" s="218"/>
      <c r="OYC2201" s="218"/>
      <c r="OYD2201" s="218"/>
      <c r="OYE2201" s="218"/>
      <c r="OYF2201" s="218"/>
      <c r="OYG2201" s="218"/>
      <c r="OYH2201" s="218"/>
      <c r="OYI2201" s="218"/>
      <c r="OYJ2201" s="218"/>
      <c r="OYK2201" s="218"/>
      <c r="OYL2201" s="218"/>
      <c r="OYM2201" s="218"/>
      <c r="OYN2201" s="218"/>
      <c r="OYO2201" s="218"/>
      <c r="OYP2201" s="218"/>
      <c r="OYQ2201" s="218"/>
      <c r="OYR2201" s="218"/>
      <c r="OYS2201" s="218"/>
      <c r="OYT2201" s="218"/>
      <c r="OYU2201" s="218"/>
      <c r="OYV2201" s="218"/>
      <c r="OYW2201" s="218"/>
      <c r="OYX2201" s="218"/>
      <c r="OYY2201" s="218"/>
      <c r="OYZ2201" s="218"/>
      <c r="OZA2201" s="218"/>
      <c r="OZB2201" s="218"/>
      <c r="OZC2201" s="218"/>
      <c r="OZD2201" s="218"/>
      <c r="OZE2201" s="218"/>
      <c r="OZF2201" s="218"/>
      <c r="OZG2201" s="218"/>
      <c r="OZH2201" s="218"/>
      <c r="OZI2201" s="218"/>
      <c r="OZJ2201" s="218"/>
      <c r="OZK2201" s="218"/>
      <c r="OZL2201" s="218"/>
      <c r="OZM2201" s="218"/>
      <c r="OZN2201" s="218"/>
      <c r="OZO2201" s="218"/>
      <c r="OZP2201" s="218"/>
      <c r="OZQ2201" s="218"/>
      <c r="OZR2201" s="218"/>
      <c r="OZS2201" s="218"/>
      <c r="OZT2201" s="218"/>
      <c r="OZU2201" s="218"/>
      <c r="OZV2201" s="218"/>
      <c r="OZW2201" s="218"/>
      <c r="OZX2201" s="218"/>
      <c r="OZY2201" s="218"/>
      <c r="OZZ2201" s="218"/>
      <c r="PAA2201" s="218"/>
      <c r="PAB2201" s="218"/>
      <c r="PAC2201" s="218"/>
      <c r="PAD2201" s="218"/>
      <c r="PAE2201" s="218"/>
      <c r="PAF2201" s="218"/>
      <c r="PAG2201" s="218"/>
      <c r="PAH2201" s="218"/>
      <c r="PAI2201" s="218"/>
      <c r="PAJ2201" s="218"/>
      <c r="PAK2201" s="218"/>
      <c r="PAL2201" s="218"/>
      <c r="PAM2201" s="218"/>
      <c r="PAN2201" s="218"/>
      <c r="PAO2201" s="218"/>
      <c r="PAP2201" s="218"/>
      <c r="PAQ2201" s="218"/>
      <c r="PAR2201" s="218"/>
      <c r="PAS2201" s="218"/>
      <c r="PAT2201" s="218"/>
      <c r="PAU2201" s="218"/>
      <c r="PAV2201" s="218"/>
      <c r="PAW2201" s="218"/>
      <c r="PAX2201" s="218"/>
      <c r="PAY2201" s="218"/>
      <c r="PAZ2201" s="218"/>
      <c r="PBA2201" s="218"/>
      <c r="PBB2201" s="218"/>
      <c r="PBC2201" s="218"/>
      <c r="PBD2201" s="218"/>
      <c r="PBE2201" s="218"/>
      <c r="PBF2201" s="218"/>
      <c r="PBG2201" s="218"/>
      <c r="PBH2201" s="218"/>
      <c r="PBI2201" s="218"/>
      <c r="PBJ2201" s="218"/>
      <c r="PBK2201" s="218"/>
      <c r="PBL2201" s="218"/>
      <c r="PBM2201" s="218"/>
      <c r="PBN2201" s="218"/>
      <c r="PBO2201" s="218"/>
      <c r="PBP2201" s="218"/>
      <c r="PBQ2201" s="218"/>
      <c r="PBR2201" s="218"/>
      <c r="PBS2201" s="218"/>
      <c r="PBT2201" s="218"/>
      <c r="PBU2201" s="218"/>
      <c r="PBV2201" s="218"/>
      <c r="PBW2201" s="218"/>
      <c r="PBX2201" s="218"/>
      <c r="PBY2201" s="218"/>
      <c r="PBZ2201" s="218"/>
      <c r="PCA2201" s="218"/>
      <c r="PCB2201" s="218"/>
      <c r="PCC2201" s="218"/>
      <c r="PCD2201" s="218"/>
      <c r="PCE2201" s="218"/>
      <c r="PCF2201" s="218"/>
      <c r="PCG2201" s="218"/>
      <c r="PCH2201" s="218"/>
      <c r="PCI2201" s="218"/>
      <c r="PCJ2201" s="218"/>
      <c r="PCK2201" s="218"/>
      <c r="PCL2201" s="218"/>
      <c r="PCM2201" s="218"/>
      <c r="PCN2201" s="218"/>
      <c r="PCO2201" s="218"/>
      <c r="PCP2201" s="218"/>
      <c r="PCQ2201" s="218"/>
      <c r="PCR2201" s="218"/>
      <c r="PCS2201" s="218"/>
      <c r="PCT2201" s="218"/>
      <c r="PCU2201" s="218"/>
      <c r="PCV2201" s="218"/>
      <c r="PCW2201" s="218"/>
      <c r="PCX2201" s="218"/>
      <c r="PCY2201" s="218"/>
      <c r="PCZ2201" s="218"/>
      <c r="PDA2201" s="218"/>
      <c r="PDB2201" s="218"/>
      <c r="PDC2201" s="218"/>
      <c r="PDD2201" s="218"/>
      <c r="PDE2201" s="218"/>
      <c r="PDF2201" s="218"/>
      <c r="PDG2201" s="218"/>
      <c r="PDH2201" s="218"/>
      <c r="PDI2201" s="218"/>
      <c r="PDJ2201" s="218"/>
      <c r="PDK2201" s="218"/>
      <c r="PDL2201" s="218"/>
      <c r="PDM2201" s="218"/>
      <c r="PDN2201" s="218"/>
      <c r="PDO2201" s="218"/>
      <c r="PDP2201" s="218"/>
      <c r="PDQ2201" s="218"/>
      <c r="PDR2201" s="218"/>
      <c r="PDS2201" s="218"/>
      <c r="PDT2201" s="218"/>
      <c r="PDU2201" s="218"/>
      <c r="PDV2201" s="218"/>
      <c r="PDW2201" s="218"/>
      <c r="PDX2201" s="218"/>
      <c r="PDY2201" s="218"/>
      <c r="PDZ2201" s="218"/>
      <c r="PEA2201" s="218"/>
      <c r="PEB2201" s="218"/>
      <c r="PEC2201" s="218"/>
      <c r="PED2201" s="218"/>
      <c r="PEE2201" s="218"/>
      <c r="PEF2201" s="218"/>
      <c r="PEG2201" s="218"/>
      <c r="PEH2201" s="218"/>
      <c r="PEI2201" s="218"/>
      <c r="PEJ2201" s="218"/>
      <c r="PEK2201" s="218"/>
      <c r="PEL2201" s="218"/>
      <c r="PEM2201" s="218"/>
      <c r="PEN2201" s="218"/>
      <c r="PEO2201" s="218"/>
      <c r="PEP2201" s="218"/>
      <c r="PEQ2201" s="218"/>
      <c r="PER2201" s="218"/>
      <c r="PES2201" s="218"/>
      <c r="PET2201" s="218"/>
      <c r="PEU2201" s="218"/>
      <c r="PEV2201" s="218"/>
      <c r="PEW2201" s="218"/>
      <c r="PEX2201" s="218"/>
      <c r="PEY2201" s="218"/>
      <c r="PEZ2201" s="218"/>
      <c r="PFA2201" s="218"/>
      <c r="PFB2201" s="218"/>
      <c r="PFC2201" s="218"/>
      <c r="PFD2201" s="218"/>
      <c r="PFE2201" s="218"/>
      <c r="PFF2201" s="218"/>
      <c r="PFG2201" s="218"/>
      <c r="PFH2201" s="218"/>
      <c r="PFI2201" s="218"/>
      <c r="PFJ2201" s="218"/>
      <c r="PFK2201" s="218"/>
      <c r="PFL2201" s="218"/>
      <c r="PFM2201" s="218"/>
      <c r="PFN2201" s="218"/>
      <c r="PFO2201" s="218"/>
      <c r="PFP2201" s="218"/>
      <c r="PFQ2201" s="218"/>
      <c r="PFR2201" s="218"/>
      <c r="PFS2201" s="218"/>
      <c r="PFT2201" s="218"/>
      <c r="PFU2201" s="218"/>
      <c r="PFV2201" s="218"/>
      <c r="PFW2201" s="218"/>
      <c r="PFX2201" s="218"/>
      <c r="PFY2201" s="218"/>
      <c r="PFZ2201" s="218"/>
      <c r="PGA2201" s="218"/>
      <c r="PGB2201" s="218"/>
      <c r="PGC2201" s="218"/>
      <c r="PGD2201" s="218"/>
      <c r="PGE2201" s="218"/>
      <c r="PGF2201" s="218"/>
      <c r="PGG2201" s="218"/>
      <c r="PGH2201" s="218"/>
      <c r="PGI2201" s="218"/>
      <c r="PGJ2201" s="218"/>
      <c r="PGK2201" s="218"/>
      <c r="PGL2201" s="218"/>
      <c r="PGM2201" s="218"/>
      <c r="PGN2201" s="218"/>
      <c r="PGO2201" s="218"/>
      <c r="PGP2201" s="218"/>
      <c r="PGQ2201" s="218"/>
      <c r="PGR2201" s="218"/>
      <c r="PGS2201" s="218"/>
      <c r="PGT2201" s="218"/>
      <c r="PGU2201" s="218"/>
      <c r="PGV2201" s="218"/>
      <c r="PGW2201" s="218"/>
      <c r="PGX2201" s="218"/>
      <c r="PGY2201" s="218"/>
      <c r="PGZ2201" s="218"/>
      <c r="PHA2201" s="218"/>
      <c r="PHB2201" s="218"/>
      <c r="PHC2201" s="218"/>
      <c r="PHD2201" s="218"/>
      <c r="PHE2201" s="218"/>
      <c r="PHF2201" s="218"/>
      <c r="PHG2201" s="218"/>
      <c r="PHH2201" s="218"/>
      <c r="PHI2201" s="218"/>
      <c r="PHJ2201" s="218"/>
      <c r="PHK2201" s="218"/>
      <c r="PHL2201" s="218"/>
      <c r="PHM2201" s="218"/>
      <c r="PHN2201" s="218"/>
      <c r="PHO2201" s="218"/>
      <c r="PHP2201" s="218"/>
      <c r="PHQ2201" s="218"/>
      <c r="PHR2201" s="218"/>
      <c r="PHS2201" s="218"/>
      <c r="PHT2201" s="218"/>
      <c r="PHU2201" s="218"/>
      <c r="PHV2201" s="218"/>
      <c r="PHW2201" s="218"/>
      <c r="PHX2201" s="218"/>
      <c r="PHY2201" s="218"/>
      <c r="PHZ2201" s="218"/>
      <c r="PIA2201" s="218"/>
      <c r="PIB2201" s="218"/>
      <c r="PIC2201" s="218"/>
      <c r="PID2201" s="218"/>
      <c r="PIE2201" s="218"/>
      <c r="PIF2201" s="218"/>
      <c r="PIG2201" s="218"/>
      <c r="PIH2201" s="218"/>
      <c r="PII2201" s="218"/>
      <c r="PIJ2201" s="218"/>
      <c r="PIK2201" s="218"/>
      <c r="PIL2201" s="218"/>
      <c r="PIM2201" s="218"/>
      <c r="PIN2201" s="218"/>
      <c r="PIO2201" s="218"/>
      <c r="PIP2201" s="218"/>
      <c r="PIQ2201" s="218"/>
      <c r="PIR2201" s="218"/>
      <c r="PIS2201" s="218"/>
      <c r="PIT2201" s="218"/>
      <c r="PIU2201" s="218"/>
      <c r="PIV2201" s="218"/>
      <c r="PIW2201" s="218"/>
      <c r="PIX2201" s="218"/>
      <c r="PIY2201" s="218"/>
      <c r="PIZ2201" s="218"/>
      <c r="PJA2201" s="218"/>
      <c r="PJB2201" s="218"/>
      <c r="PJC2201" s="218"/>
      <c r="PJD2201" s="218"/>
      <c r="PJE2201" s="218"/>
      <c r="PJF2201" s="218"/>
      <c r="PJG2201" s="218"/>
      <c r="PJH2201" s="218"/>
      <c r="PJI2201" s="218"/>
      <c r="PJJ2201" s="218"/>
      <c r="PJK2201" s="218"/>
      <c r="PJL2201" s="218"/>
      <c r="PJM2201" s="218"/>
      <c r="PJN2201" s="218"/>
      <c r="PJO2201" s="218"/>
      <c r="PJP2201" s="218"/>
      <c r="PJQ2201" s="218"/>
      <c r="PJR2201" s="218"/>
      <c r="PJS2201" s="218"/>
      <c r="PJT2201" s="218"/>
      <c r="PJU2201" s="218"/>
      <c r="PJV2201" s="218"/>
      <c r="PJW2201" s="218"/>
      <c r="PJX2201" s="218"/>
      <c r="PJY2201" s="218"/>
      <c r="PJZ2201" s="218"/>
      <c r="PKA2201" s="218"/>
      <c r="PKB2201" s="218"/>
      <c r="PKC2201" s="218"/>
      <c r="PKD2201" s="218"/>
      <c r="PKE2201" s="218"/>
      <c r="PKF2201" s="218"/>
      <c r="PKG2201" s="218"/>
      <c r="PKH2201" s="218"/>
      <c r="PKI2201" s="218"/>
      <c r="PKJ2201" s="218"/>
      <c r="PKK2201" s="218"/>
      <c r="PKL2201" s="218"/>
      <c r="PKM2201" s="218"/>
      <c r="PKN2201" s="218"/>
      <c r="PKO2201" s="218"/>
      <c r="PKP2201" s="218"/>
      <c r="PKQ2201" s="218"/>
      <c r="PKR2201" s="218"/>
      <c r="PKS2201" s="218"/>
      <c r="PKT2201" s="218"/>
      <c r="PKU2201" s="218"/>
      <c r="PKV2201" s="218"/>
      <c r="PKW2201" s="218"/>
      <c r="PKX2201" s="218"/>
      <c r="PKY2201" s="218"/>
      <c r="PKZ2201" s="218"/>
      <c r="PLA2201" s="218"/>
      <c r="PLB2201" s="218"/>
      <c r="PLC2201" s="218"/>
      <c r="PLD2201" s="218"/>
      <c r="PLE2201" s="218"/>
      <c r="PLF2201" s="218"/>
      <c r="PLG2201" s="218"/>
      <c r="PLH2201" s="218"/>
      <c r="PLI2201" s="218"/>
      <c r="PLJ2201" s="218"/>
      <c r="PLK2201" s="218"/>
      <c r="PLL2201" s="218"/>
      <c r="PLM2201" s="218"/>
      <c r="PLN2201" s="218"/>
      <c r="PLO2201" s="218"/>
      <c r="PLP2201" s="218"/>
      <c r="PLQ2201" s="218"/>
      <c r="PLR2201" s="218"/>
      <c r="PLS2201" s="218"/>
      <c r="PLT2201" s="218"/>
      <c r="PLU2201" s="218"/>
      <c r="PLV2201" s="218"/>
      <c r="PLW2201" s="218"/>
      <c r="PLX2201" s="218"/>
      <c r="PLY2201" s="218"/>
      <c r="PLZ2201" s="218"/>
      <c r="PMA2201" s="218"/>
      <c r="PMB2201" s="218"/>
      <c r="PMC2201" s="218"/>
      <c r="PMD2201" s="218"/>
      <c r="PME2201" s="218"/>
      <c r="PMF2201" s="218"/>
      <c r="PMG2201" s="218"/>
      <c r="PMH2201" s="218"/>
      <c r="PMI2201" s="218"/>
      <c r="PMJ2201" s="218"/>
      <c r="PMK2201" s="218"/>
      <c r="PML2201" s="218"/>
      <c r="PMM2201" s="218"/>
      <c r="PMN2201" s="218"/>
      <c r="PMO2201" s="218"/>
      <c r="PMP2201" s="218"/>
      <c r="PMQ2201" s="218"/>
      <c r="PMR2201" s="218"/>
      <c r="PMS2201" s="218"/>
      <c r="PMT2201" s="218"/>
      <c r="PMU2201" s="218"/>
      <c r="PMV2201" s="218"/>
      <c r="PMW2201" s="218"/>
      <c r="PMX2201" s="218"/>
      <c r="PMY2201" s="218"/>
      <c r="PMZ2201" s="218"/>
      <c r="PNA2201" s="218"/>
      <c r="PNB2201" s="218"/>
      <c r="PNC2201" s="218"/>
      <c r="PND2201" s="218"/>
      <c r="PNE2201" s="218"/>
      <c r="PNF2201" s="218"/>
      <c r="PNG2201" s="218"/>
      <c r="PNH2201" s="218"/>
      <c r="PNI2201" s="218"/>
      <c r="PNJ2201" s="218"/>
      <c r="PNK2201" s="218"/>
      <c r="PNL2201" s="218"/>
      <c r="PNM2201" s="218"/>
      <c r="PNN2201" s="218"/>
      <c r="PNO2201" s="218"/>
      <c r="PNP2201" s="218"/>
      <c r="PNQ2201" s="218"/>
      <c r="PNR2201" s="218"/>
      <c r="PNS2201" s="218"/>
      <c r="PNT2201" s="218"/>
      <c r="PNU2201" s="218"/>
      <c r="PNV2201" s="218"/>
      <c r="PNW2201" s="218"/>
      <c r="PNX2201" s="218"/>
      <c r="PNY2201" s="218"/>
      <c r="PNZ2201" s="218"/>
      <c r="POA2201" s="218"/>
      <c r="POB2201" s="218"/>
      <c r="POC2201" s="218"/>
      <c r="POD2201" s="218"/>
      <c r="POE2201" s="218"/>
      <c r="POF2201" s="218"/>
      <c r="POG2201" s="218"/>
      <c r="POH2201" s="218"/>
      <c r="POI2201" s="218"/>
      <c r="POJ2201" s="218"/>
      <c r="POK2201" s="218"/>
      <c r="POL2201" s="218"/>
      <c r="POM2201" s="218"/>
      <c r="PON2201" s="218"/>
      <c r="POO2201" s="218"/>
      <c r="POP2201" s="218"/>
      <c r="POQ2201" s="218"/>
      <c r="POR2201" s="218"/>
      <c r="POS2201" s="218"/>
      <c r="POT2201" s="218"/>
      <c r="POU2201" s="218"/>
      <c r="POV2201" s="218"/>
      <c r="POW2201" s="218"/>
      <c r="POX2201" s="218"/>
      <c r="POY2201" s="218"/>
      <c r="POZ2201" s="218"/>
      <c r="PPA2201" s="218"/>
      <c r="PPB2201" s="218"/>
      <c r="PPC2201" s="218"/>
      <c r="PPD2201" s="218"/>
      <c r="PPE2201" s="218"/>
      <c r="PPF2201" s="218"/>
      <c r="PPG2201" s="218"/>
      <c r="PPH2201" s="218"/>
      <c r="PPI2201" s="218"/>
      <c r="PPJ2201" s="218"/>
      <c r="PPK2201" s="218"/>
      <c r="PPL2201" s="218"/>
      <c r="PPM2201" s="218"/>
      <c r="PPN2201" s="218"/>
      <c r="PPO2201" s="218"/>
      <c r="PPP2201" s="218"/>
      <c r="PPQ2201" s="218"/>
      <c r="PPR2201" s="218"/>
      <c r="PPS2201" s="218"/>
      <c r="PPT2201" s="218"/>
      <c r="PPU2201" s="218"/>
      <c r="PPV2201" s="218"/>
      <c r="PPW2201" s="218"/>
      <c r="PPX2201" s="218"/>
      <c r="PPY2201" s="218"/>
      <c r="PPZ2201" s="218"/>
      <c r="PQA2201" s="218"/>
      <c r="PQB2201" s="218"/>
      <c r="PQC2201" s="218"/>
      <c r="PQD2201" s="218"/>
      <c r="PQE2201" s="218"/>
      <c r="PQF2201" s="218"/>
      <c r="PQG2201" s="218"/>
      <c r="PQH2201" s="218"/>
      <c r="PQI2201" s="218"/>
      <c r="PQJ2201" s="218"/>
      <c r="PQK2201" s="218"/>
      <c r="PQL2201" s="218"/>
      <c r="PQM2201" s="218"/>
      <c r="PQN2201" s="218"/>
      <c r="PQO2201" s="218"/>
      <c r="PQP2201" s="218"/>
      <c r="PQQ2201" s="218"/>
      <c r="PQR2201" s="218"/>
      <c r="PQS2201" s="218"/>
      <c r="PQT2201" s="218"/>
      <c r="PQU2201" s="218"/>
      <c r="PQV2201" s="218"/>
      <c r="PQW2201" s="218"/>
      <c r="PQX2201" s="218"/>
      <c r="PQY2201" s="218"/>
      <c r="PQZ2201" s="218"/>
      <c r="PRA2201" s="218"/>
      <c r="PRB2201" s="218"/>
      <c r="PRC2201" s="218"/>
      <c r="PRD2201" s="218"/>
      <c r="PRE2201" s="218"/>
      <c r="PRF2201" s="218"/>
      <c r="PRG2201" s="218"/>
      <c r="PRH2201" s="218"/>
      <c r="PRI2201" s="218"/>
      <c r="PRJ2201" s="218"/>
      <c r="PRK2201" s="218"/>
      <c r="PRL2201" s="218"/>
      <c r="PRM2201" s="218"/>
      <c r="PRN2201" s="218"/>
      <c r="PRO2201" s="218"/>
      <c r="PRP2201" s="218"/>
      <c r="PRQ2201" s="218"/>
      <c r="PRR2201" s="218"/>
      <c r="PRS2201" s="218"/>
      <c r="PRT2201" s="218"/>
      <c r="PRU2201" s="218"/>
      <c r="PRV2201" s="218"/>
      <c r="PRW2201" s="218"/>
      <c r="PRX2201" s="218"/>
      <c r="PRY2201" s="218"/>
      <c r="PRZ2201" s="218"/>
      <c r="PSA2201" s="218"/>
      <c r="PSB2201" s="218"/>
      <c r="PSC2201" s="218"/>
      <c r="PSD2201" s="218"/>
      <c r="PSE2201" s="218"/>
      <c r="PSF2201" s="218"/>
      <c r="PSG2201" s="218"/>
      <c r="PSH2201" s="218"/>
      <c r="PSI2201" s="218"/>
      <c r="PSJ2201" s="218"/>
      <c r="PSK2201" s="218"/>
      <c r="PSL2201" s="218"/>
      <c r="PSM2201" s="218"/>
      <c r="PSN2201" s="218"/>
      <c r="PSO2201" s="218"/>
      <c r="PSP2201" s="218"/>
      <c r="PSQ2201" s="218"/>
      <c r="PSR2201" s="218"/>
      <c r="PSS2201" s="218"/>
      <c r="PST2201" s="218"/>
      <c r="PSU2201" s="218"/>
      <c r="PSV2201" s="218"/>
      <c r="PSW2201" s="218"/>
      <c r="PSX2201" s="218"/>
      <c r="PSY2201" s="218"/>
      <c r="PSZ2201" s="218"/>
      <c r="PTA2201" s="218"/>
      <c r="PTB2201" s="218"/>
      <c r="PTC2201" s="218"/>
      <c r="PTD2201" s="218"/>
      <c r="PTE2201" s="218"/>
      <c r="PTF2201" s="218"/>
      <c r="PTG2201" s="218"/>
      <c r="PTH2201" s="218"/>
      <c r="PTI2201" s="218"/>
      <c r="PTJ2201" s="218"/>
      <c r="PTK2201" s="218"/>
      <c r="PTL2201" s="218"/>
      <c r="PTM2201" s="218"/>
      <c r="PTN2201" s="218"/>
      <c r="PTO2201" s="218"/>
      <c r="PTP2201" s="218"/>
      <c r="PTQ2201" s="218"/>
      <c r="PTR2201" s="218"/>
      <c r="PTS2201" s="218"/>
      <c r="PTT2201" s="218"/>
      <c r="PTU2201" s="218"/>
      <c r="PTV2201" s="218"/>
      <c r="PTW2201" s="218"/>
      <c r="PTX2201" s="218"/>
      <c r="PTY2201" s="218"/>
      <c r="PTZ2201" s="218"/>
      <c r="PUA2201" s="218"/>
      <c r="PUB2201" s="218"/>
      <c r="PUC2201" s="218"/>
      <c r="PUD2201" s="218"/>
      <c r="PUE2201" s="218"/>
      <c r="PUF2201" s="218"/>
      <c r="PUG2201" s="218"/>
      <c r="PUH2201" s="218"/>
      <c r="PUI2201" s="218"/>
      <c r="PUJ2201" s="218"/>
      <c r="PUK2201" s="218"/>
      <c r="PUL2201" s="218"/>
      <c r="PUM2201" s="218"/>
      <c r="PUN2201" s="218"/>
      <c r="PUO2201" s="218"/>
      <c r="PUP2201" s="218"/>
      <c r="PUQ2201" s="218"/>
      <c r="PUR2201" s="218"/>
      <c r="PUS2201" s="218"/>
      <c r="PUT2201" s="218"/>
      <c r="PUU2201" s="218"/>
      <c r="PUV2201" s="218"/>
      <c r="PUW2201" s="218"/>
      <c r="PUX2201" s="218"/>
      <c r="PUY2201" s="218"/>
      <c r="PUZ2201" s="218"/>
      <c r="PVA2201" s="218"/>
      <c r="PVB2201" s="218"/>
      <c r="PVC2201" s="218"/>
      <c r="PVD2201" s="218"/>
      <c r="PVE2201" s="218"/>
      <c r="PVF2201" s="218"/>
      <c r="PVG2201" s="218"/>
      <c r="PVH2201" s="218"/>
      <c r="PVI2201" s="218"/>
      <c r="PVJ2201" s="218"/>
      <c r="PVK2201" s="218"/>
      <c r="PVL2201" s="218"/>
      <c r="PVM2201" s="218"/>
      <c r="PVN2201" s="218"/>
      <c r="PVO2201" s="218"/>
      <c r="PVP2201" s="218"/>
      <c r="PVQ2201" s="218"/>
      <c r="PVR2201" s="218"/>
      <c r="PVS2201" s="218"/>
      <c r="PVT2201" s="218"/>
      <c r="PVU2201" s="218"/>
      <c r="PVV2201" s="218"/>
      <c r="PVW2201" s="218"/>
      <c r="PVX2201" s="218"/>
      <c r="PVY2201" s="218"/>
      <c r="PVZ2201" s="218"/>
      <c r="PWA2201" s="218"/>
      <c r="PWB2201" s="218"/>
      <c r="PWC2201" s="218"/>
      <c r="PWD2201" s="218"/>
      <c r="PWE2201" s="218"/>
      <c r="PWF2201" s="218"/>
      <c r="PWG2201" s="218"/>
      <c r="PWH2201" s="218"/>
      <c r="PWI2201" s="218"/>
      <c r="PWJ2201" s="218"/>
      <c r="PWK2201" s="218"/>
      <c r="PWL2201" s="218"/>
      <c r="PWM2201" s="218"/>
      <c r="PWN2201" s="218"/>
      <c r="PWO2201" s="218"/>
      <c r="PWP2201" s="218"/>
      <c r="PWQ2201" s="218"/>
      <c r="PWR2201" s="218"/>
      <c r="PWS2201" s="218"/>
      <c r="PWT2201" s="218"/>
      <c r="PWU2201" s="218"/>
      <c r="PWV2201" s="218"/>
      <c r="PWW2201" s="218"/>
      <c r="PWX2201" s="218"/>
      <c r="PWY2201" s="218"/>
      <c r="PWZ2201" s="218"/>
      <c r="PXA2201" s="218"/>
      <c r="PXB2201" s="218"/>
      <c r="PXC2201" s="218"/>
      <c r="PXD2201" s="218"/>
      <c r="PXE2201" s="218"/>
      <c r="PXF2201" s="218"/>
      <c r="PXG2201" s="218"/>
      <c r="PXH2201" s="218"/>
      <c r="PXI2201" s="218"/>
      <c r="PXJ2201" s="218"/>
      <c r="PXK2201" s="218"/>
      <c r="PXL2201" s="218"/>
      <c r="PXM2201" s="218"/>
      <c r="PXN2201" s="218"/>
      <c r="PXO2201" s="218"/>
      <c r="PXP2201" s="218"/>
      <c r="PXQ2201" s="218"/>
      <c r="PXR2201" s="218"/>
      <c r="PXS2201" s="218"/>
      <c r="PXT2201" s="218"/>
      <c r="PXU2201" s="218"/>
      <c r="PXV2201" s="218"/>
      <c r="PXW2201" s="218"/>
      <c r="PXX2201" s="218"/>
      <c r="PXY2201" s="218"/>
      <c r="PXZ2201" s="218"/>
      <c r="PYA2201" s="218"/>
      <c r="PYB2201" s="218"/>
      <c r="PYC2201" s="218"/>
      <c r="PYD2201" s="218"/>
      <c r="PYE2201" s="218"/>
      <c r="PYF2201" s="218"/>
      <c r="PYG2201" s="218"/>
      <c r="PYH2201" s="218"/>
      <c r="PYI2201" s="218"/>
      <c r="PYJ2201" s="218"/>
      <c r="PYK2201" s="218"/>
      <c r="PYL2201" s="218"/>
      <c r="PYM2201" s="218"/>
      <c r="PYN2201" s="218"/>
      <c r="PYO2201" s="218"/>
      <c r="PYP2201" s="218"/>
      <c r="PYQ2201" s="218"/>
      <c r="PYR2201" s="218"/>
      <c r="PYS2201" s="218"/>
      <c r="PYT2201" s="218"/>
      <c r="PYU2201" s="218"/>
      <c r="PYV2201" s="218"/>
      <c r="PYW2201" s="218"/>
      <c r="PYX2201" s="218"/>
      <c r="PYY2201" s="218"/>
      <c r="PYZ2201" s="218"/>
      <c r="PZA2201" s="218"/>
      <c r="PZB2201" s="218"/>
      <c r="PZC2201" s="218"/>
      <c r="PZD2201" s="218"/>
      <c r="PZE2201" s="218"/>
      <c r="PZF2201" s="218"/>
      <c r="PZG2201" s="218"/>
      <c r="PZH2201" s="218"/>
      <c r="PZI2201" s="218"/>
      <c r="PZJ2201" s="218"/>
      <c r="PZK2201" s="218"/>
      <c r="PZL2201" s="218"/>
      <c r="PZM2201" s="218"/>
      <c r="PZN2201" s="218"/>
      <c r="PZO2201" s="218"/>
      <c r="PZP2201" s="218"/>
      <c r="PZQ2201" s="218"/>
      <c r="PZR2201" s="218"/>
      <c r="PZS2201" s="218"/>
      <c r="PZT2201" s="218"/>
      <c r="PZU2201" s="218"/>
      <c r="PZV2201" s="218"/>
      <c r="PZW2201" s="218"/>
      <c r="PZX2201" s="218"/>
      <c r="PZY2201" s="218"/>
      <c r="PZZ2201" s="218"/>
      <c r="QAA2201" s="218"/>
      <c r="QAB2201" s="218"/>
      <c r="QAC2201" s="218"/>
      <c r="QAD2201" s="218"/>
      <c r="QAE2201" s="218"/>
      <c r="QAF2201" s="218"/>
      <c r="QAG2201" s="218"/>
      <c r="QAH2201" s="218"/>
      <c r="QAI2201" s="218"/>
      <c r="QAJ2201" s="218"/>
      <c r="QAK2201" s="218"/>
      <c r="QAL2201" s="218"/>
      <c r="QAM2201" s="218"/>
      <c r="QAN2201" s="218"/>
      <c r="QAO2201" s="218"/>
      <c r="QAP2201" s="218"/>
      <c r="QAQ2201" s="218"/>
      <c r="QAR2201" s="218"/>
      <c r="QAS2201" s="218"/>
      <c r="QAT2201" s="218"/>
      <c r="QAU2201" s="218"/>
      <c r="QAV2201" s="218"/>
      <c r="QAW2201" s="218"/>
      <c r="QAX2201" s="218"/>
      <c r="QAY2201" s="218"/>
      <c r="QAZ2201" s="218"/>
      <c r="QBA2201" s="218"/>
      <c r="QBB2201" s="218"/>
      <c r="QBC2201" s="218"/>
      <c r="QBD2201" s="218"/>
      <c r="QBE2201" s="218"/>
      <c r="QBF2201" s="218"/>
      <c r="QBG2201" s="218"/>
      <c r="QBH2201" s="218"/>
      <c r="QBI2201" s="218"/>
      <c r="QBJ2201" s="218"/>
      <c r="QBK2201" s="218"/>
      <c r="QBL2201" s="218"/>
      <c r="QBM2201" s="218"/>
      <c r="QBN2201" s="218"/>
      <c r="QBO2201" s="218"/>
      <c r="QBP2201" s="218"/>
      <c r="QBQ2201" s="218"/>
      <c r="QBR2201" s="218"/>
      <c r="QBS2201" s="218"/>
      <c r="QBT2201" s="218"/>
      <c r="QBU2201" s="218"/>
      <c r="QBV2201" s="218"/>
      <c r="QBW2201" s="218"/>
      <c r="QBX2201" s="218"/>
      <c r="QBY2201" s="218"/>
      <c r="QBZ2201" s="218"/>
      <c r="QCA2201" s="218"/>
      <c r="QCB2201" s="218"/>
      <c r="QCC2201" s="218"/>
      <c r="QCD2201" s="218"/>
      <c r="QCE2201" s="218"/>
      <c r="QCF2201" s="218"/>
      <c r="QCG2201" s="218"/>
      <c r="QCH2201" s="218"/>
      <c r="QCI2201" s="218"/>
      <c r="QCJ2201" s="218"/>
      <c r="QCK2201" s="218"/>
      <c r="QCL2201" s="218"/>
      <c r="QCM2201" s="218"/>
      <c r="QCN2201" s="218"/>
      <c r="QCO2201" s="218"/>
      <c r="QCP2201" s="218"/>
      <c r="QCQ2201" s="218"/>
      <c r="QCR2201" s="218"/>
      <c r="QCS2201" s="218"/>
      <c r="QCT2201" s="218"/>
      <c r="QCU2201" s="218"/>
      <c r="QCV2201" s="218"/>
      <c r="QCW2201" s="218"/>
      <c r="QCX2201" s="218"/>
      <c r="QCY2201" s="218"/>
      <c r="QCZ2201" s="218"/>
      <c r="QDA2201" s="218"/>
      <c r="QDB2201" s="218"/>
      <c r="QDC2201" s="218"/>
      <c r="QDD2201" s="218"/>
      <c r="QDE2201" s="218"/>
      <c r="QDF2201" s="218"/>
      <c r="QDG2201" s="218"/>
      <c r="QDH2201" s="218"/>
      <c r="QDI2201" s="218"/>
      <c r="QDJ2201" s="218"/>
      <c r="QDK2201" s="218"/>
      <c r="QDL2201" s="218"/>
      <c r="QDM2201" s="218"/>
      <c r="QDN2201" s="218"/>
      <c r="QDO2201" s="218"/>
      <c r="QDP2201" s="218"/>
      <c r="QDQ2201" s="218"/>
      <c r="QDR2201" s="218"/>
      <c r="QDS2201" s="218"/>
      <c r="QDT2201" s="218"/>
      <c r="QDU2201" s="218"/>
      <c r="QDV2201" s="218"/>
      <c r="QDW2201" s="218"/>
      <c r="QDX2201" s="218"/>
      <c r="QDY2201" s="218"/>
      <c r="QDZ2201" s="218"/>
      <c r="QEA2201" s="218"/>
      <c r="QEB2201" s="218"/>
      <c r="QEC2201" s="218"/>
      <c r="QED2201" s="218"/>
      <c r="QEE2201" s="218"/>
      <c r="QEF2201" s="218"/>
      <c r="QEG2201" s="218"/>
      <c r="QEH2201" s="218"/>
      <c r="QEI2201" s="218"/>
      <c r="QEJ2201" s="218"/>
      <c r="QEK2201" s="218"/>
      <c r="QEL2201" s="218"/>
      <c r="QEM2201" s="218"/>
      <c r="QEN2201" s="218"/>
      <c r="QEO2201" s="218"/>
      <c r="QEP2201" s="218"/>
      <c r="QEQ2201" s="218"/>
      <c r="QER2201" s="218"/>
      <c r="QES2201" s="218"/>
      <c r="QET2201" s="218"/>
      <c r="QEU2201" s="218"/>
      <c r="QEV2201" s="218"/>
      <c r="QEW2201" s="218"/>
      <c r="QEX2201" s="218"/>
      <c r="QEY2201" s="218"/>
      <c r="QEZ2201" s="218"/>
      <c r="QFA2201" s="218"/>
      <c r="QFB2201" s="218"/>
      <c r="QFC2201" s="218"/>
      <c r="QFD2201" s="218"/>
      <c r="QFE2201" s="218"/>
      <c r="QFF2201" s="218"/>
      <c r="QFG2201" s="218"/>
      <c r="QFH2201" s="218"/>
      <c r="QFI2201" s="218"/>
      <c r="QFJ2201" s="218"/>
      <c r="QFK2201" s="218"/>
      <c r="QFL2201" s="218"/>
      <c r="QFM2201" s="218"/>
      <c r="QFN2201" s="218"/>
      <c r="QFO2201" s="218"/>
      <c r="QFP2201" s="218"/>
      <c r="QFQ2201" s="218"/>
      <c r="QFR2201" s="218"/>
      <c r="QFS2201" s="218"/>
      <c r="QFT2201" s="218"/>
      <c r="QFU2201" s="218"/>
      <c r="QFV2201" s="218"/>
      <c r="QFW2201" s="218"/>
      <c r="QFX2201" s="218"/>
      <c r="QFY2201" s="218"/>
      <c r="QFZ2201" s="218"/>
      <c r="QGA2201" s="218"/>
      <c r="QGB2201" s="218"/>
      <c r="QGC2201" s="218"/>
      <c r="QGD2201" s="218"/>
      <c r="QGE2201" s="218"/>
      <c r="QGF2201" s="218"/>
      <c r="QGG2201" s="218"/>
      <c r="QGH2201" s="218"/>
      <c r="QGI2201" s="218"/>
      <c r="QGJ2201" s="218"/>
      <c r="QGK2201" s="218"/>
      <c r="QGL2201" s="218"/>
      <c r="QGM2201" s="218"/>
      <c r="QGN2201" s="218"/>
      <c r="QGO2201" s="218"/>
      <c r="QGP2201" s="218"/>
      <c r="QGQ2201" s="218"/>
      <c r="QGR2201" s="218"/>
      <c r="QGS2201" s="218"/>
      <c r="QGT2201" s="218"/>
      <c r="QGU2201" s="218"/>
      <c r="QGV2201" s="218"/>
      <c r="QGW2201" s="218"/>
      <c r="QGX2201" s="218"/>
      <c r="QGY2201" s="218"/>
      <c r="QGZ2201" s="218"/>
      <c r="QHA2201" s="218"/>
      <c r="QHB2201" s="218"/>
      <c r="QHC2201" s="218"/>
      <c r="QHD2201" s="218"/>
      <c r="QHE2201" s="218"/>
      <c r="QHF2201" s="218"/>
      <c r="QHG2201" s="218"/>
      <c r="QHH2201" s="218"/>
      <c r="QHI2201" s="218"/>
      <c r="QHJ2201" s="218"/>
      <c r="QHK2201" s="218"/>
      <c r="QHL2201" s="218"/>
      <c r="QHM2201" s="218"/>
      <c r="QHN2201" s="218"/>
      <c r="QHO2201" s="218"/>
      <c r="QHP2201" s="218"/>
      <c r="QHQ2201" s="218"/>
      <c r="QHR2201" s="218"/>
      <c r="QHS2201" s="218"/>
      <c r="QHT2201" s="218"/>
      <c r="QHU2201" s="218"/>
      <c r="QHV2201" s="218"/>
      <c r="QHW2201" s="218"/>
      <c r="QHX2201" s="218"/>
      <c r="QHY2201" s="218"/>
      <c r="QHZ2201" s="218"/>
      <c r="QIA2201" s="218"/>
      <c r="QIB2201" s="218"/>
      <c r="QIC2201" s="218"/>
      <c r="QID2201" s="218"/>
      <c r="QIE2201" s="218"/>
      <c r="QIF2201" s="218"/>
      <c r="QIG2201" s="218"/>
      <c r="QIH2201" s="218"/>
      <c r="QII2201" s="218"/>
      <c r="QIJ2201" s="218"/>
      <c r="QIK2201" s="218"/>
      <c r="QIL2201" s="218"/>
      <c r="QIM2201" s="218"/>
      <c r="QIN2201" s="218"/>
      <c r="QIO2201" s="218"/>
      <c r="QIP2201" s="218"/>
      <c r="QIQ2201" s="218"/>
      <c r="QIR2201" s="218"/>
      <c r="QIS2201" s="218"/>
      <c r="QIT2201" s="218"/>
      <c r="QIU2201" s="218"/>
      <c r="QIV2201" s="218"/>
      <c r="QIW2201" s="218"/>
      <c r="QIX2201" s="218"/>
      <c r="QIY2201" s="218"/>
      <c r="QIZ2201" s="218"/>
      <c r="QJA2201" s="218"/>
      <c r="QJB2201" s="218"/>
      <c r="QJC2201" s="218"/>
      <c r="QJD2201" s="218"/>
      <c r="QJE2201" s="218"/>
      <c r="QJF2201" s="218"/>
      <c r="QJG2201" s="218"/>
      <c r="QJH2201" s="218"/>
      <c r="QJI2201" s="218"/>
      <c r="QJJ2201" s="218"/>
      <c r="QJK2201" s="218"/>
      <c r="QJL2201" s="218"/>
      <c r="QJM2201" s="218"/>
      <c r="QJN2201" s="218"/>
      <c r="QJO2201" s="218"/>
      <c r="QJP2201" s="218"/>
      <c r="QJQ2201" s="218"/>
      <c r="QJR2201" s="218"/>
      <c r="QJS2201" s="218"/>
      <c r="QJT2201" s="218"/>
      <c r="QJU2201" s="218"/>
      <c r="QJV2201" s="218"/>
      <c r="QJW2201" s="218"/>
      <c r="QJX2201" s="218"/>
      <c r="QJY2201" s="218"/>
      <c r="QJZ2201" s="218"/>
      <c r="QKA2201" s="218"/>
      <c r="QKB2201" s="218"/>
      <c r="QKC2201" s="218"/>
      <c r="QKD2201" s="218"/>
      <c r="QKE2201" s="218"/>
      <c r="QKF2201" s="218"/>
      <c r="QKG2201" s="218"/>
      <c r="QKH2201" s="218"/>
      <c r="QKI2201" s="218"/>
      <c r="QKJ2201" s="218"/>
      <c r="QKK2201" s="218"/>
      <c r="QKL2201" s="218"/>
      <c r="QKM2201" s="218"/>
      <c r="QKN2201" s="218"/>
      <c r="QKO2201" s="218"/>
      <c r="QKP2201" s="218"/>
      <c r="QKQ2201" s="218"/>
      <c r="QKR2201" s="218"/>
      <c r="QKS2201" s="218"/>
      <c r="QKT2201" s="218"/>
      <c r="QKU2201" s="218"/>
      <c r="QKV2201" s="218"/>
      <c r="QKW2201" s="218"/>
      <c r="QKX2201" s="218"/>
      <c r="QKY2201" s="218"/>
      <c r="QKZ2201" s="218"/>
      <c r="QLA2201" s="218"/>
      <c r="QLB2201" s="218"/>
      <c r="QLC2201" s="218"/>
      <c r="QLD2201" s="218"/>
      <c r="QLE2201" s="218"/>
      <c r="QLF2201" s="218"/>
      <c r="QLG2201" s="218"/>
      <c r="QLH2201" s="218"/>
      <c r="QLI2201" s="218"/>
      <c r="QLJ2201" s="218"/>
      <c r="QLK2201" s="218"/>
      <c r="QLL2201" s="218"/>
      <c r="QLM2201" s="218"/>
      <c r="QLN2201" s="218"/>
      <c r="QLO2201" s="218"/>
      <c r="QLP2201" s="218"/>
      <c r="QLQ2201" s="218"/>
      <c r="QLR2201" s="218"/>
      <c r="QLS2201" s="218"/>
      <c r="QLT2201" s="218"/>
      <c r="QLU2201" s="218"/>
      <c r="QLV2201" s="218"/>
      <c r="QLW2201" s="218"/>
      <c r="QLX2201" s="218"/>
      <c r="QLY2201" s="218"/>
      <c r="QLZ2201" s="218"/>
      <c r="QMA2201" s="218"/>
      <c r="QMB2201" s="218"/>
      <c r="QMC2201" s="218"/>
      <c r="QMD2201" s="218"/>
      <c r="QME2201" s="218"/>
      <c r="QMF2201" s="218"/>
      <c r="QMG2201" s="218"/>
      <c r="QMH2201" s="218"/>
      <c r="QMI2201" s="218"/>
      <c r="QMJ2201" s="218"/>
      <c r="QMK2201" s="218"/>
      <c r="QML2201" s="218"/>
      <c r="QMM2201" s="218"/>
      <c r="QMN2201" s="218"/>
      <c r="QMO2201" s="218"/>
      <c r="QMP2201" s="218"/>
      <c r="QMQ2201" s="218"/>
      <c r="QMR2201" s="218"/>
      <c r="QMS2201" s="218"/>
      <c r="QMT2201" s="218"/>
      <c r="QMU2201" s="218"/>
      <c r="QMV2201" s="218"/>
      <c r="QMW2201" s="218"/>
      <c r="QMX2201" s="218"/>
      <c r="QMY2201" s="218"/>
      <c r="QMZ2201" s="218"/>
      <c r="QNA2201" s="218"/>
      <c r="QNB2201" s="218"/>
      <c r="QNC2201" s="218"/>
      <c r="QND2201" s="218"/>
      <c r="QNE2201" s="218"/>
      <c r="QNF2201" s="218"/>
      <c r="QNG2201" s="218"/>
      <c r="QNH2201" s="218"/>
      <c r="QNI2201" s="218"/>
      <c r="QNJ2201" s="218"/>
      <c r="QNK2201" s="218"/>
      <c r="QNL2201" s="218"/>
      <c r="QNM2201" s="218"/>
      <c r="QNN2201" s="218"/>
      <c r="QNO2201" s="218"/>
      <c r="QNP2201" s="218"/>
      <c r="QNQ2201" s="218"/>
      <c r="QNR2201" s="218"/>
      <c r="QNS2201" s="218"/>
      <c r="QNT2201" s="218"/>
      <c r="QNU2201" s="218"/>
      <c r="QNV2201" s="218"/>
      <c r="QNW2201" s="218"/>
      <c r="QNX2201" s="218"/>
      <c r="QNY2201" s="218"/>
      <c r="QNZ2201" s="218"/>
      <c r="QOA2201" s="218"/>
      <c r="QOB2201" s="218"/>
      <c r="QOC2201" s="218"/>
      <c r="QOD2201" s="218"/>
      <c r="QOE2201" s="218"/>
      <c r="QOF2201" s="218"/>
      <c r="QOG2201" s="218"/>
      <c r="QOH2201" s="218"/>
      <c r="QOI2201" s="218"/>
      <c r="QOJ2201" s="218"/>
      <c r="QOK2201" s="218"/>
      <c r="QOL2201" s="218"/>
      <c r="QOM2201" s="218"/>
      <c r="QON2201" s="218"/>
      <c r="QOO2201" s="218"/>
      <c r="QOP2201" s="218"/>
      <c r="QOQ2201" s="218"/>
      <c r="QOR2201" s="218"/>
      <c r="QOS2201" s="218"/>
      <c r="QOT2201" s="218"/>
      <c r="QOU2201" s="218"/>
      <c r="QOV2201" s="218"/>
      <c r="QOW2201" s="218"/>
      <c r="QOX2201" s="218"/>
      <c r="QOY2201" s="218"/>
      <c r="QOZ2201" s="218"/>
      <c r="QPA2201" s="218"/>
      <c r="QPB2201" s="218"/>
      <c r="QPC2201" s="218"/>
      <c r="QPD2201" s="218"/>
      <c r="QPE2201" s="218"/>
      <c r="QPF2201" s="218"/>
      <c r="QPG2201" s="218"/>
      <c r="QPH2201" s="218"/>
      <c r="QPI2201" s="218"/>
      <c r="QPJ2201" s="218"/>
      <c r="QPK2201" s="218"/>
      <c r="QPL2201" s="218"/>
      <c r="QPM2201" s="218"/>
      <c r="QPN2201" s="218"/>
      <c r="QPO2201" s="218"/>
      <c r="QPP2201" s="218"/>
      <c r="QPQ2201" s="218"/>
      <c r="QPR2201" s="218"/>
      <c r="QPS2201" s="218"/>
      <c r="QPT2201" s="218"/>
      <c r="QPU2201" s="218"/>
      <c r="QPV2201" s="218"/>
      <c r="QPW2201" s="218"/>
      <c r="QPX2201" s="218"/>
      <c r="QPY2201" s="218"/>
      <c r="QPZ2201" s="218"/>
      <c r="QQA2201" s="218"/>
      <c r="QQB2201" s="218"/>
      <c r="QQC2201" s="218"/>
      <c r="QQD2201" s="218"/>
      <c r="QQE2201" s="218"/>
      <c r="QQF2201" s="218"/>
      <c r="QQG2201" s="218"/>
      <c r="QQH2201" s="218"/>
      <c r="QQI2201" s="218"/>
      <c r="QQJ2201" s="218"/>
      <c r="QQK2201" s="218"/>
      <c r="QQL2201" s="218"/>
      <c r="QQM2201" s="218"/>
      <c r="QQN2201" s="218"/>
      <c r="QQO2201" s="218"/>
      <c r="QQP2201" s="218"/>
      <c r="QQQ2201" s="218"/>
      <c r="QQR2201" s="218"/>
      <c r="QQS2201" s="218"/>
      <c r="QQT2201" s="218"/>
      <c r="QQU2201" s="218"/>
      <c r="QQV2201" s="218"/>
      <c r="QQW2201" s="218"/>
      <c r="QQX2201" s="218"/>
      <c r="QQY2201" s="218"/>
      <c r="QQZ2201" s="218"/>
      <c r="QRA2201" s="218"/>
      <c r="QRB2201" s="218"/>
      <c r="QRC2201" s="218"/>
      <c r="QRD2201" s="218"/>
      <c r="QRE2201" s="218"/>
      <c r="QRF2201" s="218"/>
      <c r="QRG2201" s="218"/>
      <c r="QRH2201" s="218"/>
      <c r="QRI2201" s="218"/>
      <c r="QRJ2201" s="218"/>
      <c r="QRK2201" s="218"/>
      <c r="QRL2201" s="218"/>
      <c r="QRM2201" s="218"/>
      <c r="QRN2201" s="218"/>
      <c r="QRO2201" s="218"/>
      <c r="QRP2201" s="218"/>
      <c r="QRQ2201" s="218"/>
      <c r="QRR2201" s="218"/>
      <c r="QRS2201" s="218"/>
      <c r="QRT2201" s="218"/>
      <c r="QRU2201" s="218"/>
      <c r="QRV2201" s="218"/>
      <c r="QRW2201" s="218"/>
      <c r="QRX2201" s="218"/>
      <c r="QRY2201" s="218"/>
      <c r="QRZ2201" s="218"/>
      <c r="QSA2201" s="218"/>
      <c r="QSB2201" s="218"/>
      <c r="QSC2201" s="218"/>
      <c r="QSD2201" s="218"/>
      <c r="QSE2201" s="218"/>
      <c r="QSF2201" s="218"/>
      <c r="QSG2201" s="218"/>
      <c r="QSH2201" s="218"/>
      <c r="QSI2201" s="218"/>
      <c r="QSJ2201" s="218"/>
      <c r="QSK2201" s="218"/>
      <c r="QSL2201" s="218"/>
      <c r="QSM2201" s="218"/>
      <c r="QSN2201" s="218"/>
      <c r="QSO2201" s="218"/>
      <c r="QSP2201" s="218"/>
      <c r="QSQ2201" s="218"/>
      <c r="QSR2201" s="218"/>
      <c r="QSS2201" s="218"/>
      <c r="QST2201" s="218"/>
      <c r="QSU2201" s="218"/>
      <c r="QSV2201" s="218"/>
      <c r="QSW2201" s="218"/>
      <c r="QSX2201" s="218"/>
      <c r="QSY2201" s="218"/>
      <c r="QSZ2201" s="218"/>
      <c r="QTA2201" s="218"/>
      <c r="QTB2201" s="218"/>
      <c r="QTC2201" s="218"/>
      <c r="QTD2201" s="218"/>
      <c r="QTE2201" s="218"/>
      <c r="QTF2201" s="218"/>
      <c r="QTG2201" s="218"/>
      <c r="QTH2201" s="218"/>
      <c r="QTI2201" s="218"/>
      <c r="QTJ2201" s="218"/>
      <c r="QTK2201" s="218"/>
      <c r="QTL2201" s="218"/>
      <c r="QTM2201" s="218"/>
      <c r="QTN2201" s="218"/>
      <c r="QTO2201" s="218"/>
      <c r="QTP2201" s="218"/>
      <c r="QTQ2201" s="218"/>
      <c r="QTR2201" s="218"/>
      <c r="QTS2201" s="218"/>
      <c r="QTT2201" s="218"/>
      <c r="QTU2201" s="218"/>
      <c r="QTV2201" s="218"/>
      <c r="QTW2201" s="218"/>
      <c r="QTX2201" s="218"/>
      <c r="QTY2201" s="218"/>
      <c r="QTZ2201" s="218"/>
      <c r="QUA2201" s="218"/>
      <c r="QUB2201" s="218"/>
      <c r="QUC2201" s="218"/>
      <c r="QUD2201" s="218"/>
      <c r="QUE2201" s="218"/>
      <c r="QUF2201" s="218"/>
      <c r="QUG2201" s="218"/>
      <c r="QUH2201" s="218"/>
      <c r="QUI2201" s="218"/>
      <c r="QUJ2201" s="218"/>
      <c r="QUK2201" s="218"/>
      <c r="QUL2201" s="218"/>
      <c r="QUM2201" s="218"/>
      <c r="QUN2201" s="218"/>
      <c r="QUO2201" s="218"/>
      <c r="QUP2201" s="218"/>
      <c r="QUQ2201" s="218"/>
      <c r="QUR2201" s="218"/>
      <c r="QUS2201" s="218"/>
      <c r="QUT2201" s="218"/>
      <c r="QUU2201" s="218"/>
      <c r="QUV2201" s="218"/>
      <c r="QUW2201" s="218"/>
      <c r="QUX2201" s="218"/>
      <c r="QUY2201" s="218"/>
      <c r="QUZ2201" s="218"/>
      <c r="QVA2201" s="218"/>
      <c r="QVB2201" s="218"/>
      <c r="QVC2201" s="218"/>
      <c r="QVD2201" s="218"/>
      <c r="QVE2201" s="218"/>
      <c r="QVF2201" s="218"/>
      <c r="QVG2201" s="218"/>
      <c r="QVH2201" s="218"/>
      <c r="QVI2201" s="218"/>
      <c r="QVJ2201" s="218"/>
      <c r="QVK2201" s="218"/>
      <c r="QVL2201" s="218"/>
      <c r="QVM2201" s="218"/>
      <c r="QVN2201" s="218"/>
      <c r="QVO2201" s="218"/>
      <c r="QVP2201" s="218"/>
      <c r="QVQ2201" s="218"/>
      <c r="QVR2201" s="218"/>
      <c r="QVS2201" s="218"/>
      <c r="QVT2201" s="218"/>
      <c r="QVU2201" s="218"/>
      <c r="QVV2201" s="218"/>
      <c r="QVW2201" s="218"/>
      <c r="QVX2201" s="218"/>
      <c r="QVY2201" s="218"/>
      <c r="QVZ2201" s="218"/>
      <c r="QWA2201" s="218"/>
      <c r="QWB2201" s="218"/>
      <c r="QWC2201" s="218"/>
      <c r="QWD2201" s="218"/>
      <c r="QWE2201" s="218"/>
      <c r="QWF2201" s="218"/>
      <c r="QWG2201" s="218"/>
      <c r="QWH2201" s="218"/>
      <c r="QWI2201" s="218"/>
      <c r="QWJ2201" s="218"/>
      <c r="QWK2201" s="218"/>
      <c r="QWL2201" s="218"/>
      <c r="QWM2201" s="218"/>
      <c r="QWN2201" s="218"/>
      <c r="QWO2201" s="218"/>
      <c r="QWP2201" s="218"/>
      <c r="QWQ2201" s="218"/>
      <c r="QWR2201" s="218"/>
      <c r="QWS2201" s="218"/>
      <c r="QWT2201" s="218"/>
      <c r="QWU2201" s="218"/>
      <c r="QWV2201" s="218"/>
      <c r="QWW2201" s="218"/>
      <c r="QWX2201" s="218"/>
      <c r="QWY2201" s="218"/>
      <c r="QWZ2201" s="218"/>
      <c r="QXA2201" s="218"/>
      <c r="QXB2201" s="218"/>
      <c r="QXC2201" s="218"/>
      <c r="QXD2201" s="218"/>
      <c r="QXE2201" s="218"/>
      <c r="QXF2201" s="218"/>
      <c r="QXG2201" s="218"/>
      <c r="QXH2201" s="218"/>
      <c r="QXI2201" s="218"/>
      <c r="QXJ2201" s="218"/>
      <c r="QXK2201" s="218"/>
      <c r="QXL2201" s="218"/>
      <c r="QXM2201" s="218"/>
      <c r="QXN2201" s="218"/>
      <c r="QXO2201" s="218"/>
      <c r="QXP2201" s="218"/>
      <c r="QXQ2201" s="218"/>
      <c r="QXR2201" s="218"/>
      <c r="QXS2201" s="218"/>
      <c r="QXT2201" s="218"/>
      <c r="QXU2201" s="218"/>
      <c r="QXV2201" s="218"/>
      <c r="QXW2201" s="218"/>
      <c r="QXX2201" s="218"/>
      <c r="QXY2201" s="218"/>
      <c r="QXZ2201" s="218"/>
      <c r="QYA2201" s="218"/>
      <c r="QYB2201" s="218"/>
      <c r="QYC2201" s="218"/>
      <c r="QYD2201" s="218"/>
      <c r="QYE2201" s="218"/>
      <c r="QYF2201" s="218"/>
      <c r="QYG2201" s="218"/>
      <c r="QYH2201" s="218"/>
      <c r="QYI2201" s="218"/>
      <c r="QYJ2201" s="218"/>
      <c r="QYK2201" s="218"/>
      <c r="QYL2201" s="218"/>
      <c r="QYM2201" s="218"/>
      <c r="QYN2201" s="218"/>
      <c r="QYO2201" s="218"/>
      <c r="QYP2201" s="218"/>
      <c r="QYQ2201" s="218"/>
      <c r="QYR2201" s="218"/>
      <c r="QYS2201" s="218"/>
      <c r="QYT2201" s="218"/>
      <c r="QYU2201" s="218"/>
      <c r="QYV2201" s="218"/>
      <c r="QYW2201" s="218"/>
      <c r="QYX2201" s="218"/>
      <c r="QYY2201" s="218"/>
      <c r="QYZ2201" s="218"/>
      <c r="QZA2201" s="218"/>
      <c r="QZB2201" s="218"/>
      <c r="QZC2201" s="218"/>
      <c r="QZD2201" s="218"/>
      <c r="QZE2201" s="218"/>
      <c r="QZF2201" s="218"/>
      <c r="QZG2201" s="218"/>
      <c r="QZH2201" s="218"/>
      <c r="QZI2201" s="218"/>
      <c r="QZJ2201" s="218"/>
      <c r="QZK2201" s="218"/>
      <c r="QZL2201" s="218"/>
      <c r="QZM2201" s="218"/>
      <c r="QZN2201" s="218"/>
      <c r="QZO2201" s="218"/>
      <c r="QZP2201" s="218"/>
      <c r="QZQ2201" s="218"/>
      <c r="QZR2201" s="218"/>
      <c r="QZS2201" s="218"/>
      <c r="QZT2201" s="218"/>
      <c r="QZU2201" s="218"/>
      <c r="QZV2201" s="218"/>
      <c r="QZW2201" s="218"/>
      <c r="QZX2201" s="218"/>
      <c r="QZY2201" s="218"/>
      <c r="QZZ2201" s="218"/>
      <c r="RAA2201" s="218"/>
      <c r="RAB2201" s="218"/>
      <c r="RAC2201" s="218"/>
      <c r="RAD2201" s="218"/>
      <c r="RAE2201" s="218"/>
      <c r="RAF2201" s="218"/>
      <c r="RAG2201" s="218"/>
      <c r="RAH2201" s="218"/>
      <c r="RAI2201" s="218"/>
      <c r="RAJ2201" s="218"/>
      <c r="RAK2201" s="218"/>
      <c r="RAL2201" s="218"/>
      <c r="RAM2201" s="218"/>
      <c r="RAN2201" s="218"/>
      <c r="RAO2201" s="218"/>
      <c r="RAP2201" s="218"/>
      <c r="RAQ2201" s="218"/>
      <c r="RAR2201" s="218"/>
      <c r="RAS2201" s="218"/>
      <c r="RAT2201" s="218"/>
      <c r="RAU2201" s="218"/>
      <c r="RAV2201" s="218"/>
      <c r="RAW2201" s="218"/>
      <c r="RAX2201" s="218"/>
      <c r="RAY2201" s="218"/>
      <c r="RAZ2201" s="218"/>
      <c r="RBA2201" s="218"/>
      <c r="RBB2201" s="218"/>
      <c r="RBC2201" s="218"/>
      <c r="RBD2201" s="218"/>
      <c r="RBE2201" s="218"/>
      <c r="RBF2201" s="218"/>
      <c r="RBG2201" s="218"/>
      <c r="RBH2201" s="218"/>
      <c r="RBI2201" s="218"/>
      <c r="RBJ2201" s="218"/>
      <c r="RBK2201" s="218"/>
      <c r="RBL2201" s="218"/>
      <c r="RBM2201" s="218"/>
      <c r="RBN2201" s="218"/>
      <c r="RBO2201" s="218"/>
      <c r="RBP2201" s="218"/>
      <c r="RBQ2201" s="218"/>
      <c r="RBR2201" s="218"/>
      <c r="RBS2201" s="218"/>
      <c r="RBT2201" s="218"/>
      <c r="RBU2201" s="218"/>
      <c r="RBV2201" s="218"/>
      <c r="RBW2201" s="218"/>
      <c r="RBX2201" s="218"/>
      <c r="RBY2201" s="218"/>
      <c r="RBZ2201" s="218"/>
      <c r="RCA2201" s="218"/>
      <c r="RCB2201" s="218"/>
      <c r="RCC2201" s="218"/>
      <c r="RCD2201" s="218"/>
      <c r="RCE2201" s="218"/>
      <c r="RCF2201" s="218"/>
      <c r="RCG2201" s="218"/>
      <c r="RCH2201" s="218"/>
      <c r="RCI2201" s="218"/>
      <c r="RCJ2201" s="218"/>
      <c r="RCK2201" s="218"/>
      <c r="RCL2201" s="218"/>
      <c r="RCM2201" s="218"/>
      <c r="RCN2201" s="218"/>
      <c r="RCO2201" s="218"/>
      <c r="RCP2201" s="218"/>
      <c r="RCQ2201" s="218"/>
      <c r="RCR2201" s="218"/>
      <c r="RCS2201" s="218"/>
      <c r="RCT2201" s="218"/>
      <c r="RCU2201" s="218"/>
      <c r="RCV2201" s="218"/>
      <c r="RCW2201" s="218"/>
      <c r="RCX2201" s="218"/>
      <c r="RCY2201" s="218"/>
      <c r="RCZ2201" s="218"/>
      <c r="RDA2201" s="218"/>
      <c r="RDB2201" s="218"/>
      <c r="RDC2201" s="218"/>
      <c r="RDD2201" s="218"/>
      <c r="RDE2201" s="218"/>
      <c r="RDF2201" s="218"/>
      <c r="RDG2201" s="218"/>
      <c r="RDH2201" s="218"/>
      <c r="RDI2201" s="218"/>
      <c r="RDJ2201" s="218"/>
      <c r="RDK2201" s="218"/>
      <c r="RDL2201" s="218"/>
      <c r="RDM2201" s="218"/>
      <c r="RDN2201" s="218"/>
      <c r="RDO2201" s="218"/>
      <c r="RDP2201" s="218"/>
      <c r="RDQ2201" s="218"/>
      <c r="RDR2201" s="218"/>
      <c r="RDS2201" s="218"/>
      <c r="RDT2201" s="218"/>
      <c r="RDU2201" s="218"/>
      <c r="RDV2201" s="218"/>
      <c r="RDW2201" s="218"/>
      <c r="RDX2201" s="218"/>
      <c r="RDY2201" s="218"/>
      <c r="RDZ2201" s="218"/>
      <c r="REA2201" s="218"/>
      <c r="REB2201" s="218"/>
      <c r="REC2201" s="218"/>
      <c r="RED2201" s="218"/>
      <c r="REE2201" s="218"/>
      <c r="REF2201" s="218"/>
      <c r="REG2201" s="218"/>
      <c r="REH2201" s="218"/>
      <c r="REI2201" s="218"/>
      <c r="REJ2201" s="218"/>
      <c r="REK2201" s="218"/>
      <c r="REL2201" s="218"/>
      <c r="REM2201" s="218"/>
      <c r="REN2201" s="218"/>
      <c r="REO2201" s="218"/>
      <c r="REP2201" s="218"/>
      <c r="REQ2201" s="218"/>
      <c r="RER2201" s="218"/>
      <c r="RES2201" s="218"/>
      <c r="RET2201" s="218"/>
      <c r="REU2201" s="218"/>
      <c r="REV2201" s="218"/>
      <c r="REW2201" s="218"/>
      <c r="REX2201" s="218"/>
      <c r="REY2201" s="218"/>
      <c r="REZ2201" s="218"/>
      <c r="RFA2201" s="218"/>
      <c r="RFB2201" s="218"/>
      <c r="RFC2201" s="218"/>
      <c r="RFD2201" s="218"/>
      <c r="RFE2201" s="218"/>
      <c r="RFF2201" s="218"/>
      <c r="RFG2201" s="218"/>
      <c r="RFH2201" s="218"/>
      <c r="RFI2201" s="218"/>
      <c r="RFJ2201" s="218"/>
      <c r="RFK2201" s="218"/>
      <c r="RFL2201" s="218"/>
      <c r="RFM2201" s="218"/>
      <c r="RFN2201" s="218"/>
      <c r="RFO2201" s="218"/>
      <c r="RFP2201" s="218"/>
      <c r="RFQ2201" s="218"/>
      <c r="RFR2201" s="218"/>
      <c r="RFS2201" s="218"/>
      <c r="RFT2201" s="218"/>
      <c r="RFU2201" s="218"/>
      <c r="RFV2201" s="218"/>
      <c r="RFW2201" s="218"/>
      <c r="RFX2201" s="218"/>
      <c r="RFY2201" s="218"/>
      <c r="RFZ2201" s="218"/>
      <c r="RGA2201" s="218"/>
      <c r="RGB2201" s="218"/>
      <c r="RGC2201" s="218"/>
      <c r="RGD2201" s="218"/>
      <c r="RGE2201" s="218"/>
      <c r="RGF2201" s="218"/>
      <c r="RGG2201" s="218"/>
      <c r="RGH2201" s="218"/>
      <c r="RGI2201" s="218"/>
      <c r="RGJ2201" s="218"/>
      <c r="RGK2201" s="218"/>
      <c r="RGL2201" s="218"/>
      <c r="RGM2201" s="218"/>
      <c r="RGN2201" s="218"/>
      <c r="RGO2201" s="218"/>
      <c r="RGP2201" s="218"/>
      <c r="RGQ2201" s="218"/>
      <c r="RGR2201" s="218"/>
      <c r="RGS2201" s="218"/>
      <c r="RGT2201" s="218"/>
      <c r="RGU2201" s="218"/>
      <c r="RGV2201" s="218"/>
      <c r="RGW2201" s="218"/>
      <c r="RGX2201" s="218"/>
      <c r="RGY2201" s="218"/>
      <c r="RGZ2201" s="218"/>
      <c r="RHA2201" s="218"/>
      <c r="RHB2201" s="218"/>
      <c r="RHC2201" s="218"/>
      <c r="RHD2201" s="218"/>
      <c r="RHE2201" s="218"/>
      <c r="RHF2201" s="218"/>
      <c r="RHG2201" s="218"/>
      <c r="RHH2201" s="218"/>
      <c r="RHI2201" s="218"/>
      <c r="RHJ2201" s="218"/>
      <c r="RHK2201" s="218"/>
      <c r="RHL2201" s="218"/>
      <c r="RHM2201" s="218"/>
      <c r="RHN2201" s="218"/>
      <c r="RHO2201" s="218"/>
      <c r="RHP2201" s="218"/>
      <c r="RHQ2201" s="218"/>
      <c r="RHR2201" s="218"/>
      <c r="RHS2201" s="218"/>
      <c r="RHT2201" s="218"/>
      <c r="RHU2201" s="218"/>
      <c r="RHV2201" s="218"/>
      <c r="RHW2201" s="218"/>
      <c r="RHX2201" s="218"/>
      <c r="RHY2201" s="218"/>
      <c r="RHZ2201" s="218"/>
      <c r="RIA2201" s="218"/>
      <c r="RIB2201" s="218"/>
      <c r="RIC2201" s="218"/>
      <c r="RID2201" s="218"/>
      <c r="RIE2201" s="218"/>
      <c r="RIF2201" s="218"/>
      <c r="RIG2201" s="218"/>
      <c r="RIH2201" s="218"/>
      <c r="RII2201" s="218"/>
      <c r="RIJ2201" s="218"/>
      <c r="RIK2201" s="218"/>
      <c r="RIL2201" s="218"/>
      <c r="RIM2201" s="218"/>
      <c r="RIN2201" s="218"/>
      <c r="RIO2201" s="218"/>
      <c r="RIP2201" s="218"/>
      <c r="RIQ2201" s="218"/>
      <c r="RIR2201" s="218"/>
      <c r="RIS2201" s="218"/>
      <c r="RIT2201" s="218"/>
      <c r="RIU2201" s="218"/>
      <c r="RIV2201" s="218"/>
      <c r="RIW2201" s="218"/>
      <c r="RIX2201" s="218"/>
      <c r="RIY2201" s="218"/>
      <c r="RIZ2201" s="218"/>
      <c r="RJA2201" s="218"/>
      <c r="RJB2201" s="218"/>
      <c r="RJC2201" s="218"/>
      <c r="RJD2201" s="218"/>
      <c r="RJE2201" s="218"/>
      <c r="RJF2201" s="218"/>
      <c r="RJG2201" s="218"/>
      <c r="RJH2201" s="218"/>
      <c r="RJI2201" s="218"/>
      <c r="RJJ2201" s="218"/>
      <c r="RJK2201" s="218"/>
      <c r="RJL2201" s="218"/>
      <c r="RJM2201" s="218"/>
      <c r="RJN2201" s="218"/>
      <c r="RJO2201" s="218"/>
      <c r="RJP2201" s="218"/>
      <c r="RJQ2201" s="218"/>
      <c r="RJR2201" s="218"/>
      <c r="RJS2201" s="218"/>
      <c r="RJT2201" s="218"/>
      <c r="RJU2201" s="218"/>
      <c r="RJV2201" s="218"/>
      <c r="RJW2201" s="218"/>
      <c r="RJX2201" s="218"/>
      <c r="RJY2201" s="218"/>
      <c r="RJZ2201" s="218"/>
      <c r="RKA2201" s="218"/>
      <c r="RKB2201" s="218"/>
      <c r="RKC2201" s="218"/>
      <c r="RKD2201" s="218"/>
      <c r="RKE2201" s="218"/>
      <c r="RKF2201" s="218"/>
      <c r="RKG2201" s="218"/>
      <c r="RKH2201" s="218"/>
      <c r="RKI2201" s="218"/>
      <c r="RKJ2201" s="218"/>
      <c r="RKK2201" s="218"/>
      <c r="RKL2201" s="218"/>
      <c r="RKM2201" s="218"/>
      <c r="RKN2201" s="218"/>
      <c r="RKO2201" s="218"/>
      <c r="RKP2201" s="218"/>
      <c r="RKQ2201" s="218"/>
      <c r="RKR2201" s="218"/>
      <c r="RKS2201" s="218"/>
      <c r="RKT2201" s="218"/>
      <c r="RKU2201" s="218"/>
      <c r="RKV2201" s="218"/>
      <c r="RKW2201" s="218"/>
      <c r="RKX2201" s="218"/>
      <c r="RKY2201" s="218"/>
      <c r="RKZ2201" s="218"/>
      <c r="RLA2201" s="218"/>
      <c r="RLB2201" s="218"/>
      <c r="RLC2201" s="218"/>
      <c r="RLD2201" s="218"/>
      <c r="RLE2201" s="218"/>
      <c r="RLF2201" s="218"/>
      <c r="RLG2201" s="218"/>
      <c r="RLH2201" s="218"/>
      <c r="RLI2201" s="218"/>
      <c r="RLJ2201" s="218"/>
      <c r="RLK2201" s="218"/>
      <c r="RLL2201" s="218"/>
      <c r="RLM2201" s="218"/>
      <c r="RLN2201" s="218"/>
      <c r="RLO2201" s="218"/>
      <c r="RLP2201" s="218"/>
      <c r="RLQ2201" s="218"/>
      <c r="RLR2201" s="218"/>
      <c r="RLS2201" s="218"/>
      <c r="RLT2201" s="218"/>
      <c r="RLU2201" s="218"/>
      <c r="RLV2201" s="218"/>
      <c r="RLW2201" s="218"/>
      <c r="RLX2201" s="218"/>
      <c r="RLY2201" s="218"/>
      <c r="RLZ2201" s="218"/>
      <c r="RMA2201" s="218"/>
      <c r="RMB2201" s="218"/>
      <c r="RMC2201" s="218"/>
      <c r="RMD2201" s="218"/>
      <c r="RME2201" s="218"/>
      <c r="RMF2201" s="218"/>
      <c r="RMG2201" s="218"/>
      <c r="RMH2201" s="218"/>
      <c r="RMI2201" s="218"/>
      <c r="RMJ2201" s="218"/>
      <c r="RMK2201" s="218"/>
      <c r="RML2201" s="218"/>
      <c r="RMM2201" s="218"/>
      <c r="RMN2201" s="218"/>
      <c r="RMO2201" s="218"/>
      <c r="RMP2201" s="218"/>
      <c r="RMQ2201" s="218"/>
      <c r="RMR2201" s="218"/>
      <c r="RMS2201" s="218"/>
      <c r="RMT2201" s="218"/>
      <c r="RMU2201" s="218"/>
      <c r="RMV2201" s="218"/>
      <c r="RMW2201" s="218"/>
      <c r="RMX2201" s="218"/>
      <c r="RMY2201" s="218"/>
      <c r="RMZ2201" s="218"/>
      <c r="RNA2201" s="218"/>
      <c r="RNB2201" s="218"/>
      <c r="RNC2201" s="218"/>
      <c r="RND2201" s="218"/>
      <c r="RNE2201" s="218"/>
      <c r="RNF2201" s="218"/>
      <c r="RNG2201" s="218"/>
      <c r="RNH2201" s="218"/>
      <c r="RNI2201" s="218"/>
      <c r="RNJ2201" s="218"/>
      <c r="RNK2201" s="218"/>
      <c r="RNL2201" s="218"/>
      <c r="RNM2201" s="218"/>
      <c r="RNN2201" s="218"/>
      <c r="RNO2201" s="218"/>
      <c r="RNP2201" s="218"/>
      <c r="RNQ2201" s="218"/>
      <c r="RNR2201" s="218"/>
      <c r="RNS2201" s="218"/>
      <c r="RNT2201" s="218"/>
      <c r="RNU2201" s="218"/>
      <c r="RNV2201" s="218"/>
      <c r="RNW2201" s="218"/>
      <c r="RNX2201" s="218"/>
      <c r="RNY2201" s="218"/>
      <c r="RNZ2201" s="218"/>
      <c r="ROA2201" s="218"/>
      <c r="ROB2201" s="218"/>
      <c r="ROC2201" s="218"/>
      <c r="ROD2201" s="218"/>
      <c r="ROE2201" s="218"/>
      <c r="ROF2201" s="218"/>
      <c r="ROG2201" s="218"/>
      <c r="ROH2201" s="218"/>
      <c r="ROI2201" s="218"/>
      <c r="ROJ2201" s="218"/>
      <c r="ROK2201" s="218"/>
      <c r="ROL2201" s="218"/>
      <c r="ROM2201" s="218"/>
      <c r="RON2201" s="218"/>
      <c r="ROO2201" s="218"/>
      <c r="ROP2201" s="218"/>
      <c r="ROQ2201" s="218"/>
      <c r="ROR2201" s="218"/>
      <c r="ROS2201" s="218"/>
      <c r="ROT2201" s="218"/>
      <c r="ROU2201" s="218"/>
      <c r="ROV2201" s="218"/>
      <c r="ROW2201" s="218"/>
      <c r="ROX2201" s="218"/>
      <c r="ROY2201" s="218"/>
      <c r="ROZ2201" s="218"/>
      <c r="RPA2201" s="218"/>
      <c r="RPB2201" s="218"/>
      <c r="RPC2201" s="218"/>
      <c r="RPD2201" s="218"/>
      <c r="RPE2201" s="218"/>
      <c r="RPF2201" s="218"/>
      <c r="RPG2201" s="218"/>
      <c r="RPH2201" s="218"/>
      <c r="RPI2201" s="218"/>
      <c r="RPJ2201" s="218"/>
      <c r="RPK2201" s="218"/>
      <c r="RPL2201" s="218"/>
      <c r="RPM2201" s="218"/>
      <c r="RPN2201" s="218"/>
      <c r="RPO2201" s="218"/>
      <c r="RPP2201" s="218"/>
      <c r="RPQ2201" s="218"/>
      <c r="RPR2201" s="218"/>
      <c r="RPS2201" s="218"/>
      <c r="RPT2201" s="218"/>
      <c r="RPU2201" s="218"/>
      <c r="RPV2201" s="218"/>
      <c r="RPW2201" s="218"/>
      <c r="RPX2201" s="218"/>
      <c r="RPY2201" s="218"/>
      <c r="RPZ2201" s="218"/>
      <c r="RQA2201" s="218"/>
      <c r="RQB2201" s="218"/>
      <c r="RQC2201" s="218"/>
      <c r="RQD2201" s="218"/>
      <c r="RQE2201" s="218"/>
      <c r="RQF2201" s="218"/>
      <c r="RQG2201" s="218"/>
      <c r="RQH2201" s="218"/>
      <c r="RQI2201" s="218"/>
      <c r="RQJ2201" s="218"/>
      <c r="RQK2201" s="218"/>
      <c r="RQL2201" s="218"/>
      <c r="RQM2201" s="218"/>
      <c r="RQN2201" s="218"/>
      <c r="RQO2201" s="218"/>
      <c r="RQP2201" s="218"/>
      <c r="RQQ2201" s="218"/>
      <c r="RQR2201" s="218"/>
      <c r="RQS2201" s="218"/>
      <c r="RQT2201" s="218"/>
      <c r="RQU2201" s="218"/>
      <c r="RQV2201" s="218"/>
      <c r="RQW2201" s="218"/>
      <c r="RQX2201" s="218"/>
      <c r="RQY2201" s="218"/>
      <c r="RQZ2201" s="218"/>
      <c r="RRA2201" s="218"/>
      <c r="RRB2201" s="218"/>
      <c r="RRC2201" s="218"/>
      <c r="RRD2201" s="218"/>
      <c r="RRE2201" s="218"/>
      <c r="RRF2201" s="218"/>
      <c r="RRG2201" s="218"/>
      <c r="RRH2201" s="218"/>
      <c r="RRI2201" s="218"/>
      <c r="RRJ2201" s="218"/>
      <c r="RRK2201" s="218"/>
      <c r="RRL2201" s="218"/>
      <c r="RRM2201" s="218"/>
      <c r="RRN2201" s="218"/>
      <c r="RRO2201" s="218"/>
      <c r="RRP2201" s="218"/>
      <c r="RRQ2201" s="218"/>
      <c r="RRR2201" s="218"/>
      <c r="RRS2201" s="218"/>
      <c r="RRT2201" s="218"/>
      <c r="RRU2201" s="218"/>
      <c r="RRV2201" s="218"/>
      <c r="RRW2201" s="218"/>
      <c r="RRX2201" s="218"/>
      <c r="RRY2201" s="218"/>
      <c r="RRZ2201" s="218"/>
      <c r="RSA2201" s="218"/>
      <c r="RSB2201" s="218"/>
      <c r="RSC2201" s="218"/>
      <c r="RSD2201" s="218"/>
      <c r="RSE2201" s="218"/>
      <c r="RSF2201" s="218"/>
      <c r="RSG2201" s="218"/>
      <c r="RSH2201" s="218"/>
      <c r="RSI2201" s="218"/>
      <c r="RSJ2201" s="218"/>
      <c r="RSK2201" s="218"/>
      <c r="RSL2201" s="218"/>
      <c r="RSM2201" s="218"/>
      <c r="RSN2201" s="218"/>
      <c r="RSO2201" s="218"/>
      <c r="RSP2201" s="218"/>
      <c r="RSQ2201" s="218"/>
      <c r="RSR2201" s="218"/>
      <c r="RSS2201" s="218"/>
      <c r="RST2201" s="218"/>
      <c r="RSU2201" s="218"/>
      <c r="RSV2201" s="218"/>
      <c r="RSW2201" s="218"/>
      <c r="RSX2201" s="218"/>
      <c r="RSY2201" s="218"/>
      <c r="RSZ2201" s="218"/>
      <c r="RTA2201" s="218"/>
      <c r="RTB2201" s="218"/>
      <c r="RTC2201" s="218"/>
      <c r="RTD2201" s="218"/>
      <c r="RTE2201" s="218"/>
      <c r="RTF2201" s="218"/>
      <c r="RTG2201" s="218"/>
      <c r="RTH2201" s="218"/>
      <c r="RTI2201" s="218"/>
      <c r="RTJ2201" s="218"/>
      <c r="RTK2201" s="218"/>
      <c r="RTL2201" s="218"/>
      <c r="RTM2201" s="218"/>
      <c r="RTN2201" s="218"/>
      <c r="RTO2201" s="218"/>
      <c r="RTP2201" s="218"/>
      <c r="RTQ2201" s="218"/>
      <c r="RTR2201" s="218"/>
      <c r="RTS2201" s="218"/>
      <c r="RTT2201" s="218"/>
      <c r="RTU2201" s="218"/>
      <c r="RTV2201" s="218"/>
      <c r="RTW2201" s="218"/>
      <c r="RTX2201" s="218"/>
      <c r="RTY2201" s="218"/>
      <c r="RTZ2201" s="218"/>
      <c r="RUA2201" s="218"/>
      <c r="RUB2201" s="218"/>
      <c r="RUC2201" s="218"/>
      <c r="RUD2201" s="218"/>
      <c r="RUE2201" s="218"/>
      <c r="RUF2201" s="218"/>
      <c r="RUG2201" s="218"/>
      <c r="RUH2201" s="218"/>
      <c r="RUI2201" s="218"/>
      <c r="RUJ2201" s="218"/>
      <c r="RUK2201" s="218"/>
      <c r="RUL2201" s="218"/>
      <c r="RUM2201" s="218"/>
      <c r="RUN2201" s="218"/>
      <c r="RUO2201" s="218"/>
      <c r="RUP2201" s="218"/>
      <c r="RUQ2201" s="218"/>
      <c r="RUR2201" s="218"/>
      <c r="RUS2201" s="218"/>
      <c r="RUT2201" s="218"/>
      <c r="RUU2201" s="218"/>
      <c r="RUV2201" s="218"/>
      <c r="RUW2201" s="218"/>
      <c r="RUX2201" s="218"/>
      <c r="RUY2201" s="218"/>
      <c r="RUZ2201" s="218"/>
      <c r="RVA2201" s="218"/>
      <c r="RVB2201" s="218"/>
      <c r="RVC2201" s="218"/>
      <c r="RVD2201" s="218"/>
      <c r="RVE2201" s="218"/>
      <c r="RVF2201" s="218"/>
      <c r="RVG2201" s="218"/>
      <c r="RVH2201" s="218"/>
      <c r="RVI2201" s="218"/>
      <c r="RVJ2201" s="218"/>
      <c r="RVK2201" s="218"/>
      <c r="RVL2201" s="218"/>
      <c r="RVM2201" s="218"/>
      <c r="RVN2201" s="218"/>
      <c r="RVO2201" s="218"/>
      <c r="RVP2201" s="218"/>
      <c r="RVQ2201" s="218"/>
      <c r="RVR2201" s="218"/>
      <c r="RVS2201" s="218"/>
      <c r="RVT2201" s="218"/>
      <c r="RVU2201" s="218"/>
      <c r="RVV2201" s="218"/>
      <c r="RVW2201" s="218"/>
      <c r="RVX2201" s="218"/>
      <c r="RVY2201" s="218"/>
      <c r="RVZ2201" s="218"/>
      <c r="RWA2201" s="218"/>
      <c r="RWB2201" s="218"/>
      <c r="RWC2201" s="218"/>
      <c r="RWD2201" s="218"/>
      <c r="RWE2201" s="218"/>
      <c r="RWF2201" s="218"/>
      <c r="RWG2201" s="218"/>
      <c r="RWH2201" s="218"/>
      <c r="RWI2201" s="218"/>
      <c r="RWJ2201" s="218"/>
      <c r="RWK2201" s="218"/>
      <c r="RWL2201" s="218"/>
      <c r="RWM2201" s="218"/>
      <c r="RWN2201" s="218"/>
      <c r="RWO2201" s="218"/>
      <c r="RWP2201" s="218"/>
      <c r="RWQ2201" s="218"/>
      <c r="RWR2201" s="218"/>
      <c r="RWS2201" s="218"/>
      <c r="RWT2201" s="218"/>
      <c r="RWU2201" s="218"/>
      <c r="RWV2201" s="218"/>
      <c r="RWW2201" s="218"/>
      <c r="RWX2201" s="218"/>
      <c r="RWY2201" s="218"/>
      <c r="RWZ2201" s="218"/>
      <c r="RXA2201" s="218"/>
      <c r="RXB2201" s="218"/>
      <c r="RXC2201" s="218"/>
      <c r="RXD2201" s="218"/>
      <c r="RXE2201" s="218"/>
      <c r="RXF2201" s="218"/>
      <c r="RXG2201" s="218"/>
      <c r="RXH2201" s="218"/>
      <c r="RXI2201" s="218"/>
      <c r="RXJ2201" s="218"/>
      <c r="RXK2201" s="218"/>
      <c r="RXL2201" s="218"/>
      <c r="RXM2201" s="218"/>
      <c r="RXN2201" s="218"/>
      <c r="RXO2201" s="218"/>
      <c r="RXP2201" s="218"/>
      <c r="RXQ2201" s="218"/>
      <c r="RXR2201" s="218"/>
      <c r="RXS2201" s="218"/>
      <c r="RXT2201" s="218"/>
      <c r="RXU2201" s="218"/>
      <c r="RXV2201" s="218"/>
      <c r="RXW2201" s="218"/>
      <c r="RXX2201" s="218"/>
      <c r="RXY2201" s="218"/>
      <c r="RXZ2201" s="218"/>
      <c r="RYA2201" s="218"/>
      <c r="RYB2201" s="218"/>
      <c r="RYC2201" s="218"/>
      <c r="RYD2201" s="218"/>
      <c r="RYE2201" s="218"/>
      <c r="RYF2201" s="218"/>
      <c r="RYG2201" s="218"/>
      <c r="RYH2201" s="218"/>
      <c r="RYI2201" s="218"/>
      <c r="RYJ2201" s="218"/>
      <c r="RYK2201" s="218"/>
      <c r="RYL2201" s="218"/>
      <c r="RYM2201" s="218"/>
      <c r="RYN2201" s="218"/>
      <c r="RYO2201" s="218"/>
      <c r="RYP2201" s="218"/>
      <c r="RYQ2201" s="218"/>
      <c r="RYR2201" s="218"/>
      <c r="RYS2201" s="218"/>
      <c r="RYT2201" s="218"/>
      <c r="RYU2201" s="218"/>
      <c r="RYV2201" s="218"/>
      <c r="RYW2201" s="218"/>
      <c r="RYX2201" s="218"/>
      <c r="RYY2201" s="218"/>
      <c r="RYZ2201" s="218"/>
      <c r="RZA2201" s="218"/>
      <c r="RZB2201" s="218"/>
      <c r="RZC2201" s="218"/>
      <c r="RZD2201" s="218"/>
      <c r="RZE2201" s="218"/>
      <c r="RZF2201" s="218"/>
      <c r="RZG2201" s="218"/>
      <c r="RZH2201" s="218"/>
      <c r="RZI2201" s="218"/>
      <c r="RZJ2201" s="218"/>
      <c r="RZK2201" s="218"/>
      <c r="RZL2201" s="218"/>
      <c r="RZM2201" s="218"/>
      <c r="RZN2201" s="218"/>
      <c r="RZO2201" s="218"/>
      <c r="RZP2201" s="218"/>
      <c r="RZQ2201" s="218"/>
      <c r="RZR2201" s="218"/>
      <c r="RZS2201" s="218"/>
      <c r="RZT2201" s="218"/>
      <c r="RZU2201" s="218"/>
      <c r="RZV2201" s="218"/>
      <c r="RZW2201" s="218"/>
      <c r="RZX2201" s="218"/>
      <c r="RZY2201" s="218"/>
      <c r="RZZ2201" s="218"/>
      <c r="SAA2201" s="218"/>
      <c r="SAB2201" s="218"/>
      <c r="SAC2201" s="218"/>
      <c r="SAD2201" s="218"/>
      <c r="SAE2201" s="218"/>
      <c r="SAF2201" s="218"/>
      <c r="SAG2201" s="218"/>
      <c r="SAH2201" s="218"/>
      <c r="SAI2201" s="218"/>
      <c r="SAJ2201" s="218"/>
      <c r="SAK2201" s="218"/>
      <c r="SAL2201" s="218"/>
      <c r="SAM2201" s="218"/>
      <c r="SAN2201" s="218"/>
      <c r="SAO2201" s="218"/>
      <c r="SAP2201" s="218"/>
      <c r="SAQ2201" s="218"/>
      <c r="SAR2201" s="218"/>
      <c r="SAS2201" s="218"/>
      <c r="SAT2201" s="218"/>
      <c r="SAU2201" s="218"/>
      <c r="SAV2201" s="218"/>
      <c r="SAW2201" s="218"/>
      <c r="SAX2201" s="218"/>
      <c r="SAY2201" s="218"/>
      <c r="SAZ2201" s="218"/>
      <c r="SBA2201" s="218"/>
      <c r="SBB2201" s="218"/>
      <c r="SBC2201" s="218"/>
      <c r="SBD2201" s="218"/>
      <c r="SBE2201" s="218"/>
      <c r="SBF2201" s="218"/>
      <c r="SBG2201" s="218"/>
      <c r="SBH2201" s="218"/>
      <c r="SBI2201" s="218"/>
      <c r="SBJ2201" s="218"/>
      <c r="SBK2201" s="218"/>
      <c r="SBL2201" s="218"/>
      <c r="SBM2201" s="218"/>
      <c r="SBN2201" s="218"/>
      <c r="SBO2201" s="218"/>
      <c r="SBP2201" s="218"/>
      <c r="SBQ2201" s="218"/>
      <c r="SBR2201" s="218"/>
      <c r="SBS2201" s="218"/>
      <c r="SBT2201" s="218"/>
      <c r="SBU2201" s="218"/>
      <c r="SBV2201" s="218"/>
      <c r="SBW2201" s="218"/>
      <c r="SBX2201" s="218"/>
      <c r="SBY2201" s="218"/>
      <c r="SBZ2201" s="218"/>
      <c r="SCA2201" s="218"/>
      <c r="SCB2201" s="218"/>
      <c r="SCC2201" s="218"/>
      <c r="SCD2201" s="218"/>
      <c r="SCE2201" s="218"/>
      <c r="SCF2201" s="218"/>
      <c r="SCG2201" s="218"/>
      <c r="SCH2201" s="218"/>
      <c r="SCI2201" s="218"/>
      <c r="SCJ2201" s="218"/>
      <c r="SCK2201" s="218"/>
      <c r="SCL2201" s="218"/>
      <c r="SCM2201" s="218"/>
      <c r="SCN2201" s="218"/>
      <c r="SCO2201" s="218"/>
      <c r="SCP2201" s="218"/>
      <c r="SCQ2201" s="218"/>
      <c r="SCR2201" s="218"/>
      <c r="SCS2201" s="218"/>
      <c r="SCT2201" s="218"/>
      <c r="SCU2201" s="218"/>
      <c r="SCV2201" s="218"/>
      <c r="SCW2201" s="218"/>
      <c r="SCX2201" s="218"/>
      <c r="SCY2201" s="218"/>
      <c r="SCZ2201" s="218"/>
      <c r="SDA2201" s="218"/>
      <c r="SDB2201" s="218"/>
      <c r="SDC2201" s="218"/>
      <c r="SDD2201" s="218"/>
      <c r="SDE2201" s="218"/>
      <c r="SDF2201" s="218"/>
      <c r="SDG2201" s="218"/>
      <c r="SDH2201" s="218"/>
      <c r="SDI2201" s="218"/>
      <c r="SDJ2201" s="218"/>
      <c r="SDK2201" s="218"/>
      <c r="SDL2201" s="218"/>
      <c r="SDM2201" s="218"/>
      <c r="SDN2201" s="218"/>
      <c r="SDO2201" s="218"/>
      <c r="SDP2201" s="218"/>
      <c r="SDQ2201" s="218"/>
      <c r="SDR2201" s="218"/>
      <c r="SDS2201" s="218"/>
      <c r="SDT2201" s="218"/>
      <c r="SDU2201" s="218"/>
      <c r="SDV2201" s="218"/>
      <c r="SDW2201" s="218"/>
      <c r="SDX2201" s="218"/>
      <c r="SDY2201" s="218"/>
      <c r="SDZ2201" s="218"/>
      <c r="SEA2201" s="218"/>
      <c r="SEB2201" s="218"/>
      <c r="SEC2201" s="218"/>
      <c r="SED2201" s="218"/>
      <c r="SEE2201" s="218"/>
      <c r="SEF2201" s="218"/>
      <c r="SEG2201" s="218"/>
      <c r="SEH2201" s="218"/>
      <c r="SEI2201" s="218"/>
      <c r="SEJ2201" s="218"/>
      <c r="SEK2201" s="218"/>
      <c r="SEL2201" s="218"/>
      <c r="SEM2201" s="218"/>
      <c r="SEN2201" s="218"/>
      <c r="SEO2201" s="218"/>
      <c r="SEP2201" s="218"/>
      <c r="SEQ2201" s="218"/>
      <c r="SER2201" s="218"/>
      <c r="SES2201" s="218"/>
      <c r="SET2201" s="218"/>
      <c r="SEU2201" s="218"/>
      <c r="SEV2201" s="218"/>
      <c r="SEW2201" s="218"/>
      <c r="SEX2201" s="218"/>
      <c r="SEY2201" s="218"/>
      <c r="SEZ2201" s="218"/>
      <c r="SFA2201" s="218"/>
      <c r="SFB2201" s="218"/>
      <c r="SFC2201" s="218"/>
      <c r="SFD2201" s="218"/>
      <c r="SFE2201" s="218"/>
      <c r="SFF2201" s="218"/>
      <c r="SFG2201" s="218"/>
      <c r="SFH2201" s="218"/>
      <c r="SFI2201" s="218"/>
      <c r="SFJ2201" s="218"/>
      <c r="SFK2201" s="218"/>
      <c r="SFL2201" s="218"/>
      <c r="SFM2201" s="218"/>
      <c r="SFN2201" s="218"/>
      <c r="SFO2201" s="218"/>
      <c r="SFP2201" s="218"/>
      <c r="SFQ2201" s="218"/>
      <c r="SFR2201" s="218"/>
      <c r="SFS2201" s="218"/>
      <c r="SFT2201" s="218"/>
      <c r="SFU2201" s="218"/>
      <c r="SFV2201" s="218"/>
      <c r="SFW2201" s="218"/>
      <c r="SFX2201" s="218"/>
      <c r="SFY2201" s="218"/>
      <c r="SFZ2201" s="218"/>
      <c r="SGA2201" s="218"/>
      <c r="SGB2201" s="218"/>
      <c r="SGC2201" s="218"/>
      <c r="SGD2201" s="218"/>
      <c r="SGE2201" s="218"/>
      <c r="SGF2201" s="218"/>
      <c r="SGG2201" s="218"/>
      <c r="SGH2201" s="218"/>
      <c r="SGI2201" s="218"/>
      <c r="SGJ2201" s="218"/>
      <c r="SGK2201" s="218"/>
      <c r="SGL2201" s="218"/>
      <c r="SGM2201" s="218"/>
      <c r="SGN2201" s="218"/>
      <c r="SGO2201" s="218"/>
      <c r="SGP2201" s="218"/>
      <c r="SGQ2201" s="218"/>
      <c r="SGR2201" s="218"/>
      <c r="SGS2201" s="218"/>
      <c r="SGT2201" s="218"/>
      <c r="SGU2201" s="218"/>
      <c r="SGV2201" s="218"/>
      <c r="SGW2201" s="218"/>
      <c r="SGX2201" s="218"/>
      <c r="SGY2201" s="218"/>
      <c r="SGZ2201" s="218"/>
      <c r="SHA2201" s="218"/>
      <c r="SHB2201" s="218"/>
      <c r="SHC2201" s="218"/>
      <c r="SHD2201" s="218"/>
      <c r="SHE2201" s="218"/>
      <c r="SHF2201" s="218"/>
      <c r="SHG2201" s="218"/>
      <c r="SHH2201" s="218"/>
      <c r="SHI2201" s="218"/>
      <c r="SHJ2201" s="218"/>
      <c r="SHK2201" s="218"/>
      <c r="SHL2201" s="218"/>
      <c r="SHM2201" s="218"/>
      <c r="SHN2201" s="218"/>
      <c r="SHO2201" s="218"/>
      <c r="SHP2201" s="218"/>
      <c r="SHQ2201" s="218"/>
      <c r="SHR2201" s="218"/>
      <c r="SHS2201" s="218"/>
      <c r="SHT2201" s="218"/>
      <c r="SHU2201" s="218"/>
      <c r="SHV2201" s="218"/>
      <c r="SHW2201" s="218"/>
      <c r="SHX2201" s="218"/>
      <c r="SHY2201" s="218"/>
      <c r="SHZ2201" s="218"/>
      <c r="SIA2201" s="218"/>
      <c r="SIB2201" s="218"/>
      <c r="SIC2201" s="218"/>
      <c r="SID2201" s="218"/>
      <c r="SIE2201" s="218"/>
      <c r="SIF2201" s="218"/>
      <c r="SIG2201" s="218"/>
      <c r="SIH2201" s="218"/>
      <c r="SII2201" s="218"/>
      <c r="SIJ2201" s="218"/>
      <c r="SIK2201" s="218"/>
      <c r="SIL2201" s="218"/>
      <c r="SIM2201" s="218"/>
      <c r="SIN2201" s="218"/>
      <c r="SIO2201" s="218"/>
      <c r="SIP2201" s="218"/>
      <c r="SIQ2201" s="218"/>
      <c r="SIR2201" s="218"/>
      <c r="SIS2201" s="218"/>
      <c r="SIT2201" s="218"/>
      <c r="SIU2201" s="218"/>
      <c r="SIV2201" s="218"/>
      <c r="SIW2201" s="218"/>
      <c r="SIX2201" s="218"/>
      <c r="SIY2201" s="218"/>
      <c r="SIZ2201" s="218"/>
      <c r="SJA2201" s="218"/>
      <c r="SJB2201" s="218"/>
      <c r="SJC2201" s="218"/>
      <c r="SJD2201" s="218"/>
      <c r="SJE2201" s="218"/>
      <c r="SJF2201" s="218"/>
      <c r="SJG2201" s="218"/>
      <c r="SJH2201" s="218"/>
      <c r="SJI2201" s="218"/>
      <c r="SJJ2201" s="218"/>
      <c r="SJK2201" s="218"/>
      <c r="SJL2201" s="218"/>
      <c r="SJM2201" s="218"/>
      <c r="SJN2201" s="218"/>
      <c r="SJO2201" s="218"/>
      <c r="SJP2201" s="218"/>
      <c r="SJQ2201" s="218"/>
      <c r="SJR2201" s="218"/>
      <c r="SJS2201" s="218"/>
      <c r="SJT2201" s="218"/>
      <c r="SJU2201" s="218"/>
      <c r="SJV2201" s="218"/>
      <c r="SJW2201" s="218"/>
      <c r="SJX2201" s="218"/>
      <c r="SJY2201" s="218"/>
      <c r="SJZ2201" s="218"/>
      <c r="SKA2201" s="218"/>
      <c r="SKB2201" s="218"/>
      <c r="SKC2201" s="218"/>
      <c r="SKD2201" s="218"/>
      <c r="SKE2201" s="218"/>
      <c r="SKF2201" s="218"/>
      <c r="SKG2201" s="218"/>
      <c r="SKH2201" s="218"/>
      <c r="SKI2201" s="218"/>
      <c r="SKJ2201" s="218"/>
      <c r="SKK2201" s="218"/>
      <c r="SKL2201" s="218"/>
      <c r="SKM2201" s="218"/>
      <c r="SKN2201" s="218"/>
      <c r="SKO2201" s="218"/>
      <c r="SKP2201" s="218"/>
      <c r="SKQ2201" s="218"/>
      <c r="SKR2201" s="218"/>
      <c r="SKS2201" s="218"/>
      <c r="SKT2201" s="218"/>
      <c r="SKU2201" s="218"/>
      <c r="SKV2201" s="218"/>
      <c r="SKW2201" s="218"/>
      <c r="SKX2201" s="218"/>
      <c r="SKY2201" s="218"/>
      <c r="SKZ2201" s="218"/>
      <c r="SLA2201" s="218"/>
      <c r="SLB2201" s="218"/>
      <c r="SLC2201" s="218"/>
      <c r="SLD2201" s="218"/>
      <c r="SLE2201" s="218"/>
      <c r="SLF2201" s="218"/>
      <c r="SLG2201" s="218"/>
      <c r="SLH2201" s="218"/>
      <c r="SLI2201" s="218"/>
      <c r="SLJ2201" s="218"/>
      <c r="SLK2201" s="218"/>
      <c r="SLL2201" s="218"/>
      <c r="SLM2201" s="218"/>
      <c r="SLN2201" s="218"/>
      <c r="SLO2201" s="218"/>
      <c r="SLP2201" s="218"/>
      <c r="SLQ2201" s="218"/>
      <c r="SLR2201" s="218"/>
      <c r="SLS2201" s="218"/>
      <c r="SLT2201" s="218"/>
      <c r="SLU2201" s="218"/>
      <c r="SLV2201" s="218"/>
      <c r="SLW2201" s="218"/>
      <c r="SLX2201" s="218"/>
      <c r="SLY2201" s="218"/>
      <c r="SLZ2201" s="218"/>
      <c r="SMA2201" s="218"/>
      <c r="SMB2201" s="218"/>
      <c r="SMC2201" s="218"/>
      <c r="SMD2201" s="218"/>
      <c r="SME2201" s="218"/>
      <c r="SMF2201" s="218"/>
      <c r="SMG2201" s="218"/>
      <c r="SMH2201" s="218"/>
      <c r="SMI2201" s="218"/>
      <c r="SMJ2201" s="218"/>
      <c r="SMK2201" s="218"/>
      <c r="SML2201" s="218"/>
      <c r="SMM2201" s="218"/>
      <c r="SMN2201" s="218"/>
      <c r="SMO2201" s="218"/>
      <c r="SMP2201" s="218"/>
      <c r="SMQ2201" s="218"/>
      <c r="SMR2201" s="218"/>
      <c r="SMS2201" s="218"/>
      <c r="SMT2201" s="218"/>
      <c r="SMU2201" s="218"/>
      <c r="SMV2201" s="218"/>
      <c r="SMW2201" s="218"/>
      <c r="SMX2201" s="218"/>
      <c r="SMY2201" s="218"/>
      <c r="SMZ2201" s="218"/>
      <c r="SNA2201" s="218"/>
      <c r="SNB2201" s="218"/>
      <c r="SNC2201" s="218"/>
      <c r="SND2201" s="218"/>
      <c r="SNE2201" s="218"/>
      <c r="SNF2201" s="218"/>
      <c r="SNG2201" s="218"/>
      <c r="SNH2201" s="218"/>
      <c r="SNI2201" s="218"/>
      <c r="SNJ2201" s="218"/>
      <c r="SNK2201" s="218"/>
      <c r="SNL2201" s="218"/>
      <c r="SNM2201" s="218"/>
      <c r="SNN2201" s="218"/>
      <c r="SNO2201" s="218"/>
      <c r="SNP2201" s="218"/>
      <c r="SNQ2201" s="218"/>
      <c r="SNR2201" s="218"/>
      <c r="SNS2201" s="218"/>
      <c r="SNT2201" s="218"/>
      <c r="SNU2201" s="218"/>
      <c r="SNV2201" s="218"/>
      <c r="SNW2201" s="218"/>
      <c r="SNX2201" s="218"/>
      <c r="SNY2201" s="218"/>
      <c r="SNZ2201" s="218"/>
      <c r="SOA2201" s="218"/>
      <c r="SOB2201" s="218"/>
      <c r="SOC2201" s="218"/>
      <c r="SOD2201" s="218"/>
      <c r="SOE2201" s="218"/>
      <c r="SOF2201" s="218"/>
      <c r="SOG2201" s="218"/>
      <c r="SOH2201" s="218"/>
      <c r="SOI2201" s="218"/>
      <c r="SOJ2201" s="218"/>
      <c r="SOK2201" s="218"/>
      <c r="SOL2201" s="218"/>
      <c r="SOM2201" s="218"/>
      <c r="SON2201" s="218"/>
      <c r="SOO2201" s="218"/>
      <c r="SOP2201" s="218"/>
      <c r="SOQ2201" s="218"/>
      <c r="SOR2201" s="218"/>
      <c r="SOS2201" s="218"/>
      <c r="SOT2201" s="218"/>
      <c r="SOU2201" s="218"/>
      <c r="SOV2201" s="218"/>
      <c r="SOW2201" s="218"/>
      <c r="SOX2201" s="218"/>
      <c r="SOY2201" s="218"/>
      <c r="SOZ2201" s="218"/>
      <c r="SPA2201" s="218"/>
      <c r="SPB2201" s="218"/>
      <c r="SPC2201" s="218"/>
      <c r="SPD2201" s="218"/>
      <c r="SPE2201" s="218"/>
      <c r="SPF2201" s="218"/>
      <c r="SPG2201" s="218"/>
      <c r="SPH2201" s="218"/>
      <c r="SPI2201" s="218"/>
      <c r="SPJ2201" s="218"/>
      <c r="SPK2201" s="218"/>
      <c r="SPL2201" s="218"/>
      <c r="SPM2201" s="218"/>
      <c r="SPN2201" s="218"/>
      <c r="SPO2201" s="218"/>
      <c r="SPP2201" s="218"/>
      <c r="SPQ2201" s="218"/>
      <c r="SPR2201" s="218"/>
      <c r="SPS2201" s="218"/>
      <c r="SPT2201" s="218"/>
      <c r="SPU2201" s="218"/>
      <c r="SPV2201" s="218"/>
      <c r="SPW2201" s="218"/>
      <c r="SPX2201" s="218"/>
      <c r="SPY2201" s="218"/>
      <c r="SPZ2201" s="218"/>
      <c r="SQA2201" s="218"/>
      <c r="SQB2201" s="218"/>
      <c r="SQC2201" s="218"/>
      <c r="SQD2201" s="218"/>
      <c r="SQE2201" s="218"/>
      <c r="SQF2201" s="218"/>
      <c r="SQG2201" s="218"/>
      <c r="SQH2201" s="218"/>
      <c r="SQI2201" s="218"/>
      <c r="SQJ2201" s="218"/>
      <c r="SQK2201" s="218"/>
      <c r="SQL2201" s="218"/>
      <c r="SQM2201" s="218"/>
      <c r="SQN2201" s="218"/>
      <c r="SQO2201" s="218"/>
      <c r="SQP2201" s="218"/>
      <c r="SQQ2201" s="218"/>
      <c r="SQR2201" s="218"/>
      <c r="SQS2201" s="218"/>
      <c r="SQT2201" s="218"/>
      <c r="SQU2201" s="218"/>
      <c r="SQV2201" s="218"/>
      <c r="SQW2201" s="218"/>
      <c r="SQX2201" s="218"/>
      <c r="SQY2201" s="218"/>
      <c r="SQZ2201" s="218"/>
      <c r="SRA2201" s="218"/>
      <c r="SRB2201" s="218"/>
      <c r="SRC2201" s="218"/>
      <c r="SRD2201" s="218"/>
      <c r="SRE2201" s="218"/>
      <c r="SRF2201" s="218"/>
      <c r="SRG2201" s="218"/>
      <c r="SRH2201" s="218"/>
      <c r="SRI2201" s="218"/>
      <c r="SRJ2201" s="218"/>
      <c r="SRK2201" s="218"/>
      <c r="SRL2201" s="218"/>
      <c r="SRM2201" s="218"/>
      <c r="SRN2201" s="218"/>
      <c r="SRO2201" s="218"/>
      <c r="SRP2201" s="218"/>
      <c r="SRQ2201" s="218"/>
      <c r="SRR2201" s="218"/>
      <c r="SRS2201" s="218"/>
      <c r="SRT2201" s="218"/>
      <c r="SRU2201" s="218"/>
      <c r="SRV2201" s="218"/>
      <c r="SRW2201" s="218"/>
      <c r="SRX2201" s="218"/>
      <c r="SRY2201" s="218"/>
      <c r="SRZ2201" s="218"/>
      <c r="SSA2201" s="218"/>
      <c r="SSB2201" s="218"/>
      <c r="SSC2201" s="218"/>
      <c r="SSD2201" s="218"/>
      <c r="SSE2201" s="218"/>
      <c r="SSF2201" s="218"/>
      <c r="SSG2201" s="218"/>
      <c r="SSH2201" s="218"/>
      <c r="SSI2201" s="218"/>
      <c r="SSJ2201" s="218"/>
      <c r="SSK2201" s="218"/>
      <c r="SSL2201" s="218"/>
      <c r="SSM2201" s="218"/>
      <c r="SSN2201" s="218"/>
      <c r="SSO2201" s="218"/>
      <c r="SSP2201" s="218"/>
      <c r="SSQ2201" s="218"/>
      <c r="SSR2201" s="218"/>
      <c r="SSS2201" s="218"/>
      <c r="SST2201" s="218"/>
      <c r="SSU2201" s="218"/>
      <c r="SSV2201" s="218"/>
      <c r="SSW2201" s="218"/>
      <c r="SSX2201" s="218"/>
      <c r="SSY2201" s="218"/>
      <c r="SSZ2201" s="218"/>
      <c r="STA2201" s="218"/>
      <c r="STB2201" s="218"/>
      <c r="STC2201" s="218"/>
      <c r="STD2201" s="218"/>
      <c r="STE2201" s="218"/>
      <c r="STF2201" s="218"/>
      <c r="STG2201" s="218"/>
      <c r="STH2201" s="218"/>
      <c r="STI2201" s="218"/>
      <c r="STJ2201" s="218"/>
      <c r="STK2201" s="218"/>
      <c r="STL2201" s="218"/>
      <c r="STM2201" s="218"/>
      <c r="STN2201" s="218"/>
      <c r="STO2201" s="218"/>
      <c r="STP2201" s="218"/>
      <c r="STQ2201" s="218"/>
      <c r="STR2201" s="218"/>
      <c r="STS2201" s="218"/>
      <c r="STT2201" s="218"/>
      <c r="STU2201" s="218"/>
      <c r="STV2201" s="218"/>
      <c r="STW2201" s="218"/>
      <c r="STX2201" s="218"/>
      <c r="STY2201" s="218"/>
      <c r="STZ2201" s="218"/>
      <c r="SUA2201" s="218"/>
      <c r="SUB2201" s="218"/>
      <c r="SUC2201" s="218"/>
      <c r="SUD2201" s="218"/>
      <c r="SUE2201" s="218"/>
      <c r="SUF2201" s="218"/>
      <c r="SUG2201" s="218"/>
      <c r="SUH2201" s="218"/>
      <c r="SUI2201" s="218"/>
      <c r="SUJ2201" s="218"/>
      <c r="SUK2201" s="218"/>
      <c r="SUL2201" s="218"/>
      <c r="SUM2201" s="218"/>
      <c r="SUN2201" s="218"/>
      <c r="SUO2201" s="218"/>
      <c r="SUP2201" s="218"/>
      <c r="SUQ2201" s="218"/>
      <c r="SUR2201" s="218"/>
      <c r="SUS2201" s="218"/>
      <c r="SUT2201" s="218"/>
      <c r="SUU2201" s="218"/>
      <c r="SUV2201" s="218"/>
      <c r="SUW2201" s="218"/>
      <c r="SUX2201" s="218"/>
      <c r="SUY2201" s="218"/>
      <c r="SUZ2201" s="218"/>
      <c r="SVA2201" s="218"/>
      <c r="SVB2201" s="218"/>
      <c r="SVC2201" s="218"/>
      <c r="SVD2201" s="218"/>
      <c r="SVE2201" s="218"/>
      <c r="SVF2201" s="218"/>
      <c r="SVG2201" s="218"/>
      <c r="SVH2201" s="218"/>
      <c r="SVI2201" s="218"/>
      <c r="SVJ2201" s="218"/>
      <c r="SVK2201" s="218"/>
      <c r="SVL2201" s="218"/>
      <c r="SVM2201" s="218"/>
      <c r="SVN2201" s="218"/>
      <c r="SVO2201" s="218"/>
      <c r="SVP2201" s="218"/>
      <c r="SVQ2201" s="218"/>
      <c r="SVR2201" s="218"/>
      <c r="SVS2201" s="218"/>
      <c r="SVT2201" s="218"/>
      <c r="SVU2201" s="218"/>
      <c r="SVV2201" s="218"/>
      <c r="SVW2201" s="218"/>
      <c r="SVX2201" s="218"/>
      <c r="SVY2201" s="218"/>
      <c r="SVZ2201" s="218"/>
      <c r="SWA2201" s="218"/>
      <c r="SWB2201" s="218"/>
      <c r="SWC2201" s="218"/>
      <c r="SWD2201" s="218"/>
      <c r="SWE2201" s="218"/>
      <c r="SWF2201" s="218"/>
      <c r="SWG2201" s="218"/>
      <c r="SWH2201" s="218"/>
      <c r="SWI2201" s="218"/>
      <c r="SWJ2201" s="218"/>
      <c r="SWK2201" s="218"/>
      <c r="SWL2201" s="218"/>
      <c r="SWM2201" s="218"/>
      <c r="SWN2201" s="218"/>
      <c r="SWO2201" s="218"/>
      <c r="SWP2201" s="218"/>
      <c r="SWQ2201" s="218"/>
      <c r="SWR2201" s="218"/>
      <c r="SWS2201" s="218"/>
      <c r="SWT2201" s="218"/>
      <c r="SWU2201" s="218"/>
      <c r="SWV2201" s="218"/>
      <c r="SWW2201" s="218"/>
      <c r="SWX2201" s="218"/>
      <c r="SWY2201" s="218"/>
      <c r="SWZ2201" s="218"/>
      <c r="SXA2201" s="218"/>
      <c r="SXB2201" s="218"/>
      <c r="SXC2201" s="218"/>
      <c r="SXD2201" s="218"/>
      <c r="SXE2201" s="218"/>
      <c r="SXF2201" s="218"/>
      <c r="SXG2201" s="218"/>
      <c r="SXH2201" s="218"/>
      <c r="SXI2201" s="218"/>
      <c r="SXJ2201" s="218"/>
      <c r="SXK2201" s="218"/>
      <c r="SXL2201" s="218"/>
      <c r="SXM2201" s="218"/>
      <c r="SXN2201" s="218"/>
      <c r="SXO2201" s="218"/>
      <c r="SXP2201" s="218"/>
      <c r="SXQ2201" s="218"/>
      <c r="SXR2201" s="218"/>
      <c r="SXS2201" s="218"/>
      <c r="SXT2201" s="218"/>
      <c r="SXU2201" s="218"/>
      <c r="SXV2201" s="218"/>
      <c r="SXW2201" s="218"/>
      <c r="SXX2201" s="218"/>
      <c r="SXY2201" s="218"/>
      <c r="SXZ2201" s="218"/>
      <c r="SYA2201" s="218"/>
      <c r="SYB2201" s="218"/>
      <c r="SYC2201" s="218"/>
      <c r="SYD2201" s="218"/>
      <c r="SYE2201" s="218"/>
      <c r="SYF2201" s="218"/>
      <c r="SYG2201" s="218"/>
      <c r="SYH2201" s="218"/>
      <c r="SYI2201" s="218"/>
      <c r="SYJ2201" s="218"/>
      <c r="SYK2201" s="218"/>
      <c r="SYL2201" s="218"/>
      <c r="SYM2201" s="218"/>
      <c r="SYN2201" s="218"/>
      <c r="SYO2201" s="218"/>
      <c r="SYP2201" s="218"/>
      <c r="SYQ2201" s="218"/>
      <c r="SYR2201" s="218"/>
      <c r="SYS2201" s="218"/>
      <c r="SYT2201" s="218"/>
      <c r="SYU2201" s="218"/>
      <c r="SYV2201" s="218"/>
      <c r="SYW2201" s="218"/>
      <c r="SYX2201" s="218"/>
      <c r="SYY2201" s="218"/>
      <c r="SYZ2201" s="218"/>
      <c r="SZA2201" s="218"/>
      <c r="SZB2201" s="218"/>
      <c r="SZC2201" s="218"/>
      <c r="SZD2201" s="218"/>
      <c r="SZE2201" s="218"/>
      <c r="SZF2201" s="218"/>
      <c r="SZG2201" s="218"/>
      <c r="SZH2201" s="218"/>
      <c r="SZI2201" s="218"/>
      <c r="SZJ2201" s="218"/>
      <c r="SZK2201" s="218"/>
      <c r="SZL2201" s="218"/>
      <c r="SZM2201" s="218"/>
      <c r="SZN2201" s="218"/>
      <c r="SZO2201" s="218"/>
      <c r="SZP2201" s="218"/>
      <c r="SZQ2201" s="218"/>
      <c r="SZR2201" s="218"/>
      <c r="SZS2201" s="218"/>
      <c r="SZT2201" s="218"/>
      <c r="SZU2201" s="218"/>
      <c r="SZV2201" s="218"/>
      <c r="SZW2201" s="218"/>
      <c r="SZX2201" s="218"/>
      <c r="SZY2201" s="218"/>
      <c r="SZZ2201" s="218"/>
      <c r="TAA2201" s="218"/>
      <c r="TAB2201" s="218"/>
      <c r="TAC2201" s="218"/>
      <c r="TAD2201" s="218"/>
      <c r="TAE2201" s="218"/>
      <c r="TAF2201" s="218"/>
      <c r="TAG2201" s="218"/>
      <c r="TAH2201" s="218"/>
      <c r="TAI2201" s="218"/>
      <c r="TAJ2201" s="218"/>
      <c r="TAK2201" s="218"/>
      <c r="TAL2201" s="218"/>
      <c r="TAM2201" s="218"/>
      <c r="TAN2201" s="218"/>
      <c r="TAO2201" s="218"/>
      <c r="TAP2201" s="218"/>
      <c r="TAQ2201" s="218"/>
      <c r="TAR2201" s="218"/>
      <c r="TAS2201" s="218"/>
      <c r="TAT2201" s="218"/>
      <c r="TAU2201" s="218"/>
      <c r="TAV2201" s="218"/>
      <c r="TAW2201" s="218"/>
      <c r="TAX2201" s="218"/>
      <c r="TAY2201" s="218"/>
      <c r="TAZ2201" s="218"/>
      <c r="TBA2201" s="218"/>
      <c r="TBB2201" s="218"/>
      <c r="TBC2201" s="218"/>
      <c r="TBD2201" s="218"/>
      <c r="TBE2201" s="218"/>
      <c r="TBF2201" s="218"/>
      <c r="TBG2201" s="218"/>
      <c r="TBH2201" s="218"/>
      <c r="TBI2201" s="218"/>
      <c r="TBJ2201" s="218"/>
      <c r="TBK2201" s="218"/>
      <c r="TBL2201" s="218"/>
      <c r="TBM2201" s="218"/>
      <c r="TBN2201" s="218"/>
      <c r="TBO2201" s="218"/>
      <c r="TBP2201" s="218"/>
      <c r="TBQ2201" s="218"/>
      <c r="TBR2201" s="218"/>
      <c r="TBS2201" s="218"/>
      <c r="TBT2201" s="218"/>
      <c r="TBU2201" s="218"/>
      <c r="TBV2201" s="218"/>
      <c r="TBW2201" s="218"/>
      <c r="TBX2201" s="218"/>
      <c r="TBY2201" s="218"/>
      <c r="TBZ2201" s="218"/>
      <c r="TCA2201" s="218"/>
      <c r="TCB2201" s="218"/>
      <c r="TCC2201" s="218"/>
      <c r="TCD2201" s="218"/>
      <c r="TCE2201" s="218"/>
      <c r="TCF2201" s="218"/>
      <c r="TCG2201" s="218"/>
      <c r="TCH2201" s="218"/>
      <c r="TCI2201" s="218"/>
      <c r="TCJ2201" s="218"/>
      <c r="TCK2201" s="218"/>
      <c r="TCL2201" s="218"/>
      <c r="TCM2201" s="218"/>
      <c r="TCN2201" s="218"/>
      <c r="TCO2201" s="218"/>
      <c r="TCP2201" s="218"/>
      <c r="TCQ2201" s="218"/>
      <c r="TCR2201" s="218"/>
      <c r="TCS2201" s="218"/>
      <c r="TCT2201" s="218"/>
      <c r="TCU2201" s="218"/>
      <c r="TCV2201" s="218"/>
      <c r="TCW2201" s="218"/>
      <c r="TCX2201" s="218"/>
      <c r="TCY2201" s="218"/>
      <c r="TCZ2201" s="218"/>
      <c r="TDA2201" s="218"/>
      <c r="TDB2201" s="218"/>
      <c r="TDC2201" s="218"/>
      <c r="TDD2201" s="218"/>
      <c r="TDE2201" s="218"/>
      <c r="TDF2201" s="218"/>
      <c r="TDG2201" s="218"/>
      <c r="TDH2201" s="218"/>
      <c r="TDI2201" s="218"/>
      <c r="TDJ2201" s="218"/>
      <c r="TDK2201" s="218"/>
      <c r="TDL2201" s="218"/>
      <c r="TDM2201" s="218"/>
      <c r="TDN2201" s="218"/>
      <c r="TDO2201" s="218"/>
      <c r="TDP2201" s="218"/>
      <c r="TDQ2201" s="218"/>
      <c r="TDR2201" s="218"/>
      <c r="TDS2201" s="218"/>
      <c r="TDT2201" s="218"/>
      <c r="TDU2201" s="218"/>
      <c r="TDV2201" s="218"/>
      <c r="TDW2201" s="218"/>
      <c r="TDX2201" s="218"/>
      <c r="TDY2201" s="218"/>
      <c r="TDZ2201" s="218"/>
      <c r="TEA2201" s="218"/>
      <c r="TEB2201" s="218"/>
      <c r="TEC2201" s="218"/>
      <c r="TED2201" s="218"/>
      <c r="TEE2201" s="218"/>
      <c r="TEF2201" s="218"/>
      <c r="TEG2201" s="218"/>
      <c r="TEH2201" s="218"/>
      <c r="TEI2201" s="218"/>
      <c r="TEJ2201" s="218"/>
      <c r="TEK2201" s="218"/>
      <c r="TEL2201" s="218"/>
      <c r="TEM2201" s="218"/>
      <c r="TEN2201" s="218"/>
      <c r="TEO2201" s="218"/>
      <c r="TEP2201" s="218"/>
      <c r="TEQ2201" s="218"/>
      <c r="TER2201" s="218"/>
      <c r="TES2201" s="218"/>
      <c r="TET2201" s="218"/>
      <c r="TEU2201" s="218"/>
      <c r="TEV2201" s="218"/>
      <c r="TEW2201" s="218"/>
      <c r="TEX2201" s="218"/>
      <c r="TEY2201" s="218"/>
      <c r="TEZ2201" s="218"/>
      <c r="TFA2201" s="218"/>
      <c r="TFB2201" s="218"/>
      <c r="TFC2201" s="218"/>
      <c r="TFD2201" s="218"/>
      <c r="TFE2201" s="218"/>
      <c r="TFF2201" s="218"/>
      <c r="TFG2201" s="218"/>
      <c r="TFH2201" s="218"/>
      <c r="TFI2201" s="218"/>
      <c r="TFJ2201" s="218"/>
      <c r="TFK2201" s="218"/>
      <c r="TFL2201" s="218"/>
      <c r="TFM2201" s="218"/>
      <c r="TFN2201" s="218"/>
      <c r="TFO2201" s="218"/>
      <c r="TFP2201" s="218"/>
      <c r="TFQ2201" s="218"/>
      <c r="TFR2201" s="218"/>
      <c r="TFS2201" s="218"/>
      <c r="TFT2201" s="218"/>
      <c r="TFU2201" s="218"/>
      <c r="TFV2201" s="218"/>
      <c r="TFW2201" s="218"/>
      <c r="TFX2201" s="218"/>
      <c r="TFY2201" s="218"/>
      <c r="TFZ2201" s="218"/>
      <c r="TGA2201" s="218"/>
      <c r="TGB2201" s="218"/>
      <c r="TGC2201" s="218"/>
      <c r="TGD2201" s="218"/>
      <c r="TGE2201" s="218"/>
      <c r="TGF2201" s="218"/>
      <c r="TGG2201" s="218"/>
      <c r="TGH2201" s="218"/>
      <c r="TGI2201" s="218"/>
      <c r="TGJ2201" s="218"/>
      <c r="TGK2201" s="218"/>
      <c r="TGL2201" s="218"/>
      <c r="TGM2201" s="218"/>
      <c r="TGN2201" s="218"/>
      <c r="TGO2201" s="218"/>
      <c r="TGP2201" s="218"/>
      <c r="TGQ2201" s="218"/>
      <c r="TGR2201" s="218"/>
      <c r="TGS2201" s="218"/>
      <c r="TGT2201" s="218"/>
      <c r="TGU2201" s="218"/>
      <c r="TGV2201" s="218"/>
      <c r="TGW2201" s="218"/>
      <c r="TGX2201" s="218"/>
      <c r="TGY2201" s="218"/>
      <c r="TGZ2201" s="218"/>
      <c r="THA2201" s="218"/>
      <c r="THB2201" s="218"/>
      <c r="THC2201" s="218"/>
      <c r="THD2201" s="218"/>
      <c r="THE2201" s="218"/>
      <c r="THF2201" s="218"/>
      <c r="THG2201" s="218"/>
      <c r="THH2201" s="218"/>
      <c r="THI2201" s="218"/>
      <c r="THJ2201" s="218"/>
      <c r="THK2201" s="218"/>
      <c r="THL2201" s="218"/>
      <c r="THM2201" s="218"/>
      <c r="THN2201" s="218"/>
      <c r="THO2201" s="218"/>
      <c r="THP2201" s="218"/>
      <c r="THQ2201" s="218"/>
      <c r="THR2201" s="218"/>
      <c r="THS2201" s="218"/>
      <c r="THT2201" s="218"/>
      <c r="THU2201" s="218"/>
      <c r="THV2201" s="218"/>
      <c r="THW2201" s="218"/>
      <c r="THX2201" s="218"/>
      <c r="THY2201" s="218"/>
      <c r="THZ2201" s="218"/>
      <c r="TIA2201" s="218"/>
      <c r="TIB2201" s="218"/>
      <c r="TIC2201" s="218"/>
      <c r="TID2201" s="218"/>
      <c r="TIE2201" s="218"/>
      <c r="TIF2201" s="218"/>
      <c r="TIG2201" s="218"/>
      <c r="TIH2201" s="218"/>
      <c r="TII2201" s="218"/>
      <c r="TIJ2201" s="218"/>
      <c r="TIK2201" s="218"/>
      <c r="TIL2201" s="218"/>
      <c r="TIM2201" s="218"/>
      <c r="TIN2201" s="218"/>
      <c r="TIO2201" s="218"/>
      <c r="TIP2201" s="218"/>
      <c r="TIQ2201" s="218"/>
      <c r="TIR2201" s="218"/>
      <c r="TIS2201" s="218"/>
      <c r="TIT2201" s="218"/>
      <c r="TIU2201" s="218"/>
      <c r="TIV2201" s="218"/>
      <c r="TIW2201" s="218"/>
      <c r="TIX2201" s="218"/>
      <c r="TIY2201" s="218"/>
      <c r="TIZ2201" s="218"/>
      <c r="TJA2201" s="218"/>
      <c r="TJB2201" s="218"/>
      <c r="TJC2201" s="218"/>
      <c r="TJD2201" s="218"/>
      <c r="TJE2201" s="218"/>
      <c r="TJF2201" s="218"/>
      <c r="TJG2201" s="218"/>
      <c r="TJH2201" s="218"/>
      <c r="TJI2201" s="218"/>
      <c r="TJJ2201" s="218"/>
      <c r="TJK2201" s="218"/>
      <c r="TJL2201" s="218"/>
      <c r="TJM2201" s="218"/>
      <c r="TJN2201" s="218"/>
      <c r="TJO2201" s="218"/>
      <c r="TJP2201" s="218"/>
      <c r="TJQ2201" s="218"/>
      <c r="TJR2201" s="218"/>
      <c r="TJS2201" s="218"/>
      <c r="TJT2201" s="218"/>
      <c r="TJU2201" s="218"/>
      <c r="TJV2201" s="218"/>
      <c r="TJW2201" s="218"/>
      <c r="TJX2201" s="218"/>
      <c r="TJY2201" s="218"/>
      <c r="TJZ2201" s="218"/>
      <c r="TKA2201" s="218"/>
      <c r="TKB2201" s="218"/>
      <c r="TKC2201" s="218"/>
      <c r="TKD2201" s="218"/>
      <c r="TKE2201" s="218"/>
      <c r="TKF2201" s="218"/>
      <c r="TKG2201" s="218"/>
      <c r="TKH2201" s="218"/>
      <c r="TKI2201" s="218"/>
      <c r="TKJ2201" s="218"/>
      <c r="TKK2201" s="218"/>
      <c r="TKL2201" s="218"/>
      <c r="TKM2201" s="218"/>
      <c r="TKN2201" s="218"/>
      <c r="TKO2201" s="218"/>
      <c r="TKP2201" s="218"/>
      <c r="TKQ2201" s="218"/>
      <c r="TKR2201" s="218"/>
      <c r="TKS2201" s="218"/>
      <c r="TKT2201" s="218"/>
      <c r="TKU2201" s="218"/>
      <c r="TKV2201" s="218"/>
      <c r="TKW2201" s="218"/>
      <c r="TKX2201" s="218"/>
      <c r="TKY2201" s="218"/>
      <c r="TKZ2201" s="218"/>
      <c r="TLA2201" s="218"/>
      <c r="TLB2201" s="218"/>
      <c r="TLC2201" s="218"/>
      <c r="TLD2201" s="218"/>
      <c r="TLE2201" s="218"/>
      <c r="TLF2201" s="218"/>
      <c r="TLG2201" s="218"/>
      <c r="TLH2201" s="218"/>
      <c r="TLI2201" s="218"/>
      <c r="TLJ2201" s="218"/>
      <c r="TLK2201" s="218"/>
      <c r="TLL2201" s="218"/>
      <c r="TLM2201" s="218"/>
      <c r="TLN2201" s="218"/>
      <c r="TLO2201" s="218"/>
      <c r="TLP2201" s="218"/>
      <c r="TLQ2201" s="218"/>
      <c r="TLR2201" s="218"/>
      <c r="TLS2201" s="218"/>
      <c r="TLT2201" s="218"/>
      <c r="TLU2201" s="218"/>
      <c r="TLV2201" s="218"/>
      <c r="TLW2201" s="218"/>
      <c r="TLX2201" s="218"/>
      <c r="TLY2201" s="218"/>
      <c r="TLZ2201" s="218"/>
      <c r="TMA2201" s="218"/>
      <c r="TMB2201" s="218"/>
      <c r="TMC2201" s="218"/>
      <c r="TMD2201" s="218"/>
      <c r="TME2201" s="218"/>
      <c r="TMF2201" s="218"/>
      <c r="TMG2201" s="218"/>
      <c r="TMH2201" s="218"/>
      <c r="TMI2201" s="218"/>
      <c r="TMJ2201" s="218"/>
      <c r="TMK2201" s="218"/>
      <c r="TML2201" s="218"/>
      <c r="TMM2201" s="218"/>
      <c r="TMN2201" s="218"/>
      <c r="TMO2201" s="218"/>
      <c r="TMP2201" s="218"/>
      <c r="TMQ2201" s="218"/>
      <c r="TMR2201" s="218"/>
      <c r="TMS2201" s="218"/>
      <c r="TMT2201" s="218"/>
      <c r="TMU2201" s="218"/>
      <c r="TMV2201" s="218"/>
      <c r="TMW2201" s="218"/>
      <c r="TMX2201" s="218"/>
      <c r="TMY2201" s="218"/>
      <c r="TMZ2201" s="218"/>
      <c r="TNA2201" s="218"/>
      <c r="TNB2201" s="218"/>
      <c r="TNC2201" s="218"/>
      <c r="TND2201" s="218"/>
      <c r="TNE2201" s="218"/>
      <c r="TNF2201" s="218"/>
      <c r="TNG2201" s="218"/>
      <c r="TNH2201" s="218"/>
      <c r="TNI2201" s="218"/>
      <c r="TNJ2201" s="218"/>
      <c r="TNK2201" s="218"/>
      <c r="TNL2201" s="218"/>
      <c r="TNM2201" s="218"/>
      <c r="TNN2201" s="218"/>
      <c r="TNO2201" s="218"/>
      <c r="TNP2201" s="218"/>
      <c r="TNQ2201" s="218"/>
      <c r="TNR2201" s="218"/>
      <c r="TNS2201" s="218"/>
      <c r="TNT2201" s="218"/>
      <c r="TNU2201" s="218"/>
      <c r="TNV2201" s="218"/>
      <c r="TNW2201" s="218"/>
      <c r="TNX2201" s="218"/>
      <c r="TNY2201" s="218"/>
      <c r="TNZ2201" s="218"/>
      <c r="TOA2201" s="218"/>
      <c r="TOB2201" s="218"/>
      <c r="TOC2201" s="218"/>
      <c r="TOD2201" s="218"/>
      <c r="TOE2201" s="218"/>
      <c r="TOF2201" s="218"/>
      <c r="TOG2201" s="218"/>
      <c r="TOH2201" s="218"/>
      <c r="TOI2201" s="218"/>
      <c r="TOJ2201" s="218"/>
      <c r="TOK2201" s="218"/>
      <c r="TOL2201" s="218"/>
      <c r="TOM2201" s="218"/>
      <c r="TON2201" s="218"/>
      <c r="TOO2201" s="218"/>
      <c r="TOP2201" s="218"/>
      <c r="TOQ2201" s="218"/>
      <c r="TOR2201" s="218"/>
      <c r="TOS2201" s="218"/>
      <c r="TOT2201" s="218"/>
      <c r="TOU2201" s="218"/>
      <c r="TOV2201" s="218"/>
      <c r="TOW2201" s="218"/>
      <c r="TOX2201" s="218"/>
      <c r="TOY2201" s="218"/>
      <c r="TOZ2201" s="218"/>
      <c r="TPA2201" s="218"/>
      <c r="TPB2201" s="218"/>
      <c r="TPC2201" s="218"/>
      <c r="TPD2201" s="218"/>
      <c r="TPE2201" s="218"/>
      <c r="TPF2201" s="218"/>
      <c r="TPG2201" s="218"/>
      <c r="TPH2201" s="218"/>
      <c r="TPI2201" s="218"/>
      <c r="TPJ2201" s="218"/>
      <c r="TPK2201" s="218"/>
      <c r="TPL2201" s="218"/>
      <c r="TPM2201" s="218"/>
      <c r="TPN2201" s="218"/>
      <c r="TPO2201" s="218"/>
      <c r="TPP2201" s="218"/>
      <c r="TPQ2201" s="218"/>
      <c r="TPR2201" s="218"/>
      <c r="TPS2201" s="218"/>
      <c r="TPT2201" s="218"/>
      <c r="TPU2201" s="218"/>
      <c r="TPV2201" s="218"/>
      <c r="TPW2201" s="218"/>
      <c r="TPX2201" s="218"/>
      <c r="TPY2201" s="218"/>
      <c r="TPZ2201" s="218"/>
      <c r="TQA2201" s="218"/>
      <c r="TQB2201" s="218"/>
      <c r="TQC2201" s="218"/>
      <c r="TQD2201" s="218"/>
      <c r="TQE2201" s="218"/>
      <c r="TQF2201" s="218"/>
      <c r="TQG2201" s="218"/>
      <c r="TQH2201" s="218"/>
      <c r="TQI2201" s="218"/>
      <c r="TQJ2201" s="218"/>
      <c r="TQK2201" s="218"/>
      <c r="TQL2201" s="218"/>
      <c r="TQM2201" s="218"/>
      <c r="TQN2201" s="218"/>
      <c r="TQO2201" s="218"/>
      <c r="TQP2201" s="218"/>
      <c r="TQQ2201" s="218"/>
      <c r="TQR2201" s="218"/>
      <c r="TQS2201" s="218"/>
      <c r="TQT2201" s="218"/>
      <c r="TQU2201" s="218"/>
      <c r="TQV2201" s="218"/>
      <c r="TQW2201" s="218"/>
      <c r="TQX2201" s="218"/>
      <c r="TQY2201" s="218"/>
      <c r="TQZ2201" s="218"/>
      <c r="TRA2201" s="218"/>
      <c r="TRB2201" s="218"/>
      <c r="TRC2201" s="218"/>
      <c r="TRD2201" s="218"/>
      <c r="TRE2201" s="218"/>
      <c r="TRF2201" s="218"/>
      <c r="TRG2201" s="218"/>
      <c r="TRH2201" s="218"/>
      <c r="TRI2201" s="218"/>
      <c r="TRJ2201" s="218"/>
      <c r="TRK2201" s="218"/>
      <c r="TRL2201" s="218"/>
      <c r="TRM2201" s="218"/>
      <c r="TRN2201" s="218"/>
      <c r="TRO2201" s="218"/>
      <c r="TRP2201" s="218"/>
      <c r="TRQ2201" s="218"/>
      <c r="TRR2201" s="218"/>
      <c r="TRS2201" s="218"/>
      <c r="TRT2201" s="218"/>
      <c r="TRU2201" s="218"/>
      <c r="TRV2201" s="218"/>
      <c r="TRW2201" s="218"/>
      <c r="TRX2201" s="218"/>
      <c r="TRY2201" s="218"/>
      <c r="TRZ2201" s="218"/>
      <c r="TSA2201" s="218"/>
      <c r="TSB2201" s="218"/>
      <c r="TSC2201" s="218"/>
      <c r="TSD2201" s="218"/>
      <c r="TSE2201" s="218"/>
      <c r="TSF2201" s="218"/>
      <c r="TSG2201" s="218"/>
      <c r="TSH2201" s="218"/>
      <c r="TSI2201" s="218"/>
      <c r="TSJ2201" s="218"/>
      <c r="TSK2201" s="218"/>
      <c r="TSL2201" s="218"/>
      <c r="TSM2201" s="218"/>
      <c r="TSN2201" s="218"/>
      <c r="TSO2201" s="218"/>
      <c r="TSP2201" s="218"/>
      <c r="TSQ2201" s="218"/>
      <c r="TSR2201" s="218"/>
      <c r="TSS2201" s="218"/>
      <c r="TST2201" s="218"/>
      <c r="TSU2201" s="218"/>
      <c r="TSV2201" s="218"/>
      <c r="TSW2201" s="218"/>
      <c r="TSX2201" s="218"/>
      <c r="TSY2201" s="218"/>
      <c r="TSZ2201" s="218"/>
      <c r="TTA2201" s="218"/>
      <c r="TTB2201" s="218"/>
      <c r="TTC2201" s="218"/>
      <c r="TTD2201" s="218"/>
      <c r="TTE2201" s="218"/>
      <c r="TTF2201" s="218"/>
      <c r="TTG2201" s="218"/>
      <c r="TTH2201" s="218"/>
      <c r="TTI2201" s="218"/>
      <c r="TTJ2201" s="218"/>
      <c r="TTK2201" s="218"/>
      <c r="TTL2201" s="218"/>
      <c r="TTM2201" s="218"/>
      <c r="TTN2201" s="218"/>
      <c r="TTO2201" s="218"/>
      <c r="TTP2201" s="218"/>
      <c r="TTQ2201" s="218"/>
      <c r="TTR2201" s="218"/>
      <c r="TTS2201" s="218"/>
      <c r="TTT2201" s="218"/>
      <c r="TTU2201" s="218"/>
      <c r="TTV2201" s="218"/>
      <c r="TTW2201" s="218"/>
      <c r="TTX2201" s="218"/>
      <c r="TTY2201" s="218"/>
      <c r="TTZ2201" s="218"/>
      <c r="TUA2201" s="218"/>
      <c r="TUB2201" s="218"/>
      <c r="TUC2201" s="218"/>
      <c r="TUD2201" s="218"/>
      <c r="TUE2201" s="218"/>
      <c r="TUF2201" s="218"/>
      <c r="TUG2201" s="218"/>
      <c r="TUH2201" s="218"/>
      <c r="TUI2201" s="218"/>
      <c r="TUJ2201" s="218"/>
      <c r="TUK2201" s="218"/>
      <c r="TUL2201" s="218"/>
      <c r="TUM2201" s="218"/>
      <c r="TUN2201" s="218"/>
      <c r="TUO2201" s="218"/>
      <c r="TUP2201" s="218"/>
      <c r="TUQ2201" s="218"/>
      <c r="TUR2201" s="218"/>
      <c r="TUS2201" s="218"/>
      <c r="TUT2201" s="218"/>
      <c r="TUU2201" s="218"/>
      <c r="TUV2201" s="218"/>
      <c r="TUW2201" s="218"/>
      <c r="TUX2201" s="218"/>
      <c r="TUY2201" s="218"/>
      <c r="TUZ2201" s="218"/>
      <c r="TVA2201" s="218"/>
      <c r="TVB2201" s="218"/>
      <c r="TVC2201" s="218"/>
      <c r="TVD2201" s="218"/>
      <c r="TVE2201" s="218"/>
      <c r="TVF2201" s="218"/>
      <c r="TVG2201" s="218"/>
      <c r="TVH2201" s="218"/>
      <c r="TVI2201" s="218"/>
      <c r="TVJ2201" s="218"/>
      <c r="TVK2201" s="218"/>
      <c r="TVL2201" s="218"/>
      <c r="TVM2201" s="218"/>
      <c r="TVN2201" s="218"/>
      <c r="TVO2201" s="218"/>
      <c r="TVP2201" s="218"/>
      <c r="TVQ2201" s="218"/>
      <c r="TVR2201" s="218"/>
      <c r="TVS2201" s="218"/>
      <c r="TVT2201" s="218"/>
      <c r="TVU2201" s="218"/>
      <c r="TVV2201" s="218"/>
      <c r="TVW2201" s="218"/>
      <c r="TVX2201" s="218"/>
      <c r="TVY2201" s="218"/>
      <c r="TVZ2201" s="218"/>
      <c r="TWA2201" s="218"/>
      <c r="TWB2201" s="218"/>
      <c r="TWC2201" s="218"/>
      <c r="TWD2201" s="218"/>
      <c r="TWE2201" s="218"/>
      <c r="TWF2201" s="218"/>
      <c r="TWG2201" s="218"/>
      <c r="TWH2201" s="218"/>
      <c r="TWI2201" s="218"/>
      <c r="TWJ2201" s="218"/>
      <c r="TWK2201" s="218"/>
      <c r="TWL2201" s="218"/>
      <c r="TWM2201" s="218"/>
      <c r="TWN2201" s="218"/>
      <c r="TWO2201" s="218"/>
      <c r="TWP2201" s="218"/>
      <c r="TWQ2201" s="218"/>
      <c r="TWR2201" s="218"/>
      <c r="TWS2201" s="218"/>
      <c r="TWT2201" s="218"/>
      <c r="TWU2201" s="218"/>
      <c r="TWV2201" s="218"/>
      <c r="TWW2201" s="218"/>
      <c r="TWX2201" s="218"/>
      <c r="TWY2201" s="218"/>
      <c r="TWZ2201" s="218"/>
      <c r="TXA2201" s="218"/>
      <c r="TXB2201" s="218"/>
      <c r="TXC2201" s="218"/>
      <c r="TXD2201" s="218"/>
      <c r="TXE2201" s="218"/>
      <c r="TXF2201" s="218"/>
      <c r="TXG2201" s="218"/>
      <c r="TXH2201" s="218"/>
      <c r="TXI2201" s="218"/>
      <c r="TXJ2201" s="218"/>
      <c r="TXK2201" s="218"/>
      <c r="TXL2201" s="218"/>
      <c r="TXM2201" s="218"/>
      <c r="TXN2201" s="218"/>
      <c r="TXO2201" s="218"/>
      <c r="TXP2201" s="218"/>
      <c r="TXQ2201" s="218"/>
      <c r="TXR2201" s="218"/>
      <c r="TXS2201" s="218"/>
      <c r="TXT2201" s="218"/>
      <c r="TXU2201" s="218"/>
      <c r="TXV2201" s="218"/>
      <c r="TXW2201" s="218"/>
      <c r="TXX2201" s="218"/>
      <c r="TXY2201" s="218"/>
      <c r="TXZ2201" s="218"/>
      <c r="TYA2201" s="218"/>
      <c r="TYB2201" s="218"/>
      <c r="TYC2201" s="218"/>
      <c r="TYD2201" s="218"/>
      <c r="TYE2201" s="218"/>
      <c r="TYF2201" s="218"/>
      <c r="TYG2201" s="218"/>
      <c r="TYH2201" s="218"/>
      <c r="TYI2201" s="218"/>
      <c r="TYJ2201" s="218"/>
      <c r="TYK2201" s="218"/>
      <c r="TYL2201" s="218"/>
      <c r="TYM2201" s="218"/>
      <c r="TYN2201" s="218"/>
      <c r="TYO2201" s="218"/>
      <c r="TYP2201" s="218"/>
      <c r="TYQ2201" s="218"/>
      <c r="TYR2201" s="218"/>
      <c r="TYS2201" s="218"/>
      <c r="TYT2201" s="218"/>
      <c r="TYU2201" s="218"/>
      <c r="TYV2201" s="218"/>
      <c r="TYW2201" s="218"/>
      <c r="TYX2201" s="218"/>
      <c r="TYY2201" s="218"/>
      <c r="TYZ2201" s="218"/>
      <c r="TZA2201" s="218"/>
      <c r="TZB2201" s="218"/>
      <c r="TZC2201" s="218"/>
      <c r="TZD2201" s="218"/>
      <c r="TZE2201" s="218"/>
      <c r="TZF2201" s="218"/>
      <c r="TZG2201" s="218"/>
      <c r="TZH2201" s="218"/>
      <c r="TZI2201" s="218"/>
      <c r="TZJ2201" s="218"/>
      <c r="TZK2201" s="218"/>
      <c r="TZL2201" s="218"/>
      <c r="TZM2201" s="218"/>
      <c r="TZN2201" s="218"/>
      <c r="TZO2201" s="218"/>
      <c r="TZP2201" s="218"/>
      <c r="TZQ2201" s="218"/>
      <c r="TZR2201" s="218"/>
      <c r="TZS2201" s="218"/>
      <c r="TZT2201" s="218"/>
      <c r="TZU2201" s="218"/>
      <c r="TZV2201" s="218"/>
      <c r="TZW2201" s="218"/>
      <c r="TZX2201" s="218"/>
      <c r="TZY2201" s="218"/>
      <c r="TZZ2201" s="218"/>
      <c r="UAA2201" s="218"/>
      <c r="UAB2201" s="218"/>
      <c r="UAC2201" s="218"/>
      <c r="UAD2201" s="218"/>
      <c r="UAE2201" s="218"/>
      <c r="UAF2201" s="218"/>
      <c r="UAG2201" s="218"/>
      <c r="UAH2201" s="218"/>
      <c r="UAI2201" s="218"/>
      <c r="UAJ2201" s="218"/>
      <c r="UAK2201" s="218"/>
      <c r="UAL2201" s="218"/>
      <c r="UAM2201" s="218"/>
      <c r="UAN2201" s="218"/>
      <c r="UAO2201" s="218"/>
      <c r="UAP2201" s="218"/>
      <c r="UAQ2201" s="218"/>
      <c r="UAR2201" s="218"/>
      <c r="UAS2201" s="218"/>
      <c r="UAT2201" s="218"/>
      <c r="UAU2201" s="218"/>
      <c r="UAV2201" s="218"/>
      <c r="UAW2201" s="218"/>
      <c r="UAX2201" s="218"/>
      <c r="UAY2201" s="218"/>
      <c r="UAZ2201" s="218"/>
      <c r="UBA2201" s="218"/>
      <c r="UBB2201" s="218"/>
      <c r="UBC2201" s="218"/>
      <c r="UBD2201" s="218"/>
      <c r="UBE2201" s="218"/>
      <c r="UBF2201" s="218"/>
      <c r="UBG2201" s="218"/>
      <c r="UBH2201" s="218"/>
      <c r="UBI2201" s="218"/>
      <c r="UBJ2201" s="218"/>
      <c r="UBK2201" s="218"/>
      <c r="UBL2201" s="218"/>
      <c r="UBM2201" s="218"/>
      <c r="UBN2201" s="218"/>
      <c r="UBO2201" s="218"/>
      <c r="UBP2201" s="218"/>
      <c r="UBQ2201" s="218"/>
      <c r="UBR2201" s="218"/>
      <c r="UBS2201" s="218"/>
      <c r="UBT2201" s="218"/>
      <c r="UBU2201" s="218"/>
      <c r="UBV2201" s="218"/>
      <c r="UBW2201" s="218"/>
      <c r="UBX2201" s="218"/>
      <c r="UBY2201" s="218"/>
      <c r="UBZ2201" s="218"/>
      <c r="UCA2201" s="218"/>
      <c r="UCB2201" s="218"/>
      <c r="UCC2201" s="218"/>
      <c r="UCD2201" s="218"/>
      <c r="UCE2201" s="218"/>
      <c r="UCF2201" s="218"/>
      <c r="UCG2201" s="218"/>
      <c r="UCH2201" s="218"/>
      <c r="UCI2201" s="218"/>
      <c r="UCJ2201" s="218"/>
      <c r="UCK2201" s="218"/>
      <c r="UCL2201" s="218"/>
      <c r="UCM2201" s="218"/>
      <c r="UCN2201" s="218"/>
      <c r="UCO2201" s="218"/>
      <c r="UCP2201" s="218"/>
      <c r="UCQ2201" s="218"/>
      <c r="UCR2201" s="218"/>
      <c r="UCS2201" s="218"/>
      <c r="UCT2201" s="218"/>
      <c r="UCU2201" s="218"/>
      <c r="UCV2201" s="218"/>
      <c r="UCW2201" s="218"/>
      <c r="UCX2201" s="218"/>
      <c r="UCY2201" s="218"/>
      <c r="UCZ2201" s="218"/>
      <c r="UDA2201" s="218"/>
      <c r="UDB2201" s="218"/>
      <c r="UDC2201" s="218"/>
      <c r="UDD2201" s="218"/>
      <c r="UDE2201" s="218"/>
      <c r="UDF2201" s="218"/>
      <c r="UDG2201" s="218"/>
      <c r="UDH2201" s="218"/>
      <c r="UDI2201" s="218"/>
      <c r="UDJ2201" s="218"/>
      <c r="UDK2201" s="218"/>
      <c r="UDL2201" s="218"/>
      <c r="UDM2201" s="218"/>
      <c r="UDN2201" s="218"/>
      <c r="UDO2201" s="218"/>
      <c r="UDP2201" s="218"/>
      <c r="UDQ2201" s="218"/>
      <c r="UDR2201" s="218"/>
      <c r="UDS2201" s="218"/>
      <c r="UDT2201" s="218"/>
      <c r="UDU2201" s="218"/>
      <c r="UDV2201" s="218"/>
      <c r="UDW2201" s="218"/>
      <c r="UDX2201" s="218"/>
      <c r="UDY2201" s="218"/>
      <c r="UDZ2201" s="218"/>
      <c r="UEA2201" s="218"/>
      <c r="UEB2201" s="218"/>
      <c r="UEC2201" s="218"/>
      <c r="UED2201" s="218"/>
      <c r="UEE2201" s="218"/>
      <c r="UEF2201" s="218"/>
      <c r="UEG2201" s="218"/>
      <c r="UEH2201" s="218"/>
      <c r="UEI2201" s="218"/>
      <c r="UEJ2201" s="218"/>
      <c r="UEK2201" s="218"/>
      <c r="UEL2201" s="218"/>
      <c r="UEM2201" s="218"/>
      <c r="UEN2201" s="218"/>
      <c r="UEO2201" s="218"/>
      <c r="UEP2201" s="218"/>
      <c r="UEQ2201" s="218"/>
      <c r="UER2201" s="218"/>
      <c r="UES2201" s="218"/>
      <c r="UET2201" s="218"/>
      <c r="UEU2201" s="218"/>
      <c r="UEV2201" s="218"/>
      <c r="UEW2201" s="218"/>
      <c r="UEX2201" s="218"/>
      <c r="UEY2201" s="218"/>
      <c r="UEZ2201" s="218"/>
      <c r="UFA2201" s="218"/>
      <c r="UFB2201" s="218"/>
      <c r="UFC2201" s="218"/>
      <c r="UFD2201" s="218"/>
      <c r="UFE2201" s="218"/>
      <c r="UFF2201" s="218"/>
      <c r="UFG2201" s="218"/>
      <c r="UFH2201" s="218"/>
      <c r="UFI2201" s="218"/>
      <c r="UFJ2201" s="218"/>
      <c r="UFK2201" s="218"/>
      <c r="UFL2201" s="218"/>
      <c r="UFM2201" s="218"/>
      <c r="UFN2201" s="218"/>
      <c r="UFO2201" s="218"/>
      <c r="UFP2201" s="218"/>
      <c r="UFQ2201" s="218"/>
      <c r="UFR2201" s="218"/>
      <c r="UFS2201" s="218"/>
      <c r="UFT2201" s="218"/>
      <c r="UFU2201" s="218"/>
      <c r="UFV2201" s="218"/>
      <c r="UFW2201" s="218"/>
      <c r="UFX2201" s="218"/>
      <c r="UFY2201" s="218"/>
      <c r="UFZ2201" s="218"/>
      <c r="UGA2201" s="218"/>
      <c r="UGB2201" s="218"/>
      <c r="UGC2201" s="218"/>
      <c r="UGD2201" s="218"/>
      <c r="UGE2201" s="218"/>
      <c r="UGF2201" s="218"/>
      <c r="UGG2201" s="218"/>
      <c r="UGH2201" s="218"/>
      <c r="UGI2201" s="218"/>
      <c r="UGJ2201" s="218"/>
      <c r="UGK2201" s="218"/>
      <c r="UGL2201" s="218"/>
      <c r="UGM2201" s="218"/>
      <c r="UGN2201" s="218"/>
      <c r="UGO2201" s="218"/>
      <c r="UGP2201" s="218"/>
      <c r="UGQ2201" s="218"/>
      <c r="UGR2201" s="218"/>
      <c r="UGS2201" s="218"/>
      <c r="UGT2201" s="218"/>
      <c r="UGU2201" s="218"/>
      <c r="UGV2201" s="218"/>
      <c r="UGW2201" s="218"/>
      <c r="UGX2201" s="218"/>
      <c r="UGY2201" s="218"/>
      <c r="UGZ2201" s="218"/>
      <c r="UHA2201" s="218"/>
      <c r="UHB2201" s="218"/>
      <c r="UHC2201" s="218"/>
      <c r="UHD2201" s="218"/>
      <c r="UHE2201" s="218"/>
      <c r="UHF2201" s="218"/>
      <c r="UHG2201" s="218"/>
      <c r="UHH2201" s="218"/>
      <c r="UHI2201" s="218"/>
      <c r="UHJ2201" s="218"/>
      <c r="UHK2201" s="218"/>
      <c r="UHL2201" s="218"/>
      <c r="UHM2201" s="218"/>
      <c r="UHN2201" s="218"/>
      <c r="UHO2201" s="218"/>
      <c r="UHP2201" s="218"/>
      <c r="UHQ2201" s="218"/>
      <c r="UHR2201" s="218"/>
      <c r="UHS2201" s="218"/>
      <c r="UHT2201" s="218"/>
      <c r="UHU2201" s="218"/>
      <c r="UHV2201" s="218"/>
      <c r="UHW2201" s="218"/>
      <c r="UHX2201" s="218"/>
      <c r="UHY2201" s="218"/>
      <c r="UHZ2201" s="218"/>
      <c r="UIA2201" s="218"/>
      <c r="UIB2201" s="218"/>
      <c r="UIC2201" s="218"/>
      <c r="UID2201" s="218"/>
      <c r="UIE2201" s="218"/>
      <c r="UIF2201" s="218"/>
      <c r="UIG2201" s="218"/>
      <c r="UIH2201" s="218"/>
      <c r="UII2201" s="218"/>
      <c r="UIJ2201" s="218"/>
      <c r="UIK2201" s="218"/>
      <c r="UIL2201" s="218"/>
      <c r="UIM2201" s="218"/>
      <c r="UIN2201" s="218"/>
      <c r="UIO2201" s="218"/>
      <c r="UIP2201" s="218"/>
      <c r="UIQ2201" s="218"/>
      <c r="UIR2201" s="218"/>
      <c r="UIS2201" s="218"/>
      <c r="UIT2201" s="218"/>
      <c r="UIU2201" s="218"/>
      <c r="UIV2201" s="218"/>
      <c r="UIW2201" s="218"/>
      <c r="UIX2201" s="218"/>
      <c r="UIY2201" s="218"/>
      <c r="UIZ2201" s="218"/>
      <c r="UJA2201" s="218"/>
      <c r="UJB2201" s="218"/>
      <c r="UJC2201" s="218"/>
      <c r="UJD2201" s="218"/>
      <c r="UJE2201" s="218"/>
      <c r="UJF2201" s="218"/>
      <c r="UJG2201" s="218"/>
      <c r="UJH2201" s="218"/>
      <c r="UJI2201" s="218"/>
      <c r="UJJ2201" s="218"/>
      <c r="UJK2201" s="218"/>
      <c r="UJL2201" s="218"/>
      <c r="UJM2201" s="218"/>
      <c r="UJN2201" s="218"/>
      <c r="UJO2201" s="218"/>
      <c r="UJP2201" s="218"/>
      <c r="UJQ2201" s="218"/>
      <c r="UJR2201" s="218"/>
      <c r="UJS2201" s="218"/>
      <c r="UJT2201" s="218"/>
      <c r="UJU2201" s="218"/>
      <c r="UJV2201" s="218"/>
      <c r="UJW2201" s="218"/>
      <c r="UJX2201" s="218"/>
      <c r="UJY2201" s="218"/>
      <c r="UJZ2201" s="218"/>
      <c r="UKA2201" s="218"/>
      <c r="UKB2201" s="218"/>
      <c r="UKC2201" s="218"/>
      <c r="UKD2201" s="218"/>
      <c r="UKE2201" s="218"/>
      <c r="UKF2201" s="218"/>
      <c r="UKG2201" s="218"/>
      <c r="UKH2201" s="218"/>
      <c r="UKI2201" s="218"/>
      <c r="UKJ2201" s="218"/>
      <c r="UKK2201" s="218"/>
      <c r="UKL2201" s="218"/>
      <c r="UKM2201" s="218"/>
      <c r="UKN2201" s="218"/>
      <c r="UKO2201" s="218"/>
      <c r="UKP2201" s="218"/>
      <c r="UKQ2201" s="218"/>
      <c r="UKR2201" s="218"/>
      <c r="UKS2201" s="218"/>
      <c r="UKT2201" s="218"/>
      <c r="UKU2201" s="218"/>
      <c r="UKV2201" s="218"/>
      <c r="UKW2201" s="218"/>
      <c r="UKX2201" s="218"/>
      <c r="UKY2201" s="218"/>
      <c r="UKZ2201" s="218"/>
      <c r="ULA2201" s="218"/>
      <c r="ULB2201" s="218"/>
      <c r="ULC2201" s="218"/>
      <c r="ULD2201" s="218"/>
      <c r="ULE2201" s="218"/>
      <c r="ULF2201" s="218"/>
      <c r="ULG2201" s="218"/>
      <c r="ULH2201" s="218"/>
      <c r="ULI2201" s="218"/>
      <c r="ULJ2201" s="218"/>
      <c r="ULK2201" s="218"/>
      <c r="ULL2201" s="218"/>
      <c r="ULM2201" s="218"/>
      <c r="ULN2201" s="218"/>
      <c r="ULO2201" s="218"/>
      <c r="ULP2201" s="218"/>
      <c r="ULQ2201" s="218"/>
      <c r="ULR2201" s="218"/>
      <c r="ULS2201" s="218"/>
      <c r="ULT2201" s="218"/>
      <c r="ULU2201" s="218"/>
      <c r="ULV2201" s="218"/>
      <c r="ULW2201" s="218"/>
      <c r="ULX2201" s="218"/>
      <c r="ULY2201" s="218"/>
      <c r="ULZ2201" s="218"/>
      <c r="UMA2201" s="218"/>
      <c r="UMB2201" s="218"/>
      <c r="UMC2201" s="218"/>
      <c r="UMD2201" s="218"/>
      <c r="UME2201" s="218"/>
      <c r="UMF2201" s="218"/>
      <c r="UMG2201" s="218"/>
      <c r="UMH2201" s="218"/>
      <c r="UMI2201" s="218"/>
      <c r="UMJ2201" s="218"/>
      <c r="UMK2201" s="218"/>
      <c r="UML2201" s="218"/>
      <c r="UMM2201" s="218"/>
      <c r="UMN2201" s="218"/>
      <c r="UMO2201" s="218"/>
      <c r="UMP2201" s="218"/>
      <c r="UMQ2201" s="218"/>
      <c r="UMR2201" s="218"/>
      <c r="UMS2201" s="218"/>
      <c r="UMT2201" s="218"/>
      <c r="UMU2201" s="218"/>
      <c r="UMV2201" s="218"/>
      <c r="UMW2201" s="218"/>
      <c r="UMX2201" s="218"/>
      <c r="UMY2201" s="218"/>
      <c r="UMZ2201" s="218"/>
      <c r="UNA2201" s="218"/>
      <c r="UNB2201" s="218"/>
      <c r="UNC2201" s="218"/>
      <c r="UND2201" s="218"/>
      <c r="UNE2201" s="218"/>
      <c r="UNF2201" s="218"/>
      <c r="UNG2201" s="218"/>
      <c r="UNH2201" s="218"/>
      <c r="UNI2201" s="218"/>
      <c r="UNJ2201" s="218"/>
      <c r="UNK2201" s="218"/>
      <c r="UNL2201" s="218"/>
      <c r="UNM2201" s="218"/>
      <c r="UNN2201" s="218"/>
      <c r="UNO2201" s="218"/>
      <c r="UNP2201" s="218"/>
      <c r="UNQ2201" s="218"/>
      <c r="UNR2201" s="218"/>
      <c r="UNS2201" s="218"/>
      <c r="UNT2201" s="218"/>
      <c r="UNU2201" s="218"/>
      <c r="UNV2201" s="218"/>
      <c r="UNW2201" s="218"/>
      <c r="UNX2201" s="218"/>
      <c r="UNY2201" s="218"/>
      <c r="UNZ2201" s="218"/>
      <c r="UOA2201" s="218"/>
      <c r="UOB2201" s="218"/>
      <c r="UOC2201" s="218"/>
      <c r="UOD2201" s="218"/>
      <c r="UOE2201" s="218"/>
      <c r="UOF2201" s="218"/>
      <c r="UOG2201" s="218"/>
      <c r="UOH2201" s="218"/>
      <c r="UOI2201" s="218"/>
      <c r="UOJ2201" s="218"/>
      <c r="UOK2201" s="218"/>
      <c r="UOL2201" s="218"/>
      <c r="UOM2201" s="218"/>
      <c r="UON2201" s="218"/>
      <c r="UOO2201" s="218"/>
      <c r="UOP2201" s="218"/>
      <c r="UOQ2201" s="218"/>
      <c r="UOR2201" s="218"/>
      <c r="UOS2201" s="218"/>
      <c r="UOT2201" s="218"/>
      <c r="UOU2201" s="218"/>
      <c r="UOV2201" s="218"/>
      <c r="UOW2201" s="218"/>
      <c r="UOX2201" s="218"/>
      <c r="UOY2201" s="218"/>
      <c r="UOZ2201" s="218"/>
      <c r="UPA2201" s="218"/>
      <c r="UPB2201" s="218"/>
      <c r="UPC2201" s="218"/>
      <c r="UPD2201" s="218"/>
      <c r="UPE2201" s="218"/>
      <c r="UPF2201" s="218"/>
      <c r="UPG2201" s="218"/>
      <c r="UPH2201" s="218"/>
      <c r="UPI2201" s="218"/>
      <c r="UPJ2201" s="218"/>
      <c r="UPK2201" s="218"/>
      <c r="UPL2201" s="218"/>
      <c r="UPM2201" s="218"/>
      <c r="UPN2201" s="218"/>
      <c r="UPO2201" s="218"/>
      <c r="UPP2201" s="218"/>
      <c r="UPQ2201" s="218"/>
      <c r="UPR2201" s="218"/>
      <c r="UPS2201" s="218"/>
      <c r="UPT2201" s="218"/>
      <c r="UPU2201" s="218"/>
      <c r="UPV2201" s="218"/>
      <c r="UPW2201" s="218"/>
      <c r="UPX2201" s="218"/>
      <c r="UPY2201" s="218"/>
      <c r="UPZ2201" s="218"/>
      <c r="UQA2201" s="218"/>
      <c r="UQB2201" s="218"/>
      <c r="UQC2201" s="218"/>
      <c r="UQD2201" s="218"/>
      <c r="UQE2201" s="218"/>
      <c r="UQF2201" s="218"/>
      <c r="UQG2201" s="218"/>
      <c r="UQH2201" s="218"/>
      <c r="UQI2201" s="218"/>
      <c r="UQJ2201" s="218"/>
      <c r="UQK2201" s="218"/>
      <c r="UQL2201" s="218"/>
      <c r="UQM2201" s="218"/>
      <c r="UQN2201" s="218"/>
      <c r="UQO2201" s="218"/>
      <c r="UQP2201" s="218"/>
      <c r="UQQ2201" s="218"/>
      <c r="UQR2201" s="218"/>
      <c r="UQS2201" s="218"/>
      <c r="UQT2201" s="218"/>
      <c r="UQU2201" s="218"/>
      <c r="UQV2201" s="218"/>
      <c r="UQW2201" s="218"/>
      <c r="UQX2201" s="218"/>
      <c r="UQY2201" s="218"/>
      <c r="UQZ2201" s="218"/>
      <c r="URA2201" s="218"/>
      <c r="URB2201" s="218"/>
      <c r="URC2201" s="218"/>
      <c r="URD2201" s="218"/>
      <c r="URE2201" s="218"/>
      <c r="URF2201" s="218"/>
      <c r="URG2201" s="218"/>
      <c r="URH2201" s="218"/>
      <c r="URI2201" s="218"/>
      <c r="URJ2201" s="218"/>
      <c r="URK2201" s="218"/>
      <c r="URL2201" s="218"/>
      <c r="URM2201" s="218"/>
      <c r="URN2201" s="218"/>
      <c r="URO2201" s="218"/>
      <c r="URP2201" s="218"/>
      <c r="URQ2201" s="218"/>
      <c r="URR2201" s="218"/>
      <c r="URS2201" s="218"/>
      <c r="URT2201" s="218"/>
      <c r="URU2201" s="218"/>
      <c r="URV2201" s="218"/>
      <c r="URW2201" s="218"/>
      <c r="URX2201" s="218"/>
      <c r="URY2201" s="218"/>
      <c r="URZ2201" s="218"/>
      <c r="USA2201" s="218"/>
      <c r="USB2201" s="218"/>
      <c r="USC2201" s="218"/>
      <c r="USD2201" s="218"/>
      <c r="USE2201" s="218"/>
      <c r="USF2201" s="218"/>
      <c r="USG2201" s="218"/>
      <c r="USH2201" s="218"/>
      <c r="USI2201" s="218"/>
      <c r="USJ2201" s="218"/>
      <c r="USK2201" s="218"/>
      <c r="USL2201" s="218"/>
      <c r="USM2201" s="218"/>
      <c r="USN2201" s="218"/>
      <c r="USO2201" s="218"/>
      <c r="USP2201" s="218"/>
      <c r="USQ2201" s="218"/>
      <c r="USR2201" s="218"/>
      <c r="USS2201" s="218"/>
      <c r="UST2201" s="218"/>
      <c r="USU2201" s="218"/>
      <c r="USV2201" s="218"/>
      <c r="USW2201" s="218"/>
      <c r="USX2201" s="218"/>
      <c r="USY2201" s="218"/>
      <c r="USZ2201" s="218"/>
      <c r="UTA2201" s="218"/>
      <c r="UTB2201" s="218"/>
      <c r="UTC2201" s="218"/>
      <c r="UTD2201" s="218"/>
      <c r="UTE2201" s="218"/>
      <c r="UTF2201" s="218"/>
      <c r="UTG2201" s="218"/>
      <c r="UTH2201" s="218"/>
      <c r="UTI2201" s="218"/>
      <c r="UTJ2201" s="218"/>
      <c r="UTK2201" s="218"/>
      <c r="UTL2201" s="218"/>
      <c r="UTM2201" s="218"/>
      <c r="UTN2201" s="218"/>
      <c r="UTO2201" s="218"/>
      <c r="UTP2201" s="218"/>
      <c r="UTQ2201" s="218"/>
      <c r="UTR2201" s="218"/>
      <c r="UTS2201" s="218"/>
      <c r="UTT2201" s="218"/>
      <c r="UTU2201" s="218"/>
      <c r="UTV2201" s="218"/>
      <c r="UTW2201" s="218"/>
      <c r="UTX2201" s="218"/>
      <c r="UTY2201" s="218"/>
      <c r="UTZ2201" s="218"/>
      <c r="UUA2201" s="218"/>
      <c r="UUB2201" s="218"/>
      <c r="UUC2201" s="218"/>
      <c r="UUD2201" s="218"/>
      <c r="UUE2201" s="218"/>
      <c r="UUF2201" s="218"/>
      <c r="UUG2201" s="218"/>
      <c r="UUH2201" s="218"/>
      <c r="UUI2201" s="218"/>
      <c r="UUJ2201" s="218"/>
      <c r="UUK2201" s="218"/>
      <c r="UUL2201" s="218"/>
      <c r="UUM2201" s="218"/>
      <c r="UUN2201" s="218"/>
      <c r="UUO2201" s="218"/>
      <c r="UUP2201" s="218"/>
      <c r="UUQ2201" s="218"/>
      <c r="UUR2201" s="218"/>
      <c r="UUS2201" s="218"/>
      <c r="UUT2201" s="218"/>
      <c r="UUU2201" s="218"/>
      <c r="UUV2201" s="218"/>
      <c r="UUW2201" s="218"/>
      <c r="UUX2201" s="218"/>
      <c r="UUY2201" s="218"/>
      <c r="UUZ2201" s="218"/>
      <c r="UVA2201" s="218"/>
      <c r="UVB2201" s="218"/>
      <c r="UVC2201" s="218"/>
      <c r="UVD2201" s="218"/>
      <c r="UVE2201" s="218"/>
      <c r="UVF2201" s="218"/>
      <c r="UVG2201" s="218"/>
      <c r="UVH2201" s="218"/>
      <c r="UVI2201" s="218"/>
      <c r="UVJ2201" s="218"/>
      <c r="UVK2201" s="218"/>
      <c r="UVL2201" s="218"/>
      <c r="UVM2201" s="218"/>
      <c r="UVN2201" s="218"/>
      <c r="UVO2201" s="218"/>
      <c r="UVP2201" s="218"/>
      <c r="UVQ2201" s="218"/>
      <c r="UVR2201" s="218"/>
      <c r="UVS2201" s="218"/>
      <c r="UVT2201" s="218"/>
      <c r="UVU2201" s="218"/>
      <c r="UVV2201" s="218"/>
      <c r="UVW2201" s="218"/>
      <c r="UVX2201" s="218"/>
      <c r="UVY2201" s="218"/>
      <c r="UVZ2201" s="218"/>
      <c r="UWA2201" s="218"/>
      <c r="UWB2201" s="218"/>
      <c r="UWC2201" s="218"/>
      <c r="UWD2201" s="218"/>
      <c r="UWE2201" s="218"/>
      <c r="UWF2201" s="218"/>
      <c r="UWG2201" s="218"/>
      <c r="UWH2201" s="218"/>
      <c r="UWI2201" s="218"/>
      <c r="UWJ2201" s="218"/>
      <c r="UWK2201" s="218"/>
      <c r="UWL2201" s="218"/>
      <c r="UWM2201" s="218"/>
      <c r="UWN2201" s="218"/>
      <c r="UWO2201" s="218"/>
      <c r="UWP2201" s="218"/>
      <c r="UWQ2201" s="218"/>
      <c r="UWR2201" s="218"/>
      <c r="UWS2201" s="218"/>
      <c r="UWT2201" s="218"/>
      <c r="UWU2201" s="218"/>
      <c r="UWV2201" s="218"/>
      <c r="UWW2201" s="218"/>
      <c r="UWX2201" s="218"/>
      <c r="UWY2201" s="218"/>
      <c r="UWZ2201" s="218"/>
      <c r="UXA2201" s="218"/>
      <c r="UXB2201" s="218"/>
      <c r="UXC2201" s="218"/>
      <c r="UXD2201" s="218"/>
      <c r="UXE2201" s="218"/>
      <c r="UXF2201" s="218"/>
      <c r="UXG2201" s="218"/>
      <c r="UXH2201" s="218"/>
      <c r="UXI2201" s="218"/>
      <c r="UXJ2201" s="218"/>
      <c r="UXK2201" s="218"/>
      <c r="UXL2201" s="218"/>
      <c r="UXM2201" s="218"/>
      <c r="UXN2201" s="218"/>
      <c r="UXO2201" s="218"/>
      <c r="UXP2201" s="218"/>
      <c r="UXQ2201" s="218"/>
      <c r="UXR2201" s="218"/>
      <c r="UXS2201" s="218"/>
      <c r="UXT2201" s="218"/>
      <c r="UXU2201" s="218"/>
      <c r="UXV2201" s="218"/>
      <c r="UXW2201" s="218"/>
      <c r="UXX2201" s="218"/>
      <c r="UXY2201" s="218"/>
      <c r="UXZ2201" s="218"/>
      <c r="UYA2201" s="218"/>
      <c r="UYB2201" s="218"/>
      <c r="UYC2201" s="218"/>
      <c r="UYD2201" s="218"/>
      <c r="UYE2201" s="218"/>
      <c r="UYF2201" s="218"/>
      <c r="UYG2201" s="218"/>
      <c r="UYH2201" s="218"/>
      <c r="UYI2201" s="218"/>
      <c r="UYJ2201" s="218"/>
      <c r="UYK2201" s="218"/>
      <c r="UYL2201" s="218"/>
      <c r="UYM2201" s="218"/>
      <c r="UYN2201" s="218"/>
      <c r="UYO2201" s="218"/>
      <c r="UYP2201" s="218"/>
      <c r="UYQ2201" s="218"/>
      <c r="UYR2201" s="218"/>
      <c r="UYS2201" s="218"/>
      <c r="UYT2201" s="218"/>
      <c r="UYU2201" s="218"/>
      <c r="UYV2201" s="218"/>
      <c r="UYW2201" s="218"/>
      <c r="UYX2201" s="218"/>
      <c r="UYY2201" s="218"/>
      <c r="UYZ2201" s="218"/>
      <c r="UZA2201" s="218"/>
      <c r="UZB2201" s="218"/>
      <c r="UZC2201" s="218"/>
      <c r="UZD2201" s="218"/>
      <c r="UZE2201" s="218"/>
      <c r="UZF2201" s="218"/>
      <c r="UZG2201" s="218"/>
      <c r="UZH2201" s="218"/>
      <c r="UZI2201" s="218"/>
      <c r="UZJ2201" s="218"/>
      <c r="UZK2201" s="218"/>
      <c r="UZL2201" s="218"/>
      <c r="UZM2201" s="218"/>
      <c r="UZN2201" s="218"/>
      <c r="UZO2201" s="218"/>
      <c r="UZP2201" s="218"/>
      <c r="UZQ2201" s="218"/>
      <c r="UZR2201" s="218"/>
      <c r="UZS2201" s="218"/>
      <c r="UZT2201" s="218"/>
      <c r="UZU2201" s="218"/>
      <c r="UZV2201" s="218"/>
      <c r="UZW2201" s="218"/>
      <c r="UZX2201" s="218"/>
      <c r="UZY2201" s="218"/>
      <c r="UZZ2201" s="218"/>
      <c r="VAA2201" s="218"/>
      <c r="VAB2201" s="218"/>
      <c r="VAC2201" s="218"/>
      <c r="VAD2201" s="218"/>
      <c r="VAE2201" s="218"/>
      <c r="VAF2201" s="218"/>
      <c r="VAG2201" s="218"/>
      <c r="VAH2201" s="218"/>
      <c r="VAI2201" s="218"/>
      <c r="VAJ2201" s="218"/>
      <c r="VAK2201" s="218"/>
      <c r="VAL2201" s="218"/>
      <c r="VAM2201" s="218"/>
      <c r="VAN2201" s="218"/>
      <c r="VAO2201" s="218"/>
      <c r="VAP2201" s="218"/>
      <c r="VAQ2201" s="218"/>
      <c r="VAR2201" s="218"/>
      <c r="VAS2201" s="218"/>
      <c r="VAT2201" s="218"/>
      <c r="VAU2201" s="218"/>
      <c r="VAV2201" s="218"/>
      <c r="VAW2201" s="218"/>
      <c r="VAX2201" s="218"/>
      <c r="VAY2201" s="218"/>
      <c r="VAZ2201" s="218"/>
      <c r="VBA2201" s="218"/>
      <c r="VBB2201" s="218"/>
      <c r="VBC2201" s="218"/>
      <c r="VBD2201" s="218"/>
      <c r="VBE2201" s="218"/>
      <c r="VBF2201" s="218"/>
      <c r="VBG2201" s="218"/>
      <c r="VBH2201" s="218"/>
      <c r="VBI2201" s="218"/>
      <c r="VBJ2201" s="218"/>
      <c r="VBK2201" s="218"/>
      <c r="VBL2201" s="218"/>
      <c r="VBM2201" s="218"/>
      <c r="VBN2201" s="218"/>
      <c r="VBO2201" s="218"/>
      <c r="VBP2201" s="218"/>
      <c r="VBQ2201" s="218"/>
      <c r="VBR2201" s="218"/>
      <c r="VBS2201" s="218"/>
      <c r="VBT2201" s="218"/>
      <c r="VBU2201" s="218"/>
      <c r="VBV2201" s="218"/>
      <c r="VBW2201" s="218"/>
      <c r="VBX2201" s="218"/>
      <c r="VBY2201" s="218"/>
      <c r="VBZ2201" s="218"/>
      <c r="VCA2201" s="218"/>
      <c r="VCB2201" s="218"/>
      <c r="VCC2201" s="218"/>
      <c r="VCD2201" s="218"/>
      <c r="VCE2201" s="218"/>
      <c r="VCF2201" s="218"/>
      <c r="VCG2201" s="218"/>
      <c r="VCH2201" s="218"/>
      <c r="VCI2201" s="218"/>
      <c r="VCJ2201" s="218"/>
      <c r="VCK2201" s="218"/>
      <c r="VCL2201" s="218"/>
      <c r="VCM2201" s="218"/>
      <c r="VCN2201" s="218"/>
      <c r="VCO2201" s="218"/>
      <c r="VCP2201" s="218"/>
      <c r="VCQ2201" s="218"/>
      <c r="VCR2201" s="218"/>
      <c r="VCS2201" s="218"/>
      <c r="VCT2201" s="218"/>
      <c r="VCU2201" s="218"/>
      <c r="VCV2201" s="218"/>
      <c r="VCW2201" s="218"/>
      <c r="VCX2201" s="218"/>
      <c r="VCY2201" s="218"/>
      <c r="VCZ2201" s="218"/>
      <c r="VDA2201" s="218"/>
      <c r="VDB2201" s="218"/>
      <c r="VDC2201" s="218"/>
      <c r="VDD2201" s="218"/>
      <c r="VDE2201" s="218"/>
      <c r="VDF2201" s="218"/>
      <c r="VDG2201" s="218"/>
      <c r="VDH2201" s="218"/>
      <c r="VDI2201" s="218"/>
      <c r="VDJ2201" s="218"/>
      <c r="VDK2201" s="218"/>
      <c r="VDL2201" s="218"/>
      <c r="VDM2201" s="218"/>
      <c r="VDN2201" s="218"/>
      <c r="VDO2201" s="218"/>
      <c r="VDP2201" s="218"/>
      <c r="VDQ2201" s="218"/>
      <c r="VDR2201" s="218"/>
      <c r="VDS2201" s="218"/>
      <c r="VDT2201" s="218"/>
      <c r="VDU2201" s="218"/>
      <c r="VDV2201" s="218"/>
      <c r="VDW2201" s="218"/>
      <c r="VDX2201" s="218"/>
      <c r="VDY2201" s="218"/>
      <c r="VDZ2201" s="218"/>
      <c r="VEA2201" s="218"/>
      <c r="VEB2201" s="218"/>
      <c r="VEC2201" s="218"/>
      <c r="VED2201" s="218"/>
      <c r="VEE2201" s="218"/>
      <c r="VEF2201" s="218"/>
      <c r="VEG2201" s="218"/>
      <c r="VEH2201" s="218"/>
      <c r="VEI2201" s="218"/>
      <c r="VEJ2201" s="218"/>
      <c r="VEK2201" s="218"/>
      <c r="VEL2201" s="218"/>
      <c r="VEM2201" s="218"/>
      <c r="VEN2201" s="218"/>
      <c r="VEO2201" s="218"/>
      <c r="VEP2201" s="218"/>
      <c r="VEQ2201" s="218"/>
      <c r="VER2201" s="218"/>
      <c r="VES2201" s="218"/>
      <c r="VET2201" s="218"/>
      <c r="VEU2201" s="218"/>
      <c r="VEV2201" s="218"/>
      <c r="VEW2201" s="218"/>
      <c r="VEX2201" s="218"/>
      <c r="VEY2201" s="218"/>
      <c r="VEZ2201" s="218"/>
      <c r="VFA2201" s="218"/>
      <c r="VFB2201" s="218"/>
      <c r="VFC2201" s="218"/>
      <c r="VFD2201" s="218"/>
      <c r="VFE2201" s="218"/>
      <c r="VFF2201" s="218"/>
      <c r="VFG2201" s="218"/>
      <c r="VFH2201" s="218"/>
      <c r="VFI2201" s="218"/>
      <c r="VFJ2201" s="218"/>
      <c r="VFK2201" s="218"/>
      <c r="VFL2201" s="218"/>
      <c r="VFM2201" s="218"/>
      <c r="VFN2201" s="218"/>
      <c r="VFO2201" s="218"/>
      <c r="VFP2201" s="218"/>
      <c r="VFQ2201" s="218"/>
      <c r="VFR2201" s="218"/>
      <c r="VFS2201" s="218"/>
      <c r="VFT2201" s="218"/>
      <c r="VFU2201" s="218"/>
      <c r="VFV2201" s="218"/>
      <c r="VFW2201" s="218"/>
      <c r="VFX2201" s="218"/>
      <c r="VFY2201" s="218"/>
      <c r="VFZ2201" s="218"/>
      <c r="VGA2201" s="218"/>
      <c r="VGB2201" s="218"/>
      <c r="VGC2201" s="218"/>
      <c r="VGD2201" s="218"/>
      <c r="VGE2201" s="218"/>
      <c r="VGF2201" s="218"/>
      <c r="VGG2201" s="218"/>
      <c r="VGH2201" s="218"/>
      <c r="VGI2201" s="218"/>
      <c r="VGJ2201" s="218"/>
      <c r="VGK2201" s="218"/>
      <c r="VGL2201" s="218"/>
      <c r="VGM2201" s="218"/>
      <c r="VGN2201" s="218"/>
      <c r="VGO2201" s="218"/>
      <c r="VGP2201" s="218"/>
      <c r="VGQ2201" s="218"/>
      <c r="VGR2201" s="218"/>
      <c r="VGS2201" s="218"/>
      <c r="VGT2201" s="218"/>
      <c r="VGU2201" s="218"/>
      <c r="VGV2201" s="218"/>
      <c r="VGW2201" s="218"/>
      <c r="VGX2201" s="218"/>
      <c r="VGY2201" s="218"/>
      <c r="VGZ2201" s="218"/>
      <c r="VHA2201" s="218"/>
      <c r="VHB2201" s="218"/>
      <c r="VHC2201" s="218"/>
      <c r="VHD2201" s="218"/>
      <c r="VHE2201" s="218"/>
      <c r="VHF2201" s="218"/>
      <c r="VHG2201" s="218"/>
      <c r="VHH2201" s="218"/>
      <c r="VHI2201" s="218"/>
      <c r="VHJ2201" s="218"/>
      <c r="VHK2201" s="218"/>
      <c r="VHL2201" s="218"/>
      <c r="VHM2201" s="218"/>
      <c r="VHN2201" s="218"/>
      <c r="VHO2201" s="218"/>
      <c r="VHP2201" s="218"/>
      <c r="VHQ2201" s="218"/>
      <c r="VHR2201" s="218"/>
      <c r="VHS2201" s="218"/>
      <c r="VHT2201" s="218"/>
      <c r="VHU2201" s="218"/>
      <c r="VHV2201" s="218"/>
      <c r="VHW2201" s="218"/>
      <c r="VHX2201" s="218"/>
      <c r="VHY2201" s="218"/>
      <c r="VHZ2201" s="218"/>
      <c r="VIA2201" s="218"/>
      <c r="VIB2201" s="218"/>
      <c r="VIC2201" s="218"/>
      <c r="VID2201" s="218"/>
      <c r="VIE2201" s="218"/>
      <c r="VIF2201" s="218"/>
      <c r="VIG2201" s="218"/>
      <c r="VIH2201" s="218"/>
      <c r="VII2201" s="218"/>
      <c r="VIJ2201" s="218"/>
      <c r="VIK2201" s="218"/>
      <c r="VIL2201" s="218"/>
      <c r="VIM2201" s="218"/>
      <c r="VIN2201" s="218"/>
      <c r="VIO2201" s="218"/>
      <c r="VIP2201" s="218"/>
      <c r="VIQ2201" s="218"/>
      <c r="VIR2201" s="218"/>
      <c r="VIS2201" s="218"/>
      <c r="VIT2201" s="218"/>
      <c r="VIU2201" s="218"/>
      <c r="VIV2201" s="218"/>
      <c r="VIW2201" s="218"/>
      <c r="VIX2201" s="218"/>
      <c r="VIY2201" s="218"/>
      <c r="VIZ2201" s="218"/>
      <c r="VJA2201" s="218"/>
      <c r="VJB2201" s="218"/>
      <c r="VJC2201" s="218"/>
      <c r="VJD2201" s="218"/>
      <c r="VJE2201" s="218"/>
      <c r="VJF2201" s="218"/>
      <c r="VJG2201" s="218"/>
      <c r="VJH2201" s="218"/>
      <c r="VJI2201" s="218"/>
      <c r="VJJ2201" s="218"/>
      <c r="VJK2201" s="218"/>
      <c r="VJL2201" s="218"/>
      <c r="VJM2201" s="218"/>
      <c r="VJN2201" s="218"/>
      <c r="VJO2201" s="218"/>
      <c r="VJP2201" s="218"/>
      <c r="VJQ2201" s="218"/>
      <c r="VJR2201" s="218"/>
      <c r="VJS2201" s="218"/>
      <c r="VJT2201" s="218"/>
      <c r="VJU2201" s="218"/>
      <c r="VJV2201" s="218"/>
      <c r="VJW2201" s="218"/>
      <c r="VJX2201" s="218"/>
      <c r="VJY2201" s="218"/>
      <c r="VJZ2201" s="218"/>
      <c r="VKA2201" s="218"/>
      <c r="VKB2201" s="218"/>
      <c r="VKC2201" s="218"/>
      <c r="VKD2201" s="218"/>
      <c r="VKE2201" s="218"/>
      <c r="VKF2201" s="218"/>
      <c r="VKG2201" s="218"/>
      <c r="VKH2201" s="218"/>
      <c r="VKI2201" s="218"/>
      <c r="VKJ2201" s="218"/>
      <c r="VKK2201" s="218"/>
      <c r="VKL2201" s="218"/>
      <c r="VKM2201" s="218"/>
      <c r="VKN2201" s="218"/>
      <c r="VKO2201" s="218"/>
      <c r="VKP2201" s="218"/>
      <c r="VKQ2201" s="218"/>
      <c r="VKR2201" s="218"/>
      <c r="VKS2201" s="218"/>
      <c r="VKT2201" s="218"/>
      <c r="VKU2201" s="218"/>
      <c r="VKV2201" s="218"/>
      <c r="VKW2201" s="218"/>
      <c r="VKX2201" s="218"/>
      <c r="VKY2201" s="218"/>
      <c r="VKZ2201" s="218"/>
      <c r="VLA2201" s="218"/>
      <c r="VLB2201" s="218"/>
      <c r="VLC2201" s="218"/>
      <c r="VLD2201" s="218"/>
      <c r="VLE2201" s="218"/>
      <c r="VLF2201" s="218"/>
      <c r="VLG2201" s="218"/>
      <c r="VLH2201" s="218"/>
      <c r="VLI2201" s="218"/>
      <c r="VLJ2201" s="218"/>
      <c r="VLK2201" s="218"/>
      <c r="VLL2201" s="218"/>
      <c r="VLM2201" s="218"/>
      <c r="VLN2201" s="218"/>
      <c r="VLO2201" s="218"/>
      <c r="VLP2201" s="218"/>
      <c r="VLQ2201" s="218"/>
      <c r="VLR2201" s="218"/>
      <c r="VLS2201" s="218"/>
      <c r="VLT2201" s="218"/>
      <c r="VLU2201" s="218"/>
      <c r="VLV2201" s="218"/>
      <c r="VLW2201" s="218"/>
      <c r="VLX2201" s="218"/>
      <c r="VLY2201" s="218"/>
      <c r="VLZ2201" s="218"/>
      <c r="VMA2201" s="218"/>
      <c r="VMB2201" s="218"/>
      <c r="VMC2201" s="218"/>
      <c r="VMD2201" s="218"/>
      <c r="VME2201" s="218"/>
      <c r="VMF2201" s="218"/>
      <c r="VMG2201" s="218"/>
      <c r="VMH2201" s="218"/>
      <c r="VMI2201" s="218"/>
      <c r="VMJ2201" s="218"/>
      <c r="VMK2201" s="218"/>
      <c r="VML2201" s="218"/>
      <c r="VMM2201" s="218"/>
      <c r="VMN2201" s="218"/>
      <c r="VMO2201" s="218"/>
      <c r="VMP2201" s="218"/>
      <c r="VMQ2201" s="218"/>
      <c r="VMR2201" s="218"/>
      <c r="VMS2201" s="218"/>
      <c r="VMT2201" s="218"/>
      <c r="VMU2201" s="218"/>
      <c r="VMV2201" s="218"/>
      <c r="VMW2201" s="218"/>
      <c r="VMX2201" s="218"/>
      <c r="VMY2201" s="218"/>
      <c r="VMZ2201" s="218"/>
      <c r="VNA2201" s="218"/>
      <c r="VNB2201" s="218"/>
      <c r="VNC2201" s="218"/>
      <c r="VND2201" s="218"/>
      <c r="VNE2201" s="218"/>
      <c r="VNF2201" s="218"/>
      <c r="VNG2201" s="218"/>
      <c r="VNH2201" s="218"/>
      <c r="VNI2201" s="218"/>
      <c r="VNJ2201" s="218"/>
      <c r="VNK2201" s="218"/>
      <c r="VNL2201" s="218"/>
      <c r="VNM2201" s="218"/>
      <c r="VNN2201" s="218"/>
      <c r="VNO2201" s="218"/>
      <c r="VNP2201" s="218"/>
      <c r="VNQ2201" s="218"/>
      <c r="VNR2201" s="218"/>
      <c r="VNS2201" s="218"/>
      <c r="VNT2201" s="218"/>
      <c r="VNU2201" s="218"/>
      <c r="VNV2201" s="218"/>
      <c r="VNW2201" s="218"/>
      <c r="VNX2201" s="218"/>
      <c r="VNY2201" s="218"/>
      <c r="VNZ2201" s="218"/>
      <c r="VOA2201" s="218"/>
      <c r="VOB2201" s="218"/>
      <c r="VOC2201" s="218"/>
      <c r="VOD2201" s="218"/>
      <c r="VOE2201" s="218"/>
      <c r="VOF2201" s="218"/>
      <c r="VOG2201" s="218"/>
      <c r="VOH2201" s="218"/>
      <c r="VOI2201" s="218"/>
      <c r="VOJ2201" s="218"/>
      <c r="VOK2201" s="218"/>
      <c r="VOL2201" s="218"/>
      <c r="VOM2201" s="218"/>
      <c r="VON2201" s="218"/>
      <c r="VOO2201" s="218"/>
      <c r="VOP2201" s="218"/>
      <c r="VOQ2201" s="218"/>
      <c r="VOR2201" s="218"/>
      <c r="VOS2201" s="218"/>
      <c r="VOT2201" s="218"/>
      <c r="VOU2201" s="218"/>
      <c r="VOV2201" s="218"/>
      <c r="VOW2201" s="218"/>
      <c r="VOX2201" s="218"/>
      <c r="VOY2201" s="218"/>
      <c r="VOZ2201" s="218"/>
      <c r="VPA2201" s="218"/>
      <c r="VPB2201" s="218"/>
      <c r="VPC2201" s="218"/>
      <c r="VPD2201" s="218"/>
      <c r="VPE2201" s="218"/>
      <c r="VPF2201" s="218"/>
      <c r="VPG2201" s="218"/>
      <c r="VPH2201" s="218"/>
      <c r="VPI2201" s="218"/>
      <c r="VPJ2201" s="218"/>
      <c r="VPK2201" s="218"/>
      <c r="VPL2201" s="218"/>
      <c r="VPM2201" s="218"/>
      <c r="VPN2201" s="218"/>
      <c r="VPO2201" s="218"/>
      <c r="VPP2201" s="218"/>
      <c r="VPQ2201" s="218"/>
      <c r="VPR2201" s="218"/>
      <c r="VPS2201" s="218"/>
      <c r="VPT2201" s="218"/>
      <c r="VPU2201" s="218"/>
      <c r="VPV2201" s="218"/>
      <c r="VPW2201" s="218"/>
      <c r="VPX2201" s="218"/>
      <c r="VPY2201" s="218"/>
      <c r="VPZ2201" s="218"/>
      <c r="VQA2201" s="218"/>
      <c r="VQB2201" s="218"/>
      <c r="VQC2201" s="218"/>
      <c r="VQD2201" s="218"/>
      <c r="VQE2201" s="218"/>
      <c r="VQF2201" s="218"/>
      <c r="VQG2201" s="218"/>
      <c r="VQH2201" s="218"/>
      <c r="VQI2201" s="218"/>
      <c r="VQJ2201" s="218"/>
      <c r="VQK2201" s="218"/>
      <c r="VQL2201" s="218"/>
      <c r="VQM2201" s="218"/>
      <c r="VQN2201" s="218"/>
      <c r="VQO2201" s="218"/>
      <c r="VQP2201" s="218"/>
      <c r="VQQ2201" s="218"/>
      <c r="VQR2201" s="218"/>
      <c r="VQS2201" s="218"/>
      <c r="VQT2201" s="218"/>
      <c r="VQU2201" s="218"/>
      <c r="VQV2201" s="218"/>
      <c r="VQW2201" s="218"/>
      <c r="VQX2201" s="218"/>
      <c r="VQY2201" s="218"/>
      <c r="VQZ2201" s="218"/>
      <c r="VRA2201" s="218"/>
      <c r="VRB2201" s="218"/>
      <c r="VRC2201" s="218"/>
      <c r="VRD2201" s="218"/>
      <c r="VRE2201" s="218"/>
      <c r="VRF2201" s="218"/>
      <c r="VRG2201" s="218"/>
      <c r="VRH2201" s="218"/>
      <c r="VRI2201" s="218"/>
      <c r="VRJ2201" s="218"/>
      <c r="VRK2201" s="218"/>
      <c r="VRL2201" s="218"/>
      <c r="VRM2201" s="218"/>
      <c r="VRN2201" s="218"/>
      <c r="VRO2201" s="218"/>
      <c r="VRP2201" s="218"/>
      <c r="VRQ2201" s="218"/>
      <c r="VRR2201" s="218"/>
      <c r="VRS2201" s="218"/>
      <c r="VRT2201" s="218"/>
      <c r="VRU2201" s="218"/>
      <c r="VRV2201" s="218"/>
      <c r="VRW2201" s="218"/>
      <c r="VRX2201" s="218"/>
      <c r="VRY2201" s="218"/>
      <c r="VRZ2201" s="218"/>
      <c r="VSA2201" s="218"/>
      <c r="VSB2201" s="218"/>
      <c r="VSC2201" s="218"/>
      <c r="VSD2201" s="218"/>
      <c r="VSE2201" s="218"/>
      <c r="VSF2201" s="218"/>
      <c r="VSG2201" s="218"/>
      <c r="VSH2201" s="218"/>
      <c r="VSI2201" s="218"/>
      <c r="VSJ2201" s="218"/>
      <c r="VSK2201" s="218"/>
      <c r="VSL2201" s="218"/>
      <c r="VSM2201" s="218"/>
      <c r="VSN2201" s="218"/>
      <c r="VSO2201" s="218"/>
      <c r="VSP2201" s="218"/>
      <c r="VSQ2201" s="218"/>
      <c r="VSR2201" s="218"/>
      <c r="VSS2201" s="218"/>
      <c r="VST2201" s="218"/>
      <c r="VSU2201" s="218"/>
      <c r="VSV2201" s="218"/>
      <c r="VSW2201" s="218"/>
      <c r="VSX2201" s="218"/>
      <c r="VSY2201" s="218"/>
      <c r="VSZ2201" s="218"/>
      <c r="VTA2201" s="218"/>
      <c r="VTB2201" s="218"/>
      <c r="VTC2201" s="218"/>
      <c r="VTD2201" s="218"/>
      <c r="VTE2201" s="218"/>
      <c r="VTF2201" s="218"/>
      <c r="VTG2201" s="218"/>
      <c r="VTH2201" s="218"/>
      <c r="VTI2201" s="218"/>
      <c r="VTJ2201" s="218"/>
      <c r="VTK2201" s="218"/>
      <c r="VTL2201" s="218"/>
      <c r="VTM2201" s="218"/>
      <c r="VTN2201" s="218"/>
      <c r="VTO2201" s="218"/>
      <c r="VTP2201" s="218"/>
      <c r="VTQ2201" s="218"/>
      <c r="VTR2201" s="218"/>
      <c r="VTS2201" s="218"/>
      <c r="VTT2201" s="218"/>
      <c r="VTU2201" s="218"/>
      <c r="VTV2201" s="218"/>
      <c r="VTW2201" s="218"/>
      <c r="VTX2201" s="218"/>
      <c r="VTY2201" s="218"/>
      <c r="VTZ2201" s="218"/>
      <c r="VUA2201" s="218"/>
      <c r="VUB2201" s="218"/>
      <c r="VUC2201" s="218"/>
      <c r="VUD2201" s="218"/>
      <c r="VUE2201" s="218"/>
      <c r="VUF2201" s="218"/>
      <c r="VUG2201" s="218"/>
      <c r="VUH2201" s="218"/>
      <c r="VUI2201" s="218"/>
      <c r="VUJ2201" s="218"/>
      <c r="VUK2201" s="218"/>
      <c r="VUL2201" s="218"/>
      <c r="VUM2201" s="218"/>
      <c r="VUN2201" s="218"/>
      <c r="VUO2201" s="218"/>
      <c r="VUP2201" s="218"/>
      <c r="VUQ2201" s="218"/>
      <c r="VUR2201" s="218"/>
      <c r="VUS2201" s="218"/>
      <c r="VUT2201" s="218"/>
      <c r="VUU2201" s="218"/>
      <c r="VUV2201" s="218"/>
      <c r="VUW2201" s="218"/>
      <c r="VUX2201" s="218"/>
      <c r="VUY2201" s="218"/>
      <c r="VUZ2201" s="218"/>
      <c r="VVA2201" s="218"/>
      <c r="VVB2201" s="218"/>
      <c r="VVC2201" s="218"/>
      <c r="VVD2201" s="218"/>
      <c r="VVE2201" s="218"/>
      <c r="VVF2201" s="218"/>
      <c r="VVG2201" s="218"/>
      <c r="VVH2201" s="218"/>
      <c r="VVI2201" s="218"/>
      <c r="VVJ2201" s="218"/>
      <c r="VVK2201" s="218"/>
      <c r="VVL2201" s="218"/>
      <c r="VVM2201" s="218"/>
      <c r="VVN2201" s="218"/>
      <c r="VVO2201" s="218"/>
      <c r="VVP2201" s="218"/>
      <c r="VVQ2201" s="218"/>
      <c r="VVR2201" s="218"/>
      <c r="VVS2201" s="218"/>
      <c r="VVT2201" s="218"/>
      <c r="VVU2201" s="218"/>
      <c r="VVV2201" s="218"/>
      <c r="VVW2201" s="218"/>
      <c r="VVX2201" s="218"/>
      <c r="VVY2201" s="218"/>
      <c r="VVZ2201" s="218"/>
      <c r="VWA2201" s="218"/>
      <c r="VWB2201" s="218"/>
      <c r="VWC2201" s="218"/>
      <c r="VWD2201" s="218"/>
      <c r="VWE2201" s="218"/>
      <c r="VWF2201" s="218"/>
      <c r="VWG2201" s="218"/>
      <c r="VWH2201" s="218"/>
      <c r="VWI2201" s="218"/>
      <c r="VWJ2201" s="218"/>
      <c r="VWK2201" s="218"/>
      <c r="VWL2201" s="218"/>
      <c r="VWM2201" s="218"/>
      <c r="VWN2201" s="218"/>
      <c r="VWO2201" s="218"/>
      <c r="VWP2201" s="218"/>
      <c r="VWQ2201" s="218"/>
      <c r="VWR2201" s="218"/>
      <c r="VWS2201" s="218"/>
      <c r="VWT2201" s="218"/>
      <c r="VWU2201" s="218"/>
      <c r="VWV2201" s="218"/>
      <c r="VWW2201" s="218"/>
      <c r="VWX2201" s="218"/>
      <c r="VWY2201" s="218"/>
      <c r="VWZ2201" s="218"/>
      <c r="VXA2201" s="218"/>
      <c r="VXB2201" s="218"/>
      <c r="VXC2201" s="218"/>
      <c r="VXD2201" s="218"/>
      <c r="VXE2201" s="218"/>
      <c r="VXF2201" s="218"/>
      <c r="VXG2201" s="218"/>
      <c r="VXH2201" s="218"/>
      <c r="VXI2201" s="218"/>
      <c r="VXJ2201" s="218"/>
      <c r="VXK2201" s="218"/>
      <c r="VXL2201" s="218"/>
      <c r="VXM2201" s="218"/>
      <c r="VXN2201" s="218"/>
      <c r="VXO2201" s="218"/>
      <c r="VXP2201" s="218"/>
      <c r="VXQ2201" s="218"/>
      <c r="VXR2201" s="218"/>
      <c r="VXS2201" s="218"/>
      <c r="VXT2201" s="218"/>
      <c r="VXU2201" s="218"/>
      <c r="VXV2201" s="218"/>
      <c r="VXW2201" s="218"/>
      <c r="VXX2201" s="218"/>
      <c r="VXY2201" s="218"/>
      <c r="VXZ2201" s="218"/>
      <c r="VYA2201" s="218"/>
      <c r="VYB2201" s="218"/>
      <c r="VYC2201" s="218"/>
      <c r="VYD2201" s="218"/>
      <c r="VYE2201" s="218"/>
      <c r="VYF2201" s="218"/>
      <c r="VYG2201" s="218"/>
      <c r="VYH2201" s="218"/>
      <c r="VYI2201" s="218"/>
      <c r="VYJ2201" s="218"/>
      <c r="VYK2201" s="218"/>
      <c r="VYL2201" s="218"/>
      <c r="VYM2201" s="218"/>
      <c r="VYN2201" s="218"/>
      <c r="VYO2201" s="218"/>
      <c r="VYP2201" s="218"/>
      <c r="VYQ2201" s="218"/>
      <c r="VYR2201" s="218"/>
      <c r="VYS2201" s="218"/>
      <c r="VYT2201" s="218"/>
      <c r="VYU2201" s="218"/>
      <c r="VYV2201" s="218"/>
      <c r="VYW2201" s="218"/>
      <c r="VYX2201" s="218"/>
      <c r="VYY2201" s="218"/>
      <c r="VYZ2201" s="218"/>
      <c r="VZA2201" s="218"/>
      <c r="VZB2201" s="218"/>
      <c r="VZC2201" s="218"/>
      <c r="VZD2201" s="218"/>
      <c r="VZE2201" s="218"/>
      <c r="VZF2201" s="218"/>
      <c r="VZG2201" s="218"/>
      <c r="VZH2201" s="218"/>
      <c r="VZI2201" s="218"/>
      <c r="VZJ2201" s="218"/>
      <c r="VZK2201" s="218"/>
      <c r="VZL2201" s="218"/>
      <c r="VZM2201" s="218"/>
      <c r="VZN2201" s="218"/>
      <c r="VZO2201" s="218"/>
      <c r="VZP2201" s="218"/>
      <c r="VZQ2201" s="218"/>
      <c r="VZR2201" s="218"/>
      <c r="VZS2201" s="218"/>
      <c r="VZT2201" s="218"/>
      <c r="VZU2201" s="218"/>
      <c r="VZV2201" s="218"/>
      <c r="VZW2201" s="218"/>
      <c r="VZX2201" s="218"/>
      <c r="VZY2201" s="218"/>
      <c r="VZZ2201" s="218"/>
      <c r="WAA2201" s="218"/>
      <c r="WAB2201" s="218"/>
      <c r="WAC2201" s="218"/>
      <c r="WAD2201" s="218"/>
      <c r="WAE2201" s="218"/>
      <c r="WAF2201" s="218"/>
      <c r="WAG2201" s="218"/>
      <c r="WAH2201" s="218"/>
      <c r="WAI2201" s="218"/>
      <c r="WAJ2201" s="218"/>
      <c r="WAK2201" s="218"/>
      <c r="WAL2201" s="218"/>
      <c r="WAM2201" s="218"/>
      <c r="WAN2201" s="218"/>
      <c r="WAO2201" s="218"/>
      <c r="WAP2201" s="218"/>
      <c r="WAQ2201" s="218"/>
      <c r="WAR2201" s="218"/>
      <c r="WAS2201" s="218"/>
      <c r="WAT2201" s="218"/>
      <c r="WAU2201" s="218"/>
      <c r="WAV2201" s="218"/>
      <c r="WAW2201" s="218"/>
      <c r="WAX2201" s="218"/>
      <c r="WAY2201" s="218"/>
      <c r="WAZ2201" s="218"/>
      <c r="WBA2201" s="218"/>
      <c r="WBB2201" s="218"/>
      <c r="WBC2201" s="218"/>
      <c r="WBD2201" s="218"/>
      <c r="WBE2201" s="218"/>
      <c r="WBF2201" s="218"/>
      <c r="WBG2201" s="218"/>
      <c r="WBH2201" s="218"/>
      <c r="WBI2201" s="218"/>
      <c r="WBJ2201" s="218"/>
      <c r="WBK2201" s="218"/>
      <c r="WBL2201" s="218"/>
      <c r="WBM2201" s="218"/>
      <c r="WBN2201" s="218"/>
      <c r="WBO2201" s="218"/>
      <c r="WBP2201" s="218"/>
      <c r="WBQ2201" s="218"/>
      <c r="WBR2201" s="218"/>
      <c r="WBS2201" s="218"/>
      <c r="WBT2201" s="218"/>
      <c r="WBU2201" s="218"/>
      <c r="WBV2201" s="218"/>
      <c r="WBW2201" s="218"/>
      <c r="WBX2201" s="218"/>
      <c r="WBY2201" s="218"/>
      <c r="WBZ2201" s="218"/>
      <c r="WCA2201" s="218"/>
      <c r="WCB2201" s="218"/>
      <c r="WCC2201" s="218"/>
      <c r="WCD2201" s="218"/>
      <c r="WCE2201" s="218"/>
      <c r="WCF2201" s="218"/>
      <c r="WCG2201" s="218"/>
      <c r="WCH2201" s="218"/>
      <c r="WCI2201" s="218"/>
      <c r="WCJ2201" s="218"/>
      <c r="WCK2201" s="218"/>
      <c r="WCL2201" s="218"/>
      <c r="WCM2201" s="218"/>
      <c r="WCN2201" s="218"/>
      <c r="WCO2201" s="218"/>
      <c r="WCP2201" s="218"/>
      <c r="WCQ2201" s="218"/>
      <c r="WCR2201" s="218"/>
      <c r="WCS2201" s="218"/>
      <c r="WCT2201" s="218"/>
      <c r="WCU2201" s="218"/>
      <c r="WCV2201" s="218"/>
      <c r="WCW2201" s="218"/>
      <c r="WCX2201" s="218"/>
      <c r="WCY2201" s="218"/>
      <c r="WCZ2201" s="218"/>
      <c r="WDA2201" s="218"/>
      <c r="WDB2201" s="218"/>
      <c r="WDC2201" s="218"/>
      <c r="WDD2201" s="218"/>
      <c r="WDE2201" s="218"/>
      <c r="WDF2201" s="218"/>
      <c r="WDG2201" s="218"/>
      <c r="WDH2201" s="218"/>
      <c r="WDI2201" s="218"/>
      <c r="WDJ2201" s="218"/>
      <c r="WDK2201" s="218"/>
      <c r="WDL2201" s="218"/>
      <c r="WDM2201" s="218"/>
      <c r="WDN2201" s="218"/>
      <c r="WDO2201" s="218"/>
      <c r="WDP2201" s="218"/>
      <c r="WDQ2201" s="218"/>
      <c r="WDR2201" s="218"/>
      <c r="WDS2201" s="218"/>
      <c r="WDT2201" s="218"/>
      <c r="WDU2201" s="218"/>
      <c r="WDV2201" s="218"/>
      <c r="WDW2201" s="218"/>
      <c r="WDX2201" s="218"/>
      <c r="WDY2201" s="218"/>
      <c r="WDZ2201" s="218"/>
      <c r="WEA2201" s="218"/>
      <c r="WEB2201" s="218"/>
      <c r="WEC2201" s="218"/>
      <c r="WED2201" s="218"/>
      <c r="WEE2201" s="218"/>
      <c r="WEF2201" s="218"/>
      <c r="WEG2201" s="218"/>
      <c r="WEH2201" s="218"/>
      <c r="WEI2201" s="218"/>
      <c r="WEJ2201" s="218"/>
      <c r="WEK2201" s="218"/>
      <c r="WEL2201" s="218"/>
      <c r="WEM2201" s="218"/>
      <c r="WEN2201" s="218"/>
      <c r="WEO2201" s="218"/>
      <c r="WEP2201" s="218"/>
      <c r="WEQ2201" s="218"/>
      <c r="WER2201" s="218"/>
      <c r="WES2201" s="218"/>
      <c r="WET2201" s="218"/>
      <c r="WEU2201" s="218"/>
      <c r="WEV2201" s="218"/>
      <c r="WEW2201" s="218"/>
      <c r="WEX2201" s="218"/>
      <c r="WEY2201" s="218"/>
      <c r="WEZ2201" s="218"/>
      <c r="WFA2201" s="218"/>
      <c r="WFB2201" s="218"/>
      <c r="WFC2201" s="218"/>
      <c r="WFD2201" s="218"/>
      <c r="WFE2201" s="218"/>
      <c r="WFF2201" s="218"/>
      <c r="WFG2201" s="218"/>
      <c r="WFH2201" s="218"/>
      <c r="WFI2201" s="218"/>
      <c r="WFJ2201" s="218"/>
      <c r="WFK2201" s="218"/>
      <c r="WFL2201" s="218"/>
      <c r="WFM2201" s="218"/>
      <c r="WFN2201" s="218"/>
      <c r="WFO2201" s="218"/>
      <c r="WFP2201" s="218"/>
      <c r="WFQ2201" s="218"/>
      <c r="WFR2201" s="218"/>
      <c r="WFS2201" s="218"/>
      <c r="WFT2201" s="218"/>
      <c r="WFU2201" s="218"/>
      <c r="WFV2201" s="218"/>
      <c r="WFW2201" s="218"/>
      <c r="WFX2201" s="218"/>
      <c r="WFY2201" s="218"/>
      <c r="WFZ2201" s="218"/>
      <c r="WGA2201" s="218"/>
      <c r="WGB2201" s="218"/>
      <c r="WGC2201" s="218"/>
      <c r="WGD2201" s="218"/>
      <c r="WGE2201" s="218"/>
      <c r="WGF2201" s="218"/>
      <c r="WGG2201" s="218"/>
      <c r="WGH2201" s="218"/>
      <c r="WGI2201" s="218"/>
      <c r="WGJ2201" s="218"/>
      <c r="WGK2201" s="218"/>
      <c r="WGL2201" s="218"/>
      <c r="WGM2201" s="218"/>
      <c r="WGN2201" s="218"/>
      <c r="WGO2201" s="218"/>
      <c r="WGP2201" s="218"/>
      <c r="WGQ2201" s="218"/>
      <c r="WGR2201" s="218"/>
      <c r="WGS2201" s="218"/>
      <c r="WGT2201" s="218"/>
      <c r="WGU2201" s="218"/>
      <c r="WGV2201" s="218"/>
      <c r="WGW2201" s="218"/>
      <c r="WGX2201" s="218"/>
      <c r="WGY2201" s="218"/>
      <c r="WGZ2201" s="218"/>
      <c r="WHA2201" s="218"/>
      <c r="WHB2201" s="218"/>
      <c r="WHC2201" s="218"/>
      <c r="WHD2201" s="218"/>
      <c r="WHE2201" s="218"/>
      <c r="WHF2201" s="218"/>
      <c r="WHG2201" s="218"/>
      <c r="WHH2201" s="218"/>
      <c r="WHI2201" s="218"/>
      <c r="WHJ2201" s="218"/>
      <c r="WHK2201" s="218"/>
      <c r="WHL2201" s="218"/>
      <c r="WHM2201" s="218"/>
      <c r="WHN2201" s="218"/>
      <c r="WHO2201" s="218"/>
      <c r="WHP2201" s="218"/>
      <c r="WHQ2201" s="218"/>
      <c r="WHR2201" s="218"/>
      <c r="WHS2201" s="218"/>
      <c r="WHT2201" s="218"/>
      <c r="WHU2201" s="218"/>
      <c r="WHV2201" s="218"/>
      <c r="WHW2201" s="218"/>
      <c r="WHX2201" s="218"/>
      <c r="WHY2201" s="218"/>
      <c r="WHZ2201" s="218"/>
      <c r="WIA2201" s="218"/>
      <c r="WIB2201" s="218"/>
      <c r="WIC2201" s="218"/>
      <c r="WID2201" s="218"/>
      <c r="WIE2201" s="218"/>
      <c r="WIF2201" s="218"/>
      <c r="WIG2201" s="218"/>
      <c r="WIH2201" s="218"/>
      <c r="WII2201" s="218"/>
      <c r="WIJ2201" s="218"/>
      <c r="WIK2201" s="218"/>
      <c r="WIL2201" s="218"/>
      <c r="WIM2201" s="218"/>
      <c r="WIN2201" s="218"/>
      <c r="WIO2201" s="218"/>
      <c r="WIP2201" s="218"/>
      <c r="WIQ2201" s="218"/>
      <c r="WIR2201" s="218"/>
      <c r="WIS2201" s="218"/>
      <c r="WIT2201" s="218"/>
      <c r="WIU2201" s="218"/>
      <c r="WIV2201" s="218"/>
      <c r="WIW2201" s="218"/>
      <c r="WIX2201" s="218"/>
      <c r="WIY2201" s="218"/>
      <c r="WIZ2201" s="218"/>
      <c r="WJA2201" s="218"/>
      <c r="WJB2201" s="218"/>
      <c r="WJC2201" s="218"/>
      <c r="WJD2201" s="218"/>
      <c r="WJE2201" s="218"/>
      <c r="WJF2201" s="218"/>
      <c r="WJG2201" s="218"/>
      <c r="WJH2201" s="218"/>
      <c r="WJI2201" s="218"/>
      <c r="WJJ2201" s="218"/>
      <c r="WJK2201" s="218"/>
      <c r="WJL2201" s="218"/>
      <c r="WJM2201" s="218"/>
      <c r="WJN2201" s="218"/>
      <c r="WJO2201" s="218"/>
      <c r="WJP2201" s="218"/>
      <c r="WJQ2201" s="218"/>
      <c r="WJR2201" s="218"/>
      <c r="WJS2201" s="218"/>
      <c r="WJT2201" s="218"/>
      <c r="WJU2201" s="218"/>
      <c r="WJV2201" s="218"/>
      <c r="WJW2201" s="218"/>
      <c r="WJX2201" s="218"/>
      <c r="WJY2201" s="218"/>
      <c r="WJZ2201" s="218"/>
      <c r="WKA2201" s="218"/>
      <c r="WKB2201" s="218"/>
      <c r="WKC2201" s="218"/>
      <c r="WKD2201" s="218"/>
      <c r="WKE2201" s="218"/>
      <c r="WKF2201" s="218"/>
      <c r="WKG2201" s="218"/>
      <c r="WKH2201" s="218"/>
      <c r="WKI2201" s="218"/>
      <c r="WKJ2201" s="218"/>
      <c r="WKK2201" s="218"/>
      <c r="WKL2201" s="218"/>
      <c r="WKM2201" s="218"/>
      <c r="WKN2201" s="218"/>
      <c r="WKO2201" s="218"/>
      <c r="WKP2201" s="218"/>
      <c r="WKQ2201" s="218"/>
      <c r="WKR2201" s="218"/>
      <c r="WKS2201" s="218"/>
      <c r="WKT2201" s="218"/>
      <c r="WKU2201" s="218"/>
      <c r="WKV2201" s="218"/>
      <c r="WKW2201" s="218"/>
      <c r="WKX2201" s="218"/>
      <c r="WKY2201" s="218"/>
      <c r="WKZ2201" s="218"/>
      <c r="WLA2201" s="218"/>
      <c r="WLB2201" s="218"/>
      <c r="WLC2201" s="218"/>
      <c r="WLD2201" s="218"/>
      <c r="WLE2201" s="218"/>
      <c r="WLF2201" s="218"/>
      <c r="WLG2201" s="218"/>
      <c r="WLH2201" s="218"/>
      <c r="WLI2201" s="218"/>
      <c r="WLJ2201" s="218"/>
      <c r="WLK2201" s="218"/>
      <c r="WLL2201" s="218"/>
      <c r="WLM2201" s="218"/>
      <c r="WLN2201" s="218"/>
      <c r="WLO2201" s="218"/>
      <c r="WLP2201" s="218"/>
      <c r="WLQ2201" s="218"/>
      <c r="WLR2201" s="218"/>
      <c r="WLS2201" s="218"/>
      <c r="WLT2201" s="218"/>
      <c r="WLU2201" s="218"/>
      <c r="WLV2201" s="218"/>
      <c r="WLW2201" s="218"/>
      <c r="WLX2201" s="218"/>
      <c r="WLY2201" s="218"/>
      <c r="WLZ2201" s="218"/>
      <c r="WMA2201" s="218"/>
      <c r="WMB2201" s="218"/>
      <c r="WMC2201" s="218"/>
      <c r="WMD2201" s="218"/>
      <c r="WME2201" s="218"/>
      <c r="WMF2201" s="218"/>
      <c r="WMG2201" s="218"/>
      <c r="WMH2201" s="218"/>
      <c r="WMI2201" s="218"/>
      <c r="WMJ2201" s="218"/>
      <c r="WMK2201" s="218"/>
      <c r="WML2201" s="218"/>
      <c r="WMM2201" s="218"/>
      <c r="WMN2201" s="218"/>
      <c r="WMO2201" s="218"/>
      <c r="WMP2201" s="218"/>
      <c r="WMQ2201" s="218"/>
      <c r="WMR2201" s="218"/>
      <c r="WMS2201" s="218"/>
      <c r="WMT2201" s="218"/>
      <c r="WMU2201" s="218"/>
      <c r="WMV2201" s="218"/>
      <c r="WMW2201" s="218"/>
      <c r="WMX2201" s="218"/>
      <c r="WMY2201" s="218"/>
      <c r="WMZ2201" s="218"/>
      <c r="WNA2201" s="218"/>
      <c r="WNB2201" s="218"/>
      <c r="WNC2201" s="218"/>
      <c r="WND2201" s="218"/>
      <c r="WNE2201" s="218"/>
      <c r="WNF2201" s="218"/>
      <c r="WNG2201" s="218"/>
      <c r="WNH2201" s="218"/>
      <c r="WNI2201" s="218"/>
      <c r="WNJ2201" s="218"/>
      <c r="WNK2201" s="218"/>
      <c r="WNL2201" s="218"/>
      <c r="WNM2201" s="218"/>
      <c r="WNN2201" s="218"/>
      <c r="WNO2201" s="218"/>
      <c r="WNP2201" s="218"/>
      <c r="WNQ2201" s="218"/>
      <c r="WNR2201" s="218"/>
      <c r="WNS2201" s="218"/>
      <c r="WNT2201" s="218"/>
      <c r="WNU2201" s="218"/>
      <c r="WNV2201" s="218"/>
      <c r="WNW2201" s="218"/>
      <c r="WNX2201" s="218"/>
      <c r="WNY2201" s="218"/>
      <c r="WNZ2201" s="218"/>
      <c r="WOA2201" s="218"/>
      <c r="WOB2201" s="218"/>
      <c r="WOC2201" s="218"/>
      <c r="WOD2201" s="218"/>
      <c r="WOE2201" s="218"/>
      <c r="WOF2201" s="218"/>
      <c r="WOG2201" s="218"/>
      <c r="WOH2201" s="218"/>
      <c r="WOI2201" s="218"/>
      <c r="WOJ2201" s="218"/>
      <c r="WOK2201" s="218"/>
      <c r="WOL2201" s="218"/>
      <c r="WOM2201" s="218"/>
      <c r="WON2201" s="218"/>
      <c r="WOO2201" s="218"/>
      <c r="WOP2201" s="218"/>
      <c r="WOQ2201" s="218"/>
      <c r="WOR2201" s="218"/>
      <c r="WOS2201" s="218"/>
      <c r="WOT2201" s="218"/>
      <c r="WOU2201" s="218"/>
      <c r="WOV2201" s="218"/>
      <c r="WOW2201" s="218"/>
      <c r="WOX2201" s="218"/>
      <c r="WOY2201" s="218"/>
      <c r="WOZ2201" s="218"/>
      <c r="WPA2201" s="218"/>
      <c r="WPB2201" s="218"/>
      <c r="WPC2201" s="218"/>
      <c r="WPD2201" s="218"/>
      <c r="WPE2201" s="218"/>
      <c r="WPF2201" s="218"/>
      <c r="WPG2201" s="218"/>
      <c r="WPH2201" s="218"/>
      <c r="WPI2201" s="218"/>
      <c r="WPJ2201" s="218"/>
      <c r="WPK2201" s="218"/>
      <c r="WPL2201" s="218"/>
      <c r="WPM2201" s="218"/>
      <c r="WPN2201" s="218"/>
      <c r="WPO2201" s="218"/>
      <c r="WPP2201" s="218"/>
      <c r="WPQ2201" s="218"/>
      <c r="WPR2201" s="218"/>
      <c r="WPS2201" s="218"/>
      <c r="WPT2201" s="218"/>
      <c r="WPU2201" s="218"/>
      <c r="WPV2201" s="218"/>
      <c r="WPW2201" s="218"/>
      <c r="WPX2201" s="218"/>
      <c r="WPY2201" s="218"/>
      <c r="WPZ2201" s="218"/>
      <c r="WQA2201" s="218"/>
      <c r="WQB2201" s="218"/>
      <c r="WQC2201" s="218"/>
      <c r="WQD2201" s="218"/>
      <c r="WQE2201" s="218"/>
      <c r="WQF2201" s="218"/>
      <c r="WQG2201" s="218"/>
      <c r="WQH2201" s="218"/>
      <c r="WQI2201" s="218"/>
      <c r="WQJ2201" s="218"/>
      <c r="WQK2201" s="218"/>
      <c r="WQL2201" s="218"/>
      <c r="WQM2201" s="218"/>
      <c r="WQN2201" s="218"/>
      <c r="WQO2201" s="218"/>
      <c r="WQP2201" s="218"/>
      <c r="WQQ2201" s="218"/>
      <c r="WQR2201" s="218"/>
      <c r="WQS2201" s="218"/>
      <c r="WQT2201" s="218"/>
      <c r="WQU2201" s="218"/>
      <c r="WQV2201" s="218"/>
      <c r="WQW2201" s="218"/>
      <c r="WQX2201" s="218"/>
      <c r="WQY2201" s="218"/>
      <c r="WQZ2201" s="218"/>
      <c r="WRA2201" s="218"/>
      <c r="WRB2201" s="218"/>
      <c r="WRC2201" s="218"/>
      <c r="WRD2201" s="218"/>
      <c r="WRE2201" s="218"/>
      <c r="WRF2201" s="218"/>
      <c r="WRG2201" s="218"/>
      <c r="WRH2201" s="218"/>
      <c r="WRI2201" s="218"/>
      <c r="WRJ2201" s="218"/>
      <c r="WRK2201" s="218"/>
      <c r="WRL2201" s="218"/>
      <c r="WRM2201" s="218"/>
      <c r="WRN2201" s="218"/>
      <c r="WRO2201" s="218"/>
      <c r="WRP2201" s="218"/>
      <c r="WRQ2201" s="218"/>
      <c r="WRR2201" s="218"/>
      <c r="WRS2201" s="218"/>
      <c r="WRT2201" s="218"/>
      <c r="WRU2201" s="218"/>
      <c r="WRV2201" s="218"/>
      <c r="WRW2201" s="218"/>
      <c r="WRX2201" s="218"/>
      <c r="WRY2201" s="218"/>
      <c r="WRZ2201" s="218"/>
      <c r="WSA2201" s="218"/>
      <c r="WSB2201" s="218"/>
      <c r="WSC2201" s="218"/>
      <c r="WSD2201" s="218"/>
      <c r="WSE2201" s="218"/>
      <c r="WSF2201" s="218"/>
      <c r="WSG2201" s="218"/>
      <c r="WSH2201" s="218"/>
      <c r="WSI2201" s="218"/>
      <c r="WSJ2201" s="218"/>
      <c r="WSK2201" s="218"/>
      <c r="WSL2201" s="218"/>
      <c r="WSM2201" s="218"/>
      <c r="WSN2201" s="218"/>
      <c r="WSO2201" s="218"/>
      <c r="WSP2201" s="218"/>
      <c r="WSQ2201" s="218"/>
      <c r="WSR2201" s="218"/>
      <c r="WSS2201" s="218"/>
      <c r="WST2201" s="218"/>
      <c r="WSU2201" s="218"/>
      <c r="WSV2201" s="218"/>
      <c r="WSW2201" s="218"/>
      <c r="WSX2201" s="218"/>
      <c r="WSY2201" s="218"/>
      <c r="WSZ2201" s="218"/>
      <c r="WTA2201" s="218"/>
      <c r="WTB2201" s="218"/>
      <c r="WTC2201" s="218"/>
      <c r="WTD2201" s="218"/>
      <c r="WTE2201" s="218"/>
      <c r="WTF2201" s="218"/>
      <c r="WTG2201" s="218"/>
      <c r="WTH2201" s="218"/>
      <c r="WTI2201" s="218"/>
      <c r="WTJ2201" s="218"/>
      <c r="WTK2201" s="218"/>
      <c r="WTL2201" s="218"/>
      <c r="WTM2201" s="218"/>
      <c r="WTN2201" s="218"/>
      <c r="WTO2201" s="218"/>
      <c r="WTP2201" s="218"/>
      <c r="WTQ2201" s="218"/>
      <c r="WTR2201" s="218"/>
      <c r="WTS2201" s="218"/>
      <c r="WTT2201" s="218"/>
      <c r="WTU2201" s="218"/>
      <c r="WTV2201" s="218"/>
      <c r="WTW2201" s="218"/>
      <c r="WTX2201" s="218"/>
      <c r="WTY2201" s="218"/>
      <c r="WTZ2201" s="218"/>
      <c r="WUA2201" s="218"/>
      <c r="WUB2201" s="218"/>
      <c r="WUC2201" s="218"/>
      <c r="WUD2201" s="218"/>
      <c r="WUE2201" s="218"/>
      <c r="WUF2201" s="218"/>
      <c r="WUG2201" s="218"/>
      <c r="WUH2201" s="218"/>
      <c r="WUI2201" s="218"/>
      <c r="WUJ2201" s="218"/>
      <c r="WUK2201" s="218"/>
      <c r="WUL2201" s="218"/>
      <c r="WUM2201" s="218"/>
      <c r="WUN2201" s="218"/>
      <c r="WUO2201" s="218"/>
      <c r="WUP2201" s="218"/>
      <c r="WUQ2201" s="218"/>
      <c r="WUR2201" s="218"/>
      <c r="WUS2201" s="218"/>
      <c r="WUT2201" s="218"/>
      <c r="WUU2201" s="218"/>
      <c r="WUV2201" s="218"/>
      <c r="WUW2201" s="218"/>
      <c r="WUX2201" s="218"/>
      <c r="WUY2201" s="218"/>
      <c r="WUZ2201" s="218"/>
      <c r="WVA2201" s="218"/>
      <c r="WVB2201" s="218"/>
      <c r="WVC2201" s="218"/>
      <c r="WVD2201" s="218"/>
      <c r="WVE2201" s="218"/>
      <c r="WVF2201" s="218"/>
      <c r="WVG2201" s="218"/>
      <c r="WVH2201" s="218"/>
      <c r="WVI2201" s="218"/>
      <c r="WVJ2201" s="218"/>
      <c r="WVK2201" s="218"/>
      <c r="WVL2201" s="218"/>
      <c r="WVM2201" s="218"/>
      <c r="WVN2201" s="218"/>
      <c r="WVO2201" s="218"/>
      <c r="WVP2201" s="218"/>
      <c r="WVQ2201" s="218"/>
      <c r="WVR2201" s="218"/>
      <c r="WVS2201" s="218"/>
      <c r="WVT2201" s="218"/>
      <c r="WVU2201" s="218"/>
      <c r="WVV2201" s="218"/>
      <c r="WVW2201" s="218"/>
      <c r="WVX2201" s="218"/>
      <c r="WVY2201" s="218"/>
      <c r="WVZ2201" s="218"/>
      <c r="WWA2201" s="218"/>
      <c r="WWB2201" s="218"/>
      <c r="WWC2201" s="218"/>
      <c r="WWD2201" s="218"/>
      <c r="WWE2201" s="218"/>
      <c r="WWF2201" s="218"/>
      <c r="WWG2201" s="218"/>
      <c r="WWH2201" s="218"/>
      <c r="WWI2201" s="218"/>
      <c r="WWJ2201" s="218"/>
      <c r="WWK2201" s="218"/>
      <c r="WWL2201" s="218"/>
      <c r="WWM2201" s="218"/>
      <c r="WWN2201" s="218"/>
      <c r="WWO2201" s="218"/>
      <c r="WWP2201" s="218"/>
      <c r="WWQ2201" s="218"/>
      <c r="WWR2201" s="218"/>
      <c r="WWS2201" s="218"/>
      <c r="WWT2201" s="218"/>
      <c r="WWU2201" s="218"/>
      <c r="WWV2201" s="218"/>
      <c r="WWW2201" s="218"/>
      <c r="WWX2201" s="218"/>
      <c r="WWY2201" s="218"/>
      <c r="WWZ2201" s="218"/>
      <c r="WXA2201" s="218"/>
      <c r="WXB2201" s="218"/>
      <c r="WXC2201" s="218"/>
      <c r="WXD2201" s="218"/>
      <c r="WXE2201" s="218"/>
      <c r="WXF2201" s="218"/>
      <c r="WXG2201" s="218"/>
      <c r="WXH2201" s="218"/>
      <c r="WXI2201" s="218"/>
      <c r="WXJ2201" s="218"/>
      <c r="WXK2201" s="218"/>
      <c r="WXL2201" s="218"/>
      <c r="WXM2201" s="218"/>
      <c r="WXN2201" s="218"/>
      <c r="WXO2201" s="218"/>
      <c r="WXP2201" s="218"/>
      <c r="WXQ2201" s="218"/>
      <c r="WXR2201" s="218"/>
      <c r="WXS2201" s="218"/>
      <c r="WXT2201" s="218"/>
      <c r="WXU2201" s="218"/>
      <c r="WXV2201" s="218"/>
      <c r="WXW2201" s="218"/>
      <c r="WXX2201" s="218"/>
      <c r="WXY2201" s="218"/>
      <c r="WXZ2201" s="218"/>
      <c r="WYA2201" s="218"/>
      <c r="WYB2201" s="218"/>
      <c r="WYC2201" s="218"/>
      <c r="WYD2201" s="218"/>
      <c r="WYE2201" s="218"/>
      <c r="WYF2201" s="218"/>
      <c r="WYG2201" s="218"/>
      <c r="WYH2201" s="218"/>
      <c r="WYI2201" s="218"/>
      <c r="WYJ2201" s="218"/>
      <c r="WYK2201" s="218"/>
      <c r="WYL2201" s="218"/>
      <c r="WYM2201" s="218"/>
      <c r="WYN2201" s="218"/>
      <c r="WYO2201" s="218"/>
      <c r="WYP2201" s="218"/>
      <c r="WYQ2201" s="218"/>
      <c r="WYR2201" s="218"/>
      <c r="WYS2201" s="218"/>
      <c r="WYT2201" s="218"/>
      <c r="WYU2201" s="218"/>
      <c r="WYV2201" s="218"/>
      <c r="WYW2201" s="218"/>
      <c r="WYX2201" s="218"/>
      <c r="WYY2201" s="218"/>
      <c r="WYZ2201" s="218"/>
      <c r="WZA2201" s="218"/>
      <c r="WZB2201" s="218"/>
      <c r="WZC2201" s="218"/>
      <c r="WZD2201" s="218"/>
      <c r="WZE2201" s="218"/>
      <c r="WZF2201" s="218"/>
      <c r="WZG2201" s="218"/>
      <c r="WZH2201" s="218"/>
      <c r="WZI2201" s="218"/>
      <c r="WZJ2201" s="218"/>
      <c r="WZK2201" s="218"/>
      <c r="WZL2201" s="218"/>
      <c r="WZM2201" s="218"/>
      <c r="WZN2201" s="218"/>
      <c r="WZO2201" s="218"/>
      <c r="WZP2201" s="218"/>
      <c r="WZQ2201" s="218"/>
      <c r="WZR2201" s="218"/>
      <c r="WZS2201" s="218"/>
      <c r="WZT2201" s="218"/>
      <c r="WZU2201" s="218"/>
      <c r="WZV2201" s="218"/>
      <c r="WZW2201" s="218"/>
      <c r="WZX2201" s="218"/>
      <c r="WZY2201" s="218"/>
      <c r="WZZ2201" s="218"/>
      <c r="XAA2201" s="218"/>
      <c r="XAB2201" s="218"/>
      <c r="XAC2201" s="218"/>
      <c r="XAD2201" s="218"/>
      <c r="XAE2201" s="218"/>
      <c r="XAF2201" s="218"/>
      <c r="XAG2201" s="218"/>
      <c r="XAH2201" s="218"/>
      <c r="XAI2201" s="218"/>
      <c r="XAJ2201" s="218"/>
      <c r="XAK2201" s="218"/>
      <c r="XAL2201" s="218"/>
      <c r="XAM2201" s="218"/>
      <c r="XAN2201" s="218"/>
      <c r="XAO2201" s="218"/>
      <c r="XAP2201" s="218"/>
      <c r="XAQ2201" s="218"/>
      <c r="XAR2201" s="218"/>
      <c r="XAS2201" s="218"/>
      <c r="XAT2201" s="218"/>
      <c r="XAU2201" s="218"/>
      <c r="XAV2201" s="218"/>
      <c r="XAW2201" s="218"/>
      <c r="XAX2201" s="218"/>
      <c r="XAY2201" s="218"/>
      <c r="XAZ2201" s="218"/>
      <c r="XBA2201" s="218"/>
      <c r="XBB2201" s="218"/>
      <c r="XBC2201" s="218"/>
      <c r="XBD2201" s="218"/>
      <c r="XBE2201" s="218"/>
      <c r="XBF2201" s="218"/>
      <c r="XBG2201" s="218"/>
      <c r="XBH2201" s="218"/>
      <c r="XBI2201" s="218"/>
      <c r="XBJ2201" s="218"/>
      <c r="XBK2201" s="218"/>
      <c r="XBL2201" s="218"/>
      <c r="XBM2201" s="218"/>
      <c r="XBN2201" s="218"/>
      <c r="XBO2201" s="218"/>
      <c r="XBP2201" s="218"/>
      <c r="XBQ2201" s="218"/>
      <c r="XBR2201" s="218"/>
      <c r="XBS2201" s="218"/>
      <c r="XBT2201" s="218"/>
      <c r="XBU2201" s="218"/>
      <c r="XBV2201" s="218"/>
      <c r="XBW2201" s="218"/>
      <c r="XBX2201" s="218"/>
      <c r="XBY2201" s="218"/>
      <c r="XBZ2201" s="218"/>
      <c r="XCA2201" s="218"/>
      <c r="XCB2201" s="218"/>
      <c r="XCC2201" s="218"/>
      <c r="XCD2201" s="218"/>
      <c r="XCE2201" s="218"/>
      <c r="XCF2201" s="218"/>
      <c r="XCG2201" s="218"/>
      <c r="XCH2201" s="218"/>
      <c r="XCI2201" s="218"/>
      <c r="XCJ2201" s="218"/>
      <c r="XCK2201" s="218"/>
      <c r="XCL2201" s="218"/>
      <c r="XCM2201" s="218"/>
      <c r="XCN2201" s="218"/>
      <c r="XCO2201" s="218"/>
      <c r="XCP2201" s="218"/>
      <c r="XCQ2201" s="218"/>
      <c r="XCR2201" s="218"/>
      <c r="XCS2201" s="218"/>
      <c r="XCT2201" s="218"/>
      <c r="XCU2201" s="218"/>
      <c r="XCV2201" s="218"/>
      <c r="XCW2201" s="218"/>
      <c r="XCX2201" s="218"/>
      <c r="XCY2201" s="218"/>
      <c r="XCZ2201" s="218"/>
      <c r="XDA2201" s="218"/>
      <c r="XDB2201" s="218"/>
      <c r="XDC2201" s="218"/>
      <c r="XDD2201" s="218"/>
      <c r="XDE2201" s="218"/>
      <c r="XDF2201" s="218"/>
      <c r="XDG2201" s="218"/>
      <c r="XDH2201" s="218"/>
      <c r="XDI2201" s="218"/>
      <c r="XDJ2201" s="218"/>
      <c r="XDK2201" s="218"/>
      <c r="XDL2201" s="218"/>
      <c r="XDM2201" s="218"/>
      <c r="XDN2201" s="218"/>
      <c r="XDO2201" s="218"/>
      <c r="XDP2201" s="218"/>
      <c r="XDQ2201" s="218"/>
      <c r="XDR2201" s="218"/>
      <c r="XDS2201" s="218"/>
      <c r="XDT2201" s="218"/>
      <c r="XDU2201" s="218"/>
      <c r="XDV2201" s="218"/>
      <c r="XDW2201" s="218"/>
      <c r="XDX2201" s="218"/>
      <c r="XDY2201" s="218"/>
      <c r="XDZ2201" s="218"/>
      <c r="XEA2201" s="218"/>
      <c r="XEB2201" s="218"/>
      <c r="XEC2201" s="218"/>
      <c r="XED2201" s="218"/>
      <c r="XEE2201" s="218"/>
      <c r="XEF2201" s="218"/>
      <c r="XEG2201" s="218"/>
      <c r="XEH2201" s="218"/>
      <c r="XEI2201" s="218"/>
      <c r="XEJ2201" s="218"/>
      <c r="XEK2201" s="218"/>
      <c r="XEL2201" s="218"/>
      <c r="XEM2201" s="218"/>
      <c r="XEN2201" s="218"/>
      <c r="XEO2201" s="218"/>
      <c r="XEP2201" s="218"/>
      <c r="XEQ2201" s="218"/>
      <c r="XER2201" s="218"/>
      <c r="XES2201" s="218"/>
      <c r="XET2201" s="218"/>
      <c r="XEU2201" s="218"/>
      <c r="XEV2201" s="218"/>
      <c r="XEW2201" s="218"/>
      <c r="XEX2201" s="218"/>
      <c r="XEY2201" s="218"/>
      <c r="XEZ2201" s="218"/>
      <c r="XFA2201" s="218"/>
      <c r="XFB2201" s="218"/>
      <c r="XFC2201" s="218"/>
      <c r="XFD2201" s="218"/>
    </row>
    <row r="2202" spans="1:16384" s="94" customFormat="1" ht="20.100000000000001" customHeight="1" x14ac:dyDescent="0.25">
      <c r="A2202" s="154"/>
      <c r="B2202" s="60" t="str">
        <f t="shared" si="131"/>
        <v>00.03.27.3.1.1.1.B.459.2024</v>
      </c>
      <c r="C2202" s="20">
        <v>459</v>
      </c>
      <c r="D2202" s="72" t="s">
        <v>1085</v>
      </c>
      <c r="E2202" s="60" t="s">
        <v>1491</v>
      </c>
      <c r="F2202" s="19" t="s">
        <v>893</v>
      </c>
      <c r="G2202" s="197">
        <f t="shared" si="132"/>
        <v>364285.71428571426</v>
      </c>
      <c r="H2202" s="269" t="s">
        <v>1117</v>
      </c>
      <c r="I2202" s="73">
        <v>2024</v>
      </c>
      <c r="J2202" s="20" t="s">
        <v>1388</v>
      </c>
      <c r="K2202" s="20" t="s">
        <v>59</v>
      </c>
      <c r="L2202" s="20" t="s">
        <v>59</v>
      </c>
      <c r="M2202" s="60"/>
      <c r="N2202" s="10">
        <v>1</v>
      </c>
      <c r="O2202" s="15" t="s">
        <v>947</v>
      </c>
      <c r="P2202" s="28" t="s">
        <v>703</v>
      </c>
      <c r="Q2202" s="73"/>
      <c r="R2202" s="60"/>
      <c r="S2202" s="60"/>
      <c r="T2202" s="218"/>
      <c r="U2202" s="218"/>
      <c r="V2202" s="218"/>
      <c r="W2202" s="218"/>
      <c r="X2202" s="218"/>
      <c r="Y2202" s="218"/>
      <c r="Z2202" s="218"/>
      <c r="AA2202" s="218"/>
      <c r="AB2202" s="218"/>
      <c r="AC2202" s="218"/>
      <c r="AD2202" s="218"/>
      <c r="AE2202" s="218"/>
      <c r="AF2202" s="218"/>
      <c r="AG2202" s="218"/>
      <c r="AH2202" s="218"/>
      <c r="AI2202" s="218"/>
      <c r="AJ2202" s="218"/>
      <c r="AK2202" s="218"/>
      <c r="AL2202" s="218"/>
      <c r="AM2202" s="218"/>
      <c r="AN2202" s="218"/>
      <c r="AO2202" s="218"/>
      <c r="AP2202" s="218"/>
      <c r="AQ2202" s="218"/>
      <c r="AR2202" s="218"/>
      <c r="AS2202" s="218"/>
      <c r="AT2202" s="218"/>
      <c r="AU2202" s="218"/>
      <c r="AV2202" s="218"/>
      <c r="AW2202" s="218"/>
      <c r="AX2202" s="218"/>
      <c r="AY2202" s="218"/>
      <c r="AZ2202" s="218"/>
      <c r="BA2202" s="218"/>
      <c r="BB2202" s="218"/>
      <c r="BC2202" s="218"/>
      <c r="BD2202" s="218"/>
      <c r="BE2202" s="218"/>
      <c r="BF2202" s="218"/>
      <c r="BG2202" s="218"/>
      <c r="BH2202" s="218"/>
      <c r="BI2202" s="218"/>
      <c r="BJ2202" s="218"/>
      <c r="BK2202" s="218"/>
      <c r="BL2202" s="218"/>
      <c r="BM2202" s="218"/>
      <c r="BN2202" s="218"/>
      <c r="BO2202" s="218"/>
      <c r="BP2202" s="218"/>
      <c r="BQ2202" s="218"/>
      <c r="BR2202" s="218"/>
      <c r="BS2202" s="218"/>
      <c r="BT2202" s="218"/>
      <c r="BU2202" s="218"/>
      <c r="BV2202" s="218"/>
      <c r="BW2202" s="218"/>
      <c r="BX2202" s="218"/>
      <c r="BY2202" s="218"/>
      <c r="BZ2202" s="218"/>
      <c r="CA2202" s="218"/>
      <c r="CB2202" s="218"/>
      <c r="CC2202" s="218"/>
      <c r="CD2202" s="218"/>
      <c r="CE2202" s="218"/>
      <c r="CF2202" s="218"/>
      <c r="CG2202" s="218"/>
      <c r="CH2202" s="218"/>
      <c r="CI2202" s="218"/>
      <c r="CJ2202" s="218"/>
      <c r="CK2202" s="218"/>
      <c r="CL2202" s="218"/>
      <c r="CM2202" s="218"/>
      <c r="CN2202" s="218"/>
      <c r="CO2202" s="218"/>
      <c r="CP2202" s="218"/>
      <c r="CQ2202" s="218"/>
      <c r="CR2202" s="218"/>
      <c r="CS2202" s="218"/>
      <c r="CT2202" s="218"/>
      <c r="CU2202" s="218"/>
      <c r="CV2202" s="218"/>
      <c r="CW2202" s="218"/>
      <c r="CX2202" s="218"/>
      <c r="CY2202" s="218"/>
      <c r="CZ2202" s="218"/>
      <c r="DA2202" s="218"/>
      <c r="DB2202" s="218"/>
      <c r="DC2202" s="218"/>
      <c r="DD2202" s="218"/>
      <c r="DE2202" s="218"/>
      <c r="DF2202" s="218"/>
      <c r="DG2202" s="218"/>
      <c r="DH2202" s="218"/>
      <c r="DI2202" s="218"/>
      <c r="DJ2202" s="218"/>
      <c r="DK2202" s="218"/>
      <c r="DL2202" s="218"/>
      <c r="DM2202" s="218"/>
      <c r="DN2202" s="218"/>
      <c r="DO2202" s="218"/>
      <c r="DP2202" s="218"/>
      <c r="DQ2202" s="218"/>
      <c r="DR2202" s="218"/>
      <c r="DS2202" s="218"/>
      <c r="DT2202" s="218"/>
      <c r="DU2202" s="218"/>
      <c r="DV2202" s="218"/>
      <c r="DW2202" s="218"/>
      <c r="DX2202" s="218"/>
      <c r="DY2202" s="218"/>
      <c r="DZ2202" s="218"/>
      <c r="EA2202" s="218"/>
      <c r="EB2202" s="218"/>
      <c r="EC2202" s="218"/>
      <c r="ED2202" s="218"/>
      <c r="EE2202" s="218"/>
      <c r="EF2202" s="218"/>
      <c r="EG2202" s="218"/>
      <c r="EH2202" s="218"/>
      <c r="EI2202" s="218"/>
      <c r="EJ2202" s="218"/>
      <c r="EK2202" s="218"/>
      <c r="EL2202" s="218"/>
      <c r="EM2202" s="218"/>
      <c r="EN2202" s="218"/>
      <c r="EO2202" s="218"/>
      <c r="EP2202" s="218"/>
      <c r="EQ2202" s="218"/>
      <c r="ER2202" s="218"/>
      <c r="ES2202" s="218"/>
      <c r="ET2202" s="218"/>
      <c r="EU2202" s="218"/>
      <c r="EV2202" s="218"/>
      <c r="EW2202" s="218"/>
      <c r="EX2202" s="218"/>
      <c r="EY2202" s="218"/>
      <c r="EZ2202" s="218"/>
      <c r="FA2202" s="218"/>
      <c r="FB2202" s="218"/>
      <c r="FC2202" s="218"/>
      <c r="FD2202" s="218"/>
      <c r="FE2202" s="218"/>
      <c r="FF2202" s="218"/>
      <c r="FG2202" s="218"/>
      <c r="FH2202" s="218"/>
      <c r="FI2202" s="218"/>
      <c r="FJ2202" s="218"/>
      <c r="FK2202" s="218"/>
      <c r="FL2202" s="218"/>
      <c r="FM2202" s="218"/>
      <c r="FN2202" s="218"/>
      <c r="FO2202" s="218"/>
      <c r="FP2202" s="218"/>
      <c r="FQ2202" s="218"/>
      <c r="FR2202" s="218"/>
      <c r="FS2202" s="218"/>
      <c r="FT2202" s="218"/>
      <c r="FU2202" s="218"/>
      <c r="FV2202" s="218"/>
      <c r="FW2202" s="218"/>
      <c r="FX2202" s="218"/>
      <c r="FY2202" s="218"/>
      <c r="FZ2202" s="218"/>
      <c r="GA2202" s="218"/>
      <c r="GB2202" s="218"/>
      <c r="GC2202" s="218"/>
      <c r="GD2202" s="218"/>
      <c r="GE2202" s="218"/>
      <c r="GF2202" s="218"/>
      <c r="GG2202" s="218"/>
      <c r="GH2202" s="218"/>
      <c r="GI2202" s="218"/>
      <c r="GJ2202" s="218"/>
      <c r="GK2202" s="218"/>
      <c r="GL2202" s="218"/>
      <c r="GM2202" s="218"/>
      <c r="GN2202" s="218"/>
      <c r="GO2202" s="218"/>
      <c r="GP2202" s="218"/>
      <c r="GQ2202" s="218"/>
      <c r="GR2202" s="218"/>
      <c r="GS2202" s="218"/>
      <c r="GT2202" s="218"/>
      <c r="GU2202" s="218"/>
      <c r="GV2202" s="218"/>
      <c r="GW2202" s="218"/>
      <c r="GX2202" s="218"/>
      <c r="GY2202" s="218"/>
      <c r="GZ2202" s="218"/>
      <c r="HA2202" s="218"/>
      <c r="HB2202" s="218"/>
      <c r="HC2202" s="218"/>
      <c r="HD2202" s="218"/>
      <c r="HE2202" s="218"/>
      <c r="HF2202" s="218"/>
      <c r="HG2202" s="218"/>
      <c r="HH2202" s="218"/>
      <c r="HI2202" s="218"/>
      <c r="HJ2202" s="218"/>
      <c r="HK2202" s="218"/>
      <c r="HL2202" s="218"/>
      <c r="HM2202" s="218"/>
      <c r="HN2202" s="218"/>
      <c r="HO2202" s="218"/>
      <c r="HP2202" s="218"/>
      <c r="HQ2202" s="218"/>
      <c r="HR2202" s="218"/>
      <c r="HS2202" s="218"/>
      <c r="HT2202" s="218"/>
      <c r="HU2202" s="218"/>
      <c r="HV2202" s="218"/>
      <c r="HW2202" s="218"/>
      <c r="HX2202" s="218"/>
      <c r="HY2202" s="218"/>
      <c r="HZ2202" s="218"/>
      <c r="IA2202" s="218"/>
      <c r="IB2202" s="218"/>
      <c r="IC2202" s="218"/>
      <c r="ID2202" s="218"/>
      <c r="IE2202" s="218"/>
      <c r="IF2202" s="218"/>
      <c r="IG2202" s="218"/>
      <c r="IH2202" s="218"/>
      <c r="II2202" s="218"/>
      <c r="IJ2202" s="218"/>
      <c r="IK2202" s="218"/>
      <c r="IL2202" s="218"/>
      <c r="IM2202" s="218"/>
      <c r="IN2202" s="218"/>
      <c r="IO2202" s="218"/>
      <c r="IP2202" s="218"/>
      <c r="IQ2202" s="218"/>
      <c r="IR2202" s="218"/>
      <c r="IS2202" s="218"/>
      <c r="IT2202" s="218"/>
      <c r="IU2202" s="218"/>
      <c r="IV2202" s="218"/>
      <c r="IW2202" s="218"/>
      <c r="IX2202" s="218"/>
      <c r="IY2202" s="218"/>
      <c r="IZ2202" s="218"/>
      <c r="JA2202" s="218"/>
      <c r="JB2202" s="218"/>
      <c r="JC2202" s="218"/>
      <c r="JD2202" s="218"/>
      <c r="JE2202" s="218"/>
      <c r="JF2202" s="218"/>
      <c r="JG2202" s="218"/>
      <c r="JH2202" s="218"/>
      <c r="JI2202" s="218"/>
      <c r="JJ2202" s="218"/>
      <c r="JK2202" s="218"/>
      <c r="JL2202" s="218"/>
      <c r="JM2202" s="218"/>
      <c r="JN2202" s="218"/>
      <c r="JO2202" s="218"/>
      <c r="JP2202" s="218"/>
      <c r="JQ2202" s="218"/>
      <c r="JR2202" s="218"/>
      <c r="JS2202" s="218"/>
      <c r="JT2202" s="218"/>
      <c r="JU2202" s="218"/>
      <c r="JV2202" s="218"/>
      <c r="JW2202" s="218"/>
      <c r="JX2202" s="218"/>
      <c r="JY2202" s="218"/>
      <c r="JZ2202" s="218"/>
      <c r="KA2202" s="218"/>
      <c r="KB2202" s="218"/>
      <c r="KC2202" s="218"/>
      <c r="KD2202" s="218"/>
      <c r="KE2202" s="218"/>
      <c r="KF2202" s="218"/>
      <c r="KG2202" s="218"/>
      <c r="KH2202" s="218"/>
      <c r="KI2202" s="218"/>
      <c r="KJ2202" s="218"/>
      <c r="KK2202" s="218"/>
      <c r="KL2202" s="218"/>
      <c r="KM2202" s="218"/>
      <c r="KN2202" s="218"/>
      <c r="KO2202" s="218"/>
      <c r="KP2202" s="218"/>
      <c r="KQ2202" s="218"/>
      <c r="KR2202" s="218"/>
      <c r="KS2202" s="218"/>
      <c r="KT2202" s="218"/>
      <c r="KU2202" s="218"/>
      <c r="KV2202" s="218"/>
      <c r="KW2202" s="218"/>
      <c r="KX2202" s="218"/>
      <c r="KY2202" s="218"/>
      <c r="KZ2202" s="218"/>
      <c r="LA2202" s="218"/>
      <c r="LB2202" s="218"/>
      <c r="LC2202" s="218"/>
      <c r="LD2202" s="218"/>
      <c r="LE2202" s="218"/>
      <c r="LF2202" s="218"/>
      <c r="LG2202" s="218"/>
      <c r="LH2202" s="218"/>
      <c r="LI2202" s="218"/>
      <c r="LJ2202" s="218"/>
      <c r="LK2202" s="218"/>
      <c r="LL2202" s="218"/>
      <c r="LM2202" s="218"/>
      <c r="LN2202" s="218"/>
      <c r="LO2202" s="218"/>
      <c r="LP2202" s="218"/>
      <c r="LQ2202" s="218"/>
      <c r="LR2202" s="218"/>
      <c r="LS2202" s="218"/>
      <c r="LT2202" s="218"/>
      <c r="LU2202" s="218"/>
      <c r="LV2202" s="218"/>
      <c r="LW2202" s="218"/>
      <c r="LX2202" s="218"/>
      <c r="LY2202" s="218"/>
      <c r="LZ2202" s="218"/>
      <c r="MA2202" s="218"/>
      <c r="MB2202" s="218"/>
      <c r="MC2202" s="218"/>
      <c r="MD2202" s="218"/>
      <c r="ME2202" s="218"/>
      <c r="MF2202" s="218"/>
      <c r="MG2202" s="218"/>
      <c r="MH2202" s="218"/>
      <c r="MI2202" s="218"/>
      <c r="MJ2202" s="218"/>
      <c r="MK2202" s="218"/>
      <c r="ML2202" s="218"/>
      <c r="MM2202" s="218"/>
      <c r="MN2202" s="218"/>
      <c r="MO2202" s="218"/>
      <c r="MP2202" s="218"/>
      <c r="MQ2202" s="218"/>
      <c r="MR2202" s="218"/>
      <c r="MS2202" s="218"/>
      <c r="MT2202" s="218"/>
      <c r="MU2202" s="218"/>
      <c r="MV2202" s="218"/>
      <c r="MW2202" s="218"/>
      <c r="MX2202" s="218"/>
      <c r="MY2202" s="218"/>
      <c r="MZ2202" s="218"/>
      <c r="NA2202" s="218"/>
      <c r="NB2202" s="218"/>
      <c r="NC2202" s="218"/>
      <c r="ND2202" s="218"/>
      <c r="NE2202" s="218"/>
      <c r="NF2202" s="218"/>
      <c r="NG2202" s="218"/>
      <c r="NH2202" s="218"/>
      <c r="NI2202" s="218"/>
      <c r="NJ2202" s="218"/>
      <c r="NK2202" s="218"/>
      <c r="NL2202" s="218"/>
      <c r="NM2202" s="218"/>
      <c r="NN2202" s="218"/>
      <c r="NO2202" s="218"/>
      <c r="NP2202" s="218"/>
      <c r="NQ2202" s="218"/>
      <c r="NR2202" s="218"/>
      <c r="NS2202" s="218"/>
      <c r="NT2202" s="218"/>
      <c r="NU2202" s="218"/>
      <c r="NV2202" s="218"/>
      <c r="NW2202" s="218"/>
      <c r="NX2202" s="218"/>
      <c r="NY2202" s="218"/>
      <c r="NZ2202" s="218"/>
      <c r="OA2202" s="218"/>
      <c r="OB2202" s="218"/>
      <c r="OC2202" s="218"/>
      <c r="OD2202" s="218"/>
      <c r="OE2202" s="218"/>
      <c r="OF2202" s="218"/>
      <c r="OG2202" s="218"/>
      <c r="OH2202" s="218"/>
      <c r="OI2202" s="218"/>
      <c r="OJ2202" s="218"/>
      <c r="OK2202" s="218"/>
      <c r="OL2202" s="218"/>
      <c r="OM2202" s="218"/>
      <c r="ON2202" s="218"/>
      <c r="OO2202" s="218"/>
      <c r="OP2202" s="218"/>
      <c r="OQ2202" s="218"/>
      <c r="OR2202" s="218"/>
      <c r="OS2202" s="218"/>
      <c r="OT2202" s="218"/>
      <c r="OU2202" s="218"/>
      <c r="OV2202" s="218"/>
      <c r="OW2202" s="218"/>
      <c r="OX2202" s="218"/>
      <c r="OY2202" s="218"/>
      <c r="OZ2202" s="218"/>
      <c r="PA2202" s="218"/>
      <c r="PB2202" s="218"/>
      <c r="PC2202" s="218"/>
      <c r="PD2202" s="218"/>
      <c r="PE2202" s="218"/>
      <c r="PF2202" s="218"/>
      <c r="PG2202" s="218"/>
      <c r="PH2202" s="218"/>
      <c r="PI2202" s="218"/>
      <c r="PJ2202" s="218"/>
      <c r="PK2202" s="218"/>
      <c r="PL2202" s="218"/>
      <c r="PM2202" s="218"/>
      <c r="PN2202" s="218"/>
      <c r="PO2202" s="218"/>
      <c r="PP2202" s="218"/>
      <c r="PQ2202" s="218"/>
      <c r="PR2202" s="218"/>
      <c r="PS2202" s="218"/>
      <c r="PT2202" s="218"/>
      <c r="PU2202" s="218"/>
      <c r="PV2202" s="218"/>
      <c r="PW2202" s="218"/>
      <c r="PX2202" s="218"/>
      <c r="PY2202" s="218"/>
      <c r="PZ2202" s="218"/>
      <c r="QA2202" s="218"/>
      <c r="QB2202" s="218"/>
      <c r="QC2202" s="218"/>
      <c r="QD2202" s="218"/>
      <c r="QE2202" s="218"/>
      <c r="QF2202" s="218"/>
      <c r="QG2202" s="218"/>
      <c r="QH2202" s="218"/>
      <c r="QI2202" s="218"/>
      <c r="QJ2202" s="218"/>
      <c r="QK2202" s="218"/>
      <c r="QL2202" s="218"/>
      <c r="QM2202" s="218"/>
      <c r="QN2202" s="218"/>
      <c r="QO2202" s="218"/>
      <c r="QP2202" s="218"/>
      <c r="QQ2202" s="218"/>
      <c r="QR2202" s="218"/>
      <c r="QS2202" s="218"/>
      <c r="QT2202" s="218"/>
      <c r="QU2202" s="218"/>
      <c r="QV2202" s="218"/>
      <c r="QW2202" s="218"/>
      <c r="QX2202" s="218"/>
      <c r="QY2202" s="218"/>
      <c r="QZ2202" s="218"/>
      <c r="RA2202" s="218"/>
      <c r="RB2202" s="218"/>
      <c r="RC2202" s="218"/>
      <c r="RD2202" s="218"/>
      <c r="RE2202" s="218"/>
      <c r="RF2202" s="218"/>
      <c r="RG2202" s="218"/>
      <c r="RH2202" s="218"/>
      <c r="RI2202" s="218"/>
      <c r="RJ2202" s="218"/>
      <c r="RK2202" s="218"/>
      <c r="RL2202" s="218"/>
      <c r="RM2202" s="218"/>
      <c r="RN2202" s="218"/>
      <c r="RO2202" s="218"/>
      <c r="RP2202" s="218"/>
      <c r="RQ2202" s="218"/>
      <c r="RR2202" s="218"/>
      <c r="RS2202" s="218"/>
      <c r="RT2202" s="218"/>
      <c r="RU2202" s="218"/>
      <c r="RV2202" s="218"/>
      <c r="RW2202" s="218"/>
      <c r="RX2202" s="218"/>
      <c r="RY2202" s="218"/>
      <c r="RZ2202" s="218"/>
      <c r="SA2202" s="218"/>
      <c r="SB2202" s="218"/>
      <c r="SC2202" s="218"/>
      <c r="SD2202" s="218"/>
      <c r="SE2202" s="218"/>
      <c r="SF2202" s="218"/>
      <c r="SG2202" s="218"/>
      <c r="SH2202" s="218"/>
      <c r="SI2202" s="218"/>
      <c r="SJ2202" s="218"/>
      <c r="SK2202" s="218"/>
      <c r="SL2202" s="218"/>
      <c r="SM2202" s="218"/>
      <c r="SN2202" s="218"/>
      <c r="SO2202" s="218"/>
      <c r="SP2202" s="218"/>
      <c r="SQ2202" s="218"/>
      <c r="SR2202" s="218"/>
      <c r="SS2202" s="218"/>
      <c r="ST2202" s="218"/>
      <c r="SU2202" s="218"/>
      <c r="SV2202" s="218"/>
      <c r="SW2202" s="218"/>
      <c r="SX2202" s="218"/>
      <c r="SY2202" s="218"/>
      <c r="SZ2202" s="218"/>
      <c r="TA2202" s="218"/>
      <c r="TB2202" s="218"/>
      <c r="TC2202" s="218"/>
      <c r="TD2202" s="218"/>
      <c r="TE2202" s="218"/>
      <c r="TF2202" s="218"/>
      <c r="TG2202" s="218"/>
      <c r="TH2202" s="218"/>
      <c r="TI2202" s="218"/>
      <c r="TJ2202" s="218"/>
      <c r="TK2202" s="218"/>
      <c r="TL2202" s="218"/>
      <c r="TM2202" s="218"/>
      <c r="TN2202" s="218"/>
      <c r="TO2202" s="218"/>
      <c r="TP2202" s="218"/>
      <c r="TQ2202" s="218"/>
      <c r="TR2202" s="218"/>
      <c r="TS2202" s="218"/>
      <c r="TT2202" s="218"/>
      <c r="TU2202" s="218"/>
      <c r="TV2202" s="218"/>
      <c r="TW2202" s="218"/>
      <c r="TX2202" s="218"/>
      <c r="TY2202" s="218"/>
      <c r="TZ2202" s="218"/>
      <c r="UA2202" s="218"/>
      <c r="UB2202" s="218"/>
      <c r="UC2202" s="218"/>
      <c r="UD2202" s="218"/>
      <c r="UE2202" s="218"/>
      <c r="UF2202" s="218"/>
      <c r="UG2202" s="218"/>
      <c r="UH2202" s="218"/>
      <c r="UI2202" s="218"/>
      <c r="UJ2202" s="218"/>
      <c r="UK2202" s="218"/>
      <c r="UL2202" s="218"/>
      <c r="UM2202" s="218"/>
      <c r="UN2202" s="218"/>
      <c r="UO2202" s="218"/>
      <c r="UP2202" s="218"/>
      <c r="UQ2202" s="218"/>
      <c r="UR2202" s="218"/>
      <c r="US2202" s="218"/>
      <c r="UT2202" s="218"/>
      <c r="UU2202" s="218"/>
      <c r="UV2202" s="218"/>
      <c r="UW2202" s="218"/>
      <c r="UX2202" s="218"/>
      <c r="UY2202" s="218"/>
      <c r="UZ2202" s="218"/>
      <c r="VA2202" s="218"/>
      <c r="VB2202" s="218"/>
      <c r="VC2202" s="218"/>
      <c r="VD2202" s="218"/>
      <c r="VE2202" s="218"/>
      <c r="VF2202" s="218"/>
      <c r="VG2202" s="218"/>
      <c r="VH2202" s="218"/>
      <c r="VI2202" s="218"/>
      <c r="VJ2202" s="218"/>
      <c r="VK2202" s="218"/>
      <c r="VL2202" s="218"/>
      <c r="VM2202" s="218"/>
      <c r="VN2202" s="218"/>
      <c r="VO2202" s="218"/>
      <c r="VP2202" s="218"/>
      <c r="VQ2202" s="218"/>
      <c r="VR2202" s="218"/>
      <c r="VS2202" s="218"/>
      <c r="VT2202" s="218"/>
      <c r="VU2202" s="218"/>
      <c r="VV2202" s="218"/>
      <c r="VW2202" s="218"/>
      <c r="VX2202" s="218"/>
      <c r="VY2202" s="218"/>
      <c r="VZ2202" s="218"/>
      <c r="WA2202" s="218"/>
      <c r="WB2202" s="218"/>
      <c r="WC2202" s="218"/>
      <c r="WD2202" s="218"/>
      <c r="WE2202" s="218"/>
      <c r="WF2202" s="218"/>
      <c r="WG2202" s="218"/>
      <c r="WH2202" s="218"/>
      <c r="WI2202" s="218"/>
      <c r="WJ2202" s="218"/>
      <c r="WK2202" s="218"/>
      <c r="WL2202" s="218"/>
      <c r="WM2202" s="218"/>
      <c r="WN2202" s="218"/>
      <c r="WO2202" s="218"/>
      <c r="WP2202" s="218"/>
      <c r="WQ2202" s="218"/>
      <c r="WR2202" s="218"/>
      <c r="WS2202" s="218"/>
      <c r="WT2202" s="218"/>
      <c r="WU2202" s="218"/>
      <c r="WV2202" s="218"/>
      <c r="WW2202" s="218"/>
      <c r="WX2202" s="218"/>
      <c r="WY2202" s="218"/>
      <c r="WZ2202" s="218"/>
      <c r="XA2202" s="218"/>
      <c r="XB2202" s="218"/>
      <c r="XC2202" s="218"/>
      <c r="XD2202" s="218"/>
      <c r="XE2202" s="218"/>
      <c r="XF2202" s="218"/>
      <c r="XG2202" s="218"/>
      <c r="XH2202" s="218"/>
      <c r="XI2202" s="218"/>
      <c r="XJ2202" s="218"/>
      <c r="XK2202" s="218"/>
      <c r="XL2202" s="218"/>
      <c r="XM2202" s="218"/>
      <c r="XN2202" s="218"/>
      <c r="XO2202" s="218"/>
      <c r="XP2202" s="218"/>
      <c r="XQ2202" s="218"/>
      <c r="XR2202" s="218"/>
      <c r="XS2202" s="218"/>
      <c r="XT2202" s="218"/>
      <c r="XU2202" s="218"/>
      <c r="XV2202" s="218"/>
      <c r="XW2202" s="218"/>
      <c r="XX2202" s="218"/>
      <c r="XY2202" s="218"/>
      <c r="XZ2202" s="218"/>
      <c r="YA2202" s="218"/>
      <c r="YB2202" s="218"/>
      <c r="YC2202" s="218"/>
      <c r="YD2202" s="218"/>
      <c r="YE2202" s="218"/>
      <c r="YF2202" s="218"/>
      <c r="YG2202" s="218"/>
      <c r="YH2202" s="218"/>
      <c r="YI2202" s="218"/>
      <c r="YJ2202" s="218"/>
      <c r="YK2202" s="218"/>
      <c r="YL2202" s="218"/>
      <c r="YM2202" s="218"/>
      <c r="YN2202" s="218"/>
      <c r="YO2202" s="218"/>
      <c r="YP2202" s="218"/>
      <c r="YQ2202" s="218"/>
      <c r="YR2202" s="218"/>
      <c r="YS2202" s="218"/>
      <c r="YT2202" s="218"/>
      <c r="YU2202" s="218"/>
      <c r="YV2202" s="218"/>
      <c r="YW2202" s="218"/>
      <c r="YX2202" s="218"/>
      <c r="YY2202" s="218"/>
      <c r="YZ2202" s="218"/>
      <c r="ZA2202" s="218"/>
      <c r="ZB2202" s="218"/>
      <c r="ZC2202" s="218"/>
      <c r="ZD2202" s="218"/>
      <c r="ZE2202" s="218"/>
      <c r="ZF2202" s="218"/>
      <c r="ZG2202" s="218"/>
      <c r="ZH2202" s="218"/>
      <c r="ZI2202" s="218"/>
      <c r="ZJ2202" s="218"/>
      <c r="ZK2202" s="218"/>
      <c r="ZL2202" s="218"/>
      <c r="ZM2202" s="218"/>
      <c r="ZN2202" s="218"/>
      <c r="ZO2202" s="218"/>
      <c r="ZP2202" s="218"/>
      <c r="ZQ2202" s="218"/>
      <c r="ZR2202" s="218"/>
      <c r="ZS2202" s="218"/>
      <c r="ZT2202" s="218"/>
      <c r="ZU2202" s="218"/>
      <c r="ZV2202" s="218"/>
      <c r="ZW2202" s="218"/>
      <c r="ZX2202" s="218"/>
      <c r="ZY2202" s="218"/>
      <c r="ZZ2202" s="218"/>
      <c r="AAA2202" s="218"/>
      <c r="AAB2202" s="218"/>
      <c r="AAC2202" s="218"/>
      <c r="AAD2202" s="218"/>
      <c r="AAE2202" s="218"/>
      <c r="AAF2202" s="218"/>
      <c r="AAG2202" s="218"/>
      <c r="AAH2202" s="218"/>
      <c r="AAI2202" s="218"/>
      <c r="AAJ2202" s="218"/>
      <c r="AAK2202" s="218"/>
      <c r="AAL2202" s="218"/>
      <c r="AAM2202" s="218"/>
      <c r="AAN2202" s="218"/>
      <c r="AAO2202" s="218"/>
      <c r="AAP2202" s="218"/>
      <c r="AAQ2202" s="218"/>
      <c r="AAR2202" s="218"/>
      <c r="AAS2202" s="218"/>
      <c r="AAT2202" s="218"/>
      <c r="AAU2202" s="218"/>
      <c r="AAV2202" s="218"/>
      <c r="AAW2202" s="218"/>
      <c r="AAX2202" s="218"/>
      <c r="AAY2202" s="218"/>
      <c r="AAZ2202" s="218"/>
      <c r="ABA2202" s="218"/>
      <c r="ABB2202" s="218"/>
      <c r="ABC2202" s="218"/>
      <c r="ABD2202" s="218"/>
      <c r="ABE2202" s="218"/>
      <c r="ABF2202" s="218"/>
      <c r="ABG2202" s="218"/>
      <c r="ABH2202" s="218"/>
      <c r="ABI2202" s="218"/>
      <c r="ABJ2202" s="218"/>
      <c r="ABK2202" s="218"/>
      <c r="ABL2202" s="218"/>
      <c r="ABM2202" s="218"/>
      <c r="ABN2202" s="218"/>
      <c r="ABO2202" s="218"/>
      <c r="ABP2202" s="218"/>
      <c r="ABQ2202" s="218"/>
      <c r="ABR2202" s="218"/>
      <c r="ABS2202" s="218"/>
      <c r="ABT2202" s="218"/>
      <c r="ABU2202" s="218"/>
      <c r="ABV2202" s="218"/>
      <c r="ABW2202" s="218"/>
      <c r="ABX2202" s="218"/>
      <c r="ABY2202" s="218"/>
      <c r="ABZ2202" s="218"/>
      <c r="ACA2202" s="218"/>
      <c r="ACB2202" s="218"/>
      <c r="ACC2202" s="218"/>
      <c r="ACD2202" s="218"/>
      <c r="ACE2202" s="218"/>
      <c r="ACF2202" s="218"/>
      <c r="ACG2202" s="218"/>
      <c r="ACH2202" s="218"/>
      <c r="ACI2202" s="218"/>
      <c r="ACJ2202" s="218"/>
      <c r="ACK2202" s="218"/>
      <c r="ACL2202" s="218"/>
      <c r="ACM2202" s="218"/>
      <c r="ACN2202" s="218"/>
      <c r="ACO2202" s="218"/>
      <c r="ACP2202" s="218"/>
      <c r="ACQ2202" s="218"/>
      <c r="ACR2202" s="218"/>
      <c r="ACS2202" s="218"/>
      <c r="ACT2202" s="218"/>
      <c r="ACU2202" s="218"/>
      <c r="ACV2202" s="218"/>
      <c r="ACW2202" s="218"/>
      <c r="ACX2202" s="218"/>
      <c r="ACY2202" s="218"/>
      <c r="ACZ2202" s="218"/>
      <c r="ADA2202" s="218"/>
      <c r="ADB2202" s="218"/>
      <c r="ADC2202" s="218"/>
      <c r="ADD2202" s="218"/>
      <c r="ADE2202" s="218"/>
      <c r="ADF2202" s="218"/>
      <c r="ADG2202" s="218"/>
      <c r="ADH2202" s="218"/>
      <c r="ADI2202" s="218"/>
      <c r="ADJ2202" s="218"/>
      <c r="ADK2202" s="218"/>
      <c r="ADL2202" s="218"/>
      <c r="ADM2202" s="218"/>
      <c r="ADN2202" s="218"/>
      <c r="ADO2202" s="218"/>
      <c r="ADP2202" s="218"/>
      <c r="ADQ2202" s="218"/>
      <c r="ADR2202" s="218"/>
      <c r="ADS2202" s="218"/>
      <c r="ADT2202" s="218"/>
      <c r="ADU2202" s="218"/>
      <c r="ADV2202" s="218"/>
      <c r="ADW2202" s="218"/>
      <c r="ADX2202" s="218"/>
      <c r="ADY2202" s="218"/>
      <c r="ADZ2202" s="218"/>
      <c r="AEA2202" s="218"/>
      <c r="AEB2202" s="218"/>
      <c r="AEC2202" s="218"/>
      <c r="AED2202" s="218"/>
      <c r="AEE2202" s="218"/>
      <c r="AEF2202" s="218"/>
      <c r="AEG2202" s="218"/>
      <c r="AEH2202" s="218"/>
      <c r="AEI2202" s="218"/>
      <c r="AEJ2202" s="218"/>
      <c r="AEK2202" s="218"/>
      <c r="AEL2202" s="218"/>
      <c r="AEM2202" s="218"/>
      <c r="AEN2202" s="218"/>
      <c r="AEO2202" s="218"/>
      <c r="AEP2202" s="218"/>
      <c r="AEQ2202" s="218"/>
      <c r="AER2202" s="218"/>
      <c r="AES2202" s="218"/>
      <c r="AET2202" s="218"/>
      <c r="AEU2202" s="218"/>
      <c r="AEV2202" s="218"/>
      <c r="AEW2202" s="218"/>
      <c r="AEX2202" s="218"/>
      <c r="AEY2202" s="218"/>
      <c r="AEZ2202" s="218"/>
      <c r="AFA2202" s="218"/>
      <c r="AFB2202" s="218"/>
      <c r="AFC2202" s="218"/>
      <c r="AFD2202" s="218"/>
      <c r="AFE2202" s="218"/>
      <c r="AFF2202" s="218"/>
      <c r="AFG2202" s="218"/>
      <c r="AFH2202" s="218"/>
      <c r="AFI2202" s="218"/>
      <c r="AFJ2202" s="218"/>
      <c r="AFK2202" s="218"/>
      <c r="AFL2202" s="218"/>
      <c r="AFM2202" s="218"/>
      <c r="AFN2202" s="218"/>
      <c r="AFO2202" s="218"/>
      <c r="AFP2202" s="218"/>
      <c r="AFQ2202" s="218"/>
      <c r="AFR2202" s="218"/>
      <c r="AFS2202" s="218"/>
      <c r="AFT2202" s="218"/>
      <c r="AFU2202" s="218"/>
      <c r="AFV2202" s="218"/>
      <c r="AFW2202" s="218"/>
      <c r="AFX2202" s="218"/>
      <c r="AFY2202" s="218"/>
      <c r="AFZ2202" s="218"/>
      <c r="AGA2202" s="218"/>
      <c r="AGB2202" s="218"/>
      <c r="AGC2202" s="218"/>
      <c r="AGD2202" s="218"/>
      <c r="AGE2202" s="218"/>
      <c r="AGF2202" s="218"/>
      <c r="AGG2202" s="218"/>
      <c r="AGH2202" s="218"/>
      <c r="AGI2202" s="218"/>
      <c r="AGJ2202" s="218"/>
      <c r="AGK2202" s="218"/>
      <c r="AGL2202" s="218"/>
      <c r="AGM2202" s="218"/>
      <c r="AGN2202" s="218"/>
      <c r="AGO2202" s="218"/>
      <c r="AGP2202" s="218"/>
      <c r="AGQ2202" s="218"/>
      <c r="AGR2202" s="218"/>
      <c r="AGS2202" s="218"/>
      <c r="AGT2202" s="218"/>
      <c r="AGU2202" s="218"/>
      <c r="AGV2202" s="218"/>
      <c r="AGW2202" s="218"/>
      <c r="AGX2202" s="218"/>
      <c r="AGY2202" s="218"/>
      <c r="AGZ2202" s="218"/>
      <c r="AHA2202" s="218"/>
      <c r="AHB2202" s="218"/>
      <c r="AHC2202" s="218"/>
      <c r="AHD2202" s="218"/>
      <c r="AHE2202" s="218"/>
      <c r="AHF2202" s="218"/>
      <c r="AHG2202" s="218"/>
      <c r="AHH2202" s="218"/>
      <c r="AHI2202" s="218"/>
      <c r="AHJ2202" s="218"/>
      <c r="AHK2202" s="218"/>
      <c r="AHL2202" s="218"/>
      <c r="AHM2202" s="218"/>
      <c r="AHN2202" s="218"/>
      <c r="AHO2202" s="218"/>
      <c r="AHP2202" s="218"/>
      <c r="AHQ2202" s="218"/>
      <c r="AHR2202" s="218"/>
      <c r="AHS2202" s="218"/>
      <c r="AHT2202" s="218"/>
      <c r="AHU2202" s="218"/>
      <c r="AHV2202" s="218"/>
      <c r="AHW2202" s="218"/>
      <c r="AHX2202" s="218"/>
      <c r="AHY2202" s="218"/>
      <c r="AHZ2202" s="218"/>
      <c r="AIA2202" s="218"/>
      <c r="AIB2202" s="218"/>
      <c r="AIC2202" s="218"/>
      <c r="AID2202" s="218"/>
      <c r="AIE2202" s="218"/>
      <c r="AIF2202" s="218"/>
      <c r="AIG2202" s="218"/>
      <c r="AIH2202" s="218"/>
      <c r="AII2202" s="218"/>
      <c r="AIJ2202" s="218"/>
      <c r="AIK2202" s="218"/>
      <c r="AIL2202" s="218"/>
      <c r="AIM2202" s="218"/>
      <c r="AIN2202" s="218"/>
      <c r="AIO2202" s="218"/>
      <c r="AIP2202" s="218"/>
      <c r="AIQ2202" s="218"/>
      <c r="AIR2202" s="218"/>
      <c r="AIS2202" s="218"/>
      <c r="AIT2202" s="218"/>
      <c r="AIU2202" s="218"/>
      <c r="AIV2202" s="218"/>
      <c r="AIW2202" s="218"/>
      <c r="AIX2202" s="218"/>
      <c r="AIY2202" s="218"/>
      <c r="AIZ2202" s="218"/>
      <c r="AJA2202" s="218"/>
      <c r="AJB2202" s="218"/>
      <c r="AJC2202" s="218"/>
      <c r="AJD2202" s="218"/>
      <c r="AJE2202" s="218"/>
      <c r="AJF2202" s="218"/>
      <c r="AJG2202" s="218"/>
      <c r="AJH2202" s="218"/>
      <c r="AJI2202" s="218"/>
      <c r="AJJ2202" s="218"/>
      <c r="AJK2202" s="218"/>
      <c r="AJL2202" s="218"/>
      <c r="AJM2202" s="218"/>
      <c r="AJN2202" s="218"/>
      <c r="AJO2202" s="218"/>
      <c r="AJP2202" s="218"/>
      <c r="AJQ2202" s="218"/>
      <c r="AJR2202" s="218"/>
      <c r="AJS2202" s="218"/>
      <c r="AJT2202" s="218"/>
      <c r="AJU2202" s="218"/>
      <c r="AJV2202" s="218"/>
      <c r="AJW2202" s="218"/>
      <c r="AJX2202" s="218"/>
      <c r="AJY2202" s="218"/>
      <c r="AJZ2202" s="218"/>
      <c r="AKA2202" s="218"/>
      <c r="AKB2202" s="218"/>
      <c r="AKC2202" s="218"/>
      <c r="AKD2202" s="218"/>
      <c r="AKE2202" s="218"/>
      <c r="AKF2202" s="218"/>
      <c r="AKG2202" s="218"/>
      <c r="AKH2202" s="218"/>
      <c r="AKI2202" s="218"/>
      <c r="AKJ2202" s="218"/>
      <c r="AKK2202" s="218"/>
      <c r="AKL2202" s="218"/>
      <c r="AKM2202" s="218"/>
      <c r="AKN2202" s="218"/>
      <c r="AKO2202" s="218"/>
      <c r="AKP2202" s="218"/>
      <c r="AKQ2202" s="218"/>
      <c r="AKR2202" s="218"/>
      <c r="AKS2202" s="218"/>
      <c r="AKT2202" s="218"/>
      <c r="AKU2202" s="218"/>
      <c r="AKV2202" s="218"/>
      <c r="AKW2202" s="218"/>
      <c r="AKX2202" s="218"/>
      <c r="AKY2202" s="218"/>
      <c r="AKZ2202" s="218"/>
      <c r="ALA2202" s="218"/>
      <c r="ALB2202" s="218"/>
      <c r="ALC2202" s="218"/>
      <c r="ALD2202" s="218"/>
      <c r="ALE2202" s="218"/>
      <c r="ALF2202" s="218"/>
      <c r="ALG2202" s="218"/>
      <c r="ALH2202" s="218"/>
      <c r="ALI2202" s="218"/>
      <c r="ALJ2202" s="218"/>
      <c r="ALK2202" s="218"/>
      <c r="ALL2202" s="218"/>
      <c r="ALM2202" s="218"/>
      <c r="ALN2202" s="218"/>
      <c r="ALO2202" s="218"/>
      <c r="ALP2202" s="218"/>
      <c r="ALQ2202" s="218"/>
      <c r="ALR2202" s="218"/>
      <c r="ALS2202" s="218"/>
      <c r="ALT2202" s="218"/>
      <c r="ALU2202" s="218"/>
      <c r="ALV2202" s="218"/>
      <c r="ALW2202" s="218"/>
      <c r="ALX2202" s="218"/>
      <c r="ALY2202" s="218"/>
      <c r="ALZ2202" s="218"/>
      <c r="AMA2202" s="218"/>
      <c r="AMB2202" s="218"/>
      <c r="AMC2202" s="218"/>
      <c r="AMD2202" s="218"/>
      <c r="AME2202" s="218"/>
      <c r="AMF2202" s="218"/>
      <c r="AMG2202" s="218"/>
      <c r="AMH2202" s="218"/>
      <c r="AMI2202" s="218"/>
      <c r="AMJ2202" s="218"/>
      <c r="AMK2202" s="218"/>
      <c r="AML2202" s="218"/>
      <c r="AMM2202" s="218"/>
      <c r="AMN2202" s="218"/>
      <c r="AMO2202" s="218"/>
      <c r="AMP2202" s="218"/>
      <c r="AMQ2202" s="218"/>
      <c r="AMR2202" s="218"/>
      <c r="AMS2202" s="218"/>
      <c r="AMT2202" s="218"/>
      <c r="AMU2202" s="218"/>
      <c r="AMV2202" s="218"/>
      <c r="AMW2202" s="218"/>
      <c r="AMX2202" s="218"/>
      <c r="AMY2202" s="218"/>
      <c r="AMZ2202" s="218"/>
      <c r="ANA2202" s="218"/>
      <c r="ANB2202" s="218"/>
      <c r="ANC2202" s="218"/>
      <c r="AND2202" s="218"/>
      <c r="ANE2202" s="218"/>
      <c r="ANF2202" s="218"/>
      <c r="ANG2202" s="218"/>
      <c r="ANH2202" s="218"/>
      <c r="ANI2202" s="218"/>
      <c r="ANJ2202" s="218"/>
      <c r="ANK2202" s="218"/>
      <c r="ANL2202" s="218"/>
      <c r="ANM2202" s="218"/>
      <c r="ANN2202" s="218"/>
      <c r="ANO2202" s="218"/>
      <c r="ANP2202" s="218"/>
      <c r="ANQ2202" s="218"/>
      <c r="ANR2202" s="218"/>
      <c r="ANS2202" s="218"/>
      <c r="ANT2202" s="218"/>
      <c r="ANU2202" s="218"/>
      <c r="ANV2202" s="218"/>
      <c r="ANW2202" s="218"/>
      <c r="ANX2202" s="218"/>
      <c r="ANY2202" s="218"/>
      <c r="ANZ2202" s="218"/>
      <c r="AOA2202" s="218"/>
      <c r="AOB2202" s="218"/>
      <c r="AOC2202" s="218"/>
      <c r="AOD2202" s="218"/>
      <c r="AOE2202" s="218"/>
      <c r="AOF2202" s="218"/>
      <c r="AOG2202" s="218"/>
      <c r="AOH2202" s="218"/>
      <c r="AOI2202" s="218"/>
      <c r="AOJ2202" s="218"/>
      <c r="AOK2202" s="218"/>
      <c r="AOL2202" s="218"/>
      <c r="AOM2202" s="218"/>
      <c r="AON2202" s="218"/>
      <c r="AOO2202" s="218"/>
      <c r="AOP2202" s="218"/>
      <c r="AOQ2202" s="218"/>
      <c r="AOR2202" s="218"/>
      <c r="AOS2202" s="218"/>
      <c r="AOT2202" s="218"/>
      <c r="AOU2202" s="218"/>
      <c r="AOV2202" s="218"/>
      <c r="AOW2202" s="218"/>
      <c r="AOX2202" s="218"/>
      <c r="AOY2202" s="218"/>
      <c r="AOZ2202" s="218"/>
      <c r="APA2202" s="218"/>
      <c r="APB2202" s="218"/>
      <c r="APC2202" s="218"/>
      <c r="APD2202" s="218"/>
      <c r="APE2202" s="218"/>
      <c r="APF2202" s="218"/>
      <c r="APG2202" s="218"/>
      <c r="APH2202" s="218"/>
      <c r="API2202" s="218"/>
      <c r="APJ2202" s="218"/>
      <c r="APK2202" s="218"/>
      <c r="APL2202" s="218"/>
      <c r="APM2202" s="218"/>
      <c r="APN2202" s="218"/>
      <c r="APO2202" s="218"/>
      <c r="APP2202" s="218"/>
      <c r="APQ2202" s="218"/>
      <c r="APR2202" s="218"/>
      <c r="APS2202" s="218"/>
      <c r="APT2202" s="218"/>
      <c r="APU2202" s="218"/>
      <c r="APV2202" s="218"/>
      <c r="APW2202" s="218"/>
      <c r="APX2202" s="218"/>
      <c r="APY2202" s="218"/>
      <c r="APZ2202" s="218"/>
      <c r="AQA2202" s="218"/>
      <c r="AQB2202" s="218"/>
      <c r="AQC2202" s="218"/>
      <c r="AQD2202" s="218"/>
      <c r="AQE2202" s="218"/>
      <c r="AQF2202" s="218"/>
      <c r="AQG2202" s="218"/>
      <c r="AQH2202" s="218"/>
      <c r="AQI2202" s="218"/>
      <c r="AQJ2202" s="218"/>
      <c r="AQK2202" s="218"/>
      <c r="AQL2202" s="218"/>
      <c r="AQM2202" s="218"/>
      <c r="AQN2202" s="218"/>
      <c r="AQO2202" s="218"/>
      <c r="AQP2202" s="218"/>
      <c r="AQQ2202" s="218"/>
      <c r="AQR2202" s="218"/>
      <c r="AQS2202" s="218"/>
      <c r="AQT2202" s="218"/>
      <c r="AQU2202" s="218"/>
      <c r="AQV2202" s="218"/>
      <c r="AQW2202" s="218"/>
      <c r="AQX2202" s="218"/>
      <c r="AQY2202" s="218"/>
      <c r="AQZ2202" s="218"/>
      <c r="ARA2202" s="218"/>
      <c r="ARB2202" s="218"/>
      <c r="ARC2202" s="218"/>
      <c r="ARD2202" s="218"/>
      <c r="ARE2202" s="218"/>
      <c r="ARF2202" s="218"/>
      <c r="ARG2202" s="218"/>
      <c r="ARH2202" s="218"/>
      <c r="ARI2202" s="218"/>
      <c r="ARJ2202" s="218"/>
      <c r="ARK2202" s="218"/>
      <c r="ARL2202" s="218"/>
      <c r="ARM2202" s="218"/>
      <c r="ARN2202" s="218"/>
      <c r="ARO2202" s="218"/>
      <c r="ARP2202" s="218"/>
      <c r="ARQ2202" s="218"/>
      <c r="ARR2202" s="218"/>
      <c r="ARS2202" s="218"/>
      <c r="ART2202" s="218"/>
      <c r="ARU2202" s="218"/>
      <c r="ARV2202" s="218"/>
      <c r="ARW2202" s="218"/>
      <c r="ARX2202" s="218"/>
      <c r="ARY2202" s="218"/>
      <c r="ARZ2202" s="218"/>
      <c r="ASA2202" s="218"/>
      <c r="ASB2202" s="218"/>
      <c r="ASC2202" s="218"/>
      <c r="ASD2202" s="218"/>
      <c r="ASE2202" s="218"/>
      <c r="ASF2202" s="218"/>
      <c r="ASG2202" s="218"/>
      <c r="ASH2202" s="218"/>
      <c r="ASI2202" s="218"/>
      <c r="ASJ2202" s="218"/>
      <c r="ASK2202" s="218"/>
      <c r="ASL2202" s="218"/>
      <c r="ASM2202" s="218"/>
      <c r="ASN2202" s="218"/>
      <c r="ASO2202" s="218"/>
      <c r="ASP2202" s="218"/>
      <c r="ASQ2202" s="218"/>
      <c r="ASR2202" s="218"/>
      <c r="ASS2202" s="218"/>
      <c r="AST2202" s="218"/>
      <c r="ASU2202" s="218"/>
      <c r="ASV2202" s="218"/>
      <c r="ASW2202" s="218"/>
      <c r="ASX2202" s="218"/>
      <c r="ASY2202" s="218"/>
      <c r="ASZ2202" s="218"/>
      <c r="ATA2202" s="218"/>
      <c r="ATB2202" s="218"/>
      <c r="ATC2202" s="218"/>
      <c r="ATD2202" s="218"/>
      <c r="ATE2202" s="218"/>
      <c r="ATF2202" s="218"/>
      <c r="ATG2202" s="218"/>
      <c r="ATH2202" s="218"/>
      <c r="ATI2202" s="218"/>
      <c r="ATJ2202" s="218"/>
      <c r="ATK2202" s="218"/>
      <c r="ATL2202" s="218"/>
      <c r="ATM2202" s="218"/>
      <c r="ATN2202" s="218"/>
      <c r="ATO2202" s="218"/>
      <c r="ATP2202" s="218"/>
      <c r="ATQ2202" s="218"/>
      <c r="ATR2202" s="218"/>
      <c r="ATS2202" s="218"/>
      <c r="ATT2202" s="218"/>
      <c r="ATU2202" s="218"/>
      <c r="ATV2202" s="218"/>
      <c r="ATW2202" s="218"/>
      <c r="ATX2202" s="218"/>
      <c r="ATY2202" s="218"/>
      <c r="ATZ2202" s="218"/>
      <c r="AUA2202" s="218"/>
      <c r="AUB2202" s="218"/>
      <c r="AUC2202" s="218"/>
      <c r="AUD2202" s="218"/>
      <c r="AUE2202" s="218"/>
      <c r="AUF2202" s="218"/>
      <c r="AUG2202" s="218"/>
      <c r="AUH2202" s="218"/>
      <c r="AUI2202" s="218"/>
      <c r="AUJ2202" s="218"/>
      <c r="AUK2202" s="218"/>
      <c r="AUL2202" s="218"/>
      <c r="AUM2202" s="218"/>
      <c r="AUN2202" s="218"/>
      <c r="AUO2202" s="218"/>
      <c r="AUP2202" s="218"/>
      <c r="AUQ2202" s="218"/>
      <c r="AUR2202" s="218"/>
      <c r="AUS2202" s="218"/>
      <c r="AUT2202" s="218"/>
      <c r="AUU2202" s="218"/>
      <c r="AUV2202" s="218"/>
      <c r="AUW2202" s="218"/>
      <c r="AUX2202" s="218"/>
      <c r="AUY2202" s="218"/>
      <c r="AUZ2202" s="218"/>
      <c r="AVA2202" s="218"/>
      <c r="AVB2202" s="218"/>
      <c r="AVC2202" s="218"/>
      <c r="AVD2202" s="218"/>
      <c r="AVE2202" s="218"/>
      <c r="AVF2202" s="218"/>
      <c r="AVG2202" s="218"/>
      <c r="AVH2202" s="218"/>
      <c r="AVI2202" s="218"/>
      <c r="AVJ2202" s="218"/>
      <c r="AVK2202" s="218"/>
      <c r="AVL2202" s="218"/>
      <c r="AVM2202" s="218"/>
      <c r="AVN2202" s="218"/>
      <c r="AVO2202" s="218"/>
      <c r="AVP2202" s="218"/>
      <c r="AVQ2202" s="218"/>
      <c r="AVR2202" s="218"/>
      <c r="AVS2202" s="218"/>
      <c r="AVT2202" s="218"/>
      <c r="AVU2202" s="218"/>
      <c r="AVV2202" s="218"/>
      <c r="AVW2202" s="218"/>
      <c r="AVX2202" s="218"/>
      <c r="AVY2202" s="218"/>
      <c r="AVZ2202" s="218"/>
      <c r="AWA2202" s="218"/>
      <c r="AWB2202" s="218"/>
      <c r="AWC2202" s="218"/>
      <c r="AWD2202" s="218"/>
      <c r="AWE2202" s="218"/>
      <c r="AWF2202" s="218"/>
      <c r="AWG2202" s="218"/>
      <c r="AWH2202" s="218"/>
      <c r="AWI2202" s="218"/>
      <c r="AWJ2202" s="218"/>
      <c r="AWK2202" s="218"/>
      <c r="AWL2202" s="218"/>
      <c r="AWM2202" s="218"/>
      <c r="AWN2202" s="218"/>
      <c r="AWO2202" s="218"/>
      <c r="AWP2202" s="218"/>
      <c r="AWQ2202" s="218"/>
      <c r="AWR2202" s="218"/>
      <c r="AWS2202" s="218"/>
      <c r="AWT2202" s="218"/>
      <c r="AWU2202" s="218"/>
      <c r="AWV2202" s="218"/>
      <c r="AWW2202" s="218"/>
      <c r="AWX2202" s="218"/>
      <c r="AWY2202" s="218"/>
      <c r="AWZ2202" s="218"/>
      <c r="AXA2202" s="218"/>
      <c r="AXB2202" s="218"/>
      <c r="AXC2202" s="218"/>
      <c r="AXD2202" s="218"/>
      <c r="AXE2202" s="218"/>
      <c r="AXF2202" s="218"/>
      <c r="AXG2202" s="218"/>
      <c r="AXH2202" s="218"/>
      <c r="AXI2202" s="218"/>
      <c r="AXJ2202" s="218"/>
      <c r="AXK2202" s="218"/>
      <c r="AXL2202" s="218"/>
      <c r="AXM2202" s="218"/>
      <c r="AXN2202" s="218"/>
      <c r="AXO2202" s="218"/>
      <c r="AXP2202" s="218"/>
      <c r="AXQ2202" s="218"/>
      <c r="AXR2202" s="218"/>
      <c r="AXS2202" s="218"/>
      <c r="AXT2202" s="218"/>
      <c r="AXU2202" s="218"/>
      <c r="AXV2202" s="218"/>
      <c r="AXW2202" s="218"/>
      <c r="AXX2202" s="218"/>
      <c r="AXY2202" s="218"/>
      <c r="AXZ2202" s="218"/>
      <c r="AYA2202" s="218"/>
      <c r="AYB2202" s="218"/>
      <c r="AYC2202" s="218"/>
      <c r="AYD2202" s="218"/>
      <c r="AYE2202" s="218"/>
      <c r="AYF2202" s="218"/>
      <c r="AYG2202" s="218"/>
      <c r="AYH2202" s="218"/>
      <c r="AYI2202" s="218"/>
      <c r="AYJ2202" s="218"/>
      <c r="AYK2202" s="218"/>
      <c r="AYL2202" s="218"/>
      <c r="AYM2202" s="218"/>
      <c r="AYN2202" s="218"/>
      <c r="AYO2202" s="218"/>
      <c r="AYP2202" s="218"/>
      <c r="AYQ2202" s="218"/>
      <c r="AYR2202" s="218"/>
      <c r="AYS2202" s="218"/>
      <c r="AYT2202" s="218"/>
      <c r="AYU2202" s="218"/>
      <c r="AYV2202" s="218"/>
      <c r="AYW2202" s="218"/>
      <c r="AYX2202" s="218"/>
      <c r="AYY2202" s="218"/>
      <c r="AYZ2202" s="218"/>
      <c r="AZA2202" s="218"/>
      <c r="AZB2202" s="218"/>
      <c r="AZC2202" s="218"/>
      <c r="AZD2202" s="218"/>
      <c r="AZE2202" s="218"/>
      <c r="AZF2202" s="218"/>
      <c r="AZG2202" s="218"/>
      <c r="AZH2202" s="218"/>
      <c r="AZI2202" s="218"/>
      <c r="AZJ2202" s="218"/>
      <c r="AZK2202" s="218"/>
      <c r="AZL2202" s="218"/>
      <c r="AZM2202" s="218"/>
      <c r="AZN2202" s="218"/>
      <c r="AZO2202" s="218"/>
      <c r="AZP2202" s="218"/>
      <c r="AZQ2202" s="218"/>
      <c r="AZR2202" s="218"/>
      <c r="AZS2202" s="218"/>
      <c r="AZT2202" s="218"/>
      <c r="AZU2202" s="218"/>
      <c r="AZV2202" s="218"/>
      <c r="AZW2202" s="218"/>
      <c r="AZX2202" s="218"/>
      <c r="AZY2202" s="218"/>
      <c r="AZZ2202" s="218"/>
      <c r="BAA2202" s="218"/>
      <c r="BAB2202" s="218"/>
      <c r="BAC2202" s="218"/>
      <c r="BAD2202" s="218"/>
      <c r="BAE2202" s="218"/>
      <c r="BAF2202" s="218"/>
      <c r="BAG2202" s="218"/>
      <c r="BAH2202" s="218"/>
      <c r="BAI2202" s="218"/>
      <c r="BAJ2202" s="218"/>
      <c r="BAK2202" s="218"/>
      <c r="BAL2202" s="218"/>
      <c r="BAM2202" s="218"/>
      <c r="BAN2202" s="218"/>
      <c r="BAO2202" s="218"/>
      <c r="BAP2202" s="218"/>
      <c r="BAQ2202" s="218"/>
      <c r="BAR2202" s="218"/>
      <c r="BAS2202" s="218"/>
      <c r="BAT2202" s="218"/>
      <c r="BAU2202" s="218"/>
      <c r="BAV2202" s="218"/>
      <c r="BAW2202" s="218"/>
      <c r="BAX2202" s="218"/>
      <c r="BAY2202" s="218"/>
      <c r="BAZ2202" s="218"/>
      <c r="BBA2202" s="218"/>
      <c r="BBB2202" s="218"/>
      <c r="BBC2202" s="218"/>
      <c r="BBD2202" s="218"/>
      <c r="BBE2202" s="218"/>
      <c r="BBF2202" s="218"/>
      <c r="BBG2202" s="218"/>
      <c r="BBH2202" s="218"/>
      <c r="BBI2202" s="218"/>
      <c r="BBJ2202" s="218"/>
      <c r="BBK2202" s="218"/>
      <c r="BBL2202" s="218"/>
      <c r="BBM2202" s="218"/>
      <c r="BBN2202" s="218"/>
      <c r="BBO2202" s="218"/>
      <c r="BBP2202" s="218"/>
      <c r="BBQ2202" s="218"/>
      <c r="BBR2202" s="218"/>
      <c r="BBS2202" s="218"/>
      <c r="BBT2202" s="218"/>
      <c r="BBU2202" s="218"/>
      <c r="BBV2202" s="218"/>
      <c r="BBW2202" s="218"/>
      <c r="BBX2202" s="218"/>
      <c r="BBY2202" s="218"/>
      <c r="BBZ2202" s="218"/>
      <c r="BCA2202" s="218"/>
      <c r="BCB2202" s="218"/>
      <c r="BCC2202" s="218"/>
      <c r="BCD2202" s="218"/>
      <c r="BCE2202" s="218"/>
      <c r="BCF2202" s="218"/>
      <c r="BCG2202" s="218"/>
      <c r="BCH2202" s="218"/>
      <c r="BCI2202" s="218"/>
      <c r="BCJ2202" s="218"/>
      <c r="BCK2202" s="218"/>
      <c r="BCL2202" s="218"/>
      <c r="BCM2202" s="218"/>
      <c r="BCN2202" s="218"/>
      <c r="BCO2202" s="218"/>
      <c r="BCP2202" s="218"/>
      <c r="BCQ2202" s="218"/>
      <c r="BCR2202" s="218"/>
      <c r="BCS2202" s="218"/>
      <c r="BCT2202" s="218"/>
      <c r="BCU2202" s="218"/>
      <c r="BCV2202" s="218"/>
      <c r="BCW2202" s="218"/>
      <c r="BCX2202" s="218"/>
      <c r="BCY2202" s="218"/>
      <c r="BCZ2202" s="218"/>
      <c r="BDA2202" s="218"/>
      <c r="BDB2202" s="218"/>
      <c r="BDC2202" s="218"/>
      <c r="BDD2202" s="218"/>
      <c r="BDE2202" s="218"/>
      <c r="BDF2202" s="218"/>
      <c r="BDG2202" s="218"/>
      <c r="BDH2202" s="218"/>
      <c r="BDI2202" s="218"/>
      <c r="BDJ2202" s="218"/>
      <c r="BDK2202" s="218"/>
      <c r="BDL2202" s="218"/>
      <c r="BDM2202" s="218"/>
      <c r="BDN2202" s="218"/>
      <c r="BDO2202" s="218"/>
      <c r="BDP2202" s="218"/>
      <c r="BDQ2202" s="218"/>
      <c r="BDR2202" s="218"/>
      <c r="BDS2202" s="218"/>
      <c r="BDT2202" s="218"/>
      <c r="BDU2202" s="218"/>
      <c r="BDV2202" s="218"/>
      <c r="BDW2202" s="218"/>
      <c r="BDX2202" s="218"/>
      <c r="BDY2202" s="218"/>
      <c r="BDZ2202" s="218"/>
      <c r="BEA2202" s="218"/>
      <c r="BEB2202" s="218"/>
      <c r="BEC2202" s="218"/>
      <c r="BED2202" s="218"/>
      <c r="BEE2202" s="218"/>
      <c r="BEF2202" s="218"/>
      <c r="BEG2202" s="218"/>
      <c r="BEH2202" s="218"/>
      <c r="BEI2202" s="218"/>
      <c r="BEJ2202" s="218"/>
      <c r="BEK2202" s="218"/>
      <c r="BEL2202" s="218"/>
      <c r="BEM2202" s="218"/>
      <c r="BEN2202" s="218"/>
      <c r="BEO2202" s="218"/>
      <c r="BEP2202" s="218"/>
      <c r="BEQ2202" s="218"/>
      <c r="BER2202" s="218"/>
      <c r="BES2202" s="218"/>
      <c r="BET2202" s="218"/>
      <c r="BEU2202" s="218"/>
      <c r="BEV2202" s="218"/>
      <c r="BEW2202" s="218"/>
      <c r="BEX2202" s="218"/>
      <c r="BEY2202" s="218"/>
      <c r="BEZ2202" s="218"/>
      <c r="BFA2202" s="218"/>
      <c r="BFB2202" s="218"/>
      <c r="BFC2202" s="218"/>
      <c r="BFD2202" s="218"/>
      <c r="BFE2202" s="218"/>
      <c r="BFF2202" s="218"/>
      <c r="BFG2202" s="218"/>
      <c r="BFH2202" s="218"/>
      <c r="BFI2202" s="218"/>
      <c r="BFJ2202" s="218"/>
      <c r="BFK2202" s="218"/>
      <c r="BFL2202" s="218"/>
      <c r="BFM2202" s="218"/>
      <c r="BFN2202" s="218"/>
      <c r="BFO2202" s="218"/>
      <c r="BFP2202" s="218"/>
      <c r="BFQ2202" s="218"/>
      <c r="BFR2202" s="218"/>
      <c r="BFS2202" s="218"/>
      <c r="BFT2202" s="218"/>
      <c r="BFU2202" s="218"/>
      <c r="BFV2202" s="218"/>
      <c r="BFW2202" s="218"/>
      <c r="BFX2202" s="218"/>
      <c r="BFY2202" s="218"/>
      <c r="BFZ2202" s="218"/>
      <c r="BGA2202" s="218"/>
      <c r="BGB2202" s="218"/>
      <c r="BGC2202" s="218"/>
      <c r="BGD2202" s="218"/>
      <c r="BGE2202" s="218"/>
      <c r="BGF2202" s="218"/>
      <c r="BGG2202" s="218"/>
      <c r="BGH2202" s="218"/>
      <c r="BGI2202" s="218"/>
      <c r="BGJ2202" s="218"/>
      <c r="BGK2202" s="218"/>
      <c r="BGL2202" s="218"/>
      <c r="BGM2202" s="218"/>
      <c r="BGN2202" s="218"/>
      <c r="BGO2202" s="218"/>
      <c r="BGP2202" s="218"/>
      <c r="BGQ2202" s="218"/>
      <c r="BGR2202" s="218"/>
      <c r="BGS2202" s="218"/>
      <c r="BGT2202" s="218"/>
      <c r="BGU2202" s="218"/>
      <c r="BGV2202" s="218"/>
      <c r="BGW2202" s="218"/>
      <c r="BGX2202" s="218"/>
      <c r="BGY2202" s="218"/>
      <c r="BGZ2202" s="218"/>
      <c r="BHA2202" s="218"/>
      <c r="BHB2202" s="218"/>
      <c r="BHC2202" s="218"/>
      <c r="BHD2202" s="218"/>
      <c r="BHE2202" s="218"/>
      <c r="BHF2202" s="218"/>
      <c r="BHG2202" s="218"/>
      <c r="BHH2202" s="218"/>
      <c r="BHI2202" s="218"/>
      <c r="BHJ2202" s="218"/>
      <c r="BHK2202" s="218"/>
      <c r="BHL2202" s="218"/>
      <c r="BHM2202" s="218"/>
      <c r="BHN2202" s="218"/>
      <c r="BHO2202" s="218"/>
      <c r="BHP2202" s="218"/>
      <c r="BHQ2202" s="218"/>
      <c r="BHR2202" s="218"/>
      <c r="BHS2202" s="218"/>
      <c r="BHT2202" s="218"/>
      <c r="BHU2202" s="218"/>
      <c r="BHV2202" s="218"/>
      <c r="BHW2202" s="218"/>
      <c r="BHX2202" s="218"/>
      <c r="BHY2202" s="218"/>
      <c r="BHZ2202" s="218"/>
      <c r="BIA2202" s="218"/>
      <c r="BIB2202" s="218"/>
      <c r="BIC2202" s="218"/>
      <c r="BID2202" s="218"/>
      <c r="BIE2202" s="218"/>
      <c r="BIF2202" s="218"/>
      <c r="BIG2202" s="218"/>
      <c r="BIH2202" s="218"/>
      <c r="BII2202" s="218"/>
      <c r="BIJ2202" s="218"/>
      <c r="BIK2202" s="218"/>
      <c r="BIL2202" s="218"/>
      <c r="BIM2202" s="218"/>
      <c r="BIN2202" s="218"/>
      <c r="BIO2202" s="218"/>
      <c r="BIP2202" s="218"/>
      <c r="BIQ2202" s="218"/>
      <c r="BIR2202" s="218"/>
      <c r="BIS2202" s="218"/>
      <c r="BIT2202" s="218"/>
      <c r="BIU2202" s="218"/>
      <c r="BIV2202" s="218"/>
      <c r="BIW2202" s="218"/>
      <c r="BIX2202" s="218"/>
      <c r="BIY2202" s="218"/>
      <c r="BIZ2202" s="218"/>
      <c r="BJA2202" s="218"/>
      <c r="BJB2202" s="218"/>
      <c r="BJC2202" s="218"/>
      <c r="BJD2202" s="218"/>
      <c r="BJE2202" s="218"/>
      <c r="BJF2202" s="218"/>
      <c r="BJG2202" s="218"/>
      <c r="BJH2202" s="218"/>
      <c r="BJI2202" s="218"/>
      <c r="BJJ2202" s="218"/>
      <c r="BJK2202" s="218"/>
      <c r="BJL2202" s="218"/>
      <c r="BJM2202" s="218"/>
      <c r="BJN2202" s="218"/>
      <c r="BJO2202" s="218"/>
      <c r="BJP2202" s="218"/>
      <c r="BJQ2202" s="218"/>
      <c r="BJR2202" s="218"/>
      <c r="BJS2202" s="218"/>
      <c r="BJT2202" s="218"/>
      <c r="BJU2202" s="218"/>
      <c r="BJV2202" s="218"/>
      <c r="BJW2202" s="218"/>
      <c r="BJX2202" s="218"/>
      <c r="BJY2202" s="218"/>
      <c r="BJZ2202" s="218"/>
      <c r="BKA2202" s="218"/>
      <c r="BKB2202" s="218"/>
      <c r="BKC2202" s="218"/>
      <c r="BKD2202" s="218"/>
      <c r="BKE2202" s="218"/>
      <c r="BKF2202" s="218"/>
      <c r="BKG2202" s="218"/>
      <c r="BKH2202" s="218"/>
      <c r="BKI2202" s="218"/>
      <c r="BKJ2202" s="218"/>
      <c r="BKK2202" s="218"/>
      <c r="BKL2202" s="218"/>
      <c r="BKM2202" s="218"/>
      <c r="BKN2202" s="218"/>
      <c r="BKO2202" s="218"/>
      <c r="BKP2202" s="218"/>
      <c r="BKQ2202" s="218"/>
      <c r="BKR2202" s="218"/>
      <c r="BKS2202" s="218"/>
      <c r="BKT2202" s="218"/>
      <c r="BKU2202" s="218"/>
      <c r="BKV2202" s="218"/>
      <c r="BKW2202" s="218"/>
      <c r="BKX2202" s="218"/>
      <c r="BKY2202" s="218"/>
      <c r="BKZ2202" s="218"/>
      <c r="BLA2202" s="218"/>
      <c r="BLB2202" s="218"/>
      <c r="BLC2202" s="218"/>
      <c r="BLD2202" s="218"/>
      <c r="BLE2202" s="218"/>
      <c r="BLF2202" s="218"/>
      <c r="BLG2202" s="218"/>
      <c r="BLH2202" s="218"/>
      <c r="BLI2202" s="218"/>
      <c r="BLJ2202" s="218"/>
      <c r="BLK2202" s="218"/>
      <c r="BLL2202" s="218"/>
      <c r="BLM2202" s="218"/>
      <c r="BLN2202" s="218"/>
      <c r="BLO2202" s="218"/>
      <c r="BLP2202" s="218"/>
      <c r="BLQ2202" s="218"/>
      <c r="BLR2202" s="218"/>
      <c r="BLS2202" s="218"/>
      <c r="BLT2202" s="218"/>
      <c r="BLU2202" s="218"/>
      <c r="BLV2202" s="218"/>
      <c r="BLW2202" s="218"/>
      <c r="BLX2202" s="218"/>
      <c r="BLY2202" s="218"/>
      <c r="BLZ2202" s="218"/>
      <c r="BMA2202" s="218"/>
      <c r="BMB2202" s="218"/>
      <c r="BMC2202" s="218"/>
      <c r="BMD2202" s="218"/>
      <c r="BME2202" s="218"/>
      <c r="BMF2202" s="218"/>
      <c r="BMG2202" s="218"/>
      <c r="BMH2202" s="218"/>
      <c r="BMI2202" s="218"/>
      <c r="BMJ2202" s="218"/>
      <c r="BMK2202" s="218"/>
      <c r="BML2202" s="218"/>
      <c r="BMM2202" s="218"/>
      <c r="BMN2202" s="218"/>
      <c r="BMO2202" s="218"/>
      <c r="BMP2202" s="218"/>
      <c r="BMQ2202" s="218"/>
      <c r="BMR2202" s="218"/>
      <c r="BMS2202" s="218"/>
      <c r="BMT2202" s="218"/>
      <c r="BMU2202" s="218"/>
      <c r="BMV2202" s="218"/>
      <c r="BMW2202" s="218"/>
      <c r="BMX2202" s="218"/>
      <c r="BMY2202" s="218"/>
      <c r="BMZ2202" s="218"/>
      <c r="BNA2202" s="218"/>
      <c r="BNB2202" s="218"/>
      <c r="BNC2202" s="218"/>
      <c r="BND2202" s="218"/>
      <c r="BNE2202" s="218"/>
      <c r="BNF2202" s="218"/>
      <c r="BNG2202" s="218"/>
      <c r="BNH2202" s="218"/>
      <c r="BNI2202" s="218"/>
      <c r="BNJ2202" s="218"/>
      <c r="BNK2202" s="218"/>
      <c r="BNL2202" s="218"/>
      <c r="BNM2202" s="218"/>
      <c r="BNN2202" s="218"/>
      <c r="BNO2202" s="218"/>
      <c r="BNP2202" s="218"/>
      <c r="BNQ2202" s="218"/>
      <c r="BNR2202" s="218"/>
      <c r="BNS2202" s="218"/>
      <c r="BNT2202" s="218"/>
      <c r="BNU2202" s="218"/>
      <c r="BNV2202" s="218"/>
      <c r="BNW2202" s="218"/>
      <c r="BNX2202" s="218"/>
      <c r="BNY2202" s="218"/>
      <c r="BNZ2202" s="218"/>
      <c r="BOA2202" s="218"/>
      <c r="BOB2202" s="218"/>
      <c r="BOC2202" s="218"/>
      <c r="BOD2202" s="218"/>
      <c r="BOE2202" s="218"/>
      <c r="BOF2202" s="218"/>
      <c r="BOG2202" s="218"/>
      <c r="BOH2202" s="218"/>
      <c r="BOI2202" s="218"/>
      <c r="BOJ2202" s="218"/>
      <c r="BOK2202" s="218"/>
      <c r="BOL2202" s="218"/>
      <c r="BOM2202" s="218"/>
      <c r="BON2202" s="218"/>
      <c r="BOO2202" s="218"/>
      <c r="BOP2202" s="218"/>
      <c r="BOQ2202" s="218"/>
      <c r="BOR2202" s="218"/>
      <c r="BOS2202" s="218"/>
      <c r="BOT2202" s="218"/>
      <c r="BOU2202" s="218"/>
      <c r="BOV2202" s="218"/>
      <c r="BOW2202" s="218"/>
      <c r="BOX2202" s="218"/>
      <c r="BOY2202" s="218"/>
      <c r="BOZ2202" s="218"/>
      <c r="BPA2202" s="218"/>
      <c r="BPB2202" s="218"/>
      <c r="BPC2202" s="218"/>
      <c r="BPD2202" s="218"/>
      <c r="BPE2202" s="218"/>
      <c r="BPF2202" s="218"/>
      <c r="BPG2202" s="218"/>
      <c r="BPH2202" s="218"/>
      <c r="BPI2202" s="218"/>
      <c r="BPJ2202" s="218"/>
      <c r="BPK2202" s="218"/>
      <c r="BPL2202" s="218"/>
      <c r="BPM2202" s="218"/>
      <c r="BPN2202" s="218"/>
      <c r="BPO2202" s="218"/>
      <c r="BPP2202" s="218"/>
      <c r="BPQ2202" s="218"/>
      <c r="BPR2202" s="218"/>
      <c r="BPS2202" s="218"/>
      <c r="BPT2202" s="218"/>
      <c r="BPU2202" s="218"/>
      <c r="BPV2202" s="218"/>
      <c r="BPW2202" s="218"/>
      <c r="BPX2202" s="218"/>
      <c r="BPY2202" s="218"/>
      <c r="BPZ2202" s="218"/>
      <c r="BQA2202" s="218"/>
      <c r="BQB2202" s="218"/>
      <c r="BQC2202" s="218"/>
      <c r="BQD2202" s="218"/>
      <c r="BQE2202" s="218"/>
      <c r="BQF2202" s="218"/>
      <c r="BQG2202" s="218"/>
      <c r="BQH2202" s="218"/>
      <c r="BQI2202" s="218"/>
      <c r="BQJ2202" s="218"/>
      <c r="BQK2202" s="218"/>
      <c r="BQL2202" s="218"/>
      <c r="BQM2202" s="218"/>
      <c r="BQN2202" s="218"/>
      <c r="BQO2202" s="218"/>
      <c r="BQP2202" s="218"/>
      <c r="BQQ2202" s="218"/>
      <c r="BQR2202" s="218"/>
      <c r="BQS2202" s="218"/>
      <c r="BQT2202" s="218"/>
      <c r="BQU2202" s="218"/>
      <c r="BQV2202" s="218"/>
      <c r="BQW2202" s="218"/>
      <c r="BQX2202" s="218"/>
      <c r="BQY2202" s="218"/>
      <c r="BQZ2202" s="218"/>
      <c r="BRA2202" s="218"/>
      <c r="BRB2202" s="218"/>
      <c r="BRC2202" s="218"/>
      <c r="BRD2202" s="218"/>
      <c r="BRE2202" s="218"/>
      <c r="BRF2202" s="218"/>
      <c r="BRG2202" s="218"/>
      <c r="BRH2202" s="218"/>
      <c r="BRI2202" s="218"/>
      <c r="BRJ2202" s="218"/>
      <c r="BRK2202" s="218"/>
      <c r="BRL2202" s="218"/>
      <c r="BRM2202" s="218"/>
      <c r="BRN2202" s="218"/>
      <c r="BRO2202" s="218"/>
      <c r="BRP2202" s="218"/>
      <c r="BRQ2202" s="218"/>
      <c r="BRR2202" s="218"/>
      <c r="BRS2202" s="218"/>
      <c r="BRT2202" s="218"/>
      <c r="BRU2202" s="218"/>
      <c r="BRV2202" s="218"/>
      <c r="BRW2202" s="218"/>
      <c r="BRX2202" s="218"/>
      <c r="BRY2202" s="218"/>
      <c r="BRZ2202" s="218"/>
      <c r="BSA2202" s="218"/>
      <c r="BSB2202" s="218"/>
      <c r="BSC2202" s="218"/>
      <c r="BSD2202" s="218"/>
      <c r="BSE2202" s="218"/>
      <c r="BSF2202" s="218"/>
      <c r="BSG2202" s="218"/>
      <c r="BSH2202" s="218"/>
      <c r="BSI2202" s="218"/>
      <c r="BSJ2202" s="218"/>
      <c r="BSK2202" s="218"/>
      <c r="BSL2202" s="218"/>
      <c r="BSM2202" s="218"/>
      <c r="BSN2202" s="218"/>
      <c r="BSO2202" s="218"/>
      <c r="BSP2202" s="218"/>
      <c r="BSQ2202" s="218"/>
      <c r="BSR2202" s="218"/>
      <c r="BSS2202" s="218"/>
      <c r="BST2202" s="218"/>
      <c r="BSU2202" s="218"/>
      <c r="BSV2202" s="218"/>
      <c r="BSW2202" s="218"/>
      <c r="BSX2202" s="218"/>
      <c r="BSY2202" s="218"/>
      <c r="BSZ2202" s="218"/>
      <c r="BTA2202" s="218"/>
      <c r="BTB2202" s="218"/>
      <c r="BTC2202" s="218"/>
      <c r="BTD2202" s="218"/>
      <c r="BTE2202" s="218"/>
      <c r="BTF2202" s="218"/>
      <c r="BTG2202" s="218"/>
      <c r="BTH2202" s="218"/>
      <c r="BTI2202" s="218"/>
      <c r="BTJ2202" s="218"/>
      <c r="BTK2202" s="218"/>
      <c r="BTL2202" s="218"/>
      <c r="BTM2202" s="218"/>
      <c r="BTN2202" s="218"/>
      <c r="BTO2202" s="218"/>
      <c r="BTP2202" s="218"/>
      <c r="BTQ2202" s="218"/>
      <c r="BTR2202" s="218"/>
      <c r="BTS2202" s="218"/>
      <c r="BTT2202" s="218"/>
      <c r="BTU2202" s="218"/>
      <c r="BTV2202" s="218"/>
      <c r="BTW2202" s="218"/>
      <c r="BTX2202" s="218"/>
      <c r="BTY2202" s="218"/>
      <c r="BTZ2202" s="218"/>
      <c r="BUA2202" s="218"/>
      <c r="BUB2202" s="218"/>
      <c r="BUC2202" s="218"/>
      <c r="BUD2202" s="218"/>
      <c r="BUE2202" s="218"/>
      <c r="BUF2202" s="218"/>
      <c r="BUG2202" s="218"/>
      <c r="BUH2202" s="218"/>
      <c r="BUI2202" s="218"/>
      <c r="BUJ2202" s="218"/>
      <c r="BUK2202" s="218"/>
      <c r="BUL2202" s="218"/>
      <c r="BUM2202" s="218"/>
      <c r="BUN2202" s="218"/>
      <c r="BUO2202" s="218"/>
      <c r="BUP2202" s="218"/>
      <c r="BUQ2202" s="218"/>
      <c r="BUR2202" s="218"/>
      <c r="BUS2202" s="218"/>
      <c r="BUT2202" s="218"/>
      <c r="BUU2202" s="218"/>
      <c r="BUV2202" s="218"/>
      <c r="BUW2202" s="218"/>
      <c r="BUX2202" s="218"/>
      <c r="BUY2202" s="218"/>
      <c r="BUZ2202" s="218"/>
      <c r="BVA2202" s="218"/>
      <c r="BVB2202" s="218"/>
      <c r="BVC2202" s="218"/>
      <c r="BVD2202" s="218"/>
      <c r="BVE2202" s="218"/>
      <c r="BVF2202" s="218"/>
      <c r="BVG2202" s="218"/>
      <c r="BVH2202" s="218"/>
      <c r="BVI2202" s="218"/>
      <c r="BVJ2202" s="218"/>
      <c r="BVK2202" s="218"/>
      <c r="BVL2202" s="218"/>
      <c r="BVM2202" s="218"/>
      <c r="BVN2202" s="218"/>
      <c r="BVO2202" s="218"/>
      <c r="BVP2202" s="218"/>
      <c r="BVQ2202" s="218"/>
      <c r="BVR2202" s="218"/>
      <c r="BVS2202" s="218"/>
      <c r="BVT2202" s="218"/>
      <c r="BVU2202" s="218"/>
      <c r="BVV2202" s="218"/>
      <c r="BVW2202" s="218"/>
      <c r="BVX2202" s="218"/>
      <c r="BVY2202" s="218"/>
      <c r="BVZ2202" s="218"/>
      <c r="BWA2202" s="218"/>
      <c r="BWB2202" s="218"/>
      <c r="BWC2202" s="218"/>
      <c r="BWD2202" s="218"/>
      <c r="BWE2202" s="218"/>
      <c r="BWF2202" s="218"/>
      <c r="BWG2202" s="218"/>
      <c r="BWH2202" s="218"/>
      <c r="BWI2202" s="218"/>
      <c r="BWJ2202" s="218"/>
      <c r="BWK2202" s="218"/>
      <c r="BWL2202" s="218"/>
      <c r="BWM2202" s="218"/>
      <c r="BWN2202" s="218"/>
      <c r="BWO2202" s="218"/>
      <c r="BWP2202" s="218"/>
      <c r="BWQ2202" s="218"/>
      <c r="BWR2202" s="218"/>
      <c r="BWS2202" s="218"/>
      <c r="BWT2202" s="218"/>
      <c r="BWU2202" s="218"/>
      <c r="BWV2202" s="218"/>
      <c r="BWW2202" s="218"/>
      <c r="BWX2202" s="218"/>
      <c r="BWY2202" s="218"/>
      <c r="BWZ2202" s="218"/>
      <c r="BXA2202" s="218"/>
      <c r="BXB2202" s="218"/>
      <c r="BXC2202" s="218"/>
      <c r="BXD2202" s="218"/>
      <c r="BXE2202" s="218"/>
      <c r="BXF2202" s="218"/>
      <c r="BXG2202" s="218"/>
      <c r="BXH2202" s="218"/>
      <c r="BXI2202" s="218"/>
      <c r="BXJ2202" s="218"/>
      <c r="BXK2202" s="218"/>
      <c r="BXL2202" s="218"/>
      <c r="BXM2202" s="218"/>
      <c r="BXN2202" s="218"/>
      <c r="BXO2202" s="218"/>
      <c r="BXP2202" s="218"/>
      <c r="BXQ2202" s="218"/>
      <c r="BXR2202" s="218"/>
      <c r="BXS2202" s="218"/>
      <c r="BXT2202" s="218"/>
      <c r="BXU2202" s="218"/>
      <c r="BXV2202" s="218"/>
      <c r="BXW2202" s="218"/>
      <c r="BXX2202" s="218"/>
      <c r="BXY2202" s="218"/>
      <c r="BXZ2202" s="218"/>
      <c r="BYA2202" s="218"/>
      <c r="BYB2202" s="218"/>
      <c r="BYC2202" s="218"/>
      <c r="BYD2202" s="218"/>
      <c r="BYE2202" s="218"/>
      <c r="BYF2202" s="218"/>
      <c r="BYG2202" s="218"/>
      <c r="BYH2202" s="218"/>
      <c r="BYI2202" s="218"/>
      <c r="BYJ2202" s="218"/>
      <c r="BYK2202" s="218"/>
      <c r="BYL2202" s="218"/>
      <c r="BYM2202" s="218"/>
      <c r="BYN2202" s="218"/>
      <c r="BYO2202" s="218"/>
      <c r="BYP2202" s="218"/>
      <c r="BYQ2202" s="218"/>
      <c r="BYR2202" s="218"/>
      <c r="BYS2202" s="218"/>
      <c r="BYT2202" s="218"/>
      <c r="BYU2202" s="218"/>
      <c r="BYV2202" s="218"/>
      <c r="BYW2202" s="218"/>
      <c r="BYX2202" s="218"/>
      <c r="BYY2202" s="218"/>
      <c r="BYZ2202" s="218"/>
      <c r="BZA2202" s="218"/>
      <c r="BZB2202" s="218"/>
      <c r="BZC2202" s="218"/>
      <c r="BZD2202" s="218"/>
      <c r="BZE2202" s="218"/>
      <c r="BZF2202" s="218"/>
      <c r="BZG2202" s="218"/>
      <c r="BZH2202" s="218"/>
      <c r="BZI2202" s="218"/>
      <c r="BZJ2202" s="218"/>
      <c r="BZK2202" s="218"/>
      <c r="BZL2202" s="218"/>
      <c r="BZM2202" s="218"/>
      <c r="BZN2202" s="218"/>
      <c r="BZO2202" s="218"/>
      <c r="BZP2202" s="218"/>
      <c r="BZQ2202" s="218"/>
      <c r="BZR2202" s="218"/>
      <c r="BZS2202" s="218"/>
      <c r="BZT2202" s="218"/>
      <c r="BZU2202" s="218"/>
      <c r="BZV2202" s="218"/>
      <c r="BZW2202" s="218"/>
      <c r="BZX2202" s="218"/>
      <c r="BZY2202" s="218"/>
      <c r="BZZ2202" s="218"/>
      <c r="CAA2202" s="218"/>
      <c r="CAB2202" s="218"/>
      <c r="CAC2202" s="218"/>
      <c r="CAD2202" s="218"/>
      <c r="CAE2202" s="218"/>
      <c r="CAF2202" s="218"/>
      <c r="CAG2202" s="218"/>
      <c r="CAH2202" s="218"/>
      <c r="CAI2202" s="218"/>
      <c r="CAJ2202" s="218"/>
      <c r="CAK2202" s="218"/>
      <c r="CAL2202" s="218"/>
      <c r="CAM2202" s="218"/>
      <c r="CAN2202" s="218"/>
      <c r="CAO2202" s="218"/>
      <c r="CAP2202" s="218"/>
      <c r="CAQ2202" s="218"/>
      <c r="CAR2202" s="218"/>
      <c r="CAS2202" s="218"/>
      <c r="CAT2202" s="218"/>
      <c r="CAU2202" s="218"/>
      <c r="CAV2202" s="218"/>
      <c r="CAW2202" s="218"/>
      <c r="CAX2202" s="218"/>
      <c r="CAY2202" s="218"/>
      <c r="CAZ2202" s="218"/>
      <c r="CBA2202" s="218"/>
      <c r="CBB2202" s="218"/>
      <c r="CBC2202" s="218"/>
      <c r="CBD2202" s="218"/>
      <c r="CBE2202" s="218"/>
      <c r="CBF2202" s="218"/>
      <c r="CBG2202" s="218"/>
      <c r="CBH2202" s="218"/>
      <c r="CBI2202" s="218"/>
      <c r="CBJ2202" s="218"/>
      <c r="CBK2202" s="218"/>
      <c r="CBL2202" s="218"/>
      <c r="CBM2202" s="218"/>
      <c r="CBN2202" s="218"/>
      <c r="CBO2202" s="218"/>
      <c r="CBP2202" s="218"/>
      <c r="CBQ2202" s="218"/>
      <c r="CBR2202" s="218"/>
      <c r="CBS2202" s="218"/>
      <c r="CBT2202" s="218"/>
      <c r="CBU2202" s="218"/>
      <c r="CBV2202" s="218"/>
      <c r="CBW2202" s="218"/>
      <c r="CBX2202" s="218"/>
      <c r="CBY2202" s="218"/>
      <c r="CBZ2202" s="218"/>
      <c r="CCA2202" s="218"/>
      <c r="CCB2202" s="218"/>
      <c r="CCC2202" s="218"/>
      <c r="CCD2202" s="218"/>
      <c r="CCE2202" s="218"/>
      <c r="CCF2202" s="218"/>
      <c r="CCG2202" s="218"/>
      <c r="CCH2202" s="218"/>
      <c r="CCI2202" s="218"/>
      <c r="CCJ2202" s="218"/>
      <c r="CCK2202" s="218"/>
      <c r="CCL2202" s="218"/>
      <c r="CCM2202" s="218"/>
      <c r="CCN2202" s="218"/>
      <c r="CCO2202" s="218"/>
      <c r="CCP2202" s="218"/>
      <c r="CCQ2202" s="218"/>
      <c r="CCR2202" s="218"/>
      <c r="CCS2202" s="218"/>
      <c r="CCT2202" s="218"/>
      <c r="CCU2202" s="218"/>
      <c r="CCV2202" s="218"/>
      <c r="CCW2202" s="218"/>
      <c r="CCX2202" s="218"/>
      <c r="CCY2202" s="218"/>
      <c r="CCZ2202" s="218"/>
      <c r="CDA2202" s="218"/>
      <c r="CDB2202" s="218"/>
      <c r="CDC2202" s="218"/>
      <c r="CDD2202" s="218"/>
      <c r="CDE2202" s="218"/>
      <c r="CDF2202" s="218"/>
      <c r="CDG2202" s="218"/>
      <c r="CDH2202" s="218"/>
      <c r="CDI2202" s="218"/>
      <c r="CDJ2202" s="218"/>
      <c r="CDK2202" s="218"/>
      <c r="CDL2202" s="218"/>
      <c r="CDM2202" s="218"/>
      <c r="CDN2202" s="218"/>
      <c r="CDO2202" s="218"/>
      <c r="CDP2202" s="218"/>
      <c r="CDQ2202" s="218"/>
      <c r="CDR2202" s="218"/>
      <c r="CDS2202" s="218"/>
      <c r="CDT2202" s="218"/>
      <c r="CDU2202" s="218"/>
      <c r="CDV2202" s="218"/>
      <c r="CDW2202" s="218"/>
      <c r="CDX2202" s="218"/>
      <c r="CDY2202" s="218"/>
      <c r="CDZ2202" s="218"/>
      <c r="CEA2202" s="218"/>
      <c r="CEB2202" s="218"/>
      <c r="CEC2202" s="218"/>
      <c r="CED2202" s="218"/>
      <c r="CEE2202" s="218"/>
      <c r="CEF2202" s="218"/>
      <c r="CEG2202" s="218"/>
      <c r="CEH2202" s="218"/>
      <c r="CEI2202" s="218"/>
      <c r="CEJ2202" s="218"/>
      <c r="CEK2202" s="218"/>
      <c r="CEL2202" s="218"/>
      <c r="CEM2202" s="218"/>
      <c r="CEN2202" s="218"/>
      <c r="CEO2202" s="218"/>
      <c r="CEP2202" s="218"/>
      <c r="CEQ2202" s="218"/>
      <c r="CER2202" s="218"/>
      <c r="CES2202" s="218"/>
      <c r="CET2202" s="218"/>
      <c r="CEU2202" s="218"/>
      <c r="CEV2202" s="218"/>
      <c r="CEW2202" s="218"/>
      <c r="CEX2202" s="218"/>
      <c r="CEY2202" s="218"/>
      <c r="CEZ2202" s="218"/>
      <c r="CFA2202" s="218"/>
      <c r="CFB2202" s="218"/>
      <c r="CFC2202" s="218"/>
      <c r="CFD2202" s="218"/>
      <c r="CFE2202" s="218"/>
      <c r="CFF2202" s="218"/>
      <c r="CFG2202" s="218"/>
      <c r="CFH2202" s="218"/>
      <c r="CFI2202" s="218"/>
      <c r="CFJ2202" s="218"/>
      <c r="CFK2202" s="218"/>
      <c r="CFL2202" s="218"/>
      <c r="CFM2202" s="218"/>
      <c r="CFN2202" s="218"/>
      <c r="CFO2202" s="218"/>
      <c r="CFP2202" s="218"/>
      <c r="CFQ2202" s="218"/>
      <c r="CFR2202" s="218"/>
      <c r="CFS2202" s="218"/>
      <c r="CFT2202" s="218"/>
      <c r="CFU2202" s="218"/>
      <c r="CFV2202" s="218"/>
      <c r="CFW2202" s="218"/>
      <c r="CFX2202" s="218"/>
      <c r="CFY2202" s="218"/>
      <c r="CFZ2202" s="218"/>
      <c r="CGA2202" s="218"/>
      <c r="CGB2202" s="218"/>
      <c r="CGC2202" s="218"/>
      <c r="CGD2202" s="218"/>
      <c r="CGE2202" s="218"/>
      <c r="CGF2202" s="218"/>
      <c r="CGG2202" s="218"/>
      <c r="CGH2202" s="218"/>
      <c r="CGI2202" s="218"/>
      <c r="CGJ2202" s="218"/>
      <c r="CGK2202" s="218"/>
      <c r="CGL2202" s="218"/>
      <c r="CGM2202" s="218"/>
      <c r="CGN2202" s="218"/>
      <c r="CGO2202" s="218"/>
      <c r="CGP2202" s="218"/>
      <c r="CGQ2202" s="218"/>
      <c r="CGR2202" s="218"/>
      <c r="CGS2202" s="218"/>
      <c r="CGT2202" s="218"/>
      <c r="CGU2202" s="218"/>
      <c r="CGV2202" s="218"/>
      <c r="CGW2202" s="218"/>
      <c r="CGX2202" s="218"/>
      <c r="CGY2202" s="218"/>
      <c r="CGZ2202" s="218"/>
      <c r="CHA2202" s="218"/>
      <c r="CHB2202" s="218"/>
      <c r="CHC2202" s="218"/>
      <c r="CHD2202" s="218"/>
      <c r="CHE2202" s="218"/>
      <c r="CHF2202" s="218"/>
      <c r="CHG2202" s="218"/>
      <c r="CHH2202" s="218"/>
      <c r="CHI2202" s="218"/>
      <c r="CHJ2202" s="218"/>
      <c r="CHK2202" s="218"/>
      <c r="CHL2202" s="218"/>
      <c r="CHM2202" s="218"/>
      <c r="CHN2202" s="218"/>
      <c r="CHO2202" s="218"/>
      <c r="CHP2202" s="218"/>
      <c r="CHQ2202" s="218"/>
      <c r="CHR2202" s="218"/>
      <c r="CHS2202" s="218"/>
      <c r="CHT2202" s="218"/>
      <c r="CHU2202" s="218"/>
      <c r="CHV2202" s="218"/>
      <c r="CHW2202" s="218"/>
      <c r="CHX2202" s="218"/>
      <c r="CHY2202" s="218"/>
      <c r="CHZ2202" s="218"/>
      <c r="CIA2202" s="218"/>
      <c r="CIB2202" s="218"/>
      <c r="CIC2202" s="218"/>
      <c r="CID2202" s="218"/>
      <c r="CIE2202" s="218"/>
      <c r="CIF2202" s="218"/>
      <c r="CIG2202" s="218"/>
      <c r="CIH2202" s="218"/>
      <c r="CII2202" s="218"/>
      <c r="CIJ2202" s="218"/>
      <c r="CIK2202" s="218"/>
      <c r="CIL2202" s="218"/>
      <c r="CIM2202" s="218"/>
      <c r="CIN2202" s="218"/>
      <c r="CIO2202" s="218"/>
      <c r="CIP2202" s="218"/>
      <c r="CIQ2202" s="218"/>
      <c r="CIR2202" s="218"/>
      <c r="CIS2202" s="218"/>
      <c r="CIT2202" s="218"/>
      <c r="CIU2202" s="218"/>
      <c r="CIV2202" s="218"/>
      <c r="CIW2202" s="218"/>
      <c r="CIX2202" s="218"/>
      <c r="CIY2202" s="218"/>
      <c r="CIZ2202" s="218"/>
      <c r="CJA2202" s="218"/>
      <c r="CJB2202" s="218"/>
      <c r="CJC2202" s="218"/>
      <c r="CJD2202" s="218"/>
      <c r="CJE2202" s="218"/>
      <c r="CJF2202" s="218"/>
      <c r="CJG2202" s="218"/>
      <c r="CJH2202" s="218"/>
      <c r="CJI2202" s="218"/>
      <c r="CJJ2202" s="218"/>
      <c r="CJK2202" s="218"/>
      <c r="CJL2202" s="218"/>
      <c r="CJM2202" s="218"/>
      <c r="CJN2202" s="218"/>
      <c r="CJO2202" s="218"/>
      <c r="CJP2202" s="218"/>
      <c r="CJQ2202" s="218"/>
      <c r="CJR2202" s="218"/>
      <c r="CJS2202" s="218"/>
      <c r="CJT2202" s="218"/>
      <c r="CJU2202" s="218"/>
      <c r="CJV2202" s="218"/>
      <c r="CJW2202" s="218"/>
      <c r="CJX2202" s="218"/>
      <c r="CJY2202" s="218"/>
      <c r="CJZ2202" s="218"/>
      <c r="CKA2202" s="218"/>
      <c r="CKB2202" s="218"/>
      <c r="CKC2202" s="218"/>
      <c r="CKD2202" s="218"/>
      <c r="CKE2202" s="218"/>
      <c r="CKF2202" s="218"/>
      <c r="CKG2202" s="218"/>
      <c r="CKH2202" s="218"/>
      <c r="CKI2202" s="218"/>
      <c r="CKJ2202" s="218"/>
      <c r="CKK2202" s="218"/>
      <c r="CKL2202" s="218"/>
      <c r="CKM2202" s="218"/>
      <c r="CKN2202" s="218"/>
      <c r="CKO2202" s="218"/>
      <c r="CKP2202" s="218"/>
      <c r="CKQ2202" s="218"/>
      <c r="CKR2202" s="218"/>
      <c r="CKS2202" s="218"/>
      <c r="CKT2202" s="218"/>
      <c r="CKU2202" s="218"/>
      <c r="CKV2202" s="218"/>
      <c r="CKW2202" s="218"/>
      <c r="CKX2202" s="218"/>
      <c r="CKY2202" s="218"/>
      <c r="CKZ2202" s="218"/>
      <c r="CLA2202" s="218"/>
      <c r="CLB2202" s="218"/>
      <c r="CLC2202" s="218"/>
      <c r="CLD2202" s="218"/>
      <c r="CLE2202" s="218"/>
      <c r="CLF2202" s="218"/>
      <c r="CLG2202" s="218"/>
      <c r="CLH2202" s="218"/>
      <c r="CLI2202" s="218"/>
      <c r="CLJ2202" s="218"/>
      <c r="CLK2202" s="218"/>
      <c r="CLL2202" s="218"/>
      <c r="CLM2202" s="218"/>
      <c r="CLN2202" s="218"/>
      <c r="CLO2202" s="218"/>
      <c r="CLP2202" s="218"/>
      <c r="CLQ2202" s="218"/>
      <c r="CLR2202" s="218"/>
      <c r="CLS2202" s="218"/>
      <c r="CLT2202" s="218"/>
      <c r="CLU2202" s="218"/>
      <c r="CLV2202" s="218"/>
      <c r="CLW2202" s="218"/>
      <c r="CLX2202" s="218"/>
      <c r="CLY2202" s="218"/>
      <c r="CLZ2202" s="218"/>
      <c r="CMA2202" s="218"/>
      <c r="CMB2202" s="218"/>
      <c r="CMC2202" s="218"/>
      <c r="CMD2202" s="218"/>
      <c r="CME2202" s="218"/>
      <c r="CMF2202" s="218"/>
      <c r="CMG2202" s="218"/>
      <c r="CMH2202" s="218"/>
      <c r="CMI2202" s="218"/>
      <c r="CMJ2202" s="218"/>
      <c r="CMK2202" s="218"/>
      <c r="CML2202" s="218"/>
      <c r="CMM2202" s="218"/>
      <c r="CMN2202" s="218"/>
      <c r="CMO2202" s="218"/>
      <c r="CMP2202" s="218"/>
      <c r="CMQ2202" s="218"/>
      <c r="CMR2202" s="218"/>
      <c r="CMS2202" s="218"/>
      <c r="CMT2202" s="218"/>
      <c r="CMU2202" s="218"/>
      <c r="CMV2202" s="218"/>
      <c r="CMW2202" s="218"/>
      <c r="CMX2202" s="218"/>
      <c r="CMY2202" s="218"/>
      <c r="CMZ2202" s="218"/>
      <c r="CNA2202" s="218"/>
      <c r="CNB2202" s="218"/>
      <c r="CNC2202" s="218"/>
      <c r="CND2202" s="218"/>
      <c r="CNE2202" s="218"/>
      <c r="CNF2202" s="218"/>
      <c r="CNG2202" s="218"/>
      <c r="CNH2202" s="218"/>
      <c r="CNI2202" s="218"/>
      <c r="CNJ2202" s="218"/>
      <c r="CNK2202" s="218"/>
      <c r="CNL2202" s="218"/>
      <c r="CNM2202" s="218"/>
      <c r="CNN2202" s="218"/>
      <c r="CNO2202" s="218"/>
      <c r="CNP2202" s="218"/>
      <c r="CNQ2202" s="218"/>
      <c r="CNR2202" s="218"/>
      <c r="CNS2202" s="218"/>
      <c r="CNT2202" s="218"/>
      <c r="CNU2202" s="218"/>
      <c r="CNV2202" s="218"/>
      <c r="CNW2202" s="218"/>
      <c r="CNX2202" s="218"/>
      <c r="CNY2202" s="218"/>
      <c r="CNZ2202" s="218"/>
      <c r="COA2202" s="218"/>
      <c r="COB2202" s="218"/>
      <c r="COC2202" s="218"/>
      <c r="COD2202" s="218"/>
      <c r="COE2202" s="218"/>
      <c r="COF2202" s="218"/>
      <c r="COG2202" s="218"/>
      <c r="COH2202" s="218"/>
      <c r="COI2202" s="218"/>
      <c r="COJ2202" s="218"/>
      <c r="COK2202" s="218"/>
      <c r="COL2202" s="218"/>
      <c r="COM2202" s="218"/>
      <c r="CON2202" s="218"/>
      <c r="COO2202" s="218"/>
      <c r="COP2202" s="218"/>
      <c r="COQ2202" s="218"/>
      <c r="COR2202" s="218"/>
      <c r="COS2202" s="218"/>
      <c r="COT2202" s="218"/>
      <c r="COU2202" s="218"/>
      <c r="COV2202" s="218"/>
      <c r="COW2202" s="218"/>
      <c r="COX2202" s="218"/>
      <c r="COY2202" s="218"/>
      <c r="COZ2202" s="218"/>
      <c r="CPA2202" s="218"/>
      <c r="CPB2202" s="218"/>
      <c r="CPC2202" s="218"/>
      <c r="CPD2202" s="218"/>
      <c r="CPE2202" s="218"/>
      <c r="CPF2202" s="218"/>
      <c r="CPG2202" s="218"/>
      <c r="CPH2202" s="218"/>
      <c r="CPI2202" s="218"/>
      <c r="CPJ2202" s="218"/>
      <c r="CPK2202" s="218"/>
      <c r="CPL2202" s="218"/>
      <c r="CPM2202" s="218"/>
      <c r="CPN2202" s="218"/>
      <c r="CPO2202" s="218"/>
      <c r="CPP2202" s="218"/>
      <c r="CPQ2202" s="218"/>
      <c r="CPR2202" s="218"/>
      <c r="CPS2202" s="218"/>
      <c r="CPT2202" s="218"/>
      <c r="CPU2202" s="218"/>
      <c r="CPV2202" s="218"/>
      <c r="CPW2202" s="218"/>
      <c r="CPX2202" s="218"/>
      <c r="CPY2202" s="218"/>
      <c r="CPZ2202" s="218"/>
      <c r="CQA2202" s="218"/>
      <c r="CQB2202" s="218"/>
      <c r="CQC2202" s="218"/>
      <c r="CQD2202" s="218"/>
      <c r="CQE2202" s="218"/>
      <c r="CQF2202" s="218"/>
      <c r="CQG2202" s="218"/>
      <c r="CQH2202" s="218"/>
      <c r="CQI2202" s="218"/>
      <c r="CQJ2202" s="218"/>
      <c r="CQK2202" s="218"/>
      <c r="CQL2202" s="218"/>
      <c r="CQM2202" s="218"/>
      <c r="CQN2202" s="218"/>
      <c r="CQO2202" s="218"/>
      <c r="CQP2202" s="218"/>
      <c r="CQQ2202" s="218"/>
      <c r="CQR2202" s="218"/>
      <c r="CQS2202" s="218"/>
      <c r="CQT2202" s="218"/>
      <c r="CQU2202" s="218"/>
      <c r="CQV2202" s="218"/>
      <c r="CQW2202" s="218"/>
      <c r="CQX2202" s="218"/>
      <c r="CQY2202" s="218"/>
      <c r="CQZ2202" s="218"/>
      <c r="CRA2202" s="218"/>
      <c r="CRB2202" s="218"/>
      <c r="CRC2202" s="218"/>
      <c r="CRD2202" s="218"/>
      <c r="CRE2202" s="218"/>
      <c r="CRF2202" s="218"/>
      <c r="CRG2202" s="218"/>
      <c r="CRH2202" s="218"/>
      <c r="CRI2202" s="218"/>
      <c r="CRJ2202" s="218"/>
      <c r="CRK2202" s="218"/>
      <c r="CRL2202" s="218"/>
      <c r="CRM2202" s="218"/>
      <c r="CRN2202" s="218"/>
      <c r="CRO2202" s="218"/>
      <c r="CRP2202" s="218"/>
      <c r="CRQ2202" s="218"/>
      <c r="CRR2202" s="218"/>
      <c r="CRS2202" s="218"/>
      <c r="CRT2202" s="218"/>
      <c r="CRU2202" s="218"/>
      <c r="CRV2202" s="218"/>
      <c r="CRW2202" s="218"/>
      <c r="CRX2202" s="218"/>
      <c r="CRY2202" s="218"/>
      <c r="CRZ2202" s="218"/>
      <c r="CSA2202" s="218"/>
      <c r="CSB2202" s="218"/>
      <c r="CSC2202" s="218"/>
      <c r="CSD2202" s="218"/>
      <c r="CSE2202" s="218"/>
      <c r="CSF2202" s="218"/>
      <c r="CSG2202" s="218"/>
      <c r="CSH2202" s="218"/>
      <c r="CSI2202" s="218"/>
      <c r="CSJ2202" s="218"/>
      <c r="CSK2202" s="218"/>
      <c r="CSL2202" s="218"/>
      <c r="CSM2202" s="218"/>
      <c r="CSN2202" s="218"/>
      <c r="CSO2202" s="218"/>
      <c r="CSP2202" s="218"/>
      <c r="CSQ2202" s="218"/>
      <c r="CSR2202" s="218"/>
      <c r="CSS2202" s="218"/>
      <c r="CST2202" s="218"/>
      <c r="CSU2202" s="218"/>
      <c r="CSV2202" s="218"/>
      <c r="CSW2202" s="218"/>
      <c r="CSX2202" s="218"/>
      <c r="CSY2202" s="218"/>
      <c r="CSZ2202" s="218"/>
      <c r="CTA2202" s="218"/>
      <c r="CTB2202" s="218"/>
      <c r="CTC2202" s="218"/>
      <c r="CTD2202" s="218"/>
      <c r="CTE2202" s="218"/>
      <c r="CTF2202" s="218"/>
      <c r="CTG2202" s="218"/>
      <c r="CTH2202" s="218"/>
      <c r="CTI2202" s="218"/>
      <c r="CTJ2202" s="218"/>
      <c r="CTK2202" s="218"/>
      <c r="CTL2202" s="218"/>
      <c r="CTM2202" s="218"/>
      <c r="CTN2202" s="218"/>
      <c r="CTO2202" s="218"/>
      <c r="CTP2202" s="218"/>
      <c r="CTQ2202" s="218"/>
      <c r="CTR2202" s="218"/>
      <c r="CTS2202" s="218"/>
      <c r="CTT2202" s="218"/>
      <c r="CTU2202" s="218"/>
      <c r="CTV2202" s="218"/>
      <c r="CTW2202" s="218"/>
      <c r="CTX2202" s="218"/>
      <c r="CTY2202" s="218"/>
      <c r="CTZ2202" s="218"/>
      <c r="CUA2202" s="218"/>
      <c r="CUB2202" s="218"/>
      <c r="CUC2202" s="218"/>
      <c r="CUD2202" s="218"/>
      <c r="CUE2202" s="218"/>
      <c r="CUF2202" s="218"/>
      <c r="CUG2202" s="218"/>
      <c r="CUH2202" s="218"/>
      <c r="CUI2202" s="218"/>
      <c r="CUJ2202" s="218"/>
      <c r="CUK2202" s="218"/>
      <c r="CUL2202" s="218"/>
      <c r="CUM2202" s="218"/>
      <c r="CUN2202" s="218"/>
      <c r="CUO2202" s="218"/>
      <c r="CUP2202" s="218"/>
      <c r="CUQ2202" s="218"/>
      <c r="CUR2202" s="218"/>
      <c r="CUS2202" s="218"/>
      <c r="CUT2202" s="218"/>
      <c r="CUU2202" s="218"/>
      <c r="CUV2202" s="218"/>
      <c r="CUW2202" s="218"/>
      <c r="CUX2202" s="218"/>
      <c r="CUY2202" s="218"/>
      <c r="CUZ2202" s="218"/>
      <c r="CVA2202" s="218"/>
      <c r="CVB2202" s="218"/>
      <c r="CVC2202" s="218"/>
      <c r="CVD2202" s="218"/>
      <c r="CVE2202" s="218"/>
      <c r="CVF2202" s="218"/>
      <c r="CVG2202" s="218"/>
      <c r="CVH2202" s="218"/>
      <c r="CVI2202" s="218"/>
      <c r="CVJ2202" s="218"/>
      <c r="CVK2202" s="218"/>
      <c r="CVL2202" s="218"/>
      <c r="CVM2202" s="218"/>
      <c r="CVN2202" s="218"/>
      <c r="CVO2202" s="218"/>
      <c r="CVP2202" s="218"/>
      <c r="CVQ2202" s="218"/>
      <c r="CVR2202" s="218"/>
      <c r="CVS2202" s="218"/>
      <c r="CVT2202" s="218"/>
      <c r="CVU2202" s="218"/>
      <c r="CVV2202" s="218"/>
      <c r="CVW2202" s="218"/>
      <c r="CVX2202" s="218"/>
      <c r="CVY2202" s="218"/>
      <c r="CVZ2202" s="218"/>
      <c r="CWA2202" s="218"/>
      <c r="CWB2202" s="218"/>
      <c r="CWC2202" s="218"/>
      <c r="CWD2202" s="218"/>
      <c r="CWE2202" s="218"/>
      <c r="CWF2202" s="218"/>
      <c r="CWG2202" s="218"/>
      <c r="CWH2202" s="218"/>
      <c r="CWI2202" s="218"/>
      <c r="CWJ2202" s="218"/>
      <c r="CWK2202" s="218"/>
      <c r="CWL2202" s="218"/>
      <c r="CWM2202" s="218"/>
      <c r="CWN2202" s="218"/>
      <c r="CWO2202" s="218"/>
      <c r="CWP2202" s="218"/>
      <c r="CWQ2202" s="218"/>
      <c r="CWR2202" s="218"/>
      <c r="CWS2202" s="218"/>
      <c r="CWT2202" s="218"/>
      <c r="CWU2202" s="218"/>
      <c r="CWV2202" s="218"/>
      <c r="CWW2202" s="218"/>
      <c r="CWX2202" s="218"/>
      <c r="CWY2202" s="218"/>
      <c r="CWZ2202" s="218"/>
      <c r="CXA2202" s="218"/>
      <c r="CXB2202" s="218"/>
      <c r="CXC2202" s="218"/>
      <c r="CXD2202" s="218"/>
      <c r="CXE2202" s="218"/>
      <c r="CXF2202" s="218"/>
      <c r="CXG2202" s="218"/>
      <c r="CXH2202" s="218"/>
      <c r="CXI2202" s="218"/>
      <c r="CXJ2202" s="218"/>
      <c r="CXK2202" s="218"/>
      <c r="CXL2202" s="218"/>
      <c r="CXM2202" s="218"/>
      <c r="CXN2202" s="218"/>
      <c r="CXO2202" s="218"/>
      <c r="CXP2202" s="218"/>
      <c r="CXQ2202" s="218"/>
      <c r="CXR2202" s="218"/>
      <c r="CXS2202" s="218"/>
      <c r="CXT2202" s="218"/>
      <c r="CXU2202" s="218"/>
      <c r="CXV2202" s="218"/>
      <c r="CXW2202" s="218"/>
      <c r="CXX2202" s="218"/>
      <c r="CXY2202" s="218"/>
      <c r="CXZ2202" s="218"/>
      <c r="CYA2202" s="218"/>
      <c r="CYB2202" s="218"/>
      <c r="CYC2202" s="218"/>
      <c r="CYD2202" s="218"/>
      <c r="CYE2202" s="218"/>
      <c r="CYF2202" s="218"/>
      <c r="CYG2202" s="218"/>
      <c r="CYH2202" s="218"/>
      <c r="CYI2202" s="218"/>
      <c r="CYJ2202" s="218"/>
      <c r="CYK2202" s="218"/>
      <c r="CYL2202" s="218"/>
      <c r="CYM2202" s="218"/>
      <c r="CYN2202" s="218"/>
      <c r="CYO2202" s="218"/>
      <c r="CYP2202" s="218"/>
      <c r="CYQ2202" s="218"/>
      <c r="CYR2202" s="218"/>
      <c r="CYS2202" s="218"/>
      <c r="CYT2202" s="218"/>
      <c r="CYU2202" s="218"/>
      <c r="CYV2202" s="218"/>
      <c r="CYW2202" s="218"/>
      <c r="CYX2202" s="218"/>
      <c r="CYY2202" s="218"/>
      <c r="CYZ2202" s="218"/>
      <c r="CZA2202" s="218"/>
      <c r="CZB2202" s="218"/>
      <c r="CZC2202" s="218"/>
      <c r="CZD2202" s="218"/>
      <c r="CZE2202" s="218"/>
      <c r="CZF2202" s="218"/>
      <c r="CZG2202" s="218"/>
      <c r="CZH2202" s="218"/>
      <c r="CZI2202" s="218"/>
      <c r="CZJ2202" s="218"/>
      <c r="CZK2202" s="218"/>
      <c r="CZL2202" s="218"/>
      <c r="CZM2202" s="218"/>
      <c r="CZN2202" s="218"/>
      <c r="CZO2202" s="218"/>
      <c r="CZP2202" s="218"/>
      <c r="CZQ2202" s="218"/>
      <c r="CZR2202" s="218"/>
      <c r="CZS2202" s="218"/>
      <c r="CZT2202" s="218"/>
      <c r="CZU2202" s="218"/>
      <c r="CZV2202" s="218"/>
      <c r="CZW2202" s="218"/>
      <c r="CZX2202" s="218"/>
      <c r="CZY2202" s="218"/>
      <c r="CZZ2202" s="218"/>
      <c r="DAA2202" s="218"/>
      <c r="DAB2202" s="218"/>
      <c r="DAC2202" s="218"/>
      <c r="DAD2202" s="218"/>
      <c r="DAE2202" s="218"/>
      <c r="DAF2202" s="218"/>
      <c r="DAG2202" s="218"/>
      <c r="DAH2202" s="218"/>
      <c r="DAI2202" s="218"/>
      <c r="DAJ2202" s="218"/>
      <c r="DAK2202" s="218"/>
      <c r="DAL2202" s="218"/>
      <c r="DAM2202" s="218"/>
      <c r="DAN2202" s="218"/>
      <c r="DAO2202" s="218"/>
      <c r="DAP2202" s="218"/>
      <c r="DAQ2202" s="218"/>
      <c r="DAR2202" s="218"/>
      <c r="DAS2202" s="218"/>
      <c r="DAT2202" s="218"/>
      <c r="DAU2202" s="218"/>
      <c r="DAV2202" s="218"/>
      <c r="DAW2202" s="218"/>
      <c r="DAX2202" s="218"/>
      <c r="DAY2202" s="218"/>
      <c r="DAZ2202" s="218"/>
      <c r="DBA2202" s="218"/>
      <c r="DBB2202" s="218"/>
      <c r="DBC2202" s="218"/>
      <c r="DBD2202" s="218"/>
      <c r="DBE2202" s="218"/>
      <c r="DBF2202" s="218"/>
      <c r="DBG2202" s="218"/>
      <c r="DBH2202" s="218"/>
      <c r="DBI2202" s="218"/>
      <c r="DBJ2202" s="218"/>
      <c r="DBK2202" s="218"/>
      <c r="DBL2202" s="218"/>
      <c r="DBM2202" s="218"/>
      <c r="DBN2202" s="218"/>
      <c r="DBO2202" s="218"/>
      <c r="DBP2202" s="218"/>
      <c r="DBQ2202" s="218"/>
      <c r="DBR2202" s="218"/>
      <c r="DBS2202" s="218"/>
      <c r="DBT2202" s="218"/>
      <c r="DBU2202" s="218"/>
      <c r="DBV2202" s="218"/>
      <c r="DBW2202" s="218"/>
      <c r="DBX2202" s="218"/>
      <c r="DBY2202" s="218"/>
      <c r="DBZ2202" s="218"/>
      <c r="DCA2202" s="218"/>
      <c r="DCB2202" s="218"/>
      <c r="DCC2202" s="218"/>
      <c r="DCD2202" s="218"/>
      <c r="DCE2202" s="218"/>
      <c r="DCF2202" s="218"/>
      <c r="DCG2202" s="218"/>
      <c r="DCH2202" s="218"/>
      <c r="DCI2202" s="218"/>
      <c r="DCJ2202" s="218"/>
      <c r="DCK2202" s="218"/>
      <c r="DCL2202" s="218"/>
      <c r="DCM2202" s="218"/>
      <c r="DCN2202" s="218"/>
      <c r="DCO2202" s="218"/>
      <c r="DCP2202" s="218"/>
      <c r="DCQ2202" s="218"/>
      <c r="DCR2202" s="218"/>
      <c r="DCS2202" s="218"/>
      <c r="DCT2202" s="218"/>
      <c r="DCU2202" s="218"/>
      <c r="DCV2202" s="218"/>
      <c r="DCW2202" s="218"/>
      <c r="DCX2202" s="218"/>
      <c r="DCY2202" s="218"/>
      <c r="DCZ2202" s="218"/>
      <c r="DDA2202" s="218"/>
      <c r="DDB2202" s="218"/>
      <c r="DDC2202" s="218"/>
      <c r="DDD2202" s="218"/>
      <c r="DDE2202" s="218"/>
      <c r="DDF2202" s="218"/>
      <c r="DDG2202" s="218"/>
      <c r="DDH2202" s="218"/>
      <c r="DDI2202" s="218"/>
      <c r="DDJ2202" s="218"/>
      <c r="DDK2202" s="218"/>
      <c r="DDL2202" s="218"/>
      <c r="DDM2202" s="218"/>
      <c r="DDN2202" s="218"/>
      <c r="DDO2202" s="218"/>
      <c r="DDP2202" s="218"/>
      <c r="DDQ2202" s="218"/>
      <c r="DDR2202" s="218"/>
      <c r="DDS2202" s="218"/>
      <c r="DDT2202" s="218"/>
      <c r="DDU2202" s="218"/>
      <c r="DDV2202" s="218"/>
      <c r="DDW2202" s="218"/>
      <c r="DDX2202" s="218"/>
      <c r="DDY2202" s="218"/>
      <c r="DDZ2202" s="218"/>
      <c r="DEA2202" s="218"/>
      <c r="DEB2202" s="218"/>
      <c r="DEC2202" s="218"/>
      <c r="DED2202" s="218"/>
      <c r="DEE2202" s="218"/>
      <c r="DEF2202" s="218"/>
      <c r="DEG2202" s="218"/>
      <c r="DEH2202" s="218"/>
      <c r="DEI2202" s="218"/>
      <c r="DEJ2202" s="218"/>
      <c r="DEK2202" s="218"/>
      <c r="DEL2202" s="218"/>
      <c r="DEM2202" s="218"/>
      <c r="DEN2202" s="218"/>
      <c r="DEO2202" s="218"/>
      <c r="DEP2202" s="218"/>
      <c r="DEQ2202" s="218"/>
      <c r="DER2202" s="218"/>
      <c r="DES2202" s="218"/>
      <c r="DET2202" s="218"/>
      <c r="DEU2202" s="218"/>
      <c r="DEV2202" s="218"/>
      <c r="DEW2202" s="218"/>
      <c r="DEX2202" s="218"/>
      <c r="DEY2202" s="218"/>
      <c r="DEZ2202" s="218"/>
      <c r="DFA2202" s="218"/>
      <c r="DFB2202" s="218"/>
      <c r="DFC2202" s="218"/>
      <c r="DFD2202" s="218"/>
      <c r="DFE2202" s="218"/>
      <c r="DFF2202" s="218"/>
      <c r="DFG2202" s="218"/>
      <c r="DFH2202" s="218"/>
      <c r="DFI2202" s="218"/>
      <c r="DFJ2202" s="218"/>
      <c r="DFK2202" s="218"/>
      <c r="DFL2202" s="218"/>
      <c r="DFM2202" s="218"/>
      <c r="DFN2202" s="218"/>
      <c r="DFO2202" s="218"/>
      <c r="DFP2202" s="218"/>
      <c r="DFQ2202" s="218"/>
      <c r="DFR2202" s="218"/>
      <c r="DFS2202" s="218"/>
      <c r="DFT2202" s="218"/>
      <c r="DFU2202" s="218"/>
      <c r="DFV2202" s="218"/>
      <c r="DFW2202" s="218"/>
      <c r="DFX2202" s="218"/>
      <c r="DFY2202" s="218"/>
      <c r="DFZ2202" s="218"/>
      <c r="DGA2202" s="218"/>
      <c r="DGB2202" s="218"/>
      <c r="DGC2202" s="218"/>
      <c r="DGD2202" s="218"/>
      <c r="DGE2202" s="218"/>
      <c r="DGF2202" s="218"/>
      <c r="DGG2202" s="218"/>
      <c r="DGH2202" s="218"/>
      <c r="DGI2202" s="218"/>
      <c r="DGJ2202" s="218"/>
      <c r="DGK2202" s="218"/>
      <c r="DGL2202" s="218"/>
      <c r="DGM2202" s="218"/>
      <c r="DGN2202" s="218"/>
      <c r="DGO2202" s="218"/>
      <c r="DGP2202" s="218"/>
      <c r="DGQ2202" s="218"/>
      <c r="DGR2202" s="218"/>
      <c r="DGS2202" s="218"/>
      <c r="DGT2202" s="218"/>
      <c r="DGU2202" s="218"/>
      <c r="DGV2202" s="218"/>
      <c r="DGW2202" s="218"/>
      <c r="DGX2202" s="218"/>
      <c r="DGY2202" s="218"/>
      <c r="DGZ2202" s="218"/>
      <c r="DHA2202" s="218"/>
      <c r="DHB2202" s="218"/>
      <c r="DHC2202" s="218"/>
      <c r="DHD2202" s="218"/>
      <c r="DHE2202" s="218"/>
      <c r="DHF2202" s="218"/>
      <c r="DHG2202" s="218"/>
      <c r="DHH2202" s="218"/>
      <c r="DHI2202" s="218"/>
      <c r="DHJ2202" s="218"/>
      <c r="DHK2202" s="218"/>
      <c r="DHL2202" s="218"/>
      <c r="DHM2202" s="218"/>
      <c r="DHN2202" s="218"/>
      <c r="DHO2202" s="218"/>
      <c r="DHP2202" s="218"/>
      <c r="DHQ2202" s="218"/>
      <c r="DHR2202" s="218"/>
      <c r="DHS2202" s="218"/>
      <c r="DHT2202" s="218"/>
      <c r="DHU2202" s="218"/>
      <c r="DHV2202" s="218"/>
      <c r="DHW2202" s="218"/>
      <c r="DHX2202" s="218"/>
      <c r="DHY2202" s="218"/>
      <c r="DHZ2202" s="218"/>
      <c r="DIA2202" s="218"/>
      <c r="DIB2202" s="218"/>
      <c r="DIC2202" s="218"/>
      <c r="DID2202" s="218"/>
      <c r="DIE2202" s="218"/>
      <c r="DIF2202" s="218"/>
      <c r="DIG2202" s="218"/>
      <c r="DIH2202" s="218"/>
      <c r="DII2202" s="218"/>
      <c r="DIJ2202" s="218"/>
      <c r="DIK2202" s="218"/>
      <c r="DIL2202" s="218"/>
      <c r="DIM2202" s="218"/>
      <c r="DIN2202" s="218"/>
      <c r="DIO2202" s="218"/>
      <c r="DIP2202" s="218"/>
      <c r="DIQ2202" s="218"/>
      <c r="DIR2202" s="218"/>
      <c r="DIS2202" s="218"/>
      <c r="DIT2202" s="218"/>
      <c r="DIU2202" s="218"/>
      <c r="DIV2202" s="218"/>
      <c r="DIW2202" s="218"/>
      <c r="DIX2202" s="218"/>
      <c r="DIY2202" s="218"/>
      <c r="DIZ2202" s="218"/>
      <c r="DJA2202" s="218"/>
      <c r="DJB2202" s="218"/>
      <c r="DJC2202" s="218"/>
      <c r="DJD2202" s="218"/>
      <c r="DJE2202" s="218"/>
      <c r="DJF2202" s="218"/>
      <c r="DJG2202" s="218"/>
      <c r="DJH2202" s="218"/>
      <c r="DJI2202" s="218"/>
      <c r="DJJ2202" s="218"/>
      <c r="DJK2202" s="218"/>
      <c r="DJL2202" s="218"/>
      <c r="DJM2202" s="218"/>
      <c r="DJN2202" s="218"/>
      <c r="DJO2202" s="218"/>
      <c r="DJP2202" s="218"/>
      <c r="DJQ2202" s="218"/>
      <c r="DJR2202" s="218"/>
      <c r="DJS2202" s="218"/>
      <c r="DJT2202" s="218"/>
      <c r="DJU2202" s="218"/>
      <c r="DJV2202" s="218"/>
      <c r="DJW2202" s="218"/>
      <c r="DJX2202" s="218"/>
      <c r="DJY2202" s="218"/>
      <c r="DJZ2202" s="218"/>
      <c r="DKA2202" s="218"/>
      <c r="DKB2202" s="218"/>
      <c r="DKC2202" s="218"/>
      <c r="DKD2202" s="218"/>
      <c r="DKE2202" s="218"/>
      <c r="DKF2202" s="218"/>
      <c r="DKG2202" s="218"/>
      <c r="DKH2202" s="218"/>
      <c r="DKI2202" s="218"/>
      <c r="DKJ2202" s="218"/>
      <c r="DKK2202" s="218"/>
      <c r="DKL2202" s="218"/>
      <c r="DKM2202" s="218"/>
      <c r="DKN2202" s="218"/>
      <c r="DKO2202" s="218"/>
      <c r="DKP2202" s="218"/>
      <c r="DKQ2202" s="218"/>
      <c r="DKR2202" s="218"/>
      <c r="DKS2202" s="218"/>
      <c r="DKT2202" s="218"/>
      <c r="DKU2202" s="218"/>
      <c r="DKV2202" s="218"/>
      <c r="DKW2202" s="218"/>
      <c r="DKX2202" s="218"/>
      <c r="DKY2202" s="218"/>
      <c r="DKZ2202" s="218"/>
      <c r="DLA2202" s="218"/>
      <c r="DLB2202" s="218"/>
      <c r="DLC2202" s="218"/>
      <c r="DLD2202" s="218"/>
      <c r="DLE2202" s="218"/>
      <c r="DLF2202" s="218"/>
      <c r="DLG2202" s="218"/>
      <c r="DLH2202" s="218"/>
      <c r="DLI2202" s="218"/>
      <c r="DLJ2202" s="218"/>
      <c r="DLK2202" s="218"/>
      <c r="DLL2202" s="218"/>
      <c r="DLM2202" s="218"/>
      <c r="DLN2202" s="218"/>
      <c r="DLO2202" s="218"/>
      <c r="DLP2202" s="218"/>
      <c r="DLQ2202" s="218"/>
      <c r="DLR2202" s="218"/>
      <c r="DLS2202" s="218"/>
      <c r="DLT2202" s="218"/>
      <c r="DLU2202" s="218"/>
      <c r="DLV2202" s="218"/>
      <c r="DLW2202" s="218"/>
      <c r="DLX2202" s="218"/>
      <c r="DLY2202" s="218"/>
      <c r="DLZ2202" s="218"/>
      <c r="DMA2202" s="218"/>
      <c r="DMB2202" s="218"/>
      <c r="DMC2202" s="218"/>
      <c r="DMD2202" s="218"/>
      <c r="DME2202" s="218"/>
      <c r="DMF2202" s="218"/>
      <c r="DMG2202" s="218"/>
      <c r="DMH2202" s="218"/>
      <c r="DMI2202" s="218"/>
      <c r="DMJ2202" s="218"/>
      <c r="DMK2202" s="218"/>
      <c r="DML2202" s="218"/>
      <c r="DMM2202" s="218"/>
      <c r="DMN2202" s="218"/>
      <c r="DMO2202" s="218"/>
      <c r="DMP2202" s="218"/>
      <c r="DMQ2202" s="218"/>
      <c r="DMR2202" s="218"/>
      <c r="DMS2202" s="218"/>
      <c r="DMT2202" s="218"/>
      <c r="DMU2202" s="218"/>
      <c r="DMV2202" s="218"/>
      <c r="DMW2202" s="218"/>
      <c r="DMX2202" s="218"/>
      <c r="DMY2202" s="218"/>
      <c r="DMZ2202" s="218"/>
      <c r="DNA2202" s="218"/>
      <c r="DNB2202" s="218"/>
      <c r="DNC2202" s="218"/>
      <c r="DND2202" s="218"/>
      <c r="DNE2202" s="218"/>
      <c r="DNF2202" s="218"/>
      <c r="DNG2202" s="218"/>
      <c r="DNH2202" s="218"/>
      <c r="DNI2202" s="218"/>
      <c r="DNJ2202" s="218"/>
      <c r="DNK2202" s="218"/>
      <c r="DNL2202" s="218"/>
      <c r="DNM2202" s="218"/>
      <c r="DNN2202" s="218"/>
      <c r="DNO2202" s="218"/>
      <c r="DNP2202" s="218"/>
      <c r="DNQ2202" s="218"/>
      <c r="DNR2202" s="218"/>
      <c r="DNS2202" s="218"/>
      <c r="DNT2202" s="218"/>
      <c r="DNU2202" s="218"/>
      <c r="DNV2202" s="218"/>
      <c r="DNW2202" s="218"/>
      <c r="DNX2202" s="218"/>
      <c r="DNY2202" s="218"/>
      <c r="DNZ2202" s="218"/>
      <c r="DOA2202" s="218"/>
      <c r="DOB2202" s="218"/>
      <c r="DOC2202" s="218"/>
      <c r="DOD2202" s="218"/>
      <c r="DOE2202" s="218"/>
      <c r="DOF2202" s="218"/>
      <c r="DOG2202" s="218"/>
      <c r="DOH2202" s="218"/>
      <c r="DOI2202" s="218"/>
      <c r="DOJ2202" s="218"/>
      <c r="DOK2202" s="218"/>
      <c r="DOL2202" s="218"/>
      <c r="DOM2202" s="218"/>
      <c r="DON2202" s="218"/>
      <c r="DOO2202" s="218"/>
      <c r="DOP2202" s="218"/>
      <c r="DOQ2202" s="218"/>
      <c r="DOR2202" s="218"/>
      <c r="DOS2202" s="218"/>
      <c r="DOT2202" s="218"/>
      <c r="DOU2202" s="218"/>
      <c r="DOV2202" s="218"/>
      <c r="DOW2202" s="218"/>
      <c r="DOX2202" s="218"/>
      <c r="DOY2202" s="218"/>
      <c r="DOZ2202" s="218"/>
      <c r="DPA2202" s="218"/>
      <c r="DPB2202" s="218"/>
      <c r="DPC2202" s="218"/>
      <c r="DPD2202" s="218"/>
      <c r="DPE2202" s="218"/>
      <c r="DPF2202" s="218"/>
      <c r="DPG2202" s="218"/>
      <c r="DPH2202" s="218"/>
      <c r="DPI2202" s="218"/>
      <c r="DPJ2202" s="218"/>
      <c r="DPK2202" s="218"/>
      <c r="DPL2202" s="218"/>
      <c r="DPM2202" s="218"/>
      <c r="DPN2202" s="218"/>
      <c r="DPO2202" s="218"/>
      <c r="DPP2202" s="218"/>
      <c r="DPQ2202" s="218"/>
      <c r="DPR2202" s="218"/>
      <c r="DPS2202" s="218"/>
      <c r="DPT2202" s="218"/>
      <c r="DPU2202" s="218"/>
      <c r="DPV2202" s="218"/>
      <c r="DPW2202" s="218"/>
      <c r="DPX2202" s="218"/>
      <c r="DPY2202" s="218"/>
      <c r="DPZ2202" s="218"/>
      <c r="DQA2202" s="218"/>
      <c r="DQB2202" s="218"/>
      <c r="DQC2202" s="218"/>
      <c r="DQD2202" s="218"/>
      <c r="DQE2202" s="218"/>
      <c r="DQF2202" s="218"/>
      <c r="DQG2202" s="218"/>
      <c r="DQH2202" s="218"/>
      <c r="DQI2202" s="218"/>
      <c r="DQJ2202" s="218"/>
      <c r="DQK2202" s="218"/>
      <c r="DQL2202" s="218"/>
      <c r="DQM2202" s="218"/>
      <c r="DQN2202" s="218"/>
      <c r="DQO2202" s="218"/>
      <c r="DQP2202" s="218"/>
      <c r="DQQ2202" s="218"/>
      <c r="DQR2202" s="218"/>
      <c r="DQS2202" s="218"/>
      <c r="DQT2202" s="218"/>
      <c r="DQU2202" s="218"/>
      <c r="DQV2202" s="218"/>
      <c r="DQW2202" s="218"/>
      <c r="DQX2202" s="218"/>
      <c r="DQY2202" s="218"/>
      <c r="DQZ2202" s="218"/>
      <c r="DRA2202" s="218"/>
      <c r="DRB2202" s="218"/>
      <c r="DRC2202" s="218"/>
      <c r="DRD2202" s="218"/>
      <c r="DRE2202" s="218"/>
      <c r="DRF2202" s="218"/>
      <c r="DRG2202" s="218"/>
      <c r="DRH2202" s="218"/>
      <c r="DRI2202" s="218"/>
      <c r="DRJ2202" s="218"/>
      <c r="DRK2202" s="218"/>
      <c r="DRL2202" s="218"/>
      <c r="DRM2202" s="218"/>
      <c r="DRN2202" s="218"/>
      <c r="DRO2202" s="218"/>
      <c r="DRP2202" s="218"/>
      <c r="DRQ2202" s="218"/>
      <c r="DRR2202" s="218"/>
      <c r="DRS2202" s="218"/>
      <c r="DRT2202" s="218"/>
      <c r="DRU2202" s="218"/>
      <c r="DRV2202" s="218"/>
      <c r="DRW2202" s="218"/>
      <c r="DRX2202" s="218"/>
      <c r="DRY2202" s="218"/>
      <c r="DRZ2202" s="218"/>
      <c r="DSA2202" s="218"/>
      <c r="DSB2202" s="218"/>
      <c r="DSC2202" s="218"/>
      <c r="DSD2202" s="218"/>
      <c r="DSE2202" s="218"/>
      <c r="DSF2202" s="218"/>
      <c r="DSG2202" s="218"/>
      <c r="DSH2202" s="218"/>
      <c r="DSI2202" s="218"/>
      <c r="DSJ2202" s="218"/>
      <c r="DSK2202" s="218"/>
      <c r="DSL2202" s="218"/>
      <c r="DSM2202" s="218"/>
      <c r="DSN2202" s="218"/>
      <c r="DSO2202" s="218"/>
      <c r="DSP2202" s="218"/>
      <c r="DSQ2202" s="218"/>
      <c r="DSR2202" s="218"/>
      <c r="DSS2202" s="218"/>
      <c r="DST2202" s="218"/>
      <c r="DSU2202" s="218"/>
      <c r="DSV2202" s="218"/>
      <c r="DSW2202" s="218"/>
      <c r="DSX2202" s="218"/>
      <c r="DSY2202" s="218"/>
      <c r="DSZ2202" s="218"/>
      <c r="DTA2202" s="218"/>
      <c r="DTB2202" s="218"/>
      <c r="DTC2202" s="218"/>
      <c r="DTD2202" s="218"/>
      <c r="DTE2202" s="218"/>
      <c r="DTF2202" s="218"/>
      <c r="DTG2202" s="218"/>
      <c r="DTH2202" s="218"/>
      <c r="DTI2202" s="218"/>
      <c r="DTJ2202" s="218"/>
      <c r="DTK2202" s="218"/>
      <c r="DTL2202" s="218"/>
      <c r="DTM2202" s="218"/>
      <c r="DTN2202" s="218"/>
      <c r="DTO2202" s="218"/>
      <c r="DTP2202" s="218"/>
      <c r="DTQ2202" s="218"/>
      <c r="DTR2202" s="218"/>
      <c r="DTS2202" s="218"/>
      <c r="DTT2202" s="218"/>
      <c r="DTU2202" s="218"/>
      <c r="DTV2202" s="218"/>
      <c r="DTW2202" s="218"/>
      <c r="DTX2202" s="218"/>
      <c r="DTY2202" s="218"/>
      <c r="DTZ2202" s="218"/>
      <c r="DUA2202" s="218"/>
      <c r="DUB2202" s="218"/>
      <c r="DUC2202" s="218"/>
      <c r="DUD2202" s="218"/>
      <c r="DUE2202" s="218"/>
      <c r="DUF2202" s="218"/>
      <c r="DUG2202" s="218"/>
      <c r="DUH2202" s="218"/>
      <c r="DUI2202" s="218"/>
      <c r="DUJ2202" s="218"/>
      <c r="DUK2202" s="218"/>
      <c r="DUL2202" s="218"/>
      <c r="DUM2202" s="218"/>
      <c r="DUN2202" s="218"/>
      <c r="DUO2202" s="218"/>
      <c r="DUP2202" s="218"/>
      <c r="DUQ2202" s="218"/>
      <c r="DUR2202" s="218"/>
      <c r="DUS2202" s="218"/>
      <c r="DUT2202" s="218"/>
      <c r="DUU2202" s="218"/>
      <c r="DUV2202" s="218"/>
      <c r="DUW2202" s="218"/>
      <c r="DUX2202" s="218"/>
      <c r="DUY2202" s="218"/>
      <c r="DUZ2202" s="218"/>
      <c r="DVA2202" s="218"/>
      <c r="DVB2202" s="218"/>
      <c r="DVC2202" s="218"/>
      <c r="DVD2202" s="218"/>
      <c r="DVE2202" s="218"/>
      <c r="DVF2202" s="218"/>
      <c r="DVG2202" s="218"/>
      <c r="DVH2202" s="218"/>
      <c r="DVI2202" s="218"/>
      <c r="DVJ2202" s="218"/>
      <c r="DVK2202" s="218"/>
      <c r="DVL2202" s="218"/>
      <c r="DVM2202" s="218"/>
      <c r="DVN2202" s="218"/>
      <c r="DVO2202" s="218"/>
      <c r="DVP2202" s="218"/>
      <c r="DVQ2202" s="218"/>
      <c r="DVR2202" s="218"/>
      <c r="DVS2202" s="218"/>
      <c r="DVT2202" s="218"/>
      <c r="DVU2202" s="218"/>
      <c r="DVV2202" s="218"/>
      <c r="DVW2202" s="218"/>
      <c r="DVX2202" s="218"/>
      <c r="DVY2202" s="218"/>
      <c r="DVZ2202" s="218"/>
      <c r="DWA2202" s="218"/>
      <c r="DWB2202" s="218"/>
      <c r="DWC2202" s="218"/>
      <c r="DWD2202" s="218"/>
      <c r="DWE2202" s="218"/>
      <c r="DWF2202" s="218"/>
      <c r="DWG2202" s="218"/>
      <c r="DWH2202" s="218"/>
      <c r="DWI2202" s="218"/>
      <c r="DWJ2202" s="218"/>
      <c r="DWK2202" s="218"/>
      <c r="DWL2202" s="218"/>
      <c r="DWM2202" s="218"/>
      <c r="DWN2202" s="218"/>
      <c r="DWO2202" s="218"/>
      <c r="DWP2202" s="218"/>
      <c r="DWQ2202" s="218"/>
      <c r="DWR2202" s="218"/>
      <c r="DWS2202" s="218"/>
      <c r="DWT2202" s="218"/>
      <c r="DWU2202" s="218"/>
      <c r="DWV2202" s="218"/>
      <c r="DWW2202" s="218"/>
      <c r="DWX2202" s="218"/>
      <c r="DWY2202" s="218"/>
      <c r="DWZ2202" s="218"/>
      <c r="DXA2202" s="218"/>
      <c r="DXB2202" s="218"/>
      <c r="DXC2202" s="218"/>
      <c r="DXD2202" s="218"/>
      <c r="DXE2202" s="218"/>
      <c r="DXF2202" s="218"/>
      <c r="DXG2202" s="218"/>
      <c r="DXH2202" s="218"/>
      <c r="DXI2202" s="218"/>
      <c r="DXJ2202" s="218"/>
      <c r="DXK2202" s="218"/>
      <c r="DXL2202" s="218"/>
      <c r="DXM2202" s="218"/>
      <c r="DXN2202" s="218"/>
      <c r="DXO2202" s="218"/>
      <c r="DXP2202" s="218"/>
      <c r="DXQ2202" s="218"/>
      <c r="DXR2202" s="218"/>
      <c r="DXS2202" s="218"/>
      <c r="DXT2202" s="218"/>
      <c r="DXU2202" s="218"/>
      <c r="DXV2202" s="218"/>
      <c r="DXW2202" s="218"/>
      <c r="DXX2202" s="218"/>
      <c r="DXY2202" s="218"/>
      <c r="DXZ2202" s="218"/>
      <c r="DYA2202" s="218"/>
      <c r="DYB2202" s="218"/>
      <c r="DYC2202" s="218"/>
      <c r="DYD2202" s="218"/>
      <c r="DYE2202" s="218"/>
      <c r="DYF2202" s="218"/>
      <c r="DYG2202" s="218"/>
      <c r="DYH2202" s="218"/>
      <c r="DYI2202" s="218"/>
      <c r="DYJ2202" s="218"/>
      <c r="DYK2202" s="218"/>
      <c r="DYL2202" s="218"/>
      <c r="DYM2202" s="218"/>
      <c r="DYN2202" s="218"/>
      <c r="DYO2202" s="218"/>
      <c r="DYP2202" s="218"/>
      <c r="DYQ2202" s="218"/>
      <c r="DYR2202" s="218"/>
      <c r="DYS2202" s="218"/>
      <c r="DYT2202" s="218"/>
      <c r="DYU2202" s="218"/>
      <c r="DYV2202" s="218"/>
      <c r="DYW2202" s="218"/>
      <c r="DYX2202" s="218"/>
      <c r="DYY2202" s="218"/>
      <c r="DYZ2202" s="218"/>
      <c r="DZA2202" s="218"/>
      <c r="DZB2202" s="218"/>
      <c r="DZC2202" s="218"/>
      <c r="DZD2202" s="218"/>
      <c r="DZE2202" s="218"/>
      <c r="DZF2202" s="218"/>
      <c r="DZG2202" s="218"/>
      <c r="DZH2202" s="218"/>
      <c r="DZI2202" s="218"/>
      <c r="DZJ2202" s="218"/>
      <c r="DZK2202" s="218"/>
      <c r="DZL2202" s="218"/>
      <c r="DZM2202" s="218"/>
      <c r="DZN2202" s="218"/>
      <c r="DZO2202" s="218"/>
      <c r="DZP2202" s="218"/>
      <c r="DZQ2202" s="218"/>
      <c r="DZR2202" s="218"/>
      <c r="DZS2202" s="218"/>
      <c r="DZT2202" s="218"/>
      <c r="DZU2202" s="218"/>
      <c r="DZV2202" s="218"/>
      <c r="DZW2202" s="218"/>
      <c r="DZX2202" s="218"/>
      <c r="DZY2202" s="218"/>
      <c r="DZZ2202" s="218"/>
      <c r="EAA2202" s="218"/>
      <c r="EAB2202" s="218"/>
      <c r="EAC2202" s="218"/>
      <c r="EAD2202" s="218"/>
      <c r="EAE2202" s="218"/>
      <c r="EAF2202" s="218"/>
      <c r="EAG2202" s="218"/>
      <c r="EAH2202" s="218"/>
      <c r="EAI2202" s="218"/>
      <c r="EAJ2202" s="218"/>
      <c r="EAK2202" s="218"/>
      <c r="EAL2202" s="218"/>
      <c r="EAM2202" s="218"/>
      <c r="EAN2202" s="218"/>
      <c r="EAO2202" s="218"/>
      <c r="EAP2202" s="218"/>
      <c r="EAQ2202" s="218"/>
      <c r="EAR2202" s="218"/>
      <c r="EAS2202" s="218"/>
      <c r="EAT2202" s="218"/>
      <c r="EAU2202" s="218"/>
      <c r="EAV2202" s="218"/>
      <c r="EAW2202" s="218"/>
      <c r="EAX2202" s="218"/>
      <c r="EAY2202" s="218"/>
      <c r="EAZ2202" s="218"/>
      <c r="EBA2202" s="218"/>
      <c r="EBB2202" s="218"/>
      <c r="EBC2202" s="218"/>
      <c r="EBD2202" s="218"/>
      <c r="EBE2202" s="218"/>
      <c r="EBF2202" s="218"/>
      <c r="EBG2202" s="218"/>
      <c r="EBH2202" s="218"/>
      <c r="EBI2202" s="218"/>
      <c r="EBJ2202" s="218"/>
      <c r="EBK2202" s="218"/>
      <c r="EBL2202" s="218"/>
      <c r="EBM2202" s="218"/>
      <c r="EBN2202" s="218"/>
      <c r="EBO2202" s="218"/>
      <c r="EBP2202" s="218"/>
      <c r="EBQ2202" s="218"/>
      <c r="EBR2202" s="218"/>
      <c r="EBS2202" s="218"/>
      <c r="EBT2202" s="218"/>
      <c r="EBU2202" s="218"/>
      <c r="EBV2202" s="218"/>
      <c r="EBW2202" s="218"/>
      <c r="EBX2202" s="218"/>
      <c r="EBY2202" s="218"/>
      <c r="EBZ2202" s="218"/>
      <c r="ECA2202" s="218"/>
      <c r="ECB2202" s="218"/>
      <c r="ECC2202" s="218"/>
      <c r="ECD2202" s="218"/>
      <c r="ECE2202" s="218"/>
      <c r="ECF2202" s="218"/>
      <c r="ECG2202" s="218"/>
      <c r="ECH2202" s="218"/>
      <c r="ECI2202" s="218"/>
      <c r="ECJ2202" s="218"/>
      <c r="ECK2202" s="218"/>
      <c r="ECL2202" s="218"/>
      <c r="ECM2202" s="218"/>
      <c r="ECN2202" s="218"/>
      <c r="ECO2202" s="218"/>
      <c r="ECP2202" s="218"/>
      <c r="ECQ2202" s="218"/>
      <c r="ECR2202" s="218"/>
      <c r="ECS2202" s="218"/>
      <c r="ECT2202" s="218"/>
      <c r="ECU2202" s="218"/>
      <c r="ECV2202" s="218"/>
      <c r="ECW2202" s="218"/>
      <c r="ECX2202" s="218"/>
      <c r="ECY2202" s="218"/>
      <c r="ECZ2202" s="218"/>
      <c r="EDA2202" s="218"/>
      <c r="EDB2202" s="218"/>
      <c r="EDC2202" s="218"/>
      <c r="EDD2202" s="218"/>
      <c r="EDE2202" s="218"/>
      <c r="EDF2202" s="218"/>
      <c r="EDG2202" s="218"/>
      <c r="EDH2202" s="218"/>
      <c r="EDI2202" s="218"/>
      <c r="EDJ2202" s="218"/>
      <c r="EDK2202" s="218"/>
      <c r="EDL2202" s="218"/>
      <c r="EDM2202" s="218"/>
      <c r="EDN2202" s="218"/>
      <c r="EDO2202" s="218"/>
      <c r="EDP2202" s="218"/>
      <c r="EDQ2202" s="218"/>
      <c r="EDR2202" s="218"/>
      <c r="EDS2202" s="218"/>
      <c r="EDT2202" s="218"/>
      <c r="EDU2202" s="218"/>
      <c r="EDV2202" s="218"/>
      <c r="EDW2202" s="218"/>
      <c r="EDX2202" s="218"/>
      <c r="EDY2202" s="218"/>
      <c r="EDZ2202" s="218"/>
      <c r="EEA2202" s="218"/>
      <c r="EEB2202" s="218"/>
      <c r="EEC2202" s="218"/>
      <c r="EED2202" s="218"/>
      <c r="EEE2202" s="218"/>
      <c r="EEF2202" s="218"/>
      <c r="EEG2202" s="218"/>
      <c r="EEH2202" s="218"/>
      <c r="EEI2202" s="218"/>
      <c r="EEJ2202" s="218"/>
      <c r="EEK2202" s="218"/>
      <c r="EEL2202" s="218"/>
      <c r="EEM2202" s="218"/>
      <c r="EEN2202" s="218"/>
      <c r="EEO2202" s="218"/>
      <c r="EEP2202" s="218"/>
      <c r="EEQ2202" s="218"/>
      <c r="EER2202" s="218"/>
      <c r="EES2202" s="218"/>
      <c r="EET2202" s="218"/>
      <c r="EEU2202" s="218"/>
      <c r="EEV2202" s="218"/>
      <c r="EEW2202" s="218"/>
      <c r="EEX2202" s="218"/>
      <c r="EEY2202" s="218"/>
      <c r="EEZ2202" s="218"/>
      <c r="EFA2202" s="218"/>
      <c r="EFB2202" s="218"/>
      <c r="EFC2202" s="218"/>
      <c r="EFD2202" s="218"/>
      <c r="EFE2202" s="218"/>
      <c r="EFF2202" s="218"/>
      <c r="EFG2202" s="218"/>
      <c r="EFH2202" s="218"/>
      <c r="EFI2202" s="218"/>
      <c r="EFJ2202" s="218"/>
      <c r="EFK2202" s="218"/>
      <c r="EFL2202" s="218"/>
      <c r="EFM2202" s="218"/>
      <c r="EFN2202" s="218"/>
      <c r="EFO2202" s="218"/>
      <c r="EFP2202" s="218"/>
      <c r="EFQ2202" s="218"/>
      <c r="EFR2202" s="218"/>
      <c r="EFS2202" s="218"/>
      <c r="EFT2202" s="218"/>
      <c r="EFU2202" s="218"/>
      <c r="EFV2202" s="218"/>
      <c r="EFW2202" s="218"/>
      <c r="EFX2202" s="218"/>
      <c r="EFY2202" s="218"/>
      <c r="EFZ2202" s="218"/>
      <c r="EGA2202" s="218"/>
      <c r="EGB2202" s="218"/>
      <c r="EGC2202" s="218"/>
      <c r="EGD2202" s="218"/>
      <c r="EGE2202" s="218"/>
      <c r="EGF2202" s="218"/>
      <c r="EGG2202" s="218"/>
      <c r="EGH2202" s="218"/>
      <c r="EGI2202" s="218"/>
      <c r="EGJ2202" s="218"/>
      <c r="EGK2202" s="218"/>
      <c r="EGL2202" s="218"/>
      <c r="EGM2202" s="218"/>
      <c r="EGN2202" s="218"/>
      <c r="EGO2202" s="218"/>
      <c r="EGP2202" s="218"/>
      <c r="EGQ2202" s="218"/>
      <c r="EGR2202" s="218"/>
      <c r="EGS2202" s="218"/>
      <c r="EGT2202" s="218"/>
      <c r="EGU2202" s="218"/>
      <c r="EGV2202" s="218"/>
      <c r="EGW2202" s="218"/>
      <c r="EGX2202" s="218"/>
      <c r="EGY2202" s="218"/>
      <c r="EGZ2202" s="218"/>
      <c r="EHA2202" s="218"/>
      <c r="EHB2202" s="218"/>
      <c r="EHC2202" s="218"/>
      <c r="EHD2202" s="218"/>
      <c r="EHE2202" s="218"/>
      <c r="EHF2202" s="218"/>
      <c r="EHG2202" s="218"/>
      <c r="EHH2202" s="218"/>
      <c r="EHI2202" s="218"/>
      <c r="EHJ2202" s="218"/>
      <c r="EHK2202" s="218"/>
      <c r="EHL2202" s="218"/>
      <c r="EHM2202" s="218"/>
      <c r="EHN2202" s="218"/>
      <c r="EHO2202" s="218"/>
      <c r="EHP2202" s="218"/>
      <c r="EHQ2202" s="218"/>
      <c r="EHR2202" s="218"/>
      <c r="EHS2202" s="218"/>
      <c r="EHT2202" s="218"/>
      <c r="EHU2202" s="218"/>
      <c r="EHV2202" s="218"/>
      <c r="EHW2202" s="218"/>
      <c r="EHX2202" s="218"/>
      <c r="EHY2202" s="218"/>
      <c r="EHZ2202" s="218"/>
      <c r="EIA2202" s="218"/>
      <c r="EIB2202" s="218"/>
      <c r="EIC2202" s="218"/>
      <c r="EID2202" s="218"/>
      <c r="EIE2202" s="218"/>
      <c r="EIF2202" s="218"/>
      <c r="EIG2202" s="218"/>
      <c r="EIH2202" s="218"/>
      <c r="EII2202" s="218"/>
      <c r="EIJ2202" s="218"/>
      <c r="EIK2202" s="218"/>
      <c r="EIL2202" s="218"/>
      <c r="EIM2202" s="218"/>
      <c r="EIN2202" s="218"/>
      <c r="EIO2202" s="218"/>
      <c r="EIP2202" s="218"/>
      <c r="EIQ2202" s="218"/>
      <c r="EIR2202" s="218"/>
      <c r="EIS2202" s="218"/>
      <c r="EIT2202" s="218"/>
      <c r="EIU2202" s="218"/>
      <c r="EIV2202" s="218"/>
      <c r="EIW2202" s="218"/>
      <c r="EIX2202" s="218"/>
      <c r="EIY2202" s="218"/>
      <c r="EIZ2202" s="218"/>
      <c r="EJA2202" s="218"/>
      <c r="EJB2202" s="218"/>
      <c r="EJC2202" s="218"/>
      <c r="EJD2202" s="218"/>
      <c r="EJE2202" s="218"/>
      <c r="EJF2202" s="218"/>
      <c r="EJG2202" s="218"/>
      <c r="EJH2202" s="218"/>
      <c r="EJI2202" s="218"/>
      <c r="EJJ2202" s="218"/>
      <c r="EJK2202" s="218"/>
      <c r="EJL2202" s="218"/>
      <c r="EJM2202" s="218"/>
      <c r="EJN2202" s="218"/>
      <c r="EJO2202" s="218"/>
      <c r="EJP2202" s="218"/>
      <c r="EJQ2202" s="218"/>
      <c r="EJR2202" s="218"/>
      <c r="EJS2202" s="218"/>
      <c r="EJT2202" s="218"/>
      <c r="EJU2202" s="218"/>
      <c r="EJV2202" s="218"/>
      <c r="EJW2202" s="218"/>
      <c r="EJX2202" s="218"/>
      <c r="EJY2202" s="218"/>
      <c r="EJZ2202" s="218"/>
      <c r="EKA2202" s="218"/>
      <c r="EKB2202" s="218"/>
      <c r="EKC2202" s="218"/>
      <c r="EKD2202" s="218"/>
      <c r="EKE2202" s="218"/>
      <c r="EKF2202" s="218"/>
      <c r="EKG2202" s="218"/>
      <c r="EKH2202" s="218"/>
      <c r="EKI2202" s="218"/>
      <c r="EKJ2202" s="218"/>
      <c r="EKK2202" s="218"/>
      <c r="EKL2202" s="218"/>
      <c r="EKM2202" s="218"/>
      <c r="EKN2202" s="218"/>
      <c r="EKO2202" s="218"/>
      <c r="EKP2202" s="218"/>
      <c r="EKQ2202" s="218"/>
      <c r="EKR2202" s="218"/>
      <c r="EKS2202" s="218"/>
      <c r="EKT2202" s="218"/>
      <c r="EKU2202" s="218"/>
      <c r="EKV2202" s="218"/>
      <c r="EKW2202" s="218"/>
      <c r="EKX2202" s="218"/>
      <c r="EKY2202" s="218"/>
      <c r="EKZ2202" s="218"/>
      <c r="ELA2202" s="218"/>
      <c r="ELB2202" s="218"/>
      <c r="ELC2202" s="218"/>
      <c r="ELD2202" s="218"/>
      <c r="ELE2202" s="218"/>
      <c r="ELF2202" s="218"/>
      <c r="ELG2202" s="218"/>
      <c r="ELH2202" s="218"/>
      <c r="ELI2202" s="218"/>
      <c r="ELJ2202" s="218"/>
      <c r="ELK2202" s="218"/>
      <c r="ELL2202" s="218"/>
      <c r="ELM2202" s="218"/>
      <c r="ELN2202" s="218"/>
      <c r="ELO2202" s="218"/>
      <c r="ELP2202" s="218"/>
      <c r="ELQ2202" s="218"/>
      <c r="ELR2202" s="218"/>
      <c r="ELS2202" s="218"/>
      <c r="ELT2202" s="218"/>
      <c r="ELU2202" s="218"/>
      <c r="ELV2202" s="218"/>
      <c r="ELW2202" s="218"/>
      <c r="ELX2202" s="218"/>
      <c r="ELY2202" s="218"/>
      <c r="ELZ2202" s="218"/>
      <c r="EMA2202" s="218"/>
      <c r="EMB2202" s="218"/>
      <c r="EMC2202" s="218"/>
      <c r="EMD2202" s="218"/>
      <c r="EME2202" s="218"/>
      <c r="EMF2202" s="218"/>
      <c r="EMG2202" s="218"/>
      <c r="EMH2202" s="218"/>
      <c r="EMI2202" s="218"/>
      <c r="EMJ2202" s="218"/>
      <c r="EMK2202" s="218"/>
      <c r="EML2202" s="218"/>
      <c r="EMM2202" s="218"/>
      <c r="EMN2202" s="218"/>
      <c r="EMO2202" s="218"/>
      <c r="EMP2202" s="218"/>
      <c r="EMQ2202" s="218"/>
      <c r="EMR2202" s="218"/>
      <c r="EMS2202" s="218"/>
      <c r="EMT2202" s="218"/>
      <c r="EMU2202" s="218"/>
      <c r="EMV2202" s="218"/>
      <c r="EMW2202" s="218"/>
      <c r="EMX2202" s="218"/>
      <c r="EMY2202" s="218"/>
      <c r="EMZ2202" s="218"/>
      <c r="ENA2202" s="218"/>
      <c r="ENB2202" s="218"/>
      <c r="ENC2202" s="218"/>
      <c r="END2202" s="218"/>
      <c r="ENE2202" s="218"/>
      <c r="ENF2202" s="218"/>
      <c r="ENG2202" s="218"/>
      <c r="ENH2202" s="218"/>
      <c r="ENI2202" s="218"/>
      <c r="ENJ2202" s="218"/>
      <c r="ENK2202" s="218"/>
      <c r="ENL2202" s="218"/>
      <c r="ENM2202" s="218"/>
      <c r="ENN2202" s="218"/>
      <c r="ENO2202" s="218"/>
      <c r="ENP2202" s="218"/>
      <c r="ENQ2202" s="218"/>
      <c r="ENR2202" s="218"/>
      <c r="ENS2202" s="218"/>
      <c r="ENT2202" s="218"/>
      <c r="ENU2202" s="218"/>
      <c r="ENV2202" s="218"/>
      <c r="ENW2202" s="218"/>
      <c r="ENX2202" s="218"/>
      <c r="ENY2202" s="218"/>
      <c r="ENZ2202" s="218"/>
      <c r="EOA2202" s="218"/>
      <c r="EOB2202" s="218"/>
      <c r="EOC2202" s="218"/>
      <c r="EOD2202" s="218"/>
      <c r="EOE2202" s="218"/>
      <c r="EOF2202" s="218"/>
      <c r="EOG2202" s="218"/>
      <c r="EOH2202" s="218"/>
      <c r="EOI2202" s="218"/>
      <c r="EOJ2202" s="218"/>
      <c r="EOK2202" s="218"/>
      <c r="EOL2202" s="218"/>
      <c r="EOM2202" s="218"/>
      <c r="EON2202" s="218"/>
      <c r="EOO2202" s="218"/>
      <c r="EOP2202" s="218"/>
      <c r="EOQ2202" s="218"/>
      <c r="EOR2202" s="218"/>
      <c r="EOS2202" s="218"/>
      <c r="EOT2202" s="218"/>
      <c r="EOU2202" s="218"/>
      <c r="EOV2202" s="218"/>
      <c r="EOW2202" s="218"/>
      <c r="EOX2202" s="218"/>
      <c r="EOY2202" s="218"/>
      <c r="EOZ2202" s="218"/>
      <c r="EPA2202" s="218"/>
      <c r="EPB2202" s="218"/>
      <c r="EPC2202" s="218"/>
      <c r="EPD2202" s="218"/>
      <c r="EPE2202" s="218"/>
      <c r="EPF2202" s="218"/>
      <c r="EPG2202" s="218"/>
      <c r="EPH2202" s="218"/>
      <c r="EPI2202" s="218"/>
      <c r="EPJ2202" s="218"/>
      <c r="EPK2202" s="218"/>
      <c r="EPL2202" s="218"/>
      <c r="EPM2202" s="218"/>
      <c r="EPN2202" s="218"/>
      <c r="EPO2202" s="218"/>
      <c r="EPP2202" s="218"/>
      <c r="EPQ2202" s="218"/>
      <c r="EPR2202" s="218"/>
      <c r="EPS2202" s="218"/>
      <c r="EPT2202" s="218"/>
      <c r="EPU2202" s="218"/>
      <c r="EPV2202" s="218"/>
      <c r="EPW2202" s="218"/>
      <c r="EPX2202" s="218"/>
      <c r="EPY2202" s="218"/>
      <c r="EPZ2202" s="218"/>
      <c r="EQA2202" s="218"/>
      <c r="EQB2202" s="218"/>
      <c r="EQC2202" s="218"/>
      <c r="EQD2202" s="218"/>
      <c r="EQE2202" s="218"/>
      <c r="EQF2202" s="218"/>
      <c r="EQG2202" s="218"/>
      <c r="EQH2202" s="218"/>
      <c r="EQI2202" s="218"/>
      <c r="EQJ2202" s="218"/>
      <c r="EQK2202" s="218"/>
      <c r="EQL2202" s="218"/>
      <c r="EQM2202" s="218"/>
      <c r="EQN2202" s="218"/>
      <c r="EQO2202" s="218"/>
      <c r="EQP2202" s="218"/>
      <c r="EQQ2202" s="218"/>
      <c r="EQR2202" s="218"/>
      <c r="EQS2202" s="218"/>
      <c r="EQT2202" s="218"/>
      <c r="EQU2202" s="218"/>
      <c r="EQV2202" s="218"/>
      <c r="EQW2202" s="218"/>
      <c r="EQX2202" s="218"/>
      <c r="EQY2202" s="218"/>
      <c r="EQZ2202" s="218"/>
      <c r="ERA2202" s="218"/>
      <c r="ERB2202" s="218"/>
      <c r="ERC2202" s="218"/>
      <c r="ERD2202" s="218"/>
      <c r="ERE2202" s="218"/>
      <c r="ERF2202" s="218"/>
      <c r="ERG2202" s="218"/>
      <c r="ERH2202" s="218"/>
      <c r="ERI2202" s="218"/>
      <c r="ERJ2202" s="218"/>
      <c r="ERK2202" s="218"/>
      <c r="ERL2202" s="218"/>
      <c r="ERM2202" s="218"/>
      <c r="ERN2202" s="218"/>
      <c r="ERO2202" s="218"/>
      <c r="ERP2202" s="218"/>
      <c r="ERQ2202" s="218"/>
      <c r="ERR2202" s="218"/>
      <c r="ERS2202" s="218"/>
      <c r="ERT2202" s="218"/>
      <c r="ERU2202" s="218"/>
      <c r="ERV2202" s="218"/>
      <c r="ERW2202" s="218"/>
      <c r="ERX2202" s="218"/>
      <c r="ERY2202" s="218"/>
      <c r="ERZ2202" s="218"/>
      <c r="ESA2202" s="218"/>
      <c r="ESB2202" s="218"/>
      <c r="ESC2202" s="218"/>
      <c r="ESD2202" s="218"/>
      <c r="ESE2202" s="218"/>
      <c r="ESF2202" s="218"/>
      <c r="ESG2202" s="218"/>
      <c r="ESH2202" s="218"/>
      <c r="ESI2202" s="218"/>
      <c r="ESJ2202" s="218"/>
      <c r="ESK2202" s="218"/>
      <c r="ESL2202" s="218"/>
      <c r="ESM2202" s="218"/>
      <c r="ESN2202" s="218"/>
      <c r="ESO2202" s="218"/>
      <c r="ESP2202" s="218"/>
      <c r="ESQ2202" s="218"/>
      <c r="ESR2202" s="218"/>
      <c r="ESS2202" s="218"/>
      <c r="EST2202" s="218"/>
      <c r="ESU2202" s="218"/>
      <c r="ESV2202" s="218"/>
      <c r="ESW2202" s="218"/>
      <c r="ESX2202" s="218"/>
      <c r="ESY2202" s="218"/>
      <c r="ESZ2202" s="218"/>
      <c r="ETA2202" s="218"/>
      <c r="ETB2202" s="218"/>
      <c r="ETC2202" s="218"/>
      <c r="ETD2202" s="218"/>
      <c r="ETE2202" s="218"/>
      <c r="ETF2202" s="218"/>
      <c r="ETG2202" s="218"/>
      <c r="ETH2202" s="218"/>
      <c r="ETI2202" s="218"/>
      <c r="ETJ2202" s="218"/>
      <c r="ETK2202" s="218"/>
      <c r="ETL2202" s="218"/>
      <c r="ETM2202" s="218"/>
      <c r="ETN2202" s="218"/>
      <c r="ETO2202" s="218"/>
      <c r="ETP2202" s="218"/>
      <c r="ETQ2202" s="218"/>
      <c r="ETR2202" s="218"/>
      <c r="ETS2202" s="218"/>
      <c r="ETT2202" s="218"/>
      <c r="ETU2202" s="218"/>
      <c r="ETV2202" s="218"/>
      <c r="ETW2202" s="218"/>
      <c r="ETX2202" s="218"/>
      <c r="ETY2202" s="218"/>
      <c r="ETZ2202" s="218"/>
      <c r="EUA2202" s="218"/>
      <c r="EUB2202" s="218"/>
      <c r="EUC2202" s="218"/>
      <c r="EUD2202" s="218"/>
      <c r="EUE2202" s="218"/>
      <c r="EUF2202" s="218"/>
      <c r="EUG2202" s="218"/>
      <c r="EUH2202" s="218"/>
      <c r="EUI2202" s="218"/>
      <c r="EUJ2202" s="218"/>
      <c r="EUK2202" s="218"/>
      <c r="EUL2202" s="218"/>
      <c r="EUM2202" s="218"/>
      <c r="EUN2202" s="218"/>
      <c r="EUO2202" s="218"/>
      <c r="EUP2202" s="218"/>
      <c r="EUQ2202" s="218"/>
      <c r="EUR2202" s="218"/>
      <c r="EUS2202" s="218"/>
      <c r="EUT2202" s="218"/>
      <c r="EUU2202" s="218"/>
      <c r="EUV2202" s="218"/>
      <c r="EUW2202" s="218"/>
      <c r="EUX2202" s="218"/>
      <c r="EUY2202" s="218"/>
      <c r="EUZ2202" s="218"/>
      <c r="EVA2202" s="218"/>
      <c r="EVB2202" s="218"/>
      <c r="EVC2202" s="218"/>
      <c r="EVD2202" s="218"/>
      <c r="EVE2202" s="218"/>
      <c r="EVF2202" s="218"/>
      <c r="EVG2202" s="218"/>
      <c r="EVH2202" s="218"/>
      <c r="EVI2202" s="218"/>
      <c r="EVJ2202" s="218"/>
      <c r="EVK2202" s="218"/>
      <c r="EVL2202" s="218"/>
      <c r="EVM2202" s="218"/>
      <c r="EVN2202" s="218"/>
      <c r="EVO2202" s="218"/>
      <c r="EVP2202" s="218"/>
      <c r="EVQ2202" s="218"/>
      <c r="EVR2202" s="218"/>
      <c r="EVS2202" s="218"/>
      <c r="EVT2202" s="218"/>
      <c r="EVU2202" s="218"/>
      <c r="EVV2202" s="218"/>
      <c r="EVW2202" s="218"/>
      <c r="EVX2202" s="218"/>
      <c r="EVY2202" s="218"/>
      <c r="EVZ2202" s="218"/>
      <c r="EWA2202" s="218"/>
      <c r="EWB2202" s="218"/>
      <c r="EWC2202" s="218"/>
      <c r="EWD2202" s="218"/>
      <c r="EWE2202" s="218"/>
      <c r="EWF2202" s="218"/>
      <c r="EWG2202" s="218"/>
      <c r="EWH2202" s="218"/>
      <c r="EWI2202" s="218"/>
      <c r="EWJ2202" s="218"/>
      <c r="EWK2202" s="218"/>
      <c r="EWL2202" s="218"/>
      <c r="EWM2202" s="218"/>
      <c r="EWN2202" s="218"/>
      <c r="EWO2202" s="218"/>
      <c r="EWP2202" s="218"/>
      <c r="EWQ2202" s="218"/>
      <c r="EWR2202" s="218"/>
      <c r="EWS2202" s="218"/>
      <c r="EWT2202" s="218"/>
      <c r="EWU2202" s="218"/>
      <c r="EWV2202" s="218"/>
      <c r="EWW2202" s="218"/>
      <c r="EWX2202" s="218"/>
      <c r="EWY2202" s="218"/>
      <c r="EWZ2202" s="218"/>
      <c r="EXA2202" s="218"/>
      <c r="EXB2202" s="218"/>
      <c r="EXC2202" s="218"/>
      <c r="EXD2202" s="218"/>
      <c r="EXE2202" s="218"/>
      <c r="EXF2202" s="218"/>
      <c r="EXG2202" s="218"/>
      <c r="EXH2202" s="218"/>
      <c r="EXI2202" s="218"/>
      <c r="EXJ2202" s="218"/>
      <c r="EXK2202" s="218"/>
      <c r="EXL2202" s="218"/>
      <c r="EXM2202" s="218"/>
      <c r="EXN2202" s="218"/>
      <c r="EXO2202" s="218"/>
      <c r="EXP2202" s="218"/>
      <c r="EXQ2202" s="218"/>
      <c r="EXR2202" s="218"/>
      <c r="EXS2202" s="218"/>
      <c r="EXT2202" s="218"/>
      <c r="EXU2202" s="218"/>
      <c r="EXV2202" s="218"/>
      <c r="EXW2202" s="218"/>
      <c r="EXX2202" s="218"/>
      <c r="EXY2202" s="218"/>
      <c r="EXZ2202" s="218"/>
      <c r="EYA2202" s="218"/>
      <c r="EYB2202" s="218"/>
      <c r="EYC2202" s="218"/>
      <c r="EYD2202" s="218"/>
      <c r="EYE2202" s="218"/>
      <c r="EYF2202" s="218"/>
      <c r="EYG2202" s="218"/>
      <c r="EYH2202" s="218"/>
      <c r="EYI2202" s="218"/>
      <c r="EYJ2202" s="218"/>
      <c r="EYK2202" s="218"/>
      <c r="EYL2202" s="218"/>
      <c r="EYM2202" s="218"/>
      <c r="EYN2202" s="218"/>
      <c r="EYO2202" s="218"/>
      <c r="EYP2202" s="218"/>
      <c r="EYQ2202" s="218"/>
      <c r="EYR2202" s="218"/>
      <c r="EYS2202" s="218"/>
      <c r="EYT2202" s="218"/>
      <c r="EYU2202" s="218"/>
      <c r="EYV2202" s="218"/>
      <c r="EYW2202" s="218"/>
      <c r="EYX2202" s="218"/>
      <c r="EYY2202" s="218"/>
      <c r="EYZ2202" s="218"/>
      <c r="EZA2202" s="218"/>
      <c r="EZB2202" s="218"/>
      <c r="EZC2202" s="218"/>
      <c r="EZD2202" s="218"/>
      <c r="EZE2202" s="218"/>
      <c r="EZF2202" s="218"/>
      <c r="EZG2202" s="218"/>
      <c r="EZH2202" s="218"/>
      <c r="EZI2202" s="218"/>
      <c r="EZJ2202" s="218"/>
      <c r="EZK2202" s="218"/>
      <c r="EZL2202" s="218"/>
      <c r="EZM2202" s="218"/>
      <c r="EZN2202" s="218"/>
      <c r="EZO2202" s="218"/>
      <c r="EZP2202" s="218"/>
      <c r="EZQ2202" s="218"/>
      <c r="EZR2202" s="218"/>
      <c r="EZS2202" s="218"/>
      <c r="EZT2202" s="218"/>
      <c r="EZU2202" s="218"/>
      <c r="EZV2202" s="218"/>
      <c r="EZW2202" s="218"/>
      <c r="EZX2202" s="218"/>
      <c r="EZY2202" s="218"/>
      <c r="EZZ2202" s="218"/>
      <c r="FAA2202" s="218"/>
      <c r="FAB2202" s="218"/>
      <c r="FAC2202" s="218"/>
      <c r="FAD2202" s="218"/>
      <c r="FAE2202" s="218"/>
      <c r="FAF2202" s="218"/>
      <c r="FAG2202" s="218"/>
      <c r="FAH2202" s="218"/>
      <c r="FAI2202" s="218"/>
      <c r="FAJ2202" s="218"/>
      <c r="FAK2202" s="218"/>
      <c r="FAL2202" s="218"/>
      <c r="FAM2202" s="218"/>
      <c r="FAN2202" s="218"/>
      <c r="FAO2202" s="218"/>
      <c r="FAP2202" s="218"/>
      <c r="FAQ2202" s="218"/>
      <c r="FAR2202" s="218"/>
      <c r="FAS2202" s="218"/>
      <c r="FAT2202" s="218"/>
      <c r="FAU2202" s="218"/>
      <c r="FAV2202" s="218"/>
      <c r="FAW2202" s="218"/>
      <c r="FAX2202" s="218"/>
      <c r="FAY2202" s="218"/>
      <c r="FAZ2202" s="218"/>
      <c r="FBA2202" s="218"/>
      <c r="FBB2202" s="218"/>
      <c r="FBC2202" s="218"/>
      <c r="FBD2202" s="218"/>
      <c r="FBE2202" s="218"/>
      <c r="FBF2202" s="218"/>
      <c r="FBG2202" s="218"/>
      <c r="FBH2202" s="218"/>
      <c r="FBI2202" s="218"/>
      <c r="FBJ2202" s="218"/>
      <c r="FBK2202" s="218"/>
      <c r="FBL2202" s="218"/>
      <c r="FBM2202" s="218"/>
      <c r="FBN2202" s="218"/>
      <c r="FBO2202" s="218"/>
      <c r="FBP2202" s="218"/>
      <c r="FBQ2202" s="218"/>
      <c r="FBR2202" s="218"/>
      <c r="FBS2202" s="218"/>
      <c r="FBT2202" s="218"/>
      <c r="FBU2202" s="218"/>
      <c r="FBV2202" s="218"/>
      <c r="FBW2202" s="218"/>
      <c r="FBX2202" s="218"/>
      <c r="FBY2202" s="218"/>
      <c r="FBZ2202" s="218"/>
      <c r="FCA2202" s="218"/>
      <c r="FCB2202" s="218"/>
      <c r="FCC2202" s="218"/>
      <c r="FCD2202" s="218"/>
      <c r="FCE2202" s="218"/>
      <c r="FCF2202" s="218"/>
      <c r="FCG2202" s="218"/>
      <c r="FCH2202" s="218"/>
      <c r="FCI2202" s="218"/>
      <c r="FCJ2202" s="218"/>
      <c r="FCK2202" s="218"/>
      <c r="FCL2202" s="218"/>
      <c r="FCM2202" s="218"/>
      <c r="FCN2202" s="218"/>
      <c r="FCO2202" s="218"/>
      <c r="FCP2202" s="218"/>
      <c r="FCQ2202" s="218"/>
      <c r="FCR2202" s="218"/>
      <c r="FCS2202" s="218"/>
      <c r="FCT2202" s="218"/>
      <c r="FCU2202" s="218"/>
      <c r="FCV2202" s="218"/>
      <c r="FCW2202" s="218"/>
      <c r="FCX2202" s="218"/>
      <c r="FCY2202" s="218"/>
      <c r="FCZ2202" s="218"/>
      <c r="FDA2202" s="218"/>
      <c r="FDB2202" s="218"/>
      <c r="FDC2202" s="218"/>
      <c r="FDD2202" s="218"/>
      <c r="FDE2202" s="218"/>
      <c r="FDF2202" s="218"/>
      <c r="FDG2202" s="218"/>
      <c r="FDH2202" s="218"/>
      <c r="FDI2202" s="218"/>
      <c r="FDJ2202" s="218"/>
      <c r="FDK2202" s="218"/>
      <c r="FDL2202" s="218"/>
      <c r="FDM2202" s="218"/>
      <c r="FDN2202" s="218"/>
      <c r="FDO2202" s="218"/>
      <c r="FDP2202" s="218"/>
      <c r="FDQ2202" s="218"/>
      <c r="FDR2202" s="218"/>
      <c r="FDS2202" s="218"/>
      <c r="FDT2202" s="218"/>
      <c r="FDU2202" s="218"/>
      <c r="FDV2202" s="218"/>
      <c r="FDW2202" s="218"/>
      <c r="FDX2202" s="218"/>
      <c r="FDY2202" s="218"/>
      <c r="FDZ2202" s="218"/>
      <c r="FEA2202" s="218"/>
      <c r="FEB2202" s="218"/>
      <c r="FEC2202" s="218"/>
      <c r="FED2202" s="218"/>
      <c r="FEE2202" s="218"/>
      <c r="FEF2202" s="218"/>
      <c r="FEG2202" s="218"/>
      <c r="FEH2202" s="218"/>
      <c r="FEI2202" s="218"/>
      <c r="FEJ2202" s="218"/>
      <c r="FEK2202" s="218"/>
      <c r="FEL2202" s="218"/>
      <c r="FEM2202" s="218"/>
      <c r="FEN2202" s="218"/>
      <c r="FEO2202" s="218"/>
      <c r="FEP2202" s="218"/>
      <c r="FEQ2202" s="218"/>
      <c r="FER2202" s="218"/>
      <c r="FES2202" s="218"/>
      <c r="FET2202" s="218"/>
      <c r="FEU2202" s="218"/>
      <c r="FEV2202" s="218"/>
      <c r="FEW2202" s="218"/>
      <c r="FEX2202" s="218"/>
      <c r="FEY2202" s="218"/>
      <c r="FEZ2202" s="218"/>
      <c r="FFA2202" s="218"/>
      <c r="FFB2202" s="218"/>
      <c r="FFC2202" s="218"/>
      <c r="FFD2202" s="218"/>
      <c r="FFE2202" s="218"/>
      <c r="FFF2202" s="218"/>
      <c r="FFG2202" s="218"/>
      <c r="FFH2202" s="218"/>
      <c r="FFI2202" s="218"/>
      <c r="FFJ2202" s="218"/>
      <c r="FFK2202" s="218"/>
      <c r="FFL2202" s="218"/>
      <c r="FFM2202" s="218"/>
      <c r="FFN2202" s="218"/>
      <c r="FFO2202" s="218"/>
      <c r="FFP2202" s="218"/>
      <c r="FFQ2202" s="218"/>
      <c r="FFR2202" s="218"/>
      <c r="FFS2202" s="218"/>
      <c r="FFT2202" s="218"/>
      <c r="FFU2202" s="218"/>
      <c r="FFV2202" s="218"/>
      <c r="FFW2202" s="218"/>
      <c r="FFX2202" s="218"/>
      <c r="FFY2202" s="218"/>
      <c r="FFZ2202" s="218"/>
      <c r="FGA2202" s="218"/>
      <c r="FGB2202" s="218"/>
      <c r="FGC2202" s="218"/>
      <c r="FGD2202" s="218"/>
      <c r="FGE2202" s="218"/>
      <c r="FGF2202" s="218"/>
      <c r="FGG2202" s="218"/>
      <c r="FGH2202" s="218"/>
      <c r="FGI2202" s="218"/>
      <c r="FGJ2202" s="218"/>
      <c r="FGK2202" s="218"/>
      <c r="FGL2202" s="218"/>
      <c r="FGM2202" s="218"/>
      <c r="FGN2202" s="218"/>
      <c r="FGO2202" s="218"/>
      <c r="FGP2202" s="218"/>
      <c r="FGQ2202" s="218"/>
      <c r="FGR2202" s="218"/>
      <c r="FGS2202" s="218"/>
      <c r="FGT2202" s="218"/>
      <c r="FGU2202" s="218"/>
      <c r="FGV2202" s="218"/>
      <c r="FGW2202" s="218"/>
      <c r="FGX2202" s="218"/>
      <c r="FGY2202" s="218"/>
      <c r="FGZ2202" s="218"/>
      <c r="FHA2202" s="218"/>
      <c r="FHB2202" s="218"/>
      <c r="FHC2202" s="218"/>
      <c r="FHD2202" s="218"/>
      <c r="FHE2202" s="218"/>
      <c r="FHF2202" s="218"/>
      <c r="FHG2202" s="218"/>
      <c r="FHH2202" s="218"/>
      <c r="FHI2202" s="218"/>
      <c r="FHJ2202" s="218"/>
      <c r="FHK2202" s="218"/>
      <c r="FHL2202" s="218"/>
      <c r="FHM2202" s="218"/>
      <c r="FHN2202" s="218"/>
      <c r="FHO2202" s="218"/>
      <c r="FHP2202" s="218"/>
      <c r="FHQ2202" s="218"/>
      <c r="FHR2202" s="218"/>
      <c r="FHS2202" s="218"/>
      <c r="FHT2202" s="218"/>
      <c r="FHU2202" s="218"/>
      <c r="FHV2202" s="218"/>
      <c r="FHW2202" s="218"/>
      <c r="FHX2202" s="218"/>
      <c r="FHY2202" s="218"/>
      <c r="FHZ2202" s="218"/>
      <c r="FIA2202" s="218"/>
      <c r="FIB2202" s="218"/>
      <c r="FIC2202" s="218"/>
      <c r="FID2202" s="218"/>
      <c r="FIE2202" s="218"/>
      <c r="FIF2202" s="218"/>
      <c r="FIG2202" s="218"/>
      <c r="FIH2202" s="218"/>
      <c r="FII2202" s="218"/>
      <c r="FIJ2202" s="218"/>
      <c r="FIK2202" s="218"/>
      <c r="FIL2202" s="218"/>
      <c r="FIM2202" s="218"/>
      <c r="FIN2202" s="218"/>
      <c r="FIO2202" s="218"/>
      <c r="FIP2202" s="218"/>
      <c r="FIQ2202" s="218"/>
      <c r="FIR2202" s="218"/>
      <c r="FIS2202" s="218"/>
      <c r="FIT2202" s="218"/>
      <c r="FIU2202" s="218"/>
      <c r="FIV2202" s="218"/>
      <c r="FIW2202" s="218"/>
      <c r="FIX2202" s="218"/>
      <c r="FIY2202" s="218"/>
      <c r="FIZ2202" s="218"/>
      <c r="FJA2202" s="218"/>
      <c r="FJB2202" s="218"/>
      <c r="FJC2202" s="218"/>
      <c r="FJD2202" s="218"/>
      <c r="FJE2202" s="218"/>
      <c r="FJF2202" s="218"/>
      <c r="FJG2202" s="218"/>
      <c r="FJH2202" s="218"/>
      <c r="FJI2202" s="218"/>
      <c r="FJJ2202" s="218"/>
      <c r="FJK2202" s="218"/>
      <c r="FJL2202" s="218"/>
      <c r="FJM2202" s="218"/>
      <c r="FJN2202" s="218"/>
      <c r="FJO2202" s="218"/>
      <c r="FJP2202" s="218"/>
      <c r="FJQ2202" s="218"/>
      <c r="FJR2202" s="218"/>
      <c r="FJS2202" s="218"/>
      <c r="FJT2202" s="218"/>
      <c r="FJU2202" s="218"/>
      <c r="FJV2202" s="218"/>
      <c r="FJW2202" s="218"/>
      <c r="FJX2202" s="218"/>
      <c r="FJY2202" s="218"/>
      <c r="FJZ2202" s="218"/>
      <c r="FKA2202" s="218"/>
      <c r="FKB2202" s="218"/>
      <c r="FKC2202" s="218"/>
      <c r="FKD2202" s="218"/>
      <c r="FKE2202" s="218"/>
      <c r="FKF2202" s="218"/>
      <c r="FKG2202" s="218"/>
      <c r="FKH2202" s="218"/>
      <c r="FKI2202" s="218"/>
      <c r="FKJ2202" s="218"/>
      <c r="FKK2202" s="218"/>
      <c r="FKL2202" s="218"/>
      <c r="FKM2202" s="218"/>
      <c r="FKN2202" s="218"/>
      <c r="FKO2202" s="218"/>
      <c r="FKP2202" s="218"/>
      <c r="FKQ2202" s="218"/>
      <c r="FKR2202" s="218"/>
      <c r="FKS2202" s="218"/>
      <c r="FKT2202" s="218"/>
      <c r="FKU2202" s="218"/>
      <c r="FKV2202" s="218"/>
      <c r="FKW2202" s="218"/>
      <c r="FKX2202" s="218"/>
      <c r="FKY2202" s="218"/>
      <c r="FKZ2202" s="218"/>
      <c r="FLA2202" s="218"/>
      <c r="FLB2202" s="218"/>
      <c r="FLC2202" s="218"/>
      <c r="FLD2202" s="218"/>
      <c r="FLE2202" s="218"/>
      <c r="FLF2202" s="218"/>
      <c r="FLG2202" s="218"/>
      <c r="FLH2202" s="218"/>
      <c r="FLI2202" s="218"/>
      <c r="FLJ2202" s="218"/>
      <c r="FLK2202" s="218"/>
      <c r="FLL2202" s="218"/>
      <c r="FLM2202" s="218"/>
      <c r="FLN2202" s="218"/>
      <c r="FLO2202" s="218"/>
      <c r="FLP2202" s="218"/>
      <c r="FLQ2202" s="218"/>
      <c r="FLR2202" s="218"/>
      <c r="FLS2202" s="218"/>
      <c r="FLT2202" s="218"/>
      <c r="FLU2202" s="218"/>
      <c r="FLV2202" s="218"/>
      <c r="FLW2202" s="218"/>
      <c r="FLX2202" s="218"/>
      <c r="FLY2202" s="218"/>
      <c r="FLZ2202" s="218"/>
      <c r="FMA2202" s="218"/>
      <c r="FMB2202" s="218"/>
      <c r="FMC2202" s="218"/>
      <c r="FMD2202" s="218"/>
      <c r="FME2202" s="218"/>
      <c r="FMF2202" s="218"/>
      <c r="FMG2202" s="218"/>
      <c r="FMH2202" s="218"/>
      <c r="FMI2202" s="218"/>
      <c r="FMJ2202" s="218"/>
      <c r="FMK2202" s="218"/>
      <c r="FML2202" s="218"/>
      <c r="FMM2202" s="218"/>
      <c r="FMN2202" s="218"/>
      <c r="FMO2202" s="218"/>
      <c r="FMP2202" s="218"/>
      <c r="FMQ2202" s="218"/>
      <c r="FMR2202" s="218"/>
      <c r="FMS2202" s="218"/>
      <c r="FMT2202" s="218"/>
      <c r="FMU2202" s="218"/>
      <c r="FMV2202" s="218"/>
      <c r="FMW2202" s="218"/>
      <c r="FMX2202" s="218"/>
      <c r="FMY2202" s="218"/>
      <c r="FMZ2202" s="218"/>
      <c r="FNA2202" s="218"/>
      <c r="FNB2202" s="218"/>
      <c r="FNC2202" s="218"/>
      <c r="FND2202" s="218"/>
      <c r="FNE2202" s="218"/>
      <c r="FNF2202" s="218"/>
      <c r="FNG2202" s="218"/>
      <c r="FNH2202" s="218"/>
      <c r="FNI2202" s="218"/>
      <c r="FNJ2202" s="218"/>
      <c r="FNK2202" s="218"/>
      <c r="FNL2202" s="218"/>
      <c r="FNM2202" s="218"/>
      <c r="FNN2202" s="218"/>
      <c r="FNO2202" s="218"/>
      <c r="FNP2202" s="218"/>
      <c r="FNQ2202" s="218"/>
      <c r="FNR2202" s="218"/>
      <c r="FNS2202" s="218"/>
      <c r="FNT2202" s="218"/>
      <c r="FNU2202" s="218"/>
      <c r="FNV2202" s="218"/>
      <c r="FNW2202" s="218"/>
      <c r="FNX2202" s="218"/>
      <c r="FNY2202" s="218"/>
      <c r="FNZ2202" s="218"/>
      <c r="FOA2202" s="218"/>
      <c r="FOB2202" s="218"/>
      <c r="FOC2202" s="218"/>
      <c r="FOD2202" s="218"/>
      <c r="FOE2202" s="218"/>
      <c r="FOF2202" s="218"/>
      <c r="FOG2202" s="218"/>
      <c r="FOH2202" s="218"/>
      <c r="FOI2202" s="218"/>
      <c r="FOJ2202" s="218"/>
      <c r="FOK2202" s="218"/>
      <c r="FOL2202" s="218"/>
      <c r="FOM2202" s="218"/>
      <c r="FON2202" s="218"/>
      <c r="FOO2202" s="218"/>
      <c r="FOP2202" s="218"/>
      <c r="FOQ2202" s="218"/>
      <c r="FOR2202" s="218"/>
      <c r="FOS2202" s="218"/>
      <c r="FOT2202" s="218"/>
      <c r="FOU2202" s="218"/>
      <c r="FOV2202" s="218"/>
      <c r="FOW2202" s="218"/>
      <c r="FOX2202" s="218"/>
      <c r="FOY2202" s="218"/>
      <c r="FOZ2202" s="218"/>
      <c r="FPA2202" s="218"/>
      <c r="FPB2202" s="218"/>
      <c r="FPC2202" s="218"/>
      <c r="FPD2202" s="218"/>
      <c r="FPE2202" s="218"/>
      <c r="FPF2202" s="218"/>
      <c r="FPG2202" s="218"/>
      <c r="FPH2202" s="218"/>
      <c r="FPI2202" s="218"/>
      <c r="FPJ2202" s="218"/>
      <c r="FPK2202" s="218"/>
      <c r="FPL2202" s="218"/>
      <c r="FPM2202" s="218"/>
      <c r="FPN2202" s="218"/>
      <c r="FPO2202" s="218"/>
      <c r="FPP2202" s="218"/>
      <c r="FPQ2202" s="218"/>
      <c r="FPR2202" s="218"/>
      <c r="FPS2202" s="218"/>
      <c r="FPT2202" s="218"/>
      <c r="FPU2202" s="218"/>
      <c r="FPV2202" s="218"/>
      <c r="FPW2202" s="218"/>
      <c r="FPX2202" s="218"/>
      <c r="FPY2202" s="218"/>
      <c r="FPZ2202" s="218"/>
      <c r="FQA2202" s="218"/>
      <c r="FQB2202" s="218"/>
      <c r="FQC2202" s="218"/>
      <c r="FQD2202" s="218"/>
      <c r="FQE2202" s="218"/>
      <c r="FQF2202" s="218"/>
      <c r="FQG2202" s="218"/>
      <c r="FQH2202" s="218"/>
      <c r="FQI2202" s="218"/>
      <c r="FQJ2202" s="218"/>
      <c r="FQK2202" s="218"/>
      <c r="FQL2202" s="218"/>
      <c r="FQM2202" s="218"/>
      <c r="FQN2202" s="218"/>
      <c r="FQO2202" s="218"/>
      <c r="FQP2202" s="218"/>
      <c r="FQQ2202" s="218"/>
      <c r="FQR2202" s="218"/>
      <c r="FQS2202" s="218"/>
      <c r="FQT2202" s="218"/>
      <c r="FQU2202" s="218"/>
      <c r="FQV2202" s="218"/>
      <c r="FQW2202" s="218"/>
      <c r="FQX2202" s="218"/>
      <c r="FQY2202" s="218"/>
      <c r="FQZ2202" s="218"/>
      <c r="FRA2202" s="218"/>
      <c r="FRB2202" s="218"/>
      <c r="FRC2202" s="218"/>
      <c r="FRD2202" s="218"/>
      <c r="FRE2202" s="218"/>
      <c r="FRF2202" s="218"/>
      <c r="FRG2202" s="218"/>
      <c r="FRH2202" s="218"/>
      <c r="FRI2202" s="218"/>
      <c r="FRJ2202" s="218"/>
      <c r="FRK2202" s="218"/>
      <c r="FRL2202" s="218"/>
      <c r="FRM2202" s="218"/>
      <c r="FRN2202" s="218"/>
      <c r="FRO2202" s="218"/>
      <c r="FRP2202" s="218"/>
      <c r="FRQ2202" s="218"/>
      <c r="FRR2202" s="218"/>
      <c r="FRS2202" s="218"/>
      <c r="FRT2202" s="218"/>
      <c r="FRU2202" s="218"/>
      <c r="FRV2202" s="218"/>
      <c r="FRW2202" s="218"/>
      <c r="FRX2202" s="218"/>
      <c r="FRY2202" s="218"/>
      <c r="FRZ2202" s="218"/>
      <c r="FSA2202" s="218"/>
      <c r="FSB2202" s="218"/>
      <c r="FSC2202" s="218"/>
      <c r="FSD2202" s="218"/>
      <c r="FSE2202" s="218"/>
      <c r="FSF2202" s="218"/>
      <c r="FSG2202" s="218"/>
      <c r="FSH2202" s="218"/>
      <c r="FSI2202" s="218"/>
      <c r="FSJ2202" s="218"/>
      <c r="FSK2202" s="218"/>
      <c r="FSL2202" s="218"/>
      <c r="FSM2202" s="218"/>
      <c r="FSN2202" s="218"/>
      <c r="FSO2202" s="218"/>
      <c r="FSP2202" s="218"/>
      <c r="FSQ2202" s="218"/>
      <c r="FSR2202" s="218"/>
      <c r="FSS2202" s="218"/>
      <c r="FST2202" s="218"/>
      <c r="FSU2202" s="218"/>
      <c r="FSV2202" s="218"/>
      <c r="FSW2202" s="218"/>
      <c r="FSX2202" s="218"/>
      <c r="FSY2202" s="218"/>
      <c r="FSZ2202" s="218"/>
      <c r="FTA2202" s="218"/>
      <c r="FTB2202" s="218"/>
      <c r="FTC2202" s="218"/>
      <c r="FTD2202" s="218"/>
      <c r="FTE2202" s="218"/>
      <c r="FTF2202" s="218"/>
      <c r="FTG2202" s="218"/>
      <c r="FTH2202" s="218"/>
      <c r="FTI2202" s="218"/>
      <c r="FTJ2202" s="218"/>
      <c r="FTK2202" s="218"/>
      <c r="FTL2202" s="218"/>
      <c r="FTM2202" s="218"/>
      <c r="FTN2202" s="218"/>
      <c r="FTO2202" s="218"/>
      <c r="FTP2202" s="218"/>
      <c r="FTQ2202" s="218"/>
      <c r="FTR2202" s="218"/>
      <c r="FTS2202" s="218"/>
      <c r="FTT2202" s="218"/>
      <c r="FTU2202" s="218"/>
      <c r="FTV2202" s="218"/>
      <c r="FTW2202" s="218"/>
      <c r="FTX2202" s="218"/>
      <c r="FTY2202" s="218"/>
      <c r="FTZ2202" s="218"/>
      <c r="FUA2202" s="218"/>
      <c r="FUB2202" s="218"/>
      <c r="FUC2202" s="218"/>
      <c r="FUD2202" s="218"/>
      <c r="FUE2202" s="218"/>
      <c r="FUF2202" s="218"/>
      <c r="FUG2202" s="218"/>
      <c r="FUH2202" s="218"/>
      <c r="FUI2202" s="218"/>
      <c r="FUJ2202" s="218"/>
      <c r="FUK2202" s="218"/>
      <c r="FUL2202" s="218"/>
      <c r="FUM2202" s="218"/>
      <c r="FUN2202" s="218"/>
      <c r="FUO2202" s="218"/>
      <c r="FUP2202" s="218"/>
      <c r="FUQ2202" s="218"/>
      <c r="FUR2202" s="218"/>
      <c r="FUS2202" s="218"/>
      <c r="FUT2202" s="218"/>
      <c r="FUU2202" s="218"/>
      <c r="FUV2202" s="218"/>
      <c r="FUW2202" s="218"/>
      <c r="FUX2202" s="218"/>
      <c r="FUY2202" s="218"/>
      <c r="FUZ2202" s="218"/>
      <c r="FVA2202" s="218"/>
      <c r="FVB2202" s="218"/>
      <c r="FVC2202" s="218"/>
      <c r="FVD2202" s="218"/>
      <c r="FVE2202" s="218"/>
      <c r="FVF2202" s="218"/>
      <c r="FVG2202" s="218"/>
      <c r="FVH2202" s="218"/>
      <c r="FVI2202" s="218"/>
      <c r="FVJ2202" s="218"/>
      <c r="FVK2202" s="218"/>
      <c r="FVL2202" s="218"/>
      <c r="FVM2202" s="218"/>
      <c r="FVN2202" s="218"/>
      <c r="FVO2202" s="218"/>
      <c r="FVP2202" s="218"/>
      <c r="FVQ2202" s="218"/>
      <c r="FVR2202" s="218"/>
      <c r="FVS2202" s="218"/>
      <c r="FVT2202" s="218"/>
      <c r="FVU2202" s="218"/>
      <c r="FVV2202" s="218"/>
      <c r="FVW2202" s="218"/>
      <c r="FVX2202" s="218"/>
      <c r="FVY2202" s="218"/>
      <c r="FVZ2202" s="218"/>
      <c r="FWA2202" s="218"/>
      <c r="FWB2202" s="218"/>
      <c r="FWC2202" s="218"/>
      <c r="FWD2202" s="218"/>
      <c r="FWE2202" s="218"/>
      <c r="FWF2202" s="218"/>
      <c r="FWG2202" s="218"/>
      <c r="FWH2202" s="218"/>
      <c r="FWI2202" s="218"/>
      <c r="FWJ2202" s="218"/>
      <c r="FWK2202" s="218"/>
      <c r="FWL2202" s="218"/>
      <c r="FWM2202" s="218"/>
      <c r="FWN2202" s="218"/>
      <c r="FWO2202" s="218"/>
      <c r="FWP2202" s="218"/>
      <c r="FWQ2202" s="218"/>
      <c r="FWR2202" s="218"/>
      <c r="FWS2202" s="218"/>
      <c r="FWT2202" s="218"/>
      <c r="FWU2202" s="218"/>
      <c r="FWV2202" s="218"/>
      <c r="FWW2202" s="218"/>
      <c r="FWX2202" s="218"/>
      <c r="FWY2202" s="218"/>
      <c r="FWZ2202" s="218"/>
      <c r="FXA2202" s="218"/>
      <c r="FXB2202" s="218"/>
      <c r="FXC2202" s="218"/>
      <c r="FXD2202" s="218"/>
      <c r="FXE2202" s="218"/>
      <c r="FXF2202" s="218"/>
      <c r="FXG2202" s="218"/>
      <c r="FXH2202" s="218"/>
      <c r="FXI2202" s="218"/>
      <c r="FXJ2202" s="218"/>
      <c r="FXK2202" s="218"/>
      <c r="FXL2202" s="218"/>
      <c r="FXM2202" s="218"/>
      <c r="FXN2202" s="218"/>
      <c r="FXO2202" s="218"/>
      <c r="FXP2202" s="218"/>
      <c r="FXQ2202" s="218"/>
      <c r="FXR2202" s="218"/>
      <c r="FXS2202" s="218"/>
      <c r="FXT2202" s="218"/>
      <c r="FXU2202" s="218"/>
      <c r="FXV2202" s="218"/>
      <c r="FXW2202" s="218"/>
      <c r="FXX2202" s="218"/>
      <c r="FXY2202" s="218"/>
      <c r="FXZ2202" s="218"/>
      <c r="FYA2202" s="218"/>
      <c r="FYB2202" s="218"/>
      <c r="FYC2202" s="218"/>
      <c r="FYD2202" s="218"/>
      <c r="FYE2202" s="218"/>
      <c r="FYF2202" s="218"/>
      <c r="FYG2202" s="218"/>
      <c r="FYH2202" s="218"/>
      <c r="FYI2202" s="218"/>
      <c r="FYJ2202" s="218"/>
      <c r="FYK2202" s="218"/>
      <c r="FYL2202" s="218"/>
      <c r="FYM2202" s="218"/>
      <c r="FYN2202" s="218"/>
      <c r="FYO2202" s="218"/>
      <c r="FYP2202" s="218"/>
      <c r="FYQ2202" s="218"/>
      <c r="FYR2202" s="218"/>
      <c r="FYS2202" s="218"/>
      <c r="FYT2202" s="218"/>
      <c r="FYU2202" s="218"/>
      <c r="FYV2202" s="218"/>
      <c r="FYW2202" s="218"/>
      <c r="FYX2202" s="218"/>
      <c r="FYY2202" s="218"/>
      <c r="FYZ2202" s="218"/>
      <c r="FZA2202" s="218"/>
      <c r="FZB2202" s="218"/>
      <c r="FZC2202" s="218"/>
      <c r="FZD2202" s="218"/>
      <c r="FZE2202" s="218"/>
      <c r="FZF2202" s="218"/>
      <c r="FZG2202" s="218"/>
      <c r="FZH2202" s="218"/>
      <c r="FZI2202" s="218"/>
      <c r="FZJ2202" s="218"/>
      <c r="FZK2202" s="218"/>
      <c r="FZL2202" s="218"/>
      <c r="FZM2202" s="218"/>
      <c r="FZN2202" s="218"/>
      <c r="FZO2202" s="218"/>
      <c r="FZP2202" s="218"/>
      <c r="FZQ2202" s="218"/>
      <c r="FZR2202" s="218"/>
      <c r="FZS2202" s="218"/>
      <c r="FZT2202" s="218"/>
      <c r="FZU2202" s="218"/>
      <c r="FZV2202" s="218"/>
      <c r="FZW2202" s="218"/>
      <c r="FZX2202" s="218"/>
      <c r="FZY2202" s="218"/>
      <c r="FZZ2202" s="218"/>
      <c r="GAA2202" s="218"/>
      <c r="GAB2202" s="218"/>
      <c r="GAC2202" s="218"/>
      <c r="GAD2202" s="218"/>
      <c r="GAE2202" s="218"/>
      <c r="GAF2202" s="218"/>
      <c r="GAG2202" s="218"/>
      <c r="GAH2202" s="218"/>
      <c r="GAI2202" s="218"/>
      <c r="GAJ2202" s="218"/>
      <c r="GAK2202" s="218"/>
      <c r="GAL2202" s="218"/>
      <c r="GAM2202" s="218"/>
      <c r="GAN2202" s="218"/>
      <c r="GAO2202" s="218"/>
      <c r="GAP2202" s="218"/>
      <c r="GAQ2202" s="218"/>
      <c r="GAR2202" s="218"/>
      <c r="GAS2202" s="218"/>
      <c r="GAT2202" s="218"/>
      <c r="GAU2202" s="218"/>
      <c r="GAV2202" s="218"/>
      <c r="GAW2202" s="218"/>
      <c r="GAX2202" s="218"/>
      <c r="GAY2202" s="218"/>
      <c r="GAZ2202" s="218"/>
      <c r="GBA2202" s="218"/>
      <c r="GBB2202" s="218"/>
      <c r="GBC2202" s="218"/>
      <c r="GBD2202" s="218"/>
      <c r="GBE2202" s="218"/>
      <c r="GBF2202" s="218"/>
      <c r="GBG2202" s="218"/>
      <c r="GBH2202" s="218"/>
      <c r="GBI2202" s="218"/>
      <c r="GBJ2202" s="218"/>
      <c r="GBK2202" s="218"/>
      <c r="GBL2202" s="218"/>
      <c r="GBM2202" s="218"/>
      <c r="GBN2202" s="218"/>
      <c r="GBO2202" s="218"/>
      <c r="GBP2202" s="218"/>
      <c r="GBQ2202" s="218"/>
      <c r="GBR2202" s="218"/>
      <c r="GBS2202" s="218"/>
      <c r="GBT2202" s="218"/>
      <c r="GBU2202" s="218"/>
      <c r="GBV2202" s="218"/>
      <c r="GBW2202" s="218"/>
      <c r="GBX2202" s="218"/>
      <c r="GBY2202" s="218"/>
      <c r="GBZ2202" s="218"/>
      <c r="GCA2202" s="218"/>
      <c r="GCB2202" s="218"/>
      <c r="GCC2202" s="218"/>
      <c r="GCD2202" s="218"/>
      <c r="GCE2202" s="218"/>
      <c r="GCF2202" s="218"/>
      <c r="GCG2202" s="218"/>
      <c r="GCH2202" s="218"/>
      <c r="GCI2202" s="218"/>
      <c r="GCJ2202" s="218"/>
      <c r="GCK2202" s="218"/>
      <c r="GCL2202" s="218"/>
      <c r="GCM2202" s="218"/>
      <c r="GCN2202" s="218"/>
      <c r="GCO2202" s="218"/>
      <c r="GCP2202" s="218"/>
      <c r="GCQ2202" s="218"/>
      <c r="GCR2202" s="218"/>
      <c r="GCS2202" s="218"/>
      <c r="GCT2202" s="218"/>
      <c r="GCU2202" s="218"/>
      <c r="GCV2202" s="218"/>
      <c r="GCW2202" s="218"/>
      <c r="GCX2202" s="218"/>
      <c r="GCY2202" s="218"/>
      <c r="GCZ2202" s="218"/>
      <c r="GDA2202" s="218"/>
      <c r="GDB2202" s="218"/>
      <c r="GDC2202" s="218"/>
      <c r="GDD2202" s="218"/>
      <c r="GDE2202" s="218"/>
      <c r="GDF2202" s="218"/>
      <c r="GDG2202" s="218"/>
      <c r="GDH2202" s="218"/>
      <c r="GDI2202" s="218"/>
      <c r="GDJ2202" s="218"/>
      <c r="GDK2202" s="218"/>
      <c r="GDL2202" s="218"/>
      <c r="GDM2202" s="218"/>
      <c r="GDN2202" s="218"/>
      <c r="GDO2202" s="218"/>
      <c r="GDP2202" s="218"/>
      <c r="GDQ2202" s="218"/>
      <c r="GDR2202" s="218"/>
      <c r="GDS2202" s="218"/>
      <c r="GDT2202" s="218"/>
      <c r="GDU2202" s="218"/>
      <c r="GDV2202" s="218"/>
      <c r="GDW2202" s="218"/>
      <c r="GDX2202" s="218"/>
      <c r="GDY2202" s="218"/>
      <c r="GDZ2202" s="218"/>
      <c r="GEA2202" s="218"/>
      <c r="GEB2202" s="218"/>
      <c r="GEC2202" s="218"/>
      <c r="GED2202" s="218"/>
      <c r="GEE2202" s="218"/>
      <c r="GEF2202" s="218"/>
      <c r="GEG2202" s="218"/>
      <c r="GEH2202" s="218"/>
      <c r="GEI2202" s="218"/>
      <c r="GEJ2202" s="218"/>
      <c r="GEK2202" s="218"/>
      <c r="GEL2202" s="218"/>
      <c r="GEM2202" s="218"/>
      <c r="GEN2202" s="218"/>
      <c r="GEO2202" s="218"/>
      <c r="GEP2202" s="218"/>
      <c r="GEQ2202" s="218"/>
      <c r="GER2202" s="218"/>
      <c r="GES2202" s="218"/>
      <c r="GET2202" s="218"/>
      <c r="GEU2202" s="218"/>
      <c r="GEV2202" s="218"/>
      <c r="GEW2202" s="218"/>
      <c r="GEX2202" s="218"/>
      <c r="GEY2202" s="218"/>
      <c r="GEZ2202" s="218"/>
      <c r="GFA2202" s="218"/>
      <c r="GFB2202" s="218"/>
      <c r="GFC2202" s="218"/>
      <c r="GFD2202" s="218"/>
      <c r="GFE2202" s="218"/>
      <c r="GFF2202" s="218"/>
      <c r="GFG2202" s="218"/>
      <c r="GFH2202" s="218"/>
      <c r="GFI2202" s="218"/>
      <c r="GFJ2202" s="218"/>
      <c r="GFK2202" s="218"/>
      <c r="GFL2202" s="218"/>
      <c r="GFM2202" s="218"/>
      <c r="GFN2202" s="218"/>
      <c r="GFO2202" s="218"/>
      <c r="GFP2202" s="218"/>
      <c r="GFQ2202" s="218"/>
      <c r="GFR2202" s="218"/>
      <c r="GFS2202" s="218"/>
      <c r="GFT2202" s="218"/>
      <c r="GFU2202" s="218"/>
      <c r="GFV2202" s="218"/>
      <c r="GFW2202" s="218"/>
      <c r="GFX2202" s="218"/>
      <c r="GFY2202" s="218"/>
      <c r="GFZ2202" s="218"/>
      <c r="GGA2202" s="218"/>
      <c r="GGB2202" s="218"/>
      <c r="GGC2202" s="218"/>
      <c r="GGD2202" s="218"/>
      <c r="GGE2202" s="218"/>
      <c r="GGF2202" s="218"/>
      <c r="GGG2202" s="218"/>
      <c r="GGH2202" s="218"/>
      <c r="GGI2202" s="218"/>
      <c r="GGJ2202" s="218"/>
      <c r="GGK2202" s="218"/>
      <c r="GGL2202" s="218"/>
      <c r="GGM2202" s="218"/>
      <c r="GGN2202" s="218"/>
      <c r="GGO2202" s="218"/>
      <c r="GGP2202" s="218"/>
      <c r="GGQ2202" s="218"/>
      <c r="GGR2202" s="218"/>
      <c r="GGS2202" s="218"/>
      <c r="GGT2202" s="218"/>
      <c r="GGU2202" s="218"/>
      <c r="GGV2202" s="218"/>
      <c r="GGW2202" s="218"/>
      <c r="GGX2202" s="218"/>
      <c r="GGY2202" s="218"/>
      <c r="GGZ2202" s="218"/>
      <c r="GHA2202" s="218"/>
      <c r="GHB2202" s="218"/>
      <c r="GHC2202" s="218"/>
      <c r="GHD2202" s="218"/>
      <c r="GHE2202" s="218"/>
      <c r="GHF2202" s="218"/>
      <c r="GHG2202" s="218"/>
      <c r="GHH2202" s="218"/>
      <c r="GHI2202" s="218"/>
      <c r="GHJ2202" s="218"/>
      <c r="GHK2202" s="218"/>
      <c r="GHL2202" s="218"/>
      <c r="GHM2202" s="218"/>
      <c r="GHN2202" s="218"/>
      <c r="GHO2202" s="218"/>
      <c r="GHP2202" s="218"/>
      <c r="GHQ2202" s="218"/>
      <c r="GHR2202" s="218"/>
      <c r="GHS2202" s="218"/>
      <c r="GHT2202" s="218"/>
      <c r="GHU2202" s="218"/>
      <c r="GHV2202" s="218"/>
      <c r="GHW2202" s="218"/>
      <c r="GHX2202" s="218"/>
      <c r="GHY2202" s="218"/>
      <c r="GHZ2202" s="218"/>
      <c r="GIA2202" s="218"/>
      <c r="GIB2202" s="218"/>
      <c r="GIC2202" s="218"/>
      <c r="GID2202" s="218"/>
      <c r="GIE2202" s="218"/>
      <c r="GIF2202" s="218"/>
      <c r="GIG2202" s="218"/>
      <c r="GIH2202" s="218"/>
      <c r="GII2202" s="218"/>
      <c r="GIJ2202" s="218"/>
      <c r="GIK2202" s="218"/>
      <c r="GIL2202" s="218"/>
      <c r="GIM2202" s="218"/>
      <c r="GIN2202" s="218"/>
      <c r="GIO2202" s="218"/>
      <c r="GIP2202" s="218"/>
      <c r="GIQ2202" s="218"/>
      <c r="GIR2202" s="218"/>
      <c r="GIS2202" s="218"/>
      <c r="GIT2202" s="218"/>
      <c r="GIU2202" s="218"/>
      <c r="GIV2202" s="218"/>
      <c r="GIW2202" s="218"/>
      <c r="GIX2202" s="218"/>
      <c r="GIY2202" s="218"/>
      <c r="GIZ2202" s="218"/>
      <c r="GJA2202" s="218"/>
      <c r="GJB2202" s="218"/>
      <c r="GJC2202" s="218"/>
      <c r="GJD2202" s="218"/>
      <c r="GJE2202" s="218"/>
      <c r="GJF2202" s="218"/>
      <c r="GJG2202" s="218"/>
      <c r="GJH2202" s="218"/>
      <c r="GJI2202" s="218"/>
      <c r="GJJ2202" s="218"/>
      <c r="GJK2202" s="218"/>
      <c r="GJL2202" s="218"/>
      <c r="GJM2202" s="218"/>
      <c r="GJN2202" s="218"/>
      <c r="GJO2202" s="218"/>
      <c r="GJP2202" s="218"/>
      <c r="GJQ2202" s="218"/>
      <c r="GJR2202" s="218"/>
      <c r="GJS2202" s="218"/>
      <c r="GJT2202" s="218"/>
      <c r="GJU2202" s="218"/>
      <c r="GJV2202" s="218"/>
      <c r="GJW2202" s="218"/>
      <c r="GJX2202" s="218"/>
      <c r="GJY2202" s="218"/>
      <c r="GJZ2202" s="218"/>
      <c r="GKA2202" s="218"/>
      <c r="GKB2202" s="218"/>
      <c r="GKC2202" s="218"/>
      <c r="GKD2202" s="218"/>
      <c r="GKE2202" s="218"/>
      <c r="GKF2202" s="218"/>
      <c r="GKG2202" s="218"/>
      <c r="GKH2202" s="218"/>
      <c r="GKI2202" s="218"/>
      <c r="GKJ2202" s="218"/>
      <c r="GKK2202" s="218"/>
      <c r="GKL2202" s="218"/>
      <c r="GKM2202" s="218"/>
      <c r="GKN2202" s="218"/>
      <c r="GKO2202" s="218"/>
      <c r="GKP2202" s="218"/>
      <c r="GKQ2202" s="218"/>
      <c r="GKR2202" s="218"/>
      <c r="GKS2202" s="218"/>
      <c r="GKT2202" s="218"/>
      <c r="GKU2202" s="218"/>
      <c r="GKV2202" s="218"/>
      <c r="GKW2202" s="218"/>
      <c r="GKX2202" s="218"/>
      <c r="GKY2202" s="218"/>
      <c r="GKZ2202" s="218"/>
      <c r="GLA2202" s="218"/>
      <c r="GLB2202" s="218"/>
      <c r="GLC2202" s="218"/>
      <c r="GLD2202" s="218"/>
      <c r="GLE2202" s="218"/>
      <c r="GLF2202" s="218"/>
      <c r="GLG2202" s="218"/>
      <c r="GLH2202" s="218"/>
      <c r="GLI2202" s="218"/>
      <c r="GLJ2202" s="218"/>
      <c r="GLK2202" s="218"/>
      <c r="GLL2202" s="218"/>
      <c r="GLM2202" s="218"/>
      <c r="GLN2202" s="218"/>
      <c r="GLO2202" s="218"/>
      <c r="GLP2202" s="218"/>
      <c r="GLQ2202" s="218"/>
      <c r="GLR2202" s="218"/>
      <c r="GLS2202" s="218"/>
      <c r="GLT2202" s="218"/>
      <c r="GLU2202" s="218"/>
      <c r="GLV2202" s="218"/>
      <c r="GLW2202" s="218"/>
      <c r="GLX2202" s="218"/>
      <c r="GLY2202" s="218"/>
      <c r="GLZ2202" s="218"/>
      <c r="GMA2202" s="218"/>
      <c r="GMB2202" s="218"/>
      <c r="GMC2202" s="218"/>
      <c r="GMD2202" s="218"/>
      <c r="GME2202" s="218"/>
      <c r="GMF2202" s="218"/>
      <c r="GMG2202" s="218"/>
      <c r="GMH2202" s="218"/>
      <c r="GMI2202" s="218"/>
      <c r="GMJ2202" s="218"/>
      <c r="GMK2202" s="218"/>
      <c r="GML2202" s="218"/>
      <c r="GMM2202" s="218"/>
      <c r="GMN2202" s="218"/>
      <c r="GMO2202" s="218"/>
      <c r="GMP2202" s="218"/>
      <c r="GMQ2202" s="218"/>
      <c r="GMR2202" s="218"/>
      <c r="GMS2202" s="218"/>
      <c r="GMT2202" s="218"/>
      <c r="GMU2202" s="218"/>
      <c r="GMV2202" s="218"/>
      <c r="GMW2202" s="218"/>
      <c r="GMX2202" s="218"/>
      <c r="GMY2202" s="218"/>
      <c r="GMZ2202" s="218"/>
      <c r="GNA2202" s="218"/>
      <c r="GNB2202" s="218"/>
      <c r="GNC2202" s="218"/>
      <c r="GND2202" s="218"/>
      <c r="GNE2202" s="218"/>
      <c r="GNF2202" s="218"/>
      <c r="GNG2202" s="218"/>
      <c r="GNH2202" s="218"/>
      <c r="GNI2202" s="218"/>
      <c r="GNJ2202" s="218"/>
      <c r="GNK2202" s="218"/>
      <c r="GNL2202" s="218"/>
      <c r="GNM2202" s="218"/>
      <c r="GNN2202" s="218"/>
      <c r="GNO2202" s="218"/>
      <c r="GNP2202" s="218"/>
      <c r="GNQ2202" s="218"/>
      <c r="GNR2202" s="218"/>
      <c r="GNS2202" s="218"/>
      <c r="GNT2202" s="218"/>
      <c r="GNU2202" s="218"/>
      <c r="GNV2202" s="218"/>
      <c r="GNW2202" s="218"/>
      <c r="GNX2202" s="218"/>
      <c r="GNY2202" s="218"/>
      <c r="GNZ2202" s="218"/>
      <c r="GOA2202" s="218"/>
      <c r="GOB2202" s="218"/>
      <c r="GOC2202" s="218"/>
      <c r="GOD2202" s="218"/>
      <c r="GOE2202" s="218"/>
      <c r="GOF2202" s="218"/>
      <c r="GOG2202" s="218"/>
      <c r="GOH2202" s="218"/>
      <c r="GOI2202" s="218"/>
      <c r="GOJ2202" s="218"/>
      <c r="GOK2202" s="218"/>
      <c r="GOL2202" s="218"/>
      <c r="GOM2202" s="218"/>
      <c r="GON2202" s="218"/>
      <c r="GOO2202" s="218"/>
      <c r="GOP2202" s="218"/>
      <c r="GOQ2202" s="218"/>
      <c r="GOR2202" s="218"/>
      <c r="GOS2202" s="218"/>
      <c r="GOT2202" s="218"/>
      <c r="GOU2202" s="218"/>
      <c r="GOV2202" s="218"/>
      <c r="GOW2202" s="218"/>
      <c r="GOX2202" s="218"/>
      <c r="GOY2202" s="218"/>
      <c r="GOZ2202" s="218"/>
      <c r="GPA2202" s="218"/>
      <c r="GPB2202" s="218"/>
      <c r="GPC2202" s="218"/>
      <c r="GPD2202" s="218"/>
      <c r="GPE2202" s="218"/>
      <c r="GPF2202" s="218"/>
      <c r="GPG2202" s="218"/>
      <c r="GPH2202" s="218"/>
      <c r="GPI2202" s="218"/>
      <c r="GPJ2202" s="218"/>
      <c r="GPK2202" s="218"/>
      <c r="GPL2202" s="218"/>
      <c r="GPM2202" s="218"/>
      <c r="GPN2202" s="218"/>
      <c r="GPO2202" s="218"/>
      <c r="GPP2202" s="218"/>
      <c r="GPQ2202" s="218"/>
      <c r="GPR2202" s="218"/>
      <c r="GPS2202" s="218"/>
      <c r="GPT2202" s="218"/>
      <c r="GPU2202" s="218"/>
      <c r="GPV2202" s="218"/>
      <c r="GPW2202" s="218"/>
      <c r="GPX2202" s="218"/>
      <c r="GPY2202" s="218"/>
      <c r="GPZ2202" s="218"/>
      <c r="GQA2202" s="218"/>
      <c r="GQB2202" s="218"/>
      <c r="GQC2202" s="218"/>
      <c r="GQD2202" s="218"/>
      <c r="GQE2202" s="218"/>
      <c r="GQF2202" s="218"/>
      <c r="GQG2202" s="218"/>
      <c r="GQH2202" s="218"/>
      <c r="GQI2202" s="218"/>
      <c r="GQJ2202" s="218"/>
      <c r="GQK2202" s="218"/>
      <c r="GQL2202" s="218"/>
      <c r="GQM2202" s="218"/>
      <c r="GQN2202" s="218"/>
      <c r="GQO2202" s="218"/>
      <c r="GQP2202" s="218"/>
      <c r="GQQ2202" s="218"/>
      <c r="GQR2202" s="218"/>
      <c r="GQS2202" s="218"/>
      <c r="GQT2202" s="218"/>
      <c r="GQU2202" s="218"/>
      <c r="GQV2202" s="218"/>
      <c r="GQW2202" s="218"/>
      <c r="GQX2202" s="218"/>
      <c r="GQY2202" s="218"/>
      <c r="GQZ2202" s="218"/>
      <c r="GRA2202" s="218"/>
      <c r="GRB2202" s="218"/>
      <c r="GRC2202" s="218"/>
      <c r="GRD2202" s="218"/>
      <c r="GRE2202" s="218"/>
      <c r="GRF2202" s="218"/>
      <c r="GRG2202" s="218"/>
      <c r="GRH2202" s="218"/>
      <c r="GRI2202" s="218"/>
      <c r="GRJ2202" s="218"/>
      <c r="GRK2202" s="218"/>
      <c r="GRL2202" s="218"/>
      <c r="GRM2202" s="218"/>
      <c r="GRN2202" s="218"/>
      <c r="GRO2202" s="218"/>
      <c r="GRP2202" s="218"/>
      <c r="GRQ2202" s="218"/>
      <c r="GRR2202" s="218"/>
      <c r="GRS2202" s="218"/>
      <c r="GRT2202" s="218"/>
      <c r="GRU2202" s="218"/>
      <c r="GRV2202" s="218"/>
      <c r="GRW2202" s="218"/>
      <c r="GRX2202" s="218"/>
      <c r="GRY2202" s="218"/>
      <c r="GRZ2202" s="218"/>
      <c r="GSA2202" s="218"/>
      <c r="GSB2202" s="218"/>
      <c r="GSC2202" s="218"/>
      <c r="GSD2202" s="218"/>
      <c r="GSE2202" s="218"/>
      <c r="GSF2202" s="218"/>
      <c r="GSG2202" s="218"/>
      <c r="GSH2202" s="218"/>
      <c r="GSI2202" s="218"/>
      <c r="GSJ2202" s="218"/>
      <c r="GSK2202" s="218"/>
      <c r="GSL2202" s="218"/>
      <c r="GSM2202" s="218"/>
      <c r="GSN2202" s="218"/>
      <c r="GSO2202" s="218"/>
      <c r="GSP2202" s="218"/>
      <c r="GSQ2202" s="218"/>
      <c r="GSR2202" s="218"/>
      <c r="GSS2202" s="218"/>
      <c r="GST2202" s="218"/>
      <c r="GSU2202" s="218"/>
      <c r="GSV2202" s="218"/>
      <c r="GSW2202" s="218"/>
      <c r="GSX2202" s="218"/>
      <c r="GSY2202" s="218"/>
      <c r="GSZ2202" s="218"/>
      <c r="GTA2202" s="218"/>
      <c r="GTB2202" s="218"/>
      <c r="GTC2202" s="218"/>
      <c r="GTD2202" s="218"/>
      <c r="GTE2202" s="218"/>
      <c r="GTF2202" s="218"/>
      <c r="GTG2202" s="218"/>
      <c r="GTH2202" s="218"/>
      <c r="GTI2202" s="218"/>
      <c r="GTJ2202" s="218"/>
      <c r="GTK2202" s="218"/>
      <c r="GTL2202" s="218"/>
      <c r="GTM2202" s="218"/>
      <c r="GTN2202" s="218"/>
      <c r="GTO2202" s="218"/>
      <c r="GTP2202" s="218"/>
      <c r="GTQ2202" s="218"/>
      <c r="GTR2202" s="218"/>
      <c r="GTS2202" s="218"/>
      <c r="GTT2202" s="218"/>
      <c r="GTU2202" s="218"/>
      <c r="GTV2202" s="218"/>
      <c r="GTW2202" s="218"/>
      <c r="GTX2202" s="218"/>
      <c r="GTY2202" s="218"/>
      <c r="GTZ2202" s="218"/>
      <c r="GUA2202" s="218"/>
      <c r="GUB2202" s="218"/>
      <c r="GUC2202" s="218"/>
      <c r="GUD2202" s="218"/>
      <c r="GUE2202" s="218"/>
      <c r="GUF2202" s="218"/>
      <c r="GUG2202" s="218"/>
      <c r="GUH2202" s="218"/>
      <c r="GUI2202" s="218"/>
      <c r="GUJ2202" s="218"/>
      <c r="GUK2202" s="218"/>
      <c r="GUL2202" s="218"/>
      <c r="GUM2202" s="218"/>
      <c r="GUN2202" s="218"/>
      <c r="GUO2202" s="218"/>
      <c r="GUP2202" s="218"/>
      <c r="GUQ2202" s="218"/>
      <c r="GUR2202" s="218"/>
      <c r="GUS2202" s="218"/>
      <c r="GUT2202" s="218"/>
      <c r="GUU2202" s="218"/>
      <c r="GUV2202" s="218"/>
      <c r="GUW2202" s="218"/>
      <c r="GUX2202" s="218"/>
      <c r="GUY2202" s="218"/>
      <c r="GUZ2202" s="218"/>
      <c r="GVA2202" s="218"/>
      <c r="GVB2202" s="218"/>
      <c r="GVC2202" s="218"/>
      <c r="GVD2202" s="218"/>
      <c r="GVE2202" s="218"/>
      <c r="GVF2202" s="218"/>
      <c r="GVG2202" s="218"/>
      <c r="GVH2202" s="218"/>
      <c r="GVI2202" s="218"/>
      <c r="GVJ2202" s="218"/>
      <c r="GVK2202" s="218"/>
      <c r="GVL2202" s="218"/>
      <c r="GVM2202" s="218"/>
      <c r="GVN2202" s="218"/>
      <c r="GVO2202" s="218"/>
      <c r="GVP2202" s="218"/>
      <c r="GVQ2202" s="218"/>
      <c r="GVR2202" s="218"/>
      <c r="GVS2202" s="218"/>
      <c r="GVT2202" s="218"/>
      <c r="GVU2202" s="218"/>
      <c r="GVV2202" s="218"/>
      <c r="GVW2202" s="218"/>
      <c r="GVX2202" s="218"/>
      <c r="GVY2202" s="218"/>
      <c r="GVZ2202" s="218"/>
      <c r="GWA2202" s="218"/>
      <c r="GWB2202" s="218"/>
      <c r="GWC2202" s="218"/>
      <c r="GWD2202" s="218"/>
      <c r="GWE2202" s="218"/>
      <c r="GWF2202" s="218"/>
      <c r="GWG2202" s="218"/>
      <c r="GWH2202" s="218"/>
      <c r="GWI2202" s="218"/>
      <c r="GWJ2202" s="218"/>
      <c r="GWK2202" s="218"/>
      <c r="GWL2202" s="218"/>
      <c r="GWM2202" s="218"/>
      <c r="GWN2202" s="218"/>
      <c r="GWO2202" s="218"/>
      <c r="GWP2202" s="218"/>
      <c r="GWQ2202" s="218"/>
      <c r="GWR2202" s="218"/>
      <c r="GWS2202" s="218"/>
      <c r="GWT2202" s="218"/>
      <c r="GWU2202" s="218"/>
      <c r="GWV2202" s="218"/>
      <c r="GWW2202" s="218"/>
      <c r="GWX2202" s="218"/>
      <c r="GWY2202" s="218"/>
      <c r="GWZ2202" s="218"/>
      <c r="GXA2202" s="218"/>
      <c r="GXB2202" s="218"/>
      <c r="GXC2202" s="218"/>
      <c r="GXD2202" s="218"/>
      <c r="GXE2202" s="218"/>
      <c r="GXF2202" s="218"/>
      <c r="GXG2202" s="218"/>
      <c r="GXH2202" s="218"/>
      <c r="GXI2202" s="218"/>
      <c r="GXJ2202" s="218"/>
      <c r="GXK2202" s="218"/>
      <c r="GXL2202" s="218"/>
      <c r="GXM2202" s="218"/>
      <c r="GXN2202" s="218"/>
      <c r="GXO2202" s="218"/>
      <c r="GXP2202" s="218"/>
      <c r="GXQ2202" s="218"/>
      <c r="GXR2202" s="218"/>
      <c r="GXS2202" s="218"/>
      <c r="GXT2202" s="218"/>
      <c r="GXU2202" s="218"/>
      <c r="GXV2202" s="218"/>
      <c r="GXW2202" s="218"/>
      <c r="GXX2202" s="218"/>
      <c r="GXY2202" s="218"/>
      <c r="GXZ2202" s="218"/>
      <c r="GYA2202" s="218"/>
      <c r="GYB2202" s="218"/>
      <c r="GYC2202" s="218"/>
      <c r="GYD2202" s="218"/>
      <c r="GYE2202" s="218"/>
      <c r="GYF2202" s="218"/>
      <c r="GYG2202" s="218"/>
      <c r="GYH2202" s="218"/>
      <c r="GYI2202" s="218"/>
      <c r="GYJ2202" s="218"/>
      <c r="GYK2202" s="218"/>
      <c r="GYL2202" s="218"/>
      <c r="GYM2202" s="218"/>
      <c r="GYN2202" s="218"/>
      <c r="GYO2202" s="218"/>
      <c r="GYP2202" s="218"/>
      <c r="GYQ2202" s="218"/>
      <c r="GYR2202" s="218"/>
      <c r="GYS2202" s="218"/>
      <c r="GYT2202" s="218"/>
      <c r="GYU2202" s="218"/>
      <c r="GYV2202" s="218"/>
      <c r="GYW2202" s="218"/>
      <c r="GYX2202" s="218"/>
      <c r="GYY2202" s="218"/>
      <c r="GYZ2202" s="218"/>
      <c r="GZA2202" s="218"/>
      <c r="GZB2202" s="218"/>
      <c r="GZC2202" s="218"/>
      <c r="GZD2202" s="218"/>
      <c r="GZE2202" s="218"/>
      <c r="GZF2202" s="218"/>
      <c r="GZG2202" s="218"/>
      <c r="GZH2202" s="218"/>
      <c r="GZI2202" s="218"/>
      <c r="GZJ2202" s="218"/>
      <c r="GZK2202" s="218"/>
      <c r="GZL2202" s="218"/>
      <c r="GZM2202" s="218"/>
      <c r="GZN2202" s="218"/>
      <c r="GZO2202" s="218"/>
      <c r="GZP2202" s="218"/>
      <c r="GZQ2202" s="218"/>
      <c r="GZR2202" s="218"/>
      <c r="GZS2202" s="218"/>
      <c r="GZT2202" s="218"/>
      <c r="GZU2202" s="218"/>
      <c r="GZV2202" s="218"/>
      <c r="GZW2202" s="218"/>
      <c r="GZX2202" s="218"/>
      <c r="GZY2202" s="218"/>
      <c r="GZZ2202" s="218"/>
      <c r="HAA2202" s="218"/>
      <c r="HAB2202" s="218"/>
      <c r="HAC2202" s="218"/>
      <c r="HAD2202" s="218"/>
      <c r="HAE2202" s="218"/>
      <c r="HAF2202" s="218"/>
      <c r="HAG2202" s="218"/>
      <c r="HAH2202" s="218"/>
      <c r="HAI2202" s="218"/>
      <c r="HAJ2202" s="218"/>
      <c r="HAK2202" s="218"/>
      <c r="HAL2202" s="218"/>
      <c r="HAM2202" s="218"/>
      <c r="HAN2202" s="218"/>
      <c r="HAO2202" s="218"/>
      <c r="HAP2202" s="218"/>
      <c r="HAQ2202" s="218"/>
      <c r="HAR2202" s="218"/>
      <c r="HAS2202" s="218"/>
      <c r="HAT2202" s="218"/>
      <c r="HAU2202" s="218"/>
      <c r="HAV2202" s="218"/>
      <c r="HAW2202" s="218"/>
      <c r="HAX2202" s="218"/>
      <c r="HAY2202" s="218"/>
      <c r="HAZ2202" s="218"/>
      <c r="HBA2202" s="218"/>
      <c r="HBB2202" s="218"/>
      <c r="HBC2202" s="218"/>
      <c r="HBD2202" s="218"/>
      <c r="HBE2202" s="218"/>
      <c r="HBF2202" s="218"/>
      <c r="HBG2202" s="218"/>
      <c r="HBH2202" s="218"/>
      <c r="HBI2202" s="218"/>
      <c r="HBJ2202" s="218"/>
      <c r="HBK2202" s="218"/>
      <c r="HBL2202" s="218"/>
      <c r="HBM2202" s="218"/>
      <c r="HBN2202" s="218"/>
      <c r="HBO2202" s="218"/>
      <c r="HBP2202" s="218"/>
      <c r="HBQ2202" s="218"/>
      <c r="HBR2202" s="218"/>
      <c r="HBS2202" s="218"/>
      <c r="HBT2202" s="218"/>
      <c r="HBU2202" s="218"/>
      <c r="HBV2202" s="218"/>
      <c r="HBW2202" s="218"/>
      <c r="HBX2202" s="218"/>
      <c r="HBY2202" s="218"/>
      <c r="HBZ2202" s="218"/>
      <c r="HCA2202" s="218"/>
      <c r="HCB2202" s="218"/>
      <c r="HCC2202" s="218"/>
      <c r="HCD2202" s="218"/>
      <c r="HCE2202" s="218"/>
      <c r="HCF2202" s="218"/>
      <c r="HCG2202" s="218"/>
      <c r="HCH2202" s="218"/>
      <c r="HCI2202" s="218"/>
      <c r="HCJ2202" s="218"/>
      <c r="HCK2202" s="218"/>
      <c r="HCL2202" s="218"/>
      <c r="HCM2202" s="218"/>
      <c r="HCN2202" s="218"/>
      <c r="HCO2202" s="218"/>
      <c r="HCP2202" s="218"/>
      <c r="HCQ2202" s="218"/>
      <c r="HCR2202" s="218"/>
      <c r="HCS2202" s="218"/>
      <c r="HCT2202" s="218"/>
      <c r="HCU2202" s="218"/>
      <c r="HCV2202" s="218"/>
      <c r="HCW2202" s="218"/>
      <c r="HCX2202" s="218"/>
      <c r="HCY2202" s="218"/>
      <c r="HCZ2202" s="218"/>
      <c r="HDA2202" s="218"/>
      <c r="HDB2202" s="218"/>
      <c r="HDC2202" s="218"/>
      <c r="HDD2202" s="218"/>
      <c r="HDE2202" s="218"/>
      <c r="HDF2202" s="218"/>
      <c r="HDG2202" s="218"/>
      <c r="HDH2202" s="218"/>
      <c r="HDI2202" s="218"/>
      <c r="HDJ2202" s="218"/>
      <c r="HDK2202" s="218"/>
      <c r="HDL2202" s="218"/>
      <c r="HDM2202" s="218"/>
      <c r="HDN2202" s="218"/>
      <c r="HDO2202" s="218"/>
      <c r="HDP2202" s="218"/>
      <c r="HDQ2202" s="218"/>
      <c r="HDR2202" s="218"/>
      <c r="HDS2202" s="218"/>
      <c r="HDT2202" s="218"/>
      <c r="HDU2202" s="218"/>
      <c r="HDV2202" s="218"/>
      <c r="HDW2202" s="218"/>
      <c r="HDX2202" s="218"/>
      <c r="HDY2202" s="218"/>
      <c r="HDZ2202" s="218"/>
      <c r="HEA2202" s="218"/>
      <c r="HEB2202" s="218"/>
      <c r="HEC2202" s="218"/>
      <c r="HED2202" s="218"/>
      <c r="HEE2202" s="218"/>
      <c r="HEF2202" s="218"/>
      <c r="HEG2202" s="218"/>
      <c r="HEH2202" s="218"/>
      <c r="HEI2202" s="218"/>
      <c r="HEJ2202" s="218"/>
      <c r="HEK2202" s="218"/>
      <c r="HEL2202" s="218"/>
      <c r="HEM2202" s="218"/>
      <c r="HEN2202" s="218"/>
      <c r="HEO2202" s="218"/>
      <c r="HEP2202" s="218"/>
      <c r="HEQ2202" s="218"/>
      <c r="HER2202" s="218"/>
      <c r="HES2202" s="218"/>
      <c r="HET2202" s="218"/>
      <c r="HEU2202" s="218"/>
      <c r="HEV2202" s="218"/>
      <c r="HEW2202" s="218"/>
      <c r="HEX2202" s="218"/>
      <c r="HEY2202" s="218"/>
      <c r="HEZ2202" s="218"/>
      <c r="HFA2202" s="218"/>
      <c r="HFB2202" s="218"/>
      <c r="HFC2202" s="218"/>
      <c r="HFD2202" s="218"/>
      <c r="HFE2202" s="218"/>
      <c r="HFF2202" s="218"/>
      <c r="HFG2202" s="218"/>
      <c r="HFH2202" s="218"/>
      <c r="HFI2202" s="218"/>
      <c r="HFJ2202" s="218"/>
      <c r="HFK2202" s="218"/>
      <c r="HFL2202" s="218"/>
      <c r="HFM2202" s="218"/>
      <c r="HFN2202" s="218"/>
      <c r="HFO2202" s="218"/>
      <c r="HFP2202" s="218"/>
      <c r="HFQ2202" s="218"/>
      <c r="HFR2202" s="218"/>
      <c r="HFS2202" s="218"/>
      <c r="HFT2202" s="218"/>
      <c r="HFU2202" s="218"/>
      <c r="HFV2202" s="218"/>
      <c r="HFW2202" s="218"/>
      <c r="HFX2202" s="218"/>
      <c r="HFY2202" s="218"/>
      <c r="HFZ2202" s="218"/>
      <c r="HGA2202" s="218"/>
      <c r="HGB2202" s="218"/>
      <c r="HGC2202" s="218"/>
      <c r="HGD2202" s="218"/>
      <c r="HGE2202" s="218"/>
      <c r="HGF2202" s="218"/>
      <c r="HGG2202" s="218"/>
      <c r="HGH2202" s="218"/>
      <c r="HGI2202" s="218"/>
      <c r="HGJ2202" s="218"/>
      <c r="HGK2202" s="218"/>
      <c r="HGL2202" s="218"/>
      <c r="HGM2202" s="218"/>
      <c r="HGN2202" s="218"/>
      <c r="HGO2202" s="218"/>
      <c r="HGP2202" s="218"/>
      <c r="HGQ2202" s="218"/>
      <c r="HGR2202" s="218"/>
      <c r="HGS2202" s="218"/>
      <c r="HGT2202" s="218"/>
      <c r="HGU2202" s="218"/>
      <c r="HGV2202" s="218"/>
      <c r="HGW2202" s="218"/>
      <c r="HGX2202" s="218"/>
      <c r="HGY2202" s="218"/>
      <c r="HGZ2202" s="218"/>
      <c r="HHA2202" s="218"/>
      <c r="HHB2202" s="218"/>
      <c r="HHC2202" s="218"/>
      <c r="HHD2202" s="218"/>
      <c r="HHE2202" s="218"/>
      <c r="HHF2202" s="218"/>
      <c r="HHG2202" s="218"/>
      <c r="HHH2202" s="218"/>
      <c r="HHI2202" s="218"/>
      <c r="HHJ2202" s="218"/>
      <c r="HHK2202" s="218"/>
      <c r="HHL2202" s="218"/>
      <c r="HHM2202" s="218"/>
      <c r="HHN2202" s="218"/>
      <c r="HHO2202" s="218"/>
      <c r="HHP2202" s="218"/>
      <c r="HHQ2202" s="218"/>
      <c r="HHR2202" s="218"/>
      <c r="HHS2202" s="218"/>
      <c r="HHT2202" s="218"/>
      <c r="HHU2202" s="218"/>
      <c r="HHV2202" s="218"/>
      <c r="HHW2202" s="218"/>
      <c r="HHX2202" s="218"/>
      <c r="HHY2202" s="218"/>
      <c r="HHZ2202" s="218"/>
      <c r="HIA2202" s="218"/>
      <c r="HIB2202" s="218"/>
      <c r="HIC2202" s="218"/>
      <c r="HID2202" s="218"/>
      <c r="HIE2202" s="218"/>
      <c r="HIF2202" s="218"/>
      <c r="HIG2202" s="218"/>
      <c r="HIH2202" s="218"/>
      <c r="HII2202" s="218"/>
      <c r="HIJ2202" s="218"/>
      <c r="HIK2202" s="218"/>
      <c r="HIL2202" s="218"/>
      <c r="HIM2202" s="218"/>
      <c r="HIN2202" s="218"/>
      <c r="HIO2202" s="218"/>
      <c r="HIP2202" s="218"/>
      <c r="HIQ2202" s="218"/>
      <c r="HIR2202" s="218"/>
      <c r="HIS2202" s="218"/>
      <c r="HIT2202" s="218"/>
      <c r="HIU2202" s="218"/>
      <c r="HIV2202" s="218"/>
      <c r="HIW2202" s="218"/>
      <c r="HIX2202" s="218"/>
      <c r="HIY2202" s="218"/>
      <c r="HIZ2202" s="218"/>
      <c r="HJA2202" s="218"/>
      <c r="HJB2202" s="218"/>
      <c r="HJC2202" s="218"/>
      <c r="HJD2202" s="218"/>
      <c r="HJE2202" s="218"/>
      <c r="HJF2202" s="218"/>
      <c r="HJG2202" s="218"/>
      <c r="HJH2202" s="218"/>
      <c r="HJI2202" s="218"/>
      <c r="HJJ2202" s="218"/>
      <c r="HJK2202" s="218"/>
      <c r="HJL2202" s="218"/>
      <c r="HJM2202" s="218"/>
      <c r="HJN2202" s="218"/>
      <c r="HJO2202" s="218"/>
      <c r="HJP2202" s="218"/>
      <c r="HJQ2202" s="218"/>
      <c r="HJR2202" s="218"/>
      <c r="HJS2202" s="218"/>
      <c r="HJT2202" s="218"/>
      <c r="HJU2202" s="218"/>
      <c r="HJV2202" s="218"/>
      <c r="HJW2202" s="218"/>
      <c r="HJX2202" s="218"/>
      <c r="HJY2202" s="218"/>
      <c r="HJZ2202" s="218"/>
      <c r="HKA2202" s="218"/>
      <c r="HKB2202" s="218"/>
      <c r="HKC2202" s="218"/>
      <c r="HKD2202" s="218"/>
      <c r="HKE2202" s="218"/>
      <c r="HKF2202" s="218"/>
      <c r="HKG2202" s="218"/>
      <c r="HKH2202" s="218"/>
      <c r="HKI2202" s="218"/>
      <c r="HKJ2202" s="218"/>
      <c r="HKK2202" s="218"/>
      <c r="HKL2202" s="218"/>
      <c r="HKM2202" s="218"/>
      <c r="HKN2202" s="218"/>
      <c r="HKO2202" s="218"/>
      <c r="HKP2202" s="218"/>
      <c r="HKQ2202" s="218"/>
      <c r="HKR2202" s="218"/>
      <c r="HKS2202" s="218"/>
      <c r="HKT2202" s="218"/>
      <c r="HKU2202" s="218"/>
      <c r="HKV2202" s="218"/>
      <c r="HKW2202" s="218"/>
      <c r="HKX2202" s="218"/>
      <c r="HKY2202" s="218"/>
      <c r="HKZ2202" s="218"/>
      <c r="HLA2202" s="218"/>
      <c r="HLB2202" s="218"/>
      <c r="HLC2202" s="218"/>
      <c r="HLD2202" s="218"/>
      <c r="HLE2202" s="218"/>
      <c r="HLF2202" s="218"/>
      <c r="HLG2202" s="218"/>
      <c r="HLH2202" s="218"/>
      <c r="HLI2202" s="218"/>
      <c r="HLJ2202" s="218"/>
      <c r="HLK2202" s="218"/>
      <c r="HLL2202" s="218"/>
      <c r="HLM2202" s="218"/>
      <c r="HLN2202" s="218"/>
      <c r="HLO2202" s="218"/>
      <c r="HLP2202" s="218"/>
      <c r="HLQ2202" s="218"/>
      <c r="HLR2202" s="218"/>
      <c r="HLS2202" s="218"/>
      <c r="HLT2202" s="218"/>
      <c r="HLU2202" s="218"/>
      <c r="HLV2202" s="218"/>
      <c r="HLW2202" s="218"/>
      <c r="HLX2202" s="218"/>
      <c r="HLY2202" s="218"/>
      <c r="HLZ2202" s="218"/>
      <c r="HMA2202" s="218"/>
      <c r="HMB2202" s="218"/>
      <c r="HMC2202" s="218"/>
      <c r="HMD2202" s="218"/>
      <c r="HME2202" s="218"/>
      <c r="HMF2202" s="218"/>
      <c r="HMG2202" s="218"/>
      <c r="HMH2202" s="218"/>
      <c r="HMI2202" s="218"/>
      <c r="HMJ2202" s="218"/>
      <c r="HMK2202" s="218"/>
      <c r="HML2202" s="218"/>
      <c r="HMM2202" s="218"/>
      <c r="HMN2202" s="218"/>
      <c r="HMO2202" s="218"/>
      <c r="HMP2202" s="218"/>
      <c r="HMQ2202" s="218"/>
      <c r="HMR2202" s="218"/>
      <c r="HMS2202" s="218"/>
      <c r="HMT2202" s="218"/>
      <c r="HMU2202" s="218"/>
      <c r="HMV2202" s="218"/>
      <c r="HMW2202" s="218"/>
      <c r="HMX2202" s="218"/>
      <c r="HMY2202" s="218"/>
      <c r="HMZ2202" s="218"/>
      <c r="HNA2202" s="218"/>
      <c r="HNB2202" s="218"/>
      <c r="HNC2202" s="218"/>
      <c r="HND2202" s="218"/>
      <c r="HNE2202" s="218"/>
      <c r="HNF2202" s="218"/>
      <c r="HNG2202" s="218"/>
      <c r="HNH2202" s="218"/>
      <c r="HNI2202" s="218"/>
      <c r="HNJ2202" s="218"/>
      <c r="HNK2202" s="218"/>
      <c r="HNL2202" s="218"/>
      <c r="HNM2202" s="218"/>
      <c r="HNN2202" s="218"/>
      <c r="HNO2202" s="218"/>
      <c r="HNP2202" s="218"/>
      <c r="HNQ2202" s="218"/>
      <c r="HNR2202" s="218"/>
      <c r="HNS2202" s="218"/>
      <c r="HNT2202" s="218"/>
      <c r="HNU2202" s="218"/>
      <c r="HNV2202" s="218"/>
      <c r="HNW2202" s="218"/>
      <c r="HNX2202" s="218"/>
      <c r="HNY2202" s="218"/>
      <c r="HNZ2202" s="218"/>
      <c r="HOA2202" s="218"/>
      <c r="HOB2202" s="218"/>
      <c r="HOC2202" s="218"/>
      <c r="HOD2202" s="218"/>
      <c r="HOE2202" s="218"/>
      <c r="HOF2202" s="218"/>
      <c r="HOG2202" s="218"/>
      <c r="HOH2202" s="218"/>
      <c r="HOI2202" s="218"/>
      <c r="HOJ2202" s="218"/>
      <c r="HOK2202" s="218"/>
      <c r="HOL2202" s="218"/>
      <c r="HOM2202" s="218"/>
      <c r="HON2202" s="218"/>
      <c r="HOO2202" s="218"/>
      <c r="HOP2202" s="218"/>
      <c r="HOQ2202" s="218"/>
      <c r="HOR2202" s="218"/>
      <c r="HOS2202" s="218"/>
      <c r="HOT2202" s="218"/>
      <c r="HOU2202" s="218"/>
      <c r="HOV2202" s="218"/>
      <c r="HOW2202" s="218"/>
      <c r="HOX2202" s="218"/>
      <c r="HOY2202" s="218"/>
      <c r="HOZ2202" s="218"/>
      <c r="HPA2202" s="218"/>
      <c r="HPB2202" s="218"/>
      <c r="HPC2202" s="218"/>
      <c r="HPD2202" s="218"/>
      <c r="HPE2202" s="218"/>
      <c r="HPF2202" s="218"/>
      <c r="HPG2202" s="218"/>
      <c r="HPH2202" s="218"/>
      <c r="HPI2202" s="218"/>
      <c r="HPJ2202" s="218"/>
      <c r="HPK2202" s="218"/>
      <c r="HPL2202" s="218"/>
      <c r="HPM2202" s="218"/>
      <c r="HPN2202" s="218"/>
      <c r="HPO2202" s="218"/>
      <c r="HPP2202" s="218"/>
      <c r="HPQ2202" s="218"/>
      <c r="HPR2202" s="218"/>
      <c r="HPS2202" s="218"/>
      <c r="HPT2202" s="218"/>
      <c r="HPU2202" s="218"/>
      <c r="HPV2202" s="218"/>
      <c r="HPW2202" s="218"/>
      <c r="HPX2202" s="218"/>
      <c r="HPY2202" s="218"/>
      <c r="HPZ2202" s="218"/>
      <c r="HQA2202" s="218"/>
      <c r="HQB2202" s="218"/>
      <c r="HQC2202" s="218"/>
      <c r="HQD2202" s="218"/>
      <c r="HQE2202" s="218"/>
      <c r="HQF2202" s="218"/>
      <c r="HQG2202" s="218"/>
      <c r="HQH2202" s="218"/>
      <c r="HQI2202" s="218"/>
      <c r="HQJ2202" s="218"/>
      <c r="HQK2202" s="218"/>
      <c r="HQL2202" s="218"/>
      <c r="HQM2202" s="218"/>
      <c r="HQN2202" s="218"/>
      <c r="HQO2202" s="218"/>
      <c r="HQP2202" s="218"/>
      <c r="HQQ2202" s="218"/>
      <c r="HQR2202" s="218"/>
      <c r="HQS2202" s="218"/>
      <c r="HQT2202" s="218"/>
      <c r="HQU2202" s="218"/>
      <c r="HQV2202" s="218"/>
      <c r="HQW2202" s="218"/>
      <c r="HQX2202" s="218"/>
      <c r="HQY2202" s="218"/>
      <c r="HQZ2202" s="218"/>
      <c r="HRA2202" s="218"/>
      <c r="HRB2202" s="218"/>
      <c r="HRC2202" s="218"/>
      <c r="HRD2202" s="218"/>
      <c r="HRE2202" s="218"/>
      <c r="HRF2202" s="218"/>
      <c r="HRG2202" s="218"/>
      <c r="HRH2202" s="218"/>
      <c r="HRI2202" s="218"/>
      <c r="HRJ2202" s="218"/>
      <c r="HRK2202" s="218"/>
      <c r="HRL2202" s="218"/>
      <c r="HRM2202" s="218"/>
      <c r="HRN2202" s="218"/>
      <c r="HRO2202" s="218"/>
      <c r="HRP2202" s="218"/>
      <c r="HRQ2202" s="218"/>
      <c r="HRR2202" s="218"/>
      <c r="HRS2202" s="218"/>
      <c r="HRT2202" s="218"/>
      <c r="HRU2202" s="218"/>
      <c r="HRV2202" s="218"/>
      <c r="HRW2202" s="218"/>
      <c r="HRX2202" s="218"/>
      <c r="HRY2202" s="218"/>
      <c r="HRZ2202" s="218"/>
      <c r="HSA2202" s="218"/>
      <c r="HSB2202" s="218"/>
      <c r="HSC2202" s="218"/>
      <c r="HSD2202" s="218"/>
      <c r="HSE2202" s="218"/>
      <c r="HSF2202" s="218"/>
      <c r="HSG2202" s="218"/>
      <c r="HSH2202" s="218"/>
      <c r="HSI2202" s="218"/>
      <c r="HSJ2202" s="218"/>
      <c r="HSK2202" s="218"/>
      <c r="HSL2202" s="218"/>
      <c r="HSM2202" s="218"/>
      <c r="HSN2202" s="218"/>
      <c r="HSO2202" s="218"/>
      <c r="HSP2202" s="218"/>
      <c r="HSQ2202" s="218"/>
      <c r="HSR2202" s="218"/>
      <c r="HSS2202" s="218"/>
      <c r="HST2202" s="218"/>
      <c r="HSU2202" s="218"/>
      <c r="HSV2202" s="218"/>
      <c r="HSW2202" s="218"/>
      <c r="HSX2202" s="218"/>
      <c r="HSY2202" s="218"/>
      <c r="HSZ2202" s="218"/>
      <c r="HTA2202" s="218"/>
      <c r="HTB2202" s="218"/>
      <c r="HTC2202" s="218"/>
      <c r="HTD2202" s="218"/>
      <c r="HTE2202" s="218"/>
      <c r="HTF2202" s="218"/>
      <c r="HTG2202" s="218"/>
      <c r="HTH2202" s="218"/>
      <c r="HTI2202" s="218"/>
      <c r="HTJ2202" s="218"/>
      <c r="HTK2202" s="218"/>
      <c r="HTL2202" s="218"/>
      <c r="HTM2202" s="218"/>
      <c r="HTN2202" s="218"/>
      <c r="HTO2202" s="218"/>
      <c r="HTP2202" s="218"/>
      <c r="HTQ2202" s="218"/>
      <c r="HTR2202" s="218"/>
      <c r="HTS2202" s="218"/>
      <c r="HTT2202" s="218"/>
      <c r="HTU2202" s="218"/>
      <c r="HTV2202" s="218"/>
      <c r="HTW2202" s="218"/>
      <c r="HTX2202" s="218"/>
      <c r="HTY2202" s="218"/>
      <c r="HTZ2202" s="218"/>
      <c r="HUA2202" s="218"/>
      <c r="HUB2202" s="218"/>
      <c r="HUC2202" s="218"/>
      <c r="HUD2202" s="218"/>
      <c r="HUE2202" s="218"/>
      <c r="HUF2202" s="218"/>
      <c r="HUG2202" s="218"/>
      <c r="HUH2202" s="218"/>
      <c r="HUI2202" s="218"/>
      <c r="HUJ2202" s="218"/>
      <c r="HUK2202" s="218"/>
      <c r="HUL2202" s="218"/>
      <c r="HUM2202" s="218"/>
      <c r="HUN2202" s="218"/>
      <c r="HUO2202" s="218"/>
      <c r="HUP2202" s="218"/>
      <c r="HUQ2202" s="218"/>
      <c r="HUR2202" s="218"/>
      <c r="HUS2202" s="218"/>
      <c r="HUT2202" s="218"/>
      <c r="HUU2202" s="218"/>
      <c r="HUV2202" s="218"/>
      <c r="HUW2202" s="218"/>
      <c r="HUX2202" s="218"/>
      <c r="HUY2202" s="218"/>
      <c r="HUZ2202" s="218"/>
      <c r="HVA2202" s="218"/>
      <c r="HVB2202" s="218"/>
      <c r="HVC2202" s="218"/>
      <c r="HVD2202" s="218"/>
      <c r="HVE2202" s="218"/>
      <c r="HVF2202" s="218"/>
      <c r="HVG2202" s="218"/>
      <c r="HVH2202" s="218"/>
      <c r="HVI2202" s="218"/>
      <c r="HVJ2202" s="218"/>
      <c r="HVK2202" s="218"/>
      <c r="HVL2202" s="218"/>
      <c r="HVM2202" s="218"/>
      <c r="HVN2202" s="218"/>
      <c r="HVO2202" s="218"/>
      <c r="HVP2202" s="218"/>
      <c r="HVQ2202" s="218"/>
      <c r="HVR2202" s="218"/>
      <c r="HVS2202" s="218"/>
      <c r="HVT2202" s="218"/>
      <c r="HVU2202" s="218"/>
      <c r="HVV2202" s="218"/>
      <c r="HVW2202" s="218"/>
      <c r="HVX2202" s="218"/>
      <c r="HVY2202" s="218"/>
      <c r="HVZ2202" s="218"/>
      <c r="HWA2202" s="218"/>
      <c r="HWB2202" s="218"/>
      <c r="HWC2202" s="218"/>
      <c r="HWD2202" s="218"/>
      <c r="HWE2202" s="218"/>
      <c r="HWF2202" s="218"/>
      <c r="HWG2202" s="218"/>
      <c r="HWH2202" s="218"/>
      <c r="HWI2202" s="218"/>
      <c r="HWJ2202" s="218"/>
      <c r="HWK2202" s="218"/>
      <c r="HWL2202" s="218"/>
      <c r="HWM2202" s="218"/>
      <c r="HWN2202" s="218"/>
      <c r="HWO2202" s="218"/>
      <c r="HWP2202" s="218"/>
      <c r="HWQ2202" s="218"/>
      <c r="HWR2202" s="218"/>
      <c r="HWS2202" s="218"/>
      <c r="HWT2202" s="218"/>
      <c r="HWU2202" s="218"/>
      <c r="HWV2202" s="218"/>
      <c r="HWW2202" s="218"/>
      <c r="HWX2202" s="218"/>
      <c r="HWY2202" s="218"/>
      <c r="HWZ2202" s="218"/>
      <c r="HXA2202" s="218"/>
      <c r="HXB2202" s="218"/>
      <c r="HXC2202" s="218"/>
      <c r="HXD2202" s="218"/>
      <c r="HXE2202" s="218"/>
      <c r="HXF2202" s="218"/>
      <c r="HXG2202" s="218"/>
      <c r="HXH2202" s="218"/>
      <c r="HXI2202" s="218"/>
      <c r="HXJ2202" s="218"/>
      <c r="HXK2202" s="218"/>
      <c r="HXL2202" s="218"/>
      <c r="HXM2202" s="218"/>
      <c r="HXN2202" s="218"/>
      <c r="HXO2202" s="218"/>
      <c r="HXP2202" s="218"/>
      <c r="HXQ2202" s="218"/>
      <c r="HXR2202" s="218"/>
      <c r="HXS2202" s="218"/>
      <c r="HXT2202" s="218"/>
      <c r="HXU2202" s="218"/>
      <c r="HXV2202" s="218"/>
      <c r="HXW2202" s="218"/>
      <c r="HXX2202" s="218"/>
      <c r="HXY2202" s="218"/>
      <c r="HXZ2202" s="218"/>
      <c r="HYA2202" s="218"/>
      <c r="HYB2202" s="218"/>
      <c r="HYC2202" s="218"/>
      <c r="HYD2202" s="218"/>
      <c r="HYE2202" s="218"/>
      <c r="HYF2202" s="218"/>
      <c r="HYG2202" s="218"/>
      <c r="HYH2202" s="218"/>
      <c r="HYI2202" s="218"/>
      <c r="HYJ2202" s="218"/>
      <c r="HYK2202" s="218"/>
      <c r="HYL2202" s="218"/>
      <c r="HYM2202" s="218"/>
      <c r="HYN2202" s="218"/>
      <c r="HYO2202" s="218"/>
      <c r="HYP2202" s="218"/>
      <c r="HYQ2202" s="218"/>
      <c r="HYR2202" s="218"/>
      <c r="HYS2202" s="218"/>
      <c r="HYT2202" s="218"/>
      <c r="HYU2202" s="218"/>
      <c r="HYV2202" s="218"/>
      <c r="HYW2202" s="218"/>
      <c r="HYX2202" s="218"/>
      <c r="HYY2202" s="218"/>
      <c r="HYZ2202" s="218"/>
      <c r="HZA2202" s="218"/>
      <c r="HZB2202" s="218"/>
      <c r="HZC2202" s="218"/>
      <c r="HZD2202" s="218"/>
      <c r="HZE2202" s="218"/>
      <c r="HZF2202" s="218"/>
      <c r="HZG2202" s="218"/>
      <c r="HZH2202" s="218"/>
      <c r="HZI2202" s="218"/>
      <c r="HZJ2202" s="218"/>
      <c r="HZK2202" s="218"/>
      <c r="HZL2202" s="218"/>
      <c r="HZM2202" s="218"/>
      <c r="HZN2202" s="218"/>
      <c r="HZO2202" s="218"/>
      <c r="HZP2202" s="218"/>
      <c r="HZQ2202" s="218"/>
      <c r="HZR2202" s="218"/>
      <c r="HZS2202" s="218"/>
      <c r="HZT2202" s="218"/>
      <c r="HZU2202" s="218"/>
      <c r="HZV2202" s="218"/>
      <c r="HZW2202" s="218"/>
      <c r="HZX2202" s="218"/>
      <c r="HZY2202" s="218"/>
      <c r="HZZ2202" s="218"/>
      <c r="IAA2202" s="218"/>
      <c r="IAB2202" s="218"/>
      <c r="IAC2202" s="218"/>
      <c r="IAD2202" s="218"/>
      <c r="IAE2202" s="218"/>
      <c r="IAF2202" s="218"/>
      <c r="IAG2202" s="218"/>
      <c r="IAH2202" s="218"/>
      <c r="IAI2202" s="218"/>
      <c r="IAJ2202" s="218"/>
      <c r="IAK2202" s="218"/>
      <c r="IAL2202" s="218"/>
      <c r="IAM2202" s="218"/>
      <c r="IAN2202" s="218"/>
      <c r="IAO2202" s="218"/>
      <c r="IAP2202" s="218"/>
      <c r="IAQ2202" s="218"/>
      <c r="IAR2202" s="218"/>
      <c r="IAS2202" s="218"/>
      <c r="IAT2202" s="218"/>
      <c r="IAU2202" s="218"/>
      <c r="IAV2202" s="218"/>
      <c r="IAW2202" s="218"/>
      <c r="IAX2202" s="218"/>
      <c r="IAY2202" s="218"/>
      <c r="IAZ2202" s="218"/>
      <c r="IBA2202" s="218"/>
      <c r="IBB2202" s="218"/>
      <c r="IBC2202" s="218"/>
      <c r="IBD2202" s="218"/>
      <c r="IBE2202" s="218"/>
      <c r="IBF2202" s="218"/>
      <c r="IBG2202" s="218"/>
      <c r="IBH2202" s="218"/>
      <c r="IBI2202" s="218"/>
      <c r="IBJ2202" s="218"/>
      <c r="IBK2202" s="218"/>
      <c r="IBL2202" s="218"/>
      <c r="IBM2202" s="218"/>
      <c r="IBN2202" s="218"/>
      <c r="IBO2202" s="218"/>
      <c r="IBP2202" s="218"/>
      <c r="IBQ2202" s="218"/>
      <c r="IBR2202" s="218"/>
      <c r="IBS2202" s="218"/>
      <c r="IBT2202" s="218"/>
      <c r="IBU2202" s="218"/>
      <c r="IBV2202" s="218"/>
      <c r="IBW2202" s="218"/>
      <c r="IBX2202" s="218"/>
      <c r="IBY2202" s="218"/>
      <c r="IBZ2202" s="218"/>
      <c r="ICA2202" s="218"/>
      <c r="ICB2202" s="218"/>
      <c r="ICC2202" s="218"/>
      <c r="ICD2202" s="218"/>
      <c r="ICE2202" s="218"/>
      <c r="ICF2202" s="218"/>
      <c r="ICG2202" s="218"/>
      <c r="ICH2202" s="218"/>
      <c r="ICI2202" s="218"/>
      <c r="ICJ2202" s="218"/>
      <c r="ICK2202" s="218"/>
      <c r="ICL2202" s="218"/>
      <c r="ICM2202" s="218"/>
      <c r="ICN2202" s="218"/>
      <c r="ICO2202" s="218"/>
      <c r="ICP2202" s="218"/>
      <c r="ICQ2202" s="218"/>
      <c r="ICR2202" s="218"/>
      <c r="ICS2202" s="218"/>
      <c r="ICT2202" s="218"/>
      <c r="ICU2202" s="218"/>
      <c r="ICV2202" s="218"/>
      <c r="ICW2202" s="218"/>
      <c r="ICX2202" s="218"/>
      <c r="ICY2202" s="218"/>
      <c r="ICZ2202" s="218"/>
      <c r="IDA2202" s="218"/>
      <c r="IDB2202" s="218"/>
      <c r="IDC2202" s="218"/>
      <c r="IDD2202" s="218"/>
      <c r="IDE2202" s="218"/>
      <c r="IDF2202" s="218"/>
      <c r="IDG2202" s="218"/>
      <c r="IDH2202" s="218"/>
      <c r="IDI2202" s="218"/>
      <c r="IDJ2202" s="218"/>
      <c r="IDK2202" s="218"/>
      <c r="IDL2202" s="218"/>
      <c r="IDM2202" s="218"/>
      <c r="IDN2202" s="218"/>
      <c r="IDO2202" s="218"/>
      <c r="IDP2202" s="218"/>
      <c r="IDQ2202" s="218"/>
      <c r="IDR2202" s="218"/>
      <c r="IDS2202" s="218"/>
      <c r="IDT2202" s="218"/>
      <c r="IDU2202" s="218"/>
      <c r="IDV2202" s="218"/>
      <c r="IDW2202" s="218"/>
      <c r="IDX2202" s="218"/>
      <c r="IDY2202" s="218"/>
      <c r="IDZ2202" s="218"/>
      <c r="IEA2202" s="218"/>
      <c r="IEB2202" s="218"/>
      <c r="IEC2202" s="218"/>
      <c r="IED2202" s="218"/>
      <c r="IEE2202" s="218"/>
      <c r="IEF2202" s="218"/>
      <c r="IEG2202" s="218"/>
      <c r="IEH2202" s="218"/>
      <c r="IEI2202" s="218"/>
      <c r="IEJ2202" s="218"/>
      <c r="IEK2202" s="218"/>
      <c r="IEL2202" s="218"/>
      <c r="IEM2202" s="218"/>
      <c r="IEN2202" s="218"/>
      <c r="IEO2202" s="218"/>
      <c r="IEP2202" s="218"/>
      <c r="IEQ2202" s="218"/>
      <c r="IER2202" s="218"/>
      <c r="IES2202" s="218"/>
      <c r="IET2202" s="218"/>
      <c r="IEU2202" s="218"/>
      <c r="IEV2202" s="218"/>
      <c r="IEW2202" s="218"/>
      <c r="IEX2202" s="218"/>
      <c r="IEY2202" s="218"/>
      <c r="IEZ2202" s="218"/>
      <c r="IFA2202" s="218"/>
      <c r="IFB2202" s="218"/>
      <c r="IFC2202" s="218"/>
      <c r="IFD2202" s="218"/>
      <c r="IFE2202" s="218"/>
      <c r="IFF2202" s="218"/>
      <c r="IFG2202" s="218"/>
      <c r="IFH2202" s="218"/>
      <c r="IFI2202" s="218"/>
      <c r="IFJ2202" s="218"/>
      <c r="IFK2202" s="218"/>
      <c r="IFL2202" s="218"/>
      <c r="IFM2202" s="218"/>
      <c r="IFN2202" s="218"/>
      <c r="IFO2202" s="218"/>
      <c r="IFP2202" s="218"/>
      <c r="IFQ2202" s="218"/>
      <c r="IFR2202" s="218"/>
      <c r="IFS2202" s="218"/>
      <c r="IFT2202" s="218"/>
      <c r="IFU2202" s="218"/>
      <c r="IFV2202" s="218"/>
      <c r="IFW2202" s="218"/>
      <c r="IFX2202" s="218"/>
      <c r="IFY2202" s="218"/>
      <c r="IFZ2202" s="218"/>
      <c r="IGA2202" s="218"/>
      <c r="IGB2202" s="218"/>
      <c r="IGC2202" s="218"/>
      <c r="IGD2202" s="218"/>
      <c r="IGE2202" s="218"/>
      <c r="IGF2202" s="218"/>
      <c r="IGG2202" s="218"/>
      <c r="IGH2202" s="218"/>
      <c r="IGI2202" s="218"/>
      <c r="IGJ2202" s="218"/>
      <c r="IGK2202" s="218"/>
      <c r="IGL2202" s="218"/>
      <c r="IGM2202" s="218"/>
      <c r="IGN2202" s="218"/>
      <c r="IGO2202" s="218"/>
      <c r="IGP2202" s="218"/>
      <c r="IGQ2202" s="218"/>
      <c r="IGR2202" s="218"/>
      <c r="IGS2202" s="218"/>
      <c r="IGT2202" s="218"/>
      <c r="IGU2202" s="218"/>
      <c r="IGV2202" s="218"/>
      <c r="IGW2202" s="218"/>
      <c r="IGX2202" s="218"/>
      <c r="IGY2202" s="218"/>
      <c r="IGZ2202" s="218"/>
      <c r="IHA2202" s="218"/>
      <c r="IHB2202" s="218"/>
      <c r="IHC2202" s="218"/>
      <c r="IHD2202" s="218"/>
      <c r="IHE2202" s="218"/>
      <c r="IHF2202" s="218"/>
      <c r="IHG2202" s="218"/>
      <c r="IHH2202" s="218"/>
      <c r="IHI2202" s="218"/>
      <c r="IHJ2202" s="218"/>
      <c r="IHK2202" s="218"/>
      <c r="IHL2202" s="218"/>
      <c r="IHM2202" s="218"/>
      <c r="IHN2202" s="218"/>
      <c r="IHO2202" s="218"/>
      <c r="IHP2202" s="218"/>
      <c r="IHQ2202" s="218"/>
      <c r="IHR2202" s="218"/>
      <c r="IHS2202" s="218"/>
      <c r="IHT2202" s="218"/>
      <c r="IHU2202" s="218"/>
      <c r="IHV2202" s="218"/>
      <c r="IHW2202" s="218"/>
      <c r="IHX2202" s="218"/>
      <c r="IHY2202" s="218"/>
      <c r="IHZ2202" s="218"/>
      <c r="IIA2202" s="218"/>
      <c r="IIB2202" s="218"/>
      <c r="IIC2202" s="218"/>
      <c r="IID2202" s="218"/>
      <c r="IIE2202" s="218"/>
      <c r="IIF2202" s="218"/>
      <c r="IIG2202" s="218"/>
      <c r="IIH2202" s="218"/>
      <c r="III2202" s="218"/>
      <c r="IIJ2202" s="218"/>
      <c r="IIK2202" s="218"/>
      <c r="IIL2202" s="218"/>
      <c r="IIM2202" s="218"/>
      <c r="IIN2202" s="218"/>
      <c r="IIO2202" s="218"/>
      <c r="IIP2202" s="218"/>
      <c r="IIQ2202" s="218"/>
      <c r="IIR2202" s="218"/>
      <c r="IIS2202" s="218"/>
      <c r="IIT2202" s="218"/>
      <c r="IIU2202" s="218"/>
      <c r="IIV2202" s="218"/>
      <c r="IIW2202" s="218"/>
      <c r="IIX2202" s="218"/>
      <c r="IIY2202" s="218"/>
      <c r="IIZ2202" s="218"/>
      <c r="IJA2202" s="218"/>
      <c r="IJB2202" s="218"/>
      <c r="IJC2202" s="218"/>
      <c r="IJD2202" s="218"/>
      <c r="IJE2202" s="218"/>
      <c r="IJF2202" s="218"/>
      <c r="IJG2202" s="218"/>
      <c r="IJH2202" s="218"/>
      <c r="IJI2202" s="218"/>
      <c r="IJJ2202" s="218"/>
      <c r="IJK2202" s="218"/>
      <c r="IJL2202" s="218"/>
      <c r="IJM2202" s="218"/>
      <c r="IJN2202" s="218"/>
      <c r="IJO2202" s="218"/>
      <c r="IJP2202" s="218"/>
      <c r="IJQ2202" s="218"/>
      <c r="IJR2202" s="218"/>
      <c r="IJS2202" s="218"/>
      <c r="IJT2202" s="218"/>
      <c r="IJU2202" s="218"/>
      <c r="IJV2202" s="218"/>
      <c r="IJW2202" s="218"/>
      <c r="IJX2202" s="218"/>
      <c r="IJY2202" s="218"/>
      <c r="IJZ2202" s="218"/>
      <c r="IKA2202" s="218"/>
      <c r="IKB2202" s="218"/>
      <c r="IKC2202" s="218"/>
      <c r="IKD2202" s="218"/>
      <c r="IKE2202" s="218"/>
      <c r="IKF2202" s="218"/>
      <c r="IKG2202" s="218"/>
      <c r="IKH2202" s="218"/>
      <c r="IKI2202" s="218"/>
      <c r="IKJ2202" s="218"/>
      <c r="IKK2202" s="218"/>
      <c r="IKL2202" s="218"/>
      <c r="IKM2202" s="218"/>
      <c r="IKN2202" s="218"/>
      <c r="IKO2202" s="218"/>
      <c r="IKP2202" s="218"/>
      <c r="IKQ2202" s="218"/>
      <c r="IKR2202" s="218"/>
      <c r="IKS2202" s="218"/>
      <c r="IKT2202" s="218"/>
      <c r="IKU2202" s="218"/>
      <c r="IKV2202" s="218"/>
      <c r="IKW2202" s="218"/>
      <c r="IKX2202" s="218"/>
      <c r="IKY2202" s="218"/>
      <c r="IKZ2202" s="218"/>
      <c r="ILA2202" s="218"/>
      <c r="ILB2202" s="218"/>
      <c r="ILC2202" s="218"/>
      <c r="ILD2202" s="218"/>
      <c r="ILE2202" s="218"/>
      <c r="ILF2202" s="218"/>
      <c r="ILG2202" s="218"/>
      <c r="ILH2202" s="218"/>
      <c r="ILI2202" s="218"/>
      <c r="ILJ2202" s="218"/>
      <c r="ILK2202" s="218"/>
      <c r="ILL2202" s="218"/>
      <c r="ILM2202" s="218"/>
      <c r="ILN2202" s="218"/>
      <c r="ILO2202" s="218"/>
      <c r="ILP2202" s="218"/>
      <c r="ILQ2202" s="218"/>
      <c r="ILR2202" s="218"/>
      <c r="ILS2202" s="218"/>
      <c r="ILT2202" s="218"/>
      <c r="ILU2202" s="218"/>
      <c r="ILV2202" s="218"/>
      <c r="ILW2202" s="218"/>
      <c r="ILX2202" s="218"/>
      <c r="ILY2202" s="218"/>
      <c r="ILZ2202" s="218"/>
      <c r="IMA2202" s="218"/>
      <c r="IMB2202" s="218"/>
      <c r="IMC2202" s="218"/>
      <c r="IMD2202" s="218"/>
      <c r="IME2202" s="218"/>
      <c r="IMF2202" s="218"/>
      <c r="IMG2202" s="218"/>
      <c r="IMH2202" s="218"/>
      <c r="IMI2202" s="218"/>
      <c r="IMJ2202" s="218"/>
      <c r="IMK2202" s="218"/>
      <c r="IML2202" s="218"/>
      <c r="IMM2202" s="218"/>
      <c r="IMN2202" s="218"/>
      <c r="IMO2202" s="218"/>
      <c r="IMP2202" s="218"/>
      <c r="IMQ2202" s="218"/>
      <c r="IMR2202" s="218"/>
      <c r="IMS2202" s="218"/>
      <c r="IMT2202" s="218"/>
      <c r="IMU2202" s="218"/>
      <c r="IMV2202" s="218"/>
      <c r="IMW2202" s="218"/>
      <c r="IMX2202" s="218"/>
      <c r="IMY2202" s="218"/>
      <c r="IMZ2202" s="218"/>
      <c r="INA2202" s="218"/>
      <c r="INB2202" s="218"/>
      <c r="INC2202" s="218"/>
      <c r="IND2202" s="218"/>
      <c r="INE2202" s="218"/>
      <c r="INF2202" s="218"/>
      <c r="ING2202" s="218"/>
      <c r="INH2202" s="218"/>
      <c r="INI2202" s="218"/>
      <c r="INJ2202" s="218"/>
      <c r="INK2202" s="218"/>
      <c r="INL2202" s="218"/>
      <c r="INM2202" s="218"/>
      <c r="INN2202" s="218"/>
      <c r="INO2202" s="218"/>
      <c r="INP2202" s="218"/>
      <c r="INQ2202" s="218"/>
      <c r="INR2202" s="218"/>
      <c r="INS2202" s="218"/>
      <c r="INT2202" s="218"/>
      <c r="INU2202" s="218"/>
      <c r="INV2202" s="218"/>
      <c r="INW2202" s="218"/>
      <c r="INX2202" s="218"/>
      <c r="INY2202" s="218"/>
      <c r="INZ2202" s="218"/>
      <c r="IOA2202" s="218"/>
      <c r="IOB2202" s="218"/>
      <c r="IOC2202" s="218"/>
      <c r="IOD2202" s="218"/>
      <c r="IOE2202" s="218"/>
      <c r="IOF2202" s="218"/>
      <c r="IOG2202" s="218"/>
      <c r="IOH2202" s="218"/>
      <c r="IOI2202" s="218"/>
      <c r="IOJ2202" s="218"/>
      <c r="IOK2202" s="218"/>
      <c r="IOL2202" s="218"/>
      <c r="IOM2202" s="218"/>
      <c r="ION2202" s="218"/>
      <c r="IOO2202" s="218"/>
      <c r="IOP2202" s="218"/>
      <c r="IOQ2202" s="218"/>
      <c r="IOR2202" s="218"/>
      <c r="IOS2202" s="218"/>
      <c r="IOT2202" s="218"/>
      <c r="IOU2202" s="218"/>
      <c r="IOV2202" s="218"/>
      <c r="IOW2202" s="218"/>
      <c r="IOX2202" s="218"/>
      <c r="IOY2202" s="218"/>
      <c r="IOZ2202" s="218"/>
      <c r="IPA2202" s="218"/>
      <c r="IPB2202" s="218"/>
      <c r="IPC2202" s="218"/>
      <c r="IPD2202" s="218"/>
      <c r="IPE2202" s="218"/>
      <c r="IPF2202" s="218"/>
      <c r="IPG2202" s="218"/>
      <c r="IPH2202" s="218"/>
      <c r="IPI2202" s="218"/>
      <c r="IPJ2202" s="218"/>
      <c r="IPK2202" s="218"/>
      <c r="IPL2202" s="218"/>
      <c r="IPM2202" s="218"/>
      <c r="IPN2202" s="218"/>
      <c r="IPO2202" s="218"/>
      <c r="IPP2202" s="218"/>
      <c r="IPQ2202" s="218"/>
      <c r="IPR2202" s="218"/>
      <c r="IPS2202" s="218"/>
      <c r="IPT2202" s="218"/>
      <c r="IPU2202" s="218"/>
      <c r="IPV2202" s="218"/>
      <c r="IPW2202" s="218"/>
      <c r="IPX2202" s="218"/>
      <c r="IPY2202" s="218"/>
      <c r="IPZ2202" s="218"/>
      <c r="IQA2202" s="218"/>
      <c r="IQB2202" s="218"/>
      <c r="IQC2202" s="218"/>
      <c r="IQD2202" s="218"/>
      <c r="IQE2202" s="218"/>
      <c r="IQF2202" s="218"/>
      <c r="IQG2202" s="218"/>
      <c r="IQH2202" s="218"/>
      <c r="IQI2202" s="218"/>
      <c r="IQJ2202" s="218"/>
      <c r="IQK2202" s="218"/>
      <c r="IQL2202" s="218"/>
      <c r="IQM2202" s="218"/>
      <c r="IQN2202" s="218"/>
      <c r="IQO2202" s="218"/>
      <c r="IQP2202" s="218"/>
      <c r="IQQ2202" s="218"/>
      <c r="IQR2202" s="218"/>
      <c r="IQS2202" s="218"/>
      <c r="IQT2202" s="218"/>
      <c r="IQU2202" s="218"/>
      <c r="IQV2202" s="218"/>
      <c r="IQW2202" s="218"/>
      <c r="IQX2202" s="218"/>
      <c r="IQY2202" s="218"/>
      <c r="IQZ2202" s="218"/>
      <c r="IRA2202" s="218"/>
      <c r="IRB2202" s="218"/>
      <c r="IRC2202" s="218"/>
      <c r="IRD2202" s="218"/>
      <c r="IRE2202" s="218"/>
      <c r="IRF2202" s="218"/>
      <c r="IRG2202" s="218"/>
      <c r="IRH2202" s="218"/>
      <c r="IRI2202" s="218"/>
      <c r="IRJ2202" s="218"/>
      <c r="IRK2202" s="218"/>
      <c r="IRL2202" s="218"/>
      <c r="IRM2202" s="218"/>
      <c r="IRN2202" s="218"/>
      <c r="IRO2202" s="218"/>
      <c r="IRP2202" s="218"/>
      <c r="IRQ2202" s="218"/>
      <c r="IRR2202" s="218"/>
      <c r="IRS2202" s="218"/>
      <c r="IRT2202" s="218"/>
      <c r="IRU2202" s="218"/>
      <c r="IRV2202" s="218"/>
      <c r="IRW2202" s="218"/>
      <c r="IRX2202" s="218"/>
      <c r="IRY2202" s="218"/>
      <c r="IRZ2202" s="218"/>
      <c r="ISA2202" s="218"/>
      <c r="ISB2202" s="218"/>
      <c r="ISC2202" s="218"/>
      <c r="ISD2202" s="218"/>
      <c r="ISE2202" s="218"/>
      <c r="ISF2202" s="218"/>
      <c r="ISG2202" s="218"/>
      <c r="ISH2202" s="218"/>
      <c r="ISI2202" s="218"/>
      <c r="ISJ2202" s="218"/>
      <c r="ISK2202" s="218"/>
      <c r="ISL2202" s="218"/>
      <c r="ISM2202" s="218"/>
      <c r="ISN2202" s="218"/>
      <c r="ISO2202" s="218"/>
      <c r="ISP2202" s="218"/>
      <c r="ISQ2202" s="218"/>
      <c r="ISR2202" s="218"/>
      <c r="ISS2202" s="218"/>
      <c r="IST2202" s="218"/>
      <c r="ISU2202" s="218"/>
      <c r="ISV2202" s="218"/>
      <c r="ISW2202" s="218"/>
      <c r="ISX2202" s="218"/>
      <c r="ISY2202" s="218"/>
      <c r="ISZ2202" s="218"/>
      <c r="ITA2202" s="218"/>
      <c r="ITB2202" s="218"/>
      <c r="ITC2202" s="218"/>
      <c r="ITD2202" s="218"/>
      <c r="ITE2202" s="218"/>
      <c r="ITF2202" s="218"/>
      <c r="ITG2202" s="218"/>
      <c r="ITH2202" s="218"/>
      <c r="ITI2202" s="218"/>
      <c r="ITJ2202" s="218"/>
      <c r="ITK2202" s="218"/>
      <c r="ITL2202" s="218"/>
      <c r="ITM2202" s="218"/>
      <c r="ITN2202" s="218"/>
      <c r="ITO2202" s="218"/>
      <c r="ITP2202" s="218"/>
      <c r="ITQ2202" s="218"/>
      <c r="ITR2202" s="218"/>
      <c r="ITS2202" s="218"/>
      <c r="ITT2202" s="218"/>
      <c r="ITU2202" s="218"/>
      <c r="ITV2202" s="218"/>
      <c r="ITW2202" s="218"/>
      <c r="ITX2202" s="218"/>
      <c r="ITY2202" s="218"/>
      <c r="ITZ2202" s="218"/>
      <c r="IUA2202" s="218"/>
      <c r="IUB2202" s="218"/>
      <c r="IUC2202" s="218"/>
      <c r="IUD2202" s="218"/>
      <c r="IUE2202" s="218"/>
      <c r="IUF2202" s="218"/>
      <c r="IUG2202" s="218"/>
      <c r="IUH2202" s="218"/>
      <c r="IUI2202" s="218"/>
      <c r="IUJ2202" s="218"/>
      <c r="IUK2202" s="218"/>
      <c r="IUL2202" s="218"/>
      <c r="IUM2202" s="218"/>
      <c r="IUN2202" s="218"/>
      <c r="IUO2202" s="218"/>
      <c r="IUP2202" s="218"/>
      <c r="IUQ2202" s="218"/>
      <c r="IUR2202" s="218"/>
      <c r="IUS2202" s="218"/>
      <c r="IUT2202" s="218"/>
      <c r="IUU2202" s="218"/>
      <c r="IUV2202" s="218"/>
      <c r="IUW2202" s="218"/>
      <c r="IUX2202" s="218"/>
      <c r="IUY2202" s="218"/>
      <c r="IUZ2202" s="218"/>
      <c r="IVA2202" s="218"/>
      <c r="IVB2202" s="218"/>
      <c r="IVC2202" s="218"/>
      <c r="IVD2202" s="218"/>
      <c r="IVE2202" s="218"/>
      <c r="IVF2202" s="218"/>
      <c r="IVG2202" s="218"/>
      <c r="IVH2202" s="218"/>
      <c r="IVI2202" s="218"/>
      <c r="IVJ2202" s="218"/>
      <c r="IVK2202" s="218"/>
      <c r="IVL2202" s="218"/>
      <c r="IVM2202" s="218"/>
      <c r="IVN2202" s="218"/>
      <c r="IVO2202" s="218"/>
      <c r="IVP2202" s="218"/>
      <c r="IVQ2202" s="218"/>
      <c r="IVR2202" s="218"/>
      <c r="IVS2202" s="218"/>
      <c r="IVT2202" s="218"/>
      <c r="IVU2202" s="218"/>
      <c r="IVV2202" s="218"/>
      <c r="IVW2202" s="218"/>
      <c r="IVX2202" s="218"/>
      <c r="IVY2202" s="218"/>
      <c r="IVZ2202" s="218"/>
      <c r="IWA2202" s="218"/>
      <c r="IWB2202" s="218"/>
      <c r="IWC2202" s="218"/>
      <c r="IWD2202" s="218"/>
      <c r="IWE2202" s="218"/>
      <c r="IWF2202" s="218"/>
      <c r="IWG2202" s="218"/>
      <c r="IWH2202" s="218"/>
      <c r="IWI2202" s="218"/>
      <c r="IWJ2202" s="218"/>
      <c r="IWK2202" s="218"/>
      <c r="IWL2202" s="218"/>
      <c r="IWM2202" s="218"/>
      <c r="IWN2202" s="218"/>
      <c r="IWO2202" s="218"/>
      <c r="IWP2202" s="218"/>
      <c r="IWQ2202" s="218"/>
      <c r="IWR2202" s="218"/>
      <c r="IWS2202" s="218"/>
      <c r="IWT2202" s="218"/>
      <c r="IWU2202" s="218"/>
      <c r="IWV2202" s="218"/>
      <c r="IWW2202" s="218"/>
      <c r="IWX2202" s="218"/>
      <c r="IWY2202" s="218"/>
      <c r="IWZ2202" s="218"/>
      <c r="IXA2202" s="218"/>
      <c r="IXB2202" s="218"/>
      <c r="IXC2202" s="218"/>
      <c r="IXD2202" s="218"/>
      <c r="IXE2202" s="218"/>
      <c r="IXF2202" s="218"/>
      <c r="IXG2202" s="218"/>
      <c r="IXH2202" s="218"/>
      <c r="IXI2202" s="218"/>
      <c r="IXJ2202" s="218"/>
      <c r="IXK2202" s="218"/>
      <c r="IXL2202" s="218"/>
      <c r="IXM2202" s="218"/>
      <c r="IXN2202" s="218"/>
      <c r="IXO2202" s="218"/>
      <c r="IXP2202" s="218"/>
      <c r="IXQ2202" s="218"/>
      <c r="IXR2202" s="218"/>
      <c r="IXS2202" s="218"/>
      <c r="IXT2202" s="218"/>
      <c r="IXU2202" s="218"/>
      <c r="IXV2202" s="218"/>
      <c r="IXW2202" s="218"/>
      <c r="IXX2202" s="218"/>
      <c r="IXY2202" s="218"/>
      <c r="IXZ2202" s="218"/>
      <c r="IYA2202" s="218"/>
      <c r="IYB2202" s="218"/>
      <c r="IYC2202" s="218"/>
      <c r="IYD2202" s="218"/>
      <c r="IYE2202" s="218"/>
      <c r="IYF2202" s="218"/>
      <c r="IYG2202" s="218"/>
      <c r="IYH2202" s="218"/>
      <c r="IYI2202" s="218"/>
      <c r="IYJ2202" s="218"/>
      <c r="IYK2202" s="218"/>
      <c r="IYL2202" s="218"/>
      <c r="IYM2202" s="218"/>
      <c r="IYN2202" s="218"/>
      <c r="IYO2202" s="218"/>
      <c r="IYP2202" s="218"/>
      <c r="IYQ2202" s="218"/>
      <c r="IYR2202" s="218"/>
      <c r="IYS2202" s="218"/>
      <c r="IYT2202" s="218"/>
      <c r="IYU2202" s="218"/>
      <c r="IYV2202" s="218"/>
      <c r="IYW2202" s="218"/>
      <c r="IYX2202" s="218"/>
      <c r="IYY2202" s="218"/>
      <c r="IYZ2202" s="218"/>
      <c r="IZA2202" s="218"/>
      <c r="IZB2202" s="218"/>
      <c r="IZC2202" s="218"/>
      <c r="IZD2202" s="218"/>
      <c r="IZE2202" s="218"/>
      <c r="IZF2202" s="218"/>
      <c r="IZG2202" s="218"/>
      <c r="IZH2202" s="218"/>
      <c r="IZI2202" s="218"/>
      <c r="IZJ2202" s="218"/>
      <c r="IZK2202" s="218"/>
      <c r="IZL2202" s="218"/>
      <c r="IZM2202" s="218"/>
      <c r="IZN2202" s="218"/>
      <c r="IZO2202" s="218"/>
      <c r="IZP2202" s="218"/>
      <c r="IZQ2202" s="218"/>
      <c r="IZR2202" s="218"/>
      <c r="IZS2202" s="218"/>
      <c r="IZT2202" s="218"/>
      <c r="IZU2202" s="218"/>
      <c r="IZV2202" s="218"/>
      <c r="IZW2202" s="218"/>
      <c r="IZX2202" s="218"/>
      <c r="IZY2202" s="218"/>
      <c r="IZZ2202" s="218"/>
      <c r="JAA2202" s="218"/>
      <c r="JAB2202" s="218"/>
      <c r="JAC2202" s="218"/>
      <c r="JAD2202" s="218"/>
      <c r="JAE2202" s="218"/>
      <c r="JAF2202" s="218"/>
      <c r="JAG2202" s="218"/>
      <c r="JAH2202" s="218"/>
      <c r="JAI2202" s="218"/>
      <c r="JAJ2202" s="218"/>
      <c r="JAK2202" s="218"/>
      <c r="JAL2202" s="218"/>
      <c r="JAM2202" s="218"/>
      <c r="JAN2202" s="218"/>
      <c r="JAO2202" s="218"/>
      <c r="JAP2202" s="218"/>
      <c r="JAQ2202" s="218"/>
      <c r="JAR2202" s="218"/>
      <c r="JAS2202" s="218"/>
      <c r="JAT2202" s="218"/>
      <c r="JAU2202" s="218"/>
      <c r="JAV2202" s="218"/>
      <c r="JAW2202" s="218"/>
      <c r="JAX2202" s="218"/>
      <c r="JAY2202" s="218"/>
      <c r="JAZ2202" s="218"/>
      <c r="JBA2202" s="218"/>
      <c r="JBB2202" s="218"/>
      <c r="JBC2202" s="218"/>
      <c r="JBD2202" s="218"/>
      <c r="JBE2202" s="218"/>
      <c r="JBF2202" s="218"/>
      <c r="JBG2202" s="218"/>
      <c r="JBH2202" s="218"/>
      <c r="JBI2202" s="218"/>
      <c r="JBJ2202" s="218"/>
      <c r="JBK2202" s="218"/>
      <c r="JBL2202" s="218"/>
      <c r="JBM2202" s="218"/>
      <c r="JBN2202" s="218"/>
      <c r="JBO2202" s="218"/>
      <c r="JBP2202" s="218"/>
      <c r="JBQ2202" s="218"/>
      <c r="JBR2202" s="218"/>
      <c r="JBS2202" s="218"/>
      <c r="JBT2202" s="218"/>
      <c r="JBU2202" s="218"/>
      <c r="JBV2202" s="218"/>
      <c r="JBW2202" s="218"/>
      <c r="JBX2202" s="218"/>
      <c r="JBY2202" s="218"/>
      <c r="JBZ2202" s="218"/>
      <c r="JCA2202" s="218"/>
      <c r="JCB2202" s="218"/>
      <c r="JCC2202" s="218"/>
      <c r="JCD2202" s="218"/>
      <c r="JCE2202" s="218"/>
      <c r="JCF2202" s="218"/>
      <c r="JCG2202" s="218"/>
      <c r="JCH2202" s="218"/>
      <c r="JCI2202" s="218"/>
      <c r="JCJ2202" s="218"/>
      <c r="JCK2202" s="218"/>
      <c r="JCL2202" s="218"/>
      <c r="JCM2202" s="218"/>
      <c r="JCN2202" s="218"/>
      <c r="JCO2202" s="218"/>
      <c r="JCP2202" s="218"/>
      <c r="JCQ2202" s="218"/>
      <c r="JCR2202" s="218"/>
      <c r="JCS2202" s="218"/>
      <c r="JCT2202" s="218"/>
      <c r="JCU2202" s="218"/>
      <c r="JCV2202" s="218"/>
      <c r="JCW2202" s="218"/>
      <c r="JCX2202" s="218"/>
      <c r="JCY2202" s="218"/>
      <c r="JCZ2202" s="218"/>
      <c r="JDA2202" s="218"/>
      <c r="JDB2202" s="218"/>
      <c r="JDC2202" s="218"/>
      <c r="JDD2202" s="218"/>
      <c r="JDE2202" s="218"/>
      <c r="JDF2202" s="218"/>
      <c r="JDG2202" s="218"/>
      <c r="JDH2202" s="218"/>
      <c r="JDI2202" s="218"/>
      <c r="JDJ2202" s="218"/>
      <c r="JDK2202" s="218"/>
      <c r="JDL2202" s="218"/>
      <c r="JDM2202" s="218"/>
      <c r="JDN2202" s="218"/>
      <c r="JDO2202" s="218"/>
      <c r="JDP2202" s="218"/>
      <c r="JDQ2202" s="218"/>
      <c r="JDR2202" s="218"/>
      <c r="JDS2202" s="218"/>
      <c r="JDT2202" s="218"/>
      <c r="JDU2202" s="218"/>
      <c r="JDV2202" s="218"/>
      <c r="JDW2202" s="218"/>
      <c r="JDX2202" s="218"/>
      <c r="JDY2202" s="218"/>
      <c r="JDZ2202" s="218"/>
      <c r="JEA2202" s="218"/>
      <c r="JEB2202" s="218"/>
      <c r="JEC2202" s="218"/>
      <c r="JED2202" s="218"/>
      <c r="JEE2202" s="218"/>
      <c r="JEF2202" s="218"/>
      <c r="JEG2202" s="218"/>
      <c r="JEH2202" s="218"/>
      <c r="JEI2202" s="218"/>
      <c r="JEJ2202" s="218"/>
      <c r="JEK2202" s="218"/>
      <c r="JEL2202" s="218"/>
      <c r="JEM2202" s="218"/>
      <c r="JEN2202" s="218"/>
      <c r="JEO2202" s="218"/>
      <c r="JEP2202" s="218"/>
      <c r="JEQ2202" s="218"/>
      <c r="JER2202" s="218"/>
      <c r="JES2202" s="218"/>
      <c r="JET2202" s="218"/>
      <c r="JEU2202" s="218"/>
      <c r="JEV2202" s="218"/>
      <c r="JEW2202" s="218"/>
      <c r="JEX2202" s="218"/>
      <c r="JEY2202" s="218"/>
      <c r="JEZ2202" s="218"/>
      <c r="JFA2202" s="218"/>
      <c r="JFB2202" s="218"/>
      <c r="JFC2202" s="218"/>
      <c r="JFD2202" s="218"/>
      <c r="JFE2202" s="218"/>
      <c r="JFF2202" s="218"/>
      <c r="JFG2202" s="218"/>
      <c r="JFH2202" s="218"/>
      <c r="JFI2202" s="218"/>
      <c r="JFJ2202" s="218"/>
      <c r="JFK2202" s="218"/>
      <c r="JFL2202" s="218"/>
      <c r="JFM2202" s="218"/>
      <c r="JFN2202" s="218"/>
      <c r="JFO2202" s="218"/>
      <c r="JFP2202" s="218"/>
      <c r="JFQ2202" s="218"/>
      <c r="JFR2202" s="218"/>
      <c r="JFS2202" s="218"/>
      <c r="JFT2202" s="218"/>
      <c r="JFU2202" s="218"/>
      <c r="JFV2202" s="218"/>
      <c r="JFW2202" s="218"/>
      <c r="JFX2202" s="218"/>
      <c r="JFY2202" s="218"/>
      <c r="JFZ2202" s="218"/>
      <c r="JGA2202" s="218"/>
      <c r="JGB2202" s="218"/>
      <c r="JGC2202" s="218"/>
      <c r="JGD2202" s="218"/>
      <c r="JGE2202" s="218"/>
      <c r="JGF2202" s="218"/>
      <c r="JGG2202" s="218"/>
      <c r="JGH2202" s="218"/>
      <c r="JGI2202" s="218"/>
      <c r="JGJ2202" s="218"/>
      <c r="JGK2202" s="218"/>
      <c r="JGL2202" s="218"/>
      <c r="JGM2202" s="218"/>
      <c r="JGN2202" s="218"/>
      <c r="JGO2202" s="218"/>
      <c r="JGP2202" s="218"/>
      <c r="JGQ2202" s="218"/>
      <c r="JGR2202" s="218"/>
      <c r="JGS2202" s="218"/>
      <c r="JGT2202" s="218"/>
      <c r="JGU2202" s="218"/>
      <c r="JGV2202" s="218"/>
      <c r="JGW2202" s="218"/>
      <c r="JGX2202" s="218"/>
      <c r="JGY2202" s="218"/>
      <c r="JGZ2202" s="218"/>
      <c r="JHA2202" s="218"/>
      <c r="JHB2202" s="218"/>
      <c r="JHC2202" s="218"/>
      <c r="JHD2202" s="218"/>
      <c r="JHE2202" s="218"/>
      <c r="JHF2202" s="218"/>
      <c r="JHG2202" s="218"/>
      <c r="JHH2202" s="218"/>
      <c r="JHI2202" s="218"/>
      <c r="JHJ2202" s="218"/>
      <c r="JHK2202" s="218"/>
      <c r="JHL2202" s="218"/>
      <c r="JHM2202" s="218"/>
      <c r="JHN2202" s="218"/>
      <c r="JHO2202" s="218"/>
      <c r="JHP2202" s="218"/>
      <c r="JHQ2202" s="218"/>
      <c r="JHR2202" s="218"/>
      <c r="JHS2202" s="218"/>
      <c r="JHT2202" s="218"/>
      <c r="JHU2202" s="218"/>
      <c r="JHV2202" s="218"/>
      <c r="JHW2202" s="218"/>
      <c r="JHX2202" s="218"/>
      <c r="JHY2202" s="218"/>
      <c r="JHZ2202" s="218"/>
      <c r="JIA2202" s="218"/>
      <c r="JIB2202" s="218"/>
      <c r="JIC2202" s="218"/>
      <c r="JID2202" s="218"/>
      <c r="JIE2202" s="218"/>
      <c r="JIF2202" s="218"/>
      <c r="JIG2202" s="218"/>
      <c r="JIH2202" s="218"/>
      <c r="JII2202" s="218"/>
      <c r="JIJ2202" s="218"/>
      <c r="JIK2202" s="218"/>
      <c r="JIL2202" s="218"/>
      <c r="JIM2202" s="218"/>
      <c r="JIN2202" s="218"/>
      <c r="JIO2202" s="218"/>
      <c r="JIP2202" s="218"/>
      <c r="JIQ2202" s="218"/>
      <c r="JIR2202" s="218"/>
      <c r="JIS2202" s="218"/>
      <c r="JIT2202" s="218"/>
      <c r="JIU2202" s="218"/>
      <c r="JIV2202" s="218"/>
      <c r="JIW2202" s="218"/>
      <c r="JIX2202" s="218"/>
      <c r="JIY2202" s="218"/>
      <c r="JIZ2202" s="218"/>
      <c r="JJA2202" s="218"/>
      <c r="JJB2202" s="218"/>
      <c r="JJC2202" s="218"/>
      <c r="JJD2202" s="218"/>
      <c r="JJE2202" s="218"/>
      <c r="JJF2202" s="218"/>
      <c r="JJG2202" s="218"/>
      <c r="JJH2202" s="218"/>
      <c r="JJI2202" s="218"/>
      <c r="JJJ2202" s="218"/>
      <c r="JJK2202" s="218"/>
      <c r="JJL2202" s="218"/>
      <c r="JJM2202" s="218"/>
      <c r="JJN2202" s="218"/>
      <c r="JJO2202" s="218"/>
      <c r="JJP2202" s="218"/>
      <c r="JJQ2202" s="218"/>
      <c r="JJR2202" s="218"/>
      <c r="JJS2202" s="218"/>
      <c r="JJT2202" s="218"/>
      <c r="JJU2202" s="218"/>
      <c r="JJV2202" s="218"/>
      <c r="JJW2202" s="218"/>
      <c r="JJX2202" s="218"/>
      <c r="JJY2202" s="218"/>
      <c r="JJZ2202" s="218"/>
      <c r="JKA2202" s="218"/>
      <c r="JKB2202" s="218"/>
      <c r="JKC2202" s="218"/>
      <c r="JKD2202" s="218"/>
      <c r="JKE2202" s="218"/>
      <c r="JKF2202" s="218"/>
      <c r="JKG2202" s="218"/>
      <c r="JKH2202" s="218"/>
      <c r="JKI2202" s="218"/>
      <c r="JKJ2202" s="218"/>
      <c r="JKK2202" s="218"/>
      <c r="JKL2202" s="218"/>
      <c r="JKM2202" s="218"/>
      <c r="JKN2202" s="218"/>
      <c r="JKO2202" s="218"/>
      <c r="JKP2202" s="218"/>
      <c r="JKQ2202" s="218"/>
      <c r="JKR2202" s="218"/>
      <c r="JKS2202" s="218"/>
      <c r="JKT2202" s="218"/>
      <c r="JKU2202" s="218"/>
      <c r="JKV2202" s="218"/>
      <c r="JKW2202" s="218"/>
      <c r="JKX2202" s="218"/>
      <c r="JKY2202" s="218"/>
      <c r="JKZ2202" s="218"/>
      <c r="JLA2202" s="218"/>
      <c r="JLB2202" s="218"/>
      <c r="JLC2202" s="218"/>
      <c r="JLD2202" s="218"/>
      <c r="JLE2202" s="218"/>
      <c r="JLF2202" s="218"/>
      <c r="JLG2202" s="218"/>
      <c r="JLH2202" s="218"/>
      <c r="JLI2202" s="218"/>
      <c r="JLJ2202" s="218"/>
      <c r="JLK2202" s="218"/>
      <c r="JLL2202" s="218"/>
      <c r="JLM2202" s="218"/>
      <c r="JLN2202" s="218"/>
      <c r="JLO2202" s="218"/>
      <c r="JLP2202" s="218"/>
      <c r="JLQ2202" s="218"/>
      <c r="JLR2202" s="218"/>
      <c r="JLS2202" s="218"/>
      <c r="JLT2202" s="218"/>
      <c r="JLU2202" s="218"/>
      <c r="JLV2202" s="218"/>
      <c r="JLW2202" s="218"/>
      <c r="JLX2202" s="218"/>
      <c r="JLY2202" s="218"/>
      <c r="JLZ2202" s="218"/>
      <c r="JMA2202" s="218"/>
      <c r="JMB2202" s="218"/>
      <c r="JMC2202" s="218"/>
      <c r="JMD2202" s="218"/>
      <c r="JME2202" s="218"/>
      <c r="JMF2202" s="218"/>
      <c r="JMG2202" s="218"/>
      <c r="JMH2202" s="218"/>
      <c r="JMI2202" s="218"/>
      <c r="JMJ2202" s="218"/>
      <c r="JMK2202" s="218"/>
      <c r="JML2202" s="218"/>
      <c r="JMM2202" s="218"/>
      <c r="JMN2202" s="218"/>
      <c r="JMO2202" s="218"/>
      <c r="JMP2202" s="218"/>
      <c r="JMQ2202" s="218"/>
      <c r="JMR2202" s="218"/>
      <c r="JMS2202" s="218"/>
      <c r="JMT2202" s="218"/>
      <c r="JMU2202" s="218"/>
      <c r="JMV2202" s="218"/>
      <c r="JMW2202" s="218"/>
      <c r="JMX2202" s="218"/>
      <c r="JMY2202" s="218"/>
      <c r="JMZ2202" s="218"/>
      <c r="JNA2202" s="218"/>
      <c r="JNB2202" s="218"/>
      <c r="JNC2202" s="218"/>
      <c r="JND2202" s="218"/>
      <c r="JNE2202" s="218"/>
      <c r="JNF2202" s="218"/>
      <c r="JNG2202" s="218"/>
      <c r="JNH2202" s="218"/>
      <c r="JNI2202" s="218"/>
      <c r="JNJ2202" s="218"/>
      <c r="JNK2202" s="218"/>
      <c r="JNL2202" s="218"/>
      <c r="JNM2202" s="218"/>
      <c r="JNN2202" s="218"/>
      <c r="JNO2202" s="218"/>
      <c r="JNP2202" s="218"/>
      <c r="JNQ2202" s="218"/>
      <c r="JNR2202" s="218"/>
      <c r="JNS2202" s="218"/>
      <c r="JNT2202" s="218"/>
      <c r="JNU2202" s="218"/>
      <c r="JNV2202" s="218"/>
      <c r="JNW2202" s="218"/>
      <c r="JNX2202" s="218"/>
      <c r="JNY2202" s="218"/>
      <c r="JNZ2202" s="218"/>
      <c r="JOA2202" s="218"/>
      <c r="JOB2202" s="218"/>
      <c r="JOC2202" s="218"/>
      <c r="JOD2202" s="218"/>
      <c r="JOE2202" s="218"/>
      <c r="JOF2202" s="218"/>
      <c r="JOG2202" s="218"/>
      <c r="JOH2202" s="218"/>
      <c r="JOI2202" s="218"/>
      <c r="JOJ2202" s="218"/>
      <c r="JOK2202" s="218"/>
      <c r="JOL2202" s="218"/>
      <c r="JOM2202" s="218"/>
      <c r="JON2202" s="218"/>
      <c r="JOO2202" s="218"/>
      <c r="JOP2202" s="218"/>
      <c r="JOQ2202" s="218"/>
      <c r="JOR2202" s="218"/>
      <c r="JOS2202" s="218"/>
      <c r="JOT2202" s="218"/>
      <c r="JOU2202" s="218"/>
      <c r="JOV2202" s="218"/>
      <c r="JOW2202" s="218"/>
      <c r="JOX2202" s="218"/>
      <c r="JOY2202" s="218"/>
      <c r="JOZ2202" s="218"/>
      <c r="JPA2202" s="218"/>
      <c r="JPB2202" s="218"/>
      <c r="JPC2202" s="218"/>
      <c r="JPD2202" s="218"/>
      <c r="JPE2202" s="218"/>
      <c r="JPF2202" s="218"/>
      <c r="JPG2202" s="218"/>
      <c r="JPH2202" s="218"/>
      <c r="JPI2202" s="218"/>
      <c r="JPJ2202" s="218"/>
      <c r="JPK2202" s="218"/>
      <c r="JPL2202" s="218"/>
      <c r="JPM2202" s="218"/>
      <c r="JPN2202" s="218"/>
      <c r="JPO2202" s="218"/>
      <c r="JPP2202" s="218"/>
      <c r="JPQ2202" s="218"/>
      <c r="JPR2202" s="218"/>
      <c r="JPS2202" s="218"/>
      <c r="JPT2202" s="218"/>
      <c r="JPU2202" s="218"/>
      <c r="JPV2202" s="218"/>
      <c r="JPW2202" s="218"/>
      <c r="JPX2202" s="218"/>
      <c r="JPY2202" s="218"/>
      <c r="JPZ2202" s="218"/>
      <c r="JQA2202" s="218"/>
      <c r="JQB2202" s="218"/>
      <c r="JQC2202" s="218"/>
      <c r="JQD2202" s="218"/>
      <c r="JQE2202" s="218"/>
      <c r="JQF2202" s="218"/>
      <c r="JQG2202" s="218"/>
      <c r="JQH2202" s="218"/>
      <c r="JQI2202" s="218"/>
      <c r="JQJ2202" s="218"/>
      <c r="JQK2202" s="218"/>
      <c r="JQL2202" s="218"/>
      <c r="JQM2202" s="218"/>
      <c r="JQN2202" s="218"/>
      <c r="JQO2202" s="218"/>
      <c r="JQP2202" s="218"/>
      <c r="JQQ2202" s="218"/>
      <c r="JQR2202" s="218"/>
      <c r="JQS2202" s="218"/>
      <c r="JQT2202" s="218"/>
      <c r="JQU2202" s="218"/>
      <c r="JQV2202" s="218"/>
      <c r="JQW2202" s="218"/>
      <c r="JQX2202" s="218"/>
      <c r="JQY2202" s="218"/>
      <c r="JQZ2202" s="218"/>
      <c r="JRA2202" s="218"/>
      <c r="JRB2202" s="218"/>
      <c r="JRC2202" s="218"/>
      <c r="JRD2202" s="218"/>
      <c r="JRE2202" s="218"/>
      <c r="JRF2202" s="218"/>
      <c r="JRG2202" s="218"/>
      <c r="JRH2202" s="218"/>
      <c r="JRI2202" s="218"/>
      <c r="JRJ2202" s="218"/>
      <c r="JRK2202" s="218"/>
      <c r="JRL2202" s="218"/>
      <c r="JRM2202" s="218"/>
      <c r="JRN2202" s="218"/>
      <c r="JRO2202" s="218"/>
      <c r="JRP2202" s="218"/>
      <c r="JRQ2202" s="218"/>
      <c r="JRR2202" s="218"/>
      <c r="JRS2202" s="218"/>
      <c r="JRT2202" s="218"/>
      <c r="JRU2202" s="218"/>
      <c r="JRV2202" s="218"/>
      <c r="JRW2202" s="218"/>
      <c r="JRX2202" s="218"/>
      <c r="JRY2202" s="218"/>
      <c r="JRZ2202" s="218"/>
      <c r="JSA2202" s="218"/>
      <c r="JSB2202" s="218"/>
      <c r="JSC2202" s="218"/>
      <c r="JSD2202" s="218"/>
      <c r="JSE2202" s="218"/>
      <c r="JSF2202" s="218"/>
      <c r="JSG2202" s="218"/>
      <c r="JSH2202" s="218"/>
      <c r="JSI2202" s="218"/>
      <c r="JSJ2202" s="218"/>
      <c r="JSK2202" s="218"/>
      <c r="JSL2202" s="218"/>
      <c r="JSM2202" s="218"/>
      <c r="JSN2202" s="218"/>
      <c r="JSO2202" s="218"/>
      <c r="JSP2202" s="218"/>
      <c r="JSQ2202" s="218"/>
      <c r="JSR2202" s="218"/>
      <c r="JSS2202" s="218"/>
      <c r="JST2202" s="218"/>
      <c r="JSU2202" s="218"/>
      <c r="JSV2202" s="218"/>
      <c r="JSW2202" s="218"/>
      <c r="JSX2202" s="218"/>
      <c r="JSY2202" s="218"/>
      <c r="JSZ2202" s="218"/>
      <c r="JTA2202" s="218"/>
      <c r="JTB2202" s="218"/>
      <c r="JTC2202" s="218"/>
      <c r="JTD2202" s="218"/>
      <c r="JTE2202" s="218"/>
      <c r="JTF2202" s="218"/>
      <c r="JTG2202" s="218"/>
      <c r="JTH2202" s="218"/>
      <c r="JTI2202" s="218"/>
      <c r="JTJ2202" s="218"/>
      <c r="JTK2202" s="218"/>
      <c r="JTL2202" s="218"/>
      <c r="JTM2202" s="218"/>
      <c r="JTN2202" s="218"/>
      <c r="JTO2202" s="218"/>
      <c r="JTP2202" s="218"/>
      <c r="JTQ2202" s="218"/>
      <c r="JTR2202" s="218"/>
      <c r="JTS2202" s="218"/>
      <c r="JTT2202" s="218"/>
      <c r="JTU2202" s="218"/>
      <c r="JTV2202" s="218"/>
      <c r="JTW2202" s="218"/>
      <c r="JTX2202" s="218"/>
      <c r="JTY2202" s="218"/>
      <c r="JTZ2202" s="218"/>
      <c r="JUA2202" s="218"/>
      <c r="JUB2202" s="218"/>
      <c r="JUC2202" s="218"/>
      <c r="JUD2202" s="218"/>
      <c r="JUE2202" s="218"/>
      <c r="JUF2202" s="218"/>
      <c r="JUG2202" s="218"/>
      <c r="JUH2202" s="218"/>
      <c r="JUI2202" s="218"/>
      <c r="JUJ2202" s="218"/>
      <c r="JUK2202" s="218"/>
      <c r="JUL2202" s="218"/>
      <c r="JUM2202" s="218"/>
      <c r="JUN2202" s="218"/>
      <c r="JUO2202" s="218"/>
      <c r="JUP2202" s="218"/>
      <c r="JUQ2202" s="218"/>
      <c r="JUR2202" s="218"/>
      <c r="JUS2202" s="218"/>
      <c r="JUT2202" s="218"/>
      <c r="JUU2202" s="218"/>
      <c r="JUV2202" s="218"/>
      <c r="JUW2202" s="218"/>
      <c r="JUX2202" s="218"/>
      <c r="JUY2202" s="218"/>
      <c r="JUZ2202" s="218"/>
      <c r="JVA2202" s="218"/>
      <c r="JVB2202" s="218"/>
      <c r="JVC2202" s="218"/>
      <c r="JVD2202" s="218"/>
      <c r="JVE2202" s="218"/>
      <c r="JVF2202" s="218"/>
      <c r="JVG2202" s="218"/>
      <c r="JVH2202" s="218"/>
      <c r="JVI2202" s="218"/>
      <c r="JVJ2202" s="218"/>
      <c r="JVK2202" s="218"/>
      <c r="JVL2202" s="218"/>
      <c r="JVM2202" s="218"/>
      <c r="JVN2202" s="218"/>
      <c r="JVO2202" s="218"/>
      <c r="JVP2202" s="218"/>
      <c r="JVQ2202" s="218"/>
      <c r="JVR2202" s="218"/>
      <c r="JVS2202" s="218"/>
      <c r="JVT2202" s="218"/>
      <c r="JVU2202" s="218"/>
      <c r="JVV2202" s="218"/>
      <c r="JVW2202" s="218"/>
      <c r="JVX2202" s="218"/>
      <c r="JVY2202" s="218"/>
      <c r="JVZ2202" s="218"/>
      <c r="JWA2202" s="218"/>
      <c r="JWB2202" s="218"/>
      <c r="JWC2202" s="218"/>
      <c r="JWD2202" s="218"/>
      <c r="JWE2202" s="218"/>
      <c r="JWF2202" s="218"/>
      <c r="JWG2202" s="218"/>
      <c r="JWH2202" s="218"/>
      <c r="JWI2202" s="218"/>
      <c r="JWJ2202" s="218"/>
      <c r="JWK2202" s="218"/>
      <c r="JWL2202" s="218"/>
      <c r="JWM2202" s="218"/>
      <c r="JWN2202" s="218"/>
      <c r="JWO2202" s="218"/>
      <c r="JWP2202" s="218"/>
      <c r="JWQ2202" s="218"/>
      <c r="JWR2202" s="218"/>
      <c r="JWS2202" s="218"/>
      <c r="JWT2202" s="218"/>
      <c r="JWU2202" s="218"/>
      <c r="JWV2202" s="218"/>
      <c r="JWW2202" s="218"/>
      <c r="JWX2202" s="218"/>
      <c r="JWY2202" s="218"/>
      <c r="JWZ2202" s="218"/>
      <c r="JXA2202" s="218"/>
      <c r="JXB2202" s="218"/>
      <c r="JXC2202" s="218"/>
      <c r="JXD2202" s="218"/>
      <c r="JXE2202" s="218"/>
      <c r="JXF2202" s="218"/>
      <c r="JXG2202" s="218"/>
      <c r="JXH2202" s="218"/>
      <c r="JXI2202" s="218"/>
      <c r="JXJ2202" s="218"/>
      <c r="JXK2202" s="218"/>
      <c r="JXL2202" s="218"/>
      <c r="JXM2202" s="218"/>
      <c r="JXN2202" s="218"/>
      <c r="JXO2202" s="218"/>
      <c r="JXP2202" s="218"/>
      <c r="JXQ2202" s="218"/>
      <c r="JXR2202" s="218"/>
      <c r="JXS2202" s="218"/>
      <c r="JXT2202" s="218"/>
      <c r="JXU2202" s="218"/>
      <c r="JXV2202" s="218"/>
      <c r="JXW2202" s="218"/>
      <c r="JXX2202" s="218"/>
      <c r="JXY2202" s="218"/>
      <c r="JXZ2202" s="218"/>
      <c r="JYA2202" s="218"/>
      <c r="JYB2202" s="218"/>
      <c r="JYC2202" s="218"/>
      <c r="JYD2202" s="218"/>
      <c r="JYE2202" s="218"/>
      <c r="JYF2202" s="218"/>
      <c r="JYG2202" s="218"/>
      <c r="JYH2202" s="218"/>
      <c r="JYI2202" s="218"/>
      <c r="JYJ2202" s="218"/>
      <c r="JYK2202" s="218"/>
      <c r="JYL2202" s="218"/>
      <c r="JYM2202" s="218"/>
      <c r="JYN2202" s="218"/>
      <c r="JYO2202" s="218"/>
      <c r="JYP2202" s="218"/>
      <c r="JYQ2202" s="218"/>
      <c r="JYR2202" s="218"/>
      <c r="JYS2202" s="218"/>
      <c r="JYT2202" s="218"/>
      <c r="JYU2202" s="218"/>
      <c r="JYV2202" s="218"/>
      <c r="JYW2202" s="218"/>
      <c r="JYX2202" s="218"/>
      <c r="JYY2202" s="218"/>
      <c r="JYZ2202" s="218"/>
      <c r="JZA2202" s="218"/>
      <c r="JZB2202" s="218"/>
      <c r="JZC2202" s="218"/>
      <c r="JZD2202" s="218"/>
      <c r="JZE2202" s="218"/>
      <c r="JZF2202" s="218"/>
      <c r="JZG2202" s="218"/>
      <c r="JZH2202" s="218"/>
      <c r="JZI2202" s="218"/>
      <c r="JZJ2202" s="218"/>
      <c r="JZK2202" s="218"/>
      <c r="JZL2202" s="218"/>
      <c r="JZM2202" s="218"/>
      <c r="JZN2202" s="218"/>
      <c r="JZO2202" s="218"/>
      <c r="JZP2202" s="218"/>
      <c r="JZQ2202" s="218"/>
      <c r="JZR2202" s="218"/>
      <c r="JZS2202" s="218"/>
      <c r="JZT2202" s="218"/>
      <c r="JZU2202" s="218"/>
      <c r="JZV2202" s="218"/>
      <c r="JZW2202" s="218"/>
      <c r="JZX2202" s="218"/>
      <c r="JZY2202" s="218"/>
      <c r="JZZ2202" s="218"/>
      <c r="KAA2202" s="218"/>
      <c r="KAB2202" s="218"/>
      <c r="KAC2202" s="218"/>
      <c r="KAD2202" s="218"/>
      <c r="KAE2202" s="218"/>
      <c r="KAF2202" s="218"/>
      <c r="KAG2202" s="218"/>
      <c r="KAH2202" s="218"/>
      <c r="KAI2202" s="218"/>
      <c r="KAJ2202" s="218"/>
      <c r="KAK2202" s="218"/>
      <c r="KAL2202" s="218"/>
      <c r="KAM2202" s="218"/>
      <c r="KAN2202" s="218"/>
      <c r="KAO2202" s="218"/>
      <c r="KAP2202" s="218"/>
      <c r="KAQ2202" s="218"/>
      <c r="KAR2202" s="218"/>
      <c r="KAS2202" s="218"/>
      <c r="KAT2202" s="218"/>
      <c r="KAU2202" s="218"/>
      <c r="KAV2202" s="218"/>
      <c r="KAW2202" s="218"/>
      <c r="KAX2202" s="218"/>
      <c r="KAY2202" s="218"/>
      <c r="KAZ2202" s="218"/>
      <c r="KBA2202" s="218"/>
      <c r="KBB2202" s="218"/>
      <c r="KBC2202" s="218"/>
      <c r="KBD2202" s="218"/>
      <c r="KBE2202" s="218"/>
      <c r="KBF2202" s="218"/>
      <c r="KBG2202" s="218"/>
      <c r="KBH2202" s="218"/>
      <c r="KBI2202" s="218"/>
      <c r="KBJ2202" s="218"/>
      <c r="KBK2202" s="218"/>
      <c r="KBL2202" s="218"/>
      <c r="KBM2202" s="218"/>
      <c r="KBN2202" s="218"/>
      <c r="KBO2202" s="218"/>
      <c r="KBP2202" s="218"/>
      <c r="KBQ2202" s="218"/>
      <c r="KBR2202" s="218"/>
      <c r="KBS2202" s="218"/>
      <c r="KBT2202" s="218"/>
      <c r="KBU2202" s="218"/>
      <c r="KBV2202" s="218"/>
      <c r="KBW2202" s="218"/>
      <c r="KBX2202" s="218"/>
      <c r="KBY2202" s="218"/>
      <c r="KBZ2202" s="218"/>
      <c r="KCA2202" s="218"/>
      <c r="KCB2202" s="218"/>
      <c r="KCC2202" s="218"/>
      <c r="KCD2202" s="218"/>
      <c r="KCE2202" s="218"/>
      <c r="KCF2202" s="218"/>
      <c r="KCG2202" s="218"/>
      <c r="KCH2202" s="218"/>
      <c r="KCI2202" s="218"/>
      <c r="KCJ2202" s="218"/>
      <c r="KCK2202" s="218"/>
      <c r="KCL2202" s="218"/>
      <c r="KCM2202" s="218"/>
      <c r="KCN2202" s="218"/>
      <c r="KCO2202" s="218"/>
      <c r="KCP2202" s="218"/>
      <c r="KCQ2202" s="218"/>
      <c r="KCR2202" s="218"/>
      <c r="KCS2202" s="218"/>
      <c r="KCT2202" s="218"/>
      <c r="KCU2202" s="218"/>
      <c r="KCV2202" s="218"/>
      <c r="KCW2202" s="218"/>
      <c r="KCX2202" s="218"/>
      <c r="KCY2202" s="218"/>
      <c r="KCZ2202" s="218"/>
      <c r="KDA2202" s="218"/>
      <c r="KDB2202" s="218"/>
      <c r="KDC2202" s="218"/>
      <c r="KDD2202" s="218"/>
      <c r="KDE2202" s="218"/>
      <c r="KDF2202" s="218"/>
      <c r="KDG2202" s="218"/>
      <c r="KDH2202" s="218"/>
      <c r="KDI2202" s="218"/>
      <c r="KDJ2202" s="218"/>
      <c r="KDK2202" s="218"/>
      <c r="KDL2202" s="218"/>
      <c r="KDM2202" s="218"/>
      <c r="KDN2202" s="218"/>
      <c r="KDO2202" s="218"/>
      <c r="KDP2202" s="218"/>
      <c r="KDQ2202" s="218"/>
      <c r="KDR2202" s="218"/>
      <c r="KDS2202" s="218"/>
      <c r="KDT2202" s="218"/>
      <c r="KDU2202" s="218"/>
      <c r="KDV2202" s="218"/>
      <c r="KDW2202" s="218"/>
      <c r="KDX2202" s="218"/>
      <c r="KDY2202" s="218"/>
      <c r="KDZ2202" s="218"/>
      <c r="KEA2202" s="218"/>
      <c r="KEB2202" s="218"/>
      <c r="KEC2202" s="218"/>
      <c r="KED2202" s="218"/>
      <c r="KEE2202" s="218"/>
      <c r="KEF2202" s="218"/>
      <c r="KEG2202" s="218"/>
      <c r="KEH2202" s="218"/>
      <c r="KEI2202" s="218"/>
      <c r="KEJ2202" s="218"/>
      <c r="KEK2202" s="218"/>
      <c r="KEL2202" s="218"/>
      <c r="KEM2202" s="218"/>
      <c r="KEN2202" s="218"/>
      <c r="KEO2202" s="218"/>
      <c r="KEP2202" s="218"/>
      <c r="KEQ2202" s="218"/>
      <c r="KER2202" s="218"/>
      <c r="KES2202" s="218"/>
      <c r="KET2202" s="218"/>
      <c r="KEU2202" s="218"/>
      <c r="KEV2202" s="218"/>
      <c r="KEW2202" s="218"/>
      <c r="KEX2202" s="218"/>
      <c r="KEY2202" s="218"/>
      <c r="KEZ2202" s="218"/>
      <c r="KFA2202" s="218"/>
      <c r="KFB2202" s="218"/>
      <c r="KFC2202" s="218"/>
      <c r="KFD2202" s="218"/>
      <c r="KFE2202" s="218"/>
      <c r="KFF2202" s="218"/>
      <c r="KFG2202" s="218"/>
      <c r="KFH2202" s="218"/>
      <c r="KFI2202" s="218"/>
      <c r="KFJ2202" s="218"/>
      <c r="KFK2202" s="218"/>
      <c r="KFL2202" s="218"/>
      <c r="KFM2202" s="218"/>
      <c r="KFN2202" s="218"/>
      <c r="KFO2202" s="218"/>
      <c r="KFP2202" s="218"/>
      <c r="KFQ2202" s="218"/>
      <c r="KFR2202" s="218"/>
      <c r="KFS2202" s="218"/>
      <c r="KFT2202" s="218"/>
      <c r="KFU2202" s="218"/>
      <c r="KFV2202" s="218"/>
      <c r="KFW2202" s="218"/>
      <c r="KFX2202" s="218"/>
      <c r="KFY2202" s="218"/>
      <c r="KFZ2202" s="218"/>
      <c r="KGA2202" s="218"/>
      <c r="KGB2202" s="218"/>
      <c r="KGC2202" s="218"/>
      <c r="KGD2202" s="218"/>
      <c r="KGE2202" s="218"/>
      <c r="KGF2202" s="218"/>
      <c r="KGG2202" s="218"/>
      <c r="KGH2202" s="218"/>
      <c r="KGI2202" s="218"/>
      <c r="KGJ2202" s="218"/>
      <c r="KGK2202" s="218"/>
      <c r="KGL2202" s="218"/>
      <c r="KGM2202" s="218"/>
      <c r="KGN2202" s="218"/>
      <c r="KGO2202" s="218"/>
      <c r="KGP2202" s="218"/>
      <c r="KGQ2202" s="218"/>
      <c r="KGR2202" s="218"/>
      <c r="KGS2202" s="218"/>
      <c r="KGT2202" s="218"/>
      <c r="KGU2202" s="218"/>
      <c r="KGV2202" s="218"/>
      <c r="KGW2202" s="218"/>
      <c r="KGX2202" s="218"/>
      <c r="KGY2202" s="218"/>
      <c r="KGZ2202" s="218"/>
      <c r="KHA2202" s="218"/>
      <c r="KHB2202" s="218"/>
      <c r="KHC2202" s="218"/>
      <c r="KHD2202" s="218"/>
      <c r="KHE2202" s="218"/>
      <c r="KHF2202" s="218"/>
      <c r="KHG2202" s="218"/>
      <c r="KHH2202" s="218"/>
      <c r="KHI2202" s="218"/>
      <c r="KHJ2202" s="218"/>
      <c r="KHK2202" s="218"/>
      <c r="KHL2202" s="218"/>
      <c r="KHM2202" s="218"/>
      <c r="KHN2202" s="218"/>
      <c r="KHO2202" s="218"/>
      <c r="KHP2202" s="218"/>
      <c r="KHQ2202" s="218"/>
      <c r="KHR2202" s="218"/>
      <c r="KHS2202" s="218"/>
      <c r="KHT2202" s="218"/>
      <c r="KHU2202" s="218"/>
      <c r="KHV2202" s="218"/>
      <c r="KHW2202" s="218"/>
      <c r="KHX2202" s="218"/>
      <c r="KHY2202" s="218"/>
      <c r="KHZ2202" s="218"/>
      <c r="KIA2202" s="218"/>
      <c r="KIB2202" s="218"/>
      <c r="KIC2202" s="218"/>
      <c r="KID2202" s="218"/>
      <c r="KIE2202" s="218"/>
      <c r="KIF2202" s="218"/>
      <c r="KIG2202" s="218"/>
      <c r="KIH2202" s="218"/>
      <c r="KII2202" s="218"/>
      <c r="KIJ2202" s="218"/>
      <c r="KIK2202" s="218"/>
      <c r="KIL2202" s="218"/>
      <c r="KIM2202" s="218"/>
      <c r="KIN2202" s="218"/>
      <c r="KIO2202" s="218"/>
      <c r="KIP2202" s="218"/>
      <c r="KIQ2202" s="218"/>
      <c r="KIR2202" s="218"/>
      <c r="KIS2202" s="218"/>
      <c r="KIT2202" s="218"/>
      <c r="KIU2202" s="218"/>
      <c r="KIV2202" s="218"/>
      <c r="KIW2202" s="218"/>
      <c r="KIX2202" s="218"/>
      <c r="KIY2202" s="218"/>
      <c r="KIZ2202" s="218"/>
      <c r="KJA2202" s="218"/>
      <c r="KJB2202" s="218"/>
      <c r="KJC2202" s="218"/>
      <c r="KJD2202" s="218"/>
      <c r="KJE2202" s="218"/>
      <c r="KJF2202" s="218"/>
      <c r="KJG2202" s="218"/>
      <c r="KJH2202" s="218"/>
      <c r="KJI2202" s="218"/>
      <c r="KJJ2202" s="218"/>
      <c r="KJK2202" s="218"/>
      <c r="KJL2202" s="218"/>
      <c r="KJM2202" s="218"/>
      <c r="KJN2202" s="218"/>
      <c r="KJO2202" s="218"/>
      <c r="KJP2202" s="218"/>
      <c r="KJQ2202" s="218"/>
      <c r="KJR2202" s="218"/>
      <c r="KJS2202" s="218"/>
      <c r="KJT2202" s="218"/>
      <c r="KJU2202" s="218"/>
      <c r="KJV2202" s="218"/>
      <c r="KJW2202" s="218"/>
      <c r="KJX2202" s="218"/>
      <c r="KJY2202" s="218"/>
      <c r="KJZ2202" s="218"/>
      <c r="KKA2202" s="218"/>
      <c r="KKB2202" s="218"/>
      <c r="KKC2202" s="218"/>
      <c r="KKD2202" s="218"/>
      <c r="KKE2202" s="218"/>
      <c r="KKF2202" s="218"/>
      <c r="KKG2202" s="218"/>
      <c r="KKH2202" s="218"/>
      <c r="KKI2202" s="218"/>
      <c r="KKJ2202" s="218"/>
      <c r="KKK2202" s="218"/>
      <c r="KKL2202" s="218"/>
      <c r="KKM2202" s="218"/>
      <c r="KKN2202" s="218"/>
      <c r="KKO2202" s="218"/>
      <c r="KKP2202" s="218"/>
      <c r="KKQ2202" s="218"/>
      <c r="KKR2202" s="218"/>
      <c r="KKS2202" s="218"/>
      <c r="KKT2202" s="218"/>
      <c r="KKU2202" s="218"/>
      <c r="KKV2202" s="218"/>
      <c r="KKW2202" s="218"/>
      <c r="KKX2202" s="218"/>
      <c r="KKY2202" s="218"/>
      <c r="KKZ2202" s="218"/>
      <c r="KLA2202" s="218"/>
      <c r="KLB2202" s="218"/>
      <c r="KLC2202" s="218"/>
      <c r="KLD2202" s="218"/>
      <c r="KLE2202" s="218"/>
      <c r="KLF2202" s="218"/>
      <c r="KLG2202" s="218"/>
      <c r="KLH2202" s="218"/>
      <c r="KLI2202" s="218"/>
      <c r="KLJ2202" s="218"/>
      <c r="KLK2202" s="218"/>
      <c r="KLL2202" s="218"/>
      <c r="KLM2202" s="218"/>
      <c r="KLN2202" s="218"/>
      <c r="KLO2202" s="218"/>
      <c r="KLP2202" s="218"/>
      <c r="KLQ2202" s="218"/>
      <c r="KLR2202" s="218"/>
      <c r="KLS2202" s="218"/>
      <c r="KLT2202" s="218"/>
      <c r="KLU2202" s="218"/>
      <c r="KLV2202" s="218"/>
      <c r="KLW2202" s="218"/>
      <c r="KLX2202" s="218"/>
      <c r="KLY2202" s="218"/>
      <c r="KLZ2202" s="218"/>
      <c r="KMA2202" s="218"/>
      <c r="KMB2202" s="218"/>
      <c r="KMC2202" s="218"/>
      <c r="KMD2202" s="218"/>
      <c r="KME2202" s="218"/>
      <c r="KMF2202" s="218"/>
      <c r="KMG2202" s="218"/>
      <c r="KMH2202" s="218"/>
      <c r="KMI2202" s="218"/>
      <c r="KMJ2202" s="218"/>
      <c r="KMK2202" s="218"/>
      <c r="KML2202" s="218"/>
      <c r="KMM2202" s="218"/>
      <c r="KMN2202" s="218"/>
      <c r="KMO2202" s="218"/>
      <c r="KMP2202" s="218"/>
      <c r="KMQ2202" s="218"/>
      <c r="KMR2202" s="218"/>
      <c r="KMS2202" s="218"/>
      <c r="KMT2202" s="218"/>
      <c r="KMU2202" s="218"/>
      <c r="KMV2202" s="218"/>
      <c r="KMW2202" s="218"/>
      <c r="KMX2202" s="218"/>
      <c r="KMY2202" s="218"/>
      <c r="KMZ2202" s="218"/>
      <c r="KNA2202" s="218"/>
      <c r="KNB2202" s="218"/>
      <c r="KNC2202" s="218"/>
      <c r="KND2202" s="218"/>
      <c r="KNE2202" s="218"/>
      <c r="KNF2202" s="218"/>
      <c r="KNG2202" s="218"/>
      <c r="KNH2202" s="218"/>
      <c r="KNI2202" s="218"/>
      <c r="KNJ2202" s="218"/>
      <c r="KNK2202" s="218"/>
      <c r="KNL2202" s="218"/>
      <c r="KNM2202" s="218"/>
      <c r="KNN2202" s="218"/>
      <c r="KNO2202" s="218"/>
      <c r="KNP2202" s="218"/>
      <c r="KNQ2202" s="218"/>
      <c r="KNR2202" s="218"/>
      <c r="KNS2202" s="218"/>
      <c r="KNT2202" s="218"/>
      <c r="KNU2202" s="218"/>
      <c r="KNV2202" s="218"/>
      <c r="KNW2202" s="218"/>
      <c r="KNX2202" s="218"/>
      <c r="KNY2202" s="218"/>
      <c r="KNZ2202" s="218"/>
      <c r="KOA2202" s="218"/>
      <c r="KOB2202" s="218"/>
      <c r="KOC2202" s="218"/>
      <c r="KOD2202" s="218"/>
      <c r="KOE2202" s="218"/>
      <c r="KOF2202" s="218"/>
      <c r="KOG2202" s="218"/>
      <c r="KOH2202" s="218"/>
      <c r="KOI2202" s="218"/>
      <c r="KOJ2202" s="218"/>
      <c r="KOK2202" s="218"/>
      <c r="KOL2202" s="218"/>
      <c r="KOM2202" s="218"/>
      <c r="KON2202" s="218"/>
      <c r="KOO2202" s="218"/>
      <c r="KOP2202" s="218"/>
      <c r="KOQ2202" s="218"/>
      <c r="KOR2202" s="218"/>
      <c r="KOS2202" s="218"/>
      <c r="KOT2202" s="218"/>
      <c r="KOU2202" s="218"/>
      <c r="KOV2202" s="218"/>
      <c r="KOW2202" s="218"/>
      <c r="KOX2202" s="218"/>
      <c r="KOY2202" s="218"/>
      <c r="KOZ2202" s="218"/>
      <c r="KPA2202" s="218"/>
      <c r="KPB2202" s="218"/>
      <c r="KPC2202" s="218"/>
      <c r="KPD2202" s="218"/>
      <c r="KPE2202" s="218"/>
      <c r="KPF2202" s="218"/>
      <c r="KPG2202" s="218"/>
      <c r="KPH2202" s="218"/>
      <c r="KPI2202" s="218"/>
      <c r="KPJ2202" s="218"/>
      <c r="KPK2202" s="218"/>
      <c r="KPL2202" s="218"/>
      <c r="KPM2202" s="218"/>
      <c r="KPN2202" s="218"/>
      <c r="KPO2202" s="218"/>
      <c r="KPP2202" s="218"/>
      <c r="KPQ2202" s="218"/>
      <c r="KPR2202" s="218"/>
      <c r="KPS2202" s="218"/>
      <c r="KPT2202" s="218"/>
      <c r="KPU2202" s="218"/>
      <c r="KPV2202" s="218"/>
      <c r="KPW2202" s="218"/>
      <c r="KPX2202" s="218"/>
      <c r="KPY2202" s="218"/>
      <c r="KPZ2202" s="218"/>
      <c r="KQA2202" s="218"/>
      <c r="KQB2202" s="218"/>
      <c r="KQC2202" s="218"/>
      <c r="KQD2202" s="218"/>
      <c r="KQE2202" s="218"/>
      <c r="KQF2202" s="218"/>
      <c r="KQG2202" s="218"/>
      <c r="KQH2202" s="218"/>
      <c r="KQI2202" s="218"/>
      <c r="KQJ2202" s="218"/>
      <c r="KQK2202" s="218"/>
      <c r="KQL2202" s="218"/>
      <c r="KQM2202" s="218"/>
      <c r="KQN2202" s="218"/>
      <c r="KQO2202" s="218"/>
      <c r="KQP2202" s="218"/>
      <c r="KQQ2202" s="218"/>
      <c r="KQR2202" s="218"/>
      <c r="KQS2202" s="218"/>
      <c r="KQT2202" s="218"/>
      <c r="KQU2202" s="218"/>
      <c r="KQV2202" s="218"/>
      <c r="KQW2202" s="218"/>
      <c r="KQX2202" s="218"/>
      <c r="KQY2202" s="218"/>
      <c r="KQZ2202" s="218"/>
      <c r="KRA2202" s="218"/>
      <c r="KRB2202" s="218"/>
      <c r="KRC2202" s="218"/>
      <c r="KRD2202" s="218"/>
      <c r="KRE2202" s="218"/>
      <c r="KRF2202" s="218"/>
      <c r="KRG2202" s="218"/>
      <c r="KRH2202" s="218"/>
      <c r="KRI2202" s="218"/>
      <c r="KRJ2202" s="218"/>
      <c r="KRK2202" s="218"/>
      <c r="KRL2202" s="218"/>
      <c r="KRM2202" s="218"/>
      <c r="KRN2202" s="218"/>
      <c r="KRO2202" s="218"/>
      <c r="KRP2202" s="218"/>
      <c r="KRQ2202" s="218"/>
      <c r="KRR2202" s="218"/>
      <c r="KRS2202" s="218"/>
      <c r="KRT2202" s="218"/>
      <c r="KRU2202" s="218"/>
      <c r="KRV2202" s="218"/>
      <c r="KRW2202" s="218"/>
      <c r="KRX2202" s="218"/>
      <c r="KRY2202" s="218"/>
      <c r="KRZ2202" s="218"/>
      <c r="KSA2202" s="218"/>
      <c r="KSB2202" s="218"/>
      <c r="KSC2202" s="218"/>
      <c r="KSD2202" s="218"/>
      <c r="KSE2202" s="218"/>
      <c r="KSF2202" s="218"/>
      <c r="KSG2202" s="218"/>
      <c r="KSH2202" s="218"/>
      <c r="KSI2202" s="218"/>
      <c r="KSJ2202" s="218"/>
      <c r="KSK2202" s="218"/>
      <c r="KSL2202" s="218"/>
      <c r="KSM2202" s="218"/>
      <c r="KSN2202" s="218"/>
      <c r="KSO2202" s="218"/>
      <c r="KSP2202" s="218"/>
      <c r="KSQ2202" s="218"/>
      <c r="KSR2202" s="218"/>
      <c r="KSS2202" s="218"/>
      <c r="KST2202" s="218"/>
      <c r="KSU2202" s="218"/>
      <c r="KSV2202" s="218"/>
      <c r="KSW2202" s="218"/>
      <c r="KSX2202" s="218"/>
      <c r="KSY2202" s="218"/>
      <c r="KSZ2202" s="218"/>
      <c r="KTA2202" s="218"/>
      <c r="KTB2202" s="218"/>
      <c r="KTC2202" s="218"/>
      <c r="KTD2202" s="218"/>
      <c r="KTE2202" s="218"/>
      <c r="KTF2202" s="218"/>
      <c r="KTG2202" s="218"/>
      <c r="KTH2202" s="218"/>
      <c r="KTI2202" s="218"/>
      <c r="KTJ2202" s="218"/>
      <c r="KTK2202" s="218"/>
      <c r="KTL2202" s="218"/>
      <c r="KTM2202" s="218"/>
      <c r="KTN2202" s="218"/>
      <c r="KTO2202" s="218"/>
      <c r="KTP2202" s="218"/>
      <c r="KTQ2202" s="218"/>
      <c r="KTR2202" s="218"/>
      <c r="KTS2202" s="218"/>
      <c r="KTT2202" s="218"/>
      <c r="KTU2202" s="218"/>
      <c r="KTV2202" s="218"/>
      <c r="KTW2202" s="218"/>
      <c r="KTX2202" s="218"/>
      <c r="KTY2202" s="218"/>
      <c r="KTZ2202" s="218"/>
      <c r="KUA2202" s="218"/>
      <c r="KUB2202" s="218"/>
      <c r="KUC2202" s="218"/>
      <c r="KUD2202" s="218"/>
      <c r="KUE2202" s="218"/>
      <c r="KUF2202" s="218"/>
      <c r="KUG2202" s="218"/>
      <c r="KUH2202" s="218"/>
      <c r="KUI2202" s="218"/>
      <c r="KUJ2202" s="218"/>
      <c r="KUK2202" s="218"/>
      <c r="KUL2202" s="218"/>
      <c r="KUM2202" s="218"/>
      <c r="KUN2202" s="218"/>
      <c r="KUO2202" s="218"/>
      <c r="KUP2202" s="218"/>
      <c r="KUQ2202" s="218"/>
      <c r="KUR2202" s="218"/>
      <c r="KUS2202" s="218"/>
      <c r="KUT2202" s="218"/>
      <c r="KUU2202" s="218"/>
      <c r="KUV2202" s="218"/>
      <c r="KUW2202" s="218"/>
      <c r="KUX2202" s="218"/>
      <c r="KUY2202" s="218"/>
      <c r="KUZ2202" s="218"/>
      <c r="KVA2202" s="218"/>
      <c r="KVB2202" s="218"/>
      <c r="KVC2202" s="218"/>
      <c r="KVD2202" s="218"/>
      <c r="KVE2202" s="218"/>
      <c r="KVF2202" s="218"/>
      <c r="KVG2202" s="218"/>
      <c r="KVH2202" s="218"/>
      <c r="KVI2202" s="218"/>
      <c r="KVJ2202" s="218"/>
      <c r="KVK2202" s="218"/>
      <c r="KVL2202" s="218"/>
      <c r="KVM2202" s="218"/>
      <c r="KVN2202" s="218"/>
      <c r="KVO2202" s="218"/>
      <c r="KVP2202" s="218"/>
      <c r="KVQ2202" s="218"/>
      <c r="KVR2202" s="218"/>
      <c r="KVS2202" s="218"/>
      <c r="KVT2202" s="218"/>
      <c r="KVU2202" s="218"/>
      <c r="KVV2202" s="218"/>
      <c r="KVW2202" s="218"/>
      <c r="KVX2202" s="218"/>
      <c r="KVY2202" s="218"/>
      <c r="KVZ2202" s="218"/>
      <c r="KWA2202" s="218"/>
      <c r="KWB2202" s="218"/>
      <c r="KWC2202" s="218"/>
      <c r="KWD2202" s="218"/>
      <c r="KWE2202" s="218"/>
      <c r="KWF2202" s="218"/>
      <c r="KWG2202" s="218"/>
      <c r="KWH2202" s="218"/>
      <c r="KWI2202" s="218"/>
      <c r="KWJ2202" s="218"/>
      <c r="KWK2202" s="218"/>
      <c r="KWL2202" s="218"/>
      <c r="KWM2202" s="218"/>
      <c r="KWN2202" s="218"/>
      <c r="KWO2202" s="218"/>
      <c r="KWP2202" s="218"/>
      <c r="KWQ2202" s="218"/>
      <c r="KWR2202" s="218"/>
      <c r="KWS2202" s="218"/>
      <c r="KWT2202" s="218"/>
      <c r="KWU2202" s="218"/>
      <c r="KWV2202" s="218"/>
      <c r="KWW2202" s="218"/>
      <c r="KWX2202" s="218"/>
      <c r="KWY2202" s="218"/>
      <c r="KWZ2202" s="218"/>
      <c r="KXA2202" s="218"/>
      <c r="KXB2202" s="218"/>
      <c r="KXC2202" s="218"/>
      <c r="KXD2202" s="218"/>
      <c r="KXE2202" s="218"/>
      <c r="KXF2202" s="218"/>
      <c r="KXG2202" s="218"/>
      <c r="KXH2202" s="218"/>
      <c r="KXI2202" s="218"/>
      <c r="KXJ2202" s="218"/>
      <c r="KXK2202" s="218"/>
      <c r="KXL2202" s="218"/>
      <c r="KXM2202" s="218"/>
      <c r="KXN2202" s="218"/>
      <c r="KXO2202" s="218"/>
      <c r="KXP2202" s="218"/>
      <c r="KXQ2202" s="218"/>
      <c r="KXR2202" s="218"/>
      <c r="KXS2202" s="218"/>
      <c r="KXT2202" s="218"/>
      <c r="KXU2202" s="218"/>
      <c r="KXV2202" s="218"/>
      <c r="KXW2202" s="218"/>
      <c r="KXX2202" s="218"/>
      <c r="KXY2202" s="218"/>
      <c r="KXZ2202" s="218"/>
      <c r="KYA2202" s="218"/>
      <c r="KYB2202" s="218"/>
      <c r="KYC2202" s="218"/>
      <c r="KYD2202" s="218"/>
      <c r="KYE2202" s="218"/>
      <c r="KYF2202" s="218"/>
      <c r="KYG2202" s="218"/>
      <c r="KYH2202" s="218"/>
      <c r="KYI2202" s="218"/>
      <c r="KYJ2202" s="218"/>
      <c r="KYK2202" s="218"/>
      <c r="KYL2202" s="218"/>
      <c r="KYM2202" s="218"/>
      <c r="KYN2202" s="218"/>
      <c r="KYO2202" s="218"/>
      <c r="KYP2202" s="218"/>
      <c r="KYQ2202" s="218"/>
      <c r="KYR2202" s="218"/>
      <c r="KYS2202" s="218"/>
      <c r="KYT2202" s="218"/>
      <c r="KYU2202" s="218"/>
      <c r="KYV2202" s="218"/>
      <c r="KYW2202" s="218"/>
      <c r="KYX2202" s="218"/>
      <c r="KYY2202" s="218"/>
      <c r="KYZ2202" s="218"/>
      <c r="KZA2202" s="218"/>
      <c r="KZB2202" s="218"/>
      <c r="KZC2202" s="218"/>
      <c r="KZD2202" s="218"/>
      <c r="KZE2202" s="218"/>
      <c r="KZF2202" s="218"/>
      <c r="KZG2202" s="218"/>
      <c r="KZH2202" s="218"/>
      <c r="KZI2202" s="218"/>
      <c r="KZJ2202" s="218"/>
      <c r="KZK2202" s="218"/>
      <c r="KZL2202" s="218"/>
      <c r="KZM2202" s="218"/>
      <c r="KZN2202" s="218"/>
      <c r="KZO2202" s="218"/>
      <c r="KZP2202" s="218"/>
      <c r="KZQ2202" s="218"/>
      <c r="KZR2202" s="218"/>
      <c r="KZS2202" s="218"/>
      <c r="KZT2202" s="218"/>
      <c r="KZU2202" s="218"/>
      <c r="KZV2202" s="218"/>
      <c r="KZW2202" s="218"/>
      <c r="KZX2202" s="218"/>
      <c r="KZY2202" s="218"/>
      <c r="KZZ2202" s="218"/>
      <c r="LAA2202" s="218"/>
      <c r="LAB2202" s="218"/>
      <c r="LAC2202" s="218"/>
      <c r="LAD2202" s="218"/>
      <c r="LAE2202" s="218"/>
      <c r="LAF2202" s="218"/>
      <c r="LAG2202" s="218"/>
      <c r="LAH2202" s="218"/>
      <c r="LAI2202" s="218"/>
      <c r="LAJ2202" s="218"/>
      <c r="LAK2202" s="218"/>
      <c r="LAL2202" s="218"/>
      <c r="LAM2202" s="218"/>
      <c r="LAN2202" s="218"/>
      <c r="LAO2202" s="218"/>
      <c r="LAP2202" s="218"/>
      <c r="LAQ2202" s="218"/>
      <c r="LAR2202" s="218"/>
      <c r="LAS2202" s="218"/>
      <c r="LAT2202" s="218"/>
      <c r="LAU2202" s="218"/>
      <c r="LAV2202" s="218"/>
      <c r="LAW2202" s="218"/>
      <c r="LAX2202" s="218"/>
      <c r="LAY2202" s="218"/>
      <c r="LAZ2202" s="218"/>
      <c r="LBA2202" s="218"/>
      <c r="LBB2202" s="218"/>
      <c r="LBC2202" s="218"/>
      <c r="LBD2202" s="218"/>
      <c r="LBE2202" s="218"/>
      <c r="LBF2202" s="218"/>
      <c r="LBG2202" s="218"/>
      <c r="LBH2202" s="218"/>
      <c r="LBI2202" s="218"/>
      <c r="LBJ2202" s="218"/>
      <c r="LBK2202" s="218"/>
      <c r="LBL2202" s="218"/>
      <c r="LBM2202" s="218"/>
      <c r="LBN2202" s="218"/>
      <c r="LBO2202" s="218"/>
      <c r="LBP2202" s="218"/>
      <c r="LBQ2202" s="218"/>
      <c r="LBR2202" s="218"/>
      <c r="LBS2202" s="218"/>
      <c r="LBT2202" s="218"/>
      <c r="LBU2202" s="218"/>
      <c r="LBV2202" s="218"/>
      <c r="LBW2202" s="218"/>
      <c r="LBX2202" s="218"/>
      <c r="LBY2202" s="218"/>
      <c r="LBZ2202" s="218"/>
      <c r="LCA2202" s="218"/>
      <c r="LCB2202" s="218"/>
      <c r="LCC2202" s="218"/>
      <c r="LCD2202" s="218"/>
      <c r="LCE2202" s="218"/>
      <c r="LCF2202" s="218"/>
      <c r="LCG2202" s="218"/>
      <c r="LCH2202" s="218"/>
      <c r="LCI2202" s="218"/>
      <c r="LCJ2202" s="218"/>
      <c r="LCK2202" s="218"/>
      <c r="LCL2202" s="218"/>
      <c r="LCM2202" s="218"/>
      <c r="LCN2202" s="218"/>
      <c r="LCO2202" s="218"/>
      <c r="LCP2202" s="218"/>
      <c r="LCQ2202" s="218"/>
      <c r="LCR2202" s="218"/>
      <c r="LCS2202" s="218"/>
      <c r="LCT2202" s="218"/>
      <c r="LCU2202" s="218"/>
      <c r="LCV2202" s="218"/>
      <c r="LCW2202" s="218"/>
      <c r="LCX2202" s="218"/>
      <c r="LCY2202" s="218"/>
      <c r="LCZ2202" s="218"/>
      <c r="LDA2202" s="218"/>
      <c r="LDB2202" s="218"/>
      <c r="LDC2202" s="218"/>
      <c r="LDD2202" s="218"/>
      <c r="LDE2202" s="218"/>
      <c r="LDF2202" s="218"/>
      <c r="LDG2202" s="218"/>
      <c r="LDH2202" s="218"/>
      <c r="LDI2202" s="218"/>
      <c r="LDJ2202" s="218"/>
      <c r="LDK2202" s="218"/>
      <c r="LDL2202" s="218"/>
      <c r="LDM2202" s="218"/>
      <c r="LDN2202" s="218"/>
      <c r="LDO2202" s="218"/>
      <c r="LDP2202" s="218"/>
      <c r="LDQ2202" s="218"/>
      <c r="LDR2202" s="218"/>
      <c r="LDS2202" s="218"/>
      <c r="LDT2202" s="218"/>
      <c r="LDU2202" s="218"/>
      <c r="LDV2202" s="218"/>
      <c r="LDW2202" s="218"/>
      <c r="LDX2202" s="218"/>
      <c r="LDY2202" s="218"/>
      <c r="LDZ2202" s="218"/>
      <c r="LEA2202" s="218"/>
      <c r="LEB2202" s="218"/>
      <c r="LEC2202" s="218"/>
      <c r="LED2202" s="218"/>
      <c r="LEE2202" s="218"/>
      <c r="LEF2202" s="218"/>
      <c r="LEG2202" s="218"/>
      <c r="LEH2202" s="218"/>
      <c r="LEI2202" s="218"/>
      <c r="LEJ2202" s="218"/>
      <c r="LEK2202" s="218"/>
      <c r="LEL2202" s="218"/>
      <c r="LEM2202" s="218"/>
      <c r="LEN2202" s="218"/>
      <c r="LEO2202" s="218"/>
      <c r="LEP2202" s="218"/>
      <c r="LEQ2202" s="218"/>
      <c r="LER2202" s="218"/>
      <c r="LES2202" s="218"/>
      <c r="LET2202" s="218"/>
      <c r="LEU2202" s="218"/>
      <c r="LEV2202" s="218"/>
      <c r="LEW2202" s="218"/>
      <c r="LEX2202" s="218"/>
      <c r="LEY2202" s="218"/>
      <c r="LEZ2202" s="218"/>
      <c r="LFA2202" s="218"/>
      <c r="LFB2202" s="218"/>
      <c r="LFC2202" s="218"/>
      <c r="LFD2202" s="218"/>
      <c r="LFE2202" s="218"/>
      <c r="LFF2202" s="218"/>
      <c r="LFG2202" s="218"/>
      <c r="LFH2202" s="218"/>
      <c r="LFI2202" s="218"/>
      <c r="LFJ2202" s="218"/>
      <c r="LFK2202" s="218"/>
      <c r="LFL2202" s="218"/>
      <c r="LFM2202" s="218"/>
      <c r="LFN2202" s="218"/>
      <c r="LFO2202" s="218"/>
      <c r="LFP2202" s="218"/>
      <c r="LFQ2202" s="218"/>
      <c r="LFR2202" s="218"/>
      <c r="LFS2202" s="218"/>
      <c r="LFT2202" s="218"/>
      <c r="LFU2202" s="218"/>
      <c r="LFV2202" s="218"/>
      <c r="LFW2202" s="218"/>
      <c r="LFX2202" s="218"/>
      <c r="LFY2202" s="218"/>
      <c r="LFZ2202" s="218"/>
      <c r="LGA2202" s="218"/>
      <c r="LGB2202" s="218"/>
      <c r="LGC2202" s="218"/>
      <c r="LGD2202" s="218"/>
      <c r="LGE2202" s="218"/>
      <c r="LGF2202" s="218"/>
      <c r="LGG2202" s="218"/>
      <c r="LGH2202" s="218"/>
      <c r="LGI2202" s="218"/>
      <c r="LGJ2202" s="218"/>
      <c r="LGK2202" s="218"/>
      <c r="LGL2202" s="218"/>
      <c r="LGM2202" s="218"/>
      <c r="LGN2202" s="218"/>
      <c r="LGO2202" s="218"/>
      <c r="LGP2202" s="218"/>
      <c r="LGQ2202" s="218"/>
      <c r="LGR2202" s="218"/>
      <c r="LGS2202" s="218"/>
      <c r="LGT2202" s="218"/>
      <c r="LGU2202" s="218"/>
      <c r="LGV2202" s="218"/>
      <c r="LGW2202" s="218"/>
      <c r="LGX2202" s="218"/>
      <c r="LGY2202" s="218"/>
      <c r="LGZ2202" s="218"/>
      <c r="LHA2202" s="218"/>
      <c r="LHB2202" s="218"/>
      <c r="LHC2202" s="218"/>
      <c r="LHD2202" s="218"/>
      <c r="LHE2202" s="218"/>
      <c r="LHF2202" s="218"/>
      <c r="LHG2202" s="218"/>
      <c r="LHH2202" s="218"/>
      <c r="LHI2202" s="218"/>
      <c r="LHJ2202" s="218"/>
      <c r="LHK2202" s="218"/>
      <c r="LHL2202" s="218"/>
      <c r="LHM2202" s="218"/>
      <c r="LHN2202" s="218"/>
      <c r="LHO2202" s="218"/>
      <c r="LHP2202" s="218"/>
      <c r="LHQ2202" s="218"/>
      <c r="LHR2202" s="218"/>
      <c r="LHS2202" s="218"/>
      <c r="LHT2202" s="218"/>
      <c r="LHU2202" s="218"/>
      <c r="LHV2202" s="218"/>
      <c r="LHW2202" s="218"/>
      <c r="LHX2202" s="218"/>
      <c r="LHY2202" s="218"/>
      <c r="LHZ2202" s="218"/>
      <c r="LIA2202" s="218"/>
      <c r="LIB2202" s="218"/>
      <c r="LIC2202" s="218"/>
      <c r="LID2202" s="218"/>
      <c r="LIE2202" s="218"/>
      <c r="LIF2202" s="218"/>
      <c r="LIG2202" s="218"/>
      <c r="LIH2202" s="218"/>
      <c r="LII2202" s="218"/>
      <c r="LIJ2202" s="218"/>
      <c r="LIK2202" s="218"/>
      <c r="LIL2202" s="218"/>
      <c r="LIM2202" s="218"/>
      <c r="LIN2202" s="218"/>
      <c r="LIO2202" s="218"/>
      <c r="LIP2202" s="218"/>
      <c r="LIQ2202" s="218"/>
      <c r="LIR2202" s="218"/>
      <c r="LIS2202" s="218"/>
      <c r="LIT2202" s="218"/>
      <c r="LIU2202" s="218"/>
      <c r="LIV2202" s="218"/>
      <c r="LIW2202" s="218"/>
      <c r="LIX2202" s="218"/>
      <c r="LIY2202" s="218"/>
      <c r="LIZ2202" s="218"/>
      <c r="LJA2202" s="218"/>
      <c r="LJB2202" s="218"/>
      <c r="LJC2202" s="218"/>
      <c r="LJD2202" s="218"/>
      <c r="LJE2202" s="218"/>
      <c r="LJF2202" s="218"/>
      <c r="LJG2202" s="218"/>
      <c r="LJH2202" s="218"/>
      <c r="LJI2202" s="218"/>
      <c r="LJJ2202" s="218"/>
      <c r="LJK2202" s="218"/>
      <c r="LJL2202" s="218"/>
      <c r="LJM2202" s="218"/>
      <c r="LJN2202" s="218"/>
      <c r="LJO2202" s="218"/>
      <c r="LJP2202" s="218"/>
      <c r="LJQ2202" s="218"/>
      <c r="LJR2202" s="218"/>
      <c r="LJS2202" s="218"/>
      <c r="LJT2202" s="218"/>
      <c r="LJU2202" s="218"/>
      <c r="LJV2202" s="218"/>
      <c r="LJW2202" s="218"/>
      <c r="LJX2202" s="218"/>
      <c r="LJY2202" s="218"/>
      <c r="LJZ2202" s="218"/>
      <c r="LKA2202" s="218"/>
      <c r="LKB2202" s="218"/>
      <c r="LKC2202" s="218"/>
      <c r="LKD2202" s="218"/>
      <c r="LKE2202" s="218"/>
      <c r="LKF2202" s="218"/>
      <c r="LKG2202" s="218"/>
      <c r="LKH2202" s="218"/>
      <c r="LKI2202" s="218"/>
      <c r="LKJ2202" s="218"/>
      <c r="LKK2202" s="218"/>
      <c r="LKL2202" s="218"/>
      <c r="LKM2202" s="218"/>
      <c r="LKN2202" s="218"/>
      <c r="LKO2202" s="218"/>
      <c r="LKP2202" s="218"/>
      <c r="LKQ2202" s="218"/>
      <c r="LKR2202" s="218"/>
      <c r="LKS2202" s="218"/>
      <c r="LKT2202" s="218"/>
      <c r="LKU2202" s="218"/>
      <c r="LKV2202" s="218"/>
      <c r="LKW2202" s="218"/>
      <c r="LKX2202" s="218"/>
      <c r="LKY2202" s="218"/>
      <c r="LKZ2202" s="218"/>
      <c r="LLA2202" s="218"/>
      <c r="LLB2202" s="218"/>
      <c r="LLC2202" s="218"/>
      <c r="LLD2202" s="218"/>
      <c r="LLE2202" s="218"/>
      <c r="LLF2202" s="218"/>
      <c r="LLG2202" s="218"/>
      <c r="LLH2202" s="218"/>
      <c r="LLI2202" s="218"/>
      <c r="LLJ2202" s="218"/>
      <c r="LLK2202" s="218"/>
      <c r="LLL2202" s="218"/>
      <c r="LLM2202" s="218"/>
      <c r="LLN2202" s="218"/>
      <c r="LLO2202" s="218"/>
      <c r="LLP2202" s="218"/>
      <c r="LLQ2202" s="218"/>
      <c r="LLR2202" s="218"/>
      <c r="LLS2202" s="218"/>
      <c r="LLT2202" s="218"/>
      <c r="LLU2202" s="218"/>
      <c r="LLV2202" s="218"/>
      <c r="LLW2202" s="218"/>
      <c r="LLX2202" s="218"/>
      <c r="LLY2202" s="218"/>
      <c r="LLZ2202" s="218"/>
      <c r="LMA2202" s="218"/>
      <c r="LMB2202" s="218"/>
      <c r="LMC2202" s="218"/>
      <c r="LMD2202" s="218"/>
      <c r="LME2202" s="218"/>
      <c r="LMF2202" s="218"/>
      <c r="LMG2202" s="218"/>
      <c r="LMH2202" s="218"/>
      <c r="LMI2202" s="218"/>
      <c r="LMJ2202" s="218"/>
      <c r="LMK2202" s="218"/>
      <c r="LML2202" s="218"/>
      <c r="LMM2202" s="218"/>
      <c r="LMN2202" s="218"/>
      <c r="LMO2202" s="218"/>
      <c r="LMP2202" s="218"/>
      <c r="LMQ2202" s="218"/>
      <c r="LMR2202" s="218"/>
      <c r="LMS2202" s="218"/>
      <c r="LMT2202" s="218"/>
      <c r="LMU2202" s="218"/>
      <c r="LMV2202" s="218"/>
      <c r="LMW2202" s="218"/>
      <c r="LMX2202" s="218"/>
      <c r="LMY2202" s="218"/>
      <c r="LMZ2202" s="218"/>
      <c r="LNA2202" s="218"/>
      <c r="LNB2202" s="218"/>
      <c r="LNC2202" s="218"/>
      <c r="LND2202" s="218"/>
      <c r="LNE2202" s="218"/>
      <c r="LNF2202" s="218"/>
      <c r="LNG2202" s="218"/>
      <c r="LNH2202" s="218"/>
      <c r="LNI2202" s="218"/>
      <c r="LNJ2202" s="218"/>
      <c r="LNK2202" s="218"/>
      <c r="LNL2202" s="218"/>
      <c r="LNM2202" s="218"/>
      <c r="LNN2202" s="218"/>
      <c r="LNO2202" s="218"/>
      <c r="LNP2202" s="218"/>
      <c r="LNQ2202" s="218"/>
      <c r="LNR2202" s="218"/>
      <c r="LNS2202" s="218"/>
      <c r="LNT2202" s="218"/>
      <c r="LNU2202" s="218"/>
      <c r="LNV2202" s="218"/>
      <c r="LNW2202" s="218"/>
      <c r="LNX2202" s="218"/>
      <c r="LNY2202" s="218"/>
      <c r="LNZ2202" s="218"/>
      <c r="LOA2202" s="218"/>
      <c r="LOB2202" s="218"/>
      <c r="LOC2202" s="218"/>
      <c r="LOD2202" s="218"/>
      <c r="LOE2202" s="218"/>
      <c r="LOF2202" s="218"/>
      <c r="LOG2202" s="218"/>
      <c r="LOH2202" s="218"/>
      <c r="LOI2202" s="218"/>
      <c r="LOJ2202" s="218"/>
      <c r="LOK2202" s="218"/>
      <c r="LOL2202" s="218"/>
      <c r="LOM2202" s="218"/>
      <c r="LON2202" s="218"/>
      <c r="LOO2202" s="218"/>
      <c r="LOP2202" s="218"/>
      <c r="LOQ2202" s="218"/>
      <c r="LOR2202" s="218"/>
      <c r="LOS2202" s="218"/>
      <c r="LOT2202" s="218"/>
      <c r="LOU2202" s="218"/>
      <c r="LOV2202" s="218"/>
      <c r="LOW2202" s="218"/>
      <c r="LOX2202" s="218"/>
      <c r="LOY2202" s="218"/>
      <c r="LOZ2202" s="218"/>
      <c r="LPA2202" s="218"/>
      <c r="LPB2202" s="218"/>
      <c r="LPC2202" s="218"/>
      <c r="LPD2202" s="218"/>
      <c r="LPE2202" s="218"/>
      <c r="LPF2202" s="218"/>
      <c r="LPG2202" s="218"/>
      <c r="LPH2202" s="218"/>
      <c r="LPI2202" s="218"/>
      <c r="LPJ2202" s="218"/>
      <c r="LPK2202" s="218"/>
      <c r="LPL2202" s="218"/>
      <c r="LPM2202" s="218"/>
      <c r="LPN2202" s="218"/>
      <c r="LPO2202" s="218"/>
      <c r="LPP2202" s="218"/>
      <c r="LPQ2202" s="218"/>
      <c r="LPR2202" s="218"/>
      <c r="LPS2202" s="218"/>
      <c r="LPT2202" s="218"/>
      <c r="LPU2202" s="218"/>
      <c r="LPV2202" s="218"/>
      <c r="LPW2202" s="218"/>
      <c r="LPX2202" s="218"/>
      <c r="LPY2202" s="218"/>
      <c r="LPZ2202" s="218"/>
      <c r="LQA2202" s="218"/>
      <c r="LQB2202" s="218"/>
      <c r="LQC2202" s="218"/>
      <c r="LQD2202" s="218"/>
      <c r="LQE2202" s="218"/>
      <c r="LQF2202" s="218"/>
      <c r="LQG2202" s="218"/>
      <c r="LQH2202" s="218"/>
      <c r="LQI2202" s="218"/>
      <c r="LQJ2202" s="218"/>
      <c r="LQK2202" s="218"/>
      <c r="LQL2202" s="218"/>
      <c r="LQM2202" s="218"/>
      <c r="LQN2202" s="218"/>
      <c r="LQO2202" s="218"/>
      <c r="LQP2202" s="218"/>
      <c r="LQQ2202" s="218"/>
      <c r="LQR2202" s="218"/>
      <c r="LQS2202" s="218"/>
      <c r="LQT2202" s="218"/>
      <c r="LQU2202" s="218"/>
      <c r="LQV2202" s="218"/>
      <c r="LQW2202" s="218"/>
      <c r="LQX2202" s="218"/>
      <c r="LQY2202" s="218"/>
      <c r="LQZ2202" s="218"/>
      <c r="LRA2202" s="218"/>
      <c r="LRB2202" s="218"/>
      <c r="LRC2202" s="218"/>
      <c r="LRD2202" s="218"/>
      <c r="LRE2202" s="218"/>
      <c r="LRF2202" s="218"/>
      <c r="LRG2202" s="218"/>
      <c r="LRH2202" s="218"/>
      <c r="LRI2202" s="218"/>
      <c r="LRJ2202" s="218"/>
      <c r="LRK2202" s="218"/>
      <c r="LRL2202" s="218"/>
      <c r="LRM2202" s="218"/>
      <c r="LRN2202" s="218"/>
      <c r="LRO2202" s="218"/>
      <c r="LRP2202" s="218"/>
      <c r="LRQ2202" s="218"/>
      <c r="LRR2202" s="218"/>
      <c r="LRS2202" s="218"/>
      <c r="LRT2202" s="218"/>
      <c r="LRU2202" s="218"/>
      <c r="LRV2202" s="218"/>
      <c r="LRW2202" s="218"/>
      <c r="LRX2202" s="218"/>
      <c r="LRY2202" s="218"/>
      <c r="LRZ2202" s="218"/>
      <c r="LSA2202" s="218"/>
      <c r="LSB2202" s="218"/>
      <c r="LSC2202" s="218"/>
      <c r="LSD2202" s="218"/>
      <c r="LSE2202" s="218"/>
      <c r="LSF2202" s="218"/>
      <c r="LSG2202" s="218"/>
      <c r="LSH2202" s="218"/>
      <c r="LSI2202" s="218"/>
      <c r="LSJ2202" s="218"/>
      <c r="LSK2202" s="218"/>
      <c r="LSL2202" s="218"/>
      <c r="LSM2202" s="218"/>
      <c r="LSN2202" s="218"/>
      <c r="LSO2202" s="218"/>
      <c r="LSP2202" s="218"/>
      <c r="LSQ2202" s="218"/>
      <c r="LSR2202" s="218"/>
      <c r="LSS2202" s="218"/>
      <c r="LST2202" s="218"/>
      <c r="LSU2202" s="218"/>
      <c r="LSV2202" s="218"/>
      <c r="LSW2202" s="218"/>
      <c r="LSX2202" s="218"/>
      <c r="LSY2202" s="218"/>
      <c r="LSZ2202" s="218"/>
      <c r="LTA2202" s="218"/>
      <c r="LTB2202" s="218"/>
      <c r="LTC2202" s="218"/>
      <c r="LTD2202" s="218"/>
      <c r="LTE2202" s="218"/>
      <c r="LTF2202" s="218"/>
      <c r="LTG2202" s="218"/>
      <c r="LTH2202" s="218"/>
      <c r="LTI2202" s="218"/>
      <c r="LTJ2202" s="218"/>
      <c r="LTK2202" s="218"/>
      <c r="LTL2202" s="218"/>
      <c r="LTM2202" s="218"/>
      <c r="LTN2202" s="218"/>
      <c r="LTO2202" s="218"/>
      <c r="LTP2202" s="218"/>
      <c r="LTQ2202" s="218"/>
      <c r="LTR2202" s="218"/>
      <c r="LTS2202" s="218"/>
      <c r="LTT2202" s="218"/>
      <c r="LTU2202" s="218"/>
      <c r="LTV2202" s="218"/>
      <c r="LTW2202" s="218"/>
      <c r="LTX2202" s="218"/>
      <c r="LTY2202" s="218"/>
      <c r="LTZ2202" s="218"/>
      <c r="LUA2202" s="218"/>
      <c r="LUB2202" s="218"/>
      <c r="LUC2202" s="218"/>
      <c r="LUD2202" s="218"/>
      <c r="LUE2202" s="218"/>
      <c r="LUF2202" s="218"/>
      <c r="LUG2202" s="218"/>
      <c r="LUH2202" s="218"/>
      <c r="LUI2202" s="218"/>
      <c r="LUJ2202" s="218"/>
      <c r="LUK2202" s="218"/>
      <c r="LUL2202" s="218"/>
      <c r="LUM2202" s="218"/>
      <c r="LUN2202" s="218"/>
      <c r="LUO2202" s="218"/>
      <c r="LUP2202" s="218"/>
      <c r="LUQ2202" s="218"/>
      <c r="LUR2202" s="218"/>
      <c r="LUS2202" s="218"/>
      <c r="LUT2202" s="218"/>
      <c r="LUU2202" s="218"/>
      <c r="LUV2202" s="218"/>
      <c r="LUW2202" s="218"/>
      <c r="LUX2202" s="218"/>
      <c r="LUY2202" s="218"/>
      <c r="LUZ2202" s="218"/>
      <c r="LVA2202" s="218"/>
      <c r="LVB2202" s="218"/>
      <c r="LVC2202" s="218"/>
      <c r="LVD2202" s="218"/>
      <c r="LVE2202" s="218"/>
      <c r="LVF2202" s="218"/>
      <c r="LVG2202" s="218"/>
      <c r="LVH2202" s="218"/>
      <c r="LVI2202" s="218"/>
      <c r="LVJ2202" s="218"/>
      <c r="LVK2202" s="218"/>
      <c r="LVL2202" s="218"/>
      <c r="LVM2202" s="218"/>
      <c r="LVN2202" s="218"/>
      <c r="LVO2202" s="218"/>
      <c r="LVP2202" s="218"/>
      <c r="LVQ2202" s="218"/>
      <c r="LVR2202" s="218"/>
      <c r="LVS2202" s="218"/>
      <c r="LVT2202" s="218"/>
      <c r="LVU2202" s="218"/>
      <c r="LVV2202" s="218"/>
      <c r="LVW2202" s="218"/>
      <c r="LVX2202" s="218"/>
      <c r="LVY2202" s="218"/>
      <c r="LVZ2202" s="218"/>
      <c r="LWA2202" s="218"/>
      <c r="LWB2202" s="218"/>
      <c r="LWC2202" s="218"/>
      <c r="LWD2202" s="218"/>
      <c r="LWE2202" s="218"/>
      <c r="LWF2202" s="218"/>
      <c r="LWG2202" s="218"/>
      <c r="LWH2202" s="218"/>
      <c r="LWI2202" s="218"/>
      <c r="LWJ2202" s="218"/>
      <c r="LWK2202" s="218"/>
      <c r="LWL2202" s="218"/>
      <c r="LWM2202" s="218"/>
      <c r="LWN2202" s="218"/>
      <c r="LWO2202" s="218"/>
      <c r="LWP2202" s="218"/>
      <c r="LWQ2202" s="218"/>
      <c r="LWR2202" s="218"/>
      <c r="LWS2202" s="218"/>
      <c r="LWT2202" s="218"/>
      <c r="LWU2202" s="218"/>
      <c r="LWV2202" s="218"/>
      <c r="LWW2202" s="218"/>
      <c r="LWX2202" s="218"/>
      <c r="LWY2202" s="218"/>
      <c r="LWZ2202" s="218"/>
      <c r="LXA2202" s="218"/>
      <c r="LXB2202" s="218"/>
      <c r="LXC2202" s="218"/>
      <c r="LXD2202" s="218"/>
      <c r="LXE2202" s="218"/>
      <c r="LXF2202" s="218"/>
      <c r="LXG2202" s="218"/>
      <c r="LXH2202" s="218"/>
      <c r="LXI2202" s="218"/>
      <c r="LXJ2202" s="218"/>
      <c r="LXK2202" s="218"/>
      <c r="LXL2202" s="218"/>
      <c r="LXM2202" s="218"/>
      <c r="LXN2202" s="218"/>
      <c r="LXO2202" s="218"/>
      <c r="LXP2202" s="218"/>
      <c r="LXQ2202" s="218"/>
      <c r="LXR2202" s="218"/>
      <c r="LXS2202" s="218"/>
      <c r="LXT2202" s="218"/>
      <c r="LXU2202" s="218"/>
      <c r="LXV2202" s="218"/>
      <c r="LXW2202" s="218"/>
      <c r="LXX2202" s="218"/>
      <c r="LXY2202" s="218"/>
      <c r="LXZ2202" s="218"/>
      <c r="LYA2202" s="218"/>
      <c r="LYB2202" s="218"/>
      <c r="LYC2202" s="218"/>
      <c r="LYD2202" s="218"/>
      <c r="LYE2202" s="218"/>
      <c r="LYF2202" s="218"/>
      <c r="LYG2202" s="218"/>
      <c r="LYH2202" s="218"/>
      <c r="LYI2202" s="218"/>
      <c r="LYJ2202" s="218"/>
      <c r="LYK2202" s="218"/>
      <c r="LYL2202" s="218"/>
      <c r="LYM2202" s="218"/>
      <c r="LYN2202" s="218"/>
      <c r="LYO2202" s="218"/>
      <c r="LYP2202" s="218"/>
      <c r="LYQ2202" s="218"/>
      <c r="LYR2202" s="218"/>
      <c r="LYS2202" s="218"/>
      <c r="LYT2202" s="218"/>
      <c r="LYU2202" s="218"/>
      <c r="LYV2202" s="218"/>
      <c r="LYW2202" s="218"/>
      <c r="LYX2202" s="218"/>
      <c r="LYY2202" s="218"/>
      <c r="LYZ2202" s="218"/>
      <c r="LZA2202" s="218"/>
      <c r="LZB2202" s="218"/>
      <c r="LZC2202" s="218"/>
      <c r="LZD2202" s="218"/>
      <c r="LZE2202" s="218"/>
      <c r="LZF2202" s="218"/>
      <c r="LZG2202" s="218"/>
      <c r="LZH2202" s="218"/>
      <c r="LZI2202" s="218"/>
      <c r="LZJ2202" s="218"/>
      <c r="LZK2202" s="218"/>
      <c r="LZL2202" s="218"/>
      <c r="LZM2202" s="218"/>
      <c r="LZN2202" s="218"/>
      <c r="LZO2202" s="218"/>
      <c r="LZP2202" s="218"/>
      <c r="LZQ2202" s="218"/>
      <c r="LZR2202" s="218"/>
      <c r="LZS2202" s="218"/>
      <c r="LZT2202" s="218"/>
      <c r="LZU2202" s="218"/>
      <c r="LZV2202" s="218"/>
      <c r="LZW2202" s="218"/>
      <c r="LZX2202" s="218"/>
      <c r="LZY2202" s="218"/>
      <c r="LZZ2202" s="218"/>
      <c r="MAA2202" s="218"/>
      <c r="MAB2202" s="218"/>
      <c r="MAC2202" s="218"/>
      <c r="MAD2202" s="218"/>
      <c r="MAE2202" s="218"/>
      <c r="MAF2202" s="218"/>
      <c r="MAG2202" s="218"/>
      <c r="MAH2202" s="218"/>
      <c r="MAI2202" s="218"/>
      <c r="MAJ2202" s="218"/>
      <c r="MAK2202" s="218"/>
      <c r="MAL2202" s="218"/>
      <c r="MAM2202" s="218"/>
      <c r="MAN2202" s="218"/>
      <c r="MAO2202" s="218"/>
      <c r="MAP2202" s="218"/>
      <c r="MAQ2202" s="218"/>
      <c r="MAR2202" s="218"/>
      <c r="MAS2202" s="218"/>
      <c r="MAT2202" s="218"/>
      <c r="MAU2202" s="218"/>
      <c r="MAV2202" s="218"/>
      <c r="MAW2202" s="218"/>
      <c r="MAX2202" s="218"/>
      <c r="MAY2202" s="218"/>
      <c r="MAZ2202" s="218"/>
      <c r="MBA2202" s="218"/>
      <c r="MBB2202" s="218"/>
      <c r="MBC2202" s="218"/>
      <c r="MBD2202" s="218"/>
      <c r="MBE2202" s="218"/>
      <c r="MBF2202" s="218"/>
      <c r="MBG2202" s="218"/>
      <c r="MBH2202" s="218"/>
      <c r="MBI2202" s="218"/>
      <c r="MBJ2202" s="218"/>
      <c r="MBK2202" s="218"/>
      <c r="MBL2202" s="218"/>
      <c r="MBM2202" s="218"/>
      <c r="MBN2202" s="218"/>
      <c r="MBO2202" s="218"/>
      <c r="MBP2202" s="218"/>
      <c r="MBQ2202" s="218"/>
      <c r="MBR2202" s="218"/>
      <c r="MBS2202" s="218"/>
      <c r="MBT2202" s="218"/>
      <c r="MBU2202" s="218"/>
      <c r="MBV2202" s="218"/>
      <c r="MBW2202" s="218"/>
      <c r="MBX2202" s="218"/>
      <c r="MBY2202" s="218"/>
      <c r="MBZ2202" s="218"/>
      <c r="MCA2202" s="218"/>
      <c r="MCB2202" s="218"/>
      <c r="MCC2202" s="218"/>
      <c r="MCD2202" s="218"/>
      <c r="MCE2202" s="218"/>
      <c r="MCF2202" s="218"/>
      <c r="MCG2202" s="218"/>
      <c r="MCH2202" s="218"/>
      <c r="MCI2202" s="218"/>
      <c r="MCJ2202" s="218"/>
      <c r="MCK2202" s="218"/>
      <c r="MCL2202" s="218"/>
      <c r="MCM2202" s="218"/>
      <c r="MCN2202" s="218"/>
      <c r="MCO2202" s="218"/>
      <c r="MCP2202" s="218"/>
      <c r="MCQ2202" s="218"/>
      <c r="MCR2202" s="218"/>
      <c r="MCS2202" s="218"/>
      <c r="MCT2202" s="218"/>
      <c r="MCU2202" s="218"/>
      <c r="MCV2202" s="218"/>
      <c r="MCW2202" s="218"/>
      <c r="MCX2202" s="218"/>
      <c r="MCY2202" s="218"/>
      <c r="MCZ2202" s="218"/>
      <c r="MDA2202" s="218"/>
      <c r="MDB2202" s="218"/>
      <c r="MDC2202" s="218"/>
      <c r="MDD2202" s="218"/>
      <c r="MDE2202" s="218"/>
      <c r="MDF2202" s="218"/>
      <c r="MDG2202" s="218"/>
      <c r="MDH2202" s="218"/>
      <c r="MDI2202" s="218"/>
      <c r="MDJ2202" s="218"/>
      <c r="MDK2202" s="218"/>
      <c r="MDL2202" s="218"/>
      <c r="MDM2202" s="218"/>
      <c r="MDN2202" s="218"/>
      <c r="MDO2202" s="218"/>
      <c r="MDP2202" s="218"/>
      <c r="MDQ2202" s="218"/>
      <c r="MDR2202" s="218"/>
      <c r="MDS2202" s="218"/>
      <c r="MDT2202" s="218"/>
      <c r="MDU2202" s="218"/>
      <c r="MDV2202" s="218"/>
      <c r="MDW2202" s="218"/>
      <c r="MDX2202" s="218"/>
      <c r="MDY2202" s="218"/>
      <c r="MDZ2202" s="218"/>
      <c r="MEA2202" s="218"/>
      <c r="MEB2202" s="218"/>
      <c r="MEC2202" s="218"/>
      <c r="MED2202" s="218"/>
      <c r="MEE2202" s="218"/>
      <c r="MEF2202" s="218"/>
      <c r="MEG2202" s="218"/>
      <c r="MEH2202" s="218"/>
      <c r="MEI2202" s="218"/>
      <c r="MEJ2202" s="218"/>
      <c r="MEK2202" s="218"/>
      <c r="MEL2202" s="218"/>
      <c r="MEM2202" s="218"/>
      <c r="MEN2202" s="218"/>
      <c r="MEO2202" s="218"/>
      <c r="MEP2202" s="218"/>
      <c r="MEQ2202" s="218"/>
      <c r="MER2202" s="218"/>
      <c r="MES2202" s="218"/>
      <c r="MET2202" s="218"/>
      <c r="MEU2202" s="218"/>
      <c r="MEV2202" s="218"/>
      <c r="MEW2202" s="218"/>
      <c r="MEX2202" s="218"/>
      <c r="MEY2202" s="218"/>
      <c r="MEZ2202" s="218"/>
      <c r="MFA2202" s="218"/>
      <c r="MFB2202" s="218"/>
      <c r="MFC2202" s="218"/>
      <c r="MFD2202" s="218"/>
      <c r="MFE2202" s="218"/>
      <c r="MFF2202" s="218"/>
      <c r="MFG2202" s="218"/>
      <c r="MFH2202" s="218"/>
      <c r="MFI2202" s="218"/>
      <c r="MFJ2202" s="218"/>
      <c r="MFK2202" s="218"/>
      <c r="MFL2202" s="218"/>
      <c r="MFM2202" s="218"/>
      <c r="MFN2202" s="218"/>
      <c r="MFO2202" s="218"/>
      <c r="MFP2202" s="218"/>
      <c r="MFQ2202" s="218"/>
      <c r="MFR2202" s="218"/>
      <c r="MFS2202" s="218"/>
      <c r="MFT2202" s="218"/>
      <c r="MFU2202" s="218"/>
      <c r="MFV2202" s="218"/>
      <c r="MFW2202" s="218"/>
      <c r="MFX2202" s="218"/>
      <c r="MFY2202" s="218"/>
      <c r="MFZ2202" s="218"/>
      <c r="MGA2202" s="218"/>
      <c r="MGB2202" s="218"/>
      <c r="MGC2202" s="218"/>
      <c r="MGD2202" s="218"/>
      <c r="MGE2202" s="218"/>
      <c r="MGF2202" s="218"/>
      <c r="MGG2202" s="218"/>
      <c r="MGH2202" s="218"/>
      <c r="MGI2202" s="218"/>
      <c r="MGJ2202" s="218"/>
      <c r="MGK2202" s="218"/>
      <c r="MGL2202" s="218"/>
      <c r="MGM2202" s="218"/>
      <c r="MGN2202" s="218"/>
      <c r="MGO2202" s="218"/>
      <c r="MGP2202" s="218"/>
      <c r="MGQ2202" s="218"/>
      <c r="MGR2202" s="218"/>
      <c r="MGS2202" s="218"/>
      <c r="MGT2202" s="218"/>
      <c r="MGU2202" s="218"/>
      <c r="MGV2202" s="218"/>
      <c r="MGW2202" s="218"/>
      <c r="MGX2202" s="218"/>
      <c r="MGY2202" s="218"/>
      <c r="MGZ2202" s="218"/>
      <c r="MHA2202" s="218"/>
      <c r="MHB2202" s="218"/>
      <c r="MHC2202" s="218"/>
      <c r="MHD2202" s="218"/>
      <c r="MHE2202" s="218"/>
      <c r="MHF2202" s="218"/>
      <c r="MHG2202" s="218"/>
      <c r="MHH2202" s="218"/>
      <c r="MHI2202" s="218"/>
      <c r="MHJ2202" s="218"/>
      <c r="MHK2202" s="218"/>
      <c r="MHL2202" s="218"/>
      <c r="MHM2202" s="218"/>
      <c r="MHN2202" s="218"/>
      <c r="MHO2202" s="218"/>
      <c r="MHP2202" s="218"/>
      <c r="MHQ2202" s="218"/>
      <c r="MHR2202" s="218"/>
      <c r="MHS2202" s="218"/>
      <c r="MHT2202" s="218"/>
      <c r="MHU2202" s="218"/>
      <c r="MHV2202" s="218"/>
      <c r="MHW2202" s="218"/>
      <c r="MHX2202" s="218"/>
      <c r="MHY2202" s="218"/>
      <c r="MHZ2202" s="218"/>
      <c r="MIA2202" s="218"/>
      <c r="MIB2202" s="218"/>
      <c r="MIC2202" s="218"/>
      <c r="MID2202" s="218"/>
      <c r="MIE2202" s="218"/>
      <c r="MIF2202" s="218"/>
      <c r="MIG2202" s="218"/>
      <c r="MIH2202" s="218"/>
      <c r="MII2202" s="218"/>
      <c r="MIJ2202" s="218"/>
      <c r="MIK2202" s="218"/>
      <c r="MIL2202" s="218"/>
      <c r="MIM2202" s="218"/>
      <c r="MIN2202" s="218"/>
      <c r="MIO2202" s="218"/>
      <c r="MIP2202" s="218"/>
      <c r="MIQ2202" s="218"/>
      <c r="MIR2202" s="218"/>
      <c r="MIS2202" s="218"/>
      <c r="MIT2202" s="218"/>
      <c r="MIU2202" s="218"/>
      <c r="MIV2202" s="218"/>
      <c r="MIW2202" s="218"/>
      <c r="MIX2202" s="218"/>
      <c r="MIY2202" s="218"/>
      <c r="MIZ2202" s="218"/>
      <c r="MJA2202" s="218"/>
      <c r="MJB2202" s="218"/>
      <c r="MJC2202" s="218"/>
      <c r="MJD2202" s="218"/>
      <c r="MJE2202" s="218"/>
      <c r="MJF2202" s="218"/>
      <c r="MJG2202" s="218"/>
      <c r="MJH2202" s="218"/>
      <c r="MJI2202" s="218"/>
      <c r="MJJ2202" s="218"/>
      <c r="MJK2202" s="218"/>
      <c r="MJL2202" s="218"/>
      <c r="MJM2202" s="218"/>
      <c r="MJN2202" s="218"/>
      <c r="MJO2202" s="218"/>
      <c r="MJP2202" s="218"/>
      <c r="MJQ2202" s="218"/>
      <c r="MJR2202" s="218"/>
      <c r="MJS2202" s="218"/>
      <c r="MJT2202" s="218"/>
      <c r="MJU2202" s="218"/>
      <c r="MJV2202" s="218"/>
      <c r="MJW2202" s="218"/>
      <c r="MJX2202" s="218"/>
      <c r="MJY2202" s="218"/>
      <c r="MJZ2202" s="218"/>
      <c r="MKA2202" s="218"/>
      <c r="MKB2202" s="218"/>
      <c r="MKC2202" s="218"/>
      <c r="MKD2202" s="218"/>
      <c r="MKE2202" s="218"/>
      <c r="MKF2202" s="218"/>
      <c r="MKG2202" s="218"/>
      <c r="MKH2202" s="218"/>
      <c r="MKI2202" s="218"/>
      <c r="MKJ2202" s="218"/>
      <c r="MKK2202" s="218"/>
      <c r="MKL2202" s="218"/>
      <c r="MKM2202" s="218"/>
      <c r="MKN2202" s="218"/>
      <c r="MKO2202" s="218"/>
      <c r="MKP2202" s="218"/>
      <c r="MKQ2202" s="218"/>
      <c r="MKR2202" s="218"/>
      <c r="MKS2202" s="218"/>
      <c r="MKT2202" s="218"/>
      <c r="MKU2202" s="218"/>
      <c r="MKV2202" s="218"/>
      <c r="MKW2202" s="218"/>
      <c r="MKX2202" s="218"/>
      <c r="MKY2202" s="218"/>
      <c r="MKZ2202" s="218"/>
      <c r="MLA2202" s="218"/>
      <c r="MLB2202" s="218"/>
      <c r="MLC2202" s="218"/>
      <c r="MLD2202" s="218"/>
      <c r="MLE2202" s="218"/>
      <c r="MLF2202" s="218"/>
      <c r="MLG2202" s="218"/>
      <c r="MLH2202" s="218"/>
      <c r="MLI2202" s="218"/>
      <c r="MLJ2202" s="218"/>
      <c r="MLK2202" s="218"/>
      <c r="MLL2202" s="218"/>
      <c r="MLM2202" s="218"/>
      <c r="MLN2202" s="218"/>
      <c r="MLO2202" s="218"/>
      <c r="MLP2202" s="218"/>
      <c r="MLQ2202" s="218"/>
      <c r="MLR2202" s="218"/>
      <c r="MLS2202" s="218"/>
      <c r="MLT2202" s="218"/>
      <c r="MLU2202" s="218"/>
      <c r="MLV2202" s="218"/>
      <c r="MLW2202" s="218"/>
      <c r="MLX2202" s="218"/>
      <c r="MLY2202" s="218"/>
      <c r="MLZ2202" s="218"/>
      <c r="MMA2202" s="218"/>
      <c r="MMB2202" s="218"/>
      <c r="MMC2202" s="218"/>
      <c r="MMD2202" s="218"/>
      <c r="MME2202" s="218"/>
      <c r="MMF2202" s="218"/>
      <c r="MMG2202" s="218"/>
      <c r="MMH2202" s="218"/>
      <c r="MMI2202" s="218"/>
      <c r="MMJ2202" s="218"/>
      <c r="MMK2202" s="218"/>
      <c r="MML2202" s="218"/>
      <c r="MMM2202" s="218"/>
      <c r="MMN2202" s="218"/>
      <c r="MMO2202" s="218"/>
      <c r="MMP2202" s="218"/>
      <c r="MMQ2202" s="218"/>
      <c r="MMR2202" s="218"/>
      <c r="MMS2202" s="218"/>
      <c r="MMT2202" s="218"/>
      <c r="MMU2202" s="218"/>
      <c r="MMV2202" s="218"/>
      <c r="MMW2202" s="218"/>
      <c r="MMX2202" s="218"/>
      <c r="MMY2202" s="218"/>
      <c r="MMZ2202" s="218"/>
      <c r="MNA2202" s="218"/>
      <c r="MNB2202" s="218"/>
      <c r="MNC2202" s="218"/>
      <c r="MND2202" s="218"/>
      <c r="MNE2202" s="218"/>
      <c r="MNF2202" s="218"/>
      <c r="MNG2202" s="218"/>
      <c r="MNH2202" s="218"/>
      <c r="MNI2202" s="218"/>
      <c r="MNJ2202" s="218"/>
      <c r="MNK2202" s="218"/>
      <c r="MNL2202" s="218"/>
      <c r="MNM2202" s="218"/>
      <c r="MNN2202" s="218"/>
      <c r="MNO2202" s="218"/>
      <c r="MNP2202" s="218"/>
      <c r="MNQ2202" s="218"/>
      <c r="MNR2202" s="218"/>
      <c r="MNS2202" s="218"/>
      <c r="MNT2202" s="218"/>
      <c r="MNU2202" s="218"/>
      <c r="MNV2202" s="218"/>
      <c r="MNW2202" s="218"/>
      <c r="MNX2202" s="218"/>
      <c r="MNY2202" s="218"/>
      <c r="MNZ2202" s="218"/>
      <c r="MOA2202" s="218"/>
      <c r="MOB2202" s="218"/>
      <c r="MOC2202" s="218"/>
      <c r="MOD2202" s="218"/>
      <c r="MOE2202" s="218"/>
      <c r="MOF2202" s="218"/>
      <c r="MOG2202" s="218"/>
      <c r="MOH2202" s="218"/>
      <c r="MOI2202" s="218"/>
      <c r="MOJ2202" s="218"/>
      <c r="MOK2202" s="218"/>
      <c r="MOL2202" s="218"/>
      <c r="MOM2202" s="218"/>
      <c r="MON2202" s="218"/>
      <c r="MOO2202" s="218"/>
      <c r="MOP2202" s="218"/>
      <c r="MOQ2202" s="218"/>
      <c r="MOR2202" s="218"/>
      <c r="MOS2202" s="218"/>
      <c r="MOT2202" s="218"/>
      <c r="MOU2202" s="218"/>
      <c r="MOV2202" s="218"/>
      <c r="MOW2202" s="218"/>
      <c r="MOX2202" s="218"/>
      <c r="MOY2202" s="218"/>
      <c r="MOZ2202" s="218"/>
      <c r="MPA2202" s="218"/>
      <c r="MPB2202" s="218"/>
      <c r="MPC2202" s="218"/>
      <c r="MPD2202" s="218"/>
      <c r="MPE2202" s="218"/>
      <c r="MPF2202" s="218"/>
      <c r="MPG2202" s="218"/>
      <c r="MPH2202" s="218"/>
      <c r="MPI2202" s="218"/>
      <c r="MPJ2202" s="218"/>
      <c r="MPK2202" s="218"/>
      <c r="MPL2202" s="218"/>
      <c r="MPM2202" s="218"/>
      <c r="MPN2202" s="218"/>
      <c r="MPO2202" s="218"/>
      <c r="MPP2202" s="218"/>
      <c r="MPQ2202" s="218"/>
      <c r="MPR2202" s="218"/>
      <c r="MPS2202" s="218"/>
      <c r="MPT2202" s="218"/>
      <c r="MPU2202" s="218"/>
      <c r="MPV2202" s="218"/>
      <c r="MPW2202" s="218"/>
      <c r="MPX2202" s="218"/>
      <c r="MPY2202" s="218"/>
      <c r="MPZ2202" s="218"/>
      <c r="MQA2202" s="218"/>
      <c r="MQB2202" s="218"/>
      <c r="MQC2202" s="218"/>
      <c r="MQD2202" s="218"/>
      <c r="MQE2202" s="218"/>
      <c r="MQF2202" s="218"/>
      <c r="MQG2202" s="218"/>
      <c r="MQH2202" s="218"/>
      <c r="MQI2202" s="218"/>
      <c r="MQJ2202" s="218"/>
      <c r="MQK2202" s="218"/>
      <c r="MQL2202" s="218"/>
      <c r="MQM2202" s="218"/>
      <c r="MQN2202" s="218"/>
      <c r="MQO2202" s="218"/>
      <c r="MQP2202" s="218"/>
      <c r="MQQ2202" s="218"/>
      <c r="MQR2202" s="218"/>
      <c r="MQS2202" s="218"/>
      <c r="MQT2202" s="218"/>
      <c r="MQU2202" s="218"/>
      <c r="MQV2202" s="218"/>
      <c r="MQW2202" s="218"/>
      <c r="MQX2202" s="218"/>
      <c r="MQY2202" s="218"/>
      <c r="MQZ2202" s="218"/>
      <c r="MRA2202" s="218"/>
      <c r="MRB2202" s="218"/>
      <c r="MRC2202" s="218"/>
      <c r="MRD2202" s="218"/>
      <c r="MRE2202" s="218"/>
      <c r="MRF2202" s="218"/>
      <c r="MRG2202" s="218"/>
      <c r="MRH2202" s="218"/>
      <c r="MRI2202" s="218"/>
      <c r="MRJ2202" s="218"/>
      <c r="MRK2202" s="218"/>
      <c r="MRL2202" s="218"/>
      <c r="MRM2202" s="218"/>
      <c r="MRN2202" s="218"/>
      <c r="MRO2202" s="218"/>
      <c r="MRP2202" s="218"/>
      <c r="MRQ2202" s="218"/>
      <c r="MRR2202" s="218"/>
      <c r="MRS2202" s="218"/>
      <c r="MRT2202" s="218"/>
      <c r="MRU2202" s="218"/>
      <c r="MRV2202" s="218"/>
      <c r="MRW2202" s="218"/>
      <c r="MRX2202" s="218"/>
      <c r="MRY2202" s="218"/>
      <c r="MRZ2202" s="218"/>
      <c r="MSA2202" s="218"/>
      <c r="MSB2202" s="218"/>
      <c r="MSC2202" s="218"/>
      <c r="MSD2202" s="218"/>
      <c r="MSE2202" s="218"/>
      <c r="MSF2202" s="218"/>
      <c r="MSG2202" s="218"/>
      <c r="MSH2202" s="218"/>
      <c r="MSI2202" s="218"/>
      <c r="MSJ2202" s="218"/>
      <c r="MSK2202" s="218"/>
      <c r="MSL2202" s="218"/>
      <c r="MSM2202" s="218"/>
      <c r="MSN2202" s="218"/>
      <c r="MSO2202" s="218"/>
      <c r="MSP2202" s="218"/>
      <c r="MSQ2202" s="218"/>
      <c r="MSR2202" s="218"/>
      <c r="MSS2202" s="218"/>
      <c r="MST2202" s="218"/>
      <c r="MSU2202" s="218"/>
      <c r="MSV2202" s="218"/>
      <c r="MSW2202" s="218"/>
      <c r="MSX2202" s="218"/>
      <c r="MSY2202" s="218"/>
      <c r="MSZ2202" s="218"/>
      <c r="MTA2202" s="218"/>
      <c r="MTB2202" s="218"/>
      <c r="MTC2202" s="218"/>
      <c r="MTD2202" s="218"/>
      <c r="MTE2202" s="218"/>
      <c r="MTF2202" s="218"/>
      <c r="MTG2202" s="218"/>
      <c r="MTH2202" s="218"/>
      <c r="MTI2202" s="218"/>
      <c r="MTJ2202" s="218"/>
      <c r="MTK2202" s="218"/>
      <c r="MTL2202" s="218"/>
      <c r="MTM2202" s="218"/>
      <c r="MTN2202" s="218"/>
      <c r="MTO2202" s="218"/>
      <c r="MTP2202" s="218"/>
      <c r="MTQ2202" s="218"/>
      <c r="MTR2202" s="218"/>
      <c r="MTS2202" s="218"/>
      <c r="MTT2202" s="218"/>
      <c r="MTU2202" s="218"/>
      <c r="MTV2202" s="218"/>
      <c r="MTW2202" s="218"/>
      <c r="MTX2202" s="218"/>
      <c r="MTY2202" s="218"/>
      <c r="MTZ2202" s="218"/>
      <c r="MUA2202" s="218"/>
      <c r="MUB2202" s="218"/>
      <c r="MUC2202" s="218"/>
      <c r="MUD2202" s="218"/>
      <c r="MUE2202" s="218"/>
      <c r="MUF2202" s="218"/>
      <c r="MUG2202" s="218"/>
      <c r="MUH2202" s="218"/>
      <c r="MUI2202" s="218"/>
      <c r="MUJ2202" s="218"/>
      <c r="MUK2202" s="218"/>
      <c r="MUL2202" s="218"/>
      <c r="MUM2202" s="218"/>
      <c r="MUN2202" s="218"/>
      <c r="MUO2202" s="218"/>
      <c r="MUP2202" s="218"/>
      <c r="MUQ2202" s="218"/>
      <c r="MUR2202" s="218"/>
      <c r="MUS2202" s="218"/>
      <c r="MUT2202" s="218"/>
      <c r="MUU2202" s="218"/>
      <c r="MUV2202" s="218"/>
      <c r="MUW2202" s="218"/>
      <c r="MUX2202" s="218"/>
      <c r="MUY2202" s="218"/>
      <c r="MUZ2202" s="218"/>
      <c r="MVA2202" s="218"/>
      <c r="MVB2202" s="218"/>
      <c r="MVC2202" s="218"/>
      <c r="MVD2202" s="218"/>
      <c r="MVE2202" s="218"/>
      <c r="MVF2202" s="218"/>
      <c r="MVG2202" s="218"/>
      <c r="MVH2202" s="218"/>
      <c r="MVI2202" s="218"/>
      <c r="MVJ2202" s="218"/>
      <c r="MVK2202" s="218"/>
      <c r="MVL2202" s="218"/>
      <c r="MVM2202" s="218"/>
      <c r="MVN2202" s="218"/>
      <c r="MVO2202" s="218"/>
      <c r="MVP2202" s="218"/>
      <c r="MVQ2202" s="218"/>
      <c r="MVR2202" s="218"/>
      <c r="MVS2202" s="218"/>
      <c r="MVT2202" s="218"/>
      <c r="MVU2202" s="218"/>
      <c r="MVV2202" s="218"/>
      <c r="MVW2202" s="218"/>
      <c r="MVX2202" s="218"/>
      <c r="MVY2202" s="218"/>
      <c r="MVZ2202" s="218"/>
      <c r="MWA2202" s="218"/>
      <c r="MWB2202" s="218"/>
      <c r="MWC2202" s="218"/>
      <c r="MWD2202" s="218"/>
      <c r="MWE2202" s="218"/>
      <c r="MWF2202" s="218"/>
      <c r="MWG2202" s="218"/>
      <c r="MWH2202" s="218"/>
      <c r="MWI2202" s="218"/>
      <c r="MWJ2202" s="218"/>
      <c r="MWK2202" s="218"/>
      <c r="MWL2202" s="218"/>
      <c r="MWM2202" s="218"/>
      <c r="MWN2202" s="218"/>
      <c r="MWO2202" s="218"/>
      <c r="MWP2202" s="218"/>
      <c r="MWQ2202" s="218"/>
      <c r="MWR2202" s="218"/>
      <c r="MWS2202" s="218"/>
      <c r="MWT2202" s="218"/>
      <c r="MWU2202" s="218"/>
      <c r="MWV2202" s="218"/>
      <c r="MWW2202" s="218"/>
      <c r="MWX2202" s="218"/>
      <c r="MWY2202" s="218"/>
      <c r="MWZ2202" s="218"/>
      <c r="MXA2202" s="218"/>
      <c r="MXB2202" s="218"/>
      <c r="MXC2202" s="218"/>
      <c r="MXD2202" s="218"/>
      <c r="MXE2202" s="218"/>
      <c r="MXF2202" s="218"/>
      <c r="MXG2202" s="218"/>
      <c r="MXH2202" s="218"/>
      <c r="MXI2202" s="218"/>
      <c r="MXJ2202" s="218"/>
      <c r="MXK2202" s="218"/>
      <c r="MXL2202" s="218"/>
      <c r="MXM2202" s="218"/>
      <c r="MXN2202" s="218"/>
      <c r="MXO2202" s="218"/>
      <c r="MXP2202" s="218"/>
      <c r="MXQ2202" s="218"/>
      <c r="MXR2202" s="218"/>
      <c r="MXS2202" s="218"/>
      <c r="MXT2202" s="218"/>
      <c r="MXU2202" s="218"/>
      <c r="MXV2202" s="218"/>
      <c r="MXW2202" s="218"/>
      <c r="MXX2202" s="218"/>
      <c r="MXY2202" s="218"/>
      <c r="MXZ2202" s="218"/>
      <c r="MYA2202" s="218"/>
      <c r="MYB2202" s="218"/>
      <c r="MYC2202" s="218"/>
      <c r="MYD2202" s="218"/>
      <c r="MYE2202" s="218"/>
      <c r="MYF2202" s="218"/>
      <c r="MYG2202" s="218"/>
      <c r="MYH2202" s="218"/>
      <c r="MYI2202" s="218"/>
      <c r="MYJ2202" s="218"/>
      <c r="MYK2202" s="218"/>
      <c r="MYL2202" s="218"/>
      <c r="MYM2202" s="218"/>
      <c r="MYN2202" s="218"/>
      <c r="MYO2202" s="218"/>
      <c r="MYP2202" s="218"/>
      <c r="MYQ2202" s="218"/>
      <c r="MYR2202" s="218"/>
      <c r="MYS2202" s="218"/>
      <c r="MYT2202" s="218"/>
      <c r="MYU2202" s="218"/>
      <c r="MYV2202" s="218"/>
      <c r="MYW2202" s="218"/>
      <c r="MYX2202" s="218"/>
      <c r="MYY2202" s="218"/>
      <c r="MYZ2202" s="218"/>
      <c r="MZA2202" s="218"/>
      <c r="MZB2202" s="218"/>
      <c r="MZC2202" s="218"/>
      <c r="MZD2202" s="218"/>
      <c r="MZE2202" s="218"/>
      <c r="MZF2202" s="218"/>
      <c r="MZG2202" s="218"/>
      <c r="MZH2202" s="218"/>
      <c r="MZI2202" s="218"/>
      <c r="MZJ2202" s="218"/>
      <c r="MZK2202" s="218"/>
      <c r="MZL2202" s="218"/>
      <c r="MZM2202" s="218"/>
      <c r="MZN2202" s="218"/>
      <c r="MZO2202" s="218"/>
      <c r="MZP2202" s="218"/>
      <c r="MZQ2202" s="218"/>
      <c r="MZR2202" s="218"/>
      <c r="MZS2202" s="218"/>
      <c r="MZT2202" s="218"/>
      <c r="MZU2202" s="218"/>
      <c r="MZV2202" s="218"/>
      <c r="MZW2202" s="218"/>
      <c r="MZX2202" s="218"/>
      <c r="MZY2202" s="218"/>
      <c r="MZZ2202" s="218"/>
      <c r="NAA2202" s="218"/>
      <c r="NAB2202" s="218"/>
      <c r="NAC2202" s="218"/>
      <c r="NAD2202" s="218"/>
      <c r="NAE2202" s="218"/>
      <c r="NAF2202" s="218"/>
      <c r="NAG2202" s="218"/>
      <c r="NAH2202" s="218"/>
      <c r="NAI2202" s="218"/>
      <c r="NAJ2202" s="218"/>
      <c r="NAK2202" s="218"/>
      <c r="NAL2202" s="218"/>
      <c r="NAM2202" s="218"/>
      <c r="NAN2202" s="218"/>
      <c r="NAO2202" s="218"/>
      <c r="NAP2202" s="218"/>
      <c r="NAQ2202" s="218"/>
      <c r="NAR2202" s="218"/>
      <c r="NAS2202" s="218"/>
      <c r="NAT2202" s="218"/>
      <c r="NAU2202" s="218"/>
      <c r="NAV2202" s="218"/>
      <c r="NAW2202" s="218"/>
      <c r="NAX2202" s="218"/>
      <c r="NAY2202" s="218"/>
      <c r="NAZ2202" s="218"/>
      <c r="NBA2202" s="218"/>
      <c r="NBB2202" s="218"/>
      <c r="NBC2202" s="218"/>
      <c r="NBD2202" s="218"/>
      <c r="NBE2202" s="218"/>
      <c r="NBF2202" s="218"/>
      <c r="NBG2202" s="218"/>
      <c r="NBH2202" s="218"/>
      <c r="NBI2202" s="218"/>
      <c r="NBJ2202" s="218"/>
      <c r="NBK2202" s="218"/>
      <c r="NBL2202" s="218"/>
      <c r="NBM2202" s="218"/>
      <c r="NBN2202" s="218"/>
      <c r="NBO2202" s="218"/>
      <c r="NBP2202" s="218"/>
      <c r="NBQ2202" s="218"/>
      <c r="NBR2202" s="218"/>
      <c r="NBS2202" s="218"/>
      <c r="NBT2202" s="218"/>
      <c r="NBU2202" s="218"/>
      <c r="NBV2202" s="218"/>
      <c r="NBW2202" s="218"/>
      <c r="NBX2202" s="218"/>
      <c r="NBY2202" s="218"/>
      <c r="NBZ2202" s="218"/>
      <c r="NCA2202" s="218"/>
      <c r="NCB2202" s="218"/>
      <c r="NCC2202" s="218"/>
      <c r="NCD2202" s="218"/>
      <c r="NCE2202" s="218"/>
      <c r="NCF2202" s="218"/>
      <c r="NCG2202" s="218"/>
      <c r="NCH2202" s="218"/>
      <c r="NCI2202" s="218"/>
      <c r="NCJ2202" s="218"/>
      <c r="NCK2202" s="218"/>
      <c r="NCL2202" s="218"/>
      <c r="NCM2202" s="218"/>
      <c r="NCN2202" s="218"/>
      <c r="NCO2202" s="218"/>
      <c r="NCP2202" s="218"/>
      <c r="NCQ2202" s="218"/>
      <c r="NCR2202" s="218"/>
      <c r="NCS2202" s="218"/>
      <c r="NCT2202" s="218"/>
      <c r="NCU2202" s="218"/>
      <c r="NCV2202" s="218"/>
      <c r="NCW2202" s="218"/>
      <c r="NCX2202" s="218"/>
      <c r="NCY2202" s="218"/>
      <c r="NCZ2202" s="218"/>
      <c r="NDA2202" s="218"/>
      <c r="NDB2202" s="218"/>
      <c r="NDC2202" s="218"/>
      <c r="NDD2202" s="218"/>
      <c r="NDE2202" s="218"/>
      <c r="NDF2202" s="218"/>
      <c r="NDG2202" s="218"/>
      <c r="NDH2202" s="218"/>
      <c r="NDI2202" s="218"/>
      <c r="NDJ2202" s="218"/>
      <c r="NDK2202" s="218"/>
      <c r="NDL2202" s="218"/>
      <c r="NDM2202" s="218"/>
      <c r="NDN2202" s="218"/>
      <c r="NDO2202" s="218"/>
      <c r="NDP2202" s="218"/>
      <c r="NDQ2202" s="218"/>
      <c r="NDR2202" s="218"/>
      <c r="NDS2202" s="218"/>
      <c r="NDT2202" s="218"/>
      <c r="NDU2202" s="218"/>
      <c r="NDV2202" s="218"/>
      <c r="NDW2202" s="218"/>
      <c r="NDX2202" s="218"/>
      <c r="NDY2202" s="218"/>
      <c r="NDZ2202" s="218"/>
      <c r="NEA2202" s="218"/>
      <c r="NEB2202" s="218"/>
      <c r="NEC2202" s="218"/>
      <c r="NED2202" s="218"/>
      <c r="NEE2202" s="218"/>
      <c r="NEF2202" s="218"/>
      <c r="NEG2202" s="218"/>
      <c r="NEH2202" s="218"/>
      <c r="NEI2202" s="218"/>
      <c r="NEJ2202" s="218"/>
      <c r="NEK2202" s="218"/>
      <c r="NEL2202" s="218"/>
      <c r="NEM2202" s="218"/>
      <c r="NEN2202" s="218"/>
      <c r="NEO2202" s="218"/>
      <c r="NEP2202" s="218"/>
      <c r="NEQ2202" s="218"/>
      <c r="NER2202" s="218"/>
      <c r="NES2202" s="218"/>
      <c r="NET2202" s="218"/>
      <c r="NEU2202" s="218"/>
      <c r="NEV2202" s="218"/>
      <c r="NEW2202" s="218"/>
      <c r="NEX2202" s="218"/>
      <c r="NEY2202" s="218"/>
      <c r="NEZ2202" s="218"/>
      <c r="NFA2202" s="218"/>
      <c r="NFB2202" s="218"/>
      <c r="NFC2202" s="218"/>
      <c r="NFD2202" s="218"/>
      <c r="NFE2202" s="218"/>
      <c r="NFF2202" s="218"/>
      <c r="NFG2202" s="218"/>
      <c r="NFH2202" s="218"/>
      <c r="NFI2202" s="218"/>
      <c r="NFJ2202" s="218"/>
      <c r="NFK2202" s="218"/>
      <c r="NFL2202" s="218"/>
      <c r="NFM2202" s="218"/>
      <c r="NFN2202" s="218"/>
      <c r="NFO2202" s="218"/>
      <c r="NFP2202" s="218"/>
      <c r="NFQ2202" s="218"/>
      <c r="NFR2202" s="218"/>
      <c r="NFS2202" s="218"/>
      <c r="NFT2202" s="218"/>
      <c r="NFU2202" s="218"/>
      <c r="NFV2202" s="218"/>
      <c r="NFW2202" s="218"/>
      <c r="NFX2202" s="218"/>
      <c r="NFY2202" s="218"/>
      <c r="NFZ2202" s="218"/>
      <c r="NGA2202" s="218"/>
      <c r="NGB2202" s="218"/>
      <c r="NGC2202" s="218"/>
      <c r="NGD2202" s="218"/>
      <c r="NGE2202" s="218"/>
      <c r="NGF2202" s="218"/>
      <c r="NGG2202" s="218"/>
      <c r="NGH2202" s="218"/>
      <c r="NGI2202" s="218"/>
      <c r="NGJ2202" s="218"/>
      <c r="NGK2202" s="218"/>
      <c r="NGL2202" s="218"/>
      <c r="NGM2202" s="218"/>
      <c r="NGN2202" s="218"/>
      <c r="NGO2202" s="218"/>
      <c r="NGP2202" s="218"/>
      <c r="NGQ2202" s="218"/>
      <c r="NGR2202" s="218"/>
      <c r="NGS2202" s="218"/>
      <c r="NGT2202" s="218"/>
      <c r="NGU2202" s="218"/>
      <c r="NGV2202" s="218"/>
      <c r="NGW2202" s="218"/>
      <c r="NGX2202" s="218"/>
      <c r="NGY2202" s="218"/>
      <c r="NGZ2202" s="218"/>
      <c r="NHA2202" s="218"/>
      <c r="NHB2202" s="218"/>
      <c r="NHC2202" s="218"/>
      <c r="NHD2202" s="218"/>
      <c r="NHE2202" s="218"/>
      <c r="NHF2202" s="218"/>
      <c r="NHG2202" s="218"/>
      <c r="NHH2202" s="218"/>
      <c r="NHI2202" s="218"/>
      <c r="NHJ2202" s="218"/>
      <c r="NHK2202" s="218"/>
      <c r="NHL2202" s="218"/>
      <c r="NHM2202" s="218"/>
      <c r="NHN2202" s="218"/>
      <c r="NHO2202" s="218"/>
      <c r="NHP2202" s="218"/>
      <c r="NHQ2202" s="218"/>
      <c r="NHR2202" s="218"/>
      <c r="NHS2202" s="218"/>
      <c r="NHT2202" s="218"/>
      <c r="NHU2202" s="218"/>
      <c r="NHV2202" s="218"/>
      <c r="NHW2202" s="218"/>
      <c r="NHX2202" s="218"/>
      <c r="NHY2202" s="218"/>
      <c r="NHZ2202" s="218"/>
      <c r="NIA2202" s="218"/>
      <c r="NIB2202" s="218"/>
      <c r="NIC2202" s="218"/>
      <c r="NID2202" s="218"/>
      <c r="NIE2202" s="218"/>
      <c r="NIF2202" s="218"/>
      <c r="NIG2202" s="218"/>
      <c r="NIH2202" s="218"/>
      <c r="NII2202" s="218"/>
      <c r="NIJ2202" s="218"/>
      <c r="NIK2202" s="218"/>
      <c r="NIL2202" s="218"/>
      <c r="NIM2202" s="218"/>
      <c r="NIN2202" s="218"/>
      <c r="NIO2202" s="218"/>
      <c r="NIP2202" s="218"/>
      <c r="NIQ2202" s="218"/>
      <c r="NIR2202" s="218"/>
      <c r="NIS2202" s="218"/>
      <c r="NIT2202" s="218"/>
      <c r="NIU2202" s="218"/>
      <c r="NIV2202" s="218"/>
      <c r="NIW2202" s="218"/>
      <c r="NIX2202" s="218"/>
      <c r="NIY2202" s="218"/>
      <c r="NIZ2202" s="218"/>
      <c r="NJA2202" s="218"/>
      <c r="NJB2202" s="218"/>
      <c r="NJC2202" s="218"/>
      <c r="NJD2202" s="218"/>
      <c r="NJE2202" s="218"/>
      <c r="NJF2202" s="218"/>
      <c r="NJG2202" s="218"/>
      <c r="NJH2202" s="218"/>
      <c r="NJI2202" s="218"/>
      <c r="NJJ2202" s="218"/>
      <c r="NJK2202" s="218"/>
      <c r="NJL2202" s="218"/>
      <c r="NJM2202" s="218"/>
      <c r="NJN2202" s="218"/>
      <c r="NJO2202" s="218"/>
      <c r="NJP2202" s="218"/>
      <c r="NJQ2202" s="218"/>
      <c r="NJR2202" s="218"/>
      <c r="NJS2202" s="218"/>
      <c r="NJT2202" s="218"/>
      <c r="NJU2202" s="218"/>
      <c r="NJV2202" s="218"/>
      <c r="NJW2202" s="218"/>
      <c r="NJX2202" s="218"/>
      <c r="NJY2202" s="218"/>
      <c r="NJZ2202" s="218"/>
      <c r="NKA2202" s="218"/>
      <c r="NKB2202" s="218"/>
      <c r="NKC2202" s="218"/>
      <c r="NKD2202" s="218"/>
      <c r="NKE2202" s="218"/>
      <c r="NKF2202" s="218"/>
      <c r="NKG2202" s="218"/>
      <c r="NKH2202" s="218"/>
      <c r="NKI2202" s="218"/>
      <c r="NKJ2202" s="218"/>
      <c r="NKK2202" s="218"/>
      <c r="NKL2202" s="218"/>
      <c r="NKM2202" s="218"/>
      <c r="NKN2202" s="218"/>
      <c r="NKO2202" s="218"/>
      <c r="NKP2202" s="218"/>
      <c r="NKQ2202" s="218"/>
      <c r="NKR2202" s="218"/>
      <c r="NKS2202" s="218"/>
      <c r="NKT2202" s="218"/>
      <c r="NKU2202" s="218"/>
      <c r="NKV2202" s="218"/>
      <c r="NKW2202" s="218"/>
      <c r="NKX2202" s="218"/>
      <c r="NKY2202" s="218"/>
      <c r="NKZ2202" s="218"/>
      <c r="NLA2202" s="218"/>
      <c r="NLB2202" s="218"/>
      <c r="NLC2202" s="218"/>
      <c r="NLD2202" s="218"/>
      <c r="NLE2202" s="218"/>
      <c r="NLF2202" s="218"/>
      <c r="NLG2202" s="218"/>
      <c r="NLH2202" s="218"/>
      <c r="NLI2202" s="218"/>
      <c r="NLJ2202" s="218"/>
      <c r="NLK2202" s="218"/>
      <c r="NLL2202" s="218"/>
      <c r="NLM2202" s="218"/>
      <c r="NLN2202" s="218"/>
      <c r="NLO2202" s="218"/>
      <c r="NLP2202" s="218"/>
      <c r="NLQ2202" s="218"/>
      <c r="NLR2202" s="218"/>
      <c r="NLS2202" s="218"/>
      <c r="NLT2202" s="218"/>
      <c r="NLU2202" s="218"/>
      <c r="NLV2202" s="218"/>
      <c r="NLW2202" s="218"/>
      <c r="NLX2202" s="218"/>
      <c r="NLY2202" s="218"/>
      <c r="NLZ2202" s="218"/>
      <c r="NMA2202" s="218"/>
      <c r="NMB2202" s="218"/>
      <c r="NMC2202" s="218"/>
      <c r="NMD2202" s="218"/>
      <c r="NME2202" s="218"/>
      <c r="NMF2202" s="218"/>
      <c r="NMG2202" s="218"/>
      <c r="NMH2202" s="218"/>
      <c r="NMI2202" s="218"/>
      <c r="NMJ2202" s="218"/>
      <c r="NMK2202" s="218"/>
      <c r="NML2202" s="218"/>
      <c r="NMM2202" s="218"/>
      <c r="NMN2202" s="218"/>
      <c r="NMO2202" s="218"/>
      <c r="NMP2202" s="218"/>
      <c r="NMQ2202" s="218"/>
      <c r="NMR2202" s="218"/>
      <c r="NMS2202" s="218"/>
      <c r="NMT2202" s="218"/>
      <c r="NMU2202" s="218"/>
      <c r="NMV2202" s="218"/>
      <c r="NMW2202" s="218"/>
      <c r="NMX2202" s="218"/>
      <c r="NMY2202" s="218"/>
      <c r="NMZ2202" s="218"/>
      <c r="NNA2202" s="218"/>
      <c r="NNB2202" s="218"/>
      <c r="NNC2202" s="218"/>
      <c r="NND2202" s="218"/>
      <c r="NNE2202" s="218"/>
      <c r="NNF2202" s="218"/>
      <c r="NNG2202" s="218"/>
      <c r="NNH2202" s="218"/>
      <c r="NNI2202" s="218"/>
      <c r="NNJ2202" s="218"/>
      <c r="NNK2202" s="218"/>
      <c r="NNL2202" s="218"/>
      <c r="NNM2202" s="218"/>
      <c r="NNN2202" s="218"/>
      <c r="NNO2202" s="218"/>
      <c r="NNP2202" s="218"/>
      <c r="NNQ2202" s="218"/>
      <c r="NNR2202" s="218"/>
      <c r="NNS2202" s="218"/>
      <c r="NNT2202" s="218"/>
      <c r="NNU2202" s="218"/>
      <c r="NNV2202" s="218"/>
      <c r="NNW2202" s="218"/>
      <c r="NNX2202" s="218"/>
      <c r="NNY2202" s="218"/>
      <c r="NNZ2202" s="218"/>
      <c r="NOA2202" s="218"/>
      <c r="NOB2202" s="218"/>
      <c r="NOC2202" s="218"/>
      <c r="NOD2202" s="218"/>
      <c r="NOE2202" s="218"/>
      <c r="NOF2202" s="218"/>
      <c r="NOG2202" s="218"/>
      <c r="NOH2202" s="218"/>
      <c r="NOI2202" s="218"/>
      <c r="NOJ2202" s="218"/>
      <c r="NOK2202" s="218"/>
      <c r="NOL2202" s="218"/>
      <c r="NOM2202" s="218"/>
      <c r="NON2202" s="218"/>
      <c r="NOO2202" s="218"/>
      <c r="NOP2202" s="218"/>
      <c r="NOQ2202" s="218"/>
      <c r="NOR2202" s="218"/>
      <c r="NOS2202" s="218"/>
      <c r="NOT2202" s="218"/>
      <c r="NOU2202" s="218"/>
      <c r="NOV2202" s="218"/>
      <c r="NOW2202" s="218"/>
      <c r="NOX2202" s="218"/>
      <c r="NOY2202" s="218"/>
      <c r="NOZ2202" s="218"/>
      <c r="NPA2202" s="218"/>
      <c r="NPB2202" s="218"/>
      <c r="NPC2202" s="218"/>
      <c r="NPD2202" s="218"/>
      <c r="NPE2202" s="218"/>
      <c r="NPF2202" s="218"/>
      <c r="NPG2202" s="218"/>
      <c r="NPH2202" s="218"/>
      <c r="NPI2202" s="218"/>
      <c r="NPJ2202" s="218"/>
      <c r="NPK2202" s="218"/>
      <c r="NPL2202" s="218"/>
      <c r="NPM2202" s="218"/>
      <c r="NPN2202" s="218"/>
      <c r="NPO2202" s="218"/>
      <c r="NPP2202" s="218"/>
      <c r="NPQ2202" s="218"/>
      <c r="NPR2202" s="218"/>
      <c r="NPS2202" s="218"/>
      <c r="NPT2202" s="218"/>
      <c r="NPU2202" s="218"/>
      <c r="NPV2202" s="218"/>
      <c r="NPW2202" s="218"/>
      <c r="NPX2202" s="218"/>
      <c r="NPY2202" s="218"/>
      <c r="NPZ2202" s="218"/>
      <c r="NQA2202" s="218"/>
      <c r="NQB2202" s="218"/>
      <c r="NQC2202" s="218"/>
      <c r="NQD2202" s="218"/>
      <c r="NQE2202" s="218"/>
      <c r="NQF2202" s="218"/>
      <c r="NQG2202" s="218"/>
      <c r="NQH2202" s="218"/>
      <c r="NQI2202" s="218"/>
      <c r="NQJ2202" s="218"/>
      <c r="NQK2202" s="218"/>
      <c r="NQL2202" s="218"/>
      <c r="NQM2202" s="218"/>
      <c r="NQN2202" s="218"/>
      <c r="NQO2202" s="218"/>
      <c r="NQP2202" s="218"/>
      <c r="NQQ2202" s="218"/>
      <c r="NQR2202" s="218"/>
      <c r="NQS2202" s="218"/>
      <c r="NQT2202" s="218"/>
      <c r="NQU2202" s="218"/>
      <c r="NQV2202" s="218"/>
      <c r="NQW2202" s="218"/>
      <c r="NQX2202" s="218"/>
      <c r="NQY2202" s="218"/>
      <c r="NQZ2202" s="218"/>
      <c r="NRA2202" s="218"/>
      <c r="NRB2202" s="218"/>
      <c r="NRC2202" s="218"/>
      <c r="NRD2202" s="218"/>
      <c r="NRE2202" s="218"/>
      <c r="NRF2202" s="218"/>
      <c r="NRG2202" s="218"/>
      <c r="NRH2202" s="218"/>
      <c r="NRI2202" s="218"/>
      <c r="NRJ2202" s="218"/>
      <c r="NRK2202" s="218"/>
      <c r="NRL2202" s="218"/>
      <c r="NRM2202" s="218"/>
      <c r="NRN2202" s="218"/>
      <c r="NRO2202" s="218"/>
      <c r="NRP2202" s="218"/>
      <c r="NRQ2202" s="218"/>
      <c r="NRR2202" s="218"/>
      <c r="NRS2202" s="218"/>
      <c r="NRT2202" s="218"/>
      <c r="NRU2202" s="218"/>
      <c r="NRV2202" s="218"/>
      <c r="NRW2202" s="218"/>
      <c r="NRX2202" s="218"/>
      <c r="NRY2202" s="218"/>
      <c r="NRZ2202" s="218"/>
      <c r="NSA2202" s="218"/>
      <c r="NSB2202" s="218"/>
      <c r="NSC2202" s="218"/>
      <c r="NSD2202" s="218"/>
      <c r="NSE2202" s="218"/>
      <c r="NSF2202" s="218"/>
      <c r="NSG2202" s="218"/>
      <c r="NSH2202" s="218"/>
      <c r="NSI2202" s="218"/>
      <c r="NSJ2202" s="218"/>
      <c r="NSK2202" s="218"/>
      <c r="NSL2202" s="218"/>
      <c r="NSM2202" s="218"/>
      <c r="NSN2202" s="218"/>
      <c r="NSO2202" s="218"/>
      <c r="NSP2202" s="218"/>
      <c r="NSQ2202" s="218"/>
      <c r="NSR2202" s="218"/>
      <c r="NSS2202" s="218"/>
      <c r="NST2202" s="218"/>
      <c r="NSU2202" s="218"/>
      <c r="NSV2202" s="218"/>
      <c r="NSW2202" s="218"/>
      <c r="NSX2202" s="218"/>
      <c r="NSY2202" s="218"/>
      <c r="NSZ2202" s="218"/>
      <c r="NTA2202" s="218"/>
      <c r="NTB2202" s="218"/>
      <c r="NTC2202" s="218"/>
      <c r="NTD2202" s="218"/>
      <c r="NTE2202" s="218"/>
      <c r="NTF2202" s="218"/>
      <c r="NTG2202" s="218"/>
      <c r="NTH2202" s="218"/>
      <c r="NTI2202" s="218"/>
      <c r="NTJ2202" s="218"/>
      <c r="NTK2202" s="218"/>
      <c r="NTL2202" s="218"/>
      <c r="NTM2202" s="218"/>
      <c r="NTN2202" s="218"/>
      <c r="NTO2202" s="218"/>
      <c r="NTP2202" s="218"/>
      <c r="NTQ2202" s="218"/>
      <c r="NTR2202" s="218"/>
      <c r="NTS2202" s="218"/>
      <c r="NTT2202" s="218"/>
      <c r="NTU2202" s="218"/>
      <c r="NTV2202" s="218"/>
      <c r="NTW2202" s="218"/>
      <c r="NTX2202" s="218"/>
      <c r="NTY2202" s="218"/>
      <c r="NTZ2202" s="218"/>
      <c r="NUA2202" s="218"/>
      <c r="NUB2202" s="218"/>
      <c r="NUC2202" s="218"/>
      <c r="NUD2202" s="218"/>
      <c r="NUE2202" s="218"/>
      <c r="NUF2202" s="218"/>
      <c r="NUG2202" s="218"/>
      <c r="NUH2202" s="218"/>
      <c r="NUI2202" s="218"/>
      <c r="NUJ2202" s="218"/>
      <c r="NUK2202" s="218"/>
      <c r="NUL2202" s="218"/>
      <c r="NUM2202" s="218"/>
      <c r="NUN2202" s="218"/>
      <c r="NUO2202" s="218"/>
      <c r="NUP2202" s="218"/>
      <c r="NUQ2202" s="218"/>
      <c r="NUR2202" s="218"/>
      <c r="NUS2202" s="218"/>
      <c r="NUT2202" s="218"/>
      <c r="NUU2202" s="218"/>
      <c r="NUV2202" s="218"/>
      <c r="NUW2202" s="218"/>
      <c r="NUX2202" s="218"/>
      <c r="NUY2202" s="218"/>
      <c r="NUZ2202" s="218"/>
      <c r="NVA2202" s="218"/>
      <c r="NVB2202" s="218"/>
      <c r="NVC2202" s="218"/>
      <c r="NVD2202" s="218"/>
      <c r="NVE2202" s="218"/>
      <c r="NVF2202" s="218"/>
      <c r="NVG2202" s="218"/>
      <c r="NVH2202" s="218"/>
      <c r="NVI2202" s="218"/>
      <c r="NVJ2202" s="218"/>
      <c r="NVK2202" s="218"/>
      <c r="NVL2202" s="218"/>
      <c r="NVM2202" s="218"/>
      <c r="NVN2202" s="218"/>
      <c r="NVO2202" s="218"/>
      <c r="NVP2202" s="218"/>
      <c r="NVQ2202" s="218"/>
      <c r="NVR2202" s="218"/>
      <c r="NVS2202" s="218"/>
      <c r="NVT2202" s="218"/>
      <c r="NVU2202" s="218"/>
      <c r="NVV2202" s="218"/>
      <c r="NVW2202" s="218"/>
      <c r="NVX2202" s="218"/>
      <c r="NVY2202" s="218"/>
      <c r="NVZ2202" s="218"/>
      <c r="NWA2202" s="218"/>
      <c r="NWB2202" s="218"/>
      <c r="NWC2202" s="218"/>
      <c r="NWD2202" s="218"/>
      <c r="NWE2202" s="218"/>
      <c r="NWF2202" s="218"/>
      <c r="NWG2202" s="218"/>
      <c r="NWH2202" s="218"/>
      <c r="NWI2202" s="218"/>
      <c r="NWJ2202" s="218"/>
      <c r="NWK2202" s="218"/>
      <c r="NWL2202" s="218"/>
      <c r="NWM2202" s="218"/>
      <c r="NWN2202" s="218"/>
      <c r="NWO2202" s="218"/>
      <c r="NWP2202" s="218"/>
      <c r="NWQ2202" s="218"/>
      <c r="NWR2202" s="218"/>
      <c r="NWS2202" s="218"/>
      <c r="NWT2202" s="218"/>
      <c r="NWU2202" s="218"/>
      <c r="NWV2202" s="218"/>
      <c r="NWW2202" s="218"/>
      <c r="NWX2202" s="218"/>
      <c r="NWY2202" s="218"/>
      <c r="NWZ2202" s="218"/>
      <c r="NXA2202" s="218"/>
      <c r="NXB2202" s="218"/>
      <c r="NXC2202" s="218"/>
      <c r="NXD2202" s="218"/>
      <c r="NXE2202" s="218"/>
      <c r="NXF2202" s="218"/>
      <c r="NXG2202" s="218"/>
      <c r="NXH2202" s="218"/>
      <c r="NXI2202" s="218"/>
      <c r="NXJ2202" s="218"/>
      <c r="NXK2202" s="218"/>
      <c r="NXL2202" s="218"/>
      <c r="NXM2202" s="218"/>
      <c r="NXN2202" s="218"/>
      <c r="NXO2202" s="218"/>
      <c r="NXP2202" s="218"/>
      <c r="NXQ2202" s="218"/>
      <c r="NXR2202" s="218"/>
      <c r="NXS2202" s="218"/>
      <c r="NXT2202" s="218"/>
      <c r="NXU2202" s="218"/>
      <c r="NXV2202" s="218"/>
      <c r="NXW2202" s="218"/>
      <c r="NXX2202" s="218"/>
      <c r="NXY2202" s="218"/>
      <c r="NXZ2202" s="218"/>
      <c r="NYA2202" s="218"/>
      <c r="NYB2202" s="218"/>
      <c r="NYC2202" s="218"/>
      <c r="NYD2202" s="218"/>
      <c r="NYE2202" s="218"/>
      <c r="NYF2202" s="218"/>
      <c r="NYG2202" s="218"/>
      <c r="NYH2202" s="218"/>
      <c r="NYI2202" s="218"/>
      <c r="NYJ2202" s="218"/>
      <c r="NYK2202" s="218"/>
      <c r="NYL2202" s="218"/>
      <c r="NYM2202" s="218"/>
      <c r="NYN2202" s="218"/>
      <c r="NYO2202" s="218"/>
      <c r="NYP2202" s="218"/>
      <c r="NYQ2202" s="218"/>
      <c r="NYR2202" s="218"/>
      <c r="NYS2202" s="218"/>
      <c r="NYT2202" s="218"/>
      <c r="NYU2202" s="218"/>
      <c r="NYV2202" s="218"/>
      <c r="NYW2202" s="218"/>
      <c r="NYX2202" s="218"/>
      <c r="NYY2202" s="218"/>
      <c r="NYZ2202" s="218"/>
      <c r="NZA2202" s="218"/>
      <c r="NZB2202" s="218"/>
      <c r="NZC2202" s="218"/>
      <c r="NZD2202" s="218"/>
      <c r="NZE2202" s="218"/>
      <c r="NZF2202" s="218"/>
      <c r="NZG2202" s="218"/>
      <c r="NZH2202" s="218"/>
      <c r="NZI2202" s="218"/>
      <c r="NZJ2202" s="218"/>
      <c r="NZK2202" s="218"/>
      <c r="NZL2202" s="218"/>
      <c r="NZM2202" s="218"/>
      <c r="NZN2202" s="218"/>
      <c r="NZO2202" s="218"/>
      <c r="NZP2202" s="218"/>
      <c r="NZQ2202" s="218"/>
      <c r="NZR2202" s="218"/>
      <c r="NZS2202" s="218"/>
      <c r="NZT2202" s="218"/>
      <c r="NZU2202" s="218"/>
      <c r="NZV2202" s="218"/>
      <c r="NZW2202" s="218"/>
      <c r="NZX2202" s="218"/>
      <c r="NZY2202" s="218"/>
      <c r="NZZ2202" s="218"/>
      <c r="OAA2202" s="218"/>
      <c r="OAB2202" s="218"/>
      <c r="OAC2202" s="218"/>
      <c r="OAD2202" s="218"/>
      <c r="OAE2202" s="218"/>
      <c r="OAF2202" s="218"/>
      <c r="OAG2202" s="218"/>
      <c r="OAH2202" s="218"/>
      <c r="OAI2202" s="218"/>
      <c r="OAJ2202" s="218"/>
      <c r="OAK2202" s="218"/>
      <c r="OAL2202" s="218"/>
      <c r="OAM2202" s="218"/>
      <c r="OAN2202" s="218"/>
      <c r="OAO2202" s="218"/>
      <c r="OAP2202" s="218"/>
      <c r="OAQ2202" s="218"/>
      <c r="OAR2202" s="218"/>
      <c r="OAS2202" s="218"/>
      <c r="OAT2202" s="218"/>
      <c r="OAU2202" s="218"/>
      <c r="OAV2202" s="218"/>
      <c r="OAW2202" s="218"/>
      <c r="OAX2202" s="218"/>
      <c r="OAY2202" s="218"/>
      <c r="OAZ2202" s="218"/>
      <c r="OBA2202" s="218"/>
      <c r="OBB2202" s="218"/>
      <c r="OBC2202" s="218"/>
      <c r="OBD2202" s="218"/>
      <c r="OBE2202" s="218"/>
      <c r="OBF2202" s="218"/>
      <c r="OBG2202" s="218"/>
      <c r="OBH2202" s="218"/>
      <c r="OBI2202" s="218"/>
      <c r="OBJ2202" s="218"/>
      <c r="OBK2202" s="218"/>
      <c r="OBL2202" s="218"/>
      <c r="OBM2202" s="218"/>
      <c r="OBN2202" s="218"/>
      <c r="OBO2202" s="218"/>
      <c r="OBP2202" s="218"/>
      <c r="OBQ2202" s="218"/>
      <c r="OBR2202" s="218"/>
      <c r="OBS2202" s="218"/>
      <c r="OBT2202" s="218"/>
      <c r="OBU2202" s="218"/>
      <c r="OBV2202" s="218"/>
      <c r="OBW2202" s="218"/>
      <c r="OBX2202" s="218"/>
      <c r="OBY2202" s="218"/>
      <c r="OBZ2202" s="218"/>
      <c r="OCA2202" s="218"/>
      <c r="OCB2202" s="218"/>
      <c r="OCC2202" s="218"/>
      <c r="OCD2202" s="218"/>
      <c r="OCE2202" s="218"/>
      <c r="OCF2202" s="218"/>
      <c r="OCG2202" s="218"/>
      <c r="OCH2202" s="218"/>
      <c r="OCI2202" s="218"/>
      <c r="OCJ2202" s="218"/>
      <c r="OCK2202" s="218"/>
      <c r="OCL2202" s="218"/>
      <c r="OCM2202" s="218"/>
      <c r="OCN2202" s="218"/>
      <c r="OCO2202" s="218"/>
      <c r="OCP2202" s="218"/>
      <c r="OCQ2202" s="218"/>
      <c r="OCR2202" s="218"/>
      <c r="OCS2202" s="218"/>
      <c r="OCT2202" s="218"/>
      <c r="OCU2202" s="218"/>
      <c r="OCV2202" s="218"/>
      <c r="OCW2202" s="218"/>
      <c r="OCX2202" s="218"/>
      <c r="OCY2202" s="218"/>
      <c r="OCZ2202" s="218"/>
      <c r="ODA2202" s="218"/>
      <c r="ODB2202" s="218"/>
      <c r="ODC2202" s="218"/>
      <c r="ODD2202" s="218"/>
      <c r="ODE2202" s="218"/>
      <c r="ODF2202" s="218"/>
      <c r="ODG2202" s="218"/>
      <c r="ODH2202" s="218"/>
      <c r="ODI2202" s="218"/>
      <c r="ODJ2202" s="218"/>
      <c r="ODK2202" s="218"/>
      <c r="ODL2202" s="218"/>
      <c r="ODM2202" s="218"/>
      <c r="ODN2202" s="218"/>
      <c r="ODO2202" s="218"/>
      <c r="ODP2202" s="218"/>
      <c r="ODQ2202" s="218"/>
      <c r="ODR2202" s="218"/>
      <c r="ODS2202" s="218"/>
      <c r="ODT2202" s="218"/>
      <c r="ODU2202" s="218"/>
      <c r="ODV2202" s="218"/>
      <c r="ODW2202" s="218"/>
      <c r="ODX2202" s="218"/>
      <c r="ODY2202" s="218"/>
      <c r="ODZ2202" s="218"/>
      <c r="OEA2202" s="218"/>
      <c r="OEB2202" s="218"/>
      <c r="OEC2202" s="218"/>
      <c r="OED2202" s="218"/>
      <c r="OEE2202" s="218"/>
      <c r="OEF2202" s="218"/>
      <c r="OEG2202" s="218"/>
      <c r="OEH2202" s="218"/>
      <c r="OEI2202" s="218"/>
      <c r="OEJ2202" s="218"/>
      <c r="OEK2202" s="218"/>
      <c r="OEL2202" s="218"/>
      <c r="OEM2202" s="218"/>
      <c r="OEN2202" s="218"/>
      <c r="OEO2202" s="218"/>
      <c r="OEP2202" s="218"/>
      <c r="OEQ2202" s="218"/>
      <c r="OER2202" s="218"/>
      <c r="OES2202" s="218"/>
      <c r="OET2202" s="218"/>
      <c r="OEU2202" s="218"/>
      <c r="OEV2202" s="218"/>
      <c r="OEW2202" s="218"/>
      <c r="OEX2202" s="218"/>
      <c r="OEY2202" s="218"/>
      <c r="OEZ2202" s="218"/>
      <c r="OFA2202" s="218"/>
      <c r="OFB2202" s="218"/>
      <c r="OFC2202" s="218"/>
      <c r="OFD2202" s="218"/>
      <c r="OFE2202" s="218"/>
      <c r="OFF2202" s="218"/>
      <c r="OFG2202" s="218"/>
      <c r="OFH2202" s="218"/>
      <c r="OFI2202" s="218"/>
      <c r="OFJ2202" s="218"/>
      <c r="OFK2202" s="218"/>
      <c r="OFL2202" s="218"/>
      <c r="OFM2202" s="218"/>
      <c r="OFN2202" s="218"/>
      <c r="OFO2202" s="218"/>
      <c r="OFP2202" s="218"/>
      <c r="OFQ2202" s="218"/>
      <c r="OFR2202" s="218"/>
      <c r="OFS2202" s="218"/>
      <c r="OFT2202" s="218"/>
      <c r="OFU2202" s="218"/>
      <c r="OFV2202" s="218"/>
      <c r="OFW2202" s="218"/>
      <c r="OFX2202" s="218"/>
      <c r="OFY2202" s="218"/>
      <c r="OFZ2202" s="218"/>
      <c r="OGA2202" s="218"/>
      <c r="OGB2202" s="218"/>
      <c r="OGC2202" s="218"/>
      <c r="OGD2202" s="218"/>
      <c r="OGE2202" s="218"/>
      <c r="OGF2202" s="218"/>
      <c r="OGG2202" s="218"/>
      <c r="OGH2202" s="218"/>
      <c r="OGI2202" s="218"/>
      <c r="OGJ2202" s="218"/>
      <c r="OGK2202" s="218"/>
      <c r="OGL2202" s="218"/>
      <c r="OGM2202" s="218"/>
      <c r="OGN2202" s="218"/>
      <c r="OGO2202" s="218"/>
      <c r="OGP2202" s="218"/>
      <c r="OGQ2202" s="218"/>
      <c r="OGR2202" s="218"/>
      <c r="OGS2202" s="218"/>
      <c r="OGT2202" s="218"/>
      <c r="OGU2202" s="218"/>
      <c r="OGV2202" s="218"/>
      <c r="OGW2202" s="218"/>
      <c r="OGX2202" s="218"/>
      <c r="OGY2202" s="218"/>
      <c r="OGZ2202" s="218"/>
      <c r="OHA2202" s="218"/>
      <c r="OHB2202" s="218"/>
      <c r="OHC2202" s="218"/>
      <c r="OHD2202" s="218"/>
      <c r="OHE2202" s="218"/>
      <c r="OHF2202" s="218"/>
      <c r="OHG2202" s="218"/>
      <c r="OHH2202" s="218"/>
      <c r="OHI2202" s="218"/>
      <c r="OHJ2202" s="218"/>
      <c r="OHK2202" s="218"/>
      <c r="OHL2202" s="218"/>
      <c r="OHM2202" s="218"/>
      <c r="OHN2202" s="218"/>
      <c r="OHO2202" s="218"/>
      <c r="OHP2202" s="218"/>
      <c r="OHQ2202" s="218"/>
      <c r="OHR2202" s="218"/>
      <c r="OHS2202" s="218"/>
      <c r="OHT2202" s="218"/>
      <c r="OHU2202" s="218"/>
      <c r="OHV2202" s="218"/>
      <c r="OHW2202" s="218"/>
      <c r="OHX2202" s="218"/>
      <c r="OHY2202" s="218"/>
      <c r="OHZ2202" s="218"/>
      <c r="OIA2202" s="218"/>
      <c r="OIB2202" s="218"/>
      <c r="OIC2202" s="218"/>
      <c r="OID2202" s="218"/>
      <c r="OIE2202" s="218"/>
      <c r="OIF2202" s="218"/>
      <c r="OIG2202" s="218"/>
      <c r="OIH2202" s="218"/>
      <c r="OII2202" s="218"/>
      <c r="OIJ2202" s="218"/>
      <c r="OIK2202" s="218"/>
      <c r="OIL2202" s="218"/>
      <c r="OIM2202" s="218"/>
      <c r="OIN2202" s="218"/>
      <c r="OIO2202" s="218"/>
      <c r="OIP2202" s="218"/>
      <c r="OIQ2202" s="218"/>
      <c r="OIR2202" s="218"/>
      <c r="OIS2202" s="218"/>
      <c r="OIT2202" s="218"/>
      <c r="OIU2202" s="218"/>
      <c r="OIV2202" s="218"/>
      <c r="OIW2202" s="218"/>
      <c r="OIX2202" s="218"/>
      <c r="OIY2202" s="218"/>
      <c r="OIZ2202" s="218"/>
      <c r="OJA2202" s="218"/>
      <c r="OJB2202" s="218"/>
      <c r="OJC2202" s="218"/>
      <c r="OJD2202" s="218"/>
      <c r="OJE2202" s="218"/>
      <c r="OJF2202" s="218"/>
      <c r="OJG2202" s="218"/>
      <c r="OJH2202" s="218"/>
      <c r="OJI2202" s="218"/>
      <c r="OJJ2202" s="218"/>
      <c r="OJK2202" s="218"/>
      <c r="OJL2202" s="218"/>
      <c r="OJM2202" s="218"/>
      <c r="OJN2202" s="218"/>
      <c r="OJO2202" s="218"/>
      <c r="OJP2202" s="218"/>
      <c r="OJQ2202" s="218"/>
      <c r="OJR2202" s="218"/>
      <c r="OJS2202" s="218"/>
      <c r="OJT2202" s="218"/>
      <c r="OJU2202" s="218"/>
      <c r="OJV2202" s="218"/>
      <c r="OJW2202" s="218"/>
      <c r="OJX2202" s="218"/>
      <c r="OJY2202" s="218"/>
      <c r="OJZ2202" s="218"/>
      <c r="OKA2202" s="218"/>
      <c r="OKB2202" s="218"/>
      <c r="OKC2202" s="218"/>
      <c r="OKD2202" s="218"/>
      <c r="OKE2202" s="218"/>
      <c r="OKF2202" s="218"/>
      <c r="OKG2202" s="218"/>
      <c r="OKH2202" s="218"/>
      <c r="OKI2202" s="218"/>
      <c r="OKJ2202" s="218"/>
      <c r="OKK2202" s="218"/>
      <c r="OKL2202" s="218"/>
      <c r="OKM2202" s="218"/>
      <c r="OKN2202" s="218"/>
      <c r="OKO2202" s="218"/>
      <c r="OKP2202" s="218"/>
      <c r="OKQ2202" s="218"/>
      <c r="OKR2202" s="218"/>
      <c r="OKS2202" s="218"/>
      <c r="OKT2202" s="218"/>
      <c r="OKU2202" s="218"/>
      <c r="OKV2202" s="218"/>
      <c r="OKW2202" s="218"/>
      <c r="OKX2202" s="218"/>
      <c r="OKY2202" s="218"/>
      <c r="OKZ2202" s="218"/>
      <c r="OLA2202" s="218"/>
      <c r="OLB2202" s="218"/>
      <c r="OLC2202" s="218"/>
      <c r="OLD2202" s="218"/>
      <c r="OLE2202" s="218"/>
      <c r="OLF2202" s="218"/>
      <c r="OLG2202" s="218"/>
      <c r="OLH2202" s="218"/>
      <c r="OLI2202" s="218"/>
      <c r="OLJ2202" s="218"/>
      <c r="OLK2202" s="218"/>
      <c r="OLL2202" s="218"/>
      <c r="OLM2202" s="218"/>
      <c r="OLN2202" s="218"/>
      <c r="OLO2202" s="218"/>
      <c r="OLP2202" s="218"/>
      <c r="OLQ2202" s="218"/>
      <c r="OLR2202" s="218"/>
      <c r="OLS2202" s="218"/>
      <c r="OLT2202" s="218"/>
      <c r="OLU2202" s="218"/>
      <c r="OLV2202" s="218"/>
      <c r="OLW2202" s="218"/>
      <c r="OLX2202" s="218"/>
      <c r="OLY2202" s="218"/>
      <c r="OLZ2202" s="218"/>
      <c r="OMA2202" s="218"/>
      <c r="OMB2202" s="218"/>
      <c r="OMC2202" s="218"/>
      <c r="OMD2202" s="218"/>
      <c r="OME2202" s="218"/>
      <c r="OMF2202" s="218"/>
      <c r="OMG2202" s="218"/>
      <c r="OMH2202" s="218"/>
      <c r="OMI2202" s="218"/>
      <c r="OMJ2202" s="218"/>
      <c r="OMK2202" s="218"/>
      <c r="OML2202" s="218"/>
      <c r="OMM2202" s="218"/>
      <c r="OMN2202" s="218"/>
      <c r="OMO2202" s="218"/>
      <c r="OMP2202" s="218"/>
      <c r="OMQ2202" s="218"/>
      <c r="OMR2202" s="218"/>
      <c r="OMS2202" s="218"/>
      <c r="OMT2202" s="218"/>
      <c r="OMU2202" s="218"/>
      <c r="OMV2202" s="218"/>
      <c r="OMW2202" s="218"/>
      <c r="OMX2202" s="218"/>
      <c r="OMY2202" s="218"/>
      <c r="OMZ2202" s="218"/>
      <c r="ONA2202" s="218"/>
      <c r="ONB2202" s="218"/>
      <c r="ONC2202" s="218"/>
      <c r="OND2202" s="218"/>
      <c r="ONE2202" s="218"/>
      <c r="ONF2202" s="218"/>
      <c r="ONG2202" s="218"/>
      <c r="ONH2202" s="218"/>
      <c r="ONI2202" s="218"/>
      <c r="ONJ2202" s="218"/>
      <c r="ONK2202" s="218"/>
      <c r="ONL2202" s="218"/>
      <c r="ONM2202" s="218"/>
      <c r="ONN2202" s="218"/>
      <c r="ONO2202" s="218"/>
      <c r="ONP2202" s="218"/>
      <c r="ONQ2202" s="218"/>
      <c r="ONR2202" s="218"/>
      <c r="ONS2202" s="218"/>
      <c r="ONT2202" s="218"/>
      <c r="ONU2202" s="218"/>
      <c r="ONV2202" s="218"/>
      <c r="ONW2202" s="218"/>
      <c r="ONX2202" s="218"/>
      <c r="ONY2202" s="218"/>
      <c r="ONZ2202" s="218"/>
      <c r="OOA2202" s="218"/>
      <c r="OOB2202" s="218"/>
      <c r="OOC2202" s="218"/>
      <c r="OOD2202" s="218"/>
      <c r="OOE2202" s="218"/>
      <c r="OOF2202" s="218"/>
      <c r="OOG2202" s="218"/>
      <c r="OOH2202" s="218"/>
      <c r="OOI2202" s="218"/>
      <c r="OOJ2202" s="218"/>
      <c r="OOK2202" s="218"/>
      <c r="OOL2202" s="218"/>
      <c r="OOM2202" s="218"/>
      <c r="OON2202" s="218"/>
      <c r="OOO2202" s="218"/>
      <c r="OOP2202" s="218"/>
      <c r="OOQ2202" s="218"/>
      <c r="OOR2202" s="218"/>
      <c r="OOS2202" s="218"/>
      <c r="OOT2202" s="218"/>
      <c r="OOU2202" s="218"/>
      <c r="OOV2202" s="218"/>
      <c r="OOW2202" s="218"/>
      <c r="OOX2202" s="218"/>
      <c r="OOY2202" s="218"/>
      <c r="OOZ2202" s="218"/>
      <c r="OPA2202" s="218"/>
      <c r="OPB2202" s="218"/>
      <c r="OPC2202" s="218"/>
      <c r="OPD2202" s="218"/>
      <c r="OPE2202" s="218"/>
      <c r="OPF2202" s="218"/>
      <c r="OPG2202" s="218"/>
      <c r="OPH2202" s="218"/>
      <c r="OPI2202" s="218"/>
      <c r="OPJ2202" s="218"/>
      <c r="OPK2202" s="218"/>
      <c r="OPL2202" s="218"/>
      <c r="OPM2202" s="218"/>
      <c r="OPN2202" s="218"/>
      <c r="OPO2202" s="218"/>
      <c r="OPP2202" s="218"/>
      <c r="OPQ2202" s="218"/>
      <c r="OPR2202" s="218"/>
      <c r="OPS2202" s="218"/>
      <c r="OPT2202" s="218"/>
      <c r="OPU2202" s="218"/>
      <c r="OPV2202" s="218"/>
      <c r="OPW2202" s="218"/>
      <c r="OPX2202" s="218"/>
      <c r="OPY2202" s="218"/>
      <c r="OPZ2202" s="218"/>
      <c r="OQA2202" s="218"/>
      <c r="OQB2202" s="218"/>
      <c r="OQC2202" s="218"/>
      <c r="OQD2202" s="218"/>
      <c r="OQE2202" s="218"/>
      <c r="OQF2202" s="218"/>
      <c r="OQG2202" s="218"/>
      <c r="OQH2202" s="218"/>
      <c r="OQI2202" s="218"/>
      <c r="OQJ2202" s="218"/>
      <c r="OQK2202" s="218"/>
      <c r="OQL2202" s="218"/>
      <c r="OQM2202" s="218"/>
      <c r="OQN2202" s="218"/>
      <c r="OQO2202" s="218"/>
      <c r="OQP2202" s="218"/>
      <c r="OQQ2202" s="218"/>
      <c r="OQR2202" s="218"/>
      <c r="OQS2202" s="218"/>
      <c r="OQT2202" s="218"/>
      <c r="OQU2202" s="218"/>
      <c r="OQV2202" s="218"/>
      <c r="OQW2202" s="218"/>
      <c r="OQX2202" s="218"/>
      <c r="OQY2202" s="218"/>
      <c r="OQZ2202" s="218"/>
      <c r="ORA2202" s="218"/>
      <c r="ORB2202" s="218"/>
      <c r="ORC2202" s="218"/>
      <c r="ORD2202" s="218"/>
      <c r="ORE2202" s="218"/>
      <c r="ORF2202" s="218"/>
      <c r="ORG2202" s="218"/>
      <c r="ORH2202" s="218"/>
      <c r="ORI2202" s="218"/>
      <c r="ORJ2202" s="218"/>
      <c r="ORK2202" s="218"/>
      <c r="ORL2202" s="218"/>
      <c r="ORM2202" s="218"/>
      <c r="ORN2202" s="218"/>
      <c r="ORO2202" s="218"/>
      <c r="ORP2202" s="218"/>
      <c r="ORQ2202" s="218"/>
      <c r="ORR2202" s="218"/>
      <c r="ORS2202" s="218"/>
      <c r="ORT2202" s="218"/>
      <c r="ORU2202" s="218"/>
      <c r="ORV2202" s="218"/>
      <c r="ORW2202" s="218"/>
      <c r="ORX2202" s="218"/>
      <c r="ORY2202" s="218"/>
      <c r="ORZ2202" s="218"/>
      <c r="OSA2202" s="218"/>
      <c r="OSB2202" s="218"/>
      <c r="OSC2202" s="218"/>
      <c r="OSD2202" s="218"/>
      <c r="OSE2202" s="218"/>
      <c r="OSF2202" s="218"/>
      <c r="OSG2202" s="218"/>
      <c r="OSH2202" s="218"/>
      <c r="OSI2202" s="218"/>
      <c r="OSJ2202" s="218"/>
      <c r="OSK2202" s="218"/>
      <c r="OSL2202" s="218"/>
      <c r="OSM2202" s="218"/>
      <c r="OSN2202" s="218"/>
      <c r="OSO2202" s="218"/>
      <c r="OSP2202" s="218"/>
      <c r="OSQ2202" s="218"/>
      <c r="OSR2202" s="218"/>
      <c r="OSS2202" s="218"/>
      <c r="OST2202" s="218"/>
      <c r="OSU2202" s="218"/>
      <c r="OSV2202" s="218"/>
      <c r="OSW2202" s="218"/>
      <c r="OSX2202" s="218"/>
      <c r="OSY2202" s="218"/>
      <c r="OSZ2202" s="218"/>
      <c r="OTA2202" s="218"/>
      <c r="OTB2202" s="218"/>
      <c r="OTC2202" s="218"/>
      <c r="OTD2202" s="218"/>
      <c r="OTE2202" s="218"/>
      <c r="OTF2202" s="218"/>
      <c r="OTG2202" s="218"/>
      <c r="OTH2202" s="218"/>
      <c r="OTI2202" s="218"/>
      <c r="OTJ2202" s="218"/>
      <c r="OTK2202" s="218"/>
      <c r="OTL2202" s="218"/>
      <c r="OTM2202" s="218"/>
      <c r="OTN2202" s="218"/>
      <c r="OTO2202" s="218"/>
      <c r="OTP2202" s="218"/>
      <c r="OTQ2202" s="218"/>
      <c r="OTR2202" s="218"/>
      <c r="OTS2202" s="218"/>
      <c r="OTT2202" s="218"/>
      <c r="OTU2202" s="218"/>
      <c r="OTV2202" s="218"/>
      <c r="OTW2202" s="218"/>
      <c r="OTX2202" s="218"/>
      <c r="OTY2202" s="218"/>
      <c r="OTZ2202" s="218"/>
      <c r="OUA2202" s="218"/>
      <c r="OUB2202" s="218"/>
      <c r="OUC2202" s="218"/>
      <c r="OUD2202" s="218"/>
      <c r="OUE2202" s="218"/>
      <c r="OUF2202" s="218"/>
      <c r="OUG2202" s="218"/>
      <c r="OUH2202" s="218"/>
      <c r="OUI2202" s="218"/>
      <c r="OUJ2202" s="218"/>
      <c r="OUK2202" s="218"/>
      <c r="OUL2202" s="218"/>
      <c r="OUM2202" s="218"/>
      <c r="OUN2202" s="218"/>
      <c r="OUO2202" s="218"/>
      <c r="OUP2202" s="218"/>
      <c r="OUQ2202" s="218"/>
      <c r="OUR2202" s="218"/>
      <c r="OUS2202" s="218"/>
      <c r="OUT2202" s="218"/>
      <c r="OUU2202" s="218"/>
      <c r="OUV2202" s="218"/>
      <c r="OUW2202" s="218"/>
      <c r="OUX2202" s="218"/>
      <c r="OUY2202" s="218"/>
      <c r="OUZ2202" s="218"/>
      <c r="OVA2202" s="218"/>
      <c r="OVB2202" s="218"/>
      <c r="OVC2202" s="218"/>
      <c r="OVD2202" s="218"/>
      <c r="OVE2202" s="218"/>
      <c r="OVF2202" s="218"/>
      <c r="OVG2202" s="218"/>
      <c r="OVH2202" s="218"/>
      <c r="OVI2202" s="218"/>
      <c r="OVJ2202" s="218"/>
      <c r="OVK2202" s="218"/>
      <c r="OVL2202" s="218"/>
      <c r="OVM2202" s="218"/>
      <c r="OVN2202" s="218"/>
      <c r="OVO2202" s="218"/>
      <c r="OVP2202" s="218"/>
      <c r="OVQ2202" s="218"/>
      <c r="OVR2202" s="218"/>
      <c r="OVS2202" s="218"/>
      <c r="OVT2202" s="218"/>
      <c r="OVU2202" s="218"/>
      <c r="OVV2202" s="218"/>
      <c r="OVW2202" s="218"/>
      <c r="OVX2202" s="218"/>
      <c r="OVY2202" s="218"/>
      <c r="OVZ2202" s="218"/>
      <c r="OWA2202" s="218"/>
      <c r="OWB2202" s="218"/>
      <c r="OWC2202" s="218"/>
      <c r="OWD2202" s="218"/>
      <c r="OWE2202" s="218"/>
      <c r="OWF2202" s="218"/>
      <c r="OWG2202" s="218"/>
      <c r="OWH2202" s="218"/>
      <c r="OWI2202" s="218"/>
      <c r="OWJ2202" s="218"/>
      <c r="OWK2202" s="218"/>
      <c r="OWL2202" s="218"/>
      <c r="OWM2202" s="218"/>
      <c r="OWN2202" s="218"/>
      <c r="OWO2202" s="218"/>
      <c r="OWP2202" s="218"/>
      <c r="OWQ2202" s="218"/>
      <c r="OWR2202" s="218"/>
      <c r="OWS2202" s="218"/>
      <c r="OWT2202" s="218"/>
      <c r="OWU2202" s="218"/>
      <c r="OWV2202" s="218"/>
      <c r="OWW2202" s="218"/>
      <c r="OWX2202" s="218"/>
      <c r="OWY2202" s="218"/>
      <c r="OWZ2202" s="218"/>
      <c r="OXA2202" s="218"/>
      <c r="OXB2202" s="218"/>
      <c r="OXC2202" s="218"/>
      <c r="OXD2202" s="218"/>
      <c r="OXE2202" s="218"/>
      <c r="OXF2202" s="218"/>
      <c r="OXG2202" s="218"/>
      <c r="OXH2202" s="218"/>
      <c r="OXI2202" s="218"/>
      <c r="OXJ2202" s="218"/>
      <c r="OXK2202" s="218"/>
      <c r="OXL2202" s="218"/>
      <c r="OXM2202" s="218"/>
      <c r="OXN2202" s="218"/>
      <c r="OXO2202" s="218"/>
      <c r="OXP2202" s="218"/>
      <c r="OXQ2202" s="218"/>
      <c r="OXR2202" s="218"/>
      <c r="OXS2202" s="218"/>
      <c r="OXT2202" s="218"/>
      <c r="OXU2202" s="218"/>
      <c r="OXV2202" s="218"/>
      <c r="OXW2202" s="218"/>
      <c r="OXX2202" s="218"/>
      <c r="OXY2202" s="218"/>
      <c r="OXZ2202" s="218"/>
      <c r="OYA2202" s="218"/>
      <c r="OYB2202" s="218"/>
      <c r="OYC2202" s="218"/>
      <c r="OYD2202" s="218"/>
      <c r="OYE2202" s="218"/>
      <c r="OYF2202" s="218"/>
      <c r="OYG2202" s="218"/>
      <c r="OYH2202" s="218"/>
      <c r="OYI2202" s="218"/>
      <c r="OYJ2202" s="218"/>
      <c r="OYK2202" s="218"/>
      <c r="OYL2202" s="218"/>
      <c r="OYM2202" s="218"/>
      <c r="OYN2202" s="218"/>
      <c r="OYO2202" s="218"/>
      <c r="OYP2202" s="218"/>
      <c r="OYQ2202" s="218"/>
      <c r="OYR2202" s="218"/>
      <c r="OYS2202" s="218"/>
      <c r="OYT2202" s="218"/>
      <c r="OYU2202" s="218"/>
      <c r="OYV2202" s="218"/>
      <c r="OYW2202" s="218"/>
      <c r="OYX2202" s="218"/>
      <c r="OYY2202" s="218"/>
      <c r="OYZ2202" s="218"/>
      <c r="OZA2202" s="218"/>
      <c r="OZB2202" s="218"/>
      <c r="OZC2202" s="218"/>
      <c r="OZD2202" s="218"/>
      <c r="OZE2202" s="218"/>
      <c r="OZF2202" s="218"/>
      <c r="OZG2202" s="218"/>
      <c r="OZH2202" s="218"/>
      <c r="OZI2202" s="218"/>
      <c r="OZJ2202" s="218"/>
      <c r="OZK2202" s="218"/>
      <c r="OZL2202" s="218"/>
      <c r="OZM2202" s="218"/>
      <c r="OZN2202" s="218"/>
      <c r="OZO2202" s="218"/>
      <c r="OZP2202" s="218"/>
      <c r="OZQ2202" s="218"/>
      <c r="OZR2202" s="218"/>
      <c r="OZS2202" s="218"/>
      <c r="OZT2202" s="218"/>
      <c r="OZU2202" s="218"/>
      <c r="OZV2202" s="218"/>
      <c r="OZW2202" s="218"/>
      <c r="OZX2202" s="218"/>
      <c r="OZY2202" s="218"/>
      <c r="OZZ2202" s="218"/>
      <c r="PAA2202" s="218"/>
      <c r="PAB2202" s="218"/>
      <c r="PAC2202" s="218"/>
      <c r="PAD2202" s="218"/>
      <c r="PAE2202" s="218"/>
      <c r="PAF2202" s="218"/>
      <c r="PAG2202" s="218"/>
      <c r="PAH2202" s="218"/>
      <c r="PAI2202" s="218"/>
      <c r="PAJ2202" s="218"/>
      <c r="PAK2202" s="218"/>
      <c r="PAL2202" s="218"/>
      <c r="PAM2202" s="218"/>
      <c r="PAN2202" s="218"/>
      <c r="PAO2202" s="218"/>
      <c r="PAP2202" s="218"/>
      <c r="PAQ2202" s="218"/>
      <c r="PAR2202" s="218"/>
      <c r="PAS2202" s="218"/>
      <c r="PAT2202" s="218"/>
      <c r="PAU2202" s="218"/>
      <c r="PAV2202" s="218"/>
      <c r="PAW2202" s="218"/>
      <c r="PAX2202" s="218"/>
      <c r="PAY2202" s="218"/>
      <c r="PAZ2202" s="218"/>
      <c r="PBA2202" s="218"/>
      <c r="PBB2202" s="218"/>
      <c r="PBC2202" s="218"/>
      <c r="PBD2202" s="218"/>
      <c r="PBE2202" s="218"/>
      <c r="PBF2202" s="218"/>
      <c r="PBG2202" s="218"/>
      <c r="PBH2202" s="218"/>
      <c r="PBI2202" s="218"/>
      <c r="PBJ2202" s="218"/>
      <c r="PBK2202" s="218"/>
      <c r="PBL2202" s="218"/>
      <c r="PBM2202" s="218"/>
      <c r="PBN2202" s="218"/>
      <c r="PBO2202" s="218"/>
      <c r="PBP2202" s="218"/>
      <c r="PBQ2202" s="218"/>
      <c r="PBR2202" s="218"/>
      <c r="PBS2202" s="218"/>
      <c r="PBT2202" s="218"/>
      <c r="PBU2202" s="218"/>
      <c r="PBV2202" s="218"/>
      <c r="PBW2202" s="218"/>
      <c r="PBX2202" s="218"/>
      <c r="PBY2202" s="218"/>
      <c r="PBZ2202" s="218"/>
      <c r="PCA2202" s="218"/>
      <c r="PCB2202" s="218"/>
      <c r="PCC2202" s="218"/>
      <c r="PCD2202" s="218"/>
      <c r="PCE2202" s="218"/>
      <c r="PCF2202" s="218"/>
      <c r="PCG2202" s="218"/>
      <c r="PCH2202" s="218"/>
      <c r="PCI2202" s="218"/>
      <c r="PCJ2202" s="218"/>
      <c r="PCK2202" s="218"/>
      <c r="PCL2202" s="218"/>
      <c r="PCM2202" s="218"/>
      <c r="PCN2202" s="218"/>
      <c r="PCO2202" s="218"/>
      <c r="PCP2202" s="218"/>
      <c r="PCQ2202" s="218"/>
      <c r="PCR2202" s="218"/>
      <c r="PCS2202" s="218"/>
      <c r="PCT2202" s="218"/>
      <c r="PCU2202" s="218"/>
      <c r="PCV2202" s="218"/>
      <c r="PCW2202" s="218"/>
      <c r="PCX2202" s="218"/>
      <c r="PCY2202" s="218"/>
      <c r="PCZ2202" s="218"/>
      <c r="PDA2202" s="218"/>
      <c r="PDB2202" s="218"/>
      <c r="PDC2202" s="218"/>
      <c r="PDD2202" s="218"/>
      <c r="PDE2202" s="218"/>
      <c r="PDF2202" s="218"/>
      <c r="PDG2202" s="218"/>
      <c r="PDH2202" s="218"/>
      <c r="PDI2202" s="218"/>
      <c r="PDJ2202" s="218"/>
      <c r="PDK2202" s="218"/>
      <c r="PDL2202" s="218"/>
      <c r="PDM2202" s="218"/>
      <c r="PDN2202" s="218"/>
      <c r="PDO2202" s="218"/>
      <c r="PDP2202" s="218"/>
      <c r="PDQ2202" s="218"/>
      <c r="PDR2202" s="218"/>
      <c r="PDS2202" s="218"/>
      <c r="PDT2202" s="218"/>
      <c r="PDU2202" s="218"/>
      <c r="PDV2202" s="218"/>
      <c r="PDW2202" s="218"/>
      <c r="PDX2202" s="218"/>
      <c r="PDY2202" s="218"/>
      <c r="PDZ2202" s="218"/>
      <c r="PEA2202" s="218"/>
      <c r="PEB2202" s="218"/>
      <c r="PEC2202" s="218"/>
      <c r="PED2202" s="218"/>
      <c r="PEE2202" s="218"/>
      <c r="PEF2202" s="218"/>
      <c r="PEG2202" s="218"/>
      <c r="PEH2202" s="218"/>
      <c r="PEI2202" s="218"/>
      <c r="PEJ2202" s="218"/>
      <c r="PEK2202" s="218"/>
      <c r="PEL2202" s="218"/>
      <c r="PEM2202" s="218"/>
      <c r="PEN2202" s="218"/>
      <c r="PEO2202" s="218"/>
      <c r="PEP2202" s="218"/>
      <c r="PEQ2202" s="218"/>
      <c r="PER2202" s="218"/>
      <c r="PES2202" s="218"/>
      <c r="PET2202" s="218"/>
      <c r="PEU2202" s="218"/>
      <c r="PEV2202" s="218"/>
      <c r="PEW2202" s="218"/>
      <c r="PEX2202" s="218"/>
      <c r="PEY2202" s="218"/>
      <c r="PEZ2202" s="218"/>
      <c r="PFA2202" s="218"/>
      <c r="PFB2202" s="218"/>
      <c r="PFC2202" s="218"/>
      <c r="PFD2202" s="218"/>
      <c r="PFE2202" s="218"/>
      <c r="PFF2202" s="218"/>
      <c r="PFG2202" s="218"/>
      <c r="PFH2202" s="218"/>
      <c r="PFI2202" s="218"/>
      <c r="PFJ2202" s="218"/>
      <c r="PFK2202" s="218"/>
      <c r="PFL2202" s="218"/>
      <c r="PFM2202" s="218"/>
      <c r="PFN2202" s="218"/>
      <c r="PFO2202" s="218"/>
      <c r="PFP2202" s="218"/>
      <c r="PFQ2202" s="218"/>
      <c r="PFR2202" s="218"/>
      <c r="PFS2202" s="218"/>
      <c r="PFT2202" s="218"/>
      <c r="PFU2202" s="218"/>
      <c r="PFV2202" s="218"/>
      <c r="PFW2202" s="218"/>
      <c r="PFX2202" s="218"/>
      <c r="PFY2202" s="218"/>
      <c r="PFZ2202" s="218"/>
      <c r="PGA2202" s="218"/>
      <c r="PGB2202" s="218"/>
      <c r="PGC2202" s="218"/>
      <c r="PGD2202" s="218"/>
      <c r="PGE2202" s="218"/>
      <c r="PGF2202" s="218"/>
      <c r="PGG2202" s="218"/>
      <c r="PGH2202" s="218"/>
      <c r="PGI2202" s="218"/>
      <c r="PGJ2202" s="218"/>
      <c r="PGK2202" s="218"/>
      <c r="PGL2202" s="218"/>
      <c r="PGM2202" s="218"/>
      <c r="PGN2202" s="218"/>
      <c r="PGO2202" s="218"/>
      <c r="PGP2202" s="218"/>
      <c r="PGQ2202" s="218"/>
      <c r="PGR2202" s="218"/>
      <c r="PGS2202" s="218"/>
      <c r="PGT2202" s="218"/>
      <c r="PGU2202" s="218"/>
      <c r="PGV2202" s="218"/>
      <c r="PGW2202" s="218"/>
      <c r="PGX2202" s="218"/>
      <c r="PGY2202" s="218"/>
      <c r="PGZ2202" s="218"/>
      <c r="PHA2202" s="218"/>
      <c r="PHB2202" s="218"/>
      <c r="PHC2202" s="218"/>
      <c r="PHD2202" s="218"/>
      <c r="PHE2202" s="218"/>
      <c r="PHF2202" s="218"/>
      <c r="PHG2202" s="218"/>
      <c r="PHH2202" s="218"/>
      <c r="PHI2202" s="218"/>
      <c r="PHJ2202" s="218"/>
      <c r="PHK2202" s="218"/>
      <c r="PHL2202" s="218"/>
      <c r="PHM2202" s="218"/>
      <c r="PHN2202" s="218"/>
      <c r="PHO2202" s="218"/>
      <c r="PHP2202" s="218"/>
      <c r="PHQ2202" s="218"/>
      <c r="PHR2202" s="218"/>
      <c r="PHS2202" s="218"/>
      <c r="PHT2202" s="218"/>
      <c r="PHU2202" s="218"/>
      <c r="PHV2202" s="218"/>
      <c r="PHW2202" s="218"/>
      <c r="PHX2202" s="218"/>
      <c r="PHY2202" s="218"/>
      <c r="PHZ2202" s="218"/>
      <c r="PIA2202" s="218"/>
      <c r="PIB2202" s="218"/>
      <c r="PIC2202" s="218"/>
      <c r="PID2202" s="218"/>
      <c r="PIE2202" s="218"/>
      <c r="PIF2202" s="218"/>
      <c r="PIG2202" s="218"/>
      <c r="PIH2202" s="218"/>
      <c r="PII2202" s="218"/>
      <c r="PIJ2202" s="218"/>
      <c r="PIK2202" s="218"/>
      <c r="PIL2202" s="218"/>
      <c r="PIM2202" s="218"/>
      <c r="PIN2202" s="218"/>
      <c r="PIO2202" s="218"/>
      <c r="PIP2202" s="218"/>
      <c r="PIQ2202" s="218"/>
      <c r="PIR2202" s="218"/>
      <c r="PIS2202" s="218"/>
      <c r="PIT2202" s="218"/>
      <c r="PIU2202" s="218"/>
      <c r="PIV2202" s="218"/>
      <c r="PIW2202" s="218"/>
      <c r="PIX2202" s="218"/>
      <c r="PIY2202" s="218"/>
      <c r="PIZ2202" s="218"/>
      <c r="PJA2202" s="218"/>
      <c r="PJB2202" s="218"/>
      <c r="PJC2202" s="218"/>
      <c r="PJD2202" s="218"/>
      <c r="PJE2202" s="218"/>
      <c r="PJF2202" s="218"/>
      <c r="PJG2202" s="218"/>
      <c r="PJH2202" s="218"/>
      <c r="PJI2202" s="218"/>
      <c r="PJJ2202" s="218"/>
      <c r="PJK2202" s="218"/>
      <c r="PJL2202" s="218"/>
      <c r="PJM2202" s="218"/>
      <c r="PJN2202" s="218"/>
      <c r="PJO2202" s="218"/>
      <c r="PJP2202" s="218"/>
      <c r="PJQ2202" s="218"/>
      <c r="PJR2202" s="218"/>
      <c r="PJS2202" s="218"/>
      <c r="PJT2202" s="218"/>
      <c r="PJU2202" s="218"/>
      <c r="PJV2202" s="218"/>
      <c r="PJW2202" s="218"/>
      <c r="PJX2202" s="218"/>
      <c r="PJY2202" s="218"/>
      <c r="PJZ2202" s="218"/>
      <c r="PKA2202" s="218"/>
      <c r="PKB2202" s="218"/>
      <c r="PKC2202" s="218"/>
      <c r="PKD2202" s="218"/>
      <c r="PKE2202" s="218"/>
      <c r="PKF2202" s="218"/>
      <c r="PKG2202" s="218"/>
      <c r="PKH2202" s="218"/>
      <c r="PKI2202" s="218"/>
      <c r="PKJ2202" s="218"/>
      <c r="PKK2202" s="218"/>
      <c r="PKL2202" s="218"/>
      <c r="PKM2202" s="218"/>
      <c r="PKN2202" s="218"/>
      <c r="PKO2202" s="218"/>
      <c r="PKP2202" s="218"/>
      <c r="PKQ2202" s="218"/>
      <c r="PKR2202" s="218"/>
      <c r="PKS2202" s="218"/>
      <c r="PKT2202" s="218"/>
      <c r="PKU2202" s="218"/>
      <c r="PKV2202" s="218"/>
      <c r="PKW2202" s="218"/>
      <c r="PKX2202" s="218"/>
      <c r="PKY2202" s="218"/>
      <c r="PKZ2202" s="218"/>
      <c r="PLA2202" s="218"/>
      <c r="PLB2202" s="218"/>
      <c r="PLC2202" s="218"/>
      <c r="PLD2202" s="218"/>
      <c r="PLE2202" s="218"/>
      <c r="PLF2202" s="218"/>
      <c r="PLG2202" s="218"/>
      <c r="PLH2202" s="218"/>
      <c r="PLI2202" s="218"/>
      <c r="PLJ2202" s="218"/>
      <c r="PLK2202" s="218"/>
      <c r="PLL2202" s="218"/>
      <c r="PLM2202" s="218"/>
      <c r="PLN2202" s="218"/>
      <c r="PLO2202" s="218"/>
      <c r="PLP2202" s="218"/>
      <c r="PLQ2202" s="218"/>
      <c r="PLR2202" s="218"/>
      <c r="PLS2202" s="218"/>
      <c r="PLT2202" s="218"/>
      <c r="PLU2202" s="218"/>
      <c r="PLV2202" s="218"/>
      <c r="PLW2202" s="218"/>
      <c r="PLX2202" s="218"/>
      <c r="PLY2202" s="218"/>
      <c r="PLZ2202" s="218"/>
      <c r="PMA2202" s="218"/>
      <c r="PMB2202" s="218"/>
      <c r="PMC2202" s="218"/>
      <c r="PMD2202" s="218"/>
      <c r="PME2202" s="218"/>
      <c r="PMF2202" s="218"/>
      <c r="PMG2202" s="218"/>
      <c r="PMH2202" s="218"/>
      <c r="PMI2202" s="218"/>
      <c r="PMJ2202" s="218"/>
      <c r="PMK2202" s="218"/>
      <c r="PML2202" s="218"/>
      <c r="PMM2202" s="218"/>
      <c r="PMN2202" s="218"/>
      <c r="PMO2202" s="218"/>
      <c r="PMP2202" s="218"/>
      <c r="PMQ2202" s="218"/>
      <c r="PMR2202" s="218"/>
      <c r="PMS2202" s="218"/>
      <c r="PMT2202" s="218"/>
      <c r="PMU2202" s="218"/>
      <c r="PMV2202" s="218"/>
      <c r="PMW2202" s="218"/>
      <c r="PMX2202" s="218"/>
      <c r="PMY2202" s="218"/>
      <c r="PMZ2202" s="218"/>
      <c r="PNA2202" s="218"/>
      <c r="PNB2202" s="218"/>
      <c r="PNC2202" s="218"/>
      <c r="PND2202" s="218"/>
      <c r="PNE2202" s="218"/>
      <c r="PNF2202" s="218"/>
      <c r="PNG2202" s="218"/>
      <c r="PNH2202" s="218"/>
      <c r="PNI2202" s="218"/>
      <c r="PNJ2202" s="218"/>
      <c r="PNK2202" s="218"/>
      <c r="PNL2202" s="218"/>
      <c r="PNM2202" s="218"/>
      <c r="PNN2202" s="218"/>
      <c r="PNO2202" s="218"/>
      <c r="PNP2202" s="218"/>
      <c r="PNQ2202" s="218"/>
      <c r="PNR2202" s="218"/>
      <c r="PNS2202" s="218"/>
      <c r="PNT2202" s="218"/>
      <c r="PNU2202" s="218"/>
      <c r="PNV2202" s="218"/>
      <c r="PNW2202" s="218"/>
      <c r="PNX2202" s="218"/>
      <c r="PNY2202" s="218"/>
      <c r="PNZ2202" s="218"/>
      <c r="POA2202" s="218"/>
      <c r="POB2202" s="218"/>
      <c r="POC2202" s="218"/>
      <c r="POD2202" s="218"/>
      <c r="POE2202" s="218"/>
      <c r="POF2202" s="218"/>
      <c r="POG2202" s="218"/>
      <c r="POH2202" s="218"/>
      <c r="POI2202" s="218"/>
      <c r="POJ2202" s="218"/>
      <c r="POK2202" s="218"/>
      <c r="POL2202" s="218"/>
      <c r="POM2202" s="218"/>
      <c r="PON2202" s="218"/>
      <c r="POO2202" s="218"/>
      <c r="POP2202" s="218"/>
      <c r="POQ2202" s="218"/>
      <c r="POR2202" s="218"/>
      <c r="POS2202" s="218"/>
      <c r="POT2202" s="218"/>
      <c r="POU2202" s="218"/>
      <c r="POV2202" s="218"/>
      <c r="POW2202" s="218"/>
      <c r="POX2202" s="218"/>
      <c r="POY2202" s="218"/>
      <c r="POZ2202" s="218"/>
      <c r="PPA2202" s="218"/>
      <c r="PPB2202" s="218"/>
      <c r="PPC2202" s="218"/>
      <c r="PPD2202" s="218"/>
      <c r="PPE2202" s="218"/>
      <c r="PPF2202" s="218"/>
      <c r="PPG2202" s="218"/>
      <c r="PPH2202" s="218"/>
      <c r="PPI2202" s="218"/>
      <c r="PPJ2202" s="218"/>
      <c r="PPK2202" s="218"/>
      <c r="PPL2202" s="218"/>
      <c r="PPM2202" s="218"/>
      <c r="PPN2202" s="218"/>
      <c r="PPO2202" s="218"/>
      <c r="PPP2202" s="218"/>
      <c r="PPQ2202" s="218"/>
      <c r="PPR2202" s="218"/>
      <c r="PPS2202" s="218"/>
      <c r="PPT2202" s="218"/>
      <c r="PPU2202" s="218"/>
      <c r="PPV2202" s="218"/>
      <c r="PPW2202" s="218"/>
      <c r="PPX2202" s="218"/>
      <c r="PPY2202" s="218"/>
      <c r="PPZ2202" s="218"/>
      <c r="PQA2202" s="218"/>
      <c r="PQB2202" s="218"/>
      <c r="PQC2202" s="218"/>
      <c r="PQD2202" s="218"/>
      <c r="PQE2202" s="218"/>
      <c r="PQF2202" s="218"/>
      <c r="PQG2202" s="218"/>
      <c r="PQH2202" s="218"/>
      <c r="PQI2202" s="218"/>
      <c r="PQJ2202" s="218"/>
      <c r="PQK2202" s="218"/>
      <c r="PQL2202" s="218"/>
      <c r="PQM2202" s="218"/>
      <c r="PQN2202" s="218"/>
      <c r="PQO2202" s="218"/>
      <c r="PQP2202" s="218"/>
      <c r="PQQ2202" s="218"/>
      <c r="PQR2202" s="218"/>
      <c r="PQS2202" s="218"/>
      <c r="PQT2202" s="218"/>
      <c r="PQU2202" s="218"/>
      <c r="PQV2202" s="218"/>
      <c r="PQW2202" s="218"/>
      <c r="PQX2202" s="218"/>
      <c r="PQY2202" s="218"/>
      <c r="PQZ2202" s="218"/>
      <c r="PRA2202" s="218"/>
      <c r="PRB2202" s="218"/>
      <c r="PRC2202" s="218"/>
      <c r="PRD2202" s="218"/>
      <c r="PRE2202" s="218"/>
      <c r="PRF2202" s="218"/>
      <c r="PRG2202" s="218"/>
      <c r="PRH2202" s="218"/>
      <c r="PRI2202" s="218"/>
      <c r="PRJ2202" s="218"/>
      <c r="PRK2202" s="218"/>
      <c r="PRL2202" s="218"/>
      <c r="PRM2202" s="218"/>
      <c r="PRN2202" s="218"/>
      <c r="PRO2202" s="218"/>
      <c r="PRP2202" s="218"/>
      <c r="PRQ2202" s="218"/>
      <c r="PRR2202" s="218"/>
      <c r="PRS2202" s="218"/>
      <c r="PRT2202" s="218"/>
      <c r="PRU2202" s="218"/>
      <c r="PRV2202" s="218"/>
      <c r="PRW2202" s="218"/>
      <c r="PRX2202" s="218"/>
      <c r="PRY2202" s="218"/>
      <c r="PRZ2202" s="218"/>
      <c r="PSA2202" s="218"/>
      <c r="PSB2202" s="218"/>
      <c r="PSC2202" s="218"/>
      <c r="PSD2202" s="218"/>
      <c r="PSE2202" s="218"/>
      <c r="PSF2202" s="218"/>
      <c r="PSG2202" s="218"/>
      <c r="PSH2202" s="218"/>
      <c r="PSI2202" s="218"/>
      <c r="PSJ2202" s="218"/>
      <c r="PSK2202" s="218"/>
      <c r="PSL2202" s="218"/>
      <c r="PSM2202" s="218"/>
      <c r="PSN2202" s="218"/>
      <c r="PSO2202" s="218"/>
      <c r="PSP2202" s="218"/>
      <c r="PSQ2202" s="218"/>
      <c r="PSR2202" s="218"/>
      <c r="PSS2202" s="218"/>
      <c r="PST2202" s="218"/>
      <c r="PSU2202" s="218"/>
      <c r="PSV2202" s="218"/>
      <c r="PSW2202" s="218"/>
      <c r="PSX2202" s="218"/>
      <c r="PSY2202" s="218"/>
      <c r="PSZ2202" s="218"/>
      <c r="PTA2202" s="218"/>
      <c r="PTB2202" s="218"/>
      <c r="PTC2202" s="218"/>
      <c r="PTD2202" s="218"/>
      <c r="PTE2202" s="218"/>
      <c r="PTF2202" s="218"/>
      <c r="PTG2202" s="218"/>
      <c r="PTH2202" s="218"/>
      <c r="PTI2202" s="218"/>
      <c r="PTJ2202" s="218"/>
      <c r="PTK2202" s="218"/>
      <c r="PTL2202" s="218"/>
      <c r="PTM2202" s="218"/>
      <c r="PTN2202" s="218"/>
      <c r="PTO2202" s="218"/>
      <c r="PTP2202" s="218"/>
      <c r="PTQ2202" s="218"/>
      <c r="PTR2202" s="218"/>
      <c r="PTS2202" s="218"/>
      <c r="PTT2202" s="218"/>
      <c r="PTU2202" s="218"/>
      <c r="PTV2202" s="218"/>
      <c r="PTW2202" s="218"/>
      <c r="PTX2202" s="218"/>
      <c r="PTY2202" s="218"/>
      <c r="PTZ2202" s="218"/>
      <c r="PUA2202" s="218"/>
      <c r="PUB2202" s="218"/>
      <c r="PUC2202" s="218"/>
      <c r="PUD2202" s="218"/>
      <c r="PUE2202" s="218"/>
      <c r="PUF2202" s="218"/>
      <c r="PUG2202" s="218"/>
      <c r="PUH2202" s="218"/>
      <c r="PUI2202" s="218"/>
      <c r="PUJ2202" s="218"/>
      <c r="PUK2202" s="218"/>
      <c r="PUL2202" s="218"/>
      <c r="PUM2202" s="218"/>
      <c r="PUN2202" s="218"/>
      <c r="PUO2202" s="218"/>
      <c r="PUP2202" s="218"/>
      <c r="PUQ2202" s="218"/>
      <c r="PUR2202" s="218"/>
      <c r="PUS2202" s="218"/>
      <c r="PUT2202" s="218"/>
      <c r="PUU2202" s="218"/>
      <c r="PUV2202" s="218"/>
      <c r="PUW2202" s="218"/>
      <c r="PUX2202" s="218"/>
      <c r="PUY2202" s="218"/>
      <c r="PUZ2202" s="218"/>
      <c r="PVA2202" s="218"/>
      <c r="PVB2202" s="218"/>
      <c r="PVC2202" s="218"/>
      <c r="PVD2202" s="218"/>
      <c r="PVE2202" s="218"/>
      <c r="PVF2202" s="218"/>
      <c r="PVG2202" s="218"/>
      <c r="PVH2202" s="218"/>
      <c r="PVI2202" s="218"/>
      <c r="PVJ2202" s="218"/>
      <c r="PVK2202" s="218"/>
      <c r="PVL2202" s="218"/>
      <c r="PVM2202" s="218"/>
      <c r="PVN2202" s="218"/>
      <c r="PVO2202" s="218"/>
      <c r="PVP2202" s="218"/>
      <c r="PVQ2202" s="218"/>
      <c r="PVR2202" s="218"/>
      <c r="PVS2202" s="218"/>
      <c r="PVT2202" s="218"/>
      <c r="PVU2202" s="218"/>
      <c r="PVV2202" s="218"/>
      <c r="PVW2202" s="218"/>
      <c r="PVX2202" s="218"/>
      <c r="PVY2202" s="218"/>
      <c r="PVZ2202" s="218"/>
      <c r="PWA2202" s="218"/>
      <c r="PWB2202" s="218"/>
      <c r="PWC2202" s="218"/>
      <c r="PWD2202" s="218"/>
      <c r="PWE2202" s="218"/>
      <c r="PWF2202" s="218"/>
      <c r="PWG2202" s="218"/>
      <c r="PWH2202" s="218"/>
      <c r="PWI2202" s="218"/>
      <c r="PWJ2202" s="218"/>
      <c r="PWK2202" s="218"/>
      <c r="PWL2202" s="218"/>
      <c r="PWM2202" s="218"/>
      <c r="PWN2202" s="218"/>
      <c r="PWO2202" s="218"/>
      <c r="PWP2202" s="218"/>
      <c r="PWQ2202" s="218"/>
      <c r="PWR2202" s="218"/>
      <c r="PWS2202" s="218"/>
      <c r="PWT2202" s="218"/>
      <c r="PWU2202" s="218"/>
      <c r="PWV2202" s="218"/>
      <c r="PWW2202" s="218"/>
      <c r="PWX2202" s="218"/>
      <c r="PWY2202" s="218"/>
      <c r="PWZ2202" s="218"/>
      <c r="PXA2202" s="218"/>
      <c r="PXB2202" s="218"/>
      <c r="PXC2202" s="218"/>
      <c r="PXD2202" s="218"/>
      <c r="PXE2202" s="218"/>
      <c r="PXF2202" s="218"/>
      <c r="PXG2202" s="218"/>
      <c r="PXH2202" s="218"/>
      <c r="PXI2202" s="218"/>
      <c r="PXJ2202" s="218"/>
      <c r="PXK2202" s="218"/>
      <c r="PXL2202" s="218"/>
      <c r="PXM2202" s="218"/>
      <c r="PXN2202" s="218"/>
      <c r="PXO2202" s="218"/>
      <c r="PXP2202" s="218"/>
      <c r="PXQ2202" s="218"/>
      <c r="PXR2202" s="218"/>
      <c r="PXS2202" s="218"/>
      <c r="PXT2202" s="218"/>
      <c r="PXU2202" s="218"/>
      <c r="PXV2202" s="218"/>
      <c r="PXW2202" s="218"/>
      <c r="PXX2202" s="218"/>
      <c r="PXY2202" s="218"/>
      <c r="PXZ2202" s="218"/>
      <c r="PYA2202" s="218"/>
      <c r="PYB2202" s="218"/>
      <c r="PYC2202" s="218"/>
      <c r="PYD2202" s="218"/>
      <c r="PYE2202" s="218"/>
      <c r="PYF2202" s="218"/>
      <c r="PYG2202" s="218"/>
      <c r="PYH2202" s="218"/>
      <c r="PYI2202" s="218"/>
      <c r="PYJ2202" s="218"/>
      <c r="PYK2202" s="218"/>
      <c r="PYL2202" s="218"/>
      <c r="PYM2202" s="218"/>
      <c r="PYN2202" s="218"/>
      <c r="PYO2202" s="218"/>
      <c r="PYP2202" s="218"/>
      <c r="PYQ2202" s="218"/>
      <c r="PYR2202" s="218"/>
      <c r="PYS2202" s="218"/>
      <c r="PYT2202" s="218"/>
      <c r="PYU2202" s="218"/>
      <c r="PYV2202" s="218"/>
      <c r="PYW2202" s="218"/>
      <c r="PYX2202" s="218"/>
      <c r="PYY2202" s="218"/>
      <c r="PYZ2202" s="218"/>
      <c r="PZA2202" s="218"/>
      <c r="PZB2202" s="218"/>
      <c r="PZC2202" s="218"/>
      <c r="PZD2202" s="218"/>
      <c r="PZE2202" s="218"/>
      <c r="PZF2202" s="218"/>
      <c r="PZG2202" s="218"/>
      <c r="PZH2202" s="218"/>
      <c r="PZI2202" s="218"/>
      <c r="PZJ2202" s="218"/>
      <c r="PZK2202" s="218"/>
      <c r="PZL2202" s="218"/>
      <c r="PZM2202" s="218"/>
      <c r="PZN2202" s="218"/>
      <c r="PZO2202" s="218"/>
      <c r="PZP2202" s="218"/>
      <c r="PZQ2202" s="218"/>
      <c r="PZR2202" s="218"/>
      <c r="PZS2202" s="218"/>
      <c r="PZT2202" s="218"/>
      <c r="PZU2202" s="218"/>
      <c r="PZV2202" s="218"/>
      <c r="PZW2202" s="218"/>
      <c r="PZX2202" s="218"/>
      <c r="PZY2202" s="218"/>
      <c r="PZZ2202" s="218"/>
      <c r="QAA2202" s="218"/>
      <c r="QAB2202" s="218"/>
      <c r="QAC2202" s="218"/>
      <c r="QAD2202" s="218"/>
      <c r="QAE2202" s="218"/>
      <c r="QAF2202" s="218"/>
      <c r="QAG2202" s="218"/>
      <c r="QAH2202" s="218"/>
      <c r="QAI2202" s="218"/>
      <c r="QAJ2202" s="218"/>
      <c r="QAK2202" s="218"/>
      <c r="QAL2202" s="218"/>
      <c r="QAM2202" s="218"/>
      <c r="QAN2202" s="218"/>
      <c r="QAO2202" s="218"/>
      <c r="QAP2202" s="218"/>
      <c r="QAQ2202" s="218"/>
      <c r="QAR2202" s="218"/>
      <c r="QAS2202" s="218"/>
      <c r="QAT2202" s="218"/>
      <c r="QAU2202" s="218"/>
      <c r="QAV2202" s="218"/>
      <c r="QAW2202" s="218"/>
      <c r="QAX2202" s="218"/>
      <c r="QAY2202" s="218"/>
      <c r="QAZ2202" s="218"/>
      <c r="QBA2202" s="218"/>
      <c r="QBB2202" s="218"/>
      <c r="QBC2202" s="218"/>
      <c r="QBD2202" s="218"/>
      <c r="QBE2202" s="218"/>
      <c r="QBF2202" s="218"/>
      <c r="QBG2202" s="218"/>
      <c r="QBH2202" s="218"/>
      <c r="QBI2202" s="218"/>
      <c r="QBJ2202" s="218"/>
      <c r="QBK2202" s="218"/>
      <c r="QBL2202" s="218"/>
      <c r="QBM2202" s="218"/>
      <c r="QBN2202" s="218"/>
      <c r="QBO2202" s="218"/>
      <c r="QBP2202" s="218"/>
      <c r="QBQ2202" s="218"/>
      <c r="QBR2202" s="218"/>
      <c r="QBS2202" s="218"/>
      <c r="QBT2202" s="218"/>
      <c r="QBU2202" s="218"/>
      <c r="QBV2202" s="218"/>
      <c r="QBW2202" s="218"/>
      <c r="QBX2202" s="218"/>
      <c r="QBY2202" s="218"/>
      <c r="QBZ2202" s="218"/>
      <c r="QCA2202" s="218"/>
      <c r="QCB2202" s="218"/>
      <c r="QCC2202" s="218"/>
      <c r="QCD2202" s="218"/>
      <c r="QCE2202" s="218"/>
      <c r="QCF2202" s="218"/>
      <c r="QCG2202" s="218"/>
      <c r="QCH2202" s="218"/>
      <c r="QCI2202" s="218"/>
      <c r="QCJ2202" s="218"/>
      <c r="QCK2202" s="218"/>
      <c r="QCL2202" s="218"/>
      <c r="QCM2202" s="218"/>
      <c r="QCN2202" s="218"/>
      <c r="QCO2202" s="218"/>
      <c r="QCP2202" s="218"/>
      <c r="QCQ2202" s="218"/>
      <c r="QCR2202" s="218"/>
      <c r="QCS2202" s="218"/>
      <c r="QCT2202" s="218"/>
      <c r="QCU2202" s="218"/>
      <c r="QCV2202" s="218"/>
      <c r="QCW2202" s="218"/>
      <c r="QCX2202" s="218"/>
      <c r="QCY2202" s="218"/>
      <c r="QCZ2202" s="218"/>
      <c r="QDA2202" s="218"/>
      <c r="QDB2202" s="218"/>
      <c r="QDC2202" s="218"/>
      <c r="QDD2202" s="218"/>
      <c r="QDE2202" s="218"/>
      <c r="QDF2202" s="218"/>
      <c r="QDG2202" s="218"/>
      <c r="QDH2202" s="218"/>
      <c r="QDI2202" s="218"/>
      <c r="QDJ2202" s="218"/>
      <c r="QDK2202" s="218"/>
      <c r="QDL2202" s="218"/>
      <c r="QDM2202" s="218"/>
      <c r="QDN2202" s="218"/>
      <c r="QDO2202" s="218"/>
      <c r="QDP2202" s="218"/>
      <c r="QDQ2202" s="218"/>
      <c r="QDR2202" s="218"/>
      <c r="QDS2202" s="218"/>
      <c r="QDT2202" s="218"/>
      <c r="QDU2202" s="218"/>
      <c r="QDV2202" s="218"/>
      <c r="QDW2202" s="218"/>
      <c r="QDX2202" s="218"/>
      <c r="QDY2202" s="218"/>
      <c r="QDZ2202" s="218"/>
      <c r="QEA2202" s="218"/>
      <c r="QEB2202" s="218"/>
      <c r="QEC2202" s="218"/>
      <c r="QED2202" s="218"/>
      <c r="QEE2202" s="218"/>
      <c r="QEF2202" s="218"/>
      <c r="QEG2202" s="218"/>
      <c r="QEH2202" s="218"/>
      <c r="QEI2202" s="218"/>
      <c r="QEJ2202" s="218"/>
      <c r="QEK2202" s="218"/>
      <c r="QEL2202" s="218"/>
      <c r="QEM2202" s="218"/>
      <c r="QEN2202" s="218"/>
      <c r="QEO2202" s="218"/>
      <c r="QEP2202" s="218"/>
      <c r="QEQ2202" s="218"/>
      <c r="QER2202" s="218"/>
      <c r="QES2202" s="218"/>
      <c r="QET2202" s="218"/>
      <c r="QEU2202" s="218"/>
      <c r="QEV2202" s="218"/>
      <c r="QEW2202" s="218"/>
      <c r="QEX2202" s="218"/>
      <c r="QEY2202" s="218"/>
      <c r="QEZ2202" s="218"/>
      <c r="QFA2202" s="218"/>
      <c r="QFB2202" s="218"/>
      <c r="QFC2202" s="218"/>
      <c r="QFD2202" s="218"/>
      <c r="QFE2202" s="218"/>
      <c r="QFF2202" s="218"/>
      <c r="QFG2202" s="218"/>
      <c r="QFH2202" s="218"/>
      <c r="QFI2202" s="218"/>
      <c r="QFJ2202" s="218"/>
      <c r="QFK2202" s="218"/>
      <c r="QFL2202" s="218"/>
      <c r="QFM2202" s="218"/>
      <c r="QFN2202" s="218"/>
      <c r="QFO2202" s="218"/>
      <c r="QFP2202" s="218"/>
      <c r="QFQ2202" s="218"/>
      <c r="QFR2202" s="218"/>
      <c r="QFS2202" s="218"/>
      <c r="QFT2202" s="218"/>
      <c r="QFU2202" s="218"/>
      <c r="QFV2202" s="218"/>
      <c r="QFW2202" s="218"/>
      <c r="QFX2202" s="218"/>
      <c r="QFY2202" s="218"/>
      <c r="QFZ2202" s="218"/>
      <c r="QGA2202" s="218"/>
      <c r="QGB2202" s="218"/>
      <c r="QGC2202" s="218"/>
      <c r="QGD2202" s="218"/>
      <c r="QGE2202" s="218"/>
      <c r="QGF2202" s="218"/>
      <c r="QGG2202" s="218"/>
      <c r="QGH2202" s="218"/>
      <c r="QGI2202" s="218"/>
      <c r="QGJ2202" s="218"/>
      <c r="QGK2202" s="218"/>
      <c r="QGL2202" s="218"/>
      <c r="QGM2202" s="218"/>
      <c r="QGN2202" s="218"/>
      <c r="QGO2202" s="218"/>
      <c r="QGP2202" s="218"/>
      <c r="QGQ2202" s="218"/>
      <c r="QGR2202" s="218"/>
      <c r="QGS2202" s="218"/>
      <c r="QGT2202" s="218"/>
      <c r="QGU2202" s="218"/>
      <c r="QGV2202" s="218"/>
      <c r="QGW2202" s="218"/>
      <c r="QGX2202" s="218"/>
      <c r="QGY2202" s="218"/>
      <c r="QGZ2202" s="218"/>
      <c r="QHA2202" s="218"/>
      <c r="QHB2202" s="218"/>
      <c r="QHC2202" s="218"/>
      <c r="QHD2202" s="218"/>
      <c r="QHE2202" s="218"/>
      <c r="QHF2202" s="218"/>
      <c r="QHG2202" s="218"/>
      <c r="QHH2202" s="218"/>
      <c r="QHI2202" s="218"/>
      <c r="QHJ2202" s="218"/>
      <c r="QHK2202" s="218"/>
      <c r="QHL2202" s="218"/>
      <c r="QHM2202" s="218"/>
      <c r="QHN2202" s="218"/>
      <c r="QHO2202" s="218"/>
      <c r="QHP2202" s="218"/>
      <c r="QHQ2202" s="218"/>
      <c r="QHR2202" s="218"/>
      <c r="QHS2202" s="218"/>
      <c r="QHT2202" s="218"/>
      <c r="QHU2202" s="218"/>
      <c r="QHV2202" s="218"/>
      <c r="QHW2202" s="218"/>
      <c r="QHX2202" s="218"/>
      <c r="QHY2202" s="218"/>
      <c r="QHZ2202" s="218"/>
      <c r="QIA2202" s="218"/>
      <c r="QIB2202" s="218"/>
      <c r="QIC2202" s="218"/>
      <c r="QID2202" s="218"/>
      <c r="QIE2202" s="218"/>
      <c r="QIF2202" s="218"/>
      <c r="QIG2202" s="218"/>
      <c r="QIH2202" s="218"/>
      <c r="QII2202" s="218"/>
      <c r="QIJ2202" s="218"/>
      <c r="QIK2202" s="218"/>
      <c r="QIL2202" s="218"/>
      <c r="QIM2202" s="218"/>
      <c r="QIN2202" s="218"/>
      <c r="QIO2202" s="218"/>
      <c r="QIP2202" s="218"/>
      <c r="QIQ2202" s="218"/>
      <c r="QIR2202" s="218"/>
      <c r="QIS2202" s="218"/>
      <c r="QIT2202" s="218"/>
      <c r="QIU2202" s="218"/>
      <c r="QIV2202" s="218"/>
      <c r="QIW2202" s="218"/>
      <c r="QIX2202" s="218"/>
      <c r="QIY2202" s="218"/>
      <c r="QIZ2202" s="218"/>
      <c r="QJA2202" s="218"/>
      <c r="QJB2202" s="218"/>
      <c r="QJC2202" s="218"/>
      <c r="QJD2202" s="218"/>
      <c r="QJE2202" s="218"/>
      <c r="QJF2202" s="218"/>
      <c r="QJG2202" s="218"/>
      <c r="QJH2202" s="218"/>
      <c r="QJI2202" s="218"/>
      <c r="QJJ2202" s="218"/>
      <c r="QJK2202" s="218"/>
      <c r="QJL2202" s="218"/>
      <c r="QJM2202" s="218"/>
      <c r="QJN2202" s="218"/>
      <c r="QJO2202" s="218"/>
      <c r="QJP2202" s="218"/>
      <c r="QJQ2202" s="218"/>
      <c r="QJR2202" s="218"/>
      <c r="QJS2202" s="218"/>
      <c r="QJT2202" s="218"/>
      <c r="QJU2202" s="218"/>
      <c r="QJV2202" s="218"/>
      <c r="QJW2202" s="218"/>
      <c r="QJX2202" s="218"/>
      <c r="QJY2202" s="218"/>
      <c r="QJZ2202" s="218"/>
      <c r="QKA2202" s="218"/>
      <c r="QKB2202" s="218"/>
      <c r="QKC2202" s="218"/>
      <c r="QKD2202" s="218"/>
      <c r="QKE2202" s="218"/>
      <c r="QKF2202" s="218"/>
      <c r="QKG2202" s="218"/>
      <c r="QKH2202" s="218"/>
      <c r="QKI2202" s="218"/>
      <c r="QKJ2202" s="218"/>
      <c r="QKK2202" s="218"/>
      <c r="QKL2202" s="218"/>
      <c r="QKM2202" s="218"/>
      <c r="QKN2202" s="218"/>
      <c r="QKO2202" s="218"/>
      <c r="QKP2202" s="218"/>
      <c r="QKQ2202" s="218"/>
      <c r="QKR2202" s="218"/>
      <c r="QKS2202" s="218"/>
      <c r="QKT2202" s="218"/>
      <c r="QKU2202" s="218"/>
      <c r="QKV2202" s="218"/>
      <c r="QKW2202" s="218"/>
      <c r="QKX2202" s="218"/>
      <c r="QKY2202" s="218"/>
      <c r="QKZ2202" s="218"/>
      <c r="QLA2202" s="218"/>
      <c r="QLB2202" s="218"/>
      <c r="QLC2202" s="218"/>
      <c r="QLD2202" s="218"/>
      <c r="QLE2202" s="218"/>
      <c r="QLF2202" s="218"/>
      <c r="QLG2202" s="218"/>
      <c r="QLH2202" s="218"/>
      <c r="QLI2202" s="218"/>
      <c r="QLJ2202" s="218"/>
      <c r="QLK2202" s="218"/>
      <c r="QLL2202" s="218"/>
      <c r="QLM2202" s="218"/>
      <c r="QLN2202" s="218"/>
      <c r="QLO2202" s="218"/>
      <c r="QLP2202" s="218"/>
      <c r="QLQ2202" s="218"/>
      <c r="QLR2202" s="218"/>
      <c r="QLS2202" s="218"/>
      <c r="QLT2202" s="218"/>
      <c r="QLU2202" s="218"/>
      <c r="QLV2202" s="218"/>
      <c r="QLW2202" s="218"/>
      <c r="QLX2202" s="218"/>
      <c r="QLY2202" s="218"/>
      <c r="QLZ2202" s="218"/>
      <c r="QMA2202" s="218"/>
      <c r="QMB2202" s="218"/>
      <c r="QMC2202" s="218"/>
      <c r="QMD2202" s="218"/>
      <c r="QME2202" s="218"/>
      <c r="QMF2202" s="218"/>
      <c r="QMG2202" s="218"/>
      <c r="QMH2202" s="218"/>
      <c r="QMI2202" s="218"/>
      <c r="QMJ2202" s="218"/>
      <c r="QMK2202" s="218"/>
      <c r="QML2202" s="218"/>
      <c r="QMM2202" s="218"/>
      <c r="QMN2202" s="218"/>
      <c r="QMO2202" s="218"/>
      <c r="QMP2202" s="218"/>
      <c r="QMQ2202" s="218"/>
      <c r="QMR2202" s="218"/>
      <c r="QMS2202" s="218"/>
      <c r="QMT2202" s="218"/>
      <c r="QMU2202" s="218"/>
      <c r="QMV2202" s="218"/>
      <c r="QMW2202" s="218"/>
      <c r="QMX2202" s="218"/>
      <c r="QMY2202" s="218"/>
      <c r="QMZ2202" s="218"/>
      <c r="QNA2202" s="218"/>
      <c r="QNB2202" s="218"/>
      <c r="QNC2202" s="218"/>
      <c r="QND2202" s="218"/>
      <c r="QNE2202" s="218"/>
      <c r="QNF2202" s="218"/>
      <c r="QNG2202" s="218"/>
      <c r="QNH2202" s="218"/>
      <c r="QNI2202" s="218"/>
      <c r="QNJ2202" s="218"/>
      <c r="QNK2202" s="218"/>
      <c r="QNL2202" s="218"/>
      <c r="QNM2202" s="218"/>
      <c r="QNN2202" s="218"/>
      <c r="QNO2202" s="218"/>
      <c r="QNP2202" s="218"/>
      <c r="QNQ2202" s="218"/>
      <c r="QNR2202" s="218"/>
      <c r="QNS2202" s="218"/>
      <c r="QNT2202" s="218"/>
      <c r="QNU2202" s="218"/>
      <c r="QNV2202" s="218"/>
      <c r="QNW2202" s="218"/>
      <c r="QNX2202" s="218"/>
      <c r="QNY2202" s="218"/>
      <c r="QNZ2202" s="218"/>
      <c r="QOA2202" s="218"/>
      <c r="QOB2202" s="218"/>
      <c r="QOC2202" s="218"/>
      <c r="QOD2202" s="218"/>
      <c r="QOE2202" s="218"/>
      <c r="QOF2202" s="218"/>
      <c r="QOG2202" s="218"/>
      <c r="QOH2202" s="218"/>
      <c r="QOI2202" s="218"/>
      <c r="QOJ2202" s="218"/>
      <c r="QOK2202" s="218"/>
      <c r="QOL2202" s="218"/>
      <c r="QOM2202" s="218"/>
      <c r="QON2202" s="218"/>
      <c r="QOO2202" s="218"/>
      <c r="QOP2202" s="218"/>
      <c r="QOQ2202" s="218"/>
      <c r="QOR2202" s="218"/>
      <c r="QOS2202" s="218"/>
      <c r="QOT2202" s="218"/>
      <c r="QOU2202" s="218"/>
      <c r="QOV2202" s="218"/>
      <c r="QOW2202" s="218"/>
      <c r="QOX2202" s="218"/>
      <c r="QOY2202" s="218"/>
      <c r="QOZ2202" s="218"/>
      <c r="QPA2202" s="218"/>
      <c r="QPB2202" s="218"/>
      <c r="QPC2202" s="218"/>
      <c r="QPD2202" s="218"/>
      <c r="QPE2202" s="218"/>
      <c r="QPF2202" s="218"/>
      <c r="QPG2202" s="218"/>
      <c r="QPH2202" s="218"/>
      <c r="QPI2202" s="218"/>
      <c r="QPJ2202" s="218"/>
      <c r="QPK2202" s="218"/>
      <c r="QPL2202" s="218"/>
      <c r="QPM2202" s="218"/>
      <c r="QPN2202" s="218"/>
      <c r="QPO2202" s="218"/>
      <c r="QPP2202" s="218"/>
      <c r="QPQ2202" s="218"/>
      <c r="QPR2202" s="218"/>
      <c r="QPS2202" s="218"/>
      <c r="QPT2202" s="218"/>
      <c r="QPU2202" s="218"/>
      <c r="QPV2202" s="218"/>
      <c r="QPW2202" s="218"/>
      <c r="QPX2202" s="218"/>
      <c r="QPY2202" s="218"/>
      <c r="QPZ2202" s="218"/>
      <c r="QQA2202" s="218"/>
      <c r="QQB2202" s="218"/>
      <c r="QQC2202" s="218"/>
      <c r="QQD2202" s="218"/>
      <c r="QQE2202" s="218"/>
      <c r="QQF2202" s="218"/>
      <c r="QQG2202" s="218"/>
      <c r="QQH2202" s="218"/>
      <c r="QQI2202" s="218"/>
      <c r="QQJ2202" s="218"/>
      <c r="QQK2202" s="218"/>
      <c r="QQL2202" s="218"/>
      <c r="QQM2202" s="218"/>
      <c r="QQN2202" s="218"/>
      <c r="QQO2202" s="218"/>
      <c r="QQP2202" s="218"/>
      <c r="QQQ2202" s="218"/>
      <c r="QQR2202" s="218"/>
      <c r="QQS2202" s="218"/>
      <c r="QQT2202" s="218"/>
      <c r="QQU2202" s="218"/>
      <c r="QQV2202" s="218"/>
      <c r="QQW2202" s="218"/>
      <c r="QQX2202" s="218"/>
      <c r="QQY2202" s="218"/>
      <c r="QQZ2202" s="218"/>
      <c r="QRA2202" s="218"/>
      <c r="QRB2202" s="218"/>
      <c r="QRC2202" s="218"/>
      <c r="QRD2202" s="218"/>
      <c r="QRE2202" s="218"/>
      <c r="QRF2202" s="218"/>
      <c r="QRG2202" s="218"/>
      <c r="QRH2202" s="218"/>
      <c r="QRI2202" s="218"/>
      <c r="QRJ2202" s="218"/>
      <c r="QRK2202" s="218"/>
      <c r="QRL2202" s="218"/>
      <c r="QRM2202" s="218"/>
      <c r="QRN2202" s="218"/>
      <c r="QRO2202" s="218"/>
      <c r="QRP2202" s="218"/>
      <c r="QRQ2202" s="218"/>
      <c r="QRR2202" s="218"/>
      <c r="QRS2202" s="218"/>
      <c r="QRT2202" s="218"/>
      <c r="QRU2202" s="218"/>
      <c r="QRV2202" s="218"/>
      <c r="QRW2202" s="218"/>
      <c r="QRX2202" s="218"/>
      <c r="QRY2202" s="218"/>
      <c r="QRZ2202" s="218"/>
      <c r="QSA2202" s="218"/>
      <c r="QSB2202" s="218"/>
      <c r="QSC2202" s="218"/>
      <c r="QSD2202" s="218"/>
      <c r="QSE2202" s="218"/>
      <c r="QSF2202" s="218"/>
      <c r="QSG2202" s="218"/>
      <c r="QSH2202" s="218"/>
      <c r="QSI2202" s="218"/>
      <c r="QSJ2202" s="218"/>
      <c r="QSK2202" s="218"/>
      <c r="QSL2202" s="218"/>
      <c r="QSM2202" s="218"/>
      <c r="QSN2202" s="218"/>
      <c r="QSO2202" s="218"/>
      <c r="QSP2202" s="218"/>
      <c r="QSQ2202" s="218"/>
      <c r="QSR2202" s="218"/>
      <c r="QSS2202" s="218"/>
      <c r="QST2202" s="218"/>
      <c r="QSU2202" s="218"/>
      <c r="QSV2202" s="218"/>
      <c r="QSW2202" s="218"/>
      <c r="QSX2202" s="218"/>
      <c r="QSY2202" s="218"/>
      <c r="QSZ2202" s="218"/>
      <c r="QTA2202" s="218"/>
      <c r="QTB2202" s="218"/>
      <c r="QTC2202" s="218"/>
      <c r="QTD2202" s="218"/>
      <c r="QTE2202" s="218"/>
      <c r="QTF2202" s="218"/>
      <c r="QTG2202" s="218"/>
      <c r="QTH2202" s="218"/>
      <c r="QTI2202" s="218"/>
      <c r="QTJ2202" s="218"/>
      <c r="QTK2202" s="218"/>
      <c r="QTL2202" s="218"/>
      <c r="QTM2202" s="218"/>
      <c r="QTN2202" s="218"/>
      <c r="QTO2202" s="218"/>
      <c r="QTP2202" s="218"/>
      <c r="QTQ2202" s="218"/>
      <c r="QTR2202" s="218"/>
      <c r="QTS2202" s="218"/>
      <c r="QTT2202" s="218"/>
      <c r="QTU2202" s="218"/>
      <c r="QTV2202" s="218"/>
      <c r="QTW2202" s="218"/>
      <c r="QTX2202" s="218"/>
      <c r="QTY2202" s="218"/>
      <c r="QTZ2202" s="218"/>
      <c r="QUA2202" s="218"/>
      <c r="QUB2202" s="218"/>
      <c r="QUC2202" s="218"/>
      <c r="QUD2202" s="218"/>
      <c r="QUE2202" s="218"/>
      <c r="QUF2202" s="218"/>
      <c r="QUG2202" s="218"/>
      <c r="QUH2202" s="218"/>
      <c r="QUI2202" s="218"/>
      <c r="QUJ2202" s="218"/>
      <c r="QUK2202" s="218"/>
      <c r="QUL2202" s="218"/>
      <c r="QUM2202" s="218"/>
      <c r="QUN2202" s="218"/>
      <c r="QUO2202" s="218"/>
      <c r="QUP2202" s="218"/>
      <c r="QUQ2202" s="218"/>
      <c r="QUR2202" s="218"/>
      <c r="QUS2202" s="218"/>
      <c r="QUT2202" s="218"/>
      <c r="QUU2202" s="218"/>
      <c r="QUV2202" s="218"/>
      <c r="QUW2202" s="218"/>
      <c r="QUX2202" s="218"/>
      <c r="QUY2202" s="218"/>
      <c r="QUZ2202" s="218"/>
      <c r="QVA2202" s="218"/>
      <c r="QVB2202" s="218"/>
      <c r="QVC2202" s="218"/>
      <c r="QVD2202" s="218"/>
      <c r="QVE2202" s="218"/>
      <c r="QVF2202" s="218"/>
      <c r="QVG2202" s="218"/>
      <c r="QVH2202" s="218"/>
      <c r="QVI2202" s="218"/>
      <c r="QVJ2202" s="218"/>
      <c r="QVK2202" s="218"/>
      <c r="QVL2202" s="218"/>
      <c r="QVM2202" s="218"/>
      <c r="QVN2202" s="218"/>
      <c r="QVO2202" s="218"/>
      <c r="QVP2202" s="218"/>
      <c r="QVQ2202" s="218"/>
      <c r="QVR2202" s="218"/>
      <c r="QVS2202" s="218"/>
      <c r="QVT2202" s="218"/>
      <c r="QVU2202" s="218"/>
      <c r="QVV2202" s="218"/>
      <c r="QVW2202" s="218"/>
      <c r="QVX2202" s="218"/>
      <c r="QVY2202" s="218"/>
      <c r="QVZ2202" s="218"/>
      <c r="QWA2202" s="218"/>
      <c r="QWB2202" s="218"/>
      <c r="QWC2202" s="218"/>
      <c r="QWD2202" s="218"/>
      <c r="QWE2202" s="218"/>
      <c r="QWF2202" s="218"/>
      <c r="QWG2202" s="218"/>
      <c r="QWH2202" s="218"/>
      <c r="QWI2202" s="218"/>
      <c r="QWJ2202" s="218"/>
      <c r="QWK2202" s="218"/>
      <c r="QWL2202" s="218"/>
      <c r="QWM2202" s="218"/>
      <c r="QWN2202" s="218"/>
      <c r="QWO2202" s="218"/>
      <c r="QWP2202" s="218"/>
      <c r="QWQ2202" s="218"/>
      <c r="QWR2202" s="218"/>
      <c r="QWS2202" s="218"/>
      <c r="QWT2202" s="218"/>
      <c r="QWU2202" s="218"/>
      <c r="QWV2202" s="218"/>
      <c r="QWW2202" s="218"/>
      <c r="QWX2202" s="218"/>
      <c r="QWY2202" s="218"/>
      <c r="QWZ2202" s="218"/>
      <c r="QXA2202" s="218"/>
      <c r="QXB2202" s="218"/>
      <c r="QXC2202" s="218"/>
      <c r="QXD2202" s="218"/>
      <c r="QXE2202" s="218"/>
      <c r="QXF2202" s="218"/>
      <c r="QXG2202" s="218"/>
      <c r="QXH2202" s="218"/>
      <c r="QXI2202" s="218"/>
      <c r="QXJ2202" s="218"/>
      <c r="QXK2202" s="218"/>
      <c r="QXL2202" s="218"/>
      <c r="QXM2202" s="218"/>
      <c r="QXN2202" s="218"/>
      <c r="QXO2202" s="218"/>
      <c r="QXP2202" s="218"/>
      <c r="QXQ2202" s="218"/>
      <c r="QXR2202" s="218"/>
      <c r="QXS2202" s="218"/>
      <c r="QXT2202" s="218"/>
      <c r="QXU2202" s="218"/>
      <c r="QXV2202" s="218"/>
      <c r="QXW2202" s="218"/>
      <c r="QXX2202" s="218"/>
      <c r="QXY2202" s="218"/>
      <c r="QXZ2202" s="218"/>
      <c r="QYA2202" s="218"/>
      <c r="QYB2202" s="218"/>
      <c r="QYC2202" s="218"/>
      <c r="QYD2202" s="218"/>
      <c r="QYE2202" s="218"/>
      <c r="QYF2202" s="218"/>
      <c r="QYG2202" s="218"/>
      <c r="QYH2202" s="218"/>
      <c r="QYI2202" s="218"/>
      <c r="QYJ2202" s="218"/>
      <c r="QYK2202" s="218"/>
      <c r="QYL2202" s="218"/>
      <c r="QYM2202" s="218"/>
      <c r="QYN2202" s="218"/>
      <c r="QYO2202" s="218"/>
      <c r="QYP2202" s="218"/>
      <c r="QYQ2202" s="218"/>
      <c r="QYR2202" s="218"/>
      <c r="QYS2202" s="218"/>
      <c r="QYT2202" s="218"/>
      <c r="QYU2202" s="218"/>
      <c r="QYV2202" s="218"/>
      <c r="QYW2202" s="218"/>
      <c r="QYX2202" s="218"/>
      <c r="QYY2202" s="218"/>
      <c r="QYZ2202" s="218"/>
      <c r="QZA2202" s="218"/>
      <c r="QZB2202" s="218"/>
      <c r="QZC2202" s="218"/>
      <c r="QZD2202" s="218"/>
      <c r="QZE2202" s="218"/>
      <c r="QZF2202" s="218"/>
      <c r="QZG2202" s="218"/>
      <c r="QZH2202" s="218"/>
      <c r="QZI2202" s="218"/>
      <c r="QZJ2202" s="218"/>
      <c r="QZK2202" s="218"/>
      <c r="QZL2202" s="218"/>
      <c r="QZM2202" s="218"/>
      <c r="QZN2202" s="218"/>
      <c r="QZO2202" s="218"/>
      <c r="QZP2202" s="218"/>
      <c r="QZQ2202" s="218"/>
      <c r="QZR2202" s="218"/>
      <c r="QZS2202" s="218"/>
      <c r="QZT2202" s="218"/>
      <c r="QZU2202" s="218"/>
      <c r="QZV2202" s="218"/>
      <c r="QZW2202" s="218"/>
      <c r="QZX2202" s="218"/>
      <c r="QZY2202" s="218"/>
      <c r="QZZ2202" s="218"/>
      <c r="RAA2202" s="218"/>
      <c r="RAB2202" s="218"/>
      <c r="RAC2202" s="218"/>
      <c r="RAD2202" s="218"/>
      <c r="RAE2202" s="218"/>
      <c r="RAF2202" s="218"/>
      <c r="RAG2202" s="218"/>
      <c r="RAH2202" s="218"/>
      <c r="RAI2202" s="218"/>
      <c r="RAJ2202" s="218"/>
      <c r="RAK2202" s="218"/>
      <c r="RAL2202" s="218"/>
      <c r="RAM2202" s="218"/>
      <c r="RAN2202" s="218"/>
      <c r="RAO2202" s="218"/>
      <c r="RAP2202" s="218"/>
      <c r="RAQ2202" s="218"/>
      <c r="RAR2202" s="218"/>
      <c r="RAS2202" s="218"/>
      <c r="RAT2202" s="218"/>
      <c r="RAU2202" s="218"/>
      <c r="RAV2202" s="218"/>
      <c r="RAW2202" s="218"/>
      <c r="RAX2202" s="218"/>
      <c r="RAY2202" s="218"/>
      <c r="RAZ2202" s="218"/>
      <c r="RBA2202" s="218"/>
      <c r="RBB2202" s="218"/>
      <c r="RBC2202" s="218"/>
      <c r="RBD2202" s="218"/>
      <c r="RBE2202" s="218"/>
      <c r="RBF2202" s="218"/>
      <c r="RBG2202" s="218"/>
      <c r="RBH2202" s="218"/>
      <c r="RBI2202" s="218"/>
      <c r="RBJ2202" s="218"/>
      <c r="RBK2202" s="218"/>
      <c r="RBL2202" s="218"/>
      <c r="RBM2202" s="218"/>
      <c r="RBN2202" s="218"/>
      <c r="RBO2202" s="218"/>
      <c r="RBP2202" s="218"/>
      <c r="RBQ2202" s="218"/>
      <c r="RBR2202" s="218"/>
      <c r="RBS2202" s="218"/>
      <c r="RBT2202" s="218"/>
      <c r="RBU2202" s="218"/>
      <c r="RBV2202" s="218"/>
      <c r="RBW2202" s="218"/>
      <c r="RBX2202" s="218"/>
      <c r="RBY2202" s="218"/>
      <c r="RBZ2202" s="218"/>
      <c r="RCA2202" s="218"/>
      <c r="RCB2202" s="218"/>
      <c r="RCC2202" s="218"/>
      <c r="RCD2202" s="218"/>
      <c r="RCE2202" s="218"/>
      <c r="RCF2202" s="218"/>
      <c r="RCG2202" s="218"/>
      <c r="RCH2202" s="218"/>
      <c r="RCI2202" s="218"/>
      <c r="RCJ2202" s="218"/>
      <c r="RCK2202" s="218"/>
      <c r="RCL2202" s="218"/>
      <c r="RCM2202" s="218"/>
      <c r="RCN2202" s="218"/>
      <c r="RCO2202" s="218"/>
      <c r="RCP2202" s="218"/>
      <c r="RCQ2202" s="218"/>
      <c r="RCR2202" s="218"/>
      <c r="RCS2202" s="218"/>
      <c r="RCT2202" s="218"/>
      <c r="RCU2202" s="218"/>
      <c r="RCV2202" s="218"/>
      <c r="RCW2202" s="218"/>
      <c r="RCX2202" s="218"/>
      <c r="RCY2202" s="218"/>
      <c r="RCZ2202" s="218"/>
      <c r="RDA2202" s="218"/>
      <c r="RDB2202" s="218"/>
      <c r="RDC2202" s="218"/>
      <c r="RDD2202" s="218"/>
      <c r="RDE2202" s="218"/>
      <c r="RDF2202" s="218"/>
      <c r="RDG2202" s="218"/>
      <c r="RDH2202" s="218"/>
      <c r="RDI2202" s="218"/>
      <c r="RDJ2202" s="218"/>
      <c r="RDK2202" s="218"/>
      <c r="RDL2202" s="218"/>
      <c r="RDM2202" s="218"/>
      <c r="RDN2202" s="218"/>
      <c r="RDO2202" s="218"/>
      <c r="RDP2202" s="218"/>
      <c r="RDQ2202" s="218"/>
      <c r="RDR2202" s="218"/>
      <c r="RDS2202" s="218"/>
      <c r="RDT2202" s="218"/>
      <c r="RDU2202" s="218"/>
      <c r="RDV2202" s="218"/>
      <c r="RDW2202" s="218"/>
      <c r="RDX2202" s="218"/>
      <c r="RDY2202" s="218"/>
      <c r="RDZ2202" s="218"/>
      <c r="REA2202" s="218"/>
      <c r="REB2202" s="218"/>
      <c r="REC2202" s="218"/>
      <c r="RED2202" s="218"/>
      <c r="REE2202" s="218"/>
      <c r="REF2202" s="218"/>
      <c r="REG2202" s="218"/>
      <c r="REH2202" s="218"/>
      <c r="REI2202" s="218"/>
      <c r="REJ2202" s="218"/>
      <c r="REK2202" s="218"/>
      <c r="REL2202" s="218"/>
      <c r="REM2202" s="218"/>
      <c r="REN2202" s="218"/>
      <c r="REO2202" s="218"/>
      <c r="REP2202" s="218"/>
      <c r="REQ2202" s="218"/>
      <c r="RER2202" s="218"/>
      <c r="RES2202" s="218"/>
      <c r="RET2202" s="218"/>
      <c r="REU2202" s="218"/>
      <c r="REV2202" s="218"/>
      <c r="REW2202" s="218"/>
      <c r="REX2202" s="218"/>
      <c r="REY2202" s="218"/>
      <c r="REZ2202" s="218"/>
      <c r="RFA2202" s="218"/>
      <c r="RFB2202" s="218"/>
      <c r="RFC2202" s="218"/>
      <c r="RFD2202" s="218"/>
      <c r="RFE2202" s="218"/>
      <c r="RFF2202" s="218"/>
      <c r="RFG2202" s="218"/>
      <c r="RFH2202" s="218"/>
      <c r="RFI2202" s="218"/>
      <c r="RFJ2202" s="218"/>
      <c r="RFK2202" s="218"/>
      <c r="RFL2202" s="218"/>
      <c r="RFM2202" s="218"/>
      <c r="RFN2202" s="218"/>
      <c r="RFO2202" s="218"/>
      <c r="RFP2202" s="218"/>
      <c r="RFQ2202" s="218"/>
      <c r="RFR2202" s="218"/>
      <c r="RFS2202" s="218"/>
      <c r="RFT2202" s="218"/>
      <c r="RFU2202" s="218"/>
      <c r="RFV2202" s="218"/>
      <c r="RFW2202" s="218"/>
      <c r="RFX2202" s="218"/>
      <c r="RFY2202" s="218"/>
      <c r="RFZ2202" s="218"/>
      <c r="RGA2202" s="218"/>
      <c r="RGB2202" s="218"/>
      <c r="RGC2202" s="218"/>
      <c r="RGD2202" s="218"/>
      <c r="RGE2202" s="218"/>
      <c r="RGF2202" s="218"/>
      <c r="RGG2202" s="218"/>
      <c r="RGH2202" s="218"/>
      <c r="RGI2202" s="218"/>
      <c r="RGJ2202" s="218"/>
      <c r="RGK2202" s="218"/>
      <c r="RGL2202" s="218"/>
      <c r="RGM2202" s="218"/>
      <c r="RGN2202" s="218"/>
      <c r="RGO2202" s="218"/>
      <c r="RGP2202" s="218"/>
      <c r="RGQ2202" s="218"/>
      <c r="RGR2202" s="218"/>
      <c r="RGS2202" s="218"/>
      <c r="RGT2202" s="218"/>
      <c r="RGU2202" s="218"/>
      <c r="RGV2202" s="218"/>
      <c r="RGW2202" s="218"/>
      <c r="RGX2202" s="218"/>
      <c r="RGY2202" s="218"/>
      <c r="RGZ2202" s="218"/>
      <c r="RHA2202" s="218"/>
      <c r="RHB2202" s="218"/>
      <c r="RHC2202" s="218"/>
      <c r="RHD2202" s="218"/>
      <c r="RHE2202" s="218"/>
      <c r="RHF2202" s="218"/>
      <c r="RHG2202" s="218"/>
      <c r="RHH2202" s="218"/>
      <c r="RHI2202" s="218"/>
      <c r="RHJ2202" s="218"/>
      <c r="RHK2202" s="218"/>
      <c r="RHL2202" s="218"/>
      <c r="RHM2202" s="218"/>
      <c r="RHN2202" s="218"/>
      <c r="RHO2202" s="218"/>
      <c r="RHP2202" s="218"/>
      <c r="RHQ2202" s="218"/>
      <c r="RHR2202" s="218"/>
      <c r="RHS2202" s="218"/>
      <c r="RHT2202" s="218"/>
      <c r="RHU2202" s="218"/>
      <c r="RHV2202" s="218"/>
      <c r="RHW2202" s="218"/>
      <c r="RHX2202" s="218"/>
      <c r="RHY2202" s="218"/>
      <c r="RHZ2202" s="218"/>
      <c r="RIA2202" s="218"/>
      <c r="RIB2202" s="218"/>
      <c r="RIC2202" s="218"/>
      <c r="RID2202" s="218"/>
      <c r="RIE2202" s="218"/>
      <c r="RIF2202" s="218"/>
      <c r="RIG2202" s="218"/>
      <c r="RIH2202" s="218"/>
      <c r="RII2202" s="218"/>
      <c r="RIJ2202" s="218"/>
      <c r="RIK2202" s="218"/>
      <c r="RIL2202" s="218"/>
      <c r="RIM2202" s="218"/>
      <c r="RIN2202" s="218"/>
      <c r="RIO2202" s="218"/>
      <c r="RIP2202" s="218"/>
      <c r="RIQ2202" s="218"/>
      <c r="RIR2202" s="218"/>
      <c r="RIS2202" s="218"/>
      <c r="RIT2202" s="218"/>
      <c r="RIU2202" s="218"/>
      <c r="RIV2202" s="218"/>
      <c r="RIW2202" s="218"/>
      <c r="RIX2202" s="218"/>
      <c r="RIY2202" s="218"/>
      <c r="RIZ2202" s="218"/>
      <c r="RJA2202" s="218"/>
      <c r="RJB2202" s="218"/>
      <c r="RJC2202" s="218"/>
      <c r="RJD2202" s="218"/>
      <c r="RJE2202" s="218"/>
      <c r="RJF2202" s="218"/>
      <c r="RJG2202" s="218"/>
      <c r="RJH2202" s="218"/>
      <c r="RJI2202" s="218"/>
      <c r="RJJ2202" s="218"/>
      <c r="RJK2202" s="218"/>
      <c r="RJL2202" s="218"/>
      <c r="RJM2202" s="218"/>
      <c r="RJN2202" s="218"/>
      <c r="RJO2202" s="218"/>
      <c r="RJP2202" s="218"/>
      <c r="RJQ2202" s="218"/>
      <c r="RJR2202" s="218"/>
      <c r="RJS2202" s="218"/>
      <c r="RJT2202" s="218"/>
      <c r="RJU2202" s="218"/>
      <c r="RJV2202" s="218"/>
      <c r="RJW2202" s="218"/>
      <c r="RJX2202" s="218"/>
      <c r="RJY2202" s="218"/>
      <c r="RJZ2202" s="218"/>
      <c r="RKA2202" s="218"/>
      <c r="RKB2202" s="218"/>
      <c r="RKC2202" s="218"/>
      <c r="RKD2202" s="218"/>
      <c r="RKE2202" s="218"/>
      <c r="RKF2202" s="218"/>
      <c r="RKG2202" s="218"/>
      <c r="RKH2202" s="218"/>
      <c r="RKI2202" s="218"/>
      <c r="RKJ2202" s="218"/>
      <c r="RKK2202" s="218"/>
      <c r="RKL2202" s="218"/>
      <c r="RKM2202" s="218"/>
      <c r="RKN2202" s="218"/>
      <c r="RKO2202" s="218"/>
      <c r="RKP2202" s="218"/>
      <c r="RKQ2202" s="218"/>
      <c r="RKR2202" s="218"/>
      <c r="RKS2202" s="218"/>
      <c r="RKT2202" s="218"/>
      <c r="RKU2202" s="218"/>
      <c r="RKV2202" s="218"/>
      <c r="RKW2202" s="218"/>
      <c r="RKX2202" s="218"/>
      <c r="RKY2202" s="218"/>
      <c r="RKZ2202" s="218"/>
      <c r="RLA2202" s="218"/>
      <c r="RLB2202" s="218"/>
      <c r="RLC2202" s="218"/>
      <c r="RLD2202" s="218"/>
      <c r="RLE2202" s="218"/>
      <c r="RLF2202" s="218"/>
      <c r="RLG2202" s="218"/>
      <c r="RLH2202" s="218"/>
      <c r="RLI2202" s="218"/>
      <c r="RLJ2202" s="218"/>
      <c r="RLK2202" s="218"/>
      <c r="RLL2202" s="218"/>
      <c r="RLM2202" s="218"/>
      <c r="RLN2202" s="218"/>
      <c r="RLO2202" s="218"/>
      <c r="RLP2202" s="218"/>
      <c r="RLQ2202" s="218"/>
      <c r="RLR2202" s="218"/>
      <c r="RLS2202" s="218"/>
      <c r="RLT2202" s="218"/>
      <c r="RLU2202" s="218"/>
      <c r="RLV2202" s="218"/>
      <c r="RLW2202" s="218"/>
      <c r="RLX2202" s="218"/>
      <c r="RLY2202" s="218"/>
      <c r="RLZ2202" s="218"/>
      <c r="RMA2202" s="218"/>
      <c r="RMB2202" s="218"/>
      <c r="RMC2202" s="218"/>
      <c r="RMD2202" s="218"/>
      <c r="RME2202" s="218"/>
      <c r="RMF2202" s="218"/>
      <c r="RMG2202" s="218"/>
      <c r="RMH2202" s="218"/>
      <c r="RMI2202" s="218"/>
      <c r="RMJ2202" s="218"/>
      <c r="RMK2202" s="218"/>
      <c r="RML2202" s="218"/>
      <c r="RMM2202" s="218"/>
      <c r="RMN2202" s="218"/>
      <c r="RMO2202" s="218"/>
      <c r="RMP2202" s="218"/>
      <c r="RMQ2202" s="218"/>
      <c r="RMR2202" s="218"/>
      <c r="RMS2202" s="218"/>
      <c r="RMT2202" s="218"/>
      <c r="RMU2202" s="218"/>
      <c r="RMV2202" s="218"/>
      <c r="RMW2202" s="218"/>
      <c r="RMX2202" s="218"/>
      <c r="RMY2202" s="218"/>
      <c r="RMZ2202" s="218"/>
      <c r="RNA2202" s="218"/>
      <c r="RNB2202" s="218"/>
      <c r="RNC2202" s="218"/>
      <c r="RND2202" s="218"/>
      <c r="RNE2202" s="218"/>
      <c r="RNF2202" s="218"/>
      <c r="RNG2202" s="218"/>
      <c r="RNH2202" s="218"/>
      <c r="RNI2202" s="218"/>
      <c r="RNJ2202" s="218"/>
      <c r="RNK2202" s="218"/>
      <c r="RNL2202" s="218"/>
      <c r="RNM2202" s="218"/>
      <c r="RNN2202" s="218"/>
      <c r="RNO2202" s="218"/>
      <c r="RNP2202" s="218"/>
      <c r="RNQ2202" s="218"/>
      <c r="RNR2202" s="218"/>
      <c r="RNS2202" s="218"/>
      <c r="RNT2202" s="218"/>
      <c r="RNU2202" s="218"/>
      <c r="RNV2202" s="218"/>
      <c r="RNW2202" s="218"/>
      <c r="RNX2202" s="218"/>
      <c r="RNY2202" s="218"/>
      <c r="RNZ2202" s="218"/>
      <c r="ROA2202" s="218"/>
      <c r="ROB2202" s="218"/>
      <c r="ROC2202" s="218"/>
      <c r="ROD2202" s="218"/>
      <c r="ROE2202" s="218"/>
      <c r="ROF2202" s="218"/>
      <c r="ROG2202" s="218"/>
      <c r="ROH2202" s="218"/>
      <c r="ROI2202" s="218"/>
      <c r="ROJ2202" s="218"/>
      <c r="ROK2202" s="218"/>
      <c r="ROL2202" s="218"/>
      <c r="ROM2202" s="218"/>
      <c r="RON2202" s="218"/>
      <c r="ROO2202" s="218"/>
      <c r="ROP2202" s="218"/>
      <c r="ROQ2202" s="218"/>
      <c r="ROR2202" s="218"/>
      <c r="ROS2202" s="218"/>
      <c r="ROT2202" s="218"/>
      <c r="ROU2202" s="218"/>
      <c r="ROV2202" s="218"/>
      <c r="ROW2202" s="218"/>
      <c r="ROX2202" s="218"/>
      <c r="ROY2202" s="218"/>
      <c r="ROZ2202" s="218"/>
      <c r="RPA2202" s="218"/>
      <c r="RPB2202" s="218"/>
      <c r="RPC2202" s="218"/>
      <c r="RPD2202" s="218"/>
      <c r="RPE2202" s="218"/>
      <c r="RPF2202" s="218"/>
      <c r="RPG2202" s="218"/>
      <c r="RPH2202" s="218"/>
      <c r="RPI2202" s="218"/>
      <c r="RPJ2202" s="218"/>
      <c r="RPK2202" s="218"/>
      <c r="RPL2202" s="218"/>
      <c r="RPM2202" s="218"/>
      <c r="RPN2202" s="218"/>
      <c r="RPO2202" s="218"/>
      <c r="RPP2202" s="218"/>
      <c r="RPQ2202" s="218"/>
      <c r="RPR2202" s="218"/>
      <c r="RPS2202" s="218"/>
      <c r="RPT2202" s="218"/>
      <c r="RPU2202" s="218"/>
      <c r="RPV2202" s="218"/>
      <c r="RPW2202" s="218"/>
      <c r="RPX2202" s="218"/>
      <c r="RPY2202" s="218"/>
      <c r="RPZ2202" s="218"/>
      <c r="RQA2202" s="218"/>
      <c r="RQB2202" s="218"/>
      <c r="RQC2202" s="218"/>
      <c r="RQD2202" s="218"/>
      <c r="RQE2202" s="218"/>
      <c r="RQF2202" s="218"/>
      <c r="RQG2202" s="218"/>
      <c r="RQH2202" s="218"/>
      <c r="RQI2202" s="218"/>
      <c r="RQJ2202" s="218"/>
      <c r="RQK2202" s="218"/>
      <c r="RQL2202" s="218"/>
      <c r="RQM2202" s="218"/>
      <c r="RQN2202" s="218"/>
      <c r="RQO2202" s="218"/>
      <c r="RQP2202" s="218"/>
      <c r="RQQ2202" s="218"/>
      <c r="RQR2202" s="218"/>
      <c r="RQS2202" s="218"/>
      <c r="RQT2202" s="218"/>
      <c r="RQU2202" s="218"/>
      <c r="RQV2202" s="218"/>
      <c r="RQW2202" s="218"/>
      <c r="RQX2202" s="218"/>
      <c r="RQY2202" s="218"/>
      <c r="RQZ2202" s="218"/>
      <c r="RRA2202" s="218"/>
      <c r="RRB2202" s="218"/>
      <c r="RRC2202" s="218"/>
      <c r="RRD2202" s="218"/>
      <c r="RRE2202" s="218"/>
      <c r="RRF2202" s="218"/>
      <c r="RRG2202" s="218"/>
      <c r="RRH2202" s="218"/>
      <c r="RRI2202" s="218"/>
      <c r="RRJ2202" s="218"/>
      <c r="RRK2202" s="218"/>
      <c r="RRL2202" s="218"/>
      <c r="RRM2202" s="218"/>
      <c r="RRN2202" s="218"/>
      <c r="RRO2202" s="218"/>
      <c r="RRP2202" s="218"/>
      <c r="RRQ2202" s="218"/>
      <c r="RRR2202" s="218"/>
      <c r="RRS2202" s="218"/>
      <c r="RRT2202" s="218"/>
      <c r="RRU2202" s="218"/>
      <c r="RRV2202" s="218"/>
      <c r="RRW2202" s="218"/>
      <c r="RRX2202" s="218"/>
      <c r="RRY2202" s="218"/>
      <c r="RRZ2202" s="218"/>
      <c r="RSA2202" s="218"/>
      <c r="RSB2202" s="218"/>
      <c r="RSC2202" s="218"/>
      <c r="RSD2202" s="218"/>
      <c r="RSE2202" s="218"/>
      <c r="RSF2202" s="218"/>
      <c r="RSG2202" s="218"/>
      <c r="RSH2202" s="218"/>
      <c r="RSI2202" s="218"/>
      <c r="RSJ2202" s="218"/>
      <c r="RSK2202" s="218"/>
      <c r="RSL2202" s="218"/>
      <c r="RSM2202" s="218"/>
      <c r="RSN2202" s="218"/>
      <c r="RSO2202" s="218"/>
      <c r="RSP2202" s="218"/>
      <c r="RSQ2202" s="218"/>
      <c r="RSR2202" s="218"/>
      <c r="RSS2202" s="218"/>
      <c r="RST2202" s="218"/>
      <c r="RSU2202" s="218"/>
      <c r="RSV2202" s="218"/>
      <c r="RSW2202" s="218"/>
      <c r="RSX2202" s="218"/>
      <c r="RSY2202" s="218"/>
      <c r="RSZ2202" s="218"/>
      <c r="RTA2202" s="218"/>
      <c r="RTB2202" s="218"/>
      <c r="RTC2202" s="218"/>
      <c r="RTD2202" s="218"/>
      <c r="RTE2202" s="218"/>
      <c r="RTF2202" s="218"/>
      <c r="RTG2202" s="218"/>
      <c r="RTH2202" s="218"/>
      <c r="RTI2202" s="218"/>
      <c r="RTJ2202" s="218"/>
      <c r="RTK2202" s="218"/>
      <c r="RTL2202" s="218"/>
      <c r="RTM2202" s="218"/>
      <c r="RTN2202" s="218"/>
      <c r="RTO2202" s="218"/>
      <c r="RTP2202" s="218"/>
      <c r="RTQ2202" s="218"/>
      <c r="RTR2202" s="218"/>
      <c r="RTS2202" s="218"/>
      <c r="RTT2202" s="218"/>
      <c r="RTU2202" s="218"/>
      <c r="RTV2202" s="218"/>
      <c r="RTW2202" s="218"/>
      <c r="RTX2202" s="218"/>
      <c r="RTY2202" s="218"/>
      <c r="RTZ2202" s="218"/>
      <c r="RUA2202" s="218"/>
      <c r="RUB2202" s="218"/>
      <c r="RUC2202" s="218"/>
      <c r="RUD2202" s="218"/>
      <c r="RUE2202" s="218"/>
      <c r="RUF2202" s="218"/>
      <c r="RUG2202" s="218"/>
      <c r="RUH2202" s="218"/>
      <c r="RUI2202" s="218"/>
      <c r="RUJ2202" s="218"/>
      <c r="RUK2202" s="218"/>
      <c r="RUL2202" s="218"/>
      <c r="RUM2202" s="218"/>
      <c r="RUN2202" s="218"/>
      <c r="RUO2202" s="218"/>
      <c r="RUP2202" s="218"/>
      <c r="RUQ2202" s="218"/>
      <c r="RUR2202" s="218"/>
      <c r="RUS2202" s="218"/>
      <c r="RUT2202" s="218"/>
      <c r="RUU2202" s="218"/>
      <c r="RUV2202" s="218"/>
      <c r="RUW2202" s="218"/>
      <c r="RUX2202" s="218"/>
      <c r="RUY2202" s="218"/>
      <c r="RUZ2202" s="218"/>
      <c r="RVA2202" s="218"/>
      <c r="RVB2202" s="218"/>
      <c r="RVC2202" s="218"/>
      <c r="RVD2202" s="218"/>
      <c r="RVE2202" s="218"/>
      <c r="RVF2202" s="218"/>
      <c r="RVG2202" s="218"/>
      <c r="RVH2202" s="218"/>
      <c r="RVI2202" s="218"/>
      <c r="RVJ2202" s="218"/>
      <c r="RVK2202" s="218"/>
      <c r="RVL2202" s="218"/>
      <c r="RVM2202" s="218"/>
      <c r="RVN2202" s="218"/>
      <c r="RVO2202" s="218"/>
      <c r="RVP2202" s="218"/>
      <c r="RVQ2202" s="218"/>
      <c r="RVR2202" s="218"/>
      <c r="RVS2202" s="218"/>
      <c r="RVT2202" s="218"/>
      <c r="RVU2202" s="218"/>
      <c r="RVV2202" s="218"/>
      <c r="RVW2202" s="218"/>
      <c r="RVX2202" s="218"/>
      <c r="RVY2202" s="218"/>
      <c r="RVZ2202" s="218"/>
      <c r="RWA2202" s="218"/>
      <c r="RWB2202" s="218"/>
      <c r="RWC2202" s="218"/>
      <c r="RWD2202" s="218"/>
      <c r="RWE2202" s="218"/>
      <c r="RWF2202" s="218"/>
      <c r="RWG2202" s="218"/>
      <c r="RWH2202" s="218"/>
      <c r="RWI2202" s="218"/>
      <c r="RWJ2202" s="218"/>
      <c r="RWK2202" s="218"/>
      <c r="RWL2202" s="218"/>
      <c r="RWM2202" s="218"/>
      <c r="RWN2202" s="218"/>
      <c r="RWO2202" s="218"/>
      <c r="RWP2202" s="218"/>
      <c r="RWQ2202" s="218"/>
      <c r="RWR2202" s="218"/>
      <c r="RWS2202" s="218"/>
      <c r="RWT2202" s="218"/>
      <c r="RWU2202" s="218"/>
      <c r="RWV2202" s="218"/>
      <c r="RWW2202" s="218"/>
      <c r="RWX2202" s="218"/>
      <c r="RWY2202" s="218"/>
      <c r="RWZ2202" s="218"/>
      <c r="RXA2202" s="218"/>
      <c r="RXB2202" s="218"/>
      <c r="RXC2202" s="218"/>
      <c r="RXD2202" s="218"/>
      <c r="RXE2202" s="218"/>
      <c r="RXF2202" s="218"/>
      <c r="RXG2202" s="218"/>
      <c r="RXH2202" s="218"/>
      <c r="RXI2202" s="218"/>
      <c r="RXJ2202" s="218"/>
      <c r="RXK2202" s="218"/>
      <c r="RXL2202" s="218"/>
      <c r="RXM2202" s="218"/>
      <c r="RXN2202" s="218"/>
      <c r="RXO2202" s="218"/>
      <c r="RXP2202" s="218"/>
      <c r="RXQ2202" s="218"/>
      <c r="RXR2202" s="218"/>
      <c r="RXS2202" s="218"/>
      <c r="RXT2202" s="218"/>
      <c r="RXU2202" s="218"/>
      <c r="RXV2202" s="218"/>
      <c r="RXW2202" s="218"/>
      <c r="RXX2202" s="218"/>
      <c r="RXY2202" s="218"/>
      <c r="RXZ2202" s="218"/>
      <c r="RYA2202" s="218"/>
      <c r="RYB2202" s="218"/>
      <c r="RYC2202" s="218"/>
      <c r="RYD2202" s="218"/>
      <c r="RYE2202" s="218"/>
      <c r="RYF2202" s="218"/>
      <c r="RYG2202" s="218"/>
      <c r="RYH2202" s="218"/>
      <c r="RYI2202" s="218"/>
      <c r="RYJ2202" s="218"/>
      <c r="RYK2202" s="218"/>
      <c r="RYL2202" s="218"/>
      <c r="RYM2202" s="218"/>
      <c r="RYN2202" s="218"/>
      <c r="RYO2202" s="218"/>
      <c r="RYP2202" s="218"/>
      <c r="RYQ2202" s="218"/>
      <c r="RYR2202" s="218"/>
      <c r="RYS2202" s="218"/>
      <c r="RYT2202" s="218"/>
      <c r="RYU2202" s="218"/>
      <c r="RYV2202" s="218"/>
      <c r="RYW2202" s="218"/>
      <c r="RYX2202" s="218"/>
      <c r="RYY2202" s="218"/>
      <c r="RYZ2202" s="218"/>
      <c r="RZA2202" s="218"/>
      <c r="RZB2202" s="218"/>
      <c r="RZC2202" s="218"/>
      <c r="RZD2202" s="218"/>
      <c r="RZE2202" s="218"/>
      <c r="RZF2202" s="218"/>
      <c r="RZG2202" s="218"/>
      <c r="RZH2202" s="218"/>
      <c r="RZI2202" s="218"/>
      <c r="RZJ2202" s="218"/>
      <c r="RZK2202" s="218"/>
      <c r="RZL2202" s="218"/>
      <c r="RZM2202" s="218"/>
      <c r="RZN2202" s="218"/>
      <c r="RZO2202" s="218"/>
      <c r="RZP2202" s="218"/>
      <c r="RZQ2202" s="218"/>
      <c r="RZR2202" s="218"/>
      <c r="RZS2202" s="218"/>
      <c r="RZT2202" s="218"/>
      <c r="RZU2202" s="218"/>
      <c r="RZV2202" s="218"/>
      <c r="RZW2202" s="218"/>
      <c r="RZX2202" s="218"/>
      <c r="RZY2202" s="218"/>
      <c r="RZZ2202" s="218"/>
      <c r="SAA2202" s="218"/>
      <c r="SAB2202" s="218"/>
      <c r="SAC2202" s="218"/>
      <c r="SAD2202" s="218"/>
      <c r="SAE2202" s="218"/>
      <c r="SAF2202" s="218"/>
      <c r="SAG2202" s="218"/>
      <c r="SAH2202" s="218"/>
      <c r="SAI2202" s="218"/>
      <c r="SAJ2202" s="218"/>
      <c r="SAK2202" s="218"/>
      <c r="SAL2202" s="218"/>
      <c r="SAM2202" s="218"/>
      <c r="SAN2202" s="218"/>
      <c r="SAO2202" s="218"/>
      <c r="SAP2202" s="218"/>
      <c r="SAQ2202" s="218"/>
      <c r="SAR2202" s="218"/>
      <c r="SAS2202" s="218"/>
      <c r="SAT2202" s="218"/>
      <c r="SAU2202" s="218"/>
      <c r="SAV2202" s="218"/>
      <c r="SAW2202" s="218"/>
      <c r="SAX2202" s="218"/>
      <c r="SAY2202" s="218"/>
      <c r="SAZ2202" s="218"/>
      <c r="SBA2202" s="218"/>
      <c r="SBB2202" s="218"/>
      <c r="SBC2202" s="218"/>
      <c r="SBD2202" s="218"/>
      <c r="SBE2202" s="218"/>
      <c r="SBF2202" s="218"/>
      <c r="SBG2202" s="218"/>
      <c r="SBH2202" s="218"/>
      <c r="SBI2202" s="218"/>
      <c r="SBJ2202" s="218"/>
      <c r="SBK2202" s="218"/>
      <c r="SBL2202" s="218"/>
      <c r="SBM2202" s="218"/>
      <c r="SBN2202" s="218"/>
      <c r="SBO2202" s="218"/>
      <c r="SBP2202" s="218"/>
      <c r="SBQ2202" s="218"/>
      <c r="SBR2202" s="218"/>
      <c r="SBS2202" s="218"/>
      <c r="SBT2202" s="218"/>
      <c r="SBU2202" s="218"/>
      <c r="SBV2202" s="218"/>
      <c r="SBW2202" s="218"/>
      <c r="SBX2202" s="218"/>
      <c r="SBY2202" s="218"/>
      <c r="SBZ2202" s="218"/>
      <c r="SCA2202" s="218"/>
      <c r="SCB2202" s="218"/>
      <c r="SCC2202" s="218"/>
      <c r="SCD2202" s="218"/>
      <c r="SCE2202" s="218"/>
      <c r="SCF2202" s="218"/>
      <c r="SCG2202" s="218"/>
      <c r="SCH2202" s="218"/>
      <c r="SCI2202" s="218"/>
      <c r="SCJ2202" s="218"/>
      <c r="SCK2202" s="218"/>
      <c r="SCL2202" s="218"/>
      <c r="SCM2202" s="218"/>
      <c r="SCN2202" s="218"/>
      <c r="SCO2202" s="218"/>
      <c r="SCP2202" s="218"/>
      <c r="SCQ2202" s="218"/>
      <c r="SCR2202" s="218"/>
      <c r="SCS2202" s="218"/>
      <c r="SCT2202" s="218"/>
      <c r="SCU2202" s="218"/>
      <c r="SCV2202" s="218"/>
      <c r="SCW2202" s="218"/>
      <c r="SCX2202" s="218"/>
      <c r="SCY2202" s="218"/>
      <c r="SCZ2202" s="218"/>
      <c r="SDA2202" s="218"/>
      <c r="SDB2202" s="218"/>
      <c r="SDC2202" s="218"/>
      <c r="SDD2202" s="218"/>
      <c r="SDE2202" s="218"/>
      <c r="SDF2202" s="218"/>
      <c r="SDG2202" s="218"/>
      <c r="SDH2202" s="218"/>
      <c r="SDI2202" s="218"/>
      <c r="SDJ2202" s="218"/>
      <c r="SDK2202" s="218"/>
      <c r="SDL2202" s="218"/>
      <c r="SDM2202" s="218"/>
      <c r="SDN2202" s="218"/>
      <c r="SDO2202" s="218"/>
      <c r="SDP2202" s="218"/>
      <c r="SDQ2202" s="218"/>
      <c r="SDR2202" s="218"/>
      <c r="SDS2202" s="218"/>
      <c r="SDT2202" s="218"/>
      <c r="SDU2202" s="218"/>
      <c r="SDV2202" s="218"/>
      <c r="SDW2202" s="218"/>
      <c r="SDX2202" s="218"/>
      <c r="SDY2202" s="218"/>
      <c r="SDZ2202" s="218"/>
      <c r="SEA2202" s="218"/>
      <c r="SEB2202" s="218"/>
      <c r="SEC2202" s="218"/>
      <c r="SED2202" s="218"/>
      <c r="SEE2202" s="218"/>
      <c r="SEF2202" s="218"/>
      <c r="SEG2202" s="218"/>
      <c r="SEH2202" s="218"/>
      <c r="SEI2202" s="218"/>
      <c r="SEJ2202" s="218"/>
      <c r="SEK2202" s="218"/>
      <c r="SEL2202" s="218"/>
      <c r="SEM2202" s="218"/>
      <c r="SEN2202" s="218"/>
      <c r="SEO2202" s="218"/>
      <c r="SEP2202" s="218"/>
      <c r="SEQ2202" s="218"/>
      <c r="SER2202" s="218"/>
      <c r="SES2202" s="218"/>
      <c r="SET2202" s="218"/>
      <c r="SEU2202" s="218"/>
      <c r="SEV2202" s="218"/>
      <c r="SEW2202" s="218"/>
      <c r="SEX2202" s="218"/>
      <c r="SEY2202" s="218"/>
      <c r="SEZ2202" s="218"/>
      <c r="SFA2202" s="218"/>
      <c r="SFB2202" s="218"/>
      <c r="SFC2202" s="218"/>
      <c r="SFD2202" s="218"/>
      <c r="SFE2202" s="218"/>
      <c r="SFF2202" s="218"/>
      <c r="SFG2202" s="218"/>
      <c r="SFH2202" s="218"/>
      <c r="SFI2202" s="218"/>
      <c r="SFJ2202" s="218"/>
      <c r="SFK2202" s="218"/>
      <c r="SFL2202" s="218"/>
      <c r="SFM2202" s="218"/>
      <c r="SFN2202" s="218"/>
      <c r="SFO2202" s="218"/>
      <c r="SFP2202" s="218"/>
      <c r="SFQ2202" s="218"/>
      <c r="SFR2202" s="218"/>
      <c r="SFS2202" s="218"/>
      <c r="SFT2202" s="218"/>
      <c r="SFU2202" s="218"/>
      <c r="SFV2202" s="218"/>
      <c r="SFW2202" s="218"/>
      <c r="SFX2202" s="218"/>
      <c r="SFY2202" s="218"/>
      <c r="SFZ2202" s="218"/>
      <c r="SGA2202" s="218"/>
      <c r="SGB2202" s="218"/>
      <c r="SGC2202" s="218"/>
      <c r="SGD2202" s="218"/>
      <c r="SGE2202" s="218"/>
      <c r="SGF2202" s="218"/>
      <c r="SGG2202" s="218"/>
      <c r="SGH2202" s="218"/>
      <c r="SGI2202" s="218"/>
      <c r="SGJ2202" s="218"/>
      <c r="SGK2202" s="218"/>
      <c r="SGL2202" s="218"/>
      <c r="SGM2202" s="218"/>
      <c r="SGN2202" s="218"/>
      <c r="SGO2202" s="218"/>
      <c r="SGP2202" s="218"/>
      <c r="SGQ2202" s="218"/>
      <c r="SGR2202" s="218"/>
      <c r="SGS2202" s="218"/>
      <c r="SGT2202" s="218"/>
      <c r="SGU2202" s="218"/>
      <c r="SGV2202" s="218"/>
      <c r="SGW2202" s="218"/>
      <c r="SGX2202" s="218"/>
      <c r="SGY2202" s="218"/>
      <c r="SGZ2202" s="218"/>
      <c r="SHA2202" s="218"/>
      <c r="SHB2202" s="218"/>
      <c r="SHC2202" s="218"/>
      <c r="SHD2202" s="218"/>
      <c r="SHE2202" s="218"/>
      <c r="SHF2202" s="218"/>
      <c r="SHG2202" s="218"/>
      <c r="SHH2202" s="218"/>
      <c r="SHI2202" s="218"/>
      <c r="SHJ2202" s="218"/>
      <c r="SHK2202" s="218"/>
      <c r="SHL2202" s="218"/>
      <c r="SHM2202" s="218"/>
      <c r="SHN2202" s="218"/>
      <c r="SHO2202" s="218"/>
      <c r="SHP2202" s="218"/>
      <c r="SHQ2202" s="218"/>
      <c r="SHR2202" s="218"/>
      <c r="SHS2202" s="218"/>
      <c r="SHT2202" s="218"/>
      <c r="SHU2202" s="218"/>
      <c r="SHV2202" s="218"/>
      <c r="SHW2202" s="218"/>
      <c r="SHX2202" s="218"/>
      <c r="SHY2202" s="218"/>
      <c r="SHZ2202" s="218"/>
      <c r="SIA2202" s="218"/>
      <c r="SIB2202" s="218"/>
      <c r="SIC2202" s="218"/>
      <c r="SID2202" s="218"/>
      <c r="SIE2202" s="218"/>
      <c r="SIF2202" s="218"/>
      <c r="SIG2202" s="218"/>
      <c r="SIH2202" s="218"/>
      <c r="SII2202" s="218"/>
      <c r="SIJ2202" s="218"/>
      <c r="SIK2202" s="218"/>
      <c r="SIL2202" s="218"/>
      <c r="SIM2202" s="218"/>
      <c r="SIN2202" s="218"/>
      <c r="SIO2202" s="218"/>
      <c r="SIP2202" s="218"/>
      <c r="SIQ2202" s="218"/>
      <c r="SIR2202" s="218"/>
      <c r="SIS2202" s="218"/>
      <c r="SIT2202" s="218"/>
      <c r="SIU2202" s="218"/>
      <c r="SIV2202" s="218"/>
      <c r="SIW2202" s="218"/>
      <c r="SIX2202" s="218"/>
      <c r="SIY2202" s="218"/>
      <c r="SIZ2202" s="218"/>
      <c r="SJA2202" s="218"/>
      <c r="SJB2202" s="218"/>
      <c r="SJC2202" s="218"/>
      <c r="SJD2202" s="218"/>
      <c r="SJE2202" s="218"/>
      <c r="SJF2202" s="218"/>
      <c r="SJG2202" s="218"/>
      <c r="SJH2202" s="218"/>
      <c r="SJI2202" s="218"/>
      <c r="SJJ2202" s="218"/>
      <c r="SJK2202" s="218"/>
      <c r="SJL2202" s="218"/>
      <c r="SJM2202" s="218"/>
      <c r="SJN2202" s="218"/>
      <c r="SJO2202" s="218"/>
      <c r="SJP2202" s="218"/>
      <c r="SJQ2202" s="218"/>
      <c r="SJR2202" s="218"/>
      <c r="SJS2202" s="218"/>
      <c r="SJT2202" s="218"/>
      <c r="SJU2202" s="218"/>
      <c r="SJV2202" s="218"/>
      <c r="SJW2202" s="218"/>
      <c r="SJX2202" s="218"/>
      <c r="SJY2202" s="218"/>
      <c r="SJZ2202" s="218"/>
      <c r="SKA2202" s="218"/>
      <c r="SKB2202" s="218"/>
      <c r="SKC2202" s="218"/>
      <c r="SKD2202" s="218"/>
      <c r="SKE2202" s="218"/>
      <c r="SKF2202" s="218"/>
      <c r="SKG2202" s="218"/>
      <c r="SKH2202" s="218"/>
      <c r="SKI2202" s="218"/>
      <c r="SKJ2202" s="218"/>
      <c r="SKK2202" s="218"/>
      <c r="SKL2202" s="218"/>
      <c r="SKM2202" s="218"/>
      <c r="SKN2202" s="218"/>
      <c r="SKO2202" s="218"/>
      <c r="SKP2202" s="218"/>
      <c r="SKQ2202" s="218"/>
      <c r="SKR2202" s="218"/>
      <c r="SKS2202" s="218"/>
      <c r="SKT2202" s="218"/>
      <c r="SKU2202" s="218"/>
      <c r="SKV2202" s="218"/>
      <c r="SKW2202" s="218"/>
      <c r="SKX2202" s="218"/>
      <c r="SKY2202" s="218"/>
      <c r="SKZ2202" s="218"/>
      <c r="SLA2202" s="218"/>
      <c r="SLB2202" s="218"/>
      <c r="SLC2202" s="218"/>
      <c r="SLD2202" s="218"/>
      <c r="SLE2202" s="218"/>
      <c r="SLF2202" s="218"/>
      <c r="SLG2202" s="218"/>
      <c r="SLH2202" s="218"/>
      <c r="SLI2202" s="218"/>
      <c r="SLJ2202" s="218"/>
      <c r="SLK2202" s="218"/>
      <c r="SLL2202" s="218"/>
      <c r="SLM2202" s="218"/>
      <c r="SLN2202" s="218"/>
      <c r="SLO2202" s="218"/>
      <c r="SLP2202" s="218"/>
      <c r="SLQ2202" s="218"/>
      <c r="SLR2202" s="218"/>
      <c r="SLS2202" s="218"/>
      <c r="SLT2202" s="218"/>
      <c r="SLU2202" s="218"/>
      <c r="SLV2202" s="218"/>
      <c r="SLW2202" s="218"/>
      <c r="SLX2202" s="218"/>
      <c r="SLY2202" s="218"/>
      <c r="SLZ2202" s="218"/>
      <c r="SMA2202" s="218"/>
      <c r="SMB2202" s="218"/>
      <c r="SMC2202" s="218"/>
      <c r="SMD2202" s="218"/>
      <c r="SME2202" s="218"/>
      <c r="SMF2202" s="218"/>
      <c r="SMG2202" s="218"/>
      <c r="SMH2202" s="218"/>
      <c r="SMI2202" s="218"/>
      <c r="SMJ2202" s="218"/>
      <c r="SMK2202" s="218"/>
      <c r="SML2202" s="218"/>
      <c r="SMM2202" s="218"/>
      <c r="SMN2202" s="218"/>
      <c r="SMO2202" s="218"/>
      <c r="SMP2202" s="218"/>
      <c r="SMQ2202" s="218"/>
      <c r="SMR2202" s="218"/>
      <c r="SMS2202" s="218"/>
      <c r="SMT2202" s="218"/>
      <c r="SMU2202" s="218"/>
      <c r="SMV2202" s="218"/>
      <c r="SMW2202" s="218"/>
      <c r="SMX2202" s="218"/>
      <c r="SMY2202" s="218"/>
      <c r="SMZ2202" s="218"/>
      <c r="SNA2202" s="218"/>
      <c r="SNB2202" s="218"/>
      <c r="SNC2202" s="218"/>
      <c r="SND2202" s="218"/>
      <c r="SNE2202" s="218"/>
      <c r="SNF2202" s="218"/>
      <c r="SNG2202" s="218"/>
      <c r="SNH2202" s="218"/>
      <c r="SNI2202" s="218"/>
      <c r="SNJ2202" s="218"/>
      <c r="SNK2202" s="218"/>
      <c r="SNL2202" s="218"/>
      <c r="SNM2202" s="218"/>
      <c r="SNN2202" s="218"/>
      <c r="SNO2202" s="218"/>
      <c r="SNP2202" s="218"/>
      <c r="SNQ2202" s="218"/>
      <c r="SNR2202" s="218"/>
      <c r="SNS2202" s="218"/>
      <c r="SNT2202" s="218"/>
      <c r="SNU2202" s="218"/>
      <c r="SNV2202" s="218"/>
      <c r="SNW2202" s="218"/>
      <c r="SNX2202" s="218"/>
      <c r="SNY2202" s="218"/>
      <c r="SNZ2202" s="218"/>
      <c r="SOA2202" s="218"/>
      <c r="SOB2202" s="218"/>
      <c r="SOC2202" s="218"/>
      <c r="SOD2202" s="218"/>
      <c r="SOE2202" s="218"/>
      <c r="SOF2202" s="218"/>
      <c r="SOG2202" s="218"/>
      <c r="SOH2202" s="218"/>
      <c r="SOI2202" s="218"/>
      <c r="SOJ2202" s="218"/>
      <c r="SOK2202" s="218"/>
      <c r="SOL2202" s="218"/>
      <c r="SOM2202" s="218"/>
      <c r="SON2202" s="218"/>
      <c r="SOO2202" s="218"/>
      <c r="SOP2202" s="218"/>
      <c r="SOQ2202" s="218"/>
      <c r="SOR2202" s="218"/>
      <c r="SOS2202" s="218"/>
      <c r="SOT2202" s="218"/>
      <c r="SOU2202" s="218"/>
      <c r="SOV2202" s="218"/>
      <c r="SOW2202" s="218"/>
      <c r="SOX2202" s="218"/>
      <c r="SOY2202" s="218"/>
      <c r="SOZ2202" s="218"/>
      <c r="SPA2202" s="218"/>
      <c r="SPB2202" s="218"/>
      <c r="SPC2202" s="218"/>
      <c r="SPD2202" s="218"/>
      <c r="SPE2202" s="218"/>
      <c r="SPF2202" s="218"/>
      <c r="SPG2202" s="218"/>
      <c r="SPH2202" s="218"/>
      <c r="SPI2202" s="218"/>
      <c r="SPJ2202" s="218"/>
      <c r="SPK2202" s="218"/>
      <c r="SPL2202" s="218"/>
      <c r="SPM2202" s="218"/>
      <c r="SPN2202" s="218"/>
      <c r="SPO2202" s="218"/>
      <c r="SPP2202" s="218"/>
      <c r="SPQ2202" s="218"/>
      <c r="SPR2202" s="218"/>
      <c r="SPS2202" s="218"/>
      <c r="SPT2202" s="218"/>
      <c r="SPU2202" s="218"/>
      <c r="SPV2202" s="218"/>
      <c r="SPW2202" s="218"/>
      <c r="SPX2202" s="218"/>
      <c r="SPY2202" s="218"/>
      <c r="SPZ2202" s="218"/>
      <c r="SQA2202" s="218"/>
      <c r="SQB2202" s="218"/>
      <c r="SQC2202" s="218"/>
      <c r="SQD2202" s="218"/>
      <c r="SQE2202" s="218"/>
      <c r="SQF2202" s="218"/>
      <c r="SQG2202" s="218"/>
      <c r="SQH2202" s="218"/>
      <c r="SQI2202" s="218"/>
      <c r="SQJ2202" s="218"/>
      <c r="SQK2202" s="218"/>
      <c r="SQL2202" s="218"/>
      <c r="SQM2202" s="218"/>
      <c r="SQN2202" s="218"/>
      <c r="SQO2202" s="218"/>
      <c r="SQP2202" s="218"/>
      <c r="SQQ2202" s="218"/>
      <c r="SQR2202" s="218"/>
      <c r="SQS2202" s="218"/>
      <c r="SQT2202" s="218"/>
      <c r="SQU2202" s="218"/>
      <c r="SQV2202" s="218"/>
      <c r="SQW2202" s="218"/>
      <c r="SQX2202" s="218"/>
      <c r="SQY2202" s="218"/>
      <c r="SQZ2202" s="218"/>
      <c r="SRA2202" s="218"/>
      <c r="SRB2202" s="218"/>
      <c r="SRC2202" s="218"/>
      <c r="SRD2202" s="218"/>
      <c r="SRE2202" s="218"/>
      <c r="SRF2202" s="218"/>
      <c r="SRG2202" s="218"/>
      <c r="SRH2202" s="218"/>
      <c r="SRI2202" s="218"/>
      <c r="SRJ2202" s="218"/>
      <c r="SRK2202" s="218"/>
      <c r="SRL2202" s="218"/>
      <c r="SRM2202" s="218"/>
      <c r="SRN2202" s="218"/>
      <c r="SRO2202" s="218"/>
      <c r="SRP2202" s="218"/>
      <c r="SRQ2202" s="218"/>
      <c r="SRR2202" s="218"/>
      <c r="SRS2202" s="218"/>
      <c r="SRT2202" s="218"/>
      <c r="SRU2202" s="218"/>
      <c r="SRV2202" s="218"/>
      <c r="SRW2202" s="218"/>
      <c r="SRX2202" s="218"/>
      <c r="SRY2202" s="218"/>
      <c r="SRZ2202" s="218"/>
      <c r="SSA2202" s="218"/>
      <c r="SSB2202" s="218"/>
      <c r="SSC2202" s="218"/>
      <c r="SSD2202" s="218"/>
      <c r="SSE2202" s="218"/>
      <c r="SSF2202" s="218"/>
      <c r="SSG2202" s="218"/>
      <c r="SSH2202" s="218"/>
      <c r="SSI2202" s="218"/>
      <c r="SSJ2202" s="218"/>
      <c r="SSK2202" s="218"/>
      <c r="SSL2202" s="218"/>
      <c r="SSM2202" s="218"/>
      <c r="SSN2202" s="218"/>
      <c r="SSO2202" s="218"/>
      <c r="SSP2202" s="218"/>
      <c r="SSQ2202" s="218"/>
      <c r="SSR2202" s="218"/>
      <c r="SSS2202" s="218"/>
      <c r="SST2202" s="218"/>
      <c r="SSU2202" s="218"/>
      <c r="SSV2202" s="218"/>
      <c r="SSW2202" s="218"/>
      <c r="SSX2202" s="218"/>
      <c r="SSY2202" s="218"/>
      <c r="SSZ2202" s="218"/>
      <c r="STA2202" s="218"/>
      <c r="STB2202" s="218"/>
      <c r="STC2202" s="218"/>
      <c r="STD2202" s="218"/>
      <c r="STE2202" s="218"/>
      <c r="STF2202" s="218"/>
      <c r="STG2202" s="218"/>
      <c r="STH2202" s="218"/>
      <c r="STI2202" s="218"/>
      <c r="STJ2202" s="218"/>
      <c r="STK2202" s="218"/>
      <c r="STL2202" s="218"/>
      <c r="STM2202" s="218"/>
      <c r="STN2202" s="218"/>
      <c r="STO2202" s="218"/>
      <c r="STP2202" s="218"/>
      <c r="STQ2202" s="218"/>
      <c r="STR2202" s="218"/>
      <c r="STS2202" s="218"/>
      <c r="STT2202" s="218"/>
      <c r="STU2202" s="218"/>
      <c r="STV2202" s="218"/>
      <c r="STW2202" s="218"/>
      <c r="STX2202" s="218"/>
      <c r="STY2202" s="218"/>
      <c r="STZ2202" s="218"/>
      <c r="SUA2202" s="218"/>
      <c r="SUB2202" s="218"/>
      <c r="SUC2202" s="218"/>
      <c r="SUD2202" s="218"/>
      <c r="SUE2202" s="218"/>
      <c r="SUF2202" s="218"/>
      <c r="SUG2202" s="218"/>
      <c r="SUH2202" s="218"/>
      <c r="SUI2202" s="218"/>
      <c r="SUJ2202" s="218"/>
      <c r="SUK2202" s="218"/>
      <c r="SUL2202" s="218"/>
      <c r="SUM2202" s="218"/>
      <c r="SUN2202" s="218"/>
      <c r="SUO2202" s="218"/>
      <c r="SUP2202" s="218"/>
      <c r="SUQ2202" s="218"/>
      <c r="SUR2202" s="218"/>
      <c r="SUS2202" s="218"/>
      <c r="SUT2202" s="218"/>
      <c r="SUU2202" s="218"/>
      <c r="SUV2202" s="218"/>
      <c r="SUW2202" s="218"/>
      <c r="SUX2202" s="218"/>
      <c r="SUY2202" s="218"/>
      <c r="SUZ2202" s="218"/>
      <c r="SVA2202" s="218"/>
      <c r="SVB2202" s="218"/>
      <c r="SVC2202" s="218"/>
      <c r="SVD2202" s="218"/>
      <c r="SVE2202" s="218"/>
      <c r="SVF2202" s="218"/>
      <c r="SVG2202" s="218"/>
      <c r="SVH2202" s="218"/>
      <c r="SVI2202" s="218"/>
      <c r="SVJ2202" s="218"/>
      <c r="SVK2202" s="218"/>
      <c r="SVL2202" s="218"/>
      <c r="SVM2202" s="218"/>
      <c r="SVN2202" s="218"/>
      <c r="SVO2202" s="218"/>
      <c r="SVP2202" s="218"/>
      <c r="SVQ2202" s="218"/>
      <c r="SVR2202" s="218"/>
      <c r="SVS2202" s="218"/>
      <c r="SVT2202" s="218"/>
      <c r="SVU2202" s="218"/>
      <c r="SVV2202" s="218"/>
      <c r="SVW2202" s="218"/>
      <c r="SVX2202" s="218"/>
      <c r="SVY2202" s="218"/>
      <c r="SVZ2202" s="218"/>
      <c r="SWA2202" s="218"/>
      <c r="SWB2202" s="218"/>
      <c r="SWC2202" s="218"/>
      <c r="SWD2202" s="218"/>
      <c r="SWE2202" s="218"/>
      <c r="SWF2202" s="218"/>
      <c r="SWG2202" s="218"/>
      <c r="SWH2202" s="218"/>
      <c r="SWI2202" s="218"/>
      <c r="SWJ2202" s="218"/>
      <c r="SWK2202" s="218"/>
      <c r="SWL2202" s="218"/>
      <c r="SWM2202" s="218"/>
      <c r="SWN2202" s="218"/>
      <c r="SWO2202" s="218"/>
      <c r="SWP2202" s="218"/>
      <c r="SWQ2202" s="218"/>
      <c r="SWR2202" s="218"/>
      <c r="SWS2202" s="218"/>
      <c r="SWT2202" s="218"/>
      <c r="SWU2202" s="218"/>
      <c r="SWV2202" s="218"/>
      <c r="SWW2202" s="218"/>
      <c r="SWX2202" s="218"/>
      <c r="SWY2202" s="218"/>
      <c r="SWZ2202" s="218"/>
      <c r="SXA2202" s="218"/>
      <c r="SXB2202" s="218"/>
      <c r="SXC2202" s="218"/>
      <c r="SXD2202" s="218"/>
      <c r="SXE2202" s="218"/>
      <c r="SXF2202" s="218"/>
      <c r="SXG2202" s="218"/>
      <c r="SXH2202" s="218"/>
      <c r="SXI2202" s="218"/>
      <c r="SXJ2202" s="218"/>
      <c r="SXK2202" s="218"/>
      <c r="SXL2202" s="218"/>
      <c r="SXM2202" s="218"/>
      <c r="SXN2202" s="218"/>
      <c r="SXO2202" s="218"/>
      <c r="SXP2202" s="218"/>
      <c r="SXQ2202" s="218"/>
      <c r="SXR2202" s="218"/>
      <c r="SXS2202" s="218"/>
      <c r="SXT2202" s="218"/>
      <c r="SXU2202" s="218"/>
      <c r="SXV2202" s="218"/>
      <c r="SXW2202" s="218"/>
      <c r="SXX2202" s="218"/>
      <c r="SXY2202" s="218"/>
      <c r="SXZ2202" s="218"/>
      <c r="SYA2202" s="218"/>
      <c r="SYB2202" s="218"/>
      <c r="SYC2202" s="218"/>
      <c r="SYD2202" s="218"/>
      <c r="SYE2202" s="218"/>
      <c r="SYF2202" s="218"/>
      <c r="SYG2202" s="218"/>
      <c r="SYH2202" s="218"/>
      <c r="SYI2202" s="218"/>
      <c r="SYJ2202" s="218"/>
      <c r="SYK2202" s="218"/>
      <c r="SYL2202" s="218"/>
      <c r="SYM2202" s="218"/>
      <c r="SYN2202" s="218"/>
      <c r="SYO2202" s="218"/>
      <c r="SYP2202" s="218"/>
      <c r="SYQ2202" s="218"/>
      <c r="SYR2202" s="218"/>
      <c r="SYS2202" s="218"/>
      <c r="SYT2202" s="218"/>
      <c r="SYU2202" s="218"/>
      <c r="SYV2202" s="218"/>
      <c r="SYW2202" s="218"/>
      <c r="SYX2202" s="218"/>
      <c r="SYY2202" s="218"/>
      <c r="SYZ2202" s="218"/>
      <c r="SZA2202" s="218"/>
      <c r="SZB2202" s="218"/>
      <c r="SZC2202" s="218"/>
      <c r="SZD2202" s="218"/>
      <c r="SZE2202" s="218"/>
      <c r="SZF2202" s="218"/>
      <c r="SZG2202" s="218"/>
      <c r="SZH2202" s="218"/>
      <c r="SZI2202" s="218"/>
      <c r="SZJ2202" s="218"/>
      <c r="SZK2202" s="218"/>
      <c r="SZL2202" s="218"/>
      <c r="SZM2202" s="218"/>
      <c r="SZN2202" s="218"/>
      <c r="SZO2202" s="218"/>
      <c r="SZP2202" s="218"/>
      <c r="SZQ2202" s="218"/>
      <c r="SZR2202" s="218"/>
      <c r="SZS2202" s="218"/>
      <c r="SZT2202" s="218"/>
      <c r="SZU2202" s="218"/>
      <c r="SZV2202" s="218"/>
      <c r="SZW2202" s="218"/>
      <c r="SZX2202" s="218"/>
      <c r="SZY2202" s="218"/>
      <c r="SZZ2202" s="218"/>
      <c r="TAA2202" s="218"/>
      <c r="TAB2202" s="218"/>
      <c r="TAC2202" s="218"/>
      <c r="TAD2202" s="218"/>
      <c r="TAE2202" s="218"/>
      <c r="TAF2202" s="218"/>
      <c r="TAG2202" s="218"/>
      <c r="TAH2202" s="218"/>
      <c r="TAI2202" s="218"/>
      <c r="TAJ2202" s="218"/>
      <c r="TAK2202" s="218"/>
      <c r="TAL2202" s="218"/>
      <c r="TAM2202" s="218"/>
      <c r="TAN2202" s="218"/>
      <c r="TAO2202" s="218"/>
      <c r="TAP2202" s="218"/>
      <c r="TAQ2202" s="218"/>
      <c r="TAR2202" s="218"/>
      <c r="TAS2202" s="218"/>
      <c r="TAT2202" s="218"/>
      <c r="TAU2202" s="218"/>
      <c r="TAV2202" s="218"/>
      <c r="TAW2202" s="218"/>
      <c r="TAX2202" s="218"/>
      <c r="TAY2202" s="218"/>
      <c r="TAZ2202" s="218"/>
      <c r="TBA2202" s="218"/>
      <c r="TBB2202" s="218"/>
      <c r="TBC2202" s="218"/>
      <c r="TBD2202" s="218"/>
      <c r="TBE2202" s="218"/>
      <c r="TBF2202" s="218"/>
      <c r="TBG2202" s="218"/>
      <c r="TBH2202" s="218"/>
      <c r="TBI2202" s="218"/>
      <c r="TBJ2202" s="218"/>
      <c r="TBK2202" s="218"/>
      <c r="TBL2202" s="218"/>
      <c r="TBM2202" s="218"/>
      <c r="TBN2202" s="218"/>
      <c r="TBO2202" s="218"/>
      <c r="TBP2202" s="218"/>
      <c r="TBQ2202" s="218"/>
      <c r="TBR2202" s="218"/>
      <c r="TBS2202" s="218"/>
      <c r="TBT2202" s="218"/>
      <c r="TBU2202" s="218"/>
      <c r="TBV2202" s="218"/>
      <c r="TBW2202" s="218"/>
      <c r="TBX2202" s="218"/>
      <c r="TBY2202" s="218"/>
      <c r="TBZ2202" s="218"/>
      <c r="TCA2202" s="218"/>
      <c r="TCB2202" s="218"/>
      <c r="TCC2202" s="218"/>
      <c r="TCD2202" s="218"/>
      <c r="TCE2202" s="218"/>
      <c r="TCF2202" s="218"/>
      <c r="TCG2202" s="218"/>
      <c r="TCH2202" s="218"/>
      <c r="TCI2202" s="218"/>
      <c r="TCJ2202" s="218"/>
      <c r="TCK2202" s="218"/>
      <c r="TCL2202" s="218"/>
      <c r="TCM2202" s="218"/>
      <c r="TCN2202" s="218"/>
      <c r="TCO2202" s="218"/>
      <c r="TCP2202" s="218"/>
      <c r="TCQ2202" s="218"/>
      <c r="TCR2202" s="218"/>
      <c r="TCS2202" s="218"/>
      <c r="TCT2202" s="218"/>
      <c r="TCU2202" s="218"/>
      <c r="TCV2202" s="218"/>
      <c r="TCW2202" s="218"/>
      <c r="TCX2202" s="218"/>
      <c r="TCY2202" s="218"/>
      <c r="TCZ2202" s="218"/>
      <c r="TDA2202" s="218"/>
      <c r="TDB2202" s="218"/>
      <c r="TDC2202" s="218"/>
      <c r="TDD2202" s="218"/>
      <c r="TDE2202" s="218"/>
      <c r="TDF2202" s="218"/>
      <c r="TDG2202" s="218"/>
      <c r="TDH2202" s="218"/>
      <c r="TDI2202" s="218"/>
      <c r="TDJ2202" s="218"/>
      <c r="TDK2202" s="218"/>
      <c r="TDL2202" s="218"/>
      <c r="TDM2202" s="218"/>
      <c r="TDN2202" s="218"/>
      <c r="TDO2202" s="218"/>
      <c r="TDP2202" s="218"/>
      <c r="TDQ2202" s="218"/>
      <c r="TDR2202" s="218"/>
      <c r="TDS2202" s="218"/>
      <c r="TDT2202" s="218"/>
      <c r="TDU2202" s="218"/>
      <c r="TDV2202" s="218"/>
      <c r="TDW2202" s="218"/>
      <c r="TDX2202" s="218"/>
      <c r="TDY2202" s="218"/>
      <c r="TDZ2202" s="218"/>
      <c r="TEA2202" s="218"/>
      <c r="TEB2202" s="218"/>
      <c r="TEC2202" s="218"/>
      <c r="TED2202" s="218"/>
      <c r="TEE2202" s="218"/>
      <c r="TEF2202" s="218"/>
      <c r="TEG2202" s="218"/>
      <c r="TEH2202" s="218"/>
      <c r="TEI2202" s="218"/>
      <c r="TEJ2202" s="218"/>
      <c r="TEK2202" s="218"/>
      <c r="TEL2202" s="218"/>
      <c r="TEM2202" s="218"/>
      <c r="TEN2202" s="218"/>
      <c r="TEO2202" s="218"/>
      <c r="TEP2202" s="218"/>
      <c r="TEQ2202" s="218"/>
      <c r="TER2202" s="218"/>
      <c r="TES2202" s="218"/>
      <c r="TET2202" s="218"/>
      <c r="TEU2202" s="218"/>
      <c r="TEV2202" s="218"/>
      <c r="TEW2202" s="218"/>
      <c r="TEX2202" s="218"/>
      <c r="TEY2202" s="218"/>
      <c r="TEZ2202" s="218"/>
      <c r="TFA2202" s="218"/>
      <c r="TFB2202" s="218"/>
      <c r="TFC2202" s="218"/>
      <c r="TFD2202" s="218"/>
      <c r="TFE2202" s="218"/>
      <c r="TFF2202" s="218"/>
      <c r="TFG2202" s="218"/>
      <c r="TFH2202" s="218"/>
      <c r="TFI2202" s="218"/>
      <c r="TFJ2202" s="218"/>
      <c r="TFK2202" s="218"/>
      <c r="TFL2202" s="218"/>
      <c r="TFM2202" s="218"/>
      <c r="TFN2202" s="218"/>
      <c r="TFO2202" s="218"/>
      <c r="TFP2202" s="218"/>
      <c r="TFQ2202" s="218"/>
      <c r="TFR2202" s="218"/>
      <c r="TFS2202" s="218"/>
      <c r="TFT2202" s="218"/>
      <c r="TFU2202" s="218"/>
      <c r="TFV2202" s="218"/>
      <c r="TFW2202" s="218"/>
      <c r="TFX2202" s="218"/>
      <c r="TFY2202" s="218"/>
      <c r="TFZ2202" s="218"/>
      <c r="TGA2202" s="218"/>
      <c r="TGB2202" s="218"/>
      <c r="TGC2202" s="218"/>
      <c r="TGD2202" s="218"/>
      <c r="TGE2202" s="218"/>
      <c r="TGF2202" s="218"/>
      <c r="TGG2202" s="218"/>
      <c r="TGH2202" s="218"/>
      <c r="TGI2202" s="218"/>
      <c r="TGJ2202" s="218"/>
      <c r="TGK2202" s="218"/>
      <c r="TGL2202" s="218"/>
      <c r="TGM2202" s="218"/>
      <c r="TGN2202" s="218"/>
      <c r="TGO2202" s="218"/>
      <c r="TGP2202" s="218"/>
      <c r="TGQ2202" s="218"/>
      <c r="TGR2202" s="218"/>
      <c r="TGS2202" s="218"/>
      <c r="TGT2202" s="218"/>
      <c r="TGU2202" s="218"/>
      <c r="TGV2202" s="218"/>
      <c r="TGW2202" s="218"/>
      <c r="TGX2202" s="218"/>
      <c r="TGY2202" s="218"/>
      <c r="TGZ2202" s="218"/>
      <c r="THA2202" s="218"/>
      <c r="THB2202" s="218"/>
      <c r="THC2202" s="218"/>
      <c r="THD2202" s="218"/>
      <c r="THE2202" s="218"/>
      <c r="THF2202" s="218"/>
      <c r="THG2202" s="218"/>
      <c r="THH2202" s="218"/>
      <c r="THI2202" s="218"/>
      <c r="THJ2202" s="218"/>
      <c r="THK2202" s="218"/>
      <c r="THL2202" s="218"/>
      <c r="THM2202" s="218"/>
      <c r="THN2202" s="218"/>
      <c r="THO2202" s="218"/>
      <c r="THP2202" s="218"/>
      <c r="THQ2202" s="218"/>
      <c r="THR2202" s="218"/>
      <c r="THS2202" s="218"/>
      <c r="THT2202" s="218"/>
      <c r="THU2202" s="218"/>
      <c r="THV2202" s="218"/>
      <c r="THW2202" s="218"/>
      <c r="THX2202" s="218"/>
      <c r="THY2202" s="218"/>
      <c r="THZ2202" s="218"/>
      <c r="TIA2202" s="218"/>
      <c r="TIB2202" s="218"/>
      <c r="TIC2202" s="218"/>
      <c r="TID2202" s="218"/>
      <c r="TIE2202" s="218"/>
      <c r="TIF2202" s="218"/>
      <c r="TIG2202" s="218"/>
      <c r="TIH2202" s="218"/>
      <c r="TII2202" s="218"/>
      <c r="TIJ2202" s="218"/>
      <c r="TIK2202" s="218"/>
      <c r="TIL2202" s="218"/>
      <c r="TIM2202" s="218"/>
      <c r="TIN2202" s="218"/>
      <c r="TIO2202" s="218"/>
      <c r="TIP2202" s="218"/>
      <c r="TIQ2202" s="218"/>
      <c r="TIR2202" s="218"/>
      <c r="TIS2202" s="218"/>
      <c r="TIT2202" s="218"/>
      <c r="TIU2202" s="218"/>
      <c r="TIV2202" s="218"/>
      <c r="TIW2202" s="218"/>
      <c r="TIX2202" s="218"/>
      <c r="TIY2202" s="218"/>
      <c r="TIZ2202" s="218"/>
      <c r="TJA2202" s="218"/>
      <c r="TJB2202" s="218"/>
      <c r="TJC2202" s="218"/>
      <c r="TJD2202" s="218"/>
      <c r="TJE2202" s="218"/>
      <c r="TJF2202" s="218"/>
      <c r="TJG2202" s="218"/>
      <c r="TJH2202" s="218"/>
      <c r="TJI2202" s="218"/>
      <c r="TJJ2202" s="218"/>
      <c r="TJK2202" s="218"/>
      <c r="TJL2202" s="218"/>
      <c r="TJM2202" s="218"/>
      <c r="TJN2202" s="218"/>
      <c r="TJO2202" s="218"/>
      <c r="TJP2202" s="218"/>
      <c r="TJQ2202" s="218"/>
      <c r="TJR2202" s="218"/>
      <c r="TJS2202" s="218"/>
      <c r="TJT2202" s="218"/>
      <c r="TJU2202" s="218"/>
      <c r="TJV2202" s="218"/>
      <c r="TJW2202" s="218"/>
      <c r="TJX2202" s="218"/>
      <c r="TJY2202" s="218"/>
      <c r="TJZ2202" s="218"/>
      <c r="TKA2202" s="218"/>
      <c r="TKB2202" s="218"/>
      <c r="TKC2202" s="218"/>
      <c r="TKD2202" s="218"/>
      <c r="TKE2202" s="218"/>
      <c r="TKF2202" s="218"/>
      <c r="TKG2202" s="218"/>
      <c r="TKH2202" s="218"/>
      <c r="TKI2202" s="218"/>
      <c r="TKJ2202" s="218"/>
      <c r="TKK2202" s="218"/>
      <c r="TKL2202" s="218"/>
      <c r="TKM2202" s="218"/>
      <c r="TKN2202" s="218"/>
      <c r="TKO2202" s="218"/>
      <c r="TKP2202" s="218"/>
      <c r="TKQ2202" s="218"/>
      <c r="TKR2202" s="218"/>
      <c r="TKS2202" s="218"/>
      <c r="TKT2202" s="218"/>
      <c r="TKU2202" s="218"/>
      <c r="TKV2202" s="218"/>
      <c r="TKW2202" s="218"/>
      <c r="TKX2202" s="218"/>
      <c r="TKY2202" s="218"/>
      <c r="TKZ2202" s="218"/>
      <c r="TLA2202" s="218"/>
      <c r="TLB2202" s="218"/>
      <c r="TLC2202" s="218"/>
      <c r="TLD2202" s="218"/>
      <c r="TLE2202" s="218"/>
      <c r="TLF2202" s="218"/>
      <c r="TLG2202" s="218"/>
      <c r="TLH2202" s="218"/>
      <c r="TLI2202" s="218"/>
      <c r="TLJ2202" s="218"/>
      <c r="TLK2202" s="218"/>
      <c r="TLL2202" s="218"/>
      <c r="TLM2202" s="218"/>
      <c r="TLN2202" s="218"/>
      <c r="TLO2202" s="218"/>
      <c r="TLP2202" s="218"/>
      <c r="TLQ2202" s="218"/>
      <c r="TLR2202" s="218"/>
      <c r="TLS2202" s="218"/>
      <c r="TLT2202" s="218"/>
      <c r="TLU2202" s="218"/>
      <c r="TLV2202" s="218"/>
      <c r="TLW2202" s="218"/>
      <c r="TLX2202" s="218"/>
      <c r="TLY2202" s="218"/>
      <c r="TLZ2202" s="218"/>
      <c r="TMA2202" s="218"/>
      <c r="TMB2202" s="218"/>
      <c r="TMC2202" s="218"/>
      <c r="TMD2202" s="218"/>
      <c r="TME2202" s="218"/>
      <c r="TMF2202" s="218"/>
      <c r="TMG2202" s="218"/>
      <c r="TMH2202" s="218"/>
      <c r="TMI2202" s="218"/>
      <c r="TMJ2202" s="218"/>
      <c r="TMK2202" s="218"/>
      <c r="TML2202" s="218"/>
      <c r="TMM2202" s="218"/>
      <c r="TMN2202" s="218"/>
      <c r="TMO2202" s="218"/>
      <c r="TMP2202" s="218"/>
      <c r="TMQ2202" s="218"/>
      <c r="TMR2202" s="218"/>
      <c r="TMS2202" s="218"/>
      <c r="TMT2202" s="218"/>
      <c r="TMU2202" s="218"/>
      <c r="TMV2202" s="218"/>
      <c r="TMW2202" s="218"/>
      <c r="TMX2202" s="218"/>
      <c r="TMY2202" s="218"/>
      <c r="TMZ2202" s="218"/>
      <c r="TNA2202" s="218"/>
      <c r="TNB2202" s="218"/>
      <c r="TNC2202" s="218"/>
      <c r="TND2202" s="218"/>
      <c r="TNE2202" s="218"/>
      <c r="TNF2202" s="218"/>
      <c r="TNG2202" s="218"/>
      <c r="TNH2202" s="218"/>
      <c r="TNI2202" s="218"/>
      <c r="TNJ2202" s="218"/>
      <c r="TNK2202" s="218"/>
      <c r="TNL2202" s="218"/>
      <c r="TNM2202" s="218"/>
      <c r="TNN2202" s="218"/>
      <c r="TNO2202" s="218"/>
      <c r="TNP2202" s="218"/>
      <c r="TNQ2202" s="218"/>
      <c r="TNR2202" s="218"/>
      <c r="TNS2202" s="218"/>
      <c r="TNT2202" s="218"/>
      <c r="TNU2202" s="218"/>
      <c r="TNV2202" s="218"/>
      <c r="TNW2202" s="218"/>
      <c r="TNX2202" s="218"/>
      <c r="TNY2202" s="218"/>
      <c r="TNZ2202" s="218"/>
      <c r="TOA2202" s="218"/>
      <c r="TOB2202" s="218"/>
      <c r="TOC2202" s="218"/>
      <c r="TOD2202" s="218"/>
      <c r="TOE2202" s="218"/>
      <c r="TOF2202" s="218"/>
      <c r="TOG2202" s="218"/>
      <c r="TOH2202" s="218"/>
      <c r="TOI2202" s="218"/>
      <c r="TOJ2202" s="218"/>
      <c r="TOK2202" s="218"/>
      <c r="TOL2202" s="218"/>
      <c r="TOM2202" s="218"/>
      <c r="TON2202" s="218"/>
      <c r="TOO2202" s="218"/>
      <c r="TOP2202" s="218"/>
      <c r="TOQ2202" s="218"/>
      <c r="TOR2202" s="218"/>
      <c r="TOS2202" s="218"/>
      <c r="TOT2202" s="218"/>
      <c r="TOU2202" s="218"/>
      <c r="TOV2202" s="218"/>
      <c r="TOW2202" s="218"/>
      <c r="TOX2202" s="218"/>
      <c r="TOY2202" s="218"/>
      <c r="TOZ2202" s="218"/>
      <c r="TPA2202" s="218"/>
      <c r="TPB2202" s="218"/>
      <c r="TPC2202" s="218"/>
      <c r="TPD2202" s="218"/>
      <c r="TPE2202" s="218"/>
      <c r="TPF2202" s="218"/>
      <c r="TPG2202" s="218"/>
      <c r="TPH2202" s="218"/>
      <c r="TPI2202" s="218"/>
      <c r="TPJ2202" s="218"/>
      <c r="TPK2202" s="218"/>
      <c r="TPL2202" s="218"/>
      <c r="TPM2202" s="218"/>
      <c r="TPN2202" s="218"/>
      <c r="TPO2202" s="218"/>
      <c r="TPP2202" s="218"/>
      <c r="TPQ2202" s="218"/>
      <c r="TPR2202" s="218"/>
      <c r="TPS2202" s="218"/>
      <c r="TPT2202" s="218"/>
      <c r="TPU2202" s="218"/>
      <c r="TPV2202" s="218"/>
      <c r="TPW2202" s="218"/>
      <c r="TPX2202" s="218"/>
      <c r="TPY2202" s="218"/>
      <c r="TPZ2202" s="218"/>
      <c r="TQA2202" s="218"/>
      <c r="TQB2202" s="218"/>
      <c r="TQC2202" s="218"/>
      <c r="TQD2202" s="218"/>
      <c r="TQE2202" s="218"/>
      <c r="TQF2202" s="218"/>
      <c r="TQG2202" s="218"/>
      <c r="TQH2202" s="218"/>
      <c r="TQI2202" s="218"/>
      <c r="TQJ2202" s="218"/>
      <c r="TQK2202" s="218"/>
      <c r="TQL2202" s="218"/>
      <c r="TQM2202" s="218"/>
      <c r="TQN2202" s="218"/>
      <c r="TQO2202" s="218"/>
      <c r="TQP2202" s="218"/>
      <c r="TQQ2202" s="218"/>
      <c r="TQR2202" s="218"/>
      <c r="TQS2202" s="218"/>
      <c r="TQT2202" s="218"/>
      <c r="TQU2202" s="218"/>
      <c r="TQV2202" s="218"/>
      <c r="TQW2202" s="218"/>
      <c r="TQX2202" s="218"/>
      <c r="TQY2202" s="218"/>
      <c r="TQZ2202" s="218"/>
      <c r="TRA2202" s="218"/>
      <c r="TRB2202" s="218"/>
      <c r="TRC2202" s="218"/>
      <c r="TRD2202" s="218"/>
      <c r="TRE2202" s="218"/>
      <c r="TRF2202" s="218"/>
      <c r="TRG2202" s="218"/>
      <c r="TRH2202" s="218"/>
      <c r="TRI2202" s="218"/>
      <c r="TRJ2202" s="218"/>
      <c r="TRK2202" s="218"/>
      <c r="TRL2202" s="218"/>
      <c r="TRM2202" s="218"/>
      <c r="TRN2202" s="218"/>
      <c r="TRO2202" s="218"/>
      <c r="TRP2202" s="218"/>
      <c r="TRQ2202" s="218"/>
      <c r="TRR2202" s="218"/>
      <c r="TRS2202" s="218"/>
      <c r="TRT2202" s="218"/>
      <c r="TRU2202" s="218"/>
      <c r="TRV2202" s="218"/>
      <c r="TRW2202" s="218"/>
      <c r="TRX2202" s="218"/>
      <c r="TRY2202" s="218"/>
      <c r="TRZ2202" s="218"/>
      <c r="TSA2202" s="218"/>
      <c r="TSB2202" s="218"/>
      <c r="TSC2202" s="218"/>
      <c r="TSD2202" s="218"/>
      <c r="TSE2202" s="218"/>
      <c r="TSF2202" s="218"/>
      <c r="TSG2202" s="218"/>
      <c r="TSH2202" s="218"/>
      <c r="TSI2202" s="218"/>
      <c r="TSJ2202" s="218"/>
      <c r="TSK2202" s="218"/>
      <c r="TSL2202" s="218"/>
      <c r="TSM2202" s="218"/>
      <c r="TSN2202" s="218"/>
      <c r="TSO2202" s="218"/>
      <c r="TSP2202" s="218"/>
      <c r="TSQ2202" s="218"/>
      <c r="TSR2202" s="218"/>
      <c r="TSS2202" s="218"/>
      <c r="TST2202" s="218"/>
      <c r="TSU2202" s="218"/>
      <c r="TSV2202" s="218"/>
      <c r="TSW2202" s="218"/>
      <c r="TSX2202" s="218"/>
      <c r="TSY2202" s="218"/>
      <c r="TSZ2202" s="218"/>
      <c r="TTA2202" s="218"/>
      <c r="TTB2202" s="218"/>
      <c r="TTC2202" s="218"/>
      <c r="TTD2202" s="218"/>
      <c r="TTE2202" s="218"/>
      <c r="TTF2202" s="218"/>
      <c r="TTG2202" s="218"/>
      <c r="TTH2202" s="218"/>
      <c r="TTI2202" s="218"/>
      <c r="TTJ2202" s="218"/>
      <c r="TTK2202" s="218"/>
      <c r="TTL2202" s="218"/>
      <c r="TTM2202" s="218"/>
      <c r="TTN2202" s="218"/>
      <c r="TTO2202" s="218"/>
      <c r="TTP2202" s="218"/>
      <c r="TTQ2202" s="218"/>
      <c r="TTR2202" s="218"/>
      <c r="TTS2202" s="218"/>
      <c r="TTT2202" s="218"/>
      <c r="TTU2202" s="218"/>
      <c r="TTV2202" s="218"/>
      <c r="TTW2202" s="218"/>
      <c r="TTX2202" s="218"/>
      <c r="TTY2202" s="218"/>
      <c r="TTZ2202" s="218"/>
      <c r="TUA2202" s="218"/>
      <c r="TUB2202" s="218"/>
      <c r="TUC2202" s="218"/>
      <c r="TUD2202" s="218"/>
      <c r="TUE2202" s="218"/>
      <c r="TUF2202" s="218"/>
      <c r="TUG2202" s="218"/>
      <c r="TUH2202" s="218"/>
      <c r="TUI2202" s="218"/>
      <c r="TUJ2202" s="218"/>
      <c r="TUK2202" s="218"/>
      <c r="TUL2202" s="218"/>
      <c r="TUM2202" s="218"/>
      <c r="TUN2202" s="218"/>
      <c r="TUO2202" s="218"/>
      <c r="TUP2202" s="218"/>
      <c r="TUQ2202" s="218"/>
      <c r="TUR2202" s="218"/>
      <c r="TUS2202" s="218"/>
      <c r="TUT2202" s="218"/>
      <c r="TUU2202" s="218"/>
      <c r="TUV2202" s="218"/>
      <c r="TUW2202" s="218"/>
      <c r="TUX2202" s="218"/>
      <c r="TUY2202" s="218"/>
      <c r="TUZ2202" s="218"/>
      <c r="TVA2202" s="218"/>
      <c r="TVB2202" s="218"/>
      <c r="TVC2202" s="218"/>
      <c r="TVD2202" s="218"/>
      <c r="TVE2202" s="218"/>
      <c r="TVF2202" s="218"/>
      <c r="TVG2202" s="218"/>
      <c r="TVH2202" s="218"/>
      <c r="TVI2202" s="218"/>
      <c r="TVJ2202" s="218"/>
      <c r="TVK2202" s="218"/>
      <c r="TVL2202" s="218"/>
      <c r="TVM2202" s="218"/>
      <c r="TVN2202" s="218"/>
      <c r="TVO2202" s="218"/>
      <c r="TVP2202" s="218"/>
      <c r="TVQ2202" s="218"/>
      <c r="TVR2202" s="218"/>
      <c r="TVS2202" s="218"/>
      <c r="TVT2202" s="218"/>
      <c r="TVU2202" s="218"/>
      <c r="TVV2202" s="218"/>
      <c r="TVW2202" s="218"/>
      <c r="TVX2202" s="218"/>
      <c r="TVY2202" s="218"/>
      <c r="TVZ2202" s="218"/>
      <c r="TWA2202" s="218"/>
      <c r="TWB2202" s="218"/>
      <c r="TWC2202" s="218"/>
      <c r="TWD2202" s="218"/>
      <c r="TWE2202" s="218"/>
      <c r="TWF2202" s="218"/>
      <c r="TWG2202" s="218"/>
      <c r="TWH2202" s="218"/>
      <c r="TWI2202" s="218"/>
      <c r="TWJ2202" s="218"/>
      <c r="TWK2202" s="218"/>
      <c r="TWL2202" s="218"/>
      <c r="TWM2202" s="218"/>
      <c r="TWN2202" s="218"/>
      <c r="TWO2202" s="218"/>
      <c r="TWP2202" s="218"/>
      <c r="TWQ2202" s="218"/>
      <c r="TWR2202" s="218"/>
      <c r="TWS2202" s="218"/>
      <c r="TWT2202" s="218"/>
      <c r="TWU2202" s="218"/>
      <c r="TWV2202" s="218"/>
      <c r="TWW2202" s="218"/>
      <c r="TWX2202" s="218"/>
      <c r="TWY2202" s="218"/>
      <c r="TWZ2202" s="218"/>
      <c r="TXA2202" s="218"/>
      <c r="TXB2202" s="218"/>
      <c r="TXC2202" s="218"/>
      <c r="TXD2202" s="218"/>
      <c r="TXE2202" s="218"/>
      <c r="TXF2202" s="218"/>
      <c r="TXG2202" s="218"/>
      <c r="TXH2202" s="218"/>
      <c r="TXI2202" s="218"/>
      <c r="TXJ2202" s="218"/>
      <c r="TXK2202" s="218"/>
      <c r="TXL2202" s="218"/>
      <c r="TXM2202" s="218"/>
      <c r="TXN2202" s="218"/>
      <c r="TXO2202" s="218"/>
      <c r="TXP2202" s="218"/>
      <c r="TXQ2202" s="218"/>
      <c r="TXR2202" s="218"/>
      <c r="TXS2202" s="218"/>
      <c r="TXT2202" s="218"/>
      <c r="TXU2202" s="218"/>
      <c r="TXV2202" s="218"/>
      <c r="TXW2202" s="218"/>
      <c r="TXX2202" s="218"/>
      <c r="TXY2202" s="218"/>
      <c r="TXZ2202" s="218"/>
      <c r="TYA2202" s="218"/>
      <c r="TYB2202" s="218"/>
      <c r="TYC2202" s="218"/>
      <c r="TYD2202" s="218"/>
      <c r="TYE2202" s="218"/>
      <c r="TYF2202" s="218"/>
      <c r="TYG2202" s="218"/>
      <c r="TYH2202" s="218"/>
      <c r="TYI2202" s="218"/>
      <c r="TYJ2202" s="218"/>
      <c r="TYK2202" s="218"/>
      <c r="TYL2202" s="218"/>
      <c r="TYM2202" s="218"/>
      <c r="TYN2202" s="218"/>
      <c r="TYO2202" s="218"/>
      <c r="TYP2202" s="218"/>
      <c r="TYQ2202" s="218"/>
      <c r="TYR2202" s="218"/>
      <c r="TYS2202" s="218"/>
      <c r="TYT2202" s="218"/>
      <c r="TYU2202" s="218"/>
      <c r="TYV2202" s="218"/>
      <c r="TYW2202" s="218"/>
      <c r="TYX2202" s="218"/>
      <c r="TYY2202" s="218"/>
      <c r="TYZ2202" s="218"/>
      <c r="TZA2202" s="218"/>
      <c r="TZB2202" s="218"/>
      <c r="TZC2202" s="218"/>
      <c r="TZD2202" s="218"/>
      <c r="TZE2202" s="218"/>
      <c r="TZF2202" s="218"/>
      <c r="TZG2202" s="218"/>
      <c r="TZH2202" s="218"/>
      <c r="TZI2202" s="218"/>
      <c r="TZJ2202" s="218"/>
      <c r="TZK2202" s="218"/>
      <c r="TZL2202" s="218"/>
      <c r="TZM2202" s="218"/>
      <c r="TZN2202" s="218"/>
      <c r="TZO2202" s="218"/>
      <c r="TZP2202" s="218"/>
      <c r="TZQ2202" s="218"/>
      <c r="TZR2202" s="218"/>
      <c r="TZS2202" s="218"/>
      <c r="TZT2202" s="218"/>
      <c r="TZU2202" s="218"/>
      <c r="TZV2202" s="218"/>
      <c r="TZW2202" s="218"/>
      <c r="TZX2202" s="218"/>
      <c r="TZY2202" s="218"/>
      <c r="TZZ2202" s="218"/>
      <c r="UAA2202" s="218"/>
      <c r="UAB2202" s="218"/>
      <c r="UAC2202" s="218"/>
      <c r="UAD2202" s="218"/>
      <c r="UAE2202" s="218"/>
      <c r="UAF2202" s="218"/>
      <c r="UAG2202" s="218"/>
      <c r="UAH2202" s="218"/>
      <c r="UAI2202" s="218"/>
      <c r="UAJ2202" s="218"/>
      <c r="UAK2202" s="218"/>
      <c r="UAL2202" s="218"/>
      <c r="UAM2202" s="218"/>
      <c r="UAN2202" s="218"/>
      <c r="UAO2202" s="218"/>
      <c r="UAP2202" s="218"/>
      <c r="UAQ2202" s="218"/>
      <c r="UAR2202" s="218"/>
      <c r="UAS2202" s="218"/>
      <c r="UAT2202" s="218"/>
      <c r="UAU2202" s="218"/>
      <c r="UAV2202" s="218"/>
      <c r="UAW2202" s="218"/>
      <c r="UAX2202" s="218"/>
      <c r="UAY2202" s="218"/>
      <c r="UAZ2202" s="218"/>
      <c r="UBA2202" s="218"/>
      <c r="UBB2202" s="218"/>
      <c r="UBC2202" s="218"/>
      <c r="UBD2202" s="218"/>
      <c r="UBE2202" s="218"/>
      <c r="UBF2202" s="218"/>
      <c r="UBG2202" s="218"/>
      <c r="UBH2202" s="218"/>
      <c r="UBI2202" s="218"/>
      <c r="UBJ2202" s="218"/>
      <c r="UBK2202" s="218"/>
      <c r="UBL2202" s="218"/>
      <c r="UBM2202" s="218"/>
      <c r="UBN2202" s="218"/>
      <c r="UBO2202" s="218"/>
      <c r="UBP2202" s="218"/>
      <c r="UBQ2202" s="218"/>
      <c r="UBR2202" s="218"/>
      <c r="UBS2202" s="218"/>
      <c r="UBT2202" s="218"/>
      <c r="UBU2202" s="218"/>
      <c r="UBV2202" s="218"/>
      <c r="UBW2202" s="218"/>
      <c r="UBX2202" s="218"/>
      <c r="UBY2202" s="218"/>
      <c r="UBZ2202" s="218"/>
      <c r="UCA2202" s="218"/>
      <c r="UCB2202" s="218"/>
      <c r="UCC2202" s="218"/>
      <c r="UCD2202" s="218"/>
      <c r="UCE2202" s="218"/>
      <c r="UCF2202" s="218"/>
      <c r="UCG2202" s="218"/>
      <c r="UCH2202" s="218"/>
      <c r="UCI2202" s="218"/>
      <c r="UCJ2202" s="218"/>
      <c r="UCK2202" s="218"/>
      <c r="UCL2202" s="218"/>
      <c r="UCM2202" s="218"/>
      <c r="UCN2202" s="218"/>
      <c r="UCO2202" s="218"/>
      <c r="UCP2202" s="218"/>
      <c r="UCQ2202" s="218"/>
      <c r="UCR2202" s="218"/>
      <c r="UCS2202" s="218"/>
      <c r="UCT2202" s="218"/>
      <c r="UCU2202" s="218"/>
      <c r="UCV2202" s="218"/>
      <c r="UCW2202" s="218"/>
      <c r="UCX2202" s="218"/>
      <c r="UCY2202" s="218"/>
      <c r="UCZ2202" s="218"/>
      <c r="UDA2202" s="218"/>
      <c r="UDB2202" s="218"/>
      <c r="UDC2202" s="218"/>
      <c r="UDD2202" s="218"/>
      <c r="UDE2202" s="218"/>
      <c r="UDF2202" s="218"/>
      <c r="UDG2202" s="218"/>
      <c r="UDH2202" s="218"/>
      <c r="UDI2202" s="218"/>
      <c r="UDJ2202" s="218"/>
      <c r="UDK2202" s="218"/>
      <c r="UDL2202" s="218"/>
      <c r="UDM2202" s="218"/>
      <c r="UDN2202" s="218"/>
      <c r="UDO2202" s="218"/>
      <c r="UDP2202" s="218"/>
      <c r="UDQ2202" s="218"/>
      <c r="UDR2202" s="218"/>
      <c r="UDS2202" s="218"/>
      <c r="UDT2202" s="218"/>
      <c r="UDU2202" s="218"/>
      <c r="UDV2202" s="218"/>
      <c r="UDW2202" s="218"/>
      <c r="UDX2202" s="218"/>
      <c r="UDY2202" s="218"/>
      <c r="UDZ2202" s="218"/>
      <c r="UEA2202" s="218"/>
      <c r="UEB2202" s="218"/>
      <c r="UEC2202" s="218"/>
      <c r="UED2202" s="218"/>
      <c r="UEE2202" s="218"/>
      <c r="UEF2202" s="218"/>
      <c r="UEG2202" s="218"/>
      <c r="UEH2202" s="218"/>
      <c r="UEI2202" s="218"/>
      <c r="UEJ2202" s="218"/>
      <c r="UEK2202" s="218"/>
      <c r="UEL2202" s="218"/>
      <c r="UEM2202" s="218"/>
      <c r="UEN2202" s="218"/>
      <c r="UEO2202" s="218"/>
      <c r="UEP2202" s="218"/>
      <c r="UEQ2202" s="218"/>
      <c r="UER2202" s="218"/>
      <c r="UES2202" s="218"/>
      <c r="UET2202" s="218"/>
      <c r="UEU2202" s="218"/>
      <c r="UEV2202" s="218"/>
      <c r="UEW2202" s="218"/>
      <c r="UEX2202" s="218"/>
      <c r="UEY2202" s="218"/>
      <c r="UEZ2202" s="218"/>
      <c r="UFA2202" s="218"/>
      <c r="UFB2202" s="218"/>
      <c r="UFC2202" s="218"/>
      <c r="UFD2202" s="218"/>
      <c r="UFE2202" s="218"/>
      <c r="UFF2202" s="218"/>
      <c r="UFG2202" s="218"/>
      <c r="UFH2202" s="218"/>
      <c r="UFI2202" s="218"/>
      <c r="UFJ2202" s="218"/>
      <c r="UFK2202" s="218"/>
      <c r="UFL2202" s="218"/>
      <c r="UFM2202" s="218"/>
      <c r="UFN2202" s="218"/>
      <c r="UFO2202" s="218"/>
      <c r="UFP2202" s="218"/>
      <c r="UFQ2202" s="218"/>
      <c r="UFR2202" s="218"/>
      <c r="UFS2202" s="218"/>
      <c r="UFT2202" s="218"/>
      <c r="UFU2202" s="218"/>
      <c r="UFV2202" s="218"/>
      <c r="UFW2202" s="218"/>
      <c r="UFX2202" s="218"/>
      <c r="UFY2202" s="218"/>
      <c r="UFZ2202" s="218"/>
      <c r="UGA2202" s="218"/>
      <c r="UGB2202" s="218"/>
      <c r="UGC2202" s="218"/>
      <c r="UGD2202" s="218"/>
      <c r="UGE2202" s="218"/>
      <c r="UGF2202" s="218"/>
      <c r="UGG2202" s="218"/>
      <c r="UGH2202" s="218"/>
      <c r="UGI2202" s="218"/>
      <c r="UGJ2202" s="218"/>
      <c r="UGK2202" s="218"/>
      <c r="UGL2202" s="218"/>
      <c r="UGM2202" s="218"/>
      <c r="UGN2202" s="218"/>
      <c r="UGO2202" s="218"/>
      <c r="UGP2202" s="218"/>
      <c r="UGQ2202" s="218"/>
      <c r="UGR2202" s="218"/>
      <c r="UGS2202" s="218"/>
      <c r="UGT2202" s="218"/>
      <c r="UGU2202" s="218"/>
      <c r="UGV2202" s="218"/>
      <c r="UGW2202" s="218"/>
      <c r="UGX2202" s="218"/>
      <c r="UGY2202" s="218"/>
      <c r="UGZ2202" s="218"/>
      <c r="UHA2202" s="218"/>
      <c r="UHB2202" s="218"/>
      <c r="UHC2202" s="218"/>
      <c r="UHD2202" s="218"/>
      <c r="UHE2202" s="218"/>
      <c r="UHF2202" s="218"/>
      <c r="UHG2202" s="218"/>
      <c r="UHH2202" s="218"/>
      <c r="UHI2202" s="218"/>
      <c r="UHJ2202" s="218"/>
      <c r="UHK2202" s="218"/>
      <c r="UHL2202" s="218"/>
      <c r="UHM2202" s="218"/>
      <c r="UHN2202" s="218"/>
      <c r="UHO2202" s="218"/>
      <c r="UHP2202" s="218"/>
      <c r="UHQ2202" s="218"/>
      <c r="UHR2202" s="218"/>
      <c r="UHS2202" s="218"/>
      <c r="UHT2202" s="218"/>
      <c r="UHU2202" s="218"/>
      <c r="UHV2202" s="218"/>
      <c r="UHW2202" s="218"/>
      <c r="UHX2202" s="218"/>
      <c r="UHY2202" s="218"/>
      <c r="UHZ2202" s="218"/>
      <c r="UIA2202" s="218"/>
      <c r="UIB2202" s="218"/>
      <c r="UIC2202" s="218"/>
      <c r="UID2202" s="218"/>
      <c r="UIE2202" s="218"/>
      <c r="UIF2202" s="218"/>
      <c r="UIG2202" s="218"/>
      <c r="UIH2202" s="218"/>
      <c r="UII2202" s="218"/>
      <c r="UIJ2202" s="218"/>
      <c r="UIK2202" s="218"/>
      <c r="UIL2202" s="218"/>
      <c r="UIM2202" s="218"/>
      <c r="UIN2202" s="218"/>
      <c r="UIO2202" s="218"/>
      <c r="UIP2202" s="218"/>
      <c r="UIQ2202" s="218"/>
      <c r="UIR2202" s="218"/>
      <c r="UIS2202" s="218"/>
      <c r="UIT2202" s="218"/>
      <c r="UIU2202" s="218"/>
      <c r="UIV2202" s="218"/>
      <c r="UIW2202" s="218"/>
      <c r="UIX2202" s="218"/>
      <c r="UIY2202" s="218"/>
      <c r="UIZ2202" s="218"/>
      <c r="UJA2202" s="218"/>
      <c r="UJB2202" s="218"/>
      <c r="UJC2202" s="218"/>
      <c r="UJD2202" s="218"/>
      <c r="UJE2202" s="218"/>
      <c r="UJF2202" s="218"/>
      <c r="UJG2202" s="218"/>
      <c r="UJH2202" s="218"/>
      <c r="UJI2202" s="218"/>
      <c r="UJJ2202" s="218"/>
      <c r="UJK2202" s="218"/>
      <c r="UJL2202" s="218"/>
      <c r="UJM2202" s="218"/>
      <c r="UJN2202" s="218"/>
      <c r="UJO2202" s="218"/>
      <c r="UJP2202" s="218"/>
      <c r="UJQ2202" s="218"/>
      <c r="UJR2202" s="218"/>
      <c r="UJS2202" s="218"/>
      <c r="UJT2202" s="218"/>
      <c r="UJU2202" s="218"/>
      <c r="UJV2202" s="218"/>
      <c r="UJW2202" s="218"/>
      <c r="UJX2202" s="218"/>
      <c r="UJY2202" s="218"/>
      <c r="UJZ2202" s="218"/>
      <c r="UKA2202" s="218"/>
      <c r="UKB2202" s="218"/>
      <c r="UKC2202" s="218"/>
      <c r="UKD2202" s="218"/>
      <c r="UKE2202" s="218"/>
      <c r="UKF2202" s="218"/>
      <c r="UKG2202" s="218"/>
      <c r="UKH2202" s="218"/>
      <c r="UKI2202" s="218"/>
      <c r="UKJ2202" s="218"/>
      <c r="UKK2202" s="218"/>
      <c r="UKL2202" s="218"/>
      <c r="UKM2202" s="218"/>
      <c r="UKN2202" s="218"/>
      <c r="UKO2202" s="218"/>
      <c r="UKP2202" s="218"/>
      <c r="UKQ2202" s="218"/>
      <c r="UKR2202" s="218"/>
      <c r="UKS2202" s="218"/>
      <c r="UKT2202" s="218"/>
      <c r="UKU2202" s="218"/>
      <c r="UKV2202" s="218"/>
      <c r="UKW2202" s="218"/>
      <c r="UKX2202" s="218"/>
      <c r="UKY2202" s="218"/>
      <c r="UKZ2202" s="218"/>
      <c r="ULA2202" s="218"/>
      <c r="ULB2202" s="218"/>
      <c r="ULC2202" s="218"/>
      <c r="ULD2202" s="218"/>
      <c r="ULE2202" s="218"/>
      <c r="ULF2202" s="218"/>
      <c r="ULG2202" s="218"/>
      <c r="ULH2202" s="218"/>
      <c r="ULI2202" s="218"/>
      <c r="ULJ2202" s="218"/>
      <c r="ULK2202" s="218"/>
      <c r="ULL2202" s="218"/>
      <c r="ULM2202" s="218"/>
      <c r="ULN2202" s="218"/>
      <c r="ULO2202" s="218"/>
      <c r="ULP2202" s="218"/>
      <c r="ULQ2202" s="218"/>
      <c r="ULR2202" s="218"/>
      <c r="ULS2202" s="218"/>
      <c r="ULT2202" s="218"/>
      <c r="ULU2202" s="218"/>
      <c r="ULV2202" s="218"/>
      <c r="ULW2202" s="218"/>
      <c r="ULX2202" s="218"/>
      <c r="ULY2202" s="218"/>
      <c r="ULZ2202" s="218"/>
      <c r="UMA2202" s="218"/>
      <c r="UMB2202" s="218"/>
      <c r="UMC2202" s="218"/>
      <c r="UMD2202" s="218"/>
      <c r="UME2202" s="218"/>
      <c r="UMF2202" s="218"/>
      <c r="UMG2202" s="218"/>
      <c r="UMH2202" s="218"/>
      <c r="UMI2202" s="218"/>
      <c r="UMJ2202" s="218"/>
      <c r="UMK2202" s="218"/>
      <c r="UML2202" s="218"/>
      <c r="UMM2202" s="218"/>
      <c r="UMN2202" s="218"/>
      <c r="UMO2202" s="218"/>
      <c r="UMP2202" s="218"/>
      <c r="UMQ2202" s="218"/>
      <c r="UMR2202" s="218"/>
      <c r="UMS2202" s="218"/>
      <c r="UMT2202" s="218"/>
      <c r="UMU2202" s="218"/>
      <c r="UMV2202" s="218"/>
      <c r="UMW2202" s="218"/>
      <c r="UMX2202" s="218"/>
      <c r="UMY2202" s="218"/>
      <c r="UMZ2202" s="218"/>
      <c r="UNA2202" s="218"/>
      <c r="UNB2202" s="218"/>
      <c r="UNC2202" s="218"/>
      <c r="UND2202" s="218"/>
      <c r="UNE2202" s="218"/>
      <c r="UNF2202" s="218"/>
      <c r="UNG2202" s="218"/>
      <c r="UNH2202" s="218"/>
      <c r="UNI2202" s="218"/>
      <c r="UNJ2202" s="218"/>
      <c r="UNK2202" s="218"/>
      <c r="UNL2202" s="218"/>
      <c r="UNM2202" s="218"/>
      <c r="UNN2202" s="218"/>
      <c r="UNO2202" s="218"/>
      <c r="UNP2202" s="218"/>
      <c r="UNQ2202" s="218"/>
      <c r="UNR2202" s="218"/>
      <c r="UNS2202" s="218"/>
      <c r="UNT2202" s="218"/>
      <c r="UNU2202" s="218"/>
      <c r="UNV2202" s="218"/>
      <c r="UNW2202" s="218"/>
      <c r="UNX2202" s="218"/>
      <c r="UNY2202" s="218"/>
      <c r="UNZ2202" s="218"/>
      <c r="UOA2202" s="218"/>
      <c r="UOB2202" s="218"/>
      <c r="UOC2202" s="218"/>
      <c r="UOD2202" s="218"/>
      <c r="UOE2202" s="218"/>
      <c r="UOF2202" s="218"/>
      <c r="UOG2202" s="218"/>
      <c r="UOH2202" s="218"/>
      <c r="UOI2202" s="218"/>
      <c r="UOJ2202" s="218"/>
      <c r="UOK2202" s="218"/>
      <c r="UOL2202" s="218"/>
      <c r="UOM2202" s="218"/>
      <c r="UON2202" s="218"/>
      <c r="UOO2202" s="218"/>
      <c r="UOP2202" s="218"/>
      <c r="UOQ2202" s="218"/>
      <c r="UOR2202" s="218"/>
      <c r="UOS2202" s="218"/>
      <c r="UOT2202" s="218"/>
      <c r="UOU2202" s="218"/>
      <c r="UOV2202" s="218"/>
      <c r="UOW2202" s="218"/>
      <c r="UOX2202" s="218"/>
      <c r="UOY2202" s="218"/>
      <c r="UOZ2202" s="218"/>
      <c r="UPA2202" s="218"/>
      <c r="UPB2202" s="218"/>
      <c r="UPC2202" s="218"/>
      <c r="UPD2202" s="218"/>
      <c r="UPE2202" s="218"/>
      <c r="UPF2202" s="218"/>
      <c r="UPG2202" s="218"/>
      <c r="UPH2202" s="218"/>
      <c r="UPI2202" s="218"/>
      <c r="UPJ2202" s="218"/>
      <c r="UPK2202" s="218"/>
      <c r="UPL2202" s="218"/>
      <c r="UPM2202" s="218"/>
      <c r="UPN2202" s="218"/>
      <c r="UPO2202" s="218"/>
      <c r="UPP2202" s="218"/>
      <c r="UPQ2202" s="218"/>
      <c r="UPR2202" s="218"/>
      <c r="UPS2202" s="218"/>
      <c r="UPT2202" s="218"/>
      <c r="UPU2202" s="218"/>
      <c r="UPV2202" s="218"/>
      <c r="UPW2202" s="218"/>
      <c r="UPX2202" s="218"/>
      <c r="UPY2202" s="218"/>
      <c r="UPZ2202" s="218"/>
      <c r="UQA2202" s="218"/>
      <c r="UQB2202" s="218"/>
      <c r="UQC2202" s="218"/>
      <c r="UQD2202" s="218"/>
      <c r="UQE2202" s="218"/>
      <c r="UQF2202" s="218"/>
      <c r="UQG2202" s="218"/>
      <c r="UQH2202" s="218"/>
      <c r="UQI2202" s="218"/>
      <c r="UQJ2202" s="218"/>
      <c r="UQK2202" s="218"/>
      <c r="UQL2202" s="218"/>
      <c r="UQM2202" s="218"/>
      <c r="UQN2202" s="218"/>
      <c r="UQO2202" s="218"/>
      <c r="UQP2202" s="218"/>
      <c r="UQQ2202" s="218"/>
      <c r="UQR2202" s="218"/>
      <c r="UQS2202" s="218"/>
      <c r="UQT2202" s="218"/>
      <c r="UQU2202" s="218"/>
      <c r="UQV2202" s="218"/>
      <c r="UQW2202" s="218"/>
      <c r="UQX2202" s="218"/>
      <c r="UQY2202" s="218"/>
      <c r="UQZ2202" s="218"/>
      <c r="URA2202" s="218"/>
      <c r="URB2202" s="218"/>
      <c r="URC2202" s="218"/>
      <c r="URD2202" s="218"/>
      <c r="URE2202" s="218"/>
      <c r="URF2202" s="218"/>
      <c r="URG2202" s="218"/>
      <c r="URH2202" s="218"/>
      <c r="URI2202" s="218"/>
      <c r="URJ2202" s="218"/>
      <c r="URK2202" s="218"/>
      <c r="URL2202" s="218"/>
      <c r="URM2202" s="218"/>
      <c r="URN2202" s="218"/>
      <c r="URO2202" s="218"/>
      <c r="URP2202" s="218"/>
      <c r="URQ2202" s="218"/>
      <c r="URR2202" s="218"/>
      <c r="URS2202" s="218"/>
      <c r="URT2202" s="218"/>
      <c r="URU2202" s="218"/>
      <c r="URV2202" s="218"/>
      <c r="URW2202" s="218"/>
      <c r="URX2202" s="218"/>
      <c r="URY2202" s="218"/>
      <c r="URZ2202" s="218"/>
      <c r="USA2202" s="218"/>
      <c r="USB2202" s="218"/>
      <c r="USC2202" s="218"/>
      <c r="USD2202" s="218"/>
      <c r="USE2202" s="218"/>
      <c r="USF2202" s="218"/>
      <c r="USG2202" s="218"/>
      <c r="USH2202" s="218"/>
      <c r="USI2202" s="218"/>
      <c r="USJ2202" s="218"/>
      <c r="USK2202" s="218"/>
      <c r="USL2202" s="218"/>
      <c r="USM2202" s="218"/>
      <c r="USN2202" s="218"/>
      <c r="USO2202" s="218"/>
      <c r="USP2202" s="218"/>
      <c r="USQ2202" s="218"/>
      <c r="USR2202" s="218"/>
      <c r="USS2202" s="218"/>
      <c r="UST2202" s="218"/>
      <c r="USU2202" s="218"/>
      <c r="USV2202" s="218"/>
      <c r="USW2202" s="218"/>
      <c r="USX2202" s="218"/>
      <c r="USY2202" s="218"/>
      <c r="USZ2202" s="218"/>
      <c r="UTA2202" s="218"/>
      <c r="UTB2202" s="218"/>
      <c r="UTC2202" s="218"/>
      <c r="UTD2202" s="218"/>
      <c r="UTE2202" s="218"/>
      <c r="UTF2202" s="218"/>
      <c r="UTG2202" s="218"/>
      <c r="UTH2202" s="218"/>
      <c r="UTI2202" s="218"/>
      <c r="UTJ2202" s="218"/>
      <c r="UTK2202" s="218"/>
      <c r="UTL2202" s="218"/>
      <c r="UTM2202" s="218"/>
      <c r="UTN2202" s="218"/>
      <c r="UTO2202" s="218"/>
      <c r="UTP2202" s="218"/>
      <c r="UTQ2202" s="218"/>
      <c r="UTR2202" s="218"/>
      <c r="UTS2202" s="218"/>
      <c r="UTT2202" s="218"/>
      <c r="UTU2202" s="218"/>
      <c r="UTV2202" s="218"/>
      <c r="UTW2202" s="218"/>
      <c r="UTX2202" s="218"/>
      <c r="UTY2202" s="218"/>
      <c r="UTZ2202" s="218"/>
      <c r="UUA2202" s="218"/>
      <c r="UUB2202" s="218"/>
      <c r="UUC2202" s="218"/>
      <c r="UUD2202" s="218"/>
      <c r="UUE2202" s="218"/>
      <c r="UUF2202" s="218"/>
      <c r="UUG2202" s="218"/>
      <c r="UUH2202" s="218"/>
      <c r="UUI2202" s="218"/>
      <c r="UUJ2202" s="218"/>
      <c r="UUK2202" s="218"/>
      <c r="UUL2202" s="218"/>
      <c r="UUM2202" s="218"/>
      <c r="UUN2202" s="218"/>
      <c r="UUO2202" s="218"/>
      <c r="UUP2202" s="218"/>
      <c r="UUQ2202" s="218"/>
      <c r="UUR2202" s="218"/>
      <c r="UUS2202" s="218"/>
      <c r="UUT2202" s="218"/>
      <c r="UUU2202" s="218"/>
      <c r="UUV2202" s="218"/>
      <c r="UUW2202" s="218"/>
      <c r="UUX2202" s="218"/>
      <c r="UUY2202" s="218"/>
      <c r="UUZ2202" s="218"/>
      <c r="UVA2202" s="218"/>
      <c r="UVB2202" s="218"/>
      <c r="UVC2202" s="218"/>
      <c r="UVD2202" s="218"/>
      <c r="UVE2202" s="218"/>
      <c r="UVF2202" s="218"/>
      <c r="UVG2202" s="218"/>
      <c r="UVH2202" s="218"/>
      <c r="UVI2202" s="218"/>
      <c r="UVJ2202" s="218"/>
      <c r="UVK2202" s="218"/>
      <c r="UVL2202" s="218"/>
      <c r="UVM2202" s="218"/>
      <c r="UVN2202" s="218"/>
      <c r="UVO2202" s="218"/>
      <c r="UVP2202" s="218"/>
      <c r="UVQ2202" s="218"/>
      <c r="UVR2202" s="218"/>
      <c r="UVS2202" s="218"/>
      <c r="UVT2202" s="218"/>
      <c r="UVU2202" s="218"/>
      <c r="UVV2202" s="218"/>
      <c r="UVW2202" s="218"/>
      <c r="UVX2202" s="218"/>
      <c r="UVY2202" s="218"/>
      <c r="UVZ2202" s="218"/>
      <c r="UWA2202" s="218"/>
      <c r="UWB2202" s="218"/>
      <c r="UWC2202" s="218"/>
      <c r="UWD2202" s="218"/>
      <c r="UWE2202" s="218"/>
      <c r="UWF2202" s="218"/>
      <c r="UWG2202" s="218"/>
      <c r="UWH2202" s="218"/>
      <c r="UWI2202" s="218"/>
      <c r="UWJ2202" s="218"/>
      <c r="UWK2202" s="218"/>
      <c r="UWL2202" s="218"/>
      <c r="UWM2202" s="218"/>
      <c r="UWN2202" s="218"/>
      <c r="UWO2202" s="218"/>
      <c r="UWP2202" s="218"/>
      <c r="UWQ2202" s="218"/>
      <c r="UWR2202" s="218"/>
      <c r="UWS2202" s="218"/>
      <c r="UWT2202" s="218"/>
      <c r="UWU2202" s="218"/>
      <c r="UWV2202" s="218"/>
      <c r="UWW2202" s="218"/>
      <c r="UWX2202" s="218"/>
      <c r="UWY2202" s="218"/>
      <c r="UWZ2202" s="218"/>
      <c r="UXA2202" s="218"/>
      <c r="UXB2202" s="218"/>
      <c r="UXC2202" s="218"/>
      <c r="UXD2202" s="218"/>
      <c r="UXE2202" s="218"/>
      <c r="UXF2202" s="218"/>
      <c r="UXG2202" s="218"/>
      <c r="UXH2202" s="218"/>
      <c r="UXI2202" s="218"/>
      <c r="UXJ2202" s="218"/>
      <c r="UXK2202" s="218"/>
      <c r="UXL2202" s="218"/>
      <c r="UXM2202" s="218"/>
      <c r="UXN2202" s="218"/>
      <c r="UXO2202" s="218"/>
      <c r="UXP2202" s="218"/>
      <c r="UXQ2202" s="218"/>
      <c r="UXR2202" s="218"/>
      <c r="UXS2202" s="218"/>
      <c r="UXT2202" s="218"/>
      <c r="UXU2202" s="218"/>
      <c r="UXV2202" s="218"/>
      <c r="UXW2202" s="218"/>
      <c r="UXX2202" s="218"/>
      <c r="UXY2202" s="218"/>
      <c r="UXZ2202" s="218"/>
      <c r="UYA2202" s="218"/>
      <c r="UYB2202" s="218"/>
      <c r="UYC2202" s="218"/>
      <c r="UYD2202" s="218"/>
      <c r="UYE2202" s="218"/>
      <c r="UYF2202" s="218"/>
      <c r="UYG2202" s="218"/>
      <c r="UYH2202" s="218"/>
      <c r="UYI2202" s="218"/>
      <c r="UYJ2202" s="218"/>
      <c r="UYK2202" s="218"/>
      <c r="UYL2202" s="218"/>
      <c r="UYM2202" s="218"/>
      <c r="UYN2202" s="218"/>
      <c r="UYO2202" s="218"/>
      <c r="UYP2202" s="218"/>
      <c r="UYQ2202" s="218"/>
      <c r="UYR2202" s="218"/>
      <c r="UYS2202" s="218"/>
      <c r="UYT2202" s="218"/>
      <c r="UYU2202" s="218"/>
      <c r="UYV2202" s="218"/>
      <c r="UYW2202" s="218"/>
      <c r="UYX2202" s="218"/>
      <c r="UYY2202" s="218"/>
      <c r="UYZ2202" s="218"/>
      <c r="UZA2202" s="218"/>
      <c r="UZB2202" s="218"/>
      <c r="UZC2202" s="218"/>
      <c r="UZD2202" s="218"/>
      <c r="UZE2202" s="218"/>
      <c r="UZF2202" s="218"/>
      <c r="UZG2202" s="218"/>
      <c r="UZH2202" s="218"/>
      <c r="UZI2202" s="218"/>
      <c r="UZJ2202" s="218"/>
      <c r="UZK2202" s="218"/>
      <c r="UZL2202" s="218"/>
      <c r="UZM2202" s="218"/>
      <c r="UZN2202" s="218"/>
      <c r="UZO2202" s="218"/>
      <c r="UZP2202" s="218"/>
      <c r="UZQ2202" s="218"/>
      <c r="UZR2202" s="218"/>
      <c r="UZS2202" s="218"/>
      <c r="UZT2202" s="218"/>
      <c r="UZU2202" s="218"/>
      <c r="UZV2202" s="218"/>
      <c r="UZW2202" s="218"/>
      <c r="UZX2202" s="218"/>
      <c r="UZY2202" s="218"/>
      <c r="UZZ2202" s="218"/>
      <c r="VAA2202" s="218"/>
      <c r="VAB2202" s="218"/>
      <c r="VAC2202" s="218"/>
      <c r="VAD2202" s="218"/>
      <c r="VAE2202" s="218"/>
      <c r="VAF2202" s="218"/>
      <c r="VAG2202" s="218"/>
      <c r="VAH2202" s="218"/>
      <c r="VAI2202" s="218"/>
      <c r="VAJ2202" s="218"/>
      <c r="VAK2202" s="218"/>
      <c r="VAL2202" s="218"/>
      <c r="VAM2202" s="218"/>
      <c r="VAN2202" s="218"/>
      <c r="VAO2202" s="218"/>
      <c r="VAP2202" s="218"/>
      <c r="VAQ2202" s="218"/>
      <c r="VAR2202" s="218"/>
      <c r="VAS2202" s="218"/>
      <c r="VAT2202" s="218"/>
      <c r="VAU2202" s="218"/>
      <c r="VAV2202" s="218"/>
      <c r="VAW2202" s="218"/>
      <c r="VAX2202" s="218"/>
      <c r="VAY2202" s="218"/>
      <c r="VAZ2202" s="218"/>
      <c r="VBA2202" s="218"/>
      <c r="VBB2202" s="218"/>
      <c r="VBC2202" s="218"/>
      <c r="VBD2202" s="218"/>
      <c r="VBE2202" s="218"/>
      <c r="VBF2202" s="218"/>
      <c r="VBG2202" s="218"/>
      <c r="VBH2202" s="218"/>
      <c r="VBI2202" s="218"/>
      <c r="VBJ2202" s="218"/>
      <c r="VBK2202" s="218"/>
      <c r="VBL2202" s="218"/>
      <c r="VBM2202" s="218"/>
      <c r="VBN2202" s="218"/>
      <c r="VBO2202" s="218"/>
      <c r="VBP2202" s="218"/>
      <c r="VBQ2202" s="218"/>
      <c r="VBR2202" s="218"/>
      <c r="VBS2202" s="218"/>
      <c r="VBT2202" s="218"/>
      <c r="VBU2202" s="218"/>
      <c r="VBV2202" s="218"/>
      <c r="VBW2202" s="218"/>
      <c r="VBX2202" s="218"/>
      <c r="VBY2202" s="218"/>
      <c r="VBZ2202" s="218"/>
      <c r="VCA2202" s="218"/>
      <c r="VCB2202" s="218"/>
      <c r="VCC2202" s="218"/>
      <c r="VCD2202" s="218"/>
      <c r="VCE2202" s="218"/>
      <c r="VCF2202" s="218"/>
      <c r="VCG2202" s="218"/>
      <c r="VCH2202" s="218"/>
      <c r="VCI2202" s="218"/>
      <c r="VCJ2202" s="218"/>
      <c r="VCK2202" s="218"/>
      <c r="VCL2202" s="218"/>
      <c r="VCM2202" s="218"/>
      <c r="VCN2202" s="218"/>
      <c r="VCO2202" s="218"/>
      <c r="VCP2202" s="218"/>
      <c r="VCQ2202" s="218"/>
      <c r="VCR2202" s="218"/>
      <c r="VCS2202" s="218"/>
      <c r="VCT2202" s="218"/>
      <c r="VCU2202" s="218"/>
      <c r="VCV2202" s="218"/>
      <c r="VCW2202" s="218"/>
      <c r="VCX2202" s="218"/>
      <c r="VCY2202" s="218"/>
      <c r="VCZ2202" s="218"/>
      <c r="VDA2202" s="218"/>
      <c r="VDB2202" s="218"/>
      <c r="VDC2202" s="218"/>
      <c r="VDD2202" s="218"/>
      <c r="VDE2202" s="218"/>
      <c r="VDF2202" s="218"/>
      <c r="VDG2202" s="218"/>
      <c r="VDH2202" s="218"/>
      <c r="VDI2202" s="218"/>
      <c r="VDJ2202" s="218"/>
      <c r="VDK2202" s="218"/>
      <c r="VDL2202" s="218"/>
      <c r="VDM2202" s="218"/>
      <c r="VDN2202" s="218"/>
      <c r="VDO2202" s="218"/>
      <c r="VDP2202" s="218"/>
      <c r="VDQ2202" s="218"/>
      <c r="VDR2202" s="218"/>
      <c r="VDS2202" s="218"/>
      <c r="VDT2202" s="218"/>
      <c r="VDU2202" s="218"/>
      <c r="VDV2202" s="218"/>
      <c r="VDW2202" s="218"/>
      <c r="VDX2202" s="218"/>
      <c r="VDY2202" s="218"/>
      <c r="VDZ2202" s="218"/>
      <c r="VEA2202" s="218"/>
      <c r="VEB2202" s="218"/>
      <c r="VEC2202" s="218"/>
      <c r="VED2202" s="218"/>
      <c r="VEE2202" s="218"/>
      <c r="VEF2202" s="218"/>
      <c r="VEG2202" s="218"/>
      <c r="VEH2202" s="218"/>
      <c r="VEI2202" s="218"/>
      <c r="VEJ2202" s="218"/>
      <c r="VEK2202" s="218"/>
      <c r="VEL2202" s="218"/>
      <c r="VEM2202" s="218"/>
      <c r="VEN2202" s="218"/>
      <c r="VEO2202" s="218"/>
      <c r="VEP2202" s="218"/>
      <c r="VEQ2202" s="218"/>
      <c r="VER2202" s="218"/>
      <c r="VES2202" s="218"/>
      <c r="VET2202" s="218"/>
      <c r="VEU2202" s="218"/>
      <c r="VEV2202" s="218"/>
      <c r="VEW2202" s="218"/>
      <c r="VEX2202" s="218"/>
      <c r="VEY2202" s="218"/>
      <c r="VEZ2202" s="218"/>
      <c r="VFA2202" s="218"/>
      <c r="VFB2202" s="218"/>
      <c r="VFC2202" s="218"/>
      <c r="VFD2202" s="218"/>
      <c r="VFE2202" s="218"/>
      <c r="VFF2202" s="218"/>
      <c r="VFG2202" s="218"/>
      <c r="VFH2202" s="218"/>
      <c r="VFI2202" s="218"/>
      <c r="VFJ2202" s="218"/>
      <c r="VFK2202" s="218"/>
      <c r="VFL2202" s="218"/>
      <c r="VFM2202" s="218"/>
      <c r="VFN2202" s="218"/>
      <c r="VFO2202" s="218"/>
      <c r="VFP2202" s="218"/>
      <c r="VFQ2202" s="218"/>
      <c r="VFR2202" s="218"/>
      <c r="VFS2202" s="218"/>
      <c r="VFT2202" s="218"/>
      <c r="VFU2202" s="218"/>
      <c r="VFV2202" s="218"/>
      <c r="VFW2202" s="218"/>
      <c r="VFX2202" s="218"/>
      <c r="VFY2202" s="218"/>
      <c r="VFZ2202" s="218"/>
      <c r="VGA2202" s="218"/>
      <c r="VGB2202" s="218"/>
      <c r="VGC2202" s="218"/>
      <c r="VGD2202" s="218"/>
      <c r="VGE2202" s="218"/>
      <c r="VGF2202" s="218"/>
      <c r="VGG2202" s="218"/>
      <c r="VGH2202" s="218"/>
      <c r="VGI2202" s="218"/>
      <c r="VGJ2202" s="218"/>
      <c r="VGK2202" s="218"/>
      <c r="VGL2202" s="218"/>
      <c r="VGM2202" s="218"/>
      <c r="VGN2202" s="218"/>
      <c r="VGO2202" s="218"/>
      <c r="VGP2202" s="218"/>
      <c r="VGQ2202" s="218"/>
      <c r="VGR2202" s="218"/>
      <c r="VGS2202" s="218"/>
      <c r="VGT2202" s="218"/>
      <c r="VGU2202" s="218"/>
      <c r="VGV2202" s="218"/>
      <c r="VGW2202" s="218"/>
      <c r="VGX2202" s="218"/>
      <c r="VGY2202" s="218"/>
      <c r="VGZ2202" s="218"/>
      <c r="VHA2202" s="218"/>
      <c r="VHB2202" s="218"/>
      <c r="VHC2202" s="218"/>
      <c r="VHD2202" s="218"/>
      <c r="VHE2202" s="218"/>
      <c r="VHF2202" s="218"/>
      <c r="VHG2202" s="218"/>
      <c r="VHH2202" s="218"/>
      <c r="VHI2202" s="218"/>
      <c r="VHJ2202" s="218"/>
      <c r="VHK2202" s="218"/>
      <c r="VHL2202" s="218"/>
      <c r="VHM2202" s="218"/>
      <c r="VHN2202" s="218"/>
      <c r="VHO2202" s="218"/>
      <c r="VHP2202" s="218"/>
      <c r="VHQ2202" s="218"/>
      <c r="VHR2202" s="218"/>
      <c r="VHS2202" s="218"/>
      <c r="VHT2202" s="218"/>
      <c r="VHU2202" s="218"/>
      <c r="VHV2202" s="218"/>
      <c r="VHW2202" s="218"/>
      <c r="VHX2202" s="218"/>
      <c r="VHY2202" s="218"/>
      <c r="VHZ2202" s="218"/>
      <c r="VIA2202" s="218"/>
      <c r="VIB2202" s="218"/>
      <c r="VIC2202" s="218"/>
      <c r="VID2202" s="218"/>
      <c r="VIE2202" s="218"/>
      <c r="VIF2202" s="218"/>
      <c r="VIG2202" s="218"/>
      <c r="VIH2202" s="218"/>
      <c r="VII2202" s="218"/>
      <c r="VIJ2202" s="218"/>
      <c r="VIK2202" s="218"/>
      <c r="VIL2202" s="218"/>
      <c r="VIM2202" s="218"/>
      <c r="VIN2202" s="218"/>
      <c r="VIO2202" s="218"/>
      <c r="VIP2202" s="218"/>
      <c r="VIQ2202" s="218"/>
      <c r="VIR2202" s="218"/>
      <c r="VIS2202" s="218"/>
      <c r="VIT2202" s="218"/>
      <c r="VIU2202" s="218"/>
      <c r="VIV2202" s="218"/>
      <c r="VIW2202" s="218"/>
      <c r="VIX2202" s="218"/>
      <c r="VIY2202" s="218"/>
      <c r="VIZ2202" s="218"/>
      <c r="VJA2202" s="218"/>
      <c r="VJB2202" s="218"/>
      <c r="VJC2202" s="218"/>
      <c r="VJD2202" s="218"/>
      <c r="VJE2202" s="218"/>
      <c r="VJF2202" s="218"/>
      <c r="VJG2202" s="218"/>
      <c r="VJH2202" s="218"/>
      <c r="VJI2202" s="218"/>
      <c r="VJJ2202" s="218"/>
      <c r="VJK2202" s="218"/>
      <c r="VJL2202" s="218"/>
      <c r="VJM2202" s="218"/>
      <c r="VJN2202" s="218"/>
      <c r="VJO2202" s="218"/>
      <c r="VJP2202" s="218"/>
      <c r="VJQ2202" s="218"/>
      <c r="VJR2202" s="218"/>
      <c r="VJS2202" s="218"/>
      <c r="VJT2202" s="218"/>
      <c r="VJU2202" s="218"/>
      <c r="VJV2202" s="218"/>
      <c r="VJW2202" s="218"/>
      <c r="VJX2202" s="218"/>
      <c r="VJY2202" s="218"/>
      <c r="VJZ2202" s="218"/>
      <c r="VKA2202" s="218"/>
      <c r="VKB2202" s="218"/>
      <c r="VKC2202" s="218"/>
      <c r="VKD2202" s="218"/>
      <c r="VKE2202" s="218"/>
      <c r="VKF2202" s="218"/>
      <c r="VKG2202" s="218"/>
      <c r="VKH2202" s="218"/>
      <c r="VKI2202" s="218"/>
      <c r="VKJ2202" s="218"/>
      <c r="VKK2202" s="218"/>
      <c r="VKL2202" s="218"/>
      <c r="VKM2202" s="218"/>
      <c r="VKN2202" s="218"/>
      <c r="VKO2202" s="218"/>
      <c r="VKP2202" s="218"/>
      <c r="VKQ2202" s="218"/>
      <c r="VKR2202" s="218"/>
      <c r="VKS2202" s="218"/>
      <c r="VKT2202" s="218"/>
      <c r="VKU2202" s="218"/>
      <c r="VKV2202" s="218"/>
      <c r="VKW2202" s="218"/>
      <c r="VKX2202" s="218"/>
      <c r="VKY2202" s="218"/>
      <c r="VKZ2202" s="218"/>
      <c r="VLA2202" s="218"/>
      <c r="VLB2202" s="218"/>
      <c r="VLC2202" s="218"/>
      <c r="VLD2202" s="218"/>
      <c r="VLE2202" s="218"/>
      <c r="VLF2202" s="218"/>
      <c r="VLG2202" s="218"/>
      <c r="VLH2202" s="218"/>
      <c r="VLI2202" s="218"/>
      <c r="VLJ2202" s="218"/>
      <c r="VLK2202" s="218"/>
      <c r="VLL2202" s="218"/>
      <c r="VLM2202" s="218"/>
      <c r="VLN2202" s="218"/>
      <c r="VLO2202" s="218"/>
      <c r="VLP2202" s="218"/>
      <c r="VLQ2202" s="218"/>
      <c r="VLR2202" s="218"/>
      <c r="VLS2202" s="218"/>
      <c r="VLT2202" s="218"/>
      <c r="VLU2202" s="218"/>
      <c r="VLV2202" s="218"/>
      <c r="VLW2202" s="218"/>
      <c r="VLX2202" s="218"/>
      <c r="VLY2202" s="218"/>
      <c r="VLZ2202" s="218"/>
      <c r="VMA2202" s="218"/>
      <c r="VMB2202" s="218"/>
      <c r="VMC2202" s="218"/>
      <c r="VMD2202" s="218"/>
      <c r="VME2202" s="218"/>
      <c r="VMF2202" s="218"/>
      <c r="VMG2202" s="218"/>
      <c r="VMH2202" s="218"/>
      <c r="VMI2202" s="218"/>
      <c r="VMJ2202" s="218"/>
      <c r="VMK2202" s="218"/>
      <c r="VML2202" s="218"/>
      <c r="VMM2202" s="218"/>
      <c r="VMN2202" s="218"/>
      <c r="VMO2202" s="218"/>
      <c r="VMP2202" s="218"/>
      <c r="VMQ2202" s="218"/>
      <c r="VMR2202" s="218"/>
      <c r="VMS2202" s="218"/>
      <c r="VMT2202" s="218"/>
      <c r="VMU2202" s="218"/>
      <c r="VMV2202" s="218"/>
      <c r="VMW2202" s="218"/>
      <c r="VMX2202" s="218"/>
      <c r="VMY2202" s="218"/>
      <c r="VMZ2202" s="218"/>
      <c r="VNA2202" s="218"/>
      <c r="VNB2202" s="218"/>
      <c r="VNC2202" s="218"/>
      <c r="VND2202" s="218"/>
      <c r="VNE2202" s="218"/>
      <c r="VNF2202" s="218"/>
      <c r="VNG2202" s="218"/>
      <c r="VNH2202" s="218"/>
      <c r="VNI2202" s="218"/>
      <c r="VNJ2202" s="218"/>
      <c r="VNK2202" s="218"/>
      <c r="VNL2202" s="218"/>
      <c r="VNM2202" s="218"/>
      <c r="VNN2202" s="218"/>
      <c r="VNO2202" s="218"/>
      <c r="VNP2202" s="218"/>
      <c r="VNQ2202" s="218"/>
      <c r="VNR2202" s="218"/>
      <c r="VNS2202" s="218"/>
      <c r="VNT2202" s="218"/>
      <c r="VNU2202" s="218"/>
      <c r="VNV2202" s="218"/>
      <c r="VNW2202" s="218"/>
      <c r="VNX2202" s="218"/>
      <c r="VNY2202" s="218"/>
      <c r="VNZ2202" s="218"/>
      <c r="VOA2202" s="218"/>
      <c r="VOB2202" s="218"/>
      <c r="VOC2202" s="218"/>
      <c r="VOD2202" s="218"/>
      <c r="VOE2202" s="218"/>
      <c r="VOF2202" s="218"/>
      <c r="VOG2202" s="218"/>
      <c r="VOH2202" s="218"/>
      <c r="VOI2202" s="218"/>
      <c r="VOJ2202" s="218"/>
      <c r="VOK2202" s="218"/>
      <c r="VOL2202" s="218"/>
      <c r="VOM2202" s="218"/>
      <c r="VON2202" s="218"/>
      <c r="VOO2202" s="218"/>
      <c r="VOP2202" s="218"/>
      <c r="VOQ2202" s="218"/>
      <c r="VOR2202" s="218"/>
      <c r="VOS2202" s="218"/>
      <c r="VOT2202" s="218"/>
      <c r="VOU2202" s="218"/>
      <c r="VOV2202" s="218"/>
      <c r="VOW2202" s="218"/>
      <c r="VOX2202" s="218"/>
      <c r="VOY2202" s="218"/>
      <c r="VOZ2202" s="218"/>
      <c r="VPA2202" s="218"/>
      <c r="VPB2202" s="218"/>
      <c r="VPC2202" s="218"/>
      <c r="VPD2202" s="218"/>
      <c r="VPE2202" s="218"/>
      <c r="VPF2202" s="218"/>
      <c r="VPG2202" s="218"/>
      <c r="VPH2202" s="218"/>
      <c r="VPI2202" s="218"/>
      <c r="VPJ2202" s="218"/>
      <c r="VPK2202" s="218"/>
      <c r="VPL2202" s="218"/>
      <c r="VPM2202" s="218"/>
      <c r="VPN2202" s="218"/>
      <c r="VPO2202" s="218"/>
      <c r="VPP2202" s="218"/>
      <c r="VPQ2202" s="218"/>
      <c r="VPR2202" s="218"/>
      <c r="VPS2202" s="218"/>
      <c r="VPT2202" s="218"/>
      <c r="VPU2202" s="218"/>
      <c r="VPV2202" s="218"/>
      <c r="VPW2202" s="218"/>
      <c r="VPX2202" s="218"/>
      <c r="VPY2202" s="218"/>
      <c r="VPZ2202" s="218"/>
      <c r="VQA2202" s="218"/>
      <c r="VQB2202" s="218"/>
      <c r="VQC2202" s="218"/>
      <c r="VQD2202" s="218"/>
      <c r="VQE2202" s="218"/>
      <c r="VQF2202" s="218"/>
      <c r="VQG2202" s="218"/>
      <c r="VQH2202" s="218"/>
      <c r="VQI2202" s="218"/>
      <c r="VQJ2202" s="218"/>
      <c r="VQK2202" s="218"/>
      <c r="VQL2202" s="218"/>
      <c r="VQM2202" s="218"/>
      <c r="VQN2202" s="218"/>
      <c r="VQO2202" s="218"/>
      <c r="VQP2202" s="218"/>
      <c r="VQQ2202" s="218"/>
      <c r="VQR2202" s="218"/>
      <c r="VQS2202" s="218"/>
      <c r="VQT2202" s="218"/>
      <c r="VQU2202" s="218"/>
      <c r="VQV2202" s="218"/>
      <c r="VQW2202" s="218"/>
      <c r="VQX2202" s="218"/>
      <c r="VQY2202" s="218"/>
      <c r="VQZ2202" s="218"/>
      <c r="VRA2202" s="218"/>
      <c r="VRB2202" s="218"/>
      <c r="VRC2202" s="218"/>
      <c r="VRD2202" s="218"/>
      <c r="VRE2202" s="218"/>
      <c r="VRF2202" s="218"/>
      <c r="VRG2202" s="218"/>
      <c r="VRH2202" s="218"/>
      <c r="VRI2202" s="218"/>
      <c r="VRJ2202" s="218"/>
      <c r="VRK2202" s="218"/>
      <c r="VRL2202" s="218"/>
      <c r="VRM2202" s="218"/>
      <c r="VRN2202" s="218"/>
      <c r="VRO2202" s="218"/>
      <c r="VRP2202" s="218"/>
      <c r="VRQ2202" s="218"/>
      <c r="VRR2202" s="218"/>
      <c r="VRS2202" s="218"/>
      <c r="VRT2202" s="218"/>
      <c r="VRU2202" s="218"/>
      <c r="VRV2202" s="218"/>
      <c r="VRW2202" s="218"/>
      <c r="VRX2202" s="218"/>
      <c r="VRY2202" s="218"/>
      <c r="VRZ2202" s="218"/>
      <c r="VSA2202" s="218"/>
      <c r="VSB2202" s="218"/>
      <c r="VSC2202" s="218"/>
      <c r="VSD2202" s="218"/>
      <c r="VSE2202" s="218"/>
      <c r="VSF2202" s="218"/>
      <c r="VSG2202" s="218"/>
      <c r="VSH2202" s="218"/>
      <c r="VSI2202" s="218"/>
      <c r="VSJ2202" s="218"/>
      <c r="VSK2202" s="218"/>
      <c r="VSL2202" s="218"/>
      <c r="VSM2202" s="218"/>
      <c r="VSN2202" s="218"/>
      <c r="VSO2202" s="218"/>
      <c r="VSP2202" s="218"/>
      <c r="VSQ2202" s="218"/>
      <c r="VSR2202" s="218"/>
      <c r="VSS2202" s="218"/>
      <c r="VST2202" s="218"/>
      <c r="VSU2202" s="218"/>
      <c r="VSV2202" s="218"/>
      <c r="VSW2202" s="218"/>
      <c r="VSX2202" s="218"/>
      <c r="VSY2202" s="218"/>
      <c r="VSZ2202" s="218"/>
      <c r="VTA2202" s="218"/>
      <c r="VTB2202" s="218"/>
      <c r="VTC2202" s="218"/>
      <c r="VTD2202" s="218"/>
      <c r="VTE2202" s="218"/>
      <c r="VTF2202" s="218"/>
      <c r="VTG2202" s="218"/>
      <c r="VTH2202" s="218"/>
      <c r="VTI2202" s="218"/>
      <c r="VTJ2202" s="218"/>
      <c r="VTK2202" s="218"/>
      <c r="VTL2202" s="218"/>
      <c r="VTM2202" s="218"/>
      <c r="VTN2202" s="218"/>
      <c r="VTO2202" s="218"/>
      <c r="VTP2202" s="218"/>
      <c r="VTQ2202" s="218"/>
      <c r="VTR2202" s="218"/>
      <c r="VTS2202" s="218"/>
      <c r="VTT2202" s="218"/>
      <c r="VTU2202" s="218"/>
      <c r="VTV2202" s="218"/>
      <c r="VTW2202" s="218"/>
      <c r="VTX2202" s="218"/>
      <c r="VTY2202" s="218"/>
      <c r="VTZ2202" s="218"/>
      <c r="VUA2202" s="218"/>
      <c r="VUB2202" s="218"/>
      <c r="VUC2202" s="218"/>
      <c r="VUD2202" s="218"/>
      <c r="VUE2202" s="218"/>
      <c r="VUF2202" s="218"/>
      <c r="VUG2202" s="218"/>
      <c r="VUH2202" s="218"/>
      <c r="VUI2202" s="218"/>
      <c r="VUJ2202" s="218"/>
      <c r="VUK2202" s="218"/>
      <c r="VUL2202" s="218"/>
      <c r="VUM2202" s="218"/>
      <c r="VUN2202" s="218"/>
      <c r="VUO2202" s="218"/>
      <c r="VUP2202" s="218"/>
      <c r="VUQ2202" s="218"/>
      <c r="VUR2202" s="218"/>
      <c r="VUS2202" s="218"/>
      <c r="VUT2202" s="218"/>
      <c r="VUU2202" s="218"/>
      <c r="VUV2202" s="218"/>
      <c r="VUW2202" s="218"/>
      <c r="VUX2202" s="218"/>
      <c r="VUY2202" s="218"/>
      <c r="VUZ2202" s="218"/>
      <c r="VVA2202" s="218"/>
      <c r="VVB2202" s="218"/>
      <c r="VVC2202" s="218"/>
      <c r="VVD2202" s="218"/>
      <c r="VVE2202" s="218"/>
      <c r="VVF2202" s="218"/>
      <c r="VVG2202" s="218"/>
      <c r="VVH2202" s="218"/>
      <c r="VVI2202" s="218"/>
      <c r="VVJ2202" s="218"/>
      <c r="VVK2202" s="218"/>
      <c r="VVL2202" s="218"/>
      <c r="VVM2202" s="218"/>
      <c r="VVN2202" s="218"/>
      <c r="VVO2202" s="218"/>
      <c r="VVP2202" s="218"/>
      <c r="VVQ2202" s="218"/>
      <c r="VVR2202" s="218"/>
      <c r="VVS2202" s="218"/>
      <c r="VVT2202" s="218"/>
      <c r="VVU2202" s="218"/>
      <c r="VVV2202" s="218"/>
      <c r="VVW2202" s="218"/>
      <c r="VVX2202" s="218"/>
      <c r="VVY2202" s="218"/>
      <c r="VVZ2202" s="218"/>
      <c r="VWA2202" s="218"/>
      <c r="VWB2202" s="218"/>
      <c r="VWC2202" s="218"/>
      <c r="VWD2202" s="218"/>
      <c r="VWE2202" s="218"/>
      <c r="VWF2202" s="218"/>
      <c r="VWG2202" s="218"/>
      <c r="VWH2202" s="218"/>
      <c r="VWI2202" s="218"/>
      <c r="VWJ2202" s="218"/>
      <c r="VWK2202" s="218"/>
      <c r="VWL2202" s="218"/>
      <c r="VWM2202" s="218"/>
      <c r="VWN2202" s="218"/>
      <c r="VWO2202" s="218"/>
      <c r="VWP2202" s="218"/>
      <c r="VWQ2202" s="218"/>
      <c r="VWR2202" s="218"/>
      <c r="VWS2202" s="218"/>
      <c r="VWT2202" s="218"/>
      <c r="VWU2202" s="218"/>
      <c r="VWV2202" s="218"/>
      <c r="VWW2202" s="218"/>
      <c r="VWX2202" s="218"/>
      <c r="VWY2202" s="218"/>
      <c r="VWZ2202" s="218"/>
      <c r="VXA2202" s="218"/>
      <c r="VXB2202" s="218"/>
      <c r="VXC2202" s="218"/>
      <c r="VXD2202" s="218"/>
      <c r="VXE2202" s="218"/>
      <c r="VXF2202" s="218"/>
      <c r="VXG2202" s="218"/>
      <c r="VXH2202" s="218"/>
      <c r="VXI2202" s="218"/>
      <c r="VXJ2202" s="218"/>
      <c r="VXK2202" s="218"/>
      <c r="VXL2202" s="218"/>
      <c r="VXM2202" s="218"/>
      <c r="VXN2202" s="218"/>
      <c r="VXO2202" s="218"/>
      <c r="VXP2202" s="218"/>
      <c r="VXQ2202" s="218"/>
      <c r="VXR2202" s="218"/>
      <c r="VXS2202" s="218"/>
      <c r="VXT2202" s="218"/>
      <c r="VXU2202" s="218"/>
      <c r="VXV2202" s="218"/>
      <c r="VXW2202" s="218"/>
      <c r="VXX2202" s="218"/>
      <c r="VXY2202" s="218"/>
      <c r="VXZ2202" s="218"/>
      <c r="VYA2202" s="218"/>
      <c r="VYB2202" s="218"/>
      <c r="VYC2202" s="218"/>
      <c r="VYD2202" s="218"/>
      <c r="VYE2202" s="218"/>
      <c r="VYF2202" s="218"/>
      <c r="VYG2202" s="218"/>
      <c r="VYH2202" s="218"/>
      <c r="VYI2202" s="218"/>
      <c r="VYJ2202" s="218"/>
      <c r="VYK2202" s="218"/>
      <c r="VYL2202" s="218"/>
      <c r="VYM2202" s="218"/>
      <c r="VYN2202" s="218"/>
      <c r="VYO2202" s="218"/>
      <c r="VYP2202" s="218"/>
      <c r="VYQ2202" s="218"/>
      <c r="VYR2202" s="218"/>
      <c r="VYS2202" s="218"/>
      <c r="VYT2202" s="218"/>
      <c r="VYU2202" s="218"/>
      <c r="VYV2202" s="218"/>
      <c r="VYW2202" s="218"/>
      <c r="VYX2202" s="218"/>
      <c r="VYY2202" s="218"/>
      <c r="VYZ2202" s="218"/>
      <c r="VZA2202" s="218"/>
      <c r="VZB2202" s="218"/>
      <c r="VZC2202" s="218"/>
      <c r="VZD2202" s="218"/>
      <c r="VZE2202" s="218"/>
      <c r="VZF2202" s="218"/>
      <c r="VZG2202" s="218"/>
      <c r="VZH2202" s="218"/>
      <c r="VZI2202" s="218"/>
      <c r="VZJ2202" s="218"/>
      <c r="VZK2202" s="218"/>
      <c r="VZL2202" s="218"/>
      <c r="VZM2202" s="218"/>
      <c r="VZN2202" s="218"/>
      <c r="VZO2202" s="218"/>
      <c r="VZP2202" s="218"/>
      <c r="VZQ2202" s="218"/>
      <c r="VZR2202" s="218"/>
      <c r="VZS2202" s="218"/>
      <c r="VZT2202" s="218"/>
      <c r="VZU2202" s="218"/>
      <c r="VZV2202" s="218"/>
      <c r="VZW2202" s="218"/>
      <c r="VZX2202" s="218"/>
      <c r="VZY2202" s="218"/>
      <c r="VZZ2202" s="218"/>
      <c r="WAA2202" s="218"/>
      <c r="WAB2202" s="218"/>
      <c r="WAC2202" s="218"/>
      <c r="WAD2202" s="218"/>
      <c r="WAE2202" s="218"/>
      <c r="WAF2202" s="218"/>
      <c r="WAG2202" s="218"/>
      <c r="WAH2202" s="218"/>
      <c r="WAI2202" s="218"/>
      <c r="WAJ2202" s="218"/>
      <c r="WAK2202" s="218"/>
      <c r="WAL2202" s="218"/>
      <c r="WAM2202" s="218"/>
      <c r="WAN2202" s="218"/>
      <c r="WAO2202" s="218"/>
      <c r="WAP2202" s="218"/>
      <c r="WAQ2202" s="218"/>
      <c r="WAR2202" s="218"/>
      <c r="WAS2202" s="218"/>
      <c r="WAT2202" s="218"/>
      <c r="WAU2202" s="218"/>
      <c r="WAV2202" s="218"/>
      <c r="WAW2202" s="218"/>
      <c r="WAX2202" s="218"/>
      <c r="WAY2202" s="218"/>
      <c r="WAZ2202" s="218"/>
      <c r="WBA2202" s="218"/>
      <c r="WBB2202" s="218"/>
      <c r="WBC2202" s="218"/>
      <c r="WBD2202" s="218"/>
      <c r="WBE2202" s="218"/>
      <c r="WBF2202" s="218"/>
      <c r="WBG2202" s="218"/>
      <c r="WBH2202" s="218"/>
      <c r="WBI2202" s="218"/>
      <c r="WBJ2202" s="218"/>
      <c r="WBK2202" s="218"/>
      <c r="WBL2202" s="218"/>
      <c r="WBM2202" s="218"/>
      <c r="WBN2202" s="218"/>
      <c r="WBO2202" s="218"/>
      <c r="WBP2202" s="218"/>
      <c r="WBQ2202" s="218"/>
      <c r="WBR2202" s="218"/>
      <c r="WBS2202" s="218"/>
      <c r="WBT2202" s="218"/>
      <c r="WBU2202" s="218"/>
      <c r="WBV2202" s="218"/>
      <c r="WBW2202" s="218"/>
      <c r="WBX2202" s="218"/>
      <c r="WBY2202" s="218"/>
      <c r="WBZ2202" s="218"/>
      <c r="WCA2202" s="218"/>
      <c r="WCB2202" s="218"/>
      <c r="WCC2202" s="218"/>
      <c r="WCD2202" s="218"/>
      <c r="WCE2202" s="218"/>
      <c r="WCF2202" s="218"/>
      <c r="WCG2202" s="218"/>
      <c r="WCH2202" s="218"/>
      <c r="WCI2202" s="218"/>
      <c r="WCJ2202" s="218"/>
      <c r="WCK2202" s="218"/>
      <c r="WCL2202" s="218"/>
      <c r="WCM2202" s="218"/>
      <c r="WCN2202" s="218"/>
      <c r="WCO2202" s="218"/>
      <c r="WCP2202" s="218"/>
      <c r="WCQ2202" s="218"/>
      <c r="WCR2202" s="218"/>
      <c r="WCS2202" s="218"/>
      <c r="WCT2202" s="218"/>
      <c r="WCU2202" s="218"/>
      <c r="WCV2202" s="218"/>
      <c r="WCW2202" s="218"/>
      <c r="WCX2202" s="218"/>
      <c r="WCY2202" s="218"/>
      <c r="WCZ2202" s="218"/>
      <c r="WDA2202" s="218"/>
      <c r="WDB2202" s="218"/>
      <c r="WDC2202" s="218"/>
      <c r="WDD2202" s="218"/>
      <c r="WDE2202" s="218"/>
      <c r="WDF2202" s="218"/>
      <c r="WDG2202" s="218"/>
      <c r="WDH2202" s="218"/>
      <c r="WDI2202" s="218"/>
      <c r="WDJ2202" s="218"/>
      <c r="WDK2202" s="218"/>
      <c r="WDL2202" s="218"/>
      <c r="WDM2202" s="218"/>
      <c r="WDN2202" s="218"/>
      <c r="WDO2202" s="218"/>
      <c r="WDP2202" s="218"/>
      <c r="WDQ2202" s="218"/>
      <c r="WDR2202" s="218"/>
      <c r="WDS2202" s="218"/>
      <c r="WDT2202" s="218"/>
      <c r="WDU2202" s="218"/>
      <c r="WDV2202" s="218"/>
      <c r="WDW2202" s="218"/>
      <c r="WDX2202" s="218"/>
      <c r="WDY2202" s="218"/>
      <c r="WDZ2202" s="218"/>
      <c r="WEA2202" s="218"/>
      <c r="WEB2202" s="218"/>
      <c r="WEC2202" s="218"/>
      <c r="WED2202" s="218"/>
      <c r="WEE2202" s="218"/>
      <c r="WEF2202" s="218"/>
      <c r="WEG2202" s="218"/>
      <c r="WEH2202" s="218"/>
      <c r="WEI2202" s="218"/>
      <c r="WEJ2202" s="218"/>
      <c r="WEK2202" s="218"/>
      <c r="WEL2202" s="218"/>
      <c r="WEM2202" s="218"/>
      <c r="WEN2202" s="218"/>
      <c r="WEO2202" s="218"/>
      <c r="WEP2202" s="218"/>
      <c r="WEQ2202" s="218"/>
      <c r="WER2202" s="218"/>
      <c r="WES2202" s="218"/>
      <c r="WET2202" s="218"/>
      <c r="WEU2202" s="218"/>
      <c r="WEV2202" s="218"/>
      <c r="WEW2202" s="218"/>
      <c r="WEX2202" s="218"/>
      <c r="WEY2202" s="218"/>
      <c r="WEZ2202" s="218"/>
      <c r="WFA2202" s="218"/>
      <c r="WFB2202" s="218"/>
      <c r="WFC2202" s="218"/>
      <c r="WFD2202" s="218"/>
      <c r="WFE2202" s="218"/>
      <c r="WFF2202" s="218"/>
      <c r="WFG2202" s="218"/>
      <c r="WFH2202" s="218"/>
      <c r="WFI2202" s="218"/>
      <c r="WFJ2202" s="218"/>
      <c r="WFK2202" s="218"/>
      <c r="WFL2202" s="218"/>
      <c r="WFM2202" s="218"/>
      <c r="WFN2202" s="218"/>
      <c r="WFO2202" s="218"/>
      <c r="WFP2202" s="218"/>
      <c r="WFQ2202" s="218"/>
      <c r="WFR2202" s="218"/>
      <c r="WFS2202" s="218"/>
      <c r="WFT2202" s="218"/>
      <c r="WFU2202" s="218"/>
      <c r="WFV2202" s="218"/>
      <c r="WFW2202" s="218"/>
      <c r="WFX2202" s="218"/>
      <c r="WFY2202" s="218"/>
      <c r="WFZ2202" s="218"/>
      <c r="WGA2202" s="218"/>
      <c r="WGB2202" s="218"/>
      <c r="WGC2202" s="218"/>
      <c r="WGD2202" s="218"/>
      <c r="WGE2202" s="218"/>
      <c r="WGF2202" s="218"/>
      <c r="WGG2202" s="218"/>
      <c r="WGH2202" s="218"/>
      <c r="WGI2202" s="218"/>
      <c r="WGJ2202" s="218"/>
      <c r="WGK2202" s="218"/>
      <c r="WGL2202" s="218"/>
      <c r="WGM2202" s="218"/>
      <c r="WGN2202" s="218"/>
      <c r="WGO2202" s="218"/>
      <c r="WGP2202" s="218"/>
      <c r="WGQ2202" s="218"/>
      <c r="WGR2202" s="218"/>
      <c r="WGS2202" s="218"/>
      <c r="WGT2202" s="218"/>
      <c r="WGU2202" s="218"/>
      <c r="WGV2202" s="218"/>
      <c r="WGW2202" s="218"/>
      <c r="WGX2202" s="218"/>
      <c r="WGY2202" s="218"/>
      <c r="WGZ2202" s="218"/>
      <c r="WHA2202" s="218"/>
      <c r="WHB2202" s="218"/>
      <c r="WHC2202" s="218"/>
      <c r="WHD2202" s="218"/>
      <c r="WHE2202" s="218"/>
      <c r="WHF2202" s="218"/>
      <c r="WHG2202" s="218"/>
      <c r="WHH2202" s="218"/>
      <c r="WHI2202" s="218"/>
      <c r="WHJ2202" s="218"/>
      <c r="WHK2202" s="218"/>
      <c r="WHL2202" s="218"/>
      <c r="WHM2202" s="218"/>
      <c r="WHN2202" s="218"/>
      <c r="WHO2202" s="218"/>
      <c r="WHP2202" s="218"/>
      <c r="WHQ2202" s="218"/>
      <c r="WHR2202" s="218"/>
      <c r="WHS2202" s="218"/>
      <c r="WHT2202" s="218"/>
      <c r="WHU2202" s="218"/>
      <c r="WHV2202" s="218"/>
      <c r="WHW2202" s="218"/>
      <c r="WHX2202" s="218"/>
      <c r="WHY2202" s="218"/>
      <c r="WHZ2202" s="218"/>
      <c r="WIA2202" s="218"/>
      <c r="WIB2202" s="218"/>
      <c r="WIC2202" s="218"/>
      <c r="WID2202" s="218"/>
      <c r="WIE2202" s="218"/>
      <c r="WIF2202" s="218"/>
      <c r="WIG2202" s="218"/>
      <c r="WIH2202" s="218"/>
      <c r="WII2202" s="218"/>
      <c r="WIJ2202" s="218"/>
      <c r="WIK2202" s="218"/>
      <c r="WIL2202" s="218"/>
      <c r="WIM2202" s="218"/>
      <c r="WIN2202" s="218"/>
      <c r="WIO2202" s="218"/>
      <c r="WIP2202" s="218"/>
      <c r="WIQ2202" s="218"/>
      <c r="WIR2202" s="218"/>
      <c r="WIS2202" s="218"/>
      <c r="WIT2202" s="218"/>
      <c r="WIU2202" s="218"/>
      <c r="WIV2202" s="218"/>
      <c r="WIW2202" s="218"/>
      <c r="WIX2202" s="218"/>
      <c r="WIY2202" s="218"/>
      <c r="WIZ2202" s="218"/>
      <c r="WJA2202" s="218"/>
      <c r="WJB2202" s="218"/>
      <c r="WJC2202" s="218"/>
      <c r="WJD2202" s="218"/>
      <c r="WJE2202" s="218"/>
      <c r="WJF2202" s="218"/>
      <c r="WJG2202" s="218"/>
      <c r="WJH2202" s="218"/>
      <c r="WJI2202" s="218"/>
      <c r="WJJ2202" s="218"/>
      <c r="WJK2202" s="218"/>
      <c r="WJL2202" s="218"/>
      <c r="WJM2202" s="218"/>
      <c r="WJN2202" s="218"/>
      <c r="WJO2202" s="218"/>
      <c r="WJP2202" s="218"/>
      <c r="WJQ2202" s="218"/>
      <c r="WJR2202" s="218"/>
      <c r="WJS2202" s="218"/>
      <c r="WJT2202" s="218"/>
      <c r="WJU2202" s="218"/>
      <c r="WJV2202" s="218"/>
      <c r="WJW2202" s="218"/>
      <c r="WJX2202" s="218"/>
      <c r="WJY2202" s="218"/>
      <c r="WJZ2202" s="218"/>
      <c r="WKA2202" s="218"/>
      <c r="WKB2202" s="218"/>
      <c r="WKC2202" s="218"/>
      <c r="WKD2202" s="218"/>
      <c r="WKE2202" s="218"/>
      <c r="WKF2202" s="218"/>
      <c r="WKG2202" s="218"/>
      <c r="WKH2202" s="218"/>
      <c r="WKI2202" s="218"/>
      <c r="WKJ2202" s="218"/>
      <c r="WKK2202" s="218"/>
      <c r="WKL2202" s="218"/>
      <c r="WKM2202" s="218"/>
      <c r="WKN2202" s="218"/>
      <c r="WKO2202" s="218"/>
      <c r="WKP2202" s="218"/>
      <c r="WKQ2202" s="218"/>
      <c r="WKR2202" s="218"/>
      <c r="WKS2202" s="218"/>
      <c r="WKT2202" s="218"/>
      <c r="WKU2202" s="218"/>
      <c r="WKV2202" s="218"/>
      <c r="WKW2202" s="218"/>
      <c r="WKX2202" s="218"/>
      <c r="WKY2202" s="218"/>
      <c r="WKZ2202" s="218"/>
      <c r="WLA2202" s="218"/>
      <c r="WLB2202" s="218"/>
      <c r="WLC2202" s="218"/>
      <c r="WLD2202" s="218"/>
      <c r="WLE2202" s="218"/>
      <c r="WLF2202" s="218"/>
      <c r="WLG2202" s="218"/>
      <c r="WLH2202" s="218"/>
      <c r="WLI2202" s="218"/>
      <c r="WLJ2202" s="218"/>
      <c r="WLK2202" s="218"/>
      <c r="WLL2202" s="218"/>
      <c r="WLM2202" s="218"/>
      <c r="WLN2202" s="218"/>
      <c r="WLO2202" s="218"/>
      <c r="WLP2202" s="218"/>
      <c r="WLQ2202" s="218"/>
      <c r="WLR2202" s="218"/>
      <c r="WLS2202" s="218"/>
      <c r="WLT2202" s="218"/>
      <c r="WLU2202" s="218"/>
      <c r="WLV2202" s="218"/>
      <c r="WLW2202" s="218"/>
      <c r="WLX2202" s="218"/>
      <c r="WLY2202" s="218"/>
      <c r="WLZ2202" s="218"/>
      <c r="WMA2202" s="218"/>
      <c r="WMB2202" s="218"/>
      <c r="WMC2202" s="218"/>
      <c r="WMD2202" s="218"/>
      <c r="WME2202" s="218"/>
      <c r="WMF2202" s="218"/>
      <c r="WMG2202" s="218"/>
      <c r="WMH2202" s="218"/>
      <c r="WMI2202" s="218"/>
      <c r="WMJ2202" s="218"/>
      <c r="WMK2202" s="218"/>
      <c r="WML2202" s="218"/>
      <c r="WMM2202" s="218"/>
      <c r="WMN2202" s="218"/>
      <c r="WMO2202" s="218"/>
      <c r="WMP2202" s="218"/>
      <c r="WMQ2202" s="218"/>
      <c r="WMR2202" s="218"/>
      <c r="WMS2202" s="218"/>
      <c r="WMT2202" s="218"/>
      <c r="WMU2202" s="218"/>
      <c r="WMV2202" s="218"/>
      <c r="WMW2202" s="218"/>
      <c r="WMX2202" s="218"/>
      <c r="WMY2202" s="218"/>
      <c r="WMZ2202" s="218"/>
      <c r="WNA2202" s="218"/>
      <c r="WNB2202" s="218"/>
      <c r="WNC2202" s="218"/>
      <c r="WND2202" s="218"/>
      <c r="WNE2202" s="218"/>
      <c r="WNF2202" s="218"/>
      <c r="WNG2202" s="218"/>
      <c r="WNH2202" s="218"/>
      <c r="WNI2202" s="218"/>
      <c r="WNJ2202" s="218"/>
      <c r="WNK2202" s="218"/>
      <c r="WNL2202" s="218"/>
      <c r="WNM2202" s="218"/>
      <c r="WNN2202" s="218"/>
      <c r="WNO2202" s="218"/>
      <c r="WNP2202" s="218"/>
      <c r="WNQ2202" s="218"/>
      <c r="WNR2202" s="218"/>
      <c r="WNS2202" s="218"/>
      <c r="WNT2202" s="218"/>
      <c r="WNU2202" s="218"/>
      <c r="WNV2202" s="218"/>
      <c r="WNW2202" s="218"/>
      <c r="WNX2202" s="218"/>
      <c r="WNY2202" s="218"/>
      <c r="WNZ2202" s="218"/>
      <c r="WOA2202" s="218"/>
      <c r="WOB2202" s="218"/>
      <c r="WOC2202" s="218"/>
      <c r="WOD2202" s="218"/>
      <c r="WOE2202" s="218"/>
      <c r="WOF2202" s="218"/>
      <c r="WOG2202" s="218"/>
      <c r="WOH2202" s="218"/>
      <c r="WOI2202" s="218"/>
      <c r="WOJ2202" s="218"/>
      <c r="WOK2202" s="218"/>
      <c r="WOL2202" s="218"/>
      <c r="WOM2202" s="218"/>
      <c r="WON2202" s="218"/>
      <c r="WOO2202" s="218"/>
      <c r="WOP2202" s="218"/>
      <c r="WOQ2202" s="218"/>
      <c r="WOR2202" s="218"/>
      <c r="WOS2202" s="218"/>
      <c r="WOT2202" s="218"/>
      <c r="WOU2202" s="218"/>
      <c r="WOV2202" s="218"/>
      <c r="WOW2202" s="218"/>
      <c r="WOX2202" s="218"/>
      <c r="WOY2202" s="218"/>
      <c r="WOZ2202" s="218"/>
      <c r="WPA2202" s="218"/>
      <c r="WPB2202" s="218"/>
      <c r="WPC2202" s="218"/>
      <c r="WPD2202" s="218"/>
      <c r="WPE2202" s="218"/>
      <c r="WPF2202" s="218"/>
      <c r="WPG2202" s="218"/>
      <c r="WPH2202" s="218"/>
      <c r="WPI2202" s="218"/>
      <c r="WPJ2202" s="218"/>
      <c r="WPK2202" s="218"/>
      <c r="WPL2202" s="218"/>
      <c r="WPM2202" s="218"/>
      <c r="WPN2202" s="218"/>
      <c r="WPO2202" s="218"/>
      <c r="WPP2202" s="218"/>
      <c r="WPQ2202" s="218"/>
      <c r="WPR2202" s="218"/>
      <c r="WPS2202" s="218"/>
      <c r="WPT2202" s="218"/>
      <c r="WPU2202" s="218"/>
      <c r="WPV2202" s="218"/>
      <c r="WPW2202" s="218"/>
      <c r="WPX2202" s="218"/>
      <c r="WPY2202" s="218"/>
      <c r="WPZ2202" s="218"/>
      <c r="WQA2202" s="218"/>
      <c r="WQB2202" s="218"/>
      <c r="WQC2202" s="218"/>
      <c r="WQD2202" s="218"/>
      <c r="WQE2202" s="218"/>
      <c r="WQF2202" s="218"/>
      <c r="WQG2202" s="218"/>
      <c r="WQH2202" s="218"/>
      <c r="WQI2202" s="218"/>
      <c r="WQJ2202" s="218"/>
      <c r="WQK2202" s="218"/>
      <c r="WQL2202" s="218"/>
      <c r="WQM2202" s="218"/>
      <c r="WQN2202" s="218"/>
      <c r="WQO2202" s="218"/>
      <c r="WQP2202" s="218"/>
      <c r="WQQ2202" s="218"/>
      <c r="WQR2202" s="218"/>
      <c r="WQS2202" s="218"/>
      <c r="WQT2202" s="218"/>
      <c r="WQU2202" s="218"/>
      <c r="WQV2202" s="218"/>
      <c r="WQW2202" s="218"/>
      <c r="WQX2202" s="218"/>
      <c r="WQY2202" s="218"/>
      <c r="WQZ2202" s="218"/>
      <c r="WRA2202" s="218"/>
      <c r="WRB2202" s="218"/>
      <c r="WRC2202" s="218"/>
      <c r="WRD2202" s="218"/>
      <c r="WRE2202" s="218"/>
      <c r="WRF2202" s="218"/>
      <c r="WRG2202" s="218"/>
      <c r="WRH2202" s="218"/>
      <c r="WRI2202" s="218"/>
      <c r="WRJ2202" s="218"/>
      <c r="WRK2202" s="218"/>
      <c r="WRL2202" s="218"/>
      <c r="WRM2202" s="218"/>
      <c r="WRN2202" s="218"/>
      <c r="WRO2202" s="218"/>
      <c r="WRP2202" s="218"/>
      <c r="WRQ2202" s="218"/>
      <c r="WRR2202" s="218"/>
      <c r="WRS2202" s="218"/>
      <c r="WRT2202" s="218"/>
      <c r="WRU2202" s="218"/>
      <c r="WRV2202" s="218"/>
      <c r="WRW2202" s="218"/>
      <c r="WRX2202" s="218"/>
      <c r="WRY2202" s="218"/>
      <c r="WRZ2202" s="218"/>
      <c r="WSA2202" s="218"/>
      <c r="WSB2202" s="218"/>
      <c r="WSC2202" s="218"/>
      <c r="WSD2202" s="218"/>
      <c r="WSE2202" s="218"/>
      <c r="WSF2202" s="218"/>
      <c r="WSG2202" s="218"/>
      <c r="WSH2202" s="218"/>
      <c r="WSI2202" s="218"/>
      <c r="WSJ2202" s="218"/>
      <c r="WSK2202" s="218"/>
      <c r="WSL2202" s="218"/>
      <c r="WSM2202" s="218"/>
      <c r="WSN2202" s="218"/>
      <c r="WSO2202" s="218"/>
      <c r="WSP2202" s="218"/>
      <c r="WSQ2202" s="218"/>
      <c r="WSR2202" s="218"/>
      <c r="WSS2202" s="218"/>
      <c r="WST2202" s="218"/>
      <c r="WSU2202" s="218"/>
      <c r="WSV2202" s="218"/>
      <c r="WSW2202" s="218"/>
      <c r="WSX2202" s="218"/>
      <c r="WSY2202" s="218"/>
      <c r="WSZ2202" s="218"/>
      <c r="WTA2202" s="218"/>
      <c r="WTB2202" s="218"/>
      <c r="WTC2202" s="218"/>
      <c r="WTD2202" s="218"/>
      <c r="WTE2202" s="218"/>
      <c r="WTF2202" s="218"/>
      <c r="WTG2202" s="218"/>
      <c r="WTH2202" s="218"/>
      <c r="WTI2202" s="218"/>
      <c r="WTJ2202" s="218"/>
      <c r="WTK2202" s="218"/>
      <c r="WTL2202" s="218"/>
      <c r="WTM2202" s="218"/>
      <c r="WTN2202" s="218"/>
      <c r="WTO2202" s="218"/>
      <c r="WTP2202" s="218"/>
      <c r="WTQ2202" s="218"/>
      <c r="WTR2202" s="218"/>
      <c r="WTS2202" s="218"/>
      <c r="WTT2202" s="218"/>
      <c r="WTU2202" s="218"/>
      <c r="WTV2202" s="218"/>
      <c r="WTW2202" s="218"/>
      <c r="WTX2202" s="218"/>
      <c r="WTY2202" s="218"/>
      <c r="WTZ2202" s="218"/>
      <c r="WUA2202" s="218"/>
      <c r="WUB2202" s="218"/>
      <c r="WUC2202" s="218"/>
      <c r="WUD2202" s="218"/>
      <c r="WUE2202" s="218"/>
      <c r="WUF2202" s="218"/>
      <c r="WUG2202" s="218"/>
      <c r="WUH2202" s="218"/>
      <c r="WUI2202" s="218"/>
      <c r="WUJ2202" s="218"/>
      <c r="WUK2202" s="218"/>
      <c r="WUL2202" s="218"/>
      <c r="WUM2202" s="218"/>
      <c r="WUN2202" s="218"/>
      <c r="WUO2202" s="218"/>
      <c r="WUP2202" s="218"/>
      <c r="WUQ2202" s="218"/>
      <c r="WUR2202" s="218"/>
      <c r="WUS2202" s="218"/>
      <c r="WUT2202" s="218"/>
      <c r="WUU2202" s="218"/>
      <c r="WUV2202" s="218"/>
      <c r="WUW2202" s="218"/>
      <c r="WUX2202" s="218"/>
      <c r="WUY2202" s="218"/>
      <c r="WUZ2202" s="218"/>
      <c r="WVA2202" s="218"/>
      <c r="WVB2202" s="218"/>
      <c r="WVC2202" s="218"/>
      <c r="WVD2202" s="218"/>
      <c r="WVE2202" s="218"/>
      <c r="WVF2202" s="218"/>
      <c r="WVG2202" s="218"/>
      <c r="WVH2202" s="218"/>
      <c r="WVI2202" s="218"/>
      <c r="WVJ2202" s="218"/>
      <c r="WVK2202" s="218"/>
      <c r="WVL2202" s="218"/>
      <c r="WVM2202" s="218"/>
      <c r="WVN2202" s="218"/>
      <c r="WVO2202" s="218"/>
      <c r="WVP2202" s="218"/>
      <c r="WVQ2202" s="218"/>
      <c r="WVR2202" s="218"/>
      <c r="WVS2202" s="218"/>
      <c r="WVT2202" s="218"/>
      <c r="WVU2202" s="218"/>
      <c r="WVV2202" s="218"/>
      <c r="WVW2202" s="218"/>
      <c r="WVX2202" s="218"/>
      <c r="WVY2202" s="218"/>
      <c r="WVZ2202" s="218"/>
      <c r="WWA2202" s="218"/>
      <c r="WWB2202" s="218"/>
      <c r="WWC2202" s="218"/>
      <c r="WWD2202" s="218"/>
      <c r="WWE2202" s="218"/>
      <c r="WWF2202" s="218"/>
      <c r="WWG2202" s="218"/>
      <c r="WWH2202" s="218"/>
      <c r="WWI2202" s="218"/>
      <c r="WWJ2202" s="218"/>
      <c r="WWK2202" s="218"/>
      <c r="WWL2202" s="218"/>
      <c r="WWM2202" s="218"/>
      <c r="WWN2202" s="218"/>
      <c r="WWO2202" s="218"/>
      <c r="WWP2202" s="218"/>
      <c r="WWQ2202" s="218"/>
      <c r="WWR2202" s="218"/>
      <c r="WWS2202" s="218"/>
      <c r="WWT2202" s="218"/>
      <c r="WWU2202" s="218"/>
      <c r="WWV2202" s="218"/>
      <c r="WWW2202" s="218"/>
      <c r="WWX2202" s="218"/>
      <c r="WWY2202" s="218"/>
      <c r="WWZ2202" s="218"/>
      <c r="WXA2202" s="218"/>
      <c r="WXB2202" s="218"/>
      <c r="WXC2202" s="218"/>
      <c r="WXD2202" s="218"/>
      <c r="WXE2202" s="218"/>
      <c r="WXF2202" s="218"/>
      <c r="WXG2202" s="218"/>
      <c r="WXH2202" s="218"/>
      <c r="WXI2202" s="218"/>
      <c r="WXJ2202" s="218"/>
      <c r="WXK2202" s="218"/>
      <c r="WXL2202" s="218"/>
      <c r="WXM2202" s="218"/>
      <c r="WXN2202" s="218"/>
      <c r="WXO2202" s="218"/>
      <c r="WXP2202" s="218"/>
      <c r="WXQ2202" s="218"/>
      <c r="WXR2202" s="218"/>
      <c r="WXS2202" s="218"/>
      <c r="WXT2202" s="218"/>
      <c r="WXU2202" s="218"/>
      <c r="WXV2202" s="218"/>
      <c r="WXW2202" s="218"/>
      <c r="WXX2202" s="218"/>
      <c r="WXY2202" s="218"/>
      <c r="WXZ2202" s="218"/>
      <c r="WYA2202" s="218"/>
      <c r="WYB2202" s="218"/>
      <c r="WYC2202" s="218"/>
      <c r="WYD2202" s="218"/>
      <c r="WYE2202" s="218"/>
      <c r="WYF2202" s="218"/>
      <c r="WYG2202" s="218"/>
      <c r="WYH2202" s="218"/>
      <c r="WYI2202" s="218"/>
      <c r="WYJ2202" s="218"/>
      <c r="WYK2202" s="218"/>
      <c r="WYL2202" s="218"/>
      <c r="WYM2202" s="218"/>
      <c r="WYN2202" s="218"/>
      <c r="WYO2202" s="218"/>
      <c r="WYP2202" s="218"/>
      <c r="WYQ2202" s="218"/>
      <c r="WYR2202" s="218"/>
      <c r="WYS2202" s="218"/>
      <c r="WYT2202" s="218"/>
      <c r="WYU2202" s="218"/>
      <c r="WYV2202" s="218"/>
      <c r="WYW2202" s="218"/>
      <c r="WYX2202" s="218"/>
      <c r="WYY2202" s="218"/>
      <c r="WYZ2202" s="218"/>
      <c r="WZA2202" s="218"/>
      <c r="WZB2202" s="218"/>
      <c r="WZC2202" s="218"/>
      <c r="WZD2202" s="218"/>
      <c r="WZE2202" s="218"/>
      <c r="WZF2202" s="218"/>
      <c r="WZG2202" s="218"/>
      <c r="WZH2202" s="218"/>
      <c r="WZI2202" s="218"/>
      <c r="WZJ2202" s="218"/>
      <c r="WZK2202" s="218"/>
      <c r="WZL2202" s="218"/>
      <c r="WZM2202" s="218"/>
      <c r="WZN2202" s="218"/>
      <c r="WZO2202" s="218"/>
      <c r="WZP2202" s="218"/>
      <c r="WZQ2202" s="218"/>
      <c r="WZR2202" s="218"/>
      <c r="WZS2202" s="218"/>
      <c r="WZT2202" s="218"/>
      <c r="WZU2202" s="218"/>
      <c r="WZV2202" s="218"/>
      <c r="WZW2202" s="218"/>
      <c r="WZX2202" s="218"/>
      <c r="WZY2202" s="218"/>
      <c r="WZZ2202" s="218"/>
      <c r="XAA2202" s="218"/>
      <c r="XAB2202" s="218"/>
      <c r="XAC2202" s="218"/>
      <c r="XAD2202" s="218"/>
      <c r="XAE2202" s="218"/>
      <c r="XAF2202" s="218"/>
      <c r="XAG2202" s="218"/>
      <c r="XAH2202" s="218"/>
      <c r="XAI2202" s="218"/>
      <c r="XAJ2202" s="218"/>
      <c r="XAK2202" s="218"/>
      <c r="XAL2202" s="218"/>
      <c r="XAM2202" s="218"/>
      <c r="XAN2202" s="218"/>
      <c r="XAO2202" s="218"/>
      <c r="XAP2202" s="218"/>
      <c r="XAQ2202" s="218"/>
      <c r="XAR2202" s="218"/>
      <c r="XAS2202" s="218"/>
      <c r="XAT2202" s="218"/>
      <c r="XAU2202" s="218"/>
      <c r="XAV2202" s="218"/>
      <c r="XAW2202" s="218"/>
      <c r="XAX2202" s="218"/>
      <c r="XAY2202" s="218"/>
      <c r="XAZ2202" s="218"/>
      <c r="XBA2202" s="218"/>
      <c r="XBB2202" s="218"/>
      <c r="XBC2202" s="218"/>
      <c r="XBD2202" s="218"/>
      <c r="XBE2202" s="218"/>
      <c r="XBF2202" s="218"/>
      <c r="XBG2202" s="218"/>
      <c r="XBH2202" s="218"/>
      <c r="XBI2202" s="218"/>
      <c r="XBJ2202" s="218"/>
      <c r="XBK2202" s="218"/>
      <c r="XBL2202" s="218"/>
      <c r="XBM2202" s="218"/>
      <c r="XBN2202" s="218"/>
      <c r="XBO2202" s="218"/>
      <c r="XBP2202" s="218"/>
      <c r="XBQ2202" s="218"/>
      <c r="XBR2202" s="218"/>
      <c r="XBS2202" s="218"/>
      <c r="XBT2202" s="218"/>
      <c r="XBU2202" s="218"/>
      <c r="XBV2202" s="218"/>
      <c r="XBW2202" s="218"/>
      <c r="XBX2202" s="218"/>
      <c r="XBY2202" s="218"/>
      <c r="XBZ2202" s="218"/>
      <c r="XCA2202" s="218"/>
      <c r="XCB2202" s="218"/>
      <c r="XCC2202" s="218"/>
      <c r="XCD2202" s="218"/>
      <c r="XCE2202" s="218"/>
      <c r="XCF2202" s="218"/>
      <c r="XCG2202" s="218"/>
      <c r="XCH2202" s="218"/>
      <c r="XCI2202" s="218"/>
      <c r="XCJ2202" s="218"/>
      <c r="XCK2202" s="218"/>
      <c r="XCL2202" s="218"/>
      <c r="XCM2202" s="218"/>
      <c r="XCN2202" s="218"/>
      <c r="XCO2202" s="218"/>
      <c r="XCP2202" s="218"/>
      <c r="XCQ2202" s="218"/>
      <c r="XCR2202" s="218"/>
      <c r="XCS2202" s="218"/>
      <c r="XCT2202" s="218"/>
      <c r="XCU2202" s="218"/>
      <c r="XCV2202" s="218"/>
      <c r="XCW2202" s="218"/>
      <c r="XCX2202" s="218"/>
      <c r="XCY2202" s="218"/>
      <c r="XCZ2202" s="218"/>
      <c r="XDA2202" s="218"/>
      <c r="XDB2202" s="218"/>
      <c r="XDC2202" s="218"/>
      <c r="XDD2202" s="218"/>
      <c r="XDE2202" s="218"/>
      <c r="XDF2202" s="218"/>
      <c r="XDG2202" s="218"/>
      <c r="XDH2202" s="218"/>
      <c r="XDI2202" s="218"/>
      <c r="XDJ2202" s="218"/>
      <c r="XDK2202" s="218"/>
      <c r="XDL2202" s="218"/>
      <c r="XDM2202" s="218"/>
      <c r="XDN2202" s="218"/>
      <c r="XDO2202" s="218"/>
      <c r="XDP2202" s="218"/>
      <c r="XDQ2202" s="218"/>
      <c r="XDR2202" s="218"/>
      <c r="XDS2202" s="218"/>
      <c r="XDT2202" s="218"/>
      <c r="XDU2202" s="218"/>
      <c r="XDV2202" s="218"/>
      <c r="XDW2202" s="218"/>
      <c r="XDX2202" s="218"/>
      <c r="XDY2202" s="218"/>
      <c r="XDZ2202" s="218"/>
      <c r="XEA2202" s="218"/>
      <c r="XEB2202" s="218"/>
      <c r="XEC2202" s="218"/>
      <c r="XED2202" s="218"/>
      <c r="XEE2202" s="218"/>
      <c r="XEF2202" s="218"/>
      <c r="XEG2202" s="218"/>
      <c r="XEH2202" s="218"/>
      <c r="XEI2202" s="218"/>
      <c r="XEJ2202" s="218"/>
      <c r="XEK2202" s="218"/>
      <c r="XEL2202" s="218"/>
      <c r="XEM2202" s="218"/>
      <c r="XEN2202" s="218"/>
      <c r="XEO2202" s="218"/>
      <c r="XEP2202" s="218"/>
      <c r="XEQ2202" s="218"/>
      <c r="XER2202" s="218"/>
      <c r="XES2202" s="218"/>
      <c r="XET2202" s="218"/>
      <c r="XEU2202" s="218"/>
      <c r="XEV2202" s="218"/>
      <c r="XEW2202" s="218"/>
      <c r="XEX2202" s="218"/>
      <c r="XEY2202" s="218"/>
      <c r="XEZ2202" s="218"/>
      <c r="XFA2202" s="218"/>
      <c r="XFB2202" s="218"/>
      <c r="XFC2202" s="218"/>
      <c r="XFD2202" s="218"/>
    </row>
    <row r="2203" spans="1:16384" s="94" customFormat="1" ht="20.100000000000001" customHeight="1" x14ac:dyDescent="0.25">
      <c r="A2203" s="154"/>
      <c r="B2203" s="60" t="str">
        <f t="shared" si="131"/>
        <v>00.03.27.3.1.1.1.B.460.2024</v>
      </c>
      <c r="C2203" s="20">
        <v>460</v>
      </c>
      <c r="D2203" s="72" t="s">
        <v>1085</v>
      </c>
      <c r="E2203" s="60" t="s">
        <v>1491</v>
      </c>
      <c r="F2203" s="19" t="s">
        <v>893</v>
      </c>
      <c r="G2203" s="197">
        <f t="shared" si="132"/>
        <v>364285.71428571426</v>
      </c>
      <c r="H2203" s="269" t="s">
        <v>1117</v>
      </c>
      <c r="I2203" s="73">
        <v>2024</v>
      </c>
      <c r="J2203" s="20" t="s">
        <v>1388</v>
      </c>
      <c r="K2203" s="20" t="s">
        <v>59</v>
      </c>
      <c r="L2203" s="20" t="s">
        <v>59</v>
      </c>
      <c r="M2203" s="60"/>
      <c r="N2203" s="10">
        <v>1</v>
      </c>
      <c r="O2203" s="15" t="s">
        <v>947</v>
      </c>
      <c r="P2203" s="28" t="s">
        <v>703</v>
      </c>
      <c r="Q2203" s="73"/>
      <c r="R2203" s="60"/>
      <c r="S2203" s="60"/>
      <c r="T2203" s="218"/>
      <c r="U2203" s="218"/>
      <c r="V2203" s="218"/>
      <c r="W2203" s="218"/>
      <c r="X2203" s="218"/>
      <c r="Y2203" s="218"/>
      <c r="Z2203" s="218"/>
      <c r="AA2203" s="218"/>
      <c r="AB2203" s="218"/>
      <c r="AC2203" s="218"/>
      <c r="AD2203" s="218"/>
      <c r="AE2203" s="218"/>
      <c r="AF2203" s="218"/>
      <c r="AG2203" s="218"/>
      <c r="AH2203" s="218"/>
      <c r="AI2203" s="218"/>
      <c r="AJ2203" s="218"/>
      <c r="AK2203" s="218"/>
      <c r="AL2203" s="218"/>
      <c r="AM2203" s="218"/>
      <c r="AN2203" s="218"/>
      <c r="AO2203" s="218"/>
      <c r="AP2203" s="218"/>
      <c r="AQ2203" s="218"/>
      <c r="AR2203" s="218"/>
      <c r="AS2203" s="218"/>
      <c r="AT2203" s="218"/>
      <c r="AU2203" s="218"/>
      <c r="AV2203" s="218"/>
      <c r="AW2203" s="218"/>
      <c r="AX2203" s="218"/>
      <c r="AY2203" s="218"/>
      <c r="AZ2203" s="218"/>
      <c r="BA2203" s="218"/>
      <c r="BB2203" s="218"/>
      <c r="BC2203" s="218"/>
      <c r="BD2203" s="218"/>
      <c r="BE2203" s="218"/>
      <c r="BF2203" s="218"/>
      <c r="BG2203" s="218"/>
      <c r="BH2203" s="218"/>
      <c r="BI2203" s="218"/>
      <c r="BJ2203" s="218"/>
      <c r="BK2203" s="218"/>
      <c r="BL2203" s="218"/>
      <c r="BM2203" s="218"/>
      <c r="BN2203" s="218"/>
      <c r="BO2203" s="218"/>
      <c r="BP2203" s="218"/>
      <c r="BQ2203" s="218"/>
      <c r="BR2203" s="218"/>
      <c r="BS2203" s="218"/>
      <c r="BT2203" s="218"/>
      <c r="BU2203" s="218"/>
      <c r="BV2203" s="218"/>
      <c r="BW2203" s="218"/>
      <c r="BX2203" s="218"/>
      <c r="BY2203" s="218"/>
      <c r="BZ2203" s="218"/>
      <c r="CA2203" s="218"/>
      <c r="CB2203" s="218"/>
      <c r="CC2203" s="218"/>
      <c r="CD2203" s="218"/>
      <c r="CE2203" s="218"/>
      <c r="CF2203" s="218"/>
      <c r="CG2203" s="218"/>
      <c r="CH2203" s="218"/>
      <c r="CI2203" s="218"/>
      <c r="CJ2203" s="218"/>
      <c r="CK2203" s="218"/>
      <c r="CL2203" s="218"/>
      <c r="CM2203" s="218"/>
      <c r="CN2203" s="218"/>
      <c r="CO2203" s="218"/>
      <c r="CP2203" s="218"/>
      <c r="CQ2203" s="218"/>
      <c r="CR2203" s="218"/>
      <c r="CS2203" s="218"/>
      <c r="CT2203" s="218"/>
      <c r="CU2203" s="218"/>
      <c r="CV2203" s="218"/>
      <c r="CW2203" s="218"/>
      <c r="CX2203" s="218"/>
      <c r="CY2203" s="218"/>
      <c r="CZ2203" s="218"/>
      <c r="DA2203" s="218"/>
      <c r="DB2203" s="218"/>
      <c r="DC2203" s="218"/>
      <c r="DD2203" s="218"/>
      <c r="DE2203" s="218"/>
      <c r="DF2203" s="218"/>
      <c r="DG2203" s="218"/>
      <c r="DH2203" s="218"/>
      <c r="DI2203" s="218"/>
      <c r="DJ2203" s="218"/>
      <c r="DK2203" s="218"/>
      <c r="DL2203" s="218"/>
      <c r="DM2203" s="218"/>
      <c r="DN2203" s="218"/>
      <c r="DO2203" s="218"/>
      <c r="DP2203" s="218"/>
      <c r="DQ2203" s="218"/>
      <c r="DR2203" s="218"/>
      <c r="DS2203" s="218"/>
      <c r="DT2203" s="218"/>
      <c r="DU2203" s="218"/>
      <c r="DV2203" s="218"/>
      <c r="DW2203" s="218"/>
      <c r="DX2203" s="218"/>
      <c r="DY2203" s="218"/>
      <c r="DZ2203" s="218"/>
      <c r="EA2203" s="218"/>
      <c r="EB2203" s="218"/>
      <c r="EC2203" s="218"/>
      <c r="ED2203" s="218"/>
      <c r="EE2203" s="218"/>
      <c r="EF2203" s="218"/>
      <c r="EG2203" s="218"/>
      <c r="EH2203" s="218"/>
      <c r="EI2203" s="218"/>
      <c r="EJ2203" s="218"/>
      <c r="EK2203" s="218"/>
      <c r="EL2203" s="218"/>
      <c r="EM2203" s="218"/>
      <c r="EN2203" s="218"/>
      <c r="EO2203" s="218"/>
      <c r="EP2203" s="218"/>
      <c r="EQ2203" s="218"/>
      <c r="ER2203" s="218"/>
      <c r="ES2203" s="218"/>
      <c r="ET2203" s="218"/>
      <c r="EU2203" s="218"/>
      <c r="EV2203" s="218"/>
      <c r="EW2203" s="218"/>
      <c r="EX2203" s="218"/>
      <c r="EY2203" s="218"/>
      <c r="EZ2203" s="218"/>
      <c r="FA2203" s="218"/>
      <c r="FB2203" s="218"/>
      <c r="FC2203" s="218"/>
      <c r="FD2203" s="218"/>
      <c r="FE2203" s="218"/>
      <c r="FF2203" s="218"/>
      <c r="FG2203" s="218"/>
      <c r="FH2203" s="218"/>
      <c r="FI2203" s="218"/>
      <c r="FJ2203" s="218"/>
      <c r="FK2203" s="218"/>
      <c r="FL2203" s="218"/>
      <c r="FM2203" s="218"/>
      <c r="FN2203" s="218"/>
      <c r="FO2203" s="218"/>
      <c r="FP2203" s="218"/>
      <c r="FQ2203" s="218"/>
      <c r="FR2203" s="218"/>
      <c r="FS2203" s="218"/>
      <c r="FT2203" s="218"/>
      <c r="FU2203" s="218"/>
      <c r="FV2203" s="218"/>
      <c r="FW2203" s="218"/>
      <c r="FX2203" s="218"/>
      <c r="FY2203" s="218"/>
      <c r="FZ2203" s="218"/>
      <c r="GA2203" s="218"/>
      <c r="GB2203" s="218"/>
      <c r="GC2203" s="218"/>
      <c r="GD2203" s="218"/>
      <c r="GE2203" s="218"/>
      <c r="GF2203" s="218"/>
      <c r="GG2203" s="218"/>
      <c r="GH2203" s="218"/>
      <c r="GI2203" s="218"/>
      <c r="GJ2203" s="218"/>
      <c r="GK2203" s="218"/>
      <c r="GL2203" s="218"/>
      <c r="GM2203" s="218"/>
      <c r="GN2203" s="218"/>
      <c r="GO2203" s="218"/>
      <c r="GP2203" s="218"/>
      <c r="GQ2203" s="218"/>
      <c r="GR2203" s="218"/>
      <c r="GS2203" s="218"/>
      <c r="GT2203" s="218"/>
      <c r="GU2203" s="218"/>
      <c r="GV2203" s="218"/>
      <c r="GW2203" s="218"/>
      <c r="GX2203" s="218"/>
      <c r="GY2203" s="218"/>
      <c r="GZ2203" s="218"/>
      <c r="HA2203" s="218"/>
      <c r="HB2203" s="218"/>
      <c r="HC2203" s="218"/>
      <c r="HD2203" s="218"/>
      <c r="HE2203" s="218"/>
      <c r="HF2203" s="218"/>
      <c r="HG2203" s="218"/>
      <c r="HH2203" s="218"/>
      <c r="HI2203" s="218"/>
      <c r="HJ2203" s="218"/>
      <c r="HK2203" s="218"/>
      <c r="HL2203" s="218"/>
      <c r="HM2203" s="218"/>
      <c r="HN2203" s="218"/>
      <c r="HO2203" s="218"/>
      <c r="HP2203" s="218"/>
      <c r="HQ2203" s="218"/>
      <c r="HR2203" s="218"/>
      <c r="HS2203" s="218"/>
      <c r="HT2203" s="218"/>
      <c r="HU2203" s="218"/>
      <c r="HV2203" s="218"/>
      <c r="HW2203" s="218"/>
      <c r="HX2203" s="218"/>
      <c r="HY2203" s="218"/>
      <c r="HZ2203" s="218"/>
      <c r="IA2203" s="218"/>
      <c r="IB2203" s="218"/>
      <c r="IC2203" s="218"/>
      <c r="ID2203" s="218"/>
      <c r="IE2203" s="218"/>
      <c r="IF2203" s="218"/>
      <c r="IG2203" s="218"/>
      <c r="IH2203" s="218"/>
      <c r="II2203" s="218"/>
      <c r="IJ2203" s="218"/>
      <c r="IK2203" s="218"/>
      <c r="IL2203" s="218"/>
      <c r="IM2203" s="218"/>
      <c r="IN2203" s="218"/>
      <c r="IO2203" s="218"/>
      <c r="IP2203" s="218"/>
      <c r="IQ2203" s="218"/>
      <c r="IR2203" s="218"/>
      <c r="IS2203" s="218"/>
      <c r="IT2203" s="218"/>
      <c r="IU2203" s="218"/>
      <c r="IV2203" s="218"/>
      <c r="IW2203" s="218"/>
      <c r="IX2203" s="218"/>
      <c r="IY2203" s="218"/>
      <c r="IZ2203" s="218"/>
      <c r="JA2203" s="218"/>
      <c r="JB2203" s="218"/>
      <c r="JC2203" s="218"/>
      <c r="JD2203" s="218"/>
      <c r="JE2203" s="218"/>
      <c r="JF2203" s="218"/>
      <c r="JG2203" s="218"/>
      <c r="JH2203" s="218"/>
      <c r="JI2203" s="218"/>
      <c r="JJ2203" s="218"/>
      <c r="JK2203" s="218"/>
      <c r="JL2203" s="218"/>
      <c r="JM2203" s="218"/>
      <c r="JN2203" s="218"/>
      <c r="JO2203" s="218"/>
      <c r="JP2203" s="218"/>
      <c r="JQ2203" s="218"/>
      <c r="JR2203" s="218"/>
      <c r="JS2203" s="218"/>
      <c r="JT2203" s="218"/>
      <c r="JU2203" s="218"/>
      <c r="JV2203" s="218"/>
      <c r="JW2203" s="218"/>
      <c r="JX2203" s="218"/>
      <c r="JY2203" s="218"/>
      <c r="JZ2203" s="218"/>
      <c r="KA2203" s="218"/>
      <c r="KB2203" s="218"/>
      <c r="KC2203" s="218"/>
      <c r="KD2203" s="218"/>
      <c r="KE2203" s="218"/>
      <c r="KF2203" s="218"/>
      <c r="KG2203" s="218"/>
      <c r="KH2203" s="218"/>
      <c r="KI2203" s="218"/>
      <c r="KJ2203" s="218"/>
      <c r="KK2203" s="218"/>
      <c r="KL2203" s="218"/>
      <c r="KM2203" s="218"/>
      <c r="KN2203" s="218"/>
      <c r="KO2203" s="218"/>
      <c r="KP2203" s="218"/>
      <c r="KQ2203" s="218"/>
      <c r="KR2203" s="218"/>
      <c r="KS2203" s="218"/>
      <c r="KT2203" s="218"/>
      <c r="KU2203" s="218"/>
      <c r="KV2203" s="218"/>
      <c r="KW2203" s="218"/>
      <c r="KX2203" s="218"/>
      <c r="KY2203" s="218"/>
      <c r="KZ2203" s="218"/>
      <c r="LA2203" s="218"/>
      <c r="LB2203" s="218"/>
      <c r="LC2203" s="218"/>
      <c r="LD2203" s="218"/>
      <c r="LE2203" s="218"/>
      <c r="LF2203" s="218"/>
      <c r="LG2203" s="218"/>
      <c r="LH2203" s="218"/>
      <c r="LI2203" s="218"/>
      <c r="LJ2203" s="218"/>
      <c r="LK2203" s="218"/>
      <c r="LL2203" s="218"/>
      <c r="LM2203" s="218"/>
      <c r="LN2203" s="218"/>
      <c r="LO2203" s="218"/>
      <c r="LP2203" s="218"/>
      <c r="LQ2203" s="218"/>
      <c r="LR2203" s="218"/>
      <c r="LS2203" s="218"/>
      <c r="LT2203" s="218"/>
      <c r="LU2203" s="218"/>
      <c r="LV2203" s="218"/>
      <c r="LW2203" s="218"/>
      <c r="LX2203" s="218"/>
      <c r="LY2203" s="218"/>
      <c r="LZ2203" s="218"/>
      <c r="MA2203" s="218"/>
      <c r="MB2203" s="218"/>
      <c r="MC2203" s="218"/>
      <c r="MD2203" s="218"/>
      <c r="ME2203" s="218"/>
      <c r="MF2203" s="218"/>
      <c r="MG2203" s="218"/>
      <c r="MH2203" s="218"/>
      <c r="MI2203" s="218"/>
      <c r="MJ2203" s="218"/>
      <c r="MK2203" s="218"/>
      <c r="ML2203" s="218"/>
      <c r="MM2203" s="218"/>
      <c r="MN2203" s="218"/>
      <c r="MO2203" s="218"/>
      <c r="MP2203" s="218"/>
      <c r="MQ2203" s="218"/>
      <c r="MR2203" s="218"/>
      <c r="MS2203" s="218"/>
      <c r="MT2203" s="218"/>
      <c r="MU2203" s="218"/>
      <c r="MV2203" s="218"/>
      <c r="MW2203" s="218"/>
      <c r="MX2203" s="218"/>
      <c r="MY2203" s="218"/>
      <c r="MZ2203" s="218"/>
      <c r="NA2203" s="218"/>
      <c r="NB2203" s="218"/>
      <c r="NC2203" s="218"/>
      <c r="ND2203" s="218"/>
      <c r="NE2203" s="218"/>
      <c r="NF2203" s="218"/>
      <c r="NG2203" s="218"/>
      <c r="NH2203" s="218"/>
      <c r="NI2203" s="218"/>
      <c r="NJ2203" s="218"/>
      <c r="NK2203" s="218"/>
      <c r="NL2203" s="218"/>
      <c r="NM2203" s="218"/>
      <c r="NN2203" s="218"/>
      <c r="NO2203" s="218"/>
      <c r="NP2203" s="218"/>
      <c r="NQ2203" s="218"/>
      <c r="NR2203" s="218"/>
      <c r="NS2203" s="218"/>
      <c r="NT2203" s="218"/>
      <c r="NU2203" s="218"/>
      <c r="NV2203" s="218"/>
      <c r="NW2203" s="218"/>
      <c r="NX2203" s="218"/>
      <c r="NY2203" s="218"/>
      <c r="NZ2203" s="218"/>
      <c r="OA2203" s="218"/>
      <c r="OB2203" s="218"/>
      <c r="OC2203" s="218"/>
      <c r="OD2203" s="218"/>
      <c r="OE2203" s="218"/>
      <c r="OF2203" s="218"/>
      <c r="OG2203" s="218"/>
      <c r="OH2203" s="218"/>
      <c r="OI2203" s="218"/>
      <c r="OJ2203" s="218"/>
      <c r="OK2203" s="218"/>
      <c r="OL2203" s="218"/>
      <c r="OM2203" s="218"/>
      <c r="ON2203" s="218"/>
      <c r="OO2203" s="218"/>
      <c r="OP2203" s="218"/>
      <c r="OQ2203" s="218"/>
      <c r="OR2203" s="218"/>
      <c r="OS2203" s="218"/>
      <c r="OT2203" s="218"/>
      <c r="OU2203" s="218"/>
      <c r="OV2203" s="218"/>
      <c r="OW2203" s="218"/>
      <c r="OX2203" s="218"/>
      <c r="OY2203" s="218"/>
      <c r="OZ2203" s="218"/>
      <c r="PA2203" s="218"/>
      <c r="PB2203" s="218"/>
      <c r="PC2203" s="218"/>
      <c r="PD2203" s="218"/>
      <c r="PE2203" s="218"/>
      <c r="PF2203" s="218"/>
      <c r="PG2203" s="218"/>
      <c r="PH2203" s="218"/>
      <c r="PI2203" s="218"/>
      <c r="PJ2203" s="218"/>
      <c r="PK2203" s="218"/>
      <c r="PL2203" s="218"/>
      <c r="PM2203" s="218"/>
      <c r="PN2203" s="218"/>
      <c r="PO2203" s="218"/>
      <c r="PP2203" s="218"/>
      <c r="PQ2203" s="218"/>
      <c r="PR2203" s="218"/>
      <c r="PS2203" s="218"/>
      <c r="PT2203" s="218"/>
      <c r="PU2203" s="218"/>
      <c r="PV2203" s="218"/>
      <c r="PW2203" s="218"/>
      <c r="PX2203" s="218"/>
      <c r="PY2203" s="218"/>
      <c r="PZ2203" s="218"/>
      <c r="QA2203" s="218"/>
      <c r="QB2203" s="218"/>
      <c r="QC2203" s="218"/>
      <c r="QD2203" s="218"/>
      <c r="QE2203" s="218"/>
      <c r="QF2203" s="218"/>
      <c r="QG2203" s="218"/>
      <c r="QH2203" s="218"/>
      <c r="QI2203" s="218"/>
      <c r="QJ2203" s="218"/>
      <c r="QK2203" s="218"/>
      <c r="QL2203" s="218"/>
      <c r="QM2203" s="218"/>
      <c r="QN2203" s="218"/>
      <c r="QO2203" s="218"/>
      <c r="QP2203" s="218"/>
      <c r="QQ2203" s="218"/>
      <c r="QR2203" s="218"/>
      <c r="QS2203" s="218"/>
      <c r="QT2203" s="218"/>
      <c r="QU2203" s="218"/>
      <c r="QV2203" s="218"/>
      <c r="QW2203" s="218"/>
      <c r="QX2203" s="218"/>
      <c r="QY2203" s="218"/>
      <c r="QZ2203" s="218"/>
      <c r="RA2203" s="218"/>
      <c r="RB2203" s="218"/>
      <c r="RC2203" s="218"/>
      <c r="RD2203" s="218"/>
      <c r="RE2203" s="218"/>
      <c r="RF2203" s="218"/>
      <c r="RG2203" s="218"/>
      <c r="RH2203" s="218"/>
      <c r="RI2203" s="218"/>
      <c r="RJ2203" s="218"/>
      <c r="RK2203" s="218"/>
      <c r="RL2203" s="218"/>
      <c r="RM2203" s="218"/>
      <c r="RN2203" s="218"/>
      <c r="RO2203" s="218"/>
      <c r="RP2203" s="218"/>
      <c r="RQ2203" s="218"/>
      <c r="RR2203" s="218"/>
      <c r="RS2203" s="218"/>
      <c r="RT2203" s="218"/>
      <c r="RU2203" s="218"/>
      <c r="RV2203" s="218"/>
      <c r="RW2203" s="218"/>
      <c r="RX2203" s="218"/>
      <c r="RY2203" s="218"/>
      <c r="RZ2203" s="218"/>
      <c r="SA2203" s="218"/>
      <c r="SB2203" s="218"/>
      <c r="SC2203" s="218"/>
      <c r="SD2203" s="218"/>
      <c r="SE2203" s="218"/>
      <c r="SF2203" s="218"/>
      <c r="SG2203" s="218"/>
      <c r="SH2203" s="218"/>
      <c r="SI2203" s="218"/>
      <c r="SJ2203" s="218"/>
      <c r="SK2203" s="218"/>
      <c r="SL2203" s="218"/>
      <c r="SM2203" s="218"/>
      <c r="SN2203" s="218"/>
      <c r="SO2203" s="218"/>
      <c r="SP2203" s="218"/>
      <c r="SQ2203" s="218"/>
      <c r="SR2203" s="218"/>
      <c r="SS2203" s="218"/>
      <c r="ST2203" s="218"/>
      <c r="SU2203" s="218"/>
      <c r="SV2203" s="218"/>
      <c r="SW2203" s="218"/>
      <c r="SX2203" s="218"/>
      <c r="SY2203" s="218"/>
      <c r="SZ2203" s="218"/>
      <c r="TA2203" s="218"/>
      <c r="TB2203" s="218"/>
      <c r="TC2203" s="218"/>
      <c r="TD2203" s="218"/>
      <c r="TE2203" s="218"/>
      <c r="TF2203" s="218"/>
      <c r="TG2203" s="218"/>
      <c r="TH2203" s="218"/>
      <c r="TI2203" s="218"/>
      <c r="TJ2203" s="218"/>
      <c r="TK2203" s="218"/>
      <c r="TL2203" s="218"/>
      <c r="TM2203" s="218"/>
      <c r="TN2203" s="218"/>
      <c r="TO2203" s="218"/>
      <c r="TP2203" s="218"/>
      <c r="TQ2203" s="218"/>
      <c r="TR2203" s="218"/>
      <c r="TS2203" s="218"/>
      <c r="TT2203" s="218"/>
      <c r="TU2203" s="218"/>
      <c r="TV2203" s="218"/>
      <c r="TW2203" s="218"/>
      <c r="TX2203" s="218"/>
      <c r="TY2203" s="218"/>
      <c r="TZ2203" s="218"/>
      <c r="UA2203" s="218"/>
      <c r="UB2203" s="218"/>
      <c r="UC2203" s="218"/>
      <c r="UD2203" s="218"/>
      <c r="UE2203" s="218"/>
      <c r="UF2203" s="218"/>
      <c r="UG2203" s="218"/>
      <c r="UH2203" s="218"/>
      <c r="UI2203" s="218"/>
      <c r="UJ2203" s="218"/>
      <c r="UK2203" s="218"/>
      <c r="UL2203" s="218"/>
      <c r="UM2203" s="218"/>
      <c r="UN2203" s="218"/>
      <c r="UO2203" s="218"/>
      <c r="UP2203" s="218"/>
      <c r="UQ2203" s="218"/>
      <c r="UR2203" s="218"/>
      <c r="US2203" s="218"/>
      <c r="UT2203" s="218"/>
      <c r="UU2203" s="218"/>
      <c r="UV2203" s="218"/>
      <c r="UW2203" s="218"/>
      <c r="UX2203" s="218"/>
      <c r="UY2203" s="218"/>
      <c r="UZ2203" s="218"/>
      <c r="VA2203" s="218"/>
      <c r="VB2203" s="218"/>
      <c r="VC2203" s="218"/>
      <c r="VD2203" s="218"/>
      <c r="VE2203" s="218"/>
      <c r="VF2203" s="218"/>
      <c r="VG2203" s="218"/>
      <c r="VH2203" s="218"/>
      <c r="VI2203" s="218"/>
      <c r="VJ2203" s="218"/>
      <c r="VK2203" s="218"/>
      <c r="VL2203" s="218"/>
      <c r="VM2203" s="218"/>
      <c r="VN2203" s="218"/>
      <c r="VO2203" s="218"/>
      <c r="VP2203" s="218"/>
      <c r="VQ2203" s="218"/>
      <c r="VR2203" s="218"/>
      <c r="VS2203" s="218"/>
      <c r="VT2203" s="218"/>
      <c r="VU2203" s="218"/>
      <c r="VV2203" s="218"/>
      <c r="VW2203" s="218"/>
      <c r="VX2203" s="218"/>
      <c r="VY2203" s="218"/>
      <c r="VZ2203" s="218"/>
      <c r="WA2203" s="218"/>
      <c r="WB2203" s="218"/>
      <c r="WC2203" s="218"/>
      <c r="WD2203" s="218"/>
      <c r="WE2203" s="218"/>
      <c r="WF2203" s="218"/>
      <c r="WG2203" s="218"/>
      <c r="WH2203" s="218"/>
      <c r="WI2203" s="218"/>
      <c r="WJ2203" s="218"/>
      <c r="WK2203" s="218"/>
      <c r="WL2203" s="218"/>
      <c r="WM2203" s="218"/>
      <c r="WN2203" s="218"/>
      <c r="WO2203" s="218"/>
      <c r="WP2203" s="218"/>
      <c r="WQ2203" s="218"/>
      <c r="WR2203" s="218"/>
      <c r="WS2203" s="218"/>
      <c r="WT2203" s="218"/>
      <c r="WU2203" s="218"/>
      <c r="WV2203" s="218"/>
      <c r="WW2203" s="218"/>
      <c r="WX2203" s="218"/>
      <c r="WY2203" s="218"/>
      <c r="WZ2203" s="218"/>
      <c r="XA2203" s="218"/>
      <c r="XB2203" s="218"/>
      <c r="XC2203" s="218"/>
      <c r="XD2203" s="218"/>
      <c r="XE2203" s="218"/>
      <c r="XF2203" s="218"/>
      <c r="XG2203" s="218"/>
      <c r="XH2203" s="218"/>
      <c r="XI2203" s="218"/>
      <c r="XJ2203" s="218"/>
      <c r="XK2203" s="218"/>
      <c r="XL2203" s="218"/>
      <c r="XM2203" s="218"/>
      <c r="XN2203" s="218"/>
      <c r="XO2203" s="218"/>
      <c r="XP2203" s="218"/>
      <c r="XQ2203" s="218"/>
      <c r="XR2203" s="218"/>
      <c r="XS2203" s="218"/>
      <c r="XT2203" s="218"/>
      <c r="XU2203" s="218"/>
      <c r="XV2203" s="218"/>
      <c r="XW2203" s="218"/>
      <c r="XX2203" s="218"/>
      <c r="XY2203" s="218"/>
      <c r="XZ2203" s="218"/>
      <c r="YA2203" s="218"/>
      <c r="YB2203" s="218"/>
      <c r="YC2203" s="218"/>
      <c r="YD2203" s="218"/>
      <c r="YE2203" s="218"/>
      <c r="YF2203" s="218"/>
      <c r="YG2203" s="218"/>
      <c r="YH2203" s="218"/>
      <c r="YI2203" s="218"/>
      <c r="YJ2203" s="218"/>
      <c r="YK2203" s="218"/>
      <c r="YL2203" s="218"/>
      <c r="YM2203" s="218"/>
      <c r="YN2203" s="218"/>
      <c r="YO2203" s="218"/>
      <c r="YP2203" s="218"/>
      <c r="YQ2203" s="218"/>
      <c r="YR2203" s="218"/>
      <c r="YS2203" s="218"/>
      <c r="YT2203" s="218"/>
      <c r="YU2203" s="218"/>
      <c r="YV2203" s="218"/>
      <c r="YW2203" s="218"/>
      <c r="YX2203" s="218"/>
      <c r="YY2203" s="218"/>
      <c r="YZ2203" s="218"/>
      <c r="ZA2203" s="218"/>
      <c r="ZB2203" s="218"/>
      <c r="ZC2203" s="218"/>
      <c r="ZD2203" s="218"/>
      <c r="ZE2203" s="218"/>
      <c r="ZF2203" s="218"/>
      <c r="ZG2203" s="218"/>
      <c r="ZH2203" s="218"/>
      <c r="ZI2203" s="218"/>
      <c r="ZJ2203" s="218"/>
      <c r="ZK2203" s="218"/>
      <c r="ZL2203" s="218"/>
      <c r="ZM2203" s="218"/>
      <c r="ZN2203" s="218"/>
      <c r="ZO2203" s="218"/>
      <c r="ZP2203" s="218"/>
      <c r="ZQ2203" s="218"/>
      <c r="ZR2203" s="218"/>
      <c r="ZS2203" s="218"/>
      <c r="ZT2203" s="218"/>
      <c r="ZU2203" s="218"/>
      <c r="ZV2203" s="218"/>
      <c r="ZW2203" s="218"/>
      <c r="ZX2203" s="218"/>
      <c r="ZY2203" s="218"/>
      <c r="ZZ2203" s="218"/>
      <c r="AAA2203" s="218"/>
      <c r="AAB2203" s="218"/>
      <c r="AAC2203" s="218"/>
      <c r="AAD2203" s="218"/>
      <c r="AAE2203" s="218"/>
      <c r="AAF2203" s="218"/>
      <c r="AAG2203" s="218"/>
      <c r="AAH2203" s="218"/>
      <c r="AAI2203" s="218"/>
      <c r="AAJ2203" s="218"/>
      <c r="AAK2203" s="218"/>
      <c r="AAL2203" s="218"/>
      <c r="AAM2203" s="218"/>
      <c r="AAN2203" s="218"/>
      <c r="AAO2203" s="218"/>
      <c r="AAP2203" s="218"/>
      <c r="AAQ2203" s="218"/>
      <c r="AAR2203" s="218"/>
      <c r="AAS2203" s="218"/>
      <c r="AAT2203" s="218"/>
      <c r="AAU2203" s="218"/>
      <c r="AAV2203" s="218"/>
      <c r="AAW2203" s="218"/>
      <c r="AAX2203" s="218"/>
      <c r="AAY2203" s="218"/>
      <c r="AAZ2203" s="218"/>
      <c r="ABA2203" s="218"/>
      <c r="ABB2203" s="218"/>
      <c r="ABC2203" s="218"/>
      <c r="ABD2203" s="218"/>
      <c r="ABE2203" s="218"/>
      <c r="ABF2203" s="218"/>
      <c r="ABG2203" s="218"/>
      <c r="ABH2203" s="218"/>
      <c r="ABI2203" s="218"/>
      <c r="ABJ2203" s="218"/>
      <c r="ABK2203" s="218"/>
      <c r="ABL2203" s="218"/>
      <c r="ABM2203" s="218"/>
      <c r="ABN2203" s="218"/>
      <c r="ABO2203" s="218"/>
      <c r="ABP2203" s="218"/>
      <c r="ABQ2203" s="218"/>
      <c r="ABR2203" s="218"/>
      <c r="ABS2203" s="218"/>
      <c r="ABT2203" s="218"/>
      <c r="ABU2203" s="218"/>
      <c r="ABV2203" s="218"/>
      <c r="ABW2203" s="218"/>
      <c r="ABX2203" s="218"/>
      <c r="ABY2203" s="218"/>
      <c r="ABZ2203" s="218"/>
      <c r="ACA2203" s="218"/>
      <c r="ACB2203" s="218"/>
      <c r="ACC2203" s="218"/>
      <c r="ACD2203" s="218"/>
      <c r="ACE2203" s="218"/>
      <c r="ACF2203" s="218"/>
      <c r="ACG2203" s="218"/>
      <c r="ACH2203" s="218"/>
      <c r="ACI2203" s="218"/>
      <c r="ACJ2203" s="218"/>
      <c r="ACK2203" s="218"/>
      <c r="ACL2203" s="218"/>
      <c r="ACM2203" s="218"/>
      <c r="ACN2203" s="218"/>
      <c r="ACO2203" s="218"/>
      <c r="ACP2203" s="218"/>
      <c r="ACQ2203" s="218"/>
      <c r="ACR2203" s="218"/>
      <c r="ACS2203" s="218"/>
      <c r="ACT2203" s="218"/>
      <c r="ACU2203" s="218"/>
      <c r="ACV2203" s="218"/>
      <c r="ACW2203" s="218"/>
      <c r="ACX2203" s="218"/>
      <c r="ACY2203" s="218"/>
      <c r="ACZ2203" s="218"/>
      <c r="ADA2203" s="218"/>
      <c r="ADB2203" s="218"/>
      <c r="ADC2203" s="218"/>
      <c r="ADD2203" s="218"/>
      <c r="ADE2203" s="218"/>
      <c r="ADF2203" s="218"/>
      <c r="ADG2203" s="218"/>
      <c r="ADH2203" s="218"/>
      <c r="ADI2203" s="218"/>
      <c r="ADJ2203" s="218"/>
      <c r="ADK2203" s="218"/>
      <c r="ADL2203" s="218"/>
      <c r="ADM2203" s="218"/>
      <c r="ADN2203" s="218"/>
      <c r="ADO2203" s="218"/>
      <c r="ADP2203" s="218"/>
      <c r="ADQ2203" s="218"/>
      <c r="ADR2203" s="218"/>
      <c r="ADS2203" s="218"/>
      <c r="ADT2203" s="218"/>
      <c r="ADU2203" s="218"/>
      <c r="ADV2203" s="218"/>
      <c r="ADW2203" s="218"/>
      <c r="ADX2203" s="218"/>
      <c r="ADY2203" s="218"/>
      <c r="ADZ2203" s="218"/>
      <c r="AEA2203" s="218"/>
      <c r="AEB2203" s="218"/>
      <c r="AEC2203" s="218"/>
      <c r="AED2203" s="218"/>
      <c r="AEE2203" s="218"/>
      <c r="AEF2203" s="218"/>
      <c r="AEG2203" s="218"/>
      <c r="AEH2203" s="218"/>
      <c r="AEI2203" s="218"/>
      <c r="AEJ2203" s="218"/>
      <c r="AEK2203" s="218"/>
      <c r="AEL2203" s="218"/>
      <c r="AEM2203" s="218"/>
      <c r="AEN2203" s="218"/>
      <c r="AEO2203" s="218"/>
      <c r="AEP2203" s="218"/>
      <c r="AEQ2203" s="218"/>
      <c r="AER2203" s="218"/>
      <c r="AES2203" s="218"/>
      <c r="AET2203" s="218"/>
      <c r="AEU2203" s="218"/>
      <c r="AEV2203" s="218"/>
      <c r="AEW2203" s="218"/>
      <c r="AEX2203" s="218"/>
      <c r="AEY2203" s="218"/>
      <c r="AEZ2203" s="218"/>
      <c r="AFA2203" s="218"/>
      <c r="AFB2203" s="218"/>
      <c r="AFC2203" s="218"/>
      <c r="AFD2203" s="218"/>
      <c r="AFE2203" s="218"/>
      <c r="AFF2203" s="218"/>
      <c r="AFG2203" s="218"/>
      <c r="AFH2203" s="218"/>
      <c r="AFI2203" s="218"/>
      <c r="AFJ2203" s="218"/>
      <c r="AFK2203" s="218"/>
      <c r="AFL2203" s="218"/>
      <c r="AFM2203" s="218"/>
      <c r="AFN2203" s="218"/>
      <c r="AFO2203" s="218"/>
      <c r="AFP2203" s="218"/>
      <c r="AFQ2203" s="218"/>
      <c r="AFR2203" s="218"/>
      <c r="AFS2203" s="218"/>
      <c r="AFT2203" s="218"/>
      <c r="AFU2203" s="218"/>
      <c r="AFV2203" s="218"/>
      <c r="AFW2203" s="218"/>
      <c r="AFX2203" s="218"/>
      <c r="AFY2203" s="218"/>
      <c r="AFZ2203" s="218"/>
      <c r="AGA2203" s="218"/>
      <c r="AGB2203" s="218"/>
      <c r="AGC2203" s="218"/>
      <c r="AGD2203" s="218"/>
      <c r="AGE2203" s="218"/>
      <c r="AGF2203" s="218"/>
      <c r="AGG2203" s="218"/>
      <c r="AGH2203" s="218"/>
      <c r="AGI2203" s="218"/>
      <c r="AGJ2203" s="218"/>
      <c r="AGK2203" s="218"/>
      <c r="AGL2203" s="218"/>
      <c r="AGM2203" s="218"/>
      <c r="AGN2203" s="218"/>
      <c r="AGO2203" s="218"/>
      <c r="AGP2203" s="218"/>
      <c r="AGQ2203" s="218"/>
      <c r="AGR2203" s="218"/>
      <c r="AGS2203" s="218"/>
      <c r="AGT2203" s="218"/>
      <c r="AGU2203" s="218"/>
      <c r="AGV2203" s="218"/>
      <c r="AGW2203" s="218"/>
      <c r="AGX2203" s="218"/>
      <c r="AGY2203" s="218"/>
      <c r="AGZ2203" s="218"/>
      <c r="AHA2203" s="218"/>
      <c r="AHB2203" s="218"/>
      <c r="AHC2203" s="218"/>
      <c r="AHD2203" s="218"/>
      <c r="AHE2203" s="218"/>
      <c r="AHF2203" s="218"/>
      <c r="AHG2203" s="218"/>
      <c r="AHH2203" s="218"/>
      <c r="AHI2203" s="218"/>
      <c r="AHJ2203" s="218"/>
      <c r="AHK2203" s="218"/>
      <c r="AHL2203" s="218"/>
      <c r="AHM2203" s="218"/>
      <c r="AHN2203" s="218"/>
      <c r="AHO2203" s="218"/>
      <c r="AHP2203" s="218"/>
      <c r="AHQ2203" s="218"/>
      <c r="AHR2203" s="218"/>
      <c r="AHS2203" s="218"/>
      <c r="AHT2203" s="218"/>
      <c r="AHU2203" s="218"/>
      <c r="AHV2203" s="218"/>
      <c r="AHW2203" s="218"/>
      <c r="AHX2203" s="218"/>
      <c r="AHY2203" s="218"/>
      <c r="AHZ2203" s="218"/>
      <c r="AIA2203" s="218"/>
      <c r="AIB2203" s="218"/>
      <c r="AIC2203" s="218"/>
      <c r="AID2203" s="218"/>
      <c r="AIE2203" s="218"/>
      <c r="AIF2203" s="218"/>
      <c r="AIG2203" s="218"/>
      <c r="AIH2203" s="218"/>
      <c r="AII2203" s="218"/>
      <c r="AIJ2203" s="218"/>
      <c r="AIK2203" s="218"/>
      <c r="AIL2203" s="218"/>
      <c r="AIM2203" s="218"/>
      <c r="AIN2203" s="218"/>
      <c r="AIO2203" s="218"/>
      <c r="AIP2203" s="218"/>
      <c r="AIQ2203" s="218"/>
      <c r="AIR2203" s="218"/>
      <c r="AIS2203" s="218"/>
      <c r="AIT2203" s="218"/>
      <c r="AIU2203" s="218"/>
      <c r="AIV2203" s="218"/>
      <c r="AIW2203" s="218"/>
      <c r="AIX2203" s="218"/>
      <c r="AIY2203" s="218"/>
      <c r="AIZ2203" s="218"/>
      <c r="AJA2203" s="218"/>
      <c r="AJB2203" s="218"/>
      <c r="AJC2203" s="218"/>
      <c r="AJD2203" s="218"/>
      <c r="AJE2203" s="218"/>
      <c r="AJF2203" s="218"/>
      <c r="AJG2203" s="218"/>
      <c r="AJH2203" s="218"/>
      <c r="AJI2203" s="218"/>
      <c r="AJJ2203" s="218"/>
      <c r="AJK2203" s="218"/>
      <c r="AJL2203" s="218"/>
      <c r="AJM2203" s="218"/>
      <c r="AJN2203" s="218"/>
      <c r="AJO2203" s="218"/>
      <c r="AJP2203" s="218"/>
      <c r="AJQ2203" s="218"/>
      <c r="AJR2203" s="218"/>
      <c r="AJS2203" s="218"/>
      <c r="AJT2203" s="218"/>
      <c r="AJU2203" s="218"/>
      <c r="AJV2203" s="218"/>
      <c r="AJW2203" s="218"/>
      <c r="AJX2203" s="218"/>
      <c r="AJY2203" s="218"/>
      <c r="AJZ2203" s="218"/>
      <c r="AKA2203" s="218"/>
      <c r="AKB2203" s="218"/>
      <c r="AKC2203" s="218"/>
      <c r="AKD2203" s="218"/>
      <c r="AKE2203" s="218"/>
      <c r="AKF2203" s="218"/>
      <c r="AKG2203" s="218"/>
      <c r="AKH2203" s="218"/>
      <c r="AKI2203" s="218"/>
      <c r="AKJ2203" s="218"/>
      <c r="AKK2203" s="218"/>
      <c r="AKL2203" s="218"/>
      <c r="AKM2203" s="218"/>
      <c r="AKN2203" s="218"/>
      <c r="AKO2203" s="218"/>
      <c r="AKP2203" s="218"/>
      <c r="AKQ2203" s="218"/>
      <c r="AKR2203" s="218"/>
      <c r="AKS2203" s="218"/>
      <c r="AKT2203" s="218"/>
      <c r="AKU2203" s="218"/>
      <c r="AKV2203" s="218"/>
      <c r="AKW2203" s="218"/>
      <c r="AKX2203" s="218"/>
      <c r="AKY2203" s="218"/>
      <c r="AKZ2203" s="218"/>
      <c r="ALA2203" s="218"/>
      <c r="ALB2203" s="218"/>
      <c r="ALC2203" s="218"/>
      <c r="ALD2203" s="218"/>
      <c r="ALE2203" s="218"/>
      <c r="ALF2203" s="218"/>
      <c r="ALG2203" s="218"/>
      <c r="ALH2203" s="218"/>
      <c r="ALI2203" s="218"/>
      <c r="ALJ2203" s="218"/>
      <c r="ALK2203" s="218"/>
      <c r="ALL2203" s="218"/>
      <c r="ALM2203" s="218"/>
      <c r="ALN2203" s="218"/>
      <c r="ALO2203" s="218"/>
      <c r="ALP2203" s="218"/>
      <c r="ALQ2203" s="218"/>
      <c r="ALR2203" s="218"/>
      <c r="ALS2203" s="218"/>
      <c r="ALT2203" s="218"/>
      <c r="ALU2203" s="218"/>
      <c r="ALV2203" s="218"/>
      <c r="ALW2203" s="218"/>
      <c r="ALX2203" s="218"/>
      <c r="ALY2203" s="218"/>
      <c r="ALZ2203" s="218"/>
      <c r="AMA2203" s="218"/>
      <c r="AMB2203" s="218"/>
      <c r="AMC2203" s="218"/>
      <c r="AMD2203" s="218"/>
      <c r="AME2203" s="218"/>
      <c r="AMF2203" s="218"/>
      <c r="AMG2203" s="218"/>
      <c r="AMH2203" s="218"/>
      <c r="AMI2203" s="218"/>
      <c r="AMJ2203" s="218"/>
      <c r="AMK2203" s="218"/>
      <c r="AML2203" s="218"/>
      <c r="AMM2203" s="218"/>
      <c r="AMN2203" s="218"/>
      <c r="AMO2203" s="218"/>
      <c r="AMP2203" s="218"/>
      <c r="AMQ2203" s="218"/>
      <c r="AMR2203" s="218"/>
      <c r="AMS2203" s="218"/>
      <c r="AMT2203" s="218"/>
      <c r="AMU2203" s="218"/>
      <c r="AMV2203" s="218"/>
      <c r="AMW2203" s="218"/>
      <c r="AMX2203" s="218"/>
      <c r="AMY2203" s="218"/>
      <c r="AMZ2203" s="218"/>
      <c r="ANA2203" s="218"/>
      <c r="ANB2203" s="218"/>
      <c r="ANC2203" s="218"/>
      <c r="AND2203" s="218"/>
      <c r="ANE2203" s="218"/>
      <c r="ANF2203" s="218"/>
      <c r="ANG2203" s="218"/>
      <c r="ANH2203" s="218"/>
      <c r="ANI2203" s="218"/>
      <c r="ANJ2203" s="218"/>
      <c r="ANK2203" s="218"/>
      <c r="ANL2203" s="218"/>
      <c r="ANM2203" s="218"/>
      <c r="ANN2203" s="218"/>
      <c r="ANO2203" s="218"/>
      <c r="ANP2203" s="218"/>
      <c r="ANQ2203" s="218"/>
      <c r="ANR2203" s="218"/>
      <c r="ANS2203" s="218"/>
      <c r="ANT2203" s="218"/>
      <c r="ANU2203" s="218"/>
      <c r="ANV2203" s="218"/>
      <c r="ANW2203" s="218"/>
      <c r="ANX2203" s="218"/>
      <c r="ANY2203" s="218"/>
      <c r="ANZ2203" s="218"/>
      <c r="AOA2203" s="218"/>
      <c r="AOB2203" s="218"/>
      <c r="AOC2203" s="218"/>
      <c r="AOD2203" s="218"/>
      <c r="AOE2203" s="218"/>
      <c r="AOF2203" s="218"/>
      <c r="AOG2203" s="218"/>
      <c r="AOH2203" s="218"/>
      <c r="AOI2203" s="218"/>
      <c r="AOJ2203" s="218"/>
      <c r="AOK2203" s="218"/>
      <c r="AOL2203" s="218"/>
      <c r="AOM2203" s="218"/>
      <c r="AON2203" s="218"/>
      <c r="AOO2203" s="218"/>
      <c r="AOP2203" s="218"/>
      <c r="AOQ2203" s="218"/>
      <c r="AOR2203" s="218"/>
      <c r="AOS2203" s="218"/>
      <c r="AOT2203" s="218"/>
      <c r="AOU2203" s="218"/>
      <c r="AOV2203" s="218"/>
      <c r="AOW2203" s="218"/>
      <c r="AOX2203" s="218"/>
      <c r="AOY2203" s="218"/>
      <c r="AOZ2203" s="218"/>
      <c r="APA2203" s="218"/>
      <c r="APB2203" s="218"/>
      <c r="APC2203" s="218"/>
      <c r="APD2203" s="218"/>
      <c r="APE2203" s="218"/>
      <c r="APF2203" s="218"/>
      <c r="APG2203" s="218"/>
      <c r="APH2203" s="218"/>
      <c r="API2203" s="218"/>
      <c r="APJ2203" s="218"/>
      <c r="APK2203" s="218"/>
      <c r="APL2203" s="218"/>
      <c r="APM2203" s="218"/>
      <c r="APN2203" s="218"/>
      <c r="APO2203" s="218"/>
      <c r="APP2203" s="218"/>
      <c r="APQ2203" s="218"/>
      <c r="APR2203" s="218"/>
      <c r="APS2203" s="218"/>
      <c r="APT2203" s="218"/>
      <c r="APU2203" s="218"/>
      <c r="APV2203" s="218"/>
      <c r="APW2203" s="218"/>
      <c r="APX2203" s="218"/>
      <c r="APY2203" s="218"/>
      <c r="APZ2203" s="218"/>
      <c r="AQA2203" s="218"/>
      <c r="AQB2203" s="218"/>
      <c r="AQC2203" s="218"/>
      <c r="AQD2203" s="218"/>
      <c r="AQE2203" s="218"/>
      <c r="AQF2203" s="218"/>
      <c r="AQG2203" s="218"/>
      <c r="AQH2203" s="218"/>
      <c r="AQI2203" s="218"/>
      <c r="AQJ2203" s="218"/>
      <c r="AQK2203" s="218"/>
      <c r="AQL2203" s="218"/>
      <c r="AQM2203" s="218"/>
      <c r="AQN2203" s="218"/>
      <c r="AQO2203" s="218"/>
      <c r="AQP2203" s="218"/>
      <c r="AQQ2203" s="218"/>
      <c r="AQR2203" s="218"/>
      <c r="AQS2203" s="218"/>
      <c r="AQT2203" s="218"/>
      <c r="AQU2203" s="218"/>
      <c r="AQV2203" s="218"/>
      <c r="AQW2203" s="218"/>
      <c r="AQX2203" s="218"/>
      <c r="AQY2203" s="218"/>
      <c r="AQZ2203" s="218"/>
      <c r="ARA2203" s="218"/>
      <c r="ARB2203" s="218"/>
      <c r="ARC2203" s="218"/>
      <c r="ARD2203" s="218"/>
      <c r="ARE2203" s="218"/>
      <c r="ARF2203" s="218"/>
      <c r="ARG2203" s="218"/>
      <c r="ARH2203" s="218"/>
      <c r="ARI2203" s="218"/>
      <c r="ARJ2203" s="218"/>
      <c r="ARK2203" s="218"/>
      <c r="ARL2203" s="218"/>
      <c r="ARM2203" s="218"/>
      <c r="ARN2203" s="218"/>
      <c r="ARO2203" s="218"/>
      <c r="ARP2203" s="218"/>
      <c r="ARQ2203" s="218"/>
      <c r="ARR2203" s="218"/>
      <c r="ARS2203" s="218"/>
      <c r="ART2203" s="218"/>
      <c r="ARU2203" s="218"/>
      <c r="ARV2203" s="218"/>
      <c r="ARW2203" s="218"/>
      <c r="ARX2203" s="218"/>
      <c r="ARY2203" s="218"/>
      <c r="ARZ2203" s="218"/>
      <c r="ASA2203" s="218"/>
      <c r="ASB2203" s="218"/>
      <c r="ASC2203" s="218"/>
      <c r="ASD2203" s="218"/>
      <c r="ASE2203" s="218"/>
      <c r="ASF2203" s="218"/>
      <c r="ASG2203" s="218"/>
      <c r="ASH2203" s="218"/>
      <c r="ASI2203" s="218"/>
      <c r="ASJ2203" s="218"/>
      <c r="ASK2203" s="218"/>
      <c r="ASL2203" s="218"/>
      <c r="ASM2203" s="218"/>
      <c r="ASN2203" s="218"/>
      <c r="ASO2203" s="218"/>
      <c r="ASP2203" s="218"/>
      <c r="ASQ2203" s="218"/>
      <c r="ASR2203" s="218"/>
      <c r="ASS2203" s="218"/>
      <c r="AST2203" s="218"/>
      <c r="ASU2203" s="218"/>
      <c r="ASV2203" s="218"/>
      <c r="ASW2203" s="218"/>
      <c r="ASX2203" s="218"/>
      <c r="ASY2203" s="218"/>
      <c r="ASZ2203" s="218"/>
      <c r="ATA2203" s="218"/>
      <c r="ATB2203" s="218"/>
      <c r="ATC2203" s="218"/>
      <c r="ATD2203" s="218"/>
      <c r="ATE2203" s="218"/>
      <c r="ATF2203" s="218"/>
      <c r="ATG2203" s="218"/>
      <c r="ATH2203" s="218"/>
      <c r="ATI2203" s="218"/>
      <c r="ATJ2203" s="218"/>
      <c r="ATK2203" s="218"/>
      <c r="ATL2203" s="218"/>
      <c r="ATM2203" s="218"/>
      <c r="ATN2203" s="218"/>
      <c r="ATO2203" s="218"/>
      <c r="ATP2203" s="218"/>
      <c r="ATQ2203" s="218"/>
      <c r="ATR2203" s="218"/>
      <c r="ATS2203" s="218"/>
      <c r="ATT2203" s="218"/>
      <c r="ATU2203" s="218"/>
      <c r="ATV2203" s="218"/>
      <c r="ATW2203" s="218"/>
      <c r="ATX2203" s="218"/>
      <c r="ATY2203" s="218"/>
      <c r="ATZ2203" s="218"/>
      <c r="AUA2203" s="218"/>
      <c r="AUB2203" s="218"/>
      <c r="AUC2203" s="218"/>
      <c r="AUD2203" s="218"/>
      <c r="AUE2203" s="218"/>
      <c r="AUF2203" s="218"/>
      <c r="AUG2203" s="218"/>
      <c r="AUH2203" s="218"/>
      <c r="AUI2203" s="218"/>
      <c r="AUJ2203" s="218"/>
      <c r="AUK2203" s="218"/>
      <c r="AUL2203" s="218"/>
      <c r="AUM2203" s="218"/>
      <c r="AUN2203" s="218"/>
      <c r="AUO2203" s="218"/>
      <c r="AUP2203" s="218"/>
      <c r="AUQ2203" s="218"/>
      <c r="AUR2203" s="218"/>
      <c r="AUS2203" s="218"/>
      <c r="AUT2203" s="218"/>
      <c r="AUU2203" s="218"/>
      <c r="AUV2203" s="218"/>
      <c r="AUW2203" s="218"/>
      <c r="AUX2203" s="218"/>
      <c r="AUY2203" s="218"/>
      <c r="AUZ2203" s="218"/>
      <c r="AVA2203" s="218"/>
      <c r="AVB2203" s="218"/>
      <c r="AVC2203" s="218"/>
      <c r="AVD2203" s="218"/>
      <c r="AVE2203" s="218"/>
      <c r="AVF2203" s="218"/>
      <c r="AVG2203" s="218"/>
      <c r="AVH2203" s="218"/>
      <c r="AVI2203" s="218"/>
      <c r="AVJ2203" s="218"/>
      <c r="AVK2203" s="218"/>
      <c r="AVL2203" s="218"/>
      <c r="AVM2203" s="218"/>
      <c r="AVN2203" s="218"/>
      <c r="AVO2203" s="218"/>
      <c r="AVP2203" s="218"/>
      <c r="AVQ2203" s="218"/>
      <c r="AVR2203" s="218"/>
      <c r="AVS2203" s="218"/>
      <c r="AVT2203" s="218"/>
      <c r="AVU2203" s="218"/>
      <c r="AVV2203" s="218"/>
      <c r="AVW2203" s="218"/>
      <c r="AVX2203" s="218"/>
      <c r="AVY2203" s="218"/>
      <c r="AVZ2203" s="218"/>
      <c r="AWA2203" s="218"/>
      <c r="AWB2203" s="218"/>
      <c r="AWC2203" s="218"/>
      <c r="AWD2203" s="218"/>
      <c r="AWE2203" s="218"/>
      <c r="AWF2203" s="218"/>
      <c r="AWG2203" s="218"/>
      <c r="AWH2203" s="218"/>
      <c r="AWI2203" s="218"/>
      <c r="AWJ2203" s="218"/>
      <c r="AWK2203" s="218"/>
      <c r="AWL2203" s="218"/>
      <c r="AWM2203" s="218"/>
      <c r="AWN2203" s="218"/>
      <c r="AWO2203" s="218"/>
      <c r="AWP2203" s="218"/>
      <c r="AWQ2203" s="218"/>
      <c r="AWR2203" s="218"/>
      <c r="AWS2203" s="218"/>
      <c r="AWT2203" s="218"/>
      <c r="AWU2203" s="218"/>
      <c r="AWV2203" s="218"/>
      <c r="AWW2203" s="218"/>
      <c r="AWX2203" s="218"/>
      <c r="AWY2203" s="218"/>
      <c r="AWZ2203" s="218"/>
      <c r="AXA2203" s="218"/>
      <c r="AXB2203" s="218"/>
      <c r="AXC2203" s="218"/>
      <c r="AXD2203" s="218"/>
      <c r="AXE2203" s="218"/>
      <c r="AXF2203" s="218"/>
      <c r="AXG2203" s="218"/>
      <c r="AXH2203" s="218"/>
      <c r="AXI2203" s="218"/>
      <c r="AXJ2203" s="218"/>
      <c r="AXK2203" s="218"/>
      <c r="AXL2203" s="218"/>
      <c r="AXM2203" s="218"/>
      <c r="AXN2203" s="218"/>
      <c r="AXO2203" s="218"/>
      <c r="AXP2203" s="218"/>
      <c r="AXQ2203" s="218"/>
      <c r="AXR2203" s="218"/>
      <c r="AXS2203" s="218"/>
      <c r="AXT2203" s="218"/>
      <c r="AXU2203" s="218"/>
      <c r="AXV2203" s="218"/>
      <c r="AXW2203" s="218"/>
      <c r="AXX2203" s="218"/>
      <c r="AXY2203" s="218"/>
      <c r="AXZ2203" s="218"/>
      <c r="AYA2203" s="218"/>
      <c r="AYB2203" s="218"/>
      <c r="AYC2203" s="218"/>
      <c r="AYD2203" s="218"/>
      <c r="AYE2203" s="218"/>
      <c r="AYF2203" s="218"/>
      <c r="AYG2203" s="218"/>
      <c r="AYH2203" s="218"/>
      <c r="AYI2203" s="218"/>
      <c r="AYJ2203" s="218"/>
      <c r="AYK2203" s="218"/>
      <c r="AYL2203" s="218"/>
      <c r="AYM2203" s="218"/>
      <c r="AYN2203" s="218"/>
      <c r="AYO2203" s="218"/>
      <c r="AYP2203" s="218"/>
      <c r="AYQ2203" s="218"/>
      <c r="AYR2203" s="218"/>
      <c r="AYS2203" s="218"/>
      <c r="AYT2203" s="218"/>
      <c r="AYU2203" s="218"/>
      <c r="AYV2203" s="218"/>
      <c r="AYW2203" s="218"/>
      <c r="AYX2203" s="218"/>
      <c r="AYY2203" s="218"/>
      <c r="AYZ2203" s="218"/>
      <c r="AZA2203" s="218"/>
      <c r="AZB2203" s="218"/>
      <c r="AZC2203" s="218"/>
      <c r="AZD2203" s="218"/>
      <c r="AZE2203" s="218"/>
      <c r="AZF2203" s="218"/>
      <c r="AZG2203" s="218"/>
      <c r="AZH2203" s="218"/>
      <c r="AZI2203" s="218"/>
      <c r="AZJ2203" s="218"/>
      <c r="AZK2203" s="218"/>
      <c r="AZL2203" s="218"/>
      <c r="AZM2203" s="218"/>
      <c r="AZN2203" s="218"/>
      <c r="AZO2203" s="218"/>
      <c r="AZP2203" s="218"/>
      <c r="AZQ2203" s="218"/>
      <c r="AZR2203" s="218"/>
      <c r="AZS2203" s="218"/>
      <c r="AZT2203" s="218"/>
      <c r="AZU2203" s="218"/>
      <c r="AZV2203" s="218"/>
      <c r="AZW2203" s="218"/>
      <c r="AZX2203" s="218"/>
      <c r="AZY2203" s="218"/>
      <c r="AZZ2203" s="218"/>
      <c r="BAA2203" s="218"/>
      <c r="BAB2203" s="218"/>
      <c r="BAC2203" s="218"/>
      <c r="BAD2203" s="218"/>
      <c r="BAE2203" s="218"/>
      <c r="BAF2203" s="218"/>
      <c r="BAG2203" s="218"/>
      <c r="BAH2203" s="218"/>
      <c r="BAI2203" s="218"/>
      <c r="BAJ2203" s="218"/>
      <c r="BAK2203" s="218"/>
      <c r="BAL2203" s="218"/>
      <c r="BAM2203" s="218"/>
      <c r="BAN2203" s="218"/>
      <c r="BAO2203" s="218"/>
      <c r="BAP2203" s="218"/>
      <c r="BAQ2203" s="218"/>
      <c r="BAR2203" s="218"/>
      <c r="BAS2203" s="218"/>
      <c r="BAT2203" s="218"/>
      <c r="BAU2203" s="218"/>
      <c r="BAV2203" s="218"/>
      <c r="BAW2203" s="218"/>
      <c r="BAX2203" s="218"/>
      <c r="BAY2203" s="218"/>
      <c r="BAZ2203" s="218"/>
      <c r="BBA2203" s="218"/>
      <c r="BBB2203" s="218"/>
      <c r="BBC2203" s="218"/>
      <c r="BBD2203" s="218"/>
      <c r="BBE2203" s="218"/>
      <c r="BBF2203" s="218"/>
      <c r="BBG2203" s="218"/>
      <c r="BBH2203" s="218"/>
      <c r="BBI2203" s="218"/>
      <c r="BBJ2203" s="218"/>
      <c r="BBK2203" s="218"/>
      <c r="BBL2203" s="218"/>
      <c r="BBM2203" s="218"/>
      <c r="BBN2203" s="218"/>
      <c r="BBO2203" s="218"/>
      <c r="BBP2203" s="218"/>
      <c r="BBQ2203" s="218"/>
      <c r="BBR2203" s="218"/>
      <c r="BBS2203" s="218"/>
      <c r="BBT2203" s="218"/>
      <c r="BBU2203" s="218"/>
      <c r="BBV2203" s="218"/>
      <c r="BBW2203" s="218"/>
      <c r="BBX2203" s="218"/>
      <c r="BBY2203" s="218"/>
      <c r="BBZ2203" s="218"/>
      <c r="BCA2203" s="218"/>
      <c r="BCB2203" s="218"/>
      <c r="BCC2203" s="218"/>
      <c r="BCD2203" s="218"/>
      <c r="BCE2203" s="218"/>
      <c r="BCF2203" s="218"/>
      <c r="BCG2203" s="218"/>
      <c r="BCH2203" s="218"/>
      <c r="BCI2203" s="218"/>
      <c r="BCJ2203" s="218"/>
      <c r="BCK2203" s="218"/>
      <c r="BCL2203" s="218"/>
      <c r="BCM2203" s="218"/>
      <c r="BCN2203" s="218"/>
      <c r="BCO2203" s="218"/>
      <c r="BCP2203" s="218"/>
      <c r="BCQ2203" s="218"/>
      <c r="BCR2203" s="218"/>
      <c r="BCS2203" s="218"/>
      <c r="BCT2203" s="218"/>
      <c r="BCU2203" s="218"/>
      <c r="BCV2203" s="218"/>
      <c r="BCW2203" s="218"/>
      <c r="BCX2203" s="218"/>
      <c r="BCY2203" s="218"/>
      <c r="BCZ2203" s="218"/>
      <c r="BDA2203" s="218"/>
      <c r="BDB2203" s="218"/>
      <c r="BDC2203" s="218"/>
      <c r="BDD2203" s="218"/>
      <c r="BDE2203" s="218"/>
      <c r="BDF2203" s="218"/>
      <c r="BDG2203" s="218"/>
      <c r="BDH2203" s="218"/>
      <c r="BDI2203" s="218"/>
      <c r="BDJ2203" s="218"/>
      <c r="BDK2203" s="218"/>
      <c r="BDL2203" s="218"/>
      <c r="BDM2203" s="218"/>
      <c r="BDN2203" s="218"/>
      <c r="BDO2203" s="218"/>
      <c r="BDP2203" s="218"/>
      <c r="BDQ2203" s="218"/>
      <c r="BDR2203" s="218"/>
      <c r="BDS2203" s="218"/>
      <c r="BDT2203" s="218"/>
      <c r="BDU2203" s="218"/>
      <c r="BDV2203" s="218"/>
      <c r="BDW2203" s="218"/>
      <c r="BDX2203" s="218"/>
      <c r="BDY2203" s="218"/>
      <c r="BDZ2203" s="218"/>
      <c r="BEA2203" s="218"/>
      <c r="BEB2203" s="218"/>
      <c r="BEC2203" s="218"/>
      <c r="BED2203" s="218"/>
      <c r="BEE2203" s="218"/>
      <c r="BEF2203" s="218"/>
      <c r="BEG2203" s="218"/>
      <c r="BEH2203" s="218"/>
      <c r="BEI2203" s="218"/>
      <c r="BEJ2203" s="218"/>
      <c r="BEK2203" s="218"/>
      <c r="BEL2203" s="218"/>
      <c r="BEM2203" s="218"/>
      <c r="BEN2203" s="218"/>
      <c r="BEO2203" s="218"/>
      <c r="BEP2203" s="218"/>
      <c r="BEQ2203" s="218"/>
      <c r="BER2203" s="218"/>
      <c r="BES2203" s="218"/>
      <c r="BET2203" s="218"/>
      <c r="BEU2203" s="218"/>
      <c r="BEV2203" s="218"/>
      <c r="BEW2203" s="218"/>
      <c r="BEX2203" s="218"/>
      <c r="BEY2203" s="218"/>
      <c r="BEZ2203" s="218"/>
      <c r="BFA2203" s="218"/>
      <c r="BFB2203" s="218"/>
      <c r="BFC2203" s="218"/>
      <c r="BFD2203" s="218"/>
      <c r="BFE2203" s="218"/>
      <c r="BFF2203" s="218"/>
      <c r="BFG2203" s="218"/>
      <c r="BFH2203" s="218"/>
      <c r="BFI2203" s="218"/>
      <c r="BFJ2203" s="218"/>
      <c r="BFK2203" s="218"/>
      <c r="BFL2203" s="218"/>
      <c r="BFM2203" s="218"/>
      <c r="BFN2203" s="218"/>
      <c r="BFO2203" s="218"/>
      <c r="BFP2203" s="218"/>
      <c r="BFQ2203" s="218"/>
      <c r="BFR2203" s="218"/>
      <c r="BFS2203" s="218"/>
      <c r="BFT2203" s="218"/>
      <c r="BFU2203" s="218"/>
      <c r="BFV2203" s="218"/>
      <c r="BFW2203" s="218"/>
      <c r="BFX2203" s="218"/>
      <c r="BFY2203" s="218"/>
      <c r="BFZ2203" s="218"/>
      <c r="BGA2203" s="218"/>
      <c r="BGB2203" s="218"/>
      <c r="BGC2203" s="218"/>
      <c r="BGD2203" s="218"/>
      <c r="BGE2203" s="218"/>
      <c r="BGF2203" s="218"/>
      <c r="BGG2203" s="218"/>
      <c r="BGH2203" s="218"/>
      <c r="BGI2203" s="218"/>
      <c r="BGJ2203" s="218"/>
      <c r="BGK2203" s="218"/>
      <c r="BGL2203" s="218"/>
      <c r="BGM2203" s="218"/>
      <c r="BGN2203" s="218"/>
      <c r="BGO2203" s="218"/>
      <c r="BGP2203" s="218"/>
      <c r="BGQ2203" s="218"/>
      <c r="BGR2203" s="218"/>
      <c r="BGS2203" s="218"/>
      <c r="BGT2203" s="218"/>
      <c r="BGU2203" s="218"/>
      <c r="BGV2203" s="218"/>
      <c r="BGW2203" s="218"/>
      <c r="BGX2203" s="218"/>
      <c r="BGY2203" s="218"/>
      <c r="BGZ2203" s="218"/>
      <c r="BHA2203" s="218"/>
      <c r="BHB2203" s="218"/>
      <c r="BHC2203" s="218"/>
      <c r="BHD2203" s="218"/>
      <c r="BHE2203" s="218"/>
      <c r="BHF2203" s="218"/>
      <c r="BHG2203" s="218"/>
      <c r="BHH2203" s="218"/>
      <c r="BHI2203" s="218"/>
      <c r="BHJ2203" s="218"/>
      <c r="BHK2203" s="218"/>
      <c r="BHL2203" s="218"/>
      <c r="BHM2203" s="218"/>
      <c r="BHN2203" s="218"/>
      <c r="BHO2203" s="218"/>
      <c r="BHP2203" s="218"/>
      <c r="BHQ2203" s="218"/>
      <c r="BHR2203" s="218"/>
      <c r="BHS2203" s="218"/>
      <c r="BHT2203" s="218"/>
      <c r="BHU2203" s="218"/>
      <c r="BHV2203" s="218"/>
      <c r="BHW2203" s="218"/>
      <c r="BHX2203" s="218"/>
      <c r="BHY2203" s="218"/>
      <c r="BHZ2203" s="218"/>
      <c r="BIA2203" s="218"/>
      <c r="BIB2203" s="218"/>
      <c r="BIC2203" s="218"/>
      <c r="BID2203" s="218"/>
      <c r="BIE2203" s="218"/>
      <c r="BIF2203" s="218"/>
      <c r="BIG2203" s="218"/>
      <c r="BIH2203" s="218"/>
      <c r="BII2203" s="218"/>
      <c r="BIJ2203" s="218"/>
      <c r="BIK2203" s="218"/>
      <c r="BIL2203" s="218"/>
      <c r="BIM2203" s="218"/>
      <c r="BIN2203" s="218"/>
      <c r="BIO2203" s="218"/>
      <c r="BIP2203" s="218"/>
      <c r="BIQ2203" s="218"/>
      <c r="BIR2203" s="218"/>
      <c r="BIS2203" s="218"/>
      <c r="BIT2203" s="218"/>
      <c r="BIU2203" s="218"/>
      <c r="BIV2203" s="218"/>
      <c r="BIW2203" s="218"/>
      <c r="BIX2203" s="218"/>
      <c r="BIY2203" s="218"/>
      <c r="BIZ2203" s="218"/>
      <c r="BJA2203" s="218"/>
      <c r="BJB2203" s="218"/>
      <c r="BJC2203" s="218"/>
      <c r="BJD2203" s="218"/>
      <c r="BJE2203" s="218"/>
      <c r="BJF2203" s="218"/>
      <c r="BJG2203" s="218"/>
      <c r="BJH2203" s="218"/>
      <c r="BJI2203" s="218"/>
      <c r="BJJ2203" s="218"/>
      <c r="BJK2203" s="218"/>
      <c r="BJL2203" s="218"/>
      <c r="BJM2203" s="218"/>
      <c r="BJN2203" s="218"/>
      <c r="BJO2203" s="218"/>
      <c r="BJP2203" s="218"/>
      <c r="BJQ2203" s="218"/>
      <c r="BJR2203" s="218"/>
      <c r="BJS2203" s="218"/>
      <c r="BJT2203" s="218"/>
      <c r="BJU2203" s="218"/>
      <c r="BJV2203" s="218"/>
      <c r="BJW2203" s="218"/>
      <c r="BJX2203" s="218"/>
      <c r="BJY2203" s="218"/>
      <c r="BJZ2203" s="218"/>
      <c r="BKA2203" s="218"/>
      <c r="BKB2203" s="218"/>
      <c r="BKC2203" s="218"/>
      <c r="BKD2203" s="218"/>
      <c r="BKE2203" s="218"/>
      <c r="BKF2203" s="218"/>
      <c r="BKG2203" s="218"/>
      <c r="BKH2203" s="218"/>
      <c r="BKI2203" s="218"/>
      <c r="BKJ2203" s="218"/>
      <c r="BKK2203" s="218"/>
      <c r="BKL2203" s="218"/>
      <c r="BKM2203" s="218"/>
      <c r="BKN2203" s="218"/>
      <c r="BKO2203" s="218"/>
      <c r="BKP2203" s="218"/>
      <c r="BKQ2203" s="218"/>
      <c r="BKR2203" s="218"/>
      <c r="BKS2203" s="218"/>
      <c r="BKT2203" s="218"/>
      <c r="BKU2203" s="218"/>
      <c r="BKV2203" s="218"/>
      <c r="BKW2203" s="218"/>
      <c r="BKX2203" s="218"/>
      <c r="BKY2203" s="218"/>
      <c r="BKZ2203" s="218"/>
      <c r="BLA2203" s="218"/>
      <c r="BLB2203" s="218"/>
      <c r="BLC2203" s="218"/>
      <c r="BLD2203" s="218"/>
      <c r="BLE2203" s="218"/>
      <c r="BLF2203" s="218"/>
      <c r="BLG2203" s="218"/>
      <c r="BLH2203" s="218"/>
      <c r="BLI2203" s="218"/>
      <c r="BLJ2203" s="218"/>
      <c r="BLK2203" s="218"/>
      <c r="BLL2203" s="218"/>
      <c r="BLM2203" s="218"/>
      <c r="BLN2203" s="218"/>
      <c r="BLO2203" s="218"/>
      <c r="BLP2203" s="218"/>
      <c r="BLQ2203" s="218"/>
      <c r="BLR2203" s="218"/>
      <c r="BLS2203" s="218"/>
      <c r="BLT2203" s="218"/>
      <c r="BLU2203" s="218"/>
      <c r="BLV2203" s="218"/>
      <c r="BLW2203" s="218"/>
      <c r="BLX2203" s="218"/>
      <c r="BLY2203" s="218"/>
      <c r="BLZ2203" s="218"/>
      <c r="BMA2203" s="218"/>
      <c r="BMB2203" s="218"/>
      <c r="BMC2203" s="218"/>
      <c r="BMD2203" s="218"/>
      <c r="BME2203" s="218"/>
      <c r="BMF2203" s="218"/>
      <c r="BMG2203" s="218"/>
      <c r="BMH2203" s="218"/>
      <c r="BMI2203" s="218"/>
      <c r="BMJ2203" s="218"/>
      <c r="BMK2203" s="218"/>
      <c r="BML2203" s="218"/>
      <c r="BMM2203" s="218"/>
      <c r="BMN2203" s="218"/>
      <c r="BMO2203" s="218"/>
      <c r="BMP2203" s="218"/>
      <c r="BMQ2203" s="218"/>
      <c r="BMR2203" s="218"/>
      <c r="BMS2203" s="218"/>
      <c r="BMT2203" s="218"/>
      <c r="BMU2203" s="218"/>
      <c r="BMV2203" s="218"/>
      <c r="BMW2203" s="218"/>
      <c r="BMX2203" s="218"/>
      <c r="BMY2203" s="218"/>
      <c r="BMZ2203" s="218"/>
      <c r="BNA2203" s="218"/>
      <c r="BNB2203" s="218"/>
      <c r="BNC2203" s="218"/>
      <c r="BND2203" s="218"/>
      <c r="BNE2203" s="218"/>
      <c r="BNF2203" s="218"/>
      <c r="BNG2203" s="218"/>
      <c r="BNH2203" s="218"/>
      <c r="BNI2203" s="218"/>
      <c r="BNJ2203" s="218"/>
      <c r="BNK2203" s="218"/>
      <c r="BNL2203" s="218"/>
      <c r="BNM2203" s="218"/>
      <c r="BNN2203" s="218"/>
      <c r="BNO2203" s="218"/>
      <c r="BNP2203" s="218"/>
      <c r="BNQ2203" s="218"/>
      <c r="BNR2203" s="218"/>
      <c r="BNS2203" s="218"/>
      <c r="BNT2203" s="218"/>
      <c r="BNU2203" s="218"/>
      <c r="BNV2203" s="218"/>
      <c r="BNW2203" s="218"/>
      <c r="BNX2203" s="218"/>
      <c r="BNY2203" s="218"/>
      <c r="BNZ2203" s="218"/>
      <c r="BOA2203" s="218"/>
      <c r="BOB2203" s="218"/>
      <c r="BOC2203" s="218"/>
      <c r="BOD2203" s="218"/>
      <c r="BOE2203" s="218"/>
      <c r="BOF2203" s="218"/>
      <c r="BOG2203" s="218"/>
      <c r="BOH2203" s="218"/>
      <c r="BOI2203" s="218"/>
      <c r="BOJ2203" s="218"/>
      <c r="BOK2203" s="218"/>
      <c r="BOL2203" s="218"/>
      <c r="BOM2203" s="218"/>
      <c r="BON2203" s="218"/>
      <c r="BOO2203" s="218"/>
      <c r="BOP2203" s="218"/>
      <c r="BOQ2203" s="218"/>
      <c r="BOR2203" s="218"/>
      <c r="BOS2203" s="218"/>
      <c r="BOT2203" s="218"/>
      <c r="BOU2203" s="218"/>
      <c r="BOV2203" s="218"/>
      <c r="BOW2203" s="218"/>
      <c r="BOX2203" s="218"/>
      <c r="BOY2203" s="218"/>
      <c r="BOZ2203" s="218"/>
      <c r="BPA2203" s="218"/>
      <c r="BPB2203" s="218"/>
      <c r="BPC2203" s="218"/>
      <c r="BPD2203" s="218"/>
      <c r="BPE2203" s="218"/>
      <c r="BPF2203" s="218"/>
      <c r="BPG2203" s="218"/>
      <c r="BPH2203" s="218"/>
      <c r="BPI2203" s="218"/>
      <c r="BPJ2203" s="218"/>
      <c r="BPK2203" s="218"/>
      <c r="BPL2203" s="218"/>
      <c r="BPM2203" s="218"/>
      <c r="BPN2203" s="218"/>
      <c r="BPO2203" s="218"/>
      <c r="BPP2203" s="218"/>
      <c r="BPQ2203" s="218"/>
      <c r="BPR2203" s="218"/>
      <c r="BPS2203" s="218"/>
      <c r="BPT2203" s="218"/>
      <c r="BPU2203" s="218"/>
      <c r="BPV2203" s="218"/>
      <c r="BPW2203" s="218"/>
      <c r="BPX2203" s="218"/>
      <c r="BPY2203" s="218"/>
      <c r="BPZ2203" s="218"/>
      <c r="BQA2203" s="218"/>
      <c r="BQB2203" s="218"/>
      <c r="BQC2203" s="218"/>
      <c r="BQD2203" s="218"/>
      <c r="BQE2203" s="218"/>
      <c r="BQF2203" s="218"/>
      <c r="BQG2203" s="218"/>
      <c r="BQH2203" s="218"/>
      <c r="BQI2203" s="218"/>
      <c r="BQJ2203" s="218"/>
      <c r="BQK2203" s="218"/>
      <c r="BQL2203" s="218"/>
      <c r="BQM2203" s="218"/>
      <c r="BQN2203" s="218"/>
      <c r="BQO2203" s="218"/>
      <c r="BQP2203" s="218"/>
      <c r="BQQ2203" s="218"/>
      <c r="BQR2203" s="218"/>
      <c r="BQS2203" s="218"/>
      <c r="BQT2203" s="218"/>
      <c r="BQU2203" s="218"/>
      <c r="BQV2203" s="218"/>
      <c r="BQW2203" s="218"/>
      <c r="BQX2203" s="218"/>
      <c r="BQY2203" s="218"/>
      <c r="BQZ2203" s="218"/>
      <c r="BRA2203" s="218"/>
      <c r="BRB2203" s="218"/>
      <c r="BRC2203" s="218"/>
      <c r="BRD2203" s="218"/>
      <c r="BRE2203" s="218"/>
      <c r="BRF2203" s="218"/>
      <c r="BRG2203" s="218"/>
      <c r="BRH2203" s="218"/>
      <c r="BRI2203" s="218"/>
      <c r="BRJ2203" s="218"/>
      <c r="BRK2203" s="218"/>
      <c r="BRL2203" s="218"/>
      <c r="BRM2203" s="218"/>
      <c r="BRN2203" s="218"/>
      <c r="BRO2203" s="218"/>
      <c r="BRP2203" s="218"/>
      <c r="BRQ2203" s="218"/>
      <c r="BRR2203" s="218"/>
      <c r="BRS2203" s="218"/>
      <c r="BRT2203" s="218"/>
      <c r="BRU2203" s="218"/>
      <c r="BRV2203" s="218"/>
      <c r="BRW2203" s="218"/>
      <c r="BRX2203" s="218"/>
      <c r="BRY2203" s="218"/>
      <c r="BRZ2203" s="218"/>
      <c r="BSA2203" s="218"/>
      <c r="BSB2203" s="218"/>
      <c r="BSC2203" s="218"/>
      <c r="BSD2203" s="218"/>
      <c r="BSE2203" s="218"/>
      <c r="BSF2203" s="218"/>
      <c r="BSG2203" s="218"/>
      <c r="BSH2203" s="218"/>
      <c r="BSI2203" s="218"/>
      <c r="BSJ2203" s="218"/>
      <c r="BSK2203" s="218"/>
      <c r="BSL2203" s="218"/>
      <c r="BSM2203" s="218"/>
      <c r="BSN2203" s="218"/>
      <c r="BSO2203" s="218"/>
      <c r="BSP2203" s="218"/>
      <c r="BSQ2203" s="218"/>
      <c r="BSR2203" s="218"/>
      <c r="BSS2203" s="218"/>
      <c r="BST2203" s="218"/>
      <c r="BSU2203" s="218"/>
      <c r="BSV2203" s="218"/>
      <c r="BSW2203" s="218"/>
      <c r="BSX2203" s="218"/>
      <c r="BSY2203" s="218"/>
      <c r="BSZ2203" s="218"/>
      <c r="BTA2203" s="218"/>
      <c r="BTB2203" s="218"/>
      <c r="BTC2203" s="218"/>
      <c r="BTD2203" s="218"/>
      <c r="BTE2203" s="218"/>
      <c r="BTF2203" s="218"/>
      <c r="BTG2203" s="218"/>
      <c r="BTH2203" s="218"/>
      <c r="BTI2203" s="218"/>
      <c r="BTJ2203" s="218"/>
      <c r="BTK2203" s="218"/>
      <c r="BTL2203" s="218"/>
      <c r="BTM2203" s="218"/>
      <c r="BTN2203" s="218"/>
      <c r="BTO2203" s="218"/>
      <c r="BTP2203" s="218"/>
      <c r="BTQ2203" s="218"/>
      <c r="BTR2203" s="218"/>
      <c r="BTS2203" s="218"/>
      <c r="BTT2203" s="218"/>
      <c r="BTU2203" s="218"/>
      <c r="BTV2203" s="218"/>
      <c r="BTW2203" s="218"/>
      <c r="BTX2203" s="218"/>
      <c r="BTY2203" s="218"/>
      <c r="BTZ2203" s="218"/>
      <c r="BUA2203" s="218"/>
      <c r="BUB2203" s="218"/>
      <c r="BUC2203" s="218"/>
      <c r="BUD2203" s="218"/>
      <c r="BUE2203" s="218"/>
      <c r="BUF2203" s="218"/>
      <c r="BUG2203" s="218"/>
      <c r="BUH2203" s="218"/>
      <c r="BUI2203" s="218"/>
      <c r="BUJ2203" s="218"/>
      <c r="BUK2203" s="218"/>
      <c r="BUL2203" s="218"/>
      <c r="BUM2203" s="218"/>
      <c r="BUN2203" s="218"/>
      <c r="BUO2203" s="218"/>
      <c r="BUP2203" s="218"/>
      <c r="BUQ2203" s="218"/>
      <c r="BUR2203" s="218"/>
      <c r="BUS2203" s="218"/>
      <c r="BUT2203" s="218"/>
      <c r="BUU2203" s="218"/>
      <c r="BUV2203" s="218"/>
      <c r="BUW2203" s="218"/>
      <c r="BUX2203" s="218"/>
      <c r="BUY2203" s="218"/>
      <c r="BUZ2203" s="218"/>
      <c r="BVA2203" s="218"/>
      <c r="BVB2203" s="218"/>
      <c r="BVC2203" s="218"/>
      <c r="BVD2203" s="218"/>
      <c r="BVE2203" s="218"/>
      <c r="BVF2203" s="218"/>
      <c r="BVG2203" s="218"/>
      <c r="BVH2203" s="218"/>
      <c r="BVI2203" s="218"/>
      <c r="BVJ2203" s="218"/>
      <c r="BVK2203" s="218"/>
      <c r="BVL2203" s="218"/>
      <c r="BVM2203" s="218"/>
      <c r="BVN2203" s="218"/>
      <c r="BVO2203" s="218"/>
      <c r="BVP2203" s="218"/>
      <c r="BVQ2203" s="218"/>
      <c r="BVR2203" s="218"/>
      <c r="BVS2203" s="218"/>
      <c r="BVT2203" s="218"/>
      <c r="BVU2203" s="218"/>
      <c r="BVV2203" s="218"/>
      <c r="BVW2203" s="218"/>
      <c r="BVX2203" s="218"/>
      <c r="BVY2203" s="218"/>
      <c r="BVZ2203" s="218"/>
      <c r="BWA2203" s="218"/>
      <c r="BWB2203" s="218"/>
      <c r="BWC2203" s="218"/>
      <c r="BWD2203" s="218"/>
      <c r="BWE2203" s="218"/>
      <c r="BWF2203" s="218"/>
      <c r="BWG2203" s="218"/>
      <c r="BWH2203" s="218"/>
      <c r="BWI2203" s="218"/>
      <c r="BWJ2203" s="218"/>
      <c r="BWK2203" s="218"/>
      <c r="BWL2203" s="218"/>
      <c r="BWM2203" s="218"/>
      <c r="BWN2203" s="218"/>
      <c r="BWO2203" s="218"/>
      <c r="BWP2203" s="218"/>
      <c r="BWQ2203" s="218"/>
      <c r="BWR2203" s="218"/>
      <c r="BWS2203" s="218"/>
      <c r="BWT2203" s="218"/>
      <c r="BWU2203" s="218"/>
      <c r="BWV2203" s="218"/>
      <c r="BWW2203" s="218"/>
      <c r="BWX2203" s="218"/>
      <c r="BWY2203" s="218"/>
      <c r="BWZ2203" s="218"/>
      <c r="BXA2203" s="218"/>
      <c r="BXB2203" s="218"/>
      <c r="BXC2203" s="218"/>
      <c r="BXD2203" s="218"/>
      <c r="BXE2203" s="218"/>
      <c r="BXF2203" s="218"/>
      <c r="BXG2203" s="218"/>
      <c r="BXH2203" s="218"/>
      <c r="BXI2203" s="218"/>
      <c r="BXJ2203" s="218"/>
      <c r="BXK2203" s="218"/>
      <c r="BXL2203" s="218"/>
      <c r="BXM2203" s="218"/>
      <c r="BXN2203" s="218"/>
      <c r="BXO2203" s="218"/>
      <c r="BXP2203" s="218"/>
      <c r="BXQ2203" s="218"/>
      <c r="BXR2203" s="218"/>
      <c r="BXS2203" s="218"/>
      <c r="BXT2203" s="218"/>
      <c r="BXU2203" s="218"/>
      <c r="BXV2203" s="218"/>
      <c r="BXW2203" s="218"/>
      <c r="BXX2203" s="218"/>
      <c r="BXY2203" s="218"/>
      <c r="BXZ2203" s="218"/>
      <c r="BYA2203" s="218"/>
      <c r="BYB2203" s="218"/>
      <c r="BYC2203" s="218"/>
      <c r="BYD2203" s="218"/>
      <c r="BYE2203" s="218"/>
      <c r="BYF2203" s="218"/>
      <c r="BYG2203" s="218"/>
      <c r="BYH2203" s="218"/>
      <c r="BYI2203" s="218"/>
      <c r="BYJ2203" s="218"/>
      <c r="BYK2203" s="218"/>
      <c r="BYL2203" s="218"/>
      <c r="BYM2203" s="218"/>
      <c r="BYN2203" s="218"/>
      <c r="BYO2203" s="218"/>
      <c r="BYP2203" s="218"/>
      <c r="BYQ2203" s="218"/>
      <c r="BYR2203" s="218"/>
      <c r="BYS2203" s="218"/>
      <c r="BYT2203" s="218"/>
      <c r="BYU2203" s="218"/>
      <c r="BYV2203" s="218"/>
      <c r="BYW2203" s="218"/>
      <c r="BYX2203" s="218"/>
      <c r="BYY2203" s="218"/>
      <c r="BYZ2203" s="218"/>
      <c r="BZA2203" s="218"/>
      <c r="BZB2203" s="218"/>
      <c r="BZC2203" s="218"/>
      <c r="BZD2203" s="218"/>
      <c r="BZE2203" s="218"/>
      <c r="BZF2203" s="218"/>
      <c r="BZG2203" s="218"/>
      <c r="BZH2203" s="218"/>
      <c r="BZI2203" s="218"/>
      <c r="BZJ2203" s="218"/>
      <c r="BZK2203" s="218"/>
      <c r="BZL2203" s="218"/>
      <c r="BZM2203" s="218"/>
      <c r="BZN2203" s="218"/>
      <c r="BZO2203" s="218"/>
      <c r="BZP2203" s="218"/>
      <c r="BZQ2203" s="218"/>
      <c r="BZR2203" s="218"/>
      <c r="BZS2203" s="218"/>
      <c r="BZT2203" s="218"/>
      <c r="BZU2203" s="218"/>
      <c r="BZV2203" s="218"/>
      <c r="BZW2203" s="218"/>
      <c r="BZX2203" s="218"/>
      <c r="BZY2203" s="218"/>
      <c r="BZZ2203" s="218"/>
      <c r="CAA2203" s="218"/>
      <c r="CAB2203" s="218"/>
      <c r="CAC2203" s="218"/>
      <c r="CAD2203" s="218"/>
      <c r="CAE2203" s="218"/>
      <c r="CAF2203" s="218"/>
      <c r="CAG2203" s="218"/>
      <c r="CAH2203" s="218"/>
      <c r="CAI2203" s="218"/>
      <c r="CAJ2203" s="218"/>
      <c r="CAK2203" s="218"/>
      <c r="CAL2203" s="218"/>
      <c r="CAM2203" s="218"/>
      <c r="CAN2203" s="218"/>
      <c r="CAO2203" s="218"/>
      <c r="CAP2203" s="218"/>
      <c r="CAQ2203" s="218"/>
      <c r="CAR2203" s="218"/>
      <c r="CAS2203" s="218"/>
      <c r="CAT2203" s="218"/>
      <c r="CAU2203" s="218"/>
      <c r="CAV2203" s="218"/>
      <c r="CAW2203" s="218"/>
      <c r="CAX2203" s="218"/>
      <c r="CAY2203" s="218"/>
      <c r="CAZ2203" s="218"/>
      <c r="CBA2203" s="218"/>
      <c r="CBB2203" s="218"/>
      <c r="CBC2203" s="218"/>
      <c r="CBD2203" s="218"/>
      <c r="CBE2203" s="218"/>
      <c r="CBF2203" s="218"/>
      <c r="CBG2203" s="218"/>
      <c r="CBH2203" s="218"/>
      <c r="CBI2203" s="218"/>
      <c r="CBJ2203" s="218"/>
      <c r="CBK2203" s="218"/>
      <c r="CBL2203" s="218"/>
      <c r="CBM2203" s="218"/>
      <c r="CBN2203" s="218"/>
      <c r="CBO2203" s="218"/>
      <c r="CBP2203" s="218"/>
      <c r="CBQ2203" s="218"/>
      <c r="CBR2203" s="218"/>
      <c r="CBS2203" s="218"/>
      <c r="CBT2203" s="218"/>
      <c r="CBU2203" s="218"/>
      <c r="CBV2203" s="218"/>
      <c r="CBW2203" s="218"/>
      <c r="CBX2203" s="218"/>
      <c r="CBY2203" s="218"/>
      <c r="CBZ2203" s="218"/>
      <c r="CCA2203" s="218"/>
      <c r="CCB2203" s="218"/>
      <c r="CCC2203" s="218"/>
      <c r="CCD2203" s="218"/>
      <c r="CCE2203" s="218"/>
      <c r="CCF2203" s="218"/>
      <c r="CCG2203" s="218"/>
      <c r="CCH2203" s="218"/>
      <c r="CCI2203" s="218"/>
      <c r="CCJ2203" s="218"/>
      <c r="CCK2203" s="218"/>
      <c r="CCL2203" s="218"/>
      <c r="CCM2203" s="218"/>
      <c r="CCN2203" s="218"/>
      <c r="CCO2203" s="218"/>
      <c r="CCP2203" s="218"/>
      <c r="CCQ2203" s="218"/>
      <c r="CCR2203" s="218"/>
      <c r="CCS2203" s="218"/>
      <c r="CCT2203" s="218"/>
      <c r="CCU2203" s="218"/>
      <c r="CCV2203" s="218"/>
      <c r="CCW2203" s="218"/>
      <c r="CCX2203" s="218"/>
      <c r="CCY2203" s="218"/>
      <c r="CCZ2203" s="218"/>
      <c r="CDA2203" s="218"/>
      <c r="CDB2203" s="218"/>
      <c r="CDC2203" s="218"/>
      <c r="CDD2203" s="218"/>
      <c r="CDE2203" s="218"/>
      <c r="CDF2203" s="218"/>
      <c r="CDG2203" s="218"/>
      <c r="CDH2203" s="218"/>
      <c r="CDI2203" s="218"/>
      <c r="CDJ2203" s="218"/>
      <c r="CDK2203" s="218"/>
      <c r="CDL2203" s="218"/>
      <c r="CDM2203" s="218"/>
      <c r="CDN2203" s="218"/>
      <c r="CDO2203" s="218"/>
      <c r="CDP2203" s="218"/>
      <c r="CDQ2203" s="218"/>
      <c r="CDR2203" s="218"/>
      <c r="CDS2203" s="218"/>
      <c r="CDT2203" s="218"/>
      <c r="CDU2203" s="218"/>
      <c r="CDV2203" s="218"/>
      <c r="CDW2203" s="218"/>
      <c r="CDX2203" s="218"/>
      <c r="CDY2203" s="218"/>
      <c r="CDZ2203" s="218"/>
      <c r="CEA2203" s="218"/>
      <c r="CEB2203" s="218"/>
      <c r="CEC2203" s="218"/>
      <c r="CED2203" s="218"/>
      <c r="CEE2203" s="218"/>
      <c r="CEF2203" s="218"/>
      <c r="CEG2203" s="218"/>
      <c r="CEH2203" s="218"/>
      <c r="CEI2203" s="218"/>
      <c r="CEJ2203" s="218"/>
      <c r="CEK2203" s="218"/>
      <c r="CEL2203" s="218"/>
      <c r="CEM2203" s="218"/>
      <c r="CEN2203" s="218"/>
      <c r="CEO2203" s="218"/>
      <c r="CEP2203" s="218"/>
      <c r="CEQ2203" s="218"/>
      <c r="CER2203" s="218"/>
      <c r="CES2203" s="218"/>
      <c r="CET2203" s="218"/>
      <c r="CEU2203" s="218"/>
      <c r="CEV2203" s="218"/>
      <c r="CEW2203" s="218"/>
      <c r="CEX2203" s="218"/>
      <c r="CEY2203" s="218"/>
      <c r="CEZ2203" s="218"/>
      <c r="CFA2203" s="218"/>
      <c r="CFB2203" s="218"/>
      <c r="CFC2203" s="218"/>
      <c r="CFD2203" s="218"/>
      <c r="CFE2203" s="218"/>
      <c r="CFF2203" s="218"/>
      <c r="CFG2203" s="218"/>
      <c r="CFH2203" s="218"/>
      <c r="CFI2203" s="218"/>
      <c r="CFJ2203" s="218"/>
      <c r="CFK2203" s="218"/>
      <c r="CFL2203" s="218"/>
      <c r="CFM2203" s="218"/>
      <c r="CFN2203" s="218"/>
      <c r="CFO2203" s="218"/>
      <c r="CFP2203" s="218"/>
      <c r="CFQ2203" s="218"/>
      <c r="CFR2203" s="218"/>
      <c r="CFS2203" s="218"/>
      <c r="CFT2203" s="218"/>
      <c r="CFU2203" s="218"/>
      <c r="CFV2203" s="218"/>
      <c r="CFW2203" s="218"/>
      <c r="CFX2203" s="218"/>
      <c r="CFY2203" s="218"/>
      <c r="CFZ2203" s="218"/>
      <c r="CGA2203" s="218"/>
      <c r="CGB2203" s="218"/>
      <c r="CGC2203" s="218"/>
      <c r="CGD2203" s="218"/>
      <c r="CGE2203" s="218"/>
      <c r="CGF2203" s="218"/>
      <c r="CGG2203" s="218"/>
      <c r="CGH2203" s="218"/>
      <c r="CGI2203" s="218"/>
      <c r="CGJ2203" s="218"/>
      <c r="CGK2203" s="218"/>
      <c r="CGL2203" s="218"/>
      <c r="CGM2203" s="218"/>
      <c r="CGN2203" s="218"/>
      <c r="CGO2203" s="218"/>
      <c r="CGP2203" s="218"/>
      <c r="CGQ2203" s="218"/>
      <c r="CGR2203" s="218"/>
      <c r="CGS2203" s="218"/>
      <c r="CGT2203" s="218"/>
      <c r="CGU2203" s="218"/>
      <c r="CGV2203" s="218"/>
      <c r="CGW2203" s="218"/>
      <c r="CGX2203" s="218"/>
      <c r="CGY2203" s="218"/>
      <c r="CGZ2203" s="218"/>
      <c r="CHA2203" s="218"/>
      <c r="CHB2203" s="218"/>
      <c r="CHC2203" s="218"/>
      <c r="CHD2203" s="218"/>
      <c r="CHE2203" s="218"/>
      <c r="CHF2203" s="218"/>
      <c r="CHG2203" s="218"/>
      <c r="CHH2203" s="218"/>
      <c r="CHI2203" s="218"/>
      <c r="CHJ2203" s="218"/>
      <c r="CHK2203" s="218"/>
      <c r="CHL2203" s="218"/>
      <c r="CHM2203" s="218"/>
      <c r="CHN2203" s="218"/>
      <c r="CHO2203" s="218"/>
      <c r="CHP2203" s="218"/>
      <c r="CHQ2203" s="218"/>
      <c r="CHR2203" s="218"/>
      <c r="CHS2203" s="218"/>
      <c r="CHT2203" s="218"/>
      <c r="CHU2203" s="218"/>
      <c r="CHV2203" s="218"/>
      <c r="CHW2203" s="218"/>
      <c r="CHX2203" s="218"/>
      <c r="CHY2203" s="218"/>
      <c r="CHZ2203" s="218"/>
      <c r="CIA2203" s="218"/>
      <c r="CIB2203" s="218"/>
      <c r="CIC2203" s="218"/>
      <c r="CID2203" s="218"/>
      <c r="CIE2203" s="218"/>
      <c r="CIF2203" s="218"/>
      <c r="CIG2203" s="218"/>
      <c r="CIH2203" s="218"/>
      <c r="CII2203" s="218"/>
      <c r="CIJ2203" s="218"/>
      <c r="CIK2203" s="218"/>
      <c r="CIL2203" s="218"/>
      <c r="CIM2203" s="218"/>
      <c r="CIN2203" s="218"/>
      <c r="CIO2203" s="218"/>
      <c r="CIP2203" s="218"/>
      <c r="CIQ2203" s="218"/>
      <c r="CIR2203" s="218"/>
      <c r="CIS2203" s="218"/>
      <c r="CIT2203" s="218"/>
      <c r="CIU2203" s="218"/>
      <c r="CIV2203" s="218"/>
      <c r="CIW2203" s="218"/>
      <c r="CIX2203" s="218"/>
      <c r="CIY2203" s="218"/>
      <c r="CIZ2203" s="218"/>
      <c r="CJA2203" s="218"/>
      <c r="CJB2203" s="218"/>
      <c r="CJC2203" s="218"/>
      <c r="CJD2203" s="218"/>
      <c r="CJE2203" s="218"/>
      <c r="CJF2203" s="218"/>
      <c r="CJG2203" s="218"/>
      <c r="CJH2203" s="218"/>
      <c r="CJI2203" s="218"/>
      <c r="CJJ2203" s="218"/>
      <c r="CJK2203" s="218"/>
      <c r="CJL2203" s="218"/>
      <c r="CJM2203" s="218"/>
      <c r="CJN2203" s="218"/>
      <c r="CJO2203" s="218"/>
      <c r="CJP2203" s="218"/>
      <c r="CJQ2203" s="218"/>
      <c r="CJR2203" s="218"/>
      <c r="CJS2203" s="218"/>
      <c r="CJT2203" s="218"/>
      <c r="CJU2203" s="218"/>
      <c r="CJV2203" s="218"/>
      <c r="CJW2203" s="218"/>
      <c r="CJX2203" s="218"/>
      <c r="CJY2203" s="218"/>
      <c r="CJZ2203" s="218"/>
      <c r="CKA2203" s="218"/>
      <c r="CKB2203" s="218"/>
      <c r="CKC2203" s="218"/>
      <c r="CKD2203" s="218"/>
      <c r="CKE2203" s="218"/>
      <c r="CKF2203" s="218"/>
      <c r="CKG2203" s="218"/>
      <c r="CKH2203" s="218"/>
      <c r="CKI2203" s="218"/>
      <c r="CKJ2203" s="218"/>
      <c r="CKK2203" s="218"/>
      <c r="CKL2203" s="218"/>
      <c r="CKM2203" s="218"/>
      <c r="CKN2203" s="218"/>
      <c r="CKO2203" s="218"/>
      <c r="CKP2203" s="218"/>
      <c r="CKQ2203" s="218"/>
      <c r="CKR2203" s="218"/>
      <c r="CKS2203" s="218"/>
      <c r="CKT2203" s="218"/>
      <c r="CKU2203" s="218"/>
      <c r="CKV2203" s="218"/>
      <c r="CKW2203" s="218"/>
      <c r="CKX2203" s="218"/>
      <c r="CKY2203" s="218"/>
      <c r="CKZ2203" s="218"/>
      <c r="CLA2203" s="218"/>
      <c r="CLB2203" s="218"/>
      <c r="CLC2203" s="218"/>
      <c r="CLD2203" s="218"/>
      <c r="CLE2203" s="218"/>
      <c r="CLF2203" s="218"/>
      <c r="CLG2203" s="218"/>
      <c r="CLH2203" s="218"/>
      <c r="CLI2203" s="218"/>
      <c r="CLJ2203" s="218"/>
      <c r="CLK2203" s="218"/>
      <c r="CLL2203" s="218"/>
      <c r="CLM2203" s="218"/>
      <c r="CLN2203" s="218"/>
      <c r="CLO2203" s="218"/>
      <c r="CLP2203" s="218"/>
      <c r="CLQ2203" s="218"/>
      <c r="CLR2203" s="218"/>
      <c r="CLS2203" s="218"/>
      <c r="CLT2203" s="218"/>
      <c r="CLU2203" s="218"/>
      <c r="CLV2203" s="218"/>
      <c r="CLW2203" s="218"/>
      <c r="CLX2203" s="218"/>
      <c r="CLY2203" s="218"/>
      <c r="CLZ2203" s="218"/>
      <c r="CMA2203" s="218"/>
      <c r="CMB2203" s="218"/>
      <c r="CMC2203" s="218"/>
      <c r="CMD2203" s="218"/>
      <c r="CME2203" s="218"/>
      <c r="CMF2203" s="218"/>
      <c r="CMG2203" s="218"/>
      <c r="CMH2203" s="218"/>
      <c r="CMI2203" s="218"/>
      <c r="CMJ2203" s="218"/>
      <c r="CMK2203" s="218"/>
      <c r="CML2203" s="218"/>
      <c r="CMM2203" s="218"/>
      <c r="CMN2203" s="218"/>
      <c r="CMO2203" s="218"/>
      <c r="CMP2203" s="218"/>
      <c r="CMQ2203" s="218"/>
      <c r="CMR2203" s="218"/>
      <c r="CMS2203" s="218"/>
      <c r="CMT2203" s="218"/>
      <c r="CMU2203" s="218"/>
      <c r="CMV2203" s="218"/>
      <c r="CMW2203" s="218"/>
      <c r="CMX2203" s="218"/>
      <c r="CMY2203" s="218"/>
      <c r="CMZ2203" s="218"/>
      <c r="CNA2203" s="218"/>
      <c r="CNB2203" s="218"/>
      <c r="CNC2203" s="218"/>
      <c r="CND2203" s="218"/>
      <c r="CNE2203" s="218"/>
      <c r="CNF2203" s="218"/>
      <c r="CNG2203" s="218"/>
      <c r="CNH2203" s="218"/>
      <c r="CNI2203" s="218"/>
      <c r="CNJ2203" s="218"/>
      <c r="CNK2203" s="218"/>
      <c r="CNL2203" s="218"/>
      <c r="CNM2203" s="218"/>
      <c r="CNN2203" s="218"/>
      <c r="CNO2203" s="218"/>
      <c r="CNP2203" s="218"/>
      <c r="CNQ2203" s="218"/>
      <c r="CNR2203" s="218"/>
      <c r="CNS2203" s="218"/>
      <c r="CNT2203" s="218"/>
      <c r="CNU2203" s="218"/>
      <c r="CNV2203" s="218"/>
      <c r="CNW2203" s="218"/>
      <c r="CNX2203" s="218"/>
      <c r="CNY2203" s="218"/>
      <c r="CNZ2203" s="218"/>
      <c r="COA2203" s="218"/>
      <c r="COB2203" s="218"/>
      <c r="COC2203" s="218"/>
      <c r="COD2203" s="218"/>
      <c r="COE2203" s="218"/>
      <c r="COF2203" s="218"/>
      <c r="COG2203" s="218"/>
      <c r="COH2203" s="218"/>
      <c r="COI2203" s="218"/>
      <c r="COJ2203" s="218"/>
      <c r="COK2203" s="218"/>
      <c r="COL2203" s="218"/>
      <c r="COM2203" s="218"/>
      <c r="CON2203" s="218"/>
      <c r="COO2203" s="218"/>
      <c r="COP2203" s="218"/>
      <c r="COQ2203" s="218"/>
      <c r="COR2203" s="218"/>
      <c r="COS2203" s="218"/>
      <c r="COT2203" s="218"/>
      <c r="COU2203" s="218"/>
      <c r="COV2203" s="218"/>
      <c r="COW2203" s="218"/>
      <c r="COX2203" s="218"/>
      <c r="COY2203" s="218"/>
      <c r="COZ2203" s="218"/>
      <c r="CPA2203" s="218"/>
      <c r="CPB2203" s="218"/>
      <c r="CPC2203" s="218"/>
      <c r="CPD2203" s="218"/>
      <c r="CPE2203" s="218"/>
      <c r="CPF2203" s="218"/>
      <c r="CPG2203" s="218"/>
      <c r="CPH2203" s="218"/>
      <c r="CPI2203" s="218"/>
      <c r="CPJ2203" s="218"/>
      <c r="CPK2203" s="218"/>
      <c r="CPL2203" s="218"/>
      <c r="CPM2203" s="218"/>
      <c r="CPN2203" s="218"/>
      <c r="CPO2203" s="218"/>
      <c r="CPP2203" s="218"/>
      <c r="CPQ2203" s="218"/>
      <c r="CPR2203" s="218"/>
      <c r="CPS2203" s="218"/>
      <c r="CPT2203" s="218"/>
      <c r="CPU2203" s="218"/>
      <c r="CPV2203" s="218"/>
      <c r="CPW2203" s="218"/>
      <c r="CPX2203" s="218"/>
      <c r="CPY2203" s="218"/>
      <c r="CPZ2203" s="218"/>
      <c r="CQA2203" s="218"/>
      <c r="CQB2203" s="218"/>
      <c r="CQC2203" s="218"/>
      <c r="CQD2203" s="218"/>
      <c r="CQE2203" s="218"/>
      <c r="CQF2203" s="218"/>
      <c r="CQG2203" s="218"/>
      <c r="CQH2203" s="218"/>
      <c r="CQI2203" s="218"/>
      <c r="CQJ2203" s="218"/>
      <c r="CQK2203" s="218"/>
      <c r="CQL2203" s="218"/>
      <c r="CQM2203" s="218"/>
      <c r="CQN2203" s="218"/>
      <c r="CQO2203" s="218"/>
      <c r="CQP2203" s="218"/>
      <c r="CQQ2203" s="218"/>
      <c r="CQR2203" s="218"/>
      <c r="CQS2203" s="218"/>
      <c r="CQT2203" s="218"/>
      <c r="CQU2203" s="218"/>
      <c r="CQV2203" s="218"/>
      <c r="CQW2203" s="218"/>
      <c r="CQX2203" s="218"/>
      <c r="CQY2203" s="218"/>
      <c r="CQZ2203" s="218"/>
      <c r="CRA2203" s="218"/>
      <c r="CRB2203" s="218"/>
      <c r="CRC2203" s="218"/>
      <c r="CRD2203" s="218"/>
      <c r="CRE2203" s="218"/>
      <c r="CRF2203" s="218"/>
      <c r="CRG2203" s="218"/>
      <c r="CRH2203" s="218"/>
      <c r="CRI2203" s="218"/>
      <c r="CRJ2203" s="218"/>
      <c r="CRK2203" s="218"/>
      <c r="CRL2203" s="218"/>
      <c r="CRM2203" s="218"/>
      <c r="CRN2203" s="218"/>
      <c r="CRO2203" s="218"/>
      <c r="CRP2203" s="218"/>
      <c r="CRQ2203" s="218"/>
      <c r="CRR2203" s="218"/>
      <c r="CRS2203" s="218"/>
      <c r="CRT2203" s="218"/>
      <c r="CRU2203" s="218"/>
      <c r="CRV2203" s="218"/>
      <c r="CRW2203" s="218"/>
      <c r="CRX2203" s="218"/>
      <c r="CRY2203" s="218"/>
      <c r="CRZ2203" s="218"/>
      <c r="CSA2203" s="218"/>
      <c r="CSB2203" s="218"/>
      <c r="CSC2203" s="218"/>
      <c r="CSD2203" s="218"/>
      <c r="CSE2203" s="218"/>
      <c r="CSF2203" s="218"/>
      <c r="CSG2203" s="218"/>
      <c r="CSH2203" s="218"/>
      <c r="CSI2203" s="218"/>
      <c r="CSJ2203" s="218"/>
      <c r="CSK2203" s="218"/>
      <c r="CSL2203" s="218"/>
      <c r="CSM2203" s="218"/>
      <c r="CSN2203" s="218"/>
      <c r="CSO2203" s="218"/>
      <c r="CSP2203" s="218"/>
      <c r="CSQ2203" s="218"/>
      <c r="CSR2203" s="218"/>
      <c r="CSS2203" s="218"/>
      <c r="CST2203" s="218"/>
      <c r="CSU2203" s="218"/>
      <c r="CSV2203" s="218"/>
      <c r="CSW2203" s="218"/>
      <c r="CSX2203" s="218"/>
      <c r="CSY2203" s="218"/>
      <c r="CSZ2203" s="218"/>
      <c r="CTA2203" s="218"/>
      <c r="CTB2203" s="218"/>
      <c r="CTC2203" s="218"/>
      <c r="CTD2203" s="218"/>
      <c r="CTE2203" s="218"/>
      <c r="CTF2203" s="218"/>
      <c r="CTG2203" s="218"/>
      <c r="CTH2203" s="218"/>
      <c r="CTI2203" s="218"/>
      <c r="CTJ2203" s="218"/>
      <c r="CTK2203" s="218"/>
      <c r="CTL2203" s="218"/>
      <c r="CTM2203" s="218"/>
      <c r="CTN2203" s="218"/>
      <c r="CTO2203" s="218"/>
      <c r="CTP2203" s="218"/>
      <c r="CTQ2203" s="218"/>
      <c r="CTR2203" s="218"/>
      <c r="CTS2203" s="218"/>
      <c r="CTT2203" s="218"/>
      <c r="CTU2203" s="218"/>
      <c r="CTV2203" s="218"/>
      <c r="CTW2203" s="218"/>
      <c r="CTX2203" s="218"/>
      <c r="CTY2203" s="218"/>
      <c r="CTZ2203" s="218"/>
      <c r="CUA2203" s="218"/>
      <c r="CUB2203" s="218"/>
      <c r="CUC2203" s="218"/>
      <c r="CUD2203" s="218"/>
      <c r="CUE2203" s="218"/>
      <c r="CUF2203" s="218"/>
      <c r="CUG2203" s="218"/>
      <c r="CUH2203" s="218"/>
      <c r="CUI2203" s="218"/>
      <c r="CUJ2203" s="218"/>
      <c r="CUK2203" s="218"/>
      <c r="CUL2203" s="218"/>
      <c r="CUM2203" s="218"/>
      <c r="CUN2203" s="218"/>
      <c r="CUO2203" s="218"/>
      <c r="CUP2203" s="218"/>
      <c r="CUQ2203" s="218"/>
      <c r="CUR2203" s="218"/>
      <c r="CUS2203" s="218"/>
      <c r="CUT2203" s="218"/>
      <c r="CUU2203" s="218"/>
      <c r="CUV2203" s="218"/>
      <c r="CUW2203" s="218"/>
      <c r="CUX2203" s="218"/>
      <c r="CUY2203" s="218"/>
      <c r="CUZ2203" s="218"/>
      <c r="CVA2203" s="218"/>
      <c r="CVB2203" s="218"/>
      <c r="CVC2203" s="218"/>
      <c r="CVD2203" s="218"/>
      <c r="CVE2203" s="218"/>
      <c r="CVF2203" s="218"/>
      <c r="CVG2203" s="218"/>
      <c r="CVH2203" s="218"/>
      <c r="CVI2203" s="218"/>
      <c r="CVJ2203" s="218"/>
      <c r="CVK2203" s="218"/>
      <c r="CVL2203" s="218"/>
      <c r="CVM2203" s="218"/>
      <c r="CVN2203" s="218"/>
      <c r="CVO2203" s="218"/>
      <c r="CVP2203" s="218"/>
      <c r="CVQ2203" s="218"/>
      <c r="CVR2203" s="218"/>
      <c r="CVS2203" s="218"/>
      <c r="CVT2203" s="218"/>
      <c r="CVU2203" s="218"/>
      <c r="CVV2203" s="218"/>
      <c r="CVW2203" s="218"/>
      <c r="CVX2203" s="218"/>
      <c r="CVY2203" s="218"/>
      <c r="CVZ2203" s="218"/>
      <c r="CWA2203" s="218"/>
      <c r="CWB2203" s="218"/>
      <c r="CWC2203" s="218"/>
      <c r="CWD2203" s="218"/>
      <c r="CWE2203" s="218"/>
      <c r="CWF2203" s="218"/>
      <c r="CWG2203" s="218"/>
      <c r="CWH2203" s="218"/>
      <c r="CWI2203" s="218"/>
      <c r="CWJ2203" s="218"/>
      <c r="CWK2203" s="218"/>
      <c r="CWL2203" s="218"/>
      <c r="CWM2203" s="218"/>
      <c r="CWN2203" s="218"/>
      <c r="CWO2203" s="218"/>
      <c r="CWP2203" s="218"/>
      <c r="CWQ2203" s="218"/>
      <c r="CWR2203" s="218"/>
      <c r="CWS2203" s="218"/>
      <c r="CWT2203" s="218"/>
      <c r="CWU2203" s="218"/>
      <c r="CWV2203" s="218"/>
      <c r="CWW2203" s="218"/>
      <c r="CWX2203" s="218"/>
      <c r="CWY2203" s="218"/>
      <c r="CWZ2203" s="218"/>
      <c r="CXA2203" s="218"/>
      <c r="CXB2203" s="218"/>
      <c r="CXC2203" s="218"/>
      <c r="CXD2203" s="218"/>
      <c r="CXE2203" s="218"/>
      <c r="CXF2203" s="218"/>
      <c r="CXG2203" s="218"/>
      <c r="CXH2203" s="218"/>
      <c r="CXI2203" s="218"/>
      <c r="CXJ2203" s="218"/>
      <c r="CXK2203" s="218"/>
      <c r="CXL2203" s="218"/>
      <c r="CXM2203" s="218"/>
      <c r="CXN2203" s="218"/>
      <c r="CXO2203" s="218"/>
      <c r="CXP2203" s="218"/>
      <c r="CXQ2203" s="218"/>
      <c r="CXR2203" s="218"/>
      <c r="CXS2203" s="218"/>
      <c r="CXT2203" s="218"/>
      <c r="CXU2203" s="218"/>
      <c r="CXV2203" s="218"/>
      <c r="CXW2203" s="218"/>
      <c r="CXX2203" s="218"/>
      <c r="CXY2203" s="218"/>
      <c r="CXZ2203" s="218"/>
      <c r="CYA2203" s="218"/>
      <c r="CYB2203" s="218"/>
      <c r="CYC2203" s="218"/>
      <c r="CYD2203" s="218"/>
      <c r="CYE2203" s="218"/>
      <c r="CYF2203" s="218"/>
      <c r="CYG2203" s="218"/>
      <c r="CYH2203" s="218"/>
      <c r="CYI2203" s="218"/>
      <c r="CYJ2203" s="218"/>
      <c r="CYK2203" s="218"/>
      <c r="CYL2203" s="218"/>
      <c r="CYM2203" s="218"/>
      <c r="CYN2203" s="218"/>
      <c r="CYO2203" s="218"/>
      <c r="CYP2203" s="218"/>
      <c r="CYQ2203" s="218"/>
      <c r="CYR2203" s="218"/>
      <c r="CYS2203" s="218"/>
      <c r="CYT2203" s="218"/>
      <c r="CYU2203" s="218"/>
      <c r="CYV2203" s="218"/>
      <c r="CYW2203" s="218"/>
      <c r="CYX2203" s="218"/>
      <c r="CYY2203" s="218"/>
      <c r="CYZ2203" s="218"/>
      <c r="CZA2203" s="218"/>
      <c r="CZB2203" s="218"/>
      <c r="CZC2203" s="218"/>
      <c r="CZD2203" s="218"/>
      <c r="CZE2203" s="218"/>
      <c r="CZF2203" s="218"/>
      <c r="CZG2203" s="218"/>
      <c r="CZH2203" s="218"/>
      <c r="CZI2203" s="218"/>
      <c r="CZJ2203" s="218"/>
      <c r="CZK2203" s="218"/>
      <c r="CZL2203" s="218"/>
      <c r="CZM2203" s="218"/>
      <c r="CZN2203" s="218"/>
      <c r="CZO2203" s="218"/>
      <c r="CZP2203" s="218"/>
      <c r="CZQ2203" s="218"/>
      <c r="CZR2203" s="218"/>
      <c r="CZS2203" s="218"/>
      <c r="CZT2203" s="218"/>
      <c r="CZU2203" s="218"/>
      <c r="CZV2203" s="218"/>
      <c r="CZW2203" s="218"/>
      <c r="CZX2203" s="218"/>
      <c r="CZY2203" s="218"/>
      <c r="CZZ2203" s="218"/>
      <c r="DAA2203" s="218"/>
      <c r="DAB2203" s="218"/>
      <c r="DAC2203" s="218"/>
      <c r="DAD2203" s="218"/>
      <c r="DAE2203" s="218"/>
      <c r="DAF2203" s="218"/>
      <c r="DAG2203" s="218"/>
      <c r="DAH2203" s="218"/>
      <c r="DAI2203" s="218"/>
      <c r="DAJ2203" s="218"/>
      <c r="DAK2203" s="218"/>
      <c r="DAL2203" s="218"/>
      <c r="DAM2203" s="218"/>
      <c r="DAN2203" s="218"/>
      <c r="DAO2203" s="218"/>
      <c r="DAP2203" s="218"/>
      <c r="DAQ2203" s="218"/>
      <c r="DAR2203" s="218"/>
      <c r="DAS2203" s="218"/>
      <c r="DAT2203" s="218"/>
      <c r="DAU2203" s="218"/>
      <c r="DAV2203" s="218"/>
      <c r="DAW2203" s="218"/>
      <c r="DAX2203" s="218"/>
      <c r="DAY2203" s="218"/>
      <c r="DAZ2203" s="218"/>
      <c r="DBA2203" s="218"/>
      <c r="DBB2203" s="218"/>
      <c r="DBC2203" s="218"/>
      <c r="DBD2203" s="218"/>
      <c r="DBE2203" s="218"/>
      <c r="DBF2203" s="218"/>
      <c r="DBG2203" s="218"/>
      <c r="DBH2203" s="218"/>
      <c r="DBI2203" s="218"/>
      <c r="DBJ2203" s="218"/>
      <c r="DBK2203" s="218"/>
      <c r="DBL2203" s="218"/>
      <c r="DBM2203" s="218"/>
      <c r="DBN2203" s="218"/>
      <c r="DBO2203" s="218"/>
      <c r="DBP2203" s="218"/>
      <c r="DBQ2203" s="218"/>
      <c r="DBR2203" s="218"/>
      <c r="DBS2203" s="218"/>
      <c r="DBT2203" s="218"/>
      <c r="DBU2203" s="218"/>
      <c r="DBV2203" s="218"/>
      <c r="DBW2203" s="218"/>
      <c r="DBX2203" s="218"/>
      <c r="DBY2203" s="218"/>
      <c r="DBZ2203" s="218"/>
      <c r="DCA2203" s="218"/>
      <c r="DCB2203" s="218"/>
      <c r="DCC2203" s="218"/>
      <c r="DCD2203" s="218"/>
      <c r="DCE2203" s="218"/>
      <c r="DCF2203" s="218"/>
      <c r="DCG2203" s="218"/>
      <c r="DCH2203" s="218"/>
      <c r="DCI2203" s="218"/>
      <c r="DCJ2203" s="218"/>
      <c r="DCK2203" s="218"/>
      <c r="DCL2203" s="218"/>
      <c r="DCM2203" s="218"/>
      <c r="DCN2203" s="218"/>
      <c r="DCO2203" s="218"/>
      <c r="DCP2203" s="218"/>
      <c r="DCQ2203" s="218"/>
      <c r="DCR2203" s="218"/>
      <c r="DCS2203" s="218"/>
      <c r="DCT2203" s="218"/>
      <c r="DCU2203" s="218"/>
      <c r="DCV2203" s="218"/>
      <c r="DCW2203" s="218"/>
      <c r="DCX2203" s="218"/>
      <c r="DCY2203" s="218"/>
      <c r="DCZ2203" s="218"/>
      <c r="DDA2203" s="218"/>
      <c r="DDB2203" s="218"/>
      <c r="DDC2203" s="218"/>
      <c r="DDD2203" s="218"/>
      <c r="DDE2203" s="218"/>
      <c r="DDF2203" s="218"/>
      <c r="DDG2203" s="218"/>
      <c r="DDH2203" s="218"/>
      <c r="DDI2203" s="218"/>
      <c r="DDJ2203" s="218"/>
      <c r="DDK2203" s="218"/>
      <c r="DDL2203" s="218"/>
      <c r="DDM2203" s="218"/>
      <c r="DDN2203" s="218"/>
      <c r="DDO2203" s="218"/>
      <c r="DDP2203" s="218"/>
      <c r="DDQ2203" s="218"/>
      <c r="DDR2203" s="218"/>
      <c r="DDS2203" s="218"/>
      <c r="DDT2203" s="218"/>
      <c r="DDU2203" s="218"/>
      <c r="DDV2203" s="218"/>
      <c r="DDW2203" s="218"/>
      <c r="DDX2203" s="218"/>
      <c r="DDY2203" s="218"/>
      <c r="DDZ2203" s="218"/>
      <c r="DEA2203" s="218"/>
      <c r="DEB2203" s="218"/>
      <c r="DEC2203" s="218"/>
      <c r="DED2203" s="218"/>
      <c r="DEE2203" s="218"/>
      <c r="DEF2203" s="218"/>
      <c r="DEG2203" s="218"/>
      <c r="DEH2203" s="218"/>
      <c r="DEI2203" s="218"/>
      <c r="DEJ2203" s="218"/>
      <c r="DEK2203" s="218"/>
      <c r="DEL2203" s="218"/>
      <c r="DEM2203" s="218"/>
      <c r="DEN2203" s="218"/>
      <c r="DEO2203" s="218"/>
      <c r="DEP2203" s="218"/>
      <c r="DEQ2203" s="218"/>
      <c r="DER2203" s="218"/>
      <c r="DES2203" s="218"/>
      <c r="DET2203" s="218"/>
      <c r="DEU2203" s="218"/>
      <c r="DEV2203" s="218"/>
      <c r="DEW2203" s="218"/>
      <c r="DEX2203" s="218"/>
      <c r="DEY2203" s="218"/>
      <c r="DEZ2203" s="218"/>
      <c r="DFA2203" s="218"/>
      <c r="DFB2203" s="218"/>
      <c r="DFC2203" s="218"/>
      <c r="DFD2203" s="218"/>
      <c r="DFE2203" s="218"/>
      <c r="DFF2203" s="218"/>
      <c r="DFG2203" s="218"/>
      <c r="DFH2203" s="218"/>
      <c r="DFI2203" s="218"/>
      <c r="DFJ2203" s="218"/>
      <c r="DFK2203" s="218"/>
      <c r="DFL2203" s="218"/>
      <c r="DFM2203" s="218"/>
      <c r="DFN2203" s="218"/>
      <c r="DFO2203" s="218"/>
      <c r="DFP2203" s="218"/>
      <c r="DFQ2203" s="218"/>
      <c r="DFR2203" s="218"/>
      <c r="DFS2203" s="218"/>
      <c r="DFT2203" s="218"/>
      <c r="DFU2203" s="218"/>
      <c r="DFV2203" s="218"/>
      <c r="DFW2203" s="218"/>
      <c r="DFX2203" s="218"/>
      <c r="DFY2203" s="218"/>
      <c r="DFZ2203" s="218"/>
      <c r="DGA2203" s="218"/>
      <c r="DGB2203" s="218"/>
      <c r="DGC2203" s="218"/>
      <c r="DGD2203" s="218"/>
      <c r="DGE2203" s="218"/>
      <c r="DGF2203" s="218"/>
      <c r="DGG2203" s="218"/>
      <c r="DGH2203" s="218"/>
      <c r="DGI2203" s="218"/>
      <c r="DGJ2203" s="218"/>
      <c r="DGK2203" s="218"/>
      <c r="DGL2203" s="218"/>
      <c r="DGM2203" s="218"/>
      <c r="DGN2203" s="218"/>
      <c r="DGO2203" s="218"/>
      <c r="DGP2203" s="218"/>
      <c r="DGQ2203" s="218"/>
      <c r="DGR2203" s="218"/>
      <c r="DGS2203" s="218"/>
      <c r="DGT2203" s="218"/>
      <c r="DGU2203" s="218"/>
      <c r="DGV2203" s="218"/>
      <c r="DGW2203" s="218"/>
      <c r="DGX2203" s="218"/>
      <c r="DGY2203" s="218"/>
      <c r="DGZ2203" s="218"/>
      <c r="DHA2203" s="218"/>
      <c r="DHB2203" s="218"/>
      <c r="DHC2203" s="218"/>
      <c r="DHD2203" s="218"/>
      <c r="DHE2203" s="218"/>
      <c r="DHF2203" s="218"/>
      <c r="DHG2203" s="218"/>
      <c r="DHH2203" s="218"/>
      <c r="DHI2203" s="218"/>
      <c r="DHJ2203" s="218"/>
      <c r="DHK2203" s="218"/>
      <c r="DHL2203" s="218"/>
      <c r="DHM2203" s="218"/>
      <c r="DHN2203" s="218"/>
      <c r="DHO2203" s="218"/>
      <c r="DHP2203" s="218"/>
      <c r="DHQ2203" s="218"/>
      <c r="DHR2203" s="218"/>
      <c r="DHS2203" s="218"/>
      <c r="DHT2203" s="218"/>
      <c r="DHU2203" s="218"/>
      <c r="DHV2203" s="218"/>
      <c r="DHW2203" s="218"/>
      <c r="DHX2203" s="218"/>
      <c r="DHY2203" s="218"/>
      <c r="DHZ2203" s="218"/>
      <c r="DIA2203" s="218"/>
      <c r="DIB2203" s="218"/>
      <c r="DIC2203" s="218"/>
      <c r="DID2203" s="218"/>
      <c r="DIE2203" s="218"/>
      <c r="DIF2203" s="218"/>
      <c r="DIG2203" s="218"/>
      <c r="DIH2203" s="218"/>
      <c r="DII2203" s="218"/>
      <c r="DIJ2203" s="218"/>
      <c r="DIK2203" s="218"/>
      <c r="DIL2203" s="218"/>
      <c r="DIM2203" s="218"/>
      <c r="DIN2203" s="218"/>
      <c r="DIO2203" s="218"/>
      <c r="DIP2203" s="218"/>
      <c r="DIQ2203" s="218"/>
      <c r="DIR2203" s="218"/>
      <c r="DIS2203" s="218"/>
      <c r="DIT2203" s="218"/>
      <c r="DIU2203" s="218"/>
      <c r="DIV2203" s="218"/>
      <c r="DIW2203" s="218"/>
      <c r="DIX2203" s="218"/>
      <c r="DIY2203" s="218"/>
      <c r="DIZ2203" s="218"/>
      <c r="DJA2203" s="218"/>
      <c r="DJB2203" s="218"/>
      <c r="DJC2203" s="218"/>
      <c r="DJD2203" s="218"/>
      <c r="DJE2203" s="218"/>
      <c r="DJF2203" s="218"/>
      <c r="DJG2203" s="218"/>
      <c r="DJH2203" s="218"/>
      <c r="DJI2203" s="218"/>
      <c r="DJJ2203" s="218"/>
      <c r="DJK2203" s="218"/>
      <c r="DJL2203" s="218"/>
      <c r="DJM2203" s="218"/>
      <c r="DJN2203" s="218"/>
      <c r="DJO2203" s="218"/>
      <c r="DJP2203" s="218"/>
      <c r="DJQ2203" s="218"/>
      <c r="DJR2203" s="218"/>
      <c r="DJS2203" s="218"/>
      <c r="DJT2203" s="218"/>
      <c r="DJU2203" s="218"/>
      <c r="DJV2203" s="218"/>
      <c r="DJW2203" s="218"/>
      <c r="DJX2203" s="218"/>
      <c r="DJY2203" s="218"/>
      <c r="DJZ2203" s="218"/>
      <c r="DKA2203" s="218"/>
      <c r="DKB2203" s="218"/>
      <c r="DKC2203" s="218"/>
      <c r="DKD2203" s="218"/>
      <c r="DKE2203" s="218"/>
      <c r="DKF2203" s="218"/>
      <c r="DKG2203" s="218"/>
      <c r="DKH2203" s="218"/>
      <c r="DKI2203" s="218"/>
      <c r="DKJ2203" s="218"/>
      <c r="DKK2203" s="218"/>
      <c r="DKL2203" s="218"/>
      <c r="DKM2203" s="218"/>
      <c r="DKN2203" s="218"/>
      <c r="DKO2203" s="218"/>
      <c r="DKP2203" s="218"/>
      <c r="DKQ2203" s="218"/>
      <c r="DKR2203" s="218"/>
      <c r="DKS2203" s="218"/>
      <c r="DKT2203" s="218"/>
      <c r="DKU2203" s="218"/>
      <c r="DKV2203" s="218"/>
      <c r="DKW2203" s="218"/>
      <c r="DKX2203" s="218"/>
      <c r="DKY2203" s="218"/>
      <c r="DKZ2203" s="218"/>
      <c r="DLA2203" s="218"/>
      <c r="DLB2203" s="218"/>
      <c r="DLC2203" s="218"/>
      <c r="DLD2203" s="218"/>
      <c r="DLE2203" s="218"/>
      <c r="DLF2203" s="218"/>
      <c r="DLG2203" s="218"/>
      <c r="DLH2203" s="218"/>
      <c r="DLI2203" s="218"/>
      <c r="DLJ2203" s="218"/>
      <c r="DLK2203" s="218"/>
      <c r="DLL2203" s="218"/>
      <c r="DLM2203" s="218"/>
      <c r="DLN2203" s="218"/>
      <c r="DLO2203" s="218"/>
      <c r="DLP2203" s="218"/>
      <c r="DLQ2203" s="218"/>
      <c r="DLR2203" s="218"/>
      <c r="DLS2203" s="218"/>
      <c r="DLT2203" s="218"/>
      <c r="DLU2203" s="218"/>
      <c r="DLV2203" s="218"/>
      <c r="DLW2203" s="218"/>
      <c r="DLX2203" s="218"/>
      <c r="DLY2203" s="218"/>
      <c r="DLZ2203" s="218"/>
      <c r="DMA2203" s="218"/>
      <c r="DMB2203" s="218"/>
      <c r="DMC2203" s="218"/>
      <c r="DMD2203" s="218"/>
      <c r="DME2203" s="218"/>
      <c r="DMF2203" s="218"/>
      <c r="DMG2203" s="218"/>
      <c r="DMH2203" s="218"/>
      <c r="DMI2203" s="218"/>
      <c r="DMJ2203" s="218"/>
      <c r="DMK2203" s="218"/>
      <c r="DML2203" s="218"/>
      <c r="DMM2203" s="218"/>
      <c r="DMN2203" s="218"/>
      <c r="DMO2203" s="218"/>
      <c r="DMP2203" s="218"/>
      <c r="DMQ2203" s="218"/>
      <c r="DMR2203" s="218"/>
      <c r="DMS2203" s="218"/>
      <c r="DMT2203" s="218"/>
      <c r="DMU2203" s="218"/>
      <c r="DMV2203" s="218"/>
      <c r="DMW2203" s="218"/>
      <c r="DMX2203" s="218"/>
      <c r="DMY2203" s="218"/>
      <c r="DMZ2203" s="218"/>
      <c r="DNA2203" s="218"/>
      <c r="DNB2203" s="218"/>
      <c r="DNC2203" s="218"/>
      <c r="DND2203" s="218"/>
      <c r="DNE2203" s="218"/>
      <c r="DNF2203" s="218"/>
      <c r="DNG2203" s="218"/>
      <c r="DNH2203" s="218"/>
      <c r="DNI2203" s="218"/>
      <c r="DNJ2203" s="218"/>
      <c r="DNK2203" s="218"/>
      <c r="DNL2203" s="218"/>
      <c r="DNM2203" s="218"/>
      <c r="DNN2203" s="218"/>
      <c r="DNO2203" s="218"/>
      <c r="DNP2203" s="218"/>
      <c r="DNQ2203" s="218"/>
      <c r="DNR2203" s="218"/>
      <c r="DNS2203" s="218"/>
      <c r="DNT2203" s="218"/>
      <c r="DNU2203" s="218"/>
      <c r="DNV2203" s="218"/>
      <c r="DNW2203" s="218"/>
      <c r="DNX2203" s="218"/>
      <c r="DNY2203" s="218"/>
      <c r="DNZ2203" s="218"/>
      <c r="DOA2203" s="218"/>
      <c r="DOB2203" s="218"/>
      <c r="DOC2203" s="218"/>
      <c r="DOD2203" s="218"/>
      <c r="DOE2203" s="218"/>
      <c r="DOF2203" s="218"/>
      <c r="DOG2203" s="218"/>
      <c r="DOH2203" s="218"/>
      <c r="DOI2203" s="218"/>
      <c r="DOJ2203" s="218"/>
      <c r="DOK2203" s="218"/>
      <c r="DOL2203" s="218"/>
      <c r="DOM2203" s="218"/>
      <c r="DON2203" s="218"/>
      <c r="DOO2203" s="218"/>
      <c r="DOP2203" s="218"/>
      <c r="DOQ2203" s="218"/>
      <c r="DOR2203" s="218"/>
      <c r="DOS2203" s="218"/>
      <c r="DOT2203" s="218"/>
      <c r="DOU2203" s="218"/>
      <c r="DOV2203" s="218"/>
      <c r="DOW2203" s="218"/>
      <c r="DOX2203" s="218"/>
      <c r="DOY2203" s="218"/>
      <c r="DOZ2203" s="218"/>
      <c r="DPA2203" s="218"/>
      <c r="DPB2203" s="218"/>
      <c r="DPC2203" s="218"/>
      <c r="DPD2203" s="218"/>
      <c r="DPE2203" s="218"/>
      <c r="DPF2203" s="218"/>
      <c r="DPG2203" s="218"/>
      <c r="DPH2203" s="218"/>
      <c r="DPI2203" s="218"/>
      <c r="DPJ2203" s="218"/>
      <c r="DPK2203" s="218"/>
      <c r="DPL2203" s="218"/>
      <c r="DPM2203" s="218"/>
      <c r="DPN2203" s="218"/>
      <c r="DPO2203" s="218"/>
      <c r="DPP2203" s="218"/>
      <c r="DPQ2203" s="218"/>
      <c r="DPR2203" s="218"/>
      <c r="DPS2203" s="218"/>
      <c r="DPT2203" s="218"/>
      <c r="DPU2203" s="218"/>
      <c r="DPV2203" s="218"/>
      <c r="DPW2203" s="218"/>
      <c r="DPX2203" s="218"/>
      <c r="DPY2203" s="218"/>
      <c r="DPZ2203" s="218"/>
      <c r="DQA2203" s="218"/>
      <c r="DQB2203" s="218"/>
      <c r="DQC2203" s="218"/>
      <c r="DQD2203" s="218"/>
      <c r="DQE2203" s="218"/>
      <c r="DQF2203" s="218"/>
      <c r="DQG2203" s="218"/>
      <c r="DQH2203" s="218"/>
      <c r="DQI2203" s="218"/>
      <c r="DQJ2203" s="218"/>
      <c r="DQK2203" s="218"/>
      <c r="DQL2203" s="218"/>
      <c r="DQM2203" s="218"/>
      <c r="DQN2203" s="218"/>
      <c r="DQO2203" s="218"/>
      <c r="DQP2203" s="218"/>
      <c r="DQQ2203" s="218"/>
      <c r="DQR2203" s="218"/>
      <c r="DQS2203" s="218"/>
      <c r="DQT2203" s="218"/>
      <c r="DQU2203" s="218"/>
      <c r="DQV2203" s="218"/>
      <c r="DQW2203" s="218"/>
      <c r="DQX2203" s="218"/>
      <c r="DQY2203" s="218"/>
      <c r="DQZ2203" s="218"/>
      <c r="DRA2203" s="218"/>
      <c r="DRB2203" s="218"/>
      <c r="DRC2203" s="218"/>
      <c r="DRD2203" s="218"/>
      <c r="DRE2203" s="218"/>
      <c r="DRF2203" s="218"/>
      <c r="DRG2203" s="218"/>
      <c r="DRH2203" s="218"/>
      <c r="DRI2203" s="218"/>
      <c r="DRJ2203" s="218"/>
      <c r="DRK2203" s="218"/>
      <c r="DRL2203" s="218"/>
      <c r="DRM2203" s="218"/>
      <c r="DRN2203" s="218"/>
      <c r="DRO2203" s="218"/>
      <c r="DRP2203" s="218"/>
      <c r="DRQ2203" s="218"/>
      <c r="DRR2203" s="218"/>
      <c r="DRS2203" s="218"/>
      <c r="DRT2203" s="218"/>
      <c r="DRU2203" s="218"/>
      <c r="DRV2203" s="218"/>
      <c r="DRW2203" s="218"/>
      <c r="DRX2203" s="218"/>
      <c r="DRY2203" s="218"/>
      <c r="DRZ2203" s="218"/>
      <c r="DSA2203" s="218"/>
      <c r="DSB2203" s="218"/>
      <c r="DSC2203" s="218"/>
      <c r="DSD2203" s="218"/>
      <c r="DSE2203" s="218"/>
      <c r="DSF2203" s="218"/>
      <c r="DSG2203" s="218"/>
      <c r="DSH2203" s="218"/>
      <c r="DSI2203" s="218"/>
      <c r="DSJ2203" s="218"/>
      <c r="DSK2203" s="218"/>
      <c r="DSL2203" s="218"/>
      <c r="DSM2203" s="218"/>
      <c r="DSN2203" s="218"/>
      <c r="DSO2203" s="218"/>
      <c r="DSP2203" s="218"/>
      <c r="DSQ2203" s="218"/>
      <c r="DSR2203" s="218"/>
      <c r="DSS2203" s="218"/>
      <c r="DST2203" s="218"/>
      <c r="DSU2203" s="218"/>
      <c r="DSV2203" s="218"/>
      <c r="DSW2203" s="218"/>
      <c r="DSX2203" s="218"/>
      <c r="DSY2203" s="218"/>
      <c r="DSZ2203" s="218"/>
      <c r="DTA2203" s="218"/>
      <c r="DTB2203" s="218"/>
      <c r="DTC2203" s="218"/>
      <c r="DTD2203" s="218"/>
      <c r="DTE2203" s="218"/>
      <c r="DTF2203" s="218"/>
      <c r="DTG2203" s="218"/>
      <c r="DTH2203" s="218"/>
      <c r="DTI2203" s="218"/>
      <c r="DTJ2203" s="218"/>
      <c r="DTK2203" s="218"/>
      <c r="DTL2203" s="218"/>
      <c r="DTM2203" s="218"/>
      <c r="DTN2203" s="218"/>
      <c r="DTO2203" s="218"/>
      <c r="DTP2203" s="218"/>
      <c r="DTQ2203" s="218"/>
      <c r="DTR2203" s="218"/>
      <c r="DTS2203" s="218"/>
      <c r="DTT2203" s="218"/>
      <c r="DTU2203" s="218"/>
      <c r="DTV2203" s="218"/>
      <c r="DTW2203" s="218"/>
      <c r="DTX2203" s="218"/>
      <c r="DTY2203" s="218"/>
      <c r="DTZ2203" s="218"/>
      <c r="DUA2203" s="218"/>
      <c r="DUB2203" s="218"/>
      <c r="DUC2203" s="218"/>
      <c r="DUD2203" s="218"/>
      <c r="DUE2203" s="218"/>
      <c r="DUF2203" s="218"/>
      <c r="DUG2203" s="218"/>
      <c r="DUH2203" s="218"/>
      <c r="DUI2203" s="218"/>
      <c r="DUJ2203" s="218"/>
      <c r="DUK2203" s="218"/>
      <c r="DUL2203" s="218"/>
      <c r="DUM2203" s="218"/>
      <c r="DUN2203" s="218"/>
      <c r="DUO2203" s="218"/>
      <c r="DUP2203" s="218"/>
      <c r="DUQ2203" s="218"/>
      <c r="DUR2203" s="218"/>
      <c r="DUS2203" s="218"/>
      <c r="DUT2203" s="218"/>
      <c r="DUU2203" s="218"/>
      <c r="DUV2203" s="218"/>
      <c r="DUW2203" s="218"/>
      <c r="DUX2203" s="218"/>
      <c r="DUY2203" s="218"/>
      <c r="DUZ2203" s="218"/>
      <c r="DVA2203" s="218"/>
      <c r="DVB2203" s="218"/>
      <c r="DVC2203" s="218"/>
      <c r="DVD2203" s="218"/>
      <c r="DVE2203" s="218"/>
      <c r="DVF2203" s="218"/>
      <c r="DVG2203" s="218"/>
      <c r="DVH2203" s="218"/>
      <c r="DVI2203" s="218"/>
      <c r="DVJ2203" s="218"/>
      <c r="DVK2203" s="218"/>
      <c r="DVL2203" s="218"/>
      <c r="DVM2203" s="218"/>
      <c r="DVN2203" s="218"/>
      <c r="DVO2203" s="218"/>
      <c r="DVP2203" s="218"/>
      <c r="DVQ2203" s="218"/>
      <c r="DVR2203" s="218"/>
      <c r="DVS2203" s="218"/>
      <c r="DVT2203" s="218"/>
      <c r="DVU2203" s="218"/>
      <c r="DVV2203" s="218"/>
      <c r="DVW2203" s="218"/>
      <c r="DVX2203" s="218"/>
      <c r="DVY2203" s="218"/>
      <c r="DVZ2203" s="218"/>
      <c r="DWA2203" s="218"/>
      <c r="DWB2203" s="218"/>
      <c r="DWC2203" s="218"/>
      <c r="DWD2203" s="218"/>
      <c r="DWE2203" s="218"/>
      <c r="DWF2203" s="218"/>
      <c r="DWG2203" s="218"/>
      <c r="DWH2203" s="218"/>
      <c r="DWI2203" s="218"/>
      <c r="DWJ2203" s="218"/>
      <c r="DWK2203" s="218"/>
      <c r="DWL2203" s="218"/>
      <c r="DWM2203" s="218"/>
      <c r="DWN2203" s="218"/>
      <c r="DWO2203" s="218"/>
      <c r="DWP2203" s="218"/>
      <c r="DWQ2203" s="218"/>
      <c r="DWR2203" s="218"/>
      <c r="DWS2203" s="218"/>
      <c r="DWT2203" s="218"/>
      <c r="DWU2203" s="218"/>
      <c r="DWV2203" s="218"/>
      <c r="DWW2203" s="218"/>
      <c r="DWX2203" s="218"/>
      <c r="DWY2203" s="218"/>
      <c r="DWZ2203" s="218"/>
      <c r="DXA2203" s="218"/>
      <c r="DXB2203" s="218"/>
      <c r="DXC2203" s="218"/>
      <c r="DXD2203" s="218"/>
      <c r="DXE2203" s="218"/>
      <c r="DXF2203" s="218"/>
      <c r="DXG2203" s="218"/>
      <c r="DXH2203" s="218"/>
      <c r="DXI2203" s="218"/>
      <c r="DXJ2203" s="218"/>
      <c r="DXK2203" s="218"/>
      <c r="DXL2203" s="218"/>
      <c r="DXM2203" s="218"/>
      <c r="DXN2203" s="218"/>
      <c r="DXO2203" s="218"/>
      <c r="DXP2203" s="218"/>
      <c r="DXQ2203" s="218"/>
      <c r="DXR2203" s="218"/>
      <c r="DXS2203" s="218"/>
      <c r="DXT2203" s="218"/>
      <c r="DXU2203" s="218"/>
      <c r="DXV2203" s="218"/>
      <c r="DXW2203" s="218"/>
      <c r="DXX2203" s="218"/>
      <c r="DXY2203" s="218"/>
      <c r="DXZ2203" s="218"/>
      <c r="DYA2203" s="218"/>
      <c r="DYB2203" s="218"/>
      <c r="DYC2203" s="218"/>
      <c r="DYD2203" s="218"/>
      <c r="DYE2203" s="218"/>
      <c r="DYF2203" s="218"/>
      <c r="DYG2203" s="218"/>
      <c r="DYH2203" s="218"/>
      <c r="DYI2203" s="218"/>
      <c r="DYJ2203" s="218"/>
      <c r="DYK2203" s="218"/>
      <c r="DYL2203" s="218"/>
      <c r="DYM2203" s="218"/>
      <c r="DYN2203" s="218"/>
      <c r="DYO2203" s="218"/>
      <c r="DYP2203" s="218"/>
      <c r="DYQ2203" s="218"/>
      <c r="DYR2203" s="218"/>
      <c r="DYS2203" s="218"/>
      <c r="DYT2203" s="218"/>
      <c r="DYU2203" s="218"/>
      <c r="DYV2203" s="218"/>
      <c r="DYW2203" s="218"/>
      <c r="DYX2203" s="218"/>
      <c r="DYY2203" s="218"/>
      <c r="DYZ2203" s="218"/>
      <c r="DZA2203" s="218"/>
      <c r="DZB2203" s="218"/>
      <c r="DZC2203" s="218"/>
      <c r="DZD2203" s="218"/>
      <c r="DZE2203" s="218"/>
      <c r="DZF2203" s="218"/>
      <c r="DZG2203" s="218"/>
      <c r="DZH2203" s="218"/>
      <c r="DZI2203" s="218"/>
      <c r="DZJ2203" s="218"/>
      <c r="DZK2203" s="218"/>
      <c r="DZL2203" s="218"/>
      <c r="DZM2203" s="218"/>
      <c r="DZN2203" s="218"/>
      <c r="DZO2203" s="218"/>
      <c r="DZP2203" s="218"/>
      <c r="DZQ2203" s="218"/>
      <c r="DZR2203" s="218"/>
      <c r="DZS2203" s="218"/>
      <c r="DZT2203" s="218"/>
      <c r="DZU2203" s="218"/>
      <c r="DZV2203" s="218"/>
      <c r="DZW2203" s="218"/>
      <c r="DZX2203" s="218"/>
      <c r="DZY2203" s="218"/>
      <c r="DZZ2203" s="218"/>
      <c r="EAA2203" s="218"/>
      <c r="EAB2203" s="218"/>
      <c r="EAC2203" s="218"/>
      <c r="EAD2203" s="218"/>
      <c r="EAE2203" s="218"/>
      <c r="EAF2203" s="218"/>
      <c r="EAG2203" s="218"/>
      <c r="EAH2203" s="218"/>
      <c r="EAI2203" s="218"/>
      <c r="EAJ2203" s="218"/>
      <c r="EAK2203" s="218"/>
      <c r="EAL2203" s="218"/>
      <c r="EAM2203" s="218"/>
      <c r="EAN2203" s="218"/>
      <c r="EAO2203" s="218"/>
      <c r="EAP2203" s="218"/>
      <c r="EAQ2203" s="218"/>
      <c r="EAR2203" s="218"/>
      <c r="EAS2203" s="218"/>
      <c r="EAT2203" s="218"/>
      <c r="EAU2203" s="218"/>
      <c r="EAV2203" s="218"/>
      <c r="EAW2203" s="218"/>
      <c r="EAX2203" s="218"/>
      <c r="EAY2203" s="218"/>
      <c r="EAZ2203" s="218"/>
      <c r="EBA2203" s="218"/>
      <c r="EBB2203" s="218"/>
      <c r="EBC2203" s="218"/>
      <c r="EBD2203" s="218"/>
      <c r="EBE2203" s="218"/>
      <c r="EBF2203" s="218"/>
      <c r="EBG2203" s="218"/>
      <c r="EBH2203" s="218"/>
      <c r="EBI2203" s="218"/>
      <c r="EBJ2203" s="218"/>
      <c r="EBK2203" s="218"/>
      <c r="EBL2203" s="218"/>
      <c r="EBM2203" s="218"/>
      <c r="EBN2203" s="218"/>
      <c r="EBO2203" s="218"/>
      <c r="EBP2203" s="218"/>
      <c r="EBQ2203" s="218"/>
      <c r="EBR2203" s="218"/>
      <c r="EBS2203" s="218"/>
      <c r="EBT2203" s="218"/>
      <c r="EBU2203" s="218"/>
      <c r="EBV2203" s="218"/>
      <c r="EBW2203" s="218"/>
      <c r="EBX2203" s="218"/>
      <c r="EBY2203" s="218"/>
      <c r="EBZ2203" s="218"/>
      <c r="ECA2203" s="218"/>
      <c r="ECB2203" s="218"/>
      <c r="ECC2203" s="218"/>
      <c r="ECD2203" s="218"/>
      <c r="ECE2203" s="218"/>
      <c r="ECF2203" s="218"/>
      <c r="ECG2203" s="218"/>
      <c r="ECH2203" s="218"/>
      <c r="ECI2203" s="218"/>
      <c r="ECJ2203" s="218"/>
      <c r="ECK2203" s="218"/>
      <c r="ECL2203" s="218"/>
      <c r="ECM2203" s="218"/>
      <c r="ECN2203" s="218"/>
      <c r="ECO2203" s="218"/>
      <c r="ECP2203" s="218"/>
      <c r="ECQ2203" s="218"/>
      <c r="ECR2203" s="218"/>
      <c r="ECS2203" s="218"/>
      <c r="ECT2203" s="218"/>
      <c r="ECU2203" s="218"/>
      <c r="ECV2203" s="218"/>
      <c r="ECW2203" s="218"/>
      <c r="ECX2203" s="218"/>
      <c r="ECY2203" s="218"/>
      <c r="ECZ2203" s="218"/>
      <c r="EDA2203" s="218"/>
      <c r="EDB2203" s="218"/>
      <c r="EDC2203" s="218"/>
      <c r="EDD2203" s="218"/>
      <c r="EDE2203" s="218"/>
      <c r="EDF2203" s="218"/>
      <c r="EDG2203" s="218"/>
      <c r="EDH2203" s="218"/>
      <c r="EDI2203" s="218"/>
      <c r="EDJ2203" s="218"/>
      <c r="EDK2203" s="218"/>
      <c r="EDL2203" s="218"/>
      <c r="EDM2203" s="218"/>
      <c r="EDN2203" s="218"/>
      <c r="EDO2203" s="218"/>
      <c r="EDP2203" s="218"/>
      <c r="EDQ2203" s="218"/>
      <c r="EDR2203" s="218"/>
      <c r="EDS2203" s="218"/>
      <c r="EDT2203" s="218"/>
      <c r="EDU2203" s="218"/>
      <c r="EDV2203" s="218"/>
      <c r="EDW2203" s="218"/>
      <c r="EDX2203" s="218"/>
      <c r="EDY2203" s="218"/>
      <c r="EDZ2203" s="218"/>
      <c r="EEA2203" s="218"/>
      <c r="EEB2203" s="218"/>
      <c r="EEC2203" s="218"/>
      <c r="EED2203" s="218"/>
      <c r="EEE2203" s="218"/>
      <c r="EEF2203" s="218"/>
      <c r="EEG2203" s="218"/>
      <c r="EEH2203" s="218"/>
      <c r="EEI2203" s="218"/>
      <c r="EEJ2203" s="218"/>
      <c r="EEK2203" s="218"/>
      <c r="EEL2203" s="218"/>
      <c r="EEM2203" s="218"/>
      <c r="EEN2203" s="218"/>
      <c r="EEO2203" s="218"/>
      <c r="EEP2203" s="218"/>
      <c r="EEQ2203" s="218"/>
      <c r="EER2203" s="218"/>
      <c r="EES2203" s="218"/>
      <c r="EET2203" s="218"/>
      <c r="EEU2203" s="218"/>
      <c r="EEV2203" s="218"/>
      <c r="EEW2203" s="218"/>
      <c r="EEX2203" s="218"/>
      <c r="EEY2203" s="218"/>
      <c r="EEZ2203" s="218"/>
      <c r="EFA2203" s="218"/>
      <c r="EFB2203" s="218"/>
      <c r="EFC2203" s="218"/>
      <c r="EFD2203" s="218"/>
      <c r="EFE2203" s="218"/>
      <c r="EFF2203" s="218"/>
      <c r="EFG2203" s="218"/>
      <c r="EFH2203" s="218"/>
      <c r="EFI2203" s="218"/>
      <c r="EFJ2203" s="218"/>
      <c r="EFK2203" s="218"/>
      <c r="EFL2203" s="218"/>
      <c r="EFM2203" s="218"/>
      <c r="EFN2203" s="218"/>
      <c r="EFO2203" s="218"/>
      <c r="EFP2203" s="218"/>
      <c r="EFQ2203" s="218"/>
      <c r="EFR2203" s="218"/>
      <c r="EFS2203" s="218"/>
      <c r="EFT2203" s="218"/>
      <c r="EFU2203" s="218"/>
      <c r="EFV2203" s="218"/>
      <c r="EFW2203" s="218"/>
      <c r="EFX2203" s="218"/>
      <c r="EFY2203" s="218"/>
      <c r="EFZ2203" s="218"/>
      <c r="EGA2203" s="218"/>
      <c r="EGB2203" s="218"/>
      <c r="EGC2203" s="218"/>
      <c r="EGD2203" s="218"/>
      <c r="EGE2203" s="218"/>
      <c r="EGF2203" s="218"/>
      <c r="EGG2203" s="218"/>
      <c r="EGH2203" s="218"/>
      <c r="EGI2203" s="218"/>
      <c r="EGJ2203" s="218"/>
      <c r="EGK2203" s="218"/>
      <c r="EGL2203" s="218"/>
      <c r="EGM2203" s="218"/>
      <c r="EGN2203" s="218"/>
      <c r="EGO2203" s="218"/>
      <c r="EGP2203" s="218"/>
      <c r="EGQ2203" s="218"/>
      <c r="EGR2203" s="218"/>
      <c r="EGS2203" s="218"/>
      <c r="EGT2203" s="218"/>
      <c r="EGU2203" s="218"/>
      <c r="EGV2203" s="218"/>
      <c r="EGW2203" s="218"/>
      <c r="EGX2203" s="218"/>
      <c r="EGY2203" s="218"/>
      <c r="EGZ2203" s="218"/>
      <c r="EHA2203" s="218"/>
      <c r="EHB2203" s="218"/>
      <c r="EHC2203" s="218"/>
      <c r="EHD2203" s="218"/>
      <c r="EHE2203" s="218"/>
      <c r="EHF2203" s="218"/>
      <c r="EHG2203" s="218"/>
      <c r="EHH2203" s="218"/>
      <c r="EHI2203" s="218"/>
      <c r="EHJ2203" s="218"/>
      <c r="EHK2203" s="218"/>
      <c r="EHL2203" s="218"/>
      <c r="EHM2203" s="218"/>
      <c r="EHN2203" s="218"/>
      <c r="EHO2203" s="218"/>
      <c r="EHP2203" s="218"/>
      <c r="EHQ2203" s="218"/>
      <c r="EHR2203" s="218"/>
      <c r="EHS2203" s="218"/>
      <c r="EHT2203" s="218"/>
      <c r="EHU2203" s="218"/>
      <c r="EHV2203" s="218"/>
      <c r="EHW2203" s="218"/>
      <c r="EHX2203" s="218"/>
      <c r="EHY2203" s="218"/>
      <c r="EHZ2203" s="218"/>
      <c r="EIA2203" s="218"/>
      <c r="EIB2203" s="218"/>
      <c r="EIC2203" s="218"/>
      <c r="EID2203" s="218"/>
      <c r="EIE2203" s="218"/>
      <c r="EIF2203" s="218"/>
      <c r="EIG2203" s="218"/>
      <c r="EIH2203" s="218"/>
      <c r="EII2203" s="218"/>
      <c r="EIJ2203" s="218"/>
      <c r="EIK2203" s="218"/>
      <c r="EIL2203" s="218"/>
      <c r="EIM2203" s="218"/>
      <c r="EIN2203" s="218"/>
      <c r="EIO2203" s="218"/>
      <c r="EIP2203" s="218"/>
      <c r="EIQ2203" s="218"/>
      <c r="EIR2203" s="218"/>
      <c r="EIS2203" s="218"/>
      <c r="EIT2203" s="218"/>
      <c r="EIU2203" s="218"/>
      <c r="EIV2203" s="218"/>
      <c r="EIW2203" s="218"/>
      <c r="EIX2203" s="218"/>
      <c r="EIY2203" s="218"/>
      <c r="EIZ2203" s="218"/>
      <c r="EJA2203" s="218"/>
      <c r="EJB2203" s="218"/>
      <c r="EJC2203" s="218"/>
      <c r="EJD2203" s="218"/>
      <c r="EJE2203" s="218"/>
      <c r="EJF2203" s="218"/>
      <c r="EJG2203" s="218"/>
      <c r="EJH2203" s="218"/>
      <c r="EJI2203" s="218"/>
      <c r="EJJ2203" s="218"/>
      <c r="EJK2203" s="218"/>
      <c r="EJL2203" s="218"/>
      <c r="EJM2203" s="218"/>
      <c r="EJN2203" s="218"/>
      <c r="EJO2203" s="218"/>
      <c r="EJP2203" s="218"/>
      <c r="EJQ2203" s="218"/>
      <c r="EJR2203" s="218"/>
      <c r="EJS2203" s="218"/>
      <c r="EJT2203" s="218"/>
      <c r="EJU2203" s="218"/>
      <c r="EJV2203" s="218"/>
      <c r="EJW2203" s="218"/>
      <c r="EJX2203" s="218"/>
      <c r="EJY2203" s="218"/>
      <c r="EJZ2203" s="218"/>
      <c r="EKA2203" s="218"/>
      <c r="EKB2203" s="218"/>
      <c r="EKC2203" s="218"/>
      <c r="EKD2203" s="218"/>
      <c r="EKE2203" s="218"/>
      <c r="EKF2203" s="218"/>
      <c r="EKG2203" s="218"/>
      <c r="EKH2203" s="218"/>
      <c r="EKI2203" s="218"/>
      <c r="EKJ2203" s="218"/>
      <c r="EKK2203" s="218"/>
      <c r="EKL2203" s="218"/>
      <c r="EKM2203" s="218"/>
      <c r="EKN2203" s="218"/>
      <c r="EKO2203" s="218"/>
      <c r="EKP2203" s="218"/>
      <c r="EKQ2203" s="218"/>
      <c r="EKR2203" s="218"/>
      <c r="EKS2203" s="218"/>
      <c r="EKT2203" s="218"/>
      <c r="EKU2203" s="218"/>
      <c r="EKV2203" s="218"/>
      <c r="EKW2203" s="218"/>
      <c r="EKX2203" s="218"/>
      <c r="EKY2203" s="218"/>
      <c r="EKZ2203" s="218"/>
      <c r="ELA2203" s="218"/>
      <c r="ELB2203" s="218"/>
      <c r="ELC2203" s="218"/>
      <c r="ELD2203" s="218"/>
      <c r="ELE2203" s="218"/>
      <c r="ELF2203" s="218"/>
      <c r="ELG2203" s="218"/>
      <c r="ELH2203" s="218"/>
      <c r="ELI2203" s="218"/>
      <c r="ELJ2203" s="218"/>
      <c r="ELK2203" s="218"/>
      <c r="ELL2203" s="218"/>
      <c r="ELM2203" s="218"/>
      <c r="ELN2203" s="218"/>
      <c r="ELO2203" s="218"/>
      <c r="ELP2203" s="218"/>
      <c r="ELQ2203" s="218"/>
      <c r="ELR2203" s="218"/>
      <c r="ELS2203" s="218"/>
      <c r="ELT2203" s="218"/>
      <c r="ELU2203" s="218"/>
      <c r="ELV2203" s="218"/>
      <c r="ELW2203" s="218"/>
      <c r="ELX2203" s="218"/>
      <c r="ELY2203" s="218"/>
      <c r="ELZ2203" s="218"/>
      <c r="EMA2203" s="218"/>
      <c r="EMB2203" s="218"/>
      <c r="EMC2203" s="218"/>
      <c r="EMD2203" s="218"/>
      <c r="EME2203" s="218"/>
      <c r="EMF2203" s="218"/>
      <c r="EMG2203" s="218"/>
      <c r="EMH2203" s="218"/>
      <c r="EMI2203" s="218"/>
      <c r="EMJ2203" s="218"/>
      <c r="EMK2203" s="218"/>
      <c r="EML2203" s="218"/>
      <c r="EMM2203" s="218"/>
      <c r="EMN2203" s="218"/>
      <c r="EMO2203" s="218"/>
      <c r="EMP2203" s="218"/>
      <c r="EMQ2203" s="218"/>
      <c r="EMR2203" s="218"/>
      <c r="EMS2203" s="218"/>
      <c r="EMT2203" s="218"/>
      <c r="EMU2203" s="218"/>
      <c r="EMV2203" s="218"/>
      <c r="EMW2203" s="218"/>
      <c r="EMX2203" s="218"/>
      <c r="EMY2203" s="218"/>
      <c r="EMZ2203" s="218"/>
      <c r="ENA2203" s="218"/>
      <c r="ENB2203" s="218"/>
      <c r="ENC2203" s="218"/>
      <c r="END2203" s="218"/>
      <c r="ENE2203" s="218"/>
      <c r="ENF2203" s="218"/>
      <c r="ENG2203" s="218"/>
      <c r="ENH2203" s="218"/>
      <c r="ENI2203" s="218"/>
      <c r="ENJ2203" s="218"/>
      <c r="ENK2203" s="218"/>
      <c r="ENL2203" s="218"/>
      <c r="ENM2203" s="218"/>
      <c r="ENN2203" s="218"/>
      <c r="ENO2203" s="218"/>
      <c r="ENP2203" s="218"/>
      <c r="ENQ2203" s="218"/>
      <c r="ENR2203" s="218"/>
      <c r="ENS2203" s="218"/>
      <c r="ENT2203" s="218"/>
      <c r="ENU2203" s="218"/>
      <c r="ENV2203" s="218"/>
      <c r="ENW2203" s="218"/>
      <c r="ENX2203" s="218"/>
      <c r="ENY2203" s="218"/>
      <c r="ENZ2203" s="218"/>
      <c r="EOA2203" s="218"/>
      <c r="EOB2203" s="218"/>
      <c r="EOC2203" s="218"/>
      <c r="EOD2203" s="218"/>
      <c r="EOE2203" s="218"/>
      <c r="EOF2203" s="218"/>
      <c r="EOG2203" s="218"/>
      <c r="EOH2203" s="218"/>
      <c r="EOI2203" s="218"/>
      <c r="EOJ2203" s="218"/>
      <c r="EOK2203" s="218"/>
      <c r="EOL2203" s="218"/>
      <c r="EOM2203" s="218"/>
      <c r="EON2203" s="218"/>
      <c r="EOO2203" s="218"/>
      <c r="EOP2203" s="218"/>
      <c r="EOQ2203" s="218"/>
      <c r="EOR2203" s="218"/>
      <c r="EOS2203" s="218"/>
      <c r="EOT2203" s="218"/>
      <c r="EOU2203" s="218"/>
      <c r="EOV2203" s="218"/>
      <c r="EOW2203" s="218"/>
      <c r="EOX2203" s="218"/>
      <c r="EOY2203" s="218"/>
      <c r="EOZ2203" s="218"/>
      <c r="EPA2203" s="218"/>
      <c r="EPB2203" s="218"/>
      <c r="EPC2203" s="218"/>
      <c r="EPD2203" s="218"/>
      <c r="EPE2203" s="218"/>
      <c r="EPF2203" s="218"/>
      <c r="EPG2203" s="218"/>
      <c r="EPH2203" s="218"/>
      <c r="EPI2203" s="218"/>
      <c r="EPJ2203" s="218"/>
      <c r="EPK2203" s="218"/>
      <c r="EPL2203" s="218"/>
      <c r="EPM2203" s="218"/>
      <c r="EPN2203" s="218"/>
      <c r="EPO2203" s="218"/>
      <c r="EPP2203" s="218"/>
      <c r="EPQ2203" s="218"/>
      <c r="EPR2203" s="218"/>
      <c r="EPS2203" s="218"/>
      <c r="EPT2203" s="218"/>
      <c r="EPU2203" s="218"/>
      <c r="EPV2203" s="218"/>
      <c r="EPW2203" s="218"/>
      <c r="EPX2203" s="218"/>
      <c r="EPY2203" s="218"/>
      <c r="EPZ2203" s="218"/>
      <c r="EQA2203" s="218"/>
      <c r="EQB2203" s="218"/>
      <c r="EQC2203" s="218"/>
      <c r="EQD2203" s="218"/>
      <c r="EQE2203" s="218"/>
      <c r="EQF2203" s="218"/>
      <c r="EQG2203" s="218"/>
      <c r="EQH2203" s="218"/>
      <c r="EQI2203" s="218"/>
      <c r="EQJ2203" s="218"/>
      <c r="EQK2203" s="218"/>
      <c r="EQL2203" s="218"/>
      <c r="EQM2203" s="218"/>
      <c r="EQN2203" s="218"/>
      <c r="EQO2203" s="218"/>
      <c r="EQP2203" s="218"/>
      <c r="EQQ2203" s="218"/>
      <c r="EQR2203" s="218"/>
      <c r="EQS2203" s="218"/>
      <c r="EQT2203" s="218"/>
      <c r="EQU2203" s="218"/>
      <c r="EQV2203" s="218"/>
      <c r="EQW2203" s="218"/>
      <c r="EQX2203" s="218"/>
      <c r="EQY2203" s="218"/>
      <c r="EQZ2203" s="218"/>
      <c r="ERA2203" s="218"/>
      <c r="ERB2203" s="218"/>
      <c r="ERC2203" s="218"/>
      <c r="ERD2203" s="218"/>
      <c r="ERE2203" s="218"/>
      <c r="ERF2203" s="218"/>
      <c r="ERG2203" s="218"/>
      <c r="ERH2203" s="218"/>
      <c r="ERI2203" s="218"/>
      <c r="ERJ2203" s="218"/>
      <c r="ERK2203" s="218"/>
      <c r="ERL2203" s="218"/>
      <c r="ERM2203" s="218"/>
      <c r="ERN2203" s="218"/>
      <c r="ERO2203" s="218"/>
      <c r="ERP2203" s="218"/>
      <c r="ERQ2203" s="218"/>
      <c r="ERR2203" s="218"/>
      <c r="ERS2203" s="218"/>
      <c r="ERT2203" s="218"/>
      <c r="ERU2203" s="218"/>
      <c r="ERV2203" s="218"/>
      <c r="ERW2203" s="218"/>
      <c r="ERX2203" s="218"/>
      <c r="ERY2203" s="218"/>
      <c r="ERZ2203" s="218"/>
      <c r="ESA2203" s="218"/>
      <c r="ESB2203" s="218"/>
      <c r="ESC2203" s="218"/>
      <c r="ESD2203" s="218"/>
      <c r="ESE2203" s="218"/>
      <c r="ESF2203" s="218"/>
      <c r="ESG2203" s="218"/>
      <c r="ESH2203" s="218"/>
      <c r="ESI2203" s="218"/>
      <c r="ESJ2203" s="218"/>
      <c r="ESK2203" s="218"/>
      <c r="ESL2203" s="218"/>
      <c r="ESM2203" s="218"/>
      <c r="ESN2203" s="218"/>
      <c r="ESO2203" s="218"/>
      <c r="ESP2203" s="218"/>
      <c r="ESQ2203" s="218"/>
      <c r="ESR2203" s="218"/>
      <c r="ESS2203" s="218"/>
      <c r="EST2203" s="218"/>
      <c r="ESU2203" s="218"/>
      <c r="ESV2203" s="218"/>
      <c r="ESW2203" s="218"/>
      <c r="ESX2203" s="218"/>
      <c r="ESY2203" s="218"/>
      <c r="ESZ2203" s="218"/>
      <c r="ETA2203" s="218"/>
      <c r="ETB2203" s="218"/>
      <c r="ETC2203" s="218"/>
      <c r="ETD2203" s="218"/>
      <c r="ETE2203" s="218"/>
      <c r="ETF2203" s="218"/>
      <c r="ETG2203" s="218"/>
      <c r="ETH2203" s="218"/>
      <c r="ETI2203" s="218"/>
      <c r="ETJ2203" s="218"/>
      <c r="ETK2203" s="218"/>
      <c r="ETL2203" s="218"/>
      <c r="ETM2203" s="218"/>
      <c r="ETN2203" s="218"/>
      <c r="ETO2203" s="218"/>
      <c r="ETP2203" s="218"/>
      <c r="ETQ2203" s="218"/>
      <c r="ETR2203" s="218"/>
      <c r="ETS2203" s="218"/>
      <c r="ETT2203" s="218"/>
      <c r="ETU2203" s="218"/>
      <c r="ETV2203" s="218"/>
      <c r="ETW2203" s="218"/>
      <c r="ETX2203" s="218"/>
      <c r="ETY2203" s="218"/>
      <c r="ETZ2203" s="218"/>
      <c r="EUA2203" s="218"/>
      <c r="EUB2203" s="218"/>
      <c r="EUC2203" s="218"/>
      <c r="EUD2203" s="218"/>
      <c r="EUE2203" s="218"/>
      <c r="EUF2203" s="218"/>
      <c r="EUG2203" s="218"/>
      <c r="EUH2203" s="218"/>
      <c r="EUI2203" s="218"/>
      <c r="EUJ2203" s="218"/>
      <c r="EUK2203" s="218"/>
      <c r="EUL2203" s="218"/>
      <c r="EUM2203" s="218"/>
      <c r="EUN2203" s="218"/>
      <c r="EUO2203" s="218"/>
      <c r="EUP2203" s="218"/>
      <c r="EUQ2203" s="218"/>
      <c r="EUR2203" s="218"/>
      <c r="EUS2203" s="218"/>
      <c r="EUT2203" s="218"/>
      <c r="EUU2203" s="218"/>
      <c r="EUV2203" s="218"/>
      <c r="EUW2203" s="218"/>
      <c r="EUX2203" s="218"/>
      <c r="EUY2203" s="218"/>
      <c r="EUZ2203" s="218"/>
      <c r="EVA2203" s="218"/>
      <c r="EVB2203" s="218"/>
      <c r="EVC2203" s="218"/>
      <c r="EVD2203" s="218"/>
      <c r="EVE2203" s="218"/>
      <c r="EVF2203" s="218"/>
      <c r="EVG2203" s="218"/>
      <c r="EVH2203" s="218"/>
      <c r="EVI2203" s="218"/>
      <c r="EVJ2203" s="218"/>
      <c r="EVK2203" s="218"/>
      <c r="EVL2203" s="218"/>
      <c r="EVM2203" s="218"/>
      <c r="EVN2203" s="218"/>
      <c r="EVO2203" s="218"/>
      <c r="EVP2203" s="218"/>
      <c r="EVQ2203" s="218"/>
      <c r="EVR2203" s="218"/>
      <c r="EVS2203" s="218"/>
      <c r="EVT2203" s="218"/>
      <c r="EVU2203" s="218"/>
      <c r="EVV2203" s="218"/>
      <c r="EVW2203" s="218"/>
      <c r="EVX2203" s="218"/>
      <c r="EVY2203" s="218"/>
      <c r="EVZ2203" s="218"/>
      <c r="EWA2203" s="218"/>
      <c r="EWB2203" s="218"/>
      <c r="EWC2203" s="218"/>
      <c r="EWD2203" s="218"/>
      <c r="EWE2203" s="218"/>
      <c r="EWF2203" s="218"/>
      <c r="EWG2203" s="218"/>
      <c r="EWH2203" s="218"/>
      <c r="EWI2203" s="218"/>
      <c r="EWJ2203" s="218"/>
      <c r="EWK2203" s="218"/>
      <c r="EWL2203" s="218"/>
      <c r="EWM2203" s="218"/>
      <c r="EWN2203" s="218"/>
      <c r="EWO2203" s="218"/>
      <c r="EWP2203" s="218"/>
      <c r="EWQ2203" s="218"/>
      <c r="EWR2203" s="218"/>
      <c r="EWS2203" s="218"/>
      <c r="EWT2203" s="218"/>
      <c r="EWU2203" s="218"/>
      <c r="EWV2203" s="218"/>
      <c r="EWW2203" s="218"/>
      <c r="EWX2203" s="218"/>
      <c r="EWY2203" s="218"/>
      <c r="EWZ2203" s="218"/>
      <c r="EXA2203" s="218"/>
      <c r="EXB2203" s="218"/>
      <c r="EXC2203" s="218"/>
      <c r="EXD2203" s="218"/>
      <c r="EXE2203" s="218"/>
      <c r="EXF2203" s="218"/>
      <c r="EXG2203" s="218"/>
      <c r="EXH2203" s="218"/>
      <c r="EXI2203" s="218"/>
      <c r="EXJ2203" s="218"/>
      <c r="EXK2203" s="218"/>
      <c r="EXL2203" s="218"/>
      <c r="EXM2203" s="218"/>
      <c r="EXN2203" s="218"/>
      <c r="EXO2203" s="218"/>
      <c r="EXP2203" s="218"/>
      <c r="EXQ2203" s="218"/>
      <c r="EXR2203" s="218"/>
      <c r="EXS2203" s="218"/>
      <c r="EXT2203" s="218"/>
      <c r="EXU2203" s="218"/>
      <c r="EXV2203" s="218"/>
      <c r="EXW2203" s="218"/>
      <c r="EXX2203" s="218"/>
      <c r="EXY2203" s="218"/>
      <c r="EXZ2203" s="218"/>
      <c r="EYA2203" s="218"/>
      <c r="EYB2203" s="218"/>
      <c r="EYC2203" s="218"/>
      <c r="EYD2203" s="218"/>
      <c r="EYE2203" s="218"/>
      <c r="EYF2203" s="218"/>
      <c r="EYG2203" s="218"/>
      <c r="EYH2203" s="218"/>
      <c r="EYI2203" s="218"/>
      <c r="EYJ2203" s="218"/>
      <c r="EYK2203" s="218"/>
      <c r="EYL2203" s="218"/>
      <c r="EYM2203" s="218"/>
      <c r="EYN2203" s="218"/>
      <c r="EYO2203" s="218"/>
      <c r="EYP2203" s="218"/>
      <c r="EYQ2203" s="218"/>
      <c r="EYR2203" s="218"/>
      <c r="EYS2203" s="218"/>
      <c r="EYT2203" s="218"/>
      <c r="EYU2203" s="218"/>
      <c r="EYV2203" s="218"/>
      <c r="EYW2203" s="218"/>
      <c r="EYX2203" s="218"/>
      <c r="EYY2203" s="218"/>
      <c r="EYZ2203" s="218"/>
      <c r="EZA2203" s="218"/>
      <c r="EZB2203" s="218"/>
      <c r="EZC2203" s="218"/>
      <c r="EZD2203" s="218"/>
      <c r="EZE2203" s="218"/>
      <c r="EZF2203" s="218"/>
      <c r="EZG2203" s="218"/>
      <c r="EZH2203" s="218"/>
      <c r="EZI2203" s="218"/>
      <c r="EZJ2203" s="218"/>
      <c r="EZK2203" s="218"/>
      <c r="EZL2203" s="218"/>
      <c r="EZM2203" s="218"/>
      <c r="EZN2203" s="218"/>
      <c r="EZO2203" s="218"/>
      <c r="EZP2203" s="218"/>
      <c r="EZQ2203" s="218"/>
      <c r="EZR2203" s="218"/>
      <c r="EZS2203" s="218"/>
      <c r="EZT2203" s="218"/>
      <c r="EZU2203" s="218"/>
      <c r="EZV2203" s="218"/>
      <c r="EZW2203" s="218"/>
      <c r="EZX2203" s="218"/>
      <c r="EZY2203" s="218"/>
      <c r="EZZ2203" s="218"/>
      <c r="FAA2203" s="218"/>
      <c r="FAB2203" s="218"/>
      <c r="FAC2203" s="218"/>
      <c r="FAD2203" s="218"/>
      <c r="FAE2203" s="218"/>
      <c r="FAF2203" s="218"/>
      <c r="FAG2203" s="218"/>
      <c r="FAH2203" s="218"/>
      <c r="FAI2203" s="218"/>
      <c r="FAJ2203" s="218"/>
      <c r="FAK2203" s="218"/>
      <c r="FAL2203" s="218"/>
      <c r="FAM2203" s="218"/>
      <c r="FAN2203" s="218"/>
      <c r="FAO2203" s="218"/>
      <c r="FAP2203" s="218"/>
      <c r="FAQ2203" s="218"/>
      <c r="FAR2203" s="218"/>
      <c r="FAS2203" s="218"/>
      <c r="FAT2203" s="218"/>
      <c r="FAU2203" s="218"/>
      <c r="FAV2203" s="218"/>
      <c r="FAW2203" s="218"/>
      <c r="FAX2203" s="218"/>
      <c r="FAY2203" s="218"/>
      <c r="FAZ2203" s="218"/>
      <c r="FBA2203" s="218"/>
      <c r="FBB2203" s="218"/>
      <c r="FBC2203" s="218"/>
      <c r="FBD2203" s="218"/>
      <c r="FBE2203" s="218"/>
      <c r="FBF2203" s="218"/>
      <c r="FBG2203" s="218"/>
      <c r="FBH2203" s="218"/>
      <c r="FBI2203" s="218"/>
      <c r="FBJ2203" s="218"/>
      <c r="FBK2203" s="218"/>
      <c r="FBL2203" s="218"/>
      <c r="FBM2203" s="218"/>
      <c r="FBN2203" s="218"/>
      <c r="FBO2203" s="218"/>
      <c r="FBP2203" s="218"/>
      <c r="FBQ2203" s="218"/>
      <c r="FBR2203" s="218"/>
      <c r="FBS2203" s="218"/>
      <c r="FBT2203" s="218"/>
      <c r="FBU2203" s="218"/>
      <c r="FBV2203" s="218"/>
      <c r="FBW2203" s="218"/>
      <c r="FBX2203" s="218"/>
      <c r="FBY2203" s="218"/>
      <c r="FBZ2203" s="218"/>
      <c r="FCA2203" s="218"/>
      <c r="FCB2203" s="218"/>
      <c r="FCC2203" s="218"/>
      <c r="FCD2203" s="218"/>
      <c r="FCE2203" s="218"/>
      <c r="FCF2203" s="218"/>
      <c r="FCG2203" s="218"/>
      <c r="FCH2203" s="218"/>
      <c r="FCI2203" s="218"/>
      <c r="FCJ2203" s="218"/>
      <c r="FCK2203" s="218"/>
      <c r="FCL2203" s="218"/>
      <c r="FCM2203" s="218"/>
      <c r="FCN2203" s="218"/>
      <c r="FCO2203" s="218"/>
      <c r="FCP2203" s="218"/>
      <c r="FCQ2203" s="218"/>
      <c r="FCR2203" s="218"/>
      <c r="FCS2203" s="218"/>
      <c r="FCT2203" s="218"/>
      <c r="FCU2203" s="218"/>
      <c r="FCV2203" s="218"/>
      <c r="FCW2203" s="218"/>
      <c r="FCX2203" s="218"/>
      <c r="FCY2203" s="218"/>
      <c r="FCZ2203" s="218"/>
      <c r="FDA2203" s="218"/>
      <c r="FDB2203" s="218"/>
      <c r="FDC2203" s="218"/>
      <c r="FDD2203" s="218"/>
      <c r="FDE2203" s="218"/>
      <c r="FDF2203" s="218"/>
      <c r="FDG2203" s="218"/>
      <c r="FDH2203" s="218"/>
      <c r="FDI2203" s="218"/>
      <c r="FDJ2203" s="218"/>
      <c r="FDK2203" s="218"/>
      <c r="FDL2203" s="218"/>
      <c r="FDM2203" s="218"/>
      <c r="FDN2203" s="218"/>
      <c r="FDO2203" s="218"/>
      <c r="FDP2203" s="218"/>
      <c r="FDQ2203" s="218"/>
      <c r="FDR2203" s="218"/>
      <c r="FDS2203" s="218"/>
      <c r="FDT2203" s="218"/>
      <c r="FDU2203" s="218"/>
      <c r="FDV2203" s="218"/>
      <c r="FDW2203" s="218"/>
      <c r="FDX2203" s="218"/>
      <c r="FDY2203" s="218"/>
      <c r="FDZ2203" s="218"/>
      <c r="FEA2203" s="218"/>
      <c r="FEB2203" s="218"/>
      <c r="FEC2203" s="218"/>
      <c r="FED2203" s="218"/>
      <c r="FEE2203" s="218"/>
      <c r="FEF2203" s="218"/>
      <c r="FEG2203" s="218"/>
      <c r="FEH2203" s="218"/>
      <c r="FEI2203" s="218"/>
      <c r="FEJ2203" s="218"/>
      <c r="FEK2203" s="218"/>
      <c r="FEL2203" s="218"/>
      <c r="FEM2203" s="218"/>
      <c r="FEN2203" s="218"/>
      <c r="FEO2203" s="218"/>
      <c r="FEP2203" s="218"/>
      <c r="FEQ2203" s="218"/>
      <c r="FER2203" s="218"/>
      <c r="FES2203" s="218"/>
      <c r="FET2203" s="218"/>
      <c r="FEU2203" s="218"/>
      <c r="FEV2203" s="218"/>
      <c r="FEW2203" s="218"/>
      <c r="FEX2203" s="218"/>
      <c r="FEY2203" s="218"/>
      <c r="FEZ2203" s="218"/>
      <c r="FFA2203" s="218"/>
      <c r="FFB2203" s="218"/>
      <c r="FFC2203" s="218"/>
      <c r="FFD2203" s="218"/>
      <c r="FFE2203" s="218"/>
      <c r="FFF2203" s="218"/>
      <c r="FFG2203" s="218"/>
      <c r="FFH2203" s="218"/>
      <c r="FFI2203" s="218"/>
      <c r="FFJ2203" s="218"/>
      <c r="FFK2203" s="218"/>
      <c r="FFL2203" s="218"/>
      <c r="FFM2203" s="218"/>
      <c r="FFN2203" s="218"/>
      <c r="FFO2203" s="218"/>
      <c r="FFP2203" s="218"/>
      <c r="FFQ2203" s="218"/>
      <c r="FFR2203" s="218"/>
      <c r="FFS2203" s="218"/>
      <c r="FFT2203" s="218"/>
      <c r="FFU2203" s="218"/>
      <c r="FFV2203" s="218"/>
      <c r="FFW2203" s="218"/>
      <c r="FFX2203" s="218"/>
      <c r="FFY2203" s="218"/>
      <c r="FFZ2203" s="218"/>
      <c r="FGA2203" s="218"/>
      <c r="FGB2203" s="218"/>
      <c r="FGC2203" s="218"/>
      <c r="FGD2203" s="218"/>
      <c r="FGE2203" s="218"/>
      <c r="FGF2203" s="218"/>
      <c r="FGG2203" s="218"/>
      <c r="FGH2203" s="218"/>
      <c r="FGI2203" s="218"/>
      <c r="FGJ2203" s="218"/>
      <c r="FGK2203" s="218"/>
      <c r="FGL2203" s="218"/>
      <c r="FGM2203" s="218"/>
      <c r="FGN2203" s="218"/>
      <c r="FGO2203" s="218"/>
      <c r="FGP2203" s="218"/>
      <c r="FGQ2203" s="218"/>
      <c r="FGR2203" s="218"/>
      <c r="FGS2203" s="218"/>
      <c r="FGT2203" s="218"/>
      <c r="FGU2203" s="218"/>
      <c r="FGV2203" s="218"/>
      <c r="FGW2203" s="218"/>
      <c r="FGX2203" s="218"/>
      <c r="FGY2203" s="218"/>
      <c r="FGZ2203" s="218"/>
      <c r="FHA2203" s="218"/>
      <c r="FHB2203" s="218"/>
      <c r="FHC2203" s="218"/>
      <c r="FHD2203" s="218"/>
      <c r="FHE2203" s="218"/>
      <c r="FHF2203" s="218"/>
      <c r="FHG2203" s="218"/>
      <c r="FHH2203" s="218"/>
      <c r="FHI2203" s="218"/>
      <c r="FHJ2203" s="218"/>
      <c r="FHK2203" s="218"/>
      <c r="FHL2203" s="218"/>
      <c r="FHM2203" s="218"/>
      <c r="FHN2203" s="218"/>
      <c r="FHO2203" s="218"/>
      <c r="FHP2203" s="218"/>
      <c r="FHQ2203" s="218"/>
      <c r="FHR2203" s="218"/>
      <c r="FHS2203" s="218"/>
      <c r="FHT2203" s="218"/>
      <c r="FHU2203" s="218"/>
      <c r="FHV2203" s="218"/>
      <c r="FHW2203" s="218"/>
      <c r="FHX2203" s="218"/>
      <c r="FHY2203" s="218"/>
      <c r="FHZ2203" s="218"/>
      <c r="FIA2203" s="218"/>
      <c r="FIB2203" s="218"/>
      <c r="FIC2203" s="218"/>
      <c r="FID2203" s="218"/>
      <c r="FIE2203" s="218"/>
      <c r="FIF2203" s="218"/>
      <c r="FIG2203" s="218"/>
      <c r="FIH2203" s="218"/>
      <c r="FII2203" s="218"/>
      <c r="FIJ2203" s="218"/>
      <c r="FIK2203" s="218"/>
      <c r="FIL2203" s="218"/>
      <c r="FIM2203" s="218"/>
      <c r="FIN2203" s="218"/>
      <c r="FIO2203" s="218"/>
      <c r="FIP2203" s="218"/>
      <c r="FIQ2203" s="218"/>
      <c r="FIR2203" s="218"/>
      <c r="FIS2203" s="218"/>
      <c r="FIT2203" s="218"/>
      <c r="FIU2203" s="218"/>
      <c r="FIV2203" s="218"/>
      <c r="FIW2203" s="218"/>
      <c r="FIX2203" s="218"/>
      <c r="FIY2203" s="218"/>
      <c r="FIZ2203" s="218"/>
      <c r="FJA2203" s="218"/>
      <c r="FJB2203" s="218"/>
      <c r="FJC2203" s="218"/>
      <c r="FJD2203" s="218"/>
      <c r="FJE2203" s="218"/>
      <c r="FJF2203" s="218"/>
      <c r="FJG2203" s="218"/>
      <c r="FJH2203" s="218"/>
      <c r="FJI2203" s="218"/>
      <c r="FJJ2203" s="218"/>
      <c r="FJK2203" s="218"/>
      <c r="FJL2203" s="218"/>
      <c r="FJM2203" s="218"/>
      <c r="FJN2203" s="218"/>
      <c r="FJO2203" s="218"/>
      <c r="FJP2203" s="218"/>
      <c r="FJQ2203" s="218"/>
      <c r="FJR2203" s="218"/>
      <c r="FJS2203" s="218"/>
      <c r="FJT2203" s="218"/>
      <c r="FJU2203" s="218"/>
      <c r="FJV2203" s="218"/>
      <c r="FJW2203" s="218"/>
      <c r="FJX2203" s="218"/>
      <c r="FJY2203" s="218"/>
      <c r="FJZ2203" s="218"/>
      <c r="FKA2203" s="218"/>
      <c r="FKB2203" s="218"/>
      <c r="FKC2203" s="218"/>
      <c r="FKD2203" s="218"/>
      <c r="FKE2203" s="218"/>
      <c r="FKF2203" s="218"/>
      <c r="FKG2203" s="218"/>
      <c r="FKH2203" s="218"/>
      <c r="FKI2203" s="218"/>
      <c r="FKJ2203" s="218"/>
      <c r="FKK2203" s="218"/>
      <c r="FKL2203" s="218"/>
      <c r="FKM2203" s="218"/>
      <c r="FKN2203" s="218"/>
      <c r="FKO2203" s="218"/>
      <c r="FKP2203" s="218"/>
      <c r="FKQ2203" s="218"/>
      <c r="FKR2203" s="218"/>
      <c r="FKS2203" s="218"/>
      <c r="FKT2203" s="218"/>
      <c r="FKU2203" s="218"/>
      <c r="FKV2203" s="218"/>
      <c r="FKW2203" s="218"/>
      <c r="FKX2203" s="218"/>
      <c r="FKY2203" s="218"/>
      <c r="FKZ2203" s="218"/>
      <c r="FLA2203" s="218"/>
      <c r="FLB2203" s="218"/>
      <c r="FLC2203" s="218"/>
      <c r="FLD2203" s="218"/>
      <c r="FLE2203" s="218"/>
      <c r="FLF2203" s="218"/>
      <c r="FLG2203" s="218"/>
      <c r="FLH2203" s="218"/>
      <c r="FLI2203" s="218"/>
      <c r="FLJ2203" s="218"/>
      <c r="FLK2203" s="218"/>
      <c r="FLL2203" s="218"/>
      <c r="FLM2203" s="218"/>
      <c r="FLN2203" s="218"/>
      <c r="FLO2203" s="218"/>
      <c r="FLP2203" s="218"/>
      <c r="FLQ2203" s="218"/>
      <c r="FLR2203" s="218"/>
      <c r="FLS2203" s="218"/>
      <c r="FLT2203" s="218"/>
      <c r="FLU2203" s="218"/>
      <c r="FLV2203" s="218"/>
      <c r="FLW2203" s="218"/>
      <c r="FLX2203" s="218"/>
      <c r="FLY2203" s="218"/>
      <c r="FLZ2203" s="218"/>
      <c r="FMA2203" s="218"/>
      <c r="FMB2203" s="218"/>
      <c r="FMC2203" s="218"/>
      <c r="FMD2203" s="218"/>
      <c r="FME2203" s="218"/>
      <c r="FMF2203" s="218"/>
      <c r="FMG2203" s="218"/>
      <c r="FMH2203" s="218"/>
      <c r="FMI2203" s="218"/>
      <c r="FMJ2203" s="218"/>
      <c r="FMK2203" s="218"/>
      <c r="FML2203" s="218"/>
      <c r="FMM2203" s="218"/>
      <c r="FMN2203" s="218"/>
      <c r="FMO2203" s="218"/>
      <c r="FMP2203" s="218"/>
      <c r="FMQ2203" s="218"/>
      <c r="FMR2203" s="218"/>
      <c r="FMS2203" s="218"/>
      <c r="FMT2203" s="218"/>
      <c r="FMU2203" s="218"/>
      <c r="FMV2203" s="218"/>
      <c r="FMW2203" s="218"/>
      <c r="FMX2203" s="218"/>
      <c r="FMY2203" s="218"/>
      <c r="FMZ2203" s="218"/>
      <c r="FNA2203" s="218"/>
      <c r="FNB2203" s="218"/>
      <c r="FNC2203" s="218"/>
      <c r="FND2203" s="218"/>
      <c r="FNE2203" s="218"/>
      <c r="FNF2203" s="218"/>
      <c r="FNG2203" s="218"/>
      <c r="FNH2203" s="218"/>
      <c r="FNI2203" s="218"/>
      <c r="FNJ2203" s="218"/>
      <c r="FNK2203" s="218"/>
      <c r="FNL2203" s="218"/>
      <c r="FNM2203" s="218"/>
      <c r="FNN2203" s="218"/>
      <c r="FNO2203" s="218"/>
      <c r="FNP2203" s="218"/>
      <c r="FNQ2203" s="218"/>
      <c r="FNR2203" s="218"/>
      <c r="FNS2203" s="218"/>
      <c r="FNT2203" s="218"/>
      <c r="FNU2203" s="218"/>
      <c r="FNV2203" s="218"/>
      <c r="FNW2203" s="218"/>
      <c r="FNX2203" s="218"/>
      <c r="FNY2203" s="218"/>
      <c r="FNZ2203" s="218"/>
      <c r="FOA2203" s="218"/>
      <c r="FOB2203" s="218"/>
      <c r="FOC2203" s="218"/>
      <c r="FOD2203" s="218"/>
      <c r="FOE2203" s="218"/>
      <c r="FOF2203" s="218"/>
      <c r="FOG2203" s="218"/>
      <c r="FOH2203" s="218"/>
      <c r="FOI2203" s="218"/>
      <c r="FOJ2203" s="218"/>
      <c r="FOK2203" s="218"/>
      <c r="FOL2203" s="218"/>
      <c r="FOM2203" s="218"/>
      <c r="FON2203" s="218"/>
      <c r="FOO2203" s="218"/>
      <c r="FOP2203" s="218"/>
      <c r="FOQ2203" s="218"/>
      <c r="FOR2203" s="218"/>
      <c r="FOS2203" s="218"/>
      <c r="FOT2203" s="218"/>
      <c r="FOU2203" s="218"/>
      <c r="FOV2203" s="218"/>
      <c r="FOW2203" s="218"/>
      <c r="FOX2203" s="218"/>
      <c r="FOY2203" s="218"/>
      <c r="FOZ2203" s="218"/>
      <c r="FPA2203" s="218"/>
      <c r="FPB2203" s="218"/>
      <c r="FPC2203" s="218"/>
      <c r="FPD2203" s="218"/>
      <c r="FPE2203" s="218"/>
      <c r="FPF2203" s="218"/>
      <c r="FPG2203" s="218"/>
      <c r="FPH2203" s="218"/>
      <c r="FPI2203" s="218"/>
      <c r="FPJ2203" s="218"/>
      <c r="FPK2203" s="218"/>
      <c r="FPL2203" s="218"/>
      <c r="FPM2203" s="218"/>
      <c r="FPN2203" s="218"/>
      <c r="FPO2203" s="218"/>
      <c r="FPP2203" s="218"/>
      <c r="FPQ2203" s="218"/>
      <c r="FPR2203" s="218"/>
      <c r="FPS2203" s="218"/>
      <c r="FPT2203" s="218"/>
      <c r="FPU2203" s="218"/>
      <c r="FPV2203" s="218"/>
      <c r="FPW2203" s="218"/>
      <c r="FPX2203" s="218"/>
      <c r="FPY2203" s="218"/>
      <c r="FPZ2203" s="218"/>
      <c r="FQA2203" s="218"/>
      <c r="FQB2203" s="218"/>
      <c r="FQC2203" s="218"/>
      <c r="FQD2203" s="218"/>
      <c r="FQE2203" s="218"/>
      <c r="FQF2203" s="218"/>
      <c r="FQG2203" s="218"/>
      <c r="FQH2203" s="218"/>
      <c r="FQI2203" s="218"/>
      <c r="FQJ2203" s="218"/>
      <c r="FQK2203" s="218"/>
      <c r="FQL2203" s="218"/>
      <c r="FQM2203" s="218"/>
      <c r="FQN2203" s="218"/>
      <c r="FQO2203" s="218"/>
      <c r="FQP2203" s="218"/>
      <c r="FQQ2203" s="218"/>
      <c r="FQR2203" s="218"/>
      <c r="FQS2203" s="218"/>
      <c r="FQT2203" s="218"/>
      <c r="FQU2203" s="218"/>
      <c r="FQV2203" s="218"/>
      <c r="FQW2203" s="218"/>
      <c r="FQX2203" s="218"/>
      <c r="FQY2203" s="218"/>
      <c r="FQZ2203" s="218"/>
      <c r="FRA2203" s="218"/>
      <c r="FRB2203" s="218"/>
      <c r="FRC2203" s="218"/>
      <c r="FRD2203" s="218"/>
      <c r="FRE2203" s="218"/>
      <c r="FRF2203" s="218"/>
      <c r="FRG2203" s="218"/>
      <c r="FRH2203" s="218"/>
      <c r="FRI2203" s="218"/>
      <c r="FRJ2203" s="218"/>
      <c r="FRK2203" s="218"/>
      <c r="FRL2203" s="218"/>
      <c r="FRM2203" s="218"/>
      <c r="FRN2203" s="218"/>
      <c r="FRO2203" s="218"/>
      <c r="FRP2203" s="218"/>
      <c r="FRQ2203" s="218"/>
      <c r="FRR2203" s="218"/>
      <c r="FRS2203" s="218"/>
      <c r="FRT2203" s="218"/>
      <c r="FRU2203" s="218"/>
      <c r="FRV2203" s="218"/>
      <c r="FRW2203" s="218"/>
      <c r="FRX2203" s="218"/>
      <c r="FRY2203" s="218"/>
      <c r="FRZ2203" s="218"/>
      <c r="FSA2203" s="218"/>
      <c r="FSB2203" s="218"/>
      <c r="FSC2203" s="218"/>
      <c r="FSD2203" s="218"/>
      <c r="FSE2203" s="218"/>
      <c r="FSF2203" s="218"/>
      <c r="FSG2203" s="218"/>
      <c r="FSH2203" s="218"/>
      <c r="FSI2203" s="218"/>
      <c r="FSJ2203" s="218"/>
      <c r="FSK2203" s="218"/>
      <c r="FSL2203" s="218"/>
      <c r="FSM2203" s="218"/>
      <c r="FSN2203" s="218"/>
      <c r="FSO2203" s="218"/>
      <c r="FSP2203" s="218"/>
      <c r="FSQ2203" s="218"/>
      <c r="FSR2203" s="218"/>
      <c r="FSS2203" s="218"/>
      <c r="FST2203" s="218"/>
      <c r="FSU2203" s="218"/>
      <c r="FSV2203" s="218"/>
      <c r="FSW2203" s="218"/>
      <c r="FSX2203" s="218"/>
      <c r="FSY2203" s="218"/>
      <c r="FSZ2203" s="218"/>
      <c r="FTA2203" s="218"/>
      <c r="FTB2203" s="218"/>
      <c r="FTC2203" s="218"/>
      <c r="FTD2203" s="218"/>
      <c r="FTE2203" s="218"/>
      <c r="FTF2203" s="218"/>
      <c r="FTG2203" s="218"/>
      <c r="FTH2203" s="218"/>
      <c r="FTI2203" s="218"/>
      <c r="FTJ2203" s="218"/>
      <c r="FTK2203" s="218"/>
      <c r="FTL2203" s="218"/>
      <c r="FTM2203" s="218"/>
      <c r="FTN2203" s="218"/>
      <c r="FTO2203" s="218"/>
      <c r="FTP2203" s="218"/>
      <c r="FTQ2203" s="218"/>
      <c r="FTR2203" s="218"/>
      <c r="FTS2203" s="218"/>
      <c r="FTT2203" s="218"/>
      <c r="FTU2203" s="218"/>
      <c r="FTV2203" s="218"/>
      <c r="FTW2203" s="218"/>
      <c r="FTX2203" s="218"/>
      <c r="FTY2203" s="218"/>
      <c r="FTZ2203" s="218"/>
      <c r="FUA2203" s="218"/>
      <c r="FUB2203" s="218"/>
      <c r="FUC2203" s="218"/>
      <c r="FUD2203" s="218"/>
      <c r="FUE2203" s="218"/>
      <c r="FUF2203" s="218"/>
      <c r="FUG2203" s="218"/>
      <c r="FUH2203" s="218"/>
      <c r="FUI2203" s="218"/>
      <c r="FUJ2203" s="218"/>
      <c r="FUK2203" s="218"/>
      <c r="FUL2203" s="218"/>
      <c r="FUM2203" s="218"/>
      <c r="FUN2203" s="218"/>
      <c r="FUO2203" s="218"/>
      <c r="FUP2203" s="218"/>
      <c r="FUQ2203" s="218"/>
      <c r="FUR2203" s="218"/>
      <c r="FUS2203" s="218"/>
      <c r="FUT2203" s="218"/>
      <c r="FUU2203" s="218"/>
      <c r="FUV2203" s="218"/>
      <c r="FUW2203" s="218"/>
      <c r="FUX2203" s="218"/>
      <c r="FUY2203" s="218"/>
      <c r="FUZ2203" s="218"/>
      <c r="FVA2203" s="218"/>
      <c r="FVB2203" s="218"/>
      <c r="FVC2203" s="218"/>
      <c r="FVD2203" s="218"/>
      <c r="FVE2203" s="218"/>
      <c r="FVF2203" s="218"/>
      <c r="FVG2203" s="218"/>
      <c r="FVH2203" s="218"/>
      <c r="FVI2203" s="218"/>
      <c r="FVJ2203" s="218"/>
      <c r="FVK2203" s="218"/>
      <c r="FVL2203" s="218"/>
      <c r="FVM2203" s="218"/>
      <c r="FVN2203" s="218"/>
      <c r="FVO2203" s="218"/>
      <c r="FVP2203" s="218"/>
      <c r="FVQ2203" s="218"/>
      <c r="FVR2203" s="218"/>
      <c r="FVS2203" s="218"/>
      <c r="FVT2203" s="218"/>
      <c r="FVU2203" s="218"/>
      <c r="FVV2203" s="218"/>
      <c r="FVW2203" s="218"/>
      <c r="FVX2203" s="218"/>
      <c r="FVY2203" s="218"/>
      <c r="FVZ2203" s="218"/>
      <c r="FWA2203" s="218"/>
      <c r="FWB2203" s="218"/>
      <c r="FWC2203" s="218"/>
      <c r="FWD2203" s="218"/>
      <c r="FWE2203" s="218"/>
      <c r="FWF2203" s="218"/>
      <c r="FWG2203" s="218"/>
      <c r="FWH2203" s="218"/>
      <c r="FWI2203" s="218"/>
      <c r="FWJ2203" s="218"/>
      <c r="FWK2203" s="218"/>
      <c r="FWL2203" s="218"/>
      <c r="FWM2203" s="218"/>
      <c r="FWN2203" s="218"/>
      <c r="FWO2203" s="218"/>
      <c r="FWP2203" s="218"/>
      <c r="FWQ2203" s="218"/>
      <c r="FWR2203" s="218"/>
      <c r="FWS2203" s="218"/>
      <c r="FWT2203" s="218"/>
      <c r="FWU2203" s="218"/>
      <c r="FWV2203" s="218"/>
      <c r="FWW2203" s="218"/>
      <c r="FWX2203" s="218"/>
      <c r="FWY2203" s="218"/>
      <c r="FWZ2203" s="218"/>
      <c r="FXA2203" s="218"/>
      <c r="FXB2203" s="218"/>
      <c r="FXC2203" s="218"/>
      <c r="FXD2203" s="218"/>
      <c r="FXE2203" s="218"/>
      <c r="FXF2203" s="218"/>
      <c r="FXG2203" s="218"/>
      <c r="FXH2203" s="218"/>
      <c r="FXI2203" s="218"/>
      <c r="FXJ2203" s="218"/>
      <c r="FXK2203" s="218"/>
      <c r="FXL2203" s="218"/>
      <c r="FXM2203" s="218"/>
      <c r="FXN2203" s="218"/>
      <c r="FXO2203" s="218"/>
      <c r="FXP2203" s="218"/>
      <c r="FXQ2203" s="218"/>
      <c r="FXR2203" s="218"/>
      <c r="FXS2203" s="218"/>
      <c r="FXT2203" s="218"/>
      <c r="FXU2203" s="218"/>
      <c r="FXV2203" s="218"/>
      <c r="FXW2203" s="218"/>
      <c r="FXX2203" s="218"/>
      <c r="FXY2203" s="218"/>
      <c r="FXZ2203" s="218"/>
      <c r="FYA2203" s="218"/>
      <c r="FYB2203" s="218"/>
      <c r="FYC2203" s="218"/>
      <c r="FYD2203" s="218"/>
      <c r="FYE2203" s="218"/>
      <c r="FYF2203" s="218"/>
      <c r="FYG2203" s="218"/>
      <c r="FYH2203" s="218"/>
      <c r="FYI2203" s="218"/>
      <c r="FYJ2203" s="218"/>
      <c r="FYK2203" s="218"/>
      <c r="FYL2203" s="218"/>
      <c r="FYM2203" s="218"/>
      <c r="FYN2203" s="218"/>
      <c r="FYO2203" s="218"/>
      <c r="FYP2203" s="218"/>
      <c r="FYQ2203" s="218"/>
      <c r="FYR2203" s="218"/>
      <c r="FYS2203" s="218"/>
      <c r="FYT2203" s="218"/>
      <c r="FYU2203" s="218"/>
      <c r="FYV2203" s="218"/>
      <c r="FYW2203" s="218"/>
      <c r="FYX2203" s="218"/>
      <c r="FYY2203" s="218"/>
      <c r="FYZ2203" s="218"/>
      <c r="FZA2203" s="218"/>
      <c r="FZB2203" s="218"/>
      <c r="FZC2203" s="218"/>
      <c r="FZD2203" s="218"/>
      <c r="FZE2203" s="218"/>
      <c r="FZF2203" s="218"/>
      <c r="FZG2203" s="218"/>
      <c r="FZH2203" s="218"/>
      <c r="FZI2203" s="218"/>
      <c r="FZJ2203" s="218"/>
      <c r="FZK2203" s="218"/>
      <c r="FZL2203" s="218"/>
      <c r="FZM2203" s="218"/>
      <c r="FZN2203" s="218"/>
      <c r="FZO2203" s="218"/>
      <c r="FZP2203" s="218"/>
      <c r="FZQ2203" s="218"/>
      <c r="FZR2203" s="218"/>
      <c r="FZS2203" s="218"/>
      <c r="FZT2203" s="218"/>
      <c r="FZU2203" s="218"/>
      <c r="FZV2203" s="218"/>
      <c r="FZW2203" s="218"/>
      <c r="FZX2203" s="218"/>
      <c r="FZY2203" s="218"/>
      <c r="FZZ2203" s="218"/>
      <c r="GAA2203" s="218"/>
      <c r="GAB2203" s="218"/>
      <c r="GAC2203" s="218"/>
      <c r="GAD2203" s="218"/>
      <c r="GAE2203" s="218"/>
      <c r="GAF2203" s="218"/>
      <c r="GAG2203" s="218"/>
      <c r="GAH2203" s="218"/>
      <c r="GAI2203" s="218"/>
      <c r="GAJ2203" s="218"/>
      <c r="GAK2203" s="218"/>
      <c r="GAL2203" s="218"/>
      <c r="GAM2203" s="218"/>
      <c r="GAN2203" s="218"/>
      <c r="GAO2203" s="218"/>
      <c r="GAP2203" s="218"/>
      <c r="GAQ2203" s="218"/>
      <c r="GAR2203" s="218"/>
      <c r="GAS2203" s="218"/>
      <c r="GAT2203" s="218"/>
      <c r="GAU2203" s="218"/>
      <c r="GAV2203" s="218"/>
      <c r="GAW2203" s="218"/>
      <c r="GAX2203" s="218"/>
      <c r="GAY2203" s="218"/>
      <c r="GAZ2203" s="218"/>
      <c r="GBA2203" s="218"/>
      <c r="GBB2203" s="218"/>
      <c r="GBC2203" s="218"/>
      <c r="GBD2203" s="218"/>
      <c r="GBE2203" s="218"/>
      <c r="GBF2203" s="218"/>
      <c r="GBG2203" s="218"/>
      <c r="GBH2203" s="218"/>
      <c r="GBI2203" s="218"/>
      <c r="GBJ2203" s="218"/>
      <c r="GBK2203" s="218"/>
      <c r="GBL2203" s="218"/>
      <c r="GBM2203" s="218"/>
      <c r="GBN2203" s="218"/>
      <c r="GBO2203" s="218"/>
      <c r="GBP2203" s="218"/>
      <c r="GBQ2203" s="218"/>
      <c r="GBR2203" s="218"/>
      <c r="GBS2203" s="218"/>
      <c r="GBT2203" s="218"/>
      <c r="GBU2203" s="218"/>
      <c r="GBV2203" s="218"/>
      <c r="GBW2203" s="218"/>
      <c r="GBX2203" s="218"/>
      <c r="GBY2203" s="218"/>
      <c r="GBZ2203" s="218"/>
      <c r="GCA2203" s="218"/>
      <c r="GCB2203" s="218"/>
      <c r="GCC2203" s="218"/>
      <c r="GCD2203" s="218"/>
      <c r="GCE2203" s="218"/>
      <c r="GCF2203" s="218"/>
      <c r="GCG2203" s="218"/>
      <c r="GCH2203" s="218"/>
      <c r="GCI2203" s="218"/>
      <c r="GCJ2203" s="218"/>
      <c r="GCK2203" s="218"/>
      <c r="GCL2203" s="218"/>
      <c r="GCM2203" s="218"/>
      <c r="GCN2203" s="218"/>
      <c r="GCO2203" s="218"/>
      <c r="GCP2203" s="218"/>
      <c r="GCQ2203" s="218"/>
      <c r="GCR2203" s="218"/>
      <c r="GCS2203" s="218"/>
      <c r="GCT2203" s="218"/>
      <c r="GCU2203" s="218"/>
      <c r="GCV2203" s="218"/>
      <c r="GCW2203" s="218"/>
      <c r="GCX2203" s="218"/>
      <c r="GCY2203" s="218"/>
      <c r="GCZ2203" s="218"/>
      <c r="GDA2203" s="218"/>
      <c r="GDB2203" s="218"/>
      <c r="GDC2203" s="218"/>
      <c r="GDD2203" s="218"/>
      <c r="GDE2203" s="218"/>
      <c r="GDF2203" s="218"/>
      <c r="GDG2203" s="218"/>
      <c r="GDH2203" s="218"/>
      <c r="GDI2203" s="218"/>
      <c r="GDJ2203" s="218"/>
      <c r="GDK2203" s="218"/>
      <c r="GDL2203" s="218"/>
      <c r="GDM2203" s="218"/>
      <c r="GDN2203" s="218"/>
      <c r="GDO2203" s="218"/>
      <c r="GDP2203" s="218"/>
      <c r="GDQ2203" s="218"/>
      <c r="GDR2203" s="218"/>
      <c r="GDS2203" s="218"/>
      <c r="GDT2203" s="218"/>
      <c r="GDU2203" s="218"/>
      <c r="GDV2203" s="218"/>
      <c r="GDW2203" s="218"/>
      <c r="GDX2203" s="218"/>
      <c r="GDY2203" s="218"/>
      <c r="GDZ2203" s="218"/>
      <c r="GEA2203" s="218"/>
      <c r="GEB2203" s="218"/>
      <c r="GEC2203" s="218"/>
      <c r="GED2203" s="218"/>
      <c r="GEE2203" s="218"/>
      <c r="GEF2203" s="218"/>
      <c r="GEG2203" s="218"/>
      <c r="GEH2203" s="218"/>
      <c r="GEI2203" s="218"/>
      <c r="GEJ2203" s="218"/>
      <c r="GEK2203" s="218"/>
      <c r="GEL2203" s="218"/>
      <c r="GEM2203" s="218"/>
      <c r="GEN2203" s="218"/>
      <c r="GEO2203" s="218"/>
      <c r="GEP2203" s="218"/>
      <c r="GEQ2203" s="218"/>
      <c r="GER2203" s="218"/>
      <c r="GES2203" s="218"/>
      <c r="GET2203" s="218"/>
      <c r="GEU2203" s="218"/>
      <c r="GEV2203" s="218"/>
      <c r="GEW2203" s="218"/>
      <c r="GEX2203" s="218"/>
      <c r="GEY2203" s="218"/>
      <c r="GEZ2203" s="218"/>
      <c r="GFA2203" s="218"/>
      <c r="GFB2203" s="218"/>
      <c r="GFC2203" s="218"/>
      <c r="GFD2203" s="218"/>
      <c r="GFE2203" s="218"/>
      <c r="GFF2203" s="218"/>
      <c r="GFG2203" s="218"/>
      <c r="GFH2203" s="218"/>
      <c r="GFI2203" s="218"/>
      <c r="GFJ2203" s="218"/>
      <c r="GFK2203" s="218"/>
      <c r="GFL2203" s="218"/>
      <c r="GFM2203" s="218"/>
      <c r="GFN2203" s="218"/>
      <c r="GFO2203" s="218"/>
      <c r="GFP2203" s="218"/>
      <c r="GFQ2203" s="218"/>
      <c r="GFR2203" s="218"/>
      <c r="GFS2203" s="218"/>
      <c r="GFT2203" s="218"/>
      <c r="GFU2203" s="218"/>
      <c r="GFV2203" s="218"/>
      <c r="GFW2203" s="218"/>
      <c r="GFX2203" s="218"/>
      <c r="GFY2203" s="218"/>
      <c r="GFZ2203" s="218"/>
      <c r="GGA2203" s="218"/>
      <c r="GGB2203" s="218"/>
      <c r="GGC2203" s="218"/>
      <c r="GGD2203" s="218"/>
      <c r="GGE2203" s="218"/>
      <c r="GGF2203" s="218"/>
      <c r="GGG2203" s="218"/>
      <c r="GGH2203" s="218"/>
      <c r="GGI2203" s="218"/>
      <c r="GGJ2203" s="218"/>
      <c r="GGK2203" s="218"/>
      <c r="GGL2203" s="218"/>
      <c r="GGM2203" s="218"/>
      <c r="GGN2203" s="218"/>
      <c r="GGO2203" s="218"/>
      <c r="GGP2203" s="218"/>
      <c r="GGQ2203" s="218"/>
      <c r="GGR2203" s="218"/>
      <c r="GGS2203" s="218"/>
      <c r="GGT2203" s="218"/>
      <c r="GGU2203" s="218"/>
      <c r="GGV2203" s="218"/>
      <c r="GGW2203" s="218"/>
      <c r="GGX2203" s="218"/>
      <c r="GGY2203" s="218"/>
      <c r="GGZ2203" s="218"/>
      <c r="GHA2203" s="218"/>
      <c r="GHB2203" s="218"/>
      <c r="GHC2203" s="218"/>
      <c r="GHD2203" s="218"/>
      <c r="GHE2203" s="218"/>
      <c r="GHF2203" s="218"/>
      <c r="GHG2203" s="218"/>
      <c r="GHH2203" s="218"/>
      <c r="GHI2203" s="218"/>
      <c r="GHJ2203" s="218"/>
      <c r="GHK2203" s="218"/>
      <c r="GHL2203" s="218"/>
      <c r="GHM2203" s="218"/>
      <c r="GHN2203" s="218"/>
      <c r="GHO2203" s="218"/>
      <c r="GHP2203" s="218"/>
      <c r="GHQ2203" s="218"/>
      <c r="GHR2203" s="218"/>
      <c r="GHS2203" s="218"/>
      <c r="GHT2203" s="218"/>
      <c r="GHU2203" s="218"/>
      <c r="GHV2203" s="218"/>
      <c r="GHW2203" s="218"/>
      <c r="GHX2203" s="218"/>
      <c r="GHY2203" s="218"/>
      <c r="GHZ2203" s="218"/>
      <c r="GIA2203" s="218"/>
      <c r="GIB2203" s="218"/>
      <c r="GIC2203" s="218"/>
      <c r="GID2203" s="218"/>
      <c r="GIE2203" s="218"/>
      <c r="GIF2203" s="218"/>
      <c r="GIG2203" s="218"/>
      <c r="GIH2203" s="218"/>
      <c r="GII2203" s="218"/>
      <c r="GIJ2203" s="218"/>
      <c r="GIK2203" s="218"/>
      <c r="GIL2203" s="218"/>
      <c r="GIM2203" s="218"/>
      <c r="GIN2203" s="218"/>
      <c r="GIO2203" s="218"/>
      <c r="GIP2203" s="218"/>
      <c r="GIQ2203" s="218"/>
      <c r="GIR2203" s="218"/>
      <c r="GIS2203" s="218"/>
      <c r="GIT2203" s="218"/>
      <c r="GIU2203" s="218"/>
      <c r="GIV2203" s="218"/>
      <c r="GIW2203" s="218"/>
      <c r="GIX2203" s="218"/>
      <c r="GIY2203" s="218"/>
      <c r="GIZ2203" s="218"/>
      <c r="GJA2203" s="218"/>
      <c r="GJB2203" s="218"/>
      <c r="GJC2203" s="218"/>
      <c r="GJD2203" s="218"/>
      <c r="GJE2203" s="218"/>
      <c r="GJF2203" s="218"/>
      <c r="GJG2203" s="218"/>
      <c r="GJH2203" s="218"/>
      <c r="GJI2203" s="218"/>
      <c r="GJJ2203" s="218"/>
      <c r="GJK2203" s="218"/>
      <c r="GJL2203" s="218"/>
      <c r="GJM2203" s="218"/>
      <c r="GJN2203" s="218"/>
      <c r="GJO2203" s="218"/>
      <c r="GJP2203" s="218"/>
      <c r="GJQ2203" s="218"/>
      <c r="GJR2203" s="218"/>
      <c r="GJS2203" s="218"/>
      <c r="GJT2203" s="218"/>
      <c r="GJU2203" s="218"/>
      <c r="GJV2203" s="218"/>
      <c r="GJW2203" s="218"/>
      <c r="GJX2203" s="218"/>
      <c r="GJY2203" s="218"/>
      <c r="GJZ2203" s="218"/>
      <c r="GKA2203" s="218"/>
      <c r="GKB2203" s="218"/>
      <c r="GKC2203" s="218"/>
      <c r="GKD2203" s="218"/>
      <c r="GKE2203" s="218"/>
      <c r="GKF2203" s="218"/>
      <c r="GKG2203" s="218"/>
      <c r="GKH2203" s="218"/>
      <c r="GKI2203" s="218"/>
      <c r="GKJ2203" s="218"/>
      <c r="GKK2203" s="218"/>
      <c r="GKL2203" s="218"/>
      <c r="GKM2203" s="218"/>
      <c r="GKN2203" s="218"/>
      <c r="GKO2203" s="218"/>
      <c r="GKP2203" s="218"/>
      <c r="GKQ2203" s="218"/>
      <c r="GKR2203" s="218"/>
      <c r="GKS2203" s="218"/>
      <c r="GKT2203" s="218"/>
      <c r="GKU2203" s="218"/>
      <c r="GKV2203" s="218"/>
      <c r="GKW2203" s="218"/>
      <c r="GKX2203" s="218"/>
      <c r="GKY2203" s="218"/>
      <c r="GKZ2203" s="218"/>
      <c r="GLA2203" s="218"/>
      <c r="GLB2203" s="218"/>
      <c r="GLC2203" s="218"/>
      <c r="GLD2203" s="218"/>
      <c r="GLE2203" s="218"/>
      <c r="GLF2203" s="218"/>
      <c r="GLG2203" s="218"/>
      <c r="GLH2203" s="218"/>
      <c r="GLI2203" s="218"/>
      <c r="GLJ2203" s="218"/>
      <c r="GLK2203" s="218"/>
      <c r="GLL2203" s="218"/>
      <c r="GLM2203" s="218"/>
      <c r="GLN2203" s="218"/>
      <c r="GLO2203" s="218"/>
      <c r="GLP2203" s="218"/>
      <c r="GLQ2203" s="218"/>
      <c r="GLR2203" s="218"/>
      <c r="GLS2203" s="218"/>
      <c r="GLT2203" s="218"/>
      <c r="GLU2203" s="218"/>
      <c r="GLV2203" s="218"/>
      <c r="GLW2203" s="218"/>
      <c r="GLX2203" s="218"/>
      <c r="GLY2203" s="218"/>
      <c r="GLZ2203" s="218"/>
      <c r="GMA2203" s="218"/>
      <c r="GMB2203" s="218"/>
      <c r="GMC2203" s="218"/>
      <c r="GMD2203" s="218"/>
      <c r="GME2203" s="218"/>
      <c r="GMF2203" s="218"/>
      <c r="GMG2203" s="218"/>
      <c r="GMH2203" s="218"/>
      <c r="GMI2203" s="218"/>
      <c r="GMJ2203" s="218"/>
      <c r="GMK2203" s="218"/>
      <c r="GML2203" s="218"/>
      <c r="GMM2203" s="218"/>
      <c r="GMN2203" s="218"/>
      <c r="GMO2203" s="218"/>
      <c r="GMP2203" s="218"/>
      <c r="GMQ2203" s="218"/>
      <c r="GMR2203" s="218"/>
      <c r="GMS2203" s="218"/>
      <c r="GMT2203" s="218"/>
      <c r="GMU2203" s="218"/>
      <c r="GMV2203" s="218"/>
      <c r="GMW2203" s="218"/>
      <c r="GMX2203" s="218"/>
      <c r="GMY2203" s="218"/>
      <c r="GMZ2203" s="218"/>
      <c r="GNA2203" s="218"/>
      <c r="GNB2203" s="218"/>
      <c r="GNC2203" s="218"/>
      <c r="GND2203" s="218"/>
      <c r="GNE2203" s="218"/>
      <c r="GNF2203" s="218"/>
      <c r="GNG2203" s="218"/>
      <c r="GNH2203" s="218"/>
      <c r="GNI2203" s="218"/>
      <c r="GNJ2203" s="218"/>
      <c r="GNK2203" s="218"/>
      <c r="GNL2203" s="218"/>
      <c r="GNM2203" s="218"/>
      <c r="GNN2203" s="218"/>
      <c r="GNO2203" s="218"/>
      <c r="GNP2203" s="218"/>
      <c r="GNQ2203" s="218"/>
      <c r="GNR2203" s="218"/>
      <c r="GNS2203" s="218"/>
      <c r="GNT2203" s="218"/>
      <c r="GNU2203" s="218"/>
      <c r="GNV2203" s="218"/>
      <c r="GNW2203" s="218"/>
      <c r="GNX2203" s="218"/>
      <c r="GNY2203" s="218"/>
      <c r="GNZ2203" s="218"/>
      <c r="GOA2203" s="218"/>
      <c r="GOB2203" s="218"/>
      <c r="GOC2203" s="218"/>
      <c r="GOD2203" s="218"/>
      <c r="GOE2203" s="218"/>
      <c r="GOF2203" s="218"/>
      <c r="GOG2203" s="218"/>
      <c r="GOH2203" s="218"/>
      <c r="GOI2203" s="218"/>
      <c r="GOJ2203" s="218"/>
      <c r="GOK2203" s="218"/>
      <c r="GOL2203" s="218"/>
      <c r="GOM2203" s="218"/>
      <c r="GON2203" s="218"/>
      <c r="GOO2203" s="218"/>
      <c r="GOP2203" s="218"/>
      <c r="GOQ2203" s="218"/>
      <c r="GOR2203" s="218"/>
      <c r="GOS2203" s="218"/>
      <c r="GOT2203" s="218"/>
      <c r="GOU2203" s="218"/>
      <c r="GOV2203" s="218"/>
      <c r="GOW2203" s="218"/>
      <c r="GOX2203" s="218"/>
      <c r="GOY2203" s="218"/>
      <c r="GOZ2203" s="218"/>
      <c r="GPA2203" s="218"/>
      <c r="GPB2203" s="218"/>
      <c r="GPC2203" s="218"/>
      <c r="GPD2203" s="218"/>
      <c r="GPE2203" s="218"/>
      <c r="GPF2203" s="218"/>
      <c r="GPG2203" s="218"/>
      <c r="GPH2203" s="218"/>
      <c r="GPI2203" s="218"/>
      <c r="GPJ2203" s="218"/>
      <c r="GPK2203" s="218"/>
      <c r="GPL2203" s="218"/>
      <c r="GPM2203" s="218"/>
      <c r="GPN2203" s="218"/>
      <c r="GPO2203" s="218"/>
      <c r="GPP2203" s="218"/>
      <c r="GPQ2203" s="218"/>
      <c r="GPR2203" s="218"/>
      <c r="GPS2203" s="218"/>
      <c r="GPT2203" s="218"/>
      <c r="GPU2203" s="218"/>
      <c r="GPV2203" s="218"/>
      <c r="GPW2203" s="218"/>
      <c r="GPX2203" s="218"/>
      <c r="GPY2203" s="218"/>
      <c r="GPZ2203" s="218"/>
      <c r="GQA2203" s="218"/>
      <c r="GQB2203" s="218"/>
      <c r="GQC2203" s="218"/>
      <c r="GQD2203" s="218"/>
      <c r="GQE2203" s="218"/>
      <c r="GQF2203" s="218"/>
      <c r="GQG2203" s="218"/>
      <c r="GQH2203" s="218"/>
      <c r="GQI2203" s="218"/>
      <c r="GQJ2203" s="218"/>
      <c r="GQK2203" s="218"/>
      <c r="GQL2203" s="218"/>
      <c r="GQM2203" s="218"/>
      <c r="GQN2203" s="218"/>
      <c r="GQO2203" s="218"/>
      <c r="GQP2203" s="218"/>
      <c r="GQQ2203" s="218"/>
      <c r="GQR2203" s="218"/>
      <c r="GQS2203" s="218"/>
      <c r="GQT2203" s="218"/>
      <c r="GQU2203" s="218"/>
      <c r="GQV2203" s="218"/>
      <c r="GQW2203" s="218"/>
      <c r="GQX2203" s="218"/>
      <c r="GQY2203" s="218"/>
      <c r="GQZ2203" s="218"/>
      <c r="GRA2203" s="218"/>
      <c r="GRB2203" s="218"/>
      <c r="GRC2203" s="218"/>
      <c r="GRD2203" s="218"/>
      <c r="GRE2203" s="218"/>
      <c r="GRF2203" s="218"/>
      <c r="GRG2203" s="218"/>
      <c r="GRH2203" s="218"/>
      <c r="GRI2203" s="218"/>
      <c r="GRJ2203" s="218"/>
      <c r="GRK2203" s="218"/>
      <c r="GRL2203" s="218"/>
      <c r="GRM2203" s="218"/>
      <c r="GRN2203" s="218"/>
      <c r="GRO2203" s="218"/>
      <c r="GRP2203" s="218"/>
      <c r="GRQ2203" s="218"/>
      <c r="GRR2203" s="218"/>
      <c r="GRS2203" s="218"/>
      <c r="GRT2203" s="218"/>
      <c r="GRU2203" s="218"/>
      <c r="GRV2203" s="218"/>
      <c r="GRW2203" s="218"/>
      <c r="GRX2203" s="218"/>
      <c r="GRY2203" s="218"/>
      <c r="GRZ2203" s="218"/>
      <c r="GSA2203" s="218"/>
      <c r="GSB2203" s="218"/>
      <c r="GSC2203" s="218"/>
      <c r="GSD2203" s="218"/>
      <c r="GSE2203" s="218"/>
      <c r="GSF2203" s="218"/>
      <c r="GSG2203" s="218"/>
      <c r="GSH2203" s="218"/>
      <c r="GSI2203" s="218"/>
      <c r="GSJ2203" s="218"/>
      <c r="GSK2203" s="218"/>
      <c r="GSL2203" s="218"/>
      <c r="GSM2203" s="218"/>
      <c r="GSN2203" s="218"/>
      <c r="GSO2203" s="218"/>
      <c r="GSP2203" s="218"/>
      <c r="GSQ2203" s="218"/>
      <c r="GSR2203" s="218"/>
      <c r="GSS2203" s="218"/>
      <c r="GST2203" s="218"/>
      <c r="GSU2203" s="218"/>
      <c r="GSV2203" s="218"/>
      <c r="GSW2203" s="218"/>
      <c r="GSX2203" s="218"/>
      <c r="GSY2203" s="218"/>
      <c r="GSZ2203" s="218"/>
      <c r="GTA2203" s="218"/>
      <c r="GTB2203" s="218"/>
      <c r="GTC2203" s="218"/>
      <c r="GTD2203" s="218"/>
      <c r="GTE2203" s="218"/>
      <c r="GTF2203" s="218"/>
      <c r="GTG2203" s="218"/>
      <c r="GTH2203" s="218"/>
      <c r="GTI2203" s="218"/>
      <c r="GTJ2203" s="218"/>
      <c r="GTK2203" s="218"/>
      <c r="GTL2203" s="218"/>
      <c r="GTM2203" s="218"/>
      <c r="GTN2203" s="218"/>
      <c r="GTO2203" s="218"/>
      <c r="GTP2203" s="218"/>
      <c r="GTQ2203" s="218"/>
      <c r="GTR2203" s="218"/>
      <c r="GTS2203" s="218"/>
      <c r="GTT2203" s="218"/>
      <c r="GTU2203" s="218"/>
      <c r="GTV2203" s="218"/>
      <c r="GTW2203" s="218"/>
      <c r="GTX2203" s="218"/>
      <c r="GTY2203" s="218"/>
      <c r="GTZ2203" s="218"/>
      <c r="GUA2203" s="218"/>
      <c r="GUB2203" s="218"/>
      <c r="GUC2203" s="218"/>
      <c r="GUD2203" s="218"/>
      <c r="GUE2203" s="218"/>
      <c r="GUF2203" s="218"/>
      <c r="GUG2203" s="218"/>
      <c r="GUH2203" s="218"/>
      <c r="GUI2203" s="218"/>
      <c r="GUJ2203" s="218"/>
      <c r="GUK2203" s="218"/>
      <c r="GUL2203" s="218"/>
      <c r="GUM2203" s="218"/>
      <c r="GUN2203" s="218"/>
      <c r="GUO2203" s="218"/>
      <c r="GUP2203" s="218"/>
      <c r="GUQ2203" s="218"/>
      <c r="GUR2203" s="218"/>
      <c r="GUS2203" s="218"/>
      <c r="GUT2203" s="218"/>
      <c r="GUU2203" s="218"/>
      <c r="GUV2203" s="218"/>
      <c r="GUW2203" s="218"/>
      <c r="GUX2203" s="218"/>
      <c r="GUY2203" s="218"/>
      <c r="GUZ2203" s="218"/>
      <c r="GVA2203" s="218"/>
      <c r="GVB2203" s="218"/>
      <c r="GVC2203" s="218"/>
      <c r="GVD2203" s="218"/>
      <c r="GVE2203" s="218"/>
      <c r="GVF2203" s="218"/>
      <c r="GVG2203" s="218"/>
      <c r="GVH2203" s="218"/>
      <c r="GVI2203" s="218"/>
      <c r="GVJ2203" s="218"/>
      <c r="GVK2203" s="218"/>
      <c r="GVL2203" s="218"/>
      <c r="GVM2203" s="218"/>
      <c r="GVN2203" s="218"/>
      <c r="GVO2203" s="218"/>
      <c r="GVP2203" s="218"/>
      <c r="GVQ2203" s="218"/>
      <c r="GVR2203" s="218"/>
      <c r="GVS2203" s="218"/>
      <c r="GVT2203" s="218"/>
      <c r="GVU2203" s="218"/>
      <c r="GVV2203" s="218"/>
      <c r="GVW2203" s="218"/>
      <c r="GVX2203" s="218"/>
      <c r="GVY2203" s="218"/>
      <c r="GVZ2203" s="218"/>
      <c r="GWA2203" s="218"/>
      <c r="GWB2203" s="218"/>
      <c r="GWC2203" s="218"/>
      <c r="GWD2203" s="218"/>
      <c r="GWE2203" s="218"/>
      <c r="GWF2203" s="218"/>
      <c r="GWG2203" s="218"/>
      <c r="GWH2203" s="218"/>
      <c r="GWI2203" s="218"/>
      <c r="GWJ2203" s="218"/>
      <c r="GWK2203" s="218"/>
      <c r="GWL2203" s="218"/>
      <c r="GWM2203" s="218"/>
      <c r="GWN2203" s="218"/>
      <c r="GWO2203" s="218"/>
      <c r="GWP2203" s="218"/>
      <c r="GWQ2203" s="218"/>
      <c r="GWR2203" s="218"/>
      <c r="GWS2203" s="218"/>
      <c r="GWT2203" s="218"/>
      <c r="GWU2203" s="218"/>
      <c r="GWV2203" s="218"/>
      <c r="GWW2203" s="218"/>
      <c r="GWX2203" s="218"/>
      <c r="GWY2203" s="218"/>
      <c r="GWZ2203" s="218"/>
      <c r="GXA2203" s="218"/>
      <c r="GXB2203" s="218"/>
      <c r="GXC2203" s="218"/>
      <c r="GXD2203" s="218"/>
      <c r="GXE2203" s="218"/>
      <c r="GXF2203" s="218"/>
      <c r="GXG2203" s="218"/>
      <c r="GXH2203" s="218"/>
      <c r="GXI2203" s="218"/>
      <c r="GXJ2203" s="218"/>
      <c r="GXK2203" s="218"/>
      <c r="GXL2203" s="218"/>
      <c r="GXM2203" s="218"/>
      <c r="GXN2203" s="218"/>
      <c r="GXO2203" s="218"/>
      <c r="GXP2203" s="218"/>
      <c r="GXQ2203" s="218"/>
      <c r="GXR2203" s="218"/>
      <c r="GXS2203" s="218"/>
      <c r="GXT2203" s="218"/>
      <c r="GXU2203" s="218"/>
      <c r="GXV2203" s="218"/>
      <c r="GXW2203" s="218"/>
      <c r="GXX2203" s="218"/>
      <c r="GXY2203" s="218"/>
      <c r="GXZ2203" s="218"/>
      <c r="GYA2203" s="218"/>
      <c r="GYB2203" s="218"/>
      <c r="GYC2203" s="218"/>
      <c r="GYD2203" s="218"/>
      <c r="GYE2203" s="218"/>
      <c r="GYF2203" s="218"/>
      <c r="GYG2203" s="218"/>
      <c r="GYH2203" s="218"/>
      <c r="GYI2203" s="218"/>
      <c r="GYJ2203" s="218"/>
      <c r="GYK2203" s="218"/>
      <c r="GYL2203" s="218"/>
      <c r="GYM2203" s="218"/>
      <c r="GYN2203" s="218"/>
      <c r="GYO2203" s="218"/>
      <c r="GYP2203" s="218"/>
      <c r="GYQ2203" s="218"/>
      <c r="GYR2203" s="218"/>
      <c r="GYS2203" s="218"/>
      <c r="GYT2203" s="218"/>
      <c r="GYU2203" s="218"/>
      <c r="GYV2203" s="218"/>
      <c r="GYW2203" s="218"/>
      <c r="GYX2203" s="218"/>
      <c r="GYY2203" s="218"/>
      <c r="GYZ2203" s="218"/>
      <c r="GZA2203" s="218"/>
      <c r="GZB2203" s="218"/>
      <c r="GZC2203" s="218"/>
      <c r="GZD2203" s="218"/>
      <c r="GZE2203" s="218"/>
      <c r="GZF2203" s="218"/>
      <c r="GZG2203" s="218"/>
      <c r="GZH2203" s="218"/>
      <c r="GZI2203" s="218"/>
      <c r="GZJ2203" s="218"/>
      <c r="GZK2203" s="218"/>
      <c r="GZL2203" s="218"/>
      <c r="GZM2203" s="218"/>
      <c r="GZN2203" s="218"/>
      <c r="GZO2203" s="218"/>
      <c r="GZP2203" s="218"/>
      <c r="GZQ2203" s="218"/>
      <c r="GZR2203" s="218"/>
      <c r="GZS2203" s="218"/>
      <c r="GZT2203" s="218"/>
      <c r="GZU2203" s="218"/>
      <c r="GZV2203" s="218"/>
      <c r="GZW2203" s="218"/>
      <c r="GZX2203" s="218"/>
      <c r="GZY2203" s="218"/>
      <c r="GZZ2203" s="218"/>
      <c r="HAA2203" s="218"/>
      <c r="HAB2203" s="218"/>
      <c r="HAC2203" s="218"/>
      <c r="HAD2203" s="218"/>
      <c r="HAE2203" s="218"/>
      <c r="HAF2203" s="218"/>
      <c r="HAG2203" s="218"/>
      <c r="HAH2203" s="218"/>
      <c r="HAI2203" s="218"/>
      <c r="HAJ2203" s="218"/>
      <c r="HAK2203" s="218"/>
      <c r="HAL2203" s="218"/>
      <c r="HAM2203" s="218"/>
      <c r="HAN2203" s="218"/>
      <c r="HAO2203" s="218"/>
      <c r="HAP2203" s="218"/>
      <c r="HAQ2203" s="218"/>
      <c r="HAR2203" s="218"/>
      <c r="HAS2203" s="218"/>
      <c r="HAT2203" s="218"/>
      <c r="HAU2203" s="218"/>
      <c r="HAV2203" s="218"/>
      <c r="HAW2203" s="218"/>
      <c r="HAX2203" s="218"/>
      <c r="HAY2203" s="218"/>
      <c r="HAZ2203" s="218"/>
      <c r="HBA2203" s="218"/>
      <c r="HBB2203" s="218"/>
      <c r="HBC2203" s="218"/>
      <c r="HBD2203" s="218"/>
      <c r="HBE2203" s="218"/>
      <c r="HBF2203" s="218"/>
      <c r="HBG2203" s="218"/>
      <c r="HBH2203" s="218"/>
      <c r="HBI2203" s="218"/>
      <c r="HBJ2203" s="218"/>
      <c r="HBK2203" s="218"/>
      <c r="HBL2203" s="218"/>
      <c r="HBM2203" s="218"/>
      <c r="HBN2203" s="218"/>
      <c r="HBO2203" s="218"/>
      <c r="HBP2203" s="218"/>
      <c r="HBQ2203" s="218"/>
      <c r="HBR2203" s="218"/>
      <c r="HBS2203" s="218"/>
      <c r="HBT2203" s="218"/>
      <c r="HBU2203" s="218"/>
      <c r="HBV2203" s="218"/>
      <c r="HBW2203" s="218"/>
      <c r="HBX2203" s="218"/>
      <c r="HBY2203" s="218"/>
      <c r="HBZ2203" s="218"/>
      <c r="HCA2203" s="218"/>
      <c r="HCB2203" s="218"/>
      <c r="HCC2203" s="218"/>
      <c r="HCD2203" s="218"/>
      <c r="HCE2203" s="218"/>
      <c r="HCF2203" s="218"/>
      <c r="HCG2203" s="218"/>
      <c r="HCH2203" s="218"/>
      <c r="HCI2203" s="218"/>
      <c r="HCJ2203" s="218"/>
      <c r="HCK2203" s="218"/>
      <c r="HCL2203" s="218"/>
      <c r="HCM2203" s="218"/>
      <c r="HCN2203" s="218"/>
      <c r="HCO2203" s="218"/>
      <c r="HCP2203" s="218"/>
      <c r="HCQ2203" s="218"/>
      <c r="HCR2203" s="218"/>
      <c r="HCS2203" s="218"/>
      <c r="HCT2203" s="218"/>
      <c r="HCU2203" s="218"/>
      <c r="HCV2203" s="218"/>
      <c r="HCW2203" s="218"/>
      <c r="HCX2203" s="218"/>
      <c r="HCY2203" s="218"/>
      <c r="HCZ2203" s="218"/>
      <c r="HDA2203" s="218"/>
      <c r="HDB2203" s="218"/>
      <c r="HDC2203" s="218"/>
      <c r="HDD2203" s="218"/>
      <c r="HDE2203" s="218"/>
      <c r="HDF2203" s="218"/>
      <c r="HDG2203" s="218"/>
      <c r="HDH2203" s="218"/>
      <c r="HDI2203" s="218"/>
      <c r="HDJ2203" s="218"/>
      <c r="HDK2203" s="218"/>
      <c r="HDL2203" s="218"/>
      <c r="HDM2203" s="218"/>
      <c r="HDN2203" s="218"/>
      <c r="HDO2203" s="218"/>
      <c r="HDP2203" s="218"/>
      <c r="HDQ2203" s="218"/>
      <c r="HDR2203" s="218"/>
      <c r="HDS2203" s="218"/>
      <c r="HDT2203" s="218"/>
      <c r="HDU2203" s="218"/>
      <c r="HDV2203" s="218"/>
      <c r="HDW2203" s="218"/>
      <c r="HDX2203" s="218"/>
      <c r="HDY2203" s="218"/>
      <c r="HDZ2203" s="218"/>
      <c r="HEA2203" s="218"/>
      <c r="HEB2203" s="218"/>
      <c r="HEC2203" s="218"/>
      <c r="HED2203" s="218"/>
      <c r="HEE2203" s="218"/>
      <c r="HEF2203" s="218"/>
      <c r="HEG2203" s="218"/>
      <c r="HEH2203" s="218"/>
      <c r="HEI2203" s="218"/>
      <c r="HEJ2203" s="218"/>
      <c r="HEK2203" s="218"/>
      <c r="HEL2203" s="218"/>
      <c r="HEM2203" s="218"/>
      <c r="HEN2203" s="218"/>
      <c r="HEO2203" s="218"/>
      <c r="HEP2203" s="218"/>
      <c r="HEQ2203" s="218"/>
      <c r="HER2203" s="218"/>
      <c r="HES2203" s="218"/>
      <c r="HET2203" s="218"/>
      <c r="HEU2203" s="218"/>
      <c r="HEV2203" s="218"/>
      <c r="HEW2203" s="218"/>
      <c r="HEX2203" s="218"/>
      <c r="HEY2203" s="218"/>
      <c r="HEZ2203" s="218"/>
      <c r="HFA2203" s="218"/>
      <c r="HFB2203" s="218"/>
      <c r="HFC2203" s="218"/>
      <c r="HFD2203" s="218"/>
      <c r="HFE2203" s="218"/>
      <c r="HFF2203" s="218"/>
      <c r="HFG2203" s="218"/>
      <c r="HFH2203" s="218"/>
      <c r="HFI2203" s="218"/>
      <c r="HFJ2203" s="218"/>
      <c r="HFK2203" s="218"/>
      <c r="HFL2203" s="218"/>
      <c r="HFM2203" s="218"/>
      <c r="HFN2203" s="218"/>
      <c r="HFO2203" s="218"/>
      <c r="HFP2203" s="218"/>
      <c r="HFQ2203" s="218"/>
      <c r="HFR2203" s="218"/>
      <c r="HFS2203" s="218"/>
      <c r="HFT2203" s="218"/>
      <c r="HFU2203" s="218"/>
      <c r="HFV2203" s="218"/>
      <c r="HFW2203" s="218"/>
      <c r="HFX2203" s="218"/>
      <c r="HFY2203" s="218"/>
      <c r="HFZ2203" s="218"/>
      <c r="HGA2203" s="218"/>
      <c r="HGB2203" s="218"/>
      <c r="HGC2203" s="218"/>
      <c r="HGD2203" s="218"/>
      <c r="HGE2203" s="218"/>
      <c r="HGF2203" s="218"/>
      <c r="HGG2203" s="218"/>
      <c r="HGH2203" s="218"/>
      <c r="HGI2203" s="218"/>
      <c r="HGJ2203" s="218"/>
      <c r="HGK2203" s="218"/>
      <c r="HGL2203" s="218"/>
      <c r="HGM2203" s="218"/>
      <c r="HGN2203" s="218"/>
      <c r="HGO2203" s="218"/>
      <c r="HGP2203" s="218"/>
      <c r="HGQ2203" s="218"/>
      <c r="HGR2203" s="218"/>
      <c r="HGS2203" s="218"/>
      <c r="HGT2203" s="218"/>
      <c r="HGU2203" s="218"/>
      <c r="HGV2203" s="218"/>
      <c r="HGW2203" s="218"/>
      <c r="HGX2203" s="218"/>
      <c r="HGY2203" s="218"/>
      <c r="HGZ2203" s="218"/>
      <c r="HHA2203" s="218"/>
      <c r="HHB2203" s="218"/>
      <c r="HHC2203" s="218"/>
      <c r="HHD2203" s="218"/>
      <c r="HHE2203" s="218"/>
      <c r="HHF2203" s="218"/>
      <c r="HHG2203" s="218"/>
      <c r="HHH2203" s="218"/>
      <c r="HHI2203" s="218"/>
      <c r="HHJ2203" s="218"/>
      <c r="HHK2203" s="218"/>
      <c r="HHL2203" s="218"/>
      <c r="HHM2203" s="218"/>
      <c r="HHN2203" s="218"/>
      <c r="HHO2203" s="218"/>
      <c r="HHP2203" s="218"/>
      <c r="HHQ2203" s="218"/>
      <c r="HHR2203" s="218"/>
      <c r="HHS2203" s="218"/>
      <c r="HHT2203" s="218"/>
      <c r="HHU2203" s="218"/>
      <c r="HHV2203" s="218"/>
      <c r="HHW2203" s="218"/>
      <c r="HHX2203" s="218"/>
      <c r="HHY2203" s="218"/>
      <c r="HHZ2203" s="218"/>
      <c r="HIA2203" s="218"/>
      <c r="HIB2203" s="218"/>
      <c r="HIC2203" s="218"/>
      <c r="HID2203" s="218"/>
      <c r="HIE2203" s="218"/>
      <c r="HIF2203" s="218"/>
      <c r="HIG2203" s="218"/>
      <c r="HIH2203" s="218"/>
      <c r="HII2203" s="218"/>
      <c r="HIJ2203" s="218"/>
      <c r="HIK2203" s="218"/>
      <c r="HIL2203" s="218"/>
      <c r="HIM2203" s="218"/>
      <c r="HIN2203" s="218"/>
      <c r="HIO2203" s="218"/>
      <c r="HIP2203" s="218"/>
      <c r="HIQ2203" s="218"/>
      <c r="HIR2203" s="218"/>
      <c r="HIS2203" s="218"/>
      <c r="HIT2203" s="218"/>
      <c r="HIU2203" s="218"/>
      <c r="HIV2203" s="218"/>
      <c r="HIW2203" s="218"/>
      <c r="HIX2203" s="218"/>
      <c r="HIY2203" s="218"/>
      <c r="HIZ2203" s="218"/>
      <c r="HJA2203" s="218"/>
      <c r="HJB2203" s="218"/>
      <c r="HJC2203" s="218"/>
      <c r="HJD2203" s="218"/>
      <c r="HJE2203" s="218"/>
      <c r="HJF2203" s="218"/>
      <c r="HJG2203" s="218"/>
      <c r="HJH2203" s="218"/>
      <c r="HJI2203" s="218"/>
      <c r="HJJ2203" s="218"/>
      <c r="HJK2203" s="218"/>
      <c r="HJL2203" s="218"/>
      <c r="HJM2203" s="218"/>
      <c r="HJN2203" s="218"/>
      <c r="HJO2203" s="218"/>
      <c r="HJP2203" s="218"/>
      <c r="HJQ2203" s="218"/>
      <c r="HJR2203" s="218"/>
      <c r="HJS2203" s="218"/>
      <c r="HJT2203" s="218"/>
      <c r="HJU2203" s="218"/>
      <c r="HJV2203" s="218"/>
      <c r="HJW2203" s="218"/>
      <c r="HJX2203" s="218"/>
      <c r="HJY2203" s="218"/>
      <c r="HJZ2203" s="218"/>
      <c r="HKA2203" s="218"/>
      <c r="HKB2203" s="218"/>
      <c r="HKC2203" s="218"/>
      <c r="HKD2203" s="218"/>
      <c r="HKE2203" s="218"/>
      <c r="HKF2203" s="218"/>
      <c r="HKG2203" s="218"/>
      <c r="HKH2203" s="218"/>
      <c r="HKI2203" s="218"/>
      <c r="HKJ2203" s="218"/>
      <c r="HKK2203" s="218"/>
      <c r="HKL2203" s="218"/>
      <c r="HKM2203" s="218"/>
      <c r="HKN2203" s="218"/>
      <c r="HKO2203" s="218"/>
      <c r="HKP2203" s="218"/>
      <c r="HKQ2203" s="218"/>
      <c r="HKR2203" s="218"/>
      <c r="HKS2203" s="218"/>
      <c r="HKT2203" s="218"/>
      <c r="HKU2203" s="218"/>
      <c r="HKV2203" s="218"/>
      <c r="HKW2203" s="218"/>
      <c r="HKX2203" s="218"/>
      <c r="HKY2203" s="218"/>
      <c r="HKZ2203" s="218"/>
      <c r="HLA2203" s="218"/>
      <c r="HLB2203" s="218"/>
      <c r="HLC2203" s="218"/>
      <c r="HLD2203" s="218"/>
      <c r="HLE2203" s="218"/>
      <c r="HLF2203" s="218"/>
      <c r="HLG2203" s="218"/>
      <c r="HLH2203" s="218"/>
      <c r="HLI2203" s="218"/>
      <c r="HLJ2203" s="218"/>
      <c r="HLK2203" s="218"/>
      <c r="HLL2203" s="218"/>
      <c r="HLM2203" s="218"/>
      <c r="HLN2203" s="218"/>
      <c r="HLO2203" s="218"/>
      <c r="HLP2203" s="218"/>
      <c r="HLQ2203" s="218"/>
      <c r="HLR2203" s="218"/>
      <c r="HLS2203" s="218"/>
      <c r="HLT2203" s="218"/>
      <c r="HLU2203" s="218"/>
      <c r="HLV2203" s="218"/>
      <c r="HLW2203" s="218"/>
      <c r="HLX2203" s="218"/>
      <c r="HLY2203" s="218"/>
      <c r="HLZ2203" s="218"/>
      <c r="HMA2203" s="218"/>
      <c r="HMB2203" s="218"/>
      <c r="HMC2203" s="218"/>
      <c r="HMD2203" s="218"/>
      <c r="HME2203" s="218"/>
      <c r="HMF2203" s="218"/>
      <c r="HMG2203" s="218"/>
      <c r="HMH2203" s="218"/>
      <c r="HMI2203" s="218"/>
      <c r="HMJ2203" s="218"/>
      <c r="HMK2203" s="218"/>
      <c r="HML2203" s="218"/>
      <c r="HMM2203" s="218"/>
      <c r="HMN2203" s="218"/>
      <c r="HMO2203" s="218"/>
      <c r="HMP2203" s="218"/>
      <c r="HMQ2203" s="218"/>
      <c r="HMR2203" s="218"/>
      <c r="HMS2203" s="218"/>
      <c r="HMT2203" s="218"/>
      <c r="HMU2203" s="218"/>
      <c r="HMV2203" s="218"/>
      <c r="HMW2203" s="218"/>
      <c r="HMX2203" s="218"/>
      <c r="HMY2203" s="218"/>
      <c r="HMZ2203" s="218"/>
      <c r="HNA2203" s="218"/>
      <c r="HNB2203" s="218"/>
      <c r="HNC2203" s="218"/>
      <c r="HND2203" s="218"/>
      <c r="HNE2203" s="218"/>
      <c r="HNF2203" s="218"/>
      <c r="HNG2203" s="218"/>
      <c r="HNH2203" s="218"/>
      <c r="HNI2203" s="218"/>
      <c r="HNJ2203" s="218"/>
      <c r="HNK2203" s="218"/>
      <c r="HNL2203" s="218"/>
      <c r="HNM2203" s="218"/>
      <c r="HNN2203" s="218"/>
      <c r="HNO2203" s="218"/>
      <c r="HNP2203" s="218"/>
      <c r="HNQ2203" s="218"/>
      <c r="HNR2203" s="218"/>
      <c r="HNS2203" s="218"/>
      <c r="HNT2203" s="218"/>
      <c r="HNU2203" s="218"/>
      <c r="HNV2203" s="218"/>
      <c r="HNW2203" s="218"/>
      <c r="HNX2203" s="218"/>
      <c r="HNY2203" s="218"/>
      <c r="HNZ2203" s="218"/>
      <c r="HOA2203" s="218"/>
      <c r="HOB2203" s="218"/>
      <c r="HOC2203" s="218"/>
      <c r="HOD2203" s="218"/>
      <c r="HOE2203" s="218"/>
      <c r="HOF2203" s="218"/>
      <c r="HOG2203" s="218"/>
      <c r="HOH2203" s="218"/>
      <c r="HOI2203" s="218"/>
      <c r="HOJ2203" s="218"/>
      <c r="HOK2203" s="218"/>
      <c r="HOL2203" s="218"/>
      <c r="HOM2203" s="218"/>
      <c r="HON2203" s="218"/>
      <c r="HOO2203" s="218"/>
      <c r="HOP2203" s="218"/>
      <c r="HOQ2203" s="218"/>
      <c r="HOR2203" s="218"/>
      <c r="HOS2203" s="218"/>
      <c r="HOT2203" s="218"/>
      <c r="HOU2203" s="218"/>
      <c r="HOV2203" s="218"/>
      <c r="HOW2203" s="218"/>
      <c r="HOX2203" s="218"/>
      <c r="HOY2203" s="218"/>
      <c r="HOZ2203" s="218"/>
      <c r="HPA2203" s="218"/>
      <c r="HPB2203" s="218"/>
      <c r="HPC2203" s="218"/>
      <c r="HPD2203" s="218"/>
      <c r="HPE2203" s="218"/>
      <c r="HPF2203" s="218"/>
      <c r="HPG2203" s="218"/>
      <c r="HPH2203" s="218"/>
      <c r="HPI2203" s="218"/>
      <c r="HPJ2203" s="218"/>
      <c r="HPK2203" s="218"/>
      <c r="HPL2203" s="218"/>
      <c r="HPM2203" s="218"/>
      <c r="HPN2203" s="218"/>
      <c r="HPO2203" s="218"/>
      <c r="HPP2203" s="218"/>
      <c r="HPQ2203" s="218"/>
      <c r="HPR2203" s="218"/>
      <c r="HPS2203" s="218"/>
      <c r="HPT2203" s="218"/>
      <c r="HPU2203" s="218"/>
      <c r="HPV2203" s="218"/>
      <c r="HPW2203" s="218"/>
      <c r="HPX2203" s="218"/>
      <c r="HPY2203" s="218"/>
      <c r="HPZ2203" s="218"/>
      <c r="HQA2203" s="218"/>
      <c r="HQB2203" s="218"/>
      <c r="HQC2203" s="218"/>
      <c r="HQD2203" s="218"/>
      <c r="HQE2203" s="218"/>
      <c r="HQF2203" s="218"/>
      <c r="HQG2203" s="218"/>
      <c r="HQH2203" s="218"/>
      <c r="HQI2203" s="218"/>
      <c r="HQJ2203" s="218"/>
      <c r="HQK2203" s="218"/>
      <c r="HQL2203" s="218"/>
      <c r="HQM2203" s="218"/>
      <c r="HQN2203" s="218"/>
      <c r="HQO2203" s="218"/>
      <c r="HQP2203" s="218"/>
      <c r="HQQ2203" s="218"/>
      <c r="HQR2203" s="218"/>
      <c r="HQS2203" s="218"/>
      <c r="HQT2203" s="218"/>
      <c r="HQU2203" s="218"/>
      <c r="HQV2203" s="218"/>
      <c r="HQW2203" s="218"/>
      <c r="HQX2203" s="218"/>
      <c r="HQY2203" s="218"/>
      <c r="HQZ2203" s="218"/>
      <c r="HRA2203" s="218"/>
      <c r="HRB2203" s="218"/>
      <c r="HRC2203" s="218"/>
      <c r="HRD2203" s="218"/>
      <c r="HRE2203" s="218"/>
      <c r="HRF2203" s="218"/>
      <c r="HRG2203" s="218"/>
      <c r="HRH2203" s="218"/>
      <c r="HRI2203" s="218"/>
      <c r="HRJ2203" s="218"/>
      <c r="HRK2203" s="218"/>
      <c r="HRL2203" s="218"/>
      <c r="HRM2203" s="218"/>
      <c r="HRN2203" s="218"/>
      <c r="HRO2203" s="218"/>
      <c r="HRP2203" s="218"/>
      <c r="HRQ2203" s="218"/>
      <c r="HRR2203" s="218"/>
      <c r="HRS2203" s="218"/>
      <c r="HRT2203" s="218"/>
      <c r="HRU2203" s="218"/>
      <c r="HRV2203" s="218"/>
      <c r="HRW2203" s="218"/>
      <c r="HRX2203" s="218"/>
      <c r="HRY2203" s="218"/>
      <c r="HRZ2203" s="218"/>
      <c r="HSA2203" s="218"/>
      <c r="HSB2203" s="218"/>
      <c r="HSC2203" s="218"/>
      <c r="HSD2203" s="218"/>
      <c r="HSE2203" s="218"/>
      <c r="HSF2203" s="218"/>
      <c r="HSG2203" s="218"/>
      <c r="HSH2203" s="218"/>
      <c r="HSI2203" s="218"/>
      <c r="HSJ2203" s="218"/>
      <c r="HSK2203" s="218"/>
      <c r="HSL2203" s="218"/>
      <c r="HSM2203" s="218"/>
      <c r="HSN2203" s="218"/>
      <c r="HSO2203" s="218"/>
      <c r="HSP2203" s="218"/>
      <c r="HSQ2203" s="218"/>
      <c r="HSR2203" s="218"/>
      <c r="HSS2203" s="218"/>
      <c r="HST2203" s="218"/>
      <c r="HSU2203" s="218"/>
      <c r="HSV2203" s="218"/>
      <c r="HSW2203" s="218"/>
      <c r="HSX2203" s="218"/>
      <c r="HSY2203" s="218"/>
      <c r="HSZ2203" s="218"/>
      <c r="HTA2203" s="218"/>
      <c r="HTB2203" s="218"/>
      <c r="HTC2203" s="218"/>
      <c r="HTD2203" s="218"/>
      <c r="HTE2203" s="218"/>
      <c r="HTF2203" s="218"/>
      <c r="HTG2203" s="218"/>
      <c r="HTH2203" s="218"/>
      <c r="HTI2203" s="218"/>
      <c r="HTJ2203" s="218"/>
      <c r="HTK2203" s="218"/>
      <c r="HTL2203" s="218"/>
      <c r="HTM2203" s="218"/>
      <c r="HTN2203" s="218"/>
      <c r="HTO2203" s="218"/>
      <c r="HTP2203" s="218"/>
      <c r="HTQ2203" s="218"/>
      <c r="HTR2203" s="218"/>
      <c r="HTS2203" s="218"/>
      <c r="HTT2203" s="218"/>
      <c r="HTU2203" s="218"/>
      <c r="HTV2203" s="218"/>
      <c r="HTW2203" s="218"/>
      <c r="HTX2203" s="218"/>
      <c r="HTY2203" s="218"/>
      <c r="HTZ2203" s="218"/>
      <c r="HUA2203" s="218"/>
      <c r="HUB2203" s="218"/>
      <c r="HUC2203" s="218"/>
      <c r="HUD2203" s="218"/>
      <c r="HUE2203" s="218"/>
      <c r="HUF2203" s="218"/>
      <c r="HUG2203" s="218"/>
      <c r="HUH2203" s="218"/>
      <c r="HUI2203" s="218"/>
      <c r="HUJ2203" s="218"/>
      <c r="HUK2203" s="218"/>
      <c r="HUL2203" s="218"/>
      <c r="HUM2203" s="218"/>
      <c r="HUN2203" s="218"/>
      <c r="HUO2203" s="218"/>
      <c r="HUP2203" s="218"/>
      <c r="HUQ2203" s="218"/>
      <c r="HUR2203" s="218"/>
      <c r="HUS2203" s="218"/>
      <c r="HUT2203" s="218"/>
      <c r="HUU2203" s="218"/>
      <c r="HUV2203" s="218"/>
      <c r="HUW2203" s="218"/>
      <c r="HUX2203" s="218"/>
      <c r="HUY2203" s="218"/>
      <c r="HUZ2203" s="218"/>
      <c r="HVA2203" s="218"/>
      <c r="HVB2203" s="218"/>
      <c r="HVC2203" s="218"/>
      <c r="HVD2203" s="218"/>
      <c r="HVE2203" s="218"/>
      <c r="HVF2203" s="218"/>
      <c r="HVG2203" s="218"/>
      <c r="HVH2203" s="218"/>
      <c r="HVI2203" s="218"/>
      <c r="HVJ2203" s="218"/>
      <c r="HVK2203" s="218"/>
      <c r="HVL2203" s="218"/>
      <c r="HVM2203" s="218"/>
      <c r="HVN2203" s="218"/>
      <c r="HVO2203" s="218"/>
      <c r="HVP2203" s="218"/>
      <c r="HVQ2203" s="218"/>
      <c r="HVR2203" s="218"/>
      <c r="HVS2203" s="218"/>
      <c r="HVT2203" s="218"/>
      <c r="HVU2203" s="218"/>
      <c r="HVV2203" s="218"/>
      <c r="HVW2203" s="218"/>
      <c r="HVX2203" s="218"/>
      <c r="HVY2203" s="218"/>
      <c r="HVZ2203" s="218"/>
      <c r="HWA2203" s="218"/>
      <c r="HWB2203" s="218"/>
      <c r="HWC2203" s="218"/>
      <c r="HWD2203" s="218"/>
      <c r="HWE2203" s="218"/>
      <c r="HWF2203" s="218"/>
      <c r="HWG2203" s="218"/>
      <c r="HWH2203" s="218"/>
      <c r="HWI2203" s="218"/>
      <c r="HWJ2203" s="218"/>
      <c r="HWK2203" s="218"/>
      <c r="HWL2203" s="218"/>
      <c r="HWM2203" s="218"/>
      <c r="HWN2203" s="218"/>
      <c r="HWO2203" s="218"/>
      <c r="HWP2203" s="218"/>
      <c r="HWQ2203" s="218"/>
      <c r="HWR2203" s="218"/>
      <c r="HWS2203" s="218"/>
      <c r="HWT2203" s="218"/>
      <c r="HWU2203" s="218"/>
      <c r="HWV2203" s="218"/>
      <c r="HWW2203" s="218"/>
      <c r="HWX2203" s="218"/>
      <c r="HWY2203" s="218"/>
      <c r="HWZ2203" s="218"/>
      <c r="HXA2203" s="218"/>
      <c r="HXB2203" s="218"/>
      <c r="HXC2203" s="218"/>
      <c r="HXD2203" s="218"/>
      <c r="HXE2203" s="218"/>
      <c r="HXF2203" s="218"/>
      <c r="HXG2203" s="218"/>
      <c r="HXH2203" s="218"/>
      <c r="HXI2203" s="218"/>
      <c r="HXJ2203" s="218"/>
      <c r="HXK2203" s="218"/>
      <c r="HXL2203" s="218"/>
      <c r="HXM2203" s="218"/>
      <c r="HXN2203" s="218"/>
      <c r="HXO2203" s="218"/>
      <c r="HXP2203" s="218"/>
      <c r="HXQ2203" s="218"/>
      <c r="HXR2203" s="218"/>
      <c r="HXS2203" s="218"/>
      <c r="HXT2203" s="218"/>
      <c r="HXU2203" s="218"/>
      <c r="HXV2203" s="218"/>
      <c r="HXW2203" s="218"/>
      <c r="HXX2203" s="218"/>
      <c r="HXY2203" s="218"/>
      <c r="HXZ2203" s="218"/>
      <c r="HYA2203" s="218"/>
      <c r="HYB2203" s="218"/>
      <c r="HYC2203" s="218"/>
      <c r="HYD2203" s="218"/>
      <c r="HYE2203" s="218"/>
      <c r="HYF2203" s="218"/>
      <c r="HYG2203" s="218"/>
      <c r="HYH2203" s="218"/>
      <c r="HYI2203" s="218"/>
      <c r="HYJ2203" s="218"/>
      <c r="HYK2203" s="218"/>
      <c r="HYL2203" s="218"/>
      <c r="HYM2203" s="218"/>
      <c r="HYN2203" s="218"/>
      <c r="HYO2203" s="218"/>
      <c r="HYP2203" s="218"/>
      <c r="HYQ2203" s="218"/>
      <c r="HYR2203" s="218"/>
      <c r="HYS2203" s="218"/>
      <c r="HYT2203" s="218"/>
      <c r="HYU2203" s="218"/>
      <c r="HYV2203" s="218"/>
      <c r="HYW2203" s="218"/>
      <c r="HYX2203" s="218"/>
      <c r="HYY2203" s="218"/>
      <c r="HYZ2203" s="218"/>
      <c r="HZA2203" s="218"/>
      <c r="HZB2203" s="218"/>
      <c r="HZC2203" s="218"/>
      <c r="HZD2203" s="218"/>
      <c r="HZE2203" s="218"/>
      <c r="HZF2203" s="218"/>
      <c r="HZG2203" s="218"/>
      <c r="HZH2203" s="218"/>
      <c r="HZI2203" s="218"/>
      <c r="HZJ2203" s="218"/>
      <c r="HZK2203" s="218"/>
      <c r="HZL2203" s="218"/>
      <c r="HZM2203" s="218"/>
      <c r="HZN2203" s="218"/>
      <c r="HZO2203" s="218"/>
      <c r="HZP2203" s="218"/>
      <c r="HZQ2203" s="218"/>
      <c r="HZR2203" s="218"/>
      <c r="HZS2203" s="218"/>
      <c r="HZT2203" s="218"/>
      <c r="HZU2203" s="218"/>
      <c r="HZV2203" s="218"/>
      <c r="HZW2203" s="218"/>
      <c r="HZX2203" s="218"/>
      <c r="HZY2203" s="218"/>
      <c r="HZZ2203" s="218"/>
      <c r="IAA2203" s="218"/>
      <c r="IAB2203" s="218"/>
      <c r="IAC2203" s="218"/>
      <c r="IAD2203" s="218"/>
      <c r="IAE2203" s="218"/>
      <c r="IAF2203" s="218"/>
      <c r="IAG2203" s="218"/>
      <c r="IAH2203" s="218"/>
      <c r="IAI2203" s="218"/>
      <c r="IAJ2203" s="218"/>
      <c r="IAK2203" s="218"/>
      <c r="IAL2203" s="218"/>
      <c r="IAM2203" s="218"/>
      <c r="IAN2203" s="218"/>
      <c r="IAO2203" s="218"/>
      <c r="IAP2203" s="218"/>
      <c r="IAQ2203" s="218"/>
      <c r="IAR2203" s="218"/>
      <c r="IAS2203" s="218"/>
      <c r="IAT2203" s="218"/>
      <c r="IAU2203" s="218"/>
      <c r="IAV2203" s="218"/>
      <c r="IAW2203" s="218"/>
      <c r="IAX2203" s="218"/>
      <c r="IAY2203" s="218"/>
      <c r="IAZ2203" s="218"/>
      <c r="IBA2203" s="218"/>
      <c r="IBB2203" s="218"/>
      <c r="IBC2203" s="218"/>
      <c r="IBD2203" s="218"/>
      <c r="IBE2203" s="218"/>
      <c r="IBF2203" s="218"/>
      <c r="IBG2203" s="218"/>
      <c r="IBH2203" s="218"/>
      <c r="IBI2203" s="218"/>
      <c r="IBJ2203" s="218"/>
      <c r="IBK2203" s="218"/>
      <c r="IBL2203" s="218"/>
      <c r="IBM2203" s="218"/>
      <c r="IBN2203" s="218"/>
      <c r="IBO2203" s="218"/>
      <c r="IBP2203" s="218"/>
      <c r="IBQ2203" s="218"/>
      <c r="IBR2203" s="218"/>
      <c r="IBS2203" s="218"/>
      <c r="IBT2203" s="218"/>
      <c r="IBU2203" s="218"/>
      <c r="IBV2203" s="218"/>
      <c r="IBW2203" s="218"/>
      <c r="IBX2203" s="218"/>
      <c r="IBY2203" s="218"/>
      <c r="IBZ2203" s="218"/>
      <c r="ICA2203" s="218"/>
      <c r="ICB2203" s="218"/>
      <c r="ICC2203" s="218"/>
      <c r="ICD2203" s="218"/>
      <c r="ICE2203" s="218"/>
      <c r="ICF2203" s="218"/>
      <c r="ICG2203" s="218"/>
      <c r="ICH2203" s="218"/>
      <c r="ICI2203" s="218"/>
      <c r="ICJ2203" s="218"/>
      <c r="ICK2203" s="218"/>
      <c r="ICL2203" s="218"/>
      <c r="ICM2203" s="218"/>
      <c r="ICN2203" s="218"/>
      <c r="ICO2203" s="218"/>
      <c r="ICP2203" s="218"/>
      <c r="ICQ2203" s="218"/>
      <c r="ICR2203" s="218"/>
      <c r="ICS2203" s="218"/>
      <c r="ICT2203" s="218"/>
      <c r="ICU2203" s="218"/>
      <c r="ICV2203" s="218"/>
      <c r="ICW2203" s="218"/>
      <c r="ICX2203" s="218"/>
      <c r="ICY2203" s="218"/>
      <c r="ICZ2203" s="218"/>
      <c r="IDA2203" s="218"/>
      <c r="IDB2203" s="218"/>
      <c r="IDC2203" s="218"/>
      <c r="IDD2203" s="218"/>
      <c r="IDE2203" s="218"/>
      <c r="IDF2203" s="218"/>
      <c r="IDG2203" s="218"/>
      <c r="IDH2203" s="218"/>
      <c r="IDI2203" s="218"/>
      <c r="IDJ2203" s="218"/>
      <c r="IDK2203" s="218"/>
      <c r="IDL2203" s="218"/>
      <c r="IDM2203" s="218"/>
      <c r="IDN2203" s="218"/>
      <c r="IDO2203" s="218"/>
      <c r="IDP2203" s="218"/>
      <c r="IDQ2203" s="218"/>
      <c r="IDR2203" s="218"/>
      <c r="IDS2203" s="218"/>
      <c r="IDT2203" s="218"/>
      <c r="IDU2203" s="218"/>
      <c r="IDV2203" s="218"/>
      <c r="IDW2203" s="218"/>
      <c r="IDX2203" s="218"/>
      <c r="IDY2203" s="218"/>
      <c r="IDZ2203" s="218"/>
      <c r="IEA2203" s="218"/>
      <c r="IEB2203" s="218"/>
      <c r="IEC2203" s="218"/>
      <c r="IED2203" s="218"/>
      <c r="IEE2203" s="218"/>
      <c r="IEF2203" s="218"/>
      <c r="IEG2203" s="218"/>
      <c r="IEH2203" s="218"/>
      <c r="IEI2203" s="218"/>
      <c r="IEJ2203" s="218"/>
      <c r="IEK2203" s="218"/>
      <c r="IEL2203" s="218"/>
      <c r="IEM2203" s="218"/>
      <c r="IEN2203" s="218"/>
      <c r="IEO2203" s="218"/>
      <c r="IEP2203" s="218"/>
      <c r="IEQ2203" s="218"/>
      <c r="IER2203" s="218"/>
      <c r="IES2203" s="218"/>
      <c r="IET2203" s="218"/>
      <c r="IEU2203" s="218"/>
      <c r="IEV2203" s="218"/>
      <c r="IEW2203" s="218"/>
      <c r="IEX2203" s="218"/>
      <c r="IEY2203" s="218"/>
      <c r="IEZ2203" s="218"/>
      <c r="IFA2203" s="218"/>
      <c r="IFB2203" s="218"/>
      <c r="IFC2203" s="218"/>
      <c r="IFD2203" s="218"/>
      <c r="IFE2203" s="218"/>
      <c r="IFF2203" s="218"/>
      <c r="IFG2203" s="218"/>
      <c r="IFH2203" s="218"/>
      <c r="IFI2203" s="218"/>
      <c r="IFJ2203" s="218"/>
      <c r="IFK2203" s="218"/>
      <c r="IFL2203" s="218"/>
      <c r="IFM2203" s="218"/>
      <c r="IFN2203" s="218"/>
      <c r="IFO2203" s="218"/>
      <c r="IFP2203" s="218"/>
      <c r="IFQ2203" s="218"/>
      <c r="IFR2203" s="218"/>
      <c r="IFS2203" s="218"/>
      <c r="IFT2203" s="218"/>
      <c r="IFU2203" s="218"/>
      <c r="IFV2203" s="218"/>
      <c r="IFW2203" s="218"/>
      <c r="IFX2203" s="218"/>
      <c r="IFY2203" s="218"/>
      <c r="IFZ2203" s="218"/>
      <c r="IGA2203" s="218"/>
      <c r="IGB2203" s="218"/>
      <c r="IGC2203" s="218"/>
      <c r="IGD2203" s="218"/>
      <c r="IGE2203" s="218"/>
      <c r="IGF2203" s="218"/>
      <c r="IGG2203" s="218"/>
      <c r="IGH2203" s="218"/>
      <c r="IGI2203" s="218"/>
      <c r="IGJ2203" s="218"/>
      <c r="IGK2203" s="218"/>
      <c r="IGL2203" s="218"/>
      <c r="IGM2203" s="218"/>
      <c r="IGN2203" s="218"/>
      <c r="IGO2203" s="218"/>
      <c r="IGP2203" s="218"/>
      <c r="IGQ2203" s="218"/>
      <c r="IGR2203" s="218"/>
      <c r="IGS2203" s="218"/>
      <c r="IGT2203" s="218"/>
      <c r="IGU2203" s="218"/>
      <c r="IGV2203" s="218"/>
      <c r="IGW2203" s="218"/>
      <c r="IGX2203" s="218"/>
      <c r="IGY2203" s="218"/>
      <c r="IGZ2203" s="218"/>
      <c r="IHA2203" s="218"/>
      <c r="IHB2203" s="218"/>
      <c r="IHC2203" s="218"/>
      <c r="IHD2203" s="218"/>
      <c r="IHE2203" s="218"/>
      <c r="IHF2203" s="218"/>
      <c r="IHG2203" s="218"/>
      <c r="IHH2203" s="218"/>
      <c r="IHI2203" s="218"/>
      <c r="IHJ2203" s="218"/>
      <c r="IHK2203" s="218"/>
      <c r="IHL2203" s="218"/>
      <c r="IHM2203" s="218"/>
      <c r="IHN2203" s="218"/>
      <c r="IHO2203" s="218"/>
      <c r="IHP2203" s="218"/>
      <c r="IHQ2203" s="218"/>
      <c r="IHR2203" s="218"/>
      <c r="IHS2203" s="218"/>
      <c r="IHT2203" s="218"/>
      <c r="IHU2203" s="218"/>
      <c r="IHV2203" s="218"/>
      <c r="IHW2203" s="218"/>
      <c r="IHX2203" s="218"/>
      <c r="IHY2203" s="218"/>
      <c r="IHZ2203" s="218"/>
      <c r="IIA2203" s="218"/>
      <c r="IIB2203" s="218"/>
      <c r="IIC2203" s="218"/>
      <c r="IID2203" s="218"/>
      <c r="IIE2203" s="218"/>
      <c r="IIF2203" s="218"/>
      <c r="IIG2203" s="218"/>
      <c r="IIH2203" s="218"/>
      <c r="III2203" s="218"/>
      <c r="IIJ2203" s="218"/>
      <c r="IIK2203" s="218"/>
      <c r="IIL2203" s="218"/>
      <c r="IIM2203" s="218"/>
      <c r="IIN2203" s="218"/>
      <c r="IIO2203" s="218"/>
      <c r="IIP2203" s="218"/>
      <c r="IIQ2203" s="218"/>
      <c r="IIR2203" s="218"/>
      <c r="IIS2203" s="218"/>
      <c r="IIT2203" s="218"/>
      <c r="IIU2203" s="218"/>
      <c r="IIV2203" s="218"/>
      <c r="IIW2203" s="218"/>
      <c r="IIX2203" s="218"/>
      <c r="IIY2203" s="218"/>
      <c r="IIZ2203" s="218"/>
      <c r="IJA2203" s="218"/>
      <c r="IJB2203" s="218"/>
      <c r="IJC2203" s="218"/>
      <c r="IJD2203" s="218"/>
      <c r="IJE2203" s="218"/>
      <c r="IJF2203" s="218"/>
      <c r="IJG2203" s="218"/>
      <c r="IJH2203" s="218"/>
      <c r="IJI2203" s="218"/>
      <c r="IJJ2203" s="218"/>
      <c r="IJK2203" s="218"/>
      <c r="IJL2203" s="218"/>
      <c r="IJM2203" s="218"/>
      <c r="IJN2203" s="218"/>
      <c r="IJO2203" s="218"/>
      <c r="IJP2203" s="218"/>
      <c r="IJQ2203" s="218"/>
      <c r="IJR2203" s="218"/>
      <c r="IJS2203" s="218"/>
      <c r="IJT2203" s="218"/>
      <c r="IJU2203" s="218"/>
      <c r="IJV2203" s="218"/>
      <c r="IJW2203" s="218"/>
      <c r="IJX2203" s="218"/>
      <c r="IJY2203" s="218"/>
      <c r="IJZ2203" s="218"/>
      <c r="IKA2203" s="218"/>
      <c r="IKB2203" s="218"/>
      <c r="IKC2203" s="218"/>
      <c r="IKD2203" s="218"/>
      <c r="IKE2203" s="218"/>
      <c r="IKF2203" s="218"/>
      <c r="IKG2203" s="218"/>
      <c r="IKH2203" s="218"/>
      <c r="IKI2203" s="218"/>
      <c r="IKJ2203" s="218"/>
      <c r="IKK2203" s="218"/>
      <c r="IKL2203" s="218"/>
      <c r="IKM2203" s="218"/>
      <c r="IKN2203" s="218"/>
      <c r="IKO2203" s="218"/>
      <c r="IKP2203" s="218"/>
      <c r="IKQ2203" s="218"/>
      <c r="IKR2203" s="218"/>
      <c r="IKS2203" s="218"/>
      <c r="IKT2203" s="218"/>
      <c r="IKU2203" s="218"/>
      <c r="IKV2203" s="218"/>
      <c r="IKW2203" s="218"/>
      <c r="IKX2203" s="218"/>
      <c r="IKY2203" s="218"/>
      <c r="IKZ2203" s="218"/>
      <c r="ILA2203" s="218"/>
      <c r="ILB2203" s="218"/>
      <c r="ILC2203" s="218"/>
      <c r="ILD2203" s="218"/>
      <c r="ILE2203" s="218"/>
      <c r="ILF2203" s="218"/>
      <c r="ILG2203" s="218"/>
      <c r="ILH2203" s="218"/>
      <c r="ILI2203" s="218"/>
      <c r="ILJ2203" s="218"/>
      <c r="ILK2203" s="218"/>
      <c r="ILL2203" s="218"/>
      <c r="ILM2203" s="218"/>
      <c r="ILN2203" s="218"/>
      <c r="ILO2203" s="218"/>
      <c r="ILP2203" s="218"/>
      <c r="ILQ2203" s="218"/>
      <c r="ILR2203" s="218"/>
      <c r="ILS2203" s="218"/>
      <c r="ILT2203" s="218"/>
      <c r="ILU2203" s="218"/>
      <c r="ILV2203" s="218"/>
      <c r="ILW2203" s="218"/>
      <c r="ILX2203" s="218"/>
      <c r="ILY2203" s="218"/>
      <c r="ILZ2203" s="218"/>
      <c r="IMA2203" s="218"/>
      <c r="IMB2203" s="218"/>
      <c r="IMC2203" s="218"/>
      <c r="IMD2203" s="218"/>
      <c r="IME2203" s="218"/>
      <c r="IMF2203" s="218"/>
      <c r="IMG2203" s="218"/>
      <c r="IMH2203" s="218"/>
      <c r="IMI2203" s="218"/>
      <c r="IMJ2203" s="218"/>
      <c r="IMK2203" s="218"/>
      <c r="IML2203" s="218"/>
      <c r="IMM2203" s="218"/>
      <c r="IMN2203" s="218"/>
      <c r="IMO2203" s="218"/>
      <c r="IMP2203" s="218"/>
      <c r="IMQ2203" s="218"/>
      <c r="IMR2203" s="218"/>
      <c r="IMS2203" s="218"/>
      <c r="IMT2203" s="218"/>
      <c r="IMU2203" s="218"/>
      <c r="IMV2203" s="218"/>
      <c r="IMW2203" s="218"/>
      <c r="IMX2203" s="218"/>
      <c r="IMY2203" s="218"/>
      <c r="IMZ2203" s="218"/>
      <c r="INA2203" s="218"/>
      <c r="INB2203" s="218"/>
      <c r="INC2203" s="218"/>
      <c r="IND2203" s="218"/>
      <c r="INE2203" s="218"/>
      <c r="INF2203" s="218"/>
      <c r="ING2203" s="218"/>
      <c r="INH2203" s="218"/>
      <c r="INI2203" s="218"/>
      <c r="INJ2203" s="218"/>
      <c r="INK2203" s="218"/>
      <c r="INL2203" s="218"/>
      <c r="INM2203" s="218"/>
      <c r="INN2203" s="218"/>
      <c r="INO2203" s="218"/>
      <c r="INP2203" s="218"/>
      <c r="INQ2203" s="218"/>
      <c r="INR2203" s="218"/>
      <c r="INS2203" s="218"/>
      <c r="INT2203" s="218"/>
      <c r="INU2203" s="218"/>
      <c r="INV2203" s="218"/>
      <c r="INW2203" s="218"/>
      <c r="INX2203" s="218"/>
      <c r="INY2203" s="218"/>
      <c r="INZ2203" s="218"/>
      <c r="IOA2203" s="218"/>
      <c r="IOB2203" s="218"/>
      <c r="IOC2203" s="218"/>
      <c r="IOD2203" s="218"/>
      <c r="IOE2203" s="218"/>
      <c r="IOF2203" s="218"/>
      <c r="IOG2203" s="218"/>
      <c r="IOH2203" s="218"/>
      <c r="IOI2203" s="218"/>
      <c r="IOJ2203" s="218"/>
      <c r="IOK2203" s="218"/>
      <c r="IOL2203" s="218"/>
      <c r="IOM2203" s="218"/>
      <c r="ION2203" s="218"/>
      <c r="IOO2203" s="218"/>
      <c r="IOP2203" s="218"/>
      <c r="IOQ2203" s="218"/>
      <c r="IOR2203" s="218"/>
      <c r="IOS2203" s="218"/>
      <c r="IOT2203" s="218"/>
      <c r="IOU2203" s="218"/>
      <c r="IOV2203" s="218"/>
      <c r="IOW2203" s="218"/>
      <c r="IOX2203" s="218"/>
      <c r="IOY2203" s="218"/>
      <c r="IOZ2203" s="218"/>
      <c r="IPA2203" s="218"/>
      <c r="IPB2203" s="218"/>
      <c r="IPC2203" s="218"/>
      <c r="IPD2203" s="218"/>
      <c r="IPE2203" s="218"/>
      <c r="IPF2203" s="218"/>
      <c r="IPG2203" s="218"/>
      <c r="IPH2203" s="218"/>
      <c r="IPI2203" s="218"/>
      <c r="IPJ2203" s="218"/>
      <c r="IPK2203" s="218"/>
      <c r="IPL2203" s="218"/>
      <c r="IPM2203" s="218"/>
      <c r="IPN2203" s="218"/>
      <c r="IPO2203" s="218"/>
      <c r="IPP2203" s="218"/>
      <c r="IPQ2203" s="218"/>
      <c r="IPR2203" s="218"/>
      <c r="IPS2203" s="218"/>
      <c r="IPT2203" s="218"/>
      <c r="IPU2203" s="218"/>
      <c r="IPV2203" s="218"/>
      <c r="IPW2203" s="218"/>
      <c r="IPX2203" s="218"/>
      <c r="IPY2203" s="218"/>
      <c r="IPZ2203" s="218"/>
      <c r="IQA2203" s="218"/>
      <c r="IQB2203" s="218"/>
      <c r="IQC2203" s="218"/>
      <c r="IQD2203" s="218"/>
      <c r="IQE2203" s="218"/>
      <c r="IQF2203" s="218"/>
      <c r="IQG2203" s="218"/>
      <c r="IQH2203" s="218"/>
      <c r="IQI2203" s="218"/>
      <c r="IQJ2203" s="218"/>
      <c r="IQK2203" s="218"/>
      <c r="IQL2203" s="218"/>
      <c r="IQM2203" s="218"/>
      <c r="IQN2203" s="218"/>
      <c r="IQO2203" s="218"/>
      <c r="IQP2203" s="218"/>
      <c r="IQQ2203" s="218"/>
      <c r="IQR2203" s="218"/>
      <c r="IQS2203" s="218"/>
      <c r="IQT2203" s="218"/>
      <c r="IQU2203" s="218"/>
      <c r="IQV2203" s="218"/>
      <c r="IQW2203" s="218"/>
      <c r="IQX2203" s="218"/>
      <c r="IQY2203" s="218"/>
      <c r="IQZ2203" s="218"/>
      <c r="IRA2203" s="218"/>
      <c r="IRB2203" s="218"/>
      <c r="IRC2203" s="218"/>
      <c r="IRD2203" s="218"/>
      <c r="IRE2203" s="218"/>
      <c r="IRF2203" s="218"/>
      <c r="IRG2203" s="218"/>
      <c r="IRH2203" s="218"/>
      <c r="IRI2203" s="218"/>
      <c r="IRJ2203" s="218"/>
      <c r="IRK2203" s="218"/>
      <c r="IRL2203" s="218"/>
      <c r="IRM2203" s="218"/>
      <c r="IRN2203" s="218"/>
      <c r="IRO2203" s="218"/>
      <c r="IRP2203" s="218"/>
      <c r="IRQ2203" s="218"/>
      <c r="IRR2203" s="218"/>
      <c r="IRS2203" s="218"/>
      <c r="IRT2203" s="218"/>
      <c r="IRU2203" s="218"/>
      <c r="IRV2203" s="218"/>
      <c r="IRW2203" s="218"/>
      <c r="IRX2203" s="218"/>
      <c r="IRY2203" s="218"/>
      <c r="IRZ2203" s="218"/>
      <c r="ISA2203" s="218"/>
      <c r="ISB2203" s="218"/>
      <c r="ISC2203" s="218"/>
      <c r="ISD2203" s="218"/>
      <c r="ISE2203" s="218"/>
      <c r="ISF2203" s="218"/>
      <c r="ISG2203" s="218"/>
      <c r="ISH2203" s="218"/>
      <c r="ISI2203" s="218"/>
      <c r="ISJ2203" s="218"/>
      <c r="ISK2203" s="218"/>
      <c r="ISL2203" s="218"/>
      <c r="ISM2203" s="218"/>
      <c r="ISN2203" s="218"/>
      <c r="ISO2203" s="218"/>
      <c r="ISP2203" s="218"/>
      <c r="ISQ2203" s="218"/>
      <c r="ISR2203" s="218"/>
      <c r="ISS2203" s="218"/>
      <c r="IST2203" s="218"/>
      <c r="ISU2203" s="218"/>
      <c r="ISV2203" s="218"/>
      <c r="ISW2203" s="218"/>
      <c r="ISX2203" s="218"/>
      <c r="ISY2203" s="218"/>
      <c r="ISZ2203" s="218"/>
      <c r="ITA2203" s="218"/>
      <c r="ITB2203" s="218"/>
      <c r="ITC2203" s="218"/>
      <c r="ITD2203" s="218"/>
      <c r="ITE2203" s="218"/>
      <c r="ITF2203" s="218"/>
      <c r="ITG2203" s="218"/>
      <c r="ITH2203" s="218"/>
      <c r="ITI2203" s="218"/>
      <c r="ITJ2203" s="218"/>
      <c r="ITK2203" s="218"/>
      <c r="ITL2203" s="218"/>
      <c r="ITM2203" s="218"/>
      <c r="ITN2203" s="218"/>
      <c r="ITO2203" s="218"/>
      <c r="ITP2203" s="218"/>
      <c r="ITQ2203" s="218"/>
      <c r="ITR2203" s="218"/>
      <c r="ITS2203" s="218"/>
      <c r="ITT2203" s="218"/>
      <c r="ITU2203" s="218"/>
      <c r="ITV2203" s="218"/>
      <c r="ITW2203" s="218"/>
      <c r="ITX2203" s="218"/>
      <c r="ITY2203" s="218"/>
      <c r="ITZ2203" s="218"/>
      <c r="IUA2203" s="218"/>
      <c r="IUB2203" s="218"/>
      <c r="IUC2203" s="218"/>
      <c r="IUD2203" s="218"/>
      <c r="IUE2203" s="218"/>
      <c r="IUF2203" s="218"/>
      <c r="IUG2203" s="218"/>
      <c r="IUH2203" s="218"/>
      <c r="IUI2203" s="218"/>
      <c r="IUJ2203" s="218"/>
      <c r="IUK2203" s="218"/>
      <c r="IUL2203" s="218"/>
      <c r="IUM2203" s="218"/>
      <c r="IUN2203" s="218"/>
      <c r="IUO2203" s="218"/>
      <c r="IUP2203" s="218"/>
      <c r="IUQ2203" s="218"/>
      <c r="IUR2203" s="218"/>
      <c r="IUS2203" s="218"/>
      <c r="IUT2203" s="218"/>
      <c r="IUU2203" s="218"/>
      <c r="IUV2203" s="218"/>
      <c r="IUW2203" s="218"/>
      <c r="IUX2203" s="218"/>
      <c r="IUY2203" s="218"/>
      <c r="IUZ2203" s="218"/>
      <c r="IVA2203" s="218"/>
      <c r="IVB2203" s="218"/>
      <c r="IVC2203" s="218"/>
      <c r="IVD2203" s="218"/>
      <c r="IVE2203" s="218"/>
      <c r="IVF2203" s="218"/>
      <c r="IVG2203" s="218"/>
      <c r="IVH2203" s="218"/>
      <c r="IVI2203" s="218"/>
      <c r="IVJ2203" s="218"/>
      <c r="IVK2203" s="218"/>
      <c r="IVL2203" s="218"/>
      <c r="IVM2203" s="218"/>
      <c r="IVN2203" s="218"/>
      <c r="IVO2203" s="218"/>
      <c r="IVP2203" s="218"/>
      <c r="IVQ2203" s="218"/>
      <c r="IVR2203" s="218"/>
      <c r="IVS2203" s="218"/>
      <c r="IVT2203" s="218"/>
      <c r="IVU2203" s="218"/>
      <c r="IVV2203" s="218"/>
      <c r="IVW2203" s="218"/>
      <c r="IVX2203" s="218"/>
      <c r="IVY2203" s="218"/>
      <c r="IVZ2203" s="218"/>
      <c r="IWA2203" s="218"/>
      <c r="IWB2203" s="218"/>
      <c r="IWC2203" s="218"/>
      <c r="IWD2203" s="218"/>
      <c r="IWE2203" s="218"/>
      <c r="IWF2203" s="218"/>
      <c r="IWG2203" s="218"/>
      <c r="IWH2203" s="218"/>
      <c r="IWI2203" s="218"/>
      <c r="IWJ2203" s="218"/>
      <c r="IWK2203" s="218"/>
      <c r="IWL2203" s="218"/>
      <c r="IWM2203" s="218"/>
      <c r="IWN2203" s="218"/>
      <c r="IWO2203" s="218"/>
      <c r="IWP2203" s="218"/>
      <c r="IWQ2203" s="218"/>
      <c r="IWR2203" s="218"/>
      <c r="IWS2203" s="218"/>
      <c r="IWT2203" s="218"/>
      <c r="IWU2203" s="218"/>
      <c r="IWV2203" s="218"/>
      <c r="IWW2203" s="218"/>
      <c r="IWX2203" s="218"/>
      <c r="IWY2203" s="218"/>
      <c r="IWZ2203" s="218"/>
      <c r="IXA2203" s="218"/>
      <c r="IXB2203" s="218"/>
      <c r="IXC2203" s="218"/>
      <c r="IXD2203" s="218"/>
      <c r="IXE2203" s="218"/>
      <c r="IXF2203" s="218"/>
      <c r="IXG2203" s="218"/>
      <c r="IXH2203" s="218"/>
      <c r="IXI2203" s="218"/>
      <c r="IXJ2203" s="218"/>
      <c r="IXK2203" s="218"/>
      <c r="IXL2203" s="218"/>
      <c r="IXM2203" s="218"/>
      <c r="IXN2203" s="218"/>
      <c r="IXO2203" s="218"/>
      <c r="IXP2203" s="218"/>
      <c r="IXQ2203" s="218"/>
      <c r="IXR2203" s="218"/>
      <c r="IXS2203" s="218"/>
      <c r="IXT2203" s="218"/>
      <c r="IXU2203" s="218"/>
      <c r="IXV2203" s="218"/>
      <c r="IXW2203" s="218"/>
      <c r="IXX2203" s="218"/>
      <c r="IXY2203" s="218"/>
      <c r="IXZ2203" s="218"/>
      <c r="IYA2203" s="218"/>
      <c r="IYB2203" s="218"/>
      <c r="IYC2203" s="218"/>
      <c r="IYD2203" s="218"/>
      <c r="IYE2203" s="218"/>
      <c r="IYF2203" s="218"/>
      <c r="IYG2203" s="218"/>
      <c r="IYH2203" s="218"/>
      <c r="IYI2203" s="218"/>
      <c r="IYJ2203" s="218"/>
      <c r="IYK2203" s="218"/>
      <c r="IYL2203" s="218"/>
      <c r="IYM2203" s="218"/>
      <c r="IYN2203" s="218"/>
      <c r="IYO2203" s="218"/>
      <c r="IYP2203" s="218"/>
      <c r="IYQ2203" s="218"/>
      <c r="IYR2203" s="218"/>
      <c r="IYS2203" s="218"/>
      <c r="IYT2203" s="218"/>
      <c r="IYU2203" s="218"/>
      <c r="IYV2203" s="218"/>
      <c r="IYW2203" s="218"/>
      <c r="IYX2203" s="218"/>
      <c r="IYY2203" s="218"/>
      <c r="IYZ2203" s="218"/>
      <c r="IZA2203" s="218"/>
      <c r="IZB2203" s="218"/>
      <c r="IZC2203" s="218"/>
      <c r="IZD2203" s="218"/>
      <c r="IZE2203" s="218"/>
      <c r="IZF2203" s="218"/>
      <c r="IZG2203" s="218"/>
      <c r="IZH2203" s="218"/>
      <c r="IZI2203" s="218"/>
      <c r="IZJ2203" s="218"/>
      <c r="IZK2203" s="218"/>
      <c r="IZL2203" s="218"/>
      <c r="IZM2203" s="218"/>
      <c r="IZN2203" s="218"/>
      <c r="IZO2203" s="218"/>
      <c r="IZP2203" s="218"/>
      <c r="IZQ2203" s="218"/>
      <c r="IZR2203" s="218"/>
      <c r="IZS2203" s="218"/>
      <c r="IZT2203" s="218"/>
      <c r="IZU2203" s="218"/>
      <c r="IZV2203" s="218"/>
      <c r="IZW2203" s="218"/>
      <c r="IZX2203" s="218"/>
      <c r="IZY2203" s="218"/>
      <c r="IZZ2203" s="218"/>
      <c r="JAA2203" s="218"/>
      <c r="JAB2203" s="218"/>
      <c r="JAC2203" s="218"/>
      <c r="JAD2203" s="218"/>
      <c r="JAE2203" s="218"/>
      <c r="JAF2203" s="218"/>
      <c r="JAG2203" s="218"/>
      <c r="JAH2203" s="218"/>
      <c r="JAI2203" s="218"/>
      <c r="JAJ2203" s="218"/>
      <c r="JAK2203" s="218"/>
      <c r="JAL2203" s="218"/>
      <c r="JAM2203" s="218"/>
      <c r="JAN2203" s="218"/>
      <c r="JAO2203" s="218"/>
      <c r="JAP2203" s="218"/>
      <c r="JAQ2203" s="218"/>
      <c r="JAR2203" s="218"/>
      <c r="JAS2203" s="218"/>
      <c r="JAT2203" s="218"/>
      <c r="JAU2203" s="218"/>
      <c r="JAV2203" s="218"/>
      <c r="JAW2203" s="218"/>
      <c r="JAX2203" s="218"/>
      <c r="JAY2203" s="218"/>
      <c r="JAZ2203" s="218"/>
      <c r="JBA2203" s="218"/>
      <c r="JBB2203" s="218"/>
      <c r="JBC2203" s="218"/>
      <c r="JBD2203" s="218"/>
      <c r="JBE2203" s="218"/>
      <c r="JBF2203" s="218"/>
      <c r="JBG2203" s="218"/>
      <c r="JBH2203" s="218"/>
      <c r="JBI2203" s="218"/>
      <c r="JBJ2203" s="218"/>
      <c r="JBK2203" s="218"/>
      <c r="JBL2203" s="218"/>
      <c r="JBM2203" s="218"/>
      <c r="JBN2203" s="218"/>
      <c r="JBO2203" s="218"/>
      <c r="JBP2203" s="218"/>
      <c r="JBQ2203" s="218"/>
      <c r="JBR2203" s="218"/>
      <c r="JBS2203" s="218"/>
      <c r="JBT2203" s="218"/>
      <c r="JBU2203" s="218"/>
      <c r="JBV2203" s="218"/>
      <c r="JBW2203" s="218"/>
      <c r="JBX2203" s="218"/>
      <c r="JBY2203" s="218"/>
      <c r="JBZ2203" s="218"/>
      <c r="JCA2203" s="218"/>
      <c r="JCB2203" s="218"/>
      <c r="JCC2203" s="218"/>
      <c r="JCD2203" s="218"/>
      <c r="JCE2203" s="218"/>
      <c r="JCF2203" s="218"/>
      <c r="JCG2203" s="218"/>
      <c r="JCH2203" s="218"/>
      <c r="JCI2203" s="218"/>
      <c r="JCJ2203" s="218"/>
      <c r="JCK2203" s="218"/>
      <c r="JCL2203" s="218"/>
      <c r="JCM2203" s="218"/>
      <c r="JCN2203" s="218"/>
      <c r="JCO2203" s="218"/>
      <c r="JCP2203" s="218"/>
      <c r="JCQ2203" s="218"/>
      <c r="JCR2203" s="218"/>
      <c r="JCS2203" s="218"/>
      <c r="JCT2203" s="218"/>
      <c r="JCU2203" s="218"/>
      <c r="JCV2203" s="218"/>
      <c r="JCW2203" s="218"/>
      <c r="JCX2203" s="218"/>
      <c r="JCY2203" s="218"/>
      <c r="JCZ2203" s="218"/>
      <c r="JDA2203" s="218"/>
      <c r="JDB2203" s="218"/>
      <c r="JDC2203" s="218"/>
      <c r="JDD2203" s="218"/>
      <c r="JDE2203" s="218"/>
      <c r="JDF2203" s="218"/>
      <c r="JDG2203" s="218"/>
      <c r="JDH2203" s="218"/>
      <c r="JDI2203" s="218"/>
      <c r="JDJ2203" s="218"/>
      <c r="JDK2203" s="218"/>
      <c r="JDL2203" s="218"/>
      <c r="JDM2203" s="218"/>
      <c r="JDN2203" s="218"/>
      <c r="JDO2203" s="218"/>
      <c r="JDP2203" s="218"/>
      <c r="JDQ2203" s="218"/>
      <c r="JDR2203" s="218"/>
      <c r="JDS2203" s="218"/>
      <c r="JDT2203" s="218"/>
      <c r="JDU2203" s="218"/>
      <c r="JDV2203" s="218"/>
      <c r="JDW2203" s="218"/>
      <c r="JDX2203" s="218"/>
      <c r="JDY2203" s="218"/>
      <c r="JDZ2203" s="218"/>
      <c r="JEA2203" s="218"/>
      <c r="JEB2203" s="218"/>
      <c r="JEC2203" s="218"/>
      <c r="JED2203" s="218"/>
      <c r="JEE2203" s="218"/>
      <c r="JEF2203" s="218"/>
      <c r="JEG2203" s="218"/>
      <c r="JEH2203" s="218"/>
      <c r="JEI2203" s="218"/>
      <c r="JEJ2203" s="218"/>
      <c r="JEK2203" s="218"/>
      <c r="JEL2203" s="218"/>
      <c r="JEM2203" s="218"/>
      <c r="JEN2203" s="218"/>
      <c r="JEO2203" s="218"/>
      <c r="JEP2203" s="218"/>
      <c r="JEQ2203" s="218"/>
      <c r="JER2203" s="218"/>
      <c r="JES2203" s="218"/>
      <c r="JET2203" s="218"/>
      <c r="JEU2203" s="218"/>
      <c r="JEV2203" s="218"/>
      <c r="JEW2203" s="218"/>
      <c r="JEX2203" s="218"/>
      <c r="JEY2203" s="218"/>
      <c r="JEZ2203" s="218"/>
      <c r="JFA2203" s="218"/>
      <c r="JFB2203" s="218"/>
      <c r="JFC2203" s="218"/>
      <c r="JFD2203" s="218"/>
      <c r="JFE2203" s="218"/>
      <c r="JFF2203" s="218"/>
      <c r="JFG2203" s="218"/>
      <c r="JFH2203" s="218"/>
      <c r="JFI2203" s="218"/>
      <c r="JFJ2203" s="218"/>
      <c r="JFK2203" s="218"/>
      <c r="JFL2203" s="218"/>
      <c r="JFM2203" s="218"/>
      <c r="JFN2203" s="218"/>
      <c r="JFO2203" s="218"/>
      <c r="JFP2203" s="218"/>
      <c r="JFQ2203" s="218"/>
      <c r="JFR2203" s="218"/>
      <c r="JFS2203" s="218"/>
      <c r="JFT2203" s="218"/>
      <c r="JFU2203" s="218"/>
      <c r="JFV2203" s="218"/>
      <c r="JFW2203" s="218"/>
      <c r="JFX2203" s="218"/>
      <c r="JFY2203" s="218"/>
      <c r="JFZ2203" s="218"/>
      <c r="JGA2203" s="218"/>
      <c r="JGB2203" s="218"/>
      <c r="JGC2203" s="218"/>
      <c r="JGD2203" s="218"/>
      <c r="JGE2203" s="218"/>
      <c r="JGF2203" s="218"/>
      <c r="JGG2203" s="218"/>
      <c r="JGH2203" s="218"/>
      <c r="JGI2203" s="218"/>
      <c r="JGJ2203" s="218"/>
      <c r="JGK2203" s="218"/>
      <c r="JGL2203" s="218"/>
      <c r="JGM2203" s="218"/>
      <c r="JGN2203" s="218"/>
      <c r="JGO2203" s="218"/>
      <c r="JGP2203" s="218"/>
      <c r="JGQ2203" s="218"/>
      <c r="JGR2203" s="218"/>
      <c r="JGS2203" s="218"/>
      <c r="JGT2203" s="218"/>
      <c r="JGU2203" s="218"/>
      <c r="JGV2203" s="218"/>
      <c r="JGW2203" s="218"/>
      <c r="JGX2203" s="218"/>
      <c r="JGY2203" s="218"/>
      <c r="JGZ2203" s="218"/>
      <c r="JHA2203" s="218"/>
      <c r="JHB2203" s="218"/>
      <c r="JHC2203" s="218"/>
      <c r="JHD2203" s="218"/>
      <c r="JHE2203" s="218"/>
      <c r="JHF2203" s="218"/>
      <c r="JHG2203" s="218"/>
      <c r="JHH2203" s="218"/>
      <c r="JHI2203" s="218"/>
      <c r="JHJ2203" s="218"/>
      <c r="JHK2203" s="218"/>
      <c r="JHL2203" s="218"/>
      <c r="JHM2203" s="218"/>
      <c r="JHN2203" s="218"/>
      <c r="JHO2203" s="218"/>
      <c r="JHP2203" s="218"/>
      <c r="JHQ2203" s="218"/>
      <c r="JHR2203" s="218"/>
      <c r="JHS2203" s="218"/>
      <c r="JHT2203" s="218"/>
      <c r="JHU2203" s="218"/>
      <c r="JHV2203" s="218"/>
      <c r="JHW2203" s="218"/>
      <c r="JHX2203" s="218"/>
      <c r="JHY2203" s="218"/>
      <c r="JHZ2203" s="218"/>
      <c r="JIA2203" s="218"/>
      <c r="JIB2203" s="218"/>
      <c r="JIC2203" s="218"/>
      <c r="JID2203" s="218"/>
      <c r="JIE2203" s="218"/>
      <c r="JIF2203" s="218"/>
      <c r="JIG2203" s="218"/>
      <c r="JIH2203" s="218"/>
      <c r="JII2203" s="218"/>
      <c r="JIJ2203" s="218"/>
      <c r="JIK2203" s="218"/>
      <c r="JIL2203" s="218"/>
      <c r="JIM2203" s="218"/>
      <c r="JIN2203" s="218"/>
      <c r="JIO2203" s="218"/>
      <c r="JIP2203" s="218"/>
      <c r="JIQ2203" s="218"/>
      <c r="JIR2203" s="218"/>
      <c r="JIS2203" s="218"/>
      <c r="JIT2203" s="218"/>
      <c r="JIU2203" s="218"/>
      <c r="JIV2203" s="218"/>
      <c r="JIW2203" s="218"/>
      <c r="JIX2203" s="218"/>
      <c r="JIY2203" s="218"/>
      <c r="JIZ2203" s="218"/>
      <c r="JJA2203" s="218"/>
      <c r="JJB2203" s="218"/>
      <c r="JJC2203" s="218"/>
      <c r="JJD2203" s="218"/>
      <c r="JJE2203" s="218"/>
      <c r="JJF2203" s="218"/>
      <c r="JJG2203" s="218"/>
      <c r="JJH2203" s="218"/>
      <c r="JJI2203" s="218"/>
      <c r="JJJ2203" s="218"/>
      <c r="JJK2203" s="218"/>
      <c r="JJL2203" s="218"/>
      <c r="JJM2203" s="218"/>
      <c r="JJN2203" s="218"/>
      <c r="JJO2203" s="218"/>
      <c r="JJP2203" s="218"/>
      <c r="JJQ2203" s="218"/>
      <c r="JJR2203" s="218"/>
      <c r="JJS2203" s="218"/>
      <c r="JJT2203" s="218"/>
      <c r="JJU2203" s="218"/>
      <c r="JJV2203" s="218"/>
      <c r="JJW2203" s="218"/>
      <c r="JJX2203" s="218"/>
      <c r="JJY2203" s="218"/>
      <c r="JJZ2203" s="218"/>
      <c r="JKA2203" s="218"/>
      <c r="JKB2203" s="218"/>
      <c r="JKC2203" s="218"/>
      <c r="JKD2203" s="218"/>
      <c r="JKE2203" s="218"/>
      <c r="JKF2203" s="218"/>
      <c r="JKG2203" s="218"/>
      <c r="JKH2203" s="218"/>
      <c r="JKI2203" s="218"/>
      <c r="JKJ2203" s="218"/>
      <c r="JKK2203" s="218"/>
      <c r="JKL2203" s="218"/>
      <c r="JKM2203" s="218"/>
      <c r="JKN2203" s="218"/>
      <c r="JKO2203" s="218"/>
      <c r="JKP2203" s="218"/>
      <c r="JKQ2203" s="218"/>
      <c r="JKR2203" s="218"/>
      <c r="JKS2203" s="218"/>
      <c r="JKT2203" s="218"/>
      <c r="JKU2203" s="218"/>
      <c r="JKV2203" s="218"/>
      <c r="JKW2203" s="218"/>
      <c r="JKX2203" s="218"/>
      <c r="JKY2203" s="218"/>
      <c r="JKZ2203" s="218"/>
      <c r="JLA2203" s="218"/>
      <c r="JLB2203" s="218"/>
      <c r="JLC2203" s="218"/>
      <c r="JLD2203" s="218"/>
      <c r="JLE2203" s="218"/>
      <c r="JLF2203" s="218"/>
      <c r="JLG2203" s="218"/>
      <c r="JLH2203" s="218"/>
      <c r="JLI2203" s="218"/>
      <c r="JLJ2203" s="218"/>
      <c r="JLK2203" s="218"/>
      <c r="JLL2203" s="218"/>
      <c r="JLM2203" s="218"/>
      <c r="JLN2203" s="218"/>
      <c r="JLO2203" s="218"/>
      <c r="JLP2203" s="218"/>
      <c r="JLQ2203" s="218"/>
      <c r="JLR2203" s="218"/>
      <c r="JLS2203" s="218"/>
      <c r="JLT2203" s="218"/>
      <c r="JLU2203" s="218"/>
      <c r="JLV2203" s="218"/>
      <c r="JLW2203" s="218"/>
      <c r="JLX2203" s="218"/>
      <c r="JLY2203" s="218"/>
      <c r="JLZ2203" s="218"/>
      <c r="JMA2203" s="218"/>
      <c r="JMB2203" s="218"/>
      <c r="JMC2203" s="218"/>
      <c r="JMD2203" s="218"/>
      <c r="JME2203" s="218"/>
      <c r="JMF2203" s="218"/>
      <c r="JMG2203" s="218"/>
      <c r="JMH2203" s="218"/>
      <c r="JMI2203" s="218"/>
      <c r="JMJ2203" s="218"/>
      <c r="JMK2203" s="218"/>
      <c r="JML2203" s="218"/>
      <c r="JMM2203" s="218"/>
      <c r="JMN2203" s="218"/>
      <c r="JMO2203" s="218"/>
      <c r="JMP2203" s="218"/>
      <c r="JMQ2203" s="218"/>
      <c r="JMR2203" s="218"/>
      <c r="JMS2203" s="218"/>
      <c r="JMT2203" s="218"/>
      <c r="JMU2203" s="218"/>
      <c r="JMV2203" s="218"/>
      <c r="JMW2203" s="218"/>
      <c r="JMX2203" s="218"/>
      <c r="JMY2203" s="218"/>
      <c r="JMZ2203" s="218"/>
      <c r="JNA2203" s="218"/>
      <c r="JNB2203" s="218"/>
      <c r="JNC2203" s="218"/>
      <c r="JND2203" s="218"/>
      <c r="JNE2203" s="218"/>
      <c r="JNF2203" s="218"/>
      <c r="JNG2203" s="218"/>
      <c r="JNH2203" s="218"/>
      <c r="JNI2203" s="218"/>
      <c r="JNJ2203" s="218"/>
      <c r="JNK2203" s="218"/>
      <c r="JNL2203" s="218"/>
      <c r="JNM2203" s="218"/>
      <c r="JNN2203" s="218"/>
      <c r="JNO2203" s="218"/>
      <c r="JNP2203" s="218"/>
      <c r="JNQ2203" s="218"/>
      <c r="JNR2203" s="218"/>
      <c r="JNS2203" s="218"/>
      <c r="JNT2203" s="218"/>
      <c r="JNU2203" s="218"/>
      <c r="JNV2203" s="218"/>
      <c r="JNW2203" s="218"/>
      <c r="JNX2203" s="218"/>
      <c r="JNY2203" s="218"/>
      <c r="JNZ2203" s="218"/>
      <c r="JOA2203" s="218"/>
      <c r="JOB2203" s="218"/>
      <c r="JOC2203" s="218"/>
      <c r="JOD2203" s="218"/>
      <c r="JOE2203" s="218"/>
      <c r="JOF2203" s="218"/>
      <c r="JOG2203" s="218"/>
      <c r="JOH2203" s="218"/>
      <c r="JOI2203" s="218"/>
      <c r="JOJ2203" s="218"/>
      <c r="JOK2203" s="218"/>
      <c r="JOL2203" s="218"/>
      <c r="JOM2203" s="218"/>
      <c r="JON2203" s="218"/>
      <c r="JOO2203" s="218"/>
      <c r="JOP2203" s="218"/>
      <c r="JOQ2203" s="218"/>
      <c r="JOR2203" s="218"/>
      <c r="JOS2203" s="218"/>
      <c r="JOT2203" s="218"/>
      <c r="JOU2203" s="218"/>
      <c r="JOV2203" s="218"/>
      <c r="JOW2203" s="218"/>
      <c r="JOX2203" s="218"/>
      <c r="JOY2203" s="218"/>
      <c r="JOZ2203" s="218"/>
      <c r="JPA2203" s="218"/>
      <c r="JPB2203" s="218"/>
      <c r="JPC2203" s="218"/>
      <c r="JPD2203" s="218"/>
      <c r="JPE2203" s="218"/>
      <c r="JPF2203" s="218"/>
      <c r="JPG2203" s="218"/>
      <c r="JPH2203" s="218"/>
      <c r="JPI2203" s="218"/>
      <c r="JPJ2203" s="218"/>
      <c r="JPK2203" s="218"/>
      <c r="JPL2203" s="218"/>
      <c r="JPM2203" s="218"/>
      <c r="JPN2203" s="218"/>
      <c r="JPO2203" s="218"/>
      <c r="JPP2203" s="218"/>
      <c r="JPQ2203" s="218"/>
      <c r="JPR2203" s="218"/>
      <c r="JPS2203" s="218"/>
      <c r="JPT2203" s="218"/>
      <c r="JPU2203" s="218"/>
      <c r="JPV2203" s="218"/>
      <c r="JPW2203" s="218"/>
      <c r="JPX2203" s="218"/>
      <c r="JPY2203" s="218"/>
      <c r="JPZ2203" s="218"/>
      <c r="JQA2203" s="218"/>
      <c r="JQB2203" s="218"/>
      <c r="JQC2203" s="218"/>
      <c r="JQD2203" s="218"/>
      <c r="JQE2203" s="218"/>
      <c r="JQF2203" s="218"/>
      <c r="JQG2203" s="218"/>
      <c r="JQH2203" s="218"/>
      <c r="JQI2203" s="218"/>
      <c r="JQJ2203" s="218"/>
      <c r="JQK2203" s="218"/>
      <c r="JQL2203" s="218"/>
      <c r="JQM2203" s="218"/>
      <c r="JQN2203" s="218"/>
      <c r="JQO2203" s="218"/>
      <c r="JQP2203" s="218"/>
      <c r="JQQ2203" s="218"/>
      <c r="JQR2203" s="218"/>
      <c r="JQS2203" s="218"/>
      <c r="JQT2203" s="218"/>
      <c r="JQU2203" s="218"/>
      <c r="JQV2203" s="218"/>
      <c r="JQW2203" s="218"/>
      <c r="JQX2203" s="218"/>
      <c r="JQY2203" s="218"/>
      <c r="JQZ2203" s="218"/>
      <c r="JRA2203" s="218"/>
      <c r="JRB2203" s="218"/>
      <c r="JRC2203" s="218"/>
      <c r="JRD2203" s="218"/>
      <c r="JRE2203" s="218"/>
      <c r="JRF2203" s="218"/>
      <c r="JRG2203" s="218"/>
      <c r="JRH2203" s="218"/>
      <c r="JRI2203" s="218"/>
      <c r="JRJ2203" s="218"/>
      <c r="JRK2203" s="218"/>
      <c r="JRL2203" s="218"/>
      <c r="JRM2203" s="218"/>
      <c r="JRN2203" s="218"/>
      <c r="JRO2203" s="218"/>
      <c r="JRP2203" s="218"/>
      <c r="JRQ2203" s="218"/>
      <c r="JRR2203" s="218"/>
      <c r="JRS2203" s="218"/>
      <c r="JRT2203" s="218"/>
      <c r="JRU2203" s="218"/>
      <c r="JRV2203" s="218"/>
      <c r="JRW2203" s="218"/>
      <c r="JRX2203" s="218"/>
      <c r="JRY2203" s="218"/>
      <c r="JRZ2203" s="218"/>
      <c r="JSA2203" s="218"/>
      <c r="JSB2203" s="218"/>
      <c r="JSC2203" s="218"/>
      <c r="JSD2203" s="218"/>
      <c r="JSE2203" s="218"/>
      <c r="JSF2203" s="218"/>
      <c r="JSG2203" s="218"/>
      <c r="JSH2203" s="218"/>
      <c r="JSI2203" s="218"/>
      <c r="JSJ2203" s="218"/>
      <c r="JSK2203" s="218"/>
      <c r="JSL2203" s="218"/>
      <c r="JSM2203" s="218"/>
      <c r="JSN2203" s="218"/>
      <c r="JSO2203" s="218"/>
      <c r="JSP2203" s="218"/>
      <c r="JSQ2203" s="218"/>
      <c r="JSR2203" s="218"/>
      <c r="JSS2203" s="218"/>
      <c r="JST2203" s="218"/>
      <c r="JSU2203" s="218"/>
      <c r="JSV2203" s="218"/>
      <c r="JSW2203" s="218"/>
      <c r="JSX2203" s="218"/>
      <c r="JSY2203" s="218"/>
      <c r="JSZ2203" s="218"/>
      <c r="JTA2203" s="218"/>
      <c r="JTB2203" s="218"/>
      <c r="JTC2203" s="218"/>
      <c r="JTD2203" s="218"/>
      <c r="JTE2203" s="218"/>
      <c r="JTF2203" s="218"/>
      <c r="JTG2203" s="218"/>
      <c r="JTH2203" s="218"/>
      <c r="JTI2203" s="218"/>
      <c r="JTJ2203" s="218"/>
      <c r="JTK2203" s="218"/>
      <c r="JTL2203" s="218"/>
      <c r="JTM2203" s="218"/>
      <c r="JTN2203" s="218"/>
      <c r="JTO2203" s="218"/>
      <c r="JTP2203" s="218"/>
      <c r="JTQ2203" s="218"/>
      <c r="JTR2203" s="218"/>
      <c r="JTS2203" s="218"/>
      <c r="JTT2203" s="218"/>
      <c r="JTU2203" s="218"/>
      <c r="JTV2203" s="218"/>
      <c r="JTW2203" s="218"/>
      <c r="JTX2203" s="218"/>
      <c r="JTY2203" s="218"/>
      <c r="JTZ2203" s="218"/>
      <c r="JUA2203" s="218"/>
      <c r="JUB2203" s="218"/>
      <c r="JUC2203" s="218"/>
      <c r="JUD2203" s="218"/>
      <c r="JUE2203" s="218"/>
      <c r="JUF2203" s="218"/>
      <c r="JUG2203" s="218"/>
      <c r="JUH2203" s="218"/>
      <c r="JUI2203" s="218"/>
      <c r="JUJ2203" s="218"/>
      <c r="JUK2203" s="218"/>
      <c r="JUL2203" s="218"/>
      <c r="JUM2203" s="218"/>
      <c r="JUN2203" s="218"/>
      <c r="JUO2203" s="218"/>
      <c r="JUP2203" s="218"/>
      <c r="JUQ2203" s="218"/>
      <c r="JUR2203" s="218"/>
      <c r="JUS2203" s="218"/>
      <c r="JUT2203" s="218"/>
      <c r="JUU2203" s="218"/>
      <c r="JUV2203" s="218"/>
      <c r="JUW2203" s="218"/>
      <c r="JUX2203" s="218"/>
      <c r="JUY2203" s="218"/>
      <c r="JUZ2203" s="218"/>
      <c r="JVA2203" s="218"/>
      <c r="JVB2203" s="218"/>
      <c r="JVC2203" s="218"/>
      <c r="JVD2203" s="218"/>
      <c r="JVE2203" s="218"/>
      <c r="JVF2203" s="218"/>
      <c r="JVG2203" s="218"/>
      <c r="JVH2203" s="218"/>
      <c r="JVI2203" s="218"/>
      <c r="JVJ2203" s="218"/>
      <c r="JVK2203" s="218"/>
      <c r="JVL2203" s="218"/>
      <c r="JVM2203" s="218"/>
      <c r="JVN2203" s="218"/>
      <c r="JVO2203" s="218"/>
      <c r="JVP2203" s="218"/>
      <c r="JVQ2203" s="218"/>
      <c r="JVR2203" s="218"/>
      <c r="JVS2203" s="218"/>
      <c r="JVT2203" s="218"/>
      <c r="JVU2203" s="218"/>
      <c r="JVV2203" s="218"/>
      <c r="JVW2203" s="218"/>
      <c r="JVX2203" s="218"/>
      <c r="JVY2203" s="218"/>
      <c r="JVZ2203" s="218"/>
      <c r="JWA2203" s="218"/>
      <c r="JWB2203" s="218"/>
      <c r="JWC2203" s="218"/>
      <c r="JWD2203" s="218"/>
      <c r="JWE2203" s="218"/>
      <c r="JWF2203" s="218"/>
      <c r="JWG2203" s="218"/>
      <c r="JWH2203" s="218"/>
      <c r="JWI2203" s="218"/>
      <c r="JWJ2203" s="218"/>
      <c r="JWK2203" s="218"/>
      <c r="JWL2203" s="218"/>
      <c r="JWM2203" s="218"/>
      <c r="JWN2203" s="218"/>
      <c r="JWO2203" s="218"/>
      <c r="JWP2203" s="218"/>
      <c r="JWQ2203" s="218"/>
      <c r="JWR2203" s="218"/>
      <c r="JWS2203" s="218"/>
      <c r="JWT2203" s="218"/>
      <c r="JWU2203" s="218"/>
      <c r="JWV2203" s="218"/>
      <c r="JWW2203" s="218"/>
      <c r="JWX2203" s="218"/>
      <c r="JWY2203" s="218"/>
      <c r="JWZ2203" s="218"/>
      <c r="JXA2203" s="218"/>
      <c r="JXB2203" s="218"/>
      <c r="JXC2203" s="218"/>
      <c r="JXD2203" s="218"/>
      <c r="JXE2203" s="218"/>
      <c r="JXF2203" s="218"/>
      <c r="JXG2203" s="218"/>
      <c r="JXH2203" s="218"/>
      <c r="JXI2203" s="218"/>
      <c r="JXJ2203" s="218"/>
      <c r="JXK2203" s="218"/>
      <c r="JXL2203" s="218"/>
      <c r="JXM2203" s="218"/>
      <c r="JXN2203" s="218"/>
      <c r="JXO2203" s="218"/>
      <c r="JXP2203" s="218"/>
      <c r="JXQ2203" s="218"/>
      <c r="JXR2203" s="218"/>
      <c r="JXS2203" s="218"/>
      <c r="JXT2203" s="218"/>
      <c r="JXU2203" s="218"/>
      <c r="JXV2203" s="218"/>
      <c r="JXW2203" s="218"/>
      <c r="JXX2203" s="218"/>
      <c r="JXY2203" s="218"/>
      <c r="JXZ2203" s="218"/>
      <c r="JYA2203" s="218"/>
      <c r="JYB2203" s="218"/>
      <c r="JYC2203" s="218"/>
      <c r="JYD2203" s="218"/>
      <c r="JYE2203" s="218"/>
      <c r="JYF2203" s="218"/>
      <c r="JYG2203" s="218"/>
      <c r="JYH2203" s="218"/>
      <c r="JYI2203" s="218"/>
      <c r="JYJ2203" s="218"/>
      <c r="JYK2203" s="218"/>
      <c r="JYL2203" s="218"/>
      <c r="JYM2203" s="218"/>
      <c r="JYN2203" s="218"/>
      <c r="JYO2203" s="218"/>
      <c r="JYP2203" s="218"/>
      <c r="JYQ2203" s="218"/>
      <c r="JYR2203" s="218"/>
      <c r="JYS2203" s="218"/>
      <c r="JYT2203" s="218"/>
      <c r="JYU2203" s="218"/>
      <c r="JYV2203" s="218"/>
      <c r="JYW2203" s="218"/>
      <c r="JYX2203" s="218"/>
      <c r="JYY2203" s="218"/>
      <c r="JYZ2203" s="218"/>
      <c r="JZA2203" s="218"/>
      <c r="JZB2203" s="218"/>
      <c r="JZC2203" s="218"/>
      <c r="JZD2203" s="218"/>
      <c r="JZE2203" s="218"/>
      <c r="JZF2203" s="218"/>
      <c r="JZG2203" s="218"/>
      <c r="JZH2203" s="218"/>
      <c r="JZI2203" s="218"/>
      <c r="JZJ2203" s="218"/>
      <c r="JZK2203" s="218"/>
      <c r="JZL2203" s="218"/>
      <c r="JZM2203" s="218"/>
      <c r="JZN2203" s="218"/>
      <c r="JZO2203" s="218"/>
      <c r="JZP2203" s="218"/>
      <c r="JZQ2203" s="218"/>
      <c r="JZR2203" s="218"/>
      <c r="JZS2203" s="218"/>
      <c r="JZT2203" s="218"/>
      <c r="JZU2203" s="218"/>
      <c r="JZV2203" s="218"/>
      <c r="JZW2203" s="218"/>
      <c r="JZX2203" s="218"/>
      <c r="JZY2203" s="218"/>
      <c r="JZZ2203" s="218"/>
      <c r="KAA2203" s="218"/>
      <c r="KAB2203" s="218"/>
      <c r="KAC2203" s="218"/>
      <c r="KAD2203" s="218"/>
      <c r="KAE2203" s="218"/>
      <c r="KAF2203" s="218"/>
      <c r="KAG2203" s="218"/>
      <c r="KAH2203" s="218"/>
      <c r="KAI2203" s="218"/>
      <c r="KAJ2203" s="218"/>
      <c r="KAK2203" s="218"/>
      <c r="KAL2203" s="218"/>
      <c r="KAM2203" s="218"/>
      <c r="KAN2203" s="218"/>
      <c r="KAO2203" s="218"/>
      <c r="KAP2203" s="218"/>
      <c r="KAQ2203" s="218"/>
      <c r="KAR2203" s="218"/>
      <c r="KAS2203" s="218"/>
      <c r="KAT2203" s="218"/>
      <c r="KAU2203" s="218"/>
      <c r="KAV2203" s="218"/>
      <c r="KAW2203" s="218"/>
      <c r="KAX2203" s="218"/>
      <c r="KAY2203" s="218"/>
      <c r="KAZ2203" s="218"/>
      <c r="KBA2203" s="218"/>
      <c r="KBB2203" s="218"/>
      <c r="KBC2203" s="218"/>
      <c r="KBD2203" s="218"/>
      <c r="KBE2203" s="218"/>
      <c r="KBF2203" s="218"/>
      <c r="KBG2203" s="218"/>
      <c r="KBH2203" s="218"/>
      <c r="KBI2203" s="218"/>
      <c r="KBJ2203" s="218"/>
      <c r="KBK2203" s="218"/>
      <c r="KBL2203" s="218"/>
      <c r="KBM2203" s="218"/>
      <c r="KBN2203" s="218"/>
      <c r="KBO2203" s="218"/>
      <c r="KBP2203" s="218"/>
      <c r="KBQ2203" s="218"/>
      <c r="KBR2203" s="218"/>
      <c r="KBS2203" s="218"/>
      <c r="KBT2203" s="218"/>
      <c r="KBU2203" s="218"/>
      <c r="KBV2203" s="218"/>
      <c r="KBW2203" s="218"/>
      <c r="KBX2203" s="218"/>
      <c r="KBY2203" s="218"/>
      <c r="KBZ2203" s="218"/>
      <c r="KCA2203" s="218"/>
      <c r="KCB2203" s="218"/>
      <c r="KCC2203" s="218"/>
      <c r="KCD2203" s="218"/>
      <c r="KCE2203" s="218"/>
      <c r="KCF2203" s="218"/>
      <c r="KCG2203" s="218"/>
      <c r="KCH2203" s="218"/>
      <c r="KCI2203" s="218"/>
      <c r="KCJ2203" s="218"/>
      <c r="KCK2203" s="218"/>
      <c r="KCL2203" s="218"/>
      <c r="KCM2203" s="218"/>
      <c r="KCN2203" s="218"/>
      <c r="KCO2203" s="218"/>
      <c r="KCP2203" s="218"/>
      <c r="KCQ2203" s="218"/>
      <c r="KCR2203" s="218"/>
      <c r="KCS2203" s="218"/>
      <c r="KCT2203" s="218"/>
      <c r="KCU2203" s="218"/>
      <c r="KCV2203" s="218"/>
      <c r="KCW2203" s="218"/>
      <c r="KCX2203" s="218"/>
      <c r="KCY2203" s="218"/>
      <c r="KCZ2203" s="218"/>
      <c r="KDA2203" s="218"/>
      <c r="KDB2203" s="218"/>
      <c r="KDC2203" s="218"/>
      <c r="KDD2203" s="218"/>
      <c r="KDE2203" s="218"/>
      <c r="KDF2203" s="218"/>
      <c r="KDG2203" s="218"/>
      <c r="KDH2203" s="218"/>
      <c r="KDI2203" s="218"/>
      <c r="KDJ2203" s="218"/>
      <c r="KDK2203" s="218"/>
      <c r="KDL2203" s="218"/>
      <c r="KDM2203" s="218"/>
      <c r="KDN2203" s="218"/>
      <c r="KDO2203" s="218"/>
      <c r="KDP2203" s="218"/>
      <c r="KDQ2203" s="218"/>
      <c r="KDR2203" s="218"/>
      <c r="KDS2203" s="218"/>
      <c r="KDT2203" s="218"/>
      <c r="KDU2203" s="218"/>
      <c r="KDV2203" s="218"/>
      <c r="KDW2203" s="218"/>
      <c r="KDX2203" s="218"/>
      <c r="KDY2203" s="218"/>
      <c r="KDZ2203" s="218"/>
      <c r="KEA2203" s="218"/>
      <c r="KEB2203" s="218"/>
      <c r="KEC2203" s="218"/>
      <c r="KED2203" s="218"/>
      <c r="KEE2203" s="218"/>
      <c r="KEF2203" s="218"/>
      <c r="KEG2203" s="218"/>
      <c r="KEH2203" s="218"/>
      <c r="KEI2203" s="218"/>
      <c r="KEJ2203" s="218"/>
      <c r="KEK2203" s="218"/>
      <c r="KEL2203" s="218"/>
      <c r="KEM2203" s="218"/>
      <c r="KEN2203" s="218"/>
      <c r="KEO2203" s="218"/>
      <c r="KEP2203" s="218"/>
      <c r="KEQ2203" s="218"/>
      <c r="KER2203" s="218"/>
      <c r="KES2203" s="218"/>
      <c r="KET2203" s="218"/>
      <c r="KEU2203" s="218"/>
      <c r="KEV2203" s="218"/>
      <c r="KEW2203" s="218"/>
      <c r="KEX2203" s="218"/>
      <c r="KEY2203" s="218"/>
      <c r="KEZ2203" s="218"/>
      <c r="KFA2203" s="218"/>
      <c r="KFB2203" s="218"/>
      <c r="KFC2203" s="218"/>
      <c r="KFD2203" s="218"/>
      <c r="KFE2203" s="218"/>
      <c r="KFF2203" s="218"/>
      <c r="KFG2203" s="218"/>
      <c r="KFH2203" s="218"/>
      <c r="KFI2203" s="218"/>
      <c r="KFJ2203" s="218"/>
      <c r="KFK2203" s="218"/>
      <c r="KFL2203" s="218"/>
      <c r="KFM2203" s="218"/>
      <c r="KFN2203" s="218"/>
      <c r="KFO2203" s="218"/>
      <c r="KFP2203" s="218"/>
      <c r="KFQ2203" s="218"/>
      <c r="KFR2203" s="218"/>
      <c r="KFS2203" s="218"/>
      <c r="KFT2203" s="218"/>
      <c r="KFU2203" s="218"/>
      <c r="KFV2203" s="218"/>
      <c r="KFW2203" s="218"/>
      <c r="KFX2203" s="218"/>
      <c r="KFY2203" s="218"/>
      <c r="KFZ2203" s="218"/>
      <c r="KGA2203" s="218"/>
      <c r="KGB2203" s="218"/>
      <c r="KGC2203" s="218"/>
      <c r="KGD2203" s="218"/>
      <c r="KGE2203" s="218"/>
      <c r="KGF2203" s="218"/>
      <c r="KGG2203" s="218"/>
      <c r="KGH2203" s="218"/>
      <c r="KGI2203" s="218"/>
      <c r="KGJ2203" s="218"/>
      <c r="KGK2203" s="218"/>
      <c r="KGL2203" s="218"/>
      <c r="KGM2203" s="218"/>
      <c r="KGN2203" s="218"/>
      <c r="KGO2203" s="218"/>
      <c r="KGP2203" s="218"/>
      <c r="KGQ2203" s="218"/>
      <c r="KGR2203" s="218"/>
      <c r="KGS2203" s="218"/>
      <c r="KGT2203" s="218"/>
      <c r="KGU2203" s="218"/>
      <c r="KGV2203" s="218"/>
      <c r="KGW2203" s="218"/>
      <c r="KGX2203" s="218"/>
      <c r="KGY2203" s="218"/>
      <c r="KGZ2203" s="218"/>
      <c r="KHA2203" s="218"/>
      <c r="KHB2203" s="218"/>
      <c r="KHC2203" s="218"/>
      <c r="KHD2203" s="218"/>
      <c r="KHE2203" s="218"/>
      <c r="KHF2203" s="218"/>
      <c r="KHG2203" s="218"/>
      <c r="KHH2203" s="218"/>
      <c r="KHI2203" s="218"/>
      <c r="KHJ2203" s="218"/>
      <c r="KHK2203" s="218"/>
      <c r="KHL2203" s="218"/>
      <c r="KHM2203" s="218"/>
      <c r="KHN2203" s="218"/>
      <c r="KHO2203" s="218"/>
      <c r="KHP2203" s="218"/>
      <c r="KHQ2203" s="218"/>
      <c r="KHR2203" s="218"/>
      <c r="KHS2203" s="218"/>
      <c r="KHT2203" s="218"/>
      <c r="KHU2203" s="218"/>
      <c r="KHV2203" s="218"/>
      <c r="KHW2203" s="218"/>
      <c r="KHX2203" s="218"/>
      <c r="KHY2203" s="218"/>
      <c r="KHZ2203" s="218"/>
      <c r="KIA2203" s="218"/>
      <c r="KIB2203" s="218"/>
      <c r="KIC2203" s="218"/>
      <c r="KID2203" s="218"/>
      <c r="KIE2203" s="218"/>
      <c r="KIF2203" s="218"/>
      <c r="KIG2203" s="218"/>
      <c r="KIH2203" s="218"/>
      <c r="KII2203" s="218"/>
      <c r="KIJ2203" s="218"/>
      <c r="KIK2203" s="218"/>
      <c r="KIL2203" s="218"/>
      <c r="KIM2203" s="218"/>
      <c r="KIN2203" s="218"/>
      <c r="KIO2203" s="218"/>
      <c r="KIP2203" s="218"/>
      <c r="KIQ2203" s="218"/>
      <c r="KIR2203" s="218"/>
      <c r="KIS2203" s="218"/>
      <c r="KIT2203" s="218"/>
      <c r="KIU2203" s="218"/>
      <c r="KIV2203" s="218"/>
      <c r="KIW2203" s="218"/>
      <c r="KIX2203" s="218"/>
      <c r="KIY2203" s="218"/>
      <c r="KIZ2203" s="218"/>
      <c r="KJA2203" s="218"/>
      <c r="KJB2203" s="218"/>
      <c r="KJC2203" s="218"/>
      <c r="KJD2203" s="218"/>
      <c r="KJE2203" s="218"/>
      <c r="KJF2203" s="218"/>
      <c r="KJG2203" s="218"/>
      <c r="KJH2203" s="218"/>
      <c r="KJI2203" s="218"/>
      <c r="KJJ2203" s="218"/>
      <c r="KJK2203" s="218"/>
      <c r="KJL2203" s="218"/>
      <c r="KJM2203" s="218"/>
      <c r="KJN2203" s="218"/>
      <c r="KJO2203" s="218"/>
      <c r="KJP2203" s="218"/>
      <c r="KJQ2203" s="218"/>
      <c r="KJR2203" s="218"/>
      <c r="KJS2203" s="218"/>
      <c r="KJT2203" s="218"/>
      <c r="KJU2203" s="218"/>
      <c r="KJV2203" s="218"/>
      <c r="KJW2203" s="218"/>
      <c r="KJX2203" s="218"/>
      <c r="KJY2203" s="218"/>
      <c r="KJZ2203" s="218"/>
      <c r="KKA2203" s="218"/>
      <c r="KKB2203" s="218"/>
      <c r="KKC2203" s="218"/>
      <c r="KKD2203" s="218"/>
      <c r="KKE2203" s="218"/>
      <c r="KKF2203" s="218"/>
      <c r="KKG2203" s="218"/>
      <c r="KKH2203" s="218"/>
      <c r="KKI2203" s="218"/>
      <c r="KKJ2203" s="218"/>
      <c r="KKK2203" s="218"/>
      <c r="KKL2203" s="218"/>
      <c r="KKM2203" s="218"/>
      <c r="KKN2203" s="218"/>
      <c r="KKO2203" s="218"/>
      <c r="KKP2203" s="218"/>
      <c r="KKQ2203" s="218"/>
      <c r="KKR2203" s="218"/>
      <c r="KKS2203" s="218"/>
      <c r="KKT2203" s="218"/>
      <c r="KKU2203" s="218"/>
      <c r="KKV2203" s="218"/>
      <c r="KKW2203" s="218"/>
      <c r="KKX2203" s="218"/>
      <c r="KKY2203" s="218"/>
      <c r="KKZ2203" s="218"/>
      <c r="KLA2203" s="218"/>
      <c r="KLB2203" s="218"/>
      <c r="KLC2203" s="218"/>
      <c r="KLD2203" s="218"/>
      <c r="KLE2203" s="218"/>
      <c r="KLF2203" s="218"/>
      <c r="KLG2203" s="218"/>
      <c r="KLH2203" s="218"/>
      <c r="KLI2203" s="218"/>
      <c r="KLJ2203" s="218"/>
      <c r="KLK2203" s="218"/>
      <c r="KLL2203" s="218"/>
      <c r="KLM2203" s="218"/>
      <c r="KLN2203" s="218"/>
      <c r="KLO2203" s="218"/>
      <c r="KLP2203" s="218"/>
      <c r="KLQ2203" s="218"/>
      <c r="KLR2203" s="218"/>
      <c r="KLS2203" s="218"/>
      <c r="KLT2203" s="218"/>
      <c r="KLU2203" s="218"/>
      <c r="KLV2203" s="218"/>
      <c r="KLW2203" s="218"/>
      <c r="KLX2203" s="218"/>
      <c r="KLY2203" s="218"/>
      <c r="KLZ2203" s="218"/>
      <c r="KMA2203" s="218"/>
      <c r="KMB2203" s="218"/>
      <c r="KMC2203" s="218"/>
      <c r="KMD2203" s="218"/>
      <c r="KME2203" s="218"/>
      <c r="KMF2203" s="218"/>
      <c r="KMG2203" s="218"/>
      <c r="KMH2203" s="218"/>
      <c r="KMI2203" s="218"/>
      <c r="KMJ2203" s="218"/>
      <c r="KMK2203" s="218"/>
      <c r="KML2203" s="218"/>
      <c r="KMM2203" s="218"/>
      <c r="KMN2203" s="218"/>
      <c r="KMO2203" s="218"/>
      <c r="KMP2203" s="218"/>
      <c r="KMQ2203" s="218"/>
      <c r="KMR2203" s="218"/>
      <c r="KMS2203" s="218"/>
      <c r="KMT2203" s="218"/>
      <c r="KMU2203" s="218"/>
      <c r="KMV2203" s="218"/>
      <c r="KMW2203" s="218"/>
      <c r="KMX2203" s="218"/>
      <c r="KMY2203" s="218"/>
      <c r="KMZ2203" s="218"/>
      <c r="KNA2203" s="218"/>
      <c r="KNB2203" s="218"/>
      <c r="KNC2203" s="218"/>
      <c r="KND2203" s="218"/>
      <c r="KNE2203" s="218"/>
      <c r="KNF2203" s="218"/>
      <c r="KNG2203" s="218"/>
      <c r="KNH2203" s="218"/>
      <c r="KNI2203" s="218"/>
      <c r="KNJ2203" s="218"/>
      <c r="KNK2203" s="218"/>
      <c r="KNL2203" s="218"/>
      <c r="KNM2203" s="218"/>
      <c r="KNN2203" s="218"/>
      <c r="KNO2203" s="218"/>
      <c r="KNP2203" s="218"/>
      <c r="KNQ2203" s="218"/>
      <c r="KNR2203" s="218"/>
      <c r="KNS2203" s="218"/>
      <c r="KNT2203" s="218"/>
      <c r="KNU2203" s="218"/>
      <c r="KNV2203" s="218"/>
      <c r="KNW2203" s="218"/>
      <c r="KNX2203" s="218"/>
      <c r="KNY2203" s="218"/>
      <c r="KNZ2203" s="218"/>
      <c r="KOA2203" s="218"/>
      <c r="KOB2203" s="218"/>
      <c r="KOC2203" s="218"/>
      <c r="KOD2203" s="218"/>
      <c r="KOE2203" s="218"/>
      <c r="KOF2203" s="218"/>
      <c r="KOG2203" s="218"/>
      <c r="KOH2203" s="218"/>
      <c r="KOI2203" s="218"/>
      <c r="KOJ2203" s="218"/>
      <c r="KOK2203" s="218"/>
      <c r="KOL2203" s="218"/>
      <c r="KOM2203" s="218"/>
      <c r="KON2203" s="218"/>
      <c r="KOO2203" s="218"/>
      <c r="KOP2203" s="218"/>
      <c r="KOQ2203" s="218"/>
      <c r="KOR2203" s="218"/>
      <c r="KOS2203" s="218"/>
      <c r="KOT2203" s="218"/>
      <c r="KOU2203" s="218"/>
      <c r="KOV2203" s="218"/>
      <c r="KOW2203" s="218"/>
      <c r="KOX2203" s="218"/>
      <c r="KOY2203" s="218"/>
      <c r="KOZ2203" s="218"/>
      <c r="KPA2203" s="218"/>
      <c r="KPB2203" s="218"/>
      <c r="KPC2203" s="218"/>
      <c r="KPD2203" s="218"/>
      <c r="KPE2203" s="218"/>
      <c r="KPF2203" s="218"/>
      <c r="KPG2203" s="218"/>
      <c r="KPH2203" s="218"/>
      <c r="KPI2203" s="218"/>
      <c r="KPJ2203" s="218"/>
      <c r="KPK2203" s="218"/>
      <c r="KPL2203" s="218"/>
      <c r="KPM2203" s="218"/>
      <c r="KPN2203" s="218"/>
      <c r="KPO2203" s="218"/>
      <c r="KPP2203" s="218"/>
      <c r="KPQ2203" s="218"/>
      <c r="KPR2203" s="218"/>
      <c r="KPS2203" s="218"/>
      <c r="KPT2203" s="218"/>
      <c r="KPU2203" s="218"/>
      <c r="KPV2203" s="218"/>
      <c r="KPW2203" s="218"/>
      <c r="KPX2203" s="218"/>
      <c r="KPY2203" s="218"/>
      <c r="KPZ2203" s="218"/>
      <c r="KQA2203" s="218"/>
      <c r="KQB2203" s="218"/>
      <c r="KQC2203" s="218"/>
      <c r="KQD2203" s="218"/>
      <c r="KQE2203" s="218"/>
      <c r="KQF2203" s="218"/>
      <c r="KQG2203" s="218"/>
      <c r="KQH2203" s="218"/>
      <c r="KQI2203" s="218"/>
      <c r="KQJ2203" s="218"/>
      <c r="KQK2203" s="218"/>
      <c r="KQL2203" s="218"/>
      <c r="KQM2203" s="218"/>
      <c r="KQN2203" s="218"/>
      <c r="KQO2203" s="218"/>
      <c r="KQP2203" s="218"/>
      <c r="KQQ2203" s="218"/>
      <c r="KQR2203" s="218"/>
      <c r="KQS2203" s="218"/>
      <c r="KQT2203" s="218"/>
      <c r="KQU2203" s="218"/>
      <c r="KQV2203" s="218"/>
      <c r="KQW2203" s="218"/>
      <c r="KQX2203" s="218"/>
      <c r="KQY2203" s="218"/>
      <c r="KQZ2203" s="218"/>
      <c r="KRA2203" s="218"/>
      <c r="KRB2203" s="218"/>
      <c r="KRC2203" s="218"/>
      <c r="KRD2203" s="218"/>
      <c r="KRE2203" s="218"/>
      <c r="KRF2203" s="218"/>
      <c r="KRG2203" s="218"/>
      <c r="KRH2203" s="218"/>
      <c r="KRI2203" s="218"/>
      <c r="KRJ2203" s="218"/>
      <c r="KRK2203" s="218"/>
      <c r="KRL2203" s="218"/>
      <c r="KRM2203" s="218"/>
      <c r="KRN2203" s="218"/>
      <c r="KRO2203" s="218"/>
      <c r="KRP2203" s="218"/>
      <c r="KRQ2203" s="218"/>
      <c r="KRR2203" s="218"/>
      <c r="KRS2203" s="218"/>
      <c r="KRT2203" s="218"/>
      <c r="KRU2203" s="218"/>
      <c r="KRV2203" s="218"/>
      <c r="KRW2203" s="218"/>
      <c r="KRX2203" s="218"/>
      <c r="KRY2203" s="218"/>
      <c r="KRZ2203" s="218"/>
      <c r="KSA2203" s="218"/>
      <c r="KSB2203" s="218"/>
      <c r="KSC2203" s="218"/>
      <c r="KSD2203" s="218"/>
      <c r="KSE2203" s="218"/>
      <c r="KSF2203" s="218"/>
      <c r="KSG2203" s="218"/>
      <c r="KSH2203" s="218"/>
      <c r="KSI2203" s="218"/>
      <c r="KSJ2203" s="218"/>
      <c r="KSK2203" s="218"/>
      <c r="KSL2203" s="218"/>
      <c r="KSM2203" s="218"/>
      <c r="KSN2203" s="218"/>
      <c r="KSO2203" s="218"/>
      <c r="KSP2203" s="218"/>
      <c r="KSQ2203" s="218"/>
      <c r="KSR2203" s="218"/>
      <c r="KSS2203" s="218"/>
      <c r="KST2203" s="218"/>
      <c r="KSU2203" s="218"/>
      <c r="KSV2203" s="218"/>
      <c r="KSW2203" s="218"/>
      <c r="KSX2203" s="218"/>
      <c r="KSY2203" s="218"/>
      <c r="KSZ2203" s="218"/>
      <c r="KTA2203" s="218"/>
      <c r="KTB2203" s="218"/>
      <c r="KTC2203" s="218"/>
      <c r="KTD2203" s="218"/>
      <c r="KTE2203" s="218"/>
      <c r="KTF2203" s="218"/>
      <c r="KTG2203" s="218"/>
      <c r="KTH2203" s="218"/>
      <c r="KTI2203" s="218"/>
      <c r="KTJ2203" s="218"/>
      <c r="KTK2203" s="218"/>
      <c r="KTL2203" s="218"/>
      <c r="KTM2203" s="218"/>
      <c r="KTN2203" s="218"/>
      <c r="KTO2203" s="218"/>
      <c r="KTP2203" s="218"/>
      <c r="KTQ2203" s="218"/>
      <c r="KTR2203" s="218"/>
      <c r="KTS2203" s="218"/>
      <c r="KTT2203" s="218"/>
      <c r="KTU2203" s="218"/>
      <c r="KTV2203" s="218"/>
      <c r="KTW2203" s="218"/>
      <c r="KTX2203" s="218"/>
      <c r="KTY2203" s="218"/>
      <c r="KTZ2203" s="218"/>
      <c r="KUA2203" s="218"/>
      <c r="KUB2203" s="218"/>
      <c r="KUC2203" s="218"/>
      <c r="KUD2203" s="218"/>
      <c r="KUE2203" s="218"/>
      <c r="KUF2203" s="218"/>
      <c r="KUG2203" s="218"/>
      <c r="KUH2203" s="218"/>
      <c r="KUI2203" s="218"/>
      <c r="KUJ2203" s="218"/>
      <c r="KUK2203" s="218"/>
      <c r="KUL2203" s="218"/>
      <c r="KUM2203" s="218"/>
      <c r="KUN2203" s="218"/>
      <c r="KUO2203" s="218"/>
      <c r="KUP2203" s="218"/>
      <c r="KUQ2203" s="218"/>
      <c r="KUR2203" s="218"/>
      <c r="KUS2203" s="218"/>
      <c r="KUT2203" s="218"/>
      <c r="KUU2203" s="218"/>
      <c r="KUV2203" s="218"/>
      <c r="KUW2203" s="218"/>
      <c r="KUX2203" s="218"/>
      <c r="KUY2203" s="218"/>
      <c r="KUZ2203" s="218"/>
      <c r="KVA2203" s="218"/>
      <c r="KVB2203" s="218"/>
      <c r="KVC2203" s="218"/>
      <c r="KVD2203" s="218"/>
      <c r="KVE2203" s="218"/>
      <c r="KVF2203" s="218"/>
      <c r="KVG2203" s="218"/>
      <c r="KVH2203" s="218"/>
      <c r="KVI2203" s="218"/>
      <c r="KVJ2203" s="218"/>
      <c r="KVK2203" s="218"/>
      <c r="KVL2203" s="218"/>
      <c r="KVM2203" s="218"/>
      <c r="KVN2203" s="218"/>
      <c r="KVO2203" s="218"/>
      <c r="KVP2203" s="218"/>
      <c r="KVQ2203" s="218"/>
      <c r="KVR2203" s="218"/>
      <c r="KVS2203" s="218"/>
      <c r="KVT2203" s="218"/>
      <c r="KVU2203" s="218"/>
      <c r="KVV2203" s="218"/>
      <c r="KVW2203" s="218"/>
      <c r="KVX2203" s="218"/>
      <c r="KVY2203" s="218"/>
      <c r="KVZ2203" s="218"/>
      <c r="KWA2203" s="218"/>
      <c r="KWB2203" s="218"/>
      <c r="KWC2203" s="218"/>
      <c r="KWD2203" s="218"/>
      <c r="KWE2203" s="218"/>
      <c r="KWF2203" s="218"/>
      <c r="KWG2203" s="218"/>
      <c r="KWH2203" s="218"/>
      <c r="KWI2203" s="218"/>
      <c r="KWJ2203" s="218"/>
      <c r="KWK2203" s="218"/>
      <c r="KWL2203" s="218"/>
      <c r="KWM2203" s="218"/>
      <c r="KWN2203" s="218"/>
      <c r="KWO2203" s="218"/>
      <c r="KWP2203" s="218"/>
      <c r="KWQ2203" s="218"/>
      <c r="KWR2203" s="218"/>
      <c r="KWS2203" s="218"/>
      <c r="KWT2203" s="218"/>
      <c r="KWU2203" s="218"/>
      <c r="KWV2203" s="218"/>
      <c r="KWW2203" s="218"/>
      <c r="KWX2203" s="218"/>
      <c r="KWY2203" s="218"/>
      <c r="KWZ2203" s="218"/>
      <c r="KXA2203" s="218"/>
      <c r="KXB2203" s="218"/>
      <c r="KXC2203" s="218"/>
      <c r="KXD2203" s="218"/>
      <c r="KXE2203" s="218"/>
      <c r="KXF2203" s="218"/>
      <c r="KXG2203" s="218"/>
      <c r="KXH2203" s="218"/>
      <c r="KXI2203" s="218"/>
      <c r="KXJ2203" s="218"/>
      <c r="KXK2203" s="218"/>
      <c r="KXL2203" s="218"/>
      <c r="KXM2203" s="218"/>
      <c r="KXN2203" s="218"/>
      <c r="KXO2203" s="218"/>
      <c r="KXP2203" s="218"/>
      <c r="KXQ2203" s="218"/>
      <c r="KXR2203" s="218"/>
      <c r="KXS2203" s="218"/>
      <c r="KXT2203" s="218"/>
      <c r="KXU2203" s="218"/>
      <c r="KXV2203" s="218"/>
      <c r="KXW2203" s="218"/>
      <c r="KXX2203" s="218"/>
      <c r="KXY2203" s="218"/>
      <c r="KXZ2203" s="218"/>
      <c r="KYA2203" s="218"/>
      <c r="KYB2203" s="218"/>
      <c r="KYC2203" s="218"/>
      <c r="KYD2203" s="218"/>
      <c r="KYE2203" s="218"/>
      <c r="KYF2203" s="218"/>
      <c r="KYG2203" s="218"/>
      <c r="KYH2203" s="218"/>
      <c r="KYI2203" s="218"/>
      <c r="KYJ2203" s="218"/>
      <c r="KYK2203" s="218"/>
      <c r="KYL2203" s="218"/>
      <c r="KYM2203" s="218"/>
      <c r="KYN2203" s="218"/>
      <c r="KYO2203" s="218"/>
      <c r="KYP2203" s="218"/>
      <c r="KYQ2203" s="218"/>
      <c r="KYR2203" s="218"/>
      <c r="KYS2203" s="218"/>
      <c r="KYT2203" s="218"/>
      <c r="KYU2203" s="218"/>
      <c r="KYV2203" s="218"/>
      <c r="KYW2203" s="218"/>
      <c r="KYX2203" s="218"/>
      <c r="KYY2203" s="218"/>
      <c r="KYZ2203" s="218"/>
      <c r="KZA2203" s="218"/>
      <c r="KZB2203" s="218"/>
      <c r="KZC2203" s="218"/>
      <c r="KZD2203" s="218"/>
      <c r="KZE2203" s="218"/>
      <c r="KZF2203" s="218"/>
      <c r="KZG2203" s="218"/>
      <c r="KZH2203" s="218"/>
      <c r="KZI2203" s="218"/>
      <c r="KZJ2203" s="218"/>
      <c r="KZK2203" s="218"/>
      <c r="KZL2203" s="218"/>
      <c r="KZM2203" s="218"/>
      <c r="KZN2203" s="218"/>
      <c r="KZO2203" s="218"/>
      <c r="KZP2203" s="218"/>
      <c r="KZQ2203" s="218"/>
      <c r="KZR2203" s="218"/>
      <c r="KZS2203" s="218"/>
      <c r="KZT2203" s="218"/>
      <c r="KZU2203" s="218"/>
      <c r="KZV2203" s="218"/>
      <c r="KZW2203" s="218"/>
      <c r="KZX2203" s="218"/>
      <c r="KZY2203" s="218"/>
      <c r="KZZ2203" s="218"/>
      <c r="LAA2203" s="218"/>
      <c r="LAB2203" s="218"/>
      <c r="LAC2203" s="218"/>
      <c r="LAD2203" s="218"/>
      <c r="LAE2203" s="218"/>
      <c r="LAF2203" s="218"/>
      <c r="LAG2203" s="218"/>
      <c r="LAH2203" s="218"/>
      <c r="LAI2203" s="218"/>
      <c r="LAJ2203" s="218"/>
      <c r="LAK2203" s="218"/>
      <c r="LAL2203" s="218"/>
      <c r="LAM2203" s="218"/>
      <c r="LAN2203" s="218"/>
      <c r="LAO2203" s="218"/>
      <c r="LAP2203" s="218"/>
      <c r="LAQ2203" s="218"/>
      <c r="LAR2203" s="218"/>
      <c r="LAS2203" s="218"/>
      <c r="LAT2203" s="218"/>
      <c r="LAU2203" s="218"/>
      <c r="LAV2203" s="218"/>
      <c r="LAW2203" s="218"/>
      <c r="LAX2203" s="218"/>
      <c r="LAY2203" s="218"/>
      <c r="LAZ2203" s="218"/>
      <c r="LBA2203" s="218"/>
      <c r="LBB2203" s="218"/>
      <c r="LBC2203" s="218"/>
      <c r="LBD2203" s="218"/>
      <c r="LBE2203" s="218"/>
      <c r="LBF2203" s="218"/>
      <c r="LBG2203" s="218"/>
      <c r="LBH2203" s="218"/>
      <c r="LBI2203" s="218"/>
      <c r="LBJ2203" s="218"/>
      <c r="LBK2203" s="218"/>
      <c r="LBL2203" s="218"/>
      <c r="LBM2203" s="218"/>
      <c r="LBN2203" s="218"/>
      <c r="LBO2203" s="218"/>
      <c r="LBP2203" s="218"/>
      <c r="LBQ2203" s="218"/>
      <c r="LBR2203" s="218"/>
      <c r="LBS2203" s="218"/>
      <c r="LBT2203" s="218"/>
      <c r="LBU2203" s="218"/>
      <c r="LBV2203" s="218"/>
      <c r="LBW2203" s="218"/>
      <c r="LBX2203" s="218"/>
      <c r="LBY2203" s="218"/>
      <c r="LBZ2203" s="218"/>
      <c r="LCA2203" s="218"/>
      <c r="LCB2203" s="218"/>
      <c r="LCC2203" s="218"/>
      <c r="LCD2203" s="218"/>
      <c r="LCE2203" s="218"/>
      <c r="LCF2203" s="218"/>
      <c r="LCG2203" s="218"/>
      <c r="LCH2203" s="218"/>
      <c r="LCI2203" s="218"/>
      <c r="LCJ2203" s="218"/>
      <c r="LCK2203" s="218"/>
      <c r="LCL2203" s="218"/>
      <c r="LCM2203" s="218"/>
      <c r="LCN2203" s="218"/>
      <c r="LCO2203" s="218"/>
      <c r="LCP2203" s="218"/>
      <c r="LCQ2203" s="218"/>
      <c r="LCR2203" s="218"/>
      <c r="LCS2203" s="218"/>
      <c r="LCT2203" s="218"/>
      <c r="LCU2203" s="218"/>
      <c r="LCV2203" s="218"/>
      <c r="LCW2203" s="218"/>
      <c r="LCX2203" s="218"/>
      <c r="LCY2203" s="218"/>
      <c r="LCZ2203" s="218"/>
      <c r="LDA2203" s="218"/>
      <c r="LDB2203" s="218"/>
      <c r="LDC2203" s="218"/>
      <c r="LDD2203" s="218"/>
      <c r="LDE2203" s="218"/>
      <c r="LDF2203" s="218"/>
      <c r="LDG2203" s="218"/>
      <c r="LDH2203" s="218"/>
      <c r="LDI2203" s="218"/>
      <c r="LDJ2203" s="218"/>
      <c r="LDK2203" s="218"/>
      <c r="LDL2203" s="218"/>
      <c r="LDM2203" s="218"/>
      <c r="LDN2203" s="218"/>
      <c r="LDO2203" s="218"/>
      <c r="LDP2203" s="218"/>
      <c r="LDQ2203" s="218"/>
      <c r="LDR2203" s="218"/>
      <c r="LDS2203" s="218"/>
      <c r="LDT2203" s="218"/>
      <c r="LDU2203" s="218"/>
      <c r="LDV2203" s="218"/>
      <c r="LDW2203" s="218"/>
      <c r="LDX2203" s="218"/>
      <c r="LDY2203" s="218"/>
      <c r="LDZ2203" s="218"/>
      <c r="LEA2203" s="218"/>
      <c r="LEB2203" s="218"/>
      <c r="LEC2203" s="218"/>
      <c r="LED2203" s="218"/>
      <c r="LEE2203" s="218"/>
      <c r="LEF2203" s="218"/>
      <c r="LEG2203" s="218"/>
      <c r="LEH2203" s="218"/>
      <c r="LEI2203" s="218"/>
      <c r="LEJ2203" s="218"/>
      <c r="LEK2203" s="218"/>
      <c r="LEL2203" s="218"/>
      <c r="LEM2203" s="218"/>
      <c r="LEN2203" s="218"/>
      <c r="LEO2203" s="218"/>
      <c r="LEP2203" s="218"/>
      <c r="LEQ2203" s="218"/>
      <c r="LER2203" s="218"/>
      <c r="LES2203" s="218"/>
      <c r="LET2203" s="218"/>
      <c r="LEU2203" s="218"/>
      <c r="LEV2203" s="218"/>
      <c r="LEW2203" s="218"/>
      <c r="LEX2203" s="218"/>
      <c r="LEY2203" s="218"/>
      <c r="LEZ2203" s="218"/>
      <c r="LFA2203" s="218"/>
      <c r="LFB2203" s="218"/>
      <c r="LFC2203" s="218"/>
      <c r="LFD2203" s="218"/>
      <c r="LFE2203" s="218"/>
      <c r="LFF2203" s="218"/>
      <c r="LFG2203" s="218"/>
      <c r="LFH2203" s="218"/>
      <c r="LFI2203" s="218"/>
      <c r="LFJ2203" s="218"/>
      <c r="LFK2203" s="218"/>
      <c r="LFL2203" s="218"/>
      <c r="LFM2203" s="218"/>
      <c r="LFN2203" s="218"/>
      <c r="LFO2203" s="218"/>
      <c r="LFP2203" s="218"/>
      <c r="LFQ2203" s="218"/>
      <c r="LFR2203" s="218"/>
      <c r="LFS2203" s="218"/>
      <c r="LFT2203" s="218"/>
      <c r="LFU2203" s="218"/>
      <c r="LFV2203" s="218"/>
      <c r="LFW2203" s="218"/>
      <c r="LFX2203" s="218"/>
      <c r="LFY2203" s="218"/>
      <c r="LFZ2203" s="218"/>
      <c r="LGA2203" s="218"/>
      <c r="LGB2203" s="218"/>
      <c r="LGC2203" s="218"/>
      <c r="LGD2203" s="218"/>
      <c r="LGE2203" s="218"/>
      <c r="LGF2203" s="218"/>
      <c r="LGG2203" s="218"/>
      <c r="LGH2203" s="218"/>
      <c r="LGI2203" s="218"/>
      <c r="LGJ2203" s="218"/>
      <c r="LGK2203" s="218"/>
      <c r="LGL2203" s="218"/>
      <c r="LGM2203" s="218"/>
      <c r="LGN2203" s="218"/>
      <c r="LGO2203" s="218"/>
      <c r="LGP2203" s="218"/>
      <c r="LGQ2203" s="218"/>
      <c r="LGR2203" s="218"/>
      <c r="LGS2203" s="218"/>
      <c r="LGT2203" s="218"/>
      <c r="LGU2203" s="218"/>
      <c r="LGV2203" s="218"/>
      <c r="LGW2203" s="218"/>
      <c r="LGX2203" s="218"/>
      <c r="LGY2203" s="218"/>
      <c r="LGZ2203" s="218"/>
      <c r="LHA2203" s="218"/>
      <c r="LHB2203" s="218"/>
      <c r="LHC2203" s="218"/>
      <c r="LHD2203" s="218"/>
      <c r="LHE2203" s="218"/>
      <c r="LHF2203" s="218"/>
      <c r="LHG2203" s="218"/>
      <c r="LHH2203" s="218"/>
      <c r="LHI2203" s="218"/>
      <c r="LHJ2203" s="218"/>
      <c r="LHK2203" s="218"/>
      <c r="LHL2203" s="218"/>
      <c r="LHM2203" s="218"/>
      <c r="LHN2203" s="218"/>
      <c r="LHO2203" s="218"/>
      <c r="LHP2203" s="218"/>
      <c r="LHQ2203" s="218"/>
      <c r="LHR2203" s="218"/>
      <c r="LHS2203" s="218"/>
      <c r="LHT2203" s="218"/>
      <c r="LHU2203" s="218"/>
      <c r="LHV2203" s="218"/>
      <c r="LHW2203" s="218"/>
      <c r="LHX2203" s="218"/>
      <c r="LHY2203" s="218"/>
      <c r="LHZ2203" s="218"/>
      <c r="LIA2203" s="218"/>
      <c r="LIB2203" s="218"/>
      <c r="LIC2203" s="218"/>
      <c r="LID2203" s="218"/>
      <c r="LIE2203" s="218"/>
      <c r="LIF2203" s="218"/>
      <c r="LIG2203" s="218"/>
      <c r="LIH2203" s="218"/>
      <c r="LII2203" s="218"/>
      <c r="LIJ2203" s="218"/>
      <c r="LIK2203" s="218"/>
      <c r="LIL2203" s="218"/>
      <c r="LIM2203" s="218"/>
      <c r="LIN2203" s="218"/>
      <c r="LIO2203" s="218"/>
      <c r="LIP2203" s="218"/>
      <c r="LIQ2203" s="218"/>
      <c r="LIR2203" s="218"/>
      <c r="LIS2203" s="218"/>
      <c r="LIT2203" s="218"/>
      <c r="LIU2203" s="218"/>
      <c r="LIV2203" s="218"/>
      <c r="LIW2203" s="218"/>
      <c r="LIX2203" s="218"/>
      <c r="LIY2203" s="218"/>
      <c r="LIZ2203" s="218"/>
      <c r="LJA2203" s="218"/>
      <c r="LJB2203" s="218"/>
      <c r="LJC2203" s="218"/>
      <c r="LJD2203" s="218"/>
      <c r="LJE2203" s="218"/>
      <c r="LJF2203" s="218"/>
      <c r="LJG2203" s="218"/>
      <c r="LJH2203" s="218"/>
      <c r="LJI2203" s="218"/>
      <c r="LJJ2203" s="218"/>
      <c r="LJK2203" s="218"/>
      <c r="LJL2203" s="218"/>
      <c r="LJM2203" s="218"/>
      <c r="LJN2203" s="218"/>
      <c r="LJO2203" s="218"/>
      <c r="LJP2203" s="218"/>
      <c r="LJQ2203" s="218"/>
      <c r="LJR2203" s="218"/>
      <c r="LJS2203" s="218"/>
      <c r="LJT2203" s="218"/>
      <c r="LJU2203" s="218"/>
      <c r="LJV2203" s="218"/>
      <c r="LJW2203" s="218"/>
      <c r="LJX2203" s="218"/>
      <c r="LJY2203" s="218"/>
      <c r="LJZ2203" s="218"/>
      <c r="LKA2203" s="218"/>
      <c r="LKB2203" s="218"/>
      <c r="LKC2203" s="218"/>
      <c r="LKD2203" s="218"/>
      <c r="LKE2203" s="218"/>
      <c r="LKF2203" s="218"/>
      <c r="LKG2203" s="218"/>
      <c r="LKH2203" s="218"/>
      <c r="LKI2203" s="218"/>
      <c r="LKJ2203" s="218"/>
      <c r="LKK2203" s="218"/>
      <c r="LKL2203" s="218"/>
      <c r="LKM2203" s="218"/>
      <c r="LKN2203" s="218"/>
      <c r="LKO2203" s="218"/>
      <c r="LKP2203" s="218"/>
      <c r="LKQ2203" s="218"/>
      <c r="LKR2203" s="218"/>
      <c r="LKS2203" s="218"/>
      <c r="LKT2203" s="218"/>
      <c r="LKU2203" s="218"/>
      <c r="LKV2203" s="218"/>
      <c r="LKW2203" s="218"/>
      <c r="LKX2203" s="218"/>
      <c r="LKY2203" s="218"/>
      <c r="LKZ2203" s="218"/>
      <c r="LLA2203" s="218"/>
      <c r="LLB2203" s="218"/>
      <c r="LLC2203" s="218"/>
      <c r="LLD2203" s="218"/>
      <c r="LLE2203" s="218"/>
      <c r="LLF2203" s="218"/>
      <c r="LLG2203" s="218"/>
      <c r="LLH2203" s="218"/>
      <c r="LLI2203" s="218"/>
      <c r="LLJ2203" s="218"/>
      <c r="LLK2203" s="218"/>
      <c r="LLL2203" s="218"/>
      <c r="LLM2203" s="218"/>
      <c r="LLN2203" s="218"/>
      <c r="LLO2203" s="218"/>
      <c r="LLP2203" s="218"/>
      <c r="LLQ2203" s="218"/>
      <c r="LLR2203" s="218"/>
      <c r="LLS2203" s="218"/>
      <c r="LLT2203" s="218"/>
      <c r="LLU2203" s="218"/>
      <c r="LLV2203" s="218"/>
      <c r="LLW2203" s="218"/>
      <c r="LLX2203" s="218"/>
      <c r="LLY2203" s="218"/>
      <c r="LLZ2203" s="218"/>
      <c r="LMA2203" s="218"/>
      <c r="LMB2203" s="218"/>
      <c r="LMC2203" s="218"/>
      <c r="LMD2203" s="218"/>
      <c r="LME2203" s="218"/>
      <c r="LMF2203" s="218"/>
      <c r="LMG2203" s="218"/>
      <c r="LMH2203" s="218"/>
      <c r="LMI2203" s="218"/>
      <c r="LMJ2203" s="218"/>
      <c r="LMK2203" s="218"/>
      <c r="LML2203" s="218"/>
      <c r="LMM2203" s="218"/>
      <c r="LMN2203" s="218"/>
      <c r="LMO2203" s="218"/>
      <c r="LMP2203" s="218"/>
      <c r="LMQ2203" s="218"/>
      <c r="LMR2203" s="218"/>
      <c r="LMS2203" s="218"/>
      <c r="LMT2203" s="218"/>
      <c r="LMU2203" s="218"/>
      <c r="LMV2203" s="218"/>
      <c r="LMW2203" s="218"/>
      <c r="LMX2203" s="218"/>
      <c r="LMY2203" s="218"/>
      <c r="LMZ2203" s="218"/>
      <c r="LNA2203" s="218"/>
      <c r="LNB2203" s="218"/>
      <c r="LNC2203" s="218"/>
      <c r="LND2203" s="218"/>
      <c r="LNE2203" s="218"/>
      <c r="LNF2203" s="218"/>
      <c r="LNG2203" s="218"/>
      <c r="LNH2203" s="218"/>
      <c r="LNI2203" s="218"/>
      <c r="LNJ2203" s="218"/>
      <c r="LNK2203" s="218"/>
      <c r="LNL2203" s="218"/>
      <c r="LNM2203" s="218"/>
      <c r="LNN2203" s="218"/>
      <c r="LNO2203" s="218"/>
      <c r="LNP2203" s="218"/>
      <c r="LNQ2203" s="218"/>
      <c r="LNR2203" s="218"/>
      <c r="LNS2203" s="218"/>
      <c r="LNT2203" s="218"/>
      <c r="LNU2203" s="218"/>
      <c r="LNV2203" s="218"/>
      <c r="LNW2203" s="218"/>
      <c r="LNX2203" s="218"/>
      <c r="LNY2203" s="218"/>
      <c r="LNZ2203" s="218"/>
      <c r="LOA2203" s="218"/>
      <c r="LOB2203" s="218"/>
      <c r="LOC2203" s="218"/>
      <c r="LOD2203" s="218"/>
      <c r="LOE2203" s="218"/>
      <c r="LOF2203" s="218"/>
      <c r="LOG2203" s="218"/>
      <c r="LOH2203" s="218"/>
      <c r="LOI2203" s="218"/>
      <c r="LOJ2203" s="218"/>
      <c r="LOK2203" s="218"/>
      <c r="LOL2203" s="218"/>
      <c r="LOM2203" s="218"/>
      <c r="LON2203" s="218"/>
      <c r="LOO2203" s="218"/>
      <c r="LOP2203" s="218"/>
      <c r="LOQ2203" s="218"/>
      <c r="LOR2203" s="218"/>
      <c r="LOS2203" s="218"/>
      <c r="LOT2203" s="218"/>
      <c r="LOU2203" s="218"/>
      <c r="LOV2203" s="218"/>
      <c r="LOW2203" s="218"/>
      <c r="LOX2203" s="218"/>
      <c r="LOY2203" s="218"/>
      <c r="LOZ2203" s="218"/>
      <c r="LPA2203" s="218"/>
      <c r="LPB2203" s="218"/>
      <c r="LPC2203" s="218"/>
      <c r="LPD2203" s="218"/>
      <c r="LPE2203" s="218"/>
      <c r="LPF2203" s="218"/>
      <c r="LPG2203" s="218"/>
      <c r="LPH2203" s="218"/>
      <c r="LPI2203" s="218"/>
      <c r="LPJ2203" s="218"/>
      <c r="LPK2203" s="218"/>
      <c r="LPL2203" s="218"/>
      <c r="LPM2203" s="218"/>
      <c r="LPN2203" s="218"/>
      <c r="LPO2203" s="218"/>
      <c r="LPP2203" s="218"/>
      <c r="LPQ2203" s="218"/>
      <c r="LPR2203" s="218"/>
      <c r="LPS2203" s="218"/>
      <c r="LPT2203" s="218"/>
      <c r="LPU2203" s="218"/>
      <c r="LPV2203" s="218"/>
      <c r="LPW2203" s="218"/>
      <c r="LPX2203" s="218"/>
      <c r="LPY2203" s="218"/>
      <c r="LPZ2203" s="218"/>
      <c r="LQA2203" s="218"/>
      <c r="LQB2203" s="218"/>
      <c r="LQC2203" s="218"/>
      <c r="LQD2203" s="218"/>
      <c r="LQE2203" s="218"/>
      <c r="LQF2203" s="218"/>
      <c r="LQG2203" s="218"/>
      <c r="LQH2203" s="218"/>
      <c r="LQI2203" s="218"/>
      <c r="LQJ2203" s="218"/>
      <c r="LQK2203" s="218"/>
      <c r="LQL2203" s="218"/>
      <c r="LQM2203" s="218"/>
      <c r="LQN2203" s="218"/>
      <c r="LQO2203" s="218"/>
      <c r="LQP2203" s="218"/>
      <c r="LQQ2203" s="218"/>
      <c r="LQR2203" s="218"/>
      <c r="LQS2203" s="218"/>
      <c r="LQT2203" s="218"/>
      <c r="LQU2203" s="218"/>
      <c r="LQV2203" s="218"/>
      <c r="LQW2203" s="218"/>
      <c r="LQX2203" s="218"/>
      <c r="LQY2203" s="218"/>
      <c r="LQZ2203" s="218"/>
      <c r="LRA2203" s="218"/>
      <c r="LRB2203" s="218"/>
      <c r="LRC2203" s="218"/>
      <c r="LRD2203" s="218"/>
      <c r="LRE2203" s="218"/>
      <c r="LRF2203" s="218"/>
      <c r="LRG2203" s="218"/>
      <c r="LRH2203" s="218"/>
      <c r="LRI2203" s="218"/>
      <c r="LRJ2203" s="218"/>
      <c r="LRK2203" s="218"/>
      <c r="LRL2203" s="218"/>
      <c r="LRM2203" s="218"/>
      <c r="LRN2203" s="218"/>
      <c r="LRO2203" s="218"/>
      <c r="LRP2203" s="218"/>
      <c r="LRQ2203" s="218"/>
      <c r="LRR2203" s="218"/>
      <c r="LRS2203" s="218"/>
      <c r="LRT2203" s="218"/>
      <c r="LRU2203" s="218"/>
      <c r="LRV2203" s="218"/>
      <c r="LRW2203" s="218"/>
      <c r="LRX2203" s="218"/>
      <c r="LRY2203" s="218"/>
      <c r="LRZ2203" s="218"/>
      <c r="LSA2203" s="218"/>
      <c r="LSB2203" s="218"/>
      <c r="LSC2203" s="218"/>
      <c r="LSD2203" s="218"/>
      <c r="LSE2203" s="218"/>
      <c r="LSF2203" s="218"/>
      <c r="LSG2203" s="218"/>
      <c r="LSH2203" s="218"/>
      <c r="LSI2203" s="218"/>
      <c r="LSJ2203" s="218"/>
      <c r="LSK2203" s="218"/>
      <c r="LSL2203" s="218"/>
      <c r="LSM2203" s="218"/>
      <c r="LSN2203" s="218"/>
      <c r="LSO2203" s="218"/>
      <c r="LSP2203" s="218"/>
      <c r="LSQ2203" s="218"/>
      <c r="LSR2203" s="218"/>
      <c r="LSS2203" s="218"/>
      <c r="LST2203" s="218"/>
      <c r="LSU2203" s="218"/>
      <c r="LSV2203" s="218"/>
      <c r="LSW2203" s="218"/>
      <c r="LSX2203" s="218"/>
      <c r="LSY2203" s="218"/>
      <c r="LSZ2203" s="218"/>
      <c r="LTA2203" s="218"/>
      <c r="LTB2203" s="218"/>
      <c r="LTC2203" s="218"/>
      <c r="LTD2203" s="218"/>
      <c r="LTE2203" s="218"/>
      <c r="LTF2203" s="218"/>
      <c r="LTG2203" s="218"/>
      <c r="LTH2203" s="218"/>
      <c r="LTI2203" s="218"/>
      <c r="LTJ2203" s="218"/>
      <c r="LTK2203" s="218"/>
      <c r="LTL2203" s="218"/>
      <c r="LTM2203" s="218"/>
      <c r="LTN2203" s="218"/>
      <c r="LTO2203" s="218"/>
      <c r="LTP2203" s="218"/>
      <c r="LTQ2203" s="218"/>
      <c r="LTR2203" s="218"/>
      <c r="LTS2203" s="218"/>
      <c r="LTT2203" s="218"/>
      <c r="LTU2203" s="218"/>
      <c r="LTV2203" s="218"/>
      <c r="LTW2203" s="218"/>
      <c r="LTX2203" s="218"/>
      <c r="LTY2203" s="218"/>
      <c r="LTZ2203" s="218"/>
      <c r="LUA2203" s="218"/>
      <c r="LUB2203" s="218"/>
      <c r="LUC2203" s="218"/>
      <c r="LUD2203" s="218"/>
      <c r="LUE2203" s="218"/>
      <c r="LUF2203" s="218"/>
      <c r="LUG2203" s="218"/>
      <c r="LUH2203" s="218"/>
      <c r="LUI2203" s="218"/>
      <c r="LUJ2203" s="218"/>
      <c r="LUK2203" s="218"/>
      <c r="LUL2203" s="218"/>
      <c r="LUM2203" s="218"/>
      <c r="LUN2203" s="218"/>
      <c r="LUO2203" s="218"/>
      <c r="LUP2203" s="218"/>
      <c r="LUQ2203" s="218"/>
      <c r="LUR2203" s="218"/>
      <c r="LUS2203" s="218"/>
      <c r="LUT2203" s="218"/>
      <c r="LUU2203" s="218"/>
      <c r="LUV2203" s="218"/>
      <c r="LUW2203" s="218"/>
      <c r="LUX2203" s="218"/>
      <c r="LUY2203" s="218"/>
      <c r="LUZ2203" s="218"/>
      <c r="LVA2203" s="218"/>
      <c r="LVB2203" s="218"/>
      <c r="LVC2203" s="218"/>
      <c r="LVD2203" s="218"/>
      <c r="LVE2203" s="218"/>
      <c r="LVF2203" s="218"/>
      <c r="LVG2203" s="218"/>
      <c r="LVH2203" s="218"/>
      <c r="LVI2203" s="218"/>
      <c r="LVJ2203" s="218"/>
      <c r="LVK2203" s="218"/>
      <c r="LVL2203" s="218"/>
      <c r="LVM2203" s="218"/>
      <c r="LVN2203" s="218"/>
      <c r="LVO2203" s="218"/>
      <c r="LVP2203" s="218"/>
      <c r="LVQ2203" s="218"/>
      <c r="LVR2203" s="218"/>
      <c r="LVS2203" s="218"/>
      <c r="LVT2203" s="218"/>
      <c r="LVU2203" s="218"/>
      <c r="LVV2203" s="218"/>
      <c r="LVW2203" s="218"/>
      <c r="LVX2203" s="218"/>
      <c r="LVY2203" s="218"/>
      <c r="LVZ2203" s="218"/>
      <c r="LWA2203" s="218"/>
      <c r="LWB2203" s="218"/>
      <c r="LWC2203" s="218"/>
      <c r="LWD2203" s="218"/>
      <c r="LWE2203" s="218"/>
      <c r="LWF2203" s="218"/>
      <c r="LWG2203" s="218"/>
      <c r="LWH2203" s="218"/>
      <c r="LWI2203" s="218"/>
      <c r="LWJ2203" s="218"/>
      <c r="LWK2203" s="218"/>
      <c r="LWL2203" s="218"/>
      <c r="LWM2203" s="218"/>
      <c r="LWN2203" s="218"/>
      <c r="LWO2203" s="218"/>
      <c r="LWP2203" s="218"/>
      <c r="LWQ2203" s="218"/>
      <c r="LWR2203" s="218"/>
      <c r="LWS2203" s="218"/>
      <c r="LWT2203" s="218"/>
      <c r="LWU2203" s="218"/>
      <c r="LWV2203" s="218"/>
      <c r="LWW2203" s="218"/>
      <c r="LWX2203" s="218"/>
      <c r="LWY2203" s="218"/>
      <c r="LWZ2203" s="218"/>
      <c r="LXA2203" s="218"/>
      <c r="LXB2203" s="218"/>
      <c r="LXC2203" s="218"/>
      <c r="LXD2203" s="218"/>
      <c r="LXE2203" s="218"/>
      <c r="LXF2203" s="218"/>
      <c r="LXG2203" s="218"/>
      <c r="LXH2203" s="218"/>
      <c r="LXI2203" s="218"/>
      <c r="LXJ2203" s="218"/>
      <c r="LXK2203" s="218"/>
      <c r="LXL2203" s="218"/>
      <c r="LXM2203" s="218"/>
      <c r="LXN2203" s="218"/>
      <c r="LXO2203" s="218"/>
      <c r="LXP2203" s="218"/>
      <c r="LXQ2203" s="218"/>
      <c r="LXR2203" s="218"/>
      <c r="LXS2203" s="218"/>
      <c r="LXT2203" s="218"/>
      <c r="LXU2203" s="218"/>
      <c r="LXV2203" s="218"/>
      <c r="LXW2203" s="218"/>
      <c r="LXX2203" s="218"/>
      <c r="LXY2203" s="218"/>
      <c r="LXZ2203" s="218"/>
      <c r="LYA2203" s="218"/>
      <c r="LYB2203" s="218"/>
      <c r="LYC2203" s="218"/>
      <c r="LYD2203" s="218"/>
      <c r="LYE2203" s="218"/>
      <c r="LYF2203" s="218"/>
      <c r="LYG2203" s="218"/>
      <c r="LYH2203" s="218"/>
      <c r="LYI2203" s="218"/>
      <c r="LYJ2203" s="218"/>
      <c r="LYK2203" s="218"/>
      <c r="LYL2203" s="218"/>
      <c r="LYM2203" s="218"/>
      <c r="LYN2203" s="218"/>
      <c r="LYO2203" s="218"/>
      <c r="LYP2203" s="218"/>
      <c r="LYQ2203" s="218"/>
      <c r="LYR2203" s="218"/>
      <c r="LYS2203" s="218"/>
      <c r="LYT2203" s="218"/>
      <c r="LYU2203" s="218"/>
      <c r="LYV2203" s="218"/>
      <c r="LYW2203" s="218"/>
      <c r="LYX2203" s="218"/>
      <c r="LYY2203" s="218"/>
      <c r="LYZ2203" s="218"/>
      <c r="LZA2203" s="218"/>
      <c r="LZB2203" s="218"/>
      <c r="LZC2203" s="218"/>
      <c r="LZD2203" s="218"/>
      <c r="LZE2203" s="218"/>
      <c r="LZF2203" s="218"/>
      <c r="LZG2203" s="218"/>
      <c r="LZH2203" s="218"/>
      <c r="LZI2203" s="218"/>
      <c r="LZJ2203" s="218"/>
      <c r="LZK2203" s="218"/>
      <c r="LZL2203" s="218"/>
      <c r="LZM2203" s="218"/>
      <c r="LZN2203" s="218"/>
      <c r="LZO2203" s="218"/>
      <c r="LZP2203" s="218"/>
      <c r="LZQ2203" s="218"/>
      <c r="LZR2203" s="218"/>
      <c r="LZS2203" s="218"/>
      <c r="LZT2203" s="218"/>
      <c r="LZU2203" s="218"/>
      <c r="LZV2203" s="218"/>
      <c r="LZW2203" s="218"/>
      <c r="LZX2203" s="218"/>
      <c r="LZY2203" s="218"/>
      <c r="LZZ2203" s="218"/>
      <c r="MAA2203" s="218"/>
      <c r="MAB2203" s="218"/>
      <c r="MAC2203" s="218"/>
      <c r="MAD2203" s="218"/>
      <c r="MAE2203" s="218"/>
      <c r="MAF2203" s="218"/>
      <c r="MAG2203" s="218"/>
      <c r="MAH2203" s="218"/>
      <c r="MAI2203" s="218"/>
      <c r="MAJ2203" s="218"/>
      <c r="MAK2203" s="218"/>
      <c r="MAL2203" s="218"/>
      <c r="MAM2203" s="218"/>
      <c r="MAN2203" s="218"/>
      <c r="MAO2203" s="218"/>
      <c r="MAP2203" s="218"/>
      <c r="MAQ2203" s="218"/>
      <c r="MAR2203" s="218"/>
      <c r="MAS2203" s="218"/>
      <c r="MAT2203" s="218"/>
      <c r="MAU2203" s="218"/>
      <c r="MAV2203" s="218"/>
      <c r="MAW2203" s="218"/>
      <c r="MAX2203" s="218"/>
      <c r="MAY2203" s="218"/>
      <c r="MAZ2203" s="218"/>
      <c r="MBA2203" s="218"/>
      <c r="MBB2203" s="218"/>
      <c r="MBC2203" s="218"/>
      <c r="MBD2203" s="218"/>
      <c r="MBE2203" s="218"/>
      <c r="MBF2203" s="218"/>
      <c r="MBG2203" s="218"/>
      <c r="MBH2203" s="218"/>
      <c r="MBI2203" s="218"/>
      <c r="MBJ2203" s="218"/>
      <c r="MBK2203" s="218"/>
      <c r="MBL2203" s="218"/>
      <c r="MBM2203" s="218"/>
      <c r="MBN2203" s="218"/>
      <c r="MBO2203" s="218"/>
      <c r="MBP2203" s="218"/>
      <c r="MBQ2203" s="218"/>
      <c r="MBR2203" s="218"/>
      <c r="MBS2203" s="218"/>
      <c r="MBT2203" s="218"/>
      <c r="MBU2203" s="218"/>
      <c r="MBV2203" s="218"/>
      <c r="MBW2203" s="218"/>
      <c r="MBX2203" s="218"/>
      <c r="MBY2203" s="218"/>
      <c r="MBZ2203" s="218"/>
      <c r="MCA2203" s="218"/>
      <c r="MCB2203" s="218"/>
      <c r="MCC2203" s="218"/>
      <c r="MCD2203" s="218"/>
      <c r="MCE2203" s="218"/>
      <c r="MCF2203" s="218"/>
      <c r="MCG2203" s="218"/>
      <c r="MCH2203" s="218"/>
      <c r="MCI2203" s="218"/>
      <c r="MCJ2203" s="218"/>
      <c r="MCK2203" s="218"/>
      <c r="MCL2203" s="218"/>
      <c r="MCM2203" s="218"/>
      <c r="MCN2203" s="218"/>
      <c r="MCO2203" s="218"/>
      <c r="MCP2203" s="218"/>
      <c r="MCQ2203" s="218"/>
      <c r="MCR2203" s="218"/>
      <c r="MCS2203" s="218"/>
      <c r="MCT2203" s="218"/>
      <c r="MCU2203" s="218"/>
      <c r="MCV2203" s="218"/>
      <c r="MCW2203" s="218"/>
      <c r="MCX2203" s="218"/>
      <c r="MCY2203" s="218"/>
      <c r="MCZ2203" s="218"/>
      <c r="MDA2203" s="218"/>
      <c r="MDB2203" s="218"/>
      <c r="MDC2203" s="218"/>
      <c r="MDD2203" s="218"/>
      <c r="MDE2203" s="218"/>
      <c r="MDF2203" s="218"/>
      <c r="MDG2203" s="218"/>
      <c r="MDH2203" s="218"/>
      <c r="MDI2203" s="218"/>
      <c r="MDJ2203" s="218"/>
      <c r="MDK2203" s="218"/>
      <c r="MDL2203" s="218"/>
      <c r="MDM2203" s="218"/>
      <c r="MDN2203" s="218"/>
      <c r="MDO2203" s="218"/>
      <c r="MDP2203" s="218"/>
      <c r="MDQ2203" s="218"/>
      <c r="MDR2203" s="218"/>
      <c r="MDS2203" s="218"/>
      <c r="MDT2203" s="218"/>
      <c r="MDU2203" s="218"/>
      <c r="MDV2203" s="218"/>
      <c r="MDW2203" s="218"/>
      <c r="MDX2203" s="218"/>
      <c r="MDY2203" s="218"/>
      <c r="MDZ2203" s="218"/>
      <c r="MEA2203" s="218"/>
      <c r="MEB2203" s="218"/>
      <c r="MEC2203" s="218"/>
      <c r="MED2203" s="218"/>
      <c r="MEE2203" s="218"/>
      <c r="MEF2203" s="218"/>
      <c r="MEG2203" s="218"/>
      <c r="MEH2203" s="218"/>
      <c r="MEI2203" s="218"/>
      <c r="MEJ2203" s="218"/>
      <c r="MEK2203" s="218"/>
      <c r="MEL2203" s="218"/>
      <c r="MEM2203" s="218"/>
      <c r="MEN2203" s="218"/>
      <c r="MEO2203" s="218"/>
      <c r="MEP2203" s="218"/>
      <c r="MEQ2203" s="218"/>
      <c r="MER2203" s="218"/>
      <c r="MES2203" s="218"/>
      <c r="MET2203" s="218"/>
      <c r="MEU2203" s="218"/>
      <c r="MEV2203" s="218"/>
      <c r="MEW2203" s="218"/>
      <c r="MEX2203" s="218"/>
      <c r="MEY2203" s="218"/>
      <c r="MEZ2203" s="218"/>
      <c r="MFA2203" s="218"/>
      <c r="MFB2203" s="218"/>
      <c r="MFC2203" s="218"/>
      <c r="MFD2203" s="218"/>
      <c r="MFE2203" s="218"/>
      <c r="MFF2203" s="218"/>
      <c r="MFG2203" s="218"/>
      <c r="MFH2203" s="218"/>
      <c r="MFI2203" s="218"/>
      <c r="MFJ2203" s="218"/>
      <c r="MFK2203" s="218"/>
      <c r="MFL2203" s="218"/>
      <c r="MFM2203" s="218"/>
      <c r="MFN2203" s="218"/>
      <c r="MFO2203" s="218"/>
      <c r="MFP2203" s="218"/>
      <c r="MFQ2203" s="218"/>
      <c r="MFR2203" s="218"/>
      <c r="MFS2203" s="218"/>
      <c r="MFT2203" s="218"/>
      <c r="MFU2203" s="218"/>
      <c r="MFV2203" s="218"/>
      <c r="MFW2203" s="218"/>
      <c r="MFX2203" s="218"/>
      <c r="MFY2203" s="218"/>
      <c r="MFZ2203" s="218"/>
      <c r="MGA2203" s="218"/>
      <c r="MGB2203" s="218"/>
      <c r="MGC2203" s="218"/>
      <c r="MGD2203" s="218"/>
      <c r="MGE2203" s="218"/>
      <c r="MGF2203" s="218"/>
      <c r="MGG2203" s="218"/>
      <c r="MGH2203" s="218"/>
      <c r="MGI2203" s="218"/>
      <c r="MGJ2203" s="218"/>
      <c r="MGK2203" s="218"/>
      <c r="MGL2203" s="218"/>
      <c r="MGM2203" s="218"/>
      <c r="MGN2203" s="218"/>
      <c r="MGO2203" s="218"/>
      <c r="MGP2203" s="218"/>
      <c r="MGQ2203" s="218"/>
      <c r="MGR2203" s="218"/>
      <c r="MGS2203" s="218"/>
      <c r="MGT2203" s="218"/>
      <c r="MGU2203" s="218"/>
      <c r="MGV2203" s="218"/>
      <c r="MGW2203" s="218"/>
      <c r="MGX2203" s="218"/>
      <c r="MGY2203" s="218"/>
      <c r="MGZ2203" s="218"/>
      <c r="MHA2203" s="218"/>
      <c r="MHB2203" s="218"/>
      <c r="MHC2203" s="218"/>
      <c r="MHD2203" s="218"/>
      <c r="MHE2203" s="218"/>
      <c r="MHF2203" s="218"/>
      <c r="MHG2203" s="218"/>
      <c r="MHH2203" s="218"/>
      <c r="MHI2203" s="218"/>
      <c r="MHJ2203" s="218"/>
      <c r="MHK2203" s="218"/>
      <c r="MHL2203" s="218"/>
      <c r="MHM2203" s="218"/>
      <c r="MHN2203" s="218"/>
      <c r="MHO2203" s="218"/>
      <c r="MHP2203" s="218"/>
      <c r="MHQ2203" s="218"/>
      <c r="MHR2203" s="218"/>
      <c r="MHS2203" s="218"/>
      <c r="MHT2203" s="218"/>
      <c r="MHU2203" s="218"/>
      <c r="MHV2203" s="218"/>
      <c r="MHW2203" s="218"/>
      <c r="MHX2203" s="218"/>
      <c r="MHY2203" s="218"/>
      <c r="MHZ2203" s="218"/>
      <c r="MIA2203" s="218"/>
      <c r="MIB2203" s="218"/>
      <c r="MIC2203" s="218"/>
      <c r="MID2203" s="218"/>
      <c r="MIE2203" s="218"/>
      <c r="MIF2203" s="218"/>
      <c r="MIG2203" s="218"/>
      <c r="MIH2203" s="218"/>
      <c r="MII2203" s="218"/>
      <c r="MIJ2203" s="218"/>
      <c r="MIK2203" s="218"/>
      <c r="MIL2203" s="218"/>
      <c r="MIM2203" s="218"/>
      <c r="MIN2203" s="218"/>
      <c r="MIO2203" s="218"/>
      <c r="MIP2203" s="218"/>
      <c r="MIQ2203" s="218"/>
      <c r="MIR2203" s="218"/>
      <c r="MIS2203" s="218"/>
      <c r="MIT2203" s="218"/>
      <c r="MIU2203" s="218"/>
      <c r="MIV2203" s="218"/>
      <c r="MIW2203" s="218"/>
      <c r="MIX2203" s="218"/>
      <c r="MIY2203" s="218"/>
      <c r="MIZ2203" s="218"/>
      <c r="MJA2203" s="218"/>
      <c r="MJB2203" s="218"/>
      <c r="MJC2203" s="218"/>
      <c r="MJD2203" s="218"/>
      <c r="MJE2203" s="218"/>
      <c r="MJF2203" s="218"/>
      <c r="MJG2203" s="218"/>
      <c r="MJH2203" s="218"/>
      <c r="MJI2203" s="218"/>
      <c r="MJJ2203" s="218"/>
      <c r="MJK2203" s="218"/>
      <c r="MJL2203" s="218"/>
      <c r="MJM2203" s="218"/>
      <c r="MJN2203" s="218"/>
      <c r="MJO2203" s="218"/>
      <c r="MJP2203" s="218"/>
      <c r="MJQ2203" s="218"/>
      <c r="MJR2203" s="218"/>
      <c r="MJS2203" s="218"/>
      <c r="MJT2203" s="218"/>
      <c r="MJU2203" s="218"/>
      <c r="MJV2203" s="218"/>
      <c r="MJW2203" s="218"/>
      <c r="MJX2203" s="218"/>
      <c r="MJY2203" s="218"/>
      <c r="MJZ2203" s="218"/>
      <c r="MKA2203" s="218"/>
      <c r="MKB2203" s="218"/>
      <c r="MKC2203" s="218"/>
      <c r="MKD2203" s="218"/>
      <c r="MKE2203" s="218"/>
      <c r="MKF2203" s="218"/>
      <c r="MKG2203" s="218"/>
      <c r="MKH2203" s="218"/>
      <c r="MKI2203" s="218"/>
      <c r="MKJ2203" s="218"/>
      <c r="MKK2203" s="218"/>
      <c r="MKL2203" s="218"/>
      <c r="MKM2203" s="218"/>
      <c r="MKN2203" s="218"/>
      <c r="MKO2203" s="218"/>
      <c r="MKP2203" s="218"/>
      <c r="MKQ2203" s="218"/>
      <c r="MKR2203" s="218"/>
      <c r="MKS2203" s="218"/>
      <c r="MKT2203" s="218"/>
      <c r="MKU2203" s="218"/>
      <c r="MKV2203" s="218"/>
      <c r="MKW2203" s="218"/>
      <c r="MKX2203" s="218"/>
      <c r="MKY2203" s="218"/>
      <c r="MKZ2203" s="218"/>
      <c r="MLA2203" s="218"/>
      <c r="MLB2203" s="218"/>
      <c r="MLC2203" s="218"/>
      <c r="MLD2203" s="218"/>
      <c r="MLE2203" s="218"/>
      <c r="MLF2203" s="218"/>
      <c r="MLG2203" s="218"/>
      <c r="MLH2203" s="218"/>
      <c r="MLI2203" s="218"/>
      <c r="MLJ2203" s="218"/>
      <c r="MLK2203" s="218"/>
      <c r="MLL2203" s="218"/>
      <c r="MLM2203" s="218"/>
      <c r="MLN2203" s="218"/>
      <c r="MLO2203" s="218"/>
      <c r="MLP2203" s="218"/>
      <c r="MLQ2203" s="218"/>
      <c r="MLR2203" s="218"/>
      <c r="MLS2203" s="218"/>
      <c r="MLT2203" s="218"/>
      <c r="MLU2203" s="218"/>
      <c r="MLV2203" s="218"/>
      <c r="MLW2203" s="218"/>
      <c r="MLX2203" s="218"/>
      <c r="MLY2203" s="218"/>
      <c r="MLZ2203" s="218"/>
      <c r="MMA2203" s="218"/>
      <c r="MMB2203" s="218"/>
      <c r="MMC2203" s="218"/>
      <c r="MMD2203" s="218"/>
      <c r="MME2203" s="218"/>
      <c r="MMF2203" s="218"/>
      <c r="MMG2203" s="218"/>
      <c r="MMH2203" s="218"/>
      <c r="MMI2203" s="218"/>
      <c r="MMJ2203" s="218"/>
      <c r="MMK2203" s="218"/>
      <c r="MML2203" s="218"/>
      <c r="MMM2203" s="218"/>
      <c r="MMN2203" s="218"/>
      <c r="MMO2203" s="218"/>
      <c r="MMP2203" s="218"/>
      <c r="MMQ2203" s="218"/>
      <c r="MMR2203" s="218"/>
      <c r="MMS2203" s="218"/>
      <c r="MMT2203" s="218"/>
      <c r="MMU2203" s="218"/>
      <c r="MMV2203" s="218"/>
      <c r="MMW2203" s="218"/>
      <c r="MMX2203" s="218"/>
      <c r="MMY2203" s="218"/>
      <c r="MMZ2203" s="218"/>
      <c r="MNA2203" s="218"/>
      <c r="MNB2203" s="218"/>
      <c r="MNC2203" s="218"/>
      <c r="MND2203" s="218"/>
      <c r="MNE2203" s="218"/>
      <c r="MNF2203" s="218"/>
      <c r="MNG2203" s="218"/>
      <c r="MNH2203" s="218"/>
      <c r="MNI2203" s="218"/>
      <c r="MNJ2203" s="218"/>
      <c r="MNK2203" s="218"/>
      <c r="MNL2203" s="218"/>
      <c r="MNM2203" s="218"/>
      <c r="MNN2203" s="218"/>
      <c r="MNO2203" s="218"/>
      <c r="MNP2203" s="218"/>
      <c r="MNQ2203" s="218"/>
      <c r="MNR2203" s="218"/>
      <c r="MNS2203" s="218"/>
      <c r="MNT2203" s="218"/>
      <c r="MNU2203" s="218"/>
      <c r="MNV2203" s="218"/>
      <c r="MNW2203" s="218"/>
      <c r="MNX2203" s="218"/>
      <c r="MNY2203" s="218"/>
      <c r="MNZ2203" s="218"/>
      <c r="MOA2203" s="218"/>
      <c r="MOB2203" s="218"/>
      <c r="MOC2203" s="218"/>
      <c r="MOD2203" s="218"/>
      <c r="MOE2203" s="218"/>
      <c r="MOF2203" s="218"/>
      <c r="MOG2203" s="218"/>
      <c r="MOH2203" s="218"/>
      <c r="MOI2203" s="218"/>
      <c r="MOJ2203" s="218"/>
      <c r="MOK2203" s="218"/>
      <c r="MOL2203" s="218"/>
      <c r="MOM2203" s="218"/>
      <c r="MON2203" s="218"/>
      <c r="MOO2203" s="218"/>
      <c r="MOP2203" s="218"/>
      <c r="MOQ2203" s="218"/>
      <c r="MOR2203" s="218"/>
      <c r="MOS2203" s="218"/>
      <c r="MOT2203" s="218"/>
      <c r="MOU2203" s="218"/>
      <c r="MOV2203" s="218"/>
      <c r="MOW2203" s="218"/>
      <c r="MOX2203" s="218"/>
      <c r="MOY2203" s="218"/>
      <c r="MOZ2203" s="218"/>
      <c r="MPA2203" s="218"/>
      <c r="MPB2203" s="218"/>
      <c r="MPC2203" s="218"/>
      <c r="MPD2203" s="218"/>
      <c r="MPE2203" s="218"/>
      <c r="MPF2203" s="218"/>
      <c r="MPG2203" s="218"/>
      <c r="MPH2203" s="218"/>
      <c r="MPI2203" s="218"/>
      <c r="MPJ2203" s="218"/>
      <c r="MPK2203" s="218"/>
      <c r="MPL2203" s="218"/>
      <c r="MPM2203" s="218"/>
      <c r="MPN2203" s="218"/>
      <c r="MPO2203" s="218"/>
      <c r="MPP2203" s="218"/>
      <c r="MPQ2203" s="218"/>
      <c r="MPR2203" s="218"/>
      <c r="MPS2203" s="218"/>
      <c r="MPT2203" s="218"/>
      <c r="MPU2203" s="218"/>
      <c r="MPV2203" s="218"/>
      <c r="MPW2203" s="218"/>
      <c r="MPX2203" s="218"/>
      <c r="MPY2203" s="218"/>
      <c r="MPZ2203" s="218"/>
      <c r="MQA2203" s="218"/>
      <c r="MQB2203" s="218"/>
      <c r="MQC2203" s="218"/>
      <c r="MQD2203" s="218"/>
      <c r="MQE2203" s="218"/>
      <c r="MQF2203" s="218"/>
      <c r="MQG2203" s="218"/>
      <c r="MQH2203" s="218"/>
      <c r="MQI2203" s="218"/>
      <c r="MQJ2203" s="218"/>
      <c r="MQK2203" s="218"/>
      <c r="MQL2203" s="218"/>
      <c r="MQM2203" s="218"/>
      <c r="MQN2203" s="218"/>
      <c r="MQO2203" s="218"/>
      <c r="MQP2203" s="218"/>
      <c r="MQQ2203" s="218"/>
      <c r="MQR2203" s="218"/>
      <c r="MQS2203" s="218"/>
      <c r="MQT2203" s="218"/>
      <c r="MQU2203" s="218"/>
      <c r="MQV2203" s="218"/>
      <c r="MQW2203" s="218"/>
      <c r="MQX2203" s="218"/>
      <c r="MQY2203" s="218"/>
      <c r="MQZ2203" s="218"/>
      <c r="MRA2203" s="218"/>
      <c r="MRB2203" s="218"/>
      <c r="MRC2203" s="218"/>
      <c r="MRD2203" s="218"/>
      <c r="MRE2203" s="218"/>
      <c r="MRF2203" s="218"/>
      <c r="MRG2203" s="218"/>
      <c r="MRH2203" s="218"/>
      <c r="MRI2203" s="218"/>
      <c r="MRJ2203" s="218"/>
      <c r="MRK2203" s="218"/>
      <c r="MRL2203" s="218"/>
      <c r="MRM2203" s="218"/>
      <c r="MRN2203" s="218"/>
      <c r="MRO2203" s="218"/>
      <c r="MRP2203" s="218"/>
      <c r="MRQ2203" s="218"/>
      <c r="MRR2203" s="218"/>
      <c r="MRS2203" s="218"/>
      <c r="MRT2203" s="218"/>
      <c r="MRU2203" s="218"/>
      <c r="MRV2203" s="218"/>
      <c r="MRW2203" s="218"/>
      <c r="MRX2203" s="218"/>
      <c r="MRY2203" s="218"/>
      <c r="MRZ2203" s="218"/>
      <c r="MSA2203" s="218"/>
      <c r="MSB2203" s="218"/>
      <c r="MSC2203" s="218"/>
      <c r="MSD2203" s="218"/>
      <c r="MSE2203" s="218"/>
      <c r="MSF2203" s="218"/>
      <c r="MSG2203" s="218"/>
      <c r="MSH2203" s="218"/>
      <c r="MSI2203" s="218"/>
      <c r="MSJ2203" s="218"/>
      <c r="MSK2203" s="218"/>
      <c r="MSL2203" s="218"/>
      <c r="MSM2203" s="218"/>
      <c r="MSN2203" s="218"/>
      <c r="MSO2203" s="218"/>
      <c r="MSP2203" s="218"/>
      <c r="MSQ2203" s="218"/>
      <c r="MSR2203" s="218"/>
      <c r="MSS2203" s="218"/>
      <c r="MST2203" s="218"/>
      <c r="MSU2203" s="218"/>
      <c r="MSV2203" s="218"/>
      <c r="MSW2203" s="218"/>
      <c r="MSX2203" s="218"/>
      <c r="MSY2203" s="218"/>
      <c r="MSZ2203" s="218"/>
      <c r="MTA2203" s="218"/>
      <c r="MTB2203" s="218"/>
      <c r="MTC2203" s="218"/>
      <c r="MTD2203" s="218"/>
      <c r="MTE2203" s="218"/>
      <c r="MTF2203" s="218"/>
      <c r="MTG2203" s="218"/>
      <c r="MTH2203" s="218"/>
      <c r="MTI2203" s="218"/>
      <c r="MTJ2203" s="218"/>
      <c r="MTK2203" s="218"/>
      <c r="MTL2203" s="218"/>
      <c r="MTM2203" s="218"/>
      <c r="MTN2203" s="218"/>
      <c r="MTO2203" s="218"/>
      <c r="MTP2203" s="218"/>
      <c r="MTQ2203" s="218"/>
      <c r="MTR2203" s="218"/>
      <c r="MTS2203" s="218"/>
      <c r="MTT2203" s="218"/>
      <c r="MTU2203" s="218"/>
      <c r="MTV2203" s="218"/>
      <c r="MTW2203" s="218"/>
      <c r="MTX2203" s="218"/>
      <c r="MTY2203" s="218"/>
      <c r="MTZ2203" s="218"/>
      <c r="MUA2203" s="218"/>
      <c r="MUB2203" s="218"/>
      <c r="MUC2203" s="218"/>
      <c r="MUD2203" s="218"/>
      <c r="MUE2203" s="218"/>
      <c r="MUF2203" s="218"/>
      <c r="MUG2203" s="218"/>
      <c r="MUH2203" s="218"/>
      <c r="MUI2203" s="218"/>
      <c r="MUJ2203" s="218"/>
      <c r="MUK2203" s="218"/>
      <c r="MUL2203" s="218"/>
      <c r="MUM2203" s="218"/>
      <c r="MUN2203" s="218"/>
      <c r="MUO2203" s="218"/>
      <c r="MUP2203" s="218"/>
      <c r="MUQ2203" s="218"/>
      <c r="MUR2203" s="218"/>
      <c r="MUS2203" s="218"/>
      <c r="MUT2203" s="218"/>
      <c r="MUU2203" s="218"/>
      <c r="MUV2203" s="218"/>
      <c r="MUW2203" s="218"/>
      <c r="MUX2203" s="218"/>
      <c r="MUY2203" s="218"/>
      <c r="MUZ2203" s="218"/>
      <c r="MVA2203" s="218"/>
      <c r="MVB2203" s="218"/>
      <c r="MVC2203" s="218"/>
      <c r="MVD2203" s="218"/>
      <c r="MVE2203" s="218"/>
      <c r="MVF2203" s="218"/>
      <c r="MVG2203" s="218"/>
      <c r="MVH2203" s="218"/>
      <c r="MVI2203" s="218"/>
      <c r="MVJ2203" s="218"/>
      <c r="MVK2203" s="218"/>
      <c r="MVL2203" s="218"/>
      <c r="MVM2203" s="218"/>
      <c r="MVN2203" s="218"/>
      <c r="MVO2203" s="218"/>
      <c r="MVP2203" s="218"/>
      <c r="MVQ2203" s="218"/>
      <c r="MVR2203" s="218"/>
      <c r="MVS2203" s="218"/>
      <c r="MVT2203" s="218"/>
      <c r="MVU2203" s="218"/>
      <c r="MVV2203" s="218"/>
      <c r="MVW2203" s="218"/>
      <c r="MVX2203" s="218"/>
      <c r="MVY2203" s="218"/>
      <c r="MVZ2203" s="218"/>
      <c r="MWA2203" s="218"/>
      <c r="MWB2203" s="218"/>
      <c r="MWC2203" s="218"/>
      <c r="MWD2203" s="218"/>
      <c r="MWE2203" s="218"/>
      <c r="MWF2203" s="218"/>
      <c r="MWG2203" s="218"/>
      <c r="MWH2203" s="218"/>
      <c r="MWI2203" s="218"/>
      <c r="MWJ2203" s="218"/>
      <c r="MWK2203" s="218"/>
      <c r="MWL2203" s="218"/>
      <c r="MWM2203" s="218"/>
      <c r="MWN2203" s="218"/>
      <c r="MWO2203" s="218"/>
      <c r="MWP2203" s="218"/>
      <c r="MWQ2203" s="218"/>
      <c r="MWR2203" s="218"/>
      <c r="MWS2203" s="218"/>
      <c r="MWT2203" s="218"/>
      <c r="MWU2203" s="218"/>
      <c r="MWV2203" s="218"/>
      <c r="MWW2203" s="218"/>
      <c r="MWX2203" s="218"/>
      <c r="MWY2203" s="218"/>
      <c r="MWZ2203" s="218"/>
      <c r="MXA2203" s="218"/>
      <c r="MXB2203" s="218"/>
      <c r="MXC2203" s="218"/>
      <c r="MXD2203" s="218"/>
      <c r="MXE2203" s="218"/>
      <c r="MXF2203" s="218"/>
      <c r="MXG2203" s="218"/>
      <c r="MXH2203" s="218"/>
      <c r="MXI2203" s="218"/>
      <c r="MXJ2203" s="218"/>
      <c r="MXK2203" s="218"/>
      <c r="MXL2203" s="218"/>
      <c r="MXM2203" s="218"/>
      <c r="MXN2203" s="218"/>
      <c r="MXO2203" s="218"/>
      <c r="MXP2203" s="218"/>
      <c r="MXQ2203" s="218"/>
      <c r="MXR2203" s="218"/>
      <c r="MXS2203" s="218"/>
      <c r="MXT2203" s="218"/>
      <c r="MXU2203" s="218"/>
      <c r="MXV2203" s="218"/>
      <c r="MXW2203" s="218"/>
      <c r="MXX2203" s="218"/>
      <c r="MXY2203" s="218"/>
      <c r="MXZ2203" s="218"/>
      <c r="MYA2203" s="218"/>
      <c r="MYB2203" s="218"/>
      <c r="MYC2203" s="218"/>
      <c r="MYD2203" s="218"/>
      <c r="MYE2203" s="218"/>
      <c r="MYF2203" s="218"/>
      <c r="MYG2203" s="218"/>
      <c r="MYH2203" s="218"/>
      <c r="MYI2203" s="218"/>
      <c r="MYJ2203" s="218"/>
      <c r="MYK2203" s="218"/>
      <c r="MYL2203" s="218"/>
      <c r="MYM2203" s="218"/>
      <c r="MYN2203" s="218"/>
      <c r="MYO2203" s="218"/>
      <c r="MYP2203" s="218"/>
      <c r="MYQ2203" s="218"/>
      <c r="MYR2203" s="218"/>
      <c r="MYS2203" s="218"/>
      <c r="MYT2203" s="218"/>
      <c r="MYU2203" s="218"/>
      <c r="MYV2203" s="218"/>
      <c r="MYW2203" s="218"/>
      <c r="MYX2203" s="218"/>
      <c r="MYY2203" s="218"/>
      <c r="MYZ2203" s="218"/>
      <c r="MZA2203" s="218"/>
      <c r="MZB2203" s="218"/>
      <c r="MZC2203" s="218"/>
      <c r="MZD2203" s="218"/>
      <c r="MZE2203" s="218"/>
      <c r="MZF2203" s="218"/>
      <c r="MZG2203" s="218"/>
      <c r="MZH2203" s="218"/>
      <c r="MZI2203" s="218"/>
      <c r="MZJ2203" s="218"/>
      <c r="MZK2203" s="218"/>
      <c r="MZL2203" s="218"/>
      <c r="MZM2203" s="218"/>
      <c r="MZN2203" s="218"/>
      <c r="MZO2203" s="218"/>
      <c r="MZP2203" s="218"/>
      <c r="MZQ2203" s="218"/>
      <c r="MZR2203" s="218"/>
      <c r="MZS2203" s="218"/>
      <c r="MZT2203" s="218"/>
      <c r="MZU2203" s="218"/>
      <c r="MZV2203" s="218"/>
      <c r="MZW2203" s="218"/>
      <c r="MZX2203" s="218"/>
      <c r="MZY2203" s="218"/>
      <c r="MZZ2203" s="218"/>
      <c r="NAA2203" s="218"/>
      <c r="NAB2203" s="218"/>
      <c r="NAC2203" s="218"/>
      <c r="NAD2203" s="218"/>
      <c r="NAE2203" s="218"/>
      <c r="NAF2203" s="218"/>
      <c r="NAG2203" s="218"/>
      <c r="NAH2203" s="218"/>
      <c r="NAI2203" s="218"/>
      <c r="NAJ2203" s="218"/>
      <c r="NAK2203" s="218"/>
      <c r="NAL2203" s="218"/>
      <c r="NAM2203" s="218"/>
      <c r="NAN2203" s="218"/>
      <c r="NAO2203" s="218"/>
      <c r="NAP2203" s="218"/>
      <c r="NAQ2203" s="218"/>
      <c r="NAR2203" s="218"/>
      <c r="NAS2203" s="218"/>
      <c r="NAT2203" s="218"/>
      <c r="NAU2203" s="218"/>
      <c r="NAV2203" s="218"/>
      <c r="NAW2203" s="218"/>
      <c r="NAX2203" s="218"/>
      <c r="NAY2203" s="218"/>
      <c r="NAZ2203" s="218"/>
      <c r="NBA2203" s="218"/>
      <c r="NBB2203" s="218"/>
      <c r="NBC2203" s="218"/>
      <c r="NBD2203" s="218"/>
      <c r="NBE2203" s="218"/>
      <c r="NBF2203" s="218"/>
      <c r="NBG2203" s="218"/>
      <c r="NBH2203" s="218"/>
      <c r="NBI2203" s="218"/>
      <c r="NBJ2203" s="218"/>
      <c r="NBK2203" s="218"/>
      <c r="NBL2203" s="218"/>
      <c r="NBM2203" s="218"/>
      <c r="NBN2203" s="218"/>
      <c r="NBO2203" s="218"/>
      <c r="NBP2203" s="218"/>
      <c r="NBQ2203" s="218"/>
      <c r="NBR2203" s="218"/>
      <c r="NBS2203" s="218"/>
      <c r="NBT2203" s="218"/>
      <c r="NBU2203" s="218"/>
      <c r="NBV2203" s="218"/>
      <c r="NBW2203" s="218"/>
      <c r="NBX2203" s="218"/>
      <c r="NBY2203" s="218"/>
      <c r="NBZ2203" s="218"/>
      <c r="NCA2203" s="218"/>
      <c r="NCB2203" s="218"/>
      <c r="NCC2203" s="218"/>
      <c r="NCD2203" s="218"/>
      <c r="NCE2203" s="218"/>
      <c r="NCF2203" s="218"/>
      <c r="NCG2203" s="218"/>
      <c r="NCH2203" s="218"/>
      <c r="NCI2203" s="218"/>
      <c r="NCJ2203" s="218"/>
      <c r="NCK2203" s="218"/>
      <c r="NCL2203" s="218"/>
      <c r="NCM2203" s="218"/>
      <c r="NCN2203" s="218"/>
      <c r="NCO2203" s="218"/>
      <c r="NCP2203" s="218"/>
      <c r="NCQ2203" s="218"/>
      <c r="NCR2203" s="218"/>
      <c r="NCS2203" s="218"/>
      <c r="NCT2203" s="218"/>
      <c r="NCU2203" s="218"/>
      <c r="NCV2203" s="218"/>
      <c r="NCW2203" s="218"/>
      <c r="NCX2203" s="218"/>
      <c r="NCY2203" s="218"/>
      <c r="NCZ2203" s="218"/>
      <c r="NDA2203" s="218"/>
      <c r="NDB2203" s="218"/>
      <c r="NDC2203" s="218"/>
      <c r="NDD2203" s="218"/>
      <c r="NDE2203" s="218"/>
      <c r="NDF2203" s="218"/>
      <c r="NDG2203" s="218"/>
      <c r="NDH2203" s="218"/>
      <c r="NDI2203" s="218"/>
      <c r="NDJ2203" s="218"/>
      <c r="NDK2203" s="218"/>
      <c r="NDL2203" s="218"/>
      <c r="NDM2203" s="218"/>
      <c r="NDN2203" s="218"/>
      <c r="NDO2203" s="218"/>
      <c r="NDP2203" s="218"/>
      <c r="NDQ2203" s="218"/>
      <c r="NDR2203" s="218"/>
      <c r="NDS2203" s="218"/>
      <c r="NDT2203" s="218"/>
      <c r="NDU2203" s="218"/>
      <c r="NDV2203" s="218"/>
      <c r="NDW2203" s="218"/>
      <c r="NDX2203" s="218"/>
      <c r="NDY2203" s="218"/>
      <c r="NDZ2203" s="218"/>
      <c r="NEA2203" s="218"/>
      <c r="NEB2203" s="218"/>
      <c r="NEC2203" s="218"/>
      <c r="NED2203" s="218"/>
      <c r="NEE2203" s="218"/>
      <c r="NEF2203" s="218"/>
      <c r="NEG2203" s="218"/>
      <c r="NEH2203" s="218"/>
      <c r="NEI2203" s="218"/>
      <c r="NEJ2203" s="218"/>
      <c r="NEK2203" s="218"/>
      <c r="NEL2203" s="218"/>
      <c r="NEM2203" s="218"/>
      <c r="NEN2203" s="218"/>
      <c r="NEO2203" s="218"/>
      <c r="NEP2203" s="218"/>
      <c r="NEQ2203" s="218"/>
      <c r="NER2203" s="218"/>
      <c r="NES2203" s="218"/>
      <c r="NET2203" s="218"/>
      <c r="NEU2203" s="218"/>
      <c r="NEV2203" s="218"/>
      <c r="NEW2203" s="218"/>
      <c r="NEX2203" s="218"/>
      <c r="NEY2203" s="218"/>
      <c r="NEZ2203" s="218"/>
      <c r="NFA2203" s="218"/>
      <c r="NFB2203" s="218"/>
      <c r="NFC2203" s="218"/>
      <c r="NFD2203" s="218"/>
      <c r="NFE2203" s="218"/>
      <c r="NFF2203" s="218"/>
      <c r="NFG2203" s="218"/>
      <c r="NFH2203" s="218"/>
      <c r="NFI2203" s="218"/>
      <c r="NFJ2203" s="218"/>
      <c r="NFK2203" s="218"/>
      <c r="NFL2203" s="218"/>
      <c r="NFM2203" s="218"/>
      <c r="NFN2203" s="218"/>
      <c r="NFO2203" s="218"/>
      <c r="NFP2203" s="218"/>
      <c r="NFQ2203" s="218"/>
      <c r="NFR2203" s="218"/>
      <c r="NFS2203" s="218"/>
      <c r="NFT2203" s="218"/>
      <c r="NFU2203" s="218"/>
      <c r="NFV2203" s="218"/>
      <c r="NFW2203" s="218"/>
      <c r="NFX2203" s="218"/>
      <c r="NFY2203" s="218"/>
      <c r="NFZ2203" s="218"/>
      <c r="NGA2203" s="218"/>
      <c r="NGB2203" s="218"/>
      <c r="NGC2203" s="218"/>
      <c r="NGD2203" s="218"/>
      <c r="NGE2203" s="218"/>
      <c r="NGF2203" s="218"/>
      <c r="NGG2203" s="218"/>
      <c r="NGH2203" s="218"/>
      <c r="NGI2203" s="218"/>
      <c r="NGJ2203" s="218"/>
      <c r="NGK2203" s="218"/>
      <c r="NGL2203" s="218"/>
      <c r="NGM2203" s="218"/>
      <c r="NGN2203" s="218"/>
      <c r="NGO2203" s="218"/>
      <c r="NGP2203" s="218"/>
      <c r="NGQ2203" s="218"/>
      <c r="NGR2203" s="218"/>
      <c r="NGS2203" s="218"/>
      <c r="NGT2203" s="218"/>
      <c r="NGU2203" s="218"/>
      <c r="NGV2203" s="218"/>
      <c r="NGW2203" s="218"/>
      <c r="NGX2203" s="218"/>
      <c r="NGY2203" s="218"/>
      <c r="NGZ2203" s="218"/>
      <c r="NHA2203" s="218"/>
      <c r="NHB2203" s="218"/>
      <c r="NHC2203" s="218"/>
      <c r="NHD2203" s="218"/>
      <c r="NHE2203" s="218"/>
      <c r="NHF2203" s="218"/>
      <c r="NHG2203" s="218"/>
      <c r="NHH2203" s="218"/>
      <c r="NHI2203" s="218"/>
      <c r="NHJ2203" s="218"/>
      <c r="NHK2203" s="218"/>
      <c r="NHL2203" s="218"/>
      <c r="NHM2203" s="218"/>
      <c r="NHN2203" s="218"/>
      <c r="NHO2203" s="218"/>
      <c r="NHP2203" s="218"/>
      <c r="NHQ2203" s="218"/>
      <c r="NHR2203" s="218"/>
      <c r="NHS2203" s="218"/>
      <c r="NHT2203" s="218"/>
      <c r="NHU2203" s="218"/>
      <c r="NHV2203" s="218"/>
      <c r="NHW2203" s="218"/>
      <c r="NHX2203" s="218"/>
      <c r="NHY2203" s="218"/>
      <c r="NHZ2203" s="218"/>
      <c r="NIA2203" s="218"/>
      <c r="NIB2203" s="218"/>
      <c r="NIC2203" s="218"/>
      <c r="NID2203" s="218"/>
      <c r="NIE2203" s="218"/>
      <c r="NIF2203" s="218"/>
      <c r="NIG2203" s="218"/>
      <c r="NIH2203" s="218"/>
      <c r="NII2203" s="218"/>
      <c r="NIJ2203" s="218"/>
      <c r="NIK2203" s="218"/>
      <c r="NIL2203" s="218"/>
      <c r="NIM2203" s="218"/>
      <c r="NIN2203" s="218"/>
      <c r="NIO2203" s="218"/>
      <c r="NIP2203" s="218"/>
      <c r="NIQ2203" s="218"/>
      <c r="NIR2203" s="218"/>
      <c r="NIS2203" s="218"/>
      <c r="NIT2203" s="218"/>
      <c r="NIU2203" s="218"/>
      <c r="NIV2203" s="218"/>
      <c r="NIW2203" s="218"/>
      <c r="NIX2203" s="218"/>
      <c r="NIY2203" s="218"/>
      <c r="NIZ2203" s="218"/>
      <c r="NJA2203" s="218"/>
      <c r="NJB2203" s="218"/>
      <c r="NJC2203" s="218"/>
      <c r="NJD2203" s="218"/>
      <c r="NJE2203" s="218"/>
      <c r="NJF2203" s="218"/>
      <c r="NJG2203" s="218"/>
      <c r="NJH2203" s="218"/>
      <c r="NJI2203" s="218"/>
      <c r="NJJ2203" s="218"/>
      <c r="NJK2203" s="218"/>
      <c r="NJL2203" s="218"/>
      <c r="NJM2203" s="218"/>
      <c r="NJN2203" s="218"/>
      <c r="NJO2203" s="218"/>
      <c r="NJP2203" s="218"/>
      <c r="NJQ2203" s="218"/>
      <c r="NJR2203" s="218"/>
      <c r="NJS2203" s="218"/>
      <c r="NJT2203" s="218"/>
      <c r="NJU2203" s="218"/>
      <c r="NJV2203" s="218"/>
      <c r="NJW2203" s="218"/>
      <c r="NJX2203" s="218"/>
      <c r="NJY2203" s="218"/>
      <c r="NJZ2203" s="218"/>
      <c r="NKA2203" s="218"/>
      <c r="NKB2203" s="218"/>
      <c r="NKC2203" s="218"/>
      <c r="NKD2203" s="218"/>
      <c r="NKE2203" s="218"/>
      <c r="NKF2203" s="218"/>
      <c r="NKG2203" s="218"/>
      <c r="NKH2203" s="218"/>
      <c r="NKI2203" s="218"/>
      <c r="NKJ2203" s="218"/>
      <c r="NKK2203" s="218"/>
      <c r="NKL2203" s="218"/>
      <c r="NKM2203" s="218"/>
      <c r="NKN2203" s="218"/>
      <c r="NKO2203" s="218"/>
      <c r="NKP2203" s="218"/>
      <c r="NKQ2203" s="218"/>
      <c r="NKR2203" s="218"/>
      <c r="NKS2203" s="218"/>
      <c r="NKT2203" s="218"/>
      <c r="NKU2203" s="218"/>
      <c r="NKV2203" s="218"/>
      <c r="NKW2203" s="218"/>
      <c r="NKX2203" s="218"/>
      <c r="NKY2203" s="218"/>
      <c r="NKZ2203" s="218"/>
      <c r="NLA2203" s="218"/>
      <c r="NLB2203" s="218"/>
      <c r="NLC2203" s="218"/>
      <c r="NLD2203" s="218"/>
      <c r="NLE2203" s="218"/>
      <c r="NLF2203" s="218"/>
      <c r="NLG2203" s="218"/>
      <c r="NLH2203" s="218"/>
      <c r="NLI2203" s="218"/>
      <c r="NLJ2203" s="218"/>
      <c r="NLK2203" s="218"/>
      <c r="NLL2203" s="218"/>
      <c r="NLM2203" s="218"/>
      <c r="NLN2203" s="218"/>
      <c r="NLO2203" s="218"/>
      <c r="NLP2203" s="218"/>
      <c r="NLQ2203" s="218"/>
      <c r="NLR2203" s="218"/>
      <c r="NLS2203" s="218"/>
      <c r="NLT2203" s="218"/>
      <c r="NLU2203" s="218"/>
      <c r="NLV2203" s="218"/>
      <c r="NLW2203" s="218"/>
      <c r="NLX2203" s="218"/>
      <c r="NLY2203" s="218"/>
      <c r="NLZ2203" s="218"/>
      <c r="NMA2203" s="218"/>
      <c r="NMB2203" s="218"/>
      <c r="NMC2203" s="218"/>
      <c r="NMD2203" s="218"/>
      <c r="NME2203" s="218"/>
      <c r="NMF2203" s="218"/>
      <c r="NMG2203" s="218"/>
      <c r="NMH2203" s="218"/>
      <c r="NMI2203" s="218"/>
      <c r="NMJ2203" s="218"/>
      <c r="NMK2203" s="218"/>
      <c r="NML2203" s="218"/>
      <c r="NMM2203" s="218"/>
      <c r="NMN2203" s="218"/>
      <c r="NMO2203" s="218"/>
      <c r="NMP2203" s="218"/>
      <c r="NMQ2203" s="218"/>
      <c r="NMR2203" s="218"/>
      <c r="NMS2203" s="218"/>
      <c r="NMT2203" s="218"/>
      <c r="NMU2203" s="218"/>
      <c r="NMV2203" s="218"/>
      <c r="NMW2203" s="218"/>
      <c r="NMX2203" s="218"/>
      <c r="NMY2203" s="218"/>
      <c r="NMZ2203" s="218"/>
      <c r="NNA2203" s="218"/>
      <c r="NNB2203" s="218"/>
      <c r="NNC2203" s="218"/>
      <c r="NND2203" s="218"/>
      <c r="NNE2203" s="218"/>
      <c r="NNF2203" s="218"/>
      <c r="NNG2203" s="218"/>
      <c r="NNH2203" s="218"/>
      <c r="NNI2203" s="218"/>
      <c r="NNJ2203" s="218"/>
      <c r="NNK2203" s="218"/>
      <c r="NNL2203" s="218"/>
      <c r="NNM2203" s="218"/>
      <c r="NNN2203" s="218"/>
      <c r="NNO2203" s="218"/>
      <c r="NNP2203" s="218"/>
      <c r="NNQ2203" s="218"/>
      <c r="NNR2203" s="218"/>
      <c r="NNS2203" s="218"/>
      <c r="NNT2203" s="218"/>
      <c r="NNU2203" s="218"/>
      <c r="NNV2203" s="218"/>
      <c r="NNW2203" s="218"/>
      <c r="NNX2203" s="218"/>
      <c r="NNY2203" s="218"/>
      <c r="NNZ2203" s="218"/>
      <c r="NOA2203" s="218"/>
      <c r="NOB2203" s="218"/>
      <c r="NOC2203" s="218"/>
      <c r="NOD2203" s="218"/>
      <c r="NOE2203" s="218"/>
      <c r="NOF2203" s="218"/>
      <c r="NOG2203" s="218"/>
      <c r="NOH2203" s="218"/>
      <c r="NOI2203" s="218"/>
      <c r="NOJ2203" s="218"/>
      <c r="NOK2203" s="218"/>
      <c r="NOL2203" s="218"/>
      <c r="NOM2203" s="218"/>
      <c r="NON2203" s="218"/>
      <c r="NOO2203" s="218"/>
      <c r="NOP2203" s="218"/>
      <c r="NOQ2203" s="218"/>
      <c r="NOR2203" s="218"/>
      <c r="NOS2203" s="218"/>
      <c r="NOT2203" s="218"/>
      <c r="NOU2203" s="218"/>
      <c r="NOV2203" s="218"/>
      <c r="NOW2203" s="218"/>
      <c r="NOX2203" s="218"/>
      <c r="NOY2203" s="218"/>
      <c r="NOZ2203" s="218"/>
      <c r="NPA2203" s="218"/>
      <c r="NPB2203" s="218"/>
      <c r="NPC2203" s="218"/>
      <c r="NPD2203" s="218"/>
      <c r="NPE2203" s="218"/>
      <c r="NPF2203" s="218"/>
      <c r="NPG2203" s="218"/>
      <c r="NPH2203" s="218"/>
      <c r="NPI2203" s="218"/>
      <c r="NPJ2203" s="218"/>
      <c r="NPK2203" s="218"/>
      <c r="NPL2203" s="218"/>
      <c r="NPM2203" s="218"/>
      <c r="NPN2203" s="218"/>
      <c r="NPO2203" s="218"/>
      <c r="NPP2203" s="218"/>
      <c r="NPQ2203" s="218"/>
      <c r="NPR2203" s="218"/>
      <c r="NPS2203" s="218"/>
      <c r="NPT2203" s="218"/>
      <c r="NPU2203" s="218"/>
      <c r="NPV2203" s="218"/>
      <c r="NPW2203" s="218"/>
      <c r="NPX2203" s="218"/>
      <c r="NPY2203" s="218"/>
      <c r="NPZ2203" s="218"/>
      <c r="NQA2203" s="218"/>
      <c r="NQB2203" s="218"/>
      <c r="NQC2203" s="218"/>
      <c r="NQD2203" s="218"/>
      <c r="NQE2203" s="218"/>
      <c r="NQF2203" s="218"/>
      <c r="NQG2203" s="218"/>
      <c r="NQH2203" s="218"/>
      <c r="NQI2203" s="218"/>
      <c r="NQJ2203" s="218"/>
      <c r="NQK2203" s="218"/>
      <c r="NQL2203" s="218"/>
      <c r="NQM2203" s="218"/>
      <c r="NQN2203" s="218"/>
      <c r="NQO2203" s="218"/>
      <c r="NQP2203" s="218"/>
      <c r="NQQ2203" s="218"/>
      <c r="NQR2203" s="218"/>
      <c r="NQS2203" s="218"/>
      <c r="NQT2203" s="218"/>
      <c r="NQU2203" s="218"/>
      <c r="NQV2203" s="218"/>
      <c r="NQW2203" s="218"/>
      <c r="NQX2203" s="218"/>
      <c r="NQY2203" s="218"/>
      <c r="NQZ2203" s="218"/>
      <c r="NRA2203" s="218"/>
      <c r="NRB2203" s="218"/>
      <c r="NRC2203" s="218"/>
      <c r="NRD2203" s="218"/>
      <c r="NRE2203" s="218"/>
      <c r="NRF2203" s="218"/>
      <c r="NRG2203" s="218"/>
      <c r="NRH2203" s="218"/>
      <c r="NRI2203" s="218"/>
      <c r="NRJ2203" s="218"/>
      <c r="NRK2203" s="218"/>
      <c r="NRL2203" s="218"/>
      <c r="NRM2203" s="218"/>
      <c r="NRN2203" s="218"/>
      <c r="NRO2203" s="218"/>
      <c r="NRP2203" s="218"/>
      <c r="NRQ2203" s="218"/>
      <c r="NRR2203" s="218"/>
      <c r="NRS2203" s="218"/>
      <c r="NRT2203" s="218"/>
      <c r="NRU2203" s="218"/>
      <c r="NRV2203" s="218"/>
      <c r="NRW2203" s="218"/>
      <c r="NRX2203" s="218"/>
      <c r="NRY2203" s="218"/>
      <c r="NRZ2203" s="218"/>
      <c r="NSA2203" s="218"/>
      <c r="NSB2203" s="218"/>
      <c r="NSC2203" s="218"/>
      <c r="NSD2203" s="218"/>
      <c r="NSE2203" s="218"/>
      <c r="NSF2203" s="218"/>
      <c r="NSG2203" s="218"/>
      <c r="NSH2203" s="218"/>
      <c r="NSI2203" s="218"/>
      <c r="NSJ2203" s="218"/>
      <c r="NSK2203" s="218"/>
      <c r="NSL2203" s="218"/>
      <c r="NSM2203" s="218"/>
      <c r="NSN2203" s="218"/>
      <c r="NSO2203" s="218"/>
      <c r="NSP2203" s="218"/>
      <c r="NSQ2203" s="218"/>
      <c r="NSR2203" s="218"/>
      <c r="NSS2203" s="218"/>
      <c r="NST2203" s="218"/>
      <c r="NSU2203" s="218"/>
      <c r="NSV2203" s="218"/>
      <c r="NSW2203" s="218"/>
      <c r="NSX2203" s="218"/>
      <c r="NSY2203" s="218"/>
      <c r="NSZ2203" s="218"/>
      <c r="NTA2203" s="218"/>
      <c r="NTB2203" s="218"/>
      <c r="NTC2203" s="218"/>
      <c r="NTD2203" s="218"/>
      <c r="NTE2203" s="218"/>
      <c r="NTF2203" s="218"/>
      <c r="NTG2203" s="218"/>
      <c r="NTH2203" s="218"/>
      <c r="NTI2203" s="218"/>
      <c r="NTJ2203" s="218"/>
      <c r="NTK2203" s="218"/>
      <c r="NTL2203" s="218"/>
      <c r="NTM2203" s="218"/>
      <c r="NTN2203" s="218"/>
      <c r="NTO2203" s="218"/>
      <c r="NTP2203" s="218"/>
      <c r="NTQ2203" s="218"/>
      <c r="NTR2203" s="218"/>
      <c r="NTS2203" s="218"/>
      <c r="NTT2203" s="218"/>
      <c r="NTU2203" s="218"/>
      <c r="NTV2203" s="218"/>
      <c r="NTW2203" s="218"/>
      <c r="NTX2203" s="218"/>
      <c r="NTY2203" s="218"/>
      <c r="NTZ2203" s="218"/>
      <c r="NUA2203" s="218"/>
      <c r="NUB2203" s="218"/>
      <c r="NUC2203" s="218"/>
      <c r="NUD2203" s="218"/>
      <c r="NUE2203" s="218"/>
      <c r="NUF2203" s="218"/>
      <c r="NUG2203" s="218"/>
      <c r="NUH2203" s="218"/>
      <c r="NUI2203" s="218"/>
      <c r="NUJ2203" s="218"/>
      <c r="NUK2203" s="218"/>
      <c r="NUL2203" s="218"/>
      <c r="NUM2203" s="218"/>
      <c r="NUN2203" s="218"/>
      <c r="NUO2203" s="218"/>
      <c r="NUP2203" s="218"/>
      <c r="NUQ2203" s="218"/>
      <c r="NUR2203" s="218"/>
      <c r="NUS2203" s="218"/>
      <c r="NUT2203" s="218"/>
      <c r="NUU2203" s="218"/>
      <c r="NUV2203" s="218"/>
      <c r="NUW2203" s="218"/>
      <c r="NUX2203" s="218"/>
      <c r="NUY2203" s="218"/>
      <c r="NUZ2203" s="218"/>
      <c r="NVA2203" s="218"/>
      <c r="NVB2203" s="218"/>
      <c r="NVC2203" s="218"/>
      <c r="NVD2203" s="218"/>
      <c r="NVE2203" s="218"/>
      <c r="NVF2203" s="218"/>
      <c r="NVG2203" s="218"/>
      <c r="NVH2203" s="218"/>
      <c r="NVI2203" s="218"/>
      <c r="NVJ2203" s="218"/>
      <c r="NVK2203" s="218"/>
      <c r="NVL2203" s="218"/>
      <c r="NVM2203" s="218"/>
      <c r="NVN2203" s="218"/>
      <c r="NVO2203" s="218"/>
      <c r="NVP2203" s="218"/>
      <c r="NVQ2203" s="218"/>
      <c r="NVR2203" s="218"/>
      <c r="NVS2203" s="218"/>
      <c r="NVT2203" s="218"/>
      <c r="NVU2203" s="218"/>
      <c r="NVV2203" s="218"/>
      <c r="NVW2203" s="218"/>
      <c r="NVX2203" s="218"/>
      <c r="NVY2203" s="218"/>
      <c r="NVZ2203" s="218"/>
      <c r="NWA2203" s="218"/>
      <c r="NWB2203" s="218"/>
      <c r="NWC2203" s="218"/>
      <c r="NWD2203" s="218"/>
      <c r="NWE2203" s="218"/>
      <c r="NWF2203" s="218"/>
      <c r="NWG2203" s="218"/>
      <c r="NWH2203" s="218"/>
      <c r="NWI2203" s="218"/>
      <c r="NWJ2203" s="218"/>
      <c r="NWK2203" s="218"/>
      <c r="NWL2203" s="218"/>
      <c r="NWM2203" s="218"/>
      <c r="NWN2203" s="218"/>
      <c r="NWO2203" s="218"/>
      <c r="NWP2203" s="218"/>
      <c r="NWQ2203" s="218"/>
      <c r="NWR2203" s="218"/>
      <c r="NWS2203" s="218"/>
      <c r="NWT2203" s="218"/>
      <c r="NWU2203" s="218"/>
      <c r="NWV2203" s="218"/>
      <c r="NWW2203" s="218"/>
      <c r="NWX2203" s="218"/>
      <c r="NWY2203" s="218"/>
      <c r="NWZ2203" s="218"/>
      <c r="NXA2203" s="218"/>
      <c r="NXB2203" s="218"/>
      <c r="NXC2203" s="218"/>
      <c r="NXD2203" s="218"/>
      <c r="NXE2203" s="218"/>
      <c r="NXF2203" s="218"/>
      <c r="NXG2203" s="218"/>
      <c r="NXH2203" s="218"/>
      <c r="NXI2203" s="218"/>
      <c r="NXJ2203" s="218"/>
      <c r="NXK2203" s="218"/>
      <c r="NXL2203" s="218"/>
      <c r="NXM2203" s="218"/>
      <c r="NXN2203" s="218"/>
      <c r="NXO2203" s="218"/>
      <c r="NXP2203" s="218"/>
      <c r="NXQ2203" s="218"/>
      <c r="NXR2203" s="218"/>
      <c r="NXS2203" s="218"/>
      <c r="NXT2203" s="218"/>
      <c r="NXU2203" s="218"/>
      <c r="NXV2203" s="218"/>
      <c r="NXW2203" s="218"/>
      <c r="NXX2203" s="218"/>
      <c r="NXY2203" s="218"/>
      <c r="NXZ2203" s="218"/>
      <c r="NYA2203" s="218"/>
      <c r="NYB2203" s="218"/>
      <c r="NYC2203" s="218"/>
      <c r="NYD2203" s="218"/>
      <c r="NYE2203" s="218"/>
      <c r="NYF2203" s="218"/>
      <c r="NYG2203" s="218"/>
      <c r="NYH2203" s="218"/>
      <c r="NYI2203" s="218"/>
      <c r="NYJ2203" s="218"/>
      <c r="NYK2203" s="218"/>
      <c r="NYL2203" s="218"/>
      <c r="NYM2203" s="218"/>
      <c r="NYN2203" s="218"/>
      <c r="NYO2203" s="218"/>
      <c r="NYP2203" s="218"/>
      <c r="NYQ2203" s="218"/>
      <c r="NYR2203" s="218"/>
      <c r="NYS2203" s="218"/>
      <c r="NYT2203" s="218"/>
      <c r="NYU2203" s="218"/>
      <c r="NYV2203" s="218"/>
      <c r="NYW2203" s="218"/>
      <c r="NYX2203" s="218"/>
      <c r="NYY2203" s="218"/>
      <c r="NYZ2203" s="218"/>
      <c r="NZA2203" s="218"/>
      <c r="NZB2203" s="218"/>
      <c r="NZC2203" s="218"/>
      <c r="NZD2203" s="218"/>
      <c r="NZE2203" s="218"/>
      <c r="NZF2203" s="218"/>
      <c r="NZG2203" s="218"/>
      <c r="NZH2203" s="218"/>
      <c r="NZI2203" s="218"/>
      <c r="NZJ2203" s="218"/>
      <c r="NZK2203" s="218"/>
      <c r="NZL2203" s="218"/>
      <c r="NZM2203" s="218"/>
      <c r="NZN2203" s="218"/>
      <c r="NZO2203" s="218"/>
      <c r="NZP2203" s="218"/>
      <c r="NZQ2203" s="218"/>
      <c r="NZR2203" s="218"/>
      <c r="NZS2203" s="218"/>
      <c r="NZT2203" s="218"/>
      <c r="NZU2203" s="218"/>
      <c r="NZV2203" s="218"/>
      <c r="NZW2203" s="218"/>
      <c r="NZX2203" s="218"/>
      <c r="NZY2203" s="218"/>
      <c r="NZZ2203" s="218"/>
      <c r="OAA2203" s="218"/>
      <c r="OAB2203" s="218"/>
      <c r="OAC2203" s="218"/>
      <c r="OAD2203" s="218"/>
      <c r="OAE2203" s="218"/>
      <c r="OAF2203" s="218"/>
      <c r="OAG2203" s="218"/>
      <c r="OAH2203" s="218"/>
      <c r="OAI2203" s="218"/>
      <c r="OAJ2203" s="218"/>
      <c r="OAK2203" s="218"/>
      <c r="OAL2203" s="218"/>
      <c r="OAM2203" s="218"/>
      <c r="OAN2203" s="218"/>
      <c r="OAO2203" s="218"/>
      <c r="OAP2203" s="218"/>
      <c r="OAQ2203" s="218"/>
      <c r="OAR2203" s="218"/>
      <c r="OAS2203" s="218"/>
      <c r="OAT2203" s="218"/>
      <c r="OAU2203" s="218"/>
      <c r="OAV2203" s="218"/>
      <c r="OAW2203" s="218"/>
      <c r="OAX2203" s="218"/>
      <c r="OAY2203" s="218"/>
      <c r="OAZ2203" s="218"/>
      <c r="OBA2203" s="218"/>
      <c r="OBB2203" s="218"/>
      <c r="OBC2203" s="218"/>
      <c r="OBD2203" s="218"/>
      <c r="OBE2203" s="218"/>
      <c r="OBF2203" s="218"/>
      <c r="OBG2203" s="218"/>
      <c r="OBH2203" s="218"/>
      <c r="OBI2203" s="218"/>
      <c r="OBJ2203" s="218"/>
      <c r="OBK2203" s="218"/>
      <c r="OBL2203" s="218"/>
      <c r="OBM2203" s="218"/>
      <c r="OBN2203" s="218"/>
      <c r="OBO2203" s="218"/>
      <c r="OBP2203" s="218"/>
      <c r="OBQ2203" s="218"/>
      <c r="OBR2203" s="218"/>
      <c r="OBS2203" s="218"/>
      <c r="OBT2203" s="218"/>
      <c r="OBU2203" s="218"/>
      <c r="OBV2203" s="218"/>
      <c r="OBW2203" s="218"/>
      <c r="OBX2203" s="218"/>
      <c r="OBY2203" s="218"/>
      <c r="OBZ2203" s="218"/>
      <c r="OCA2203" s="218"/>
      <c r="OCB2203" s="218"/>
      <c r="OCC2203" s="218"/>
      <c r="OCD2203" s="218"/>
      <c r="OCE2203" s="218"/>
      <c r="OCF2203" s="218"/>
      <c r="OCG2203" s="218"/>
      <c r="OCH2203" s="218"/>
      <c r="OCI2203" s="218"/>
      <c r="OCJ2203" s="218"/>
      <c r="OCK2203" s="218"/>
      <c r="OCL2203" s="218"/>
      <c r="OCM2203" s="218"/>
      <c r="OCN2203" s="218"/>
      <c r="OCO2203" s="218"/>
      <c r="OCP2203" s="218"/>
      <c r="OCQ2203" s="218"/>
      <c r="OCR2203" s="218"/>
      <c r="OCS2203" s="218"/>
      <c r="OCT2203" s="218"/>
      <c r="OCU2203" s="218"/>
      <c r="OCV2203" s="218"/>
      <c r="OCW2203" s="218"/>
      <c r="OCX2203" s="218"/>
      <c r="OCY2203" s="218"/>
      <c r="OCZ2203" s="218"/>
      <c r="ODA2203" s="218"/>
      <c r="ODB2203" s="218"/>
      <c r="ODC2203" s="218"/>
      <c r="ODD2203" s="218"/>
      <c r="ODE2203" s="218"/>
      <c r="ODF2203" s="218"/>
      <c r="ODG2203" s="218"/>
      <c r="ODH2203" s="218"/>
      <c r="ODI2203" s="218"/>
      <c r="ODJ2203" s="218"/>
      <c r="ODK2203" s="218"/>
      <c r="ODL2203" s="218"/>
      <c r="ODM2203" s="218"/>
      <c r="ODN2203" s="218"/>
      <c r="ODO2203" s="218"/>
      <c r="ODP2203" s="218"/>
      <c r="ODQ2203" s="218"/>
      <c r="ODR2203" s="218"/>
      <c r="ODS2203" s="218"/>
      <c r="ODT2203" s="218"/>
      <c r="ODU2203" s="218"/>
      <c r="ODV2203" s="218"/>
      <c r="ODW2203" s="218"/>
      <c r="ODX2203" s="218"/>
      <c r="ODY2203" s="218"/>
      <c r="ODZ2203" s="218"/>
      <c r="OEA2203" s="218"/>
      <c r="OEB2203" s="218"/>
      <c r="OEC2203" s="218"/>
      <c r="OED2203" s="218"/>
      <c r="OEE2203" s="218"/>
      <c r="OEF2203" s="218"/>
      <c r="OEG2203" s="218"/>
      <c r="OEH2203" s="218"/>
      <c r="OEI2203" s="218"/>
      <c r="OEJ2203" s="218"/>
      <c r="OEK2203" s="218"/>
      <c r="OEL2203" s="218"/>
      <c r="OEM2203" s="218"/>
      <c r="OEN2203" s="218"/>
      <c r="OEO2203" s="218"/>
      <c r="OEP2203" s="218"/>
      <c r="OEQ2203" s="218"/>
      <c r="OER2203" s="218"/>
      <c r="OES2203" s="218"/>
      <c r="OET2203" s="218"/>
      <c r="OEU2203" s="218"/>
      <c r="OEV2203" s="218"/>
      <c r="OEW2203" s="218"/>
      <c r="OEX2203" s="218"/>
      <c r="OEY2203" s="218"/>
      <c r="OEZ2203" s="218"/>
      <c r="OFA2203" s="218"/>
      <c r="OFB2203" s="218"/>
      <c r="OFC2203" s="218"/>
      <c r="OFD2203" s="218"/>
      <c r="OFE2203" s="218"/>
      <c r="OFF2203" s="218"/>
      <c r="OFG2203" s="218"/>
      <c r="OFH2203" s="218"/>
      <c r="OFI2203" s="218"/>
      <c r="OFJ2203" s="218"/>
      <c r="OFK2203" s="218"/>
      <c r="OFL2203" s="218"/>
      <c r="OFM2203" s="218"/>
      <c r="OFN2203" s="218"/>
      <c r="OFO2203" s="218"/>
      <c r="OFP2203" s="218"/>
      <c r="OFQ2203" s="218"/>
      <c r="OFR2203" s="218"/>
      <c r="OFS2203" s="218"/>
      <c r="OFT2203" s="218"/>
      <c r="OFU2203" s="218"/>
      <c r="OFV2203" s="218"/>
      <c r="OFW2203" s="218"/>
      <c r="OFX2203" s="218"/>
      <c r="OFY2203" s="218"/>
      <c r="OFZ2203" s="218"/>
      <c r="OGA2203" s="218"/>
      <c r="OGB2203" s="218"/>
      <c r="OGC2203" s="218"/>
      <c r="OGD2203" s="218"/>
      <c r="OGE2203" s="218"/>
      <c r="OGF2203" s="218"/>
      <c r="OGG2203" s="218"/>
      <c r="OGH2203" s="218"/>
      <c r="OGI2203" s="218"/>
      <c r="OGJ2203" s="218"/>
      <c r="OGK2203" s="218"/>
      <c r="OGL2203" s="218"/>
      <c r="OGM2203" s="218"/>
      <c r="OGN2203" s="218"/>
      <c r="OGO2203" s="218"/>
      <c r="OGP2203" s="218"/>
      <c r="OGQ2203" s="218"/>
      <c r="OGR2203" s="218"/>
      <c r="OGS2203" s="218"/>
      <c r="OGT2203" s="218"/>
      <c r="OGU2203" s="218"/>
      <c r="OGV2203" s="218"/>
      <c r="OGW2203" s="218"/>
      <c r="OGX2203" s="218"/>
      <c r="OGY2203" s="218"/>
      <c r="OGZ2203" s="218"/>
      <c r="OHA2203" s="218"/>
      <c r="OHB2203" s="218"/>
      <c r="OHC2203" s="218"/>
      <c r="OHD2203" s="218"/>
      <c r="OHE2203" s="218"/>
      <c r="OHF2203" s="218"/>
      <c r="OHG2203" s="218"/>
      <c r="OHH2203" s="218"/>
      <c r="OHI2203" s="218"/>
      <c r="OHJ2203" s="218"/>
      <c r="OHK2203" s="218"/>
      <c r="OHL2203" s="218"/>
      <c r="OHM2203" s="218"/>
      <c r="OHN2203" s="218"/>
      <c r="OHO2203" s="218"/>
      <c r="OHP2203" s="218"/>
      <c r="OHQ2203" s="218"/>
      <c r="OHR2203" s="218"/>
      <c r="OHS2203" s="218"/>
      <c r="OHT2203" s="218"/>
      <c r="OHU2203" s="218"/>
      <c r="OHV2203" s="218"/>
      <c r="OHW2203" s="218"/>
      <c r="OHX2203" s="218"/>
      <c r="OHY2203" s="218"/>
      <c r="OHZ2203" s="218"/>
      <c r="OIA2203" s="218"/>
      <c r="OIB2203" s="218"/>
      <c r="OIC2203" s="218"/>
      <c r="OID2203" s="218"/>
      <c r="OIE2203" s="218"/>
      <c r="OIF2203" s="218"/>
      <c r="OIG2203" s="218"/>
      <c r="OIH2203" s="218"/>
      <c r="OII2203" s="218"/>
      <c r="OIJ2203" s="218"/>
      <c r="OIK2203" s="218"/>
      <c r="OIL2203" s="218"/>
      <c r="OIM2203" s="218"/>
      <c r="OIN2203" s="218"/>
      <c r="OIO2203" s="218"/>
      <c r="OIP2203" s="218"/>
      <c r="OIQ2203" s="218"/>
      <c r="OIR2203" s="218"/>
      <c r="OIS2203" s="218"/>
      <c r="OIT2203" s="218"/>
      <c r="OIU2203" s="218"/>
      <c r="OIV2203" s="218"/>
      <c r="OIW2203" s="218"/>
      <c r="OIX2203" s="218"/>
      <c r="OIY2203" s="218"/>
      <c r="OIZ2203" s="218"/>
      <c r="OJA2203" s="218"/>
      <c r="OJB2203" s="218"/>
      <c r="OJC2203" s="218"/>
      <c r="OJD2203" s="218"/>
      <c r="OJE2203" s="218"/>
      <c r="OJF2203" s="218"/>
      <c r="OJG2203" s="218"/>
      <c r="OJH2203" s="218"/>
      <c r="OJI2203" s="218"/>
      <c r="OJJ2203" s="218"/>
      <c r="OJK2203" s="218"/>
      <c r="OJL2203" s="218"/>
      <c r="OJM2203" s="218"/>
      <c r="OJN2203" s="218"/>
      <c r="OJO2203" s="218"/>
      <c r="OJP2203" s="218"/>
      <c r="OJQ2203" s="218"/>
      <c r="OJR2203" s="218"/>
      <c r="OJS2203" s="218"/>
      <c r="OJT2203" s="218"/>
      <c r="OJU2203" s="218"/>
      <c r="OJV2203" s="218"/>
      <c r="OJW2203" s="218"/>
      <c r="OJX2203" s="218"/>
      <c r="OJY2203" s="218"/>
      <c r="OJZ2203" s="218"/>
      <c r="OKA2203" s="218"/>
      <c r="OKB2203" s="218"/>
      <c r="OKC2203" s="218"/>
      <c r="OKD2203" s="218"/>
      <c r="OKE2203" s="218"/>
      <c r="OKF2203" s="218"/>
      <c r="OKG2203" s="218"/>
      <c r="OKH2203" s="218"/>
      <c r="OKI2203" s="218"/>
      <c r="OKJ2203" s="218"/>
      <c r="OKK2203" s="218"/>
      <c r="OKL2203" s="218"/>
      <c r="OKM2203" s="218"/>
      <c r="OKN2203" s="218"/>
      <c r="OKO2203" s="218"/>
      <c r="OKP2203" s="218"/>
      <c r="OKQ2203" s="218"/>
      <c r="OKR2203" s="218"/>
      <c r="OKS2203" s="218"/>
      <c r="OKT2203" s="218"/>
      <c r="OKU2203" s="218"/>
      <c r="OKV2203" s="218"/>
      <c r="OKW2203" s="218"/>
      <c r="OKX2203" s="218"/>
      <c r="OKY2203" s="218"/>
      <c r="OKZ2203" s="218"/>
      <c r="OLA2203" s="218"/>
      <c r="OLB2203" s="218"/>
      <c r="OLC2203" s="218"/>
      <c r="OLD2203" s="218"/>
      <c r="OLE2203" s="218"/>
      <c r="OLF2203" s="218"/>
      <c r="OLG2203" s="218"/>
      <c r="OLH2203" s="218"/>
      <c r="OLI2203" s="218"/>
      <c r="OLJ2203" s="218"/>
      <c r="OLK2203" s="218"/>
      <c r="OLL2203" s="218"/>
      <c r="OLM2203" s="218"/>
      <c r="OLN2203" s="218"/>
      <c r="OLO2203" s="218"/>
      <c r="OLP2203" s="218"/>
      <c r="OLQ2203" s="218"/>
      <c r="OLR2203" s="218"/>
      <c r="OLS2203" s="218"/>
      <c r="OLT2203" s="218"/>
      <c r="OLU2203" s="218"/>
      <c r="OLV2203" s="218"/>
      <c r="OLW2203" s="218"/>
      <c r="OLX2203" s="218"/>
      <c r="OLY2203" s="218"/>
      <c r="OLZ2203" s="218"/>
      <c r="OMA2203" s="218"/>
      <c r="OMB2203" s="218"/>
      <c r="OMC2203" s="218"/>
      <c r="OMD2203" s="218"/>
      <c r="OME2203" s="218"/>
      <c r="OMF2203" s="218"/>
      <c r="OMG2203" s="218"/>
      <c r="OMH2203" s="218"/>
      <c r="OMI2203" s="218"/>
      <c r="OMJ2203" s="218"/>
      <c r="OMK2203" s="218"/>
      <c r="OML2203" s="218"/>
      <c r="OMM2203" s="218"/>
      <c r="OMN2203" s="218"/>
      <c r="OMO2203" s="218"/>
      <c r="OMP2203" s="218"/>
      <c r="OMQ2203" s="218"/>
      <c r="OMR2203" s="218"/>
      <c r="OMS2203" s="218"/>
      <c r="OMT2203" s="218"/>
      <c r="OMU2203" s="218"/>
      <c r="OMV2203" s="218"/>
      <c r="OMW2203" s="218"/>
      <c r="OMX2203" s="218"/>
      <c r="OMY2203" s="218"/>
      <c r="OMZ2203" s="218"/>
      <c r="ONA2203" s="218"/>
      <c r="ONB2203" s="218"/>
      <c r="ONC2203" s="218"/>
      <c r="OND2203" s="218"/>
      <c r="ONE2203" s="218"/>
      <c r="ONF2203" s="218"/>
      <c r="ONG2203" s="218"/>
      <c r="ONH2203" s="218"/>
      <c r="ONI2203" s="218"/>
      <c r="ONJ2203" s="218"/>
      <c r="ONK2203" s="218"/>
      <c r="ONL2203" s="218"/>
      <c r="ONM2203" s="218"/>
      <c r="ONN2203" s="218"/>
      <c r="ONO2203" s="218"/>
      <c r="ONP2203" s="218"/>
      <c r="ONQ2203" s="218"/>
      <c r="ONR2203" s="218"/>
      <c r="ONS2203" s="218"/>
      <c r="ONT2203" s="218"/>
      <c r="ONU2203" s="218"/>
      <c r="ONV2203" s="218"/>
      <c r="ONW2203" s="218"/>
      <c r="ONX2203" s="218"/>
      <c r="ONY2203" s="218"/>
      <c r="ONZ2203" s="218"/>
      <c r="OOA2203" s="218"/>
      <c r="OOB2203" s="218"/>
      <c r="OOC2203" s="218"/>
      <c r="OOD2203" s="218"/>
      <c r="OOE2203" s="218"/>
      <c r="OOF2203" s="218"/>
      <c r="OOG2203" s="218"/>
      <c r="OOH2203" s="218"/>
      <c r="OOI2203" s="218"/>
      <c r="OOJ2203" s="218"/>
      <c r="OOK2203" s="218"/>
      <c r="OOL2203" s="218"/>
      <c r="OOM2203" s="218"/>
      <c r="OON2203" s="218"/>
      <c r="OOO2203" s="218"/>
      <c r="OOP2203" s="218"/>
      <c r="OOQ2203" s="218"/>
      <c r="OOR2203" s="218"/>
      <c r="OOS2203" s="218"/>
      <c r="OOT2203" s="218"/>
      <c r="OOU2203" s="218"/>
      <c r="OOV2203" s="218"/>
      <c r="OOW2203" s="218"/>
      <c r="OOX2203" s="218"/>
      <c r="OOY2203" s="218"/>
      <c r="OOZ2203" s="218"/>
      <c r="OPA2203" s="218"/>
      <c r="OPB2203" s="218"/>
      <c r="OPC2203" s="218"/>
      <c r="OPD2203" s="218"/>
      <c r="OPE2203" s="218"/>
      <c r="OPF2203" s="218"/>
      <c r="OPG2203" s="218"/>
      <c r="OPH2203" s="218"/>
      <c r="OPI2203" s="218"/>
      <c r="OPJ2203" s="218"/>
      <c r="OPK2203" s="218"/>
      <c r="OPL2203" s="218"/>
      <c r="OPM2203" s="218"/>
      <c r="OPN2203" s="218"/>
      <c r="OPO2203" s="218"/>
      <c r="OPP2203" s="218"/>
      <c r="OPQ2203" s="218"/>
      <c r="OPR2203" s="218"/>
      <c r="OPS2203" s="218"/>
      <c r="OPT2203" s="218"/>
      <c r="OPU2203" s="218"/>
      <c r="OPV2203" s="218"/>
      <c r="OPW2203" s="218"/>
      <c r="OPX2203" s="218"/>
      <c r="OPY2203" s="218"/>
      <c r="OPZ2203" s="218"/>
      <c r="OQA2203" s="218"/>
      <c r="OQB2203" s="218"/>
      <c r="OQC2203" s="218"/>
      <c r="OQD2203" s="218"/>
      <c r="OQE2203" s="218"/>
      <c r="OQF2203" s="218"/>
      <c r="OQG2203" s="218"/>
      <c r="OQH2203" s="218"/>
      <c r="OQI2203" s="218"/>
      <c r="OQJ2203" s="218"/>
      <c r="OQK2203" s="218"/>
      <c r="OQL2203" s="218"/>
      <c r="OQM2203" s="218"/>
      <c r="OQN2203" s="218"/>
      <c r="OQO2203" s="218"/>
      <c r="OQP2203" s="218"/>
      <c r="OQQ2203" s="218"/>
      <c r="OQR2203" s="218"/>
      <c r="OQS2203" s="218"/>
      <c r="OQT2203" s="218"/>
      <c r="OQU2203" s="218"/>
      <c r="OQV2203" s="218"/>
      <c r="OQW2203" s="218"/>
      <c r="OQX2203" s="218"/>
      <c r="OQY2203" s="218"/>
      <c r="OQZ2203" s="218"/>
      <c r="ORA2203" s="218"/>
      <c r="ORB2203" s="218"/>
      <c r="ORC2203" s="218"/>
      <c r="ORD2203" s="218"/>
      <c r="ORE2203" s="218"/>
      <c r="ORF2203" s="218"/>
      <c r="ORG2203" s="218"/>
      <c r="ORH2203" s="218"/>
      <c r="ORI2203" s="218"/>
      <c r="ORJ2203" s="218"/>
      <c r="ORK2203" s="218"/>
      <c r="ORL2203" s="218"/>
      <c r="ORM2203" s="218"/>
      <c r="ORN2203" s="218"/>
      <c r="ORO2203" s="218"/>
      <c r="ORP2203" s="218"/>
      <c r="ORQ2203" s="218"/>
      <c r="ORR2203" s="218"/>
      <c r="ORS2203" s="218"/>
      <c r="ORT2203" s="218"/>
      <c r="ORU2203" s="218"/>
      <c r="ORV2203" s="218"/>
      <c r="ORW2203" s="218"/>
      <c r="ORX2203" s="218"/>
      <c r="ORY2203" s="218"/>
      <c r="ORZ2203" s="218"/>
      <c r="OSA2203" s="218"/>
      <c r="OSB2203" s="218"/>
      <c r="OSC2203" s="218"/>
      <c r="OSD2203" s="218"/>
      <c r="OSE2203" s="218"/>
      <c r="OSF2203" s="218"/>
      <c r="OSG2203" s="218"/>
      <c r="OSH2203" s="218"/>
      <c r="OSI2203" s="218"/>
      <c r="OSJ2203" s="218"/>
      <c r="OSK2203" s="218"/>
      <c r="OSL2203" s="218"/>
      <c r="OSM2203" s="218"/>
      <c r="OSN2203" s="218"/>
      <c r="OSO2203" s="218"/>
      <c r="OSP2203" s="218"/>
      <c r="OSQ2203" s="218"/>
      <c r="OSR2203" s="218"/>
      <c r="OSS2203" s="218"/>
      <c r="OST2203" s="218"/>
      <c r="OSU2203" s="218"/>
      <c r="OSV2203" s="218"/>
      <c r="OSW2203" s="218"/>
      <c r="OSX2203" s="218"/>
      <c r="OSY2203" s="218"/>
      <c r="OSZ2203" s="218"/>
      <c r="OTA2203" s="218"/>
      <c r="OTB2203" s="218"/>
      <c r="OTC2203" s="218"/>
      <c r="OTD2203" s="218"/>
      <c r="OTE2203" s="218"/>
      <c r="OTF2203" s="218"/>
      <c r="OTG2203" s="218"/>
      <c r="OTH2203" s="218"/>
      <c r="OTI2203" s="218"/>
      <c r="OTJ2203" s="218"/>
      <c r="OTK2203" s="218"/>
      <c r="OTL2203" s="218"/>
      <c r="OTM2203" s="218"/>
      <c r="OTN2203" s="218"/>
      <c r="OTO2203" s="218"/>
      <c r="OTP2203" s="218"/>
      <c r="OTQ2203" s="218"/>
      <c r="OTR2203" s="218"/>
      <c r="OTS2203" s="218"/>
      <c r="OTT2203" s="218"/>
      <c r="OTU2203" s="218"/>
      <c r="OTV2203" s="218"/>
      <c r="OTW2203" s="218"/>
      <c r="OTX2203" s="218"/>
      <c r="OTY2203" s="218"/>
      <c r="OTZ2203" s="218"/>
      <c r="OUA2203" s="218"/>
      <c r="OUB2203" s="218"/>
      <c r="OUC2203" s="218"/>
      <c r="OUD2203" s="218"/>
      <c r="OUE2203" s="218"/>
      <c r="OUF2203" s="218"/>
      <c r="OUG2203" s="218"/>
      <c r="OUH2203" s="218"/>
      <c r="OUI2203" s="218"/>
      <c r="OUJ2203" s="218"/>
      <c r="OUK2203" s="218"/>
      <c r="OUL2203" s="218"/>
      <c r="OUM2203" s="218"/>
      <c r="OUN2203" s="218"/>
      <c r="OUO2203" s="218"/>
      <c r="OUP2203" s="218"/>
      <c r="OUQ2203" s="218"/>
      <c r="OUR2203" s="218"/>
      <c r="OUS2203" s="218"/>
      <c r="OUT2203" s="218"/>
      <c r="OUU2203" s="218"/>
      <c r="OUV2203" s="218"/>
      <c r="OUW2203" s="218"/>
      <c r="OUX2203" s="218"/>
      <c r="OUY2203" s="218"/>
      <c r="OUZ2203" s="218"/>
      <c r="OVA2203" s="218"/>
      <c r="OVB2203" s="218"/>
      <c r="OVC2203" s="218"/>
      <c r="OVD2203" s="218"/>
      <c r="OVE2203" s="218"/>
      <c r="OVF2203" s="218"/>
      <c r="OVG2203" s="218"/>
      <c r="OVH2203" s="218"/>
      <c r="OVI2203" s="218"/>
      <c r="OVJ2203" s="218"/>
      <c r="OVK2203" s="218"/>
      <c r="OVL2203" s="218"/>
      <c r="OVM2203" s="218"/>
      <c r="OVN2203" s="218"/>
      <c r="OVO2203" s="218"/>
      <c r="OVP2203" s="218"/>
      <c r="OVQ2203" s="218"/>
      <c r="OVR2203" s="218"/>
      <c r="OVS2203" s="218"/>
      <c r="OVT2203" s="218"/>
      <c r="OVU2203" s="218"/>
      <c r="OVV2203" s="218"/>
      <c r="OVW2203" s="218"/>
      <c r="OVX2203" s="218"/>
      <c r="OVY2203" s="218"/>
      <c r="OVZ2203" s="218"/>
      <c r="OWA2203" s="218"/>
      <c r="OWB2203" s="218"/>
      <c r="OWC2203" s="218"/>
      <c r="OWD2203" s="218"/>
      <c r="OWE2203" s="218"/>
      <c r="OWF2203" s="218"/>
      <c r="OWG2203" s="218"/>
      <c r="OWH2203" s="218"/>
      <c r="OWI2203" s="218"/>
      <c r="OWJ2203" s="218"/>
      <c r="OWK2203" s="218"/>
      <c r="OWL2203" s="218"/>
      <c r="OWM2203" s="218"/>
      <c r="OWN2203" s="218"/>
      <c r="OWO2203" s="218"/>
      <c r="OWP2203" s="218"/>
      <c r="OWQ2203" s="218"/>
      <c r="OWR2203" s="218"/>
      <c r="OWS2203" s="218"/>
      <c r="OWT2203" s="218"/>
      <c r="OWU2203" s="218"/>
      <c r="OWV2203" s="218"/>
      <c r="OWW2203" s="218"/>
      <c r="OWX2203" s="218"/>
      <c r="OWY2203" s="218"/>
      <c r="OWZ2203" s="218"/>
      <c r="OXA2203" s="218"/>
      <c r="OXB2203" s="218"/>
      <c r="OXC2203" s="218"/>
      <c r="OXD2203" s="218"/>
      <c r="OXE2203" s="218"/>
      <c r="OXF2203" s="218"/>
      <c r="OXG2203" s="218"/>
      <c r="OXH2203" s="218"/>
      <c r="OXI2203" s="218"/>
      <c r="OXJ2203" s="218"/>
      <c r="OXK2203" s="218"/>
      <c r="OXL2203" s="218"/>
      <c r="OXM2203" s="218"/>
      <c r="OXN2203" s="218"/>
      <c r="OXO2203" s="218"/>
      <c r="OXP2203" s="218"/>
      <c r="OXQ2203" s="218"/>
      <c r="OXR2203" s="218"/>
      <c r="OXS2203" s="218"/>
      <c r="OXT2203" s="218"/>
      <c r="OXU2203" s="218"/>
      <c r="OXV2203" s="218"/>
      <c r="OXW2203" s="218"/>
      <c r="OXX2203" s="218"/>
      <c r="OXY2203" s="218"/>
      <c r="OXZ2203" s="218"/>
      <c r="OYA2203" s="218"/>
      <c r="OYB2203" s="218"/>
      <c r="OYC2203" s="218"/>
      <c r="OYD2203" s="218"/>
      <c r="OYE2203" s="218"/>
      <c r="OYF2203" s="218"/>
      <c r="OYG2203" s="218"/>
      <c r="OYH2203" s="218"/>
      <c r="OYI2203" s="218"/>
      <c r="OYJ2203" s="218"/>
      <c r="OYK2203" s="218"/>
      <c r="OYL2203" s="218"/>
      <c r="OYM2203" s="218"/>
      <c r="OYN2203" s="218"/>
      <c r="OYO2203" s="218"/>
      <c r="OYP2203" s="218"/>
      <c r="OYQ2203" s="218"/>
      <c r="OYR2203" s="218"/>
      <c r="OYS2203" s="218"/>
      <c r="OYT2203" s="218"/>
      <c r="OYU2203" s="218"/>
      <c r="OYV2203" s="218"/>
      <c r="OYW2203" s="218"/>
      <c r="OYX2203" s="218"/>
      <c r="OYY2203" s="218"/>
      <c r="OYZ2203" s="218"/>
      <c r="OZA2203" s="218"/>
      <c r="OZB2203" s="218"/>
      <c r="OZC2203" s="218"/>
      <c r="OZD2203" s="218"/>
      <c r="OZE2203" s="218"/>
      <c r="OZF2203" s="218"/>
      <c r="OZG2203" s="218"/>
      <c r="OZH2203" s="218"/>
      <c r="OZI2203" s="218"/>
      <c r="OZJ2203" s="218"/>
      <c r="OZK2203" s="218"/>
      <c r="OZL2203" s="218"/>
      <c r="OZM2203" s="218"/>
      <c r="OZN2203" s="218"/>
      <c r="OZO2203" s="218"/>
      <c r="OZP2203" s="218"/>
      <c r="OZQ2203" s="218"/>
      <c r="OZR2203" s="218"/>
      <c r="OZS2203" s="218"/>
      <c r="OZT2203" s="218"/>
      <c r="OZU2203" s="218"/>
      <c r="OZV2203" s="218"/>
      <c r="OZW2203" s="218"/>
      <c r="OZX2203" s="218"/>
      <c r="OZY2203" s="218"/>
      <c r="OZZ2203" s="218"/>
      <c r="PAA2203" s="218"/>
      <c r="PAB2203" s="218"/>
      <c r="PAC2203" s="218"/>
      <c r="PAD2203" s="218"/>
      <c r="PAE2203" s="218"/>
      <c r="PAF2203" s="218"/>
      <c r="PAG2203" s="218"/>
      <c r="PAH2203" s="218"/>
      <c r="PAI2203" s="218"/>
      <c r="PAJ2203" s="218"/>
      <c r="PAK2203" s="218"/>
      <c r="PAL2203" s="218"/>
      <c r="PAM2203" s="218"/>
      <c r="PAN2203" s="218"/>
      <c r="PAO2203" s="218"/>
      <c r="PAP2203" s="218"/>
      <c r="PAQ2203" s="218"/>
      <c r="PAR2203" s="218"/>
      <c r="PAS2203" s="218"/>
      <c r="PAT2203" s="218"/>
      <c r="PAU2203" s="218"/>
      <c r="PAV2203" s="218"/>
      <c r="PAW2203" s="218"/>
      <c r="PAX2203" s="218"/>
      <c r="PAY2203" s="218"/>
      <c r="PAZ2203" s="218"/>
      <c r="PBA2203" s="218"/>
      <c r="PBB2203" s="218"/>
      <c r="PBC2203" s="218"/>
      <c r="PBD2203" s="218"/>
      <c r="PBE2203" s="218"/>
      <c r="PBF2203" s="218"/>
      <c r="PBG2203" s="218"/>
      <c r="PBH2203" s="218"/>
      <c r="PBI2203" s="218"/>
      <c r="PBJ2203" s="218"/>
      <c r="PBK2203" s="218"/>
      <c r="PBL2203" s="218"/>
      <c r="PBM2203" s="218"/>
      <c r="PBN2203" s="218"/>
      <c r="PBO2203" s="218"/>
      <c r="PBP2203" s="218"/>
      <c r="PBQ2203" s="218"/>
      <c r="PBR2203" s="218"/>
      <c r="PBS2203" s="218"/>
      <c r="PBT2203" s="218"/>
      <c r="PBU2203" s="218"/>
      <c r="PBV2203" s="218"/>
      <c r="PBW2203" s="218"/>
      <c r="PBX2203" s="218"/>
      <c r="PBY2203" s="218"/>
      <c r="PBZ2203" s="218"/>
      <c r="PCA2203" s="218"/>
      <c r="PCB2203" s="218"/>
      <c r="PCC2203" s="218"/>
      <c r="PCD2203" s="218"/>
      <c r="PCE2203" s="218"/>
      <c r="PCF2203" s="218"/>
      <c r="PCG2203" s="218"/>
      <c r="PCH2203" s="218"/>
      <c r="PCI2203" s="218"/>
      <c r="PCJ2203" s="218"/>
      <c r="PCK2203" s="218"/>
      <c r="PCL2203" s="218"/>
      <c r="PCM2203" s="218"/>
      <c r="PCN2203" s="218"/>
      <c r="PCO2203" s="218"/>
      <c r="PCP2203" s="218"/>
      <c r="PCQ2203" s="218"/>
      <c r="PCR2203" s="218"/>
      <c r="PCS2203" s="218"/>
      <c r="PCT2203" s="218"/>
      <c r="PCU2203" s="218"/>
      <c r="PCV2203" s="218"/>
      <c r="PCW2203" s="218"/>
      <c r="PCX2203" s="218"/>
      <c r="PCY2203" s="218"/>
      <c r="PCZ2203" s="218"/>
      <c r="PDA2203" s="218"/>
      <c r="PDB2203" s="218"/>
      <c r="PDC2203" s="218"/>
      <c r="PDD2203" s="218"/>
      <c r="PDE2203" s="218"/>
      <c r="PDF2203" s="218"/>
      <c r="PDG2203" s="218"/>
      <c r="PDH2203" s="218"/>
      <c r="PDI2203" s="218"/>
      <c r="PDJ2203" s="218"/>
      <c r="PDK2203" s="218"/>
      <c r="PDL2203" s="218"/>
      <c r="PDM2203" s="218"/>
      <c r="PDN2203" s="218"/>
      <c r="PDO2203" s="218"/>
      <c r="PDP2203" s="218"/>
      <c r="PDQ2203" s="218"/>
      <c r="PDR2203" s="218"/>
      <c r="PDS2203" s="218"/>
      <c r="PDT2203" s="218"/>
      <c r="PDU2203" s="218"/>
      <c r="PDV2203" s="218"/>
      <c r="PDW2203" s="218"/>
      <c r="PDX2203" s="218"/>
      <c r="PDY2203" s="218"/>
      <c r="PDZ2203" s="218"/>
      <c r="PEA2203" s="218"/>
      <c r="PEB2203" s="218"/>
      <c r="PEC2203" s="218"/>
      <c r="PED2203" s="218"/>
      <c r="PEE2203" s="218"/>
      <c r="PEF2203" s="218"/>
      <c r="PEG2203" s="218"/>
      <c r="PEH2203" s="218"/>
      <c r="PEI2203" s="218"/>
      <c r="PEJ2203" s="218"/>
      <c r="PEK2203" s="218"/>
      <c r="PEL2203" s="218"/>
      <c r="PEM2203" s="218"/>
      <c r="PEN2203" s="218"/>
      <c r="PEO2203" s="218"/>
      <c r="PEP2203" s="218"/>
      <c r="PEQ2203" s="218"/>
      <c r="PER2203" s="218"/>
      <c r="PES2203" s="218"/>
      <c r="PET2203" s="218"/>
      <c r="PEU2203" s="218"/>
      <c r="PEV2203" s="218"/>
      <c r="PEW2203" s="218"/>
      <c r="PEX2203" s="218"/>
      <c r="PEY2203" s="218"/>
      <c r="PEZ2203" s="218"/>
      <c r="PFA2203" s="218"/>
      <c r="PFB2203" s="218"/>
      <c r="PFC2203" s="218"/>
      <c r="PFD2203" s="218"/>
      <c r="PFE2203" s="218"/>
      <c r="PFF2203" s="218"/>
      <c r="PFG2203" s="218"/>
      <c r="PFH2203" s="218"/>
      <c r="PFI2203" s="218"/>
      <c r="PFJ2203" s="218"/>
      <c r="PFK2203" s="218"/>
      <c r="PFL2203" s="218"/>
      <c r="PFM2203" s="218"/>
      <c r="PFN2203" s="218"/>
      <c r="PFO2203" s="218"/>
      <c r="PFP2203" s="218"/>
      <c r="PFQ2203" s="218"/>
      <c r="PFR2203" s="218"/>
      <c r="PFS2203" s="218"/>
      <c r="PFT2203" s="218"/>
      <c r="PFU2203" s="218"/>
      <c r="PFV2203" s="218"/>
      <c r="PFW2203" s="218"/>
      <c r="PFX2203" s="218"/>
      <c r="PFY2203" s="218"/>
      <c r="PFZ2203" s="218"/>
      <c r="PGA2203" s="218"/>
      <c r="PGB2203" s="218"/>
      <c r="PGC2203" s="218"/>
      <c r="PGD2203" s="218"/>
      <c r="PGE2203" s="218"/>
      <c r="PGF2203" s="218"/>
      <c r="PGG2203" s="218"/>
      <c r="PGH2203" s="218"/>
      <c r="PGI2203" s="218"/>
      <c r="PGJ2203" s="218"/>
      <c r="PGK2203" s="218"/>
      <c r="PGL2203" s="218"/>
      <c r="PGM2203" s="218"/>
      <c r="PGN2203" s="218"/>
      <c r="PGO2203" s="218"/>
      <c r="PGP2203" s="218"/>
      <c r="PGQ2203" s="218"/>
      <c r="PGR2203" s="218"/>
      <c r="PGS2203" s="218"/>
      <c r="PGT2203" s="218"/>
      <c r="PGU2203" s="218"/>
      <c r="PGV2203" s="218"/>
      <c r="PGW2203" s="218"/>
      <c r="PGX2203" s="218"/>
      <c r="PGY2203" s="218"/>
      <c r="PGZ2203" s="218"/>
      <c r="PHA2203" s="218"/>
      <c r="PHB2203" s="218"/>
      <c r="PHC2203" s="218"/>
      <c r="PHD2203" s="218"/>
      <c r="PHE2203" s="218"/>
      <c r="PHF2203" s="218"/>
      <c r="PHG2203" s="218"/>
      <c r="PHH2203" s="218"/>
      <c r="PHI2203" s="218"/>
      <c r="PHJ2203" s="218"/>
      <c r="PHK2203" s="218"/>
      <c r="PHL2203" s="218"/>
      <c r="PHM2203" s="218"/>
      <c r="PHN2203" s="218"/>
      <c r="PHO2203" s="218"/>
      <c r="PHP2203" s="218"/>
      <c r="PHQ2203" s="218"/>
      <c r="PHR2203" s="218"/>
      <c r="PHS2203" s="218"/>
      <c r="PHT2203" s="218"/>
      <c r="PHU2203" s="218"/>
      <c r="PHV2203" s="218"/>
      <c r="PHW2203" s="218"/>
      <c r="PHX2203" s="218"/>
      <c r="PHY2203" s="218"/>
      <c r="PHZ2203" s="218"/>
      <c r="PIA2203" s="218"/>
      <c r="PIB2203" s="218"/>
      <c r="PIC2203" s="218"/>
      <c r="PID2203" s="218"/>
      <c r="PIE2203" s="218"/>
      <c r="PIF2203" s="218"/>
      <c r="PIG2203" s="218"/>
      <c r="PIH2203" s="218"/>
      <c r="PII2203" s="218"/>
      <c r="PIJ2203" s="218"/>
      <c r="PIK2203" s="218"/>
      <c r="PIL2203" s="218"/>
      <c r="PIM2203" s="218"/>
      <c r="PIN2203" s="218"/>
      <c r="PIO2203" s="218"/>
      <c r="PIP2203" s="218"/>
      <c r="PIQ2203" s="218"/>
      <c r="PIR2203" s="218"/>
      <c r="PIS2203" s="218"/>
      <c r="PIT2203" s="218"/>
      <c r="PIU2203" s="218"/>
      <c r="PIV2203" s="218"/>
      <c r="PIW2203" s="218"/>
      <c r="PIX2203" s="218"/>
      <c r="PIY2203" s="218"/>
      <c r="PIZ2203" s="218"/>
      <c r="PJA2203" s="218"/>
      <c r="PJB2203" s="218"/>
      <c r="PJC2203" s="218"/>
      <c r="PJD2203" s="218"/>
      <c r="PJE2203" s="218"/>
      <c r="PJF2203" s="218"/>
      <c r="PJG2203" s="218"/>
      <c r="PJH2203" s="218"/>
      <c r="PJI2203" s="218"/>
      <c r="PJJ2203" s="218"/>
      <c r="PJK2203" s="218"/>
      <c r="PJL2203" s="218"/>
      <c r="PJM2203" s="218"/>
      <c r="PJN2203" s="218"/>
      <c r="PJO2203" s="218"/>
      <c r="PJP2203" s="218"/>
      <c r="PJQ2203" s="218"/>
      <c r="PJR2203" s="218"/>
      <c r="PJS2203" s="218"/>
      <c r="PJT2203" s="218"/>
      <c r="PJU2203" s="218"/>
      <c r="PJV2203" s="218"/>
      <c r="PJW2203" s="218"/>
      <c r="PJX2203" s="218"/>
      <c r="PJY2203" s="218"/>
      <c r="PJZ2203" s="218"/>
      <c r="PKA2203" s="218"/>
      <c r="PKB2203" s="218"/>
      <c r="PKC2203" s="218"/>
      <c r="PKD2203" s="218"/>
      <c r="PKE2203" s="218"/>
      <c r="PKF2203" s="218"/>
      <c r="PKG2203" s="218"/>
      <c r="PKH2203" s="218"/>
      <c r="PKI2203" s="218"/>
      <c r="PKJ2203" s="218"/>
      <c r="PKK2203" s="218"/>
      <c r="PKL2203" s="218"/>
      <c r="PKM2203" s="218"/>
      <c r="PKN2203" s="218"/>
      <c r="PKO2203" s="218"/>
      <c r="PKP2203" s="218"/>
      <c r="PKQ2203" s="218"/>
      <c r="PKR2203" s="218"/>
      <c r="PKS2203" s="218"/>
      <c r="PKT2203" s="218"/>
      <c r="PKU2203" s="218"/>
      <c r="PKV2203" s="218"/>
      <c r="PKW2203" s="218"/>
      <c r="PKX2203" s="218"/>
      <c r="PKY2203" s="218"/>
      <c r="PKZ2203" s="218"/>
      <c r="PLA2203" s="218"/>
      <c r="PLB2203" s="218"/>
      <c r="PLC2203" s="218"/>
      <c r="PLD2203" s="218"/>
      <c r="PLE2203" s="218"/>
      <c r="PLF2203" s="218"/>
      <c r="PLG2203" s="218"/>
      <c r="PLH2203" s="218"/>
      <c r="PLI2203" s="218"/>
      <c r="PLJ2203" s="218"/>
      <c r="PLK2203" s="218"/>
      <c r="PLL2203" s="218"/>
      <c r="PLM2203" s="218"/>
      <c r="PLN2203" s="218"/>
      <c r="PLO2203" s="218"/>
      <c r="PLP2203" s="218"/>
      <c r="PLQ2203" s="218"/>
      <c r="PLR2203" s="218"/>
      <c r="PLS2203" s="218"/>
      <c r="PLT2203" s="218"/>
      <c r="PLU2203" s="218"/>
      <c r="PLV2203" s="218"/>
      <c r="PLW2203" s="218"/>
      <c r="PLX2203" s="218"/>
      <c r="PLY2203" s="218"/>
      <c r="PLZ2203" s="218"/>
      <c r="PMA2203" s="218"/>
      <c r="PMB2203" s="218"/>
      <c r="PMC2203" s="218"/>
      <c r="PMD2203" s="218"/>
      <c r="PME2203" s="218"/>
      <c r="PMF2203" s="218"/>
      <c r="PMG2203" s="218"/>
      <c r="PMH2203" s="218"/>
      <c r="PMI2203" s="218"/>
      <c r="PMJ2203" s="218"/>
      <c r="PMK2203" s="218"/>
      <c r="PML2203" s="218"/>
      <c r="PMM2203" s="218"/>
      <c r="PMN2203" s="218"/>
      <c r="PMO2203" s="218"/>
      <c r="PMP2203" s="218"/>
      <c r="PMQ2203" s="218"/>
      <c r="PMR2203" s="218"/>
      <c r="PMS2203" s="218"/>
      <c r="PMT2203" s="218"/>
      <c r="PMU2203" s="218"/>
      <c r="PMV2203" s="218"/>
      <c r="PMW2203" s="218"/>
      <c r="PMX2203" s="218"/>
      <c r="PMY2203" s="218"/>
      <c r="PMZ2203" s="218"/>
      <c r="PNA2203" s="218"/>
      <c r="PNB2203" s="218"/>
      <c r="PNC2203" s="218"/>
      <c r="PND2203" s="218"/>
      <c r="PNE2203" s="218"/>
      <c r="PNF2203" s="218"/>
      <c r="PNG2203" s="218"/>
      <c r="PNH2203" s="218"/>
      <c r="PNI2203" s="218"/>
      <c r="PNJ2203" s="218"/>
      <c r="PNK2203" s="218"/>
      <c r="PNL2203" s="218"/>
      <c r="PNM2203" s="218"/>
      <c r="PNN2203" s="218"/>
      <c r="PNO2203" s="218"/>
      <c r="PNP2203" s="218"/>
      <c r="PNQ2203" s="218"/>
      <c r="PNR2203" s="218"/>
      <c r="PNS2203" s="218"/>
      <c r="PNT2203" s="218"/>
      <c r="PNU2203" s="218"/>
      <c r="PNV2203" s="218"/>
      <c r="PNW2203" s="218"/>
      <c r="PNX2203" s="218"/>
      <c r="PNY2203" s="218"/>
      <c r="PNZ2203" s="218"/>
      <c r="POA2203" s="218"/>
      <c r="POB2203" s="218"/>
      <c r="POC2203" s="218"/>
      <c r="POD2203" s="218"/>
      <c r="POE2203" s="218"/>
      <c r="POF2203" s="218"/>
      <c r="POG2203" s="218"/>
      <c r="POH2203" s="218"/>
      <c r="POI2203" s="218"/>
      <c r="POJ2203" s="218"/>
      <c r="POK2203" s="218"/>
      <c r="POL2203" s="218"/>
      <c r="POM2203" s="218"/>
      <c r="PON2203" s="218"/>
      <c r="POO2203" s="218"/>
      <c r="POP2203" s="218"/>
      <c r="POQ2203" s="218"/>
      <c r="POR2203" s="218"/>
      <c r="POS2203" s="218"/>
      <c r="POT2203" s="218"/>
      <c r="POU2203" s="218"/>
      <c r="POV2203" s="218"/>
      <c r="POW2203" s="218"/>
      <c r="POX2203" s="218"/>
      <c r="POY2203" s="218"/>
      <c r="POZ2203" s="218"/>
      <c r="PPA2203" s="218"/>
      <c r="PPB2203" s="218"/>
      <c r="PPC2203" s="218"/>
      <c r="PPD2203" s="218"/>
      <c r="PPE2203" s="218"/>
      <c r="PPF2203" s="218"/>
      <c r="PPG2203" s="218"/>
      <c r="PPH2203" s="218"/>
      <c r="PPI2203" s="218"/>
      <c r="PPJ2203" s="218"/>
      <c r="PPK2203" s="218"/>
      <c r="PPL2203" s="218"/>
      <c r="PPM2203" s="218"/>
      <c r="PPN2203" s="218"/>
      <c r="PPO2203" s="218"/>
      <c r="PPP2203" s="218"/>
      <c r="PPQ2203" s="218"/>
      <c r="PPR2203" s="218"/>
      <c r="PPS2203" s="218"/>
      <c r="PPT2203" s="218"/>
      <c r="PPU2203" s="218"/>
      <c r="PPV2203" s="218"/>
      <c r="PPW2203" s="218"/>
      <c r="PPX2203" s="218"/>
      <c r="PPY2203" s="218"/>
      <c r="PPZ2203" s="218"/>
      <c r="PQA2203" s="218"/>
      <c r="PQB2203" s="218"/>
      <c r="PQC2203" s="218"/>
      <c r="PQD2203" s="218"/>
      <c r="PQE2203" s="218"/>
      <c r="PQF2203" s="218"/>
      <c r="PQG2203" s="218"/>
      <c r="PQH2203" s="218"/>
      <c r="PQI2203" s="218"/>
      <c r="PQJ2203" s="218"/>
      <c r="PQK2203" s="218"/>
      <c r="PQL2203" s="218"/>
      <c r="PQM2203" s="218"/>
      <c r="PQN2203" s="218"/>
      <c r="PQO2203" s="218"/>
      <c r="PQP2203" s="218"/>
      <c r="PQQ2203" s="218"/>
      <c r="PQR2203" s="218"/>
      <c r="PQS2203" s="218"/>
      <c r="PQT2203" s="218"/>
      <c r="PQU2203" s="218"/>
      <c r="PQV2203" s="218"/>
      <c r="PQW2203" s="218"/>
      <c r="PQX2203" s="218"/>
      <c r="PQY2203" s="218"/>
      <c r="PQZ2203" s="218"/>
      <c r="PRA2203" s="218"/>
      <c r="PRB2203" s="218"/>
      <c r="PRC2203" s="218"/>
      <c r="PRD2203" s="218"/>
      <c r="PRE2203" s="218"/>
      <c r="PRF2203" s="218"/>
      <c r="PRG2203" s="218"/>
      <c r="PRH2203" s="218"/>
      <c r="PRI2203" s="218"/>
      <c r="PRJ2203" s="218"/>
      <c r="PRK2203" s="218"/>
      <c r="PRL2203" s="218"/>
      <c r="PRM2203" s="218"/>
      <c r="PRN2203" s="218"/>
      <c r="PRO2203" s="218"/>
      <c r="PRP2203" s="218"/>
      <c r="PRQ2203" s="218"/>
      <c r="PRR2203" s="218"/>
      <c r="PRS2203" s="218"/>
      <c r="PRT2203" s="218"/>
      <c r="PRU2203" s="218"/>
      <c r="PRV2203" s="218"/>
      <c r="PRW2203" s="218"/>
      <c r="PRX2203" s="218"/>
      <c r="PRY2203" s="218"/>
      <c r="PRZ2203" s="218"/>
      <c r="PSA2203" s="218"/>
      <c r="PSB2203" s="218"/>
      <c r="PSC2203" s="218"/>
      <c r="PSD2203" s="218"/>
      <c r="PSE2203" s="218"/>
      <c r="PSF2203" s="218"/>
      <c r="PSG2203" s="218"/>
      <c r="PSH2203" s="218"/>
      <c r="PSI2203" s="218"/>
      <c r="PSJ2203" s="218"/>
      <c r="PSK2203" s="218"/>
      <c r="PSL2203" s="218"/>
      <c r="PSM2203" s="218"/>
      <c r="PSN2203" s="218"/>
      <c r="PSO2203" s="218"/>
      <c r="PSP2203" s="218"/>
      <c r="PSQ2203" s="218"/>
      <c r="PSR2203" s="218"/>
      <c r="PSS2203" s="218"/>
      <c r="PST2203" s="218"/>
      <c r="PSU2203" s="218"/>
      <c r="PSV2203" s="218"/>
      <c r="PSW2203" s="218"/>
      <c r="PSX2203" s="218"/>
      <c r="PSY2203" s="218"/>
      <c r="PSZ2203" s="218"/>
      <c r="PTA2203" s="218"/>
      <c r="PTB2203" s="218"/>
      <c r="PTC2203" s="218"/>
      <c r="PTD2203" s="218"/>
      <c r="PTE2203" s="218"/>
      <c r="PTF2203" s="218"/>
      <c r="PTG2203" s="218"/>
      <c r="PTH2203" s="218"/>
      <c r="PTI2203" s="218"/>
      <c r="PTJ2203" s="218"/>
      <c r="PTK2203" s="218"/>
      <c r="PTL2203" s="218"/>
      <c r="PTM2203" s="218"/>
      <c r="PTN2203" s="218"/>
      <c r="PTO2203" s="218"/>
      <c r="PTP2203" s="218"/>
      <c r="PTQ2203" s="218"/>
      <c r="PTR2203" s="218"/>
      <c r="PTS2203" s="218"/>
      <c r="PTT2203" s="218"/>
      <c r="PTU2203" s="218"/>
      <c r="PTV2203" s="218"/>
      <c r="PTW2203" s="218"/>
      <c r="PTX2203" s="218"/>
      <c r="PTY2203" s="218"/>
      <c r="PTZ2203" s="218"/>
      <c r="PUA2203" s="218"/>
      <c r="PUB2203" s="218"/>
      <c r="PUC2203" s="218"/>
      <c r="PUD2203" s="218"/>
      <c r="PUE2203" s="218"/>
      <c r="PUF2203" s="218"/>
      <c r="PUG2203" s="218"/>
      <c r="PUH2203" s="218"/>
      <c r="PUI2203" s="218"/>
      <c r="PUJ2203" s="218"/>
      <c r="PUK2203" s="218"/>
      <c r="PUL2203" s="218"/>
      <c r="PUM2203" s="218"/>
      <c r="PUN2203" s="218"/>
      <c r="PUO2203" s="218"/>
      <c r="PUP2203" s="218"/>
      <c r="PUQ2203" s="218"/>
      <c r="PUR2203" s="218"/>
      <c r="PUS2203" s="218"/>
      <c r="PUT2203" s="218"/>
      <c r="PUU2203" s="218"/>
      <c r="PUV2203" s="218"/>
      <c r="PUW2203" s="218"/>
      <c r="PUX2203" s="218"/>
      <c r="PUY2203" s="218"/>
      <c r="PUZ2203" s="218"/>
      <c r="PVA2203" s="218"/>
      <c r="PVB2203" s="218"/>
      <c r="PVC2203" s="218"/>
      <c r="PVD2203" s="218"/>
      <c r="PVE2203" s="218"/>
      <c r="PVF2203" s="218"/>
      <c r="PVG2203" s="218"/>
      <c r="PVH2203" s="218"/>
      <c r="PVI2203" s="218"/>
      <c r="PVJ2203" s="218"/>
      <c r="PVK2203" s="218"/>
      <c r="PVL2203" s="218"/>
      <c r="PVM2203" s="218"/>
      <c r="PVN2203" s="218"/>
      <c r="PVO2203" s="218"/>
      <c r="PVP2203" s="218"/>
      <c r="PVQ2203" s="218"/>
      <c r="PVR2203" s="218"/>
      <c r="PVS2203" s="218"/>
      <c r="PVT2203" s="218"/>
      <c r="PVU2203" s="218"/>
      <c r="PVV2203" s="218"/>
      <c r="PVW2203" s="218"/>
      <c r="PVX2203" s="218"/>
      <c r="PVY2203" s="218"/>
      <c r="PVZ2203" s="218"/>
      <c r="PWA2203" s="218"/>
      <c r="PWB2203" s="218"/>
      <c r="PWC2203" s="218"/>
      <c r="PWD2203" s="218"/>
      <c r="PWE2203" s="218"/>
      <c r="PWF2203" s="218"/>
      <c r="PWG2203" s="218"/>
      <c r="PWH2203" s="218"/>
      <c r="PWI2203" s="218"/>
      <c r="PWJ2203" s="218"/>
      <c r="PWK2203" s="218"/>
      <c r="PWL2203" s="218"/>
      <c r="PWM2203" s="218"/>
      <c r="PWN2203" s="218"/>
      <c r="PWO2203" s="218"/>
      <c r="PWP2203" s="218"/>
      <c r="PWQ2203" s="218"/>
      <c r="PWR2203" s="218"/>
      <c r="PWS2203" s="218"/>
      <c r="PWT2203" s="218"/>
      <c r="PWU2203" s="218"/>
      <c r="PWV2203" s="218"/>
      <c r="PWW2203" s="218"/>
      <c r="PWX2203" s="218"/>
      <c r="PWY2203" s="218"/>
      <c r="PWZ2203" s="218"/>
      <c r="PXA2203" s="218"/>
      <c r="PXB2203" s="218"/>
      <c r="PXC2203" s="218"/>
      <c r="PXD2203" s="218"/>
      <c r="PXE2203" s="218"/>
      <c r="PXF2203" s="218"/>
      <c r="PXG2203" s="218"/>
      <c r="PXH2203" s="218"/>
      <c r="PXI2203" s="218"/>
      <c r="PXJ2203" s="218"/>
      <c r="PXK2203" s="218"/>
      <c r="PXL2203" s="218"/>
      <c r="PXM2203" s="218"/>
      <c r="PXN2203" s="218"/>
      <c r="PXO2203" s="218"/>
      <c r="PXP2203" s="218"/>
      <c r="PXQ2203" s="218"/>
      <c r="PXR2203" s="218"/>
      <c r="PXS2203" s="218"/>
      <c r="PXT2203" s="218"/>
      <c r="PXU2203" s="218"/>
      <c r="PXV2203" s="218"/>
      <c r="PXW2203" s="218"/>
      <c r="PXX2203" s="218"/>
      <c r="PXY2203" s="218"/>
      <c r="PXZ2203" s="218"/>
      <c r="PYA2203" s="218"/>
      <c r="PYB2203" s="218"/>
      <c r="PYC2203" s="218"/>
      <c r="PYD2203" s="218"/>
      <c r="PYE2203" s="218"/>
      <c r="PYF2203" s="218"/>
      <c r="PYG2203" s="218"/>
      <c r="PYH2203" s="218"/>
      <c r="PYI2203" s="218"/>
      <c r="PYJ2203" s="218"/>
      <c r="PYK2203" s="218"/>
      <c r="PYL2203" s="218"/>
      <c r="PYM2203" s="218"/>
      <c r="PYN2203" s="218"/>
      <c r="PYO2203" s="218"/>
      <c r="PYP2203" s="218"/>
      <c r="PYQ2203" s="218"/>
      <c r="PYR2203" s="218"/>
      <c r="PYS2203" s="218"/>
      <c r="PYT2203" s="218"/>
      <c r="PYU2203" s="218"/>
      <c r="PYV2203" s="218"/>
      <c r="PYW2203" s="218"/>
      <c r="PYX2203" s="218"/>
      <c r="PYY2203" s="218"/>
      <c r="PYZ2203" s="218"/>
      <c r="PZA2203" s="218"/>
      <c r="PZB2203" s="218"/>
      <c r="PZC2203" s="218"/>
      <c r="PZD2203" s="218"/>
      <c r="PZE2203" s="218"/>
      <c r="PZF2203" s="218"/>
      <c r="PZG2203" s="218"/>
      <c r="PZH2203" s="218"/>
      <c r="PZI2203" s="218"/>
      <c r="PZJ2203" s="218"/>
      <c r="PZK2203" s="218"/>
      <c r="PZL2203" s="218"/>
      <c r="PZM2203" s="218"/>
      <c r="PZN2203" s="218"/>
      <c r="PZO2203" s="218"/>
      <c r="PZP2203" s="218"/>
      <c r="PZQ2203" s="218"/>
      <c r="PZR2203" s="218"/>
      <c r="PZS2203" s="218"/>
      <c r="PZT2203" s="218"/>
      <c r="PZU2203" s="218"/>
      <c r="PZV2203" s="218"/>
      <c r="PZW2203" s="218"/>
      <c r="PZX2203" s="218"/>
      <c r="PZY2203" s="218"/>
      <c r="PZZ2203" s="218"/>
      <c r="QAA2203" s="218"/>
      <c r="QAB2203" s="218"/>
      <c r="QAC2203" s="218"/>
      <c r="QAD2203" s="218"/>
      <c r="QAE2203" s="218"/>
      <c r="QAF2203" s="218"/>
      <c r="QAG2203" s="218"/>
      <c r="QAH2203" s="218"/>
      <c r="QAI2203" s="218"/>
      <c r="QAJ2203" s="218"/>
      <c r="QAK2203" s="218"/>
      <c r="QAL2203" s="218"/>
      <c r="QAM2203" s="218"/>
      <c r="QAN2203" s="218"/>
      <c r="QAO2203" s="218"/>
      <c r="QAP2203" s="218"/>
      <c r="QAQ2203" s="218"/>
      <c r="QAR2203" s="218"/>
      <c r="QAS2203" s="218"/>
      <c r="QAT2203" s="218"/>
      <c r="QAU2203" s="218"/>
      <c r="QAV2203" s="218"/>
      <c r="QAW2203" s="218"/>
      <c r="QAX2203" s="218"/>
      <c r="QAY2203" s="218"/>
      <c r="QAZ2203" s="218"/>
      <c r="QBA2203" s="218"/>
      <c r="QBB2203" s="218"/>
      <c r="QBC2203" s="218"/>
      <c r="QBD2203" s="218"/>
      <c r="QBE2203" s="218"/>
      <c r="QBF2203" s="218"/>
      <c r="QBG2203" s="218"/>
      <c r="QBH2203" s="218"/>
      <c r="QBI2203" s="218"/>
      <c r="QBJ2203" s="218"/>
      <c r="QBK2203" s="218"/>
      <c r="QBL2203" s="218"/>
      <c r="QBM2203" s="218"/>
      <c r="QBN2203" s="218"/>
      <c r="QBO2203" s="218"/>
      <c r="QBP2203" s="218"/>
      <c r="QBQ2203" s="218"/>
      <c r="QBR2203" s="218"/>
      <c r="QBS2203" s="218"/>
      <c r="QBT2203" s="218"/>
      <c r="QBU2203" s="218"/>
      <c r="QBV2203" s="218"/>
      <c r="QBW2203" s="218"/>
      <c r="QBX2203" s="218"/>
      <c r="QBY2203" s="218"/>
      <c r="QBZ2203" s="218"/>
      <c r="QCA2203" s="218"/>
      <c r="QCB2203" s="218"/>
      <c r="QCC2203" s="218"/>
      <c r="QCD2203" s="218"/>
      <c r="QCE2203" s="218"/>
      <c r="QCF2203" s="218"/>
      <c r="QCG2203" s="218"/>
      <c r="QCH2203" s="218"/>
      <c r="QCI2203" s="218"/>
      <c r="QCJ2203" s="218"/>
      <c r="QCK2203" s="218"/>
      <c r="QCL2203" s="218"/>
      <c r="QCM2203" s="218"/>
      <c r="QCN2203" s="218"/>
      <c r="QCO2203" s="218"/>
      <c r="QCP2203" s="218"/>
      <c r="QCQ2203" s="218"/>
      <c r="QCR2203" s="218"/>
      <c r="QCS2203" s="218"/>
      <c r="QCT2203" s="218"/>
      <c r="QCU2203" s="218"/>
      <c r="QCV2203" s="218"/>
      <c r="QCW2203" s="218"/>
      <c r="QCX2203" s="218"/>
      <c r="QCY2203" s="218"/>
      <c r="QCZ2203" s="218"/>
      <c r="QDA2203" s="218"/>
      <c r="QDB2203" s="218"/>
      <c r="QDC2203" s="218"/>
      <c r="QDD2203" s="218"/>
      <c r="QDE2203" s="218"/>
      <c r="QDF2203" s="218"/>
      <c r="QDG2203" s="218"/>
      <c r="QDH2203" s="218"/>
      <c r="QDI2203" s="218"/>
      <c r="QDJ2203" s="218"/>
      <c r="QDK2203" s="218"/>
      <c r="QDL2203" s="218"/>
      <c r="QDM2203" s="218"/>
      <c r="QDN2203" s="218"/>
      <c r="QDO2203" s="218"/>
      <c r="QDP2203" s="218"/>
      <c r="QDQ2203" s="218"/>
      <c r="QDR2203" s="218"/>
      <c r="QDS2203" s="218"/>
      <c r="QDT2203" s="218"/>
      <c r="QDU2203" s="218"/>
      <c r="QDV2203" s="218"/>
      <c r="QDW2203" s="218"/>
      <c r="QDX2203" s="218"/>
      <c r="QDY2203" s="218"/>
      <c r="QDZ2203" s="218"/>
      <c r="QEA2203" s="218"/>
      <c r="QEB2203" s="218"/>
      <c r="QEC2203" s="218"/>
      <c r="QED2203" s="218"/>
      <c r="QEE2203" s="218"/>
      <c r="QEF2203" s="218"/>
      <c r="QEG2203" s="218"/>
      <c r="QEH2203" s="218"/>
      <c r="QEI2203" s="218"/>
      <c r="QEJ2203" s="218"/>
      <c r="QEK2203" s="218"/>
      <c r="QEL2203" s="218"/>
      <c r="QEM2203" s="218"/>
      <c r="QEN2203" s="218"/>
      <c r="QEO2203" s="218"/>
      <c r="QEP2203" s="218"/>
      <c r="QEQ2203" s="218"/>
      <c r="QER2203" s="218"/>
      <c r="QES2203" s="218"/>
      <c r="QET2203" s="218"/>
      <c r="QEU2203" s="218"/>
      <c r="QEV2203" s="218"/>
      <c r="QEW2203" s="218"/>
      <c r="QEX2203" s="218"/>
      <c r="QEY2203" s="218"/>
      <c r="QEZ2203" s="218"/>
      <c r="QFA2203" s="218"/>
      <c r="QFB2203" s="218"/>
      <c r="QFC2203" s="218"/>
      <c r="QFD2203" s="218"/>
      <c r="QFE2203" s="218"/>
      <c r="QFF2203" s="218"/>
      <c r="QFG2203" s="218"/>
      <c r="QFH2203" s="218"/>
      <c r="QFI2203" s="218"/>
      <c r="QFJ2203" s="218"/>
      <c r="QFK2203" s="218"/>
      <c r="QFL2203" s="218"/>
      <c r="QFM2203" s="218"/>
      <c r="QFN2203" s="218"/>
      <c r="QFO2203" s="218"/>
      <c r="QFP2203" s="218"/>
      <c r="QFQ2203" s="218"/>
      <c r="QFR2203" s="218"/>
      <c r="QFS2203" s="218"/>
      <c r="QFT2203" s="218"/>
      <c r="QFU2203" s="218"/>
      <c r="QFV2203" s="218"/>
      <c r="QFW2203" s="218"/>
      <c r="QFX2203" s="218"/>
      <c r="QFY2203" s="218"/>
      <c r="QFZ2203" s="218"/>
      <c r="QGA2203" s="218"/>
      <c r="QGB2203" s="218"/>
      <c r="QGC2203" s="218"/>
      <c r="QGD2203" s="218"/>
      <c r="QGE2203" s="218"/>
      <c r="QGF2203" s="218"/>
      <c r="QGG2203" s="218"/>
      <c r="QGH2203" s="218"/>
      <c r="QGI2203" s="218"/>
      <c r="QGJ2203" s="218"/>
      <c r="QGK2203" s="218"/>
      <c r="QGL2203" s="218"/>
      <c r="QGM2203" s="218"/>
      <c r="QGN2203" s="218"/>
      <c r="QGO2203" s="218"/>
      <c r="QGP2203" s="218"/>
      <c r="QGQ2203" s="218"/>
      <c r="QGR2203" s="218"/>
      <c r="QGS2203" s="218"/>
      <c r="QGT2203" s="218"/>
      <c r="QGU2203" s="218"/>
      <c r="QGV2203" s="218"/>
      <c r="QGW2203" s="218"/>
      <c r="QGX2203" s="218"/>
      <c r="QGY2203" s="218"/>
      <c r="QGZ2203" s="218"/>
      <c r="QHA2203" s="218"/>
      <c r="QHB2203" s="218"/>
      <c r="QHC2203" s="218"/>
      <c r="QHD2203" s="218"/>
      <c r="QHE2203" s="218"/>
      <c r="QHF2203" s="218"/>
      <c r="QHG2203" s="218"/>
      <c r="QHH2203" s="218"/>
      <c r="QHI2203" s="218"/>
      <c r="QHJ2203" s="218"/>
      <c r="QHK2203" s="218"/>
      <c r="QHL2203" s="218"/>
      <c r="QHM2203" s="218"/>
      <c r="QHN2203" s="218"/>
      <c r="QHO2203" s="218"/>
      <c r="QHP2203" s="218"/>
      <c r="QHQ2203" s="218"/>
      <c r="QHR2203" s="218"/>
      <c r="QHS2203" s="218"/>
      <c r="QHT2203" s="218"/>
      <c r="QHU2203" s="218"/>
      <c r="QHV2203" s="218"/>
      <c r="QHW2203" s="218"/>
      <c r="QHX2203" s="218"/>
      <c r="QHY2203" s="218"/>
      <c r="QHZ2203" s="218"/>
      <c r="QIA2203" s="218"/>
      <c r="QIB2203" s="218"/>
      <c r="QIC2203" s="218"/>
      <c r="QID2203" s="218"/>
      <c r="QIE2203" s="218"/>
      <c r="QIF2203" s="218"/>
      <c r="QIG2203" s="218"/>
      <c r="QIH2203" s="218"/>
      <c r="QII2203" s="218"/>
      <c r="QIJ2203" s="218"/>
      <c r="QIK2203" s="218"/>
      <c r="QIL2203" s="218"/>
      <c r="QIM2203" s="218"/>
      <c r="QIN2203" s="218"/>
      <c r="QIO2203" s="218"/>
      <c r="QIP2203" s="218"/>
      <c r="QIQ2203" s="218"/>
      <c r="QIR2203" s="218"/>
      <c r="QIS2203" s="218"/>
      <c r="QIT2203" s="218"/>
      <c r="QIU2203" s="218"/>
      <c r="QIV2203" s="218"/>
      <c r="QIW2203" s="218"/>
      <c r="QIX2203" s="218"/>
      <c r="QIY2203" s="218"/>
      <c r="QIZ2203" s="218"/>
      <c r="QJA2203" s="218"/>
      <c r="QJB2203" s="218"/>
      <c r="QJC2203" s="218"/>
      <c r="QJD2203" s="218"/>
      <c r="QJE2203" s="218"/>
      <c r="QJF2203" s="218"/>
      <c r="QJG2203" s="218"/>
      <c r="QJH2203" s="218"/>
      <c r="QJI2203" s="218"/>
      <c r="QJJ2203" s="218"/>
      <c r="QJK2203" s="218"/>
      <c r="QJL2203" s="218"/>
      <c r="QJM2203" s="218"/>
      <c r="QJN2203" s="218"/>
      <c r="QJO2203" s="218"/>
      <c r="QJP2203" s="218"/>
      <c r="QJQ2203" s="218"/>
      <c r="QJR2203" s="218"/>
      <c r="QJS2203" s="218"/>
      <c r="QJT2203" s="218"/>
      <c r="QJU2203" s="218"/>
      <c r="QJV2203" s="218"/>
      <c r="QJW2203" s="218"/>
      <c r="QJX2203" s="218"/>
      <c r="QJY2203" s="218"/>
      <c r="QJZ2203" s="218"/>
      <c r="QKA2203" s="218"/>
      <c r="QKB2203" s="218"/>
      <c r="QKC2203" s="218"/>
      <c r="QKD2203" s="218"/>
      <c r="QKE2203" s="218"/>
      <c r="QKF2203" s="218"/>
      <c r="QKG2203" s="218"/>
      <c r="QKH2203" s="218"/>
      <c r="QKI2203" s="218"/>
      <c r="QKJ2203" s="218"/>
      <c r="QKK2203" s="218"/>
      <c r="QKL2203" s="218"/>
      <c r="QKM2203" s="218"/>
      <c r="QKN2203" s="218"/>
      <c r="QKO2203" s="218"/>
      <c r="QKP2203" s="218"/>
      <c r="QKQ2203" s="218"/>
      <c r="QKR2203" s="218"/>
      <c r="QKS2203" s="218"/>
      <c r="QKT2203" s="218"/>
      <c r="QKU2203" s="218"/>
      <c r="QKV2203" s="218"/>
      <c r="QKW2203" s="218"/>
      <c r="QKX2203" s="218"/>
      <c r="QKY2203" s="218"/>
      <c r="QKZ2203" s="218"/>
      <c r="QLA2203" s="218"/>
      <c r="QLB2203" s="218"/>
      <c r="QLC2203" s="218"/>
      <c r="QLD2203" s="218"/>
      <c r="QLE2203" s="218"/>
      <c r="QLF2203" s="218"/>
      <c r="QLG2203" s="218"/>
      <c r="QLH2203" s="218"/>
      <c r="QLI2203" s="218"/>
      <c r="QLJ2203" s="218"/>
      <c r="QLK2203" s="218"/>
      <c r="QLL2203" s="218"/>
      <c r="QLM2203" s="218"/>
      <c r="QLN2203" s="218"/>
      <c r="QLO2203" s="218"/>
      <c r="QLP2203" s="218"/>
      <c r="QLQ2203" s="218"/>
      <c r="QLR2203" s="218"/>
      <c r="QLS2203" s="218"/>
      <c r="QLT2203" s="218"/>
      <c r="QLU2203" s="218"/>
      <c r="QLV2203" s="218"/>
      <c r="QLW2203" s="218"/>
      <c r="QLX2203" s="218"/>
      <c r="QLY2203" s="218"/>
      <c r="QLZ2203" s="218"/>
      <c r="QMA2203" s="218"/>
      <c r="QMB2203" s="218"/>
      <c r="QMC2203" s="218"/>
      <c r="QMD2203" s="218"/>
      <c r="QME2203" s="218"/>
      <c r="QMF2203" s="218"/>
      <c r="QMG2203" s="218"/>
      <c r="QMH2203" s="218"/>
      <c r="QMI2203" s="218"/>
      <c r="QMJ2203" s="218"/>
      <c r="QMK2203" s="218"/>
      <c r="QML2203" s="218"/>
      <c r="QMM2203" s="218"/>
      <c r="QMN2203" s="218"/>
      <c r="QMO2203" s="218"/>
      <c r="QMP2203" s="218"/>
      <c r="QMQ2203" s="218"/>
      <c r="QMR2203" s="218"/>
      <c r="QMS2203" s="218"/>
      <c r="QMT2203" s="218"/>
      <c r="QMU2203" s="218"/>
      <c r="QMV2203" s="218"/>
      <c r="QMW2203" s="218"/>
      <c r="QMX2203" s="218"/>
      <c r="QMY2203" s="218"/>
      <c r="QMZ2203" s="218"/>
      <c r="QNA2203" s="218"/>
      <c r="QNB2203" s="218"/>
      <c r="QNC2203" s="218"/>
      <c r="QND2203" s="218"/>
      <c r="QNE2203" s="218"/>
      <c r="QNF2203" s="218"/>
      <c r="QNG2203" s="218"/>
      <c r="QNH2203" s="218"/>
      <c r="QNI2203" s="218"/>
      <c r="QNJ2203" s="218"/>
      <c r="QNK2203" s="218"/>
      <c r="QNL2203" s="218"/>
      <c r="QNM2203" s="218"/>
      <c r="QNN2203" s="218"/>
      <c r="QNO2203" s="218"/>
      <c r="QNP2203" s="218"/>
      <c r="QNQ2203" s="218"/>
      <c r="QNR2203" s="218"/>
      <c r="QNS2203" s="218"/>
      <c r="QNT2203" s="218"/>
      <c r="QNU2203" s="218"/>
      <c r="QNV2203" s="218"/>
      <c r="QNW2203" s="218"/>
      <c r="QNX2203" s="218"/>
      <c r="QNY2203" s="218"/>
      <c r="QNZ2203" s="218"/>
      <c r="QOA2203" s="218"/>
      <c r="QOB2203" s="218"/>
      <c r="QOC2203" s="218"/>
      <c r="QOD2203" s="218"/>
      <c r="QOE2203" s="218"/>
      <c r="QOF2203" s="218"/>
      <c r="QOG2203" s="218"/>
      <c r="QOH2203" s="218"/>
      <c r="QOI2203" s="218"/>
      <c r="QOJ2203" s="218"/>
      <c r="QOK2203" s="218"/>
      <c r="QOL2203" s="218"/>
      <c r="QOM2203" s="218"/>
      <c r="QON2203" s="218"/>
      <c r="QOO2203" s="218"/>
      <c r="QOP2203" s="218"/>
      <c r="QOQ2203" s="218"/>
      <c r="QOR2203" s="218"/>
      <c r="QOS2203" s="218"/>
      <c r="QOT2203" s="218"/>
      <c r="QOU2203" s="218"/>
      <c r="QOV2203" s="218"/>
      <c r="QOW2203" s="218"/>
      <c r="QOX2203" s="218"/>
      <c r="QOY2203" s="218"/>
      <c r="QOZ2203" s="218"/>
      <c r="QPA2203" s="218"/>
      <c r="QPB2203" s="218"/>
      <c r="QPC2203" s="218"/>
      <c r="QPD2203" s="218"/>
      <c r="QPE2203" s="218"/>
      <c r="QPF2203" s="218"/>
      <c r="QPG2203" s="218"/>
      <c r="QPH2203" s="218"/>
      <c r="QPI2203" s="218"/>
      <c r="QPJ2203" s="218"/>
      <c r="QPK2203" s="218"/>
      <c r="QPL2203" s="218"/>
      <c r="QPM2203" s="218"/>
      <c r="QPN2203" s="218"/>
      <c r="QPO2203" s="218"/>
      <c r="QPP2203" s="218"/>
      <c r="QPQ2203" s="218"/>
      <c r="QPR2203" s="218"/>
      <c r="QPS2203" s="218"/>
      <c r="QPT2203" s="218"/>
      <c r="QPU2203" s="218"/>
      <c r="QPV2203" s="218"/>
      <c r="QPW2203" s="218"/>
      <c r="QPX2203" s="218"/>
      <c r="QPY2203" s="218"/>
      <c r="QPZ2203" s="218"/>
      <c r="QQA2203" s="218"/>
      <c r="QQB2203" s="218"/>
      <c r="QQC2203" s="218"/>
      <c r="QQD2203" s="218"/>
      <c r="QQE2203" s="218"/>
      <c r="QQF2203" s="218"/>
      <c r="QQG2203" s="218"/>
      <c r="QQH2203" s="218"/>
      <c r="QQI2203" s="218"/>
      <c r="QQJ2203" s="218"/>
      <c r="QQK2203" s="218"/>
      <c r="QQL2203" s="218"/>
      <c r="QQM2203" s="218"/>
      <c r="QQN2203" s="218"/>
      <c r="QQO2203" s="218"/>
      <c r="QQP2203" s="218"/>
      <c r="QQQ2203" s="218"/>
      <c r="QQR2203" s="218"/>
      <c r="QQS2203" s="218"/>
      <c r="QQT2203" s="218"/>
      <c r="QQU2203" s="218"/>
      <c r="QQV2203" s="218"/>
      <c r="QQW2203" s="218"/>
      <c r="QQX2203" s="218"/>
      <c r="QQY2203" s="218"/>
      <c r="QQZ2203" s="218"/>
      <c r="QRA2203" s="218"/>
      <c r="QRB2203" s="218"/>
      <c r="QRC2203" s="218"/>
      <c r="QRD2203" s="218"/>
      <c r="QRE2203" s="218"/>
      <c r="QRF2203" s="218"/>
      <c r="QRG2203" s="218"/>
      <c r="QRH2203" s="218"/>
      <c r="QRI2203" s="218"/>
      <c r="QRJ2203" s="218"/>
      <c r="QRK2203" s="218"/>
      <c r="QRL2203" s="218"/>
      <c r="QRM2203" s="218"/>
      <c r="QRN2203" s="218"/>
      <c r="QRO2203" s="218"/>
      <c r="QRP2203" s="218"/>
      <c r="QRQ2203" s="218"/>
      <c r="QRR2203" s="218"/>
      <c r="QRS2203" s="218"/>
      <c r="QRT2203" s="218"/>
      <c r="QRU2203" s="218"/>
      <c r="QRV2203" s="218"/>
      <c r="QRW2203" s="218"/>
      <c r="QRX2203" s="218"/>
      <c r="QRY2203" s="218"/>
      <c r="QRZ2203" s="218"/>
      <c r="QSA2203" s="218"/>
      <c r="QSB2203" s="218"/>
      <c r="QSC2203" s="218"/>
      <c r="QSD2203" s="218"/>
      <c r="QSE2203" s="218"/>
      <c r="QSF2203" s="218"/>
      <c r="QSG2203" s="218"/>
      <c r="QSH2203" s="218"/>
      <c r="QSI2203" s="218"/>
      <c r="QSJ2203" s="218"/>
      <c r="QSK2203" s="218"/>
      <c r="QSL2203" s="218"/>
      <c r="QSM2203" s="218"/>
      <c r="QSN2203" s="218"/>
      <c r="QSO2203" s="218"/>
      <c r="QSP2203" s="218"/>
      <c r="QSQ2203" s="218"/>
      <c r="QSR2203" s="218"/>
      <c r="QSS2203" s="218"/>
      <c r="QST2203" s="218"/>
      <c r="QSU2203" s="218"/>
      <c r="QSV2203" s="218"/>
      <c r="QSW2203" s="218"/>
      <c r="QSX2203" s="218"/>
      <c r="QSY2203" s="218"/>
      <c r="QSZ2203" s="218"/>
      <c r="QTA2203" s="218"/>
      <c r="QTB2203" s="218"/>
      <c r="QTC2203" s="218"/>
      <c r="QTD2203" s="218"/>
      <c r="QTE2203" s="218"/>
      <c r="QTF2203" s="218"/>
      <c r="QTG2203" s="218"/>
      <c r="QTH2203" s="218"/>
      <c r="QTI2203" s="218"/>
      <c r="QTJ2203" s="218"/>
      <c r="QTK2203" s="218"/>
      <c r="QTL2203" s="218"/>
      <c r="QTM2203" s="218"/>
      <c r="QTN2203" s="218"/>
      <c r="QTO2203" s="218"/>
      <c r="QTP2203" s="218"/>
      <c r="QTQ2203" s="218"/>
      <c r="QTR2203" s="218"/>
      <c r="QTS2203" s="218"/>
      <c r="QTT2203" s="218"/>
      <c r="QTU2203" s="218"/>
      <c r="QTV2203" s="218"/>
      <c r="QTW2203" s="218"/>
      <c r="QTX2203" s="218"/>
      <c r="QTY2203" s="218"/>
      <c r="QTZ2203" s="218"/>
      <c r="QUA2203" s="218"/>
      <c r="QUB2203" s="218"/>
      <c r="QUC2203" s="218"/>
      <c r="QUD2203" s="218"/>
      <c r="QUE2203" s="218"/>
      <c r="QUF2203" s="218"/>
      <c r="QUG2203" s="218"/>
      <c r="QUH2203" s="218"/>
      <c r="QUI2203" s="218"/>
      <c r="QUJ2203" s="218"/>
      <c r="QUK2203" s="218"/>
      <c r="QUL2203" s="218"/>
      <c r="QUM2203" s="218"/>
      <c r="QUN2203" s="218"/>
      <c r="QUO2203" s="218"/>
      <c r="QUP2203" s="218"/>
      <c r="QUQ2203" s="218"/>
      <c r="QUR2203" s="218"/>
      <c r="QUS2203" s="218"/>
      <c r="QUT2203" s="218"/>
      <c r="QUU2203" s="218"/>
      <c r="QUV2203" s="218"/>
      <c r="QUW2203" s="218"/>
      <c r="QUX2203" s="218"/>
      <c r="QUY2203" s="218"/>
      <c r="QUZ2203" s="218"/>
      <c r="QVA2203" s="218"/>
      <c r="QVB2203" s="218"/>
      <c r="QVC2203" s="218"/>
      <c r="QVD2203" s="218"/>
      <c r="QVE2203" s="218"/>
      <c r="QVF2203" s="218"/>
      <c r="QVG2203" s="218"/>
      <c r="QVH2203" s="218"/>
      <c r="QVI2203" s="218"/>
      <c r="QVJ2203" s="218"/>
      <c r="QVK2203" s="218"/>
      <c r="QVL2203" s="218"/>
      <c r="QVM2203" s="218"/>
      <c r="QVN2203" s="218"/>
      <c r="QVO2203" s="218"/>
      <c r="QVP2203" s="218"/>
      <c r="QVQ2203" s="218"/>
      <c r="QVR2203" s="218"/>
      <c r="QVS2203" s="218"/>
      <c r="QVT2203" s="218"/>
      <c r="QVU2203" s="218"/>
      <c r="QVV2203" s="218"/>
      <c r="QVW2203" s="218"/>
      <c r="QVX2203" s="218"/>
      <c r="QVY2203" s="218"/>
      <c r="QVZ2203" s="218"/>
      <c r="QWA2203" s="218"/>
      <c r="QWB2203" s="218"/>
      <c r="QWC2203" s="218"/>
      <c r="QWD2203" s="218"/>
      <c r="QWE2203" s="218"/>
      <c r="QWF2203" s="218"/>
      <c r="QWG2203" s="218"/>
      <c r="QWH2203" s="218"/>
      <c r="QWI2203" s="218"/>
      <c r="QWJ2203" s="218"/>
      <c r="QWK2203" s="218"/>
      <c r="QWL2203" s="218"/>
      <c r="QWM2203" s="218"/>
      <c r="QWN2203" s="218"/>
      <c r="QWO2203" s="218"/>
      <c r="QWP2203" s="218"/>
      <c r="QWQ2203" s="218"/>
      <c r="QWR2203" s="218"/>
      <c r="QWS2203" s="218"/>
      <c r="QWT2203" s="218"/>
      <c r="QWU2203" s="218"/>
      <c r="QWV2203" s="218"/>
      <c r="QWW2203" s="218"/>
      <c r="QWX2203" s="218"/>
      <c r="QWY2203" s="218"/>
      <c r="QWZ2203" s="218"/>
      <c r="QXA2203" s="218"/>
      <c r="QXB2203" s="218"/>
      <c r="QXC2203" s="218"/>
      <c r="QXD2203" s="218"/>
      <c r="QXE2203" s="218"/>
      <c r="QXF2203" s="218"/>
      <c r="QXG2203" s="218"/>
      <c r="QXH2203" s="218"/>
      <c r="QXI2203" s="218"/>
      <c r="QXJ2203" s="218"/>
      <c r="QXK2203" s="218"/>
      <c r="QXL2203" s="218"/>
      <c r="QXM2203" s="218"/>
      <c r="QXN2203" s="218"/>
      <c r="QXO2203" s="218"/>
      <c r="QXP2203" s="218"/>
      <c r="QXQ2203" s="218"/>
      <c r="QXR2203" s="218"/>
      <c r="QXS2203" s="218"/>
      <c r="QXT2203" s="218"/>
      <c r="QXU2203" s="218"/>
      <c r="QXV2203" s="218"/>
      <c r="QXW2203" s="218"/>
      <c r="QXX2203" s="218"/>
      <c r="QXY2203" s="218"/>
      <c r="QXZ2203" s="218"/>
      <c r="QYA2203" s="218"/>
      <c r="QYB2203" s="218"/>
      <c r="QYC2203" s="218"/>
      <c r="QYD2203" s="218"/>
      <c r="QYE2203" s="218"/>
      <c r="QYF2203" s="218"/>
      <c r="QYG2203" s="218"/>
      <c r="QYH2203" s="218"/>
      <c r="QYI2203" s="218"/>
      <c r="QYJ2203" s="218"/>
      <c r="QYK2203" s="218"/>
      <c r="QYL2203" s="218"/>
      <c r="QYM2203" s="218"/>
      <c r="QYN2203" s="218"/>
      <c r="QYO2203" s="218"/>
      <c r="QYP2203" s="218"/>
      <c r="QYQ2203" s="218"/>
      <c r="QYR2203" s="218"/>
      <c r="QYS2203" s="218"/>
      <c r="QYT2203" s="218"/>
      <c r="QYU2203" s="218"/>
      <c r="QYV2203" s="218"/>
      <c r="QYW2203" s="218"/>
      <c r="QYX2203" s="218"/>
      <c r="QYY2203" s="218"/>
      <c r="QYZ2203" s="218"/>
      <c r="QZA2203" s="218"/>
      <c r="QZB2203" s="218"/>
      <c r="QZC2203" s="218"/>
      <c r="QZD2203" s="218"/>
      <c r="QZE2203" s="218"/>
      <c r="QZF2203" s="218"/>
      <c r="QZG2203" s="218"/>
      <c r="QZH2203" s="218"/>
      <c r="QZI2203" s="218"/>
      <c r="QZJ2203" s="218"/>
      <c r="QZK2203" s="218"/>
      <c r="QZL2203" s="218"/>
      <c r="QZM2203" s="218"/>
      <c r="QZN2203" s="218"/>
      <c r="QZO2203" s="218"/>
      <c r="QZP2203" s="218"/>
      <c r="QZQ2203" s="218"/>
      <c r="QZR2203" s="218"/>
      <c r="QZS2203" s="218"/>
      <c r="QZT2203" s="218"/>
      <c r="QZU2203" s="218"/>
      <c r="QZV2203" s="218"/>
      <c r="QZW2203" s="218"/>
      <c r="QZX2203" s="218"/>
      <c r="QZY2203" s="218"/>
      <c r="QZZ2203" s="218"/>
      <c r="RAA2203" s="218"/>
      <c r="RAB2203" s="218"/>
      <c r="RAC2203" s="218"/>
      <c r="RAD2203" s="218"/>
      <c r="RAE2203" s="218"/>
      <c r="RAF2203" s="218"/>
      <c r="RAG2203" s="218"/>
      <c r="RAH2203" s="218"/>
      <c r="RAI2203" s="218"/>
      <c r="RAJ2203" s="218"/>
      <c r="RAK2203" s="218"/>
      <c r="RAL2203" s="218"/>
      <c r="RAM2203" s="218"/>
      <c r="RAN2203" s="218"/>
      <c r="RAO2203" s="218"/>
      <c r="RAP2203" s="218"/>
      <c r="RAQ2203" s="218"/>
      <c r="RAR2203" s="218"/>
      <c r="RAS2203" s="218"/>
      <c r="RAT2203" s="218"/>
      <c r="RAU2203" s="218"/>
      <c r="RAV2203" s="218"/>
      <c r="RAW2203" s="218"/>
      <c r="RAX2203" s="218"/>
      <c r="RAY2203" s="218"/>
      <c r="RAZ2203" s="218"/>
      <c r="RBA2203" s="218"/>
      <c r="RBB2203" s="218"/>
      <c r="RBC2203" s="218"/>
      <c r="RBD2203" s="218"/>
      <c r="RBE2203" s="218"/>
      <c r="RBF2203" s="218"/>
      <c r="RBG2203" s="218"/>
      <c r="RBH2203" s="218"/>
      <c r="RBI2203" s="218"/>
      <c r="RBJ2203" s="218"/>
      <c r="RBK2203" s="218"/>
      <c r="RBL2203" s="218"/>
      <c r="RBM2203" s="218"/>
      <c r="RBN2203" s="218"/>
      <c r="RBO2203" s="218"/>
      <c r="RBP2203" s="218"/>
      <c r="RBQ2203" s="218"/>
      <c r="RBR2203" s="218"/>
      <c r="RBS2203" s="218"/>
      <c r="RBT2203" s="218"/>
      <c r="RBU2203" s="218"/>
      <c r="RBV2203" s="218"/>
      <c r="RBW2203" s="218"/>
      <c r="RBX2203" s="218"/>
      <c r="RBY2203" s="218"/>
      <c r="RBZ2203" s="218"/>
      <c r="RCA2203" s="218"/>
      <c r="RCB2203" s="218"/>
      <c r="RCC2203" s="218"/>
      <c r="RCD2203" s="218"/>
      <c r="RCE2203" s="218"/>
      <c r="RCF2203" s="218"/>
      <c r="RCG2203" s="218"/>
      <c r="RCH2203" s="218"/>
      <c r="RCI2203" s="218"/>
      <c r="RCJ2203" s="218"/>
      <c r="RCK2203" s="218"/>
      <c r="RCL2203" s="218"/>
      <c r="RCM2203" s="218"/>
      <c r="RCN2203" s="218"/>
      <c r="RCO2203" s="218"/>
      <c r="RCP2203" s="218"/>
      <c r="RCQ2203" s="218"/>
      <c r="RCR2203" s="218"/>
      <c r="RCS2203" s="218"/>
      <c r="RCT2203" s="218"/>
      <c r="RCU2203" s="218"/>
      <c r="RCV2203" s="218"/>
      <c r="RCW2203" s="218"/>
      <c r="RCX2203" s="218"/>
      <c r="RCY2203" s="218"/>
      <c r="RCZ2203" s="218"/>
      <c r="RDA2203" s="218"/>
      <c r="RDB2203" s="218"/>
      <c r="RDC2203" s="218"/>
      <c r="RDD2203" s="218"/>
      <c r="RDE2203" s="218"/>
      <c r="RDF2203" s="218"/>
      <c r="RDG2203" s="218"/>
      <c r="RDH2203" s="218"/>
      <c r="RDI2203" s="218"/>
      <c r="RDJ2203" s="218"/>
      <c r="RDK2203" s="218"/>
      <c r="RDL2203" s="218"/>
      <c r="RDM2203" s="218"/>
      <c r="RDN2203" s="218"/>
      <c r="RDO2203" s="218"/>
      <c r="RDP2203" s="218"/>
      <c r="RDQ2203" s="218"/>
      <c r="RDR2203" s="218"/>
      <c r="RDS2203" s="218"/>
      <c r="RDT2203" s="218"/>
      <c r="RDU2203" s="218"/>
      <c r="RDV2203" s="218"/>
      <c r="RDW2203" s="218"/>
      <c r="RDX2203" s="218"/>
      <c r="RDY2203" s="218"/>
      <c r="RDZ2203" s="218"/>
      <c r="REA2203" s="218"/>
      <c r="REB2203" s="218"/>
      <c r="REC2203" s="218"/>
      <c r="RED2203" s="218"/>
      <c r="REE2203" s="218"/>
      <c r="REF2203" s="218"/>
      <c r="REG2203" s="218"/>
      <c r="REH2203" s="218"/>
      <c r="REI2203" s="218"/>
      <c r="REJ2203" s="218"/>
      <c r="REK2203" s="218"/>
      <c r="REL2203" s="218"/>
      <c r="REM2203" s="218"/>
      <c r="REN2203" s="218"/>
      <c r="REO2203" s="218"/>
      <c r="REP2203" s="218"/>
      <c r="REQ2203" s="218"/>
      <c r="RER2203" s="218"/>
      <c r="RES2203" s="218"/>
      <c r="RET2203" s="218"/>
      <c r="REU2203" s="218"/>
      <c r="REV2203" s="218"/>
      <c r="REW2203" s="218"/>
      <c r="REX2203" s="218"/>
      <c r="REY2203" s="218"/>
      <c r="REZ2203" s="218"/>
      <c r="RFA2203" s="218"/>
      <c r="RFB2203" s="218"/>
      <c r="RFC2203" s="218"/>
      <c r="RFD2203" s="218"/>
      <c r="RFE2203" s="218"/>
      <c r="RFF2203" s="218"/>
      <c r="RFG2203" s="218"/>
      <c r="RFH2203" s="218"/>
      <c r="RFI2203" s="218"/>
      <c r="RFJ2203" s="218"/>
      <c r="RFK2203" s="218"/>
      <c r="RFL2203" s="218"/>
      <c r="RFM2203" s="218"/>
      <c r="RFN2203" s="218"/>
      <c r="RFO2203" s="218"/>
      <c r="RFP2203" s="218"/>
      <c r="RFQ2203" s="218"/>
      <c r="RFR2203" s="218"/>
      <c r="RFS2203" s="218"/>
      <c r="RFT2203" s="218"/>
      <c r="RFU2203" s="218"/>
      <c r="RFV2203" s="218"/>
      <c r="RFW2203" s="218"/>
      <c r="RFX2203" s="218"/>
      <c r="RFY2203" s="218"/>
      <c r="RFZ2203" s="218"/>
      <c r="RGA2203" s="218"/>
      <c r="RGB2203" s="218"/>
      <c r="RGC2203" s="218"/>
      <c r="RGD2203" s="218"/>
      <c r="RGE2203" s="218"/>
      <c r="RGF2203" s="218"/>
      <c r="RGG2203" s="218"/>
      <c r="RGH2203" s="218"/>
      <c r="RGI2203" s="218"/>
      <c r="RGJ2203" s="218"/>
      <c r="RGK2203" s="218"/>
      <c r="RGL2203" s="218"/>
      <c r="RGM2203" s="218"/>
      <c r="RGN2203" s="218"/>
      <c r="RGO2203" s="218"/>
      <c r="RGP2203" s="218"/>
      <c r="RGQ2203" s="218"/>
      <c r="RGR2203" s="218"/>
      <c r="RGS2203" s="218"/>
      <c r="RGT2203" s="218"/>
      <c r="RGU2203" s="218"/>
      <c r="RGV2203" s="218"/>
      <c r="RGW2203" s="218"/>
      <c r="RGX2203" s="218"/>
      <c r="RGY2203" s="218"/>
      <c r="RGZ2203" s="218"/>
      <c r="RHA2203" s="218"/>
      <c r="RHB2203" s="218"/>
      <c r="RHC2203" s="218"/>
      <c r="RHD2203" s="218"/>
      <c r="RHE2203" s="218"/>
      <c r="RHF2203" s="218"/>
      <c r="RHG2203" s="218"/>
      <c r="RHH2203" s="218"/>
      <c r="RHI2203" s="218"/>
      <c r="RHJ2203" s="218"/>
      <c r="RHK2203" s="218"/>
      <c r="RHL2203" s="218"/>
      <c r="RHM2203" s="218"/>
      <c r="RHN2203" s="218"/>
      <c r="RHO2203" s="218"/>
      <c r="RHP2203" s="218"/>
      <c r="RHQ2203" s="218"/>
      <c r="RHR2203" s="218"/>
      <c r="RHS2203" s="218"/>
      <c r="RHT2203" s="218"/>
      <c r="RHU2203" s="218"/>
      <c r="RHV2203" s="218"/>
      <c r="RHW2203" s="218"/>
      <c r="RHX2203" s="218"/>
      <c r="RHY2203" s="218"/>
      <c r="RHZ2203" s="218"/>
      <c r="RIA2203" s="218"/>
      <c r="RIB2203" s="218"/>
      <c r="RIC2203" s="218"/>
      <c r="RID2203" s="218"/>
      <c r="RIE2203" s="218"/>
      <c r="RIF2203" s="218"/>
      <c r="RIG2203" s="218"/>
      <c r="RIH2203" s="218"/>
      <c r="RII2203" s="218"/>
      <c r="RIJ2203" s="218"/>
      <c r="RIK2203" s="218"/>
      <c r="RIL2203" s="218"/>
      <c r="RIM2203" s="218"/>
      <c r="RIN2203" s="218"/>
      <c r="RIO2203" s="218"/>
      <c r="RIP2203" s="218"/>
      <c r="RIQ2203" s="218"/>
      <c r="RIR2203" s="218"/>
      <c r="RIS2203" s="218"/>
      <c r="RIT2203" s="218"/>
      <c r="RIU2203" s="218"/>
      <c r="RIV2203" s="218"/>
      <c r="RIW2203" s="218"/>
      <c r="RIX2203" s="218"/>
      <c r="RIY2203" s="218"/>
      <c r="RIZ2203" s="218"/>
      <c r="RJA2203" s="218"/>
      <c r="RJB2203" s="218"/>
      <c r="RJC2203" s="218"/>
      <c r="RJD2203" s="218"/>
      <c r="RJE2203" s="218"/>
      <c r="RJF2203" s="218"/>
      <c r="RJG2203" s="218"/>
      <c r="RJH2203" s="218"/>
      <c r="RJI2203" s="218"/>
      <c r="RJJ2203" s="218"/>
      <c r="RJK2203" s="218"/>
      <c r="RJL2203" s="218"/>
      <c r="RJM2203" s="218"/>
      <c r="RJN2203" s="218"/>
      <c r="RJO2203" s="218"/>
      <c r="RJP2203" s="218"/>
      <c r="RJQ2203" s="218"/>
      <c r="RJR2203" s="218"/>
      <c r="RJS2203" s="218"/>
      <c r="RJT2203" s="218"/>
      <c r="RJU2203" s="218"/>
      <c r="RJV2203" s="218"/>
      <c r="RJW2203" s="218"/>
      <c r="RJX2203" s="218"/>
      <c r="RJY2203" s="218"/>
      <c r="RJZ2203" s="218"/>
      <c r="RKA2203" s="218"/>
      <c r="RKB2203" s="218"/>
      <c r="RKC2203" s="218"/>
      <c r="RKD2203" s="218"/>
      <c r="RKE2203" s="218"/>
      <c r="RKF2203" s="218"/>
      <c r="RKG2203" s="218"/>
      <c r="RKH2203" s="218"/>
      <c r="RKI2203" s="218"/>
      <c r="RKJ2203" s="218"/>
      <c r="RKK2203" s="218"/>
      <c r="RKL2203" s="218"/>
      <c r="RKM2203" s="218"/>
      <c r="RKN2203" s="218"/>
      <c r="RKO2203" s="218"/>
      <c r="RKP2203" s="218"/>
      <c r="RKQ2203" s="218"/>
      <c r="RKR2203" s="218"/>
      <c r="RKS2203" s="218"/>
      <c r="RKT2203" s="218"/>
      <c r="RKU2203" s="218"/>
      <c r="RKV2203" s="218"/>
      <c r="RKW2203" s="218"/>
      <c r="RKX2203" s="218"/>
      <c r="RKY2203" s="218"/>
      <c r="RKZ2203" s="218"/>
      <c r="RLA2203" s="218"/>
      <c r="RLB2203" s="218"/>
      <c r="RLC2203" s="218"/>
      <c r="RLD2203" s="218"/>
      <c r="RLE2203" s="218"/>
      <c r="RLF2203" s="218"/>
      <c r="RLG2203" s="218"/>
      <c r="RLH2203" s="218"/>
      <c r="RLI2203" s="218"/>
      <c r="RLJ2203" s="218"/>
      <c r="RLK2203" s="218"/>
      <c r="RLL2203" s="218"/>
      <c r="RLM2203" s="218"/>
      <c r="RLN2203" s="218"/>
      <c r="RLO2203" s="218"/>
      <c r="RLP2203" s="218"/>
      <c r="RLQ2203" s="218"/>
      <c r="RLR2203" s="218"/>
      <c r="RLS2203" s="218"/>
      <c r="RLT2203" s="218"/>
      <c r="RLU2203" s="218"/>
      <c r="RLV2203" s="218"/>
      <c r="RLW2203" s="218"/>
      <c r="RLX2203" s="218"/>
      <c r="RLY2203" s="218"/>
      <c r="RLZ2203" s="218"/>
      <c r="RMA2203" s="218"/>
      <c r="RMB2203" s="218"/>
      <c r="RMC2203" s="218"/>
      <c r="RMD2203" s="218"/>
      <c r="RME2203" s="218"/>
      <c r="RMF2203" s="218"/>
      <c r="RMG2203" s="218"/>
      <c r="RMH2203" s="218"/>
      <c r="RMI2203" s="218"/>
      <c r="RMJ2203" s="218"/>
      <c r="RMK2203" s="218"/>
      <c r="RML2203" s="218"/>
      <c r="RMM2203" s="218"/>
      <c r="RMN2203" s="218"/>
      <c r="RMO2203" s="218"/>
      <c r="RMP2203" s="218"/>
      <c r="RMQ2203" s="218"/>
      <c r="RMR2203" s="218"/>
      <c r="RMS2203" s="218"/>
      <c r="RMT2203" s="218"/>
      <c r="RMU2203" s="218"/>
      <c r="RMV2203" s="218"/>
      <c r="RMW2203" s="218"/>
      <c r="RMX2203" s="218"/>
      <c r="RMY2203" s="218"/>
      <c r="RMZ2203" s="218"/>
      <c r="RNA2203" s="218"/>
      <c r="RNB2203" s="218"/>
      <c r="RNC2203" s="218"/>
      <c r="RND2203" s="218"/>
      <c r="RNE2203" s="218"/>
      <c r="RNF2203" s="218"/>
      <c r="RNG2203" s="218"/>
      <c r="RNH2203" s="218"/>
      <c r="RNI2203" s="218"/>
      <c r="RNJ2203" s="218"/>
      <c r="RNK2203" s="218"/>
      <c r="RNL2203" s="218"/>
      <c r="RNM2203" s="218"/>
      <c r="RNN2203" s="218"/>
      <c r="RNO2203" s="218"/>
      <c r="RNP2203" s="218"/>
      <c r="RNQ2203" s="218"/>
      <c r="RNR2203" s="218"/>
      <c r="RNS2203" s="218"/>
      <c r="RNT2203" s="218"/>
      <c r="RNU2203" s="218"/>
      <c r="RNV2203" s="218"/>
      <c r="RNW2203" s="218"/>
      <c r="RNX2203" s="218"/>
      <c r="RNY2203" s="218"/>
      <c r="RNZ2203" s="218"/>
      <c r="ROA2203" s="218"/>
      <c r="ROB2203" s="218"/>
      <c r="ROC2203" s="218"/>
      <c r="ROD2203" s="218"/>
      <c r="ROE2203" s="218"/>
      <c r="ROF2203" s="218"/>
      <c r="ROG2203" s="218"/>
      <c r="ROH2203" s="218"/>
      <c r="ROI2203" s="218"/>
      <c r="ROJ2203" s="218"/>
      <c r="ROK2203" s="218"/>
      <c r="ROL2203" s="218"/>
      <c r="ROM2203" s="218"/>
      <c r="RON2203" s="218"/>
      <c r="ROO2203" s="218"/>
      <c r="ROP2203" s="218"/>
      <c r="ROQ2203" s="218"/>
      <c r="ROR2203" s="218"/>
      <c r="ROS2203" s="218"/>
      <c r="ROT2203" s="218"/>
      <c r="ROU2203" s="218"/>
      <c r="ROV2203" s="218"/>
      <c r="ROW2203" s="218"/>
      <c r="ROX2203" s="218"/>
      <c r="ROY2203" s="218"/>
      <c r="ROZ2203" s="218"/>
      <c r="RPA2203" s="218"/>
      <c r="RPB2203" s="218"/>
      <c r="RPC2203" s="218"/>
      <c r="RPD2203" s="218"/>
      <c r="RPE2203" s="218"/>
      <c r="RPF2203" s="218"/>
      <c r="RPG2203" s="218"/>
      <c r="RPH2203" s="218"/>
      <c r="RPI2203" s="218"/>
      <c r="RPJ2203" s="218"/>
      <c r="RPK2203" s="218"/>
      <c r="RPL2203" s="218"/>
      <c r="RPM2203" s="218"/>
      <c r="RPN2203" s="218"/>
      <c r="RPO2203" s="218"/>
      <c r="RPP2203" s="218"/>
      <c r="RPQ2203" s="218"/>
      <c r="RPR2203" s="218"/>
      <c r="RPS2203" s="218"/>
      <c r="RPT2203" s="218"/>
      <c r="RPU2203" s="218"/>
      <c r="RPV2203" s="218"/>
      <c r="RPW2203" s="218"/>
      <c r="RPX2203" s="218"/>
      <c r="RPY2203" s="218"/>
      <c r="RPZ2203" s="218"/>
      <c r="RQA2203" s="218"/>
      <c r="RQB2203" s="218"/>
      <c r="RQC2203" s="218"/>
      <c r="RQD2203" s="218"/>
      <c r="RQE2203" s="218"/>
      <c r="RQF2203" s="218"/>
      <c r="RQG2203" s="218"/>
      <c r="RQH2203" s="218"/>
      <c r="RQI2203" s="218"/>
      <c r="RQJ2203" s="218"/>
      <c r="RQK2203" s="218"/>
      <c r="RQL2203" s="218"/>
      <c r="RQM2203" s="218"/>
      <c r="RQN2203" s="218"/>
      <c r="RQO2203" s="218"/>
      <c r="RQP2203" s="218"/>
      <c r="RQQ2203" s="218"/>
      <c r="RQR2203" s="218"/>
      <c r="RQS2203" s="218"/>
      <c r="RQT2203" s="218"/>
      <c r="RQU2203" s="218"/>
      <c r="RQV2203" s="218"/>
      <c r="RQW2203" s="218"/>
      <c r="RQX2203" s="218"/>
      <c r="RQY2203" s="218"/>
      <c r="RQZ2203" s="218"/>
      <c r="RRA2203" s="218"/>
      <c r="RRB2203" s="218"/>
      <c r="RRC2203" s="218"/>
      <c r="RRD2203" s="218"/>
      <c r="RRE2203" s="218"/>
      <c r="RRF2203" s="218"/>
      <c r="RRG2203" s="218"/>
      <c r="RRH2203" s="218"/>
      <c r="RRI2203" s="218"/>
      <c r="RRJ2203" s="218"/>
      <c r="RRK2203" s="218"/>
      <c r="RRL2203" s="218"/>
      <c r="RRM2203" s="218"/>
      <c r="RRN2203" s="218"/>
      <c r="RRO2203" s="218"/>
      <c r="RRP2203" s="218"/>
      <c r="RRQ2203" s="218"/>
      <c r="RRR2203" s="218"/>
      <c r="RRS2203" s="218"/>
      <c r="RRT2203" s="218"/>
      <c r="RRU2203" s="218"/>
      <c r="RRV2203" s="218"/>
      <c r="RRW2203" s="218"/>
      <c r="RRX2203" s="218"/>
      <c r="RRY2203" s="218"/>
      <c r="RRZ2203" s="218"/>
      <c r="RSA2203" s="218"/>
      <c r="RSB2203" s="218"/>
      <c r="RSC2203" s="218"/>
      <c r="RSD2203" s="218"/>
      <c r="RSE2203" s="218"/>
      <c r="RSF2203" s="218"/>
      <c r="RSG2203" s="218"/>
      <c r="RSH2203" s="218"/>
      <c r="RSI2203" s="218"/>
      <c r="RSJ2203" s="218"/>
      <c r="RSK2203" s="218"/>
      <c r="RSL2203" s="218"/>
      <c r="RSM2203" s="218"/>
      <c r="RSN2203" s="218"/>
      <c r="RSO2203" s="218"/>
      <c r="RSP2203" s="218"/>
      <c r="RSQ2203" s="218"/>
      <c r="RSR2203" s="218"/>
      <c r="RSS2203" s="218"/>
      <c r="RST2203" s="218"/>
      <c r="RSU2203" s="218"/>
      <c r="RSV2203" s="218"/>
      <c r="RSW2203" s="218"/>
      <c r="RSX2203" s="218"/>
      <c r="RSY2203" s="218"/>
      <c r="RSZ2203" s="218"/>
      <c r="RTA2203" s="218"/>
      <c r="RTB2203" s="218"/>
      <c r="RTC2203" s="218"/>
      <c r="RTD2203" s="218"/>
      <c r="RTE2203" s="218"/>
      <c r="RTF2203" s="218"/>
      <c r="RTG2203" s="218"/>
      <c r="RTH2203" s="218"/>
      <c r="RTI2203" s="218"/>
      <c r="RTJ2203" s="218"/>
      <c r="RTK2203" s="218"/>
      <c r="RTL2203" s="218"/>
      <c r="RTM2203" s="218"/>
      <c r="RTN2203" s="218"/>
      <c r="RTO2203" s="218"/>
      <c r="RTP2203" s="218"/>
      <c r="RTQ2203" s="218"/>
      <c r="RTR2203" s="218"/>
      <c r="RTS2203" s="218"/>
      <c r="RTT2203" s="218"/>
      <c r="RTU2203" s="218"/>
      <c r="RTV2203" s="218"/>
      <c r="RTW2203" s="218"/>
      <c r="RTX2203" s="218"/>
      <c r="RTY2203" s="218"/>
      <c r="RTZ2203" s="218"/>
      <c r="RUA2203" s="218"/>
      <c r="RUB2203" s="218"/>
      <c r="RUC2203" s="218"/>
      <c r="RUD2203" s="218"/>
      <c r="RUE2203" s="218"/>
      <c r="RUF2203" s="218"/>
      <c r="RUG2203" s="218"/>
      <c r="RUH2203" s="218"/>
      <c r="RUI2203" s="218"/>
      <c r="RUJ2203" s="218"/>
      <c r="RUK2203" s="218"/>
      <c r="RUL2203" s="218"/>
      <c r="RUM2203" s="218"/>
      <c r="RUN2203" s="218"/>
      <c r="RUO2203" s="218"/>
      <c r="RUP2203" s="218"/>
      <c r="RUQ2203" s="218"/>
      <c r="RUR2203" s="218"/>
      <c r="RUS2203" s="218"/>
      <c r="RUT2203" s="218"/>
      <c r="RUU2203" s="218"/>
      <c r="RUV2203" s="218"/>
      <c r="RUW2203" s="218"/>
      <c r="RUX2203" s="218"/>
      <c r="RUY2203" s="218"/>
      <c r="RUZ2203" s="218"/>
      <c r="RVA2203" s="218"/>
      <c r="RVB2203" s="218"/>
      <c r="RVC2203" s="218"/>
      <c r="RVD2203" s="218"/>
      <c r="RVE2203" s="218"/>
      <c r="RVF2203" s="218"/>
      <c r="RVG2203" s="218"/>
      <c r="RVH2203" s="218"/>
      <c r="RVI2203" s="218"/>
      <c r="RVJ2203" s="218"/>
      <c r="RVK2203" s="218"/>
      <c r="RVL2203" s="218"/>
      <c r="RVM2203" s="218"/>
      <c r="RVN2203" s="218"/>
      <c r="RVO2203" s="218"/>
      <c r="RVP2203" s="218"/>
      <c r="RVQ2203" s="218"/>
      <c r="RVR2203" s="218"/>
      <c r="RVS2203" s="218"/>
      <c r="RVT2203" s="218"/>
      <c r="RVU2203" s="218"/>
      <c r="RVV2203" s="218"/>
      <c r="RVW2203" s="218"/>
      <c r="RVX2203" s="218"/>
      <c r="RVY2203" s="218"/>
      <c r="RVZ2203" s="218"/>
      <c r="RWA2203" s="218"/>
      <c r="RWB2203" s="218"/>
      <c r="RWC2203" s="218"/>
      <c r="RWD2203" s="218"/>
      <c r="RWE2203" s="218"/>
      <c r="RWF2203" s="218"/>
      <c r="RWG2203" s="218"/>
      <c r="RWH2203" s="218"/>
      <c r="RWI2203" s="218"/>
      <c r="RWJ2203" s="218"/>
      <c r="RWK2203" s="218"/>
      <c r="RWL2203" s="218"/>
      <c r="RWM2203" s="218"/>
      <c r="RWN2203" s="218"/>
      <c r="RWO2203" s="218"/>
      <c r="RWP2203" s="218"/>
      <c r="RWQ2203" s="218"/>
      <c r="RWR2203" s="218"/>
      <c r="RWS2203" s="218"/>
      <c r="RWT2203" s="218"/>
      <c r="RWU2203" s="218"/>
      <c r="RWV2203" s="218"/>
      <c r="RWW2203" s="218"/>
      <c r="RWX2203" s="218"/>
      <c r="RWY2203" s="218"/>
      <c r="RWZ2203" s="218"/>
      <c r="RXA2203" s="218"/>
      <c r="RXB2203" s="218"/>
      <c r="RXC2203" s="218"/>
      <c r="RXD2203" s="218"/>
      <c r="RXE2203" s="218"/>
      <c r="RXF2203" s="218"/>
      <c r="RXG2203" s="218"/>
      <c r="RXH2203" s="218"/>
      <c r="RXI2203" s="218"/>
      <c r="RXJ2203" s="218"/>
      <c r="RXK2203" s="218"/>
      <c r="RXL2203" s="218"/>
      <c r="RXM2203" s="218"/>
      <c r="RXN2203" s="218"/>
      <c r="RXO2203" s="218"/>
      <c r="RXP2203" s="218"/>
      <c r="RXQ2203" s="218"/>
      <c r="RXR2203" s="218"/>
      <c r="RXS2203" s="218"/>
      <c r="RXT2203" s="218"/>
      <c r="RXU2203" s="218"/>
      <c r="RXV2203" s="218"/>
      <c r="RXW2203" s="218"/>
      <c r="RXX2203" s="218"/>
      <c r="RXY2203" s="218"/>
      <c r="RXZ2203" s="218"/>
      <c r="RYA2203" s="218"/>
      <c r="RYB2203" s="218"/>
      <c r="RYC2203" s="218"/>
      <c r="RYD2203" s="218"/>
      <c r="RYE2203" s="218"/>
      <c r="RYF2203" s="218"/>
      <c r="RYG2203" s="218"/>
      <c r="RYH2203" s="218"/>
      <c r="RYI2203" s="218"/>
      <c r="RYJ2203" s="218"/>
      <c r="RYK2203" s="218"/>
      <c r="RYL2203" s="218"/>
      <c r="RYM2203" s="218"/>
      <c r="RYN2203" s="218"/>
      <c r="RYO2203" s="218"/>
      <c r="RYP2203" s="218"/>
      <c r="RYQ2203" s="218"/>
      <c r="RYR2203" s="218"/>
      <c r="RYS2203" s="218"/>
      <c r="RYT2203" s="218"/>
      <c r="RYU2203" s="218"/>
      <c r="RYV2203" s="218"/>
      <c r="RYW2203" s="218"/>
      <c r="RYX2203" s="218"/>
      <c r="RYY2203" s="218"/>
      <c r="RYZ2203" s="218"/>
      <c r="RZA2203" s="218"/>
      <c r="RZB2203" s="218"/>
      <c r="RZC2203" s="218"/>
      <c r="RZD2203" s="218"/>
      <c r="RZE2203" s="218"/>
      <c r="RZF2203" s="218"/>
      <c r="RZG2203" s="218"/>
      <c r="RZH2203" s="218"/>
      <c r="RZI2203" s="218"/>
      <c r="RZJ2203" s="218"/>
      <c r="RZK2203" s="218"/>
      <c r="RZL2203" s="218"/>
      <c r="RZM2203" s="218"/>
      <c r="RZN2203" s="218"/>
      <c r="RZO2203" s="218"/>
      <c r="RZP2203" s="218"/>
      <c r="RZQ2203" s="218"/>
      <c r="RZR2203" s="218"/>
      <c r="RZS2203" s="218"/>
      <c r="RZT2203" s="218"/>
      <c r="RZU2203" s="218"/>
      <c r="RZV2203" s="218"/>
      <c r="RZW2203" s="218"/>
      <c r="RZX2203" s="218"/>
      <c r="RZY2203" s="218"/>
      <c r="RZZ2203" s="218"/>
      <c r="SAA2203" s="218"/>
      <c r="SAB2203" s="218"/>
      <c r="SAC2203" s="218"/>
      <c r="SAD2203" s="218"/>
      <c r="SAE2203" s="218"/>
      <c r="SAF2203" s="218"/>
      <c r="SAG2203" s="218"/>
      <c r="SAH2203" s="218"/>
      <c r="SAI2203" s="218"/>
      <c r="SAJ2203" s="218"/>
      <c r="SAK2203" s="218"/>
      <c r="SAL2203" s="218"/>
      <c r="SAM2203" s="218"/>
      <c r="SAN2203" s="218"/>
      <c r="SAO2203" s="218"/>
      <c r="SAP2203" s="218"/>
      <c r="SAQ2203" s="218"/>
      <c r="SAR2203" s="218"/>
      <c r="SAS2203" s="218"/>
      <c r="SAT2203" s="218"/>
      <c r="SAU2203" s="218"/>
      <c r="SAV2203" s="218"/>
      <c r="SAW2203" s="218"/>
      <c r="SAX2203" s="218"/>
      <c r="SAY2203" s="218"/>
      <c r="SAZ2203" s="218"/>
      <c r="SBA2203" s="218"/>
      <c r="SBB2203" s="218"/>
      <c r="SBC2203" s="218"/>
      <c r="SBD2203" s="218"/>
      <c r="SBE2203" s="218"/>
      <c r="SBF2203" s="218"/>
      <c r="SBG2203" s="218"/>
      <c r="SBH2203" s="218"/>
      <c r="SBI2203" s="218"/>
      <c r="SBJ2203" s="218"/>
      <c r="SBK2203" s="218"/>
      <c r="SBL2203" s="218"/>
      <c r="SBM2203" s="218"/>
      <c r="SBN2203" s="218"/>
      <c r="SBO2203" s="218"/>
      <c r="SBP2203" s="218"/>
      <c r="SBQ2203" s="218"/>
      <c r="SBR2203" s="218"/>
      <c r="SBS2203" s="218"/>
      <c r="SBT2203" s="218"/>
      <c r="SBU2203" s="218"/>
      <c r="SBV2203" s="218"/>
      <c r="SBW2203" s="218"/>
      <c r="SBX2203" s="218"/>
      <c r="SBY2203" s="218"/>
      <c r="SBZ2203" s="218"/>
      <c r="SCA2203" s="218"/>
      <c r="SCB2203" s="218"/>
      <c r="SCC2203" s="218"/>
      <c r="SCD2203" s="218"/>
      <c r="SCE2203" s="218"/>
      <c r="SCF2203" s="218"/>
      <c r="SCG2203" s="218"/>
      <c r="SCH2203" s="218"/>
      <c r="SCI2203" s="218"/>
      <c r="SCJ2203" s="218"/>
      <c r="SCK2203" s="218"/>
      <c r="SCL2203" s="218"/>
      <c r="SCM2203" s="218"/>
      <c r="SCN2203" s="218"/>
      <c r="SCO2203" s="218"/>
      <c r="SCP2203" s="218"/>
      <c r="SCQ2203" s="218"/>
      <c r="SCR2203" s="218"/>
      <c r="SCS2203" s="218"/>
      <c r="SCT2203" s="218"/>
      <c r="SCU2203" s="218"/>
      <c r="SCV2203" s="218"/>
      <c r="SCW2203" s="218"/>
      <c r="SCX2203" s="218"/>
      <c r="SCY2203" s="218"/>
      <c r="SCZ2203" s="218"/>
      <c r="SDA2203" s="218"/>
      <c r="SDB2203" s="218"/>
      <c r="SDC2203" s="218"/>
      <c r="SDD2203" s="218"/>
      <c r="SDE2203" s="218"/>
      <c r="SDF2203" s="218"/>
      <c r="SDG2203" s="218"/>
      <c r="SDH2203" s="218"/>
      <c r="SDI2203" s="218"/>
      <c r="SDJ2203" s="218"/>
      <c r="SDK2203" s="218"/>
      <c r="SDL2203" s="218"/>
      <c r="SDM2203" s="218"/>
      <c r="SDN2203" s="218"/>
      <c r="SDO2203" s="218"/>
      <c r="SDP2203" s="218"/>
      <c r="SDQ2203" s="218"/>
      <c r="SDR2203" s="218"/>
      <c r="SDS2203" s="218"/>
      <c r="SDT2203" s="218"/>
      <c r="SDU2203" s="218"/>
      <c r="SDV2203" s="218"/>
      <c r="SDW2203" s="218"/>
      <c r="SDX2203" s="218"/>
      <c r="SDY2203" s="218"/>
      <c r="SDZ2203" s="218"/>
      <c r="SEA2203" s="218"/>
      <c r="SEB2203" s="218"/>
      <c r="SEC2203" s="218"/>
      <c r="SED2203" s="218"/>
      <c r="SEE2203" s="218"/>
      <c r="SEF2203" s="218"/>
      <c r="SEG2203" s="218"/>
      <c r="SEH2203" s="218"/>
      <c r="SEI2203" s="218"/>
      <c r="SEJ2203" s="218"/>
      <c r="SEK2203" s="218"/>
      <c r="SEL2203" s="218"/>
      <c r="SEM2203" s="218"/>
      <c r="SEN2203" s="218"/>
      <c r="SEO2203" s="218"/>
      <c r="SEP2203" s="218"/>
      <c r="SEQ2203" s="218"/>
      <c r="SER2203" s="218"/>
      <c r="SES2203" s="218"/>
      <c r="SET2203" s="218"/>
      <c r="SEU2203" s="218"/>
      <c r="SEV2203" s="218"/>
      <c r="SEW2203" s="218"/>
      <c r="SEX2203" s="218"/>
      <c r="SEY2203" s="218"/>
      <c r="SEZ2203" s="218"/>
      <c r="SFA2203" s="218"/>
      <c r="SFB2203" s="218"/>
      <c r="SFC2203" s="218"/>
      <c r="SFD2203" s="218"/>
      <c r="SFE2203" s="218"/>
      <c r="SFF2203" s="218"/>
      <c r="SFG2203" s="218"/>
      <c r="SFH2203" s="218"/>
      <c r="SFI2203" s="218"/>
      <c r="SFJ2203" s="218"/>
      <c r="SFK2203" s="218"/>
      <c r="SFL2203" s="218"/>
      <c r="SFM2203" s="218"/>
      <c r="SFN2203" s="218"/>
      <c r="SFO2203" s="218"/>
      <c r="SFP2203" s="218"/>
      <c r="SFQ2203" s="218"/>
      <c r="SFR2203" s="218"/>
      <c r="SFS2203" s="218"/>
      <c r="SFT2203" s="218"/>
      <c r="SFU2203" s="218"/>
      <c r="SFV2203" s="218"/>
      <c r="SFW2203" s="218"/>
      <c r="SFX2203" s="218"/>
      <c r="SFY2203" s="218"/>
      <c r="SFZ2203" s="218"/>
      <c r="SGA2203" s="218"/>
      <c r="SGB2203" s="218"/>
      <c r="SGC2203" s="218"/>
      <c r="SGD2203" s="218"/>
      <c r="SGE2203" s="218"/>
      <c r="SGF2203" s="218"/>
      <c r="SGG2203" s="218"/>
      <c r="SGH2203" s="218"/>
      <c r="SGI2203" s="218"/>
      <c r="SGJ2203" s="218"/>
      <c r="SGK2203" s="218"/>
      <c r="SGL2203" s="218"/>
      <c r="SGM2203" s="218"/>
      <c r="SGN2203" s="218"/>
      <c r="SGO2203" s="218"/>
      <c r="SGP2203" s="218"/>
      <c r="SGQ2203" s="218"/>
      <c r="SGR2203" s="218"/>
      <c r="SGS2203" s="218"/>
      <c r="SGT2203" s="218"/>
      <c r="SGU2203" s="218"/>
      <c r="SGV2203" s="218"/>
      <c r="SGW2203" s="218"/>
      <c r="SGX2203" s="218"/>
      <c r="SGY2203" s="218"/>
      <c r="SGZ2203" s="218"/>
      <c r="SHA2203" s="218"/>
      <c r="SHB2203" s="218"/>
      <c r="SHC2203" s="218"/>
      <c r="SHD2203" s="218"/>
      <c r="SHE2203" s="218"/>
      <c r="SHF2203" s="218"/>
      <c r="SHG2203" s="218"/>
      <c r="SHH2203" s="218"/>
      <c r="SHI2203" s="218"/>
      <c r="SHJ2203" s="218"/>
      <c r="SHK2203" s="218"/>
      <c r="SHL2203" s="218"/>
      <c r="SHM2203" s="218"/>
      <c r="SHN2203" s="218"/>
      <c r="SHO2203" s="218"/>
      <c r="SHP2203" s="218"/>
      <c r="SHQ2203" s="218"/>
      <c r="SHR2203" s="218"/>
      <c r="SHS2203" s="218"/>
      <c r="SHT2203" s="218"/>
      <c r="SHU2203" s="218"/>
      <c r="SHV2203" s="218"/>
      <c r="SHW2203" s="218"/>
      <c r="SHX2203" s="218"/>
      <c r="SHY2203" s="218"/>
      <c r="SHZ2203" s="218"/>
      <c r="SIA2203" s="218"/>
      <c r="SIB2203" s="218"/>
      <c r="SIC2203" s="218"/>
      <c r="SID2203" s="218"/>
      <c r="SIE2203" s="218"/>
      <c r="SIF2203" s="218"/>
      <c r="SIG2203" s="218"/>
      <c r="SIH2203" s="218"/>
      <c r="SII2203" s="218"/>
      <c r="SIJ2203" s="218"/>
      <c r="SIK2203" s="218"/>
      <c r="SIL2203" s="218"/>
      <c r="SIM2203" s="218"/>
      <c r="SIN2203" s="218"/>
      <c r="SIO2203" s="218"/>
      <c r="SIP2203" s="218"/>
      <c r="SIQ2203" s="218"/>
      <c r="SIR2203" s="218"/>
      <c r="SIS2203" s="218"/>
      <c r="SIT2203" s="218"/>
      <c r="SIU2203" s="218"/>
      <c r="SIV2203" s="218"/>
      <c r="SIW2203" s="218"/>
      <c r="SIX2203" s="218"/>
      <c r="SIY2203" s="218"/>
      <c r="SIZ2203" s="218"/>
      <c r="SJA2203" s="218"/>
      <c r="SJB2203" s="218"/>
      <c r="SJC2203" s="218"/>
      <c r="SJD2203" s="218"/>
      <c r="SJE2203" s="218"/>
      <c r="SJF2203" s="218"/>
      <c r="SJG2203" s="218"/>
      <c r="SJH2203" s="218"/>
      <c r="SJI2203" s="218"/>
      <c r="SJJ2203" s="218"/>
      <c r="SJK2203" s="218"/>
      <c r="SJL2203" s="218"/>
      <c r="SJM2203" s="218"/>
      <c r="SJN2203" s="218"/>
      <c r="SJO2203" s="218"/>
      <c r="SJP2203" s="218"/>
      <c r="SJQ2203" s="218"/>
      <c r="SJR2203" s="218"/>
      <c r="SJS2203" s="218"/>
      <c r="SJT2203" s="218"/>
      <c r="SJU2203" s="218"/>
      <c r="SJV2203" s="218"/>
      <c r="SJW2203" s="218"/>
      <c r="SJX2203" s="218"/>
      <c r="SJY2203" s="218"/>
      <c r="SJZ2203" s="218"/>
      <c r="SKA2203" s="218"/>
      <c r="SKB2203" s="218"/>
      <c r="SKC2203" s="218"/>
      <c r="SKD2203" s="218"/>
      <c r="SKE2203" s="218"/>
      <c r="SKF2203" s="218"/>
      <c r="SKG2203" s="218"/>
      <c r="SKH2203" s="218"/>
      <c r="SKI2203" s="218"/>
      <c r="SKJ2203" s="218"/>
      <c r="SKK2203" s="218"/>
      <c r="SKL2203" s="218"/>
      <c r="SKM2203" s="218"/>
      <c r="SKN2203" s="218"/>
      <c r="SKO2203" s="218"/>
      <c r="SKP2203" s="218"/>
      <c r="SKQ2203" s="218"/>
      <c r="SKR2203" s="218"/>
      <c r="SKS2203" s="218"/>
      <c r="SKT2203" s="218"/>
      <c r="SKU2203" s="218"/>
      <c r="SKV2203" s="218"/>
      <c r="SKW2203" s="218"/>
      <c r="SKX2203" s="218"/>
      <c r="SKY2203" s="218"/>
      <c r="SKZ2203" s="218"/>
      <c r="SLA2203" s="218"/>
      <c r="SLB2203" s="218"/>
      <c r="SLC2203" s="218"/>
      <c r="SLD2203" s="218"/>
      <c r="SLE2203" s="218"/>
      <c r="SLF2203" s="218"/>
      <c r="SLG2203" s="218"/>
      <c r="SLH2203" s="218"/>
      <c r="SLI2203" s="218"/>
      <c r="SLJ2203" s="218"/>
      <c r="SLK2203" s="218"/>
      <c r="SLL2203" s="218"/>
      <c r="SLM2203" s="218"/>
      <c r="SLN2203" s="218"/>
      <c r="SLO2203" s="218"/>
      <c r="SLP2203" s="218"/>
      <c r="SLQ2203" s="218"/>
      <c r="SLR2203" s="218"/>
      <c r="SLS2203" s="218"/>
      <c r="SLT2203" s="218"/>
      <c r="SLU2203" s="218"/>
      <c r="SLV2203" s="218"/>
      <c r="SLW2203" s="218"/>
      <c r="SLX2203" s="218"/>
      <c r="SLY2203" s="218"/>
      <c r="SLZ2203" s="218"/>
      <c r="SMA2203" s="218"/>
      <c r="SMB2203" s="218"/>
      <c r="SMC2203" s="218"/>
      <c r="SMD2203" s="218"/>
      <c r="SME2203" s="218"/>
      <c r="SMF2203" s="218"/>
      <c r="SMG2203" s="218"/>
      <c r="SMH2203" s="218"/>
      <c r="SMI2203" s="218"/>
      <c r="SMJ2203" s="218"/>
      <c r="SMK2203" s="218"/>
      <c r="SML2203" s="218"/>
      <c r="SMM2203" s="218"/>
      <c r="SMN2203" s="218"/>
      <c r="SMO2203" s="218"/>
      <c r="SMP2203" s="218"/>
      <c r="SMQ2203" s="218"/>
      <c r="SMR2203" s="218"/>
      <c r="SMS2203" s="218"/>
      <c r="SMT2203" s="218"/>
      <c r="SMU2203" s="218"/>
      <c r="SMV2203" s="218"/>
      <c r="SMW2203" s="218"/>
      <c r="SMX2203" s="218"/>
      <c r="SMY2203" s="218"/>
      <c r="SMZ2203" s="218"/>
      <c r="SNA2203" s="218"/>
      <c r="SNB2203" s="218"/>
      <c r="SNC2203" s="218"/>
      <c r="SND2203" s="218"/>
      <c r="SNE2203" s="218"/>
      <c r="SNF2203" s="218"/>
      <c r="SNG2203" s="218"/>
      <c r="SNH2203" s="218"/>
      <c r="SNI2203" s="218"/>
      <c r="SNJ2203" s="218"/>
      <c r="SNK2203" s="218"/>
      <c r="SNL2203" s="218"/>
      <c r="SNM2203" s="218"/>
      <c r="SNN2203" s="218"/>
      <c r="SNO2203" s="218"/>
      <c r="SNP2203" s="218"/>
      <c r="SNQ2203" s="218"/>
      <c r="SNR2203" s="218"/>
      <c r="SNS2203" s="218"/>
      <c r="SNT2203" s="218"/>
      <c r="SNU2203" s="218"/>
      <c r="SNV2203" s="218"/>
      <c r="SNW2203" s="218"/>
      <c r="SNX2203" s="218"/>
      <c r="SNY2203" s="218"/>
      <c r="SNZ2203" s="218"/>
      <c r="SOA2203" s="218"/>
      <c r="SOB2203" s="218"/>
      <c r="SOC2203" s="218"/>
      <c r="SOD2203" s="218"/>
      <c r="SOE2203" s="218"/>
      <c r="SOF2203" s="218"/>
      <c r="SOG2203" s="218"/>
      <c r="SOH2203" s="218"/>
      <c r="SOI2203" s="218"/>
      <c r="SOJ2203" s="218"/>
      <c r="SOK2203" s="218"/>
      <c r="SOL2203" s="218"/>
      <c r="SOM2203" s="218"/>
      <c r="SON2203" s="218"/>
      <c r="SOO2203" s="218"/>
      <c r="SOP2203" s="218"/>
      <c r="SOQ2203" s="218"/>
      <c r="SOR2203" s="218"/>
      <c r="SOS2203" s="218"/>
      <c r="SOT2203" s="218"/>
      <c r="SOU2203" s="218"/>
      <c r="SOV2203" s="218"/>
      <c r="SOW2203" s="218"/>
      <c r="SOX2203" s="218"/>
      <c r="SOY2203" s="218"/>
      <c r="SOZ2203" s="218"/>
      <c r="SPA2203" s="218"/>
      <c r="SPB2203" s="218"/>
      <c r="SPC2203" s="218"/>
      <c r="SPD2203" s="218"/>
      <c r="SPE2203" s="218"/>
      <c r="SPF2203" s="218"/>
      <c r="SPG2203" s="218"/>
      <c r="SPH2203" s="218"/>
      <c r="SPI2203" s="218"/>
      <c r="SPJ2203" s="218"/>
      <c r="SPK2203" s="218"/>
      <c r="SPL2203" s="218"/>
      <c r="SPM2203" s="218"/>
      <c r="SPN2203" s="218"/>
      <c r="SPO2203" s="218"/>
      <c r="SPP2203" s="218"/>
      <c r="SPQ2203" s="218"/>
      <c r="SPR2203" s="218"/>
      <c r="SPS2203" s="218"/>
      <c r="SPT2203" s="218"/>
      <c r="SPU2203" s="218"/>
      <c r="SPV2203" s="218"/>
      <c r="SPW2203" s="218"/>
      <c r="SPX2203" s="218"/>
      <c r="SPY2203" s="218"/>
      <c r="SPZ2203" s="218"/>
      <c r="SQA2203" s="218"/>
      <c r="SQB2203" s="218"/>
      <c r="SQC2203" s="218"/>
      <c r="SQD2203" s="218"/>
      <c r="SQE2203" s="218"/>
      <c r="SQF2203" s="218"/>
      <c r="SQG2203" s="218"/>
      <c r="SQH2203" s="218"/>
      <c r="SQI2203" s="218"/>
      <c r="SQJ2203" s="218"/>
      <c r="SQK2203" s="218"/>
      <c r="SQL2203" s="218"/>
      <c r="SQM2203" s="218"/>
      <c r="SQN2203" s="218"/>
      <c r="SQO2203" s="218"/>
      <c r="SQP2203" s="218"/>
      <c r="SQQ2203" s="218"/>
      <c r="SQR2203" s="218"/>
      <c r="SQS2203" s="218"/>
      <c r="SQT2203" s="218"/>
      <c r="SQU2203" s="218"/>
      <c r="SQV2203" s="218"/>
      <c r="SQW2203" s="218"/>
      <c r="SQX2203" s="218"/>
      <c r="SQY2203" s="218"/>
      <c r="SQZ2203" s="218"/>
      <c r="SRA2203" s="218"/>
      <c r="SRB2203" s="218"/>
      <c r="SRC2203" s="218"/>
      <c r="SRD2203" s="218"/>
      <c r="SRE2203" s="218"/>
      <c r="SRF2203" s="218"/>
      <c r="SRG2203" s="218"/>
      <c r="SRH2203" s="218"/>
      <c r="SRI2203" s="218"/>
      <c r="SRJ2203" s="218"/>
      <c r="SRK2203" s="218"/>
      <c r="SRL2203" s="218"/>
      <c r="SRM2203" s="218"/>
      <c r="SRN2203" s="218"/>
      <c r="SRO2203" s="218"/>
      <c r="SRP2203" s="218"/>
      <c r="SRQ2203" s="218"/>
      <c r="SRR2203" s="218"/>
      <c r="SRS2203" s="218"/>
      <c r="SRT2203" s="218"/>
      <c r="SRU2203" s="218"/>
      <c r="SRV2203" s="218"/>
      <c r="SRW2203" s="218"/>
      <c r="SRX2203" s="218"/>
      <c r="SRY2203" s="218"/>
      <c r="SRZ2203" s="218"/>
      <c r="SSA2203" s="218"/>
      <c r="SSB2203" s="218"/>
      <c r="SSC2203" s="218"/>
      <c r="SSD2203" s="218"/>
      <c r="SSE2203" s="218"/>
      <c r="SSF2203" s="218"/>
      <c r="SSG2203" s="218"/>
      <c r="SSH2203" s="218"/>
      <c r="SSI2203" s="218"/>
      <c r="SSJ2203" s="218"/>
      <c r="SSK2203" s="218"/>
      <c r="SSL2203" s="218"/>
      <c r="SSM2203" s="218"/>
      <c r="SSN2203" s="218"/>
      <c r="SSO2203" s="218"/>
      <c r="SSP2203" s="218"/>
      <c r="SSQ2203" s="218"/>
      <c r="SSR2203" s="218"/>
      <c r="SSS2203" s="218"/>
      <c r="SST2203" s="218"/>
      <c r="SSU2203" s="218"/>
      <c r="SSV2203" s="218"/>
      <c r="SSW2203" s="218"/>
      <c r="SSX2203" s="218"/>
      <c r="SSY2203" s="218"/>
      <c r="SSZ2203" s="218"/>
      <c r="STA2203" s="218"/>
      <c r="STB2203" s="218"/>
      <c r="STC2203" s="218"/>
      <c r="STD2203" s="218"/>
      <c r="STE2203" s="218"/>
      <c r="STF2203" s="218"/>
      <c r="STG2203" s="218"/>
      <c r="STH2203" s="218"/>
      <c r="STI2203" s="218"/>
      <c r="STJ2203" s="218"/>
      <c r="STK2203" s="218"/>
      <c r="STL2203" s="218"/>
      <c r="STM2203" s="218"/>
      <c r="STN2203" s="218"/>
      <c r="STO2203" s="218"/>
      <c r="STP2203" s="218"/>
      <c r="STQ2203" s="218"/>
      <c r="STR2203" s="218"/>
      <c r="STS2203" s="218"/>
      <c r="STT2203" s="218"/>
      <c r="STU2203" s="218"/>
      <c r="STV2203" s="218"/>
      <c r="STW2203" s="218"/>
      <c r="STX2203" s="218"/>
      <c r="STY2203" s="218"/>
      <c r="STZ2203" s="218"/>
      <c r="SUA2203" s="218"/>
      <c r="SUB2203" s="218"/>
      <c r="SUC2203" s="218"/>
      <c r="SUD2203" s="218"/>
      <c r="SUE2203" s="218"/>
      <c r="SUF2203" s="218"/>
      <c r="SUG2203" s="218"/>
      <c r="SUH2203" s="218"/>
      <c r="SUI2203" s="218"/>
      <c r="SUJ2203" s="218"/>
      <c r="SUK2203" s="218"/>
      <c r="SUL2203" s="218"/>
      <c r="SUM2203" s="218"/>
      <c r="SUN2203" s="218"/>
      <c r="SUO2203" s="218"/>
      <c r="SUP2203" s="218"/>
      <c r="SUQ2203" s="218"/>
      <c r="SUR2203" s="218"/>
      <c r="SUS2203" s="218"/>
      <c r="SUT2203" s="218"/>
      <c r="SUU2203" s="218"/>
      <c r="SUV2203" s="218"/>
      <c r="SUW2203" s="218"/>
      <c r="SUX2203" s="218"/>
      <c r="SUY2203" s="218"/>
      <c r="SUZ2203" s="218"/>
      <c r="SVA2203" s="218"/>
      <c r="SVB2203" s="218"/>
      <c r="SVC2203" s="218"/>
      <c r="SVD2203" s="218"/>
      <c r="SVE2203" s="218"/>
      <c r="SVF2203" s="218"/>
      <c r="SVG2203" s="218"/>
      <c r="SVH2203" s="218"/>
      <c r="SVI2203" s="218"/>
      <c r="SVJ2203" s="218"/>
      <c r="SVK2203" s="218"/>
      <c r="SVL2203" s="218"/>
      <c r="SVM2203" s="218"/>
      <c r="SVN2203" s="218"/>
      <c r="SVO2203" s="218"/>
      <c r="SVP2203" s="218"/>
      <c r="SVQ2203" s="218"/>
      <c r="SVR2203" s="218"/>
      <c r="SVS2203" s="218"/>
      <c r="SVT2203" s="218"/>
      <c r="SVU2203" s="218"/>
      <c r="SVV2203" s="218"/>
      <c r="SVW2203" s="218"/>
      <c r="SVX2203" s="218"/>
      <c r="SVY2203" s="218"/>
      <c r="SVZ2203" s="218"/>
      <c r="SWA2203" s="218"/>
      <c r="SWB2203" s="218"/>
      <c r="SWC2203" s="218"/>
      <c r="SWD2203" s="218"/>
      <c r="SWE2203" s="218"/>
      <c r="SWF2203" s="218"/>
      <c r="SWG2203" s="218"/>
      <c r="SWH2203" s="218"/>
      <c r="SWI2203" s="218"/>
      <c r="SWJ2203" s="218"/>
      <c r="SWK2203" s="218"/>
      <c r="SWL2203" s="218"/>
      <c r="SWM2203" s="218"/>
      <c r="SWN2203" s="218"/>
      <c r="SWO2203" s="218"/>
      <c r="SWP2203" s="218"/>
      <c r="SWQ2203" s="218"/>
      <c r="SWR2203" s="218"/>
      <c r="SWS2203" s="218"/>
      <c r="SWT2203" s="218"/>
      <c r="SWU2203" s="218"/>
      <c r="SWV2203" s="218"/>
      <c r="SWW2203" s="218"/>
      <c r="SWX2203" s="218"/>
      <c r="SWY2203" s="218"/>
      <c r="SWZ2203" s="218"/>
      <c r="SXA2203" s="218"/>
      <c r="SXB2203" s="218"/>
      <c r="SXC2203" s="218"/>
      <c r="SXD2203" s="218"/>
      <c r="SXE2203" s="218"/>
      <c r="SXF2203" s="218"/>
      <c r="SXG2203" s="218"/>
      <c r="SXH2203" s="218"/>
      <c r="SXI2203" s="218"/>
      <c r="SXJ2203" s="218"/>
      <c r="SXK2203" s="218"/>
      <c r="SXL2203" s="218"/>
      <c r="SXM2203" s="218"/>
      <c r="SXN2203" s="218"/>
      <c r="SXO2203" s="218"/>
      <c r="SXP2203" s="218"/>
      <c r="SXQ2203" s="218"/>
      <c r="SXR2203" s="218"/>
      <c r="SXS2203" s="218"/>
      <c r="SXT2203" s="218"/>
      <c r="SXU2203" s="218"/>
      <c r="SXV2203" s="218"/>
      <c r="SXW2203" s="218"/>
      <c r="SXX2203" s="218"/>
      <c r="SXY2203" s="218"/>
      <c r="SXZ2203" s="218"/>
      <c r="SYA2203" s="218"/>
      <c r="SYB2203" s="218"/>
      <c r="SYC2203" s="218"/>
      <c r="SYD2203" s="218"/>
      <c r="SYE2203" s="218"/>
      <c r="SYF2203" s="218"/>
      <c r="SYG2203" s="218"/>
      <c r="SYH2203" s="218"/>
      <c r="SYI2203" s="218"/>
      <c r="SYJ2203" s="218"/>
      <c r="SYK2203" s="218"/>
      <c r="SYL2203" s="218"/>
      <c r="SYM2203" s="218"/>
      <c r="SYN2203" s="218"/>
      <c r="SYO2203" s="218"/>
      <c r="SYP2203" s="218"/>
      <c r="SYQ2203" s="218"/>
      <c r="SYR2203" s="218"/>
      <c r="SYS2203" s="218"/>
      <c r="SYT2203" s="218"/>
      <c r="SYU2203" s="218"/>
      <c r="SYV2203" s="218"/>
      <c r="SYW2203" s="218"/>
      <c r="SYX2203" s="218"/>
      <c r="SYY2203" s="218"/>
      <c r="SYZ2203" s="218"/>
      <c r="SZA2203" s="218"/>
      <c r="SZB2203" s="218"/>
      <c r="SZC2203" s="218"/>
      <c r="SZD2203" s="218"/>
      <c r="SZE2203" s="218"/>
      <c r="SZF2203" s="218"/>
      <c r="SZG2203" s="218"/>
      <c r="SZH2203" s="218"/>
      <c r="SZI2203" s="218"/>
      <c r="SZJ2203" s="218"/>
      <c r="SZK2203" s="218"/>
      <c r="SZL2203" s="218"/>
      <c r="SZM2203" s="218"/>
      <c r="SZN2203" s="218"/>
      <c r="SZO2203" s="218"/>
      <c r="SZP2203" s="218"/>
      <c r="SZQ2203" s="218"/>
      <c r="SZR2203" s="218"/>
      <c r="SZS2203" s="218"/>
      <c r="SZT2203" s="218"/>
      <c r="SZU2203" s="218"/>
      <c r="SZV2203" s="218"/>
      <c r="SZW2203" s="218"/>
      <c r="SZX2203" s="218"/>
      <c r="SZY2203" s="218"/>
      <c r="SZZ2203" s="218"/>
      <c r="TAA2203" s="218"/>
      <c r="TAB2203" s="218"/>
      <c r="TAC2203" s="218"/>
      <c r="TAD2203" s="218"/>
      <c r="TAE2203" s="218"/>
      <c r="TAF2203" s="218"/>
      <c r="TAG2203" s="218"/>
      <c r="TAH2203" s="218"/>
      <c r="TAI2203" s="218"/>
      <c r="TAJ2203" s="218"/>
      <c r="TAK2203" s="218"/>
      <c r="TAL2203" s="218"/>
      <c r="TAM2203" s="218"/>
      <c r="TAN2203" s="218"/>
      <c r="TAO2203" s="218"/>
      <c r="TAP2203" s="218"/>
      <c r="TAQ2203" s="218"/>
      <c r="TAR2203" s="218"/>
      <c r="TAS2203" s="218"/>
      <c r="TAT2203" s="218"/>
      <c r="TAU2203" s="218"/>
      <c r="TAV2203" s="218"/>
      <c r="TAW2203" s="218"/>
      <c r="TAX2203" s="218"/>
      <c r="TAY2203" s="218"/>
      <c r="TAZ2203" s="218"/>
      <c r="TBA2203" s="218"/>
      <c r="TBB2203" s="218"/>
      <c r="TBC2203" s="218"/>
      <c r="TBD2203" s="218"/>
      <c r="TBE2203" s="218"/>
      <c r="TBF2203" s="218"/>
      <c r="TBG2203" s="218"/>
      <c r="TBH2203" s="218"/>
      <c r="TBI2203" s="218"/>
      <c r="TBJ2203" s="218"/>
      <c r="TBK2203" s="218"/>
      <c r="TBL2203" s="218"/>
      <c r="TBM2203" s="218"/>
      <c r="TBN2203" s="218"/>
      <c r="TBO2203" s="218"/>
      <c r="TBP2203" s="218"/>
      <c r="TBQ2203" s="218"/>
      <c r="TBR2203" s="218"/>
      <c r="TBS2203" s="218"/>
      <c r="TBT2203" s="218"/>
      <c r="TBU2203" s="218"/>
      <c r="TBV2203" s="218"/>
      <c r="TBW2203" s="218"/>
      <c r="TBX2203" s="218"/>
      <c r="TBY2203" s="218"/>
      <c r="TBZ2203" s="218"/>
      <c r="TCA2203" s="218"/>
      <c r="TCB2203" s="218"/>
      <c r="TCC2203" s="218"/>
      <c r="TCD2203" s="218"/>
      <c r="TCE2203" s="218"/>
      <c r="TCF2203" s="218"/>
      <c r="TCG2203" s="218"/>
      <c r="TCH2203" s="218"/>
      <c r="TCI2203" s="218"/>
      <c r="TCJ2203" s="218"/>
      <c r="TCK2203" s="218"/>
      <c r="TCL2203" s="218"/>
      <c r="TCM2203" s="218"/>
      <c r="TCN2203" s="218"/>
      <c r="TCO2203" s="218"/>
      <c r="TCP2203" s="218"/>
      <c r="TCQ2203" s="218"/>
      <c r="TCR2203" s="218"/>
      <c r="TCS2203" s="218"/>
      <c r="TCT2203" s="218"/>
      <c r="TCU2203" s="218"/>
      <c r="TCV2203" s="218"/>
      <c r="TCW2203" s="218"/>
      <c r="TCX2203" s="218"/>
      <c r="TCY2203" s="218"/>
      <c r="TCZ2203" s="218"/>
      <c r="TDA2203" s="218"/>
      <c r="TDB2203" s="218"/>
      <c r="TDC2203" s="218"/>
      <c r="TDD2203" s="218"/>
      <c r="TDE2203" s="218"/>
      <c r="TDF2203" s="218"/>
      <c r="TDG2203" s="218"/>
      <c r="TDH2203" s="218"/>
      <c r="TDI2203" s="218"/>
      <c r="TDJ2203" s="218"/>
      <c r="TDK2203" s="218"/>
      <c r="TDL2203" s="218"/>
      <c r="TDM2203" s="218"/>
      <c r="TDN2203" s="218"/>
      <c r="TDO2203" s="218"/>
      <c r="TDP2203" s="218"/>
      <c r="TDQ2203" s="218"/>
      <c r="TDR2203" s="218"/>
      <c r="TDS2203" s="218"/>
      <c r="TDT2203" s="218"/>
      <c r="TDU2203" s="218"/>
      <c r="TDV2203" s="218"/>
      <c r="TDW2203" s="218"/>
      <c r="TDX2203" s="218"/>
      <c r="TDY2203" s="218"/>
      <c r="TDZ2203" s="218"/>
      <c r="TEA2203" s="218"/>
      <c r="TEB2203" s="218"/>
      <c r="TEC2203" s="218"/>
      <c r="TED2203" s="218"/>
      <c r="TEE2203" s="218"/>
      <c r="TEF2203" s="218"/>
      <c r="TEG2203" s="218"/>
      <c r="TEH2203" s="218"/>
      <c r="TEI2203" s="218"/>
      <c r="TEJ2203" s="218"/>
      <c r="TEK2203" s="218"/>
      <c r="TEL2203" s="218"/>
      <c r="TEM2203" s="218"/>
      <c r="TEN2203" s="218"/>
      <c r="TEO2203" s="218"/>
      <c r="TEP2203" s="218"/>
      <c r="TEQ2203" s="218"/>
      <c r="TER2203" s="218"/>
      <c r="TES2203" s="218"/>
      <c r="TET2203" s="218"/>
      <c r="TEU2203" s="218"/>
      <c r="TEV2203" s="218"/>
      <c r="TEW2203" s="218"/>
      <c r="TEX2203" s="218"/>
      <c r="TEY2203" s="218"/>
      <c r="TEZ2203" s="218"/>
      <c r="TFA2203" s="218"/>
      <c r="TFB2203" s="218"/>
      <c r="TFC2203" s="218"/>
      <c r="TFD2203" s="218"/>
      <c r="TFE2203" s="218"/>
      <c r="TFF2203" s="218"/>
      <c r="TFG2203" s="218"/>
      <c r="TFH2203" s="218"/>
      <c r="TFI2203" s="218"/>
      <c r="TFJ2203" s="218"/>
      <c r="TFK2203" s="218"/>
      <c r="TFL2203" s="218"/>
      <c r="TFM2203" s="218"/>
      <c r="TFN2203" s="218"/>
      <c r="TFO2203" s="218"/>
      <c r="TFP2203" s="218"/>
      <c r="TFQ2203" s="218"/>
      <c r="TFR2203" s="218"/>
      <c r="TFS2203" s="218"/>
      <c r="TFT2203" s="218"/>
      <c r="TFU2203" s="218"/>
      <c r="TFV2203" s="218"/>
      <c r="TFW2203" s="218"/>
      <c r="TFX2203" s="218"/>
      <c r="TFY2203" s="218"/>
      <c r="TFZ2203" s="218"/>
      <c r="TGA2203" s="218"/>
      <c r="TGB2203" s="218"/>
      <c r="TGC2203" s="218"/>
      <c r="TGD2203" s="218"/>
      <c r="TGE2203" s="218"/>
      <c r="TGF2203" s="218"/>
      <c r="TGG2203" s="218"/>
      <c r="TGH2203" s="218"/>
      <c r="TGI2203" s="218"/>
      <c r="TGJ2203" s="218"/>
      <c r="TGK2203" s="218"/>
      <c r="TGL2203" s="218"/>
      <c r="TGM2203" s="218"/>
      <c r="TGN2203" s="218"/>
      <c r="TGO2203" s="218"/>
      <c r="TGP2203" s="218"/>
      <c r="TGQ2203" s="218"/>
      <c r="TGR2203" s="218"/>
      <c r="TGS2203" s="218"/>
      <c r="TGT2203" s="218"/>
      <c r="TGU2203" s="218"/>
      <c r="TGV2203" s="218"/>
      <c r="TGW2203" s="218"/>
      <c r="TGX2203" s="218"/>
      <c r="TGY2203" s="218"/>
      <c r="TGZ2203" s="218"/>
      <c r="THA2203" s="218"/>
      <c r="THB2203" s="218"/>
      <c r="THC2203" s="218"/>
      <c r="THD2203" s="218"/>
      <c r="THE2203" s="218"/>
      <c r="THF2203" s="218"/>
      <c r="THG2203" s="218"/>
      <c r="THH2203" s="218"/>
      <c r="THI2203" s="218"/>
      <c r="THJ2203" s="218"/>
      <c r="THK2203" s="218"/>
      <c r="THL2203" s="218"/>
      <c r="THM2203" s="218"/>
      <c r="THN2203" s="218"/>
      <c r="THO2203" s="218"/>
      <c r="THP2203" s="218"/>
      <c r="THQ2203" s="218"/>
      <c r="THR2203" s="218"/>
      <c r="THS2203" s="218"/>
      <c r="THT2203" s="218"/>
      <c r="THU2203" s="218"/>
      <c r="THV2203" s="218"/>
      <c r="THW2203" s="218"/>
      <c r="THX2203" s="218"/>
      <c r="THY2203" s="218"/>
      <c r="THZ2203" s="218"/>
      <c r="TIA2203" s="218"/>
      <c r="TIB2203" s="218"/>
      <c r="TIC2203" s="218"/>
      <c r="TID2203" s="218"/>
      <c r="TIE2203" s="218"/>
      <c r="TIF2203" s="218"/>
      <c r="TIG2203" s="218"/>
      <c r="TIH2203" s="218"/>
      <c r="TII2203" s="218"/>
      <c r="TIJ2203" s="218"/>
      <c r="TIK2203" s="218"/>
      <c r="TIL2203" s="218"/>
      <c r="TIM2203" s="218"/>
      <c r="TIN2203" s="218"/>
      <c r="TIO2203" s="218"/>
      <c r="TIP2203" s="218"/>
      <c r="TIQ2203" s="218"/>
      <c r="TIR2203" s="218"/>
      <c r="TIS2203" s="218"/>
      <c r="TIT2203" s="218"/>
      <c r="TIU2203" s="218"/>
      <c r="TIV2203" s="218"/>
      <c r="TIW2203" s="218"/>
      <c r="TIX2203" s="218"/>
      <c r="TIY2203" s="218"/>
      <c r="TIZ2203" s="218"/>
      <c r="TJA2203" s="218"/>
      <c r="TJB2203" s="218"/>
      <c r="TJC2203" s="218"/>
      <c r="TJD2203" s="218"/>
      <c r="TJE2203" s="218"/>
      <c r="TJF2203" s="218"/>
      <c r="TJG2203" s="218"/>
      <c r="TJH2203" s="218"/>
      <c r="TJI2203" s="218"/>
      <c r="TJJ2203" s="218"/>
      <c r="TJK2203" s="218"/>
      <c r="TJL2203" s="218"/>
      <c r="TJM2203" s="218"/>
      <c r="TJN2203" s="218"/>
      <c r="TJO2203" s="218"/>
      <c r="TJP2203" s="218"/>
      <c r="TJQ2203" s="218"/>
      <c r="TJR2203" s="218"/>
      <c r="TJS2203" s="218"/>
      <c r="TJT2203" s="218"/>
      <c r="TJU2203" s="218"/>
      <c r="TJV2203" s="218"/>
      <c r="TJW2203" s="218"/>
      <c r="TJX2203" s="218"/>
      <c r="TJY2203" s="218"/>
      <c r="TJZ2203" s="218"/>
      <c r="TKA2203" s="218"/>
      <c r="TKB2203" s="218"/>
      <c r="TKC2203" s="218"/>
      <c r="TKD2203" s="218"/>
      <c r="TKE2203" s="218"/>
      <c r="TKF2203" s="218"/>
      <c r="TKG2203" s="218"/>
      <c r="TKH2203" s="218"/>
      <c r="TKI2203" s="218"/>
      <c r="TKJ2203" s="218"/>
      <c r="TKK2203" s="218"/>
      <c r="TKL2203" s="218"/>
      <c r="TKM2203" s="218"/>
      <c r="TKN2203" s="218"/>
      <c r="TKO2203" s="218"/>
      <c r="TKP2203" s="218"/>
      <c r="TKQ2203" s="218"/>
      <c r="TKR2203" s="218"/>
      <c r="TKS2203" s="218"/>
      <c r="TKT2203" s="218"/>
      <c r="TKU2203" s="218"/>
      <c r="TKV2203" s="218"/>
      <c r="TKW2203" s="218"/>
      <c r="TKX2203" s="218"/>
      <c r="TKY2203" s="218"/>
      <c r="TKZ2203" s="218"/>
      <c r="TLA2203" s="218"/>
      <c r="TLB2203" s="218"/>
      <c r="TLC2203" s="218"/>
      <c r="TLD2203" s="218"/>
      <c r="TLE2203" s="218"/>
      <c r="TLF2203" s="218"/>
      <c r="TLG2203" s="218"/>
      <c r="TLH2203" s="218"/>
      <c r="TLI2203" s="218"/>
      <c r="TLJ2203" s="218"/>
      <c r="TLK2203" s="218"/>
      <c r="TLL2203" s="218"/>
      <c r="TLM2203" s="218"/>
      <c r="TLN2203" s="218"/>
      <c r="TLO2203" s="218"/>
      <c r="TLP2203" s="218"/>
      <c r="TLQ2203" s="218"/>
      <c r="TLR2203" s="218"/>
      <c r="TLS2203" s="218"/>
      <c r="TLT2203" s="218"/>
      <c r="TLU2203" s="218"/>
      <c r="TLV2203" s="218"/>
      <c r="TLW2203" s="218"/>
      <c r="TLX2203" s="218"/>
      <c r="TLY2203" s="218"/>
      <c r="TLZ2203" s="218"/>
      <c r="TMA2203" s="218"/>
      <c r="TMB2203" s="218"/>
      <c r="TMC2203" s="218"/>
      <c r="TMD2203" s="218"/>
      <c r="TME2203" s="218"/>
      <c r="TMF2203" s="218"/>
      <c r="TMG2203" s="218"/>
      <c r="TMH2203" s="218"/>
      <c r="TMI2203" s="218"/>
      <c r="TMJ2203" s="218"/>
      <c r="TMK2203" s="218"/>
      <c r="TML2203" s="218"/>
      <c r="TMM2203" s="218"/>
      <c r="TMN2203" s="218"/>
      <c r="TMO2203" s="218"/>
      <c r="TMP2203" s="218"/>
      <c r="TMQ2203" s="218"/>
      <c r="TMR2203" s="218"/>
      <c r="TMS2203" s="218"/>
      <c r="TMT2203" s="218"/>
      <c r="TMU2203" s="218"/>
      <c r="TMV2203" s="218"/>
      <c r="TMW2203" s="218"/>
      <c r="TMX2203" s="218"/>
      <c r="TMY2203" s="218"/>
      <c r="TMZ2203" s="218"/>
      <c r="TNA2203" s="218"/>
      <c r="TNB2203" s="218"/>
      <c r="TNC2203" s="218"/>
      <c r="TND2203" s="218"/>
      <c r="TNE2203" s="218"/>
      <c r="TNF2203" s="218"/>
      <c r="TNG2203" s="218"/>
      <c r="TNH2203" s="218"/>
      <c r="TNI2203" s="218"/>
      <c r="TNJ2203" s="218"/>
      <c r="TNK2203" s="218"/>
      <c r="TNL2203" s="218"/>
      <c r="TNM2203" s="218"/>
      <c r="TNN2203" s="218"/>
      <c r="TNO2203" s="218"/>
      <c r="TNP2203" s="218"/>
      <c r="TNQ2203" s="218"/>
      <c r="TNR2203" s="218"/>
      <c r="TNS2203" s="218"/>
      <c r="TNT2203" s="218"/>
      <c r="TNU2203" s="218"/>
      <c r="TNV2203" s="218"/>
      <c r="TNW2203" s="218"/>
      <c r="TNX2203" s="218"/>
      <c r="TNY2203" s="218"/>
      <c r="TNZ2203" s="218"/>
      <c r="TOA2203" s="218"/>
      <c r="TOB2203" s="218"/>
      <c r="TOC2203" s="218"/>
      <c r="TOD2203" s="218"/>
      <c r="TOE2203" s="218"/>
      <c r="TOF2203" s="218"/>
      <c r="TOG2203" s="218"/>
      <c r="TOH2203" s="218"/>
      <c r="TOI2203" s="218"/>
      <c r="TOJ2203" s="218"/>
      <c r="TOK2203" s="218"/>
      <c r="TOL2203" s="218"/>
      <c r="TOM2203" s="218"/>
      <c r="TON2203" s="218"/>
      <c r="TOO2203" s="218"/>
      <c r="TOP2203" s="218"/>
      <c r="TOQ2203" s="218"/>
      <c r="TOR2203" s="218"/>
      <c r="TOS2203" s="218"/>
      <c r="TOT2203" s="218"/>
      <c r="TOU2203" s="218"/>
      <c r="TOV2203" s="218"/>
      <c r="TOW2203" s="218"/>
      <c r="TOX2203" s="218"/>
      <c r="TOY2203" s="218"/>
      <c r="TOZ2203" s="218"/>
      <c r="TPA2203" s="218"/>
      <c r="TPB2203" s="218"/>
      <c r="TPC2203" s="218"/>
      <c r="TPD2203" s="218"/>
      <c r="TPE2203" s="218"/>
      <c r="TPF2203" s="218"/>
      <c r="TPG2203" s="218"/>
      <c r="TPH2203" s="218"/>
      <c r="TPI2203" s="218"/>
      <c r="TPJ2203" s="218"/>
      <c r="TPK2203" s="218"/>
      <c r="TPL2203" s="218"/>
      <c r="TPM2203" s="218"/>
      <c r="TPN2203" s="218"/>
      <c r="TPO2203" s="218"/>
      <c r="TPP2203" s="218"/>
      <c r="TPQ2203" s="218"/>
      <c r="TPR2203" s="218"/>
      <c r="TPS2203" s="218"/>
      <c r="TPT2203" s="218"/>
      <c r="TPU2203" s="218"/>
      <c r="TPV2203" s="218"/>
      <c r="TPW2203" s="218"/>
      <c r="TPX2203" s="218"/>
      <c r="TPY2203" s="218"/>
      <c r="TPZ2203" s="218"/>
      <c r="TQA2203" s="218"/>
      <c r="TQB2203" s="218"/>
      <c r="TQC2203" s="218"/>
      <c r="TQD2203" s="218"/>
      <c r="TQE2203" s="218"/>
      <c r="TQF2203" s="218"/>
      <c r="TQG2203" s="218"/>
      <c r="TQH2203" s="218"/>
      <c r="TQI2203" s="218"/>
      <c r="TQJ2203" s="218"/>
      <c r="TQK2203" s="218"/>
      <c r="TQL2203" s="218"/>
      <c r="TQM2203" s="218"/>
      <c r="TQN2203" s="218"/>
      <c r="TQO2203" s="218"/>
      <c r="TQP2203" s="218"/>
      <c r="TQQ2203" s="218"/>
      <c r="TQR2203" s="218"/>
      <c r="TQS2203" s="218"/>
      <c r="TQT2203" s="218"/>
      <c r="TQU2203" s="218"/>
      <c r="TQV2203" s="218"/>
      <c r="TQW2203" s="218"/>
      <c r="TQX2203" s="218"/>
      <c r="TQY2203" s="218"/>
      <c r="TQZ2203" s="218"/>
      <c r="TRA2203" s="218"/>
      <c r="TRB2203" s="218"/>
      <c r="TRC2203" s="218"/>
      <c r="TRD2203" s="218"/>
      <c r="TRE2203" s="218"/>
      <c r="TRF2203" s="218"/>
      <c r="TRG2203" s="218"/>
      <c r="TRH2203" s="218"/>
      <c r="TRI2203" s="218"/>
      <c r="TRJ2203" s="218"/>
      <c r="TRK2203" s="218"/>
      <c r="TRL2203" s="218"/>
      <c r="TRM2203" s="218"/>
      <c r="TRN2203" s="218"/>
      <c r="TRO2203" s="218"/>
      <c r="TRP2203" s="218"/>
      <c r="TRQ2203" s="218"/>
      <c r="TRR2203" s="218"/>
      <c r="TRS2203" s="218"/>
      <c r="TRT2203" s="218"/>
      <c r="TRU2203" s="218"/>
      <c r="TRV2203" s="218"/>
      <c r="TRW2203" s="218"/>
      <c r="TRX2203" s="218"/>
      <c r="TRY2203" s="218"/>
      <c r="TRZ2203" s="218"/>
      <c r="TSA2203" s="218"/>
      <c r="TSB2203" s="218"/>
      <c r="TSC2203" s="218"/>
      <c r="TSD2203" s="218"/>
      <c r="TSE2203" s="218"/>
      <c r="TSF2203" s="218"/>
      <c r="TSG2203" s="218"/>
      <c r="TSH2203" s="218"/>
      <c r="TSI2203" s="218"/>
      <c r="TSJ2203" s="218"/>
      <c r="TSK2203" s="218"/>
      <c r="TSL2203" s="218"/>
      <c r="TSM2203" s="218"/>
      <c r="TSN2203" s="218"/>
      <c r="TSO2203" s="218"/>
      <c r="TSP2203" s="218"/>
      <c r="TSQ2203" s="218"/>
      <c r="TSR2203" s="218"/>
      <c r="TSS2203" s="218"/>
      <c r="TST2203" s="218"/>
      <c r="TSU2203" s="218"/>
      <c r="TSV2203" s="218"/>
      <c r="TSW2203" s="218"/>
      <c r="TSX2203" s="218"/>
      <c r="TSY2203" s="218"/>
      <c r="TSZ2203" s="218"/>
      <c r="TTA2203" s="218"/>
      <c r="TTB2203" s="218"/>
      <c r="TTC2203" s="218"/>
      <c r="TTD2203" s="218"/>
      <c r="TTE2203" s="218"/>
      <c r="TTF2203" s="218"/>
      <c r="TTG2203" s="218"/>
      <c r="TTH2203" s="218"/>
      <c r="TTI2203" s="218"/>
      <c r="TTJ2203" s="218"/>
      <c r="TTK2203" s="218"/>
      <c r="TTL2203" s="218"/>
      <c r="TTM2203" s="218"/>
      <c r="TTN2203" s="218"/>
      <c r="TTO2203" s="218"/>
      <c r="TTP2203" s="218"/>
      <c r="TTQ2203" s="218"/>
      <c r="TTR2203" s="218"/>
      <c r="TTS2203" s="218"/>
      <c r="TTT2203" s="218"/>
      <c r="TTU2203" s="218"/>
      <c r="TTV2203" s="218"/>
      <c r="TTW2203" s="218"/>
      <c r="TTX2203" s="218"/>
      <c r="TTY2203" s="218"/>
      <c r="TTZ2203" s="218"/>
      <c r="TUA2203" s="218"/>
      <c r="TUB2203" s="218"/>
      <c r="TUC2203" s="218"/>
      <c r="TUD2203" s="218"/>
      <c r="TUE2203" s="218"/>
      <c r="TUF2203" s="218"/>
      <c r="TUG2203" s="218"/>
      <c r="TUH2203" s="218"/>
      <c r="TUI2203" s="218"/>
      <c r="TUJ2203" s="218"/>
      <c r="TUK2203" s="218"/>
      <c r="TUL2203" s="218"/>
      <c r="TUM2203" s="218"/>
      <c r="TUN2203" s="218"/>
      <c r="TUO2203" s="218"/>
      <c r="TUP2203" s="218"/>
      <c r="TUQ2203" s="218"/>
      <c r="TUR2203" s="218"/>
      <c r="TUS2203" s="218"/>
      <c r="TUT2203" s="218"/>
      <c r="TUU2203" s="218"/>
      <c r="TUV2203" s="218"/>
      <c r="TUW2203" s="218"/>
      <c r="TUX2203" s="218"/>
      <c r="TUY2203" s="218"/>
      <c r="TUZ2203" s="218"/>
      <c r="TVA2203" s="218"/>
      <c r="TVB2203" s="218"/>
      <c r="TVC2203" s="218"/>
      <c r="TVD2203" s="218"/>
      <c r="TVE2203" s="218"/>
      <c r="TVF2203" s="218"/>
      <c r="TVG2203" s="218"/>
      <c r="TVH2203" s="218"/>
      <c r="TVI2203" s="218"/>
      <c r="TVJ2203" s="218"/>
      <c r="TVK2203" s="218"/>
      <c r="TVL2203" s="218"/>
      <c r="TVM2203" s="218"/>
      <c r="TVN2203" s="218"/>
      <c r="TVO2203" s="218"/>
      <c r="TVP2203" s="218"/>
      <c r="TVQ2203" s="218"/>
      <c r="TVR2203" s="218"/>
      <c r="TVS2203" s="218"/>
      <c r="TVT2203" s="218"/>
      <c r="TVU2203" s="218"/>
      <c r="TVV2203" s="218"/>
      <c r="TVW2203" s="218"/>
      <c r="TVX2203" s="218"/>
      <c r="TVY2203" s="218"/>
      <c r="TVZ2203" s="218"/>
      <c r="TWA2203" s="218"/>
      <c r="TWB2203" s="218"/>
      <c r="TWC2203" s="218"/>
      <c r="TWD2203" s="218"/>
      <c r="TWE2203" s="218"/>
      <c r="TWF2203" s="218"/>
      <c r="TWG2203" s="218"/>
      <c r="TWH2203" s="218"/>
      <c r="TWI2203" s="218"/>
      <c r="TWJ2203" s="218"/>
      <c r="TWK2203" s="218"/>
      <c r="TWL2203" s="218"/>
      <c r="TWM2203" s="218"/>
      <c r="TWN2203" s="218"/>
      <c r="TWO2203" s="218"/>
      <c r="TWP2203" s="218"/>
      <c r="TWQ2203" s="218"/>
      <c r="TWR2203" s="218"/>
      <c r="TWS2203" s="218"/>
      <c r="TWT2203" s="218"/>
      <c r="TWU2203" s="218"/>
      <c r="TWV2203" s="218"/>
      <c r="TWW2203" s="218"/>
      <c r="TWX2203" s="218"/>
      <c r="TWY2203" s="218"/>
      <c r="TWZ2203" s="218"/>
      <c r="TXA2203" s="218"/>
      <c r="TXB2203" s="218"/>
      <c r="TXC2203" s="218"/>
      <c r="TXD2203" s="218"/>
      <c r="TXE2203" s="218"/>
      <c r="TXF2203" s="218"/>
      <c r="TXG2203" s="218"/>
      <c r="TXH2203" s="218"/>
      <c r="TXI2203" s="218"/>
      <c r="TXJ2203" s="218"/>
      <c r="TXK2203" s="218"/>
      <c r="TXL2203" s="218"/>
      <c r="TXM2203" s="218"/>
      <c r="TXN2203" s="218"/>
      <c r="TXO2203" s="218"/>
      <c r="TXP2203" s="218"/>
      <c r="TXQ2203" s="218"/>
      <c r="TXR2203" s="218"/>
      <c r="TXS2203" s="218"/>
      <c r="TXT2203" s="218"/>
      <c r="TXU2203" s="218"/>
      <c r="TXV2203" s="218"/>
      <c r="TXW2203" s="218"/>
      <c r="TXX2203" s="218"/>
      <c r="TXY2203" s="218"/>
      <c r="TXZ2203" s="218"/>
      <c r="TYA2203" s="218"/>
      <c r="TYB2203" s="218"/>
      <c r="TYC2203" s="218"/>
      <c r="TYD2203" s="218"/>
      <c r="TYE2203" s="218"/>
      <c r="TYF2203" s="218"/>
      <c r="TYG2203" s="218"/>
      <c r="TYH2203" s="218"/>
      <c r="TYI2203" s="218"/>
      <c r="TYJ2203" s="218"/>
      <c r="TYK2203" s="218"/>
      <c r="TYL2203" s="218"/>
      <c r="TYM2203" s="218"/>
      <c r="TYN2203" s="218"/>
      <c r="TYO2203" s="218"/>
      <c r="TYP2203" s="218"/>
      <c r="TYQ2203" s="218"/>
      <c r="TYR2203" s="218"/>
      <c r="TYS2203" s="218"/>
      <c r="TYT2203" s="218"/>
      <c r="TYU2203" s="218"/>
      <c r="TYV2203" s="218"/>
      <c r="TYW2203" s="218"/>
      <c r="TYX2203" s="218"/>
      <c r="TYY2203" s="218"/>
      <c r="TYZ2203" s="218"/>
      <c r="TZA2203" s="218"/>
      <c r="TZB2203" s="218"/>
      <c r="TZC2203" s="218"/>
      <c r="TZD2203" s="218"/>
      <c r="TZE2203" s="218"/>
      <c r="TZF2203" s="218"/>
      <c r="TZG2203" s="218"/>
      <c r="TZH2203" s="218"/>
      <c r="TZI2203" s="218"/>
      <c r="TZJ2203" s="218"/>
      <c r="TZK2203" s="218"/>
      <c r="TZL2203" s="218"/>
      <c r="TZM2203" s="218"/>
      <c r="TZN2203" s="218"/>
      <c r="TZO2203" s="218"/>
      <c r="TZP2203" s="218"/>
      <c r="TZQ2203" s="218"/>
      <c r="TZR2203" s="218"/>
      <c r="TZS2203" s="218"/>
      <c r="TZT2203" s="218"/>
      <c r="TZU2203" s="218"/>
      <c r="TZV2203" s="218"/>
      <c r="TZW2203" s="218"/>
      <c r="TZX2203" s="218"/>
      <c r="TZY2203" s="218"/>
      <c r="TZZ2203" s="218"/>
      <c r="UAA2203" s="218"/>
      <c r="UAB2203" s="218"/>
      <c r="UAC2203" s="218"/>
      <c r="UAD2203" s="218"/>
      <c r="UAE2203" s="218"/>
      <c r="UAF2203" s="218"/>
      <c r="UAG2203" s="218"/>
      <c r="UAH2203" s="218"/>
      <c r="UAI2203" s="218"/>
      <c r="UAJ2203" s="218"/>
      <c r="UAK2203" s="218"/>
      <c r="UAL2203" s="218"/>
      <c r="UAM2203" s="218"/>
      <c r="UAN2203" s="218"/>
      <c r="UAO2203" s="218"/>
      <c r="UAP2203" s="218"/>
      <c r="UAQ2203" s="218"/>
      <c r="UAR2203" s="218"/>
      <c r="UAS2203" s="218"/>
      <c r="UAT2203" s="218"/>
      <c r="UAU2203" s="218"/>
      <c r="UAV2203" s="218"/>
      <c r="UAW2203" s="218"/>
      <c r="UAX2203" s="218"/>
      <c r="UAY2203" s="218"/>
      <c r="UAZ2203" s="218"/>
      <c r="UBA2203" s="218"/>
      <c r="UBB2203" s="218"/>
      <c r="UBC2203" s="218"/>
      <c r="UBD2203" s="218"/>
      <c r="UBE2203" s="218"/>
      <c r="UBF2203" s="218"/>
      <c r="UBG2203" s="218"/>
      <c r="UBH2203" s="218"/>
      <c r="UBI2203" s="218"/>
      <c r="UBJ2203" s="218"/>
      <c r="UBK2203" s="218"/>
      <c r="UBL2203" s="218"/>
      <c r="UBM2203" s="218"/>
      <c r="UBN2203" s="218"/>
      <c r="UBO2203" s="218"/>
      <c r="UBP2203" s="218"/>
      <c r="UBQ2203" s="218"/>
      <c r="UBR2203" s="218"/>
      <c r="UBS2203" s="218"/>
      <c r="UBT2203" s="218"/>
      <c r="UBU2203" s="218"/>
      <c r="UBV2203" s="218"/>
      <c r="UBW2203" s="218"/>
      <c r="UBX2203" s="218"/>
      <c r="UBY2203" s="218"/>
      <c r="UBZ2203" s="218"/>
      <c r="UCA2203" s="218"/>
      <c r="UCB2203" s="218"/>
      <c r="UCC2203" s="218"/>
      <c r="UCD2203" s="218"/>
      <c r="UCE2203" s="218"/>
      <c r="UCF2203" s="218"/>
      <c r="UCG2203" s="218"/>
      <c r="UCH2203" s="218"/>
      <c r="UCI2203" s="218"/>
      <c r="UCJ2203" s="218"/>
      <c r="UCK2203" s="218"/>
      <c r="UCL2203" s="218"/>
      <c r="UCM2203" s="218"/>
      <c r="UCN2203" s="218"/>
      <c r="UCO2203" s="218"/>
      <c r="UCP2203" s="218"/>
      <c r="UCQ2203" s="218"/>
      <c r="UCR2203" s="218"/>
      <c r="UCS2203" s="218"/>
      <c r="UCT2203" s="218"/>
      <c r="UCU2203" s="218"/>
      <c r="UCV2203" s="218"/>
      <c r="UCW2203" s="218"/>
      <c r="UCX2203" s="218"/>
      <c r="UCY2203" s="218"/>
      <c r="UCZ2203" s="218"/>
      <c r="UDA2203" s="218"/>
      <c r="UDB2203" s="218"/>
      <c r="UDC2203" s="218"/>
      <c r="UDD2203" s="218"/>
      <c r="UDE2203" s="218"/>
      <c r="UDF2203" s="218"/>
      <c r="UDG2203" s="218"/>
      <c r="UDH2203" s="218"/>
      <c r="UDI2203" s="218"/>
      <c r="UDJ2203" s="218"/>
      <c r="UDK2203" s="218"/>
      <c r="UDL2203" s="218"/>
      <c r="UDM2203" s="218"/>
      <c r="UDN2203" s="218"/>
      <c r="UDO2203" s="218"/>
      <c r="UDP2203" s="218"/>
      <c r="UDQ2203" s="218"/>
      <c r="UDR2203" s="218"/>
      <c r="UDS2203" s="218"/>
      <c r="UDT2203" s="218"/>
      <c r="UDU2203" s="218"/>
      <c r="UDV2203" s="218"/>
      <c r="UDW2203" s="218"/>
      <c r="UDX2203" s="218"/>
      <c r="UDY2203" s="218"/>
      <c r="UDZ2203" s="218"/>
      <c r="UEA2203" s="218"/>
      <c r="UEB2203" s="218"/>
      <c r="UEC2203" s="218"/>
      <c r="UED2203" s="218"/>
      <c r="UEE2203" s="218"/>
      <c r="UEF2203" s="218"/>
      <c r="UEG2203" s="218"/>
      <c r="UEH2203" s="218"/>
      <c r="UEI2203" s="218"/>
      <c r="UEJ2203" s="218"/>
      <c r="UEK2203" s="218"/>
      <c r="UEL2203" s="218"/>
      <c r="UEM2203" s="218"/>
      <c r="UEN2203" s="218"/>
      <c r="UEO2203" s="218"/>
      <c r="UEP2203" s="218"/>
      <c r="UEQ2203" s="218"/>
      <c r="UER2203" s="218"/>
      <c r="UES2203" s="218"/>
      <c r="UET2203" s="218"/>
      <c r="UEU2203" s="218"/>
      <c r="UEV2203" s="218"/>
      <c r="UEW2203" s="218"/>
      <c r="UEX2203" s="218"/>
      <c r="UEY2203" s="218"/>
      <c r="UEZ2203" s="218"/>
      <c r="UFA2203" s="218"/>
      <c r="UFB2203" s="218"/>
      <c r="UFC2203" s="218"/>
      <c r="UFD2203" s="218"/>
      <c r="UFE2203" s="218"/>
      <c r="UFF2203" s="218"/>
      <c r="UFG2203" s="218"/>
      <c r="UFH2203" s="218"/>
      <c r="UFI2203" s="218"/>
      <c r="UFJ2203" s="218"/>
      <c r="UFK2203" s="218"/>
      <c r="UFL2203" s="218"/>
      <c r="UFM2203" s="218"/>
      <c r="UFN2203" s="218"/>
      <c r="UFO2203" s="218"/>
      <c r="UFP2203" s="218"/>
      <c r="UFQ2203" s="218"/>
      <c r="UFR2203" s="218"/>
      <c r="UFS2203" s="218"/>
      <c r="UFT2203" s="218"/>
      <c r="UFU2203" s="218"/>
      <c r="UFV2203" s="218"/>
      <c r="UFW2203" s="218"/>
      <c r="UFX2203" s="218"/>
      <c r="UFY2203" s="218"/>
      <c r="UFZ2203" s="218"/>
      <c r="UGA2203" s="218"/>
      <c r="UGB2203" s="218"/>
      <c r="UGC2203" s="218"/>
      <c r="UGD2203" s="218"/>
      <c r="UGE2203" s="218"/>
      <c r="UGF2203" s="218"/>
      <c r="UGG2203" s="218"/>
      <c r="UGH2203" s="218"/>
      <c r="UGI2203" s="218"/>
      <c r="UGJ2203" s="218"/>
      <c r="UGK2203" s="218"/>
      <c r="UGL2203" s="218"/>
      <c r="UGM2203" s="218"/>
      <c r="UGN2203" s="218"/>
      <c r="UGO2203" s="218"/>
      <c r="UGP2203" s="218"/>
      <c r="UGQ2203" s="218"/>
      <c r="UGR2203" s="218"/>
      <c r="UGS2203" s="218"/>
      <c r="UGT2203" s="218"/>
      <c r="UGU2203" s="218"/>
      <c r="UGV2203" s="218"/>
      <c r="UGW2203" s="218"/>
      <c r="UGX2203" s="218"/>
      <c r="UGY2203" s="218"/>
      <c r="UGZ2203" s="218"/>
      <c r="UHA2203" s="218"/>
      <c r="UHB2203" s="218"/>
      <c r="UHC2203" s="218"/>
      <c r="UHD2203" s="218"/>
      <c r="UHE2203" s="218"/>
      <c r="UHF2203" s="218"/>
      <c r="UHG2203" s="218"/>
      <c r="UHH2203" s="218"/>
      <c r="UHI2203" s="218"/>
      <c r="UHJ2203" s="218"/>
      <c r="UHK2203" s="218"/>
      <c r="UHL2203" s="218"/>
      <c r="UHM2203" s="218"/>
      <c r="UHN2203" s="218"/>
      <c r="UHO2203" s="218"/>
      <c r="UHP2203" s="218"/>
      <c r="UHQ2203" s="218"/>
      <c r="UHR2203" s="218"/>
      <c r="UHS2203" s="218"/>
      <c r="UHT2203" s="218"/>
      <c r="UHU2203" s="218"/>
      <c r="UHV2203" s="218"/>
      <c r="UHW2203" s="218"/>
      <c r="UHX2203" s="218"/>
      <c r="UHY2203" s="218"/>
      <c r="UHZ2203" s="218"/>
      <c r="UIA2203" s="218"/>
      <c r="UIB2203" s="218"/>
      <c r="UIC2203" s="218"/>
      <c r="UID2203" s="218"/>
      <c r="UIE2203" s="218"/>
      <c r="UIF2203" s="218"/>
      <c r="UIG2203" s="218"/>
      <c r="UIH2203" s="218"/>
      <c r="UII2203" s="218"/>
      <c r="UIJ2203" s="218"/>
      <c r="UIK2203" s="218"/>
      <c r="UIL2203" s="218"/>
      <c r="UIM2203" s="218"/>
      <c r="UIN2203" s="218"/>
      <c r="UIO2203" s="218"/>
      <c r="UIP2203" s="218"/>
      <c r="UIQ2203" s="218"/>
      <c r="UIR2203" s="218"/>
      <c r="UIS2203" s="218"/>
      <c r="UIT2203" s="218"/>
      <c r="UIU2203" s="218"/>
      <c r="UIV2203" s="218"/>
      <c r="UIW2203" s="218"/>
      <c r="UIX2203" s="218"/>
      <c r="UIY2203" s="218"/>
      <c r="UIZ2203" s="218"/>
      <c r="UJA2203" s="218"/>
      <c r="UJB2203" s="218"/>
      <c r="UJC2203" s="218"/>
      <c r="UJD2203" s="218"/>
      <c r="UJE2203" s="218"/>
      <c r="UJF2203" s="218"/>
      <c r="UJG2203" s="218"/>
      <c r="UJH2203" s="218"/>
      <c r="UJI2203" s="218"/>
      <c r="UJJ2203" s="218"/>
      <c r="UJK2203" s="218"/>
      <c r="UJL2203" s="218"/>
      <c r="UJM2203" s="218"/>
      <c r="UJN2203" s="218"/>
      <c r="UJO2203" s="218"/>
      <c r="UJP2203" s="218"/>
      <c r="UJQ2203" s="218"/>
      <c r="UJR2203" s="218"/>
      <c r="UJS2203" s="218"/>
      <c r="UJT2203" s="218"/>
      <c r="UJU2203" s="218"/>
      <c r="UJV2203" s="218"/>
      <c r="UJW2203" s="218"/>
      <c r="UJX2203" s="218"/>
      <c r="UJY2203" s="218"/>
      <c r="UJZ2203" s="218"/>
      <c r="UKA2203" s="218"/>
      <c r="UKB2203" s="218"/>
      <c r="UKC2203" s="218"/>
      <c r="UKD2203" s="218"/>
      <c r="UKE2203" s="218"/>
      <c r="UKF2203" s="218"/>
      <c r="UKG2203" s="218"/>
      <c r="UKH2203" s="218"/>
      <c r="UKI2203" s="218"/>
      <c r="UKJ2203" s="218"/>
      <c r="UKK2203" s="218"/>
      <c r="UKL2203" s="218"/>
      <c r="UKM2203" s="218"/>
      <c r="UKN2203" s="218"/>
      <c r="UKO2203" s="218"/>
      <c r="UKP2203" s="218"/>
      <c r="UKQ2203" s="218"/>
      <c r="UKR2203" s="218"/>
      <c r="UKS2203" s="218"/>
      <c r="UKT2203" s="218"/>
      <c r="UKU2203" s="218"/>
      <c r="UKV2203" s="218"/>
      <c r="UKW2203" s="218"/>
      <c r="UKX2203" s="218"/>
      <c r="UKY2203" s="218"/>
      <c r="UKZ2203" s="218"/>
      <c r="ULA2203" s="218"/>
      <c r="ULB2203" s="218"/>
      <c r="ULC2203" s="218"/>
      <c r="ULD2203" s="218"/>
      <c r="ULE2203" s="218"/>
      <c r="ULF2203" s="218"/>
      <c r="ULG2203" s="218"/>
      <c r="ULH2203" s="218"/>
      <c r="ULI2203" s="218"/>
      <c r="ULJ2203" s="218"/>
      <c r="ULK2203" s="218"/>
      <c r="ULL2203" s="218"/>
      <c r="ULM2203" s="218"/>
      <c r="ULN2203" s="218"/>
      <c r="ULO2203" s="218"/>
      <c r="ULP2203" s="218"/>
      <c r="ULQ2203" s="218"/>
      <c r="ULR2203" s="218"/>
      <c r="ULS2203" s="218"/>
      <c r="ULT2203" s="218"/>
      <c r="ULU2203" s="218"/>
      <c r="ULV2203" s="218"/>
      <c r="ULW2203" s="218"/>
      <c r="ULX2203" s="218"/>
      <c r="ULY2203" s="218"/>
      <c r="ULZ2203" s="218"/>
      <c r="UMA2203" s="218"/>
      <c r="UMB2203" s="218"/>
      <c r="UMC2203" s="218"/>
      <c r="UMD2203" s="218"/>
      <c r="UME2203" s="218"/>
      <c r="UMF2203" s="218"/>
      <c r="UMG2203" s="218"/>
      <c r="UMH2203" s="218"/>
      <c r="UMI2203" s="218"/>
      <c r="UMJ2203" s="218"/>
      <c r="UMK2203" s="218"/>
      <c r="UML2203" s="218"/>
      <c r="UMM2203" s="218"/>
      <c r="UMN2203" s="218"/>
      <c r="UMO2203" s="218"/>
      <c r="UMP2203" s="218"/>
      <c r="UMQ2203" s="218"/>
      <c r="UMR2203" s="218"/>
      <c r="UMS2203" s="218"/>
      <c r="UMT2203" s="218"/>
      <c r="UMU2203" s="218"/>
      <c r="UMV2203" s="218"/>
      <c r="UMW2203" s="218"/>
      <c r="UMX2203" s="218"/>
      <c r="UMY2203" s="218"/>
      <c r="UMZ2203" s="218"/>
      <c r="UNA2203" s="218"/>
      <c r="UNB2203" s="218"/>
      <c r="UNC2203" s="218"/>
      <c r="UND2203" s="218"/>
      <c r="UNE2203" s="218"/>
      <c r="UNF2203" s="218"/>
      <c r="UNG2203" s="218"/>
      <c r="UNH2203" s="218"/>
      <c r="UNI2203" s="218"/>
      <c r="UNJ2203" s="218"/>
      <c r="UNK2203" s="218"/>
      <c r="UNL2203" s="218"/>
      <c r="UNM2203" s="218"/>
      <c r="UNN2203" s="218"/>
      <c r="UNO2203" s="218"/>
      <c r="UNP2203" s="218"/>
      <c r="UNQ2203" s="218"/>
      <c r="UNR2203" s="218"/>
      <c r="UNS2203" s="218"/>
      <c r="UNT2203" s="218"/>
      <c r="UNU2203" s="218"/>
      <c r="UNV2203" s="218"/>
      <c r="UNW2203" s="218"/>
      <c r="UNX2203" s="218"/>
      <c r="UNY2203" s="218"/>
      <c r="UNZ2203" s="218"/>
      <c r="UOA2203" s="218"/>
      <c r="UOB2203" s="218"/>
      <c r="UOC2203" s="218"/>
      <c r="UOD2203" s="218"/>
      <c r="UOE2203" s="218"/>
      <c r="UOF2203" s="218"/>
      <c r="UOG2203" s="218"/>
      <c r="UOH2203" s="218"/>
      <c r="UOI2203" s="218"/>
      <c r="UOJ2203" s="218"/>
      <c r="UOK2203" s="218"/>
      <c r="UOL2203" s="218"/>
      <c r="UOM2203" s="218"/>
      <c r="UON2203" s="218"/>
      <c r="UOO2203" s="218"/>
      <c r="UOP2203" s="218"/>
      <c r="UOQ2203" s="218"/>
      <c r="UOR2203" s="218"/>
      <c r="UOS2203" s="218"/>
      <c r="UOT2203" s="218"/>
      <c r="UOU2203" s="218"/>
      <c r="UOV2203" s="218"/>
      <c r="UOW2203" s="218"/>
      <c r="UOX2203" s="218"/>
      <c r="UOY2203" s="218"/>
      <c r="UOZ2203" s="218"/>
      <c r="UPA2203" s="218"/>
      <c r="UPB2203" s="218"/>
      <c r="UPC2203" s="218"/>
      <c r="UPD2203" s="218"/>
      <c r="UPE2203" s="218"/>
      <c r="UPF2203" s="218"/>
      <c r="UPG2203" s="218"/>
      <c r="UPH2203" s="218"/>
      <c r="UPI2203" s="218"/>
      <c r="UPJ2203" s="218"/>
      <c r="UPK2203" s="218"/>
      <c r="UPL2203" s="218"/>
      <c r="UPM2203" s="218"/>
      <c r="UPN2203" s="218"/>
      <c r="UPO2203" s="218"/>
      <c r="UPP2203" s="218"/>
      <c r="UPQ2203" s="218"/>
      <c r="UPR2203" s="218"/>
      <c r="UPS2203" s="218"/>
      <c r="UPT2203" s="218"/>
      <c r="UPU2203" s="218"/>
      <c r="UPV2203" s="218"/>
      <c r="UPW2203" s="218"/>
      <c r="UPX2203" s="218"/>
      <c r="UPY2203" s="218"/>
      <c r="UPZ2203" s="218"/>
      <c r="UQA2203" s="218"/>
      <c r="UQB2203" s="218"/>
      <c r="UQC2203" s="218"/>
      <c r="UQD2203" s="218"/>
      <c r="UQE2203" s="218"/>
      <c r="UQF2203" s="218"/>
      <c r="UQG2203" s="218"/>
      <c r="UQH2203" s="218"/>
      <c r="UQI2203" s="218"/>
      <c r="UQJ2203" s="218"/>
      <c r="UQK2203" s="218"/>
      <c r="UQL2203" s="218"/>
      <c r="UQM2203" s="218"/>
      <c r="UQN2203" s="218"/>
      <c r="UQO2203" s="218"/>
      <c r="UQP2203" s="218"/>
      <c r="UQQ2203" s="218"/>
      <c r="UQR2203" s="218"/>
      <c r="UQS2203" s="218"/>
      <c r="UQT2203" s="218"/>
      <c r="UQU2203" s="218"/>
      <c r="UQV2203" s="218"/>
      <c r="UQW2203" s="218"/>
      <c r="UQX2203" s="218"/>
      <c r="UQY2203" s="218"/>
      <c r="UQZ2203" s="218"/>
      <c r="URA2203" s="218"/>
      <c r="URB2203" s="218"/>
      <c r="URC2203" s="218"/>
      <c r="URD2203" s="218"/>
      <c r="URE2203" s="218"/>
      <c r="URF2203" s="218"/>
      <c r="URG2203" s="218"/>
      <c r="URH2203" s="218"/>
      <c r="URI2203" s="218"/>
      <c r="URJ2203" s="218"/>
      <c r="URK2203" s="218"/>
      <c r="URL2203" s="218"/>
      <c r="URM2203" s="218"/>
      <c r="URN2203" s="218"/>
      <c r="URO2203" s="218"/>
      <c r="URP2203" s="218"/>
      <c r="URQ2203" s="218"/>
      <c r="URR2203" s="218"/>
      <c r="URS2203" s="218"/>
      <c r="URT2203" s="218"/>
      <c r="URU2203" s="218"/>
      <c r="URV2203" s="218"/>
      <c r="URW2203" s="218"/>
      <c r="URX2203" s="218"/>
      <c r="URY2203" s="218"/>
      <c r="URZ2203" s="218"/>
      <c r="USA2203" s="218"/>
      <c r="USB2203" s="218"/>
      <c r="USC2203" s="218"/>
      <c r="USD2203" s="218"/>
      <c r="USE2203" s="218"/>
      <c r="USF2203" s="218"/>
      <c r="USG2203" s="218"/>
      <c r="USH2203" s="218"/>
      <c r="USI2203" s="218"/>
      <c r="USJ2203" s="218"/>
      <c r="USK2203" s="218"/>
      <c r="USL2203" s="218"/>
      <c r="USM2203" s="218"/>
      <c r="USN2203" s="218"/>
      <c r="USO2203" s="218"/>
      <c r="USP2203" s="218"/>
      <c r="USQ2203" s="218"/>
      <c r="USR2203" s="218"/>
      <c r="USS2203" s="218"/>
      <c r="UST2203" s="218"/>
      <c r="USU2203" s="218"/>
      <c r="USV2203" s="218"/>
      <c r="USW2203" s="218"/>
      <c r="USX2203" s="218"/>
      <c r="USY2203" s="218"/>
      <c r="USZ2203" s="218"/>
      <c r="UTA2203" s="218"/>
      <c r="UTB2203" s="218"/>
      <c r="UTC2203" s="218"/>
      <c r="UTD2203" s="218"/>
      <c r="UTE2203" s="218"/>
      <c r="UTF2203" s="218"/>
      <c r="UTG2203" s="218"/>
      <c r="UTH2203" s="218"/>
      <c r="UTI2203" s="218"/>
      <c r="UTJ2203" s="218"/>
      <c r="UTK2203" s="218"/>
      <c r="UTL2203" s="218"/>
      <c r="UTM2203" s="218"/>
      <c r="UTN2203" s="218"/>
      <c r="UTO2203" s="218"/>
      <c r="UTP2203" s="218"/>
      <c r="UTQ2203" s="218"/>
      <c r="UTR2203" s="218"/>
      <c r="UTS2203" s="218"/>
      <c r="UTT2203" s="218"/>
      <c r="UTU2203" s="218"/>
      <c r="UTV2203" s="218"/>
      <c r="UTW2203" s="218"/>
      <c r="UTX2203" s="218"/>
      <c r="UTY2203" s="218"/>
      <c r="UTZ2203" s="218"/>
      <c r="UUA2203" s="218"/>
      <c r="UUB2203" s="218"/>
      <c r="UUC2203" s="218"/>
      <c r="UUD2203" s="218"/>
      <c r="UUE2203" s="218"/>
      <c r="UUF2203" s="218"/>
      <c r="UUG2203" s="218"/>
      <c r="UUH2203" s="218"/>
      <c r="UUI2203" s="218"/>
      <c r="UUJ2203" s="218"/>
      <c r="UUK2203" s="218"/>
      <c r="UUL2203" s="218"/>
      <c r="UUM2203" s="218"/>
      <c r="UUN2203" s="218"/>
      <c r="UUO2203" s="218"/>
      <c r="UUP2203" s="218"/>
      <c r="UUQ2203" s="218"/>
      <c r="UUR2203" s="218"/>
      <c r="UUS2203" s="218"/>
      <c r="UUT2203" s="218"/>
      <c r="UUU2203" s="218"/>
      <c r="UUV2203" s="218"/>
      <c r="UUW2203" s="218"/>
      <c r="UUX2203" s="218"/>
      <c r="UUY2203" s="218"/>
      <c r="UUZ2203" s="218"/>
      <c r="UVA2203" s="218"/>
      <c r="UVB2203" s="218"/>
      <c r="UVC2203" s="218"/>
      <c r="UVD2203" s="218"/>
      <c r="UVE2203" s="218"/>
      <c r="UVF2203" s="218"/>
      <c r="UVG2203" s="218"/>
      <c r="UVH2203" s="218"/>
      <c r="UVI2203" s="218"/>
      <c r="UVJ2203" s="218"/>
      <c r="UVK2203" s="218"/>
      <c r="UVL2203" s="218"/>
      <c r="UVM2203" s="218"/>
      <c r="UVN2203" s="218"/>
      <c r="UVO2203" s="218"/>
      <c r="UVP2203" s="218"/>
      <c r="UVQ2203" s="218"/>
      <c r="UVR2203" s="218"/>
      <c r="UVS2203" s="218"/>
      <c r="UVT2203" s="218"/>
      <c r="UVU2203" s="218"/>
      <c r="UVV2203" s="218"/>
      <c r="UVW2203" s="218"/>
      <c r="UVX2203" s="218"/>
      <c r="UVY2203" s="218"/>
      <c r="UVZ2203" s="218"/>
      <c r="UWA2203" s="218"/>
      <c r="UWB2203" s="218"/>
      <c r="UWC2203" s="218"/>
      <c r="UWD2203" s="218"/>
      <c r="UWE2203" s="218"/>
      <c r="UWF2203" s="218"/>
      <c r="UWG2203" s="218"/>
      <c r="UWH2203" s="218"/>
      <c r="UWI2203" s="218"/>
      <c r="UWJ2203" s="218"/>
      <c r="UWK2203" s="218"/>
      <c r="UWL2203" s="218"/>
      <c r="UWM2203" s="218"/>
      <c r="UWN2203" s="218"/>
      <c r="UWO2203" s="218"/>
      <c r="UWP2203" s="218"/>
      <c r="UWQ2203" s="218"/>
      <c r="UWR2203" s="218"/>
      <c r="UWS2203" s="218"/>
      <c r="UWT2203" s="218"/>
      <c r="UWU2203" s="218"/>
      <c r="UWV2203" s="218"/>
      <c r="UWW2203" s="218"/>
      <c r="UWX2203" s="218"/>
      <c r="UWY2203" s="218"/>
      <c r="UWZ2203" s="218"/>
      <c r="UXA2203" s="218"/>
      <c r="UXB2203" s="218"/>
      <c r="UXC2203" s="218"/>
      <c r="UXD2203" s="218"/>
      <c r="UXE2203" s="218"/>
      <c r="UXF2203" s="218"/>
      <c r="UXG2203" s="218"/>
      <c r="UXH2203" s="218"/>
      <c r="UXI2203" s="218"/>
      <c r="UXJ2203" s="218"/>
      <c r="UXK2203" s="218"/>
      <c r="UXL2203" s="218"/>
      <c r="UXM2203" s="218"/>
      <c r="UXN2203" s="218"/>
      <c r="UXO2203" s="218"/>
      <c r="UXP2203" s="218"/>
      <c r="UXQ2203" s="218"/>
      <c r="UXR2203" s="218"/>
      <c r="UXS2203" s="218"/>
      <c r="UXT2203" s="218"/>
      <c r="UXU2203" s="218"/>
      <c r="UXV2203" s="218"/>
      <c r="UXW2203" s="218"/>
      <c r="UXX2203" s="218"/>
      <c r="UXY2203" s="218"/>
      <c r="UXZ2203" s="218"/>
      <c r="UYA2203" s="218"/>
      <c r="UYB2203" s="218"/>
      <c r="UYC2203" s="218"/>
      <c r="UYD2203" s="218"/>
      <c r="UYE2203" s="218"/>
      <c r="UYF2203" s="218"/>
      <c r="UYG2203" s="218"/>
      <c r="UYH2203" s="218"/>
      <c r="UYI2203" s="218"/>
      <c r="UYJ2203" s="218"/>
      <c r="UYK2203" s="218"/>
      <c r="UYL2203" s="218"/>
      <c r="UYM2203" s="218"/>
      <c r="UYN2203" s="218"/>
      <c r="UYO2203" s="218"/>
      <c r="UYP2203" s="218"/>
      <c r="UYQ2203" s="218"/>
      <c r="UYR2203" s="218"/>
      <c r="UYS2203" s="218"/>
      <c r="UYT2203" s="218"/>
      <c r="UYU2203" s="218"/>
      <c r="UYV2203" s="218"/>
      <c r="UYW2203" s="218"/>
      <c r="UYX2203" s="218"/>
      <c r="UYY2203" s="218"/>
      <c r="UYZ2203" s="218"/>
      <c r="UZA2203" s="218"/>
      <c r="UZB2203" s="218"/>
      <c r="UZC2203" s="218"/>
      <c r="UZD2203" s="218"/>
      <c r="UZE2203" s="218"/>
      <c r="UZF2203" s="218"/>
      <c r="UZG2203" s="218"/>
      <c r="UZH2203" s="218"/>
      <c r="UZI2203" s="218"/>
      <c r="UZJ2203" s="218"/>
      <c r="UZK2203" s="218"/>
      <c r="UZL2203" s="218"/>
      <c r="UZM2203" s="218"/>
      <c r="UZN2203" s="218"/>
      <c r="UZO2203" s="218"/>
      <c r="UZP2203" s="218"/>
      <c r="UZQ2203" s="218"/>
      <c r="UZR2203" s="218"/>
      <c r="UZS2203" s="218"/>
      <c r="UZT2203" s="218"/>
      <c r="UZU2203" s="218"/>
      <c r="UZV2203" s="218"/>
      <c r="UZW2203" s="218"/>
      <c r="UZX2203" s="218"/>
      <c r="UZY2203" s="218"/>
      <c r="UZZ2203" s="218"/>
      <c r="VAA2203" s="218"/>
      <c r="VAB2203" s="218"/>
      <c r="VAC2203" s="218"/>
      <c r="VAD2203" s="218"/>
      <c r="VAE2203" s="218"/>
      <c r="VAF2203" s="218"/>
      <c r="VAG2203" s="218"/>
      <c r="VAH2203" s="218"/>
      <c r="VAI2203" s="218"/>
      <c r="VAJ2203" s="218"/>
      <c r="VAK2203" s="218"/>
      <c r="VAL2203" s="218"/>
      <c r="VAM2203" s="218"/>
      <c r="VAN2203" s="218"/>
      <c r="VAO2203" s="218"/>
      <c r="VAP2203" s="218"/>
      <c r="VAQ2203" s="218"/>
      <c r="VAR2203" s="218"/>
      <c r="VAS2203" s="218"/>
      <c r="VAT2203" s="218"/>
      <c r="VAU2203" s="218"/>
      <c r="VAV2203" s="218"/>
      <c r="VAW2203" s="218"/>
      <c r="VAX2203" s="218"/>
      <c r="VAY2203" s="218"/>
      <c r="VAZ2203" s="218"/>
      <c r="VBA2203" s="218"/>
      <c r="VBB2203" s="218"/>
      <c r="VBC2203" s="218"/>
      <c r="VBD2203" s="218"/>
      <c r="VBE2203" s="218"/>
      <c r="VBF2203" s="218"/>
      <c r="VBG2203" s="218"/>
      <c r="VBH2203" s="218"/>
      <c r="VBI2203" s="218"/>
      <c r="VBJ2203" s="218"/>
      <c r="VBK2203" s="218"/>
      <c r="VBL2203" s="218"/>
      <c r="VBM2203" s="218"/>
      <c r="VBN2203" s="218"/>
      <c r="VBO2203" s="218"/>
      <c r="VBP2203" s="218"/>
      <c r="VBQ2203" s="218"/>
      <c r="VBR2203" s="218"/>
      <c r="VBS2203" s="218"/>
      <c r="VBT2203" s="218"/>
      <c r="VBU2203" s="218"/>
      <c r="VBV2203" s="218"/>
      <c r="VBW2203" s="218"/>
      <c r="VBX2203" s="218"/>
      <c r="VBY2203" s="218"/>
      <c r="VBZ2203" s="218"/>
      <c r="VCA2203" s="218"/>
      <c r="VCB2203" s="218"/>
      <c r="VCC2203" s="218"/>
      <c r="VCD2203" s="218"/>
      <c r="VCE2203" s="218"/>
      <c r="VCF2203" s="218"/>
      <c r="VCG2203" s="218"/>
      <c r="VCH2203" s="218"/>
      <c r="VCI2203" s="218"/>
      <c r="VCJ2203" s="218"/>
      <c r="VCK2203" s="218"/>
      <c r="VCL2203" s="218"/>
      <c r="VCM2203" s="218"/>
      <c r="VCN2203" s="218"/>
      <c r="VCO2203" s="218"/>
      <c r="VCP2203" s="218"/>
      <c r="VCQ2203" s="218"/>
      <c r="VCR2203" s="218"/>
      <c r="VCS2203" s="218"/>
      <c r="VCT2203" s="218"/>
      <c r="VCU2203" s="218"/>
      <c r="VCV2203" s="218"/>
      <c r="VCW2203" s="218"/>
      <c r="VCX2203" s="218"/>
      <c r="VCY2203" s="218"/>
      <c r="VCZ2203" s="218"/>
      <c r="VDA2203" s="218"/>
      <c r="VDB2203" s="218"/>
      <c r="VDC2203" s="218"/>
      <c r="VDD2203" s="218"/>
      <c r="VDE2203" s="218"/>
      <c r="VDF2203" s="218"/>
      <c r="VDG2203" s="218"/>
      <c r="VDH2203" s="218"/>
      <c r="VDI2203" s="218"/>
      <c r="VDJ2203" s="218"/>
      <c r="VDK2203" s="218"/>
      <c r="VDL2203" s="218"/>
      <c r="VDM2203" s="218"/>
      <c r="VDN2203" s="218"/>
      <c r="VDO2203" s="218"/>
      <c r="VDP2203" s="218"/>
      <c r="VDQ2203" s="218"/>
      <c r="VDR2203" s="218"/>
      <c r="VDS2203" s="218"/>
      <c r="VDT2203" s="218"/>
      <c r="VDU2203" s="218"/>
      <c r="VDV2203" s="218"/>
      <c r="VDW2203" s="218"/>
      <c r="VDX2203" s="218"/>
      <c r="VDY2203" s="218"/>
      <c r="VDZ2203" s="218"/>
      <c r="VEA2203" s="218"/>
      <c r="VEB2203" s="218"/>
      <c r="VEC2203" s="218"/>
      <c r="VED2203" s="218"/>
      <c r="VEE2203" s="218"/>
      <c r="VEF2203" s="218"/>
      <c r="VEG2203" s="218"/>
      <c r="VEH2203" s="218"/>
      <c r="VEI2203" s="218"/>
      <c r="VEJ2203" s="218"/>
      <c r="VEK2203" s="218"/>
      <c r="VEL2203" s="218"/>
      <c r="VEM2203" s="218"/>
      <c r="VEN2203" s="218"/>
      <c r="VEO2203" s="218"/>
      <c r="VEP2203" s="218"/>
      <c r="VEQ2203" s="218"/>
      <c r="VER2203" s="218"/>
      <c r="VES2203" s="218"/>
      <c r="VET2203" s="218"/>
      <c r="VEU2203" s="218"/>
      <c r="VEV2203" s="218"/>
      <c r="VEW2203" s="218"/>
      <c r="VEX2203" s="218"/>
      <c r="VEY2203" s="218"/>
      <c r="VEZ2203" s="218"/>
      <c r="VFA2203" s="218"/>
      <c r="VFB2203" s="218"/>
      <c r="VFC2203" s="218"/>
      <c r="VFD2203" s="218"/>
      <c r="VFE2203" s="218"/>
      <c r="VFF2203" s="218"/>
      <c r="VFG2203" s="218"/>
      <c r="VFH2203" s="218"/>
      <c r="VFI2203" s="218"/>
      <c r="VFJ2203" s="218"/>
      <c r="VFK2203" s="218"/>
      <c r="VFL2203" s="218"/>
      <c r="VFM2203" s="218"/>
      <c r="VFN2203" s="218"/>
      <c r="VFO2203" s="218"/>
      <c r="VFP2203" s="218"/>
      <c r="VFQ2203" s="218"/>
      <c r="VFR2203" s="218"/>
      <c r="VFS2203" s="218"/>
      <c r="VFT2203" s="218"/>
      <c r="VFU2203" s="218"/>
      <c r="VFV2203" s="218"/>
      <c r="VFW2203" s="218"/>
      <c r="VFX2203" s="218"/>
      <c r="VFY2203" s="218"/>
      <c r="VFZ2203" s="218"/>
      <c r="VGA2203" s="218"/>
      <c r="VGB2203" s="218"/>
      <c r="VGC2203" s="218"/>
      <c r="VGD2203" s="218"/>
      <c r="VGE2203" s="218"/>
      <c r="VGF2203" s="218"/>
      <c r="VGG2203" s="218"/>
      <c r="VGH2203" s="218"/>
      <c r="VGI2203" s="218"/>
      <c r="VGJ2203" s="218"/>
      <c r="VGK2203" s="218"/>
      <c r="VGL2203" s="218"/>
      <c r="VGM2203" s="218"/>
      <c r="VGN2203" s="218"/>
      <c r="VGO2203" s="218"/>
      <c r="VGP2203" s="218"/>
      <c r="VGQ2203" s="218"/>
      <c r="VGR2203" s="218"/>
      <c r="VGS2203" s="218"/>
      <c r="VGT2203" s="218"/>
      <c r="VGU2203" s="218"/>
      <c r="VGV2203" s="218"/>
      <c r="VGW2203" s="218"/>
      <c r="VGX2203" s="218"/>
      <c r="VGY2203" s="218"/>
      <c r="VGZ2203" s="218"/>
      <c r="VHA2203" s="218"/>
      <c r="VHB2203" s="218"/>
      <c r="VHC2203" s="218"/>
      <c r="VHD2203" s="218"/>
      <c r="VHE2203" s="218"/>
      <c r="VHF2203" s="218"/>
      <c r="VHG2203" s="218"/>
      <c r="VHH2203" s="218"/>
      <c r="VHI2203" s="218"/>
      <c r="VHJ2203" s="218"/>
      <c r="VHK2203" s="218"/>
      <c r="VHL2203" s="218"/>
      <c r="VHM2203" s="218"/>
      <c r="VHN2203" s="218"/>
      <c r="VHO2203" s="218"/>
      <c r="VHP2203" s="218"/>
      <c r="VHQ2203" s="218"/>
      <c r="VHR2203" s="218"/>
      <c r="VHS2203" s="218"/>
      <c r="VHT2203" s="218"/>
      <c r="VHU2203" s="218"/>
      <c r="VHV2203" s="218"/>
      <c r="VHW2203" s="218"/>
      <c r="VHX2203" s="218"/>
      <c r="VHY2203" s="218"/>
      <c r="VHZ2203" s="218"/>
      <c r="VIA2203" s="218"/>
      <c r="VIB2203" s="218"/>
      <c r="VIC2203" s="218"/>
      <c r="VID2203" s="218"/>
      <c r="VIE2203" s="218"/>
      <c r="VIF2203" s="218"/>
      <c r="VIG2203" s="218"/>
      <c r="VIH2203" s="218"/>
      <c r="VII2203" s="218"/>
      <c r="VIJ2203" s="218"/>
      <c r="VIK2203" s="218"/>
      <c r="VIL2203" s="218"/>
      <c r="VIM2203" s="218"/>
      <c r="VIN2203" s="218"/>
      <c r="VIO2203" s="218"/>
      <c r="VIP2203" s="218"/>
      <c r="VIQ2203" s="218"/>
      <c r="VIR2203" s="218"/>
      <c r="VIS2203" s="218"/>
      <c r="VIT2203" s="218"/>
      <c r="VIU2203" s="218"/>
      <c r="VIV2203" s="218"/>
      <c r="VIW2203" s="218"/>
      <c r="VIX2203" s="218"/>
      <c r="VIY2203" s="218"/>
      <c r="VIZ2203" s="218"/>
      <c r="VJA2203" s="218"/>
      <c r="VJB2203" s="218"/>
      <c r="VJC2203" s="218"/>
      <c r="VJD2203" s="218"/>
      <c r="VJE2203" s="218"/>
      <c r="VJF2203" s="218"/>
      <c r="VJG2203" s="218"/>
      <c r="VJH2203" s="218"/>
      <c r="VJI2203" s="218"/>
      <c r="VJJ2203" s="218"/>
      <c r="VJK2203" s="218"/>
      <c r="VJL2203" s="218"/>
      <c r="VJM2203" s="218"/>
      <c r="VJN2203" s="218"/>
      <c r="VJO2203" s="218"/>
      <c r="VJP2203" s="218"/>
      <c r="VJQ2203" s="218"/>
      <c r="VJR2203" s="218"/>
      <c r="VJS2203" s="218"/>
      <c r="VJT2203" s="218"/>
      <c r="VJU2203" s="218"/>
      <c r="VJV2203" s="218"/>
      <c r="VJW2203" s="218"/>
      <c r="VJX2203" s="218"/>
      <c r="VJY2203" s="218"/>
      <c r="VJZ2203" s="218"/>
      <c r="VKA2203" s="218"/>
      <c r="VKB2203" s="218"/>
      <c r="VKC2203" s="218"/>
      <c r="VKD2203" s="218"/>
      <c r="VKE2203" s="218"/>
      <c r="VKF2203" s="218"/>
      <c r="VKG2203" s="218"/>
      <c r="VKH2203" s="218"/>
      <c r="VKI2203" s="218"/>
      <c r="VKJ2203" s="218"/>
      <c r="VKK2203" s="218"/>
      <c r="VKL2203" s="218"/>
      <c r="VKM2203" s="218"/>
      <c r="VKN2203" s="218"/>
      <c r="VKO2203" s="218"/>
      <c r="VKP2203" s="218"/>
      <c r="VKQ2203" s="218"/>
      <c r="VKR2203" s="218"/>
      <c r="VKS2203" s="218"/>
      <c r="VKT2203" s="218"/>
      <c r="VKU2203" s="218"/>
      <c r="VKV2203" s="218"/>
      <c r="VKW2203" s="218"/>
      <c r="VKX2203" s="218"/>
      <c r="VKY2203" s="218"/>
      <c r="VKZ2203" s="218"/>
      <c r="VLA2203" s="218"/>
      <c r="VLB2203" s="218"/>
      <c r="VLC2203" s="218"/>
      <c r="VLD2203" s="218"/>
      <c r="VLE2203" s="218"/>
      <c r="VLF2203" s="218"/>
      <c r="VLG2203" s="218"/>
      <c r="VLH2203" s="218"/>
      <c r="VLI2203" s="218"/>
      <c r="VLJ2203" s="218"/>
      <c r="VLK2203" s="218"/>
      <c r="VLL2203" s="218"/>
      <c r="VLM2203" s="218"/>
      <c r="VLN2203" s="218"/>
      <c r="VLO2203" s="218"/>
      <c r="VLP2203" s="218"/>
      <c r="VLQ2203" s="218"/>
      <c r="VLR2203" s="218"/>
      <c r="VLS2203" s="218"/>
      <c r="VLT2203" s="218"/>
      <c r="VLU2203" s="218"/>
      <c r="VLV2203" s="218"/>
      <c r="VLW2203" s="218"/>
      <c r="VLX2203" s="218"/>
      <c r="VLY2203" s="218"/>
      <c r="VLZ2203" s="218"/>
      <c r="VMA2203" s="218"/>
      <c r="VMB2203" s="218"/>
      <c r="VMC2203" s="218"/>
      <c r="VMD2203" s="218"/>
      <c r="VME2203" s="218"/>
      <c r="VMF2203" s="218"/>
      <c r="VMG2203" s="218"/>
      <c r="VMH2203" s="218"/>
      <c r="VMI2203" s="218"/>
      <c r="VMJ2203" s="218"/>
      <c r="VMK2203" s="218"/>
      <c r="VML2203" s="218"/>
      <c r="VMM2203" s="218"/>
      <c r="VMN2203" s="218"/>
      <c r="VMO2203" s="218"/>
      <c r="VMP2203" s="218"/>
      <c r="VMQ2203" s="218"/>
      <c r="VMR2203" s="218"/>
      <c r="VMS2203" s="218"/>
      <c r="VMT2203" s="218"/>
      <c r="VMU2203" s="218"/>
      <c r="VMV2203" s="218"/>
      <c r="VMW2203" s="218"/>
      <c r="VMX2203" s="218"/>
      <c r="VMY2203" s="218"/>
      <c r="VMZ2203" s="218"/>
      <c r="VNA2203" s="218"/>
      <c r="VNB2203" s="218"/>
      <c r="VNC2203" s="218"/>
      <c r="VND2203" s="218"/>
      <c r="VNE2203" s="218"/>
      <c r="VNF2203" s="218"/>
      <c r="VNG2203" s="218"/>
      <c r="VNH2203" s="218"/>
      <c r="VNI2203" s="218"/>
      <c r="VNJ2203" s="218"/>
      <c r="VNK2203" s="218"/>
      <c r="VNL2203" s="218"/>
      <c r="VNM2203" s="218"/>
      <c r="VNN2203" s="218"/>
      <c r="VNO2203" s="218"/>
      <c r="VNP2203" s="218"/>
      <c r="VNQ2203" s="218"/>
      <c r="VNR2203" s="218"/>
      <c r="VNS2203" s="218"/>
      <c r="VNT2203" s="218"/>
      <c r="VNU2203" s="218"/>
      <c r="VNV2203" s="218"/>
      <c r="VNW2203" s="218"/>
      <c r="VNX2203" s="218"/>
      <c r="VNY2203" s="218"/>
      <c r="VNZ2203" s="218"/>
      <c r="VOA2203" s="218"/>
      <c r="VOB2203" s="218"/>
      <c r="VOC2203" s="218"/>
      <c r="VOD2203" s="218"/>
      <c r="VOE2203" s="218"/>
      <c r="VOF2203" s="218"/>
      <c r="VOG2203" s="218"/>
      <c r="VOH2203" s="218"/>
      <c r="VOI2203" s="218"/>
      <c r="VOJ2203" s="218"/>
      <c r="VOK2203" s="218"/>
      <c r="VOL2203" s="218"/>
      <c r="VOM2203" s="218"/>
      <c r="VON2203" s="218"/>
      <c r="VOO2203" s="218"/>
      <c r="VOP2203" s="218"/>
      <c r="VOQ2203" s="218"/>
      <c r="VOR2203" s="218"/>
      <c r="VOS2203" s="218"/>
      <c r="VOT2203" s="218"/>
      <c r="VOU2203" s="218"/>
      <c r="VOV2203" s="218"/>
      <c r="VOW2203" s="218"/>
      <c r="VOX2203" s="218"/>
      <c r="VOY2203" s="218"/>
      <c r="VOZ2203" s="218"/>
      <c r="VPA2203" s="218"/>
      <c r="VPB2203" s="218"/>
      <c r="VPC2203" s="218"/>
      <c r="VPD2203" s="218"/>
      <c r="VPE2203" s="218"/>
      <c r="VPF2203" s="218"/>
      <c r="VPG2203" s="218"/>
      <c r="VPH2203" s="218"/>
      <c r="VPI2203" s="218"/>
      <c r="VPJ2203" s="218"/>
      <c r="VPK2203" s="218"/>
      <c r="VPL2203" s="218"/>
      <c r="VPM2203" s="218"/>
      <c r="VPN2203" s="218"/>
      <c r="VPO2203" s="218"/>
      <c r="VPP2203" s="218"/>
      <c r="VPQ2203" s="218"/>
      <c r="VPR2203" s="218"/>
      <c r="VPS2203" s="218"/>
      <c r="VPT2203" s="218"/>
      <c r="VPU2203" s="218"/>
      <c r="VPV2203" s="218"/>
      <c r="VPW2203" s="218"/>
      <c r="VPX2203" s="218"/>
      <c r="VPY2203" s="218"/>
      <c r="VPZ2203" s="218"/>
      <c r="VQA2203" s="218"/>
      <c r="VQB2203" s="218"/>
      <c r="VQC2203" s="218"/>
      <c r="VQD2203" s="218"/>
      <c r="VQE2203" s="218"/>
      <c r="VQF2203" s="218"/>
      <c r="VQG2203" s="218"/>
      <c r="VQH2203" s="218"/>
      <c r="VQI2203" s="218"/>
      <c r="VQJ2203" s="218"/>
      <c r="VQK2203" s="218"/>
      <c r="VQL2203" s="218"/>
      <c r="VQM2203" s="218"/>
      <c r="VQN2203" s="218"/>
      <c r="VQO2203" s="218"/>
      <c r="VQP2203" s="218"/>
      <c r="VQQ2203" s="218"/>
      <c r="VQR2203" s="218"/>
      <c r="VQS2203" s="218"/>
      <c r="VQT2203" s="218"/>
      <c r="VQU2203" s="218"/>
      <c r="VQV2203" s="218"/>
      <c r="VQW2203" s="218"/>
      <c r="VQX2203" s="218"/>
      <c r="VQY2203" s="218"/>
      <c r="VQZ2203" s="218"/>
      <c r="VRA2203" s="218"/>
      <c r="VRB2203" s="218"/>
      <c r="VRC2203" s="218"/>
      <c r="VRD2203" s="218"/>
      <c r="VRE2203" s="218"/>
      <c r="VRF2203" s="218"/>
      <c r="VRG2203" s="218"/>
      <c r="VRH2203" s="218"/>
      <c r="VRI2203" s="218"/>
      <c r="VRJ2203" s="218"/>
      <c r="VRK2203" s="218"/>
      <c r="VRL2203" s="218"/>
      <c r="VRM2203" s="218"/>
      <c r="VRN2203" s="218"/>
      <c r="VRO2203" s="218"/>
      <c r="VRP2203" s="218"/>
      <c r="VRQ2203" s="218"/>
      <c r="VRR2203" s="218"/>
      <c r="VRS2203" s="218"/>
      <c r="VRT2203" s="218"/>
      <c r="VRU2203" s="218"/>
      <c r="VRV2203" s="218"/>
      <c r="VRW2203" s="218"/>
      <c r="VRX2203" s="218"/>
      <c r="VRY2203" s="218"/>
      <c r="VRZ2203" s="218"/>
      <c r="VSA2203" s="218"/>
      <c r="VSB2203" s="218"/>
      <c r="VSC2203" s="218"/>
      <c r="VSD2203" s="218"/>
      <c r="VSE2203" s="218"/>
      <c r="VSF2203" s="218"/>
      <c r="VSG2203" s="218"/>
      <c r="VSH2203" s="218"/>
      <c r="VSI2203" s="218"/>
      <c r="VSJ2203" s="218"/>
      <c r="VSK2203" s="218"/>
      <c r="VSL2203" s="218"/>
      <c r="VSM2203" s="218"/>
      <c r="VSN2203" s="218"/>
      <c r="VSO2203" s="218"/>
      <c r="VSP2203" s="218"/>
      <c r="VSQ2203" s="218"/>
      <c r="VSR2203" s="218"/>
      <c r="VSS2203" s="218"/>
      <c r="VST2203" s="218"/>
      <c r="VSU2203" s="218"/>
      <c r="VSV2203" s="218"/>
      <c r="VSW2203" s="218"/>
      <c r="VSX2203" s="218"/>
      <c r="VSY2203" s="218"/>
      <c r="VSZ2203" s="218"/>
      <c r="VTA2203" s="218"/>
      <c r="VTB2203" s="218"/>
      <c r="VTC2203" s="218"/>
      <c r="VTD2203" s="218"/>
      <c r="VTE2203" s="218"/>
      <c r="VTF2203" s="218"/>
      <c r="VTG2203" s="218"/>
      <c r="VTH2203" s="218"/>
      <c r="VTI2203" s="218"/>
      <c r="VTJ2203" s="218"/>
      <c r="VTK2203" s="218"/>
      <c r="VTL2203" s="218"/>
      <c r="VTM2203" s="218"/>
      <c r="VTN2203" s="218"/>
      <c r="VTO2203" s="218"/>
      <c r="VTP2203" s="218"/>
      <c r="VTQ2203" s="218"/>
      <c r="VTR2203" s="218"/>
      <c r="VTS2203" s="218"/>
      <c r="VTT2203" s="218"/>
      <c r="VTU2203" s="218"/>
      <c r="VTV2203" s="218"/>
      <c r="VTW2203" s="218"/>
      <c r="VTX2203" s="218"/>
      <c r="VTY2203" s="218"/>
      <c r="VTZ2203" s="218"/>
      <c r="VUA2203" s="218"/>
      <c r="VUB2203" s="218"/>
      <c r="VUC2203" s="218"/>
      <c r="VUD2203" s="218"/>
      <c r="VUE2203" s="218"/>
      <c r="VUF2203" s="218"/>
      <c r="VUG2203" s="218"/>
      <c r="VUH2203" s="218"/>
      <c r="VUI2203" s="218"/>
      <c r="VUJ2203" s="218"/>
      <c r="VUK2203" s="218"/>
      <c r="VUL2203" s="218"/>
      <c r="VUM2203" s="218"/>
      <c r="VUN2203" s="218"/>
      <c r="VUO2203" s="218"/>
      <c r="VUP2203" s="218"/>
      <c r="VUQ2203" s="218"/>
      <c r="VUR2203" s="218"/>
      <c r="VUS2203" s="218"/>
      <c r="VUT2203" s="218"/>
      <c r="VUU2203" s="218"/>
      <c r="VUV2203" s="218"/>
      <c r="VUW2203" s="218"/>
      <c r="VUX2203" s="218"/>
      <c r="VUY2203" s="218"/>
      <c r="VUZ2203" s="218"/>
      <c r="VVA2203" s="218"/>
      <c r="VVB2203" s="218"/>
      <c r="VVC2203" s="218"/>
      <c r="VVD2203" s="218"/>
      <c r="VVE2203" s="218"/>
      <c r="VVF2203" s="218"/>
      <c r="VVG2203" s="218"/>
      <c r="VVH2203" s="218"/>
      <c r="VVI2203" s="218"/>
      <c r="VVJ2203" s="218"/>
      <c r="VVK2203" s="218"/>
      <c r="VVL2203" s="218"/>
      <c r="VVM2203" s="218"/>
      <c r="VVN2203" s="218"/>
      <c r="VVO2203" s="218"/>
      <c r="VVP2203" s="218"/>
      <c r="VVQ2203" s="218"/>
      <c r="VVR2203" s="218"/>
      <c r="VVS2203" s="218"/>
      <c r="VVT2203" s="218"/>
      <c r="VVU2203" s="218"/>
      <c r="VVV2203" s="218"/>
      <c r="VVW2203" s="218"/>
      <c r="VVX2203" s="218"/>
      <c r="VVY2203" s="218"/>
      <c r="VVZ2203" s="218"/>
      <c r="VWA2203" s="218"/>
      <c r="VWB2203" s="218"/>
      <c r="VWC2203" s="218"/>
      <c r="VWD2203" s="218"/>
      <c r="VWE2203" s="218"/>
      <c r="VWF2203" s="218"/>
      <c r="VWG2203" s="218"/>
      <c r="VWH2203" s="218"/>
      <c r="VWI2203" s="218"/>
      <c r="VWJ2203" s="218"/>
      <c r="VWK2203" s="218"/>
      <c r="VWL2203" s="218"/>
      <c r="VWM2203" s="218"/>
      <c r="VWN2203" s="218"/>
      <c r="VWO2203" s="218"/>
      <c r="VWP2203" s="218"/>
      <c r="VWQ2203" s="218"/>
      <c r="VWR2203" s="218"/>
      <c r="VWS2203" s="218"/>
      <c r="VWT2203" s="218"/>
      <c r="VWU2203" s="218"/>
      <c r="VWV2203" s="218"/>
      <c r="VWW2203" s="218"/>
      <c r="VWX2203" s="218"/>
      <c r="VWY2203" s="218"/>
      <c r="VWZ2203" s="218"/>
      <c r="VXA2203" s="218"/>
      <c r="VXB2203" s="218"/>
      <c r="VXC2203" s="218"/>
      <c r="VXD2203" s="218"/>
      <c r="VXE2203" s="218"/>
      <c r="VXF2203" s="218"/>
      <c r="VXG2203" s="218"/>
      <c r="VXH2203" s="218"/>
      <c r="VXI2203" s="218"/>
      <c r="VXJ2203" s="218"/>
      <c r="VXK2203" s="218"/>
      <c r="VXL2203" s="218"/>
      <c r="VXM2203" s="218"/>
      <c r="VXN2203" s="218"/>
      <c r="VXO2203" s="218"/>
      <c r="VXP2203" s="218"/>
      <c r="VXQ2203" s="218"/>
      <c r="VXR2203" s="218"/>
      <c r="VXS2203" s="218"/>
      <c r="VXT2203" s="218"/>
      <c r="VXU2203" s="218"/>
      <c r="VXV2203" s="218"/>
      <c r="VXW2203" s="218"/>
      <c r="VXX2203" s="218"/>
      <c r="VXY2203" s="218"/>
      <c r="VXZ2203" s="218"/>
      <c r="VYA2203" s="218"/>
      <c r="VYB2203" s="218"/>
      <c r="VYC2203" s="218"/>
      <c r="VYD2203" s="218"/>
      <c r="VYE2203" s="218"/>
      <c r="VYF2203" s="218"/>
      <c r="VYG2203" s="218"/>
      <c r="VYH2203" s="218"/>
      <c r="VYI2203" s="218"/>
      <c r="VYJ2203" s="218"/>
      <c r="VYK2203" s="218"/>
      <c r="VYL2203" s="218"/>
      <c r="VYM2203" s="218"/>
      <c r="VYN2203" s="218"/>
      <c r="VYO2203" s="218"/>
      <c r="VYP2203" s="218"/>
      <c r="VYQ2203" s="218"/>
      <c r="VYR2203" s="218"/>
      <c r="VYS2203" s="218"/>
      <c r="VYT2203" s="218"/>
      <c r="VYU2203" s="218"/>
      <c r="VYV2203" s="218"/>
      <c r="VYW2203" s="218"/>
      <c r="VYX2203" s="218"/>
      <c r="VYY2203" s="218"/>
      <c r="VYZ2203" s="218"/>
      <c r="VZA2203" s="218"/>
      <c r="VZB2203" s="218"/>
      <c r="VZC2203" s="218"/>
      <c r="VZD2203" s="218"/>
      <c r="VZE2203" s="218"/>
      <c r="VZF2203" s="218"/>
      <c r="VZG2203" s="218"/>
      <c r="VZH2203" s="218"/>
      <c r="VZI2203" s="218"/>
      <c r="VZJ2203" s="218"/>
      <c r="VZK2203" s="218"/>
      <c r="VZL2203" s="218"/>
      <c r="VZM2203" s="218"/>
      <c r="VZN2203" s="218"/>
      <c r="VZO2203" s="218"/>
      <c r="VZP2203" s="218"/>
      <c r="VZQ2203" s="218"/>
      <c r="VZR2203" s="218"/>
      <c r="VZS2203" s="218"/>
      <c r="VZT2203" s="218"/>
      <c r="VZU2203" s="218"/>
      <c r="VZV2203" s="218"/>
      <c r="VZW2203" s="218"/>
      <c r="VZX2203" s="218"/>
      <c r="VZY2203" s="218"/>
      <c r="VZZ2203" s="218"/>
      <c r="WAA2203" s="218"/>
      <c r="WAB2203" s="218"/>
      <c r="WAC2203" s="218"/>
      <c r="WAD2203" s="218"/>
      <c r="WAE2203" s="218"/>
      <c r="WAF2203" s="218"/>
      <c r="WAG2203" s="218"/>
      <c r="WAH2203" s="218"/>
      <c r="WAI2203" s="218"/>
      <c r="WAJ2203" s="218"/>
      <c r="WAK2203" s="218"/>
      <c r="WAL2203" s="218"/>
      <c r="WAM2203" s="218"/>
      <c r="WAN2203" s="218"/>
      <c r="WAO2203" s="218"/>
      <c r="WAP2203" s="218"/>
      <c r="WAQ2203" s="218"/>
      <c r="WAR2203" s="218"/>
      <c r="WAS2203" s="218"/>
      <c r="WAT2203" s="218"/>
      <c r="WAU2203" s="218"/>
      <c r="WAV2203" s="218"/>
      <c r="WAW2203" s="218"/>
      <c r="WAX2203" s="218"/>
      <c r="WAY2203" s="218"/>
      <c r="WAZ2203" s="218"/>
      <c r="WBA2203" s="218"/>
      <c r="WBB2203" s="218"/>
      <c r="WBC2203" s="218"/>
      <c r="WBD2203" s="218"/>
      <c r="WBE2203" s="218"/>
      <c r="WBF2203" s="218"/>
      <c r="WBG2203" s="218"/>
      <c r="WBH2203" s="218"/>
      <c r="WBI2203" s="218"/>
      <c r="WBJ2203" s="218"/>
      <c r="WBK2203" s="218"/>
      <c r="WBL2203" s="218"/>
      <c r="WBM2203" s="218"/>
      <c r="WBN2203" s="218"/>
      <c r="WBO2203" s="218"/>
      <c r="WBP2203" s="218"/>
      <c r="WBQ2203" s="218"/>
      <c r="WBR2203" s="218"/>
      <c r="WBS2203" s="218"/>
      <c r="WBT2203" s="218"/>
      <c r="WBU2203" s="218"/>
      <c r="WBV2203" s="218"/>
      <c r="WBW2203" s="218"/>
      <c r="WBX2203" s="218"/>
      <c r="WBY2203" s="218"/>
      <c r="WBZ2203" s="218"/>
      <c r="WCA2203" s="218"/>
      <c r="WCB2203" s="218"/>
      <c r="WCC2203" s="218"/>
      <c r="WCD2203" s="218"/>
      <c r="WCE2203" s="218"/>
      <c r="WCF2203" s="218"/>
      <c r="WCG2203" s="218"/>
      <c r="WCH2203" s="218"/>
      <c r="WCI2203" s="218"/>
      <c r="WCJ2203" s="218"/>
      <c r="WCK2203" s="218"/>
      <c r="WCL2203" s="218"/>
      <c r="WCM2203" s="218"/>
      <c r="WCN2203" s="218"/>
      <c r="WCO2203" s="218"/>
      <c r="WCP2203" s="218"/>
      <c r="WCQ2203" s="218"/>
      <c r="WCR2203" s="218"/>
      <c r="WCS2203" s="218"/>
      <c r="WCT2203" s="218"/>
      <c r="WCU2203" s="218"/>
      <c r="WCV2203" s="218"/>
      <c r="WCW2203" s="218"/>
      <c r="WCX2203" s="218"/>
      <c r="WCY2203" s="218"/>
      <c r="WCZ2203" s="218"/>
      <c r="WDA2203" s="218"/>
      <c r="WDB2203" s="218"/>
      <c r="WDC2203" s="218"/>
      <c r="WDD2203" s="218"/>
      <c r="WDE2203" s="218"/>
      <c r="WDF2203" s="218"/>
      <c r="WDG2203" s="218"/>
      <c r="WDH2203" s="218"/>
      <c r="WDI2203" s="218"/>
      <c r="WDJ2203" s="218"/>
      <c r="WDK2203" s="218"/>
      <c r="WDL2203" s="218"/>
      <c r="WDM2203" s="218"/>
      <c r="WDN2203" s="218"/>
      <c r="WDO2203" s="218"/>
      <c r="WDP2203" s="218"/>
      <c r="WDQ2203" s="218"/>
      <c r="WDR2203" s="218"/>
      <c r="WDS2203" s="218"/>
      <c r="WDT2203" s="218"/>
      <c r="WDU2203" s="218"/>
      <c r="WDV2203" s="218"/>
      <c r="WDW2203" s="218"/>
      <c r="WDX2203" s="218"/>
      <c r="WDY2203" s="218"/>
      <c r="WDZ2203" s="218"/>
      <c r="WEA2203" s="218"/>
      <c r="WEB2203" s="218"/>
      <c r="WEC2203" s="218"/>
      <c r="WED2203" s="218"/>
      <c r="WEE2203" s="218"/>
      <c r="WEF2203" s="218"/>
      <c r="WEG2203" s="218"/>
      <c r="WEH2203" s="218"/>
      <c r="WEI2203" s="218"/>
      <c r="WEJ2203" s="218"/>
      <c r="WEK2203" s="218"/>
      <c r="WEL2203" s="218"/>
      <c r="WEM2203" s="218"/>
      <c r="WEN2203" s="218"/>
      <c r="WEO2203" s="218"/>
      <c r="WEP2203" s="218"/>
      <c r="WEQ2203" s="218"/>
      <c r="WER2203" s="218"/>
      <c r="WES2203" s="218"/>
      <c r="WET2203" s="218"/>
      <c r="WEU2203" s="218"/>
      <c r="WEV2203" s="218"/>
      <c r="WEW2203" s="218"/>
      <c r="WEX2203" s="218"/>
      <c r="WEY2203" s="218"/>
      <c r="WEZ2203" s="218"/>
      <c r="WFA2203" s="218"/>
      <c r="WFB2203" s="218"/>
      <c r="WFC2203" s="218"/>
      <c r="WFD2203" s="218"/>
      <c r="WFE2203" s="218"/>
      <c r="WFF2203" s="218"/>
      <c r="WFG2203" s="218"/>
      <c r="WFH2203" s="218"/>
      <c r="WFI2203" s="218"/>
      <c r="WFJ2203" s="218"/>
      <c r="WFK2203" s="218"/>
      <c r="WFL2203" s="218"/>
      <c r="WFM2203" s="218"/>
      <c r="WFN2203" s="218"/>
      <c r="WFO2203" s="218"/>
      <c r="WFP2203" s="218"/>
      <c r="WFQ2203" s="218"/>
      <c r="WFR2203" s="218"/>
      <c r="WFS2203" s="218"/>
      <c r="WFT2203" s="218"/>
      <c r="WFU2203" s="218"/>
      <c r="WFV2203" s="218"/>
      <c r="WFW2203" s="218"/>
      <c r="WFX2203" s="218"/>
      <c r="WFY2203" s="218"/>
      <c r="WFZ2203" s="218"/>
      <c r="WGA2203" s="218"/>
      <c r="WGB2203" s="218"/>
      <c r="WGC2203" s="218"/>
      <c r="WGD2203" s="218"/>
      <c r="WGE2203" s="218"/>
      <c r="WGF2203" s="218"/>
      <c r="WGG2203" s="218"/>
      <c r="WGH2203" s="218"/>
      <c r="WGI2203" s="218"/>
      <c r="WGJ2203" s="218"/>
      <c r="WGK2203" s="218"/>
      <c r="WGL2203" s="218"/>
      <c r="WGM2203" s="218"/>
      <c r="WGN2203" s="218"/>
      <c r="WGO2203" s="218"/>
      <c r="WGP2203" s="218"/>
      <c r="WGQ2203" s="218"/>
      <c r="WGR2203" s="218"/>
      <c r="WGS2203" s="218"/>
      <c r="WGT2203" s="218"/>
      <c r="WGU2203" s="218"/>
      <c r="WGV2203" s="218"/>
      <c r="WGW2203" s="218"/>
      <c r="WGX2203" s="218"/>
      <c r="WGY2203" s="218"/>
      <c r="WGZ2203" s="218"/>
      <c r="WHA2203" s="218"/>
      <c r="WHB2203" s="218"/>
      <c r="WHC2203" s="218"/>
      <c r="WHD2203" s="218"/>
      <c r="WHE2203" s="218"/>
      <c r="WHF2203" s="218"/>
      <c r="WHG2203" s="218"/>
      <c r="WHH2203" s="218"/>
      <c r="WHI2203" s="218"/>
      <c r="WHJ2203" s="218"/>
      <c r="WHK2203" s="218"/>
      <c r="WHL2203" s="218"/>
      <c r="WHM2203" s="218"/>
      <c r="WHN2203" s="218"/>
      <c r="WHO2203" s="218"/>
      <c r="WHP2203" s="218"/>
      <c r="WHQ2203" s="218"/>
      <c r="WHR2203" s="218"/>
      <c r="WHS2203" s="218"/>
      <c r="WHT2203" s="218"/>
      <c r="WHU2203" s="218"/>
      <c r="WHV2203" s="218"/>
      <c r="WHW2203" s="218"/>
      <c r="WHX2203" s="218"/>
      <c r="WHY2203" s="218"/>
      <c r="WHZ2203" s="218"/>
      <c r="WIA2203" s="218"/>
      <c r="WIB2203" s="218"/>
      <c r="WIC2203" s="218"/>
      <c r="WID2203" s="218"/>
      <c r="WIE2203" s="218"/>
      <c r="WIF2203" s="218"/>
      <c r="WIG2203" s="218"/>
      <c r="WIH2203" s="218"/>
      <c r="WII2203" s="218"/>
      <c r="WIJ2203" s="218"/>
      <c r="WIK2203" s="218"/>
      <c r="WIL2203" s="218"/>
      <c r="WIM2203" s="218"/>
      <c r="WIN2203" s="218"/>
      <c r="WIO2203" s="218"/>
      <c r="WIP2203" s="218"/>
      <c r="WIQ2203" s="218"/>
      <c r="WIR2203" s="218"/>
      <c r="WIS2203" s="218"/>
      <c r="WIT2203" s="218"/>
      <c r="WIU2203" s="218"/>
      <c r="WIV2203" s="218"/>
      <c r="WIW2203" s="218"/>
      <c r="WIX2203" s="218"/>
      <c r="WIY2203" s="218"/>
      <c r="WIZ2203" s="218"/>
      <c r="WJA2203" s="218"/>
      <c r="WJB2203" s="218"/>
      <c r="WJC2203" s="218"/>
      <c r="WJD2203" s="218"/>
      <c r="WJE2203" s="218"/>
      <c r="WJF2203" s="218"/>
      <c r="WJG2203" s="218"/>
      <c r="WJH2203" s="218"/>
      <c r="WJI2203" s="218"/>
      <c r="WJJ2203" s="218"/>
      <c r="WJK2203" s="218"/>
      <c r="WJL2203" s="218"/>
      <c r="WJM2203" s="218"/>
      <c r="WJN2203" s="218"/>
      <c r="WJO2203" s="218"/>
      <c r="WJP2203" s="218"/>
      <c r="WJQ2203" s="218"/>
      <c r="WJR2203" s="218"/>
      <c r="WJS2203" s="218"/>
      <c r="WJT2203" s="218"/>
      <c r="WJU2203" s="218"/>
      <c r="WJV2203" s="218"/>
      <c r="WJW2203" s="218"/>
      <c r="WJX2203" s="218"/>
      <c r="WJY2203" s="218"/>
      <c r="WJZ2203" s="218"/>
      <c r="WKA2203" s="218"/>
      <c r="WKB2203" s="218"/>
      <c r="WKC2203" s="218"/>
      <c r="WKD2203" s="218"/>
      <c r="WKE2203" s="218"/>
      <c r="WKF2203" s="218"/>
      <c r="WKG2203" s="218"/>
      <c r="WKH2203" s="218"/>
      <c r="WKI2203" s="218"/>
      <c r="WKJ2203" s="218"/>
      <c r="WKK2203" s="218"/>
      <c r="WKL2203" s="218"/>
      <c r="WKM2203" s="218"/>
      <c r="WKN2203" s="218"/>
      <c r="WKO2203" s="218"/>
      <c r="WKP2203" s="218"/>
      <c r="WKQ2203" s="218"/>
      <c r="WKR2203" s="218"/>
      <c r="WKS2203" s="218"/>
      <c r="WKT2203" s="218"/>
      <c r="WKU2203" s="218"/>
      <c r="WKV2203" s="218"/>
      <c r="WKW2203" s="218"/>
      <c r="WKX2203" s="218"/>
      <c r="WKY2203" s="218"/>
      <c r="WKZ2203" s="218"/>
      <c r="WLA2203" s="218"/>
      <c r="WLB2203" s="218"/>
      <c r="WLC2203" s="218"/>
      <c r="WLD2203" s="218"/>
      <c r="WLE2203" s="218"/>
      <c r="WLF2203" s="218"/>
      <c r="WLG2203" s="218"/>
      <c r="WLH2203" s="218"/>
      <c r="WLI2203" s="218"/>
      <c r="WLJ2203" s="218"/>
      <c r="WLK2203" s="218"/>
      <c r="WLL2203" s="218"/>
      <c r="WLM2203" s="218"/>
      <c r="WLN2203" s="218"/>
      <c r="WLO2203" s="218"/>
      <c r="WLP2203" s="218"/>
      <c r="WLQ2203" s="218"/>
      <c r="WLR2203" s="218"/>
      <c r="WLS2203" s="218"/>
      <c r="WLT2203" s="218"/>
      <c r="WLU2203" s="218"/>
      <c r="WLV2203" s="218"/>
      <c r="WLW2203" s="218"/>
      <c r="WLX2203" s="218"/>
      <c r="WLY2203" s="218"/>
      <c r="WLZ2203" s="218"/>
      <c r="WMA2203" s="218"/>
      <c r="WMB2203" s="218"/>
      <c r="WMC2203" s="218"/>
      <c r="WMD2203" s="218"/>
      <c r="WME2203" s="218"/>
      <c r="WMF2203" s="218"/>
      <c r="WMG2203" s="218"/>
      <c r="WMH2203" s="218"/>
      <c r="WMI2203" s="218"/>
      <c r="WMJ2203" s="218"/>
      <c r="WMK2203" s="218"/>
      <c r="WML2203" s="218"/>
      <c r="WMM2203" s="218"/>
      <c r="WMN2203" s="218"/>
      <c r="WMO2203" s="218"/>
      <c r="WMP2203" s="218"/>
      <c r="WMQ2203" s="218"/>
      <c r="WMR2203" s="218"/>
      <c r="WMS2203" s="218"/>
      <c r="WMT2203" s="218"/>
      <c r="WMU2203" s="218"/>
      <c r="WMV2203" s="218"/>
      <c r="WMW2203" s="218"/>
      <c r="WMX2203" s="218"/>
      <c r="WMY2203" s="218"/>
      <c r="WMZ2203" s="218"/>
      <c r="WNA2203" s="218"/>
      <c r="WNB2203" s="218"/>
      <c r="WNC2203" s="218"/>
      <c r="WND2203" s="218"/>
      <c r="WNE2203" s="218"/>
      <c r="WNF2203" s="218"/>
      <c r="WNG2203" s="218"/>
      <c r="WNH2203" s="218"/>
      <c r="WNI2203" s="218"/>
      <c r="WNJ2203" s="218"/>
      <c r="WNK2203" s="218"/>
      <c r="WNL2203" s="218"/>
      <c r="WNM2203" s="218"/>
      <c r="WNN2203" s="218"/>
      <c r="WNO2203" s="218"/>
      <c r="WNP2203" s="218"/>
      <c r="WNQ2203" s="218"/>
      <c r="WNR2203" s="218"/>
      <c r="WNS2203" s="218"/>
      <c r="WNT2203" s="218"/>
      <c r="WNU2203" s="218"/>
      <c r="WNV2203" s="218"/>
      <c r="WNW2203" s="218"/>
      <c r="WNX2203" s="218"/>
      <c r="WNY2203" s="218"/>
      <c r="WNZ2203" s="218"/>
      <c r="WOA2203" s="218"/>
      <c r="WOB2203" s="218"/>
      <c r="WOC2203" s="218"/>
      <c r="WOD2203" s="218"/>
      <c r="WOE2203" s="218"/>
      <c r="WOF2203" s="218"/>
      <c r="WOG2203" s="218"/>
      <c r="WOH2203" s="218"/>
      <c r="WOI2203" s="218"/>
      <c r="WOJ2203" s="218"/>
      <c r="WOK2203" s="218"/>
      <c r="WOL2203" s="218"/>
      <c r="WOM2203" s="218"/>
      <c r="WON2203" s="218"/>
      <c r="WOO2203" s="218"/>
      <c r="WOP2203" s="218"/>
      <c r="WOQ2203" s="218"/>
      <c r="WOR2203" s="218"/>
      <c r="WOS2203" s="218"/>
      <c r="WOT2203" s="218"/>
      <c r="WOU2203" s="218"/>
      <c r="WOV2203" s="218"/>
      <c r="WOW2203" s="218"/>
      <c r="WOX2203" s="218"/>
      <c r="WOY2203" s="218"/>
      <c r="WOZ2203" s="218"/>
      <c r="WPA2203" s="218"/>
      <c r="WPB2203" s="218"/>
      <c r="WPC2203" s="218"/>
      <c r="WPD2203" s="218"/>
      <c r="WPE2203" s="218"/>
      <c r="WPF2203" s="218"/>
      <c r="WPG2203" s="218"/>
      <c r="WPH2203" s="218"/>
      <c r="WPI2203" s="218"/>
      <c r="WPJ2203" s="218"/>
      <c r="WPK2203" s="218"/>
      <c r="WPL2203" s="218"/>
      <c r="WPM2203" s="218"/>
      <c r="WPN2203" s="218"/>
      <c r="WPO2203" s="218"/>
      <c r="WPP2203" s="218"/>
      <c r="WPQ2203" s="218"/>
      <c r="WPR2203" s="218"/>
      <c r="WPS2203" s="218"/>
      <c r="WPT2203" s="218"/>
      <c r="WPU2203" s="218"/>
      <c r="WPV2203" s="218"/>
      <c r="WPW2203" s="218"/>
      <c r="WPX2203" s="218"/>
      <c r="WPY2203" s="218"/>
      <c r="WPZ2203" s="218"/>
      <c r="WQA2203" s="218"/>
      <c r="WQB2203" s="218"/>
      <c r="WQC2203" s="218"/>
      <c r="WQD2203" s="218"/>
      <c r="WQE2203" s="218"/>
      <c r="WQF2203" s="218"/>
      <c r="WQG2203" s="218"/>
      <c r="WQH2203" s="218"/>
      <c r="WQI2203" s="218"/>
      <c r="WQJ2203" s="218"/>
      <c r="WQK2203" s="218"/>
      <c r="WQL2203" s="218"/>
      <c r="WQM2203" s="218"/>
      <c r="WQN2203" s="218"/>
      <c r="WQO2203" s="218"/>
      <c r="WQP2203" s="218"/>
      <c r="WQQ2203" s="218"/>
      <c r="WQR2203" s="218"/>
      <c r="WQS2203" s="218"/>
      <c r="WQT2203" s="218"/>
      <c r="WQU2203" s="218"/>
      <c r="WQV2203" s="218"/>
      <c r="WQW2203" s="218"/>
      <c r="WQX2203" s="218"/>
      <c r="WQY2203" s="218"/>
      <c r="WQZ2203" s="218"/>
      <c r="WRA2203" s="218"/>
      <c r="WRB2203" s="218"/>
      <c r="WRC2203" s="218"/>
      <c r="WRD2203" s="218"/>
      <c r="WRE2203" s="218"/>
      <c r="WRF2203" s="218"/>
      <c r="WRG2203" s="218"/>
      <c r="WRH2203" s="218"/>
      <c r="WRI2203" s="218"/>
      <c r="WRJ2203" s="218"/>
      <c r="WRK2203" s="218"/>
      <c r="WRL2203" s="218"/>
      <c r="WRM2203" s="218"/>
      <c r="WRN2203" s="218"/>
      <c r="WRO2203" s="218"/>
      <c r="WRP2203" s="218"/>
      <c r="WRQ2203" s="218"/>
      <c r="WRR2203" s="218"/>
      <c r="WRS2203" s="218"/>
      <c r="WRT2203" s="218"/>
      <c r="WRU2203" s="218"/>
      <c r="WRV2203" s="218"/>
      <c r="WRW2203" s="218"/>
      <c r="WRX2203" s="218"/>
      <c r="WRY2203" s="218"/>
      <c r="WRZ2203" s="218"/>
      <c r="WSA2203" s="218"/>
      <c r="WSB2203" s="218"/>
      <c r="WSC2203" s="218"/>
      <c r="WSD2203" s="218"/>
      <c r="WSE2203" s="218"/>
      <c r="WSF2203" s="218"/>
      <c r="WSG2203" s="218"/>
      <c r="WSH2203" s="218"/>
      <c r="WSI2203" s="218"/>
      <c r="WSJ2203" s="218"/>
      <c r="WSK2203" s="218"/>
      <c r="WSL2203" s="218"/>
      <c r="WSM2203" s="218"/>
      <c r="WSN2203" s="218"/>
      <c r="WSO2203" s="218"/>
      <c r="WSP2203" s="218"/>
      <c r="WSQ2203" s="218"/>
      <c r="WSR2203" s="218"/>
      <c r="WSS2203" s="218"/>
      <c r="WST2203" s="218"/>
      <c r="WSU2203" s="218"/>
      <c r="WSV2203" s="218"/>
      <c r="WSW2203" s="218"/>
      <c r="WSX2203" s="218"/>
      <c r="WSY2203" s="218"/>
      <c r="WSZ2203" s="218"/>
      <c r="WTA2203" s="218"/>
      <c r="WTB2203" s="218"/>
      <c r="WTC2203" s="218"/>
      <c r="WTD2203" s="218"/>
      <c r="WTE2203" s="218"/>
      <c r="WTF2203" s="218"/>
      <c r="WTG2203" s="218"/>
      <c r="WTH2203" s="218"/>
      <c r="WTI2203" s="218"/>
      <c r="WTJ2203" s="218"/>
      <c r="WTK2203" s="218"/>
      <c r="WTL2203" s="218"/>
      <c r="WTM2203" s="218"/>
      <c r="WTN2203" s="218"/>
      <c r="WTO2203" s="218"/>
      <c r="WTP2203" s="218"/>
      <c r="WTQ2203" s="218"/>
      <c r="WTR2203" s="218"/>
      <c r="WTS2203" s="218"/>
      <c r="WTT2203" s="218"/>
      <c r="WTU2203" s="218"/>
      <c r="WTV2203" s="218"/>
      <c r="WTW2203" s="218"/>
      <c r="WTX2203" s="218"/>
      <c r="WTY2203" s="218"/>
      <c r="WTZ2203" s="218"/>
      <c r="WUA2203" s="218"/>
      <c r="WUB2203" s="218"/>
      <c r="WUC2203" s="218"/>
      <c r="WUD2203" s="218"/>
      <c r="WUE2203" s="218"/>
      <c r="WUF2203" s="218"/>
      <c r="WUG2203" s="218"/>
      <c r="WUH2203" s="218"/>
      <c r="WUI2203" s="218"/>
      <c r="WUJ2203" s="218"/>
      <c r="WUK2203" s="218"/>
      <c r="WUL2203" s="218"/>
      <c r="WUM2203" s="218"/>
      <c r="WUN2203" s="218"/>
      <c r="WUO2203" s="218"/>
      <c r="WUP2203" s="218"/>
      <c r="WUQ2203" s="218"/>
      <c r="WUR2203" s="218"/>
      <c r="WUS2203" s="218"/>
      <c r="WUT2203" s="218"/>
      <c r="WUU2203" s="218"/>
      <c r="WUV2203" s="218"/>
      <c r="WUW2203" s="218"/>
      <c r="WUX2203" s="218"/>
      <c r="WUY2203" s="218"/>
      <c r="WUZ2203" s="218"/>
      <c r="WVA2203" s="218"/>
      <c r="WVB2203" s="218"/>
      <c r="WVC2203" s="218"/>
      <c r="WVD2203" s="218"/>
      <c r="WVE2203" s="218"/>
      <c r="WVF2203" s="218"/>
      <c r="WVG2203" s="218"/>
      <c r="WVH2203" s="218"/>
      <c r="WVI2203" s="218"/>
      <c r="WVJ2203" s="218"/>
      <c r="WVK2203" s="218"/>
      <c r="WVL2203" s="218"/>
      <c r="WVM2203" s="218"/>
      <c r="WVN2203" s="218"/>
      <c r="WVO2203" s="218"/>
      <c r="WVP2203" s="218"/>
      <c r="WVQ2203" s="218"/>
      <c r="WVR2203" s="218"/>
      <c r="WVS2203" s="218"/>
      <c r="WVT2203" s="218"/>
      <c r="WVU2203" s="218"/>
      <c r="WVV2203" s="218"/>
      <c r="WVW2203" s="218"/>
      <c r="WVX2203" s="218"/>
      <c r="WVY2203" s="218"/>
      <c r="WVZ2203" s="218"/>
      <c r="WWA2203" s="218"/>
      <c r="WWB2203" s="218"/>
      <c r="WWC2203" s="218"/>
      <c r="WWD2203" s="218"/>
      <c r="WWE2203" s="218"/>
      <c r="WWF2203" s="218"/>
      <c r="WWG2203" s="218"/>
      <c r="WWH2203" s="218"/>
      <c r="WWI2203" s="218"/>
      <c r="WWJ2203" s="218"/>
      <c r="WWK2203" s="218"/>
      <c r="WWL2203" s="218"/>
      <c r="WWM2203" s="218"/>
      <c r="WWN2203" s="218"/>
      <c r="WWO2203" s="218"/>
      <c r="WWP2203" s="218"/>
      <c r="WWQ2203" s="218"/>
      <c r="WWR2203" s="218"/>
      <c r="WWS2203" s="218"/>
      <c r="WWT2203" s="218"/>
      <c r="WWU2203" s="218"/>
      <c r="WWV2203" s="218"/>
      <c r="WWW2203" s="218"/>
      <c r="WWX2203" s="218"/>
      <c r="WWY2203" s="218"/>
      <c r="WWZ2203" s="218"/>
      <c r="WXA2203" s="218"/>
      <c r="WXB2203" s="218"/>
      <c r="WXC2203" s="218"/>
      <c r="WXD2203" s="218"/>
      <c r="WXE2203" s="218"/>
      <c r="WXF2203" s="218"/>
      <c r="WXG2203" s="218"/>
      <c r="WXH2203" s="218"/>
      <c r="WXI2203" s="218"/>
      <c r="WXJ2203" s="218"/>
      <c r="WXK2203" s="218"/>
      <c r="WXL2203" s="218"/>
      <c r="WXM2203" s="218"/>
      <c r="WXN2203" s="218"/>
      <c r="WXO2203" s="218"/>
      <c r="WXP2203" s="218"/>
      <c r="WXQ2203" s="218"/>
      <c r="WXR2203" s="218"/>
      <c r="WXS2203" s="218"/>
      <c r="WXT2203" s="218"/>
      <c r="WXU2203" s="218"/>
      <c r="WXV2203" s="218"/>
      <c r="WXW2203" s="218"/>
      <c r="WXX2203" s="218"/>
      <c r="WXY2203" s="218"/>
      <c r="WXZ2203" s="218"/>
      <c r="WYA2203" s="218"/>
      <c r="WYB2203" s="218"/>
      <c r="WYC2203" s="218"/>
      <c r="WYD2203" s="218"/>
      <c r="WYE2203" s="218"/>
      <c r="WYF2203" s="218"/>
      <c r="WYG2203" s="218"/>
      <c r="WYH2203" s="218"/>
      <c r="WYI2203" s="218"/>
      <c r="WYJ2203" s="218"/>
      <c r="WYK2203" s="218"/>
      <c r="WYL2203" s="218"/>
      <c r="WYM2203" s="218"/>
      <c r="WYN2203" s="218"/>
      <c r="WYO2203" s="218"/>
      <c r="WYP2203" s="218"/>
      <c r="WYQ2203" s="218"/>
      <c r="WYR2203" s="218"/>
      <c r="WYS2203" s="218"/>
      <c r="WYT2203" s="218"/>
      <c r="WYU2203" s="218"/>
      <c r="WYV2203" s="218"/>
      <c r="WYW2203" s="218"/>
      <c r="WYX2203" s="218"/>
      <c r="WYY2203" s="218"/>
      <c r="WYZ2203" s="218"/>
      <c r="WZA2203" s="218"/>
      <c r="WZB2203" s="218"/>
      <c r="WZC2203" s="218"/>
      <c r="WZD2203" s="218"/>
      <c r="WZE2203" s="218"/>
      <c r="WZF2203" s="218"/>
      <c r="WZG2203" s="218"/>
      <c r="WZH2203" s="218"/>
      <c r="WZI2203" s="218"/>
      <c r="WZJ2203" s="218"/>
      <c r="WZK2203" s="218"/>
      <c r="WZL2203" s="218"/>
      <c r="WZM2203" s="218"/>
      <c r="WZN2203" s="218"/>
      <c r="WZO2203" s="218"/>
      <c r="WZP2203" s="218"/>
      <c r="WZQ2203" s="218"/>
      <c r="WZR2203" s="218"/>
      <c r="WZS2203" s="218"/>
      <c r="WZT2203" s="218"/>
      <c r="WZU2203" s="218"/>
      <c r="WZV2203" s="218"/>
      <c r="WZW2203" s="218"/>
      <c r="WZX2203" s="218"/>
      <c r="WZY2203" s="218"/>
      <c r="WZZ2203" s="218"/>
      <c r="XAA2203" s="218"/>
      <c r="XAB2203" s="218"/>
      <c r="XAC2203" s="218"/>
      <c r="XAD2203" s="218"/>
      <c r="XAE2203" s="218"/>
      <c r="XAF2203" s="218"/>
      <c r="XAG2203" s="218"/>
      <c r="XAH2203" s="218"/>
      <c r="XAI2203" s="218"/>
      <c r="XAJ2203" s="218"/>
      <c r="XAK2203" s="218"/>
      <c r="XAL2203" s="218"/>
      <c r="XAM2203" s="218"/>
      <c r="XAN2203" s="218"/>
      <c r="XAO2203" s="218"/>
      <c r="XAP2203" s="218"/>
      <c r="XAQ2203" s="218"/>
      <c r="XAR2203" s="218"/>
      <c r="XAS2203" s="218"/>
      <c r="XAT2203" s="218"/>
      <c r="XAU2203" s="218"/>
      <c r="XAV2203" s="218"/>
      <c r="XAW2203" s="218"/>
      <c r="XAX2203" s="218"/>
      <c r="XAY2203" s="218"/>
      <c r="XAZ2203" s="218"/>
      <c r="XBA2203" s="218"/>
      <c r="XBB2203" s="218"/>
      <c r="XBC2203" s="218"/>
      <c r="XBD2203" s="218"/>
      <c r="XBE2203" s="218"/>
      <c r="XBF2203" s="218"/>
      <c r="XBG2203" s="218"/>
      <c r="XBH2203" s="218"/>
      <c r="XBI2203" s="218"/>
      <c r="XBJ2203" s="218"/>
      <c r="XBK2203" s="218"/>
      <c r="XBL2203" s="218"/>
      <c r="XBM2203" s="218"/>
      <c r="XBN2203" s="218"/>
      <c r="XBO2203" s="218"/>
      <c r="XBP2203" s="218"/>
      <c r="XBQ2203" s="218"/>
      <c r="XBR2203" s="218"/>
      <c r="XBS2203" s="218"/>
      <c r="XBT2203" s="218"/>
      <c r="XBU2203" s="218"/>
      <c r="XBV2203" s="218"/>
      <c r="XBW2203" s="218"/>
      <c r="XBX2203" s="218"/>
      <c r="XBY2203" s="218"/>
      <c r="XBZ2203" s="218"/>
      <c r="XCA2203" s="218"/>
      <c r="XCB2203" s="218"/>
      <c r="XCC2203" s="218"/>
      <c r="XCD2203" s="218"/>
      <c r="XCE2203" s="218"/>
      <c r="XCF2203" s="218"/>
      <c r="XCG2203" s="218"/>
      <c r="XCH2203" s="218"/>
      <c r="XCI2203" s="218"/>
      <c r="XCJ2203" s="218"/>
      <c r="XCK2203" s="218"/>
      <c r="XCL2203" s="218"/>
      <c r="XCM2203" s="218"/>
      <c r="XCN2203" s="218"/>
      <c r="XCO2203" s="218"/>
      <c r="XCP2203" s="218"/>
      <c r="XCQ2203" s="218"/>
      <c r="XCR2203" s="218"/>
      <c r="XCS2203" s="218"/>
      <c r="XCT2203" s="218"/>
      <c r="XCU2203" s="218"/>
      <c r="XCV2203" s="218"/>
      <c r="XCW2203" s="218"/>
      <c r="XCX2203" s="218"/>
      <c r="XCY2203" s="218"/>
      <c r="XCZ2203" s="218"/>
      <c r="XDA2203" s="218"/>
      <c r="XDB2203" s="218"/>
      <c r="XDC2203" s="218"/>
      <c r="XDD2203" s="218"/>
      <c r="XDE2203" s="218"/>
      <c r="XDF2203" s="218"/>
      <c r="XDG2203" s="218"/>
      <c r="XDH2203" s="218"/>
      <c r="XDI2203" s="218"/>
      <c r="XDJ2203" s="218"/>
      <c r="XDK2203" s="218"/>
      <c r="XDL2203" s="218"/>
      <c r="XDM2203" s="218"/>
      <c r="XDN2203" s="218"/>
      <c r="XDO2203" s="218"/>
      <c r="XDP2203" s="218"/>
      <c r="XDQ2203" s="218"/>
      <c r="XDR2203" s="218"/>
      <c r="XDS2203" s="218"/>
      <c r="XDT2203" s="218"/>
      <c r="XDU2203" s="218"/>
      <c r="XDV2203" s="218"/>
      <c r="XDW2203" s="218"/>
      <c r="XDX2203" s="218"/>
      <c r="XDY2203" s="218"/>
      <c r="XDZ2203" s="218"/>
      <c r="XEA2203" s="218"/>
      <c r="XEB2203" s="218"/>
      <c r="XEC2203" s="218"/>
      <c r="XED2203" s="218"/>
      <c r="XEE2203" s="218"/>
      <c r="XEF2203" s="218"/>
      <c r="XEG2203" s="218"/>
      <c r="XEH2203" s="218"/>
      <c r="XEI2203" s="218"/>
      <c r="XEJ2203" s="218"/>
      <c r="XEK2203" s="218"/>
      <c r="XEL2203" s="218"/>
      <c r="XEM2203" s="218"/>
      <c r="XEN2203" s="218"/>
      <c r="XEO2203" s="218"/>
      <c r="XEP2203" s="218"/>
      <c r="XEQ2203" s="218"/>
      <c r="XER2203" s="218"/>
      <c r="XES2203" s="218"/>
      <c r="XET2203" s="218"/>
      <c r="XEU2203" s="218"/>
      <c r="XEV2203" s="218"/>
      <c r="XEW2203" s="218"/>
      <c r="XEX2203" s="218"/>
      <c r="XEY2203" s="218"/>
      <c r="XEZ2203" s="218"/>
      <c r="XFA2203" s="218"/>
      <c r="XFB2203" s="218"/>
      <c r="XFC2203" s="218"/>
      <c r="XFD2203" s="218"/>
    </row>
    <row r="2204" spans="1:16384" s="94" customFormat="1" ht="20.100000000000001" customHeight="1" x14ac:dyDescent="0.25">
      <c r="A2204" s="154"/>
      <c r="B2204" s="60" t="str">
        <f t="shared" si="131"/>
        <v>00.03.27.3.1.1.1.B.461.2024</v>
      </c>
      <c r="C2204" s="20">
        <v>461</v>
      </c>
      <c r="D2204" s="72" t="s">
        <v>1085</v>
      </c>
      <c r="E2204" s="60" t="s">
        <v>1491</v>
      </c>
      <c r="F2204" s="19" t="s">
        <v>893</v>
      </c>
      <c r="G2204" s="197">
        <f t="shared" si="132"/>
        <v>364285.71428571426</v>
      </c>
      <c r="H2204" s="269" t="s">
        <v>1117</v>
      </c>
      <c r="I2204" s="73">
        <v>2024</v>
      </c>
      <c r="J2204" s="20" t="s">
        <v>1388</v>
      </c>
      <c r="K2204" s="20" t="s">
        <v>59</v>
      </c>
      <c r="L2204" s="20" t="s">
        <v>59</v>
      </c>
      <c r="M2204" s="60"/>
      <c r="N2204" s="10">
        <v>1</v>
      </c>
      <c r="O2204" s="15" t="s">
        <v>947</v>
      </c>
      <c r="P2204" s="28" t="s">
        <v>703</v>
      </c>
      <c r="Q2204" s="73"/>
      <c r="R2204" s="60"/>
      <c r="S2204" s="60"/>
      <c r="T2204" s="218"/>
      <c r="U2204" s="218"/>
      <c r="V2204" s="218"/>
      <c r="W2204" s="218"/>
      <c r="X2204" s="218"/>
      <c r="Y2204" s="218"/>
      <c r="Z2204" s="218"/>
      <c r="AA2204" s="218"/>
      <c r="AB2204" s="218"/>
      <c r="AC2204" s="218"/>
      <c r="AD2204" s="218"/>
      <c r="AE2204" s="218"/>
      <c r="AF2204" s="218"/>
      <c r="AG2204" s="218"/>
      <c r="AH2204" s="218"/>
      <c r="AI2204" s="218"/>
      <c r="AJ2204" s="218"/>
      <c r="AK2204" s="218"/>
      <c r="AL2204" s="218"/>
      <c r="AM2204" s="218"/>
      <c r="AN2204" s="218"/>
      <c r="AO2204" s="218"/>
      <c r="AP2204" s="218"/>
      <c r="AQ2204" s="218"/>
      <c r="AR2204" s="218"/>
      <c r="AS2204" s="218"/>
      <c r="AT2204" s="218"/>
      <c r="AU2204" s="218"/>
      <c r="AV2204" s="218"/>
      <c r="AW2204" s="218"/>
      <c r="AX2204" s="218"/>
      <c r="AY2204" s="218"/>
      <c r="AZ2204" s="218"/>
      <c r="BA2204" s="218"/>
      <c r="BB2204" s="218"/>
      <c r="BC2204" s="218"/>
      <c r="BD2204" s="218"/>
      <c r="BE2204" s="218"/>
      <c r="BF2204" s="218"/>
      <c r="BG2204" s="218"/>
      <c r="BH2204" s="218"/>
      <c r="BI2204" s="218"/>
      <c r="BJ2204" s="218"/>
      <c r="BK2204" s="218"/>
      <c r="BL2204" s="218"/>
      <c r="BM2204" s="218"/>
      <c r="BN2204" s="218"/>
      <c r="BO2204" s="218"/>
      <c r="BP2204" s="218"/>
      <c r="BQ2204" s="218"/>
      <c r="BR2204" s="218"/>
      <c r="BS2204" s="218"/>
      <c r="BT2204" s="218"/>
      <c r="BU2204" s="218"/>
      <c r="BV2204" s="218"/>
      <c r="BW2204" s="218"/>
      <c r="BX2204" s="218"/>
      <c r="BY2204" s="218"/>
      <c r="BZ2204" s="218"/>
      <c r="CA2204" s="218"/>
      <c r="CB2204" s="218"/>
      <c r="CC2204" s="218"/>
      <c r="CD2204" s="218"/>
      <c r="CE2204" s="218"/>
      <c r="CF2204" s="218"/>
      <c r="CG2204" s="218"/>
      <c r="CH2204" s="218"/>
      <c r="CI2204" s="218"/>
      <c r="CJ2204" s="218"/>
      <c r="CK2204" s="218"/>
      <c r="CL2204" s="218"/>
      <c r="CM2204" s="218"/>
      <c r="CN2204" s="218"/>
      <c r="CO2204" s="218"/>
      <c r="CP2204" s="218"/>
      <c r="CQ2204" s="218"/>
      <c r="CR2204" s="218"/>
      <c r="CS2204" s="218"/>
      <c r="CT2204" s="218"/>
      <c r="CU2204" s="218"/>
      <c r="CV2204" s="218"/>
      <c r="CW2204" s="218"/>
      <c r="CX2204" s="218"/>
      <c r="CY2204" s="218"/>
      <c r="CZ2204" s="218"/>
      <c r="DA2204" s="218"/>
      <c r="DB2204" s="218"/>
      <c r="DC2204" s="218"/>
      <c r="DD2204" s="218"/>
      <c r="DE2204" s="218"/>
      <c r="DF2204" s="218"/>
      <c r="DG2204" s="218"/>
      <c r="DH2204" s="218"/>
      <c r="DI2204" s="218"/>
      <c r="DJ2204" s="218"/>
      <c r="DK2204" s="218"/>
      <c r="DL2204" s="218"/>
      <c r="DM2204" s="218"/>
      <c r="DN2204" s="218"/>
      <c r="DO2204" s="218"/>
      <c r="DP2204" s="218"/>
      <c r="DQ2204" s="218"/>
      <c r="DR2204" s="218"/>
      <c r="DS2204" s="218"/>
      <c r="DT2204" s="218"/>
      <c r="DU2204" s="218"/>
      <c r="DV2204" s="218"/>
      <c r="DW2204" s="218"/>
      <c r="DX2204" s="218"/>
      <c r="DY2204" s="218"/>
      <c r="DZ2204" s="218"/>
      <c r="EA2204" s="218"/>
      <c r="EB2204" s="218"/>
      <c r="EC2204" s="218"/>
      <c r="ED2204" s="218"/>
      <c r="EE2204" s="218"/>
      <c r="EF2204" s="218"/>
      <c r="EG2204" s="218"/>
      <c r="EH2204" s="218"/>
      <c r="EI2204" s="218"/>
      <c r="EJ2204" s="218"/>
      <c r="EK2204" s="218"/>
      <c r="EL2204" s="218"/>
      <c r="EM2204" s="218"/>
      <c r="EN2204" s="218"/>
      <c r="EO2204" s="218"/>
      <c r="EP2204" s="218"/>
      <c r="EQ2204" s="218"/>
      <c r="ER2204" s="218"/>
      <c r="ES2204" s="218"/>
      <c r="ET2204" s="218"/>
      <c r="EU2204" s="218"/>
      <c r="EV2204" s="218"/>
      <c r="EW2204" s="218"/>
      <c r="EX2204" s="218"/>
      <c r="EY2204" s="218"/>
      <c r="EZ2204" s="218"/>
      <c r="FA2204" s="218"/>
      <c r="FB2204" s="218"/>
      <c r="FC2204" s="218"/>
      <c r="FD2204" s="218"/>
      <c r="FE2204" s="218"/>
      <c r="FF2204" s="218"/>
      <c r="FG2204" s="218"/>
      <c r="FH2204" s="218"/>
      <c r="FI2204" s="218"/>
      <c r="FJ2204" s="218"/>
      <c r="FK2204" s="218"/>
      <c r="FL2204" s="218"/>
      <c r="FM2204" s="218"/>
      <c r="FN2204" s="218"/>
      <c r="FO2204" s="218"/>
      <c r="FP2204" s="218"/>
      <c r="FQ2204" s="218"/>
      <c r="FR2204" s="218"/>
      <c r="FS2204" s="218"/>
      <c r="FT2204" s="218"/>
      <c r="FU2204" s="218"/>
      <c r="FV2204" s="218"/>
      <c r="FW2204" s="218"/>
      <c r="FX2204" s="218"/>
      <c r="FY2204" s="218"/>
      <c r="FZ2204" s="218"/>
      <c r="GA2204" s="218"/>
      <c r="GB2204" s="218"/>
      <c r="GC2204" s="218"/>
      <c r="GD2204" s="218"/>
      <c r="GE2204" s="218"/>
      <c r="GF2204" s="218"/>
      <c r="GG2204" s="218"/>
      <c r="GH2204" s="218"/>
      <c r="GI2204" s="218"/>
      <c r="GJ2204" s="218"/>
      <c r="GK2204" s="218"/>
      <c r="GL2204" s="218"/>
      <c r="GM2204" s="218"/>
      <c r="GN2204" s="218"/>
      <c r="GO2204" s="218"/>
      <c r="GP2204" s="218"/>
      <c r="GQ2204" s="218"/>
      <c r="GR2204" s="218"/>
      <c r="GS2204" s="218"/>
      <c r="GT2204" s="218"/>
      <c r="GU2204" s="218"/>
      <c r="GV2204" s="218"/>
      <c r="GW2204" s="218"/>
      <c r="GX2204" s="218"/>
      <c r="GY2204" s="218"/>
      <c r="GZ2204" s="218"/>
      <c r="HA2204" s="218"/>
      <c r="HB2204" s="218"/>
      <c r="HC2204" s="218"/>
      <c r="HD2204" s="218"/>
      <c r="HE2204" s="218"/>
      <c r="HF2204" s="218"/>
      <c r="HG2204" s="218"/>
      <c r="HH2204" s="218"/>
      <c r="HI2204" s="218"/>
      <c r="HJ2204" s="218"/>
      <c r="HK2204" s="218"/>
      <c r="HL2204" s="218"/>
      <c r="HM2204" s="218"/>
      <c r="HN2204" s="218"/>
      <c r="HO2204" s="218"/>
      <c r="HP2204" s="218"/>
      <c r="HQ2204" s="218"/>
      <c r="HR2204" s="218"/>
      <c r="HS2204" s="218"/>
      <c r="HT2204" s="218"/>
      <c r="HU2204" s="218"/>
      <c r="HV2204" s="218"/>
      <c r="HW2204" s="218"/>
      <c r="HX2204" s="218"/>
      <c r="HY2204" s="218"/>
      <c r="HZ2204" s="218"/>
      <c r="IA2204" s="218"/>
      <c r="IB2204" s="218"/>
      <c r="IC2204" s="218"/>
      <c r="ID2204" s="218"/>
      <c r="IE2204" s="218"/>
      <c r="IF2204" s="218"/>
      <c r="IG2204" s="218"/>
      <c r="IH2204" s="218"/>
      <c r="II2204" s="218"/>
      <c r="IJ2204" s="218"/>
      <c r="IK2204" s="218"/>
      <c r="IL2204" s="218"/>
      <c r="IM2204" s="218"/>
      <c r="IN2204" s="218"/>
      <c r="IO2204" s="218"/>
      <c r="IP2204" s="218"/>
      <c r="IQ2204" s="218"/>
      <c r="IR2204" s="218"/>
      <c r="IS2204" s="218"/>
      <c r="IT2204" s="218"/>
      <c r="IU2204" s="218"/>
      <c r="IV2204" s="218"/>
      <c r="IW2204" s="218"/>
      <c r="IX2204" s="218"/>
      <c r="IY2204" s="218"/>
      <c r="IZ2204" s="218"/>
      <c r="JA2204" s="218"/>
      <c r="JB2204" s="218"/>
      <c r="JC2204" s="218"/>
      <c r="JD2204" s="218"/>
      <c r="JE2204" s="218"/>
      <c r="JF2204" s="218"/>
      <c r="JG2204" s="218"/>
      <c r="JH2204" s="218"/>
      <c r="JI2204" s="218"/>
      <c r="JJ2204" s="218"/>
      <c r="JK2204" s="218"/>
      <c r="JL2204" s="218"/>
      <c r="JM2204" s="218"/>
      <c r="JN2204" s="218"/>
      <c r="JO2204" s="218"/>
      <c r="JP2204" s="218"/>
      <c r="JQ2204" s="218"/>
      <c r="JR2204" s="218"/>
      <c r="JS2204" s="218"/>
      <c r="JT2204" s="218"/>
      <c r="JU2204" s="218"/>
      <c r="JV2204" s="218"/>
      <c r="JW2204" s="218"/>
      <c r="JX2204" s="218"/>
      <c r="JY2204" s="218"/>
      <c r="JZ2204" s="218"/>
      <c r="KA2204" s="218"/>
      <c r="KB2204" s="218"/>
      <c r="KC2204" s="218"/>
      <c r="KD2204" s="218"/>
      <c r="KE2204" s="218"/>
      <c r="KF2204" s="218"/>
      <c r="KG2204" s="218"/>
      <c r="KH2204" s="218"/>
      <c r="KI2204" s="218"/>
      <c r="KJ2204" s="218"/>
      <c r="KK2204" s="218"/>
      <c r="KL2204" s="218"/>
      <c r="KM2204" s="218"/>
      <c r="KN2204" s="218"/>
      <c r="KO2204" s="218"/>
      <c r="KP2204" s="218"/>
      <c r="KQ2204" s="218"/>
      <c r="KR2204" s="218"/>
      <c r="KS2204" s="218"/>
      <c r="KT2204" s="218"/>
      <c r="KU2204" s="218"/>
      <c r="KV2204" s="218"/>
      <c r="KW2204" s="218"/>
      <c r="KX2204" s="218"/>
      <c r="KY2204" s="218"/>
      <c r="KZ2204" s="218"/>
      <c r="LA2204" s="218"/>
      <c r="LB2204" s="218"/>
      <c r="LC2204" s="218"/>
      <c r="LD2204" s="218"/>
      <c r="LE2204" s="218"/>
      <c r="LF2204" s="218"/>
      <c r="LG2204" s="218"/>
      <c r="LH2204" s="218"/>
      <c r="LI2204" s="218"/>
      <c r="LJ2204" s="218"/>
      <c r="LK2204" s="218"/>
      <c r="LL2204" s="218"/>
      <c r="LM2204" s="218"/>
      <c r="LN2204" s="218"/>
      <c r="LO2204" s="218"/>
      <c r="LP2204" s="218"/>
      <c r="LQ2204" s="218"/>
      <c r="LR2204" s="218"/>
      <c r="LS2204" s="218"/>
      <c r="LT2204" s="218"/>
      <c r="LU2204" s="218"/>
      <c r="LV2204" s="218"/>
      <c r="LW2204" s="218"/>
      <c r="LX2204" s="218"/>
      <c r="LY2204" s="218"/>
      <c r="LZ2204" s="218"/>
      <c r="MA2204" s="218"/>
      <c r="MB2204" s="218"/>
      <c r="MC2204" s="218"/>
      <c r="MD2204" s="218"/>
      <c r="ME2204" s="218"/>
      <c r="MF2204" s="218"/>
      <c r="MG2204" s="218"/>
      <c r="MH2204" s="218"/>
      <c r="MI2204" s="218"/>
      <c r="MJ2204" s="218"/>
      <c r="MK2204" s="218"/>
      <c r="ML2204" s="218"/>
      <c r="MM2204" s="218"/>
      <c r="MN2204" s="218"/>
      <c r="MO2204" s="218"/>
      <c r="MP2204" s="218"/>
      <c r="MQ2204" s="218"/>
      <c r="MR2204" s="218"/>
      <c r="MS2204" s="218"/>
      <c r="MT2204" s="218"/>
      <c r="MU2204" s="218"/>
      <c r="MV2204" s="218"/>
      <c r="MW2204" s="218"/>
      <c r="MX2204" s="218"/>
      <c r="MY2204" s="218"/>
      <c r="MZ2204" s="218"/>
      <c r="NA2204" s="218"/>
      <c r="NB2204" s="218"/>
      <c r="NC2204" s="218"/>
      <c r="ND2204" s="218"/>
      <c r="NE2204" s="218"/>
      <c r="NF2204" s="218"/>
      <c r="NG2204" s="218"/>
      <c r="NH2204" s="218"/>
      <c r="NI2204" s="218"/>
      <c r="NJ2204" s="218"/>
      <c r="NK2204" s="218"/>
      <c r="NL2204" s="218"/>
      <c r="NM2204" s="218"/>
      <c r="NN2204" s="218"/>
      <c r="NO2204" s="218"/>
      <c r="NP2204" s="218"/>
      <c r="NQ2204" s="218"/>
      <c r="NR2204" s="218"/>
      <c r="NS2204" s="218"/>
      <c r="NT2204" s="218"/>
      <c r="NU2204" s="218"/>
      <c r="NV2204" s="218"/>
      <c r="NW2204" s="218"/>
      <c r="NX2204" s="218"/>
      <c r="NY2204" s="218"/>
      <c r="NZ2204" s="218"/>
      <c r="OA2204" s="218"/>
      <c r="OB2204" s="218"/>
      <c r="OC2204" s="218"/>
      <c r="OD2204" s="218"/>
      <c r="OE2204" s="218"/>
      <c r="OF2204" s="218"/>
      <c r="OG2204" s="218"/>
      <c r="OH2204" s="218"/>
      <c r="OI2204" s="218"/>
      <c r="OJ2204" s="218"/>
      <c r="OK2204" s="218"/>
      <c r="OL2204" s="218"/>
      <c r="OM2204" s="218"/>
      <c r="ON2204" s="218"/>
      <c r="OO2204" s="218"/>
      <c r="OP2204" s="218"/>
      <c r="OQ2204" s="218"/>
      <c r="OR2204" s="218"/>
      <c r="OS2204" s="218"/>
      <c r="OT2204" s="218"/>
      <c r="OU2204" s="218"/>
      <c r="OV2204" s="218"/>
      <c r="OW2204" s="218"/>
      <c r="OX2204" s="218"/>
      <c r="OY2204" s="218"/>
      <c r="OZ2204" s="218"/>
      <c r="PA2204" s="218"/>
      <c r="PB2204" s="218"/>
      <c r="PC2204" s="218"/>
      <c r="PD2204" s="218"/>
      <c r="PE2204" s="218"/>
      <c r="PF2204" s="218"/>
      <c r="PG2204" s="218"/>
      <c r="PH2204" s="218"/>
      <c r="PI2204" s="218"/>
      <c r="PJ2204" s="218"/>
      <c r="PK2204" s="218"/>
      <c r="PL2204" s="218"/>
      <c r="PM2204" s="218"/>
      <c r="PN2204" s="218"/>
      <c r="PO2204" s="218"/>
      <c r="PP2204" s="218"/>
      <c r="PQ2204" s="218"/>
      <c r="PR2204" s="218"/>
      <c r="PS2204" s="218"/>
      <c r="PT2204" s="218"/>
      <c r="PU2204" s="218"/>
      <c r="PV2204" s="218"/>
      <c r="PW2204" s="218"/>
      <c r="PX2204" s="218"/>
      <c r="PY2204" s="218"/>
      <c r="PZ2204" s="218"/>
      <c r="QA2204" s="218"/>
      <c r="QB2204" s="218"/>
      <c r="QC2204" s="218"/>
      <c r="QD2204" s="218"/>
      <c r="QE2204" s="218"/>
      <c r="QF2204" s="218"/>
      <c r="QG2204" s="218"/>
      <c r="QH2204" s="218"/>
      <c r="QI2204" s="218"/>
      <c r="QJ2204" s="218"/>
      <c r="QK2204" s="218"/>
      <c r="QL2204" s="218"/>
      <c r="QM2204" s="218"/>
      <c r="QN2204" s="218"/>
      <c r="QO2204" s="218"/>
      <c r="QP2204" s="218"/>
      <c r="QQ2204" s="218"/>
      <c r="QR2204" s="218"/>
      <c r="QS2204" s="218"/>
      <c r="QT2204" s="218"/>
      <c r="QU2204" s="218"/>
      <c r="QV2204" s="218"/>
      <c r="QW2204" s="218"/>
      <c r="QX2204" s="218"/>
      <c r="QY2204" s="218"/>
      <c r="QZ2204" s="218"/>
      <c r="RA2204" s="218"/>
      <c r="RB2204" s="218"/>
      <c r="RC2204" s="218"/>
      <c r="RD2204" s="218"/>
      <c r="RE2204" s="218"/>
      <c r="RF2204" s="218"/>
      <c r="RG2204" s="218"/>
      <c r="RH2204" s="218"/>
      <c r="RI2204" s="218"/>
      <c r="RJ2204" s="218"/>
      <c r="RK2204" s="218"/>
      <c r="RL2204" s="218"/>
      <c r="RM2204" s="218"/>
      <c r="RN2204" s="218"/>
      <c r="RO2204" s="218"/>
      <c r="RP2204" s="218"/>
      <c r="RQ2204" s="218"/>
      <c r="RR2204" s="218"/>
      <c r="RS2204" s="218"/>
      <c r="RT2204" s="218"/>
      <c r="RU2204" s="218"/>
      <c r="RV2204" s="218"/>
      <c r="RW2204" s="218"/>
      <c r="RX2204" s="218"/>
      <c r="RY2204" s="218"/>
      <c r="RZ2204" s="218"/>
      <c r="SA2204" s="218"/>
      <c r="SB2204" s="218"/>
      <c r="SC2204" s="218"/>
      <c r="SD2204" s="218"/>
      <c r="SE2204" s="218"/>
      <c r="SF2204" s="218"/>
      <c r="SG2204" s="218"/>
      <c r="SH2204" s="218"/>
      <c r="SI2204" s="218"/>
      <c r="SJ2204" s="218"/>
      <c r="SK2204" s="218"/>
      <c r="SL2204" s="218"/>
      <c r="SM2204" s="218"/>
      <c r="SN2204" s="218"/>
      <c r="SO2204" s="218"/>
      <c r="SP2204" s="218"/>
      <c r="SQ2204" s="218"/>
      <c r="SR2204" s="218"/>
      <c r="SS2204" s="218"/>
      <c r="ST2204" s="218"/>
      <c r="SU2204" s="218"/>
      <c r="SV2204" s="218"/>
      <c r="SW2204" s="218"/>
      <c r="SX2204" s="218"/>
      <c r="SY2204" s="218"/>
      <c r="SZ2204" s="218"/>
      <c r="TA2204" s="218"/>
      <c r="TB2204" s="218"/>
      <c r="TC2204" s="218"/>
      <c r="TD2204" s="218"/>
      <c r="TE2204" s="218"/>
      <c r="TF2204" s="218"/>
      <c r="TG2204" s="218"/>
      <c r="TH2204" s="218"/>
      <c r="TI2204" s="218"/>
      <c r="TJ2204" s="218"/>
      <c r="TK2204" s="218"/>
      <c r="TL2204" s="218"/>
      <c r="TM2204" s="218"/>
      <c r="TN2204" s="218"/>
      <c r="TO2204" s="218"/>
      <c r="TP2204" s="218"/>
      <c r="TQ2204" s="218"/>
      <c r="TR2204" s="218"/>
      <c r="TS2204" s="218"/>
      <c r="TT2204" s="218"/>
      <c r="TU2204" s="218"/>
      <c r="TV2204" s="218"/>
      <c r="TW2204" s="218"/>
      <c r="TX2204" s="218"/>
      <c r="TY2204" s="218"/>
      <c r="TZ2204" s="218"/>
      <c r="UA2204" s="218"/>
      <c r="UB2204" s="218"/>
      <c r="UC2204" s="218"/>
      <c r="UD2204" s="218"/>
      <c r="UE2204" s="218"/>
      <c r="UF2204" s="218"/>
      <c r="UG2204" s="218"/>
      <c r="UH2204" s="218"/>
      <c r="UI2204" s="218"/>
      <c r="UJ2204" s="218"/>
      <c r="UK2204" s="218"/>
      <c r="UL2204" s="218"/>
      <c r="UM2204" s="218"/>
      <c r="UN2204" s="218"/>
      <c r="UO2204" s="218"/>
      <c r="UP2204" s="218"/>
      <c r="UQ2204" s="218"/>
      <c r="UR2204" s="218"/>
      <c r="US2204" s="218"/>
      <c r="UT2204" s="218"/>
      <c r="UU2204" s="218"/>
      <c r="UV2204" s="218"/>
      <c r="UW2204" s="218"/>
      <c r="UX2204" s="218"/>
      <c r="UY2204" s="218"/>
      <c r="UZ2204" s="218"/>
      <c r="VA2204" s="218"/>
      <c r="VB2204" s="218"/>
      <c r="VC2204" s="218"/>
      <c r="VD2204" s="218"/>
      <c r="VE2204" s="218"/>
      <c r="VF2204" s="218"/>
      <c r="VG2204" s="218"/>
      <c r="VH2204" s="218"/>
      <c r="VI2204" s="218"/>
      <c r="VJ2204" s="218"/>
      <c r="VK2204" s="218"/>
      <c r="VL2204" s="218"/>
      <c r="VM2204" s="218"/>
      <c r="VN2204" s="218"/>
      <c r="VO2204" s="218"/>
      <c r="VP2204" s="218"/>
      <c r="VQ2204" s="218"/>
      <c r="VR2204" s="218"/>
      <c r="VS2204" s="218"/>
      <c r="VT2204" s="218"/>
      <c r="VU2204" s="218"/>
      <c r="VV2204" s="218"/>
      <c r="VW2204" s="218"/>
      <c r="VX2204" s="218"/>
      <c r="VY2204" s="218"/>
      <c r="VZ2204" s="218"/>
      <c r="WA2204" s="218"/>
      <c r="WB2204" s="218"/>
      <c r="WC2204" s="218"/>
      <c r="WD2204" s="218"/>
      <c r="WE2204" s="218"/>
      <c r="WF2204" s="218"/>
      <c r="WG2204" s="218"/>
      <c r="WH2204" s="218"/>
      <c r="WI2204" s="218"/>
      <c r="WJ2204" s="218"/>
      <c r="WK2204" s="218"/>
      <c r="WL2204" s="218"/>
      <c r="WM2204" s="218"/>
      <c r="WN2204" s="218"/>
      <c r="WO2204" s="218"/>
      <c r="WP2204" s="218"/>
      <c r="WQ2204" s="218"/>
      <c r="WR2204" s="218"/>
      <c r="WS2204" s="218"/>
      <c r="WT2204" s="218"/>
      <c r="WU2204" s="218"/>
      <c r="WV2204" s="218"/>
      <c r="WW2204" s="218"/>
      <c r="WX2204" s="218"/>
      <c r="WY2204" s="218"/>
      <c r="WZ2204" s="218"/>
      <c r="XA2204" s="218"/>
      <c r="XB2204" s="218"/>
      <c r="XC2204" s="218"/>
      <c r="XD2204" s="218"/>
      <c r="XE2204" s="218"/>
      <c r="XF2204" s="218"/>
      <c r="XG2204" s="218"/>
      <c r="XH2204" s="218"/>
      <c r="XI2204" s="218"/>
      <c r="XJ2204" s="218"/>
      <c r="XK2204" s="218"/>
      <c r="XL2204" s="218"/>
      <c r="XM2204" s="218"/>
      <c r="XN2204" s="218"/>
      <c r="XO2204" s="218"/>
      <c r="XP2204" s="218"/>
      <c r="XQ2204" s="218"/>
      <c r="XR2204" s="218"/>
      <c r="XS2204" s="218"/>
      <c r="XT2204" s="218"/>
      <c r="XU2204" s="218"/>
      <c r="XV2204" s="218"/>
      <c r="XW2204" s="218"/>
      <c r="XX2204" s="218"/>
      <c r="XY2204" s="218"/>
      <c r="XZ2204" s="218"/>
      <c r="YA2204" s="218"/>
      <c r="YB2204" s="218"/>
      <c r="YC2204" s="218"/>
      <c r="YD2204" s="218"/>
      <c r="YE2204" s="218"/>
      <c r="YF2204" s="218"/>
      <c r="YG2204" s="218"/>
      <c r="YH2204" s="218"/>
      <c r="YI2204" s="218"/>
      <c r="YJ2204" s="218"/>
      <c r="YK2204" s="218"/>
      <c r="YL2204" s="218"/>
      <c r="YM2204" s="218"/>
      <c r="YN2204" s="218"/>
      <c r="YO2204" s="218"/>
      <c r="YP2204" s="218"/>
      <c r="YQ2204" s="218"/>
      <c r="YR2204" s="218"/>
      <c r="YS2204" s="218"/>
      <c r="YT2204" s="218"/>
      <c r="YU2204" s="218"/>
      <c r="YV2204" s="218"/>
      <c r="YW2204" s="218"/>
      <c r="YX2204" s="218"/>
      <c r="YY2204" s="218"/>
      <c r="YZ2204" s="218"/>
      <c r="ZA2204" s="218"/>
      <c r="ZB2204" s="218"/>
      <c r="ZC2204" s="218"/>
      <c r="ZD2204" s="218"/>
      <c r="ZE2204" s="218"/>
      <c r="ZF2204" s="218"/>
      <c r="ZG2204" s="218"/>
      <c r="ZH2204" s="218"/>
      <c r="ZI2204" s="218"/>
      <c r="ZJ2204" s="218"/>
      <c r="ZK2204" s="218"/>
      <c r="ZL2204" s="218"/>
      <c r="ZM2204" s="218"/>
      <c r="ZN2204" s="218"/>
      <c r="ZO2204" s="218"/>
      <c r="ZP2204" s="218"/>
      <c r="ZQ2204" s="218"/>
      <c r="ZR2204" s="218"/>
      <c r="ZS2204" s="218"/>
      <c r="ZT2204" s="218"/>
      <c r="ZU2204" s="218"/>
      <c r="ZV2204" s="218"/>
      <c r="ZW2204" s="218"/>
      <c r="ZX2204" s="218"/>
      <c r="ZY2204" s="218"/>
      <c r="ZZ2204" s="218"/>
      <c r="AAA2204" s="218"/>
      <c r="AAB2204" s="218"/>
      <c r="AAC2204" s="218"/>
      <c r="AAD2204" s="218"/>
      <c r="AAE2204" s="218"/>
      <c r="AAF2204" s="218"/>
      <c r="AAG2204" s="218"/>
      <c r="AAH2204" s="218"/>
      <c r="AAI2204" s="218"/>
      <c r="AAJ2204" s="218"/>
      <c r="AAK2204" s="218"/>
      <c r="AAL2204" s="218"/>
      <c r="AAM2204" s="218"/>
      <c r="AAN2204" s="218"/>
      <c r="AAO2204" s="218"/>
      <c r="AAP2204" s="218"/>
      <c r="AAQ2204" s="218"/>
      <c r="AAR2204" s="218"/>
      <c r="AAS2204" s="218"/>
      <c r="AAT2204" s="218"/>
      <c r="AAU2204" s="218"/>
      <c r="AAV2204" s="218"/>
      <c r="AAW2204" s="218"/>
      <c r="AAX2204" s="218"/>
      <c r="AAY2204" s="218"/>
      <c r="AAZ2204" s="218"/>
      <c r="ABA2204" s="218"/>
      <c r="ABB2204" s="218"/>
      <c r="ABC2204" s="218"/>
      <c r="ABD2204" s="218"/>
      <c r="ABE2204" s="218"/>
      <c r="ABF2204" s="218"/>
      <c r="ABG2204" s="218"/>
      <c r="ABH2204" s="218"/>
      <c r="ABI2204" s="218"/>
      <c r="ABJ2204" s="218"/>
      <c r="ABK2204" s="218"/>
      <c r="ABL2204" s="218"/>
      <c r="ABM2204" s="218"/>
      <c r="ABN2204" s="218"/>
      <c r="ABO2204" s="218"/>
      <c r="ABP2204" s="218"/>
      <c r="ABQ2204" s="218"/>
      <c r="ABR2204" s="218"/>
      <c r="ABS2204" s="218"/>
      <c r="ABT2204" s="218"/>
      <c r="ABU2204" s="218"/>
      <c r="ABV2204" s="218"/>
      <c r="ABW2204" s="218"/>
      <c r="ABX2204" s="218"/>
      <c r="ABY2204" s="218"/>
      <c r="ABZ2204" s="218"/>
      <c r="ACA2204" s="218"/>
      <c r="ACB2204" s="218"/>
      <c r="ACC2204" s="218"/>
      <c r="ACD2204" s="218"/>
      <c r="ACE2204" s="218"/>
      <c r="ACF2204" s="218"/>
      <c r="ACG2204" s="218"/>
      <c r="ACH2204" s="218"/>
      <c r="ACI2204" s="218"/>
      <c r="ACJ2204" s="218"/>
      <c r="ACK2204" s="218"/>
      <c r="ACL2204" s="218"/>
      <c r="ACM2204" s="218"/>
      <c r="ACN2204" s="218"/>
      <c r="ACO2204" s="218"/>
      <c r="ACP2204" s="218"/>
      <c r="ACQ2204" s="218"/>
      <c r="ACR2204" s="218"/>
      <c r="ACS2204" s="218"/>
      <c r="ACT2204" s="218"/>
      <c r="ACU2204" s="218"/>
      <c r="ACV2204" s="218"/>
      <c r="ACW2204" s="218"/>
      <c r="ACX2204" s="218"/>
      <c r="ACY2204" s="218"/>
      <c r="ACZ2204" s="218"/>
      <c r="ADA2204" s="218"/>
      <c r="ADB2204" s="218"/>
      <c r="ADC2204" s="218"/>
      <c r="ADD2204" s="218"/>
      <c r="ADE2204" s="218"/>
      <c r="ADF2204" s="218"/>
      <c r="ADG2204" s="218"/>
      <c r="ADH2204" s="218"/>
      <c r="ADI2204" s="218"/>
      <c r="ADJ2204" s="218"/>
      <c r="ADK2204" s="218"/>
      <c r="ADL2204" s="218"/>
      <c r="ADM2204" s="218"/>
      <c r="ADN2204" s="218"/>
      <c r="ADO2204" s="218"/>
      <c r="ADP2204" s="218"/>
      <c r="ADQ2204" s="218"/>
      <c r="ADR2204" s="218"/>
      <c r="ADS2204" s="218"/>
      <c r="ADT2204" s="218"/>
      <c r="ADU2204" s="218"/>
      <c r="ADV2204" s="218"/>
      <c r="ADW2204" s="218"/>
      <c r="ADX2204" s="218"/>
      <c r="ADY2204" s="218"/>
      <c r="ADZ2204" s="218"/>
      <c r="AEA2204" s="218"/>
      <c r="AEB2204" s="218"/>
      <c r="AEC2204" s="218"/>
      <c r="AED2204" s="218"/>
      <c r="AEE2204" s="218"/>
      <c r="AEF2204" s="218"/>
      <c r="AEG2204" s="218"/>
      <c r="AEH2204" s="218"/>
      <c r="AEI2204" s="218"/>
      <c r="AEJ2204" s="218"/>
      <c r="AEK2204" s="218"/>
      <c r="AEL2204" s="218"/>
      <c r="AEM2204" s="218"/>
      <c r="AEN2204" s="218"/>
      <c r="AEO2204" s="218"/>
      <c r="AEP2204" s="218"/>
      <c r="AEQ2204" s="218"/>
      <c r="AER2204" s="218"/>
      <c r="AES2204" s="218"/>
      <c r="AET2204" s="218"/>
      <c r="AEU2204" s="218"/>
      <c r="AEV2204" s="218"/>
      <c r="AEW2204" s="218"/>
      <c r="AEX2204" s="218"/>
      <c r="AEY2204" s="218"/>
      <c r="AEZ2204" s="218"/>
      <c r="AFA2204" s="218"/>
      <c r="AFB2204" s="218"/>
      <c r="AFC2204" s="218"/>
      <c r="AFD2204" s="218"/>
      <c r="AFE2204" s="218"/>
      <c r="AFF2204" s="218"/>
      <c r="AFG2204" s="218"/>
      <c r="AFH2204" s="218"/>
      <c r="AFI2204" s="218"/>
      <c r="AFJ2204" s="218"/>
      <c r="AFK2204" s="218"/>
      <c r="AFL2204" s="218"/>
      <c r="AFM2204" s="218"/>
      <c r="AFN2204" s="218"/>
      <c r="AFO2204" s="218"/>
      <c r="AFP2204" s="218"/>
      <c r="AFQ2204" s="218"/>
      <c r="AFR2204" s="218"/>
      <c r="AFS2204" s="218"/>
      <c r="AFT2204" s="218"/>
      <c r="AFU2204" s="218"/>
      <c r="AFV2204" s="218"/>
      <c r="AFW2204" s="218"/>
      <c r="AFX2204" s="218"/>
      <c r="AFY2204" s="218"/>
      <c r="AFZ2204" s="218"/>
      <c r="AGA2204" s="218"/>
      <c r="AGB2204" s="218"/>
      <c r="AGC2204" s="218"/>
      <c r="AGD2204" s="218"/>
      <c r="AGE2204" s="218"/>
      <c r="AGF2204" s="218"/>
      <c r="AGG2204" s="218"/>
      <c r="AGH2204" s="218"/>
      <c r="AGI2204" s="218"/>
      <c r="AGJ2204" s="218"/>
      <c r="AGK2204" s="218"/>
      <c r="AGL2204" s="218"/>
      <c r="AGM2204" s="218"/>
      <c r="AGN2204" s="218"/>
      <c r="AGO2204" s="218"/>
      <c r="AGP2204" s="218"/>
      <c r="AGQ2204" s="218"/>
      <c r="AGR2204" s="218"/>
      <c r="AGS2204" s="218"/>
      <c r="AGT2204" s="218"/>
      <c r="AGU2204" s="218"/>
      <c r="AGV2204" s="218"/>
      <c r="AGW2204" s="218"/>
      <c r="AGX2204" s="218"/>
      <c r="AGY2204" s="218"/>
      <c r="AGZ2204" s="218"/>
      <c r="AHA2204" s="218"/>
      <c r="AHB2204" s="218"/>
      <c r="AHC2204" s="218"/>
      <c r="AHD2204" s="218"/>
      <c r="AHE2204" s="218"/>
      <c r="AHF2204" s="218"/>
      <c r="AHG2204" s="218"/>
      <c r="AHH2204" s="218"/>
      <c r="AHI2204" s="218"/>
      <c r="AHJ2204" s="218"/>
      <c r="AHK2204" s="218"/>
      <c r="AHL2204" s="218"/>
      <c r="AHM2204" s="218"/>
      <c r="AHN2204" s="218"/>
      <c r="AHO2204" s="218"/>
      <c r="AHP2204" s="218"/>
      <c r="AHQ2204" s="218"/>
      <c r="AHR2204" s="218"/>
      <c r="AHS2204" s="218"/>
      <c r="AHT2204" s="218"/>
      <c r="AHU2204" s="218"/>
      <c r="AHV2204" s="218"/>
      <c r="AHW2204" s="218"/>
      <c r="AHX2204" s="218"/>
      <c r="AHY2204" s="218"/>
      <c r="AHZ2204" s="218"/>
      <c r="AIA2204" s="218"/>
      <c r="AIB2204" s="218"/>
      <c r="AIC2204" s="218"/>
      <c r="AID2204" s="218"/>
      <c r="AIE2204" s="218"/>
      <c r="AIF2204" s="218"/>
      <c r="AIG2204" s="218"/>
      <c r="AIH2204" s="218"/>
      <c r="AII2204" s="218"/>
      <c r="AIJ2204" s="218"/>
      <c r="AIK2204" s="218"/>
      <c r="AIL2204" s="218"/>
      <c r="AIM2204" s="218"/>
      <c r="AIN2204" s="218"/>
      <c r="AIO2204" s="218"/>
      <c r="AIP2204" s="218"/>
      <c r="AIQ2204" s="218"/>
      <c r="AIR2204" s="218"/>
      <c r="AIS2204" s="218"/>
      <c r="AIT2204" s="218"/>
      <c r="AIU2204" s="218"/>
      <c r="AIV2204" s="218"/>
      <c r="AIW2204" s="218"/>
      <c r="AIX2204" s="218"/>
      <c r="AIY2204" s="218"/>
      <c r="AIZ2204" s="218"/>
      <c r="AJA2204" s="218"/>
      <c r="AJB2204" s="218"/>
      <c r="AJC2204" s="218"/>
      <c r="AJD2204" s="218"/>
      <c r="AJE2204" s="218"/>
      <c r="AJF2204" s="218"/>
      <c r="AJG2204" s="218"/>
      <c r="AJH2204" s="218"/>
      <c r="AJI2204" s="218"/>
      <c r="AJJ2204" s="218"/>
      <c r="AJK2204" s="218"/>
      <c r="AJL2204" s="218"/>
      <c r="AJM2204" s="218"/>
      <c r="AJN2204" s="218"/>
      <c r="AJO2204" s="218"/>
      <c r="AJP2204" s="218"/>
      <c r="AJQ2204" s="218"/>
      <c r="AJR2204" s="218"/>
      <c r="AJS2204" s="218"/>
      <c r="AJT2204" s="218"/>
      <c r="AJU2204" s="218"/>
      <c r="AJV2204" s="218"/>
      <c r="AJW2204" s="218"/>
      <c r="AJX2204" s="218"/>
      <c r="AJY2204" s="218"/>
      <c r="AJZ2204" s="218"/>
      <c r="AKA2204" s="218"/>
      <c r="AKB2204" s="218"/>
      <c r="AKC2204" s="218"/>
      <c r="AKD2204" s="218"/>
      <c r="AKE2204" s="218"/>
      <c r="AKF2204" s="218"/>
      <c r="AKG2204" s="218"/>
      <c r="AKH2204" s="218"/>
      <c r="AKI2204" s="218"/>
      <c r="AKJ2204" s="218"/>
      <c r="AKK2204" s="218"/>
      <c r="AKL2204" s="218"/>
      <c r="AKM2204" s="218"/>
      <c r="AKN2204" s="218"/>
      <c r="AKO2204" s="218"/>
      <c r="AKP2204" s="218"/>
      <c r="AKQ2204" s="218"/>
      <c r="AKR2204" s="218"/>
      <c r="AKS2204" s="218"/>
      <c r="AKT2204" s="218"/>
      <c r="AKU2204" s="218"/>
      <c r="AKV2204" s="218"/>
      <c r="AKW2204" s="218"/>
      <c r="AKX2204" s="218"/>
      <c r="AKY2204" s="218"/>
      <c r="AKZ2204" s="218"/>
      <c r="ALA2204" s="218"/>
      <c r="ALB2204" s="218"/>
      <c r="ALC2204" s="218"/>
      <c r="ALD2204" s="218"/>
      <c r="ALE2204" s="218"/>
      <c r="ALF2204" s="218"/>
      <c r="ALG2204" s="218"/>
      <c r="ALH2204" s="218"/>
      <c r="ALI2204" s="218"/>
      <c r="ALJ2204" s="218"/>
      <c r="ALK2204" s="218"/>
      <c r="ALL2204" s="218"/>
      <c r="ALM2204" s="218"/>
      <c r="ALN2204" s="218"/>
      <c r="ALO2204" s="218"/>
      <c r="ALP2204" s="218"/>
      <c r="ALQ2204" s="218"/>
      <c r="ALR2204" s="218"/>
      <c r="ALS2204" s="218"/>
      <c r="ALT2204" s="218"/>
      <c r="ALU2204" s="218"/>
      <c r="ALV2204" s="218"/>
      <c r="ALW2204" s="218"/>
      <c r="ALX2204" s="218"/>
      <c r="ALY2204" s="218"/>
      <c r="ALZ2204" s="218"/>
      <c r="AMA2204" s="218"/>
      <c r="AMB2204" s="218"/>
      <c r="AMC2204" s="218"/>
      <c r="AMD2204" s="218"/>
      <c r="AME2204" s="218"/>
      <c r="AMF2204" s="218"/>
      <c r="AMG2204" s="218"/>
      <c r="AMH2204" s="218"/>
      <c r="AMI2204" s="218"/>
      <c r="AMJ2204" s="218"/>
      <c r="AMK2204" s="218"/>
      <c r="AML2204" s="218"/>
      <c r="AMM2204" s="218"/>
      <c r="AMN2204" s="218"/>
      <c r="AMO2204" s="218"/>
      <c r="AMP2204" s="218"/>
      <c r="AMQ2204" s="218"/>
      <c r="AMR2204" s="218"/>
      <c r="AMS2204" s="218"/>
      <c r="AMT2204" s="218"/>
      <c r="AMU2204" s="218"/>
      <c r="AMV2204" s="218"/>
      <c r="AMW2204" s="218"/>
      <c r="AMX2204" s="218"/>
      <c r="AMY2204" s="218"/>
      <c r="AMZ2204" s="218"/>
      <c r="ANA2204" s="218"/>
      <c r="ANB2204" s="218"/>
      <c r="ANC2204" s="218"/>
      <c r="AND2204" s="218"/>
      <c r="ANE2204" s="218"/>
      <c r="ANF2204" s="218"/>
      <c r="ANG2204" s="218"/>
      <c r="ANH2204" s="218"/>
      <c r="ANI2204" s="218"/>
      <c r="ANJ2204" s="218"/>
      <c r="ANK2204" s="218"/>
      <c r="ANL2204" s="218"/>
      <c r="ANM2204" s="218"/>
      <c r="ANN2204" s="218"/>
      <c r="ANO2204" s="218"/>
      <c r="ANP2204" s="218"/>
      <c r="ANQ2204" s="218"/>
      <c r="ANR2204" s="218"/>
      <c r="ANS2204" s="218"/>
      <c r="ANT2204" s="218"/>
      <c r="ANU2204" s="218"/>
      <c r="ANV2204" s="218"/>
      <c r="ANW2204" s="218"/>
      <c r="ANX2204" s="218"/>
      <c r="ANY2204" s="218"/>
      <c r="ANZ2204" s="218"/>
      <c r="AOA2204" s="218"/>
      <c r="AOB2204" s="218"/>
      <c r="AOC2204" s="218"/>
      <c r="AOD2204" s="218"/>
      <c r="AOE2204" s="218"/>
      <c r="AOF2204" s="218"/>
      <c r="AOG2204" s="218"/>
      <c r="AOH2204" s="218"/>
      <c r="AOI2204" s="218"/>
      <c r="AOJ2204" s="218"/>
      <c r="AOK2204" s="218"/>
      <c r="AOL2204" s="218"/>
      <c r="AOM2204" s="218"/>
      <c r="AON2204" s="218"/>
      <c r="AOO2204" s="218"/>
      <c r="AOP2204" s="218"/>
      <c r="AOQ2204" s="218"/>
      <c r="AOR2204" s="218"/>
      <c r="AOS2204" s="218"/>
      <c r="AOT2204" s="218"/>
      <c r="AOU2204" s="218"/>
      <c r="AOV2204" s="218"/>
      <c r="AOW2204" s="218"/>
      <c r="AOX2204" s="218"/>
      <c r="AOY2204" s="218"/>
      <c r="AOZ2204" s="218"/>
      <c r="APA2204" s="218"/>
      <c r="APB2204" s="218"/>
      <c r="APC2204" s="218"/>
      <c r="APD2204" s="218"/>
      <c r="APE2204" s="218"/>
      <c r="APF2204" s="218"/>
      <c r="APG2204" s="218"/>
      <c r="APH2204" s="218"/>
      <c r="API2204" s="218"/>
      <c r="APJ2204" s="218"/>
      <c r="APK2204" s="218"/>
      <c r="APL2204" s="218"/>
      <c r="APM2204" s="218"/>
      <c r="APN2204" s="218"/>
      <c r="APO2204" s="218"/>
      <c r="APP2204" s="218"/>
      <c r="APQ2204" s="218"/>
      <c r="APR2204" s="218"/>
      <c r="APS2204" s="218"/>
      <c r="APT2204" s="218"/>
      <c r="APU2204" s="218"/>
      <c r="APV2204" s="218"/>
      <c r="APW2204" s="218"/>
      <c r="APX2204" s="218"/>
      <c r="APY2204" s="218"/>
      <c r="APZ2204" s="218"/>
      <c r="AQA2204" s="218"/>
      <c r="AQB2204" s="218"/>
      <c r="AQC2204" s="218"/>
      <c r="AQD2204" s="218"/>
      <c r="AQE2204" s="218"/>
      <c r="AQF2204" s="218"/>
      <c r="AQG2204" s="218"/>
      <c r="AQH2204" s="218"/>
      <c r="AQI2204" s="218"/>
      <c r="AQJ2204" s="218"/>
      <c r="AQK2204" s="218"/>
      <c r="AQL2204" s="218"/>
      <c r="AQM2204" s="218"/>
      <c r="AQN2204" s="218"/>
      <c r="AQO2204" s="218"/>
      <c r="AQP2204" s="218"/>
      <c r="AQQ2204" s="218"/>
      <c r="AQR2204" s="218"/>
      <c r="AQS2204" s="218"/>
      <c r="AQT2204" s="218"/>
      <c r="AQU2204" s="218"/>
      <c r="AQV2204" s="218"/>
      <c r="AQW2204" s="218"/>
      <c r="AQX2204" s="218"/>
      <c r="AQY2204" s="218"/>
      <c r="AQZ2204" s="218"/>
      <c r="ARA2204" s="218"/>
      <c r="ARB2204" s="218"/>
      <c r="ARC2204" s="218"/>
      <c r="ARD2204" s="218"/>
      <c r="ARE2204" s="218"/>
      <c r="ARF2204" s="218"/>
      <c r="ARG2204" s="218"/>
      <c r="ARH2204" s="218"/>
      <c r="ARI2204" s="218"/>
      <c r="ARJ2204" s="218"/>
      <c r="ARK2204" s="218"/>
      <c r="ARL2204" s="218"/>
      <c r="ARM2204" s="218"/>
      <c r="ARN2204" s="218"/>
      <c r="ARO2204" s="218"/>
      <c r="ARP2204" s="218"/>
      <c r="ARQ2204" s="218"/>
      <c r="ARR2204" s="218"/>
      <c r="ARS2204" s="218"/>
      <c r="ART2204" s="218"/>
      <c r="ARU2204" s="218"/>
      <c r="ARV2204" s="218"/>
      <c r="ARW2204" s="218"/>
      <c r="ARX2204" s="218"/>
      <c r="ARY2204" s="218"/>
      <c r="ARZ2204" s="218"/>
      <c r="ASA2204" s="218"/>
      <c r="ASB2204" s="218"/>
      <c r="ASC2204" s="218"/>
      <c r="ASD2204" s="218"/>
      <c r="ASE2204" s="218"/>
      <c r="ASF2204" s="218"/>
      <c r="ASG2204" s="218"/>
      <c r="ASH2204" s="218"/>
      <c r="ASI2204" s="218"/>
      <c r="ASJ2204" s="218"/>
      <c r="ASK2204" s="218"/>
      <c r="ASL2204" s="218"/>
      <c r="ASM2204" s="218"/>
      <c r="ASN2204" s="218"/>
      <c r="ASO2204" s="218"/>
      <c r="ASP2204" s="218"/>
      <c r="ASQ2204" s="218"/>
      <c r="ASR2204" s="218"/>
      <c r="ASS2204" s="218"/>
      <c r="AST2204" s="218"/>
      <c r="ASU2204" s="218"/>
      <c r="ASV2204" s="218"/>
      <c r="ASW2204" s="218"/>
      <c r="ASX2204" s="218"/>
      <c r="ASY2204" s="218"/>
      <c r="ASZ2204" s="218"/>
      <c r="ATA2204" s="218"/>
      <c r="ATB2204" s="218"/>
      <c r="ATC2204" s="218"/>
      <c r="ATD2204" s="218"/>
      <c r="ATE2204" s="218"/>
      <c r="ATF2204" s="218"/>
      <c r="ATG2204" s="218"/>
      <c r="ATH2204" s="218"/>
      <c r="ATI2204" s="218"/>
      <c r="ATJ2204" s="218"/>
      <c r="ATK2204" s="218"/>
      <c r="ATL2204" s="218"/>
      <c r="ATM2204" s="218"/>
      <c r="ATN2204" s="218"/>
      <c r="ATO2204" s="218"/>
      <c r="ATP2204" s="218"/>
      <c r="ATQ2204" s="218"/>
      <c r="ATR2204" s="218"/>
      <c r="ATS2204" s="218"/>
      <c r="ATT2204" s="218"/>
      <c r="ATU2204" s="218"/>
      <c r="ATV2204" s="218"/>
      <c r="ATW2204" s="218"/>
      <c r="ATX2204" s="218"/>
      <c r="ATY2204" s="218"/>
      <c r="ATZ2204" s="218"/>
      <c r="AUA2204" s="218"/>
      <c r="AUB2204" s="218"/>
      <c r="AUC2204" s="218"/>
      <c r="AUD2204" s="218"/>
      <c r="AUE2204" s="218"/>
      <c r="AUF2204" s="218"/>
      <c r="AUG2204" s="218"/>
      <c r="AUH2204" s="218"/>
      <c r="AUI2204" s="218"/>
      <c r="AUJ2204" s="218"/>
      <c r="AUK2204" s="218"/>
      <c r="AUL2204" s="218"/>
      <c r="AUM2204" s="218"/>
      <c r="AUN2204" s="218"/>
      <c r="AUO2204" s="218"/>
      <c r="AUP2204" s="218"/>
      <c r="AUQ2204" s="218"/>
      <c r="AUR2204" s="218"/>
      <c r="AUS2204" s="218"/>
      <c r="AUT2204" s="218"/>
      <c r="AUU2204" s="218"/>
      <c r="AUV2204" s="218"/>
      <c r="AUW2204" s="218"/>
      <c r="AUX2204" s="218"/>
      <c r="AUY2204" s="218"/>
      <c r="AUZ2204" s="218"/>
      <c r="AVA2204" s="218"/>
      <c r="AVB2204" s="218"/>
      <c r="AVC2204" s="218"/>
      <c r="AVD2204" s="218"/>
      <c r="AVE2204" s="218"/>
      <c r="AVF2204" s="218"/>
      <c r="AVG2204" s="218"/>
      <c r="AVH2204" s="218"/>
      <c r="AVI2204" s="218"/>
      <c r="AVJ2204" s="218"/>
      <c r="AVK2204" s="218"/>
      <c r="AVL2204" s="218"/>
      <c r="AVM2204" s="218"/>
      <c r="AVN2204" s="218"/>
      <c r="AVO2204" s="218"/>
      <c r="AVP2204" s="218"/>
      <c r="AVQ2204" s="218"/>
      <c r="AVR2204" s="218"/>
      <c r="AVS2204" s="218"/>
      <c r="AVT2204" s="218"/>
      <c r="AVU2204" s="218"/>
      <c r="AVV2204" s="218"/>
      <c r="AVW2204" s="218"/>
      <c r="AVX2204" s="218"/>
      <c r="AVY2204" s="218"/>
      <c r="AVZ2204" s="218"/>
      <c r="AWA2204" s="218"/>
      <c r="AWB2204" s="218"/>
      <c r="AWC2204" s="218"/>
      <c r="AWD2204" s="218"/>
      <c r="AWE2204" s="218"/>
      <c r="AWF2204" s="218"/>
      <c r="AWG2204" s="218"/>
      <c r="AWH2204" s="218"/>
      <c r="AWI2204" s="218"/>
      <c r="AWJ2204" s="218"/>
      <c r="AWK2204" s="218"/>
      <c r="AWL2204" s="218"/>
      <c r="AWM2204" s="218"/>
      <c r="AWN2204" s="218"/>
      <c r="AWO2204" s="218"/>
      <c r="AWP2204" s="218"/>
      <c r="AWQ2204" s="218"/>
      <c r="AWR2204" s="218"/>
      <c r="AWS2204" s="218"/>
      <c r="AWT2204" s="218"/>
      <c r="AWU2204" s="218"/>
      <c r="AWV2204" s="218"/>
      <c r="AWW2204" s="218"/>
      <c r="AWX2204" s="218"/>
      <c r="AWY2204" s="218"/>
      <c r="AWZ2204" s="218"/>
      <c r="AXA2204" s="218"/>
      <c r="AXB2204" s="218"/>
      <c r="AXC2204" s="218"/>
      <c r="AXD2204" s="218"/>
      <c r="AXE2204" s="218"/>
      <c r="AXF2204" s="218"/>
      <c r="AXG2204" s="218"/>
      <c r="AXH2204" s="218"/>
      <c r="AXI2204" s="218"/>
      <c r="AXJ2204" s="218"/>
      <c r="AXK2204" s="218"/>
      <c r="AXL2204" s="218"/>
      <c r="AXM2204" s="218"/>
      <c r="AXN2204" s="218"/>
      <c r="AXO2204" s="218"/>
      <c r="AXP2204" s="218"/>
      <c r="AXQ2204" s="218"/>
      <c r="AXR2204" s="218"/>
      <c r="AXS2204" s="218"/>
      <c r="AXT2204" s="218"/>
      <c r="AXU2204" s="218"/>
      <c r="AXV2204" s="218"/>
      <c r="AXW2204" s="218"/>
      <c r="AXX2204" s="218"/>
      <c r="AXY2204" s="218"/>
      <c r="AXZ2204" s="218"/>
      <c r="AYA2204" s="218"/>
      <c r="AYB2204" s="218"/>
      <c r="AYC2204" s="218"/>
      <c r="AYD2204" s="218"/>
      <c r="AYE2204" s="218"/>
      <c r="AYF2204" s="218"/>
      <c r="AYG2204" s="218"/>
      <c r="AYH2204" s="218"/>
      <c r="AYI2204" s="218"/>
      <c r="AYJ2204" s="218"/>
      <c r="AYK2204" s="218"/>
      <c r="AYL2204" s="218"/>
      <c r="AYM2204" s="218"/>
      <c r="AYN2204" s="218"/>
      <c r="AYO2204" s="218"/>
      <c r="AYP2204" s="218"/>
      <c r="AYQ2204" s="218"/>
      <c r="AYR2204" s="218"/>
      <c r="AYS2204" s="218"/>
      <c r="AYT2204" s="218"/>
      <c r="AYU2204" s="218"/>
      <c r="AYV2204" s="218"/>
      <c r="AYW2204" s="218"/>
      <c r="AYX2204" s="218"/>
      <c r="AYY2204" s="218"/>
      <c r="AYZ2204" s="218"/>
      <c r="AZA2204" s="218"/>
      <c r="AZB2204" s="218"/>
      <c r="AZC2204" s="218"/>
      <c r="AZD2204" s="218"/>
      <c r="AZE2204" s="218"/>
      <c r="AZF2204" s="218"/>
      <c r="AZG2204" s="218"/>
      <c r="AZH2204" s="218"/>
      <c r="AZI2204" s="218"/>
      <c r="AZJ2204" s="218"/>
      <c r="AZK2204" s="218"/>
      <c r="AZL2204" s="218"/>
      <c r="AZM2204" s="218"/>
      <c r="AZN2204" s="218"/>
      <c r="AZO2204" s="218"/>
      <c r="AZP2204" s="218"/>
      <c r="AZQ2204" s="218"/>
      <c r="AZR2204" s="218"/>
      <c r="AZS2204" s="218"/>
      <c r="AZT2204" s="218"/>
      <c r="AZU2204" s="218"/>
      <c r="AZV2204" s="218"/>
      <c r="AZW2204" s="218"/>
      <c r="AZX2204" s="218"/>
      <c r="AZY2204" s="218"/>
      <c r="AZZ2204" s="218"/>
      <c r="BAA2204" s="218"/>
      <c r="BAB2204" s="218"/>
      <c r="BAC2204" s="218"/>
      <c r="BAD2204" s="218"/>
      <c r="BAE2204" s="218"/>
      <c r="BAF2204" s="218"/>
      <c r="BAG2204" s="218"/>
      <c r="BAH2204" s="218"/>
      <c r="BAI2204" s="218"/>
      <c r="BAJ2204" s="218"/>
      <c r="BAK2204" s="218"/>
      <c r="BAL2204" s="218"/>
      <c r="BAM2204" s="218"/>
      <c r="BAN2204" s="218"/>
      <c r="BAO2204" s="218"/>
      <c r="BAP2204" s="218"/>
      <c r="BAQ2204" s="218"/>
      <c r="BAR2204" s="218"/>
      <c r="BAS2204" s="218"/>
      <c r="BAT2204" s="218"/>
      <c r="BAU2204" s="218"/>
      <c r="BAV2204" s="218"/>
      <c r="BAW2204" s="218"/>
      <c r="BAX2204" s="218"/>
      <c r="BAY2204" s="218"/>
      <c r="BAZ2204" s="218"/>
      <c r="BBA2204" s="218"/>
      <c r="BBB2204" s="218"/>
      <c r="BBC2204" s="218"/>
      <c r="BBD2204" s="218"/>
      <c r="BBE2204" s="218"/>
      <c r="BBF2204" s="218"/>
      <c r="BBG2204" s="218"/>
      <c r="BBH2204" s="218"/>
      <c r="BBI2204" s="218"/>
      <c r="BBJ2204" s="218"/>
      <c r="BBK2204" s="218"/>
      <c r="BBL2204" s="218"/>
      <c r="BBM2204" s="218"/>
      <c r="BBN2204" s="218"/>
      <c r="BBO2204" s="218"/>
      <c r="BBP2204" s="218"/>
      <c r="BBQ2204" s="218"/>
      <c r="BBR2204" s="218"/>
      <c r="BBS2204" s="218"/>
      <c r="BBT2204" s="218"/>
      <c r="BBU2204" s="218"/>
      <c r="BBV2204" s="218"/>
      <c r="BBW2204" s="218"/>
      <c r="BBX2204" s="218"/>
      <c r="BBY2204" s="218"/>
      <c r="BBZ2204" s="218"/>
      <c r="BCA2204" s="218"/>
      <c r="BCB2204" s="218"/>
      <c r="BCC2204" s="218"/>
      <c r="BCD2204" s="218"/>
      <c r="BCE2204" s="218"/>
      <c r="BCF2204" s="218"/>
      <c r="BCG2204" s="218"/>
      <c r="BCH2204" s="218"/>
      <c r="BCI2204" s="218"/>
      <c r="BCJ2204" s="218"/>
      <c r="BCK2204" s="218"/>
      <c r="BCL2204" s="218"/>
      <c r="BCM2204" s="218"/>
      <c r="BCN2204" s="218"/>
      <c r="BCO2204" s="218"/>
      <c r="BCP2204" s="218"/>
      <c r="BCQ2204" s="218"/>
      <c r="BCR2204" s="218"/>
      <c r="BCS2204" s="218"/>
      <c r="BCT2204" s="218"/>
      <c r="BCU2204" s="218"/>
      <c r="BCV2204" s="218"/>
      <c r="BCW2204" s="218"/>
      <c r="BCX2204" s="218"/>
      <c r="BCY2204" s="218"/>
      <c r="BCZ2204" s="218"/>
      <c r="BDA2204" s="218"/>
      <c r="BDB2204" s="218"/>
      <c r="BDC2204" s="218"/>
      <c r="BDD2204" s="218"/>
      <c r="BDE2204" s="218"/>
      <c r="BDF2204" s="218"/>
      <c r="BDG2204" s="218"/>
      <c r="BDH2204" s="218"/>
      <c r="BDI2204" s="218"/>
      <c r="BDJ2204" s="218"/>
      <c r="BDK2204" s="218"/>
      <c r="BDL2204" s="218"/>
      <c r="BDM2204" s="218"/>
      <c r="BDN2204" s="218"/>
      <c r="BDO2204" s="218"/>
      <c r="BDP2204" s="218"/>
      <c r="BDQ2204" s="218"/>
      <c r="BDR2204" s="218"/>
      <c r="BDS2204" s="218"/>
      <c r="BDT2204" s="218"/>
      <c r="BDU2204" s="218"/>
      <c r="BDV2204" s="218"/>
      <c r="BDW2204" s="218"/>
      <c r="BDX2204" s="218"/>
      <c r="BDY2204" s="218"/>
      <c r="BDZ2204" s="218"/>
      <c r="BEA2204" s="218"/>
      <c r="BEB2204" s="218"/>
      <c r="BEC2204" s="218"/>
      <c r="BED2204" s="218"/>
      <c r="BEE2204" s="218"/>
      <c r="BEF2204" s="218"/>
      <c r="BEG2204" s="218"/>
      <c r="BEH2204" s="218"/>
      <c r="BEI2204" s="218"/>
      <c r="BEJ2204" s="218"/>
      <c r="BEK2204" s="218"/>
      <c r="BEL2204" s="218"/>
      <c r="BEM2204" s="218"/>
      <c r="BEN2204" s="218"/>
      <c r="BEO2204" s="218"/>
      <c r="BEP2204" s="218"/>
      <c r="BEQ2204" s="218"/>
      <c r="BER2204" s="218"/>
      <c r="BES2204" s="218"/>
      <c r="BET2204" s="218"/>
      <c r="BEU2204" s="218"/>
      <c r="BEV2204" s="218"/>
      <c r="BEW2204" s="218"/>
      <c r="BEX2204" s="218"/>
      <c r="BEY2204" s="218"/>
      <c r="BEZ2204" s="218"/>
      <c r="BFA2204" s="218"/>
      <c r="BFB2204" s="218"/>
      <c r="BFC2204" s="218"/>
      <c r="BFD2204" s="218"/>
      <c r="BFE2204" s="218"/>
      <c r="BFF2204" s="218"/>
      <c r="BFG2204" s="218"/>
      <c r="BFH2204" s="218"/>
      <c r="BFI2204" s="218"/>
      <c r="BFJ2204" s="218"/>
      <c r="BFK2204" s="218"/>
      <c r="BFL2204" s="218"/>
      <c r="BFM2204" s="218"/>
      <c r="BFN2204" s="218"/>
      <c r="BFO2204" s="218"/>
      <c r="BFP2204" s="218"/>
      <c r="BFQ2204" s="218"/>
      <c r="BFR2204" s="218"/>
      <c r="BFS2204" s="218"/>
      <c r="BFT2204" s="218"/>
      <c r="BFU2204" s="218"/>
      <c r="BFV2204" s="218"/>
      <c r="BFW2204" s="218"/>
      <c r="BFX2204" s="218"/>
      <c r="BFY2204" s="218"/>
      <c r="BFZ2204" s="218"/>
      <c r="BGA2204" s="218"/>
      <c r="BGB2204" s="218"/>
      <c r="BGC2204" s="218"/>
      <c r="BGD2204" s="218"/>
      <c r="BGE2204" s="218"/>
      <c r="BGF2204" s="218"/>
      <c r="BGG2204" s="218"/>
      <c r="BGH2204" s="218"/>
      <c r="BGI2204" s="218"/>
      <c r="BGJ2204" s="218"/>
      <c r="BGK2204" s="218"/>
      <c r="BGL2204" s="218"/>
      <c r="BGM2204" s="218"/>
      <c r="BGN2204" s="218"/>
      <c r="BGO2204" s="218"/>
      <c r="BGP2204" s="218"/>
      <c r="BGQ2204" s="218"/>
      <c r="BGR2204" s="218"/>
      <c r="BGS2204" s="218"/>
      <c r="BGT2204" s="218"/>
      <c r="BGU2204" s="218"/>
      <c r="BGV2204" s="218"/>
      <c r="BGW2204" s="218"/>
      <c r="BGX2204" s="218"/>
      <c r="BGY2204" s="218"/>
      <c r="BGZ2204" s="218"/>
      <c r="BHA2204" s="218"/>
      <c r="BHB2204" s="218"/>
      <c r="BHC2204" s="218"/>
      <c r="BHD2204" s="218"/>
      <c r="BHE2204" s="218"/>
      <c r="BHF2204" s="218"/>
      <c r="BHG2204" s="218"/>
      <c r="BHH2204" s="218"/>
      <c r="BHI2204" s="218"/>
      <c r="BHJ2204" s="218"/>
      <c r="BHK2204" s="218"/>
      <c r="BHL2204" s="218"/>
      <c r="BHM2204" s="218"/>
      <c r="BHN2204" s="218"/>
      <c r="BHO2204" s="218"/>
      <c r="BHP2204" s="218"/>
      <c r="BHQ2204" s="218"/>
      <c r="BHR2204" s="218"/>
      <c r="BHS2204" s="218"/>
      <c r="BHT2204" s="218"/>
      <c r="BHU2204" s="218"/>
      <c r="BHV2204" s="218"/>
      <c r="BHW2204" s="218"/>
      <c r="BHX2204" s="218"/>
      <c r="BHY2204" s="218"/>
      <c r="BHZ2204" s="218"/>
      <c r="BIA2204" s="218"/>
      <c r="BIB2204" s="218"/>
      <c r="BIC2204" s="218"/>
      <c r="BID2204" s="218"/>
      <c r="BIE2204" s="218"/>
      <c r="BIF2204" s="218"/>
      <c r="BIG2204" s="218"/>
      <c r="BIH2204" s="218"/>
      <c r="BII2204" s="218"/>
      <c r="BIJ2204" s="218"/>
      <c r="BIK2204" s="218"/>
      <c r="BIL2204" s="218"/>
      <c r="BIM2204" s="218"/>
      <c r="BIN2204" s="218"/>
      <c r="BIO2204" s="218"/>
      <c r="BIP2204" s="218"/>
      <c r="BIQ2204" s="218"/>
      <c r="BIR2204" s="218"/>
      <c r="BIS2204" s="218"/>
      <c r="BIT2204" s="218"/>
      <c r="BIU2204" s="218"/>
      <c r="BIV2204" s="218"/>
      <c r="BIW2204" s="218"/>
      <c r="BIX2204" s="218"/>
      <c r="BIY2204" s="218"/>
      <c r="BIZ2204" s="218"/>
      <c r="BJA2204" s="218"/>
      <c r="BJB2204" s="218"/>
      <c r="BJC2204" s="218"/>
      <c r="BJD2204" s="218"/>
      <c r="BJE2204" s="218"/>
      <c r="BJF2204" s="218"/>
      <c r="BJG2204" s="218"/>
      <c r="BJH2204" s="218"/>
      <c r="BJI2204" s="218"/>
      <c r="BJJ2204" s="218"/>
      <c r="BJK2204" s="218"/>
      <c r="BJL2204" s="218"/>
      <c r="BJM2204" s="218"/>
      <c r="BJN2204" s="218"/>
      <c r="BJO2204" s="218"/>
      <c r="BJP2204" s="218"/>
      <c r="BJQ2204" s="218"/>
      <c r="BJR2204" s="218"/>
      <c r="BJS2204" s="218"/>
      <c r="BJT2204" s="218"/>
      <c r="BJU2204" s="218"/>
      <c r="BJV2204" s="218"/>
      <c r="BJW2204" s="218"/>
      <c r="BJX2204" s="218"/>
      <c r="BJY2204" s="218"/>
      <c r="BJZ2204" s="218"/>
      <c r="BKA2204" s="218"/>
      <c r="BKB2204" s="218"/>
      <c r="BKC2204" s="218"/>
      <c r="BKD2204" s="218"/>
      <c r="BKE2204" s="218"/>
      <c r="BKF2204" s="218"/>
      <c r="BKG2204" s="218"/>
      <c r="BKH2204" s="218"/>
      <c r="BKI2204" s="218"/>
      <c r="BKJ2204" s="218"/>
      <c r="BKK2204" s="218"/>
      <c r="BKL2204" s="218"/>
      <c r="BKM2204" s="218"/>
      <c r="BKN2204" s="218"/>
      <c r="BKO2204" s="218"/>
      <c r="BKP2204" s="218"/>
      <c r="BKQ2204" s="218"/>
      <c r="BKR2204" s="218"/>
      <c r="BKS2204" s="218"/>
      <c r="BKT2204" s="218"/>
      <c r="BKU2204" s="218"/>
      <c r="BKV2204" s="218"/>
      <c r="BKW2204" s="218"/>
      <c r="BKX2204" s="218"/>
      <c r="BKY2204" s="218"/>
      <c r="BKZ2204" s="218"/>
      <c r="BLA2204" s="218"/>
      <c r="BLB2204" s="218"/>
      <c r="BLC2204" s="218"/>
      <c r="BLD2204" s="218"/>
      <c r="BLE2204" s="218"/>
      <c r="BLF2204" s="218"/>
      <c r="BLG2204" s="218"/>
      <c r="BLH2204" s="218"/>
      <c r="BLI2204" s="218"/>
      <c r="BLJ2204" s="218"/>
      <c r="BLK2204" s="218"/>
      <c r="BLL2204" s="218"/>
      <c r="BLM2204" s="218"/>
      <c r="BLN2204" s="218"/>
      <c r="BLO2204" s="218"/>
      <c r="BLP2204" s="218"/>
      <c r="BLQ2204" s="218"/>
      <c r="BLR2204" s="218"/>
      <c r="BLS2204" s="218"/>
      <c r="BLT2204" s="218"/>
      <c r="BLU2204" s="218"/>
      <c r="BLV2204" s="218"/>
      <c r="BLW2204" s="218"/>
      <c r="BLX2204" s="218"/>
      <c r="BLY2204" s="218"/>
      <c r="BLZ2204" s="218"/>
      <c r="BMA2204" s="218"/>
      <c r="BMB2204" s="218"/>
      <c r="BMC2204" s="218"/>
      <c r="BMD2204" s="218"/>
      <c r="BME2204" s="218"/>
      <c r="BMF2204" s="218"/>
      <c r="BMG2204" s="218"/>
      <c r="BMH2204" s="218"/>
      <c r="BMI2204" s="218"/>
      <c r="BMJ2204" s="218"/>
      <c r="BMK2204" s="218"/>
      <c r="BML2204" s="218"/>
      <c r="BMM2204" s="218"/>
      <c r="BMN2204" s="218"/>
      <c r="BMO2204" s="218"/>
      <c r="BMP2204" s="218"/>
      <c r="BMQ2204" s="218"/>
      <c r="BMR2204" s="218"/>
      <c r="BMS2204" s="218"/>
      <c r="BMT2204" s="218"/>
      <c r="BMU2204" s="218"/>
      <c r="BMV2204" s="218"/>
      <c r="BMW2204" s="218"/>
      <c r="BMX2204" s="218"/>
      <c r="BMY2204" s="218"/>
      <c r="BMZ2204" s="218"/>
      <c r="BNA2204" s="218"/>
      <c r="BNB2204" s="218"/>
      <c r="BNC2204" s="218"/>
      <c r="BND2204" s="218"/>
      <c r="BNE2204" s="218"/>
      <c r="BNF2204" s="218"/>
      <c r="BNG2204" s="218"/>
      <c r="BNH2204" s="218"/>
      <c r="BNI2204" s="218"/>
      <c r="BNJ2204" s="218"/>
      <c r="BNK2204" s="218"/>
      <c r="BNL2204" s="218"/>
      <c r="BNM2204" s="218"/>
      <c r="BNN2204" s="218"/>
      <c r="BNO2204" s="218"/>
      <c r="BNP2204" s="218"/>
      <c r="BNQ2204" s="218"/>
      <c r="BNR2204" s="218"/>
      <c r="BNS2204" s="218"/>
      <c r="BNT2204" s="218"/>
      <c r="BNU2204" s="218"/>
      <c r="BNV2204" s="218"/>
      <c r="BNW2204" s="218"/>
      <c r="BNX2204" s="218"/>
      <c r="BNY2204" s="218"/>
      <c r="BNZ2204" s="218"/>
      <c r="BOA2204" s="218"/>
      <c r="BOB2204" s="218"/>
      <c r="BOC2204" s="218"/>
      <c r="BOD2204" s="218"/>
      <c r="BOE2204" s="218"/>
      <c r="BOF2204" s="218"/>
      <c r="BOG2204" s="218"/>
      <c r="BOH2204" s="218"/>
      <c r="BOI2204" s="218"/>
      <c r="BOJ2204" s="218"/>
      <c r="BOK2204" s="218"/>
      <c r="BOL2204" s="218"/>
      <c r="BOM2204" s="218"/>
      <c r="BON2204" s="218"/>
      <c r="BOO2204" s="218"/>
      <c r="BOP2204" s="218"/>
      <c r="BOQ2204" s="218"/>
      <c r="BOR2204" s="218"/>
      <c r="BOS2204" s="218"/>
      <c r="BOT2204" s="218"/>
      <c r="BOU2204" s="218"/>
      <c r="BOV2204" s="218"/>
      <c r="BOW2204" s="218"/>
      <c r="BOX2204" s="218"/>
      <c r="BOY2204" s="218"/>
      <c r="BOZ2204" s="218"/>
      <c r="BPA2204" s="218"/>
      <c r="BPB2204" s="218"/>
      <c r="BPC2204" s="218"/>
      <c r="BPD2204" s="218"/>
      <c r="BPE2204" s="218"/>
      <c r="BPF2204" s="218"/>
      <c r="BPG2204" s="218"/>
      <c r="BPH2204" s="218"/>
      <c r="BPI2204" s="218"/>
      <c r="BPJ2204" s="218"/>
      <c r="BPK2204" s="218"/>
      <c r="BPL2204" s="218"/>
      <c r="BPM2204" s="218"/>
      <c r="BPN2204" s="218"/>
      <c r="BPO2204" s="218"/>
      <c r="BPP2204" s="218"/>
      <c r="BPQ2204" s="218"/>
      <c r="BPR2204" s="218"/>
      <c r="BPS2204" s="218"/>
      <c r="BPT2204" s="218"/>
      <c r="BPU2204" s="218"/>
      <c r="BPV2204" s="218"/>
      <c r="BPW2204" s="218"/>
      <c r="BPX2204" s="218"/>
      <c r="BPY2204" s="218"/>
      <c r="BPZ2204" s="218"/>
      <c r="BQA2204" s="218"/>
      <c r="BQB2204" s="218"/>
      <c r="BQC2204" s="218"/>
      <c r="BQD2204" s="218"/>
      <c r="BQE2204" s="218"/>
      <c r="BQF2204" s="218"/>
      <c r="BQG2204" s="218"/>
      <c r="BQH2204" s="218"/>
      <c r="BQI2204" s="218"/>
      <c r="BQJ2204" s="218"/>
      <c r="BQK2204" s="218"/>
      <c r="BQL2204" s="218"/>
      <c r="BQM2204" s="218"/>
      <c r="BQN2204" s="218"/>
      <c r="BQO2204" s="218"/>
      <c r="BQP2204" s="218"/>
      <c r="BQQ2204" s="218"/>
      <c r="BQR2204" s="218"/>
      <c r="BQS2204" s="218"/>
      <c r="BQT2204" s="218"/>
      <c r="BQU2204" s="218"/>
      <c r="BQV2204" s="218"/>
      <c r="BQW2204" s="218"/>
      <c r="BQX2204" s="218"/>
      <c r="BQY2204" s="218"/>
      <c r="BQZ2204" s="218"/>
      <c r="BRA2204" s="218"/>
      <c r="BRB2204" s="218"/>
      <c r="BRC2204" s="218"/>
      <c r="BRD2204" s="218"/>
      <c r="BRE2204" s="218"/>
      <c r="BRF2204" s="218"/>
      <c r="BRG2204" s="218"/>
      <c r="BRH2204" s="218"/>
      <c r="BRI2204" s="218"/>
      <c r="BRJ2204" s="218"/>
      <c r="BRK2204" s="218"/>
      <c r="BRL2204" s="218"/>
      <c r="BRM2204" s="218"/>
      <c r="BRN2204" s="218"/>
      <c r="BRO2204" s="218"/>
      <c r="BRP2204" s="218"/>
      <c r="BRQ2204" s="218"/>
      <c r="BRR2204" s="218"/>
      <c r="BRS2204" s="218"/>
      <c r="BRT2204" s="218"/>
      <c r="BRU2204" s="218"/>
      <c r="BRV2204" s="218"/>
      <c r="BRW2204" s="218"/>
      <c r="BRX2204" s="218"/>
      <c r="BRY2204" s="218"/>
      <c r="BRZ2204" s="218"/>
      <c r="BSA2204" s="218"/>
      <c r="BSB2204" s="218"/>
      <c r="BSC2204" s="218"/>
      <c r="BSD2204" s="218"/>
      <c r="BSE2204" s="218"/>
      <c r="BSF2204" s="218"/>
      <c r="BSG2204" s="218"/>
      <c r="BSH2204" s="218"/>
      <c r="BSI2204" s="218"/>
      <c r="BSJ2204" s="218"/>
      <c r="BSK2204" s="218"/>
      <c r="BSL2204" s="218"/>
      <c r="BSM2204" s="218"/>
      <c r="BSN2204" s="218"/>
      <c r="BSO2204" s="218"/>
      <c r="BSP2204" s="218"/>
      <c r="BSQ2204" s="218"/>
      <c r="BSR2204" s="218"/>
      <c r="BSS2204" s="218"/>
      <c r="BST2204" s="218"/>
      <c r="BSU2204" s="218"/>
      <c r="BSV2204" s="218"/>
      <c r="BSW2204" s="218"/>
      <c r="BSX2204" s="218"/>
      <c r="BSY2204" s="218"/>
      <c r="BSZ2204" s="218"/>
      <c r="BTA2204" s="218"/>
      <c r="BTB2204" s="218"/>
      <c r="BTC2204" s="218"/>
      <c r="BTD2204" s="218"/>
      <c r="BTE2204" s="218"/>
      <c r="BTF2204" s="218"/>
      <c r="BTG2204" s="218"/>
      <c r="BTH2204" s="218"/>
      <c r="BTI2204" s="218"/>
      <c r="BTJ2204" s="218"/>
      <c r="BTK2204" s="218"/>
      <c r="BTL2204" s="218"/>
      <c r="BTM2204" s="218"/>
      <c r="BTN2204" s="218"/>
      <c r="BTO2204" s="218"/>
      <c r="BTP2204" s="218"/>
      <c r="BTQ2204" s="218"/>
      <c r="BTR2204" s="218"/>
      <c r="BTS2204" s="218"/>
      <c r="BTT2204" s="218"/>
      <c r="BTU2204" s="218"/>
      <c r="BTV2204" s="218"/>
      <c r="BTW2204" s="218"/>
      <c r="BTX2204" s="218"/>
      <c r="BTY2204" s="218"/>
      <c r="BTZ2204" s="218"/>
      <c r="BUA2204" s="218"/>
      <c r="BUB2204" s="218"/>
      <c r="BUC2204" s="218"/>
      <c r="BUD2204" s="218"/>
      <c r="BUE2204" s="218"/>
      <c r="BUF2204" s="218"/>
      <c r="BUG2204" s="218"/>
      <c r="BUH2204" s="218"/>
      <c r="BUI2204" s="218"/>
      <c r="BUJ2204" s="218"/>
      <c r="BUK2204" s="218"/>
      <c r="BUL2204" s="218"/>
      <c r="BUM2204" s="218"/>
      <c r="BUN2204" s="218"/>
      <c r="BUO2204" s="218"/>
      <c r="BUP2204" s="218"/>
      <c r="BUQ2204" s="218"/>
      <c r="BUR2204" s="218"/>
      <c r="BUS2204" s="218"/>
      <c r="BUT2204" s="218"/>
      <c r="BUU2204" s="218"/>
      <c r="BUV2204" s="218"/>
      <c r="BUW2204" s="218"/>
      <c r="BUX2204" s="218"/>
      <c r="BUY2204" s="218"/>
      <c r="BUZ2204" s="218"/>
      <c r="BVA2204" s="218"/>
      <c r="BVB2204" s="218"/>
      <c r="BVC2204" s="218"/>
      <c r="BVD2204" s="218"/>
      <c r="BVE2204" s="218"/>
      <c r="BVF2204" s="218"/>
      <c r="BVG2204" s="218"/>
      <c r="BVH2204" s="218"/>
      <c r="BVI2204" s="218"/>
      <c r="BVJ2204" s="218"/>
      <c r="BVK2204" s="218"/>
      <c r="BVL2204" s="218"/>
      <c r="BVM2204" s="218"/>
      <c r="BVN2204" s="218"/>
      <c r="BVO2204" s="218"/>
      <c r="BVP2204" s="218"/>
      <c r="BVQ2204" s="218"/>
      <c r="BVR2204" s="218"/>
      <c r="BVS2204" s="218"/>
      <c r="BVT2204" s="218"/>
      <c r="BVU2204" s="218"/>
      <c r="BVV2204" s="218"/>
      <c r="BVW2204" s="218"/>
      <c r="BVX2204" s="218"/>
      <c r="BVY2204" s="218"/>
      <c r="BVZ2204" s="218"/>
      <c r="BWA2204" s="218"/>
      <c r="BWB2204" s="218"/>
      <c r="BWC2204" s="218"/>
      <c r="BWD2204" s="218"/>
      <c r="BWE2204" s="218"/>
      <c r="BWF2204" s="218"/>
      <c r="BWG2204" s="218"/>
      <c r="BWH2204" s="218"/>
      <c r="BWI2204" s="218"/>
      <c r="BWJ2204" s="218"/>
      <c r="BWK2204" s="218"/>
      <c r="BWL2204" s="218"/>
      <c r="BWM2204" s="218"/>
      <c r="BWN2204" s="218"/>
      <c r="BWO2204" s="218"/>
      <c r="BWP2204" s="218"/>
      <c r="BWQ2204" s="218"/>
      <c r="BWR2204" s="218"/>
      <c r="BWS2204" s="218"/>
      <c r="BWT2204" s="218"/>
      <c r="BWU2204" s="218"/>
      <c r="BWV2204" s="218"/>
      <c r="BWW2204" s="218"/>
      <c r="BWX2204" s="218"/>
      <c r="BWY2204" s="218"/>
      <c r="BWZ2204" s="218"/>
      <c r="BXA2204" s="218"/>
      <c r="BXB2204" s="218"/>
      <c r="BXC2204" s="218"/>
      <c r="BXD2204" s="218"/>
      <c r="BXE2204" s="218"/>
      <c r="BXF2204" s="218"/>
      <c r="BXG2204" s="218"/>
      <c r="BXH2204" s="218"/>
      <c r="BXI2204" s="218"/>
      <c r="BXJ2204" s="218"/>
      <c r="BXK2204" s="218"/>
      <c r="BXL2204" s="218"/>
      <c r="BXM2204" s="218"/>
      <c r="BXN2204" s="218"/>
      <c r="BXO2204" s="218"/>
      <c r="BXP2204" s="218"/>
      <c r="BXQ2204" s="218"/>
      <c r="BXR2204" s="218"/>
      <c r="BXS2204" s="218"/>
      <c r="BXT2204" s="218"/>
      <c r="BXU2204" s="218"/>
      <c r="BXV2204" s="218"/>
      <c r="BXW2204" s="218"/>
      <c r="BXX2204" s="218"/>
      <c r="BXY2204" s="218"/>
      <c r="BXZ2204" s="218"/>
      <c r="BYA2204" s="218"/>
      <c r="BYB2204" s="218"/>
      <c r="BYC2204" s="218"/>
      <c r="BYD2204" s="218"/>
      <c r="BYE2204" s="218"/>
      <c r="BYF2204" s="218"/>
      <c r="BYG2204" s="218"/>
      <c r="BYH2204" s="218"/>
      <c r="BYI2204" s="218"/>
      <c r="BYJ2204" s="218"/>
      <c r="BYK2204" s="218"/>
      <c r="BYL2204" s="218"/>
      <c r="BYM2204" s="218"/>
      <c r="BYN2204" s="218"/>
      <c r="BYO2204" s="218"/>
      <c r="BYP2204" s="218"/>
      <c r="BYQ2204" s="218"/>
      <c r="BYR2204" s="218"/>
      <c r="BYS2204" s="218"/>
      <c r="BYT2204" s="218"/>
      <c r="BYU2204" s="218"/>
      <c r="BYV2204" s="218"/>
      <c r="BYW2204" s="218"/>
      <c r="BYX2204" s="218"/>
      <c r="BYY2204" s="218"/>
      <c r="BYZ2204" s="218"/>
      <c r="BZA2204" s="218"/>
      <c r="BZB2204" s="218"/>
      <c r="BZC2204" s="218"/>
      <c r="BZD2204" s="218"/>
      <c r="BZE2204" s="218"/>
      <c r="BZF2204" s="218"/>
      <c r="BZG2204" s="218"/>
      <c r="BZH2204" s="218"/>
      <c r="BZI2204" s="218"/>
      <c r="BZJ2204" s="218"/>
      <c r="BZK2204" s="218"/>
      <c r="BZL2204" s="218"/>
      <c r="BZM2204" s="218"/>
      <c r="BZN2204" s="218"/>
      <c r="BZO2204" s="218"/>
      <c r="BZP2204" s="218"/>
      <c r="BZQ2204" s="218"/>
      <c r="BZR2204" s="218"/>
      <c r="BZS2204" s="218"/>
      <c r="BZT2204" s="218"/>
      <c r="BZU2204" s="218"/>
      <c r="BZV2204" s="218"/>
      <c r="BZW2204" s="218"/>
      <c r="BZX2204" s="218"/>
      <c r="BZY2204" s="218"/>
      <c r="BZZ2204" s="218"/>
      <c r="CAA2204" s="218"/>
      <c r="CAB2204" s="218"/>
      <c r="CAC2204" s="218"/>
      <c r="CAD2204" s="218"/>
      <c r="CAE2204" s="218"/>
      <c r="CAF2204" s="218"/>
      <c r="CAG2204" s="218"/>
      <c r="CAH2204" s="218"/>
      <c r="CAI2204" s="218"/>
      <c r="CAJ2204" s="218"/>
      <c r="CAK2204" s="218"/>
      <c r="CAL2204" s="218"/>
      <c r="CAM2204" s="218"/>
      <c r="CAN2204" s="218"/>
      <c r="CAO2204" s="218"/>
      <c r="CAP2204" s="218"/>
      <c r="CAQ2204" s="218"/>
      <c r="CAR2204" s="218"/>
      <c r="CAS2204" s="218"/>
      <c r="CAT2204" s="218"/>
      <c r="CAU2204" s="218"/>
      <c r="CAV2204" s="218"/>
      <c r="CAW2204" s="218"/>
      <c r="CAX2204" s="218"/>
      <c r="CAY2204" s="218"/>
      <c r="CAZ2204" s="218"/>
      <c r="CBA2204" s="218"/>
      <c r="CBB2204" s="218"/>
      <c r="CBC2204" s="218"/>
      <c r="CBD2204" s="218"/>
      <c r="CBE2204" s="218"/>
      <c r="CBF2204" s="218"/>
      <c r="CBG2204" s="218"/>
      <c r="CBH2204" s="218"/>
      <c r="CBI2204" s="218"/>
      <c r="CBJ2204" s="218"/>
      <c r="CBK2204" s="218"/>
      <c r="CBL2204" s="218"/>
      <c r="CBM2204" s="218"/>
      <c r="CBN2204" s="218"/>
      <c r="CBO2204" s="218"/>
      <c r="CBP2204" s="218"/>
      <c r="CBQ2204" s="218"/>
      <c r="CBR2204" s="218"/>
      <c r="CBS2204" s="218"/>
      <c r="CBT2204" s="218"/>
      <c r="CBU2204" s="218"/>
      <c r="CBV2204" s="218"/>
      <c r="CBW2204" s="218"/>
      <c r="CBX2204" s="218"/>
      <c r="CBY2204" s="218"/>
      <c r="CBZ2204" s="218"/>
      <c r="CCA2204" s="218"/>
      <c r="CCB2204" s="218"/>
      <c r="CCC2204" s="218"/>
      <c r="CCD2204" s="218"/>
      <c r="CCE2204" s="218"/>
      <c r="CCF2204" s="218"/>
      <c r="CCG2204" s="218"/>
      <c r="CCH2204" s="218"/>
      <c r="CCI2204" s="218"/>
      <c r="CCJ2204" s="218"/>
      <c r="CCK2204" s="218"/>
      <c r="CCL2204" s="218"/>
      <c r="CCM2204" s="218"/>
      <c r="CCN2204" s="218"/>
      <c r="CCO2204" s="218"/>
      <c r="CCP2204" s="218"/>
      <c r="CCQ2204" s="218"/>
      <c r="CCR2204" s="218"/>
      <c r="CCS2204" s="218"/>
      <c r="CCT2204" s="218"/>
      <c r="CCU2204" s="218"/>
      <c r="CCV2204" s="218"/>
      <c r="CCW2204" s="218"/>
      <c r="CCX2204" s="218"/>
      <c r="CCY2204" s="218"/>
      <c r="CCZ2204" s="218"/>
      <c r="CDA2204" s="218"/>
      <c r="CDB2204" s="218"/>
      <c r="CDC2204" s="218"/>
      <c r="CDD2204" s="218"/>
      <c r="CDE2204" s="218"/>
      <c r="CDF2204" s="218"/>
      <c r="CDG2204" s="218"/>
      <c r="CDH2204" s="218"/>
      <c r="CDI2204" s="218"/>
      <c r="CDJ2204" s="218"/>
      <c r="CDK2204" s="218"/>
      <c r="CDL2204" s="218"/>
      <c r="CDM2204" s="218"/>
      <c r="CDN2204" s="218"/>
      <c r="CDO2204" s="218"/>
      <c r="CDP2204" s="218"/>
      <c r="CDQ2204" s="218"/>
      <c r="CDR2204" s="218"/>
      <c r="CDS2204" s="218"/>
      <c r="CDT2204" s="218"/>
      <c r="CDU2204" s="218"/>
      <c r="CDV2204" s="218"/>
      <c r="CDW2204" s="218"/>
      <c r="CDX2204" s="218"/>
      <c r="CDY2204" s="218"/>
      <c r="CDZ2204" s="218"/>
      <c r="CEA2204" s="218"/>
      <c r="CEB2204" s="218"/>
      <c r="CEC2204" s="218"/>
      <c r="CED2204" s="218"/>
      <c r="CEE2204" s="218"/>
      <c r="CEF2204" s="218"/>
      <c r="CEG2204" s="218"/>
      <c r="CEH2204" s="218"/>
      <c r="CEI2204" s="218"/>
      <c r="CEJ2204" s="218"/>
      <c r="CEK2204" s="218"/>
      <c r="CEL2204" s="218"/>
      <c r="CEM2204" s="218"/>
      <c r="CEN2204" s="218"/>
      <c r="CEO2204" s="218"/>
      <c r="CEP2204" s="218"/>
      <c r="CEQ2204" s="218"/>
      <c r="CER2204" s="218"/>
      <c r="CES2204" s="218"/>
      <c r="CET2204" s="218"/>
      <c r="CEU2204" s="218"/>
      <c r="CEV2204" s="218"/>
      <c r="CEW2204" s="218"/>
      <c r="CEX2204" s="218"/>
      <c r="CEY2204" s="218"/>
      <c r="CEZ2204" s="218"/>
      <c r="CFA2204" s="218"/>
      <c r="CFB2204" s="218"/>
      <c r="CFC2204" s="218"/>
      <c r="CFD2204" s="218"/>
      <c r="CFE2204" s="218"/>
      <c r="CFF2204" s="218"/>
      <c r="CFG2204" s="218"/>
      <c r="CFH2204" s="218"/>
      <c r="CFI2204" s="218"/>
      <c r="CFJ2204" s="218"/>
      <c r="CFK2204" s="218"/>
      <c r="CFL2204" s="218"/>
      <c r="CFM2204" s="218"/>
      <c r="CFN2204" s="218"/>
      <c r="CFO2204" s="218"/>
      <c r="CFP2204" s="218"/>
      <c r="CFQ2204" s="218"/>
      <c r="CFR2204" s="218"/>
      <c r="CFS2204" s="218"/>
      <c r="CFT2204" s="218"/>
      <c r="CFU2204" s="218"/>
      <c r="CFV2204" s="218"/>
      <c r="CFW2204" s="218"/>
      <c r="CFX2204" s="218"/>
      <c r="CFY2204" s="218"/>
      <c r="CFZ2204" s="218"/>
      <c r="CGA2204" s="218"/>
      <c r="CGB2204" s="218"/>
      <c r="CGC2204" s="218"/>
      <c r="CGD2204" s="218"/>
      <c r="CGE2204" s="218"/>
      <c r="CGF2204" s="218"/>
      <c r="CGG2204" s="218"/>
      <c r="CGH2204" s="218"/>
      <c r="CGI2204" s="218"/>
      <c r="CGJ2204" s="218"/>
      <c r="CGK2204" s="218"/>
      <c r="CGL2204" s="218"/>
      <c r="CGM2204" s="218"/>
      <c r="CGN2204" s="218"/>
      <c r="CGO2204" s="218"/>
      <c r="CGP2204" s="218"/>
      <c r="CGQ2204" s="218"/>
      <c r="CGR2204" s="218"/>
      <c r="CGS2204" s="218"/>
      <c r="CGT2204" s="218"/>
      <c r="CGU2204" s="218"/>
      <c r="CGV2204" s="218"/>
      <c r="CGW2204" s="218"/>
      <c r="CGX2204" s="218"/>
      <c r="CGY2204" s="218"/>
      <c r="CGZ2204" s="218"/>
      <c r="CHA2204" s="218"/>
      <c r="CHB2204" s="218"/>
      <c r="CHC2204" s="218"/>
      <c r="CHD2204" s="218"/>
      <c r="CHE2204" s="218"/>
      <c r="CHF2204" s="218"/>
      <c r="CHG2204" s="218"/>
      <c r="CHH2204" s="218"/>
      <c r="CHI2204" s="218"/>
      <c r="CHJ2204" s="218"/>
      <c r="CHK2204" s="218"/>
      <c r="CHL2204" s="218"/>
      <c r="CHM2204" s="218"/>
      <c r="CHN2204" s="218"/>
      <c r="CHO2204" s="218"/>
      <c r="CHP2204" s="218"/>
      <c r="CHQ2204" s="218"/>
      <c r="CHR2204" s="218"/>
      <c r="CHS2204" s="218"/>
      <c r="CHT2204" s="218"/>
      <c r="CHU2204" s="218"/>
      <c r="CHV2204" s="218"/>
      <c r="CHW2204" s="218"/>
      <c r="CHX2204" s="218"/>
      <c r="CHY2204" s="218"/>
      <c r="CHZ2204" s="218"/>
      <c r="CIA2204" s="218"/>
      <c r="CIB2204" s="218"/>
      <c r="CIC2204" s="218"/>
      <c r="CID2204" s="218"/>
      <c r="CIE2204" s="218"/>
      <c r="CIF2204" s="218"/>
      <c r="CIG2204" s="218"/>
      <c r="CIH2204" s="218"/>
      <c r="CII2204" s="218"/>
      <c r="CIJ2204" s="218"/>
      <c r="CIK2204" s="218"/>
      <c r="CIL2204" s="218"/>
      <c r="CIM2204" s="218"/>
      <c r="CIN2204" s="218"/>
      <c r="CIO2204" s="218"/>
      <c r="CIP2204" s="218"/>
      <c r="CIQ2204" s="218"/>
      <c r="CIR2204" s="218"/>
      <c r="CIS2204" s="218"/>
      <c r="CIT2204" s="218"/>
      <c r="CIU2204" s="218"/>
      <c r="CIV2204" s="218"/>
      <c r="CIW2204" s="218"/>
      <c r="CIX2204" s="218"/>
      <c r="CIY2204" s="218"/>
      <c r="CIZ2204" s="218"/>
      <c r="CJA2204" s="218"/>
      <c r="CJB2204" s="218"/>
      <c r="CJC2204" s="218"/>
      <c r="CJD2204" s="218"/>
      <c r="CJE2204" s="218"/>
      <c r="CJF2204" s="218"/>
      <c r="CJG2204" s="218"/>
      <c r="CJH2204" s="218"/>
      <c r="CJI2204" s="218"/>
      <c r="CJJ2204" s="218"/>
      <c r="CJK2204" s="218"/>
      <c r="CJL2204" s="218"/>
      <c r="CJM2204" s="218"/>
      <c r="CJN2204" s="218"/>
      <c r="CJO2204" s="218"/>
      <c r="CJP2204" s="218"/>
      <c r="CJQ2204" s="218"/>
      <c r="CJR2204" s="218"/>
      <c r="CJS2204" s="218"/>
      <c r="CJT2204" s="218"/>
      <c r="CJU2204" s="218"/>
      <c r="CJV2204" s="218"/>
      <c r="CJW2204" s="218"/>
      <c r="CJX2204" s="218"/>
      <c r="CJY2204" s="218"/>
      <c r="CJZ2204" s="218"/>
      <c r="CKA2204" s="218"/>
      <c r="CKB2204" s="218"/>
      <c r="CKC2204" s="218"/>
      <c r="CKD2204" s="218"/>
      <c r="CKE2204" s="218"/>
      <c r="CKF2204" s="218"/>
      <c r="CKG2204" s="218"/>
      <c r="CKH2204" s="218"/>
      <c r="CKI2204" s="218"/>
      <c r="CKJ2204" s="218"/>
      <c r="CKK2204" s="218"/>
      <c r="CKL2204" s="218"/>
      <c r="CKM2204" s="218"/>
      <c r="CKN2204" s="218"/>
      <c r="CKO2204" s="218"/>
      <c r="CKP2204" s="218"/>
      <c r="CKQ2204" s="218"/>
      <c r="CKR2204" s="218"/>
      <c r="CKS2204" s="218"/>
      <c r="CKT2204" s="218"/>
      <c r="CKU2204" s="218"/>
      <c r="CKV2204" s="218"/>
      <c r="CKW2204" s="218"/>
      <c r="CKX2204" s="218"/>
      <c r="CKY2204" s="218"/>
      <c r="CKZ2204" s="218"/>
      <c r="CLA2204" s="218"/>
      <c r="CLB2204" s="218"/>
      <c r="CLC2204" s="218"/>
      <c r="CLD2204" s="218"/>
      <c r="CLE2204" s="218"/>
      <c r="CLF2204" s="218"/>
      <c r="CLG2204" s="218"/>
      <c r="CLH2204" s="218"/>
      <c r="CLI2204" s="218"/>
      <c r="CLJ2204" s="218"/>
      <c r="CLK2204" s="218"/>
      <c r="CLL2204" s="218"/>
      <c r="CLM2204" s="218"/>
      <c r="CLN2204" s="218"/>
      <c r="CLO2204" s="218"/>
      <c r="CLP2204" s="218"/>
      <c r="CLQ2204" s="218"/>
      <c r="CLR2204" s="218"/>
      <c r="CLS2204" s="218"/>
      <c r="CLT2204" s="218"/>
      <c r="CLU2204" s="218"/>
      <c r="CLV2204" s="218"/>
      <c r="CLW2204" s="218"/>
      <c r="CLX2204" s="218"/>
      <c r="CLY2204" s="218"/>
      <c r="CLZ2204" s="218"/>
      <c r="CMA2204" s="218"/>
      <c r="CMB2204" s="218"/>
      <c r="CMC2204" s="218"/>
      <c r="CMD2204" s="218"/>
      <c r="CME2204" s="218"/>
      <c r="CMF2204" s="218"/>
      <c r="CMG2204" s="218"/>
      <c r="CMH2204" s="218"/>
      <c r="CMI2204" s="218"/>
      <c r="CMJ2204" s="218"/>
      <c r="CMK2204" s="218"/>
      <c r="CML2204" s="218"/>
      <c r="CMM2204" s="218"/>
      <c r="CMN2204" s="218"/>
      <c r="CMO2204" s="218"/>
      <c r="CMP2204" s="218"/>
      <c r="CMQ2204" s="218"/>
      <c r="CMR2204" s="218"/>
      <c r="CMS2204" s="218"/>
      <c r="CMT2204" s="218"/>
      <c r="CMU2204" s="218"/>
      <c r="CMV2204" s="218"/>
      <c r="CMW2204" s="218"/>
      <c r="CMX2204" s="218"/>
      <c r="CMY2204" s="218"/>
      <c r="CMZ2204" s="218"/>
      <c r="CNA2204" s="218"/>
      <c r="CNB2204" s="218"/>
      <c r="CNC2204" s="218"/>
      <c r="CND2204" s="218"/>
      <c r="CNE2204" s="218"/>
      <c r="CNF2204" s="218"/>
      <c r="CNG2204" s="218"/>
      <c r="CNH2204" s="218"/>
      <c r="CNI2204" s="218"/>
      <c r="CNJ2204" s="218"/>
      <c r="CNK2204" s="218"/>
      <c r="CNL2204" s="218"/>
      <c r="CNM2204" s="218"/>
      <c r="CNN2204" s="218"/>
      <c r="CNO2204" s="218"/>
      <c r="CNP2204" s="218"/>
      <c r="CNQ2204" s="218"/>
      <c r="CNR2204" s="218"/>
      <c r="CNS2204" s="218"/>
      <c r="CNT2204" s="218"/>
      <c r="CNU2204" s="218"/>
      <c r="CNV2204" s="218"/>
      <c r="CNW2204" s="218"/>
      <c r="CNX2204" s="218"/>
      <c r="CNY2204" s="218"/>
      <c r="CNZ2204" s="218"/>
      <c r="COA2204" s="218"/>
      <c r="COB2204" s="218"/>
      <c r="COC2204" s="218"/>
      <c r="COD2204" s="218"/>
      <c r="COE2204" s="218"/>
      <c r="COF2204" s="218"/>
      <c r="COG2204" s="218"/>
      <c r="COH2204" s="218"/>
      <c r="COI2204" s="218"/>
      <c r="COJ2204" s="218"/>
      <c r="COK2204" s="218"/>
      <c r="COL2204" s="218"/>
      <c r="COM2204" s="218"/>
      <c r="CON2204" s="218"/>
      <c r="COO2204" s="218"/>
      <c r="COP2204" s="218"/>
      <c r="COQ2204" s="218"/>
      <c r="COR2204" s="218"/>
      <c r="COS2204" s="218"/>
      <c r="COT2204" s="218"/>
      <c r="COU2204" s="218"/>
      <c r="COV2204" s="218"/>
      <c r="COW2204" s="218"/>
      <c r="COX2204" s="218"/>
      <c r="COY2204" s="218"/>
      <c r="COZ2204" s="218"/>
      <c r="CPA2204" s="218"/>
      <c r="CPB2204" s="218"/>
      <c r="CPC2204" s="218"/>
      <c r="CPD2204" s="218"/>
      <c r="CPE2204" s="218"/>
      <c r="CPF2204" s="218"/>
      <c r="CPG2204" s="218"/>
      <c r="CPH2204" s="218"/>
      <c r="CPI2204" s="218"/>
      <c r="CPJ2204" s="218"/>
      <c r="CPK2204" s="218"/>
      <c r="CPL2204" s="218"/>
      <c r="CPM2204" s="218"/>
      <c r="CPN2204" s="218"/>
      <c r="CPO2204" s="218"/>
      <c r="CPP2204" s="218"/>
      <c r="CPQ2204" s="218"/>
      <c r="CPR2204" s="218"/>
      <c r="CPS2204" s="218"/>
      <c r="CPT2204" s="218"/>
      <c r="CPU2204" s="218"/>
      <c r="CPV2204" s="218"/>
      <c r="CPW2204" s="218"/>
      <c r="CPX2204" s="218"/>
      <c r="CPY2204" s="218"/>
      <c r="CPZ2204" s="218"/>
      <c r="CQA2204" s="218"/>
      <c r="CQB2204" s="218"/>
      <c r="CQC2204" s="218"/>
      <c r="CQD2204" s="218"/>
      <c r="CQE2204" s="218"/>
      <c r="CQF2204" s="218"/>
      <c r="CQG2204" s="218"/>
      <c r="CQH2204" s="218"/>
      <c r="CQI2204" s="218"/>
      <c r="CQJ2204" s="218"/>
      <c r="CQK2204" s="218"/>
      <c r="CQL2204" s="218"/>
      <c r="CQM2204" s="218"/>
      <c r="CQN2204" s="218"/>
      <c r="CQO2204" s="218"/>
      <c r="CQP2204" s="218"/>
      <c r="CQQ2204" s="218"/>
      <c r="CQR2204" s="218"/>
      <c r="CQS2204" s="218"/>
      <c r="CQT2204" s="218"/>
      <c r="CQU2204" s="218"/>
      <c r="CQV2204" s="218"/>
      <c r="CQW2204" s="218"/>
      <c r="CQX2204" s="218"/>
      <c r="CQY2204" s="218"/>
      <c r="CQZ2204" s="218"/>
      <c r="CRA2204" s="218"/>
      <c r="CRB2204" s="218"/>
      <c r="CRC2204" s="218"/>
      <c r="CRD2204" s="218"/>
      <c r="CRE2204" s="218"/>
      <c r="CRF2204" s="218"/>
      <c r="CRG2204" s="218"/>
      <c r="CRH2204" s="218"/>
      <c r="CRI2204" s="218"/>
      <c r="CRJ2204" s="218"/>
      <c r="CRK2204" s="218"/>
      <c r="CRL2204" s="218"/>
      <c r="CRM2204" s="218"/>
      <c r="CRN2204" s="218"/>
      <c r="CRO2204" s="218"/>
      <c r="CRP2204" s="218"/>
      <c r="CRQ2204" s="218"/>
      <c r="CRR2204" s="218"/>
      <c r="CRS2204" s="218"/>
      <c r="CRT2204" s="218"/>
      <c r="CRU2204" s="218"/>
      <c r="CRV2204" s="218"/>
      <c r="CRW2204" s="218"/>
      <c r="CRX2204" s="218"/>
      <c r="CRY2204" s="218"/>
      <c r="CRZ2204" s="218"/>
      <c r="CSA2204" s="218"/>
      <c r="CSB2204" s="218"/>
      <c r="CSC2204" s="218"/>
      <c r="CSD2204" s="218"/>
      <c r="CSE2204" s="218"/>
      <c r="CSF2204" s="218"/>
      <c r="CSG2204" s="218"/>
      <c r="CSH2204" s="218"/>
      <c r="CSI2204" s="218"/>
      <c r="CSJ2204" s="218"/>
      <c r="CSK2204" s="218"/>
      <c r="CSL2204" s="218"/>
      <c r="CSM2204" s="218"/>
      <c r="CSN2204" s="218"/>
      <c r="CSO2204" s="218"/>
      <c r="CSP2204" s="218"/>
      <c r="CSQ2204" s="218"/>
      <c r="CSR2204" s="218"/>
      <c r="CSS2204" s="218"/>
      <c r="CST2204" s="218"/>
      <c r="CSU2204" s="218"/>
      <c r="CSV2204" s="218"/>
      <c r="CSW2204" s="218"/>
      <c r="CSX2204" s="218"/>
      <c r="CSY2204" s="218"/>
      <c r="CSZ2204" s="218"/>
      <c r="CTA2204" s="218"/>
      <c r="CTB2204" s="218"/>
      <c r="CTC2204" s="218"/>
      <c r="CTD2204" s="218"/>
      <c r="CTE2204" s="218"/>
      <c r="CTF2204" s="218"/>
      <c r="CTG2204" s="218"/>
      <c r="CTH2204" s="218"/>
      <c r="CTI2204" s="218"/>
      <c r="CTJ2204" s="218"/>
      <c r="CTK2204" s="218"/>
      <c r="CTL2204" s="218"/>
      <c r="CTM2204" s="218"/>
      <c r="CTN2204" s="218"/>
      <c r="CTO2204" s="218"/>
      <c r="CTP2204" s="218"/>
      <c r="CTQ2204" s="218"/>
      <c r="CTR2204" s="218"/>
      <c r="CTS2204" s="218"/>
      <c r="CTT2204" s="218"/>
      <c r="CTU2204" s="218"/>
      <c r="CTV2204" s="218"/>
      <c r="CTW2204" s="218"/>
      <c r="CTX2204" s="218"/>
      <c r="CTY2204" s="218"/>
      <c r="CTZ2204" s="218"/>
      <c r="CUA2204" s="218"/>
      <c r="CUB2204" s="218"/>
      <c r="CUC2204" s="218"/>
      <c r="CUD2204" s="218"/>
      <c r="CUE2204" s="218"/>
      <c r="CUF2204" s="218"/>
      <c r="CUG2204" s="218"/>
      <c r="CUH2204" s="218"/>
      <c r="CUI2204" s="218"/>
      <c r="CUJ2204" s="218"/>
      <c r="CUK2204" s="218"/>
      <c r="CUL2204" s="218"/>
      <c r="CUM2204" s="218"/>
      <c r="CUN2204" s="218"/>
      <c r="CUO2204" s="218"/>
      <c r="CUP2204" s="218"/>
      <c r="CUQ2204" s="218"/>
      <c r="CUR2204" s="218"/>
      <c r="CUS2204" s="218"/>
      <c r="CUT2204" s="218"/>
      <c r="CUU2204" s="218"/>
      <c r="CUV2204" s="218"/>
      <c r="CUW2204" s="218"/>
      <c r="CUX2204" s="218"/>
      <c r="CUY2204" s="218"/>
      <c r="CUZ2204" s="218"/>
      <c r="CVA2204" s="218"/>
      <c r="CVB2204" s="218"/>
      <c r="CVC2204" s="218"/>
      <c r="CVD2204" s="218"/>
      <c r="CVE2204" s="218"/>
      <c r="CVF2204" s="218"/>
      <c r="CVG2204" s="218"/>
      <c r="CVH2204" s="218"/>
      <c r="CVI2204" s="218"/>
      <c r="CVJ2204" s="218"/>
      <c r="CVK2204" s="218"/>
      <c r="CVL2204" s="218"/>
      <c r="CVM2204" s="218"/>
      <c r="CVN2204" s="218"/>
      <c r="CVO2204" s="218"/>
      <c r="CVP2204" s="218"/>
      <c r="CVQ2204" s="218"/>
      <c r="CVR2204" s="218"/>
      <c r="CVS2204" s="218"/>
      <c r="CVT2204" s="218"/>
      <c r="CVU2204" s="218"/>
      <c r="CVV2204" s="218"/>
      <c r="CVW2204" s="218"/>
      <c r="CVX2204" s="218"/>
      <c r="CVY2204" s="218"/>
      <c r="CVZ2204" s="218"/>
      <c r="CWA2204" s="218"/>
      <c r="CWB2204" s="218"/>
      <c r="CWC2204" s="218"/>
      <c r="CWD2204" s="218"/>
      <c r="CWE2204" s="218"/>
      <c r="CWF2204" s="218"/>
      <c r="CWG2204" s="218"/>
      <c r="CWH2204" s="218"/>
      <c r="CWI2204" s="218"/>
      <c r="CWJ2204" s="218"/>
      <c r="CWK2204" s="218"/>
      <c r="CWL2204" s="218"/>
      <c r="CWM2204" s="218"/>
      <c r="CWN2204" s="218"/>
      <c r="CWO2204" s="218"/>
      <c r="CWP2204" s="218"/>
      <c r="CWQ2204" s="218"/>
      <c r="CWR2204" s="218"/>
      <c r="CWS2204" s="218"/>
      <c r="CWT2204" s="218"/>
      <c r="CWU2204" s="218"/>
      <c r="CWV2204" s="218"/>
      <c r="CWW2204" s="218"/>
      <c r="CWX2204" s="218"/>
      <c r="CWY2204" s="218"/>
      <c r="CWZ2204" s="218"/>
      <c r="CXA2204" s="218"/>
      <c r="CXB2204" s="218"/>
      <c r="CXC2204" s="218"/>
      <c r="CXD2204" s="218"/>
      <c r="CXE2204" s="218"/>
      <c r="CXF2204" s="218"/>
      <c r="CXG2204" s="218"/>
      <c r="CXH2204" s="218"/>
      <c r="CXI2204" s="218"/>
      <c r="CXJ2204" s="218"/>
      <c r="CXK2204" s="218"/>
      <c r="CXL2204" s="218"/>
      <c r="CXM2204" s="218"/>
      <c r="CXN2204" s="218"/>
      <c r="CXO2204" s="218"/>
      <c r="CXP2204" s="218"/>
      <c r="CXQ2204" s="218"/>
      <c r="CXR2204" s="218"/>
      <c r="CXS2204" s="218"/>
      <c r="CXT2204" s="218"/>
      <c r="CXU2204" s="218"/>
      <c r="CXV2204" s="218"/>
      <c r="CXW2204" s="218"/>
      <c r="CXX2204" s="218"/>
      <c r="CXY2204" s="218"/>
      <c r="CXZ2204" s="218"/>
      <c r="CYA2204" s="218"/>
      <c r="CYB2204" s="218"/>
      <c r="CYC2204" s="218"/>
      <c r="CYD2204" s="218"/>
      <c r="CYE2204" s="218"/>
      <c r="CYF2204" s="218"/>
      <c r="CYG2204" s="218"/>
      <c r="CYH2204" s="218"/>
      <c r="CYI2204" s="218"/>
      <c r="CYJ2204" s="218"/>
      <c r="CYK2204" s="218"/>
      <c r="CYL2204" s="218"/>
      <c r="CYM2204" s="218"/>
      <c r="CYN2204" s="218"/>
      <c r="CYO2204" s="218"/>
      <c r="CYP2204" s="218"/>
      <c r="CYQ2204" s="218"/>
      <c r="CYR2204" s="218"/>
      <c r="CYS2204" s="218"/>
      <c r="CYT2204" s="218"/>
      <c r="CYU2204" s="218"/>
      <c r="CYV2204" s="218"/>
      <c r="CYW2204" s="218"/>
      <c r="CYX2204" s="218"/>
      <c r="CYY2204" s="218"/>
      <c r="CYZ2204" s="218"/>
      <c r="CZA2204" s="218"/>
      <c r="CZB2204" s="218"/>
      <c r="CZC2204" s="218"/>
      <c r="CZD2204" s="218"/>
      <c r="CZE2204" s="218"/>
      <c r="CZF2204" s="218"/>
      <c r="CZG2204" s="218"/>
      <c r="CZH2204" s="218"/>
      <c r="CZI2204" s="218"/>
      <c r="CZJ2204" s="218"/>
      <c r="CZK2204" s="218"/>
      <c r="CZL2204" s="218"/>
      <c r="CZM2204" s="218"/>
      <c r="CZN2204" s="218"/>
      <c r="CZO2204" s="218"/>
      <c r="CZP2204" s="218"/>
      <c r="CZQ2204" s="218"/>
      <c r="CZR2204" s="218"/>
      <c r="CZS2204" s="218"/>
      <c r="CZT2204" s="218"/>
      <c r="CZU2204" s="218"/>
      <c r="CZV2204" s="218"/>
      <c r="CZW2204" s="218"/>
      <c r="CZX2204" s="218"/>
      <c r="CZY2204" s="218"/>
      <c r="CZZ2204" s="218"/>
      <c r="DAA2204" s="218"/>
      <c r="DAB2204" s="218"/>
      <c r="DAC2204" s="218"/>
      <c r="DAD2204" s="218"/>
      <c r="DAE2204" s="218"/>
      <c r="DAF2204" s="218"/>
      <c r="DAG2204" s="218"/>
      <c r="DAH2204" s="218"/>
      <c r="DAI2204" s="218"/>
      <c r="DAJ2204" s="218"/>
      <c r="DAK2204" s="218"/>
      <c r="DAL2204" s="218"/>
      <c r="DAM2204" s="218"/>
      <c r="DAN2204" s="218"/>
      <c r="DAO2204" s="218"/>
      <c r="DAP2204" s="218"/>
      <c r="DAQ2204" s="218"/>
      <c r="DAR2204" s="218"/>
      <c r="DAS2204" s="218"/>
      <c r="DAT2204" s="218"/>
      <c r="DAU2204" s="218"/>
      <c r="DAV2204" s="218"/>
      <c r="DAW2204" s="218"/>
      <c r="DAX2204" s="218"/>
      <c r="DAY2204" s="218"/>
      <c r="DAZ2204" s="218"/>
      <c r="DBA2204" s="218"/>
      <c r="DBB2204" s="218"/>
      <c r="DBC2204" s="218"/>
      <c r="DBD2204" s="218"/>
      <c r="DBE2204" s="218"/>
      <c r="DBF2204" s="218"/>
      <c r="DBG2204" s="218"/>
      <c r="DBH2204" s="218"/>
      <c r="DBI2204" s="218"/>
      <c r="DBJ2204" s="218"/>
      <c r="DBK2204" s="218"/>
      <c r="DBL2204" s="218"/>
      <c r="DBM2204" s="218"/>
      <c r="DBN2204" s="218"/>
      <c r="DBO2204" s="218"/>
      <c r="DBP2204" s="218"/>
      <c r="DBQ2204" s="218"/>
      <c r="DBR2204" s="218"/>
      <c r="DBS2204" s="218"/>
      <c r="DBT2204" s="218"/>
      <c r="DBU2204" s="218"/>
      <c r="DBV2204" s="218"/>
      <c r="DBW2204" s="218"/>
      <c r="DBX2204" s="218"/>
      <c r="DBY2204" s="218"/>
      <c r="DBZ2204" s="218"/>
      <c r="DCA2204" s="218"/>
      <c r="DCB2204" s="218"/>
      <c r="DCC2204" s="218"/>
      <c r="DCD2204" s="218"/>
      <c r="DCE2204" s="218"/>
      <c r="DCF2204" s="218"/>
      <c r="DCG2204" s="218"/>
      <c r="DCH2204" s="218"/>
      <c r="DCI2204" s="218"/>
      <c r="DCJ2204" s="218"/>
      <c r="DCK2204" s="218"/>
      <c r="DCL2204" s="218"/>
      <c r="DCM2204" s="218"/>
      <c r="DCN2204" s="218"/>
      <c r="DCO2204" s="218"/>
      <c r="DCP2204" s="218"/>
      <c r="DCQ2204" s="218"/>
      <c r="DCR2204" s="218"/>
      <c r="DCS2204" s="218"/>
      <c r="DCT2204" s="218"/>
      <c r="DCU2204" s="218"/>
      <c r="DCV2204" s="218"/>
      <c r="DCW2204" s="218"/>
      <c r="DCX2204" s="218"/>
      <c r="DCY2204" s="218"/>
      <c r="DCZ2204" s="218"/>
      <c r="DDA2204" s="218"/>
      <c r="DDB2204" s="218"/>
      <c r="DDC2204" s="218"/>
      <c r="DDD2204" s="218"/>
      <c r="DDE2204" s="218"/>
      <c r="DDF2204" s="218"/>
      <c r="DDG2204" s="218"/>
      <c r="DDH2204" s="218"/>
      <c r="DDI2204" s="218"/>
      <c r="DDJ2204" s="218"/>
      <c r="DDK2204" s="218"/>
      <c r="DDL2204" s="218"/>
      <c r="DDM2204" s="218"/>
      <c r="DDN2204" s="218"/>
      <c r="DDO2204" s="218"/>
      <c r="DDP2204" s="218"/>
      <c r="DDQ2204" s="218"/>
      <c r="DDR2204" s="218"/>
      <c r="DDS2204" s="218"/>
      <c r="DDT2204" s="218"/>
      <c r="DDU2204" s="218"/>
      <c r="DDV2204" s="218"/>
      <c r="DDW2204" s="218"/>
      <c r="DDX2204" s="218"/>
      <c r="DDY2204" s="218"/>
      <c r="DDZ2204" s="218"/>
      <c r="DEA2204" s="218"/>
      <c r="DEB2204" s="218"/>
      <c r="DEC2204" s="218"/>
      <c r="DED2204" s="218"/>
      <c r="DEE2204" s="218"/>
      <c r="DEF2204" s="218"/>
      <c r="DEG2204" s="218"/>
      <c r="DEH2204" s="218"/>
      <c r="DEI2204" s="218"/>
      <c r="DEJ2204" s="218"/>
      <c r="DEK2204" s="218"/>
      <c r="DEL2204" s="218"/>
      <c r="DEM2204" s="218"/>
      <c r="DEN2204" s="218"/>
      <c r="DEO2204" s="218"/>
      <c r="DEP2204" s="218"/>
      <c r="DEQ2204" s="218"/>
      <c r="DER2204" s="218"/>
      <c r="DES2204" s="218"/>
      <c r="DET2204" s="218"/>
      <c r="DEU2204" s="218"/>
      <c r="DEV2204" s="218"/>
      <c r="DEW2204" s="218"/>
      <c r="DEX2204" s="218"/>
      <c r="DEY2204" s="218"/>
      <c r="DEZ2204" s="218"/>
      <c r="DFA2204" s="218"/>
      <c r="DFB2204" s="218"/>
      <c r="DFC2204" s="218"/>
      <c r="DFD2204" s="218"/>
      <c r="DFE2204" s="218"/>
      <c r="DFF2204" s="218"/>
      <c r="DFG2204" s="218"/>
      <c r="DFH2204" s="218"/>
      <c r="DFI2204" s="218"/>
      <c r="DFJ2204" s="218"/>
      <c r="DFK2204" s="218"/>
      <c r="DFL2204" s="218"/>
      <c r="DFM2204" s="218"/>
      <c r="DFN2204" s="218"/>
      <c r="DFO2204" s="218"/>
      <c r="DFP2204" s="218"/>
      <c r="DFQ2204" s="218"/>
      <c r="DFR2204" s="218"/>
      <c r="DFS2204" s="218"/>
      <c r="DFT2204" s="218"/>
      <c r="DFU2204" s="218"/>
      <c r="DFV2204" s="218"/>
      <c r="DFW2204" s="218"/>
      <c r="DFX2204" s="218"/>
      <c r="DFY2204" s="218"/>
      <c r="DFZ2204" s="218"/>
      <c r="DGA2204" s="218"/>
      <c r="DGB2204" s="218"/>
      <c r="DGC2204" s="218"/>
      <c r="DGD2204" s="218"/>
      <c r="DGE2204" s="218"/>
      <c r="DGF2204" s="218"/>
      <c r="DGG2204" s="218"/>
      <c r="DGH2204" s="218"/>
      <c r="DGI2204" s="218"/>
      <c r="DGJ2204" s="218"/>
      <c r="DGK2204" s="218"/>
      <c r="DGL2204" s="218"/>
      <c r="DGM2204" s="218"/>
      <c r="DGN2204" s="218"/>
      <c r="DGO2204" s="218"/>
      <c r="DGP2204" s="218"/>
      <c r="DGQ2204" s="218"/>
      <c r="DGR2204" s="218"/>
      <c r="DGS2204" s="218"/>
      <c r="DGT2204" s="218"/>
      <c r="DGU2204" s="218"/>
      <c r="DGV2204" s="218"/>
      <c r="DGW2204" s="218"/>
      <c r="DGX2204" s="218"/>
      <c r="DGY2204" s="218"/>
      <c r="DGZ2204" s="218"/>
      <c r="DHA2204" s="218"/>
      <c r="DHB2204" s="218"/>
      <c r="DHC2204" s="218"/>
      <c r="DHD2204" s="218"/>
      <c r="DHE2204" s="218"/>
      <c r="DHF2204" s="218"/>
      <c r="DHG2204" s="218"/>
      <c r="DHH2204" s="218"/>
      <c r="DHI2204" s="218"/>
      <c r="DHJ2204" s="218"/>
      <c r="DHK2204" s="218"/>
      <c r="DHL2204" s="218"/>
      <c r="DHM2204" s="218"/>
      <c r="DHN2204" s="218"/>
      <c r="DHO2204" s="218"/>
      <c r="DHP2204" s="218"/>
      <c r="DHQ2204" s="218"/>
      <c r="DHR2204" s="218"/>
      <c r="DHS2204" s="218"/>
      <c r="DHT2204" s="218"/>
      <c r="DHU2204" s="218"/>
      <c r="DHV2204" s="218"/>
      <c r="DHW2204" s="218"/>
      <c r="DHX2204" s="218"/>
      <c r="DHY2204" s="218"/>
      <c r="DHZ2204" s="218"/>
      <c r="DIA2204" s="218"/>
      <c r="DIB2204" s="218"/>
      <c r="DIC2204" s="218"/>
      <c r="DID2204" s="218"/>
      <c r="DIE2204" s="218"/>
      <c r="DIF2204" s="218"/>
      <c r="DIG2204" s="218"/>
      <c r="DIH2204" s="218"/>
      <c r="DII2204" s="218"/>
      <c r="DIJ2204" s="218"/>
      <c r="DIK2204" s="218"/>
      <c r="DIL2204" s="218"/>
      <c r="DIM2204" s="218"/>
      <c r="DIN2204" s="218"/>
      <c r="DIO2204" s="218"/>
      <c r="DIP2204" s="218"/>
      <c r="DIQ2204" s="218"/>
      <c r="DIR2204" s="218"/>
      <c r="DIS2204" s="218"/>
      <c r="DIT2204" s="218"/>
      <c r="DIU2204" s="218"/>
      <c r="DIV2204" s="218"/>
      <c r="DIW2204" s="218"/>
      <c r="DIX2204" s="218"/>
      <c r="DIY2204" s="218"/>
      <c r="DIZ2204" s="218"/>
      <c r="DJA2204" s="218"/>
      <c r="DJB2204" s="218"/>
      <c r="DJC2204" s="218"/>
      <c r="DJD2204" s="218"/>
      <c r="DJE2204" s="218"/>
      <c r="DJF2204" s="218"/>
      <c r="DJG2204" s="218"/>
      <c r="DJH2204" s="218"/>
      <c r="DJI2204" s="218"/>
      <c r="DJJ2204" s="218"/>
      <c r="DJK2204" s="218"/>
      <c r="DJL2204" s="218"/>
      <c r="DJM2204" s="218"/>
      <c r="DJN2204" s="218"/>
      <c r="DJO2204" s="218"/>
      <c r="DJP2204" s="218"/>
      <c r="DJQ2204" s="218"/>
      <c r="DJR2204" s="218"/>
      <c r="DJS2204" s="218"/>
      <c r="DJT2204" s="218"/>
      <c r="DJU2204" s="218"/>
      <c r="DJV2204" s="218"/>
      <c r="DJW2204" s="218"/>
      <c r="DJX2204" s="218"/>
      <c r="DJY2204" s="218"/>
      <c r="DJZ2204" s="218"/>
      <c r="DKA2204" s="218"/>
      <c r="DKB2204" s="218"/>
      <c r="DKC2204" s="218"/>
      <c r="DKD2204" s="218"/>
      <c r="DKE2204" s="218"/>
      <c r="DKF2204" s="218"/>
      <c r="DKG2204" s="218"/>
      <c r="DKH2204" s="218"/>
      <c r="DKI2204" s="218"/>
      <c r="DKJ2204" s="218"/>
      <c r="DKK2204" s="218"/>
      <c r="DKL2204" s="218"/>
      <c r="DKM2204" s="218"/>
      <c r="DKN2204" s="218"/>
      <c r="DKO2204" s="218"/>
      <c r="DKP2204" s="218"/>
      <c r="DKQ2204" s="218"/>
      <c r="DKR2204" s="218"/>
      <c r="DKS2204" s="218"/>
      <c r="DKT2204" s="218"/>
      <c r="DKU2204" s="218"/>
      <c r="DKV2204" s="218"/>
      <c r="DKW2204" s="218"/>
      <c r="DKX2204" s="218"/>
      <c r="DKY2204" s="218"/>
      <c r="DKZ2204" s="218"/>
      <c r="DLA2204" s="218"/>
      <c r="DLB2204" s="218"/>
      <c r="DLC2204" s="218"/>
      <c r="DLD2204" s="218"/>
      <c r="DLE2204" s="218"/>
      <c r="DLF2204" s="218"/>
      <c r="DLG2204" s="218"/>
      <c r="DLH2204" s="218"/>
      <c r="DLI2204" s="218"/>
      <c r="DLJ2204" s="218"/>
      <c r="DLK2204" s="218"/>
      <c r="DLL2204" s="218"/>
      <c r="DLM2204" s="218"/>
      <c r="DLN2204" s="218"/>
      <c r="DLO2204" s="218"/>
      <c r="DLP2204" s="218"/>
      <c r="DLQ2204" s="218"/>
      <c r="DLR2204" s="218"/>
      <c r="DLS2204" s="218"/>
      <c r="DLT2204" s="218"/>
      <c r="DLU2204" s="218"/>
      <c r="DLV2204" s="218"/>
      <c r="DLW2204" s="218"/>
      <c r="DLX2204" s="218"/>
      <c r="DLY2204" s="218"/>
      <c r="DLZ2204" s="218"/>
      <c r="DMA2204" s="218"/>
      <c r="DMB2204" s="218"/>
      <c r="DMC2204" s="218"/>
      <c r="DMD2204" s="218"/>
      <c r="DME2204" s="218"/>
      <c r="DMF2204" s="218"/>
      <c r="DMG2204" s="218"/>
      <c r="DMH2204" s="218"/>
      <c r="DMI2204" s="218"/>
      <c r="DMJ2204" s="218"/>
      <c r="DMK2204" s="218"/>
      <c r="DML2204" s="218"/>
      <c r="DMM2204" s="218"/>
      <c r="DMN2204" s="218"/>
      <c r="DMO2204" s="218"/>
      <c r="DMP2204" s="218"/>
      <c r="DMQ2204" s="218"/>
      <c r="DMR2204" s="218"/>
      <c r="DMS2204" s="218"/>
      <c r="DMT2204" s="218"/>
      <c r="DMU2204" s="218"/>
      <c r="DMV2204" s="218"/>
      <c r="DMW2204" s="218"/>
      <c r="DMX2204" s="218"/>
      <c r="DMY2204" s="218"/>
      <c r="DMZ2204" s="218"/>
      <c r="DNA2204" s="218"/>
      <c r="DNB2204" s="218"/>
      <c r="DNC2204" s="218"/>
      <c r="DND2204" s="218"/>
      <c r="DNE2204" s="218"/>
      <c r="DNF2204" s="218"/>
      <c r="DNG2204" s="218"/>
      <c r="DNH2204" s="218"/>
      <c r="DNI2204" s="218"/>
      <c r="DNJ2204" s="218"/>
      <c r="DNK2204" s="218"/>
      <c r="DNL2204" s="218"/>
      <c r="DNM2204" s="218"/>
      <c r="DNN2204" s="218"/>
      <c r="DNO2204" s="218"/>
      <c r="DNP2204" s="218"/>
      <c r="DNQ2204" s="218"/>
      <c r="DNR2204" s="218"/>
      <c r="DNS2204" s="218"/>
      <c r="DNT2204" s="218"/>
      <c r="DNU2204" s="218"/>
      <c r="DNV2204" s="218"/>
      <c r="DNW2204" s="218"/>
      <c r="DNX2204" s="218"/>
      <c r="DNY2204" s="218"/>
      <c r="DNZ2204" s="218"/>
      <c r="DOA2204" s="218"/>
      <c r="DOB2204" s="218"/>
      <c r="DOC2204" s="218"/>
      <c r="DOD2204" s="218"/>
      <c r="DOE2204" s="218"/>
      <c r="DOF2204" s="218"/>
      <c r="DOG2204" s="218"/>
      <c r="DOH2204" s="218"/>
      <c r="DOI2204" s="218"/>
      <c r="DOJ2204" s="218"/>
      <c r="DOK2204" s="218"/>
      <c r="DOL2204" s="218"/>
      <c r="DOM2204" s="218"/>
      <c r="DON2204" s="218"/>
      <c r="DOO2204" s="218"/>
      <c r="DOP2204" s="218"/>
      <c r="DOQ2204" s="218"/>
      <c r="DOR2204" s="218"/>
      <c r="DOS2204" s="218"/>
      <c r="DOT2204" s="218"/>
      <c r="DOU2204" s="218"/>
      <c r="DOV2204" s="218"/>
      <c r="DOW2204" s="218"/>
      <c r="DOX2204" s="218"/>
      <c r="DOY2204" s="218"/>
      <c r="DOZ2204" s="218"/>
      <c r="DPA2204" s="218"/>
      <c r="DPB2204" s="218"/>
      <c r="DPC2204" s="218"/>
      <c r="DPD2204" s="218"/>
      <c r="DPE2204" s="218"/>
      <c r="DPF2204" s="218"/>
      <c r="DPG2204" s="218"/>
      <c r="DPH2204" s="218"/>
      <c r="DPI2204" s="218"/>
      <c r="DPJ2204" s="218"/>
      <c r="DPK2204" s="218"/>
      <c r="DPL2204" s="218"/>
      <c r="DPM2204" s="218"/>
      <c r="DPN2204" s="218"/>
      <c r="DPO2204" s="218"/>
      <c r="DPP2204" s="218"/>
      <c r="DPQ2204" s="218"/>
      <c r="DPR2204" s="218"/>
      <c r="DPS2204" s="218"/>
      <c r="DPT2204" s="218"/>
      <c r="DPU2204" s="218"/>
      <c r="DPV2204" s="218"/>
      <c r="DPW2204" s="218"/>
      <c r="DPX2204" s="218"/>
      <c r="DPY2204" s="218"/>
      <c r="DPZ2204" s="218"/>
      <c r="DQA2204" s="218"/>
      <c r="DQB2204" s="218"/>
      <c r="DQC2204" s="218"/>
      <c r="DQD2204" s="218"/>
      <c r="DQE2204" s="218"/>
      <c r="DQF2204" s="218"/>
      <c r="DQG2204" s="218"/>
      <c r="DQH2204" s="218"/>
      <c r="DQI2204" s="218"/>
      <c r="DQJ2204" s="218"/>
      <c r="DQK2204" s="218"/>
      <c r="DQL2204" s="218"/>
      <c r="DQM2204" s="218"/>
      <c r="DQN2204" s="218"/>
      <c r="DQO2204" s="218"/>
      <c r="DQP2204" s="218"/>
      <c r="DQQ2204" s="218"/>
      <c r="DQR2204" s="218"/>
      <c r="DQS2204" s="218"/>
      <c r="DQT2204" s="218"/>
      <c r="DQU2204" s="218"/>
      <c r="DQV2204" s="218"/>
      <c r="DQW2204" s="218"/>
      <c r="DQX2204" s="218"/>
      <c r="DQY2204" s="218"/>
      <c r="DQZ2204" s="218"/>
      <c r="DRA2204" s="218"/>
      <c r="DRB2204" s="218"/>
      <c r="DRC2204" s="218"/>
      <c r="DRD2204" s="218"/>
      <c r="DRE2204" s="218"/>
      <c r="DRF2204" s="218"/>
      <c r="DRG2204" s="218"/>
      <c r="DRH2204" s="218"/>
      <c r="DRI2204" s="218"/>
      <c r="DRJ2204" s="218"/>
      <c r="DRK2204" s="218"/>
      <c r="DRL2204" s="218"/>
      <c r="DRM2204" s="218"/>
      <c r="DRN2204" s="218"/>
      <c r="DRO2204" s="218"/>
      <c r="DRP2204" s="218"/>
      <c r="DRQ2204" s="218"/>
      <c r="DRR2204" s="218"/>
      <c r="DRS2204" s="218"/>
      <c r="DRT2204" s="218"/>
      <c r="DRU2204" s="218"/>
      <c r="DRV2204" s="218"/>
      <c r="DRW2204" s="218"/>
      <c r="DRX2204" s="218"/>
      <c r="DRY2204" s="218"/>
      <c r="DRZ2204" s="218"/>
      <c r="DSA2204" s="218"/>
      <c r="DSB2204" s="218"/>
      <c r="DSC2204" s="218"/>
      <c r="DSD2204" s="218"/>
      <c r="DSE2204" s="218"/>
      <c r="DSF2204" s="218"/>
      <c r="DSG2204" s="218"/>
      <c r="DSH2204" s="218"/>
      <c r="DSI2204" s="218"/>
      <c r="DSJ2204" s="218"/>
      <c r="DSK2204" s="218"/>
      <c r="DSL2204" s="218"/>
      <c r="DSM2204" s="218"/>
      <c r="DSN2204" s="218"/>
      <c r="DSO2204" s="218"/>
      <c r="DSP2204" s="218"/>
      <c r="DSQ2204" s="218"/>
      <c r="DSR2204" s="218"/>
      <c r="DSS2204" s="218"/>
      <c r="DST2204" s="218"/>
      <c r="DSU2204" s="218"/>
      <c r="DSV2204" s="218"/>
      <c r="DSW2204" s="218"/>
      <c r="DSX2204" s="218"/>
      <c r="DSY2204" s="218"/>
      <c r="DSZ2204" s="218"/>
      <c r="DTA2204" s="218"/>
      <c r="DTB2204" s="218"/>
      <c r="DTC2204" s="218"/>
      <c r="DTD2204" s="218"/>
      <c r="DTE2204" s="218"/>
      <c r="DTF2204" s="218"/>
      <c r="DTG2204" s="218"/>
      <c r="DTH2204" s="218"/>
      <c r="DTI2204" s="218"/>
      <c r="DTJ2204" s="218"/>
      <c r="DTK2204" s="218"/>
      <c r="DTL2204" s="218"/>
      <c r="DTM2204" s="218"/>
      <c r="DTN2204" s="218"/>
      <c r="DTO2204" s="218"/>
      <c r="DTP2204" s="218"/>
      <c r="DTQ2204" s="218"/>
      <c r="DTR2204" s="218"/>
      <c r="DTS2204" s="218"/>
      <c r="DTT2204" s="218"/>
      <c r="DTU2204" s="218"/>
      <c r="DTV2204" s="218"/>
      <c r="DTW2204" s="218"/>
      <c r="DTX2204" s="218"/>
      <c r="DTY2204" s="218"/>
      <c r="DTZ2204" s="218"/>
      <c r="DUA2204" s="218"/>
      <c r="DUB2204" s="218"/>
      <c r="DUC2204" s="218"/>
      <c r="DUD2204" s="218"/>
      <c r="DUE2204" s="218"/>
      <c r="DUF2204" s="218"/>
      <c r="DUG2204" s="218"/>
      <c r="DUH2204" s="218"/>
      <c r="DUI2204" s="218"/>
      <c r="DUJ2204" s="218"/>
      <c r="DUK2204" s="218"/>
      <c r="DUL2204" s="218"/>
      <c r="DUM2204" s="218"/>
      <c r="DUN2204" s="218"/>
      <c r="DUO2204" s="218"/>
      <c r="DUP2204" s="218"/>
      <c r="DUQ2204" s="218"/>
      <c r="DUR2204" s="218"/>
      <c r="DUS2204" s="218"/>
      <c r="DUT2204" s="218"/>
      <c r="DUU2204" s="218"/>
      <c r="DUV2204" s="218"/>
      <c r="DUW2204" s="218"/>
      <c r="DUX2204" s="218"/>
      <c r="DUY2204" s="218"/>
      <c r="DUZ2204" s="218"/>
      <c r="DVA2204" s="218"/>
      <c r="DVB2204" s="218"/>
      <c r="DVC2204" s="218"/>
      <c r="DVD2204" s="218"/>
      <c r="DVE2204" s="218"/>
      <c r="DVF2204" s="218"/>
      <c r="DVG2204" s="218"/>
      <c r="DVH2204" s="218"/>
      <c r="DVI2204" s="218"/>
      <c r="DVJ2204" s="218"/>
      <c r="DVK2204" s="218"/>
      <c r="DVL2204" s="218"/>
      <c r="DVM2204" s="218"/>
      <c r="DVN2204" s="218"/>
      <c r="DVO2204" s="218"/>
      <c r="DVP2204" s="218"/>
      <c r="DVQ2204" s="218"/>
      <c r="DVR2204" s="218"/>
      <c r="DVS2204" s="218"/>
      <c r="DVT2204" s="218"/>
      <c r="DVU2204" s="218"/>
      <c r="DVV2204" s="218"/>
      <c r="DVW2204" s="218"/>
      <c r="DVX2204" s="218"/>
      <c r="DVY2204" s="218"/>
      <c r="DVZ2204" s="218"/>
      <c r="DWA2204" s="218"/>
      <c r="DWB2204" s="218"/>
      <c r="DWC2204" s="218"/>
      <c r="DWD2204" s="218"/>
      <c r="DWE2204" s="218"/>
      <c r="DWF2204" s="218"/>
      <c r="DWG2204" s="218"/>
      <c r="DWH2204" s="218"/>
      <c r="DWI2204" s="218"/>
      <c r="DWJ2204" s="218"/>
      <c r="DWK2204" s="218"/>
      <c r="DWL2204" s="218"/>
      <c r="DWM2204" s="218"/>
      <c r="DWN2204" s="218"/>
      <c r="DWO2204" s="218"/>
      <c r="DWP2204" s="218"/>
      <c r="DWQ2204" s="218"/>
      <c r="DWR2204" s="218"/>
      <c r="DWS2204" s="218"/>
      <c r="DWT2204" s="218"/>
      <c r="DWU2204" s="218"/>
      <c r="DWV2204" s="218"/>
      <c r="DWW2204" s="218"/>
      <c r="DWX2204" s="218"/>
      <c r="DWY2204" s="218"/>
      <c r="DWZ2204" s="218"/>
      <c r="DXA2204" s="218"/>
      <c r="DXB2204" s="218"/>
      <c r="DXC2204" s="218"/>
      <c r="DXD2204" s="218"/>
      <c r="DXE2204" s="218"/>
      <c r="DXF2204" s="218"/>
      <c r="DXG2204" s="218"/>
      <c r="DXH2204" s="218"/>
      <c r="DXI2204" s="218"/>
      <c r="DXJ2204" s="218"/>
      <c r="DXK2204" s="218"/>
      <c r="DXL2204" s="218"/>
      <c r="DXM2204" s="218"/>
      <c r="DXN2204" s="218"/>
      <c r="DXO2204" s="218"/>
      <c r="DXP2204" s="218"/>
      <c r="DXQ2204" s="218"/>
      <c r="DXR2204" s="218"/>
      <c r="DXS2204" s="218"/>
      <c r="DXT2204" s="218"/>
      <c r="DXU2204" s="218"/>
      <c r="DXV2204" s="218"/>
      <c r="DXW2204" s="218"/>
      <c r="DXX2204" s="218"/>
      <c r="DXY2204" s="218"/>
      <c r="DXZ2204" s="218"/>
      <c r="DYA2204" s="218"/>
      <c r="DYB2204" s="218"/>
      <c r="DYC2204" s="218"/>
      <c r="DYD2204" s="218"/>
      <c r="DYE2204" s="218"/>
      <c r="DYF2204" s="218"/>
      <c r="DYG2204" s="218"/>
      <c r="DYH2204" s="218"/>
      <c r="DYI2204" s="218"/>
      <c r="DYJ2204" s="218"/>
      <c r="DYK2204" s="218"/>
      <c r="DYL2204" s="218"/>
      <c r="DYM2204" s="218"/>
      <c r="DYN2204" s="218"/>
      <c r="DYO2204" s="218"/>
      <c r="DYP2204" s="218"/>
      <c r="DYQ2204" s="218"/>
      <c r="DYR2204" s="218"/>
      <c r="DYS2204" s="218"/>
      <c r="DYT2204" s="218"/>
      <c r="DYU2204" s="218"/>
      <c r="DYV2204" s="218"/>
      <c r="DYW2204" s="218"/>
      <c r="DYX2204" s="218"/>
      <c r="DYY2204" s="218"/>
      <c r="DYZ2204" s="218"/>
      <c r="DZA2204" s="218"/>
      <c r="DZB2204" s="218"/>
      <c r="DZC2204" s="218"/>
      <c r="DZD2204" s="218"/>
      <c r="DZE2204" s="218"/>
      <c r="DZF2204" s="218"/>
      <c r="DZG2204" s="218"/>
      <c r="DZH2204" s="218"/>
      <c r="DZI2204" s="218"/>
      <c r="DZJ2204" s="218"/>
      <c r="DZK2204" s="218"/>
      <c r="DZL2204" s="218"/>
      <c r="DZM2204" s="218"/>
      <c r="DZN2204" s="218"/>
      <c r="DZO2204" s="218"/>
      <c r="DZP2204" s="218"/>
      <c r="DZQ2204" s="218"/>
      <c r="DZR2204" s="218"/>
      <c r="DZS2204" s="218"/>
      <c r="DZT2204" s="218"/>
      <c r="DZU2204" s="218"/>
      <c r="DZV2204" s="218"/>
      <c r="DZW2204" s="218"/>
      <c r="DZX2204" s="218"/>
      <c r="DZY2204" s="218"/>
      <c r="DZZ2204" s="218"/>
      <c r="EAA2204" s="218"/>
      <c r="EAB2204" s="218"/>
      <c r="EAC2204" s="218"/>
      <c r="EAD2204" s="218"/>
      <c r="EAE2204" s="218"/>
      <c r="EAF2204" s="218"/>
      <c r="EAG2204" s="218"/>
      <c r="EAH2204" s="218"/>
      <c r="EAI2204" s="218"/>
      <c r="EAJ2204" s="218"/>
      <c r="EAK2204" s="218"/>
      <c r="EAL2204" s="218"/>
      <c r="EAM2204" s="218"/>
      <c r="EAN2204" s="218"/>
      <c r="EAO2204" s="218"/>
      <c r="EAP2204" s="218"/>
      <c r="EAQ2204" s="218"/>
      <c r="EAR2204" s="218"/>
      <c r="EAS2204" s="218"/>
      <c r="EAT2204" s="218"/>
      <c r="EAU2204" s="218"/>
      <c r="EAV2204" s="218"/>
      <c r="EAW2204" s="218"/>
      <c r="EAX2204" s="218"/>
      <c r="EAY2204" s="218"/>
      <c r="EAZ2204" s="218"/>
      <c r="EBA2204" s="218"/>
      <c r="EBB2204" s="218"/>
      <c r="EBC2204" s="218"/>
      <c r="EBD2204" s="218"/>
      <c r="EBE2204" s="218"/>
      <c r="EBF2204" s="218"/>
      <c r="EBG2204" s="218"/>
      <c r="EBH2204" s="218"/>
      <c r="EBI2204" s="218"/>
      <c r="EBJ2204" s="218"/>
      <c r="EBK2204" s="218"/>
      <c r="EBL2204" s="218"/>
      <c r="EBM2204" s="218"/>
      <c r="EBN2204" s="218"/>
      <c r="EBO2204" s="218"/>
      <c r="EBP2204" s="218"/>
      <c r="EBQ2204" s="218"/>
      <c r="EBR2204" s="218"/>
      <c r="EBS2204" s="218"/>
      <c r="EBT2204" s="218"/>
      <c r="EBU2204" s="218"/>
      <c r="EBV2204" s="218"/>
      <c r="EBW2204" s="218"/>
      <c r="EBX2204" s="218"/>
      <c r="EBY2204" s="218"/>
      <c r="EBZ2204" s="218"/>
      <c r="ECA2204" s="218"/>
      <c r="ECB2204" s="218"/>
      <c r="ECC2204" s="218"/>
      <c r="ECD2204" s="218"/>
      <c r="ECE2204" s="218"/>
      <c r="ECF2204" s="218"/>
      <c r="ECG2204" s="218"/>
      <c r="ECH2204" s="218"/>
      <c r="ECI2204" s="218"/>
      <c r="ECJ2204" s="218"/>
      <c r="ECK2204" s="218"/>
      <c r="ECL2204" s="218"/>
      <c r="ECM2204" s="218"/>
      <c r="ECN2204" s="218"/>
      <c r="ECO2204" s="218"/>
      <c r="ECP2204" s="218"/>
      <c r="ECQ2204" s="218"/>
      <c r="ECR2204" s="218"/>
      <c r="ECS2204" s="218"/>
      <c r="ECT2204" s="218"/>
      <c r="ECU2204" s="218"/>
      <c r="ECV2204" s="218"/>
      <c r="ECW2204" s="218"/>
      <c r="ECX2204" s="218"/>
      <c r="ECY2204" s="218"/>
      <c r="ECZ2204" s="218"/>
      <c r="EDA2204" s="218"/>
      <c r="EDB2204" s="218"/>
      <c r="EDC2204" s="218"/>
      <c r="EDD2204" s="218"/>
      <c r="EDE2204" s="218"/>
      <c r="EDF2204" s="218"/>
      <c r="EDG2204" s="218"/>
      <c r="EDH2204" s="218"/>
      <c r="EDI2204" s="218"/>
      <c r="EDJ2204" s="218"/>
      <c r="EDK2204" s="218"/>
      <c r="EDL2204" s="218"/>
      <c r="EDM2204" s="218"/>
      <c r="EDN2204" s="218"/>
      <c r="EDO2204" s="218"/>
      <c r="EDP2204" s="218"/>
      <c r="EDQ2204" s="218"/>
      <c r="EDR2204" s="218"/>
      <c r="EDS2204" s="218"/>
      <c r="EDT2204" s="218"/>
      <c r="EDU2204" s="218"/>
      <c r="EDV2204" s="218"/>
      <c r="EDW2204" s="218"/>
      <c r="EDX2204" s="218"/>
      <c r="EDY2204" s="218"/>
      <c r="EDZ2204" s="218"/>
      <c r="EEA2204" s="218"/>
      <c r="EEB2204" s="218"/>
      <c r="EEC2204" s="218"/>
      <c r="EED2204" s="218"/>
      <c r="EEE2204" s="218"/>
      <c r="EEF2204" s="218"/>
      <c r="EEG2204" s="218"/>
      <c r="EEH2204" s="218"/>
      <c r="EEI2204" s="218"/>
      <c r="EEJ2204" s="218"/>
      <c r="EEK2204" s="218"/>
      <c r="EEL2204" s="218"/>
      <c r="EEM2204" s="218"/>
      <c r="EEN2204" s="218"/>
      <c r="EEO2204" s="218"/>
      <c r="EEP2204" s="218"/>
      <c r="EEQ2204" s="218"/>
      <c r="EER2204" s="218"/>
      <c r="EES2204" s="218"/>
      <c r="EET2204" s="218"/>
      <c r="EEU2204" s="218"/>
      <c r="EEV2204" s="218"/>
      <c r="EEW2204" s="218"/>
      <c r="EEX2204" s="218"/>
      <c r="EEY2204" s="218"/>
      <c r="EEZ2204" s="218"/>
      <c r="EFA2204" s="218"/>
      <c r="EFB2204" s="218"/>
      <c r="EFC2204" s="218"/>
      <c r="EFD2204" s="218"/>
      <c r="EFE2204" s="218"/>
      <c r="EFF2204" s="218"/>
      <c r="EFG2204" s="218"/>
      <c r="EFH2204" s="218"/>
      <c r="EFI2204" s="218"/>
      <c r="EFJ2204" s="218"/>
      <c r="EFK2204" s="218"/>
      <c r="EFL2204" s="218"/>
      <c r="EFM2204" s="218"/>
      <c r="EFN2204" s="218"/>
      <c r="EFO2204" s="218"/>
      <c r="EFP2204" s="218"/>
      <c r="EFQ2204" s="218"/>
      <c r="EFR2204" s="218"/>
      <c r="EFS2204" s="218"/>
      <c r="EFT2204" s="218"/>
      <c r="EFU2204" s="218"/>
      <c r="EFV2204" s="218"/>
      <c r="EFW2204" s="218"/>
      <c r="EFX2204" s="218"/>
      <c r="EFY2204" s="218"/>
      <c r="EFZ2204" s="218"/>
      <c r="EGA2204" s="218"/>
      <c r="EGB2204" s="218"/>
      <c r="EGC2204" s="218"/>
      <c r="EGD2204" s="218"/>
      <c r="EGE2204" s="218"/>
      <c r="EGF2204" s="218"/>
      <c r="EGG2204" s="218"/>
      <c r="EGH2204" s="218"/>
      <c r="EGI2204" s="218"/>
      <c r="EGJ2204" s="218"/>
      <c r="EGK2204" s="218"/>
      <c r="EGL2204" s="218"/>
      <c r="EGM2204" s="218"/>
      <c r="EGN2204" s="218"/>
      <c r="EGO2204" s="218"/>
      <c r="EGP2204" s="218"/>
      <c r="EGQ2204" s="218"/>
      <c r="EGR2204" s="218"/>
      <c r="EGS2204" s="218"/>
      <c r="EGT2204" s="218"/>
      <c r="EGU2204" s="218"/>
      <c r="EGV2204" s="218"/>
      <c r="EGW2204" s="218"/>
      <c r="EGX2204" s="218"/>
      <c r="EGY2204" s="218"/>
      <c r="EGZ2204" s="218"/>
      <c r="EHA2204" s="218"/>
      <c r="EHB2204" s="218"/>
      <c r="EHC2204" s="218"/>
      <c r="EHD2204" s="218"/>
      <c r="EHE2204" s="218"/>
      <c r="EHF2204" s="218"/>
      <c r="EHG2204" s="218"/>
      <c r="EHH2204" s="218"/>
      <c r="EHI2204" s="218"/>
      <c r="EHJ2204" s="218"/>
      <c r="EHK2204" s="218"/>
      <c r="EHL2204" s="218"/>
      <c r="EHM2204" s="218"/>
      <c r="EHN2204" s="218"/>
      <c r="EHO2204" s="218"/>
      <c r="EHP2204" s="218"/>
      <c r="EHQ2204" s="218"/>
      <c r="EHR2204" s="218"/>
      <c r="EHS2204" s="218"/>
      <c r="EHT2204" s="218"/>
      <c r="EHU2204" s="218"/>
      <c r="EHV2204" s="218"/>
      <c r="EHW2204" s="218"/>
      <c r="EHX2204" s="218"/>
      <c r="EHY2204" s="218"/>
      <c r="EHZ2204" s="218"/>
      <c r="EIA2204" s="218"/>
      <c r="EIB2204" s="218"/>
      <c r="EIC2204" s="218"/>
      <c r="EID2204" s="218"/>
      <c r="EIE2204" s="218"/>
      <c r="EIF2204" s="218"/>
      <c r="EIG2204" s="218"/>
      <c r="EIH2204" s="218"/>
      <c r="EII2204" s="218"/>
      <c r="EIJ2204" s="218"/>
      <c r="EIK2204" s="218"/>
      <c r="EIL2204" s="218"/>
      <c r="EIM2204" s="218"/>
      <c r="EIN2204" s="218"/>
      <c r="EIO2204" s="218"/>
      <c r="EIP2204" s="218"/>
      <c r="EIQ2204" s="218"/>
      <c r="EIR2204" s="218"/>
      <c r="EIS2204" s="218"/>
      <c r="EIT2204" s="218"/>
      <c r="EIU2204" s="218"/>
      <c r="EIV2204" s="218"/>
      <c r="EIW2204" s="218"/>
      <c r="EIX2204" s="218"/>
      <c r="EIY2204" s="218"/>
      <c r="EIZ2204" s="218"/>
      <c r="EJA2204" s="218"/>
      <c r="EJB2204" s="218"/>
      <c r="EJC2204" s="218"/>
      <c r="EJD2204" s="218"/>
      <c r="EJE2204" s="218"/>
      <c r="EJF2204" s="218"/>
      <c r="EJG2204" s="218"/>
      <c r="EJH2204" s="218"/>
      <c r="EJI2204" s="218"/>
      <c r="EJJ2204" s="218"/>
      <c r="EJK2204" s="218"/>
      <c r="EJL2204" s="218"/>
      <c r="EJM2204" s="218"/>
      <c r="EJN2204" s="218"/>
      <c r="EJO2204" s="218"/>
      <c r="EJP2204" s="218"/>
      <c r="EJQ2204" s="218"/>
      <c r="EJR2204" s="218"/>
      <c r="EJS2204" s="218"/>
      <c r="EJT2204" s="218"/>
      <c r="EJU2204" s="218"/>
      <c r="EJV2204" s="218"/>
      <c r="EJW2204" s="218"/>
      <c r="EJX2204" s="218"/>
      <c r="EJY2204" s="218"/>
      <c r="EJZ2204" s="218"/>
      <c r="EKA2204" s="218"/>
      <c r="EKB2204" s="218"/>
      <c r="EKC2204" s="218"/>
      <c r="EKD2204" s="218"/>
      <c r="EKE2204" s="218"/>
      <c r="EKF2204" s="218"/>
      <c r="EKG2204" s="218"/>
      <c r="EKH2204" s="218"/>
      <c r="EKI2204" s="218"/>
      <c r="EKJ2204" s="218"/>
      <c r="EKK2204" s="218"/>
      <c r="EKL2204" s="218"/>
      <c r="EKM2204" s="218"/>
      <c r="EKN2204" s="218"/>
      <c r="EKO2204" s="218"/>
      <c r="EKP2204" s="218"/>
      <c r="EKQ2204" s="218"/>
      <c r="EKR2204" s="218"/>
      <c r="EKS2204" s="218"/>
      <c r="EKT2204" s="218"/>
      <c r="EKU2204" s="218"/>
      <c r="EKV2204" s="218"/>
      <c r="EKW2204" s="218"/>
      <c r="EKX2204" s="218"/>
      <c r="EKY2204" s="218"/>
      <c r="EKZ2204" s="218"/>
      <c r="ELA2204" s="218"/>
      <c r="ELB2204" s="218"/>
      <c r="ELC2204" s="218"/>
      <c r="ELD2204" s="218"/>
      <c r="ELE2204" s="218"/>
      <c r="ELF2204" s="218"/>
      <c r="ELG2204" s="218"/>
      <c r="ELH2204" s="218"/>
      <c r="ELI2204" s="218"/>
      <c r="ELJ2204" s="218"/>
      <c r="ELK2204" s="218"/>
      <c r="ELL2204" s="218"/>
      <c r="ELM2204" s="218"/>
      <c r="ELN2204" s="218"/>
      <c r="ELO2204" s="218"/>
      <c r="ELP2204" s="218"/>
      <c r="ELQ2204" s="218"/>
      <c r="ELR2204" s="218"/>
      <c r="ELS2204" s="218"/>
      <c r="ELT2204" s="218"/>
      <c r="ELU2204" s="218"/>
      <c r="ELV2204" s="218"/>
      <c r="ELW2204" s="218"/>
      <c r="ELX2204" s="218"/>
      <c r="ELY2204" s="218"/>
      <c r="ELZ2204" s="218"/>
      <c r="EMA2204" s="218"/>
      <c r="EMB2204" s="218"/>
      <c r="EMC2204" s="218"/>
      <c r="EMD2204" s="218"/>
      <c r="EME2204" s="218"/>
      <c r="EMF2204" s="218"/>
      <c r="EMG2204" s="218"/>
      <c r="EMH2204" s="218"/>
      <c r="EMI2204" s="218"/>
      <c r="EMJ2204" s="218"/>
      <c r="EMK2204" s="218"/>
      <c r="EML2204" s="218"/>
      <c r="EMM2204" s="218"/>
      <c r="EMN2204" s="218"/>
      <c r="EMO2204" s="218"/>
      <c r="EMP2204" s="218"/>
      <c r="EMQ2204" s="218"/>
      <c r="EMR2204" s="218"/>
      <c r="EMS2204" s="218"/>
      <c r="EMT2204" s="218"/>
      <c r="EMU2204" s="218"/>
      <c r="EMV2204" s="218"/>
      <c r="EMW2204" s="218"/>
      <c r="EMX2204" s="218"/>
      <c r="EMY2204" s="218"/>
      <c r="EMZ2204" s="218"/>
      <c r="ENA2204" s="218"/>
      <c r="ENB2204" s="218"/>
      <c r="ENC2204" s="218"/>
      <c r="END2204" s="218"/>
      <c r="ENE2204" s="218"/>
      <c r="ENF2204" s="218"/>
      <c r="ENG2204" s="218"/>
      <c r="ENH2204" s="218"/>
      <c r="ENI2204" s="218"/>
      <c r="ENJ2204" s="218"/>
      <c r="ENK2204" s="218"/>
      <c r="ENL2204" s="218"/>
      <c r="ENM2204" s="218"/>
      <c r="ENN2204" s="218"/>
      <c r="ENO2204" s="218"/>
      <c r="ENP2204" s="218"/>
      <c r="ENQ2204" s="218"/>
      <c r="ENR2204" s="218"/>
      <c r="ENS2204" s="218"/>
      <c r="ENT2204" s="218"/>
      <c r="ENU2204" s="218"/>
      <c r="ENV2204" s="218"/>
      <c r="ENW2204" s="218"/>
      <c r="ENX2204" s="218"/>
      <c r="ENY2204" s="218"/>
      <c r="ENZ2204" s="218"/>
      <c r="EOA2204" s="218"/>
      <c r="EOB2204" s="218"/>
      <c r="EOC2204" s="218"/>
      <c r="EOD2204" s="218"/>
      <c r="EOE2204" s="218"/>
      <c r="EOF2204" s="218"/>
      <c r="EOG2204" s="218"/>
      <c r="EOH2204" s="218"/>
      <c r="EOI2204" s="218"/>
      <c r="EOJ2204" s="218"/>
      <c r="EOK2204" s="218"/>
      <c r="EOL2204" s="218"/>
      <c r="EOM2204" s="218"/>
      <c r="EON2204" s="218"/>
      <c r="EOO2204" s="218"/>
      <c r="EOP2204" s="218"/>
      <c r="EOQ2204" s="218"/>
      <c r="EOR2204" s="218"/>
      <c r="EOS2204" s="218"/>
      <c r="EOT2204" s="218"/>
      <c r="EOU2204" s="218"/>
      <c r="EOV2204" s="218"/>
      <c r="EOW2204" s="218"/>
      <c r="EOX2204" s="218"/>
      <c r="EOY2204" s="218"/>
      <c r="EOZ2204" s="218"/>
      <c r="EPA2204" s="218"/>
      <c r="EPB2204" s="218"/>
      <c r="EPC2204" s="218"/>
      <c r="EPD2204" s="218"/>
      <c r="EPE2204" s="218"/>
      <c r="EPF2204" s="218"/>
      <c r="EPG2204" s="218"/>
      <c r="EPH2204" s="218"/>
      <c r="EPI2204" s="218"/>
      <c r="EPJ2204" s="218"/>
      <c r="EPK2204" s="218"/>
      <c r="EPL2204" s="218"/>
      <c r="EPM2204" s="218"/>
      <c r="EPN2204" s="218"/>
      <c r="EPO2204" s="218"/>
      <c r="EPP2204" s="218"/>
      <c r="EPQ2204" s="218"/>
      <c r="EPR2204" s="218"/>
      <c r="EPS2204" s="218"/>
      <c r="EPT2204" s="218"/>
      <c r="EPU2204" s="218"/>
      <c r="EPV2204" s="218"/>
      <c r="EPW2204" s="218"/>
      <c r="EPX2204" s="218"/>
      <c r="EPY2204" s="218"/>
      <c r="EPZ2204" s="218"/>
      <c r="EQA2204" s="218"/>
      <c r="EQB2204" s="218"/>
      <c r="EQC2204" s="218"/>
      <c r="EQD2204" s="218"/>
      <c r="EQE2204" s="218"/>
      <c r="EQF2204" s="218"/>
      <c r="EQG2204" s="218"/>
      <c r="EQH2204" s="218"/>
      <c r="EQI2204" s="218"/>
      <c r="EQJ2204" s="218"/>
      <c r="EQK2204" s="218"/>
      <c r="EQL2204" s="218"/>
      <c r="EQM2204" s="218"/>
      <c r="EQN2204" s="218"/>
      <c r="EQO2204" s="218"/>
      <c r="EQP2204" s="218"/>
      <c r="EQQ2204" s="218"/>
      <c r="EQR2204" s="218"/>
      <c r="EQS2204" s="218"/>
      <c r="EQT2204" s="218"/>
      <c r="EQU2204" s="218"/>
      <c r="EQV2204" s="218"/>
      <c r="EQW2204" s="218"/>
      <c r="EQX2204" s="218"/>
      <c r="EQY2204" s="218"/>
      <c r="EQZ2204" s="218"/>
      <c r="ERA2204" s="218"/>
      <c r="ERB2204" s="218"/>
      <c r="ERC2204" s="218"/>
      <c r="ERD2204" s="218"/>
      <c r="ERE2204" s="218"/>
      <c r="ERF2204" s="218"/>
      <c r="ERG2204" s="218"/>
      <c r="ERH2204" s="218"/>
      <c r="ERI2204" s="218"/>
      <c r="ERJ2204" s="218"/>
      <c r="ERK2204" s="218"/>
      <c r="ERL2204" s="218"/>
      <c r="ERM2204" s="218"/>
      <c r="ERN2204" s="218"/>
      <c r="ERO2204" s="218"/>
      <c r="ERP2204" s="218"/>
      <c r="ERQ2204" s="218"/>
      <c r="ERR2204" s="218"/>
      <c r="ERS2204" s="218"/>
      <c r="ERT2204" s="218"/>
      <c r="ERU2204" s="218"/>
      <c r="ERV2204" s="218"/>
      <c r="ERW2204" s="218"/>
      <c r="ERX2204" s="218"/>
      <c r="ERY2204" s="218"/>
      <c r="ERZ2204" s="218"/>
      <c r="ESA2204" s="218"/>
      <c r="ESB2204" s="218"/>
      <c r="ESC2204" s="218"/>
      <c r="ESD2204" s="218"/>
      <c r="ESE2204" s="218"/>
      <c r="ESF2204" s="218"/>
      <c r="ESG2204" s="218"/>
      <c r="ESH2204" s="218"/>
      <c r="ESI2204" s="218"/>
      <c r="ESJ2204" s="218"/>
      <c r="ESK2204" s="218"/>
      <c r="ESL2204" s="218"/>
      <c r="ESM2204" s="218"/>
      <c r="ESN2204" s="218"/>
      <c r="ESO2204" s="218"/>
      <c r="ESP2204" s="218"/>
      <c r="ESQ2204" s="218"/>
      <c r="ESR2204" s="218"/>
      <c r="ESS2204" s="218"/>
      <c r="EST2204" s="218"/>
      <c r="ESU2204" s="218"/>
      <c r="ESV2204" s="218"/>
      <c r="ESW2204" s="218"/>
      <c r="ESX2204" s="218"/>
      <c r="ESY2204" s="218"/>
      <c r="ESZ2204" s="218"/>
      <c r="ETA2204" s="218"/>
      <c r="ETB2204" s="218"/>
      <c r="ETC2204" s="218"/>
      <c r="ETD2204" s="218"/>
      <c r="ETE2204" s="218"/>
      <c r="ETF2204" s="218"/>
      <c r="ETG2204" s="218"/>
      <c r="ETH2204" s="218"/>
      <c r="ETI2204" s="218"/>
      <c r="ETJ2204" s="218"/>
      <c r="ETK2204" s="218"/>
      <c r="ETL2204" s="218"/>
      <c r="ETM2204" s="218"/>
      <c r="ETN2204" s="218"/>
      <c r="ETO2204" s="218"/>
      <c r="ETP2204" s="218"/>
      <c r="ETQ2204" s="218"/>
      <c r="ETR2204" s="218"/>
      <c r="ETS2204" s="218"/>
      <c r="ETT2204" s="218"/>
      <c r="ETU2204" s="218"/>
      <c r="ETV2204" s="218"/>
      <c r="ETW2204" s="218"/>
      <c r="ETX2204" s="218"/>
      <c r="ETY2204" s="218"/>
      <c r="ETZ2204" s="218"/>
      <c r="EUA2204" s="218"/>
      <c r="EUB2204" s="218"/>
      <c r="EUC2204" s="218"/>
      <c r="EUD2204" s="218"/>
      <c r="EUE2204" s="218"/>
      <c r="EUF2204" s="218"/>
      <c r="EUG2204" s="218"/>
      <c r="EUH2204" s="218"/>
      <c r="EUI2204" s="218"/>
      <c r="EUJ2204" s="218"/>
      <c r="EUK2204" s="218"/>
      <c r="EUL2204" s="218"/>
      <c r="EUM2204" s="218"/>
      <c r="EUN2204" s="218"/>
      <c r="EUO2204" s="218"/>
      <c r="EUP2204" s="218"/>
      <c r="EUQ2204" s="218"/>
      <c r="EUR2204" s="218"/>
      <c r="EUS2204" s="218"/>
      <c r="EUT2204" s="218"/>
      <c r="EUU2204" s="218"/>
      <c r="EUV2204" s="218"/>
      <c r="EUW2204" s="218"/>
      <c r="EUX2204" s="218"/>
      <c r="EUY2204" s="218"/>
      <c r="EUZ2204" s="218"/>
      <c r="EVA2204" s="218"/>
      <c r="EVB2204" s="218"/>
      <c r="EVC2204" s="218"/>
      <c r="EVD2204" s="218"/>
      <c r="EVE2204" s="218"/>
      <c r="EVF2204" s="218"/>
      <c r="EVG2204" s="218"/>
      <c r="EVH2204" s="218"/>
      <c r="EVI2204" s="218"/>
      <c r="EVJ2204" s="218"/>
      <c r="EVK2204" s="218"/>
      <c r="EVL2204" s="218"/>
      <c r="EVM2204" s="218"/>
      <c r="EVN2204" s="218"/>
      <c r="EVO2204" s="218"/>
      <c r="EVP2204" s="218"/>
      <c r="EVQ2204" s="218"/>
      <c r="EVR2204" s="218"/>
      <c r="EVS2204" s="218"/>
      <c r="EVT2204" s="218"/>
      <c r="EVU2204" s="218"/>
      <c r="EVV2204" s="218"/>
      <c r="EVW2204" s="218"/>
      <c r="EVX2204" s="218"/>
      <c r="EVY2204" s="218"/>
      <c r="EVZ2204" s="218"/>
      <c r="EWA2204" s="218"/>
      <c r="EWB2204" s="218"/>
      <c r="EWC2204" s="218"/>
      <c r="EWD2204" s="218"/>
      <c r="EWE2204" s="218"/>
      <c r="EWF2204" s="218"/>
      <c r="EWG2204" s="218"/>
      <c r="EWH2204" s="218"/>
      <c r="EWI2204" s="218"/>
      <c r="EWJ2204" s="218"/>
      <c r="EWK2204" s="218"/>
      <c r="EWL2204" s="218"/>
      <c r="EWM2204" s="218"/>
      <c r="EWN2204" s="218"/>
      <c r="EWO2204" s="218"/>
      <c r="EWP2204" s="218"/>
      <c r="EWQ2204" s="218"/>
      <c r="EWR2204" s="218"/>
      <c r="EWS2204" s="218"/>
      <c r="EWT2204" s="218"/>
      <c r="EWU2204" s="218"/>
      <c r="EWV2204" s="218"/>
      <c r="EWW2204" s="218"/>
      <c r="EWX2204" s="218"/>
      <c r="EWY2204" s="218"/>
      <c r="EWZ2204" s="218"/>
      <c r="EXA2204" s="218"/>
      <c r="EXB2204" s="218"/>
      <c r="EXC2204" s="218"/>
      <c r="EXD2204" s="218"/>
      <c r="EXE2204" s="218"/>
      <c r="EXF2204" s="218"/>
      <c r="EXG2204" s="218"/>
      <c r="EXH2204" s="218"/>
      <c r="EXI2204" s="218"/>
      <c r="EXJ2204" s="218"/>
      <c r="EXK2204" s="218"/>
      <c r="EXL2204" s="218"/>
      <c r="EXM2204" s="218"/>
      <c r="EXN2204" s="218"/>
      <c r="EXO2204" s="218"/>
      <c r="EXP2204" s="218"/>
      <c r="EXQ2204" s="218"/>
      <c r="EXR2204" s="218"/>
      <c r="EXS2204" s="218"/>
      <c r="EXT2204" s="218"/>
      <c r="EXU2204" s="218"/>
      <c r="EXV2204" s="218"/>
      <c r="EXW2204" s="218"/>
      <c r="EXX2204" s="218"/>
      <c r="EXY2204" s="218"/>
      <c r="EXZ2204" s="218"/>
      <c r="EYA2204" s="218"/>
      <c r="EYB2204" s="218"/>
      <c r="EYC2204" s="218"/>
      <c r="EYD2204" s="218"/>
      <c r="EYE2204" s="218"/>
      <c r="EYF2204" s="218"/>
      <c r="EYG2204" s="218"/>
      <c r="EYH2204" s="218"/>
      <c r="EYI2204" s="218"/>
      <c r="EYJ2204" s="218"/>
      <c r="EYK2204" s="218"/>
      <c r="EYL2204" s="218"/>
      <c r="EYM2204" s="218"/>
      <c r="EYN2204" s="218"/>
      <c r="EYO2204" s="218"/>
      <c r="EYP2204" s="218"/>
      <c r="EYQ2204" s="218"/>
      <c r="EYR2204" s="218"/>
      <c r="EYS2204" s="218"/>
      <c r="EYT2204" s="218"/>
      <c r="EYU2204" s="218"/>
      <c r="EYV2204" s="218"/>
      <c r="EYW2204" s="218"/>
      <c r="EYX2204" s="218"/>
      <c r="EYY2204" s="218"/>
      <c r="EYZ2204" s="218"/>
      <c r="EZA2204" s="218"/>
      <c r="EZB2204" s="218"/>
      <c r="EZC2204" s="218"/>
      <c r="EZD2204" s="218"/>
      <c r="EZE2204" s="218"/>
      <c r="EZF2204" s="218"/>
      <c r="EZG2204" s="218"/>
      <c r="EZH2204" s="218"/>
      <c r="EZI2204" s="218"/>
      <c r="EZJ2204" s="218"/>
      <c r="EZK2204" s="218"/>
      <c r="EZL2204" s="218"/>
      <c r="EZM2204" s="218"/>
      <c r="EZN2204" s="218"/>
      <c r="EZO2204" s="218"/>
      <c r="EZP2204" s="218"/>
      <c r="EZQ2204" s="218"/>
      <c r="EZR2204" s="218"/>
      <c r="EZS2204" s="218"/>
      <c r="EZT2204" s="218"/>
      <c r="EZU2204" s="218"/>
      <c r="EZV2204" s="218"/>
      <c r="EZW2204" s="218"/>
      <c r="EZX2204" s="218"/>
      <c r="EZY2204" s="218"/>
      <c r="EZZ2204" s="218"/>
      <c r="FAA2204" s="218"/>
      <c r="FAB2204" s="218"/>
      <c r="FAC2204" s="218"/>
      <c r="FAD2204" s="218"/>
      <c r="FAE2204" s="218"/>
      <c r="FAF2204" s="218"/>
      <c r="FAG2204" s="218"/>
      <c r="FAH2204" s="218"/>
      <c r="FAI2204" s="218"/>
      <c r="FAJ2204" s="218"/>
      <c r="FAK2204" s="218"/>
      <c r="FAL2204" s="218"/>
      <c r="FAM2204" s="218"/>
      <c r="FAN2204" s="218"/>
      <c r="FAO2204" s="218"/>
      <c r="FAP2204" s="218"/>
      <c r="FAQ2204" s="218"/>
      <c r="FAR2204" s="218"/>
      <c r="FAS2204" s="218"/>
      <c r="FAT2204" s="218"/>
      <c r="FAU2204" s="218"/>
      <c r="FAV2204" s="218"/>
      <c r="FAW2204" s="218"/>
      <c r="FAX2204" s="218"/>
      <c r="FAY2204" s="218"/>
      <c r="FAZ2204" s="218"/>
      <c r="FBA2204" s="218"/>
      <c r="FBB2204" s="218"/>
      <c r="FBC2204" s="218"/>
      <c r="FBD2204" s="218"/>
      <c r="FBE2204" s="218"/>
      <c r="FBF2204" s="218"/>
      <c r="FBG2204" s="218"/>
      <c r="FBH2204" s="218"/>
      <c r="FBI2204" s="218"/>
      <c r="FBJ2204" s="218"/>
      <c r="FBK2204" s="218"/>
      <c r="FBL2204" s="218"/>
      <c r="FBM2204" s="218"/>
      <c r="FBN2204" s="218"/>
      <c r="FBO2204" s="218"/>
      <c r="FBP2204" s="218"/>
      <c r="FBQ2204" s="218"/>
      <c r="FBR2204" s="218"/>
      <c r="FBS2204" s="218"/>
      <c r="FBT2204" s="218"/>
      <c r="FBU2204" s="218"/>
      <c r="FBV2204" s="218"/>
      <c r="FBW2204" s="218"/>
      <c r="FBX2204" s="218"/>
      <c r="FBY2204" s="218"/>
      <c r="FBZ2204" s="218"/>
      <c r="FCA2204" s="218"/>
      <c r="FCB2204" s="218"/>
      <c r="FCC2204" s="218"/>
      <c r="FCD2204" s="218"/>
      <c r="FCE2204" s="218"/>
      <c r="FCF2204" s="218"/>
      <c r="FCG2204" s="218"/>
      <c r="FCH2204" s="218"/>
      <c r="FCI2204" s="218"/>
      <c r="FCJ2204" s="218"/>
      <c r="FCK2204" s="218"/>
      <c r="FCL2204" s="218"/>
      <c r="FCM2204" s="218"/>
      <c r="FCN2204" s="218"/>
      <c r="FCO2204" s="218"/>
      <c r="FCP2204" s="218"/>
      <c r="FCQ2204" s="218"/>
      <c r="FCR2204" s="218"/>
      <c r="FCS2204" s="218"/>
      <c r="FCT2204" s="218"/>
      <c r="FCU2204" s="218"/>
      <c r="FCV2204" s="218"/>
      <c r="FCW2204" s="218"/>
      <c r="FCX2204" s="218"/>
      <c r="FCY2204" s="218"/>
      <c r="FCZ2204" s="218"/>
      <c r="FDA2204" s="218"/>
      <c r="FDB2204" s="218"/>
      <c r="FDC2204" s="218"/>
      <c r="FDD2204" s="218"/>
      <c r="FDE2204" s="218"/>
      <c r="FDF2204" s="218"/>
      <c r="FDG2204" s="218"/>
      <c r="FDH2204" s="218"/>
      <c r="FDI2204" s="218"/>
      <c r="FDJ2204" s="218"/>
      <c r="FDK2204" s="218"/>
      <c r="FDL2204" s="218"/>
      <c r="FDM2204" s="218"/>
      <c r="FDN2204" s="218"/>
      <c r="FDO2204" s="218"/>
      <c r="FDP2204" s="218"/>
      <c r="FDQ2204" s="218"/>
      <c r="FDR2204" s="218"/>
      <c r="FDS2204" s="218"/>
      <c r="FDT2204" s="218"/>
      <c r="FDU2204" s="218"/>
      <c r="FDV2204" s="218"/>
      <c r="FDW2204" s="218"/>
      <c r="FDX2204" s="218"/>
      <c r="FDY2204" s="218"/>
      <c r="FDZ2204" s="218"/>
      <c r="FEA2204" s="218"/>
      <c r="FEB2204" s="218"/>
      <c r="FEC2204" s="218"/>
      <c r="FED2204" s="218"/>
      <c r="FEE2204" s="218"/>
      <c r="FEF2204" s="218"/>
      <c r="FEG2204" s="218"/>
      <c r="FEH2204" s="218"/>
      <c r="FEI2204" s="218"/>
      <c r="FEJ2204" s="218"/>
      <c r="FEK2204" s="218"/>
      <c r="FEL2204" s="218"/>
      <c r="FEM2204" s="218"/>
      <c r="FEN2204" s="218"/>
      <c r="FEO2204" s="218"/>
      <c r="FEP2204" s="218"/>
      <c r="FEQ2204" s="218"/>
      <c r="FER2204" s="218"/>
      <c r="FES2204" s="218"/>
      <c r="FET2204" s="218"/>
      <c r="FEU2204" s="218"/>
      <c r="FEV2204" s="218"/>
      <c r="FEW2204" s="218"/>
      <c r="FEX2204" s="218"/>
      <c r="FEY2204" s="218"/>
      <c r="FEZ2204" s="218"/>
      <c r="FFA2204" s="218"/>
      <c r="FFB2204" s="218"/>
      <c r="FFC2204" s="218"/>
      <c r="FFD2204" s="218"/>
      <c r="FFE2204" s="218"/>
      <c r="FFF2204" s="218"/>
      <c r="FFG2204" s="218"/>
      <c r="FFH2204" s="218"/>
      <c r="FFI2204" s="218"/>
      <c r="FFJ2204" s="218"/>
      <c r="FFK2204" s="218"/>
      <c r="FFL2204" s="218"/>
      <c r="FFM2204" s="218"/>
      <c r="FFN2204" s="218"/>
      <c r="FFO2204" s="218"/>
      <c r="FFP2204" s="218"/>
      <c r="FFQ2204" s="218"/>
      <c r="FFR2204" s="218"/>
      <c r="FFS2204" s="218"/>
      <c r="FFT2204" s="218"/>
      <c r="FFU2204" s="218"/>
      <c r="FFV2204" s="218"/>
      <c r="FFW2204" s="218"/>
      <c r="FFX2204" s="218"/>
      <c r="FFY2204" s="218"/>
      <c r="FFZ2204" s="218"/>
      <c r="FGA2204" s="218"/>
      <c r="FGB2204" s="218"/>
      <c r="FGC2204" s="218"/>
      <c r="FGD2204" s="218"/>
      <c r="FGE2204" s="218"/>
      <c r="FGF2204" s="218"/>
      <c r="FGG2204" s="218"/>
      <c r="FGH2204" s="218"/>
      <c r="FGI2204" s="218"/>
      <c r="FGJ2204" s="218"/>
      <c r="FGK2204" s="218"/>
      <c r="FGL2204" s="218"/>
      <c r="FGM2204" s="218"/>
      <c r="FGN2204" s="218"/>
      <c r="FGO2204" s="218"/>
      <c r="FGP2204" s="218"/>
      <c r="FGQ2204" s="218"/>
      <c r="FGR2204" s="218"/>
      <c r="FGS2204" s="218"/>
      <c r="FGT2204" s="218"/>
      <c r="FGU2204" s="218"/>
      <c r="FGV2204" s="218"/>
      <c r="FGW2204" s="218"/>
      <c r="FGX2204" s="218"/>
      <c r="FGY2204" s="218"/>
      <c r="FGZ2204" s="218"/>
      <c r="FHA2204" s="218"/>
      <c r="FHB2204" s="218"/>
      <c r="FHC2204" s="218"/>
      <c r="FHD2204" s="218"/>
      <c r="FHE2204" s="218"/>
      <c r="FHF2204" s="218"/>
      <c r="FHG2204" s="218"/>
      <c r="FHH2204" s="218"/>
      <c r="FHI2204" s="218"/>
      <c r="FHJ2204" s="218"/>
      <c r="FHK2204" s="218"/>
      <c r="FHL2204" s="218"/>
      <c r="FHM2204" s="218"/>
      <c r="FHN2204" s="218"/>
      <c r="FHO2204" s="218"/>
      <c r="FHP2204" s="218"/>
      <c r="FHQ2204" s="218"/>
      <c r="FHR2204" s="218"/>
      <c r="FHS2204" s="218"/>
      <c r="FHT2204" s="218"/>
      <c r="FHU2204" s="218"/>
      <c r="FHV2204" s="218"/>
      <c r="FHW2204" s="218"/>
      <c r="FHX2204" s="218"/>
      <c r="FHY2204" s="218"/>
      <c r="FHZ2204" s="218"/>
      <c r="FIA2204" s="218"/>
      <c r="FIB2204" s="218"/>
      <c r="FIC2204" s="218"/>
      <c r="FID2204" s="218"/>
      <c r="FIE2204" s="218"/>
      <c r="FIF2204" s="218"/>
      <c r="FIG2204" s="218"/>
      <c r="FIH2204" s="218"/>
      <c r="FII2204" s="218"/>
      <c r="FIJ2204" s="218"/>
      <c r="FIK2204" s="218"/>
      <c r="FIL2204" s="218"/>
      <c r="FIM2204" s="218"/>
      <c r="FIN2204" s="218"/>
      <c r="FIO2204" s="218"/>
      <c r="FIP2204" s="218"/>
      <c r="FIQ2204" s="218"/>
      <c r="FIR2204" s="218"/>
      <c r="FIS2204" s="218"/>
      <c r="FIT2204" s="218"/>
      <c r="FIU2204" s="218"/>
      <c r="FIV2204" s="218"/>
      <c r="FIW2204" s="218"/>
      <c r="FIX2204" s="218"/>
      <c r="FIY2204" s="218"/>
      <c r="FIZ2204" s="218"/>
      <c r="FJA2204" s="218"/>
      <c r="FJB2204" s="218"/>
      <c r="FJC2204" s="218"/>
      <c r="FJD2204" s="218"/>
      <c r="FJE2204" s="218"/>
      <c r="FJF2204" s="218"/>
      <c r="FJG2204" s="218"/>
      <c r="FJH2204" s="218"/>
      <c r="FJI2204" s="218"/>
      <c r="FJJ2204" s="218"/>
      <c r="FJK2204" s="218"/>
      <c r="FJL2204" s="218"/>
      <c r="FJM2204" s="218"/>
      <c r="FJN2204" s="218"/>
      <c r="FJO2204" s="218"/>
      <c r="FJP2204" s="218"/>
      <c r="FJQ2204" s="218"/>
      <c r="FJR2204" s="218"/>
      <c r="FJS2204" s="218"/>
      <c r="FJT2204" s="218"/>
      <c r="FJU2204" s="218"/>
      <c r="FJV2204" s="218"/>
      <c r="FJW2204" s="218"/>
      <c r="FJX2204" s="218"/>
      <c r="FJY2204" s="218"/>
      <c r="FJZ2204" s="218"/>
      <c r="FKA2204" s="218"/>
      <c r="FKB2204" s="218"/>
      <c r="FKC2204" s="218"/>
      <c r="FKD2204" s="218"/>
      <c r="FKE2204" s="218"/>
      <c r="FKF2204" s="218"/>
      <c r="FKG2204" s="218"/>
      <c r="FKH2204" s="218"/>
      <c r="FKI2204" s="218"/>
      <c r="FKJ2204" s="218"/>
      <c r="FKK2204" s="218"/>
      <c r="FKL2204" s="218"/>
      <c r="FKM2204" s="218"/>
      <c r="FKN2204" s="218"/>
      <c r="FKO2204" s="218"/>
      <c r="FKP2204" s="218"/>
      <c r="FKQ2204" s="218"/>
      <c r="FKR2204" s="218"/>
      <c r="FKS2204" s="218"/>
      <c r="FKT2204" s="218"/>
      <c r="FKU2204" s="218"/>
      <c r="FKV2204" s="218"/>
      <c r="FKW2204" s="218"/>
      <c r="FKX2204" s="218"/>
      <c r="FKY2204" s="218"/>
      <c r="FKZ2204" s="218"/>
      <c r="FLA2204" s="218"/>
      <c r="FLB2204" s="218"/>
      <c r="FLC2204" s="218"/>
      <c r="FLD2204" s="218"/>
      <c r="FLE2204" s="218"/>
      <c r="FLF2204" s="218"/>
      <c r="FLG2204" s="218"/>
      <c r="FLH2204" s="218"/>
      <c r="FLI2204" s="218"/>
      <c r="FLJ2204" s="218"/>
      <c r="FLK2204" s="218"/>
      <c r="FLL2204" s="218"/>
      <c r="FLM2204" s="218"/>
      <c r="FLN2204" s="218"/>
      <c r="FLO2204" s="218"/>
      <c r="FLP2204" s="218"/>
      <c r="FLQ2204" s="218"/>
      <c r="FLR2204" s="218"/>
      <c r="FLS2204" s="218"/>
      <c r="FLT2204" s="218"/>
      <c r="FLU2204" s="218"/>
      <c r="FLV2204" s="218"/>
      <c r="FLW2204" s="218"/>
      <c r="FLX2204" s="218"/>
      <c r="FLY2204" s="218"/>
      <c r="FLZ2204" s="218"/>
      <c r="FMA2204" s="218"/>
      <c r="FMB2204" s="218"/>
      <c r="FMC2204" s="218"/>
      <c r="FMD2204" s="218"/>
      <c r="FME2204" s="218"/>
      <c r="FMF2204" s="218"/>
      <c r="FMG2204" s="218"/>
      <c r="FMH2204" s="218"/>
      <c r="FMI2204" s="218"/>
      <c r="FMJ2204" s="218"/>
      <c r="FMK2204" s="218"/>
      <c r="FML2204" s="218"/>
      <c r="FMM2204" s="218"/>
      <c r="FMN2204" s="218"/>
      <c r="FMO2204" s="218"/>
      <c r="FMP2204" s="218"/>
      <c r="FMQ2204" s="218"/>
      <c r="FMR2204" s="218"/>
      <c r="FMS2204" s="218"/>
      <c r="FMT2204" s="218"/>
      <c r="FMU2204" s="218"/>
      <c r="FMV2204" s="218"/>
      <c r="FMW2204" s="218"/>
      <c r="FMX2204" s="218"/>
      <c r="FMY2204" s="218"/>
      <c r="FMZ2204" s="218"/>
      <c r="FNA2204" s="218"/>
      <c r="FNB2204" s="218"/>
      <c r="FNC2204" s="218"/>
      <c r="FND2204" s="218"/>
      <c r="FNE2204" s="218"/>
      <c r="FNF2204" s="218"/>
      <c r="FNG2204" s="218"/>
      <c r="FNH2204" s="218"/>
      <c r="FNI2204" s="218"/>
      <c r="FNJ2204" s="218"/>
      <c r="FNK2204" s="218"/>
      <c r="FNL2204" s="218"/>
      <c r="FNM2204" s="218"/>
      <c r="FNN2204" s="218"/>
      <c r="FNO2204" s="218"/>
      <c r="FNP2204" s="218"/>
      <c r="FNQ2204" s="218"/>
      <c r="FNR2204" s="218"/>
      <c r="FNS2204" s="218"/>
      <c r="FNT2204" s="218"/>
      <c r="FNU2204" s="218"/>
      <c r="FNV2204" s="218"/>
      <c r="FNW2204" s="218"/>
      <c r="FNX2204" s="218"/>
      <c r="FNY2204" s="218"/>
      <c r="FNZ2204" s="218"/>
      <c r="FOA2204" s="218"/>
      <c r="FOB2204" s="218"/>
      <c r="FOC2204" s="218"/>
      <c r="FOD2204" s="218"/>
      <c r="FOE2204" s="218"/>
      <c r="FOF2204" s="218"/>
      <c r="FOG2204" s="218"/>
      <c r="FOH2204" s="218"/>
      <c r="FOI2204" s="218"/>
      <c r="FOJ2204" s="218"/>
      <c r="FOK2204" s="218"/>
      <c r="FOL2204" s="218"/>
      <c r="FOM2204" s="218"/>
      <c r="FON2204" s="218"/>
      <c r="FOO2204" s="218"/>
      <c r="FOP2204" s="218"/>
      <c r="FOQ2204" s="218"/>
      <c r="FOR2204" s="218"/>
      <c r="FOS2204" s="218"/>
      <c r="FOT2204" s="218"/>
      <c r="FOU2204" s="218"/>
      <c r="FOV2204" s="218"/>
      <c r="FOW2204" s="218"/>
      <c r="FOX2204" s="218"/>
      <c r="FOY2204" s="218"/>
      <c r="FOZ2204" s="218"/>
      <c r="FPA2204" s="218"/>
      <c r="FPB2204" s="218"/>
      <c r="FPC2204" s="218"/>
      <c r="FPD2204" s="218"/>
      <c r="FPE2204" s="218"/>
      <c r="FPF2204" s="218"/>
      <c r="FPG2204" s="218"/>
      <c r="FPH2204" s="218"/>
      <c r="FPI2204" s="218"/>
      <c r="FPJ2204" s="218"/>
      <c r="FPK2204" s="218"/>
      <c r="FPL2204" s="218"/>
      <c r="FPM2204" s="218"/>
      <c r="FPN2204" s="218"/>
      <c r="FPO2204" s="218"/>
      <c r="FPP2204" s="218"/>
      <c r="FPQ2204" s="218"/>
      <c r="FPR2204" s="218"/>
      <c r="FPS2204" s="218"/>
      <c r="FPT2204" s="218"/>
      <c r="FPU2204" s="218"/>
      <c r="FPV2204" s="218"/>
      <c r="FPW2204" s="218"/>
      <c r="FPX2204" s="218"/>
      <c r="FPY2204" s="218"/>
      <c r="FPZ2204" s="218"/>
      <c r="FQA2204" s="218"/>
      <c r="FQB2204" s="218"/>
      <c r="FQC2204" s="218"/>
      <c r="FQD2204" s="218"/>
      <c r="FQE2204" s="218"/>
      <c r="FQF2204" s="218"/>
      <c r="FQG2204" s="218"/>
      <c r="FQH2204" s="218"/>
      <c r="FQI2204" s="218"/>
      <c r="FQJ2204" s="218"/>
      <c r="FQK2204" s="218"/>
      <c r="FQL2204" s="218"/>
      <c r="FQM2204" s="218"/>
      <c r="FQN2204" s="218"/>
      <c r="FQO2204" s="218"/>
      <c r="FQP2204" s="218"/>
      <c r="FQQ2204" s="218"/>
      <c r="FQR2204" s="218"/>
      <c r="FQS2204" s="218"/>
      <c r="FQT2204" s="218"/>
      <c r="FQU2204" s="218"/>
      <c r="FQV2204" s="218"/>
      <c r="FQW2204" s="218"/>
      <c r="FQX2204" s="218"/>
      <c r="FQY2204" s="218"/>
      <c r="FQZ2204" s="218"/>
      <c r="FRA2204" s="218"/>
      <c r="FRB2204" s="218"/>
      <c r="FRC2204" s="218"/>
      <c r="FRD2204" s="218"/>
      <c r="FRE2204" s="218"/>
      <c r="FRF2204" s="218"/>
      <c r="FRG2204" s="218"/>
      <c r="FRH2204" s="218"/>
      <c r="FRI2204" s="218"/>
      <c r="FRJ2204" s="218"/>
      <c r="FRK2204" s="218"/>
      <c r="FRL2204" s="218"/>
      <c r="FRM2204" s="218"/>
      <c r="FRN2204" s="218"/>
      <c r="FRO2204" s="218"/>
      <c r="FRP2204" s="218"/>
      <c r="FRQ2204" s="218"/>
      <c r="FRR2204" s="218"/>
      <c r="FRS2204" s="218"/>
      <c r="FRT2204" s="218"/>
      <c r="FRU2204" s="218"/>
      <c r="FRV2204" s="218"/>
      <c r="FRW2204" s="218"/>
      <c r="FRX2204" s="218"/>
      <c r="FRY2204" s="218"/>
      <c r="FRZ2204" s="218"/>
      <c r="FSA2204" s="218"/>
      <c r="FSB2204" s="218"/>
      <c r="FSC2204" s="218"/>
      <c r="FSD2204" s="218"/>
      <c r="FSE2204" s="218"/>
      <c r="FSF2204" s="218"/>
      <c r="FSG2204" s="218"/>
      <c r="FSH2204" s="218"/>
      <c r="FSI2204" s="218"/>
      <c r="FSJ2204" s="218"/>
      <c r="FSK2204" s="218"/>
      <c r="FSL2204" s="218"/>
      <c r="FSM2204" s="218"/>
      <c r="FSN2204" s="218"/>
      <c r="FSO2204" s="218"/>
      <c r="FSP2204" s="218"/>
      <c r="FSQ2204" s="218"/>
      <c r="FSR2204" s="218"/>
      <c r="FSS2204" s="218"/>
      <c r="FST2204" s="218"/>
      <c r="FSU2204" s="218"/>
      <c r="FSV2204" s="218"/>
      <c r="FSW2204" s="218"/>
      <c r="FSX2204" s="218"/>
      <c r="FSY2204" s="218"/>
      <c r="FSZ2204" s="218"/>
      <c r="FTA2204" s="218"/>
      <c r="FTB2204" s="218"/>
      <c r="FTC2204" s="218"/>
      <c r="FTD2204" s="218"/>
      <c r="FTE2204" s="218"/>
      <c r="FTF2204" s="218"/>
      <c r="FTG2204" s="218"/>
      <c r="FTH2204" s="218"/>
      <c r="FTI2204" s="218"/>
      <c r="FTJ2204" s="218"/>
      <c r="FTK2204" s="218"/>
      <c r="FTL2204" s="218"/>
      <c r="FTM2204" s="218"/>
      <c r="FTN2204" s="218"/>
      <c r="FTO2204" s="218"/>
      <c r="FTP2204" s="218"/>
      <c r="FTQ2204" s="218"/>
      <c r="FTR2204" s="218"/>
      <c r="FTS2204" s="218"/>
      <c r="FTT2204" s="218"/>
      <c r="FTU2204" s="218"/>
      <c r="FTV2204" s="218"/>
      <c r="FTW2204" s="218"/>
      <c r="FTX2204" s="218"/>
      <c r="FTY2204" s="218"/>
      <c r="FTZ2204" s="218"/>
      <c r="FUA2204" s="218"/>
      <c r="FUB2204" s="218"/>
      <c r="FUC2204" s="218"/>
      <c r="FUD2204" s="218"/>
      <c r="FUE2204" s="218"/>
      <c r="FUF2204" s="218"/>
      <c r="FUG2204" s="218"/>
      <c r="FUH2204" s="218"/>
      <c r="FUI2204" s="218"/>
      <c r="FUJ2204" s="218"/>
      <c r="FUK2204" s="218"/>
      <c r="FUL2204" s="218"/>
      <c r="FUM2204" s="218"/>
      <c r="FUN2204" s="218"/>
      <c r="FUO2204" s="218"/>
      <c r="FUP2204" s="218"/>
      <c r="FUQ2204" s="218"/>
      <c r="FUR2204" s="218"/>
      <c r="FUS2204" s="218"/>
      <c r="FUT2204" s="218"/>
      <c r="FUU2204" s="218"/>
      <c r="FUV2204" s="218"/>
      <c r="FUW2204" s="218"/>
      <c r="FUX2204" s="218"/>
      <c r="FUY2204" s="218"/>
      <c r="FUZ2204" s="218"/>
      <c r="FVA2204" s="218"/>
      <c r="FVB2204" s="218"/>
      <c r="FVC2204" s="218"/>
      <c r="FVD2204" s="218"/>
      <c r="FVE2204" s="218"/>
      <c r="FVF2204" s="218"/>
      <c r="FVG2204" s="218"/>
      <c r="FVH2204" s="218"/>
      <c r="FVI2204" s="218"/>
      <c r="FVJ2204" s="218"/>
      <c r="FVK2204" s="218"/>
      <c r="FVL2204" s="218"/>
      <c r="FVM2204" s="218"/>
      <c r="FVN2204" s="218"/>
      <c r="FVO2204" s="218"/>
      <c r="FVP2204" s="218"/>
      <c r="FVQ2204" s="218"/>
      <c r="FVR2204" s="218"/>
      <c r="FVS2204" s="218"/>
      <c r="FVT2204" s="218"/>
      <c r="FVU2204" s="218"/>
      <c r="FVV2204" s="218"/>
      <c r="FVW2204" s="218"/>
      <c r="FVX2204" s="218"/>
      <c r="FVY2204" s="218"/>
      <c r="FVZ2204" s="218"/>
      <c r="FWA2204" s="218"/>
      <c r="FWB2204" s="218"/>
      <c r="FWC2204" s="218"/>
      <c r="FWD2204" s="218"/>
      <c r="FWE2204" s="218"/>
      <c r="FWF2204" s="218"/>
      <c r="FWG2204" s="218"/>
      <c r="FWH2204" s="218"/>
      <c r="FWI2204" s="218"/>
      <c r="FWJ2204" s="218"/>
      <c r="FWK2204" s="218"/>
      <c r="FWL2204" s="218"/>
      <c r="FWM2204" s="218"/>
      <c r="FWN2204" s="218"/>
      <c r="FWO2204" s="218"/>
      <c r="FWP2204" s="218"/>
      <c r="FWQ2204" s="218"/>
      <c r="FWR2204" s="218"/>
      <c r="FWS2204" s="218"/>
      <c r="FWT2204" s="218"/>
      <c r="FWU2204" s="218"/>
      <c r="FWV2204" s="218"/>
      <c r="FWW2204" s="218"/>
      <c r="FWX2204" s="218"/>
      <c r="FWY2204" s="218"/>
      <c r="FWZ2204" s="218"/>
      <c r="FXA2204" s="218"/>
      <c r="FXB2204" s="218"/>
      <c r="FXC2204" s="218"/>
      <c r="FXD2204" s="218"/>
      <c r="FXE2204" s="218"/>
      <c r="FXF2204" s="218"/>
      <c r="FXG2204" s="218"/>
      <c r="FXH2204" s="218"/>
      <c r="FXI2204" s="218"/>
      <c r="FXJ2204" s="218"/>
      <c r="FXK2204" s="218"/>
      <c r="FXL2204" s="218"/>
      <c r="FXM2204" s="218"/>
      <c r="FXN2204" s="218"/>
      <c r="FXO2204" s="218"/>
      <c r="FXP2204" s="218"/>
      <c r="FXQ2204" s="218"/>
      <c r="FXR2204" s="218"/>
      <c r="FXS2204" s="218"/>
      <c r="FXT2204" s="218"/>
      <c r="FXU2204" s="218"/>
      <c r="FXV2204" s="218"/>
      <c r="FXW2204" s="218"/>
      <c r="FXX2204" s="218"/>
      <c r="FXY2204" s="218"/>
      <c r="FXZ2204" s="218"/>
      <c r="FYA2204" s="218"/>
      <c r="FYB2204" s="218"/>
      <c r="FYC2204" s="218"/>
      <c r="FYD2204" s="218"/>
      <c r="FYE2204" s="218"/>
      <c r="FYF2204" s="218"/>
      <c r="FYG2204" s="218"/>
      <c r="FYH2204" s="218"/>
      <c r="FYI2204" s="218"/>
      <c r="FYJ2204" s="218"/>
      <c r="FYK2204" s="218"/>
      <c r="FYL2204" s="218"/>
      <c r="FYM2204" s="218"/>
      <c r="FYN2204" s="218"/>
      <c r="FYO2204" s="218"/>
      <c r="FYP2204" s="218"/>
      <c r="FYQ2204" s="218"/>
      <c r="FYR2204" s="218"/>
      <c r="FYS2204" s="218"/>
      <c r="FYT2204" s="218"/>
      <c r="FYU2204" s="218"/>
      <c r="FYV2204" s="218"/>
      <c r="FYW2204" s="218"/>
      <c r="FYX2204" s="218"/>
      <c r="FYY2204" s="218"/>
      <c r="FYZ2204" s="218"/>
      <c r="FZA2204" s="218"/>
      <c r="FZB2204" s="218"/>
      <c r="FZC2204" s="218"/>
      <c r="FZD2204" s="218"/>
      <c r="FZE2204" s="218"/>
      <c r="FZF2204" s="218"/>
      <c r="FZG2204" s="218"/>
      <c r="FZH2204" s="218"/>
      <c r="FZI2204" s="218"/>
      <c r="FZJ2204" s="218"/>
      <c r="FZK2204" s="218"/>
      <c r="FZL2204" s="218"/>
      <c r="FZM2204" s="218"/>
      <c r="FZN2204" s="218"/>
      <c r="FZO2204" s="218"/>
      <c r="FZP2204" s="218"/>
      <c r="FZQ2204" s="218"/>
      <c r="FZR2204" s="218"/>
      <c r="FZS2204" s="218"/>
      <c r="FZT2204" s="218"/>
      <c r="FZU2204" s="218"/>
      <c r="FZV2204" s="218"/>
      <c r="FZW2204" s="218"/>
      <c r="FZX2204" s="218"/>
      <c r="FZY2204" s="218"/>
      <c r="FZZ2204" s="218"/>
      <c r="GAA2204" s="218"/>
      <c r="GAB2204" s="218"/>
      <c r="GAC2204" s="218"/>
      <c r="GAD2204" s="218"/>
      <c r="GAE2204" s="218"/>
      <c r="GAF2204" s="218"/>
      <c r="GAG2204" s="218"/>
      <c r="GAH2204" s="218"/>
      <c r="GAI2204" s="218"/>
      <c r="GAJ2204" s="218"/>
      <c r="GAK2204" s="218"/>
      <c r="GAL2204" s="218"/>
      <c r="GAM2204" s="218"/>
      <c r="GAN2204" s="218"/>
      <c r="GAO2204" s="218"/>
      <c r="GAP2204" s="218"/>
      <c r="GAQ2204" s="218"/>
      <c r="GAR2204" s="218"/>
      <c r="GAS2204" s="218"/>
      <c r="GAT2204" s="218"/>
      <c r="GAU2204" s="218"/>
      <c r="GAV2204" s="218"/>
      <c r="GAW2204" s="218"/>
      <c r="GAX2204" s="218"/>
      <c r="GAY2204" s="218"/>
      <c r="GAZ2204" s="218"/>
      <c r="GBA2204" s="218"/>
      <c r="GBB2204" s="218"/>
      <c r="GBC2204" s="218"/>
      <c r="GBD2204" s="218"/>
      <c r="GBE2204" s="218"/>
      <c r="GBF2204" s="218"/>
      <c r="GBG2204" s="218"/>
      <c r="GBH2204" s="218"/>
      <c r="GBI2204" s="218"/>
      <c r="GBJ2204" s="218"/>
      <c r="GBK2204" s="218"/>
      <c r="GBL2204" s="218"/>
      <c r="GBM2204" s="218"/>
      <c r="GBN2204" s="218"/>
      <c r="GBO2204" s="218"/>
      <c r="GBP2204" s="218"/>
      <c r="GBQ2204" s="218"/>
      <c r="GBR2204" s="218"/>
      <c r="GBS2204" s="218"/>
      <c r="GBT2204" s="218"/>
      <c r="GBU2204" s="218"/>
      <c r="GBV2204" s="218"/>
      <c r="GBW2204" s="218"/>
      <c r="GBX2204" s="218"/>
      <c r="GBY2204" s="218"/>
      <c r="GBZ2204" s="218"/>
      <c r="GCA2204" s="218"/>
      <c r="GCB2204" s="218"/>
      <c r="GCC2204" s="218"/>
      <c r="GCD2204" s="218"/>
      <c r="GCE2204" s="218"/>
      <c r="GCF2204" s="218"/>
      <c r="GCG2204" s="218"/>
      <c r="GCH2204" s="218"/>
      <c r="GCI2204" s="218"/>
      <c r="GCJ2204" s="218"/>
      <c r="GCK2204" s="218"/>
      <c r="GCL2204" s="218"/>
      <c r="GCM2204" s="218"/>
      <c r="GCN2204" s="218"/>
      <c r="GCO2204" s="218"/>
      <c r="GCP2204" s="218"/>
      <c r="GCQ2204" s="218"/>
      <c r="GCR2204" s="218"/>
      <c r="GCS2204" s="218"/>
      <c r="GCT2204" s="218"/>
      <c r="GCU2204" s="218"/>
      <c r="GCV2204" s="218"/>
      <c r="GCW2204" s="218"/>
      <c r="GCX2204" s="218"/>
      <c r="GCY2204" s="218"/>
      <c r="GCZ2204" s="218"/>
      <c r="GDA2204" s="218"/>
      <c r="GDB2204" s="218"/>
      <c r="GDC2204" s="218"/>
      <c r="GDD2204" s="218"/>
      <c r="GDE2204" s="218"/>
      <c r="GDF2204" s="218"/>
      <c r="GDG2204" s="218"/>
      <c r="GDH2204" s="218"/>
      <c r="GDI2204" s="218"/>
      <c r="GDJ2204" s="218"/>
      <c r="GDK2204" s="218"/>
      <c r="GDL2204" s="218"/>
      <c r="GDM2204" s="218"/>
      <c r="GDN2204" s="218"/>
      <c r="GDO2204" s="218"/>
      <c r="GDP2204" s="218"/>
      <c r="GDQ2204" s="218"/>
      <c r="GDR2204" s="218"/>
      <c r="GDS2204" s="218"/>
      <c r="GDT2204" s="218"/>
      <c r="GDU2204" s="218"/>
      <c r="GDV2204" s="218"/>
      <c r="GDW2204" s="218"/>
      <c r="GDX2204" s="218"/>
      <c r="GDY2204" s="218"/>
      <c r="GDZ2204" s="218"/>
      <c r="GEA2204" s="218"/>
      <c r="GEB2204" s="218"/>
      <c r="GEC2204" s="218"/>
      <c r="GED2204" s="218"/>
      <c r="GEE2204" s="218"/>
      <c r="GEF2204" s="218"/>
      <c r="GEG2204" s="218"/>
      <c r="GEH2204" s="218"/>
      <c r="GEI2204" s="218"/>
      <c r="GEJ2204" s="218"/>
      <c r="GEK2204" s="218"/>
      <c r="GEL2204" s="218"/>
      <c r="GEM2204" s="218"/>
      <c r="GEN2204" s="218"/>
      <c r="GEO2204" s="218"/>
      <c r="GEP2204" s="218"/>
      <c r="GEQ2204" s="218"/>
      <c r="GER2204" s="218"/>
      <c r="GES2204" s="218"/>
      <c r="GET2204" s="218"/>
      <c r="GEU2204" s="218"/>
      <c r="GEV2204" s="218"/>
      <c r="GEW2204" s="218"/>
      <c r="GEX2204" s="218"/>
      <c r="GEY2204" s="218"/>
      <c r="GEZ2204" s="218"/>
      <c r="GFA2204" s="218"/>
      <c r="GFB2204" s="218"/>
      <c r="GFC2204" s="218"/>
      <c r="GFD2204" s="218"/>
      <c r="GFE2204" s="218"/>
      <c r="GFF2204" s="218"/>
      <c r="GFG2204" s="218"/>
      <c r="GFH2204" s="218"/>
      <c r="GFI2204" s="218"/>
      <c r="GFJ2204" s="218"/>
      <c r="GFK2204" s="218"/>
      <c r="GFL2204" s="218"/>
      <c r="GFM2204" s="218"/>
      <c r="GFN2204" s="218"/>
      <c r="GFO2204" s="218"/>
      <c r="GFP2204" s="218"/>
      <c r="GFQ2204" s="218"/>
      <c r="GFR2204" s="218"/>
      <c r="GFS2204" s="218"/>
      <c r="GFT2204" s="218"/>
      <c r="GFU2204" s="218"/>
      <c r="GFV2204" s="218"/>
      <c r="GFW2204" s="218"/>
      <c r="GFX2204" s="218"/>
      <c r="GFY2204" s="218"/>
      <c r="GFZ2204" s="218"/>
      <c r="GGA2204" s="218"/>
      <c r="GGB2204" s="218"/>
      <c r="GGC2204" s="218"/>
      <c r="GGD2204" s="218"/>
      <c r="GGE2204" s="218"/>
      <c r="GGF2204" s="218"/>
      <c r="GGG2204" s="218"/>
      <c r="GGH2204" s="218"/>
      <c r="GGI2204" s="218"/>
      <c r="GGJ2204" s="218"/>
      <c r="GGK2204" s="218"/>
      <c r="GGL2204" s="218"/>
      <c r="GGM2204" s="218"/>
      <c r="GGN2204" s="218"/>
      <c r="GGO2204" s="218"/>
      <c r="GGP2204" s="218"/>
      <c r="GGQ2204" s="218"/>
      <c r="GGR2204" s="218"/>
      <c r="GGS2204" s="218"/>
      <c r="GGT2204" s="218"/>
      <c r="GGU2204" s="218"/>
      <c r="GGV2204" s="218"/>
      <c r="GGW2204" s="218"/>
      <c r="GGX2204" s="218"/>
      <c r="GGY2204" s="218"/>
      <c r="GGZ2204" s="218"/>
      <c r="GHA2204" s="218"/>
      <c r="GHB2204" s="218"/>
      <c r="GHC2204" s="218"/>
      <c r="GHD2204" s="218"/>
      <c r="GHE2204" s="218"/>
      <c r="GHF2204" s="218"/>
      <c r="GHG2204" s="218"/>
      <c r="GHH2204" s="218"/>
      <c r="GHI2204" s="218"/>
      <c r="GHJ2204" s="218"/>
      <c r="GHK2204" s="218"/>
      <c r="GHL2204" s="218"/>
      <c r="GHM2204" s="218"/>
      <c r="GHN2204" s="218"/>
      <c r="GHO2204" s="218"/>
      <c r="GHP2204" s="218"/>
      <c r="GHQ2204" s="218"/>
      <c r="GHR2204" s="218"/>
      <c r="GHS2204" s="218"/>
      <c r="GHT2204" s="218"/>
      <c r="GHU2204" s="218"/>
      <c r="GHV2204" s="218"/>
      <c r="GHW2204" s="218"/>
      <c r="GHX2204" s="218"/>
      <c r="GHY2204" s="218"/>
      <c r="GHZ2204" s="218"/>
      <c r="GIA2204" s="218"/>
      <c r="GIB2204" s="218"/>
      <c r="GIC2204" s="218"/>
      <c r="GID2204" s="218"/>
      <c r="GIE2204" s="218"/>
      <c r="GIF2204" s="218"/>
      <c r="GIG2204" s="218"/>
      <c r="GIH2204" s="218"/>
      <c r="GII2204" s="218"/>
      <c r="GIJ2204" s="218"/>
      <c r="GIK2204" s="218"/>
      <c r="GIL2204" s="218"/>
      <c r="GIM2204" s="218"/>
      <c r="GIN2204" s="218"/>
      <c r="GIO2204" s="218"/>
      <c r="GIP2204" s="218"/>
      <c r="GIQ2204" s="218"/>
      <c r="GIR2204" s="218"/>
      <c r="GIS2204" s="218"/>
      <c r="GIT2204" s="218"/>
      <c r="GIU2204" s="218"/>
      <c r="GIV2204" s="218"/>
      <c r="GIW2204" s="218"/>
      <c r="GIX2204" s="218"/>
      <c r="GIY2204" s="218"/>
      <c r="GIZ2204" s="218"/>
      <c r="GJA2204" s="218"/>
      <c r="GJB2204" s="218"/>
      <c r="GJC2204" s="218"/>
      <c r="GJD2204" s="218"/>
      <c r="GJE2204" s="218"/>
      <c r="GJF2204" s="218"/>
      <c r="GJG2204" s="218"/>
      <c r="GJH2204" s="218"/>
      <c r="GJI2204" s="218"/>
      <c r="GJJ2204" s="218"/>
      <c r="GJK2204" s="218"/>
      <c r="GJL2204" s="218"/>
      <c r="GJM2204" s="218"/>
      <c r="GJN2204" s="218"/>
      <c r="GJO2204" s="218"/>
      <c r="GJP2204" s="218"/>
      <c r="GJQ2204" s="218"/>
      <c r="GJR2204" s="218"/>
      <c r="GJS2204" s="218"/>
      <c r="GJT2204" s="218"/>
      <c r="GJU2204" s="218"/>
      <c r="GJV2204" s="218"/>
      <c r="GJW2204" s="218"/>
      <c r="GJX2204" s="218"/>
      <c r="GJY2204" s="218"/>
      <c r="GJZ2204" s="218"/>
      <c r="GKA2204" s="218"/>
      <c r="GKB2204" s="218"/>
      <c r="GKC2204" s="218"/>
      <c r="GKD2204" s="218"/>
      <c r="GKE2204" s="218"/>
      <c r="GKF2204" s="218"/>
      <c r="GKG2204" s="218"/>
      <c r="GKH2204" s="218"/>
      <c r="GKI2204" s="218"/>
      <c r="GKJ2204" s="218"/>
      <c r="GKK2204" s="218"/>
      <c r="GKL2204" s="218"/>
      <c r="GKM2204" s="218"/>
      <c r="GKN2204" s="218"/>
      <c r="GKO2204" s="218"/>
      <c r="GKP2204" s="218"/>
      <c r="GKQ2204" s="218"/>
      <c r="GKR2204" s="218"/>
      <c r="GKS2204" s="218"/>
      <c r="GKT2204" s="218"/>
      <c r="GKU2204" s="218"/>
      <c r="GKV2204" s="218"/>
      <c r="GKW2204" s="218"/>
      <c r="GKX2204" s="218"/>
      <c r="GKY2204" s="218"/>
      <c r="GKZ2204" s="218"/>
      <c r="GLA2204" s="218"/>
      <c r="GLB2204" s="218"/>
      <c r="GLC2204" s="218"/>
      <c r="GLD2204" s="218"/>
      <c r="GLE2204" s="218"/>
      <c r="GLF2204" s="218"/>
      <c r="GLG2204" s="218"/>
      <c r="GLH2204" s="218"/>
      <c r="GLI2204" s="218"/>
      <c r="GLJ2204" s="218"/>
      <c r="GLK2204" s="218"/>
      <c r="GLL2204" s="218"/>
      <c r="GLM2204" s="218"/>
      <c r="GLN2204" s="218"/>
      <c r="GLO2204" s="218"/>
      <c r="GLP2204" s="218"/>
      <c r="GLQ2204" s="218"/>
      <c r="GLR2204" s="218"/>
      <c r="GLS2204" s="218"/>
      <c r="GLT2204" s="218"/>
      <c r="GLU2204" s="218"/>
      <c r="GLV2204" s="218"/>
      <c r="GLW2204" s="218"/>
      <c r="GLX2204" s="218"/>
      <c r="GLY2204" s="218"/>
      <c r="GLZ2204" s="218"/>
      <c r="GMA2204" s="218"/>
      <c r="GMB2204" s="218"/>
      <c r="GMC2204" s="218"/>
      <c r="GMD2204" s="218"/>
      <c r="GME2204" s="218"/>
      <c r="GMF2204" s="218"/>
      <c r="GMG2204" s="218"/>
      <c r="GMH2204" s="218"/>
      <c r="GMI2204" s="218"/>
      <c r="GMJ2204" s="218"/>
      <c r="GMK2204" s="218"/>
      <c r="GML2204" s="218"/>
      <c r="GMM2204" s="218"/>
      <c r="GMN2204" s="218"/>
      <c r="GMO2204" s="218"/>
      <c r="GMP2204" s="218"/>
      <c r="GMQ2204" s="218"/>
      <c r="GMR2204" s="218"/>
      <c r="GMS2204" s="218"/>
      <c r="GMT2204" s="218"/>
      <c r="GMU2204" s="218"/>
      <c r="GMV2204" s="218"/>
      <c r="GMW2204" s="218"/>
      <c r="GMX2204" s="218"/>
      <c r="GMY2204" s="218"/>
      <c r="GMZ2204" s="218"/>
      <c r="GNA2204" s="218"/>
      <c r="GNB2204" s="218"/>
      <c r="GNC2204" s="218"/>
      <c r="GND2204" s="218"/>
      <c r="GNE2204" s="218"/>
      <c r="GNF2204" s="218"/>
      <c r="GNG2204" s="218"/>
      <c r="GNH2204" s="218"/>
      <c r="GNI2204" s="218"/>
      <c r="GNJ2204" s="218"/>
      <c r="GNK2204" s="218"/>
      <c r="GNL2204" s="218"/>
      <c r="GNM2204" s="218"/>
      <c r="GNN2204" s="218"/>
      <c r="GNO2204" s="218"/>
      <c r="GNP2204" s="218"/>
      <c r="GNQ2204" s="218"/>
      <c r="GNR2204" s="218"/>
      <c r="GNS2204" s="218"/>
      <c r="GNT2204" s="218"/>
      <c r="GNU2204" s="218"/>
      <c r="GNV2204" s="218"/>
      <c r="GNW2204" s="218"/>
      <c r="GNX2204" s="218"/>
      <c r="GNY2204" s="218"/>
      <c r="GNZ2204" s="218"/>
      <c r="GOA2204" s="218"/>
      <c r="GOB2204" s="218"/>
      <c r="GOC2204" s="218"/>
      <c r="GOD2204" s="218"/>
      <c r="GOE2204" s="218"/>
      <c r="GOF2204" s="218"/>
      <c r="GOG2204" s="218"/>
      <c r="GOH2204" s="218"/>
      <c r="GOI2204" s="218"/>
      <c r="GOJ2204" s="218"/>
      <c r="GOK2204" s="218"/>
      <c r="GOL2204" s="218"/>
      <c r="GOM2204" s="218"/>
      <c r="GON2204" s="218"/>
      <c r="GOO2204" s="218"/>
      <c r="GOP2204" s="218"/>
      <c r="GOQ2204" s="218"/>
      <c r="GOR2204" s="218"/>
      <c r="GOS2204" s="218"/>
      <c r="GOT2204" s="218"/>
      <c r="GOU2204" s="218"/>
      <c r="GOV2204" s="218"/>
      <c r="GOW2204" s="218"/>
      <c r="GOX2204" s="218"/>
      <c r="GOY2204" s="218"/>
      <c r="GOZ2204" s="218"/>
      <c r="GPA2204" s="218"/>
      <c r="GPB2204" s="218"/>
      <c r="GPC2204" s="218"/>
      <c r="GPD2204" s="218"/>
      <c r="GPE2204" s="218"/>
      <c r="GPF2204" s="218"/>
      <c r="GPG2204" s="218"/>
      <c r="GPH2204" s="218"/>
      <c r="GPI2204" s="218"/>
      <c r="GPJ2204" s="218"/>
      <c r="GPK2204" s="218"/>
      <c r="GPL2204" s="218"/>
      <c r="GPM2204" s="218"/>
      <c r="GPN2204" s="218"/>
      <c r="GPO2204" s="218"/>
      <c r="GPP2204" s="218"/>
      <c r="GPQ2204" s="218"/>
      <c r="GPR2204" s="218"/>
      <c r="GPS2204" s="218"/>
      <c r="GPT2204" s="218"/>
      <c r="GPU2204" s="218"/>
      <c r="GPV2204" s="218"/>
      <c r="GPW2204" s="218"/>
      <c r="GPX2204" s="218"/>
      <c r="GPY2204" s="218"/>
      <c r="GPZ2204" s="218"/>
      <c r="GQA2204" s="218"/>
      <c r="GQB2204" s="218"/>
      <c r="GQC2204" s="218"/>
      <c r="GQD2204" s="218"/>
      <c r="GQE2204" s="218"/>
      <c r="GQF2204" s="218"/>
      <c r="GQG2204" s="218"/>
      <c r="GQH2204" s="218"/>
      <c r="GQI2204" s="218"/>
      <c r="GQJ2204" s="218"/>
      <c r="GQK2204" s="218"/>
      <c r="GQL2204" s="218"/>
      <c r="GQM2204" s="218"/>
      <c r="GQN2204" s="218"/>
      <c r="GQO2204" s="218"/>
      <c r="GQP2204" s="218"/>
      <c r="GQQ2204" s="218"/>
      <c r="GQR2204" s="218"/>
      <c r="GQS2204" s="218"/>
      <c r="GQT2204" s="218"/>
      <c r="GQU2204" s="218"/>
      <c r="GQV2204" s="218"/>
      <c r="GQW2204" s="218"/>
      <c r="GQX2204" s="218"/>
      <c r="GQY2204" s="218"/>
      <c r="GQZ2204" s="218"/>
      <c r="GRA2204" s="218"/>
      <c r="GRB2204" s="218"/>
      <c r="GRC2204" s="218"/>
      <c r="GRD2204" s="218"/>
      <c r="GRE2204" s="218"/>
      <c r="GRF2204" s="218"/>
      <c r="GRG2204" s="218"/>
      <c r="GRH2204" s="218"/>
      <c r="GRI2204" s="218"/>
      <c r="GRJ2204" s="218"/>
      <c r="GRK2204" s="218"/>
      <c r="GRL2204" s="218"/>
      <c r="GRM2204" s="218"/>
      <c r="GRN2204" s="218"/>
      <c r="GRO2204" s="218"/>
      <c r="GRP2204" s="218"/>
      <c r="GRQ2204" s="218"/>
      <c r="GRR2204" s="218"/>
      <c r="GRS2204" s="218"/>
      <c r="GRT2204" s="218"/>
      <c r="GRU2204" s="218"/>
      <c r="GRV2204" s="218"/>
      <c r="GRW2204" s="218"/>
      <c r="GRX2204" s="218"/>
      <c r="GRY2204" s="218"/>
      <c r="GRZ2204" s="218"/>
      <c r="GSA2204" s="218"/>
      <c r="GSB2204" s="218"/>
      <c r="GSC2204" s="218"/>
      <c r="GSD2204" s="218"/>
      <c r="GSE2204" s="218"/>
      <c r="GSF2204" s="218"/>
      <c r="GSG2204" s="218"/>
      <c r="GSH2204" s="218"/>
      <c r="GSI2204" s="218"/>
      <c r="GSJ2204" s="218"/>
      <c r="GSK2204" s="218"/>
      <c r="GSL2204" s="218"/>
      <c r="GSM2204" s="218"/>
      <c r="GSN2204" s="218"/>
      <c r="GSO2204" s="218"/>
      <c r="GSP2204" s="218"/>
      <c r="GSQ2204" s="218"/>
      <c r="GSR2204" s="218"/>
      <c r="GSS2204" s="218"/>
      <c r="GST2204" s="218"/>
      <c r="GSU2204" s="218"/>
      <c r="GSV2204" s="218"/>
      <c r="GSW2204" s="218"/>
      <c r="GSX2204" s="218"/>
      <c r="GSY2204" s="218"/>
      <c r="GSZ2204" s="218"/>
      <c r="GTA2204" s="218"/>
      <c r="GTB2204" s="218"/>
      <c r="GTC2204" s="218"/>
      <c r="GTD2204" s="218"/>
      <c r="GTE2204" s="218"/>
      <c r="GTF2204" s="218"/>
      <c r="GTG2204" s="218"/>
      <c r="GTH2204" s="218"/>
      <c r="GTI2204" s="218"/>
      <c r="GTJ2204" s="218"/>
      <c r="GTK2204" s="218"/>
      <c r="GTL2204" s="218"/>
      <c r="GTM2204" s="218"/>
      <c r="GTN2204" s="218"/>
      <c r="GTO2204" s="218"/>
      <c r="GTP2204" s="218"/>
      <c r="GTQ2204" s="218"/>
      <c r="GTR2204" s="218"/>
      <c r="GTS2204" s="218"/>
      <c r="GTT2204" s="218"/>
      <c r="GTU2204" s="218"/>
      <c r="GTV2204" s="218"/>
      <c r="GTW2204" s="218"/>
      <c r="GTX2204" s="218"/>
      <c r="GTY2204" s="218"/>
      <c r="GTZ2204" s="218"/>
      <c r="GUA2204" s="218"/>
      <c r="GUB2204" s="218"/>
      <c r="GUC2204" s="218"/>
      <c r="GUD2204" s="218"/>
      <c r="GUE2204" s="218"/>
      <c r="GUF2204" s="218"/>
      <c r="GUG2204" s="218"/>
      <c r="GUH2204" s="218"/>
      <c r="GUI2204" s="218"/>
      <c r="GUJ2204" s="218"/>
      <c r="GUK2204" s="218"/>
      <c r="GUL2204" s="218"/>
      <c r="GUM2204" s="218"/>
      <c r="GUN2204" s="218"/>
      <c r="GUO2204" s="218"/>
      <c r="GUP2204" s="218"/>
      <c r="GUQ2204" s="218"/>
      <c r="GUR2204" s="218"/>
      <c r="GUS2204" s="218"/>
      <c r="GUT2204" s="218"/>
      <c r="GUU2204" s="218"/>
      <c r="GUV2204" s="218"/>
      <c r="GUW2204" s="218"/>
      <c r="GUX2204" s="218"/>
      <c r="GUY2204" s="218"/>
      <c r="GUZ2204" s="218"/>
      <c r="GVA2204" s="218"/>
      <c r="GVB2204" s="218"/>
      <c r="GVC2204" s="218"/>
      <c r="GVD2204" s="218"/>
      <c r="GVE2204" s="218"/>
      <c r="GVF2204" s="218"/>
      <c r="GVG2204" s="218"/>
      <c r="GVH2204" s="218"/>
      <c r="GVI2204" s="218"/>
      <c r="GVJ2204" s="218"/>
      <c r="GVK2204" s="218"/>
      <c r="GVL2204" s="218"/>
      <c r="GVM2204" s="218"/>
      <c r="GVN2204" s="218"/>
      <c r="GVO2204" s="218"/>
      <c r="GVP2204" s="218"/>
      <c r="GVQ2204" s="218"/>
      <c r="GVR2204" s="218"/>
      <c r="GVS2204" s="218"/>
      <c r="GVT2204" s="218"/>
      <c r="GVU2204" s="218"/>
      <c r="GVV2204" s="218"/>
      <c r="GVW2204" s="218"/>
      <c r="GVX2204" s="218"/>
      <c r="GVY2204" s="218"/>
      <c r="GVZ2204" s="218"/>
      <c r="GWA2204" s="218"/>
      <c r="GWB2204" s="218"/>
      <c r="GWC2204" s="218"/>
      <c r="GWD2204" s="218"/>
      <c r="GWE2204" s="218"/>
      <c r="GWF2204" s="218"/>
      <c r="GWG2204" s="218"/>
      <c r="GWH2204" s="218"/>
      <c r="GWI2204" s="218"/>
      <c r="GWJ2204" s="218"/>
      <c r="GWK2204" s="218"/>
      <c r="GWL2204" s="218"/>
      <c r="GWM2204" s="218"/>
      <c r="GWN2204" s="218"/>
      <c r="GWO2204" s="218"/>
      <c r="GWP2204" s="218"/>
      <c r="GWQ2204" s="218"/>
      <c r="GWR2204" s="218"/>
      <c r="GWS2204" s="218"/>
      <c r="GWT2204" s="218"/>
      <c r="GWU2204" s="218"/>
      <c r="GWV2204" s="218"/>
      <c r="GWW2204" s="218"/>
      <c r="GWX2204" s="218"/>
      <c r="GWY2204" s="218"/>
      <c r="GWZ2204" s="218"/>
      <c r="GXA2204" s="218"/>
      <c r="GXB2204" s="218"/>
      <c r="GXC2204" s="218"/>
      <c r="GXD2204" s="218"/>
      <c r="GXE2204" s="218"/>
      <c r="GXF2204" s="218"/>
      <c r="GXG2204" s="218"/>
      <c r="GXH2204" s="218"/>
      <c r="GXI2204" s="218"/>
      <c r="GXJ2204" s="218"/>
      <c r="GXK2204" s="218"/>
      <c r="GXL2204" s="218"/>
      <c r="GXM2204" s="218"/>
      <c r="GXN2204" s="218"/>
      <c r="GXO2204" s="218"/>
      <c r="GXP2204" s="218"/>
      <c r="GXQ2204" s="218"/>
      <c r="GXR2204" s="218"/>
      <c r="GXS2204" s="218"/>
      <c r="GXT2204" s="218"/>
      <c r="GXU2204" s="218"/>
      <c r="GXV2204" s="218"/>
      <c r="GXW2204" s="218"/>
      <c r="GXX2204" s="218"/>
      <c r="GXY2204" s="218"/>
      <c r="GXZ2204" s="218"/>
      <c r="GYA2204" s="218"/>
      <c r="GYB2204" s="218"/>
      <c r="GYC2204" s="218"/>
      <c r="GYD2204" s="218"/>
      <c r="GYE2204" s="218"/>
      <c r="GYF2204" s="218"/>
      <c r="GYG2204" s="218"/>
      <c r="GYH2204" s="218"/>
      <c r="GYI2204" s="218"/>
      <c r="GYJ2204" s="218"/>
      <c r="GYK2204" s="218"/>
      <c r="GYL2204" s="218"/>
      <c r="GYM2204" s="218"/>
      <c r="GYN2204" s="218"/>
      <c r="GYO2204" s="218"/>
      <c r="GYP2204" s="218"/>
      <c r="GYQ2204" s="218"/>
      <c r="GYR2204" s="218"/>
      <c r="GYS2204" s="218"/>
      <c r="GYT2204" s="218"/>
      <c r="GYU2204" s="218"/>
      <c r="GYV2204" s="218"/>
      <c r="GYW2204" s="218"/>
      <c r="GYX2204" s="218"/>
      <c r="GYY2204" s="218"/>
      <c r="GYZ2204" s="218"/>
      <c r="GZA2204" s="218"/>
      <c r="GZB2204" s="218"/>
      <c r="GZC2204" s="218"/>
      <c r="GZD2204" s="218"/>
      <c r="GZE2204" s="218"/>
      <c r="GZF2204" s="218"/>
      <c r="GZG2204" s="218"/>
      <c r="GZH2204" s="218"/>
      <c r="GZI2204" s="218"/>
      <c r="GZJ2204" s="218"/>
      <c r="GZK2204" s="218"/>
      <c r="GZL2204" s="218"/>
      <c r="GZM2204" s="218"/>
      <c r="GZN2204" s="218"/>
      <c r="GZO2204" s="218"/>
      <c r="GZP2204" s="218"/>
      <c r="GZQ2204" s="218"/>
      <c r="GZR2204" s="218"/>
      <c r="GZS2204" s="218"/>
      <c r="GZT2204" s="218"/>
      <c r="GZU2204" s="218"/>
      <c r="GZV2204" s="218"/>
      <c r="GZW2204" s="218"/>
      <c r="GZX2204" s="218"/>
      <c r="GZY2204" s="218"/>
      <c r="GZZ2204" s="218"/>
      <c r="HAA2204" s="218"/>
      <c r="HAB2204" s="218"/>
      <c r="HAC2204" s="218"/>
      <c r="HAD2204" s="218"/>
      <c r="HAE2204" s="218"/>
      <c r="HAF2204" s="218"/>
      <c r="HAG2204" s="218"/>
      <c r="HAH2204" s="218"/>
      <c r="HAI2204" s="218"/>
      <c r="HAJ2204" s="218"/>
      <c r="HAK2204" s="218"/>
      <c r="HAL2204" s="218"/>
      <c r="HAM2204" s="218"/>
      <c r="HAN2204" s="218"/>
      <c r="HAO2204" s="218"/>
      <c r="HAP2204" s="218"/>
      <c r="HAQ2204" s="218"/>
      <c r="HAR2204" s="218"/>
      <c r="HAS2204" s="218"/>
      <c r="HAT2204" s="218"/>
      <c r="HAU2204" s="218"/>
      <c r="HAV2204" s="218"/>
      <c r="HAW2204" s="218"/>
      <c r="HAX2204" s="218"/>
      <c r="HAY2204" s="218"/>
      <c r="HAZ2204" s="218"/>
      <c r="HBA2204" s="218"/>
      <c r="HBB2204" s="218"/>
      <c r="HBC2204" s="218"/>
      <c r="HBD2204" s="218"/>
      <c r="HBE2204" s="218"/>
      <c r="HBF2204" s="218"/>
      <c r="HBG2204" s="218"/>
      <c r="HBH2204" s="218"/>
      <c r="HBI2204" s="218"/>
      <c r="HBJ2204" s="218"/>
      <c r="HBK2204" s="218"/>
      <c r="HBL2204" s="218"/>
      <c r="HBM2204" s="218"/>
      <c r="HBN2204" s="218"/>
      <c r="HBO2204" s="218"/>
      <c r="HBP2204" s="218"/>
      <c r="HBQ2204" s="218"/>
      <c r="HBR2204" s="218"/>
      <c r="HBS2204" s="218"/>
      <c r="HBT2204" s="218"/>
      <c r="HBU2204" s="218"/>
      <c r="HBV2204" s="218"/>
      <c r="HBW2204" s="218"/>
      <c r="HBX2204" s="218"/>
      <c r="HBY2204" s="218"/>
      <c r="HBZ2204" s="218"/>
      <c r="HCA2204" s="218"/>
      <c r="HCB2204" s="218"/>
      <c r="HCC2204" s="218"/>
      <c r="HCD2204" s="218"/>
      <c r="HCE2204" s="218"/>
      <c r="HCF2204" s="218"/>
      <c r="HCG2204" s="218"/>
      <c r="HCH2204" s="218"/>
      <c r="HCI2204" s="218"/>
      <c r="HCJ2204" s="218"/>
      <c r="HCK2204" s="218"/>
      <c r="HCL2204" s="218"/>
      <c r="HCM2204" s="218"/>
      <c r="HCN2204" s="218"/>
      <c r="HCO2204" s="218"/>
      <c r="HCP2204" s="218"/>
      <c r="HCQ2204" s="218"/>
      <c r="HCR2204" s="218"/>
      <c r="HCS2204" s="218"/>
      <c r="HCT2204" s="218"/>
      <c r="HCU2204" s="218"/>
      <c r="HCV2204" s="218"/>
      <c r="HCW2204" s="218"/>
      <c r="HCX2204" s="218"/>
      <c r="HCY2204" s="218"/>
      <c r="HCZ2204" s="218"/>
      <c r="HDA2204" s="218"/>
      <c r="HDB2204" s="218"/>
      <c r="HDC2204" s="218"/>
      <c r="HDD2204" s="218"/>
      <c r="HDE2204" s="218"/>
      <c r="HDF2204" s="218"/>
      <c r="HDG2204" s="218"/>
      <c r="HDH2204" s="218"/>
      <c r="HDI2204" s="218"/>
      <c r="HDJ2204" s="218"/>
      <c r="HDK2204" s="218"/>
      <c r="HDL2204" s="218"/>
      <c r="HDM2204" s="218"/>
      <c r="HDN2204" s="218"/>
      <c r="HDO2204" s="218"/>
      <c r="HDP2204" s="218"/>
      <c r="HDQ2204" s="218"/>
      <c r="HDR2204" s="218"/>
      <c r="HDS2204" s="218"/>
      <c r="HDT2204" s="218"/>
      <c r="HDU2204" s="218"/>
      <c r="HDV2204" s="218"/>
      <c r="HDW2204" s="218"/>
      <c r="HDX2204" s="218"/>
      <c r="HDY2204" s="218"/>
      <c r="HDZ2204" s="218"/>
      <c r="HEA2204" s="218"/>
      <c r="HEB2204" s="218"/>
      <c r="HEC2204" s="218"/>
      <c r="HED2204" s="218"/>
      <c r="HEE2204" s="218"/>
      <c r="HEF2204" s="218"/>
      <c r="HEG2204" s="218"/>
      <c r="HEH2204" s="218"/>
      <c r="HEI2204" s="218"/>
      <c r="HEJ2204" s="218"/>
      <c r="HEK2204" s="218"/>
      <c r="HEL2204" s="218"/>
      <c r="HEM2204" s="218"/>
      <c r="HEN2204" s="218"/>
      <c r="HEO2204" s="218"/>
      <c r="HEP2204" s="218"/>
      <c r="HEQ2204" s="218"/>
      <c r="HER2204" s="218"/>
      <c r="HES2204" s="218"/>
      <c r="HET2204" s="218"/>
      <c r="HEU2204" s="218"/>
      <c r="HEV2204" s="218"/>
      <c r="HEW2204" s="218"/>
      <c r="HEX2204" s="218"/>
      <c r="HEY2204" s="218"/>
      <c r="HEZ2204" s="218"/>
      <c r="HFA2204" s="218"/>
      <c r="HFB2204" s="218"/>
      <c r="HFC2204" s="218"/>
      <c r="HFD2204" s="218"/>
      <c r="HFE2204" s="218"/>
      <c r="HFF2204" s="218"/>
      <c r="HFG2204" s="218"/>
      <c r="HFH2204" s="218"/>
      <c r="HFI2204" s="218"/>
      <c r="HFJ2204" s="218"/>
      <c r="HFK2204" s="218"/>
      <c r="HFL2204" s="218"/>
      <c r="HFM2204" s="218"/>
      <c r="HFN2204" s="218"/>
      <c r="HFO2204" s="218"/>
      <c r="HFP2204" s="218"/>
      <c r="HFQ2204" s="218"/>
      <c r="HFR2204" s="218"/>
      <c r="HFS2204" s="218"/>
      <c r="HFT2204" s="218"/>
      <c r="HFU2204" s="218"/>
      <c r="HFV2204" s="218"/>
      <c r="HFW2204" s="218"/>
      <c r="HFX2204" s="218"/>
      <c r="HFY2204" s="218"/>
      <c r="HFZ2204" s="218"/>
      <c r="HGA2204" s="218"/>
      <c r="HGB2204" s="218"/>
      <c r="HGC2204" s="218"/>
      <c r="HGD2204" s="218"/>
      <c r="HGE2204" s="218"/>
      <c r="HGF2204" s="218"/>
      <c r="HGG2204" s="218"/>
      <c r="HGH2204" s="218"/>
      <c r="HGI2204" s="218"/>
      <c r="HGJ2204" s="218"/>
      <c r="HGK2204" s="218"/>
      <c r="HGL2204" s="218"/>
      <c r="HGM2204" s="218"/>
      <c r="HGN2204" s="218"/>
      <c r="HGO2204" s="218"/>
      <c r="HGP2204" s="218"/>
      <c r="HGQ2204" s="218"/>
      <c r="HGR2204" s="218"/>
      <c r="HGS2204" s="218"/>
      <c r="HGT2204" s="218"/>
      <c r="HGU2204" s="218"/>
      <c r="HGV2204" s="218"/>
      <c r="HGW2204" s="218"/>
      <c r="HGX2204" s="218"/>
      <c r="HGY2204" s="218"/>
      <c r="HGZ2204" s="218"/>
      <c r="HHA2204" s="218"/>
      <c r="HHB2204" s="218"/>
      <c r="HHC2204" s="218"/>
      <c r="HHD2204" s="218"/>
      <c r="HHE2204" s="218"/>
      <c r="HHF2204" s="218"/>
      <c r="HHG2204" s="218"/>
      <c r="HHH2204" s="218"/>
      <c r="HHI2204" s="218"/>
      <c r="HHJ2204" s="218"/>
      <c r="HHK2204" s="218"/>
      <c r="HHL2204" s="218"/>
      <c r="HHM2204" s="218"/>
      <c r="HHN2204" s="218"/>
      <c r="HHO2204" s="218"/>
      <c r="HHP2204" s="218"/>
      <c r="HHQ2204" s="218"/>
      <c r="HHR2204" s="218"/>
      <c r="HHS2204" s="218"/>
      <c r="HHT2204" s="218"/>
      <c r="HHU2204" s="218"/>
      <c r="HHV2204" s="218"/>
      <c r="HHW2204" s="218"/>
      <c r="HHX2204" s="218"/>
      <c r="HHY2204" s="218"/>
      <c r="HHZ2204" s="218"/>
      <c r="HIA2204" s="218"/>
      <c r="HIB2204" s="218"/>
      <c r="HIC2204" s="218"/>
      <c r="HID2204" s="218"/>
      <c r="HIE2204" s="218"/>
      <c r="HIF2204" s="218"/>
      <c r="HIG2204" s="218"/>
      <c r="HIH2204" s="218"/>
      <c r="HII2204" s="218"/>
      <c r="HIJ2204" s="218"/>
      <c r="HIK2204" s="218"/>
      <c r="HIL2204" s="218"/>
      <c r="HIM2204" s="218"/>
      <c r="HIN2204" s="218"/>
      <c r="HIO2204" s="218"/>
      <c r="HIP2204" s="218"/>
      <c r="HIQ2204" s="218"/>
      <c r="HIR2204" s="218"/>
      <c r="HIS2204" s="218"/>
      <c r="HIT2204" s="218"/>
      <c r="HIU2204" s="218"/>
      <c r="HIV2204" s="218"/>
      <c r="HIW2204" s="218"/>
      <c r="HIX2204" s="218"/>
      <c r="HIY2204" s="218"/>
      <c r="HIZ2204" s="218"/>
      <c r="HJA2204" s="218"/>
      <c r="HJB2204" s="218"/>
      <c r="HJC2204" s="218"/>
      <c r="HJD2204" s="218"/>
      <c r="HJE2204" s="218"/>
      <c r="HJF2204" s="218"/>
      <c r="HJG2204" s="218"/>
      <c r="HJH2204" s="218"/>
      <c r="HJI2204" s="218"/>
      <c r="HJJ2204" s="218"/>
      <c r="HJK2204" s="218"/>
      <c r="HJL2204" s="218"/>
      <c r="HJM2204" s="218"/>
      <c r="HJN2204" s="218"/>
      <c r="HJO2204" s="218"/>
      <c r="HJP2204" s="218"/>
      <c r="HJQ2204" s="218"/>
      <c r="HJR2204" s="218"/>
      <c r="HJS2204" s="218"/>
      <c r="HJT2204" s="218"/>
      <c r="HJU2204" s="218"/>
      <c r="HJV2204" s="218"/>
      <c r="HJW2204" s="218"/>
      <c r="HJX2204" s="218"/>
      <c r="HJY2204" s="218"/>
      <c r="HJZ2204" s="218"/>
      <c r="HKA2204" s="218"/>
      <c r="HKB2204" s="218"/>
      <c r="HKC2204" s="218"/>
      <c r="HKD2204" s="218"/>
      <c r="HKE2204" s="218"/>
      <c r="HKF2204" s="218"/>
      <c r="HKG2204" s="218"/>
      <c r="HKH2204" s="218"/>
      <c r="HKI2204" s="218"/>
      <c r="HKJ2204" s="218"/>
      <c r="HKK2204" s="218"/>
      <c r="HKL2204" s="218"/>
      <c r="HKM2204" s="218"/>
      <c r="HKN2204" s="218"/>
      <c r="HKO2204" s="218"/>
      <c r="HKP2204" s="218"/>
      <c r="HKQ2204" s="218"/>
      <c r="HKR2204" s="218"/>
      <c r="HKS2204" s="218"/>
      <c r="HKT2204" s="218"/>
      <c r="HKU2204" s="218"/>
      <c r="HKV2204" s="218"/>
      <c r="HKW2204" s="218"/>
      <c r="HKX2204" s="218"/>
      <c r="HKY2204" s="218"/>
      <c r="HKZ2204" s="218"/>
      <c r="HLA2204" s="218"/>
      <c r="HLB2204" s="218"/>
      <c r="HLC2204" s="218"/>
      <c r="HLD2204" s="218"/>
      <c r="HLE2204" s="218"/>
      <c r="HLF2204" s="218"/>
      <c r="HLG2204" s="218"/>
      <c r="HLH2204" s="218"/>
      <c r="HLI2204" s="218"/>
      <c r="HLJ2204" s="218"/>
      <c r="HLK2204" s="218"/>
      <c r="HLL2204" s="218"/>
      <c r="HLM2204" s="218"/>
      <c r="HLN2204" s="218"/>
      <c r="HLO2204" s="218"/>
      <c r="HLP2204" s="218"/>
      <c r="HLQ2204" s="218"/>
      <c r="HLR2204" s="218"/>
      <c r="HLS2204" s="218"/>
      <c r="HLT2204" s="218"/>
      <c r="HLU2204" s="218"/>
      <c r="HLV2204" s="218"/>
      <c r="HLW2204" s="218"/>
      <c r="HLX2204" s="218"/>
      <c r="HLY2204" s="218"/>
      <c r="HLZ2204" s="218"/>
      <c r="HMA2204" s="218"/>
      <c r="HMB2204" s="218"/>
      <c r="HMC2204" s="218"/>
      <c r="HMD2204" s="218"/>
      <c r="HME2204" s="218"/>
      <c r="HMF2204" s="218"/>
      <c r="HMG2204" s="218"/>
      <c r="HMH2204" s="218"/>
      <c r="HMI2204" s="218"/>
      <c r="HMJ2204" s="218"/>
      <c r="HMK2204" s="218"/>
      <c r="HML2204" s="218"/>
      <c r="HMM2204" s="218"/>
      <c r="HMN2204" s="218"/>
      <c r="HMO2204" s="218"/>
      <c r="HMP2204" s="218"/>
      <c r="HMQ2204" s="218"/>
      <c r="HMR2204" s="218"/>
      <c r="HMS2204" s="218"/>
      <c r="HMT2204" s="218"/>
      <c r="HMU2204" s="218"/>
      <c r="HMV2204" s="218"/>
      <c r="HMW2204" s="218"/>
      <c r="HMX2204" s="218"/>
      <c r="HMY2204" s="218"/>
      <c r="HMZ2204" s="218"/>
      <c r="HNA2204" s="218"/>
      <c r="HNB2204" s="218"/>
      <c r="HNC2204" s="218"/>
      <c r="HND2204" s="218"/>
      <c r="HNE2204" s="218"/>
      <c r="HNF2204" s="218"/>
      <c r="HNG2204" s="218"/>
      <c r="HNH2204" s="218"/>
      <c r="HNI2204" s="218"/>
      <c r="HNJ2204" s="218"/>
      <c r="HNK2204" s="218"/>
      <c r="HNL2204" s="218"/>
      <c r="HNM2204" s="218"/>
      <c r="HNN2204" s="218"/>
      <c r="HNO2204" s="218"/>
      <c r="HNP2204" s="218"/>
      <c r="HNQ2204" s="218"/>
      <c r="HNR2204" s="218"/>
      <c r="HNS2204" s="218"/>
      <c r="HNT2204" s="218"/>
      <c r="HNU2204" s="218"/>
      <c r="HNV2204" s="218"/>
      <c r="HNW2204" s="218"/>
      <c r="HNX2204" s="218"/>
      <c r="HNY2204" s="218"/>
      <c r="HNZ2204" s="218"/>
      <c r="HOA2204" s="218"/>
      <c r="HOB2204" s="218"/>
      <c r="HOC2204" s="218"/>
      <c r="HOD2204" s="218"/>
      <c r="HOE2204" s="218"/>
      <c r="HOF2204" s="218"/>
      <c r="HOG2204" s="218"/>
      <c r="HOH2204" s="218"/>
      <c r="HOI2204" s="218"/>
      <c r="HOJ2204" s="218"/>
      <c r="HOK2204" s="218"/>
      <c r="HOL2204" s="218"/>
      <c r="HOM2204" s="218"/>
      <c r="HON2204" s="218"/>
      <c r="HOO2204" s="218"/>
      <c r="HOP2204" s="218"/>
      <c r="HOQ2204" s="218"/>
      <c r="HOR2204" s="218"/>
      <c r="HOS2204" s="218"/>
      <c r="HOT2204" s="218"/>
      <c r="HOU2204" s="218"/>
      <c r="HOV2204" s="218"/>
      <c r="HOW2204" s="218"/>
      <c r="HOX2204" s="218"/>
      <c r="HOY2204" s="218"/>
      <c r="HOZ2204" s="218"/>
      <c r="HPA2204" s="218"/>
      <c r="HPB2204" s="218"/>
      <c r="HPC2204" s="218"/>
      <c r="HPD2204" s="218"/>
      <c r="HPE2204" s="218"/>
      <c r="HPF2204" s="218"/>
      <c r="HPG2204" s="218"/>
      <c r="HPH2204" s="218"/>
      <c r="HPI2204" s="218"/>
      <c r="HPJ2204" s="218"/>
      <c r="HPK2204" s="218"/>
      <c r="HPL2204" s="218"/>
      <c r="HPM2204" s="218"/>
      <c r="HPN2204" s="218"/>
      <c r="HPO2204" s="218"/>
      <c r="HPP2204" s="218"/>
      <c r="HPQ2204" s="218"/>
      <c r="HPR2204" s="218"/>
      <c r="HPS2204" s="218"/>
      <c r="HPT2204" s="218"/>
      <c r="HPU2204" s="218"/>
      <c r="HPV2204" s="218"/>
      <c r="HPW2204" s="218"/>
      <c r="HPX2204" s="218"/>
      <c r="HPY2204" s="218"/>
      <c r="HPZ2204" s="218"/>
      <c r="HQA2204" s="218"/>
      <c r="HQB2204" s="218"/>
      <c r="HQC2204" s="218"/>
      <c r="HQD2204" s="218"/>
      <c r="HQE2204" s="218"/>
      <c r="HQF2204" s="218"/>
      <c r="HQG2204" s="218"/>
      <c r="HQH2204" s="218"/>
      <c r="HQI2204" s="218"/>
      <c r="HQJ2204" s="218"/>
      <c r="HQK2204" s="218"/>
      <c r="HQL2204" s="218"/>
      <c r="HQM2204" s="218"/>
      <c r="HQN2204" s="218"/>
      <c r="HQO2204" s="218"/>
      <c r="HQP2204" s="218"/>
      <c r="HQQ2204" s="218"/>
      <c r="HQR2204" s="218"/>
      <c r="HQS2204" s="218"/>
      <c r="HQT2204" s="218"/>
      <c r="HQU2204" s="218"/>
      <c r="HQV2204" s="218"/>
      <c r="HQW2204" s="218"/>
      <c r="HQX2204" s="218"/>
      <c r="HQY2204" s="218"/>
      <c r="HQZ2204" s="218"/>
      <c r="HRA2204" s="218"/>
      <c r="HRB2204" s="218"/>
      <c r="HRC2204" s="218"/>
      <c r="HRD2204" s="218"/>
      <c r="HRE2204" s="218"/>
      <c r="HRF2204" s="218"/>
      <c r="HRG2204" s="218"/>
      <c r="HRH2204" s="218"/>
      <c r="HRI2204" s="218"/>
      <c r="HRJ2204" s="218"/>
      <c r="HRK2204" s="218"/>
      <c r="HRL2204" s="218"/>
      <c r="HRM2204" s="218"/>
      <c r="HRN2204" s="218"/>
      <c r="HRO2204" s="218"/>
      <c r="HRP2204" s="218"/>
      <c r="HRQ2204" s="218"/>
      <c r="HRR2204" s="218"/>
      <c r="HRS2204" s="218"/>
      <c r="HRT2204" s="218"/>
      <c r="HRU2204" s="218"/>
      <c r="HRV2204" s="218"/>
      <c r="HRW2204" s="218"/>
      <c r="HRX2204" s="218"/>
      <c r="HRY2204" s="218"/>
      <c r="HRZ2204" s="218"/>
      <c r="HSA2204" s="218"/>
      <c r="HSB2204" s="218"/>
      <c r="HSC2204" s="218"/>
      <c r="HSD2204" s="218"/>
      <c r="HSE2204" s="218"/>
      <c r="HSF2204" s="218"/>
      <c r="HSG2204" s="218"/>
      <c r="HSH2204" s="218"/>
      <c r="HSI2204" s="218"/>
      <c r="HSJ2204" s="218"/>
      <c r="HSK2204" s="218"/>
      <c r="HSL2204" s="218"/>
      <c r="HSM2204" s="218"/>
      <c r="HSN2204" s="218"/>
      <c r="HSO2204" s="218"/>
      <c r="HSP2204" s="218"/>
      <c r="HSQ2204" s="218"/>
      <c r="HSR2204" s="218"/>
      <c r="HSS2204" s="218"/>
      <c r="HST2204" s="218"/>
      <c r="HSU2204" s="218"/>
      <c r="HSV2204" s="218"/>
      <c r="HSW2204" s="218"/>
      <c r="HSX2204" s="218"/>
      <c r="HSY2204" s="218"/>
      <c r="HSZ2204" s="218"/>
      <c r="HTA2204" s="218"/>
      <c r="HTB2204" s="218"/>
      <c r="HTC2204" s="218"/>
      <c r="HTD2204" s="218"/>
      <c r="HTE2204" s="218"/>
      <c r="HTF2204" s="218"/>
      <c r="HTG2204" s="218"/>
      <c r="HTH2204" s="218"/>
      <c r="HTI2204" s="218"/>
      <c r="HTJ2204" s="218"/>
      <c r="HTK2204" s="218"/>
      <c r="HTL2204" s="218"/>
      <c r="HTM2204" s="218"/>
      <c r="HTN2204" s="218"/>
      <c r="HTO2204" s="218"/>
      <c r="HTP2204" s="218"/>
      <c r="HTQ2204" s="218"/>
      <c r="HTR2204" s="218"/>
      <c r="HTS2204" s="218"/>
      <c r="HTT2204" s="218"/>
      <c r="HTU2204" s="218"/>
      <c r="HTV2204" s="218"/>
      <c r="HTW2204" s="218"/>
      <c r="HTX2204" s="218"/>
      <c r="HTY2204" s="218"/>
      <c r="HTZ2204" s="218"/>
      <c r="HUA2204" s="218"/>
      <c r="HUB2204" s="218"/>
      <c r="HUC2204" s="218"/>
      <c r="HUD2204" s="218"/>
      <c r="HUE2204" s="218"/>
      <c r="HUF2204" s="218"/>
      <c r="HUG2204" s="218"/>
      <c r="HUH2204" s="218"/>
      <c r="HUI2204" s="218"/>
      <c r="HUJ2204" s="218"/>
      <c r="HUK2204" s="218"/>
      <c r="HUL2204" s="218"/>
      <c r="HUM2204" s="218"/>
      <c r="HUN2204" s="218"/>
      <c r="HUO2204" s="218"/>
      <c r="HUP2204" s="218"/>
      <c r="HUQ2204" s="218"/>
      <c r="HUR2204" s="218"/>
      <c r="HUS2204" s="218"/>
      <c r="HUT2204" s="218"/>
      <c r="HUU2204" s="218"/>
      <c r="HUV2204" s="218"/>
      <c r="HUW2204" s="218"/>
      <c r="HUX2204" s="218"/>
      <c r="HUY2204" s="218"/>
      <c r="HUZ2204" s="218"/>
      <c r="HVA2204" s="218"/>
      <c r="HVB2204" s="218"/>
      <c r="HVC2204" s="218"/>
      <c r="HVD2204" s="218"/>
      <c r="HVE2204" s="218"/>
      <c r="HVF2204" s="218"/>
      <c r="HVG2204" s="218"/>
      <c r="HVH2204" s="218"/>
      <c r="HVI2204" s="218"/>
      <c r="HVJ2204" s="218"/>
      <c r="HVK2204" s="218"/>
      <c r="HVL2204" s="218"/>
      <c r="HVM2204" s="218"/>
      <c r="HVN2204" s="218"/>
      <c r="HVO2204" s="218"/>
      <c r="HVP2204" s="218"/>
      <c r="HVQ2204" s="218"/>
      <c r="HVR2204" s="218"/>
      <c r="HVS2204" s="218"/>
      <c r="HVT2204" s="218"/>
      <c r="HVU2204" s="218"/>
      <c r="HVV2204" s="218"/>
      <c r="HVW2204" s="218"/>
      <c r="HVX2204" s="218"/>
      <c r="HVY2204" s="218"/>
      <c r="HVZ2204" s="218"/>
      <c r="HWA2204" s="218"/>
      <c r="HWB2204" s="218"/>
      <c r="HWC2204" s="218"/>
      <c r="HWD2204" s="218"/>
      <c r="HWE2204" s="218"/>
      <c r="HWF2204" s="218"/>
      <c r="HWG2204" s="218"/>
      <c r="HWH2204" s="218"/>
      <c r="HWI2204" s="218"/>
      <c r="HWJ2204" s="218"/>
      <c r="HWK2204" s="218"/>
      <c r="HWL2204" s="218"/>
      <c r="HWM2204" s="218"/>
      <c r="HWN2204" s="218"/>
      <c r="HWO2204" s="218"/>
      <c r="HWP2204" s="218"/>
      <c r="HWQ2204" s="218"/>
      <c r="HWR2204" s="218"/>
      <c r="HWS2204" s="218"/>
      <c r="HWT2204" s="218"/>
      <c r="HWU2204" s="218"/>
      <c r="HWV2204" s="218"/>
      <c r="HWW2204" s="218"/>
      <c r="HWX2204" s="218"/>
      <c r="HWY2204" s="218"/>
      <c r="HWZ2204" s="218"/>
      <c r="HXA2204" s="218"/>
      <c r="HXB2204" s="218"/>
      <c r="HXC2204" s="218"/>
      <c r="HXD2204" s="218"/>
      <c r="HXE2204" s="218"/>
      <c r="HXF2204" s="218"/>
      <c r="HXG2204" s="218"/>
      <c r="HXH2204" s="218"/>
      <c r="HXI2204" s="218"/>
      <c r="HXJ2204" s="218"/>
      <c r="HXK2204" s="218"/>
      <c r="HXL2204" s="218"/>
      <c r="HXM2204" s="218"/>
      <c r="HXN2204" s="218"/>
      <c r="HXO2204" s="218"/>
      <c r="HXP2204" s="218"/>
      <c r="HXQ2204" s="218"/>
      <c r="HXR2204" s="218"/>
      <c r="HXS2204" s="218"/>
      <c r="HXT2204" s="218"/>
      <c r="HXU2204" s="218"/>
      <c r="HXV2204" s="218"/>
      <c r="HXW2204" s="218"/>
      <c r="HXX2204" s="218"/>
      <c r="HXY2204" s="218"/>
      <c r="HXZ2204" s="218"/>
      <c r="HYA2204" s="218"/>
      <c r="HYB2204" s="218"/>
      <c r="HYC2204" s="218"/>
      <c r="HYD2204" s="218"/>
      <c r="HYE2204" s="218"/>
      <c r="HYF2204" s="218"/>
      <c r="HYG2204" s="218"/>
      <c r="HYH2204" s="218"/>
      <c r="HYI2204" s="218"/>
      <c r="HYJ2204" s="218"/>
      <c r="HYK2204" s="218"/>
      <c r="HYL2204" s="218"/>
      <c r="HYM2204" s="218"/>
      <c r="HYN2204" s="218"/>
      <c r="HYO2204" s="218"/>
      <c r="HYP2204" s="218"/>
      <c r="HYQ2204" s="218"/>
      <c r="HYR2204" s="218"/>
      <c r="HYS2204" s="218"/>
      <c r="HYT2204" s="218"/>
      <c r="HYU2204" s="218"/>
      <c r="HYV2204" s="218"/>
      <c r="HYW2204" s="218"/>
      <c r="HYX2204" s="218"/>
      <c r="HYY2204" s="218"/>
      <c r="HYZ2204" s="218"/>
      <c r="HZA2204" s="218"/>
      <c r="HZB2204" s="218"/>
      <c r="HZC2204" s="218"/>
      <c r="HZD2204" s="218"/>
      <c r="HZE2204" s="218"/>
      <c r="HZF2204" s="218"/>
      <c r="HZG2204" s="218"/>
      <c r="HZH2204" s="218"/>
      <c r="HZI2204" s="218"/>
      <c r="HZJ2204" s="218"/>
      <c r="HZK2204" s="218"/>
      <c r="HZL2204" s="218"/>
      <c r="HZM2204" s="218"/>
      <c r="HZN2204" s="218"/>
      <c r="HZO2204" s="218"/>
      <c r="HZP2204" s="218"/>
      <c r="HZQ2204" s="218"/>
      <c r="HZR2204" s="218"/>
      <c r="HZS2204" s="218"/>
      <c r="HZT2204" s="218"/>
      <c r="HZU2204" s="218"/>
      <c r="HZV2204" s="218"/>
      <c r="HZW2204" s="218"/>
      <c r="HZX2204" s="218"/>
      <c r="HZY2204" s="218"/>
      <c r="HZZ2204" s="218"/>
      <c r="IAA2204" s="218"/>
      <c r="IAB2204" s="218"/>
      <c r="IAC2204" s="218"/>
      <c r="IAD2204" s="218"/>
      <c r="IAE2204" s="218"/>
      <c r="IAF2204" s="218"/>
      <c r="IAG2204" s="218"/>
      <c r="IAH2204" s="218"/>
      <c r="IAI2204" s="218"/>
      <c r="IAJ2204" s="218"/>
      <c r="IAK2204" s="218"/>
      <c r="IAL2204" s="218"/>
      <c r="IAM2204" s="218"/>
      <c r="IAN2204" s="218"/>
      <c r="IAO2204" s="218"/>
      <c r="IAP2204" s="218"/>
      <c r="IAQ2204" s="218"/>
      <c r="IAR2204" s="218"/>
      <c r="IAS2204" s="218"/>
      <c r="IAT2204" s="218"/>
      <c r="IAU2204" s="218"/>
      <c r="IAV2204" s="218"/>
      <c r="IAW2204" s="218"/>
      <c r="IAX2204" s="218"/>
      <c r="IAY2204" s="218"/>
      <c r="IAZ2204" s="218"/>
      <c r="IBA2204" s="218"/>
      <c r="IBB2204" s="218"/>
      <c r="IBC2204" s="218"/>
      <c r="IBD2204" s="218"/>
      <c r="IBE2204" s="218"/>
      <c r="IBF2204" s="218"/>
      <c r="IBG2204" s="218"/>
      <c r="IBH2204" s="218"/>
      <c r="IBI2204" s="218"/>
      <c r="IBJ2204" s="218"/>
      <c r="IBK2204" s="218"/>
      <c r="IBL2204" s="218"/>
      <c r="IBM2204" s="218"/>
      <c r="IBN2204" s="218"/>
      <c r="IBO2204" s="218"/>
      <c r="IBP2204" s="218"/>
      <c r="IBQ2204" s="218"/>
      <c r="IBR2204" s="218"/>
      <c r="IBS2204" s="218"/>
      <c r="IBT2204" s="218"/>
      <c r="IBU2204" s="218"/>
      <c r="IBV2204" s="218"/>
      <c r="IBW2204" s="218"/>
      <c r="IBX2204" s="218"/>
      <c r="IBY2204" s="218"/>
      <c r="IBZ2204" s="218"/>
      <c r="ICA2204" s="218"/>
      <c r="ICB2204" s="218"/>
      <c r="ICC2204" s="218"/>
      <c r="ICD2204" s="218"/>
      <c r="ICE2204" s="218"/>
      <c r="ICF2204" s="218"/>
      <c r="ICG2204" s="218"/>
      <c r="ICH2204" s="218"/>
      <c r="ICI2204" s="218"/>
      <c r="ICJ2204" s="218"/>
      <c r="ICK2204" s="218"/>
      <c r="ICL2204" s="218"/>
      <c r="ICM2204" s="218"/>
      <c r="ICN2204" s="218"/>
      <c r="ICO2204" s="218"/>
      <c r="ICP2204" s="218"/>
      <c r="ICQ2204" s="218"/>
      <c r="ICR2204" s="218"/>
      <c r="ICS2204" s="218"/>
      <c r="ICT2204" s="218"/>
      <c r="ICU2204" s="218"/>
      <c r="ICV2204" s="218"/>
      <c r="ICW2204" s="218"/>
      <c r="ICX2204" s="218"/>
      <c r="ICY2204" s="218"/>
      <c r="ICZ2204" s="218"/>
      <c r="IDA2204" s="218"/>
      <c r="IDB2204" s="218"/>
      <c r="IDC2204" s="218"/>
      <c r="IDD2204" s="218"/>
      <c r="IDE2204" s="218"/>
      <c r="IDF2204" s="218"/>
      <c r="IDG2204" s="218"/>
      <c r="IDH2204" s="218"/>
      <c r="IDI2204" s="218"/>
      <c r="IDJ2204" s="218"/>
      <c r="IDK2204" s="218"/>
      <c r="IDL2204" s="218"/>
      <c r="IDM2204" s="218"/>
      <c r="IDN2204" s="218"/>
      <c r="IDO2204" s="218"/>
      <c r="IDP2204" s="218"/>
      <c r="IDQ2204" s="218"/>
      <c r="IDR2204" s="218"/>
      <c r="IDS2204" s="218"/>
      <c r="IDT2204" s="218"/>
      <c r="IDU2204" s="218"/>
      <c r="IDV2204" s="218"/>
      <c r="IDW2204" s="218"/>
      <c r="IDX2204" s="218"/>
      <c r="IDY2204" s="218"/>
      <c r="IDZ2204" s="218"/>
      <c r="IEA2204" s="218"/>
      <c r="IEB2204" s="218"/>
      <c r="IEC2204" s="218"/>
      <c r="IED2204" s="218"/>
      <c r="IEE2204" s="218"/>
      <c r="IEF2204" s="218"/>
      <c r="IEG2204" s="218"/>
      <c r="IEH2204" s="218"/>
      <c r="IEI2204" s="218"/>
      <c r="IEJ2204" s="218"/>
      <c r="IEK2204" s="218"/>
      <c r="IEL2204" s="218"/>
      <c r="IEM2204" s="218"/>
      <c r="IEN2204" s="218"/>
      <c r="IEO2204" s="218"/>
      <c r="IEP2204" s="218"/>
      <c r="IEQ2204" s="218"/>
      <c r="IER2204" s="218"/>
      <c r="IES2204" s="218"/>
      <c r="IET2204" s="218"/>
      <c r="IEU2204" s="218"/>
      <c r="IEV2204" s="218"/>
      <c r="IEW2204" s="218"/>
      <c r="IEX2204" s="218"/>
      <c r="IEY2204" s="218"/>
      <c r="IEZ2204" s="218"/>
      <c r="IFA2204" s="218"/>
      <c r="IFB2204" s="218"/>
      <c r="IFC2204" s="218"/>
      <c r="IFD2204" s="218"/>
      <c r="IFE2204" s="218"/>
      <c r="IFF2204" s="218"/>
      <c r="IFG2204" s="218"/>
      <c r="IFH2204" s="218"/>
      <c r="IFI2204" s="218"/>
      <c r="IFJ2204" s="218"/>
      <c r="IFK2204" s="218"/>
      <c r="IFL2204" s="218"/>
      <c r="IFM2204" s="218"/>
      <c r="IFN2204" s="218"/>
      <c r="IFO2204" s="218"/>
      <c r="IFP2204" s="218"/>
      <c r="IFQ2204" s="218"/>
      <c r="IFR2204" s="218"/>
      <c r="IFS2204" s="218"/>
      <c r="IFT2204" s="218"/>
      <c r="IFU2204" s="218"/>
      <c r="IFV2204" s="218"/>
      <c r="IFW2204" s="218"/>
      <c r="IFX2204" s="218"/>
      <c r="IFY2204" s="218"/>
      <c r="IFZ2204" s="218"/>
      <c r="IGA2204" s="218"/>
      <c r="IGB2204" s="218"/>
      <c r="IGC2204" s="218"/>
      <c r="IGD2204" s="218"/>
      <c r="IGE2204" s="218"/>
      <c r="IGF2204" s="218"/>
      <c r="IGG2204" s="218"/>
      <c r="IGH2204" s="218"/>
      <c r="IGI2204" s="218"/>
      <c r="IGJ2204" s="218"/>
      <c r="IGK2204" s="218"/>
      <c r="IGL2204" s="218"/>
      <c r="IGM2204" s="218"/>
      <c r="IGN2204" s="218"/>
      <c r="IGO2204" s="218"/>
      <c r="IGP2204" s="218"/>
      <c r="IGQ2204" s="218"/>
      <c r="IGR2204" s="218"/>
      <c r="IGS2204" s="218"/>
      <c r="IGT2204" s="218"/>
      <c r="IGU2204" s="218"/>
      <c r="IGV2204" s="218"/>
      <c r="IGW2204" s="218"/>
      <c r="IGX2204" s="218"/>
      <c r="IGY2204" s="218"/>
      <c r="IGZ2204" s="218"/>
      <c r="IHA2204" s="218"/>
      <c r="IHB2204" s="218"/>
      <c r="IHC2204" s="218"/>
      <c r="IHD2204" s="218"/>
      <c r="IHE2204" s="218"/>
      <c r="IHF2204" s="218"/>
      <c r="IHG2204" s="218"/>
      <c r="IHH2204" s="218"/>
      <c r="IHI2204" s="218"/>
      <c r="IHJ2204" s="218"/>
      <c r="IHK2204" s="218"/>
      <c r="IHL2204" s="218"/>
      <c r="IHM2204" s="218"/>
      <c r="IHN2204" s="218"/>
      <c r="IHO2204" s="218"/>
      <c r="IHP2204" s="218"/>
      <c r="IHQ2204" s="218"/>
      <c r="IHR2204" s="218"/>
      <c r="IHS2204" s="218"/>
      <c r="IHT2204" s="218"/>
      <c r="IHU2204" s="218"/>
      <c r="IHV2204" s="218"/>
      <c r="IHW2204" s="218"/>
      <c r="IHX2204" s="218"/>
      <c r="IHY2204" s="218"/>
      <c r="IHZ2204" s="218"/>
      <c r="IIA2204" s="218"/>
      <c r="IIB2204" s="218"/>
      <c r="IIC2204" s="218"/>
      <c r="IID2204" s="218"/>
      <c r="IIE2204" s="218"/>
      <c r="IIF2204" s="218"/>
      <c r="IIG2204" s="218"/>
      <c r="IIH2204" s="218"/>
      <c r="III2204" s="218"/>
      <c r="IIJ2204" s="218"/>
      <c r="IIK2204" s="218"/>
      <c r="IIL2204" s="218"/>
      <c r="IIM2204" s="218"/>
      <c r="IIN2204" s="218"/>
      <c r="IIO2204" s="218"/>
      <c r="IIP2204" s="218"/>
      <c r="IIQ2204" s="218"/>
      <c r="IIR2204" s="218"/>
      <c r="IIS2204" s="218"/>
      <c r="IIT2204" s="218"/>
      <c r="IIU2204" s="218"/>
      <c r="IIV2204" s="218"/>
      <c r="IIW2204" s="218"/>
      <c r="IIX2204" s="218"/>
      <c r="IIY2204" s="218"/>
      <c r="IIZ2204" s="218"/>
      <c r="IJA2204" s="218"/>
      <c r="IJB2204" s="218"/>
      <c r="IJC2204" s="218"/>
      <c r="IJD2204" s="218"/>
      <c r="IJE2204" s="218"/>
      <c r="IJF2204" s="218"/>
      <c r="IJG2204" s="218"/>
      <c r="IJH2204" s="218"/>
      <c r="IJI2204" s="218"/>
      <c r="IJJ2204" s="218"/>
      <c r="IJK2204" s="218"/>
      <c r="IJL2204" s="218"/>
      <c r="IJM2204" s="218"/>
      <c r="IJN2204" s="218"/>
      <c r="IJO2204" s="218"/>
      <c r="IJP2204" s="218"/>
      <c r="IJQ2204" s="218"/>
      <c r="IJR2204" s="218"/>
      <c r="IJS2204" s="218"/>
      <c r="IJT2204" s="218"/>
      <c r="IJU2204" s="218"/>
      <c r="IJV2204" s="218"/>
      <c r="IJW2204" s="218"/>
      <c r="IJX2204" s="218"/>
      <c r="IJY2204" s="218"/>
      <c r="IJZ2204" s="218"/>
      <c r="IKA2204" s="218"/>
      <c r="IKB2204" s="218"/>
      <c r="IKC2204" s="218"/>
      <c r="IKD2204" s="218"/>
      <c r="IKE2204" s="218"/>
      <c r="IKF2204" s="218"/>
      <c r="IKG2204" s="218"/>
      <c r="IKH2204" s="218"/>
      <c r="IKI2204" s="218"/>
      <c r="IKJ2204" s="218"/>
      <c r="IKK2204" s="218"/>
      <c r="IKL2204" s="218"/>
      <c r="IKM2204" s="218"/>
      <c r="IKN2204" s="218"/>
      <c r="IKO2204" s="218"/>
      <c r="IKP2204" s="218"/>
      <c r="IKQ2204" s="218"/>
      <c r="IKR2204" s="218"/>
      <c r="IKS2204" s="218"/>
      <c r="IKT2204" s="218"/>
      <c r="IKU2204" s="218"/>
      <c r="IKV2204" s="218"/>
      <c r="IKW2204" s="218"/>
      <c r="IKX2204" s="218"/>
      <c r="IKY2204" s="218"/>
      <c r="IKZ2204" s="218"/>
      <c r="ILA2204" s="218"/>
      <c r="ILB2204" s="218"/>
      <c r="ILC2204" s="218"/>
      <c r="ILD2204" s="218"/>
      <c r="ILE2204" s="218"/>
      <c r="ILF2204" s="218"/>
      <c r="ILG2204" s="218"/>
      <c r="ILH2204" s="218"/>
      <c r="ILI2204" s="218"/>
      <c r="ILJ2204" s="218"/>
      <c r="ILK2204" s="218"/>
      <c r="ILL2204" s="218"/>
      <c r="ILM2204" s="218"/>
      <c r="ILN2204" s="218"/>
      <c r="ILO2204" s="218"/>
      <c r="ILP2204" s="218"/>
      <c r="ILQ2204" s="218"/>
      <c r="ILR2204" s="218"/>
      <c r="ILS2204" s="218"/>
      <c r="ILT2204" s="218"/>
      <c r="ILU2204" s="218"/>
      <c r="ILV2204" s="218"/>
      <c r="ILW2204" s="218"/>
      <c r="ILX2204" s="218"/>
      <c r="ILY2204" s="218"/>
      <c r="ILZ2204" s="218"/>
      <c r="IMA2204" s="218"/>
      <c r="IMB2204" s="218"/>
      <c r="IMC2204" s="218"/>
      <c r="IMD2204" s="218"/>
      <c r="IME2204" s="218"/>
      <c r="IMF2204" s="218"/>
      <c r="IMG2204" s="218"/>
      <c r="IMH2204" s="218"/>
      <c r="IMI2204" s="218"/>
      <c r="IMJ2204" s="218"/>
      <c r="IMK2204" s="218"/>
      <c r="IML2204" s="218"/>
      <c r="IMM2204" s="218"/>
      <c r="IMN2204" s="218"/>
      <c r="IMO2204" s="218"/>
      <c r="IMP2204" s="218"/>
      <c r="IMQ2204" s="218"/>
      <c r="IMR2204" s="218"/>
      <c r="IMS2204" s="218"/>
      <c r="IMT2204" s="218"/>
      <c r="IMU2204" s="218"/>
      <c r="IMV2204" s="218"/>
      <c r="IMW2204" s="218"/>
      <c r="IMX2204" s="218"/>
      <c r="IMY2204" s="218"/>
      <c r="IMZ2204" s="218"/>
      <c r="INA2204" s="218"/>
      <c r="INB2204" s="218"/>
      <c r="INC2204" s="218"/>
      <c r="IND2204" s="218"/>
      <c r="INE2204" s="218"/>
      <c r="INF2204" s="218"/>
      <c r="ING2204" s="218"/>
      <c r="INH2204" s="218"/>
      <c r="INI2204" s="218"/>
      <c r="INJ2204" s="218"/>
      <c r="INK2204" s="218"/>
      <c r="INL2204" s="218"/>
      <c r="INM2204" s="218"/>
      <c r="INN2204" s="218"/>
      <c r="INO2204" s="218"/>
      <c r="INP2204" s="218"/>
      <c r="INQ2204" s="218"/>
      <c r="INR2204" s="218"/>
      <c r="INS2204" s="218"/>
      <c r="INT2204" s="218"/>
      <c r="INU2204" s="218"/>
      <c r="INV2204" s="218"/>
      <c r="INW2204" s="218"/>
      <c r="INX2204" s="218"/>
      <c r="INY2204" s="218"/>
      <c r="INZ2204" s="218"/>
      <c r="IOA2204" s="218"/>
      <c r="IOB2204" s="218"/>
      <c r="IOC2204" s="218"/>
      <c r="IOD2204" s="218"/>
      <c r="IOE2204" s="218"/>
      <c r="IOF2204" s="218"/>
      <c r="IOG2204" s="218"/>
      <c r="IOH2204" s="218"/>
      <c r="IOI2204" s="218"/>
      <c r="IOJ2204" s="218"/>
      <c r="IOK2204" s="218"/>
      <c r="IOL2204" s="218"/>
      <c r="IOM2204" s="218"/>
      <c r="ION2204" s="218"/>
      <c r="IOO2204" s="218"/>
      <c r="IOP2204" s="218"/>
      <c r="IOQ2204" s="218"/>
      <c r="IOR2204" s="218"/>
      <c r="IOS2204" s="218"/>
      <c r="IOT2204" s="218"/>
      <c r="IOU2204" s="218"/>
      <c r="IOV2204" s="218"/>
      <c r="IOW2204" s="218"/>
      <c r="IOX2204" s="218"/>
      <c r="IOY2204" s="218"/>
      <c r="IOZ2204" s="218"/>
      <c r="IPA2204" s="218"/>
      <c r="IPB2204" s="218"/>
      <c r="IPC2204" s="218"/>
      <c r="IPD2204" s="218"/>
      <c r="IPE2204" s="218"/>
      <c r="IPF2204" s="218"/>
      <c r="IPG2204" s="218"/>
      <c r="IPH2204" s="218"/>
      <c r="IPI2204" s="218"/>
      <c r="IPJ2204" s="218"/>
      <c r="IPK2204" s="218"/>
      <c r="IPL2204" s="218"/>
      <c r="IPM2204" s="218"/>
      <c r="IPN2204" s="218"/>
      <c r="IPO2204" s="218"/>
      <c r="IPP2204" s="218"/>
      <c r="IPQ2204" s="218"/>
      <c r="IPR2204" s="218"/>
      <c r="IPS2204" s="218"/>
      <c r="IPT2204" s="218"/>
      <c r="IPU2204" s="218"/>
      <c r="IPV2204" s="218"/>
      <c r="IPW2204" s="218"/>
      <c r="IPX2204" s="218"/>
      <c r="IPY2204" s="218"/>
      <c r="IPZ2204" s="218"/>
      <c r="IQA2204" s="218"/>
      <c r="IQB2204" s="218"/>
      <c r="IQC2204" s="218"/>
      <c r="IQD2204" s="218"/>
      <c r="IQE2204" s="218"/>
      <c r="IQF2204" s="218"/>
      <c r="IQG2204" s="218"/>
      <c r="IQH2204" s="218"/>
      <c r="IQI2204" s="218"/>
      <c r="IQJ2204" s="218"/>
      <c r="IQK2204" s="218"/>
      <c r="IQL2204" s="218"/>
      <c r="IQM2204" s="218"/>
      <c r="IQN2204" s="218"/>
      <c r="IQO2204" s="218"/>
      <c r="IQP2204" s="218"/>
      <c r="IQQ2204" s="218"/>
      <c r="IQR2204" s="218"/>
      <c r="IQS2204" s="218"/>
      <c r="IQT2204" s="218"/>
      <c r="IQU2204" s="218"/>
      <c r="IQV2204" s="218"/>
      <c r="IQW2204" s="218"/>
      <c r="IQX2204" s="218"/>
      <c r="IQY2204" s="218"/>
      <c r="IQZ2204" s="218"/>
      <c r="IRA2204" s="218"/>
      <c r="IRB2204" s="218"/>
      <c r="IRC2204" s="218"/>
      <c r="IRD2204" s="218"/>
      <c r="IRE2204" s="218"/>
      <c r="IRF2204" s="218"/>
      <c r="IRG2204" s="218"/>
      <c r="IRH2204" s="218"/>
      <c r="IRI2204" s="218"/>
      <c r="IRJ2204" s="218"/>
      <c r="IRK2204" s="218"/>
      <c r="IRL2204" s="218"/>
      <c r="IRM2204" s="218"/>
      <c r="IRN2204" s="218"/>
      <c r="IRO2204" s="218"/>
      <c r="IRP2204" s="218"/>
      <c r="IRQ2204" s="218"/>
      <c r="IRR2204" s="218"/>
      <c r="IRS2204" s="218"/>
      <c r="IRT2204" s="218"/>
      <c r="IRU2204" s="218"/>
      <c r="IRV2204" s="218"/>
      <c r="IRW2204" s="218"/>
      <c r="IRX2204" s="218"/>
      <c r="IRY2204" s="218"/>
      <c r="IRZ2204" s="218"/>
      <c r="ISA2204" s="218"/>
      <c r="ISB2204" s="218"/>
      <c r="ISC2204" s="218"/>
      <c r="ISD2204" s="218"/>
      <c r="ISE2204" s="218"/>
      <c r="ISF2204" s="218"/>
      <c r="ISG2204" s="218"/>
      <c r="ISH2204" s="218"/>
      <c r="ISI2204" s="218"/>
      <c r="ISJ2204" s="218"/>
      <c r="ISK2204" s="218"/>
      <c r="ISL2204" s="218"/>
      <c r="ISM2204" s="218"/>
      <c r="ISN2204" s="218"/>
      <c r="ISO2204" s="218"/>
      <c r="ISP2204" s="218"/>
      <c r="ISQ2204" s="218"/>
      <c r="ISR2204" s="218"/>
      <c r="ISS2204" s="218"/>
      <c r="IST2204" s="218"/>
      <c r="ISU2204" s="218"/>
      <c r="ISV2204" s="218"/>
      <c r="ISW2204" s="218"/>
      <c r="ISX2204" s="218"/>
      <c r="ISY2204" s="218"/>
      <c r="ISZ2204" s="218"/>
      <c r="ITA2204" s="218"/>
      <c r="ITB2204" s="218"/>
      <c r="ITC2204" s="218"/>
      <c r="ITD2204" s="218"/>
      <c r="ITE2204" s="218"/>
      <c r="ITF2204" s="218"/>
      <c r="ITG2204" s="218"/>
      <c r="ITH2204" s="218"/>
      <c r="ITI2204" s="218"/>
      <c r="ITJ2204" s="218"/>
      <c r="ITK2204" s="218"/>
      <c r="ITL2204" s="218"/>
      <c r="ITM2204" s="218"/>
      <c r="ITN2204" s="218"/>
      <c r="ITO2204" s="218"/>
      <c r="ITP2204" s="218"/>
      <c r="ITQ2204" s="218"/>
      <c r="ITR2204" s="218"/>
      <c r="ITS2204" s="218"/>
      <c r="ITT2204" s="218"/>
      <c r="ITU2204" s="218"/>
      <c r="ITV2204" s="218"/>
      <c r="ITW2204" s="218"/>
      <c r="ITX2204" s="218"/>
      <c r="ITY2204" s="218"/>
      <c r="ITZ2204" s="218"/>
      <c r="IUA2204" s="218"/>
      <c r="IUB2204" s="218"/>
      <c r="IUC2204" s="218"/>
      <c r="IUD2204" s="218"/>
      <c r="IUE2204" s="218"/>
      <c r="IUF2204" s="218"/>
      <c r="IUG2204" s="218"/>
      <c r="IUH2204" s="218"/>
      <c r="IUI2204" s="218"/>
      <c r="IUJ2204" s="218"/>
      <c r="IUK2204" s="218"/>
      <c r="IUL2204" s="218"/>
      <c r="IUM2204" s="218"/>
      <c r="IUN2204" s="218"/>
      <c r="IUO2204" s="218"/>
      <c r="IUP2204" s="218"/>
      <c r="IUQ2204" s="218"/>
      <c r="IUR2204" s="218"/>
      <c r="IUS2204" s="218"/>
      <c r="IUT2204" s="218"/>
      <c r="IUU2204" s="218"/>
      <c r="IUV2204" s="218"/>
      <c r="IUW2204" s="218"/>
      <c r="IUX2204" s="218"/>
      <c r="IUY2204" s="218"/>
      <c r="IUZ2204" s="218"/>
      <c r="IVA2204" s="218"/>
      <c r="IVB2204" s="218"/>
      <c r="IVC2204" s="218"/>
      <c r="IVD2204" s="218"/>
      <c r="IVE2204" s="218"/>
      <c r="IVF2204" s="218"/>
      <c r="IVG2204" s="218"/>
      <c r="IVH2204" s="218"/>
      <c r="IVI2204" s="218"/>
      <c r="IVJ2204" s="218"/>
      <c r="IVK2204" s="218"/>
      <c r="IVL2204" s="218"/>
      <c r="IVM2204" s="218"/>
      <c r="IVN2204" s="218"/>
      <c r="IVO2204" s="218"/>
      <c r="IVP2204" s="218"/>
      <c r="IVQ2204" s="218"/>
      <c r="IVR2204" s="218"/>
      <c r="IVS2204" s="218"/>
      <c r="IVT2204" s="218"/>
      <c r="IVU2204" s="218"/>
      <c r="IVV2204" s="218"/>
      <c r="IVW2204" s="218"/>
      <c r="IVX2204" s="218"/>
      <c r="IVY2204" s="218"/>
      <c r="IVZ2204" s="218"/>
      <c r="IWA2204" s="218"/>
      <c r="IWB2204" s="218"/>
      <c r="IWC2204" s="218"/>
      <c r="IWD2204" s="218"/>
      <c r="IWE2204" s="218"/>
      <c r="IWF2204" s="218"/>
      <c r="IWG2204" s="218"/>
      <c r="IWH2204" s="218"/>
      <c r="IWI2204" s="218"/>
      <c r="IWJ2204" s="218"/>
      <c r="IWK2204" s="218"/>
      <c r="IWL2204" s="218"/>
      <c r="IWM2204" s="218"/>
      <c r="IWN2204" s="218"/>
      <c r="IWO2204" s="218"/>
      <c r="IWP2204" s="218"/>
      <c r="IWQ2204" s="218"/>
      <c r="IWR2204" s="218"/>
      <c r="IWS2204" s="218"/>
      <c r="IWT2204" s="218"/>
      <c r="IWU2204" s="218"/>
      <c r="IWV2204" s="218"/>
      <c r="IWW2204" s="218"/>
      <c r="IWX2204" s="218"/>
      <c r="IWY2204" s="218"/>
      <c r="IWZ2204" s="218"/>
      <c r="IXA2204" s="218"/>
      <c r="IXB2204" s="218"/>
      <c r="IXC2204" s="218"/>
      <c r="IXD2204" s="218"/>
      <c r="IXE2204" s="218"/>
      <c r="IXF2204" s="218"/>
      <c r="IXG2204" s="218"/>
      <c r="IXH2204" s="218"/>
      <c r="IXI2204" s="218"/>
      <c r="IXJ2204" s="218"/>
      <c r="IXK2204" s="218"/>
      <c r="IXL2204" s="218"/>
      <c r="IXM2204" s="218"/>
      <c r="IXN2204" s="218"/>
      <c r="IXO2204" s="218"/>
      <c r="IXP2204" s="218"/>
      <c r="IXQ2204" s="218"/>
      <c r="IXR2204" s="218"/>
      <c r="IXS2204" s="218"/>
      <c r="IXT2204" s="218"/>
      <c r="IXU2204" s="218"/>
      <c r="IXV2204" s="218"/>
      <c r="IXW2204" s="218"/>
      <c r="IXX2204" s="218"/>
      <c r="IXY2204" s="218"/>
      <c r="IXZ2204" s="218"/>
      <c r="IYA2204" s="218"/>
      <c r="IYB2204" s="218"/>
      <c r="IYC2204" s="218"/>
      <c r="IYD2204" s="218"/>
      <c r="IYE2204" s="218"/>
      <c r="IYF2204" s="218"/>
      <c r="IYG2204" s="218"/>
      <c r="IYH2204" s="218"/>
      <c r="IYI2204" s="218"/>
      <c r="IYJ2204" s="218"/>
      <c r="IYK2204" s="218"/>
      <c r="IYL2204" s="218"/>
      <c r="IYM2204" s="218"/>
      <c r="IYN2204" s="218"/>
      <c r="IYO2204" s="218"/>
      <c r="IYP2204" s="218"/>
      <c r="IYQ2204" s="218"/>
      <c r="IYR2204" s="218"/>
      <c r="IYS2204" s="218"/>
      <c r="IYT2204" s="218"/>
      <c r="IYU2204" s="218"/>
      <c r="IYV2204" s="218"/>
      <c r="IYW2204" s="218"/>
      <c r="IYX2204" s="218"/>
      <c r="IYY2204" s="218"/>
      <c r="IYZ2204" s="218"/>
      <c r="IZA2204" s="218"/>
      <c r="IZB2204" s="218"/>
      <c r="IZC2204" s="218"/>
      <c r="IZD2204" s="218"/>
      <c r="IZE2204" s="218"/>
      <c r="IZF2204" s="218"/>
      <c r="IZG2204" s="218"/>
      <c r="IZH2204" s="218"/>
      <c r="IZI2204" s="218"/>
      <c r="IZJ2204" s="218"/>
      <c r="IZK2204" s="218"/>
      <c r="IZL2204" s="218"/>
      <c r="IZM2204" s="218"/>
      <c r="IZN2204" s="218"/>
      <c r="IZO2204" s="218"/>
      <c r="IZP2204" s="218"/>
      <c r="IZQ2204" s="218"/>
      <c r="IZR2204" s="218"/>
      <c r="IZS2204" s="218"/>
      <c r="IZT2204" s="218"/>
      <c r="IZU2204" s="218"/>
      <c r="IZV2204" s="218"/>
      <c r="IZW2204" s="218"/>
      <c r="IZX2204" s="218"/>
      <c r="IZY2204" s="218"/>
      <c r="IZZ2204" s="218"/>
      <c r="JAA2204" s="218"/>
      <c r="JAB2204" s="218"/>
      <c r="JAC2204" s="218"/>
      <c r="JAD2204" s="218"/>
      <c r="JAE2204" s="218"/>
      <c r="JAF2204" s="218"/>
      <c r="JAG2204" s="218"/>
      <c r="JAH2204" s="218"/>
      <c r="JAI2204" s="218"/>
      <c r="JAJ2204" s="218"/>
      <c r="JAK2204" s="218"/>
      <c r="JAL2204" s="218"/>
      <c r="JAM2204" s="218"/>
      <c r="JAN2204" s="218"/>
      <c r="JAO2204" s="218"/>
      <c r="JAP2204" s="218"/>
      <c r="JAQ2204" s="218"/>
      <c r="JAR2204" s="218"/>
      <c r="JAS2204" s="218"/>
      <c r="JAT2204" s="218"/>
      <c r="JAU2204" s="218"/>
      <c r="JAV2204" s="218"/>
      <c r="JAW2204" s="218"/>
      <c r="JAX2204" s="218"/>
      <c r="JAY2204" s="218"/>
      <c r="JAZ2204" s="218"/>
      <c r="JBA2204" s="218"/>
      <c r="JBB2204" s="218"/>
      <c r="JBC2204" s="218"/>
      <c r="JBD2204" s="218"/>
      <c r="JBE2204" s="218"/>
      <c r="JBF2204" s="218"/>
      <c r="JBG2204" s="218"/>
      <c r="JBH2204" s="218"/>
      <c r="JBI2204" s="218"/>
      <c r="JBJ2204" s="218"/>
      <c r="JBK2204" s="218"/>
      <c r="JBL2204" s="218"/>
      <c r="JBM2204" s="218"/>
      <c r="JBN2204" s="218"/>
      <c r="JBO2204" s="218"/>
      <c r="JBP2204" s="218"/>
      <c r="JBQ2204" s="218"/>
      <c r="JBR2204" s="218"/>
      <c r="JBS2204" s="218"/>
      <c r="JBT2204" s="218"/>
      <c r="JBU2204" s="218"/>
      <c r="JBV2204" s="218"/>
      <c r="JBW2204" s="218"/>
      <c r="JBX2204" s="218"/>
      <c r="JBY2204" s="218"/>
      <c r="JBZ2204" s="218"/>
      <c r="JCA2204" s="218"/>
      <c r="JCB2204" s="218"/>
      <c r="JCC2204" s="218"/>
      <c r="JCD2204" s="218"/>
      <c r="JCE2204" s="218"/>
      <c r="JCF2204" s="218"/>
      <c r="JCG2204" s="218"/>
      <c r="JCH2204" s="218"/>
      <c r="JCI2204" s="218"/>
      <c r="JCJ2204" s="218"/>
      <c r="JCK2204" s="218"/>
      <c r="JCL2204" s="218"/>
      <c r="JCM2204" s="218"/>
      <c r="JCN2204" s="218"/>
      <c r="JCO2204" s="218"/>
      <c r="JCP2204" s="218"/>
      <c r="JCQ2204" s="218"/>
      <c r="JCR2204" s="218"/>
      <c r="JCS2204" s="218"/>
      <c r="JCT2204" s="218"/>
      <c r="JCU2204" s="218"/>
      <c r="JCV2204" s="218"/>
      <c r="JCW2204" s="218"/>
      <c r="JCX2204" s="218"/>
      <c r="JCY2204" s="218"/>
      <c r="JCZ2204" s="218"/>
      <c r="JDA2204" s="218"/>
      <c r="JDB2204" s="218"/>
      <c r="JDC2204" s="218"/>
      <c r="JDD2204" s="218"/>
      <c r="JDE2204" s="218"/>
      <c r="JDF2204" s="218"/>
      <c r="JDG2204" s="218"/>
      <c r="JDH2204" s="218"/>
      <c r="JDI2204" s="218"/>
      <c r="JDJ2204" s="218"/>
      <c r="JDK2204" s="218"/>
      <c r="JDL2204" s="218"/>
      <c r="JDM2204" s="218"/>
      <c r="JDN2204" s="218"/>
      <c r="JDO2204" s="218"/>
      <c r="JDP2204" s="218"/>
      <c r="JDQ2204" s="218"/>
      <c r="JDR2204" s="218"/>
      <c r="JDS2204" s="218"/>
      <c r="JDT2204" s="218"/>
      <c r="JDU2204" s="218"/>
      <c r="JDV2204" s="218"/>
      <c r="JDW2204" s="218"/>
      <c r="JDX2204" s="218"/>
      <c r="JDY2204" s="218"/>
      <c r="JDZ2204" s="218"/>
      <c r="JEA2204" s="218"/>
      <c r="JEB2204" s="218"/>
      <c r="JEC2204" s="218"/>
      <c r="JED2204" s="218"/>
      <c r="JEE2204" s="218"/>
      <c r="JEF2204" s="218"/>
      <c r="JEG2204" s="218"/>
      <c r="JEH2204" s="218"/>
      <c r="JEI2204" s="218"/>
      <c r="JEJ2204" s="218"/>
      <c r="JEK2204" s="218"/>
      <c r="JEL2204" s="218"/>
      <c r="JEM2204" s="218"/>
      <c r="JEN2204" s="218"/>
      <c r="JEO2204" s="218"/>
      <c r="JEP2204" s="218"/>
      <c r="JEQ2204" s="218"/>
      <c r="JER2204" s="218"/>
      <c r="JES2204" s="218"/>
      <c r="JET2204" s="218"/>
      <c r="JEU2204" s="218"/>
      <c r="JEV2204" s="218"/>
      <c r="JEW2204" s="218"/>
      <c r="JEX2204" s="218"/>
      <c r="JEY2204" s="218"/>
      <c r="JEZ2204" s="218"/>
      <c r="JFA2204" s="218"/>
      <c r="JFB2204" s="218"/>
      <c r="JFC2204" s="218"/>
      <c r="JFD2204" s="218"/>
      <c r="JFE2204" s="218"/>
      <c r="JFF2204" s="218"/>
      <c r="JFG2204" s="218"/>
      <c r="JFH2204" s="218"/>
      <c r="JFI2204" s="218"/>
      <c r="JFJ2204" s="218"/>
      <c r="JFK2204" s="218"/>
      <c r="JFL2204" s="218"/>
      <c r="JFM2204" s="218"/>
      <c r="JFN2204" s="218"/>
      <c r="JFO2204" s="218"/>
      <c r="JFP2204" s="218"/>
      <c r="JFQ2204" s="218"/>
      <c r="JFR2204" s="218"/>
      <c r="JFS2204" s="218"/>
      <c r="JFT2204" s="218"/>
      <c r="JFU2204" s="218"/>
      <c r="JFV2204" s="218"/>
      <c r="JFW2204" s="218"/>
      <c r="JFX2204" s="218"/>
      <c r="JFY2204" s="218"/>
      <c r="JFZ2204" s="218"/>
      <c r="JGA2204" s="218"/>
      <c r="JGB2204" s="218"/>
      <c r="JGC2204" s="218"/>
      <c r="JGD2204" s="218"/>
      <c r="JGE2204" s="218"/>
      <c r="JGF2204" s="218"/>
      <c r="JGG2204" s="218"/>
      <c r="JGH2204" s="218"/>
      <c r="JGI2204" s="218"/>
      <c r="JGJ2204" s="218"/>
      <c r="JGK2204" s="218"/>
      <c r="JGL2204" s="218"/>
      <c r="JGM2204" s="218"/>
      <c r="JGN2204" s="218"/>
      <c r="JGO2204" s="218"/>
      <c r="JGP2204" s="218"/>
      <c r="JGQ2204" s="218"/>
      <c r="JGR2204" s="218"/>
      <c r="JGS2204" s="218"/>
      <c r="JGT2204" s="218"/>
      <c r="JGU2204" s="218"/>
      <c r="JGV2204" s="218"/>
      <c r="JGW2204" s="218"/>
      <c r="JGX2204" s="218"/>
      <c r="JGY2204" s="218"/>
      <c r="JGZ2204" s="218"/>
      <c r="JHA2204" s="218"/>
      <c r="JHB2204" s="218"/>
      <c r="JHC2204" s="218"/>
      <c r="JHD2204" s="218"/>
      <c r="JHE2204" s="218"/>
      <c r="JHF2204" s="218"/>
      <c r="JHG2204" s="218"/>
      <c r="JHH2204" s="218"/>
      <c r="JHI2204" s="218"/>
      <c r="JHJ2204" s="218"/>
      <c r="JHK2204" s="218"/>
      <c r="JHL2204" s="218"/>
      <c r="JHM2204" s="218"/>
      <c r="JHN2204" s="218"/>
      <c r="JHO2204" s="218"/>
      <c r="JHP2204" s="218"/>
      <c r="JHQ2204" s="218"/>
      <c r="JHR2204" s="218"/>
      <c r="JHS2204" s="218"/>
      <c r="JHT2204" s="218"/>
      <c r="JHU2204" s="218"/>
      <c r="JHV2204" s="218"/>
      <c r="JHW2204" s="218"/>
      <c r="JHX2204" s="218"/>
      <c r="JHY2204" s="218"/>
      <c r="JHZ2204" s="218"/>
      <c r="JIA2204" s="218"/>
      <c r="JIB2204" s="218"/>
      <c r="JIC2204" s="218"/>
      <c r="JID2204" s="218"/>
      <c r="JIE2204" s="218"/>
      <c r="JIF2204" s="218"/>
      <c r="JIG2204" s="218"/>
      <c r="JIH2204" s="218"/>
      <c r="JII2204" s="218"/>
      <c r="JIJ2204" s="218"/>
      <c r="JIK2204" s="218"/>
      <c r="JIL2204" s="218"/>
      <c r="JIM2204" s="218"/>
      <c r="JIN2204" s="218"/>
      <c r="JIO2204" s="218"/>
      <c r="JIP2204" s="218"/>
      <c r="JIQ2204" s="218"/>
      <c r="JIR2204" s="218"/>
      <c r="JIS2204" s="218"/>
      <c r="JIT2204" s="218"/>
      <c r="JIU2204" s="218"/>
      <c r="JIV2204" s="218"/>
      <c r="JIW2204" s="218"/>
      <c r="JIX2204" s="218"/>
      <c r="JIY2204" s="218"/>
      <c r="JIZ2204" s="218"/>
      <c r="JJA2204" s="218"/>
      <c r="JJB2204" s="218"/>
      <c r="JJC2204" s="218"/>
      <c r="JJD2204" s="218"/>
      <c r="JJE2204" s="218"/>
      <c r="JJF2204" s="218"/>
      <c r="JJG2204" s="218"/>
      <c r="JJH2204" s="218"/>
      <c r="JJI2204" s="218"/>
      <c r="JJJ2204" s="218"/>
      <c r="JJK2204" s="218"/>
      <c r="JJL2204" s="218"/>
      <c r="JJM2204" s="218"/>
      <c r="JJN2204" s="218"/>
      <c r="JJO2204" s="218"/>
      <c r="JJP2204" s="218"/>
      <c r="JJQ2204" s="218"/>
      <c r="JJR2204" s="218"/>
      <c r="JJS2204" s="218"/>
      <c r="JJT2204" s="218"/>
      <c r="JJU2204" s="218"/>
      <c r="JJV2204" s="218"/>
      <c r="JJW2204" s="218"/>
      <c r="JJX2204" s="218"/>
      <c r="JJY2204" s="218"/>
      <c r="JJZ2204" s="218"/>
      <c r="JKA2204" s="218"/>
      <c r="JKB2204" s="218"/>
      <c r="JKC2204" s="218"/>
      <c r="JKD2204" s="218"/>
      <c r="JKE2204" s="218"/>
      <c r="JKF2204" s="218"/>
      <c r="JKG2204" s="218"/>
      <c r="JKH2204" s="218"/>
      <c r="JKI2204" s="218"/>
      <c r="JKJ2204" s="218"/>
      <c r="JKK2204" s="218"/>
      <c r="JKL2204" s="218"/>
      <c r="JKM2204" s="218"/>
      <c r="JKN2204" s="218"/>
      <c r="JKO2204" s="218"/>
      <c r="JKP2204" s="218"/>
      <c r="JKQ2204" s="218"/>
      <c r="JKR2204" s="218"/>
      <c r="JKS2204" s="218"/>
      <c r="JKT2204" s="218"/>
      <c r="JKU2204" s="218"/>
      <c r="JKV2204" s="218"/>
      <c r="JKW2204" s="218"/>
      <c r="JKX2204" s="218"/>
      <c r="JKY2204" s="218"/>
      <c r="JKZ2204" s="218"/>
      <c r="JLA2204" s="218"/>
      <c r="JLB2204" s="218"/>
      <c r="JLC2204" s="218"/>
      <c r="JLD2204" s="218"/>
      <c r="JLE2204" s="218"/>
      <c r="JLF2204" s="218"/>
      <c r="JLG2204" s="218"/>
      <c r="JLH2204" s="218"/>
      <c r="JLI2204" s="218"/>
      <c r="JLJ2204" s="218"/>
      <c r="JLK2204" s="218"/>
      <c r="JLL2204" s="218"/>
      <c r="JLM2204" s="218"/>
      <c r="JLN2204" s="218"/>
      <c r="JLO2204" s="218"/>
      <c r="JLP2204" s="218"/>
      <c r="JLQ2204" s="218"/>
      <c r="JLR2204" s="218"/>
      <c r="JLS2204" s="218"/>
      <c r="JLT2204" s="218"/>
      <c r="JLU2204" s="218"/>
      <c r="JLV2204" s="218"/>
      <c r="JLW2204" s="218"/>
      <c r="JLX2204" s="218"/>
      <c r="JLY2204" s="218"/>
      <c r="JLZ2204" s="218"/>
      <c r="JMA2204" s="218"/>
      <c r="JMB2204" s="218"/>
      <c r="JMC2204" s="218"/>
      <c r="JMD2204" s="218"/>
      <c r="JME2204" s="218"/>
      <c r="JMF2204" s="218"/>
      <c r="JMG2204" s="218"/>
      <c r="JMH2204" s="218"/>
      <c r="JMI2204" s="218"/>
      <c r="JMJ2204" s="218"/>
      <c r="JMK2204" s="218"/>
      <c r="JML2204" s="218"/>
      <c r="JMM2204" s="218"/>
      <c r="JMN2204" s="218"/>
      <c r="JMO2204" s="218"/>
      <c r="JMP2204" s="218"/>
      <c r="JMQ2204" s="218"/>
      <c r="JMR2204" s="218"/>
      <c r="JMS2204" s="218"/>
      <c r="JMT2204" s="218"/>
      <c r="JMU2204" s="218"/>
      <c r="JMV2204" s="218"/>
      <c r="JMW2204" s="218"/>
      <c r="JMX2204" s="218"/>
      <c r="JMY2204" s="218"/>
      <c r="JMZ2204" s="218"/>
      <c r="JNA2204" s="218"/>
      <c r="JNB2204" s="218"/>
      <c r="JNC2204" s="218"/>
      <c r="JND2204" s="218"/>
      <c r="JNE2204" s="218"/>
      <c r="JNF2204" s="218"/>
      <c r="JNG2204" s="218"/>
      <c r="JNH2204" s="218"/>
      <c r="JNI2204" s="218"/>
      <c r="JNJ2204" s="218"/>
      <c r="JNK2204" s="218"/>
      <c r="JNL2204" s="218"/>
      <c r="JNM2204" s="218"/>
      <c r="JNN2204" s="218"/>
      <c r="JNO2204" s="218"/>
      <c r="JNP2204" s="218"/>
      <c r="JNQ2204" s="218"/>
      <c r="JNR2204" s="218"/>
      <c r="JNS2204" s="218"/>
      <c r="JNT2204" s="218"/>
      <c r="JNU2204" s="218"/>
      <c r="JNV2204" s="218"/>
      <c r="JNW2204" s="218"/>
      <c r="JNX2204" s="218"/>
      <c r="JNY2204" s="218"/>
      <c r="JNZ2204" s="218"/>
      <c r="JOA2204" s="218"/>
      <c r="JOB2204" s="218"/>
      <c r="JOC2204" s="218"/>
      <c r="JOD2204" s="218"/>
      <c r="JOE2204" s="218"/>
      <c r="JOF2204" s="218"/>
      <c r="JOG2204" s="218"/>
      <c r="JOH2204" s="218"/>
      <c r="JOI2204" s="218"/>
      <c r="JOJ2204" s="218"/>
      <c r="JOK2204" s="218"/>
      <c r="JOL2204" s="218"/>
      <c r="JOM2204" s="218"/>
      <c r="JON2204" s="218"/>
      <c r="JOO2204" s="218"/>
      <c r="JOP2204" s="218"/>
      <c r="JOQ2204" s="218"/>
      <c r="JOR2204" s="218"/>
      <c r="JOS2204" s="218"/>
      <c r="JOT2204" s="218"/>
      <c r="JOU2204" s="218"/>
      <c r="JOV2204" s="218"/>
      <c r="JOW2204" s="218"/>
      <c r="JOX2204" s="218"/>
      <c r="JOY2204" s="218"/>
      <c r="JOZ2204" s="218"/>
      <c r="JPA2204" s="218"/>
      <c r="JPB2204" s="218"/>
      <c r="JPC2204" s="218"/>
      <c r="JPD2204" s="218"/>
      <c r="JPE2204" s="218"/>
      <c r="JPF2204" s="218"/>
      <c r="JPG2204" s="218"/>
      <c r="JPH2204" s="218"/>
      <c r="JPI2204" s="218"/>
      <c r="JPJ2204" s="218"/>
      <c r="JPK2204" s="218"/>
      <c r="JPL2204" s="218"/>
      <c r="JPM2204" s="218"/>
      <c r="JPN2204" s="218"/>
      <c r="JPO2204" s="218"/>
      <c r="JPP2204" s="218"/>
      <c r="JPQ2204" s="218"/>
      <c r="JPR2204" s="218"/>
      <c r="JPS2204" s="218"/>
      <c r="JPT2204" s="218"/>
      <c r="JPU2204" s="218"/>
      <c r="JPV2204" s="218"/>
      <c r="JPW2204" s="218"/>
      <c r="JPX2204" s="218"/>
      <c r="JPY2204" s="218"/>
      <c r="JPZ2204" s="218"/>
      <c r="JQA2204" s="218"/>
      <c r="JQB2204" s="218"/>
      <c r="JQC2204" s="218"/>
      <c r="JQD2204" s="218"/>
      <c r="JQE2204" s="218"/>
      <c r="JQF2204" s="218"/>
      <c r="JQG2204" s="218"/>
      <c r="JQH2204" s="218"/>
      <c r="JQI2204" s="218"/>
      <c r="JQJ2204" s="218"/>
      <c r="JQK2204" s="218"/>
      <c r="JQL2204" s="218"/>
      <c r="JQM2204" s="218"/>
      <c r="JQN2204" s="218"/>
      <c r="JQO2204" s="218"/>
      <c r="JQP2204" s="218"/>
      <c r="JQQ2204" s="218"/>
      <c r="JQR2204" s="218"/>
      <c r="JQS2204" s="218"/>
      <c r="JQT2204" s="218"/>
      <c r="JQU2204" s="218"/>
      <c r="JQV2204" s="218"/>
      <c r="JQW2204" s="218"/>
      <c r="JQX2204" s="218"/>
      <c r="JQY2204" s="218"/>
      <c r="JQZ2204" s="218"/>
      <c r="JRA2204" s="218"/>
      <c r="JRB2204" s="218"/>
      <c r="JRC2204" s="218"/>
      <c r="JRD2204" s="218"/>
      <c r="JRE2204" s="218"/>
      <c r="JRF2204" s="218"/>
      <c r="JRG2204" s="218"/>
      <c r="JRH2204" s="218"/>
      <c r="JRI2204" s="218"/>
      <c r="JRJ2204" s="218"/>
      <c r="JRK2204" s="218"/>
      <c r="JRL2204" s="218"/>
      <c r="JRM2204" s="218"/>
      <c r="JRN2204" s="218"/>
      <c r="JRO2204" s="218"/>
      <c r="JRP2204" s="218"/>
      <c r="JRQ2204" s="218"/>
      <c r="JRR2204" s="218"/>
      <c r="JRS2204" s="218"/>
      <c r="JRT2204" s="218"/>
      <c r="JRU2204" s="218"/>
      <c r="JRV2204" s="218"/>
      <c r="JRW2204" s="218"/>
      <c r="JRX2204" s="218"/>
      <c r="JRY2204" s="218"/>
      <c r="JRZ2204" s="218"/>
      <c r="JSA2204" s="218"/>
      <c r="JSB2204" s="218"/>
      <c r="JSC2204" s="218"/>
      <c r="JSD2204" s="218"/>
      <c r="JSE2204" s="218"/>
      <c r="JSF2204" s="218"/>
      <c r="JSG2204" s="218"/>
      <c r="JSH2204" s="218"/>
      <c r="JSI2204" s="218"/>
      <c r="JSJ2204" s="218"/>
      <c r="JSK2204" s="218"/>
      <c r="JSL2204" s="218"/>
      <c r="JSM2204" s="218"/>
      <c r="JSN2204" s="218"/>
      <c r="JSO2204" s="218"/>
      <c r="JSP2204" s="218"/>
      <c r="JSQ2204" s="218"/>
      <c r="JSR2204" s="218"/>
      <c r="JSS2204" s="218"/>
      <c r="JST2204" s="218"/>
      <c r="JSU2204" s="218"/>
      <c r="JSV2204" s="218"/>
      <c r="JSW2204" s="218"/>
      <c r="JSX2204" s="218"/>
      <c r="JSY2204" s="218"/>
      <c r="JSZ2204" s="218"/>
      <c r="JTA2204" s="218"/>
      <c r="JTB2204" s="218"/>
      <c r="JTC2204" s="218"/>
      <c r="JTD2204" s="218"/>
      <c r="JTE2204" s="218"/>
      <c r="JTF2204" s="218"/>
      <c r="JTG2204" s="218"/>
      <c r="JTH2204" s="218"/>
      <c r="JTI2204" s="218"/>
      <c r="JTJ2204" s="218"/>
      <c r="JTK2204" s="218"/>
      <c r="JTL2204" s="218"/>
      <c r="JTM2204" s="218"/>
      <c r="JTN2204" s="218"/>
      <c r="JTO2204" s="218"/>
      <c r="JTP2204" s="218"/>
      <c r="JTQ2204" s="218"/>
      <c r="JTR2204" s="218"/>
      <c r="JTS2204" s="218"/>
      <c r="JTT2204" s="218"/>
      <c r="JTU2204" s="218"/>
      <c r="JTV2204" s="218"/>
      <c r="JTW2204" s="218"/>
      <c r="JTX2204" s="218"/>
      <c r="JTY2204" s="218"/>
      <c r="JTZ2204" s="218"/>
      <c r="JUA2204" s="218"/>
      <c r="JUB2204" s="218"/>
      <c r="JUC2204" s="218"/>
      <c r="JUD2204" s="218"/>
      <c r="JUE2204" s="218"/>
      <c r="JUF2204" s="218"/>
      <c r="JUG2204" s="218"/>
      <c r="JUH2204" s="218"/>
      <c r="JUI2204" s="218"/>
      <c r="JUJ2204" s="218"/>
      <c r="JUK2204" s="218"/>
      <c r="JUL2204" s="218"/>
      <c r="JUM2204" s="218"/>
      <c r="JUN2204" s="218"/>
      <c r="JUO2204" s="218"/>
      <c r="JUP2204" s="218"/>
      <c r="JUQ2204" s="218"/>
      <c r="JUR2204" s="218"/>
      <c r="JUS2204" s="218"/>
      <c r="JUT2204" s="218"/>
      <c r="JUU2204" s="218"/>
      <c r="JUV2204" s="218"/>
      <c r="JUW2204" s="218"/>
      <c r="JUX2204" s="218"/>
      <c r="JUY2204" s="218"/>
      <c r="JUZ2204" s="218"/>
      <c r="JVA2204" s="218"/>
      <c r="JVB2204" s="218"/>
      <c r="JVC2204" s="218"/>
      <c r="JVD2204" s="218"/>
      <c r="JVE2204" s="218"/>
      <c r="JVF2204" s="218"/>
      <c r="JVG2204" s="218"/>
      <c r="JVH2204" s="218"/>
      <c r="JVI2204" s="218"/>
      <c r="JVJ2204" s="218"/>
      <c r="JVK2204" s="218"/>
      <c r="JVL2204" s="218"/>
      <c r="JVM2204" s="218"/>
      <c r="JVN2204" s="218"/>
      <c r="JVO2204" s="218"/>
      <c r="JVP2204" s="218"/>
      <c r="JVQ2204" s="218"/>
      <c r="JVR2204" s="218"/>
      <c r="JVS2204" s="218"/>
      <c r="JVT2204" s="218"/>
      <c r="JVU2204" s="218"/>
      <c r="JVV2204" s="218"/>
      <c r="JVW2204" s="218"/>
      <c r="JVX2204" s="218"/>
      <c r="JVY2204" s="218"/>
      <c r="JVZ2204" s="218"/>
      <c r="JWA2204" s="218"/>
      <c r="JWB2204" s="218"/>
      <c r="JWC2204" s="218"/>
      <c r="JWD2204" s="218"/>
      <c r="JWE2204" s="218"/>
      <c r="JWF2204" s="218"/>
      <c r="JWG2204" s="218"/>
      <c r="JWH2204" s="218"/>
      <c r="JWI2204" s="218"/>
      <c r="JWJ2204" s="218"/>
      <c r="JWK2204" s="218"/>
      <c r="JWL2204" s="218"/>
      <c r="JWM2204" s="218"/>
      <c r="JWN2204" s="218"/>
      <c r="JWO2204" s="218"/>
      <c r="JWP2204" s="218"/>
      <c r="JWQ2204" s="218"/>
      <c r="JWR2204" s="218"/>
      <c r="JWS2204" s="218"/>
      <c r="JWT2204" s="218"/>
      <c r="JWU2204" s="218"/>
      <c r="JWV2204" s="218"/>
      <c r="JWW2204" s="218"/>
      <c r="JWX2204" s="218"/>
      <c r="JWY2204" s="218"/>
      <c r="JWZ2204" s="218"/>
      <c r="JXA2204" s="218"/>
      <c r="JXB2204" s="218"/>
      <c r="JXC2204" s="218"/>
      <c r="JXD2204" s="218"/>
      <c r="JXE2204" s="218"/>
      <c r="JXF2204" s="218"/>
      <c r="JXG2204" s="218"/>
      <c r="JXH2204" s="218"/>
      <c r="JXI2204" s="218"/>
      <c r="JXJ2204" s="218"/>
      <c r="JXK2204" s="218"/>
      <c r="JXL2204" s="218"/>
      <c r="JXM2204" s="218"/>
      <c r="JXN2204" s="218"/>
      <c r="JXO2204" s="218"/>
      <c r="JXP2204" s="218"/>
      <c r="JXQ2204" s="218"/>
      <c r="JXR2204" s="218"/>
      <c r="JXS2204" s="218"/>
      <c r="JXT2204" s="218"/>
      <c r="JXU2204" s="218"/>
      <c r="JXV2204" s="218"/>
      <c r="JXW2204" s="218"/>
      <c r="JXX2204" s="218"/>
      <c r="JXY2204" s="218"/>
      <c r="JXZ2204" s="218"/>
      <c r="JYA2204" s="218"/>
      <c r="JYB2204" s="218"/>
      <c r="JYC2204" s="218"/>
      <c r="JYD2204" s="218"/>
      <c r="JYE2204" s="218"/>
      <c r="JYF2204" s="218"/>
      <c r="JYG2204" s="218"/>
      <c r="JYH2204" s="218"/>
      <c r="JYI2204" s="218"/>
      <c r="JYJ2204" s="218"/>
      <c r="JYK2204" s="218"/>
      <c r="JYL2204" s="218"/>
      <c r="JYM2204" s="218"/>
      <c r="JYN2204" s="218"/>
      <c r="JYO2204" s="218"/>
      <c r="JYP2204" s="218"/>
      <c r="JYQ2204" s="218"/>
      <c r="JYR2204" s="218"/>
      <c r="JYS2204" s="218"/>
      <c r="JYT2204" s="218"/>
      <c r="JYU2204" s="218"/>
      <c r="JYV2204" s="218"/>
      <c r="JYW2204" s="218"/>
      <c r="JYX2204" s="218"/>
      <c r="JYY2204" s="218"/>
      <c r="JYZ2204" s="218"/>
      <c r="JZA2204" s="218"/>
      <c r="JZB2204" s="218"/>
      <c r="JZC2204" s="218"/>
      <c r="JZD2204" s="218"/>
      <c r="JZE2204" s="218"/>
      <c r="JZF2204" s="218"/>
      <c r="JZG2204" s="218"/>
      <c r="JZH2204" s="218"/>
      <c r="JZI2204" s="218"/>
      <c r="JZJ2204" s="218"/>
      <c r="JZK2204" s="218"/>
      <c r="JZL2204" s="218"/>
      <c r="JZM2204" s="218"/>
      <c r="JZN2204" s="218"/>
      <c r="JZO2204" s="218"/>
      <c r="JZP2204" s="218"/>
      <c r="JZQ2204" s="218"/>
      <c r="JZR2204" s="218"/>
      <c r="JZS2204" s="218"/>
      <c r="JZT2204" s="218"/>
      <c r="JZU2204" s="218"/>
      <c r="JZV2204" s="218"/>
      <c r="JZW2204" s="218"/>
      <c r="JZX2204" s="218"/>
      <c r="JZY2204" s="218"/>
      <c r="JZZ2204" s="218"/>
      <c r="KAA2204" s="218"/>
      <c r="KAB2204" s="218"/>
      <c r="KAC2204" s="218"/>
      <c r="KAD2204" s="218"/>
      <c r="KAE2204" s="218"/>
      <c r="KAF2204" s="218"/>
      <c r="KAG2204" s="218"/>
      <c r="KAH2204" s="218"/>
      <c r="KAI2204" s="218"/>
      <c r="KAJ2204" s="218"/>
      <c r="KAK2204" s="218"/>
      <c r="KAL2204" s="218"/>
      <c r="KAM2204" s="218"/>
      <c r="KAN2204" s="218"/>
      <c r="KAO2204" s="218"/>
      <c r="KAP2204" s="218"/>
      <c r="KAQ2204" s="218"/>
      <c r="KAR2204" s="218"/>
      <c r="KAS2204" s="218"/>
      <c r="KAT2204" s="218"/>
      <c r="KAU2204" s="218"/>
      <c r="KAV2204" s="218"/>
      <c r="KAW2204" s="218"/>
      <c r="KAX2204" s="218"/>
      <c r="KAY2204" s="218"/>
      <c r="KAZ2204" s="218"/>
      <c r="KBA2204" s="218"/>
      <c r="KBB2204" s="218"/>
      <c r="KBC2204" s="218"/>
      <c r="KBD2204" s="218"/>
      <c r="KBE2204" s="218"/>
      <c r="KBF2204" s="218"/>
      <c r="KBG2204" s="218"/>
      <c r="KBH2204" s="218"/>
      <c r="KBI2204" s="218"/>
      <c r="KBJ2204" s="218"/>
      <c r="KBK2204" s="218"/>
      <c r="KBL2204" s="218"/>
      <c r="KBM2204" s="218"/>
      <c r="KBN2204" s="218"/>
      <c r="KBO2204" s="218"/>
      <c r="KBP2204" s="218"/>
      <c r="KBQ2204" s="218"/>
      <c r="KBR2204" s="218"/>
      <c r="KBS2204" s="218"/>
      <c r="KBT2204" s="218"/>
      <c r="KBU2204" s="218"/>
      <c r="KBV2204" s="218"/>
      <c r="KBW2204" s="218"/>
      <c r="KBX2204" s="218"/>
      <c r="KBY2204" s="218"/>
      <c r="KBZ2204" s="218"/>
      <c r="KCA2204" s="218"/>
      <c r="KCB2204" s="218"/>
      <c r="KCC2204" s="218"/>
      <c r="KCD2204" s="218"/>
      <c r="KCE2204" s="218"/>
      <c r="KCF2204" s="218"/>
      <c r="KCG2204" s="218"/>
      <c r="KCH2204" s="218"/>
      <c r="KCI2204" s="218"/>
      <c r="KCJ2204" s="218"/>
      <c r="KCK2204" s="218"/>
      <c r="KCL2204" s="218"/>
      <c r="KCM2204" s="218"/>
      <c r="KCN2204" s="218"/>
      <c r="KCO2204" s="218"/>
      <c r="KCP2204" s="218"/>
      <c r="KCQ2204" s="218"/>
      <c r="KCR2204" s="218"/>
      <c r="KCS2204" s="218"/>
      <c r="KCT2204" s="218"/>
      <c r="KCU2204" s="218"/>
      <c r="KCV2204" s="218"/>
      <c r="KCW2204" s="218"/>
      <c r="KCX2204" s="218"/>
      <c r="KCY2204" s="218"/>
      <c r="KCZ2204" s="218"/>
      <c r="KDA2204" s="218"/>
      <c r="KDB2204" s="218"/>
      <c r="KDC2204" s="218"/>
      <c r="KDD2204" s="218"/>
      <c r="KDE2204" s="218"/>
      <c r="KDF2204" s="218"/>
      <c r="KDG2204" s="218"/>
      <c r="KDH2204" s="218"/>
      <c r="KDI2204" s="218"/>
      <c r="KDJ2204" s="218"/>
      <c r="KDK2204" s="218"/>
      <c r="KDL2204" s="218"/>
      <c r="KDM2204" s="218"/>
      <c r="KDN2204" s="218"/>
      <c r="KDO2204" s="218"/>
      <c r="KDP2204" s="218"/>
      <c r="KDQ2204" s="218"/>
      <c r="KDR2204" s="218"/>
      <c r="KDS2204" s="218"/>
      <c r="KDT2204" s="218"/>
      <c r="KDU2204" s="218"/>
      <c r="KDV2204" s="218"/>
      <c r="KDW2204" s="218"/>
      <c r="KDX2204" s="218"/>
      <c r="KDY2204" s="218"/>
      <c r="KDZ2204" s="218"/>
      <c r="KEA2204" s="218"/>
      <c r="KEB2204" s="218"/>
      <c r="KEC2204" s="218"/>
      <c r="KED2204" s="218"/>
      <c r="KEE2204" s="218"/>
      <c r="KEF2204" s="218"/>
      <c r="KEG2204" s="218"/>
      <c r="KEH2204" s="218"/>
      <c r="KEI2204" s="218"/>
      <c r="KEJ2204" s="218"/>
      <c r="KEK2204" s="218"/>
      <c r="KEL2204" s="218"/>
      <c r="KEM2204" s="218"/>
      <c r="KEN2204" s="218"/>
      <c r="KEO2204" s="218"/>
      <c r="KEP2204" s="218"/>
      <c r="KEQ2204" s="218"/>
      <c r="KER2204" s="218"/>
      <c r="KES2204" s="218"/>
      <c r="KET2204" s="218"/>
      <c r="KEU2204" s="218"/>
      <c r="KEV2204" s="218"/>
      <c r="KEW2204" s="218"/>
      <c r="KEX2204" s="218"/>
      <c r="KEY2204" s="218"/>
      <c r="KEZ2204" s="218"/>
      <c r="KFA2204" s="218"/>
      <c r="KFB2204" s="218"/>
      <c r="KFC2204" s="218"/>
      <c r="KFD2204" s="218"/>
      <c r="KFE2204" s="218"/>
      <c r="KFF2204" s="218"/>
      <c r="KFG2204" s="218"/>
      <c r="KFH2204" s="218"/>
      <c r="KFI2204" s="218"/>
      <c r="KFJ2204" s="218"/>
      <c r="KFK2204" s="218"/>
      <c r="KFL2204" s="218"/>
      <c r="KFM2204" s="218"/>
      <c r="KFN2204" s="218"/>
      <c r="KFO2204" s="218"/>
      <c r="KFP2204" s="218"/>
      <c r="KFQ2204" s="218"/>
      <c r="KFR2204" s="218"/>
      <c r="KFS2204" s="218"/>
      <c r="KFT2204" s="218"/>
      <c r="KFU2204" s="218"/>
      <c r="KFV2204" s="218"/>
      <c r="KFW2204" s="218"/>
      <c r="KFX2204" s="218"/>
      <c r="KFY2204" s="218"/>
      <c r="KFZ2204" s="218"/>
      <c r="KGA2204" s="218"/>
      <c r="KGB2204" s="218"/>
      <c r="KGC2204" s="218"/>
      <c r="KGD2204" s="218"/>
      <c r="KGE2204" s="218"/>
      <c r="KGF2204" s="218"/>
      <c r="KGG2204" s="218"/>
      <c r="KGH2204" s="218"/>
      <c r="KGI2204" s="218"/>
      <c r="KGJ2204" s="218"/>
      <c r="KGK2204" s="218"/>
      <c r="KGL2204" s="218"/>
      <c r="KGM2204" s="218"/>
      <c r="KGN2204" s="218"/>
      <c r="KGO2204" s="218"/>
      <c r="KGP2204" s="218"/>
      <c r="KGQ2204" s="218"/>
      <c r="KGR2204" s="218"/>
      <c r="KGS2204" s="218"/>
      <c r="KGT2204" s="218"/>
      <c r="KGU2204" s="218"/>
      <c r="KGV2204" s="218"/>
      <c r="KGW2204" s="218"/>
      <c r="KGX2204" s="218"/>
      <c r="KGY2204" s="218"/>
      <c r="KGZ2204" s="218"/>
      <c r="KHA2204" s="218"/>
      <c r="KHB2204" s="218"/>
      <c r="KHC2204" s="218"/>
      <c r="KHD2204" s="218"/>
      <c r="KHE2204" s="218"/>
      <c r="KHF2204" s="218"/>
      <c r="KHG2204" s="218"/>
      <c r="KHH2204" s="218"/>
      <c r="KHI2204" s="218"/>
      <c r="KHJ2204" s="218"/>
      <c r="KHK2204" s="218"/>
      <c r="KHL2204" s="218"/>
      <c r="KHM2204" s="218"/>
      <c r="KHN2204" s="218"/>
      <c r="KHO2204" s="218"/>
      <c r="KHP2204" s="218"/>
      <c r="KHQ2204" s="218"/>
      <c r="KHR2204" s="218"/>
      <c r="KHS2204" s="218"/>
      <c r="KHT2204" s="218"/>
      <c r="KHU2204" s="218"/>
      <c r="KHV2204" s="218"/>
      <c r="KHW2204" s="218"/>
      <c r="KHX2204" s="218"/>
      <c r="KHY2204" s="218"/>
      <c r="KHZ2204" s="218"/>
      <c r="KIA2204" s="218"/>
      <c r="KIB2204" s="218"/>
      <c r="KIC2204" s="218"/>
      <c r="KID2204" s="218"/>
      <c r="KIE2204" s="218"/>
      <c r="KIF2204" s="218"/>
      <c r="KIG2204" s="218"/>
      <c r="KIH2204" s="218"/>
      <c r="KII2204" s="218"/>
      <c r="KIJ2204" s="218"/>
      <c r="KIK2204" s="218"/>
      <c r="KIL2204" s="218"/>
      <c r="KIM2204" s="218"/>
      <c r="KIN2204" s="218"/>
      <c r="KIO2204" s="218"/>
      <c r="KIP2204" s="218"/>
      <c r="KIQ2204" s="218"/>
      <c r="KIR2204" s="218"/>
      <c r="KIS2204" s="218"/>
      <c r="KIT2204" s="218"/>
      <c r="KIU2204" s="218"/>
      <c r="KIV2204" s="218"/>
      <c r="KIW2204" s="218"/>
      <c r="KIX2204" s="218"/>
      <c r="KIY2204" s="218"/>
      <c r="KIZ2204" s="218"/>
      <c r="KJA2204" s="218"/>
      <c r="KJB2204" s="218"/>
      <c r="KJC2204" s="218"/>
      <c r="KJD2204" s="218"/>
      <c r="KJE2204" s="218"/>
      <c r="KJF2204" s="218"/>
      <c r="KJG2204" s="218"/>
      <c r="KJH2204" s="218"/>
      <c r="KJI2204" s="218"/>
      <c r="KJJ2204" s="218"/>
      <c r="KJK2204" s="218"/>
      <c r="KJL2204" s="218"/>
      <c r="KJM2204" s="218"/>
      <c r="KJN2204" s="218"/>
      <c r="KJO2204" s="218"/>
      <c r="KJP2204" s="218"/>
      <c r="KJQ2204" s="218"/>
      <c r="KJR2204" s="218"/>
      <c r="KJS2204" s="218"/>
      <c r="KJT2204" s="218"/>
      <c r="KJU2204" s="218"/>
      <c r="KJV2204" s="218"/>
      <c r="KJW2204" s="218"/>
      <c r="KJX2204" s="218"/>
      <c r="KJY2204" s="218"/>
      <c r="KJZ2204" s="218"/>
      <c r="KKA2204" s="218"/>
      <c r="KKB2204" s="218"/>
      <c r="KKC2204" s="218"/>
      <c r="KKD2204" s="218"/>
      <c r="KKE2204" s="218"/>
      <c r="KKF2204" s="218"/>
      <c r="KKG2204" s="218"/>
      <c r="KKH2204" s="218"/>
      <c r="KKI2204" s="218"/>
      <c r="KKJ2204" s="218"/>
      <c r="KKK2204" s="218"/>
      <c r="KKL2204" s="218"/>
      <c r="KKM2204" s="218"/>
      <c r="KKN2204" s="218"/>
      <c r="KKO2204" s="218"/>
      <c r="KKP2204" s="218"/>
      <c r="KKQ2204" s="218"/>
      <c r="KKR2204" s="218"/>
      <c r="KKS2204" s="218"/>
      <c r="KKT2204" s="218"/>
      <c r="KKU2204" s="218"/>
      <c r="KKV2204" s="218"/>
      <c r="KKW2204" s="218"/>
      <c r="KKX2204" s="218"/>
      <c r="KKY2204" s="218"/>
      <c r="KKZ2204" s="218"/>
      <c r="KLA2204" s="218"/>
      <c r="KLB2204" s="218"/>
      <c r="KLC2204" s="218"/>
      <c r="KLD2204" s="218"/>
      <c r="KLE2204" s="218"/>
      <c r="KLF2204" s="218"/>
      <c r="KLG2204" s="218"/>
      <c r="KLH2204" s="218"/>
      <c r="KLI2204" s="218"/>
      <c r="KLJ2204" s="218"/>
      <c r="KLK2204" s="218"/>
      <c r="KLL2204" s="218"/>
      <c r="KLM2204" s="218"/>
      <c r="KLN2204" s="218"/>
      <c r="KLO2204" s="218"/>
      <c r="KLP2204" s="218"/>
      <c r="KLQ2204" s="218"/>
      <c r="KLR2204" s="218"/>
      <c r="KLS2204" s="218"/>
      <c r="KLT2204" s="218"/>
      <c r="KLU2204" s="218"/>
      <c r="KLV2204" s="218"/>
      <c r="KLW2204" s="218"/>
      <c r="KLX2204" s="218"/>
      <c r="KLY2204" s="218"/>
      <c r="KLZ2204" s="218"/>
      <c r="KMA2204" s="218"/>
      <c r="KMB2204" s="218"/>
      <c r="KMC2204" s="218"/>
      <c r="KMD2204" s="218"/>
      <c r="KME2204" s="218"/>
      <c r="KMF2204" s="218"/>
      <c r="KMG2204" s="218"/>
      <c r="KMH2204" s="218"/>
      <c r="KMI2204" s="218"/>
      <c r="KMJ2204" s="218"/>
      <c r="KMK2204" s="218"/>
      <c r="KML2204" s="218"/>
      <c r="KMM2204" s="218"/>
      <c r="KMN2204" s="218"/>
      <c r="KMO2204" s="218"/>
      <c r="KMP2204" s="218"/>
      <c r="KMQ2204" s="218"/>
      <c r="KMR2204" s="218"/>
      <c r="KMS2204" s="218"/>
      <c r="KMT2204" s="218"/>
      <c r="KMU2204" s="218"/>
      <c r="KMV2204" s="218"/>
      <c r="KMW2204" s="218"/>
      <c r="KMX2204" s="218"/>
      <c r="KMY2204" s="218"/>
      <c r="KMZ2204" s="218"/>
      <c r="KNA2204" s="218"/>
      <c r="KNB2204" s="218"/>
      <c r="KNC2204" s="218"/>
      <c r="KND2204" s="218"/>
      <c r="KNE2204" s="218"/>
      <c r="KNF2204" s="218"/>
      <c r="KNG2204" s="218"/>
      <c r="KNH2204" s="218"/>
      <c r="KNI2204" s="218"/>
      <c r="KNJ2204" s="218"/>
      <c r="KNK2204" s="218"/>
      <c r="KNL2204" s="218"/>
      <c r="KNM2204" s="218"/>
      <c r="KNN2204" s="218"/>
      <c r="KNO2204" s="218"/>
      <c r="KNP2204" s="218"/>
      <c r="KNQ2204" s="218"/>
      <c r="KNR2204" s="218"/>
      <c r="KNS2204" s="218"/>
      <c r="KNT2204" s="218"/>
      <c r="KNU2204" s="218"/>
      <c r="KNV2204" s="218"/>
      <c r="KNW2204" s="218"/>
      <c r="KNX2204" s="218"/>
      <c r="KNY2204" s="218"/>
      <c r="KNZ2204" s="218"/>
      <c r="KOA2204" s="218"/>
      <c r="KOB2204" s="218"/>
      <c r="KOC2204" s="218"/>
      <c r="KOD2204" s="218"/>
      <c r="KOE2204" s="218"/>
      <c r="KOF2204" s="218"/>
      <c r="KOG2204" s="218"/>
      <c r="KOH2204" s="218"/>
      <c r="KOI2204" s="218"/>
      <c r="KOJ2204" s="218"/>
      <c r="KOK2204" s="218"/>
      <c r="KOL2204" s="218"/>
      <c r="KOM2204" s="218"/>
      <c r="KON2204" s="218"/>
      <c r="KOO2204" s="218"/>
      <c r="KOP2204" s="218"/>
      <c r="KOQ2204" s="218"/>
      <c r="KOR2204" s="218"/>
      <c r="KOS2204" s="218"/>
      <c r="KOT2204" s="218"/>
      <c r="KOU2204" s="218"/>
      <c r="KOV2204" s="218"/>
      <c r="KOW2204" s="218"/>
      <c r="KOX2204" s="218"/>
      <c r="KOY2204" s="218"/>
      <c r="KOZ2204" s="218"/>
      <c r="KPA2204" s="218"/>
      <c r="KPB2204" s="218"/>
      <c r="KPC2204" s="218"/>
      <c r="KPD2204" s="218"/>
      <c r="KPE2204" s="218"/>
      <c r="KPF2204" s="218"/>
      <c r="KPG2204" s="218"/>
      <c r="KPH2204" s="218"/>
      <c r="KPI2204" s="218"/>
      <c r="KPJ2204" s="218"/>
      <c r="KPK2204" s="218"/>
      <c r="KPL2204" s="218"/>
      <c r="KPM2204" s="218"/>
      <c r="KPN2204" s="218"/>
      <c r="KPO2204" s="218"/>
      <c r="KPP2204" s="218"/>
      <c r="KPQ2204" s="218"/>
      <c r="KPR2204" s="218"/>
      <c r="KPS2204" s="218"/>
      <c r="KPT2204" s="218"/>
      <c r="KPU2204" s="218"/>
      <c r="KPV2204" s="218"/>
      <c r="KPW2204" s="218"/>
      <c r="KPX2204" s="218"/>
      <c r="KPY2204" s="218"/>
      <c r="KPZ2204" s="218"/>
      <c r="KQA2204" s="218"/>
      <c r="KQB2204" s="218"/>
      <c r="KQC2204" s="218"/>
      <c r="KQD2204" s="218"/>
      <c r="KQE2204" s="218"/>
      <c r="KQF2204" s="218"/>
      <c r="KQG2204" s="218"/>
      <c r="KQH2204" s="218"/>
      <c r="KQI2204" s="218"/>
      <c r="KQJ2204" s="218"/>
      <c r="KQK2204" s="218"/>
      <c r="KQL2204" s="218"/>
      <c r="KQM2204" s="218"/>
      <c r="KQN2204" s="218"/>
      <c r="KQO2204" s="218"/>
      <c r="KQP2204" s="218"/>
      <c r="KQQ2204" s="218"/>
      <c r="KQR2204" s="218"/>
      <c r="KQS2204" s="218"/>
      <c r="KQT2204" s="218"/>
      <c r="KQU2204" s="218"/>
      <c r="KQV2204" s="218"/>
      <c r="KQW2204" s="218"/>
      <c r="KQX2204" s="218"/>
      <c r="KQY2204" s="218"/>
      <c r="KQZ2204" s="218"/>
      <c r="KRA2204" s="218"/>
      <c r="KRB2204" s="218"/>
      <c r="KRC2204" s="218"/>
      <c r="KRD2204" s="218"/>
      <c r="KRE2204" s="218"/>
      <c r="KRF2204" s="218"/>
      <c r="KRG2204" s="218"/>
      <c r="KRH2204" s="218"/>
      <c r="KRI2204" s="218"/>
      <c r="KRJ2204" s="218"/>
      <c r="KRK2204" s="218"/>
      <c r="KRL2204" s="218"/>
      <c r="KRM2204" s="218"/>
      <c r="KRN2204" s="218"/>
      <c r="KRO2204" s="218"/>
      <c r="KRP2204" s="218"/>
      <c r="KRQ2204" s="218"/>
      <c r="KRR2204" s="218"/>
      <c r="KRS2204" s="218"/>
      <c r="KRT2204" s="218"/>
      <c r="KRU2204" s="218"/>
      <c r="KRV2204" s="218"/>
      <c r="KRW2204" s="218"/>
      <c r="KRX2204" s="218"/>
      <c r="KRY2204" s="218"/>
      <c r="KRZ2204" s="218"/>
      <c r="KSA2204" s="218"/>
      <c r="KSB2204" s="218"/>
      <c r="KSC2204" s="218"/>
      <c r="KSD2204" s="218"/>
      <c r="KSE2204" s="218"/>
      <c r="KSF2204" s="218"/>
      <c r="KSG2204" s="218"/>
      <c r="KSH2204" s="218"/>
      <c r="KSI2204" s="218"/>
      <c r="KSJ2204" s="218"/>
      <c r="KSK2204" s="218"/>
      <c r="KSL2204" s="218"/>
      <c r="KSM2204" s="218"/>
      <c r="KSN2204" s="218"/>
      <c r="KSO2204" s="218"/>
      <c r="KSP2204" s="218"/>
      <c r="KSQ2204" s="218"/>
      <c r="KSR2204" s="218"/>
      <c r="KSS2204" s="218"/>
      <c r="KST2204" s="218"/>
      <c r="KSU2204" s="218"/>
      <c r="KSV2204" s="218"/>
      <c r="KSW2204" s="218"/>
      <c r="KSX2204" s="218"/>
      <c r="KSY2204" s="218"/>
      <c r="KSZ2204" s="218"/>
      <c r="KTA2204" s="218"/>
      <c r="KTB2204" s="218"/>
      <c r="KTC2204" s="218"/>
      <c r="KTD2204" s="218"/>
      <c r="KTE2204" s="218"/>
      <c r="KTF2204" s="218"/>
      <c r="KTG2204" s="218"/>
      <c r="KTH2204" s="218"/>
      <c r="KTI2204" s="218"/>
      <c r="KTJ2204" s="218"/>
      <c r="KTK2204" s="218"/>
      <c r="KTL2204" s="218"/>
      <c r="KTM2204" s="218"/>
      <c r="KTN2204" s="218"/>
      <c r="KTO2204" s="218"/>
      <c r="KTP2204" s="218"/>
      <c r="KTQ2204" s="218"/>
      <c r="KTR2204" s="218"/>
      <c r="KTS2204" s="218"/>
      <c r="KTT2204" s="218"/>
      <c r="KTU2204" s="218"/>
      <c r="KTV2204" s="218"/>
      <c r="KTW2204" s="218"/>
      <c r="KTX2204" s="218"/>
      <c r="KTY2204" s="218"/>
      <c r="KTZ2204" s="218"/>
      <c r="KUA2204" s="218"/>
      <c r="KUB2204" s="218"/>
      <c r="KUC2204" s="218"/>
      <c r="KUD2204" s="218"/>
      <c r="KUE2204" s="218"/>
      <c r="KUF2204" s="218"/>
      <c r="KUG2204" s="218"/>
      <c r="KUH2204" s="218"/>
      <c r="KUI2204" s="218"/>
      <c r="KUJ2204" s="218"/>
      <c r="KUK2204" s="218"/>
      <c r="KUL2204" s="218"/>
      <c r="KUM2204" s="218"/>
      <c r="KUN2204" s="218"/>
      <c r="KUO2204" s="218"/>
      <c r="KUP2204" s="218"/>
      <c r="KUQ2204" s="218"/>
      <c r="KUR2204" s="218"/>
      <c r="KUS2204" s="218"/>
      <c r="KUT2204" s="218"/>
      <c r="KUU2204" s="218"/>
      <c r="KUV2204" s="218"/>
      <c r="KUW2204" s="218"/>
      <c r="KUX2204" s="218"/>
      <c r="KUY2204" s="218"/>
      <c r="KUZ2204" s="218"/>
      <c r="KVA2204" s="218"/>
      <c r="KVB2204" s="218"/>
      <c r="KVC2204" s="218"/>
      <c r="KVD2204" s="218"/>
      <c r="KVE2204" s="218"/>
      <c r="KVF2204" s="218"/>
      <c r="KVG2204" s="218"/>
      <c r="KVH2204" s="218"/>
      <c r="KVI2204" s="218"/>
      <c r="KVJ2204" s="218"/>
      <c r="KVK2204" s="218"/>
      <c r="KVL2204" s="218"/>
      <c r="KVM2204" s="218"/>
      <c r="KVN2204" s="218"/>
      <c r="KVO2204" s="218"/>
      <c r="KVP2204" s="218"/>
      <c r="KVQ2204" s="218"/>
      <c r="KVR2204" s="218"/>
      <c r="KVS2204" s="218"/>
      <c r="KVT2204" s="218"/>
      <c r="KVU2204" s="218"/>
      <c r="KVV2204" s="218"/>
      <c r="KVW2204" s="218"/>
      <c r="KVX2204" s="218"/>
      <c r="KVY2204" s="218"/>
      <c r="KVZ2204" s="218"/>
      <c r="KWA2204" s="218"/>
      <c r="KWB2204" s="218"/>
      <c r="KWC2204" s="218"/>
      <c r="KWD2204" s="218"/>
      <c r="KWE2204" s="218"/>
      <c r="KWF2204" s="218"/>
      <c r="KWG2204" s="218"/>
      <c r="KWH2204" s="218"/>
      <c r="KWI2204" s="218"/>
      <c r="KWJ2204" s="218"/>
      <c r="KWK2204" s="218"/>
      <c r="KWL2204" s="218"/>
      <c r="KWM2204" s="218"/>
      <c r="KWN2204" s="218"/>
      <c r="KWO2204" s="218"/>
      <c r="KWP2204" s="218"/>
      <c r="KWQ2204" s="218"/>
      <c r="KWR2204" s="218"/>
      <c r="KWS2204" s="218"/>
      <c r="KWT2204" s="218"/>
      <c r="KWU2204" s="218"/>
      <c r="KWV2204" s="218"/>
      <c r="KWW2204" s="218"/>
      <c r="KWX2204" s="218"/>
      <c r="KWY2204" s="218"/>
      <c r="KWZ2204" s="218"/>
      <c r="KXA2204" s="218"/>
      <c r="KXB2204" s="218"/>
      <c r="KXC2204" s="218"/>
      <c r="KXD2204" s="218"/>
      <c r="KXE2204" s="218"/>
      <c r="KXF2204" s="218"/>
      <c r="KXG2204" s="218"/>
      <c r="KXH2204" s="218"/>
      <c r="KXI2204" s="218"/>
      <c r="KXJ2204" s="218"/>
      <c r="KXK2204" s="218"/>
      <c r="KXL2204" s="218"/>
      <c r="KXM2204" s="218"/>
      <c r="KXN2204" s="218"/>
      <c r="KXO2204" s="218"/>
      <c r="KXP2204" s="218"/>
      <c r="KXQ2204" s="218"/>
      <c r="KXR2204" s="218"/>
      <c r="KXS2204" s="218"/>
      <c r="KXT2204" s="218"/>
      <c r="KXU2204" s="218"/>
      <c r="KXV2204" s="218"/>
      <c r="KXW2204" s="218"/>
      <c r="KXX2204" s="218"/>
      <c r="KXY2204" s="218"/>
      <c r="KXZ2204" s="218"/>
      <c r="KYA2204" s="218"/>
      <c r="KYB2204" s="218"/>
      <c r="KYC2204" s="218"/>
      <c r="KYD2204" s="218"/>
      <c r="KYE2204" s="218"/>
      <c r="KYF2204" s="218"/>
      <c r="KYG2204" s="218"/>
      <c r="KYH2204" s="218"/>
      <c r="KYI2204" s="218"/>
      <c r="KYJ2204" s="218"/>
      <c r="KYK2204" s="218"/>
      <c r="KYL2204" s="218"/>
      <c r="KYM2204" s="218"/>
      <c r="KYN2204" s="218"/>
      <c r="KYO2204" s="218"/>
      <c r="KYP2204" s="218"/>
      <c r="KYQ2204" s="218"/>
      <c r="KYR2204" s="218"/>
      <c r="KYS2204" s="218"/>
      <c r="KYT2204" s="218"/>
      <c r="KYU2204" s="218"/>
      <c r="KYV2204" s="218"/>
      <c r="KYW2204" s="218"/>
      <c r="KYX2204" s="218"/>
      <c r="KYY2204" s="218"/>
      <c r="KYZ2204" s="218"/>
      <c r="KZA2204" s="218"/>
      <c r="KZB2204" s="218"/>
      <c r="KZC2204" s="218"/>
      <c r="KZD2204" s="218"/>
      <c r="KZE2204" s="218"/>
      <c r="KZF2204" s="218"/>
      <c r="KZG2204" s="218"/>
      <c r="KZH2204" s="218"/>
      <c r="KZI2204" s="218"/>
      <c r="KZJ2204" s="218"/>
      <c r="KZK2204" s="218"/>
      <c r="KZL2204" s="218"/>
      <c r="KZM2204" s="218"/>
      <c r="KZN2204" s="218"/>
      <c r="KZO2204" s="218"/>
      <c r="KZP2204" s="218"/>
      <c r="KZQ2204" s="218"/>
      <c r="KZR2204" s="218"/>
      <c r="KZS2204" s="218"/>
      <c r="KZT2204" s="218"/>
      <c r="KZU2204" s="218"/>
      <c r="KZV2204" s="218"/>
      <c r="KZW2204" s="218"/>
      <c r="KZX2204" s="218"/>
      <c r="KZY2204" s="218"/>
      <c r="KZZ2204" s="218"/>
      <c r="LAA2204" s="218"/>
      <c r="LAB2204" s="218"/>
      <c r="LAC2204" s="218"/>
      <c r="LAD2204" s="218"/>
      <c r="LAE2204" s="218"/>
      <c r="LAF2204" s="218"/>
      <c r="LAG2204" s="218"/>
      <c r="LAH2204" s="218"/>
      <c r="LAI2204" s="218"/>
      <c r="LAJ2204" s="218"/>
      <c r="LAK2204" s="218"/>
      <c r="LAL2204" s="218"/>
      <c r="LAM2204" s="218"/>
      <c r="LAN2204" s="218"/>
      <c r="LAO2204" s="218"/>
      <c r="LAP2204" s="218"/>
      <c r="LAQ2204" s="218"/>
      <c r="LAR2204" s="218"/>
      <c r="LAS2204" s="218"/>
      <c r="LAT2204" s="218"/>
      <c r="LAU2204" s="218"/>
      <c r="LAV2204" s="218"/>
      <c r="LAW2204" s="218"/>
      <c r="LAX2204" s="218"/>
      <c r="LAY2204" s="218"/>
      <c r="LAZ2204" s="218"/>
      <c r="LBA2204" s="218"/>
      <c r="LBB2204" s="218"/>
      <c r="LBC2204" s="218"/>
      <c r="LBD2204" s="218"/>
      <c r="LBE2204" s="218"/>
      <c r="LBF2204" s="218"/>
      <c r="LBG2204" s="218"/>
      <c r="LBH2204" s="218"/>
      <c r="LBI2204" s="218"/>
      <c r="LBJ2204" s="218"/>
      <c r="LBK2204" s="218"/>
      <c r="LBL2204" s="218"/>
      <c r="LBM2204" s="218"/>
      <c r="LBN2204" s="218"/>
      <c r="LBO2204" s="218"/>
      <c r="LBP2204" s="218"/>
      <c r="LBQ2204" s="218"/>
      <c r="LBR2204" s="218"/>
      <c r="LBS2204" s="218"/>
      <c r="LBT2204" s="218"/>
      <c r="LBU2204" s="218"/>
      <c r="LBV2204" s="218"/>
      <c r="LBW2204" s="218"/>
      <c r="LBX2204" s="218"/>
      <c r="LBY2204" s="218"/>
      <c r="LBZ2204" s="218"/>
      <c r="LCA2204" s="218"/>
      <c r="LCB2204" s="218"/>
      <c r="LCC2204" s="218"/>
      <c r="LCD2204" s="218"/>
      <c r="LCE2204" s="218"/>
      <c r="LCF2204" s="218"/>
      <c r="LCG2204" s="218"/>
      <c r="LCH2204" s="218"/>
      <c r="LCI2204" s="218"/>
      <c r="LCJ2204" s="218"/>
      <c r="LCK2204" s="218"/>
      <c r="LCL2204" s="218"/>
      <c r="LCM2204" s="218"/>
      <c r="LCN2204" s="218"/>
      <c r="LCO2204" s="218"/>
      <c r="LCP2204" s="218"/>
      <c r="LCQ2204" s="218"/>
      <c r="LCR2204" s="218"/>
      <c r="LCS2204" s="218"/>
      <c r="LCT2204" s="218"/>
      <c r="LCU2204" s="218"/>
      <c r="LCV2204" s="218"/>
      <c r="LCW2204" s="218"/>
      <c r="LCX2204" s="218"/>
      <c r="LCY2204" s="218"/>
      <c r="LCZ2204" s="218"/>
      <c r="LDA2204" s="218"/>
      <c r="LDB2204" s="218"/>
      <c r="LDC2204" s="218"/>
      <c r="LDD2204" s="218"/>
      <c r="LDE2204" s="218"/>
      <c r="LDF2204" s="218"/>
      <c r="LDG2204" s="218"/>
      <c r="LDH2204" s="218"/>
      <c r="LDI2204" s="218"/>
      <c r="LDJ2204" s="218"/>
      <c r="LDK2204" s="218"/>
      <c r="LDL2204" s="218"/>
      <c r="LDM2204" s="218"/>
      <c r="LDN2204" s="218"/>
      <c r="LDO2204" s="218"/>
      <c r="LDP2204" s="218"/>
      <c r="LDQ2204" s="218"/>
      <c r="LDR2204" s="218"/>
      <c r="LDS2204" s="218"/>
      <c r="LDT2204" s="218"/>
      <c r="LDU2204" s="218"/>
      <c r="LDV2204" s="218"/>
      <c r="LDW2204" s="218"/>
      <c r="LDX2204" s="218"/>
      <c r="LDY2204" s="218"/>
      <c r="LDZ2204" s="218"/>
      <c r="LEA2204" s="218"/>
      <c r="LEB2204" s="218"/>
      <c r="LEC2204" s="218"/>
      <c r="LED2204" s="218"/>
      <c r="LEE2204" s="218"/>
      <c r="LEF2204" s="218"/>
      <c r="LEG2204" s="218"/>
      <c r="LEH2204" s="218"/>
      <c r="LEI2204" s="218"/>
      <c r="LEJ2204" s="218"/>
      <c r="LEK2204" s="218"/>
      <c r="LEL2204" s="218"/>
      <c r="LEM2204" s="218"/>
      <c r="LEN2204" s="218"/>
      <c r="LEO2204" s="218"/>
      <c r="LEP2204" s="218"/>
      <c r="LEQ2204" s="218"/>
      <c r="LER2204" s="218"/>
      <c r="LES2204" s="218"/>
      <c r="LET2204" s="218"/>
      <c r="LEU2204" s="218"/>
      <c r="LEV2204" s="218"/>
      <c r="LEW2204" s="218"/>
      <c r="LEX2204" s="218"/>
      <c r="LEY2204" s="218"/>
      <c r="LEZ2204" s="218"/>
      <c r="LFA2204" s="218"/>
      <c r="LFB2204" s="218"/>
      <c r="LFC2204" s="218"/>
      <c r="LFD2204" s="218"/>
      <c r="LFE2204" s="218"/>
      <c r="LFF2204" s="218"/>
      <c r="LFG2204" s="218"/>
      <c r="LFH2204" s="218"/>
      <c r="LFI2204" s="218"/>
      <c r="LFJ2204" s="218"/>
      <c r="LFK2204" s="218"/>
      <c r="LFL2204" s="218"/>
      <c r="LFM2204" s="218"/>
      <c r="LFN2204" s="218"/>
      <c r="LFO2204" s="218"/>
      <c r="LFP2204" s="218"/>
      <c r="LFQ2204" s="218"/>
      <c r="LFR2204" s="218"/>
      <c r="LFS2204" s="218"/>
      <c r="LFT2204" s="218"/>
      <c r="LFU2204" s="218"/>
      <c r="LFV2204" s="218"/>
      <c r="LFW2204" s="218"/>
      <c r="LFX2204" s="218"/>
      <c r="LFY2204" s="218"/>
      <c r="LFZ2204" s="218"/>
      <c r="LGA2204" s="218"/>
      <c r="LGB2204" s="218"/>
      <c r="LGC2204" s="218"/>
      <c r="LGD2204" s="218"/>
      <c r="LGE2204" s="218"/>
      <c r="LGF2204" s="218"/>
      <c r="LGG2204" s="218"/>
      <c r="LGH2204" s="218"/>
      <c r="LGI2204" s="218"/>
      <c r="LGJ2204" s="218"/>
      <c r="LGK2204" s="218"/>
      <c r="LGL2204" s="218"/>
      <c r="LGM2204" s="218"/>
      <c r="LGN2204" s="218"/>
      <c r="LGO2204" s="218"/>
      <c r="LGP2204" s="218"/>
      <c r="LGQ2204" s="218"/>
      <c r="LGR2204" s="218"/>
      <c r="LGS2204" s="218"/>
      <c r="LGT2204" s="218"/>
      <c r="LGU2204" s="218"/>
      <c r="LGV2204" s="218"/>
      <c r="LGW2204" s="218"/>
      <c r="LGX2204" s="218"/>
      <c r="LGY2204" s="218"/>
      <c r="LGZ2204" s="218"/>
      <c r="LHA2204" s="218"/>
      <c r="LHB2204" s="218"/>
      <c r="LHC2204" s="218"/>
      <c r="LHD2204" s="218"/>
      <c r="LHE2204" s="218"/>
      <c r="LHF2204" s="218"/>
      <c r="LHG2204" s="218"/>
      <c r="LHH2204" s="218"/>
      <c r="LHI2204" s="218"/>
      <c r="LHJ2204" s="218"/>
      <c r="LHK2204" s="218"/>
      <c r="LHL2204" s="218"/>
      <c r="LHM2204" s="218"/>
      <c r="LHN2204" s="218"/>
      <c r="LHO2204" s="218"/>
      <c r="LHP2204" s="218"/>
      <c r="LHQ2204" s="218"/>
      <c r="LHR2204" s="218"/>
      <c r="LHS2204" s="218"/>
      <c r="LHT2204" s="218"/>
      <c r="LHU2204" s="218"/>
      <c r="LHV2204" s="218"/>
      <c r="LHW2204" s="218"/>
      <c r="LHX2204" s="218"/>
      <c r="LHY2204" s="218"/>
      <c r="LHZ2204" s="218"/>
      <c r="LIA2204" s="218"/>
      <c r="LIB2204" s="218"/>
      <c r="LIC2204" s="218"/>
      <c r="LID2204" s="218"/>
      <c r="LIE2204" s="218"/>
      <c r="LIF2204" s="218"/>
      <c r="LIG2204" s="218"/>
      <c r="LIH2204" s="218"/>
      <c r="LII2204" s="218"/>
      <c r="LIJ2204" s="218"/>
      <c r="LIK2204" s="218"/>
      <c r="LIL2204" s="218"/>
      <c r="LIM2204" s="218"/>
      <c r="LIN2204" s="218"/>
      <c r="LIO2204" s="218"/>
      <c r="LIP2204" s="218"/>
      <c r="LIQ2204" s="218"/>
      <c r="LIR2204" s="218"/>
      <c r="LIS2204" s="218"/>
      <c r="LIT2204" s="218"/>
      <c r="LIU2204" s="218"/>
      <c r="LIV2204" s="218"/>
      <c r="LIW2204" s="218"/>
      <c r="LIX2204" s="218"/>
      <c r="LIY2204" s="218"/>
      <c r="LIZ2204" s="218"/>
      <c r="LJA2204" s="218"/>
      <c r="LJB2204" s="218"/>
      <c r="LJC2204" s="218"/>
      <c r="LJD2204" s="218"/>
      <c r="LJE2204" s="218"/>
      <c r="LJF2204" s="218"/>
      <c r="LJG2204" s="218"/>
      <c r="LJH2204" s="218"/>
      <c r="LJI2204" s="218"/>
      <c r="LJJ2204" s="218"/>
      <c r="LJK2204" s="218"/>
      <c r="LJL2204" s="218"/>
      <c r="LJM2204" s="218"/>
      <c r="LJN2204" s="218"/>
      <c r="LJO2204" s="218"/>
      <c r="LJP2204" s="218"/>
      <c r="LJQ2204" s="218"/>
      <c r="LJR2204" s="218"/>
      <c r="LJS2204" s="218"/>
      <c r="LJT2204" s="218"/>
      <c r="LJU2204" s="218"/>
      <c r="LJV2204" s="218"/>
      <c r="LJW2204" s="218"/>
      <c r="LJX2204" s="218"/>
      <c r="LJY2204" s="218"/>
      <c r="LJZ2204" s="218"/>
      <c r="LKA2204" s="218"/>
      <c r="LKB2204" s="218"/>
      <c r="LKC2204" s="218"/>
      <c r="LKD2204" s="218"/>
      <c r="LKE2204" s="218"/>
      <c r="LKF2204" s="218"/>
      <c r="LKG2204" s="218"/>
      <c r="LKH2204" s="218"/>
      <c r="LKI2204" s="218"/>
      <c r="LKJ2204" s="218"/>
      <c r="LKK2204" s="218"/>
      <c r="LKL2204" s="218"/>
      <c r="LKM2204" s="218"/>
      <c r="LKN2204" s="218"/>
      <c r="LKO2204" s="218"/>
      <c r="LKP2204" s="218"/>
      <c r="LKQ2204" s="218"/>
      <c r="LKR2204" s="218"/>
      <c r="LKS2204" s="218"/>
      <c r="LKT2204" s="218"/>
      <c r="LKU2204" s="218"/>
      <c r="LKV2204" s="218"/>
      <c r="LKW2204" s="218"/>
      <c r="LKX2204" s="218"/>
      <c r="LKY2204" s="218"/>
      <c r="LKZ2204" s="218"/>
      <c r="LLA2204" s="218"/>
      <c r="LLB2204" s="218"/>
      <c r="LLC2204" s="218"/>
      <c r="LLD2204" s="218"/>
      <c r="LLE2204" s="218"/>
      <c r="LLF2204" s="218"/>
      <c r="LLG2204" s="218"/>
      <c r="LLH2204" s="218"/>
      <c r="LLI2204" s="218"/>
      <c r="LLJ2204" s="218"/>
      <c r="LLK2204" s="218"/>
      <c r="LLL2204" s="218"/>
      <c r="LLM2204" s="218"/>
      <c r="LLN2204" s="218"/>
      <c r="LLO2204" s="218"/>
      <c r="LLP2204" s="218"/>
      <c r="LLQ2204" s="218"/>
      <c r="LLR2204" s="218"/>
      <c r="LLS2204" s="218"/>
      <c r="LLT2204" s="218"/>
      <c r="LLU2204" s="218"/>
      <c r="LLV2204" s="218"/>
      <c r="LLW2204" s="218"/>
      <c r="LLX2204" s="218"/>
      <c r="LLY2204" s="218"/>
      <c r="LLZ2204" s="218"/>
      <c r="LMA2204" s="218"/>
      <c r="LMB2204" s="218"/>
      <c r="LMC2204" s="218"/>
      <c r="LMD2204" s="218"/>
      <c r="LME2204" s="218"/>
      <c r="LMF2204" s="218"/>
      <c r="LMG2204" s="218"/>
      <c r="LMH2204" s="218"/>
      <c r="LMI2204" s="218"/>
      <c r="LMJ2204" s="218"/>
      <c r="LMK2204" s="218"/>
      <c r="LML2204" s="218"/>
      <c r="LMM2204" s="218"/>
      <c r="LMN2204" s="218"/>
      <c r="LMO2204" s="218"/>
      <c r="LMP2204" s="218"/>
      <c r="LMQ2204" s="218"/>
      <c r="LMR2204" s="218"/>
      <c r="LMS2204" s="218"/>
      <c r="LMT2204" s="218"/>
      <c r="LMU2204" s="218"/>
      <c r="LMV2204" s="218"/>
      <c r="LMW2204" s="218"/>
      <c r="LMX2204" s="218"/>
      <c r="LMY2204" s="218"/>
      <c r="LMZ2204" s="218"/>
      <c r="LNA2204" s="218"/>
      <c r="LNB2204" s="218"/>
      <c r="LNC2204" s="218"/>
      <c r="LND2204" s="218"/>
      <c r="LNE2204" s="218"/>
      <c r="LNF2204" s="218"/>
      <c r="LNG2204" s="218"/>
      <c r="LNH2204" s="218"/>
      <c r="LNI2204" s="218"/>
      <c r="LNJ2204" s="218"/>
      <c r="LNK2204" s="218"/>
      <c r="LNL2204" s="218"/>
      <c r="LNM2204" s="218"/>
      <c r="LNN2204" s="218"/>
      <c r="LNO2204" s="218"/>
      <c r="LNP2204" s="218"/>
      <c r="LNQ2204" s="218"/>
      <c r="LNR2204" s="218"/>
      <c r="LNS2204" s="218"/>
      <c r="LNT2204" s="218"/>
      <c r="LNU2204" s="218"/>
      <c r="LNV2204" s="218"/>
      <c r="LNW2204" s="218"/>
      <c r="LNX2204" s="218"/>
      <c r="LNY2204" s="218"/>
      <c r="LNZ2204" s="218"/>
      <c r="LOA2204" s="218"/>
      <c r="LOB2204" s="218"/>
      <c r="LOC2204" s="218"/>
      <c r="LOD2204" s="218"/>
      <c r="LOE2204" s="218"/>
      <c r="LOF2204" s="218"/>
      <c r="LOG2204" s="218"/>
      <c r="LOH2204" s="218"/>
      <c r="LOI2204" s="218"/>
      <c r="LOJ2204" s="218"/>
      <c r="LOK2204" s="218"/>
      <c r="LOL2204" s="218"/>
      <c r="LOM2204" s="218"/>
      <c r="LON2204" s="218"/>
      <c r="LOO2204" s="218"/>
      <c r="LOP2204" s="218"/>
      <c r="LOQ2204" s="218"/>
      <c r="LOR2204" s="218"/>
      <c r="LOS2204" s="218"/>
      <c r="LOT2204" s="218"/>
      <c r="LOU2204" s="218"/>
      <c r="LOV2204" s="218"/>
      <c r="LOW2204" s="218"/>
      <c r="LOX2204" s="218"/>
      <c r="LOY2204" s="218"/>
      <c r="LOZ2204" s="218"/>
      <c r="LPA2204" s="218"/>
      <c r="LPB2204" s="218"/>
      <c r="LPC2204" s="218"/>
      <c r="LPD2204" s="218"/>
      <c r="LPE2204" s="218"/>
      <c r="LPF2204" s="218"/>
      <c r="LPG2204" s="218"/>
      <c r="LPH2204" s="218"/>
      <c r="LPI2204" s="218"/>
      <c r="LPJ2204" s="218"/>
      <c r="LPK2204" s="218"/>
      <c r="LPL2204" s="218"/>
      <c r="LPM2204" s="218"/>
      <c r="LPN2204" s="218"/>
      <c r="LPO2204" s="218"/>
      <c r="LPP2204" s="218"/>
      <c r="LPQ2204" s="218"/>
      <c r="LPR2204" s="218"/>
      <c r="LPS2204" s="218"/>
      <c r="LPT2204" s="218"/>
      <c r="LPU2204" s="218"/>
      <c r="LPV2204" s="218"/>
      <c r="LPW2204" s="218"/>
      <c r="LPX2204" s="218"/>
      <c r="LPY2204" s="218"/>
      <c r="LPZ2204" s="218"/>
      <c r="LQA2204" s="218"/>
      <c r="LQB2204" s="218"/>
      <c r="LQC2204" s="218"/>
      <c r="LQD2204" s="218"/>
      <c r="LQE2204" s="218"/>
      <c r="LQF2204" s="218"/>
      <c r="LQG2204" s="218"/>
      <c r="LQH2204" s="218"/>
      <c r="LQI2204" s="218"/>
      <c r="LQJ2204" s="218"/>
      <c r="LQK2204" s="218"/>
      <c r="LQL2204" s="218"/>
      <c r="LQM2204" s="218"/>
      <c r="LQN2204" s="218"/>
      <c r="LQO2204" s="218"/>
      <c r="LQP2204" s="218"/>
      <c r="LQQ2204" s="218"/>
      <c r="LQR2204" s="218"/>
      <c r="LQS2204" s="218"/>
      <c r="LQT2204" s="218"/>
      <c r="LQU2204" s="218"/>
      <c r="LQV2204" s="218"/>
      <c r="LQW2204" s="218"/>
      <c r="LQX2204" s="218"/>
      <c r="LQY2204" s="218"/>
      <c r="LQZ2204" s="218"/>
      <c r="LRA2204" s="218"/>
      <c r="LRB2204" s="218"/>
      <c r="LRC2204" s="218"/>
      <c r="LRD2204" s="218"/>
      <c r="LRE2204" s="218"/>
      <c r="LRF2204" s="218"/>
      <c r="LRG2204" s="218"/>
      <c r="LRH2204" s="218"/>
      <c r="LRI2204" s="218"/>
      <c r="LRJ2204" s="218"/>
      <c r="LRK2204" s="218"/>
      <c r="LRL2204" s="218"/>
      <c r="LRM2204" s="218"/>
      <c r="LRN2204" s="218"/>
      <c r="LRO2204" s="218"/>
      <c r="LRP2204" s="218"/>
      <c r="LRQ2204" s="218"/>
      <c r="LRR2204" s="218"/>
      <c r="LRS2204" s="218"/>
      <c r="LRT2204" s="218"/>
      <c r="LRU2204" s="218"/>
      <c r="LRV2204" s="218"/>
      <c r="LRW2204" s="218"/>
      <c r="LRX2204" s="218"/>
      <c r="LRY2204" s="218"/>
      <c r="LRZ2204" s="218"/>
      <c r="LSA2204" s="218"/>
      <c r="LSB2204" s="218"/>
      <c r="LSC2204" s="218"/>
      <c r="LSD2204" s="218"/>
      <c r="LSE2204" s="218"/>
      <c r="LSF2204" s="218"/>
      <c r="LSG2204" s="218"/>
      <c r="LSH2204" s="218"/>
      <c r="LSI2204" s="218"/>
      <c r="LSJ2204" s="218"/>
      <c r="LSK2204" s="218"/>
      <c r="LSL2204" s="218"/>
      <c r="LSM2204" s="218"/>
      <c r="LSN2204" s="218"/>
      <c r="LSO2204" s="218"/>
      <c r="LSP2204" s="218"/>
      <c r="LSQ2204" s="218"/>
      <c r="LSR2204" s="218"/>
      <c r="LSS2204" s="218"/>
      <c r="LST2204" s="218"/>
      <c r="LSU2204" s="218"/>
      <c r="LSV2204" s="218"/>
      <c r="LSW2204" s="218"/>
      <c r="LSX2204" s="218"/>
      <c r="LSY2204" s="218"/>
      <c r="LSZ2204" s="218"/>
      <c r="LTA2204" s="218"/>
      <c r="LTB2204" s="218"/>
      <c r="LTC2204" s="218"/>
      <c r="LTD2204" s="218"/>
      <c r="LTE2204" s="218"/>
      <c r="LTF2204" s="218"/>
      <c r="LTG2204" s="218"/>
      <c r="LTH2204" s="218"/>
      <c r="LTI2204" s="218"/>
      <c r="LTJ2204" s="218"/>
      <c r="LTK2204" s="218"/>
      <c r="LTL2204" s="218"/>
      <c r="LTM2204" s="218"/>
      <c r="LTN2204" s="218"/>
      <c r="LTO2204" s="218"/>
      <c r="LTP2204" s="218"/>
      <c r="LTQ2204" s="218"/>
      <c r="LTR2204" s="218"/>
      <c r="LTS2204" s="218"/>
      <c r="LTT2204" s="218"/>
      <c r="LTU2204" s="218"/>
      <c r="LTV2204" s="218"/>
      <c r="LTW2204" s="218"/>
      <c r="LTX2204" s="218"/>
      <c r="LTY2204" s="218"/>
      <c r="LTZ2204" s="218"/>
      <c r="LUA2204" s="218"/>
      <c r="LUB2204" s="218"/>
      <c r="LUC2204" s="218"/>
      <c r="LUD2204" s="218"/>
      <c r="LUE2204" s="218"/>
      <c r="LUF2204" s="218"/>
      <c r="LUG2204" s="218"/>
      <c r="LUH2204" s="218"/>
      <c r="LUI2204" s="218"/>
      <c r="LUJ2204" s="218"/>
      <c r="LUK2204" s="218"/>
      <c r="LUL2204" s="218"/>
      <c r="LUM2204" s="218"/>
      <c r="LUN2204" s="218"/>
      <c r="LUO2204" s="218"/>
      <c r="LUP2204" s="218"/>
      <c r="LUQ2204" s="218"/>
      <c r="LUR2204" s="218"/>
      <c r="LUS2204" s="218"/>
      <c r="LUT2204" s="218"/>
      <c r="LUU2204" s="218"/>
      <c r="LUV2204" s="218"/>
      <c r="LUW2204" s="218"/>
      <c r="LUX2204" s="218"/>
      <c r="LUY2204" s="218"/>
      <c r="LUZ2204" s="218"/>
      <c r="LVA2204" s="218"/>
      <c r="LVB2204" s="218"/>
      <c r="LVC2204" s="218"/>
      <c r="LVD2204" s="218"/>
      <c r="LVE2204" s="218"/>
      <c r="LVF2204" s="218"/>
      <c r="LVG2204" s="218"/>
      <c r="LVH2204" s="218"/>
      <c r="LVI2204" s="218"/>
      <c r="LVJ2204" s="218"/>
      <c r="LVK2204" s="218"/>
      <c r="LVL2204" s="218"/>
      <c r="LVM2204" s="218"/>
      <c r="LVN2204" s="218"/>
      <c r="LVO2204" s="218"/>
      <c r="LVP2204" s="218"/>
      <c r="LVQ2204" s="218"/>
      <c r="LVR2204" s="218"/>
      <c r="LVS2204" s="218"/>
      <c r="LVT2204" s="218"/>
      <c r="LVU2204" s="218"/>
      <c r="LVV2204" s="218"/>
      <c r="LVW2204" s="218"/>
      <c r="LVX2204" s="218"/>
      <c r="LVY2204" s="218"/>
      <c r="LVZ2204" s="218"/>
      <c r="LWA2204" s="218"/>
      <c r="LWB2204" s="218"/>
      <c r="LWC2204" s="218"/>
      <c r="LWD2204" s="218"/>
      <c r="LWE2204" s="218"/>
      <c r="LWF2204" s="218"/>
      <c r="LWG2204" s="218"/>
      <c r="LWH2204" s="218"/>
      <c r="LWI2204" s="218"/>
      <c r="LWJ2204" s="218"/>
      <c r="LWK2204" s="218"/>
      <c r="LWL2204" s="218"/>
      <c r="LWM2204" s="218"/>
      <c r="LWN2204" s="218"/>
      <c r="LWO2204" s="218"/>
      <c r="LWP2204" s="218"/>
      <c r="LWQ2204" s="218"/>
      <c r="LWR2204" s="218"/>
      <c r="LWS2204" s="218"/>
      <c r="LWT2204" s="218"/>
      <c r="LWU2204" s="218"/>
      <c r="LWV2204" s="218"/>
      <c r="LWW2204" s="218"/>
      <c r="LWX2204" s="218"/>
      <c r="LWY2204" s="218"/>
      <c r="LWZ2204" s="218"/>
      <c r="LXA2204" s="218"/>
      <c r="LXB2204" s="218"/>
      <c r="LXC2204" s="218"/>
      <c r="LXD2204" s="218"/>
      <c r="LXE2204" s="218"/>
      <c r="LXF2204" s="218"/>
      <c r="LXG2204" s="218"/>
      <c r="LXH2204" s="218"/>
      <c r="LXI2204" s="218"/>
      <c r="LXJ2204" s="218"/>
      <c r="LXK2204" s="218"/>
      <c r="LXL2204" s="218"/>
      <c r="LXM2204" s="218"/>
      <c r="LXN2204" s="218"/>
      <c r="LXO2204" s="218"/>
      <c r="LXP2204" s="218"/>
      <c r="LXQ2204" s="218"/>
      <c r="LXR2204" s="218"/>
      <c r="LXS2204" s="218"/>
      <c r="LXT2204" s="218"/>
      <c r="LXU2204" s="218"/>
      <c r="LXV2204" s="218"/>
      <c r="LXW2204" s="218"/>
      <c r="LXX2204" s="218"/>
      <c r="LXY2204" s="218"/>
      <c r="LXZ2204" s="218"/>
      <c r="LYA2204" s="218"/>
      <c r="LYB2204" s="218"/>
      <c r="LYC2204" s="218"/>
      <c r="LYD2204" s="218"/>
      <c r="LYE2204" s="218"/>
      <c r="LYF2204" s="218"/>
      <c r="LYG2204" s="218"/>
      <c r="LYH2204" s="218"/>
      <c r="LYI2204" s="218"/>
      <c r="LYJ2204" s="218"/>
      <c r="LYK2204" s="218"/>
      <c r="LYL2204" s="218"/>
      <c r="LYM2204" s="218"/>
      <c r="LYN2204" s="218"/>
      <c r="LYO2204" s="218"/>
      <c r="LYP2204" s="218"/>
      <c r="LYQ2204" s="218"/>
      <c r="LYR2204" s="218"/>
      <c r="LYS2204" s="218"/>
      <c r="LYT2204" s="218"/>
      <c r="LYU2204" s="218"/>
      <c r="LYV2204" s="218"/>
      <c r="LYW2204" s="218"/>
      <c r="LYX2204" s="218"/>
      <c r="LYY2204" s="218"/>
      <c r="LYZ2204" s="218"/>
      <c r="LZA2204" s="218"/>
      <c r="LZB2204" s="218"/>
      <c r="LZC2204" s="218"/>
      <c r="LZD2204" s="218"/>
      <c r="LZE2204" s="218"/>
      <c r="LZF2204" s="218"/>
      <c r="LZG2204" s="218"/>
      <c r="LZH2204" s="218"/>
      <c r="LZI2204" s="218"/>
      <c r="LZJ2204" s="218"/>
      <c r="LZK2204" s="218"/>
      <c r="LZL2204" s="218"/>
      <c r="LZM2204" s="218"/>
      <c r="LZN2204" s="218"/>
      <c r="LZO2204" s="218"/>
      <c r="LZP2204" s="218"/>
      <c r="LZQ2204" s="218"/>
      <c r="LZR2204" s="218"/>
      <c r="LZS2204" s="218"/>
      <c r="LZT2204" s="218"/>
      <c r="LZU2204" s="218"/>
      <c r="LZV2204" s="218"/>
      <c r="LZW2204" s="218"/>
      <c r="LZX2204" s="218"/>
      <c r="LZY2204" s="218"/>
      <c r="LZZ2204" s="218"/>
      <c r="MAA2204" s="218"/>
      <c r="MAB2204" s="218"/>
      <c r="MAC2204" s="218"/>
      <c r="MAD2204" s="218"/>
      <c r="MAE2204" s="218"/>
      <c r="MAF2204" s="218"/>
      <c r="MAG2204" s="218"/>
      <c r="MAH2204" s="218"/>
      <c r="MAI2204" s="218"/>
      <c r="MAJ2204" s="218"/>
      <c r="MAK2204" s="218"/>
      <c r="MAL2204" s="218"/>
      <c r="MAM2204" s="218"/>
      <c r="MAN2204" s="218"/>
      <c r="MAO2204" s="218"/>
      <c r="MAP2204" s="218"/>
      <c r="MAQ2204" s="218"/>
      <c r="MAR2204" s="218"/>
      <c r="MAS2204" s="218"/>
      <c r="MAT2204" s="218"/>
      <c r="MAU2204" s="218"/>
      <c r="MAV2204" s="218"/>
      <c r="MAW2204" s="218"/>
      <c r="MAX2204" s="218"/>
      <c r="MAY2204" s="218"/>
      <c r="MAZ2204" s="218"/>
      <c r="MBA2204" s="218"/>
      <c r="MBB2204" s="218"/>
      <c r="MBC2204" s="218"/>
      <c r="MBD2204" s="218"/>
      <c r="MBE2204" s="218"/>
      <c r="MBF2204" s="218"/>
      <c r="MBG2204" s="218"/>
      <c r="MBH2204" s="218"/>
      <c r="MBI2204" s="218"/>
      <c r="MBJ2204" s="218"/>
      <c r="MBK2204" s="218"/>
      <c r="MBL2204" s="218"/>
      <c r="MBM2204" s="218"/>
      <c r="MBN2204" s="218"/>
      <c r="MBO2204" s="218"/>
      <c r="MBP2204" s="218"/>
      <c r="MBQ2204" s="218"/>
      <c r="MBR2204" s="218"/>
      <c r="MBS2204" s="218"/>
      <c r="MBT2204" s="218"/>
      <c r="MBU2204" s="218"/>
      <c r="MBV2204" s="218"/>
      <c r="MBW2204" s="218"/>
      <c r="MBX2204" s="218"/>
      <c r="MBY2204" s="218"/>
      <c r="MBZ2204" s="218"/>
      <c r="MCA2204" s="218"/>
      <c r="MCB2204" s="218"/>
      <c r="MCC2204" s="218"/>
      <c r="MCD2204" s="218"/>
      <c r="MCE2204" s="218"/>
      <c r="MCF2204" s="218"/>
      <c r="MCG2204" s="218"/>
      <c r="MCH2204" s="218"/>
      <c r="MCI2204" s="218"/>
      <c r="MCJ2204" s="218"/>
      <c r="MCK2204" s="218"/>
      <c r="MCL2204" s="218"/>
      <c r="MCM2204" s="218"/>
      <c r="MCN2204" s="218"/>
      <c r="MCO2204" s="218"/>
      <c r="MCP2204" s="218"/>
      <c r="MCQ2204" s="218"/>
      <c r="MCR2204" s="218"/>
      <c r="MCS2204" s="218"/>
      <c r="MCT2204" s="218"/>
      <c r="MCU2204" s="218"/>
      <c r="MCV2204" s="218"/>
      <c r="MCW2204" s="218"/>
      <c r="MCX2204" s="218"/>
      <c r="MCY2204" s="218"/>
      <c r="MCZ2204" s="218"/>
      <c r="MDA2204" s="218"/>
      <c r="MDB2204" s="218"/>
      <c r="MDC2204" s="218"/>
      <c r="MDD2204" s="218"/>
      <c r="MDE2204" s="218"/>
      <c r="MDF2204" s="218"/>
      <c r="MDG2204" s="218"/>
      <c r="MDH2204" s="218"/>
      <c r="MDI2204" s="218"/>
      <c r="MDJ2204" s="218"/>
      <c r="MDK2204" s="218"/>
      <c r="MDL2204" s="218"/>
      <c r="MDM2204" s="218"/>
      <c r="MDN2204" s="218"/>
      <c r="MDO2204" s="218"/>
      <c r="MDP2204" s="218"/>
      <c r="MDQ2204" s="218"/>
      <c r="MDR2204" s="218"/>
      <c r="MDS2204" s="218"/>
      <c r="MDT2204" s="218"/>
      <c r="MDU2204" s="218"/>
      <c r="MDV2204" s="218"/>
      <c r="MDW2204" s="218"/>
      <c r="MDX2204" s="218"/>
      <c r="MDY2204" s="218"/>
      <c r="MDZ2204" s="218"/>
      <c r="MEA2204" s="218"/>
      <c r="MEB2204" s="218"/>
      <c r="MEC2204" s="218"/>
      <c r="MED2204" s="218"/>
      <c r="MEE2204" s="218"/>
      <c r="MEF2204" s="218"/>
      <c r="MEG2204" s="218"/>
      <c r="MEH2204" s="218"/>
      <c r="MEI2204" s="218"/>
      <c r="MEJ2204" s="218"/>
      <c r="MEK2204" s="218"/>
      <c r="MEL2204" s="218"/>
      <c r="MEM2204" s="218"/>
      <c r="MEN2204" s="218"/>
      <c r="MEO2204" s="218"/>
      <c r="MEP2204" s="218"/>
      <c r="MEQ2204" s="218"/>
      <c r="MER2204" s="218"/>
      <c r="MES2204" s="218"/>
      <c r="MET2204" s="218"/>
      <c r="MEU2204" s="218"/>
      <c r="MEV2204" s="218"/>
      <c r="MEW2204" s="218"/>
      <c r="MEX2204" s="218"/>
      <c r="MEY2204" s="218"/>
      <c r="MEZ2204" s="218"/>
      <c r="MFA2204" s="218"/>
      <c r="MFB2204" s="218"/>
      <c r="MFC2204" s="218"/>
      <c r="MFD2204" s="218"/>
      <c r="MFE2204" s="218"/>
      <c r="MFF2204" s="218"/>
      <c r="MFG2204" s="218"/>
      <c r="MFH2204" s="218"/>
      <c r="MFI2204" s="218"/>
      <c r="MFJ2204" s="218"/>
      <c r="MFK2204" s="218"/>
      <c r="MFL2204" s="218"/>
      <c r="MFM2204" s="218"/>
      <c r="MFN2204" s="218"/>
      <c r="MFO2204" s="218"/>
      <c r="MFP2204" s="218"/>
      <c r="MFQ2204" s="218"/>
      <c r="MFR2204" s="218"/>
      <c r="MFS2204" s="218"/>
      <c r="MFT2204" s="218"/>
      <c r="MFU2204" s="218"/>
      <c r="MFV2204" s="218"/>
      <c r="MFW2204" s="218"/>
      <c r="MFX2204" s="218"/>
      <c r="MFY2204" s="218"/>
      <c r="MFZ2204" s="218"/>
      <c r="MGA2204" s="218"/>
      <c r="MGB2204" s="218"/>
      <c r="MGC2204" s="218"/>
      <c r="MGD2204" s="218"/>
      <c r="MGE2204" s="218"/>
      <c r="MGF2204" s="218"/>
      <c r="MGG2204" s="218"/>
      <c r="MGH2204" s="218"/>
      <c r="MGI2204" s="218"/>
      <c r="MGJ2204" s="218"/>
      <c r="MGK2204" s="218"/>
      <c r="MGL2204" s="218"/>
      <c r="MGM2204" s="218"/>
      <c r="MGN2204" s="218"/>
      <c r="MGO2204" s="218"/>
      <c r="MGP2204" s="218"/>
      <c r="MGQ2204" s="218"/>
      <c r="MGR2204" s="218"/>
      <c r="MGS2204" s="218"/>
      <c r="MGT2204" s="218"/>
      <c r="MGU2204" s="218"/>
      <c r="MGV2204" s="218"/>
      <c r="MGW2204" s="218"/>
      <c r="MGX2204" s="218"/>
      <c r="MGY2204" s="218"/>
      <c r="MGZ2204" s="218"/>
      <c r="MHA2204" s="218"/>
      <c r="MHB2204" s="218"/>
      <c r="MHC2204" s="218"/>
      <c r="MHD2204" s="218"/>
      <c r="MHE2204" s="218"/>
      <c r="MHF2204" s="218"/>
      <c r="MHG2204" s="218"/>
      <c r="MHH2204" s="218"/>
      <c r="MHI2204" s="218"/>
      <c r="MHJ2204" s="218"/>
      <c r="MHK2204" s="218"/>
      <c r="MHL2204" s="218"/>
      <c r="MHM2204" s="218"/>
      <c r="MHN2204" s="218"/>
      <c r="MHO2204" s="218"/>
      <c r="MHP2204" s="218"/>
      <c r="MHQ2204" s="218"/>
      <c r="MHR2204" s="218"/>
      <c r="MHS2204" s="218"/>
      <c r="MHT2204" s="218"/>
      <c r="MHU2204" s="218"/>
      <c r="MHV2204" s="218"/>
      <c r="MHW2204" s="218"/>
      <c r="MHX2204" s="218"/>
      <c r="MHY2204" s="218"/>
      <c r="MHZ2204" s="218"/>
      <c r="MIA2204" s="218"/>
      <c r="MIB2204" s="218"/>
      <c r="MIC2204" s="218"/>
      <c r="MID2204" s="218"/>
      <c r="MIE2204" s="218"/>
      <c r="MIF2204" s="218"/>
      <c r="MIG2204" s="218"/>
      <c r="MIH2204" s="218"/>
      <c r="MII2204" s="218"/>
      <c r="MIJ2204" s="218"/>
      <c r="MIK2204" s="218"/>
      <c r="MIL2204" s="218"/>
      <c r="MIM2204" s="218"/>
      <c r="MIN2204" s="218"/>
      <c r="MIO2204" s="218"/>
      <c r="MIP2204" s="218"/>
      <c r="MIQ2204" s="218"/>
      <c r="MIR2204" s="218"/>
      <c r="MIS2204" s="218"/>
      <c r="MIT2204" s="218"/>
      <c r="MIU2204" s="218"/>
      <c r="MIV2204" s="218"/>
      <c r="MIW2204" s="218"/>
      <c r="MIX2204" s="218"/>
      <c r="MIY2204" s="218"/>
      <c r="MIZ2204" s="218"/>
      <c r="MJA2204" s="218"/>
      <c r="MJB2204" s="218"/>
      <c r="MJC2204" s="218"/>
      <c r="MJD2204" s="218"/>
      <c r="MJE2204" s="218"/>
      <c r="MJF2204" s="218"/>
      <c r="MJG2204" s="218"/>
      <c r="MJH2204" s="218"/>
      <c r="MJI2204" s="218"/>
      <c r="MJJ2204" s="218"/>
      <c r="MJK2204" s="218"/>
      <c r="MJL2204" s="218"/>
      <c r="MJM2204" s="218"/>
      <c r="MJN2204" s="218"/>
      <c r="MJO2204" s="218"/>
      <c r="MJP2204" s="218"/>
      <c r="MJQ2204" s="218"/>
      <c r="MJR2204" s="218"/>
      <c r="MJS2204" s="218"/>
      <c r="MJT2204" s="218"/>
      <c r="MJU2204" s="218"/>
      <c r="MJV2204" s="218"/>
      <c r="MJW2204" s="218"/>
      <c r="MJX2204" s="218"/>
      <c r="MJY2204" s="218"/>
      <c r="MJZ2204" s="218"/>
      <c r="MKA2204" s="218"/>
      <c r="MKB2204" s="218"/>
      <c r="MKC2204" s="218"/>
      <c r="MKD2204" s="218"/>
      <c r="MKE2204" s="218"/>
      <c r="MKF2204" s="218"/>
      <c r="MKG2204" s="218"/>
      <c r="MKH2204" s="218"/>
      <c r="MKI2204" s="218"/>
      <c r="MKJ2204" s="218"/>
      <c r="MKK2204" s="218"/>
      <c r="MKL2204" s="218"/>
      <c r="MKM2204" s="218"/>
      <c r="MKN2204" s="218"/>
      <c r="MKO2204" s="218"/>
      <c r="MKP2204" s="218"/>
      <c r="MKQ2204" s="218"/>
      <c r="MKR2204" s="218"/>
      <c r="MKS2204" s="218"/>
      <c r="MKT2204" s="218"/>
      <c r="MKU2204" s="218"/>
      <c r="MKV2204" s="218"/>
      <c r="MKW2204" s="218"/>
      <c r="MKX2204" s="218"/>
      <c r="MKY2204" s="218"/>
      <c r="MKZ2204" s="218"/>
      <c r="MLA2204" s="218"/>
      <c r="MLB2204" s="218"/>
      <c r="MLC2204" s="218"/>
      <c r="MLD2204" s="218"/>
      <c r="MLE2204" s="218"/>
      <c r="MLF2204" s="218"/>
      <c r="MLG2204" s="218"/>
      <c r="MLH2204" s="218"/>
      <c r="MLI2204" s="218"/>
      <c r="MLJ2204" s="218"/>
      <c r="MLK2204" s="218"/>
      <c r="MLL2204" s="218"/>
      <c r="MLM2204" s="218"/>
      <c r="MLN2204" s="218"/>
      <c r="MLO2204" s="218"/>
      <c r="MLP2204" s="218"/>
      <c r="MLQ2204" s="218"/>
      <c r="MLR2204" s="218"/>
      <c r="MLS2204" s="218"/>
      <c r="MLT2204" s="218"/>
      <c r="MLU2204" s="218"/>
      <c r="MLV2204" s="218"/>
      <c r="MLW2204" s="218"/>
      <c r="MLX2204" s="218"/>
      <c r="MLY2204" s="218"/>
      <c r="MLZ2204" s="218"/>
      <c r="MMA2204" s="218"/>
      <c r="MMB2204" s="218"/>
      <c r="MMC2204" s="218"/>
      <c r="MMD2204" s="218"/>
      <c r="MME2204" s="218"/>
      <c r="MMF2204" s="218"/>
      <c r="MMG2204" s="218"/>
      <c r="MMH2204" s="218"/>
      <c r="MMI2204" s="218"/>
      <c r="MMJ2204" s="218"/>
      <c r="MMK2204" s="218"/>
      <c r="MML2204" s="218"/>
      <c r="MMM2204" s="218"/>
      <c r="MMN2204" s="218"/>
      <c r="MMO2204" s="218"/>
      <c r="MMP2204" s="218"/>
      <c r="MMQ2204" s="218"/>
      <c r="MMR2204" s="218"/>
      <c r="MMS2204" s="218"/>
      <c r="MMT2204" s="218"/>
      <c r="MMU2204" s="218"/>
      <c r="MMV2204" s="218"/>
      <c r="MMW2204" s="218"/>
      <c r="MMX2204" s="218"/>
      <c r="MMY2204" s="218"/>
      <c r="MMZ2204" s="218"/>
      <c r="MNA2204" s="218"/>
      <c r="MNB2204" s="218"/>
      <c r="MNC2204" s="218"/>
      <c r="MND2204" s="218"/>
      <c r="MNE2204" s="218"/>
      <c r="MNF2204" s="218"/>
      <c r="MNG2204" s="218"/>
      <c r="MNH2204" s="218"/>
      <c r="MNI2204" s="218"/>
      <c r="MNJ2204" s="218"/>
      <c r="MNK2204" s="218"/>
      <c r="MNL2204" s="218"/>
      <c r="MNM2204" s="218"/>
      <c r="MNN2204" s="218"/>
      <c r="MNO2204" s="218"/>
      <c r="MNP2204" s="218"/>
      <c r="MNQ2204" s="218"/>
      <c r="MNR2204" s="218"/>
      <c r="MNS2204" s="218"/>
      <c r="MNT2204" s="218"/>
      <c r="MNU2204" s="218"/>
      <c r="MNV2204" s="218"/>
      <c r="MNW2204" s="218"/>
      <c r="MNX2204" s="218"/>
      <c r="MNY2204" s="218"/>
      <c r="MNZ2204" s="218"/>
      <c r="MOA2204" s="218"/>
      <c r="MOB2204" s="218"/>
      <c r="MOC2204" s="218"/>
      <c r="MOD2204" s="218"/>
      <c r="MOE2204" s="218"/>
      <c r="MOF2204" s="218"/>
      <c r="MOG2204" s="218"/>
      <c r="MOH2204" s="218"/>
      <c r="MOI2204" s="218"/>
      <c r="MOJ2204" s="218"/>
      <c r="MOK2204" s="218"/>
      <c r="MOL2204" s="218"/>
      <c r="MOM2204" s="218"/>
      <c r="MON2204" s="218"/>
      <c r="MOO2204" s="218"/>
      <c r="MOP2204" s="218"/>
      <c r="MOQ2204" s="218"/>
      <c r="MOR2204" s="218"/>
      <c r="MOS2204" s="218"/>
      <c r="MOT2204" s="218"/>
      <c r="MOU2204" s="218"/>
      <c r="MOV2204" s="218"/>
      <c r="MOW2204" s="218"/>
      <c r="MOX2204" s="218"/>
      <c r="MOY2204" s="218"/>
      <c r="MOZ2204" s="218"/>
      <c r="MPA2204" s="218"/>
      <c r="MPB2204" s="218"/>
      <c r="MPC2204" s="218"/>
      <c r="MPD2204" s="218"/>
      <c r="MPE2204" s="218"/>
      <c r="MPF2204" s="218"/>
      <c r="MPG2204" s="218"/>
      <c r="MPH2204" s="218"/>
      <c r="MPI2204" s="218"/>
      <c r="MPJ2204" s="218"/>
      <c r="MPK2204" s="218"/>
      <c r="MPL2204" s="218"/>
      <c r="MPM2204" s="218"/>
      <c r="MPN2204" s="218"/>
      <c r="MPO2204" s="218"/>
      <c r="MPP2204" s="218"/>
      <c r="MPQ2204" s="218"/>
      <c r="MPR2204" s="218"/>
      <c r="MPS2204" s="218"/>
      <c r="MPT2204" s="218"/>
      <c r="MPU2204" s="218"/>
      <c r="MPV2204" s="218"/>
      <c r="MPW2204" s="218"/>
      <c r="MPX2204" s="218"/>
      <c r="MPY2204" s="218"/>
      <c r="MPZ2204" s="218"/>
      <c r="MQA2204" s="218"/>
      <c r="MQB2204" s="218"/>
      <c r="MQC2204" s="218"/>
      <c r="MQD2204" s="218"/>
      <c r="MQE2204" s="218"/>
      <c r="MQF2204" s="218"/>
      <c r="MQG2204" s="218"/>
      <c r="MQH2204" s="218"/>
      <c r="MQI2204" s="218"/>
      <c r="MQJ2204" s="218"/>
      <c r="MQK2204" s="218"/>
      <c r="MQL2204" s="218"/>
      <c r="MQM2204" s="218"/>
      <c r="MQN2204" s="218"/>
      <c r="MQO2204" s="218"/>
      <c r="MQP2204" s="218"/>
      <c r="MQQ2204" s="218"/>
      <c r="MQR2204" s="218"/>
      <c r="MQS2204" s="218"/>
      <c r="MQT2204" s="218"/>
      <c r="MQU2204" s="218"/>
      <c r="MQV2204" s="218"/>
      <c r="MQW2204" s="218"/>
      <c r="MQX2204" s="218"/>
      <c r="MQY2204" s="218"/>
      <c r="MQZ2204" s="218"/>
      <c r="MRA2204" s="218"/>
      <c r="MRB2204" s="218"/>
      <c r="MRC2204" s="218"/>
      <c r="MRD2204" s="218"/>
      <c r="MRE2204" s="218"/>
      <c r="MRF2204" s="218"/>
      <c r="MRG2204" s="218"/>
      <c r="MRH2204" s="218"/>
      <c r="MRI2204" s="218"/>
      <c r="MRJ2204" s="218"/>
      <c r="MRK2204" s="218"/>
      <c r="MRL2204" s="218"/>
      <c r="MRM2204" s="218"/>
      <c r="MRN2204" s="218"/>
      <c r="MRO2204" s="218"/>
      <c r="MRP2204" s="218"/>
      <c r="MRQ2204" s="218"/>
      <c r="MRR2204" s="218"/>
      <c r="MRS2204" s="218"/>
      <c r="MRT2204" s="218"/>
      <c r="MRU2204" s="218"/>
      <c r="MRV2204" s="218"/>
      <c r="MRW2204" s="218"/>
      <c r="MRX2204" s="218"/>
      <c r="MRY2204" s="218"/>
      <c r="MRZ2204" s="218"/>
      <c r="MSA2204" s="218"/>
      <c r="MSB2204" s="218"/>
      <c r="MSC2204" s="218"/>
      <c r="MSD2204" s="218"/>
      <c r="MSE2204" s="218"/>
      <c r="MSF2204" s="218"/>
      <c r="MSG2204" s="218"/>
      <c r="MSH2204" s="218"/>
      <c r="MSI2204" s="218"/>
      <c r="MSJ2204" s="218"/>
      <c r="MSK2204" s="218"/>
      <c r="MSL2204" s="218"/>
      <c r="MSM2204" s="218"/>
      <c r="MSN2204" s="218"/>
      <c r="MSO2204" s="218"/>
      <c r="MSP2204" s="218"/>
      <c r="MSQ2204" s="218"/>
      <c r="MSR2204" s="218"/>
      <c r="MSS2204" s="218"/>
      <c r="MST2204" s="218"/>
      <c r="MSU2204" s="218"/>
      <c r="MSV2204" s="218"/>
      <c r="MSW2204" s="218"/>
      <c r="MSX2204" s="218"/>
      <c r="MSY2204" s="218"/>
      <c r="MSZ2204" s="218"/>
      <c r="MTA2204" s="218"/>
      <c r="MTB2204" s="218"/>
      <c r="MTC2204" s="218"/>
      <c r="MTD2204" s="218"/>
      <c r="MTE2204" s="218"/>
      <c r="MTF2204" s="218"/>
      <c r="MTG2204" s="218"/>
      <c r="MTH2204" s="218"/>
      <c r="MTI2204" s="218"/>
      <c r="MTJ2204" s="218"/>
      <c r="MTK2204" s="218"/>
      <c r="MTL2204" s="218"/>
      <c r="MTM2204" s="218"/>
      <c r="MTN2204" s="218"/>
      <c r="MTO2204" s="218"/>
      <c r="MTP2204" s="218"/>
      <c r="MTQ2204" s="218"/>
      <c r="MTR2204" s="218"/>
      <c r="MTS2204" s="218"/>
      <c r="MTT2204" s="218"/>
      <c r="MTU2204" s="218"/>
      <c r="MTV2204" s="218"/>
      <c r="MTW2204" s="218"/>
      <c r="MTX2204" s="218"/>
      <c r="MTY2204" s="218"/>
      <c r="MTZ2204" s="218"/>
      <c r="MUA2204" s="218"/>
      <c r="MUB2204" s="218"/>
      <c r="MUC2204" s="218"/>
      <c r="MUD2204" s="218"/>
      <c r="MUE2204" s="218"/>
      <c r="MUF2204" s="218"/>
      <c r="MUG2204" s="218"/>
      <c r="MUH2204" s="218"/>
      <c r="MUI2204" s="218"/>
      <c r="MUJ2204" s="218"/>
      <c r="MUK2204" s="218"/>
      <c r="MUL2204" s="218"/>
      <c r="MUM2204" s="218"/>
      <c r="MUN2204" s="218"/>
      <c r="MUO2204" s="218"/>
      <c r="MUP2204" s="218"/>
      <c r="MUQ2204" s="218"/>
      <c r="MUR2204" s="218"/>
      <c r="MUS2204" s="218"/>
      <c r="MUT2204" s="218"/>
      <c r="MUU2204" s="218"/>
      <c r="MUV2204" s="218"/>
      <c r="MUW2204" s="218"/>
      <c r="MUX2204" s="218"/>
      <c r="MUY2204" s="218"/>
      <c r="MUZ2204" s="218"/>
      <c r="MVA2204" s="218"/>
      <c r="MVB2204" s="218"/>
      <c r="MVC2204" s="218"/>
      <c r="MVD2204" s="218"/>
      <c r="MVE2204" s="218"/>
      <c r="MVF2204" s="218"/>
      <c r="MVG2204" s="218"/>
      <c r="MVH2204" s="218"/>
      <c r="MVI2204" s="218"/>
      <c r="MVJ2204" s="218"/>
      <c r="MVK2204" s="218"/>
      <c r="MVL2204" s="218"/>
      <c r="MVM2204" s="218"/>
      <c r="MVN2204" s="218"/>
      <c r="MVO2204" s="218"/>
      <c r="MVP2204" s="218"/>
      <c r="MVQ2204" s="218"/>
      <c r="MVR2204" s="218"/>
      <c r="MVS2204" s="218"/>
      <c r="MVT2204" s="218"/>
      <c r="MVU2204" s="218"/>
      <c r="MVV2204" s="218"/>
      <c r="MVW2204" s="218"/>
      <c r="MVX2204" s="218"/>
      <c r="MVY2204" s="218"/>
      <c r="MVZ2204" s="218"/>
      <c r="MWA2204" s="218"/>
      <c r="MWB2204" s="218"/>
      <c r="MWC2204" s="218"/>
      <c r="MWD2204" s="218"/>
      <c r="MWE2204" s="218"/>
      <c r="MWF2204" s="218"/>
      <c r="MWG2204" s="218"/>
      <c r="MWH2204" s="218"/>
      <c r="MWI2204" s="218"/>
      <c r="MWJ2204" s="218"/>
      <c r="MWK2204" s="218"/>
      <c r="MWL2204" s="218"/>
      <c r="MWM2204" s="218"/>
      <c r="MWN2204" s="218"/>
      <c r="MWO2204" s="218"/>
      <c r="MWP2204" s="218"/>
      <c r="MWQ2204" s="218"/>
      <c r="MWR2204" s="218"/>
      <c r="MWS2204" s="218"/>
      <c r="MWT2204" s="218"/>
      <c r="MWU2204" s="218"/>
      <c r="MWV2204" s="218"/>
      <c r="MWW2204" s="218"/>
      <c r="MWX2204" s="218"/>
      <c r="MWY2204" s="218"/>
      <c r="MWZ2204" s="218"/>
      <c r="MXA2204" s="218"/>
      <c r="MXB2204" s="218"/>
      <c r="MXC2204" s="218"/>
      <c r="MXD2204" s="218"/>
      <c r="MXE2204" s="218"/>
      <c r="MXF2204" s="218"/>
      <c r="MXG2204" s="218"/>
      <c r="MXH2204" s="218"/>
      <c r="MXI2204" s="218"/>
      <c r="MXJ2204" s="218"/>
      <c r="MXK2204" s="218"/>
      <c r="MXL2204" s="218"/>
      <c r="MXM2204" s="218"/>
      <c r="MXN2204" s="218"/>
      <c r="MXO2204" s="218"/>
      <c r="MXP2204" s="218"/>
      <c r="MXQ2204" s="218"/>
      <c r="MXR2204" s="218"/>
      <c r="MXS2204" s="218"/>
      <c r="MXT2204" s="218"/>
      <c r="MXU2204" s="218"/>
      <c r="MXV2204" s="218"/>
      <c r="MXW2204" s="218"/>
      <c r="MXX2204" s="218"/>
      <c r="MXY2204" s="218"/>
      <c r="MXZ2204" s="218"/>
      <c r="MYA2204" s="218"/>
      <c r="MYB2204" s="218"/>
      <c r="MYC2204" s="218"/>
      <c r="MYD2204" s="218"/>
      <c r="MYE2204" s="218"/>
      <c r="MYF2204" s="218"/>
      <c r="MYG2204" s="218"/>
      <c r="MYH2204" s="218"/>
      <c r="MYI2204" s="218"/>
      <c r="MYJ2204" s="218"/>
      <c r="MYK2204" s="218"/>
      <c r="MYL2204" s="218"/>
      <c r="MYM2204" s="218"/>
      <c r="MYN2204" s="218"/>
      <c r="MYO2204" s="218"/>
      <c r="MYP2204" s="218"/>
      <c r="MYQ2204" s="218"/>
      <c r="MYR2204" s="218"/>
      <c r="MYS2204" s="218"/>
      <c r="MYT2204" s="218"/>
      <c r="MYU2204" s="218"/>
      <c r="MYV2204" s="218"/>
      <c r="MYW2204" s="218"/>
      <c r="MYX2204" s="218"/>
      <c r="MYY2204" s="218"/>
      <c r="MYZ2204" s="218"/>
      <c r="MZA2204" s="218"/>
      <c r="MZB2204" s="218"/>
      <c r="MZC2204" s="218"/>
      <c r="MZD2204" s="218"/>
      <c r="MZE2204" s="218"/>
      <c r="MZF2204" s="218"/>
      <c r="MZG2204" s="218"/>
      <c r="MZH2204" s="218"/>
      <c r="MZI2204" s="218"/>
      <c r="MZJ2204" s="218"/>
      <c r="MZK2204" s="218"/>
      <c r="MZL2204" s="218"/>
      <c r="MZM2204" s="218"/>
      <c r="MZN2204" s="218"/>
      <c r="MZO2204" s="218"/>
      <c r="MZP2204" s="218"/>
      <c r="MZQ2204" s="218"/>
      <c r="MZR2204" s="218"/>
      <c r="MZS2204" s="218"/>
      <c r="MZT2204" s="218"/>
      <c r="MZU2204" s="218"/>
      <c r="MZV2204" s="218"/>
      <c r="MZW2204" s="218"/>
      <c r="MZX2204" s="218"/>
      <c r="MZY2204" s="218"/>
      <c r="MZZ2204" s="218"/>
      <c r="NAA2204" s="218"/>
      <c r="NAB2204" s="218"/>
      <c r="NAC2204" s="218"/>
      <c r="NAD2204" s="218"/>
      <c r="NAE2204" s="218"/>
      <c r="NAF2204" s="218"/>
      <c r="NAG2204" s="218"/>
      <c r="NAH2204" s="218"/>
      <c r="NAI2204" s="218"/>
      <c r="NAJ2204" s="218"/>
      <c r="NAK2204" s="218"/>
      <c r="NAL2204" s="218"/>
      <c r="NAM2204" s="218"/>
      <c r="NAN2204" s="218"/>
      <c r="NAO2204" s="218"/>
      <c r="NAP2204" s="218"/>
      <c r="NAQ2204" s="218"/>
      <c r="NAR2204" s="218"/>
      <c r="NAS2204" s="218"/>
      <c r="NAT2204" s="218"/>
      <c r="NAU2204" s="218"/>
      <c r="NAV2204" s="218"/>
      <c r="NAW2204" s="218"/>
      <c r="NAX2204" s="218"/>
      <c r="NAY2204" s="218"/>
      <c r="NAZ2204" s="218"/>
      <c r="NBA2204" s="218"/>
      <c r="NBB2204" s="218"/>
      <c r="NBC2204" s="218"/>
      <c r="NBD2204" s="218"/>
      <c r="NBE2204" s="218"/>
      <c r="NBF2204" s="218"/>
      <c r="NBG2204" s="218"/>
      <c r="NBH2204" s="218"/>
      <c r="NBI2204" s="218"/>
      <c r="NBJ2204" s="218"/>
      <c r="NBK2204" s="218"/>
      <c r="NBL2204" s="218"/>
      <c r="NBM2204" s="218"/>
      <c r="NBN2204" s="218"/>
      <c r="NBO2204" s="218"/>
      <c r="NBP2204" s="218"/>
      <c r="NBQ2204" s="218"/>
      <c r="NBR2204" s="218"/>
      <c r="NBS2204" s="218"/>
      <c r="NBT2204" s="218"/>
      <c r="NBU2204" s="218"/>
      <c r="NBV2204" s="218"/>
      <c r="NBW2204" s="218"/>
      <c r="NBX2204" s="218"/>
      <c r="NBY2204" s="218"/>
      <c r="NBZ2204" s="218"/>
      <c r="NCA2204" s="218"/>
      <c r="NCB2204" s="218"/>
      <c r="NCC2204" s="218"/>
      <c r="NCD2204" s="218"/>
      <c r="NCE2204" s="218"/>
      <c r="NCF2204" s="218"/>
      <c r="NCG2204" s="218"/>
      <c r="NCH2204" s="218"/>
      <c r="NCI2204" s="218"/>
      <c r="NCJ2204" s="218"/>
      <c r="NCK2204" s="218"/>
      <c r="NCL2204" s="218"/>
      <c r="NCM2204" s="218"/>
      <c r="NCN2204" s="218"/>
      <c r="NCO2204" s="218"/>
      <c r="NCP2204" s="218"/>
      <c r="NCQ2204" s="218"/>
      <c r="NCR2204" s="218"/>
      <c r="NCS2204" s="218"/>
      <c r="NCT2204" s="218"/>
      <c r="NCU2204" s="218"/>
      <c r="NCV2204" s="218"/>
      <c r="NCW2204" s="218"/>
      <c r="NCX2204" s="218"/>
      <c r="NCY2204" s="218"/>
      <c r="NCZ2204" s="218"/>
      <c r="NDA2204" s="218"/>
      <c r="NDB2204" s="218"/>
      <c r="NDC2204" s="218"/>
      <c r="NDD2204" s="218"/>
      <c r="NDE2204" s="218"/>
      <c r="NDF2204" s="218"/>
      <c r="NDG2204" s="218"/>
      <c r="NDH2204" s="218"/>
      <c r="NDI2204" s="218"/>
      <c r="NDJ2204" s="218"/>
      <c r="NDK2204" s="218"/>
      <c r="NDL2204" s="218"/>
      <c r="NDM2204" s="218"/>
      <c r="NDN2204" s="218"/>
      <c r="NDO2204" s="218"/>
      <c r="NDP2204" s="218"/>
      <c r="NDQ2204" s="218"/>
      <c r="NDR2204" s="218"/>
      <c r="NDS2204" s="218"/>
      <c r="NDT2204" s="218"/>
      <c r="NDU2204" s="218"/>
      <c r="NDV2204" s="218"/>
      <c r="NDW2204" s="218"/>
      <c r="NDX2204" s="218"/>
      <c r="NDY2204" s="218"/>
      <c r="NDZ2204" s="218"/>
      <c r="NEA2204" s="218"/>
      <c r="NEB2204" s="218"/>
      <c r="NEC2204" s="218"/>
      <c r="NED2204" s="218"/>
      <c r="NEE2204" s="218"/>
      <c r="NEF2204" s="218"/>
      <c r="NEG2204" s="218"/>
      <c r="NEH2204" s="218"/>
      <c r="NEI2204" s="218"/>
      <c r="NEJ2204" s="218"/>
      <c r="NEK2204" s="218"/>
      <c r="NEL2204" s="218"/>
      <c r="NEM2204" s="218"/>
      <c r="NEN2204" s="218"/>
      <c r="NEO2204" s="218"/>
      <c r="NEP2204" s="218"/>
      <c r="NEQ2204" s="218"/>
      <c r="NER2204" s="218"/>
      <c r="NES2204" s="218"/>
      <c r="NET2204" s="218"/>
      <c r="NEU2204" s="218"/>
      <c r="NEV2204" s="218"/>
      <c r="NEW2204" s="218"/>
      <c r="NEX2204" s="218"/>
      <c r="NEY2204" s="218"/>
      <c r="NEZ2204" s="218"/>
      <c r="NFA2204" s="218"/>
      <c r="NFB2204" s="218"/>
      <c r="NFC2204" s="218"/>
      <c r="NFD2204" s="218"/>
      <c r="NFE2204" s="218"/>
      <c r="NFF2204" s="218"/>
      <c r="NFG2204" s="218"/>
      <c r="NFH2204" s="218"/>
      <c r="NFI2204" s="218"/>
      <c r="NFJ2204" s="218"/>
      <c r="NFK2204" s="218"/>
      <c r="NFL2204" s="218"/>
      <c r="NFM2204" s="218"/>
      <c r="NFN2204" s="218"/>
      <c r="NFO2204" s="218"/>
      <c r="NFP2204" s="218"/>
      <c r="NFQ2204" s="218"/>
      <c r="NFR2204" s="218"/>
      <c r="NFS2204" s="218"/>
      <c r="NFT2204" s="218"/>
      <c r="NFU2204" s="218"/>
      <c r="NFV2204" s="218"/>
      <c r="NFW2204" s="218"/>
      <c r="NFX2204" s="218"/>
      <c r="NFY2204" s="218"/>
      <c r="NFZ2204" s="218"/>
      <c r="NGA2204" s="218"/>
      <c r="NGB2204" s="218"/>
      <c r="NGC2204" s="218"/>
      <c r="NGD2204" s="218"/>
      <c r="NGE2204" s="218"/>
      <c r="NGF2204" s="218"/>
      <c r="NGG2204" s="218"/>
      <c r="NGH2204" s="218"/>
      <c r="NGI2204" s="218"/>
      <c r="NGJ2204" s="218"/>
      <c r="NGK2204" s="218"/>
      <c r="NGL2204" s="218"/>
      <c r="NGM2204" s="218"/>
      <c r="NGN2204" s="218"/>
      <c r="NGO2204" s="218"/>
      <c r="NGP2204" s="218"/>
      <c r="NGQ2204" s="218"/>
      <c r="NGR2204" s="218"/>
      <c r="NGS2204" s="218"/>
      <c r="NGT2204" s="218"/>
      <c r="NGU2204" s="218"/>
      <c r="NGV2204" s="218"/>
      <c r="NGW2204" s="218"/>
      <c r="NGX2204" s="218"/>
      <c r="NGY2204" s="218"/>
      <c r="NGZ2204" s="218"/>
      <c r="NHA2204" s="218"/>
      <c r="NHB2204" s="218"/>
      <c r="NHC2204" s="218"/>
      <c r="NHD2204" s="218"/>
      <c r="NHE2204" s="218"/>
      <c r="NHF2204" s="218"/>
      <c r="NHG2204" s="218"/>
      <c r="NHH2204" s="218"/>
      <c r="NHI2204" s="218"/>
      <c r="NHJ2204" s="218"/>
      <c r="NHK2204" s="218"/>
      <c r="NHL2204" s="218"/>
      <c r="NHM2204" s="218"/>
      <c r="NHN2204" s="218"/>
      <c r="NHO2204" s="218"/>
      <c r="NHP2204" s="218"/>
      <c r="NHQ2204" s="218"/>
      <c r="NHR2204" s="218"/>
      <c r="NHS2204" s="218"/>
      <c r="NHT2204" s="218"/>
      <c r="NHU2204" s="218"/>
      <c r="NHV2204" s="218"/>
      <c r="NHW2204" s="218"/>
      <c r="NHX2204" s="218"/>
      <c r="NHY2204" s="218"/>
      <c r="NHZ2204" s="218"/>
      <c r="NIA2204" s="218"/>
      <c r="NIB2204" s="218"/>
      <c r="NIC2204" s="218"/>
      <c r="NID2204" s="218"/>
      <c r="NIE2204" s="218"/>
      <c r="NIF2204" s="218"/>
      <c r="NIG2204" s="218"/>
      <c r="NIH2204" s="218"/>
      <c r="NII2204" s="218"/>
      <c r="NIJ2204" s="218"/>
      <c r="NIK2204" s="218"/>
      <c r="NIL2204" s="218"/>
      <c r="NIM2204" s="218"/>
      <c r="NIN2204" s="218"/>
      <c r="NIO2204" s="218"/>
      <c r="NIP2204" s="218"/>
      <c r="NIQ2204" s="218"/>
      <c r="NIR2204" s="218"/>
      <c r="NIS2204" s="218"/>
      <c r="NIT2204" s="218"/>
      <c r="NIU2204" s="218"/>
      <c r="NIV2204" s="218"/>
      <c r="NIW2204" s="218"/>
      <c r="NIX2204" s="218"/>
      <c r="NIY2204" s="218"/>
      <c r="NIZ2204" s="218"/>
      <c r="NJA2204" s="218"/>
      <c r="NJB2204" s="218"/>
      <c r="NJC2204" s="218"/>
      <c r="NJD2204" s="218"/>
      <c r="NJE2204" s="218"/>
      <c r="NJF2204" s="218"/>
      <c r="NJG2204" s="218"/>
      <c r="NJH2204" s="218"/>
      <c r="NJI2204" s="218"/>
      <c r="NJJ2204" s="218"/>
      <c r="NJK2204" s="218"/>
      <c r="NJL2204" s="218"/>
      <c r="NJM2204" s="218"/>
      <c r="NJN2204" s="218"/>
      <c r="NJO2204" s="218"/>
      <c r="NJP2204" s="218"/>
      <c r="NJQ2204" s="218"/>
      <c r="NJR2204" s="218"/>
      <c r="NJS2204" s="218"/>
      <c r="NJT2204" s="218"/>
      <c r="NJU2204" s="218"/>
      <c r="NJV2204" s="218"/>
      <c r="NJW2204" s="218"/>
      <c r="NJX2204" s="218"/>
      <c r="NJY2204" s="218"/>
      <c r="NJZ2204" s="218"/>
      <c r="NKA2204" s="218"/>
      <c r="NKB2204" s="218"/>
      <c r="NKC2204" s="218"/>
      <c r="NKD2204" s="218"/>
      <c r="NKE2204" s="218"/>
      <c r="NKF2204" s="218"/>
      <c r="NKG2204" s="218"/>
      <c r="NKH2204" s="218"/>
      <c r="NKI2204" s="218"/>
      <c r="NKJ2204" s="218"/>
      <c r="NKK2204" s="218"/>
      <c r="NKL2204" s="218"/>
      <c r="NKM2204" s="218"/>
      <c r="NKN2204" s="218"/>
      <c r="NKO2204" s="218"/>
      <c r="NKP2204" s="218"/>
      <c r="NKQ2204" s="218"/>
      <c r="NKR2204" s="218"/>
      <c r="NKS2204" s="218"/>
      <c r="NKT2204" s="218"/>
      <c r="NKU2204" s="218"/>
      <c r="NKV2204" s="218"/>
      <c r="NKW2204" s="218"/>
      <c r="NKX2204" s="218"/>
      <c r="NKY2204" s="218"/>
      <c r="NKZ2204" s="218"/>
      <c r="NLA2204" s="218"/>
      <c r="NLB2204" s="218"/>
      <c r="NLC2204" s="218"/>
      <c r="NLD2204" s="218"/>
      <c r="NLE2204" s="218"/>
      <c r="NLF2204" s="218"/>
      <c r="NLG2204" s="218"/>
      <c r="NLH2204" s="218"/>
      <c r="NLI2204" s="218"/>
      <c r="NLJ2204" s="218"/>
      <c r="NLK2204" s="218"/>
      <c r="NLL2204" s="218"/>
      <c r="NLM2204" s="218"/>
      <c r="NLN2204" s="218"/>
      <c r="NLO2204" s="218"/>
      <c r="NLP2204" s="218"/>
      <c r="NLQ2204" s="218"/>
      <c r="NLR2204" s="218"/>
      <c r="NLS2204" s="218"/>
      <c r="NLT2204" s="218"/>
      <c r="NLU2204" s="218"/>
      <c r="NLV2204" s="218"/>
      <c r="NLW2204" s="218"/>
      <c r="NLX2204" s="218"/>
      <c r="NLY2204" s="218"/>
      <c r="NLZ2204" s="218"/>
      <c r="NMA2204" s="218"/>
      <c r="NMB2204" s="218"/>
      <c r="NMC2204" s="218"/>
      <c r="NMD2204" s="218"/>
      <c r="NME2204" s="218"/>
      <c r="NMF2204" s="218"/>
      <c r="NMG2204" s="218"/>
      <c r="NMH2204" s="218"/>
      <c r="NMI2204" s="218"/>
      <c r="NMJ2204" s="218"/>
      <c r="NMK2204" s="218"/>
      <c r="NML2204" s="218"/>
      <c r="NMM2204" s="218"/>
      <c r="NMN2204" s="218"/>
      <c r="NMO2204" s="218"/>
      <c r="NMP2204" s="218"/>
      <c r="NMQ2204" s="218"/>
      <c r="NMR2204" s="218"/>
      <c r="NMS2204" s="218"/>
      <c r="NMT2204" s="218"/>
      <c r="NMU2204" s="218"/>
      <c r="NMV2204" s="218"/>
      <c r="NMW2204" s="218"/>
      <c r="NMX2204" s="218"/>
      <c r="NMY2204" s="218"/>
      <c r="NMZ2204" s="218"/>
      <c r="NNA2204" s="218"/>
      <c r="NNB2204" s="218"/>
      <c r="NNC2204" s="218"/>
      <c r="NND2204" s="218"/>
      <c r="NNE2204" s="218"/>
      <c r="NNF2204" s="218"/>
      <c r="NNG2204" s="218"/>
      <c r="NNH2204" s="218"/>
      <c r="NNI2204" s="218"/>
      <c r="NNJ2204" s="218"/>
      <c r="NNK2204" s="218"/>
      <c r="NNL2204" s="218"/>
      <c r="NNM2204" s="218"/>
      <c r="NNN2204" s="218"/>
      <c r="NNO2204" s="218"/>
      <c r="NNP2204" s="218"/>
      <c r="NNQ2204" s="218"/>
      <c r="NNR2204" s="218"/>
      <c r="NNS2204" s="218"/>
      <c r="NNT2204" s="218"/>
      <c r="NNU2204" s="218"/>
      <c r="NNV2204" s="218"/>
      <c r="NNW2204" s="218"/>
      <c r="NNX2204" s="218"/>
      <c r="NNY2204" s="218"/>
      <c r="NNZ2204" s="218"/>
      <c r="NOA2204" s="218"/>
      <c r="NOB2204" s="218"/>
      <c r="NOC2204" s="218"/>
      <c r="NOD2204" s="218"/>
      <c r="NOE2204" s="218"/>
      <c r="NOF2204" s="218"/>
      <c r="NOG2204" s="218"/>
      <c r="NOH2204" s="218"/>
      <c r="NOI2204" s="218"/>
      <c r="NOJ2204" s="218"/>
      <c r="NOK2204" s="218"/>
      <c r="NOL2204" s="218"/>
      <c r="NOM2204" s="218"/>
      <c r="NON2204" s="218"/>
      <c r="NOO2204" s="218"/>
      <c r="NOP2204" s="218"/>
      <c r="NOQ2204" s="218"/>
      <c r="NOR2204" s="218"/>
      <c r="NOS2204" s="218"/>
      <c r="NOT2204" s="218"/>
      <c r="NOU2204" s="218"/>
      <c r="NOV2204" s="218"/>
      <c r="NOW2204" s="218"/>
      <c r="NOX2204" s="218"/>
      <c r="NOY2204" s="218"/>
      <c r="NOZ2204" s="218"/>
      <c r="NPA2204" s="218"/>
      <c r="NPB2204" s="218"/>
      <c r="NPC2204" s="218"/>
      <c r="NPD2204" s="218"/>
      <c r="NPE2204" s="218"/>
      <c r="NPF2204" s="218"/>
      <c r="NPG2204" s="218"/>
      <c r="NPH2204" s="218"/>
      <c r="NPI2204" s="218"/>
      <c r="NPJ2204" s="218"/>
      <c r="NPK2204" s="218"/>
      <c r="NPL2204" s="218"/>
      <c r="NPM2204" s="218"/>
      <c r="NPN2204" s="218"/>
      <c r="NPO2204" s="218"/>
      <c r="NPP2204" s="218"/>
      <c r="NPQ2204" s="218"/>
      <c r="NPR2204" s="218"/>
      <c r="NPS2204" s="218"/>
      <c r="NPT2204" s="218"/>
      <c r="NPU2204" s="218"/>
      <c r="NPV2204" s="218"/>
      <c r="NPW2204" s="218"/>
      <c r="NPX2204" s="218"/>
      <c r="NPY2204" s="218"/>
      <c r="NPZ2204" s="218"/>
      <c r="NQA2204" s="218"/>
      <c r="NQB2204" s="218"/>
      <c r="NQC2204" s="218"/>
      <c r="NQD2204" s="218"/>
      <c r="NQE2204" s="218"/>
      <c r="NQF2204" s="218"/>
      <c r="NQG2204" s="218"/>
      <c r="NQH2204" s="218"/>
      <c r="NQI2204" s="218"/>
      <c r="NQJ2204" s="218"/>
      <c r="NQK2204" s="218"/>
      <c r="NQL2204" s="218"/>
      <c r="NQM2204" s="218"/>
      <c r="NQN2204" s="218"/>
      <c r="NQO2204" s="218"/>
      <c r="NQP2204" s="218"/>
      <c r="NQQ2204" s="218"/>
      <c r="NQR2204" s="218"/>
      <c r="NQS2204" s="218"/>
      <c r="NQT2204" s="218"/>
      <c r="NQU2204" s="218"/>
      <c r="NQV2204" s="218"/>
      <c r="NQW2204" s="218"/>
      <c r="NQX2204" s="218"/>
      <c r="NQY2204" s="218"/>
      <c r="NQZ2204" s="218"/>
      <c r="NRA2204" s="218"/>
      <c r="NRB2204" s="218"/>
      <c r="NRC2204" s="218"/>
      <c r="NRD2204" s="218"/>
      <c r="NRE2204" s="218"/>
      <c r="NRF2204" s="218"/>
      <c r="NRG2204" s="218"/>
      <c r="NRH2204" s="218"/>
      <c r="NRI2204" s="218"/>
      <c r="NRJ2204" s="218"/>
      <c r="NRK2204" s="218"/>
      <c r="NRL2204" s="218"/>
      <c r="NRM2204" s="218"/>
      <c r="NRN2204" s="218"/>
      <c r="NRO2204" s="218"/>
      <c r="NRP2204" s="218"/>
      <c r="NRQ2204" s="218"/>
      <c r="NRR2204" s="218"/>
      <c r="NRS2204" s="218"/>
      <c r="NRT2204" s="218"/>
      <c r="NRU2204" s="218"/>
      <c r="NRV2204" s="218"/>
      <c r="NRW2204" s="218"/>
      <c r="NRX2204" s="218"/>
      <c r="NRY2204" s="218"/>
      <c r="NRZ2204" s="218"/>
      <c r="NSA2204" s="218"/>
      <c r="NSB2204" s="218"/>
      <c r="NSC2204" s="218"/>
      <c r="NSD2204" s="218"/>
      <c r="NSE2204" s="218"/>
      <c r="NSF2204" s="218"/>
      <c r="NSG2204" s="218"/>
      <c r="NSH2204" s="218"/>
      <c r="NSI2204" s="218"/>
      <c r="NSJ2204" s="218"/>
      <c r="NSK2204" s="218"/>
      <c r="NSL2204" s="218"/>
      <c r="NSM2204" s="218"/>
      <c r="NSN2204" s="218"/>
      <c r="NSO2204" s="218"/>
      <c r="NSP2204" s="218"/>
      <c r="NSQ2204" s="218"/>
      <c r="NSR2204" s="218"/>
      <c r="NSS2204" s="218"/>
      <c r="NST2204" s="218"/>
      <c r="NSU2204" s="218"/>
      <c r="NSV2204" s="218"/>
      <c r="NSW2204" s="218"/>
      <c r="NSX2204" s="218"/>
      <c r="NSY2204" s="218"/>
      <c r="NSZ2204" s="218"/>
      <c r="NTA2204" s="218"/>
      <c r="NTB2204" s="218"/>
      <c r="NTC2204" s="218"/>
      <c r="NTD2204" s="218"/>
      <c r="NTE2204" s="218"/>
      <c r="NTF2204" s="218"/>
      <c r="NTG2204" s="218"/>
      <c r="NTH2204" s="218"/>
      <c r="NTI2204" s="218"/>
      <c r="NTJ2204" s="218"/>
      <c r="NTK2204" s="218"/>
      <c r="NTL2204" s="218"/>
      <c r="NTM2204" s="218"/>
      <c r="NTN2204" s="218"/>
      <c r="NTO2204" s="218"/>
      <c r="NTP2204" s="218"/>
      <c r="NTQ2204" s="218"/>
      <c r="NTR2204" s="218"/>
      <c r="NTS2204" s="218"/>
      <c r="NTT2204" s="218"/>
      <c r="NTU2204" s="218"/>
      <c r="NTV2204" s="218"/>
      <c r="NTW2204" s="218"/>
      <c r="NTX2204" s="218"/>
      <c r="NTY2204" s="218"/>
      <c r="NTZ2204" s="218"/>
      <c r="NUA2204" s="218"/>
      <c r="NUB2204" s="218"/>
      <c r="NUC2204" s="218"/>
      <c r="NUD2204" s="218"/>
      <c r="NUE2204" s="218"/>
      <c r="NUF2204" s="218"/>
      <c r="NUG2204" s="218"/>
      <c r="NUH2204" s="218"/>
      <c r="NUI2204" s="218"/>
      <c r="NUJ2204" s="218"/>
      <c r="NUK2204" s="218"/>
      <c r="NUL2204" s="218"/>
      <c r="NUM2204" s="218"/>
      <c r="NUN2204" s="218"/>
      <c r="NUO2204" s="218"/>
      <c r="NUP2204" s="218"/>
      <c r="NUQ2204" s="218"/>
      <c r="NUR2204" s="218"/>
      <c r="NUS2204" s="218"/>
      <c r="NUT2204" s="218"/>
      <c r="NUU2204" s="218"/>
      <c r="NUV2204" s="218"/>
      <c r="NUW2204" s="218"/>
      <c r="NUX2204" s="218"/>
      <c r="NUY2204" s="218"/>
      <c r="NUZ2204" s="218"/>
      <c r="NVA2204" s="218"/>
      <c r="NVB2204" s="218"/>
      <c r="NVC2204" s="218"/>
      <c r="NVD2204" s="218"/>
      <c r="NVE2204" s="218"/>
      <c r="NVF2204" s="218"/>
      <c r="NVG2204" s="218"/>
      <c r="NVH2204" s="218"/>
      <c r="NVI2204" s="218"/>
      <c r="NVJ2204" s="218"/>
      <c r="NVK2204" s="218"/>
      <c r="NVL2204" s="218"/>
      <c r="NVM2204" s="218"/>
      <c r="NVN2204" s="218"/>
      <c r="NVO2204" s="218"/>
      <c r="NVP2204" s="218"/>
      <c r="NVQ2204" s="218"/>
      <c r="NVR2204" s="218"/>
      <c r="NVS2204" s="218"/>
      <c r="NVT2204" s="218"/>
      <c r="NVU2204" s="218"/>
      <c r="NVV2204" s="218"/>
      <c r="NVW2204" s="218"/>
      <c r="NVX2204" s="218"/>
      <c r="NVY2204" s="218"/>
      <c r="NVZ2204" s="218"/>
      <c r="NWA2204" s="218"/>
      <c r="NWB2204" s="218"/>
      <c r="NWC2204" s="218"/>
      <c r="NWD2204" s="218"/>
      <c r="NWE2204" s="218"/>
      <c r="NWF2204" s="218"/>
      <c r="NWG2204" s="218"/>
      <c r="NWH2204" s="218"/>
      <c r="NWI2204" s="218"/>
      <c r="NWJ2204" s="218"/>
      <c r="NWK2204" s="218"/>
      <c r="NWL2204" s="218"/>
      <c r="NWM2204" s="218"/>
      <c r="NWN2204" s="218"/>
      <c r="NWO2204" s="218"/>
      <c r="NWP2204" s="218"/>
      <c r="NWQ2204" s="218"/>
      <c r="NWR2204" s="218"/>
      <c r="NWS2204" s="218"/>
      <c r="NWT2204" s="218"/>
      <c r="NWU2204" s="218"/>
      <c r="NWV2204" s="218"/>
      <c r="NWW2204" s="218"/>
      <c r="NWX2204" s="218"/>
      <c r="NWY2204" s="218"/>
      <c r="NWZ2204" s="218"/>
      <c r="NXA2204" s="218"/>
      <c r="NXB2204" s="218"/>
      <c r="NXC2204" s="218"/>
      <c r="NXD2204" s="218"/>
      <c r="NXE2204" s="218"/>
      <c r="NXF2204" s="218"/>
      <c r="NXG2204" s="218"/>
      <c r="NXH2204" s="218"/>
      <c r="NXI2204" s="218"/>
      <c r="NXJ2204" s="218"/>
      <c r="NXK2204" s="218"/>
      <c r="NXL2204" s="218"/>
      <c r="NXM2204" s="218"/>
      <c r="NXN2204" s="218"/>
      <c r="NXO2204" s="218"/>
      <c r="NXP2204" s="218"/>
      <c r="NXQ2204" s="218"/>
      <c r="NXR2204" s="218"/>
      <c r="NXS2204" s="218"/>
      <c r="NXT2204" s="218"/>
      <c r="NXU2204" s="218"/>
      <c r="NXV2204" s="218"/>
      <c r="NXW2204" s="218"/>
      <c r="NXX2204" s="218"/>
      <c r="NXY2204" s="218"/>
      <c r="NXZ2204" s="218"/>
      <c r="NYA2204" s="218"/>
      <c r="NYB2204" s="218"/>
      <c r="NYC2204" s="218"/>
      <c r="NYD2204" s="218"/>
      <c r="NYE2204" s="218"/>
      <c r="NYF2204" s="218"/>
      <c r="NYG2204" s="218"/>
      <c r="NYH2204" s="218"/>
      <c r="NYI2204" s="218"/>
      <c r="NYJ2204" s="218"/>
      <c r="NYK2204" s="218"/>
      <c r="NYL2204" s="218"/>
      <c r="NYM2204" s="218"/>
      <c r="NYN2204" s="218"/>
      <c r="NYO2204" s="218"/>
      <c r="NYP2204" s="218"/>
      <c r="NYQ2204" s="218"/>
      <c r="NYR2204" s="218"/>
      <c r="NYS2204" s="218"/>
      <c r="NYT2204" s="218"/>
      <c r="NYU2204" s="218"/>
      <c r="NYV2204" s="218"/>
      <c r="NYW2204" s="218"/>
      <c r="NYX2204" s="218"/>
      <c r="NYY2204" s="218"/>
      <c r="NYZ2204" s="218"/>
      <c r="NZA2204" s="218"/>
      <c r="NZB2204" s="218"/>
      <c r="NZC2204" s="218"/>
      <c r="NZD2204" s="218"/>
      <c r="NZE2204" s="218"/>
      <c r="NZF2204" s="218"/>
      <c r="NZG2204" s="218"/>
      <c r="NZH2204" s="218"/>
      <c r="NZI2204" s="218"/>
      <c r="NZJ2204" s="218"/>
      <c r="NZK2204" s="218"/>
      <c r="NZL2204" s="218"/>
      <c r="NZM2204" s="218"/>
      <c r="NZN2204" s="218"/>
      <c r="NZO2204" s="218"/>
      <c r="NZP2204" s="218"/>
      <c r="NZQ2204" s="218"/>
      <c r="NZR2204" s="218"/>
      <c r="NZS2204" s="218"/>
      <c r="NZT2204" s="218"/>
      <c r="NZU2204" s="218"/>
      <c r="NZV2204" s="218"/>
      <c r="NZW2204" s="218"/>
      <c r="NZX2204" s="218"/>
      <c r="NZY2204" s="218"/>
      <c r="NZZ2204" s="218"/>
      <c r="OAA2204" s="218"/>
      <c r="OAB2204" s="218"/>
      <c r="OAC2204" s="218"/>
      <c r="OAD2204" s="218"/>
      <c r="OAE2204" s="218"/>
      <c r="OAF2204" s="218"/>
      <c r="OAG2204" s="218"/>
      <c r="OAH2204" s="218"/>
      <c r="OAI2204" s="218"/>
      <c r="OAJ2204" s="218"/>
      <c r="OAK2204" s="218"/>
      <c r="OAL2204" s="218"/>
      <c r="OAM2204" s="218"/>
      <c r="OAN2204" s="218"/>
      <c r="OAO2204" s="218"/>
      <c r="OAP2204" s="218"/>
      <c r="OAQ2204" s="218"/>
      <c r="OAR2204" s="218"/>
      <c r="OAS2204" s="218"/>
      <c r="OAT2204" s="218"/>
      <c r="OAU2204" s="218"/>
      <c r="OAV2204" s="218"/>
      <c r="OAW2204" s="218"/>
      <c r="OAX2204" s="218"/>
      <c r="OAY2204" s="218"/>
      <c r="OAZ2204" s="218"/>
      <c r="OBA2204" s="218"/>
      <c r="OBB2204" s="218"/>
      <c r="OBC2204" s="218"/>
      <c r="OBD2204" s="218"/>
      <c r="OBE2204" s="218"/>
      <c r="OBF2204" s="218"/>
      <c r="OBG2204" s="218"/>
      <c r="OBH2204" s="218"/>
      <c r="OBI2204" s="218"/>
      <c r="OBJ2204" s="218"/>
      <c r="OBK2204" s="218"/>
      <c r="OBL2204" s="218"/>
      <c r="OBM2204" s="218"/>
      <c r="OBN2204" s="218"/>
      <c r="OBO2204" s="218"/>
      <c r="OBP2204" s="218"/>
      <c r="OBQ2204" s="218"/>
      <c r="OBR2204" s="218"/>
      <c r="OBS2204" s="218"/>
      <c r="OBT2204" s="218"/>
      <c r="OBU2204" s="218"/>
      <c r="OBV2204" s="218"/>
      <c r="OBW2204" s="218"/>
      <c r="OBX2204" s="218"/>
      <c r="OBY2204" s="218"/>
      <c r="OBZ2204" s="218"/>
      <c r="OCA2204" s="218"/>
      <c r="OCB2204" s="218"/>
      <c r="OCC2204" s="218"/>
      <c r="OCD2204" s="218"/>
      <c r="OCE2204" s="218"/>
      <c r="OCF2204" s="218"/>
      <c r="OCG2204" s="218"/>
      <c r="OCH2204" s="218"/>
      <c r="OCI2204" s="218"/>
      <c r="OCJ2204" s="218"/>
      <c r="OCK2204" s="218"/>
      <c r="OCL2204" s="218"/>
      <c r="OCM2204" s="218"/>
      <c r="OCN2204" s="218"/>
      <c r="OCO2204" s="218"/>
      <c r="OCP2204" s="218"/>
      <c r="OCQ2204" s="218"/>
      <c r="OCR2204" s="218"/>
      <c r="OCS2204" s="218"/>
      <c r="OCT2204" s="218"/>
      <c r="OCU2204" s="218"/>
      <c r="OCV2204" s="218"/>
      <c r="OCW2204" s="218"/>
      <c r="OCX2204" s="218"/>
      <c r="OCY2204" s="218"/>
      <c r="OCZ2204" s="218"/>
      <c r="ODA2204" s="218"/>
      <c r="ODB2204" s="218"/>
      <c r="ODC2204" s="218"/>
      <c r="ODD2204" s="218"/>
      <c r="ODE2204" s="218"/>
      <c r="ODF2204" s="218"/>
      <c r="ODG2204" s="218"/>
      <c r="ODH2204" s="218"/>
      <c r="ODI2204" s="218"/>
      <c r="ODJ2204" s="218"/>
      <c r="ODK2204" s="218"/>
      <c r="ODL2204" s="218"/>
      <c r="ODM2204" s="218"/>
      <c r="ODN2204" s="218"/>
      <c r="ODO2204" s="218"/>
      <c r="ODP2204" s="218"/>
      <c r="ODQ2204" s="218"/>
      <c r="ODR2204" s="218"/>
      <c r="ODS2204" s="218"/>
      <c r="ODT2204" s="218"/>
      <c r="ODU2204" s="218"/>
      <c r="ODV2204" s="218"/>
      <c r="ODW2204" s="218"/>
      <c r="ODX2204" s="218"/>
      <c r="ODY2204" s="218"/>
      <c r="ODZ2204" s="218"/>
      <c r="OEA2204" s="218"/>
      <c r="OEB2204" s="218"/>
      <c r="OEC2204" s="218"/>
      <c r="OED2204" s="218"/>
      <c r="OEE2204" s="218"/>
      <c r="OEF2204" s="218"/>
      <c r="OEG2204" s="218"/>
      <c r="OEH2204" s="218"/>
      <c r="OEI2204" s="218"/>
      <c r="OEJ2204" s="218"/>
      <c r="OEK2204" s="218"/>
      <c r="OEL2204" s="218"/>
      <c r="OEM2204" s="218"/>
      <c r="OEN2204" s="218"/>
      <c r="OEO2204" s="218"/>
      <c r="OEP2204" s="218"/>
      <c r="OEQ2204" s="218"/>
      <c r="OER2204" s="218"/>
      <c r="OES2204" s="218"/>
      <c r="OET2204" s="218"/>
      <c r="OEU2204" s="218"/>
      <c r="OEV2204" s="218"/>
      <c r="OEW2204" s="218"/>
      <c r="OEX2204" s="218"/>
      <c r="OEY2204" s="218"/>
      <c r="OEZ2204" s="218"/>
      <c r="OFA2204" s="218"/>
      <c r="OFB2204" s="218"/>
      <c r="OFC2204" s="218"/>
      <c r="OFD2204" s="218"/>
      <c r="OFE2204" s="218"/>
      <c r="OFF2204" s="218"/>
      <c r="OFG2204" s="218"/>
      <c r="OFH2204" s="218"/>
      <c r="OFI2204" s="218"/>
      <c r="OFJ2204" s="218"/>
      <c r="OFK2204" s="218"/>
      <c r="OFL2204" s="218"/>
      <c r="OFM2204" s="218"/>
      <c r="OFN2204" s="218"/>
      <c r="OFO2204" s="218"/>
      <c r="OFP2204" s="218"/>
      <c r="OFQ2204" s="218"/>
      <c r="OFR2204" s="218"/>
      <c r="OFS2204" s="218"/>
      <c r="OFT2204" s="218"/>
      <c r="OFU2204" s="218"/>
      <c r="OFV2204" s="218"/>
      <c r="OFW2204" s="218"/>
      <c r="OFX2204" s="218"/>
      <c r="OFY2204" s="218"/>
      <c r="OFZ2204" s="218"/>
      <c r="OGA2204" s="218"/>
      <c r="OGB2204" s="218"/>
      <c r="OGC2204" s="218"/>
      <c r="OGD2204" s="218"/>
      <c r="OGE2204" s="218"/>
      <c r="OGF2204" s="218"/>
      <c r="OGG2204" s="218"/>
      <c r="OGH2204" s="218"/>
      <c r="OGI2204" s="218"/>
      <c r="OGJ2204" s="218"/>
      <c r="OGK2204" s="218"/>
      <c r="OGL2204" s="218"/>
      <c r="OGM2204" s="218"/>
      <c r="OGN2204" s="218"/>
      <c r="OGO2204" s="218"/>
      <c r="OGP2204" s="218"/>
      <c r="OGQ2204" s="218"/>
      <c r="OGR2204" s="218"/>
      <c r="OGS2204" s="218"/>
      <c r="OGT2204" s="218"/>
      <c r="OGU2204" s="218"/>
      <c r="OGV2204" s="218"/>
      <c r="OGW2204" s="218"/>
      <c r="OGX2204" s="218"/>
      <c r="OGY2204" s="218"/>
      <c r="OGZ2204" s="218"/>
      <c r="OHA2204" s="218"/>
      <c r="OHB2204" s="218"/>
      <c r="OHC2204" s="218"/>
      <c r="OHD2204" s="218"/>
      <c r="OHE2204" s="218"/>
      <c r="OHF2204" s="218"/>
      <c r="OHG2204" s="218"/>
      <c r="OHH2204" s="218"/>
      <c r="OHI2204" s="218"/>
      <c r="OHJ2204" s="218"/>
      <c r="OHK2204" s="218"/>
      <c r="OHL2204" s="218"/>
      <c r="OHM2204" s="218"/>
      <c r="OHN2204" s="218"/>
      <c r="OHO2204" s="218"/>
      <c r="OHP2204" s="218"/>
      <c r="OHQ2204" s="218"/>
      <c r="OHR2204" s="218"/>
      <c r="OHS2204" s="218"/>
      <c r="OHT2204" s="218"/>
      <c r="OHU2204" s="218"/>
      <c r="OHV2204" s="218"/>
      <c r="OHW2204" s="218"/>
      <c r="OHX2204" s="218"/>
      <c r="OHY2204" s="218"/>
      <c r="OHZ2204" s="218"/>
      <c r="OIA2204" s="218"/>
      <c r="OIB2204" s="218"/>
      <c r="OIC2204" s="218"/>
      <c r="OID2204" s="218"/>
      <c r="OIE2204" s="218"/>
      <c r="OIF2204" s="218"/>
      <c r="OIG2204" s="218"/>
      <c r="OIH2204" s="218"/>
      <c r="OII2204" s="218"/>
      <c r="OIJ2204" s="218"/>
      <c r="OIK2204" s="218"/>
      <c r="OIL2204" s="218"/>
      <c r="OIM2204" s="218"/>
      <c r="OIN2204" s="218"/>
      <c r="OIO2204" s="218"/>
      <c r="OIP2204" s="218"/>
      <c r="OIQ2204" s="218"/>
      <c r="OIR2204" s="218"/>
      <c r="OIS2204" s="218"/>
      <c r="OIT2204" s="218"/>
      <c r="OIU2204" s="218"/>
      <c r="OIV2204" s="218"/>
      <c r="OIW2204" s="218"/>
      <c r="OIX2204" s="218"/>
      <c r="OIY2204" s="218"/>
      <c r="OIZ2204" s="218"/>
      <c r="OJA2204" s="218"/>
      <c r="OJB2204" s="218"/>
      <c r="OJC2204" s="218"/>
      <c r="OJD2204" s="218"/>
      <c r="OJE2204" s="218"/>
      <c r="OJF2204" s="218"/>
      <c r="OJG2204" s="218"/>
      <c r="OJH2204" s="218"/>
      <c r="OJI2204" s="218"/>
      <c r="OJJ2204" s="218"/>
      <c r="OJK2204" s="218"/>
      <c r="OJL2204" s="218"/>
      <c r="OJM2204" s="218"/>
      <c r="OJN2204" s="218"/>
      <c r="OJO2204" s="218"/>
      <c r="OJP2204" s="218"/>
      <c r="OJQ2204" s="218"/>
      <c r="OJR2204" s="218"/>
      <c r="OJS2204" s="218"/>
      <c r="OJT2204" s="218"/>
      <c r="OJU2204" s="218"/>
      <c r="OJV2204" s="218"/>
      <c r="OJW2204" s="218"/>
      <c r="OJX2204" s="218"/>
      <c r="OJY2204" s="218"/>
      <c r="OJZ2204" s="218"/>
      <c r="OKA2204" s="218"/>
      <c r="OKB2204" s="218"/>
      <c r="OKC2204" s="218"/>
      <c r="OKD2204" s="218"/>
      <c r="OKE2204" s="218"/>
      <c r="OKF2204" s="218"/>
      <c r="OKG2204" s="218"/>
      <c r="OKH2204" s="218"/>
      <c r="OKI2204" s="218"/>
      <c r="OKJ2204" s="218"/>
      <c r="OKK2204" s="218"/>
      <c r="OKL2204" s="218"/>
      <c r="OKM2204" s="218"/>
      <c r="OKN2204" s="218"/>
      <c r="OKO2204" s="218"/>
      <c r="OKP2204" s="218"/>
      <c r="OKQ2204" s="218"/>
      <c r="OKR2204" s="218"/>
      <c r="OKS2204" s="218"/>
      <c r="OKT2204" s="218"/>
      <c r="OKU2204" s="218"/>
      <c r="OKV2204" s="218"/>
      <c r="OKW2204" s="218"/>
      <c r="OKX2204" s="218"/>
      <c r="OKY2204" s="218"/>
      <c r="OKZ2204" s="218"/>
      <c r="OLA2204" s="218"/>
      <c r="OLB2204" s="218"/>
      <c r="OLC2204" s="218"/>
      <c r="OLD2204" s="218"/>
      <c r="OLE2204" s="218"/>
      <c r="OLF2204" s="218"/>
      <c r="OLG2204" s="218"/>
      <c r="OLH2204" s="218"/>
      <c r="OLI2204" s="218"/>
      <c r="OLJ2204" s="218"/>
      <c r="OLK2204" s="218"/>
      <c r="OLL2204" s="218"/>
      <c r="OLM2204" s="218"/>
      <c r="OLN2204" s="218"/>
      <c r="OLO2204" s="218"/>
      <c r="OLP2204" s="218"/>
      <c r="OLQ2204" s="218"/>
      <c r="OLR2204" s="218"/>
      <c r="OLS2204" s="218"/>
      <c r="OLT2204" s="218"/>
      <c r="OLU2204" s="218"/>
      <c r="OLV2204" s="218"/>
      <c r="OLW2204" s="218"/>
      <c r="OLX2204" s="218"/>
      <c r="OLY2204" s="218"/>
      <c r="OLZ2204" s="218"/>
      <c r="OMA2204" s="218"/>
      <c r="OMB2204" s="218"/>
      <c r="OMC2204" s="218"/>
      <c r="OMD2204" s="218"/>
      <c r="OME2204" s="218"/>
      <c r="OMF2204" s="218"/>
      <c r="OMG2204" s="218"/>
      <c r="OMH2204" s="218"/>
      <c r="OMI2204" s="218"/>
      <c r="OMJ2204" s="218"/>
      <c r="OMK2204" s="218"/>
      <c r="OML2204" s="218"/>
      <c r="OMM2204" s="218"/>
      <c r="OMN2204" s="218"/>
      <c r="OMO2204" s="218"/>
      <c r="OMP2204" s="218"/>
      <c r="OMQ2204" s="218"/>
      <c r="OMR2204" s="218"/>
      <c r="OMS2204" s="218"/>
      <c r="OMT2204" s="218"/>
      <c r="OMU2204" s="218"/>
      <c r="OMV2204" s="218"/>
      <c r="OMW2204" s="218"/>
      <c r="OMX2204" s="218"/>
      <c r="OMY2204" s="218"/>
      <c r="OMZ2204" s="218"/>
      <c r="ONA2204" s="218"/>
      <c r="ONB2204" s="218"/>
      <c r="ONC2204" s="218"/>
      <c r="OND2204" s="218"/>
      <c r="ONE2204" s="218"/>
      <c r="ONF2204" s="218"/>
      <c r="ONG2204" s="218"/>
      <c r="ONH2204" s="218"/>
      <c r="ONI2204" s="218"/>
      <c r="ONJ2204" s="218"/>
      <c r="ONK2204" s="218"/>
      <c r="ONL2204" s="218"/>
      <c r="ONM2204" s="218"/>
      <c r="ONN2204" s="218"/>
      <c r="ONO2204" s="218"/>
      <c r="ONP2204" s="218"/>
      <c r="ONQ2204" s="218"/>
      <c r="ONR2204" s="218"/>
      <c r="ONS2204" s="218"/>
      <c r="ONT2204" s="218"/>
      <c r="ONU2204" s="218"/>
      <c r="ONV2204" s="218"/>
      <c r="ONW2204" s="218"/>
      <c r="ONX2204" s="218"/>
      <c r="ONY2204" s="218"/>
      <c r="ONZ2204" s="218"/>
      <c r="OOA2204" s="218"/>
      <c r="OOB2204" s="218"/>
      <c r="OOC2204" s="218"/>
      <c r="OOD2204" s="218"/>
      <c r="OOE2204" s="218"/>
      <c r="OOF2204" s="218"/>
      <c r="OOG2204" s="218"/>
      <c r="OOH2204" s="218"/>
      <c r="OOI2204" s="218"/>
      <c r="OOJ2204" s="218"/>
      <c r="OOK2204" s="218"/>
      <c r="OOL2204" s="218"/>
      <c r="OOM2204" s="218"/>
      <c r="OON2204" s="218"/>
      <c r="OOO2204" s="218"/>
      <c r="OOP2204" s="218"/>
      <c r="OOQ2204" s="218"/>
      <c r="OOR2204" s="218"/>
      <c r="OOS2204" s="218"/>
      <c r="OOT2204" s="218"/>
      <c r="OOU2204" s="218"/>
      <c r="OOV2204" s="218"/>
      <c r="OOW2204" s="218"/>
      <c r="OOX2204" s="218"/>
      <c r="OOY2204" s="218"/>
      <c r="OOZ2204" s="218"/>
      <c r="OPA2204" s="218"/>
      <c r="OPB2204" s="218"/>
      <c r="OPC2204" s="218"/>
      <c r="OPD2204" s="218"/>
      <c r="OPE2204" s="218"/>
      <c r="OPF2204" s="218"/>
      <c r="OPG2204" s="218"/>
      <c r="OPH2204" s="218"/>
      <c r="OPI2204" s="218"/>
      <c r="OPJ2204" s="218"/>
      <c r="OPK2204" s="218"/>
      <c r="OPL2204" s="218"/>
      <c r="OPM2204" s="218"/>
      <c r="OPN2204" s="218"/>
      <c r="OPO2204" s="218"/>
      <c r="OPP2204" s="218"/>
      <c r="OPQ2204" s="218"/>
      <c r="OPR2204" s="218"/>
      <c r="OPS2204" s="218"/>
      <c r="OPT2204" s="218"/>
      <c r="OPU2204" s="218"/>
      <c r="OPV2204" s="218"/>
      <c r="OPW2204" s="218"/>
      <c r="OPX2204" s="218"/>
      <c r="OPY2204" s="218"/>
      <c r="OPZ2204" s="218"/>
      <c r="OQA2204" s="218"/>
      <c r="OQB2204" s="218"/>
      <c r="OQC2204" s="218"/>
      <c r="OQD2204" s="218"/>
      <c r="OQE2204" s="218"/>
      <c r="OQF2204" s="218"/>
      <c r="OQG2204" s="218"/>
      <c r="OQH2204" s="218"/>
      <c r="OQI2204" s="218"/>
      <c r="OQJ2204" s="218"/>
      <c r="OQK2204" s="218"/>
      <c r="OQL2204" s="218"/>
      <c r="OQM2204" s="218"/>
      <c r="OQN2204" s="218"/>
      <c r="OQO2204" s="218"/>
      <c r="OQP2204" s="218"/>
      <c r="OQQ2204" s="218"/>
      <c r="OQR2204" s="218"/>
      <c r="OQS2204" s="218"/>
      <c r="OQT2204" s="218"/>
      <c r="OQU2204" s="218"/>
      <c r="OQV2204" s="218"/>
      <c r="OQW2204" s="218"/>
      <c r="OQX2204" s="218"/>
      <c r="OQY2204" s="218"/>
      <c r="OQZ2204" s="218"/>
      <c r="ORA2204" s="218"/>
      <c r="ORB2204" s="218"/>
      <c r="ORC2204" s="218"/>
      <c r="ORD2204" s="218"/>
      <c r="ORE2204" s="218"/>
      <c r="ORF2204" s="218"/>
      <c r="ORG2204" s="218"/>
      <c r="ORH2204" s="218"/>
      <c r="ORI2204" s="218"/>
      <c r="ORJ2204" s="218"/>
      <c r="ORK2204" s="218"/>
      <c r="ORL2204" s="218"/>
      <c r="ORM2204" s="218"/>
      <c r="ORN2204" s="218"/>
      <c r="ORO2204" s="218"/>
      <c r="ORP2204" s="218"/>
      <c r="ORQ2204" s="218"/>
      <c r="ORR2204" s="218"/>
      <c r="ORS2204" s="218"/>
      <c r="ORT2204" s="218"/>
      <c r="ORU2204" s="218"/>
      <c r="ORV2204" s="218"/>
      <c r="ORW2204" s="218"/>
      <c r="ORX2204" s="218"/>
      <c r="ORY2204" s="218"/>
      <c r="ORZ2204" s="218"/>
      <c r="OSA2204" s="218"/>
      <c r="OSB2204" s="218"/>
      <c r="OSC2204" s="218"/>
      <c r="OSD2204" s="218"/>
      <c r="OSE2204" s="218"/>
      <c r="OSF2204" s="218"/>
      <c r="OSG2204" s="218"/>
      <c r="OSH2204" s="218"/>
      <c r="OSI2204" s="218"/>
      <c r="OSJ2204" s="218"/>
      <c r="OSK2204" s="218"/>
      <c r="OSL2204" s="218"/>
      <c r="OSM2204" s="218"/>
      <c r="OSN2204" s="218"/>
      <c r="OSO2204" s="218"/>
      <c r="OSP2204" s="218"/>
      <c r="OSQ2204" s="218"/>
      <c r="OSR2204" s="218"/>
      <c r="OSS2204" s="218"/>
      <c r="OST2204" s="218"/>
      <c r="OSU2204" s="218"/>
      <c r="OSV2204" s="218"/>
      <c r="OSW2204" s="218"/>
      <c r="OSX2204" s="218"/>
      <c r="OSY2204" s="218"/>
      <c r="OSZ2204" s="218"/>
      <c r="OTA2204" s="218"/>
      <c r="OTB2204" s="218"/>
      <c r="OTC2204" s="218"/>
      <c r="OTD2204" s="218"/>
      <c r="OTE2204" s="218"/>
      <c r="OTF2204" s="218"/>
      <c r="OTG2204" s="218"/>
      <c r="OTH2204" s="218"/>
      <c r="OTI2204" s="218"/>
      <c r="OTJ2204" s="218"/>
      <c r="OTK2204" s="218"/>
      <c r="OTL2204" s="218"/>
      <c r="OTM2204" s="218"/>
      <c r="OTN2204" s="218"/>
      <c r="OTO2204" s="218"/>
      <c r="OTP2204" s="218"/>
      <c r="OTQ2204" s="218"/>
      <c r="OTR2204" s="218"/>
      <c r="OTS2204" s="218"/>
      <c r="OTT2204" s="218"/>
      <c r="OTU2204" s="218"/>
      <c r="OTV2204" s="218"/>
      <c r="OTW2204" s="218"/>
      <c r="OTX2204" s="218"/>
      <c r="OTY2204" s="218"/>
      <c r="OTZ2204" s="218"/>
      <c r="OUA2204" s="218"/>
      <c r="OUB2204" s="218"/>
      <c r="OUC2204" s="218"/>
      <c r="OUD2204" s="218"/>
      <c r="OUE2204" s="218"/>
      <c r="OUF2204" s="218"/>
      <c r="OUG2204" s="218"/>
      <c r="OUH2204" s="218"/>
      <c r="OUI2204" s="218"/>
      <c r="OUJ2204" s="218"/>
      <c r="OUK2204" s="218"/>
      <c r="OUL2204" s="218"/>
      <c r="OUM2204" s="218"/>
      <c r="OUN2204" s="218"/>
      <c r="OUO2204" s="218"/>
      <c r="OUP2204" s="218"/>
      <c r="OUQ2204" s="218"/>
      <c r="OUR2204" s="218"/>
      <c r="OUS2204" s="218"/>
      <c r="OUT2204" s="218"/>
      <c r="OUU2204" s="218"/>
      <c r="OUV2204" s="218"/>
      <c r="OUW2204" s="218"/>
      <c r="OUX2204" s="218"/>
      <c r="OUY2204" s="218"/>
      <c r="OUZ2204" s="218"/>
      <c r="OVA2204" s="218"/>
      <c r="OVB2204" s="218"/>
      <c r="OVC2204" s="218"/>
      <c r="OVD2204" s="218"/>
      <c r="OVE2204" s="218"/>
      <c r="OVF2204" s="218"/>
      <c r="OVG2204" s="218"/>
      <c r="OVH2204" s="218"/>
      <c r="OVI2204" s="218"/>
      <c r="OVJ2204" s="218"/>
      <c r="OVK2204" s="218"/>
      <c r="OVL2204" s="218"/>
      <c r="OVM2204" s="218"/>
      <c r="OVN2204" s="218"/>
      <c r="OVO2204" s="218"/>
      <c r="OVP2204" s="218"/>
      <c r="OVQ2204" s="218"/>
      <c r="OVR2204" s="218"/>
      <c r="OVS2204" s="218"/>
      <c r="OVT2204" s="218"/>
      <c r="OVU2204" s="218"/>
      <c r="OVV2204" s="218"/>
      <c r="OVW2204" s="218"/>
      <c r="OVX2204" s="218"/>
      <c r="OVY2204" s="218"/>
      <c r="OVZ2204" s="218"/>
      <c r="OWA2204" s="218"/>
      <c r="OWB2204" s="218"/>
      <c r="OWC2204" s="218"/>
      <c r="OWD2204" s="218"/>
      <c r="OWE2204" s="218"/>
      <c r="OWF2204" s="218"/>
      <c r="OWG2204" s="218"/>
      <c r="OWH2204" s="218"/>
      <c r="OWI2204" s="218"/>
      <c r="OWJ2204" s="218"/>
      <c r="OWK2204" s="218"/>
      <c r="OWL2204" s="218"/>
      <c r="OWM2204" s="218"/>
      <c r="OWN2204" s="218"/>
      <c r="OWO2204" s="218"/>
      <c r="OWP2204" s="218"/>
      <c r="OWQ2204" s="218"/>
      <c r="OWR2204" s="218"/>
      <c r="OWS2204" s="218"/>
      <c r="OWT2204" s="218"/>
      <c r="OWU2204" s="218"/>
      <c r="OWV2204" s="218"/>
      <c r="OWW2204" s="218"/>
      <c r="OWX2204" s="218"/>
      <c r="OWY2204" s="218"/>
      <c r="OWZ2204" s="218"/>
      <c r="OXA2204" s="218"/>
      <c r="OXB2204" s="218"/>
      <c r="OXC2204" s="218"/>
      <c r="OXD2204" s="218"/>
      <c r="OXE2204" s="218"/>
      <c r="OXF2204" s="218"/>
      <c r="OXG2204" s="218"/>
      <c r="OXH2204" s="218"/>
      <c r="OXI2204" s="218"/>
      <c r="OXJ2204" s="218"/>
      <c r="OXK2204" s="218"/>
      <c r="OXL2204" s="218"/>
      <c r="OXM2204" s="218"/>
      <c r="OXN2204" s="218"/>
      <c r="OXO2204" s="218"/>
      <c r="OXP2204" s="218"/>
      <c r="OXQ2204" s="218"/>
      <c r="OXR2204" s="218"/>
      <c r="OXS2204" s="218"/>
      <c r="OXT2204" s="218"/>
      <c r="OXU2204" s="218"/>
      <c r="OXV2204" s="218"/>
      <c r="OXW2204" s="218"/>
      <c r="OXX2204" s="218"/>
      <c r="OXY2204" s="218"/>
      <c r="OXZ2204" s="218"/>
      <c r="OYA2204" s="218"/>
      <c r="OYB2204" s="218"/>
      <c r="OYC2204" s="218"/>
      <c r="OYD2204" s="218"/>
      <c r="OYE2204" s="218"/>
      <c r="OYF2204" s="218"/>
      <c r="OYG2204" s="218"/>
      <c r="OYH2204" s="218"/>
      <c r="OYI2204" s="218"/>
      <c r="OYJ2204" s="218"/>
      <c r="OYK2204" s="218"/>
      <c r="OYL2204" s="218"/>
      <c r="OYM2204" s="218"/>
      <c r="OYN2204" s="218"/>
      <c r="OYO2204" s="218"/>
      <c r="OYP2204" s="218"/>
      <c r="OYQ2204" s="218"/>
      <c r="OYR2204" s="218"/>
      <c r="OYS2204" s="218"/>
      <c r="OYT2204" s="218"/>
      <c r="OYU2204" s="218"/>
      <c r="OYV2204" s="218"/>
      <c r="OYW2204" s="218"/>
      <c r="OYX2204" s="218"/>
      <c r="OYY2204" s="218"/>
      <c r="OYZ2204" s="218"/>
      <c r="OZA2204" s="218"/>
      <c r="OZB2204" s="218"/>
      <c r="OZC2204" s="218"/>
      <c r="OZD2204" s="218"/>
      <c r="OZE2204" s="218"/>
      <c r="OZF2204" s="218"/>
      <c r="OZG2204" s="218"/>
      <c r="OZH2204" s="218"/>
      <c r="OZI2204" s="218"/>
      <c r="OZJ2204" s="218"/>
      <c r="OZK2204" s="218"/>
      <c r="OZL2204" s="218"/>
      <c r="OZM2204" s="218"/>
      <c r="OZN2204" s="218"/>
      <c r="OZO2204" s="218"/>
      <c r="OZP2204" s="218"/>
      <c r="OZQ2204" s="218"/>
      <c r="OZR2204" s="218"/>
      <c r="OZS2204" s="218"/>
      <c r="OZT2204" s="218"/>
      <c r="OZU2204" s="218"/>
      <c r="OZV2204" s="218"/>
      <c r="OZW2204" s="218"/>
      <c r="OZX2204" s="218"/>
      <c r="OZY2204" s="218"/>
      <c r="OZZ2204" s="218"/>
      <c r="PAA2204" s="218"/>
      <c r="PAB2204" s="218"/>
      <c r="PAC2204" s="218"/>
      <c r="PAD2204" s="218"/>
      <c r="PAE2204" s="218"/>
      <c r="PAF2204" s="218"/>
      <c r="PAG2204" s="218"/>
      <c r="PAH2204" s="218"/>
      <c r="PAI2204" s="218"/>
      <c r="PAJ2204" s="218"/>
      <c r="PAK2204" s="218"/>
      <c r="PAL2204" s="218"/>
      <c r="PAM2204" s="218"/>
      <c r="PAN2204" s="218"/>
      <c r="PAO2204" s="218"/>
      <c r="PAP2204" s="218"/>
      <c r="PAQ2204" s="218"/>
      <c r="PAR2204" s="218"/>
      <c r="PAS2204" s="218"/>
      <c r="PAT2204" s="218"/>
      <c r="PAU2204" s="218"/>
      <c r="PAV2204" s="218"/>
      <c r="PAW2204" s="218"/>
      <c r="PAX2204" s="218"/>
      <c r="PAY2204" s="218"/>
      <c r="PAZ2204" s="218"/>
      <c r="PBA2204" s="218"/>
      <c r="PBB2204" s="218"/>
      <c r="PBC2204" s="218"/>
      <c r="PBD2204" s="218"/>
      <c r="PBE2204" s="218"/>
      <c r="PBF2204" s="218"/>
      <c r="PBG2204" s="218"/>
      <c r="PBH2204" s="218"/>
      <c r="PBI2204" s="218"/>
      <c r="PBJ2204" s="218"/>
      <c r="PBK2204" s="218"/>
      <c r="PBL2204" s="218"/>
      <c r="PBM2204" s="218"/>
      <c r="PBN2204" s="218"/>
      <c r="PBO2204" s="218"/>
      <c r="PBP2204" s="218"/>
      <c r="PBQ2204" s="218"/>
      <c r="PBR2204" s="218"/>
      <c r="PBS2204" s="218"/>
      <c r="PBT2204" s="218"/>
      <c r="PBU2204" s="218"/>
      <c r="PBV2204" s="218"/>
      <c r="PBW2204" s="218"/>
      <c r="PBX2204" s="218"/>
      <c r="PBY2204" s="218"/>
      <c r="PBZ2204" s="218"/>
      <c r="PCA2204" s="218"/>
      <c r="PCB2204" s="218"/>
      <c r="PCC2204" s="218"/>
      <c r="PCD2204" s="218"/>
      <c r="PCE2204" s="218"/>
      <c r="PCF2204" s="218"/>
      <c r="PCG2204" s="218"/>
      <c r="PCH2204" s="218"/>
      <c r="PCI2204" s="218"/>
      <c r="PCJ2204" s="218"/>
      <c r="PCK2204" s="218"/>
      <c r="PCL2204" s="218"/>
      <c r="PCM2204" s="218"/>
      <c r="PCN2204" s="218"/>
      <c r="PCO2204" s="218"/>
      <c r="PCP2204" s="218"/>
      <c r="PCQ2204" s="218"/>
      <c r="PCR2204" s="218"/>
      <c r="PCS2204" s="218"/>
      <c r="PCT2204" s="218"/>
      <c r="PCU2204" s="218"/>
      <c r="PCV2204" s="218"/>
      <c r="PCW2204" s="218"/>
      <c r="PCX2204" s="218"/>
      <c r="PCY2204" s="218"/>
      <c r="PCZ2204" s="218"/>
      <c r="PDA2204" s="218"/>
      <c r="PDB2204" s="218"/>
      <c r="PDC2204" s="218"/>
      <c r="PDD2204" s="218"/>
      <c r="PDE2204" s="218"/>
      <c r="PDF2204" s="218"/>
      <c r="PDG2204" s="218"/>
      <c r="PDH2204" s="218"/>
      <c r="PDI2204" s="218"/>
      <c r="PDJ2204" s="218"/>
      <c r="PDK2204" s="218"/>
      <c r="PDL2204" s="218"/>
      <c r="PDM2204" s="218"/>
      <c r="PDN2204" s="218"/>
      <c r="PDO2204" s="218"/>
      <c r="PDP2204" s="218"/>
      <c r="PDQ2204" s="218"/>
      <c r="PDR2204" s="218"/>
      <c r="PDS2204" s="218"/>
      <c r="PDT2204" s="218"/>
      <c r="PDU2204" s="218"/>
      <c r="PDV2204" s="218"/>
      <c r="PDW2204" s="218"/>
      <c r="PDX2204" s="218"/>
      <c r="PDY2204" s="218"/>
      <c r="PDZ2204" s="218"/>
      <c r="PEA2204" s="218"/>
      <c r="PEB2204" s="218"/>
      <c r="PEC2204" s="218"/>
      <c r="PED2204" s="218"/>
      <c r="PEE2204" s="218"/>
      <c r="PEF2204" s="218"/>
      <c r="PEG2204" s="218"/>
      <c r="PEH2204" s="218"/>
      <c r="PEI2204" s="218"/>
      <c r="PEJ2204" s="218"/>
      <c r="PEK2204" s="218"/>
      <c r="PEL2204" s="218"/>
      <c r="PEM2204" s="218"/>
      <c r="PEN2204" s="218"/>
      <c r="PEO2204" s="218"/>
      <c r="PEP2204" s="218"/>
      <c r="PEQ2204" s="218"/>
      <c r="PER2204" s="218"/>
      <c r="PES2204" s="218"/>
      <c r="PET2204" s="218"/>
      <c r="PEU2204" s="218"/>
      <c r="PEV2204" s="218"/>
      <c r="PEW2204" s="218"/>
      <c r="PEX2204" s="218"/>
      <c r="PEY2204" s="218"/>
      <c r="PEZ2204" s="218"/>
      <c r="PFA2204" s="218"/>
      <c r="PFB2204" s="218"/>
      <c r="PFC2204" s="218"/>
      <c r="PFD2204" s="218"/>
      <c r="PFE2204" s="218"/>
      <c r="PFF2204" s="218"/>
      <c r="PFG2204" s="218"/>
      <c r="PFH2204" s="218"/>
      <c r="PFI2204" s="218"/>
      <c r="PFJ2204" s="218"/>
      <c r="PFK2204" s="218"/>
      <c r="PFL2204" s="218"/>
      <c r="PFM2204" s="218"/>
      <c r="PFN2204" s="218"/>
      <c r="PFO2204" s="218"/>
      <c r="PFP2204" s="218"/>
      <c r="PFQ2204" s="218"/>
      <c r="PFR2204" s="218"/>
      <c r="PFS2204" s="218"/>
      <c r="PFT2204" s="218"/>
      <c r="PFU2204" s="218"/>
      <c r="PFV2204" s="218"/>
      <c r="PFW2204" s="218"/>
      <c r="PFX2204" s="218"/>
      <c r="PFY2204" s="218"/>
      <c r="PFZ2204" s="218"/>
      <c r="PGA2204" s="218"/>
      <c r="PGB2204" s="218"/>
      <c r="PGC2204" s="218"/>
      <c r="PGD2204" s="218"/>
      <c r="PGE2204" s="218"/>
      <c r="PGF2204" s="218"/>
      <c r="PGG2204" s="218"/>
      <c r="PGH2204" s="218"/>
      <c r="PGI2204" s="218"/>
      <c r="PGJ2204" s="218"/>
      <c r="PGK2204" s="218"/>
      <c r="PGL2204" s="218"/>
      <c r="PGM2204" s="218"/>
      <c r="PGN2204" s="218"/>
      <c r="PGO2204" s="218"/>
      <c r="PGP2204" s="218"/>
      <c r="PGQ2204" s="218"/>
      <c r="PGR2204" s="218"/>
      <c r="PGS2204" s="218"/>
      <c r="PGT2204" s="218"/>
      <c r="PGU2204" s="218"/>
      <c r="PGV2204" s="218"/>
      <c r="PGW2204" s="218"/>
      <c r="PGX2204" s="218"/>
      <c r="PGY2204" s="218"/>
      <c r="PGZ2204" s="218"/>
      <c r="PHA2204" s="218"/>
      <c r="PHB2204" s="218"/>
      <c r="PHC2204" s="218"/>
      <c r="PHD2204" s="218"/>
      <c r="PHE2204" s="218"/>
      <c r="PHF2204" s="218"/>
      <c r="PHG2204" s="218"/>
      <c r="PHH2204" s="218"/>
      <c r="PHI2204" s="218"/>
      <c r="PHJ2204" s="218"/>
      <c r="PHK2204" s="218"/>
      <c r="PHL2204" s="218"/>
      <c r="PHM2204" s="218"/>
      <c r="PHN2204" s="218"/>
      <c r="PHO2204" s="218"/>
      <c r="PHP2204" s="218"/>
      <c r="PHQ2204" s="218"/>
      <c r="PHR2204" s="218"/>
      <c r="PHS2204" s="218"/>
      <c r="PHT2204" s="218"/>
      <c r="PHU2204" s="218"/>
      <c r="PHV2204" s="218"/>
      <c r="PHW2204" s="218"/>
      <c r="PHX2204" s="218"/>
      <c r="PHY2204" s="218"/>
      <c r="PHZ2204" s="218"/>
      <c r="PIA2204" s="218"/>
      <c r="PIB2204" s="218"/>
      <c r="PIC2204" s="218"/>
      <c r="PID2204" s="218"/>
      <c r="PIE2204" s="218"/>
      <c r="PIF2204" s="218"/>
      <c r="PIG2204" s="218"/>
      <c r="PIH2204" s="218"/>
      <c r="PII2204" s="218"/>
      <c r="PIJ2204" s="218"/>
      <c r="PIK2204" s="218"/>
      <c r="PIL2204" s="218"/>
      <c r="PIM2204" s="218"/>
      <c r="PIN2204" s="218"/>
      <c r="PIO2204" s="218"/>
      <c r="PIP2204" s="218"/>
      <c r="PIQ2204" s="218"/>
      <c r="PIR2204" s="218"/>
      <c r="PIS2204" s="218"/>
      <c r="PIT2204" s="218"/>
      <c r="PIU2204" s="218"/>
      <c r="PIV2204" s="218"/>
      <c r="PIW2204" s="218"/>
      <c r="PIX2204" s="218"/>
      <c r="PIY2204" s="218"/>
      <c r="PIZ2204" s="218"/>
      <c r="PJA2204" s="218"/>
      <c r="PJB2204" s="218"/>
      <c r="PJC2204" s="218"/>
      <c r="PJD2204" s="218"/>
      <c r="PJE2204" s="218"/>
      <c r="PJF2204" s="218"/>
      <c r="PJG2204" s="218"/>
      <c r="PJH2204" s="218"/>
      <c r="PJI2204" s="218"/>
      <c r="PJJ2204" s="218"/>
      <c r="PJK2204" s="218"/>
      <c r="PJL2204" s="218"/>
      <c r="PJM2204" s="218"/>
      <c r="PJN2204" s="218"/>
      <c r="PJO2204" s="218"/>
      <c r="PJP2204" s="218"/>
      <c r="PJQ2204" s="218"/>
      <c r="PJR2204" s="218"/>
      <c r="PJS2204" s="218"/>
      <c r="PJT2204" s="218"/>
      <c r="PJU2204" s="218"/>
      <c r="PJV2204" s="218"/>
      <c r="PJW2204" s="218"/>
      <c r="PJX2204" s="218"/>
      <c r="PJY2204" s="218"/>
      <c r="PJZ2204" s="218"/>
      <c r="PKA2204" s="218"/>
      <c r="PKB2204" s="218"/>
      <c r="PKC2204" s="218"/>
      <c r="PKD2204" s="218"/>
      <c r="PKE2204" s="218"/>
      <c r="PKF2204" s="218"/>
      <c r="PKG2204" s="218"/>
      <c r="PKH2204" s="218"/>
      <c r="PKI2204" s="218"/>
      <c r="PKJ2204" s="218"/>
      <c r="PKK2204" s="218"/>
      <c r="PKL2204" s="218"/>
      <c r="PKM2204" s="218"/>
      <c r="PKN2204" s="218"/>
      <c r="PKO2204" s="218"/>
      <c r="PKP2204" s="218"/>
      <c r="PKQ2204" s="218"/>
      <c r="PKR2204" s="218"/>
      <c r="PKS2204" s="218"/>
      <c r="PKT2204" s="218"/>
      <c r="PKU2204" s="218"/>
      <c r="PKV2204" s="218"/>
      <c r="PKW2204" s="218"/>
      <c r="PKX2204" s="218"/>
      <c r="PKY2204" s="218"/>
      <c r="PKZ2204" s="218"/>
      <c r="PLA2204" s="218"/>
      <c r="PLB2204" s="218"/>
      <c r="PLC2204" s="218"/>
      <c r="PLD2204" s="218"/>
      <c r="PLE2204" s="218"/>
      <c r="PLF2204" s="218"/>
      <c r="PLG2204" s="218"/>
      <c r="PLH2204" s="218"/>
      <c r="PLI2204" s="218"/>
      <c r="PLJ2204" s="218"/>
      <c r="PLK2204" s="218"/>
      <c r="PLL2204" s="218"/>
      <c r="PLM2204" s="218"/>
      <c r="PLN2204" s="218"/>
      <c r="PLO2204" s="218"/>
      <c r="PLP2204" s="218"/>
      <c r="PLQ2204" s="218"/>
      <c r="PLR2204" s="218"/>
      <c r="PLS2204" s="218"/>
      <c r="PLT2204" s="218"/>
      <c r="PLU2204" s="218"/>
      <c r="PLV2204" s="218"/>
      <c r="PLW2204" s="218"/>
      <c r="PLX2204" s="218"/>
      <c r="PLY2204" s="218"/>
      <c r="PLZ2204" s="218"/>
      <c r="PMA2204" s="218"/>
      <c r="PMB2204" s="218"/>
      <c r="PMC2204" s="218"/>
      <c r="PMD2204" s="218"/>
      <c r="PME2204" s="218"/>
      <c r="PMF2204" s="218"/>
      <c r="PMG2204" s="218"/>
      <c r="PMH2204" s="218"/>
      <c r="PMI2204" s="218"/>
      <c r="PMJ2204" s="218"/>
      <c r="PMK2204" s="218"/>
      <c r="PML2204" s="218"/>
      <c r="PMM2204" s="218"/>
      <c r="PMN2204" s="218"/>
      <c r="PMO2204" s="218"/>
      <c r="PMP2204" s="218"/>
      <c r="PMQ2204" s="218"/>
      <c r="PMR2204" s="218"/>
      <c r="PMS2204" s="218"/>
      <c r="PMT2204" s="218"/>
      <c r="PMU2204" s="218"/>
      <c r="PMV2204" s="218"/>
      <c r="PMW2204" s="218"/>
      <c r="PMX2204" s="218"/>
      <c r="PMY2204" s="218"/>
      <c r="PMZ2204" s="218"/>
      <c r="PNA2204" s="218"/>
      <c r="PNB2204" s="218"/>
      <c r="PNC2204" s="218"/>
      <c r="PND2204" s="218"/>
      <c r="PNE2204" s="218"/>
      <c r="PNF2204" s="218"/>
      <c r="PNG2204" s="218"/>
      <c r="PNH2204" s="218"/>
      <c r="PNI2204" s="218"/>
      <c r="PNJ2204" s="218"/>
      <c r="PNK2204" s="218"/>
      <c r="PNL2204" s="218"/>
      <c r="PNM2204" s="218"/>
      <c r="PNN2204" s="218"/>
      <c r="PNO2204" s="218"/>
      <c r="PNP2204" s="218"/>
      <c r="PNQ2204" s="218"/>
      <c r="PNR2204" s="218"/>
      <c r="PNS2204" s="218"/>
      <c r="PNT2204" s="218"/>
      <c r="PNU2204" s="218"/>
      <c r="PNV2204" s="218"/>
      <c r="PNW2204" s="218"/>
      <c r="PNX2204" s="218"/>
      <c r="PNY2204" s="218"/>
      <c r="PNZ2204" s="218"/>
      <c r="POA2204" s="218"/>
      <c r="POB2204" s="218"/>
      <c r="POC2204" s="218"/>
      <c r="POD2204" s="218"/>
      <c r="POE2204" s="218"/>
      <c r="POF2204" s="218"/>
      <c r="POG2204" s="218"/>
      <c r="POH2204" s="218"/>
      <c r="POI2204" s="218"/>
      <c r="POJ2204" s="218"/>
      <c r="POK2204" s="218"/>
      <c r="POL2204" s="218"/>
      <c r="POM2204" s="218"/>
      <c r="PON2204" s="218"/>
      <c r="POO2204" s="218"/>
      <c r="POP2204" s="218"/>
      <c r="POQ2204" s="218"/>
      <c r="POR2204" s="218"/>
      <c r="POS2204" s="218"/>
      <c r="POT2204" s="218"/>
      <c r="POU2204" s="218"/>
      <c r="POV2204" s="218"/>
      <c r="POW2204" s="218"/>
      <c r="POX2204" s="218"/>
      <c r="POY2204" s="218"/>
      <c r="POZ2204" s="218"/>
      <c r="PPA2204" s="218"/>
      <c r="PPB2204" s="218"/>
      <c r="PPC2204" s="218"/>
      <c r="PPD2204" s="218"/>
      <c r="PPE2204" s="218"/>
      <c r="PPF2204" s="218"/>
      <c r="PPG2204" s="218"/>
      <c r="PPH2204" s="218"/>
      <c r="PPI2204" s="218"/>
      <c r="PPJ2204" s="218"/>
      <c r="PPK2204" s="218"/>
      <c r="PPL2204" s="218"/>
      <c r="PPM2204" s="218"/>
      <c r="PPN2204" s="218"/>
      <c r="PPO2204" s="218"/>
      <c r="PPP2204" s="218"/>
      <c r="PPQ2204" s="218"/>
      <c r="PPR2204" s="218"/>
      <c r="PPS2204" s="218"/>
      <c r="PPT2204" s="218"/>
      <c r="PPU2204" s="218"/>
      <c r="PPV2204" s="218"/>
      <c r="PPW2204" s="218"/>
      <c r="PPX2204" s="218"/>
      <c r="PPY2204" s="218"/>
      <c r="PPZ2204" s="218"/>
      <c r="PQA2204" s="218"/>
      <c r="PQB2204" s="218"/>
      <c r="PQC2204" s="218"/>
      <c r="PQD2204" s="218"/>
      <c r="PQE2204" s="218"/>
      <c r="PQF2204" s="218"/>
      <c r="PQG2204" s="218"/>
      <c r="PQH2204" s="218"/>
      <c r="PQI2204" s="218"/>
      <c r="PQJ2204" s="218"/>
      <c r="PQK2204" s="218"/>
      <c r="PQL2204" s="218"/>
      <c r="PQM2204" s="218"/>
      <c r="PQN2204" s="218"/>
      <c r="PQO2204" s="218"/>
      <c r="PQP2204" s="218"/>
      <c r="PQQ2204" s="218"/>
      <c r="PQR2204" s="218"/>
      <c r="PQS2204" s="218"/>
      <c r="PQT2204" s="218"/>
      <c r="PQU2204" s="218"/>
      <c r="PQV2204" s="218"/>
      <c r="PQW2204" s="218"/>
      <c r="PQX2204" s="218"/>
      <c r="PQY2204" s="218"/>
      <c r="PQZ2204" s="218"/>
      <c r="PRA2204" s="218"/>
      <c r="PRB2204" s="218"/>
      <c r="PRC2204" s="218"/>
      <c r="PRD2204" s="218"/>
      <c r="PRE2204" s="218"/>
      <c r="PRF2204" s="218"/>
      <c r="PRG2204" s="218"/>
      <c r="PRH2204" s="218"/>
      <c r="PRI2204" s="218"/>
      <c r="PRJ2204" s="218"/>
      <c r="PRK2204" s="218"/>
      <c r="PRL2204" s="218"/>
      <c r="PRM2204" s="218"/>
      <c r="PRN2204" s="218"/>
      <c r="PRO2204" s="218"/>
      <c r="PRP2204" s="218"/>
      <c r="PRQ2204" s="218"/>
      <c r="PRR2204" s="218"/>
      <c r="PRS2204" s="218"/>
      <c r="PRT2204" s="218"/>
      <c r="PRU2204" s="218"/>
      <c r="PRV2204" s="218"/>
      <c r="PRW2204" s="218"/>
      <c r="PRX2204" s="218"/>
      <c r="PRY2204" s="218"/>
      <c r="PRZ2204" s="218"/>
      <c r="PSA2204" s="218"/>
      <c r="PSB2204" s="218"/>
      <c r="PSC2204" s="218"/>
      <c r="PSD2204" s="218"/>
      <c r="PSE2204" s="218"/>
      <c r="PSF2204" s="218"/>
      <c r="PSG2204" s="218"/>
      <c r="PSH2204" s="218"/>
      <c r="PSI2204" s="218"/>
      <c r="PSJ2204" s="218"/>
      <c r="PSK2204" s="218"/>
      <c r="PSL2204" s="218"/>
      <c r="PSM2204" s="218"/>
      <c r="PSN2204" s="218"/>
      <c r="PSO2204" s="218"/>
      <c r="PSP2204" s="218"/>
      <c r="PSQ2204" s="218"/>
      <c r="PSR2204" s="218"/>
      <c r="PSS2204" s="218"/>
      <c r="PST2204" s="218"/>
      <c r="PSU2204" s="218"/>
      <c r="PSV2204" s="218"/>
      <c r="PSW2204" s="218"/>
      <c r="PSX2204" s="218"/>
      <c r="PSY2204" s="218"/>
      <c r="PSZ2204" s="218"/>
      <c r="PTA2204" s="218"/>
      <c r="PTB2204" s="218"/>
      <c r="PTC2204" s="218"/>
      <c r="PTD2204" s="218"/>
      <c r="PTE2204" s="218"/>
      <c r="PTF2204" s="218"/>
      <c r="PTG2204" s="218"/>
      <c r="PTH2204" s="218"/>
      <c r="PTI2204" s="218"/>
      <c r="PTJ2204" s="218"/>
      <c r="PTK2204" s="218"/>
      <c r="PTL2204" s="218"/>
      <c r="PTM2204" s="218"/>
      <c r="PTN2204" s="218"/>
      <c r="PTO2204" s="218"/>
      <c r="PTP2204" s="218"/>
      <c r="PTQ2204" s="218"/>
      <c r="PTR2204" s="218"/>
      <c r="PTS2204" s="218"/>
      <c r="PTT2204" s="218"/>
      <c r="PTU2204" s="218"/>
      <c r="PTV2204" s="218"/>
      <c r="PTW2204" s="218"/>
      <c r="PTX2204" s="218"/>
      <c r="PTY2204" s="218"/>
      <c r="PTZ2204" s="218"/>
      <c r="PUA2204" s="218"/>
      <c r="PUB2204" s="218"/>
      <c r="PUC2204" s="218"/>
      <c r="PUD2204" s="218"/>
      <c r="PUE2204" s="218"/>
      <c r="PUF2204" s="218"/>
      <c r="PUG2204" s="218"/>
      <c r="PUH2204" s="218"/>
      <c r="PUI2204" s="218"/>
      <c r="PUJ2204" s="218"/>
      <c r="PUK2204" s="218"/>
      <c r="PUL2204" s="218"/>
      <c r="PUM2204" s="218"/>
      <c r="PUN2204" s="218"/>
      <c r="PUO2204" s="218"/>
      <c r="PUP2204" s="218"/>
      <c r="PUQ2204" s="218"/>
      <c r="PUR2204" s="218"/>
      <c r="PUS2204" s="218"/>
      <c r="PUT2204" s="218"/>
      <c r="PUU2204" s="218"/>
      <c r="PUV2204" s="218"/>
      <c r="PUW2204" s="218"/>
      <c r="PUX2204" s="218"/>
      <c r="PUY2204" s="218"/>
      <c r="PUZ2204" s="218"/>
      <c r="PVA2204" s="218"/>
      <c r="PVB2204" s="218"/>
      <c r="PVC2204" s="218"/>
      <c r="PVD2204" s="218"/>
      <c r="PVE2204" s="218"/>
      <c r="PVF2204" s="218"/>
      <c r="PVG2204" s="218"/>
      <c r="PVH2204" s="218"/>
      <c r="PVI2204" s="218"/>
      <c r="PVJ2204" s="218"/>
      <c r="PVK2204" s="218"/>
      <c r="PVL2204" s="218"/>
      <c r="PVM2204" s="218"/>
      <c r="PVN2204" s="218"/>
      <c r="PVO2204" s="218"/>
      <c r="PVP2204" s="218"/>
      <c r="PVQ2204" s="218"/>
      <c r="PVR2204" s="218"/>
      <c r="PVS2204" s="218"/>
      <c r="PVT2204" s="218"/>
      <c r="PVU2204" s="218"/>
      <c r="PVV2204" s="218"/>
      <c r="PVW2204" s="218"/>
      <c r="PVX2204" s="218"/>
      <c r="PVY2204" s="218"/>
      <c r="PVZ2204" s="218"/>
      <c r="PWA2204" s="218"/>
      <c r="PWB2204" s="218"/>
      <c r="PWC2204" s="218"/>
      <c r="PWD2204" s="218"/>
      <c r="PWE2204" s="218"/>
      <c r="PWF2204" s="218"/>
      <c r="PWG2204" s="218"/>
      <c r="PWH2204" s="218"/>
      <c r="PWI2204" s="218"/>
      <c r="PWJ2204" s="218"/>
      <c r="PWK2204" s="218"/>
      <c r="PWL2204" s="218"/>
      <c r="PWM2204" s="218"/>
      <c r="PWN2204" s="218"/>
      <c r="PWO2204" s="218"/>
      <c r="PWP2204" s="218"/>
      <c r="PWQ2204" s="218"/>
      <c r="PWR2204" s="218"/>
      <c r="PWS2204" s="218"/>
      <c r="PWT2204" s="218"/>
      <c r="PWU2204" s="218"/>
      <c r="PWV2204" s="218"/>
      <c r="PWW2204" s="218"/>
      <c r="PWX2204" s="218"/>
      <c r="PWY2204" s="218"/>
      <c r="PWZ2204" s="218"/>
      <c r="PXA2204" s="218"/>
      <c r="PXB2204" s="218"/>
      <c r="PXC2204" s="218"/>
      <c r="PXD2204" s="218"/>
      <c r="PXE2204" s="218"/>
      <c r="PXF2204" s="218"/>
      <c r="PXG2204" s="218"/>
      <c r="PXH2204" s="218"/>
      <c r="PXI2204" s="218"/>
      <c r="PXJ2204" s="218"/>
      <c r="PXK2204" s="218"/>
      <c r="PXL2204" s="218"/>
      <c r="PXM2204" s="218"/>
      <c r="PXN2204" s="218"/>
      <c r="PXO2204" s="218"/>
      <c r="PXP2204" s="218"/>
      <c r="PXQ2204" s="218"/>
      <c r="PXR2204" s="218"/>
      <c r="PXS2204" s="218"/>
      <c r="PXT2204" s="218"/>
      <c r="PXU2204" s="218"/>
      <c r="PXV2204" s="218"/>
      <c r="PXW2204" s="218"/>
      <c r="PXX2204" s="218"/>
      <c r="PXY2204" s="218"/>
      <c r="PXZ2204" s="218"/>
      <c r="PYA2204" s="218"/>
      <c r="PYB2204" s="218"/>
      <c r="PYC2204" s="218"/>
      <c r="PYD2204" s="218"/>
      <c r="PYE2204" s="218"/>
      <c r="PYF2204" s="218"/>
      <c r="PYG2204" s="218"/>
      <c r="PYH2204" s="218"/>
      <c r="PYI2204" s="218"/>
      <c r="PYJ2204" s="218"/>
      <c r="PYK2204" s="218"/>
      <c r="PYL2204" s="218"/>
      <c r="PYM2204" s="218"/>
      <c r="PYN2204" s="218"/>
      <c r="PYO2204" s="218"/>
      <c r="PYP2204" s="218"/>
      <c r="PYQ2204" s="218"/>
      <c r="PYR2204" s="218"/>
      <c r="PYS2204" s="218"/>
      <c r="PYT2204" s="218"/>
      <c r="PYU2204" s="218"/>
      <c r="PYV2204" s="218"/>
      <c r="PYW2204" s="218"/>
      <c r="PYX2204" s="218"/>
      <c r="PYY2204" s="218"/>
      <c r="PYZ2204" s="218"/>
      <c r="PZA2204" s="218"/>
      <c r="PZB2204" s="218"/>
      <c r="PZC2204" s="218"/>
      <c r="PZD2204" s="218"/>
      <c r="PZE2204" s="218"/>
      <c r="PZF2204" s="218"/>
      <c r="PZG2204" s="218"/>
      <c r="PZH2204" s="218"/>
      <c r="PZI2204" s="218"/>
      <c r="PZJ2204" s="218"/>
      <c r="PZK2204" s="218"/>
      <c r="PZL2204" s="218"/>
      <c r="PZM2204" s="218"/>
      <c r="PZN2204" s="218"/>
      <c r="PZO2204" s="218"/>
      <c r="PZP2204" s="218"/>
      <c r="PZQ2204" s="218"/>
      <c r="PZR2204" s="218"/>
      <c r="PZS2204" s="218"/>
      <c r="PZT2204" s="218"/>
      <c r="PZU2204" s="218"/>
      <c r="PZV2204" s="218"/>
      <c r="PZW2204" s="218"/>
      <c r="PZX2204" s="218"/>
      <c r="PZY2204" s="218"/>
      <c r="PZZ2204" s="218"/>
      <c r="QAA2204" s="218"/>
      <c r="QAB2204" s="218"/>
      <c r="QAC2204" s="218"/>
      <c r="QAD2204" s="218"/>
      <c r="QAE2204" s="218"/>
      <c r="QAF2204" s="218"/>
      <c r="QAG2204" s="218"/>
      <c r="QAH2204" s="218"/>
      <c r="QAI2204" s="218"/>
      <c r="QAJ2204" s="218"/>
      <c r="QAK2204" s="218"/>
      <c r="QAL2204" s="218"/>
      <c r="QAM2204" s="218"/>
      <c r="QAN2204" s="218"/>
      <c r="QAO2204" s="218"/>
      <c r="QAP2204" s="218"/>
      <c r="QAQ2204" s="218"/>
      <c r="QAR2204" s="218"/>
      <c r="QAS2204" s="218"/>
      <c r="QAT2204" s="218"/>
      <c r="QAU2204" s="218"/>
      <c r="QAV2204" s="218"/>
      <c r="QAW2204" s="218"/>
      <c r="QAX2204" s="218"/>
      <c r="QAY2204" s="218"/>
      <c r="QAZ2204" s="218"/>
      <c r="QBA2204" s="218"/>
      <c r="QBB2204" s="218"/>
      <c r="QBC2204" s="218"/>
      <c r="QBD2204" s="218"/>
      <c r="QBE2204" s="218"/>
      <c r="QBF2204" s="218"/>
      <c r="QBG2204" s="218"/>
      <c r="QBH2204" s="218"/>
      <c r="QBI2204" s="218"/>
      <c r="QBJ2204" s="218"/>
      <c r="QBK2204" s="218"/>
      <c r="QBL2204" s="218"/>
      <c r="QBM2204" s="218"/>
      <c r="QBN2204" s="218"/>
      <c r="QBO2204" s="218"/>
      <c r="QBP2204" s="218"/>
      <c r="QBQ2204" s="218"/>
      <c r="QBR2204" s="218"/>
      <c r="QBS2204" s="218"/>
      <c r="QBT2204" s="218"/>
      <c r="QBU2204" s="218"/>
      <c r="QBV2204" s="218"/>
      <c r="QBW2204" s="218"/>
      <c r="QBX2204" s="218"/>
      <c r="QBY2204" s="218"/>
      <c r="QBZ2204" s="218"/>
      <c r="QCA2204" s="218"/>
      <c r="QCB2204" s="218"/>
      <c r="QCC2204" s="218"/>
      <c r="QCD2204" s="218"/>
      <c r="QCE2204" s="218"/>
      <c r="QCF2204" s="218"/>
      <c r="QCG2204" s="218"/>
      <c r="QCH2204" s="218"/>
      <c r="QCI2204" s="218"/>
      <c r="QCJ2204" s="218"/>
      <c r="QCK2204" s="218"/>
      <c r="QCL2204" s="218"/>
      <c r="QCM2204" s="218"/>
      <c r="QCN2204" s="218"/>
      <c r="QCO2204" s="218"/>
      <c r="QCP2204" s="218"/>
      <c r="QCQ2204" s="218"/>
      <c r="QCR2204" s="218"/>
      <c r="QCS2204" s="218"/>
      <c r="QCT2204" s="218"/>
      <c r="QCU2204" s="218"/>
      <c r="QCV2204" s="218"/>
      <c r="QCW2204" s="218"/>
      <c r="QCX2204" s="218"/>
      <c r="QCY2204" s="218"/>
      <c r="QCZ2204" s="218"/>
      <c r="QDA2204" s="218"/>
      <c r="QDB2204" s="218"/>
      <c r="QDC2204" s="218"/>
      <c r="QDD2204" s="218"/>
      <c r="QDE2204" s="218"/>
      <c r="QDF2204" s="218"/>
      <c r="QDG2204" s="218"/>
      <c r="QDH2204" s="218"/>
      <c r="QDI2204" s="218"/>
      <c r="QDJ2204" s="218"/>
      <c r="QDK2204" s="218"/>
      <c r="QDL2204" s="218"/>
      <c r="QDM2204" s="218"/>
      <c r="QDN2204" s="218"/>
      <c r="QDO2204" s="218"/>
      <c r="QDP2204" s="218"/>
      <c r="QDQ2204" s="218"/>
      <c r="QDR2204" s="218"/>
      <c r="QDS2204" s="218"/>
      <c r="QDT2204" s="218"/>
      <c r="QDU2204" s="218"/>
      <c r="QDV2204" s="218"/>
      <c r="QDW2204" s="218"/>
      <c r="QDX2204" s="218"/>
      <c r="QDY2204" s="218"/>
      <c r="QDZ2204" s="218"/>
      <c r="QEA2204" s="218"/>
      <c r="QEB2204" s="218"/>
      <c r="QEC2204" s="218"/>
      <c r="QED2204" s="218"/>
      <c r="QEE2204" s="218"/>
      <c r="QEF2204" s="218"/>
      <c r="QEG2204" s="218"/>
      <c r="QEH2204" s="218"/>
      <c r="QEI2204" s="218"/>
      <c r="QEJ2204" s="218"/>
      <c r="QEK2204" s="218"/>
      <c r="QEL2204" s="218"/>
      <c r="QEM2204" s="218"/>
      <c r="QEN2204" s="218"/>
      <c r="QEO2204" s="218"/>
      <c r="QEP2204" s="218"/>
      <c r="QEQ2204" s="218"/>
      <c r="QER2204" s="218"/>
      <c r="QES2204" s="218"/>
      <c r="QET2204" s="218"/>
      <c r="QEU2204" s="218"/>
      <c r="QEV2204" s="218"/>
      <c r="QEW2204" s="218"/>
      <c r="QEX2204" s="218"/>
      <c r="QEY2204" s="218"/>
      <c r="QEZ2204" s="218"/>
      <c r="QFA2204" s="218"/>
      <c r="QFB2204" s="218"/>
      <c r="QFC2204" s="218"/>
      <c r="QFD2204" s="218"/>
      <c r="QFE2204" s="218"/>
      <c r="QFF2204" s="218"/>
      <c r="QFG2204" s="218"/>
      <c r="QFH2204" s="218"/>
      <c r="QFI2204" s="218"/>
      <c r="QFJ2204" s="218"/>
      <c r="QFK2204" s="218"/>
      <c r="QFL2204" s="218"/>
      <c r="QFM2204" s="218"/>
      <c r="QFN2204" s="218"/>
      <c r="QFO2204" s="218"/>
      <c r="QFP2204" s="218"/>
      <c r="QFQ2204" s="218"/>
      <c r="QFR2204" s="218"/>
      <c r="QFS2204" s="218"/>
      <c r="QFT2204" s="218"/>
      <c r="QFU2204" s="218"/>
      <c r="QFV2204" s="218"/>
      <c r="QFW2204" s="218"/>
      <c r="QFX2204" s="218"/>
      <c r="QFY2204" s="218"/>
      <c r="QFZ2204" s="218"/>
      <c r="QGA2204" s="218"/>
      <c r="QGB2204" s="218"/>
      <c r="QGC2204" s="218"/>
      <c r="QGD2204" s="218"/>
      <c r="QGE2204" s="218"/>
      <c r="QGF2204" s="218"/>
      <c r="QGG2204" s="218"/>
      <c r="QGH2204" s="218"/>
      <c r="QGI2204" s="218"/>
      <c r="QGJ2204" s="218"/>
      <c r="QGK2204" s="218"/>
      <c r="QGL2204" s="218"/>
      <c r="QGM2204" s="218"/>
      <c r="QGN2204" s="218"/>
      <c r="QGO2204" s="218"/>
      <c r="QGP2204" s="218"/>
      <c r="QGQ2204" s="218"/>
      <c r="QGR2204" s="218"/>
      <c r="QGS2204" s="218"/>
      <c r="QGT2204" s="218"/>
      <c r="QGU2204" s="218"/>
      <c r="QGV2204" s="218"/>
      <c r="QGW2204" s="218"/>
      <c r="QGX2204" s="218"/>
      <c r="QGY2204" s="218"/>
      <c r="QGZ2204" s="218"/>
      <c r="QHA2204" s="218"/>
      <c r="QHB2204" s="218"/>
      <c r="QHC2204" s="218"/>
      <c r="QHD2204" s="218"/>
      <c r="QHE2204" s="218"/>
      <c r="QHF2204" s="218"/>
      <c r="QHG2204" s="218"/>
      <c r="QHH2204" s="218"/>
      <c r="QHI2204" s="218"/>
      <c r="QHJ2204" s="218"/>
      <c r="QHK2204" s="218"/>
      <c r="QHL2204" s="218"/>
      <c r="QHM2204" s="218"/>
      <c r="QHN2204" s="218"/>
      <c r="QHO2204" s="218"/>
      <c r="QHP2204" s="218"/>
      <c r="QHQ2204" s="218"/>
      <c r="QHR2204" s="218"/>
      <c r="QHS2204" s="218"/>
      <c r="QHT2204" s="218"/>
      <c r="QHU2204" s="218"/>
      <c r="QHV2204" s="218"/>
      <c r="QHW2204" s="218"/>
      <c r="QHX2204" s="218"/>
      <c r="QHY2204" s="218"/>
      <c r="QHZ2204" s="218"/>
      <c r="QIA2204" s="218"/>
      <c r="QIB2204" s="218"/>
      <c r="QIC2204" s="218"/>
      <c r="QID2204" s="218"/>
      <c r="QIE2204" s="218"/>
      <c r="QIF2204" s="218"/>
      <c r="QIG2204" s="218"/>
      <c r="QIH2204" s="218"/>
      <c r="QII2204" s="218"/>
      <c r="QIJ2204" s="218"/>
      <c r="QIK2204" s="218"/>
      <c r="QIL2204" s="218"/>
      <c r="QIM2204" s="218"/>
      <c r="QIN2204" s="218"/>
      <c r="QIO2204" s="218"/>
      <c r="QIP2204" s="218"/>
      <c r="QIQ2204" s="218"/>
      <c r="QIR2204" s="218"/>
      <c r="QIS2204" s="218"/>
      <c r="QIT2204" s="218"/>
      <c r="QIU2204" s="218"/>
      <c r="QIV2204" s="218"/>
      <c r="QIW2204" s="218"/>
      <c r="QIX2204" s="218"/>
      <c r="QIY2204" s="218"/>
      <c r="QIZ2204" s="218"/>
      <c r="QJA2204" s="218"/>
      <c r="QJB2204" s="218"/>
      <c r="QJC2204" s="218"/>
      <c r="QJD2204" s="218"/>
      <c r="QJE2204" s="218"/>
      <c r="QJF2204" s="218"/>
      <c r="QJG2204" s="218"/>
      <c r="QJH2204" s="218"/>
      <c r="QJI2204" s="218"/>
      <c r="QJJ2204" s="218"/>
      <c r="QJK2204" s="218"/>
      <c r="QJL2204" s="218"/>
      <c r="QJM2204" s="218"/>
      <c r="QJN2204" s="218"/>
      <c r="QJO2204" s="218"/>
      <c r="QJP2204" s="218"/>
      <c r="QJQ2204" s="218"/>
      <c r="QJR2204" s="218"/>
      <c r="QJS2204" s="218"/>
      <c r="QJT2204" s="218"/>
      <c r="QJU2204" s="218"/>
      <c r="QJV2204" s="218"/>
      <c r="QJW2204" s="218"/>
      <c r="QJX2204" s="218"/>
      <c r="QJY2204" s="218"/>
      <c r="QJZ2204" s="218"/>
      <c r="QKA2204" s="218"/>
      <c r="QKB2204" s="218"/>
      <c r="QKC2204" s="218"/>
      <c r="QKD2204" s="218"/>
      <c r="QKE2204" s="218"/>
      <c r="QKF2204" s="218"/>
      <c r="QKG2204" s="218"/>
      <c r="QKH2204" s="218"/>
      <c r="QKI2204" s="218"/>
      <c r="QKJ2204" s="218"/>
      <c r="QKK2204" s="218"/>
      <c r="QKL2204" s="218"/>
      <c r="QKM2204" s="218"/>
      <c r="QKN2204" s="218"/>
      <c r="QKO2204" s="218"/>
      <c r="QKP2204" s="218"/>
      <c r="QKQ2204" s="218"/>
      <c r="QKR2204" s="218"/>
      <c r="QKS2204" s="218"/>
      <c r="QKT2204" s="218"/>
      <c r="QKU2204" s="218"/>
      <c r="QKV2204" s="218"/>
      <c r="QKW2204" s="218"/>
      <c r="QKX2204" s="218"/>
      <c r="QKY2204" s="218"/>
      <c r="QKZ2204" s="218"/>
      <c r="QLA2204" s="218"/>
      <c r="QLB2204" s="218"/>
      <c r="QLC2204" s="218"/>
      <c r="QLD2204" s="218"/>
      <c r="QLE2204" s="218"/>
      <c r="QLF2204" s="218"/>
      <c r="QLG2204" s="218"/>
      <c r="QLH2204" s="218"/>
      <c r="QLI2204" s="218"/>
      <c r="QLJ2204" s="218"/>
      <c r="QLK2204" s="218"/>
      <c r="QLL2204" s="218"/>
      <c r="QLM2204" s="218"/>
      <c r="QLN2204" s="218"/>
      <c r="QLO2204" s="218"/>
      <c r="QLP2204" s="218"/>
      <c r="QLQ2204" s="218"/>
      <c r="QLR2204" s="218"/>
      <c r="QLS2204" s="218"/>
      <c r="QLT2204" s="218"/>
      <c r="QLU2204" s="218"/>
      <c r="QLV2204" s="218"/>
      <c r="QLW2204" s="218"/>
      <c r="QLX2204" s="218"/>
      <c r="QLY2204" s="218"/>
      <c r="QLZ2204" s="218"/>
      <c r="QMA2204" s="218"/>
      <c r="QMB2204" s="218"/>
      <c r="QMC2204" s="218"/>
      <c r="QMD2204" s="218"/>
      <c r="QME2204" s="218"/>
      <c r="QMF2204" s="218"/>
      <c r="QMG2204" s="218"/>
      <c r="QMH2204" s="218"/>
      <c r="QMI2204" s="218"/>
      <c r="QMJ2204" s="218"/>
      <c r="QMK2204" s="218"/>
      <c r="QML2204" s="218"/>
      <c r="QMM2204" s="218"/>
      <c r="QMN2204" s="218"/>
      <c r="QMO2204" s="218"/>
      <c r="QMP2204" s="218"/>
      <c r="QMQ2204" s="218"/>
      <c r="QMR2204" s="218"/>
      <c r="QMS2204" s="218"/>
      <c r="QMT2204" s="218"/>
      <c r="QMU2204" s="218"/>
      <c r="QMV2204" s="218"/>
      <c r="QMW2204" s="218"/>
      <c r="QMX2204" s="218"/>
      <c r="QMY2204" s="218"/>
      <c r="QMZ2204" s="218"/>
      <c r="QNA2204" s="218"/>
      <c r="QNB2204" s="218"/>
      <c r="QNC2204" s="218"/>
      <c r="QND2204" s="218"/>
      <c r="QNE2204" s="218"/>
      <c r="QNF2204" s="218"/>
      <c r="QNG2204" s="218"/>
      <c r="QNH2204" s="218"/>
      <c r="QNI2204" s="218"/>
      <c r="QNJ2204" s="218"/>
      <c r="QNK2204" s="218"/>
      <c r="QNL2204" s="218"/>
      <c r="QNM2204" s="218"/>
      <c r="QNN2204" s="218"/>
      <c r="QNO2204" s="218"/>
      <c r="QNP2204" s="218"/>
      <c r="QNQ2204" s="218"/>
      <c r="QNR2204" s="218"/>
      <c r="QNS2204" s="218"/>
      <c r="QNT2204" s="218"/>
      <c r="QNU2204" s="218"/>
      <c r="QNV2204" s="218"/>
      <c r="QNW2204" s="218"/>
      <c r="QNX2204" s="218"/>
      <c r="QNY2204" s="218"/>
      <c r="QNZ2204" s="218"/>
      <c r="QOA2204" s="218"/>
      <c r="QOB2204" s="218"/>
      <c r="QOC2204" s="218"/>
      <c r="QOD2204" s="218"/>
      <c r="QOE2204" s="218"/>
      <c r="QOF2204" s="218"/>
      <c r="QOG2204" s="218"/>
      <c r="QOH2204" s="218"/>
      <c r="QOI2204" s="218"/>
      <c r="QOJ2204" s="218"/>
      <c r="QOK2204" s="218"/>
      <c r="QOL2204" s="218"/>
      <c r="QOM2204" s="218"/>
      <c r="QON2204" s="218"/>
      <c r="QOO2204" s="218"/>
      <c r="QOP2204" s="218"/>
      <c r="QOQ2204" s="218"/>
      <c r="QOR2204" s="218"/>
      <c r="QOS2204" s="218"/>
      <c r="QOT2204" s="218"/>
      <c r="QOU2204" s="218"/>
      <c r="QOV2204" s="218"/>
      <c r="QOW2204" s="218"/>
      <c r="QOX2204" s="218"/>
      <c r="QOY2204" s="218"/>
      <c r="QOZ2204" s="218"/>
      <c r="QPA2204" s="218"/>
      <c r="QPB2204" s="218"/>
      <c r="QPC2204" s="218"/>
      <c r="QPD2204" s="218"/>
      <c r="QPE2204" s="218"/>
      <c r="QPF2204" s="218"/>
      <c r="QPG2204" s="218"/>
      <c r="QPH2204" s="218"/>
      <c r="QPI2204" s="218"/>
      <c r="QPJ2204" s="218"/>
      <c r="QPK2204" s="218"/>
      <c r="QPL2204" s="218"/>
      <c r="QPM2204" s="218"/>
      <c r="QPN2204" s="218"/>
      <c r="QPO2204" s="218"/>
      <c r="QPP2204" s="218"/>
      <c r="QPQ2204" s="218"/>
      <c r="QPR2204" s="218"/>
      <c r="QPS2204" s="218"/>
      <c r="QPT2204" s="218"/>
      <c r="QPU2204" s="218"/>
      <c r="QPV2204" s="218"/>
      <c r="QPW2204" s="218"/>
      <c r="QPX2204" s="218"/>
      <c r="QPY2204" s="218"/>
      <c r="QPZ2204" s="218"/>
      <c r="QQA2204" s="218"/>
      <c r="QQB2204" s="218"/>
      <c r="QQC2204" s="218"/>
      <c r="QQD2204" s="218"/>
      <c r="QQE2204" s="218"/>
      <c r="QQF2204" s="218"/>
      <c r="QQG2204" s="218"/>
      <c r="QQH2204" s="218"/>
      <c r="QQI2204" s="218"/>
      <c r="QQJ2204" s="218"/>
      <c r="QQK2204" s="218"/>
      <c r="QQL2204" s="218"/>
      <c r="QQM2204" s="218"/>
      <c r="QQN2204" s="218"/>
      <c r="QQO2204" s="218"/>
      <c r="QQP2204" s="218"/>
      <c r="QQQ2204" s="218"/>
      <c r="QQR2204" s="218"/>
      <c r="QQS2204" s="218"/>
      <c r="QQT2204" s="218"/>
      <c r="QQU2204" s="218"/>
      <c r="QQV2204" s="218"/>
      <c r="QQW2204" s="218"/>
      <c r="QQX2204" s="218"/>
      <c r="QQY2204" s="218"/>
      <c r="QQZ2204" s="218"/>
      <c r="QRA2204" s="218"/>
      <c r="QRB2204" s="218"/>
      <c r="QRC2204" s="218"/>
      <c r="QRD2204" s="218"/>
      <c r="QRE2204" s="218"/>
      <c r="QRF2204" s="218"/>
      <c r="QRG2204" s="218"/>
      <c r="QRH2204" s="218"/>
      <c r="QRI2204" s="218"/>
      <c r="QRJ2204" s="218"/>
      <c r="QRK2204" s="218"/>
      <c r="QRL2204" s="218"/>
      <c r="QRM2204" s="218"/>
      <c r="QRN2204" s="218"/>
      <c r="QRO2204" s="218"/>
      <c r="QRP2204" s="218"/>
      <c r="QRQ2204" s="218"/>
      <c r="QRR2204" s="218"/>
      <c r="QRS2204" s="218"/>
      <c r="QRT2204" s="218"/>
      <c r="QRU2204" s="218"/>
      <c r="QRV2204" s="218"/>
      <c r="QRW2204" s="218"/>
      <c r="QRX2204" s="218"/>
      <c r="QRY2204" s="218"/>
      <c r="QRZ2204" s="218"/>
      <c r="QSA2204" s="218"/>
      <c r="QSB2204" s="218"/>
      <c r="QSC2204" s="218"/>
      <c r="QSD2204" s="218"/>
      <c r="QSE2204" s="218"/>
      <c r="QSF2204" s="218"/>
      <c r="QSG2204" s="218"/>
      <c r="QSH2204" s="218"/>
      <c r="QSI2204" s="218"/>
      <c r="QSJ2204" s="218"/>
      <c r="QSK2204" s="218"/>
      <c r="QSL2204" s="218"/>
      <c r="QSM2204" s="218"/>
      <c r="QSN2204" s="218"/>
      <c r="QSO2204" s="218"/>
      <c r="QSP2204" s="218"/>
      <c r="QSQ2204" s="218"/>
      <c r="QSR2204" s="218"/>
      <c r="QSS2204" s="218"/>
      <c r="QST2204" s="218"/>
      <c r="QSU2204" s="218"/>
      <c r="QSV2204" s="218"/>
      <c r="QSW2204" s="218"/>
      <c r="QSX2204" s="218"/>
      <c r="QSY2204" s="218"/>
      <c r="QSZ2204" s="218"/>
      <c r="QTA2204" s="218"/>
      <c r="QTB2204" s="218"/>
      <c r="QTC2204" s="218"/>
      <c r="QTD2204" s="218"/>
      <c r="QTE2204" s="218"/>
      <c r="QTF2204" s="218"/>
      <c r="QTG2204" s="218"/>
      <c r="QTH2204" s="218"/>
      <c r="QTI2204" s="218"/>
      <c r="QTJ2204" s="218"/>
      <c r="QTK2204" s="218"/>
      <c r="QTL2204" s="218"/>
      <c r="QTM2204" s="218"/>
      <c r="QTN2204" s="218"/>
      <c r="QTO2204" s="218"/>
      <c r="QTP2204" s="218"/>
      <c r="QTQ2204" s="218"/>
      <c r="QTR2204" s="218"/>
      <c r="QTS2204" s="218"/>
      <c r="QTT2204" s="218"/>
      <c r="QTU2204" s="218"/>
      <c r="QTV2204" s="218"/>
      <c r="QTW2204" s="218"/>
      <c r="QTX2204" s="218"/>
      <c r="QTY2204" s="218"/>
      <c r="QTZ2204" s="218"/>
      <c r="QUA2204" s="218"/>
      <c r="QUB2204" s="218"/>
      <c r="QUC2204" s="218"/>
      <c r="QUD2204" s="218"/>
      <c r="QUE2204" s="218"/>
      <c r="QUF2204" s="218"/>
      <c r="QUG2204" s="218"/>
      <c r="QUH2204" s="218"/>
      <c r="QUI2204" s="218"/>
      <c r="QUJ2204" s="218"/>
      <c r="QUK2204" s="218"/>
      <c r="QUL2204" s="218"/>
      <c r="QUM2204" s="218"/>
      <c r="QUN2204" s="218"/>
      <c r="QUO2204" s="218"/>
      <c r="QUP2204" s="218"/>
      <c r="QUQ2204" s="218"/>
      <c r="QUR2204" s="218"/>
      <c r="QUS2204" s="218"/>
      <c r="QUT2204" s="218"/>
      <c r="QUU2204" s="218"/>
      <c r="QUV2204" s="218"/>
      <c r="QUW2204" s="218"/>
      <c r="QUX2204" s="218"/>
      <c r="QUY2204" s="218"/>
      <c r="QUZ2204" s="218"/>
      <c r="QVA2204" s="218"/>
      <c r="QVB2204" s="218"/>
      <c r="QVC2204" s="218"/>
      <c r="QVD2204" s="218"/>
      <c r="QVE2204" s="218"/>
      <c r="QVF2204" s="218"/>
      <c r="QVG2204" s="218"/>
      <c r="QVH2204" s="218"/>
      <c r="QVI2204" s="218"/>
      <c r="QVJ2204" s="218"/>
      <c r="QVK2204" s="218"/>
      <c r="QVL2204" s="218"/>
      <c r="QVM2204" s="218"/>
      <c r="QVN2204" s="218"/>
      <c r="QVO2204" s="218"/>
      <c r="QVP2204" s="218"/>
      <c r="QVQ2204" s="218"/>
      <c r="QVR2204" s="218"/>
      <c r="QVS2204" s="218"/>
      <c r="QVT2204" s="218"/>
      <c r="QVU2204" s="218"/>
      <c r="QVV2204" s="218"/>
      <c r="QVW2204" s="218"/>
      <c r="QVX2204" s="218"/>
      <c r="QVY2204" s="218"/>
      <c r="QVZ2204" s="218"/>
      <c r="QWA2204" s="218"/>
      <c r="QWB2204" s="218"/>
      <c r="QWC2204" s="218"/>
      <c r="QWD2204" s="218"/>
      <c r="QWE2204" s="218"/>
      <c r="QWF2204" s="218"/>
      <c r="QWG2204" s="218"/>
      <c r="QWH2204" s="218"/>
      <c r="QWI2204" s="218"/>
      <c r="QWJ2204" s="218"/>
      <c r="QWK2204" s="218"/>
      <c r="QWL2204" s="218"/>
      <c r="QWM2204" s="218"/>
      <c r="QWN2204" s="218"/>
      <c r="QWO2204" s="218"/>
      <c r="QWP2204" s="218"/>
      <c r="QWQ2204" s="218"/>
      <c r="QWR2204" s="218"/>
      <c r="QWS2204" s="218"/>
      <c r="QWT2204" s="218"/>
      <c r="QWU2204" s="218"/>
      <c r="QWV2204" s="218"/>
      <c r="QWW2204" s="218"/>
      <c r="QWX2204" s="218"/>
      <c r="QWY2204" s="218"/>
      <c r="QWZ2204" s="218"/>
      <c r="QXA2204" s="218"/>
      <c r="QXB2204" s="218"/>
      <c r="QXC2204" s="218"/>
      <c r="QXD2204" s="218"/>
      <c r="QXE2204" s="218"/>
      <c r="QXF2204" s="218"/>
      <c r="QXG2204" s="218"/>
      <c r="QXH2204" s="218"/>
      <c r="QXI2204" s="218"/>
      <c r="QXJ2204" s="218"/>
      <c r="QXK2204" s="218"/>
      <c r="QXL2204" s="218"/>
      <c r="QXM2204" s="218"/>
      <c r="QXN2204" s="218"/>
      <c r="QXO2204" s="218"/>
      <c r="QXP2204" s="218"/>
      <c r="QXQ2204" s="218"/>
      <c r="QXR2204" s="218"/>
      <c r="QXS2204" s="218"/>
      <c r="QXT2204" s="218"/>
      <c r="QXU2204" s="218"/>
      <c r="QXV2204" s="218"/>
      <c r="QXW2204" s="218"/>
      <c r="QXX2204" s="218"/>
      <c r="QXY2204" s="218"/>
      <c r="QXZ2204" s="218"/>
      <c r="QYA2204" s="218"/>
      <c r="QYB2204" s="218"/>
      <c r="QYC2204" s="218"/>
      <c r="QYD2204" s="218"/>
      <c r="QYE2204" s="218"/>
      <c r="QYF2204" s="218"/>
      <c r="QYG2204" s="218"/>
      <c r="QYH2204" s="218"/>
      <c r="QYI2204" s="218"/>
      <c r="QYJ2204" s="218"/>
      <c r="QYK2204" s="218"/>
      <c r="QYL2204" s="218"/>
      <c r="QYM2204" s="218"/>
      <c r="QYN2204" s="218"/>
      <c r="QYO2204" s="218"/>
      <c r="QYP2204" s="218"/>
      <c r="QYQ2204" s="218"/>
      <c r="QYR2204" s="218"/>
      <c r="QYS2204" s="218"/>
      <c r="QYT2204" s="218"/>
      <c r="QYU2204" s="218"/>
      <c r="QYV2204" s="218"/>
      <c r="QYW2204" s="218"/>
      <c r="QYX2204" s="218"/>
      <c r="QYY2204" s="218"/>
      <c r="QYZ2204" s="218"/>
      <c r="QZA2204" s="218"/>
      <c r="QZB2204" s="218"/>
      <c r="QZC2204" s="218"/>
      <c r="QZD2204" s="218"/>
      <c r="QZE2204" s="218"/>
      <c r="QZF2204" s="218"/>
      <c r="QZG2204" s="218"/>
      <c r="QZH2204" s="218"/>
      <c r="QZI2204" s="218"/>
      <c r="QZJ2204" s="218"/>
      <c r="QZK2204" s="218"/>
      <c r="QZL2204" s="218"/>
      <c r="QZM2204" s="218"/>
      <c r="QZN2204" s="218"/>
      <c r="QZO2204" s="218"/>
      <c r="QZP2204" s="218"/>
      <c r="QZQ2204" s="218"/>
      <c r="QZR2204" s="218"/>
      <c r="QZS2204" s="218"/>
      <c r="QZT2204" s="218"/>
      <c r="QZU2204" s="218"/>
      <c r="QZV2204" s="218"/>
      <c r="QZW2204" s="218"/>
      <c r="QZX2204" s="218"/>
      <c r="QZY2204" s="218"/>
      <c r="QZZ2204" s="218"/>
      <c r="RAA2204" s="218"/>
      <c r="RAB2204" s="218"/>
      <c r="RAC2204" s="218"/>
      <c r="RAD2204" s="218"/>
      <c r="RAE2204" s="218"/>
      <c r="RAF2204" s="218"/>
      <c r="RAG2204" s="218"/>
      <c r="RAH2204" s="218"/>
      <c r="RAI2204" s="218"/>
      <c r="RAJ2204" s="218"/>
      <c r="RAK2204" s="218"/>
      <c r="RAL2204" s="218"/>
      <c r="RAM2204" s="218"/>
      <c r="RAN2204" s="218"/>
      <c r="RAO2204" s="218"/>
      <c r="RAP2204" s="218"/>
      <c r="RAQ2204" s="218"/>
      <c r="RAR2204" s="218"/>
      <c r="RAS2204" s="218"/>
      <c r="RAT2204" s="218"/>
      <c r="RAU2204" s="218"/>
      <c r="RAV2204" s="218"/>
      <c r="RAW2204" s="218"/>
      <c r="RAX2204" s="218"/>
      <c r="RAY2204" s="218"/>
      <c r="RAZ2204" s="218"/>
      <c r="RBA2204" s="218"/>
      <c r="RBB2204" s="218"/>
      <c r="RBC2204" s="218"/>
      <c r="RBD2204" s="218"/>
      <c r="RBE2204" s="218"/>
      <c r="RBF2204" s="218"/>
      <c r="RBG2204" s="218"/>
      <c r="RBH2204" s="218"/>
      <c r="RBI2204" s="218"/>
      <c r="RBJ2204" s="218"/>
      <c r="RBK2204" s="218"/>
      <c r="RBL2204" s="218"/>
      <c r="RBM2204" s="218"/>
      <c r="RBN2204" s="218"/>
      <c r="RBO2204" s="218"/>
      <c r="RBP2204" s="218"/>
      <c r="RBQ2204" s="218"/>
      <c r="RBR2204" s="218"/>
      <c r="RBS2204" s="218"/>
      <c r="RBT2204" s="218"/>
      <c r="RBU2204" s="218"/>
      <c r="RBV2204" s="218"/>
      <c r="RBW2204" s="218"/>
      <c r="RBX2204" s="218"/>
      <c r="RBY2204" s="218"/>
      <c r="RBZ2204" s="218"/>
      <c r="RCA2204" s="218"/>
      <c r="RCB2204" s="218"/>
      <c r="RCC2204" s="218"/>
      <c r="RCD2204" s="218"/>
      <c r="RCE2204" s="218"/>
      <c r="RCF2204" s="218"/>
      <c r="RCG2204" s="218"/>
      <c r="RCH2204" s="218"/>
      <c r="RCI2204" s="218"/>
      <c r="RCJ2204" s="218"/>
      <c r="RCK2204" s="218"/>
      <c r="RCL2204" s="218"/>
      <c r="RCM2204" s="218"/>
      <c r="RCN2204" s="218"/>
      <c r="RCO2204" s="218"/>
      <c r="RCP2204" s="218"/>
      <c r="RCQ2204" s="218"/>
      <c r="RCR2204" s="218"/>
      <c r="RCS2204" s="218"/>
      <c r="RCT2204" s="218"/>
      <c r="RCU2204" s="218"/>
      <c r="RCV2204" s="218"/>
      <c r="RCW2204" s="218"/>
      <c r="RCX2204" s="218"/>
      <c r="RCY2204" s="218"/>
      <c r="RCZ2204" s="218"/>
      <c r="RDA2204" s="218"/>
      <c r="RDB2204" s="218"/>
      <c r="RDC2204" s="218"/>
      <c r="RDD2204" s="218"/>
      <c r="RDE2204" s="218"/>
      <c r="RDF2204" s="218"/>
      <c r="RDG2204" s="218"/>
      <c r="RDH2204" s="218"/>
      <c r="RDI2204" s="218"/>
      <c r="RDJ2204" s="218"/>
      <c r="RDK2204" s="218"/>
      <c r="RDL2204" s="218"/>
      <c r="RDM2204" s="218"/>
      <c r="RDN2204" s="218"/>
      <c r="RDO2204" s="218"/>
      <c r="RDP2204" s="218"/>
      <c r="RDQ2204" s="218"/>
      <c r="RDR2204" s="218"/>
      <c r="RDS2204" s="218"/>
      <c r="RDT2204" s="218"/>
      <c r="RDU2204" s="218"/>
      <c r="RDV2204" s="218"/>
      <c r="RDW2204" s="218"/>
      <c r="RDX2204" s="218"/>
      <c r="RDY2204" s="218"/>
      <c r="RDZ2204" s="218"/>
      <c r="REA2204" s="218"/>
      <c r="REB2204" s="218"/>
      <c r="REC2204" s="218"/>
      <c r="RED2204" s="218"/>
      <c r="REE2204" s="218"/>
      <c r="REF2204" s="218"/>
      <c r="REG2204" s="218"/>
      <c r="REH2204" s="218"/>
      <c r="REI2204" s="218"/>
      <c r="REJ2204" s="218"/>
      <c r="REK2204" s="218"/>
      <c r="REL2204" s="218"/>
      <c r="REM2204" s="218"/>
      <c r="REN2204" s="218"/>
      <c r="REO2204" s="218"/>
      <c r="REP2204" s="218"/>
      <c r="REQ2204" s="218"/>
      <c r="RER2204" s="218"/>
      <c r="RES2204" s="218"/>
      <c r="RET2204" s="218"/>
      <c r="REU2204" s="218"/>
      <c r="REV2204" s="218"/>
      <c r="REW2204" s="218"/>
      <c r="REX2204" s="218"/>
      <c r="REY2204" s="218"/>
      <c r="REZ2204" s="218"/>
      <c r="RFA2204" s="218"/>
      <c r="RFB2204" s="218"/>
      <c r="RFC2204" s="218"/>
      <c r="RFD2204" s="218"/>
      <c r="RFE2204" s="218"/>
      <c r="RFF2204" s="218"/>
      <c r="RFG2204" s="218"/>
      <c r="RFH2204" s="218"/>
      <c r="RFI2204" s="218"/>
      <c r="RFJ2204" s="218"/>
      <c r="RFK2204" s="218"/>
      <c r="RFL2204" s="218"/>
      <c r="RFM2204" s="218"/>
      <c r="RFN2204" s="218"/>
      <c r="RFO2204" s="218"/>
      <c r="RFP2204" s="218"/>
      <c r="RFQ2204" s="218"/>
      <c r="RFR2204" s="218"/>
      <c r="RFS2204" s="218"/>
      <c r="RFT2204" s="218"/>
      <c r="RFU2204" s="218"/>
      <c r="RFV2204" s="218"/>
      <c r="RFW2204" s="218"/>
      <c r="RFX2204" s="218"/>
      <c r="RFY2204" s="218"/>
      <c r="RFZ2204" s="218"/>
      <c r="RGA2204" s="218"/>
      <c r="RGB2204" s="218"/>
      <c r="RGC2204" s="218"/>
      <c r="RGD2204" s="218"/>
      <c r="RGE2204" s="218"/>
      <c r="RGF2204" s="218"/>
      <c r="RGG2204" s="218"/>
      <c r="RGH2204" s="218"/>
      <c r="RGI2204" s="218"/>
      <c r="RGJ2204" s="218"/>
      <c r="RGK2204" s="218"/>
      <c r="RGL2204" s="218"/>
      <c r="RGM2204" s="218"/>
      <c r="RGN2204" s="218"/>
      <c r="RGO2204" s="218"/>
      <c r="RGP2204" s="218"/>
      <c r="RGQ2204" s="218"/>
      <c r="RGR2204" s="218"/>
      <c r="RGS2204" s="218"/>
      <c r="RGT2204" s="218"/>
      <c r="RGU2204" s="218"/>
      <c r="RGV2204" s="218"/>
      <c r="RGW2204" s="218"/>
      <c r="RGX2204" s="218"/>
      <c r="RGY2204" s="218"/>
      <c r="RGZ2204" s="218"/>
      <c r="RHA2204" s="218"/>
      <c r="RHB2204" s="218"/>
      <c r="RHC2204" s="218"/>
      <c r="RHD2204" s="218"/>
      <c r="RHE2204" s="218"/>
      <c r="RHF2204" s="218"/>
      <c r="RHG2204" s="218"/>
      <c r="RHH2204" s="218"/>
      <c r="RHI2204" s="218"/>
      <c r="RHJ2204" s="218"/>
      <c r="RHK2204" s="218"/>
      <c r="RHL2204" s="218"/>
      <c r="RHM2204" s="218"/>
      <c r="RHN2204" s="218"/>
      <c r="RHO2204" s="218"/>
      <c r="RHP2204" s="218"/>
      <c r="RHQ2204" s="218"/>
      <c r="RHR2204" s="218"/>
      <c r="RHS2204" s="218"/>
      <c r="RHT2204" s="218"/>
      <c r="RHU2204" s="218"/>
      <c r="RHV2204" s="218"/>
      <c r="RHW2204" s="218"/>
      <c r="RHX2204" s="218"/>
      <c r="RHY2204" s="218"/>
      <c r="RHZ2204" s="218"/>
      <c r="RIA2204" s="218"/>
      <c r="RIB2204" s="218"/>
      <c r="RIC2204" s="218"/>
      <c r="RID2204" s="218"/>
      <c r="RIE2204" s="218"/>
      <c r="RIF2204" s="218"/>
      <c r="RIG2204" s="218"/>
      <c r="RIH2204" s="218"/>
      <c r="RII2204" s="218"/>
      <c r="RIJ2204" s="218"/>
      <c r="RIK2204" s="218"/>
      <c r="RIL2204" s="218"/>
      <c r="RIM2204" s="218"/>
      <c r="RIN2204" s="218"/>
      <c r="RIO2204" s="218"/>
      <c r="RIP2204" s="218"/>
      <c r="RIQ2204" s="218"/>
      <c r="RIR2204" s="218"/>
      <c r="RIS2204" s="218"/>
      <c r="RIT2204" s="218"/>
      <c r="RIU2204" s="218"/>
      <c r="RIV2204" s="218"/>
      <c r="RIW2204" s="218"/>
      <c r="RIX2204" s="218"/>
      <c r="RIY2204" s="218"/>
      <c r="RIZ2204" s="218"/>
      <c r="RJA2204" s="218"/>
      <c r="RJB2204" s="218"/>
      <c r="RJC2204" s="218"/>
      <c r="RJD2204" s="218"/>
      <c r="RJE2204" s="218"/>
      <c r="RJF2204" s="218"/>
      <c r="RJG2204" s="218"/>
      <c r="RJH2204" s="218"/>
      <c r="RJI2204" s="218"/>
      <c r="RJJ2204" s="218"/>
      <c r="RJK2204" s="218"/>
      <c r="RJL2204" s="218"/>
      <c r="RJM2204" s="218"/>
      <c r="RJN2204" s="218"/>
      <c r="RJO2204" s="218"/>
      <c r="RJP2204" s="218"/>
      <c r="RJQ2204" s="218"/>
      <c r="RJR2204" s="218"/>
      <c r="RJS2204" s="218"/>
      <c r="RJT2204" s="218"/>
      <c r="RJU2204" s="218"/>
      <c r="RJV2204" s="218"/>
      <c r="RJW2204" s="218"/>
      <c r="RJX2204" s="218"/>
      <c r="RJY2204" s="218"/>
      <c r="RJZ2204" s="218"/>
      <c r="RKA2204" s="218"/>
      <c r="RKB2204" s="218"/>
      <c r="RKC2204" s="218"/>
      <c r="RKD2204" s="218"/>
      <c r="RKE2204" s="218"/>
      <c r="RKF2204" s="218"/>
      <c r="RKG2204" s="218"/>
      <c r="RKH2204" s="218"/>
      <c r="RKI2204" s="218"/>
      <c r="RKJ2204" s="218"/>
      <c r="RKK2204" s="218"/>
      <c r="RKL2204" s="218"/>
      <c r="RKM2204" s="218"/>
      <c r="RKN2204" s="218"/>
      <c r="RKO2204" s="218"/>
      <c r="RKP2204" s="218"/>
      <c r="RKQ2204" s="218"/>
      <c r="RKR2204" s="218"/>
      <c r="RKS2204" s="218"/>
      <c r="RKT2204" s="218"/>
      <c r="RKU2204" s="218"/>
      <c r="RKV2204" s="218"/>
      <c r="RKW2204" s="218"/>
      <c r="RKX2204" s="218"/>
      <c r="RKY2204" s="218"/>
      <c r="RKZ2204" s="218"/>
      <c r="RLA2204" s="218"/>
      <c r="RLB2204" s="218"/>
      <c r="RLC2204" s="218"/>
      <c r="RLD2204" s="218"/>
      <c r="RLE2204" s="218"/>
      <c r="RLF2204" s="218"/>
      <c r="RLG2204" s="218"/>
      <c r="RLH2204" s="218"/>
      <c r="RLI2204" s="218"/>
      <c r="RLJ2204" s="218"/>
      <c r="RLK2204" s="218"/>
      <c r="RLL2204" s="218"/>
      <c r="RLM2204" s="218"/>
      <c r="RLN2204" s="218"/>
      <c r="RLO2204" s="218"/>
      <c r="RLP2204" s="218"/>
      <c r="RLQ2204" s="218"/>
      <c r="RLR2204" s="218"/>
      <c r="RLS2204" s="218"/>
      <c r="RLT2204" s="218"/>
      <c r="RLU2204" s="218"/>
      <c r="RLV2204" s="218"/>
      <c r="RLW2204" s="218"/>
      <c r="RLX2204" s="218"/>
      <c r="RLY2204" s="218"/>
      <c r="RLZ2204" s="218"/>
      <c r="RMA2204" s="218"/>
      <c r="RMB2204" s="218"/>
      <c r="RMC2204" s="218"/>
      <c r="RMD2204" s="218"/>
      <c r="RME2204" s="218"/>
      <c r="RMF2204" s="218"/>
      <c r="RMG2204" s="218"/>
      <c r="RMH2204" s="218"/>
      <c r="RMI2204" s="218"/>
      <c r="RMJ2204" s="218"/>
      <c r="RMK2204" s="218"/>
      <c r="RML2204" s="218"/>
      <c r="RMM2204" s="218"/>
      <c r="RMN2204" s="218"/>
      <c r="RMO2204" s="218"/>
      <c r="RMP2204" s="218"/>
      <c r="RMQ2204" s="218"/>
      <c r="RMR2204" s="218"/>
      <c r="RMS2204" s="218"/>
      <c r="RMT2204" s="218"/>
      <c r="RMU2204" s="218"/>
      <c r="RMV2204" s="218"/>
      <c r="RMW2204" s="218"/>
      <c r="RMX2204" s="218"/>
      <c r="RMY2204" s="218"/>
      <c r="RMZ2204" s="218"/>
      <c r="RNA2204" s="218"/>
      <c r="RNB2204" s="218"/>
      <c r="RNC2204" s="218"/>
      <c r="RND2204" s="218"/>
      <c r="RNE2204" s="218"/>
      <c r="RNF2204" s="218"/>
      <c r="RNG2204" s="218"/>
      <c r="RNH2204" s="218"/>
      <c r="RNI2204" s="218"/>
      <c r="RNJ2204" s="218"/>
      <c r="RNK2204" s="218"/>
      <c r="RNL2204" s="218"/>
      <c r="RNM2204" s="218"/>
      <c r="RNN2204" s="218"/>
      <c r="RNO2204" s="218"/>
      <c r="RNP2204" s="218"/>
      <c r="RNQ2204" s="218"/>
      <c r="RNR2204" s="218"/>
      <c r="RNS2204" s="218"/>
      <c r="RNT2204" s="218"/>
      <c r="RNU2204" s="218"/>
      <c r="RNV2204" s="218"/>
      <c r="RNW2204" s="218"/>
      <c r="RNX2204" s="218"/>
      <c r="RNY2204" s="218"/>
      <c r="RNZ2204" s="218"/>
      <c r="ROA2204" s="218"/>
      <c r="ROB2204" s="218"/>
      <c r="ROC2204" s="218"/>
      <c r="ROD2204" s="218"/>
      <c r="ROE2204" s="218"/>
      <c r="ROF2204" s="218"/>
      <c r="ROG2204" s="218"/>
      <c r="ROH2204" s="218"/>
      <c r="ROI2204" s="218"/>
      <c r="ROJ2204" s="218"/>
      <c r="ROK2204" s="218"/>
      <c r="ROL2204" s="218"/>
      <c r="ROM2204" s="218"/>
      <c r="RON2204" s="218"/>
      <c r="ROO2204" s="218"/>
      <c r="ROP2204" s="218"/>
      <c r="ROQ2204" s="218"/>
      <c r="ROR2204" s="218"/>
      <c r="ROS2204" s="218"/>
      <c r="ROT2204" s="218"/>
      <c r="ROU2204" s="218"/>
      <c r="ROV2204" s="218"/>
      <c r="ROW2204" s="218"/>
      <c r="ROX2204" s="218"/>
      <c r="ROY2204" s="218"/>
      <c r="ROZ2204" s="218"/>
      <c r="RPA2204" s="218"/>
      <c r="RPB2204" s="218"/>
      <c r="RPC2204" s="218"/>
      <c r="RPD2204" s="218"/>
      <c r="RPE2204" s="218"/>
      <c r="RPF2204" s="218"/>
      <c r="RPG2204" s="218"/>
      <c r="RPH2204" s="218"/>
      <c r="RPI2204" s="218"/>
      <c r="RPJ2204" s="218"/>
      <c r="RPK2204" s="218"/>
      <c r="RPL2204" s="218"/>
      <c r="RPM2204" s="218"/>
      <c r="RPN2204" s="218"/>
      <c r="RPO2204" s="218"/>
      <c r="RPP2204" s="218"/>
      <c r="RPQ2204" s="218"/>
      <c r="RPR2204" s="218"/>
      <c r="RPS2204" s="218"/>
      <c r="RPT2204" s="218"/>
      <c r="RPU2204" s="218"/>
      <c r="RPV2204" s="218"/>
      <c r="RPW2204" s="218"/>
      <c r="RPX2204" s="218"/>
      <c r="RPY2204" s="218"/>
      <c r="RPZ2204" s="218"/>
      <c r="RQA2204" s="218"/>
      <c r="RQB2204" s="218"/>
      <c r="RQC2204" s="218"/>
      <c r="RQD2204" s="218"/>
      <c r="RQE2204" s="218"/>
      <c r="RQF2204" s="218"/>
      <c r="RQG2204" s="218"/>
      <c r="RQH2204" s="218"/>
      <c r="RQI2204" s="218"/>
      <c r="RQJ2204" s="218"/>
      <c r="RQK2204" s="218"/>
      <c r="RQL2204" s="218"/>
      <c r="RQM2204" s="218"/>
      <c r="RQN2204" s="218"/>
      <c r="RQO2204" s="218"/>
      <c r="RQP2204" s="218"/>
      <c r="RQQ2204" s="218"/>
      <c r="RQR2204" s="218"/>
      <c r="RQS2204" s="218"/>
      <c r="RQT2204" s="218"/>
      <c r="RQU2204" s="218"/>
      <c r="RQV2204" s="218"/>
      <c r="RQW2204" s="218"/>
      <c r="RQX2204" s="218"/>
      <c r="RQY2204" s="218"/>
      <c r="RQZ2204" s="218"/>
      <c r="RRA2204" s="218"/>
      <c r="RRB2204" s="218"/>
      <c r="RRC2204" s="218"/>
      <c r="RRD2204" s="218"/>
      <c r="RRE2204" s="218"/>
      <c r="RRF2204" s="218"/>
      <c r="RRG2204" s="218"/>
      <c r="RRH2204" s="218"/>
      <c r="RRI2204" s="218"/>
      <c r="RRJ2204" s="218"/>
      <c r="RRK2204" s="218"/>
      <c r="RRL2204" s="218"/>
      <c r="RRM2204" s="218"/>
      <c r="RRN2204" s="218"/>
      <c r="RRO2204" s="218"/>
      <c r="RRP2204" s="218"/>
      <c r="RRQ2204" s="218"/>
      <c r="RRR2204" s="218"/>
      <c r="RRS2204" s="218"/>
      <c r="RRT2204" s="218"/>
      <c r="RRU2204" s="218"/>
      <c r="RRV2204" s="218"/>
      <c r="RRW2204" s="218"/>
      <c r="RRX2204" s="218"/>
      <c r="RRY2204" s="218"/>
      <c r="RRZ2204" s="218"/>
      <c r="RSA2204" s="218"/>
      <c r="RSB2204" s="218"/>
      <c r="RSC2204" s="218"/>
      <c r="RSD2204" s="218"/>
      <c r="RSE2204" s="218"/>
      <c r="RSF2204" s="218"/>
      <c r="RSG2204" s="218"/>
      <c r="RSH2204" s="218"/>
      <c r="RSI2204" s="218"/>
      <c r="RSJ2204" s="218"/>
      <c r="RSK2204" s="218"/>
      <c r="RSL2204" s="218"/>
      <c r="RSM2204" s="218"/>
      <c r="RSN2204" s="218"/>
      <c r="RSO2204" s="218"/>
      <c r="RSP2204" s="218"/>
      <c r="RSQ2204" s="218"/>
      <c r="RSR2204" s="218"/>
      <c r="RSS2204" s="218"/>
      <c r="RST2204" s="218"/>
      <c r="RSU2204" s="218"/>
      <c r="RSV2204" s="218"/>
      <c r="RSW2204" s="218"/>
      <c r="RSX2204" s="218"/>
      <c r="RSY2204" s="218"/>
      <c r="RSZ2204" s="218"/>
      <c r="RTA2204" s="218"/>
      <c r="RTB2204" s="218"/>
      <c r="RTC2204" s="218"/>
      <c r="RTD2204" s="218"/>
      <c r="RTE2204" s="218"/>
      <c r="RTF2204" s="218"/>
      <c r="RTG2204" s="218"/>
      <c r="RTH2204" s="218"/>
      <c r="RTI2204" s="218"/>
      <c r="RTJ2204" s="218"/>
      <c r="RTK2204" s="218"/>
      <c r="RTL2204" s="218"/>
      <c r="RTM2204" s="218"/>
      <c r="RTN2204" s="218"/>
      <c r="RTO2204" s="218"/>
      <c r="RTP2204" s="218"/>
      <c r="RTQ2204" s="218"/>
      <c r="RTR2204" s="218"/>
      <c r="RTS2204" s="218"/>
      <c r="RTT2204" s="218"/>
      <c r="RTU2204" s="218"/>
      <c r="RTV2204" s="218"/>
      <c r="RTW2204" s="218"/>
      <c r="RTX2204" s="218"/>
      <c r="RTY2204" s="218"/>
      <c r="RTZ2204" s="218"/>
      <c r="RUA2204" s="218"/>
      <c r="RUB2204" s="218"/>
      <c r="RUC2204" s="218"/>
      <c r="RUD2204" s="218"/>
      <c r="RUE2204" s="218"/>
      <c r="RUF2204" s="218"/>
      <c r="RUG2204" s="218"/>
      <c r="RUH2204" s="218"/>
      <c r="RUI2204" s="218"/>
      <c r="RUJ2204" s="218"/>
      <c r="RUK2204" s="218"/>
      <c r="RUL2204" s="218"/>
      <c r="RUM2204" s="218"/>
      <c r="RUN2204" s="218"/>
      <c r="RUO2204" s="218"/>
      <c r="RUP2204" s="218"/>
      <c r="RUQ2204" s="218"/>
      <c r="RUR2204" s="218"/>
      <c r="RUS2204" s="218"/>
      <c r="RUT2204" s="218"/>
      <c r="RUU2204" s="218"/>
      <c r="RUV2204" s="218"/>
      <c r="RUW2204" s="218"/>
      <c r="RUX2204" s="218"/>
      <c r="RUY2204" s="218"/>
      <c r="RUZ2204" s="218"/>
      <c r="RVA2204" s="218"/>
      <c r="RVB2204" s="218"/>
      <c r="RVC2204" s="218"/>
      <c r="RVD2204" s="218"/>
      <c r="RVE2204" s="218"/>
      <c r="RVF2204" s="218"/>
      <c r="RVG2204" s="218"/>
      <c r="RVH2204" s="218"/>
      <c r="RVI2204" s="218"/>
      <c r="RVJ2204" s="218"/>
      <c r="RVK2204" s="218"/>
      <c r="RVL2204" s="218"/>
      <c r="RVM2204" s="218"/>
      <c r="RVN2204" s="218"/>
      <c r="RVO2204" s="218"/>
      <c r="RVP2204" s="218"/>
      <c r="RVQ2204" s="218"/>
      <c r="RVR2204" s="218"/>
      <c r="RVS2204" s="218"/>
      <c r="RVT2204" s="218"/>
      <c r="RVU2204" s="218"/>
      <c r="RVV2204" s="218"/>
      <c r="RVW2204" s="218"/>
      <c r="RVX2204" s="218"/>
      <c r="RVY2204" s="218"/>
      <c r="RVZ2204" s="218"/>
      <c r="RWA2204" s="218"/>
      <c r="RWB2204" s="218"/>
      <c r="RWC2204" s="218"/>
      <c r="RWD2204" s="218"/>
      <c r="RWE2204" s="218"/>
      <c r="RWF2204" s="218"/>
      <c r="RWG2204" s="218"/>
      <c r="RWH2204" s="218"/>
      <c r="RWI2204" s="218"/>
      <c r="RWJ2204" s="218"/>
      <c r="RWK2204" s="218"/>
      <c r="RWL2204" s="218"/>
      <c r="RWM2204" s="218"/>
      <c r="RWN2204" s="218"/>
      <c r="RWO2204" s="218"/>
      <c r="RWP2204" s="218"/>
      <c r="RWQ2204" s="218"/>
      <c r="RWR2204" s="218"/>
      <c r="RWS2204" s="218"/>
      <c r="RWT2204" s="218"/>
      <c r="RWU2204" s="218"/>
      <c r="RWV2204" s="218"/>
      <c r="RWW2204" s="218"/>
      <c r="RWX2204" s="218"/>
      <c r="RWY2204" s="218"/>
      <c r="RWZ2204" s="218"/>
      <c r="RXA2204" s="218"/>
      <c r="RXB2204" s="218"/>
      <c r="RXC2204" s="218"/>
      <c r="RXD2204" s="218"/>
      <c r="RXE2204" s="218"/>
      <c r="RXF2204" s="218"/>
      <c r="RXG2204" s="218"/>
      <c r="RXH2204" s="218"/>
      <c r="RXI2204" s="218"/>
      <c r="RXJ2204" s="218"/>
      <c r="RXK2204" s="218"/>
      <c r="RXL2204" s="218"/>
      <c r="RXM2204" s="218"/>
      <c r="RXN2204" s="218"/>
      <c r="RXO2204" s="218"/>
      <c r="RXP2204" s="218"/>
      <c r="RXQ2204" s="218"/>
      <c r="RXR2204" s="218"/>
      <c r="RXS2204" s="218"/>
      <c r="RXT2204" s="218"/>
      <c r="RXU2204" s="218"/>
      <c r="RXV2204" s="218"/>
      <c r="RXW2204" s="218"/>
      <c r="RXX2204" s="218"/>
      <c r="RXY2204" s="218"/>
      <c r="RXZ2204" s="218"/>
      <c r="RYA2204" s="218"/>
      <c r="RYB2204" s="218"/>
      <c r="RYC2204" s="218"/>
      <c r="RYD2204" s="218"/>
      <c r="RYE2204" s="218"/>
      <c r="RYF2204" s="218"/>
      <c r="RYG2204" s="218"/>
      <c r="RYH2204" s="218"/>
      <c r="RYI2204" s="218"/>
      <c r="RYJ2204" s="218"/>
      <c r="RYK2204" s="218"/>
      <c r="RYL2204" s="218"/>
      <c r="RYM2204" s="218"/>
      <c r="RYN2204" s="218"/>
      <c r="RYO2204" s="218"/>
      <c r="RYP2204" s="218"/>
      <c r="RYQ2204" s="218"/>
      <c r="RYR2204" s="218"/>
      <c r="RYS2204" s="218"/>
      <c r="RYT2204" s="218"/>
      <c r="RYU2204" s="218"/>
      <c r="RYV2204" s="218"/>
      <c r="RYW2204" s="218"/>
      <c r="RYX2204" s="218"/>
      <c r="RYY2204" s="218"/>
      <c r="RYZ2204" s="218"/>
      <c r="RZA2204" s="218"/>
      <c r="RZB2204" s="218"/>
      <c r="RZC2204" s="218"/>
      <c r="RZD2204" s="218"/>
      <c r="RZE2204" s="218"/>
      <c r="RZF2204" s="218"/>
      <c r="RZG2204" s="218"/>
      <c r="RZH2204" s="218"/>
      <c r="RZI2204" s="218"/>
      <c r="RZJ2204" s="218"/>
      <c r="RZK2204" s="218"/>
      <c r="RZL2204" s="218"/>
      <c r="RZM2204" s="218"/>
      <c r="RZN2204" s="218"/>
      <c r="RZO2204" s="218"/>
      <c r="RZP2204" s="218"/>
      <c r="RZQ2204" s="218"/>
      <c r="RZR2204" s="218"/>
      <c r="RZS2204" s="218"/>
      <c r="RZT2204" s="218"/>
      <c r="RZU2204" s="218"/>
      <c r="RZV2204" s="218"/>
      <c r="RZW2204" s="218"/>
      <c r="RZX2204" s="218"/>
      <c r="RZY2204" s="218"/>
      <c r="RZZ2204" s="218"/>
      <c r="SAA2204" s="218"/>
      <c r="SAB2204" s="218"/>
      <c r="SAC2204" s="218"/>
      <c r="SAD2204" s="218"/>
      <c r="SAE2204" s="218"/>
      <c r="SAF2204" s="218"/>
      <c r="SAG2204" s="218"/>
      <c r="SAH2204" s="218"/>
      <c r="SAI2204" s="218"/>
      <c r="SAJ2204" s="218"/>
      <c r="SAK2204" s="218"/>
      <c r="SAL2204" s="218"/>
      <c r="SAM2204" s="218"/>
      <c r="SAN2204" s="218"/>
      <c r="SAO2204" s="218"/>
      <c r="SAP2204" s="218"/>
      <c r="SAQ2204" s="218"/>
      <c r="SAR2204" s="218"/>
      <c r="SAS2204" s="218"/>
      <c r="SAT2204" s="218"/>
      <c r="SAU2204" s="218"/>
      <c r="SAV2204" s="218"/>
      <c r="SAW2204" s="218"/>
      <c r="SAX2204" s="218"/>
      <c r="SAY2204" s="218"/>
      <c r="SAZ2204" s="218"/>
      <c r="SBA2204" s="218"/>
      <c r="SBB2204" s="218"/>
      <c r="SBC2204" s="218"/>
      <c r="SBD2204" s="218"/>
      <c r="SBE2204" s="218"/>
      <c r="SBF2204" s="218"/>
      <c r="SBG2204" s="218"/>
      <c r="SBH2204" s="218"/>
      <c r="SBI2204" s="218"/>
      <c r="SBJ2204" s="218"/>
      <c r="SBK2204" s="218"/>
      <c r="SBL2204" s="218"/>
      <c r="SBM2204" s="218"/>
      <c r="SBN2204" s="218"/>
      <c r="SBO2204" s="218"/>
      <c r="SBP2204" s="218"/>
      <c r="SBQ2204" s="218"/>
      <c r="SBR2204" s="218"/>
      <c r="SBS2204" s="218"/>
      <c r="SBT2204" s="218"/>
      <c r="SBU2204" s="218"/>
      <c r="SBV2204" s="218"/>
      <c r="SBW2204" s="218"/>
      <c r="SBX2204" s="218"/>
      <c r="SBY2204" s="218"/>
      <c r="SBZ2204" s="218"/>
      <c r="SCA2204" s="218"/>
      <c r="SCB2204" s="218"/>
      <c r="SCC2204" s="218"/>
      <c r="SCD2204" s="218"/>
      <c r="SCE2204" s="218"/>
      <c r="SCF2204" s="218"/>
      <c r="SCG2204" s="218"/>
      <c r="SCH2204" s="218"/>
      <c r="SCI2204" s="218"/>
      <c r="SCJ2204" s="218"/>
      <c r="SCK2204" s="218"/>
      <c r="SCL2204" s="218"/>
      <c r="SCM2204" s="218"/>
      <c r="SCN2204" s="218"/>
      <c r="SCO2204" s="218"/>
      <c r="SCP2204" s="218"/>
      <c r="SCQ2204" s="218"/>
      <c r="SCR2204" s="218"/>
      <c r="SCS2204" s="218"/>
      <c r="SCT2204" s="218"/>
      <c r="SCU2204" s="218"/>
      <c r="SCV2204" s="218"/>
      <c r="SCW2204" s="218"/>
      <c r="SCX2204" s="218"/>
      <c r="SCY2204" s="218"/>
      <c r="SCZ2204" s="218"/>
      <c r="SDA2204" s="218"/>
      <c r="SDB2204" s="218"/>
      <c r="SDC2204" s="218"/>
      <c r="SDD2204" s="218"/>
      <c r="SDE2204" s="218"/>
      <c r="SDF2204" s="218"/>
      <c r="SDG2204" s="218"/>
      <c r="SDH2204" s="218"/>
      <c r="SDI2204" s="218"/>
      <c r="SDJ2204" s="218"/>
      <c r="SDK2204" s="218"/>
      <c r="SDL2204" s="218"/>
      <c r="SDM2204" s="218"/>
      <c r="SDN2204" s="218"/>
      <c r="SDO2204" s="218"/>
      <c r="SDP2204" s="218"/>
      <c r="SDQ2204" s="218"/>
      <c r="SDR2204" s="218"/>
      <c r="SDS2204" s="218"/>
      <c r="SDT2204" s="218"/>
      <c r="SDU2204" s="218"/>
      <c r="SDV2204" s="218"/>
      <c r="SDW2204" s="218"/>
      <c r="SDX2204" s="218"/>
      <c r="SDY2204" s="218"/>
      <c r="SDZ2204" s="218"/>
      <c r="SEA2204" s="218"/>
      <c r="SEB2204" s="218"/>
      <c r="SEC2204" s="218"/>
      <c r="SED2204" s="218"/>
      <c r="SEE2204" s="218"/>
      <c r="SEF2204" s="218"/>
      <c r="SEG2204" s="218"/>
      <c r="SEH2204" s="218"/>
      <c r="SEI2204" s="218"/>
      <c r="SEJ2204" s="218"/>
      <c r="SEK2204" s="218"/>
      <c r="SEL2204" s="218"/>
      <c r="SEM2204" s="218"/>
      <c r="SEN2204" s="218"/>
      <c r="SEO2204" s="218"/>
      <c r="SEP2204" s="218"/>
      <c r="SEQ2204" s="218"/>
      <c r="SER2204" s="218"/>
      <c r="SES2204" s="218"/>
      <c r="SET2204" s="218"/>
      <c r="SEU2204" s="218"/>
      <c r="SEV2204" s="218"/>
      <c r="SEW2204" s="218"/>
      <c r="SEX2204" s="218"/>
      <c r="SEY2204" s="218"/>
      <c r="SEZ2204" s="218"/>
      <c r="SFA2204" s="218"/>
      <c r="SFB2204" s="218"/>
      <c r="SFC2204" s="218"/>
      <c r="SFD2204" s="218"/>
      <c r="SFE2204" s="218"/>
      <c r="SFF2204" s="218"/>
      <c r="SFG2204" s="218"/>
      <c r="SFH2204" s="218"/>
      <c r="SFI2204" s="218"/>
      <c r="SFJ2204" s="218"/>
      <c r="SFK2204" s="218"/>
      <c r="SFL2204" s="218"/>
      <c r="SFM2204" s="218"/>
      <c r="SFN2204" s="218"/>
      <c r="SFO2204" s="218"/>
      <c r="SFP2204" s="218"/>
      <c r="SFQ2204" s="218"/>
      <c r="SFR2204" s="218"/>
      <c r="SFS2204" s="218"/>
      <c r="SFT2204" s="218"/>
      <c r="SFU2204" s="218"/>
      <c r="SFV2204" s="218"/>
      <c r="SFW2204" s="218"/>
      <c r="SFX2204" s="218"/>
      <c r="SFY2204" s="218"/>
      <c r="SFZ2204" s="218"/>
      <c r="SGA2204" s="218"/>
      <c r="SGB2204" s="218"/>
      <c r="SGC2204" s="218"/>
      <c r="SGD2204" s="218"/>
      <c r="SGE2204" s="218"/>
      <c r="SGF2204" s="218"/>
      <c r="SGG2204" s="218"/>
      <c r="SGH2204" s="218"/>
      <c r="SGI2204" s="218"/>
      <c r="SGJ2204" s="218"/>
      <c r="SGK2204" s="218"/>
      <c r="SGL2204" s="218"/>
      <c r="SGM2204" s="218"/>
      <c r="SGN2204" s="218"/>
      <c r="SGO2204" s="218"/>
      <c r="SGP2204" s="218"/>
      <c r="SGQ2204" s="218"/>
      <c r="SGR2204" s="218"/>
      <c r="SGS2204" s="218"/>
      <c r="SGT2204" s="218"/>
      <c r="SGU2204" s="218"/>
      <c r="SGV2204" s="218"/>
      <c r="SGW2204" s="218"/>
      <c r="SGX2204" s="218"/>
      <c r="SGY2204" s="218"/>
      <c r="SGZ2204" s="218"/>
      <c r="SHA2204" s="218"/>
      <c r="SHB2204" s="218"/>
      <c r="SHC2204" s="218"/>
      <c r="SHD2204" s="218"/>
      <c r="SHE2204" s="218"/>
      <c r="SHF2204" s="218"/>
      <c r="SHG2204" s="218"/>
      <c r="SHH2204" s="218"/>
      <c r="SHI2204" s="218"/>
      <c r="SHJ2204" s="218"/>
      <c r="SHK2204" s="218"/>
      <c r="SHL2204" s="218"/>
      <c r="SHM2204" s="218"/>
      <c r="SHN2204" s="218"/>
      <c r="SHO2204" s="218"/>
      <c r="SHP2204" s="218"/>
      <c r="SHQ2204" s="218"/>
      <c r="SHR2204" s="218"/>
      <c r="SHS2204" s="218"/>
      <c r="SHT2204" s="218"/>
      <c r="SHU2204" s="218"/>
      <c r="SHV2204" s="218"/>
      <c r="SHW2204" s="218"/>
      <c r="SHX2204" s="218"/>
      <c r="SHY2204" s="218"/>
      <c r="SHZ2204" s="218"/>
      <c r="SIA2204" s="218"/>
      <c r="SIB2204" s="218"/>
      <c r="SIC2204" s="218"/>
      <c r="SID2204" s="218"/>
      <c r="SIE2204" s="218"/>
      <c r="SIF2204" s="218"/>
      <c r="SIG2204" s="218"/>
      <c r="SIH2204" s="218"/>
      <c r="SII2204" s="218"/>
      <c r="SIJ2204" s="218"/>
      <c r="SIK2204" s="218"/>
      <c r="SIL2204" s="218"/>
      <c r="SIM2204" s="218"/>
      <c r="SIN2204" s="218"/>
      <c r="SIO2204" s="218"/>
      <c r="SIP2204" s="218"/>
      <c r="SIQ2204" s="218"/>
      <c r="SIR2204" s="218"/>
      <c r="SIS2204" s="218"/>
      <c r="SIT2204" s="218"/>
      <c r="SIU2204" s="218"/>
      <c r="SIV2204" s="218"/>
      <c r="SIW2204" s="218"/>
      <c r="SIX2204" s="218"/>
      <c r="SIY2204" s="218"/>
      <c r="SIZ2204" s="218"/>
      <c r="SJA2204" s="218"/>
      <c r="SJB2204" s="218"/>
      <c r="SJC2204" s="218"/>
      <c r="SJD2204" s="218"/>
      <c r="SJE2204" s="218"/>
      <c r="SJF2204" s="218"/>
      <c r="SJG2204" s="218"/>
      <c r="SJH2204" s="218"/>
      <c r="SJI2204" s="218"/>
      <c r="SJJ2204" s="218"/>
      <c r="SJK2204" s="218"/>
      <c r="SJL2204" s="218"/>
      <c r="SJM2204" s="218"/>
      <c r="SJN2204" s="218"/>
      <c r="SJO2204" s="218"/>
      <c r="SJP2204" s="218"/>
      <c r="SJQ2204" s="218"/>
      <c r="SJR2204" s="218"/>
      <c r="SJS2204" s="218"/>
      <c r="SJT2204" s="218"/>
      <c r="SJU2204" s="218"/>
      <c r="SJV2204" s="218"/>
      <c r="SJW2204" s="218"/>
      <c r="SJX2204" s="218"/>
      <c r="SJY2204" s="218"/>
      <c r="SJZ2204" s="218"/>
      <c r="SKA2204" s="218"/>
      <c r="SKB2204" s="218"/>
      <c r="SKC2204" s="218"/>
      <c r="SKD2204" s="218"/>
      <c r="SKE2204" s="218"/>
      <c r="SKF2204" s="218"/>
      <c r="SKG2204" s="218"/>
      <c r="SKH2204" s="218"/>
      <c r="SKI2204" s="218"/>
      <c r="SKJ2204" s="218"/>
      <c r="SKK2204" s="218"/>
      <c r="SKL2204" s="218"/>
      <c r="SKM2204" s="218"/>
      <c r="SKN2204" s="218"/>
      <c r="SKO2204" s="218"/>
      <c r="SKP2204" s="218"/>
      <c r="SKQ2204" s="218"/>
      <c r="SKR2204" s="218"/>
      <c r="SKS2204" s="218"/>
      <c r="SKT2204" s="218"/>
      <c r="SKU2204" s="218"/>
      <c r="SKV2204" s="218"/>
      <c r="SKW2204" s="218"/>
      <c r="SKX2204" s="218"/>
      <c r="SKY2204" s="218"/>
      <c r="SKZ2204" s="218"/>
      <c r="SLA2204" s="218"/>
      <c r="SLB2204" s="218"/>
      <c r="SLC2204" s="218"/>
      <c r="SLD2204" s="218"/>
      <c r="SLE2204" s="218"/>
      <c r="SLF2204" s="218"/>
      <c r="SLG2204" s="218"/>
      <c r="SLH2204" s="218"/>
      <c r="SLI2204" s="218"/>
      <c r="SLJ2204" s="218"/>
      <c r="SLK2204" s="218"/>
      <c r="SLL2204" s="218"/>
      <c r="SLM2204" s="218"/>
      <c r="SLN2204" s="218"/>
      <c r="SLO2204" s="218"/>
      <c r="SLP2204" s="218"/>
      <c r="SLQ2204" s="218"/>
      <c r="SLR2204" s="218"/>
      <c r="SLS2204" s="218"/>
      <c r="SLT2204" s="218"/>
      <c r="SLU2204" s="218"/>
      <c r="SLV2204" s="218"/>
      <c r="SLW2204" s="218"/>
      <c r="SLX2204" s="218"/>
      <c r="SLY2204" s="218"/>
      <c r="SLZ2204" s="218"/>
      <c r="SMA2204" s="218"/>
      <c r="SMB2204" s="218"/>
      <c r="SMC2204" s="218"/>
      <c r="SMD2204" s="218"/>
      <c r="SME2204" s="218"/>
      <c r="SMF2204" s="218"/>
      <c r="SMG2204" s="218"/>
      <c r="SMH2204" s="218"/>
      <c r="SMI2204" s="218"/>
      <c r="SMJ2204" s="218"/>
      <c r="SMK2204" s="218"/>
      <c r="SML2204" s="218"/>
      <c r="SMM2204" s="218"/>
      <c r="SMN2204" s="218"/>
      <c r="SMO2204" s="218"/>
      <c r="SMP2204" s="218"/>
      <c r="SMQ2204" s="218"/>
      <c r="SMR2204" s="218"/>
      <c r="SMS2204" s="218"/>
      <c r="SMT2204" s="218"/>
      <c r="SMU2204" s="218"/>
      <c r="SMV2204" s="218"/>
      <c r="SMW2204" s="218"/>
      <c r="SMX2204" s="218"/>
      <c r="SMY2204" s="218"/>
      <c r="SMZ2204" s="218"/>
      <c r="SNA2204" s="218"/>
      <c r="SNB2204" s="218"/>
      <c r="SNC2204" s="218"/>
      <c r="SND2204" s="218"/>
      <c r="SNE2204" s="218"/>
      <c r="SNF2204" s="218"/>
      <c r="SNG2204" s="218"/>
      <c r="SNH2204" s="218"/>
      <c r="SNI2204" s="218"/>
      <c r="SNJ2204" s="218"/>
      <c r="SNK2204" s="218"/>
      <c r="SNL2204" s="218"/>
      <c r="SNM2204" s="218"/>
      <c r="SNN2204" s="218"/>
      <c r="SNO2204" s="218"/>
      <c r="SNP2204" s="218"/>
      <c r="SNQ2204" s="218"/>
      <c r="SNR2204" s="218"/>
      <c r="SNS2204" s="218"/>
      <c r="SNT2204" s="218"/>
      <c r="SNU2204" s="218"/>
      <c r="SNV2204" s="218"/>
      <c r="SNW2204" s="218"/>
      <c r="SNX2204" s="218"/>
      <c r="SNY2204" s="218"/>
      <c r="SNZ2204" s="218"/>
      <c r="SOA2204" s="218"/>
      <c r="SOB2204" s="218"/>
      <c r="SOC2204" s="218"/>
      <c r="SOD2204" s="218"/>
      <c r="SOE2204" s="218"/>
      <c r="SOF2204" s="218"/>
      <c r="SOG2204" s="218"/>
      <c r="SOH2204" s="218"/>
      <c r="SOI2204" s="218"/>
      <c r="SOJ2204" s="218"/>
      <c r="SOK2204" s="218"/>
      <c r="SOL2204" s="218"/>
      <c r="SOM2204" s="218"/>
      <c r="SON2204" s="218"/>
      <c r="SOO2204" s="218"/>
      <c r="SOP2204" s="218"/>
      <c r="SOQ2204" s="218"/>
      <c r="SOR2204" s="218"/>
      <c r="SOS2204" s="218"/>
      <c r="SOT2204" s="218"/>
      <c r="SOU2204" s="218"/>
      <c r="SOV2204" s="218"/>
      <c r="SOW2204" s="218"/>
      <c r="SOX2204" s="218"/>
      <c r="SOY2204" s="218"/>
      <c r="SOZ2204" s="218"/>
      <c r="SPA2204" s="218"/>
      <c r="SPB2204" s="218"/>
      <c r="SPC2204" s="218"/>
      <c r="SPD2204" s="218"/>
      <c r="SPE2204" s="218"/>
      <c r="SPF2204" s="218"/>
      <c r="SPG2204" s="218"/>
      <c r="SPH2204" s="218"/>
      <c r="SPI2204" s="218"/>
      <c r="SPJ2204" s="218"/>
      <c r="SPK2204" s="218"/>
      <c r="SPL2204" s="218"/>
      <c r="SPM2204" s="218"/>
      <c r="SPN2204" s="218"/>
      <c r="SPO2204" s="218"/>
      <c r="SPP2204" s="218"/>
      <c r="SPQ2204" s="218"/>
      <c r="SPR2204" s="218"/>
      <c r="SPS2204" s="218"/>
      <c r="SPT2204" s="218"/>
      <c r="SPU2204" s="218"/>
      <c r="SPV2204" s="218"/>
      <c r="SPW2204" s="218"/>
      <c r="SPX2204" s="218"/>
      <c r="SPY2204" s="218"/>
      <c r="SPZ2204" s="218"/>
      <c r="SQA2204" s="218"/>
      <c r="SQB2204" s="218"/>
      <c r="SQC2204" s="218"/>
      <c r="SQD2204" s="218"/>
      <c r="SQE2204" s="218"/>
      <c r="SQF2204" s="218"/>
      <c r="SQG2204" s="218"/>
      <c r="SQH2204" s="218"/>
      <c r="SQI2204" s="218"/>
      <c r="SQJ2204" s="218"/>
      <c r="SQK2204" s="218"/>
      <c r="SQL2204" s="218"/>
      <c r="SQM2204" s="218"/>
      <c r="SQN2204" s="218"/>
      <c r="SQO2204" s="218"/>
      <c r="SQP2204" s="218"/>
      <c r="SQQ2204" s="218"/>
      <c r="SQR2204" s="218"/>
      <c r="SQS2204" s="218"/>
      <c r="SQT2204" s="218"/>
      <c r="SQU2204" s="218"/>
      <c r="SQV2204" s="218"/>
      <c r="SQW2204" s="218"/>
      <c r="SQX2204" s="218"/>
      <c r="SQY2204" s="218"/>
      <c r="SQZ2204" s="218"/>
      <c r="SRA2204" s="218"/>
      <c r="SRB2204" s="218"/>
      <c r="SRC2204" s="218"/>
      <c r="SRD2204" s="218"/>
      <c r="SRE2204" s="218"/>
      <c r="SRF2204" s="218"/>
      <c r="SRG2204" s="218"/>
      <c r="SRH2204" s="218"/>
      <c r="SRI2204" s="218"/>
      <c r="SRJ2204" s="218"/>
      <c r="SRK2204" s="218"/>
      <c r="SRL2204" s="218"/>
      <c r="SRM2204" s="218"/>
      <c r="SRN2204" s="218"/>
      <c r="SRO2204" s="218"/>
      <c r="SRP2204" s="218"/>
      <c r="SRQ2204" s="218"/>
      <c r="SRR2204" s="218"/>
      <c r="SRS2204" s="218"/>
      <c r="SRT2204" s="218"/>
      <c r="SRU2204" s="218"/>
      <c r="SRV2204" s="218"/>
      <c r="SRW2204" s="218"/>
      <c r="SRX2204" s="218"/>
      <c r="SRY2204" s="218"/>
      <c r="SRZ2204" s="218"/>
      <c r="SSA2204" s="218"/>
      <c r="SSB2204" s="218"/>
      <c r="SSC2204" s="218"/>
      <c r="SSD2204" s="218"/>
      <c r="SSE2204" s="218"/>
      <c r="SSF2204" s="218"/>
      <c r="SSG2204" s="218"/>
      <c r="SSH2204" s="218"/>
      <c r="SSI2204" s="218"/>
      <c r="SSJ2204" s="218"/>
      <c r="SSK2204" s="218"/>
      <c r="SSL2204" s="218"/>
      <c r="SSM2204" s="218"/>
      <c r="SSN2204" s="218"/>
      <c r="SSO2204" s="218"/>
      <c r="SSP2204" s="218"/>
      <c r="SSQ2204" s="218"/>
      <c r="SSR2204" s="218"/>
      <c r="SSS2204" s="218"/>
      <c r="SST2204" s="218"/>
      <c r="SSU2204" s="218"/>
      <c r="SSV2204" s="218"/>
      <c r="SSW2204" s="218"/>
      <c r="SSX2204" s="218"/>
      <c r="SSY2204" s="218"/>
      <c r="SSZ2204" s="218"/>
      <c r="STA2204" s="218"/>
      <c r="STB2204" s="218"/>
      <c r="STC2204" s="218"/>
      <c r="STD2204" s="218"/>
      <c r="STE2204" s="218"/>
      <c r="STF2204" s="218"/>
      <c r="STG2204" s="218"/>
      <c r="STH2204" s="218"/>
      <c r="STI2204" s="218"/>
      <c r="STJ2204" s="218"/>
      <c r="STK2204" s="218"/>
      <c r="STL2204" s="218"/>
      <c r="STM2204" s="218"/>
      <c r="STN2204" s="218"/>
      <c r="STO2204" s="218"/>
      <c r="STP2204" s="218"/>
      <c r="STQ2204" s="218"/>
      <c r="STR2204" s="218"/>
      <c r="STS2204" s="218"/>
      <c r="STT2204" s="218"/>
      <c r="STU2204" s="218"/>
      <c r="STV2204" s="218"/>
      <c r="STW2204" s="218"/>
      <c r="STX2204" s="218"/>
      <c r="STY2204" s="218"/>
      <c r="STZ2204" s="218"/>
      <c r="SUA2204" s="218"/>
      <c r="SUB2204" s="218"/>
      <c r="SUC2204" s="218"/>
      <c r="SUD2204" s="218"/>
      <c r="SUE2204" s="218"/>
      <c r="SUF2204" s="218"/>
      <c r="SUG2204" s="218"/>
      <c r="SUH2204" s="218"/>
      <c r="SUI2204" s="218"/>
      <c r="SUJ2204" s="218"/>
      <c r="SUK2204" s="218"/>
      <c r="SUL2204" s="218"/>
      <c r="SUM2204" s="218"/>
      <c r="SUN2204" s="218"/>
      <c r="SUO2204" s="218"/>
      <c r="SUP2204" s="218"/>
      <c r="SUQ2204" s="218"/>
      <c r="SUR2204" s="218"/>
      <c r="SUS2204" s="218"/>
      <c r="SUT2204" s="218"/>
      <c r="SUU2204" s="218"/>
      <c r="SUV2204" s="218"/>
      <c r="SUW2204" s="218"/>
      <c r="SUX2204" s="218"/>
      <c r="SUY2204" s="218"/>
      <c r="SUZ2204" s="218"/>
      <c r="SVA2204" s="218"/>
      <c r="SVB2204" s="218"/>
      <c r="SVC2204" s="218"/>
      <c r="SVD2204" s="218"/>
      <c r="SVE2204" s="218"/>
      <c r="SVF2204" s="218"/>
      <c r="SVG2204" s="218"/>
      <c r="SVH2204" s="218"/>
      <c r="SVI2204" s="218"/>
      <c r="SVJ2204" s="218"/>
      <c r="SVK2204" s="218"/>
      <c r="SVL2204" s="218"/>
      <c r="SVM2204" s="218"/>
      <c r="SVN2204" s="218"/>
      <c r="SVO2204" s="218"/>
      <c r="SVP2204" s="218"/>
      <c r="SVQ2204" s="218"/>
      <c r="SVR2204" s="218"/>
      <c r="SVS2204" s="218"/>
      <c r="SVT2204" s="218"/>
      <c r="SVU2204" s="218"/>
      <c r="SVV2204" s="218"/>
      <c r="SVW2204" s="218"/>
      <c r="SVX2204" s="218"/>
      <c r="SVY2204" s="218"/>
      <c r="SVZ2204" s="218"/>
      <c r="SWA2204" s="218"/>
      <c r="SWB2204" s="218"/>
      <c r="SWC2204" s="218"/>
      <c r="SWD2204" s="218"/>
      <c r="SWE2204" s="218"/>
      <c r="SWF2204" s="218"/>
      <c r="SWG2204" s="218"/>
      <c r="SWH2204" s="218"/>
      <c r="SWI2204" s="218"/>
      <c r="SWJ2204" s="218"/>
      <c r="SWK2204" s="218"/>
      <c r="SWL2204" s="218"/>
      <c r="SWM2204" s="218"/>
      <c r="SWN2204" s="218"/>
      <c r="SWO2204" s="218"/>
      <c r="SWP2204" s="218"/>
      <c r="SWQ2204" s="218"/>
      <c r="SWR2204" s="218"/>
      <c r="SWS2204" s="218"/>
      <c r="SWT2204" s="218"/>
      <c r="SWU2204" s="218"/>
      <c r="SWV2204" s="218"/>
      <c r="SWW2204" s="218"/>
      <c r="SWX2204" s="218"/>
      <c r="SWY2204" s="218"/>
      <c r="SWZ2204" s="218"/>
      <c r="SXA2204" s="218"/>
      <c r="SXB2204" s="218"/>
      <c r="SXC2204" s="218"/>
      <c r="SXD2204" s="218"/>
      <c r="SXE2204" s="218"/>
      <c r="SXF2204" s="218"/>
      <c r="SXG2204" s="218"/>
      <c r="SXH2204" s="218"/>
      <c r="SXI2204" s="218"/>
      <c r="SXJ2204" s="218"/>
      <c r="SXK2204" s="218"/>
      <c r="SXL2204" s="218"/>
      <c r="SXM2204" s="218"/>
      <c r="SXN2204" s="218"/>
      <c r="SXO2204" s="218"/>
      <c r="SXP2204" s="218"/>
      <c r="SXQ2204" s="218"/>
      <c r="SXR2204" s="218"/>
      <c r="SXS2204" s="218"/>
      <c r="SXT2204" s="218"/>
      <c r="SXU2204" s="218"/>
      <c r="SXV2204" s="218"/>
      <c r="SXW2204" s="218"/>
      <c r="SXX2204" s="218"/>
      <c r="SXY2204" s="218"/>
      <c r="SXZ2204" s="218"/>
      <c r="SYA2204" s="218"/>
      <c r="SYB2204" s="218"/>
      <c r="SYC2204" s="218"/>
      <c r="SYD2204" s="218"/>
      <c r="SYE2204" s="218"/>
      <c r="SYF2204" s="218"/>
      <c r="SYG2204" s="218"/>
      <c r="SYH2204" s="218"/>
      <c r="SYI2204" s="218"/>
      <c r="SYJ2204" s="218"/>
      <c r="SYK2204" s="218"/>
      <c r="SYL2204" s="218"/>
      <c r="SYM2204" s="218"/>
      <c r="SYN2204" s="218"/>
      <c r="SYO2204" s="218"/>
      <c r="SYP2204" s="218"/>
      <c r="SYQ2204" s="218"/>
      <c r="SYR2204" s="218"/>
      <c r="SYS2204" s="218"/>
      <c r="SYT2204" s="218"/>
      <c r="SYU2204" s="218"/>
      <c r="SYV2204" s="218"/>
      <c r="SYW2204" s="218"/>
      <c r="SYX2204" s="218"/>
      <c r="SYY2204" s="218"/>
      <c r="SYZ2204" s="218"/>
      <c r="SZA2204" s="218"/>
      <c r="SZB2204" s="218"/>
      <c r="SZC2204" s="218"/>
      <c r="SZD2204" s="218"/>
      <c r="SZE2204" s="218"/>
      <c r="SZF2204" s="218"/>
      <c r="SZG2204" s="218"/>
      <c r="SZH2204" s="218"/>
      <c r="SZI2204" s="218"/>
      <c r="SZJ2204" s="218"/>
      <c r="SZK2204" s="218"/>
      <c r="SZL2204" s="218"/>
      <c r="SZM2204" s="218"/>
      <c r="SZN2204" s="218"/>
      <c r="SZO2204" s="218"/>
      <c r="SZP2204" s="218"/>
      <c r="SZQ2204" s="218"/>
      <c r="SZR2204" s="218"/>
      <c r="SZS2204" s="218"/>
      <c r="SZT2204" s="218"/>
      <c r="SZU2204" s="218"/>
      <c r="SZV2204" s="218"/>
      <c r="SZW2204" s="218"/>
      <c r="SZX2204" s="218"/>
      <c r="SZY2204" s="218"/>
      <c r="SZZ2204" s="218"/>
      <c r="TAA2204" s="218"/>
      <c r="TAB2204" s="218"/>
      <c r="TAC2204" s="218"/>
      <c r="TAD2204" s="218"/>
      <c r="TAE2204" s="218"/>
      <c r="TAF2204" s="218"/>
      <c r="TAG2204" s="218"/>
      <c r="TAH2204" s="218"/>
      <c r="TAI2204" s="218"/>
      <c r="TAJ2204" s="218"/>
      <c r="TAK2204" s="218"/>
      <c r="TAL2204" s="218"/>
      <c r="TAM2204" s="218"/>
      <c r="TAN2204" s="218"/>
      <c r="TAO2204" s="218"/>
      <c r="TAP2204" s="218"/>
      <c r="TAQ2204" s="218"/>
      <c r="TAR2204" s="218"/>
      <c r="TAS2204" s="218"/>
      <c r="TAT2204" s="218"/>
      <c r="TAU2204" s="218"/>
      <c r="TAV2204" s="218"/>
      <c r="TAW2204" s="218"/>
      <c r="TAX2204" s="218"/>
      <c r="TAY2204" s="218"/>
      <c r="TAZ2204" s="218"/>
      <c r="TBA2204" s="218"/>
      <c r="TBB2204" s="218"/>
      <c r="TBC2204" s="218"/>
      <c r="TBD2204" s="218"/>
      <c r="TBE2204" s="218"/>
      <c r="TBF2204" s="218"/>
      <c r="TBG2204" s="218"/>
      <c r="TBH2204" s="218"/>
      <c r="TBI2204" s="218"/>
      <c r="TBJ2204" s="218"/>
      <c r="TBK2204" s="218"/>
      <c r="TBL2204" s="218"/>
      <c r="TBM2204" s="218"/>
      <c r="TBN2204" s="218"/>
      <c r="TBO2204" s="218"/>
      <c r="TBP2204" s="218"/>
      <c r="TBQ2204" s="218"/>
      <c r="TBR2204" s="218"/>
      <c r="TBS2204" s="218"/>
      <c r="TBT2204" s="218"/>
      <c r="TBU2204" s="218"/>
      <c r="TBV2204" s="218"/>
      <c r="TBW2204" s="218"/>
      <c r="TBX2204" s="218"/>
      <c r="TBY2204" s="218"/>
      <c r="TBZ2204" s="218"/>
      <c r="TCA2204" s="218"/>
      <c r="TCB2204" s="218"/>
      <c r="TCC2204" s="218"/>
      <c r="TCD2204" s="218"/>
      <c r="TCE2204" s="218"/>
      <c r="TCF2204" s="218"/>
      <c r="TCG2204" s="218"/>
      <c r="TCH2204" s="218"/>
      <c r="TCI2204" s="218"/>
      <c r="TCJ2204" s="218"/>
      <c r="TCK2204" s="218"/>
      <c r="TCL2204" s="218"/>
      <c r="TCM2204" s="218"/>
      <c r="TCN2204" s="218"/>
      <c r="TCO2204" s="218"/>
      <c r="TCP2204" s="218"/>
      <c r="TCQ2204" s="218"/>
      <c r="TCR2204" s="218"/>
      <c r="TCS2204" s="218"/>
      <c r="TCT2204" s="218"/>
      <c r="TCU2204" s="218"/>
      <c r="TCV2204" s="218"/>
      <c r="TCW2204" s="218"/>
      <c r="TCX2204" s="218"/>
      <c r="TCY2204" s="218"/>
      <c r="TCZ2204" s="218"/>
      <c r="TDA2204" s="218"/>
      <c r="TDB2204" s="218"/>
      <c r="TDC2204" s="218"/>
      <c r="TDD2204" s="218"/>
      <c r="TDE2204" s="218"/>
      <c r="TDF2204" s="218"/>
      <c r="TDG2204" s="218"/>
      <c r="TDH2204" s="218"/>
      <c r="TDI2204" s="218"/>
      <c r="TDJ2204" s="218"/>
      <c r="TDK2204" s="218"/>
      <c r="TDL2204" s="218"/>
      <c r="TDM2204" s="218"/>
      <c r="TDN2204" s="218"/>
      <c r="TDO2204" s="218"/>
      <c r="TDP2204" s="218"/>
      <c r="TDQ2204" s="218"/>
      <c r="TDR2204" s="218"/>
      <c r="TDS2204" s="218"/>
      <c r="TDT2204" s="218"/>
      <c r="TDU2204" s="218"/>
      <c r="TDV2204" s="218"/>
      <c r="TDW2204" s="218"/>
      <c r="TDX2204" s="218"/>
      <c r="TDY2204" s="218"/>
      <c r="TDZ2204" s="218"/>
      <c r="TEA2204" s="218"/>
      <c r="TEB2204" s="218"/>
      <c r="TEC2204" s="218"/>
      <c r="TED2204" s="218"/>
      <c r="TEE2204" s="218"/>
      <c r="TEF2204" s="218"/>
      <c r="TEG2204" s="218"/>
      <c r="TEH2204" s="218"/>
      <c r="TEI2204" s="218"/>
      <c r="TEJ2204" s="218"/>
      <c r="TEK2204" s="218"/>
      <c r="TEL2204" s="218"/>
      <c r="TEM2204" s="218"/>
      <c r="TEN2204" s="218"/>
      <c r="TEO2204" s="218"/>
      <c r="TEP2204" s="218"/>
      <c r="TEQ2204" s="218"/>
      <c r="TER2204" s="218"/>
      <c r="TES2204" s="218"/>
      <c r="TET2204" s="218"/>
      <c r="TEU2204" s="218"/>
      <c r="TEV2204" s="218"/>
      <c r="TEW2204" s="218"/>
      <c r="TEX2204" s="218"/>
      <c r="TEY2204" s="218"/>
      <c r="TEZ2204" s="218"/>
      <c r="TFA2204" s="218"/>
      <c r="TFB2204" s="218"/>
      <c r="TFC2204" s="218"/>
      <c r="TFD2204" s="218"/>
      <c r="TFE2204" s="218"/>
      <c r="TFF2204" s="218"/>
      <c r="TFG2204" s="218"/>
      <c r="TFH2204" s="218"/>
      <c r="TFI2204" s="218"/>
      <c r="TFJ2204" s="218"/>
      <c r="TFK2204" s="218"/>
      <c r="TFL2204" s="218"/>
      <c r="TFM2204" s="218"/>
      <c r="TFN2204" s="218"/>
      <c r="TFO2204" s="218"/>
      <c r="TFP2204" s="218"/>
      <c r="TFQ2204" s="218"/>
      <c r="TFR2204" s="218"/>
      <c r="TFS2204" s="218"/>
      <c r="TFT2204" s="218"/>
      <c r="TFU2204" s="218"/>
      <c r="TFV2204" s="218"/>
      <c r="TFW2204" s="218"/>
      <c r="TFX2204" s="218"/>
      <c r="TFY2204" s="218"/>
      <c r="TFZ2204" s="218"/>
      <c r="TGA2204" s="218"/>
      <c r="TGB2204" s="218"/>
      <c r="TGC2204" s="218"/>
      <c r="TGD2204" s="218"/>
      <c r="TGE2204" s="218"/>
      <c r="TGF2204" s="218"/>
      <c r="TGG2204" s="218"/>
      <c r="TGH2204" s="218"/>
      <c r="TGI2204" s="218"/>
      <c r="TGJ2204" s="218"/>
      <c r="TGK2204" s="218"/>
      <c r="TGL2204" s="218"/>
      <c r="TGM2204" s="218"/>
      <c r="TGN2204" s="218"/>
      <c r="TGO2204" s="218"/>
      <c r="TGP2204" s="218"/>
      <c r="TGQ2204" s="218"/>
      <c r="TGR2204" s="218"/>
      <c r="TGS2204" s="218"/>
      <c r="TGT2204" s="218"/>
      <c r="TGU2204" s="218"/>
      <c r="TGV2204" s="218"/>
      <c r="TGW2204" s="218"/>
      <c r="TGX2204" s="218"/>
      <c r="TGY2204" s="218"/>
      <c r="TGZ2204" s="218"/>
      <c r="THA2204" s="218"/>
      <c r="THB2204" s="218"/>
      <c r="THC2204" s="218"/>
      <c r="THD2204" s="218"/>
      <c r="THE2204" s="218"/>
      <c r="THF2204" s="218"/>
      <c r="THG2204" s="218"/>
      <c r="THH2204" s="218"/>
      <c r="THI2204" s="218"/>
      <c r="THJ2204" s="218"/>
      <c r="THK2204" s="218"/>
      <c r="THL2204" s="218"/>
      <c r="THM2204" s="218"/>
      <c r="THN2204" s="218"/>
      <c r="THO2204" s="218"/>
      <c r="THP2204" s="218"/>
      <c r="THQ2204" s="218"/>
      <c r="THR2204" s="218"/>
      <c r="THS2204" s="218"/>
      <c r="THT2204" s="218"/>
      <c r="THU2204" s="218"/>
      <c r="THV2204" s="218"/>
      <c r="THW2204" s="218"/>
      <c r="THX2204" s="218"/>
      <c r="THY2204" s="218"/>
      <c r="THZ2204" s="218"/>
      <c r="TIA2204" s="218"/>
      <c r="TIB2204" s="218"/>
      <c r="TIC2204" s="218"/>
      <c r="TID2204" s="218"/>
      <c r="TIE2204" s="218"/>
      <c r="TIF2204" s="218"/>
      <c r="TIG2204" s="218"/>
      <c r="TIH2204" s="218"/>
      <c r="TII2204" s="218"/>
      <c r="TIJ2204" s="218"/>
      <c r="TIK2204" s="218"/>
      <c r="TIL2204" s="218"/>
      <c r="TIM2204" s="218"/>
      <c r="TIN2204" s="218"/>
      <c r="TIO2204" s="218"/>
      <c r="TIP2204" s="218"/>
      <c r="TIQ2204" s="218"/>
      <c r="TIR2204" s="218"/>
      <c r="TIS2204" s="218"/>
      <c r="TIT2204" s="218"/>
      <c r="TIU2204" s="218"/>
      <c r="TIV2204" s="218"/>
      <c r="TIW2204" s="218"/>
      <c r="TIX2204" s="218"/>
      <c r="TIY2204" s="218"/>
      <c r="TIZ2204" s="218"/>
      <c r="TJA2204" s="218"/>
      <c r="TJB2204" s="218"/>
      <c r="TJC2204" s="218"/>
      <c r="TJD2204" s="218"/>
      <c r="TJE2204" s="218"/>
      <c r="TJF2204" s="218"/>
      <c r="TJG2204" s="218"/>
      <c r="TJH2204" s="218"/>
      <c r="TJI2204" s="218"/>
      <c r="TJJ2204" s="218"/>
      <c r="TJK2204" s="218"/>
      <c r="TJL2204" s="218"/>
      <c r="TJM2204" s="218"/>
      <c r="TJN2204" s="218"/>
      <c r="TJO2204" s="218"/>
      <c r="TJP2204" s="218"/>
      <c r="TJQ2204" s="218"/>
      <c r="TJR2204" s="218"/>
      <c r="TJS2204" s="218"/>
      <c r="TJT2204" s="218"/>
      <c r="TJU2204" s="218"/>
      <c r="TJV2204" s="218"/>
      <c r="TJW2204" s="218"/>
      <c r="TJX2204" s="218"/>
      <c r="TJY2204" s="218"/>
      <c r="TJZ2204" s="218"/>
      <c r="TKA2204" s="218"/>
      <c r="TKB2204" s="218"/>
      <c r="TKC2204" s="218"/>
      <c r="TKD2204" s="218"/>
      <c r="TKE2204" s="218"/>
      <c r="TKF2204" s="218"/>
      <c r="TKG2204" s="218"/>
      <c r="TKH2204" s="218"/>
      <c r="TKI2204" s="218"/>
      <c r="TKJ2204" s="218"/>
      <c r="TKK2204" s="218"/>
      <c r="TKL2204" s="218"/>
      <c r="TKM2204" s="218"/>
      <c r="TKN2204" s="218"/>
      <c r="TKO2204" s="218"/>
      <c r="TKP2204" s="218"/>
      <c r="TKQ2204" s="218"/>
      <c r="TKR2204" s="218"/>
      <c r="TKS2204" s="218"/>
      <c r="TKT2204" s="218"/>
      <c r="TKU2204" s="218"/>
      <c r="TKV2204" s="218"/>
      <c r="TKW2204" s="218"/>
      <c r="TKX2204" s="218"/>
      <c r="TKY2204" s="218"/>
      <c r="TKZ2204" s="218"/>
      <c r="TLA2204" s="218"/>
      <c r="TLB2204" s="218"/>
      <c r="TLC2204" s="218"/>
      <c r="TLD2204" s="218"/>
      <c r="TLE2204" s="218"/>
      <c r="TLF2204" s="218"/>
      <c r="TLG2204" s="218"/>
      <c r="TLH2204" s="218"/>
      <c r="TLI2204" s="218"/>
      <c r="TLJ2204" s="218"/>
      <c r="TLK2204" s="218"/>
      <c r="TLL2204" s="218"/>
      <c r="TLM2204" s="218"/>
      <c r="TLN2204" s="218"/>
      <c r="TLO2204" s="218"/>
      <c r="TLP2204" s="218"/>
      <c r="TLQ2204" s="218"/>
      <c r="TLR2204" s="218"/>
      <c r="TLS2204" s="218"/>
      <c r="TLT2204" s="218"/>
      <c r="TLU2204" s="218"/>
      <c r="TLV2204" s="218"/>
      <c r="TLW2204" s="218"/>
      <c r="TLX2204" s="218"/>
      <c r="TLY2204" s="218"/>
      <c r="TLZ2204" s="218"/>
      <c r="TMA2204" s="218"/>
      <c r="TMB2204" s="218"/>
      <c r="TMC2204" s="218"/>
      <c r="TMD2204" s="218"/>
      <c r="TME2204" s="218"/>
      <c r="TMF2204" s="218"/>
      <c r="TMG2204" s="218"/>
      <c r="TMH2204" s="218"/>
      <c r="TMI2204" s="218"/>
      <c r="TMJ2204" s="218"/>
      <c r="TMK2204" s="218"/>
      <c r="TML2204" s="218"/>
      <c r="TMM2204" s="218"/>
      <c r="TMN2204" s="218"/>
      <c r="TMO2204" s="218"/>
      <c r="TMP2204" s="218"/>
      <c r="TMQ2204" s="218"/>
      <c r="TMR2204" s="218"/>
      <c r="TMS2204" s="218"/>
      <c r="TMT2204" s="218"/>
      <c r="TMU2204" s="218"/>
      <c r="TMV2204" s="218"/>
      <c r="TMW2204" s="218"/>
      <c r="TMX2204" s="218"/>
      <c r="TMY2204" s="218"/>
      <c r="TMZ2204" s="218"/>
      <c r="TNA2204" s="218"/>
      <c r="TNB2204" s="218"/>
      <c r="TNC2204" s="218"/>
      <c r="TND2204" s="218"/>
      <c r="TNE2204" s="218"/>
      <c r="TNF2204" s="218"/>
      <c r="TNG2204" s="218"/>
      <c r="TNH2204" s="218"/>
      <c r="TNI2204" s="218"/>
      <c r="TNJ2204" s="218"/>
      <c r="TNK2204" s="218"/>
      <c r="TNL2204" s="218"/>
      <c r="TNM2204" s="218"/>
      <c r="TNN2204" s="218"/>
      <c r="TNO2204" s="218"/>
      <c r="TNP2204" s="218"/>
      <c r="TNQ2204" s="218"/>
      <c r="TNR2204" s="218"/>
      <c r="TNS2204" s="218"/>
      <c r="TNT2204" s="218"/>
      <c r="TNU2204" s="218"/>
      <c r="TNV2204" s="218"/>
      <c r="TNW2204" s="218"/>
      <c r="TNX2204" s="218"/>
      <c r="TNY2204" s="218"/>
      <c r="TNZ2204" s="218"/>
      <c r="TOA2204" s="218"/>
      <c r="TOB2204" s="218"/>
      <c r="TOC2204" s="218"/>
      <c r="TOD2204" s="218"/>
      <c r="TOE2204" s="218"/>
      <c r="TOF2204" s="218"/>
      <c r="TOG2204" s="218"/>
      <c r="TOH2204" s="218"/>
      <c r="TOI2204" s="218"/>
      <c r="TOJ2204" s="218"/>
      <c r="TOK2204" s="218"/>
      <c r="TOL2204" s="218"/>
      <c r="TOM2204" s="218"/>
      <c r="TON2204" s="218"/>
      <c r="TOO2204" s="218"/>
      <c r="TOP2204" s="218"/>
      <c r="TOQ2204" s="218"/>
      <c r="TOR2204" s="218"/>
      <c r="TOS2204" s="218"/>
      <c r="TOT2204" s="218"/>
      <c r="TOU2204" s="218"/>
      <c r="TOV2204" s="218"/>
      <c r="TOW2204" s="218"/>
      <c r="TOX2204" s="218"/>
      <c r="TOY2204" s="218"/>
      <c r="TOZ2204" s="218"/>
      <c r="TPA2204" s="218"/>
      <c r="TPB2204" s="218"/>
      <c r="TPC2204" s="218"/>
      <c r="TPD2204" s="218"/>
      <c r="TPE2204" s="218"/>
      <c r="TPF2204" s="218"/>
      <c r="TPG2204" s="218"/>
      <c r="TPH2204" s="218"/>
      <c r="TPI2204" s="218"/>
      <c r="TPJ2204" s="218"/>
      <c r="TPK2204" s="218"/>
      <c r="TPL2204" s="218"/>
      <c r="TPM2204" s="218"/>
      <c r="TPN2204" s="218"/>
      <c r="TPO2204" s="218"/>
      <c r="TPP2204" s="218"/>
      <c r="TPQ2204" s="218"/>
      <c r="TPR2204" s="218"/>
      <c r="TPS2204" s="218"/>
      <c r="TPT2204" s="218"/>
      <c r="TPU2204" s="218"/>
      <c r="TPV2204" s="218"/>
      <c r="TPW2204" s="218"/>
      <c r="TPX2204" s="218"/>
      <c r="TPY2204" s="218"/>
      <c r="TPZ2204" s="218"/>
      <c r="TQA2204" s="218"/>
      <c r="TQB2204" s="218"/>
      <c r="TQC2204" s="218"/>
      <c r="TQD2204" s="218"/>
      <c r="TQE2204" s="218"/>
      <c r="TQF2204" s="218"/>
      <c r="TQG2204" s="218"/>
      <c r="TQH2204" s="218"/>
      <c r="TQI2204" s="218"/>
      <c r="TQJ2204" s="218"/>
      <c r="TQK2204" s="218"/>
      <c r="TQL2204" s="218"/>
      <c r="TQM2204" s="218"/>
      <c r="TQN2204" s="218"/>
      <c r="TQO2204" s="218"/>
      <c r="TQP2204" s="218"/>
      <c r="TQQ2204" s="218"/>
      <c r="TQR2204" s="218"/>
      <c r="TQS2204" s="218"/>
      <c r="TQT2204" s="218"/>
      <c r="TQU2204" s="218"/>
      <c r="TQV2204" s="218"/>
      <c r="TQW2204" s="218"/>
      <c r="TQX2204" s="218"/>
      <c r="TQY2204" s="218"/>
      <c r="TQZ2204" s="218"/>
      <c r="TRA2204" s="218"/>
      <c r="TRB2204" s="218"/>
      <c r="TRC2204" s="218"/>
      <c r="TRD2204" s="218"/>
      <c r="TRE2204" s="218"/>
      <c r="TRF2204" s="218"/>
      <c r="TRG2204" s="218"/>
      <c r="TRH2204" s="218"/>
      <c r="TRI2204" s="218"/>
      <c r="TRJ2204" s="218"/>
      <c r="TRK2204" s="218"/>
      <c r="TRL2204" s="218"/>
      <c r="TRM2204" s="218"/>
      <c r="TRN2204" s="218"/>
      <c r="TRO2204" s="218"/>
      <c r="TRP2204" s="218"/>
      <c r="TRQ2204" s="218"/>
      <c r="TRR2204" s="218"/>
      <c r="TRS2204" s="218"/>
      <c r="TRT2204" s="218"/>
      <c r="TRU2204" s="218"/>
      <c r="TRV2204" s="218"/>
      <c r="TRW2204" s="218"/>
      <c r="TRX2204" s="218"/>
      <c r="TRY2204" s="218"/>
      <c r="TRZ2204" s="218"/>
      <c r="TSA2204" s="218"/>
      <c r="TSB2204" s="218"/>
      <c r="TSC2204" s="218"/>
      <c r="TSD2204" s="218"/>
      <c r="TSE2204" s="218"/>
      <c r="TSF2204" s="218"/>
      <c r="TSG2204" s="218"/>
      <c r="TSH2204" s="218"/>
      <c r="TSI2204" s="218"/>
      <c r="TSJ2204" s="218"/>
      <c r="TSK2204" s="218"/>
      <c r="TSL2204" s="218"/>
      <c r="TSM2204" s="218"/>
      <c r="TSN2204" s="218"/>
      <c r="TSO2204" s="218"/>
      <c r="TSP2204" s="218"/>
      <c r="TSQ2204" s="218"/>
      <c r="TSR2204" s="218"/>
      <c r="TSS2204" s="218"/>
      <c r="TST2204" s="218"/>
      <c r="TSU2204" s="218"/>
      <c r="TSV2204" s="218"/>
      <c r="TSW2204" s="218"/>
      <c r="TSX2204" s="218"/>
      <c r="TSY2204" s="218"/>
      <c r="TSZ2204" s="218"/>
      <c r="TTA2204" s="218"/>
      <c r="TTB2204" s="218"/>
      <c r="TTC2204" s="218"/>
      <c r="TTD2204" s="218"/>
      <c r="TTE2204" s="218"/>
      <c r="TTF2204" s="218"/>
      <c r="TTG2204" s="218"/>
      <c r="TTH2204" s="218"/>
      <c r="TTI2204" s="218"/>
      <c r="TTJ2204" s="218"/>
      <c r="TTK2204" s="218"/>
      <c r="TTL2204" s="218"/>
      <c r="TTM2204" s="218"/>
      <c r="TTN2204" s="218"/>
      <c r="TTO2204" s="218"/>
      <c r="TTP2204" s="218"/>
      <c r="TTQ2204" s="218"/>
      <c r="TTR2204" s="218"/>
      <c r="TTS2204" s="218"/>
      <c r="TTT2204" s="218"/>
      <c r="TTU2204" s="218"/>
      <c r="TTV2204" s="218"/>
      <c r="TTW2204" s="218"/>
      <c r="TTX2204" s="218"/>
      <c r="TTY2204" s="218"/>
      <c r="TTZ2204" s="218"/>
      <c r="TUA2204" s="218"/>
      <c r="TUB2204" s="218"/>
      <c r="TUC2204" s="218"/>
      <c r="TUD2204" s="218"/>
      <c r="TUE2204" s="218"/>
      <c r="TUF2204" s="218"/>
      <c r="TUG2204" s="218"/>
      <c r="TUH2204" s="218"/>
      <c r="TUI2204" s="218"/>
      <c r="TUJ2204" s="218"/>
      <c r="TUK2204" s="218"/>
      <c r="TUL2204" s="218"/>
      <c r="TUM2204" s="218"/>
      <c r="TUN2204" s="218"/>
      <c r="TUO2204" s="218"/>
      <c r="TUP2204" s="218"/>
      <c r="TUQ2204" s="218"/>
      <c r="TUR2204" s="218"/>
      <c r="TUS2204" s="218"/>
      <c r="TUT2204" s="218"/>
      <c r="TUU2204" s="218"/>
      <c r="TUV2204" s="218"/>
      <c r="TUW2204" s="218"/>
      <c r="TUX2204" s="218"/>
      <c r="TUY2204" s="218"/>
      <c r="TUZ2204" s="218"/>
      <c r="TVA2204" s="218"/>
      <c r="TVB2204" s="218"/>
      <c r="TVC2204" s="218"/>
      <c r="TVD2204" s="218"/>
      <c r="TVE2204" s="218"/>
      <c r="TVF2204" s="218"/>
      <c r="TVG2204" s="218"/>
      <c r="TVH2204" s="218"/>
      <c r="TVI2204" s="218"/>
      <c r="TVJ2204" s="218"/>
      <c r="TVK2204" s="218"/>
      <c r="TVL2204" s="218"/>
      <c r="TVM2204" s="218"/>
      <c r="TVN2204" s="218"/>
      <c r="TVO2204" s="218"/>
      <c r="TVP2204" s="218"/>
      <c r="TVQ2204" s="218"/>
      <c r="TVR2204" s="218"/>
      <c r="TVS2204" s="218"/>
      <c r="TVT2204" s="218"/>
      <c r="TVU2204" s="218"/>
      <c r="TVV2204" s="218"/>
      <c r="TVW2204" s="218"/>
      <c r="TVX2204" s="218"/>
      <c r="TVY2204" s="218"/>
      <c r="TVZ2204" s="218"/>
      <c r="TWA2204" s="218"/>
      <c r="TWB2204" s="218"/>
      <c r="TWC2204" s="218"/>
      <c r="TWD2204" s="218"/>
      <c r="TWE2204" s="218"/>
      <c r="TWF2204" s="218"/>
      <c r="TWG2204" s="218"/>
      <c r="TWH2204" s="218"/>
      <c r="TWI2204" s="218"/>
      <c r="TWJ2204" s="218"/>
      <c r="TWK2204" s="218"/>
      <c r="TWL2204" s="218"/>
      <c r="TWM2204" s="218"/>
      <c r="TWN2204" s="218"/>
      <c r="TWO2204" s="218"/>
      <c r="TWP2204" s="218"/>
      <c r="TWQ2204" s="218"/>
      <c r="TWR2204" s="218"/>
      <c r="TWS2204" s="218"/>
      <c r="TWT2204" s="218"/>
      <c r="TWU2204" s="218"/>
      <c r="TWV2204" s="218"/>
      <c r="TWW2204" s="218"/>
      <c r="TWX2204" s="218"/>
      <c r="TWY2204" s="218"/>
      <c r="TWZ2204" s="218"/>
      <c r="TXA2204" s="218"/>
      <c r="TXB2204" s="218"/>
      <c r="TXC2204" s="218"/>
      <c r="TXD2204" s="218"/>
      <c r="TXE2204" s="218"/>
      <c r="TXF2204" s="218"/>
      <c r="TXG2204" s="218"/>
      <c r="TXH2204" s="218"/>
      <c r="TXI2204" s="218"/>
      <c r="TXJ2204" s="218"/>
      <c r="TXK2204" s="218"/>
      <c r="TXL2204" s="218"/>
      <c r="TXM2204" s="218"/>
      <c r="TXN2204" s="218"/>
      <c r="TXO2204" s="218"/>
      <c r="TXP2204" s="218"/>
      <c r="TXQ2204" s="218"/>
      <c r="TXR2204" s="218"/>
      <c r="TXS2204" s="218"/>
      <c r="TXT2204" s="218"/>
      <c r="TXU2204" s="218"/>
      <c r="TXV2204" s="218"/>
      <c r="TXW2204" s="218"/>
      <c r="TXX2204" s="218"/>
      <c r="TXY2204" s="218"/>
      <c r="TXZ2204" s="218"/>
      <c r="TYA2204" s="218"/>
      <c r="TYB2204" s="218"/>
      <c r="TYC2204" s="218"/>
      <c r="TYD2204" s="218"/>
      <c r="TYE2204" s="218"/>
      <c r="TYF2204" s="218"/>
      <c r="TYG2204" s="218"/>
      <c r="TYH2204" s="218"/>
      <c r="TYI2204" s="218"/>
      <c r="TYJ2204" s="218"/>
      <c r="TYK2204" s="218"/>
      <c r="TYL2204" s="218"/>
      <c r="TYM2204" s="218"/>
      <c r="TYN2204" s="218"/>
      <c r="TYO2204" s="218"/>
      <c r="TYP2204" s="218"/>
      <c r="TYQ2204" s="218"/>
      <c r="TYR2204" s="218"/>
      <c r="TYS2204" s="218"/>
      <c r="TYT2204" s="218"/>
      <c r="TYU2204" s="218"/>
      <c r="TYV2204" s="218"/>
      <c r="TYW2204" s="218"/>
      <c r="TYX2204" s="218"/>
      <c r="TYY2204" s="218"/>
      <c r="TYZ2204" s="218"/>
      <c r="TZA2204" s="218"/>
      <c r="TZB2204" s="218"/>
      <c r="TZC2204" s="218"/>
      <c r="TZD2204" s="218"/>
      <c r="TZE2204" s="218"/>
      <c r="TZF2204" s="218"/>
      <c r="TZG2204" s="218"/>
      <c r="TZH2204" s="218"/>
      <c r="TZI2204" s="218"/>
      <c r="TZJ2204" s="218"/>
      <c r="TZK2204" s="218"/>
      <c r="TZL2204" s="218"/>
      <c r="TZM2204" s="218"/>
      <c r="TZN2204" s="218"/>
      <c r="TZO2204" s="218"/>
      <c r="TZP2204" s="218"/>
      <c r="TZQ2204" s="218"/>
      <c r="TZR2204" s="218"/>
      <c r="TZS2204" s="218"/>
      <c r="TZT2204" s="218"/>
      <c r="TZU2204" s="218"/>
      <c r="TZV2204" s="218"/>
      <c r="TZW2204" s="218"/>
      <c r="TZX2204" s="218"/>
      <c r="TZY2204" s="218"/>
      <c r="TZZ2204" s="218"/>
      <c r="UAA2204" s="218"/>
      <c r="UAB2204" s="218"/>
      <c r="UAC2204" s="218"/>
      <c r="UAD2204" s="218"/>
      <c r="UAE2204" s="218"/>
      <c r="UAF2204" s="218"/>
      <c r="UAG2204" s="218"/>
      <c r="UAH2204" s="218"/>
      <c r="UAI2204" s="218"/>
      <c r="UAJ2204" s="218"/>
      <c r="UAK2204" s="218"/>
      <c r="UAL2204" s="218"/>
      <c r="UAM2204" s="218"/>
      <c r="UAN2204" s="218"/>
      <c r="UAO2204" s="218"/>
      <c r="UAP2204" s="218"/>
      <c r="UAQ2204" s="218"/>
      <c r="UAR2204" s="218"/>
      <c r="UAS2204" s="218"/>
      <c r="UAT2204" s="218"/>
      <c r="UAU2204" s="218"/>
      <c r="UAV2204" s="218"/>
      <c r="UAW2204" s="218"/>
      <c r="UAX2204" s="218"/>
      <c r="UAY2204" s="218"/>
      <c r="UAZ2204" s="218"/>
      <c r="UBA2204" s="218"/>
      <c r="UBB2204" s="218"/>
      <c r="UBC2204" s="218"/>
      <c r="UBD2204" s="218"/>
      <c r="UBE2204" s="218"/>
      <c r="UBF2204" s="218"/>
      <c r="UBG2204" s="218"/>
      <c r="UBH2204" s="218"/>
      <c r="UBI2204" s="218"/>
      <c r="UBJ2204" s="218"/>
      <c r="UBK2204" s="218"/>
      <c r="UBL2204" s="218"/>
      <c r="UBM2204" s="218"/>
      <c r="UBN2204" s="218"/>
      <c r="UBO2204" s="218"/>
      <c r="UBP2204" s="218"/>
      <c r="UBQ2204" s="218"/>
      <c r="UBR2204" s="218"/>
      <c r="UBS2204" s="218"/>
      <c r="UBT2204" s="218"/>
      <c r="UBU2204" s="218"/>
      <c r="UBV2204" s="218"/>
      <c r="UBW2204" s="218"/>
      <c r="UBX2204" s="218"/>
      <c r="UBY2204" s="218"/>
      <c r="UBZ2204" s="218"/>
      <c r="UCA2204" s="218"/>
      <c r="UCB2204" s="218"/>
      <c r="UCC2204" s="218"/>
      <c r="UCD2204" s="218"/>
      <c r="UCE2204" s="218"/>
      <c r="UCF2204" s="218"/>
      <c r="UCG2204" s="218"/>
      <c r="UCH2204" s="218"/>
      <c r="UCI2204" s="218"/>
      <c r="UCJ2204" s="218"/>
      <c r="UCK2204" s="218"/>
      <c r="UCL2204" s="218"/>
      <c r="UCM2204" s="218"/>
      <c r="UCN2204" s="218"/>
      <c r="UCO2204" s="218"/>
      <c r="UCP2204" s="218"/>
      <c r="UCQ2204" s="218"/>
      <c r="UCR2204" s="218"/>
      <c r="UCS2204" s="218"/>
      <c r="UCT2204" s="218"/>
      <c r="UCU2204" s="218"/>
      <c r="UCV2204" s="218"/>
      <c r="UCW2204" s="218"/>
      <c r="UCX2204" s="218"/>
      <c r="UCY2204" s="218"/>
      <c r="UCZ2204" s="218"/>
      <c r="UDA2204" s="218"/>
      <c r="UDB2204" s="218"/>
      <c r="UDC2204" s="218"/>
      <c r="UDD2204" s="218"/>
      <c r="UDE2204" s="218"/>
      <c r="UDF2204" s="218"/>
      <c r="UDG2204" s="218"/>
      <c r="UDH2204" s="218"/>
      <c r="UDI2204" s="218"/>
      <c r="UDJ2204" s="218"/>
      <c r="UDK2204" s="218"/>
      <c r="UDL2204" s="218"/>
      <c r="UDM2204" s="218"/>
      <c r="UDN2204" s="218"/>
      <c r="UDO2204" s="218"/>
      <c r="UDP2204" s="218"/>
      <c r="UDQ2204" s="218"/>
      <c r="UDR2204" s="218"/>
      <c r="UDS2204" s="218"/>
      <c r="UDT2204" s="218"/>
      <c r="UDU2204" s="218"/>
      <c r="UDV2204" s="218"/>
      <c r="UDW2204" s="218"/>
      <c r="UDX2204" s="218"/>
      <c r="UDY2204" s="218"/>
      <c r="UDZ2204" s="218"/>
      <c r="UEA2204" s="218"/>
      <c r="UEB2204" s="218"/>
      <c r="UEC2204" s="218"/>
      <c r="UED2204" s="218"/>
      <c r="UEE2204" s="218"/>
      <c r="UEF2204" s="218"/>
      <c r="UEG2204" s="218"/>
      <c r="UEH2204" s="218"/>
      <c r="UEI2204" s="218"/>
      <c r="UEJ2204" s="218"/>
      <c r="UEK2204" s="218"/>
      <c r="UEL2204" s="218"/>
      <c r="UEM2204" s="218"/>
      <c r="UEN2204" s="218"/>
      <c r="UEO2204" s="218"/>
      <c r="UEP2204" s="218"/>
      <c r="UEQ2204" s="218"/>
      <c r="UER2204" s="218"/>
      <c r="UES2204" s="218"/>
      <c r="UET2204" s="218"/>
      <c r="UEU2204" s="218"/>
      <c r="UEV2204" s="218"/>
      <c r="UEW2204" s="218"/>
      <c r="UEX2204" s="218"/>
      <c r="UEY2204" s="218"/>
      <c r="UEZ2204" s="218"/>
      <c r="UFA2204" s="218"/>
      <c r="UFB2204" s="218"/>
      <c r="UFC2204" s="218"/>
      <c r="UFD2204" s="218"/>
      <c r="UFE2204" s="218"/>
      <c r="UFF2204" s="218"/>
      <c r="UFG2204" s="218"/>
      <c r="UFH2204" s="218"/>
      <c r="UFI2204" s="218"/>
      <c r="UFJ2204" s="218"/>
      <c r="UFK2204" s="218"/>
      <c r="UFL2204" s="218"/>
      <c r="UFM2204" s="218"/>
      <c r="UFN2204" s="218"/>
      <c r="UFO2204" s="218"/>
      <c r="UFP2204" s="218"/>
      <c r="UFQ2204" s="218"/>
      <c r="UFR2204" s="218"/>
      <c r="UFS2204" s="218"/>
      <c r="UFT2204" s="218"/>
      <c r="UFU2204" s="218"/>
      <c r="UFV2204" s="218"/>
      <c r="UFW2204" s="218"/>
      <c r="UFX2204" s="218"/>
      <c r="UFY2204" s="218"/>
      <c r="UFZ2204" s="218"/>
      <c r="UGA2204" s="218"/>
      <c r="UGB2204" s="218"/>
      <c r="UGC2204" s="218"/>
      <c r="UGD2204" s="218"/>
      <c r="UGE2204" s="218"/>
      <c r="UGF2204" s="218"/>
      <c r="UGG2204" s="218"/>
      <c r="UGH2204" s="218"/>
      <c r="UGI2204" s="218"/>
      <c r="UGJ2204" s="218"/>
      <c r="UGK2204" s="218"/>
      <c r="UGL2204" s="218"/>
      <c r="UGM2204" s="218"/>
      <c r="UGN2204" s="218"/>
      <c r="UGO2204" s="218"/>
      <c r="UGP2204" s="218"/>
      <c r="UGQ2204" s="218"/>
      <c r="UGR2204" s="218"/>
      <c r="UGS2204" s="218"/>
      <c r="UGT2204" s="218"/>
      <c r="UGU2204" s="218"/>
      <c r="UGV2204" s="218"/>
      <c r="UGW2204" s="218"/>
      <c r="UGX2204" s="218"/>
      <c r="UGY2204" s="218"/>
      <c r="UGZ2204" s="218"/>
      <c r="UHA2204" s="218"/>
      <c r="UHB2204" s="218"/>
      <c r="UHC2204" s="218"/>
      <c r="UHD2204" s="218"/>
      <c r="UHE2204" s="218"/>
      <c r="UHF2204" s="218"/>
      <c r="UHG2204" s="218"/>
      <c r="UHH2204" s="218"/>
      <c r="UHI2204" s="218"/>
      <c r="UHJ2204" s="218"/>
      <c r="UHK2204" s="218"/>
      <c r="UHL2204" s="218"/>
      <c r="UHM2204" s="218"/>
      <c r="UHN2204" s="218"/>
      <c r="UHO2204" s="218"/>
      <c r="UHP2204" s="218"/>
      <c r="UHQ2204" s="218"/>
      <c r="UHR2204" s="218"/>
      <c r="UHS2204" s="218"/>
      <c r="UHT2204" s="218"/>
      <c r="UHU2204" s="218"/>
      <c r="UHV2204" s="218"/>
      <c r="UHW2204" s="218"/>
      <c r="UHX2204" s="218"/>
      <c r="UHY2204" s="218"/>
      <c r="UHZ2204" s="218"/>
      <c r="UIA2204" s="218"/>
      <c r="UIB2204" s="218"/>
      <c r="UIC2204" s="218"/>
      <c r="UID2204" s="218"/>
      <c r="UIE2204" s="218"/>
      <c r="UIF2204" s="218"/>
      <c r="UIG2204" s="218"/>
      <c r="UIH2204" s="218"/>
      <c r="UII2204" s="218"/>
      <c r="UIJ2204" s="218"/>
      <c r="UIK2204" s="218"/>
      <c r="UIL2204" s="218"/>
      <c r="UIM2204" s="218"/>
      <c r="UIN2204" s="218"/>
      <c r="UIO2204" s="218"/>
      <c r="UIP2204" s="218"/>
      <c r="UIQ2204" s="218"/>
      <c r="UIR2204" s="218"/>
      <c r="UIS2204" s="218"/>
      <c r="UIT2204" s="218"/>
      <c r="UIU2204" s="218"/>
      <c r="UIV2204" s="218"/>
      <c r="UIW2204" s="218"/>
      <c r="UIX2204" s="218"/>
      <c r="UIY2204" s="218"/>
      <c r="UIZ2204" s="218"/>
      <c r="UJA2204" s="218"/>
      <c r="UJB2204" s="218"/>
      <c r="UJC2204" s="218"/>
      <c r="UJD2204" s="218"/>
      <c r="UJE2204" s="218"/>
      <c r="UJF2204" s="218"/>
      <c r="UJG2204" s="218"/>
      <c r="UJH2204" s="218"/>
      <c r="UJI2204" s="218"/>
      <c r="UJJ2204" s="218"/>
      <c r="UJK2204" s="218"/>
      <c r="UJL2204" s="218"/>
      <c r="UJM2204" s="218"/>
      <c r="UJN2204" s="218"/>
      <c r="UJO2204" s="218"/>
      <c r="UJP2204" s="218"/>
      <c r="UJQ2204" s="218"/>
      <c r="UJR2204" s="218"/>
      <c r="UJS2204" s="218"/>
      <c r="UJT2204" s="218"/>
      <c r="UJU2204" s="218"/>
      <c r="UJV2204" s="218"/>
      <c r="UJW2204" s="218"/>
      <c r="UJX2204" s="218"/>
      <c r="UJY2204" s="218"/>
      <c r="UJZ2204" s="218"/>
      <c r="UKA2204" s="218"/>
      <c r="UKB2204" s="218"/>
      <c r="UKC2204" s="218"/>
      <c r="UKD2204" s="218"/>
      <c r="UKE2204" s="218"/>
      <c r="UKF2204" s="218"/>
      <c r="UKG2204" s="218"/>
      <c r="UKH2204" s="218"/>
      <c r="UKI2204" s="218"/>
      <c r="UKJ2204" s="218"/>
      <c r="UKK2204" s="218"/>
      <c r="UKL2204" s="218"/>
      <c r="UKM2204" s="218"/>
      <c r="UKN2204" s="218"/>
      <c r="UKO2204" s="218"/>
      <c r="UKP2204" s="218"/>
      <c r="UKQ2204" s="218"/>
      <c r="UKR2204" s="218"/>
      <c r="UKS2204" s="218"/>
      <c r="UKT2204" s="218"/>
      <c r="UKU2204" s="218"/>
      <c r="UKV2204" s="218"/>
      <c r="UKW2204" s="218"/>
      <c r="UKX2204" s="218"/>
      <c r="UKY2204" s="218"/>
      <c r="UKZ2204" s="218"/>
      <c r="ULA2204" s="218"/>
      <c r="ULB2204" s="218"/>
      <c r="ULC2204" s="218"/>
      <c r="ULD2204" s="218"/>
      <c r="ULE2204" s="218"/>
      <c r="ULF2204" s="218"/>
      <c r="ULG2204" s="218"/>
      <c r="ULH2204" s="218"/>
      <c r="ULI2204" s="218"/>
      <c r="ULJ2204" s="218"/>
      <c r="ULK2204" s="218"/>
      <c r="ULL2204" s="218"/>
      <c r="ULM2204" s="218"/>
      <c r="ULN2204" s="218"/>
      <c r="ULO2204" s="218"/>
      <c r="ULP2204" s="218"/>
      <c r="ULQ2204" s="218"/>
      <c r="ULR2204" s="218"/>
      <c r="ULS2204" s="218"/>
      <c r="ULT2204" s="218"/>
      <c r="ULU2204" s="218"/>
      <c r="ULV2204" s="218"/>
      <c r="ULW2204" s="218"/>
      <c r="ULX2204" s="218"/>
      <c r="ULY2204" s="218"/>
      <c r="ULZ2204" s="218"/>
      <c r="UMA2204" s="218"/>
      <c r="UMB2204" s="218"/>
      <c r="UMC2204" s="218"/>
      <c r="UMD2204" s="218"/>
      <c r="UME2204" s="218"/>
      <c r="UMF2204" s="218"/>
      <c r="UMG2204" s="218"/>
      <c r="UMH2204" s="218"/>
      <c r="UMI2204" s="218"/>
      <c r="UMJ2204" s="218"/>
      <c r="UMK2204" s="218"/>
      <c r="UML2204" s="218"/>
      <c r="UMM2204" s="218"/>
      <c r="UMN2204" s="218"/>
      <c r="UMO2204" s="218"/>
      <c r="UMP2204" s="218"/>
      <c r="UMQ2204" s="218"/>
      <c r="UMR2204" s="218"/>
      <c r="UMS2204" s="218"/>
      <c r="UMT2204" s="218"/>
      <c r="UMU2204" s="218"/>
      <c r="UMV2204" s="218"/>
      <c r="UMW2204" s="218"/>
      <c r="UMX2204" s="218"/>
      <c r="UMY2204" s="218"/>
      <c r="UMZ2204" s="218"/>
      <c r="UNA2204" s="218"/>
      <c r="UNB2204" s="218"/>
      <c r="UNC2204" s="218"/>
      <c r="UND2204" s="218"/>
      <c r="UNE2204" s="218"/>
      <c r="UNF2204" s="218"/>
      <c r="UNG2204" s="218"/>
      <c r="UNH2204" s="218"/>
      <c r="UNI2204" s="218"/>
      <c r="UNJ2204" s="218"/>
      <c r="UNK2204" s="218"/>
      <c r="UNL2204" s="218"/>
      <c r="UNM2204" s="218"/>
      <c r="UNN2204" s="218"/>
      <c r="UNO2204" s="218"/>
      <c r="UNP2204" s="218"/>
      <c r="UNQ2204" s="218"/>
      <c r="UNR2204" s="218"/>
      <c r="UNS2204" s="218"/>
      <c r="UNT2204" s="218"/>
      <c r="UNU2204" s="218"/>
      <c r="UNV2204" s="218"/>
      <c r="UNW2204" s="218"/>
      <c r="UNX2204" s="218"/>
      <c r="UNY2204" s="218"/>
      <c r="UNZ2204" s="218"/>
      <c r="UOA2204" s="218"/>
      <c r="UOB2204" s="218"/>
      <c r="UOC2204" s="218"/>
      <c r="UOD2204" s="218"/>
      <c r="UOE2204" s="218"/>
      <c r="UOF2204" s="218"/>
      <c r="UOG2204" s="218"/>
      <c r="UOH2204" s="218"/>
      <c r="UOI2204" s="218"/>
      <c r="UOJ2204" s="218"/>
      <c r="UOK2204" s="218"/>
      <c r="UOL2204" s="218"/>
      <c r="UOM2204" s="218"/>
      <c r="UON2204" s="218"/>
      <c r="UOO2204" s="218"/>
      <c r="UOP2204" s="218"/>
      <c r="UOQ2204" s="218"/>
      <c r="UOR2204" s="218"/>
      <c r="UOS2204" s="218"/>
      <c r="UOT2204" s="218"/>
      <c r="UOU2204" s="218"/>
      <c r="UOV2204" s="218"/>
      <c r="UOW2204" s="218"/>
      <c r="UOX2204" s="218"/>
      <c r="UOY2204" s="218"/>
      <c r="UOZ2204" s="218"/>
      <c r="UPA2204" s="218"/>
      <c r="UPB2204" s="218"/>
      <c r="UPC2204" s="218"/>
      <c r="UPD2204" s="218"/>
      <c r="UPE2204" s="218"/>
      <c r="UPF2204" s="218"/>
      <c r="UPG2204" s="218"/>
      <c r="UPH2204" s="218"/>
      <c r="UPI2204" s="218"/>
      <c r="UPJ2204" s="218"/>
      <c r="UPK2204" s="218"/>
      <c r="UPL2204" s="218"/>
      <c r="UPM2204" s="218"/>
      <c r="UPN2204" s="218"/>
      <c r="UPO2204" s="218"/>
      <c r="UPP2204" s="218"/>
      <c r="UPQ2204" s="218"/>
      <c r="UPR2204" s="218"/>
      <c r="UPS2204" s="218"/>
      <c r="UPT2204" s="218"/>
      <c r="UPU2204" s="218"/>
      <c r="UPV2204" s="218"/>
      <c r="UPW2204" s="218"/>
      <c r="UPX2204" s="218"/>
      <c r="UPY2204" s="218"/>
      <c r="UPZ2204" s="218"/>
      <c r="UQA2204" s="218"/>
      <c r="UQB2204" s="218"/>
      <c r="UQC2204" s="218"/>
      <c r="UQD2204" s="218"/>
      <c r="UQE2204" s="218"/>
      <c r="UQF2204" s="218"/>
      <c r="UQG2204" s="218"/>
      <c r="UQH2204" s="218"/>
      <c r="UQI2204" s="218"/>
      <c r="UQJ2204" s="218"/>
      <c r="UQK2204" s="218"/>
      <c r="UQL2204" s="218"/>
      <c r="UQM2204" s="218"/>
      <c r="UQN2204" s="218"/>
      <c r="UQO2204" s="218"/>
      <c r="UQP2204" s="218"/>
      <c r="UQQ2204" s="218"/>
      <c r="UQR2204" s="218"/>
      <c r="UQS2204" s="218"/>
      <c r="UQT2204" s="218"/>
      <c r="UQU2204" s="218"/>
      <c r="UQV2204" s="218"/>
      <c r="UQW2204" s="218"/>
      <c r="UQX2204" s="218"/>
      <c r="UQY2204" s="218"/>
      <c r="UQZ2204" s="218"/>
      <c r="URA2204" s="218"/>
      <c r="URB2204" s="218"/>
      <c r="URC2204" s="218"/>
      <c r="URD2204" s="218"/>
      <c r="URE2204" s="218"/>
      <c r="URF2204" s="218"/>
      <c r="URG2204" s="218"/>
      <c r="URH2204" s="218"/>
      <c r="URI2204" s="218"/>
      <c r="URJ2204" s="218"/>
      <c r="URK2204" s="218"/>
      <c r="URL2204" s="218"/>
      <c r="URM2204" s="218"/>
      <c r="URN2204" s="218"/>
      <c r="URO2204" s="218"/>
      <c r="URP2204" s="218"/>
      <c r="URQ2204" s="218"/>
      <c r="URR2204" s="218"/>
      <c r="URS2204" s="218"/>
      <c r="URT2204" s="218"/>
      <c r="URU2204" s="218"/>
      <c r="URV2204" s="218"/>
      <c r="URW2204" s="218"/>
      <c r="URX2204" s="218"/>
      <c r="URY2204" s="218"/>
      <c r="URZ2204" s="218"/>
      <c r="USA2204" s="218"/>
      <c r="USB2204" s="218"/>
      <c r="USC2204" s="218"/>
      <c r="USD2204" s="218"/>
      <c r="USE2204" s="218"/>
      <c r="USF2204" s="218"/>
      <c r="USG2204" s="218"/>
      <c r="USH2204" s="218"/>
      <c r="USI2204" s="218"/>
      <c r="USJ2204" s="218"/>
      <c r="USK2204" s="218"/>
      <c r="USL2204" s="218"/>
      <c r="USM2204" s="218"/>
      <c r="USN2204" s="218"/>
      <c r="USO2204" s="218"/>
      <c r="USP2204" s="218"/>
      <c r="USQ2204" s="218"/>
      <c r="USR2204" s="218"/>
      <c r="USS2204" s="218"/>
      <c r="UST2204" s="218"/>
      <c r="USU2204" s="218"/>
      <c r="USV2204" s="218"/>
      <c r="USW2204" s="218"/>
      <c r="USX2204" s="218"/>
      <c r="USY2204" s="218"/>
      <c r="USZ2204" s="218"/>
      <c r="UTA2204" s="218"/>
      <c r="UTB2204" s="218"/>
      <c r="UTC2204" s="218"/>
      <c r="UTD2204" s="218"/>
      <c r="UTE2204" s="218"/>
      <c r="UTF2204" s="218"/>
      <c r="UTG2204" s="218"/>
      <c r="UTH2204" s="218"/>
      <c r="UTI2204" s="218"/>
      <c r="UTJ2204" s="218"/>
      <c r="UTK2204" s="218"/>
      <c r="UTL2204" s="218"/>
      <c r="UTM2204" s="218"/>
      <c r="UTN2204" s="218"/>
      <c r="UTO2204" s="218"/>
      <c r="UTP2204" s="218"/>
      <c r="UTQ2204" s="218"/>
      <c r="UTR2204" s="218"/>
      <c r="UTS2204" s="218"/>
      <c r="UTT2204" s="218"/>
      <c r="UTU2204" s="218"/>
      <c r="UTV2204" s="218"/>
      <c r="UTW2204" s="218"/>
      <c r="UTX2204" s="218"/>
      <c r="UTY2204" s="218"/>
      <c r="UTZ2204" s="218"/>
      <c r="UUA2204" s="218"/>
      <c r="UUB2204" s="218"/>
      <c r="UUC2204" s="218"/>
      <c r="UUD2204" s="218"/>
      <c r="UUE2204" s="218"/>
      <c r="UUF2204" s="218"/>
      <c r="UUG2204" s="218"/>
      <c r="UUH2204" s="218"/>
      <c r="UUI2204" s="218"/>
      <c r="UUJ2204" s="218"/>
      <c r="UUK2204" s="218"/>
      <c r="UUL2204" s="218"/>
      <c r="UUM2204" s="218"/>
      <c r="UUN2204" s="218"/>
      <c r="UUO2204" s="218"/>
      <c r="UUP2204" s="218"/>
      <c r="UUQ2204" s="218"/>
      <c r="UUR2204" s="218"/>
      <c r="UUS2204" s="218"/>
      <c r="UUT2204" s="218"/>
      <c r="UUU2204" s="218"/>
      <c r="UUV2204" s="218"/>
      <c r="UUW2204" s="218"/>
      <c r="UUX2204" s="218"/>
      <c r="UUY2204" s="218"/>
      <c r="UUZ2204" s="218"/>
      <c r="UVA2204" s="218"/>
      <c r="UVB2204" s="218"/>
      <c r="UVC2204" s="218"/>
      <c r="UVD2204" s="218"/>
      <c r="UVE2204" s="218"/>
      <c r="UVF2204" s="218"/>
      <c r="UVG2204" s="218"/>
      <c r="UVH2204" s="218"/>
      <c r="UVI2204" s="218"/>
      <c r="UVJ2204" s="218"/>
      <c r="UVK2204" s="218"/>
      <c r="UVL2204" s="218"/>
      <c r="UVM2204" s="218"/>
      <c r="UVN2204" s="218"/>
      <c r="UVO2204" s="218"/>
      <c r="UVP2204" s="218"/>
      <c r="UVQ2204" s="218"/>
      <c r="UVR2204" s="218"/>
      <c r="UVS2204" s="218"/>
      <c r="UVT2204" s="218"/>
      <c r="UVU2204" s="218"/>
      <c r="UVV2204" s="218"/>
      <c r="UVW2204" s="218"/>
      <c r="UVX2204" s="218"/>
      <c r="UVY2204" s="218"/>
      <c r="UVZ2204" s="218"/>
      <c r="UWA2204" s="218"/>
      <c r="UWB2204" s="218"/>
      <c r="UWC2204" s="218"/>
      <c r="UWD2204" s="218"/>
      <c r="UWE2204" s="218"/>
      <c r="UWF2204" s="218"/>
      <c r="UWG2204" s="218"/>
      <c r="UWH2204" s="218"/>
      <c r="UWI2204" s="218"/>
      <c r="UWJ2204" s="218"/>
      <c r="UWK2204" s="218"/>
      <c r="UWL2204" s="218"/>
      <c r="UWM2204" s="218"/>
      <c r="UWN2204" s="218"/>
      <c r="UWO2204" s="218"/>
      <c r="UWP2204" s="218"/>
      <c r="UWQ2204" s="218"/>
      <c r="UWR2204" s="218"/>
      <c r="UWS2204" s="218"/>
      <c r="UWT2204" s="218"/>
      <c r="UWU2204" s="218"/>
      <c r="UWV2204" s="218"/>
      <c r="UWW2204" s="218"/>
      <c r="UWX2204" s="218"/>
      <c r="UWY2204" s="218"/>
      <c r="UWZ2204" s="218"/>
      <c r="UXA2204" s="218"/>
      <c r="UXB2204" s="218"/>
      <c r="UXC2204" s="218"/>
      <c r="UXD2204" s="218"/>
      <c r="UXE2204" s="218"/>
      <c r="UXF2204" s="218"/>
      <c r="UXG2204" s="218"/>
      <c r="UXH2204" s="218"/>
      <c r="UXI2204" s="218"/>
      <c r="UXJ2204" s="218"/>
      <c r="UXK2204" s="218"/>
      <c r="UXL2204" s="218"/>
      <c r="UXM2204" s="218"/>
      <c r="UXN2204" s="218"/>
      <c r="UXO2204" s="218"/>
      <c r="UXP2204" s="218"/>
      <c r="UXQ2204" s="218"/>
      <c r="UXR2204" s="218"/>
      <c r="UXS2204" s="218"/>
      <c r="UXT2204" s="218"/>
      <c r="UXU2204" s="218"/>
      <c r="UXV2204" s="218"/>
      <c r="UXW2204" s="218"/>
      <c r="UXX2204" s="218"/>
      <c r="UXY2204" s="218"/>
      <c r="UXZ2204" s="218"/>
      <c r="UYA2204" s="218"/>
      <c r="UYB2204" s="218"/>
      <c r="UYC2204" s="218"/>
      <c r="UYD2204" s="218"/>
      <c r="UYE2204" s="218"/>
      <c r="UYF2204" s="218"/>
      <c r="UYG2204" s="218"/>
      <c r="UYH2204" s="218"/>
      <c r="UYI2204" s="218"/>
      <c r="UYJ2204" s="218"/>
      <c r="UYK2204" s="218"/>
      <c r="UYL2204" s="218"/>
      <c r="UYM2204" s="218"/>
      <c r="UYN2204" s="218"/>
      <c r="UYO2204" s="218"/>
      <c r="UYP2204" s="218"/>
      <c r="UYQ2204" s="218"/>
      <c r="UYR2204" s="218"/>
      <c r="UYS2204" s="218"/>
      <c r="UYT2204" s="218"/>
      <c r="UYU2204" s="218"/>
      <c r="UYV2204" s="218"/>
      <c r="UYW2204" s="218"/>
      <c r="UYX2204" s="218"/>
      <c r="UYY2204" s="218"/>
      <c r="UYZ2204" s="218"/>
      <c r="UZA2204" s="218"/>
      <c r="UZB2204" s="218"/>
      <c r="UZC2204" s="218"/>
      <c r="UZD2204" s="218"/>
      <c r="UZE2204" s="218"/>
      <c r="UZF2204" s="218"/>
      <c r="UZG2204" s="218"/>
      <c r="UZH2204" s="218"/>
      <c r="UZI2204" s="218"/>
      <c r="UZJ2204" s="218"/>
      <c r="UZK2204" s="218"/>
      <c r="UZL2204" s="218"/>
      <c r="UZM2204" s="218"/>
      <c r="UZN2204" s="218"/>
      <c r="UZO2204" s="218"/>
      <c r="UZP2204" s="218"/>
      <c r="UZQ2204" s="218"/>
      <c r="UZR2204" s="218"/>
      <c r="UZS2204" s="218"/>
      <c r="UZT2204" s="218"/>
      <c r="UZU2204" s="218"/>
      <c r="UZV2204" s="218"/>
      <c r="UZW2204" s="218"/>
      <c r="UZX2204" s="218"/>
      <c r="UZY2204" s="218"/>
      <c r="UZZ2204" s="218"/>
      <c r="VAA2204" s="218"/>
      <c r="VAB2204" s="218"/>
      <c r="VAC2204" s="218"/>
      <c r="VAD2204" s="218"/>
      <c r="VAE2204" s="218"/>
      <c r="VAF2204" s="218"/>
      <c r="VAG2204" s="218"/>
      <c r="VAH2204" s="218"/>
      <c r="VAI2204" s="218"/>
      <c r="VAJ2204" s="218"/>
      <c r="VAK2204" s="218"/>
      <c r="VAL2204" s="218"/>
      <c r="VAM2204" s="218"/>
      <c r="VAN2204" s="218"/>
      <c r="VAO2204" s="218"/>
      <c r="VAP2204" s="218"/>
      <c r="VAQ2204" s="218"/>
      <c r="VAR2204" s="218"/>
      <c r="VAS2204" s="218"/>
      <c r="VAT2204" s="218"/>
      <c r="VAU2204" s="218"/>
      <c r="VAV2204" s="218"/>
      <c r="VAW2204" s="218"/>
      <c r="VAX2204" s="218"/>
      <c r="VAY2204" s="218"/>
      <c r="VAZ2204" s="218"/>
      <c r="VBA2204" s="218"/>
      <c r="VBB2204" s="218"/>
      <c r="VBC2204" s="218"/>
      <c r="VBD2204" s="218"/>
      <c r="VBE2204" s="218"/>
      <c r="VBF2204" s="218"/>
      <c r="VBG2204" s="218"/>
      <c r="VBH2204" s="218"/>
      <c r="VBI2204" s="218"/>
      <c r="VBJ2204" s="218"/>
      <c r="VBK2204" s="218"/>
      <c r="VBL2204" s="218"/>
      <c r="VBM2204" s="218"/>
      <c r="VBN2204" s="218"/>
      <c r="VBO2204" s="218"/>
      <c r="VBP2204" s="218"/>
      <c r="VBQ2204" s="218"/>
      <c r="VBR2204" s="218"/>
      <c r="VBS2204" s="218"/>
      <c r="VBT2204" s="218"/>
      <c r="VBU2204" s="218"/>
      <c r="VBV2204" s="218"/>
      <c r="VBW2204" s="218"/>
      <c r="VBX2204" s="218"/>
      <c r="VBY2204" s="218"/>
      <c r="VBZ2204" s="218"/>
      <c r="VCA2204" s="218"/>
      <c r="VCB2204" s="218"/>
      <c r="VCC2204" s="218"/>
      <c r="VCD2204" s="218"/>
      <c r="VCE2204" s="218"/>
      <c r="VCF2204" s="218"/>
      <c r="VCG2204" s="218"/>
      <c r="VCH2204" s="218"/>
      <c r="VCI2204" s="218"/>
      <c r="VCJ2204" s="218"/>
      <c r="VCK2204" s="218"/>
      <c r="VCL2204" s="218"/>
      <c r="VCM2204" s="218"/>
      <c r="VCN2204" s="218"/>
      <c r="VCO2204" s="218"/>
      <c r="VCP2204" s="218"/>
      <c r="VCQ2204" s="218"/>
      <c r="VCR2204" s="218"/>
      <c r="VCS2204" s="218"/>
      <c r="VCT2204" s="218"/>
      <c r="VCU2204" s="218"/>
      <c r="VCV2204" s="218"/>
      <c r="VCW2204" s="218"/>
      <c r="VCX2204" s="218"/>
      <c r="VCY2204" s="218"/>
      <c r="VCZ2204" s="218"/>
      <c r="VDA2204" s="218"/>
      <c r="VDB2204" s="218"/>
      <c r="VDC2204" s="218"/>
      <c r="VDD2204" s="218"/>
      <c r="VDE2204" s="218"/>
      <c r="VDF2204" s="218"/>
      <c r="VDG2204" s="218"/>
      <c r="VDH2204" s="218"/>
      <c r="VDI2204" s="218"/>
      <c r="VDJ2204" s="218"/>
      <c r="VDK2204" s="218"/>
      <c r="VDL2204" s="218"/>
      <c r="VDM2204" s="218"/>
      <c r="VDN2204" s="218"/>
      <c r="VDO2204" s="218"/>
      <c r="VDP2204" s="218"/>
      <c r="VDQ2204" s="218"/>
      <c r="VDR2204" s="218"/>
      <c r="VDS2204" s="218"/>
      <c r="VDT2204" s="218"/>
      <c r="VDU2204" s="218"/>
      <c r="VDV2204" s="218"/>
      <c r="VDW2204" s="218"/>
      <c r="VDX2204" s="218"/>
      <c r="VDY2204" s="218"/>
      <c r="VDZ2204" s="218"/>
      <c r="VEA2204" s="218"/>
      <c r="VEB2204" s="218"/>
      <c r="VEC2204" s="218"/>
      <c r="VED2204" s="218"/>
      <c r="VEE2204" s="218"/>
      <c r="VEF2204" s="218"/>
      <c r="VEG2204" s="218"/>
      <c r="VEH2204" s="218"/>
      <c r="VEI2204" s="218"/>
      <c r="VEJ2204" s="218"/>
      <c r="VEK2204" s="218"/>
      <c r="VEL2204" s="218"/>
      <c r="VEM2204" s="218"/>
      <c r="VEN2204" s="218"/>
      <c r="VEO2204" s="218"/>
      <c r="VEP2204" s="218"/>
      <c r="VEQ2204" s="218"/>
      <c r="VER2204" s="218"/>
      <c r="VES2204" s="218"/>
      <c r="VET2204" s="218"/>
      <c r="VEU2204" s="218"/>
      <c r="VEV2204" s="218"/>
      <c r="VEW2204" s="218"/>
      <c r="VEX2204" s="218"/>
      <c r="VEY2204" s="218"/>
      <c r="VEZ2204" s="218"/>
      <c r="VFA2204" s="218"/>
      <c r="VFB2204" s="218"/>
      <c r="VFC2204" s="218"/>
      <c r="VFD2204" s="218"/>
      <c r="VFE2204" s="218"/>
      <c r="VFF2204" s="218"/>
      <c r="VFG2204" s="218"/>
      <c r="VFH2204" s="218"/>
      <c r="VFI2204" s="218"/>
      <c r="VFJ2204" s="218"/>
      <c r="VFK2204" s="218"/>
      <c r="VFL2204" s="218"/>
      <c r="VFM2204" s="218"/>
      <c r="VFN2204" s="218"/>
      <c r="VFO2204" s="218"/>
      <c r="VFP2204" s="218"/>
      <c r="VFQ2204" s="218"/>
      <c r="VFR2204" s="218"/>
      <c r="VFS2204" s="218"/>
      <c r="VFT2204" s="218"/>
      <c r="VFU2204" s="218"/>
      <c r="VFV2204" s="218"/>
      <c r="VFW2204" s="218"/>
      <c r="VFX2204" s="218"/>
      <c r="VFY2204" s="218"/>
      <c r="VFZ2204" s="218"/>
      <c r="VGA2204" s="218"/>
      <c r="VGB2204" s="218"/>
      <c r="VGC2204" s="218"/>
      <c r="VGD2204" s="218"/>
      <c r="VGE2204" s="218"/>
      <c r="VGF2204" s="218"/>
      <c r="VGG2204" s="218"/>
      <c r="VGH2204" s="218"/>
      <c r="VGI2204" s="218"/>
      <c r="VGJ2204" s="218"/>
      <c r="VGK2204" s="218"/>
      <c r="VGL2204" s="218"/>
      <c r="VGM2204" s="218"/>
      <c r="VGN2204" s="218"/>
      <c r="VGO2204" s="218"/>
      <c r="VGP2204" s="218"/>
      <c r="VGQ2204" s="218"/>
      <c r="VGR2204" s="218"/>
      <c r="VGS2204" s="218"/>
      <c r="VGT2204" s="218"/>
      <c r="VGU2204" s="218"/>
      <c r="VGV2204" s="218"/>
      <c r="VGW2204" s="218"/>
      <c r="VGX2204" s="218"/>
      <c r="VGY2204" s="218"/>
      <c r="VGZ2204" s="218"/>
      <c r="VHA2204" s="218"/>
      <c r="VHB2204" s="218"/>
      <c r="VHC2204" s="218"/>
      <c r="VHD2204" s="218"/>
      <c r="VHE2204" s="218"/>
      <c r="VHF2204" s="218"/>
      <c r="VHG2204" s="218"/>
      <c r="VHH2204" s="218"/>
      <c r="VHI2204" s="218"/>
      <c r="VHJ2204" s="218"/>
      <c r="VHK2204" s="218"/>
      <c r="VHL2204" s="218"/>
      <c r="VHM2204" s="218"/>
      <c r="VHN2204" s="218"/>
      <c r="VHO2204" s="218"/>
      <c r="VHP2204" s="218"/>
      <c r="VHQ2204" s="218"/>
      <c r="VHR2204" s="218"/>
      <c r="VHS2204" s="218"/>
      <c r="VHT2204" s="218"/>
      <c r="VHU2204" s="218"/>
      <c r="VHV2204" s="218"/>
      <c r="VHW2204" s="218"/>
      <c r="VHX2204" s="218"/>
      <c r="VHY2204" s="218"/>
      <c r="VHZ2204" s="218"/>
      <c r="VIA2204" s="218"/>
      <c r="VIB2204" s="218"/>
      <c r="VIC2204" s="218"/>
      <c r="VID2204" s="218"/>
      <c r="VIE2204" s="218"/>
      <c r="VIF2204" s="218"/>
      <c r="VIG2204" s="218"/>
      <c r="VIH2204" s="218"/>
      <c r="VII2204" s="218"/>
      <c r="VIJ2204" s="218"/>
      <c r="VIK2204" s="218"/>
      <c r="VIL2204" s="218"/>
      <c r="VIM2204" s="218"/>
      <c r="VIN2204" s="218"/>
      <c r="VIO2204" s="218"/>
      <c r="VIP2204" s="218"/>
      <c r="VIQ2204" s="218"/>
      <c r="VIR2204" s="218"/>
      <c r="VIS2204" s="218"/>
      <c r="VIT2204" s="218"/>
      <c r="VIU2204" s="218"/>
      <c r="VIV2204" s="218"/>
      <c r="VIW2204" s="218"/>
      <c r="VIX2204" s="218"/>
      <c r="VIY2204" s="218"/>
      <c r="VIZ2204" s="218"/>
      <c r="VJA2204" s="218"/>
      <c r="VJB2204" s="218"/>
      <c r="VJC2204" s="218"/>
      <c r="VJD2204" s="218"/>
      <c r="VJE2204" s="218"/>
      <c r="VJF2204" s="218"/>
      <c r="VJG2204" s="218"/>
      <c r="VJH2204" s="218"/>
      <c r="VJI2204" s="218"/>
      <c r="VJJ2204" s="218"/>
      <c r="VJK2204" s="218"/>
      <c r="VJL2204" s="218"/>
      <c r="VJM2204" s="218"/>
      <c r="VJN2204" s="218"/>
      <c r="VJO2204" s="218"/>
      <c r="VJP2204" s="218"/>
      <c r="VJQ2204" s="218"/>
      <c r="VJR2204" s="218"/>
      <c r="VJS2204" s="218"/>
      <c r="VJT2204" s="218"/>
      <c r="VJU2204" s="218"/>
      <c r="VJV2204" s="218"/>
      <c r="VJW2204" s="218"/>
      <c r="VJX2204" s="218"/>
      <c r="VJY2204" s="218"/>
      <c r="VJZ2204" s="218"/>
      <c r="VKA2204" s="218"/>
      <c r="VKB2204" s="218"/>
      <c r="VKC2204" s="218"/>
      <c r="VKD2204" s="218"/>
      <c r="VKE2204" s="218"/>
      <c r="VKF2204" s="218"/>
      <c r="VKG2204" s="218"/>
      <c r="VKH2204" s="218"/>
      <c r="VKI2204" s="218"/>
      <c r="VKJ2204" s="218"/>
      <c r="VKK2204" s="218"/>
      <c r="VKL2204" s="218"/>
      <c r="VKM2204" s="218"/>
      <c r="VKN2204" s="218"/>
      <c r="VKO2204" s="218"/>
      <c r="VKP2204" s="218"/>
      <c r="VKQ2204" s="218"/>
      <c r="VKR2204" s="218"/>
      <c r="VKS2204" s="218"/>
      <c r="VKT2204" s="218"/>
      <c r="VKU2204" s="218"/>
      <c r="VKV2204" s="218"/>
      <c r="VKW2204" s="218"/>
      <c r="VKX2204" s="218"/>
      <c r="VKY2204" s="218"/>
      <c r="VKZ2204" s="218"/>
      <c r="VLA2204" s="218"/>
      <c r="VLB2204" s="218"/>
      <c r="VLC2204" s="218"/>
      <c r="VLD2204" s="218"/>
      <c r="VLE2204" s="218"/>
      <c r="VLF2204" s="218"/>
      <c r="VLG2204" s="218"/>
      <c r="VLH2204" s="218"/>
      <c r="VLI2204" s="218"/>
      <c r="VLJ2204" s="218"/>
      <c r="VLK2204" s="218"/>
      <c r="VLL2204" s="218"/>
      <c r="VLM2204" s="218"/>
      <c r="VLN2204" s="218"/>
      <c r="VLO2204" s="218"/>
      <c r="VLP2204" s="218"/>
      <c r="VLQ2204" s="218"/>
      <c r="VLR2204" s="218"/>
      <c r="VLS2204" s="218"/>
      <c r="VLT2204" s="218"/>
      <c r="VLU2204" s="218"/>
      <c r="VLV2204" s="218"/>
      <c r="VLW2204" s="218"/>
      <c r="VLX2204" s="218"/>
      <c r="VLY2204" s="218"/>
      <c r="VLZ2204" s="218"/>
      <c r="VMA2204" s="218"/>
      <c r="VMB2204" s="218"/>
      <c r="VMC2204" s="218"/>
      <c r="VMD2204" s="218"/>
      <c r="VME2204" s="218"/>
      <c r="VMF2204" s="218"/>
      <c r="VMG2204" s="218"/>
      <c r="VMH2204" s="218"/>
      <c r="VMI2204" s="218"/>
      <c r="VMJ2204" s="218"/>
      <c r="VMK2204" s="218"/>
      <c r="VML2204" s="218"/>
      <c r="VMM2204" s="218"/>
      <c r="VMN2204" s="218"/>
      <c r="VMO2204" s="218"/>
      <c r="VMP2204" s="218"/>
      <c r="VMQ2204" s="218"/>
      <c r="VMR2204" s="218"/>
      <c r="VMS2204" s="218"/>
      <c r="VMT2204" s="218"/>
      <c r="VMU2204" s="218"/>
      <c r="VMV2204" s="218"/>
      <c r="VMW2204" s="218"/>
      <c r="VMX2204" s="218"/>
      <c r="VMY2204" s="218"/>
      <c r="VMZ2204" s="218"/>
      <c r="VNA2204" s="218"/>
      <c r="VNB2204" s="218"/>
      <c r="VNC2204" s="218"/>
      <c r="VND2204" s="218"/>
      <c r="VNE2204" s="218"/>
      <c r="VNF2204" s="218"/>
      <c r="VNG2204" s="218"/>
      <c r="VNH2204" s="218"/>
      <c r="VNI2204" s="218"/>
      <c r="VNJ2204" s="218"/>
      <c r="VNK2204" s="218"/>
      <c r="VNL2204" s="218"/>
      <c r="VNM2204" s="218"/>
      <c r="VNN2204" s="218"/>
      <c r="VNO2204" s="218"/>
      <c r="VNP2204" s="218"/>
      <c r="VNQ2204" s="218"/>
      <c r="VNR2204" s="218"/>
      <c r="VNS2204" s="218"/>
      <c r="VNT2204" s="218"/>
      <c r="VNU2204" s="218"/>
      <c r="VNV2204" s="218"/>
      <c r="VNW2204" s="218"/>
      <c r="VNX2204" s="218"/>
      <c r="VNY2204" s="218"/>
      <c r="VNZ2204" s="218"/>
      <c r="VOA2204" s="218"/>
      <c r="VOB2204" s="218"/>
      <c r="VOC2204" s="218"/>
      <c r="VOD2204" s="218"/>
      <c r="VOE2204" s="218"/>
      <c r="VOF2204" s="218"/>
      <c r="VOG2204" s="218"/>
      <c r="VOH2204" s="218"/>
      <c r="VOI2204" s="218"/>
      <c r="VOJ2204" s="218"/>
      <c r="VOK2204" s="218"/>
      <c r="VOL2204" s="218"/>
      <c r="VOM2204" s="218"/>
      <c r="VON2204" s="218"/>
      <c r="VOO2204" s="218"/>
      <c r="VOP2204" s="218"/>
      <c r="VOQ2204" s="218"/>
      <c r="VOR2204" s="218"/>
      <c r="VOS2204" s="218"/>
      <c r="VOT2204" s="218"/>
      <c r="VOU2204" s="218"/>
      <c r="VOV2204" s="218"/>
      <c r="VOW2204" s="218"/>
      <c r="VOX2204" s="218"/>
      <c r="VOY2204" s="218"/>
      <c r="VOZ2204" s="218"/>
      <c r="VPA2204" s="218"/>
      <c r="VPB2204" s="218"/>
      <c r="VPC2204" s="218"/>
      <c r="VPD2204" s="218"/>
      <c r="VPE2204" s="218"/>
      <c r="VPF2204" s="218"/>
      <c r="VPG2204" s="218"/>
      <c r="VPH2204" s="218"/>
      <c r="VPI2204" s="218"/>
      <c r="VPJ2204" s="218"/>
      <c r="VPK2204" s="218"/>
      <c r="VPL2204" s="218"/>
      <c r="VPM2204" s="218"/>
      <c r="VPN2204" s="218"/>
      <c r="VPO2204" s="218"/>
      <c r="VPP2204" s="218"/>
      <c r="VPQ2204" s="218"/>
      <c r="VPR2204" s="218"/>
      <c r="VPS2204" s="218"/>
      <c r="VPT2204" s="218"/>
      <c r="VPU2204" s="218"/>
      <c r="VPV2204" s="218"/>
      <c r="VPW2204" s="218"/>
      <c r="VPX2204" s="218"/>
      <c r="VPY2204" s="218"/>
      <c r="VPZ2204" s="218"/>
      <c r="VQA2204" s="218"/>
      <c r="VQB2204" s="218"/>
      <c r="VQC2204" s="218"/>
      <c r="VQD2204" s="218"/>
      <c r="VQE2204" s="218"/>
      <c r="VQF2204" s="218"/>
      <c r="VQG2204" s="218"/>
      <c r="VQH2204" s="218"/>
      <c r="VQI2204" s="218"/>
      <c r="VQJ2204" s="218"/>
      <c r="VQK2204" s="218"/>
      <c r="VQL2204" s="218"/>
      <c r="VQM2204" s="218"/>
      <c r="VQN2204" s="218"/>
      <c r="VQO2204" s="218"/>
      <c r="VQP2204" s="218"/>
      <c r="VQQ2204" s="218"/>
      <c r="VQR2204" s="218"/>
      <c r="VQS2204" s="218"/>
      <c r="VQT2204" s="218"/>
      <c r="VQU2204" s="218"/>
      <c r="VQV2204" s="218"/>
      <c r="VQW2204" s="218"/>
      <c r="VQX2204" s="218"/>
      <c r="VQY2204" s="218"/>
      <c r="VQZ2204" s="218"/>
      <c r="VRA2204" s="218"/>
      <c r="VRB2204" s="218"/>
      <c r="VRC2204" s="218"/>
      <c r="VRD2204" s="218"/>
      <c r="VRE2204" s="218"/>
      <c r="VRF2204" s="218"/>
      <c r="VRG2204" s="218"/>
      <c r="VRH2204" s="218"/>
      <c r="VRI2204" s="218"/>
      <c r="VRJ2204" s="218"/>
      <c r="VRK2204" s="218"/>
      <c r="VRL2204" s="218"/>
      <c r="VRM2204" s="218"/>
      <c r="VRN2204" s="218"/>
      <c r="VRO2204" s="218"/>
      <c r="VRP2204" s="218"/>
      <c r="VRQ2204" s="218"/>
      <c r="VRR2204" s="218"/>
      <c r="VRS2204" s="218"/>
      <c r="VRT2204" s="218"/>
      <c r="VRU2204" s="218"/>
      <c r="VRV2204" s="218"/>
      <c r="VRW2204" s="218"/>
      <c r="VRX2204" s="218"/>
      <c r="VRY2204" s="218"/>
      <c r="VRZ2204" s="218"/>
      <c r="VSA2204" s="218"/>
      <c r="VSB2204" s="218"/>
      <c r="VSC2204" s="218"/>
      <c r="VSD2204" s="218"/>
      <c r="VSE2204" s="218"/>
      <c r="VSF2204" s="218"/>
      <c r="VSG2204" s="218"/>
      <c r="VSH2204" s="218"/>
      <c r="VSI2204" s="218"/>
      <c r="VSJ2204" s="218"/>
      <c r="VSK2204" s="218"/>
      <c r="VSL2204" s="218"/>
      <c r="VSM2204" s="218"/>
      <c r="VSN2204" s="218"/>
      <c r="VSO2204" s="218"/>
      <c r="VSP2204" s="218"/>
      <c r="VSQ2204" s="218"/>
      <c r="VSR2204" s="218"/>
      <c r="VSS2204" s="218"/>
      <c r="VST2204" s="218"/>
      <c r="VSU2204" s="218"/>
      <c r="VSV2204" s="218"/>
      <c r="VSW2204" s="218"/>
      <c r="VSX2204" s="218"/>
      <c r="VSY2204" s="218"/>
      <c r="VSZ2204" s="218"/>
      <c r="VTA2204" s="218"/>
      <c r="VTB2204" s="218"/>
      <c r="VTC2204" s="218"/>
      <c r="VTD2204" s="218"/>
      <c r="VTE2204" s="218"/>
      <c r="VTF2204" s="218"/>
      <c r="VTG2204" s="218"/>
      <c r="VTH2204" s="218"/>
      <c r="VTI2204" s="218"/>
      <c r="VTJ2204" s="218"/>
      <c r="VTK2204" s="218"/>
      <c r="VTL2204" s="218"/>
      <c r="VTM2204" s="218"/>
      <c r="VTN2204" s="218"/>
      <c r="VTO2204" s="218"/>
      <c r="VTP2204" s="218"/>
      <c r="VTQ2204" s="218"/>
      <c r="VTR2204" s="218"/>
      <c r="VTS2204" s="218"/>
      <c r="VTT2204" s="218"/>
      <c r="VTU2204" s="218"/>
      <c r="VTV2204" s="218"/>
      <c r="VTW2204" s="218"/>
      <c r="VTX2204" s="218"/>
      <c r="VTY2204" s="218"/>
      <c r="VTZ2204" s="218"/>
      <c r="VUA2204" s="218"/>
      <c r="VUB2204" s="218"/>
      <c r="VUC2204" s="218"/>
      <c r="VUD2204" s="218"/>
      <c r="VUE2204" s="218"/>
      <c r="VUF2204" s="218"/>
      <c r="VUG2204" s="218"/>
      <c r="VUH2204" s="218"/>
      <c r="VUI2204" s="218"/>
      <c r="VUJ2204" s="218"/>
      <c r="VUK2204" s="218"/>
      <c r="VUL2204" s="218"/>
      <c r="VUM2204" s="218"/>
      <c r="VUN2204" s="218"/>
      <c r="VUO2204" s="218"/>
      <c r="VUP2204" s="218"/>
      <c r="VUQ2204" s="218"/>
      <c r="VUR2204" s="218"/>
      <c r="VUS2204" s="218"/>
      <c r="VUT2204" s="218"/>
      <c r="VUU2204" s="218"/>
      <c r="VUV2204" s="218"/>
      <c r="VUW2204" s="218"/>
      <c r="VUX2204" s="218"/>
      <c r="VUY2204" s="218"/>
      <c r="VUZ2204" s="218"/>
      <c r="VVA2204" s="218"/>
      <c r="VVB2204" s="218"/>
      <c r="VVC2204" s="218"/>
      <c r="VVD2204" s="218"/>
      <c r="VVE2204" s="218"/>
      <c r="VVF2204" s="218"/>
      <c r="VVG2204" s="218"/>
      <c r="VVH2204" s="218"/>
      <c r="VVI2204" s="218"/>
      <c r="VVJ2204" s="218"/>
      <c r="VVK2204" s="218"/>
      <c r="VVL2204" s="218"/>
      <c r="VVM2204" s="218"/>
      <c r="VVN2204" s="218"/>
      <c r="VVO2204" s="218"/>
      <c r="VVP2204" s="218"/>
      <c r="VVQ2204" s="218"/>
      <c r="VVR2204" s="218"/>
      <c r="VVS2204" s="218"/>
      <c r="VVT2204" s="218"/>
      <c r="VVU2204" s="218"/>
      <c r="VVV2204" s="218"/>
      <c r="VVW2204" s="218"/>
      <c r="VVX2204" s="218"/>
      <c r="VVY2204" s="218"/>
      <c r="VVZ2204" s="218"/>
      <c r="VWA2204" s="218"/>
      <c r="VWB2204" s="218"/>
      <c r="VWC2204" s="218"/>
      <c r="VWD2204" s="218"/>
      <c r="VWE2204" s="218"/>
      <c r="VWF2204" s="218"/>
      <c r="VWG2204" s="218"/>
      <c r="VWH2204" s="218"/>
      <c r="VWI2204" s="218"/>
      <c r="VWJ2204" s="218"/>
      <c r="VWK2204" s="218"/>
      <c r="VWL2204" s="218"/>
      <c r="VWM2204" s="218"/>
      <c r="VWN2204" s="218"/>
      <c r="VWO2204" s="218"/>
      <c r="VWP2204" s="218"/>
      <c r="VWQ2204" s="218"/>
      <c r="VWR2204" s="218"/>
      <c r="VWS2204" s="218"/>
      <c r="VWT2204" s="218"/>
      <c r="VWU2204" s="218"/>
      <c r="VWV2204" s="218"/>
      <c r="VWW2204" s="218"/>
      <c r="VWX2204" s="218"/>
      <c r="VWY2204" s="218"/>
      <c r="VWZ2204" s="218"/>
      <c r="VXA2204" s="218"/>
      <c r="VXB2204" s="218"/>
      <c r="VXC2204" s="218"/>
      <c r="VXD2204" s="218"/>
      <c r="VXE2204" s="218"/>
      <c r="VXF2204" s="218"/>
      <c r="VXG2204" s="218"/>
      <c r="VXH2204" s="218"/>
      <c r="VXI2204" s="218"/>
      <c r="VXJ2204" s="218"/>
      <c r="VXK2204" s="218"/>
      <c r="VXL2204" s="218"/>
      <c r="VXM2204" s="218"/>
      <c r="VXN2204" s="218"/>
      <c r="VXO2204" s="218"/>
      <c r="VXP2204" s="218"/>
      <c r="VXQ2204" s="218"/>
      <c r="VXR2204" s="218"/>
      <c r="VXS2204" s="218"/>
      <c r="VXT2204" s="218"/>
      <c r="VXU2204" s="218"/>
      <c r="VXV2204" s="218"/>
      <c r="VXW2204" s="218"/>
      <c r="VXX2204" s="218"/>
      <c r="VXY2204" s="218"/>
      <c r="VXZ2204" s="218"/>
      <c r="VYA2204" s="218"/>
      <c r="VYB2204" s="218"/>
      <c r="VYC2204" s="218"/>
      <c r="VYD2204" s="218"/>
      <c r="VYE2204" s="218"/>
      <c r="VYF2204" s="218"/>
      <c r="VYG2204" s="218"/>
      <c r="VYH2204" s="218"/>
      <c r="VYI2204" s="218"/>
      <c r="VYJ2204" s="218"/>
      <c r="VYK2204" s="218"/>
      <c r="VYL2204" s="218"/>
      <c r="VYM2204" s="218"/>
      <c r="VYN2204" s="218"/>
      <c r="VYO2204" s="218"/>
      <c r="VYP2204" s="218"/>
      <c r="VYQ2204" s="218"/>
      <c r="VYR2204" s="218"/>
      <c r="VYS2204" s="218"/>
      <c r="VYT2204" s="218"/>
      <c r="VYU2204" s="218"/>
      <c r="VYV2204" s="218"/>
      <c r="VYW2204" s="218"/>
      <c r="VYX2204" s="218"/>
      <c r="VYY2204" s="218"/>
      <c r="VYZ2204" s="218"/>
      <c r="VZA2204" s="218"/>
      <c r="VZB2204" s="218"/>
      <c r="VZC2204" s="218"/>
      <c r="VZD2204" s="218"/>
      <c r="VZE2204" s="218"/>
      <c r="VZF2204" s="218"/>
      <c r="VZG2204" s="218"/>
      <c r="VZH2204" s="218"/>
      <c r="VZI2204" s="218"/>
      <c r="VZJ2204" s="218"/>
      <c r="VZK2204" s="218"/>
      <c r="VZL2204" s="218"/>
      <c r="VZM2204" s="218"/>
      <c r="VZN2204" s="218"/>
      <c r="VZO2204" s="218"/>
      <c r="VZP2204" s="218"/>
      <c r="VZQ2204" s="218"/>
      <c r="VZR2204" s="218"/>
      <c r="VZS2204" s="218"/>
      <c r="VZT2204" s="218"/>
      <c r="VZU2204" s="218"/>
      <c r="VZV2204" s="218"/>
      <c r="VZW2204" s="218"/>
      <c r="VZX2204" s="218"/>
      <c r="VZY2204" s="218"/>
      <c r="VZZ2204" s="218"/>
      <c r="WAA2204" s="218"/>
      <c r="WAB2204" s="218"/>
      <c r="WAC2204" s="218"/>
      <c r="WAD2204" s="218"/>
      <c r="WAE2204" s="218"/>
      <c r="WAF2204" s="218"/>
      <c r="WAG2204" s="218"/>
      <c r="WAH2204" s="218"/>
      <c r="WAI2204" s="218"/>
      <c r="WAJ2204" s="218"/>
      <c r="WAK2204" s="218"/>
      <c r="WAL2204" s="218"/>
      <c r="WAM2204" s="218"/>
      <c r="WAN2204" s="218"/>
      <c r="WAO2204" s="218"/>
      <c r="WAP2204" s="218"/>
      <c r="WAQ2204" s="218"/>
      <c r="WAR2204" s="218"/>
      <c r="WAS2204" s="218"/>
      <c r="WAT2204" s="218"/>
      <c r="WAU2204" s="218"/>
      <c r="WAV2204" s="218"/>
      <c r="WAW2204" s="218"/>
      <c r="WAX2204" s="218"/>
      <c r="WAY2204" s="218"/>
      <c r="WAZ2204" s="218"/>
      <c r="WBA2204" s="218"/>
      <c r="WBB2204" s="218"/>
      <c r="WBC2204" s="218"/>
      <c r="WBD2204" s="218"/>
      <c r="WBE2204" s="218"/>
      <c r="WBF2204" s="218"/>
      <c r="WBG2204" s="218"/>
      <c r="WBH2204" s="218"/>
      <c r="WBI2204" s="218"/>
      <c r="WBJ2204" s="218"/>
      <c r="WBK2204" s="218"/>
      <c r="WBL2204" s="218"/>
      <c r="WBM2204" s="218"/>
      <c r="WBN2204" s="218"/>
      <c r="WBO2204" s="218"/>
      <c r="WBP2204" s="218"/>
      <c r="WBQ2204" s="218"/>
      <c r="WBR2204" s="218"/>
      <c r="WBS2204" s="218"/>
      <c r="WBT2204" s="218"/>
      <c r="WBU2204" s="218"/>
      <c r="WBV2204" s="218"/>
      <c r="WBW2204" s="218"/>
      <c r="WBX2204" s="218"/>
      <c r="WBY2204" s="218"/>
      <c r="WBZ2204" s="218"/>
      <c r="WCA2204" s="218"/>
      <c r="WCB2204" s="218"/>
      <c r="WCC2204" s="218"/>
      <c r="WCD2204" s="218"/>
      <c r="WCE2204" s="218"/>
      <c r="WCF2204" s="218"/>
      <c r="WCG2204" s="218"/>
      <c r="WCH2204" s="218"/>
      <c r="WCI2204" s="218"/>
      <c r="WCJ2204" s="218"/>
      <c r="WCK2204" s="218"/>
      <c r="WCL2204" s="218"/>
      <c r="WCM2204" s="218"/>
      <c r="WCN2204" s="218"/>
      <c r="WCO2204" s="218"/>
      <c r="WCP2204" s="218"/>
      <c r="WCQ2204" s="218"/>
      <c r="WCR2204" s="218"/>
      <c r="WCS2204" s="218"/>
      <c r="WCT2204" s="218"/>
      <c r="WCU2204" s="218"/>
      <c r="WCV2204" s="218"/>
      <c r="WCW2204" s="218"/>
      <c r="WCX2204" s="218"/>
      <c r="WCY2204" s="218"/>
      <c r="WCZ2204" s="218"/>
      <c r="WDA2204" s="218"/>
      <c r="WDB2204" s="218"/>
      <c r="WDC2204" s="218"/>
      <c r="WDD2204" s="218"/>
      <c r="WDE2204" s="218"/>
      <c r="WDF2204" s="218"/>
      <c r="WDG2204" s="218"/>
      <c r="WDH2204" s="218"/>
      <c r="WDI2204" s="218"/>
      <c r="WDJ2204" s="218"/>
      <c r="WDK2204" s="218"/>
      <c r="WDL2204" s="218"/>
      <c r="WDM2204" s="218"/>
      <c r="WDN2204" s="218"/>
      <c r="WDO2204" s="218"/>
      <c r="WDP2204" s="218"/>
      <c r="WDQ2204" s="218"/>
      <c r="WDR2204" s="218"/>
      <c r="WDS2204" s="218"/>
      <c r="WDT2204" s="218"/>
      <c r="WDU2204" s="218"/>
      <c r="WDV2204" s="218"/>
      <c r="WDW2204" s="218"/>
      <c r="WDX2204" s="218"/>
      <c r="WDY2204" s="218"/>
      <c r="WDZ2204" s="218"/>
      <c r="WEA2204" s="218"/>
      <c r="WEB2204" s="218"/>
      <c r="WEC2204" s="218"/>
      <c r="WED2204" s="218"/>
      <c r="WEE2204" s="218"/>
      <c r="WEF2204" s="218"/>
      <c r="WEG2204" s="218"/>
      <c r="WEH2204" s="218"/>
      <c r="WEI2204" s="218"/>
      <c r="WEJ2204" s="218"/>
      <c r="WEK2204" s="218"/>
      <c r="WEL2204" s="218"/>
      <c r="WEM2204" s="218"/>
      <c r="WEN2204" s="218"/>
      <c r="WEO2204" s="218"/>
      <c r="WEP2204" s="218"/>
      <c r="WEQ2204" s="218"/>
      <c r="WER2204" s="218"/>
      <c r="WES2204" s="218"/>
      <c r="WET2204" s="218"/>
      <c r="WEU2204" s="218"/>
      <c r="WEV2204" s="218"/>
      <c r="WEW2204" s="218"/>
      <c r="WEX2204" s="218"/>
      <c r="WEY2204" s="218"/>
      <c r="WEZ2204" s="218"/>
      <c r="WFA2204" s="218"/>
      <c r="WFB2204" s="218"/>
      <c r="WFC2204" s="218"/>
      <c r="WFD2204" s="218"/>
      <c r="WFE2204" s="218"/>
      <c r="WFF2204" s="218"/>
      <c r="WFG2204" s="218"/>
      <c r="WFH2204" s="218"/>
      <c r="WFI2204" s="218"/>
      <c r="WFJ2204" s="218"/>
      <c r="WFK2204" s="218"/>
      <c r="WFL2204" s="218"/>
      <c r="WFM2204" s="218"/>
      <c r="WFN2204" s="218"/>
      <c r="WFO2204" s="218"/>
      <c r="WFP2204" s="218"/>
      <c r="WFQ2204" s="218"/>
      <c r="WFR2204" s="218"/>
      <c r="WFS2204" s="218"/>
      <c r="WFT2204" s="218"/>
      <c r="WFU2204" s="218"/>
      <c r="WFV2204" s="218"/>
      <c r="WFW2204" s="218"/>
      <c r="WFX2204" s="218"/>
      <c r="WFY2204" s="218"/>
      <c r="WFZ2204" s="218"/>
      <c r="WGA2204" s="218"/>
      <c r="WGB2204" s="218"/>
      <c r="WGC2204" s="218"/>
      <c r="WGD2204" s="218"/>
      <c r="WGE2204" s="218"/>
      <c r="WGF2204" s="218"/>
      <c r="WGG2204" s="218"/>
      <c r="WGH2204" s="218"/>
      <c r="WGI2204" s="218"/>
      <c r="WGJ2204" s="218"/>
      <c r="WGK2204" s="218"/>
      <c r="WGL2204" s="218"/>
      <c r="WGM2204" s="218"/>
      <c r="WGN2204" s="218"/>
      <c r="WGO2204" s="218"/>
      <c r="WGP2204" s="218"/>
      <c r="WGQ2204" s="218"/>
      <c r="WGR2204" s="218"/>
      <c r="WGS2204" s="218"/>
      <c r="WGT2204" s="218"/>
      <c r="WGU2204" s="218"/>
      <c r="WGV2204" s="218"/>
      <c r="WGW2204" s="218"/>
      <c r="WGX2204" s="218"/>
      <c r="WGY2204" s="218"/>
      <c r="WGZ2204" s="218"/>
      <c r="WHA2204" s="218"/>
      <c r="WHB2204" s="218"/>
      <c r="WHC2204" s="218"/>
      <c r="WHD2204" s="218"/>
      <c r="WHE2204" s="218"/>
      <c r="WHF2204" s="218"/>
      <c r="WHG2204" s="218"/>
      <c r="WHH2204" s="218"/>
      <c r="WHI2204" s="218"/>
      <c r="WHJ2204" s="218"/>
      <c r="WHK2204" s="218"/>
      <c r="WHL2204" s="218"/>
      <c r="WHM2204" s="218"/>
      <c r="WHN2204" s="218"/>
      <c r="WHO2204" s="218"/>
      <c r="WHP2204" s="218"/>
      <c r="WHQ2204" s="218"/>
      <c r="WHR2204" s="218"/>
      <c r="WHS2204" s="218"/>
      <c r="WHT2204" s="218"/>
      <c r="WHU2204" s="218"/>
      <c r="WHV2204" s="218"/>
      <c r="WHW2204" s="218"/>
      <c r="WHX2204" s="218"/>
      <c r="WHY2204" s="218"/>
      <c r="WHZ2204" s="218"/>
      <c r="WIA2204" s="218"/>
      <c r="WIB2204" s="218"/>
      <c r="WIC2204" s="218"/>
      <c r="WID2204" s="218"/>
      <c r="WIE2204" s="218"/>
      <c r="WIF2204" s="218"/>
      <c r="WIG2204" s="218"/>
      <c r="WIH2204" s="218"/>
      <c r="WII2204" s="218"/>
      <c r="WIJ2204" s="218"/>
      <c r="WIK2204" s="218"/>
      <c r="WIL2204" s="218"/>
      <c r="WIM2204" s="218"/>
      <c r="WIN2204" s="218"/>
      <c r="WIO2204" s="218"/>
      <c r="WIP2204" s="218"/>
      <c r="WIQ2204" s="218"/>
      <c r="WIR2204" s="218"/>
      <c r="WIS2204" s="218"/>
      <c r="WIT2204" s="218"/>
      <c r="WIU2204" s="218"/>
      <c r="WIV2204" s="218"/>
      <c r="WIW2204" s="218"/>
      <c r="WIX2204" s="218"/>
      <c r="WIY2204" s="218"/>
      <c r="WIZ2204" s="218"/>
      <c r="WJA2204" s="218"/>
      <c r="WJB2204" s="218"/>
      <c r="WJC2204" s="218"/>
      <c r="WJD2204" s="218"/>
      <c r="WJE2204" s="218"/>
      <c r="WJF2204" s="218"/>
      <c r="WJG2204" s="218"/>
      <c r="WJH2204" s="218"/>
      <c r="WJI2204" s="218"/>
      <c r="WJJ2204" s="218"/>
      <c r="WJK2204" s="218"/>
      <c r="WJL2204" s="218"/>
      <c r="WJM2204" s="218"/>
      <c r="WJN2204" s="218"/>
      <c r="WJO2204" s="218"/>
      <c r="WJP2204" s="218"/>
      <c r="WJQ2204" s="218"/>
      <c r="WJR2204" s="218"/>
      <c r="WJS2204" s="218"/>
      <c r="WJT2204" s="218"/>
      <c r="WJU2204" s="218"/>
      <c r="WJV2204" s="218"/>
      <c r="WJW2204" s="218"/>
      <c r="WJX2204" s="218"/>
      <c r="WJY2204" s="218"/>
      <c r="WJZ2204" s="218"/>
      <c r="WKA2204" s="218"/>
      <c r="WKB2204" s="218"/>
      <c r="WKC2204" s="218"/>
      <c r="WKD2204" s="218"/>
      <c r="WKE2204" s="218"/>
      <c r="WKF2204" s="218"/>
      <c r="WKG2204" s="218"/>
      <c r="WKH2204" s="218"/>
      <c r="WKI2204" s="218"/>
      <c r="WKJ2204" s="218"/>
      <c r="WKK2204" s="218"/>
      <c r="WKL2204" s="218"/>
      <c r="WKM2204" s="218"/>
      <c r="WKN2204" s="218"/>
      <c r="WKO2204" s="218"/>
      <c r="WKP2204" s="218"/>
      <c r="WKQ2204" s="218"/>
      <c r="WKR2204" s="218"/>
      <c r="WKS2204" s="218"/>
      <c r="WKT2204" s="218"/>
      <c r="WKU2204" s="218"/>
      <c r="WKV2204" s="218"/>
      <c r="WKW2204" s="218"/>
      <c r="WKX2204" s="218"/>
      <c r="WKY2204" s="218"/>
      <c r="WKZ2204" s="218"/>
      <c r="WLA2204" s="218"/>
      <c r="WLB2204" s="218"/>
      <c r="WLC2204" s="218"/>
      <c r="WLD2204" s="218"/>
      <c r="WLE2204" s="218"/>
      <c r="WLF2204" s="218"/>
      <c r="WLG2204" s="218"/>
      <c r="WLH2204" s="218"/>
      <c r="WLI2204" s="218"/>
      <c r="WLJ2204" s="218"/>
      <c r="WLK2204" s="218"/>
      <c r="WLL2204" s="218"/>
      <c r="WLM2204" s="218"/>
      <c r="WLN2204" s="218"/>
      <c r="WLO2204" s="218"/>
      <c r="WLP2204" s="218"/>
      <c r="WLQ2204" s="218"/>
      <c r="WLR2204" s="218"/>
      <c r="WLS2204" s="218"/>
      <c r="WLT2204" s="218"/>
      <c r="WLU2204" s="218"/>
      <c r="WLV2204" s="218"/>
      <c r="WLW2204" s="218"/>
      <c r="WLX2204" s="218"/>
      <c r="WLY2204" s="218"/>
      <c r="WLZ2204" s="218"/>
      <c r="WMA2204" s="218"/>
      <c r="WMB2204" s="218"/>
      <c r="WMC2204" s="218"/>
      <c r="WMD2204" s="218"/>
      <c r="WME2204" s="218"/>
      <c r="WMF2204" s="218"/>
      <c r="WMG2204" s="218"/>
      <c r="WMH2204" s="218"/>
      <c r="WMI2204" s="218"/>
      <c r="WMJ2204" s="218"/>
      <c r="WMK2204" s="218"/>
      <c r="WML2204" s="218"/>
      <c r="WMM2204" s="218"/>
      <c r="WMN2204" s="218"/>
      <c r="WMO2204" s="218"/>
      <c r="WMP2204" s="218"/>
      <c r="WMQ2204" s="218"/>
      <c r="WMR2204" s="218"/>
      <c r="WMS2204" s="218"/>
      <c r="WMT2204" s="218"/>
      <c r="WMU2204" s="218"/>
      <c r="WMV2204" s="218"/>
      <c r="WMW2204" s="218"/>
      <c r="WMX2204" s="218"/>
      <c r="WMY2204" s="218"/>
      <c r="WMZ2204" s="218"/>
      <c r="WNA2204" s="218"/>
      <c r="WNB2204" s="218"/>
      <c r="WNC2204" s="218"/>
      <c r="WND2204" s="218"/>
      <c r="WNE2204" s="218"/>
      <c r="WNF2204" s="218"/>
      <c r="WNG2204" s="218"/>
      <c r="WNH2204" s="218"/>
      <c r="WNI2204" s="218"/>
      <c r="WNJ2204" s="218"/>
      <c r="WNK2204" s="218"/>
      <c r="WNL2204" s="218"/>
      <c r="WNM2204" s="218"/>
      <c r="WNN2204" s="218"/>
      <c r="WNO2204" s="218"/>
      <c r="WNP2204" s="218"/>
      <c r="WNQ2204" s="218"/>
      <c r="WNR2204" s="218"/>
      <c r="WNS2204" s="218"/>
      <c r="WNT2204" s="218"/>
      <c r="WNU2204" s="218"/>
      <c r="WNV2204" s="218"/>
      <c r="WNW2204" s="218"/>
      <c r="WNX2204" s="218"/>
      <c r="WNY2204" s="218"/>
      <c r="WNZ2204" s="218"/>
      <c r="WOA2204" s="218"/>
      <c r="WOB2204" s="218"/>
      <c r="WOC2204" s="218"/>
      <c r="WOD2204" s="218"/>
      <c r="WOE2204" s="218"/>
      <c r="WOF2204" s="218"/>
      <c r="WOG2204" s="218"/>
      <c r="WOH2204" s="218"/>
      <c r="WOI2204" s="218"/>
      <c r="WOJ2204" s="218"/>
      <c r="WOK2204" s="218"/>
      <c r="WOL2204" s="218"/>
      <c r="WOM2204" s="218"/>
      <c r="WON2204" s="218"/>
      <c r="WOO2204" s="218"/>
      <c r="WOP2204" s="218"/>
      <c r="WOQ2204" s="218"/>
      <c r="WOR2204" s="218"/>
      <c r="WOS2204" s="218"/>
      <c r="WOT2204" s="218"/>
      <c r="WOU2204" s="218"/>
      <c r="WOV2204" s="218"/>
      <c r="WOW2204" s="218"/>
      <c r="WOX2204" s="218"/>
      <c r="WOY2204" s="218"/>
      <c r="WOZ2204" s="218"/>
      <c r="WPA2204" s="218"/>
      <c r="WPB2204" s="218"/>
      <c r="WPC2204" s="218"/>
      <c r="WPD2204" s="218"/>
      <c r="WPE2204" s="218"/>
      <c r="WPF2204" s="218"/>
      <c r="WPG2204" s="218"/>
      <c r="WPH2204" s="218"/>
      <c r="WPI2204" s="218"/>
      <c r="WPJ2204" s="218"/>
      <c r="WPK2204" s="218"/>
      <c r="WPL2204" s="218"/>
      <c r="WPM2204" s="218"/>
      <c r="WPN2204" s="218"/>
      <c r="WPO2204" s="218"/>
      <c r="WPP2204" s="218"/>
      <c r="WPQ2204" s="218"/>
      <c r="WPR2204" s="218"/>
      <c r="WPS2204" s="218"/>
      <c r="WPT2204" s="218"/>
      <c r="WPU2204" s="218"/>
      <c r="WPV2204" s="218"/>
      <c r="WPW2204" s="218"/>
      <c r="WPX2204" s="218"/>
      <c r="WPY2204" s="218"/>
      <c r="WPZ2204" s="218"/>
      <c r="WQA2204" s="218"/>
      <c r="WQB2204" s="218"/>
      <c r="WQC2204" s="218"/>
      <c r="WQD2204" s="218"/>
      <c r="WQE2204" s="218"/>
      <c r="WQF2204" s="218"/>
      <c r="WQG2204" s="218"/>
      <c r="WQH2204" s="218"/>
      <c r="WQI2204" s="218"/>
      <c r="WQJ2204" s="218"/>
      <c r="WQK2204" s="218"/>
      <c r="WQL2204" s="218"/>
      <c r="WQM2204" s="218"/>
      <c r="WQN2204" s="218"/>
      <c r="WQO2204" s="218"/>
      <c r="WQP2204" s="218"/>
      <c r="WQQ2204" s="218"/>
      <c r="WQR2204" s="218"/>
      <c r="WQS2204" s="218"/>
      <c r="WQT2204" s="218"/>
      <c r="WQU2204" s="218"/>
      <c r="WQV2204" s="218"/>
      <c r="WQW2204" s="218"/>
      <c r="WQX2204" s="218"/>
      <c r="WQY2204" s="218"/>
      <c r="WQZ2204" s="218"/>
      <c r="WRA2204" s="218"/>
      <c r="WRB2204" s="218"/>
      <c r="WRC2204" s="218"/>
      <c r="WRD2204" s="218"/>
      <c r="WRE2204" s="218"/>
      <c r="WRF2204" s="218"/>
      <c r="WRG2204" s="218"/>
      <c r="WRH2204" s="218"/>
      <c r="WRI2204" s="218"/>
      <c r="WRJ2204" s="218"/>
      <c r="WRK2204" s="218"/>
      <c r="WRL2204" s="218"/>
      <c r="WRM2204" s="218"/>
      <c r="WRN2204" s="218"/>
      <c r="WRO2204" s="218"/>
      <c r="WRP2204" s="218"/>
      <c r="WRQ2204" s="218"/>
      <c r="WRR2204" s="218"/>
      <c r="WRS2204" s="218"/>
      <c r="WRT2204" s="218"/>
      <c r="WRU2204" s="218"/>
      <c r="WRV2204" s="218"/>
      <c r="WRW2204" s="218"/>
      <c r="WRX2204" s="218"/>
      <c r="WRY2204" s="218"/>
      <c r="WRZ2204" s="218"/>
      <c r="WSA2204" s="218"/>
      <c r="WSB2204" s="218"/>
      <c r="WSC2204" s="218"/>
      <c r="WSD2204" s="218"/>
      <c r="WSE2204" s="218"/>
      <c r="WSF2204" s="218"/>
      <c r="WSG2204" s="218"/>
      <c r="WSH2204" s="218"/>
      <c r="WSI2204" s="218"/>
      <c r="WSJ2204" s="218"/>
      <c r="WSK2204" s="218"/>
      <c r="WSL2204" s="218"/>
      <c r="WSM2204" s="218"/>
      <c r="WSN2204" s="218"/>
      <c r="WSO2204" s="218"/>
      <c r="WSP2204" s="218"/>
      <c r="WSQ2204" s="218"/>
      <c r="WSR2204" s="218"/>
      <c r="WSS2204" s="218"/>
      <c r="WST2204" s="218"/>
      <c r="WSU2204" s="218"/>
      <c r="WSV2204" s="218"/>
      <c r="WSW2204" s="218"/>
      <c r="WSX2204" s="218"/>
      <c r="WSY2204" s="218"/>
      <c r="WSZ2204" s="218"/>
      <c r="WTA2204" s="218"/>
      <c r="WTB2204" s="218"/>
      <c r="WTC2204" s="218"/>
      <c r="WTD2204" s="218"/>
      <c r="WTE2204" s="218"/>
      <c r="WTF2204" s="218"/>
      <c r="WTG2204" s="218"/>
      <c r="WTH2204" s="218"/>
      <c r="WTI2204" s="218"/>
      <c r="WTJ2204" s="218"/>
      <c r="WTK2204" s="218"/>
      <c r="WTL2204" s="218"/>
      <c r="WTM2204" s="218"/>
      <c r="WTN2204" s="218"/>
      <c r="WTO2204" s="218"/>
      <c r="WTP2204" s="218"/>
      <c r="WTQ2204" s="218"/>
      <c r="WTR2204" s="218"/>
      <c r="WTS2204" s="218"/>
      <c r="WTT2204" s="218"/>
      <c r="WTU2204" s="218"/>
      <c r="WTV2204" s="218"/>
      <c r="WTW2204" s="218"/>
      <c r="WTX2204" s="218"/>
      <c r="WTY2204" s="218"/>
      <c r="WTZ2204" s="218"/>
      <c r="WUA2204" s="218"/>
      <c r="WUB2204" s="218"/>
      <c r="WUC2204" s="218"/>
      <c r="WUD2204" s="218"/>
      <c r="WUE2204" s="218"/>
      <c r="WUF2204" s="218"/>
      <c r="WUG2204" s="218"/>
      <c r="WUH2204" s="218"/>
      <c r="WUI2204" s="218"/>
      <c r="WUJ2204" s="218"/>
      <c r="WUK2204" s="218"/>
      <c r="WUL2204" s="218"/>
      <c r="WUM2204" s="218"/>
      <c r="WUN2204" s="218"/>
      <c r="WUO2204" s="218"/>
      <c r="WUP2204" s="218"/>
      <c r="WUQ2204" s="218"/>
      <c r="WUR2204" s="218"/>
      <c r="WUS2204" s="218"/>
      <c r="WUT2204" s="218"/>
      <c r="WUU2204" s="218"/>
      <c r="WUV2204" s="218"/>
      <c r="WUW2204" s="218"/>
      <c r="WUX2204" s="218"/>
      <c r="WUY2204" s="218"/>
      <c r="WUZ2204" s="218"/>
      <c r="WVA2204" s="218"/>
      <c r="WVB2204" s="218"/>
      <c r="WVC2204" s="218"/>
      <c r="WVD2204" s="218"/>
      <c r="WVE2204" s="218"/>
      <c r="WVF2204" s="218"/>
      <c r="WVG2204" s="218"/>
      <c r="WVH2204" s="218"/>
      <c r="WVI2204" s="218"/>
      <c r="WVJ2204" s="218"/>
      <c r="WVK2204" s="218"/>
      <c r="WVL2204" s="218"/>
      <c r="WVM2204" s="218"/>
      <c r="WVN2204" s="218"/>
      <c r="WVO2204" s="218"/>
      <c r="WVP2204" s="218"/>
      <c r="WVQ2204" s="218"/>
      <c r="WVR2204" s="218"/>
      <c r="WVS2204" s="218"/>
      <c r="WVT2204" s="218"/>
      <c r="WVU2204" s="218"/>
      <c r="WVV2204" s="218"/>
      <c r="WVW2204" s="218"/>
      <c r="WVX2204" s="218"/>
      <c r="WVY2204" s="218"/>
      <c r="WVZ2204" s="218"/>
      <c r="WWA2204" s="218"/>
      <c r="WWB2204" s="218"/>
      <c r="WWC2204" s="218"/>
      <c r="WWD2204" s="218"/>
      <c r="WWE2204" s="218"/>
      <c r="WWF2204" s="218"/>
      <c r="WWG2204" s="218"/>
      <c r="WWH2204" s="218"/>
      <c r="WWI2204" s="218"/>
      <c r="WWJ2204" s="218"/>
      <c r="WWK2204" s="218"/>
      <c r="WWL2204" s="218"/>
      <c r="WWM2204" s="218"/>
      <c r="WWN2204" s="218"/>
      <c r="WWO2204" s="218"/>
      <c r="WWP2204" s="218"/>
      <c r="WWQ2204" s="218"/>
      <c r="WWR2204" s="218"/>
      <c r="WWS2204" s="218"/>
      <c r="WWT2204" s="218"/>
      <c r="WWU2204" s="218"/>
      <c r="WWV2204" s="218"/>
      <c r="WWW2204" s="218"/>
      <c r="WWX2204" s="218"/>
      <c r="WWY2204" s="218"/>
      <c r="WWZ2204" s="218"/>
      <c r="WXA2204" s="218"/>
      <c r="WXB2204" s="218"/>
      <c r="WXC2204" s="218"/>
      <c r="WXD2204" s="218"/>
      <c r="WXE2204" s="218"/>
      <c r="WXF2204" s="218"/>
      <c r="WXG2204" s="218"/>
      <c r="WXH2204" s="218"/>
      <c r="WXI2204" s="218"/>
      <c r="WXJ2204" s="218"/>
      <c r="WXK2204" s="218"/>
      <c r="WXL2204" s="218"/>
      <c r="WXM2204" s="218"/>
      <c r="WXN2204" s="218"/>
      <c r="WXO2204" s="218"/>
      <c r="WXP2204" s="218"/>
      <c r="WXQ2204" s="218"/>
      <c r="WXR2204" s="218"/>
      <c r="WXS2204" s="218"/>
      <c r="WXT2204" s="218"/>
      <c r="WXU2204" s="218"/>
      <c r="WXV2204" s="218"/>
      <c r="WXW2204" s="218"/>
      <c r="WXX2204" s="218"/>
      <c r="WXY2204" s="218"/>
      <c r="WXZ2204" s="218"/>
      <c r="WYA2204" s="218"/>
      <c r="WYB2204" s="218"/>
      <c r="WYC2204" s="218"/>
      <c r="WYD2204" s="218"/>
      <c r="WYE2204" s="218"/>
      <c r="WYF2204" s="218"/>
      <c r="WYG2204" s="218"/>
      <c r="WYH2204" s="218"/>
      <c r="WYI2204" s="218"/>
      <c r="WYJ2204" s="218"/>
      <c r="WYK2204" s="218"/>
      <c r="WYL2204" s="218"/>
      <c r="WYM2204" s="218"/>
      <c r="WYN2204" s="218"/>
      <c r="WYO2204" s="218"/>
      <c r="WYP2204" s="218"/>
      <c r="WYQ2204" s="218"/>
      <c r="WYR2204" s="218"/>
      <c r="WYS2204" s="218"/>
      <c r="WYT2204" s="218"/>
      <c r="WYU2204" s="218"/>
      <c r="WYV2204" s="218"/>
      <c r="WYW2204" s="218"/>
      <c r="WYX2204" s="218"/>
      <c r="WYY2204" s="218"/>
      <c r="WYZ2204" s="218"/>
      <c r="WZA2204" s="218"/>
      <c r="WZB2204" s="218"/>
      <c r="WZC2204" s="218"/>
      <c r="WZD2204" s="218"/>
      <c r="WZE2204" s="218"/>
      <c r="WZF2204" s="218"/>
      <c r="WZG2204" s="218"/>
      <c r="WZH2204" s="218"/>
      <c r="WZI2204" s="218"/>
      <c r="WZJ2204" s="218"/>
      <c r="WZK2204" s="218"/>
      <c r="WZL2204" s="218"/>
      <c r="WZM2204" s="218"/>
      <c r="WZN2204" s="218"/>
      <c r="WZO2204" s="218"/>
      <c r="WZP2204" s="218"/>
      <c r="WZQ2204" s="218"/>
      <c r="WZR2204" s="218"/>
      <c r="WZS2204" s="218"/>
      <c r="WZT2204" s="218"/>
      <c r="WZU2204" s="218"/>
      <c r="WZV2204" s="218"/>
      <c r="WZW2204" s="218"/>
      <c r="WZX2204" s="218"/>
      <c r="WZY2204" s="218"/>
      <c r="WZZ2204" s="218"/>
      <c r="XAA2204" s="218"/>
      <c r="XAB2204" s="218"/>
      <c r="XAC2204" s="218"/>
      <c r="XAD2204" s="218"/>
      <c r="XAE2204" s="218"/>
      <c r="XAF2204" s="218"/>
      <c r="XAG2204" s="218"/>
      <c r="XAH2204" s="218"/>
      <c r="XAI2204" s="218"/>
      <c r="XAJ2204" s="218"/>
      <c r="XAK2204" s="218"/>
      <c r="XAL2204" s="218"/>
      <c r="XAM2204" s="218"/>
      <c r="XAN2204" s="218"/>
      <c r="XAO2204" s="218"/>
      <c r="XAP2204" s="218"/>
      <c r="XAQ2204" s="218"/>
      <c r="XAR2204" s="218"/>
      <c r="XAS2204" s="218"/>
      <c r="XAT2204" s="218"/>
      <c r="XAU2204" s="218"/>
      <c r="XAV2204" s="218"/>
      <c r="XAW2204" s="218"/>
      <c r="XAX2204" s="218"/>
      <c r="XAY2204" s="218"/>
      <c r="XAZ2204" s="218"/>
      <c r="XBA2204" s="218"/>
      <c r="XBB2204" s="218"/>
      <c r="XBC2204" s="218"/>
      <c r="XBD2204" s="218"/>
      <c r="XBE2204" s="218"/>
      <c r="XBF2204" s="218"/>
      <c r="XBG2204" s="218"/>
      <c r="XBH2204" s="218"/>
      <c r="XBI2204" s="218"/>
      <c r="XBJ2204" s="218"/>
      <c r="XBK2204" s="218"/>
      <c r="XBL2204" s="218"/>
      <c r="XBM2204" s="218"/>
      <c r="XBN2204" s="218"/>
      <c r="XBO2204" s="218"/>
      <c r="XBP2204" s="218"/>
      <c r="XBQ2204" s="218"/>
      <c r="XBR2204" s="218"/>
      <c r="XBS2204" s="218"/>
      <c r="XBT2204" s="218"/>
      <c r="XBU2204" s="218"/>
      <c r="XBV2204" s="218"/>
      <c r="XBW2204" s="218"/>
      <c r="XBX2204" s="218"/>
      <c r="XBY2204" s="218"/>
      <c r="XBZ2204" s="218"/>
      <c r="XCA2204" s="218"/>
      <c r="XCB2204" s="218"/>
      <c r="XCC2204" s="218"/>
      <c r="XCD2204" s="218"/>
      <c r="XCE2204" s="218"/>
      <c r="XCF2204" s="218"/>
      <c r="XCG2204" s="218"/>
      <c r="XCH2204" s="218"/>
      <c r="XCI2204" s="218"/>
      <c r="XCJ2204" s="218"/>
      <c r="XCK2204" s="218"/>
      <c r="XCL2204" s="218"/>
      <c r="XCM2204" s="218"/>
      <c r="XCN2204" s="218"/>
      <c r="XCO2204" s="218"/>
      <c r="XCP2204" s="218"/>
      <c r="XCQ2204" s="218"/>
      <c r="XCR2204" s="218"/>
      <c r="XCS2204" s="218"/>
      <c r="XCT2204" s="218"/>
      <c r="XCU2204" s="218"/>
      <c r="XCV2204" s="218"/>
      <c r="XCW2204" s="218"/>
      <c r="XCX2204" s="218"/>
      <c r="XCY2204" s="218"/>
      <c r="XCZ2204" s="218"/>
      <c r="XDA2204" s="218"/>
      <c r="XDB2204" s="218"/>
      <c r="XDC2204" s="218"/>
      <c r="XDD2204" s="218"/>
      <c r="XDE2204" s="218"/>
      <c r="XDF2204" s="218"/>
      <c r="XDG2204" s="218"/>
      <c r="XDH2204" s="218"/>
      <c r="XDI2204" s="218"/>
      <c r="XDJ2204" s="218"/>
      <c r="XDK2204" s="218"/>
      <c r="XDL2204" s="218"/>
      <c r="XDM2204" s="218"/>
      <c r="XDN2204" s="218"/>
      <c r="XDO2204" s="218"/>
      <c r="XDP2204" s="218"/>
      <c r="XDQ2204" s="218"/>
      <c r="XDR2204" s="218"/>
      <c r="XDS2204" s="218"/>
      <c r="XDT2204" s="218"/>
      <c r="XDU2204" s="218"/>
      <c r="XDV2204" s="218"/>
      <c r="XDW2204" s="218"/>
      <c r="XDX2204" s="218"/>
      <c r="XDY2204" s="218"/>
      <c r="XDZ2204" s="218"/>
      <c r="XEA2204" s="218"/>
      <c r="XEB2204" s="218"/>
      <c r="XEC2204" s="218"/>
      <c r="XED2204" s="218"/>
      <c r="XEE2204" s="218"/>
      <c r="XEF2204" s="218"/>
      <c r="XEG2204" s="218"/>
      <c r="XEH2204" s="218"/>
      <c r="XEI2204" s="218"/>
      <c r="XEJ2204" s="218"/>
      <c r="XEK2204" s="218"/>
      <c r="XEL2204" s="218"/>
      <c r="XEM2204" s="218"/>
      <c r="XEN2204" s="218"/>
      <c r="XEO2204" s="218"/>
      <c r="XEP2204" s="218"/>
      <c r="XEQ2204" s="218"/>
      <c r="XER2204" s="218"/>
      <c r="XES2204" s="218"/>
      <c r="XET2204" s="218"/>
      <c r="XEU2204" s="218"/>
      <c r="XEV2204" s="218"/>
      <c r="XEW2204" s="218"/>
      <c r="XEX2204" s="218"/>
      <c r="XEY2204" s="218"/>
      <c r="XEZ2204" s="218"/>
      <c r="XFA2204" s="218"/>
      <c r="XFB2204" s="218"/>
      <c r="XFC2204" s="218"/>
      <c r="XFD2204" s="218"/>
    </row>
    <row r="2205" spans="1:16384" s="58" customFormat="1" ht="20.100000000000001" customHeight="1" x14ac:dyDescent="0.25">
      <c r="A2205" s="72"/>
      <c r="B2205" s="60" t="str">
        <f t="shared" si="131"/>
        <v>00.03.27.3.1.1.1.B.462.2024</v>
      </c>
      <c r="C2205" s="20">
        <v>462</v>
      </c>
      <c r="D2205" s="72" t="s">
        <v>1085</v>
      </c>
      <c r="E2205" s="71" t="s">
        <v>1562</v>
      </c>
      <c r="F2205" s="19" t="s">
        <v>893</v>
      </c>
      <c r="G2205" s="197">
        <v>7005000</v>
      </c>
      <c r="H2205" s="298" t="s">
        <v>1146</v>
      </c>
      <c r="I2205" s="73">
        <v>2024</v>
      </c>
      <c r="J2205" s="27"/>
      <c r="K2205" s="27"/>
      <c r="L2205" s="27"/>
      <c r="M2205" s="10">
        <v>1</v>
      </c>
      <c r="N2205" s="10">
        <v>1</v>
      </c>
      <c r="O2205" s="15" t="s">
        <v>947</v>
      </c>
      <c r="P2205" s="28" t="s">
        <v>703</v>
      </c>
      <c r="Q2205" s="11" t="s">
        <v>8</v>
      </c>
      <c r="R2205" s="20"/>
    </row>
    <row r="2206" spans="1:16384" s="58" customFormat="1" ht="20.100000000000001" customHeight="1" x14ac:dyDescent="0.25">
      <c r="A2206" s="72"/>
      <c r="B2206" s="60" t="str">
        <f t="shared" si="131"/>
        <v>00.03.27.3.1.1.1.B.463.2024</v>
      </c>
      <c r="C2206" s="20">
        <v>463</v>
      </c>
      <c r="D2206" s="72" t="s">
        <v>1085</v>
      </c>
      <c r="E2206" s="71" t="s">
        <v>1174</v>
      </c>
      <c r="F2206" s="19" t="s">
        <v>893</v>
      </c>
      <c r="G2206" s="197">
        <v>300000</v>
      </c>
      <c r="H2206" s="298" t="s">
        <v>1394</v>
      </c>
      <c r="I2206" s="73">
        <v>2024</v>
      </c>
      <c r="J2206" s="27" t="s">
        <v>862</v>
      </c>
      <c r="K2206" s="27"/>
      <c r="L2206" s="27"/>
      <c r="M2206" s="10"/>
      <c r="N2206" s="10">
        <v>1</v>
      </c>
      <c r="O2206" s="15" t="s">
        <v>947</v>
      </c>
      <c r="P2206" s="28" t="s">
        <v>703</v>
      </c>
      <c r="Q2206" s="11"/>
      <c r="R2206" s="20"/>
    </row>
    <row r="2207" spans="1:16384" s="58" customFormat="1" ht="20.100000000000001" customHeight="1" x14ac:dyDescent="0.25">
      <c r="A2207" s="72"/>
      <c r="B2207" s="60" t="str">
        <f t="shared" si="131"/>
        <v>00.03.27.3.1.1.1.B.464.2024</v>
      </c>
      <c r="C2207" s="20">
        <v>464</v>
      </c>
      <c r="D2207" s="72" t="s">
        <v>1085</v>
      </c>
      <c r="E2207" s="71" t="s">
        <v>1174</v>
      </c>
      <c r="F2207" s="19" t="s">
        <v>893</v>
      </c>
      <c r="G2207" s="197">
        <v>350000</v>
      </c>
      <c r="H2207" s="298" t="s">
        <v>1394</v>
      </c>
      <c r="I2207" s="73">
        <v>2024</v>
      </c>
      <c r="J2207" s="27" t="s">
        <v>44</v>
      </c>
      <c r="K2207" s="27"/>
      <c r="L2207" s="27"/>
      <c r="M2207" s="10"/>
      <c r="N2207" s="10">
        <v>1</v>
      </c>
      <c r="O2207" s="15" t="s">
        <v>947</v>
      </c>
      <c r="P2207" s="28" t="s">
        <v>703</v>
      </c>
      <c r="Q2207" s="11"/>
      <c r="R2207" s="20"/>
    </row>
    <row r="2208" spans="1:16384" s="94" customFormat="1" ht="20.100000000000001" customHeight="1" x14ac:dyDescent="0.25">
      <c r="A2208" s="72"/>
      <c r="B2208" s="60"/>
      <c r="C2208" s="20"/>
      <c r="D2208" s="72"/>
      <c r="E2208" s="71"/>
      <c r="F2208" s="19"/>
      <c r="G2208" s="190"/>
      <c r="H2208" s="269"/>
      <c r="I2208" s="73"/>
      <c r="J2208" s="126"/>
      <c r="K2208" s="126"/>
      <c r="L2208" s="126"/>
      <c r="M2208" s="60"/>
      <c r="N2208" s="10"/>
      <c r="O2208" s="15"/>
      <c r="P2208" s="223"/>
      <c r="Q2208" s="73"/>
      <c r="R2208" s="20"/>
      <c r="S2208" s="20"/>
    </row>
    <row r="2209" spans="1:19" s="58" customFormat="1" ht="20.100000000000001" customHeight="1" x14ac:dyDescent="0.25">
      <c r="A2209" s="72">
        <v>1775</v>
      </c>
      <c r="B2209" s="20" t="str">
        <f t="shared" ref="B2209:B2225" si="133">"00.03.27.3.2.2.8.B."&amp;C2209&amp;D2209&amp;I2209</f>
        <v>00.03.27.3.2.2.8.B.1.2021</v>
      </c>
      <c r="C2209" s="20">
        <v>1</v>
      </c>
      <c r="D2209" s="72" t="s">
        <v>1085</v>
      </c>
      <c r="E2209" s="71" t="s">
        <v>718</v>
      </c>
      <c r="F2209" s="19" t="s">
        <v>893</v>
      </c>
      <c r="G2209" s="190">
        <v>3500000</v>
      </c>
      <c r="H2209" s="269"/>
      <c r="I2209" s="15">
        <v>2021</v>
      </c>
      <c r="J2209" s="73"/>
      <c r="K2209" s="73"/>
      <c r="L2209" s="21"/>
      <c r="M2209" s="73"/>
      <c r="N2209" s="73">
        <v>1</v>
      </c>
      <c r="O2209" s="307" t="s">
        <v>948</v>
      </c>
      <c r="P2209" s="74" t="s">
        <v>1563</v>
      </c>
      <c r="Q2209" s="23" t="s">
        <v>56</v>
      </c>
      <c r="R2209" s="20"/>
      <c r="S2209" s="20"/>
    </row>
    <row r="2210" spans="1:19" s="58" customFormat="1" ht="20.100000000000001" customHeight="1" x14ac:dyDescent="0.25">
      <c r="A2210" s="22">
        <v>1776</v>
      </c>
      <c r="B2210" s="20" t="str">
        <f t="shared" si="133"/>
        <v>00.03.27.3.2.2.8.B.2.2021</v>
      </c>
      <c r="C2210" s="20">
        <v>2</v>
      </c>
      <c r="D2210" s="72" t="s">
        <v>1085</v>
      </c>
      <c r="E2210" s="71" t="s">
        <v>718</v>
      </c>
      <c r="F2210" s="19" t="s">
        <v>893</v>
      </c>
      <c r="G2210" s="190">
        <v>3500000</v>
      </c>
      <c r="H2210" s="269"/>
      <c r="I2210" s="15">
        <v>2021</v>
      </c>
      <c r="J2210" s="73"/>
      <c r="K2210" s="73"/>
      <c r="L2210" s="21"/>
      <c r="M2210" s="73"/>
      <c r="N2210" s="73">
        <v>1</v>
      </c>
      <c r="O2210" s="307" t="s">
        <v>948</v>
      </c>
      <c r="P2210" s="74" t="s">
        <v>1563</v>
      </c>
      <c r="Q2210" s="73" t="s">
        <v>56</v>
      </c>
      <c r="R2210" s="20"/>
      <c r="S2210" s="20"/>
    </row>
    <row r="2211" spans="1:19" s="58" customFormat="1" ht="20.100000000000001" customHeight="1" x14ac:dyDescent="0.25">
      <c r="A2211" s="72">
        <v>1777</v>
      </c>
      <c r="B2211" s="20" t="str">
        <f t="shared" si="133"/>
        <v>00.03.27.3.2.2.8.B.3.2020</v>
      </c>
      <c r="C2211" s="20">
        <v>3</v>
      </c>
      <c r="D2211" s="72" t="s">
        <v>1085</v>
      </c>
      <c r="E2211" s="74" t="s">
        <v>823</v>
      </c>
      <c r="F2211" s="19" t="s">
        <v>893</v>
      </c>
      <c r="G2211" s="192">
        <v>200000</v>
      </c>
      <c r="H2211" s="271"/>
      <c r="I2211" s="15">
        <v>2020</v>
      </c>
      <c r="J2211" s="15" t="s">
        <v>72</v>
      </c>
      <c r="K2211" s="15"/>
      <c r="L2211" s="21"/>
      <c r="M2211" s="73"/>
      <c r="N2211" s="73">
        <v>1</v>
      </c>
      <c r="O2211" s="307" t="s">
        <v>948</v>
      </c>
      <c r="P2211" s="74" t="s">
        <v>1563</v>
      </c>
      <c r="Q2211" s="73" t="s">
        <v>56</v>
      </c>
      <c r="R2211" s="20"/>
      <c r="S2211" s="20"/>
    </row>
    <row r="2212" spans="1:19" s="58" customFormat="1" ht="20.100000000000001" customHeight="1" x14ac:dyDescent="0.25">
      <c r="A2212" s="22">
        <v>1778</v>
      </c>
      <c r="B2212" s="20" t="str">
        <f t="shared" si="133"/>
        <v>00.03.27.3.2.2.8.B.4.2020</v>
      </c>
      <c r="C2212" s="20">
        <v>4</v>
      </c>
      <c r="D2212" s="72" t="s">
        <v>1085</v>
      </c>
      <c r="E2212" s="74" t="s">
        <v>813</v>
      </c>
      <c r="F2212" s="19" t="s">
        <v>893</v>
      </c>
      <c r="G2212" s="190">
        <v>1300000</v>
      </c>
      <c r="H2212" s="269"/>
      <c r="I2212" s="15">
        <v>2020</v>
      </c>
      <c r="J2212" s="73"/>
      <c r="K2212" s="73"/>
      <c r="L2212" s="21"/>
      <c r="M2212" s="73"/>
      <c r="N2212" s="73">
        <v>1</v>
      </c>
      <c r="O2212" s="307" t="s">
        <v>948</v>
      </c>
      <c r="P2212" s="74" t="s">
        <v>1563</v>
      </c>
      <c r="Q2212" s="23" t="s">
        <v>56</v>
      </c>
      <c r="R2212" s="20"/>
      <c r="S2212" s="20"/>
    </row>
    <row r="2213" spans="1:19" s="58" customFormat="1" ht="20.100000000000001" customHeight="1" x14ac:dyDescent="0.25">
      <c r="A2213" s="72">
        <v>1779</v>
      </c>
      <c r="B2213" s="20" t="str">
        <f t="shared" si="133"/>
        <v>00.03.27.3.2.2.8.B.5.2020</v>
      </c>
      <c r="C2213" s="20">
        <v>5</v>
      </c>
      <c r="D2213" s="72" t="s">
        <v>1085</v>
      </c>
      <c r="E2213" s="26" t="s">
        <v>813</v>
      </c>
      <c r="F2213" s="19" t="s">
        <v>893</v>
      </c>
      <c r="G2213" s="190">
        <v>1300000</v>
      </c>
      <c r="H2213" s="269"/>
      <c r="I2213" s="15">
        <v>2020</v>
      </c>
      <c r="J2213" s="23"/>
      <c r="K2213" s="73"/>
      <c r="L2213" s="21"/>
      <c r="M2213" s="73"/>
      <c r="N2213" s="73">
        <v>1</v>
      </c>
      <c r="O2213" s="307" t="s">
        <v>948</v>
      </c>
      <c r="P2213" s="74" t="s">
        <v>1563</v>
      </c>
      <c r="Q2213" s="73" t="s">
        <v>56</v>
      </c>
      <c r="R2213" s="20"/>
      <c r="S2213" s="20"/>
    </row>
    <row r="2214" spans="1:19" s="58" customFormat="1" ht="20.100000000000001" customHeight="1" x14ac:dyDescent="0.25">
      <c r="A2214" s="22">
        <v>1780</v>
      </c>
      <c r="B2214" s="20" t="str">
        <f t="shared" si="133"/>
        <v>00.03.27.3.2.2.8.B.6.2021</v>
      </c>
      <c r="C2214" s="20">
        <v>6</v>
      </c>
      <c r="D2214" s="72" t="s">
        <v>1085</v>
      </c>
      <c r="E2214" s="25" t="s">
        <v>412</v>
      </c>
      <c r="F2214" s="19" t="s">
        <v>893</v>
      </c>
      <c r="G2214" s="190">
        <v>850000</v>
      </c>
      <c r="H2214" s="269"/>
      <c r="I2214" s="15">
        <v>2021</v>
      </c>
      <c r="J2214" s="22" t="s">
        <v>820</v>
      </c>
      <c r="K2214" s="22"/>
      <c r="L2214" s="22"/>
      <c r="M2214" s="17"/>
      <c r="N2214" s="22">
        <v>1</v>
      </c>
      <c r="O2214" s="307" t="s">
        <v>948</v>
      </c>
      <c r="P2214" s="74" t="s">
        <v>1563</v>
      </c>
      <c r="Q2214" s="73" t="s">
        <v>56</v>
      </c>
      <c r="R2214" s="20"/>
      <c r="S2214" s="20"/>
    </row>
    <row r="2215" spans="1:19" s="58" customFormat="1" ht="20.100000000000001" customHeight="1" x14ac:dyDescent="0.25">
      <c r="A2215" s="72">
        <v>1781</v>
      </c>
      <c r="B2215" s="20" t="str">
        <f t="shared" si="133"/>
        <v>00.03.27.3.2.2.8.B.7.2021</v>
      </c>
      <c r="C2215" s="20">
        <v>7</v>
      </c>
      <c r="D2215" s="72" t="s">
        <v>1085</v>
      </c>
      <c r="E2215" s="25" t="s">
        <v>412</v>
      </c>
      <c r="F2215" s="19" t="s">
        <v>893</v>
      </c>
      <c r="G2215" s="190">
        <v>850000</v>
      </c>
      <c r="H2215" s="269"/>
      <c r="I2215" s="15">
        <v>2021</v>
      </c>
      <c r="J2215" s="22" t="s">
        <v>820</v>
      </c>
      <c r="K2215" s="22"/>
      <c r="L2215" s="22"/>
      <c r="M2215" s="17"/>
      <c r="N2215" s="22">
        <v>1</v>
      </c>
      <c r="O2215" s="307" t="s">
        <v>948</v>
      </c>
      <c r="P2215" s="74" t="s">
        <v>1563</v>
      </c>
      <c r="Q2215" s="23" t="s">
        <v>56</v>
      </c>
      <c r="R2215" s="20"/>
      <c r="S2215" s="20"/>
    </row>
    <row r="2216" spans="1:19" s="58" customFormat="1" ht="20.100000000000001" customHeight="1" x14ac:dyDescent="0.25">
      <c r="A2216" s="22">
        <v>1782</v>
      </c>
      <c r="B2216" s="20" t="str">
        <f t="shared" si="133"/>
        <v>00.03.27.3.2.2.8.B.8.2021</v>
      </c>
      <c r="C2216" s="20">
        <v>8</v>
      </c>
      <c r="D2216" s="72" t="s">
        <v>1085</v>
      </c>
      <c r="E2216" s="25" t="s">
        <v>412</v>
      </c>
      <c r="F2216" s="19" t="s">
        <v>893</v>
      </c>
      <c r="G2216" s="190">
        <v>850000</v>
      </c>
      <c r="H2216" s="269"/>
      <c r="I2216" s="15">
        <v>2021</v>
      </c>
      <c r="J2216" s="22" t="s">
        <v>820</v>
      </c>
      <c r="K2216" s="22"/>
      <c r="L2216" s="22"/>
      <c r="M2216" s="17"/>
      <c r="N2216" s="22">
        <v>1</v>
      </c>
      <c r="O2216" s="307" t="s">
        <v>948</v>
      </c>
      <c r="P2216" s="74" t="s">
        <v>1563</v>
      </c>
      <c r="Q2216" s="23" t="s">
        <v>56</v>
      </c>
      <c r="R2216" s="20"/>
      <c r="S2216" s="20"/>
    </row>
    <row r="2217" spans="1:19" s="58" customFormat="1" ht="20.100000000000001" customHeight="1" x14ac:dyDescent="0.25">
      <c r="A2217" s="72">
        <v>1783</v>
      </c>
      <c r="B2217" s="20" t="str">
        <f t="shared" si="133"/>
        <v>00.03.27.3.2.2.8.B.9.2021</v>
      </c>
      <c r="C2217" s="20">
        <v>9</v>
      </c>
      <c r="D2217" s="72" t="s">
        <v>1085</v>
      </c>
      <c r="E2217" s="25" t="s">
        <v>412</v>
      </c>
      <c r="F2217" s="19" t="s">
        <v>893</v>
      </c>
      <c r="G2217" s="190">
        <v>850000</v>
      </c>
      <c r="H2217" s="269"/>
      <c r="I2217" s="15">
        <v>2021</v>
      </c>
      <c r="J2217" s="22" t="s">
        <v>820</v>
      </c>
      <c r="K2217" s="22"/>
      <c r="L2217" s="22"/>
      <c r="M2217" s="17"/>
      <c r="N2217" s="22">
        <v>1</v>
      </c>
      <c r="O2217" s="307" t="s">
        <v>948</v>
      </c>
      <c r="P2217" s="74" t="s">
        <v>1563</v>
      </c>
      <c r="Q2217" s="73" t="s">
        <v>56</v>
      </c>
      <c r="R2217" s="20"/>
      <c r="S2217" s="20"/>
    </row>
    <row r="2218" spans="1:19" s="58" customFormat="1" ht="20.100000000000001" customHeight="1" x14ac:dyDescent="0.25">
      <c r="A2218" s="22">
        <v>1784</v>
      </c>
      <c r="B2218" s="20" t="str">
        <f t="shared" si="133"/>
        <v>00.03.27.3.2.2.8.B.10.2021</v>
      </c>
      <c r="C2218" s="20">
        <v>10</v>
      </c>
      <c r="D2218" s="72" t="s">
        <v>1085</v>
      </c>
      <c r="E2218" s="25" t="s">
        <v>412</v>
      </c>
      <c r="F2218" s="19" t="s">
        <v>893</v>
      </c>
      <c r="G2218" s="190">
        <v>850000</v>
      </c>
      <c r="H2218" s="269"/>
      <c r="I2218" s="15">
        <v>2021</v>
      </c>
      <c r="J2218" s="22" t="s">
        <v>820</v>
      </c>
      <c r="K2218" s="22"/>
      <c r="L2218" s="22"/>
      <c r="M2218" s="17"/>
      <c r="N2218" s="22">
        <v>1</v>
      </c>
      <c r="O2218" s="307" t="s">
        <v>948</v>
      </c>
      <c r="P2218" s="74" t="s">
        <v>1563</v>
      </c>
      <c r="Q2218" s="23" t="s">
        <v>56</v>
      </c>
      <c r="R2218" s="20"/>
      <c r="S2218" s="20"/>
    </row>
    <row r="2219" spans="1:19" s="58" customFormat="1" ht="20.100000000000001" customHeight="1" x14ac:dyDescent="0.25">
      <c r="A2219" s="72">
        <v>1785</v>
      </c>
      <c r="B2219" s="20" t="str">
        <f t="shared" si="133"/>
        <v>00.03.27.3.2.2.8.B.11.2021</v>
      </c>
      <c r="C2219" s="20">
        <v>11</v>
      </c>
      <c r="D2219" s="72" t="s">
        <v>1085</v>
      </c>
      <c r="E2219" s="25" t="s">
        <v>412</v>
      </c>
      <c r="F2219" s="19" t="s">
        <v>893</v>
      </c>
      <c r="G2219" s="190">
        <v>850000</v>
      </c>
      <c r="H2219" s="269"/>
      <c r="I2219" s="15">
        <v>2021</v>
      </c>
      <c r="J2219" s="22" t="s">
        <v>820</v>
      </c>
      <c r="K2219" s="22"/>
      <c r="L2219" s="22"/>
      <c r="M2219" s="17"/>
      <c r="N2219" s="22">
        <v>1</v>
      </c>
      <c r="O2219" s="307" t="s">
        <v>948</v>
      </c>
      <c r="P2219" s="74" t="s">
        <v>1563</v>
      </c>
      <c r="Q2219" s="23" t="s">
        <v>56</v>
      </c>
      <c r="R2219" s="20"/>
      <c r="S2219" s="20"/>
    </row>
    <row r="2220" spans="1:19" s="58" customFormat="1" ht="20.100000000000001" customHeight="1" x14ac:dyDescent="0.25">
      <c r="A2220" s="22">
        <v>1786</v>
      </c>
      <c r="B2220" s="20" t="str">
        <f t="shared" si="133"/>
        <v>00.03.27.3.2.2.8.B.12.2021</v>
      </c>
      <c r="C2220" s="20">
        <v>12</v>
      </c>
      <c r="D2220" s="72" t="s">
        <v>1085</v>
      </c>
      <c r="E2220" s="26" t="s">
        <v>409</v>
      </c>
      <c r="F2220" s="19" t="s">
        <v>893</v>
      </c>
      <c r="G2220" s="190">
        <v>375000</v>
      </c>
      <c r="H2220" s="269"/>
      <c r="I2220" s="15">
        <v>2021</v>
      </c>
      <c r="J2220" s="73" t="s">
        <v>51</v>
      </c>
      <c r="K2220" s="73"/>
      <c r="L2220" s="73"/>
      <c r="M2220" s="73"/>
      <c r="N2220" s="73">
        <v>1</v>
      </c>
      <c r="O2220" s="307" t="s">
        <v>948</v>
      </c>
      <c r="P2220" s="74" t="s">
        <v>1563</v>
      </c>
      <c r="Q2220" s="73" t="s">
        <v>56</v>
      </c>
      <c r="R2220" s="20"/>
      <c r="S2220" s="20"/>
    </row>
    <row r="2221" spans="1:19" s="58" customFormat="1" ht="20.100000000000001" customHeight="1" x14ac:dyDescent="0.25">
      <c r="A2221" s="72">
        <v>1787</v>
      </c>
      <c r="B2221" s="20" t="str">
        <f t="shared" si="133"/>
        <v>00.03.27.3.2.2.8.B.13.2021</v>
      </c>
      <c r="C2221" s="20">
        <v>13</v>
      </c>
      <c r="D2221" s="72" t="s">
        <v>1085</v>
      </c>
      <c r="E2221" s="74" t="s">
        <v>409</v>
      </c>
      <c r="F2221" s="19" t="s">
        <v>893</v>
      </c>
      <c r="G2221" s="190">
        <v>375000</v>
      </c>
      <c r="H2221" s="269"/>
      <c r="I2221" s="15">
        <v>2021</v>
      </c>
      <c r="J2221" s="73" t="s">
        <v>51</v>
      </c>
      <c r="K2221" s="73"/>
      <c r="L2221" s="73"/>
      <c r="M2221" s="73"/>
      <c r="N2221" s="73">
        <v>1</v>
      </c>
      <c r="O2221" s="307" t="s">
        <v>948</v>
      </c>
      <c r="P2221" s="74" t="s">
        <v>1563</v>
      </c>
      <c r="Q2221" s="73" t="s">
        <v>56</v>
      </c>
      <c r="R2221" s="20"/>
      <c r="S2221" s="20"/>
    </row>
    <row r="2222" spans="1:19" s="58" customFormat="1" ht="20.100000000000001" customHeight="1" x14ac:dyDescent="0.25">
      <c r="A2222" s="22">
        <v>1788</v>
      </c>
      <c r="B2222" s="20" t="str">
        <f t="shared" si="133"/>
        <v>00.03.27.3.2.2.8.B.14.2021</v>
      </c>
      <c r="C2222" s="20">
        <v>14</v>
      </c>
      <c r="D2222" s="72" t="s">
        <v>1085</v>
      </c>
      <c r="E2222" s="74" t="s">
        <v>409</v>
      </c>
      <c r="F2222" s="19" t="s">
        <v>893</v>
      </c>
      <c r="G2222" s="190">
        <v>375000</v>
      </c>
      <c r="H2222" s="269"/>
      <c r="I2222" s="15">
        <v>2021</v>
      </c>
      <c r="J2222" s="73" t="s">
        <v>51</v>
      </c>
      <c r="K2222" s="73"/>
      <c r="L2222" s="73"/>
      <c r="M2222" s="73"/>
      <c r="N2222" s="73">
        <v>1</v>
      </c>
      <c r="O2222" s="307" t="s">
        <v>948</v>
      </c>
      <c r="P2222" s="74" t="s">
        <v>1563</v>
      </c>
      <c r="Q2222" s="73" t="s">
        <v>56</v>
      </c>
      <c r="R2222" s="20"/>
      <c r="S2222" s="20"/>
    </row>
    <row r="2223" spans="1:19" s="58" customFormat="1" ht="20.100000000000001" customHeight="1" x14ac:dyDescent="0.25">
      <c r="A2223" s="72">
        <v>1789</v>
      </c>
      <c r="B2223" s="20" t="str">
        <f t="shared" si="133"/>
        <v>00.03.27.3.2.2.8.B.15.2021</v>
      </c>
      <c r="C2223" s="20">
        <v>15</v>
      </c>
      <c r="D2223" s="72" t="s">
        <v>1085</v>
      </c>
      <c r="E2223" s="74" t="s">
        <v>409</v>
      </c>
      <c r="F2223" s="19" t="s">
        <v>893</v>
      </c>
      <c r="G2223" s="190">
        <v>375000</v>
      </c>
      <c r="H2223" s="269"/>
      <c r="I2223" s="15">
        <v>2021</v>
      </c>
      <c r="J2223" s="73" t="s">
        <v>51</v>
      </c>
      <c r="K2223" s="73"/>
      <c r="L2223" s="73"/>
      <c r="M2223" s="73"/>
      <c r="N2223" s="73">
        <v>1</v>
      </c>
      <c r="O2223" s="307" t="s">
        <v>948</v>
      </c>
      <c r="P2223" s="74" t="s">
        <v>1563</v>
      </c>
      <c r="Q2223" s="73" t="s">
        <v>56</v>
      </c>
      <c r="R2223" s="20"/>
      <c r="S2223" s="20"/>
    </row>
    <row r="2224" spans="1:19" s="58" customFormat="1" ht="20.100000000000001" customHeight="1" x14ac:dyDescent="0.25">
      <c r="A2224" s="22">
        <v>1790</v>
      </c>
      <c r="B2224" s="20" t="str">
        <f t="shared" si="133"/>
        <v>00.03.27.3.2.2.8.B.16.2021</v>
      </c>
      <c r="C2224" s="20">
        <v>16</v>
      </c>
      <c r="D2224" s="72" t="s">
        <v>1085</v>
      </c>
      <c r="E2224" s="74" t="s">
        <v>409</v>
      </c>
      <c r="F2224" s="19" t="s">
        <v>893</v>
      </c>
      <c r="G2224" s="190">
        <v>375000</v>
      </c>
      <c r="H2224" s="269"/>
      <c r="I2224" s="15">
        <v>2021</v>
      </c>
      <c r="J2224" s="73" t="s">
        <v>51</v>
      </c>
      <c r="K2224" s="73"/>
      <c r="L2224" s="73"/>
      <c r="M2224" s="73"/>
      <c r="N2224" s="73">
        <v>1</v>
      </c>
      <c r="O2224" s="307" t="s">
        <v>948</v>
      </c>
      <c r="P2224" s="74" t="s">
        <v>1563</v>
      </c>
      <c r="Q2224" s="73" t="s">
        <v>56</v>
      </c>
      <c r="R2224" s="20"/>
      <c r="S2224" s="20"/>
    </row>
    <row r="2225" spans="1:19" s="58" customFormat="1" ht="20.100000000000001" customHeight="1" x14ac:dyDescent="0.25">
      <c r="A2225" s="72">
        <v>1791</v>
      </c>
      <c r="B2225" s="20" t="str">
        <f t="shared" si="133"/>
        <v>00.03.27.3.2.2.8.B.17.2021</v>
      </c>
      <c r="C2225" s="20">
        <v>17</v>
      </c>
      <c r="D2225" s="72" t="s">
        <v>1085</v>
      </c>
      <c r="E2225" s="74" t="s">
        <v>409</v>
      </c>
      <c r="F2225" s="19" t="s">
        <v>893</v>
      </c>
      <c r="G2225" s="190">
        <v>375000</v>
      </c>
      <c r="H2225" s="269"/>
      <c r="I2225" s="15">
        <v>2021</v>
      </c>
      <c r="J2225" s="73" t="s">
        <v>51</v>
      </c>
      <c r="K2225" s="73"/>
      <c r="L2225" s="73"/>
      <c r="M2225" s="73"/>
      <c r="N2225" s="73">
        <v>1</v>
      </c>
      <c r="O2225" s="307" t="s">
        <v>948</v>
      </c>
      <c r="P2225" s="74" t="s">
        <v>1563</v>
      </c>
      <c r="Q2225" s="73" t="s">
        <v>56</v>
      </c>
      <c r="R2225" s="20"/>
      <c r="S2225" s="20"/>
    </row>
    <row r="2226" spans="1:19" s="58" customFormat="1" ht="20.100000000000001" customHeight="1" x14ac:dyDescent="0.25">
      <c r="A2226" s="22">
        <v>1792</v>
      </c>
      <c r="B2226" s="20" t="str">
        <f>"00.03.27.3.2.2.14.B."&amp;C2226&amp;D2226&amp;I2226</f>
        <v>00.03.27.3.2.2.14.B.18.2021</v>
      </c>
      <c r="C2226" s="20">
        <v>18</v>
      </c>
      <c r="D2226" s="72" t="s">
        <v>1085</v>
      </c>
      <c r="E2226" s="71" t="s">
        <v>718</v>
      </c>
      <c r="F2226" s="19" t="s">
        <v>893</v>
      </c>
      <c r="G2226" s="190">
        <v>3500000</v>
      </c>
      <c r="H2226" s="269"/>
      <c r="I2226" s="15">
        <v>2021</v>
      </c>
      <c r="J2226" s="73"/>
      <c r="K2226" s="73"/>
      <c r="L2226" s="21"/>
      <c r="M2226" s="73"/>
      <c r="N2226" s="73">
        <v>1</v>
      </c>
      <c r="O2226" s="307" t="s">
        <v>948</v>
      </c>
      <c r="P2226" s="74" t="s">
        <v>1002</v>
      </c>
      <c r="Q2226" s="73" t="s">
        <v>56</v>
      </c>
      <c r="R2226" s="20"/>
      <c r="S2226" s="20"/>
    </row>
    <row r="2227" spans="1:19" s="58" customFormat="1" ht="20.100000000000001" customHeight="1" x14ac:dyDescent="0.25">
      <c r="A2227" s="72">
        <v>1793</v>
      </c>
      <c r="B2227" s="20" t="str">
        <f>"00.03.27.3.2.2.14.B."&amp;C2227&amp;D2227&amp;I2227</f>
        <v>00.03.27.3.2.2.14.B.19.2021</v>
      </c>
      <c r="C2227" s="20">
        <v>19</v>
      </c>
      <c r="D2227" s="72" t="s">
        <v>1085</v>
      </c>
      <c r="E2227" s="25" t="s">
        <v>412</v>
      </c>
      <c r="F2227" s="19" t="s">
        <v>893</v>
      </c>
      <c r="G2227" s="190">
        <v>850000</v>
      </c>
      <c r="H2227" s="269"/>
      <c r="I2227" s="15">
        <v>2021</v>
      </c>
      <c r="J2227" s="22" t="s">
        <v>820</v>
      </c>
      <c r="K2227" s="22"/>
      <c r="L2227" s="22"/>
      <c r="M2227" s="17"/>
      <c r="N2227" s="22">
        <v>1</v>
      </c>
      <c r="O2227" s="307" t="s">
        <v>948</v>
      </c>
      <c r="P2227" s="26" t="s">
        <v>1002</v>
      </c>
      <c r="Q2227" s="73" t="s">
        <v>56</v>
      </c>
      <c r="R2227" s="20"/>
      <c r="S2227" s="20"/>
    </row>
    <row r="2228" spans="1:19" s="58" customFormat="1" ht="20.100000000000001" customHeight="1" x14ac:dyDescent="0.25">
      <c r="A2228" s="22">
        <v>1794</v>
      </c>
      <c r="B2228" s="20" t="str">
        <f>"00.03.27.3.2.2.14.B."&amp;C2228&amp;D2228&amp;I2228</f>
        <v>00.03.27.3.2.2.14.B.20.2021</v>
      </c>
      <c r="C2228" s="20">
        <v>20</v>
      </c>
      <c r="D2228" s="72" t="s">
        <v>1085</v>
      </c>
      <c r="E2228" s="74" t="s">
        <v>409</v>
      </c>
      <c r="F2228" s="19" t="s">
        <v>893</v>
      </c>
      <c r="G2228" s="190">
        <v>375000</v>
      </c>
      <c r="H2228" s="269"/>
      <c r="I2228" s="15">
        <v>2021</v>
      </c>
      <c r="J2228" s="73" t="s">
        <v>51</v>
      </c>
      <c r="K2228" s="73"/>
      <c r="L2228" s="73"/>
      <c r="M2228" s="73"/>
      <c r="N2228" s="73">
        <v>1</v>
      </c>
      <c r="O2228" s="307" t="s">
        <v>948</v>
      </c>
      <c r="P2228" s="74" t="s">
        <v>1002</v>
      </c>
      <c r="Q2228" s="93"/>
      <c r="R2228" s="60"/>
      <c r="S2228" s="60"/>
    </row>
    <row r="2229" spans="1:19" s="58" customFormat="1" ht="20.100000000000001" customHeight="1" x14ac:dyDescent="0.25">
      <c r="A2229" s="72">
        <v>1795</v>
      </c>
      <c r="B2229" s="20" t="str">
        <f t="shared" ref="B2229:B2237" si="134">"00.03.27.3.2.2.0.B."&amp;C2229&amp;D2229&amp;I2229</f>
        <v>00.03.27.3.2.2.0.B.21.2017</v>
      </c>
      <c r="C2229" s="20">
        <v>21</v>
      </c>
      <c r="D2229" s="72" t="s">
        <v>1085</v>
      </c>
      <c r="E2229" s="95" t="s">
        <v>214</v>
      </c>
      <c r="F2229" s="91" t="s">
        <v>893</v>
      </c>
      <c r="G2229" s="191">
        <v>1974000</v>
      </c>
      <c r="H2229" s="270"/>
      <c r="I2229" s="97">
        <v>2017</v>
      </c>
      <c r="J2229" s="45"/>
      <c r="K2229" s="45"/>
      <c r="L2229" s="60" t="s">
        <v>900</v>
      </c>
      <c r="M2229" s="45"/>
      <c r="N2229" s="92">
        <v>1</v>
      </c>
      <c r="O2229" s="308" t="s">
        <v>948</v>
      </c>
      <c r="P2229" s="102" t="s">
        <v>902</v>
      </c>
      <c r="Q2229" s="73" t="s">
        <v>56</v>
      </c>
      <c r="R2229" s="20"/>
      <c r="S2229" s="20"/>
    </row>
    <row r="2230" spans="1:19" s="58" customFormat="1" ht="20.100000000000001" customHeight="1" x14ac:dyDescent="0.25">
      <c r="A2230" s="22">
        <v>1796</v>
      </c>
      <c r="B2230" s="20" t="str">
        <f t="shared" si="134"/>
        <v>00.03.27.3.2.2.0.B.22.2021</v>
      </c>
      <c r="C2230" s="20">
        <v>22</v>
      </c>
      <c r="D2230" s="72" t="s">
        <v>1085</v>
      </c>
      <c r="E2230" s="74" t="s">
        <v>829</v>
      </c>
      <c r="F2230" s="19" t="s">
        <v>893</v>
      </c>
      <c r="G2230" s="190">
        <v>75000</v>
      </c>
      <c r="H2230" s="269"/>
      <c r="I2230" s="15">
        <v>2021</v>
      </c>
      <c r="J2230" s="15"/>
      <c r="K2230" s="15"/>
      <c r="L2230" s="21"/>
      <c r="M2230" s="73"/>
      <c r="N2230" s="73">
        <v>1</v>
      </c>
      <c r="O2230" s="307" t="s">
        <v>948</v>
      </c>
      <c r="P2230" s="74" t="s">
        <v>902</v>
      </c>
      <c r="Q2230" s="73" t="s">
        <v>56</v>
      </c>
      <c r="R2230" s="20"/>
      <c r="S2230" s="20"/>
    </row>
    <row r="2231" spans="1:19" s="58" customFormat="1" ht="20.100000000000001" customHeight="1" x14ac:dyDescent="0.25">
      <c r="A2231" s="72">
        <v>1797</v>
      </c>
      <c r="B2231" s="20" t="str">
        <f t="shared" si="134"/>
        <v>00.03.27.3.2.2.0.B.23.2021</v>
      </c>
      <c r="C2231" s="20">
        <v>23</v>
      </c>
      <c r="D2231" s="72" t="s">
        <v>1085</v>
      </c>
      <c r="E2231" s="74" t="s">
        <v>578</v>
      </c>
      <c r="F2231" s="19" t="s">
        <v>893</v>
      </c>
      <c r="G2231" s="190">
        <v>7500000</v>
      </c>
      <c r="H2231" s="269"/>
      <c r="I2231" s="15">
        <v>2021</v>
      </c>
      <c r="J2231" s="73" t="s">
        <v>204</v>
      </c>
      <c r="K2231" s="73"/>
      <c r="L2231" s="73"/>
      <c r="M2231" s="73"/>
      <c r="N2231" s="73">
        <v>1</v>
      </c>
      <c r="O2231" s="307" t="s">
        <v>948</v>
      </c>
      <c r="P2231" s="74" t="s">
        <v>902</v>
      </c>
      <c r="Q2231" s="73" t="s">
        <v>56</v>
      </c>
      <c r="R2231" s="20"/>
      <c r="S2231" s="20"/>
    </row>
    <row r="2232" spans="1:19" s="58" customFormat="1" ht="20.100000000000001" customHeight="1" x14ac:dyDescent="0.25">
      <c r="A2232" s="22">
        <v>1798</v>
      </c>
      <c r="B2232" s="20" t="str">
        <f t="shared" si="134"/>
        <v>00.03.27.3.2.2.0.B.24.2021</v>
      </c>
      <c r="C2232" s="20">
        <v>24</v>
      </c>
      <c r="D2232" s="72" t="s">
        <v>1085</v>
      </c>
      <c r="E2232" s="26" t="s">
        <v>578</v>
      </c>
      <c r="F2232" s="19" t="s">
        <v>893</v>
      </c>
      <c r="G2232" s="190">
        <v>7500000</v>
      </c>
      <c r="H2232" s="269"/>
      <c r="I2232" s="15">
        <v>2021</v>
      </c>
      <c r="J2232" s="23" t="s">
        <v>204</v>
      </c>
      <c r="K2232" s="73"/>
      <c r="L2232" s="73"/>
      <c r="M2232" s="73"/>
      <c r="N2232" s="73">
        <v>1</v>
      </c>
      <c r="O2232" s="307" t="s">
        <v>948</v>
      </c>
      <c r="P2232" s="26" t="s">
        <v>902</v>
      </c>
      <c r="Q2232" s="73" t="s">
        <v>56</v>
      </c>
      <c r="R2232" s="20"/>
      <c r="S2232" s="20"/>
    </row>
    <row r="2233" spans="1:19" s="58" customFormat="1" ht="20.100000000000001" customHeight="1" x14ac:dyDescent="0.25">
      <c r="A2233" s="72">
        <v>1799</v>
      </c>
      <c r="B2233" s="20" t="str">
        <f t="shared" si="134"/>
        <v>00.03.27.3.2.2.0.B.25.2021</v>
      </c>
      <c r="C2233" s="20">
        <v>25</v>
      </c>
      <c r="D2233" s="72" t="s">
        <v>1085</v>
      </c>
      <c r="E2233" s="26" t="s">
        <v>578</v>
      </c>
      <c r="F2233" s="19" t="s">
        <v>893</v>
      </c>
      <c r="G2233" s="190">
        <v>7500000</v>
      </c>
      <c r="H2233" s="269"/>
      <c r="I2233" s="15">
        <v>2021</v>
      </c>
      <c r="J2233" s="73" t="s">
        <v>204</v>
      </c>
      <c r="K2233" s="73"/>
      <c r="L2233" s="73"/>
      <c r="M2233" s="73"/>
      <c r="N2233" s="73">
        <v>1</v>
      </c>
      <c r="O2233" s="307" t="s">
        <v>948</v>
      </c>
      <c r="P2233" s="26" t="s">
        <v>902</v>
      </c>
      <c r="Q2233" s="73" t="s">
        <v>56</v>
      </c>
      <c r="R2233" s="20"/>
      <c r="S2233" s="20"/>
    </row>
    <row r="2234" spans="1:19" s="58" customFormat="1" ht="20.100000000000001" customHeight="1" x14ac:dyDescent="0.25">
      <c r="A2234" s="22">
        <v>1800</v>
      </c>
      <c r="B2234" s="20" t="str">
        <f t="shared" si="134"/>
        <v>00.03.27.3.2.2.0.B.26.2020</v>
      </c>
      <c r="C2234" s="20">
        <v>26</v>
      </c>
      <c r="D2234" s="72" t="s">
        <v>1085</v>
      </c>
      <c r="E2234" s="74" t="s">
        <v>708</v>
      </c>
      <c r="F2234" s="19" t="s">
        <v>893</v>
      </c>
      <c r="G2234" s="190">
        <v>90000</v>
      </c>
      <c r="H2234" s="269"/>
      <c r="I2234" s="15">
        <v>2020</v>
      </c>
      <c r="J2234" s="15"/>
      <c r="K2234" s="15"/>
      <c r="L2234" s="21"/>
      <c r="M2234" s="73"/>
      <c r="N2234" s="73">
        <v>1</v>
      </c>
      <c r="O2234" s="307" t="s">
        <v>948</v>
      </c>
      <c r="P2234" s="74" t="s">
        <v>902</v>
      </c>
      <c r="Q2234" s="73" t="s">
        <v>56</v>
      </c>
      <c r="R2234" s="20"/>
      <c r="S2234" s="20"/>
    </row>
    <row r="2235" spans="1:19" s="58" customFormat="1" ht="20.100000000000001" customHeight="1" x14ac:dyDescent="0.25">
      <c r="A2235" s="72">
        <v>1801</v>
      </c>
      <c r="B2235" s="20" t="str">
        <f t="shared" si="134"/>
        <v>00.03.27.3.2.2.0.B.27.2020</v>
      </c>
      <c r="C2235" s="20">
        <v>27</v>
      </c>
      <c r="D2235" s="72" t="s">
        <v>1085</v>
      </c>
      <c r="E2235" s="74" t="s">
        <v>708</v>
      </c>
      <c r="F2235" s="19" t="s">
        <v>893</v>
      </c>
      <c r="G2235" s="190">
        <v>90000</v>
      </c>
      <c r="H2235" s="269"/>
      <c r="I2235" s="15">
        <v>2020</v>
      </c>
      <c r="J2235" s="15"/>
      <c r="K2235" s="15"/>
      <c r="L2235" s="21"/>
      <c r="M2235" s="73"/>
      <c r="N2235" s="73">
        <v>1</v>
      </c>
      <c r="O2235" s="307" t="s">
        <v>948</v>
      </c>
      <c r="P2235" s="26" t="s">
        <v>902</v>
      </c>
      <c r="Q2235" s="73" t="s">
        <v>56</v>
      </c>
      <c r="R2235" s="20"/>
      <c r="S2235" s="20"/>
    </row>
    <row r="2236" spans="1:19" s="58" customFormat="1" ht="20.100000000000001" customHeight="1" x14ac:dyDescent="0.25">
      <c r="A2236" s="22">
        <v>1802</v>
      </c>
      <c r="B2236" s="20" t="str">
        <f t="shared" si="134"/>
        <v>00.03.27.3.2.2.0.B.28.2015</v>
      </c>
      <c r="C2236" s="20">
        <v>28</v>
      </c>
      <c r="D2236" s="72" t="s">
        <v>1085</v>
      </c>
      <c r="E2236" s="74" t="s">
        <v>824</v>
      </c>
      <c r="F2236" s="19" t="s">
        <v>893</v>
      </c>
      <c r="G2236" s="190">
        <v>1500000</v>
      </c>
      <c r="H2236" s="269"/>
      <c r="I2236" s="15">
        <v>2015</v>
      </c>
      <c r="J2236" s="15"/>
      <c r="K2236" s="15"/>
      <c r="L2236" s="21" t="s">
        <v>234</v>
      </c>
      <c r="M2236" s="73"/>
      <c r="N2236" s="73">
        <v>1</v>
      </c>
      <c r="O2236" s="307" t="s">
        <v>948</v>
      </c>
      <c r="P2236" s="26" t="s">
        <v>902</v>
      </c>
      <c r="Q2236" s="23" t="s">
        <v>56</v>
      </c>
      <c r="R2236" s="20"/>
      <c r="S2236" s="20"/>
    </row>
    <row r="2237" spans="1:19" s="58" customFormat="1" ht="20.100000000000001" customHeight="1" x14ac:dyDescent="0.25">
      <c r="A2237" s="72">
        <v>1803</v>
      </c>
      <c r="B2237" s="20" t="str">
        <f t="shared" si="134"/>
        <v>00.03.27.3.2.2.0.B.29.2021</v>
      </c>
      <c r="C2237" s="20">
        <v>29</v>
      </c>
      <c r="D2237" s="72" t="s">
        <v>1085</v>
      </c>
      <c r="E2237" s="74" t="s">
        <v>828</v>
      </c>
      <c r="F2237" s="19" t="s">
        <v>893</v>
      </c>
      <c r="G2237" s="190">
        <v>70000</v>
      </c>
      <c r="H2237" s="269"/>
      <c r="I2237" s="15">
        <v>2021</v>
      </c>
      <c r="J2237" s="15"/>
      <c r="K2237" s="15"/>
      <c r="L2237" s="21"/>
      <c r="M2237" s="73"/>
      <c r="N2237" s="73">
        <v>1</v>
      </c>
      <c r="O2237" s="307" t="s">
        <v>948</v>
      </c>
      <c r="P2237" s="26" t="s">
        <v>902</v>
      </c>
      <c r="Q2237" s="73" t="s">
        <v>56</v>
      </c>
      <c r="R2237" s="20"/>
      <c r="S2237" s="20"/>
    </row>
    <row r="2238" spans="1:19" s="58" customFormat="1" ht="20.100000000000001" customHeight="1" x14ac:dyDescent="0.25">
      <c r="A2238" s="22">
        <v>1804</v>
      </c>
      <c r="B2238" s="20" t="str">
        <f>"00.03.27.3.2.2.10.B."&amp;C2238&amp;D2238&amp;I2238</f>
        <v>00.03.27.3.2.2.10.B.30.2021</v>
      </c>
      <c r="C2238" s="20">
        <v>30</v>
      </c>
      <c r="D2238" s="72" t="s">
        <v>1085</v>
      </c>
      <c r="E2238" s="71" t="s">
        <v>718</v>
      </c>
      <c r="F2238" s="19" t="s">
        <v>893</v>
      </c>
      <c r="G2238" s="190">
        <v>3500000</v>
      </c>
      <c r="H2238" s="269"/>
      <c r="I2238" s="15">
        <v>2021</v>
      </c>
      <c r="J2238" s="73"/>
      <c r="K2238" s="73"/>
      <c r="L2238" s="21"/>
      <c r="M2238" s="73"/>
      <c r="N2238" s="73">
        <v>1</v>
      </c>
      <c r="O2238" s="307" t="s">
        <v>948</v>
      </c>
      <c r="P2238" s="74" t="s">
        <v>989</v>
      </c>
      <c r="Q2238" s="73" t="s">
        <v>56</v>
      </c>
      <c r="R2238" s="20"/>
      <c r="S2238" s="20"/>
    </row>
    <row r="2239" spans="1:19" s="58" customFormat="1" ht="20.100000000000001" customHeight="1" x14ac:dyDescent="0.25">
      <c r="A2239" s="72">
        <v>1805</v>
      </c>
      <c r="B2239" s="20" t="str">
        <f>"00.03.27.3.2.2.10.B."&amp;C2239&amp;D2239&amp;I2239</f>
        <v>00.03.27.3.2.2.10.B.31.2020</v>
      </c>
      <c r="C2239" s="20">
        <v>31</v>
      </c>
      <c r="D2239" s="72" t="s">
        <v>1085</v>
      </c>
      <c r="E2239" s="74" t="s">
        <v>826</v>
      </c>
      <c r="F2239" s="19" t="s">
        <v>893</v>
      </c>
      <c r="G2239" s="190">
        <v>2000000</v>
      </c>
      <c r="H2239" s="269"/>
      <c r="I2239" s="15">
        <v>2020</v>
      </c>
      <c r="J2239" s="73"/>
      <c r="K2239" s="73"/>
      <c r="L2239" s="73"/>
      <c r="M2239" s="73"/>
      <c r="N2239" s="73">
        <v>1</v>
      </c>
      <c r="O2239" s="307" t="s">
        <v>948</v>
      </c>
      <c r="P2239" s="74" t="s">
        <v>989</v>
      </c>
      <c r="Q2239" s="73" t="s">
        <v>56</v>
      </c>
      <c r="R2239" s="20"/>
      <c r="S2239" s="20"/>
    </row>
    <row r="2240" spans="1:19" s="58" customFormat="1" ht="20.100000000000001" customHeight="1" x14ac:dyDescent="0.25">
      <c r="A2240" s="22">
        <v>1806</v>
      </c>
      <c r="B2240" s="20" t="str">
        <f>"00.03.27.3.2.2.10.B."&amp;C2240&amp;D2240&amp;I2240</f>
        <v>00.03.27.3.2.2.10.B.32.2021</v>
      </c>
      <c r="C2240" s="20">
        <v>32</v>
      </c>
      <c r="D2240" s="72" t="s">
        <v>1085</v>
      </c>
      <c r="E2240" s="25" t="s">
        <v>412</v>
      </c>
      <c r="F2240" s="19" t="s">
        <v>893</v>
      </c>
      <c r="G2240" s="190">
        <v>850000</v>
      </c>
      <c r="H2240" s="269"/>
      <c r="I2240" s="15">
        <v>2021</v>
      </c>
      <c r="J2240" s="22" t="s">
        <v>820</v>
      </c>
      <c r="K2240" s="22"/>
      <c r="L2240" s="22"/>
      <c r="M2240" s="17"/>
      <c r="N2240" s="22">
        <v>1</v>
      </c>
      <c r="O2240" s="307" t="s">
        <v>948</v>
      </c>
      <c r="P2240" s="74" t="s">
        <v>989</v>
      </c>
      <c r="Q2240" s="23" t="s">
        <v>56</v>
      </c>
      <c r="R2240" s="20"/>
      <c r="S2240" s="20"/>
    </row>
    <row r="2241" spans="1:19" s="58" customFormat="1" ht="20.100000000000001" customHeight="1" x14ac:dyDescent="0.25">
      <c r="A2241" s="72">
        <v>1807</v>
      </c>
      <c r="B2241" s="20" t="str">
        <f>"00.03.27.3.2.2.10.B."&amp;C2241&amp;D2241&amp;I2241</f>
        <v>00.03.27.3.2.2.10.B.33.2021</v>
      </c>
      <c r="C2241" s="20">
        <v>33</v>
      </c>
      <c r="D2241" s="72" t="s">
        <v>1085</v>
      </c>
      <c r="E2241" s="74" t="s">
        <v>409</v>
      </c>
      <c r="F2241" s="19" t="s">
        <v>893</v>
      </c>
      <c r="G2241" s="190">
        <v>375000</v>
      </c>
      <c r="H2241" s="269"/>
      <c r="I2241" s="15">
        <v>2021</v>
      </c>
      <c r="J2241" s="73" t="s">
        <v>51</v>
      </c>
      <c r="K2241" s="73"/>
      <c r="L2241" s="73"/>
      <c r="M2241" s="73"/>
      <c r="N2241" s="73">
        <v>1</v>
      </c>
      <c r="O2241" s="307" t="s">
        <v>948</v>
      </c>
      <c r="P2241" s="26" t="s">
        <v>989</v>
      </c>
      <c r="Q2241" s="73" t="s">
        <v>56</v>
      </c>
      <c r="R2241" s="20"/>
      <c r="S2241" s="20"/>
    </row>
    <row r="2242" spans="1:19" s="58" customFormat="1" ht="20.100000000000001" customHeight="1" x14ac:dyDescent="0.25">
      <c r="A2242" s="22">
        <v>1808</v>
      </c>
      <c r="B2242" s="20" t="str">
        <f>"00.03.27.3.2.2.11.B."&amp;C2242&amp;D2242&amp;I2242</f>
        <v>00.03.27.3.2.2.11.B.34.2021</v>
      </c>
      <c r="C2242" s="20">
        <v>34</v>
      </c>
      <c r="D2242" s="72" t="s">
        <v>1085</v>
      </c>
      <c r="E2242" s="71" t="s">
        <v>718</v>
      </c>
      <c r="F2242" s="19" t="s">
        <v>893</v>
      </c>
      <c r="G2242" s="190">
        <v>3500000</v>
      </c>
      <c r="H2242" s="269"/>
      <c r="I2242" s="15">
        <v>2021</v>
      </c>
      <c r="J2242" s="73"/>
      <c r="K2242" s="73"/>
      <c r="L2242" s="21"/>
      <c r="M2242" s="73"/>
      <c r="N2242" s="73">
        <v>1</v>
      </c>
      <c r="O2242" s="307" t="s">
        <v>948</v>
      </c>
      <c r="P2242" s="74" t="s">
        <v>988</v>
      </c>
      <c r="Q2242" s="73" t="s">
        <v>56</v>
      </c>
      <c r="R2242" s="20"/>
      <c r="S2242" s="20"/>
    </row>
    <row r="2243" spans="1:19" s="58" customFormat="1" ht="20.100000000000001" customHeight="1" x14ac:dyDescent="0.25">
      <c r="A2243" s="72">
        <v>1809</v>
      </c>
      <c r="B2243" s="20" t="str">
        <f>"00.03.27.3.2.2.11.B."&amp;C2243&amp;D2243&amp;I2243</f>
        <v>00.03.27.3.2.2.11.B.35.2021</v>
      </c>
      <c r="C2243" s="20">
        <v>35</v>
      </c>
      <c r="D2243" s="72" t="s">
        <v>1085</v>
      </c>
      <c r="E2243" s="25" t="s">
        <v>412</v>
      </c>
      <c r="F2243" s="19" t="s">
        <v>893</v>
      </c>
      <c r="G2243" s="190">
        <v>850000</v>
      </c>
      <c r="H2243" s="269"/>
      <c r="I2243" s="15">
        <v>2021</v>
      </c>
      <c r="J2243" s="22" t="s">
        <v>820</v>
      </c>
      <c r="K2243" s="22"/>
      <c r="L2243" s="22"/>
      <c r="M2243" s="17"/>
      <c r="N2243" s="22">
        <v>1</v>
      </c>
      <c r="O2243" s="307" t="s">
        <v>948</v>
      </c>
      <c r="P2243" s="74" t="s">
        <v>1004</v>
      </c>
      <c r="Q2243" s="73" t="s">
        <v>56</v>
      </c>
      <c r="R2243" s="20"/>
      <c r="S2243" s="20"/>
    </row>
    <row r="2244" spans="1:19" s="58" customFormat="1" ht="20.100000000000001" customHeight="1" x14ac:dyDescent="0.25">
      <c r="A2244" s="22">
        <v>1810</v>
      </c>
      <c r="B2244" s="20" t="str">
        <f>"00.03.27.3.2.2.11.B."&amp;C2244&amp;D2244&amp;I2244</f>
        <v>00.03.27.3.2.2.11.B.36.2021</v>
      </c>
      <c r="C2244" s="20">
        <v>36</v>
      </c>
      <c r="D2244" s="72" t="s">
        <v>1085</v>
      </c>
      <c r="E2244" s="74" t="s">
        <v>409</v>
      </c>
      <c r="F2244" s="19" t="s">
        <v>893</v>
      </c>
      <c r="G2244" s="190">
        <v>375000</v>
      </c>
      <c r="H2244" s="269"/>
      <c r="I2244" s="15">
        <v>2021</v>
      </c>
      <c r="J2244" s="73" t="s">
        <v>51</v>
      </c>
      <c r="K2244" s="73"/>
      <c r="L2244" s="73"/>
      <c r="M2244" s="73"/>
      <c r="N2244" s="73">
        <v>1</v>
      </c>
      <c r="O2244" s="307" t="s">
        <v>948</v>
      </c>
      <c r="P2244" s="74" t="s">
        <v>1004</v>
      </c>
      <c r="Q2244" s="73" t="s">
        <v>56</v>
      </c>
      <c r="R2244" s="20"/>
      <c r="S2244" s="20"/>
    </row>
    <row r="2245" spans="1:19" s="58" customFormat="1" ht="20.100000000000001" customHeight="1" x14ac:dyDescent="0.25">
      <c r="A2245" s="72">
        <v>1811</v>
      </c>
      <c r="B2245" s="20" t="str">
        <f t="shared" ref="B2245:B2252" si="135">"00.03.27.3.2.2.15.B."&amp;C2245&amp;D2245&amp;I2245</f>
        <v>00.03.27.3.2.2.15.B.37.2021</v>
      </c>
      <c r="C2245" s="20">
        <v>37</v>
      </c>
      <c r="D2245" s="72" t="s">
        <v>1085</v>
      </c>
      <c r="E2245" s="71" t="s">
        <v>718</v>
      </c>
      <c r="F2245" s="19" t="s">
        <v>893</v>
      </c>
      <c r="G2245" s="190">
        <v>3500000</v>
      </c>
      <c r="H2245" s="269"/>
      <c r="I2245" s="15">
        <v>2021</v>
      </c>
      <c r="J2245" s="73"/>
      <c r="K2245" s="73"/>
      <c r="L2245" s="21"/>
      <c r="M2245" s="73"/>
      <c r="N2245" s="73">
        <v>1</v>
      </c>
      <c r="O2245" s="307" t="s">
        <v>948</v>
      </c>
      <c r="P2245" s="74" t="s">
        <v>986</v>
      </c>
      <c r="Q2245" s="23" t="s">
        <v>56</v>
      </c>
      <c r="R2245" s="20"/>
      <c r="S2245" s="20"/>
    </row>
    <row r="2246" spans="1:19" s="58" customFormat="1" ht="20.100000000000001" customHeight="1" x14ac:dyDescent="0.25">
      <c r="A2246" s="22">
        <v>1812</v>
      </c>
      <c r="B2246" s="20" t="str">
        <f t="shared" si="135"/>
        <v>00.03.27.3.2.2.15.B.38.2021</v>
      </c>
      <c r="C2246" s="20">
        <v>38</v>
      </c>
      <c r="D2246" s="72" t="s">
        <v>1085</v>
      </c>
      <c r="E2246" s="71" t="s">
        <v>718</v>
      </c>
      <c r="F2246" s="19" t="s">
        <v>893</v>
      </c>
      <c r="G2246" s="190">
        <v>3500000</v>
      </c>
      <c r="H2246" s="269"/>
      <c r="I2246" s="15">
        <v>2021</v>
      </c>
      <c r="J2246" s="73"/>
      <c r="K2246" s="73"/>
      <c r="L2246" s="21"/>
      <c r="M2246" s="73"/>
      <c r="N2246" s="73">
        <v>1</v>
      </c>
      <c r="O2246" s="307" t="s">
        <v>948</v>
      </c>
      <c r="P2246" s="26" t="s">
        <v>1564</v>
      </c>
      <c r="Q2246" s="73" t="s">
        <v>56</v>
      </c>
      <c r="R2246" s="20"/>
      <c r="S2246" s="20"/>
    </row>
    <row r="2247" spans="1:19" s="58" customFormat="1" ht="20.100000000000001" customHeight="1" x14ac:dyDescent="0.25">
      <c r="A2247" s="72">
        <v>1813</v>
      </c>
      <c r="B2247" s="20" t="str">
        <f t="shared" si="135"/>
        <v>00.03.27.3.2.2.15.B.39.2020</v>
      </c>
      <c r="C2247" s="20">
        <v>39</v>
      </c>
      <c r="D2247" s="72" t="s">
        <v>1085</v>
      </c>
      <c r="E2247" s="74" t="s">
        <v>823</v>
      </c>
      <c r="F2247" s="19" t="s">
        <v>893</v>
      </c>
      <c r="G2247" s="192">
        <v>200000</v>
      </c>
      <c r="H2247" s="271"/>
      <c r="I2247" s="15">
        <v>2020</v>
      </c>
      <c r="J2247" s="15" t="s">
        <v>72</v>
      </c>
      <c r="K2247" s="15"/>
      <c r="L2247" s="21"/>
      <c r="M2247" s="73"/>
      <c r="N2247" s="73">
        <v>1</v>
      </c>
      <c r="O2247" s="307" t="s">
        <v>948</v>
      </c>
      <c r="P2247" s="74" t="s">
        <v>986</v>
      </c>
      <c r="Q2247" s="73" t="s">
        <v>56</v>
      </c>
      <c r="R2247" s="20"/>
      <c r="S2247" s="20"/>
    </row>
    <row r="2248" spans="1:19" s="58" customFormat="1" ht="20.100000000000001" customHeight="1" x14ac:dyDescent="0.25">
      <c r="A2248" s="22">
        <v>1814</v>
      </c>
      <c r="B2248" s="20" t="str">
        <f t="shared" si="135"/>
        <v>00.03.27.3.2.2.15.B.40.2020</v>
      </c>
      <c r="C2248" s="20">
        <v>40</v>
      </c>
      <c r="D2248" s="72" t="s">
        <v>1085</v>
      </c>
      <c r="E2248" s="74" t="s">
        <v>813</v>
      </c>
      <c r="F2248" s="19" t="s">
        <v>893</v>
      </c>
      <c r="G2248" s="190">
        <v>1300000</v>
      </c>
      <c r="H2248" s="269"/>
      <c r="I2248" s="15">
        <v>2020</v>
      </c>
      <c r="J2248" s="73"/>
      <c r="K2248" s="73"/>
      <c r="L2248" s="21"/>
      <c r="M2248" s="73"/>
      <c r="N2248" s="73">
        <v>1</v>
      </c>
      <c r="O2248" s="307" t="s">
        <v>948</v>
      </c>
      <c r="P2248" s="74" t="s">
        <v>986</v>
      </c>
      <c r="Q2248" s="73" t="s">
        <v>56</v>
      </c>
      <c r="R2248" s="20"/>
      <c r="S2248" s="20"/>
    </row>
    <row r="2249" spans="1:19" s="58" customFormat="1" ht="20.100000000000001" customHeight="1" x14ac:dyDescent="0.25">
      <c r="A2249" s="72">
        <v>1815</v>
      </c>
      <c r="B2249" s="20" t="str">
        <f t="shared" si="135"/>
        <v>00.03.27.3.2.2.15.B.41.2021</v>
      </c>
      <c r="C2249" s="20">
        <v>41</v>
      </c>
      <c r="D2249" s="72" t="s">
        <v>1085</v>
      </c>
      <c r="E2249" s="25" t="s">
        <v>412</v>
      </c>
      <c r="F2249" s="19" t="s">
        <v>893</v>
      </c>
      <c r="G2249" s="190">
        <v>850000</v>
      </c>
      <c r="H2249" s="269"/>
      <c r="I2249" s="15">
        <v>2021</v>
      </c>
      <c r="J2249" s="22" t="s">
        <v>820</v>
      </c>
      <c r="K2249" s="22"/>
      <c r="L2249" s="22"/>
      <c r="M2249" s="17"/>
      <c r="N2249" s="22">
        <v>1</v>
      </c>
      <c r="O2249" s="307" t="s">
        <v>948</v>
      </c>
      <c r="P2249" s="74" t="s">
        <v>1564</v>
      </c>
      <c r="Q2249" s="73" t="s">
        <v>56</v>
      </c>
      <c r="R2249" s="20"/>
      <c r="S2249" s="20"/>
    </row>
    <row r="2250" spans="1:19" s="58" customFormat="1" ht="20.100000000000001" customHeight="1" x14ac:dyDescent="0.25">
      <c r="A2250" s="22">
        <v>1816</v>
      </c>
      <c r="B2250" s="20" t="str">
        <f t="shared" si="135"/>
        <v>00.03.27.3.2.2.15.B.42.2021</v>
      </c>
      <c r="C2250" s="20">
        <v>42</v>
      </c>
      <c r="D2250" s="72" t="s">
        <v>1085</v>
      </c>
      <c r="E2250" s="25" t="s">
        <v>412</v>
      </c>
      <c r="F2250" s="19" t="s">
        <v>893</v>
      </c>
      <c r="G2250" s="190">
        <v>850000</v>
      </c>
      <c r="H2250" s="269"/>
      <c r="I2250" s="15">
        <v>2021</v>
      </c>
      <c r="J2250" s="22" t="s">
        <v>820</v>
      </c>
      <c r="K2250" s="22"/>
      <c r="L2250" s="22"/>
      <c r="M2250" s="17"/>
      <c r="N2250" s="22">
        <v>1</v>
      </c>
      <c r="O2250" s="307" t="s">
        <v>948</v>
      </c>
      <c r="P2250" s="74" t="s">
        <v>986</v>
      </c>
      <c r="Q2250" s="73" t="s">
        <v>56</v>
      </c>
      <c r="R2250" s="20"/>
      <c r="S2250" s="20"/>
    </row>
    <row r="2251" spans="1:19" s="58" customFormat="1" ht="20.100000000000001" customHeight="1" x14ac:dyDescent="0.25">
      <c r="A2251" s="72">
        <v>1817</v>
      </c>
      <c r="B2251" s="20" t="str">
        <f t="shared" si="135"/>
        <v>00.03.27.3.2.2.15.B.43.2021</v>
      </c>
      <c r="C2251" s="20">
        <v>43</v>
      </c>
      <c r="D2251" s="72" t="s">
        <v>1085</v>
      </c>
      <c r="E2251" s="74" t="s">
        <v>409</v>
      </c>
      <c r="F2251" s="19" t="s">
        <v>893</v>
      </c>
      <c r="G2251" s="190">
        <v>375000</v>
      </c>
      <c r="H2251" s="269"/>
      <c r="I2251" s="15">
        <v>2021</v>
      </c>
      <c r="J2251" s="73" t="s">
        <v>51</v>
      </c>
      <c r="K2251" s="73"/>
      <c r="L2251" s="73"/>
      <c r="M2251" s="73"/>
      <c r="N2251" s="73">
        <v>1</v>
      </c>
      <c r="O2251" s="307" t="s">
        <v>948</v>
      </c>
      <c r="P2251" s="74" t="s">
        <v>986</v>
      </c>
      <c r="Q2251" s="73" t="s">
        <v>56</v>
      </c>
      <c r="R2251" s="20"/>
      <c r="S2251" s="20"/>
    </row>
    <row r="2252" spans="1:19" s="58" customFormat="1" ht="20.100000000000001" customHeight="1" x14ac:dyDescent="0.25">
      <c r="A2252" s="22">
        <v>1818</v>
      </c>
      <c r="B2252" s="20" t="str">
        <f t="shared" si="135"/>
        <v>00.03.27.3.2.2.15.B.44.2021</v>
      </c>
      <c r="C2252" s="20">
        <v>44</v>
      </c>
      <c r="D2252" s="72" t="s">
        <v>1085</v>
      </c>
      <c r="E2252" s="74" t="s">
        <v>409</v>
      </c>
      <c r="F2252" s="19" t="s">
        <v>893</v>
      </c>
      <c r="G2252" s="190">
        <v>375000</v>
      </c>
      <c r="H2252" s="269"/>
      <c r="I2252" s="15">
        <v>2021</v>
      </c>
      <c r="J2252" s="73" t="s">
        <v>51</v>
      </c>
      <c r="K2252" s="73"/>
      <c r="L2252" s="73"/>
      <c r="M2252" s="73"/>
      <c r="N2252" s="73">
        <v>1</v>
      </c>
      <c r="O2252" s="307" t="s">
        <v>948</v>
      </c>
      <c r="P2252" s="74" t="s">
        <v>1565</v>
      </c>
      <c r="Q2252" s="23" t="s">
        <v>56</v>
      </c>
      <c r="R2252" s="20"/>
      <c r="S2252" s="20"/>
    </row>
    <row r="2253" spans="1:19" s="58" customFormat="1" ht="20.100000000000001" customHeight="1" x14ac:dyDescent="0.25">
      <c r="A2253" s="72">
        <v>1819</v>
      </c>
      <c r="B2253" s="20" t="str">
        <f>"00.03.27.3.2.2.16.B."&amp;C2253&amp;D2253&amp;I2253</f>
        <v>00.03.27.3.2.2.16.B.45.2021</v>
      </c>
      <c r="C2253" s="20">
        <v>45</v>
      </c>
      <c r="D2253" s="72" t="s">
        <v>1085</v>
      </c>
      <c r="E2253" s="71" t="s">
        <v>718</v>
      </c>
      <c r="F2253" s="19" t="s">
        <v>893</v>
      </c>
      <c r="G2253" s="190">
        <v>3500000</v>
      </c>
      <c r="H2253" s="269"/>
      <c r="I2253" s="15">
        <v>2021</v>
      </c>
      <c r="J2253" s="73"/>
      <c r="K2253" s="73"/>
      <c r="L2253" s="21"/>
      <c r="M2253" s="73"/>
      <c r="N2253" s="73">
        <v>1</v>
      </c>
      <c r="O2253" s="307" t="s">
        <v>948</v>
      </c>
      <c r="P2253" s="26" t="s">
        <v>987</v>
      </c>
      <c r="Q2253" s="23" t="s">
        <v>56</v>
      </c>
      <c r="R2253" s="20"/>
      <c r="S2253" s="20"/>
    </row>
    <row r="2254" spans="1:19" s="58" customFormat="1" ht="20.100000000000001" customHeight="1" x14ac:dyDescent="0.25">
      <c r="A2254" s="22">
        <v>1820</v>
      </c>
      <c r="B2254" s="20" t="str">
        <f>"00.03.27.3.2.2.16.B."&amp;C2254&amp;D2254&amp;I2254</f>
        <v>00.03.27.3.2.2.16.B.46.2021</v>
      </c>
      <c r="C2254" s="20">
        <v>46</v>
      </c>
      <c r="D2254" s="72" t="s">
        <v>1085</v>
      </c>
      <c r="E2254" s="25" t="s">
        <v>412</v>
      </c>
      <c r="F2254" s="19" t="s">
        <v>893</v>
      </c>
      <c r="G2254" s="190">
        <v>850000</v>
      </c>
      <c r="H2254" s="269"/>
      <c r="I2254" s="15">
        <v>2021</v>
      </c>
      <c r="J2254" s="22" t="s">
        <v>820</v>
      </c>
      <c r="K2254" s="22"/>
      <c r="L2254" s="22"/>
      <c r="M2254" s="17"/>
      <c r="N2254" s="22">
        <v>1</v>
      </c>
      <c r="O2254" s="307" t="s">
        <v>948</v>
      </c>
      <c r="P2254" s="26" t="s">
        <v>987</v>
      </c>
      <c r="Q2254" s="23" t="s">
        <v>56</v>
      </c>
      <c r="R2254" s="20"/>
      <c r="S2254" s="20"/>
    </row>
    <row r="2255" spans="1:19" s="58" customFormat="1" ht="20.100000000000001" customHeight="1" x14ac:dyDescent="0.25">
      <c r="A2255" s="72">
        <v>1821</v>
      </c>
      <c r="B2255" s="20" t="str">
        <f>"00.03.27.3.2.2.16.B."&amp;C2255&amp;D2255&amp;I2255</f>
        <v>00.03.27.3.2.2.16.B.47.2021</v>
      </c>
      <c r="C2255" s="20">
        <v>47</v>
      </c>
      <c r="D2255" s="72" t="s">
        <v>1085</v>
      </c>
      <c r="E2255" s="74" t="s">
        <v>409</v>
      </c>
      <c r="F2255" s="19" t="s">
        <v>893</v>
      </c>
      <c r="G2255" s="190">
        <v>375000</v>
      </c>
      <c r="H2255" s="269"/>
      <c r="I2255" s="15">
        <v>2021</v>
      </c>
      <c r="J2255" s="73" t="s">
        <v>51</v>
      </c>
      <c r="K2255" s="73"/>
      <c r="L2255" s="73"/>
      <c r="M2255" s="73"/>
      <c r="N2255" s="73">
        <v>1</v>
      </c>
      <c r="O2255" s="307" t="s">
        <v>948</v>
      </c>
      <c r="P2255" s="26" t="s">
        <v>987</v>
      </c>
      <c r="Q2255" s="23" t="s">
        <v>56</v>
      </c>
      <c r="R2255" s="20"/>
      <c r="S2255" s="20"/>
    </row>
    <row r="2256" spans="1:19" s="58" customFormat="1" ht="20.100000000000001" customHeight="1" x14ac:dyDescent="0.25">
      <c r="A2256" s="22">
        <v>1822</v>
      </c>
      <c r="B2256" s="20" t="str">
        <f t="shared" ref="B2256:B2264" si="136">"00.03.27.3.2.2.4.B."&amp;C2256&amp;D2256&amp;I2256</f>
        <v>00.03.27.3.2.2.4.B.48.2021</v>
      </c>
      <c r="C2256" s="20">
        <v>48</v>
      </c>
      <c r="D2256" s="72" t="s">
        <v>1085</v>
      </c>
      <c r="E2256" s="25" t="s">
        <v>373</v>
      </c>
      <c r="F2256" s="19" t="s">
        <v>893</v>
      </c>
      <c r="G2256" s="190">
        <v>850000</v>
      </c>
      <c r="H2256" s="269"/>
      <c r="I2256" s="15">
        <v>2021</v>
      </c>
      <c r="J2256" s="22" t="s">
        <v>820</v>
      </c>
      <c r="K2256" s="22"/>
      <c r="L2256" s="22"/>
      <c r="M2256" s="17"/>
      <c r="N2256" s="22">
        <v>1</v>
      </c>
      <c r="O2256" s="307" t="s">
        <v>948</v>
      </c>
      <c r="P2256" s="26" t="s">
        <v>821</v>
      </c>
      <c r="Q2256" s="73" t="s">
        <v>56</v>
      </c>
      <c r="R2256" s="20"/>
      <c r="S2256" s="20"/>
    </row>
    <row r="2257" spans="1:19" s="58" customFormat="1" ht="20.100000000000001" customHeight="1" x14ac:dyDescent="0.25">
      <c r="A2257" s="72">
        <v>1823</v>
      </c>
      <c r="B2257" s="20" t="str">
        <f t="shared" si="136"/>
        <v>00.03.27.3.2.2.4.B.49.2021</v>
      </c>
      <c r="C2257" s="20">
        <v>49</v>
      </c>
      <c r="D2257" s="72" t="s">
        <v>1085</v>
      </c>
      <c r="E2257" s="25" t="s">
        <v>373</v>
      </c>
      <c r="F2257" s="19" t="s">
        <v>893</v>
      </c>
      <c r="G2257" s="190">
        <v>850000</v>
      </c>
      <c r="H2257" s="269"/>
      <c r="I2257" s="15">
        <v>2021</v>
      </c>
      <c r="J2257" s="22" t="s">
        <v>820</v>
      </c>
      <c r="K2257" s="22"/>
      <c r="L2257" s="22"/>
      <c r="M2257" s="17"/>
      <c r="N2257" s="22">
        <v>1</v>
      </c>
      <c r="O2257" s="307" t="s">
        <v>948</v>
      </c>
      <c r="P2257" s="26" t="s">
        <v>821</v>
      </c>
      <c r="Q2257" s="73" t="s">
        <v>56</v>
      </c>
      <c r="R2257" s="20"/>
      <c r="S2257" s="20"/>
    </row>
    <row r="2258" spans="1:19" s="58" customFormat="1" ht="20.100000000000001" customHeight="1" x14ac:dyDescent="0.25">
      <c r="A2258" s="22">
        <v>1824</v>
      </c>
      <c r="B2258" s="20" t="str">
        <f t="shared" si="136"/>
        <v>00.03.27.3.2.2.4.B.50.2021</v>
      </c>
      <c r="C2258" s="20">
        <v>50</v>
      </c>
      <c r="D2258" s="72" t="s">
        <v>1085</v>
      </c>
      <c r="E2258" s="25" t="s">
        <v>373</v>
      </c>
      <c r="F2258" s="19" t="s">
        <v>893</v>
      </c>
      <c r="G2258" s="190">
        <v>850000</v>
      </c>
      <c r="H2258" s="269"/>
      <c r="I2258" s="15">
        <v>2021</v>
      </c>
      <c r="J2258" s="22" t="s">
        <v>820</v>
      </c>
      <c r="K2258" s="22"/>
      <c r="L2258" s="22"/>
      <c r="M2258" s="17"/>
      <c r="N2258" s="22">
        <v>1</v>
      </c>
      <c r="O2258" s="307" t="s">
        <v>948</v>
      </c>
      <c r="P2258" s="74" t="s">
        <v>821</v>
      </c>
      <c r="Q2258" s="73" t="s">
        <v>56</v>
      </c>
      <c r="R2258" s="20"/>
      <c r="S2258" s="20"/>
    </row>
    <row r="2259" spans="1:19" s="58" customFormat="1" ht="20.100000000000001" customHeight="1" x14ac:dyDescent="0.25">
      <c r="A2259" s="72">
        <v>1825</v>
      </c>
      <c r="B2259" s="20" t="str">
        <f t="shared" si="136"/>
        <v>00.03.27.3.2.2.4.B.51.2021</v>
      </c>
      <c r="C2259" s="20">
        <v>51</v>
      </c>
      <c r="D2259" s="72" t="s">
        <v>1085</v>
      </c>
      <c r="E2259" s="26" t="s">
        <v>822</v>
      </c>
      <c r="F2259" s="19" t="s">
        <v>893</v>
      </c>
      <c r="G2259" s="190">
        <v>650000</v>
      </c>
      <c r="H2259" s="269"/>
      <c r="I2259" s="15">
        <v>2021</v>
      </c>
      <c r="J2259" s="73"/>
      <c r="K2259" s="73"/>
      <c r="L2259" s="73"/>
      <c r="M2259" s="73"/>
      <c r="N2259" s="73">
        <v>1</v>
      </c>
      <c r="O2259" s="307" t="s">
        <v>948</v>
      </c>
      <c r="P2259" s="26" t="s">
        <v>821</v>
      </c>
      <c r="Q2259" s="73" t="s">
        <v>56</v>
      </c>
      <c r="R2259" s="20"/>
      <c r="S2259" s="20"/>
    </row>
    <row r="2260" spans="1:19" s="58" customFormat="1" ht="20.100000000000001" customHeight="1" x14ac:dyDescent="0.25">
      <c r="A2260" s="22">
        <v>1826</v>
      </c>
      <c r="B2260" s="20" t="str">
        <f t="shared" si="136"/>
        <v>00.03.27.3.2.2.4.B.52.2021</v>
      </c>
      <c r="C2260" s="20">
        <v>52</v>
      </c>
      <c r="D2260" s="72" t="s">
        <v>1085</v>
      </c>
      <c r="E2260" s="74" t="s">
        <v>409</v>
      </c>
      <c r="F2260" s="19" t="s">
        <v>893</v>
      </c>
      <c r="G2260" s="190">
        <v>375000</v>
      </c>
      <c r="H2260" s="269"/>
      <c r="I2260" s="15">
        <v>2021</v>
      </c>
      <c r="J2260" s="73" t="s">
        <v>51</v>
      </c>
      <c r="K2260" s="73"/>
      <c r="L2260" s="21"/>
      <c r="M2260" s="73"/>
      <c r="N2260" s="73">
        <v>1</v>
      </c>
      <c r="O2260" s="307" t="s">
        <v>948</v>
      </c>
      <c r="P2260" s="74" t="s">
        <v>821</v>
      </c>
      <c r="Q2260" s="73" t="s">
        <v>56</v>
      </c>
      <c r="R2260" s="20"/>
      <c r="S2260" s="20"/>
    </row>
    <row r="2261" spans="1:19" s="58" customFormat="1" ht="20.100000000000001" customHeight="1" x14ac:dyDescent="0.25">
      <c r="A2261" s="72">
        <v>1827</v>
      </c>
      <c r="B2261" s="20" t="str">
        <f t="shared" si="136"/>
        <v>00.03.27.3.2.2.4.B.53.2021</v>
      </c>
      <c r="C2261" s="20">
        <v>53</v>
      </c>
      <c r="D2261" s="72" t="s">
        <v>1085</v>
      </c>
      <c r="E2261" s="74" t="s">
        <v>409</v>
      </c>
      <c r="F2261" s="19" t="s">
        <v>893</v>
      </c>
      <c r="G2261" s="190">
        <v>375000</v>
      </c>
      <c r="H2261" s="269"/>
      <c r="I2261" s="15">
        <v>2021</v>
      </c>
      <c r="J2261" s="73" t="s">
        <v>51</v>
      </c>
      <c r="K2261" s="73"/>
      <c r="L2261" s="21"/>
      <c r="M2261" s="73"/>
      <c r="N2261" s="73">
        <v>1</v>
      </c>
      <c r="O2261" s="307" t="s">
        <v>948</v>
      </c>
      <c r="P2261" s="74" t="s">
        <v>821</v>
      </c>
      <c r="Q2261" s="73" t="s">
        <v>56</v>
      </c>
      <c r="R2261" s="20"/>
      <c r="S2261" s="20"/>
    </row>
    <row r="2262" spans="1:19" s="58" customFormat="1" ht="20.100000000000001" customHeight="1" x14ac:dyDescent="0.25">
      <c r="A2262" s="22">
        <v>1828</v>
      </c>
      <c r="B2262" s="20" t="str">
        <f t="shared" si="136"/>
        <v>00.03.27.3.2.2.4.B.54.2017</v>
      </c>
      <c r="C2262" s="20">
        <v>54</v>
      </c>
      <c r="D2262" s="72" t="s">
        <v>1085</v>
      </c>
      <c r="E2262" s="71" t="s">
        <v>718</v>
      </c>
      <c r="F2262" s="19" t="s">
        <v>893</v>
      </c>
      <c r="G2262" s="190">
        <v>3000000</v>
      </c>
      <c r="H2262" s="269"/>
      <c r="I2262" s="15">
        <v>2017</v>
      </c>
      <c r="J2262" s="73"/>
      <c r="K2262" s="73"/>
      <c r="L2262" s="21"/>
      <c r="M2262" s="73"/>
      <c r="N2262" s="73">
        <v>1</v>
      </c>
      <c r="O2262" s="307" t="s">
        <v>948</v>
      </c>
      <c r="P2262" s="74" t="s">
        <v>821</v>
      </c>
      <c r="Q2262" s="73" t="s">
        <v>56</v>
      </c>
      <c r="R2262" s="20"/>
      <c r="S2262" s="20"/>
    </row>
    <row r="2263" spans="1:19" s="58" customFormat="1" ht="20.100000000000001" customHeight="1" x14ac:dyDescent="0.25">
      <c r="A2263" s="72">
        <v>1829</v>
      </c>
      <c r="B2263" s="20" t="str">
        <f t="shared" si="136"/>
        <v>00.03.27.3.2.2.4.B.55.2017</v>
      </c>
      <c r="C2263" s="20">
        <v>55</v>
      </c>
      <c r="D2263" s="72" t="s">
        <v>1085</v>
      </c>
      <c r="E2263" s="71" t="s">
        <v>718</v>
      </c>
      <c r="F2263" s="19" t="s">
        <v>893</v>
      </c>
      <c r="G2263" s="190">
        <v>3000000</v>
      </c>
      <c r="H2263" s="269"/>
      <c r="I2263" s="15">
        <v>2017</v>
      </c>
      <c r="J2263" s="73"/>
      <c r="K2263" s="73"/>
      <c r="L2263" s="21"/>
      <c r="M2263" s="73"/>
      <c r="N2263" s="73">
        <v>1</v>
      </c>
      <c r="O2263" s="307" t="s">
        <v>948</v>
      </c>
      <c r="P2263" s="74" t="s">
        <v>821</v>
      </c>
      <c r="Q2263" s="73" t="s">
        <v>56</v>
      </c>
      <c r="R2263" s="20"/>
      <c r="S2263" s="20"/>
    </row>
    <row r="2264" spans="1:19" s="58" customFormat="1" ht="20.100000000000001" customHeight="1" x14ac:dyDescent="0.25">
      <c r="A2264" s="22">
        <v>1830</v>
      </c>
      <c r="B2264" s="20" t="str">
        <f t="shared" si="136"/>
        <v>00.03.27.3.2.2.4.B.56.2021</v>
      </c>
      <c r="C2264" s="20">
        <v>56</v>
      </c>
      <c r="D2264" s="72" t="s">
        <v>1085</v>
      </c>
      <c r="E2264" s="74" t="s">
        <v>811</v>
      </c>
      <c r="F2264" s="19" t="s">
        <v>893</v>
      </c>
      <c r="G2264" s="190">
        <v>4500000</v>
      </c>
      <c r="H2264" s="269"/>
      <c r="I2264" s="15">
        <v>2021</v>
      </c>
      <c r="J2264" s="15" t="s">
        <v>366</v>
      </c>
      <c r="K2264" s="15"/>
      <c r="L2264" s="21"/>
      <c r="M2264" s="73"/>
      <c r="N2264" s="73">
        <v>1</v>
      </c>
      <c r="O2264" s="307" t="s">
        <v>948</v>
      </c>
      <c r="P2264" s="74" t="s">
        <v>821</v>
      </c>
      <c r="Q2264" s="73" t="s">
        <v>381</v>
      </c>
      <c r="R2264" s="20"/>
      <c r="S2264" s="20"/>
    </row>
    <row r="2265" spans="1:19" s="58" customFormat="1" ht="20.100000000000001" customHeight="1" x14ac:dyDescent="0.25">
      <c r="A2265" s="72">
        <v>1831</v>
      </c>
      <c r="B2265" s="20" t="str">
        <f t="shared" ref="B2265:B2276" si="137">"00.03.27.3.2.2.5.B."&amp;C2265&amp;D2265&amp;I2265</f>
        <v>00.03.27.3.2.2.5.B.57.2021</v>
      </c>
      <c r="C2265" s="20">
        <v>57</v>
      </c>
      <c r="D2265" s="72" t="s">
        <v>1085</v>
      </c>
      <c r="E2265" s="25" t="s">
        <v>373</v>
      </c>
      <c r="F2265" s="19" t="s">
        <v>893</v>
      </c>
      <c r="G2265" s="190">
        <v>850000</v>
      </c>
      <c r="H2265" s="269"/>
      <c r="I2265" s="15">
        <v>2021</v>
      </c>
      <c r="J2265" s="22" t="s">
        <v>407</v>
      </c>
      <c r="K2265" s="22"/>
      <c r="L2265" s="22"/>
      <c r="M2265" s="17"/>
      <c r="N2265" s="22">
        <v>1</v>
      </c>
      <c r="O2265" s="307" t="s">
        <v>948</v>
      </c>
      <c r="P2265" s="74" t="s">
        <v>809</v>
      </c>
      <c r="Q2265" s="73" t="s">
        <v>381</v>
      </c>
      <c r="R2265" s="20"/>
      <c r="S2265" s="20"/>
    </row>
    <row r="2266" spans="1:19" s="58" customFormat="1" ht="20.100000000000001" customHeight="1" x14ac:dyDescent="0.25">
      <c r="A2266" s="22">
        <v>1832</v>
      </c>
      <c r="B2266" s="20" t="str">
        <f t="shared" si="137"/>
        <v>00.03.27.3.2.2.5.B.58.2021</v>
      </c>
      <c r="C2266" s="20">
        <v>58</v>
      </c>
      <c r="D2266" s="72" t="s">
        <v>1085</v>
      </c>
      <c r="E2266" s="25" t="s">
        <v>373</v>
      </c>
      <c r="F2266" s="19" t="s">
        <v>893</v>
      </c>
      <c r="G2266" s="190">
        <v>850000</v>
      </c>
      <c r="H2266" s="269"/>
      <c r="I2266" s="15">
        <v>2021</v>
      </c>
      <c r="J2266" s="22" t="s">
        <v>407</v>
      </c>
      <c r="K2266" s="22"/>
      <c r="L2266" s="22"/>
      <c r="M2266" s="17"/>
      <c r="N2266" s="22">
        <v>1</v>
      </c>
      <c r="O2266" s="307" t="s">
        <v>948</v>
      </c>
      <c r="P2266" s="74" t="s">
        <v>809</v>
      </c>
      <c r="Q2266" s="73" t="s">
        <v>381</v>
      </c>
      <c r="R2266" s="20"/>
      <c r="S2266" s="20"/>
    </row>
    <row r="2267" spans="1:19" s="58" customFormat="1" ht="20.100000000000001" customHeight="1" x14ac:dyDescent="0.25">
      <c r="A2267" s="72">
        <v>1833</v>
      </c>
      <c r="B2267" s="20" t="str">
        <f t="shared" si="137"/>
        <v>00.03.27.3.2.2.5.B.59.2021</v>
      </c>
      <c r="C2267" s="20">
        <v>59</v>
      </c>
      <c r="D2267" s="72" t="s">
        <v>1085</v>
      </c>
      <c r="E2267" s="25" t="s">
        <v>373</v>
      </c>
      <c r="F2267" s="19" t="s">
        <v>893</v>
      </c>
      <c r="G2267" s="190">
        <v>850000</v>
      </c>
      <c r="H2267" s="269"/>
      <c r="I2267" s="15">
        <v>2021</v>
      </c>
      <c r="J2267" s="22" t="s">
        <v>407</v>
      </c>
      <c r="K2267" s="22"/>
      <c r="L2267" s="22"/>
      <c r="M2267" s="17"/>
      <c r="N2267" s="22">
        <v>1</v>
      </c>
      <c r="O2267" s="307" t="s">
        <v>948</v>
      </c>
      <c r="P2267" s="74" t="s">
        <v>809</v>
      </c>
      <c r="Q2267" s="73" t="s">
        <v>381</v>
      </c>
      <c r="R2267" s="20"/>
      <c r="S2267" s="20"/>
    </row>
    <row r="2268" spans="1:19" s="58" customFormat="1" ht="20.100000000000001" customHeight="1" x14ac:dyDescent="0.25">
      <c r="A2268" s="22">
        <v>1834</v>
      </c>
      <c r="B2268" s="20" t="str">
        <f t="shared" si="137"/>
        <v>00.03.27.3.2.2.5.B.60.2021</v>
      </c>
      <c r="C2268" s="20">
        <v>60</v>
      </c>
      <c r="D2268" s="72" t="s">
        <v>1085</v>
      </c>
      <c r="E2268" s="26" t="s">
        <v>810</v>
      </c>
      <c r="F2268" s="19" t="s">
        <v>893</v>
      </c>
      <c r="G2268" s="190">
        <v>375000</v>
      </c>
      <c r="H2268" s="269"/>
      <c r="I2268" s="15">
        <v>2021</v>
      </c>
      <c r="J2268" s="23" t="s">
        <v>410</v>
      </c>
      <c r="K2268" s="73"/>
      <c r="L2268" s="73"/>
      <c r="M2268" s="73"/>
      <c r="N2268" s="73">
        <v>1</v>
      </c>
      <c r="O2268" s="307" t="s">
        <v>948</v>
      </c>
      <c r="P2268" s="74" t="s">
        <v>809</v>
      </c>
      <c r="Q2268" s="73" t="s">
        <v>381</v>
      </c>
      <c r="R2268" s="20"/>
      <c r="S2268" s="20"/>
    </row>
    <row r="2269" spans="1:19" s="58" customFormat="1" ht="20.100000000000001" customHeight="1" x14ac:dyDescent="0.25">
      <c r="A2269" s="72">
        <v>1835</v>
      </c>
      <c r="B2269" s="20" t="str">
        <f t="shared" si="137"/>
        <v>00.03.27.3.2.2.5.B.61.2021</v>
      </c>
      <c r="C2269" s="20">
        <v>61</v>
      </c>
      <c r="D2269" s="72" t="s">
        <v>1085</v>
      </c>
      <c r="E2269" s="26" t="s">
        <v>810</v>
      </c>
      <c r="F2269" s="19" t="s">
        <v>893</v>
      </c>
      <c r="G2269" s="190">
        <v>375000</v>
      </c>
      <c r="H2269" s="269"/>
      <c r="I2269" s="15">
        <v>2021</v>
      </c>
      <c r="J2269" s="73" t="s">
        <v>410</v>
      </c>
      <c r="K2269" s="73"/>
      <c r="L2269" s="73"/>
      <c r="M2269" s="73"/>
      <c r="N2269" s="73">
        <v>1</v>
      </c>
      <c r="O2269" s="307" t="s">
        <v>948</v>
      </c>
      <c r="P2269" s="74" t="s">
        <v>809</v>
      </c>
      <c r="Q2269" s="73" t="s">
        <v>381</v>
      </c>
      <c r="R2269" s="20"/>
      <c r="S2269" s="20"/>
    </row>
    <row r="2270" spans="1:19" s="58" customFormat="1" ht="20.100000000000001" customHeight="1" x14ac:dyDescent="0.25">
      <c r="A2270" s="22">
        <v>1836</v>
      </c>
      <c r="B2270" s="20" t="str">
        <f t="shared" si="137"/>
        <v>00.03.27.3.2.2.5.B.62.2021</v>
      </c>
      <c r="C2270" s="20">
        <v>62</v>
      </c>
      <c r="D2270" s="72" t="s">
        <v>1085</v>
      </c>
      <c r="E2270" s="74" t="s">
        <v>810</v>
      </c>
      <c r="F2270" s="19" t="s">
        <v>893</v>
      </c>
      <c r="G2270" s="190">
        <v>375000</v>
      </c>
      <c r="H2270" s="269"/>
      <c r="I2270" s="15">
        <v>2021</v>
      </c>
      <c r="J2270" s="73" t="s">
        <v>410</v>
      </c>
      <c r="K2270" s="73"/>
      <c r="L2270" s="73"/>
      <c r="M2270" s="73"/>
      <c r="N2270" s="73">
        <v>1</v>
      </c>
      <c r="O2270" s="307" t="s">
        <v>948</v>
      </c>
      <c r="P2270" s="74" t="s">
        <v>809</v>
      </c>
      <c r="Q2270" s="73" t="s">
        <v>381</v>
      </c>
      <c r="R2270" s="20"/>
      <c r="S2270" s="20"/>
    </row>
    <row r="2271" spans="1:19" s="58" customFormat="1" ht="20.100000000000001" customHeight="1" x14ac:dyDescent="0.25">
      <c r="A2271" s="72">
        <v>1837</v>
      </c>
      <c r="B2271" s="20" t="str">
        <f t="shared" si="137"/>
        <v>00.03.27.3.2.2.5.B.63.2019</v>
      </c>
      <c r="C2271" s="20">
        <v>63</v>
      </c>
      <c r="D2271" s="72" t="s">
        <v>1085</v>
      </c>
      <c r="E2271" s="74" t="s">
        <v>415</v>
      </c>
      <c r="F2271" s="19" t="s">
        <v>893</v>
      </c>
      <c r="G2271" s="192">
        <v>200000</v>
      </c>
      <c r="H2271" s="271"/>
      <c r="I2271" s="15">
        <v>2019</v>
      </c>
      <c r="J2271" s="73" t="s">
        <v>368</v>
      </c>
      <c r="K2271" s="73"/>
      <c r="L2271" s="21"/>
      <c r="M2271" s="73"/>
      <c r="N2271" s="73">
        <v>1</v>
      </c>
      <c r="O2271" s="307" t="s">
        <v>948</v>
      </c>
      <c r="P2271" s="74" t="s">
        <v>809</v>
      </c>
      <c r="Q2271" s="73" t="s">
        <v>381</v>
      </c>
      <c r="R2271" s="20"/>
      <c r="S2271" s="20"/>
    </row>
    <row r="2272" spans="1:19" s="58" customFormat="1" ht="20.100000000000001" customHeight="1" x14ac:dyDescent="0.25">
      <c r="A2272" s="22">
        <v>1838</v>
      </c>
      <c r="B2272" s="20" t="str">
        <f t="shared" si="137"/>
        <v>00.03.27.3.2.2.5.B.64.2021</v>
      </c>
      <c r="C2272" s="20">
        <v>64</v>
      </c>
      <c r="D2272" s="72" t="s">
        <v>1085</v>
      </c>
      <c r="E2272" s="74" t="s">
        <v>811</v>
      </c>
      <c r="F2272" s="19" t="s">
        <v>893</v>
      </c>
      <c r="G2272" s="190">
        <v>4500000</v>
      </c>
      <c r="H2272" s="269"/>
      <c r="I2272" s="15">
        <v>2021</v>
      </c>
      <c r="J2272" s="73" t="s">
        <v>366</v>
      </c>
      <c r="K2272" s="73"/>
      <c r="L2272" s="21"/>
      <c r="M2272" s="73"/>
      <c r="N2272" s="73">
        <v>1</v>
      </c>
      <c r="O2272" s="307" t="s">
        <v>948</v>
      </c>
      <c r="P2272" s="74" t="s">
        <v>809</v>
      </c>
      <c r="Q2272" s="23" t="s">
        <v>381</v>
      </c>
      <c r="R2272" s="20"/>
      <c r="S2272" s="20"/>
    </row>
    <row r="2273" spans="1:19" s="58" customFormat="1" ht="20.100000000000001" customHeight="1" x14ac:dyDescent="0.25">
      <c r="A2273" s="72">
        <v>1839</v>
      </c>
      <c r="B2273" s="20" t="str">
        <f t="shared" si="137"/>
        <v>00.03.27.3.2.2.5.B.65.2020</v>
      </c>
      <c r="C2273" s="20">
        <v>65</v>
      </c>
      <c r="D2273" s="72" t="s">
        <v>1085</v>
      </c>
      <c r="E2273" s="74" t="s">
        <v>708</v>
      </c>
      <c r="F2273" s="19" t="s">
        <v>893</v>
      </c>
      <c r="G2273" s="190">
        <v>90000</v>
      </c>
      <c r="H2273" s="269"/>
      <c r="I2273" s="15">
        <v>2020</v>
      </c>
      <c r="J2273" s="15"/>
      <c r="K2273" s="15"/>
      <c r="L2273" s="21"/>
      <c r="M2273" s="73"/>
      <c r="N2273" s="73">
        <v>1</v>
      </c>
      <c r="O2273" s="307" t="s">
        <v>948</v>
      </c>
      <c r="P2273" s="26" t="s">
        <v>809</v>
      </c>
      <c r="Q2273" s="23" t="s">
        <v>381</v>
      </c>
      <c r="R2273" s="20"/>
      <c r="S2273" s="20"/>
    </row>
    <row r="2274" spans="1:19" s="58" customFormat="1" ht="20.100000000000001" customHeight="1" x14ac:dyDescent="0.25">
      <c r="A2274" s="22">
        <v>1840</v>
      </c>
      <c r="B2274" s="20" t="str">
        <f t="shared" si="137"/>
        <v>00.03.27.3.2.2.5.B.66.2019</v>
      </c>
      <c r="C2274" s="20">
        <v>66</v>
      </c>
      <c r="D2274" s="72" t="s">
        <v>1085</v>
      </c>
      <c r="E2274" s="71" t="s">
        <v>718</v>
      </c>
      <c r="F2274" s="19" t="s">
        <v>893</v>
      </c>
      <c r="G2274" s="190">
        <v>3000000</v>
      </c>
      <c r="H2274" s="269"/>
      <c r="I2274" s="15">
        <v>2019</v>
      </c>
      <c r="J2274" s="73"/>
      <c r="K2274" s="73"/>
      <c r="L2274" s="21"/>
      <c r="M2274" s="73"/>
      <c r="N2274" s="73">
        <v>1</v>
      </c>
      <c r="O2274" s="307" t="s">
        <v>948</v>
      </c>
      <c r="P2274" s="26" t="s">
        <v>809</v>
      </c>
      <c r="Q2274" s="73" t="s">
        <v>381</v>
      </c>
      <c r="R2274" s="20"/>
      <c r="S2274" s="20"/>
    </row>
    <row r="2275" spans="1:19" s="58" customFormat="1" ht="20.100000000000001" customHeight="1" x14ac:dyDescent="0.25">
      <c r="A2275" s="72">
        <v>1841</v>
      </c>
      <c r="B2275" s="20" t="str">
        <f t="shared" si="137"/>
        <v>00.03.27.3.2.2.5.B.67.2019</v>
      </c>
      <c r="C2275" s="20">
        <v>67</v>
      </c>
      <c r="D2275" s="72" t="s">
        <v>1085</v>
      </c>
      <c r="E2275" s="71" t="s">
        <v>718</v>
      </c>
      <c r="F2275" s="19" t="s">
        <v>893</v>
      </c>
      <c r="G2275" s="190">
        <v>3000000</v>
      </c>
      <c r="H2275" s="269"/>
      <c r="I2275" s="15">
        <v>2019</v>
      </c>
      <c r="J2275" s="73"/>
      <c r="K2275" s="73"/>
      <c r="L2275" s="21"/>
      <c r="M2275" s="73"/>
      <c r="N2275" s="73">
        <v>1</v>
      </c>
      <c r="O2275" s="307" t="s">
        <v>948</v>
      </c>
      <c r="P2275" s="74" t="s">
        <v>809</v>
      </c>
      <c r="Q2275" s="73" t="s">
        <v>381</v>
      </c>
      <c r="R2275" s="20"/>
      <c r="S2275" s="20"/>
    </row>
    <row r="2276" spans="1:19" s="58" customFormat="1" ht="20.100000000000001" customHeight="1" x14ac:dyDescent="0.25">
      <c r="A2276" s="22">
        <v>1842</v>
      </c>
      <c r="B2276" s="20" t="str">
        <f t="shared" si="137"/>
        <v>00.03.27.3.2.2.5.B.68.2019</v>
      </c>
      <c r="C2276" s="20">
        <v>68</v>
      </c>
      <c r="D2276" s="72" t="s">
        <v>1085</v>
      </c>
      <c r="E2276" s="71" t="s">
        <v>718</v>
      </c>
      <c r="F2276" s="19" t="s">
        <v>893</v>
      </c>
      <c r="G2276" s="190">
        <v>3000000</v>
      </c>
      <c r="H2276" s="269"/>
      <c r="I2276" s="15">
        <v>2019</v>
      </c>
      <c r="J2276" s="73"/>
      <c r="K2276" s="73"/>
      <c r="L2276" s="21"/>
      <c r="M2276" s="73"/>
      <c r="N2276" s="73">
        <v>1</v>
      </c>
      <c r="O2276" s="307" t="s">
        <v>948</v>
      </c>
      <c r="P2276" s="74" t="s">
        <v>809</v>
      </c>
      <c r="Q2276" s="73" t="s">
        <v>56</v>
      </c>
      <c r="R2276" s="20"/>
      <c r="S2276" s="20"/>
    </row>
    <row r="2277" spans="1:19" s="58" customFormat="1" ht="20.100000000000001" customHeight="1" x14ac:dyDescent="0.25">
      <c r="A2277" s="72">
        <v>1843</v>
      </c>
      <c r="B2277" s="20" t="str">
        <f t="shared" ref="B2277:B2306" si="138">"00.03.27.3.2.2.2.B."&amp;C2277&amp;D2277&amp;I2277</f>
        <v>00.03.27.3.2.2.2.B.69.2021</v>
      </c>
      <c r="C2277" s="20">
        <v>69</v>
      </c>
      <c r="D2277" s="72" t="s">
        <v>1085</v>
      </c>
      <c r="E2277" s="25" t="s">
        <v>373</v>
      </c>
      <c r="F2277" s="19" t="s">
        <v>893</v>
      </c>
      <c r="G2277" s="190">
        <v>850000</v>
      </c>
      <c r="H2277" s="269"/>
      <c r="I2277" s="15">
        <v>2021</v>
      </c>
      <c r="J2277" s="22" t="s">
        <v>407</v>
      </c>
      <c r="K2277" s="22"/>
      <c r="L2277" s="22"/>
      <c r="M2277" s="17"/>
      <c r="N2277" s="22">
        <v>1</v>
      </c>
      <c r="O2277" s="307" t="s">
        <v>948</v>
      </c>
      <c r="P2277" s="74" t="s">
        <v>816</v>
      </c>
      <c r="Q2277" s="73" t="s">
        <v>56</v>
      </c>
      <c r="R2277" s="20"/>
      <c r="S2277" s="20"/>
    </row>
    <row r="2278" spans="1:19" s="58" customFormat="1" ht="20.100000000000001" customHeight="1" x14ac:dyDescent="0.25">
      <c r="A2278" s="22">
        <v>1844</v>
      </c>
      <c r="B2278" s="20" t="str">
        <f t="shared" si="138"/>
        <v>00.03.27.3.2.2.2.B.70.2021</v>
      </c>
      <c r="C2278" s="20">
        <v>70</v>
      </c>
      <c r="D2278" s="72" t="s">
        <v>1085</v>
      </c>
      <c r="E2278" s="25" t="s">
        <v>373</v>
      </c>
      <c r="F2278" s="19" t="s">
        <v>893</v>
      </c>
      <c r="G2278" s="190">
        <v>850000</v>
      </c>
      <c r="H2278" s="269"/>
      <c r="I2278" s="15">
        <v>2021</v>
      </c>
      <c r="J2278" s="22" t="s">
        <v>407</v>
      </c>
      <c r="K2278" s="22"/>
      <c r="L2278" s="22"/>
      <c r="M2278" s="17"/>
      <c r="N2278" s="22">
        <v>1</v>
      </c>
      <c r="O2278" s="307" t="s">
        <v>948</v>
      </c>
      <c r="P2278" s="74" t="s">
        <v>816</v>
      </c>
      <c r="Q2278" s="73" t="s">
        <v>56</v>
      </c>
      <c r="R2278" s="20"/>
      <c r="S2278" s="20"/>
    </row>
    <row r="2279" spans="1:19" s="58" customFormat="1" ht="20.100000000000001" customHeight="1" x14ac:dyDescent="0.25">
      <c r="A2279" s="72">
        <v>1845</v>
      </c>
      <c r="B2279" s="20" t="str">
        <f t="shared" si="138"/>
        <v>00.03.27.3.2.2.2.B.71.2021</v>
      </c>
      <c r="C2279" s="20">
        <v>71</v>
      </c>
      <c r="D2279" s="72" t="s">
        <v>1085</v>
      </c>
      <c r="E2279" s="25" t="s">
        <v>373</v>
      </c>
      <c r="F2279" s="19" t="s">
        <v>893</v>
      </c>
      <c r="G2279" s="190">
        <v>850000</v>
      </c>
      <c r="H2279" s="269"/>
      <c r="I2279" s="15">
        <v>2021</v>
      </c>
      <c r="J2279" s="22" t="s">
        <v>407</v>
      </c>
      <c r="K2279" s="22"/>
      <c r="L2279" s="22"/>
      <c r="M2279" s="17"/>
      <c r="N2279" s="22">
        <v>1</v>
      </c>
      <c r="O2279" s="307" t="s">
        <v>948</v>
      </c>
      <c r="P2279" s="74" t="s">
        <v>816</v>
      </c>
      <c r="Q2279" s="73" t="s">
        <v>56</v>
      </c>
      <c r="R2279" s="20"/>
      <c r="S2279" s="20"/>
    </row>
    <row r="2280" spans="1:19" s="58" customFormat="1" ht="20.100000000000001" customHeight="1" x14ac:dyDescent="0.25">
      <c r="A2280" s="22">
        <v>1846</v>
      </c>
      <c r="B2280" s="20" t="str">
        <f t="shared" si="138"/>
        <v>00.03.27.3.2.2.2.B.72.2021</v>
      </c>
      <c r="C2280" s="20">
        <v>72</v>
      </c>
      <c r="D2280" s="72" t="s">
        <v>1085</v>
      </c>
      <c r="E2280" s="25" t="s">
        <v>373</v>
      </c>
      <c r="F2280" s="19" t="s">
        <v>893</v>
      </c>
      <c r="G2280" s="190">
        <v>850000</v>
      </c>
      <c r="H2280" s="269"/>
      <c r="I2280" s="15">
        <v>2021</v>
      </c>
      <c r="J2280" s="22" t="s">
        <v>407</v>
      </c>
      <c r="K2280" s="22"/>
      <c r="L2280" s="22"/>
      <c r="M2280" s="17"/>
      <c r="N2280" s="22">
        <v>1</v>
      </c>
      <c r="O2280" s="307" t="s">
        <v>948</v>
      </c>
      <c r="P2280" s="74" t="s">
        <v>816</v>
      </c>
      <c r="Q2280" s="73" t="s">
        <v>56</v>
      </c>
      <c r="R2280" s="20"/>
      <c r="S2280" s="20"/>
    </row>
    <row r="2281" spans="1:19" s="58" customFormat="1" ht="20.100000000000001" customHeight="1" x14ac:dyDescent="0.25">
      <c r="A2281" s="72">
        <v>1847</v>
      </c>
      <c r="B2281" s="20" t="str">
        <f t="shared" si="138"/>
        <v>00.03.27.3.2.2.2.B.73.2019</v>
      </c>
      <c r="C2281" s="20">
        <v>73</v>
      </c>
      <c r="D2281" s="72" t="s">
        <v>1085</v>
      </c>
      <c r="E2281" s="74" t="s">
        <v>408</v>
      </c>
      <c r="F2281" s="19" t="s">
        <v>893</v>
      </c>
      <c r="G2281" s="190">
        <v>500000</v>
      </c>
      <c r="H2281" s="269"/>
      <c r="I2281" s="15">
        <v>2019</v>
      </c>
      <c r="J2281" s="73"/>
      <c r="K2281" s="73"/>
      <c r="L2281" s="73"/>
      <c r="M2281" s="73"/>
      <c r="N2281" s="73">
        <v>1</v>
      </c>
      <c r="O2281" s="307" t="s">
        <v>948</v>
      </c>
      <c r="P2281" s="74" t="s">
        <v>816</v>
      </c>
      <c r="Q2281" s="73" t="s">
        <v>56</v>
      </c>
      <c r="R2281" s="20"/>
      <c r="S2281" s="20"/>
    </row>
    <row r="2282" spans="1:19" s="58" customFormat="1" ht="20.100000000000001" customHeight="1" x14ac:dyDescent="0.25">
      <c r="A2282" s="22">
        <v>1848</v>
      </c>
      <c r="B2282" s="20" t="str">
        <f t="shared" si="138"/>
        <v>00.03.27.3.2.2.2.B.74.2019</v>
      </c>
      <c r="C2282" s="20">
        <v>74</v>
      </c>
      <c r="D2282" s="72" t="s">
        <v>1085</v>
      </c>
      <c r="E2282" s="74" t="s">
        <v>408</v>
      </c>
      <c r="F2282" s="19" t="s">
        <v>893</v>
      </c>
      <c r="G2282" s="190">
        <v>500000</v>
      </c>
      <c r="H2282" s="269"/>
      <c r="I2282" s="15">
        <v>2019</v>
      </c>
      <c r="J2282" s="73"/>
      <c r="K2282" s="73"/>
      <c r="L2282" s="73"/>
      <c r="M2282" s="73"/>
      <c r="N2282" s="73">
        <v>1</v>
      </c>
      <c r="O2282" s="307" t="s">
        <v>948</v>
      </c>
      <c r="P2282" s="74" t="s">
        <v>816</v>
      </c>
      <c r="Q2282" s="73" t="s">
        <v>56</v>
      </c>
      <c r="R2282" s="20"/>
      <c r="S2282" s="20"/>
    </row>
    <row r="2283" spans="1:19" s="58" customFormat="1" ht="20.100000000000001" customHeight="1" x14ac:dyDescent="0.25">
      <c r="A2283" s="72">
        <v>1849</v>
      </c>
      <c r="B2283" s="20" t="str">
        <f t="shared" si="138"/>
        <v>00.03.27.3.2.2.2.B.75.2019</v>
      </c>
      <c r="C2283" s="20">
        <v>75</v>
      </c>
      <c r="D2283" s="72" t="s">
        <v>1085</v>
      </c>
      <c r="E2283" s="74" t="s">
        <v>408</v>
      </c>
      <c r="F2283" s="19" t="s">
        <v>893</v>
      </c>
      <c r="G2283" s="190">
        <v>500000</v>
      </c>
      <c r="H2283" s="269"/>
      <c r="I2283" s="15">
        <v>2019</v>
      </c>
      <c r="J2283" s="73"/>
      <c r="K2283" s="73"/>
      <c r="L2283" s="73"/>
      <c r="M2283" s="73"/>
      <c r="N2283" s="73">
        <v>1</v>
      </c>
      <c r="O2283" s="307" t="s">
        <v>948</v>
      </c>
      <c r="P2283" s="74" t="s">
        <v>816</v>
      </c>
      <c r="Q2283" s="73" t="s">
        <v>56</v>
      </c>
      <c r="R2283" s="20"/>
      <c r="S2283" s="20"/>
    </row>
    <row r="2284" spans="1:19" s="58" customFormat="1" ht="20.100000000000001" customHeight="1" x14ac:dyDescent="0.25">
      <c r="A2284" s="22">
        <v>1850</v>
      </c>
      <c r="B2284" s="20" t="str">
        <f t="shared" si="138"/>
        <v>00.03.27.3.2.2.2.B.76.2019</v>
      </c>
      <c r="C2284" s="20">
        <v>76</v>
      </c>
      <c r="D2284" s="72" t="s">
        <v>1085</v>
      </c>
      <c r="E2284" s="74" t="s">
        <v>408</v>
      </c>
      <c r="F2284" s="19" t="s">
        <v>893</v>
      </c>
      <c r="G2284" s="190">
        <v>500000</v>
      </c>
      <c r="H2284" s="269"/>
      <c r="I2284" s="15">
        <v>2019</v>
      </c>
      <c r="J2284" s="73"/>
      <c r="K2284" s="73"/>
      <c r="L2284" s="73"/>
      <c r="M2284" s="73"/>
      <c r="N2284" s="73">
        <v>1</v>
      </c>
      <c r="O2284" s="307" t="s">
        <v>948</v>
      </c>
      <c r="P2284" s="74" t="s">
        <v>816</v>
      </c>
      <c r="Q2284" s="73" t="s">
        <v>56</v>
      </c>
      <c r="R2284" s="20"/>
      <c r="S2284" s="20"/>
    </row>
    <row r="2285" spans="1:19" s="58" customFormat="1" ht="20.100000000000001" customHeight="1" x14ac:dyDescent="0.25">
      <c r="A2285" s="72">
        <v>1851</v>
      </c>
      <c r="B2285" s="20" t="str">
        <f t="shared" si="138"/>
        <v>00.03.27.3.2.2.2.B.77.2019</v>
      </c>
      <c r="C2285" s="20">
        <v>77</v>
      </c>
      <c r="D2285" s="72" t="s">
        <v>1085</v>
      </c>
      <c r="E2285" s="74" t="s">
        <v>408</v>
      </c>
      <c r="F2285" s="19" t="s">
        <v>893</v>
      </c>
      <c r="G2285" s="190">
        <v>350000</v>
      </c>
      <c r="H2285" s="269"/>
      <c r="I2285" s="15">
        <v>2019</v>
      </c>
      <c r="J2285" s="73"/>
      <c r="K2285" s="73"/>
      <c r="L2285" s="73"/>
      <c r="M2285" s="73"/>
      <c r="N2285" s="73">
        <v>1</v>
      </c>
      <c r="O2285" s="307" t="s">
        <v>948</v>
      </c>
      <c r="P2285" s="74" t="s">
        <v>816</v>
      </c>
      <c r="Q2285" s="73" t="s">
        <v>56</v>
      </c>
      <c r="R2285" s="20"/>
      <c r="S2285" s="20"/>
    </row>
    <row r="2286" spans="1:19" s="58" customFormat="1" ht="20.100000000000001" customHeight="1" x14ac:dyDescent="0.25">
      <c r="A2286" s="22">
        <v>1852</v>
      </c>
      <c r="B2286" s="20" t="str">
        <f t="shared" si="138"/>
        <v>00.03.27.3.2.2.2.B.78.2021</v>
      </c>
      <c r="C2286" s="20">
        <v>78</v>
      </c>
      <c r="D2286" s="72" t="s">
        <v>1085</v>
      </c>
      <c r="E2286" s="74" t="s">
        <v>50</v>
      </c>
      <c r="F2286" s="19" t="s">
        <v>893</v>
      </c>
      <c r="G2286" s="190">
        <v>375000</v>
      </c>
      <c r="H2286" s="269"/>
      <c r="I2286" s="15">
        <v>2021</v>
      </c>
      <c r="J2286" s="73" t="s">
        <v>410</v>
      </c>
      <c r="K2286" s="73"/>
      <c r="L2286" s="21"/>
      <c r="M2286" s="73"/>
      <c r="N2286" s="73">
        <v>1</v>
      </c>
      <c r="O2286" s="307" t="s">
        <v>948</v>
      </c>
      <c r="P2286" s="74" t="s">
        <v>816</v>
      </c>
      <c r="Q2286" s="73" t="s">
        <v>56</v>
      </c>
      <c r="R2286" s="20"/>
      <c r="S2286" s="20"/>
    </row>
    <row r="2287" spans="1:19" s="58" customFormat="1" ht="20.100000000000001" customHeight="1" x14ac:dyDescent="0.25">
      <c r="A2287" s="72">
        <v>1853</v>
      </c>
      <c r="B2287" s="20" t="str">
        <f t="shared" si="138"/>
        <v>00.03.27.3.2.2.2.B.79.2021</v>
      </c>
      <c r="C2287" s="20">
        <v>79</v>
      </c>
      <c r="D2287" s="72" t="s">
        <v>1085</v>
      </c>
      <c r="E2287" s="74" t="s">
        <v>50</v>
      </c>
      <c r="F2287" s="19" t="s">
        <v>893</v>
      </c>
      <c r="G2287" s="190">
        <v>375000</v>
      </c>
      <c r="H2287" s="269"/>
      <c r="I2287" s="15">
        <v>2021</v>
      </c>
      <c r="J2287" s="73" t="s">
        <v>410</v>
      </c>
      <c r="K2287" s="73"/>
      <c r="L2287" s="21"/>
      <c r="M2287" s="73"/>
      <c r="N2287" s="73">
        <v>1</v>
      </c>
      <c r="O2287" s="307" t="s">
        <v>948</v>
      </c>
      <c r="P2287" s="74" t="s">
        <v>816</v>
      </c>
      <c r="Q2287" s="73" t="s">
        <v>56</v>
      </c>
      <c r="R2287" s="20"/>
      <c r="S2287" s="20"/>
    </row>
    <row r="2288" spans="1:19" s="58" customFormat="1" ht="20.100000000000001" customHeight="1" x14ac:dyDescent="0.25">
      <c r="A2288" s="22">
        <v>1854</v>
      </c>
      <c r="B2288" s="20" t="str">
        <f t="shared" si="138"/>
        <v>00.03.27.3.2.2.2.B.80.2021</v>
      </c>
      <c r="C2288" s="20">
        <v>80</v>
      </c>
      <c r="D2288" s="72" t="s">
        <v>1085</v>
      </c>
      <c r="E2288" s="74" t="s">
        <v>50</v>
      </c>
      <c r="F2288" s="19" t="s">
        <v>893</v>
      </c>
      <c r="G2288" s="190">
        <v>375000</v>
      </c>
      <c r="H2288" s="269"/>
      <c r="I2288" s="15">
        <v>2021</v>
      </c>
      <c r="J2288" s="73" t="s">
        <v>410</v>
      </c>
      <c r="K2288" s="73"/>
      <c r="L2288" s="21"/>
      <c r="M2288" s="73"/>
      <c r="N2288" s="73">
        <v>1</v>
      </c>
      <c r="O2288" s="307" t="s">
        <v>948</v>
      </c>
      <c r="P2288" s="74" t="s">
        <v>816</v>
      </c>
      <c r="Q2288" s="73" t="s">
        <v>56</v>
      </c>
      <c r="R2288" s="20"/>
      <c r="S2288" s="20"/>
    </row>
    <row r="2289" spans="1:19" s="58" customFormat="1" ht="20.100000000000001" customHeight="1" x14ac:dyDescent="0.25">
      <c r="A2289" s="72">
        <v>1855</v>
      </c>
      <c r="B2289" s="20" t="str">
        <f t="shared" si="138"/>
        <v>00.03.27.3.2.2.2.B.81.2021</v>
      </c>
      <c r="C2289" s="20">
        <v>81</v>
      </c>
      <c r="D2289" s="72" t="s">
        <v>1085</v>
      </c>
      <c r="E2289" s="74" t="s">
        <v>50</v>
      </c>
      <c r="F2289" s="19" t="s">
        <v>893</v>
      </c>
      <c r="G2289" s="190">
        <v>375000</v>
      </c>
      <c r="H2289" s="269"/>
      <c r="I2289" s="15">
        <v>2021</v>
      </c>
      <c r="J2289" s="73" t="s">
        <v>410</v>
      </c>
      <c r="K2289" s="73"/>
      <c r="L2289" s="21"/>
      <c r="M2289" s="73"/>
      <c r="N2289" s="73">
        <v>1</v>
      </c>
      <c r="O2289" s="307" t="s">
        <v>948</v>
      </c>
      <c r="P2289" s="74" t="s">
        <v>816</v>
      </c>
      <c r="Q2289" s="73" t="s">
        <v>56</v>
      </c>
      <c r="R2289" s="20"/>
      <c r="S2289" s="20"/>
    </row>
    <row r="2290" spans="1:19" s="58" customFormat="1" ht="20.100000000000001" customHeight="1" x14ac:dyDescent="0.25">
      <c r="A2290" s="22">
        <v>1856</v>
      </c>
      <c r="B2290" s="20" t="str">
        <f t="shared" si="138"/>
        <v>00.03.27.3.2.2.2.B.82.2021</v>
      </c>
      <c r="C2290" s="20">
        <v>82</v>
      </c>
      <c r="D2290" s="72" t="s">
        <v>1085</v>
      </c>
      <c r="E2290" s="74" t="s">
        <v>50</v>
      </c>
      <c r="F2290" s="19" t="s">
        <v>893</v>
      </c>
      <c r="G2290" s="190">
        <v>375000</v>
      </c>
      <c r="H2290" s="269"/>
      <c r="I2290" s="15">
        <v>2021</v>
      </c>
      <c r="J2290" s="73" t="s">
        <v>410</v>
      </c>
      <c r="K2290" s="73"/>
      <c r="L2290" s="21"/>
      <c r="M2290" s="73"/>
      <c r="N2290" s="73">
        <v>1</v>
      </c>
      <c r="O2290" s="307" t="s">
        <v>948</v>
      </c>
      <c r="P2290" s="74" t="s">
        <v>816</v>
      </c>
      <c r="Q2290" s="73" t="s">
        <v>56</v>
      </c>
      <c r="R2290" s="20"/>
      <c r="S2290" s="20"/>
    </row>
    <row r="2291" spans="1:19" s="58" customFormat="1" ht="20.100000000000001" customHeight="1" x14ac:dyDescent="0.25">
      <c r="A2291" s="72">
        <v>1857</v>
      </c>
      <c r="B2291" s="20" t="str">
        <f t="shared" si="138"/>
        <v>00.03.27.3.2.2.2.B.83.2021</v>
      </c>
      <c r="C2291" s="20">
        <v>83</v>
      </c>
      <c r="D2291" s="72" t="s">
        <v>1085</v>
      </c>
      <c r="E2291" s="74" t="s">
        <v>50</v>
      </c>
      <c r="F2291" s="19" t="s">
        <v>893</v>
      </c>
      <c r="G2291" s="190">
        <v>375000</v>
      </c>
      <c r="H2291" s="269"/>
      <c r="I2291" s="15">
        <v>2021</v>
      </c>
      <c r="J2291" s="73" t="s">
        <v>410</v>
      </c>
      <c r="K2291" s="73"/>
      <c r="L2291" s="21"/>
      <c r="M2291" s="73"/>
      <c r="N2291" s="73">
        <v>1</v>
      </c>
      <c r="O2291" s="307" t="s">
        <v>948</v>
      </c>
      <c r="P2291" s="74" t="s">
        <v>816</v>
      </c>
      <c r="Q2291" s="73" t="s">
        <v>56</v>
      </c>
      <c r="R2291" s="20"/>
      <c r="S2291" s="20"/>
    </row>
    <row r="2292" spans="1:19" s="58" customFormat="1" ht="20.100000000000001" customHeight="1" x14ac:dyDescent="0.25">
      <c r="A2292" s="22">
        <v>1858</v>
      </c>
      <c r="B2292" s="20" t="str">
        <f t="shared" si="138"/>
        <v>00.03.27.3.2.2.2.B.84.2021</v>
      </c>
      <c r="C2292" s="20">
        <v>84</v>
      </c>
      <c r="D2292" s="72" t="s">
        <v>1085</v>
      </c>
      <c r="E2292" s="74" t="s">
        <v>50</v>
      </c>
      <c r="F2292" s="19" t="s">
        <v>893</v>
      </c>
      <c r="G2292" s="190">
        <v>375000</v>
      </c>
      <c r="H2292" s="269"/>
      <c r="I2292" s="15">
        <v>2021</v>
      </c>
      <c r="J2292" s="73" t="s">
        <v>410</v>
      </c>
      <c r="K2292" s="73"/>
      <c r="L2292" s="21"/>
      <c r="M2292" s="73"/>
      <c r="N2292" s="73">
        <v>1</v>
      </c>
      <c r="O2292" s="307" t="s">
        <v>948</v>
      </c>
      <c r="P2292" s="74" t="s">
        <v>816</v>
      </c>
      <c r="Q2292" s="73" t="s">
        <v>56</v>
      </c>
      <c r="R2292" s="20"/>
      <c r="S2292" s="20"/>
    </row>
    <row r="2293" spans="1:19" s="58" customFormat="1" ht="20.100000000000001" customHeight="1" x14ac:dyDescent="0.25">
      <c r="A2293" s="72">
        <v>1859</v>
      </c>
      <c r="B2293" s="20" t="str">
        <f t="shared" si="138"/>
        <v>00.03.27.3.2.2.2.B.85.2019</v>
      </c>
      <c r="C2293" s="20">
        <v>85</v>
      </c>
      <c r="D2293" s="72" t="s">
        <v>1085</v>
      </c>
      <c r="E2293" s="74" t="s">
        <v>83</v>
      </c>
      <c r="F2293" s="19" t="s">
        <v>893</v>
      </c>
      <c r="G2293" s="190">
        <v>1900000</v>
      </c>
      <c r="H2293" s="269"/>
      <c r="I2293" s="15">
        <v>2019</v>
      </c>
      <c r="J2293" s="73" t="s">
        <v>388</v>
      </c>
      <c r="K2293" s="73"/>
      <c r="L2293" s="21"/>
      <c r="M2293" s="73"/>
      <c r="N2293" s="73">
        <v>1</v>
      </c>
      <c r="O2293" s="307" t="s">
        <v>948</v>
      </c>
      <c r="P2293" s="74" t="s">
        <v>816</v>
      </c>
      <c r="Q2293" s="73" t="s">
        <v>56</v>
      </c>
      <c r="R2293" s="20"/>
      <c r="S2293" s="20"/>
    </row>
    <row r="2294" spans="1:19" s="58" customFormat="1" ht="20.100000000000001" customHeight="1" x14ac:dyDescent="0.25">
      <c r="A2294" s="22">
        <v>1860</v>
      </c>
      <c r="B2294" s="20" t="str">
        <f t="shared" si="138"/>
        <v>00.03.27.3.2.2.2.B.86.2020</v>
      </c>
      <c r="C2294" s="20">
        <v>86</v>
      </c>
      <c r="D2294" s="72" t="s">
        <v>1085</v>
      </c>
      <c r="E2294" s="74" t="s">
        <v>817</v>
      </c>
      <c r="F2294" s="19" t="s">
        <v>893</v>
      </c>
      <c r="G2294" s="190">
        <v>4900000</v>
      </c>
      <c r="H2294" s="269"/>
      <c r="I2294" s="15">
        <v>2020</v>
      </c>
      <c r="J2294" s="15" t="s">
        <v>529</v>
      </c>
      <c r="K2294" s="15"/>
      <c r="L2294" s="21"/>
      <c r="M2294" s="73"/>
      <c r="N2294" s="73">
        <v>1</v>
      </c>
      <c r="O2294" s="307" t="s">
        <v>948</v>
      </c>
      <c r="P2294" s="74" t="s">
        <v>816</v>
      </c>
      <c r="Q2294" s="23" t="s">
        <v>56</v>
      </c>
      <c r="R2294" s="20"/>
      <c r="S2294" s="20"/>
    </row>
    <row r="2295" spans="1:19" s="58" customFormat="1" ht="20.100000000000001" customHeight="1" x14ac:dyDescent="0.25">
      <c r="A2295" s="72">
        <v>1861</v>
      </c>
      <c r="B2295" s="20" t="str">
        <f t="shared" si="138"/>
        <v>00.03.27.3.2.2.2.B.87.2019</v>
      </c>
      <c r="C2295" s="20">
        <v>87</v>
      </c>
      <c r="D2295" s="72" t="s">
        <v>1085</v>
      </c>
      <c r="E2295" s="74" t="s">
        <v>818</v>
      </c>
      <c r="F2295" s="19" t="s">
        <v>893</v>
      </c>
      <c r="G2295" s="190">
        <v>5850000</v>
      </c>
      <c r="H2295" s="269"/>
      <c r="I2295" s="15">
        <v>2019</v>
      </c>
      <c r="J2295" s="73" t="s">
        <v>819</v>
      </c>
      <c r="K2295" s="73"/>
      <c r="L2295" s="21"/>
      <c r="M2295" s="73"/>
      <c r="N2295" s="73">
        <v>1</v>
      </c>
      <c r="O2295" s="307" t="s">
        <v>948</v>
      </c>
      <c r="P2295" s="26" t="s">
        <v>816</v>
      </c>
      <c r="Q2295" s="23" t="s">
        <v>56</v>
      </c>
      <c r="R2295" s="20"/>
      <c r="S2295" s="20"/>
    </row>
    <row r="2296" spans="1:19" s="58" customFormat="1" ht="20.100000000000001" customHeight="1" x14ac:dyDescent="0.25">
      <c r="A2296" s="22">
        <v>1862</v>
      </c>
      <c r="B2296" s="20" t="str">
        <f t="shared" si="138"/>
        <v>00.03.27.3.2.2.2.B.88.2021</v>
      </c>
      <c r="C2296" s="20">
        <v>88</v>
      </c>
      <c r="D2296" s="72" t="s">
        <v>1085</v>
      </c>
      <c r="E2296" s="26" t="s">
        <v>813</v>
      </c>
      <c r="F2296" s="19" t="s">
        <v>893</v>
      </c>
      <c r="G2296" s="190">
        <v>1300000</v>
      </c>
      <c r="H2296" s="269"/>
      <c r="I2296" s="15">
        <v>2021</v>
      </c>
      <c r="J2296" s="73"/>
      <c r="K2296" s="73"/>
      <c r="L2296" s="73"/>
      <c r="M2296" s="73"/>
      <c r="N2296" s="73">
        <v>1</v>
      </c>
      <c r="O2296" s="307" t="s">
        <v>948</v>
      </c>
      <c r="P2296" s="26" t="s">
        <v>816</v>
      </c>
      <c r="Q2296" s="73" t="s">
        <v>56</v>
      </c>
      <c r="R2296" s="20"/>
      <c r="S2296" s="20"/>
    </row>
    <row r="2297" spans="1:19" s="58" customFormat="1" ht="20.100000000000001" customHeight="1" x14ac:dyDescent="0.25">
      <c r="A2297" s="72">
        <v>1863</v>
      </c>
      <c r="B2297" s="20" t="str">
        <f t="shared" si="138"/>
        <v>00.03.27.3.2.2.2.B.89.2021</v>
      </c>
      <c r="C2297" s="20">
        <v>89</v>
      </c>
      <c r="D2297" s="72" t="s">
        <v>1085</v>
      </c>
      <c r="E2297" s="74" t="s">
        <v>811</v>
      </c>
      <c r="F2297" s="19" t="s">
        <v>893</v>
      </c>
      <c r="G2297" s="190">
        <v>4500000</v>
      </c>
      <c r="H2297" s="269"/>
      <c r="I2297" s="15">
        <v>2021</v>
      </c>
      <c r="J2297" s="15" t="s">
        <v>366</v>
      </c>
      <c r="K2297" s="15"/>
      <c r="L2297" s="21"/>
      <c r="M2297" s="73"/>
      <c r="N2297" s="73">
        <v>1</v>
      </c>
      <c r="O2297" s="307" t="s">
        <v>948</v>
      </c>
      <c r="P2297" s="74" t="s">
        <v>816</v>
      </c>
      <c r="Q2297" s="73" t="s">
        <v>56</v>
      </c>
      <c r="R2297" s="20"/>
      <c r="S2297" s="20"/>
    </row>
    <row r="2298" spans="1:19" s="58" customFormat="1" ht="20.100000000000001" customHeight="1" x14ac:dyDescent="0.25">
      <c r="A2298" s="22">
        <v>1864</v>
      </c>
      <c r="B2298" s="20" t="str">
        <f t="shared" si="138"/>
        <v>00.03.27.3.2.2.2.B.90.2020</v>
      </c>
      <c r="C2298" s="20">
        <v>90</v>
      </c>
      <c r="D2298" s="72" t="s">
        <v>1085</v>
      </c>
      <c r="E2298" s="71" t="s">
        <v>718</v>
      </c>
      <c r="F2298" s="19" t="s">
        <v>893</v>
      </c>
      <c r="G2298" s="190">
        <v>3000000</v>
      </c>
      <c r="H2298" s="269"/>
      <c r="I2298" s="15">
        <v>2020</v>
      </c>
      <c r="J2298" s="15"/>
      <c r="K2298" s="15"/>
      <c r="L2298" s="20"/>
      <c r="M2298" s="73"/>
      <c r="N2298" s="73">
        <v>1</v>
      </c>
      <c r="O2298" s="307" t="s">
        <v>948</v>
      </c>
      <c r="P2298" s="74" t="s">
        <v>816</v>
      </c>
      <c r="Q2298" s="73" t="s">
        <v>56</v>
      </c>
      <c r="R2298" s="20"/>
      <c r="S2298" s="20"/>
    </row>
    <row r="2299" spans="1:19" s="58" customFormat="1" ht="20.100000000000001" customHeight="1" x14ac:dyDescent="0.25">
      <c r="A2299" s="72">
        <v>1865</v>
      </c>
      <c r="B2299" s="20" t="str">
        <f t="shared" si="138"/>
        <v>00.03.27.3.2.2.2.B.91.2020</v>
      </c>
      <c r="C2299" s="20">
        <v>91</v>
      </c>
      <c r="D2299" s="72" t="s">
        <v>1085</v>
      </c>
      <c r="E2299" s="71" t="s">
        <v>718</v>
      </c>
      <c r="F2299" s="19" t="s">
        <v>893</v>
      </c>
      <c r="G2299" s="190">
        <v>3000000</v>
      </c>
      <c r="H2299" s="269"/>
      <c r="I2299" s="15">
        <v>2020</v>
      </c>
      <c r="J2299" s="15"/>
      <c r="K2299" s="15"/>
      <c r="L2299" s="20"/>
      <c r="M2299" s="73"/>
      <c r="N2299" s="73">
        <v>1</v>
      </c>
      <c r="O2299" s="307" t="s">
        <v>948</v>
      </c>
      <c r="P2299" s="74" t="s">
        <v>816</v>
      </c>
      <c r="Q2299" s="73" t="s">
        <v>56</v>
      </c>
      <c r="R2299" s="20"/>
      <c r="S2299" s="20"/>
    </row>
    <row r="2300" spans="1:19" s="58" customFormat="1" ht="20.100000000000001" customHeight="1" x14ac:dyDescent="0.25">
      <c r="A2300" s="22">
        <v>1866</v>
      </c>
      <c r="B2300" s="20" t="str">
        <f t="shared" si="138"/>
        <v>00.03.27.3.2.2.2.B.92.2020</v>
      </c>
      <c r="C2300" s="20">
        <v>92</v>
      </c>
      <c r="D2300" s="72" t="s">
        <v>1085</v>
      </c>
      <c r="E2300" s="71" t="s">
        <v>718</v>
      </c>
      <c r="F2300" s="19" t="s">
        <v>893</v>
      </c>
      <c r="G2300" s="190">
        <v>3000000</v>
      </c>
      <c r="H2300" s="269"/>
      <c r="I2300" s="15">
        <v>2020</v>
      </c>
      <c r="J2300" s="15"/>
      <c r="K2300" s="15"/>
      <c r="L2300" s="20"/>
      <c r="M2300" s="73"/>
      <c r="N2300" s="73">
        <v>1</v>
      </c>
      <c r="O2300" s="307" t="s">
        <v>948</v>
      </c>
      <c r="P2300" s="74" t="s">
        <v>816</v>
      </c>
      <c r="Q2300" s="73" t="s">
        <v>56</v>
      </c>
      <c r="R2300" s="20"/>
      <c r="S2300" s="20"/>
    </row>
    <row r="2301" spans="1:19" s="58" customFormat="1" ht="20.100000000000001" customHeight="1" x14ac:dyDescent="0.25">
      <c r="A2301" s="72">
        <v>1867</v>
      </c>
      <c r="B2301" s="20" t="str">
        <f t="shared" si="138"/>
        <v>00.03.27.3.2.2.2.B.93.2020</v>
      </c>
      <c r="C2301" s="20">
        <v>93</v>
      </c>
      <c r="D2301" s="72" t="s">
        <v>1085</v>
      </c>
      <c r="E2301" s="71" t="s">
        <v>718</v>
      </c>
      <c r="F2301" s="19" t="s">
        <v>893</v>
      </c>
      <c r="G2301" s="190">
        <v>3000000</v>
      </c>
      <c r="H2301" s="269"/>
      <c r="I2301" s="15">
        <v>2020</v>
      </c>
      <c r="J2301" s="15"/>
      <c r="K2301" s="15"/>
      <c r="L2301" s="20"/>
      <c r="M2301" s="73"/>
      <c r="N2301" s="73">
        <v>1</v>
      </c>
      <c r="O2301" s="307" t="s">
        <v>948</v>
      </c>
      <c r="P2301" s="74" t="s">
        <v>816</v>
      </c>
      <c r="Q2301" s="73" t="s">
        <v>56</v>
      </c>
      <c r="R2301" s="20"/>
      <c r="S2301" s="20"/>
    </row>
    <row r="2302" spans="1:19" s="58" customFormat="1" ht="20.100000000000001" customHeight="1" x14ac:dyDescent="0.25">
      <c r="A2302" s="22">
        <v>1868</v>
      </c>
      <c r="B2302" s="20" t="str">
        <f t="shared" si="138"/>
        <v>00.03.27.3.2.2.2.B.94.2020</v>
      </c>
      <c r="C2302" s="20">
        <v>94</v>
      </c>
      <c r="D2302" s="72" t="s">
        <v>1085</v>
      </c>
      <c r="E2302" s="71" t="s">
        <v>718</v>
      </c>
      <c r="F2302" s="19" t="s">
        <v>893</v>
      </c>
      <c r="G2302" s="190">
        <v>3000000</v>
      </c>
      <c r="H2302" s="269"/>
      <c r="I2302" s="15">
        <v>2020</v>
      </c>
      <c r="J2302" s="15"/>
      <c r="K2302" s="15"/>
      <c r="L2302" s="20"/>
      <c r="M2302" s="73"/>
      <c r="N2302" s="73">
        <v>1</v>
      </c>
      <c r="O2302" s="307" t="s">
        <v>948</v>
      </c>
      <c r="P2302" s="74" t="s">
        <v>816</v>
      </c>
      <c r="Q2302" s="73" t="s">
        <v>56</v>
      </c>
      <c r="R2302" s="20"/>
      <c r="S2302" s="20"/>
    </row>
    <row r="2303" spans="1:19" s="58" customFormat="1" ht="20.100000000000001" customHeight="1" x14ac:dyDescent="0.25">
      <c r="A2303" s="72">
        <v>1869</v>
      </c>
      <c r="B2303" s="20" t="str">
        <f t="shared" si="138"/>
        <v>00.03.27.3.2.2.2.B.95.2020</v>
      </c>
      <c r="C2303" s="20">
        <v>95</v>
      </c>
      <c r="D2303" s="72" t="s">
        <v>1085</v>
      </c>
      <c r="E2303" s="71" t="s">
        <v>718</v>
      </c>
      <c r="F2303" s="19" t="s">
        <v>893</v>
      </c>
      <c r="G2303" s="190">
        <v>3000000</v>
      </c>
      <c r="H2303" s="269"/>
      <c r="I2303" s="15">
        <v>2020</v>
      </c>
      <c r="J2303" s="15"/>
      <c r="K2303" s="15"/>
      <c r="L2303" s="20"/>
      <c r="M2303" s="73"/>
      <c r="N2303" s="73">
        <v>1</v>
      </c>
      <c r="O2303" s="307" t="s">
        <v>948</v>
      </c>
      <c r="P2303" s="74" t="s">
        <v>816</v>
      </c>
      <c r="Q2303" s="73" t="s">
        <v>56</v>
      </c>
      <c r="R2303" s="20"/>
      <c r="S2303" s="20"/>
    </row>
    <row r="2304" spans="1:19" s="58" customFormat="1" ht="20.100000000000001" customHeight="1" x14ac:dyDescent="0.25">
      <c r="A2304" s="22">
        <v>1870</v>
      </c>
      <c r="B2304" s="20" t="str">
        <f t="shared" si="138"/>
        <v>00.03.27.3.2.2.2.B.96.2020</v>
      </c>
      <c r="C2304" s="20">
        <v>96</v>
      </c>
      <c r="D2304" s="72" t="s">
        <v>1085</v>
      </c>
      <c r="E2304" s="71" t="s">
        <v>718</v>
      </c>
      <c r="F2304" s="19" t="s">
        <v>893</v>
      </c>
      <c r="G2304" s="190">
        <v>3000000</v>
      </c>
      <c r="H2304" s="269"/>
      <c r="I2304" s="15">
        <v>2020</v>
      </c>
      <c r="J2304" s="15"/>
      <c r="K2304" s="15"/>
      <c r="L2304" s="20"/>
      <c r="M2304" s="73"/>
      <c r="N2304" s="73">
        <v>1</v>
      </c>
      <c r="O2304" s="307" t="s">
        <v>948</v>
      </c>
      <c r="P2304" s="74" t="s">
        <v>816</v>
      </c>
      <c r="Q2304" s="73" t="s">
        <v>56</v>
      </c>
      <c r="R2304" s="20"/>
      <c r="S2304" s="20"/>
    </row>
    <row r="2305" spans="1:19" s="58" customFormat="1" ht="20.100000000000001" customHeight="1" x14ac:dyDescent="0.25">
      <c r="A2305" s="72"/>
      <c r="B2305" s="20" t="str">
        <f t="shared" si="138"/>
        <v>00.03.27.3.2.2.2.B.97.2023</v>
      </c>
      <c r="C2305" s="20">
        <v>97</v>
      </c>
      <c r="D2305" s="72" t="s">
        <v>1085</v>
      </c>
      <c r="E2305" s="71" t="s">
        <v>1426</v>
      </c>
      <c r="F2305" s="19" t="s">
        <v>893</v>
      </c>
      <c r="G2305" s="190">
        <v>1481000</v>
      </c>
      <c r="H2305" s="269" t="s">
        <v>1162</v>
      </c>
      <c r="I2305" s="15">
        <v>2023</v>
      </c>
      <c r="J2305" s="126" t="s">
        <v>1427</v>
      </c>
      <c r="K2305" s="126" t="s">
        <v>1428</v>
      </c>
      <c r="L2305" s="20"/>
      <c r="M2305" s="73"/>
      <c r="N2305" s="73">
        <v>1</v>
      </c>
      <c r="O2305" s="307" t="s">
        <v>948</v>
      </c>
      <c r="P2305" s="74" t="s">
        <v>816</v>
      </c>
      <c r="Q2305" s="73" t="s">
        <v>56</v>
      </c>
      <c r="R2305" s="20"/>
      <c r="S2305" s="20"/>
    </row>
    <row r="2306" spans="1:19" s="58" customFormat="1" ht="20.100000000000001" customHeight="1" x14ac:dyDescent="0.25">
      <c r="A2306" s="72"/>
      <c r="B2306" s="20" t="str">
        <f t="shared" si="138"/>
        <v>00.03.27.3.2.2.2.B.98.2024</v>
      </c>
      <c r="C2306" s="20">
        <v>98</v>
      </c>
      <c r="D2306" s="72" t="s">
        <v>1085</v>
      </c>
      <c r="E2306" s="71" t="s">
        <v>1154</v>
      </c>
      <c r="F2306" s="19" t="s">
        <v>893</v>
      </c>
      <c r="G2306" s="190" t="s">
        <v>1292</v>
      </c>
      <c r="H2306" s="269" t="s">
        <v>1094</v>
      </c>
      <c r="I2306" s="15">
        <v>2024</v>
      </c>
      <c r="J2306" s="126" t="s">
        <v>1512</v>
      </c>
      <c r="K2306" s="126" t="s">
        <v>1536</v>
      </c>
      <c r="L2306" s="126" t="s">
        <v>59</v>
      </c>
      <c r="M2306" s="73"/>
      <c r="N2306" s="73">
        <v>1</v>
      </c>
      <c r="O2306" s="307" t="s">
        <v>948</v>
      </c>
      <c r="P2306" s="74" t="s">
        <v>816</v>
      </c>
      <c r="Q2306" s="73"/>
      <c r="R2306" s="20"/>
      <c r="S2306" s="20"/>
    </row>
    <row r="2307" spans="1:19" s="58" customFormat="1" ht="20.100000000000001" customHeight="1" x14ac:dyDescent="0.25">
      <c r="A2307" s="72"/>
      <c r="B2307" s="20"/>
      <c r="C2307" s="20"/>
      <c r="D2307" s="72"/>
      <c r="E2307" s="71"/>
      <c r="F2307" s="19"/>
      <c r="G2307" s="190"/>
      <c r="H2307" s="269"/>
      <c r="I2307" s="15"/>
      <c r="J2307" s="15"/>
      <c r="K2307" s="15"/>
      <c r="L2307" s="20"/>
      <c r="M2307" s="73"/>
      <c r="N2307" s="73"/>
      <c r="O2307" s="307"/>
      <c r="P2307" s="74"/>
      <c r="Q2307" s="73"/>
      <c r="R2307" s="20"/>
      <c r="S2307" s="20"/>
    </row>
    <row r="2308" spans="1:19" s="58" customFormat="1" ht="20.100000000000001" customHeight="1" x14ac:dyDescent="0.25">
      <c r="A2308" s="72">
        <v>1871</v>
      </c>
      <c r="B2308" s="20" t="str">
        <f>"00.03.27.3.2.2.18.B."&amp;C2308&amp;D2308&amp;I2308</f>
        <v>00.03.27.3.2.2.18.B.97.2021</v>
      </c>
      <c r="C2308" s="20">
        <v>97</v>
      </c>
      <c r="D2308" s="72" t="s">
        <v>1085</v>
      </c>
      <c r="E2308" s="25" t="s">
        <v>412</v>
      </c>
      <c r="F2308" s="19" t="s">
        <v>893</v>
      </c>
      <c r="G2308" s="190">
        <v>850000</v>
      </c>
      <c r="H2308" s="269"/>
      <c r="I2308" s="15">
        <v>2021</v>
      </c>
      <c r="J2308" s="22" t="s">
        <v>820</v>
      </c>
      <c r="K2308" s="22"/>
      <c r="L2308" s="22"/>
      <c r="M2308" s="17"/>
      <c r="N2308" s="22">
        <v>1</v>
      </c>
      <c r="O2308" s="307" t="s">
        <v>948</v>
      </c>
      <c r="P2308" s="74" t="s">
        <v>1530</v>
      </c>
      <c r="Q2308" s="73" t="s">
        <v>56</v>
      </c>
      <c r="R2308" s="20"/>
      <c r="S2308" s="20"/>
    </row>
    <row r="2309" spans="1:19" s="58" customFormat="1" ht="20.100000000000001" customHeight="1" x14ac:dyDescent="0.25">
      <c r="A2309" s="22">
        <v>1872</v>
      </c>
      <c r="B2309" s="20" t="str">
        <f>"00.03.27.3.2.2.18.B."&amp;C2309&amp;D2309&amp;I2309</f>
        <v>00.03.27.3.2.2.18.B.98.2021</v>
      </c>
      <c r="C2309" s="20">
        <v>98</v>
      </c>
      <c r="D2309" s="72" t="s">
        <v>1085</v>
      </c>
      <c r="E2309" s="25" t="s">
        <v>412</v>
      </c>
      <c r="F2309" s="19" t="s">
        <v>893</v>
      </c>
      <c r="G2309" s="190">
        <v>850000</v>
      </c>
      <c r="H2309" s="269"/>
      <c r="I2309" s="15">
        <v>2021</v>
      </c>
      <c r="J2309" s="22" t="s">
        <v>820</v>
      </c>
      <c r="K2309" s="22"/>
      <c r="L2309" s="22"/>
      <c r="M2309" s="17"/>
      <c r="N2309" s="22">
        <v>1</v>
      </c>
      <c r="O2309" s="307" t="s">
        <v>948</v>
      </c>
      <c r="P2309" s="74" t="s">
        <v>1530</v>
      </c>
      <c r="Q2309" s="73" t="s">
        <v>56</v>
      </c>
      <c r="R2309" s="20"/>
      <c r="S2309" s="20"/>
    </row>
    <row r="2310" spans="1:19" s="58" customFormat="1" ht="20.100000000000001" customHeight="1" x14ac:dyDescent="0.25">
      <c r="A2310" s="72">
        <v>1873</v>
      </c>
      <c r="B2310" s="20" t="str">
        <f>"00.03.27.3.2.2.18.B."&amp;C2310&amp;D2310&amp;I2310</f>
        <v>00.03.27.3.2.2.18.B.99.2021</v>
      </c>
      <c r="C2310" s="20">
        <v>99</v>
      </c>
      <c r="D2310" s="72" t="s">
        <v>1085</v>
      </c>
      <c r="E2310" s="74" t="s">
        <v>409</v>
      </c>
      <c r="F2310" s="19" t="s">
        <v>893</v>
      </c>
      <c r="G2310" s="190">
        <v>375000</v>
      </c>
      <c r="H2310" s="269"/>
      <c r="I2310" s="15">
        <v>2021</v>
      </c>
      <c r="J2310" s="73" t="s">
        <v>51</v>
      </c>
      <c r="K2310" s="73"/>
      <c r="L2310" s="73"/>
      <c r="M2310" s="73"/>
      <c r="N2310" s="73">
        <v>1</v>
      </c>
      <c r="O2310" s="307" t="s">
        <v>948</v>
      </c>
      <c r="P2310" s="74" t="s">
        <v>1530</v>
      </c>
      <c r="Q2310" s="73" t="s">
        <v>56</v>
      </c>
      <c r="R2310" s="20"/>
      <c r="S2310" s="20"/>
    </row>
    <row r="2311" spans="1:19" s="58" customFormat="1" ht="20.100000000000001" customHeight="1" x14ac:dyDescent="0.25">
      <c r="A2311" s="22">
        <v>1874</v>
      </c>
      <c r="B2311" s="20" t="str">
        <f>"00.03.27.3.2.2.18.B."&amp;C2311&amp;D2311&amp;I2311</f>
        <v>00.03.27.3.2.2.18.B.100.2021</v>
      </c>
      <c r="C2311" s="20">
        <v>100</v>
      </c>
      <c r="D2311" s="72" t="s">
        <v>1085</v>
      </c>
      <c r="E2311" s="74" t="s">
        <v>409</v>
      </c>
      <c r="F2311" s="19" t="s">
        <v>893</v>
      </c>
      <c r="G2311" s="190">
        <v>375000</v>
      </c>
      <c r="H2311" s="269"/>
      <c r="I2311" s="15">
        <v>2021</v>
      </c>
      <c r="J2311" s="73" t="s">
        <v>51</v>
      </c>
      <c r="K2311" s="73"/>
      <c r="L2311" s="73"/>
      <c r="M2311" s="73"/>
      <c r="N2311" s="73">
        <v>1</v>
      </c>
      <c r="O2311" s="307" t="s">
        <v>948</v>
      </c>
      <c r="P2311" s="74" t="s">
        <v>1530</v>
      </c>
      <c r="Q2311" s="73" t="s">
        <v>56</v>
      </c>
      <c r="R2311" s="20"/>
      <c r="S2311" s="20"/>
    </row>
    <row r="2312" spans="1:19" s="58" customFormat="1" ht="20.100000000000001" customHeight="1" x14ac:dyDescent="0.25">
      <c r="A2312" s="72">
        <v>1875</v>
      </c>
      <c r="B2312" s="20" t="str">
        <f>"00.03.27.3.2.2.18.B."&amp;C2312&amp;D2312&amp;I2312</f>
        <v>00.03.27.3.2.2.18.B.101.2021</v>
      </c>
      <c r="C2312" s="20">
        <v>101</v>
      </c>
      <c r="D2312" s="72" t="s">
        <v>1085</v>
      </c>
      <c r="E2312" s="71" t="s">
        <v>718</v>
      </c>
      <c r="F2312" s="19" t="s">
        <v>893</v>
      </c>
      <c r="G2312" s="190">
        <v>3500000</v>
      </c>
      <c r="H2312" s="269"/>
      <c r="I2312" s="15">
        <v>2021</v>
      </c>
      <c r="J2312" s="73"/>
      <c r="K2312" s="73"/>
      <c r="L2312" s="21"/>
      <c r="M2312" s="73"/>
      <c r="N2312" s="73">
        <v>1</v>
      </c>
      <c r="O2312" s="307" t="s">
        <v>948</v>
      </c>
      <c r="P2312" s="74" t="s">
        <v>1530</v>
      </c>
      <c r="Q2312" s="73" t="s">
        <v>56</v>
      </c>
      <c r="R2312" s="20"/>
      <c r="S2312" s="20"/>
    </row>
    <row r="2313" spans="1:19" s="58" customFormat="1" ht="20.100000000000001" customHeight="1" x14ac:dyDescent="0.25">
      <c r="A2313" s="22">
        <v>1876</v>
      </c>
      <c r="B2313" s="20" t="str">
        <f>"00.03.27.3.2.2.1.B."&amp;C2313&amp;D2313&amp;I2313</f>
        <v>00.03.27.3.2.2.1.B.102.2021</v>
      </c>
      <c r="C2313" s="20">
        <v>102</v>
      </c>
      <c r="D2313" s="72" t="s">
        <v>1085</v>
      </c>
      <c r="E2313" s="71" t="s">
        <v>718</v>
      </c>
      <c r="F2313" s="19" t="s">
        <v>893</v>
      </c>
      <c r="G2313" s="190">
        <v>3500000</v>
      </c>
      <c r="H2313" s="269"/>
      <c r="I2313" s="15">
        <v>2021</v>
      </c>
      <c r="J2313" s="73"/>
      <c r="K2313" s="73"/>
      <c r="L2313" s="21"/>
      <c r="M2313" s="73"/>
      <c r="N2313" s="73">
        <v>1</v>
      </c>
      <c r="O2313" s="307" t="s">
        <v>948</v>
      </c>
      <c r="P2313" s="74" t="s">
        <v>1006</v>
      </c>
      <c r="Q2313" s="73" t="s">
        <v>56</v>
      </c>
      <c r="R2313" s="20"/>
      <c r="S2313" s="20"/>
    </row>
    <row r="2314" spans="1:19" s="58" customFormat="1" ht="20.100000000000001" customHeight="1" x14ac:dyDescent="0.25">
      <c r="A2314" s="72">
        <v>1877</v>
      </c>
      <c r="B2314" s="20" t="str">
        <f>"00.03.27.3.2.2.1.B."&amp;C2314&amp;D2314&amp;I2314</f>
        <v>00.03.27.3.2.2.1.B.103.2021</v>
      </c>
      <c r="C2314" s="20">
        <v>103</v>
      </c>
      <c r="D2314" s="72" t="s">
        <v>1085</v>
      </c>
      <c r="E2314" s="25" t="s">
        <v>412</v>
      </c>
      <c r="F2314" s="19" t="s">
        <v>893</v>
      </c>
      <c r="G2314" s="190">
        <v>850000</v>
      </c>
      <c r="H2314" s="269"/>
      <c r="I2314" s="15">
        <v>2021</v>
      </c>
      <c r="J2314" s="22" t="s">
        <v>820</v>
      </c>
      <c r="K2314" s="22"/>
      <c r="L2314" s="22"/>
      <c r="M2314" s="17"/>
      <c r="N2314" s="22">
        <v>1</v>
      </c>
      <c r="O2314" s="307" t="s">
        <v>948</v>
      </c>
      <c r="P2314" s="74" t="s">
        <v>1006</v>
      </c>
      <c r="Q2314" s="73" t="s">
        <v>56</v>
      </c>
      <c r="R2314" s="20"/>
      <c r="S2314" s="20"/>
    </row>
    <row r="2315" spans="1:19" s="58" customFormat="1" ht="20.100000000000001" customHeight="1" x14ac:dyDescent="0.25">
      <c r="A2315" s="22">
        <v>1878</v>
      </c>
      <c r="B2315" s="20" t="str">
        <f>"00.03.27.3.2.2.1.B."&amp;C2315&amp;D2315&amp;I2315</f>
        <v>00.03.27.3.2.2.1.B.104.2021</v>
      </c>
      <c r="C2315" s="20">
        <v>104</v>
      </c>
      <c r="D2315" s="72" t="s">
        <v>1085</v>
      </c>
      <c r="E2315" s="74" t="s">
        <v>409</v>
      </c>
      <c r="F2315" s="19" t="s">
        <v>893</v>
      </c>
      <c r="G2315" s="190">
        <v>375000</v>
      </c>
      <c r="H2315" s="269"/>
      <c r="I2315" s="15">
        <v>2021</v>
      </c>
      <c r="J2315" s="73" t="s">
        <v>51</v>
      </c>
      <c r="K2315" s="73"/>
      <c r="L2315" s="73"/>
      <c r="M2315" s="73"/>
      <c r="N2315" s="73">
        <v>1</v>
      </c>
      <c r="O2315" s="307" t="s">
        <v>948</v>
      </c>
      <c r="P2315" s="74" t="s">
        <v>1006</v>
      </c>
      <c r="Q2315" s="73" t="s">
        <v>56</v>
      </c>
      <c r="R2315" s="20"/>
      <c r="S2315" s="20"/>
    </row>
    <row r="2316" spans="1:19" s="58" customFormat="1" ht="20.100000000000001" customHeight="1" x14ac:dyDescent="0.25">
      <c r="A2316" s="72">
        <v>1879</v>
      </c>
      <c r="B2316" s="20" t="str">
        <f>"00.03.27.3.2.2.7.B."&amp;C2316&amp;D2316&amp;I2316</f>
        <v>00.03.27.3.2.2.7.B.105.2021</v>
      </c>
      <c r="C2316" s="20">
        <v>105</v>
      </c>
      <c r="D2316" s="72" t="s">
        <v>1085</v>
      </c>
      <c r="E2316" s="71" t="s">
        <v>718</v>
      </c>
      <c r="F2316" s="19" t="s">
        <v>893</v>
      </c>
      <c r="G2316" s="190">
        <v>3500000</v>
      </c>
      <c r="H2316" s="269"/>
      <c r="I2316" s="15">
        <v>2021</v>
      </c>
      <c r="J2316" s="73"/>
      <c r="K2316" s="73"/>
      <c r="L2316" s="21"/>
      <c r="M2316" s="73"/>
      <c r="N2316" s="73">
        <v>1</v>
      </c>
      <c r="O2316" s="307" t="s">
        <v>948</v>
      </c>
      <c r="P2316" s="74" t="s">
        <v>998</v>
      </c>
      <c r="Q2316" s="73" t="s">
        <v>56</v>
      </c>
      <c r="R2316" s="20"/>
      <c r="S2316" s="20"/>
    </row>
    <row r="2317" spans="1:19" s="58" customFormat="1" ht="20.100000000000001" customHeight="1" x14ac:dyDescent="0.25">
      <c r="A2317" s="22">
        <v>1880</v>
      </c>
      <c r="B2317" s="20" t="str">
        <f>"00.03.27.3.2.2.7.B."&amp;C2317&amp;D2317&amp;I2317</f>
        <v>00.03.27.3.2.2.7.B.106.2021</v>
      </c>
      <c r="C2317" s="20">
        <v>106</v>
      </c>
      <c r="D2317" s="72" t="s">
        <v>1085</v>
      </c>
      <c r="E2317" s="25" t="s">
        <v>412</v>
      </c>
      <c r="F2317" s="19" t="s">
        <v>893</v>
      </c>
      <c r="G2317" s="190">
        <v>850000</v>
      </c>
      <c r="H2317" s="269"/>
      <c r="I2317" s="15">
        <v>2021</v>
      </c>
      <c r="J2317" s="22" t="s">
        <v>820</v>
      </c>
      <c r="K2317" s="22"/>
      <c r="L2317" s="22"/>
      <c r="M2317" s="17"/>
      <c r="N2317" s="22">
        <v>1</v>
      </c>
      <c r="O2317" s="307" t="s">
        <v>948</v>
      </c>
      <c r="P2317" s="74" t="s">
        <v>998</v>
      </c>
      <c r="Q2317" s="20"/>
      <c r="R2317" s="20"/>
      <c r="S2317" s="20"/>
    </row>
    <row r="2318" spans="1:19" s="58" customFormat="1" ht="20.100000000000001" customHeight="1" x14ac:dyDescent="0.25">
      <c r="A2318" s="72">
        <v>1881</v>
      </c>
      <c r="B2318" s="20" t="str">
        <f>"00.03.27.3.2.2.7.B."&amp;C2318&amp;D2318&amp;I2318</f>
        <v>00.03.27.3.2.2.7.B.107.2020</v>
      </c>
      <c r="C2318" s="20">
        <v>107</v>
      </c>
      <c r="D2318" s="72" t="s">
        <v>1085</v>
      </c>
      <c r="E2318" s="25" t="s">
        <v>409</v>
      </c>
      <c r="F2318" s="19" t="s">
        <v>893</v>
      </c>
      <c r="G2318" s="190">
        <v>375000</v>
      </c>
      <c r="H2318" s="269"/>
      <c r="I2318" s="15">
        <v>2020</v>
      </c>
      <c r="J2318" s="73" t="s">
        <v>51</v>
      </c>
      <c r="K2318" s="73"/>
      <c r="L2318" s="22"/>
      <c r="M2318" s="17"/>
      <c r="N2318" s="22">
        <v>1</v>
      </c>
      <c r="O2318" s="307" t="s">
        <v>948</v>
      </c>
      <c r="P2318" s="74" t="s">
        <v>998</v>
      </c>
      <c r="Q2318" s="73" t="s">
        <v>56</v>
      </c>
      <c r="R2318" s="20"/>
      <c r="S2318" s="20"/>
    </row>
    <row r="2319" spans="1:19" s="58" customFormat="1" ht="20.100000000000001" customHeight="1" x14ac:dyDescent="0.25">
      <c r="A2319" s="22">
        <v>1882</v>
      </c>
      <c r="B2319" s="20" t="str">
        <f>"00.03.27.3.2.2.9.B."&amp;C2319&amp;D2319&amp;I2319</f>
        <v>00.03.27.3.2.2.9.B.108.2021</v>
      </c>
      <c r="C2319" s="20">
        <v>108</v>
      </c>
      <c r="D2319" s="72" t="s">
        <v>1085</v>
      </c>
      <c r="E2319" s="71" t="s">
        <v>718</v>
      </c>
      <c r="F2319" s="19" t="s">
        <v>893</v>
      </c>
      <c r="G2319" s="190">
        <v>3500000</v>
      </c>
      <c r="H2319" s="269"/>
      <c r="I2319" s="15">
        <v>2021</v>
      </c>
      <c r="J2319" s="73"/>
      <c r="K2319" s="73"/>
      <c r="L2319" s="21"/>
      <c r="M2319" s="73"/>
      <c r="N2319" s="73">
        <v>1</v>
      </c>
      <c r="O2319" s="307" t="s">
        <v>948</v>
      </c>
      <c r="P2319" s="74" t="s">
        <v>999</v>
      </c>
      <c r="Q2319" s="73" t="s">
        <v>56</v>
      </c>
      <c r="R2319" s="20"/>
      <c r="S2319" s="20"/>
    </row>
    <row r="2320" spans="1:19" s="58" customFormat="1" ht="20.100000000000001" customHeight="1" x14ac:dyDescent="0.25">
      <c r="A2320" s="72">
        <v>1883</v>
      </c>
      <c r="B2320" s="20" t="str">
        <f>"00.03.27.3.2.2.9.B."&amp;C2320&amp;D2320&amp;I2320</f>
        <v>00.03.27.3.2.2.9.B.109.2021</v>
      </c>
      <c r="C2320" s="20">
        <v>109</v>
      </c>
      <c r="D2320" s="72" t="s">
        <v>1085</v>
      </c>
      <c r="E2320" s="25" t="s">
        <v>412</v>
      </c>
      <c r="F2320" s="19" t="s">
        <v>893</v>
      </c>
      <c r="G2320" s="190">
        <v>850000</v>
      </c>
      <c r="H2320" s="269"/>
      <c r="I2320" s="15">
        <v>2021</v>
      </c>
      <c r="J2320" s="22" t="s">
        <v>820</v>
      </c>
      <c r="K2320" s="22"/>
      <c r="L2320" s="22"/>
      <c r="M2320" s="17"/>
      <c r="N2320" s="22">
        <v>1</v>
      </c>
      <c r="O2320" s="307" t="s">
        <v>948</v>
      </c>
      <c r="P2320" s="74" t="s">
        <v>999</v>
      </c>
      <c r="Q2320" s="73" t="s">
        <v>56</v>
      </c>
      <c r="R2320" s="20"/>
      <c r="S2320" s="20"/>
    </row>
    <row r="2321" spans="1:19" s="58" customFormat="1" ht="20.100000000000001" customHeight="1" x14ac:dyDescent="0.25">
      <c r="A2321" s="22">
        <v>1884</v>
      </c>
      <c r="B2321" s="20" t="str">
        <f>"00.03.27.3.2.2.9.B."&amp;C2321&amp;D2321&amp;I2321</f>
        <v>00.03.27.3.2.2.9.B.110.2021</v>
      </c>
      <c r="C2321" s="20">
        <v>110</v>
      </c>
      <c r="D2321" s="72" t="s">
        <v>1085</v>
      </c>
      <c r="E2321" s="74" t="s">
        <v>409</v>
      </c>
      <c r="F2321" s="19" t="s">
        <v>893</v>
      </c>
      <c r="G2321" s="190">
        <v>375000</v>
      </c>
      <c r="H2321" s="269"/>
      <c r="I2321" s="15">
        <v>2021</v>
      </c>
      <c r="J2321" s="73" t="s">
        <v>51</v>
      </c>
      <c r="K2321" s="73"/>
      <c r="L2321" s="73"/>
      <c r="M2321" s="73"/>
      <c r="N2321" s="73">
        <v>1</v>
      </c>
      <c r="O2321" s="307" t="s">
        <v>948</v>
      </c>
      <c r="P2321" s="74" t="s">
        <v>999</v>
      </c>
      <c r="Q2321" s="20"/>
      <c r="R2321" s="20"/>
      <c r="S2321" s="20"/>
    </row>
    <row r="2322" spans="1:19" s="58" customFormat="1" ht="20.100000000000001" customHeight="1" x14ac:dyDescent="0.25">
      <c r="A2322" s="72">
        <v>1885</v>
      </c>
      <c r="B2322" s="20" t="str">
        <f t="shared" ref="B2322:B2334" si="139">"00.03.27.3.2.2.3.B."&amp;C2322&amp;D2322&amp;I2322</f>
        <v>00.03.27.3.2.2.3.B.111.2020</v>
      </c>
      <c r="C2322" s="20">
        <v>111</v>
      </c>
      <c r="D2322" s="72" t="s">
        <v>1085</v>
      </c>
      <c r="E2322" s="25" t="s">
        <v>412</v>
      </c>
      <c r="F2322" s="19" t="s">
        <v>893</v>
      </c>
      <c r="G2322" s="190">
        <v>850000</v>
      </c>
      <c r="H2322" s="269"/>
      <c r="I2322" s="15">
        <v>2020</v>
      </c>
      <c r="J2322" s="22" t="s">
        <v>407</v>
      </c>
      <c r="K2322" s="22"/>
      <c r="L2322" s="22"/>
      <c r="M2322" s="17"/>
      <c r="N2322" s="22">
        <v>1</v>
      </c>
      <c r="O2322" s="307" t="s">
        <v>948</v>
      </c>
      <c r="P2322" s="26" t="s">
        <v>1003</v>
      </c>
      <c r="Q2322" s="20"/>
      <c r="R2322" s="20"/>
      <c r="S2322" s="20"/>
    </row>
    <row r="2323" spans="1:19" s="58" customFormat="1" ht="20.100000000000001" customHeight="1" x14ac:dyDescent="0.25">
      <c r="A2323" s="22">
        <v>1886</v>
      </c>
      <c r="B2323" s="20" t="str">
        <f t="shared" si="139"/>
        <v>00.03.27.3.2.2.3.B.112.2021</v>
      </c>
      <c r="C2323" s="20">
        <v>112</v>
      </c>
      <c r="D2323" s="72" t="s">
        <v>1085</v>
      </c>
      <c r="E2323" s="74" t="s">
        <v>408</v>
      </c>
      <c r="F2323" s="19" t="s">
        <v>893</v>
      </c>
      <c r="G2323" s="190">
        <v>500000</v>
      </c>
      <c r="H2323" s="269"/>
      <c r="I2323" s="15">
        <v>2021</v>
      </c>
      <c r="J2323" s="73"/>
      <c r="K2323" s="73"/>
      <c r="L2323" s="73"/>
      <c r="M2323" s="73"/>
      <c r="N2323" s="73">
        <v>1</v>
      </c>
      <c r="O2323" s="307" t="s">
        <v>948</v>
      </c>
      <c r="P2323" s="74" t="s">
        <v>1003</v>
      </c>
      <c r="Q2323" s="20"/>
      <c r="R2323" s="20"/>
      <c r="S2323" s="20"/>
    </row>
    <row r="2324" spans="1:19" s="58" customFormat="1" ht="20.100000000000001" customHeight="1" x14ac:dyDescent="0.25">
      <c r="A2324" s="72">
        <v>1887</v>
      </c>
      <c r="B2324" s="20" t="str">
        <f t="shared" si="139"/>
        <v>00.03.27.3.2.2.3.B.113.2021</v>
      </c>
      <c r="C2324" s="20">
        <v>113</v>
      </c>
      <c r="D2324" s="72" t="s">
        <v>1085</v>
      </c>
      <c r="E2324" s="74" t="s">
        <v>408</v>
      </c>
      <c r="F2324" s="19" t="s">
        <v>893</v>
      </c>
      <c r="G2324" s="190">
        <v>500000</v>
      </c>
      <c r="H2324" s="269"/>
      <c r="I2324" s="15">
        <v>2021</v>
      </c>
      <c r="J2324" s="73"/>
      <c r="K2324" s="73"/>
      <c r="L2324" s="73"/>
      <c r="M2324" s="73"/>
      <c r="N2324" s="73">
        <v>1</v>
      </c>
      <c r="O2324" s="307" t="s">
        <v>948</v>
      </c>
      <c r="P2324" s="74" t="s">
        <v>1003</v>
      </c>
      <c r="Q2324" s="20"/>
      <c r="R2324" s="20"/>
      <c r="S2324" s="20"/>
    </row>
    <row r="2325" spans="1:19" s="58" customFormat="1" ht="20.100000000000001" customHeight="1" x14ac:dyDescent="0.25">
      <c r="A2325" s="22">
        <v>1888</v>
      </c>
      <c r="B2325" s="20" t="str">
        <f t="shared" si="139"/>
        <v>00.03.27.3.2.2.3.B.114.2021</v>
      </c>
      <c r="C2325" s="20">
        <v>114</v>
      </c>
      <c r="D2325" s="72" t="s">
        <v>1085</v>
      </c>
      <c r="E2325" s="74" t="s">
        <v>408</v>
      </c>
      <c r="F2325" s="19" t="s">
        <v>893</v>
      </c>
      <c r="G2325" s="190">
        <v>350000</v>
      </c>
      <c r="H2325" s="269"/>
      <c r="I2325" s="15">
        <v>2021</v>
      </c>
      <c r="J2325" s="73"/>
      <c r="K2325" s="73"/>
      <c r="L2325" s="73"/>
      <c r="M2325" s="73"/>
      <c r="N2325" s="73">
        <v>1</v>
      </c>
      <c r="O2325" s="307" t="s">
        <v>948</v>
      </c>
      <c r="P2325" s="74" t="s">
        <v>1003</v>
      </c>
      <c r="Q2325" s="20"/>
      <c r="R2325" s="20"/>
      <c r="S2325" s="20"/>
    </row>
    <row r="2326" spans="1:19" s="58" customFormat="1" ht="20.100000000000001" customHeight="1" x14ac:dyDescent="0.25">
      <c r="A2326" s="72">
        <v>1889</v>
      </c>
      <c r="B2326" s="20" t="str">
        <f t="shared" si="139"/>
        <v>00.03.27.3.2.2.3.B.115.2021</v>
      </c>
      <c r="C2326" s="20">
        <v>115</v>
      </c>
      <c r="D2326" s="72" t="s">
        <v>1085</v>
      </c>
      <c r="E2326" s="74" t="s">
        <v>50</v>
      </c>
      <c r="F2326" s="19" t="s">
        <v>893</v>
      </c>
      <c r="G2326" s="190">
        <v>375000</v>
      </c>
      <c r="H2326" s="269"/>
      <c r="I2326" s="15">
        <v>2021</v>
      </c>
      <c r="J2326" s="73" t="s">
        <v>812</v>
      </c>
      <c r="K2326" s="73"/>
      <c r="L2326" s="21"/>
      <c r="M2326" s="73"/>
      <c r="N2326" s="73">
        <v>1</v>
      </c>
      <c r="O2326" s="307" t="s">
        <v>948</v>
      </c>
      <c r="P2326" s="74" t="s">
        <v>1003</v>
      </c>
      <c r="Q2326" s="20"/>
      <c r="R2326" s="20"/>
      <c r="S2326" s="20"/>
    </row>
    <row r="2327" spans="1:19" s="58" customFormat="1" ht="20.100000000000001" customHeight="1" x14ac:dyDescent="0.25">
      <c r="A2327" s="22">
        <v>1890</v>
      </c>
      <c r="B2327" s="20" t="str">
        <f t="shared" si="139"/>
        <v>00.03.27.3.2.2.3.B.116.2021</v>
      </c>
      <c r="C2327" s="20">
        <v>116</v>
      </c>
      <c r="D2327" s="72" t="s">
        <v>1085</v>
      </c>
      <c r="E2327" s="74" t="s">
        <v>50</v>
      </c>
      <c r="F2327" s="19" t="s">
        <v>893</v>
      </c>
      <c r="G2327" s="190">
        <v>375000</v>
      </c>
      <c r="H2327" s="269"/>
      <c r="I2327" s="15">
        <v>2021</v>
      </c>
      <c r="J2327" s="73" t="s">
        <v>812</v>
      </c>
      <c r="K2327" s="73"/>
      <c r="L2327" s="21"/>
      <c r="M2327" s="73"/>
      <c r="N2327" s="73">
        <v>1</v>
      </c>
      <c r="O2327" s="307" t="s">
        <v>948</v>
      </c>
      <c r="P2327" s="74" t="s">
        <v>1003</v>
      </c>
      <c r="Q2327" s="20"/>
      <c r="R2327" s="20"/>
      <c r="S2327" s="20"/>
    </row>
    <row r="2328" spans="1:19" s="58" customFormat="1" ht="20.100000000000001" customHeight="1" x14ac:dyDescent="0.25">
      <c r="A2328" s="72">
        <v>1891</v>
      </c>
      <c r="B2328" s="20" t="str">
        <f t="shared" si="139"/>
        <v>00.03.27.3.2.2.3.B.117.2021</v>
      </c>
      <c r="C2328" s="20">
        <v>117</v>
      </c>
      <c r="D2328" s="72" t="s">
        <v>1085</v>
      </c>
      <c r="E2328" s="74" t="s">
        <v>50</v>
      </c>
      <c r="F2328" s="19" t="s">
        <v>893</v>
      </c>
      <c r="G2328" s="190">
        <v>375000</v>
      </c>
      <c r="H2328" s="269"/>
      <c r="I2328" s="15">
        <v>2021</v>
      </c>
      <c r="J2328" s="73" t="s">
        <v>812</v>
      </c>
      <c r="K2328" s="73"/>
      <c r="L2328" s="21"/>
      <c r="M2328" s="73"/>
      <c r="N2328" s="73">
        <v>1</v>
      </c>
      <c r="O2328" s="307" t="s">
        <v>948</v>
      </c>
      <c r="P2328" s="74" t="s">
        <v>1003</v>
      </c>
      <c r="Q2328" s="20"/>
      <c r="R2328" s="20"/>
      <c r="S2328" s="20"/>
    </row>
    <row r="2329" spans="1:19" s="58" customFormat="1" ht="20.100000000000001" customHeight="1" x14ac:dyDescent="0.25">
      <c r="A2329" s="22">
        <v>1892</v>
      </c>
      <c r="B2329" s="20" t="str">
        <f t="shared" si="139"/>
        <v>00.03.27.3.2.2.3.B.118.2021</v>
      </c>
      <c r="C2329" s="20">
        <v>118</v>
      </c>
      <c r="D2329" s="72" t="s">
        <v>1085</v>
      </c>
      <c r="E2329" s="74" t="s">
        <v>813</v>
      </c>
      <c r="F2329" s="19" t="s">
        <v>893</v>
      </c>
      <c r="G2329" s="190">
        <v>1300000</v>
      </c>
      <c r="H2329" s="269"/>
      <c r="I2329" s="15">
        <v>2021</v>
      </c>
      <c r="J2329" s="73"/>
      <c r="K2329" s="73"/>
      <c r="L2329" s="21"/>
      <c r="M2329" s="73"/>
      <c r="N2329" s="73">
        <v>1</v>
      </c>
      <c r="O2329" s="307" t="s">
        <v>948</v>
      </c>
      <c r="P2329" s="74" t="s">
        <v>1003</v>
      </c>
      <c r="Q2329" s="20"/>
      <c r="R2329" s="20"/>
      <c r="S2329" s="20"/>
    </row>
    <row r="2330" spans="1:19" s="58" customFormat="1" ht="20.100000000000001" customHeight="1" x14ac:dyDescent="0.25">
      <c r="A2330" s="72">
        <v>1893</v>
      </c>
      <c r="B2330" s="20" t="str">
        <f t="shared" si="139"/>
        <v>00.03.27.3.2.2.3.B.119.2021</v>
      </c>
      <c r="C2330" s="20">
        <v>119</v>
      </c>
      <c r="D2330" s="72" t="s">
        <v>1085</v>
      </c>
      <c r="E2330" s="74" t="s">
        <v>813</v>
      </c>
      <c r="F2330" s="19" t="s">
        <v>893</v>
      </c>
      <c r="G2330" s="190">
        <v>1300000</v>
      </c>
      <c r="H2330" s="269"/>
      <c r="I2330" s="15">
        <v>2021</v>
      </c>
      <c r="J2330" s="73"/>
      <c r="K2330" s="73"/>
      <c r="L2330" s="21"/>
      <c r="M2330" s="73"/>
      <c r="N2330" s="73">
        <v>1</v>
      </c>
      <c r="O2330" s="307" t="s">
        <v>948</v>
      </c>
      <c r="P2330" s="74" t="s">
        <v>1003</v>
      </c>
      <c r="Q2330" s="20"/>
      <c r="R2330" s="20"/>
      <c r="S2330" s="20"/>
    </row>
    <row r="2331" spans="1:19" s="58" customFormat="1" ht="20.100000000000001" customHeight="1" x14ac:dyDescent="0.25">
      <c r="A2331" s="22">
        <v>1894</v>
      </c>
      <c r="B2331" s="20" t="str">
        <f t="shared" si="139"/>
        <v>00.03.27.3.2.2.3.B.120.2021</v>
      </c>
      <c r="C2331" s="20">
        <v>120</v>
      </c>
      <c r="D2331" s="72" t="s">
        <v>1085</v>
      </c>
      <c r="E2331" s="74" t="s">
        <v>813</v>
      </c>
      <c r="F2331" s="19" t="s">
        <v>893</v>
      </c>
      <c r="G2331" s="190">
        <v>1300000</v>
      </c>
      <c r="H2331" s="269"/>
      <c r="I2331" s="15">
        <v>2021</v>
      </c>
      <c r="J2331" s="73"/>
      <c r="K2331" s="73"/>
      <c r="L2331" s="21"/>
      <c r="M2331" s="73"/>
      <c r="N2331" s="73">
        <v>1</v>
      </c>
      <c r="O2331" s="307" t="s">
        <v>948</v>
      </c>
      <c r="P2331" s="74" t="s">
        <v>1003</v>
      </c>
      <c r="Q2331" s="20"/>
      <c r="R2331" s="20"/>
      <c r="S2331" s="20"/>
    </row>
    <row r="2332" spans="1:19" s="58" customFormat="1" ht="20.100000000000001" customHeight="1" x14ac:dyDescent="0.25">
      <c r="A2332" s="72">
        <v>1895</v>
      </c>
      <c r="B2332" s="20" t="str">
        <f t="shared" si="139"/>
        <v>00.03.27.3.2.2.3.B.121.2020</v>
      </c>
      <c r="C2332" s="20">
        <v>121</v>
      </c>
      <c r="D2332" s="72" t="s">
        <v>1085</v>
      </c>
      <c r="E2332" s="74" t="s">
        <v>814</v>
      </c>
      <c r="F2332" s="19" t="s">
        <v>893</v>
      </c>
      <c r="G2332" s="192">
        <v>350000</v>
      </c>
      <c r="H2332" s="271"/>
      <c r="I2332" s="15">
        <v>2020</v>
      </c>
      <c r="J2332" s="15"/>
      <c r="K2332" s="15"/>
      <c r="L2332" s="21"/>
      <c r="M2332" s="73"/>
      <c r="N2332" s="73">
        <v>1</v>
      </c>
      <c r="O2332" s="307" t="s">
        <v>948</v>
      </c>
      <c r="P2332" s="74" t="s">
        <v>1003</v>
      </c>
      <c r="Q2332" s="20"/>
      <c r="R2332" s="20"/>
      <c r="S2332" s="20"/>
    </row>
    <row r="2333" spans="1:19" s="58" customFormat="1" ht="20.100000000000001" customHeight="1" x14ac:dyDescent="0.25">
      <c r="A2333" s="22">
        <v>1896</v>
      </c>
      <c r="B2333" s="20" t="str">
        <f t="shared" si="139"/>
        <v>00.03.27.3.2.2.3.B.122.2021</v>
      </c>
      <c r="C2333" s="20">
        <v>122</v>
      </c>
      <c r="D2333" s="72" t="s">
        <v>1085</v>
      </c>
      <c r="E2333" s="74" t="s">
        <v>811</v>
      </c>
      <c r="F2333" s="19" t="s">
        <v>893</v>
      </c>
      <c r="G2333" s="190">
        <v>4500000</v>
      </c>
      <c r="H2333" s="269"/>
      <c r="I2333" s="15">
        <v>2021</v>
      </c>
      <c r="J2333" s="73" t="s">
        <v>366</v>
      </c>
      <c r="K2333" s="73"/>
      <c r="L2333" s="21"/>
      <c r="M2333" s="73"/>
      <c r="N2333" s="73">
        <v>1</v>
      </c>
      <c r="O2333" s="307" t="s">
        <v>948</v>
      </c>
      <c r="P2333" s="74" t="s">
        <v>1003</v>
      </c>
      <c r="Q2333" s="20"/>
      <c r="R2333" s="20"/>
      <c r="S2333" s="20"/>
    </row>
    <row r="2334" spans="1:19" s="58" customFormat="1" ht="20.100000000000001" customHeight="1" x14ac:dyDescent="0.25">
      <c r="A2334" s="72">
        <v>1897</v>
      </c>
      <c r="B2334" s="20" t="str">
        <f t="shared" si="139"/>
        <v>00.03.27.3.2.2.3.B.123.2021</v>
      </c>
      <c r="C2334" s="20">
        <v>123</v>
      </c>
      <c r="D2334" s="72" t="s">
        <v>1085</v>
      </c>
      <c r="E2334" s="74" t="s">
        <v>524</v>
      </c>
      <c r="F2334" s="19" t="s">
        <v>893</v>
      </c>
      <c r="G2334" s="190">
        <v>90000</v>
      </c>
      <c r="H2334" s="269"/>
      <c r="I2334" s="15">
        <v>2021</v>
      </c>
      <c r="J2334" s="73" t="s">
        <v>815</v>
      </c>
      <c r="K2334" s="73"/>
      <c r="L2334" s="73"/>
      <c r="M2334" s="73"/>
      <c r="N2334" s="73">
        <v>1</v>
      </c>
      <c r="O2334" s="307" t="s">
        <v>948</v>
      </c>
      <c r="P2334" s="74" t="s">
        <v>1003</v>
      </c>
      <c r="Q2334" s="73" t="s">
        <v>56</v>
      </c>
      <c r="R2334" s="20"/>
      <c r="S2334" s="20"/>
    </row>
    <row r="2335" spans="1:19" s="58" customFormat="1" ht="20.100000000000001" customHeight="1" x14ac:dyDescent="0.25">
      <c r="A2335" s="22">
        <v>1898</v>
      </c>
      <c r="B2335" s="20" t="str">
        <f>"00.03.27.3.2.2.19.B."&amp;C2335&amp;D2335&amp;I2335</f>
        <v>00.03.27.3.2.2.19.B.124.2021</v>
      </c>
      <c r="C2335" s="20">
        <v>124</v>
      </c>
      <c r="D2335" s="72" t="s">
        <v>1085</v>
      </c>
      <c r="E2335" s="25" t="s">
        <v>412</v>
      </c>
      <c r="F2335" s="19" t="s">
        <v>893</v>
      </c>
      <c r="G2335" s="190">
        <v>850000</v>
      </c>
      <c r="H2335" s="269"/>
      <c r="I2335" s="15">
        <v>2021</v>
      </c>
      <c r="J2335" s="22" t="s">
        <v>820</v>
      </c>
      <c r="K2335" s="22"/>
      <c r="L2335" s="22"/>
      <c r="M2335" s="17"/>
      <c r="N2335" s="22">
        <v>1</v>
      </c>
      <c r="O2335" s="307" t="s">
        <v>948</v>
      </c>
      <c r="P2335" s="74" t="s">
        <v>1005</v>
      </c>
      <c r="Q2335" s="23" t="s">
        <v>56</v>
      </c>
      <c r="R2335" s="20"/>
      <c r="S2335" s="20"/>
    </row>
    <row r="2336" spans="1:19" s="58" customFormat="1" ht="20.100000000000001" customHeight="1" x14ac:dyDescent="0.25">
      <c r="A2336" s="72">
        <v>1899</v>
      </c>
      <c r="B2336" s="20" t="str">
        <f>"00.03.27.3.2.2.19.B."&amp;C2336&amp;D2336&amp;I2336</f>
        <v>00.03.27.3.2.2.19.B.125.2021</v>
      </c>
      <c r="C2336" s="20">
        <v>125</v>
      </c>
      <c r="D2336" s="72" t="s">
        <v>1085</v>
      </c>
      <c r="E2336" s="26" t="s">
        <v>409</v>
      </c>
      <c r="F2336" s="19" t="s">
        <v>893</v>
      </c>
      <c r="G2336" s="190">
        <v>375000</v>
      </c>
      <c r="H2336" s="269"/>
      <c r="I2336" s="15">
        <v>2021</v>
      </c>
      <c r="J2336" s="73" t="s">
        <v>51</v>
      </c>
      <c r="K2336" s="73"/>
      <c r="L2336" s="73"/>
      <c r="M2336" s="73"/>
      <c r="N2336" s="73">
        <v>1</v>
      </c>
      <c r="O2336" s="307" t="s">
        <v>948</v>
      </c>
      <c r="P2336" s="26" t="s">
        <v>1005</v>
      </c>
      <c r="Q2336" s="73" t="s">
        <v>56</v>
      </c>
      <c r="R2336" s="20"/>
      <c r="S2336" s="20"/>
    </row>
    <row r="2337" spans="1:19" s="58" customFormat="1" ht="20.100000000000001" customHeight="1" x14ac:dyDescent="0.25">
      <c r="A2337" s="22">
        <v>1900</v>
      </c>
      <c r="B2337" s="20" t="str">
        <f>"00.03.27.3.2.2.12.B."&amp;C2337&amp;D2337&amp;I2337</f>
        <v>00.03.27.3.2.2.12.B.126.2021</v>
      </c>
      <c r="C2337" s="20">
        <v>126</v>
      </c>
      <c r="D2337" s="72" t="s">
        <v>1085</v>
      </c>
      <c r="E2337" s="71" t="s">
        <v>718</v>
      </c>
      <c r="F2337" s="19" t="s">
        <v>893</v>
      </c>
      <c r="G2337" s="190">
        <v>3500000</v>
      </c>
      <c r="H2337" s="269"/>
      <c r="I2337" s="15">
        <v>2021</v>
      </c>
      <c r="J2337" s="73"/>
      <c r="K2337" s="73"/>
      <c r="L2337" s="21"/>
      <c r="M2337" s="73"/>
      <c r="N2337" s="73">
        <v>1</v>
      </c>
      <c r="O2337" s="307" t="s">
        <v>948</v>
      </c>
      <c r="P2337" s="74" t="s">
        <v>1000</v>
      </c>
      <c r="Q2337" s="73" t="s">
        <v>56</v>
      </c>
      <c r="R2337" s="20"/>
      <c r="S2337" s="20"/>
    </row>
    <row r="2338" spans="1:19" s="58" customFormat="1" ht="20.100000000000001" customHeight="1" x14ac:dyDescent="0.25">
      <c r="A2338" s="72">
        <v>1901</v>
      </c>
      <c r="B2338" s="20" t="str">
        <f>"00.03.27.3.2.2.12.B."&amp;C2338&amp;D2338&amp;I2338</f>
        <v>00.03.27.3.2.2.12.B.127.2021</v>
      </c>
      <c r="C2338" s="20">
        <v>127</v>
      </c>
      <c r="D2338" s="72" t="s">
        <v>1085</v>
      </c>
      <c r="E2338" s="25" t="s">
        <v>412</v>
      </c>
      <c r="F2338" s="19" t="s">
        <v>893</v>
      </c>
      <c r="G2338" s="190">
        <v>850000</v>
      </c>
      <c r="H2338" s="269"/>
      <c r="I2338" s="15">
        <v>2021</v>
      </c>
      <c r="J2338" s="22" t="s">
        <v>820</v>
      </c>
      <c r="K2338" s="22"/>
      <c r="L2338" s="22"/>
      <c r="M2338" s="17"/>
      <c r="N2338" s="22">
        <v>1</v>
      </c>
      <c r="O2338" s="307" t="s">
        <v>948</v>
      </c>
      <c r="P2338" s="74" t="s">
        <v>1000</v>
      </c>
      <c r="Q2338" s="23" t="s">
        <v>56</v>
      </c>
      <c r="R2338" s="20"/>
      <c r="S2338" s="20"/>
    </row>
    <row r="2339" spans="1:19" s="58" customFormat="1" ht="20.100000000000001" customHeight="1" x14ac:dyDescent="0.25">
      <c r="A2339" s="22">
        <v>1902</v>
      </c>
      <c r="B2339" s="20" t="str">
        <f>"00.03.27.3.2.2.12.B."&amp;C2339&amp;D2339&amp;I2339</f>
        <v>00.03.27.3.2.2.12.B.128.2021</v>
      </c>
      <c r="C2339" s="20">
        <v>128</v>
      </c>
      <c r="D2339" s="72" t="s">
        <v>1085</v>
      </c>
      <c r="E2339" s="26" t="s">
        <v>409</v>
      </c>
      <c r="F2339" s="19" t="s">
        <v>893</v>
      </c>
      <c r="G2339" s="190">
        <v>375000</v>
      </c>
      <c r="H2339" s="269"/>
      <c r="I2339" s="15">
        <v>2021</v>
      </c>
      <c r="J2339" s="23" t="s">
        <v>51</v>
      </c>
      <c r="K2339" s="73"/>
      <c r="L2339" s="73"/>
      <c r="M2339" s="73"/>
      <c r="N2339" s="73">
        <v>1</v>
      </c>
      <c r="O2339" s="307" t="s">
        <v>948</v>
      </c>
      <c r="P2339" s="26" t="s">
        <v>1000</v>
      </c>
      <c r="Q2339" s="73" t="s">
        <v>56</v>
      </c>
      <c r="R2339" s="20"/>
      <c r="S2339" s="20"/>
    </row>
    <row r="2340" spans="1:19" s="58" customFormat="1" ht="20.100000000000001" customHeight="1" x14ac:dyDescent="0.25">
      <c r="A2340" s="72">
        <v>1903</v>
      </c>
      <c r="B2340" s="20" t="str">
        <f>"00.03.27.3.2.2.13.B."&amp;C2340&amp;D2340&amp;I2340</f>
        <v>00.03.27.3.2.2.13.B.129.2021</v>
      </c>
      <c r="C2340" s="20">
        <v>129</v>
      </c>
      <c r="D2340" s="72" t="s">
        <v>1085</v>
      </c>
      <c r="E2340" s="71" t="s">
        <v>718</v>
      </c>
      <c r="F2340" s="19" t="s">
        <v>893</v>
      </c>
      <c r="G2340" s="190">
        <v>3500000</v>
      </c>
      <c r="H2340" s="269"/>
      <c r="I2340" s="15">
        <v>2021</v>
      </c>
      <c r="J2340" s="73"/>
      <c r="K2340" s="73"/>
      <c r="L2340" s="21"/>
      <c r="M2340" s="73"/>
      <c r="N2340" s="73">
        <v>1</v>
      </c>
      <c r="O2340" s="307" t="s">
        <v>948</v>
      </c>
      <c r="P2340" s="74" t="s">
        <v>1001</v>
      </c>
      <c r="Q2340" s="73" t="s">
        <v>56</v>
      </c>
      <c r="R2340" s="20"/>
      <c r="S2340" s="20"/>
    </row>
    <row r="2341" spans="1:19" s="58" customFormat="1" ht="20.100000000000001" customHeight="1" x14ac:dyDescent="0.25">
      <c r="A2341" s="22">
        <v>1904</v>
      </c>
      <c r="B2341" s="20" t="str">
        <f>"00.03.27.3.2.2.13.B."&amp;C2341&amp;D2341&amp;I2341</f>
        <v>00.03.27.3.2.2.13.B.130.2020</v>
      </c>
      <c r="C2341" s="20">
        <v>130</v>
      </c>
      <c r="D2341" s="72" t="s">
        <v>1085</v>
      </c>
      <c r="E2341" s="74" t="s">
        <v>827</v>
      </c>
      <c r="F2341" s="19" t="s">
        <v>893</v>
      </c>
      <c r="G2341" s="192">
        <v>350000</v>
      </c>
      <c r="H2341" s="271"/>
      <c r="I2341" s="15">
        <v>2020</v>
      </c>
      <c r="J2341" s="73"/>
      <c r="K2341" s="73"/>
      <c r="L2341" s="21"/>
      <c r="M2341" s="73"/>
      <c r="N2341" s="73">
        <v>1</v>
      </c>
      <c r="O2341" s="307" t="s">
        <v>948</v>
      </c>
      <c r="P2341" s="74" t="s">
        <v>1001</v>
      </c>
      <c r="Q2341" s="73" t="s">
        <v>56</v>
      </c>
      <c r="R2341" s="20"/>
      <c r="S2341" s="20"/>
    </row>
    <row r="2342" spans="1:19" s="58" customFormat="1" ht="20.100000000000001" customHeight="1" x14ac:dyDescent="0.25">
      <c r="A2342" s="72">
        <v>1905</v>
      </c>
      <c r="B2342" s="20" t="str">
        <f>"00.03.27.3.2.2.13.B."&amp;C2342&amp;D2342&amp;I2342</f>
        <v>00.03.27.3.2.2.13.B.131.2021</v>
      </c>
      <c r="C2342" s="20">
        <v>131</v>
      </c>
      <c r="D2342" s="72" t="s">
        <v>1085</v>
      </c>
      <c r="E2342" s="25" t="s">
        <v>412</v>
      </c>
      <c r="F2342" s="19" t="s">
        <v>893</v>
      </c>
      <c r="G2342" s="190">
        <v>850000</v>
      </c>
      <c r="H2342" s="269"/>
      <c r="I2342" s="15">
        <v>2021</v>
      </c>
      <c r="J2342" s="22" t="s">
        <v>820</v>
      </c>
      <c r="K2342" s="22"/>
      <c r="L2342" s="22"/>
      <c r="M2342" s="17"/>
      <c r="N2342" s="22">
        <v>1</v>
      </c>
      <c r="O2342" s="307" t="s">
        <v>948</v>
      </c>
      <c r="P2342" s="74" t="s">
        <v>1001</v>
      </c>
      <c r="Q2342" s="23" t="s">
        <v>56</v>
      </c>
      <c r="R2342" s="20"/>
      <c r="S2342" s="20"/>
    </row>
    <row r="2343" spans="1:19" s="58" customFormat="1" ht="20.100000000000001" customHeight="1" x14ac:dyDescent="0.25">
      <c r="A2343" s="22">
        <v>1906</v>
      </c>
      <c r="B2343" s="20" t="str">
        <f>"00.03.27.3.2.2.13.B."&amp;C2343&amp;D2343&amp;I2343</f>
        <v>00.03.27.3.2.2.13.B.132.2021</v>
      </c>
      <c r="C2343" s="20">
        <v>132</v>
      </c>
      <c r="D2343" s="72" t="s">
        <v>1085</v>
      </c>
      <c r="E2343" s="26" t="s">
        <v>409</v>
      </c>
      <c r="F2343" s="19" t="s">
        <v>893</v>
      </c>
      <c r="G2343" s="190">
        <v>375000</v>
      </c>
      <c r="H2343" s="269"/>
      <c r="I2343" s="15">
        <v>2021</v>
      </c>
      <c r="J2343" s="73" t="s">
        <v>51</v>
      </c>
      <c r="K2343" s="73"/>
      <c r="L2343" s="73"/>
      <c r="M2343" s="73"/>
      <c r="N2343" s="73">
        <v>1</v>
      </c>
      <c r="O2343" s="307" t="s">
        <v>948</v>
      </c>
      <c r="P2343" s="26" t="s">
        <v>1001</v>
      </c>
      <c r="Q2343" s="23" t="s">
        <v>56</v>
      </c>
      <c r="R2343" s="20"/>
      <c r="S2343" s="20"/>
    </row>
    <row r="2344" spans="1:19" s="58" customFormat="1" ht="20.100000000000001" customHeight="1" x14ac:dyDescent="0.25">
      <c r="A2344" s="72">
        <v>1907</v>
      </c>
      <c r="B2344" s="20" t="str">
        <f t="shared" ref="B2344:B2353" si="140">"00.03.27.3.2.2.17.B."&amp;C2344&amp;D2344&amp;I2344</f>
        <v>00.03.27.3.2.2.17.B.133.2020</v>
      </c>
      <c r="C2344" s="20">
        <v>133</v>
      </c>
      <c r="D2344" s="72" t="s">
        <v>1085</v>
      </c>
      <c r="E2344" s="26" t="s">
        <v>813</v>
      </c>
      <c r="F2344" s="19" t="s">
        <v>893</v>
      </c>
      <c r="G2344" s="190">
        <v>1300000</v>
      </c>
      <c r="H2344" s="269"/>
      <c r="I2344" s="15">
        <v>2020</v>
      </c>
      <c r="J2344" s="73"/>
      <c r="K2344" s="73"/>
      <c r="L2344" s="21"/>
      <c r="M2344" s="73"/>
      <c r="N2344" s="73">
        <v>1</v>
      </c>
      <c r="O2344" s="307" t="s">
        <v>948</v>
      </c>
      <c r="P2344" s="26" t="s">
        <v>997</v>
      </c>
      <c r="Q2344" s="23" t="s">
        <v>56</v>
      </c>
      <c r="R2344" s="20"/>
      <c r="S2344" s="20"/>
    </row>
    <row r="2345" spans="1:19" s="58" customFormat="1" ht="20.100000000000001" customHeight="1" x14ac:dyDescent="0.25">
      <c r="A2345" s="22">
        <v>1908</v>
      </c>
      <c r="B2345" s="20" t="str">
        <f t="shared" si="140"/>
        <v>00.03.27.3.2.2.17.B.134.2020</v>
      </c>
      <c r="C2345" s="20">
        <v>134</v>
      </c>
      <c r="D2345" s="72" t="s">
        <v>1085</v>
      </c>
      <c r="E2345" s="26" t="s">
        <v>830</v>
      </c>
      <c r="F2345" s="19" t="s">
        <v>893</v>
      </c>
      <c r="G2345" s="190">
        <v>1250000</v>
      </c>
      <c r="H2345" s="269"/>
      <c r="I2345" s="15">
        <v>2020</v>
      </c>
      <c r="J2345" s="73" t="s">
        <v>388</v>
      </c>
      <c r="K2345" s="73"/>
      <c r="L2345" s="21" t="s">
        <v>831</v>
      </c>
      <c r="M2345" s="73"/>
      <c r="N2345" s="73">
        <v>1</v>
      </c>
      <c r="O2345" s="307" t="s">
        <v>948</v>
      </c>
      <c r="P2345" s="26" t="s">
        <v>997</v>
      </c>
      <c r="Q2345" s="23" t="s">
        <v>56</v>
      </c>
      <c r="R2345" s="20"/>
      <c r="S2345" s="20"/>
    </row>
    <row r="2346" spans="1:19" s="58" customFormat="1" ht="20.100000000000001" customHeight="1" x14ac:dyDescent="0.25">
      <c r="A2346" s="72">
        <v>1909</v>
      </c>
      <c r="B2346" s="20" t="str">
        <f t="shared" si="140"/>
        <v>00.03.27.3.2.2.17.B.135.2021</v>
      </c>
      <c r="C2346" s="20">
        <v>135</v>
      </c>
      <c r="D2346" s="72" t="s">
        <v>1085</v>
      </c>
      <c r="E2346" s="71" t="s">
        <v>718</v>
      </c>
      <c r="F2346" s="19" t="s">
        <v>893</v>
      </c>
      <c r="G2346" s="190">
        <v>3500000</v>
      </c>
      <c r="H2346" s="269"/>
      <c r="I2346" s="15">
        <v>2021</v>
      </c>
      <c r="J2346" s="73"/>
      <c r="K2346" s="73"/>
      <c r="L2346" s="21"/>
      <c r="M2346" s="73"/>
      <c r="N2346" s="73">
        <v>1</v>
      </c>
      <c r="O2346" s="307" t="s">
        <v>948</v>
      </c>
      <c r="P2346" s="26" t="s">
        <v>997</v>
      </c>
      <c r="Q2346" s="73" t="s">
        <v>56</v>
      </c>
      <c r="R2346" s="20"/>
      <c r="S2346" s="20"/>
    </row>
    <row r="2347" spans="1:19" s="58" customFormat="1" ht="20.100000000000001" customHeight="1" x14ac:dyDescent="0.25">
      <c r="A2347" s="22">
        <v>1910</v>
      </c>
      <c r="B2347" s="20" t="str">
        <f t="shared" si="140"/>
        <v>00.03.27.3.2.2.17.B.136.2020</v>
      </c>
      <c r="C2347" s="20">
        <v>136</v>
      </c>
      <c r="D2347" s="72" t="s">
        <v>1085</v>
      </c>
      <c r="E2347" s="74" t="s">
        <v>823</v>
      </c>
      <c r="F2347" s="19" t="s">
        <v>893</v>
      </c>
      <c r="G2347" s="192">
        <v>200000</v>
      </c>
      <c r="H2347" s="271"/>
      <c r="I2347" s="15">
        <v>2020</v>
      </c>
      <c r="J2347" s="15" t="s">
        <v>72</v>
      </c>
      <c r="K2347" s="15"/>
      <c r="L2347" s="21"/>
      <c r="M2347" s="73"/>
      <c r="N2347" s="73">
        <v>1</v>
      </c>
      <c r="O2347" s="307" t="s">
        <v>948</v>
      </c>
      <c r="P2347" s="74" t="s">
        <v>997</v>
      </c>
      <c r="Q2347" s="73" t="s">
        <v>56</v>
      </c>
      <c r="R2347" s="20"/>
      <c r="S2347" s="20"/>
    </row>
    <row r="2348" spans="1:19" s="58" customFormat="1" ht="20.100000000000001" customHeight="1" x14ac:dyDescent="0.25">
      <c r="A2348" s="72">
        <v>1911</v>
      </c>
      <c r="B2348" s="20" t="str">
        <f t="shared" si="140"/>
        <v>00.03.27.3.2.2.17.B.137.2016</v>
      </c>
      <c r="C2348" s="20">
        <v>137</v>
      </c>
      <c r="D2348" s="72" t="s">
        <v>1085</v>
      </c>
      <c r="E2348" s="74" t="s">
        <v>825</v>
      </c>
      <c r="F2348" s="19" t="s">
        <v>893</v>
      </c>
      <c r="G2348" s="190">
        <v>2000000</v>
      </c>
      <c r="H2348" s="269"/>
      <c r="I2348" s="15">
        <v>2016</v>
      </c>
      <c r="J2348" s="15"/>
      <c r="K2348" s="15"/>
      <c r="L2348" s="20"/>
      <c r="M2348" s="73"/>
      <c r="N2348" s="73">
        <v>1</v>
      </c>
      <c r="O2348" s="307" t="s">
        <v>948</v>
      </c>
      <c r="P2348" s="74" t="s">
        <v>997</v>
      </c>
      <c r="Q2348" s="23" t="s">
        <v>56</v>
      </c>
      <c r="R2348" s="20"/>
      <c r="S2348" s="20"/>
    </row>
    <row r="2349" spans="1:19" s="58" customFormat="1" ht="20.100000000000001" customHeight="1" x14ac:dyDescent="0.25">
      <c r="A2349" s="22">
        <v>1912</v>
      </c>
      <c r="B2349" s="20" t="str">
        <f t="shared" si="140"/>
        <v>00.03.27.3.2.2.17.B.138.2021</v>
      </c>
      <c r="C2349" s="20">
        <v>138</v>
      </c>
      <c r="D2349" s="72" t="s">
        <v>1085</v>
      </c>
      <c r="E2349" s="25" t="s">
        <v>412</v>
      </c>
      <c r="F2349" s="19" t="s">
        <v>893</v>
      </c>
      <c r="G2349" s="190">
        <v>850000</v>
      </c>
      <c r="H2349" s="269"/>
      <c r="I2349" s="15">
        <v>2021</v>
      </c>
      <c r="J2349" s="22" t="s">
        <v>820</v>
      </c>
      <c r="K2349" s="22"/>
      <c r="L2349" s="22"/>
      <c r="M2349" s="17"/>
      <c r="N2349" s="22">
        <v>1</v>
      </c>
      <c r="O2349" s="307" t="s">
        <v>948</v>
      </c>
      <c r="P2349" s="74" t="s">
        <v>997</v>
      </c>
      <c r="Q2349" s="73" t="s">
        <v>56</v>
      </c>
      <c r="R2349" s="20"/>
      <c r="S2349" s="20"/>
    </row>
    <row r="2350" spans="1:19" s="58" customFormat="1" ht="20.100000000000001" customHeight="1" x14ac:dyDescent="0.25">
      <c r="A2350" s="72">
        <v>1913</v>
      </c>
      <c r="B2350" s="20" t="str">
        <f t="shared" si="140"/>
        <v>00.03.27.3.2.2.17.B.139.2019</v>
      </c>
      <c r="C2350" s="20">
        <v>139</v>
      </c>
      <c r="D2350" s="72" t="s">
        <v>1085</v>
      </c>
      <c r="E2350" s="25" t="s">
        <v>408</v>
      </c>
      <c r="F2350" s="19" t="s">
        <v>893</v>
      </c>
      <c r="G2350" s="190">
        <v>600000</v>
      </c>
      <c r="H2350" s="269"/>
      <c r="I2350" s="15">
        <v>2019</v>
      </c>
      <c r="J2350" s="22"/>
      <c r="K2350" s="22"/>
      <c r="L2350" s="22"/>
      <c r="M2350" s="17"/>
      <c r="N2350" s="22">
        <v>1</v>
      </c>
      <c r="O2350" s="307" t="s">
        <v>948</v>
      </c>
      <c r="P2350" s="74" t="s">
        <v>997</v>
      </c>
      <c r="Q2350" s="23" t="s">
        <v>56</v>
      </c>
      <c r="R2350" s="20"/>
      <c r="S2350" s="20"/>
    </row>
    <row r="2351" spans="1:19" s="58" customFormat="1" ht="20.100000000000001" customHeight="1" x14ac:dyDescent="0.25">
      <c r="A2351" s="22">
        <v>1914</v>
      </c>
      <c r="B2351" s="20" t="str">
        <f t="shared" si="140"/>
        <v>00.03.27.3.2.2.17.B.140.2021</v>
      </c>
      <c r="C2351" s="20">
        <v>140</v>
      </c>
      <c r="D2351" s="72" t="s">
        <v>1085</v>
      </c>
      <c r="E2351" s="26" t="s">
        <v>409</v>
      </c>
      <c r="F2351" s="19" t="s">
        <v>893</v>
      </c>
      <c r="G2351" s="190">
        <v>375000</v>
      </c>
      <c r="H2351" s="269"/>
      <c r="I2351" s="15">
        <v>2021</v>
      </c>
      <c r="J2351" s="73" t="s">
        <v>51</v>
      </c>
      <c r="K2351" s="73"/>
      <c r="L2351" s="73"/>
      <c r="M2351" s="73"/>
      <c r="N2351" s="73">
        <v>1</v>
      </c>
      <c r="O2351" s="307" t="s">
        <v>948</v>
      </c>
      <c r="P2351" s="74" t="s">
        <v>997</v>
      </c>
      <c r="Q2351" s="73" t="s">
        <v>56</v>
      </c>
      <c r="R2351" s="20"/>
      <c r="S2351" s="20"/>
    </row>
    <row r="2352" spans="1:19" s="58" customFormat="1" ht="20.100000000000001" customHeight="1" x14ac:dyDescent="0.25">
      <c r="A2352" s="72">
        <v>1915</v>
      </c>
      <c r="B2352" s="20" t="str">
        <f t="shared" si="140"/>
        <v>00.03.27.3.2.2.17.B.141.2021</v>
      </c>
      <c r="C2352" s="20">
        <v>141</v>
      </c>
      <c r="D2352" s="72" t="s">
        <v>1085</v>
      </c>
      <c r="E2352" s="74" t="s">
        <v>409</v>
      </c>
      <c r="F2352" s="19" t="s">
        <v>893</v>
      </c>
      <c r="G2352" s="190">
        <v>375000</v>
      </c>
      <c r="H2352" s="269"/>
      <c r="I2352" s="15">
        <v>2021</v>
      </c>
      <c r="J2352" s="73" t="s">
        <v>51</v>
      </c>
      <c r="K2352" s="73"/>
      <c r="L2352" s="73"/>
      <c r="M2352" s="73"/>
      <c r="N2352" s="73">
        <v>1</v>
      </c>
      <c r="O2352" s="307" t="s">
        <v>948</v>
      </c>
      <c r="P2352" s="74" t="s">
        <v>997</v>
      </c>
      <c r="Q2352" s="23" t="s">
        <v>56</v>
      </c>
      <c r="R2352" s="20"/>
      <c r="S2352" s="20"/>
    </row>
    <row r="2353" spans="1:19" s="58" customFormat="1" ht="20.100000000000001" customHeight="1" x14ac:dyDescent="0.25">
      <c r="A2353" s="22">
        <v>1916</v>
      </c>
      <c r="B2353" s="20" t="str">
        <f t="shared" si="140"/>
        <v>00.03.27.3.2.2.17.B.142.2021</v>
      </c>
      <c r="C2353" s="20">
        <v>142</v>
      </c>
      <c r="D2353" s="72" t="s">
        <v>1085</v>
      </c>
      <c r="E2353" s="71" t="s">
        <v>718</v>
      </c>
      <c r="F2353" s="19" t="s">
        <v>893</v>
      </c>
      <c r="G2353" s="190">
        <v>3500000</v>
      </c>
      <c r="H2353" s="269"/>
      <c r="I2353" s="15">
        <v>2021</v>
      </c>
      <c r="J2353" s="73"/>
      <c r="K2353" s="73"/>
      <c r="L2353" s="21"/>
      <c r="M2353" s="73"/>
      <c r="N2353" s="73">
        <v>1</v>
      </c>
      <c r="O2353" s="307" t="s">
        <v>948</v>
      </c>
      <c r="P2353" s="74" t="s">
        <v>997</v>
      </c>
      <c r="Q2353" s="73" t="s">
        <v>56</v>
      </c>
      <c r="R2353" s="20"/>
      <c r="S2353" s="20"/>
    </row>
    <row r="2354" spans="1:19" s="58" customFormat="1" ht="20.100000000000001" customHeight="1" x14ac:dyDescent="0.25">
      <c r="A2354" s="72">
        <v>1917</v>
      </c>
      <c r="B2354" s="20" t="str">
        <f>"00.03.27.3.2.2.12.B."&amp;C2354&amp;D2354&amp;I2354</f>
        <v>00.03.27.3.2.2.12.B.143.2022</v>
      </c>
      <c r="C2354" s="20">
        <v>143</v>
      </c>
      <c r="D2354" s="72" t="s">
        <v>1085</v>
      </c>
      <c r="E2354" s="74" t="s">
        <v>1088</v>
      </c>
      <c r="F2354" s="19" t="s">
        <v>893</v>
      </c>
      <c r="G2354" s="190">
        <v>1701000</v>
      </c>
      <c r="H2354" s="269"/>
      <c r="I2354" s="15">
        <v>2022</v>
      </c>
      <c r="J2354" s="73" t="s">
        <v>1114</v>
      </c>
      <c r="K2354" s="73"/>
      <c r="L2354" s="73" t="s">
        <v>1115</v>
      </c>
      <c r="M2354" s="73"/>
      <c r="N2354" s="73">
        <v>1</v>
      </c>
      <c r="O2354" s="307" t="s">
        <v>948</v>
      </c>
      <c r="P2354" s="74" t="s">
        <v>1000</v>
      </c>
      <c r="Q2354" s="73" t="s">
        <v>56</v>
      </c>
      <c r="R2354" s="20"/>
      <c r="S2354" s="20"/>
    </row>
    <row r="2355" spans="1:19" s="58" customFormat="1" ht="20.100000000000001" customHeight="1" x14ac:dyDescent="0.25">
      <c r="A2355" s="22">
        <v>1918</v>
      </c>
      <c r="B2355" s="20" t="str">
        <f t="shared" ref="B2355:B2364" si="141">"00.03.27.3.2.2.2.B."&amp;C2355&amp;D2355&amp;I2355</f>
        <v>00.03.27.3.2.2.2.B.144.2022</v>
      </c>
      <c r="C2355" s="20">
        <v>144</v>
      </c>
      <c r="D2355" s="72" t="s">
        <v>1085</v>
      </c>
      <c r="E2355" s="126" t="s">
        <v>814</v>
      </c>
      <c r="F2355" s="19" t="s">
        <v>893</v>
      </c>
      <c r="G2355" s="197">
        <v>850000</v>
      </c>
      <c r="H2355" s="269" t="s">
        <v>1117</v>
      </c>
      <c r="I2355" s="15">
        <v>2022</v>
      </c>
      <c r="J2355" s="15" t="s">
        <v>1131</v>
      </c>
      <c r="K2355" s="15"/>
      <c r="L2355" s="20"/>
      <c r="M2355" s="73"/>
      <c r="N2355" s="73">
        <v>1</v>
      </c>
      <c r="O2355" s="307" t="s">
        <v>948</v>
      </c>
      <c r="P2355" s="74" t="s">
        <v>816</v>
      </c>
      <c r="Q2355" s="73" t="s">
        <v>56</v>
      </c>
      <c r="R2355" s="20"/>
      <c r="S2355" s="20"/>
    </row>
    <row r="2356" spans="1:19" s="58" customFormat="1" ht="20.100000000000001" customHeight="1" x14ac:dyDescent="0.25">
      <c r="A2356" s="72">
        <v>1919</v>
      </c>
      <c r="B2356" s="20" t="str">
        <f t="shared" si="141"/>
        <v>00.03.27.3.2.2.2.B.145.2022</v>
      </c>
      <c r="C2356" s="20">
        <v>145</v>
      </c>
      <c r="D2356" s="72" t="s">
        <v>1085</v>
      </c>
      <c r="E2356" s="126" t="s">
        <v>409</v>
      </c>
      <c r="F2356" s="19" t="s">
        <v>893</v>
      </c>
      <c r="G2356" s="197">
        <v>400000</v>
      </c>
      <c r="H2356" s="269" t="s">
        <v>1117</v>
      </c>
      <c r="I2356" s="15">
        <v>2022</v>
      </c>
      <c r="J2356" s="73" t="s">
        <v>410</v>
      </c>
      <c r="K2356" s="73"/>
      <c r="L2356" s="73"/>
      <c r="M2356" s="73"/>
      <c r="N2356" s="73">
        <v>1</v>
      </c>
      <c r="O2356" s="307" t="s">
        <v>948</v>
      </c>
      <c r="P2356" s="74" t="s">
        <v>816</v>
      </c>
      <c r="Q2356" s="73"/>
      <c r="R2356" s="20"/>
      <c r="S2356" s="20"/>
    </row>
    <row r="2357" spans="1:19" s="58" customFormat="1" ht="20.100000000000001" customHeight="1" x14ac:dyDescent="0.25">
      <c r="A2357" s="22">
        <v>1920</v>
      </c>
      <c r="B2357" s="20" t="str">
        <f t="shared" si="141"/>
        <v>00.03.27.3.2.2.2.B.146.2022</v>
      </c>
      <c r="C2357" s="20">
        <v>146</v>
      </c>
      <c r="D2357" s="72" t="s">
        <v>1085</v>
      </c>
      <c r="E2357" s="126" t="s">
        <v>409</v>
      </c>
      <c r="F2357" s="19" t="s">
        <v>893</v>
      </c>
      <c r="G2357" s="197">
        <v>500000</v>
      </c>
      <c r="H2357" s="269" t="s">
        <v>1164</v>
      </c>
      <c r="I2357" s="15">
        <v>2022</v>
      </c>
      <c r="J2357" s="73" t="s">
        <v>410</v>
      </c>
      <c r="K2357" s="73"/>
      <c r="L2357" s="73"/>
      <c r="M2357" s="73"/>
      <c r="N2357" s="73">
        <v>1</v>
      </c>
      <c r="O2357" s="307" t="s">
        <v>948</v>
      </c>
      <c r="P2357" s="74" t="s">
        <v>1170</v>
      </c>
      <c r="Q2357" s="73"/>
      <c r="R2357" s="20"/>
      <c r="S2357" s="20"/>
    </row>
    <row r="2358" spans="1:19" s="58" customFormat="1" ht="20.100000000000001" customHeight="1" x14ac:dyDescent="0.25">
      <c r="A2358" s="72">
        <v>1921</v>
      </c>
      <c r="B2358" s="20" t="str">
        <f t="shared" si="141"/>
        <v>00.03.27.3.2.2.2.B.147.2022</v>
      </c>
      <c r="C2358" s="20">
        <v>147</v>
      </c>
      <c r="D2358" s="72" t="s">
        <v>1085</v>
      </c>
      <c r="E2358" s="126" t="s">
        <v>409</v>
      </c>
      <c r="F2358" s="19" t="s">
        <v>893</v>
      </c>
      <c r="G2358" s="197">
        <v>500000</v>
      </c>
      <c r="H2358" s="269" t="s">
        <v>1164</v>
      </c>
      <c r="I2358" s="15">
        <v>2022</v>
      </c>
      <c r="J2358" s="73" t="s">
        <v>410</v>
      </c>
      <c r="K2358" s="73"/>
      <c r="L2358" s="73"/>
      <c r="M2358" s="73"/>
      <c r="N2358" s="73">
        <v>1</v>
      </c>
      <c r="O2358" s="307" t="s">
        <v>948</v>
      </c>
      <c r="P2358" s="74" t="s">
        <v>1170</v>
      </c>
      <c r="Q2358" s="73"/>
      <c r="R2358" s="20"/>
      <c r="S2358" s="20"/>
    </row>
    <row r="2359" spans="1:19" s="58" customFormat="1" ht="20.100000000000001" customHeight="1" x14ac:dyDescent="0.25">
      <c r="A2359" s="22">
        <v>1922</v>
      </c>
      <c r="B2359" s="20" t="str">
        <f t="shared" si="141"/>
        <v>00.03.27.3.2.2.2.B.148.2022</v>
      </c>
      <c r="C2359" s="20">
        <v>148</v>
      </c>
      <c r="D2359" s="72" t="s">
        <v>1085</v>
      </c>
      <c r="E2359" s="126" t="s">
        <v>409</v>
      </c>
      <c r="F2359" s="19" t="s">
        <v>893</v>
      </c>
      <c r="G2359" s="197">
        <v>500000</v>
      </c>
      <c r="H2359" s="269" t="s">
        <v>1164</v>
      </c>
      <c r="I2359" s="15">
        <v>2022</v>
      </c>
      <c r="J2359" s="73" t="s">
        <v>410</v>
      </c>
      <c r="K2359" s="73"/>
      <c r="L2359" s="73"/>
      <c r="M2359" s="73"/>
      <c r="N2359" s="73">
        <v>1</v>
      </c>
      <c r="O2359" s="307" t="s">
        <v>948</v>
      </c>
      <c r="P2359" s="74" t="s">
        <v>1170</v>
      </c>
      <c r="Q2359" s="73"/>
      <c r="R2359" s="20"/>
      <c r="S2359" s="20"/>
    </row>
    <row r="2360" spans="1:19" s="58" customFormat="1" ht="20.100000000000001" customHeight="1" x14ac:dyDescent="0.25">
      <c r="A2360" s="72">
        <v>1923</v>
      </c>
      <c r="B2360" s="20" t="str">
        <f t="shared" si="141"/>
        <v>00.03.27.3.2.2.2.B.149.2022</v>
      </c>
      <c r="C2360" s="20">
        <v>149</v>
      </c>
      <c r="D2360" s="72" t="s">
        <v>1085</v>
      </c>
      <c r="E2360" s="126" t="s">
        <v>409</v>
      </c>
      <c r="F2360" s="19" t="s">
        <v>893</v>
      </c>
      <c r="G2360" s="197">
        <v>500000</v>
      </c>
      <c r="H2360" s="269" t="s">
        <v>1164</v>
      </c>
      <c r="I2360" s="15">
        <v>2022</v>
      </c>
      <c r="J2360" s="73" t="s">
        <v>410</v>
      </c>
      <c r="K2360" s="73"/>
      <c r="L2360" s="73"/>
      <c r="M2360" s="73"/>
      <c r="N2360" s="73">
        <v>1</v>
      </c>
      <c r="O2360" s="307" t="s">
        <v>948</v>
      </c>
      <c r="P2360" s="74" t="s">
        <v>1170</v>
      </c>
      <c r="Q2360" s="73"/>
      <c r="R2360" s="20"/>
      <c r="S2360" s="20"/>
    </row>
    <row r="2361" spans="1:19" s="58" customFormat="1" ht="20.100000000000001" customHeight="1" x14ac:dyDescent="0.25">
      <c r="A2361" s="22">
        <v>1924</v>
      </c>
      <c r="B2361" s="20" t="str">
        <f t="shared" si="141"/>
        <v>00.03.27.3.2.2.2.B.150.2022</v>
      </c>
      <c r="C2361" s="20">
        <v>150</v>
      </c>
      <c r="D2361" s="72" t="s">
        <v>1085</v>
      </c>
      <c r="E2361" s="126" t="s">
        <v>409</v>
      </c>
      <c r="F2361" s="19" t="s">
        <v>893</v>
      </c>
      <c r="G2361" s="197">
        <v>500000</v>
      </c>
      <c r="H2361" s="269" t="s">
        <v>1164</v>
      </c>
      <c r="I2361" s="15">
        <v>2022</v>
      </c>
      <c r="J2361" s="73" t="s">
        <v>410</v>
      </c>
      <c r="K2361" s="73"/>
      <c r="L2361" s="73"/>
      <c r="M2361" s="73"/>
      <c r="N2361" s="73">
        <v>1</v>
      </c>
      <c r="O2361" s="307" t="s">
        <v>948</v>
      </c>
      <c r="P2361" s="74" t="s">
        <v>1170</v>
      </c>
      <c r="Q2361" s="73"/>
      <c r="R2361" s="20"/>
      <c r="S2361" s="20"/>
    </row>
    <row r="2362" spans="1:19" s="58" customFormat="1" ht="20.100000000000001" customHeight="1" x14ac:dyDescent="0.25">
      <c r="A2362" s="72">
        <v>1925</v>
      </c>
      <c r="B2362" s="20" t="str">
        <f t="shared" si="141"/>
        <v>00.03.27.3.2.2.2.B.151.2022</v>
      </c>
      <c r="C2362" s="20">
        <v>151</v>
      </c>
      <c r="D2362" s="72" t="s">
        <v>1085</v>
      </c>
      <c r="E2362" s="126" t="s">
        <v>409</v>
      </c>
      <c r="F2362" s="19" t="s">
        <v>893</v>
      </c>
      <c r="G2362" s="197">
        <v>500000</v>
      </c>
      <c r="H2362" s="269" t="s">
        <v>1164</v>
      </c>
      <c r="I2362" s="15">
        <v>2022</v>
      </c>
      <c r="J2362" s="73" t="s">
        <v>410</v>
      </c>
      <c r="K2362" s="73"/>
      <c r="L2362" s="73"/>
      <c r="M2362" s="73"/>
      <c r="N2362" s="73">
        <v>1</v>
      </c>
      <c r="O2362" s="307" t="s">
        <v>948</v>
      </c>
      <c r="P2362" s="74" t="s">
        <v>1170</v>
      </c>
      <c r="Q2362" s="73"/>
      <c r="R2362" s="20"/>
      <c r="S2362" s="20"/>
    </row>
    <row r="2363" spans="1:19" s="58" customFormat="1" ht="20.100000000000001" customHeight="1" x14ac:dyDescent="0.25">
      <c r="A2363" s="22">
        <v>1926</v>
      </c>
      <c r="B2363" s="20" t="str">
        <f t="shared" si="141"/>
        <v>00.03.27.3.2.2.2.B.152.2022</v>
      </c>
      <c r="C2363" s="20">
        <v>152</v>
      </c>
      <c r="D2363" s="72" t="s">
        <v>1085</v>
      </c>
      <c r="E2363" s="126" t="s">
        <v>1171</v>
      </c>
      <c r="F2363" s="19" t="s">
        <v>893</v>
      </c>
      <c r="G2363" s="197">
        <v>998999</v>
      </c>
      <c r="H2363" s="269" t="s">
        <v>1164</v>
      </c>
      <c r="I2363" s="15">
        <v>2022</v>
      </c>
      <c r="J2363" s="73" t="s">
        <v>1172</v>
      </c>
      <c r="K2363" s="73"/>
      <c r="L2363" s="73"/>
      <c r="M2363" s="73"/>
      <c r="N2363" s="73">
        <v>1</v>
      </c>
      <c r="O2363" s="307" t="s">
        <v>948</v>
      </c>
      <c r="P2363" s="74" t="s">
        <v>1000</v>
      </c>
      <c r="Q2363" s="73"/>
      <c r="R2363" s="20"/>
      <c r="S2363" s="20"/>
    </row>
    <row r="2364" spans="1:19" s="58" customFormat="1" ht="20.100000000000001" customHeight="1" x14ac:dyDescent="0.25">
      <c r="A2364" s="72">
        <v>1927</v>
      </c>
      <c r="B2364" s="20" t="str">
        <f t="shared" si="141"/>
        <v>00.03.27.3.2.2.2.B.153.2022</v>
      </c>
      <c r="C2364" s="20">
        <v>153</v>
      </c>
      <c r="D2364" s="72" t="s">
        <v>1085</v>
      </c>
      <c r="E2364" s="126" t="s">
        <v>474</v>
      </c>
      <c r="F2364" s="19" t="s">
        <v>893</v>
      </c>
      <c r="G2364" s="197" t="s">
        <v>59</v>
      </c>
      <c r="H2364" s="269" t="s">
        <v>59</v>
      </c>
      <c r="I2364" s="15">
        <v>2022</v>
      </c>
      <c r="J2364" s="73" t="s">
        <v>1178</v>
      </c>
      <c r="K2364" s="73"/>
      <c r="L2364" s="73" t="s">
        <v>1179</v>
      </c>
      <c r="M2364" s="73"/>
      <c r="N2364" s="73">
        <v>1</v>
      </c>
      <c r="O2364" s="307" t="s">
        <v>948</v>
      </c>
      <c r="P2364" s="74" t="s">
        <v>1170</v>
      </c>
      <c r="Q2364" s="73"/>
      <c r="R2364" s="20"/>
      <c r="S2364" s="20"/>
    </row>
    <row r="2365" spans="1:19" s="58" customFormat="1" ht="20.100000000000001" customHeight="1" x14ac:dyDescent="0.25">
      <c r="A2365" s="72">
        <v>1928</v>
      </c>
      <c r="B2365" s="20" t="str">
        <f>"00.03.27.3.2.2.19.B."&amp;C2365&amp;D2365&amp;I2365</f>
        <v>00.03.27.3.2.2.19.B.154.2022</v>
      </c>
      <c r="C2365" s="20">
        <v>154</v>
      </c>
      <c r="D2365" s="72" t="s">
        <v>1085</v>
      </c>
      <c r="E2365" s="74" t="s">
        <v>1205</v>
      </c>
      <c r="F2365" s="19" t="s">
        <v>893</v>
      </c>
      <c r="G2365" s="217">
        <f>149500/3</f>
        <v>49833.333333333336</v>
      </c>
      <c r="H2365" s="269" t="s">
        <v>1165</v>
      </c>
      <c r="I2365" s="15">
        <v>2022</v>
      </c>
      <c r="J2365" s="73" t="s">
        <v>1206</v>
      </c>
      <c r="K2365" s="73"/>
      <c r="L2365" s="73"/>
      <c r="M2365" s="73"/>
      <c r="N2365" s="73">
        <v>1</v>
      </c>
      <c r="O2365" s="307" t="s">
        <v>948</v>
      </c>
      <c r="P2365" s="74" t="s">
        <v>1005</v>
      </c>
      <c r="Q2365" s="73" t="s">
        <v>56</v>
      </c>
      <c r="R2365" s="20"/>
      <c r="S2365" s="20"/>
    </row>
    <row r="2366" spans="1:19" s="58" customFormat="1" ht="20.100000000000001" customHeight="1" x14ac:dyDescent="0.25">
      <c r="A2366" s="72"/>
      <c r="B2366" s="20" t="str">
        <f t="shared" ref="B2366:B2367" si="142">"00.03.27.3.2.2.2.B."&amp;C2366&amp;D2366&amp;I2366</f>
        <v>00.03.27.3.2.2.2.B.155.2022</v>
      </c>
      <c r="C2366" s="20">
        <v>155</v>
      </c>
      <c r="D2366" s="72" t="s">
        <v>1085</v>
      </c>
      <c r="E2366" s="126" t="s">
        <v>1154</v>
      </c>
      <c r="F2366" s="126" t="s">
        <v>893</v>
      </c>
      <c r="G2366" s="197" t="s">
        <v>1292</v>
      </c>
      <c r="H2366" s="269" t="s">
        <v>1102</v>
      </c>
      <c r="I2366" s="245">
        <v>2022</v>
      </c>
      <c r="J2366" s="73" t="s">
        <v>388</v>
      </c>
      <c r="K2366" s="73" t="s">
        <v>59</v>
      </c>
      <c r="L2366" s="73" t="s">
        <v>59</v>
      </c>
      <c r="M2366" s="73"/>
      <c r="N2366" s="73">
        <v>1</v>
      </c>
      <c r="O2366" s="307" t="s">
        <v>948</v>
      </c>
      <c r="P2366" s="74" t="s">
        <v>816</v>
      </c>
      <c r="Q2366" s="73"/>
      <c r="R2366" s="20"/>
      <c r="S2366" s="20"/>
    </row>
    <row r="2367" spans="1:19" s="58" customFormat="1" ht="20.100000000000001" customHeight="1" x14ac:dyDescent="0.25">
      <c r="A2367" s="72"/>
      <c r="B2367" s="20" t="str">
        <f t="shared" si="142"/>
        <v>00.03.27.3.2.2.2.B.156.2022</v>
      </c>
      <c r="C2367" s="20">
        <v>156</v>
      </c>
      <c r="D2367" s="72" t="s">
        <v>1085</v>
      </c>
      <c r="E2367" s="74" t="s">
        <v>1205</v>
      </c>
      <c r="F2367" s="19" t="s">
        <v>893</v>
      </c>
      <c r="G2367" s="190">
        <v>50000</v>
      </c>
      <c r="H2367" s="269" t="s">
        <v>1102</v>
      </c>
      <c r="I2367" s="15">
        <v>2022</v>
      </c>
      <c r="J2367" s="73" t="s">
        <v>1206</v>
      </c>
      <c r="K2367" s="73"/>
      <c r="L2367" s="73"/>
      <c r="M2367" s="73"/>
      <c r="N2367" s="73">
        <v>1</v>
      </c>
      <c r="O2367" s="307" t="s">
        <v>948</v>
      </c>
      <c r="P2367" s="74" t="s">
        <v>816</v>
      </c>
      <c r="Q2367" s="20"/>
      <c r="R2367" s="20"/>
      <c r="S2367" s="20"/>
    </row>
    <row r="2368" spans="1:19" s="58" customFormat="1" ht="20.100000000000001" customHeight="1" x14ac:dyDescent="0.25">
      <c r="A2368" s="72"/>
      <c r="B2368" s="20" t="str">
        <f>"00.03.27.3.2.2.10.B."&amp;C2368&amp;D2368&amp;I2368</f>
        <v>00.03.27.3.2.2.10.B.157.2022</v>
      </c>
      <c r="C2368" s="20">
        <v>157</v>
      </c>
      <c r="D2368" s="72" t="s">
        <v>1085</v>
      </c>
      <c r="E2368" s="74" t="s">
        <v>1205</v>
      </c>
      <c r="F2368" s="19" t="s">
        <v>893</v>
      </c>
      <c r="G2368" s="190">
        <v>50000</v>
      </c>
      <c r="H2368" s="269" t="s">
        <v>1102</v>
      </c>
      <c r="I2368" s="15">
        <v>2022</v>
      </c>
      <c r="J2368" s="73" t="s">
        <v>1206</v>
      </c>
      <c r="K2368" s="73"/>
      <c r="L2368" s="73"/>
      <c r="M2368" s="73"/>
      <c r="N2368" s="73">
        <v>1</v>
      </c>
      <c r="O2368" s="307" t="s">
        <v>948</v>
      </c>
      <c r="P2368" s="74" t="s">
        <v>989</v>
      </c>
      <c r="Q2368" s="20"/>
      <c r="R2368" s="20"/>
      <c r="S2368" s="20"/>
    </row>
    <row r="2369" spans="1:19" s="58" customFormat="1" ht="20.100000000000001" customHeight="1" x14ac:dyDescent="0.25">
      <c r="A2369" s="22">
        <v>1896</v>
      </c>
      <c r="B2369" s="20" t="str">
        <f>"00.03.27.3.2.2.3.B."&amp;C2369&amp;D2369&amp;I2369</f>
        <v>00.03.27.3.2.2.3.B.158.2023</v>
      </c>
      <c r="C2369" s="20">
        <v>158</v>
      </c>
      <c r="D2369" s="72" t="s">
        <v>1085</v>
      </c>
      <c r="E2369" s="74" t="s">
        <v>830</v>
      </c>
      <c r="F2369" s="19" t="s">
        <v>893</v>
      </c>
      <c r="G2369" s="190">
        <v>1500000</v>
      </c>
      <c r="H2369" s="269" t="s">
        <v>1165</v>
      </c>
      <c r="I2369" s="15">
        <v>2023</v>
      </c>
      <c r="J2369" s="6" t="s">
        <v>1105</v>
      </c>
      <c r="K2369" s="6" t="s">
        <v>1477</v>
      </c>
      <c r="L2369" s="6" t="s">
        <v>59</v>
      </c>
      <c r="M2369" s="73"/>
      <c r="N2369" s="73">
        <v>1</v>
      </c>
      <c r="O2369" s="307" t="s">
        <v>948</v>
      </c>
      <c r="P2369" s="74" t="s">
        <v>1003</v>
      </c>
      <c r="Q2369" s="20"/>
      <c r="R2369" s="20"/>
      <c r="S2369" s="20"/>
    </row>
    <row r="2370" spans="1:19" s="58" customFormat="1" ht="20.100000000000001" customHeight="1" x14ac:dyDescent="0.25">
      <c r="A2370" s="22">
        <v>1884</v>
      </c>
      <c r="B2370" s="20" t="str">
        <f>"00.03.27.3.2.2.9.B."&amp;C2370&amp;D2370&amp;I2370</f>
        <v>00.03.27.3.2.2.9.B.159.2024</v>
      </c>
      <c r="C2370" s="20">
        <v>159</v>
      </c>
      <c r="D2370" s="72" t="s">
        <v>1085</v>
      </c>
      <c r="E2370" s="74" t="s">
        <v>1171</v>
      </c>
      <c r="F2370" s="19" t="s">
        <v>893</v>
      </c>
      <c r="G2370" s="197">
        <v>1100000</v>
      </c>
      <c r="H2370" s="269" t="s">
        <v>1146</v>
      </c>
      <c r="I2370" s="15">
        <v>2024</v>
      </c>
      <c r="J2370" s="73" t="s">
        <v>59</v>
      </c>
      <c r="K2370" s="73"/>
      <c r="L2370" s="73"/>
      <c r="M2370" s="73"/>
      <c r="N2370" s="73">
        <v>1</v>
      </c>
      <c r="O2370" s="307" t="s">
        <v>948</v>
      </c>
      <c r="P2370" s="74" t="s">
        <v>999</v>
      </c>
      <c r="Q2370" s="20"/>
      <c r="R2370" s="20"/>
      <c r="S2370" s="20"/>
    </row>
    <row r="2371" spans="1:19" s="58" customFormat="1" ht="20.100000000000001" customHeight="1" x14ac:dyDescent="0.25">
      <c r="A2371" s="72"/>
      <c r="B2371" s="20"/>
      <c r="C2371" s="20"/>
      <c r="D2371" s="72"/>
      <c r="E2371" s="74"/>
      <c r="F2371" s="19"/>
      <c r="G2371" s="190"/>
      <c r="H2371" s="269"/>
      <c r="I2371" s="15"/>
      <c r="J2371" s="73"/>
      <c r="K2371" s="73"/>
      <c r="L2371" s="73"/>
      <c r="M2371" s="73"/>
      <c r="N2371" s="73"/>
      <c r="O2371" s="10"/>
      <c r="Q2371" s="20"/>
      <c r="R2371" s="20"/>
      <c r="S2371" s="20"/>
    </row>
    <row r="2372" spans="1:19" s="58" customFormat="1" ht="20.100000000000001" customHeight="1" x14ac:dyDescent="0.25">
      <c r="A2372" s="72">
        <v>1917</v>
      </c>
      <c r="B2372" s="20" t="str">
        <f t="shared" ref="B2372:B2414" si="143">"00.02.27.4.1.1.1.B."&amp;C2372&amp;D2372&amp;I2372</f>
        <v>00.02.27.4.1.1.1.B.1.2018</v>
      </c>
      <c r="C2372" s="20">
        <v>1</v>
      </c>
      <c r="D2372" s="72" t="s">
        <v>1085</v>
      </c>
      <c r="E2372" s="75" t="s">
        <v>937</v>
      </c>
      <c r="F2372" s="19" t="s">
        <v>893</v>
      </c>
      <c r="G2372" s="190">
        <v>1500000</v>
      </c>
      <c r="H2372" s="269"/>
      <c r="I2372" s="15">
        <v>2018</v>
      </c>
      <c r="J2372" s="73" t="s">
        <v>1296</v>
      </c>
      <c r="K2372" s="22"/>
      <c r="L2372" s="22"/>
      <c r="M2372" s="17"/>
      <c r="N2372" s="22">
        <v>3</v>
      </c>
      <c r="O2372" s="22" t="s">
        <v>949</v>
      </c>
      <c r="P2372" s="26" t="s">
        <v>832</v>
      </c>
      <c r="Q2372" s="20"/>
      <c r="R2372" s="20"/>
      <c r="S2372" s="20"/>
    </row>
    <row r="2373" spans="1:19" s="58" customFormat="1" ht="20.100000000000001" customHeight="1" x14ac:dyDescent="0.25">
      <c r="A2373" s="22">
        <v>1918</v>
      </c>
      <c r="B2373" s="20" t="str">
        <f t="shared" si="143"/>
        <v>00.02.27.4.1.1.1.B.2.2016</v>
      </c>
      <c r="C2373" s="20">
        <v>2</v>
      </c>
      <c r="D2373" s="72" t="s">
        <v>1085</v>
      </c>
      <c r="E2373" s="26" t="s">
        <v>833</v>
      </c>
      <c r="F2373" s="19" t="s">
        <v>893</v>
      </c>
      <c r="G2373" s="190">
        <v>10000000</v>
      </c>
      <c r="H2373" s="269"/>
      <c r="I2373" s="15">
        <v>2016</v>
      </c>
      <c r="J2373" s="23" t="s">
        <v>245</v>
      </c>
      <c r="K2373" s="73"/>
      <c r="L2373" s="23"/>
      <c r="M2373" s="73"/>
      <c r="N2373" s="73">
        <v>1</v>
      </c>
      <c r="O2373" s="22" t="s">
        <v>949</v>
      </c>
      <c r="P2373" s="26" t="s">
        <v>832</v>
      </c>
      <c r="Q2373" s="20"/>
      <c r="R2373" s="20"/>
      <c r="S2373" s="20"/>
    </row>
    <row r="2374" spans="1:19" s="58" customFormat="1" ht="20.100000000000001" customHeight="1" x14ac:dyDescent="0.25">
      <c r="A2374" s="72">
        <v>1919</v>
      </c>
      <c r="B2374" s="20" t="str">
        <f t="shared" si="143"/>
        <v>00.02.27.4.1.1.1.B.3.2018</v>
      </c>
      <c r="C2374" s="20">
        <v>3</v>
      </c>
      <c r="D2374" s="72" t="s">
        <v>1085</v>
      </c>
      <c r="E2374" s="26" t="s">
        <v>834</v>
      </c>
      <c r="F2374" s="19" t="s">
        <v>893</v>
      </c>
      <c r="G2374" s="199">
        <v>850000</v>
      </c>
      <c r="H2374" s="286"/>
      <c r="I2374" s="15">
        <v>2018</v>
      </c>
      <c r="J2374" s="23" t="s">
        <v>241</v>
      </c>
      <c r="K2374" s="73"/>
      <c r="L2374" s="21"/>
      <c r="M2374" s="73"/>
      <c r="N2374" s="73">
        <v>2</v>
      </c>
      <c r="O2374" s="22" t="s">
        <v>949</v>
      </c>
      <c r="P2374" s="26" t="s">
        <v>832</v>
      </c>
      <c r="Q2374" s="15" t="s">
        <v>56</v>
      </c>
      <c r="R2374" s="15"/>
      <c r="S2374" s="15"/>
    </row>
    <row r="2375" spans="1:19" s="58" customFormat="1" ht="20.100000000000001" customHeight="1" x14ac:dyDescent="0.25">
      <c r="A2375" s="22">
        <v>1920</v>
      </c>
      <c r="B2375" s="20" t="str">
        <f t="shared" si="143"/>
        <v>00.02.27.4.1.1.1.B.4.2018</v>
      </c>
      <c r="C2375" s="20">
        <v>4</v>
      </c>
      <c r="D2375" s="72" t="s">
        <v>1085</v>
      </c>
      <c r="E2375" s="13" t="s">
        <v>835</v>
      </c>
      <c r="F2375" s="19" t="s">
        <v>893</v>
      </c>
      <c r="G2375" s="190">
        <v>2000000</v>
      </c>
      <c r="H2375" s="269"/>
      <c r="I2375" s="10">
        <v>2018</v>
      </c>
      <c r="J2375" s="73" t="s">
        <v>1297</v>
      </c>
      <c r="K2375" s="10"/>
      <c r="L2375" s="10"/>
      <c r="M2375" s="10"/>
      <c r="N2375" s="10">
        <v>1</v>
      </c>
      <c r="O2375" s="22" t="s">
        <v>949</v>
      </c>
      <c r="P2375" s="9" t="s">
        <v>836</v>
      </c>
      <c r="Q2375" s="15" t="s">
        <v>56</v>
      </c>
      <c r="R2375" s="15"/>
      <c r="S2375" s="15"/>
    </row>
    <row r="2376" spans="1:19" s="58" customFormat="1" ht="20.100000000000001" customHeight="1" x14ac:dyDescent="0.25">
      <c r="A2376" s="72">
        <v>1921</v>
      </c>
      <c r="B2376" s="20" t="str">
        <f t="shared" si="143"/>
        <v>00.02.27.4.1.1.1.B.5.2019</v>
      </c>
      <c r="C2376" s="20">
        <v>5</v>
      </c>
      <c r="D2376" s="72" t="s">
        <v>1085</v>
      </c>
      <c r="E2376" s="13" t="s">
        <v>837</v>
      </c>
      <c r="F2376" s="19" t="s">
        <v>893</v>
      </c>
      <c r="G2376" s="190">
        <v>650000</v>
      </c>
      <c r="H2376" s="269"/>
      <c r="I2376" s="15">
        <v>2019</v>
      </c>
      <c r="J2376" s="73" t="s">
        <v>1298</v>
      </c>
      <c r="K2376" s="10"/>
      <c r="L2376" s="10"/>
      <c r="M2376" s="10"/>
      <c r="N2376" s="10">
        <v>1</v>
      </c>
      <c r="O2376" s="22" t="s">
        <v>949</v>
      </c>
      <c r="P2376" s="9" t="s">
        <v>836</v>
      </c>
      <c r="Q2376" s="15" t="s">
        <v>56</v>
      </c>
      <c r="R2376" s="15"/>
      <c r="S2376" s="15"/>
    </row>
    <row r="2377" spans="1:19" s="58" customFormat="1" ht="20.100000000000001" customHeight="1" x14ac:dyDescent="0.25">
      <c r="A2377" s="22">
        <v>1922</v>
      </c>
      <c r="B2377" s="20" t="str">
        <f t="shared" si="143"/>
        <v>00.02.27.4.1.1.1.B.6.2020</v>
      </c>
      <c r="C2377" s="20">
        <v>6</v>
      </c>
      <c r="D2377" s="72" t="s">
        <v>1085</v>
      </c>
      <c r="E2377" s="13" t="s">
        <v>522</v>
      </c>
      <c r="F2377" s="19" t="s">
        <v>893</v>
      </c>
      <c r="G2377" s="190">
        <v>375000</v>
      </c>
      <c r="H2377" s="269"/>
      <c r="I2377" s="15">
        <v>2020</v>
      </c>
      <c r="J2377" s="73" t="s">
        <v>1299</v>
      </c>
      <c r="K2377" s="10"/>
      <c r="L2377" s="10"/>
      <c r="M2377" s="10"/>
      <c r="N2377" s="10">
        <v>1</v>
      </c>
      <c r="O2377" s="22" t="s">
        <v>949</v>
      </c>
      <c r="P2377" s="9" t="s">
        <v>836</v>
      </c>
      <c r="Q2377" s="15" t="s">
        <v>56</v>
      </c>
      <c r="R2377" s="15"/>
      <c r="S2377" s="15"/>
    </row>
    <row r="2378" spans="1:19" s="58" customFormat="1" ht="20.100000000000001" customHeight="1" x14ac:dyDescent="0.25">
      <c r="A2378" s="72">
        <v>1923</v>
      </c>
      <c r="B2378" s="20" t="str">
        <f t="shared" si="143"/>
        <v>00.02.27.4.1.1.1.B.7.2020</v>
      </c>
      <c r="C2378" s="20">
        <v>7</v>
      </c>
      <c r="D2378" s="72" t="s">
        <v>1085</v>
      </c>
      <c r="E2378" s="13" t="s">
        <v>524</v>
      </c>
      <c r="F2378" s="19" t="s">
        <v>893</v>
      </c>
      <c r="G2378" s="190">
        <v>90000</v>
      </c>
      <c r="H2378" s="269"/>
      <c r="I2378" s="15">
        <v>2020</v>
      </c>
      <c r="J2378" s="73" t="s">
        <v>1300</v>
      </c>
      <c r="K2378" s="10"/>
      <c r="L2378" s="10"/>
      <c r="M2378" s="10"/>
      <c r="N2378" s="10">
        <v>1</v>
      </c>
      <c r="O2378" s="22" t="s">
        <v>949</v>
      </c>
      <c r="P2378" s="9" t="s">
        <v>836</v>
      </c>
      <c r="Q2378" s="15" t="s">
        <v>56</v>
      </c>
      <c r="R2378" s="15"/>
      <c r="S2378" s="15"/>
    </row>
    <row r="2379" spans="1:19" s="58" customFormat="1" ht="20.100000000000001" customHeight="1" x14ac:dyDescent="0.25">
      <c r="A2379" s="22">
        <v>1924</v>
      </c>
      <c r="B2379" s="20" t="str">
        <f t="shared" si="143"/>
        <v>00.02.27.4.1.1.1.B.8.2020</v>
      </c>
      <c r="C2379" s="20">
        <v>8</v>
      </c>
      <c r="D2379" s="72" t="s">
        <v>1085</v>
      </c>
      <c r="E2379" s="70" t="s">
        <v>524</v>
      </c>
      <c r="F2379" s="19" t="s">
        <v>893</v>
      </c>
      <c r="G2379" s="190">
        <v>90000</v>
      </c>
      <c r="H2379" s="269"/>
      <c r="I2379" s="15">
        <v>2020</v>
      </c>
      <c r="J2379" s="73" t="s">
        <v>1300</v>
      </c>
      <c r="K2379" s="10"/>
      <c r="L2379" s="10"/>
      <c r="M2379" s="10"/>
      <c r="N2379" s="10">
        <v>1</v>
      </c>
      <c r="O2379" s="22" t="s">
        <v>949</v>
      </c>
      <c r="P2379" s="71" t="s">
        <v>836</v>
      </c>
      <c r="Q2379" s="15" t="s">
        <v>56</v>
      </c>
      <c r="R2379" s="15"/>
      <c r="S2379" s="15"/>
    </row>
    <row r="2380" spans="1:19" s="58" customFormat="1" ht="20.100000000000001" customHeight="1" x14ac:dyDescent="0.25">
      <c r="A2380" s="72">
        <v>1925</v>
      </c>
      <c r="B2380" s="20" t="str">
        <f t="shared" si="143"/>
        <v>00.02.27.4.1.1.1.B.9.2020</v>
      </c>
      <c r="C2380" s="20">
        <v>9</v>
      </c>
      <c r="D2380" s="72" t="s">
        <v>1085</v>
      </c>
      <c r="E2380" s="70" t="s">
        <v>524</v>
      </c>
      <c r="F2380" s="19" t="s">
        <v>893</v>
      </c>
      <c r="G2380" s="190">
        <v>90000</v>
      </c>
      <c r="H2380" s="269"/>
      <c r="I2380" s="15">
        <v>2020</v>
      </c>
      <c r="J2380" s="73" t="s">
        <v>1300</v>
      </c>
      <c r="K2380" s="10"/>
      <c r="L2380" s="10"/>
      <c r="M2380" s="10"/>
      <c r="N2380" s="10">
        <v>1</v>
      </c>
      <c r="O2380" s="22" t="s">
        <v>949</v>
      </c>
      <c r="P2380" s="71" t="s">
        <v>836</v>
      </c>
      <c r="Q2380" s="15" t="s">
        <v>56</v>
      </c>
      <c r="R2380" s="15"/>
      <c r="S2380" s="15"/>
    </row>
    <row r="2381" spans="1:19" s="58" customFormat="1" ht="20.100000000000001" customHeight="1" x14ac:dyDescent="0.25">
      <c r="A2381" s="22">
        <v>1926</v>
      </c>
      <c r="B2381" s="20" t="str">
        <f t="shared" si="143"/>
        <v>00.02.27.4.1.1.1.B.10.2020</v>
      </c>
      <c r="C2381" s="20">
        <v>10</v>
      </c>
      <c r="D2381" s="72" t="s">
        <v>1085</v>
      </c>
      <c r="E2381" s="70" t="s">
        <v>524</v>
      </c>
      <c r="F2381" s="19" t="s">
        <v>893</v>
      </c>
      <c r="G2381" s="190">
        <v>90000</v>
      </c>
      <c r="H2381" s="269"/>
      <c r="I2381" s="15">
        <v>2020</v>
      </c>
      <c r="J2381" s="73" t="s">
        <v>1300</v>
      </c>
      <c r="K2381" s="10"/>
      <c r="L2381" s="10"/>
      <c r="M2381" s="10"/>
      <c r="N2381" s="10">
        <v>1</v>
      </c>
      <c r="O2381" s="22" t="s">
        <v>949</v>
      </c>
      <c r="P2381" s="71" t="s">
        <v>836</v>
      </c>
      <c r="Q2381" s="15" t="s">
        <v>56</v>
      </c>
      <c r="R2381" s="15"/>
      <c r="S2381" s="15"/>
    </row>
    <row r="2382" spans="1:19" s="58" customFormat="1" ht="20.100000000000001" customHeight="1" x14ac:dyDescent="0.25">
      <c r="A2382" s="72">
        <v>1927</v>
      </c>
      <c r="B2382" s="20" t="str">
        <f t="shared" si="143"/>
        <v>00.02.27.4.1.1.1.B.11.2020</v>
      </c>
      <c r="C2382" s="20">
        <v>11</v>
      </c>
      <c r="D2382" s="72" t="s">
        <v>1085</v>
      </c>
      <c r="E2382" s="70" t="s">
        <v>524</v>
      </c>
      <c r="F2382" s="19" t="s">
        <v>893</v>
      </c>
      <c r="G2382" s="190">
        <v>90000</v>
      </c>
      <c r="H2382" s="269"/>
      <c r="I2382" s="15">
        <v>2020</v>
      </c>
      <c r="J2382" s="73" t="s">
        <v>1300</v>
      </c>
      <c r="K2382" s="10"/>
      <c r="L2382" s="10"/>
      <c r="M2382" s="10"/>
      <c r="N2382" s="10">
        <v>1</v>
      </c>
      <c r="O2382" s="22" t="s">
        <v>949</v>
      </c>
      <c r="P2382" s="71" t="s">
        <v>836</v>
      </c>
      <c r="Q2382" s="15" t="s">
        <v>56</v>
      </c>
      <c r="R2382" s="15"/>
      <c r="S2382" s="15"/>
    </row>
    <row r="2383" spans="1:19" s="58" customFormat="1" ht="20.100000000000001" customHeight="1" x14ac:dyDescent="0.25">
      <c r="A2383" s="22">
        <v>1928</v>
      </c>
      <c r="B2383" s="20" t="str">
        <f t="shared" si="143"/>
        <v>00.02.27.4.1.1.1.B.12.2020</v>
      </c>
      <c r="C2383" s="20">
        <v>12</v>
      </c>
      <c r="D2383" s="72" t="s">
        <v>1085</v>
      </c>
      <c r="E2383" s="70" t="s">
        <v>524</v>
      </c>
      <c r="F2383" s="19" t="s">
        <v>893</v>
      </c>
      <c r="G2383" s="190">
        <v>90000</v>
      </c>
      <c r="H2383" s="269"/>
      <c r="I2383" s="15">
        <v>2020</v>
      </c>
      <c r="J2383" s="73" t="s">
        <v>1300</v>
      </c>
      <c r="K2383" s="10"/>
      <c r="L2383" s="10"/>
      <c r="M2383" s="10"/>
      <c r="N2383" s="10">
        <v>1</v>
      </c>
      <c r="O2383" s="22" t="s">
        <v>949</v>
      </c>
      <c r="P2383" s="71" t="s">
        <v>836</v>
      </c>
      <c r="Q2383" s="15" t="s">
        <v>56</v>
      </c>
      <c r="R2383" s="15"/>
      <c r="S2383" s="15"/>
    </row>
    <row r="2384" spans="1:19" s="58" customFormat="1" ht="20.100000000000001" customHeight="1" x14ac:dyDescent="0.25">
      <c r="A2384" s="72">
        <v>1929</v>
      </c>
      <c r="B2384" s="20" t="str">
        <f t="shared" si="143"/>
        <v>00.02.27.4.1.1.1.B.13.2020</v>
      </c>
      <c r="C2384" s="20">
        <v>13</v>
      </c>
      <c r="D2384" s="72" t="s">
        <v>1085</v>
      </c>
      <c r="E2384" s="70" t="s">
        <v>524</v>
      </c>
      <c r="F2384" s="19" t="s">
        <v>893</v>
      </c>
      <c r="G2384" s="190">
        <v>90000</v>
      </c>
      <c r="H2384" s="269"/>
      <c r="I2384" s="15">
        <v>2020</v>
      </c>
      <c r="J2384" s="73" t="s">
        <v>1300</v>
      </c>
      <c r="K2384" s="10"/>
      <c r="L2384" s="10"/>
      <c r="M2384" s="10"/>
      <c r="N2384" s="10">
        <v>1</v>
      </c>
      <c r="O2384" s="22" t="s">
        <v>949</v>
      </c>
      <c r="P2384" s="71" t="s">
        <v>836</v>
      </c>
      <c r="Q2384" s="15" t="s">
        <v>56</v>
      </c>
      <c r="R2384" s="15"/>
      <c r="S2384" s="15"/>
    </row>
    <row r="2385" spans="1:19" s="58" customFormat="1" ht="20.100000000000001" customHeight="1" x14ac:dyDescent="0.25">
      <c r="A2385" s="22">
        <v>1930</v>
      </c>
      <c r="B2385" s="20" t="str">
        <f t="shared" si="143"/>
        <v>00.02.27.4.1.1.1.B.14.2020</v>
      </c>
      <c r="C2385" s="20">
        <v>14</v>
      </c>
      <c r="D2385" s="72" t="s">
        <v>1085</v>
      </c>
      <c r="E2385" s="70" t="s">
        <v>936</v>
      </c>
      <c r="F2385" s="19" t="s">
        <v>893</v>
      </c>
      <c r="G2385" s="190">
        <v>90000</v>
      </c>
      <c r="H2385" s="269"/>
      <c r="I2385" s="15">
        <v>2020</v>
      </c>
      <c r="J2385" s="73" t="s">
        <v>1301</v>
      </c>
      <c r="K2385" s="10"/>
      <c r="L2385" s="10"/>
      <c r="M2385" s="10"/>
      <c r="N2385" s="10">
        <v>1</v>
      </c>
      <c r="O2385" s="22" t="s">
        <v>949</v>
      </c>
      <c r="P2385" s="71" t="s">
        <v>836</v>
      </c>
      <c r="Q2385" s="15" t="s">
        <v>56</v>
      </c>
      <c r="R2385" s="15"/>
      <c r="S2385" s="15"/>
    </row>
    <row r="2386" spans="1:19" s="58" customFormat="1" ht="20.100000000000001" customHeight="1" x14ac:dyDescent="0.25">
      <c r="A2386" s="72">
        <v>1931</v>
      </c>
      <c r="B2386" s="20" t="str">
        <f t="shared" si="143"/>
        <v>00.02.27.4.1.1.1.B.15.2022</v>
      </c>
      <c r="C2386" s="20">
        <v>15</v>
      </c>
      <c r="D2386" s="72" t="s">
        <v>1085</v>
      </c>
      <c r="E2386" s="70" t="s">
        <v>1207</v>
      </c>
      <c r="F2386" s="19" t="s">
        <v>893</v>
      </c>
      <c r="G2386" s="190"/>
      <c r="H2386" s="269"/>
      <c r="I2386" s="15">
        <v>2022</v>
      </c>
      <c r="J2386" s="73" t="s">
        <v>1302</v>
      </c>
      <c r="K2386" s="10"/>
      <c r="L2386" s="10"/>
      <c r="M2386" s="10"/>
      <c r="N2386" s="10">
        <v>1</v>
      </c>
      <c r="O2386" s="22" t="s">
        <v>949</v>
      </c>
      <c r="P2386" s="71" t="s">
        <v>836</v>
      </c>
      <c r="Q2386" s="15" t="s">
        <v>56</v>
      </c>
      <c r="R2386" s="15"/>
      <c r="S2386" s="15"/>
    </row>
    <row r="2387" spans="1:19" s="58" customFormat="1" ht="20.100000000000001" customHeight="1" x14ac:dyDescent="0.25">
      <c r="A2387" s="22">
        <v>1932</v>
      </c>
      <c r="B2387" s="20" t="str">
        <f t="shared" si="143"/>
        <v>00.02.27.4.1.1.1.B.16.2017</v>
      </c>
      <c r="C2387" s="20">
        <v>16</v>
      </c>
      <c r="D2387" s="72" t="s">
        <v>1085</v>
      </c>
      <c r="E2387" s="70" t="s">
        <v>1208</v>
      </c>
      <c r="F2387" s="19" t="s">
        <v>893</v>
      </c>
      <c r="G2387" s="190"/>
      <c r="H2387" s="269"/>
      <c r="I2387" s="15">
        <v>2017</v>
      </c>
      <c r="J2387" s="10" t="s">
        <v>863</v>
      </c>
      <c r="K2387" s="10"/>
      <c r="L2387" s="10"/>
      <c r="M2387" s="10"/>
      <c r="N2387" s="10">
        <v>1</v>
      </c>
      <c r="O2387" s="22" t="s">
        <v>949</v>
      </c>
      <c r="P2387" s="71" t="s">
        <v>836</v>
      </c>
      <c r="Q2387" s="15" t="s">
        <v>56</v>
      </c>
      <c r="R2387" s="15"/>
      <c r="S2387" s="15"/>
    </row>
    <row r="2388" spans="1:19" s="58" customFormat="1" ht="20.100000000000001" customHeight="1" x14ac:dyDescent="0.25">
      <c r="A2388" s="72">
        <v>1933</v>
      </c>
      <c r="B2388" s="20" t="str">
        <f t="shared" si="143"/>
        <v>00.02.27.4.1.1.1.B.17.2021</v>
      </c>
      <c r="C2388" s="20">
        <v>17</v>
      </c>
      <c r="D2388" s="72" t="s">
        <v>1085</v>
      </c>
      <c r="E2388" s="70" t="s">
        <v>1174</v>
      </c>
      <c r="F2388" s="19" t="s">
        <v>893</v>
      </c>
      <c r="G2388" s="190"/>
      <c r="H2388" s="269"/>
      <c r="I2388" s="15">
        <v>2021</v>
      </c>
      <c r="J2388" s="10" t="s">
        <v>1175</v>
      </c>
      <c r="K2388" s="10"/>
      <c r="L2388" s="10"/>
      <c r="M2388" s="10"/>
      <c r="N2388" s="10">
        <v>1</v>
      </c>
      <c r="O2388" s="22" t="s">
        <v>949</v>
      </c>
      <c r="P2388" s="71" t="s">
        <v>836</v>
      </c>
      <c r="Q2388" s="15" t="s">
        <v>56</v>
      </c>
      <c r="R2388" s="15"/>
      <c r="S2388" s="15"/>
    </row>
    <row r="2389" spans="1:19" s="58" customFormat="1" ht="20.100000000000001" customHeight="1" x14ac:dyDescent="0.25">
      <c r="A2389" s="22">
        <v>1934</v>
      </c>
      <c r="B2389" s="20" t="str">
        <f t="shared" si="143"/>
        <v>00.02.27.4.1.1.1.B.18.2020</v>
      </c>
      <c r="C2389" s="20">
        <v>18</v>
      </c>
      <c r="D2389" s="72" t="s">
        <v>1085</v>
      </c>
      <c r="E2389" s="70" t="s">
        <v>1209</v>
      </c>
      <c r="F2389" s="19" t="s">
        <v>893</v>
      </c>
      <c r="G2389" s="190">
        <v>2500000</v>
      </c>
      <c r="H2389" s="269"/>
      <c r="I2389" s="15">
        <v>2020</v>
      </c>
      <c r="J2389" s="10" t="s">
        <v>252</v>
      </c>
      <c r="K2389" s="10"/>
      <c r="L2389" s="10"/>
      <c r="M2389" s="10"/>
      <c r="N2389" s="10">
        <v>1</v>
      </c>
      <c r="O2389" s="22" t="s">
        <v>949</v>
      </c>
      <c r="P2389" s="71" t="s">
        <v>836</v>
      </c>
      <c r="Q2389" s="15" t="s">
        <v>56</v>
      </c>
      <c r="R2389" s="15"/>
      <c r="S2389" s="15"/>
    </row>
    <row r="2390" spans="1:19" s="58" customFormat="1" ht="20.100000000000001" customHeight="1" x14ac:dyDescent="0.25">
      <c r="A2390" s="72">
        <v>1935</v>
      </c>
      <c r="B2390" s="20" t="str">
        <f t="shared" si="143"/>
        <v>00.02.27.4.1.1.1.B.19.2020</v>
      </c>
      <c r="C2390" s="20">
        <v>19</v>
      </c>
      <c r="D2390" s="72" t="s">
        <v>1085</v>
      </c>
      <c r="E2390" s="70" t="s">
        <v>1210</v>
      </c>
      <c r="F2390" s="19" t="s">
        <v>893</v>
      </c>
      <c r="G2390" s="190"/>
      <c r="H2390" s="269"/>
      <c r="I2390" s="15">
        <v>2020</v>
      </c>
      <c r="J2390" s="73" t="s">
        <v>1303</v>
      </c>
      <c r="K2390" s="10"/>
      <c r="L2390" s="10"/>
      <c r="M2390" s="10"/>
      <c r="N2390" s="10">
        <v>1</v>
      </c>
      <c r="O2390" s="22" t="s">
        <v>949</v>
      </c>
      <c r="P2390" s="71" t="s">
        <v>836</v>
      </c>
      <c r="Q2390" s="15" t="s">
        <v>56</v>
      </c>
      <c r="R2390" s="15"/>
      <c r="S2390" s="15"/>
    </row>
    <row r="2391" spans="1:19" s="58" customFormat="1" ht="20.100000000000001" customHeight="1" x14ac:dyDescent="0.25">
      <c r="A2391" s="72">
        <v>1935</v>
      </c>
      <c r="B2391" s="20" t="str">
        <f t="shared" ref="B2391:B2392" si="144">"00.02.27.4.1.1.1.B."&amp;C2391&amp;D2391&amp;I2391</f>
        <v>00.02.27.4.1.1.1.B.19.1.2020</v>
      </c>
      <c r="C2391" s="20" t="s">
        <v>1211</v>
      </c>
      <c r="D2391" s="72" t="s">
        <v>1085</v>
      </c>
      <c r="E2391" s="70" t="s">
        <v>1212</v>
      </c>
      <c r="F2391" s="19" t="s">
        <v>893</v>
      </c>
      <c r="G2391" s="190"/>
      <c r="H2391" s="269"/>
      <c r="I2391" s="15">
        <v>2020</v>
      </c>
      <c r="J2391" s="73" t="s">
        <v>1304</v>
      </c>
      <c r="K2391" s="10"/>
      <c r="L2391" s="10"/>
      <c r="M2391" s="10"/>
      <c r="N2391" s="10">
        <v>1</v>
      </c>
      <c r="O2391" s="22" t="s">
        <v>949</v>
      </c>
      <c r="P2391" s="71" t="s">
        <v>836</v>
      </c>
      <c r="Q2391" s="15" t="s">
        <v>56</v>
      </c>
      <c r="R2391" s="15"/>
      <c r="S2391" s="15"/>
    </row>
    <row r="2392" spans="1:19" s="58" customFormat="1" ht="20.100000000000001" customHeight="1" x14ac:dyDescent="0.25">
      <c r="A2392" s="72">
        <v>1935</v>
      </c>
      <c r="B2392" s="20" t="str">
        <f t="shared" si="144"/>
        <v>00.02.27.4.1.1.1.B.19.2.2020</v>
      </c>
      <c r="C2392" s="20" t="s">
        <v>1213</v>
      </c>
      <c r="D2392" s="72" t="s">
        <v>1085</v>
      </c>
      <c r="E2392" s="70" t="s">
        <v>1214</v>
      </c>
      <c r="F2392" s="19" t="s">
        <v>893</v>
      </c>
      <c r="G2392" s="190"/>
      <c r="H2392" s="269"/>
      <c r="I2392" s="15">
        <v>2020</v>
      </c>
      <c r="J2392" s="10" t="s">
        <v>49</v>
      </c>
      <c r="K2392" s="10"/>
      <c r="L2392" s="10"/>
      <c r="M2392" s="10"/>
      <c r="N2392" s="10">
        <v>1</v>
      </c>
      <c r="O2392" s="22" t="s">
        <v>949</v>
      </c>
      <c r="P2392" s="71" t="s">
        <v>836</v>
      </c>
      <c r="Q2392" s="15" t="s">
        <v>56</v>
      </c>
      <c r="R2392" s="15"/>
      <c r="S2392" s="15"/>
    </row>
    <row r="2393" spans="1:19" s="58" customFormat="1" ht="20.100000000000001" customHeight="1" x14ac:dyDescent="0.25">
      <c r="A2393" s="22">
        <v>1936</v>
      </c>
      <c r="B2393" s="20" t="str">
        <f t="shared" si="143"/>
        <v>00.02.27.4.1.1.1.B.20.2019</v>
      </c>
      <c r="C2393" s="20">
        <v>20</v>
      </c>
      <c r="D2393" s="72" t="s">
        <v>1085</v>
      </c>
      <c r="E2393" s="28" t="s">
        <v>75</v>
      </c>
      <c r="F2393" s="19" t="s">
        <v>893</v>
      </c>
      <c r="G2393" s="192">
        <v>200000</v>
      </c>
      <c r="H2393" s="271"/>
      <c r="I2393" s="15">
        <v>2019</v>
      </c>
      <c r="J2393" s="73" t="s">
        <v>1305</v>
      </c>
      <c r="K2393" s="10"/>
      <c r="L2393" s="10"/>
      <c r="M2393" s="10"/>
      <c r="N2393" s="10">
        <v>1</v>
      </c>
      <c r="O2393" s="22" t="s">
        <v>949</v>
      </c>
      <c r="P2393" s="9" t="s">
        <v>836</v>
      </c>
      <c r="Q2393" s="15" t="s">
        <v>56</v>
      </c>
      <c r="R2393" s="15">
        <v>5</v>
      </c>
      <c r="S2393" s="15" t="s">
        <v>839</v>
      </c>
    </row>
    <row r="2394" spans="1:19" s="58" customFormat="1" ht="20.100000000000001" customHeight="1" x14ac:dyDescent="0.25">
      <c r="A2394" s="72">
        <v>1937</v>
      </c>
      <c r="B2394" s="20" t="str">
        <f t="shared" si="143"/>
        <v>00.02.27.4.1.1.1.B.21.2018</v>
      </c>
      <c r="C2394" s="20">
        <v>21</v>
      </c>
      <c r="D2394" s="72" t="s">
        <v>1085</v>
      </c>
      <c r="E2394" s="28" t="s">
        <v>838</v>
      </c>
      <c r="F2394" s="19" t="s">
        <v>893</v>
      </c>
      <c r="G2394" s="190">
        <v>35000</v>
      </c>
      <c r="H2394" s="269"/>
      <c r="I2394" s="10">
        <v>2018</v>
      </c>
      <c r="J2394" s="73" t="s">
        <v>1306</v>
      </c>
      <c r="K2394" s="10"/>
      <c r="L2394" s="10"/>
      <c r="M2394" s="10"/>
      <c r="N2394" s="10">
        <v>1</v>
      </c>
      <c r="O2394" s="22" t="s">
        <v>949</v>
      </c>
      <c r="P2394" s="9" t="s">
        <v>836</v>
      </c>
      <c r="Q2394" s="15" t="s">
        <v>56</v>
      </c>
      <c r="R2394" s="15">
        <v>5</v>
      </c>
      <c r="S2394" s="15" t="s">
        <v>839</v>
      </c>
    </row>
    <row r="2395" spans="1:19" s="58" customFormat="1" ht="20.100000000000001" customHeight="1" x14ac:dyDescent="0.25">
      <c r="A2395" s="22">
        <v>1938</v>
      </c>
      <c r="B2395" s="20" t="str">
        <f t="shared" si="143"/>
        <v>00.02.27.4.1.1.1.B.22.2018</v>
      </c>
      <c r="C2395" s="20">
        <v>22</v>
      </c>
      <c r="D2395" s="72" t="s">
        <v>1085</v>
      </c>
      <c r="E2395" s="28" t="s">
        <v>838</v>
      </c>
      <c r="F2395" s="19" t="s">
        <v>893</v>
      </c>
      <c r="G2395" s="190">
        <v>35000</v>
      </c>
      <c r="H2395" s="269"/>
      <c r="I2395" s="10">
        <v>2018</v>
      </c>
      <c r="J2395" s="73" t="s">
        <v>1306</v>
      </c>
      <c r="K2395" s="10"/>
      <c r="L2395" s="10"/>
      <c r="M2395" s="10"/>
      <c r="N2395" s="10">
        <v>1</v>
      </c>
      <c r="O2395" s="22" t="s">
        <v>949</v>
      </c>
      <c r="P2395" s="71" t="s">
        <v>836</v>
      </c>
      <c r="Q2395" s="15" t="s">
        <v>56</v>
      </c>
      <c r="R2395" s="15">
        <v>5</v>
      </c>
      <c r="S2395" s="15" t="s">
        <v>839</v>
      </c>
    </row>
    <row r="2396" spans="1:19" s="58" customFormat="1" ht="20.100000000000001" customHeight="1" x14ac:dyDescent="0.25">
      <c r="A2396" s="72">
        <v>1939</v>
      </c>
      <c r="B2396" s="20" t="str">
        <f t="shared" si="143"/>
        <v>00.02.27.4.1.1.1.B.23.2018</v>
      </c>
      <c r="C2396" s="20">
        <v>23</v>
      </c>
      <c r="D2396" s="72" t="s">
        <v>1085</v>
      </c>
      <c r="E2396" s="28" t="s">
        <v>838</v>
      </c>
      <c r="F2396" s="19" t="s">
        <v>893</v>
      </c>
      <c r="G2396" s="190">
        <v>35000</v>
      </c>
      <c r="H2396" s="269"/>
      <c r="I2396" s="10">
        <v>2018</v>
      </c>
      <c r="J2396" s="73" t="s">
        <v>1306</v>
      </c>
      <c r="K2396" s="10"/>
      <c r="L2396" s="10"/>
      <c r="M2396" s="10"/>
      <c r="N2396" s="10">
        <v>1</v>
      </c>
      <c r="O2396" s="22" t="s">
        <v>949</v>
      </c>
      <c r="P2396" s="71" t="s">
        <v>836</v>
      </c>
      <c r="Q2396" s="15" t="s">
        <v>56</v>
      </c>
      <c r="R2396" s="15">
        <v>5</v>
      </c>
      <c r="S2396" s="15" t="s">
        <v>839</v>
      </c>
    </row>
    <row r="2397" spans="1:19" s="58" customFormat="1" ht="20.100000000000001" customHeight="1" x14ac:dyDescent="0.25">
      <c r="A2397" s="22">
        <v>1940</v>
      </c>
      <c r="B2397" s="20" t="str">
        <f t="shared" si="143"/>
        <v>00.02.27.4.1.1.1.B.24.2018</v>
      </c>
      <c r="C2397" s="20">
        <v>24</v>
      </c>
      <c r="D2397" s="72" t="s">
        <v>1085</v>
      </c>
      <c r="E2397" s="28" t="s">
        <v>838</v>
      </c>
      <c r="F2397" s="19" t="s">
        <v>893</v>
      </c>
      <c r="G2397" s="190">
        <v>35000</v>
      </c>
      <c r="H2397" s="269"/>
      <c r="I2397" s="10">
        <v>2018</v>
      </c>
      <c r="J2397" s="73" t="s">
        <v>1306</v>
      </c>
      <c r="K2397" s="10"/>
      <c r="L2397" s="10"/>
      <c r="M2397" s="10"/>
      <c r="N2397" s="10">
        <v>1</v>
      </c>
      <c r="O2397" s="22" t="s">
        <v>949</v>
      </c>
      <c r="P2397" s="71" t="s">
        <v>836</v>
      </c>
      <c r="Q2397" s="15" t="s">
        <v>56</v>
      </c>
      <c r="R2397" s="15">
        <v>5</v>
      </c>
      <c r="S2397" s="15" t="s">
        <v>839</v>
      </c>
    </row>
    <row r="2398" spans="1:19" s="58" customFormat="1" ht="20.100000000000001" customHeight="1" x14ac:dyDescent="0.25">
      <c r="A2398" s="72">
        <v>1941</v>
      </c>
      <c r="B2398" s="20" t="str">
        <f t="shared" si="143"/>
        <v>00.02.27.4.1.1.1.B.25.2018</v>
      </c>
      <c r="C2398" s="20">
        <v>25</v>
      </c>
      <c r="D2398" s="72" t="s">
        <v>1085</v>
      </c>
      <c r="E2398" s="28" t="s">
        <v>838</v>
      </c>
      <c r="F2398" s="19" t="s">
        <v>893</v>
      </c>
      <c r="G2398" s="190">
        <v>35000</v>
      </c>
      <c r="H2398" s="269"/>
      <c r="I2398" s="10">
        <v>2018</v>
      </c>
      <c r="J2398" s="73" t="s">
        <v>1306</v>
      </c>
      <c r="K2398" s="10"/>
      <c r="L2398" s="10"/>
      <c r="M2398" s="10"/>
      <c r="N2398" s="10">
        <v>1</v>
      </c>
      <c r="O2398" s="22" t="s">
        <v>949</v>
      </c>
      <c r="P2398" s="71" t="s">
        <v>836</v>
      </c>
      <c r="Q2398" s="15" t="s">
        <v>56</v>
      </c>
      <c r="R2398" s="15">
        <v>5</v>
      </c>
      <c r="S2398" s="15" t="s">
        <v>839</v>
      </c>
    </row>
    <row r="2399" spans="1:19" s="58" customFormat="1" ht="20.100000000000001" customHeight="1" x14ac:dyDescent="0.25">
      <c r="A2399" s="22">
        <v>1942</v>
      </c>
      <c r="B2399" s="20" t="str">
        <f t="shared" si="143"/>
        <v>00.02.27.4.1.1.1.B.26.2018</v>
      </c>
      <c r="C2399" s="20">
        <v>26</v>
      </c>
      <c r="D2399" s="72" t="s">
        <v>1085</v>
      </c>
      <c r="E2399" s="28" t="s">
        <v>838</v>
      </c>
      <c r="F2399" s="19" t="s">
        <v>893</v>
      </c>
      <c r="G2399" s="190">
        <v>35000</v>
      </c>
      <c r="H2399" s="269"/>
      <c r="I2399" s="10">
        <v>2018</v>
      </c>
      <c r="J2399" s="73" t="s">
        <v>1306</v>
      </c>
      <c r="K2399" s="10"/>
      <c r="L2399" s="10"/>
      <c r="M2399" s="10"/>
      <c r="N2399" s="10">
        <v>1</v>
      </c>
      <c r="O2399" s="22" t="s">
        <v>949</v>
      </c>
      <c r="P2399" s="71" t="s">
        <v>836</v>
      </c>
      <c r="Q2399" s="15" t="s">
        <v>56</v>
      </c>
      <c r="R2399" s="15">
        <v>5</v>
      </c>
      <c r="S2399" s="15" t="s">
        <v>839</v>
      </c>
    </row>
    <row r="2400" spans="1:19" s="58" customFormat="1" ht="20.100000000000001" customHeight="1" x14ac:dyDescent="0.25">
      <c r="A2400" s="72">
        <v>1943</v>
      </c>
      <c r="B2400" s="20" t="str">
        <f t="shared" si="143"/>
        <v>00.02.27.4.1.1.1.B.27.2018</v>
      </c>
      <c r="C2400" s="20">
        <v>27</v>
      </c>
      <c r="D2400" s="72" t="s">
        <v>1085</v>
      </c>
      <c r="E2400" s="28" t="s">
        <v>838</v>
      </c>
      <c r="F2400" s="19" t="s">
        <v>893</v>
      </c>
      <c r="G2400" s="190">
        <v>35000</v>
      </c>
      <c r="H2400" s="269"/>
      <c r="I2400" s="10">
        <v>2018</v>
      </c>
      <c r="J2400" s="73" t="s">
        <v>1306</v>
      </c>
      <c r="K2400" s="10"/>
      <c r="L2400" s="10"/>
      <c r="M2400" s="10"/>
      <c r="N2400" s="10">
        <v>1</v>
      </c>
      <c r="O2400" s="22" t="s">
        <v>949</v>
      </c>
      <c r="P2400" s="71" t="s">
        <v>836</v>
      </c>
      <c r="Q2400" s="15" t="s">
        <v>56</v>
      </c>
      <c r="R2400" s="15">
        <v>5</v>
      </c>
      <c r="S2400" s="15" t="s">
        <v>839</v>
      </c>
    </row>
    <row r="2401" spans="1:19" s="58" customFormat="1" ht="20.100000000000001" customHeight="1" x14ac:dyDescent="0.25">
      <c r="A2401" s="22">
        <v>1944</v>
      </c>
      <c r="B2401" s="20" t="str">
        <f t="shared" si="143"/>
        <v>00.02.27.4.1.1.1.B.28.2018</v>
      </c>
      <c r="C2401" s="20">
        <v>28</v>
      </c>
      <c r="D2401" s="72" t="s">
        <v>1085</v>
      </c>
      <c r="E2401" s="28" t="s">
        <v>838</v>
      </c>
      <c r="F2401" s="19" t="s">
        <v>893</v>
      </c>
      <c r="G2401" s="190">
        <v>35000</v>
      </c>
      <c r="H2401" s="269"/>
      <c r="I2401" s="10">
        <v>2018</v>
      </c>
      <c r="J2401" s="73" t="s">
        <v>1306</v>
      </c>
      <c r="K2401" s="10"/>
      <c r="L2401" s="10"/>
      <c r="M2401" s="10"/>
      <c r="N2401" s="10">
        <v>1</v>
      </c>
      <c r="O2401" s="22" t="s">
        <v>949</v>
      </c>
      <c r="P2401" s="71" t="s">
        <v>836</v>
      </c>
      <c r="Q2401" s="15" t="s">
        <v>56</v>
      </c>
      <c r="R2401" s="15">
        <v>5</v>
      </c>
      <c r="S2401" s="15" t="s">
        <v>839</v>
      </c>
    </row>
    <row r="2402" spans="1:19" s="58" customFormat="1" ht="20.100000000000001" customHeight="1" x14ac:dyDescent="0.25">
      <c r="A2402" s="72">
        <v>1945</v>
      </c>
      <c r="B2402" s="20" t="str">
        <f t="shared" si="143"/>
        <v>00.02.27.4.1.1.1.B.29.2018</v>
      </c>
      <c r="C2402" s="20">
        <v>29</v>
      </c>
      <c r="D2402" s="72" t="s">
        <v>1085</v>
      </c>
      <c r="E2402" s="28" t="s">
        <v>838</v>
      </c>
      <c r="F2402" s="19" t="s">
        <v>893</v>
      </c>
      <c r="G2402" s="190">
        <v>35000</v>
      </c>
      <c r="H2402" s="269"/>
      <c r="I2402" s="10">
        <v>2018</v>
      </c>
      <c r="J2402" s="73" t="s">
        <v>1306</v>
      </c>
      <c r="K2402" s="10"/>
      <c r="L2402" s="10"/>
      <c r="M2402" s="10"/>
      <c r="N2402" s="10">
        <v>1</v>
      </c>
      <c r="O2402" s="22" t="s">
        <v>949</v>
      </c>
      <c r="P2402" s="71" t="s">
        <v>836</v>
      </c>
      <c r="Q2402" s="15" t="s">
        <v>56</v>
      </c>
      <c r="R2402" s="15">
        <v>5</v>
      </c>
      <c r="S2402" s="15" t="s">
        <v>839</v>
      </c>
    </row>
    <row r="2403" spans="1:19" s="58" customFormat="1" ht="20.100000000000001" customHeight="1" x14ac:dyDescent="0.25">
      <c r="A2403" s="22">
        <v>1946</v>
      </c>
      <c r="B2403" s="20" t="str">
        <f t="shared" si="143"/>
        <v>00.02.27.4.1.1.1.B.30.2018</v>
      </c>
      <c r="C2403" s="20">
        <v>30</v>
      </c>
      <c r="D2403" s="72" t="s">
        <v>1085</v>
      </c>
      <c r="E2403" s="28" t="s">
        <v>838</v>
      </c>
      <c r="F2403" s="19" t="s">
        <v>893</v>
      </c>
      <c r="G2403" s="190">
        <v>35000</v>
      </c>
      <c r="H2403" s="269"/>
      <c r="I2403" s="10">
        <v>2018</v>
      </c>
      <c r="J2403" s="73" t="s">
        <v>1306</v>
      </c>
      <c r="K2403" s="10"/>
      <c r="L2403" s="10"/>
      <c r="M2403" s="10"/>
      <c r="N2403" s="10">
        <v>1</v>
      </c>
      <c r="O2403" s="22" t="s">
        <v>949</v>
      </c>
      <c r="P2403" s="71" t="s">
        <v>836</v>
      </c>
      <c r="Q2403" s="15" t="s">
        <v>56</v>
      </c>
      <c r="R2403" s="15">
        <v>5</v>
      </c>
      <c r="S2403" s="15" t="s">
        <v>839</v>
      </c>
    </row>
    <row r="2404" spans="1:19" s="58" customFormat="1" ht="20.100000000000001" customHeight="1" x14ac:dyDescent="0.25">
      <c r="A2404" s="72">
        <v>1947</v>
      </c>
      <c r="B2404" s="20" t="str">
        <f t="shared" si="143"/>
        <v>00.02.27.4.1.1.1.B.31.2018</v>
      </c>
      <c r="C2404" s="20">
        <v>31</v>
      </c>
      <c r="D2404" s="72" t="s">
        <v>1085</v>
      </c>
      <c r="E2404" s="28" t="s">
        <v>838</v>
      </c>
      <c r="F2404" s="19" t="s">
        <v>893</v>
      </c>
      <c r="G2404" s="190">
        <v>35000</v>
      </c>
      <c r="H2404" s="269"/>
      <c r="I2404" s="10">
        <v>2018</v>
      </c>
      <c r="J2404" s="73" t="s">
        <v>1306</v>
      </c>
      <c r="K2404" s="10"/>
      <c r="L2404" s="10"/>
      <c r="M2404" s="10"/>
      <c r="N2404" s="10">
        <v>1</v>
      </c>
      <c r="O2404" s="22" t="s">
        <v>949</v>
      </c>
      <c r="P2404" s="71" t="s">
        <v>836</v>
      </c>
      <c r="Q2404" s="15" t="s">
        <v>56</v>
      </c>
      <c r="R2404" s="15">
        <v>5</v>
      </c>
      <c r="S2404" s="15" t="s">
        <v>839</v>
      </c>
    </row>
    <row r="2405" spans="1:19" s="58" customFormat="1" ht="20.100000000000001" customHeight="1" x14ac:dyDescent="0.25">
      <c r="A2405" s="22">
        <v>1948</v>
      </c>
      <c r="B2405" s="20" t="str">
        <f t="shared" si="143"/>
        <v>00.02.27.4.1.1.1.B.32.2018</v>
      </c>
      <c r="C2405" s="20">
        <v>32</v>
      </c>
      <c r="D2405" s="72" t="s">
        <v>1085</v>
      </c>
      <c r="E2405" s="28" t="s">
        <v>838</v>
      </c>
      <c r="F2405" s="19" t="s">
        <v>893</v>
      </c>
      <c r="G2405" s="190">
        <v>35000</v>
      </c>
      <c r="H2405" s="269"/>
      <c r="I2405" s="10">
        <v>2018</v>
      </c>
      <c r="J2405" s="73" t="s">
        <v>1306</v>
      </c>
      <c r="K2405" s="10"/>
      <c r="L2405" s="10"/>
      <c r="M2405" s="10"/>
      <c r="N2405" s="10">
        <v>1</v>
      </c>
      <c r="O2405" s="22" t="s">
        <v>949</v>
      </c>
      <c r="P2405" s="71" t="s">
        <v>836</v>
      </c>
      <c r="Q2405" s="15" t="s">
        <v>56</v>
      </c>
      <c r="R2405" s="15">
        <v>5</v>
      </c>
      <c r="S2405" s="15" t="s">
        <v>839</v>
      </c>
    </row>
    <row r="2406" spans="1:19" s="58" customFormat="1" ht="20.100000000000001" customHeight="1" x14ac:dyDescent="0.25">
      <c r="A2406" s="72">
        <v>1949</v>
      </c>
      <c r="B2406" s="20" t="str">
        <f t="shared" si="143"/>
        <v>00.02.27.4.1.1.1.B.33.2018</v>
      </c>
      <c r="C2406" s="20">
        <v>33</v>
      </c>
      <c r="D2406" s="72" t="s">
        <v>1085</v>
      </c>
      <c r="E2406" s="28" t="s">
        <v>838</v>
      </c>
      <c r="F2406" s="19" t="s">
        <v>893</v>
      </c>
      <c r="G2406" s="190">
        <v>35000</v>
      </c>
      <c r="H2406" s="269"/>
      <c r="I2406" s="10">
        <v>2018</v>
      </c>
      <c r="J2406" s="73" t="s">
        <v>1306</v>
      </c>
      <c r="K2406" s="10"/>
      <c r="L2406" s="10"/>
      <c r="M2406" s="10"/>
      <c r="N2406" s="10">
        <v>1</v>
      </c>
      <c r="O2406" s="22" t="s">
        <v>949</v>
      </c>
      <c r="P2406" s="71" t="s">
        <v>836</v>
      </c>
      <c r="Q2406" s="15" t="s">
        <v>56</v>
      </c>
      <c r="R2406" s="15">
        <v>5</v>
      </c>
      <c r="S2406" s="15" t="s">
        <v>839</v>
      </c>
    </row>
    <row r="2407" spans="1:19" s="58" customFormat="1" ht="20.100000000000001" customHeight="1" x14ac:dyDescent="0.25">
      <c r="A2407" s="22">
        <v>1950</v>
      </c>
      <c r="B2407" s="20" t="str">
        <f t="shared" si="143"/>
        <v>00.02.27.4.1.1.1.B.34.2018</v>
      </c>
      <c r="C2407" s="20">
        <v>34</v>
      </c>
      <c r="D2407" s="72" t="s">
        <v>1085</v>
      </c>
      <c r="E2407" s="28" t="s">
        <v>838</v>
      </c>
      <c r="F2407" s="19" t="s">
        <v>893</v>
      </c>
      <c r="G2407" s="190">
        <v>35000</v>
      </c>
      <c r="H2407" s="269"/>
      <c r="I2407" s="10">
        <v>2018</v>
      </c>
      <c r="J2407" s="73" t="s">
        <v>1306</v>
      </c>
      <c r="K2407" s="10"/>
      <c r="L2407" s="10"/>
      <c r="M2407" s="10"/>
      <c r="N2407" s="10">
        <v>1</v>
      </c>
      <c r="O2407" s="22" t="s">
        <v>949</v>
      </c>
      <c r="P2407" s="71" t="s">
        <v>836</v>
      </c>
      <c r="Q2407" s="15" t="s">
        <v>56</v>
      </c>
      <c r="R2407" s="15">
        <v>5</v>
      </c>
      <c r="S2407" s="15" t="s">
        <v>839</v>
      </c>
    </row>
    <row r="2408" spans="1:19" s="58" customFormat="1" ht="20.100000000000001" customHeight="1" x14ac:dyDescent="0.25">
      <c r="A2408" s="72">
        <v>1951</v>
      </c>
      <c r="B2408" s="20" t="str">
        <f t="shared" si="143"/>
        <v>00.02.27.4.1.1.1.B.35.2018</v>
      </c>
      <c r="C2408" s="20">
        <v>35</v>
      </c>
      <c r="D2408" s="72" t="s">
        <v>1085</v>
      </c>
      <c r="E2408" s="28" t="s">
        <v>838</v>
      </c>
      <c r="F2408" s="19" t="s">
        <v>893</v>
      </c>
      <c r="G2408" s="190">
        <v>35000</v>
      </c>
      <c r="H2408" s="269"/>
      <c r="I2408" s="10">
        <v>2018</v>
      </c>
      <c r="J2408" s="73" t="s">
        <v>1306</v>
      </c>
      <c r="K2408" s="10"/>
      <c r="L2408" s="10"/>
      <c r="M2408" s="10"/>
      <c r="N2408" s="10">
        <v>1</v>
      </c>
      <c r="O2408" s="22" t="s">
        <v>949</v>
      </c>
      <c r="P2408" s="71" t="s">
        <v>836</v>
      </c>
      <c r="Q2408" s="15" t="s">
        <v>56</v>
      </c>
      <c r="R2408" s="15"/>
      <c r="S2408" s="15"/>
    </row>
    <row r="2409" spans="1:19" s="58" customFormat="1" ht="20.100000000000001" customHeight="1" x14ac:dyDescent="0.25">
      <c r="A2409" s="22">
        <v>1952</v>
      </c>
      <c r="B2409" s="20" t="str">
        <f t="shared" si="143"/>
        <v>00.02.27.4.1.1.1.B.36.2017</v>
      </c>
      <c r="C2409" s="20">
        <v>36</v>
      </c>
      <c r="D2409" s="72" t="s">
        <v>1085</v>
      </c>
      <c r="E2409" s="71" t="s">
        <v>718</v>
      </c>
      <c r="F2409" s="19" t="s">
        <v>893</v>
      </c>
      <c r="G2409" s="190">
        <v>3000000</v>
      </c>
      <c r="H2409" s="269"/>
      <c r="I2409" s="10">
        <v>2017</v>
      </c>
      <c r="J2409" s="73" t="s">
        <v>1307</v>
      </c>
      <c r="K2409" s="10"/>
      <c r="L2409" s="10"/>
      <c r="M2409" s="10"/>
      <c r="N2409" s="10">
        <v>1</v>
      </c>
      <c r="O2409" s="22" t="s">
        <v>949</v>
      </c>
      <c r="P2409" s="9" t="s">
        <v>836</v>
      </c>
      <c r="Q2409" s="15" t="s">
        <v>56</v>
      </c>
      <c r="R2409" s="15"/>
      <c r="S2409" s="15"/>
    </row>
    <row r="2410" spans="1:19" s="58" customFormat="1" ht="20.100000000000001" customHeight="1" x14ac:dyDescent="0.25">
      <c r="A2410" s="72">
        <v>1953</v>
      </c>
      <c r="B2410" s="20" t="str">
        <f t="shared" si="143"/>
        <v>00.02.27.4.1.1.1.B.37.2018</v>
      </c>
      <c r="C2410" s="20">
        <v>37</v>
      </c>
      <c r="D2410" s="72" t="s">
        <v>1085</v>
      </c>
      <c r="E2410" s="28" t="s">
        <v>840</v>
      </c>
      <c r="F2410" s="19" t="s">
        <v>893</v>
      </c>
      <c r="G2410" s="190">
        <v>1800000</v>
      </c>
      <c r="H2410" s="269"/>
      <c r="I2410" s="10">
        <v>2018</v>
      </c>
      <c r="J2410" s="73" t="s">
        <v>1308</v>
      </c>
      <c r="K2410" s="10"/>
      <c r="L2410" s="10"/>
      <c r="M2410" s="10"/>
      <c r="N2410" s="10">
        <v>1</v>
      </c>
      <c r="O2410" s="22" t="s">
        <v>949</v>
      </c>
      <c r="P2410" s="9" t="s">
        <v>836</v>
      </c>
      <c r="Q2410" s="15" t="s">
        <v>56</v>
      </c>
      <c r="R2410" s="15"/>
      <c r="S2410" s="15"/>
    </row>
    <row r="2411" spans="1:19" s="94" customFormat="1" ht="20.100000000000001" customHeight="1" x14ac:dyDescent="0.25">
      <c r="A2411" s="22">
        <v>1954</v>
      </c>
      <c r="B2411" s="20" t="str">
        <f t="shared" si="143"/>
        <v>00.02.27.4.1.1.1.B.38.2019</v>
      </c>
      <c r="C2411" s="20">
        <v>38</v>
      </c>
      <c r="D2411" s="72" t="s">
        <v>1085</v>
      </c>
      <c r="E2411" s="28" t="s">
        <v>841</v>
      </c>
      <c r="F2411" s="19" t="s">
        <v>893</v>
      </c>
      <c r="G2411" s="190">
        <v>150000</v>
      </c>
      <c r="H2411" s="269"/>
      <c r="I2411" s="15">
        <v>2019</v>
      </c>
      <c r="J2411" s="73" t="s">
        <v>1309</v>
      </c>
      <c r="K2411" s="10"/>
      <c r="L2411" s="10"/>
      <c r="M2411" s="10"/>
      <c r="N2411" s="10">
        <v>1</v>
      </c>
      <c r="O2411" s="22" t="s">
        <v>949</v>
      </c>
      <c r="P2411" s="9" t="s">
        <v>836</v>
      </c>
      <c r="Q2411" s="15" t="s">
        <v>56</v>
      </c>
      <c r="R2411" s="20"/>
      <c r="S2411" s="20"/>
    </row>
    <row r="2412" spans="1:19" s="58" customFormat="1" ht="20.100000000000001" customHeight="1" x14ac:dyDescent="0.25">
      <c r="A2412" s="72">
        <v>1955</v>
      </c>
      <c r="B2412" s="20" t="str">
        <f t="shared" si="143"/>
        <v>00.02.27.4.1.1.1.B.39.2019</v>
      </c>
      <c r="C2412" s="20">
        <v>39</v>
      </c>
      <c r="D2412" s="72" t="s">
        <v>1085</v>
      </c>
      <c r="E2412" s="121" t="s">
        <v>731</v>
      </c>
      <c r="F2412" s="19" t="s">
        <v>893</v>
      </c>
      <c r="G2412" s="190">
        <v>2800000</v>
      </c>
      <c r="H2412" s="269"/>
      <c r="I2412" s="15">
        <v>2019</v>
      </c>
      <c r="J2412" s="73" t="s">
        <v>1310</v>
      </c>
      <c r="K2412" s="27"/>
      <c r="L2412" s="20"/>
      <c r="M2412" s="27"/>
      <c r="N2412" s="27">
        <v>1</v>
      </c>
      <c r="O2412" s="22" t="s">
        <v>949</v>
      </c>
      <c r="P2412" s="9" t="s">
        <v>836</v>
      </c>
      <c r="Q2412" s="100"/>
      <c r="R2412" s="60"/>
      <c r="S2412" s="60"/>
    </row>
    <row r="2413" spans="1:19" s="58" customFormat="1" ht="20.100000000000001" customHeight="1" x14ac:dyDescent="0.25">
      <c r="A2413" s="22">
        <v>1956</v>
      </c>
      <c r="B2413" s="20" t="str">
        <f t="shared" si="143"/>
        <v>00.02.27.4.1.1.1.B.40.2017</v>
      </c>
      <c r="C2413" s="20">
        <v>40</v>
      </c>
      <c r="D2413" s="72" t="s">
        <v>1085</v>
      </c>
      <c r="E2413" s="95" t="s">
        <v>214</v>
      </c>
      <c r="F2413" s="91" t="s">
        <v>893</v>
      </c>
      <c r="G2413" s="191">
        <v>1974000</v>
      </c>
      <c r="H2413" s="270"/>
      <c r="I2413" s="100">
        <v>2017</v>
      </c>
      <c r="J2413" s="45" t="s">
        <v>900</v>
      </c>
      <c r="K2413" s="45"/>
      <c r="L2413" s="60"/>
      <c r="M2413" s="45"/>
      <c r="N2413" s="45">
        <v>1</v>
      </c>
      <c r="O2413" s="89" t="s">
        <v>949</v>
      </c>
      <c r="P2413" s="90" t="s">
        <v>836</v>
      </c>
      <c r="Q2413" s="15" t="s">
        <v>56</v>
      </c>
      <c r="R2413" s="20"/>
      <c r="S2413" s="20"/>
    </row>
    <row r="2414" spans="1:19" s="58" customFormat="1" ht="20.100000000000001" customHeight="1" x14ac:dyDescent="0.25">
      <c r="A2414" s="72">
        <v>1957</v>
      </c>
      <c r="B2414" s="20" t="str">
        <f t="shared" si="143"/>
        <v>00.02.27.4.1.1.1.B.41.2016</v>
      </c>
      <c r="C2414" s="20">
        <v>41</v>
      </c>
      <c r="D2414" s="72" t="s">
        <v>1085</v>
      </c>
      <c r="E2414" s="28" t="s">
        <v>811</v>
      </c>
      <c r="F2414" s="19" t="s">
        <v>893</v>
      </c>
      <c r="G2414" s="190">
        <v>4500000</v>
      </c>
      <c r="H2414" s="269"/>
      <c r="I2414" s="15">
        <v>2016</v>
      </c>
      <c r="J2414" s="27" t="s">
        <v>366</v>
      </c>
      <c r="K2414" s="27"/>
      <c r="L2414" s="20" t="s">
        <v>964</v>
      </c>
      <c r="M2414" s="27"/>
      <c r="N2414" s="27">
        <v>1</v>
      </c>
      <c r="O2414" s="22" t="s">
        <v>949</v>
      </c>
      <c r="P2414" s="9" t="s">
        <v>966</v>
      </c>
      <c r="Q2414" s="20"/>
      <c r="R2414" s="20"/>
      <c r="S2414" s="20"/>
    </row>
    <row r="2415" spans="1:19" s="58" customFormat="1" ht="20.100000000000001" customHeight="1" x14ac:dyDescent="0.25">
      <c r="A2415" s="22">
        <v>1980</v>
      </c>
      <c r="B2415" s="20" t="str">
        <f t="shared" ref="B2415:B2446" si="145">"00.02.27.4.1.1.7.B."&amp;C2415&amp;D2415&amp;I2415</f>
        <v>00.02.27.4.1.1.7.B.64.2017</v>
      </c>
      <c r="C2415" s="20">
        <v>64</v>
      </c>
      <c r="D2415" s="72" t="s">
        <v>1085</v>
      </c>
      <c r="E2415" s="33" t="s">
        <v>438</v>
      </c>
      <c r="F2415" s="19" t="s">
        <v>893</v>
      </c>
      <c r="G2415" s="190">
        <v>12600000</v>
      </c>
      <c r="H2415" s="269"/>
      <c r="I2415" s="15">
        <v>2017</v>
      </c>
      <c r="J2415" s="73" t="s">
        <v>1311</v>
      </c>
      <c r="K2415" s="27"/>
      <c r="L2415" s="20"/>
      <c r="M2415" s="27"/>
      <c r="N2415" s="27">
        <v>1</v>
      </c>
      <c r="O2415" s="22" t="s">
        <v>949</v>
      </c>
      <c r="P2415" s="28" t="s">
        <v>844</v>
      </c>
      <c r="Q2415" s="20"/>
      <c r="R2415" s="20"/>
      <c r="S2415" s="20"/>
    </row>
    <row r="2416" spans="1:19" s="58" customFormat="1" ht="20.100000000000001" customHeight="1" x14ac:dyDescent="0.25">
      <c r="A2416" s="72">
        <v>1981</v>
      </c>
      <c r="B2416" s="20" t="str">
        <f t="shared" si="145"/>
        <v>00.02.27.4.1.1.7.B.65.2017</v>
      </c>
      <c r="C2416" s="20">
        <v>65</v>
      </c>
      <c r="D2416" s="72" t="s">
        <v>1085</v>
      </c>
      <c r="E2416" s="33" t="s">
        <v>438</v>
      </c>
      <c r="F2416" s="19" t="s">
        <v>893</v>
      </c>
      <c r="G2416" s="190">
        <v>12600000</v>
      </c>
      <c r="H2416" s="269"/>
      <c r="I2416" s="15">
        <v>2017</v>
      </c>
      <c r="J2416" s="73" t="s">
        <v>1311</v>
      </c>
      <c r="K2416" s="27"/>
      <c r="L2416" s="20"/>
      <c r="M2416" s="27"/>
      <c r="N2416" s="27">
        <v>1</v>
      </c>
      <c r="O2416" s="22" t="s">
        <v>949</v>
      </c>
      <c r="P2416" s="28" t="s">
        <v>844</v>
      </c>
      <c r="Q2416" s="20"/>
      <c r="R2416" s="20"/>
      <c r="S2416" s="20"/>
    </row>
    <row r="2417" spans="1:19" s="58" customFormat="1" ht="20.100000000000001" customHeight="1" x14ac:dyDescent="0.25">
      <c r="A2417" s="22">
        <v>1982</v>
      </c>
      <c r="B2417" s="20" t="str">
        <f t="shared" si="145"/>
        <v>00.02.27.4.1.1.7.B.66.2017</v>
      </c>
      <c r="C2417" s="20">
        <v>66</v>
      </c>
      <c r="D2417" s="72" t="s">
        <v>1085</v>
      </c>
      <c r="E2417" s="33" t="s">
        <v>438</v>
      </c>
      <c r="F2417" s="19" t="s">
        <v>893</v>
      </c>
      <c r="G2417" s="190">
        <v>12600000</v>
      </c>
      <c r="H2417" s="269"/>
      <c r="I2417" s="15">
        <v>2017</v>
      </c>
      <c r="J2417" s="73" t="s">
        <v>1311</v>
      </c>
      <c r="K2417" s="27"/>
      <c r="L2417" s="20"/>
      <c r="M2417" s="27"/>
      <c r="N2417" s="27">
        <v>1</v>
      </c>
      <c r="O2417" s="22" t="s">
        <v>949</v>
      </c>
      <c r="P2417" s="28" t="s">
        <v>844</v>
      </c>
      <c r="Q2417" s="20"/>
      <c r="R2417" s="20"/>
      <c r="S2417" s="20"/>
    </row>
    <row r="2418" spans="1:19" s="58" customFormat="1" ht="20.100000000000001" customHeight="1" x14ac:dyDescent="0.25">
      <c r="A2418" s="72">
        <v>1983</v>
      </c>
      <c r="B2418" s="20" t="str">
        <f t="shared" si="145"/>
        <v>00.02.27.4.1.1.7.B.67.2017</v>
      </c>
      <c r="C2418" s="20">
        <v>67</v>
      </c>
      <c r="D2418" s="72" t="s">
        <v>1085</v>
      </c>
      <c r="E2418" s="33" t="s">
        <v>438</v>
      </c>
      <c r="F2418" s="19" t="s">
        <v>893</v>
      </c>
      <c r="G2418" s="190">
        <v>12600000</v>
      </c>
      <c r="H2418" s="269"/>
      <c r="I2418" s="15">
        <v>2017</v>
      </c>
      <c r="J2418" s="73" t="s">
        <v>1311</v>
      </c>
      <c r="K2418" s="27"/>
      <c r="L2418" s="20"/>
      <c r="M2418" s="27"/>
      <c r="N2418" s="27">
        <v>1</v>
      </c>
      <c r="O2418" s="22" t="s">
        <v>949</v>
      </c>
      <c r="P2418" s="28" t="s">
        <v>844</v>
      </c>
      <c r="Q2418" s="20"/>
      <c r="R2418" s="20"/>
      <c r="S2418" s="20"/>
    </row>
    <row r="2419" spans="1:19" s="58" customFormat="1" ht="20.100000000000001" customHeight="1" x14ac:dyDescent="0.25">
      <c r="A2419" s="22">
        <v>1984</v>
      </c>
      <c r="B2419" s="20" t="str">
        <f t="shared" si="145"/>
        <v>00.02.27.4.1.1.7.B.68.2017</v>
      </c>
      <c r="C2419" s="20">
        <v>68</v>
      </c>
      <c r="D2419" s="72" t="s">
        <v>1085</v>
      </c>
      <c r="E2419" s="33" t="s">
        <v>438</v>
      </c>
      <c r="F2419" s="19" t="s">
        <v>893</v>
      </c>
      <c r="G2419" s="190">
        <v>12600000</v>
      </c>
      <c r="H2419" s="269"/>
      <c r="I2419" s="15">
        <v>2017</v>
      </c>
      <c r="J2419" s="73" t="s">
        <v>1311</v>
      </c>
      <c r="K2419" s="27"/>
      <c r="L2419" s="20"/>
      <c r="M2419" s="27"/>
      <c r="N2419" s="27">
        <v>1</v>
      </c>
      <c r="O2419" s="22" t="s">
        <v>949</v>
      </c>
      <c r="P2419" s="28" t="s">
        <v>844</v>
      </c>
      <c r="Q2419" s="20"/>
      <c r="R2419" s="20"/>
      <c r="S2419" s="20"/>
    </row>
    <row r="2420" spans="1:19" s="58" customFormat="1" ht="20.100000000000001" customHeight="1" x14ac:dyDescent="0.25">
      <c r="A2420" s="22">
        <v>1984</v>
      </c>
      <c r="B2420" s="20" t="str">
        <f t="shared" ref="B2420" si="146">"00.02.27.4.1.1.7.B."&amp;C2420&amp;D2420&amp;I2420</f>
        <v>00.02.27.4.1.1.7.B.68.1.2017</v>
      </c>
      <c r="C2420" s="20" t="s">
        <v>1215</v>
      </c>
      <c r="D2420" s="72" t="s">
        <v>1085</v>
      </c>
      <c r="E2420" s="33" t="s">
        <v>438</v>
      </c>
      <c r="F2420" s="19" t="s">
        <v>893</v>
      </c>
      <c r="G2420" s="190">
        <v>12600000</v>
      </c>
      <c r="H2420" s="269"/>
      <c r="I2420" s="15">
        <v>2017</v>
      </c>
      <c r="J2420" s="73" t="s">
        <v>1311</v>
      </c>
      <c r="K2420" s="27"/>
      <c r="L2420" s="20"/>
      <c r="M2420" s="27"/>
      <c r="N2420" s="27">
        <v>1</v>
      </c>
      <c r="O2420" s="22" t="s">
        <v>949</v>
      </c>
      <c r="P2420" s="28" t="s">
        <v>844</v>
      </c>
      <c r="Q2420" s="20"/>
      <c r="R2420" s="20"/>
      <c r="S2420" s="20"/>
    </row>
    <row r="2421" spans="1:19" s="58" customFormat="1" ht="20.100000000000001" customHeight="1" x14ac:dyDescent="0.25">
      <c r="A2421" s="72">
        <v>1985</v>
      </c>
      <c r="B2421" s="20" t="str">
        <f t="shared" si="145"/>
        <v>00.02.27.4.1.1.7.B.69.2018</v>
      </c>
      <c r="C2421" s="20">
        <v>69</v>
      </c>
      <c r="D2421" s="72" t="s">
        <v>1085</v>
      </c>
      <c r="E2421" s="125" t="s">
        <v>781</v>
      </c>
      <c r="F2421" s="19" t="s">
        <v>893</v>
      </c>
      <c r="G2421" s="190">
        <v>2500000</v>
      </c>
      <c r="H2421" s="269"/>
      <c r="I2421" s="15">
        <v>2018</v>
      </c>
      <c r="J2421" s="73" t="s">
        <v>1312</v>
      </c>
      <c r="K2421" s="27"/>
      <c r="L2421" s="20"/>
      <c r="M2421" s="27"/>
      <c r="N2421" s="27">
        <v>1</v>
      </c>
      <c r="O2421" s="22" t="s">
        <v>949</v>
      </c>
      <c r="P2421" s="28" t="s">
        <v>844</v>
      </c>
      <c r="Q2421" s="20"/>
      <c r="R2421" s="20"/>
      <c r="S2421" s="20"/>
    </row>
    <row r="2422" spans="1:19" s="58" customFormat="1" ht="20.100000000000001" customHeight="1" x14ac:dyDescent="0.25">
      <c r="A2422" s="22">
        <v>1986</v>
      </c>
      <c r="B2422" s="20" t="str">
        <f t="shared" si="145"/>
        <v>00.02.27.4.1.1.7.B.70.2018</v>
      </c>
      <c r="C2422" s="20">
        <v>70</v>
      </c>
      <c r="D2422" s="72" t="s">
        <v>1085</v>
      </c>
      <c r="E2422" s="125" t="s">
        <v>781</v>
      </c>
      <c r="F2422" s="19" t="s">
        <v>893</v>
      </c>
      <c r="G2422" s="190">
        <v>2500000</v>
      </c>
      <c r="H2422" s="269"/>
      <c r="I2422" s="15">
        <v>2018</v>
      </c>
      <c r="J2422" s="73" t="s">
        <v>1312</v>
      </c>
      <c r="K2422" s="27"/>
      <c r="L2422" s="20"/>
      <c r="M2422" s="27"/>
      <c r="N2422" s="27">
        <v>1</v>
      </c>
      <c r="O2422" s="22" t="s">
        <v>949</v>
      </c>
      <c r="P2422" s="28" t="s">
        <v>844</v>
      </c>
      <c r="Q2422" s="20"/>
      <c r="R2422" s="20"/>
      <c r="S2422" s="20"/>
    </row>
    <row r="2423" spans="1:19" s="58" customFormat="1" ht="20.100000000000001" customHeight="1" x14ac:dyDescent="0.25">
      <c r="A2423" s="72">
        <v>1987</v>
      </c>
      <c r="B2423" s="20" t="str">
        <f t="shared" si="145"/>
        <v>00.02.27.4.1.1.7.B.71.2018</v>
      </c>
      <c r="C2423" s="20">
        <v>71</v>
      </c>
      <c r="D2423" s="72" t="s">
        <v>1085</v>
      </c>
      <c r="E2423" s="125" t="s">
        <v>781</v>
      </c>
      <c r="F2423" s="19" t="s">
        <v>893</v>
      </c>
      <c r="G2423" s="190">
        <v>2500000</v>
      </c>
      <c r="H2423" s="269"/>
      <c r="I2423" s="15">
        <v>2018</v>
      </c>
      <c r="J2423" s="73" t="s">
        <v>1312</v>
      </c>
      <c r="K2423" s="27"/>
      <c r="L2423" s="20"/>
      <c r="M2423" s="27"/>
      <c r="N2423" s="27">
        <v>1</v>
      </c>
      <c r="O2423" s="22" t="s">
        <v>949</v>
      </c>
      <c r="P2423" s="28" t="s">
        <v>844</v>
      </c>
      <c r="Q2423" s="20"/>
      <c r="R2423" s="20"/>
      <c r="S2423" s="20"/>
    </row>
    <row r="2424" spans="1:19" s="58" customFormat="1" ht="20.100000000000001" customHeight="1" x14ac:dyDescent="0.25">
      <c r="A2424" s="22">
        <v>1988</v>
      </c>
      <c r="B2424" s="20" t="str">
        <f t="shared" si="145"/>
        <v>00.02.27.4.1.1.7.B.72.2018</v>
      </c>
      <c r="C2424" s="20">
        <v>72</v>
      </c>
      <c r="D2424" s="72" t="s">
        <v>1085</v>
      </c>
      <c r="E2424" s="125" t="s">
        <v>781</v>
      </c>
      <c r="F2424" s="19" t="s">
        <v>893</v>
      </c>
      <c r="G2424" s="190">
        <v>2500000</v>
      </c>
      <c r="H2424" s="269"/>
      <c r="I2424" s="15">
        <v>2018</v>
      </c>
      <c r="J2424" s="73" t="s">
        <v>1312</v>
      </c>
      <c r="K2424" s="27"/>
      <c r="L2424" s="20"/>
      <c r="M2424" s="27"/>
      <c r="N2424" s="27">
        <v>1</v>
      </c>
      <c r="O2424" s="22" t="s">
        <v>949</v>
      </c>
      <c r="P2424" s="28" t="s">
        <v>844</v>
      </c>
      <c r="Q2424" s="20"/>
      <c r="R2424" s="20"/>
      <c r="S2424" s="20"/>
    </row>
    <row r="2425" spans="1:19" s="58" customFormat="1" ht="20.100000000000001" customHeight="1" x14ac:dyDescent="0.25">
      <c r="A2425" s="72">
        <v>1989</v>
      </c>
      <c r="B2425" s="20" t="str">
        <f t="shared" si="145"/>
        <v>00.02.27.4.1.1.7.B.73.2018</v>
      </c>
      <c r="C2425" s="20">
        <v>73</v>
      </c>
      <c r="D2425" s="72" t="s">
        <v>1085</v>
      </c>
      <c r="E2425" s="125" t="s">
        <v>781</v>
      </c>
      <c r="F2425" s="19" t="s">
        <v>893</v>
      </c>
      <c r="G2425" s="190">
        <v>2500000</v>
      </c>
      <c r="H2425" s="269"/>
      <c r="I2425" s="15">
        <v>2018</v>
      </c>
      <c r="J2425" s="73" t="s">
        <v>1312</v>
      </c>
      <c r="K2425" s="27"/>
      <c r="L2425" s="20"/>
      <c r="M2425" s="27"/>
      <c r="N2425" s="27">
        <v>1</v>
      </c>
      <c r="O2425" s="22" t="s">
        <v>949</v>
      </c>
      <c r="P2425" s="28" t="s">
        <v>844</v>
      </c>
      <c r="Q2425" s="20"/>
      <c r="R2425" s="20"/>
      <c r="S2425" s="20"/>
    </row>
    <row r="2426" spans="1:19" s="58" customFormat="1" ht="20.100000000000001" customHeight="1" x14ac:dyDescent="0.25">
      <c r="A2426" s="72">
        <v>1989</v>
      </c>
      <c r="B2426" s="20" t="str">
        <f t="shared" ref="B2426" si="147">"00.02.27.4.1.1.7.B."&amp;C2426&amp;D2426&amp;I2426</f>
        <v>00.02.27.4.1.1.7.B.73.1.2018</v>
      </c>
      <c r="C2426" s="20" t="s">
        <v>1216</v>
      </c>
      <c r="D2426" s="72" t="s">
        <v>1085</v>
      </c>
      <c r="E2426" s="125" t="s">
        <v>781</v>
      </c>
      <c r="F2426" s="19" t="s">
        <v>893</v>
      </c>
      <c r="G2426" s="190">
        <v>2500000</v>
      </c>
      <c r="H2426" s="269"/>
      <c r="I2426" s="15">
        <v>2018</v>
      </c>
      <c r="J2426" s="73" t="s">
        <v>1312</v>
      </c>
      <c r="K2426" s="27"/>
      <c r="L2426" s="20"/>
      <c r="M2426" s="27"/>
      <c r="N2426" s="27">
        <v>1</v>
      </c>
      <c r="O2426" s="22" t="s">
        <v>949</v>
      </c>
      <c r="P2426" s="28" t="s">
        <v>844</v>
      </c>
      <c r="Q2426" s="20"/>
      <c r="R2426" s="20"/>
      <c r="S2426" s="20"/>
    </row>
    <row r="2427" spans="1:19" s="58" customFormat="1" ht="20.100000000000001" customHeight="1" x14ac:dyDescent="0.25">
      <c r="A2427" s="22">
        <v>1990</v>
      </c>
      <c r="B2427" s="20" t="str">
        <f t="shared" si="145"/>
        <v>00.02.27.4.1.1.7.B.74.2019</v>
      </c>
      <c r="C2427" s="20">
        <v>74</v>
      </c>
      <c r="D2427" s="72" t="s">
        <v>1085</v>
      </c>
      <c r="E2427" s="121" t="s">
        <v>788</v>
      </c>
      <c r="F2427" s="19" t="s">
        <v>893</v>
      </c>
      <c r="G2427" s="200">
        <v>30000</v>
      </c>
      <c r="H2427" s="283"/>
      <c r="I2427" s="15">
        <v>2019</v>
      </c>
      <c r="J2427" s="73" t="s">
        <v>1313</v>
      </c>
      <c r="K2427" s="27"/>
      <c r="L2427" s="20"/>
      <c r="M2427" s="27"/>
      <c r="N2427" s="27">
        <v>1</v>
      </c>
      <c r="O2427" s="22" t="s">
        <v>949</v>
      </c>
      <c r="P2427" s="28" t="s">
        <v>844</v>
      </c>
      <c r="Q2427" s="20"/>
      <c r="R2427" s="20"/>
      <c r="S2427" s="20"/>
    </row>
    <row r="2428" spans="1:19" s="58" customFormat="1" ht="20.100000000000001" customHeight="1" x14ac:dyDescent="0.25">
      <c r="A2428" s="72">
        <v>1991</v>
      </c>
      <c r="B2428" s="20" t="str">
        <f t="shared" si="145"/>
        <v>00.02.27.4.1.1.7.B.75.2019</v>
      </c>
      <c r="C2428" s="20">
        <v>75</v>
      </c>
      <c r="D2428" s="72" t="s">
        <v>1085</v>
      </c>
      <c r="E2428" s="121" t="s">
        <v>788</v>
      </c>
      <c r="F2428" s="19" t="s">
        <v>893</v>
      </c>
      <c r="G2428" s="200">
        <v>30000</v>
      </c>
      <c r="H2428" s="283"/>
      <c r="I2428" s="15">
        <v>2019</v>
      </c>
      <c r="J2428" s="73" t="s">
        <v>1313</v>
      </c>
      <c r="K2428" s="27"/>
      <c r="L2428" s="20"/>
      <c r="M2428" s="27"/>
      <c r="N2428" s="27">
        <v>1</v>
      </c>
      <c r="O2428" s="22" t="s">
        <v>949</v>
      </c>
      <c r="P2428" s="28" t="s">
        <v>844</v>
      </c>
      <c r="Q2428" s="20"/>
      <c r="R2428" s="20"/>
      <c r="S2428" s="20"/>
    </row>
    <row r="2429" spans="1:19" s="58" customFormat="1" ht="20.100000000000001" customHeight="1" x14ac:dyDescent="0.25">
      <c r="A2429" s="22">
        <v>1992</v>
      </c>
      <c r="B2429" s="20" t="str">
        <f t="shared" si="145"/>
        <v>00.02.27.4.1.1.7.B.76.2019</v>
      </c>
      <c r="C2429" s="20">
        <v>76</v>
      </c>
      <c r="D2429" s="72" t="s">
        <v>1085</v>
      </c>
      <c r="E2429" s="121" t="s">
        <v>788</v>
      </c>
      <c r="F2429" s="19" t="s">
        <v>893</v>
      </c>
      <c r="G2429" s="200">
        <v>30000</v>
      </c>
      <c r="H2429" s="283"/>
      <c r="I2429" s="15">
        <v>2019</v>
      </c>
      <c r="J2429" s="73" t="s">
        <v>1313</v>
      </c>
      <c r="K2429" s="27"/>
      <c r="L2429" s="20"/>
      <c r="M2429" s="27"/>
      <c r="N2429" s="27">
        <v>1</v>
      </c>
      <c r="O2429" s="22" t="s">
        <v>949</v>
      </c>
      <c r="P2429" s="28" t="s">
        <v>844</v>
      </c>
      <c r="Q2429" s="20"/>
      <c r="R2429" s="20"/>
      <c r="S2429" s="20"/>
    </row>
    <row r="2430" spans="1:19" s="58" customFormat="1" ht="20.100000000000001" customHeight="1" x14ac:dyDescent="0.25">
      <c r="A2430" s="72">
        <v>1993</v>
      </c>
      <c r="B2430" s="20" t="str">
        <f t="shared" si="145"/>
        <v>00.02.27.4.1.1.7.B.77.2019</v>
      </c>
      <c r="C2430" s="20">
        <v>77</v>
      </c>
      <c r="D2430" s="72" t="s">
        <v>1085</v>
      </c>
      <c r="E2430" s="121" t="s">
        <v>788</v>
      </c>
      <c r="F2430" s="19" t="s">
        <v>893</v>
      </c>
      <c r="G2430" s="200">
        <v>30000</v>
      </c>
      <c r="H2430" s="283"/>
      <c r="I2430" s="15">
        <v>2019</v>
      </c>
      <c r="J2430" s="73" t="s">
        <v>1313</v>
      </c>
      <c r="K2430" s="27"/>
      <c r="L2430" s="20"/>
      <c r="M2430" s="27"/>
      <c r="N2430" s="27">
        <v>1</v>
      </c>
      <c r="O2430" s="22" t="s">
        <v>949</v>
      </c>
      <c r="P2430" s="28" t="s">
        <v>844</v>
      </c>
      <c r="Q2430" s="20"/>
      <c r="R2430" s="20"/>
      <c r="S2430" s="20"/>
    </row>
    <row r="2431" spans="1:19" s="58" customFormat="1" ht="20.100000000000001" customHeight="1" x14ac:dyDescent="0.25">
      <c r="A2431" s="22">
        <v>1994</v>
      </c>
      <c r="B2431" s="20" t="str">
        <f t="shared" si="145"/>
        <v>00.02.27.4.1.1.7.B.78.2019</v>
      </c>
      <c r="C2431" s="20">
        <v>78</v>
      </c>
      <c r="D2431" s="72" t="s">
        <v>1085</v>
      </c>
      <c r="E2431" s="121" t="s">
        <v>788</v>
      </c>
      <c r="F2431" s="19" t="s">
        <v>893</v>
      </c>
      <c r="G2431" s="200">
        <v>30000</v>
      </c>
      <c r="H2431" s="283"/>
      <c r="I2431" s="15">
        <v>2019</v>
      </c>
      <c r="J2431" s="73" t="s">
        <v>1313</v>
      </c>
      <c r="K2431" s="27"/>
      <c r="L2431" s="20"/>
      <c r="M2431" s="27"/>
      <c r="N2431" s="27">
        <v>1</v>
      </c>
      <c r="O2431" s="22" t="s">
        <v>949</v>
      </c>
      <c r="P2431" s="28" t="s">
        <v>844</v>
      </c>
      <c r="Q2431" s="20"/>
      <c r="R2431" s="20"/>
      <c r="S2431" s="20"/>
    </row>
    <row r="2432" spans="1:19" s="58" customFormat="1" ht="20.100000000000001" customHeight="1" x14ac:dyDescent="0.25">
      <c r="A2432" s="72">
        <v>1995</v>
      </c>
      <c r="B2432" s="20" t="str">
        <f t="shared" si="145"/>
        <v>00.02.27.4.1.1.7.B.79.2017</v>
      </c>
      <c r="C2432" s="20">
        <v>79</v>
      </c>
      <c r="D2432" s="72" t="s">
        <v>1085</v>
      </c>
      <c r="E2432" s="28" t="s">
        <v>842</v>
      </c>
      <c r="F2432" s="19" t="s">
        <v>893</v>
      </c>
      <c r="G2432" s="190">
        <v>120000</v>
      </c>
      <c r="H2432" s="269"/>
      <c r="I2432" s="15">
        <v>2017</v>
      </c>
      <c r="J2432" s="73" t="s">
        <v>1311</v>
      </c>
      <c r="K2432" s="27"/>
      <c r="L2432" s="20"/>
      <c r="M2432" s="27"/>
      <c r="N2432" s="27">
        <v>1</v>
      </c>
      <c r="O2432" s="22" t="s">
        <v>949</v>
      </c>
      <c r="P2432" s="28" t="s">
        <v>844</v>
      </c>
      <c r="Q2432" s="20"/>
      <c r="R2432" s="20"/>
      <c r="S2432" s="20"/>
    </row>
    <row r="2433" spans="1:19" s="58" customFormat="1" ht="20.100000000000001" customHeight="1" x14ac:dyDescent="0.25">
      <c r="A2433" s="22">
        <v>1996</v>
      </c>
      <c r="B2433" s="20" t="str">
        <f t="shared" si="145"/>
        <v>00.02.27.4.1.1.7.B.80.2017</v>
      </c>
      <c r="C2433" s="20">
        <v>80</v>
      </c>
      <c r="D2433" s="72" t="s">
        <v>1085</v>
      </c>
      <c r="E2433" s="28" t="s">
        <v>842</v>
      </c>
      <c r="F2433" s="19" t="s">
        <v>893</v>
      </c>
      <c r="G2433" s="190">
        <v>120000</v>
      </c>
      <c r="H2433" s="269"/>
      <c r="I2433" s="15">
        <v>2017</v>
      </c>
      <c r="J2433" s="73" t="s">
        <v>1311</v>
      </c>
      <c r="K2433" s="27"/>
      <c r="L2433" s="20"/>
      <c r="M2433" s="27"/>
      <c r="N2433" s="27">
        <v>1</v>
      </c>
      <c r="O2433" s="22" t="s">
        <v>949</v>
      </c>
      <c r="P2433" s="28" t="s">
        <v>844</v>
      </c>
      <c r="Q2433" s="20"/>
      <c r="R2433" s="20"/>
      <c r="S2433" s="20"/>
    </row>
    <row r="2434" spans="1:19" s="58" customFormat="1" ht="20.100000000000001" customHeight="1" x14ac:dyDescent="0.25">
      <c r="A2434" s="72">
        <v>1997</v>
      </c>
      <c r="B2434" s="20" t="str">
        <f t="shared" si="145"/>
        <v>00.02.27.4.1.1.7.B.81.2017</v>
      </c>
      <c r="C2434" s="20">
        <v>81</v>
      </c>
      <c r="D2434" s="72" t="s">
        <v>1085</v>
      </c>
      <c r="E2434" s="28" t="s">
        <v>842</v>
      </c>
      <c r="F2434" s="19" t="s">
        <v>893</v>
      </c>
      <c r="G2434" s="190">
        <v>120000</v>
      </c>
      <c r="H2434" s="269"/>
      <c r="I2434" s="15">
        <v>2017</v>
      </c>
      <c r="J2434" s="73" t="s">
        <v>1311</v>
      </c>
      <c r="K2434" s="27"/>
      <c r="L2434" s="20"/>
      <c r="M2434" s="27"/>
      <c r="N2434" s="27">
        <v>1</v>
      </c>
      <c r="O2434" s="22" t="s">
        <v>949</v>
      </c>
      <c r="P2434" s="28" t="s">
        <v>844</v>
      </c>
      <c r="Q2434" s="20"/>
      <c r="R2434" s="20"/>
      <c r="S2434" s="20"/>
    </row>
    <row r="2435" spans="1:19" s="58" customFormat="1" ht="20.100000000000001" customHeight="1" x14ac:dyDescent="0.25">
      <c r="A2435" s="22">
        <v>1998</v>
      </c>
      <c r="B2435" s="20" t="str">
        <f t="shared" si="145"/>
        <v>00.02.27.4.1.1.7.B.82.2017</v>
      </c>
      <c r="C2435" s="20">
        <v>82</v>
      </c>
      <c r="D2435" s="72" t="s">
        <v>1085</v>
      </c>
      <c r="E2435" s="28" t="s">
        <v>842</v>
      </c>
      <c r="F2435" s="19" t="s">
        <v>893</v>
      </c>
      <c r="G2435" s="190">
        <v>120000</v>
      </c>
      <c r="H2435" s="269"/>
      <c r="I2435" s="15">
        <v>2017</v>
      </c>
      <c r="J2435" s="73" t="s">
        <v>1311</v>
      </c>
      <c r="K2435" s="27"/>
      <c r="L2435" s="20"/>
      <c r="M2435" s="27"/>
      <c r="N2435" s="27">
        <v>1</v>
      </c>
      <c r="O2435" s="22" t="s">
        <v>949</v>
      </c>
      <c r="P2435" s="28" t="s">
        <v>844</v>
      </c>
      <c r="Q2435" s="20"/>
      <c r="R2435" s="20"/>
      <c r="S2435" s="20"/>
    </row>
    <row r="2436" spans="1:19" s="58" customFormat="1" ht="20.100000000000001" customHeight="1" x14ac:dyDescent="0.25">
      <c r="A2436" s="72">
        <v>1999</v>
      </c>
      <c r="B2436" s="20" t="str">
        <f t="shared" si="145"/>
        <v>00.02.27.4.1.1.7.B.83.2017</v>
      </c>
      <c r="C2436" s="20">
        <v>83</v>
      </c>
      <c r="D2436" s="72" t="s">
        <v>1085</v>
      </c>
      <c r="E2436" s="28" t="s">
        <v>842</v>
      </c>
      <c r="F2436" s="19" t="s">
        <v>893</v>
      </c>
      <c r="G2436" s="190">
        <v>120000</v>
      </c>
      <c r="H2436" s="269"/>
      <c r="I2436" s="15">
        <v>2017</v>
      </c>
      <c r="J2436" s="73" t="s">
        <v>1311</v>
      </c>
      <c r="K2436" s="27"/>
      <c r="L2436" s="20"/>
      <c r="M2436" s="27"/>
      <c r="N2436" s="27">
        <v>1</v>
      </c>
      <c r="O2436" s="22" t="s">
        <v>949</v>
      </c>
      <c r="P2436" s="28" t="s">
        <v>844</v>
      </c>
      <c r="Q2436" s="20"/>
      <c r="R2436" s="20"/>
      <c r="S2436" s="20"/>
    </row>
    <row r="2437" spans="1:19" s="58" customFormat="1" ht="20.100000000000001" customHeight="1" x14ac:dyDescent="0.25">
      <c r="A2437" s="72">
        <v>1999</v>
      </c>
      <c r="B2437" s="20" t="str">
        <f t="shared" ref="B2437" si="148">"00.02.27.4.1.1.7.B."&amp;C2437&amp;D2437&amp;I2437</f>
        <v>00.02.27.4.1.1.7.B.83.1.2017</v>
      </c>
      <c r="C2437" s="20" t="s">
        <v>1217</v>
      </c>
      <c r="D2437" s="72" t="s">
        <v>1085</v>
      </c>
      <c r="E2437" s="28" t="s">
        <v>842</v>
      </c>
      <c r="F2437" s="19" t="s">
        <v>893</v>
      </c>
      <c r="G2437" s="190">
        <v>120000</v>
      </c>
      <c r="H2437" s="269"/>
      <c r="I2437" s="15">
        <v>2017</v>
      </c>
      <c r="J2437" s="73" t="s">
        <v>1311</v>
      </c>
      <c r="K2437" s="27"/>
      <c r="L2437" s="20"/>
      <c r="M2437" s="27"/>
      <c r="N2437" s="27">
        <v>1</v>
      </c>
      <c r="O2437" s="22" t="s">
        <v>949</v>
      </c>
      <c r="P2437" s="28" t="s">
        <v>844</v>
      </c>
      <c r="Q2437" s="20"/>
      <c r="R2437" s="20"/>
      <c r="S2437" s="20"/>
    </row>
    <row r="2438" spans="1:19" s="58" customFormat="1" ht="20.100000000000001" customHeight="1" x14ac:dyDescent="0.25">
      <c r="A2438" s="22">
        <v>2000</v>
      </c>
      <c r="B2438" s="20" t="str">
        <f t="shared" si="145"/>
        <v>00.02.27.4.1.1.7.B.84.2018</v>
      </c>
      <c r="C2438" s="20">
        <v>84</v>
      </c>
      <c r="D2438" s="72" t="s">
        <v>1085</v>
      </c>
      <c r="E2438" s="74" t="s">
        <v>708</v>
      </c>
      <c r="F2438" s="19" t="s">
        <v>893</v>
      </c>
      <c r="G2438" s="190">
        <v>85000</v>
      </c>
      <c r="H2438" s="269"/>
      <c r="I2438" s="15">
        <v>2018</v>
      </c>
      <c r="J2438" s="73" t="s">
        <v>1314</v>
      </c>
      <c r="K2438" s="27"/>
      <c r="L2438" s="20"/>
      <c r="M2438" s="27"/>
      <c r="N2438" s="27">
        <v>1</v>
      </c>
      <c r="O2438" s="22" t="s">
        <v>949</v>
      </c>
      <c r="P2438" s="28" t="s">
        <v>844</v>
      </c>
      <c r="Q2438" s="20"/>
      <c r="R2438" s="20"/>
      <c r="S2438" s="20"/>
    </row>
    <row r="2439" spans="1:19" s="58" customFormat="1" ht="20.100000000000001" customHeight="1" x14ac:dyDescent="0.25">
      <c r="A2439" s="72">
        <v>2001</v>
      </c>
      <c r="B2439" s="20" t="str">
        <f t="shared" si="145"/>
        <v>00.02.27.4.1.1.7.B.85.2016</v>
      </c>
      <c r="C2439" s="20">
        <v>85</v>
      </c>
      <c r="D2439" s="72" t="s">
        <v>1085</v>
      </c>
      <c r="E2439" s="21" t="s">
        <v>811</v>
      </c>
      <c r="F2439" s="112" t="s">
        <v>893</v>
      </c>
      <c r="G2439" s="190">
        <v>4500000</v>
      </c>
      <c r="H2439" s="269"/>
      <c r="I2439" s="15">
        <v>2016</v>
      </c>
      <c r="J2439" s="27" t="s">
        <v>366</v>
      </c>
      <c r="K2439" s="27"/>
      <c r="L2439" s="20" t="s">
        <v>964</v>
      </c>
      <c r="M2439" s="27"/>
      <c r="N2439" s="27">
        <v>1</v>
      </c>
      <c r="O2439" s="22" t="s">
        <v>949</v>
      </c>
      <c r="P2439" s="28" t="s">
        <v>844</v>
      </c>
      <c r="Q2439" s="20"/>
      <c r="R2439" s="20"/>
      <c r="S2439" s="20"/>
    </row>
    <row r="2440" spans="1:19" s="58" customFormat="1" ht="20.100000000000001" customHeight="1" x14ac:dyDescent="0.25">
      <c r="A2440" s="22">
        <v>2002</v>
      </c>
      <c r="B2440" s="20" t="str">
        <f t="shared" si="145"/>
        <v>00.02.27.4.1.1.7.B.86.2016</v>
      </c>
      <c r="C2440" s="20">
        <v>86</v>
      </c>
      <c r="D2440" s="72" t="s">
        <v>1085</v>
      </c>
      <c r="E2440" s="21" t="s">
        <v>811</v>
      </c>
      <c r="F2440" s="112" t="s">
        <v>893</v>
      </c>
      <c r="G2440" s="190">
        <v>4500000</v>
      </c>
      <c r="H2440" s="269"/>
      <c r="I2440" s="15">
        <v>2016</v>
      </c>
      <c r="J2440" s="27" t="s">
        <v>366</v>
      </c>
      <c r="K2440" s="27"/>
      <c r="L2440" s="20" t="s">
        <v>964</v>
      </c>
      <c r="M2440" s="27"/>
      <c r="N2440" s="27">
        <v>1</v>
      </c>
      <c r="O2440" s="22" t="s">
        <v>949</v>
      </c>
      <c r="P2440" s="28" t="s">
        <v>844</v>
      </c>
      <c r="Q2440" s="20"/>
      <c r="R2440" s="20"/>
      <c r="S2440" s="20"/>
    </row>
    <row r="2441" spans="1:19" s="58" customFormat="1" ht="20.100000000000001" customHeight="1" x14ac:dyDescent="0.25">
      <c r="A2441" s="22">
        <v>2004</v>
      </c>
      <c r="B2441" s="20" t="str">
        <f t="shared" si="145"/>
        <v>00.02.27.4.1.1.7.B.88.2018</v>
      </c>
      <c r="C2441" s="20">
        <v>88</v>
      </c>
      <c r="D2441" s="72" t="s">
        <v>1085</v>
      </c>
      <c r="E2441" s="28" t="s">
        <v>843</v>
      </c>
      <c r="F2441" s="19" t="s">
        <v>893</v>
      </c>
      <c r="G2441" s="200">
        <v>3500000</v>
      </c>
      <c r="H2441" s="283"/>
      <c r="I2441" s="15">
        <v>2018</v>
      </c>
      <c r="J2441" s="73" t="s">
        <v>1315</v>
      </c>
      <c r="K2441" s="27"/>
      <c r="L2441" s="20"/>
      <c r="M2441" s="27"/>
      <c r="N2441" s="27">
        <v>1</v>
      </c>
      <c r="O2441" s="22" t="s">
        <v>949</v>
      </c>
      <c r="P2441" s="28" t="s">
        <v>844</v>
      </c>
      <c r="Q2441" s="20"/>
      <c r="R2441" s="20"/>
      <c r="S2441" s="20"/>
    </row>
    <row r="2442" spans="1:19" s="58" customFormat="1" ht="20.100000000000001" customHeight="1" x14ac:dyDescent="0.25">
      <c r="A2442" s="72">
        <v>2005</v>
      </c>
      <c r="B2442" s="20" t="str">
        <f t="shared" si="145"/>
        <v>00.02.27.4.1.1.7.B.89.2018</v>
      </c>
      <c r="C2442" s="20">
        <v>89</v>
      </c>
      <c r="D2442" s="72" t="s">
        <v>1085</v>
      </c>
      <c r="E2442" s="28" t="s">
        <v>843</v>
      </c>
      <c r="F2442" s="19" t="s">
        <v>893</v>
      </c>
      <c r="G2442" s="200">
        <v>3500000</v>
      </c>
      <c r="H2442" s="283"/>
      <c r="I2442" s="15">
        <v>2018</v>
      </c>
      <c r="J2442" s="73" t="s">
        <v>1315</v>
      </c>
      <c r="K2442" s="27"/>
      <c r="L2442" s="20"/>
      <c r="M2442" s="27"/>
      <c r="N2442" s="27">
        <v>1</v>
      </c>
      <c r="O2442" s="22" t="s">
        <v>949</v>
      </c>
      <c r="P2442" s="28" t="s">
        <v>844</v>
      </c>
      <c r="Q2442" s="20"/>
      <c r="R2442" s="20"/>
      <c r="S2442" s="20"/>
    </row>
    <row r="2443" spans="1:19" s="58" customFormat="1" ht="20.100000000000001" customHeight="1" x14ac:dyDescent="0.25">
      <c r="A2443" s="22">
        <v>2006</v>
      </c>
      <c r="B2443" s="20" t="str">
        <f t="shared" si="145"/>
        <v>00.02.27.4.1.1.7.B.90.2018</v>
      </c>
      <c r="C2443" s="20">
        <v>90</v>
      </c>
      <c r="D2443" s="72" t="s">
        <v>1085</v>
      </c>
      <c r="E2443" s="28" t="s">
        <v>843</v>
      </c>
      <c r="F2443" s="19" t="s">
        <v>893</v>
      </c>
      <c r="G2443" s="200">
        <v>3500000</v>
      </c>
      <c r="H2443" s="283"/>
      <c r="I2443" s="15">
        <v>2018</v>
      </c>
      <c r="J2443" s="73" t="s">
        <v>1315</v>
      </c>
      <c r="K2443" s="27"/>
      <c r="L2443" s="20"/>
      <c r="M2443" s="27"/>
      <c r="N2443" s="27">
        <v>1</v>
      </c>
      <c r="O2443" s="22" t="s">
        <v>949</v>
      </c>
      <c r="P2443" s="28" t="s">
        <v>844</v>
      </c>
      <c r="Q2443" s="20"/>
      <c r="R2443" s="20"/>
      <c r="S2443" s="20"/>
    </row>
    <row r="2444" spans="1:19" s="58" customFormat="1" ht="20.100000000000001" customHeight="1" x14ac:dyDescent="0.25">
      <c r="A2444" s="72">
        <v>2007</v>
      </c>
      <c r="B2444" s="20" t="str">
        <f t="shared" si="145"/>
        <v>00.02.27.4.1.1.7.B.91.2018</v>
      </c>
      <c r="C2444" s="20">
        <v>91</v>
      </c>
      <c r="D2444" s="72" t="s">
        <v>1085</v>
      </c>
      <c r="E2444" s="28" t="s">
        <v>843</v>
      </c>
      <c r="F2444" s="19" t="s">
        <v>893</v>
      </c>
      <c r="G2444" s="200">
        <v>3500000</v>
      </c>
      <c r="H2444" s="283"/>
      <c r="I2444" s="15">
        <v>2018</v>
      </c>
      <c r="J2444" s="73" t="s">
        <v>1315</v>
      </c>
      <c r="K2444" s="27"/>
      <c r="L2444" s="20"/>
      <c r="M2444" s="27"/>
      <c r="N2444" s="27">
        <v>1</v>
      </c>
      <c r="O2444" s="22" t="s">
        <v>949</v>
      </c>
      <c r="P2444" s="28" t="s">
        <v>844</v>
      </c>
      <c r="Q2444" s="20"/>
      <c r="R2444" s="20"/>
      <c r="S2444" s="20"/>
    </row>
    <row r="2445" spans="1:19" s="58" customFormat="1" ht="20.100000000000001" customHeight="1" x14ac:dyDescent="0.25">
      <c r="A2445" s="22">
        <v>2008</v>
      </c>
      <c r="B2445" s="20" t="str">
        <f t="shared" si="145"/>
        <v>00.02.27.4.1.1.7.B.92.2018</v>
      </c>
      <c r="C2445" s="20">
        <v>92</v>
      </c>
      <c r="D2445" s="72" t="s">
        <v>1085</v>
      </c>
      <c r="E2445" s="28" t="s">
        <v>843</v>
      </c>
      <c r="F2445" s="19" t="s">
        <v>893</v>
      </c>
      <c r="G2445" s="200">
        <v>3500000</v>
      </c>
      <c r="H2445" s="283"/>
      <c r="I2445" s="15">
        <v>2018</v>
      </c>
      <c r="J2445" s="73" t="s">
        <v>1315</v>
      </c>
      <c r="K2445" s="27"/>
      <c r="L2445" s="20"/>
      <c r="M2445" s="27"/>
      <c r="N2445" s="27">
        <v>1</v>
      </c>
      <c r="O2445" s="22" t="s">
        <v>949</v>
      </c>
      <c r="P2445" s="28" t="s">
        <v>844</v>
      </c>
      <c r="Q2445" s="20"/>
      <c r="R2445" s="20"/>
      <c r="S2445" s="20"/>
    </row>
    <row r="2446" spans="1:19" s="58" customFormat="1" ht="20.100000000000001" customHeight="1" x14ac:dyDescent="0.25">
      <c r="A2446" s="72">
        <v>2009</v>
      </c>
      <c r="B2446" s="20" t="str">
        <f t="shared" si="145"/>
        <v>00.02.27.4.1.1.7.B.93.2017</v>
      </c>
      <c r="C2446" s="20">
        <v>93</v>
      </c>
      <c r="D2446" s="72" t="s">
        <v>1085</v>
      </c>
      <c r="E2446" s="74" t="s">
        <v>46</v>
      </c>
      <c r="F2446" s="19" t="s">
        <v>893</v>
      </c>
      <c r="G2446" s="192">
        <v>525000</v>
      </c>
      <c r="H2446" s="271"/>
      <c r="I2446" s="15">
        <v>2017</v>
      </c>
      <c r="J2446" s="73" t="s">
        <v>1316</v>
      </c>
      <c r="K2446" s="27"/>
      <c r="L2446" s="20"/>
      <c r="M2446" s="27"/>
      <c r="N2446" s="27">
        <v>1</v>
      </c>
      <c r="O2446" s="22" t="s">
        <v>949</v>
      </c>
      <c r="P2446" s="28" t="s">
        <v>844</v>
      </c>
      <c r="Q2446" s="20"/>
      <c r="R2446" s="20"/>
      <c r="S2446" s="20"/>
    </row>
    <row r="2447" spans="1:19" s="58" customFormat="1" ht="20.100000000000001" customHeight="1" x14ac:dyDescent="0.25">
      <c r="A2447" s="22">
        <v>2010</v>
      </c>
      <c r="B2447" s="20" t="str">
        <f t="shared" ref="B2447:B2490" si="149">"00.02.27.4.1.1.8.B."&amp;C2447&amp;D2447&amp;I2447</f>
        <v>00.02.27.4.1.1.8.B.94.2017</v>
      </c>
      <c r="C2447" s="20">
        <v>94</v>
      </c>
      <c r="D2447" s="72" t="s">
        <v>1085</v>
      </c>
      <c r="E2447" s="33" t="s">
        <v>438</v>
      </c>
      <c r="F2447" s="19" t="s">
        <v>893</v>
      </c>
      <c r="G2447" s="190">
        <v>12600000</v>
      </c>
      <c r="H2447" s="269"/>
      <c r="I2447" s="15">
        <v>2017</v>
      </c>
      <c r="J2447" s="73" t="s">
        <v>1311</v>
      </c>
      <c r="K2447" s="27"/>
      <c r="L2447" s="20"/>
      <c r="M2447" s="27"/>
      <c r="N2447" s="27">
        <v>1</v>
      </c>
      <c r="O2447" s="22" t="s">
        <v>949</v>
      </c>
      <c r="P2447" s="28" t="s">
        <v>845</v>
      </c>
      <c r="Q2447" s="20"/>
      <c r="R2447" s="20"/>
      <c r="S2447" s="20"/>
    </row>
    <row r="2448" spans="1:19" s="58" customFormat="1" ht="20.100000000000001" customHeight="1" x14ac:dyDescent="0.25">
      <c r="A2448" s="72">
        <v>2011</v>
      </c>
      <c r="B2448" s="20" t="str">
        <f t="shared" si="149"/>
        <v>00.02.27.4.1.1.8.B.95.2017</v>
      </c>
      <c r="C2448" s="20">
        <v>95</v>
      </c>
      <c r="D2448" s="72" t="s">
        <v>1085</v>
      </c>
      <c r="E2448" s="33" t="s">
        <v>438</v>
      </c>
      <c r="F2448" s="19" t="s">
        <v>893</v>
      </c>
      <c r="G2448" s="190">
        <v>12600000</v>
      </c>
      <c r="H2448" s="269"/>
      <c r="I2448" s="15">
        <v>2017</v>
      </c>
      <c r="J2448" s="73" t="s">
        <v>1311</v>
      </c>
      <c r="K2448" s="27"/>
      <c r="L2448" s="20"/>
      <c r="M2448" s="27"/>
      <c r="N2448" s="27">
        <v>1</v>
      </c>
      <c r="O2448" s="22" t="s">
        <v>949</v>
      </c>
      <c r="P2448" s="28" t="s">
        <v>845</v>
      </c>
      <c r="Q2448" s="20"/>
      <c r="R2448" s="20"/>
      <c r="S2448" s="20"/>
    </row>
    <row r="2449" spans="1:19" s="58" customFormat="1" ht="20.100000000000001" customHeight="1" x14ac:dyDescent="0.25">
      <c r="A2449" s="22">
        <v>2012</v>
      </c>
      <c r="B2449" s="20" t="str">
        <f t="shared" si="149"/>
        <v>00.02.27.4.1.1.8.B.96.2017</v>
      </c>
      <c r="C2449" s="20">
        <v>96</v>
      </c>
      <c r="D2449" s="72" t="s">
        <v>1085</v>
      </c>
      <c r="E2449" s="33" t="s">
        <v>438</v>
      </c>
      <c r="F2449" s="19" t="s">
        <v>893</v>
      </c>
      <c r="G2449" s="190">
        <v>12600000</v>
      </c>
      <c r="H2449" s="269"/>
      <c r="I2449" s="15">
        <v>2017</v>
      </c>
      <c r="J2449" s="73" t="s">
        <v>1311</v>
      </c>
      <c r="K2449" s="27"/>
      <c r="L2449" s="20"/>
      <c r="M2449" s="27"/>
      <c r="N2449" s="27">
        <v>1</v>
      </c>
      <c r="O2449" s="22" t="s">
        <v>949</v>
      </c>
      <c r="P2449" s="28" t="s">
        <v>845</v>
      </c>
      <c r="Q2449" s="20"/>
      <c r="R2449" s="20"/>
      <c r="S2449" s="20"/>
    </row>
    <row r="2450" spans="1:19" s="58" customFormat="1" ht="20.100000000000001" customHeight="1" x14ac:dyDescent="0.25">
      <c r="A2450" s="72">
        <v>2013</v>
      </c>
      <c r="B2450" s="20" t="str">
        <f t="shared" si="149"/>
        <v>00.02.27.4.1.1.8.B.97.2017</v>
      </c>
      <c r="C2450" s="20">
        <v>97</v>
      </c>
      <c r="D2450" s="72" t="s">
        <v>1085</v>
      </c>
      <c r="E2450" s="33" t="s">
        <v>438</v>
      </c>
      <c r="F2450" s="19" t="s">
        <v>893</v>
      </c>
      <c r="G2450" s="190">
        <v>12600000</v>
      </c>
      <c r="H2450" s="269"/>
      <c r="I2450" s="15">
        <v>2017</v>
      </c>
      <c r="J2450" s="73" t="s">
        <v>1311</v>
      </c>
      <c r="K2450" s="27"/>
      <c r="L2450" s="20"/>
      <c r="M2450" s="27"/>
      <c r="N2450" s="27">
        <v>1</v>
      </c>
      <c r="O2450" s="22" t="s">
        <v>949</v>
      </c>
      <c r="P2450" s="28" t="s">
        <v>845</v>
      </c>
      <c r="Q2450" s="20"/>
      <c r="R2450" s="20"/>
      <c r="S2450" s="20"/>
    </row>
    <row r="2451" spans="1:19" s="58" customFormat="1" ht="20.100000000000001" customHeight="1" x14ac:dyDescent="0.25">
      <c r="A2451" s="22">
        <v>2014</v>
      </c>
      <c r="B2451" s="20" t="str">
        <f t="shared" si="149"/>
        <v>00.02.27.4.1.1.8.B.98.2017</v>
      </c>
      <c r="C2451" s="20">
        <v>98</v>
      </c>
      <c r="D2451" s="72" t="s">
        <v>1085</v>
      </c>
      <c r="E2451" s="33" t="s">
        <v>438</v>
      </c>
      <c r="F2451" s="19" t="s">
        <v>893</v>
      </c>
      <c r="G2451" s="190">
        <v>12600000</v>
      </c>
      <c r="H2451" s="269"/>
      <c r="I2451" s="15">
        <v>2017</v>
      </c>
      <c r="J2451" s="73" t="s">
        <v>1311</v>
      </c>
      <c r="K2451" s="27"/>
      <c r="L2451" s="20"/>
      <c r="M2451" s="27"/>
      <c r="N2451" s="27">
        <v>1</v>
      </c>
      <c r="O2451" s="22" t="s">
        <v>949</v>
      </c>
      <c r="P2451" s="28" t="s">
        <v>845</v>
      </c>
      <c r="Q2451" s="20"/>
      <c r="R2451" s="20"/>
      <c r="S2451" s="20"/>
    </row>
    <row r="2452" spans="1:19" s="58" customFormat="1" ht="20.100000000000001" customHeight="1" x14ac:dyDescent="0.25">
      <c r="A2452" s="72">
        <v>2015</v>
      </c>
      <c r="B2452" s="20" t="str">
        <f t="shared" si="149"/>
        <v>00.02.27.4.1.1.8.B.99.2017</v>
      </c>
      <c r="C2452" s="20">
        <v>99</v>
      </c>
      <c r="D2452" s="72" t="s">
        <v>1085</v>
      </c>
      <c r="E2452" s="33" t="s">
        <v>438</v>
      </c>
      <c r="F2452" s="19" t="s">
        <v>893</v>
      </c>
      <c r="G2452" s="190">
        <v>12600000</v>
      </c>
      <c r="H2452" s="269"/>
      <c r="I2452" s="15">
        <v>2017</v>
      </c>
      <c r="J2452" s="73" t="s">
        <v>1311</v>
      </c>
      <c r="K2452" s="27"/>
      <c r="L2452" s="20"/>
      <c r="M2452" s="27"/>
      <c r="N2452" s="27">
        <v>1</v>
      </c>
      <c r="O2452" s="22" t="s">
        <v>949</v>
      </c>
      <c r="P2452" s="28" t="s">
        <v>845</v>
      </c>
      <c r="Q2452" s="20"/>
      <c r="R2452" s="20"/>
      <c r="S2452" s="20"/>
    </row>
    <row r="2453" spans="1:19" s="58" customFormat="1" ht="20.100000000000001" customHeight="1" x14ac:dyDescent="0.25">
      <c r="A2453" s="22">
        <v>2016</v>
      </c>
      <c r="B2453" s="20" t="str">
        <f t="shared" si="149"/>
        <v>00.02.27.4.1.1.8.B.100.2017</v>
      </c>
      <c r="C2453" s="20">
        <v>100</v>
      </c>
      <c r="D2453" s="72" t="s">
        <v>1085</v>
      </c>
      <c r="E2453" s="33" t="s">
        <v>438</v>
      </c>
      <c r="F2453" s="19" t="s">
        <v>893</v>
      </c>
      <c r="G2453" s="190">
        <v>12600000</v>
      </c>
      <c r="H2453" s="269"/>
      <c r="I2453" s="15">
        <v>2017</v>
      </c>
      <c r="J2453" s="73" t="s">
        <v>1311</v>
      </c>
      <c r="K2453" s="27"/>
      <c r="L2453" s="20"/>
      <c r="M2453" s="27"/>
      <c r="N2453" s="27">
        <v>1</v>
      </c>
      <c r="O2453" s="22" t="s">
        <v>949</v>
      </c>
      <c r="P2453" s="28" t="s">
        <v>845</v>
      </c>
      <c r="Q2453" s="20"/>
      <c r="R2453" s="20"/>
      <c r="S2453" s="20"/>
    </row>
    <row r="2454" spans="1:19" s="58" customFormat="1" ht="20.100000000000001" customHeight="1" x14ac:dyDescent="0.25">
      <c r="A2454" s="72">
        <v>2017</v>
      </c>
      <c r="B2454" s="20" t="str">
        <f t="shared" si="149"/>
        <v>00.02.27.4.1.1.8.B.101.2017</v>
      </c>
      <c r="C2454" s="20">
        <v>101</v>
      </c>
      <c r="D2454" s="72" t="s">
        <v>1085</v>
      </c>
      <c r="E2454" s="33" t="s">
        <v>438</v>
      </c>
      <c r="F2454" s="19" t="s">
        <v>893</v>
      </c>
      <c r="G2454" s="190">
        <v>12600000</v>
      </c>
      <c r="H2454" s="269"/>
      <c r="I2454" s="15">
        <v>2017</v>
      </c>
      <c r="J2454" s="73" t="s">
        <v>1311</v>
      </c>
      <c r="K2454" s="27"/>
      <c r="L2454" s="20"/>
      <c r="M2454" s="27"/>
      <c r="N2454" s="27">
        <v>1</v>
      </c>
      <c r="O2454" s="22" t="s">
        <v>949</v>
      </c>
      <c r="P2454" s="28" t="s">
        <v>845</v>
      </c>
      <c r="Q2454" s="20"/>
      <c r="R2454" s="20"/>
      <c r="S2454" s="20"/>
    </row>
    <row r="2455" spans="1:19" s="58" customFormat="1" ht="20.100000000000001" customHeight="1" x14ac:dyDescent="0.25">
      <c r="A2455" s="22">
        <v>2018</v>
      </c>
      <c r="B2455" s="20" t="str">
        <f t="shared" si="149"/>
        <v>00.02.27.4.1.1.8.B.102.2018</v>
      </c>
      <c r="C2455" s="20">
        <v>102</v>
      </c>
      <c r="D2455" s="72" t="s">
        <v>1085</v>
      </c>
      <c r="E2455" s="125" t="s">
        <v>781</v>
      </c>
      <c r="F2455" s="19" t="s">
        <v>893</v>
      </c>
      <c r="G2455" s="190">
        <v>2500000</v>
      </c>
      <c r="H2455" s="269"/>
      <c r="I2455" s="15">
        <v>2018</v>
      </c>
      <c r="J2455" s="73" t="s">
        <v>1312</v>
      </c>
      <c r="K2455" s="27"/>
      <c r="L2455" s="20"/>
      <c r="M2455" s="27"/>
      <c r="N2455" s="27">
        <v>1</v>
      </c>
      <c r="O2455" s="22" t="s">
        <v>949</v>
      </c>
      <c r="P2455" s="28" t="s">
        <v>845</v>
      </c>
      <c r="Q2455" s="20"/>
      <c r="R2455" s="20"/>
      <c r="S2455" s="20"/>
    </row>
    <row r="2456" spans="1:19" s="58" customFormat="1" ht="20.100000000000001" customHeight="1" x14ac:dyDescent="0.25">
      <c r="A2456" s="72">
        <v>2019</v>
      </c>
      <c r="B2456" s="20" t="str">
        <f t="shared" si="149"/>
        <v>00.02.27.4.1.1.8.B.103.2018</v>
      </c>
      <c r="C2456" s="20">
        <v>103</v>
      </c>
      <c r="D2456" s="72" t="s">
        <v>1085</v>
      </c>
      <c r="E2456" s="125" t="s">
        <v>781</v>
      </c>
      <c r="F2456" s="19" t="s">
        <v>893</v>
      </c>
      <c r="G2456" s="190">
        <v>2500000</v>
      </c>
      <c r="H2456" s="269"/>
      <c r="I2456" s="15">
        <v>2018</v>
      </c>
      <c r="J2456" s="73" t="s">
        <v>1312</v>
      </c>
      <c r="K2456" s="27"/>
      <c r="L2456" s="20"/>
      <c r="M2456" s="27"/>
      <c r="N2456" s="27">
        <v>1</v>
      </c>
      <c r="O2456" s="22" t="s">
        <v>949</v>
      </c>
      <c r="P2456" s="28" t="s">
        <v>845</v>
      </c>
      <c r="Q2456" s="20"/>
      <c r="R2456" s="20"/>
      <c r="S2456" s="20"/>
    </row>
    <row r="2457" spans="1:19" s="58" customFormat="1" ht="20.100000000000001" customHeight="1" x14ac:dyDescent="0.25">
      <c r="A2457" s="22">
        <v>2020</v>
      </c>
      <c r="B2457" s="20" t="str">
        <f t="shared" si="149"/>
        <v>00.02.27.4.1.1.8.B.104.2018</v>
      </c>
      <c r="C2457" s="20">
        <v>104</v>
      </c>
      <c r="D2457" s="72" t="s">
        <v>1085</v>
      </c>
      <c r="E2457" s="125" t="s">
        <v>781</v>
      </c>
      <c r="F2457" s="19" t="s">
        <v>893</v>
      </c>
      <c r="G2457" s="190">
        <v>2500000</v>
      </c>
      <c r="H2457" s="269"/>
      <c r="I2457" s="15">
        <v>2018</v>
      </c>
      <c r="J2457" s="73" t="s">
        <v>1312</v>
      </c>
      <c r="K2457" s="27"/>
      <c r="L2457" s="20"/>
      <c r="M2457" s="27"/>
      <c r="N2457" s="27">
        <v>1</v>
      </c>
      <c r="O2457" s="22" t="s">
        <v>949</v>
      </c>
      <c r="P2457" s="28" t="s">
        <v>845</v>
      </c>
      <c r="Q2457" s="20"/>
      <c r="R2457" s="20"/>
      <c r="S2457" s="20"/>
    </row>
    <row r="2458" spans="1:19" s="58" customFormat="1" ht="20.100000000000001" customHeight="1" x14ac:dyDescent="0.25">
      <c r="A2458" s="72">
        <v>2021</v>
      </c>
      <c r="B2458" s="20" t="str">
        <f t="shared" si="149"/>
        <v>00.02.27.4.1.1.8.B.105.2018</v>
      </c>
      <c r="C2458" s="20">
        <v>105</v>
      </c>
      <c r="D2458" s="72" t="s">
        <v>1085</v>
      </c>
      <c r="E2458" s="125" t="s">
        <v>781</v>
      </c>
      <c r="F2458" s="19" t="s">
        <v>893</v>
      </c>
      <c r="G2458" s="190">
        <v>2500000</v>
      </c>
      <c r="H2458" s="269"/>
      <c r="I2458" s="15">
        <v>2018</v>
      </c>
      <c r="J2458" s="73" t="s">
        <v>1312</v>
      </c>
      <c r="K2458" s="27"/>
      <c r="L2458" s="20"/>
      <c r="M2458" s="27"/>
      <c r="N2458" s="27">
        <v>1</v>
      </c>
      <c r="O2458" s="22" t="s">
        <v>949</v>
      </c>
      <c r="P2458" s="28" t="s">
        <v>845</v>
      </c>
      <c r="Q2458" s="20"/>
      <c r="R2458" s="20"/>
      <c r="S2458" s="20"/>
    </row>
    <row r="2459" spans="1:19" s="58" customFormat="1" ht="20.100000000000001" customHeight="1" x14ac:dyDescent="0.25">
      <c r="A2459" s="22">
        <v>2022</v>
      </c>
      <c r="B2459" s="20" t="str">
        <f t="shared" si="149"/>
        <v>00.02.27.4.1.1.8.B.106.2018</v>
      </c>
      <c r="C2459" s="20">
        <v>106</v>
      </c>
      <c r="D2459" s="72" t="s">
        <v>1085</v>
      </c>
      <c r="E2459" s="125" t="s">
        <v>781</v>
      </c>
      <c r="F2459" s="19" t="s">
        <v>893</v>
      </c>
      <c r="G2459" s="190">
        <v>2500000</v>
      </c>
      <c r="H2459" s="269"/>
      <c r="I2459" s="15">
        <v>2018</v>
      </c>
      <c r="J2459" s="73" t="s">
        <v>1312</v>
      </c>
      <c r="K2459" s="27"/>
      <c r="L2459" s="20"/>
      <c r="M2459" s="27"/>
      <c r="N2459" s="27">
        <v>1</v>
      </c>
      <c r="O2459" s="22" t="s">
        <v>949</v>
      </c>
      <c r="P2459" s="28" t="s">
        <v>845</v>
      </c>
      <c r="Q2459" s="20"/>
      <c r="R2459" s="20"/>
      <c r="S2459" s="20"/>
    </row>
    <row r="2460" spans="1:19" s="58" customFormat="1" ht="20.100000000000001" customHeight="1" x14ac:dyDescent="0.25">
      <c r="A2460" s="72">
        <v>2023</v>
      </c>
      <c r="B2460" s="20" t="str">
        <f t="shared" si="149"/>
        <v>00.02.27.4.1.1.8.B.107.2018</v>
      </c>
      <c r="C2460" s="20">
        <v>107</v>
      </c>
      <c r="D2460" s="72" t="s">
        <v>1085</v>
      </c>
      <c r="E2460" s="125" t="s">
        <v>781</v>
      </c>
      <c r="F2460" s="19" t="s">
        <v>893</v>
      </c>
      <c r="G2460" s="190">
        <v>2500000</v>
      </c>
      <c r="H2460" s="269"/>
      <c r="I2460" s="15">
        <v>2018</v>
      </c>
      <c r="J2460" s="73" t="s">
        <v>1312</v>
      </c>
      <c r="K2460" s="27"/>
      <c r="L2460" s="20"/>
      <c r="M2460" s="27"/>
      <c r="N2460" s="27">
        <v>1</v>
      </c>
      <c r="O2460" s="22" t="s">
        <v>949</v>
      </c>
      <c r="P2460" s="28" t="s">
        <v>845</v>
      </c>
      <c r="Q2460" s="20"/>
      <c r="R2460" s="20"/>
      <c r="S2460" s="20"/>
    </row>
    <row r="2461" spans="1:19" s="58" customFormat="1" ht="20.100000000000001" customHeight="1" x14ac:dyDescent="0.25">
      <c r="A2461" s="22">
        <v>2024</v>
      </c>
      <c r="B2461" s="20" t="str">
        <f t="shared" si="149"/>
        <v>00.02.27.4.1.1.8.B.108.2018</v>
      </c>
      <c r="C2461" s="20">
        <v>108</v>
      </c>
      <c r="D2461" s="72" t="s">
        <v>1085</v>
      </c>
      <c r="E2461" s="125" t="s">
        <v>781</v>
      </c>
      <c r="F2461" s="19" t="s">
        <v>893</v>
      </c>
      <c r="G2461" s="190">
        <v>2500000</v>
      </c>
      <c r="H2461" s="269"/>
      <c r="I2461" s="15">
        <v>2018</v>
      </c>
      <c r="J2461" s="73" t="s">
        <v>1312</v>
      </c>
      <c r="K2461" s="27"/>
      <c r="L2461" s="20"/>
      <c r="M2461" s="27"/>
      <c r="N2461" s="27">
        <v>1</v>
      </c>
      <c r="O2461" s="22" t="s">
        <v>949</v>
      </c>
      <c r="P2461" s="28" t="s">
        <v>845</v>
      </c>
      <c r="Q2461" s="20"/>
      <c r="R2461" s="20"/>
      <c r="S2461" s="20"/>
    </row>
    <row r="2462" spans="1:19" s="58" customFormat="1" ht="20.100000000000001" customHeight="1" x14ac:dyDescent="0.25">
      <c r="A2462" s="72">
        <v>2025</v>
      </c>
      <c r="B2462" s="20" t="str">
        <f t="shared" si="149"/>
        <v>00.02.27.4.1.1.8.B.109.2018</v>
      </c>
      <c r="C2462" s="20">
        <v>109</v>
      </c>
      <c r="D2462" s="72" t="s">
        <v>1085</v>
      </c>
      <c r="E2462" s="125" t="s">
        <v>781</v>
      </c>
      <c r="F2462" s="19" t="s">
        <v>893</v>
      </c>
      <c r="G2462" s="190">
        <v>2500000</v>
      </c>
      <c r="H2462" s="269"/>
      <c r="I2462" s="15">
        <v>2018</v>
      </c>
      <c r="J2462" s="73" t="s">
        <v>1312</v>
      </c>
      <c r="K2462" s="27"/>
      <c r="L2462" s="20"/>
      <c r="M2462" s="27"/>
      <c r="N2462" s="27">
        <v>1</v>
      </c>
      <c r="O2462" s="22" t="s">
        <v>949</v>
      </c>
      <c r="P2462" s="28" t="s">
        <v>845</v>
      </c>
      <c r="Q2462" s="20"/>
      <c r="R2462" s="20"/>
      <c r="S2462" s="20"/>
    </row>
    <row r="2463" spans="1:19" s="58" customFormat="1" ht="20.100000000000001" customHeight="1" x14ac:dyDescent="0.25">
      <c r="A2463" s="22">
        <v>2026</v>
      </c>
      <c r="B2463" s="20" t="str">
        <f t="shared" si="149"/>
        <v>00.02.27.4.1.1.8.B.110.2019</v>
      </c>
      <c r="C2463" s="20">
        <v>110</v>
      </c>
      <c r="D2463" s="72" t="s">
        <v>1085</v>
      </c>
      <c r="E2463" s="121" t="s">
        <v>788</v>
      </c>
      <c r="F2463" s="19" t="s">
        <v>893</v>
      </c>
      <c r="G2463" s="200">
        <v>30000</v>
      </c>
      <c r="H2463" s="283"/>
      <c r="I2463" s="15">
        <v>2019</v>
      </c>
      <c r="J2463" s="73" t="s">
        <v>1313</v>
      </c>
      <c r="K2463" s="27"/>
      <c r="L2463" s="20"/>
      <c r="M2463" s="27"/>
      <c r="N2463" s="27">
        <v>1</v>
      </c>
      <c r="O2463" s="22" t="s">
        <v>949</v>
      </c>
      <c r="P2463" s="28" t="s">
        <v>845</v>
      </c>
      <c r="Q2463" s="20"/>
      <c r="R2463" s="20"/>
      <c r="S2463" s="20"/>
    </row>
    <row r="2464" spans="1:19" s="58" customFormat="1" ht="20.100000000000001" customHeight="1" x14ac:dyDescent="0.25">
      <c r="A2464" s="72">
        <v>2027</v>
      </c>
      <c r="B2464" s="20" t="str">
        <f t="shared" si="149"/>
        <v>00.02.27.4.1.1.8.B.111.2019</v>
      </c>
      <c r="C2464" s="20">
        <v>111</v>
      </c>
      <c r="D2464" s="72" t="s">
        <v>1085</v>
      </c>
      <c r="E2464" s="121" t="s">
        <v>788</v>
      </c>
      <c r="F2464" s="19" t="s">
        <v>893</v>
      </c>
      <c r="G2464" s="200">
        <v>30000</v>
      </c>
      <c r="H2464" s="283"/>
      <c r="I2464" s="15">
        <v>2019</v>
      </c>
      <c r="J2464" s="73" t="s">
        <v>1313</v>
      </c>
      <c r="K2464" s="27"/>
      <c r="L2464" s="20"/>
      <c r="M2464" s="27"/>
      <c r="N2464" s="27">
        <v>1</v>
      </c>
      <c r="O2464" s="22" t="s">
        <v>949</v>
      </c>
      <c r="P2464" s="28" t="s">
        <v>845</v>
      </c>
      <c r="Q2464" s="20"/>
      <c r="R2464" s="20"/>
      <c r="S2464" s="20"/>
    </row>
    <row r="2465" spans="1:19" s="58" customFormat="1" ht="20.100000000000001" customHeight="1" x14ac:dyDescent="0.25">
      <c r="A2465" s="22">
        <v>2028</v>
      </c>
      <c r="B2465" s="20" t="str">
        <f t="shared" si="149"/>
        <v>00.02.27.4.1.1.8.B.112.2019</v>
      </c>
      <c r="C2465" s="20">
        <v>112</v>
      </c>
      <c r="D2465" s="72" t="s">
        <v>1085</v>
      </c>
      <c r="E2465" s="121" t="s">
        <v>788</v>
      </c>
      <c r="F2465" s="19" t="s">
        <v>893</v>
      </c>
      <c r="G2465" s="200">
        <v>30000</v>
      </c>
      <c r="H2465" s="283"/>
      <c r="I2465" s="15">
        <v>2019</v>
      </c>
      <c r="J2465" s="73" t="s">
        <v>1313</v>
      </c>
      <c r="K2465" s="27"/>
      <c r="L2465" s="20"/>
      <c r="M2465" s="27"/>
      <c r="N2465" s="27">
        <v>1</v>
      </c>
      <c r="O2465" s="22" t="s">
        <v>949</v>
      </c>
      <c r="P2465" s="28" t="s">
        <v>845</v>
      </c>
      <c r="Q2465" s="20"/>
      <c r="R2465" s="20"/>
      <c r="S2465" s="20"/>
    </row>
    <row r="2466" spans="1:19" s="58" customFormat="1" ht="20.100000000000001" customHeight="1" x14ac:dyDescent="0.25">
      <c r="A2466" s="72">
        <v>2029</v>
      </c>
      <c r="B2466" s="20" t="str">
        <f t="shared" si="149"/>
        <v>00.02.27.4.1.1.8.B.113.2019</v>
      </c>
      <c r="C2466" s="20">
        <v>113</v>
      </c>
      <c r="D2466" s="72" t="s">
        <v>1085</v>
      </c>
      <c r="E2466" s="121" t="s">
        <v>788</v>
      </c>
      <c r="F2466" s="19" t="s">
        <v>893</v>
      </c>
      <c r="G2466" s="200">
        <v>30000</v>
      </c>
      <c r="H2466" s="283"/>
      <c r="I2466" s="15">
        <v>2019</v>
      </c>
      <c r="J2466" s="73" t="s">
        <v>1313</v>
      </c>
      <c r="K2466" s="27"/>
      <c r="L2466" s="20"/>
      <c r="M2466" s="27"/>
      <c r="N2466" s="27">
        <v>1</v>
      </c>
      <c r="O2466" s="22" t="s">
        <v>949</v>
      </c>
      <c r="P2466" s="28" t="s">
        <v>845</v>
      </c>
      <c r="Q2466" s="20"/>
      <c r="R2466" s="20"/>
      <c r="S2466" s="20"/>
    </row>
    <row r="2467" spans="1:19" s="58" customFormat="1" ht="20.100000000000001" customHeight="1" x14ac:dyDescent="0.25">
      <c r="A2467" s="22">
        <v>2030</v>
      </c>
      <c r="B2467" s="20" t="str">
        <f t="shared" si="149"/>
        <v>00.02.27.4.1.1.8.B.114.2019</v>
      </c>
      <c r="C2467" s="20">
        <v>114</v>
      </c>
      <c r="D2467" s="72" t="s">
        <v>1085</v>
      </c>
      <c r="E2467" s="121" t="s">
        <v>788</v>
      </c>
      <c r="F2467" s="19" t="s">
        <v>893</v>
      </c>
      <c r="G2467" s="200">
        <v>30000</v>
      </c>
      <c r="H2467" s="283"/>
      <c r="I2467" s="15">
        <v>2019</v>
      </c>
      <c r="J2467" s="73" t="s">
        <v>1313</v>
      </c>
      <c r="K2467" s="27"/>
      <c r="L2467" s="20"/>
      <c r="M2467" s="27"/>
      <c r="N2467" s="27">
        <v>1</v>
      </c>
      <c r="O2467" s="22" t="s">
        <v>949</v>
      </c>
      <c r="P2467" s="28" t="s">
        <v>845</v>
      </c>
      <c r="Q2467" s="20"/>
      <c r="R2467" s="20"/>
      <c r="S2467" s="20"/>
    </row>
    <row r="2468" spans="1:19" s="58" customFormat="1" ht="20.100000000000001" customHeight="1" x14ac:dyDescent="0.25">
      <c r="A2468" s="72">
        <v>2031</v>
      </c>
      <c r="B2468" s="20" t="str">
        <f t="shared" si="149"/>
        <v>00.02.27.4.1.1.8.B.115.2019</v>
      </c>
      <c r="C2468" s="20">
        <v>115</v>
      </c>
      <c r="D2468" s="72" t="s">
        <v>1085</v>
      </c>
      <c r="E2468" s="121" t="s">
        <v>788</v>
      </c>
      <c r="F2468" s="19" t="s">
        <v>893</v>
      </c>
      <c r="G2468" s="200">
        <v>30000</v>
      </c>
      <c r="H2468" s="283"/>
      <c r="I2468" s="15">
        <v>2019</v>
      </c>
      <c r="J2468" s="73" t="s">
        <v>1313</v>
      </c>
      <c r="K2468" s="27"/>
      <c r="L2468" s="20"/>
      <c r="M2468" s="27"/>
      <c r="N2468" s="27">
        <v>1</v>
      </c>
      <c r="O2468" s="22" t="s">
        <v>949</v>
      </c>
      <c r="P2468" s="28" t="s">
        <v>845</v>
      </c>
      <c r="Q2468" s="20"/>
      <c r="R2468" s="20"/>
      <c r="S2468" s="20"/>
    </row>
    <row r="2469" spans="1:19" s="58" customFormat="1" ht="20.100000000000001" customHeight="1" x14ac:dyDescent="0.25">
      <c r="A2469" s="22">
        <v>2032</v>
      </c>
      <c r="B2469" s="20" t="str">
        <f t="shared" si="149"/>
        <v>00.02.27.4.1.1.8.B.116.2019</v>
      </c>
      <c r="C2469" s="20">
        <v>116</v>
      </c>
      <c r="D2469" s="72" t="s">
        <v>1085</v>
      </c>
      <c r="E2469" s="121" t="s">
        <v>788</v>
      </c>
      <c r="F2469" s="19" t="s">
        <v>893</v>
      </c>
      <c r="G2469" s="200">
        <v>30000</v>
      </c>
      <c r="H2469" s="283"/>
      <c r="I2469" s="15">
        <v>2019</v>
      </c>
      <c r="J2469" s="73" t="s">
        <v>1313</v>
      </c>
      <c r="K2469" s="27"/>
      <c r="L2469" s="20"/>
      <c r="M2469" s="27"/>
      <c r="N2469" s="27">
        <v>1</v>
      </c>
      <c r="O2469" s="22" t="s">
        <v>949</v>
      </c>
      <c r="P2469" s="28" t="s">
        <v>845</v>
      </c>
      <c r="Q2469" s="20"/>
      <c r="R2469" s="20"/>
      <c r="S2469" s="20"/>
    </row>
    <row r="2470" spans="1:19" s="58" customFormat="1" ht="20.100000000000001" customHeight="1" x14ac:dyDescent="0.25">
      <c r="A2470" s="72">
        <v>2033</v>
      </c>
      <c r="B2470" s="20" t="str">
        <f t="shared" si="149"/>
        <v>00.02.27.4.1.1.8.B.117.2019</v>
      </c>
      <c r="C2470" s="20">
        <v>117</v>
      </c>
      <c r="D2470" s="72" t="s">
        <v>1085</v>
      </c>
      <c r="E2470" s="121" t="s">
        <v>788</v>
      </c>
      <c r="F2470" s="19" t="s">
        <v>893</v>
      </c>
      <c r="G2470" s="200">
        <v>30000</v>
      </c>
      <c r="H2470" s="283"/>
      <c r="I2470" s="15">
        <v>2019</v>
      </c>
      <c r="J2470" s="73" t="s">
        <v>1313</v>
      </c>
      <c r="K2470" s="27"/>
      <c r="L2470" s="20"/>
      <c r="M2470" s="27"/>
      <c r="N2470" s="27">
        <v>1</v>
      </c>
      <c r="O2470" s="22" t="s">
        <v>949</v>
      </c>
      <c r="P2470" s="28" t="s">
        <v>845</v>
      </c>
      <c r="Q2470" s="20"/>
      <c r="R2470" s="20"/>
      <c r="S2470" s="20"/>
    </row>
    <row r="2471" spans="1:19" s="58" customFormat="1" ht="20.100000000000001" customHeight="1" x14ac:dyDescent="0.25">
      <c r="A2471" s="22">
        <v>2034</v>
      </c>
      <c r="B2471" s="20" t="str">
        <f t="shared" si="149"/>
        <v>00.02.27.4.1.1.8.B.118.2017</v>
      </c>
      <c r="C2471" s="20">
        <v>118</v>
      </c>
      <c r="D2471" s="72" t="s">
        <v>1085</v>
      </c>
      <c r="E2471" s="28" t="s">
        <v>842</v>
      </c>
      <c r="F2471" s="19" t="s">
        <v>893</v>
      </c>
      <c r="G2471" s="190">
        <v>120000</v>
      </c>
      <c r="H2471" s="269"/>
      <c r="I2471" s="15">
        <v>2017</v>
      </c>
      <c r="J2471" s="73" t="s">
        <v>1311</v>
      </c>
      <c r="K2471" s="27"/>
      <c r="L2471" s="20"/>
      <c r="M2471" s="27"/>
      <c r="N2471" s="27">
        <v>1</v>
      </c>
      <c r="O2471" s="22" t="s">
        <v>949</v>
      </c>
      <c r="P2471" s="28" t="s">
        <v>845</v>
      </c>
      <c r="Q2471" s="20"/>
      <c r="R2471" s="20"/>
      <c r="S2471" s="20"/>
    </row>
    <row r="2472" spans="1:19" s="58" customFormat="1" ht="20.100000000000001" customHeight="1" x14ac:dyDescent="0.25">
      <c r="A2472" s="72">
        <v>2035</v>
      </c>
      <c r="B2472" s="20" t="str">
        <f t="shared" si="149"/>
        <v>00.02.27.4.1.1.8.B.119.2017</v>
      </c>
      <c r="C2472" s="20">
        <v>119</v>
      </c>
      <c r="D2472" s="72" t="s">
        <v>1085</v>
      </c>
      <c r="E2472" s="28" t="s">
        <v>842</v>
      </c>
      <c r="F2472" s="19" t="s">
        <v>893</v>
      </c>
      <c r="G2472" s="190">
        <v>120000</v>
      </c>
      <c r="H2472" s="269"/>
      <c r="I2472" s="15">
        <v>2017</v>
      </c>
      <c r="J2472" s="73" t="s">
        <v>1311</v>
      </c>
      <c r="K2472" s="27"/>
      <c r="L2472" s="20"/>
      <c r="M2472" s="27"/>
      <c r="N2472" s="27">
        <v>1</v>
      </c>
      <c r="O2472" s="22" t="s">
        <v>949</v>
      </c>
      <c r="P2472" s="28" t="s">
        <v>845</v>
      </c>
      <c r="Q2472" s="20"/>
      <c r="R2472" s="20"/>
      <c r="S2472" s="20"/>
    </row>
    <row r="2473" spans="1:19" s="58" customFormat="1" ht="20.100000000000001" customHeight="1" x14ac:dyDescent="0.25">
      <c r="A2473" s="22">
        <v>2036</v>
      </c>
      <c r="B2473" s="20" t="str">
        <f t="shared" si="149"/>
        <v>00.02.27.4.1.1.8.B.120.2017</v>
      </c>
      <c r="C2473" s="20">
        <v>120</v>
      </c>
      <c r="D2473" s="72" t="s">
        <v>1085</v>
      </c>
      <c r="E2473" s="28" t="s">
        <v>842</v>
      </c>
      <c r="F2473" s="19" t="s">
        <v>893</v>
      </c>
      <c r="G2473" s="190">
        <v>120000</v>
      </c>
      <c r="H2473" s="269"/>
      <c r="I2473" s="15">
        <v>2017</v>
      </c>
      <c r="J2473" s="73" t="s">
        <v>1311</v>
      </c>
      <c r="K2473" s="27"/>
      <c r="L2473" s="20"/>
      <c r="M2473" s="27"/>
      <c r="N2473" s="27">
        <v>1</v>
      </c>
      <c r="O2473" s="22" t="s">
        <v>949</v>
      </c>
      <c r="P2473" s="28" t="s">
        <v>845</v>
      </c>
      <c r="Q2473" s="20"/>
      <c r="R2473" s="20"/>
      <c r="S2473" s="20"/>
    </row>
    <row r="2474" spans="1:19" s="58" customFormat="1" ht="20.100000000000001" customHeight="1" x14ac:dyDescent="0.25">
      <c r="A2474" s="72">
        <v>2037</v>
      </c>
      <c r="B2474" s="20" t="str">
        <f t="shared" si="149"/>
        <v>00.02.27.4.1.1.8.B.121.2017</v>
      </c>
      <c r="C2474" s="20">
        <v>121</v>
      </c>
      <c r="D2474" s="72" t="s">
        <v>1085</v>
      </c>
      <c r="E2474" s="28" t="s">
        <v>842</v>
      </c>
      <c r="F2474" s="19" t="s">
        <v>893</v>
      </c>
      <c r="G2474" s="190">
        <v>120000</v>
      </c>
      <c r="H2474" s="269"/>
      <c r="I2474" s="15">
        <v>2017</v>
      </c>
      <c r="J2474" s="73" t="s">
        <v>1311</v>
      </c>
      <c r="K2474" s="27"/>
      <c r="L2474" s="20"/>
      <c r="M2474" s="27"/>
      <c r="N2474" s="27">
        <v>1</v>
      </c>
      <c r="O2474" s="22" t="s">
        <v>949</v>
      </c>
      <c r="P2474" s="28" t="s">
        <v>845</v>
      </c>
      <c r="Q2474" s="20"/>
      <c r="R2474" s="20"/>
      <c r="S2474" s="20"/>
    </row>
    <row r="2475" spans="1:19" s="58" customFormat="1" ht="20.100000000000001" customHeight="1" x14ac:dyDescent="0.25">
      <c r="A2475" s="22">
        <v>2038</v>
      </c>
      <c r="B2475" s="20" t="str">
        <f t="shared" si="149"/>
        <v>00.02.27.4.1.1.8.B.122.2017</v>
      </c>
      <c r="C2475" s="20">
        <v>122</v>
      </c>
      <c r="D2475" s="72" t="s">
        <v>1085</v>
      </c>
      <c r="E2475" s="28" t="s">
        <v>842</v>
      </c>
      <c r="F2475" s="19" t="s">
        <v>893</v>
      </c>
      <c r="G2475" s="190">
        <v>120000</v>
      </c>
      <c r="H2475" s="269"/>
      <c r="I2475" s="15">
        <v>2017</v>
      </c>
      <c r="J2475" s="73" t="s">
        <v>1311</v>
      </c>
      <c r="K2475" s="27"/>
      <c r="L2475" s="20"/>
      <c r="M2475" s="27"/>
      <c r="N2475" s="27">
        <v>1</v>
      </c>
      <c r="O2475" s="22" t="s">
        <v>949</v>
      </c>
      <c r="P2475" s="28" t="s">
        <v>845</v>
      </c>
      <c r="Q2475" s="20"/>
      <c r="R2475" s="20"/>
      <c r="S2475" s="20"/>
    </row>
    <row r="2476" spans="1:19" s="58" customFormat="1" ht="20.100000000000001" customHeight="1" x14ac:dyDescent="0.25">
      <c r="A2476" s="72">
        <v>2039</v>
      </c>
      <c r="B2476" s="20" t="str">
        <f t="shared" si="149"/>
        <v>00.02.27.4.1.1.8.B.123.2017</v>
      </c>
      <c r="C2476" s="20">
        <v>123</v>
      </c>
      <c r="D2476" s="72" t="s">
        <v>1085</v>
      </c>
      <c r="E2476" s="28" t="s">
        <v>842</v>
      </c>
      <c r="F2476" s="19" t="s">
        <v>893</v>
      </c>
      <c r="G2476" s="190">
        <v>120000</v>
      </c>
      <c r="H2476" s="269"/>
      <c r="I2476" s="15">
        <v>2017</v>
      </c>
      <c r="J2476" s="73" t="s">
        <v>1311</v>
      </c>
      <c r="K2476" s="27"/>
      <c r="L2476" s="20"/>
      <c r="M2476" s="27"/>
      <c r="N2476" s="27">
        <v>1</v>
      </c>
      <c r="O2476" s="22" t="s">
        <v>949</v>
      </c>
      <c r="P2476" s="28" t="s">
        <v>845</v>
      </c>
      <c r="Q2476" s="20"/>
      <c r="R2476" s="20"/>
      <c r="S2476" s="20"/>
    </row>
    <row r="2477" spans="1:19" s="58" customFormat="1" ht="20.100000000000001" customHeight="1" x14ac:dyDescent="0.25">
      <c r="A2477" s="22">
        <v>2040</v>
      </c>
      <c r="B2477" s="20" t="str">
        <f t="shared" si="149"/>
        <v>00.02.27.4.1.1.8.B.124.2017</v>
      </c>
      <c r="C2477" s="20">
        <v>124</v>
      </c>
      <c r="D2477" s="72" t="s">
        <v>1085</v>
      </c>
      <c r="E2477" s="28" t="s">
        <v>842</v>
      </c>
      <c r="F2477" s="19" t="s">
        <v>893</v>
      </c>
      <c r="G2477" s="190">
        <v>120000</v>
      </c>
      <c r="H2477" s="269"/>
      <c r="I2477" s="15">
        <v>2017</v>
      </c>
      <c r="J2477" s="73" t="s">
        <v>1311</v>
      </c>
      <c r="K2477" s="27"/>
      <c r="L2477" s="20"/>
      <c r="M2477" s="27"/>
      <c r="N2477" s="27">
        <v>1</v>
      </c>
      <c r="O2477" s="22" t="s">
        <v>949</v>
      </c>
      <c r="P2477" s="28" t="s">
        <v>845</v>
      </c>
      <c r="Q2477" s="20"/>
      <c r="R2477" s="20"/>
      <c r="S2477" s="20"/>
    </row>
    <row r="2478" spans="1:19" s="58" customFormat="1" ht="20.100000000000001" customHeight="1" x14ac:dyDescent="0.25">
      <c r="A2478" s="72">
        <v>2041</v>
      </c>
      <c r="B2478" s="20" t="str">
        <f t="shared" si="149"/>
        <v>00.02.27.4.1.1.8.B.125.2017</v>
      </c>
      <c r="C2478" s="20">
        <v>125</v>
      </c>
      <c r="D2478" s="72" t="s">
        <v>1085</v>
      </c>
      <c r="E2478" s="28" t="s">
        <v>842</v>
      </c>
      <c r="F2478" s="19" t="s">
        <v>893</v>
      </c>
      <c r="G2478" s="190">
        <v>120000</v>
      </c>
      <c r="H2478" s="269"/>
      <c r="I2478" s="15">
        <v>2017</v>
      </c>
      <c r="J2478" s="73" t="s">
        <v>1311</v>
      </c>
      <c r="K2478" s="27"/>
      <c r="L2478" s="20"/>
      <c r="M2478" s="27"/>
      <c r="N2478" s="27">
        <v>1</v>
      </c>
      <c r="O2478" s="22" t="s">
        <v>949</v>
      </c>
      <c r="P2478" s="28" t="s">
        <v>845</v>
      </c>
      <c r="Q2478" s="20"/>
      <c r="R2478" s="20"/>
      <c r="S2478" s="20"/>
    </row>
    <row r="2479" spans="1:19" s="58" customFormat="1" ht="20.100000000000001" customHeight="1" x14ac:dyDescent="0.25">
      <c r="A2479" s="22">
        <v>2042</v>
      </c>
      <c r="B2479" s="20" t="str">
        <f t="shared" si="149"/>
        <v>00.02.27.4.1.1.8.B.126.2018</v>
      </c>
      <c r="C2479" s="20">
        <v>126</v>
      </c>
      <c r="D2479" s="72" t="s">
        <v>1085</v>
      </c>
      <c r="E2479" s="74" t="s">
        <v>708</v>
      </c>
      <c r="F2479" s="19" t="s">
        <v>893</v>
      </c>
      <c r="G2479" s="190">
        <v>85000</v>
      </c>
      <c r="H2479" s="269"/>
      <c r="I2479" s="15">
        <v>2018</v>
      </c>
      <c r="J2479" s="73" t="s">
        <v>1314</v>
      </c>
      <c r="K2479" s="27"/>
      <c r="L2479" s="20"/>
      <c r="M2479" s="27"/>
      <c r="N2479" s="27">
        <v>1</v>
      </c>
      <c r="O2479" s="22" t="s">
        <v>949</v>
      </c>
      <c r="P2479" s="28" t="s">
        <v>845</v>
      </c>
      <c r="Q2479" s="20"/>
      <c r="R2479" s="20"/>
      <c r="S2479" s="20"/>
    </row>
    <row r="2480" spans="1:19" s="58" customFormat="1" ht="20.100000000000001" customHeight="1" x14ac:dyDescent="0.25">
      <c r="A2480" s="72">
        <v>2043</v>
      </c>
      <c r="B2480" s="20" t="str">
        <f t="shared" si="149"/>
        <v>00.02.27.4.1.1.8.B.127.2016</v>
      </c>
      <c r="C2480" s="20">
        <v>127</v>
      </c>
      <c r="D2480" s="72" t="s">
        <v>1085</v>
      </c>
      <c r="E2480" s="77" t="s">
        <v>811</v>
      </c>
      <c r="F2480" s="19" t="s">
        <v>893</v>
      </c>
      <c r="G2480" s="190">
        <v>4500000</v>
      </c>
      <c r="H2480" s="269"/>
      <c r="I2480" s="15">
        <v>2016</v>
      </c>
      <c r="J2480" s="27" t="s">
        <v>204</v>
      </c>
      <c r="K2480" s="27"/>
      <c r="L2480" s="20" t="s">
        <v>964</v>
      </c>
      <c r="M2480" s="27"/>
      <c r="N2480" s="27">
        <v>1</v>
      </c>
      <c r="O2480" s="22" t="s">
        <v>949</v>
      </c>
      <c r="P2480" s="28" t="s">
        <v>845</v>
      </c>
      <c r="Q2480" s="20"/>
      <c r="R2480" s="20"/>
      <c r="S2480" s="20"/>
    </row>
    <row r="2481" spans="1:19" s="58" customFormat="1" ht="20.100000000000001" customHeight="1" x14ac:dyDescent="0.25">
      <c r="A2481" s="22">
        <v>2044</v>
      </c>
      <c r="B2481" s="20" t="str">
        <f t="shared" si="149"/>
        <v>00.02.27.4.1.1.8.B.128.2016</v>
      </c>
      <c r="C2481" s="20">
        <v>128</v>
      </c>
      <c r="D2481" s="72" t="s">
        <v>1085</v>
      </c>
      <c r="E2481" s="77" t="s">
        <v>811</v>
      </c>
      <c r="F2481" s="19" t="s">
        <v>893</v>
      </c>
      <c r="G2481" s="190">
        <v>4500000</v>
      </c>
      <c r="H2481" s="269"/>
      <c r="I2481" s="15">
        <v>2016</v>
      </c>
      <c r="J2481" s="27" t="s">
        <v>204</v>
      </c>
      <c r="K2481" s="27"/>
      <c r="L2481" s="20" t="s">
        <v>964</v>
      </c>
      <c r="M2481" s="27"/>
      <c r="N2481" s="27">
        <v>1</v>
      </c>
      <c r="O2481" s="22" t="s">
        <v>949</v>
      </c>
      <c r="P2481" s="28" t="s">
        <v>845</v>
      </c>
      <c r="Q2481" s="20"/>
      <c r="R2481" s="20"/>
      <c r="S2481" s="20"/>
    </row>
    <row r="2482" spans="1:19" s="58" customFormat="1" ht="20.100000000000001" customHeight="1" x14ac:dyDescent="0.25">
      <c r="A2482" s="22">
        <v>2046</v>
      </c>
      <c r="B2482" s="20" t="str">
        <f t="shared" si="149"/>
        <v>00.02.27.4.1.1.8.B.130.2018</v>
      </c>
      <c r="C2482" s="20">
        <v>130</v>
      </c>
      <c r="D2482" s="72" t="s">
        <v>1085</v>
      </c>
      <c r="E2482" s="28" t="s">
        <v>843</v>
      </c>
      <c r="F2482" s="19" t="s">
        <v>893</v>
      </c>
      <c r="G2482" s="200">
        <v>3500000</v>
      </c>
      <c r="H2482" s="283"/>
      <c r="I2482" s="15">
        <v>2018</v>
      </c>
      <c r="J2482" s="73" t="s">
        <v>1315</v>
      </c>
      <c r="K2482" s="27"/>
      <c r="L2482" s="20"/>
      <c r="M2482" s="27"/>
      <c r="N2482" s="27">
        <v>1</v>
      </c>
      <c r="O2482" s="22" t="s">
        <v>949</v>
      </c>
      <c r="P2482" s="28" t="s">
        <v>845</v>
      </c>
      <c r="Q2482" s="20"/>
      <c r="R2482" s="20"/>
      <c r="S2482" s="20"/>
    </row>
    <row r="2483" spans="1:19" s="58" customFormat="1" ht="20.100000000000001" customHeight="1" x14ac:dyDescent="0.25">
      <c r="A2483" s="72">
        <v>2047</v>
      </c>
      <c r="B2483" s="20" t="str">
        <f t="shared" si="149"/>
        <v>00.02.27.4.1.1.8.B.131.2018</v>
      </c>
      <c r="C2483" s="20">
        <v>131</v>
      </c>
      <c r="D2483" s="72" t="s">
        <v>1085</v>
      </c>
      <c r="E2483" s="28" t="s">
        <v>843</v>
      </c>
      <c r="F2483" s="19" t="s">
        <v>893</v>
      </c>
      <c r="G2483" s="200">
        <v>3500000</v>
      </c>
      <c r="H2483" s="283"/>
      <c r="I2483" s="15">
        <v>2018</v>
      </c>
      <c r="J2483" s="73" t="s">
        <v>1315</v>
      </c>
      <c r="K2483" s="27"/>
      <c r="L2483" s="20"/>
      <c r="M2483" s="27"/>
      <c r="N2483" s="27">
        <v>1</v>
      </c>
      <c r="O2483" s="22" t="s">
        <v>949</v>
      </c>
      <c r="P2483" s="28" t="s">
        <v>845</v>
      </c>
      <c r="Q2483" s="20"/>
      <c r="R2483" s="20"/>
      <c r="S2483" s="20"/>
    </row>
    <row r="2484" spans="1:19" s="58" customFormat="1" ht="20.100000000000001" customHeight="1" x14ac:dyDescent="0.25">
      <c r="A2484" s="22">
        <v>2048</v>
      </c>
      <c r="B2484" s="20" t="str">
        <f t="shared" si="149"/>
        <v>00.02.27.4.1.1.8.B.132.2018</v>
      </c>
      <c r="C2484" s="20">
        <v>132</v>
      </c>
      <c r="D2484" s="72" t="s">
        <v>1085</v>
      </c>
      <c r="E2484" s="28" t="s">
        <v>843</v>
      </c>
      <c r="F2484" s="19" t="s">
        <v>893</v>
      </c>
      <c r="G2484" s="200">
        <v>3500000</v>
      </c>
      <c r="H2484" s="283"/>
      <c r="I2484" s="15">
        <v>2018</v>
      </c>
      <c r="J2484" s="73" t="s">
        <v>1315</v>
      </c>
      <c r="K2484" s="27"/>
      <c r="L2484" s="20"/>
      <c r="M2484" s="27"/>
      <c r="N2484" s="27">
        <v>1</v>
      </c>
      <c r="O2484" s="22" t="s">
        <v>949</v>
      </c>
      <c r="P2484" s="28" t="s">
        <v>845</v>
      </c>
      <c r="Q2484" s="20"/>
      <c r="R2484" s="20"/>
      <c r="S2484" s="20"/>
    </row>
    <row r="2485" spans="1:19" s="58" customFormat="1" ht="20.100000000000001" customHeight="1" x14ac:dyDescent="0.25">
      <c r="A2485" s="72">
        <v>2049</v>
      </c>
      <c r="B2485" s="20" t="str">
        <f t="shared" si="149"/>
        <v>00.02.27.4.1.1.8.B.133.2018</v>
      </c>
      <c r="C2485" s="20">
        <v>133</v>
      </c>
      <c r="D2485" s="72" t="s">
        <v>1085</v>
      </c>
      <c r="E2485" s="28" t="s">
        <v>843</v>
      </c>
      <c r="F2485" s="19" t="s">
        <v>893</v>
      </c>
      <c r="G2485" s="200">
        <v>3500000</v>
      </c>
      <c r="H2485" s="283"/>
      <c r="I2485" s="15">
        <v>2018</v>
      </c>
      <c r="J2485" s="73" t="s">
        <v>1315</v>
      </c>
      <c r="K2485" s="27"/>
      <c r="L2485" s="20"/>
      <c r="M2485" s="27"/>
      <c r="N2485" s="27">
        <v>1</v>
      </c>
      <c r="O2485" s="22" t="s">
        <v>949</v>
      </c>
      <c r="P2485" s="28" t="s">
        <v>845</v>
      </c>
      <c r="Q2485" s="20"/>
      <c r="R2485" s="20"/>
      <c r="S2485" s="20"/>
    </row>
    <row r="2486" spans="1:19" s="58" customFormat="1" ht="20.100000000000001" customHeight="1" x14ac:dyDescent="0.25">
      <c r="A2486" s="22">
        <v>2050</v>
      </c>
      <c r="B2486" s="20" t="str">
        <f t="shared" si="149"/>
        <v>00.02.27.4.1.1.8.B.134.2018</v>
      </c>
      <c r="C2486" s="20">
        <v>134</v>
      </c>
      <c r="D2486" s="72" t="s">
        <v>1085</v>
      </c>
      <c r="E2486" s="28" t="s">
        <v>843</v>
      </c>
      <c r="F2486" s="19" t="s">
        <v>893</v>
      </c>
      <c r="G2486" s="200">
        <v>3500000</v>
      </c>
      <c r="H2486" s="283"/>
      <c r="I2486" s="15">
        <v>2018</v>
      </c>
      <c r="J2486" s="73" t="s">
        <v>1315</v>
      </c>
      <c r="K2486" s="27"/>
      <c r="L2486" s="20"/>
      <c r="M2486" s="27"/>
      <c r="N2486" s="27">
        <v>1</v>
      </c>
      <c r="O2486" s="22" t="s">
        <v>949</v>
      </c>
      <c r="P2486" s="28" t="s">
        <v>845</v>
      </c>
      <c r="Q2486" s="20"/>
      <c r="R2486" s="20"/>
      <c r="S2486" s="20"/>
    </row>
    <row r="2487" spans="1:19" s="58" customFormat="1" ht="20.100000000000001" customHeight="1" x14ac:dyDescent="0.25">
      <c r="A2487" s="72">
        <v>2051</v>
      </c>
      <c r="B2487" s="20" t="str">
        <f t="shared" si="149"/>
        <v>00.02.27.4.1.1.8.B.135.2018</v>
      </c>
      <c r="C2487" s="20">
        <v>135</v>
      </c>
      <c r="D2487" s="72" t="s">
        <v>1085</v>
      </c>
      <c r="E2487" s="28" t="s">
        <v>843</v>
      </c>
      <c r="F2487" s="19" t="s">
        <v>893</v>
      </c>
      <c r="G2487" s="200">
        <v>3500000</v>
      </c>
      <c r="H2487" s="283"/>
      <c r="I2487" s="15">
        <v>2018</v>
      </c>
      <c r="J2487" s="73" t="s">
        <v>1315</v>
      </c>
      <c r="K2487" s="27"/>
      <c r="L2487" s="20"/>
      <c r="M2487" s="27"/>
      <c r="N2487" s="27">
        <v>1</v>
      </c>
      <c r="O2487" s="22" t="s">
        <v>949</v>
      </c>
      <c r="P2487" s="28" t="s">
        <v>845</v>
      </c>
      <c r="Q2487" s="20"/>
      <c r="R2487" s="20"/>
      <c r="S2487" s="20"/>
    </row>
    <row r="2488" spans="1:19" s="58" customFormat="1" ht="20.100000000000001" customHeight="1" x14ac:dyDescent="0.25">
      <c r="A2488" s="22">
        <v>2052</v>
      </c>
      <c r="B2488" s="20" t="str">
        <f t="shared" si="149"/>
        <v>00.02.27.4.1.1.8.B.136.2018</v>
      </c>
      <c r="C2488" s="20">
        <v>136</v>
      </c>
      <c r="D2488" s="72" t="s">
        <v>1085</v>
      </c>
      <c r="E2488" s="28" t="s">
        <v>843</v>
      </c>
      <c r="F2488" s="19" t="s">
        <v>893</v>
      </c>
      <c r="G2488" s="200">
        <v>3500000</v>
      </c>
      <c r="H2488" s="283"/>
      <c r="I2488" s="15">
        <v>2018</v>
      </c>
      <c r="J2488" s="73" t="s">
        <v>1315</v>
      </c>
      <c r="K2488" s="27"/>
      <c r="L2488" s="20"/>
      <c r="M2488" s="27"/>
      <c r="N2488" s="27">
        <v>1</v>
      </c>
      <c r="O2488" s="22" t="s">
        <v>949</v>
      </c>
      <c r="P2488" s="28" t="s">
        <v>845</v>
      </c>
      <c r="Q2488" s="20"/>
      <c r="R2488" s="20"/>
      <c r="S2488" s="20"/>
    </row>
    <row r="2489" spans="1:19" s="58" customFormat="1" ht="20.100000000000001" customHeight="1" x14ac:dyDescent="0.25">
      <c r="A2489" s="72">
        <v>2053</v>
      </c>
      <c r="B2489" s="20" t="str">
        <f t="shared" si="149"/>
        <v>00.02.27.4.1.1.8.B.137.2018</v>
      </c>
      <c r="C2489" s="20">
        <v>137</v>
      </c>
      <c r="D2489" s="72" t="s">
        <v>1085</v>
      </c>
      <c r="E2489" s="28" t="s">
        <v>843</v>
      </c>
      <c r="F2489" s="19" t="s">
        <v>893</v>
      </c>
      <c r="G2489" s="200">
        <v>3500000</v>
      </c>
      <c r="H2489" s="283"/>
      <c r="I2489" s="15">
        <v>2018</v>
      </c>
      <c r="J2489" s="73" t="s">
        <v>1315</v>
      </c>
      <c r="K2489" s="27"/>
      <c r="L2489" s="20"/>
      <c r="M2489" s="27"/>
      <c r="N2489" s="27">
        <v>1</v>
      </c>
      <c r="O2489" s="22" t="s">
        <v>949</v>
      </c>
      <c r="P2489" s="28" t="s">
        <v>845</v>
      </c>
      <c r="Q2489" s="20"/>
      <c r="R2489" s="20"/>
      <c r="S2489" s="20"/>
    </row>
    <row r="2490" spans="1:19" s="58" customFormat="1" ht="20.100000000000001" customHeight="1" x14ac:dyDescent="0.25">
      <c r="A2490" s="22">
        <v>2054</v>
      </c>
      <c r="B2490" s="20" t="str">
        <f t="shared" si="149"/>
        <v>00.02.27.4.1.1.8.B.138.2017</v>
      </c>
      <c r="C2490" s="20">
        <v>138</v>
      </c>
      <c r="D2490" s="72" t="s">
        <v>1085</v>
      </c>
      <c r="E2490" s="74" t="s">
        <v>46</v>
      </c>
      <c r="F2490" s="19" t="s">
        <v>893</v>
      </c>
      <c r="G2490" s="192">
        <v>525000</v>
      </c>
      <c r="H2490" s="271"/>
      <c r="I2490" s="15">
        <v>2017</v>
      </c>
      <c r="J2490" s="73" t="s">
        <v>1316</v>
      </c>
      <c r="K2490" s="27"/>
      <c r="L2490" s="20"/>
      <c r="M2490" s="27"/>
      <c r="N2490" s="27">
        <v>1</v>
      </c>
      <c r="O2490" s="22" t="s">
        <v>949</v>
      </c>
      <c r="P2490" s="28" t="s">
        <v>845</v>
      </c>
      <c r="Q2490" s="20"/>
      <c r="R2490" s="20"/>
      <c r="S2490" s="20"/>
    </row>
    <row r="2491" spans="1:19" s="58" customFormat="1" ht="20.100000000000001" customHeight="1" x14ac:dyDescent="0.25">
      <c r="A2491" s="72">
        <v>2055</v>
      </c>
      <c r="B2491" s="20" t="str">
        <f t="shared" ref="B2491:B2519" si="150">"00.02.27.4.1.1.9.B."&amp;C2491&amp;D2491&amp;I2491</f>
        <v>00.02.27.4.1.1.9.B.139.2017</v>
      </c>
      <c r="C2491" s="20">
        <v>139</v>
      </c>
      <c r="D2491" s="72" t="s">
        <v>1085</v>
      </c>
      <c r="E2491" s="33" t="s">
        <v>438</v>
      </c>
      <c r="F2491" s="19" t="s">
        <v>893</v>
      </c>
      <c r="G2491" s="190">
        <v>12600000</v>
      </c>
      <c r="H2491" s="269"/>
      <c r="I2491" s="15">
        <v>2017</v>
      </c>
      <c r="J2491" s="73" t="s">
        <v>1311</v>
      </c>
      <c r="K2491" s="27"/>
      <c r="L2491" s="20"/>
      <c r="M2491" s="27"/>
      <c r="N2491" s="27">
        <v>1</v>
      </c>
      <c r="O2491" s="22" t="s">
        <v>949</v>
      </c>
      <c r="P2491" s="28" t="s">
        <v>846</v>
      </c>
      <c r="Q2491" s="20"/>
      <c r="R2491" s="20"/>
      <c r="S2491" s="20"/>
    </row>
    <row r="2492" spans="1:19" s="58" customFormat="1" ht="20.100000000000001" customHeight="1" x14ac:dyDescent="0.25">
      <c r="A2492" s="22">
        <v>2056</v>
      </c>
      <c r="B2492" s="20" t="str">
        <f t="shared" si="150"/>
        <v>00.02.27.4.1.1.9.B.140.2017</v>
      </c>
      <c r="C2492" s="20">
        <v>140</v>
      </c>
      <c r="D2492" s="72" t="s">
        <v>1085</v>
      </c>
      <c r="E2492" s="33" t="s">
        <v>438</v>
      </c>
      <c r="F2492" s="19" t="s">
        <v>893</v>
      </c>
      <c r="G2492" s="190">
        <v>12600000</v>
      </c>
      <c r="H2492" s="269"/>
      <c r="I2492" s="15">
        <v>2017</v>
      </c>
      <c r="J2492" s="73" t="s">
        <v>1311</v>
      </c>
      <c r="K2492" s="27"/>
      <c r="L2492" s="20"/>
      <c r="M2492" s="27"/>
      <c r="N2492" s="27">
        <v>1</v>
      </c>
      <c r="O2492" s="22" t="s">
        <v>949</v>
      </c>
      <c r="P2492" s="28" t="s">
        <v>846</v>
      </c>
      <c r="Q2492" s="20"/>
      <c r="R2492" s="20"/>
      <c r="S2492" s="20"/>
    </row>
    <row r="2493" spans="1:19" s="58" customFormat="1" ht="20.100000000000001" customHeight="1" x14ac:dyDescent="0.25">
      <c r="A2493" s="72">
        <v>2057</v>
      </c>
      <c r="B2493" s="20" t="str">
        <f t="shared" si="150"/>
        <v>00.02.27.4.1.1.9.B.141.2017</v>
      </c>
      <c r="C2493" s="20">
        <v>141</v>
      </c>
      <c r="D2493" s="72" t="s">
        <v>1085</v>
      </c>
      <c r="E2493" s="33" t="s">
        <v>438</v>
      </c>
      <c r="F2493" s="19" t="s">
        <v>893</v>
      </c>
      <c r="G2493" s="190">
        <v>12600000</v>
      </c>
      <c r="H2493" s="269"/>
      <c r="I2493" s="15">
        <v>2017</v>
      </c>
      <c r="J2493" s="73" t="s">
        <v>1311</v>
      </c>
      <c r="K2493" s="27"/>
      <c r="L2493" s="20"/>
      <c r="M2493" s="27"/>
      <c r="N2493" s="27">
        <v>1</v>
      </c>
      <c r="O2493" s="22" t="s">
        <v>949</v>
      </c>
      <c r="P2493" s="28" t="s">
        <v>846</v>
      </c>
      <c r="Q2493" s="20"/>
      <c r="R2493" s="20"/>
      <c r="S2493" s="20"/>
    </row>
    <row r="2494" spans="1:19" s="58" customFormat="1" ht="20.100000000000001" customHeight="1" x14ac:dyDescent="0.25">
      <c r="A2494" s="22">
        <v>2058</v>
      </c>
      <c r="B2494" s="20" t="str">
        <f t="shared" si="150"/>
        <v>00.02.27.4.1.1.9.B.142.2017</v>
      </c>
      <c r="C2494" s="20">
        <v>142</v>
      </c>
      <c r="D2494" s="72" t="s">
        <v>1085</v>
      </c>
      <c r="E2494" s="33" t="s">
        <v>438</v>
      </c>
      <c r="F2494" s="19" t="s">
        <v>893</v>
      </c>
      <c r="G2494" s="190">
        <v>12600000</v>
      </c>
      <c r="H2494" s="269"/>
      <c r="I2494" s="15">
        <v>2017</v>
      </c>
      <c r="J2494" s="73" t="s">
        <v>1311</v>
      </c>
      <c r="K2494" s="27"/>
      <c r="L2494" s="20"/>
      <c r="M2494" s="27"/>
      <c r="N2494" s="27">
        <v>1</v>
      </c>
      <c r="O2494" s="22" t="s">
        <v>949</v>
      </c>
      <c r="P2494" s="28" t="s">
        <v>846</v>
      </c>
      <c r="Q2494" s="20"/>
      <c r="R2494" s="20"/>
      <c r="S2494" s="20"/>
    </row>
    <row r="2495" spans="1:19" s="58" customFormat="1" ht="20.100000000000001" customHeight="1" x14ac:dyDescent="0.25">
      <c r="A2495" s="72">
        <v>2059</v>
      </c>
      <c r="B2495" s="20" t="str">
        <f t="shared" si="150"/>
        <v>00.02.27.4.1.1.9.B.143.2017</v>
      </c>
      <c r="C2495" s="20">
        <v>143</v>
      </c>
      <c r="D2495" s="72" t="s">
        <v>1085</v>
      </c>
      <c r="E2495" s="33" t="s">
        <v>438</v>
      </c>
      <c r="F2495" s="19" t="s">
        <v>893</v>
      </c>
      <c r="G2495" s="190">
        <v>12600000</v>
      </c>
      <c r="H2495" s="269"/>
      <c r="I2495" s="15">
        <v>2017</v>
      </c>
      <c r="J2495" s="73" t="s">
        <v>1311</v>
      </c>
      <c r="K2495" s="27"/>
      <c r="L2495" s="20"/>
      <c r="M2495" s="27"/>
      <c r="N2495" s="27">
        <v>1</v>
      </c>
      <c r="O2495" s="22" t="s">
        <v>949</v>
      </c>
      <c r="P2495" s="28" t="s">
        <v>846</v>
      </c>
      <c r="Q2495" s="20"/>
      <c r="R2495" s="20"/>
      <c r="S2495" s="20"/>
    </row>
    <row r="2496" spans="1:19" s="58" customFormat="1" ht="20.100000000000001" customHeight="1" x14ac:dyDescent="0.25">
      <c r="A2496" s="22">
        <v>2060</v>
      </c>
      <c r="B2496" s="20" t="str">
        <f t="shared" si="150"/>
        <v>00.02.27.4.1.1.9.B.144.2018</v>
      </c>
      <c r="C2496" s="20">
        <v>144</v>
      </c>
      <c r="D2496" s="72" t="s">
        <v>1085</v>
      </c>
      <c r="E2496" s="125" t="s">
        <v>781</v>
      </c>
      <c r="F2496" s="19" t="s">
        <v>893</v>
      </c>
      <c r="G2496" s="190">
        <v>2500000</v>
      </c>
      <c r="H2496" s="269"/>
      <c r="I2496" s="15">
        <v>2018</v>
      </c>
      <c r="J2496" s="73" t="s">
        <v>1312</v>
      </c>
      <c r="K2496" s="27"/>
      <c r="L2496" s="20"/>
      <c r="M2496" s="27"/>
      <c r="N2496" s="27">
        <v>1</v>
      </c>
      <c r="O2496" s="22" t="s">
        <v>949</v>
      </c>
      <c r="P2496" s="28" t="s">
        <v>846</v>
      </c>
      <c r="Q2496" s="20"/>
      <c r="R2496" s="20"/>
      <c r="S2496" s="20"/>
    </row>
    <row r="2497" spans="1:19" s="58" customFormat="1" ht="20.100000000000001" customHeight="1" x14ac:dyDescent="0.25">
      <c r="A2497" s="72">
        <v>2061</v>
      </c>
      <c r="B2497" s="20" t="str">
        <f t="shared" si="150"/>
        <v>00.02.27.4.1.1.9.B.145.2018</v>
      </c>
      <c r="C2497" s="20">
        <v>145</v>
      </c>
      <c r="D2497" s="72" t="s">
        <v>1085</v>
      </c>
      <c r="E2497" s="125" t="s">
        <v>781</v>
      </c>
      <c r="F2497" s="19" t="s">
        <v>893</v>
      </c>
      <c r="G2497" s="190">
        <v>2500000</v>
      </c>
      <c r="H2497" s="269"/>
      <c r="I2497" s="15">
        <v>2018</v>
      </c>
      <c r="J2497" s="73" t="s">
        <v>1312</v>
      </c>
      <c r="K2497" s="27"/>
      <c r="L2497" s="20"/>
      <c r="M2497" s="27"/>
      <c r="N2497" s="27">
        <v>1</v>
      </c>
      <c r="O2497" s="22" t="s">
        <v>949</v>
      </c>
      <c r="P2497" s="28" t="s">
        <v>846</v>
      </c>
      <c r="Q2497" s="20"/>
      <c r="R2497" s="20"/>
      <c r="S2497" s="20"/>
    </row>
    <row r="2498" spans="1:19" s="58" customFormat="1" ht="20.100000000000001" customHeight="1" x14ac:dyDescent="0.25">
      <c r="A2498" s="22">
        <v>2062</v>
      </c>
      <c r="B2498" s="20" t="str">
        <f t="shared" si="150"/>
        <v>00.02.27.4.1.1.9.B.146.2018</v>
      </c>
      <c r="C2498" s="20">
        <v>146</v>
      </c>
      <c r="D2498" s="72" t="s">
        <v>1085</v>
      </c>
      <c r="E2498" s="125" t="s">
        <v>781</v>
      </c>
      <c r="F2498" s="19" t="s">
        <v>893</v>
      </c>
      <c r="G2498" s="190">
        <v>2500000</v>
      </c>
      <c r="H2498" s="269"/>
      <c r="I2498" s="15">
        <v>2018</v>
      </c>
      <c r="J2498" s="73" t="s">
        <v>1312</v>
      </c>
      <c r="K2498" s="27"/>
      <c r="L2498" s="20"/>
      <c r="M2498" s="27"/>
      <c r="N2498" s="27">
        <v>1</v>
      </c>
      <c r="O2498" s="22" t="s">
        <v>949</v>
      </c>
      <c r="P2498" s="28" t="s">
        <v>846</v>
      </c>
      <c r="Q2498" s="20"/>
      <c r="R2498" s="20"/>
      <c r="S2498" s="20"/>
    </row>
    <row r="2499" spans="1:19" s="58" customFormat="1" ht="19.5" customHeight="1" x14ac:dyDescent="0.25">
      <c r="A2499" s="72">
        <v>2063</v>
      </c>
      <c r="B2499" s="20" t="str">
        <f t="shared" si="150"/>
        <v>00.02.27.4.1.1.9.B.147.2018</v>
      </c>
      <c r="C2499" s="20">
        <v>147</v>
      </c>
      <c r="D2499" s="72" t="s">
        <v>1085</v>
      </c>
      <c r="E2499" s="125" t="s">
        <v>781</v>
      </c>
      <c r="F2499" s="19" t="s">
        <v>893</v>
      </c>
      <c r="G2499" s="190">
        <v>2500000</v>
      </c>
      <c r="H2499" s="269"/>
      <c r="I2499" s="15">
        <v>2018</v>
      </c>
      <c r="J2499" s="73" t="s">
        <v>1312</v>
      </c>
      <c r="K2499" s="27"/>
      <c r="L2499" s="20"/>
      <c r="M2499" s="27"/>
      <c r="N2499" s="27">
        <v>1</v>
      </c>
      <c r="O2499" s="22" t="s">
        <v>949</v>
      </c>
      <c r="P2499" s="28" t="s">
        <v>846</v>
      </c>
      <c r="Q2499" s="20"/>
      <c r="R2499" s="20"/>
      <c r="S2499" s="20"/>
    </row>
    <row r="2500" spans="1:19" s="58" customFormat="1" ht="19.5" customHeight="1" x14ac:dyDescent="0.25">
      <c r="A2500" s="22">
        <v>2064</v>
      </c>
      <c r="B2500" s="20" t="str">
        <f t="shared" si="150"/>
        <v>00.02.27.4.1.1.9.B.148.2018</v>
      </c>
      <c r="C2500" s="20">
        <v>148</v>
      </c>
      <c r="D2500" s="72" t="s">
        <v>1085</v>
      </c>
      <c r="E2500" s="125" t="s">
        <v>781</v>
      </c>
      <c r="F2500" s="19" t="s">
        <v>893</v>
      </c>
      <c r="G2500" s="190">
        <v>2500000</v>
      </c>
      <c r="H2500" s="269"/>
      <c r="I2500" s="15">
        <v>2018</v>
      </c>
      <c r="J2500" s="73" t="s">
        <v>1312</v>
      </c>
      <c r="K2500" s="27"/>
      <c r="L2500" s="20"/>
      <c r="M2500" s="27"/>
      <c r="N2500" s="27">
        <v>1</v>
      </c>
      <c r="O2500" s="22" t="s">
        <v>949</v>
      </c>
      <c r="P2500" s="28" t="s">
        <v>846</v>
      </c>
      <c r="Q2500" s="20"/>
      <c r="R2500" s="20"/>
      <c r="S2500" s="20"/>
    </row>
    <row r="2501" spans="1:19" s="58" customFormat="1" ht="19.5" customHeight="1" x14ac:dyDescent="0.25">
      <c r="A2501" s="72">
        <v>2065</v>
      </c>
      <c r="B2501" s="20" t="str">
        <f t="shared" si="150"/>
        <v>00.02.27.4.1.1.9.B.149.2019</v>
      </c>
      <c r="C2501" s="20">
        <v>149</v>
      </c>
      <c r="D2501" s="72" t="s">
        <v>1085</v>
      </c>
      <c r="E2501" s="121" t="s">
        <v>788</v>
      </c>
      <c r="F2501" s="19" t="s">
        <v>893</v>
      </c>
      <c r="G2501" s="199">
        <v>30000</v>
      </c>
      <c r="H2501" s="286"/>
      <c r="I2501" s="15">
        <v>2019</v>
      </c>
      <c r="J2501" s="73" t="s">
        <v>1313</v>
      </c>
      <c r="K2501" s="27"/>
      <c r="L2501" s="20"/>
      <c r="M2501" s="27"/>
      <c r="N2501" s="27">
        <v>1</v>
      </c>
      <c r="O2501" s="22" t="s">
        <v>949</v>
      </c>
      <c r="P2501" s="28" t="s">
        <v>846</v>
      </c>
      <c r="Q2501" s="20"/>
      <c r="R2501" s="20"/>
      <c r="S2501" s="20"/>
    </row>
    <row r="2502" spans="1:19" s="58" customFormat="1" ht="19.5" customHeight="1" x14ac:dyDescent="0.25">
      <c r="A2502" s="22">
        <v>2066</v>
      </c>
      <c r="B2502" s="20" t="str">
        <f t="shared" si="150"/>
        <v>00.02.27.4.1.1.9.B.150.2019</v>
      </c>
      <c r="C2502" s="20">
        <v>150</v>
      </c>
      <c r="D2502" s="72" t="s">
        <v>1085</v>
      </c>
      <c r="E2502" s="121" t="s">
        <v>788</v>
      </c>
      <c r="F2502" s="19" t="s">
        <v>893</v>
      </c>
      <c r="G2502" s="199">
        <v>30000</v>
      </c>
      <c r="H2502" s="286"/>
      <c r="I2502" s="15">
        <v>2019</v>
      </c>
      <c r="J2502" s="73" t="s">
        <v>1313</v>
      </c>
      <c r="K2502" s="27"/>
      <c r="L2502" s="20"/>
      <c r="M2502" s="27"/>
      <c r="N2502" s="27">
        <v>1</v>
      </c>
      <c r="O2502" s="22" t="s">
        <v>949</v>
      </c>
      <c r="P2502" s="28" t="s">
        <v>846</v>
      </c>
      <c r="Q2502" s="20"/>
      <c r="R2502" s="20"/>
      <c r="S2502" s="20"/>
    </row>
    <row r="2503" spans="1:19" s="58" customFormat="1" ht="19.5" customHeight="1" x14ac:dyDescent="0.25">
      <c r="A2503" s="72">
        <v>2067</v>
      </c>
      <c r="B2503" s="20" t="str">
        <f t="shared" si="150"/>
        <v>00.02.27.4.1.1.9.B.151.2019</v>
      </c>
      <c r="C2503" s="20">
        <v>151</v>
      </c>
      <c r="D2503" s="72" t="s">
        <v>1085</v>
      </c>
      <c r="E2503" s="121" t="s">
        <v>788</v>
      </c>
      <c r="F2503" s="19" t="s">
        <v>893</v>
      </c>
      <c r="G2503" s="199">
        <v>30000</v>
      </c>
      <c r="H2503" s="286"/>
      <c r="I2503" s="15">
        <v>2019</v>
      </c>
      <c r="J2503" s="73" t="s">
        <v>1313</v>
      </c>
      <c r="K2503" s="27"/>
      <c r="L2503" s="20"/>
      <c r="M2503" s="27"/>
      <c r="N2503" s="27">
        <v>1</v>
      </c>
      <c r="O2503" s="22" t="s">
        <v>949</v>
      </c>
      <c r="P2503" s="28" t="s">
        <v>846</v>
      </c>
      <c r="Q2503" s="20"/>
      <c r="R2503" s="20"/>
      <c r="S2503" s="20"/>
    </row>
    <row r="2504" spans="1:19" s="58" customFormat="1" ht="20.100000000000001" customHeight="1" x14ac:dyDescent="0.25">
      <c r="A2504" s="22">
        <v>2068</v>
      </c>
      <c r="B2504" s="20" t="str">
        <f t="shared" si="150"/>
        <v>00.02.27.4.1.1.9.B.152.2019</v>
      </c>
      <c r="C2504" s="20">
        <v>152</v>
      </c>
      <c r="D2504" s="72" t="s">
        <v>1085</v>
      </c>
      <c r="E2504" s="121" t="s">
        <v>788</v>
      </c>
      <c r="F2504" s="19" t="s">
        <v>893</v>
      </c>
      <c r="G2504" s="199">
        <v>30000</v>
      </c>
      <c r="H2504" s="286"/>
      <c r="I2504" s="15">
        <v>2019</v>
      </c>
      <c r="J2504" s="73" t="s">
        <v>1313</v>
      </c>
      <c r="K2504" s="27"/>
      <c r="L2504" s="20"/>
      <c r="M2504" s="27"/>
      <c r="N2504" s="27">
        <v>1</v>
      </c>
      <c r="O2504" s="22" t="s">
        <v>949</v>
      </c>
      <c r="P2504" s="28" t="s">
        <v>846</v>
      </c>
      <c r="Q2504" s="20"/>
      <c r="R2504" s="20"/>
      <c r="S2504" s="20"/>
    </row>
    <row r="2505" spans="1:19" s="58" customFormat="1" ht="20.100000000000001" customHeight="1" x14ac:dyDescent="0.25">
      <c r="A2505" s="72">
        <v>2069</v>
      </c>
      <c r="B2505" s="20" t="str">
        <f t="shared" si="150"/>
        <v>00.02.27.4.1.1.9.B.153.2019</v>
      </c>
      <c r="C2505" s="20">
        <v>153</v>
      </c>
      <c r="D2505" s="72" t="s">
        <v>1085</v>
      </c>
      <c r="E2505" s="121" t="s">
        <v>788</v>
      </c>
      <c r="F2505" s="19" t="s">
        <v>893</v>
      </c>
      <c r="G2505" s="199">
        <v>30000</v>
      </c>
      <c r="H2505" s="286"/>
      <c r="I2505" s="15">
        <v>2019</v>
      </c>
      <c r="J2505" s="73" t="s">
        <v>1313</v>
      </c>
      <c r="K2505" s="27"/>
      <c r="L2505" s="20"/>
      <c r="M2505" s="27"/>
      <c r="N2505" s="27">
        <v>1</v>
      </c>
      <c r="O2505" s="22" t="s">
        <v>949</v>
      </c>
      <c r="P2505" s="28" t="s">
        <v>846</v>
      </c>
      <c r="Q2505" s="20"/>
      <c r="R2505" s="20"/>
      <c r="S2505" s="20"/>
    </row>
    <row r="2506" spans="1:19" s="58" customFormat="1" ht="20.100000000000001" customHeight="1" x14ac:dyDescent="0.25">
      <c r="A2506" s="22">
        <v>2070</v>
      </c>
      <c r="B2506" s="20" t="str">
        <f t="shared" si="150"/>
        <v>00.02.27.4.1.1.9.B.154.2017</v>
      </c>
      <c r="C2506" s="20">
        <v>154</v>
      </c>
      <c r="D2506" s="72" t="s">
        <v>1085</v>
      </c>
      <c r="E2506" s="28" t="s">
        <v>842</v>
      </c>
      <c r="F2506" s="19" t="s">
        <v>893</v>
      </c>
      <c r="G2506" s="190">
        <v>120000</v>
      </c>
      <c r="H2506" s="269"/>
      <c r="I2506" s="15">
        <v>2017</v>
      </c>
      <c r="J2506" s="73" t="s">
        <v>1311</v>
      </c>
      <c r="K2506" s="27"/>
      <c r="L2506" s="20"/>
      <c r="M2506" s="27"/>
      <c r="N2506" s="27">
        <v>1</v>
      </c>
      <c r="O2506" s="22" t="s">
        <v>949</v>
      </c>
      <c r="P2506" s="28" t="s">
        <v>846</v>
      </c>
      <c r="Q2506" s="20"/>
      <c r="R2506" s="20"/>
      <c r="S2506" s="20"/>
    </row>
    <row r="2507" spans="1:19" s="58" customFormat="1" ht="20.100000000000001" customHeight="1" x14ac:dyDescent="0.25">
      <c r="A2507" s="72">
        <v>2071</v>
      </c>
      <c r="B2507" s="20" t="str">
        <f t="shared" si="150"/>
        <v>00.02.27.4.1.1.9.B.155.2017</v>
      </c>
      <c r="C2507" s="20">
        <v>155</v>
      </c>
      <c r="D2507" s="72" t="s">
        <v>1085</v>
      </c>
      <c r="E2507" s="28" t="s">
        <v>842</v>
      </c>
      <c r="F2507" s="19" t="s">
        <v>893</v>
      </c>
      <c r="G2507" s="190">
        <v>120000</v>
      </c>
      <c r="H2507" s="269"/>
      <c r="I2507" s="15">
        <v>2017</v>
      </c>
      <c r="J2507" s="73" t="s">
        <v>1311</v>
      </c>
      <c r="K2507" s="27"/>
      <c r="L2507" s="20"/>
      <c r="M2507" s="27"/>
      <c r="N2507" s="27">
        <v>1</v>
      </c>
      <c r="O2507" s="22" t="s">
        <v>949</v>
      </c>
      <c r="P2507" s="28" t="s">
        <v>846</v>
      </c>
      <c r="Q2507" s="20"/>
      <c r="R2507" s="20"/>
      <c r="S2507" s="20"/>
    </row>
    <row r="2508" spans="1:19" s="58" customFormat="1" ht="20.100000000000001" customHeight="1" x14ac:dyDescent="0.25">
      <c r="A2508" s="22">
        <v>2072</v>
      </c>
      <c r="B2508" s="20" t="str">
        <f t="shared" si="150"/>
        <v>00.02.27.4.1.1.9.B.156.2017</v>
      </c>
      <c r="C2508" s="20">
        <v>156</v>
      </c>
      <c r="D2508" s="72" t="s">
        <v>1085</v>
      </c>
      <c r="E2508" s="28" t="s">
        <v>842</v>
      </c>
      <c r="F2508" s="19" t="s">
        <v>893</v>
      </c>
      <c r="G2508" s="190">
        <v>120000</v>
      </c>
      <c r="H2508" s="269"/>
      <c r="I2508" s="15">
        <v>2017</v>
      </c>
      <c r="J2508" s="73" t="s">
        <v>1311</v>
      </c>
      <c r="K2508" s="27"/>
      <c r="L2508" s="20"/>
      <c r="M2508" s="27"/>
      <c r="N2508" s="27">
        <v>1</v>
      </c>
      <c r="O2508" s="22" t="s">
        <v>949</v>
      </c>
      <c r="P2508" s="28" t="s">
        <v>846</v>
      </c>
      <c r="Q2508" s="20"/>
      <c r="R2508" s="20"/>
      <c r="S2508" s="20"/>
    </row>
    <row r="2509" spans="1:19" s="58" customFormat="1" ht="20.100000000000001" customHeight="1" x14ac:dyDescent="0.25">
      <c r="A2509" s="72">
        <v>2073</v>
      </c>
      <c r="B2509" s="20" t="str">
        <f t="shared" si="150"/>
        <v>00.02.27.4.1.1.9.B.157.2017</v>
      </c>
      <c r="C2509" s="20">
        <v>157</v>
      </c>
      <c r="D2509" s="72" t="s">
        <v>1085</v>
      </c>
      <c r="E2509" s="28" t="s">
        <v>842</v>
      </c>
      <c r="F2509" s="19" t="s">
        <v>893</v>
      </c>
      <c r="G2509" s="190">
        <v>120000</v>
      </c>
      <c r="H2509" s="269"/>
      <c r="I2509" s="15">
        <v>2017</v>
      </c>
      <c r="J2509" s="73" t="s">
        <v>1311</v>
      </c>
      <c r="K2509" s="27"/>
      <c r="L2509" s="20"/>
      <c r="M2509" s="27"/>
      <c r="N2509" s="27">
        <v>1</v>
      </c>
      <c r="O2509" s="22" t="s">
        <v>949</v>
      </c>
      <c r="P2509" s="28" t="s">
        <v>846</v>
      </c>
      <c r="Q2509" s="20"/>
      <c r="R2509" s="20"/>
      <c r="S2509" s="20"/>
    </row>
    <row r="2510" spans="1:19" s="58" customFormat="1" ht="20.100000000000001" customHeight="1" x14ac:dyDescent="0.25">
      <c r="A2510" s="22">
        <v>2074</v>
      </c>
      <c r="B2510" s="20" t="str">
        <f t="shared" si="150"/>
        <v>00.02.27.4.1.1.9.B.158.2017</v>
      </c>
      <c r="C2510" s="20">
        <v>158</v>
      </c>
      <c r="D2510" s="72" t="s">
        <v>1085</v>
      </c>
      <c r="E2510" s="28" t="s">
        <v>842</v>
      </c>
      <c r="F2510" s="19" t="s">
        <v>893</v>
      </c>
      <c r="G2510" s="190">
        <v>120000</v>
      </c>
      <c r="H2510" s="269"/>
      <c r="I2510" s="15">
        <v>2017</v>
      </c>
      <c r="J2510" s="73" t="s">
        <v>1311</v>
      </c>
      <c r="K2510" s="27"/>
      <c r="L2510" s="20"/>
      <c r="M2510" s="27"/>
      <c r="N2510" s="27">
        <v>1</v>
      </c>
      <c r="O2510" s="22" t="s">
        <v>949</v>
      </c>
      <c r="P2510" s="28" t="s">
        <v>846</v>
      </c>
      <c r="Q2510" s="20"/>
      <c r="R2510" s="20"/>
      <c r="S2510" s="20"/>
    </row>
    <row r="2511" spans="1:19" s="58" customFormat="1" ht="20.100000000000001" customHeight="1" x14ac:dyDescent="0.25">
      <c r="A2511" s="72">
        <v>2075</v>
      </c>
      <c r="B2511" s="20" t="str">
        <f t="shared" si="150"/>
        <v>00.02.27.4.1.1.9.B.159.2018</v>
      </c>
      <c r="C2511" s="20">
        <v>159</v>
      </c>
      <c r="D2511" s="72" t="s">
        <v>1085</v>
      </c>
      <c r="E2511" s="74" t="s">
        <v>708</v>
      </c>
      <c r="F2511" s="19" t="s">
        <v>893</v>
      </c>
      <c r="G2511" s="190">
        <v>85000</v>
      </c>
      <c r="H2511" s="269"/>
      <c r="I2511" s="15">
        <v>2018</v>
      </c>
      <c r="J2511" s="73" t="s">
        <v>1314</v>
      </c>
      <c r="K2511" s="27"/>
      <c r="L2511" s="20"/>
      <c r="M2511" s="27"/>
      <c r="N2511" s="27">
        <v>1</v>
      </c>
      <c r="O2511" s="22" t="s">
        <v>949</v>
      </c>
      <c r="P2511" s="28" t="s">
        <v>846</v>
      </c>
      <c r="Q2511" s="20"/>
      <c r="R2511" s="20"/>
      <c r="S2511" s="20"/>
    </row>
    <row r="2512" spans="1:19" s="58" customFormat="1" ht="20.100000000000001" customHeight="1" x14ac:dyDescent="0.25">
      <c r="A2512" s="22">
        <v>2076</v>
      </c>
      <c r="B2512" s="20" t="str">
        <f t="shared" si="150"/>
        <v>00.02.27.4.1.1.9.B.160.2016</v>
      </c>
      <c r="C2512" s="20">
        <v>160</v>
      </c>
      <c r="D2512" s="72" t="s">
        <v>1085</v>
      </c>
      <c r="E2512" s="28" t="s">
        <v>811</v>
      </c>
      <c r="F2512" s="19" t="s">
        <v>893</v>
      </c>
      <c r="G2512" s="190">
        <v>4500000</v>
      </c>
      <c r="H2512" s="269"/>
      <c r="I2512" s="15">
        <v>2016</v>
      </c>
      <c r="J2512" s="27" t="s">
        <v>366</v>
      </c>
      <c r="K2512" s="27"/>
      <c r="L2512" s="20" t="s">
        <v>1218</v>
      </c>
      <c r="M2512" s="27"/>
      <c r="N2512" s="27">
        <v>1</v>
      </c>
      <c r="O2512" s="22" t="s">
        <v>949</v>
      </c>
      <c r="P2512" s="28" t="s">
        <v>846</v>
      </c>
      <c r="Q2512" s="20"/>
      <c r="R2512" s="20"/>
      <c r="S2512" s="20"/>
    </row>
    <row r="2513" spans="1:19" s="58" customFormat="1" ht="20.100000000000001" customHeight="1" x14ac:dyDescent="0.25">
      <c r="A2513" s="72">
        <v>2077</v>
      </c>
      <c r="B2513" s="20" t="str">
        <f t="shared" si="150"/>
        <v>00.02.27.4.1.1.9.B.161.2016</v>
      </c>
      <c r="C2513" s="20">
        <v>161</v>
      </c>
      <c r="D2513" s="72" t="s">
        <v>1085</v>
      </c>
      <c r="E2513" s="28" t="s">
        <v>811</v>
      </c>
      <c r="F2513" s="19" t="s">
        <v>893</v>
      </c>
      <c r="G2513" s="190">
        <v>4500000</v>
      </c>
      <c r="H2513" s="269"/>
      <c r="I2513" s="15">
        <v>2016</v>
      </c>
      <c r="J2513" s="27" t="s">
        <v>366</v>
      </c>
      <c r="K2513" s="27"/>
      <c r="L2513" s="20" t="s">
        <v>964</v>
      </c>
      <c r="M2513" s="27"/>
      <c r="N2513" s="27">
        <v>1</v>
      </c>
      <c r="O2513" s="22" t="s">
        <v>949</v>
      </c>
      <c r="P2513" s="28" t="s">
        <v>846</v>
      </c>
      <c r="Q2513" s="20"/>
      <c r="R2513" s="20"/>
      <c r="S2513" s="20"/>
    </row>
    <row r="2514" spans="1:19" s="58" customFormat="1" ht="20.100000000000001" customHeight="1" x14ac:dyDescent="0.25">
      <c r="A2514" s="22">
        <v>2078</v>
      </c>
      <c r="B2514" s="20" t="str">
        <f t="shared" si="150"/>
        <v>00.02.27.4.1.1.9.B.162.2018</v>
      </c>
      <c r="C2514" s="20">
        <v>162</v>
      </c>
      <c r="D2514" s="72" t="s">
        <v>1085</v>
      </c>
      <c r="E2514" s="28" t="s">
        <v>843</v>
      </c>
      <c r="F2514" s="19" t="s">
        <v>893</v>
      </c>
      <c r="G2514" s="200">
        <v>3500000</v>
      </c>
      <c r="H2514" s="283"/>
      <c r="I2514" s="15">
        <v>2018</v>
      </c>
      <c r="J2514" s="73" t="s">
        <v>1315</v>
      </c>
      <c r="K2514" s="27"/>
      <c r="L2514" s="20"/>
      <c r="M2514" s="27"/>
      <c r="N2514" s="27">
        <v>1</v>
      </c>
      <c r="O2514" s="22" t="s">
        <v>949</v>
      </c>
      <c r="P2514" s="28" t="s">
        <v>846</v>
      </c>
      <c r="Q2514" s="20"/>
      <c r="R2514" s="20"/>
      <c r="S2514" s="20"/>
    </row>
    <row r="2515" spans="1:19" s="58" customFormat="1" ht="20.100000000000001" customHeight="1" x14ac:dyDescent="0.25">
      <c r="A2515" s="72">
        <v>2079</v>
      </c>
      <c r="B2515" s="20" t="str">
        <f t="shared" si="150"/>
        <v>00.02.27.4.1.1.9.B.163.2018</v>
      </c>
      <c r="C2515" s="20">
        <v>163</v>
      </c>
      <c r="D2515" s="72" t="s">
        <v>1085</v>
      </c>
      <c r="E2515" s="28" t="s">
        <v>843</v>
      </c>
      <c r="F2515" s="19" t="s">
        <v>893</v>
      </c>
      <c r="G2515" s="200">
        <v>3500000</v>
      </c>
      <c r="H2515" s="283"/>
      <c r="I2515" s="15">
        <v>2018</v>
      </c>
      <c r="J2515" s="73" t="s">
        <v>1315</v>
      </c>
      <c r="K2515" s="27"/>
      <c r="L2515" s="20"/>
      <c r="M2515" s="27"/>
      <c r="N2515" s="27">
        <v>1</v>
      </c>
      <c r="O2515" s="22" t="s">
        <v>949</v>
      </c>
      <c r="P2515" s="28" t="s">
        <v>846</v>
      </c>
      <c r="Q2515" s="20"/>
      <c r="R2515" s="20"/>
      <c r="S2515" s="20"/>
    </row>
    <row r="2516" spans="1:19" s="58" customFormat="1" ht="20.100000000000001" customHeight="1" x14ac:dyDescent="0.25">
      <c r="A2516" s="22">
        <v>2080</v>
      </c>
      <c r="B2516" s="20" t="str">
        <f t="shared" si="150"/>
        <v>00.02.27.4.1.1.9.B.164.2018</v>
      </c>
      <c r="C2516" s="20">
        <v>164</v>
      </c>
      <c r="D2516" s="72" t="s">
        <v>1085</v>
      </c>
      <c r="E2516" s="28" t="s">
        <v>843</v>
      </c>
      <c r="F2516" s="19" t="s">
        <v>893</v>
      </c>
      <c r="G2516" s="200">
        <v>3500000</v>
      </c>
      <c r="H2516" s="283"/>
      <c r="I2516" s="15">
        <v>2018</v>
      </c>
      <c r="J2516" s="73" t="s">
        <v>1315</v>
      </c>
      <c r="K2516" s="27"/>
      <c r="L2516" s="20"/>
      <c r="M2516" s="27"/>
      <c r="N2516" s="27">
        <v>1</v>
      </c>
      <c r="O2516" s="22" t="s">
        <v>949</v>
      </c>
      <c r="P2516" s="28" t="s">
        <v>846</v>
      </c>
      <c r="Q2516" s="20"/>
      <c r="R2516" s="20"/>
      <c r="S2516" s="20"/>
    </row>
    <row r="2517" spans="1:19" s="58" customFormat="1" ht="20.100000000000001" customHeight="1" x14ac:dyDescent="0.25">
      <c r="A2517" s="72">
        <v>2081</v>
      </c>
      <c r="B2517" s="20" t="str">
        <f t="shared" si="150"/>
        <v>00.02.27.4.1.1.9.B.165.2018</v>
      </c>
      <c r="C2517" s="20">
        <v>165</v>
      </c>
      <c r="D2517" s="72" t="s">
        <v>1085</v>
      </c>
      <c r="E2517" s="28" t="s">
        <v>843</v>
      </c>
      <c r="F2517" s="19" t="s">
        <v>893</v>
      </c>
      <c r="G2517" s="200">
        <v>3500000</v>
      </c>
      <c r="H2517" s="283"/>
      <c r="I2517" s="15">
        <v>2018</v>
      </c>
      <c r="J2517" s="73" t="s">
        <v>1315</v>
      </c>
      <c r="K2517" s="27"/>
      <c r="L2517" s="20"/>
      <c r="M2517" s="27"/>
      <c r="N2517" s="27">
        <v>1</v>
      </c>
      <c r="O2517" s="22" t="s">
        <v>949</v>
      </c>
      <c r="P2517" s="28" t="s">
        <v>846</v>
      </c>
      <c r="Q2517" s="20"/>
      <c r="R2517" s="20"/>
      <c r="S2517" s="20"/>
    </row>
    <row r="2518" spans="1:19" s="58" customFormat="1" ht="20.100000000000001" customHeight="1" x14ac:dyDescent="0.25">
      <c r="A2518" s="22">
        <v>2082</v>
      </c>
      <c r="B2518" s="20" t="str">
        <f t="shared" si="150"/>
        <v>00.02.27.4.1.1.9.B.166.2018</v>
      </c>
      <c r="C2518" s="20">
        <v>166</v>
      </c>
      <c r="D2518" s="72" t="s">
        <v>1085</v>
      </c>
      <c r="E2518" s="28" t="s">
        <v>843</v>
      </c>
      <c r="F2518" s="19" t="s">
        <v>893</v>
      </c>
      <c r="G2518" s="200">
        <v>3500000</v>
      </c>
      <c r="H2518" s="283"/>
      <c r="I2518" s="15">
        <v>2018</v>
      </c>
      <c r="J2518" s="73" t="s">
        <v>1315</v>
      </c>
      <c r="K2518" s="27"/>
      <c r="L2518" s="20"/>
      <c r="M2518" s="27"/>
      <c r="N2518" s="27">
        <v>1</v>
      </c>
      <c r="O2518" s="22" t="s">
        <v>949</v>
      </c>
      <c r="P2518" s="28" t="s">
        <v>846</v>
      </c>
      <c r="Q2518" s="20"/>
      <c r="R2518" s="20"/>
      <c r="S2518" s="20"/>
    </row>
    <row r="2519" spans="1:19" s="58" customFormat="1" ht="20.100000000000001" customHeight="1" x14ac:dyDescent="0.25">
      <c r="A2519" s="72">
        <v>2083</v>
      </c>
      <c r="B2519" s="20" t="str">
        <f t="shared" si="150"/>
        <v>00.02.27.4.1.1.9.B.167.2017</v>
      </c>
      <c r="C2519" s="20">
        <v>167</v>
      </c>
      <c r="D2519" s="72" t="s">
        <v>1085</v>
      </c>
      <c r="E2519" s="28" t="s">
        <v>770</v>
      </c>
      <c r="F2519" s="19" t="s">
        <v>893</v>
      </c>
      <c r="G2519" s="192">
        <v>525000</v>
      </c>
      <c r="H2519" s="271"/>
      <c r="I2519" s="15">
        <v>2017</v>
      </c>
      <c r="J2519" s="73" t="s">
        <v>1316</v>
      </c>
      <c r="K2519" s="27"/>
      <c r="L2519" s="20"/>
      <c r="M2519" s="27"/>
      <c r="N2519" s="27">
        <v>1</v>
      </c>
      <c r="O2519" s="22" t="s">
        <v>949</v>
      </c>
      <c r="P2519" s="28" t="s">
        <v>846</v>
      </c>
      <c r="Q2519" s="20"/>
      <c r="R2519" s="20"/>
      <c r="S2519" s="20"/>
    </row>
    <row r="2520" spans="1:19" s="58" customFormat="1" ht="20.100000000000001" customHeight="1" x14ac:dyDescent="0.25">
      <c r="A2520" s="22">
        <v>2084</v>
      </c>
      <c r="B2520" s="20" t="str">
        <f t="shared" ref="B2520:B2565" si="151">"00.02.27.4.1.1.10.B."&amp;C2520&amp;D2520&amp;I2520</f>
        <v>00.02.27.4.1.1.10.B.168.2017</v>
      </c>
      <c r="C2520" s="20">
        <v>168</v>
      </c>
      <c r="D2520" s="72" t="s">
        <v>1085</v>
      </c>
      <c r="E2520" s="33" t="s">
        <v>438</v>
      </c>
      <c r="F2520" s="19" t="s">
        <v>893</v>
      </c>
      <c r="G2520" s="190">
        <v>12600000</v>
      </c>
      <c r="H2520" s="269"/>
      <c r="I2520" s="15">
        <v>2017</v>
      </c>
      <c r="J2520" s="73" t="s">
        <v>1311</v>
      </c>
      <c r="K2520" s="27"/>
      <c r="L2520" s="20"/>
      <c r="M2520" s="27"/>
      <c r="N2520" s="27">
        <v>1</v>
      </c>
      <c r="O2520" s="22" t="s">
        <v>949</v>
      </c>
      <c r="P2520" s="28" t="s">
        <v>847</v>
      </c>
      <c r="Q2520" s="20"/>
      <c r="R2520" s="20"/>
      <c r="S2520" s="20"/>
    </row>
    <row r="2521" spans="1:19" s="58" customFormat="1" ht="20.100000000000001" customHeight="1" x14ac:dyDescent="0.25">
      <c r="A2521" s="72">
        <v>2085</v>
      </c>
      <c r="B2521" s="20" t="str">
        <f t="shared" si="151"/>
        <v>00.02.27.4.1.1.10.B.169.2017</v>
      </c>
      <c r="C2521" s="20">
        <v>169</v>
      </c>
      <c r="D2521" s="72" t="s">
        <v>1085</v>
      </c>
      <c r="E2521" s="33" t="s">
        <v>438</v>
      </c>
      <c r="F2521" s="19" t="s">
        <v>893</v>
      </c>
      <c r="G2521" s="190">
        <v>12600000</v>
      </c>
      <c r="H2521" s="269"/>
      <c r="I2521" s="15">
        <v>2017</v>
      </c>
      <c r="J2521" s="73" t="s">
        <v>1311</v>
      </c>
      <c r="K2521" s="27"/>
      <c r="L2521" s="20"/>
      <c r="M2521" s="27"/>
      <c r="N2521" s="27">
        <v>1</v>
      </c>
      <c r="O2521" s="22" t="s">
        <v>949</v>
      </c>
      <c r="P2521" s="28" t="s">
        <v>847</v>
      </c>
      <c r="Q2521" s="20"/>
      <c r="R2521" s="20"/>
      <c r="S2521" s="20"/>
    </row>
    <row r="2522" spans="1:19" s="58" customFormat="1" ht="20.100000000000001" customHeight="1" x14ac:dyDescent="0.25">
      <c r="A2522" s="22">
        <v>2086</v>
      </c>
      <c r="B2522" s="20" t="str">
        <f t="shared" si="151"/>
        <v>00.02.27.4.1.1.10.B.170.2017</v>
      </c>
      <c r="C2522" s="20">
        <v>170</v>
      </c>
      <c r="D2522" s="72" t="s">
        <v>1085</v>
      </c>
      <c r="E2522" s="33" t="s">
        <v>438</v>
      </c>
      <c r="F2522" s="19" t="s">
        <v>893</v>
      </c>
      <c r="G2522" s="190">
        <v>12600000</v>
      </c>
      <c r="H2522" s="269"/>
      <c r="I2522" s="15">
        <v>2017</v>
      </c>
      <c r="J2522" s="73" t="s">
        <v>1311</v>
      </c>
      <c r="K2522" s="27"/>
      <c r="L2522" s="20"/>
      <c r="M2522" s="27"/>
      <c r="N2522" s="27">
        <v>1</v>
      </c>
      <c r="O2522" s="22" t="s">
        <v>949</v>
      </c>
      <c r="P2522" s="28" t="s">
        <v>847</v>
      </c>
      <c r="Q2522" s="20"/>
      <c r="R2522" s="20"/>
      <c r="S2522" s="20"/>
    </row>
    <row r="2523" spans="1:19" s="58" customFormat="1" ht="20.100000000000001" customHeight="1" x14ac:dyDescent="0.25">
      <c r="A2523" s="72">
        <v>2087</v>
      </c>
      <c r="B2523" s="20" t="str">
        <f t="shared" si="151"/>
        <v>00.02.27.4.1.1.10.B.171.2017</v>
      </c>
      <c r="C2523" s="20">
        <v>171</v>
      </c>
      <c r="D2523" s="72" t="s">
        <v>1085</v>
      </c>
      <c r="E2523" s="33" t="s">
        <v>438</v>
      </c>
      <c r="F2523" s="19" t="s">
        <v>893</v>
      </c>
      <c r="G2523" s="190">
        <v>12600000</v>
      </c>
      <c r="H2523" s="269"/>
      <c r="I2523" s="15">
        <v>2017</v>
      </c>
      <c r="J2523" s="73" t="s">
        <v>1311</v>
      </c>
      <c r="K2523" s="27"/>
      <c r="L2523" s="20"/>
      <c r="M2523" s="27"/>
      <c r="N2523" s="27">
        <v>1</v>
      </c>
      <c r="O2523" s="22" t="s">
        <v>949</v>
      </c>
      <c r="P2523" s="28" t="s">
        <v>847</v>
      </c>
      <c r="Q2523" s="20"/>
      <c r="R2523" s="20"/>
      <c r="S2523" s="20"/>
    </row>
    <row r="2524" spans="1:19" s="58" customFormat="1" ht="20.100000000000001" customHeight="1" x14ac:dyDescent="0.25">
      <c r="A2524" s="22">
        <v>2088</v>
      </c>
      <c r="B2524" s="20" t="str">
        <f t="shared" si="151"/>
        <v>00.02.27.4.1.1.10.B.172.2017</v>
      </c>
      <c r="C2524" s="20">
        <v>172</v>
      </c>
      <c r="D2524" s="72" t="s">
        <v>1085</v>
      </c>
      <c r="E2524" s="33" t="s">
        <v>438</v>
      </c>
      <c r="F2524" s="19" t="s">
        <v>893</v>
      </c>
      <c r="G2524" s="190">
        <v>12600000</v>
      </c>
      <c r="H2524" s="269"/>
      <c r="I2524" s="15">
        <v>2017</v>
      </c>
      <c r="J2524" s="73" t="s">
        <v>1311</v>
      </c>
      <c r="K2524" s="27"/>
      <c r="L2524" s="20"/>
      <c r="M2524" s="27"/>
      <c r="N2524" s="27">
        <v>1</v>
      </c>
      <c r="O2524" s="22" t="s">
        <v>949</v>
      </c>
      <c r="P2524" s="28" t="s">
        <v>847</v>
      </c>
      <c r="Q2524" s="20"/>
      <c r="R2524" s="20"/>
      <c r="S2524" s="20"/>
    </row>
    <row r="2525" spans="1:19" s="58" customFormat="1" ht="20.100000000000001" customHeight="1" x14ac:dyDescent="0.25">
      <c r="A2525" s="72">
        <v>2089</v>
      </c>
      <c r="B2525" s="20" t="str">
        <f t="shared" si="151"/>
        <v>00.02.27.4.1.1.10.B.173.2017</v>
      </c>
      <c r="C2525" s="20">
        <v>173</v>
      </c>
      <c r="D2525" s="72" t="s">
        <v>1085</v>
      </c>
      <c r="E2525" s="33" t="s">
        <v>438</v>
      </c>
      <c r="F2525" s="19" t="s">
        <v>893</v>
      </c>
      <c r="G2525" s="190">
        <v>12600000</v>
      </c>
      <c r="H2525" s="269"/>
      <c r="I2525" s="15">
        <v>2017</v>
      </c>
      <c r="J2525" s="73" t="s">
        <v>1311</v>
      </c>
      <c r="K2525" s="27"/>
      <c r="L2525" s="20"/>
      <c r="M2525" s="27"/>
      <c r="N2525" s="27">
        <v>1</v>
      </c>
      <c r="O2525" s="22" t="s">
        <v>949</v>
      </c>
      <c r="P2525" s="28" t="s">
        <v>847</v>
      </c>
      <c r="Q2525" s="20"/>
      <c r="R2525" s="20"/>
      <c r="S2525" s="20"/>
    </row>
    <row r="2526" spans="1:19" s="58" customFormat="1" ht="20.100000000000001" customHeight="1" x14ac:dyDescent="0.25">
      <c r="A2526" s="22">
        <v>2090</v>
      </c>
      <c r="B2526" s="20" t="str">
        <f t="shared" si="151"/>
        <v>00.02.27.4.1.1.10.B.174.2017</v>
      </c>
      <c r="C2526" s="20">
        <v>174</v>
      </c>
      <c r="D2526" s="72" t="s">
        <v>1085</v>
      </c>
      <c r="E2526" s="33" t="s">
        <v>438</v>
      </c>
      <c r="F2526" s="19" t="s">
        <v>893</v>
      </c>
      <c r="G2526" s="190">
        <v>12600000</v>
      </c>
      <c r="H2526" s="269"/>
      <c r="I2526" s="15">
        <v>2017</v>
      </c>
      <c r="J2526" s="73" t="s">
        <v>1311</v>
      </c>
      <c r="K2526" s="27"/>
      <c r="L2526" s="20"/>
      <c r="M2526" s="27"/>
      <c r="N2526" s="27">
        <v>1</v>
      </c>
      <c r="O2526" s="22" t="s">
        <v>949</v>
      </c>
      <c r="P2526" s="28" t="s">
        <v>847</v>
      </c>
      <c r="Q2526" s="20"/>
      <c r="R2526" s="20"/>
      <c r="S2526" s="20"/>
    </row>
    <row r="2527" spans="1:19" s="58" customFormat="1" ht="20.100000000000001" customHeight="1" x14ac:dyDescent="0.25">
      <c r="A2527" s="72">
        <v>2091</v>
      </c>
      <c r="B2527" s="20" t="str">
        <f t="shared" si="151"/>
        <v>00.02.27.4.1.1.10.B.175.2017</v>
      </c>
      <c r="C2527" s="20">
        <v>175</v>
      </c>
      <c r="D2527" s="72" t="s">
        <v>1085</v>
      </c>
      <c r="E2527" s="33" t="s">
        <v>438</v>
      </c>
      <c r="F2527" s="19" t="s">
        <v>893</v>
      </c>
      <c r="G2527" s="190">
        <v>12600000</v>
      </c>
      <c r="H2527" s="269"/>
      <c r="I2527" s="15">
        <v>2017</v>
      </c>
      <c r="J2527" s="73" t="s">
        <v>1311</v>
      </c>
      <c r="K2527" s="27"/>
      <c r="L2527" s="20"/>
      <c r="M2527" s="27"/>
      <c r="N2527" s="27">
        <v>1</v>
      </c>
      <c r="O2527" s="22" t="s">
        <v>949</v>
      </c>
      <c r="P2527" s="28" t="s">
        <v>847</v>
      </c>
      <c r="Q2527" s="20"/>
      <c r="R2527" s="20"/>
      <c r="S2527" s="20"/>
    </row>
    <row r="2528" spans="1:19" s="58" customFormat="1" ht="20.100000000000001" customHeight="1" x14ac:dyDescent="0.25">
      <c r="A2528" s="22">
        <v>2092</v>
      </c>
      <c r="B2528" s="20" t="str">
        <f t="shared" si="151"/>
        <v>00.02.27.4.1.1.10.B.176.2017</v>
      </c>
      <c r="C2528" s="20">
        <v>176</v>
      </c>
      <c r="D2528" s="72" t="s">
        <v>1085</v>
      </c>
      <c r="E2528" s="33" t="s">
        <v>438</v>
      </c>
      <c r="F2528" s="19" t="s">
        <v>893</v>
      </c>
      <c r="G2528" s="190">
        <v>12600000</v>
      </c>
      <c r="H2528" s="269"/>
      <c r="I2528" s="15">
        <v>2017</v>
      </c>
      <c r="J2528" s="73" t="s">
        <v>1311</v>
      </c>
      <c r="K2528" s="27"/>
      <c r="L2528" s="20"/>
      <c r="M2528" s="27"/>
      <c r="N2528" s="27">
        <v>1</v>
      </c>
      <c r="O2528" s="22" t="s">
        <v>949</v>
      </c>
      <c r="P2528" s="28" t="s">
        <v>847</v>
      </c>
      <c r="Q2528" s="20"/>
      <c r="R2528" s="20"/>
      <c r="S2528" s="20"/>
    </row>
    <row r="2529" spans="1:19" s="58" customFormat="1" ht="20.100000000000001" customHeight="1" x14ac:dyDescent="0.25">
      <c r="A2529" s="72">
        <v>2093</v>
      </c>
      <c r="B2529" s="20" t="str">
        <f t="shared" si="151"/>
        <v>00.02.27.4.1.1.10.B.177.2018</v>
      </c>
      <c r="C2529" s="20">
        <v>177</v>
      </c>
      <c r="D2529" s="72" t="s">
        <v>1085</v>
      </c>
      <c r="E2529" s="125" t="s">
        <v>781</v>
      </c>
      <c r="F2529" s="19" t="s">
        <v>893</v>
      </c>
      <c r="G2529" s="190">
        <v>2500000</v>
      </c>
      <c r="H2529" s="269"/>
      <c r="I2529" s="15">
        <v>2018</v>
      </c>
      <c r="J2529" s="73" t="s">
        <v>1312</v>
      </c>
      <c r="K2529" s="27"/>
      <c r="L2529" s="20"/>
      <c r="M2529" s="27"/>
      <c r="N2529" s="27">
        <v>1</v>
      </c>
      <c r="O2529" s="22" t="s">
        <v>949</v>
      </c>
      <c r="P2529" s="28" t="s">
        <v>847</v>
      </c>
      <c r="Q2529" s="20"/>
      <c r="R2529" s="20"/>
      <c r="S2529" s="20"/>
    </row>
    <row r="2530" spans="1:19" s="58" customFormat="1" ht="20.100000000000001" customHeight="1" x14ac:dyDescent="0.25">
      <c r="A2530" s="22">
        <v>2094</v>
      </c>
      <c r="B2530" s="20" t="str">
        <f t="shared" si="151"/>
        <v>00.02.27.4.1.1.10.B.178.2018</v>
      </c>
      <c r="C2530" s="20">
        <v>178</v>
      </c>
      <c r="D2530" s="72" t="s">
        <v>1085</v>
      </c>
      <c r="E2530" s="125" t="s">
        <v>781</v>
      </c>
      <c r="F2530" s="19" t="s">
        <v>893</v>
      </c>
      <c r="G2530" s="190">
        <v>2500000</v>
      </c>
      <c r="H2530" s="269"/>
      <c r="I2530" s="15">
        <v>2018</v>
      </c>
      <c r="J2530" s="73" t="s">
        <v>1312</v>
      </c>
      <c r="K2530" s="27"/>
      <c r="L2530" s="20"/>
      <c r="M2530" s="27"/>
      <c r="N2530" s="27">
        <v>1</v>
      </c>
      <c r="O2530" s="22" t="s">
        <v>949</v>
      </c>
      <c r="P2530" s="28" t="s">
        <v>847</v>
      </c>
      <c r="Q2530" s="20"/>
      <c r="R2530" s="20"/>
      <c r="S2530" s="20"/>
    </row>
    <row r="2531" spans="1:19" s="58" customFormat="1" ht="20.100000000000001" customHeight="1" x14ac:dyDescent="0.25">
      <c r="A2531" s="72">
        <v>2095</v>
      </c>
      <c r="B2531" s="20" t="str">
        <f t="shared" si="151"/>
        <v>00.02.27.4.1.1.10.B.179.2018</v>
      </c>
      <c r="C2531" s="20">
        <v>179</v>
      </c>
      <c r="D2531" s="72" t="s">
        <v>1085</v>
      </c>
      <c r="E2531" s="125" t="s">
        <v>781</v>
      </c>
      <c r="F2531" s="19" t="s">
        <v>893</v>
      </c>
      <c r="G2531" s="190">
        <v>2500000</v>
      </c>
      <c r="H2531" s="269"/>
      <c r="I2531" s="15">
        <v>2018</v>
      </c>
      <c r="J2531" s="73" t="s">
        <v>1312</v>
      </c>
      <c r="K2531" s="27"/>
      <c r="L2531" s="20"/>
      <c r="M2531" s="27"/>
      <c r="N2531" s="27">
        <v>1</v>
      </c>
      <c r="O2531" s="22" t="s">
        <v>949</v>
      </c>
      <c r="P2531" s="28" t="s">
        <v>847</v>
      </c>
      <c r="Q2531" s="20"/>
      <c r="R2531" s="20"/>
      <c r="S2531" s="20"/>
    </row>
    <row r="2532" spans="1:19" s="58" customFormat="1" ht="20.100000000000001" customHeight="1" x14ac:dyDescent="0.25">
      <c r="A2532" s="22">
        <v>2096</v>
      </c>
      <c r="B2532" s="20" t="str">
        <f t="shared" si="151"/>
        <v>00.02.27.4.1.1.10.B.180.2018</v>
      </c>
      <c r="C2532" s="20">
        <v>180</v>
      </c>
      <c r="D2532" s="72" t="s">
        <v>1085</v>
      </c>
      <c r="E2532" s="125" t="s">
        <v>781</v>
      </c>
      <c r="F2532" s="19" t="s">
        <v>893</v>
      </c>
      <c r="G2532" s="190">
        <v>2500000</v>
      </c>
      <c r="H2532" s="269"/>
      <c r="I2532" s="15">
        <v>2018</v>
      </c>
      <c r="J2532" s="73" t="s">
        <v>1312</v>
      </c>
      <c r="K2532" s="27"/>
      <c r="L2532" s="20"/>
      <c r="M2532" s="27"/>
      <c r="N2532" s="27">
        <v>1</v>
      </c>
      <c r="O2532" s="22" t="s">
        <v>949</v>
      </c>
      <c r="P2532" s="28" t="s">
        <v>847</v>
      </c>
      <c r="Q2532" s="20"/>
      <c r="R2532" s="20"/>
      <c r="S2532" s="20"/>
    </row>
    <row r="2533" spans="1:19" s="58" customFormat="1" ht="20.100000000000001" customHeight="1" x14ac:dyDescent="0.25">
      <c r="A2533" s="72">
        <v>2097</v>
      </c>
      <c r="B2533" s="20" t="str">
        <f t="shared" si="151"/>
        <v>00.02.27.4.1.1.10.B.181.2018</v>
      </c>
      <c r="C2533" s="20">
        <v>181</v>
      </c>
      <c r="D2533" s="72" t="s">
        <v>1085</v>
      </c>
      <c r="E2533" s="125" t="s">
        <v>781</v>
      </c>
      <c r="F2533" s="19" t="s">
        <v>893</v>
      </c>
      <c r="G2533" s="190">
        <v>2500000</v>
      </c>
      <c r="H2533" s="269"/>
      <c r="I2533" s="15">
        <v>2018</v>
      </c>
      <c r="J2533" s="73" t="s">
        <v>1312</v>
      </c>
      <c r="K2533" s="27"/>
      <c r="L2533" s="20"/>
      <c r="M2533" s="27"/>
      <c r="N2533" s="27">
        <v>1</v>
      </c>
      <c r="O2533" s="22" t="s">
        <v>949</v>
      </c>
      <c r="P2533" s="28" t="s">
        <v>847</v>
      </c>
      <c r="Q2533" s="20"/>
      <c r="R2533" s="20"/>
      <c r="S2533" s="20"/>
    </row>
    <row r="2534" spans="1:19" s="58" customFormat="1" ht="20.100000000000001" customHeight="1" x14ac:dyDescent="0.25">
      <c r="A2534" s="22">
        <v>2098</v>
      </c>
      <c r="B2534" s="20" t="str">
        <f t="shared" si="151"/>
        <v>00.02.27.4.1.1.10.B.182.2018</v>
      </c>
      <c r="C2534" s="20">
        <v>182</v>
      </c>
      <c r="D2534" s="72" t="s">
        <v>1085</v>
      </c>
      <c r="E2534" s="125" t="s">
        <v>781</v>
      </c>
      <c r="F2534" s="19" t="s">
        <v>893</v>
      </c>
      <c r="G2534" s="190">
        <v>2500000</v>
      </c>
      <c r="H2534" s="269"/>
      <c r="I2534" s="15">
        <v>2018</v>
      </c>
      <c r="J2534" s="73" t="s">
        <v>1312</v>
      </c>
      <c r="K2534" s="27"/>
      <c r="L2534" s="20"/>
      <c r="M2534" s="27"/>
      <c r="N2534" s="27">
        <v>1</v>
      </c>
      <c r="O2534" s="22" t="s">
        <v>949</v>
      </c>
      <c r="P2534" s="28" t="s">
        <v>847</v>
      </c>
      <c r="Q2534" s="20"/>
      <c r="R2534" s="20"/>
      <c r="S2534" s="20"/>
    </row>
    <row r="2535" spans="1:19" s="58" customFormat="1" ht="20.100000000000001" customHeight="1" x14ac:dyDescent="0.25">
      <c r="A2535" s="72">
        <v>2099</v>
      </c>
      <c r="B2535" s="20" t="str">
        <f t="shared" si="151"/>
        <v>00.02.27.4.1.1.10.B.183.2018</v>
      </c>
      <c r="C2535" s="20">
        <v>183</v>
      </c>
      <c r="D2535" s="72" t="s">
        <v>1085</v>
      </c>
      <c r="E2535" s="125" t="s">
        <v>781</v>
      </c>
      <c r="F2535" s="19" t="s">
        <v>893</v>
      </c>
      <c r="G2535" s="190">
        <v>2500000</v>
      </c>
      <c r="H2535" s="269"/>
      <c r="I2535" s="15">
        <v>2018</v>
      </c>
      <c r="J2535" s="73" t="s">
        <v>1312</v>
      </c>
      <c r="K2535" s="27"/>
      <c r="L2535" s="20"/>
      <c r="M2535" s="27"/>
      <c r="N2535" s="27">
        <v>1</v>
      </c>
      <c r="O2535" s="22" t="s">
        <v>949</v>
      </c>
      <c r="P2535" s="28" t="s">
        <v>847</v>
      </c>
      <c r="Q2535" s="20"/>
      <c r="R2535" s="20"/>
      <c r="S2535" s="20"/>
    </row>
    <row r="2536" spans="1:19" s="58" customFormat="1" ht="20.100000000000001" customHeight="1" x14ac:dyDescent="0.25">
      <c r="A2536" s="22">
        <v>2100</v>
      </c>
      <c r="B2536" s="20" t="str">
        <f t="shared" si="151"/>
        <v>00.02.27.4.1.1.10.B.184.2018</v>
      </c>
      <c r="C2536" s="20">
        <v>184</v>
      </c>
      <c r="D2536" s="72" t="s">
        <v>1085</v>
      </c>
      <c r="E2536" s="125" t="s">
        <v>781</v>
      </c>
      <c r="F2536" s="19" t="s">
        <v>893</v>
      </c>
      <c r="G2536" s="190">
        <v>2500000</v>
      </c>
      <c r="H2536" s="269"/>
      <c r="I2536" s="15">
        <v>2018</v>
      </c>
      <c r="J2536" s="73" t="s">
        <v>1312</v>
      </c>
      <c r="K2536" s="27"/>
      <c r="L2536" s="20"/>
      <c r="M2536" s="27"/>
      <c r="N2536" s="27">
        <v>1</v>
      </c>
      <c r="O2536" s="22" t="s">
        <v>949</v>
      </c>
      <c r="P2536" s="28" t="s">
        <v>847</v>
      </c>
      <c r="Q2536" s="20"/>
      <c r="R2536" s="20"/>
      <c r="S2536" s="20"/>
    </row>
    <row r="2537" spans="1:19" s="58" customFormat="1" ht="20.100000000000001" customHeight="1" x14ac:dyDescent="0.25">
      <c r="A2537" s="72">
        <v>2101</v>
      </c>
      <c r="B2537" s="20" t="str">
        <f t="shared" si="151"/>
        <v>00.02.27.4.1.1.10.B.185.2018</v>
      </c>
      <c r="C2537" s="20">
        <v>185</v>
      </c>
      <c r="D2537" s="72" t="s">
        <v>1085</v>
      </c>
      <c r="E2537" s="125" t="s">
        <v>781</v>
      </c>
      <c r="F2537" s="19" t="s">
        <v>893</v>
      </c>
      <c r="G2537" s="190">
        <v>2500000</v>
      </c>
      <c r="H2537" s="269"/>
      <c r="I2537" s="15">
        <v>2018</v>
      </c>
      <c r="J2537" s="73" t="s">
        <v>1312</v>
      </c>
      <c r="K2537" s="27"/>
      <c r="L2537" s="20"/>
      <c r="M2537" s="27"/>
      <c r="N2537" s="27">
        <v>1</v>
      </c>
      <c r="O2537" s="22" t="s">
        <v>949</v>
      </c>
      <c r="P2537" s="28" t="s">
        <v>847</v>
      </c>
      <c r="Q2537" s="20"/>
      <c r="R2537" s="20"/>
      <c r="S2537" s="20"/>
    </row>
    <row r="2538" spans="1:19" s="58" customFormat="1" ht="20.100000000000001" customHeight="1" x14ac:dyDescent="0.25">
      <c r="A2538" s="22">
        <v>2102</v>
      </c>
      <c r="B2538" s="20" t="str">
        <f t="shared" si="151"/>
        <v>00.02.27.4.1.1.10.B.186.2019</v>
      </c>
      <c r="C2538" s="20">
        <v>186</v>
      </c>
      <c r="D2538" s="72" t="s">
        <v>1085</v>
      </c>
      <c r="E2538" s="121" t="s">
        <v>788</v>
      </c>
      <c r="F2538" s="19" t="s">
        <v>893</v>
      </c>
      <c r="G2538" s="200">
        <v>30000</v>
      </c>
      <c r="H2538" s="283"/>
      <c r="I2538" s="15">
        <v>2019</v>
      </c>
      <c r="J2538" s="73" t="s">
        <v>1313</v>
      </c>
      <c r="K2538" s="27"/>
      <c r="L2538" s="20"/>
      <c r="M2538" s="27"/>
      <c r="N2538" s="27">
        <v>1</v>
      </c>
      <c r="O2538" s="22" t="s">
        <v>949</v>
      </c>
      <c r="P2538" s="28" t="s">
        <v>847</v>
      </c>
      <c r="Q2538" s="20"/>
      <c r="R2538" s="20"/>
      <c r="S2538" s="20"/>
    </row>
    <row r="2539" spans="1:19" s="58" customFormat="1" ht="20.100000000000001" customHeight="1" x14ac:dyDescent="0.25">
      <c r="A2539" s="72">
        <v>2103</v>
      </c>
      <c r="B2539" s="20" t="str">
        <f t="shared" si="151"/>
        <v>00.02.27.4.1.1.10.B.187.2019</v>
      </c>
      <c r="C2539" s="20">
        <v>187</v>
      </c>
      <c r="D2539" s="72" t="s">
        <v>1085</v>
      </c>
      <c r="E2539" s="121" t="s">
        <v>788</v>
      </c>
      <c r="F2539" s="19" t="s">
        <v>893</v>
      </c>
      <c r="G2539" s="200">
        <v>30000</v>
      </c>
      <c r="H2539" s="283"/>
      <c r="I2539" s="15">
        <v>2019</v>
      </c>
      <c r="J2539" s="73" t="s">
        <v>1313</v>
      </c>
      <c r="K2539" s="27"/>
      <c r="L2539" s="20"/>
      <c r="M2539" s="27"/>
      <c r="N2539" s="27">
        <v>1</v>
      </c>
      <c r="O2539" s="22" t="s">
        <v>949</v>
      </c>
      <c r="P2539" s="28" t="s">
        <v>847</v>
      </c>
      <c r="Q2539" s="20"/>
      <c r="R2539" s="20"/>
      <c r="S2539" s="20"/>
    </row>
    <row r="2540" spans="1:19" s="58" customFormat="1" ht="20.100000000000001" customHeight="1" x14ac:dyDescent="0.25">
      <c r="A2540" s="22">
        <v>2104</v>
      </c>
      <c r="B2540" s="20" t="str">
        <f t="shared" si="151"/>
        <v>00.02.27.4.1.1.10.B.188.2019</v>
      </c>
      <c r="C2540" s="20">
        <v>188</v>
      </c>
      <c r="D2540" s="72" t="s">
        <v>1085</v>
      </c>
      <c r="E2540" s="121" t="s">
        <v>788</v>
      </c>
      <c r="F2540" s="19" t="s">
        <v>893</v>
      </c>
      <c r="G2540" s="200">
        <v>30000</v>
      </c>
      <c r="H2540" s="283"/>
      <c r="I2540" s="15">
        <v>2019</v>
      </c>
      <c r="J2540" s="73" t="s">
        <v>1313</v>
      </c>
      <c r="K2540" s="27"/>
      <c r="L2540" s="20"/>
      <c r="M2540" s="27"/>
      <c r="N2540" s="27">
        <v>1</v>
      </c>
      <c r="O2540" s="22" t="s">
        <v>949</v>
      </c>
      <c r="P2540" s="28" t="s">
        <v>847</v>
      </c>
      <c r="Q2540" s="20"/>
      <c r="R2540" s="20"/>
      <c r="S2540" s="20"/>
    </row>
    <row r="2541" spans="1:19" s="58" customFormat="1" ht="20.100000000000001" customHeight="1" x14ac:dyDescent="0.25">
      <c r="A2541" s="72">
        <v>2105</v>
      </c>
      <c r="B2541" s="20" t="str">
        <f t="shared" si="151"/>
        <v>00.02.27.4.1.1.10.B.189.2019</v>
      </c>
      <c r="C2541" s="20">
        <v>189</v>
      </c>
      <c r="D2541" s="72" t="s">
        <v>1085</v>
      </c>
      <c r="E2541" s="121" t="s">
        <v>788</v>
      </c>
      <c r="F2541" s="19" t="s">
        <v>893</v>
      </c>
      <c r="G2541" s="200">
        <v>30000</v>
      </c>
      <c r="H2541" s="283"/>
      <c r="I2541" s="15">
        <v>2019</v>
      </c>
      <c r="J2541" s="73" t="s">
        <v>1313</v>
      </c>
      <c r="K2541" s="27"/>
      <c r="L2541" s="20"/>
      <c r="M2541" s="27"/>
      <c r="N2541" s="27">
        <v>1</v>
      </c>
      <c r="O2541" s="22" t="s">
        <v>949</v>
      </c>
      <c r="P2541" s="28" t="s">
        <v>847</v>
      </c>
      <c r="Q2541" s="20"/>
      <c r="R2541" s="20"/>
      <c r="S2541" s="20"/>
    </row>
    <row r="2542" spans="1:19" s="58" customFormat="1" ht="20.100000000000001" customHeight="1" x14ac:dyDescent="0.25">
      <c r="A2542" s="22">
        <v>2106</v>
      </c>
      <c r="B2542" s="20" t="str">
        <f t="shared" si="151"/>
        <v>00.02.27.4.1.1.10.B.190.2019</v>
      </c>
      <c r="C2542" s="20">
        <v>190</v>
      </c>
      <c r="D2542" s="72" t="s">
        <v>1085</v>
      </c>
      <c r="E2542" s="121" t="s">
        <v>788</v>
      </c>
      <c r="F2542" s="19" t="s">
        <v>893</v>
      </c>
      <c r="G2542" s="200">
        <v>30000</v>
      </c>
      <c r="H2542" s="283"/>
      <c r="I2542" s="15">
        <v>2019</v>
      </c>
      <c r="J2542" s="73" t="s">
        <v>1313</v>
      </c>
      <c r="K2542" s="27"/>
      <c r="L2542" s="20"/>
      <c r="M2542" s="27"/>
      <c r="N2542" s="27">
        <v>1</v>
      </c>
      <c r="O2542" s="22" t="s">
        <v>949</v>
      </c>
      <c r="P2542" s="28" t="s">
        <v>847</v>
      </c>
      <c r="Q2542" s="20"/>
      <c r="R2542" s="20"/>
      <c r="S2542" s="20"/>
    </row>
    <row r="2543" spans="1:19" s="58" customFormat="1" ht="20.100000000000001" customHeight="1" x14ac:dyDescent="0.25">
      <c r="A2543" s="72">
        <v>2107</v>
      </c>
      <c r="B2543" s="20" t="str">
        <f t="shared" si="151"/>
        <v>00.02.27.4.1.1.10.B.191.2019</v>
      </c>
      <c r="C2543" s="20">
        <v>191</v>
      </c>
      <c r="D2543" s="72" t="s">
        <v>1085</v>
      </c>
      <c r="E2543" s="121" t="s">
        <v>788</v>
      </c>
      <c r="F2543" s="19" t="s">
        <v>893</v>
      </c>
      <c r="G2543" s="200">
        <v>30000</v>
      </c>
      <c r="H2543" s="283"/>
      <c r="I2543" s="15">
        <v>2019</v>
      </c>
      <c r="J2543" s="73" t="s">
        <v>1313</v>
      </c>
      <c r="K2543" s="27"/>
      <c r="L2543" s="20"/>
      <c r="M2543" s="27"/>
      <c r="N2543" s="27">
        <v>1</v>
      </c>
      <c r="O2543" s="22" t="s">
        <v>949</v>
      </c>
      <c r="P2543" s="28" t="s">
        <v>847</v>
      </c>
      <c r="Q2543" s="20"/>
      <c r="R2543" s="20"/>
      <c r="S2543" s="20"/>
    </row>
    <row r="2544" spans="1:19" s="58" customFormat="1" ht="20.100000000000001" customHeight="1" x14ac:dyDescent="0.25">
      <c r="A2544" s="22">
        <v>2108</v>
      </c>
      <c r="B2544" s="20" t="str">
        <f t="shared" si="151"/>
        <v>00.02.27.4.1.1.10.B.192.2019</v>
      </c>
      <c r="C2544" s="20">
        <v>192</v>
      </c>
      <c r="D2544" s="72" t="s">
        <v>1085</v>
      </c>
      <c r="E2544" s="121" t="s">
        <v>788</v>
      </c>
      <c r="F2544" s="19" t="s">
        <v>893</v>
      </c>
      <c r="G2544" s="200">
        <v>30000</v>
      </c>
      <c r="H2544" s="283"/>
      <c r="I2544" s="15">
        <v>2019</v>
      </c>
      <c r="J2544" s="73" t="s">
        <v>1313</v>
      </c>
      <c r="K2544" s="27"/>
      <c r="L2544" s="20"/>
      <c r="M2544" s="27"/>
      <c r="N2544" s="27">
        <v>1</v>
      </c>
      <c r="O2544" s="22" t="s">
        <v>949</v>
      </c>
      <c r="P2544" s="28" t="s">
        <v>847</v>
      </c>
      <c r="Q2544" s="20"/>
      <c r="R2544" s="20"/>
      <c r="S2544" s="20"/>
    </row>
    <row r="2545" spans="1:19" s="58" customFormat="1" ht="20.100000000000001" customHeight="1" x14ac:dyDescent="0.25">
      <c r="A2545" s="72">
        <v>2109</v>
      </c>
      <c r="B2545" s="20" t="str">
        <f t="shared" si="151"/>
        <v>00.02.27.4.1.1.10.B.193.2019</v>
      </c>
      <c r="C2545" s="20">
        <v>193</v>
      </c>
      <c r="D2545" s="72" t="s">
        <v>1085</v>
      </c>
      <c r="E2545" s="121" t="s">
        <v>788</v>
      </c>
      <c r="F2545" s="19" t="s">
        <v>893</v>
      </c>
      <c r="G2545" s="200">
        <v>30000</v>
      </c>
      <c r="H2545" s="283"/>
      <c r="I2545" s="15">
        <v>2019</v>
      </c>
      <c r="J2545" s="73" t="s">
        <v>1313</v>
      </c>
      <c r="K2545" s="27"/>
      <c r="L2545" s="20"/>
      <c r="M2545" s="27"/>
      <c r="N2545" s="27">
        <v>1</v>
      </c>
      <c r="O2545" s="22" t="s">
        <v>949</v>
      </c>
      <c r="P2545" s="28" t="s">
        <v>847</v>
      </c>
      <c r="Q2545" s="20"/>
      <c r="R2545" s="20"/>
      <c r="S2545" s="20"/>
    </row>
    <row r="2546" spans="1:19" s="58" customFormat="1" ht="20.100000000000001" customHeight="1" x14ac:dyDescent="0.25">
      <c r="A2546" s="22">
        <v>2110</v>
      </c>
      <c r="B2546" s="20" t="str">
        <f t="shared" si="151"/>
        <v>00.02.27.4.1.1.10.B.194.2019</v>
      </c>
      <c r="C2546" s="20">
        <v>194</v>
      </c>
      <c r="D2546" s="72" t="s">
        <v>1085</v>
      </c>
      <c r="E2546" s="121" t="s">
        <v>788</v>
      </c>
      <c r="F2546" s="19" t="s">
        <v>893</v>
      </c>
      <c r="G2546" s="200">
        <v>30000</v>
      </c>
      <c r="H2546" s="283"/>
      <c r="I2546" s="15">
        <v>2019</v>
      </c>
      <c r="J2546" s="73" t="s">
        <v>1313</v>
      </c>
      <c r="K2546" s="27"/>
      <c r="L2546" s="20"/>
      <c r="M2546" s="27"/>
      <c r="N2546" s="27">
        <v>1</v>
      </c>
      <c r="O2546" s="22" t="s">
        <v>949</v>
      </c>
      <c r="P2546" s="28" t="s">
        <v>847</v>
      </c>
      <c r="Q2546" s="20"/>
      <c r="R2546" s="20">
        <v>7</v>
      </c>
      <c r="S2546" s="20" t="s">
        <v>848</v>
      </c>
    </row>
    <row r="2547" spans="1:19" s="58" customFormat="1" ht="20.100000000000001" customHeight="1" x14ac:dyDescent="0.25">
      <c r="A2547" s="72">
        <v>2111</v>
      </c>
      <c r="B2547" s="20" t="str">
        <f t="shared" si="151"/>
        <v>00.02.27.4.1.1.10.B.195.2017</v>
      </c>
      <c r="C2547" s="20">
        <v>195</v>
      </c>
      <c r="D2547" s="72" t="s">
        <v>1085</v>
      </c>
      <c r="E2547" s="28" t="s">
        <v>842</v>
      </c>
      <c r="F2547" s="19" t="s">
        <v>893</v>
      </c>
      <c r="G2547" s="190">
        <v>120000</v>
      </c>
      <c r="H2547" s="269"/>
      <c r="I2547" s="15">
        <v>2017</v>
      </c>
      <c r="J2547" s="73" t="s">
        <v>1311</v>
      </c>
      <c r="K2547" s="27"/>
      <c r="L2547" s="20"/>
      <c r="M2547" s="27"/>
      <c r="N2547" s="27">
        <v>1</v>
      </c>
      <c r="O2547" s="22" t="s">
        <v>949</v>
      </c>
      <c r="P2547" s="28" t="s">
        <v>847</v>
      </c>
      <c r="Q2547" s="20"/>
      <c r="R2547" s="20">
        <v>7</v>
      </c>
      <c r="S2547" s="20" t="s">
        <v>848</v>
      </c>
    </row>
    <row r="2548" spans="1:19" s="58" customFormat="1" ht="20.100000000000001" customHeight="1" x14ac:dyDescent="0.25">
      <c r="A2548" s="22">
        <v>2112</v>
      </c>
      <c r="B2548" s="20" t="str">
        <f t="shared" si="151"/>
        <v>00.02.27.4.1.1.10.B.196.2017</v>
      </c>
      <c r="C2548" s="20">
        <v>196</v>
      </c>
      <c r="D2548" s="72" t="s">
        <v>1085</v>
      </c>
      <c r="E2548" s="28" t="s">
        <v>842</v>
      </c>
      <c r="F2548" s="19" t="s">
        <v>893</v>
      </c>
      <c r="G2548" s="190">
        <v>120000</v>
      </c>
      <c r="H2548" s="269"/>
      <c r="I2548" s="15">
        <v>2017</v>
      </c>
      <c r="J2548" s="73" t="s">
        <v>1311</v>
      </c>
      <c r="K2548" s="27"/>
      <c r="L2548" s="20"/>
      <c r="M2548" s="27"/>
      <c r="N2548" s="27">
        <v>1</v>
      </c>
      <c r="O2548" s="22" t="s">
        <v>949</v>
      </c>
      <c r="P2548" s="28" t="s">
        <v>847</v>
      </c>
      <c r="Q2548" s="20"/>
      <c r="R2548" s="20">
        <v>7</v>
      </c>
      <c r="S2548" s="20" t="s">
        <v>848</v>
      </c>
    </row>
    <row r="2549" spans="1:19" s="58" customFormat="1" ht="20.100000000000001" customHeight="1" x14ac:dyDescent="0.25">
      <c r="A2549" s="72">
        <v>2113</v>
      </c>
      <c r="B2549" s="20" t="str">
        <f t="shared" si="151"/>
        <v>00.02.27.4.1.1.10.B.197.2017</v>
      </c>
      <c r="C2549" s="20">
        <v>197</v>
      </c>
      <c r="D2549" s="72" t="s">
        <v>1085</v>
      </c>
      <c r="E2549" s="28" t="s">
        <v>842</v>
      </c>
      <c r="F2549" s="19" t="s">
        <v>893</v>
      </c>
      <c r="G2549" s="190">
        <v>120000</v>
      </c>
      <c r="H2549" s="269"/>
      <c r="I2549" s="15">
        <v>2017</v>
      </c>
      <c r="J2549" s="73" t="s">
        <v>1311</v>
      </c>
      <c r="K2549" s="27"/>
      <c r="L2549" s="20"/>
      <c r="M2549" s="27"/>
      <c r="N2549" s="27">
        <v>1</v>
      </c>
      <c r="O2549" s="22" t="s">
        <v>949</v>
      </c>
      <c r="P2549" s="28" t="s">
        <v>847</v>
      </c>
      <c r="Q2549" s="20"/>
      <c r="R2549" s="20">
        <v>7</v>
      </c>
      <c r="S2549" s="20" t="s">
        <v>848</v>
      </c>
    </row>
    <row r="2550" spans="1:19" s="58" customFormat="1" ht="20.100000000000001" customHeight="1" x14ac:dyDescent="0.25">
      <c r="A2550" s="22">
        <v>2114</v>
      </c>
      <c r="B2550" s="20" t="str">
        <f t="shared" si="151"/>
        <v>00.02.27.4.1.1.10.B.198.2017</v>
      </c>
      <c r="C2550" s="20">
        <v>198</v>
      </c>
      <c r="D2550" s="72" t="s">
        <v>1085</v>
      </c>
      <c r="E2550" s="28" t="s">
        <v>842</v>
      </c>
      <c r="F2550" s="19" t="s">
        <v>893</v>
      </c>
      <c r="G2550" s="190">
        <v>120000</v>
      </c>
      <c r="H2550" s="269"/>
      <c r="I2550" s="15">
        <v>2017</v>
      </c>
      <c r="J2550" s="73" t="s">
        <v>1311</v>
      </c>
      <c r="K2550" s="27"/>
      <c r="L2550" s="20"/>
      <c r="M2550" s="27"/>
      <c r="N2550" s="27">
        <v>1</v>
      </c>
      <c r="O2550" s="22" t="s">
        <v>949</v>
      </c>
      <c r="P2550" s="28" t="s">
        <v>847</v>
      </c>
      <c r="Q2550" s="20"/>
      <c r="R2550" s="20">
        <v>7</v>
      </c>
      <c r="S2550" s="20" t="s">
        <v>848</v>
      </c>
    </row>
    <row r="2551" spans="1:19" s="58" customFormat="1" ht="20.100000000000001" customHeight="1" x14ac:dyDescent="0.25">
      <c r="A2551" s="72">
        <v>2115</v>
      </c>
      <c r="B2551" s="20" t="str">
        <f t="shared" si="151"/>
        <v>00.02.27.4.1.1.10.B.199.2017</v>
      </c>
      <c r="C2551" s="20">
        <v>199</v>
      </c>
      <c r="D2551" s="72" t="s">
        <v>1085</v>
      </c>
      <c r="E2551" s="28" t="s">
        <v>842</v>
      </c>
      <c r="F2551" s="19" t="s">
        <v>893</v>
      </c>
      <c r="G2551" s="190">
        <v>120000</v>
      </c>
      <c r="H2551" s="269"/>
      <c r="I2551" s="15">
        <v>2017</v>
      </c>
      <c r="J2551" s="73" t="s">
        <v>1311</v>
      </c>
      <c r="K2551" s="27"/>
      <c r="L2551" s="20"/>
      <c r="M2551" s="27"/>
      <c r="N2551" s="27">
        <v>1</v>
      </c>
      <c r="O2551" s="22" t="s">
        <v>949</v>
      </c>
      <c r="P2551" s="28" t="s">
        <v>847</v>
      </c>
      <c r="Q2551" s="20"/>
      <c r="R2551" s="20">
        <v>7</v>
      </c>
      <c r="S2551" s="20" t="s">
        <v>848</v>
      </c>
    </row>
    <row r="2552" spans="1:19" s="58" customFormat="1" ht="20.100000000000001" customHeight="1" x14ac:dyDescent="0.25">
      <c r="A2552" s="22">
        <v>2116</v>
      </c>
      <c r="B2552" s="20" t="str">
        <f t="shared" si="151"/>
        <v>00.02.27.4.1.1.10.B.200.2017</v>
      </c>
      <c r="C2552" s="20">
        <v>200</v>
      </c>
      <c r="D2552" s="72" t="s">
        <v>1085</v>
      </c>
      <c r="E2552" s="28" t="s">
        <v>842</v>
      </c>
      <c r="F2552" s="19" t="s">
        <v>893</v>
      </c>
      <c r="G2552" s="190">
        <v>120000</v>
      </c>
      <c r="H2552" s="269"/>
      <c r="I2552" s="15">
        <v>2017</v>
      </c>
      <c r="J2552" s="73" t="s">
        <v>1311</v>
      </c>
      <c r="K2552" s="27"/>
      <c r="L2552" s="20"/>
      <c r="M2552" s="27"/>
      <c r="N2552" s="27">
        <v>1</v>
      </c>
      <c r="O2552" s="22" t="s">
        <v>949</v>
      </c>
      <c r="P2552" s="28" t="s">
        <v>847</v>
      </c>
      <c r="Q2552" s="20"/>
      <c r="R2552" s="20">
        <v>7</v>
      </c>
      <c r="S2552" s="20" t="s">
        <v>848</v>
      </c>
    </row>
    <row r="2553" spans="1:19" s="58" customFormat="1" ht="20.100000000000001" customHeight="1" x14ac:dyDescent="0.25">
      <c r="A2553" s="72">
        <v>2117</v>
      </c>
      <c r="B2553" s="20" t="str">
        <f t="shared" si="151"/>
        <v>00.02.27.4.1.1.10.B.201.2017</v>
      </c>
      <c r="C2553" s="20">
        <v>201</v>
      </c>
      <c r="D2553" s="72" t="s">
        <v>1085</v>
      </c>
      <c r="E2553" s="28" t="s">
        <v>842</v>
      </c>
      <c r="F2553" s="19" t="s">
        <v>893</v>
      </c>
      <c r="G2553" s="190">
        <v>120000</v>
      </c>
      <c r="H2553" s="269"/>
      <c r="I2553" s="15">
        <v>2017</v>
      </c>
      <c r="J2553" s="73" t="s">
        <v>1311</v>
      </c>
      <c r="K2553" s="27"/>
      <c r="L2553" s="20"/>
      <c r="M2553" s="27"/>
      <c r="N2553" s="27">
        <v>1</v>
      </c>
      <c r="O2553" s="22" t="s">
        <v>949</v>
      </c>
      <c r="P2553" s="28" t="s">
        <v>847</v>
      </c>
      <c r="Q2553" s="20"/>
      <c r="R2553" s="20">
        <v>7</v>
      </c>
      <c r="S2553" s="20" t="s">
        <v>848</v>
      </c>
    </row>
    <row r="2554" spans="1:19" s="58" customFormat="1" ht="20.100000000000001" customHeight="1" x14ac:dyDescent="0.25">
      <c r="A2554" s="22">
        <v>2118</v>
      </c>
      <c r="B2554" s="20" t="str">
        <f t="shared" si="151"/>
        <v>00.02.27.4.1.1.10.B.202.2017</v>
      </c>
      <c r="C2554" s="20">
        <v>202</v>
      </c>
      <c r="D2554" s="72" t="s">
        <v>1085</v>
      </c>
      <c r="E2554" s="28" t="s">
        <v>842</v>
      </c>
      <c r="F2554" s="19" t="s">
        <v>893</v>
      </c>
      <c r="G2554" s="190">
        <v>120000</v>
      </c>
      <c r="H2554" s="269"/>
      <c r="I2554" s="15">
        <v>2017</v>
      </c>
      <c r="J2554" s="73" t="s">
        <v>1311</v>
      </c>
      <c r="K2554" s="27"/>
      <c r="L2554" s="20"/>
      <c r="M2554" s="27"/>
      <c r="N2554" s="27">
        <v>1</v>
      </c>
      <c r="O2554" s="22" t="s">
        <v>949</v>
      </c>
      <c r="P2554" s="28" t="s">
        <v>847</v>
      </c>
      <c r="Q2554" s="20"/>
      <c r="R2554" s="20">
        <v>7</v>
      </c>
      <c r="S2554" s="20" t="s">
        <v>848</v>
      </c>
    </row>
    <row r="2555" spans="1:19" s="58" customFormat="1" ht="20.100000000000001" customHeight="1" x14ac:dyDescent="0.25">
      <c r="A2555" s="72">
        <v>2119</v>
      </c>
      <c r="B2555" s="20" t="str">
        <f t="shared" si="151"/>
        <v>00.02.27.4.1.1.10.B.203.2017</v>
      </c>
      <c r="C2555" s="20">
        <v>203</v>
      </c>
      <c r="D2555" s="72" t="s">
        <v>1085</v>
      </c>
      <c r="E2555" s="28" t="s">
        <v>842</v>
      </c>
      <c r="F2555" s="19" t="s">
        <v>893</v>
      </c>
      <c r="G2555" s="190">
        <v>120000</v>
      </c>
      <c r="H2555" s="269"/>
      <c r="I2555" s="15">
        <v>2017</v>
      </c>
      <c r="J2555" s="73" t="s">
        <v>1311</v>
      </c>
      <c r="K2555" s="27"/>
      <c r="L2555" s="20"/>
      <c r="M2555" s="27"/>
      <c r="N2555" s="27">
        <v>1</v>
      </c>
      <c r="O2555" s="22" t="s">
        <v>949</v>
      </c>
      <c r="P2555" s="28" t="s">
        <v>847</v>
      </c>
      <c r="Q2555" s="20"/>
      <c r="R2555" s="20"/>
      <c r="S2555" s="20"/>
    </row>
    <row r="2556" spans="1:19" s="58" customFormat="1" ht="20.100000000000001" customHeight="1" x14ac:dyDescent="0.25">
      <c r="A2556" s="22">
        <v>2120</v>
      </c>
      <c r="B2556" s="20" t="str">
        <f t="shared" si="151"/>
        <v>00.02.27.4.1.1.10.B.204.2020</v>
      </c>
      <c r="C2556" s="20">
        <v>204</v>
      </c>
      <c r="D2556" s="72" t="s">
        <v>1085</v>
      </c>
      <c r="E2556" s="28" t="s">
        <v>811</v>
      </c>
      <c r="F2556" s="19" t="s">
        <v>893</v>
      </c>
      <c r="G2556" s="190">
        <v>7500000</v>
      </c>
      <c r="H2556" s="269"/>
      <c r="I2556" s="15">
        <v>2020</v>
      </c>
      <c r="J2556" s="27" t="s">
        <v>366</v>
      </c>
      <c r="K2556" s="27"/>
      <c r="L2556" s="20" t="s">
        <v>965</v>
      </c>
      <c r="M2556" s="27"/>
      <c r="N2556" s="27">
        <v>1</v>
      </c>
      <c r="O2556" s="22" t="s">
        <v>949</v>
      </c>
      <c r="P2556" s="28" t="s">
        <v>847</v>
      </c>
      <c r="Q2556" s="20"/>
      <c r="R2556" s="20"/>
      <c r="S2556" s="20"/>
    </row>
    <row r="2557" spans="1:19" s="58" customFormat="1" ht="20.100000000000001" customHeight="1" x14ac:dyDescent="0.25">
      <c r="A2557" s="72">
        <v>2121</v>
      </c>
      <c r="B2557" s="20" t="str">
        <f t="shared" si="151"/>
        <v>00.02.27.4.1.1.10.B.205.2018</v>
      </c>
      <c r="C2557" s="20">
        <v>205</v>
      </c>
      <c r="D2557" s="72" t="s">
        <v>1085</v>
      </c>
      <c r="E2557" s="28" t="s">
        <v>843</v>
      </c>
      <c r="F2557" s="19" t="s">
        <v>893</v>
      </c>
      <c r="G2557" s="200">
        <v>3500000</v>
      </c>
      <c r="H2557" s="283"/>
      <c r="I2557" s="15">
        <v>2018</v>
      </c>
      <c r="J2557" s="73" t="s">
        <v>1315</v>
      </c>
      <c r="K2557" s="27"/>
      <c r="L2557" s="20"/>
      <c r="M2557" s="27"/>
      <c r="N2557" s="27">
        <v>1</v>
      </c>
      <c r="O2557" s="22" t="s">
        <v>949</v>
      </c>
      <c r="P2557" s="28" t="s">
        <v>847</v>
      </c>
      <c r="Q2557" s="20"/>
      <c r="R2557" s="20"/>
      <c r="S2557" s="20"/>
    </row>
    <row r="2558" spans="1:19" s="58" customFormat="1" ht="20.100000000000001" customHeight="1" x14ac:dyDescent="0.25">
      <c r="A2558" s="22">
        <v>2122</v>
      </c>
      <c r="B2558" s="20" t="str">
        <f t="shared" si="151"/>
        <v>00.02.27.4.1.1.10.B.206.2018</v>
      </c>
      <c r="C2558" s="20">
        <v>206</v>
      </c>
      <c r="D2558" s="72" t="s">
        <v>1085</v>
      </c>
      <c r="E2558" s="28" t="s">
        <v>843</v>
      </c>
      <c r="F2558" s="19" t="s">
        <v>893</v>
      </c>
      <c r="G2558" s="200">
        <v>3500000</v>
      </c>
      <c r="H2558" s="283"/>
      <c r="I2558" s="15">
        <v>2018</v>
      </c>
      <c r="J2558" s="73" t="s">
        <v>1315</v>
      </c>
      <c r="K2558" s="27"/>
      <c r="L2558" s="20"/>
      <c r="M2558" s="27"/>
      <c r="N2558" s="27">
        <v>1</v>
      </c>
      <c r="O2558" s="22" t="s">
        <v>949</v>
      </c>
      <c r="P2558" s="28" t="s">
        <v>847</v>
      </c>
      <c r="Q2558" s="20"/>
      <c r="R2558" s="20"/>
      <c r="S2558" s="20"/>
    </row>
    <row r="2559" spans="1:19" s="58" customFormat="1" ht="20.100000000000001" customHeight="1" x14ac:dyDescent="0.25">
      <c r="A2559" s="72">
        <v>2123</v>
      </c>
      <c r="B2559" s="20" t="str">
        <f t="shared" si="151"/>
        <v>00.02.27.4.1.1.10.B.207.2018</v>
      </c>
      <c r="C2559" s="20">
        <v>207</v>
      </c>
      <c r="D2559" s="72" t="s">
        <v>1085</v>
      </c>
      <c r="E2559" s="28" t="s">
        <v>843</v>
      </c>
      <c r="F2559" s="19" t="s">
        <v>893</v>
      </c>
      <c r="G2559" s="200">
        <v>3500000</v>
      </c>
      <c r="H2559" s="283"/>
      <c r="I2559" s="15">
        <v>2018</v>
      </c>
      <c r="J2559" s="73" t="s">
        <v>1315</v>
      </c>
      <c r="K2559" s="27"/>
      <c r="L2559" s="20"/>
      <c r="M2559" s="27"/>
      <c r="N2559" s="27">
        <v>1</v>
      </c>
      <c r="O2559" s="22" t="s">
        <v>949</v>
      </c>
      <c r="P2559" s="28" t="s">
        <v>847</v>
      </c>
      <c r="Q2559" s="20"/>
      <c r="R2559" s="20"/>
      <c r="S2559" s="20"/>
    </row>
    <row r="2560" spans="1:19" s="58" customFormat="1" ht="20.100000000000001" customHeight="1" x14ac:dyDescent="0.25">
      <c r="A2560" s="22">
        <v>2124</v>
      </c>
      <c r="B2560" s="20" t="str">
        <f t="shared" si="151"/>
        <v>00.02.27.4.1.1.10.B.208.2018</v>
      </c>
      <c r="C2560" s="20">
        <v>208</v>
      </c>
      <c r="D2560" s="72" t="s">
        <v>1085</v>
      </c>
      <c r="E2560" s="28" t="s">
        <v>843</v>
      </c>
      <c r="F2560" s="19" t="s">
        <v>893</v>
      </c>
      <c r="G2560" s="200">
        <v>3500000</v>
      </c>
      <c r="H2560" s="283"/>
      <c r="I2560" s="15">
        <v>2018</v>
      </c>
      <c r="J2560" s="73" t="s">
        <v>1315</v>
      </c>
      <c r="K2560" s="27"/>
      <c r="L2560" s="20"/>
      <c r="M2560" s="27"/>
      <c r="N2560" s="27">
        <v>1</v>
      </c>
      <c r="O2560" s="22" t="s">
        <v>949</v>
      </c>
      <c r="P2560" s="28" t="s">
        <v>847</v>
      </c>
      <c r="Q2560" s="20"/>
      <c r="R2560" s="20"/>
      <c r="S2560" s="20"/>
    </row>
    <row r="2561" spans="1:19" s="58" customFormat="1" ht="20.100000000000001" customHeight="1" x14ac:dyDescent="0.25">
      <c r="A2561" s="72">
        <v>2125</v>
      </c>
      <c r="B2561" s="20" t="str">
        <f t="shared" si="151"/>
        <v>00.02.27.4.1.1.10.B.209.2018</v>
      </c>
      <c r="C2561" s="20">
        <v>209</v>
      </c>
      <c r="D2561" s="72" t="s">
        <v>1085</v>
      </c>
      <c r="E2561" s="28" t="s">
        <v>843</v>
      </c>
      <c r="F2561" s="19" t="s">
        <v>893</v>
      </c>
      <c r="G2561" s="200">
        <v>3500000</v>
      </c>
      <c r="H2561" s="283"/>
      <c r="I2561" s="15">
        <v>2018</v>
      </c>
      <c r="J2561" s="73" t="s">
        <v>1315</v>
      </c>
      <c r="K2561" s="27"/>
      <c r="L2561" s="20"/>
      <c r="M2561" s="27"/>
      <c r="N2561" s="27">
        <v>1</v>
      </c>
      <c r="O2561" s="22" t="s">
        <v>949</v>
      </c>
      <c r="P2561" s="28" t="s">
        <v>847</v>
      </c>
      <c r="Q2561" s="20"/>
      <c r="R2561" s="20"/>
      <c r="S2561" s="20"/>
    </row>
    <row r="2562" spans="1:19" s="58" customFormat="1" ht="20.100000000000001" customHeight="1" x14ac:dyDescent="0.25">
      <c r="A2562" s="22">
        <v>2126</v>
      </c>
      <c r="B2562" s="20" t="str">
        <f t="shared" si="151"/>
        <v>00.02.27.4.1.1.10.B.210.2018</v>
      </c>
      <c r="C2562" s="20">
        <v>210</v>
      </c>
      <c r="D2562" s="72" t="s">
        <v>1085</v>
      </c>
      <c r="E2562" s="28" t="s">
        <v>843</v>
      </c>
      <c r="F2562" s="19" t="s">
        <v>893</v>
      </c>
      <c r="G2562" s="200">
        <v>3500000</v>
      </c>
      <c r="H2562" s="283"/>
      <c r="I2562" s="15">
        <v>2018</v>
      </c>
      <c r="J2562" s="73" t="s">
        <v>1315</v>
      </c>
      <c r="K2562" s="27"/>
      <c r="L2562" s="20"/>
      <c r="M2562" s="27"/>
      <c r="N2562" s="27">
        <v>1</v>
      </c>
      <c r="O2562" s="22" t="s">
        <v>949</v>
      </c>
      <c r="P2562" s="28" t="s">
        <v>847</v>
      </c>
      <c r="Q2562" s="20"/>
      <c r="R2562" s="20"/>
      <c r="S2562" s="20"/>
    </row>
    <row r="2563" spans="1:19" s="58" customFormat="1" ht="20.100000000000001" customHeight="1" x14ac:dyDescent="0.25">
      <c r="A2563" s="72">
        <v>2127</v>
      </c>
      <c r="B2563" s="20" t="str">
        <f t="shared" si="151"/>
        <v>00.02.27.4.1.1.10.B.211.2018</v>
      </c>
      <c r="C2563" s="20">
        <v>211</v>
      </c>
      <c r="D2563" s="72" t="s">
        <v>1085</v>
      </c>
      <c r="E2563" s="28" t="s">
        <v>843</v>
      </c>
      <c r="F2563" s="19" t="s">
        <v>893</v>
      </c>
      <c r="G2563" s="200">
        <v>3500000</v>
      </c>
      <c r="H2563" s="283"/>
      <c r="I2563" s="15">
        <v>2018</v>
      </c>
      <c r="J2563" s="73" t="s">
        <v>1315</v>
      </c>
      <c r="K2563" s="27"/>
      <c r="L2563" s="20"/>
      <c r="M2563" s="27"/>
      <c r="N2563" s="27">
        <v>1</v>
      </c>
      <c r="O2563" s="22" t="s">
        <v>949</v>
      </c>
      <c r="P2563" s="28" t="s">
        <v>847</v>
      </c>
      <c r="Q2563" s="20"/>
      <c r="R2563" s="20"/>
      <c r="S2563" s="20"/>
    </row>
    <row r="2564" spans="1:19" s="58" customFormat="1" ht="20.100000000000001" customHeight="1" x14ac:dyDescent="0.25">
      <c r="A2564" s="22">
        <v>2128</v>
      </c>
      <c r="B2564" s="20" t="str">
        <f t="shared" si="151"/>
        <v>00.02.27.4.1.1.10.B.212.2018</v>
      </c>
      <c r="C2564" s="20">
        <v>212</v>
      </c>
      <c r="D2564" s="72" t="s">
        <v>1085</v>
      </c>
      <c r="E2564" s="28" t="s">
        <v>843</v>
      </c>
      <c r="F2564" s="19" t="s">
        <v>893</v>
      </c>
      <c r="G2564" s="200">
        <v>3500000</v>
      </c>
      <c r="H2564" s="283"/>
      <c r="I2564" s="15">
        <v>2018</v>
      </c>
      <c r="J2564" s="73" t="s">
        <v>1315</v>
      </c>
      <c r="K2564" s="27"/>
      <c r="L2564" s="20"/>
      <c r="M2564" s="27"/>
      <c r="N2564" s="27">
        <v>1</v>
      </c>
      <c r="O2564" s="22" t="s">
        <v>949</v>
      </c>
      <c r="P2564" s="28" t="s">
        <v>847</v>
      </c>
      <c r="Q2564" s="20"/>
      <c r="R2564" s="20"/>
      <c r="S2564" s="20"/>
    </row>
    <row r="2565" spans="1:19" s="58" customFormat="1" ht="20.100000000000001" customHeight="1" x14ac:dyDescent="0.25">
      <c r="A2565" s="72">
        <v>2129</v>
      </c>
      <c r="B2565" s="20" t="str">
        <f t="shared" si="151"/>
        <v>00.02.27.4.1.1.10.B.213.2018</v>
      </c>
      <c r="C2565" s="20">
        <v>213</v>
      </c>
      <c r="D2565" s="72" t="s">
        <v>1085</v>
      </c>
      <c r="E2565" s="28" t="s">
        <v>843</v>
      </c>
      <c r="F2565" s="19" t="s">
        <v>893</v>
      </c>
      <c r="G2565" s="200">
        <v>3500000</v>
      </c>
      <c r="H2565" s="283"/>
      <c r="I2565" s="15">
        <v>2018</v>
      </c>
      <c r="J2565" s="73" t="s">
        <v>1315</v>
      </c>
      <c r="K2565" s="27"/>
      <c r="L2565" s="20"/>
      <c r="M2565" s="27"/>
      <c r="N2565" s="27">
        <v>1</v>
      </c>
      <c r="O2565" s="22" t="s">
        <v>949</v>
      </c>
      <c r="P2565" s="28" t="s">
        <v>847</v>
      </c>
      <c r="Q2565" s="20"/>
      <c r="R2565" s="20"/>
      <c r="S2565" s="20"/>
    </row>
    <row r="2566" spans="1:19" s="58" customFormat="1" ht="20.100000000000001" customHeight="1" x14ac:dyDescent="0.25">
      <c r="A2566" s="22">
        <v>2130</v>
      </c>
      <c r="B2566" s="20" t="str">
        <f t="shared" ref="B2566:B2576" si="152">"00.02.27.4.1.1.2.B."&amp;C2566&amp;D2566&amp;I2566</f>
        <v>00.02.27.4.1.1.2.B.214.2017</v>
      </c>
      <c r="C2566" s="20">
        <v>214</v>
      </c>
      <c r="D2566" s="72" t="s">
        <v>1085</v>
      </c>
      <c r="E2566" s="33" t="s">
        <v>438</v>
      </c>
      <c r="F2566" s="19" t="s">
        <v>893</v>
      </c>
      <c r="G2566" s="190">
        <v>12600000</v>
      </c>
      <c r="H2566" s="269"/>
      <c r="I2566" s="15">
        <v>2017</v>
      </c>
      <c r="J2566" s="73" t="s">
        <v>1311</v>
      </c>
      <c r="K2566" s="27"/>
      <c r="L2566" s="20"/>
      <c r="M2566" s="27"/>
      <c r="N2566" s="27">
        <v>1</v>
      </c>
      <c r="O2566" s="22" t="s">
        <v>949</v>
      </c>
      <c r="P2566" s="28" t="s">
        <v>849</v>
      </c>
      <c r="Q2566" s="20"/>
      <c r="R2566" s="20"/>
      <c r="S2566" s="20"/>
    </row>
    <row r="2567" spans="1:19" s="58" customFormat="1" ht="20.100000000000001" customHeight="1" x14ac:dyDescent="0.25">
      <c r="A2567" s="72">
        <v>2131</v>
      </c>
      <c r="B2567" s="20" t="str">
        <f t="shared" si="152"/>
        <v>00.02.27.4.1.1.2.B.215.2018</v>
      </c>
      <c r="C2567" s="20">
        <v>215</v>
      </c>
      <c r="D2567" s="72" t="s">
        <v>1085</v>
      </c>
      <c r="E2567" s="125" t="s">
        <v>781</v>
      </c>
      <c r="F2567" s="19" t="s">
        <v>893</v>
      </c>
      <c r="G2567" s="190">
        <v>2500000</v>
      </c>
      <c r="H2567" s="269"/>
      <c r="I2567" s="15">
        <v>2018</v>
      </c>
      <c r="J2567" s="73" t="s">
        <v>1312</v>
      </c>
      <c r="K2567" s="27"/>
      <c r="L2567" s="20"/>
      <c r="M2567" s="27"/>
      <c r="N2567" s="27">
        <v>1</v>
      </c>
      <c r="O2567" s="22" t="s">
        <v>949</v>
      </c>
      <c r="P2567" s="28" t="s">
        <v>849</v>
      </c>
      <c r="Q2567" s="20"/>
      <c r="R2567" s="20"/>
      <c r="S2567" s="20"/>
    </row>
    <row r="2568" spans="1:19" s="58" customFormat="1" ht="20.100000000000001" customHeight="1" x14ac:dyDescent="0.25">
      <c r="A2568" s="22">
        <v>2132</v>
      </c>
      <c r="B2568" s="20" t="str">
        <f t="shared" si="152"/>
        <v>00.02.27.4.1.1.2.B.216.2019</v>
      </c>
      <c r="C2568" s="20">
        <v>216</v>
      </c>
      <c r="D2568" s="72" t="s">
        <v>1085</v>
      </c>
      <c r="E2568" s="121" t="s">
        <v>788</v>
      </c>
      <c r="F2568" s="19" t="s">
        <v>893</v>
      </c>
      <c r="G2568" s="199">
        <v>30000</v>
      </c>
      <c r="H2568" s="286"/>
      <c r="I2568" s="15">
        <v>2019</v>
      </c>
      <c r="J2568" s="73" t="s">
        <v>1313</v>
      </c>
      <c r="K2568" s="27"/>
      <c r="L2568" s="20"/>
      <c r="M2568" s="27"/>
      <c r="N2568" s="27">
        <v>1</v>
      </c>
      <c r="O2568" s="22" t="s">
        <v>949</v>
      </c>
      <c r="P2568" s="28" t="s">
        <v>849</v>
      </c>
      <c r="Q2568" s="20"/>
      <c r="R2568" s="20"/>
      <c r="S2568" s="20"/>
    </row>
    <row r="2569" spans="1:19" s="58" customFormat="1" ht="20.100000000000001" customHeight="1" x14ac:dyDescent="0.25">
      <c r="A2569" s="72">
        <v>2133</v>
      </c>
      <c r="B2569" s="20" t="str">
        <f t="shared" si="152"/>
        <v>00.02.27.4.1.1.2.B.217.2017</v>
      </c>
      <c r="C2569" s="20">
        <v>217</v>
      </c>
      <c r="D2569" s="72" t="s">
        <v>1085</v>
      </c>
      <c r="E2569" s="28" t="s">
        <v>842</v>
      </c>
      <c r="F2569" s="19" t="s">
        <v>893</v>
      </c>
      <c r="G2569" s="190">
        <v>120000</v>
      </c>
      <c r="H2569" s="269"/>
      <c r="I2569" s="15">
        <v>2017</v>
      </c>
      <c r="J2569" s="73" t="s">
        <v>1311</v>
      </c>
      <c r="K2569" s="27"/>
      <c r="L2569" s="20"/>
      <c r="M2569" s="27"/>
      <c r="N2569" s="27">
        <v>1</v>
      </c>
      <c r="O2569" s="22" t="s">
        <v>949</v>
      </c>
      <c r="P2569" s="28" t="s">
        <v>849</v>
      </c>
      <c r="Q2569" s="20"/>
      <c r="R2569" s="20"/>
      <c r="S2569" s="20"/>
    </row>
    <row r="2570" spans="1:19" s="58" customFormat="1" ht="20.100000000000001" customHeight="1" x14ac:dyDescent="0.25">
      <c r="A2570" s="22">
        <v>2134</v>
      </c>
      <c r="B2570" s="20" t="str">
        <f t="shared" si="152"/>
        <v>00.02.27.4.1.1.2.B.218.2018</v>
      </c>
      <c r="C2570" s="20">
        <v>218</v>
      </c>
      <c r="D2570" s="72" t="s">
        <v>1085</v>
      </c>
      <c r="E2570" s="74" t="s">
        <v>708</v>
      </c>
      <c r="F2570" s="19" t="s">
        <v>893</v>
      </c>
      <c r="G2570" s="190">
        <v>85000</v>
      </c>
      <c r="H2570" s="269"/>
      <c r="I2570" s="15">
        <v>2018</v>
      </c>
      <c r="J2570" s="73" t="s">
        <v>1314</v>
      </c>
      <c r="K2570" s="27"/>
      <c r="L2570" s="20"/>
      <c r="M2570" s="27"/>
      <c r="N2570" s="27">
        <v>1</v>
      </c>
      <c r="O2570" s="22" t="s">
        <v>949</v>
      </c>
      <c r="P2570" s="28" t="s">
        <v>849</v>
      </c>
      <c r="Q2570" s="20"/>
      <c r="R2570" s="20"/>
      <c r="S2570" s="20"/>
    </row>
    <row r="2571" spans="1:19" s="58" customFormat="1" ht="20.100000000000001" customHeight="1" x14ac:dyDescent="0.25">
      <c r="A2571" s="72">
        <v>2135</v>
      </c>
      <c r="B2571" s="20" t="str">
        <f t="shared" si="152"/>
        <v>00.02.27.4.1.1.2.B.219.2016</v>
      </c>
      <c r="C2571" s="20">
        <v>219</v>
      </c>
      <c r="D2571" s="72" t="s">
        <v>1085</v>
      </c>
      <c r="E2571" s="28" t="s">
        <v>811</v>
      </c>
      <c r="F2571" s="19" t="s">
        <v>893</v>
      </c>
      <c r="G2571" s="190">
        <v>4500000</v>
      </c>
      <c r="H2571" s="269"/>
      <c r="I2571" s="15">
        <v>2016</v>
      </c>
      <c r="J2571" s="27" t="s">
        <v>79</v>
      </c>
      <c r="K2571" s="27"/>
      <c r="L2571" s="20" t="s">
        <v>964</v>
      </c>
      <c r="M2571" s="27"/>
      <c r="N2571" s="27">
        <v>1</v>
      </c>
      <c r="O2571" s="22" t="s">
        <v>949</v>
      </c>
      <c r="P2571" s="28" t="s">
        <v>849</v>
      </c>
      <c r="Q2571" s="20"/>
      <c r="R2571" s="20"/>
      <c r="S2571" s="20"/>
    </row>
    <row r="2572" spans="1:19" s="58" customFormat="1" ht="20.100000000000001" customHeight="1" x14ac:dyDescent="0.25">
      <c r="A2572" s="22">
        <v>2136</v>
      </c>
      <c r="B2572" s="20" t="str">
        <f t="shared" si="152"/>
        <v>00.02.27.4.1.1.2.B.220.2016</v>
      </c>
      <c r="C2572" s="20">
        <v>220</v>
      </c>
      <c r="D2572" s="72" t="s">
        <v>1085</v>
      </c>
      <c r="E2572" s="28" t="s">
        <v>811</v>
      </c>
      <c r="F2572" s="19" t="s">
        <v>893</v>
      </c>
      <c r="G2572" s="190">
        <v>4500000</v>
      </c>
      <c r="H2572" s="269"/>
      <c r="I2572" s="15">
        <v>2016</v>
      </c>
      <c r="J2572" s="27" t="s">
        <v>79</v>
      </c>
      <c r="K2572" s="27"/>
      <c r="L2572" s="20" t="s">
        <v>964</v>
      </c>
      <c r="M2572" s="27"/>
      <c r="N2572" s="27">
        <v>1</v>
      </c>
      <c r="O2572" s="22" t="s">
        <v>949</v>
      </c>
      <c r="P2572" s="28" t="s">
        <v>849</v>
      </c>
      <c r="Q2572" s="20"/>
      <c r="R2572" s="20"/>
      <c r="S2572" s="20"/>
    </row>
    <row r="2573" spans="1:19" s="58" customFormat="1" ht="20.100000000000001" customHeight="1" x14ac:dyDescent="0.25">
      <c r="A2573" s="72">
        <v>2137</v>
      </c>
      <c r="B2573" s="20" t="str">
        <f t="shared" si="152"/>
        <v>00.02.27.4.1.1.2.B.221.2018</v>
      </c>
      <c r="C2573" s="20">
        <v>221</v>
      </c>
      <c r="D2573" s="72" t="s">
        <v>1085</v>
      </c>
      <c r="E2573" s="28" t="s">
        <v>843</v>
      </c>
      <c r="F2573" s="19" t="s">
        <v>893</v>
      </c>
      <c r="G2573" s="200">
        <v>3500000</v>
      </c>
      <c r="H2573" s="283"/>
      <c r="I2573" s="15">
        <v>2018</v>
      </c>
      <c r="J2573" s="73" t="s">
        <v>1315</v>
      </c>
      <c r="K2573" s="27"/>
      <c r="L2573" s="20"/>
      <c r="M2573" s="27"/>
      <c r="N2573" s="27">
        <v>1</v>
      </c>
      <c r="O2573" s="22" t="s">
        <v>949</v>
      </c>
      <c r="P2573" s="28" t="s">
        <v>849</v>
      </c>
      <c r="Q2573" s="20"/>
      <c r="R2573" s="20"/>
      <c r="S2573" s="20"/>
    </row>
    <row r="2574" spans="1:19" s="58" customFormat="1" ht="20.100000000000001" customHeight="1" x14ac:dyDescent="0.25">
      <c r="A2574" s="22">
        <v>2138</v>
      </c>
      <c r="B2574" s="20" t="str">
        <f t="shared" si="152"/>
        <v>00.02.27.4.1.1.2.B.222.2017</v>
      </c>
      <c r="C2574" s="20">
        <v>222</v>
      </c>
      <c r="D2574" s="72" t="s">
        <v>1085</v>
      </c>
      <c r="E2574" s="76" t="s">
        <v>71</v>
      </c>
      <c r="F2574" s="19" t="s">
        <v>893</v>
      </c>
      <c r="G2574" s="190">
        <v>2200000</v>
      </c>
      <c r="H2574" s="269"/>
      <c r="I2574" s="15">
        <v>2017</v>
      </c>
      <c r="J2574" s="73" t="s">
        <v>1317</v>
      </c>
      <c r="K2574" s="27"/>
      <c r="L2574" s="20"/>
      <c r="M2574" s="27"/>
      <c r="N2574" s="27">
        <v>1</v>
      </c>
      <c r="O2574" s="22" t="s">
        <v>949</v>
      </c>
      <c r="P2574" s="28" t="s">
        <v>849</v>
      </c>
      <c r="Q2574" s="20"/>
      <c r="R2574" s="20"/>
      <c r="S2574" s="20"/>
    </row>
    <row r="2575" spans="1:19" s="58" customFormat="1" ht="20.100000000000001" customHeight="1" x14ac:dyDescent="0.25">
      <c r="A2575" s="72">
        <v>2139</v>
      </c>
      <c r="B2575" s="20" t="str">
        <f t="shared" si="152"/>
        <v>00.02.27.4.1.1.2.B.223.2019</v>
      </c>
      <c r="C2575" s="20">
        <v>223</v>
      </c>
      <c r="D2575" s="72" t="s">
        <v>1085</v>
      </c>
      <c r="E2575" s="28" t="s">
        <v>415</v>
      </c>
      <c r="F2575" s="19" t="s">
        <v>893</v>
      </c>
      <c r="G2575" s="192">
        <v>200000</v>
      </c>
      <c r="H2575" s="271"/>
      <c r="I2575" s="15">
        <v>2019</v>
      </c>
      <c r="J2575" s="73" t="s">
        <v>1318</v>
      </c>
      <c r="K2575" s="27"/>
      <c r="L2575" s="20"/>
      <c r="M2575" s="27"/>
      <c r="N2575" s="27">
        <v>1</v>
      </c>
      <c r="O2575" s="22" t="s">
        <v>949</v>
      </c>
      <c r="P2575" s="28" t="s">
        <v>849</v>
      </c>
      <c r="Q2575" s="20"/>
      <c r="R2575" s="20"/>
      <c r="S2575" s="20"/>
    </row>
    <row r="2576" spans="1:19" s="58" customFormat="1" ht="20.100000000000001" customHeight="1" x14ac:dyDescent="0.25">
      <c r="A2576" s="22">
        <v>2140</v>
      </c>
      <c r="B2576" s="20" t="str">
        <f t="shared" si="152"/>
        <v>00.02.27.4.1.1.2.B.224.2019</v>
      </c>
      <c r="C2576" s="20">
        <v>224</v>
      </c>
      <c r="D2576" s="72" t="s">
        <v>1085</v>
      </c>
      <c r="E2576" s="121" t="s">
        <v>731</v>
      </c>
      <c r="F2576" s="19" t="s">
        <v>893</v>
      </c>
      <c r="G2576" s="190">
        <v>2800000</v>
      </c>
      <c r="H2576" s="269"/>
      <c r="I2576" s="15">
        <v>2019</v>
      </c>
      <c r="J2576" s="73" t="s">
        <v>1310</v>
      </c>
      <c r="K2576" s="27"/>
      <c r="L2576" s="20"/>
      <c r="M2576" s="27"/>
      <c r="N2576" s="27">
        <v>1</v>
      </c>
      <c r="O2576" s="22" t="s">
        <v>949</v>
      </c>
      <c r="P2576" s="28" t="s">
        <v>849</v>
      </c>
      <c r="Q2576" s="20"/>
      <c r="R2576" s="20"/>
      <c r="S2576" s="20"/>
    </row>
    <row r="2577" spans="1:19" s="58" customFormat="1" ht="20.100000000000001" customHeight="1" x14ac:dyDescent="0.25">
      <c r="A2577" s="72">
        <v>2141</v>
      </c>
      <c r="B2577" s="20" t="str">
        <f t="shared" ref="B2577:B2587" si="153">"00.02.27.4.1.1.3.B."&amp;C2577&amp;D2577&amp;I2577</f>
        <v>00.02.27.4.1.1.3.B.225.2017</v>
      </c>
      <c r="C2577" s="20">
        <v>225</v>
      </c>
      <c r="D2577" s="72" t="s">
        <v>1085</v>
      </c>
      <c r="E2577" s="33" t="s">
        <v>438</v>
      </c>
      <c r="F2577" s="19" t="s">
        <v>893</v>
      </c>
      <c r="G2577" s="190">
        <v>12600000</v>
      </c>
      <c r="H2577" s="269"/>
      <c r="I2577" s="15">
        <v>2017</v>
      </c>
      <c r="J2577" s="73" t="s">
        <v>1311</v>
      </c>
      <c r="K2577" s="27"/>
      <c r="L2577" s="20"/>
      <c r="M2577" s="27"/>
      <c r="N2577" s="27">
        <v>1</v>
      </c>
      <c r="O2577" s="22" t="s">
        <v>949</v>
      </c>
      <c r="P2577" s="28" t="s">
        <v>850</v>
      </c>
      <c r="Q2577" s="20"/>
      <c r="R2577" s="20"/>
      <c r="S2577" s="20"/>
    </row>
    <row r="2578" spans="1:19" s="58" customFormat="1" ht="20.100000000000001" customHeight="1" x14ac:dyDescent="0.25">
      <c r="A2578" s="22">
        <v>2142</v>
      </c>
      <c r="B2578" s="20" t="str">
        <f t="shared" si="153"/>
        <v>00.02.27.4.1.1.3.B.226.2018</v>
      </c>
      <c r="C2578" s="20">
        <v>226</v>
      </c>
      <c r="D2578" s="72" t="s">
        <v>1085</v>
      </c>
      <c r="E2578" s="125" t="s">
        <v>781</v>
      </c>
      <c r="F2578" s="19" t="s">
        <v>893</v>
      </c>
      <c r="G2578" s="190">
        <v>2500000</v>
      </c>
      <c r="H2578" s="269"/>
      <c r="I2578" s="15">
        <v>2018</v>
      </c>
      <c r="J2578" s="73" t="s">
        <v>1312</v>
      </c>
      <c r="K2578" s="27"/>
      <c r="L2578" s="20"/>
      <c r="M2578" s="27"/>
      <c r="N2578" s="27">
        <v>1</v>
      </c>
      <c r="O2578" s="22" t="s">
        <v>949</v>
      </c>
      <c r="P2578" s="28" t="s">
        <v>850</v>
      </c>
      <c r="Q2578" s="20"/>
      <c r="R2578" s="20"/>
      <c r="S2578" s="20"/>
    </row>
    <row r="2579" spans="1:19" s="58" customFormat="1" ht="20.100000000000001" customHeight="1" x14ac:dyDescent="0.25">
      <c r="A2579" s="72">
        <v>2143</v>
      </c>
      <c r="B2579" s="20" t="str">
        <f t="shared" si="153"/>
        <v>00.02.27.4.1.1.3.B.227.2019</v>
      </c>
      <c r="C2579" s="20">
        <v>227</v>
      </c>
      <c r="D2579" s="72" t="s">
        <v>1085</v>
      </c>
      <c r="E2579" s="121" t="s">
        <v>788</v>
      </c>
      <c r="F2579" s="19" t="s">
        <v>893</v>
      </c>
      <c r="G2579" s="199">
        <v>30000</v>
      </c>
      <c r="H2579" s="286"/>
      <c r="I2579" s="15">
        <v>2019</v>
      </c>
      <c r="J2579" s="73" t="s">
        <v>1313</v>
      </c>
      <c r="K2579" s="27"/>
      <c r="L2579" s="20"/>
      <c r="M2579" s="27"/>
      <c r="N2579" s="27">
        <v>1</v>
      </c>
      <c r="O2579" s="22" t="s">
        <v>949</v>
      </c>
      <c r="P2579" s="28" t="s">
        <v>850</v>
      </c>
      <c r="Q2579" s="20"/>
      <c r="R2579" s="20"/>
      <c r="S2579" s="20"/>
    </row>
    <row r="2580" spans="1:19" s="58" customFormat="1" ht="20.100000000000001" customHeight="1" x14ac:dyDescent="0.25">
      <c r="A2580" s="22">
        <v>2144</v>
      </c>
      <c r="B2580" s="20" t="str">
        <f t="shared" si="153"/>
        <v>00.02.27.4.1.1.3.B.228.2017</v>
      </c>
      <c r="C2580" s="20">
        <v>228</v>
      </c>
      <c r="D2580" s="72" t="s">
        <v>1085</v>
      </c>
      <c r="E2580" s="28" t="s">
        <v>842</v>
      </c>
      <c r="F2580" s="19" t="s">
        <v>893</v>
      </c>
      <c r="G2580" s="190">
        <v>120000</v>
      </c>
      <c r="H2580" s="269"/>
      <c r="I2580" s="15">
        <v>2017</v>
      </c>
      <c r="J2580" s="73" t="s">
        <v>1311</v>
      </c>
      <c r="K2580" s="27"/>
      <c r="L2580" s="20"/>
      <c r="M2580" s="27"/>
      <c r="N2580" s="27">
        <v>1</v>
      </c>
      <c r="O2580" s="22" t="s">
        <v>949</v>
      </c>
      <c r="P2580" s="28" t="s">
        <v>850</v>
      </c>
      <c r="Q2580" s="20"/>
      <c r="R2580" s="20"/>
      <c r="S2580" s="20"/>
    </row>
    <row r="2581" spans="1:19" s="58" customFormat="1" ht="20.100000000000001" customHeight="1" x14ac:dyDescent="0.25">
      <c r="A2581" s="72">
        <v>2145</v>
      </c>
      <c r="B2581" s="20" t="str">
        <f t="shared" si="153"/>
        <v>00.02.27.4.1.1.3.B.229.2018</v>
      </c>
      <c r="C2581" s="20">
        <v>229</v>
      </c>
      <c r="D2581" s="72" t="s">
        <v>1085</v>
      </c>
      <c r="E2581" s="74" t="s">
        <v>708</v>
      </c>
      <c r="F2581" s="19" t="s">
        <v>893</v>
      </c>
      <c r="G2581" s="190">
        <v>85000</v>
      </c>
      <c r="H2581" s="269"/>
      <c r="I2581" s="15">
        <v>2018</v>
      </c>
      <c r="J2581" s="73" t="s">
        <v>1314</v>
      </c>
      <c r="K2581" s="27"/>
      <c r="L2581" s="20"/>
      <c r="M2581" s="27"/>
      <c r="N2581" s="27">
        <v>1</v>
      </c>
      <c r="O2581" s="22" t="s">
        <v>949</v>
      </c>
      <c r="P2581" s="28" t="s">
        <v>850</v>
      </c>
      <c r="Q2581" s="20"/>
      <c r="R2581" s="20"/>
      <c r="S2581" s="20"/>
    </row>
    <row r="2582" spans="1:19" s="58" customFormat="1" ht="20.100000000000001" customHeight="1" x14ac:dyDescent="0.25">
      <c r="A2582" s="22">
        <v>2146</v>
      </c>
      <c r="B2582" s="20" t="str">
        <f t="shared" si="153"/>
        <v>00.02.27.4.1.1.3.B.230.2016</v>
      </c>
      <c r="C2582" s="20">
        <v>230</v>
      </c>
      <c r="D2582" s="72" t="s">
        <v>1085</v>
      </c>
      <c r="E2582" s="28" t="s">
        <v>811</v>
      </c>
      <c r="F2582" s="19" t="s">
        <v>893</v>
      </c>
      <c r="G2582" s="190">
        <v>4500000</v>
      </c>
      <c r="H2582" s="269"/>
      <c r="I2582" s="15">
        <v>2016</v>
      </c>
      <c r="J2582" s="27" t="s">
        <v>366</v>
      </c>
      <c r="K2582" s="27"/>
      <c r="L2582" s="20" t="s">
        <v>964</v>
      </c>
      <c r="M2582" s="27"/>
      <c r="N2582" s="27">
        <v>1</v>
      </c>
      <c r="O2582" s="22" t="s">
        <v>949</v>
      </c>
      <c r="P2582" s="28" t="s">
        <v>850</v>
      </c>
      <c r="Q2582" s="20"/>
      <c r="R2582" s="20"/>
      <c r="S2582" s="20"/>
    </row>
    <row r="2583" spans="1:19" s="58" customFormat="1" ht="20.100000000000001" customHeight="1" x14ac:dyDescent="0.25">
      <c r="A2583" s="72">
        <v>2147</v>
      </c>
      <c r="B2583" s="20" t="str">
        <f t="shared" si="153"/>
        <v>00.02.27.4.1.1.3.B.231.2016</v>
      </c>
      <c r="C2583" s="20">
        <v>231</v>
      </c>
      <c r="D2583" s="72" t="s">
        <v>1085</v>
      </c>
      <c r="E2583" s="28" t="s">
        <v>811</v>
      </c>
      <c r="F2583" s="19" t="s">
        <v>893</v>
      </c>
      <c r="G2583" s="190">
        <v>4500000</v>
      </c>
      <c r="H2583" s="269"/>
      <c r="I2583" s="15">
        <v>2016</v>
      </c>
      <c r="J2583" s="27" t="s">
        <v>366</v>
      </c>
      <c r="K2583" s="27"/>
      <c r="L2583" s="20" t="s">
        <v>964</v>
      </c>
      <c r="M2583" s="27"/>
      <c r="N2583" s="27">
        <v>1</v>
      </c>
      <c r="O2583" s="22" t="s">
        <v>949</v>
      </c>
      <c r="P2583" s="28" t="s">
        <v>850</v>
      </c>
      <c r="Q2583" s="20"/>
      <c r="R2583" s="20"/>
      <c r="S2583" s="20"/>
    </row>
    <row r="2584" spans="1:19" s="58" customFormat="1" ht="20.100000000000001" customHeight="1" x14ac:dyDescent="0.25">
      <c r="A2584" s="22">
        <v>2148</v>
      </c>
      <c r="B2584" s="20" t="str">
        <f t="shared" si="153"/>
        <v>00.02.27.4.1.1.3.B.232.2018</v>
      </c>
      <c r="C2584" s="20">
        <v>232</v>
      </c>
      <c r="D2584" s="72" t="s">
        <v>1085</v>
      </c>
      <c r="E2584" s="28" t="s">
        <v>843</v>
      </c>
      <c r="F2584" s="19" t="s">
        <v>893</v>
      </c>
      <c r="G2584" s="200">
        <v>3500000</v>
      </c>
      <c r="H2584" s="283"/>
      <c r="I2584" s="15">
        <v>2018</v>
      </c>
      <c r="J2584" s="73" t="s">
        <v>1315</v>
      </c>
      <c r="K2584" s="27"/>
      <c r="L2584" s="20"/>
      <c r="M2584" s="27"/>
      <c r="N2584" s="27">
        <v>1</v>
      </c>
      <c r="O2584" s="22" t="s">
        <v>949</v>
      </c>
      <c r="P2584" s="28" t="s">
        <v>850</v>
      </c>
      <c r="Q2584" s="20"/>
      <c r="R2584" s="20"/>
      <c r="S2584" s="20"/>
    </row>
    <row r="2585" spans="1:19" s="58" customFormat="1" ht="20.100000000000001" customHeight="1" x14ac:dyDescent="0.25">
      <c r="A2585" s="72">
        <v>2149</v>
      </c>
      <c r="B2585" s="20" t="str">
        <f t="shared" si="153"/>
        <v>00.02.27.4.1.1.3.B.233.2017</v>
      </c>
      <c r="C2585" s="20">
        <v>233</v>
      </c>
      <c r="D2585" s="72" t="s">
        <v>1085</v>
      </c>
      <c r="E2585" s="76" t="s">
        <v>71</v>
      </c>
      <c r="F2585" s="19" t="s">
        <v>893</v>
      </c>
      <c r="G2585" s="190">
        <v>2200000</v>
      </c>
      <c r="H2585" s="269"/>
      <c r="I2585" s="15">
        <v>2017</v>
      </c>
      <c r="J2585" s="73" t="s">
        <v>1317</v>
      </c>
      <c r="K2585" s="27"/>
      <c r="L2585" s="20"/>
      <c r="M2585" s="27"/>
      <c r="N2585" s="27">
        <v>1</v>
      </c>
      <c r="O2585" s="22" t="s">
        <v>949</v>
      </c>
      <c r="P2585" s="28" t="s">
        <v>850</v>
      </c>
      <c r="Q2585" s="20"/>
      <c r="R2585" s="20"/>
      <c r="S2585" s="20"/>
    </row>
    <row r="2586" spans="1:19" s="58" customFormat="1" ht="20.100000000000001" customHeight="1" x14ac:dyDescent="0.25">
      <c r="A2586" s="22">
        <v>2150</v>
      </c>
      <c r="B2586" s="20" t="str">
        <f t="shared" si="153"/>
        <v>00.02.27.4.1.1.3.B.234.2019</v>
      </c>
      <c r="C2586" s="20">
        <v>234</v>
      </c>
      <c r="D2586" s="72" t="s">
        <v>1085</v>
      </c>
      <c r="E2586" s="28" t="s">
        <v>415</v>
      </c>
      <c r="F2586" s="19" t="s">
        <v>893</v>
      </c>
      <c r="G2586" s="192">
        <v>200000</v>
      </c>
      <c r="H2586" s="271"/>
      <c r="I2586" s="15">
        <v>2019</v>
      </c>
      <c r="J2586" s="73" t="s">
        <v>1318</v>
      </c>
      <c r="K2586" s="27"/>
      <c r="L2586" s="20"/>
      <c r="M2586" s="27"/>
      <c r="N2586" s="27">
        <v>1</v>
      </c>
      <c r="O2586" s="22" t="s">
        <v>949</v>
      </c>
      <c r="P2586" s="28" t="s">
        <v>850</v>
      </c>
      <c r="Q2586" s="20"/>
      <c r="R2586" s="20"/>
      <c r="S2586" s="20"/>
    </row>
    <row r="2587" spans="1:19" s="58" customFormat="1" ht="20.100000000000001" customHeight="1" x14ac:dyDescent="0.25">
      <c r="A2587" s="72">
        <v>2151</v>
      </c>
      <c r="B2587" s="20" t="str">
        <f t="shared" si="153"/>
        <v>00.02.27.4.1.1.3.B.235.2019</v>
      </c>
      <c r="C2587" s="20">
        <v>235</v>
      </c>
      <c r="D2587" s="72" t="s">
        <v>1085</v>
      </c>
      <c r="E2587" s="121" t="s">
        <v>731</v>
      </c>
      <c r="F2587" s="19" t="s">
        <v>893</v>
      </c>
      <c r="G2587" s="190">
        <v>2800000</v>
      </c>
      <c r="H2587" s="269"/>
      <c r="I2587" s="15">
        <v>2019</v>
      </c>
      <c r="J2587" s="73" t="s">
        <v>1310</v>
      </c>
      <c r="K2587" s="27"/>
      <c r="L2587" s="20"/>
      <c r="M2587" s="27"/>
      <c r="N2587" s="27">
        <v>1</v>
      </c>
      <c r="O2587" s="22" t="s">
        <v>949</v>
      </c>
      <c r="P2587" s="28" t="s">
        <v>850</v>
      </c>
      <c r="Q2587" s="20"/>
      <c r="R2587" s="20"/>
      <c r="S2587" s="20"/>
    </row>
    <row r="2588" spans="1:19" s="58" customFormat="1" ht="20.100000000000001" customHeight="1" x14ac:dyDescent="0.25">
      <c r="A2588" s="22">
        <v>2152</v>
      </c>
      <c r="B2588" s="20" t="str">
        <f t="shared" ref="B2588:B2606" si="154">"00.02.27.4.1.1.4.B."&amp;C2588&amp;D2588&amp;I2588</f>
        <v>00.02.27.4.1.1.4.B.236.2017</v>
      </c>
      <c r="C2588" s="20">
        <v>236</v>
      </c>
      <c r="D2588" s="72" t="s">
        <v>1085</v>
      </c>
      <c r="E2588" s="33" t="s">
        <v>438</v>
      </c>
      <c r="F2588" s="19" t="s">
        <v>893</v>
      </c>
      <c r="G2588" s="190">
        <v>12600000</v>
      </c>
      <c r="H2588" s="269"/>
      <c r="I2588" s="15">
        <v>2017</v>
      </c>
      <c r="J2588" s="73" t="s">
        <v>1311</v>
      </c>
      <c r="K2588" s="27"/>
      <c r="L2588" s="20"/>
      <c r="M2588" s="27"/>
      <c r="N2588" s="27">
        <v>1</v>
      </c>
      <c r="O2588" s="22" t="s">
        <v>949</v>
      </c>
      <c r="P2588" s="28" t="s">
        <v>851</v>
      </c>
      <c r="Q2588" s="20"/>
      <c r="R2588" s="20"/>
      <c r="S2588" s="20"/>
    </row>
    <row r="2589" spans="1:19" s="58" customFormat="1" ht="20.100000000000001" customHeight="1" x14ac:dyDescent="0.25">
      <c r="A2589" s="72">
        <v>2153</v>
      </c>
      <c r="B2589" s="20" t="str">
        <f t="shared" si="154"/>
        <v>00.02.27.4.1.1.4.B.237.2017</v>
      </c>
      <c r="C2589" s="20">
        <v>237</v>
      </c>
      <c r="D2589" s="72" t="s">
        <v>1085</v>
      </c>
      <c r="E2589" s="33" t="s">
        <v>438</v>
      </c>
      <c r="F2589" s="19" t="s">
        <v>893</v>
      </c>
      <c r="G2589" s="190">
        <v>12600000</v>
      </c>
      <c r="H2589" s="269"/>
      <c r="I2589" s="15">
        <v>2017</v>
      </c>
      <c r="J2589" s="73" t="s">
        <v>1311</v>
      </c>
      <c r="K2589" s="27"/>
      <c r="L2589" s="20"/>
      <c r="M2589" s="27"/>
      <c r="N2589" s="27">
        <v>1</v>
      </c>
      <c r="O2589" s="22" t="s">
        <v>949</v>
      </c>
      <c r="P2589" s="28" t="s">
        <v>851</v>
      </c>
      <c r="Q2589" s="20"/>
      <c r="R2589" s="20"/>
      <c r="S2589" s="20"/>
    </row>
    <row r="2590" spans="1:19" s="58" customFormat="1" ht="20.100000000000001" customHeight="1" x14ac:dyDescent="0.25">
      <c r="A2590" s="22">
        <v>2154</v>
      </c>
      <c r="B2590" s="20" t="str">
        <f t="shared" si="154"/>
        <v>00.02.27.4.1.1.4.B.238.2018</v>
      </c>
      <c r="C2590" s="20">
        <v>238</v>
      </c>
      <c r="D2590" s="72" t="s">
        <v>1085</v>
      </c>
      <c r="E2590" s="125" t="s">
        <v>781</v>
      </c>
      <c r="F2590" s="19" t="s">
        <v>893</v>
      </c>
      <c r="G2590" s="190">
        <v>2500000</v>
      </c>
      <c r="H2590" s="269"/>
      <c r="I2590" s="15">
        <v>2018</v>
      </c>
      <c r="J2590" s="73" t="s">
        <v>1312</v>
      </c>
      <c r="K2590" s="27"/>
      <c r="L2590" s="20"/>
      <c r="M2590" s="27"/>
      <c r="N2590" s="27">
        <v>1</v>
      </c>
      <c r="O2590" s="22" t="s">
        <v>949</v>
      </c>
      <c r="P2590" s="28" t="s">
        <v>851</v>
      </c>
      <c r="Q2590" s="20"/>
      <c r="R2590" s="20"/>
      <c r="S2590" s="20"/>
    </row>
    <row r="2591" spans="1:19" s="58" customFormat="1" ht="20.100000000000001" customHeight="1" x14ac:dyDescent="0.25">
      <c r="A2591" s="72">
        <v>2155</v>
      </c>
      <c r="B2591" s="20" t="str">
        <f t="shared" si="154"/>
        <v>00.02.27.4.1.1.4.B.239.2018</v>
      </c>
      <c r="C2591" s="20">
        <v>239</v>
      </c>
      <c r="D2591" s="72" t="s">
        <v>1085</v>
      </c>
      <c r="E2591" s="125" t="s">
        <v>781</v>
      </c>
      <c r="F2591" s="19" t="s">
        <v>893</v>
      </c>
      <c r="G2591" s="190">
        <v>2500000</v>
      </c>
      <c r="H2591" s="269"/>
      <c r="I2591" s="15">
        <v>2018</v>
      </c>
      <c r="J2591" s="73" t="s">
        <v>1312</v>
      </c>
      <c r="K2591" s="27"/>
      <c r="L2591" s="20"/>
      <c r="M2591" s="27"/>
      <c r="N2591" s="27">
        <v>1</v>
      </c>
      <c r="O2591" s="22" t="s">
        <v>949</v>
      </c>
      <c r="P2591" s="28" t="s">
        <v>851</v>
      </c>
      <c r="Q2591" s="20"/>
      <c r="R2591" s="20"/>
      <c r="S2591" s="20"/>
    </row>
    <row r="2592" spans="1:19" s="58" customFormat="1" ht="20.100000000000001" customHeight="1" x14ac:dyDescent="0.25">
      <c r="A2592" s="22">
        <v>2156</v>
      </c>
      <c r="B2592" s="20" t="str">
        <f t="shared" si="154"/>
        <v>00.02.27.4.1.1.4.B.240.2019</v>
      </c>
      <c r="C2592" s="20">
        <v>240</v>
      </c>
      <c r="D2592" s="72" t="s">
        <v>1085</v>
      </c>
      <c r="E2592" s="121" t="s">
        <v>788</v>
      </c>
      <c r="F2592" s="19" t="s">
        <v>893</v>
      </c>
      <c r="G2592" s="200">
        <v>30000</v>
      </c>
      <c r="H2592" s="283"/>
      <c r="I2592" s="15">
        <v>2019</v>
      </c>
      <c r="J2592" s="73" t="s">
        <v>1313</v>
      </c>
      <c r="K2592" s="27"/>
      <c r="L2592" s="20"/>
      <c r="M2592" s="27"/>
      <c r="N2592" s="27">
        <v>1</v>
      </c>
      <c r="O2592" s="22" t="s">
        <v>949</v>
      </c>
      <c r="P2592" s="28" t="s">
        <v>851</v>
      </c>
      <c r="Q2592" s="20"/>
      <c r="R2592" s="20"/>
      <c r="S2592" s="20"/>
    </row>
    <row r="2593" spans="1:19" s="58" customFormat="1" ht="20.100000000000001" customHeight="1" x14ac:dyDescent="0.25">
      <c r="A2593" s="72">
        <v>2157</v>
      </c>
      <c r="B2593" s="20" t="str">
        <f t="shared" si="154"/>
        <v>00.02.27.4.1.1.4.B.241.2019</v>
      </c>
      <c r="C2593" s="20">
        <v>241</v>
      </c>
      <c r="D2593" s="72" t="s">
        <v>1085</v>
      </c>
      <c r="E2593" s="121" t="s">
        <v>788</v>
      </c>
      <c r="F2593" s="19" t="s">
        <v>893</v>
      </c>
      <c r="G2593" s="200">
        <v>30000</v>
      </c>
      <c r="H2593" s="283"/>
      <c r="I2593" s="15">
        <v>2019</v>
      </c>
      <c r="J2593" s="73" t="s">
        <v>1313</v>
      </c>
      <c r="K2593" s="27"/>
      <c r="L2593" s="20"/>
      <c r="M2593" s="27"/>
      <c r="N2593" s="27">
        <v>1</v>
      </c>
      <c r="O2593" s="22" t="s">
        <v>949</v>
      </c>
      <c r="P2593" s="28" t="s">
        <v>851</v>
      </c>
      <c r="Q2593" s="20"/>
      <c r="R2593" s="20">
        <v>1</v>
      </c>
      <c r="S2593" s="20" t="s">
        <v>852</v>
      </c>
    </row>
    <row r="2594" spans="1:19" s="58" customFormat="1" ht="20.100000000000001" customHeight="1" x14ac:dyDescent="0.25">
      <c r="A2594" s="22">
        <v>2158</v>
      </c>
      <c r="B2594" s="20" t="str">
        <f t="shared" si="154"/>
        <v>00.02.27.4.1.1.4.B.242.2017</v>
      </c>
      <c r="C2594" s="20">
        <v>242</v>
      </c>
      <c r="D2594" s="72" t="s">
        <v>1085</v>
      </c>
      <c r="E2594" s="28" t="s">
        <v>842</v>
      </c>
      <c r="F2594" s="19" t="s">
        <v>893</v>
      </c>
      <c r="G2594" s="190">
        <v>120000</v>
      </c>
      <c r="H2594" s="269"/>
      <c r="I2594" s="15">
        <v>2017</v>
      </c>
      <c r="J2594" s="73" t="s">
        <v>1311</v>
      </c>
      <c r="K2594" s="27"/>
      <c r="L2594" s="20"/>
      <c r="M2594" s="27"/>
      <c r="N2594" s="27">
        <v>1</v>
      </c>
      <c r="O2594" s="22" t="s">
        <v>949</v>
      </c>
      <c r="P2594" s="28" t="s">
        <v>851</v>
      </c>
      <c r="Q2594" s="20"/>
      <c r="R2594" s="20">
        <v>1</v>
      </c>
      <c r="S2594" s="20" t="s">
        <v>852</v>
      </c>
    </row>
    <row r="2595" spans="1:19" s="58" customFormat="1" ht="20.100000000000001" customHeight="1" x14ac:dyDescent="0.25">
      <c r="A2595" s="72">
        <v>2159</v>
      </c>
      <c r="B2595" s="20" t="str">
        <f t="shared" si="154"/>
        <v>00.02.27.4.1.1.4.B.243.2017</v>
      </c>
      <c r="C2595" s="20">
        <v>243</v>
      </c>
      <c r="D2595" s="72" t="s">
        <v>1085</v>
      </c>
      <c r="E2595" s="28" t="s">
        <v>842</v>
      </c>
      <c r="F2595" s="19" t="s">
        <v>893</v>
      </c>
      <c r="G2595" s="190">
        <v>120000</v>
      </c>
      <c r="H2595" s="269"/>
      <c r="I2595" s="15">
        <v>2017</v>
      </c>
      <c r="J2595" s="73" t="s">
        <v>1311</v>
      </c>
      <c r="K2595" s="27"/>
      <c r="L2595" s="20"/>
      <c r="M2595" s="27"/>
      <c r="N2595" s="27">
        <v>1</v>
      </c>
      <c r="O2595" s="22" t="s">
        <v>949</v>
      </c>
      <c r="P2595" s="28" t="s">
        <v>851</v>
      </c>
      <c r="Q2595" s="20"/>
      <c r="R2595" s="20"/>
      <c r="S2595" s="20"/>
    </row>
    <row r="2596" spans="1:19" s="58" customFormat="1" ht="20.100000000000001" customHeight="1" x14ac:dyDescent="0.25">
      <c r="A2596" s="22">
        <v>2160</v>
      </c>
      <c r="B2596" s="20" t="str">
        <f t="shared" si="154"/>
        <v>00.02.27.4.1.1.4.B.244.2018</v>
      </c>
      <c r="C2596" s="20">
        <v>244</v>
      </c>
      <c r="D2596" s="72" t="s">
        <v>1085</v>
      </c>
      <c r="E2596" s="74" t="s">
        <v>708</v>
      </c>
      <c r="F2596" s="19" t="s">
        <v>893</v>
      </c>
      <c r="G2596" s="190">
        <v>85000</v>
      </c>
      <c r="H2596" s="269"/>
      <c r="I2596" s="15">
        <v>2018</v>
      </c>
      <c r="J2596" s="73" t="s">
        <v>1314</v>
      </c>
      <c r="K2596" s="27"/>
      <c r="L2596" s="20"/>
      <c r="M2596" s="27"/>
      <c r="N2596" s="27">
        <v>1</v>
      </c>
      <c r="O2596" s="22" t="s">
        <v>949</v>
      </c>
      <c r="P2596" s="28" t="s">
        <v>851</v>
      </c>
      <c r="Q2596" s="20"/>
      <c r="R2596" s="20"/>
      <c r="S2596" s="20"/>
    </row>
    <row r="2597" spans="1:19" s="58" customFormat="1" ht="20.100000000000001" customHeight="1" x14ac:dyDescent="0.25">
      <c r="A2597" s="72">
        <v>2161</v>
      </c>
      <c r="B2597" s="20" t="str">
        <f t="shared" si="154"/>
        <v>00.02.27.4.1.1.4.B.245.2016</v>
      </c>
      <c r="C2597" s="20">
        <v>245</v>
      </c>
      <c r="D2597" s="72" t="s">
        <v>1085</v>
      </c>
      <c r="E2597" s="28" t="s">
        <v>811</v>
      </c>
      <c r="F2597" s="19" t="s">
        <v>893</v>
      </c>
      <c r="G2597" s="190">
        <v>4500000</v>
      </c>
      <c r="H2597" s="269"/>
      <c r="I2597" s="15">
        <v>2016</v>
      </c>
      <c r="J2597" s="27" t="s">
        <v>79</v>
      </c>
      <c r="K2597" s="27"/>
      <c r="L2597" s="20" t="s">
        <v>964</v>
      </c>
      <c r="M2597" s="27"/>
      <c r="N2597" s="27">
        <v>1</v>
      </c>
      <c r="O2597" s="22" t="s">
        <v>949</v>
      </c>
      <c r="P2597" s="28" t="s">
        <v>851</v>
      </c>
      <c r="Q2597" s="20"/>
      <c r="R2597" s="20"/>
      <c r="S2597" s="20"/>
    </row>
    <row r="2598" spans="1:19" s="58" customFormat="1" ht="20.100000000000001" customHeight="1" x14ac:dyDescent="0.25">
      <c r="A2598" s="22">
        <v>2162</v>
      </c>
      <c r="B2598" s="20" t="str">
        <f t="shared" si="154"/>
        <v>00.02.27.4.1.1.4.B.246.2016</v>
      </c>
      <c r="C2598" s="20">
        <v>246</v>
      </c>
      <c r="D2598" s="72" t="s">
        <v>1085</v>
      </c>
      <c r="E2598" s="28" t="s">
        <v>811</v>
      </c>
      <c r="F2598" s="19" t="s">
        <v>893</v>
      </c>
      <c r="G2598" s="190">
        <v>4500000</v>
      </c>
      <c r="H2598" s="269"/>
      <c r="I2598" s="15">
        <v>2016</v>
      </c>
      <c r="J2598" s="27" t="s">
        <v>79</v>
      </c>
      <c r="K2598" s="27"/>
      <c r="L2598" s="20" t="s">
        <v>964</v>
      </c>
      <c r="M2598" s="27"/>
      <c r="N2598" s="27">
        <v>1</v>
      </c>
      <c r="O2598" s="22" t="s">
        <v>949</v>
      </c>
      <c r="P2598" s="28" t="s">
        <v>851</v>
      </c>
      <c r="Q2598" s="20"/>
      <c r="R2598" s="20"/>
      <c r="S2598" s="20"/>
    </row>
    <row r="2599" spans="1:19" s="58" customFormat="1" ht="20.100000000000001" customHeight="1" x14ac:dyDescent="0.25">
      <c r="A2599" s="72">
        <v>2163</v>
      </c>
      <c r="B2599" s="20" t="str">
        <f t="shared" si="154"/>
        <v>00.02.27.4.1.1.4.B.247.2018</v>
      </c>
      <c r="C2599" s="20">
        <v>247</v>
      </c>
      <c r="D2599" s="72" t="s">
        <v>1085</v>
      </c>
      <c r="E2599" s="28" t="s">
        <v>843</v>
      </c>
      <c r="F2599" s="19" t="s">
        <v>893</v>
      </c>
      <c r="G2599" s="200">
        <v>3500000</v>
      </c>
      <c r="H2599" s="283"/>
      <c r="I2599" s="15">
        <v>2018</v>
      </c>
      <c r="J2599" s="73" t="s">
        <v>1315</v>
      </c>
      <c r="K2599" s="27"/>
      <c r="L2599" s="20"/>
      <c r="M2599" s="27"/>
      <c r="N2599" s="27">
        <v>1</v>
      </c>
      <c r="O2599" s="22" t="s">
        <v>949</v>
      </c>
      <c r="P2599" s="28" t="s">
        <v>851</v>
      </c>
      <c r="Q2599" s="20"/>
      <c r="R2599" s="20"/>
      <c r="S2599" s="20"/>
    </row>
    <row r="2600" spans="1:19" s="58" customFormat="1" ht="20.100000000000001" customHeight="1" x14ac:dyDescent="0.25">
      <c r="A2600" s="22">
        <v>2164</v>
      </c>
      <c r="B2600" s="20" t="str">
        <f t="shared" si="154"/>
        <v>00.02.27.4.1.1.4.B.248.2018</v>
      </c>
      <c r="C2600" s="20">
        <v>248</v>
      </c>
      <c r="D2600" s="72" t="s">
        <v>1085</v>
      </c>
      <c r="E2600" s="28" t="s">
        <v>843</v>
      </c>
      <c r="F2600" s="19" t="s">
        <v>893</v>
      </c>
      <c r="G2600" s="200">
        <v>3500000</v>
      </c>
      <c r="H2600" s="283"/>
      <c r="I2600" s="15">
        <v>2018</v>
      </c>
      <c r="J2600" s="73" t="s">
        <v>1315</v>
      </c>
      <c r="K2600" s="27"/>
      <c r="L2600" s="20"/>
      <c r="M2600" s="27"/>
      <c r="N2600" s="27">
        <v>1</v>
      </c>
      <c r="O2600" s="22" t="s">
        <v>949</v>
      </c>
      <c r="P2600" s="28" t="s">
        <v>851</v>
      </c>
      <c r="Q2600" s="20"/>
      <c r="R2600" s="20"/>
      <c r="S2600" s="20"/>
    </row>
    <row r="2601" spans="1:19" s="58" customFormat="1" ht="20.100000000000001" customHeight="1" x14ac:dyDescent="0.25">
      <c r="A2601" s="72">
        <v>2165</v>
      </c>
      <c r="B2601" s="20" t="str">
        <f t="shared" si="154"/>
        <v>00.02.27.4.1.1.4.B.249.2018</v>
      </c>
      <c r="C2601" s="20">
        <v>249</v>
      </c>
      <c r="D2601" s="72" t="s">
        <v>1085</v>
      </c>
      <c r="E2601" s="46" t="s">
        <v>767</v>
      </c>
      <c r="F2601" s="19" t="s">
        <v>893</v>
      </c>
      <c r="G2601" s="190">
        <v>90000</v>
      </c>
      <c r="H2601" s="269"/>
      <c r="I2601" s="15">
        <v>2018</v>
      </c>
      <c r="J2601" s="73" t="s">
        <v>1319</v>
      </c>
      <c r="K2601" s="27"/>
      <c r="L2601" s="20"/>
      <c r="M2601" s="27"/>
      <c r="N2601" s="27">
        <v>1</v>
      </c>
      <c r="O2601" s="22" t="s">
        <v>949</v>
      </c>
      <c r="P2601" s="28" t="s">
        <v>851</v>
      </c>
      <c r="Q2601" s="20"/>
      <c r="R2601" s="20"/>
      <c r="S2601" s="20"/>
    </row>
    <row r="2602" spans="1:19" s="58" customFormat="1" ht="20.100000000000001" customHeight="1" x14ac:dyDescent="0.25">
      <c r="A2602" s="22">
        <v>2166</v>
      </c>
      <c r="B2602" s="20" t="str">
        <f t="shared" si="154"/>
        <v>00.02.27.4.1.1.4.B.250.2018</v>
      </c>
      <c r="C2602" s="20">
        <v>250</v>
      </c>
      <c r="D2602" s="72" t="s">
        <v>1085</v>
      </c>
      <c r="E2602" s="46" t="s">
        <v>767</v>
      </c>
      <c r="F2602" s="19" t="s">
        <v>893</v>
      </c>
      <c r="G2602" s="190">
        <v>90000</v>
      </c>
      <c r="H2602" s="269"/>
      <c r="I2602" s="15">
        <v>2018</v>
      </c>
      <c r="J2602" s="73" t="s">
        <v>1319</v>
      </c>
      <c r="K2602" s="27"/>
      <c r="L2602" s="20"/>
      <c r="M2602" s="27"/>
      <c r="N2602" s="27">
        <v>1</v>
      </c>
      <c r="O2602" s="22" t="s">
        <v>949</v>
      </c>
      <c r="P2602" s="28" t="s">
        <v>851</v>
      </c>
      <c r="Q2602" s="20"/>
      <c r="R2602" s="20"/>
      <c r="S2602" s="20"/>
    </row>
    <row r="2603" spans="1:19" s="58" customFormat="1" ht="20.100000000000001" customHeight="1" x14ac:dyDescent="0.25">
      <c r="A2603" s="72">
        <v>2167</v>
      </c>
      <c r="B2603" s="20" t="str">
        <f t="shared" si="154"/>
        <v>00.02.27.4.1.1.4.B.251.2018</v>
      </c>
      <c r="C2603" s="20">
        <v>251</v>
      </c>
      <c r="D2603" s="72" t="s">
        <v>1085</v>
      </c>
      <c r="E2603" s="46" t="s">
        <v>767</v>
      </c>
      <c r="F2603" s="19" t="s">
        <v>893</v>
      </c>
      <c r="G2603" s="190">
        <v>90000</v>
      </c>
      <c r="H2603" s="269"/>
      <c r="I2603" s="15">
        <v>2018</v>
      </c>
      <c r="J2603" s="73" t="s">
        <v>1319</v>
      </c>
      <c r="K2603" s="27"/>
      <c r="L2603" s="20"/>
      <c r="M2603" s="27"/>
      <c r="N2603" s="27">
        <v>1</v>
      </c>
      <c r="O2603" s="22" t="s">
        <v>949</v>
      </c>
      <c r="P2603" s="28" t="s">
        <v>851</v>
      </c>
      <c r="Q2603" s="20"/>
      <c r="R2603" s="20"/>
      <c r="S2603" s="20"/>
    </row>
    <row r="2604" spans="1:19" s="58" customFormat="1" ht="20.100000000000001" customHeight="1" x14ac:dyDescent="0.25">
      <c r="A2604" s="22">
        <v>2168</v>
      </c>
      <c r="B2604" s="20" t="str">
        <f t="shared" si="154"/>
        <v>00.02.27.4.1.1.4.B.252.2018</v>
      </c>
      <c r="C2604" s="20">
        <v>252</v>
      </c>
      <c r="D2604" s="72" t="s">
        <v>1085</v>
      </c>
      <c r="E2604" s="46" t="s">
        <v>767</v>
      </c>
      <c r="F2604" s="19" t="s">
        <v>893</v>
      </c>
      <c r="G2604" s="190">
        <v>90000</v>
      </c>
      <c r="H2604" s="269"/>
      <c r="I2604" s="15">
        <v>2018</v>
      </c>
      <c r="J2604" s="73" t="s">
        <v>1319</v>
      </c>
      <c r="K2604" s="27"/>
      <c r="L2604" s="20"/>
      <c r="M2604" s="27"/>
      <c r="N2604" s="27">
        <v>1</v>
      </c>
      <c r="O2604" s="22" t="s">
        <v>949</v>
      </c>
      <c r="P2604" s="28" t="s">
        <v>851</v>
      </c>
      <c r="Q2604" s="20"/>
      <c r="R2604" s="20"/>
      <c r="S2604" s="20"/>
    </row>
    <row r="2605" spans="1:19" s="58" customFormat="1" ht="20.100000000000001" customHeight="1" x14ac:dyDescent="0.25">
      <c r="A2605" s="72">
        <v>2169</v>
      </c>
      <c r="B2605" s="20" t="str">
        <f t="shared" si="154"/>
        <v>00.02.27.4.1.1.4.B.253.2019</v>
      </c>
      <c r="C2605" s="20">
        <v>253</v>
      </c>
      <c r="D2605" s="72" t="s">
        <v>1085</v>
      </c>
      <c r="E2605" s="28" t="s">
        <v>415</v>
      </c>
      <c r="F2605" s="19" t="s">
        <v>893</v>
      </c>
      <c r="G2605" s="192">
        <v>200000</v>
      </c>
      <c r="H2605" s="271"/>
      <c r="I2605" s="15">
        <v>2019</v>
      </c>
      <c r="J2605" s="73" t="s">
        <v>1318</v>
      </c>
      <c r="K2605" s="27"/>
      <c r="L2605" s="20"/>
      <c r="M2605" s="27"/>
      <c r="N2605" s="27">
        <v>1</v>
      </c>
      <c r="O2605" s="22" t="s">
        <v>949</v>
      </c>
      <c r="P2605" s="28" t="s">
        <v>851</v>
      </c>
      <c r="Q2605" s="20"/>
      <c r="R2605" s="20"/>
      <c r="S2605" s="20"/>
    </row>
    <row r="2606" spans="1:19" s="58" customFormat="1" ht="20.100000000000001" customHeight="1" x14ac:dyDescent="0.25">
      <c r="A2606" s="22">
        <v>2170</v>
      </c>
      <c r="B2606" s="20" t="str">
        <f t="shared" si="154"/>
        <v>00.02.27.4.1.1.4.B.254.2019</v>
      </c>
      <c r="C2606" s="20">
        <v>254</v>
      </c>
      <c r="D2606" s="72" t="s">
        <v>1085</v>
      </c>
      <c r="E2606" s="121" t="s">
        <v>731</v>
      </c>
      <c r="F2606" s="19" t="s">
        <v>893</v>
      </c>
      <c r="G2606" s="190">
        <v>2800000</v>
      </c>
      <c r="H2606" s="269"/>
      <c r="I2606" s="15">
        <v>2019</v>
      </c>
      <c r="J2606" s="73" t="s">
        <v>1310</v>
      </c>
      <c r="K2606" s="27"/>
      <c r="L2606" s="20"/>
      <c r="M2606" s="27"/>
      <c r="N2606" s="27">
        <v>1</v>
      </c>
      <c r="O2606" s="22" t="s">
        <v>949</v>
      </c>
      <c r="P2606" s="28" t="s">
        <v>851</v>
      </c>
      <c r="Q2606" s="20"/>
      <c r="R2606" s="20"/>
      <c r="S2606" s="20"/>
    </row>
    <row r="2607" spans="1:19" s="58" customFormat="1" ht="20.100000000000001" customHeight="1" x14ac:dyDescent="0.25">
      <c r="A2607" s="72">
        <v>2171</v>
      </c>
      <c r="B2607" s="20" t="str">
        <f t="shared" ref="B2607:B2626" si="155">"00.02.27.4.1.1.5.B."&amp;C2607&amp;D2607&amp;I2607</f>
        <v>00.02.27.4.1.1.5.B.255.2017</v>
      </c>
      <c r="C2607" s="20">
        <v>255</v>
      </c>
      <c r="D2607" s="72" t="s">
        <v>1085</v>
      </c>
      <c r="E2607" s="33" t="s">
        <v>438</v>
      </c>
      <c r="F2607" s="19" t="s">
        <v>893</v>
      </c>
      <c r="G2607" s="190">
        <v>12600000</v>
      </c>
      <c r="H2607" s="269"/>
      <c r="I2607" s="15">
        <v>2017</v>
      </c>
      <c r="J2607" s="73" t="s">
        <v>1311</v>
      </c>
      <c r="K2607" s="27"/>
      <c r="L2607" s="20"/>
      <c r="M2607" s="27"/>
      <c r="N2607" s="27">
        <v>1</v>
      </c>
      <c r="O2607" s="22" t="s">
        <v>949</v>
      </c>
      <c r="P2607" s="28" t="s">
        <v>853</v>
      </c>
      <c r="Q2607" s="20"/>
      <c r="R2607" s="20"/>
      <c r="S2607" s="20"/>
    </row>
    <row r="2608" spans="1:19" s="58" customFormat="1" ht="20.100000000000001" customHeight="1" x14ac:dyDescent="0.25">
      <c r="A2608" s="22">
        <v>2172</v>
      </c>
      <c r="B2608" s="20" t="str">
        <f t="shared" si="155"/>
        <v>00.02.27.4.1.1.5.B.256.2017</v>
      </c>
      <c r="C2608" s="20">
        <v>256</v>
      </c>
      <c r="D2608" s="72" t="s">
        <v>1085</v>
      </c>
      <c r="E2608" s="33" t="s">
        <v>438</v>
      </c>
      <c r="F2608" s="19" t="s">
        <v>893</v>
      </c>
      <c r="G2608" s="190">
        <v>12600000</v>
      </c>
      <c r="H2608" s="269"/>
      <c r="I2608" s="15">
        <v>2017</v>
      </c>
      <c r="J2608" s="73" t="s">
        <v>1311</v>
      </c>
      <c r="K2608" s="27"/>
      <c r="L2608" s="20"/>
      <c r="M2608" s="27"/>
      <c r="N2608" s="27">
        <v>1</v>
      </c>
      <c r="O2608" s="22" t="s">
        <v>949</v>
      </c>
      <c r="P2608" s="28" t="s">
        <v>853</v>
      </c>
      <c r="Q2608" s="20"/>
      <c r="R2608" s="20"/>
      <c r="S2608" s="20"/>
    </row>
    <row r="2609" spans="1:19" s="58" customFormat="1" ht="20.100000000000001" customHeight="1" x14ac:dyDescent="0.25">
      <c r="A2609" s="72">
        <v>2173</v>
      </c>
      <c r="B2609" s="20" t="str">
        <f t="shared" si="155"/>
        <v>00.02.27.4.1.1.5.B.257.2018</v>
      </c>
      <c r="C2609" s="20">
        <v>257</v>
      </c>
      <c r="D2609" s="72" t="s">
        <v>1085</v>
      </c>
      <c r="E2609" s="125" t="s">
        <v>781</v>
      </c>
      <c r="F2609" s="19" t="s">
        <v>893</v>
      </c>
      <c r="G2609" s="190">
        <v>2500000</v>
      </c>
      <c r="H2609" s="269"/>
      <c r="I2609" s="15">
        <v>2018</v>
      </c>
      <c r="J2609" s="73" t="s">
        <v>1312</v>
      </c>
      <c r="K2609" s="27"/>
      <c r="L2609" s="20"/>
      <c r="M2609" s="27"/>
      <c r="N2609" s="27">
        <v>1</v>
      </c>
      <c r="O2609" s="22" t="s">
        <v>949</v>
      </c>
      <c r="P2609" s="28" t="s">
        <v>853</v>
      </c>
      <c r="Q2609" s="20"/>
      <c r="R2609" s="20"/>
      <c r="S2609" s="20"/>
    </row>
    <row r="2610" spans="1:19" s="58" customFormat="1" ht="20.100000000000001" customHeight="1" x14ac:dyDescent="0.25">
      <c r="A2610" s="22">
        <v>2174</v>
      </c>
      <c r="B2610" s="20" t="str">
        <f t="shared" si="155"/>
        <v>00.02.27.4.1.1.5.B.258.2018</v>
      </c>
      <c r="C2610" s="20">
        <v>258</v>
      </c>
      <c r="D2610" s="72" t="s">
        <v>1085</v>
      </c>
      <c r="E2610" s="125" t="s">
        <v>781</v>
      </c>
      <c r="F2610" s="19" t="s">
        <v>893</v>
      </c>
      <c r="G2610" s="190">
        <v>2500000</v>
      </c>
      <c r="H2610" s="269"/>
      <c r="I2610" s="15">
        <v>2018</v>
      </c>
      <c r="J2610" s="73" t="s">
        <v>1312</v>
      </c>
      <c r="K2610" s="27"/>
      <c r="L2610" s="20"/>
      <c r="M2610" s="27"/>
      <c r="N2610" s="27">
        <v>1</v>
      </c>
      <c r="O2610" s="22" t="s">
        <v>949</v>
      </c>
      <c r="P2610" s="28" t="s">
        <v>853</v>
      </c>
      <c r="Q2610" s="20"/>
      <c r="R2610" s="20"/>
      <c r="S2610" s="20"/>
    </row>
    <row r="2611" spans="1:19" s="58" customFormat="1" ht="20.100000000000001" customHeight="1" x14ac:dyDescent="0.25">
      <c r="A2611" s="72">
        <v>2175</v>
      </c>
      <c r="B2611" s="20" t="str">
        <f t="shared" si="155"/>
        <v>00.02.27.4.1.1.5.B.259.2019</v>
      </c>
      <c r="C2611" s="20">
        <v>259</v>
      </c>
      <c r="D2611" s="72" t="s">
        <v>1085</v>
      </c>
      <c r="E2611" s="121" t="s">
        <v>788</v>
      </c>
      <c r="F2611" s="19" t="s">
        <v>893</v>
      </c>
      <c r="G2611" s="199">
        <v>30000</v>
      </c>
      <c r="H2611" s="286"/>
      <c r="I2611" s="15">
        <v>2019</v>
      </c>
      <c r="J2611" s="73" t="s">
        <v>1313</v>
      </c>
      <c r="K2611" s="27"/>
      <c r="L2611" s="20"/>
      <c r="M2611" s="27"/>
      <c r="N2611" s="27">
        <v>1</v>
      </c>
      <c r="O2611" s="22" t="s">
        <v>949</v>
      </c>
      <c r="P2611" s="28" t="s">
        <v>853</v>
      </c>
      <c r="Q2611" s="20"/>
      <c r="R2611" s="20"/>
      <c r="S2611" s="20"/>
    </row>
    <row r="2612" spans="1:19" s="58" customFormat="1" ht="20.100000000000001" customHeight="1" x14ac:dyDescent="0.25">
      <c r="A2612" s="22">
        <v>2176</v>
      </c>
      <c r="B2612" s="20" t="str">
        <f t="shared" si="155"/>
        <v>00.02.27.4.1.1.5.B.260.2019</v>
      </c>
      <c r="C2612" s="20">
        <v>260</v>
      </c>
      <c r="D2612" s="72" t="s">
        <v>1085</v>
      </c>
      <c r="E2612" s="121" t="s">
        <v>788</v>
      </c>
      <c r="F2612" s="19" t="s">
        <v>893</v>
      </c>
      <c r="G2612" s="199">
        <v>30000</v>
      </c>
      <c r="H2612" s="286"/>
      <c r="I2612" s="15">
        <v>2019</v>
      </c>
      <c r="J2612" s="73" t="s">
        <v>1313</v>
      </c>
      <c r="K2612" s="27"/>
      <c r="L2612" s="20"/>
      <c r="M2612" s="27"/>
      <c r="N2612" s="27">
        <v>1</v>
      </c>
      <c r="O2612" s="22" t="s">
        <v>949</v>
      </c>
      <c r="P2612" s="28" t="s">
        <v>853</v>
      </c>
      <c r="Q2612" s="20"/>
      <c r="R2612" s="20"/>
      <c r="S2612" s="20"/>
    </row>
    <row r="2613" spans="1:19" s="58" customFormat="1" ht="20.100000000000001" customHeight="1" x14ac:dyDescent="0.25">
      <c r="A2613" s="72">
        <v>2177</v>
      </c>
      <c r="B2613" s="20" t="str">
        <f t="shared" si="155"/>
        <v>00.02.27.4.1.1.5.B.261.2017</v>
      </c>
      <c r="C2613" s="20">
        <v>261</v>
      </c>
      <c r="D2613" s="72" t="s">
        <v>1085</v>
      </c>
      <c r="E2613" s="28" t="s">
        <v>842</v>
      </c>
      <c r="F2613" s="19" t="s">
        <v>893</v>
      </c>
      <c r="G2613" s="190">
        <v>120000</v>
      </c>
      <c r="H2613" s="269"/>
      <c r="I2613" s="15">
        <v>2017</v>
      </c>
      <c r="J2613" s="73" t="s">
        <v>1311</v>
      </c>
      <c r="K2613" s="27"/>
      <c r="L2613" s="20"/>
      <c r="M2613" s="27"/>
      <c r="N2613" s="27">
        <v>1</v>
      </c>
      <c r="O2613" s="22" t="s">
        <v>949</v>
      </c>
      <c r="P2613" s="28" t="s">
        <v>853</v>
      </c>
      <c r="Q2613" s="20"/>
      <c r="R2613" s="20"/>
      <c r="S2613" s="20"/>
    </row>
    <row r="2614" spans="1:19" s="58" customFormat="1" ht="20.100000000000001" customHeight="1" x14ac:dyDescent="0.25">
      <c r="A2614" s="22">
        <v>2178</v>
      </c>
      <c r="B2614" s="20" t="str">
        <f t="shared" si="155"/>
        <v>00.02.27.4.1.1.5.B.262.2017</v>
      </c>
      <c r="C2614" s="20">
        <v>262</v>
      </c>
      <c r="D2614" s="72" t="s">
        <v>1085</v>
      </c>
      <c r="E2614" s="28" t="s">
        <v>842</v>
      </c>
      <c r="F2614" s="19" t="s">
        <v>893</v>
      </c>
      <c r="G2614" s="190">
        <v>120000</v>
      </c>
      <c r="H2614" s="269"/>
      <c r="I2614" s="15">
        <v>2017</v>
      </c>
      <c r="J2614" s="73" t="s">
        <v>1311</v>
      </c>
      <c r="K2614" s="27"/>
      <c r="L2614" s="20"/>
      <c r="M2614" s="27"/>
      <c r="N2614" s="27">
        <v>1</v>
      </c>
      <c r="O2614" s="22" t="s">
        <v>949</v>
      </c>
      <c r="P2614" s="28" t="s">
        <v>853</v>
      </c>
      <c r="Q2614" s="20"/>
      <c r="R2614" s="20"/>
      <c r="S2614" s="20"/>
    </row>
    <row r="2615" spans="1:19" s="58" customFormat="1" ht="20.100000000000001" customHeight="1" x14ac:dyDescent="0.25">
      <c r="A2615" s="72">
        <v>2179</v>
      </c>
      <c r="B2615" s="20" t="str">
        <f t="shared" si="155"/>
        <v>00.02.27.4.1.1.5.B.263.2018</v>
      </c>
      <c r="C2615" s="20">
        <v>263</v>
      </c>
      <c r="D2615" s="72" t="s">
        <v>1085</v>
      </c>
      <c r="E2615" s="74" t="s">
        <v>708</v>
      </c>
      <c r="F2615" s="19" t="s">
        <v>893</v>
      </c>
      <c r="G2615" s="190">
        <v>85000</v>
      </c>
      <c r="H2615" s="269"/>
      <c r="I2615" s="15">
        <v>2018</v>
      </c>
      <c r="J2615" s="73" t="s">
        <v>1314</v>
      </c>
      <c r="K2615" s="27"/>
      <c r="L2615" s="20"/>
      <c r="M2615" s="27"/>
      <c r="N2615" s="27">
        <v>1</v>
      </c>
      <c r="O2615" s="22" t="s">
        <v>949</v>
      </c>
      <c r="P2615" s="28" t="s">
        <v>853</v>
      </c>
      <c r="Q2615" s="20"/>
      <c r="R2615" s="20"/>
      <c r="S2615" s="20"/>
    </row>
    <row r="2616" spans="1:19" s="58" customFormat="1" ht="20.100000000000001" customHeight="1" x14ac:dyDescent="0.25">
      <c r="A2616" s="22">
        <v>2180</v>
      </c>
      <c r="B2616" s="20" t="str">
        <f t="shared" si="155"/>
        <v>00.02.27.4.1.1.5.B.264.2016</v>
      </c>
      <c r="C2616" s="20">
        <v>264</v>
      </c>
      <c r="D2616" s="72" t="s">
        <v>1085</v>
      </c>
      <c r="E2616" s="28" t="s">
        <v>811</v>
      </c>
      <c r="F2616" s="19" t="s">
        <v>893</v>
      </c>
      <c r="G2616" s="190">
        <v>4500000</v>
      </c>
      <c r="H2616" s="269"/>
      <c r="I2616" s="15">
        <v>2016</v>
      </c>
      <c r="J2616" s="27" t="s">
        <v>79</v>
      </c>
      <c r="K2616" s="27"/>
      <c r="L2616" s="20" t="s">
        <v>964</v>
      </c>
      <c r="M2616" s="27"/>
      <c r="N2616" s="27">
        <v>1</v>
      </c>
      <c r="O2616" s="22" t="s">
        <v>949</v>
      </c>
      <c r="P2616" s="28" t="s">
        <v>853</v>
      </c>
      <c r="Q2616" s="20"/>
      <c r="R2616" s="20"/>
      <c r="S2616" s="20"/>
    </row>
    <row r="2617" spans="1:19" s="58" customFormat="1" ht="20.100000000000001" customHeight="1" x14ac:dyDescent="0.25">
      <c r="A2617" s="72">
        <v>2181</v>
      </c>
      <c r="B2617" s="20" t="str">
        <f t="shared" si="155"/>
        <v>00.02.27.4.1.1.5.B.265.2016</v>
      </c>
      <c r="C2617" s="20">
        <v>265</v>
      </c>
      <c r="D2617" s="72" t="s">
        <v>1085</v>
      </c>
      <c r="E2617" s="28" t="s">
        <v>811</v>
      </c>
      <c r="F2617" s="19" t="s">
        <v>893</v>
      </c>
      <c r="G2617" s="190">
        <v>4500000</v>
      </c>
      <c r="H2617" s="269"/>
      <c r="I2617" s="15">
        <v>2016</v>
      </c>
      <c r="J2617" s="27" t="s">
        <v>79</v>
      </c>
      <c r="K2617" s="27"/>
      <c r="L2617" s="20" t="s">
        <v>964</v>
      </c>
      <c r="M2617" s="27"/>
      <c r="N2617" s="27">
        <v>1</v>
      </c>
      <c r="O2617" s="22" t="s">
        <v>949</v>
      </c>
      <c r="P2617" s="28" t="s">
        <v>853</v>
      </c>
      <c r="Q2617" s="20"/>
      <c r="R2617" s="20"/>
      <c r="S2617" s="20"/>
    </row>
    <row r="2618" spans="1:19" s="58" customFormat="1" ht="20.100000000000001" customHeight="1" x14ac:dyDescent="0.25">
      <c r="A2618" s="22">
        <v>2182</v>
      </c>
      <c r="B2618" s="20" t="str">
        <f t="shared" si="155"/>
        <v>00.02.27.4.1.1.5.B.266.2018</v>
      </c>
      <c r="C2618" s="20">
        <v>266</v>
      </c>
      <c r="D2618" s="72" t="s">
        <v>1085</v>
      </c>
      <c r="E2618" s="28" t="s">
        <v>843</v>
      </c>
      <c r="F2618" s="19" t="s">
        <v>893</v>
      </c>
      <c r="G2618" s="200">
        <v>3500000</v>
      </c>
      <c r="H2618" s="283"/>
      <c r="I2618" s="15">
        <v>2018</v>
      </c>
      <c r="J2618" s="73" t="s">
        <v>1315</v>
      </c>
      <c r="K2618" s="27"/>
      <c r="L2618" s="20"/>
      <c r="M2618" s="27"/>
      <c r="N2618" s="27">
        <v>1</v>
      </c>
      <c r="O2618" s="22" t="s">
        <v>949</v>
      </c>
      <c r="P2618" s="28" t="s">
        <v>853</v>
      </c>
      <c r="Q2618" s="20"/>
      <c r="R2618" s="20"/>
      <c r="S2618" s="20"/>
    </row>
    <row r="2619" spans="1:19" s="58" customFormat="1" ht="20.100000000000001" customHeight="1" x14ac:dyDescent="0.25">
      <c r="A2619" s="72">
        <v>2183</v>
      </c>
      <c r="B2619" s="20" t="str">
        <f t="shared" si="155"/>
        <v>00.02.27.4.1.1.5.B.267.2018</v>
      </c>
      <c r="C2619" s="20">
        <v>267</v>
      </c>
      <c r="D2619" s="72" t="s">
        <v>1085</v>
      </c>
      <c r="E2619" s="28" t="s">
        <v>843</v>
      </c>
      <c r="F2619" s="19" t="s">
        <v>893</v>
      </c>
      <c r="G2619" s="200">
        <v>3500000</v>
      </c>
      <c r="H2619" s="283"/>
      <c r="I2619" s="15">
        <v>2018</v>
      </c>
      <c r="J2619" s="73" t="s">
        <v>1315</v>
      </c>
      <c r="K2619" s="27"/>
      <c r="L2619" s="20"/>
      <c r="M2619" s="27"/>
      <c r="N2619" s="27">
        <v>1</v>
      </c>
      <c r="O2619" s="22" t="s">
        <v>949</v>
      </c>
      <c r="P2619" s="28" t="s">
        <v>853</v>
      </c>
      <c r="Q2619" s="20"/>
      <c r="R2619" s="20"/>
      <c r="S2619" s="20"/>
    </row>
    <row r="2620" spans="1:19" s="58" customFormat="1" ht="20.100000000000001" customHeight="1" x14ac:dyDescent="0.25">
      <c r="A2620" s="22">
        <v>2184</v>
      </c>
      <c r="B2620" s="20" t="str">
        <f t="shared" si="155"/>
        <v>00.02.27.4.1.1.5.B.268.2018</v>
      </c>
      <c r="C2620" s="20">
        <v>268</v>
      </c>
      <c r="D2620" s="72" t="s">
        <v>1085</v>
      </c>
      <c r="E2620" s="46" t="s">
        <v>767</v>
      </c>
      <c r="F2620" s="19" t="s">
        <v>893</v>
      </c>
      <c r="G2620" s="190">
        <v>90000</v>
      </c>
      <c r="H2620" s="269"/>
      <c r="I2620" s="15">
        <v>2018</v>
      </c>
      <c r="J2620" s="73" t="s">
        <v>1319</v>
      </c>
      <c r="K2620" s="27"/>
      <c r="L2620" s="20"/>
      <c r="M2620" s="27"/>
      <c r="N2620" s="27">
        <v>1</v>
      </c>
      <c r="O2620" s="22" t="s">
        <v>949</v>
      </c>
      <c r="P2620" s="28" t="s">
        <v>853</v>
      </c>
      <c r="Q2620" s="20"/>
      <c r="R2620" s="20"/>
      <c r="S2620" s="20"/>
    </row>
    <row r="2621" spans="1:19" s="58" customFormat="1" ht="20.100000000000001" customHeight="1" x14ac:dyDescent="0.25">
      <c r="A2621" s="72">
        <v>2185</v>
      </c>
      <c r="B2621" s="20" t="str">
        <f t="shared" si="155"/>
        <v>00.02.27.4.1.1.5.B.269.2018</v>
      </c>
      <c r="C2621" s="20">
        <v>269</v>
      </c>
      <c r="D2621" s="72" t="s">
        <v>1085</v>
      </c>
      <c r="E2621" s="46" t="s">
        <v>767</v>
      </c>
      <c r="F2621" s="19" t="s">
        <v>893</v>
      </c>
      <c r="G2621" s="190">
        <v>90000</v>
      </c>
      <c r="H2621" s="269"/>
      <c r="I2621" s="15">
        <v>2018</v>
      </c>
      <c r="J2621" s="73" t="s">
        <v>1319</v>
      </c>
      <c r="K2621" s="27"/>
      <c r="L2621" s="20"/>
      <c r="M2621" s="27"/>
      <c r="N2621" s="27">
        <v>1</v>
      </c>
      <c r="O2621" s="22" t="s">
        <v>949</v>
      </c>
      <c r="P2621" s="28" t="s">
        <v>853</v>
      </c>
      <c r="Q2621" s="20"/>
      <c r="R2621" s="20"/>
      <c r="S2621" s="20"/>
    </row>
    <row r="2622" spans="1:19" s="58" customFormat="1" ht="20.100000000000001" customHeight="1" x14ac:dyDescent="0.25">
      <c r="A2622" s="22">
        <v>2186</v>
      </c>
      <c r="B2622" s="20" t="str">
        <f t="shared" si="155"/>
        <v>00.02.27.4.1.1.5.B.270.2018</v>
      </c>
      <c r="C2622" s="20">
        <v>270</v>
      </c>
      <c r="D2622" s="72" t="s">
        <v>1085</v>
      </c>
      <c r="E2622" s="46" t="s">
        <v>767</v>
      </c>
      <c r="F2622" s="19" t="s">
        <v>893</v>
      </c>
      <c r="G2622" s="190">
        <v>90000</v>
      </c>
      <c r="H2622" s="269"/>
      <c r="I2622" s="15">
        <v>2018</v>
      </c>
      <c r="J2622" s="73" t="s">
        <v>1319</v>
      </c>
      <c r="K2622" s="27"/>
      <c r="L2622" s="20"/>
      <c r="M2622" s="27"/>
      <c r="N2622" s="27">
        <v>1</v>
      </c>
      <c r="O2622" s="22" t="s">
        <v>949</v>
      </c>
      <c r="P2622" s="28" t="s">
        <v>853</v>
      </c>
      <c r="Q2622" s="20"/>
      <c r="R2622" s="20"/>
      <c r="S2622" s="20"/>
    </row>
    <row r="2623" spans="1:19" s="94" customFormat="1" ht="20.100000000000001" customHeight="1" x14ac:dyDescent="0.25">
      <c r="A2623" s="72">
        <v>2187</v>
      </c>
      <c r="B2623" s="20" t="str">
        <f t="shared" si="155"/>
        <v>00.02.27.4.1.1.5.B.271.2018</v>
      </c>
      <c r="C2623" s="20">
        <v>271</v>
      </c>
      <c r="D2623" s="72" t="s">
        <v>1085</v>
      </c>
      <c r="E2623" s="46" t="s">
        <v>767</v>
      </c>
      <c r="F2623" s="19" t="s">
        <v>893</v>
      </c>
      <c r="G2623" s="190">
        <v>90000</v>
      </c>
      <c r="H2623" s="269"/>
      <c r="I2623" s="15">
        <v>2018</v>
      </c>
      <c r="J2623" s="73" t="s">
        <v>1319</v>
      </c>
      <c r="K2623" s="27"/>
      <c r="L2623" s="20"/>
      <c r="M2623" s="27"/>
      <c r="N2623" s="27">
        <v>1</v>
      </c>
      <c r="O2623" s="22" t="s">
        <v>949</v>
      </c>
      <c r="P2623" s="28" t="s">
        <v>853</v>
      </c>
      <c r="Q2623" s="20"/>
      <c r="R2623" s="20"/>
      <c r="S2623" s="20"/>
    </row>
    <row r="2624" spans="1:19" s="58" customFormat="1" ht="20.100000000000001" customHeight="1" x14ac:dyDescent="0.25">
      <c r="A2624" s="22">
        <v>2188</v>
      </c>
      <c r="B2624" s="20" t="str">
        <f t="shared" si="155"/>
        <v>00.02.27.4.1.1.5.B.272.2019</v>
      </c>
      <c r="C2624" s="20">
        <v>272</v>
      </c>
      <c r="D2624" s="72" t="s">
        <v>1085</v>
      </c>
      <c r="E2624" s="121" t="s">
        <v>731</v>
      </c>
      <c r="F2624" s="19" t="s">
        <v>893</v>
      </c>
      <c r="G2624" s="190">
        <v>2800000</v>
      </c>
      <c r="H2624" s="269"/>
      <c r="I2624" s="15">
        <v>2019</v>
      </c>
      <c r="J2624" s="73" t="s">
        <v>1310</v>
      </c>
      <c r="K2624" s="27"/>
      <c r="L2624" s="20"/>
      <c r="M2624" s="27"/>
      <c r="N2624" s="27">
        <v>1</v>
      </c>
      <c r="O2624" s="22" t="s">
        <v>949</v>
      </c>
      <c r="P2624" s="28" t="s">
        <v>853</v>
      </c>
      <c r="Q2624" s="60"/>
      <c r="R2624" s="60"/>
      <c r="S2624" s="60"/>
    </row>
    <row r="2625" spans="1:16384" s="58" customFormat="1" ht="20.100000000000001" customHeight="1" x14ac:dyDescent="0.25">
      <c r="A2625" s="72">
        <v>2189</v>
      </c>
      <c r="B2625" s="20" t="str">
        <f t="shared" si="155"/>
        <v>00.02.27.4.1.1.5.B.273.2017</v>
      </c>
      <c r="C2625" s="20">
        <v>273</v>
      </c>
      <c r="D2625" s="72" t="s">
        <v>1085</v>
      </c>
      <c r="E2625" s="95" t="s">
        <v>214</v>
      </c>
      <c r="F2625" s="91" t="s">
        <v>893</v>
      </c>
      <c r="G2625" s="191">
        <v>1974000</v>
      </c>
      <c r="H2625" s="270"/>
      <c r="I2625" s="100">
        <v>2017</v>
      </c>
      <c r="J2625" s="45" t="s">
        <v>900</v>
      </c>
      <c r="K2625" s="45"/>
      <c r="L2625" s="60"/>
      <c r="M2625" s="45"/>
      <c r="N2625" s="45">
        <v>1</v>
      </c>
      <c r="O2625" s="89" t="s">
        <v>949</v>
      </c>
      <c r="P2625" s="26" t="s">
        <v>836</v>
      </c>
      <c r="Q2625" s="23" t="s">
        <v>381</v>
      </c>
      <c r="R2625" s="20"/>
      <c r="S2625" s="20"/>
    </row>
    <row r="2626" spans="1:16384" s="58" customFormat="1" ht="20.100000000000001" customHeight="1" x14ac:dyDescent="0.25">
      <c r="A2626" s="22">
        <v>2190</v>
      </c>
      <c r="B2626" s="20" t="str">
        <f t="shared" si="155"/>
        <v>00.02.27.4.1.1.5.B.274.2022</v>
      </c>
      <c r="C2626" s="20">
        <v>274</v>
      </c>
      <c r="D2626" s="72" t="s">
        <v>1085</v>
      </c>
      <c r="E2626" s="95" t="s">
        <v>474</v>
      </c>
      <c r="F2626" s="91" t="s">
        <v>893</v>
      </c>
      <c r="G2626" s="191" t="s">
        <v>59</v>
      </c>
      <c r="H2626" s="270" t="s">
        <v>59</v>
      </c>
      <c r="I2626" s="100">
        <v>2022</v>
      </c>
      <c r="J2626" s="45" t="s">
        <v>1181</v>
      </c>
      <c r="K2626" s="45"/>
      <c r="L2626" s="60" t="s">
        <v>1182</v>
      </c>
      <c r="M2626" s="45"/>
      <c r="N2626" s="45">
        <v>1</v>
      </c>
      <c r="O2626" s="89" t="s">
        <v>949</v>
      </c>
      <c r="P2626" s="74" t="s">
        <v>836</v>
      </c>
      <c r="Q2626" s="73"/>
      <c r="R2626" s="20"/>
      <c r="S2626" s="20"/>
    </row>
    <row r="2627" spans="1:16384" s="58" customFormat="1" ht="20.100000000000001" customHeight="1" x14ac:dyDescent="0.25">
      <c r="A2627" s="72">
        <v>2191</v>
      </c>
      <c r="B2627" s="20" t="str">
        <f t="shared" ref="B2627" si="156">"00.02.27.4.1.1.1.B."&amp;C2627&amp;D2627&amp;I2627</f>
        <v>00.02.27.4.1.1.1.B.275.2022</v>
      </c>
      <c r="C2627" s="20">
        <v>275</v>
      </c>
      <c r="D2627" s="72" t="s">
        <v>1085</v>
      </c>
      <c r="E2627" s="74" t="s">
        <v>1205</v>
      </c>
      <c r="F2627" s="19" t="s">
        <v>893</v>
      </c>
      <c r="G2627" s="217">
        <f>149500/3</f>
        <v>49833.333333333336</v>
      </c>
      <c r="H2627" s="269" t="s">
        <v>1165</v>
      </c>
      <c r="I2627" s="15">
        <v>2022</v>
      </c>
      <c r="J2627" s="73" t="s">
        <v>1206</v>
      </c>
      <c r="K2627" s="73"/>
      <c r="L2627" s="73"/>
      <c r="M2627" s="73"/>
      <c r="N2627" s="73">
        <v>1</v>
      </c>
      <c r="O2627" s="89" t="s">
        <v>949</v>
      </c>
      <c r="P2627" s="74" t="s">
        <v>836</v>
      </c>
      <c r="Q2627" s="73" t="s">
        <v>56</v>
      </c>
      <c r="R2627" s="20"/>
      <c r="S2627" s="20"/>
    </row>
    <row r="2628" spans="1:16384" s="58" customFormat="1" ht="20.100000000000001" customHeight="1" x14ac:dyDescent="0.25">
      <c r="A2628" s="72"/>
      <c r="B2628" s="20" t="str">
        <f t="shared" ref="B2628" si="157">"00.02.27.4.1.1.2.B."&amp;C2628&amp;D2628&amp;I2628</f>
        <v>00.02.27.4.1.1.2.B.276.2022</v>
      </c>
      <c r="C2628" s="20">
        <v>276</v>
      </c>
      <c r="D2628" s="72" t="s">
        <v>1085</v>
      </c>
      <c r="E2628" s="95" t="s">
        <v>868</v>
      </c>
      <c r="F2628" s="19" t="s">
        <v>893</v>
      </c>
      <c r="G2628" s="191">
        <v>2550000</v>
      </c>
      <c r="H2628" s="270" t="s">
        <v>1240</v>
      </c>
      <c r="I2628" s="100">
        <v>2022</v>
      </c>
      <c r="J2628" s="73" t="s">
        <v>1320</v>
      </c>
      <c r="K2628" s="45"/>
      <c r="L2628" s="60"/>
      <c r="M2628" s="45"/>
      <c r="N2628" s="45">
        <v>1</v>
      </c>
      <c r="O2628" s="89" t="s">
        <v>949</v>
      </c>
      <c r="P2628" s="74" t="s">
        <v>849</v>
      </c>
      <c r="Q2628" s="73"/>
      <c r="R2628" s="20"/>
      <c r="S2628" s="20"/>
    </row>
    <row r="2629" spans="1:16384" s="58" customFormat="1" ht="20.100000000000001" customHeight="1" x14ac:dyDescent="0.25">
      <c r="A2629" s="72"/>
      <c r="B2629" s="20" t="str">
        <f t="shared" ref="B2629" si="158">"00.02.27.4.1.1.3.B."&amp;C2629&amp;D2629&amp;I2629</f>
        <v>00.02.27.4.1.1.3.B.277.2022</v>
      </c>
      <c r="C2629" s="20">
        <v>277</v>
      </c>
      <c r="D2629" s="72" t="s">
        <v>1085</v>
      </c>
      <c r="E2629" s="95" t="s">
        <v>868</v>
      </c>
      <c r="F2629" s="19" t="s">
        <v>893</v>
      </c>
      <c r="G2629" s="191">
        <v>2550000</v>
      </c>
      <c r="H2629" s="270" t="s">
        <v>1240</v>
      </c>
      <c r="I2629" s="100">
        <v>2022</v>
      </c>
      <c r="J2629" s="73" t="s">
        <v>1320</v>
      </c>
      <c r="K2629" s="45"/>
      <c r="L2629" s="60"/>
      <c r="M2629" s="45"/>
      <c r="N2629" s="45">
        <v>1</v>
      </c>
      <c r="O2629" s="89" t="s">
        <v>949</v>
      </c>
      <c r="P2629" s="74" t="s">
        <v>850</v>
      </c>
      <c r="Q2629" s="73"/>
      <c r="R2629" s="20"/>
      <c r="S2629" s="20"/>
    </row>
    <row r="2630" spans="1:16384" s="58" customFormat="1" ht="20.100000000000001" customHeight="1" x14ac:dyDescent="0.25">
      <c r="A2630" s="72"/>
      <c r="B2630" s="20" t="str">
        <f>"00.02.27.4.1.1.1.B."&amp;C2630&amp;D2630&amp;I2630</f>
        <v>00.02.27.4.1.1.1.B.278.2023</v>
      </c>
      <c r="C2630" s="20">
        <v>278</v>
      </c>
      <c r="D2630" s="72" t="s">
        <v>1085</v>
      </c>
      <c r="E2630" s="95" t="s">
        <v>770</v>
      </c>
      <c r="F2630" s="19" t="s">
        <v>893</v>
      </c>
      <c r="G2630" s="191"/>
      <c r="H2630" s="270" t="s">
        <v>1164</v>
      </c>
      <c r="I2630" s="100">
        <v>2023</v>
      </c>
      <c r="J2630" s="73" t="s">
        <v>862</v>
      </c>
      <c r="K2630" s="263" t="s">
        <v>1433</v>
      </c>
      <c r="L2630" s="60"/>
      <c r="M2630" s="45"/>
      <c r="N2630" s="45">
        <v>1</v>
      </c>
      <c r="O2630" s="89" t="s">
        <v>949</v>
      </c>
      <c r="P2630" s="74" t="s">
        <v>836</v>
      </c>
      <c r="Q2630" s="73"/>
      <c r="R2630" s="20"/>
      <c r="S2630" s="20"/>
    </row>
    <row r="2631" spans="1:16384" s="58" customFormat="1" ht="20.100000000000001" customHeight="1" x14ac:dyDescent="0.25">
      <c r="A2631" s="72"/>
      <c r="B2631" s="20" t="str">
        <f t="shared" ref="B2631:B2636" si="159">"00.02.27.4.1.1.1.B."&amp;C2631&amp;D2631&amp;I2631</f>
        <v>00.02.27.4.1.1.1.B.279.2023</v>
      </c>
      <c r="C2631" s="20">
        <v>279</v>
      </c>
      <c r="D2631" s="72" t="s">
        <v>1085</v>
      </c>
      <c r="E2631" s="95" t="s">
        <v>770</v>
      </c>
      <c r="F2631" s="19" t="s">
        <v>893</v>
      </c>
      <c r="G2631" s="191"/>
      <c r="H2631" s="270" t="s">
        <v>1164</v>
      </c>
      <c r="I2631" s="100">
        <v>2023</v>
      </c>
      <c r="J2631" s="73" t="s">
        <v>862</v>
      </c>
      <c r="K2631" s="126" t="s">
        <v>1433</v>
      </c>
      <c r="L2631" s="60"/>
      <c r="M2631" s="45"/>
      <c r="N2631" s="45">
        <v>1</v>
      </c>
      <c r="O2631" s="89" t="s">
        <v>949</v>
      </c>
      <c r="P2631" s="74" t="s">
        <v>849</v>
      </c>
      <c r="Q2631" s="73"/>
      <c r="R2631" s="20"/>
      <c r="S2631" s="20"/>
    </row>
    <row r="2632" spans="1:16384" s="58" customFormat="1" ht="20.100000000000001" customHeight="1" x14ac:dyDescent="0.25">
      <c r="A2632" s="72"/>
      <c r="B2632" s="20" t="str">
        <f t="shared" si="159"/>
        <v>00.02.27.4.1.1.1.B.280.2023</v>
      </c>
      <c r="C2632" s="20">
        <v>280</v>
      </c>
      <c r="D2632" s="72" t="s">
        <v>1085</v>
      </c>
      <c r="E2632" s="95" t="s">
        <v>770</v>
      </c>
      <c r="F2632" s="19" t="s">
        <v>893</v>
      </c>
      <c r="G2632" s="191"/>
      <c r="H2632" s="270" t="s">
        <v>1164</v>
      </c>
      <c r="I2632" s="100">
        <v>2023</v>
      </c>
      <c r="J2632" s="73" t="s">
        <v>862</v>
      </c>
      <c r="K2632" s="126" t="s">
        <v>1433</v>
      </c>
      <c r="L2632" s="60"/>
      <c r="M2632" s="45"/>
      <c r="N2632" s="45">
        <v>1</v>
      </c>
      <c r="O2632" s="89" t="s">
        <v>949</v>
      </c>
      <c r="P2632" s="74" t="s">
        <v>850</v>
      </c>
      <c r="Q2632" s="73"/>
      <c r="R2632" s="20"/>
      <c r="S2632" s="20"/>
    </row>
    <row r="2633" spans="1:16384" s="58" customFormat="1" ht="20.100000000000001" customHeight="1" x14ac:dyDescent="0.25">
      <c r="A2633" s="72"/>
      <c r="B2633" s="20" t="str">
        <f t="shared" si="159"/>
        <v>00.02.27.4.1.1.1.B.281.2023</v>
      </c>
      <c r="C2633" s="20">
        <v>281</v>
      </c>
      <c r="D2633" s="72" t="s">
        <v>1085</v>
      </c>
      <c r="E2633" s="95" t="s">
        <v>770</v>
      </c>
      <c r="F2633" s="19" t="s">
        <v>893</v>
      </c>
      <c r="G2633" s="191"/>
      <c r="H2633" s="270" t="s">
        <v>1164</v>
      </c>
      <c r="I2633" s="100">
        <v>2023</v>
      </c>
      <c r="J2633" s="73" t="s">
        <v>862</v>
      </c>
      <c r="K2633" s="126" t="s">
        <v>1433</v>
      </c>
      <c r="L2633" s="60"/>
      <c r="M2633" s="45"/>
      <c r="N2633" s="45">
        <v>1</v>
      </c>
      <c r="O2633" s="89" t="s">
        <v>949</v>
      </c>
      <c r="P2633" s="74" t="s">
        <v>851</v>
      </c>
      <c r="Q2633" s="73"/>
      <c r="R2633" s="20"/>
      <c r="S2633" s="20"/>
    </row>
    <row r="2634" spans="1:16384" s="58" customFormat="1" ht="20.100000000000001" customHeight="1" x14ac:dyDescent="0.25">
      <c r="A2634" s="72"/>
      <c r="B2634" s="20" t="str">
        <f t="shared" si="159"/>
        <v>00.02.27.4.1.1.1.B.282.2023</v>
      </c>
      <c r="C2634" s="20">
        <v>282</v>
      </c>
      <c r="D2634" s="72" t="s">
        <v>1085</v>
      </c>
      <c r="E2634" s="95" t="s">
        <v>770</v>
      </c>
      <c r="F2634" s="19" t="s">
        <v>893</v>
      </c>
      <c r="G2634" s="191"/>
      <c r="H2634" s="270" t="s">
        <v>1164</v>
      </c>
      <c r="I2634" s="100">
        <v>2023</v>
      </c>
      <c r="J2634" s="73" t="s">
        <v>862</v>
      </c>
      <c r="K2634" s="126" t="s">
        <v>1433</v>
      </c>
      <c r="L2634" s="60"/>
      <c r="M2634" s="45"/>
      <c r="N2634" s="45">
        <v>1</v>
      </c>
      <c r="O2634" s="89" t="s">
        <v>949</v>
      </c>
      <c r="P2634" s="74" t="s">
        <v>853</v>
      </c>
      <c r="Q2634" s="73"/>
      <c r="R2634" s="20"/>
      <c r="S2634" s="20"/>
    </row>
    <row r="2635" spans="1:16384" s="58" customFormat="1" ht="20.100000000000001" customHeight="1" x14ac:dyDescent="0.25">
      <c r="A2635" s="72"/>
      <c r="B2635" s="20" t="str">
        <f t="shared" si="159"/>
        <v>00.02.27.4.1.1.1.B.283.2023</v>
      </c>
      <c r="C2635" s="20">
        <v>283</v>
      </c>
      <c r="D2635" s="72" t="s">
        <v>1085</v>
      </c>
      <c r="E2635" s="95" t="s">
        <v>770</v>
      </c>
      <c r="F2635" s="19" t="s">
        <v>893</v>
      </c>
      <c r="G2635" s="191"/>
      <c r="H2635" s="270" t="s">
        <v>1164</v>
      </c>
      <c r="I2635" s="100">
        <v>2023</v>
      </c>
      <c r="J2635" s="73" t="s">
        <v>862</v>
      </c>
      <c r="K2635" s="126" t="s">
        <v>1433</v>
      </c>
      <c r="L2635" s="60"/>
      <c r="M2635" s="45"/>
      <c r="N2635" s="45">
        <v>1</v>
      </c>
      <c r="O2635" s="89" t="s">
        <v>949</v>
      </c>
      <c r="P2635" s="74" t="s">
        <v>949</v>
      </c>
      <c r="Q2635" s="73"/>
      <c r="R2635" s="20"/>
      <c r="S2635" s="20"/>
    </row>
    <row r="2636" spans="1:16384" s="58" customFormat="1" ht="20.100000000000001" customHeight="1" x14ac:dyDescent="0.25">
      <c r="A2636" s="264"/>
      <c r="B2636" s="20" t="str">
        <f t="shared" si="159"/>
        <v>00.02.27.4.1.1.1.B.284.2023</v>
      </c>
      <c r="C2636" s="20">
        <v>284</v>
      </c>
      <c r="D2636" s="72" t="s">
        <v>1085</v>
      </c>
      <c r="E2636" s="95" t="s">
        <v>1454</v>
      </c>
      <c r="F2636" s="19" t="s">
        <v>893</v>
      </c>
      <c r="G2636" s="191">
        <f>'[1]2023'!$D$123</f>
        <v>35812254</v>
      </c>
      <c r="H2636" s="270" t="s">
        <v>1164</v>
      </c>
      <c r="I2636" s="100">
        <v>2023</v>
      </c>
      <c r="J2636" s="126" t="s">
        <v>388</v>
      </c>
      <c r="K2636" s="126" t="s">
        <v>1455</v>
      </c>
      <c r="L2636" s="60"/>
      <c r="M2636" s="45"/>
      <c r="N2636" s="45">
        <v>1</v>
      </c>
      <c r="O2636" s="89" t="s">
        <v>949</v>
      </c>
      <c r="P2636" s="74" t="s">
        <v>836</v>
      </c>
      <c r="Q2636" s="73" t="s">
        <v>56</v>
      </c>
      <c r="R2636" s="20"/>
      <c r="S2636" s="20"/>
    </row>
    <row r="2637" spans="1:16384" s="58" customFormat="1" ht="20.100000000000001" customHeight="1" x14ac:dyDescent="0.25">
      <c r="A2637" s="264"/>
      <c r="B2637" s="20" t="str">
        <f t="shared" ref="B2637:B2638" si="160">"00.02.27.4.1.1.1.B."&amp;C2637&amp;D2637&amp;I2637</f>
        <v>00.02.27.4.1.1.1.B.285.2023</v>
      </c>
      <c r="C2637" s="20">
        <v>285</v>
      </c>
      <c r="D2637" s="72" t="s">
        <v>1085</v>
      </c>
      <c r="E2637" s="95" t="s">
        <v>1503</v>
      </c>
      <c r="F2637" s="19" t="s">
        <v>893</v>
      </c>
      <c r="G2637" s="197">
        <v>4500000</v>
      </c>
      <c r="H2637" s="270" t="s">
        <v>1244</v>
      </c>
      <c r="I2637" s="100">
        <v>2023</v>
      </c>
      <c r="J2637" s="126" t="s">
        <v>1388</v>
      </c>
      <c r="K2637" s="126" t="s">
        <v>59</v>
      </c>
      <c r="L2637" s="60" t="s">
        <v>59</v>
      </c>
      <c r="M2637" s="45"/>
      <c r="N2637" s="45">
        <v>1</v>
      </c>
      <c r="O2637" s="89" t="s">
        <v>949</v>
      </c>
      <c r="P2637" s="74" t="s">
        <v>836</v>
      </c>
      <c r="Q2637" s="73" t="s">
        <v>56</v>
      </c>
      <c r="R2637" s="20"/>
      <c r="S2637" s="20"/>
    </row>
    <row r="2638" spans="1:16384" s="94" customFormat="1" ht="20.100000000000001" customHeight="1" x14ac:dyDescent="0.25">
      <c r="A2638" s="72"/>
      <c r="B2638" s="20" t="str">
        <f t="shared" si="160"/>
        <v>00.02.27.4.1.1.1.B.286.2023</v>
      </c>
      <c r="C2638" s="20">
        <v>286</v>
      </c>
      <c r="D2638" s="72" t="s">
        <v>1085</v>
      </c>
      <c r="E2638" s="71" t="s">
        <v>1509</v>
      </c>
      <c r="F2638" s="19" t="s">
        <v>893</v>
      </c>
      <c r="G2638" s="250">
        <f>'[1]2023'!$D$205/2</f>
        <v>282387.5</v>
      </c>
      <c r="H2638" s="298" t="s">
        <v>1102</v>
      </c>
      <c r="I2638" s="73">
        <v>2023</v>
      </c>
      <c r="J2638" s="28" t="s">
        <v>1511</v>
      </c>
      <c r="K2638" s="27" t="s">
        <v>59</v>
      </c>
      <c r="L2638" s="27" t="s">
        <v>59</v>
      </c>
      <c r="M2638" s="10">
        <v>1</v>
      </c>
      <c r="N2638" s="10">
        <v>1</v>
      </c>
      <c r="O2638" s="89" t="s">
        <v>949</v>
      </c>
      <c r="P2638" s="74" t="s">
        <v>836</v>
      </c>
      <c r="Q2638" s="11" t="s">
        <v>8</v>
      </c>
      <c r="R2638" s="60"/>
      <c r="S2638" s="218"/>
    </row>
    <row r="2639" spans="1:16384" s="94" customFormat="1" ht="20.100000000000001" customHeight="1" x14ac:dyDescent="0.25">
      <c r="A2639" s="154"/>
      <c r="B2639" s="60" t="str">
        <f>"00.03.27.4.1.1.1.B."&amp;C2639&amp;D2639&amp;I2639</f>
        <v>00.03.27.4.1.1.1.B.287.2023</v>
      </c>
      <c r="C2639" s="20">
        <v>287</v>
      </c>
      <c r="D2639" s="72" t="s">
        <v>1085</v>
      </c>
      <c r="E2639" s="60" t="s">
        <v>1154</v>
      </c>
      <c r="F2639" s="19" t="s">
        <v>893</v>
      </c>
      <c r="G2639" s="317">
        <v>9299000</v>
      </c>
      <c r="H2639" s="269" t="s">
        <v>1102</v>
      </c>
      <c r="I2639" s="73">
        <v>2023</v>
      </c>
      <c r="J2639" s="20" t="s">
        <v>1518</v>
      </c>
      <c r="K2639" s="20" t="s">
        <v>1513</v>
      </c>
      <c r="L2639" s="20"/>
      <c r="M2639" s="60"/>
      <c r="N2639" s="10">
        <v>1</v>
      </c>
      <c r="O2639" s="89" t="s">
        <v>949</v>
      </c>
      <c r="P2639" s="74" t="s">
        <v>836</v>
      </c>
      <c r="Q2639" s="74" t="s">
        <v>8</v>
      </c>
      <c r="R2639" s="60"/>
      <c r="S2639" s="60"/>
      <c r="T2639" s="218"/>
      <c r="U2639" s="218"/>
      <c r="V2639" s="218"/>
      <c r="W2639" s="218"/>
      <c r="X2639" s="218"/>
      <c r="Y2639" s="218"/>
      <c r="Z2639" s="218"/>
      <c r="AA2639" s="218"/>
      <c r="AB2639" s="218"/>
      <c r="AC2639" s="218"/>
      <c r="AD2639" s="218"/>
      <c r="AE2639" s="218"/>
      <c r="AF2639" s="218"/>
      <c r="AG2639" s="218"/>
      <c r="AH2639" s="218"/>
      <c r="AI2639" s="218"/>
      <c r="AJ2639" s="218"/>
      <c r="AK2639" s="218"/>
      <c r="AL2639" s="218"/>
      <c r="AM2639" s="218"/>
      <c r="AN2639" s="218"/>
      <c r="AO2639" s="218"/>
      <c r="AP2639" s="218"/>
      <c r="AQ2639" s="218"/>
      <c r="AR2639" s="218"/>
      <c r="AS2639" s="218"/>
      <c r="AT2639" s="218"/>
      <c r="AU2639" s="218"/>
      <c r="AV2639" s="218"/>
      <c r="AW2639" s="218"/>
      <c r="AX2639" s="218"/>
      <c r="AY2639" s="218"/>
      <c r="AZ2639" s="218"/>
      <c r="BA2639" s="218"/>
      <c r="BB2639" s="218"/>
      <c r="BC2639" s="218"/>
      <c r="BD2639" s="218"/>
      <c r="BE2639" s="218"/>
      <c r="BF2639" s="218"/>
      <c r="BG2639" s="218"/>
      <c r="BH2639" s="218"/>
      <c r="BI2639" s="218"/>
      <c r="BJ2639" s="218"/>
      <c r="BK2639" s="218"/>
      <c r="BL2639" s="218"/>
      <c r="BM2639" s="218"/>
      <c r="BN2639" s="218"/>
      <c r="BO2639" s="218"/>
      <c r="BP2639" s="218"/>
      <c r="BQ2639" s="218"/>
      <c r="BR2639" s="218"/>
      <c r="BS2639" s="218"/>
      <c r="BT2639" s="218"/>
      <c r="BU2639" s="218"/>
      <c r="BV2639" s="218"/>
      <c r="BW2639" s="218"/>
      <c r="BX2639" s="218"/>
      <c r="BY2639" s="218"/>
      <c r="BZ2639" s="218"/>
      <c r="CA2639" s="218"/>
      <c r="CB2639" s="218"/>
      <c r="CC2639" s="218"/>
      <c r="CD2639" s="218"/>
      <c r="CE2639" s="218"/>
      <c r="CF2639" s="218"/>
      <c r="CG2639" s="218"/>
      <c r="CH2639" s="218"/>
      <c r="CI2639" s="218"/>
      <c r="CJ2639" s="218"/>
      <c r="CK2639" s="218"/>
      <c r="CL2639" s="218"/>
      <c r="CM2639" s="218"/>
      <c r="CN2639" s="218"/>
      <c r="CO2639" s="218"/>
      <c r="CP2639" s="218"/>
      <c r="CQ2639" s="218"/>
      <c r="CR2639" s="218"/>
      <c r="CS2639" s="218"/>
      <c r="CT2639" s="218"/>
      <c r="CU2639" s="218"/>
      <c r="CV2639" s="218"/>
      <c r="CW2639" s="218"/>
      <c r="CX2639" s="218"/>
      <c r="CY2639" s="218"/>
      <c r="CZ2639" s="218"/>
      <c r="DA2639" s="218"/>
      <c r="DB2639" s="218"/>
      <c r="DC2639" s="218"/>
      <c r="DD2639" s="218"/>
      <c r="DE2639" s="218"/>
      <c r="DF2639" s="218"/>
      <c r="DG2639" s="218"/>
      <c r="DH2639" s="218"/>
      <c r="DI2639" s="218"/>
      <c r="DJ2639" s="218"/>
      <c r="DK2639" s="218"/>
      <c r="DL2639" s="218"/>
      <c r="DM2639" s="218"/>
      <c r="DN2639" s="218"/>
      <c r="DO2639" s="218"/>
      <c r="DP2639" s="218"/>
      <c r="DQ2639" s="218"/>
      <c r="DR2639" s="218"/>
      <c r="DS2639" s="218"/>
      <c r="DT2639" s="218"/>
      <c r="DU2639" s="218"/>
      <c r="DV2639" s="218"/>
      <c r="DW2639" s="218"/>
      <c r="DX2639" s="218"/>
      <c r="DY2639" s="218"/>
      <c r="DZ2639" s="218"/>
      <c r="EA2639" s="218"/>
      <c r="EB2639" s="218"/>
      <c r="EC2639" s="218"/>
      <c r="ED2639" s="218"/>
      <c r="EE2639" s="218"/>
      <c r="EF2639" s="218"/>
      <c r="EG2639" s="218"/>
      <c r="EH2639" s="218"/>
      <c r="EI2639" s="218"/>
      <c r="EJ2639" s="218"/>
      <c r="EK2639" s="218"/>
      <c r="EL2639" s="218"/>
      <c r="EM2639" s="218"/>
      <c r="EN2639" s="218"/>
      <c r="EO2639" s="218"/>
      <c r="EP2639" s="218"/>
      <c r="EQ2639" s="218"/>
      <c r="ER2639" s="218"/>
      <c r="ES2639" s="218"/>
      <c r="ET2639" s="218"/>
      <c r="EU2639" s="218"/>
      <c r="EV2639" s="218"/>
      <c r="EW2639" s="218"/>
      <c r="EX2639" s="218"/>
      <c r="EY2639" s="218"/>
      <c r="EZ2639" s="218"/>
      <c r="FA2639" s="218"/>
      <c r="FB2639" s="218"/>
      <c r="FC2639" s="218"/>
      <c r="FD2639" s="218"/>
      <c r="FE2639" s="218"/>
      <c r="FF2639" s="218"/>
      <c r="FG2639" s="218"/>
      <c r="FH2639" s="218"/>
      <c r="FI2639" s="218"/>
      <c r="FJ2639" s="218"/>
      <c r="FK2639" s="218"/>
      <c r="FL2639" s="218"/>
      <c r="FM2639" s="218"/>
      <c r="FN2639" s="218"/>
      <c r="FO2639" s="218"/>
      <c r="FP2639" s="218"/>
      <c r="FQ2639" s="218"/>
      <c r="FR2639" s="218"/>
      <c r="FS2639" s="218"/>
      <c r="FT2639" s="218"/>
      <c r="FU2639" s="218"/>
      <c r="FV2639" s="218"/>
      <c r="FW2639" s="218"/>
      <c r="FX2639" s="218"/>
      <c r="FY2639" s="218"/>
      <c r="FZ2639" s="218"/>
      <c r="GA2639" s="218"/>
      <c r="GB2639" s="218"/>
      <c r="GC2639" s="218"/>
      <c r="GD2639" s="218"/>
      <c r="GE2639" s="218"/>
      <c r="GF2639" s="218"/>
      <c r="GG2639" s="218"/>
      <c r="GH2639" s="218"/>
      <c r="GI2639" s="218"/>
      <c r="GJ2639" s="218"/>
      <c r="GK2639" s="218"/>
      <c r="GL2639" s="218"/>
      <c r="GM2639" s="218"/>
      <c r="GN2639" s="218"/>
      <c r="GO2639" s="218"/>
      <c r="GP2639" s="218"/>
      <c r="GQ2639" s="218"/>
      <c r="GR2639" s="218"/>
      <c r="GS2639" s="218"/>
      <c r="GT2639" s="218"/>
      <c r="GU2639" s="218"/>
      <c r="GV2639" s="218"/>
      <c r="GW2639" s="218"/>
      <c r="GX2639" s="218"/>
      <c r="GY2639" s="218"/>
      <c r="GZ2639" s="218"/>
      <c r="HA2639" s="218"/>
      <c r="HB2639" s="218"/>
      <c r="HC2639" s="218"/>
      <c r="HD2639" s="218"/>
      <c r="HE2639" s="218"/>
      <c r="HF2639" s="218"/>
      <c r="HG2639" s="218"/>
      <c r="HH2639" s="218"/>
      <c r="HI2639" s="218"/>
      <c r="HJ2639" s="218"/>
      <c r="HK2639" s="218"/>
      <c r="HL2639" s="218"/>
      <c r="HM2639" s="218"/>
      <c r="HN2639" s="218"/>
      <c r="HO2639" s="218"/>
      <c r="HP2639" s="218"/>
      <c r="HQ2639" s="218"/>
      <c r="HR2639" s="218"/>
      <c r="HS2639" s="218"/>
      <c r="HT2639" s="218"/>
      <c r="HU2639" s="218"/>
      <c r="HV2639" s="218"/>
      <c r="HW2639" s="218"/>
      <c r="HX2639" s="218"/>
      <c r="HY2639" s="218"/>
      <c r="HZ2639" s="218"/>
      <c r="IA2639" s="218"/>
      <c r="IB2639" s="218"/>
      <c r="IC2639" s="218"/>
      <c r="ID2639" s="218"/>
      <c r="IE2639" s="218"/>
      <c r="IF2639" s="218"/>
      <c r="IG2639" s="218"/>
      <c r="IH2639" s="218"/>
      <c r="II2639" s="218"/>
      <c r="IJ2639" s="218"/>
      <c r="IK2639" s="218"/>
      <c r="IL2639" s="218"/>
      <c r="IM2639" s="218"/>
      <c r="IN2639" s="218"/>
      <c r="IO2639" s="218"/>
      <c r="IP2639" s="218"/>
      <c r="IQ2639" s="218"/>
      <c r="IR2639" s="218"/>
      <c r="IS2639" s="218"/>
      <c r="IT2639" s="218"/>
      <c r="IU2639" s="218"/>
      <c r="IV2639" s="218"/>
      <c r="IW2639" s="218"/>
      <c r="IX2639" s="218"/>
      <c r="IY2639" s="218"/>
      <c r="IZ2639" s="218"/>
      <c r="JA2639" s="218"/>
      <c r="JB2639" s="218"/>
      <c r="JC2639" s="218"/>
      <c r="JD2639" s="218"/>
      <c r="JE2639" s="218"/>
      <c r="JF2639" s="218"/>
      <c r="JG2639" s="218"/>
      <c r="JH2639" s="218"/>
      <c r="JI2639" s="218"/>
      <c r="JJ2639" s="218"/>
      <c r="JK2639" s="218"/>
      <c r="JL2639" s="218"/>
      <c r="JM2639" s="218"/>
      <c r="JN2639" s="218"/>
      <c r="JO2639" s="218"/>
      <c r="JP2639" s="218"/>
      <c r="JQ2639" s="218"/>
      <c r="JR2639" s="218"/>
      <c r="JS2639" s="218"/>
      <c r="JT2639" s="218"/>
      <c r="JU2639" s="218"/>
      <c r="JV2639" s="218"/>
      <c r="JW2639" s="218"/>
      <c r="JX2639" s="218"/>
      <c r="JY2639" s="218"/>
      <c r="JZ2639" s="218"/>
      <c r="KA2639" s="218"/>
      <c r="KB2639" s="218"/>
      <c r="KC2639" s="218"/>
      <c r="KD2639" s="218"/>
      <c r="KE2639" s="218"/>
      <c r="KF2639" s="218"/>
      <c r="KG2639" s="218"/>
      <c r="KH2639" s="218"/>
      <c r="KI2639" s="218"/>
      <c r="KJ2639" s="218"/>
      <c r="KK2639" s="218"/>
      <c r="KL2639" s="218"/>
      <c r="KM2639" s="218"/>
      <c r="KN2639" s="218"/>
      <c r="KO2639" s="218"/>
      <c r="KP2639" s="218"/>
      <c r="KQ2639" s="218"/>
      <c r="KR2639" s="218"/>
      <c r="KS2639" s="218"/>
      <c r="KT2639" s="218"/>
      <c r="KU2639" s="218"/>
      <c r="KV2639" s="218"/>
      <c r="KW2639" s="218"/>
      <c r="KX2639" s="218"/>
      <c r="KY2639" s="218"/>
      <c r="KZ2639" s="218"/>
      <c r="LA2639" s="218"/>
      <c r="LB2639" s="218"/>
      <c r="LC2639" s="218"/>
      <c r="LD2639" s="218"/>
      <c r="LE2639" s="218"/>
      <c r="LF2639" s="218"/>
      <c r="LG2639" s="218"/>
      <c r="LH2639" s="218"/>
      <c r="LI2639" s="218"/>
      <c r="LJ2639" s="218"/>
      <c r="LK2639" s="218"/>
      <c r="LL2639" s="218"/>
      <c r="LM2639" s="218"/>
      <c r="LN2639" s="218"/>
      <c r="LO2639" s="218"/>
      <c r="LP2639" s="218"/>
      <c r="LQ2639" s="218"/>
      <c r="LR2639" s="218"/>
      <c r="LS2639" s="218"/>
      <c r="LT2639" s="218"/>
      <c r="LU2639" s="218"/>
      <c r="LV2639" s="218"/>
      <c r="LW2639" s="218"/>
      <c r="LX2639" s="218"/>
      <c r="LY2639" s="218"/>
      <c r="LZ2639" s="218"/>
      <c r="MA2639" s="218"/>
      <c r="MB2639" s="218"/>
      <c r="MC2639" s="218"/>
      <c r="MD2639" s="218"/>
      <c r="ME2639" s="218"/>
      <c r="MF2639" s="218"/>
      <c r="MG2639" s="218"/>
      <c r="MH2639" s="218"/>
      <c r="MI2639" s="218"/>
      <c r="MJ2639" s="218"/>
      <c r="MK2639" s="218"/>
      <c r="ML2639" s="218"/>
      <c r="MM2639" s="218"/>
      <c r="MN2639" s="218"/>
      <c r="MO2639" s="218"/>
      <c r="MP2639" s="218"/>
      <c r="MQ2639" s="218"/>
      <c r="MR2639" s="218"/>
      <c r="MS2639" s="218"/>
      <c r="MT2639" s="218"/>
      <c r="MU2639" s="218"/>
      <c r="MV2639" s="218"/>
      <c r="MW2639" s="218"/>
      <c r="MX2639" s="218"/>
      <c r="MY2639" s="218"/>
      <c r="MZ2639" s="218"/>
      <c r="NA2639" s="218"/>
      <c r="NB2639" s="218"/>
      <c r="NC2639" s="218"/>
      <c r="ND2639" s="218"/>
      <c r="NE2639" s="218"/>
      <c r="NF2639" s="218"/>
      <c r="NG2639" s="218"/>
      <c r="NH2639" s="218"/>
      <c r="NI2639" s="218"/>
      <c r="NJ2639" s="218"/>
      <c r="NK2639" s="218"/>
      <c r="NL2639" s="218"/>
      <c r="NM2639" s="218"/>
      <c r="NN2639" s="218"/>
      <c r="NO2639" s="218"/>
      <c r="NP2639" s="218"/>
      <c r="NQ2639" s="218"/>
      <c r="NR2639" s="218"/>
      <c r="NS2639" s="218"/>
      <c r="NT2639" s="218"/>
      <c r="NU2639" s="218"/>
      <c r="NV2639" s="218"/>
      <c r="NW2639" s="218"/>
      <c r="NX2639" s="218"/>
      <c r="NY2639" s="218"/>
      <c r="NZ2639" s="218"/>
      <c r="OA2639" s="218"/>
      <c r="OB2639" s="218"/>
      <c r="OC2639" s="218"/>
      <c r="OD2639" s="218"/>
      <c r="OE2639" s="218"/>
      <c r="OF2639" s="218"/>
      <c r="OG2639" s="218"/>
      <c r="OH2639" s="218"/>
      <c r="OI2639" s="218"/>
      <c r="OJ2639" s="218"/>
      <c r="OK2639" s="218"/>
      <c r="OL2639" s="218"/>
      <c r="OM2639" s="218"/>
      <c r="ON2639" s="218"/>
      <c r="OO2639" s="218"/>
      <c r="OP2639" s="218"/>
      <c r="OQ2639" s="218"/>
      <c r="OR2639" s="218"/>
      <c r="OS2639" s="218"/>
      <c r="OT2639" s="218"/>
      <c r="OU2639" s="218"/>
      <c r="OV2639" s="218"/>
      <c r="OW2639" s="218"/>
      <c r="OX2639" s="218"/>
      <c r="OY2639" s="218"/>
      <c r="OZ2639" s="218"/>
      <c r="PA2639" s="218"/>
      <c r="PB2639" s="218"/>
      <c r="PC2639" s="218"/>
      <c r="PD2639" s="218"/>
      <c r="PE2639" s="218"/>
      <c r="PF2639" s="218"/>
      <c r="PG2639" s="218"/>
      <c r="PH2639" s="218"/>
      <c r="PI2639" s="218"/>
      <c r="PJ2639" s="218"/>
      <c r="PK2639" s="218"/>
      <c r="PL2639" s="218"/>
      <c r="PM2639" s="218"/>
      <c r="PN2639" s="218"/>
      <c r="PO2639" s="218"/>
      <c r="PP2639" s="218"/>
      <c r="PQ2639" s="218"/>
      <c r="PR2639" s="218"/>
      <c r="PS2639" s="218"/>
      <c r="PT2639" s="218"/>
      <c r="PU2639" s="218"/>
      <c r="PV2639" s="218"/>
      <c r="PW2639" s="218"/>
      <c r="PX2639" s="218"/>
      <c r="PY2639" s="218"/>
      <c r="PZ2639" s="218"/>
      <c r="QA2639" s="218"/>
      <c r="QB2639" s="218"/>
      <c r="QC2639" s="218"/>
      <c r="QD2639" s="218"/>
      <c r="QE2639" s="218"/>
      <c r="QF2639" s="218"/>
      <c r="QG2639" s="218"/>
      <c r="QH2639" s="218"/>
      <c r="QI2639" s="218"/>
      <c r="QJ2639" s="218"/>
      <c r="QK2639" s="218"/>
      <c r="QL2639" s="218"/>
      <c r="QM2639" s="218"/>
      <c r="QN2639" s="218"/>
      <c r="QO2639" s="218"/>
      <c r="QP2639" s="218"/>
      <c r="QQ2639" s="218"/>
      <c r="QR2639" s="218"/>
      <c r="QS2639" s="218"/>
      <c r="QT2639" s="218"/>
      <c r="QU2639" s="218"/>
      <c r="QV2639" s="218"/>
      <c r="QW2639" s="218"/>
      <c r="QX2639" s="218"/>
      <c r="QY2639" s="218"/>
      <c r="QZ2639" s="218"/>
      <c r="RA2639" s="218"/>
      <c r="RB2639" s="218"/>
      <c r="RC2639" s="218"/>
      <c r="RD2639" s="218"/>
      <c r="RE2639" s="218"/>
      <c r="RF2639" s="218"/>
      <c r="RG2639" s="218"/>
      <c r="RH2639" s="218"/>
      <c r="RI2639" s="218"/>
      <c r="RJ2639" s="218"/>
      <c r="RK2639" s="218"/>
      <c r="RL2639" s="218"/>
      <c r="RM2639" s="218"/>
      <c r="RN2639" s="218"/>
      <c r="RO2639" s="218"/>
      <c r="RP2639" s="218"/>
      <c r="RQ2639" s="218"/>
      <c r="RR2639" s="218"/>
      <c r="RS2639" s="218"/>
      <c r="RT2639" s="218"/>
      <c r="RU2639" s="218"/>
      <c r="RV2639" s="218"/>
      <c r="RW2639" s="218"/>
      <c r="RX2639" s="218"/>
      <c r="RY2639" s="218"/>
      <c r="RZ2639" s="218"/>
      <c r="SA2639" s="218"/>
      <c r="SB2639" s="218"/>
      <c r="SC2639" s="218"/>
      <c r="SD2639" s="218"/>
      <c r="SE2639" s="218"/>
      <c r="SF2639" s="218"/>
      <c r="SG2639" s="218"/>
      <c r="SH2639" s="218"/>
      <c r="SI2639" s="218"/>
      <c r="SJ2639" s="218"/>
      <c r="SK2639" s="218"/>
      <c r="SL2639" s="218"/>
      <c r="SM2639" s="218"/>
      <c r="SN2639" s="218"/>
      <c r="SO2639" s="218"/>
      <c r="SP2639" s="218"/>
      <c r="SQ2639" s="218"/>
      <c r="SR2639" s="218"/>
      <c r="SS2639" s="218"/>
      <c r="ST2639" s="218"/>
      <c r="SU2639" s="218"/>
      <c r="SV2639" s="218"/>
      <c r="SW2639" s="218"/>
      <c r="SX2639" s="218"/>
      <c r="SY2639" s="218"/>
      <c r="SZ2639" s="218"/>
      <c r="TA2639" s="218"/>
      <c r="TB2639" s="218"/>
      <c r="TC2639" s="218"/>
      <c r="TD2639" s="218"/>
      <c r="TE2639" s="218"/>
      <c r="TF2639" s="218"/>
      <c r="TG2639" s="218"/>
      <c r="TH2639" s="218"/>
      <c r="TI2639" s="218"/>
      <c r="TJ2639" s="218"/>
      <c r="TK2639" s="218"/>
      <c r="TL2639" s="218"/>
      <c r="TM2639" s="218"/>
      <c r="TN2639" s="218"/>
      <c r="TO2639" s="218"/>
      <c r="TP2639" s="218"/>
      <c r="TQ2639" s="218"/>
      <c r="TR2639" s="218"/>
      <c r="TS2639" s="218"/>
      <c r="TT2639" s="218"/>
      <c r="TU2639" s="218"/>
      <c r="TV2639" s="218"/>
      <c r="TW2639" s="218"/>
      <c r="TX2639" s="218"/>
      <c r="TY2639" s="218"/>
      <c r="TZ2639" s="218"/>
      <c r="UA2639" s="218"/>
      <c r="UB2639" s="218"/>
      <c r="UC2639" s="218"/>
      <c r="UD2639" s="218"/>
      <c r="UE2639" s="218"/>
      <c r="UF2639" s="218"/>
      <c r="UG2639" s="218"/>
      <c r="UH2639" s="218"/>
      <c r="UI2639" s="218"/>
      <c r="UJ2639" s="218"/>
      <c r="UK2639" s="218"/>
      <c r="UL2639" s="218"/>
      <c r="UM2639" s="218"/>
      <c r="UN2639" s="218"/>
      <c r="UO2639" s="218"/>
      <c r="UP2639" s="218"/>
      <c r="UQ2639" s="218"/>
      <c r="UR2639" s="218"/>
      <c r="US2639" s="218"/>
      <c r="UT2639" s="218"/>
      <c r="UU2639" s="218"/>
      <c r="UV2639" s="218"/>
      <c r="UW2639" s="218"/>
      <c r="UX2639" s="218"/>
      <c r="UY2639" s="218"/>
      <c r="UZ2639" s="218"/>
      <c r="VA2639" s="218"/>
      <c r="VB2639" s="218"/>
      <c r="VC2639" s="218"/>
      <c r="VD2639" s="218"/>
      <c r="VE2639" s="218"/>
      <c r="VF2639" s="218"/>
      <c r="VG2639" s="218"/>
      <c r="VH2639" s="218"/>
      <c r="VI2639" s="218"/>
      <c r="VJ2639" s="218"/>
      <c r="VK2639" s="218"/>
      <c r="VL2639" s="218"/>
      <c r="VM2639" s="218"/>
      <c r="VN2639" s="218"/>
      <c r="VO2639" s="218"/>
      <c r="VP2639" s="218"/>
      <c r="VQ2639" s="218"/>
      <c r="VR2639" s="218"/>
      <c r="VS2639" s="218"/>
      <c r="VT2639" s="218"/>
      <c r="VU2639" s="218"/>
      <c r="VV2639" s="218"/>
      <c r="VW2639" s="218"/>
      <c r="VX2639" s="218"/>
      <c r="VY2639" s="218"/>
      <c r="VZ2639" s="218"/>
      <c r="WA2639" s="218"/>
      <c r="WB2639" s="218"/>
      <c r="WC2639" s="218"/>
      <c r="WD2639" s="218"/>
      <c r="WE2639" s="218"/>
      <c r="WF2639" s="218"/>
      <c r="WG2639" s="218"/>
      <c r="WH2639" s="218"/>
      <c r="WI2639" s="218"/>
      <c r="WJ2639" s="218"/>
      <c r="WK2639" s="218"/>
      <c r="WL2639" s="218"/>
      <c r="WM2639" s="218"/>
      <c r="WN2639" s="218"/>
      <c r="WO2639" s="218"/>
      <c r="WP2639" s="218"/>
      <c r="WQ2639" s="218"/>
      <c r="WR2639" s="218"/>
      <c r="WS2639" s="218"/>
      <c r="WT2639" s="218"/>
      <c r="WU2639" s="218"/>
      <c r="WV2639" s="218"/>
      <c r="WW2639" s="218"/>
      <c r="WX2639" s="218"/>
      <c r="WY2639" s="218"/>
      <c r="WZ2639" s="218"/>
      <c r="XA2639" s="218"/>
      <c r="XB2639" s="218"/>
      <c r="XC2639" s="218"/>
      <c r="XD2639" s="218"/>
      <c r="XE2639" s="218"/>
      <c r="XF2639" s="218"/>
      <c r="XG2639" s="218"/>
      <c r="XH2639" s="218"/>
      <c r="XI2639" s="218"/>
      <c r="XJ2639" s="218"/>
      <c r="XK2639" s="218"/>
      <c r="XL2639" s="218"/>
      <c r="XM2639" s="218"/>
      <c r="XN2639" s="218"/>
      <c r="XO2639" s="218"/>
      <c r="XP2639" s="218"/>
      <c r="XQ2639" s="218"/>
      <c r="XR2639" s="218"/>
      <c r="XS2639" s="218"/>
      <c r="XT2639" s="218"/>
      <c r="XU2639" s="218"/>
      <c r="XV2639" s="218"/>
      <c r="XW2639" s="218"/>
      <c r="XX2639" s="218"/>
      <c r="XY2639" s="218"/>
      <c r="XZ2639" s="218"/>
      <c r="YA2639" s="218"/>
      <c r="YB2639" s="218"/>
      <c r="YC2639" s="218"/>
      <c r="YD2639" s="218"/>
      <c r="YE2639" s="218"/>
      <c r="YF2639" s="218"/>
      <c r="YG2639" s="218"/>
      <c r="YH2639" s="218"/>
      <c r="YI2639" s="218"/>
      <c r="YJ2639" s="218"/>
      <c r="YK2639" s="218"/>
      <c r="YL2639" s="218"/>
      <c r="YM2639" s="218"/>
      <c r="YN2639" s="218"/>
      <c r="YO2639" s="218"/>
      <c r="YP2639" s="218"/>
      <c r="YQ2639" s="218"/>
      <c r="YR2639" s="218"/>
      <c r="YS2639" s="218"/>
      <c r="YT2639" s="218"/>
      <c r="YU2639" s="218"/>
      <c r="YV2639" s="218"/>
      <c r="YW2639" s="218"/>
      <c r="YX2639" s="218"/>
      <c r="YY2639" s="218"/>
      <c r="YZ2639" s="218"/>
      <c r="ZA2639" s="218"/>
      <c r="ZB2639" s="218"/>
      <c r="ZC2639" s="218"/>
      <c r="ZD2639" s="218"/>
      <c r="ZE2639" s="218"/>
      <c r="ZF2639" s="218"/>
      <c r="ZG2639" s="218"/>
      <c r="ZH2639" s="218"/>
      <c r="ZI2639" s="218"/>
      <c r="ZJ2639" s="218"/>
      <c r="ZK2639" s="218"/>
      <c r="ZL2639" s="218"/>
      <c r="ZM2639" s="218"/>
      <c r="ZN2639" s="218"/>
      <c r="ZO2639" s="218"/>
      <c r="ZP2639" s="218"/>
      <c r="ZQ2639" s="218"/>
      <c r="ZR2639" s="218"/>
      <c r="ZS2639" s="218"/>
      <c r="ZT2639" s="218"/>
      <c r="ZU2639" s="218"/>
      <c r="ZV2639" s="218"/>
      <c r="ZW2639" s="218"/>
      <c r="ZX2639" s="218"/>
      <c r="ZY2639" s="218"/>
      <c r="ZZ2639" s="218"/>
      <c r="AAA2639" s="218"/>
      <c r="AAB2639" s="218"/>
      <c r="AAC2639" s="218"/>
      <c r="AAD2639" s="218"/>
      <c r="AAE2639" s="218"/>
      <c r="AAF2639" s="218"/>
      <c r="AAG2639" s="218"/>
      <c r="AAH2639" s="218"/>
      <c r="AAI2639" s="218"/>
      <c r="AAJ2639" s="218"/>
      <c r="AAK2639" s="218"/>
      <c r="AAL2639" s="218"/>
      <c r="AAM2639" s="218"/>
      <c r="AAN2639" s="218"/>
      <c r="AAO2639" s="218"/>
      <c r="AAP2639" s="218"/>
      <c r="AAQ2639" s="218"/>
      <c r="AAR2639" s="218"/>
      <c r="AAS2639" s="218"/>
      <c r="AAT2639" s="218"/>
      <c r="AAU2639" s="218"/>
      <c r="AAV2639" s="218"/>
      <c r="AAW2639" s="218"/>
      <c r="AAX2639" s="218"/>
      <c r="AAY2639" s="218"/>
      <c r="AAZ2639" s="218"/>
      <c r="ABA2639" s="218"/>
      <c r="ABB2639" s="218"/>
      <c r="ABC2639" s="218"/>
      <c r="ABD2639" s="218"/>
      <c r="ABE2639" s="218"/>
      <c r="ABF2639" s="218"/>
      <c r="ABG2639" s="218"/>
      <c r="ABH2639" s="218"/>
      <c r="ABI2639" s="218"/>
      <c r="ABJ2639" s="218"/>
      <c r="ABK2639" s="218"/>
      <c r="ABL2639" s="218"/>
      <c r="ABM2639" s="218"/>
      <c r="ABN2639" s="218"/>
      <c r="ABO2639" s="218"/>
      <c r="ABP2639" s="218"/>
      <c r="ABQ2639" s="218"/>
      <c r="ABR2639" s="218"/>
      <c r="ABS2639" s="218"/>
      <c r="ABT2639" s="218"/>
      <c r="ABU2639" s="218"/>
      <c r="ABV2639" s="218"/>
      <c r="ABW2639" s="218"/>
      <c r="ABX2639" s="218"/>
      <c r="ABY2639" s="218"/>
      <c r="ABZ2639" s="218"/>
      <c r="ACA2639" s="218"/>
      <c r="ACB2639" s="218"/>
      <c r="ACC2639" s="218"/>
      <c r="ACD2639" s="218"/>
      <c r="ACE2639" s="218"/>
      <c r="ACF2639" s="218"/>
      <c r="ACG2639" s="218"/>
      <c r="ACH2639" s="218"/>
      <c r="ACI2639" s="218"/>
      <c r="ACJ2639" s="218"/>
      <c r="ACK2639" s="218"/>
      <c r="ACL2639" s="218"/>
      <c r="ACM2639" s="218"/>
      <c r="ACN2639" s="218"/>
      <c r="ACO2639" s="218"/>
      <c r="ACP2639" s="218"/>
      <c r="ACQ2639" s="218"/>
      <c r="ACR2639" s="218"/>
      <c r="ACS2639" s="218"/>
      <c r="ACT2639" s="218"/>
      <c r="ACU2639" s="218"/>
      <c r="ACV2639" s="218"/>
      <c r="ACW2639" s="218"/>
      <c r="ACX2639" s="218"/>
      <c r="ACY2639" s="218"/>
      <c r="ACZ2639" s="218"/>
      <c r="ADA2639" s="218"/>
      <c r="ADB2639" s="218"/>
      <c r="ADC2639" s="218"/>
      <c r="ADD2639" s="218"/>
      <c r="ADE2639" s="218"/>
      <c r="ADF2639" s="218"/>
      <c r="ADG2639" s="218"/>
      <c r="ADH2639" s="218"/>
      <c r="ADI2639" s="218"/>
      <c r="ADJ2639" s="218"/>
      <c r="ADK2639" s="218"/>
      <c r="ADL2639" s="218"/>
      <c r="ADM2639" s="218"/>
      <c r="ADN2639" s="218"/>
      <c r="ADO2639" s="218"/>
      <c r="ADP2639" s="218"/>
      <c r="ADQ2639" s="218"/>
      <c r="ADR2639" s="218"/>
      <c r="ADS2639" s="218"/>
      <c r="ADT2639" s="218"/>
      <c r="ADU2639" s="218"/>
      <c r="ADV2639" s="218"/>
      <c r="ADW2639" s="218"/>
      <c r="ADX2639" s="218"/>
      <c r="ADY2639" s="218"/>
      <c r="ADZ2639" s="218"/>
      <c r="AEA2639" s="218"/>
      <c r="AEB2639" s="218"/>
      <c r="AEC2639" s="218"/>
      <c r="AED2639" s="218"/>
      <c r="AEE2639" s="218"/>
      <c r="AEF2639" s="218"/>
      <c r="AEG2639" s="218"/>
      <c r="AEH2639" s="218"/>
      <c r="AEI2639" s="218"/>
      <c r="AEJ2639" s="218"/>
      <c r="AEK2639" s="218"/>
      <c r="AEL2639" s="218"/>
      <c r="AEM2639" s="218"/>
      <c r="AEN2639" s="218"/>
      <c r="AEO2639" s="218"/>
      <c r="AEP2639" s="218"/>
      <c r="AEQ2639" s="218"/>
      <c r="AER2639" s="218"/>
      <c r="AES2639" s="218"/>
      <c r="AET2639" s="218"/>
      <c r="AEU2639" s="218"/>
      <c r="AEV2639" s="218"/>
      <c r="AEW2639" s="218"/>
      <c r="AEX2639" s="218"/>
      <c r="AEY2639" s="218"/>
      <c r="AEZ2639" s="218"/>
      <c r="AFA2639" s="218"/>
      <c r="AFB2639" s="218"/>
      <c r="AFC2639" s="218"/>
      <c r="AFD2639" s="218"/>
      <c r="AFE2639" s="218"/>
      <c r="AFF2639" s="218"/>
      <c r="AFG2639" s="218"/>
      <c r="AFH2639" s="218"/>
      <c r="AFI2639" s="218"/>
      <c r="AFJ2639" s="218"/>
      <c r="AFK2639" s="218"/>
      <c r="AFL2639" s="218"/>
      <c r="AFM2639" s="218"/>
      <c r="AFN2639" s="218"/>
      <c r="AFO2639" s="218"/>
      <c r="AFP2639" s="218"/>
      <c r="AFQ2639" s="218"/>
      <c r="AFR2639" s="218"/>
      <c r="AFS2639" s="218"/>
      <c r="AFT2639" s="218"/>
      <c r="AFU2639" s="218"/>
      <c r="AFV2639" s="218"/>
      <c r="AFW2639" s="218"/>
      <c r="AFX2639" s="218"/>
      <c r="AFY2639" s="218"/>
      <c r="AFZ2639" s="218"/>
      <c r="AGA2639" s="218"/>
      <c r="AGB2639" s="218"/>
      <c r="AGC2639" s="218"/>
      <c r="AGD2639" s="218"/>
      <c r="AGE2639" s="218"/>
      <c r="AGF2639" s="218"/>
      <c r="AGG2639" s="218"/>
      <c r="AGH2639" s="218"/>
      <c r="AGI2639" s="218"/>
      <c r="AGJ2639" s="218"/>
      <c r="AGK2639" s="218"/>
      <c r="AGL2639" s="218"/>
      <c r="AGM2639" s="218"/>
      <c r="AGN2639" s="218"/>
      <c r="AGO2639" s="218"/>
      <c r="AGP2639" s="218"/>
      <c r="AGQ2639" s="218"/>
      <c r="AGR2639" s="218"/>
      <c r="AGS2639" s="218"/>
      <c r="AGT2639" s="218"/>
      <c r="AGU2639" s="218"/>
      <c r="AGV2639" s="218"/>
      <c r="AGW2639" s="218"/>
      <c r="AGX2639" s="218"/>
      <c r="AGY2639" s="218"/>
      <c r="AGZ2639" s="218"/>
      <c r="AHA2639" s="218"/>
      <c r="AHB2639" s="218"/>
      <c r="AHC2639" s="218"/>
      <c r="AHD2639" s="218"/>
      <c r="AHE2639" s="218"/>
      <c r="AHF2639" s="218"/>
      <c r="AHG2639" s="218"/>
      <c r="AHH2639" s="218"/>
      <c r="AHI2639" s="218"/>
      <c r="AHJ2639" s="218"/>
      <c r="AHK2639" s="218"/>
      <c r="AHL2639" s="218"/>
      <c r="AHM2639" s="218"/>
      <c r="AHN2639" s="218"/>
      <c r="AHO2639" s="218"/>
      <c r="AHP2639" s="218"/>
      <c r="AHQ2639" s="218"/>
      <c r="AHR2639" s="218"/>
      <c r="AHS2639" s="218"/>
      <c r="AHT2639" s="218"/>
      <c r="AHU2639" s="218"/>
      <c r="AHV2639" s="218"/>
      <c r="AHW2639" s="218"/>
      <c r="AHX2639" s="218"/>
      <c r="AHY2639" s="218"/>
      <c r="AHZ2639" s="218"/>
      <c r="AIA2639" s="218"/>
      <c r="AIB2639" s="218"/>
      <c r="AIC2639" s="218"/>
      <c r="AID2639" s="218"/>
      <c r="AIE2639" s="218"/>
      <c r="AIF2639" s="218"/>
      <c r="AIG2639" s="218"/>
      <c r="AIH2639" s="218"/>
      <c r="AII2639" s="218"/>
      <c r="AIJ2639" s="218"/>
      <c r="AIK2639" s="218"/>
      <c r="AIL2639" s="218"/>
      <c r="AIM2639" s="218"/>
      <c r="AIN2639" s="218"/>
      <c r="AIO2639" s="218"/>
      <c r="AIP2639" s="218"/>
      <c r="AIQ2639" s="218"/>
      <c r="AIR2639" s="218"/>
      <c r="AIS2639" s="218"/>
      <c r="AIT2639" s="218"/>
      <c r="AIU2639" s="218"/>
      <c r="AIV2639" s="218"/>
      <c r="AIW2639" s="218"/>
      <c r="AIX2639" s="218"/>
      <c r="AIY2639" s="218"/>
      <c r="AIZ2639" s="218"/>
      <c r="AJA2639" s="218"/>
      <c r="AJB2639" s="218"/>
      <c r="AJC2639" s="218"/>
      <c r="AJD2639" s="218"/>
      <c r="AJE2639" s="218"/>
      <c r="AJF2639" s="218"/>
      <c r="AJG2639" s="218"/>
      <c r="AJH2639" s="218"/>
      <c r="AJI2639" s="218"/>
      <c r="AJJ2639" s="218"/>
      <c r="AJK2639" s="218"/>
      <c r="AJL2639" s="218"/>
      <c r="AJM2639" s="218"/>
      <c r="AJN2639" s="218"/>
      <c r="AJO2639" s="218"/>
      <c r="AJP2639" s="218"/>
      <c r="AJQ2639" s="218"/>
      <c r="AJR2639" s="218"/>
      <c r="AJS2639" s="218"/>
      <c r="AJT2639" s="218"/>
      <c r="AJU2639" s="218"/>
      <c r="AJV2639" s="218"/>
      <c r="AJW2639" s="218"/>
      <c r="AJX2639" s="218"/>
      <c r="AJY2639" s="218"/>
      <c r="AJZ2639" s="218"/>
      <c r="AKA2639" s="218"/>
      <c r="AKB2639" s="218"/>
      <c r="AKC2639" s="218"/>
      <c r="AKD2639" s="218"/>
      <c r="AKE2639" s="218"/>
      <c r="AKF2639" s="218"/>
      <c r="AKG2639" s="218"/>
      <c r="AKH2639" s="218"/>
      <c r="AKI2639" s="218"/>
      <c r="AKJ2639" s="218"/>
      <c r="AKK2639" s="218"/>
      <c r="AKL2639" s="218"/>
      <c r="AKM2639" s="218"/>
      <c r="AKN2639" s="218"/>
      <c r="AKO2639" s="218"/>
      <c r="AKP2639" s="218"/>
      <c r="AKQ2639" s="218"/>
      <c r="AKR2639" s="218"/>
      <c r="AKS2639" s="218"/>
      <c r="AKT2639" s="218"/>
      <c r="AKU2639" s="218"/>
      <c r="AKV2639" s="218"/>
      <c r="AKW2639" s="218"/>
      <c r="AKX2639" s="218"/>
      <c r="AKY2639" s="218"/>
      <c r="AKZ2639" s="218"/>
      <c r="ALA2639" s="218"/>
      <c r="ALB2639" s="218"/>
      <c r="ALC2639" s="218"/>
      <c r="ALD2639" s="218"/>
      <c r="ALE2639" s="218"/>
      <c r="ALF2639" s="218"/>
      <c r="ALG2639" s="218"/>
      <c r="ALH2639" s="218"/>
      <c r="ALI2639" s="218"/>
      <c r="ALJ2639" s="218"/>
      <c r="ALK2639" s="218"/>
      <c r="ALL2639" s="218"/>
      <c r="ALM2639" s="218"/>
      <c r="ALN2639" s="218"/>
      <c r="ALO2639" s="218"/>
      <c r="ALP2639" s="218"/>
      <c r="ALQ2639" s="218"/>
      <c r="ALR2639" s="218"/>
      <c r="ALS2639" s="218"/>
      <c r="ALT2639" s="218"/>
      <c r="ALU2639" s="218"/>
      <c r="ALV2639" s="218"/>
      <c r="ALW2639" s="218"/>
      <c r="ALX2639" s="218"/>
      <c r="ALY2639" s="218"/>
      <c r="ALZ2639" s="218"/>
      <c r="AMA2639" s="218"/>
      <c r="AMB2639" s="218"/>
      <c r="AMC2639" s="218"/>
      <c r="AMD2639" s="218"/>
      <c r="AME2639" s="218"/>
      <c r="AMF2639" s="218"/>
      <c r="AMG2639" s="218"/>
      <c r="AMH2639" s="218"/>
      <c r="AMI2639" s="218"/>
      <c r="AMJ2639" s="218"/>
      <c r="AMK2639" s="218"/>
      <c r="AML2639" s="218"/>
      <c r="AMM2639" s="218"/>
      <c r="AMN2639" s="218"/>
      <c r="AMO2639" s="218"/>
      <c r="AMP2639" s="218"/>
      <c r="AMQ2639" s="218"/>
      <c r="AMR2639" s="218"/>
      <c r="AMS2639" s="218"/>
      <c r="AMT2639" s="218"/>
      <c r="AMU2639" s="218"/>
      <c r="AMV2639" s="218"/>
      <c r="AMW2639" s="218"/>
      <c r="AMX2639" s="218"/>
      <c r="AMY2639" s="218"/>
      <c r="AMZ2639" s="218"/>
      <c r="ANA2639" s="218"/>
      <c r="ANB2639" s="218"/>
      <c r="ANC2639" s="218"/>
      <c r="AND2639" s="218"/>
      <c r="ANE2639" s="218"/>
      <c r="ANF2639" s="218"/>
      <c r="ANG2639" s="218"/>
      <c r="ANH2639" s="218"/>
      <c r="ANI2639" s="218"/>
      <c r="ANJ2639" s="218"/>
      <c r="ANK2639" s="218"/>
      <c r="ANL2639" s="218"/>
      <c r="ANM2639" s="218"/>
      <c r="ANN2639" s="218"/>
      <c r="ANO2639" s="218"/>
      <c r="ANP2639" s="218"/>
      <c r="ANQ2639" s="218"/>
      <c r="ANR2639" s="218"/>
      <c r="ANS2639" s="218"/>
      <c r="ANT2639" s="218"/>
      <c r="ANU2639" s="218"/>
      <c r="ANV2639" s="218"/>
      <c r="ANW2639" s="218"/>
      <c r="ANX2639" s="218"/>
      <c r="ANY2639" s="218"/>
      <c r="ANZ2639" s="218"/>
      <c r="AOA2639" s="218"/>
      <c r="AOB2639" s="218"/>
      <c r="AOC2639" s="218"/>
      <c r="AOD2639" s="218"/>
      <c r="AOE2639" s="218"/>
      <c r="AOF2639" s="218"/>
      <c r="AOG2639" s="218"/>
      <c r="AOH2639" s="218"/>
      <c r="AOI2639" s="218"/>
      <c r="AOJ2639" s="218"/>
      <c r="AOK2639" s="218"/>
      <c r="AOL2639" s="218"/>
      <c r="AOM2639" s="218"/>
      <c r="AON2639" s="218"/>
      <c r="AOO2639" s="218"/>
      <c r="AOP2639" s="218"/>
      <c r="AOQ2639" s="218"/>
      <c r="AOR2639" s="218"/>
      <c r="AOS2639" s="218"/>
      <c r="AOT2639" s="218"/>
      <c r="AOU2639" s="218"/>
      <c r="AOV2639" s="218"/>
      <c r="AOW2639" s="218"/>
      <c r="AOX2639" s="218"/>
      <c r="AOY2639" s="218"/>
      <c r="AOZ2639" s="218"/>
      <c r="APA2639" s="218"/>
      <c r="APB2639" s="218"/>
      <c r="APC2639" s="218"/>
      <c r="APD2639" s="218"/>
      <c r="APE2639" s="218"/>
      <c r="APF2639" s="218"/>
      <c r="APG2639" s="218"/>
      <c r="APH2639" s="218"/>
      <c r="API2639" s="218"/>
      <c r="APJ2639" s="218"/>
      <c r="APK2639" s="218"/>
      <c r="APL2639" s="218"/>
      <c r="APM2639" s="218"/>
      <c r="APN2639" s="218"/>
      <c r="APO2639" s="218"/>
      <c r="APP2639" s="218"/>
      <c r="APQ2639" s="218"/>
      <c r="APR2639" s="218"/>
      <c r="APS2639" s="218"/>
      <c r="APT2639" s="218"/>
      <c r="APU2639" s="218"/>
      <c r="APV2639" s="218"/>
      <c r="APW2639" s="218"/>
      <c r="APX2639" s="218"/>
      <c r="APY2639" s="218"/>
      <c r="APZ2639" s="218"/>
      <c r="AQA2639" s="218"/>
      <c r="AQB2639" s="218"/>
      <c r="AQC2639" s="218"/>
      <c r="AQD2639" s="218"/>
      <c r="AQE2639" s="218"/>
      <c r="AQF2639" s="218"/>
      <c r="AQG2639" s="218"/>
      <c r="AQH2639" s="218"/>
      <c r="AQI2639" s="218"/>
      <c r="AQJ2639" s="218"/>
      <c r="AQK2639" s="218"/>
      <c r="AQL2639" s="218"/>
      <c r="AQM2639" s="218"/>
      <c r="AQN2639" s="218"/>
      <c r="AQO2639" s="218"/>
      <c r="AQP2639" s="218"/>
      <c r="AQQ2639" s="218"/>
      <c r="AQR2639" s="218"/>
      <c r="AQS2639" s="218"/>
      <c r="AQT2639" s="218"/>
      <c r="AQU2639" s="218"/>
      <c r="AQV2639" s="218"/>
      <c r="AQW2639" s="218"/>
      <c r="AQX2639" s="218"/>
      <c r="AQY2639" s="218"/>
      <c r="AQZ2639" s="218"/>
      <c r="ARA2639" s="218"/>
      <c r="ARB2639" s="218"/>
      <c r="ARC2639" s="218"/>
      <c r="ARD2639" s="218"/>
      <c r="ARE2639" s="218"/>
      <c r="ARF2639" s="218"/>
      <c r="ARG2639" s="218"/>
      <c r="ARH2639" s="218"/>
      <c r="ARI2639" s="218"/>
      <c r="ARJ2639" s="218"/>
      <c r="ARK2639" s="218"/>
      <c r="ARL2639" s="218"/>
      <c r="ARM2639" s="218"/>
      <c r="ARN2639" s="218"/>
      <c r="ARO2639" s="218"/>
      <c r="ARP2639" s="218"/>
      <c r="ARQ2639" s="218"/>
      <c r="ARR2639" s="218"/>
      <c r="ARS2639" s="218"/>
      <c r="ART2639" s="218"/>
      <c r="ARU2639" s="218"/>
      <c r="ARV2639" s="218"/>
      <c r="ARW2639" s="218"/>
      <c r="ARX2639" s="218"/>
      <c r="ARY2639" s="218"/>
      <c r="ARZ2639" s="218"/>
      <c r="ASA2639" s="218"/>
      <c r="ASB2639" s="218"/>
      <c r="ASC2639" s="218"/>
      <c r="ASD2639" s="218"/>
      <c r="ASE2639" s="218"/>
      <c r="ASF2639" s="218"/>
      <c r="ASG2639" s="218"/>
      <c r="ASH2639" s="218"/>
      <c r="ASI2639" s="218"/>
      <c r="ASJ2639" s="218"/>
      <c r="ASK2639" s="218"/>
      <c r="ASL2639" s="218"/>
      <c r="ASM2639" s="218"/>
      <c r="ASN2639" s="218"/>
      <c r="ASO2639" s="218"/>
      <c r="ASP2639" s="218"/>
      <c r="ASQ2639" s="218"/>
      <c r="ASR2639" s="218"/>
      <c r="ASS2639" s="218"/>
      <c r="AST2639" s="218"/>
      <c r="ASU2639" s="218"/>
      <c r="ASV2639" s="218"/>
      <c r="ASW2639" s="218"/>
      <c r="ASX2639" s="218"/>
      <c r="ASY2639" s="218"/>
      <c r="ASZ2639" s="218"/>
      <c r="ATA2639" s="218"/>
      <c r="ATB2639" s="218"/>
      <c r="ATC2639" s="218"/>
      <c r="ATD2639" s="218"/>
      <c r="ATE2639" s="218"/>
      <c r="ATF2639" s="218"/>
      <c r="ATG2639" s="218"/>
      <c r="ATH2639" s="218"/>
      <c r="ATI2639" s="218"/>
      <c r="ATJ2639" s="218"/>
      <c r="ATK2639" s="218"/>
      <c r="ATL2639" s="218"/>
      <c r="ATM2639" s="218"/>
      <c r="ATN2639" s="218"/>
      <c r="ATO2639" s="218"/>
      <c r="ATP2639" s="218"/>
      <c r="ATQ2639" s="218"/>
      <c r="ATR2639" s="218"/>
      <c r="ATS2639" s="218"/>
      <c r="ATT2639" s="218"/>
      <c r="ATU2639" s="218"/>
      <c r="ATV2639" s="218"/>
      <c r="ATW2639" s="218"/>
      <c r="ATX2639" s="218"/>
      <c r="ATY2639" s="218"/>
      <c r="ATZ2639" s="218"/>
      <c r="AUA2639" s="218"/>
      <c r="AUB2639" s="218"/>
      <c r="AUC2639" s="218"/>
      <c r="AUD2639" s="218"/>
      <c r="AUE2639" s="218"/>
      <c r="AUF2639" s="218"/>
      <c r="AUG2639" s="218"/>
      <c r="AUH2639" s="218"/>
      <c r="AUI2639" s="218"/>
      <c r="AUJ2639" s="218"/>
      <c r="AUK2639" s="218"/>
      <c r="AUL2639" s="218"/>
      <c r="AUM2639" s="218"/>
      <c r="AUN2639" s="218"/>
      <c r="AUO2639" s="218"/>
      <c r="AUP2639" s="218"/>
      <c r="AUQ2639" s="218"/>
      <c r="AUR2639" s="218"/>
      <c r="AUS2639" s="218"/>
      <c r="AUT2639" s="218"/>
      <c r="AUU2639" s="218"/>
      <c r="AUV2639" s="218"/>
      <c r="AUW2639" s="218"/>
      <c r="AUX2639" s="218"/>
      <c r="AUY2639" s="218"/>
      <c r="AUZ2639" s="218"/>
      <c r="AVA2639" s="218"/>
      <c r="AVB2639" s="218"/>
      <c r="AVC2639" s="218"/>
      <c r="AVD2639" s="218"/>
      <c r="AVE2639" s="218"/>
      <c r="AVF2639" s="218"/>
      <c r="AVG2639" s="218"/>
      <c r="AVH2639" s="218"/>
      <c r="AVI2639" s="218"/>
      <c r="AVJ2639" s="218"/>
      <c r="AVK2639" s="218"/>
      <c r="AVL2639" s="218"/>
      <c r="AVM2639" s="218"/>
      <c r="AVN2639" s="218"/>
      <c r="AVO2639" s="218"/>
      <c r="AVP2639" s="218"/>
      <c r="AVQ2639" s="218"/>
      <c r="AVR2639" s="218"/>
      <c r="AVS2639" s="218"/>
      <c r="AVT2639" s="218"/>
      <c r="AVU2639" s="218"/>
      <c r="AVV2639" s="218"/>
      <c r="AVW2639" s="218"/>
      <c r="AVX2639" s="218"/>
      <c r="AVY2639" s="218"/>
      <c r="AVZ2639" s="218"/>
      <c r="AWA2639" s="218"/>
      <c r="AWB2639" s="218"/>
      <c r="AWC2639" s="218"/>
      <c r="AWD2639" s="218"/>
      <c r="AWE2639" s="218"/>
      <c r="AWF2639" s="218"/>
      <c r="AWG2639" s="218"/>
      <c r="AWH2639" s="218"/>
      <c r="AWI2639" s="218"/>
      <c r="AWJ2639" s="218"/>
      <c r="AWK2639" s="218"/>
      <c r="AWL2639" s="218"/>
      <c r="AWM2639" s="218"/>
      <c r="AWN2639" s="218"/>
      <c r="AWO2639" s="218"/>
      <c r="AWP2639" s="218"/>
      <c r="AWQ2639" s="218"/>
      <c r="AWR2639" s="218"/>
      <c r="AWS2639" s="218"/>
      <c r="AWT2639" s="218"/>
      <c r="AWU2639" s="218"/>
      <c r="AWV2639" s="218"/>
      <c r="AWW2639" s="218"/>
      <c r="AWX2639" s="218"/>
      <c r="AWY2639" s="218"/>
      <c r="AWZ2639" s="218"/>
      <c r="AXA2639" s="218"/>
      <c r="AXB2639" s="218"/>
      <c r="AXC2639" s="218"/>
      <c r="AXD2639" s="218"/>
      <c r="AXE2639" s="218"/>
      <c r="AXF2639" s="218"/>
      <c r="AXG2639" s="218"/>
      <c r="AXH2639" s="218"/>
      <c r="AXI2639" s="218"/>
      <c r="AXJ2639" s="218"/>
      <c r="AXK2639" s="218"/>
      <c r="AXL2639" s="218"/>
      <c r="AXM2639" s="218"/>
      <c r="AXN2639" s="218"/>
      <c r="AXO2639" s="218"/>
      <c r="AXP2639" s="218"/>
      <c r="AXQ2639" s="218"/>
      <c r="AXR2639" s="218"/>
      <c r="AXS2639" s="218"/>
      <c r="AXT2639" s="218"/>
      <c r="AXU2639" s="218"/>
      <c r="AXV2639" s="218"/>
      <c r="AXW2639" s="218"/>
      <c r="AXX2639" s="218"/>
      <c r="AXY2639" s="218"/>
      <c r="AXZ2639" s="218"/>
      <c r="AYA2639" s="218"/>
      <c r="AYB2639" s="218"/>
      <c r="AYC2639" s="218"/>
      <c r="AYD2639" s="218"/>
      <c r="AYE2639" s="218"/>
      <c r="AYF2639" s="218"/>
      <c r="AYG2639" s="218"/>
      <c r="AYH2639" s="218"/>
      <c r="AYI2639" s="218"/>
      <c r="AYJ2639" s="218"/>
      <c r="AYK2639" s="218"/>
      <c r="AYL2639" s="218"/>
      <c r="AYM2639" s="218"/>
      <c r="AYN2639" s="218"/>
      <c r="AYO2639" s="218"/>
      <c r="AYP2639" s="218"/>
      <c r="AYQ2639" s="218"/>
      <c r="AYR2639" s="218"/>
      <c r="AYS2639" s="218"/>
      <c r="AYT2639" s="218"/>
      <c r="AYU2639" s="218"/>
      <c r="AYV2639" s="218"/>
      <c r="AYW2639" s="218"/>
      <c r="AYX2639" s="218"/>
      <c r="AYY2639" s="218"/>
      <c r="AYZ2639" s="218"/>
      <c r="AZA2639" s="218"/>
      <c r="AZB2639" s="218"/>
      <c r="AZC2639" s="218"/>
      <c r="AZD2639" s="218"/>
      <c r="AZE2639" s="218"/>
      <c r="AZF2639" s="218"/>
      <c r="AZG2639" s="218"/>
      <c r="AZH2639" s="218"/>
      <c r="AZI2639" s="218"/>
      <c r="AZJ2639" s="218"/>
      <c r="AZK2639" s="218"/>
      <c r="AZL2639" s="218"/>
      <c r="AZM2639" s="218"/>
      <c r="AZN2639" s="218"/>
      <c r="AZO2639" s="218"/>
      <c r="AZP2639" s="218"/>
      <c r="AZQ2639" s="218"/>
      <c r="AZR2639" s="218"/>
      <c r="AZS2639" s="218"/>
      <c r="AZT2639" s="218"/>
      <c r="AZU2639" s="218"/>
      <c r="AZV2639" s="218"/>
      <c r="AZW2639" s="218"/>
      <c r="AZX2639" s="218"/>
      <c r="AZY2639" s="218"/>
      <c r="AZZ2639" s="218"/>
      <c r="BAA2639" s="218"/>
      <c r="BAB2639" s="218"/>
      <c r="BAC2639" s="218"/>
      <c r="BAD2639" s="218"/>
      <c r="BAE2639" s="218"/>
      <c r="BAF2639" s="218"/>
      <c r="BAG2639" s="218"/>
      <c r="BAH2639" s="218"/>
      <c r="BAI2639" s="218"/>
      <c r="BAJ2639" s="218"/>
      <c r="BAK2639" s="218"/>
      <c r="BAL2639" s="218"/>
      <c r="BAM2639" s="218"/>
      <c r="BAN2639" s="218"/>
      <c r="BAO2639" s="218"/>
      <c r="BAP2639" s="218"/>
      <c r="BAQ2639" s="218"/>
      <c r="BAR2639" s="218"/>
      <c r="BAS2639" s="218"/>
      <c r="BAT2639" s="218"/>
      <c r="BAU2639" s="218"/>
      <c r="BAV2639" s="218"/>
      <c r="BAW2639" s="218"/>
      <c r="BAX2639" s="218"/>
      <c r="BAY2639" s="218"/>
      <c r="BAZ2639" s="218"/>
      <c r="BBA2639" s="218"/>
      <c r="BBB2639" s="218"/>
      <c r="BBC2639" s="218"/>
      <c r="BBD2639" s="218"/>
      <c r="BBE2639" s="218"/>
      <c r="BBF2639" s="218"/>
      <c r="BBG2639" s="218"/>
      <c r="BBH2639" s="218"/>
      <c r="BBI2639" s="218"/>
      <c r="BBJ2639" s="218"/>
      <c r="BBK2639" s="218"/>
      <c r="BBL2639" s="218"/>
      <c r="BBM2639" s="218"/>
      <c r="BBN2639" s="218"/>
      <c r="BBO2639" s="218"/>
      <c r="BBP2639" s="218"/>
      <c r="BBQ2639" s="218"/>
      <c r="BBR2639" s="218"/>
      <c r="BBS2639" s="218"/>
      <c r="BBT2639" s="218"/>
      <c r="BBU2639" s="218"/>
      <c r="BBV2639" s="218"/>
      <c r="BBW2639" s="218"/>
      <c r="BBX2639" s="218"/>
      <c r="BBY2639" s="218"/>
      <c r="BBZ2639" s="218"/>
      <c r="BCA2639" s="218"/>
      <c r="BCB2639" s="218"/>
      <c r="BCC2639" s="218"/>
      <c r="BCD2639" s="218"/>
      <c r="BCE2639" s="218"/>
      <c r="BCF2639" s="218"/>
      <c r="BCG2639" s="218"/>
      <c r="BCH2639" s="218"/>
      <c r="BCI2639" s="218"/>
      <c r="BCJ2639" s="218"/>
      <c r="BCK2639" s="218"/>
      <c r="BCL2639" s="218"/>
      <c r="BCM2639" s="218"/>
      <c r="BCN2639" s="218"/>
      <c r="BCO2639" s="218"/>
      <c r="BCP2639" s="218"/>
      <c r="BCQ2639" s="218"/>
      <c r="BCR2639" s="218"/>
      <c r="BCS2639" s="218"/>
      <c r="BCT2639" s="218"/>
      <c r="BCU2639" s="218"/>
      <c r="BCV2639" s="218"/>
      <c r="BCW2639" s="218"/>
      <c r="BCX2639" s="218"/>
      <c r="BCY2639" s="218"/>
      <c r="BCZ2639" s="218"/>
      <c r="BDA2639" s="218"/>
      <c r="BDB2639" s="218"/>
      <c r="BDC2639" s="218"/>
      <c r="BDD2639" s="218"/>
      <c r="BDE2639" s="218"/>
      <c r="BDF2639" s="218"/>
      <c r="BDG2639" s="218"/>
      <c r="BDH2639" s="218"/>
      <c r="BDI2639" s="218"/>
      <c r="BDJ2639" s="218"/>
      <c r="BDK2639" s="218"/>
      <c r="BDL2639" s="218"/>
      <c r="BDM2639" s="218"/>
      <c r="BDN2639" s="218"/>
      <c r="BDO2639" s="218"/>
      <c r="BDP2639" s="218"/>
      <c r="BDQ2639" s="218"/>
      <c r="BDR2639" s="218"/>
      <c r="BDS2639" s="218"/>
      <c r="BDT2639" s="218"/>
      <c r="BDU2639" s="218"/>
      <c r="BDV2639" s="218"/>
      <c r="BDW2639" s="218"/>
      <c r="BDX2639" s="218"/>
      <c r="BDY2639" s="218"/>
      <c r="BDZ2639" s="218"/>
      <c r="BEA2639" s="218"/>
      <c r="BEB2639" s="218"/>
      <c r="BEC2639" s="218"/>
      <c r="BED2639" s="218"/>
      <c r="BEE2639" s="218"/>
      <c r="BEF2639" s="218"/>
      <c r="BEG2639" s="218"/>
      <c r="BEH2639" s="218"/>
      <c r="BEI2639" s="218"/>
      <c r="BEJ2639" s="218"/>
      <c r="BEK2639" s="218"/>
      <c r="BEL2639" s="218"/>
      <c r="BEM2639" s="218"/>
      <c r="BEN2639" s="218"/>
      <c r="BEO2639" s="218"/>
      <c r="BEP2639" s="218"/>
      <c r="BEQ2639" s="218"/>
      <c r="BER2639" s="218"/>
      <c r="BES2639" s="218"/>
      <c r="BET2639" s="218"/>
      <c r="BEU2639" s="218"/>
      <c r="BEV2639" s="218"/>
      <c r="BEW2639" s="218"/>
      <c r="BEX2639" s="218"/>
      <c r="BEY2639" s="218"/>
      <c r="BEZ2639" s="218"/>
      <c r="BFA2639" s="218"/>
      <c r="BFB2639" s="218"/>
      <c r="BFC2639" s="218"/>
      <c r="BFD2639" s="218"/>
      <c r="BFE2639" s="218"/>
      <c r="BFF2639" s="218"/>
      <c r="BFG2639" s="218"/>
      <c r="BFH2639" s="218"/>
      <c r="BFI2639" s="218"/>
      <c r="BFJ2639" s="218"/>
      <c r="BFK2639" s="218"/>
      <c r="BFL2639" s="218"/>
      <c r="BFM2639" s="218"/>
      <c r="BFN2639" s="218"/>
      <c r="BFO2639" s="218"/>
      <c r="BFP2639" s="218"/>
      <c r="BFQ2639" s="218"/>
      <c r="BFR2639" s="218"/>
      <c r="BFS2639" s="218"/>
      <c r="BFT2639" s="218"/>
      <c r="BFU2639" s="218"/>
      <c r="BFV2639" s="218"/>
      <c r="BFW2639" s="218"/>
      <c r="BFX2639" s="218"/>
      <c r="BFY2639" s="218"/>
      <c r="BFZ2639" s="218"/>
      <c r="BGA2639" s="218"/>
      <c r="BGB2639" s="218"/>
      <c r="BGC2639" s="218"/>
      <c r="BGD2639" s="218"/>
      <c r="BGE2639" s="218"/>
      <c r="BGF2639" s="218"/>
      <c r="BGG2639" s="218"/>
      <c r="BGH2639" s="218"/>
      <c r="BGI2639" s="218"/>
      <c r="BGJ2639" s="218"/>
      <c r="BGK2639" s="218"/>
      <c r="BGL2639" s="218"/>
      <c r="BGM2639" s="218"/>
      <c r="BGN2639" s="218"/>
      <c r="BGO2639" s="218"/>
      <c r="BGP2639" s="218"/>
      <c r="BGQ2639" s="218"/>
      <c r="BGR2639" s="218"/>
      <c r="BGS2639" s="218"/>
      <c r="BGT2639" s="218"/>
      <c r="BGU2639" s="218"/>
      <c r="BGV2639" s="218"/>
      <c r="BGW2639" s="218"/>
      <c r="BGX2639" s="218"/>
      <c r="BGY2639" s="218"/>
      <c r="BGZ2639" s="218"/>
      <c r="BHA2639" s="218"/>
      <c r="BHB2639" s="218"/>
      <c r="BHC2639" s="218"/>
      <c r="BHD2639" s="218"/>
      <c r="BHE2639" s="218"/>
      <c r="BHF2639" s="218"/>
      <c r="BHG2639" s="218"/>
      <c r="BHH2639" s="218"/>
      <c r="BHI2639" s="218"/>
      <c r="BHJ2639" s="218"/>
      <c r="BHK2639" s="218"/>
      <c r="BHL2639" s="218"/>
      <c r="BHM2639" s="218"/>
      <c r="BHN2639" s="218"/>
      <c r="BHO2639" s="218"/>
      <c r="BHP2639" s="218"/>
      <c r="BHQ2639" s="218"/>
      <c r="BHR2639" s="218"/>
      <c r="BHS2639" s="218"/>
      <c r="BHT2639" s="218"/>
      <c r="BHU2639" s="218"/>
      <c r="BHV2639" s="218"/>
      <c r="BHW2639" s="218"/>
      <c r="BHX2639" s="218"/>
      <c r="BHY2639" s="218"/>
      <c r="BHZ2639" s="218"/>
      <c r="BIA2639" s="218"/>
      <c r="BIB2639" s="218"/>
      <c r="BIC2639" s="218"/>
      <c r="BID2639" s="218"/>
      <c r="BIE2639" s="218"/>
      <c r="BIF2639" s="218"/>
      <c r="BIG2639" s="218"/>
      <c r="BIH2639" s="218"/>
      <c r="BII2639" s="218"/>
      <c r="BIJ2639" s="218"/>
      <c r="BIK2639" s="218"/>
      <c r="BIL2639" s="218"/>
      <c r="BIM2639" s="218"/>
      <c r="BIN2639" s="218"/>
      <c r="BIO2639" s="218"/>
      <c r="BIP2639" s="218"/>
      <c r="BIQ2639" s="218"/>
      <c r="BIR2639" s="218"/>
      <c r="BIS2639" s="218"/>
      <c r="BIT2639" s="218"/>
      <c r="BIU2639" s="218"/>
      <c r="BIV2639" s="218"/>
      <c r="BIW2639" s="218"/>
      <c r="BIX2639" s="218"/>
      <c r="BIY2639" s="218"/>
      <c r="BIZ2639" s="218"/>
      <c r="BJA2639" s="218"/>
      <c r="BJB2639" s="218"/>
      <c r="BJC2639" s="218"/>
      <c r="BJD2639" s="218"/>
      <c r="BJE2639" s="218"/>
      <c r="BJF2639" s="218"/>
      <c r="BJG2639" s="218"/>
      <c r="BJH2639" s="218"/>
      <c r="BJI2639" s="218"/>
      <c r="BJJ2639" s="218"/>
      <c r="BJK2639" s="218"/>
      <c r="BJL2639" s="218"/>
      <c r="BJM2639" s="218"/>
      <c r="BJN2639" s="218"/>
      <c r="BJO2639" s="218"/>
      <c r="BJP2639" s="218"/>
      <c r="BJQ2639" s="218"/>
      <c r="BJR2639" s="218"/>
      <c r="BJS2639" s="218"/>
      <c r="BJT2639" s="218"/>
      <c r="BJU2639" s="218"/>
      <c r="BJV2639" s="218"/>
      <c r="BJW2639" s="218"/>
      <c r="BJX2639" s="218"/>
      <c r="BJY2639" s="218"/>
      <c r="BJZ2639" s="218"/>
      <c r="BKA2639" s="218"/>
      <c r="BKB2639" s="218"/>
      <c r="BKC2639" s="218"/>
      <c r="BKD2639" s="218"/>
      <c r="BKE2639" s="218"/>
      <c r="BKF2639" s="218"/>
      <c r="BKG2639" s="218"/>
      <c r="BKH2639" s="218"/>
      <c r="BKI2639" s="218"/>
      <c r="BKJ2639" s="218"/>
      <c r="BKK2639" s="218"/>
      <c r="BKL2639" s="218"/>
      <c r="BKM2639" s="218"/>
      <c r="BKN2639" s="218"/>
      <c r="BKO2639" s="218"/>
      <c r="BKP2639" s="218"/>
      <c r="BKQ2639" s="218"/>
      <c r="BKR2639" s="218"/>
      <c r="BKS2639" s="218"/>
      <c r="BKT2639" s="218"/>
      <c r="BKU2639" s="218"/>
      <c r="BKV2639" s="218"/>
      <c r="BKW2639" s="218"/>
      <c r="BKX2639" s="218"/>
      <c r="BKY2639" s="218"/>
      <c r="BKZ2639" s="218"/>
      <c r="BLA2639" s="218"/>
      <c r="BLB2639" s="218"/>
      <c r="BLC2639" s="218"/>
      <c r="BLD2639" s="218"/>
      <c r="BLE2639" s="218"/>
      <c r="BLF2639" s="218"/>
      <c r="BLG2639" s="218"/>
      <c r="BLH2639" s="218"/>
      <c r="BLI2639" s="218"/>
      <c r="BLJ2639" s="218"/>
      <c r="BLK2639" s="218"/>
      <c r="BLL2639" s="218"/>
      <c r="BLM2639" s="218"/>
      <c r="BLN2639" s="218"/>
      <c r="BLO2639" s="218"/>
      <c r="BLP2639" s="218"/>
      <c r="BLQ2639" s="218"/>
      <c r="BLR2639" s="218"/>
      <c r="BLS2639" s="218"/>
      <c r="BLT2639" s="218"/>
      <c r="BLU2639" s="218"/>
      <c r="BLV2639" s="218"/>
      <c r="BLW2639" s="218"/>
      <c r="BLX2639" s="218"/>
      <c r="BLY2639" s="218"/>
      <c r="BLZ2639" s="218"/>
      <c r="BMA2639" s="218"/>
      <c r="BMB2639" s="218"/>
      <c r="BMC2639" s="218"/>
      <c r="BMD2639" s="218"/>
      <c r="BME2639" s="218"/>
      <c r="BMF2639" s="218"/>
      <c r="BMG2639" s="218"/>
      <c r="BMH2639" s="218"/>
      <c r="BMI2639" s="218"/>
      <c r="BMJ2639" s="218"/>
      <c r="BMK2639" s="218"/>
      <c r="BML2639" s="218"/>
      <c r="BMM2639" s="218"/>
      <c r="BMN2639" s="218"/>
      <c r="BMO2639" s="218"/>
      <c r="BMP2639" s="218"/>
      <c r="BMQ2639" s="218"/>
      <c r="BMR2639" s="218"/>
      <c r="BMS2639" s="218"/>
      <c r="BMT2639" s="218"/>
      <c r="BMU2639" s="218"/>
      <c r="BMV2639" s="218"/>
      <c r="BMW2639" s="218"/>
      <c r="BMX2639" s="218"/>
      <c r="BMY2639" s="218"/>
      <c r="BMZ2639" s="218"/>
      <c r="BNA2639" s="218"/>
      <c r="BNB2639" s="218"/>
      <c r="BNC2639" s="218"/>
      <c r="BND2639" s="218"/>
      <c r="BNE2639" s="218"/>
      <c r="BNF2639" s="218"/>
      <c r="BNG2639" s="218"/>
      <c r="BNH2639" s="218"/>
      <c r="BNI2639" s="218"/>
      <c r="BNJ2639" s="218"/>
      <c r="BNK2639" s="218"/>
      <c r="BNL2639" s="218"/>
      <c r="BNM2639" s="218"/>
      <c r="BNN2639" s="218"/>
      <c r="BNO2639" s="218"/>
      <c r="BNP2639" s="218"/>
      <c r="BNQ2639" s="218"/>
      <c r="BNR2639" s="218"/>
      <c r="BNS2639" s="218"/>
      <c r="BNT2639" s="218"/>
      <c r="BNU2639" s="218"/>
      <c r="BNV2639" s="218"/>
      <c r="BNW2639" s="218"/>
      <c r="BNX2639" s="218"/>
      <c r="BNY2639" s="218"/>
      <c r="BNZ2639" s="218"/>
      <c r="BOA2639" s="218"/>
      <c r="BOB2639" s="218"/>
      <c r="BOC2639" s="218"/>
      <c r="BOD2639" s="218"/>
      <c r="BOE2639" s="218"/>
      <c r="BOF2639" s="218"/>
      <c r="BOG2639" s="218"/>
      <c r="BOH2639" s="218"/>
      <c r="BOI2639" s="218"/>
      <c r="BOJ2639" s="218"/>
      <c r="BOK2639" s="218"/>
      <c r="BOL2639" s="218"/>
      <c r="BOM2639" s="218"/>
      <c r="BON2639" s="218"/>
      <c r="BOO2639" s="218"/>
      <c r="BOP2639" s="218"/>
      <c r="BOQ2639" s="218"/>
      <c r="BOR2639" s="218"/>
      <c r="BOS2639" s="218"/>
      <c r="BOT2639" s="218"/>
      <c r="BOU2639" s="218"/>
      <c r="BOV2639" s="218"/>
      <c r="BOW2639" s="218"/>
      <c r="BOX2639" s="218"/>
      <c r="BOY2639" s="218"/>
      <c r="BOZ2639" s="218"/>
      <c r="BPA2639" s="218"/>
      <c r="BPB2639" s="218"/>
      <c r="BPC2639" s="218"/>
      <c r="BPD2639" s="218"/>
      <c r="BPE2639" s="218"/>
      <c r="BPF2639" s="218"/>
      <c r="BPG2639" s="218"/>
      <c r="BPH2639" s="218"/>
      <c r="BPI2639" s="218"/>
      <c r="BPJ2639" s="218"/>
      <c r="BPK2639" s="218"/>
      <c r="BPL2639" s="218"/>
      <c r="BPM2639" s="218"/>
      <c r="BPN2639" s="218"/>
      <c r="BPO2639" s="218"/>
      <c r="BPP2639" s="218"/>
      <c r="BPQ2639" s="218"/>
      <c r="BPR2639" s="218"/>
      <c r="BPS2639" s="218"/>
      <c r="BPT2639" s="218"/>
      <c r="BPU2639" s="218"/>
      <c r="BPV2639" s="218"/>
      <c r="BPW2639" s="218"/>
      <c r="BPX2639" s="218"/>
      <c r="BPY2639" s="218"/>
      <c r="BPZ2639" s="218"/>
      <c r="BQA2639" s="218"/>
      <c r="BQB2639" s="218"/>
      <c r="BQC2639" s="218"/>
      <c r="BQD2639" s="218"/>
      <c r="BQE2639" s="218"/>
      <c r="BQF2639" s="218"/>
      <c r="BQG2639" s="218"/>
      <c r="BQH2639" s="218"/>
      <c r="BQI2639" s="218"/>
      <c r="BQJ2639" s="218"/>
      <c r="BQK2639" s="218"/>
      <c r="BQL2639" s="218"/>
      <c r="BQM2639" s="218"/>
      <c r="BQN2639" s="218"/>
      <c r="BQO2639" s="218"/>
      <c r="BQP2639" s="218"/>
      <c r="BQQ2639" s="218"/>
      <c r="BQR2639" s="218"/>
      <c r="BQS2639" s="218"/>
      <c r="BQT2639" s="218"/>
      <c r="BQU2639" s="218"/>
      <c r="BQV2639" s="218"/>
      <c r="BQW2639" s="218"/>
      <c r="BQX2639" s="218"/>
      <c r="BQY2639" s="218"/>
      <c r="BQZ2639" s="218"/>
      <c r="BRA2639" s="218"/>
      <c r="BRB2639" s="218"/>
      <c r="BRC2639" s="218"/>
      <c r="BRD2639" s="218"/>
      <c r="BRE2639" s="218"/>
      <c r="BRF2639" s="218"/>
      <c r="BRG2639" s="218"/>
      <c r="BRH2639" s="218"/>
      <c r="BRI2639" s="218"/>
      <c r="BRJ2639" s="218"/>
      <c r="BRK2639" s="218"/>
      <c r="BRL2639" s="218"/>
      <c r="BRM2639" s="218"/>
      <c r="BRN2639" s="218"/>
      <c r="BRO2639" s="218"/>
      <c r="BRP2639" s="218"/>
      <c r="BRQ2639" s="218"/>
      <c r="BRR2639" s="218"/>
      <c r="BRS2639" s="218"/>
      <c r="BRT2639" s="218"/>
      <c r="BRU2639" s="218"/>
      <c r="BRV2639" s="218"/>
      <c r="BRW2639" s="218"/>
      <c r="BRX2639" s="218"/>
      <c r="BRY2639" s="218"/>
      <c r="BRZ2639" s="218"/>
      <c r="BSA2639" s="218"/>
      <c r="BSB2639" s="218"/>
      <c r="BSC2639" s="218"/>
      <c r="BSD2639" s="218"/>
      <c r="BSE2639" s="218"/>
      <c r="BSF2639" s="218"/>
      <c r="BSG2639" s="218"/>
      <c r="BSH2639" s="218"/>
      <c r="BSI2639" s="218"/>
      <c r="BSJ2639" s="218"/>
      <c r="BSK2639" s="218"/>
      <c r="BSL2639" s="218"/>
      <c r="BSM2639" s="218"/>
      <c r="BSN2639" s="218"/>
      <c r="BSO2639" s="218"/>
      <c r="BSP2639" s="218"/>
      <c r="BSQ2639" s="218"/>
      <c r="BSR2639" s="218"/>
      <c r="BSS2639" s="218"/>
      <c r="BST2639" s="218"/>
      <c r="BSU2639" s="218"/>
      <c r="BSV2639" s="218"/>
      <c r="BSW2639" s="218"/>
      <c r="BSX2639" s="218"/>
      <c r="BSY2639" s="218"/>
      <c r="BSZ2639" s="218"/>
      <c r="BTA2639" s="218"/>
      <c r="BTB2639" s="218"/>
      <c r="BTC2639" s="218"/>
      <c r="BTD2639" s="218"/>
      <c r="BTE2639" s="218"/>
      <c r="BTF2639" s="218"/>
      <c r="BTG2639" s="218"/>
      <c r="BTH2639" s="218"/>
      <c r="BTI2639" s="218"/>
      <c r="BTJ2639" s="218"/>
      <c r="BTK2639" s="218"/>
      <c r="BTL2639" s="218"/>
      <c r="BTM2639" s="218"/>
      <c r="BTN2639" s="218"/>
      <c r="BTO2639" s="218"/>
      <c r="BTP2639" s="218"/>
      <c r="BTQ2639" s="218"/>
      <c r="BTR2639" s="218"/>
      <c r="BTS2639" s="218"/>
      <c r="BTT2639" s="218"/>
      <c r="BTU2639" s="218"/>
      <c r="BTV2639" s="218"/>
      <c r="BTW2639" s="218"/>
      <c r="BTX2639" s="218"/>
      <c r="BTY2639" s="218"/>
      <c r="BTZ2639" s="218"/>
      <c r="BUA2639" s="218"/>
      <c r="BUB2639" s="218"/>
      <c r="BUC2639" s="218"/>
      <c r="BUD2639" s="218"/>
      <c r="BUE2639" s="218"/>
      <c r="BUF2639" s="218"/>
      <c r="BUG2639" s="218"/>
      <c r="BUH2639" s="218"/>
      <c r="BUI2639" s="218"/>
      <c r="BUJ2639" s="218"/>
      <c r="BUK2639" s="218"/>
      <c r="BUL2639" s="218"/>
      <c r="BUM2639" s="218"/>
      <c r="BUN2639" s="218"/>
      <c r="BUO2639" s="218"/>
      <c r="BUP2639" s="218"/>
      <c r="BUQ2639" s="218"/>
      <c r="BUR2639" s="218"/>
      <c r="BUS2639" s="218"/>
      <c r="BUT2639" s="218"/>
      <c r="BUU2639" s="218"/>
      <c r="BUV2639" s="218"/>
      <c r="BUW2639" s="218"/>
      <c r="BUX2639" s="218"/>
      <c r="BUY2639" s="218"/>
      <c r="BUZ2639" s="218"/>
      <c r="BVA2639" s="218"/>
      <c r="BVB2639" s="218"/>
      <c r="BVC2639" s="218"/>
      <c r="BVD2639" s="218"/>
      <c r="BVE2639" s="218"/>
      <c r="BVF2639" s="218"/>
      <c r="BVG2639" s="218"/>
      <c r="BVH2639" s="218"/>
      <c r="BVI2639" s="218"/>
      <c r="BVJ2639" s="218"/>
      <c r="BVK2639" s="218"/>
      <c r="BVL2639" s="218"/>
      <c r="BVM2639" s="218"/>
      <c r="BVN2639" s="218"/>
      <c r="BVO2639" s="218"/>
      <c r="BVP2639" s="218"/>
      <c r="BVQ2639" s="218"/>
      <c r="BVR2639" s="218"/>
      <c r="BVS2639" s="218"/>
      <c r="BVT2639" s="218"/>
      <c r="BVU2639" s="218"/>
      <c r="BVV2639" s="218"/>
      <c r="BVW2639" s="218"/>
      <c r="BVX2639" s="218"/>
      <c r="BVY2639" s="218"/>
      <c r="BVZ2639" s="218"/>
      <c r="BWA2639" s="218"/>
      <c r="BWB2639" s="218"/>
      <c r="BWC2639" s="218"/>
      <c r="BWD2639" s="218"/>
      <c r="BWE2639" s="218"/>
      <c r="BWF2639" s="218"/>
      <c r="BWG2639" s="218"/>
      <c r="BWH2639" s="218"/>
      <c r="BWI2639" s="218"/>
      <c r="BWJ2639" s="218"/>
      <c r="BWK2639" s="218"/>
      <c r="BWL2639" s="218"/>
      <c r="BWM2639" s="218"/>
      <c r="BWN2639" s="218"/>
      <c r="BWO2639" s="218"/>
      <c r="BWP2639" s="218"/>
      <c r="BWQ2639" s="218"/>
      <c r="BWR2639" s="218"/>
      <c r="BWS2639" s="218"/>
      <c r="BWT2639" s="218"/>
      <c r="BWU2639" s="218"/>
      <c r="BWV2639" s="218"/>
      <c r="BWW2639" s="218"/>
      <c r="BWX2639" s="218"/>
      <c r="BWY2639" s="218"/>
      <c r="BWZ2639" s="218"/>
      <c r="BXA2639" s="218"/>
      <c r="BXB2639" s="218"/>
      <c r="BXC2639" s="218"/>
      <c r="BXD2639" s="218"/>
      <c r="BXE2639" s="218"/>
      <c r="BXF2639" s="218"/>
      <c r="BXG2639" s="218"/>
      <c r="BXH2639" s="218"/>
      <c r="BXI2639" s="218"/>
      <c r="BXJ2639" s="218"/>
      <c r="BXK2639" s="218"/>
      <c r="BXL2639" s="218"/>
      <c r="BXM2639" s="218"/>
      <c r="BXN2639" s="218"/>
      <c r="BXO2639" s="218"/>
      <c r="BXP2639" s="218"/>
      <c r="BXQ2639" s="218"/>
      <c r="BXR2639" s="218"/>
      <c r="BXS2639" s="218"/>
      <c r="BXT2639" s="218"/>
      <c r="BXU2639" s="218"/>
      <c r="BXV2639" s="218"/>
      <c r="BXW2639" s="218"/>
      <c r="BXX2639" s="218"/>
      <c r="BXY2639" s="218"/>
      <c r="BXZ2639" s="218"/>
      <c r="BYA2639" s="218"/>
      <c r="BYB2639" s="218"/>
      <c r="BYC2639" s="218"/>
      <c r="BYD2639" s="218"/>
      <c r="BYE2639" s="218"/>
      <c r="BYF2639" s="218"/>
      <c r="BYG2639" s="218"/>
      <c r="BYH2639" s="218"/>
      <c r="BYI2639" s="218"/>
      <c r="BYJ2639" s="218"/>
      <c r="BYK2639" s="218"/>
      <c r="BYL2639" s="218"/>
      <c r="BYM2639" s="218"/>
      <c r="BYN2639" s="218"/>
      <c r="BYO2639" s="218"/>
      <c r="BYP2639" s="218"/>
      <c r="BYQ2639" s="218"/>
      <c r="BYR2639" s="218"/>
      <c r="BYS2639" s="218"/>
      <c r="BYT2639" s="218"/>
      <c r="BYU2639" s="218"/>
      <c r="BYV2639" s="218"/>
      <c r="BYW2639" s="218"/>
      <c r="BYX2639" s="218"/>
      <c r="BYY2639" s="218"/>
      <c r="BYZ2639" s="218"/>
      <c r="BZA2639" s="218"/>
      <c r="BZB2639" s="218"/>
      <c r="BZC2639" s="218"/>
      <c r="BZD2639" s="218"/>
      <c r="BZE2639" s="218"/>
      <c r="BZF2639" s="218"/>
      <c r="BZG2639" s="218"/>
      <c r="BZH2639" s="218"/>
      <c r="BZI2639" s="218"/>
      <c r="BZJ2639" s="218"/>
      <c r="BZK2639" s="218"/>
      <c r="BZL2639" s="218"/>
      <c r="BZM2639" s="218"/>
      <c r="BZN2639" s="218"/>
      <c r="BZO2639" s="218"/>
      <c r="BZP2639" s="218"/>
      <c r="BZQ2639" s="218"/>
      <c r="BZR2639" s="218"/>
      <c r="BZS2639" s="218"/>
      <c r="BZT2639" s="218"/>
      <c r="BZU2639" s="218"/>
      <c r="BZV2639" s="218"/>
      <c r="BZW2639" s="218"/>
      <c r="BZX2639" s="218"/>
      <c r="BZY2639" s="218"/>
      <c r="BZZ2639" s="218"/>
      <c r="CAA2639" s="218"/>
      <c r="CAB2639" s="218"/>
      <c r="CAC2639" s="218"/>
      <c r="CAD2639" s="218"/>
      <c r="CAE2639" s="218"/>
      <c r="CAF2639" s="218"/>
      <c r="CAG2639" s="218"/>
      <c r="CAH2639" s="218"/>
      <c r="CAI2639" s="218"/>
      <c r="CAJ2639" s="218"/>
      <c r="CAK2639" s="218"/>
      <c r="CAL2639" s="218"/>
      <c r="CAM2639" s="218"/>
      <c r="CAN2639" s="218"/>
      <c r="CAO2639" s="218"/>
      <c r="CAP2639" s="218"/>
      <c r="CAQ2639" s="218"/>
      <c r="CAR2639" s="218"/>
      <c r="CAS2639" s="218"/>
      <c r="CAT2639" s="218"/>
      <c r="CAU2639" s="218"/>
      <c r="CAV2639" s="218"/>
      <c r="CAW2639" s="218"/>
      <c r="CAX2639" s="218"/>
      <c r="CAY2639" s="218"/>
      <c r="CAZ2639" s="218"/>
      <c r="CBA2639" s="218"/>
      <c r="CBB2639" s="218"/>
      <c r="CBC2639" s="218"/>
      <c r="CBD2639" s="218"/>
      <c r="CBE2639" s="218"/>
      <c r="CBF2639" s="218"/>
      <c r="CBG2639" s="218"/>
      <c r="CBH2639" s="218"/>
      <c r="CBI2639" s="218"/>
      <c r="CBJ2639" s="218"/>
      <c r="CBK2639" s="218"/>
      <c r="CBL2639" s="218"/>
      <c r="CBM2639" s="218"/>
      <c r="CBN2639" s="218"/>
      <c r="CBO2639" s="218"/>
      <c r="CBP2639" s="218"/>
      <c r="CBQ2639" s="218"/>
      <c r="CBR2639" s="218"/>
      <c r="CBS2639" s="218"/>
      <c r="CBT2639" s="218"/>
      <c r="CBU2639" s="218"/>
      <c r="CBV2639" s="218"/>
      <c r="CBW2639" s="218"/>
      <c r="CBX2639" s="218"/>
      <c r="CBY2639" s="218"/>
      <c r="CBZ2639" s="218"/>
      <c r="CCA2639" s="218"/>
      <c r="CCB2639" s="218"/>
      <c r="CCC2639" s="218"/>
      <c r="CCD2639" s="218"/>
      <c r="CCE2639" s="218"/>
      <c r="CCF2639" s="218"/>
      <c r="CCG2639" s="218"/>
      <c r="CCH2639" s="218"/>
      <c r="CCI2639" s="218"/>
      <c r="CCJ2639" s="218"/>
      <c r="CCK2639" s="218"/>
      <c r="CCL2639" s="218"/>
      <c r="CCM2639" s="218"/>
      <c r="CCN2639" s="218"/>
      <c r="CCO2639" s="218"/>
      <c r="CCP2639" s="218"/>
      <c r="CCQ2639" s="218"/>
      <c r="CCR2639" s="218"/>
      <c r="CCS2639" s="218"/>
      <c r="CCT2639" s="218"/>
      <c r="CCU2639" s="218"/>
      <c r="CCV2639" s="218"/>
      <c r="CCW2639" s="218"/>
      <c r="CCX2639" s="218"/>
      <c r="CCY2639" s="218"/>
      <c r="CCZ2639" s="218"/>
      <c r="CDA2639" s="218"/>
      <c r="CDB2639" s="218"/>
      <c r="CDC2639" s="218"/>
      <c r="CDD2639" s="218"/>
      <c r="CDE2639" s="218"/>
      <c r="CDF2639" s="218"/>
      <c r="CDG2639" s="218"/>
      <c r="CDH2639" s="218"/>
      <c r="CDI2639" s="218"/>
      <c r="CDJ2639" s="218"/>
      <c r="CDK2639" s="218"/>
      <c r="CDL2639" s="218"/>
      <c r="CDM2639" s="218"/>
      <c r="CDN2639" s="218"/>
      <c r="CDO2639" s="218"/>
      <c r="CDP2639" s="218"/>
      <c r="CDQ2639" s="218"/>
      <c r="CDR2639" s="218"/>
      <c r="CDS2639" s="218"/>
      <c r="CDT2639" s="218"/>
      <c r="CDU2639" s="218"/>
      <c r="CDV2639" s="218"/>
      <c r="CDW2639" s="218"/>
      <c r="CDX2639" s="218"/>
      <c r="CDY2639" s="218"/>
      <c r="CDZ2639" s="218"/>
      <c r="CEA2639" s="218"/>
      <c r="CEB2639" s="218"/>
      <c r="CEC2639" s="218"/>
      <c r="CED2639" s="218"/>
      <c r="CEE2639" s="218"/>
      <c r="CEF2639" s="218"/>
      <c r="CEG2639" s="218"/>
      <c r="CEH2639" s="218"/>
      <c r="CEI2639" s="218"/>
      <c r="CEJ2639" s="218"/>
      <c r="CEK2639" s="218"/>
      <c r="CEL2639" s="218"/>
      <c r="CEM2639" s="218"/>
      <c r="CEN2639" s="218"/>
      <c r="CEO2639" s="218"/>
      <c r="CEP2639" s="218"/>
      <c r="CEQ2639" s="218"/>
      <c r="CER2639" s="218"/>
      <c r="CES2639" s="218"/>
      <c r="CET2639" s="218"/>
      <c r="CEU2639" s="218"/>
      <c r="CEV2639" s="218"/>
      <c r="CEW2639" s="218"/>
      <c r="CEX2639" s="218"/>
      <c r="CEY2639" s="218"/>
      <c r="CEZ2639" s="218"/>
      <c r="CFA2639" s="218"/>
      <c r="CFB2639" s="218"/>
      <c r="CFC2639" s="218"/>
      <c r="CFD2639" s="218"/>
      <c r="CFE2639" s="218"/>
      <c r="CFF2639" s="218"/>
      <c r="CFG2639" s="218"/>
      <c r="CFH2639" s="218"/>
      <c r="CFI2639" s="218"/>
      <c r="CFJ2639" s="218"/>
      <c r="CFK2639" s="218"/>
      <c r="CFL2639" s="218"/>
      <c r="CFM2639" s="218"/>
      <c r="CFN2639" s="218"/>
      <c r="CFO2639" s="218"/>
      <c r="CFP2639" s="218"/>
      <c r="CFQ2639" s="218"/>
      <c r="CFR2639" s="218"/>
      <c r="CFS2639" s="218"/>
      <c r="CFT2639" s="218"/>
      <c r="CFU2639" s="218"/>
      <c r="CFV2639" s="218"/>
      <c r="CFW2639" s="218"/>
      <c r="CFX2639" s="218"/>
      <c r="CFY2639" s="218"/>
      <c r="CFZ2639" s="218"/>
      <c r="CGA2639" s="218"/>
      <c r="CGB2639" s="218"/>
      <c r="CGC2639" s="218"/>
      <c r="CGD2639" s="218"/>
      <c r="CGE2639" s="218"/>
      <c r="CGF2639" s="218"/>
      <c r="CGG2639" s="218"/>
      <c r="CGH2639" s="218"/>
      <c r="CGI2639" s="218"/>
      <c r="CGJ2639" s="218"/>
      <c r="CGK2639" s="218"/>
      <c r="CGL2639" s="218"/>
      <c r="CGM2639" s="218"/>
      <c r="CGN2639" s="218"/>
      <c r="CGO2639" s="218"/>
      <c r="CGP2639" s="218"/>
      <c r="CGQ2639" s="218"/>
      <c r="CGR2639" s="218"/>
      <c r="CGS2639" s="218"/>
      <c r="CGT2639" s="218"/>
      <c r="CGU2639" s="218"/>
      <c r="CGV2639" s="218"/>
      <c r="CGW2639" s="218"/>
      <c r="CGX2639" s="218"/>
      <c r="CGY2639" s="218"/>
      <c r="CGZ2639" s="218"/>
      <c r="CHA2639" s="218"/>
      <c r="CHB2639" s="218"/>
      <c r="CHC2639" s="218"/>
      <c r="CHD2639" s="218"/>
      <c r="CHE2639" s="218"/>
      <c r="CHF2639" s="218"/>
      <c r="CHG2639" s="218"/>
      <c r="CHH2639" s="218"/>
      <c r="CHI2639" s="218"/>
      <c r="CHJ2639" s="218"/>
      <c r="CHK2639" s="218"/>
      <c r="CHL2639" s="218"/>
      <c r="CHM2639" s="218"/>
      <c r="CHN2639" s="218"/>
      <c r="CHO2639" s="218"/>
      <c r="CHP2639" s="218"/>
      <c r="CHQ2639" s="218"/>
      <c r="CHR2639" s="218"/>
      <c r="CHS2639" s="218"/>
      <c r="CHT2639" s="218"/>
      <c r="CHU2639" s="218"/>
      <c r="CHV2639" s="218"/>
      <c r="CHW2639" s="218"/>
      <c r="CHX2639" s="218"/>
      <c r="CHY2639" s="218"/>
      <c r="CHZ2639" s="218"/>
      <c r="CIA2639" s="218"/>
      <c r="CIB2639" s="218"/>
      <c r="CIC2639" s="218"/>
      <c r="CID2639" s="218"/>
      <c r="CIE2639" s="218"/>
      <c r="CIF2639" s="218"/>
      <c r="CIG2639" s="218"/>
      <c r="CIH2639" s="218"/>
      <c r="CII2639" s="218"/>
      <c r="CIJ2639" s="218"/>
      <c r="CIK2639" s="218"/>
      <c r="CIL2639" s="218"/>
      <c r="CIM2639" s="218"/>
      <c r="CIN2639" s="218"/>
      <c r="CIO2639" s="218"/>
      <c r="CIP2639" s="218"/>
      <c r="CIQ2639" s="218"/>
      <c r="CIR2639" s="218"/>
      <c r="CIS2639" s="218"/>
      <c r="CIT2639" s="218"/>
      <c r="CIU2639" s="218"/>
      <c r="CIV2639" s="218"/>
      <c r="CIW2639" s="218"/>
      <c r="CIX2639" s="218"/>
      <c r="CIY2639" s="218"/>
      <c r="CIZ2639" s="218"/>
      <c r="CJA2639" s="218"/>
      <c r="CJB2639" s="218"/>
      <c r="CJC2639" s="218"/>
      <c r="CJD2639" s="218"/>
      <c r="CJE2639" s="218"/>
      <c r="CJF2639" s="218"/>
      <c r="CJG2639" s="218"/>
      <c r="CJH2639" s="218"/>
      <c r="CJI2639" s="218"/>
      <c r="CJJ2639" s="218"/>
      <c r="CJK2639" s="218"/>
      <c r="CJL2639" s="218"/>
      <c r="CJM2639" s="218"/>
      <c r="CJN2639" s="218"/>
      <c r="CJO2639" s="218"/>
      <c r="CJP2639" s="218"/>
      <c r="CJQ2639" s="218"/>
      <c r="CJR2639" s="218"/>
      <c r="CJS2639" s="218"/>
      <c r="CJT2639" s="218"/>
      <c r="CJU2639" s="218"/>
      <c r="CJV2639" s="218"/>
      <c r="CJW2639" s="218"/>
      <c r="CJX2639" s="218"/>
      <c r="CJY2639" s="218"/>
      <c r="CJZ2639" s="218"/>
      <c r="CKA2639" s="218"/>
      <c r="CKB2639" s="218"/>
      <c r="CKC2639" s="218"/>
      <c r="CKD2639" s="218"/>
      <c r="CKE2639" s="218"/>
      <c r="CKF2639" s="218"/>
      <c r="CKG2639" s="218"/>
      <c r="CKH2639" s="218"/>
      <c r="CKI2639" s="218"/>
      <c r="CKJ2639" s="218"/>
      <c r="CKK2639" s="218"/>
      <c r="CKL2639" s="218"/>
      <c r="CKM2639" s="218"/>
      <c r="CKN2639" s="218"/>
      <c r="CKO2639" s="218"/>
      <c r="CKP2639" s="218"/>
      <c r="CKQ2639" s="218"/>
      <c r="CKR2639" s="218"/>
      <c r="CKS2639" s="218"/>
      <c r="CKT2639" s="218"/>
      <c r="CKU2639" s="218"/>
      <c r="CKV2639" s="218"/>
      <c r="CKW2639" s="218"/>
      <c r="CKX2639" s="218"/>
      <c r="CKY2639" s="218"/>
      <c r="CKZ2639" s="218"/>
      <c r="CLA2639" s="218"/>
      <c r="CLB2639" s="218"/>
      <c r="CLC2639" s="218"/>
      <c r="CLD2639" s="218"/>
      <c r="CLE2639" s="218"/>
      <c r="CLF2639" s="218"/>
      <c r="CLG2639" s="218"/>
      <c r="CLH2639" s="218"/>
      <c r="CLI2639" s="218"/>
      <c r="CLJ2639" s="218"/>
      <c r="CLK2639" s="218"/>
      <c r="CLL2639" s="218"/>
      <c r="CLM2639" s="218"/>
      <c r="CLN2639" s="218"/>
      <c r="CLO2639" s="218"/>
      <c r="CLP2639" s="218"/>
      <c r="CLQ2639" s="218"/>
      <c r="CLR2639" s="218"/>
      <c r="CLS2639" s="218"/>
      <c r="CLT2639" s="218"/>
      <c r="CLU2639" s="218"/>
      <c r="CLV2639" s="218"/>
      <c r="CLW2639" s="218"/>
      <c r="CLX2639" s="218"/>
      <c r="CLY2639" s="218"/>
      <c r="CLZ2639" s="218"/>
      <c r="CMA2639" s="218"/>
      <c r="CMB2639" s="218"/>
      <c r="CMC2639" s="218"/>
      <c r="CMD2639" s="218"/>
      <c r="CME2639" s="218"/>
      <c r="CMF2639" s="218"/>
      <c r="CMG2639" s="218"/>
      <c r="CMH2639" s="218"/>
      <c r="CMI2639" s="218"/>
      <c r="CMJ2639" s="218"/>
      <c r="CMK2639" s="218"/>
      <c r="CML2639" s="218"/>
      <c r="CMM2639" s="218"/>
      <c r="CMN2639" s="218"/>
      <c r="CMO2639" s="218"/>
      <c r="CMP2639" s="218"/>
      <c r="CMQ2639" s="218"/>
      <c r="CMR2639" s="218"/>
      <c r="CMS2639" s="218"/>
      <c r="CMT2639" s="218"/>
      <c r="CMU2639" s="218"/>
      <c r="CMV2639" s="218"/>
      <c r="CMW2639" s="218"/>
      <c r="CMX2639" s="218"/>
      <c r="CMY2639" s="218"/>
      <c r="CMZ2639" s="218"/>
      <c r="CNA2639" s="218"/>
      <c r="CNB2639" s="218"/>
      <c r="CNC2639" s="218"/>
      <c r="CND2639" s="218"/>
      <c r="CNE2639" s="218"/>
      <c r="CNF2639" s="218"/>
      <c r="CNG2639" s="218"/>
      <c r="CNH2639" s="218"/>
      <c r="CNI2639" s="218"/>
      <c r="CNJ2639" s="218"/>
      <c r="CNK2639" s="218"/>
      <c r="CNL2639" s="218"/>
      <c r="CNM2639" s="218"/>
      <c r="CNN2639" s="218"/>
      <c r="CNO2639" s="218"/>
      <c r="CNP2639" s="218"/>
      <c r="CNQ2639" s="218"/>
      <c r="CNR2639" s="218"/>
      <c r="CNS2639" s="218"/>
      <c r="CNT2639" s="218"/>
      <c r="CNU2639" s="218"/>
      <c r="CNV2639" s="218"/>
      <c r="CNW2639" s="218"/>
      <c r="CNX2639" s="218"/>
      <c r="CNY2639" s="218"/>
      <c r="CNZ2639" s="218"/>
      <c r="COA2639" s="218"/>
      <c r="COB2639" s="218"/>
      <c r="COC2639" s="218"/>
      <c r="COD2639" s="218"/>
      <c r="COE2639" s="218"/>
      <c r="COF2639" s="218"/>
      <c r="COG2639" s="218"/>
      <c r="COH2639" s="218"/>
      <c r="COI2639" s="218"/>
      <c r="COJ2639" s="218"/>
      <c r="COK2639" s="218"/>
      <c r="COL2639" s="218"/>
      <c r="COM2639" s="218"/>
      <c r="CON2639" s="218"/>
      <c r="COO2639" s="218"/>
      <c r="COP2639" s="218"/>
      <c r="COQ2639" s="218"/>
      <c r="COR2639" s="218"/>
      <c r="COS2639" s="218"/>
      <c r="COT2639" s="218"/>
      <c r="COU2639" s="218"/>
      <c r="COV2639" s="218"/>
      <c r="COW2639" s="218"/>
      <c r="COX2639" s="218"/>
      <c r="COY2639" s="218"/>
      <c r="COZ2639" s="218"/>
      <c r="CPA2639" s="218"/>
      <c r="CPB2639" s="218"/>
      <c r="CPC2639" s="218"/>
      <c r="CPD2639" s="218"/>
      <c r="CPE2639" s="218"/>
      <c r="CPF2639" s="218"/>
      <c r="CPG2639" s="218"/>
      <c r="CPH2639" s="218"/>
      <c r="CPI2639" s="218"/>
      <c r="CPJ2639" s="218"/>
      <c r="CPK2639" s="218"/>
      <c r="CPL2639" s="218"/>
      <c r="CPM2639" s="218"/>
      <c r="CPN2639" s="218"/>
      <c r="CPO2639" s="218"/>
      <c r="CPP2639" s="218"/>
      <c r="CPQ2639" s="218"/>
      <c r="CPR2639" s="218"/>
      <c r="CPS2639" s="218"/>
      <c r="CPT2639" s="218"/>
      <c r="CPU2639" s="218"/>
      <c r="CPV2639" s="218"/>
      <c r="CPW2639" s="218"/>
      <c r="CPX2639" s="218"/>
      <c r="CPY2639" s="218"/>
      <c r="CPZ2639" s="218"/>
      <c r="CQA2639" s="218"/>
      <c r="CQB2639" s="218"/>
      <c r="CQC2639" s="218"/>
      <c r="CQD2639" s="218"/>
      <c r="CQE2639" s="218"/>
      <c r="CQF2639" s="218"/>
      <c r="CQG2639" s="218"/>
      <c r="CQH2639" s="218"/>
      <c r="CQI2639" s="218"/>
      <c r="CQJ2639" s="218"/>
      <c r="CQK2639" s="218"/>
      <c r="CQL2639" s="218"/>
      <c r="CQM2639" s="218"/>
      <c r="CQN2639" s="218"/>
      <c r="CQO2639" s="218"/>
      <c r="CQP2639" s="218"/>
      <c r="CQQ2639" s="218"/>
      <c r="CQR2639" s="218"/>
      <c r="CQS2639" s="218"/>
      <c r="CQT2639" s="218"/>
      <c r="CQU2639" s="218"/>
      <c r="CQV2639" s="218"/>
      <c r="CQW2639" s="218"/>
      <c r="CQX2639" s="218"/>
      <c r="CQY2639" s="218"/>
      <c r="CQZ2639" s="218"/>
      <c r="CRA2639" s="218"/>
      <c r="CRB2639" s="218"/>
      <c r="CRC2639" s="218"/>
      <c r="CRD2639" s="218"/>
      <c r="CRE2639" s="218"/>
      <c r="CRF2639" s="218"/>
      <c r="CRG2639" s="218"/>
      <c r="CRH2639" s="218"/>
      <c r="CRI2639" s="218"/>
      <c r="CRJ2639" s="218"/>
      <c r="CRK2639" s="218"/>
      <c r="CRL2639" s="218"/>
      <c r="CRM2639" s="218"/>
      <c r="CRN2639" s="218"/>
      <c r="CRO2639" s="218"/>
      <c r="CRP2639" s="218"/>
      <c r="CRQ2639" s="218"/>
      <c r="CRR2639" s="218"/>
      <c r="CRS2639" s="218"/>
      <c r="CRT2639" s="218"/>
      <c r="CRU2639" s="218"/>
      <c r="CRV2639" s="218"/>
      <c r="CRW2639" s="218"/>
      <c r="CRX2639" s="218"/>
      <c r="CRY2639" s="218"/>
      <c r="CRZ2639" s="218"/>
      <c r="CSA2639" s="218"/>
      <c r="CSB2639" s="218"/>
      <c r="CSC2639" s="218"/>
      <c r="CSD2639" s="218"/>
      <c r="CSE2639" s="218"/>
      <c r="CSF2639" s="218"/>
      <c r="CSG2639" s="218"/>
      <c r="CSH2639" s="218"/>
      <c r="CSI2639" s="218"/>
      <c r="CSJ2639" s="218"/>
      <c r="CSK2639" s="218"/>
      <c r="CSL2639" s="218"/>
      <c r="CSM2639" s="218"/>
      <c r="CSN2639" s="218"/>
      <c r="CSO2639" s="218"/>
      <c r="CSP2639" s="218"/>
      <c r="CSQ2639" s="218"/>
      <c r="CSR2639" s="218"/>
      <c r="CSS2639" s="218"/>
      <c r="CST2639" s="218"/>
      <c r="CSU2639" s="218"/>
      <c r="CSV2639" s="218"/>
      <c r="CSW2639" s="218"/>
      <c r="CSX2639" s="218"/>
      <c r="CSY2639" s="218"/>
      <c r="CSZ2639" s="218"/>
      <c r="CTA2639" s="218"/>
      <c r="CTB2639" s="218"/>
      <c r="CTC2639" s="218"/>
      <c r="CTD2639" s="218"/>
      <c r="CTE2639" s="218"/>
      <c r="CTF2639" s="218"/>
      <c r="CTG2639" s="218"/>
      <c r="CTH2639" s="218"/>
      <c r="CTI2639" s="218"/>
      <c r="CTJ2639" s="218"/>
      <c r="CTK2639" s="218"/>
      <c r="CTL2639" s="218"/>
      <c r="CTM2639" s="218"/>
      <c r="CTN2639" s="218"/>
      <c r="CTO2639" s="218"/>
      <c r="CTP2639" s="218"/>
      <c r="CTQ2639" s="218"/>
      <c r="CTR2639" s="218"/>
      <c r="CTS2639" s="218"/>
      <c r="CTT2639" s="218"/>
      <c r="CTU2639" s="218"/>
      <c r="CTV2639" s="218"/>
      <c r="CTW2639" s="218"/>
      <c r="CTX2639" s="218"/>
      <c r="CTY2639" s="218"/>
      <c r="CTZ2639" s="218"/>
      <c r="CUA2639" s="218"/>
      <c r="CUB2639" s="218"/>
      <c r="CUC2639" s="218"/>
      <c r="CUD2639" s="218"/>
      <c r="CUE2639" s="218"/>
      <c r="CUF2639" s="218"/>
      <c r="CUG2639" s="218"/>
      <c r="CUH2639" s="218"/>
      <c r="CUI2639" s="218"/>
      <c r="CUJ2639" s="218"/>
      <c r="CUK2639" s="218"/>
      <c r="CUL2639" s="218"/>
      <c r="CUM2639" s="218"/>
      <c r="CUN2639" s="218"/>
      <c r="CUO2639" s="218"/>
      <c r="CUP2639" s="218"/>
      <c r="CUQ2639" s="218"/>
      <c r="CUR2639" s="218"/>
      <c r="CUS2639" s="218"/>
      <c r="CUT2639" s="218"/>
      <c r="CUU2639" s="218"/>
      <c r="CUV2639" s="218"/>
      <c r="CUW2639" s="218"/>
      <c r="CUX2639" s="218"/>
      <c r="CUY2639" s="218"/>
      <c r="CUZ2639" s="218"/>
      <c r="CVA2639" s="218"/>
      <c r="CVB2639" s="218"/>
      <c r="CVC2639" s="218"/>
      <c r="CVD2639" s="218"/>
      <c r="CVE2639" s="218"/>
      <c r="CVF2639" s="218"/>
      <c r="CVG2639" s="218"/>
      <c r="CVH2639" s="218"/>
      <c r="CVI2639" s="218"/>
      <c r="CVJ2639" s="218"/>
      <c r="CVK2639" s="218"/>
      <c r="CVL2639" s="218"/>
      <c r="CVM2639" s="218"/>
      <c r="CVN2639" s="218"/>
      <c r="CVO2639" s="218"/>
      <c r="CVP2639" s="218"/>
      <c r="CVQ2639" s="218"/>
      <c r="CVR2639" s="218"/>
      <c r="CVS2639" s="218"/>
      <c r="CVT2639" s="218"/>
      <c r="CVU2639" s="218"/>
      <c r="CVV2639" s="218"/>
      <c r="CVW2639" s="218"/>
      <c r="CVX2639" s="218"/>
      <c r="CVY2639" s="218"/>
      <c r="CVZ2639" s="218"/>
      <c r="CWA2639" s="218"/>
      <c r="CWB2639" s="218"/>
      <c r="CWC2639" s="218"/>
      <c r="CWD2639" s="218"/>
      <c r="CWE2639" s="218"/>
      <c r="CWF2639" s="218"/>
      <c r="CWG2639" s="218"/>
      <c r="CWH2639" s="218"/>
      <c r="CWI2639" s="218"/>
      <c r="CWJ2639" s="218"/>
      <c r="CWK2639" s="218"/>
      <c r="CWL2639" s="218"/>
      <c r="CWM2639" s="218"/>
      <c r="CWN2639" s="218"/>
      <c r="CWO2639" s="218"/>
      <c r="CWP2639" s="218"/>
      <c r="CWQ2639" s="218"/>
      <c r="CWR2639" s="218"/>
      <c r="CWS2639" s="218"/>
      <c r="CWT2639" s="218"/>
      <c r="CWU2639" s="218"/>
      <c r="CWV2639" s="218"/>
      <c r="CWW2639" s="218"/>
      <c r="CWX2639" s="218"/>
      <c r="CWY2639" s="218"/>
      <c r="CWZ2639" s="218"/>
      <c r="CXA2639" s="218"/>
      <c r="CXB2639" s="218"/>
      <c r="CXC2639" s="218"/>
      <c r="CXD2639" s="218"/>
      <c r="CXE2639" s="218"/>
      <c r="CXF2639" s="218"/>
      <c r="CXG2639" s="218"/>
      <c r="CXH2639" s="218"/>
      <c r="CXI2639" s="218"/>
      <c r="CXJ2639" s="218"/>
      <c r="CXK2639" s="218"/>
      <c r="CXL2639" s="218"/>
      <c r="CXM2639" s="218"/>
      <c r="CXN2639" s="218"/>
      <c r="CXO2639" s="218"/>
      <c r="CXP2639" s="218"/>
      <c r="CXQ2639" s="218"/>
      <c r="CXR2639" s="218"/>
      <c r="CXS2639" s="218"/>
      <c r="CXT2639" s="218"/>
      <c r="CXU2639" s="218"/>
      <c r="CXV2639" s="218"/>
      <c r="CXW2639" s="218"/>
      <c r="CXX2639" s="218"/>
      <c r="CXY2639" s="218"/>
      <c r="CXZ2639" s="218"/>
      <c r="CYA2639" s="218"/>
      <c r="CYB2639" s="218"/>
      <c r="CYC2639" s="218"/>
      <c r="CYD2639" s="218"/>
      <c r="CYE2639" s="218"/>
      <c r="CYF2639" s="218"/>
      <c r="CYG2639" s="218"/>
      <c r="CYH2639" s="218"/>
      <c r="CYI2639" s="218"/>
      <c r="CYJ2639" s="218"/>
      <c r="CYK2639" s="218"/>
      <c r="CYL2639" s="218"/>
      <c r="CYM2639" s="218"/>
      <c r="CYN2639" s="218"/>
      <c r="CYO2639" s="218"/>
      <c r="CYP2639" s="218"/>
      <c r="CYQ2639" s="218"/>
      <c r="CYR2639" s="218"/>
      <c r="CYS2639" s="218"/>
      <c r="CYT2639" s="218"/>
      <c r="CYU2639" s="218"/>
      <c r="CYV2639" s="218"/>
      <c r="CYW2639" s="218"/>
      <c r="CYX2639" s="218"/>
      <c r="CYY2639" s="218"/>
      <c r="CYZ2639" s="218"/>
      <c r="CZA2639" s="218"/>
      <c r="CZB2639" s="218"/>
      <c r="CZC2639" s="218"/>
      <c r="CZD2639" s="218"/>
      <c r="CZE2639" s="218"/>
      <c r="CZF2639" s="218"/>
      <c r="CZG2639" s="218"/>
      <c r="CZH2639" s="218"/>
      <c r="CZI2639" s="218"/>
      <c r="CZJ2639" s="218"/>
      <c r="CZK2639" s="218"/>
      <c r="CZL2639" s="218"/>
      <c r="CZM2639" s="218"/>
      <c r="CZN2639" s="218"/>
      <c r="CZO2639" s="218"/>
      <c r="CZP2639" s="218"/>
      <c r="CZQ2639" s="218"/>
      <c r="CZR2639" s="218"/>
      <c r="CZS2639" s="218"/>
      <c r="CZT2639" s="218"/>
      <c r="CZU2639" s="218"/>
      <c r="CZV2639" s="218"/>
      <c r="CZW2639" s="218"/>
      <c r="CZX2639" s="218"/>
      <c r="CZY2639" s="218"/>
      <c r="CZZ2639" s="218"/>
      <c r="DAA2639" s="218"/>
      <c r="DAB2639" s="218"/>
      <c r="DAC2639" s="218"/>
      <c r="DAD2639" s="218"/>
      <c r="DAE2639" s="218"/>
      <c r="DAF2639" s="218"/>
      <c r="DAG2639" s="218"/>
      <c r="DAH2639" s="218"/>
      <c r="DAI2639" s="218"/>
      <c r="DAJ2639" s="218"/>
      <c r="DAK2639" s="218"/>
      <c r="DAL2639" s="218"/>
      <c r="DAM2639" s="218"/>
      <c r="DAN2639" s="218"/>
      <c r="DAO2639" s="218"/>
      <c r="DAP2639" s="218"/>
      <c r="DAQ2639" s="218"/>
      <c r="DAR2639" s="218"/>
      <c r="DAS2639" s="218"/>
      <c r="DAT2639" s="218"/>
      <c r="DAU2639" s="218"/>
      <c r="DAV2639" s="218"/>
      <c r="DAW2639" s="218"/>
      <c r="DAX2639" s="218"/>
      <c r="DAY2639" s="218"/>
      <c r="DAZ2639" s="218"/>
      <c r="DBA2639" s="218"/>
      <c r="DBB2639" s="218"/>
      <c r="DBC2639" s="218"/>
      <c r="DBD2639" s="218"/>
      <c r="DBE2639" s="218"/>
      <c r="DBF2639" s="218"/>
      <c r="DBG2639" s="218"/>
      <c r="DBH2639" s="218"/>
      <c r="DBI2639" s="218"/>
      <c r="DBJ2639" s="218"/>
      <c r="DBK2639" s="218"/>
      <c r="DBL2639" s="218"/>
      <c r="DBM2639" s="218"/>
      <c r="DBN2639" s="218"/>
      <c r="DBO2639" s="218"/>
      <c r="DBP2639" s="218"/>
      <c r="DBQ2639" s="218"/>
      <c r="DBR2639" s="218"/>
      <c r="DBS2639" s="218"/>
      <c r="DBT2639" s="218"/>
      <c r="DBU2639" s="218"/>
      <c r="DBV2639" s="218"/>
      <c r="DBW2639" s="218"/>
      <c r="DBX2639" s="218"/>
      <c r="DBY2639" s="218"/>
      <c r="DBZ2639" s="218"/>
      <c r="DCA2639" s="218"/>
      <c r="DCB2639" s="218"/>
      <c r="DCC2639" s="218"/>
      <c r="DCD2639" s="218"/>
      <c r="DCE2639" s="218"/>
      <c r="DCF2639" s="218"/>
      <c r="DCG2639" s="218"/>
      <c r="DCH2639" s="218"/>
      <c r="DCI2639" s="218"/>
      <c r="DCJ2639" s="218"/>
      <c r="DCK2639" s="218"/>
      <c r="DCL2639" s="218"/>
      <c r="DCM2639" s="218"/>
      <c r="DCN2639" s="218"/>
      <c r="DCO2639" s="218"/>
      <c r="DCP2639" s="218"/>
      <c r="DCQ2639" s="218"/>
      <c r="DCR2639" s="218"/>
      <c r="DCS2639" s="218"/>
      <c r="DCT2639" s="218"/>
      <c r="DCU2639" s="218"/>
      <c r="DCV2639" s="218"/>
      <c r="DCW2639" s="218"/>
      <c r="DCX2639" s="218"/>
      <c r="DCY2639" s="218"/>
      <c r="DCZ2639" s="218"/>
      <c r="DDA2639" s="218"/>
      <c r="DDB2639" s="218"/>
      <c r="DDC2639" s="218"/>
      <c r="DDD2639" s="218"/>
      <c r="DDE2639" s="218"/>
      <c r="DDF2639" s="218"/>
      <c r="DDG2639" s="218"/>
      <c r="DDH2639" s="218"/>
      <c r="DDI2639" s="218"/>
      <c r="DDJ2639" s="218"/>
      <c r="DDK2639" s="218"/>
      <c r="DDL2639" s="218"/>
      <c r="DDM2639" s="218"/>
      <c r="DDN2639" s="218"/>
      <c r="DDO2639" s="218"/>
      <c r="DDP2639" s="218"/>
      <c r="DDQ2639" s="218"/>
      <c r="DDR2639" s="218"/>
      <c r="DDS2639" s="218"/>
      <c r="DDT2639" s="218"/>
      <c r="DDU2639" s="218"/>
      <c r="DDV2639" s="218"/>
      <c r="DDW2639" s="218"/>
      <c r="DDX2639" s="218"/>
      <c r="DDY2639" s="218"/>
      <c r="DDZ2639" s="218"/>
      <c r="DEA2639" s="218"/>
      <c r="DEB2639" s="218"/>
      <c r="DEC2639" s="218"/>
      <c r="DED2639" s="218"/>
      <c r="DEE2639" s="218"/>
      <c r="DEF2639" s="218"/>
      <c r="DEG2639" s="218"/>
      <c r="DEH2639" s="218"/>
      <c r="DEI2639" s="218"/>
      <c r="DEJ2639" s="218"/>
      <c r="DEK2639" s="218"/>
      <c r="DEL2639" s="218"/>
      <c r="DEM2639" s="218"/>
      <c r="DEN2639" s="218"/>
      <c r="DEO2639" s="218"/>
      <c r="DEP2639" s="218"/>
      <c r="DEQ2639" s="218"/>
      <c r="DER2639" s="218"/>
      <c r="DES2639" s="218"/>
      <c r="DET2639" s="218"/>
      <c r="DEU2639" s="218"/>
      <c r="DEV2639" s="218"/>
      <c r="DEW2639" s="218"/>
      <c r="DEX2639" s="218"/>
      <c r="DEY2639" s="218"/>
      <c r="DEZ2639" s="218"/>
      <c r="DFA2639" s="218"/>
      <c r="DFB2639" s="218"/>
      <c r="DFC2639" s="218"/>
      <c r="DFD2639" s="218"/>
      <c r="DFE2639" s="218"/>
      <c r="DFF2639" s="218"/>
      <c r="DFG2639" s="218"/>
      <c r="DFH2639" s="218"/>
      <c r="DFI2639" s="218"/>
      <c r="DFJ2639" s="218"/>
      <c r="DFK2639" s="218"/>
      <c r="DFL2639" s="218"/>
      <c r="DFM2639" s="218"/>
      <c r="DFN2639" s="218"/>
      <c r="DFO2639" s="218"/>
      <c r="DFP2639" s="218"/>
      <c r="DFQ2639" s="218"/>
      <c r="DFR2639" s="218"/>
      <c r="DFS2639" s="218"/>
      <c r="DFT2639" s="218"/>
      <c r="DFU2639" s="218"/>
      <c r="DFV2639" s="218"/>
      <c r="DFW2639" s="218"/>
      <c r="DFX2639" s="218"/>
      <c r="DFY2639" s="218"/>
      <c r="DFZ2639" s="218"/>
      <c r="DGA2639" s="218"/>
      <c r="DGB2639" s="218"/>
      <c r="DGC2639" s="218"/>
      <c r="DGD2639" s="218"/>
      <c r="DGE2639" s="218"/>
      <c r="DGF2639" s="218"/>
      <c r="DGG2639" s="218"/>
      <c r="DGH2639" s="218"/>
      <c r="DGI2639" s="218"/>
      <c r="DGJ2639" s="218"/>
      <c r="DGK2639" s="218"/>
      <c r="DGL2639" s="218"/>
      <c r="DGM2639" s="218"/>
      <c r="DGN2639" s="218"/>
      <c r="DGO2639" s="218"/>
      <c r="DGP2639" s="218"/>
      <c r="DGQ2639" s="218"/>
      <c r="DGR2639" s="218"/>
      <c r="DGS2639" s="218"/>
      <c r="DGT2639" s="218"/>
      <c r="DGU2639" s="218"/>
      <c r="DGV2639" s="218"/>
      <c r="DGW2639" s="218"/>
      <c r="DGX2639" s="218"/>
      <c r="DGY2639" s="218"/>
      <c r="DGZ2639" s="218"/>
      <c r="DHA2639" s="218"/>
      <c r="DHB2639" s="218"/>
      <c r="DHC2639" s="218"/>
      <c r="DHD2639" s="218"/>
      <c r="DHE2639" s="218"/>
      <c r="DHF2639" s="218"/>
      <c r="DHG2639" s="218"/>
      <c r="DHH2639" s="218"/>
      <c r="DHI2639" s="218"/>
      <c r="DHJ2639" s="218"/>
      <c r="DHK2639" s="218"/>
      <c r="DHL2639" s="218"/>
      <c r="DHM2639" s="218"/>
      <c r="DHN2639" s="218"/>
      <c r="DHO2639" s="218"/>
      <c r="DHP2639" s="218"/>
      <c r="DHQ2639" s="218"/>
      <c r="DHR2639" s="218"/>
      <c r="DHS2639" s="218"/>
      <c r="DHT2639" s="218"/>
      <c r="DHU2639" s="218"/>
      <c r="DHV2639" s="218"/>
      <c r="DHW2639" s="218"/>
      <c r="DHX2639" s="218"/>
      <c r="DHY2639" s="218"/>
      <c r="DHZ2639" s="218"/>
      <c r="DIA2639" s="218"/>
      <c r="DIB2639" s="218"/>
      <c r="DIC2639" s="218"/>
      <c r="DID2639" s="218"/>
      <c r="DIE2639" s="218"/>
      <c r="DIF2639" s="218"/>
      <c r="DIG2639" s="218"/>
      <c r="DIH2639" s="218"/>
      <c r="DII2639" s="218"/>
      <c r="DIJ2639" s="218"/>
      <c r="DIK2639" s="218"/>
      <c r="DIL2639" s="218"/>
      <c r="DIM2639" s="218"/>
      <c r="DIN2639" s="218"/>
      <c r="DIO2639" s="218"/>
      <c r="DIP2639" s="218"/>
      <c r="DIQ2639" s="218"/>
      <c r="DIR2639" s="218"/>
      <c r="DIS2639" s="218"/>
      <c r="DIT2639" s="218"/>
      <c r="DIU2639" s="218"/>
      <c r="DIV2639" s="218"/>
      <c r="DIW2639" s="218"/>
      <c r="DIX2639" s="218"/>
      <c r="DIY2639" s="218"/>
      <c r="DIZ2639" s="218"/>
      <c r="DJA2639" s="218"/>
      <c r="DJB2639" s="218"/>
      <c r="DJC2639" s="218"/>
      <c r="DJD2639" s="218"/>
      <c r="DJE2639" s="218"/>
      <c r="DJF2639" s="218"/>
      <c r="DJG2639" s="218"/>
      <c r="DJH2639" s="218"/>
      <c r="DJI2639" s="218"/>
      <c r="DJJ2639" s="218"/>
      <c r="DJK2639" s="218"/>
      <c r="DJL2639" s="218"/>
      <c r="DJM2639" s="218"/>
      <c r="DJN2639" s="218"/>
      <c r="DJO2639" s="218"/>
      <c r="DJP2639" s="218"/>
      <c r="DJQ2639" s="218"/>
      <c r="DJR2639" s="218"/>
      <c r="DJS2639" s="218"/>
      <c r="DJT2639" s="218"/>
      <c r="DJU2639" s="218"/>
      <c r="DJV2639" s="218"/>
      <c r="DJW2639" s="218"/>
      <c r="DJX2639" s="218"/>
      <c r="DJY2639" s="218"/>
      <c r="DJZ2639" s="218"/>
      <c r="DKA2639" s="218"/>
      <c r="DKB2639" s="218"/>
      <c r="DKC2639" s="218"/>
      <c r="DKD2639" s="218"/>
      <c r="DKE2639" s="218"/>
      <c r="DKF2639" s="218"/>
      <c r="DKG2639" s="218"/>
      <c r="DKH2639" s="218"/>
      <c r="DKI2639" s="218"/>
      <c r="DKJ2639" s="218"/>
      <c r="DKK2639" s="218"/>
      <c r="DKL2639" s="218"/>
      <c r="DKM2639" s="218"/>
      <c r="DKN2639" s="218"/>
      <c r="DKO2639" s="218"/>
      <c r="DKP2639" s="218"/>
      <c r="DKQ2639" s="218"/>
      <c r="DKR2639" s="218"/>
      <c r="DKS2639" s="218"/>
      <c r="DKT2639" s="218"/>
      <c r="DKU2639" s="218"/>
      <c r="DKV2639" s="218"/>
      <c r="DKW2639" s="218"/>
      <c r="DKX2639" s="218"/>
      <c r="DKY2639" s="218"/>
      <c r="DKZ2639" s="218"/>
      <c r="DLA2639" s="218"/>
      <c r="DLB2639" s="218"/>
      <c r="DLC2639" s="218"/>
      <c r="DLD2639" s="218"/>
      <c r="DLE2639" s="218"/>
      <c r="DLF2639" s="218"/>
      <c r="DLG2639" s="218"/>
      <c r="DLH2639" s="218"/>
      <c r="DLI2639" s="218"/>
      <c r="DLJ2639" s="218"/>
      <c r="DLK2639" s="218"/>
      <c r="DLL2639" s="218"/>
      <c r="DLM2639" s="218"/>
      <c r="DLN2639" s="218"/>
      <c r="DLO2639" s="218"/>
      <c r="DLP2639" s="218"/>
      <c r="DLQ2639" s="218"/>
      <c r="DLR2639" s="218"/>
      <c r="DLS2639" s="218"/>
      <c r="DLT2639" s="218"/>
      <c r="DLU2639" s="218"/>
      <c r="DLV2639" s="218"/>
      <c r="DLW2639" s="218"/>
      <c r="DLX2639" s="218"/>
      <c r="DLY2639" s="218"/>
      <c r="DLZ2639" s="218"/>
      <c r="DMA2639" s="218"/>
      <c r="DMB2639" s="218"/>
      <c r="DMC2639" s="218"/>
      <c r="DMD2639" s="218"/>
      <c r="DME2639" s="218"/>
      <c r="DMF2639" s="218"/>
      <c r="DMG2639" s="218"/>
      <c r="DMH2639" s="218"/>
      <c r="DMI2639" s="218"/>
      <c r="DMJ2639" s="218"/>
      <c r="DMK2639" s="218"/>
      <c r="DML2639" s="218"/>
      <c r="DMM2639" s="218"/>
      <c r="DMN2639" s="218"/>
      <c r="DMO2639" s="218"/>
      <c r="DMP2639" s="218"/>
      <c r="DMQ2639" s="218"/>
      <c r="DMR2639" s="218"/>
      <c r="DMS2639" s="218"/>
      <c r="DMT2639" s="218"/>
      <c r="DMU2639" s="218"/>
      <c r="DMV2639" s="218"/>
      <c r="DMW2639" s="218"/>
      <c r="DMX2639" s="218"/>
      <c r="DMY2639" s="218"/>
      <c r="DMZ2639" s="218"/>
      <c r="DNA2639" s="218"/>
      <c r="DNB2639" s="218"/>
      <c r="DNC2639" s="218"/>
      <c r="DND2639" s="218"/>
      <c r="DNE2639" s="218"/>
      <c r="DNF2639" s="218"/>
      <c r="DNG2639" s="218"/>
      <c r="DNH2639" s="218"/>
      <c r="DNI2639" s="218"/>
      <c r="DNJ2639" s="218"/>
      <c r="DNK2639" s="218"/>
      <c r="DNL2639" s="218"/>
      <c r="DNM2639" s="218"/>
      <c r="DNN2639" s="218"/>
      <c r="DNO2639" s="218"/>
      <c r="DNP2639" s="218"/>
      <c r="DNQ2639" s="218"/>
      <c r="DNR2639" s="218"/>
      <c r="DNS2639" s="218"/>
      <c r="DNT2639" s="218"/>
      <c r="DNU2639" s="218"/>
      <c r="DNV2639" s="218"/>
      <c r="DNW2639" s="218"/>
      <c r="DNX2639" s="218"/>
      <c r="DNY2639" s="218"/>
      <c r="DNZ2639" s="218"/>
      <c r="DOA2639" s="218"/>
      <c r="DOB2639" s="218"/>
      <c r="DOC2639" s="218"/>
      <c r="DOD2639" s="218"/>
      <c r="DOE2639" s="218"/>
      <c r="DOF2639" s="218"/>
      <c r="DOG2639" s="218"/>
      <c r="DOH2639" s="218"/>
      <c r="DOI2639" s="218"/>
      <c r="DOJ2639" s="218"/>
      <c r="DOK2639" s="218"/>
      <c r="DOL2639" s="218"/>
      <c r="DOM2639" s="218"/>
      <c r="DON2639" s="218"/>
      <c r="DOO2639" s="218"/>
      <c r="DOP2639" s="218"/>
      <c r="DOQ2639" s="218"/>
      <c r="DOR2639" s="218"/>
      <c r="DOS2639" s="218"/>
      <c r="DOT2639" s="218"/>
      <c r="DOU2639" s="218"/>
      <c r="DOV2639" s="218"/>
      <c r="DOW2639" s="218"/>
      <c r="DOX2639" s="218"/>
      <c r="DOY2639" s="218"/>
      <c r="DOZ2639" s="218"/>
      <c r="DPA2639" s="218"/>
      <c r="DPB2639" s="218"/>
      <c r="DPC2639" s="218"/>
      <c r="DPD2639" s="218"/>
      <c r="DPE2639" s="218"/>
      <c r="DPF2639" s="218"/>
      <c r="DPG2639" s="218"/>
      <c r="DPH2639" s="218"/>
      <c r="DPI2639" s="218"/>
      <c r="DPJ2639" s="218"/>
      <c r="DPK2639" s="218"/>
      <c r="DPL2639" s="218"/>
      <c r="DPM2639" s="218"/>
      <c r="DPN2639" s="218"/>
      <c r="DPO2639" s="218"/>
      <c r="DPP2639" s="218"/>
      <c r="DPQ2639" s="218"/>
      <c r="DPR2639" s="218"/>
      <c r="DPS2639" s="218"/>
      <c r="DPT2639" s="218"/>
      <c r="DPU2639" s="218"/>
      <c r="DPV2639" s="218"/>
      <c r="DPW2639" s="218"/>
      <c r="DPX2639" s="218"/>
      <c r="DPY2639" s="218"/>
      <c r="DPZ2639" s="218"/>
      <c r="DQA2639" s="218"/>
      <c r="DQB2639" s="218"/>
      <c r="DQC2639" s="218"/>
      <c r="DQD2639" s="218"/>
      <c r="DQE2639" s="218"/>
      <c r="DQF2639" s="218"/>
      <c r="DQG2639" s="218"/>
      <c r="DQH2639" s="218"/>
      <c r="DQI2639" s="218"/>
      <c r="DQJ2639" s="218"/>
      <c r="DQK2639" s="218"/>
      <c r="DQL2639" s="218"/>
      <c r="DQM2639" s="218"/>
      <c r="DQN2639" s="218"/>
      <c r="DQO2639" s="218"/>
      <c r="DQP2639" s="218"/>
      <c r="DQQ2639" s="218"/>
      <c r="DQR2639" s="218"/>
      <c r="DQS2639" s="218"/>
      <c r="DQT2639" s="218"/>
      <c r="DQU2639" s="218"/>
      <c r="DQV2639" s="218"/>
      <c r="DQW2639" s="218"/>
      <c r="DQX2639" s="218"/>
      <c r="DQY2639" s="218"/>
      <c r="DQZ2639" s="218"/>
      <c r="DRA2639" s="218"/>
      <c r="DRB2639" s="218"/>
      <c r="DRC2639" s="218"/>
      <c r="DRD2639" s="218"/>
      <c r="DRE2639" s="218"/>
      <c r="DRF2639" s="218"/>
      <c r="DRG2639" s="218"/>
      <c r="DRH2639" s="218"/>
      <c r="DRI2639" s="218"/>
      <c r="DRJ2639" s="218"/>
      <c r="DRK2639" s="218"/>
      <c r="DRL2639" s="218"/>
      <c r="DRM2639" s="218"/>
      <c r="DRN2639" s="218"/>
      <c r="DRO2639" s="218"/>
      <c r="DRP2639" s="218"/>
      <c r="DRQ2639" s="218"/>
      <c r="DRR2639" s="218"/>
      <c r="DRS2639" s="218"/>
      <c r="DRT2639" s="218"/>
      <c r="DRU2639" s="218"/>
      <c r="DRV2639" s="218"/>
      <c r="DRW2639" s="218"/>
      <c r="DRX2639" s="218"/>
      <c r="DRY2639" s="218"/>
      <c r="DRZ2639" s="218"/>
      <c r="DSA2639" s="218"/>
      <c r="DSB2639" s="218"/>
      <c r="DSC2639" s="218"/>
      <c r="DSD2639" s="218"/>
      <c r="DSE2639" s="218"/>
      <c r="DSF2639" s="218"/>
      <c r="DSG2639" s="218"/>
      <c r="DSH2639" s="218"/>
      <c r="DSI2639" s="218"/>
      <c r="DSJ2639" s="218"/>
      <c r="DSK2639" s="218"/>
      <c r="DSL2639" s="218"/>
      <c r="DSM2639" s="218"/>
      <c r="DSN2639" s="218"/>
      <c r="DSO2639" s="218"/>
      <c r="DSP2639" s="218"/>
      <c r="DSQ2639" s="218"/>
      <c r="DSR2639" s="218"/>
      <c r="DSS2639" s="218"/>
      <c r="DST2639" s="218"/>
      <c r="DSU2639" s="218"/>
      <c r="DSV2639" s="218"/>
      <c r="DSW2639" s="218"/>
      <c r="DSX2639" s="218"/>
      <c r="DSY2639" s="218"/>
      <c r="DSZ2639" s="218"/>
      <c r="DTA2639" s="218"/>
      <c r="DTB2639" s="218"/>
      <c r="DTC2639" s="218"/>
      <c r="DTD2639" s="218"/>
      <c r="DTE2639" s="218"/>
      <c r="DTF2639" s="218"/>
      <c r="DTG2639" s="218"/>
      <c r="DTH2639" s="218"/>
      <c r="DTI2639" s="218"/>
      <c r="DTJ2639" s="218"/>
      <c r="DTK2639" s="218"/>
      <c r="DTL2639" s="218"/>
      <c r="DTM2639" s="218"/>
      <c r="DTN2639" s="218"/>
      <c r="DTO2639" s="218"/>
      <c r="DTP2639" s="218"/>
      <c r="DTQ2639" s="218"/>
      <c r="DTR2639" s="218"/>
      <c r="DTS2639" s="218"/>
      <c r="DTT2639" s="218"/>
      <c r="DTU2639" s="218"/>
      <c r="DTV2639" s="218"/>
      <c r="DTW2639" s="218"/>
      <c r="DTX2639" s="218"/>
      <c r="DTY2639" s="218"/>
      <c r="DTZ2639" s="218"/>
      <c r="DUA2639" s="218"/>
      <c r="DUB2639" s="218"/>
      <c r="DUC2639" s="218"/>
      <c r="DUD2639" s="218"/>
      <c r="DUE2639" s="218"/>
      <c r="DUF2639" s="218"/>
      <c r="DUG2639" s="218"/>
      <c r="DUH2639" s="218"/>
      <c r="DUI2639" s="218"/>
      <c r="DUJ2639" s="218"/>
      <c r="DUK2639" s="218"/>
      <c r="DUL2639" s="218"/>
      <c r="DUM2639" s="218"/>
      <c r="DUN2639" s="218"/>
      <c r="DUO2639" s="218"/>
      <c r="DUP2639" s="218"/>
      <c r="DUQ2639" s="218"/>
      <c r="DUR2639" s="218"/>
      <c r="DUS2639" s="218"/>
      <c r="DUT2639" s="218"/>
      <c r="DUU2639" s="218"/>
      <c r="DUV2639" s="218"/>
      <c r="DUW2639" s="218"/>
      <c r="DUX2639" s="218"/>
      <c r="DUY2639" s="218"/>
      <c r="DUZ2639" s="218"/>
      <c r="DVA2639" s="218"/>
      <c r="DVB2639" s="218"/>
      <c r="DVC2639" s="218"/>
      <c r="DVD2639" s="218"/>
      <c r="DVE2639" s="218"/>
      <c r="DVF2639" s="218"/>
      <c r="DVG2639" s="218"/>
      <c r="DVH2639" s="218"/>
      <c r="DVI2639" s="218"/>
      <c r="DVJ2639" s="218"/>
      <c r="DVK2639" s="218"/>
      <c r="DVL2639" s="218"/>
      <c r="DVM2639" s="218"/>
      <c r="DVN2639" s="218"/>
      <c r="DVO2639" s="218"/>
      <c r="DVP2639" s="218"/>
      <c r="DVQ2639" s="218"/>
      <c r="DVR2639" s="218"/>
      <c r="DVS2639" s="218"/>
      <c r="DVT2639" s="218"/>
      <c r="DVU2639" s="218"/>
      <c r="DVV2639" s="218"/>
      <c r="DVW2639" s="218"/>
      <c r="DVX2639" s="218"/>
      <c r="DVY2639" s="218"/>
      <c r="DVZ2639" s="218"/>
      <c r="DWA2639" s="218"/>
      <c r="DWB2639" s="218"/>
      <c r="DWC2639" s="218"/>
      <c r="DWD2639" s="218"/>
      <c r="DWE2639" s="218"/>
      <c r="DWF2639" s="218"/>
      <c r="DWG2639" s="218"/>
      <c r="DWH2639" s="218"/>
      <c r="DWI2639" s="218"/>
      <c r="DWJ2639" s="218"/>
      <c r="DWK2639" s="218"/>
      <c r="DWL2639" s="218"/>
      <c r="DWM2639" s="218"/>
      <c r="DWN2639" s="218"/>
      <c r="DWO2639" s="218"/>
      <c r="DWP2639" s="218"/>
      <c r="DWQ2639" s="218"/>
      <c r="DWR2639" s="218"/>
      <c r="DWS2639" s="218"/>
      <c r="DWT2639" s="218"/>
      <c r="DWU2639" s="218"/>
      <c r="DWV2639" s="218"/>
      <c r="DWW2639" s="218"/>
      <c r="DWX2639" s="218"/>
      <c r="DWY2639" s="218"/>
      <c r="DWZ2639" s="218"/>
      <c r="DXA2639" s="218"/>
      <c r="DXB2639" s="218"/>
      <c r="DXC2639" s="218"/>
      <c r="DXD2639" s="218"/>
      <c r="DXE2639" s="218"/>
      <c r="DXF2639" s="218"/>
      <c r="DXG2639" s="218"/>
      <c r="DXH2639" s="218"/>
      <c r="DXI2639" s="218"/>
      <c r="DXJ2639" s="218"/>
      <c r="DXK2639" s="218"/>
      <c r="DXL2639" s="218"/>
      <c r="DXM2639" s="218"/>
      <c r="DXN2639" s="218"/>
      <c r="DXO2639" s="218"/>
      <c r="DXP2639" s="218"/>
      <c r="DXQ2639" s="218"/>
      <c r="DXR2639" s="218"/>
      <c r="DXS2639" s="218"/>
      <c r="DXT2639" s="218"/>
      <c r="DXU2639" s="218"/>
      <c r="DXV2639" s="218"/>
      <c r="DXW2639" s="218"/>
      <c r="DXX2639" s="218"/>
      <c r="DXY2639" s="218"/>
      <c r="DXZ2639" s="218"/>
      <c r="DYA2639" s="218"/>
      <c r="DYB2639" s="218"/>
      <c r="DYC2639" s="218"/>
      <c r="DYD2639" s="218"/>
      <c r="DYE2639" s="218"/>
      <c r="DYF2639" s="218"/>
      <c r="DYG2639" s="218"/>
      <c r="DYH2639" s="218"/>
      <c r="DYI2639" s="218"/>
      <c r="DYJ2639" s="218"/>
      <c r="DYK2639" s="218"/>
      <c r="DYL2639" s="218"/>
      <c r="DYM2639" s="218"/>
      <c r="DYN2639" s="218"/>
      <c r="DYO2639" s="218"/>
      <c r="DYP2639" s="218"/>
      <c r="DYQ2639" s="218"/>
      <c r="DYR2639" s="218"/>
      <c r="DYS2639" s="218"/>
      <c r="DYT2639" s="218"/>
      <c r="DYU2639" s="218"/>
      <c r="DYV2639" s="218"/>
      <c r="DYW2639" s="218"/>
      <c r="DYX2639" s="218"/>
      <c r="DYY2639" s="218"/>
      <c r="DYZ2639" s="218"/>
      <c r="DZA2639" s="218"/>
      <c r="DZB2639" s="218"/>
      <c r="DZC2639" s="218"/>
      <c r="DZD2639" s="218"/>
      <c r="DZE2639" s="218"/>
      <c r="DZF2639" s="218"/>
      <c r="DZG2639" s="218"/>
      <c r="DZH2639" s="218"/>
      <c r="DZI2639" s="218"/>
      <c r="DZJ2639" s="218"/>
      <c r="DZK2639" s="218"/>
      <c r="DZL2639" s="218"/>
      <c r="DZM2639" s="218"/>
      <c r="DZN2639" s="218"/>
      <c r="DZO2639" s="218"/>
      <c r="DZP2639" s="218"/>
      <c r="DZQ2639" s="218"/>
      <c r="DZR2639" s="218"/>
      <c r="DZS2639" s="218"/>
      <c r="DZT2639" s="218"/>
      <c r="DZU2639" s="218"/>
      <c r="DZV2639" s="218"/>
      <c r="DZW2639" s="218"/>
      <c r="DZX2639" s="218"/>
      <c r="DZY2639" s="218"/>
      <c r="DZZ2639" s="218"/>
      <c r="EAA2639" s="218"/>
      <c r="EAB2639" s="218"/>
      <c r="EAC2639" s="218"/>
      <c r="EAD2639" s="218"/>
      <c r="EAE2639" s="218"/>
      <c r="EAF2639" s="218"/>
      <c r="EAG2639" s="218"/>
      <c r="EAH2639" s="218"/>
      <c r="EAI2639" s="218"/>
      <c r="EAJ2639" s="218"/>
      <c r="EAK2639" s="218"/>
      <c r="EAL2639" s="218"/>
      <c r="EAM2639" s="218"/>
      <c r="EAN2639" s="218"/>
      <c r="EAO2639" s="218"/>
      <c r="EAP2639" s="218"/>
      <c r="EAQ2639" s="218"/>
      <c r="EAR2639" s="218"/>
      <c r="EAS2639" s="218"/>
      <c r="EAT2639" s="218"/>
      <c r="EAU2639" s="218"/>
      <c r="EAV2639" s="218"/>
      <c r="EAW2639" s="218"/>
      <c r="EAX2639" s="218"/>
      <c r="EAY2639" s="218"/>
      <c r="EAZ2639" s="218"/>
      <c r="EBA2639" s="218"/>
      <c r="EBB2639" s="218"/>
      <c r="EBC2639" s="218"/>
      <c r="EBD2639" s="218"/>
      <c r="EBE2639" s="218"/>
      <c r="EBF2639" s="218"/>
      <c r="EBG2639" s="218"/>
      <c r="EBH2639" s="218"/>
      <c r="EBI2639" s="218"/>
      <c r="EBJ2639" s="218"/>
      <c r="EBK2639" s="218"/>
      <c r="EBL2639" s="218"/>
      <c r="EBM2639" s="218"/>
      <c r="EBN2639" s="218"/>
      <c r="EBO2639" s="218"/>
      <c r="EBP2639" s="218"/>
      <c r="EBQ2639" s="218"/>
      <c r="EBR2639" s="218"/>
      <c r="EBS2639" s="218"/>
      <c r="EBT2639" s="218"/>
      <c r="EBU2639" s="218"/>
      <c r="EBV2639" s="218"/>
      <c r="EBW2639" s="218"/>
      <c r="EBX2639" s="218"/>
      <c r="EBY2639" s="218"/>
      <c r="EBZ2639" s="218"/>
      <c r="ECA2639" s="218"/>
      <c r="ECB2639" s="218"/>
      <c r="ECC2639" s="218"/>
      <c r="ECD2639" s="218"/>
      <c r="ECE2639" s="218"/>
      <c r="ECF2639" s="218"/>
      <c r="ECG2639" s="218"/>
      <c r="ECH2639" s="218"/>
      <c r="ECI2639" s="218"/>
      <c r="ECJ2639" s="218"/>
      <c r="ECK2639" s="218"/>
      <c r="ECL2639" s="218"/>
      <c r="ECM2639" s="218"/>
      <c r="ECN2639" s="218"/>
      <c r="ECO2639" s="218"/>
      <c r="ECP2639" s="218"/>
      <c r="ECQ2639" s="218"/>
      <c r="ECR2639" s="218"/>
      <c r="ECS2639" s="218"/>
      <c r="ECT2639" s="218"/>
      <c r="ECU2639" s="218"/>
      <c r="ECV2639" s="218"/>
      <c r="ECW2639" s="218"/>
      <c r="ECX2639" s="218"/>
      <c r="ECY2639" s="218"/>
      <c r="ECZ2639" s="218"/>
      <c r="EDA2639" s="218"/>
      <c r="EDB2639" s="218"/>
      <c r="EDC2639" s="218"/>
      <c r="EDD2639" s="218"/>
      <c r="EDE2639" s="218"/>
      <c r="EDF2639" s="218"/>
      <c r="EDG2639" s="218"/>
      <c r="EDH2639" s="218"/>
      <c r="EDI2639" s="218"/>
      <c r="EDJ2639" s="218"/>
      <c r="EDK2639" s="218"/>
      <c r="EDL2639" s="218"/>
      <c r="EDM2639" s="218"/>
      <c r="EDN2639" s="218"/>
      <c r="EDO2639" s="218"/>
      <c r="EDP2639" s="218"/>
      <c r="EDQ2639" s="218"/>
      <c r="EDR2639" s="218"/>
      <c r="EDS2639" s="218"/>
      <c r="EDT2639" s="218"/>
      <c r="EDU2639" s="218"/>
      <c r="EDV2639" s="218"/>
      <c r="EDW2639" s="218"/>
      <c r="EDX2639" s="218"/>
      <c r="EDY2639" s="218"/>
      <c r="EDZ2639" s="218"/>
      <c r="EEA2639" s="218"/>
      <c r="EEB2639" s="218"/>
      <c r="EEC2639" s="218"/>
      <c r="EED2639" s="218"/>
      <c r="EEE2639" s="218"/>
      <c r="EEF2639" s="218"/>
      <c r="EEG2639" s="218"/>
      <c r="EEH2639" s="218"/>
      <c r="EEI2639" s="218"/>
      <c r="EEJ2639" s="218"/>
      <c r="EEK2639" s="218"/>
      <c r="EEL2639" s="218"/>
      <c r="EEM2639" s="218"/>
      <c r="EEN2639" s="218"/>
      <c r="EEO2639" s="218"/>
      <c r="EEP2639" s="218"/>
      <c r="EEQ2639" s="218"/>
      <c r="EER2639" s="218"/>
      <c r="EES2639" s="218"/>
      <c r="EET2639" s="218"/>
      <c r="EEU2639" s="218"/>
      <c r="EEV2639" s="218"/>
      <c r="EEW2639" s="218"/>
      <c r="EEX2639" s="218"/>
      <c r="EEY2639" s="218"/>
      <c r="EEZ2639" s="218"/>
      <c r="EFA2639" s="218"/>
      <c r="EFB2639" s="218"/>
      <c r="EFC2639" s="218"/>
      <c r="EFD2639" s="218"/>
      <c r="EFE2639" s="218"/>
      <c r="EFF2639" s="218"/>
      <c r="EFG2639" s="218"/>
      <c r="EFH2639" s="218"/>
      <c r="EFI2639" s="218"/>
      <c r="EFJ2639" s="218"/>
      <c r="EFK2639" s="218"/>
      <c r="EFL2639" s="218"/>
      <c r="EFM2639" s="218"/>
      <c r="EFN2639" s="218"/>
      <c r="EFO2639" s="218"/>
      <c r="EFP2639" s="218"/>
      <c r="EFQ2639" s="218"/>
      <c r="EFR2639" s="218"/>
      <c r="EFS2639" s="218"/>
      <c r="EFT2639" s="218"/>
      <c r="EFU2639" s="218"/>
      <c r="EFV2639" s="218"/>
      <c r="EFW2639" s="218"/>
      <c r="EFX2639" s="218"/>
      <c r="EFY2639" s="218"/>
      <c r="EFZ2639" s="218"/>
      <c r="EGA2639" s="218"/>
      <c r="EGB2639" s="218"/>
      <c r="EGC2639" s="218"/>
      <c r="EGD2639" s="218"/>
      <c r="EGE2639" s="218"/>
      <c r="EGF2639" s="218"/>
      <c r="EGG2639" s="218"/>
      <c r="EGH2639" s="218"/>
      <c r="EGI2639" s="218"/>
      <c r="EGJ2639" s="218"/>
      <c r="EGK2639" s="218"/>
      <c r="EGL2639" s="218"/>
      <c r="EGM2639" s="218"/>
      <c r="EGN2639" s="218"/>
      <c r="EGO2639" s="218"/>
      <c r="EGP2639" s="218"/>
      <c r="EGQ2639" s="218"/>
      <c r="EGR2639" s="218"/>
      <c r="EGS2639" s="218"/>
      <c r="EGT2639" s="218"/>
      <c r="EGU2639" s="218"/>
      <c r="EGV2639" s="218"/>
      <c r="EGW2639" s="218"/>
      <c r="EGX2639" s="218"/>
      <c r="EGY2639" s="218"/>
      <c r="EGZ2639" s="218"/>
      <c r="EHA2639" s="218"/>
      <c r="EHB2639" s="218"/>
      <c r="EHC2639" s="218"/>
      <c r="EHD2639" s="218"/>
      <c r="EHE2639" s="218"/>
      <c r="EHF2639" s="218"/>
      <c r="EHG2639" s="218"/>
      <c r="EHH2639" s="218"/>
      <c r="EHI2639" s="218"/>
      <c r="EHJ2639" s="218"/>
      <c r="EHK2639" s="218"/>
      <c r="EHL2639" s="218"/>
      <c r="EHM2639" s="218"/>
      <c r="EHN2639" s="218"/>
      <c r="EHO2639" s="218"/>
      <c r="EHP2639" s="218"/>
      <c r="EHQ2639" s="218"/>
      <c r="EHR2639" s="218"/>
      <c r="EHS2639" s="218"/>
      <c r="EHT2639" s="218"/>
      <c r="EHU2639" s="218"/>
      <c r="EHV2639" s="218"/>
      <c r="EHW2639" s="218"/>
      <c r="EHX2639" s="218"/>
      <c r="EHY2639" s="218"/>
      <c r="EHZ2639" s="218"/>
      <c r="EIA2639" s="218"/>
      <c r="EIB2639" s="218"/>
      <c r="EIC2639" s="218"/>
      <c r="EID2639" s="218"/>
      <c r="EIE2639" s="218"/>
      <c r="EIF2639" s="218"/>
      <c r="EIG2639" s="218"/>
      <c r="EIH2639" s="218"/>
      <c r="EII2639" s="218"/>
      <c r="EIJ2639" s="218"/>
      <c r="EIK2639" s="218"/>
      <c r="EIL2639" s="218"/>
      <c r="EIM2639" s="218"/>
      <c r="EIN2639" s="218"/>
      <c r="EIO2639" s="218"/>
      <c r="EIP2639" s="218"/>
      <c r="EIQ2639" s="218"/>
      <c r="EIR2639" s="218"/>
      <c r="EIS2639" s="218"/>
      <c r="EIT2639" s="218"/>
      <c r="EIU2639" s="218"/>
      <c r="EIV2639" s="218"/>
      <c r="EIW2639" s="218"/>
      <c r="EIX2639" s="218"/>
      <c r="EIY2639" s="218"/>
      <c r="EIZ2639" s="218"/>
      <c r="EJA2639" s="218"/>
      <c r="EJB2639" s="218"/>
      <c r="EJC2639" s="218"/>
      <c r="EJD2639" s="218"/>
      <c r="EJE2639" s="218"/>
      <c r="EJF2639" s="218"/>
      <c r="EJG2639" s="218"/>
      <c r="EJH2639" s="218"/>
      <c r="EJI2639" s="218"/>
      <c r="EJJ2639" s="218"/>
      <c r="EJK2639" s="218"/>
      <c r="EJL2639" s="218"/>
      <c r="EJM2639" s="218"/>
      <c r="EJN2639" s="218"/>
      <c r="EJO2639" s="218"/>
      <c r="EJP2639" s="218"/>
      <c r="EJQ2639" s="218"/>
      <c r="EJR2639" s="218"/>
      <c r="EJS2639" s="218"/>
      <c r="EJT2639" s="218"/>
      <c r="EJU2639" s="218"/>
      <c r="EJV2639" s="218"/>
      <c r="EJW2639" s="218"/>
      <c r="EJX2639" s="218"/>
      <c r="EJY2639" s="218"/>
      <c r="EJZ2639" s="218"/>
      <c r="EKA2639" s="218"/>
      <c r="EKB2639" s="218"/>
      <c r="EKC2639" s="218"/>
      <c r="EKD2639" s="218"/>
      <c r="EKE2639" s="218"/>
      <c r="EKF2639" s="218"/>
      <c r="EKG2639" s="218"/>
      <c r="EKH2639" s="218"/>
      <c r="EKI2639" s="218"/>
      <c r="EKJ2639" s="218"/>
      <c r="EKK2639" s="218"/>
      <c r="EKL2639" s="218"/>
      <c r="EKM2639" s="218"/>
      <c r="EKN2639" s="218"/>
      <c r="EKO2639" s="218"/>
      <c r="EKP2639" s="218"/>
      <c r="EKQ2639" s="218"/>
      <c r="EKR2639" s="218"/>
      <c r="EKS2639" s="218"/>
      <c r="EKT2639" s="218"/>
      <c r="EKU2639" s="218"/>
      <c r="EKV2639" s="218"/>
      <c r="EKW2639" s="218"/>
      <c r="EKX2639" s="218"/>
      <c r="EKY2639" s="218"/>
      <c r="EKZ2639" s="218"/>
      <c r="ELA2639" s="218"/>
      <c r="ELB2639" s="218"/>
      <c r="ELC2639" s="218"/>
      <c r="ELD2639" s="218"/>
      <c r="ELE2639" s="218"/>
      <c r="ELF2639" s="218"/>
      <c r="ELG2639" s="218"/>
      <c r="ELH2639" s="218"/>
      <c r="ELI2639" s="218"/>
      <c r="ELJ2639" s="218"/>
      <c r="ELK2639" s="218"/>
      <c r="ELL2639" s="218"/>
      <c r="ELM2639" s="218"/>
      <c r="ELN2639" s="218"/>
      <c r="ELO2639" s="218"/>
      <c r="ELP2639" s="218"/>
      <c r="ELQ2639" s="218"/>
      <c r="ELR2639" s="218"/>
      <c r="ELS2639" s="218"/>
      <c r="ELT2639" s="218"/>
      <c r="ELU2639" s="218"/>
      <c r="ELV2639" s="218"/>
      <c r="ELW2639" s="218"/>
      <c r="ELX2639" s="218"/>
      <c r="ELY2639" s="218"/>
      <c r="ELZ2639" s="218"/>
      <c r="EMA2639" s="218"/>
      <c r="EMB2639" s="218"/>
      <c r="EMC2639" s="218"/>
      <c r="EMD2639" s="218"/>
      <c r="EME2639" s="218"/>
      <c r="EMF2639" s="218"/>
      <c r="EMG2639" s="218"/>
      <c r="EMH2639" s="218"/>
      <c r="EMI2639" s="218"/>
      <c r="EMJ2639" s="218"/>
      <c r="EMK2639" s="218"/>
      <c r="EML2639" s="218"/>
      <c r="EMM2639" s="218"/>
      <c r="EMN2639" s="218"/>
      <c r="EMO2639" s="218"/>
      <c r="EMP2639" s="218"/>
      <c r="EMQ2639" s="218"/>
      <c r="EMR2639" s="218"/>
      <c r="EMS2639" s="218"/>
      <c r="EMT2639" s="218"/>
      <c r="EMU2639" s="218"/>
      <c r="EMV2639" s="218"/>
      <c r="EMW2639" s="218"/>
      <c r="EMX2639" s="218"/>
      <c r="EMY2639" s="218"/>
      <c r="EMZ2639" s="218"/>
      <c r="ENA2639" s="218"/>
      <c r="ENB2639" s="218"/>
      <c r="ENC2639" s="218"/>
      <c r="END2639" s="218"/>
      <c r="ENE2639" s="218"/>
      <c r="ENF2639" s="218"/>
      <c r="ENG2639" s="218"/>
      <c r="ENH2639" s="218"/>
      <c r="ENI2639" s="218"/>
      <c r="ENJ2639" s="218"/>
      <c r="ENK2639" s="218"/>
      <c r="ENL2639" s="218"/>
      <c r="ENM2639" s="218"/>
      <c r="ENN2639" s="218"/>
      <c r="ENO2639" s="218"/>
      <c r="ENP2639" s="218"/>
      <c r="ENQ2639" s="218"/>
      <c r="ENR2639" s="218"/>
      <c r="ENS2639" s="218"/>
      <c r="ENT2639" s="218"/>
      <c r="ENU2639" s="218"/>
      <c r="ENV2639" s="218"/>
      <c r="ENW2639" s="218"/>
      <c r="ENX2639" s="218"/>
      <c r="ENY2639" s="218"/>
      <c r="ENZ2639" s="218"/>
      <c r="EOA2639" s="218"/>
      <c r="EOB2639" s="218"/>
      <c r="EOC2639" s="218"/>
      <c r="EOD2639" s="218"/>
      <c r="EOE2639" s="218"/>
      <c r="EOF2639" s="218"/>
      <c r="EOG2639" s="218"/>
      <c r="EOH2639" s="218"/>
      <c r="EOI2639" s="218"/>
      <c r="EOJ2639" s="218"/>
      <c r="EOK2639" s="218"/>
      <c r="EOL2639" s="218"/>
      <c r="EOM2639" s="218"/>
      <c r="EON2639" s="218"/>
      <c r="EOO2639" s="218"/>
      <c r="EOP2639" s="218"/>
      <c r="EOQ2639" s="218"/>
      <c r="EOR2639" s="218"/>
      <c r="EOS2639" s="218"/>
      <c r="EOT2639" s="218"/>
      <c r="EOU2639" s="218"/>
      <c r="EOV2639" s="218"/>
      <c r="EOW2639" s="218"/>
      <c r="EOX2639" s="218"/>
      <c r="EOY2639" s="218"/>
      <c r="EOZ2639" s="218"/>
      <c r="EPA2639" s="218"/>
      <c r="EPB2639" s="218"/>
      <c r="EPC2639" s="218"/>
      <c r="EPD2639" s="218"/>
      <c r="EPE2639" s="218"/>
      <c r="EPF2639" s="218"/>
      <c r="EPG2639" s="218"/>
      <c r="EPH2639" s="218"/>
      <c r="EPI2639" s="218"/>
      <c r="EPJ2639" s="218"/>
      <c r="EPK2639" s="218"/>
      <c r="EPL2639" s="218"/>
      <c r="EPM2639" s="218"/>
      <c r="EPN2639" s="218"/>
      <c r="EPO2639" s="218"/>
      <c r="EPP2639" s="218"/>
      <c r="EPQ2639" s="218"/>
      <c r="EPR2639" s="218"/>
      <c r="EPS2639" s="218"/>
      <c r="EPT2639" s="218"/>
      <c r="EPU2639" s="218"/>
      <c r="EPV2639" s="218"/>
      <c r="EPW2639" s="218"/>
      <c r="EPX2639" s="218"/>
      <c r="EPY2639" s="218"/>
      <c r="EPZ2639" s="218"/>
      <c r="EQA2639" s="218"/>
      <c r="EQB2639" s="218"/>
      <c r="EQC2639" s="218"/>
      <c r="EQD2639" s="218"/>
      <c r="EQE2639" s="218"/>
      <c r="EQF2639" s="218"/>
      <c r="EQG2639" s="218"/>
      <c r="EQH2639" s="218"/>
      <c r="EQI2639" s="218"/>
      <c r="EQJ2639" s="218"/>
      <c r="EQK2639" s="218"/>
      <c r="EQL2639" s="218"/>
      <c r="EQM2639" s="218"/>
      <c r="EQN2639" s="218"/>
      <c r="EQO2639" s="218"/>
      <c r="EQP2639" s="218"/>
      <c r="EQQ2639" s="218"/>
      <c r="EQR2639" s="218"/>
      <c r="EQS2639" s="218"/>
      <c r="EQT2639" s="218"/>
      <c r="EQU2639" s="218"/>
      <c r="EQV2639" s="218"/>
      <c r="EQW2639" s="218"/>
      <c r="EQX2639" s="218"/>
      <c r="EQY2639" s="218"/>
      <c r="EQZ2639" s="218"/>
      <c r="ERA2639" s="218"/>
      <c r="ERB2639" s="218"/>
      <c r="ERC2639" s="218"/>
      <c r="ERD2639" s="218"/>
      <c r="ERE2639" s="218"/>
      <c r="ERF2639" s="218"/>
      <c r="ERG2639" s="218"/>
      <c r="ERH2639" s="218"/>
      <c r="ERI2639" s="218"/>
      <c r="ERJ2639" s="218"/>
      <c r="ERK2639" s="218"/>
      <c r="ERL2639" s="218"/>
      <c r="ERM2639" s="218"/>
      <c r="ERN2639" s="218"/>
      <c r="ERO2639" s="218"/>
      <c r="ERP2639" s="218"/>
      <c r="ERQ2639" s="218"/>
      <c r="ERR2639" s="218"/>
      <c r="ERS2639" s="218"/>
      <c r="ERT2639" s="218"/>
      <c r="ERU2639" s="218"/>
      <c r="ERV2639" s="218"/>
      <c r="ERW2639" s="218"/>
      <c r="ERX2639" s="218"/>
      <c r="ERY2639" s="218"/>
      <c r="ERZ2639" s="218"/>
      <c r="ESA2639" s="218"/>
      <c r="ESB2639" s="218"/>
      <c r="ESC2639" s="218"/>
      <c r="ESD2639" s="218"/>
      <c r="ESE2639" s="218"/>
      <c r="ESF2639" s="218"/>
      <c r="ESG2639" s="218"/>
      <c r="ESH2639" s="218"/>
      <c r="ESI2639" s="218"/>
      <c r="ESJ2639" s="218"/>
      <c r="ESK2639" s="218"/>
      <c r="ESL2639" s="218"/>
      <c r="ESM2639" s="218"/>
      <c r="ESN2639" s="218"/>
      <c r="ESO2639" s="218"/>
      <c r="ESP2639" s="218"/>
      <c r="ESQ2639" s="218"/>
      <c r="ESR2639" s="218"/>
      <c r="ESS2639" s="218"/>
      <c r="EST2639" s="218"/>
      <c r="ESU2639" s="218"/>
      <c r="ESV2639" s="218"/>
      <c r="ESW2639" s="218"/>
      <c r="ESX2639" s="218"/>
      <c r="ESY2639" s="218"/>
      <c r="ESZ2639" s="218"/>
      <c r="ETA2639" s="218"/>
      <c r="ETB2639" s="218"/>
      <c r="ETC2639" s="218"/>
      <c r="ETD2639" s="218"/>
      <c r="ETE2639" s="218"/>
      <c r="ETF2639" s="218"/>
      <c r="ETG2639" s="218"/>
      <c r="ETH2639" s="218"/>
      <c r="ETI2639" s="218"/>
      <c r="ETJ2639" s="218"/>
      <c r="ETK2639" s="218"/>
      <c r="ETL2639" s="218"/>
      <c r="ETM2639" s="218"/>
      <c r="ETN2639" s="218"/>
      <c r="ETO2639" s="218"/>
      <c r="ETP2639" s="218"/>
      <c r="ETQ2639" s="218"/>
      <c r="ETR2639" s="218"/>
      <c r="ETS2639" s="218"/>
      <c r="ETT2639" s="218"/>
      <c r="ETU2639" s="218"/>
      <c r="ETV2639" s="218"/>
      <c r="ETW2639" s="218"/>
      <c r="ETX2639" s="218"/>
      <c r="ETY2639" s="218"/>
      <c r="ETZ2639" s="218"/>
      <c r="EUA2639" s="218"/>
      <c r="EUB2639" s="218"/>
      <c r="EUC2639" s="218"/>
      <c r="EUD2639" s="218"/>
      <c r="EUE2639" s="218"/>
      <c r="EUF2639" s="218"/>
      <c r="EUG2639" s="218"/>
      <c r="EUH2639" s="218"/>
      <c r="EUI2639" s="218"/>
      <c r="EUJ2639" s="218"/>
      <c r="EUK2639" s="218"/>
      <c r="EUL2639" s="218"/>
      <c r="EUM2639" s="218"/>
      <c r="EUN2639" s="218"/>
      <c r="EUO2639" s="218"/>
      <c r="EUP2639" s="218"/>
      <c r="EUQ2639" s="218"/>
      <c r="EUR2639" s="218"/>
      <c r="EUS2639" s="218"/>
      <c r="EUT2639" s="218"/>
      <c r="EUU2639" s="218"/>
      <c r="EUV2639" s="218"/>
      <c r="EUW2639" s="218"/>
      <c r="EUX2639" s="218"/>
      <c r="EUY2639" s="218"/>
      <c r="EUZ2639" s="218"/>
      <c r="EVA2639" s="218"/>
      <c r="EVB2639" s="218"/>
      <c r="EVC2639" s="218"/>
      <c r="EVD2639" s="218"/>
      <c r="EVE2639" s="218"/>
      <c r="EVF2639" s="218"/>
      <c r="EVG2639" s="218"/>
      <c r="EVH2639" s="218"/>
      <c r="EVI2639" s="218"/>
      <c r="EVJ2639" s="218"/>
      <c r="EVK2639" s="218"/>
      <c r="EVL2639" s="218"/>
      <c r="EVM2639" s="218"/>
      <c r="EVN2639" s="218"/>
      <c r="EVO2639" s="218"/>
      <c r="EVP2639" s="218"/>
      <c r="EVQ2639" s="218"/>
      <c r="EVR2639" s="218"/>
      <c r="EVS2639" s="218"/>
      <c r="EVT2639" s="218"/>
      <c r="EVU2639" s="218"/>
      <c r="EVV2639" s="218"/>
      <c r="EVW2639" s="218"/>
      <c r="EVX2639" s="218"/>
      <c r="EVY2639" s="218"/>
      <c r="EVZ2639" s="218"/>
      <c r="EWA2639" s="218"/>
      <c r="EWB2639" s="218"/>
      <c r="EWC2639" s="218"/>
      <c r="EWD2639" s="218"/>
      <c r="EWE2639" s="218"/>
      <c r="EWF2639" s="218"/>
      <c r="EWG2639" s="218"/>
      <c r="EWH2639" s="218"/>
      <c r="EWI2639" s="218"/>
      <c r="EWJ2639" s="218"/>
      <c r="EWK2639" s="218"/>
      <c r="EWL2639" s="218"/>
      <c r="EWM2639" s="218"/>
      <c r="EWN2639" s="218"/>
      <c r="EWO2639" s="218"/>
      <c r="EWP2639" s="218"/>
      <c r="EWQ2639" s="218"/>
      <c r="EWR2639" s="218"/>
      <c r="EWS2639" s="218"/>
      <c r="EWT2639" s="218"/>
      <c r="EWU2639" s="218"/>
      <c r="EWV2639" s="218"/>
      <c r="EWW2639" s="218"/>
      <c r="EWX2639" s="218"/>
      <c r="EWY2639" s="218"/>
      <c r="EWZ2639" s="218"/>
      <c r="EXA2639" s="218"/>
      <c r="EXB2639" s="218"/>
      <c r="EXC2639" s="218"/>
      <c r="EXD2639" s="218"/>
      <c r="EXE2639" s="218"/>
      <c r="EXF2639" s="218"/>
      <c r="EXG2639" s="218"/>
      <c r="EXH2639" s="218"/>
      <c r="EXI2639" s="218"/>
      <c r="EXJ2639" s="218"/>
      <c r="EXK2639" s="218"/>
      <c r="EXL2639" s="218"/>
      <c r="EXM2639" s="218"/>
      <c r="EXN2639" s="218"/>
      <c r="EXO2639" s="218"/>
      <c r="EXP2639" s="218"/>
      <c r="EXQ2639" s="218"/>
      <c r="EXR2639" s="218"/>
      <c r="EXS2639" s="218"/>
      <c r="EXT2639" s="218"/>
      <c r="EXU2639" s="218"/>
      <c r="EXV2639" s="218"/>
      <c r="EXW2639" s="218"/>
      <c r="EXX2639" s="218"/>
      <c r="EXY2639" s="218"/>
      <c r="EXZ2639" s="218"/>
      <c r="EYA2639" s="218"/>
      <c r="EYB2639" s="218"/>
      <c r="EYC2639" s="218"/>
      <c r="EYD2639" s="218"/>
      <c r="EYE2639" s="218"/>
      <c r="EYF2639" s="218"/>
      <c r="EYG2639" s="218"/>
      <c r="EYH2639" s="218"/>
      <c r="EYI2639" s="218"/>
      <c r="EYJ2639" s="218"/>
      <c r="EYK2639" s="218"/>
      <c r="EYL2639" s="218"/>
      <c r="EYM2639" s="218"/>
      <c r="EYN2639" s="218"/>
      <c r="EYO2639" s="218"/>
      <c r="EYP2639" s="218"/>
      <c r="EYQ2639" s="218"/>
      <c r="EYR2639" s="218"/>
      <c r="EYS2639" s="218"/>
      <c r="EYT2639" s="218"/>
      <c r="EYU2639" s="218"/>
      <c r="EYV2639" s="218"/>
      <c r="EYW2639" s="218"/>
      <c r="EYX2639" s="218"/>
      <c r="EYY2639" s="218"/>
      <c r="EYZ2639" s="218"/>
      <c r="EZA2639" s="218"/>
      <c r="EZB2639" s="218"/>
      <c r="EZC2639" s="218"/>
      <c r="EZD2639" s="218"/>
      <c r="EZE2639" s="218"/>
      <c r="EZF2639" s="218"/>
      <c r="EZG2639" s="218"/>
      <c r="EZH2639" s="218"/>
      <c r="EZI2639" s="218"/>
      <c r="EZJ2639" s="218"/>
      <c r="EZK2639" s="218"/>
      <c r="EZL2639" s="218"/>
      <c r="EZM2639" s="218"/>
      <c r="EZN2639" s="218"/>
      <c r="EZO2639" s="218"/>
      <c r="EZP2639" s="218"/>
      <c r="EZQ2639" s="218"/>
      <c r="EZR2639" s="218"/>
      <c r="EZS2639" s="218"/>
      <c r="EZT2639" s="218"/>
      <c r="EZU2639" s="218"/>
      <c r="EZV2639" s="218"/>
      <c r="EZW2639" s="218"/>
      <c r="EZX2639" s="218"/>
      <c r="EZY2639" s="218"/>
      <c r="EZZ2639" s="218"/>
      <c r="FAA2639" s="218"/>
      <c r="FAB2639" s="218"/>
      <c r="FAC2639" s="218"/>
      <c r="FAD2639" s="218"/>
      <c r="FAE2639" s="218"/>
      <c r="FAF2639" s="218"/>
      <c r="FAG2639" s="218"/>
      <c r="FAH2639" s="218"/>
      <c r="FAI2639" s="218"/>
      <c r="FAJ2639" s="218"/>
      <c r="FAK2639" s="218"/>
      <c r="FAL2639" s="218"/>
      <c r="FAM2639" s="218"/>
      <c r="FAN2639" s="218"/>
      <c r="FAO2639" s="218"/>
      <c r="FAP2639" s="218"/>
      <c r="FAQ2639" s="218"/>
      <c r="FAR2639" s="218"/>
      <c r="FAS2639" s="218"/>
      <c r="FAT2639" s="218"/>
      <c r="FAU2639" s="218"/>
      <c r="FAV2639" s="218"/>
      <c r="FAW2639" s="218"/>
      <c r="FAX2639" s="218"/>
      <c r="FAY2639" s="218"/>
      <c r="FAZ2639" s="218"/>
      <c r="FBA2639" s="218"/>
      <c r="FBB2639" s="218"/>
      <c r="FBC2639" s="218"/>
      <c r="FBD2639" s="218"/>
      <c r="FBE2639" s="218"/>
      <c r="FBF2639" s="218"/>
      <c r="FBG2639" s="218"/>
      <c r="FBH2639" s="218"/>
      <c r="FBI2639" s="218"/>
      <c r="FBJ2639" s="218"/>
      <c r="FBK2639" s="218"/>
      <c r="FBL2639" s="218"/>
      <c r="FBM2639" s="218"/>
      <c r="FBN2639" s="218"/>
      <c r="FBO2639" s="218"/>
      <c r="FBP2639" s="218"/>
      <c r="FBQ2639" s="218"/>
      <c r="FBR2639" s="218"/>
      <c r="FBS2639" s="218"/>
      <c r="FBT2639" s="218"/>
      <c r="FBU2639" s="218"/>
      <c r="FBV2639" s="218"/>
      <c r="FBW2639" s="218"/>
      <c r="FBX2639" s="218"/>
      <c r="FBY2639" s="218"/>
      <c r="FBZ2639" s="218"/>
      <c r="FCA2639" s="218"/>
      <c r="FCB2639" s="218"/>
      <c r="FCC2639" s="218"/>
      <c r="FCD2639" s="218"/>
      <c r="FCE2639" s="218"/>
      <c r="FCF2639" s="218"/>
      <c r="FCG2639" s="218"/>
      <c r="FCH2639" s="218"/>
      <c r="FCI2639" s="218"/>
      <c r="FCJ2639" s="218"/>
      <c r="FCK2639" s="218"/>
      <c r="FCL2639" s="218"/>
      <c r="FCM2639" s="218"/>
      <c r="FCN2639" s="218"/>
      <c r="FCO2639" s="218"/>
      <c r="FCP2639" s="218"/>
      <c r="FCQ2639" s="218"/>
      <c r="FCR2639" s="218"/>
      <c r="FCS2639" s="218"/>
      <c r="FCT2639" s="218"/>
      <c r="FCU2639" s="218"/>
      <c r="FCV2639" s="218"/>
      <c r="FCW2639" s="218"/>
      <c r="FCX2639" s="218"/>
      <c r="FCY2639" s="218"/>
      <c r="FCZ2639" s="218"/>
      <c r="FDA2639" s="218"/>
      <c r="FDB2639" s="218"/>
      <c r="FDC2639" s="218"/>
      <c r="FDD2639" s="218"/>
      <c r="FDE2639" s="218"/>
      <c r="FDF2639" s="218"/>
      <c r="FDG2639" s="218"/>
      <c r="FDH2639" s="218"/>
      <c r="FDI2639" s="218"/>
      <c r="FDJ2639" s="218"/>
      <c r="FDK2639" s="218"/>
      <c r="FDL2639" s="218"/>
      <c r="FDM2639" s="218"/>
      <c r="FDN2639" s="218"/>
      <c r="FDO2639" s="218"/>
      <c r="FDP2639" s="218"/>
      <c r="FDQ2639" s="218"/>
      <c r="FDR2639" s="218"/>
      <c r="FDS2639" s="218"/>
      <c r="FDT2639" s="218"/>
      <c r="FDU2639" s="218"/>
      <c r="FDV2639" s="218"/>
      <c r="FDW2639" s="218"/>
      <c r="FDX2639" s="218"/>
      <c r="FDY2639" s="218"/>
      <c r="FDZ2639" s="218"/>
      <c r="FEA2639" s="218"/>
      <c r="FEB2639" s="218"/>
      <c r="FEC2639" s="218"/>
      <c r="FED2639" s="218"/>
      <c r="FEE2639" s="218"/>
      <c r="FEF2639" s="218"/>
      <c r="FEG2639" s="218"/>
      <c r="FEH2639" s="218"/>
      <c r="FEI2639" s="218"/>
      <c r="FEJ2639" s="218"/>
      <c r="FEK2639" s="218"/>
      <c r="FEL2639" s="218"/>
      <c r="FEM2639" s="218"/>
      <c r="FEN2639" s="218"/>
      <c r="FEO2639" s="218"/>
      <c r="FEP2639" s="218"/>
      <c r="FEQ2639" s="218"/>
      <c r="FER2639" s="218"/>
      <c r="FES2639" s="218"/>
      <c r="FET2639" s="218"/>
      <c r="FEU2639" s="218"/>
      <c r="FEV2639" s="218"/>
      <c r="FEW2639" s="218"/>
      <c r="FEX2639" s="218"/>
      <c r="FEY2639" s="218"/>
      <c r="FEZ2639" s="218"/>
      <c r="FFA2639" s="218"/>
      <c r="FFB2639" s="218"/>
      <c r="FFC2639" s="218"/>
      <c r="FFD2639" s="218"/>
      <c r="FFE2639" s="218"/>
      <c r="FFF2639" s="218"/>
      <c r="FFG2639" s="218"/>
      <c r="FFH2639" s="218"/>
      <c r="FFI2639" s="218"/>
      <c r="FFJ2639" s="218"/>
      <c r="FFK2639" s="218"/>
      <c r="FFL2639" s="218"/>
      <c r="FFM2639" s="218"/>
      <c r="FFN2639" s="218"/>
      <c r="FFO2639" s="218"/>
      <c r="FFP2639" s="218"/>
      <c r="FFQ2639" s="218"/>
      <c r="FFR2639" s="218"/>
      <c r="FFS2639" s="218"/>
      <c r="FFT2639" s="218"/>
      <c r="FFU2639" s="218"/>
      <c r="FFV2639" s="218"/>
      <c r="FFW2639" s="218"/>
      <c r="FFX2639" s="218"/>
      <c r="FFY2639" s="218"/>
      <c r="FFZ2639" s="218"/>
      <c r="FGA2639" s="218"/>
      <c r="FGB2639" s="218"/>
      <c r="FGC2639" s="218"/>
      <c r="FGD2639" s="218"/>
      <c r="FGE2639" s="218"/>
      <c r="FGF2639" s="218"/>
      <c r="FGG2639" s="218"/>
      <c r="FGH2639" s="218"/>
      <c r="FGI2639" s="218"/>
      <c r="FGJ2639" s="218"/>
      <c r="FGK2639" s="218"/>
      <c r="FGL2639" s="218"/>
      <c r="FGM2639" s="218"/>
      <c r="FGN2639" s="218"/>
      <c r="FGO2639" s="218"/>
      <c r="FGP2639" s="218"/>
      <c r="FGQ2639" s="218"/>
      <c r="FGR2639" s="218"/>
      <c r="FGS2639" s="218"/>
      <c r="FGT2639" s="218"/>
      <c r="FGU2639" s="218"/>
      <c r="FGV2639" s="218"/>
      <c r="FGW2639" s="218"/>
      <c r="FGX2639" s="218"/>
      <c r="FGY2639" s="218"/>
      <c r="FGZ2639" s="218"/>
      <c r="FHA2639" s="218"/>
      <c r="FHB2639" s="218"/>
      <c r="FHC2639" s="218"/>
      <c r="FHD2639" s="218"/>
      <c r="FHE2639" s="218"/>
      <c r="FHF2639" s="218"/>
      <c r="FHG2639" s="218"/>
      <c r="FHH2639" s="218"/>
      <c r="FHI2639" s="218"/>
      <c r="FHJ2639" s="218"/>
      <c r="FHK2639" s="218"/>
      <c r="FHL2639" s="218"/>
      <c r="FHM2639" s="218"/>
      <c r="FHN2639" s="218"/>
      <c r="FHO2639" s="218"/>
      <c r="FHP2639" s="218"/>
      <c r="FHQ2639" s="218"/>
      <c r="FHR2639" s="218"/>
      <c r="FHS2639" s="218"/>
      <c r="FHT2639" s="218"/>
      <c r="FHU2639" s="218"/>
      <c r="FHV2639" s="218"/>
      <c r="FHW2639" s="218"/>
      <c r="FHX2639" s="218"/>
      <c r="FHY2639" s="218"/>
      <c r="FHZ2639" s="218"/>
      <c r="FIA2639" s="218"/>
      <c r="FIB2639" s="218"/>
      <c r="FIC2639" s="218"/>
      <c r="FID2639" s="218"/>
      <c r="FIE2639" s="218"/>
      <c r="FIF2639" s="218"/>
      <c r="FIG2639" s="218"/>
      <c r="FIH2639" s="218"/>
      <c r="FII2639" s="218"/>
      <c r="FIJ2639" s="218"/>
      <c r="FIK2639" s="218"/>
      <c r="FIL2639" s="218"/>
      <c r="FIM2639" s="218"/>
      <c r="FIN2639" s="218"/>
      <c r="FIO2639" s="218"/>
      <c r="FIP2639" s="218"/>
      <c r="FIQ2639" s="218"/>
      <c r="FIR2639" s="218"/>
      <c r="FIS2639" s="218"/>
      <c r="FIT2639" s="218"/>
      <c r="FIU2639" s="218"/>
      <c r="FIV2639" s="218"/>
      <c r="FIW2639" s="218"/>
      <c r="FIX2639" s="218"/>
      <c r="FIY2639" s="218"/>
      <c r="FIZ2639" s="218"/>
      <c r="FJA2639" s="218"/>
      <c r="FJB2639" s="218"/>
      <c r="FJC2639" s="218"/>
      <c r="FJD2639" s="218"/>
      <c r="FJE2639" s="218"/>
      <c r="FJF2639" s="218"/>
      <c r="FJG2639" s="218"/>
      <c r="FJH2639" s="218"/>
      <c r="FJI2639" s="218"/>
      <c r="FJJ2639" s="218"/>
      <c r="FJK2639" s="218"/>
      <c r="FJL2639" s="218"/>
      <c r="FJM2639" s="218"/>
      <c r="FJN2639" s="218"/>
      <c r="FJO2639" s="218"/>
      <c r="FJP2639" s="218"/>
      <c r="FJQ2639" s="218"/>
      <c r="FJR2639" s="218"/>
      <c r="FJS2639" s="218"/>
      <c r="FJT2639" s="218"/>
      <c r="FJU2639" s="218"/>
      <c r="FJV2639" s="218"/>
      <c r="FJW2639" s="218"/>
      <c r="FJX2639" s="218"/>
      <c r="FJY2639" s="218"/>
      <c r="FJZ2639" s="218"/>
      <c r="FKA2639" s="218"/>
      <c r="FKB2639" s="218"/>
      <c r="FKC2639" s="218"/>
      <c r="FKD2639" s="218"/>
      <c r="FKE2639" s="218"/>
      <c r="FKF2639" s="218"/>
      <c r="FKG2639" s="218"/>
      <c r="FKH2639" s="218"/>
      <c r="FKI2639" s="218"/>
      <c r="FKJ2639" s="218"/>
      <c r="FKK2639" s="218"/>
      <c r="FKL2639" s="218"/>
      <c r="FKM2639" s="218"/>
      <c r="FKN2639" s="218"/>
      <c r="FKO2639" s="218"/>
      <c r="FKP2639" s="218"/>
      <c r="FKQ2639" s="218"/>
      <c r="FKR2639" s="218"/>
      <c r="FKS2639" s="218"/>
      <c r="FKT2639" s="218"/>
      <c r="FKU2639" s="218"/>
      <c r="FKV2639" s="218"/>
      <c r="FKW2639" s="218"/>
      <c r="FKX2639" s="218"/>
      <c r="FKY2639" s="218"/>
      <c r="FKZ2639" s="218"/>
      <c r="FLA2639" s="218"/>
      <c r="FLB2639" s="218"/>
      <c r="FLC2639" s="218"/>
      <c r="FLD2639" s="218"/>
      <c r="FLE2639" s="218"/>
      <c r="FLF2639" s="218"/>
      <c r="FLG2639" s="218"/>
      <c r="FLH2639" s="218"/>
      <c r="FLI2639" s="218"/>
      <c r="FLJ2639" s="218"/>
      <c r="FLK2639" s="218"/>
      <c r="FLL2639" s="218"/>
      <c r="FLM2639" s="218"/>
      <c r="FLN2639" s="218"/>
      <c r="FLO2639" s="218"/>
      <c r="FLP2639" s="218"/>
      <c r="FLQ2639" s="218"/>
      <c r="FLR2639" s="218"/>
      <c r="FLS2639" s="218"/>
      <c r="FLT2639" s="218"/>
      <c r="FLU2639" s="218"/>
      <c r="FLV2639" s="218"/>
      <c r="FLW2639" s="218"/>
      <c r="FLX2639" s="218"/>
      <c r="FLY2639" s="218"/>
      <c r="FLZ2639" s="218"/>
      <c r="FMA2639" s="218"/>
      <c r="FMB2639" s="218"/>
      <c r="FMC2639" s="218"/>
      <c r="FMD2639" s="218"/>
      <c r="FME2639" s="218"/>
      <c r="FMF2639" s="218"/>
      <c r="FMG2639" s="218"/>
      <c r="FMH2639" s="218"/>
      <c r="FMI2639" s="218"/>
      <c r="FMJ2639" s="218"/>
      <c r="FMK2639" s="218"/>
      <c r="FML2639" s="218"/>
      <c r="FMM2639" s="218"/>
      <c r="FMN2639" s="218"/>
      <c r="FMO2639" s="218"/>
      <c r="FMP2639" s="218"/>
      <c r="FMQ2639" s="218"/>
      <c r="FMR2639" s="218"/>
      <c r="FMS2639" s="218"/>
      <c r="FMT2639" s="218"/>
      <c r="FMU2639" s="218"/>
      <c r="FMV2639" s="218"/>
      <c r="FMW2639" s="218"/>
      <c r="FMX2639" s="218"/>
      <c r="FMY2639" s="218"/>
      <c r="FMZ2639" s="218"/>
      <c r="FNA2639" s="218"/>
      <c r="FNB2639" s="218"/>
      <c r="FNC2639" s="218"/>
      <c r="FND2639" s="218"/>
      <c r="FNE2639" s="218"/>
      <c r="FNF2639" s="218"/>
      <c r="FNG2639" s="218"/>
      <c r="FNH2639" s="218"/>
      <c r="FNI2639" s="218"/>
      <c r="FNJ2639" s="218"/>
      <c r="FNK2639" s="218"/>
      <c r="FNL2639" s="218"/>
      <c r="FNM2639" s="218"/>
      <c r="FNN2639" s="218"/>
      <c r="FNO2639" s="218"/>
      <c r="FNP2639" s="218"/>
      <c r="FNQ2639" s="218"/>
      <c r="FNR2639" s="218"/>
      <c r="FNS2639" s="218"/>
      <c r="FNT2639" s="218"/>
      <c r="FNU2639" s="218"/>
      <c r="FNV2639" s="218"/>
      <c r="FNW2639" s="218"/>
      <c r="FNX2639" s="218"/>
      <c r="FNY2639" s="218"/>
      <c r="FNZ2639" s="218"/>
      <c r="FOA2639" s="218"/>
      <c r="FOB2639" s="218"/>
      <c r="FOC2639" s="218"/>
      <c r="FOD2639" s="218"/>
      <c r="FOE2639" s="218"/>
      <c r="FOF2639" s="218"/>
      <c r="FOG2639" s="218"/>
      <c r="FOH2639" s="218"/>
      <c r="FOI2639" s="218"/>
      <c r="FOJ2639" s="218"/>
      <c r="FOK2639" s="218"/>
      <c r="FOL2639" s="218"/>
      <c r="FOM2639" s="218"/>
      <c r="FON2639" s="218"/>
      <c r="FOO2639" s="218"/>
      <c r="FOP2639" s="218"/>
      <c r="FOQ2639" s="218"/>
      <c r="FOR2639" s="218"/>
      <c r="FOS2639" s="218"/>
      <c r="FOT2639" s="218"/>
      <c r="FOU2639" s="218"/>
      <c r="FOV2639" s="218"/>
      <c r="FOW2639" s="218"/>
      <c r="FOX2639" s="218"/>
      <c r="FOY2639" s="218"/>
      <c r="FOZ2639" s="218"/>
      <c r="FPA2639" s="218"/>
      <c r="FPB2639" s="218"/>
      <c r="FPC2639" s="218"/>
      <c r="FPD2639" s="218"/>
      <c r="FPE2639" s="218"/>
      <c r="FPF2639" s="218"/>
      <c r="FPG2639" s="218"/>
      <c r="FPH2639" s="218"/>
      <c r="FPI2639" s="218"/>
      <c r="FPJ2639" s="218"/>
      <c r="FPK2639" s="218"/>
      <c r="FPL2639" s="218"/>
      <c r="FPM2639" s="218"/>
      <c r="FPN2639" s="218"/>
      <c r="FPO2639" s="218"/>
      <c r="FPP2639" s="218"/>
      <c r="FPQ2639" s="218"/>
      <c r="FPR2639" s="218"/>
      <c r="FPS2639" s="218"/>
      <c r="FPT2639" s="218"/>
      <c r="FPU2639" s="218"/>
      <c r="FPV2639" s="218"/>
      <c r="FPW2639" s="218"/>
      <c r="FPX2639" s="218"/>
      <c r="FPY2639" s="218"/>
      <c r="FPZ2639" s="218"/>
      <c r="FQA2639" s="218"/>
      <c r="FQB2639" s="218"/>
      <c r="FQC2639" s="218"/>
      <c r="FQD2639" s="218"/>
      <c r="FQE2639" s="218"/>
      <c r="FQF2639" s="218"/>
      <c r="FQG2639" s="218"/>
      <c r="FQH2639" s="218"/>
      <c r="FQI2639" s="218"/>
      <c r="FQJ2639" s="218"/>
      <c r="FQK2639" s="218"/>
      <c r="FQL2639" s="218"/>
      <c r="FQM2639" s="218"/>
      <c r="FQN2639" s="218"/>
      <c r="FQO2639" s="218"/>
      <c r="FQP2639" s="218"/>
      <c r="FQQ2639" s="218"/>
      <c r="FQR2639" s="218"/>
      <c r="FQS2639" s="218"/>
      <c r="FQT2639" s="218"/>
      <c r="FQU2639" s="218"/>
      <c r="FQV2639" s="218"/>
      <c r="FQW2639" s="218"/>
      <c r="FQX2639" s="218"/>
      <c r="FQY2639" s="218"/>
      <c r="FQZ2639" s="218"/>
      <c r="FRA2639" s="218"/>
      <c r="FRB2639" s="218"/>
      <c r="FRC2639" s="218"/>
      <c r="FRD2639" s="218"/>
      <c r="FRE2639" s="218"/>
      <c r="FRF2639" s="218"/>
      <c r="FRG2639" s="218"/>
      <c r="FRH2639" s="218"/>
      <c r="FRI2639" s="218"/>
      <c r="FRJ2639" s="218"/>
      <c r="FRK2639" s="218"/>
      <c r="FRL2639" s="218"/>
      <c r="FRM2639" s="218"/>
      <c r="FRN2639" s="218"/>
      <c r="FRO2639" s="218"/>
      <c r="FRP2639" s="218"/>
      <c r="FRQ2639" s="218"/>
      <c r="FRR2639" s="218"/>
      <c r="FRS2639" s="218"/>
      <c r="FRT2639" s="218"/>
      <c r="FRU2639" s="218"/>
      <c r="FRV2639" s="218"/>
      <c r="FRW2639" s="218"/>
      <c r="FRX2639" s="218"/>
      <c r="FRY2639" s="218"/>
      <c r="FRZ2639" s="218"/>
      <c r="FSA2639" s="218"/>
      <c r="FSB2639" s="218"/>
      <c r="FSC2639" s="218"/>
      <c r="FSD2639" s="218"/>
      <c r="FSE2639" s="218"/>
      <c r="FSF2639" s="218"/>
      <c r="FSG2639" s="218"/>
      <c r="FSH2639" s="218"/>
      <c r="FSI2639" s="218"/>
      <c r="FSJ2639" s="218"/>
      <c r="FSK2639" s="218"/>
      <c r="FSL2639" s="218"/>
      <c r="FSM2639" s="218"/>
      <c r="FSN2639" s="218"/>
      <c r="FSO2639" s="218"/>
      <c r="FSP2639" s="218"/>
      <c r="FSQ2639" s="218"/>
      <c r="FSR2639" s="218"/>
      <c r="FSS2639" s="218"/>
      <c r="FST2639" s="218"/>
      <c r="FSU2639" s="218"/>
      <c r="FSV2639" s="218"/>
      <c r="FSW2639" s="218"/>
      <c r="FSX2639" s="218"/>
      <c r="FSY2639" s="218"/>
      <c r="FSZ2639" s="218"/>
      <c r="FTA2639" s="218"/>
      <c r="FTB2639" s="218"/>
      <c r="FTC2639" s="218"/>
      <c r="FTD2639" s="218"/>
      <c r="FTE2639" s="218"/>
      <c r="FTF2639" s="218"/>
      <c r="FTG2639" s="218"/>
      <c r="FTH2639" s="218"/>
      <c r="FTI2639" s="218"/>
      <c r="FTJ2639" s="218"/>
      <c r="FTK2639" s="218"/>
      <c r="FTL2639" s="218"/>
      <c r="FTM2639" s="218"/>
      <c r="FTN2639" s="218"/>
      <c r="FTO2639" s="218"/>
      <c r="FTP2639" s="218"/>
      <c r="FTQ2639" s="218"/>
      <c r="FTR2639" s="218"/>
      <c r="FTS2639" s="218"/>
      <c r="FTT2639" s="218"/>
      <c r="FTU2639" s="218"/>
      <c r="FTV2639" s="218"/>
      <c r="FTW2639" s="218"/>
      <c r="FTX2639" s="218"/>
      <c r="FTY2639" s="218"/>
      <c r="FTZ2639" s="218"/>
      <c r="FUA2639" s="218"/>
      <c r="FUB2639" s="218"/>
      <c r="FUC2639" s="218"/>
      <c r="FUD2639" s="218"/>
      <c r="FUE2639" s="218"/>
      <c r="FUF2639" s="218"/>
      <c r="FUG2639" s="218"/>
      <c r="FUH2639" s="218"/>
      <c r="FUI2639" s="218"/>
      <c r="FUJ2639" s="218"/>
      <c r="FUK2639" s="218"/>
      <c r="FUL2639" s="218"/>
      <c r="FUM2639" s="218"/>
      <c r="FUN2639" s="218"/>
      <c r="FUO2639" s="218"/>
      <c r="FUP2639" s="218"/>
      <c r="FUQ2639" s="218"/>
      <c r="FUR2639" s="218"/>
      <c r="FUS2639" s="218"/>
      <c r="FUT2639" s="218"/>
      <c r="FUU2639" s="218"/>
      <c r="FUV2639" s="218"/>
      <c r="FUW2639" s="218"/>
      <c r="FUX2639" s="218"/>
      <c r="FUY2639" s="218"/>
      <c r="FUZ2639" s="218"/>
      <c r="FVA2639" s="218"/>
      <c r="FVB2639" s="218"/>
      <c r="FVC2639" s="218"/>
      <c r="FVD2639" s="218"/>
      <c r="FVE2639" s="218"/>
      <c r="FVF2639" s="218"/>
      <c r="FVG2639" s="218"/>
      <c r="FVH2639" s="218"/>
      <c r="FVI2639" s="218"/>
      <c r="FVJ2639" s="218"/>
      <c r="FVK2639" s="218"/>
      <c r="FVL2639" s="218"/>
      <c r="FVM2639" s="218"/>
      <c r="FVN2639" s="218"/>
      <c r="FVO2639" s="218"/>
      <c r="FVP2639" s="218"/>
      <c r="FVQ2639" s="218"/>
      <c r="FVR2639" s="218"/>
      <c r="FVS2639" s="218"/>
      <c r="FVT2639" s="218"/>
      <c r="FVU2639" s="218"/>
      <c r="FVV2639" s="218"/>
      <c r="FVW2639" s="218"/>
      <c r="FVX2639" s="218"/>
      <c r="FVY2639" s="218"/>
      <c r="FVZ2639" s="218"/>
      <c r="FWA2639" s="218"/>
      <c r="FWB2639" s="218"/>
      <c r="FWC2639" s="218"/>
      <c r="FWD2639" s="218"/>
      <c r="FWE2639" s="218"/>
      <c r="FWF2639" s="218"/>
      <c r="FWG2639" s="218"/>
      <c r="FWH2639" s="218"/>
      <c r="FWI2639" s="218"/>
      <c r="FWJ2639" s="218"/>
      <c r="FWK2639" s="218"/>
      <c r="FWL2639" s="218"/>
      <c r="FWM2639" s="218"/>
      <c r="FWN2639" s="218"/>
      <c r="FWO2639" s="218"/>
      <c r="FWP2639" s="218"/>
      <c r="FWQ2639" s="218"/>
      <c r="FWR2639" s="218"/>
      <c r="FWS2639" s="218"/>
      <c r="FWT2639" s="218"/>
      <c r="FWU2639" s="218"/>
      <c r="FWV2639" s="218"/>
      <c r="FWW2639" s="218"/>
      <c r="FWX2639" s="218"/>
      <c r="FWY2639" s="218"/>
      <c r="FWZ2639" s="218"/>
      <c r="FXA2639" s="218"/>
      <c r="FXB2639" s="218"/>
      <c r="FXC2639" s="218"/>
      <c r="FXD2639" s="218"/>
      <c r="FXE2639" s="218"/>
      <c r="FXF2639" s="218"/>
      <c r="FXG2639" s="218"/>
      <c r="FXH2639" s="218"/>
      <c r="FXI2639" s="218"/>
      <c r="FXJ2639" s="218"/>
      <c r="FXK2639" s="218"/>
      <c r="FXL2639" s="218"/>
      <c r="FXM2639" s="218"/>
      <c r="FXN2639" s="218"/>
      <c r="FXO2639" s="218"/>
      <c r="FXP2639" s="218"/>
      <c r="FXQ2639" s="218"/>
      <c r="FXR2639" s="218"/>
      <c r="FXS2639" s="218"/>
      <c r="FXT2639" s="218"/>
      <c r="FXU2639" s="218"/>
      <c r="FXV2639" s="218"/>
      <c r="FXW2639" s="218"/>
      <c r="FXX2639" s="218"/>
      <c r="FXY2639" s="218"/>
      <c r="FXZ2639" s="218"/>
      <c r="FYA2639" s="218"/>
      <c r="FYB2639" s="218"/>
      <c r="FYC2639" s="218"/>
      <c r="FYD2639" s="218"/>
      <c r="FYE2639" s="218"/>
      <c r="FYF2639" s="218"/>
      <c r="FYG2639" s="218"/>
      <c r="FYH2639" s="218"/>
      <c r="FYI2639" s="218"/>
      <c r="FYJ2639" s="218"/>
      <c r="FYK2639" s="218"/>
      <c r="FYL2639" s="218"/>
      <c r="FYM2639" s="218"/>
      <c r="FYN2639" s="218"/>
      <c r="FYO2639" s="218"/>
      <c r="FYP2639" s="218"/>
      <c r="FYQ2639" s="218"/>
      <c r="FYR2639" s="218"/>
      <c r="FYS2639" s="218"/>
      <c r="FYT2639" s="218"/>
      <c r="FYU2639" s="218"/>
      <c r="FYV2639" s="218"/>
      <c r="FYW2639" s="218"/>
      <c r="FYX2639" s="218"/>
      <c r="FYY2639" s="218"/>
      <c r="FYZ2639" s="218"/>
      <c r="FZA2639" s="218"/>
      <c r="FZB2639" s="218"/>
      <c r="FZC2639" s="218"/>
      <c r="FZD2639" s="218"/>
      <c r="FZE2639" s="218"/>
      <c r="FZF2639" s="218"/>
      <c r="FZG2639" s="218"/>
      <c r="FZH2639" s="218"/>
      <c r="FZI2639" s="218"/>
      <c r="FZJ2639" s="218"/>
      <c r="FZK2639" s="218"/>
      <c r="FZL2639" s="218"/>
      <c r="FZM2639" s="218"/>
      <c r="FZN2639" s="218"/>
      <c r="FZO2639" s="218"/>
      <c r="FZP2639" s="218"/>
      <c r="FZQ2639" s="218"/>
      <c r="FZR2639" s="218"/>
      <c r="FZS2639" s="218"/>
      <c r="FZT2639" s="218"/>
      <c r="FZU2639" s="218"/>
      <c r="FZV2639" s="218"/>
      <c r="FZW2639" s="218"/>
      <c r="FZX2639" s="218"/>
      <c r="FZY2639" s="218"/>
      <c r="FZZ2639" s="218"/>
      <c r="GAA2639" s="218"/>
      <c r="GAB2639" s="218"/>
      <c r="GAC2639" s="218"/>
      <c r="GAD2639" s="218"/>
      <c r="GAE2639" s="218"/>
      <c r="GAF2639" s="218"/>
      <c r="GAG2639" s="218"/>
      <c r="GAH2639" s="218"/>
      <c r="GAI2639" s="218"/>
      <c r="GAJ2639" s="218"/>
      <c r="GAK2639" s="218"/>
      <c r="GAL2639" s="218"/>
      <c r="GAM2639" s="218"/>
      <c r="GAN2639" s="218"/>
      <c r="GAO2639" s="218"/>
      <c r="GAP2639" s="218"/>
      <c r="GAQ2639" s="218"/>
      <c r="GAR2639" s="218"/>
      <c r="GAS2639" s="218"/>
      <c r="GAT2639" s="218"/>
      <c r="GAU2639" s="218"/>
      <c r="GAV2639" s="218"/>
      <c r="GAW2639" s="218"/>
      <c r="GAX2639" s="218"/>
      <c r="GAY2639" s="218"/>
      <c r="GAZ2639" s="218"/>
      <c r="GBA2639" s="218"/>
      <c r="GBB2639" s="218"/>
      <c r="GBC2639" s="218"/>
      <c r="GBD2639" s="218"/>
      <c r="GBE2639" s="218"/>
      <c r="GBF2639" s="218"/>
      <c r="GBG2639" s="218"/>
      <c r="GBH2639" s="218"/>
      <c r="GBI2639" s="218"/>
      <c r="GBJ2639" s="218"/>
      <c r="GBK2639" s="218"/>
      <c r="GBL2639" s="218"/>
      <c r="GBM2639" s="218"/>
      <c r="GBN2639" s="218"/>
      <c r="GBO2639" s="218"/>
      <c r="GBP2639" s="218"/>
      <c r="GBQ2639" s="218"/>
      <c r="GBR2639" s="218"/>
      <c r="GBS2639" s="218"/>
      <c r="GBT2639" s="218"/>
      <c r="GBU2639" s="218"/>
      <c r="GBV2639" s="218"/>
      <c r="GBW2639" s="218"/>
      <c r="GBX2639" s="218"/>
      <c r="GBY2639" s="218"/>
      <c r="GBZ2639" s="218"/>
      <c r="GCA2639" s="218"/>
      <c r="GCB2639" s="218"/>
      <c r="GCC2639" s="218"/>
      <c r="GCD2639" s="218"/>
      <c r="GCE2639" s="218"/>
      <c r="GCF2639" s="218"/>
      <c r="GCG2639" s="218"/>
      <c r="GCH2639" s="218"/>
      <c r="GCI2639" s="218"/>
      <c r="GCJ2639" s="218"/>
      <c r="GCK2639" s="218"/>
      <c r="GCL2639" s="218"/>
      <c r="GCM2639" s="218"/>
      <c r="GCN2639" s="218"/>
      <c r="GCO2639" s="218"/>
      <c r="GCP2639" s="218"/>
      <c r="GCQ2639" s="218"/>
      <c r="GCR2639" s="218"/>
      <c r="GCS2639" s="218"/>
      <c r="GCT2639" s="218"/>
      <c r="GCU2639" s="218"/>
      <c r="GCV2639" s="218"/>
      <c r="GCW2639" s="218"/>
      <c r="GCX2639" s="218"/>
      <c r="GCY2639" s="218"/>
      <c r="GCZ2639" s="218"/>
      <c r="GDA2639" s="218"/>
      <c r="GDB2639" s="218"/>
      <c r="GDC2639" s="218"/>
      <c r="GDD2639" s="218"/>
      <c r="GDE2639" s="218"/>
      <c r="GDF2639" s="218"/>
      <c r="GDG2639" s="218"/>
      <c r="GDH2639" s="218"/>
      <c r="GDI2639" s="218"/>
      <c r="GDJ2639" s="218"/>
      <c r="GDK2639" s="218"/>
      <c r="GDL2639" s="218"/>
      <c r="GDM2639" s="218"/>
      <c r="GDN2639" s="218"/>
      <c r="GDO2639" s="218"/>
      <c r="GDP2639" s="218"/>
      <c r="GDQ2639" s="218"/>
      <c r="GDR2639" s="218"/>
      <c r="GDS2639" s="218"/>
      <c r="GDT2639" s="218"/>
      <c r="GDU2639" s="218"/>
      <c r="GDV2639" s="218"/>
      <c r="GDW2639" s="218"/>
      <c r="GDX2639" s="218"/>
      <c r="GDY2639" s="218"/>
      <c r="GDZ2639" s="218"/>
      <c r="GEA2639" s="218"/>
      <c r="GEB2639" s="218"/>
      <c r="GEC2639" s="218"/>
      <c r="GED2639" s="218"/>
      <c r="GEE2639" s="218"/>
      <c r="GEF2639" s="218"/>
      <c r="GEG2639" s="218"/>
      <c r="GEH2639" s="218"/>
      <c r="GEI2639" s="218"/>
      <c r="GEJ2639" s="218"/>
      <c r="GEK2639" s="218"/>
      <c r="GEL2639" s="218"/>
      <c r="GEM2639" s="218"/>
      <c r="GEN2639" s="218"/>
      <c r="GEO2639" s="218"/>
      <c r="GEP2639" s="218"/>
      <c r="GEQ2639" s="218"/>
      <c r="GER2639" s="218"/>
      <c r="GES2639" s="218"/>
      <c r="GET2639" s="218"/>
      <c r="GEU2639" s="218"/>
      <c r="GEV2639" s="218"/>
      <c r="GEW2639" s="218"/>
      <c r="GEX2639" s="218"/>
      <c r="GEY2639" s="218"/>
      <c r="GEZ2639" s="218"/>
      <c r="GFA2639" s="218"/>
      <c r="GFB2639" s="218"/>
      <c r="GFC2639" s="218"/>
      <c r="GFD2639" s="218"/>
      <c r="GFE2639" s="218"/>
      <c r="GFF2639" s="218"/>
      <c r="GFG2639" s="218"/>
      <c r="GFH2639" s="218"/>
      <c r="GFI2639" s="218"/>
      <c r="GFJ2639" s="218"/>
      <c r="GFK2639" s="218"/>
      <c r="GFL2639" s="218"/>
      <c r="GFM2639" s="218"/>
      <c r="GFN2639" s="218"/>
      <c r="GFO2639" s="218"/>
      <c r="GFP2639" s="218"/>
      <c r="GFQ2639" s="218"/>
      <c r="GFR2639" s="218"/>
      <c r="GFS2639" s="218"/>
      <c r="GFT2639" s="218"/>
      <c r="GFU2639" s="218"/>
      <c r="GFV2639" s="218"/>
      <c r="GFW2639" s="218"/>
      <c r="GFX2639" s="218"/>
      <c r="GFY2639" s="218"/>
      <c r="GFZ2639" s="218"/>
      <c r="GGA2639" s="218"/>
      <c r="GGB2639" s="218"/>
      <c r="GGC2639" s="218"/>
      <c r="GGD2639" s="218"/>
      <c r="GGE2639" s="218"/>
      <c r="GGF2639" s="218"/>
      <c r="GGG2639" s="218"/>
      <c r="GGH2639" s="218"/>
      <c r="GGI2639" s="218"/>
      <c r="GGJ2639" s="218"/>
      <c r="GGK2639" s="218"/>
      <c r="GGL2639" s="218"/>
      <c r="GGM2639" s="218"/>
      <c r="GGN2639" s="218"/>
      <c r="GGO2639" s="218"/>
      <c r="GGP2639" s="218"/>
      <c r="GGQ2639" s="218"/>
      <c r="GGR2639" s="218"/>
      <c r="GGS2639" s="218"/>
      <c r="GGT2639" s="218"/>
      <c r="GGU2639" s="218"/>
      <c r="GGV2639" s="218"/>
      <c r="GGW2639" s="218"/>
      <c r="GGX2639" s="218"/>
      <c r="GGY2639" s="218"/>
      <c r="GGZ2639" s="218"/>
      <c r="GHA2639" s="218"/>
      <c r="GHB2639" s="218"/>
      <c r="GHC2639" s="218"/>
      <c r="GHD2639" s="218"/>
      <c r="GHE2639" s="218"/>
      <c r="GHF2639" s="218"/>
      <c r="GHG2639" s="218"/>
      <c r="GHH2639" s="218"/>
      <c r="GHI2639" s="218"/>
      <c r="GHJ2639" s="218"/>
      <c r="GHK2639" s="218"/>
      <c r="GHL2639" s="218"/>
      <c r="GHM2639" s="218"/>
      <c r="GHN2639" s="218"/>
      <c r="GHO2639" s="218"/>
      <c r="GHP2639" s="218"/>
      <c r="GHQ2639" s="218"/>
      <c r="GHR2639" s="218"/>
      <c r="GHS2639" s="218"/>
      <c r="GHT2639" s="218"/>
      <c r="GHU2639" s="218"/>
      <c r="GHV2639" s="218"/>
      <c r="GHW2639" s="218"/>
      <c r="GHX2639" s="218"/>
      <c r="GHY2639" s="218"/>
      <c r="GHZ2639" s="218"/>
      <c r="GIA2639" s="218"/>
      <c r="GIB2639" s="218"/>
      <c r="GIC2639" s="218"/>
      <c r="GID2639" s="218"/>
      <c r="GIE2639" s="218"/>
      <c r="GIF2639" s="218"/>
      <c r="GIG2639" s="218"/>
      <c r="GIH2639" s="218"/>
      <c r="GII2639" s="218"/>
      <c r="GIJ2639" s="218"/>
      <c r="GIK2639" s="218"/>
      <c r="GIL2639" s="218"/>
      <c r="GIM2639" s="218"/>
      <c r="GIN2639" s="218"/>
      <c r="GIO2639" s="218"/>
      <c r="GIP2639" s="218"/>
      <c r="GIQ2639" s="218"/>
      <c r="GIR2639" s="218"/>
      <c r="GIS2639" s="218"/>
      <c r="GIT2639" s="218"/>
      <c r="GIU2639" s="218"/>
      <c r="GIV2639" s="218"/>
      <c r="GIW2639" s="218"/>
      <c r="GIX2639" s="218"/>
      <c r="GIY2639" s="218"/>
      <c r="GIZ2639" s="218"/>
      <c r="GJA2639" s="218"/>
      <c r="GJB2639" s="218"/>
      <c r="GJC2639" s="218"/>
      <c r="GJD2639" s="218"/>
      <c r="GJE2639" s="218"/>
      <c r="GJF2639" s="218"/>
      <c r="GJG2639" s="218"/>
      <c r="GJH2639" s="218"/>
      <c r="GJI2639" s="218"/>
      <c r="GJJ2639" s="218"/>
      <c r="GJK2639" s="218"/>
      <c r="GJL2639" s="218"/>
      <c r="GJM2639" s="218"/>
      <c r="GJN2639" s="218"/>
      <c r="GJO2639" s="218"/>
      <c r="GJP2639" s="218"/>
      <c r="GJQ2639" s="218"/>
      <c r="GJR2639" s="218"/>
      <c r="GJS2639" s="218"/>
      <c r="GJT2639" s="218"/>
      <c r="GJU2639" s="218"/>
      <c r="GJV2639" s="218"/>
      <c r="GJW2639" s="218"/>
      <c r="GJX2639" s="218"/>
      <c r="GJY2639" s="218"/>
      <c r="GJZ2639" s="218"/>
      <c r="GKA2639" s="218"/>
      <c r="GKB2639" s="218"/>
      <c r="GKC2639" s="218"/>
      <c r="GKD2639" s="218"/>
      <c r="GKE2639" s="218"/>
      <c r="GKF2639" s="218"/>
      <c r="GKG2639" s="218"/>
      <c r="GKH2639" s="218"/>
      <c r="GKI2639" s="218"/>
      <c r="GKJ2639" s="218"/>
      <c r="GKK2639" s="218"/>
      <c r="GKL2639" s="218"/>
      <c r="GKM2639" s="218"/>
      <c r="GKN2639" s="218"/>
      <c r="GKO2639" s="218"/>
      <c r="GKP2639" s="218"/>
      <c r="GKQ2639" s="218"/>
      <c r="GKR2639" s="218"/>
      <c r="GKS2639" s="218"/>
      <c r="GKT2639" s="218"/>
      <c r="GKU2639" s="218"/>
      <c r="GKV2639" s="218"/>
      <c r="GKW2639" s="218"/>
      <c r="GKX2639" s="218"/>
      <c r="GKY2639" s="218"/>
      <c r="GKZ2639" s="218"/>
      <c r="GLA2639" s="218"/>
      <c r="GLB2639" s="218"/>
      <c r="GLC2639" s="218"/>
      <c r="GLD2639" s="218"/>
      <c r="GLE2639" s="218"/>
      <c r="GLF2639" s="218"/>
      <c r="GLG2639" s="218"/>
      <c r="GLH2639" s="218"/>
      <c r="GLI2639" s="218"/>
      <c r="GLJ2639" s="218"/>
      <c r="GLK2639" s="218"/>
      <c r="GLL2639" s="218"/>
      <c r="GLM2639" s="218"/>
      <c r="GLN2639" s="218"/>
      <c r="GLO2639" s="218"/>
      <c r="GLP2639" s="218"/>
      <c r="GLQ2639" s="218"/>
      <c r="GLR2639" s="218"/>
      <c r="GLS2639" s="218"/>
      <c r="GLT2639" s="218"/>
      <c r="GLU2639" s="218"/>
      <c r="GLV2639" s="218"/>
      <c r="GLW2639" s="218"/>
      <c r="GLX2639" s="218"/>
      <c r="GLY2639" s="218"/>
      <c r="GLZ2639" s="218"/>
      <c r="GMA2639" s="218"/>
      <c r="GMB2639" s="218"/>
      <c r="GMC2639" s="218"/>
      <c r="GMD2639" s="218"/>
      <c r="GME2639" s="218"/>
      <c r="GMF2639" s="218"/>
      <c r="GMG2639" s="218"/>
      <c r="GMH2639" s="218"/>
      <c r="GMI2639" s="218"/>
      <c r="GMJ2639" s="218"/>
      <c r="GMK2639" s="218"/>
      <c r="GML2639" s="218"/>
      <c r="GMM2639" s="218"/>
      <c r="GMN2639" s="218"/>
      <c r="GMO2639" s="218"/>
      <c r="GMP2639" s="218"/>
      <c r="GMQ2639" s="218"/>
      <c r="GMR2639" s="218"/>
      <c r="GMS2639" s="218"/>
      <c r="GMT2639" s="218"/>
      <c r="GMU2639" s="218"/>
      <c r="GMV2639" s="218"/>
      <c r="GMW2639" s="218"/>
      <c r="GMX2639" s="218"/>
      <c r="GMY2639" s="218"/>
      <c r="GMZ2639" s="218"/>
      <c r="GNA2639" s="218"/>
      <c r="GNB2639" s="218"/>
      <c r="GNC2639" s="218"/>
      <c r="GND2639" s="218"/>
      <c r="GNE2639" s="218"/>
      <c r="GNF2639" s="218"/>
      <c r="GNG2639" s="218"/>
      <c r="GNH2639" s="218"/>
      <c r="GNI2639" s="218"/>
      <c r="GNJ2639" s="218"/>
      <c r="GNK2639" s="218"/>
      <c r="GNL2639" s="218"/>
      <c r="GNM2639" s="218"/>
      <c r="GNN2639" s="218"/>
      <c r="GNO2639" s="218"/>
      <c r="GNP2639" s="218"/>
      <c r="GNQ2639" s="218"/>
      <c r="GNR2639" s="218"/>
      <c r="GNS2639" s="218"/>
      <c r="GNT2639" s="218"/>
      <c r="GNU2639" s="218"/>
      <c r="GNV2639" s="218"/>
      <c r="GNW2639" s="218"/>
      <c r="GNX2639" s="218"/>
      <c r="GNY2639" s="218"/>
      <c r="GNZ2639" s="218"/>
      <c r="GOA2639" s="218"/>
      <c r="GOB2639" s="218"/>
      <c r="GOC2639" s="218"/>
      <c r="GOD2639" s="218"/>
      <c r="GOE2639" s="218"/>
      <c r="GOF2639" s="218"/>
      <c r="GOG2639" s="218"/>
      <c r="GOH2639" s="218"/>
      <c r="GOI2639" s="218"/>
      <c r="GOJ2639" s="218"/>
      <c r="GOK2639" s="218"/>
      <c r="GOL2639" s="218"/>
      <c r="GOM2639" s="218"/>
      <c r="GON2639" s="218"/>
      <c r="GOO2639" s="218"/>
      <c r="GOP2639" s="218"/>
      <c r="GOQ2639" s="218"/>
      <c r="GOR2639" s="218"/>
      <c r="GOS2639" s="218"/>
      <c r="GOT2639" s="218"/>
      <c r="GOU2639" s="218"/>
      <c r="GOV2639" s="218"/>
      <c r="GOW2639" s="218"/>
      <c r="GOX2639" s="218"/>
      <c r="GOY2639" s="218"/>
      <c r="GOZ2639" s="218"/>
      <c r="GPA2639" s="218"/>
      <c r="GPB2639" s="218"/>
      <c r="GPC2639" s="218"/>
      <c r="GPD2639" s="218"/>
      <c r="GPE2639" s="218"/>
      <c r="GPF2639" s="218"/>
      <c r="GPG2639" s="218"/>
      <c r="GPH2639" s="218"/>
      <c r="GPI2639" s="218"/>
      <c r="GPJ2639" s="218"/>
      <c r="GPK2639" s="218"/>
      <c r="GPL2639" s="218"/>
      <c r="GPM2639" s="218"/>
      <c r="GPN2639" s="218"/>
      <c r="GPO2639" s="218"/>
      <c r="GPP2639" s="218"/>
      <c r="GPQ2639" s="218"/>
      <c r="GPR2639" s="218"/>
      <c r="GPS2639" s="218"/>
      <c r="GPT2639" s="218"/>
      <c r="GPU2639" s="218"/>
      <c r="GPV2639" s="218"/>
      <c r="GPW2639" s="218"/>
      <c r="GPX2639" s="218"/>
      <c r="GPY2639" s="218"/>
      <c r="GPZ2639" s="218"/>
      <c r="GQA2639" s="218"/>
      <c r="GQB2639" s="218"/>
      <c r="GQC2639" s="218"/>
      <c r="GQD2639" s="218"/>
      <c r="GQE2639" s="218"/>
      <c r="GQF2639" s="218"/>
      <c r="GQG2639" s="218"/>
      <c r="GQH2639" s="218"/>
      <c r="GQI2639" s="218"/>
      <c r="GQJ2639" s="218"/>
      <c r="GQK2639" s="218"/>
      <c r="GQL2639" s="218"/>
      <c r="GQM2639" s="218"/>
      <c r="GQN2639" s="218"/>
      <c r="GQO2639" s="218"/>
      <c r="GQP2639" s="218"/>
      <c r="GQQ2639" s="218"/>
      <c r="GQR2639" s="218"/>
      <c r="GQS2639" s="218"/>
      <c r="GQT2639" s="218"/>
      <c r="GQU2639" s="218"/>
      <c r="GQV2639" s="218"/>
      <c r="GQW2639" s="218"/>
      <c r="GQX2639" s="218"/>
      <c r="GQY2639" s="218"/>
      <c r="GQZ2639" s="218"/>
      <c r="GRA2639" s="218"/>
      <c r="GRB2639" s="218"/>
      <c r="GRC2639" s="218"/>
      <c r="GRD2639" s="218"/>
      <c r="GRE2639" s="218"/>
      <c r="GRF2639" s="218"/>
      <c r="GRG2639" s="218"/>
      <c r="GRH2639" s="218"/>
      <c r="GRI2639" s="218"/>
      <c r="GRJ2639" s="218"/>
      <c r="GRK2639" s="218"/>
      <c r="GRL2639" s="218"/>
      <c r="GRM2639" s="218"/>
      <c r="GRN2639" s="218"/>
      <c r="GRO2639" s="218"/>
      <c r="GRP2639" s="218"/>
      <c r="GRQ2639" s="218"/>
      <c r="GRR2639" s="218"/>
      <c r="GRS2639" s="218"/>
      <c r="GRT2639" s="218"/>
      <c r="GRU2639" s="218"/>
      <c r="GRV2639" s="218"/>
      <c r="GRW2639" s="218"/>
      <c r="GRX2639" s="218"/>
      <c r="GRY2639" s="218"/>
      <c r="GRZ2639" s="218"/>
      <c r="GSA2639" s="218"/>
      <c r="GSB2639" s="218"/>
      <c r="GSC2639" s="218"/>
      <c r="GSD2639" s="218"/>
      <c r="GSE2639" s="218"/>
      <c r="GSF2639" s="218"/>
      <c r="GSG2639" s="218"/>
      <c r="GSH2639" s="218"/>
      <c r="GSI2639" s="218"/>
      <c r="GSJ2639" s="218"/>
      <c r="GSK2639" s="218"/>
      <c r="GSL2639" s="218"/>
      <c r="GSM2639" s="218"/>
      <c r="GSN2639" s="218"/>
      <c r="GSO2639" s="218"/>
      <c r="GSP2639" s="218"/>
      <c r="GSQ2639" s="218"/>
      <c r="GSR2639" s="218"/>
      <c r="GSS2639" s="218"/>
      <c r="GST2639" s="218"/>
      <c r="GSU2639" s="218"/>
      <c r="GSV2639" s="218"/>
      <c r="GSW2639" s="218"/>
      <c r="GSX2639" s="218"/>
      <c r="GSY2639" s="218"/>
      <c r="GSZ2639" s="218"/>
      <c r="GTA2639" s="218"/>
      <c r="GTB2639" s="218"/>
      <c r="GTC2639" s="218"/>
      <c r="GTD2639" s="218"/>
      <c r="GTE2639" s="218"/>
      <c r="GTF2639" s="218"/>
      <c r="GTG2639" s="218"/>
      <c r="GTH2639" s="218"/>
      <c r="GTI2639" s="218"/>
      <c r="GTJ2639" s="218"/>
      <c r="GTK2639" s="218"/>
      <c r="GTL2639" s="218"/>
      <c r="GTM2639" s="218"/>
      <c r="GTN2639" s="218"/>
      <c r="GTO2639" s="218"/>
      <c r="GTP2639" s="218"/>
      <c r="GTQ2639" s="218"/>
      <c r="GTR2639" s="218"/>
      <c r="GTS2639" s="218"/>
      <c r="GTT2639" s="218"/>
      <c r="GTU2639" s="218"/>
      <c r="GTV2639" s="218"/>
      <c r="GTW2639" s="218"/>
      <c r="GTX2639" s="218"/>
      <c r="GTY2639" s="218"/>
      <c r="GTZ2639" s="218"/>
      <c r="GUA2639" s="218"/>
      <c r="GUB2639" s="218"/>
      <c r="GUC2639" s="218"/>
      <c r="GUD2639" s="218"/>
      <c r="GUE2639" s="218"/>
      <c r="GUF2639" s="218"/>
      <c r="GUG2639" s="218"/>
      <c r="GUH2639" s="218"/>
      <c r="GUI2639" s="218"/>
      <c r="GUJ2639" s="218"/>
      <c r="GUK2639" s="218"/>
      <c r="GUL2639" s="218"/>
      <c r="GUM2639" s="218"/>
      <c r="GUN2639" s="218"/>
      <c r="GUO2639" s="218"/>
      <c r="GUP2639" s="218"/>
      <c r="GUQ2639" s="218"/>
      <c r="GUR2639" s="218"/>
      <c r="GUS2639" s="218"/>
      <c r="GUT2639" s="218"/>
      <c r="GUU2639" s="218"/>
      <c r="GUV2639" s="218"/>
      <c r="GUW2639" s="218"/>
      <c r="GUX2639" s="218"/>
      <c r="GUY2639" s="218"/>
      <c r="GUZ2639" s="218"/>
      <c r="GVA2639" s="218"/>
      <c r="GVB2639" s="218"/>
      <c r="GVC2639" s="218"/>
      <c r="GVD2639" s="218"/>
      <c r="GVE2639" s="218"/>
      <c r="GVF2639" s="218"/>
      <c r="GVG2639" s="218"/>
      <c r="GVH2639" s="218"/>
      <c r="GVI2639" s="218"/>
      <c r="GVJ2639" s="218"/>
      <c r="GVK2639" s="218"/>
      <c r="GVL2639" s="218"/>
      <c r="GVM2639" s="218"/>
      <c r="GVN2639" s="218"/>
      <c r="GVO2639" s="218"/>
      <c r="GVP2639" s="218"/>
      <c r="GVQ2639" s="218"/>
      <c r="GVR2639" s="218"/>
      <c r="GVS2639" s="218"/>
      <c r="GVT2639" s="218"/>
      <c r="GVU2639" s="218"/>
      <c r="GVV2639" s="218"/>
      <c r="GVW2639" s="218"/>
      <c r="GVX2639" s="218"/>
      <c r="GVY2639" s="218"/>
      <c r="GVZ2639" s="218"/>
      <c r="GWA2639" s="218"/>
      <c r="GWB2639" s="218"/>
      <c r="GWC2639" s="218"/>
      <c r="GWD2639" s="218"/>
      <c r="GWE2639" s="218"/>
      <c r="GWF2639" s="218"/>
      <c r="GWG2639" s="218"/>
      <c r="GWH2639" s="218"/>
      <c r="GWI2639" s="218"/>
      <c r="GWJ2639" s="218"/>
      <c r="GWK2639" s="218"/>
      <c r="GWL2639" s="218"/>
      <c r="GWM2639" s="218"/>
      <c r="GWN2639" s="218"/>
      <c r="GWO2639" s="218"/>
      <c r="GWP2639" s="218"/>
      <c r="GWQ2639" s="218"/>
      <c r="GWR2639" s="218"/>
      <c r="GWS2639" s="218"/>
      <c r="GWT2639" s="218"/>
      <c r="GWU2639" s="218"/>
      <c r="GWV2639" s="218"/>
      <c r="GWW2639" s="218"/>
      <c r="GWX2639" s="218"/>
      <c r="GWY2639" s="218"/>
      <c r="GWZ2639" s="218"/>
      <c r="GXA2639" s="218"/>
      <c r="GXB2639" s="218"/>
      <c r="GXC2639" s="218"/>
      <c r="GXD2639" s="218"/>
      <c r="GXE2639" s="218"/>
      <c r="GXF2639" s="218"/>
      <c r="GXG2639" s="218"/>
      <c r="GXH2639" s="218"/>
      <c r="GXI2639" s="218"/>
      <c r="GXJ2639" s="218"/>
      <c r="GXK2639" s="218"/>
      <c r="GXL2639" s="218"/>
      <c r="GXM2639" s="218"/>
      <c r="GXN2639" s="218"/>
      <c r="GXO2639" s="218"/>
      <c r="GXP2639" s="218"/>
      <c r="GXQ2639" s="218"/>
      <c r="GXR2639" s="218"/>
      <c r="GXS2639" s="218"/>
      <c r="GXT2639" s="218"/>
      <c r="GXU2639" s="218"/>
      <c r="GXV2639" s="218"/>
      <c r="GXW2639" s="218"/>
      <c r="GXX2639" s="218"/>
      <c r="GXY2639" s="218"/>
      <c r="GXZ2639" s="218"/>
      <c r="GYA2639" s="218"/>
      <c r="GYB2639" s="218"/>
      <c r="GYC2639" s="218"/>
      <c r="GYD2639" s="218"/>
      <c r="GYE2639" s="218"/>
      <c r="GYF2639" s="218"/>
      <c r="GYG2639" s="218"/>
      <c r="GYH2639" s="218"/>
      <c r="GYI2639" s="218"/>
      <c r="GYJ2639" s="218"/>
      <c r="GYK2639" s="218"/>
      <c r="GYL2639" s="218"/>
      <c r="GYM2639" s="218"/>
      <c r="GYN2639" s="218"/>
      <c r="GYO2639" s="218"/>
      <c r="GYP2639" s="218"/>
      <c r="GYQ2639" s="218"/>
      <c r="GYR2639" s="218"/>
      <c r="GYS2639" s="218"/>
      <c r="GYT2639" s="218"/>
      <c r="GYU2639" s="218"/>
      <c r="GYV2639" s="218"/>
      <c r="GYW2639" s="218"/>
      <c r="GYX2639" s="218"/>
      <c r="GYY2639" s="218"/>
      <c r="GYZ2639" s="218"/>
      <c r="GZA2639" s="218"/>
      <c r="GZB2639" s="218"/>
      <c r="GZC2639" s="218"/>
      <c r="GZD2639" s="218"/>
      <c r="GZE2639" s="218"/>
      <c r="GZF2639" s="218"/>
      <c r="GZG2639" s="218"/>
      <c r="GZH2639" s="218"/>
      <c r="GZI2639" s="218"/>
      <c r="GZJ2639" s="218"/>
      <c r="GZK2639" s="218"/>
      <c r="GZL2639" s="218"/>
      <c r="GZM2639" s="218"/>
      <c r="GZN2639" s="218"/>
      <c r="GZO2639" s="218"/>
      <c r="GZP2639" s="218"/>
      <c r="GZQ2639" s="218"/>
      <c r="GZR2639" s="218"/>
      <c r="GZS2639" s="218"/>
      <c r="GZT2639" s="218"/>
      <c r="GZU2639" s="218"/>
      <c r="GZV2639" s="218"/>
      <c r="GZW2639" s="218"/>
      <c r="GZX2639" s="218"/>
      <c r="GZY2639" s="218"/>
      <c r="GZZ2639" s="218"/>
      <c r="HAA2639" s="218"/>
      <c r="HAB2639" s="218"/>
      <c r="HAC2639" s="218"/>
      <c r="HAD2639" s="218"/>
      <c r="HAE2639" s="218"/>
      <c r="HAF2639" s="218"/>
      <c r="HAG2639" s="218"/>
      <c r="HAH2639" s="218"/>
      <c r="HAI2639" s="218"/>
      <c r="HAJ2639" s="218"/>
      <c r="HAK2639" s="218"/>
      <c r="HAL2639" s="218"/>
      <c r="HAM2639" s="218"/>
      <c r="HAN2639" s="218"/>
      <c r="HAO2639" s="218"/>
      <c r="HAP2639" s="218"/>
      <c r="HAQ2639" s="218"/>
      <c r="HAR2639" s="218"/>
      <c r="HAS2639" s="218"/>
      <c r="HAT2639" s="218"/>
      <c r="HAU2639" s="218"/>
      <c r="HAV2639" s="218"/>
      <c r="HAW2639" s="218"/>
      <c r="HAX2639" s="218"/>
      <c r="HAY2639" s="218"/>
      <c r="HAZ2639" s="218"/>
      <c r="HBA2639" s="218"/>
      <c r="HBB2639" s="218"/>
      <c r="HBC2639" s="218"/>
      <c r="HBD2639" s="218"/>
      <c r="HBE2639" s="218"/>
      <c r="HBF2639" s="218"/>
      <c r="HBG2639" s="218"/>
      <c r="HBH2639" s="218"/>
      <c r="HBI2639" s="218"/>
      <c r="HBJ2639" s="218"/>
      <c r="HBK2639" s="218"/>
      <c r="HBL2639" s="218"/>
      <c r="HBM2639" s="218"/>
      <c r="HBN2639" s="218"/>
      <c r="HBO2639" s="218"/>
      <c r="HBP2639" s="218"/>
      <c r="HBQ2639" s="218"/>
      <c r="HBR2639" s="218"/>
      <c r="HBS2639" s="218"/>
      <c r="HBT2639" s="218"/>
      <c r="HBU2639" s="218"/>
      <c r="HBV2639" s="218"/>
      <c r="HBW2639" s="218"/>
      <c r="HBX2639" s="218"/>
      <c r="HBY2639" s="218"/>
      <c r="HBZ2639" s="218"/>
      <c r="HCA2639" s="218"/>
      <c r="HCB2639" s="218"/>
      <c r="HCC2639" s="218"/>
      <c r="HCD2639" s="218"/>
      <c r="HCE2639" s="218"/>
      <c r="HCF2639" s="218"/>
      <c r="HCG2639" s="218"/>
      <c r="HCH2639" s="218"/>
      <c r="HCI2639" s="218"/>
      <c r="HCJ2639" s="218"/>
      <c r="HCK2639" s="218"/>
      <c r="HCL2639" s="218"/>
      <c r="HCM2639" s="218"/>
      <c r="HCN2639" s="218"/>
      <c r="HCO2639" s="218"/>
      <c r="HCP2639" s="218"/>
      <c r="HCQ2639" s="218"/>
      <c r="HCR2639" s="218"/>
      <c r="HCS2639" s="218"/>
      <c r="HCT2639" s="218"/>
      <c r="HCU2639" s="218"/>
      <c r="HCV2639" s="218"/>
      <c r="HCW2639" s="218"/>
      <c r="HCX2639" s="218"/>
      <c r="HCY2639" s="218"/>
      <c r="HCZ2639" s="218"/>
      <c r="HDA2639" s="218"/>
      <c r="HDB2639" s="218"/>
      <c r="HDC2639" s="218"/>
      <c r="HDD2639" s="218"/>
      <c r="HDE2639" s="218"/>
      <c r="HDF2639" s="218"/>
      <c r="HDG2639" s="218"/>
      <c r="HDH2639" s="218"/>
      <c r="HDI2639" s="218"/>
      <c r="HDJ2639" s="218"/>
      <c r="HDK2639" s="218"/>
      <c r="HDL2639" s="218"/>
      <c r="HDM2639" s="218"/>
      <c r="HDN2639" s="218"/>
      <c r="HDO2639" s="218"/>
      <c r="HDP2639" s="218"/>
      <c r="HDQ2639" s="218"/>
      <c r="HDR2639" s="218"/>
      <c r="HDS2639" s="218"/>
      <c r="HDT2639" s="218"/>
      <c r="HDU2639" s="218"/>
      <c r="HDV2639" s="218"/>
      <c r="HDW2639" s="218"/>
      <c r="HDX2639" s="218"/>
      <c r="HDY2639" s="218"/>
      <c r="HDZ2639" s="218"/>
      <c r="HEA2639" s="218"/>
      <c r="HEB2639" s="218"/>
      <c r="HEC2639" s="218"/>
      <c r="HED2639" s="218"/>
      <c r="HEE2639" s="218"/>
      <c r="HEF2639" s="218"/>
      <c r="HEG2639" s="218"/>
      <c r="HEH2639" s="218"/>
      <c r="HEI2639" s="218"/>
      <c r="HEJ2639" s="218"/>
      <c r="HEK2639" s="218"/>
      <c r="HEL2639" s="218"/>
      <c r="HEM2639" s="218"/>
      <c r="HEN2639" s="218"/>
      <c r="HEO2639" s="218"/>
      <c r="HEP2639" s="218"/>
      <c r="HEQ2639" s="218"/>
      <c r="HER2639" s="218"/>
      <c r="HES2639" s="218"/>
      <c r="HET2639" s="218"/>
      <c r="HEU2639" s="218"/>
      <c r="HEV2639" s="218"/>
      <c r="HEW2639" s="218"/>
      <c r="HEX2639" s="218"/>
      <c r="HEY2639" s="218"/>
      <c r="HEZ2639" s="218"/>
      <c r="HFA2639" s="218"/>
      <c r="HFB2639" s="218"/>
      <c r="HFC2639" s="218"/>
      <c r="HFD2639" s="218"/>
      <c r="HFE2639" s="218"/>
      <c r="HFF2639" s="218"/>
      <c r="HFG2639" s="218"/>
      <c r="HFH2639" s="218"/>
      <c r="HFI2639" s="218"/>
      <c r="HFJ2639" s="218"/>
      <c r="HFK2639" s="218"/>
      <c r="HFL2639" s="218"/>
      <c r="HFM2639" s="218"/>
      <c r="HFN2639" s="218"/>
      <c r="HFO2639" s="218"/>
      <c r="HFP2639" s="218"/>
      <c r="HFQ2639" s="218"/>
      <c r="HFR2639" s="218"/>
      <c r="HFS2639" s="218"/>
      <c r="HFT2639" s="218"/>
      <c r="HFU2639" s="218"/>
      <c r="HFV2639" s="218"/>
      <c r="HFW2639" s="218"/>
      <c r="HFX2639" s="218"/>
      <c r="HFY2639" s="218"/>
      <c r="HFZ2639" s="218"/>
      <c r="HGA2639" s="218"/>
      <c r="HGB2639" s="218"/>
      <c r="HGC2639" s="218"/>
      <c r="HGD2639" s="218"/>
      <c r="HGE2639" s="218"/>
      <c r="HGF2639" s="218"/>
      <c r="HGG2639" s="218"/>
      <c r="HGH2639" s="218"/>
      <c r="HGI2639" s="218"/>
      <c r="HGJ2639" s="218"/>
      <c r="HGK2639" s="218"/>
      <c r="HGL2639" s="218"/>
      <c r="HGM2639" s="218"/>
      <c r="HGN2639" s="218"/>
      <c r="HGO2639" s="218"/>
      <c r="HGP2639" s="218"/>
      <c r="HGQ2639" s="218"/>
      <c r="HGR2639" s="218"/>
      <c r="HGS2639" s="218"/>
      <c r="HGT2639" s="218"/>
      <c r="HGU2639" s="218"/>
      <c r="HGV2639" s="218"/>
      <c r="HGW2639" s="218"/>
      <c r="HGX2639" s="218"/>
      <c r="HGY2639" s="218"/>
      <c r="HGZ2639" s="218"/>
      <c r="HHA2639" s="218"/>
      <c r="HHB2639" s="218"/>
      <c r="HHC2639" s="218"/>
      <c r="HHD2639" s="218"/>
      <c r="HHE2639" s="218"/>
      <c r="HHF2639" s="218"/>
      <c r="HHG2639" s="218"/>
      <c r="HHH2639" s="218"/>
      <c r="HHI2639" s="218"/>
      <c r="HHJ2639" s="218"/>
      <c r="HHK2639" s="218"/>
      <c r="HHL2639" s="218"/>
      <c r="HHM2639" s="218"/>
      <c r="HHN2639" s="218"/>
      <c r="HHO2639" s="218"/>
      <c r="HHP2639" s="218"/>
      <c r="HHQ2639" s="218"/>
      <c r="HHR2639" s="218"/>
      <c r="HHS2639" s="218"/>
      <c r="HHT2639" s="218"/>
      <c r="HHU2639" s="218"/>
      <c r="HHV2639" s="218"/>
      <c r="HHW2639" s="218"/>
      <c r="HHX2639" s="218"/>
      <c r="HHY2639" s="218"/>
      <c r="HHZ2639" s="218"/>
      <c r="HIA2639" s="218"/>
      <c r="HIB2639" s="218"/>
      <c r="HIC2639" s="218"/>
      <c r="HID2639" s="218"/>
      <c r="HIE2639" s="218"/>
      <c r="HIF2639" s="218"/>
      <c r="HIG2639" s="218"/>
      <c r="HIH2639" s="218"/>
      <c r="HII2639" s="218"/>
      <c r="HIJ2639" s="218"/>
      <c r="HIK2639" s="218"/>
      <c r="HIL2639" s="218"/>
      <c r="HIM2639" s="218"/>
      <c r="HIN2639" s="218"/>
      <c r="HIO2639" s="218"/>
      <c r="HIP2639" s="218"/>
      <c r="HIQ2639" s="218"/>
      <c r="HIR2639" s="218"/>
      <c r="HIS2639" s="218"/>
      <c r="HIT2639" s="218"/>
      <c r="HIU2639" s="218"/>
      <c r="HIV2639" s="218"/>
      <c r="HIW2639" s="218"/>
      <c r="HIX2639" s="218"/>
      <c r="HIY2639" s="218"/>
      <c r="HIZ2639" s="218"/>
      <c r="HJA2639" s="218"/>
      <c r="HJB2639" s="218"/>
      <c r="HJC2639" s="218"/>
      <c r="HJD2639" s="218"/>
      <c r="HJE2639" s="218"/>
      <c r="HJF2639" s="218"/>
      <c r="HJG2639" s="218"/>
      <c r="HJH2639" s="218"/>
      <c r="HJI2639" s="218"/>
      <c r="HJJ2639" s="218"/>
      <c r="HJK2639" s="218"/>
      <c r="HJL2639" s="218"/>
      <c r="HJM2639" s="218"/>
      <c r="HJN2639" s="218"/>
      <c r="HJO2639" s="218"/>
      <c r="HJP2639" s="218"/>
      <c r="HJQ2639" s="218"/>
      <c r="HJR2639" s="218"/>
      <c r="HJS2639" s="218"/>
      <c r="HJT2639" s="218"/>
      <c r="HJU2639" s="218"/>
      <c r="HJV2639" s="218"/>
      <c r="HJW2639" s="218"/>
      <c r="HJX2639" s="218"/>
      <c r="HJY2639" s="218"/>
      <c r="HJZ2639" s="218"/>
      <c r="HKA2639" s="218"/>
      <c r="HKB2639" s="218"/>
      <c r="HKC2639" s="218"/>
      <c r="HKD2639" s="218"/>
      <c r="HKE2639" s="218"/>
      <c r="HKF2639" s="218"/>
      <c r="HKG2639" s="218"/>
      <c r="HKH2639" s="218"/>
      <c r="HKI2639" s="218"/>
      <c r="HKJ2639" s="218"/>
      <c r="HKK2639" s="218"/>
      <c r="HKL2639" s="218"/>
      <c r="HKM2639" s="218"/>
      <c r="HKN2639" s="218"/>
      <c r="HKO2639" s="218"/>
      <c r="HKP2639" s="218"/>
      <c r="HKQ2639" s="218"/>
      <c r="HKR2639" s="218"/>
      <c r="HKS2639" s="218"/>
      <c r="HKT2639" s="218"/>
      <c r="HKU2639" s="218"/>
      <c r="HKV2639" s="218"/>
      <c r="HKW2639" s="218"/>
      <c r="HKX2639" s="218"/>
      <c r="HKY2639" s="218"/>
      <c r="HKZ2639" s="218"/>
      <c r="HLA2639" s="218"/>
      <c r="HLB2639" s="218"/>
      <c r="HLC2639" s="218"/>
      <c r="HLD2639" s="218"/>
      <c r="HLE2639" s="218"/>
      <c r="HLF2639" s="218"/>
      <c r="HLG2639" s="218"/>
      <c r="HLH2639" s="218"/>
      <c r="HLI2639" s="218"/>
      <c r="HLJ2639" s="218"/>
      <c r="HLK2639" s="218"/>
      <c r="HLL2639" s="218"/>
      <c r="HLM2639" s="218"/>
      <c r="HLN2639" s="218"/>
      <c r="HLO2639" s="218"/>
      <c r="HLP2639" s="218"/>
      <c r="HLQ2639" s="218"/>
      <c r="HLR2639" s="218"/>
      <c r="HLS2639" s="218"/>
      <c r="HLT2639" s="218"/>
      <c r="HLU2639" s="218"/>
      <c r="HLV2639" s="218"/>
      <c r="HLW2639" s="218"/>
      <c r="HLX2639" s="218"/>
      <c r="HLY2639" s="218"/>
      <c r="HLZ2639" s="218"/>
      <c r="HMA2639" s="218"/>
      <c r="HMB2639" s="218"/>
      <c r="HMC2639" s="218"/>
      <c r="HMD2639" s="218"/>
      <c r="HME2639" s="218"/>
      <c r="HMF2639" s="218"/>
      <c r="HMG2639" s="218"/>
      <c r="HMH2639" s="218"/>
      <c r="HMI2639" s="218"/>
      <c r="HMJ2639" s="218"/>
      <c r="HMK2639" s="218"/>
      <c r="HML2639" s="218"/>
      <c r="HMM2639" s="218"/>
      <c r="HMN2639" s="218"/>
      <c r="HMO2639" s="218"/>
      <c r="HMP2639" s="218"/>
      <c r="HMQ2639" s="218"/>
      <c r="HMR2639" s="218"/>
      <c r="HMS2639" s="218"/>
      <c r="HMT2639" s="218"/>
      <c r="HMU2639" s="218"/>
      <c r="HMV2639" s="218"/>
      <c r="HMW2639" s="218"/>
      <c r="HMX2639" s="218"/>
      <c r="HMY2639" s="218"/>
      <c r="HMZ2639" s="218"/>
      <c r="HNA2639" s="218"/>
      <c r="HNB2639" s="218"/>
      <c r="HNC2639" s="218"/>
      <c r="HND2639" s="218"/>
      <c r="HNE2639" s="218"/>
      <c r="HNF2639" s="218"/>
      <c r="HNG2639" s="218"/>
      <c r="HNH2639" s="218"/>
      <c r="HNI2639" s="218"/>
      <c r="HNJ2639" s="218"/>
      <c r="HNK2639" s="218"/>
      <c r="HNL2639" s="218"/>
      <c r="HNM2639" s="218"/>
      <c r="HNN2639" s="218"/>
      <c r="HNO2639" s="218"/>
      <c r="HNP2639" s="218"/>
      <c r="HNQ2639" s="218"/>
      <c r="HNR2639" s="218"/>
      <c r="HNS2639" s="218"/>
      <c r="HNT2639" s="218"/>
      <c r="HNU2639" s="218"/>
      <c r="HNV2639" s="218"/>
      <c r="HNW2639" s="218"/>
      <c r="HNX2639" s="218"/>
      <c r="HNY2639" s="218"/>
      <c r="HNZ2639" s="218"/>
      <c r="HOA2639" s="218"/>
      <c r="HOB2639" s="218"/>
      <c r="HOC2639" s="218"/>
      <c r="HOD2639" s="218"/>
      <c r="HOE2639" s="218"/>
      <c r="HOF2639" s="218"/>
      <c r="HOG2639" s="218"/>
      <c r="HOH2639" s="218"/>
      <c r="HOI2639" s="218"/>
      <c r="HOJ2639" s="218"/>
      <c r="HOK2639" s="218"/>
      <c r="HOL2639" s="218"/>
      <c r="HOM2639" s="218"/>
      <c r="HON2639" s="218"/>
      <c r="HOO2639" s="218"/>
      <c r="HOP2639" s="218"/>
      <c r="HOQ2639" s="218"/>
      <c r="HOR2639" s="218"/>
      <c r="HOS2639" s="218"/>
      <c r="HOT2639" s="218"/>
      <c r="HOU2639" s="218"/>
      <c r="HOV2639" s="218"/>
      <c r="HOW2639" s="218"/>
      <c r="HOX2639" s="218"/>
      <c r="HOY2639" s="218"/>
      <c r="HOZ2639" s="218"/>
      <c r="HPA2639" s="218"/>
      <c r="HPB2639" s="218"/>
      <c r="HPC2639" s="218"/>
      <c r="HPD2639" s="218"/>
      <c r="HPE2639" s="218"/>
      <c r="HPF2639" s="218"/>
      <c r="HPG2639" s="218"/>
      <c r="HPH2639" s="218"/>
      <c r="HPI2639" s="218"/>
      <c r="HPJ2639" s="218"/>
      <c r="HPK2639" s="218"/>
      <c r="HPL2639" s="218"/>
      <c r="HPM2639" s="218"/>
      <c r="HPN2639" s="218"/>
      <c r="HPO2639" s="218"/>
      <c r="HPP2639" s="218"/>
      <c r="HPQ2639" s="218"/>
      <c r="HPR2639" s="218"/>
      <c r="HPS2639" s="218"/>
      <c r="HPT2639" s="218"/>
      <c r="HPU2639" s="218"/>
      <c r="HPV2639" s="218"/>
      <c r="HPW2639" s="218"/>
      <c r="HPX2639" s="218"/>
      <c r="HPY2639" s="218"/>
      <c r="HPZ2639" s="218"/>
      <c r="HQA2639" s="218"/>
      <c r="HQB2639" s="218"/>
      <c r="HQC2639" s="218"/>
      <c r="HQD2639" s="218"/>
      <c r="HQE2639" s="218"/>
      <c r="HQF2639" s="218"/>
      <c r="HQG2639" s="218"/>
      <c r="HQH2639" s="218"/>
      <c r="HQI2639" s="218"/>
      <c r="HQJ2639" s="218"/>
      <c r="HQK2639" s="218"/>
      <c r="HQL2639" s="218"/>
      <c r="HQM2639" s="218"/>
      <c r="HQN2639" s="218"/>
      <c r="HQO2639" s="218"/>
      <c r="HQP2639" s="218"/>
      <c r="HQQ2639" s="218"/>
      <c r="HQR2639" s="218"/>
      <c r="HQS2639" s="218"/>
      <c r="HQT2639" s="218"/>
      <c r="HQU2639" s="218"/>
      <c r="HQV2639" s="218"/>
      <c r="HQW2639" s="218"/>
      <c r="HQX2639" s="218"/>
      <c r="HQY2639" s="218"/>
      <c r="HQZ2639" s="218"/>
      <c r="HRA2639" s="218"/>
      <c r="HRB2639" s="218"/>
      <c r="HRC2639" s="218"/>
      <c r="HRD2639" s="218"/>
      <c r="HRE2639" s="218"/>
      <c r="HRF2639" s="218"/>
      <c r="HRG2639" s="218"/>
      <c r="HRH2639" s="218"/>
      <c r="HRI2639" s="218"/>
      <c r="HRJ2639" s="218"/>
      <c r="HRK2639" s="218"/>
      <c r="HRL2639" s="218"/>
      <c r="HRM2639" s="218"/>
      <c r="HRN2639" s="218"/>
      <c r="HRO2639" s="218"/>
      <c r="HRP2639" s="218"/>
      <c r="HRQ2639" s="218"/>
      <c r="HRR2639" s="218"/>
      <c r="HRS2639" s="218"/>
      <c r="HRT2639" s="218"/>
      <c r="HRU2639" s="218"/>
      <c r="HRV2639" s="218"/>
      <c r="HRW2639" s="218"/>
      <c r="HRX2639" s="218"/>
      <c r="HRY2639" s="218"/>
      <c r="HRZ2639" s="218"/>
      <c r="HSA2639" s="218"/>
      <c r="HSB2639" s="218"/>
      <c r="HSC2639" s="218"/>
      <c r="HSD2639" s="218"/>
      <c r="HSE2639" s="218"/>
      <c r="HSF2639" s="218"/>
      <c r="HSG2639" s="218"/>
      <c r="HSH2639" s="218"/>
      <c r="HSI2639" s="218"/>
      <c r="HSJ2639" s="218"/>
      <c r="HSK2639" s="218"/>
      <c r="HSL2639" s="218"/>
      <c r="HSM2639" s="218"/>
      <c r="HSN2639" s="218"/>
      <c r="HSO2639" s="218"/>
      <c r="HSP2639" s="218"/>
      <c r="HSQ2639" s="218"/>
      <c r="HSR2639" s="218"/>
      <c r="HSS2639" s="218"/>
      <c r="HST2639" s="218"/>
      <c r="HSU2639" s="218"/>
      <c r="HSV2639" s="218"/>
      <c r="HSW2639" s="218"/>
      <c r="HSX2639" s="218"/>
      <c r="HSY2639" s="218"/>
      <c r="HSZ2639" s="218"/>
      <c r="HTA2639" s="218"/>
      <c r="HTB2639" s="218"/>
      <c r="HTC2639" s="218"/>
      <c r="HTD2639" s="218"/>
      <c r="HTE2639" s="218"/>
      <c r="HTF2639" s="218"/>
      <c r="HTG2639" s="218"/>
      <c r="HTH2639" s="218"/>
      <c r="HTI2639" s="218"/>
      <c r="HTJ2639" s="218"/>
      <c r="HTK2639" s="218"/>
      <c r="HTL2639" s="218"/>
      <c r="HTM2639" s="218"/>
      <c r="HTN2639" s="218"/>
      <c r="HTO2639" s="218"/>
      <c r="HTP2639" s="218"/>
      <c r="HTQ2639" s="218"/>
      <c r="HTR2639" s="218"/>
      <c r="HTS2639" s="218"/>
      <c r="HTT2639" s="218"/>
      <c r="HTU2639" s="218"/>
      <c r="HTV2639" s="218"/>
      <c r="HTW2639" s="218"/>
      <c r="HTX2639" s="218"/>
      <c r="HTY2639" s="218"/>
      <c r="HTZ2639" s="218"/>
      <c r="HUA2639" s="218"/>
      <c r="HUB2639" s="218"/>
      <c r="HUC2639" s="218"/>
      <c r="HUD2639" s="218"/>
      <c r="HUE2639" s="218"/>
      <c r="HUF2639" s="218"/>
      <c r="HUG2639" s="218"/>
      <c r="HUH2639" s="218"/>
      <c r="HUI2639" s="218"/>
      <c r="HUJ2639" s="218"/>
      <c r="HUK2639" s="218"/>
      <c r="HUL2639" s="218"/>
      <c r="HUM2639" s="218"/>
      <c r="HUN2639" s="218"/>
      <c r="HUO2639" s="218"/>
      <c r="HUP2639" s="218"/>
      <c r="HUQ2639" s="218"/>
      <c r="HUR2639" s="218"/>
      <c r="HUS2639" s="218"/>
      <c r="HUT2639" s="218"/>
      <c r="HUU2639" s="218"/>
      <c r="HUV2639" s="218"/>
      <c r="HUW2639" s="218"/>
      <c r="HUX2639" s="218"/>
      <c r="HUY2639" s="218"/>
      <c r="HUZ2639" s="218"/>
      <c r="HVA2639" s="218"/>
      <c r="HVB2639" s="218"/>
      <c r="HVC2639" s="218"/>
      <c r="HVD2639" s="218"/>
      <c r="HVE2639" s="218"/>
      <c r="HVF2639" s="218"/>
      <c r="HVG2639" s="218"/>
      <c r="HVH2639" s="218"/>
      <c r="HVI2639" s="218"/>
      <c r="HVJ2639" s="218"/>
      <c r="HVK2639" s="218"/>
      <c r="HVL2639" s="218"/>
      <c r="HVM2639" s="218"/>
      <c r="HVN2639" s="218"/>
      <c r="HVO2639" s="218"/>
      <c r="HVP2639" s="218"/>
      <c r="HVQ2639" s="218"/>
      <c r="HVR2639" s="218"/>
      <c r="HVS2639" s="218"/>
      <c r="HVT2639" s="218"/>
      <c r="HVU2639" s="218"/>
      <c r="HVV2639" s="218"/>
      <c r="HVW2639" s="218"/>
      <c r="HVX2639" s="218"/>
      <c r="HVY2639" s="218"/>
      <c r="HVZ2639" s="218"/>
      <c r="HWA2639" s="218"/>
      <c r="HWB2639" s="218"/>
      <c r="HWC2639" s="218"/>
      <c r="HWD2639" s="218"/>
      <c r="HWE2639" s="218"/>
      <c r="HWF2639" s="218"/>
      <c r="HWG2639" s="218"/>
      <c r="HWH2639" s="218"/>
      <c r="HWI2639" s="218"/>
      <c r="HWJ2639" s="218"/>
      <c r="HWK2639" s="218"/>
      <c r="HWL2639" s="218"/>
      <c r="HWM2639" s="218"/>
      <c r="HWN2639" s="218"/>
      <c r="HWO2639" s="218"/>
      <c r="HWP2639" s="218"/>
      <c r="HWQ2639" s="218"/>
      <c r="HWR2639" s="218"/>
      <c r="HWS2639" s="218"/>
      <c r="HWT2639" s="218"/>
      <c r="HWU2639" s="218"/>
      <c r="HWV2639" s="218"/>
      <c r="HWW2639" s="218"/>
      <c r="HWX2639" s="218"/>
      <c r="HWY2639" s="218"/>
      <c r="HWZ2639" s="218"/>
      <c r="HXA2639" s="218"/>
      <c r="HXB2639" s="218"/>
      <c r="HXC2639" s="218"/>
      <c r="HXD2639" s="218"/>
      <c r="HXE2639" s="218"/>
      <c r="HXF2639" s="218"/>
      <c r="HXG2639" s="218"/>
      <c r="HXH2639" s="218"/>
      <c r="HXI2639" s="218"/>
      <c r="HXJ2639" s="218"/>
      <c r="HXK2639" s="218"/>
      <c r="HXL2639" s="218"/>
      <c r="HXM2639" s="218"/>
      <c r="HXN2639" s="218"/>
      <c r="HXO2639" s="218"/>
      <c r="HXP2639" s="218"/>
      <c r="HXQ2639" s="218"/>
      <c r="HXR2639" s="218"/>
      <c r="HXS2639" s="218"/>
      <c r="HXT2639" s="218"/>
      <c r="HXU2639" s="218"/>
      <c r="HXV2639" s="218"/>
      <c r="HXW2639" s="218"/>
      <c r="HXX2639" s="218"/>
      <c r="HXY2639" s="218"/>
      <c r="HXZ2639" s="218"/>
      <c r="HYA2639" s="218"/>
      <c r="HYB2639" s="218"/>
      <c r="HYC2639" s="218"/>
      <c r="HYD2639" s="218"/>
      <c r="HYE2639" s="218"/>
      <c r="HYF2639" s="218"/>
      <c r="HYG2639" s="218"/>
      <c r="HYH2639" s="218"/>
      <c r="HYI2639" s="218"/>
      <c r="HYJ2639" s="218"/>
      <c r="HYK2639" s="218"/>
      <c r="HYL2639" s="218"/>
      <c r="HYM2639" s="218"/>
      <c r="HYN2639" s="218"/>
      <c r="HYO2639" s="218"/>
      <c r="HYP2639" s="218"/>
      <c r="HYQ2639" s="218"/>
      <c r="HYR2639" s="218"/>
      <c r="HYS2639" s="218"/>
      <c r="HYT2639" s="218"/>
      <c r="HYU2639" s="218"/>
      <c r="HYV2639" s="218"/>
      <c r="HYW2639" s="218"/>
      <c r="HYX2639" s="218"/>
      <c r="HYY2639" s="218"/>
      <c r="HYZ2639" s="218"/>
      <c r="HZA2639" s="218"/>
      <c r="HZB2639" s="218"/>
      <c r="HZC2639" s="218"/>
      <c r="HZD2639" s="218"/>
      <c r="HZE2639" s="218"/>
      <c r="HZF2639" s="218"/>
      <c r="HZG2639" s="218"/>
      <c r="HZH2639" s="218"/>
      <c r="HZI2639" s="218"/>
      <c r="HZJ2639" s="218"/>
      <c r="HZK2639" s="218"/>
      <c r="HZL2639" s="218"/>
      <c r="HZM2639" s="218"/>
      <c r="HZN2639" s="218"/>
      <c r="HZO2639" s="218"/>
      <c r="HZP2639" s="218"/>
      <c r="HZQ2639" s="218"/>
      <c r="HZR2639" s="218"/>
      <c r="HZS2639" s="218"/>
      <c r="HZT2639" s="218"/>
      <c r="HZU2639" s="218"/>
      <c r="HZV2639" s="218"/>
      <c r="HZW2639" s="218"/>
      <c r="HZX2639" s="218"/>
      <c r="HZY2639" s="218"/>
      <c r="HZZ2639" s="218"/>
      <c r="IAA2639" s="218"/>
      <c r="IAB2639" s="218"/>
      <c r="IAC2639" s="218"/>
      <c r="IAD2639" s="218"/>
      <c r="IAE2639" s="218"/>
      <c r="IAF2639" s="218"/>
      <c r="IAG2639" s="218"/>
      <c r="IAH2639" s="218"/>
      <c r="IAI2639" s="218"/>
      <c r="IAJ2639" s="218"/>
      <c r="IAK2639" s="218"/>
      <c r="IAL2639" s="218"/>
      <c r="IAM2639" s="218"/>
      <c r="IAN2639" s="218"/>
      <c r="IAO2639" s="218"/>
      <c r="IAP2639" s="218"/>
      <c r="IAQ2639" s="218"/>
      <c r="IAR2639" s="218"/>
      <c r="IAS2639" s="218"/>
      <c r="IAT2639" s="218"/>
      <c r="IAU2639" s="218"/>
      <c r="IAV2639" s="218"/>
      <c r="IAW2639" s="218"/>
      <c r="IAX2639" s="218"/>
      <c r="IAY2639" s="218"/>
      <c r="IAZ2639" s="218"/>
      <c r="IBA2639" s="218"/>
      <c r="IBB2639" s="218"/>
      <c r="IBC2639" s="218"/>
      <c r="IBD2639" s="218"/>
      <c r="IBE2639" s="218"/>
      <c r="IBF2639" s="218"/>
      <c r="IBG2639" s="218"/>
      <c r="IBH2639" s="218"/>
      <c r="IBI2639" s="218"/>
      <c r="IBJ2639" s="218"/>
      <c r="IBK2639" s="218"/>
      <c r="IBL2639" s="218"/>
      <c r="IBM2639" s="218"/>
      <c r="IBN2639" s="218"/>
      <c r="IBO2639" s="218"/>
      <c r="IBP2639" s="218"/>
      <c r="IBQ2639" s="218"/>
      <c r="IBR2639" s="218"/>
      <c r="IBS2639" s="218"/>
      <c r="IBT2639" s="218"/>
      <c r="IBU2639" s="218"/>
      <c r="IBV2639" s="218"/>
      <c r="IBW2639" s="218"/>
      <c r="IBX2639" s="218"/>
      <c r="IBY2639" s="218"/>
      <c r="IBZ2639" s="218"/>
      <c r="ICA2639" s="218"/>
      <c r="ICB2639" s="218"/>
      <c r="ICC2639" s="218"/>
      <c r="ICD2639" s="218"/>
      <c r="ICE2639" s="218"/>
      <c r="ICF2639" s="218"/>
      <c r="ICG2639" s="218"/>
      <c r="ICH2639" s="218"/>
      <c r="ICI2639" s="218"/>
      <c r="ICJ2639" s="218"/>
      <c r="ICK2639" s="218"/>
      <c r="ICL2639" s="218"/>
      <c r="ICM2639" s="218"/>
      <c r="ICN2639" s="218"/>
      <c r="ICO2639" s="218"/>
      <c r="ICP2639" s="218"/>
      <c r="ICQ2639" s="218"/>
      <c r="ICR2639" s="218"/>
      <c r="ICS2639" s="218"/>
      <c r="ICT2639" s="218"/>
      <c r="ICU2639" s="218"/>
      <c r="ICV2639" s="218"/>
      <c r="ICW2639" s="218"/>
      <c r="ICX2639" s="218"/>
      <c r="ICY2639" s="218"/>
      <c r="ICZ2639" s="218"/>
      <c r="IDA2639" s="218"/>
      <c r="IDB2639" s="218"/>
      <c r="IDC2639" s="218"/>
      <c r="IDD2639" s="218"/>
      <c r="IDE2639" s="218"/>
      <c r="IDF2639" s="218"/>
      <c r="IDG2639" s="218"/>
      <c r="IDH2639" s="218"/>
      <c r="IDI2639" s="218"/>
      <c r="IDJ2639" s="218"/>
      <c r="IDK2639" s="218"/>
      <c r="IDL2639" s="218"/>
      <c r="IDM2639" s="218"/>
      <c r="IDN2639" s="218"/>
      <c r="IDO2639" s="218"/>
      <c r="IDP2639" s="218"/>
      <c r="IDQ2639" s="218"/>
      <c r="IDR2639" s="218"/>
      <c r="IDS2639" s="218"/>
      <c r="IDT2639" s="218"/>
      <c r="IDU2639" s="218"/>
      <c r="IDV2639" s="218"/>
      <c r="IDW2639" s="218"/>
      <c r="IDX2639" s="218"/>
      <c r="IDY2639" s="218"/>
      <c r="IDZ2639" s="218"/>
      <c r="IEA2639" s="218"/>
      <c r="IEB2639" s="218"/>
      <c r="IEC2639" s="218"/>
      <c r="IED2639" s="218"/>
      <c r="IEE2639" s="218"/>
      <c r="IEF2639" s="218"/>
      <c r="IEG2639" s="218"/>
      <c r="IEH2639" s="218"/>
      <c r="IEI2639" s="218"/>
      <c r="IEJ2639" s="218"/>
      <c r="IEK2639" s="218"/>
      <c r="IEL2639" s="218"/>
      <c r="IEM2639" s="218"/>
      <c r="IEN2639" s="218"/>
      <c r="IEO2639" s="218"/>
      <c r="IEP2639" s="218"/>
      <c r="IEQ2639" s="218"/>
      <c r="IER2639" s="218"/>
      <c r="IES2639" s="218"/>
      <c r="IET2639" s="218"/>
      <c r="IEU2639" s="218"/>
      <c r="IEV2639" s="218"/>
      <c r="IEW2639" s="218"/>
      <c r="IEX2639" s="218"/>
      <c r="IEY2639" s="218"/>
      <c r="IEZ2639" s="218"/>
      <c r="IFA2639" s="218"/>
      <c r="IFB2639" s="218"/>
      <c r="IFC2639" s="218"/>
      <c r="IFD2639" s="218"/>
      <c r="IFE2639" s="218"/>
      <c r="IFF2639" s="218"/>
      <c r="IFG2639" s="218"/>
      <c r="IFH2639" s="218"/>
      <c r="IFI2639" s="218"/>
      <c r="IFJ2639" s="218"/>
      <c r="IFK2639" s="218"/>
      <c r="IFL2639" s="218"/>
      <c r="IFM2639" s="218"/>
      <c r="IFN2639" s="218"/>
      <c r="IFO2639" s="218"/>
      <c r="IFP2639" s="218"/>
      <c r="IFQ2639" s="218"/>
      <c r="IFR2639" s="218"/>
      <c r="IFS2639" s="218"/>
      <c r="IFT2639" s="218"/>
      <c r="IFU2639" s="218"/>
      <c r="IFV2639" s="218"/>
      <c r="IFW2639" s="218"/>
      <c r="IFX2639" s="218"/>
      <c r="IFY2639" s="218"/>
      <c r="IFZ2639" s="218"/>
      <c r="IGA2639" s="218"/>
      <c r="IGB2639" s="218"/>
      <c r="IGC2639" s="218"/>
      <c r="IGD2639" s="218"/>
      <c r="IGE2639" s="218"/>
      <c r="IGF2639" s="218"/>
      <c r="IGG2639" s="218"/>
      <c r="IGH2639" s="218"/>
      <c r="IGI2639" s="218"/>
      <c r="IGJ2639" s="218"/>
      <c r="IGK2639" s="218"/>
      <c r="IGL2639" s="218"/>
      <c r="IGM2639" s="218"/>
      <c r="IGN2639" s="218"/>
      <c r="IGO2639" s="218"/>
      <c r="IGP2639" s="218"/>
      <c r="IGQ2639" s="218"/>
      <c r="IGR2639" s="218"/>
      <c r="IGS2639" s="218"/>
      <c r="IGT2639" s="218"/>
      <c r="IGU2639" s="218"/>
      <c r="IGV2639" s="218"/>
      <c r="IGW2639" s="218"/>
      <c r="IGX2639" s="218"/>
      <c r="IGY2639" s="218"/>
      <c r="IGZ2639" s="218"/>
      <c r="IHA2639" s="218"/>
      <c r="IHB2639" s="218"/>
      <c r="IHC2639" s="218"/>
      <c r="IHD2639" s="218"/>
      <c r="IHE2639" s="218"/>
      <c r="IHF2639" s="218"/>
      <c r="IHG2639" s="218"/>
      <c r="IHH2639" s="218"/>
      <c r="IHI2639" s="218"/>
      <c r="IHJ2639" s="218"/>
      <c r="IHK2639" s="218"/>
      <c r="IHL2639" s="218"/>
      <c r="IHM2639" s="218"/>
      <c r="IHN2639" s="218"/>
      <c r="IHO2639" s="218"/>
      <c r="IHP2639" s="218"/>
      <c r="IHQ2639" s="218"/>
      <c r="IHR2639" s="218"/>
      <c r="IHS2639" s="218"/>
      <c r="IHT2639" s="218"/>
      <c r="IHU2639" s="218"/>
      <c r="IHV2639" s="218"/>
      <c r="IHW2639" s="218"/>
      <c r="IHX2639" s="218"/>
      <c r="IHY2639" s="218"/>
      <c r="IHZ2639" s="218"/>
      <c r="IIA2639" s="218"/>
      <c r="IIB2639" s="218"/>
      <c r="IIC2639" s="218"/>
      <c r="IID2639" s="218"/>
      <c r="IIE2639" s="218"/>
      <c r="IIF2639" s="218"/>
      <c r="IIG2639" s="218"/>
      <c r="IIH2639" s="218"/>
      <c r="III2639" s="218"/>
      <c r="IIJ2639" s="218"/>
      <c r="IIK2639" s="218"/>
      <c r="IIL2639" s="218"/>
      <c r="IIM2639" s="218"/>
      <c r="IIN2639" s="218"/>
      <c r="IIO2639" s="218"/>
      <c r="IIP2639" s="218"/>
      <c r="IIQ2639" s="218"/>
      <c r="IIR2639" s="218"/>
      <c r="IIS2639" s="218"/>
      <c r="IIT2639" s="218"/>
      <c r="IIU2639" s="218"/>
      <c r="IIV2639" s="218"/>
      <c r="IIW2639" s="218"/>
      <c r="IIX2639" s="218"/>
      <c r="IIY2639" s="218"/>
      <c r="IIZ2639" s="218"/>
      <c r="IJA2639" s="218"/>
      <c r="IJB2639" s="218"/>
      <c r="IJC2639" s="218"/>
      <c r="IJD2639" s="218"/>
      <c r="IJE2639" s="218"/>
      <c r="IJF2639" s="218"/>
      <c r="IJG2639" s="218"/>
      <c r="IJH2639" s="218"/>
      <c r="IJI2639" s="218"/>
      <c r="IJJ2639" s="218"/>
      <c r="IJK2639" s="218"/>
      <c r="IJL2639" s="218"/>
      <c r="IJM2639" s="218"/>
      <c r="IJN2639" s="218"/>
      <c r="IJO2639" s="218"/>
      <c r="IJP2639" s="218"/>
      <c r="IJQ2639" s="218"/>
      <c r="IJR2639" s="218"/>
      <c r="IJS2639" s="218"/>
      <c r="IJT2639" s="218"/>
      <c r="IJU2639" s="218"/>
      <c r="IJV2639" s="218"/>
      <c r="IJW2639" s="218"/>
      <c r="IJX2639" s="218"/>
      <c r="IJY2639" s="218"/>
      <c r="IJZ2639" s="218"/>
      <c r="IKA2639" s="218"/>
      <c r="IKB2639" s="218"/>
      <c r="IKC2639" s="218"/>
      <c r="IKD2639" s="218"/>
      <c r="IKE2639" s="218"/>
      <c r="IKF2639" s="218"/>
      <c r="IKG2639" s="218"/>
      <c r="IKH2639" s="218"/>
      <c r="IKI2639" s="218"/>
      <c r="IKJ2639" s="218"/>
      <c r="IKK2639" s="218"/>
      <c r="IKL2639" s="218"/>
      <c r="IKM2639" s="218"/>
      <c r="IKN2639" s="218"/>
      <c r="IKO2639" s="218"/>
      <c r="IKP2639" s="218"/>
      <c r="IKQ2639" s="218"/>
      <c r="IKR2639" s="218"/>
      <c r="IKS2639" s="218"/>
      <c r="IKT2639" s="218"/>
      <c r="IKU2639" s="218"/>
      <c r="IKV2639" s="218"/>
      <c r="IKW2639" s="218"/>
      <c r="IKX2639" s="218"/>
      <c r="IKY2639" s="218"/>
      <c r="IKZ2639" s="218"/>
      <c r="ILA2639" s="218"/>
      <c r="ILB2639" s="218"/>
      <c r="ILC2639" s="218"/>
      <c r="ILD2639" s="218"/>
      <c r="ILE2639" s="218"/>
      <c r="ILF2639" s="218"/>
      <c r="ILG2639" s="218"/>
      <c r="ILH2639" s="218"/>
      <c r="ILI2639" s="218"/>
      <c r="ILJ2639" s="218"/>
      <c r="ILK2639" s="218"/>
      <c r="ILL2639" s="218"/>
      <c r="ILM2639" s="218"/>
      <c r="ILN2639" s="218"/>
      <c r="ILO2639" s="218"/>
      <c r="ILP2639" s="218"/>
      <c r="ILQ2639" s="218"/>
      <c r="ILR2639" s="218"/>
      <c r="ILS2639" s="218"/>
      <c r="ILT2639" s="218"/>
      <c r="ILU2639" s="218"/>
      <c r="ILV2639" s="218"/>
      <c r="ILW2639" s="218"/>
      <c r="ILX2639" s="218"/>
      <c r="ILY2639" s="218"/>
      <c r="ILZ2639" s="218"/>
      <c r="IMA2639" s="218"/>
      <c r="IMB2639" s="218"/>
      <c r="IMC2639" s="218"/>
      <c r="IMD2639" s="218"/>
      <c r="IME2639" s="218"/>
      <c r="IMF2639" s="218"/>
      <c r="IMG2639" s="218"/>
      <c r="IMH2639" s="218"/>
      <c r="IMI2639" s="218"/>
      <c r="IMJ2639" s="218"/>
      <c r="IMK2639" s="218"/>
      <c r="IML2639" s="218"/>
      <c r="IMM2639" s="218"/>
      <c r="IMN2639" s="218"/>
      <c r="IMO2639" s="218"/>
      <c r="IMP2639" s="218"/>
      <c r="IMQ2639" s="218"/>
      <c r="IMR2639" s="218"/>
      <c r="IMS2639" s="218"/>
      <c r="IMT2639" s="218"/>
      <c r="IMU2639" s="218"/>
      <c r="IMV2639" s="218"/>
      <c r="IMW2639" s="218"/>
      <c r="IMX2639" s="218"/>
      <c r="IMY2639" s="218"/>
      <c r="IMZ2639" s="218"/>
      <c r="INA2639" s="218"/>
      <c r="INB2639" s="218"/>
      <c r="INC2639" s="218"/>
      <c r="IND2639" s="218"/>
      <c r="INE2639" s="218"/>
      <c r="INF2639" s="218"/>
      <c r="ING2639" s="218"/>
      <c r="INH2639" s="218"/>
      <c r="INI2639" s="218"/>
      <c r="INJ2639" s="218"/>
      <c r="INK2639" s="218"/>
      <c r="INL2639" s="218"/>
      <c r="INM2639" s="218"/>
      <c r="INN2639" s="218"/>
      <c r="INO2639" s="218"/>
      <c r="INP2639" s="218"/>
      <c r="INQ2639" s="218"/>
      <c r="INR2639" s="218"/>
      <c r="INS2639" s="218"/>
      <c r="INT2639" s="218"/>
      <c r="INU2639" s="218"/>
      <c r="INV2639" s="218"/>
      <c r="INW2639" s="218"/>
      <c r="INX2639" s="218"/>
      <c r="INY2639" s="218"/>
      <c r="INZ2639" s="218"/>
      <c r="IOA2639" s="218"/>
      <c r="IOB2639" s="218"/>
      <c r="IOC2639" s="218"/>
      <c r="IOD2639" s="218"/>
      <c r="IOE2639" s="218"/>
      <c r="IOF2639" s="218"/>
      <c r="IOG2639" s="218"/>
      <c r="IOH2639" s="218"/>
      <c r="IOI2639" s="218"/>
      <c r="IOJ2639" s="218"/>
      <c r="IOK2639" s="218"/>
      <c r="IOL2639" s="218"/>
      <c r="IOM2639" s="218"/>
      <c r="ION2639" s="218"/>
      <c r="IOO2639" s="218"/>
      <c r="IOP2639" s="218"/>
      <c r="IOQ2639" s="218"/>
      <c r="IOR2639" s="218"/>
      <c r="IOS2639" s="218"/>
      <c r="IOT2639" s="218"/>
      <c r="IOU2639" s="218"/>
      <c r="IOV2639" s="218"/>
      <c r="IOW2639" s="218"/>
      <c r="IOX2639" s="218"/>
      <c r="IOY2639" s="218"/>
      <c r="IOZ2639" s="218"/>
      <c r="IPA2639" s="218"/>
      <c r="IPB2639" s="218"/>
      <c r="IPC2639" s="218"/>
      <c r="IPD2639" s="218"/>
      <c r="IPE2639" s="218"/>
      <c r="IPF2639" s="218"/>
      <c r="IPG2639" s="218"/>
      <c r="IPH2639" s="218"/>
      <c r="IPI2639" s="218"/>
      <c r="IPJ2639" s="218"/>
      <c r="IPK2639" s="218"/>
      <c r="IPL2639" s="218"/>
      <c r="IPM2639" s="218"/>
      <c r="IPN2639" s="218"/>
      <c r="IPO2639" s="218"/>
      <c r="IPP2639" s="218"/>
      <c r="IPQ2639" s="218"/>
      <c r="IPR2639" s="218"/>
      <c r="IPS2639" s="218"/>
      <c r="IPT2639" s="218"/>
      <c r="IPU2639" s="218"/>
      <c r="IPV2639" s="218"/>
      <c r="IPW2639" s="218"/>
      <c r="IPX2639" s="218"/>
      <c r="IPY2639" s="218"/>
      <c r="IPZ2639" s="218"/>
      <c r="IQA2639" s="218"/>
      <c r="IQB2639" s="218"/>
      <c r="IQC2639" s="218"/>
      <c r="IQD2639" s="218"/>
      <c r="IQE2639" s="218"/>
      <c r="IQF2639" s="218"/>
      <c r="IQG2639" s="218"/>
      <c r="IQH2639" s="218"/>
      <c r="IQI2639" s="218"/>
      <c r="IQJ2639" s="218"/>
      <c r="IQK2639" s="218"/>
      <c r="IQL2639" s="218"/>
      <c r="IQM2639" s="218"/>
      <c r="IQN2639" s="218"/>
      <c r="IQO2639" s="218"/>
      <c r="IQP2639" s="218"/>
      <c r="IQQ2639" s="218"/>
      <c r="IQR2639" s="218"/>
      <c r="IQS2639" s="218"/>
      <c r="IQT2639" s="218"/>
      <c r="IQU2639" s="218"/>
      <c r="IQV2639" s="218"/>
      <c r="IQW2639" s="218"/>
      <c r="IQX2639" s="218"/>
      <c r="IQY2639" s="218"/>
      <c r="IQZ2639" s="218"/>
      <c r="IRA2639" s="218"/>
      <c r="IRB2639" s="218"/>
      <c r="IRC2639" s="218"/>
      <c r="IRD2639" s="218"/>
      <c r="IRE2639" s="218"/>
      <c r="IRF2639" s="218"/>
      <c r="IRG2639" s="218"/>
      <c r="IRH2639" s="218"/>
      <c r="IRI2639" s="218"/>
      <c r="IRJ2639" s="218"/>
      <c r="IRK2639" s="218"/>
      <c r="IRL2639" s="218"/>
      <c r="IRM2639" s="218"/>
      <c r="IRN2639" s="218"/>
      <c r="IRO2639" s="218"/>
      <c r="IRP2639" s="218"/>
      <c r="IRQ2639" s="218"/>
      <c r="IRR2639" s="218"/>
      <c r="IRS2639" s="218"/>
      <c r="IRT2639" s="218"/>
      <c r="IRU2639" s="218"/>
      <c r="IRV2639" s="218"/>
      <c r="IRW2639" s="218"/>
      <c r="IRX2639" s="218"/>
      <c r="IRY2639" s="218"/>
      <c r="IRZ2639" s="218"/>
      <c r="ISA2639" s="218"/>
      <c r="ISB2639" s="218"/>
      <c r="ISC2639" s="218"/>
      <c r="ISD2639" s="218"/>
      <c r="ISE2639" s="218"/>
      <c r="ISF2639" s="218"/>
      <c r="ISG2639" s="218"/>
      <c r="ISH2639" s="218"/>
      <c r="ISI2639" s="218"/>
      <c r="ISJ2639" s="218"/>
      <c r="ISK2639" s="218"/>
      <c r="ISL2639" s="218"/>
      <c r="ISM2639" s="218"/>
      <c r="ISN2639" s="218"/>
      <c r="ISO2639" s="218"/>
      <c r="ISP2639" s="218"/>
      <c r="ISQ2639" s="218"/>
      <c r="ISR2639" s="218"/>
      <c r="ISS2639" s="218"/>
      <c r="IST2639" s="218"/>
      <c r="ISU2639" s="218"/>
      <c r="ISV2639" s="218"/>
      <c r="ISW2639" s="218"/>
      <c r="ISX2639" s="218"/>
      <c r="ISY2639" s="218"/>
      <c r="ISZ2639" s="218"/>
      <c r="ITA2639" s="218"/>
      <c r="ITB2639" s="218"/>
      <c r="ITC2639" s="218"/>
      <c r="ITD2639" s="218"/>
      <c r="ITE2639" s="218"/>
      <c r="ITF2639" s="218"/>
      <c r="ITG2639" s="218"/>
      <c r="ITH2639" s="218"/>
      <c r="ITI2639" s="218"/>
      <c r="ITJ2639" s="218"/>
      <c r="ITK2639" s="218"/>
      <c r="ITL2639" s="218"/>
      <c r="ITM2639" s="218"/>
      <c r="ITN2639" s="218"/>
      <c r="ITO2639" s="218"/>
      <c r="ITP2639" s="218"/>
      <c r="ITQ2639" s="218"/>
      <c r="ITR2639" s="218"/>
      <c r="ITS2639" s="218"/>
      <c r="ITT2639" s="218"/>
      <c r="ITU2639" s="218"/>
      <c r="ITV2639" s="218"/>
      <c r="ITW2639" s="218"/>
      <c r="ITX2639" s="218"/>
      <c r="ITY2639" s="218"/>
      <c r="ITZ2639" s="218"/>
      <c r="IUA2639" s="218"/>
      <c r="IUB2639" s="218"/>
      <c r="IUC2639" s="218"/>
      <c r="IUD2639" s="218"/>
      <c r="IUE2639" s="218"/>
      <c r="IUF2639" s="218"/>
      <c r="IUG2639" s="218"/>
      <c r="IUH2639" s="218"/>
      <c r="IUI2639" s="218"/>
      <c r="IUJ2639" s="218"/>
      <c r="IUK2639" s="218"/>
      <c r="IUL2639" s="218"/>
      <c r="IUM2639" s="218"/>
      <c r="IUN2639" s="218"/>
      <c r="IUO2639" s="218"/>
      <c r="IUP2639" s="218"/>
      <c r="IUQ2639" s="218"/>
      <c r="IUR2639" s="218"/>
      <c r="IUS2639" s="218"/>
      <c r="IUT2639" s="218"/>
      <c r="IUU2639" s="218"/>
      <c r="IUV2639" s="218"/>
      <c r="IUW2639" s="218"/>
      <c r="IUX2639" s="218"/>
      <c r="IUY2639" s="218"/>
      <c r="IUZ2639" s="218"/>
      <c r="IVA2639" s="218"/>
      <c r="IVB2639" s="218"/>
      <c r="IVC2639" s="218"/>
      <c r="IVD2639" s="218"/>
      <c r="IVE2639" s="218"/>
      <c r="IVF2639" s="218"/>
      <c r="IVG2639" s="218"/>
      <c r="IVH2639" s="218"/>
      <c r="IVI2639" s="218"/>
      <c r="IVJ2639" s="218"/>
      <c r="IVK2639" s="218"/>
      <c r="IVL2639" s="218"/>
      <c r="IVM2639" s="218"/>
      <c r="IVN2639" s="218"/>
      <c r="IVO2639" s="218"/>
      <c r="IVP2639" s="218"/>
      <c r="IVQ2639" s="218"/>
      <c r="IVR2639" s="218"/>
      <c r="IVS2639" s="218"/>
      <c r="IVT2639" s="218"/>
      <c r="IVU2639" s="218"/>
      <c r="IVV2639" s="218"/>
      <c r="IVW2639" s="218"/>
      <c r="IVX2639" s="218"/>
      <c r="IVY2639" s="218"/>
      <c r="IVZ2639" s="218"/>
      <c r="IWA2639" s="218"/>
      <c r="IWB2639" s="218"/>
      <c r="IWC2639" s="218"/>
      <c r="IWD2639" s="218"/>
      <c r="IWE2639" s="218"/>
      <c r="IWF2639" s="218"/>
      <c r="IWG2639" s="218"/>
      <c r="IWH2639" s="218"/>
      <c r="IWI2639" s="218"/>
      <c r="IWJ2639" s="218"/>
      <c r="IWK2639" s="218"/>
      <c r="IWL2639" s="218"/>
      <c r="IWM2639" s="218"/>
      <c r="IWN2639" s="218"/>
      <c r="IWO2639" s="218"/>
      <c r="IWP2639" s="218"/>
      <c r="IWQ2639" s="218"/>
      <c r="IWR2639" s="218"/>
      <c r="IWS2639" s="218"/>
      <c r="IWT2639" s="218"/>
      <c r="IWU2639" s="218"/>
      <c r="IWV2639" s="218"/>
      <c r="IWW2639" s="218"/>
      <c r="IWX2639" s="218"/>
      <c r="IWY2639" s="218"/>
      <c r="IWZ2639" s="218"/>
      <c r="IXA2639" s="218"/>
      <c r="IXB2639" s="218"/>
      <c r="IXC2639" s="218"/>
      <c r="IXD2639" s="218"/>
      <c r="IXE2639" s="218"/>
      <c r="IXF2639" s="218"/>
      <c r="IXG2639" s="218"/>
      <c r="IXH2639" s="218"/>
      <c r="IXI2639" s="218"/>
      <c r="IXJ2639" s="218"/>
      <c r="IXK2639" s="218"/>
      <c r="IXL2639" s="218"/>
      <c r="IXM2639" s="218"/>
      <c r="IXN2639" s="218"/>
      <c r="IXO2639" s="218"/>
      <c r="IXP2639" s="218"/>
      <c r="IXQ2639" s="218"/>
      <c r="IXR2639" s="218"/>
      <c r="IXS2639" s="218"/>
      <c r="IXT2639" s="218"/>
      <c r="IXU2639" s="218"/>
      <c r="IXV2639" s="218"/>
      <c r="IXW2639" s="218"/>
      <c r="IXX2639" s="218"/>
      <c r="IXY2639" s="218"/>
      <c r="IXZ2639" s="218"/>
      <c r="IYA2639" s="218"/>
      <c r="IYB2639" s="218"/>
      <c r="IYC2639" s="218"/>
      <c r="IYD2639" s="218"/>
      <c r="IYE2639" s="218"/>
      <c r="IYF2639" s="218"/>
      <c r="IYG2639" s="218"/>
      <c r="IYH2639" s="218"/>
      <c r="IYI2639" s="218"/>
      <c r="IYJ2639" s="218"/>
      <c r="IYK2639" s="218"/>
      <c r="IYL2639" s="218"/>
      <c r="IYM2639" s="218"/>
      <c r="IYN2639" s="218"/>
      <c r="IYO2639" s="218"/>
      <c r="IYP2639" s="218"/>
      <c r="IYQ2639" s="218"/>
      <c r="IYR2639" s="218"/>
      <c r="IYS2639" s="218"/>
      <c r="IYT2639" s="218"/>
      <c r="IYU2639" s="218"/>
      <c r="IYV2639" s="218"/>
      <c r="IYW2639" s="218"/>
      <c r="IYX2639" s="218"/>
      <c r="IYY2639" s="218"/>
      <c r="IYZ2639" s="218"/>
      <c r="IZA2639" s="218"/>
      <c r="IZB2639" s="218"/>
      <c r="IZC2639" s="218"/>
      <c r="IZD2639" s="218"/>
      <c r="IZE2639" s="218"/>
      <c r="IZF2639" s="218"/>
      <c r="IZG2639" s="218"/>
      <c r="IZH2639" s="218"/>
      <c r="IZI2639" s="218"/>
      <c r="IZJ2639" s="218"/>
      <c r="IZK2639" s="218"/>
      <c r="IZL2639" s="218"/>
      <c r="IZM2639" s="218"/>
      <c r="IZN2639" s="218"/>
      <c r="IZO2639" s="218"/>
      <c r="IZP2639" s="218"/>
      <c r="IZQ2639" s="218"/>
      <c r="IZR2639" s="218"/>
      <c r="IZS2639" s="218"/>
      <c r="IZT2639" s="218"/>
      <c r="IZU2639" s="218"/>
      <c r="IZV2639" s="218"/>
      <c r="IZW2639" s="218"/>
      <c r="IZX2639" s="218"/>
      <c r="IZY2639" s="218"/>
      <c r="IZZ2639" s="218"/>
      <c r="JAA2639" s="218"/>
      <c r="JAB2639" s="218"/>
      <c r="JAC2639" s="218"/>
      <c r="JAD2639" s="218"/>
      <c r="JAE2639" s="218"/>
      <c r="JAF2639" s="218"/>
      <c r="JAG2639" s="218"/>
      <c r="JAH2639" s="218"/>
      <c r="JAI2639" s="218"/>
      <c r="JAJ2639" s="218"/>
      <c r="JAK2639" s="218"/>
      <c r="JAL2639" s="218"/>
      <c r="JAM2639" s="218"/>
      <c r="JAN2639" s="218"/>
      <c r="JAO2639" s="218"/>
      <c r="JAP2639" s="218"/>
      <c r="JAQ2639" s="218"/>
      <c r="JAR2639" s="218"/>
      <c r="JAS2639" s="218"/>
      <c r="JAT2639" s="218"/>
      <c r="JAU2639" s="218"/>
      <c r="JAV2639" s="218"/>
      <c r="JAW2639" s="218"/>
      <c r="JAX2639" s="218"/>
      <c r="JAY2639" s="218"/>
      <c r="JAZ2639" s="218"/>
      <c r="JBA2639" s="218"/>
      <c r="JBB2639" s="218"/>
      <c r="JBC2639" s="218"/>
      <c r="JBD2639" s="218"/>
      <c r="JBE2639" s="218"/>
      <c r="JBF2639" s="218"/>
      <c r="JBG2639" s="218"/>
      <c r="JBH2639" s="218"/>
      <c r="JBI2639" s="218"/>
      <c r="JBJ2639" s="218"/>
      <c r="JBK2639" s="218"/>
      <c r="JBL2639" s="218"/>
      <c r="JBM2639" s="218"/>
      <c r="JBN2639" s="218"/>
      <c r="JBO2639" s="218"/>
      <c r="JBP2639" s="218"/>
      <c r="JBQ2639" s="218"/>
      <c r="JBR2639" s="218"/>
      <c r="JBS2639" s="218"/>
      <c r="JBT2639" s="218"/>
      <c r="JBU2639" s="218"/>
      <c r="JBV2639" s="218"/>
      <c r="JBW2639" s="218"/>
      <c r="JBX2639" s="218"/>
      <c r="JBY2639" s="218"/>
      <c r="JBZ2639" s="218"/>
      <c r="JCA2639" s="218"/>
      <c r="JCB2639" s="218"/>
      <c r="JCC2639" s="218"/>
      <c r="JCD2639" s="218"/>
      <c r="JCE2639" s="218"/>
      <c r="JCF2639" s="218"/>
      <c r="JCG2639" s="218"/>
      <c r="JCH2639" s="218"/>
      <c r="JCI2639" s="218"/>
      <c r="JCJ2639" s="218"/>
      <c r="JCK2639" s="218"/>
      <c r="JCL2639" s="218"/>
      <c r="JCM2639" s="218"/>
      <c r="JCN2639" s="218"/>
      <c r="JCO2639" s="218"/>
      <c r="JCP2639" s="218"/>
      <c r="JCQ2639" s="218"/>
      <c r="JCR2639" s="218"/>
      <c r="JCS2639" s="218"/>
      <c r="JCT2639" s="218"/>
      <c r="JCU2639" s="218"/>
      <c r="JCV2639" s="218"/>
      <c r="JCW2639" s="218"/>
      <c r="JCX2639" s="218"/>
      <c r="JCY2639" s="218"/>
      <c r="JCZ2639" s="218"/>
      <c r="JDA2639" s="218"/>
      <c r="JDB2639" s="218"/>
      <c r="JDC2639" s="218"/>
      <c r="JDD2639" s="218"/>
      <c r="JDE2639" s="218"/>
      <c r="JDF2639" s="218"/>
      <c r="JDG2639" s="218"/>
      <c r="JDH2639" s="218"/>
      <c r="JDI2639" s="218"/>
      <c r="JDJ2639" s="218"/>
      <c r="JDK2639" s="218"/>
      <c r="JDL2639" s="218"/>
      <c r="JDM2639" s="218"/>
      <c r="JDN2639" s="218"/>
      <c r="JDO2639" s="218"/>
      <c r="JDP2639" s="218"/>
      <c r="JDQ2639" s="218"/>
      <c r="JDR2639" s="218"/>
      <c r="JDS2639" s="218"/>
      <c r="JDT2639" s="218"/>
      <c r="JDU2639" s="218"/>
      <c r="JDV2639" s="218"/>
      <c r="JDW2639" s="218"/>
      <c r="JDX2639" s="218"/>
      <c r="JDY2639" s="218"/>
      <c r="JDZ2639" s="218"/>
      <c r="JEA2639" s="218"/>
      <c r="JEB2639" s="218"/>
      <c r="JEC2639" s="218"/>
      <c r="JED2639" s="218"/>
      <c r="JEE2639" s="218"/>
      <c r="JEF2639" s="218"/>
      <c r="JEG2639" s="218"/>
      <c r="JEH2639" s="218"/>
      <c r="JEI2639" s="218"/>
      <c r="JEJ2639" s="218"/>
      <c r="JEK2639" s="218"/>
      <c r="JEL2639" s="218"/>
      <c r="JEM2639" s="218"/>
      <c r="JEN2639" s="218"/>
      <c r="JEO2639" s="218"/>
      <c r="JEP2639" s="218"/>
      <c r="JEQ2639" s="218"/>
      <c r="JER2639" s="218"/>
      <c r="JES2639" s="218"/>
      <c r="JET2639" s="218"/>
      <c r="JEU2639" s="218"/>
      <c r="JEV2639" s="218"/>
      <c r="JEW2639" s="218"/>
      <c r="JEX2639" s="218"/>
      <c r="JEY2639" s="218"/>
      <c r="JEZ2639" s="218"/>
      <c r="JFA2639" s="218"/>
      <c r="JFB2639" s="218"/>
      <c r="JFC2639" s="218"/>
      <c r="JFD2639" s="218"/>
      <c r="JFE2639" s="218"/>
      <c r="JFF2639" s="218"/>
      <c r="JFG2639" s="218"/>
      <c r="JFH2639" s="218"/>
      <c r="JFI2639" s="218"/>
      <c r="JFJ2639" s="218"/>
      <c r="JFK2639" s="218"/>
      <c r="JFL2639" s="218"/>
      <c r="JFM2639" s="218"/>
      <c r="JFN2639" s="218"/>
      <c r="JFO2639" s="218"/>
      <c r="JFP2639" s="218"/>
      <c r="JFQ2639" s="218"/>
      <c r="JFR2639" s="218"/>
      <c r="JFS2639" s="218"/>
      <c r="JFT2639" s="218"/>
      <c r="JFU2639" s="218"/>
      <c r="JFV2639" s="218"/>
      <c r="JFW2639" s="218"/>
      <c r="JFX2639" s="218"/>
      <c r="JFY2639" s="218"/>
      <c r="JFZ2639" s="218"/>
      <c r="JGA2639" s="218"/>
      <c r="JGB2639" s="218"/>
      <c r="JGC2639" s="218"/>
      <c r="JGD2639" s="218"/>
      <c r="JGE2639" s="218"/>
      <c r="JGF2639" s="218"/>
      <c r="JGG2639" s="218"/>
      <c r="JGH2639" s="218"/>
      <c r="JGI2639" s="218"/>
      <c r="JGJ2639" s="218"/>
      <c r="JGK2639" s="218"/>
      <c r="JGL2639" s="218"/>
      <c r="JGM2639" s="218"/>
      <c r="JGN2639" s="218"/>
      <c r="JGO2639" s="218"/>
      <c r="JGP2639" s="218"/>
      <c r="JGQ2639" s="218"/>
      <c r="JGR2639" s="218"/>
      <c r="JGS2639" s="218"/>
      <c r="JGT2639" s="218"/>
      <c r="JGU2639" s="218"/>
      <c r="JGV2639" s="218"/>
      <c r="JGW2639" s="218"/>
      <c r="JGX2639" s="218"/>
      <c r="JGY2639" s="218"/>
      <c r="JGZ2639" s="218"/>
      <c r="JHA2639" s="218"/>
      <c r="JHB2639" s="218"/>
      <c r="JHC2639" s="218"/>
      <c r="JHD2639" s="218"/>
      <c r="JHE2639" s="218"/>
      <c r="JHF2639" s="218"/>
      <c r="JHG2639" s="218"/>
      <c r="JHH2639" s="218"/>
      <c r="JHI2639" s="218"/>
      <c r="JHJ2639" s="218"/>
      <c r="JHK2639" s="218"/>
      <c r="JHL2639" s="218"/>
      <c r="JHM2639" s="218"/>
      <c r="JHN2639" s="218"/>
      <c r="JHO2639" s="218"/>
      <c r="JHP2639" s="218"/>
      <c r="JHQ2639" s="218"/>
      <c r="JHR2639" s="218"/>
      <c r="JHS2639" s="218"/>
      <c r="JHT2639" s="218"/>
      <c r="JHU2639" s="218"/>
      <c r="JHV2639" s="218"/>
      <c r="JHW2639" s="218"/>
      <c r="JHX2639" s="218"/>
      <c r="JHY2639" s="218"/>
      <c r="JHZ2639" s="218"/>
      <c r="JIA2639" s="218"/>
      <c r="JIB2639" s="218"/>
      <c r="JIC2639" s="218"/>
      <c r="JID2639" s="218"/>
      <c r="JIE2639" s="218"/>
      <c r="JIF2639" s="218"/>
      <c r="JIG2639" s="218"/>
      <c r="JIH2639" s="218"/>
      <c r="JII2639" s="218"/>
      <c r="JIJ2639" s="218"/>
      <c r="JIK2639" s="218"/>
      <c r="JIL2639" s="218"/>
      <c r="JIM2639" s="218"/>
      <c r="JIN2639" s="218"/>
      <c r="JIO2639" s="218"/>
      <c r="JIP2639" s="218"/>
      <c r="JIQ2639" s="218"/>
      <c r="JIR2639" s="218"/>
      <c r="JIS2639" s="218"/>
      <c r="JIT2639" s="218"/>
      <c r="JIU2639" s="218"/>
      <c r="JIV2639" s="218"/>
      <c r="JIW2639" s="218"/>
      <c r="JIX2639" s="218"/>
      <c r="JIY2639" s="218"/>
      <c r="JIZ2639" s="218"/>
      <c r="JJA2639" s="218"/>
      <c r="JJB2639" s="218"/>
      <c r="JJC2639" s="218"/>
      <c r="JJD2639" s="218"/>
      <c r="JJE2639" s="218"/>
      <c r="JJF2639" s="218"/>
      <c r="JJG2639" s="218"/>
      <c r="JJH2639" s="218"/>
      <c r="JJI2639" s="218"/>
      <c r="JJJ2639" s="218"/>
      <c r="JJK2639" s="218"/>
      <c r="JJL2639" s="218"/>
      <c r="JJM2639" s="218"/>
      <c r="JJN2639" s="218"/>
      <c r="JJO2639" s="218"/>
      <c r="JJP2639" s="218"/>
      <c r="JJQ2639" s="218"/>
      <c r="JJR2639" s="218"/>
      <c r="JJS2639" s="218"/>
      <c r="JJT2639" s="218"/>
      <c r="JJU2639" s="218"/>
      <c r="JJV2639" s="218"/>
      <c r="JJW2639" s="218"/>
      <c r="JJX2639" s="218"/>
      <c r="JJY2639" s="218"/>
      <c r="JJZ2639" s="218"/>
      <c r="JKA2639" s="218"/>
      <c r="JKB2639" s="218"/>
      <c r="JKC2639" s="218"/>
      <c r="JKD2639" s="218"/>
      <c r="JKE2639" s="218"/>
      <c r="JKF2639" s="218"/>
      <c r="JKG2639" s="218"/>
      <c r="JKH2639" s="218"/>
      <c r="JKI2639" s="218"/>
      <c r="JKJ2639" s="218"/>
      <c r="JKK2639" s="218"/>
      <c r="JKL2639" s="218"/>
      <c r="JKM2639" s="218"/>
      <c r="JKN2639" s="218"/>
      <c r="JKO2639" s="218"/>
      <c r="JKP2639" s="218"/>
      <c r="JKQ2639" s="218"/>
      <c r="JKR2639" s="218"/>
      <c r="JKS2639" s="218"/>
      <c r="JKT2639" s="218"/>
      <c r="JKU2639" s="218"/>
      <c r="JKV2639" s="218"/>
      <c r="JKW2639" s="218"/>
      <c r="JKX2639" s="218"/>
      <c r="JKY2639" s="218"/>
      <c r="JKZ2639" s="218"/>
      <c r="JLA2639" s="218"/>
      <c r="JLB2639" s="218"/>
      <c r="JLC2639" s="218"/>
      <c r="JLD2639" s="218"/>
      <c r="JLE2639" s="218"/>
      <c r="JLF2639" s="218"/>
      <c r="JLG2639" s="218"/>
      <c r="JLH2639" s="218"/>
      <c r="JLI2639" s="218"/>
      <c r="JLJ2639" s="218"/>
      <c r="JLK2639" s="218"/>
      <c r="JLL2639" s="218"/>
      <c r="JLM2639" s="218"/>
      <c r="JLN2639" s="218"/>
      <c r="JLO2639" s="218"/>
      <c r="JLP2639" s="218"/>
      <c r="JLQ2639" s="218"/>
      <c r="JLR2639" s="218"/>
      <c r="JLS2639" s="218"/>
      <c r="JLT2639" s="218"/>
      <c r="JLU2639" s="218"/>
      <c r="JLV2639" s="218"/>
      <c r="JLW2639" s="218"/>
      <c r="JLX2639" s="218"/>
      <c r="JLY2639" s="218"/>
      <c r="JLZ2639" s="218"/>
      <c r="JMA2639" s="218"/>
      <c r="JMB2639" s="218"/>
      <c r="JMC2639" s="218"/>
      <c r="JMD2639" s="218"/>
      <c r="JME2639" s="218"/>
      <c r="JMF2639" s="218"/>
      <c r="JMG2639" s="218"/>
      <c r="JMH2639" s="218"/>
      <c r="JMI2639" s="218"/>
      <c r="JMJ2639" s="218"/>
      <c r="JMK2639" s="218"/>
      <c r="JML2639" s="218"/>
      <c r="JMM2639" s="218"/>
      <c r="JMN2639" s="218"/>
      <c r="JMO2639" s="218"/>
      <c r="JMP2639" s="218"/>
      <c r="JMQ2639" s="218"/>
      <c r="JMR2639" s="218"/>
      <c r="JMS2639" s="218"/>
      <c r="JMT2639" s="218"/>
      <c r="JMU2639" s="218"/>
      <c r="JMV2639" s="218"/>
      <c r="JMW2639" s="218"/>
      <c r="JMX2639" s="218"/>
      <c r="JMY2639" s="218"/>
      <c r="JMZ2639" s="218"/>
      <c r="JNA2639" s="218"/>
      <c r="JNB2639" s="218"/>
      <c r="JNC2639" s="218"/>
      <c r="JND2639" s="218"/>
      <c r="JNE2639" s="218"/>
      <c r="JNF2639" s="218"/>
      <c r="JNG2639" s="218"/>
      <c r="JNH2639" s="218"/>
      <c r="JNI2639" s="218"/>
      <c r="JNJ2639" s="218"/>
      <c r="JNK2639" s="218"/>
      <c r="JNL2639" s="218"/>
      <c r="JNM2639" s="218"/>
      <c r="JNN2639" s="218"/>
      <c r="JNO2639" s="218"/>
      <c r="JNP2639" s="218"/>
      <c r="JNQ2639" s="218"/>
      <c r="JNR2639" s="218"/>
      <c r="JNS2639" s="218"/>
      <c r="JNT2639" s="218"/>
      <c r="JNU2639" s="218"/>
      <c r="JNV2639" s="218"/>
      <c r="JNW2639" s="218"/>
      <c r="JNX2639" s="218"/>
      <c r="JNY2639" s="218"/>
      <c r="JNZ2639" s="218"/>
      <c r="JOA2639" s="218"/>
      <c r="JOB2639" s="218"/>
      <c r="JOC2639" s="218"/>
      <c r="JOD2639" s="218"/>
      <c r="JOE2639" s="218"/>
      <c r="JOF2639" s="218"/>
      <c r="JOG2639" s="218"/>
      <c r="JOH2639" s="218"/>
      <c r="JOI2639" s="218"/>
      <c r="JOJ2639" s="218"/>
      <c r="JOK2639" s="218"/>
      <c r="JOL2639" s="218"/>
      <c r="JOM2639" s="218"/>
      <c r="JON2639" s="218"/>
      <c r="JOO2639" s="218"/>
      <c r="JOP2639" s="218"/>
      <c r="JOQ2639" s="218"/>
      <c r="JOR2639" s="218"/>
      <c r="JOS2639" s="218"/>
      <c r="JOT2639" s="218"/>
      <c r="JOU2639" s="218"/>
      <c r="JOV2639" s="218"/>
      <c r="JOW2639" s="218"/>
      <c r="JOX2639" s="218"/>
      <c r="JOY2639" s="218"/>
      <c r="JOZ2639" s="218"/>
      <c r="JPA2639" s="218"/>
      <c r="JPB2639" s="218"/>
      <c r="JPC2639" s="218"/>
      <c r="JPD2639" s="218"/>
      <c r="JPE2639" s="218"/>
      <c r="JPF2639" s="218"/>
      <c r="JPG2639" s="218"/>
      <c r="JPH2639" s="218"/>
      <c r="JPI2639" s="218"/>
      <c r="JPJ2639" s="218"/>
      <c r="JPK2639" s="218"/>
      <c r="JPL2639" s="218"/>
      <c r="JPM2639" s="218"/>
      <c r="JPN2639" s="218"/>
      <c r="JPO2639" s="218"/>
      <c r="JPP2639" s="218"/>
      <c r="JPQ2639" s="218"/>
      <c r="JPR2639" s="218"/>
      <c r="JPS2639" s="218"/>
      <c r="JPT2639" s="218"/>
      <c r="JPU2639" s="218"/>
      <c r="JPV2639" s="218"/>
      <c r="JPW2639" s="218"/>
      <c r="JPX2639" s="218"/>
      <c r="JPY2639" s="218"/>
      <c r="JPZ2639" s="218"/>
      <c r="JQA2639" s="218"/>
      <c r="JQB2639" s="218"/>
      <c r="JQC2639" s="218"/>
      <c r="JQD2639" s="218"/>
      <c r="JQE2639" s="218"/>
      <c r="JQF2639" s="218"/>
      <c r="JQG2639" s="218"/>
      <c r="JQH2639" s="218"/>
      <c r="JQI2639" s="218"/>
      <c r="JQJ2639" s="218"/>
      <c r="JQK2639" s="218"/>
      <c r="JQL2639" s="218"/>
      <c r="JQM2639" s="218"/>
      <c r="JQN2639" s="218"/>
      <c r="JQO2639" s="218"/>
      <c r="JQP2639" s="218"/>
      <c r="JQQ2639" s="218"/>
      <c r="JQR2639" s="218"/>
      <c r="JQS2639" s="218"/>
      <c r="JQT2639" s="218"/>
      <c r="JQU2639" s="218"/>
      <c r="JQV2639" s="218"/>
      <c r="JQW2639" s="218"/>
      <c r="JQX2639" s="218"/>
      <c r="JQY2639" s="218"/>
      <c r="JQZ2639" s="218"/>
      <c r="JRA2639" s="218"/>
      <c r="JRB2639" s="218"/>
      <c r="JRC2639" s="218"/>
      <c r="JRD2639" s="218"/>
      <c r="JRE2639" s="218"/>
      <c r="JRF2639" s="218"/>
      <c r="JRG2639" s="218"/>
      <c r="JRH2639" s="218"/>
      <c r="JRI2639" s="218"/>
      <c r="JRJ2639" s="218"/>
      <c r="JRK2639" s="218"/>
      <c r="JRL2639" s="218"/>
      <c r="JRM2639" s="218"/>
      <c r="JRN2639" s="218"/>
      <c r="JRO2639" s="218"/>
      <c r="JRP2639" s="218"/>
      <c r="JRQ2639" s="218"/>
      <c r="JRR2639" s="218"/>
      <c r="JRS2639" s="218"/>
      <c r="JRT2639" s="218"/>
      <c r="JRU2639" s="218"/>
      <c r="JRV2639" s="218"/>
      <c r="JRW2639" s="218"/>
      <c r="JRX2639" s="218"/>
      <c r="JRY2639" s="218"/>
      <c r="JRZ2639" s="218"/>
      <c r="JSA2639" s="218"/>
      <c r="JSB2639" s="218"/>
      <c r="JSC2639" s="218"/>
      <c r="JSD2639" s="218"/>
      <c r="JSE2639" s="218"/>
      <c r="JSF2639" s="218"/>
      <c r="JSG2639" s="218"/>
      <c r="JSH2639" s="218"/>
      <c r="JSI2639" s="218"/>
      <c r="JSJ2639" s="218"/>
      <c r="JSK2639" s="218"/>
      <c r="JSL2639" s="218"/>
      <c r="JSM2639" s="218"/>
      <c r="JSN2639" s="218"/>
      <c r="JSO2639" s="218"/>
      <c r="JSP2639" s="218"/>
      <c r="JSQ2639" s="218"/>
      <c r="JSR2639" s="218"/>
      <c r="JSS2639" s="218"/>
      <c r="JST2639" s="218"/>
      <c r="JSU2639" s="218"/>
      <c r="JSV2639" s="218"/>
      <c r="JSW2639" s="218"/>
      <c r="JSX2639" s="218"/>
      <c r="JSY2639" s="218"/>
      <c r="JSZ2639" s="218"/>
      <c r="JTA2639" s="218"/>
      <c r="JTB2639" s="218"/>
      <c r="JTC2639" s="218"/>
      <c r="JTD2639" s="218"/>
      <c r="JTE2639" s="218"/>
      <c r="JTF2639" s="218"/>
      <c r="JTG2639" s="218"/>
      <c r="JTH2639" s="218"/>
      <c r="JTI2639" s="218"/>
      <c r="JTJ2639" s="218"/>
      <c r="JTK2639" s="218"/>
      <c r="JTL2639" s="218"/>
      <c r="JTM2639" s="218"/>
      <c r="JTN2639" s="218"/>
      <c r="JTO2639" s="218"/>
      <c r="JTP2639" s="218"/>
      <c r="JTQ2639" s="218"/>
      <c r="JTR2639" s="218"/>
      <c r="JTS2639" s="218"/>
      <c r="JTT2639" s="218"/>
      <c r="JTU2639" s="218"/>
      <c r="JTV2639" s="218"/>
      <c r="JTW2639" s="218"/>
      <c r="JTX2639" s="218"/>
      <c r="JTY2639" s="218"/>
      <c r="JTZ2639" s="218"/>
      <c r="JUA2639" s="218"/>
      <c r="JUB2639" s="218"/>
      <c r="JUC2639" s="218"/>
      <c r="JUD2639" s="218"/>
      <c r="JUE2639" s="218"/>
      <c r="JUF2639" s="218"/>
      <c r="JUG2639" s="218"/>
      <c r="JUH2639" s="218"/>
      <c r="JUI2639" s="218"/>
      <c r="JUJ2639" s="218"/>
      <c r="JUK2639" s="218"/>
      <c r="JUL2639" s="218"/>
      <c r="JUM2639" s="218"/>
      <c r="JUN2639" s="218"/>
      <c r="JUO2639" s="218"/>
      <c r="JUP2639" s="218"/>
      <c r="JUQ2639" s="218"/>
      <c r="JUR2639" s="218"/>
      <c r="JUS2639" s="218"/>
      <c r="JUT2639" s="218"/>
      <c r="JUU2639" s="218"/>
      <c r="JUV2639" s="218"/>
      <c r="JUW2639" s="218"/>
      <c r="JUX2639" s="218"/>
      <c r="JUY2639" s="218"/>
      <c r="JUZ2639" s="218"/>
      <c r="JVA2639" s="218"/>
      <c r="JVB2639" s="218"/>
      <c r="JVC2639" s="218"/>
      <c r="JVD2639" s="218"/>
      <c r="JVE2639" s="218"/>
      <c r="JVF2639" s="218"/>
      <c r="JVG2639" s="218"/>
      <c r="JVH2639" s="218"/>
      <c r="JVI2639" s="218"/>
      <c r="JVJ2639" s="218"/>
      <c r="JVK2639" s="218"/>
      <c r="JVL2639" s="218"/>
      <c r="JVM2639" s="218"/>
      <c r="JVN2639" s="218"/>
      <c r="JVO2639" s="218"/>
      <c r="JVP2639" s="218"/>
      <c r="JVQ2639" s="218"/>
      <c r="JVR2639" s="218"/>
      <c r="JVS2639" s="218"/>
      <c r="JVT2639" s="218"/>
      <c r="JVU2639" s="218"/>
      <c r="JVV2639" s="218"/>
      <c r="JVW2639" s="218"/>
      <c r="JVX2639" s="218"/>
      <c r="JVY2639" s="218"/>
      <c r="JVZ2639" s="218"/>
      <c r="JWA2639" s="218"/>
      <c r="JWB2639" s="218"/>
      <c r="JWC2639" s="218"/>
      <c r="JWD2639" s="218"/>
      <c r="JWE2639" s="218"/>
      <c r="JWF2639" s="218"/>
      <c r="JWG2639" s="218"/>
      <c r="JWH2639" s="218"/>
      <c r="JWI2639" s="218"/>
      <c r="JWJ2639" s="218"/>
      <c r="JWK2639" s="218"/>
      <c r="JWL2639" s="218"/>
      <c r="JWM2639" s="218"/>
      <c r="JWN2639" s="218"/>
      <c r="JWO2639" s="218"/>
      <c r="JWP2639" s="218"/>
      <c r="JWQ2639" s="218"/>
      <c r="JWR2639" s="218"/>
      <c r="JWS2639" s="218"/>
      <c r="JWT2639" s="218"/>
      <c r="JWU2639" s="218"/>
      <c r="JWV2639" s="218"/>
      <c r="JWW2639" s="218"/>
      <c r="JWX2639" s="218"/>
      <c r="JWY2639" s="218"/>
      <c r="JWZ2639" s="218"/>
      <c r="JXA2639" s="218"/>
      <c r="JXB2639" s="218"/>
      <c r="JXC2639" s="218"/>
      <c r="JXD2639" s="218"/>
      <c r="JXE2639" s="218"/>
      <c r="JXF2639" s="218"/>
      <c r="JXG2639" s="218"/>
      <c r="JXH2639" s="218"/>
      <c r="JXI2639" s="218"/>
      <c r="JXJ2639" s="218"/>
      <c r="JXK2639" s="218"/>
      <c r="JXL2639" s="218"/>
      <c r="JXM2639" s="218"/>
      <c r="JXN2639" s="218"/>
      <c r="JXO2639" s="218"/>
      <c r="JXP2639" s="218"/>
      <c r="JXQ2639" s="218"/>
      <c r="JXR2639" s="218"/>
      <c r="JXS2639" s="218"/>
      <c r="JXT2639" s="218"/>
      <c r="JXU2639" s="218"/>
      <c r="JXV2639" s="218"/>
      <c r="JXW2639" s="218"/>
      <c r="JXX2639" s="218"/>
      <c r="JXY2639" s="218"/>
      <c r="JXZ2639" s="218"/>
      <c r="JYA2639" s="218"/>
      <c r="JYB2639" s="218"/>
      <c r="JYC2639" s="218"/>
      <c r="JYD2639" s="218"/>
      <c r="JYE2639" s="218"/>
      <c r="JYF2639" s="218"/>
      <c r="JYG2639" s="218"/>
      <c r="JYH2639" s="218"/>
      <c r="JYI2639" s="218"/>
      <c r="JYJ2639" s="218"/>
      <c r="JYK2639" s="218"/>
      <c r="JYL2639" s="218"/>
      <c r="JYM2639" s="218"/>
      <c r="JYN2639" s="218"/>
      <c r="JYO2639" s="218"/>
      <c r="JYP2639" s="218"/>
      <c r="JYQ2639" s="218"/>
      <c r="JYR2639" s="218"/>
      <c r="JYS2639" s="218"/>
      <c r="JYT2639" s="218"/>
      <c r="JYU2639" s="218"/>
      <c r="JYV2639" s="218"/>
      <c r="JYW2639" s="218"/>
      <c r="JYX2639" s="218"/>
      <c r="JYY2639" s="218"/>
      <c r="JYZ2639" s="218"/>
      <c r="JZA2639" s="218"/>
      <c r="JZB2639" s="218"/>
      <c r="JZC2639" s="218"/>
      <c r="JZD2639" s="218"/>
      <c r="JZE2639" s="218"/>
      <c r="JZF2639" s="218"/>
      <c r="JZG2639" s="218"/>
      <c r="JZH2639" s="218"/>
      <c r="JZI2639" s="218"/>
      <c r="JZJ2639" s="218"/>
      <c r="JZK2639" s="218"/>
      <c r="JZL2639" s="218"/>
      <c r="JZM2639" s="218"/>
      <c r="JZN2639" s="218"/>
      <c r="JZO2639" s="218"/>
      <c r="JZP2639" s="218"/>
      <c r="JZQ2639" s="218"/>
      <c r="JZR2639" s="218"/>
      <c r="JZS2639" s="218"/>
      <c r="JZT2639" s="218"/>
      <c r="JZU2639" s="218"/>
      <c r="JZV2639" s="218"/>
      <c r="JZW2639" s="218"/>
      <c r="JZX2639" s="218"/>
      <c r="JZY2639" s="218"/>
      <c r="JZZ2639" s="218"/>
      <c r="KAA2639" s="218"/>
      <c r="KAB2639" s="218"/>
      <c r="KAC2639" s="218"/>
      <c r="KAD2639" s="218"/>
      <c r="KAE2639" s="218"/>
      <c r="KAF2639" s="218"/>
      <c r="KAG2639" s="218"/>
      <c r="KAH2639" s="218"/>
      <c r="KAI2639" s="218"/>
      <c r="KAJ2639" s="218"/>
      <c r="KAK2639" s="218"/>
      <c r="KAL2639" s="218"/>
      <c r="KAM2639" s="218"/>
      <c r="KAN2639" s="218"/>
      <c r="KAO2639" s="218"/>
      <c r="KAP2639" s="218"/>
      <c r="KAQ2639" s="218"/>
      <c r="KAR2639" s="218"/>
      <c r="KAS2639" s="218"/>
      <c r="KAT2639" s="218"/>
      <c r="KAU2639" s="218"/>
      <c r="KAV2639" s="218"/>
      <c r="KAW2639" s="218"/>
      <c r="KAX2639" s="218"/>
      <c r="KAY2639" s="218"/>
      <c r="KAZ2639" s="218"/>
      <c r="KBA2639" s="218"/>
      <c r="KBB2639" s="218"/>
      <c r="KBC2639" s="218"/>
      <c r="KBD2639" s="218"/>
      <c r="KBE2639" s="218"/>
      <c r="KBF2639" s="218"/>
      <c r="KBG2639" s="218"/>
      <c r="KBH2639" s="218"/>
      <c r="KBI2639" s="218"/>
      <c r="KBJ2639" s="218"/>
      <c r="KBK2639" s="218"/>
      <c r="KBL2639" s="218"/>
      <c r="KBM2639" s="218"/>
      <c r="KBN2639" s="218"/>
      <c r="KBO2639" s="218"/>
      <c r="KBP2639" s="218"/>
      <c r="KBQ2639" s="218"/>
      <c r="KBR2639" s="218"/>
      <c r="KBS2639" s="218"/>
      <c r="KBT2639" s="218"/>
      <c r="KBU2639" s="218"/>
      <c r="KBV2639" s="218"/>
      <c r="KBW2639" s="218"/>
      <c r="KBX2639" s="218"/>
      <c r="KBY2639" s="218"/>
      <c r="KBZ2639" s="218"/>
      <c r="KCA2639" s="218"/>
      <c r="KCB2639" s="218"/>
      <c r="KCC2639" s="218"/>
      <c r="KCD2639" s="218"/>
      <c r="KCE2639" s="218"/>
      <c r="KCF2639" s="218"/>
      <c r="KCG2639" s="218"/>
      <c r="KCH2639" s="218"/>
      <c r="KCI2639" s="218"/>
      <c r="KCJ2639" s="218"/>
      <c r="KCK2639" s="218"/>
      <c r="KCL2639" s="218"/>
      <c r="KCM2639" s="218"/>
      <c r="KCN2639" s="218"/>
      <c r="KCO2639" s="218"/>
      <c r="KCP2639" s="218"/>
      <c r="KCQ2639" s="218"/>
      <c r="KCR2639" s="218"/>
      <c r="KCS2639" s="218"/>
      <c r="KCT2639" s="218"/>
      <c r="KCU2639" s="218"/>
      <c r="KCV2639" s="218"/>
      <c r="KCW2639" s="218"/>
      <c r="KCX2639" s="218"/>
      <c r="KCY2639" s="218"/>
      <c r="KCZ2639" s="218"/>
      <c r="KDA2639" s="218"/>
      <c r="KDB2639" s="218"/>
      <c r="KDC2639" s="218"/>
      <c r="KDD2639" s="218"/>
      <c r="KDE2639" s="218"/>
      <c r="KDF2639" s="218"/>
      <c r="KDG2639" s="218"/>
      <c r="KDH2639" s="218"/>
      <c r="KDI2639" s="218"/>
      <c r="KDJ2639" s="218"/>
      <c r="KDK2639" s="218"/>
      <c r="KDL2639" s="218"/>
      <c r="KDM2639" s="218"/>
      <c r="KDN2639" s="218"/>
      <c r="KDO2639" s="218"/>
      <c r="KDP2639" s="218"/>
      <c r="KDQ2639" s="218"/>
      <c r="KDR2639" s="218"/>
      <c r="KDS2639" s="218"/>
      <c r="KDT2639" s="218"/>
      <c r="KDU2639" s="218"/>
      <c r="KDV2639" s="218"/>
      <c r="KDW2639" s="218"/>
      <c r="KDX2639" s="218"/>
      <c r="KDY2639" s="218"/>
      <c r="KDZ2639" s="218"/>
      <c r="KEA2639" s="218"/>
      <c r="KEB2639" s="218"/>
      <c r="KEC2639" s="218"/>
      <c r="KED2639" s="218"/>
      <c r="KEE2639" s="218"/>
      <c r="KEF2639" s="218"/>
      <c r="KEG2639" s="218"/>
      <c r="KEH2639" s="218"/>
      <c r="KEI2639" s="218"/>
      <c r="KEJ2639" s="218"/>
      <c r="KEK2639" s="218"/>
      <c r="KEL2639" s="218"/>
      <c r="KEM2639" s="218"/>
      <c r="KEN2639" s="218"/>
      <c r="KEO2639" s="218"/>
      <c r="KEP2639" s="218"/>
      <c r="KEQ2639" s="218"/>
      <c r="KER2639" s="218"/>
      <c r="KES2639" s="218"/>
      <c r="KET2639" s="218"/>
      <c r="KEU2639" s="218"/>
      <c r="KEV2639" s="218"/>
      <c r="KEW2639" s="218"/>
      <c r="KEX2639" s="218"/>
      <c r="KEY2639" s="218"/>
      <c r="KEZ2639" s="218"/>
      <c r="KFA2639" s="218"/>
      <c r="KFB2639" s="218"/>
      <c r="KFC2639" s="218"/>
      <c r="KFD2639" s="218"/>
      <c r="KFE2639" s="218"/>
      <c r="KFF2639" s="218"/>
      <c r="KFG2639" s="218"/>
      <c r="KFH2639" s="218"/>
      <c r="KFI2639" s="218"/>
      <c r="KFJ2639" s="218"/>
      <c r="KFK2639" s="218"/>
      <c r="KFL2639" s="218"/>
      <c r="KFM2639" s="218"/>
      <c r="KFN2639" s="218"/>
      <c r="KFO2639" s="218"/>
      <c r="KFP2639" s="218"/>
      <c r="KFQ2639" s="218"/>
      <c r="KFR2639" s="218"/>
      <c r="KFS2639" s="218"/>
      <c r="KFT2639" s="218"/>
      <c r="KFU2639" s="218"/>
      <c r="KFV2639" s="218"/>
      <c r="KFW2639" s="218"/>
      <c r="KFX2639" s="218"/>
      <c r="KFY2639" s="218"/>
      <c r="KFZ2639" s="218"/>
      <c r="KGA2639" s="218"/>
      <c r="KGB2639" s="218"/>
      <c r="KGC2639" s="218"/>
      <c r="KGD2639" s="218"/>
      <c r="KGE2639" s="218"/>
      <c r="KGF2639" s="218"/>
      <c r="KGG2639" s="218"/>
      <c r="KGH2639" s="218"/>
      <c r="KGI2639" s="218"/>
      <c r="KGJ2639" s="218"/>
      <c r="KGK2639" s="218"/>
      <c r="KGL2639" s="218"/>
      <c r="KGM2639" s="218"/>
      <c r="KGN2639" s="218"/>
      <c r="KGO2639" s="218"/>
      <c r="KGP2639" s="218"/>
      <c r="KGQ2639" s="218"/>
      <c r="KGR2639" s="218"/>
      <c r="KGS2639" s="218"/>
      <c r="KGT2639" s="218"/>
      <c r="KGU2639" s="218"/>
      <c r="KGV2639" s="218"/>
      <c r="KGW2639" s="218"/>
      <c r="KGX2639" s="218"/>
      <c r="KGY2639" s="218"/>
      <c r="KGZ2639" s="218"/>
      <c r="KHA2639" s="218"/>
      <c r="KHB2639" s="218"/>
      <c r="KHC2639" s="218"/>
      <c r="KHD2639" s="218"/>
      <c r="KHE2639" s="218"/>
      <c r="KHF2639" s="218"/>
      <c r="KHG2639" s="218"/>
      <c r="KHH2639" s="218"/>
      <c r="KHI2639" s="218"/>
      <c r="KHJ2639" s="218"/>
      <c r="KHK2639" s="218"/>
      <c r="KHL2639" s="218"/>
      <c r="KHM2639" s="218"/>
      <c r="KHN2639" s="218"/>
      <c r="KHO2639" s="218"/>
      <c r="KHP2639" s="218"/>
      <c r="KHQ2639" s="218"/>
      <c r="KHR2639" s="218"/>
      <c r="KHS2639" s="218"/>
      <c r="KHT2639" s="218"/>
      <c r="KHU2639" s="218"/>
      <c r="KHV2639" s="218"/>
      <c r="KHW2639" s="218"/>
      <c r="KHX2639" s="218"/>
      <c r="KHY2639" s="218"/>
      <c r="KHZ2639" s="218"/>
      <c r="KIA2639" s="218"/>
      <c r="KIB2639" s="218"/>
      <c r="KIC2639" s="218"/>
      <c r="KID2639" s="218"/>
      <c r="KIE2639" s="218"/>
      <c r="KIF2639" s="218"/>
      <c r="KIG2639" s="218"/>
      <c r="KIH2639" s="218"/>
      <c r="KII2639" s="218"/>
      <c r="KIJ2639" s="218"/>
      <c r="KIK2639" s="218"/>
      <c r="KIL2639" s="218"/>
      <c r="KIM2639" s="218"/>
      <c r="KIN2639" s="218"/>
      <c r="KIO2639" s="218"/>
      <c r="KIP2639" s="218"/>
      <c r="KIQ2639" s="218"/>
      <c r="KIR2639" s="218"/>
      <c r="KIS2639" s="218"/>
      <c r="KIT2639" s="218"/>
      <c r="KIU2639" s="218"/>
      <c r="KIV2639" s="218"/>
      <c r="KIW2639" s="218"/>
      <c r="KIX2639" s="218"/>
      <c r="KIY2639" s="218"/>
      <c r="KIZ2639" s="218"/>
      <c r="KJA2639" s="218"/>
      <c r="KJB2639" s="218"/>
      <c r="KJC2639" s="218"/>
      <c r="KJD2639" s="218"/>
      <c r="KJE2639" s="218"/>
      <c r="KJF2639" s="218"/>
      <c r="KJG2639" s="218"/>
      <c r="KJH2639" s="218"/>
      <c r="KJI2639" s="218"/>
      <c r="KJJ2639" s="218"/>
      <c r="KJK2639" s="218"/>
      <c r="KJL2639" s="218"/>
      <c r="KJM2639" s="218"/>
      <c r="KJN2639" s="218"/>
      <c r="KJO2639" s="218"/>
      <c r="KJP2639" s="218"/>
      <c r="KJQ2639" s="218"/>
      <c r="KJR2639" s="218"/>
      <c r="KJS2639" s="218"/>
      <c r="KJT2639" s="218"/>
      <c r="KJU2639" s="218"/>
      <c r="KJV2639" s="218"/>
      <c r="KJW2639" s="218"/>
      <c r="KJX2639" s="218"/>
      <c r="KJY2639" s="218"/>
      <c r="KJZ2639" s="218"/>
      <c r="KKA2639" s="218"/>
      <c r="KKB2639" s="218"/>
      <c r="KKC2639" s="218"/>
      <c r="KKD2639" s="218"/>
      <c r="KKE2639" s="218"/>
      <c r="KKF2639" s="218"/>
      <c r="KKG2639" s="218"/>
      <c r="KKH2639" s="218"/>
      <c r="KKI2639" s="218"/>
      <c r="KKJ2639" s="218"/>
      <c r="KKK2639" s="218"/>
      <c r="KKL2639" s="218"/>
      <c r="KKM2639" s="218"/>
      <c r="KKN2639" s="218"/>
      <c r="KKO2639" s="218"/>
      <c r="KKP2639" s="218"/>
      <c r="KKQ2639" s="218"/>
      <c r="KKR2639" s="218"/>
      <c r="KKS2639" s="218"/>
      <c r="KKT2639" s="218"/>
      <c r="KKU2639" s="218"/>
      <c r="KKV2639" s="218"/>
      <c r="KKW2639" s="218"/>
      <c r="KKX2639" s="218"/>
      <c r="KKY2639" s="218"/>
      <c r="KKZ2639" s="218"/>
      <c r="KLA2639" s="218"/>
      <c r="KLB2639" s="218"/>
      <c r="KLC2639" s="218"/>
      <c r="KLD2639" s="218"/>
      <c r="KLE2639" s="218"/>
      <c r="KLF2639" s="218"/>
      <c r="KLG2639" s="218"/>
      <c r="KLH2639" s="218"/>
      <c r="KLI2639" s="218"/>
      <c r="KLJ2639" s="218"/>
      <c r="KLK2639" s="218"/>
      <c r="KLL2639" s="218"/>
      <c r="KLM2639" s="218"/>
      <c r="KLN2639" s="218"/>
      <c r="KLO2639" s="218"/>
      <c r="KLP2639" s="218"/>
      <c r="KLQ2639" s="218"/>
      <c r="KLR2639" s="218"/>
      <c r="KLS2639" s="218"/>
      <c r="KLT2639" s="218"/>
      <c r="KLU2639" s="218"/>
      <c r="KLV2639" s="218"/>
      <c r="KLW2639" s="218"/>
      <c r="KLX2639" s="218"/>
      <c r="KLY2639" s="218"/>
      <c r="KLZ2639" s="218"/>
      <c r="KMA2639" s="218"/>
      <c r="KMB2639" s="218"/>
      <c r="KMC2639" s="218"/>
      <c r="KMD2639" s="218"/>
      <c r="KME2639" s="218"/>
      <c r="KMF2639" s="218"/>
      <c r="KMG2639" s="218"/>
      <c r="KMH2639" s="218"/>
      <c r="KMI2639" s="218"/>
      <c r="KMJ2639" s="218"/>
      <c r="KMK2639" s="218"/>
      <c r="KML2639" s="218"/>
      <c r="KMM2639" s="218"/>
      <c r="KMN2639" s="218"/>
      <c r="KMO2639" s="218"/>
      <c r="KMP2639" s="218"/>
      <c r="KMQ2639" s="218"/>
      <c r="KMR2639" s="218"/>
      <c r="KMS2639" s="218"/>
      <c r="KMT2639" s="218"/>
      <c r="KMU2639" s="218"/>
      <c r="KMV2639" s="218"/>
      <c r="KMW2639" s="218"/>
      <c r="KMX2639" s="218"/>
      <c r="KMY2639" s="218"/>
      <c r="KMZ2639" s="218"/>
      <c r="KNA2639" s="218"/>
      <c r="KNB2639" s="218"/>
      <c r="KNC2639" s="218"/>
      <c r="KND2639" s="218"/>
      <c r="KNE2639" s="218"/>
      <c r="KNF2639" s="218"/>
      <c r="KNG2639" s="218"/>
      <c r="KNH2639" s="218"/>
      <c r="KNI2639" s="218"/>
      <c r="KNJ2639" s="218"/>
      <c r="KNK2639" s="218"/>
      <c r="KNL2639" s="218"/>
      <c r="KNM2639" s="218"/>
      <c r="KNN2639" s="218"/>
      <c r="KNO2639" s="218"/>
      <c r="KNP2639" s="218"/>
      <c r="KNQ2639" s="218"/>
      <c r="KNR2639" s="218"/>
      <c r="KNS2639" s="218"/>
      <c r="KNT2639" s="218"/>
      <c r="KNU2639" s="218"/>
      <c r="KNV2639" s="218"/>
      <c r="KNW2639" s="218"/>
      <c r="KNX2639" s="218"/>
      <c r="KNY2639" s="218"/>
      <c r="KNZ2639" s="218"/>
      <c r="KOA2639" s="218"/>
      <c r="KOB2639" s="218"/>
      <c r="KOC2639" s="218"/>
      <c r="KOD2639" s="218"/>
      <c r="KOE2639" s="218"/>
      <c r="KOF2639" s="218"/>
      <c r="KOG2639" s="218"/>
      <c r="KOH2639" s="218"/>
      <c r="KOI2639" s="218"/>
      <c r="KOJ2639" s="218"/>
      <c r="KOK2639" s="218"/>
      <c r="KOL2639" s="218"/>
      <c r="KOM2639" s="218"/>
      <c r="KON2639" s="218"/>
      <c r="KOO2639" s="218"/>
      <c r="KOP2639" s="218"/>
      <c r="KOQ2639" s="218"/>
      <c r="KOR2639" s="218"/>
      <c r="KOS2639" s="218"/>
      <c r="KOT2639" s="218"/>
      <c r="KOU2639" s="218"/>
      <c r="KOV2639" s="218"/>
      <c r="KOW2639" s="218"/>
      <c r="KOX2639" s="218"/>
      <c r="KOY2639" s="218"/>
      <c r="KOZ2639" s="218"/>
      <c r="KPA2639" s="218"/>
      <c r="KPB2639" s="218"/>
      <c r="KPC2639" s="218"/>
      <c r="KPD2639" s="218"/>
      <c r="KPE2639" s="218"/>
      <c r="KPF2639" s="218"/>
      <c r="KPG2639" s="218"/>
      <c r="KPH2639" s="218"/>
      <c r="KPI2639" s="218"/>
      <c r="KPJ2639" s="218"/>
      <c r="KPK2639" s="218"/>
      <c r="KPL2639" s="218"/>
      <c r="KPM2639" s="218"/>
      <c r="KPN2639" s="218"/>
      <c r="KPO2639" s="218"/>
      <c r="KPP2639" s="218"/>
      <c r="KPQ2639" s="218"/>
      <c r="KPR2639" s="218"/>
      <c r="KPS2639" s="218"/>
      <c r="KPT2639" s="218"/>
      <c r="KPU2639" s="218"/>
      <c r="KPV2639" s="218"/>
      <c r="KPW2639" s="218"/>
      <c r="KPX2639" s="218"/>
      <c r="KPY2639" s="218"/>
      <c r="KPZ2639" s="218"/>
      <c r="KQA2639" s="218"/>
      <c r="KQB2639" s="218"/>
      <c r="KQC2639" s="218"/>
      <c r="KQD2639" s="218"/>
      <c r="KQE2639" s="218"/>
      <c r="KQF2639" s="218"/>
      <c r="KQG2639" s="218"/>
      <c r="KQH2639" s="218"/>
      <c r="KQI2639" s="218"/>
      <c r="KQJ2639" s="218"/>
      <c r="KQK2639" s="218"/>
      <c r="KQL2639" s="218"/>
      <c r="KQM2639" s="218"/>
      <c r="KQN2639" s="218"/>
      <c r="KQO2639" s="218"/>
      <c r="KQP2639" s="218"/>
      <c r="KQQ2639" s="218"/>
      <c r="KQR2639" s="218"/>
      <c r="KQS2639" s="218"/>
      <c r="KQT2639" s="218"/>
      <c r="KQU2639" s="218"/>
      <c r="KQV2639" s="218"/>
      <c r="KQW2639" s="218"/>
      <c r="KQX2639" s="218"/>
      <c r="KQY2639" s="218"/>
      <c r="KQZ2639" s="218"/>
      <c r="KRA2639" s="218"/>
      <c r="KRB2639" s="218"/>
      <c r="KRC2639" s="218"/>
      <c r="KRD2639" s="218"/>
      <c r="KRE2639" s="218"/>
      <c r="KRF2639" s="218"/>
      <c r="KRG2639" s="218"/>
      <c r="KRH2639" s="218"/>
      <c r="KRI2639" s="218"/>
      <c r="KRJ2639" s="218"/>
      <c r="KRK2639" s="218"/>
      <c r="KRL2639" s="218"/>
      <c r="KRM2639" s="218"/>
      <c r="KRN2639" s="218"/>
      <c r="KRO2639" s="218"/>
      <c r="KRP2639" s="218"/>
      <c r="KRQ2639" s="218"/>
      <c r="KRR2639" s="218"/>
      <c r="KRS2639" s="218"/>
      <c r="KRT2639" s="218"/>
      <c r="KRU2639" s="218"/>
      <c r="KRV2639" s="218"/>
      <c r="KRW2639" s="218"/>
      <c r="KRX2639" s="218"/>
      <c r="KRY2639" s="218"/>
      <c r="KRZ2639" s="218"/>
      <c r="KSA2639" s="218"/>
      <c r="KSB2639" s="218"/>
      <c r="KSC2639" s="218"/>
      <c r="KSD2639" s="218"/>
      <c r="KSE2639" s="218"/>
      <c r="KSF2639" s="218"/>
      <c r="KSG2639" s="218"/>
      <c r="KSH2639" s="218"/>
      <c r="KSI2639" s="218"/>
      <c r="KSJ2639" s="218"/>
      <c r="KSK2639" s="218"/>
      <c r="KSL2639" s="218"/>
      <c r="KSM2639" s="218"/>
      <c r="KSN2639" s="218"/>
      <c r="KSO2639" s="218"/>
      <c r="KSP2639" s="218"/>
      <c r="KSQ2639" s="218"/>
      <c r="KSR2639" s="218"/>
      <c r="KSS2639" s="218"/>
      <c r="KST2639" s="218"/>
      <c r="KSU2639" s="218"/>
      <c r="KSV2639" s="218"/>
      <c r="KSW2639" s="218"/>
      <c r="KSX2639" s="218"/>
      <c r="KSY2639" s="218"/>
      <c r="KSZ2639" s="218"/>
      <c r="KTA2639" s="218"/>
      <c r="KTB2639" s="218"/>
      <c r="KTC2639" s="218"/>
      <c r="KTD2639" s="218"/>
      <c r="KTE2639" s="218"/>
      <c r="KTF2639" s="218"/>
      <c r="KTG2639" s="218"/>
      <c r="KTH2639" s="218"/>
      <c r="KTI2639" s="218"/>
      <c r="KTJ2639" s="218"/>
      <c r="KTK2639" s="218"/>
      <c r="KTL2639" s="218"/>
      <c r="KTM2639" s="218"/>
      <c r="KTN2639" s="218"/>
      <c r="KTO2639" s="218"/>
      <c r="KTP2639" s="218"/>
      <c r="KTQ2639" s="218"/>
      <c r="KTR2639" s="218"/>
      <c r="KTS2639" s="218"/>
      <c r="KTT2639" s="218"/>
      <c r="KTU2639" s="218"/>
      <c r="KTV2639" s="218"/>
      <c r="KTW2639" s="218"/>
      <c r="KTX2639" s="218"/>
      <c r="KTY2639" s="218"/>
      <c r="KTZ2639" s="218"/>
      <c r="KUA2639" s="218"/>
      <c r="KUB2639" s="218"/>
      <c r="KUC2639" s="218"/>
      <c r="KUD2639" s="218"/>
      <c r="KUE2639" s="218"/>
      <c r="KUF2639" s="218"/>
      <c r="KUG2639" s="218"/>
      <c r="KUH2639" s="218"/>
      <c r="KUI2639" s="218"/>
      <c r="KUJ2639" s="218"/>
      <c r="KUK2639" s="218"/>
      <c r="KUL2639" s="218"/>
      <c r="KUM2639" s="218"/>
      <c r="KUN2639" s="218"/>
      <c r="KUO2639" s="218"/>
      <c r="KUP2639" s="218"/>
      <c r="KUQ2639" s="218"/>
      <c r="KUR2639" s="218"/>
      <c r="KUS2639" s="218"/>
      <c r="KUT2639" s="218"/>
      <c r="KUU2639" s="218"/>
      <c r="KUV2639" s="218"/>
      <c r="KUW2639" s="218"/>
      <c r="KUX2639" s="218"/>
      <c r="KUY2639" s="218"/>
      <c r="KUZ2639" s="218"/>
      <c r="KVA2639" s="218"/>
      <c r="KVB2639" s="218"/>
      <c r="KVC2639" s="218"/>
      <c r="KVD2639" s="218"/>
      <c r="KVE2639" s="218"/>
      <c r="KVF2639" s="218"/>
      <c r="KVG2639" s="218"/>
      <c r="KVH2639" s="218"/>
      <c r="KVI2639" s="218"/>
      <c r="KVJ2639" s="218"/>
      <c r="KVK2639" s="218"/>
      <c r="KVL2639" s="218"/>
      <c r="KVM2639" s="218"/>
      <c r="KVN2639" s="218"/>
      <c r="KVO2639" s="218"/>
      <c r="KVP2639" s="218"/>
      <c r="KVQ2639" s="218"/>
      <c r="KVR2639" s="218"/>
      <c r="KVS2639" s="218"/>
      <c r="KVT2639" s="218"/>
      <c r="KVU2639" s="218"/>
      <c r="KVV2639" s="218"/>
      <c r="KVW2639" s="218"/>
      <c r="KVX2639" s="218"/>
      <c r="KVY2639" s="218"/>
      <c r="KVZ2639" s="218"/>
      <c r="KWA2639" s="218"/>
      <c r="KWB2639" s="218"/>
      <c r="KWC2639" s="218"/>
      <c r="KWD2639" s="218"/>
      <c r="KWE2639" s="218"/>
      <c r="KWF2639" s="218"/>
      <c r="KWG2639" s="218"/>
      <c r="KWH2639" s="218"/>
      <c r="KWI2639" s="218"/>
      <c r="KWJ2639" s="218"/>
      <c r="KWK2639" s="218"/>
      <c r="KWL2639" s="218"/>
      <c r="KWM2639" s="218"/>
      <c r="KWN2639" s="218"/>
      <c r="KWO2639" s="218"/>
      <c r="KWP2639" s="218"/>
      <c r="KWQ2639" s="218"/>
      <c r="KWR2639" s="218"/>
      <c r="KWS2639" s="218"/>
      <c r="KWT2639" s="218"/>
      <c r="KWU2639" s="218"/>
      <c r="KWV2639" s="218"/>
      <c r="KWW2639" s="218"/>
      <c r="KWX2639" s="218"/>
      <c r="KWY2639" s="218"/>
      <c r="KWZ2639" s="218"/>
      <c r="KXA2639" s="218"/>
      <c r="KXB2639" s="218"/>
      <c r="KXC2639" s="218"/>
      <c r="KXD2639" s="218"/>
      <c r="KXE2639" s="218"/>
      <c r="KXF2639" s="218"/>
      <c r="KXG2639" s="218"/>
      <c r="KXH2639" s="218"/>
      <c r="KXI2639" s="218"/>
      <c r="KXJ2639" s="218"/>
      <c r="KXK2639" s="218"/>
      <c r="KXL2639" s="218"/>
      <c r="KXM2639" s="218"/>
      <c r="KXN2639" s="218"/>
      <c r="KXO2639" s="218"/>
      <c r="KXP2639" s="218"/>
      <c r="KXQ2639" s="218"/>
      <c r="KXR2639" s="218"/>
      <c r="KXS2639" s="218"/>
      <c r="KXT2639" s="218"/>
      <c r="KXU2639" s="218"/>
      <c r="KXV2639" s="218"/>
      <c r="KXW2639" s="218"/>
      <c r="KXX2639" s="218"/>
      <c r="KXY2639" s="218"/>
      <c r="KXZ2639" s="218"/>
      <c r="KYA2639" s="218"/>
      <c r="KYB2639" s="218"/>
      <c r="KYC2639" s="218"/>
      <c r="KYD2639" s="218"/>
      <c r="KYE2639" s="218"/>
      <c r="KYF2639" s="218"/>
      <c r="KYG2639" s="218"/>
      <c r="KYH2639" s="218"/>
      <c r="KYI2639" s="218"/>
      <c r="KYJ2639" s="218"/>
      <c r="KYK2639" s="218"/>
      <c r="KYL2639" s="218"/>
      <c r="KYM2639" s="218"/>
      <c r="KYN2639" s="218"/>
      <c r="KYO2639" s="218"/>
      <c r="KYP2639" s="218"/>
      <c r="KYQ2639" s="218"/>
      <c r="KYR2639" s="218"/>
      <c r="KYS2639" s="218"/>
      <c r="KYT2639" s="218"/>
      <c r="KYU2639" s="218"/>
      <c r="KYV2639" s="218"/>
      <c r="KYW2639" s="218"/>
      <c r="KYX2639" s="218"/>
      <c r="KYY2639" s="218"/>
      <c r="KYZ2639" s="218"/>
      <c r="KZA2639" s="218"/>
      <c r="KZB2639" s="218"/>
      <c r="KZC2639" s="218"/>
      <c r="KZD2639" s="218"/>
      <c r="KZE2639" s="218"/>
      <c r="KZF2639" s="218"/>
      <c r="KZG2639" s="218"/>
      <c r="KZH2639" s="218"/>
      <c r="KZI2639" s="218"/>
      <c r="KZJ2639" s="218"/>
      <c r="KZK2639" s="218"/>
      <c r="KZL2639" s="218"/>
      <c r="KZM2639" s="218"/>
      <c r="KZN2639" s="218"/>
      <c r="KZO2639" s="218"/>
      <c r="KZP2639" s="218"/>
      <c r="KZQ2639" s="218"/>
      <c r="KZR2639" s="218"/>
      <c r="KZS2639" s="218"/>
      <c r="KZT2639" s="218"/>
      <c r="KZU2639" s="218"/>
      <c r="KZV2639" s="218"/>
      <c r="KZW2639" s="218"/>
      <c r="KZX2639" s="218"/>
      <c r="KZY2639" s="218"/>
      <c r="KZZ2639" s="218"/>
      <c r="LAA2639" s="218"/>
      <c r="LAB2639" s="218"/>
      <c r="LAC2639" s="218"/>
      <c r="LAD2639" s="218"/>
      <c r="LAE2639" s="218"/>
      <c r="LAF2639" s="218"/>
      <c r="LAG2639" s="218"/>
      <c r="LAH2639" s="218"/>
      <c r="LAI2639" s="218"/>
      <c r="LAJ2639" s="218"/>
      <c r="LAK2639" s="218"/>
      <c r="LAL2639" s="218"/>
      <c r="LAM2639" s="218"/>
      <c r="LAN2639" s="218"/>
      <c r="LAO2639" s="218"/>
      <c r="LAP2639" s="218"/>
      <c r="LAQ2639" s="218"/>
      <c r="LAR2639" s="218"/>
      <c r="LAS2639" s="218"/>
      <c r="LAT2639" s="218"/>
      <c r="LAU2639" s="218"/>
      <c r="LAV2639" s="218"/>
      <c r="LAW2639" s="218"/>
      <c r="LAX2639" s="218"/>
      <c r="LAY2639" s="218"/>
      <c r="LAZ2639" s="218"/>
      <c r="LBA2639" s="218"/>
      <c r="LBB2639" s="218"/>
      <c r="LBC2639" s="218"/>
      <c r="LBD2639" s="218"/>
      <c r="LBE2639" s="218"/>
      <c r="LBF2639" s="218"/>
      <c r="LBG2639" s="218"/>
      <c r="LBH2639" s="218"/>
      <c r="LBI2639" s="218"/>
      <c r="LBJ2639" s="218"/>
      <c r="LBK2639" s="218"/>
      <c r="LBL2639" s="218"/>
      <c r="LBM2639" s="218"/>
      <c r="LBN2639" s="218"/>
      <c r="LBO2639" s="218"/>
      <c r="LBP2639" s="218"/>
      <c r="LBQ2639" s="218"/>
      <c r="LBR2639" s="218"/>
      <c r="LBS2639" s="218"/>
      <c r="LBT2639" s="218"/>
      <c r="LBU2639" s="218"/>
      <c r="LBV2639" s="218"/>
      <c r="LBW2639" s="218"/>
      <c r="LBX2639" s="218"/>
      <c r="LBY2639" s="218"/>
      <c r="LBZ2639" s="218"/>
      <c r="LCA2639" s="218"/>
      <c r="LCB2639" s="218"/>
      <c r="LCC2639" s="218"/>
      <c r="LCD2639" s="218"/>
      <c r="LCE2639" s="218"/>
      <c r="LCF2639" s="218"/>
      <c r="LCG2639" s="218"/>
      <c r="LCH2639" s="218"/>
      <c r="LCI2639" s="218"/>
      <c r="LCJ2639" s="218"/>
      <c r="LCK2639" s="218"/>
      <c r="LCL2639" s="218"/>
      <c r="LCM2639" s="218"/>
      <c r="LCN2639" s="218"/>
      <c r="LCO2639" s="218"/>
      <c r="LCP2639" s="218"/>
      <c r="LCQ2639" s="218"/>
      <c r="LCR2639" s="218"/>
      <c r="LCS2639" s="218"/>
      <c r="LCT2639" s="218"/>
      <c r="LCU2639" s="218"/>
      <c r="LCV2639" s="218"/>
      <c r="LCW2639" s="218"/>
      <c r="LCX2639" s="218"/>
      <c r="LCY2639" s="218"/>
      <c r="LCZ2639" s="218"/>
      <c r="LDA2639" s="218"/>
      <c r="LDB2639" s="218"/>
      <c r="LDC2639" s="218"/>
      <c r="LDD2639" s="218"/>
      <c r="LDE2639" s="218"/>
      <c r="LDF2639" s="218"/>
      <c r="LDG2639" s="218"/>
      <c r="LDH2639" s="218"/>
      <c r="LDI2639" s="218"/>
      <c r="LDJ2639" s="218"/>
      <c r="LDK2639" s="218"/>
      <c r="LDL2639" s="218"/>
      <c r="LDM2639" s="218"/>
      <c r="LDN2639" s="218"/>
      <c r="LDO2639" s="218"/>
      <c r="LDP2639" s="218"/>
      <c r="LDQ2639" s="218"/>
      <c r="LDR2639" s="218"/>
      <c r="LDS2639" s="218"/>
      <c r="LDT2639" s="218"/>
      <c r="LDU2639" s="218"/>
      <c r="LDV2639" s="218"/>
      <c r="LDW2639" s="218"/>
      <c r="LDX2639" s="218"/>
      <c r="LDY2639" s="218"/>
      <c r="LDZ2639" s="218"/>
      <c r="LEA2639" s="218"/>
      <c r="LEB2639" s="218"/>
      <c r="LEC2639" s="218"/>
      <c r="LED2639" s="218"/>
      <c r="LEE2639" s="218"/>
      <c r="LEF2639" s="218"/>
      <c r="LEG2639" s="218"/>
      <c r="LEH2639" s="218"/>
      <c r="LEI2639" s="218"/>
      <c r="LEJ2639" s="218"/>
      <c r="LEK2639" s="218"/>
      <c r="LEL2639" s="218"/>
      <c r="LEM2639" s="218"/>
      <c r="LEN2639" s="218"/>
      <c r="LEO2639" s="218"/>
      <c r="LEP2639" s="218"/>
      <c r="LEQ2639" s="218"/>
      <c r="LER2639" s="218"/>
      <c r="LES2639" s="218"/>
      <c r="LET2639" s="218"/>
      <c r="LEU2639" s="218"/>
      <c r="LEV2639" s="218"/>
      <c r="LEW2639" s="218"/>
      <c r="LEX2639" s="218"/>
      <c r="LEY2639" s="218"/>
      <c r="LEZ2639" s="218"/>
      <c r="LFA2639" s="218"/>
      <c r="LFB2639" s="218"/>
      <c r="LFC2639" s="218"/>
      <c r="LFD2639" s="218"/>
      <c r="LFE2639" s="218"/>
      <c r="LFF2639" s="218"/>
      <c r="LFG2639" s="218"/>
      <c r="LFH2639" s="218"/>
      <c r="LFI2639" s="218"/>
      <c r="LFJ2639" s="218"/>
      <c r="LFK2639" s="218"/>
      <c r="LFL2639" s="218"/>
      <c r="LFM2639" s="218"/>
      <c r="LFN2639" s="218"/>
      <c r="LFO2639" s="218"/>
      <c r="LFP2639" s="218"/>
      <c r="LFQ2639" s="218"/>
      <c r="LFR2639" s="218"/>
      <c r="LFS2639" s="218"/>
      <c r="LFT2639" s="218"/>
      <c r="LFU2639" s="218"/>
      <c r="LFV2639" s="218"/>
      <c r="LFW2639" s="218"/>
      <c r="LFX2639" s="218"/>
      <c r="LFY2639" s="218"/>
      <c r="LFZ2639" s="218"/>
      <c r="LGA2639" s="218"/>
      <c r="LGB2639" s="218"/>
      <c r="LGC2639" s="218"/>
      <c r="LGD2639" s="218"/>
      <c r="LGE2639" s="218"/>
      <c r="LGF2639" s="218"/>
      <c r="LGG2639" s="218"/>
      <c r="LGH2639" s="218"/>
      <c r="LGI2639" s="218"/>
      <c r="LGJ2639" s="218"/>
      <c r="LGK2639" s="218"/>
      <c r="LGL2639" s="218"/>
      <c r="LGM2639" s="218"/>
      <c r="LGN2639" s="218"/>
      <c r="LGO2639" s="218"/>
      <c r="LGP2639" s="218"/>
      <c r="LGQ2639" s="218"/>
      <c r="LGR2639" s="218"/>
      <c r="LGS2639" s="218"/>
      <c r="LGT2639" s="218"/>
      <c r="LGU2639" s="218"/>
      <c r="LGV2639" s="218"/>
      <c r="LGW2639" s="218"/>
      <c r="LGX2639" s="218"/>
      <c r="LGY2639" s="218"/>
      <c r="LGZ2639" s="218"/>
      <c r="LHA2639" s="218"/>
      <c r="LHB2639" s="218"/>
      <c r="LHC2639" s="218"/>
      <c r="LHD2639" s="218"/>
      <c r="LHE2639" s="218"/>
      <c r="LHF2639" s="218"/>
      <c r="LHG2639" s="218"/>
      <c r="LHH2639" s="218"/>
      <c r="LHI2639" s="218"/>
      <c r="LHJ2639" s="218"/>
      <c r="LHK2639" s="218"/>
      <c r="LHL2639" s="218"/>
      <c r="LHM2639" s="218"/>
      <c r="LHN2639" s="218"/>
      <c r="LHO2639" s="218"/>
      <c r="LHP2639" s="218"/>
      <c r="LHQ2639" s="218"/>
      <c r="LHR2639" s="218"/>
      <c r="LHS2639" s="218"/>
      <c r="LHT2639" s="218"/>
      <c r="LHU2639" s="218"/>
      <c r="LHV2639" s="218"/>
      <c r="LHW2639" s="218"/>
      <c r="LHX2639" s="218"/>
      <c r="LHY2639" s="218"/>
      <c r="LHZ2639" s="218"/>
      <c r="LIA2639" s="218"/>
      <c r="LIB2639" s="218"/>
      <c r="LIC2639" s="218"/>
      <c r="LID2639" s="218"/>
      <c r="LIE2639" s="218"/>
      <c r="LIF2639" s="218"/>
      <c r="LIG2639" s="218"/>
      <c r="LIH2639" s="218"/>
      <c r="LII2639" s="218"/>
      <c r="LIJ2639" s="218"/>
      <c r="LIK2639" s="218"/>
      <c r="LIL2639" s="218"/>
      <c r="LIM2639" s="218"/>
      <c r="LIN2639" s="218"/>
      <c r="LIO2639" s="218"/>
      <c r="LIP2639" s="218"/>
      <c r="LIQ2639" s="218"/>
      <c r="LIR2639" s="218"/>
      <c r="LIS2639" s="218"/>
      <c r="LIT2639" s="218"/>
      <c r="LIU2639" s="218"/>
      <c r="LIV2639" s="218"/>
      <c r="LIW2639" s="218"/>
      <c r="LIX2639" s="218"/>
      <c r="LIY2639" s="218"/>
      <c r="LIZ2639" s="218"/>
      <c r="LJA2639" s="218"/>
      <c r="LJB2639" s="218"/>
      <c r="LJC2639" s="218"/>
      <c r="LJD2639" s="218"/>
      <c r="LJE2639" s="218"/>
      <c r="LJF2639" s="218"/>
      <c r="LJG2639" s="218"/>
      <c r="LJH2639" s="218"/>
      <c r="LJI2639" s="218"/>
      <c r="LJJ2639" s="218"/>
      <c r="LJK2639" s="218"/>
      <c r="LJL2639" s="218"/>
      <c r="LJM2639" s="218"/>
      <c r="LJN2639" s="218"/>
      <c r="LJO2639" s="218"/>
      <c r="LJP2639" s="218"/>
      <c r="LJQ2639" s="218"/>
      <c r="LJR2639" s="218"/>
      <c r="LJS2639" s="218"/>
      <c r="LJT2639" s="218"/>
      <c r="LJU2639" s="218"/>
      <c r="LJV2639" s="218"/>
      <c r="LJW2639" s="218"/>
      <c r="LJX2639" s="218"/>
      <c r="LJY2639" s="218"/>
      <c r="LJZ2639" s="218"/>
      <c r="LKA2639" s="218"/>
      <c r="LKB2639" s="218"/>
      <c r="LKC2639" s="218"/>
      <c r="LKD2639" s="218"/>
      <c r="LKE2639" s="218"/>
      <c r="LKF2639" s="218"/>
      <c r="LKG2639" s="218"/>
      <c r="LKH2639" s="218"/>
      <c r="LKI2639" s="218"/>
      <c r="LKJ2639" s="218"/>
      <c r="LKK2639" s="218"/>
      <c r="LKL2639" s="218"/>
      <c r="LKM2639" s="218"/>
      <c r="LKN2639" s="218"/>
      <c r="LKO2639" s="218"/>
      <c r="LKP2639" s="218"/>
      <c r="LKQ2639" s="218"/>
      <c r="LKR2639" s="218"/>
      <c r="LKS2639" s="218"/>
      <c r="LKT2639" s="218"/>
      <c r="LKU2639" s="218"/>
      <c r="LKV2639" s="218"/>
      <c r="LKW2639" s="218"/>
      <c r="LKX2639" s="218"/>
      <c r="LKY2639" s="218"/>
      <c r="LKZ2639" s="218"/>
      <c r="LLA2639" s="218"/>
      <c r="LLB2639" s="218"/>
      <c r="LLC2639" s="218"/>
      <c r="LLD2639" s="218"/>
      <c r="LLE2639" s="218"/>
      <c r="LLF2639" s="218"/>
      <c r="LLG2639" s="218"/>
      <c r="LLH2639" s="218"/>
      <c r="LLI2639" s="218"/>
      <c r="LLJ2639" s="218"/>
      <c r="LLK2639" s="218"/>
      <c r="LLL2639" s="218"/>
      <c r="LLM2639" s="218"/>
      <c r="LLN2639" s="218"/>
      <c r="LLO2639" s="218"/>
      <c r="LLP2639" s="218"/>
      <c r="LLQ2639" s="218"/>
      <c r="LLR2639" s="218"/>
      <c r="LLS2639" s="218"/>
      <c r="LLT2639" s="218"/>
      <c r="LLU2639" s="218"/>
      <c r="LLV2639" s="218"/>
      <c r="LLW2639" s="218"/>
      <c r="LLX2639" s="218"/>
      <c r="LLY2639" s="218"/>
      <c r="LLZ2639" s="218"/>
      <c r="LMA2639" s="218"/>
      <c r="LMB2639" s="218"/>
      <c r="LMC2639" s="218"/>
      <c r="LMD2639" s="218"/>
      <c r="LME2639" s="218"/>
      <c r="LMF2639" s="218"/>
      <c r="LMG2639" s="218"/>
      <c r="LMH2639" s="218"/>
      <c r="LMI2639" s="218"/>
      <c r="LMJ2639" s="218"/>
      <c r="LMK2639" s="218"/>
      <c r="LML2639" s="218"/>
      <c r="LMM2639" s="218"/>
      <c r="LMN2639" s="218"/>
      <c r="LMO2639" s="218"/>
      <c r="LMP2639" s="218"/>
      <c r="LMQ2639" s="218"/>
      <c r="LMR2639" s="218"/>
      <c r="LMS2639" s="218"/>
      <c r="LMT2639" s="218"/>
      <c r="LMU2639" s="218"/>
      <c r="LMV2639" s="218"/>
      <c r="LMW2639" s="218"/>
      <c r="LMX2639" s="218"/>
      <c r="LMY2639" s="218"/>
      <c r="LMZ2639" s="218"/>
      <c r="LNA2639" s="218"/>
      <c r="LNB2639" s="218"/>
      <c r="LNC2639" s="218"/>
      <c r="LND2639" s="218"/>
      <c r="LNE2639" s="218"/>
      <c r="LNF2639" s="218"/>
      <c r="LNG2639" s="218"/>
      <c r="LNH2639" s="218"/>
      <c r="LNI2639" s="218"/>
      <c r="LNJ2639" s="218"/>
      <c r="LNK2639" s="218"/>
      <c r="LNL2639" s="218"/>
      <c r="LNM2639" s="218"/>
      <c r="LNN2639" s="218"/>
      <c r="LNO2639" s="218"/>
      <c r="LNP2639" s="218"/>
      <c r="LNQ2639" s="218"/>
      <c r="LNR2639" s="218"/>
      <c r="LNS2639" s="218"/>
      <c r="LNT2639" s="218"/>
      <c r="LNU2639" s="218"/>
      <c r="LNV2639" s="218"/>
      <c r="LNW2639" s="218"/>
      <c r="LNX2639" s="218"/>
      <c r="LNY2639" s="218"/>
      <c r="LNZ2639" s="218"/>
      <c r="LOA2639" s="218"/>
      <c r="LOB2639" s="218"/>
      <c r="LOC2639" s="218"/>
      <c r="LOD2639" s="218"/>
      <c r="LOE2639" s="218"/>
      <c r="LOF2639" s="218"/>
      <c r="LOG2639" s="218"/>
      <c r="LOH2639" s="218"/>
      <c r="LOI2639" s="218"/>
      <c r="LOJ2639" s="218"/>
      <c r="LOK2639" s="218"/>
      <c r="LOL2639" s="218"/>
      <c r="LOM2639" s="218"/>
      <c r="LON2639" s="218"/>
      <c r="LOO2639" s="218"/>
      <c r="LOP2639" s="218"/>
      <c r="LOQ2639" s="218"/>
      <c r="LOR2639" s="218"/>
      <c r="LOS2639" s="218"/>
      <c r="LOT2639" s="218"/>
      <c r="LOU2639" s="218"/>
      <c r="LOV2639" s="218"/>
      <c r="LOW2639" s="218"/>
      <c r="LOX2639" s="218"/>
      <c r="LOY2639" s="218"/>
      <c r="LOZ2639" s="218"/>
      <c r="LPA2639" s="218"/>
      <c r="LPB2639" s="218"/>
      <c r="LPC2639" s="218"/>
      <c r="LPD2639" s="218"/>
      <c r="LPE2639" s="218"/>
      <c r="LPF2639" s="218"/>
      <c r="LPG2639" s="218"/>
      <c r="LPH2639" s="218"/>
      <c r="LPI2639" s="218"/>
      <c r="LPJ2639" s="218"/>
      <c r="LPK2639" s="218"/>
      <c r="LPL2639" s="218"/>
      <c r="LPM2639" s="218"/>
      <c r="LPN2639" s="218"/>
      <c r="LPO2639" s="218"/>
      <c r="LPP2639" s="218"/>
      <c r="LPQ2639" s="218"/>
      <c r="LPR2639" s="218"/>
      <c r="LPS2639" s="218"/>
      <c r="LPT2639" s="218"/>
      <c r="LPU2639" s="218"/>
      <c r="LPV2639" s="218"/>
      <c r="LPW2639" s="218"/>
      <c r="LPX2639" s="218"/>
      <c r="LPY2639" s="218"/>
      <c r="LPZ2639" s="218"/>
      <c r="LQA2639" s="218"/>
      <c r="LQB2639" s="218"/>
      <c r="LQC2639" s="218"/>
      <c r="LQD2639" s="218"/>
      <c r="LQE2639" s="218"/>
      <c r="LQF2639" s="218"/>
      <c r="LQG2639" s="218"/>
      <c r="LQH2639" s="218"/>
      <c r="LQI2639" s="218"/>
      <c r="LQJ2639" s="218"/>
      <c r="LQK2639" s="218"/>
      <c r="LQL2639" s="218"/>
      <c r="LQM2639" s="218"/>
      <c r="LQN2639" s="218"/>
      <c r="LQO2639" s="218"/>
      <c r="LQP2639" s="218"/>
      <c r="LQQ2639" s="218"/>
      <c r="LQR2639" s="218"/>
      <c r="LQS2639" s="218"/>
      <c r="LQT2639" s="218"/>
      <c r="LQU2639" s="218"/>
      <c r="LQV2639" s="218"/>
      <c r="LQW2639" s="218"/>
      <c r="LQX2639" s="218"/>
      <c r="LQY2639" s="218"/>
      <c r="LQZ2639" s="218"/>
      <c r="LRA2639" s="218"/>
      <c r="LRB2639" s="218"/>
      <c r="LRC2639" s="218"/>
      <c r="LRD2639" s="218"/>
      <c r="LRE2639" s="218"/>
      <c r="LRF2639" s="218"/>
      <c r="LRG2639" s="218"/>
      <c r="LRH2639" s="218"/>
      <c r="LRI2639" s="218"/>
      <c r="LRJ2639" s="218"/>
      <c r="LRK2639" s="218"/>
      <c r="LRL2639" s="218"/>
      <c r="LRM2639" s="218"/>
      <c r="LRN2639" s="218"/>
      <c r="LRO2639" s="218"/>
      <c r="LRP2639" s="218"/>
      <c r="LRQ2639" s="218"/>
      <c r="LRR2639" s="218"/>
      <c r="LRS2639" s="218"/>
      <c r="LRT2639" s="218"/>
      <c r="LRU2639" s="218"/>
      <c r="LRV2639" s="218"/>
      <c r="LRW2639" s="218"/>
      <c r="LRX2639" s="218"/>
      <c r="LRY2639" s="218"/>
      <c r="LRZ2639" s="218"/>
      <c r="LSA2639" s="218"/>
      <c r="LSB2639" s="218"/>
      <c r="LSC2639" s="218"/>
      <c r="LSD2639" s="218"/>
      <c r="LSE2639" s="218"/>
      <c r="LSF2639" s="218"/>
      <c r="LSG2639" s="218"/>
      <c r="LSH2639" s="218"/>
      <c r="LSI2639" s="218"/>
      <c r="LSJ2639" s="218"/>
      <c r="LSK2639" s="218"/>
      <c r="LSL2639" s="218"/>
      <c r="LSM2639" s="218"/>
      <c r="LSN2639" s="218"/>
      <c r="LSO2639" s="218"/>
      <c r="LSP2639" s="218"/>
      <c r="LSQ2639" s="218"/>
      <c r="LSR2639" s="218"/>
      <c r="LSS2639" s="218"/>
      <c r="LST2639" s="218"/>
      <c r="LSU2639" s="218"/>
      <c r="LSV2639" s="218"/>
      <c r="LSW2639" s="218"/>
      <c r="LSX2639" s="218"/>
      <c r="LSY2639" s="218"/>
      <c r="LSZ2639" s="218"/>
      <c r="LTA2639" s="218"/>
      <c r="LTB2639" s="218"/>
      <c r="LTC2639" s="218"/>
      <c r="LTD2639" s="218"/>
      <c r="LTE2639" s="218"/>
      <c r="LTF2639" s="218"/>
      <c r="LTG2639" s="218"/>
      <c r="LTH2639" s="218"/>
      <c r="LTI2639" s="218"/>
      <c r="LTJ2639" s="218"/>
      <c r="LTK2639" s="218"/>
      <c r="LTL2639" s="218"/>
      <c r="LTM2639" s="218"/>
      <c r="LTN2639" s="218"/>
      <c r="LTO2639" s="218"/>
      <c r="LTP2639" s="218"/>
      <c r="LTQ2639" s="218"/>
      <c r="LTR2639" s="218"/>
      <c r="LTS2639" s="218"/>
      <c r="LTT2639" s="218"/>
      <c r="LTU2639" s="218"/>
      <c r="LTV2639" s="218"/>
      <c r="LTW2639" s="218"/>
      <c r="LTX2639" s="218"/>
      <c r="LTY2639" s="218"/>
      <c r="LTZ2639" s="218"/>
      <c r="LUA2639" s="218"/>
      <c r="LUB2639" s="218"/>
      <c r="LUC2639" s="218"/>
      <c r="LUD2639" s="218"/>
      <c r="LUE2639" s="218"/>
      <c r="LUF2639" s="218"/>
      <c r="LUG2639" s="218"/>
      <c r="LUH2639" s="218"/>
      <c r="LUI2639" s="218"/>
      <c r="LUJ2639" s="218"/>
      <c r="LUK2639" s="218"/>
      <c r="LUL2639" s="218"/>
      <c r="LUM2639" s="218"/>
      <c r="LUN2639" s="218"/>
      <c r="LUO2639" s="218"/>
      <c r="LUP2639" s="218"/>
      <c r="LUQ2639" s="218"/>
      <c r="LUR2639" s="218"/>
      <c r="LUS2639" s="218"/>
      <c r="LUT2639" s="218"/>
      <c r="LUU2639" s="218"/>
      <c r="LUV2639" s="218"/>
      <c r="LUW2639" s="218"/>
      <c r="LUX2639" s="218"/>
      <c r="LUY2639" s="218"/>
      <c r="LUZ2639" s="218"/>
      <c r="LVA2639" s="218"/>
      <c r="LVB2639" s="218"/>
      <c r="LVC2639" s="218"/>
      <c r="LVD2639" s="218"/>
      <c r="LVE2639" s="218"/>
      <c r="LVF2639" s="218"/>
      <c r="LVG2639" s="218"/>
      <c r="LVH2639" s="218"/>
      <c r="LVI2639" s="218"/>
      <c r="LVJ2639" s="218"/>
      <c r="LVK2639" s="218"/>
      <c r="LVL2639" s="218"/>
      <c r="LVM2639" s="218"/>
      <c r="LVN2639" s="218"/>
      <c r="LVO2639" s="218"/>
      <c r="LVP2639" s="218"/>
      <c r="LVQ2639" s="218"/>
      <c r="LVR2639" s="218"/>
      <c r="LVS2639" s="218"/>
      <c r="LVT2639" s="218"/>
      <c r="LVU2639" s="218"/>
      <c r="LVV2639" s="218"/>
      <c r="LVW2639" s="218"/>
      <c r="LVX2639" s="218"/>
      <c r="LVY2639" s="218"/>
      <c r="LVZ2639" s="218"/>
      <c r="LWA2639" s="218"/>
      <c r="LWB2639" s="218"/>
      <c r="LWC2639" s="218"/>
      <c r="LWD2639" s="218"/>
      <c r="LWE2639" s="218"/>
      <c r="LWF2639" s="218"/>
      <c r="LWG2639" s="218"/>
      <c r="LWH2639" s="218"/>
      <c r="LWI2639" s="218"/>
      <c r="LWJ2639" s="218"/>
      <c r="LWK2639" s="218"/>
      <c r="LWL2639" s="218"/>
      <c r="LWM2639" s="218"/>
      <c r="LWN2639" s="218"/>
      <c r="LWO2639" s="218"/>
      <c r="LWP2639" s="218"/>
      <c r="LWQ2639" s="218"/>
      <c r="LWR2639" s="218"/>
      <c r="LWS2639" s="218"/>
      <c r="LWT2639" s="218"/>
      <c r="LWU2639" s="218"/>
      <c r="LWV2639" s="218"/>
      <c r="LWW2639" s="218"/>
      <c r="LWX2639" s="218"/>
      <c r="LWY2639" s="218"/>
      <c r="LWZ2639" s="218"/>
      <c r="LXA2639" s="218"/>
      <c r="LXB2639" s="218"/>
      <c r="LXC2639" s="218"/>
      <c r="LXD2639" s="218"/>
      <c r="LXE2639" s="218"/>
      <c r="LXF2639" s="218"/>
      <c r="LXG2639" s="218"/>
      <c r="LXH2639" s="218"/>
      <c r="LXI2639" s="218"/>
      <c r="LXJ2639" s="218"/>
      <c r="LXK2639" s="218"/>
      <c r="LXL2639" s="218"/>
      <c r="LXM2639" s="218"/>
      <c r="LXN2639" s="218"/>
      <c r="LXO2639" s="218"/>
      <c r="LXP2639" s="218"/>
      <c r="LXQ2639" s="218"/>
      <c r="LXR2639" s="218"/>
      <c r="LXS2639" s="218"/>
      <c r="LXT2639" s="218"/>
      <c r="LXU2639" s="218"/>
      <c r="LXV2639" s="218"/>
      <c r="LXW2639" s="218"/>
      <c r="LXX2639" s="218"/>
      <c r="LXY2639" s="218"/>
      <c r="LXZ2639" s="218"/>
      <c r="LYA2639" s="218"/>
      <c r="LYB2639" s="218"/>
      <c r="LYC2639" s="218"/>
      <c r="LYD2639" s="218"/>
      <c r="LYE2639" s="218"/>
      <c r="LYF2639" s="218"/>
      <c r="LYG2639" s="218"/>
      <c r="LYH2639" s="218"/>
      <c r="LYI2639" s="218"/>
      <c r="LYJ2639" s="218"/>
      <c r="LYK2639" s="218"/>
      <c r="LYL2639" s="218"/>
      <c r="LYM2639" s="218"/>
      <c r="LYN2639" s="218"/>
      <c r="LYO2639" s="218"/>
      <c r="LYP2639" s="218"/>
      <c r="LYQ2639" s="218"/>
      <c r="LYR2639" s="218"/>
      <c r="LYS2639" s="218"/>
      <c r="LYT2639" s="218"/>
      <c r="LYU2639" s="218"/>
      <c r="LYV2639" s="218"/>
      <c r="LYW2639" s="218"/>
      <c r="LYX2639" s="218"/>
      <c r="LYY2639" s="218"/>
      <c r="LYZ2639" s="218"/>
      <c r="LZA2639" s="218"/>
      <c r="LZB2639" s="218"/>
      <c r="LZC2639" s="218"/>
      <c r="LZD2639" s="218"/>
      <c r="LZE2639" s="218"/>
      <c r="LZF2639" s="218"/>
      <c r="LZG2639" s="218"/>
      <c r="LZH2639" s="218"/>
      <c r="LZI2639" s="218"/>
      <c r="LZJ2639" s="218"/>
      <c r="LZK2639" s="218"/>
      <c r="LZL2639" s="218"/>
      <c r="LZM2639" s="218"/>
      <c r="LZN2639" s="218"/>
      <c r="LZO2639" s="218"/>
      <c r="LZP2639" s="218"/>
      <c r="LZQ2639" s="218"/>
      <c r="LZR2639" s="218"/>
      <c r="LZS2639" s="218"/>
      <c r="LZT2639" s="218"/>
      <c r="LZU2639" s="218"/>
      <c r="LZV2639" s="218"/>
      <c r="LZW2639" s="218"/>
      <c r="LZX2639" s="218"/>
      <c r="LZY2639" s="218"/>
      <c r="LZZ2639" s="218"/>
      <c r="MAA2639" s="218"/>
      <c r="MAB2639" s="218"/>
      <c r="MAC2639" s="218"/>
      <c r="MAD2639" s="218"/>
      <c r="MAE2639" s="218"/>
      <c r="MAF2639" s="218"/>
      <c r="MAG2639" s="218"/>
      <c r="MAH2639" s="218"/>
      <c r="MAI2639" s="218"/>
      <c r="MAJ2639" s="218"/>
      <c r="MAK2639" s="218"/>
      <c r="MAL2639" s="218"/>
      <c r="MAM2639" s="218"/>
      <c r="MAN2639" s="218"/>
      <c r="MAO2639" s="218"/>
      <c r="MAP2639" s="218"/>
      <c r="MAQ2639" s="218"/>
      <c r="MAR2639" s="218"/>
      <c r="MAS2639" s="218"/>
      <c r="MAT2639" s="218"/>
      <c r="MAU2639" s="218"/>
      <c r="MAV2639" s="218"/>
      <c r="MAW2639" s="218"/>
      <c r="MAX2639" s="218"/>
      <c r="MAY2639" s="218"/>
      <c r="MAZ2639" s="218"/>
      <c r="MBA2639" s="218"/>
      <c r="MBB2639" s="218"/>
      <c r="MBC2639" s="218"/>
      <c r="MBD2639" s="218"/>
      <c r="MBE2639" s="218"/>
      <c r="MBF2639" s="218"/>
      <c r="MBG2639" s="218"/>
      <c r="MBH2639" s="218"/>
      <c r="MBI2639" s="218"/>
      <c r="MBJ2639" s="218"/>
      <c r="MBK2639" s="218"/>
      <c r="MBL2639" s="218"/>
      <c r="MBM2639" s="218"/>
      <c r="MBN2639" s="218"/>
      <c r="MBO2639" s="218"/>
      <c r="MBP2639" s="218"/>
      <c r="MBQ2639" s="218"/>
      <c r="MBR2639" s="218"/>
      <c r="MBS2639" s="218"/>
      <c r="MBT2639" s="218"/>
      <c r="MBU2639" s="218"/>
      <c r="MBV2639" s="218"/>
      <c r="MBW2639" s="218"/>
      <c r="MBX2639" s="218"/>
      <c r="MBY2639" s="218"/>
      <c r="MBZ2639" s="218"/>
      <c r="MCA2639" s="218"/>
      <c r="MCB2639" s="218"/>
      <c r="MCC2639" s="218"/>
      <c r="MCD2639" s="218"/>
      <c r="MCE2639" s="218"/>
      <c r="MCF2639" s="218"/>
      <c r="MCG2639" s="218"/>
      <c r="MCH2639" s="218"/>
      <c r="MCI2639" s="218"/>
      <c r="MCJ2639" s="218"/>
      <c r="MCK2639" s="218"/>
      <c r="MCL2639" s="218"/>
      <c r="MCM2639" s="218"/>
      <c r="MCN2639" s="218"/>
      <c r="MCO2639" s="218"/>
      <c r="MCP2639" s="218"/>
      <c r="MCQ2639" s="218"/>
      <c r="MCR2639" s="218"/>
      <c r="MCS2639" s="218"/>
      <c r="MCT2639" s="218"/>
      <c r="MCU2639" s="218"/>
      <c r="MCV2639" s="218"/>
      <c r="MCW2639" s="218"/>
      <c r="MCX2639" s="218"/>
      <c r="MCY2639" s="218"/>
      <c r="MCZ2639" s="218"/>
      <c r="MDA2639" s="218"/>
      <c r="MDB2639" s="218"/>
      <c r="MDC2639" s="218"/>
      <c r="MDD2639" s="218"/>
      <c r="MDE2639" s="218"/>
      <c r="MDF2639" s="218"/>
      <c r="MDG2639" s="218"/>
      <c r="MDH2639" s="218"/>
      <c r="MDI2639" s="218"/>
      <c r="MDJ2639" s="218"/>
      <c r="MDK2639" s="218"/>
      <c r="MDL2639" s="218"/>
      <c r="MDM2639" s="218"/>
      <c r="MDN2639" s="218"/>
      <c r="MDO2639" s="218"/>
      <c r="MDP2639" s="218"/>
      <c r="MDQ2639" s="218"/>
      <c r="MDR2639" s="218"/>
      <c r="MDS2639" s="218"/>
      <c r="MDT2639" s="218"/>
      <c r="MDU2639" s="218"/>
      <c r="MDV2639" s="218"/>
      <c r="MDW2639" s="218"/>
      <c r="MDX2639" s="218"/>
      <c r="MDY2639" s="218"/>
      <c r="MDZ2639" s="218"/>
      <c r="MEA2639" s="218"/>
      <c r="MEB2639" s="218"/>
      <c r="MEC2639" s="218"/>
      <c r="MED2639" s="218"/>
      <c r="MEE2639" s="218"/>
      <c r="MEF2639" s="218"/>
      <c r="MEG2639" s="218"/>
      <c r="MEH2639" s="218"/>
      <c r="MEI2639" s="218"/>
      <c r="MEJ2639" s="218"/>
      <c r="MEK2639" s="218"/>
      <c r="MEL2639" s="218"/>
      <c r="MEM2639" s="218"/>
      <c r="MEN2639" s="218"/>
      <c r="MEO2639" s="218"/>
      <c r="MEP2639" s="218"/>
      <c r="MEQ2639" s="218"/>
      <c r="MER2639" s="218"/>
      <c r="MES2639" s="218"/>
      <c r="MET2639" s="218"/>
      <c r="MEU2639" s="218"/>
      <c r="MEV2639" s="218"/>
      <c r="MEW2639" s="218"/>
      <c r="MEX2639" s="218"/>
      <c r="MEY2639" s="218"/>
      <c r="MEZ2639" s="218"/>
      <c r="MFA2639" s="218"/>
      <c r="MFB2639" s="218"/>
      <c r="MFC2639" s="218"/>
      <c r="MFD2639" s="218"/>
      <c r="MFE2639" s="218"/>
      <c r="MFF2639" s="218"/>
      <c r="MFG2639" s="218"/>
      <c r="MFH2639" s="218"/>
      <c r="MFI2639" s="218"/>
      <c r="MFJ2639" s="218"/>
      <c r="MFK2639" s="218"/>
      <c r="MFL2639" s="218"/>
      <c r="MFM2639" s="218"/>
      <c r="MFN2639" s="218"/>
      <c r="MFO2639" s="218"/>
      <c r="MFP2639" s="218"/>
      <c r="MFQ2639" s="218"/>
      <c r="MFR2639" s="218"/>
      <c r="MFS2639" s="218"/>
      <c r="MFT2639" s="218"/>
      <c r="MFU2639" s="218"/>
      <c r="MFV2639" s="218"/>
      <c r="MFW2639" s="218"/>
      <c r="MFX2639" s="218"/>
      <c r="MFY2639" s="218"/>
      <c r="MFZ2639" s="218"/>
      <c r="MGA2639" s="218"/>
      <c r="MGB2639" s="218"/>
      <c r="MGC2639" s="218"/>
      <c r="MGD2639" s="218"/>
      <c r="MGE2639" s="218"/>
      <c r="MGF2639" s="218"/>
      <c r="MGG2639" s="218"/>
      <c r="MGH2639" s="218"/>
      <c r="MGI2639" s="218"/>
      <c r="MGJ2639" s="218"/>
      <c r="MGK2639" s="218"/>
      <c r="MGL2639" s="218"/>
      <c r="MGM2639" s="218"/>
      <c r="MGN2639" s="218"/>
      <c r="MGO2639" s="218"/>
      <c r="MGP2639" s="218"/>
      <c r="MGQ2639" s="218"/>
      <c r="MGR2639" s="218"/>
      <c r="MGS2639" s="218"/>
      <c r="MGT2639" s="218"/>
      <c r="MGU2639" s="218"/>
      <c r="MGV2639" s="218"/>
      <c r="MGW2639" s="218"/>
      <c r="MGX2639" s="218"/>
      <c r="MGY2639" s="218"/>
      <c r="MGZ2639" s="218"/>
      <c r="MHA2639" s="218"/>
      <c r="MHB2639" s="218"/>
      <c r="MHC2639" s="218"/>
      <c r="MHD2639" s="218"/>
      <c r="MHE2639" s="218"/>
      <c r="MHF2639" s="218"/>
      <c r="MHG2639" s="218"/>
      <c r="MHH2639" s="218"/>
      <c r="MHI2639" s="218"/>
      <c r="MHJ2639" s="218"/>
      <c r="MHK2639" s="218"/>
      <c r="MHL2639" s="218"/>
      <c r="MHM2639" s="218"/>
      <c r="MHN2639" s="218"/>
      <c r="MHO2639" s="218"/>
      <c r="MHP2639" s="218"/>
      <c r="MHQ2639" s="218"/>
      <c r="MHR2639" s="218"/>
      <c r="MHS2639" s="218"/>
      <c r="MHT2639" s="218"/>
      <c r="MHU2639" s="218"/>
      <c r="MHV2639" s="218"/>
      <c r="MHW2639" s="218"/>
      <c r="MHX2639" s="218"/>
      <c r="MHY2639" s="218"/>
      <c r="MHZ2639" s="218"/>
      <c r="MIA2639" s="218"/>
      <c r="MIB2639" s="218"/>
      <c r="MIC2639" s="218"/>
      <c r="MID2639" s="218"/>
      <c r="MIE2639" s="218"/>
      <c r="MIF2639" s="218"/>
      <c r="MIG2639" s="218"/>
      <c r="MIH2639" s="218"/>
      <c r="MII2639" s="218"/>
      <c r="MIJ2639" s="218"/>
      <c r="MIK2639" s="218"/>
      <c r="MIL2639" s="218"/>
      <c r="MIM2639" s="218"/>
      <c r="MIN2639" s="218"/>
      <c r="MIO2639" s="218"/>
      <c r="MIP2639" s="218"/>
      <c r="MIQ2639" s="218"/>
      <c r="MIR2639" s="218"/>
      <c r="MIS2639" s="218"/>
      <c r="MIT2639" s="218"/>
      <c r="MIU2639" s="218"/>
      <c r="MIV2639" s="218"/>
      <c r="MIW2639" s="218"/>
      <c r="MIX2639" s="218"/>
      <c r="MIY2639" s="218"/>
      <c r="MIZ2639" s="218"/>
      <c r="MJA2639" s="218"/>
      <c r="MJB2639" s="218"/>
      <c r="MJC2639" s="218"/>
      <c r="MJD2639" s="218"/>
      <c r="MJE2639" s="218"/>
      <c r="MJF2639" s="218"/>
      <c r="MJG2639" s="218"/>
      <c r="MJH2639" s="218"/>
      <c r="MJI2639" s="218"/>
      <c r="MJJ2639" s="218"/>
      <c r="MJK2639" s="218"/>
      <c r="MJL2639" s="218"/>
      <c r="MJM2639" s="218"/>
      <c r="MJN2639" s="218"/>
      <c r="MJO2639" s="218"/>
      <c r="MJP2639" s="218"/>
      <c r="MJQ2639" s="218"/>
      <c r="MJR2639" s="218"/>
      <c r="MJS2639" s="218"/>
      <c r="MJT2639" s="218"/>
      <c r="MJU2639" s="218"/>
      <c r="MJV2639" s="218"/>
      <c r="MJW2639" s="218"/>
      <c r="MJX2639" s="218"/>
      <c r="MJY2639" s="218"/>
      <c r="MJZ2639" s="218"/>
      <c r="MKA2639" s="218"/>
      <c r="MKB2639" s="218"/>
      <c r="MKC2639" s="218"/>
      <c r="MKD2639" s="218"/>
      <c r="MKE2639" s="218"/>
      <c r="MKF2639" s="218"/>
      <c r="MKG2639" s="218"/>
      <c r="MKH2639" s="218"/>
      <c r="MKI2639" s="218"/>
      <c r="MKJ2639" s="218"/>
      <c r="MKK2639" s="218"/>
      <c r="MKL2639" s="218"/>
      <c r="MKM2639" s="218"/>
      <c r="MKN2639" s="218"/>
      <c r="MKO2639" s="218"/>
      <c r="MKP2639" s="218"/>
      <c r="MKQ2639" s="218"/>
      <c r="MKR2639" s="218"/>
      <c r="MKS2639" s="218"/>
      <c r="MKT2639" s="218"/>
      <c r="MKU2639" s="218"/>
      <c r="MKV2639" s="218"/>
      <c r="MKW2639" s="218"/>
      <c r="MKX2639" s="218"/>
      <c r="MKY2639" s="218"/>
      <c r="MKZ2639" s="218"/>
      <c r="MLA2639" s="218"/>
      <c r="MLB2639" s="218"/>
      <c r="MLC2639" s="218"/>
      <c r="MLD2639" s="218"/>
      <c r="MLE2639" s="218"/>
      <c r="MLF2639" s="218"/>
      <c r="MLG2639" s="218"/>
      <c r="MLH2639" s="218"/>
      <c r="MLI2639" s="218"/>
      <c r="MLJ2639" s="218"/>
      <c r="MLK2639" s="218"/>
      <c r="MLL2639" s="218"/>
      <c r="MLM2639" s="218"/>
      <c r="MLN2639" s="218"/>
      <c r="MLO2639" s="218"/>
      <c r="MLP2639" s="218"/>
      <c r="MLQ2639" s="218"/>
      <c r="MLR2639" s="218"/>
      <c r="MLS2639" s="218"/>
      <c r="MLT2639" s="218"/>
      <c r="MLU2639" s="218"/>
      <c r="MLV2639" s="218"/>
      <c r="MLW2639" s="218"/>
      <c r="MLX2639" s="218"/>
      <c r="MLY2639" s="218"/>
      <c r="MLZ2639" s="218"/>
      <c r="MMA2639" s="218"/>
      <c r="MMB2639" s="218"/>
      <c r="MMC2639" s="218"/>
      <c r="MMD2639" s="218"/>
      <c r="MME2639" s="218"/>
      <c r="MMF2639" s="218"/>
      <c r="MMG2639" s="218"/>
      <c r="MMH2639" s="218"/>
      <c r="MMI2639" s="218"/>
      <c r="MMJ2639" s="218"/>
      <c r="MMK2639" s="218"/>
      <c r="MML2639" s="218"/>
      <c r="MMM2639" s="218"/>
      <c r="MMN2639" s="218"/>
      <c r="MMO2639" s="218"/>
      <c r="MMP2639" s="218"/>
      <c r="MMQ2639" s="218"/>
      <c r="MMR2639" s="218"/>
      <c r="MMS2639" s="218"/>
      <c r="MMT2639" s="218"/>
      <c r="MMU2639" s="218"/>
      <c r="MMV2639" s="218"/>
      <c r="MMW2639" s="218"/>
      <c r="MMX2639" s="218"/>
      <c r="MMY2639" s="218"/>
      <c r="MMZ2639" s="218"/>
      <c r="MNA2639" s="218"/>
      <c r="MNB2639" s="218"/>
      <c r="MNC2639" s="218"/>
      <c r="MND2639" s="218"/>
      <c r="MNE2639" s="218"/>
      <c r="MNF2639" s="218"/>
      <c r="MNG2639" s="218"/>
      <c r="MNH2639" s="218"/>
      <c r="MNI2639" s="218"/>
      <c r="MNJ2639" s="218"/>
      <c r="MNK2639" s="218"/>
      <c r="MNL2639" s="218"/>
      <c r="MNM2639" s="218"/>
      <c r="MNN2639" s="218"/>
      <c r="MNO2639" s="218"/>
      <c r="MNP2639" s="218"/>
      <c r="MNQ2639" s="218"/>
      <c r="MNR2639" s="218"/>
      <c r="MNS2639" s="218"/>
      <c r="MNT2639" s="218"/>
      <c r="MNU2639" s="218"/>
      <c r="MNV2639" s="218"/>
      <c r="MNW2639" s="218"/>
      <c r="MNX2639" s="218"/>
      <c r="MNY2639" s="218"/>
      <c r="MNZ2639" s="218"/>
      <c r="MOA2639" s="218"/>
      <c r="MOB2639" s="218"/>
      <c r="MOC2639" s="218"/>
      <c r="MOD2639" s="218"/>
      <c r="MOE2639" s="218"/>
      <c r="MOF2639" s="218"/>
      <c r="MOG2639" s="218"/>
      <c r="MOH2639" s="218"/>
      <c r="MOI2639" s="218"/>
      <c r="MOJ2639" s="218"/>
      <c r="MOK2639" s="218"/>
      <c r="MOL2639" s="218"/>
      <c r="MOM2639" s="218"/>
      <c r="MON2639" s="218"/>
      <c r="MOO2639" s="218"/>
      <c r="MOP2639" s="218"/>
      <c r="MOQ2639" s="218"/>
      <c r="MOR2639" s="218"/>
      <c r="MOS2639" s="218"/>
      <c r="MOT2639" s="218"/>
      <c r="MOU2639" s="218"/>
      <c r="MOV2639" s="218"/>
      <c r="MOW2639" s="218"/>
      <c r="MOX2639" s="218"/>
      <c r="MOY2639" s="218"/>
      <c r="MOZ2639" s="218"/>
      <c r="MPA2639" s="218"/>
      <c r="MPB2639" s="218"/>
      <c r="MPC2639" s="218"/>
      <c r="MPD2639" s="218"/>
      <c r="MPE2639" s="218"/>
      <c r="MPF2639" s="218"/>
      <c r="MPG2639" s="218"/>
      <c r="MPH2639" s="218"/>
      <c r="MPI2639" s="218"/>
      <c r="MPJ2639" s="218"/>
      <c r="MPK2639" s="218"/>
      <c r="MPL2639" s="218"/>
      <c r="MPM2639" s="218"/>
      <c r="MPN2639" s="218"/>
      <c r="MPO2639" s="218"/>
      <c r="MPP2639" s="218"/>
      <c r="MPQ2639" s="218"/>
      <c r="MPR2639" s="218"/>
      <c r="MPS2639" s="218"/>
      <c r="MPT2639" s="218"/>
      <c r="MPU2639" s="218"/>
      <c r="MPV2639" s="218"/>
      <c r="MPW2639" s="218"/>
      <c r="MPX2639" s="218"/>
      <c r="MPY2639" s="218"/>
      <c r="MPZ2639" s="218"/>
      <c r="MQA2639" s="218"/>
      <c r="MQB2639" s="218"/>
      <c r="MQC2639" s="218"/>
      <c r="MQD2639" s="218"/>
      <c r="MQE2639" s="218"/>
      <c r="MQF2639" s="218"/>
      <c r="MQG2639" s="218"/>
      <c r="MQH2639" s="218"/>
      <c r="MQI2639" s="218"/>
      <c r="MQJ2639" s="218"/>
      <c r="MQK2639" s="218"/>
      <c r="MQL2639" s="218"/>
      <c r="MQM2639" s="218"/>
      <c r="MQN2639" s="218"/>
      <c r="MQO2639" s="218"/>
      <c r="MQP2639" s="218"/>
      <c r="MQQ2639" s="218"/>
      <c r="MQR2639" s="218"/>
      <c r="MQS2639" s="218"/>
      <c r="MQT2639" s="218"/>
      <c r="MQU2639" s="218"/>
      <c r="MQV2639" s="218"/>
      <c r="MQW2639" s="218"/>
      <c r="MQX2639" s="218"/>
      <c r="MQY2639" s="218"/>
      <c r="MQZ2639" s="218"/>
      <c r="MRA2639" s="218"/>
      <c r="MRB2639" s="218"/>
      <c r="MRC2639" s="218"/>
      <c r="MRD2639" s="218"/>
      <c r="MRE2639" s="218"/>
      <c r="MRF2639" s="218"/>
      <c r="MRG2639" s="218"/>
      <c r="MRH2639" s="218"/>
      <c r="MRI2639" s="218"/>
      <c r="MRJ2639" s="218"/>
      <c r="MRK2639" s="218"/>
      <c r="MRL2639" s="218"/>
      <c r="MRM2639" s="218"/>
      <c r="MRN2639" s="218"/>
      <c r="MRO2639" s="218"/>
      <c r="MRP2639" s="218"/>
      <c r="MRQ2639" s="218"/>
      <c r="MRR2639" s="218"/>
      <c r="MRS2639" s="218"/>
      <c r="MRT2639" s="218"/>
      <c r="MRU2639" s="218"/>
      <c r="MRV2639" s="218"/>
      <c r="MRW2639" s="218"/>
      <c r="MRX2639" s="218"/>
      <c r="MRY2639" s="218"/>
      <c r="MRZ2639" s="218"/>
      <c r="MSA2639" s="218"/>
      <c r="MSB2639" s="218"/>
      <c r="MSC2639" s="218"/>
      <c r="MSD2639" s="218"/>
      <c r="MSE2639" s="218"/>
      <c r="MSF2639" s="218"/>
      <c r="MSG2639" s="218"/>
      <c r="MSH2639" s="218"/>
      <c r="MSI2639" s="218"/>
      <c r="MSJ2639" s="218"/>
      <c r="MSK2639" s="218"/>
      <c r="MSL2639" s="218"/>
      <c r="MSM2639" s="218"/>
      <c r="MSN2639" s="218"/>
      <c r="MSO2639" s="218"/>
      <c r="MSP2639" s="218"/>
      <c r="MSQ2639" s="218"/>
      <c r="MSR2639" s="218"/>
      <c r="MSS2639" s="218"/>
      <c r="MST2639" s="218"/>
      <c r="MSU2639" s="218"/>
      <c r="MSV2639" s="218"/>
      <c r="MSW2639" s="218"/>
      <c r="MSX2639" s="218"/>
      <c r="MSY2639" s="218"/>
      <c r="MSZ2639" s="218"/>
      <c r="MTA2639" s="218"/>
      <c r="MTB2639" s="218"/>
      <c r="MTC2639" s="218"/>
      <c r="MTD2639" s="218"/>
      <c r="MTE2639" s="218"/>
      <c r="MTF2639" s="218"/>
      <c r="MTG2639" s="218"/>
      <c r="MTH2639" s="218"/>
      <c r="MTI2639" s="218"/>
      <c r="MTJ2639" s="218"/>
      <c r="MTK2639" s="218"/>
      <c r="MTL2639" s="218"/>
      <c r="MTM2639" s="218"/>
      <c r="MTN2639" s="218"/>
      <c r="MTO2639" s="218"/>
      <c r="MTP2639" s="218"/>
      <c r="MTQ2639" s="218"/>
      <c r="MTR2639" s="218"/>
      <c r="MTS2639" s="218"/>
      <c r="MTT2639" s="218"/>
      <c r="MTU2639" s="218"/>
      <c r="MTV2639" s="218"/>
      <c r="MTW2639" s="218"/>
      <c r="MTX2639" s="218"/>
      <c r="MTY2639" s="218"/>
      <c r="MTZ2639" s="218"/>
      <c r="MUA2639" s="218"/>
      <c r="MUB2639" s="218"/>
      <c r="MUC2639" s="218"/>
      <c r="MUD2639" s="218"/>
      <c r="MUE2639" s="218"/>
      <c r="MUF2639" s="218"/>
      <c r="MUG2639" s="218"/>
      <c r="MUH2639" s="218"/>
      <c r="MUI2639" s="218"/>
      <c r="MUJ2639" s="218"/>
      <c r="MUK2639" s="218"/>
      <c r="MUL2639" s="218"/>
      <c r="MUM2639" s="218"/>
      <c r="MUN2639" s="218"/>
      <c r="MUO2639" s="218"/>
      <c r="MUP2639" s="218"/>
      <c r="MUQ2639" s="218"/>
      <c r="MUR2639" s="218"/>
      <c r="MUS2639" s="218"/>
      <c r="MUT2639" s="218"/>
      <c r="MUU2639" s="218"/>
      <c r="MUV2639" s="218"/>
      <c r="MUW2639" s="218"/>
      <c r="MUX2639" s="218"/>
      <c r="MUY2639" s="218"/>
      <c r="MUZ2639" s="218"/>
      <c r="MVA2639" s="218"/>
      <c r="MVB2639" s="218"/>
      <c r="MVC2639" s="218"/>
      <c r="MVD2639" s="218"/>
      <c r="MVE2639" s="218"/>
      <c r="MVF2639" s="218"/>
      <c r="MVG2639" s="218"/>
      <c r="MVH2639" s="218"/>
      <c r="MVI2639" s="218"/>
      <c r="MVJ2639" s="218"/>
      <c r="MVK2639" s="218"/>
      <c r="MVL2639" s="218"/>
      <c r="MVM2639" s="218"/>
      <c r="MVN2639" s="218"/>
      <c r="MVO2639" s="218"/>
      <c r="MVP2639" s="218"/>
      <c r="MVQ2639" s="218"/>
      <c r="MVR2639" s="218"/>
      <c r="MVS2639" s="218"/>
      <c r="MVT2639" s="218"/>
      <c r="MVU2639" s="218"/>
      <c r="MVV2639" s="218"/>
      <c r="MVW2639" s="218"/>
      <c r="MVX2639" s="218"/>
      <c r="MVY2639" s="218"/>
      <c r="MVZ2639" s="218"/>
      <c r="MWA2639" s="218"/>
      <c r="MWB2639" s="218"/>
      <c r="MWC2639" s="218"/>
      <c r="MWD2639" s="218"/>
      <c r="MWE2639" s="218"/>
      <c r="MWF2639" s="218"/>
      <c r="MWG2639" s="218"/>
      <c r="MWH2639" s="218"/>
      <c r="MWI2639" s="218"/>
      <c r="MWJ2639" s="218"/>
      <c r="MWK2639" s="218"/>
      <c r="MWL2639" s="218"/>
      <c r="MWM2639" s="218"/>
      <c r="MWN2639" s="218"/>
      <c r="MWO2639" s="218"/>
      <c r="MWP2639" s="218"/>
      <c r="MWQ2639" s="218"/>
      <c r="MWR2639" s="218"/>
      <c r="MWS2639" s="218"/>
      <c r="MWT2639" s="218"/>
      <c r="MWU2639" s="218"/>
      <c r="MWV2639" s="218"/>
      <c r="MWW2639" s="218"/>
      <c r="MWX2639" s="218"/>
      <c r="MWY2639" s="218"/>
      <c r="MWZ2639" s="218"/>
      <c r="MXA2639" s="218"/>
      <c r="MXB2639" s="218"/>
      <c r="MXC2639" s="218"/>
      <c r="MXD2639" s="218"/>
      <c r="MXE2639" s="218"/>
      <c r="MXF2639" s="218"/>
      <c r="MXG2639" s="218"/>
      <c r="MXH2639" s="218"/>
      <c r="MXI2639" s="218"/>
      <c r="MXJ2639" s="218"/>
      <c r="MXK2639" s="218"/>
      <c r="MXL2639" s="218"/>
      <c r="MXM2639" s="218"/>
      <c r="MXN2639" s="218"/>
      <c r="MXO2639" s="218"/>
      <c r="MXP2639" s="218"/>
      <c r="MXQ2639" s="218"/>
      <c r="MXR2639" s="218"/>
      <c r="MXS2639" s="218"/>
      <c r="MXT2639" s="218"/>
      <c r="MXU2639" s="218"/>
      <c r="MXV2639" s="218"/>
      <c r="MXW2639" s="218"/>
      <c r="MXX2639" s="218"/>
      <c r="MXY2639" s="218"/>
      <c r="MXZ2639" s="218"/>
      <c r="MYA2639" s="218"/>
      <c r="MYB2639" s="218"/>
      <c r="MYC2639" s="218"/>
      <c r="MYD2639" s="218"/>
      <c r="MYE2639" s="218"/>
      <c r="MYF2639" s="218"/>
      <c r="MYG2639" s="218"/>
      <c r="MYH2639" s="218"/>
      <c r="MYI2639" s="218"/>
      <c r="MYJ2639" s="218"/>
      <c r="MYK2639" s="218"/>
      <c r="MYL2639" s="218"/>
      <c r="MYM2639" s="218"/>
      <c r="MYN2639" s="218"/>
      <c r="MYO2639" s="218"/>
      <c r="MYP2639" s="218"/>
      <c r="MYQ2639" s="218"/>
      <c r="MYR2639" s="218"/>
      <c r="MYS2639" s="218"/>
      <c r="MYT2639" s="218"/>
      <c r="MYU2639" s="218"/>
      <c r="MYV2639" s="218"/>
      <c r="MYW2639" s="218"/>
      <c r="MYX2639" s="218"/>
      <c r="MYY2639" s="218"/>
      <c r="MYZ2639" s="218"/>
      <c r="MZA2639" s="218"/>
      <c r="MZB2639" s="218"/>
      <c r="MZC2639" s="218"/>
      <c r="MZD2639" s="218"/>
      <c r="MZE2639" s="218"/>
      <c r="MZF2639" s="218"/>
      <c r="MZG2639" s="218"/>
      <c r="MZH2639" s="218"/>
      <c r="MZI2639" s="218"/>
      <c r="MZJ2639" s="218"/>
      <c r="MZK2639" s="218"/>
      <c r="MZL2639" s="218"/>
      <c r="MZM2639" s="218"/>
      <c r="MZN2639" s="218"/>
      <c r="MZO2639" s="218"/>
      <c r="MZP2639" s="218"/>
      <c r="MZQ2639" s="218"/>
      <c r="MZR2639" s="218"/>
      <c r="MZS2639" s="218"/>
      <c r="MZT2639" s="218"/>
      <c r="MZU2639" s="218"/>
      <c r="MZV2639" s="218"/>
      <c r="MZW2639" s="218"/>
      <c r="MZX2639" s="218"/>
      <c r="MZY2639" s="218"/>
      <c r="MZZ2639" s="218"/>
      <c r="NAA2639" s="218"/>
      <c r="NAB2639" s="218"/>
      <c r="NAC2639" s="218"/>
      <c r="NAD2639" s="218"/>
      <c r="NAE2639" s="218"/>
      <c r="NAF2639" s="218"/>
      <c r="NAG2639" s="218"/>
      <c r="NAH2639" s="218"/>
      <c r="NAI2639" s="218"/>
      <c r="NAJ2639" s="218"/>
      <c r="NAK2639" s="218"/>
      <c r="NAL2639" s="218"/>
      <c r="NAM2639" s="218"/>
      <c r="NAN2639" s="218"/>
      <c r="NAO2639" s="218"/>
      <c r="NAP2639" s="218"/>
      <c r="NAQ2639" s="218"/>
      <c r="NAR2639" s="218"/>
      <c r="NAS2639" s="218"/>
      <c r="NAT2639" s="218"/>
      <c r="NAU2639" s="218"/>
      <c r="NAV2639" s="218"/>
      <c r="NAW2639" s="218"/>
      <c r="NAX2639" s="218"/>
      <c r="NAY2639" s="218"/>
      <c r="NAZ2639" s="218"/>
      <c r="NBA2639" s="218"/>
      <c r="NBB2639" s="218"/>
      <c r="NBC2639" s="218"/>
      <c r="NBD2639" s="218"/>
      <c r="NBE2639" s="218"/>
      <c r="NBF2639" s="218"/>
      <c r="NBG2639" s="218"/>
      <c r="NBH2639" s="218"/>
      <c r="NBI2639" s="218"/>
      <c r="NBJ2639" s="218"/>
      <c r="NBK2639" s="218"/>
      <c r="NBL2639" s="218"/>
      <c r="NBM2639" s="218"/>
      <c r="NBN2639" s="218"/>
      <c r="NBO2639" s="218"/>
      <c r="NBP2639" s="218"/>
      <c r="NBQ2639" s="218"/>
      <c r="NBR2639" s="218"/>
      <c r="NBS2639" s="218"/>
      <c r="NBT2639" s="218"/>
      <c r="NBU2639" s="218"/>
      <c r="NBV2639" s="218"/>
      <c r="NBW2639" s="218"/>
      <c r="NBX2639" s="218"/>
      <c r="NBY2639" s="218"/>
      <c r="NBZ2639" s="218"/>
      <c r="NCA2639" s="218"/>
      <c r="NCB2639" s="218"/>
      <c r="NCC2639" s="218"/>
      <c r="NCD2639" s="218"/>
      <c r="NCE2639" s="218"/>
      <c r="NCF2639" s="218"/>
      <c r="NCG2639" s="218"/>
      <c r="NCH2639" s="218"/>
      <c r="NCI2639" s="218"/>
      <c r="NCJ2639" s="218"/>
      <c r="NCK2639" s="218"/>
      <c r="NCL2639" s="218"/>
      <c r="NCM2639" s="218"/>
      <c r="NCN2639" s="218"/>
      <c r="NCO2639" s="218"/>
      <c r="NCP2639" s="218"/>
      <c r="NCQ2639" s="218"/>
      <c r="NCR2639" s="218"/>
      <c r="NCS2639" s="218"/>
      <c r="NCT2639" s="218"/>
      <c r="NCU2639" s="218"/>
      <c r="NCV2639" s="218"/>
      <c r="NCW2639" s="218"/>
      <c r="NCX2639" s="218"/>
      <c r="NCY2639" s="218"/>
      <c r="NCZ2639" s="218"/>
      <c r="NDA2639" s="218"/>
      <c r="NDB2639" s="218"/>
      <c r="NDC2639" s="218"/>
      <c r="NDD2639" s="218"/>
      <c r="NDE2639" s="218"/>
      <c r="NDF2639" s="218"/>
      <c r="NDG2639" s="218"/>
      <c r="NDH2639" s="218"/>
      <c r="NDI2639" s="218"/>
      <c r="NDJ2639" s="218"/>
      <c r="NDK2639" s="218"/>
      <c r="NDL2639" s="218"/>
      <c r="NDM2639" s="218"/>
      <c r="NDN2639" s="218"/>
      <c r="NDO2639" s="218"/>
      <c r="NDP2639" s="218"/>
      <c r="NDQ2639" s="218"/>
      <c r="NDR2639" s="218"/>
      <c r="NDS2639" s="218"/>
      <c r="NDT2639" s="218"/>
      <c r="NDU2639" s="218"/>
      <c r="NDV2639" s="218"/>
      <c r="NDW2639" s="218"/>
      <c r="NDX2639" s="218"/>
      <c r="NDY2639" s="218"/>
      <c r="NDZ2639" s="218"/>
      <c r="NEA2639" s="218"/>
      <c r="NEB2639" s="218"/>
      <c r="NEC2639" s="218"/>
      <c r="NED2639" s="218"/>
      <c r="NEE2639" s="218"/>
      <c r="NEF2639" s="218"/>
      <c r="NEG2639" s="218"/>
      <c r="NEH2639" s="218"/>
      <c r="NEI2639" s="218"/>
      <c r="NEJ2639" s="218"/>
      <c r="NEK2639" s="218"/>
      <c r="NEL2639" s="218"/>
      <c r="NEM2639" s="218"/>
      <c r="NEN2639" s="218"/>
      <c r="NEO2639" s="218"/>
      <c r="NEP2639" s="218"/>
      <c r="NEQ2639" s="218"/>
      <c r="NER2639" s="218"/>
      <c r="NES2639" s="218"/>
      <c r="NET2639" s="218"/>
      <c r="NEU2639" s="218"/>
      <c r="NEV2639" s="218"/>
      <c r="NEW2639" s="218"/>
      <c r="NEX2639" s="218"/>
      <c r="NEY2639" s="218"/>
      <c r="NEZ2639" s="218"/>
      <c r="NFA2639" s="218"/>
      <c r="NFB2639" s="218"/>
      <c r="NFC2639" s="218"/>
      <c r="NFD2639" s="218"/>
      <c r="NFE2639" s="218"/>
      <c r="NFF2639" s="218"/>
      <c r="NFG2639" s="218"/>
      <c r="NFH2639" s="218"/>
      <c r="NFI2639" s="218"/>
      <c r="NFJ2639" s="218"/>
      <c r="NFK2639" s="218"/>
      <c r="NFL2639" s="218"/>
      <c r="NFM2639" s="218"/>
      <c r="NFN2639" s="218"/>
      <c r="NFO2639" s="218"/>
      <c r="NFP2639" s="218"/>
      <c r="NFQ2639" s="218"/>
      <c r="NFR2639" s="218"/>
      <c r="NFS2639" s="218"/>
      <c r="NFT2639" s="218"/>
      <c r="NFU2639" s="218"/>
      <c r="NFV2639" s="218"/>
      <c r="NFW2639" s="218"/>
      <c r="NFX2639" s="218"/>
      <c r="NFY2639" s="218"/>
      <c r="NFZ2639" s="218"/>
      <c r="NGA2639" s="218"/>
      <c r="NGB2639" s="218"/>
      <c r="NGC2639" s="218"/>
      <c r="NGD2639" s="218"/>
      <c r="NGE2639" s="218"/>
      <c r="NGF2639" s="218"/>
      <c r="NGG2639" s="218"/>
      <c r="NGH2639" s="218"/>
      <c r="NGI2639" s="218"/>
      <c r="NGJ2639" s="218"/>
      <c r="NGK2639" s="218"/>
      <c r="NGL2639" s="218"/>
      <c r="NGM2639" s="218"/>
      <c r="NGN2639" s="218"/>
      <c r="NGO2639" s="218"/>
      <c r="NGP2639" s="218"/>
      <c r="NGQ2639" s="218"/>
      <c r="NGR2639" s="218"/>
      <c r="NGS2639" s="218"/>
      <c r="NGT2639" s="218"/>
      <c r="NGU2639" s="218"/>
      <c r="NGV2639" s="218"/>
      <c r="NGW2639" s="218"/>
      <c r="NGX2639" s="218"/>
      <c r="NGY2639" s="218"/>
      <c r="NGZ2639" s="218"/>
      <c r="NHA2639" s="218"/>
      <c r="NHB2639" s="218"/>
      <c r="NHC2639" s="218"/>
      <c r="NHD2639" s="218"/>
      <c r="NHE2639" s="218"/>
      <c r="NHF2639" s="218"/>
      <c r="NHG2639" s="218"/>
      <c r="NHH2639" s="218"/>
      <c r="NHI2639" s="218"/>
      <c r="NHJ2639" s="218"/>
      <c r="NHK2639" s="218"/>
      <c r="NHL2639" s="218"/>
      <c r="NHM2639" s="218"/>
      <c r="NHN2639" s="218"/>
      <c r="NHO2639" s="218"/>
      <c r="NHP2639" s="218"/>
      <c r="NHQ2639" s="218"/>
      <c r="NHR2639" s="218"/>
      <c r="NHS2639" s="218"/>
      <c r="NHT2639" s="218"/>
      <c r="NHU2639" s="218"/>
      <c r="NHV2639" s="218"/>
      <c r="NHW2639" s="218"/>
      <c r="NHX2639" s="218"/>
      <c r="NHY2639" s="218"/>
      <c r="NHZ2639" s="218"/>
      <c r="NIA2639" s="218"/>
      <c r="NIB2639" s="218"/>
      <c r="NIC2639" s="218"/>
      <c r="NID2639" s="218"/>
      <c r="NIE2639" s="218"/>
      <c r="NIF2639" s="218"/>
      <c r="NIG2639" s="218"/>
      <c r="NIH2639" s="218"/>
      <c r="NII2639" s="218"/>
      <c r="NIJ2639" s="218"/>
      <c r="NIK2639" s="218"/>
      <c r="NIL2639" s="218"/>
      <c r="NIM2639" s="218"/>
      <c r="NIN2639" s="218"/>
      <c r="NIO2639" s="218"/>
      <c r="NIP2639" s="218"/>
      <c r="NIQ2639" s="218"/>
      <c r="NIR2639" s="218"/>
      <c r="NIS2639" s="218"/>
      <c r="NIT2639" s="218"/>
      <c r="NIU2639" s="218"/>
      <c r="NIV2639" s="218"/>
      <c r="NIW2639" s="218"/>
      <c r="NIX2639" s="218"/>
      <c r="NIY2639" s="218"/>
      <c r="NIZ2639" s="218"/>
      <c r="NJA2639" s="218"/>
      <c r="NJB2639" s="218"/>
      <c r="NJC2639" s="218"/>
      <c r="NJD2639" s="218"/>
      <c r="NJE2639" s="218"/>
      <c r="NJF2639" s="218"/>
      <c r="NJG2639" s="218"/>
      <c r="NJH2639" s="218"/>
      <c r="NJI2639" s="218"/>
      <c r="NJJ2639" s="218"/>
      <c r="NJK2639" s="218"/>
      <c r="NJL2639" s="218"/>
      <c r="NJM2639" s="218"/>
      <c r="NJN2639" s="218"/>
      <c r="NJO2639" s="218"/>
      <c r="NJP2639" s="218"/>
      <c r="NJQ2639" s="218"/>
      <c r="NJR2639" s="218"/>
      <c r="NJS2639" s="218"/>
      <c r="NJT2639" s="218"/>
      <c r="NJU2639" s="218"/>
      <c r="NJV2639" s="218"/>
      <c r="NJW2639" s="218"/>
      <c r="NJX2639" s="218"/>
      <c r="NJY2639" s="218"/>
      <c r="NJZ2639" s="218"/>
      <c r="NKA2639" s="218"/>
      <c r="NKB2639" s="218"/>
      <c r="NKC2639" s="218"/>
      <c r="NKD2639" s="218"/>
      <c r="NKE2639" s="218"/>
      <c r="NKF2639" s="218"/>
      <c r="NKG2639" s="218"/>
      <c r="NKH2639" s="218"/>
      <c r="NKI2639" s="218"/>
      <c r="NKJ2639" s="218"/>
      <c r="NKK2639" s="218"/>
      <c r="NKL2639" s="218"/>
      <c r="NKM2639" s="218"/>
      <c r="NKN2639" s="218"/>
      <c r="NKO2639" s="218"/>
      <c r="NKP2639" s="218"/>
      <c r="NKQ2639" s="218"/>
      <c r="NKR2639" s="218"/>
      <c r="NKS2639" s="218"/>
      <c r="NKT2639" s="218"/>
      <c r="NKU2639" s="218"/>
      <c r="NKV2639" s="218"/>
      <c r="NKW2639" s="218"/>
      <c r="NKX2639" s="218"/>
      <c r="NKY2639" s="218"/>
      <c r="NKZ2639" s="218"/>
      <c r="NLA2639" s="218"/>
      <c r="NLB2639" s="218"/>
      <c r="NLC2639" s="218"/>
      <c r="NLD2639" s="218"/>
      <c r="NLE2639" s="218"/>
      <c r="NLF2639" s="218"/>
      <c r="NLG2639" s="218"/>
      <c r="NLH2639" s="218"/>
      <c r="NLI2639" s="218"/>
      <c r="NLJ2639" s="218"/>
      <c r="NLK2639" s="218"/>
      <c r="NLL2639" s="218"/>
      <c r="NLM2639" s="218"/>
      <c r="NLN2639" s="218"/>
      <c r="NLO2639" s="218"/>
      <c r="NLP2639" s="218"/>
      <c r="NLQ2639" s="218"/>
      <c r="NLR2639" s="218"/>
      <c r="NLS2639" s="218"/>
      <c r="NLT2639" s="218"/>
      <c r="NLU2639" s="218"/>
      <c r="NLV2639" s="218"/>
      <c r="NLW2639" s="218"/>
      <c r="NLX2639" s="218"/>
      <c r="NLY2639" s="218"/>
      <c r="NLZ2639" s="218"/>
      <c r="NMA2639" s="218"/>
      <c r="NMB2639" s="218"/>
      <c r="NMC2639" s="218"/>
      <c r="NMD2639" s="218"/>
      <c r="NME2639" s="218"/>
      <c r="NMF2639" s="218"/>
      <c r="NMG2639" s="218"/>
      <c r="NMH2639" s="218"/>
      <c r="NMI2639" s="218"/>
      <c r="NMJ2639" s="218"/>
      <c r="NMK2639" s="218"/>
      <c r="NML2639" s="218"/>
      <c r="NMM2639" s="218"/>
      <c r="NMN2639" s="218"/>
      <c r="NMO2639" s="218"/>
      <c r="NMP2639" s="218"/>
      <c r="NMQ2639" s="218"/>
      <c r="NMR2639" s="218"/>
      <c r="NMS2639" s="218"/>
      <c r="NMT2639" s="218"/>
      <c r="NMU2639" s="218"/>
      <c r="NMV2639" s="218"/>
      <c r="NMW2639" s="218"/>
      <c r="NMX2639" s="218"/>
      <c r="NMY2639" s="218"/>
      <c r="NMZ2639" s="218"/>
      <c r="NNA2639" s="218"/>
      <c r="NNB2639" s="218"/>
      <c r="NNC2639" s="218"/>
      <c r="NND2639" s="218"/>
      <c r="NNE2639" s="218"/>
      <c r="NNF2639" s="218"/>
      <c r="NNG2639" s="218"/>
      <c r="NNH2639" s="218"/>
      <c r="NNI2639" s="218"/>
      <c r="NNJ2639" s="218"/>
      <c r="NNK2639" s="218"/>
      <c r="NNL2639" s="218"/>
      <c r="NNM2639" s="218"/>
      <c r="NNN2639" s="218"/>
      <c r="NNO2639" s="218"/>
      <c r="NNP2639" s="218"/>
      <c r="NNQ2639" s="218"/>
      <c r="NNR2639" s="218"/>
      <c r="NNS2639" s="218"/>
      <c r="NNT2639" s="218"/>
      <c r="NNU2639" s="218"/>
      <c r="NNV2639" s="218"/>
      <c r="NNW2639" s="218"/>
      <c r="NNX2639" s="218"/>
      <c r="NNY2639" s="218"/>
      <c r="NNZ2639" s="218"/>
      <c r="NOA2639" s="218"/>
      <c r="NOB2639" s="218"/>
      <c r="NOC2639" s="218"/>
      <c r="NOD2639" s="218"/>
      <c r="NOE2639" s="218"/>
      <c r="NOF2639" s="218"/>
      <c r="NOG2639" s="218"/>
      <c r="NOH2639" s="218"/>
      <c r="NOI2639" s="218"/>
      <c r="NOJ2639" s="218"/>
      <c r="NOK2639" s="218"/>
      <c r="NOL2639" s="218"/>
      <c r="NOM2639" s="218"/>
      <c r="NON2639" s="218"/>
      <c r="NOO2639" s="218"/>
      <c r="NOP2639" s="218"/>
      <c r="NOQ2639" s="218"/>
      <c r="NOR2639" s="218"/>
      <c r="NOS2639" s="218"/>
      <c r="NOT2639" s="218"/>
      <c r="NOU2639" s="218"/>
      <c r="NOV2639" s="218"/>
      <c r="NOW2639" s="218"/>
      <c r="NOX2639" s="218"/>
      <c r="NOY2639" s="218"/>
      <c r="NOZ2639" s="218"/>
      <c r="NPA2639" s="218"/>
      <c r="NPB2639" s="218"/>
      <c r="NPC2639" s="218"/>
      <c r="NPD2639" s="218"/>
      <c r="NPE2639" s="218"/>
      <c r="NPF2639" s="218"/>
      <c r="NPG2639" s="218"/>
      <c r="NPH2639" s="218"/>
      <c r="NPI2639" s="218"/>
      <c r="NPJ2639" s="218"/>
      <c r="NPK2639" s="218"/>
      <c r="NPL2639" s="218"/>
      <c r="NPM2639" s="218"/>
      <c r="NPN2639" s="218"/>
      <c r="NPO2639" s="218"/>
      <c r="NPP2639" s="218"/>
      <c r="NPQ2639" s="218"/>
      <c r="NPR2639" s="218"/>
      <c r="NPS2639" s="218"/>
      <c r="NPT2639" s="218"/>
      <c r="NPU2639" s="218"/>
      <c r="NPV2639" s="218"/>
      <c r="NPW2639" s="218"/>
      <c r="NPX2639" s="218"/>
      <c r="NPY2639" s="218"/>
      <c r="NPZ2639" s="218"/>
      <c r="NQA2639" s="218"/>
      <c r="NQB2639" s="218"/>
      <c r="NQC2639" s="218"/>
      <c r="NQD2639" s="218"/>
      <c r="NQE2639" s="218"/>
      <c r="NQF2639" s="218"/>
      <c r="NQG2639" s="218"/>
      <c r="NQH2639" s="218"/>
      <c r="NQI2639" s="218"/>
      <c r="NQJ2639" s="218"/>
      <c r="NQK2639" s="218"/>
      <c r="NQL2639" s="218"/>
      <c r="NQM2639" s="218"/>
      <c r="NQN2639" s="218"/>
      <c r="NQO2639" s="218"/>
      <c r="NQP2639" s="218"/>
      <c r="NQQ2639" s="218"/>
      <c r="NQR2639" s="218"/>
      <c r="NQS2639" s="218"/>
      <c r="NQT2639" s="218"/>
      <c r="NQU2639" s="218"/>
      <c r="NQV2639" s="218"/>
      <c r="NQW2639" s="218"/>
      <c r="NQX2639" s="218"/>
      <c r="NQY2639" s="218"/>
      <c r="NQZ2639" s="218"/>
      <c r="NRA2639" s="218"/>
      <c r="NRB2639" s="218"/>
      <c r="NRC2639" s="218"/>
      <c r="NRD2639" s="218"/>
      <c r="NRE2639" s="218"/>
      <c r="NRF2639" s="218"/>
      <c r="NRG2639" s="218"/>
      <c r="NRH2639" s="218"/>
      <c r="NRI2639" s="218"/>
      <c r="NRJ2639" s="218"/>
      <c r="NRK2639" s="218"/>
      <c r="NRL2639" s="218"/>
      <c r="NRM2639" s="218"/>
      <c r="NRN2639" s="218"/>
      <c r="NRO2639" s="218"/>
      <c r="NRP2639" s="218"/>
      <c r="NRQ2639" s="218"/>
      <c r="NRR2639" s="218"/>
      <c r="NRS2639" s="218"/>
      <c r="NRT2639" s="218"/>
      <c r="NRU2639" s="218"/>
      <c r="NRV2639" s="218"/>
      <c r="NRW2639" s="218"/>
      <c r="NRX2639" s="218"/>
      <c r="NRY2639" s="218"/>
      <c r="NRZ2639" s="218"/>
      <c r="NSA2639" s="218"/>
      <c r="NSB2639" s="218"/>
      <c r="NSC2639" s="218"/>
      <c r="NSD2639" s="218"/>
      <c r="NSE2639" s="218"/>
      <c r="NSF2639" s="218"/>
      <c r="NSG2639" s="218"/>
      <c r="NSH2639" s="218"/>
      <c r="NSI2639" s="218"/>
      <c r="NSJ2639" s="218"/>
      <c r="NSK2639" s="218"/>
      <c r="NSL2639" s="218"/>
      <c r="NSM2639" s="218"/>
      <c r="NSN2639" s="218"/>
      <c r="NSO2639" s="218"/>
      <c r="NSP2639" s="218"/>
      <c r="NSQ2639" s="218"/>
      <c r="NSR2639" s="218"/>
      <c r="NSS2639" s="218"/>
      <c r="NST2639" s="218"/>
      <c r="NSU2639" s="218"/>
      <c r="NSV2639" s="218"/>
      <c r="NSW2639" s="218"/>
      <c r="NSX2639" s="218"/>
      <c r="NSY2639" s="218"/>
      <c r="NSZ2639" s="218"/>
      <c r="NTA2639" s="218"/>
      <c r="NTB2639" s="218"/>
      <c r="NTC2639" s="218"/>
      <c r="NTD2639" s="218"/>
      <c r="NTE2639" s="218"/>
      <c r="NTF2639" s="218"/>
      <c r="NTG2639" s="218"/>
      <c r="NTH2639" s="218"/>
      <c r="NTI2639" s="218"/>
      <c r="NTJ2639" s="218"/>
      <c r="NTK2639" s="218"/>
      <c r="NTL2639" s="218"/>
      <c r="NTM2639" s="218"/>
      <c r="NTN2639" s="218"/>
      <c r="NTO2639" s="218"/>
      <c r="NTP2639" s="218"/>
      <c r="NTQ2639" s="218"/>
      <c r="NTR2639" s="218"/>
      <c r="NTS2639" s="218"/>
      <c r="NTT2639" s="218"/>
      <c r="NTU2639" s="218"/>
      <c r="NTV2639" s="218"/>
      <c r="NTW2639" s="218"/>
      <c r="NTX2639" s="218"/>
      <c r="NTY2639" s="218"/>
      <c r="NTZ2639" s="218"/>
      <c r="NUA2639" s="218"/>
      <c r="NUB2639" s="218"/>
      <c r="NUC2639" s="218"/>
      <c r="NUD2639" s="218"/>
      <c r="NUE2639" s="218"/>
      <c r="NUF2639" s="218"/>
      <c r="NUG2639" s="218"/>
      <c r="NUH2639" s="218"/>
      <c r="NUI2639" s="218"/>
      <c r="NUJ2639" s="218"/>
      <c r="NUK2639" s="218"/>
      <c r="NUL2639" s="218"/>
      <c r="NUM2639" s="218"/>
      <c r="NUN2639" s="218"/>
      <c r="NUO2639" s="218"/>
      <c r="NUP2639" s="218"/>
      <c r="NUQ2639" s="218"/>
      <c r="NUR2639" s="218"/>
      <c r="NUS2639" s="218"/>
      <c r="NUT2639" s="218"/>
      <c r="NUU2639" s="218"/>
      <c r="NUV2639" s="218"/>
      <c r="NUW2639" s="218"/>
      <c r="NUX2639" s="218"/>
      <c r="NUY2639" s="218"/>
      <c r="NUZ2639" s="218"/>
      <c r="NVA2639" s="218"/>
      <c r="NVB2639" s="218"/>
      <c r="NVC2639" s="218"/>
      <c r="NVD2639" s="218"/>
      <c r="NVE2639" s="218"/>
      <c r="NVF2639" s="218"/>
      <c r="NVG2639" s="218"/>
      <c r="NVH2639" s="218"/>
      <c r="NVI2639" s="218"/>
      <c r="NVJ2639" s="218"/>
      <c r="NVK2639" s="218"/>
      <c r="NVL2639" s="218"/>
      <c r="NVM2639" s="218"/>
      <c r="NVN2639" s="218"/>
      <c r="NVO2639" s="218"/>
      <c r="NVP2639" s="218"/>
      <c r="NVQ2639" s="218"/>
      <c r="NVR2639" s="218"/>
      <c r="NVS2639" s="218"/>
      <c r="NVT2639" s="218"/>
      <c r="NVU2639" s="218"/>
      <c r="NVV2639" s="218"/>
      <c r="NVW2639" s="218"/>
      <c r="NVX2639" s="218"/>
      <c r="NVY2639" s="218"/>
      <c r="NVZ2639" s="218"/>
      <c r="NWA2639" s="218"/>
      <c r="NWB2639" s="218"/>
      <c r="NWC2639" s="218"/>
      <c r="NWD2639" s="218"/>
      <c r="NWE2639" s="218"/>
      <c r="NWF2639" s="218"/>
      <c r="NWG2639" s="218"/>
      <c r="NWH2639" s="218"/>
      <c r="NWI2639" s="218"/>
      <c r="NWJ2639" s="218"/>
      <c r="NWK2639" s="218"/>
      <c r="NWL2639" s="218"/>
      <c r="NWM2639" s="218"/>
      <c r="NWN2639" s="218"/>
      <c r="NWO2639" s="218"/>
      <c r="NWP2639" s="218"/>
      <c r="NWQ2639" s="218"/>
      <c r="NWR2639" s="218"/>
      <c r="NWS2639" s="218"/>
      <c r="NWT2639" s="218"/>
      <c r="NWU2639" s="218"/>
      <c r="NWV2639" s="218"/>
      <c r="NWW2639" s="218"/>
      <c r="NWX2639" s="218"/>
      <c r="NWY2639" s="218"/>
      <c r="NWZ2639" s="218"/>
      <c r="NXA2639" s="218"/>
      <c r="NXB2639" s="218"/>
      <c r="NXC2639" s="218"/>
      <c r="NXD2639" s="218"/>
      <c r="NXE2639" s="218"/>
      <c r="NXF2639" s="218"/>
      <c r="NXG2639" s="218"/>
      <c r="NXH2639" s="218"/>
      <c r="NXI2639" s="218"/>
      <c r="NXJ2639" s="218"/>
      <c r="NXK2639" s="218"/>
      <c r="NXL2639" s="218"/>
      <c r="NXM2639" s="218"/>
      <c r="NXN2639" s="218"/>
      <c r="NXO2639" s="218"/>
      <c r="NXP2639" s="218"/>
      <c r="NXQ2639" s="218"/>
      <c r="NXR2639" s="218"/>
      <c r="NXS2639" s="218"/>
      <c r="NXT2639" s="218"/>
      <c r="NXU2639" s="218"/>
      <c r="NXV2639" s="218"/>
      <c r="NXW2639" s="218"/>
      <c r="NXX2639" s="218"/>
      <c r="NXY2639" s="218"/>
      <c r="NXZ2639" s="218"/>
      <c r="NYA2639" s="218"/>
      <c r="NYB2639" s="218"/>
      <c r="NYC2639" s="218"/>
      <c r="NYD2639" s="218"/>
      <c r="NYE2639" s="218"/>
      <c r="NYF2639" s="218"/>
      <c r="NYG2639" s="218"/>
      <c r="NYH2639" s="218"/>
      <c r="NYI2639" s="218"/>
      <c r="NYJ2639" s="218"/>
      <c r="NYK2639" s="218"/>
      <c r="NYL2639" s="218"/>
      <c r="NYM2639" s="218"/>
      <c r="NYN2639" s="218"/>
      <c r="NYO2639" s="218"/>
      <c r="NYP2639" s="218"/>
      <c r="NYQ2639" s="218"/>
      <c r="NYR2639" s="218"/>
      <c r="NYS2639" s="218"/>
      <c r="NYT2639" s="218"/>
      <c r="NYU2639" s="218"/>
      <c r="NYV2639" s="218"/>
      <c r="NYW2639" s="218"/>
      <c r="NYX2639" s="218"/>
      <c r="NYY2639" s="218"/>
      <c r="NYZ2639" s="218"/>
      <c r="NZA2639" s="218"/>
      <c r="NZB2639" s="218"/>
      <c r="NZC2639" s="218"/>
      <c r="NZD2639" s="218"/>
      <c r="NZE2639" s="218"/>
      <c r="NZF2639" s="218"/>
      <c r="NZG2639" s="218"/>
      <c r="NZH2639" s="218"/>
      <c r="NZI2639" s="218"/>
      <c r="NZJ2639" s="218"/>
      <c r="NZK2639" s="218"/>
      <c r="NZL2639" s="218"/>
      <c r="NZM2639" s="218"/>
      <c r="NZN2639" s="218"/>
      <c r="NZO2639" s="218"/>
      <c r="NZP2639" s="218"/>
      <c r="NZQ2639" s="218"/>
      <c r="NZR2639" s="218"/>
      <c r="NZS2639" s="218"/>
      <c r="NZT2639" s="218"/>
      <c r="NZU2639" s="218"/>
      <c r="NZV2639" s="218"/>
      <c r="NZW2639" s="218"/>
      <c r="NZX2639" s="218"/>
      <c r="NZY2639" s="218"/>
      <c r="NZZ2639" s="218"/>
      <c r="OAA2639" s="218"/>
      <c r="OAB2639" s="218"/>
      <c r="OAC2639" s="218"/>
      <c r="OAD2639" s="218"/>
      <c r="OAE2639" s="218"/>
      <c r="OAF2639" s="218"/>
      <c r="OAG2639" s="218"/>
      <c r="OAH2639" s="218"/>
      <c r="OAI2639" s="218"/>
      <c r="OAJ2639" s="218"/>
      <c r="OAK2639" s="218"/>
      <c r="OAL2639" s="218"/>
      <c r="OAM2639" s="218"/>
      <c r="OAN2639" s="218"/>
      <c r="OAO2639" s="218"/>
      <c r="OAP2639" s="218"/>
      <c r="OAQ2639" s="218"/>
      <c r="OAR2639" s="218"/>
      <c r="OAS2639" s="218"/>
      <c r="OAT2639" s="218"/>
      <c r="OAU2639" s="218"/>
      <c r="OAV2639" s="218"/>
      <c r="OAW2639" s="218"/>
      <c r="OAX2639" s="218"/>
      <c r="OAY2639" s="218"/>
      <c r="OAZ2639" s="218"/>
      <c r="OBA2639" s="218"/>
      <c r="OBB2639" s="218"/>
      <c r="OBC2639" s="218"/>
      <c r="OBD2639" s="218"/>
      <c r="OBE2639" s="218"/>
      <c r="OBF2639" s="218"/>
      <c r="OBG2639" s="218"/>
      <c r="OBH2639" s="218"/>
      <c r="OBI2639" s="218"/>
      <c r="OBJ2639" s="218"/>
      <c r="OBK2639" s="218"/>
      <c r="OBL2639" s="218"/>
      <c r="OBM2639" s="218"/>
      <c r="OBN2639" s="218"/>
      <c r="OBO2639" s="218"/>
      <c r="OBP2639" s="218"/>
      <c r="OBQ2639" s="218"/>
      <c r="OBR2639" s="218"/>
      <c r="OBS2639" s="218"/>
      <c r="OBT2639" s="218"/>
      <c r="OBU2639" s="218"/>
      <c r="OBV2639" s="218"/>
      <c r="OBW2639" s="218"/>
      <c r="OBX2639" s="218"/>
      <c r="OBY2639" s="218"/>
      <c r="OBZ2639" s="218"/>
      <c r="OCA2639" s="218"/>
      <c r="OCB2639" s="218"/>
      <c r="OCC2639" s="218"/>
      <c r="OCD2639" s="218"/>
      <c r="OCE2639" s="218"/>
      <c r="OCF2639" s="218"/>
      <c r="OCG2639" s="218"/>
      <c r="OCH2639" s="218"/>
      <c r="OCI2639" s="218"/>
      <c r="OCJ2639" s="218"/>
      <c r="OCK2639" s="218"/>
      <c r="OCL2639" s="218"/>
      <c r="OCM2639" s="218"/>
      <c r="OCN2639" s="218"/>
      <c r="OCO2639" s="218"/>
      <c r="OCP2639" s="218"/>
      <c r="OCQ2639" s="218"/>
      <c r="OCR2639" s="218"/>
      <c r="OCS2639" s="218"/>
      <c r="OCT2639" s="218"/>
      <c r="OCU2639" s="218"/>
      <c r="OCV2639" s="218"/>
      <c r="OCW2639" s="218"/>
      <c r="OCX2639" s="218"/>
      <c r="OCY2639" s="218"/>
      <c r="OCZ2639" s="218"/>
      <c r="ODA2639" s="218"/>
      <c r="ODB2639" s="218"/>
      <c r="ODC2639" s="218"/>
      <c r="ODD2639" s="218"/>
      <c r="ODE2639" s="218"/>
      <c r="ODF2639" s="218"/>
      <c r="ODG2639" s="218"/>
      <c r="ODH2639" s="218"/>
      <c r="ODI2639" s="218"/>
      <c r="ODJ2639" s="218"/>
      <c r="ODK2639" s="218"/>
      <c r="ODL2639" s="218"/>
      <c r="ODM2639" s="218"/>
      <c r="ODN2639" s="218"/>
      <c r="ODO2639" s="218"/>
      <c r="ODP2639" s="218"/>
      <c r="ODQ2639" s="218"/>
      <c r="ODR2639" s="218"/>
      <c r="ODS2639" s="218"/>
      <c r="ODT2639" s="218"/>
      <c r="ODU2639" s="218"/>
      <c r="ODV2639" s="218"/>
      <c r="ODW2639" s="218"/>
      <c r="ODX2639" s="218"/>
      <c r="ODY2639" s="218"/>
      <c r="ODZ2639" s="218"/>
      <c r="OEA2639" s="218"/>
      <c r="OEB2639" s="218"/>
      <c r="OEC2639" s="218"/>
      <c r="OED2639" s="218"/>
      <c r="OEE2639" s="218"/>
      <c r="OEF2639" s="218"/>
      <c r="OEG2639" s="218"/>
      <c r="OEH2639" s="218"/>
      <c r="OEI2639" s="218"/>
      <c r="OEJ2639" s="218"/>
      <c r="OEK2639" s="218"/>
      <c r="OEL2639" s="218"/>
      <c r="OEM2639" s="218"/>
      <c r="OEN2639" s="218"/>
      <c r="OEO2639" s="218"/>
      <c r="OEP2639" s="218"/>
      <c r="OEQ2639" s="218"/>
      <c r="OER2639" s="218"/>
      <c r="OES2639" s="218"/>
      <c r="OET2639" s="218"/>
      <c r="OEU2639" s="218"/>
      <c r="OEV2639" s="218"/>
      <c r="OEW2639" s="218"/>
      <c r="OEX2639" s="218"/>
      <c r="OEY2639" s="218"/>
      <c r="OEZ2639" s="218"/>
      <c r="OFA2639" s="218"/>
      <c r="OFB2639" s="218"/>
      <c r="OFC2639" s="218"/>
      <c r="OFD2639" s="218"/>
      <c r="OFE2639" s="218"/>
      <c r="OFF2639" s="218"/>
      <c r="OFG2639" s="218"/>
      <c r="OFH2639" s="218"/>
      <c r="OFI2639" s="218"/>
      <c r="OFJ2639" s="218"/>
      <c r="OFK2639" s="218"/>
      <c r="OFL2639" s="218"/>
      <c r="OFM2639" s="218"/>
      <c r="OFN2639" s="218"/>
      <c r="OFO2639" s="218"/>
      <c r="OFP2639" s="218"/>
      <c r="OFQ2639" s="218"/>
      <c r="OFR2639" s="218"/>
      <c r="OFS2639" s="218"/>
      <c r="OFT2639" s="218"/>
      <c r="OFU2639" s="218"/>
      <c r="OFV2639" s="218"/>
      <c r="OFW2639" s="218"/>
      <c r="OFX2639" s="218"/>
      <c r="OFY2639" s="218"/>
      <c r="OFZ2639" s="218"/>
      <c r="OGA2639" s="218"/>
      <c r="OGB2639" s="218"/>
      <c r="OGC2639" s="218"/>
      <c r="OGD2639" s="218"/>
      <c r="OGE2639" s="218"/>
      <c r="OGF2639" s="218"/>
      <c r="OGG2639" s="218"/>
      <c r="OGH2639" s="218"/>
      <c r="OGI2639" s="218"/>
      <c r="OGJ2639" s="218"/>
      <c r="OGK2639" s="218"/>
      <c r="OGL2639" s="218"/>
      <c r="OGM2639" s="218"/>
      <c r="OGN2639" s="218"/>
      <c r="OGO2639" s="218"/>
      <c r="OGP2639" s="218"/>
      <c r="OGQ2639" s="218"/>
      <c r="OGR2639" s="218"/>
      <c r="OGS2639" s="218"/>
      <c r="OGT2639" s="218"/>
      <c r="OGU2639" s="218"/>
      <c r="OGV2639" s="218"/>
      <c r="OGW2639" s="218"/>
      <c r="OGX2639" s="218"/>
      <c r="OGY2639" s="218"/>
      <c r="OGZ2639" s="218"/>
      <c r="OHA2639" s="218"/>
      <c r="OHB2639" s="218"/>
      <c r="OHC2639" s="218"/>
      <c r="OHD2639" s="218"/>
      <c r="OHE2639" s="218"/>
      <c r="OHF2639" s="218"/>
      <c r="OHG2639" s="218"/>
      <c r="OHH2639" s="218"/>
      <c r="OHI2639" s="218"/>
      <c r="OHJ2639" s="218"/>
      <c r="OHK2639" s="218"/>
      <c r="OHL2639" s="218"/>
      <c r="OHM2639" s="218"/>
      <c r="OHN2639" s="218"/>
      <c r="OHO2639" s="218"/>
      <c r="OHP2639" s="218"/>
      <c r="OHQ2639" s="218"/>
      <c r="OHR2639" s="218"/>
      <c r="OHS2639" s="218"/>
      <c r="OHT2639" s="218"/>
      <c r="OHU2639" s="218"/>
      <c r="OHV2639" s="218"/>
      <c r="OHW2639" s="218"/>
      <c r="OHX2639" s="218"/>
      <c r="OHY2639" s="218"/>
      <c r="OHZ2639" s="218"/>
      <c r="OIA2639" s="218"/>
      <c r="OIB2639" s="218"/>
      <c r="OIC2639" s="218"/>
      <c r="OID2639" s="218"/>
      <c r="OIE2639" s="218"/>
      <c r="OIF2639" s="218"/>
      <c r="OIG2639" s="218"/>
      <c r="OIH2639" s="218"/>
      <c r="OII2639" s="218"/>
      <c r="OIJ2639" s="218"/>
      <c r="OIK2639" s="218"/>
      <c r="OIL2639" s="218"/>
      <c r="OIM2639" s="218"/>
      <c r="OIN2639" s="218"/>
      <c r="OIO2639" s="218"/>
      <c r="OIP2639" s="218"/>
      <c r="OIQ2639" s="218"/>
      <c r="OIR2639" s="218"/>
      <c r="OIS2639" s="218"/>
      <c r="OIT2639" s="218"/>
      <c r="OIU2639" s="218"/>
      <c r="OIV2639" s="218"/>
      <c r="OIW2639" s="218"/>
      <c r="OIX2639" s="218"/>
      <c r="OIY2639" s="218"/>
      <c r="OIZ2639" s="218"/>
      <c r="OJA2639" s="218"/>
      <c r="OJB2639" s="218"/>
      <c r="OJC2639" s="218"/>
      <c r="OJD2639" s="218"/>
      <c r="OJE2639" s="218"/>
      <c r="OJF2639" s="218"/>
      <c r="OJG2639" s="218"/>
      <c r="OJH2639" s="218"/>
      <c r="OJI2639" s="218"/>
      <c r="OJJ2639" s="218"/>
      <c r="OJK2639" s="218"/>
      <c r="OJL2639" s="218"/>
      <c r="OJM2639" s="218"/>
      <c r="OJN2639" s="218"/>
      <c r="OJO2639" s="218"/>
      <c r="OJP2639" s="218"/>
      <c r="OJQ2639" s="218"/>
      <c r="OJR2639" s="218"/>
      <c r="OJS2639" s="218"/>
      <c r="OJT2639" s="218"/>
      <c r="OJU2639" s="218"/>
      <c r="OJV2639" s="218"/>
      <c r="OJW2639" s="218"/>
      <c r="OJX2639" s="218"/>
      <c r="OJY2639" s="218"/>
      <c r="OJZ2639" s="218"/>
      <c r="OKA2639" s="218"/>
      <c r="OKB2639" s="218"/>
      <c r="OKC2639" s="218"/>
      <c r="OKD2639" s="218"/>
      <c r="OKE2639" s="218"/>
      <c r="OKF2639" s="218"/>
      <c r="OKG2639" s="218"/>
      <c r="OKH2639" s="218"/>
      <c r="OKI2639" s="218"/>
      <c r="OKJ2639" s="218"/>
      <c r="OKK2639" s="218"/>
      <c r="OKL2639" s="218"/>
      <c r="OKM2639" s="218"/>
      <c r="OKN2639" s="218"/>
      <c r="OKO2639" s="218"/>
      <c r="OKP2639" s="218"/>
      <c r="OKQ2639" s="218"/>
      <c r="OKR2639" s="218"/>
      <c r="OKS2639" s="218"/>
      <c r="OKT2639" s="218"/>
      <c r="OKU2639" s="218"/>
      <c r="OKV2639" s="218"/>
      <c r="OKW2639" s="218"/>
      <c r="OKX2639" s="218"/>
      <c r="OKY2639" s="218"/>
      <c r="OKZ2639" s="218"/>
      <c r="OLA2639" s="218"/>
      <c r="OLB2639" s="218"/>
      <c r="OLC2639" s="218"/>
      <c r="OLD2639" s="218"/>
      <c r="OLE2639" s="218"/>
      <c r="OLF2639" s="218"/>
      <c r="OLG2639" s="218"/>
      <c r="OLH2639" s="218"/>
      <c r="OLI2639" s="218"/>
      <c r="OLJ2639" s="218"/>
      <c r="OLK2639" s="218"/>
      <c r="OLL2639" s="218"/>
      <c r="OLM2639" s="218"/>
      <c r="OLN2639" s="218"/>
      <c r="OLO2639" s="218"/>
      <c r="OLP2639" s="218"/>
      <c r="OLQ2639" s="218"/>
      <c r="OLR2639" s="218"/>
      <c r="OLS2639" s="218"/>
      <c r="OLT2639" s="218"/>
      <c r="OLU2639" s="218"/>
      <c r="OLV2639" s="218"/>
      <c r="OLW2639" s="218"/>
      <c r="OLX2639" s="218"/>
      <c r="OLY2639" s="218"/>
      <c r="OLZ2639" s="218"/>
      <c r="OMA2639" s="218"/>
      <c r="OMB2639" s="218"/>
      <c r="OMC2639" s="218"/>
      <c r="OMD2639" s="218"/>
      <c r="OME2639" s="218"/>
      <c r="OMF2639" s="218"/>
      <c r="OMG2639" s="218"/>
      <c r="OMH2639" s="218"/>
      <c r="OMI2639" s="218"/>
      <c r="OMJ2639" s="218"/>
      <c r="OMK2639" s="218"/>
      <c r="OML2639" s="218"/>
      <c r="OMM2639" s="218"/>
      <c r="OMN2639" s="218"/>
      <c r="OMO2639" s="218"/>
      <c r="OMP2639" s="218"/>
      <c r="OMQ2639" s="218"/>
      <c r="OMR2639" s="218"/>
      <c r="OMS2639" s="218"/>
      <c r="OMT2639" s="218"/>
      <c r="OMU2639" s="218"/>
      <c r="OMV2639" s="218"/>
      <c r="OMW2639" s="218"/>
      <c r="OMX2639" s="218"/>
      <c r="OMY2639" s="218"/>
      <c r="OMZ2639" s="218"/>
      <c r="ONA2639" s="218"/>
      <c r="ONB2639" s="218"/>
      <c r="ONC2639" s="218"/>
      <c r="OND2639" s="218"/>
      <c r="ONE2639" s="218"/>
      <c r="ONF2639" s="218"/>
      <c r="ONG2639" s="218"/>
      <c r="ONH2639" s="218"/>
      <c r="ONI2639" s="218"/>
      <c r="ONJ2639" s="218"/>
      <c r="ONK2639" s="218"/>
      <c r="ONL2639" s="218"/>
      <c r="ONM2639" s="218"/>
      <c r="ONN2639" s="218"/>
      <c r="ONO2639" s="218"/>
      <c r="ONP2639" s="218"/>
      <c r="ONQ2639" s="218"/>
      <c r="ONR2639" s="218"/>
      <c r="ONS2639" s="218"/>
      <c r="ONT2639" s="218"/>
      <c r="ONU2639" s="218"/>
      <c r="ONV2639" s="218"/>
      <c r="ONW2639" s="218"/>
      <c r="ONX2639" s="218"/>
      <c r="ONY2639" s="218"/>
      <c r="ONZ2639" s="218"/>
      <c r="OOA2639" s="218"/>
      <c r="OOB2639" s="218"/>
      <c r="OOC2639" s="218"/>
      <c r="OOD2639" s="218"/>
      <c r="OOE2639" s="218"/>
      <c r="OOF2639" s="218"/>
      <c r="OOG2639" s="218"/>
      <c r="OOH2639" s="218"/>
      <c r="OOI2639" s="218"/>
      <c r="OOJ2639" s="218"/>
      <c r="OOK2639" s="218"/>
      <c r="OOL2639" s="218"/>
      <c r="OOM2639" s="218"/>
      <c r="OON2639" s="218"/>
      <c r="OOO2639" s="218"/>
      <c r="OOP2639" s="218"/>
      <c r="OOQ2639" s="218"/>
      <c r="OOR2639" s="218"/>
      <c r="OOS2639" s="218"/>
      <c r="OOT2639" s="218"/>
      <c r="OOU2639" s="218"/>
      <c r="OOV2639" s="218"/>
      <c r="OOW2639" s="218"/>
      <c r="OOX2639" s="218"/>
      <c r="OOY2639" s="218"/>
      <c r="OOZ2639" s="218"/>
      <c r="OPA2639" s="218"/>
      <c r="OPB2639" s="218"/>
      <c r="OPC2639" s="218"/>
      <c r="OPD2639" s="218"/>
      <c r="OPE2639" s="218"/>
      <c r="OPF2639" s="218"/>
      <c r="OPG2639" s="218"/>
      <c r="OPH2639" s="218"/>
      <c r="OPI2639" s="218"/>
      <c r="OPJ2639" s="218"/>
      <c r="OPK2639" s="218"/>
      <c r="OPL2639" s="218"/>
      <c r="OPM2639" s="218"/>
      <c r="OPN2639" s="218"/>
      <c r="OPO2639" s="218"/>
      <c r="OPP2639" s="218"/>
      <c r="OPQ2639" s="218"/>
      <c r="OPR2639" s="218"/>
      <c r="OPS2639" s="218"/>
      <c r="OPT2639" s="218"/>
      <c r="OPU2639" s="218"/>
      <c r="OPV2639" s="218"/>
      <c r="OPW2639" s="218"/>
      <c r="OPX2639" s="218"/>
      <c r="OPY2639" s="218"/>
      <c r="OPZ2639" s="218"/>
      <c r="OQA2639" s="218"/>
      <c r="OQB2639" s="218"/>
      <c r="OQC2639" s="218"/>
      <c r="OQD2639" s="218"/>
      <c r="OQE2639" s="218"/>
      <c r="OQF2639" s="218"/>
      <c r="OQG2639" s="218"/>
      <c r="OQH2639" s="218"/>
      <c r="OQI2639" s="218"/>
      <c r="OQJ2639" s="218"/>
      <c r="OQK2639" s="218"/>
      <c r="OQL2639" s="218"/>
      <c r="OQM2639" s="218"/>
      <c r="OQN2639" s="218"/>
      <c r="OQO2639" s="218"/>
      <c r="OQP2639" s="218"/>
      <c r="OQQ2639" s="218"/>
      <c r="OQR2639" s="218"/>
      <c r="OQS2639" s="218"/>
      <c r="OQT2639" s="218"/>
      <c r="OQU2639" s="218"/>
      <c r="OQV2639" s="218"/>
      <c r="OQW2639" s="218"/>
      <c r="OQX2639" s="218"/>
      <c r="OQY2639" s="218"/>
      <c r="OQZ2639" s="218"/>
      <c r="ORA2639" s="218"/>
      <c r="ORB2639" s="218"/>
      <c r="ORC2639" s="218"/>
      <c r="ORD2639" s="218"/>
      <c r="ORE2639" s="218"/>
      <c r="ORF2639" s="218"/>
      <c r="ORG2639" s="218"/>
      <c r="ORH2639" s="218"/>
      <c r="ORI2639" s="218"/>
      <c r="ORJ2639" s="218"/>
      <c r="ORK2639" s="218"/>
      <c r="ORL2639" s="218"/>
      <c r="ORM2639" s="218"/>
      <c r="ORN2639" s="218"/>
      <c r="ORO2639" s="218"/>
      <c r="ORP2639" s="218"/>
      <c r="ORQ2639" s="218"/>
      <c r="ORR2639" s="218"/>
      <c r="ORS2639" s="218"/>
      <c r="ORT2639" s="218"/>
      <c r="ORU2639" s="218"/>
      <c r="ORV2639" s="218"/>
      <c r="ORW2639" s="218"/>
      <c r="ORX2639" s="218"/>
      <c r="ORY2639" s="218"/>
      <c r="ORZ2639" s="218"/>
      <c r="OSA2639" s="218"/>
      <c r="OSB2639" s="218"/>
      <c r="OSC2639" s="218"/>
      <c r="OSD2639" s="218"/>
      <c r="OSE2639" s="218"/>
      <c r="OSF2639" s="218"/>
      <c r="OSG2639" s="218"/>
      <c r="OSH2639" s="218"/>
      <c r="OSI2639" s="218"/>
      <c r="OSJ2639" s="218"/>
      <c r="OSK2639" s="218"/>
      <c r="OSL2639" s="218"/>
      <c r="OSM2639" s="218"/>
      <c r="OSN2639" s="218"/>
      <c r="OSO2639" s="218"/>
      <c r="OSP2639" s="218"/>
      <c r="OSQ2639" s="218"/>
      <c r="OSR2639" s="218"/>
      <c r="OSS2639" s="218"/>
      <c r="OST2639" s="218"/>
      <c r="OSU2639" s="218"/>
      <c r="OSV2639" s="218"/>
      <c r="OSW2639" s="218"/>
      <c r="OSX2639" s="218"/>
      <c r="OSY2639" s="218"/>
      <c r="OSZ2639" s="218"/>
      <c r="OTA2639" s="218"/>
      <c r="OTB2639" s="218"/>
      <c r="OTC2639" s="218"/>
      <c r="OTD2639" s="218"/>
      <c r="OTE2639" s="218"/>
      <c r="OTF2639" s="218"/>
      <c r="OTG2639" s="218"/>
      <c r="OTH2639" s="218"/>
      <c r="OTI2639" s="218"/>
      <c r="OTJ2639" s="218"/>
      <c r="OTK2639" s="218"/>
      <c r="OTL2639" s="218"/>
      <c r="OTM2639" s="218"/>
      <c r="OTN2639" s="218"/>
      <c r="OTO2639" s="218"/>
      <c r="OTP2639" s="218"/>
      <c r="OTQ2639" s="218"/>
      <c r="OTR2639" s="218"/>
      <c r="OTS2639" s="218"/>
      <c r="OTT2639" s="218"/>
      <c r="OTU2639" s="218"/>
      <c r="OTV2639" s="218"/>
      <c r="OTW2639" s="218"/>
      <c r="OTX2639" s="218"/>
      <c r="OTY2639" s="218"/>
      <c r="OTZ2639" s="218"/>
      <c r="OUA2639" s="218"/>
      <c r="OUB2639" s="218"/>
      <c r="OUC2639" s="218"/>
      <c r="OUD2639" s="218"/>
      <c r="OUE2639" s="218"/>
      <c r="OUF2639" s="218"/>
      <c r="OUG2639" s="218"/>
      <c r="OUH2639" s="218"/>
      <c r="OUI2639" s="218"/>
      <c r="OUJ2639" s="218"/>
      <c r="OUK2639" s="218"/>
      <c r="OUL2639" s="218"/>
      <c r="OUM2639" s="218"/>
      <c r="OUN2639" s="218"/>
      <c r="OUO2639" s="218"/>
      <c r="OUP2639" s="218"/>
      <c r="OUQ2639" s="218"/>
      <c r="OUR2639" s="218"/>
      <c r="OUS2639" s="218"/>
      <c r="OUT2639" s="218"/>
      <c r="OUU2639" s="218"/>
      <c r="OUV2639" s="218"/>
      <c r="OUW2639" s="218"/>
      <c r="OUX2639" s="218"/>
      <c r="OUY2639" s="218"/>
      <c r="OUZ2639" s="218"/>
      <c r="OVA2639" s="218"/>
      <c r="OVB2639" s="218"/>
      <c r="OVC2639" s="218"/>
      <c r="OVD2639" s="218"/>
      <c r="OVE2639" s="218"/>
      <c r="OVF2639" s="218"/>
      <c r="OVG2639" s="218"/>
      <c r="OVH2639" s="218"/>
      <c r="OVI2639" s="218"/>
      <c r="OVJ2639" s="218"/>
      <c r="OVK2639" s="218"/>
      <c r="OVL2639" s="218"/>
      <c r="OVM2639" s="218"/>
      <c r="OVN2639" s="218"/>
      <c r="OVO2639" s="218"/>
      <c r="OVP2639" s="218"/>
      <c r="OVQ2639" s="218"/>
      <c r="OVR2639" s="218"/>
      <c r="OVS2639" s="218"/>
      <c r="OVT2639" s="218"/>
      <c r="OVU2639" s="218"/>
      <c r="OVV2639" s="218"/>
      <c r="OVW2639" s="218"/>
      <c r="OVX2639" s="218"/>
      <c r="OVY2639" s="218"/>
      <c r="OVZ2639" s="218"/>
      <c r="OWA2639" s="218"/>
      <c r="OWB2639" s="218"/>
      <c r="OWC2639" s="218"/>
      <c r="OWD2639" s="218"/>
      <c r="OWE2639" s="218"/>
      <c r="OWF2639" s="218"/>
      <c r="OWG2639" s="218"/>
      <c r="OWH2639" s="218"/>
      <c r="OWI2639" s="218"/>
      <c r="OWJ2639" s="218"/>
      <c r="OWK2639" s="218"/>
      <c r="OWL2639" s="218"/>
      <c r="OWM2639" s="218"/>
      <c r="OWN2639" s="218"/>
      <c r="OWO2639" s="218"/>
      <c r="OWP2639" s="218"/>
      <c r="OWQ2639" s="218"/>
      <c r="OWR2639" s="218"/>
      <c r="OWS2639" s="218"/>
      <c r="OWT2639" s="218"/>
      <c r="OWU2639" s="218"/>
      <c r="OWV2639" s="218"/>
      <c r="OWW2639" s="218"/>
      <c r="OWX2639" s="218"/>
      <c r="OWY2639" s="218"/>
      <c r="OWZ2639" s="218"/>
      <c r="OXA2639" s="218"/>
      <c r="OXB2639" s="218"/>
      <c r="OXC2639" s="218"/>
      <c r="OXD2639" s="218"/>
      <c r="OXE2639" s="218"/>
      <c r="OXF2639" s="218"/>
      <c r="OXG2639" s="218"/>
      <c r="OXH2639" s="218"/>
      <c r="OXI2639" s="218"/>
      <c r="OXJ2639" s="218"/>
      <c r="OXK2639" s="218"/>
      <c r="OXL2639" s="218"/>
      <c r="OXM2639" s="218"/>
      <c r="OXN2639" s="218"/>
      <c r="OXO2639" s="218"/>
      <c r="OXP2639" s="218"/>
      <c r="OXQ2639" s="218"/>
      <c r="OXR2639" s="218"/>
      <c r="OXS2639" s="218"/>
      <c r="OXT2639" s="218"/>
      <c r="OXU2639" s="218"/>
      <c r="OXV2639" s="218"/>
      <c r="OXW2639" s="218"/>
      <c r="OXX2639" s="218"/>
      <c r="OXY2639" s="218"/>
      <c r="OXZ2639" s="218"/>
      <c r="OYA2639" s="218"/>
      <c r="OYB2639" s="218"/>
      <c r="OYC2639" s="218"/>
      <c r="OYD2639" s="218"/>
      <c r="OYE2639" s="218"/>
      <c r="OYF2639" s="218"/>
      <c r="OYG2639" s="218"/>
      <c r="OYH2639" s="218"/>
      <c r="OYI2639" s="218"/>
      <c r="OYJ2639" s="218"/>
      <c r="OYK2639" s="218"/>
      <c r="OYL2639" s="218"/>
      <c r="OYM2639" s="218"/>
      <c r="OYN2639" s="218"/>
      <c r="OYO2639" s="218"/>
      <c r="OYP2639" s="218"/>
      <c r="OYQ2639" s="218"/>
      <c r="OYR2639" s="218"/>
      <c r="OYS2639" s="218"/>
      <c r="OYT2639" s="218"/>
      <c r="OYU2639" s="218"/>
      <c r="OYV2639" s="218"/>
      <c r="OYW2639" s="218"/>
      <c r="OYX2639" s="218"/>
      <c r="OYY2639" s="218"/>
      <c r="OYZ2639" s="218"/>
      <c r="OZA2639" s="218"/>
      <c r="OZB2639" s="218"/>
      <c r="OZC2639" s="218"/>
      <c r="OZD2639" s="218"/>
      <c r="OZE2639" s="218"/>
      <c r="OZF2639" s="218"/>
      <c r="OZG2639" s="218"/>
      <c r="OZH2639" s="218"/>
      <c r="OZI2639" s="218"/>
      <c r="OZJ2639" s="218"/>
      <c r="OZK2639" s="218"/>
      <c r="OZL2639" s="218"/>
      <c r="OZM2639" s="218"/>
      <c r="OZN2639" s="218"/>
      <c r="OZO2639" s="218"/>
      <c r="OZP2639" s="218"/>
      <c r="OZQ2639" s="218"/>
      <c r="OZR2639" s="218"/>
      <c r="OZS2639" s="218"/>
      <c r="OZT2639" s="218"/>
      <c r="OZU2639" s="218"/>
      <c r="OZV2639" s="218"/>
      <c r="OZW2639" s="218"/>
      <c r="OZX2639" s="218"/>
      <c r="OZY2639" s="218"/>
      <c r="OZZ2639" s="218"/>
      <c r="PAA2639" s="218"/>
      <c r="PAB2639" s="218"/>
      <c r="PAC2639" s="218"/>
      <c r="PAD2639" s="218"/>
      <c r="PAE2639" s="218"/>
      <c r="PAF2639" s="218"/>
      <c r="PAG2639" s="218"/>
      <c r="PAH2639" s="218"/>
      <c r="PAI2639" s="218"/>
      <c r="PAJ2639" s="218"/>
      <c r="PAK2639" s="218"/>
      <c r="PAL2639" s="218"/>
      <c r="PAM2639" s="218"/>
      <c r="PAN2639" s="218"/>
      <c r="PAO2639" s="218"/>
      <c r="PAP2639" s="218"/>
      <c r="PAQ2639" s="218"/>
      <c r="PAR2639" s="218"/>
      <c r="PAS2639" s="218"/>
      <c r="PAT2639" s="218"/>
      <c r="PAU2639" s="218"/>
      <c r="PAV2639" s="218"/>
      <c r="PAW2639" s="218"/>
      <c r="PAX2639" s="218"/>
      <c r="PAY2639" s="218"/>
      <c r="PAZ2639" s="218"/>
      <c r="PBA2639" s="218"/>
      <c r="PBB2639" s="218"/>
      <c r="PBC2639" s="218"/>
      <c r="PBD2639" s="218"/>
      <c r="PBE2639" s="218"/>
      <c r="PBF2639" s="218"/>
      <c r="PBG2639" s="218"/>
      <c r="PBH2639" s="218"/>
      <c r="PBI2639" s="218"/>
      <c r="PBJ2639" s="218"/>
      <c r="PBK2639" s="218"/>
      <c r="PBL2639" s="218"/>
      <c r="PBM2639" s="218"/>
      <c r="PBN2639" s="218"/>
      <c r="PBO2639" s="218"/>
      <c r="PBP2639" s="218"/>
      <c r="PBQ2639" s="218"/>
      <c r="PBR2639" s="218"/>
      <c r="PBS2639" s="218"/>
      <c r="PBT2639" s="218"/>
      <c r="PBU2639" s="218"/>
      <c r="PBV2639" s="218"/>
      <c r="PBW2639" s="218"/>
      <c r="PBX2639" s="218"/>
      <c r="PBY2639" s="218"/>
      <c r="PBZ2639" s="218"/>
      <c r="PCA2639" s="218"/>
      <c r="PCB2639" s="218"/>
      <c r="PCC2639" s="218"/>
      <c r="PCD2639" s="218"/>
      <c r="PCE2639" s="218"/>
      <c r="PCF2639" s="218"/>
      <c r="PCG2639" s="218"/>
      <c r="PCH2639" s="218"/>
      <c r="PCI2639" s="218"/>
      <c r="PCJ2639" s="218"/>
      <c r="PCK2639" s="218"/>
      <c r="PCL2639" s="218"/>
      <c r="PCM2639" s="218"/>
      <c r="PCN2639" s="218"/>
      <c r="PCO2639" s="218"/>
      <c r="PCP2639" s="218"/>
      <c r="PCQ2639" s="218"/>
      <c r="PCR2639" s="218"/>
      <c r="PCS2639" s="218"/>
      <c r="PCT2639" s="218"/>
      <c r="PCU2639" s="218"/>
      <c r="PCV2639" s="218"/>
      <c r="PCW2639" s="218"/>
      <c r="PCX2639" s="218"/>
      <c r="PCY2639" s="218"/>
      <c r="PCZ2639" s="218"/>
      <c r="PDA2639" s="218"/>
      <c r="PDB2639" s="218"/>
      <c r="PDC2639" s="218"/>
      <c r="PDD2639" s="218"/>
      <c r="PDE2639" s="218"/>
      <c r="PDF2639" s="218"/>
      <c r="PDG2639" s="218"/>
      <c r="PDH2639" s="218"/>
      <c r="PDI2639" s="218"/>
      <c r="PDJ2639" s="218"/>
      <c r="PDK2639" s="218"/>
      <c r="PDL2639" s="218"/>
      <c r="PDM2639" s="218"/>
      <c r="PDN2639" s="218"/>
      <c r="PDO2639" s="218"/>
      <c r="PDP2639" s="218"/>
      <c r="PDQ2639" s="218"/>
      <c r="PDR2639" s="218"/>
      <c r="PDS2639" s="218"/>
      <c r="PDT2639" s="218"/>
      <c r="PDU2639" s="218"/>
      <c r="PDV2639" s="218"/>
      <c r="PDW2639" s="218"/>
      <c r="PDX2639" s="218"/>
      <c r="PDY2639" s="218"/>
      <c r="PDZ2639" s="218"/>
      <c r="PEA2639" s="218"/>
      <c r="PEB2639" s="218"/>
      <c r="PEC2639" s="218"/>
      <c r="PED2639" s="218"/>
      <c r="PEE2639" s="218"/>
      <c r="PEF2639" s="218"/>
      <c r="PEG2639" s="218"/>
      <c r="PEH2639" s="218"/>
      <c r="PEI2639" s="218"/>
      <c r="PEJ2639" s="218"/>
      <c r="PEK2639" s="218"/>
      <c r="PEL2639" s="218"/>
      <c r="PEM2639" s="218"/>
      <c r="PEN2639" s="218"/>
      <c r="PEO2639" s="218"/>
      <c r="PEP2639" s="218"/>
      <c r="PEQ2639" s="218"/>
      <c r="PER2639" s="218"/>
      <c r="PES2639" s="218"/>
      <c r="PET2639" s="218"/>
      <c r="PEU2639" s="218"/>
      <c r="PEV2639" s="218"/>
      <c r="PEW2639" s="218"/>
      <c r="PEX2639" s="218"/>
      <c r="PEY2639" s="218"/>
      <c r="PEZ2639" s="218"/>
      <c r="PFA2639" s="218"/>
      <c r="PFB2639" s="218"/>
      <c r="PFC2639" s="218"/>
      <c r="PFD2639" s="218"/>
      <c r="PFE2639" s="218"/>
      <c r="PFF2639" s="218"/>
      <c r="PFG2639" s="218"/>
      <c r="PFH2639" s="218"/>
      <c r="PFI2639" s="218"/>
      <c r="PFJ2639" s="218"/>
      <c r="PFK2639" s="218"/>
      <c r="PFL2639" s="218"/>
      <c r="PFM2639" s="218"/>
      <c r="PFN2639" s="218"/>
      <c r="PFO2639" s="218"/>
      <c r="PFP2639" s="218"/>
      <c r="PFQ2639" s="218"/>
      <c r="PFR2639" s="218"/>
      <c r="PFS2639" s="218"/>
      <c r="PFT2639" s="218"/>
      <c r="PFU2639" s="218"/>
      <c r="PFV2639" s="218"/>
      <c r="PFW2639" s="218"/>
      <c r="PFX2639" s="218"/>
      <c r="PFY2639" s="218"/>
      <c r="PFZ2639" s="218"/>
      <c r="PGA2639" s="218"/>
      <c r="PGB2639" s="218"/>
      <c r="PGC2639" s="218"/>
      <c r="PGD2639" s="218"/>
      <c r="PGE2639" s="218"/>
      <c r="PGF2639" s="218"/>
      <c r="PGG2639" s="218"/>
      <c r="PGH2639" s="218"/>
      <c r="PGI2639" s="218"/>
      <c r="PGJ2639" s="218"/>
      <c r="PGK2639" s="218"/>
      <c r="PGL2639" s="218"/>
      <c r="PGM2639" s="218"/>
      <c r="PGN2639" s="218"/>
      <c r="PGO2639" s="218"/>
      <c r="PGP2639" s="218"/>
      <c r="PGQ2639" s="218"/>
      <c r="PGR2639" s="218"/>
      <c r="PGS2639" s="218"/>
      <c r="PGT2639" s="218"/>
      <c r="PGU2639" s="218"/>
      <c r="PGV2639" s="218"/>
      <c r="PGW2639" s="218"/>
      <c r="PGX2639" s="218"/>
      <c r="PGY2639" s="218"/>
      <c r="PGZ2639" s="218"/>
      <c r="PHA2639" s="218"/>
      <c r="PHB2639" s="218"/>
      <c r="PHC2639" s="218"/>
      <c r="PHD2639" s="218"/>
      <c r="PHE2639" s="218"/>
      <c r="PHF2639" s="218"/>
      <c r="PHG2639" s="218"/>
      <c r="PHH2639" s="218"/>
      <c r="PHI2639" s="218"/>
      <c r="PHJ2639" s="218"/>
      <c r="PHK2639" s="218"/>
      <c r="PHL2639" s="218"/>
      <c r="PHM2639" s="218"/>
      <c r="PHN2639" s="218"/>
      <c r="PHO2639" s="218"/>
      <c r="PHP2639" s="218"/>
      <c r="PHQ2639" s="218"/>
      <c r="PHR2639" s="218"/>
      <c r="PHS2639" s="218"/>
      <c r="PHT2639" s="218"/>
      <c r="PHU2639" s="218"/>
      <c r="PHV2639" s="218"/>
      <c r="PHW2639" s="218"/>
      <c r="PHX2639" s="218"/>
      <c r="PHY2639" s="218"/>
      <c r="PHZ2639" s="218"/>
      <c r="PIA2639" s="218"/>
      <c r="PIB2639" s="218"/>
      <c r="PIC2639" s="218"/>
      <c r="PID2639" s="218"/>
      <c r="PIE2639" s="218"/>
      <c r="PIF2639" s="218"/>
      <c r="PIG2639" s="218"/>
      <c r="PIH2639" s="218"/>
      <c r="PII2639" s="218"/>
      <c r="PIJ2639" s="218"/>
      <c r="PIK2639" s="218"/>
      <c r="PIL2639" s="218"/>
      <c r="PIM2639" s="218"/>
      <c r="PIN2639" s="218"/>
      <c r="PIO2639" s="218"/>
      <c r="PIP2639" s="218"/>
      <c r="PIQ2639" s="218"/>
      <c r="PIR2639" s="218"/>
      <c r="PIS2639" s="218"/>
      <c r="PIT2639" s="218"/>
      <c r="PIU2639" s="218"/>
      <c r="PIV2639" s="218"/>
      <c r="PIW2639" s="218"/>
      <c r="PIX2639" s="218"/>
      <c r="PIY2639" s="218"/>
      <c r="PIZ2639" s="218"/>
      <c r="PJA2639" s="218"/>
      <c r="PJB2639" s="218"/>
      <c r="PJC2639" s="218"/>
      <c r="PJD2639" s="218"/>
      <c r="PJE2639" s="218"/>
      <c r="PJF2639" s="218"/>
      <c r="PJG2639" s="218"/>
      <c r="PJH2639" s="218"/>
      <c r="PJI2639" s="218"/>
      <c r="PJJ2639" s="218"/>
      <c r="PJK2639" s="218"/>
      <c r="PJL2639" s="218"/>
      <c r="PJM2639" s="218"/>
      <c r="PJN2639" s="218"/>
      <c r="PJO2639" s="218"/>
      <c r="PJP2639" s="218"/>
      <c r="PJQ2639" s="218"/>
      <c r="PJR2639" s="218"/>
      <c r="PJS2639" s="218"/>
      <c r="PJT2639" s="218"/>
      <c r="PJU2639" s="218"/>
      <c r="PJV2639" s="218"/>
      <c r="PJW2639" s="218"/>
      <c r="PJX2639" s="218"/>
      <c r="PJY2639" s="218"/>
      <c r="PJZ2639" s="218"/>
      <c r="PKA2639" s="218"/>
      <c r="PKB2639" s="218"/>
      <c r="PKC2639" s="218"/>
      <c r="PKD2639" s="218"/>
      <c r="PKE2639" s="218"/>
      <c r="PKF2639" s="218"/>
      <c r="PKG2639" s="218"/>
      <c r="PKH2639" s="218"/>
      <c r="PKI2639" s="218"/>
      <c r="PKJ2639" s="218"/>
      <c r="PKK2639" s="218"/>
      <c r="PKL2639" s="218"/>
      <c r="PKM2639" s="218"/>
      <c r="PKN2639" s="218"/>
      <c r="PKO2639" s="218"/>
      <c r="PKP2639" s="218"/>
      <c r="PKQ2639" s="218"/>
      <c r="PKR2639" s="218"/>
      <c r="PKS2639" s="218"/>
      <c r="PKT2639" s="218"/>
      <c r="PKU2639" s="218"/>
      <c r="PKV2639" s="218"/>
      <c r="PKW2639" s="218"/>
      <c r="PKX2639" s="218"/>
      <c r="PKY2639" s="218"/>
      <c r="PKZ2639" s="218"/>
      <c r="PLA2639" s="218"/>
      <c r="PLB2639" s="218"/>
      <c r="PLC2639" s="218"/>
      <c r="PLD2639" s="218"/>
      <c r="PLE2639" s="218"/>
      <c r="PLF2639" s="218"/>
      <c r="PLG2639" s="218"/>
      <c r="PLH2639" s="218"/>
      <c r="PLI2639" s="218"/>
      <c r="PLJ2639" s="218"/>
      <c r="PLK2639" s="218"/>
      <c r="PLL2639" s="218"/>
      <c r="PLM2639" s="218"/>
      <c r="PLN2639" s="218"/>
      <c r="PLO2639" s="218"/>
      <c r="PLP2639" s="218"/>
      <c r="PLQ2639" s="218"/>
      <c r="PLR2639" s="218"/>
      <c r="PLS2639" s="218"/>
      <c r="PLT2639" s="218"/>
      <c r="PLU2639" s="218"/>
      <c r="PLV2639" s="218"/>
      <c r="PLW2639" s="218"/>
      <c r="PLX2639" s="218"/>
      <c r="PLY2639" s="218"/>
      <c r="PLZ2639" s="218"/>
      <c r="PMA2639" s="218"/>
      <c r="PMB2639" s="218"/>
      <c r="PMC2639" s="218"/>
      <c r="PMD2639" s="218"/>
      <c r="PME2639" s="218"/>
      <c r="PMF2639" s="218"/>
      <c r="PMG2639" s="218"/>
      <c r="PMH2639" s="218"/>
      <c r="PMI2639" s="218"/>
      <c r="PMJ2639" s="218"/>
      <c r="PMK2639" s="218"/>
      <c r="PML2639" s="218"/>
      <c r="PMM2639" s="218"/>
      <c r="PMN2639" s="218"/>
      <c r="PMO2639" s="218"/>
      <c r="PMP2639" s="218"/>
      <c r="PMQ2639" s="218"/>
      <c r="PMR2639" s="218"/>
      <c r="PMS2639" s="218"/>
      <c r="PMT2639" s="218"/>
      <c r="PMU2639" s="218"/>
      <c r="PMV2639" s="218"/>
      <c r="PMW2639" s="218"/>
      <c r="PMX2639" s="218"/>
      <c r="PMY2639" s="218"/>
      <c r="PMZ2639" s="218"/>
      <c r="PNA2639" s="218"/>
      <c r="PNB2639" s="218"/>
      <c r="PNC2639" s="218"/>
      <c r="PND2639" s="218"/>
      <c r="PNE2639" s="218"/>
      <c r="PNF2639" s="218"/>
      <c r="PNG2639" s="218"/>
      <c r="PNH2639" s="218"/>
      <c r="PNI2639" s="218"/>
      <c r="PNJ2639" s="218"/>
      <c r="PNK2639" s="218"/>
      <c r="PNL2639" s="218"/>
      <c r="PNM2639" s="218"/>
      <c r="PNN2639" s="218"/>
      <c r="PNO2639" s="218"/>
      <c r="PNP2639" s="218"/>
      <c r="PNQ2639" s="218"/>
      <c r="PNR2639" s="218"/>
      <c r="PNS2639" s="218"/>
      <c r="PNT2639" s="218"/>
      <c r="PNU2639" s="218"/>
      <c r="PNV2639" s="218"/>
      <c r="PNW2639" s="218"/>
      <c r="PNX2639" s="218"/>
      <c r="PNY2639" s="218"/>
      <c r="PNZ2639" s="218"/>
      <c r="POA2639" s="218"/>
      <c r="POB2639" s="218"/>
      <c r="POC2639" s="218"/>
      <c r="POD2639" s="218"/>
      <c r="POE2639" s="218"/>
      <c r="POF2639" s="218"/>
      <c r="POG2639" s="218"/>
      <c r="POH2639" s="218"/>
      <c r="POI2639" s="218"/>
      <c r="POJ2639" s="218"/>
      <c r="POK2639" s="218"/>
      <c r="POL2639" s="218"/>
      <c r="POM2639" s="218"/>
      <c r="PON2639" s="218"/>
      <c r="POO2639" s="218"/>
      <c r="POP2639" s="218"/>
      <c r="POQ2639" s="218"/>
      <c r="POR2639" s="218"/>
      <c r="POS2639" s="218"/>
      <c r="POT2639" s="218"/>
      <c r="POU2639" s="218"/>
      <c r="POV2639" s="218"/>
      <c r="POW2639" s="218"/>
      <c r="POX2639" s="218"/>
      <c r="POY2639" s="218"/>
      <c r="POZ2639" s="218"/>
      <c r="PPA2639" s="218"/>
      <c r="PPB2639" s="218"/>
      <c r="PPC2639" s="218"/>
      <c r="PPD2639" s="218"/>
      <c r="PPE2639" s="218"/>
      <c r="PPF2639" s="218"/>
      <c r="PPG2639" s="218"/>
      <c r="PPH2639" s="218"/>
      <c r="PPI2639" s="218"/>
      <c r="PPJ2639" s="218"/>
      <c r="PPK2639" s="218"/>
      <c r="PPL2639" s="218"/>
      <c r="PPM2639" s="218"/>
      <c r="PPN2639" s="218"/>
      <c r="PPO2639" s="218"/>
      <c r="PPP2639" s="218"/>
      <c r="PPQ2639" s="218"/>
      <c r="PPR2639" s="218"/>
      <c r="PPS2639" s="218"/>
      <c r="PPT2639" s="218"/>
      <c r="PPU2639" s="218"/>
      <c r="PPV2639" s="218"/>
      <c r="PPW2639" s="218"/>
      <c r="PPX2639" s="218"/>
      <c r="PPY2639" s="218"/>
      <c r="PPZ2639" s="218"/>
      <c r="PQA2639" s="218"/>
      <c r="PQB2639" s="218"/>
      <c r="PQC2639" s="218"/>
      <c r="PQD2639" s="218"/>
      <c r="PQE2639" s="218"/>
      <c r="PQF2639" s="218"/>
      <c r="PQG2639" s="218"/>
      <c r="PQH2639" s="218"/>
      <c r="PQI2639" s="218"/>
      <c r="PQJ2639" s="218"/>
      <c r="PQK2639" s="218"/>
      <c r="PQL2639" s="218"/>
      <c r="PQM2639" s="218"/>
      <c r="PQN2639" s="218"/>
      <c r="PQO2639" s="218"/>
      <c r="PQP2639" s="218"/>
      <c r="PQQ2639" s="218"/>
      <c r="PQR2639" s="218"/>
      <c r="PQS2639" s="218"/>
      <c r="PQT2639" s="218"/>
      <c r="PQU2639" s="218"/>
      <c r="PQV2639" s="218"/>
      <c r="PQW2639" s="218"/>
      <c r="PQX2639" s="218"/>
      <c r="PQY2639" s="218"/>
      <c r="PQZ2639" s="218"/>
      <c r="PRA2639" s="218"/>
      <c r="PRB2639" s="218"/>
      <c r="PRC2639" s="218"/>
      <c r="PRD2639" s="218"/>
      <c r="PRE2639" s="218"/>
      <c r="PRF2639" s="218"/>
      <c r="PRG2639" s="218"/>
      <c r="PRH2639" s="218"/>
      <c r="PRI2639" s="218"/>
      <c r="PRJ2639" s="218"/>
      <c r="PRK2639" s="218"/>
      <c r="PRL2639" s="218"/>
      <c r="PRM2639" s="218"/>
      <c r="PRN2639" s="218"/>
      <c r="PRO2639" s="218"/>
      <c r="PRP2639" s="218"/>
      <c r="PRQ2639" s="218"/>
      <c r="PRR2639" s="218"/>
      <c r="PRS2639" s="218"/>
      <c r="PRT2639" s="218"/>
      <c r="PRU2639" s="218"/>
      <c r="PRV2639" s="218"/>
      <c r="PRW2639" s="218"/>
      <c r="PRX2639" s="218"/>
      <c r="PRY2639" s="218"/>
      <c r="PRZ2639" s="218"/>
      <c r="PSA2639" s="218"/>
      <c r="PSB2639" s="218"/>
      <c r="PSC2639" s="218"/>
      <c r="PSD2639" s="218"/>
      <c r="PSE2639" s="218"/>
      <c r="PSF2639" s="218"/>
      <c r="PSG2639" s="218"/>
      <c r="PSH2639" s="218"/>
      <c r="PSI2639" s="218"/>
      <c r="PSJ2639" s="218"/>
      <c r="PSK2639" s="218"/>
      <c r="PSL2639" s="218"/>
      <c r="PSM2639" s="218"/>
      <c r="PSN2639" s="218"/>
      <c r="PSO2639" s="218"/>
      <c r="PSP2639" s="218"/>
      <c r="PSQ2639" s="218"/>
      <c r="PSR2639" s="218"/>
      <c r="PSS2639" s="218"/>
      <c r="PST2639" s="218"/>
      <c r="PSU2639" s="218"/>
      <c r="PSV2639" s="218"/>
      <c r="PSW2639" s="218"/>
      <c r="PSX2639" s="218"/>
      <c r="PSY2639" s="218"/>
      <c r="PSZ2639" s="218"/>
      <c r="PTA2639" s="218"/>
      <c r="PTB2639" s="218"/>
      <c r="PTC2639" s="218"/>
      <c r="PTD2639" s="218"/>
      <c r="PTE2639" s="218"/>
      <c r="PTF2639" s="218"/>
      <c r="PTG2639" s="218"/>
      <c r="PTH2639" s="218"/>
      <c r="PTI2639" s="218"/>
      <c r="PTJ2639" s="218"/>
      <c r="PTK2639" s="218"/>
      <c r="PTL2639" s="218"/>
      <c r="PTM2639" s="218"/>
      <c r="PTN2639" s="218"/>
      <c r="PTO2639" s="218"/>
      <c r="PTP2639" s="218"/>
      <c r="PTQ2639" s="218"/>
      <c r="PTR2639" s="218"/>
      <c r="PTS2639" s="218"/>
      <c r="PTT2639" s="218"/>
      <c r="PTU2639" s="218"/>
      <c r="PTV2639" s="218"/>
      <c r="PTW2639" s="218"/>
      <c r="PTX2639" s="218"/>
      <c r="PTY2639" s="218"/>
      <c r="PTZ2639" s="218"/>
      <c r="PUA2639" s="218"/>
      <c r="PUB2639" s="218"/>
      <c r="PUC2639" s="218"/>
      <c r="PUD2639" s="218"/>
      <c r="PUE2639" s="218"/>
      <c r="PUF2639" s="218"/>
      <c r="PUG2639" s="218"/>
      <c r="PUH2639" s="218"/>
      <c r="PUI2639" s="218"/>
      <c r="PUJ2639" s="218"/>
      <c r="PUK2639" s="218"/>
      <c r="PUL2639" s="218"/>
      <c r="PUM2639" s="218"/>
      <c r="PUN2639" s="218"/>
      <c r="PUO2639" s="218"/>
      <c r="PUP2639" s="218"/>
      <c r="PUQ2639" s="218"/>
      <c r="PUR2639" s="218"/>
      <c r="PUS2639" s="218"/>
      <c r="PUT2639" s="218"/>
      <c r="PUU2639" s="218"/>
      <c r="PUV2639" s="218"/>
      <c r="PUW2639" s="218"/>
      <c r="PUX2639" s="218"/>
      <c r="PUY2639" s="218"/>
      <c r="PUZ2639" s="218"/>
      <c r="PVA2639" s="218"/>
      <c r="PVB2639" s="218"/>
      <c r="PVC2639" s="218"/>
      <c r="PVD2639" s="218"/>
      <c r="PVE2639" s="218"/>
      <c r="PVF2639" s="218"/>
      <c r="PVG2639" s="218"/>
      <c r="PVH2639" s="218"/>
      <c r="PVI2639" s="218"/>
      <c r="PVJ2639" s="218"/>
      <c r="PVK2639" s="218"/>
      <c r="PVL2639" s="218"/>
      <c r="PVM2639" s="218"/>
      <c r="PVN2639" s="218"/>
      <c r="PVO2639" s="218"/>
      <c r="PVP2639" s="218"/>
      <c r="PVQ2639" s="218"/>
      <c r="PVR2639" s="218"/>
      <c r="PVS2639" s="218"/>
      <c r="PVT2639" s="218"/>
      <c r="PVU2639" s="218"/>
      <c r="PVV2639" s="218"/>
      <c r="PVW2639" s="218"/>
      <c r="PVX2639" s="218"/>
      <c r="PVY2639" s="218"/>
      <c r="PVZ2639" s="218"/>
      <c r="PWA2639" s="218"/>
      <c r="PWB2639" s="218"/>
      <c r="PWC2639" s="218"/>
      <c r="PWD2639" s="218"/>
      <c r="PWE2639" s="218"/>
      <c r="PWF2639" s="218"/>
      <c r="PWG2639" s="218"/>
      <c r="PWH2639" s="218"/>
      <c r="PWI2639" s="218"/>
      <c r="PWJ2639" s="218"/>
      <c r="PWK2639" s="218"/>
      <c r="PWL2639" s="218"/>
      <c r="PWM2639" s="218"/>
      <c r="PWN2639" s="218"/>
      <c r="PWO2639" s="218"/>
      <c r="PWP2639" s="218"/>
      <c r="PWQ2639" s="218"/>
      <c r="PWR2639" s="218"/>
      <c r="PWS2639" s="218"/>
      <c r="PWT2639" s="218"/>
      <c r="PWU2639" s="218"/>
      <c r="PWV2639" s="218"/>
      <c r="PWW2639" s="218"/>
      <c r="PWX2639" s="218"/>
      <c r="PWY2639" s="218"/>
      <c r="PWZ2639" s="218"/>
      <c r="PXA2639" s="218"/>
      <c r="PXB2639" s="218"/>
      <c r="PXC2639" s="218"/>
      <c r="PXD2639" s="218"/>
      <c r="PXE2639" s="218"/>
      <c r="PXF2639" s="218"/>
      <c r="PXG2639" s="218"/>
      <c r="PXH2639" s="218"/>
      <c r="PXI2639" s="218"/>
      <c r="PXJ2639" s="218"/>
      <c r="PXK2639" s="218"/>
      <c r="PXL2639" s="218"/>
      <c r="PXM2639" s="218"/>
      <c r="PXN2639" s="218"/>
      <c r="PXO2639" s="218"/>
      <c r="PXP2639" s="218"/>
      <c r="PXQ2639" s="218"/>
      <c r="PXR2639" s="218"/>
      <c r="PXS2639" s="218"/>
      <c r="PXT2639" s="218"/>
      <c r="PXU2639" s="218"/>
      <c r="PXV2639" s="218"/>
      <c r="PXW2639" s="218"/>
      <c r="PXX2639" s="218"/>
      <c r="PXY2639" s="218"/>
      <c r="PXZ2639" s="218"/>
      <c r="PYA2639" s="218"/>
      <c r="PYB2639" s="218"/>
      <c r="PYC2639" s="218"/>
      <c r="PYD2639" s="218"/>
      <c r="PYE2639" s="218"/>
      <c r="PYF2639" s="218"/>
      <c r="PYG2639" s="218"/>
      <c r="PYH2639" s="218"/>
      <c r="PYI2639" s="218"/>
      <c r="PYJ2639" s="218"/>
      <c r="PYK2639" s="218"/>
      <c r="PYL2639" s="218"/>
      <c r="PYM2639" s="218"/>
      <c r="PYN2639" s="218"/>
      <c r="PYO2639" s="218"/>
      <c r="PYP2639" s="218"/>
      <c r="PYQ2639" s="218"/>
      <c r="PYR2639" s="218"/>
      <c r="PYS2639" s="218"/>
      <c r="PYT2639" s="218"/>
      <c r="PYU2639" s="218"/>
      <c r="PYV2639" s="218"/>
      <c r="PYW2639" s="218"/>
      <c r="PYX2639" s="218"/>
      <c r="PYY2639" s="218"/>
      <c r="PYZ2639" s="218"/>
      <c r="PZA2639" s="218"/>
      <c r="PZB2639" s="218"/>
      <c r="PZC2639" s="218"/>
      <c r="PZD2639" s="218"/>
      <c r="PZE2639" s="218"/>
      <c r="PZF2639" s="218"/>
      <c r="PZG2639" s="218"/>
      <c r="PZH2639" s="218"/>
      <c r="PZI2639" s="218"/>
      <c r="PZJ2639" s="218"/>
      <c r="PZK2639" s="218"/>
      <c r="PZL2639" s="218"/>
      <c r="PZM2639" s="218"/>
      <c r="PZN2639" s="218"/>
      <c r="PZO2639" s="218"/>
      <c r="PZP2639" s="218"/>
      <c r="PZQ2639" s="218"/>
      <c r="PZR2639" s="218"/>
      <c r="PZS2639" s="218"/>
      <c r="PZT2639" s="218"/>
      <c r="PZU2639" s="218"/>
      <c r="PZV2639" s="218"/>
      <c r="PZW2639" s="218"/>
      <c r="PZX2639" s="218"/>
      <c r="PZY2639" s="218"/>
      <c r="PZZ2639" s="218"/>
      <c r="QAA2639" s="218"/>
      <c r="QAB2639" s="218"/>
      <c r="QAC2639" s="218"/>
      <c r="QAD2639" s="218"/>
      <c r="QAE2639" s="218"/>
      <c r="QAF2639" s="218"/>
      <c r="QAG2639" s="218"/>
      <c r="QAH2639" s="218"/>
      <c r="QAI2639" s="218"/>
      <c r="QAJ2639" s="218"/>
      <c r="QAK2639" s="218"/>
      <c r="QAL2639" s="218"/>
      <c r="QAM2639" s="218"/>
      <c r="QAN2639" s="218"/>
      <c r="QAO2639" s="218"/>
      <c r="QAP2639" s="218"/>
      <c r="QAQ2639" s="218"/>
      <c r="QAR2639" s="218"/>
      <c r="QAS2639" s="218"/>
      <c r="QAT2639" s="218"/>
      <c r="QAU2639" s="218"/>
      <c r="QAV2639" s="218"/>
      <c r="QAW2639" s="218"/>
      <c r="QAX2639" s="218"/>
      <c r="QAY2639" s="218"/>
      <c r="QAZ2639" s="218"/>
      <c r="QBA2639" s="218"/>
      <c r="QBB2639" s="218"/>
      <c r="QBC2639" s="218"/>
      <c r="QBD2639" s="218"/>
      <c r="QBE2639" s="218"/>
      <c r="QBF2639" s="218"/>
      <c r="QBG2639" s="218"/>
      <c r="QBH2639" s="218"/>
      <c r="QBI2639" s="218"/>
      <c r="QBJ2639" s="218"/>
      <c r="QBK2639" s="218"/>
      <c r="QBL2639" s="218"/>
      <c r="QBM2639" s="218"/>
      <c r="QBN2639" s="218"/>
      <c r="QBO2639" s="218"/>
      <c r="QBP2639" s="218"/>
      <c r="QBQ2639" s="218"/>
      <c r="QBR2639" s="218"/>
      <c r="QBS2639" s="218"/>
      <c r="QBT2639" s="218"/>
      <c r="QBU2639" s="218"/>
      <c r="QBV2639" s="218"/>
      <c r="QBW2639" s="218"/>
      <c r="QBX2639" s="218"/>
      <c r="QBY2639" s="218"/>
      <c r="QBZ2639" s="218"/>
      <c r="QCA2639" s="218"/>
      <c r="QCB2639" s="218"/>
      <c r="QCC2639" s="218"/>
      <c r="QCD2639" s="218"/>
      <c r="QCE2639" s="218"/>
      <c r="QCF2639" s="218"/>
      <c r="QCG2639" s="218"/>
      <c r="QCH2639" s="218"/>
      <c r="QCI2639" s="218"/>
      <c r="QCJ2639" s="218"/>
      <c r="QCK2639" s="218"/>
      <c r="QCL2639" s="218"/>
      <c r="QCM2639" s="218"/>
      <c r="QCN2639" s="218"/>
      <c r="QCO2639" s="218"/>
      <c r="QCP2639" s="218"/>
      <c r="QCQ2639" s="218"/>
      <c r="QCR2639" s="218"/>
      <c r="QCS2639" s="218"/>
      <c r="QCT2639" s="218"/>
      <c r="QCU2639" s="218"/>
      <c r="QCV2639" s="218"/>
      <c r="QCW2639" s="218"/>
      <c r="QCX2639" s="218"/>
      <c r="QCY2639" s="218"/>
      <c r="QCZ2639" s="218"/>
      <c r="QDA2639" s="218"/>
      <c r="QDB2639" s="218"/>
      <c r="QDC2639" s="218"/>
      <c r="QDD2639" s="218"/>
      <c r="QDE2639" s="218"/>
      <c r="QDF2639" s="218"/>
      <c r="QDG2639" s="218"/>
      <c r="QDH2639" s="218"/>
      <c r="QDI2639" s="218"/>
      <c r="QDJ2639" s="218"/>
      <c r="QDK2639" s="218"/>
      <c r="QDL2639" s="218"/>
      <c r="QDM2639" s="218"/>
      <c r="QDN2639" s="218"/>
      <c r="QDO2639" s="218"/>
      <c r="QDP2639" s="218"/>
      <c r="QDQ2639" s="218"/>
      <c r="QDR2639" s="218"/>
      <c r="QDS2639" s="218"/>
      <c r="QDT2639" s="218"/>
      <c r="QDU2639" s="218"/>
      <c r="QDV2639" s="218"/>
      <c r="QDW2639" s="218"/>
      <c r="QDX2639" s="218"/>
      <c r="QDY2639" s="218"/>
      <c r="QDZ2639" s="218"/>
      <c r="QEA2639" s="218"/>
      <c r="QEB2639" s="218"/>
      <c r="QEC2639" s="218"/>
      <c r="QED2639" s="218"/>
      <c r="QEE2639" s="218"/>
      <c r="QEF2639" s="218"/>
      <c r="QEG2639" s="218"/>
      <c r="QEH2639" s="218"/>
      <c r="QEI2639" s="218"/>
      <c r="QEJ2639" s="218"/>
      <c r="QEK2639" s="218"/>
      <c r="QEL2639" s="218"/>
      <c r="QEM2639" s="218"/>
      <c r="QEN2639" s="218"/>
      <c r="QEO2639" s="218"/>
      <c r="QEP2639" s="218"/>
      <c r="QEQ2639" s="218"/>
      <c r="QER2639" s="218"/>
      <c r="QES2639" s="218"/>
      <c r="QET2639" s="218"/>
      <c r="QEU2639" s="218"/>
      <c r="QEV2639" s="218"/>
      <c r="QEW2639" s="218"/>
      <c r="QEX2639" s="218"/>
      <c r="QEY2639" s="218"/>
      <c r="QEZ2639" s="218"/>
      <c r="QFA2639" s="218"/>
      <c r="QFB2639" s="218"/>
      <c r="QFC2639" s="218"/>
      <c r="QFD2639" s="218"/>
      <c r="QFE2639" s="218"/>
      <c r="QFF2639" s="218"/>
      <c r="QFG2639" s="218"/>
      <c r="QFH2639" s="218"/>
      <c r="QFI2639" s="218"/>
      <c r="QFJ2639" s="218"/>
      <c r="QFK2639" s="218"/>
      <c r="QFL2639" s="218"/>
      <c r="QFM2639" s="218"/>
      <c r="QFN2639" s="218"/>
      <c r="QFO2639" s="218"/>
      <c r="QFP2639" s="218"/>
      <c r="QFQ2639" s="218"/>
      <c r="QFR2639" s="218"/>
      <c r="QFS2639" s="218"/>
      <c r="QFT2639" s="218"/>
      <c r="QFU2639" s="218"/>
      <c r="QFV2639" s="218"/>
      <c r="QFW2639" s="218"/>
      <c r="QFX2639" s="218"/>
      <c r="QFY2639" s="218"/>
      <c r="QFZ2639" s="218"/>
      <c r="QGA2639" s="218"/>
      <c r="QGB2639" s="218"/>
      <c r="QGC2639" s="218"/>
      <c r="QGD2639" s="218"/>
      <c r="QGE2639" s="218"/>
      <c r="QGF2639" s="218"/>
      <c r="QGG2639" s="218"/>
      <c r="QGH2639" s="218"/>
      <c r="QGI2639" s="218"/>
      <c r="QGJ2639" s="218"/>
      <c r="QGK2639" s="218"/>
      <c r="QGL2639" s="218"/>
      <c r="QGM2639" s="218"/>
      <c r="QGN2639" s="218"/>
      <c r="QGO2639" s="218"/>
      <c r="QGP2639" s="218"/>
      <c r="QGQ2639" s="218"/>
      <c r="QGR2639" s="218"/>
      <c r="QGS2639" s="218"/>
      <c r="QGT2639" s="218"/>
      <c r="QGU2639" s="218"/>
      <c r="QGV2639" s="218"/>
      <c r="QGW2639" s="218"/>
      <c r="QGX2639" s="218"/>
      <c r="QGY2639" s="218"/>
      <c r="QGZ2639" s="218"/>
      <c r="QHA2639" s="218"/>
      <c r="QHB2639" s="218"/>
      <c r="QHC2639" s="218"/>
      <c r="QHD2639" s="218"/>
      <c r="QHE2639" s="218"/>
      <c r="QHF2639" s="218"/>
      <c r="QHG2639" s="218"/>
      <c r="QHH2639" s="218"/>
      <c r="QHI2639" s="218"/>
      <c r="QHJ2639" s="218"/>
      <c r="QHK2639" s="218"/>
      <c r="QHL2639" s="218"/>
      <c r="QHM2639" s="218"/>
      <c r="QHN2639" s="218"/>
      <c r="QHO2639" s="218"/>
      <c r="QHP2639" s="218"/>
      <c r="QHQ2639" s="218"/>
      <c r="QHR2639" s="218"/>
      <c r="QHS2639" s="218"/>
      <c r="QHT2639" s="218"/>
      <c r="QHU2639" s="218"/>
      <c r="QHV2639" s="218"/>
      <c r="QHW2639" s="218"/>
      <c r="QHX2639" s="218"/>
      <c r="QHY2639" s="218"/>
      <c r="QHZ2639" s="218"/>
      <c r="QIA2639" s="218"/>
      <c r="QIB2639" s="218"/>
      <c r="QIC2639" s="218"/>
      <c r="QID2639" s="218"/>
      <c r="QIE2639" s="218"/>
      <c r="QIF2639" s="218"/>
      <c r="QIG2639" s="218"/>
      <c r="QIH2639" s="218"/>
      <c r="QII2639" s="218"/>
      <c r="QIJ2639" s="218"/>
      <c r="QIK2639" s="218"/>
      <c r="QIL2639" s="218"/>
      <c r="QIM2639" s="218"/>
      <c r="QIN2639" s="218"/>
      <c r="QIO2639" s="218"/>
      <c r="QIP2639" s="218"/>
      <c r="QIQ2639" s="218"/>
      <c r="QIR2639" s="218"/>
      <c r="QIS2639" s="218"/>
      <c r="QIT2639" s="218"/>
      <c r="QIU2639" s="218"/>
      <c r="QIV2639" s="218"/>
      <c r="QIW2639" s="218"/>
      <c r="QIX2639" s="218"/>
      <c r="QIY2639" s="218"/>
      <c r="QIZ2639" s="218"/>
      <c r="QJA2639" s="218"/>
      <c r="QJB2639" s="218"/>
      <c r="QJC2639" s="218"/>
      <c r="QJD2639" s="218"/>
      <c r="QJE2639" s="218"/>
      <c r="QJF2639" s="218"/>
      <c r="QJG2639" s="218"/>
      <c r="QJH2639" s="218"/>
      <c r="QJI2639" s="218"/>
      <c r="QJJ2639" s="218"/>
      <c r="QJK2639" s="218"/>
      <c r="QJL2639" s="218"/>
      <c r="QJM2639" s="218"/>
      <c r="QJN2639" s="218"/>
      <c r="QJO2639" s="218"/>
      <c r="QJP2639" s="218"/>
      <c r="QJQ2639" s="218"/>
      <c r="QJR2639" s="218"/>
      <c r="QJS2639" s="218"/>
      <c r="QJT2639" s="218"/>
      <c r="QJU2639" s="218"/>
      <c r="QJV2639" s="218"/>
      <c r="QJW2639" s="218"/>
      <c r="QJX2639" s="218"/>
      <c r="QJY2639" s="218"/>
      <c r="QJZ2639" s="218"/>
      <c r="QKA2639" s="218"/>
      <c r="QKB2639" s="218"/>
      <c r="QKC2639" s="218"/>
      <c r="QKD2639" s="218"/>
      <c r="QKE2639" s="218"/>
      <c r="QKF2639" s="218"/>
      <c r="QKG2639" s="218"/>
      <c r="QKH2639" s="218"/>
      <c r="QKI2639" s="218"/>
      <c r="QKJ2639" s="218"/>
      <c r="QKK2639" s="218"/>
      <c r="QKL2639" s="218"/>
      <c r="QKM2639" s="218"/>
      <c r="QKN2639" s="218"/>
      <c r="QKO2639" s="218"/>
      <c r="QKP2639" s="218"/>
      <c r="QKQ2639" s="218"/>
      <c r="QKR2639" s="218"/>
      <c r="QKS2639" s="218"/>
      <c r="QKT2639" s="218"/>
      <c r="QKU2639" s="218"/>
      <c r="QKV2639" s="218"/>
      <c r="QKW2639" s="218"/>
      <c r="QKX2639" s="218"/>
      <c r="QKY2639" s="218"/>
      <c r="QKZ2639" s="218"/>
      <c r="QLA2639" s="218"/>
      <c r="QLB2639" s="218"/>
      <c r="QLC2639" s="218"/>
      <c r="QLD2639" s="218"/>
      <c r="QLE2639" s="218"/>
      <c r="QLF2639" s="218"/>
      <c r="QLG2639" s="218"/>
      <c r="QLH2639" s="218"/>
      <c r="QLI2639" s="218"/>
      <c r="QLJ2639" s="218"/>
      <c r="QLK2639" s="218"/>
      <c r="QLL2639" s="218"/>
      <c r="QLM2639" s="218"/>
      <c r="QLN2639" s="218"/>
      <c r="QLO2639" s="218"/>
      <c r="QLP2639" s="218"/>
      <c r="QLQ2639" s="218"/>
      <c r="QLR2639" s="218"/>
      <c r="QLS2639" s="218"/>
      <c r="QLT2639" s="218"/>
      <c r="QLU2639" s="218"/>
      <c r="QLV2639" s="218"/>
      <c r="QLW2639" s="218"/>
      <c r="QLX2639" s="218"/>
      <c r="QLY2639" s="218"/>
      <c r="QLZ2639" s="218"/>
      <c r="QMA2639" s="218"/>
      <c r="QMB2639" s="218"/>
      <c r="QMC2639" s="218"/>
      <c r="QMD2639" s="218"/>
      <c r="QME2639" s="218"/>
      <c r="QMF2639" s="218"/>
      <c r="QMG2639" s="218"/>
      <c r="QMH2639" s="218"/>
      <c r="QMI2639" s="218"/>
      <c r="QMJ2639" s="218"/>
      <c r="QMK2639" s="218"/>
      <c r="QML2639" s="218"/>
      <c r="QMM2639" s="218"/>
      <c r="QMN2639" s="218"/>
      <c r="QMO2639" s="218"/>
      <c r="QMP2639" s="218"/>
      <c r="QMQ2639" s="218"/>
      <c r="QMR2639" s="218"/>
      <c r="QMS2639" s="218"/>
      <c r="QMT2639" s="218"/>
      <c r="QMU2639" s="218"/>
      <c r="QMV2639" s="218"/>
      <c r="QMW2639" s="218"/>
      <c r="QMX2639" s="218"/>
      <c r="QMY2639" s="218"/>
      <c r="QMZ2639" s="218"/>
      <c r="QNA2639" s="218"/>
      <c r="QNB2639" s="218"/>
      <c r="QNC2639" s="218"/>
      <c r="QND2639" s="218"/>
      <c r="QNE2639" s="218"/>
      <c r="QNF2639" s="218"/>
      <c r="QNG2639" s="218"/>
      <c r="QNH2639" s="218"/>
      <c r="QNI2639" s="218"/>
      <c r="QNJ2639" s="218"/>
      <c r="QNK2639" s="218"/>
      <c r="QNL2639" s="218"/>
      <c r="QNM2639" s="218"/>
      <c r="QNN2639" s="218"/>
      <c r="QNO2639" s="218"/>
      <c r="QNP2639" s="218"/>
      <c r="QNQ2639" s="218"/>
      <c r="QNR2639" s="218"/>
      <c r="QNS2639" s="218"/>
      <c r="QNT2639" s="218"/>
      <c r="QNU2639" s="218"/>
      <c r="QNV2639" s="218"/>
      <c r="QNW2639" s="218"/>
      <c r="QNX2639" s="218"/>
      <c r="QNY2639" s="218"/>
      <c r="QNZ2639" s="218"/>
      <c r="QOA2639" s="218"/>
      <c r="QOB2639" s="218"/>
      <c r="QOC2639" s="218"/>
      <c r="QOD2639" s="218"/>
      <c r="QOE2639" s="218"/>
      <c r="QOF2639" s="218"/>
      <c r="QOG2639" s="218"/>
      <c r="QOH2639" s="218"/>
      <c r="QOI2639" s="218"/>
      <c r="QOJ2639" s="218"/>
      <c r="QOK2639" s="218"/>
      <c r="QOL2639" s="218"/>
      <c r="QOM2639" s="218"/>
      <c r="QON2639" s="218"/>
      <c r="QOO2639" s="218"/>
      <c r="QOP2639" s="218"/>
      <c r="QOQ2639" s="218"/>
      <c r="QOR2639" s="218"/>
      <c r="QOS2639" s="218"/>
      <c r="QOT2639" s="218"/>
      <c r="QOU2639" s="218"/>
      <c r="QOV2639" s="218"/>
      <c r="QOW2639" s="218"/>
      <c r="QOX2639" s="218"/>
      <c r="QOY2639" s="218"/>
      <c r="QOZ2639" s="218"/>
      <c r="QPA2639" s="218"/>
      <c r="QPB2639" s="218"/>
      <c r="QPC2639" s="218"/>
      <c r="QPD2639" s="218"/>
      <c r="QPE2639" s="218"/>
      <c r="QPF2639" s="218"/>
      <c r="QPG2639" s="218"/>
      <c r="QPH2639" s="218"/>
      <c r="QPI2639" s="218"/>
      <c r="QPJ2639" s="218"/>
      <c r="QPK2639" s="218"/>
      <c r="QPL2639" s="218"/>
      <c r="QPM2639" s="218"/>
      <c r="QPN2639" s="218"/>
      <c r="QPO2639" s="218"/>
      <c r="QPP2639" s="218"/>
      <c r="QPQ2639" s="218"/>
      <c r="QPR2639" s="218"/>
      <c r="QPS2639" s="218"/>
      <c r="QPT2639" s="218"/>
      <c r="QPU2639" s="218"/>
      <c r="QPV2639" s="218"/>
      <c r="QPW2639" s="218"/>
      <c r="QPX2639" s="218"/>
      <c r="QPY2639" s="218"/>
      <c r="QPZ2639" s="218"/>
      <c r="QQA2639" s="218"/>
      <c r="QQB2639" s="218"/>
      <c r="QQC2639" s="218"/>
      <c r="QQD2639" s="218"/>
      <c r="QQE2639" s="218"/>
      <c r="QQF2639" s="218"/>
      <c r="QQG2639" s="218"/>
      <c r="QQH2639" s="218"/>
      <c r="QQI2639" s="218"/>
      <c r="QQJ2639" s="218"/>
      <c r="QQK2639" s="218"/>
      <c r="QQL2639" s="218"/>
      <c r="QQM2639" s="218"/>
      <c r="QQN2639" s="218"/>
      <c r="QQO2639" s="218"/>
      <c r="QQP2639" s="218"/>
      <c r="QQQ2639" s="218"/>
      <c r="QQR2639" s="218"/>
      <c r="QQS2639" s="218"/>
      <c r="QQT2639" s="218"/>
      <c r="QQU2639" s="218"/>
      <c r="QQV2639" s="218"/>
      <c r="QQW2639" s="218"/>
      <c r="QQX2639" s="218"/>
      <c r="QQY2639" s="218"/>
      <c r="QQZ2639" s="218"/>
      <c r="QRA2639" s="218"/>
      <c r="QRB2639" s="218"/>
      <c r="QRC2639" s="218"/>
      <c r="QRD2639" s="218"/>
      <c r="QRE2639" s="218"/>
      <c r="QRF2639" s="218"/>
      <c r="QRG2639" s="218"/>
      <c r="QRH2639" s="218"/>
      <c r="QRI2639" s="218"/>
      <c r="QRJ2639" s="218"/>
      <c r="QRK2639" s="218"/>
      <c r="QRL2639" s="218"/>
      <c r="QRM2639" s="218"/>
      <c r="QRN2639" s="218"/>
      <c r="QRO2639" s="218"/>
      <c r="QRP2639" s="218"/>
      <c r="QRQ2639" s="218"/>
      <c r="QRR2639" s="218"/>
      <c r="QRS2639" s="218"/>
      <c r="QRT2639" s="218"/>
      <c r="QRU2639" s="218"/>
      <c r="QRV2639" s="218"/>
      <c r="QRW2639" s="218"/>
      <c r="QRX2639" s="218"/>
      <c r="QRY2639" s="218"/>
      <c r="QRZ2639" s="218"/>
      <c r="QSA2639" s="218"/>
      <c r="QSB2639" s="218"/>
      <c r="QSC2639" s="218"/>
      <c r="QSD2639" s="218"/>
      <c r="QSE2639" s="218"/>
      <c r="QSF2639" s="218"/>
      <c r="QSG2639" s="218"/>
      <c r="QSH2639" s="218"/>
      <c r="QSI2639" s="218"/>
      <c r="QSJ2639" s="218"/>
      <c r="QSK2639" s="218"/>
      <c r="QSL2639" s="218"/>
      <c r="QSM2639" s="218"/>
      <c r="QSN2639" s="218"/>
      <c r="QSO2639" s="218"/>
      <c r="QSP2639" s="218"/>
      <c r="QSQ2639" s="218"/>
      <c r="QSR2639" s="218"/>
      <c r="QSS2639" s="218"/>
      <c r="QST2639" s="218"/>
      <c r="QSU2639" s="218"/>
      <c r="QSV2639" s="218"/>
      <c r="QSW2639" s="218"/>
      <c r="QSX2639" s="218"/>
      <c r="QSY2639" s="218"/>
      <c r="QSZ2639" s="218"/>
      <c r="QTA2639" s="218"/>
      <c r="QTB2639" s="218"/>
      <c r="QTC2639" s="218"/>
      <c r="QTD2639" s="218"/>
      <c r="QTE2639" s="218"/>
      <c r="QTF2639" s="218"/>
      <c r="QTG2639" s="218"/>
      <c r="QTH2639" s="218"/>
      <c r="QTI2639" s="218"/>
      <c r="QTJ2639" s="218"/>
      <c r="QTK2639" s="218"/>
      <c r="QTL2639" s="218"/>
      <c r="QTM2639" s="218"/>
      <c r="QTN2639" s="218"/>
      <c r="QTO2639" s="218"/>
      <c r="QTP2639" s="218"/>
      <c r="QTQ2639" s="218"/>
      <c r="QTR2639" s="218"/>
      <c r="QTS2639" s="218"/>
      <c r="QTT2639" s="218"/>
      <c r="QTU2639" s="218"/>
      <c r="QTV2639" s="218"/>
      <c r="QTW2639" s="218"/>
      <c r="QTX2639" s="218"/>
      <c r="QTY2639" s="218"/>
      <c r="QTZ2639" s="218"/>
      <c r="QUA2639" s="218"/>
      <c r="QUB2639" s="218"/>
      <c r="QUC2639" s="218"/>
      <c r="QUD2639" s="218"/>
      <c r="QUE2639" s="218"/>
      <c r="QUF2639" s="218"/>
      <c r="QUG2639" s="218"/>
      <c r="QUH2639" s="218"/>
      <c r="QUI2639" s="218"/>
      <c r="QUJ2639" s="218"/>
      <c r="QUK2639" s="218"/>
      <c r="QUL2639" s="218"/>
      <c r="QUM2639" s="218"/>
      <c r="QUN2639" s="218"/>
      <c r="QUO2639" s="218"/>
      <c r="QUP2639" s="218"/>
      <c r="QUQ2639" s="218"/>
      <c r="QUR2639" s="218"/>
      <c r="QUS2639" s="218"/>
      <c r="QUT2639" s="218"/>
      <c r="QUU2639" s="218"/>
      <c r="QUV2639" s="218"/>
      <c r="QUW2639" s="218"/>
      <c r="QUX2639" s="218"/>
      <c r="QUY2639" s="218"/>
      <c r="QUZ2639" s="218"/>
      <c r="QVA2639" s="218"/>
      <c r="QVB2639" s="218"/>
      <c r="QVC2639" s="218"/>
      <c r="QVD2639" s="218"/>
      <c r="QVE2639" s="218"/>
      <c r="QVF2639" s="218"/>
      <c r="QVG2639" s="218"/>
      <c r="QVH2639" s="218"/>
      <c r="QVI2639" s="218"/>
      <c r="QVJ2639" s="218"/>
      <c r="QVK2639" s="218"/>
      <c r="QVL2639" s="218"/>
      <c r="QVM2639" s="218"/>
      <c r="QVN2639" s="218"/>
      <c r="QVO2639" s="218"/>
      <c r="QVP2639" s="218"/>
      <c r="QVQ2639" s="218"/>
      <c r="QVR2639" s="218"/>
      <c r="QVS2639" s="218"/>
      <c r="QVT2639" s="218"/>
      <c r="QVU2639" s="218"/>
      <c r="QVV2639" s="218"/>
      <c r="QVW2639" s="218"/>
      <c r="QVX2639" s="218"/>
      <c r="QVY2639" s="218"/>
      <c r="QVZ2639" s="218"/>
      <c r="QWA2639" s="218"/>
      <c r="QWB2639" s="218"/>
      <c r="QWC2639" s="218"/>
      <c r="QWD2639" s="218"/>
      <c r="QWE2639" s="218"/>
      <c r="QWF2639" s="218"/>
      <c r="QWG2639" s="218"/>
      <c r="QWH2639" s="218"/>
      <c r="QWI2639" s="218"/>
      <c r="QWJ2639" s="218"/>
      <c r="QWK2639" s="218"/>
      <c r="QWL2639" s="218"/>
      <c r="QWM2639" s="218"/>
      <c r="QWN2639" s="218"/>
      <c r="QWO2639" s="218"/>
      <c r="QWP2639" s="218"/>
      <c r="QWQ2639" s="218"/>
      <c r="QWR2639" s="218"/>
      <c r="QWS2639" s="218"/>
      <c r="QWT2639" s="218"/>
      <c r="QWU2639" s="218"/>
      <c r="QWV2639" s="218"/>
      <c r="QWW2639" s="218"/>
      <c r="QWX2639" s="218"/>
      <c r="QWY2639" s="218"/>
      <c r="QWZ2639" s="218"/>
      <c r="QXA2639" s="218"/>
      <c r="QXB2639" s="218"/>
      <c r="QXC2639" s="218"/>
      <c r="QXD2639" s="218"/>
      <c r="QXE2639" s="218"/>
      <c r="QXF2639" s="218"/>
      <c r="QXG2639" s="218"/>
      <c r="QXH2639" s="218"/>
      <c r="QXI2639" s="218"/>
      <c r="QXJ2639" s="218"/>
      <c r="QXK2639" s="218"/>
      <c r="QXL2639" s="218"/>
      <c r="QXM2639" s="218"/>
      <c r="QXN2639" s="218"/>
      <c r="QXO2639" s="218"/>
      <c r="QXP2639" s="218"/>
      <c r="QXQ2639" s="218"/>
      <c r="QXR2639" s="218"/>
      <c r="QXS2639" s="218"/>
      <c r="QXT2639" s="218"/>
      <c r="QXU2639" s="218"/>
      <c r="QXV2639" s="218"/>
      <c r="QXW2639" s="218"/>
      <c r="QXX2639" s="218"/>
      <c r="QXY2639" s="218"/>
      <c r="QXZ2639" s="218"/>
      <c r="QYA2639" s="218"/>
      <c r="QYB2639" s="218"/>
      <c r="QYC2639" s="218"/>
      <c r="QYD2639" s="218"/>
      <c r="QYE2639" s="218"/>
      <c r="QYF2639" s="218"/>
      <c r="QYG2639" s="218"/>
      <c r="QYH2639" s="218"/>
      <c r="QYI2639" s="218"/>
      <c r="QYJ2639" s="218"/>
      <c r="QYK2639" s="218"/>
      <c r="QYL2639" s="218"/>
      <c r="QYM2639" s="218"/>
      <c r="QYN2639" s="218"/>
      <c r="QYO2639" s="218"/>
      <c r="QYP2639" s="218"/>
      <c r="QYQ2639" s="218"/>
      <c r="QYR2639" s="218"/>
      <c r="QYS2639" s="218"/>
      <c r="QYT2639" s="218"/>
      <c r="QYU2639" s="218"/>
      <c r="QYV2639" s="218"/>
      <c r="QYW2639" s="218"/>
      <c r="QYX2639" s="218"/>
      <c r="QYY2639" s="218"/>
      <c r="QYZ2639" s="218"/>
      <c r="QZA2639" s="218"/>
      <c r="QZB2639" s="218"/>
      <c r="QZC2639" s="218"/>
      <c r="QZD2639" s="218"/>
      <c r="QZE2639" s="218"/>
      <c r="QZF2639" s="218"/>
      <c r="QZG2639" s="218"/>
      <c r="QZH2639" s="218"/>
      <c r="QZI2639" s="218"/>
      <c r="QZJ2639" s="218"/>
      <c r="QZK2639" s="218"/>
      <c r="QZL2639" s="218"/>
      <c r="QZM2639" s="218"/>
      <c r="QZN2639" s="218"/>
      <c r="QZO2639" s="218"/>
      <c r="QZP2639" s="218"/>
      <c r="QZQ2639" s="218"/>
      <c r="QZR2639" s="218"/>
      <c r="QZS2639" s="218"/>
      <c r="QZT2639" s="218"/>
      <c r="QZU2639" s="218"/>
      <c r="QZV2639" s="218"/>
      <c r="QZW2639" s="218"/>
      <c r="QZX2639" s="218"/>
      <c r="QZY2639" s="218"/>
      <c r="QZZ2639" s="218"/>
      <c r="RAA2639" s="218"/>
      <c r="RAB2639" s="218"/>
      <c r="RAC2639" s="218"/>
      <c r="RAD2639" s="218"/>
      <c r="RAE2639" s="218"/>
      <c r="RAF2639" s="218"/>
      <c r="RAG2639" s="218"/>
      <c r="RAH2639" s="218"/>
      <c r="RAI2639" s="218"/>
      <c r="RAJ2639" s="218"/>
      <c r="RAK2639" s="218"/>
      <c r="RAL2639" s="218"/>
      <c r="RAM2639" s="218"/>
      <c r="RAN2639" s="218"/>
      <c r="RAO2639" s="218"/>
      <c r="RAP2639" s="218"/>
      <c r="RAQ2639" s="218"/>
      <c r="RAR2639" s="218"/>
      <c r="RAS2639" s="218"/>
      <c r="RAT2639" s="218"/>
      <c r="RAU2639" s="218"/>
      <c r="RAV2639" s="218"/>
      <c r="RAW2639" s="218"/>
      <c r="RAX2639" s="218"/>
      <c r="RAY2639" s="218"/>
      <c r="RAZ2639" s="218"/>
      <c r="RBA2639" s="218"/>
      <c r="RBB2639" s="218"/>
      <c r="RBC2639" s="218"/>
      <c r="RBD2639" s="218"/>
      <c r="RBE2639" s="218"/>
      <c r="RBF2639" s="218"/>
      <c r="RBG2639" s="218"/>
      <c r="RBH2639" s="218"/>
      <c r="RBI2639" s="218"/>
      <c r="RBJ2639" s="218"/>
      <c r="RBK2639" s="218"/>
      <c r="RBL2639" s="218"/>
      <c r="RBM2639" s="218"/>
      <c r="RBN2639" s="218"/>
      <c r="RBO2639" s="218"/>
      <c r="RBP2639" s="218"/>
      <c r="RBQ2639" s="218"/>
      <c r="RBR2639" s="218"/>
      <c r="RBS2639" s="218"/>
      <c r="RBT2639" s="218"/>
      <c r="RBU2639" s="218"/>
      <c r="RBV2639" s="218"/>
      <c r="RBW2639" s="218"/>
      <c r="RBX2639" s="218"/>
      <c r="RBY2639" s="218"/>
      <c r="RBZ2639" s="218"/>
      <c r="RCA2639" s="218"/>
      <c r="RCB2639" s="218"/>
      <c r="RCC2639" s="218"/>
      <c r="RCD2639" s="218"/>
      <c r="RCE2639" s="218"/>
      <c r="RCF2639" s="218"/>
      <c r="RCG2639" s="218"/>
      <c r="RCH2639" s="218"/>
      <c r="RCI2639" s="218"/>
      <c r="RCJ2639" s="218"/>
      <c r="RCK2639" s="218"/>
      <c r="RCL2639" s="218"/>
      <c r="RCM2639" s="218"/>
      <c r="RCN2639" s="218"/>
      <c r="RCO2639" s="218"/>
      <c r="RCP2639" s="218"/>
      <c r="RCQ2639" s="218"/>
      <c r="RCR2639" s="218"/>
      <c r="RCS2639" s="218"/>
      <c r="RCT2639" s="218"/>
      <c r="RCU2639" s="218"/>
      <c r="RCV2639" s="218"/>
      <c r="RCW2639" s="218"/>
      <c r="RCX2639" s="218"/>
      <c r="RCY2639" s="218"/>
      <c r="RCZ2639" s="218"/>
      <c r="RDA2639" s="218"/>
      <c r="RDB2639" s="218"/>
      <c r="RDC2639" s="218"/>
      <c r="RDD2639" s="218"/>
      <c r="RDE2639" s="218"/>
      <c r="RDF2639" s="218"/>
      <c r="RDG2639" s="218"/>
      <c r="RDH2639" s="218"/>
      <c r="RDI2639" s="218"/>
      <c r="RDJ2639" s="218"/>
      <c r="RDK2639" s="218"/>
      <c r="RDL2639" s="218"/>
      <c r="RDM2639" s="218"/>
      <c r="RDN2639" s="218"/>
      <c r="RDO2639" s="218"/>
      <c r="RDP2639" s="218"/>
      <c r="RDQ2639" s="218"/>
      <c r="RDR2639" s="218"/>
      <c r="RDS2639" s="218"/>
      <c r="RDT2639" s="218"/>
      <c r="RDU2639" s="218"/>
      <c r="RDV2639" s="218"/>
      <c r="RDW2639" s="218"/>
      <c r="RDX2639" s="218"/>
      <c r="RDY2639" s="218"/>
      <c r="RDZ2639" s="218"/>
      <c r="REA2639" s="218"/>
      <c r="REB2639" s="218"/>
      <c r="REC2639" s="218"/>
      <c r="RED2639" s="218"/>
      <c r="REE2639" s="218"/>
      <c r="REF2639" s="218"/>
      <c r="REG2639" s="218"/>
      <c r="REH2639" s="218"/>
      <c r="REI2639" s="218"/>
      <c r="REJ2639" s="218"/>
      <c r="REK2639" s="218"/>
      <c r="REL2639" s="218"/>
      <c r="REM2639" s="218"/>
      <c r="REN2639" s="218"/>
      <c r="REO2639" s="218"/>
      <c r="REP2639" s="218"/>
      <c r="REQ2639" s="218"/>
      <c r="RER2639" s="218"/>
      <c r="RES2639" s="218"/>
      <c r="RET2639" s="218"/>
      <c r="REU2639" s="218"/>
      <c r="REV2639" s="218"/>
      <c r="REW2639" s="218"/>
      <c r="REX2639" s="218"/>
      <c r="REY2639" s="218"/>
      <c r="REZ2639" s="218"/>
      <c r="RFA2639" s="218"/>
      <c r="RFB2639" s="218"/>
      <c r="RFC2639" s="218"/>
      <c r="RFD2639" s="218"/>
      <c r="RFE2639" s="218"/>
      <c r="RFF2639" s="218"/>
      <c r="RFG2639" s="218"/>
      <c r="RFH2639" s="218"/>
      <c r="RFI2639" s="218"/>
      <c r="RFJ2639" s="218"/>
      <c r="RFK2639" s="218"/>
      <c r="RFL2639" s="218"/>
      <c r="RFM2639" s="218"/>
      <c r="RFN2639" s="218"/>
      <c r="RFO2639" s="218"/>
      <c r="RFP2639" s="218"/>
      <c r="RFQ2639" s="218"/>
      <c r="RFR2639" s="218"/>
      <c r="RFS2639" s="218"/>
      <c r="RFT2639" s="218"/>
      <c r="RFU2639" s="218"/>
      <c r="RFV2639" s="218"/>
      <c r="RFW2639" s="218"/>
      <c r="RFX2639" s="218"/>
      <c r="RFY2639" s="218"/>
      <c r="RFZ2639" s="218"/>
      <c r="RGA2639" s="218"/>
      <c r="RGB2639" s="218"/>
      <c r="RGC2639" s="218"/>
      <c r="RGD2639" s="218"/>
      <c r="RGE2639" s="218"/>
      <c r="RGF2639" s="218"/>
      <c r="RGG2639" s="218"/>
      <c r="RGH2639" s="218"/>
      <c r="RGI2639" s="218"/>
      <c r="RGJ2639" s="218"/>
      <c r="RGK2639" s="218"/>
      <c r="RGL2639" s="218"/>
      <c r="RGM2639" s="218"/>
      <c r="RGN2639" s="218"/>
      <c r="RGO2639" s="218"/>
      <c r="RGP2639" s="218"/>
      <c r="RGQ2639" s="218"/>
      <c r="RGR2639" s="218"/>
      <c r="RGS2639" s="218"/>
      <c r="RGT2639" s="218"/>
      <c r="RGU2639" s="218"/>
      <c r="RGV2639" s="218"/>
      <c r="RGW2639" s="218"/>
      <c r="RGX2639" s="218"/>
      <c r="RGY2639" s="218"/>
      <c r="RGZ2639" s="218"/>
      <c r="RHA2639" s="218"/>
      <c r="RHB2639" s="218"/>
      <c r="RHC2639" s="218"/>
      <c r="RHD2639" s="218"/>
      <c r="RHE2639" s="218"/>
      <c r="RHF2639" s="218"/>
      <c r="RHG2639" s="218"/>
      <c r="RHH2639" s="218"/>
      <c r="RHI2639" s="218"/>
      <c r="RHJ2639" s="218"/>
      <c r="RHK2639" s="218"/>
      <c r="RHL2639" s="218"/>
      <c r="RHM2639" s="218"/>
      <c r="RHN2639" s="218"/>
      <c r="RHO2639" s="218"/>
      <c r="RHP2639" s="218"/>
      <c r="RHQ2639" s="218"/>
      <c r="RHR2639" s="218"/>
      <c r="RHS2639" s="218"/>
      <c r="RHT2639" s="218"/>
      <c r="RHU2639" s="218"/>
      <c r="RHV2639" s="218"/>
      <c r="RHW2639" s="218"/>
      <c r="RHX2639" s="218"/>
      <c r="RHY2639" s="218"/>
      <c r="RHZ2639" s="218"/>
      <c r="RIA2639" s="218"/>
      <c r="RIB2639" s="218"/>
      <c r="RIC2639" s="218"/>
      <c r="RID2639" s="218"/>
      <c r="RIE2639" s="218"/>
      <c r="RIF2639" s="218"/>
      <c r="RIG2639" s="218"/>
      <c r="RIH2639" s="218"/>
      <c r="RII2639" s="218"/>
      <c r="RIJ2639" s="218"/>
      <c r="RIK2639" s="218"/>
      <c r="RIL2639" s="218"/>
      <c r="RIM2639" s="218"/>
      <c r="RIN2639" s="218"/>
      <c r="RIO2639" s="218"/>
      <c r="RIP2639" s="218"/>
      <c r="RIQ2639" s="218"/>
      <c r="RIR2639" s="218"/>
      <c r="RIS2639" s="218"/>
      <c r="RIT2639" s="218"/>
      <c r="RIU2639" s="218"/>
      <c r="RIV2639" s="218"/>
      <c r="RIW2639" s="218"/>
      <c r="RIX2639" s="218"/>
      <c r="RIY2639" s="218"/>
      <c r="RIZ2639" s="218"/>
      <c r="RJA2639" s="218"/>
      <c r="RJB2639" s="218"/>
      <c r="RJC2639" s="218"/>
      <c r="RJD2639" s="218"/>
      <c r="RJE2639" s="218"/>
      <c r="RJF2639" s="218"/>
      <c r="RJG2639" s="218"/>
      <c r="RJH2639" s="218"/>
      <c r="RJI2639" s="218"/>
      <c r="RJJ2639" s="218"/>
      <c r="RJK2639" s="218"/>
      <c r="RJL2639" s="218"/>
      <c r="RJM2639" s="218"/>
      <c r="RJN2639" s="218"/>
      <c r="RJO2639" s="218"/>
      <c r="RJP2639" s="218"/>
      <c r="RJQ2639" s="218"/>
      <c r="RJR2639" s="218"/>
      <c r="RJS2639" s="218"/>
      <c r="RJT2639" s="218"/>
      <c r="RJU2639" s="218"/>
      <c r="RJV2639" s="218"/>
      <c r="RJW2639" s="218"/>
      <c r="RJX2639" s="218"/>
      <c r="RJY2639" s="218"/>
      <c r="RJZ2639" s="218"/>
      <c r="RKA2639" s="218"/>
      <c r="RKB2639" s="218"/>
      <c r="RKC2639" s="218"/>
      <c r="RKD2639" s="218"/>
      <c r="RKE2639" s="218"/>
      <c r="RKF2639" s="218"/>
      <c r="RKG2639" s="218"/>
      <c r="RKH2639" s="218"/>
      <c r="RKI2639" s="218"/>
      <c r="RKJ2639" s="218"/>
      <c r="RKK2639" s="218"/>
      <c r="RKL2639" s="218"/>
      <c r="RKM2639" s="218"/>
      <c r="RKN2639" s="218"/>
      <c r="RKO2639" s="218"/>
      <c r="RKP2639" s="218"/>
      <c r="RKQ2639" s="218"/>
      <c r="RKR2639" s="218"/>
      <c r="RKS2639" s="218"/>
      <c r="RKT2639" s="218"/>
      <c r="RKU2639" s="218"/>
      <c r="RKV2639" s="218"/>
      <c r="RKW2639" s="218"/>
      <c r="RKX2639" s="218"/>
      <c r="RKY2639" s="218"/>
      <c r="RKZ2639" s="218"/>
      <c r="RLA2639" s="218"/>
      <c r="RLB2639" s="218"/>
      <c r="RLC2639" s="218"/>
      <c r="RLD2639" s="218"/>
      <c r="RLE2639" s="218"/>
      <c r="RLF2639" s="218"/>
      <c r="RLG2639" s="218"/>
      <c r="RLH2639" s="218"/>
      <c r="RLI2639" s="218"/>
      <c r="RLJ2639" s="218"/>
      <c r="RLK2639" s="218"/>
      <c r="RLL2639" s="218"/>
      <c r="RLM2639" s="218"/>
      <c r="RLN2639" s="218"/>
      <c r="RLO2639" s="218"/>
      <c r="RLP2639" s="218"/>
      <c r="RLQ2639" s="218"/>
      <c r="RLR2639" s="218"/>
      <c r="RLS2639" s="218"/>
      <c r="RLT2639" s="218"/>
      <c r="RLU2639" s="218"/>
      <c r="RLV2639" s="218"/>
      <c r="RLW2639" s="218"/>
      <c r="RLX2639" s="218"/>
      <c r="RLY2639" s="218"/>
      <c r="RLZ2639" s="218"/>
      <c r="RMA2639" s="218"/>
      <c r="RMB2639" s="218"/>
      <c r="RMC2639" s="218"/>
      <c r="RMD2639" s="218"/>
      <c r="RME2639" s="218"/>
      <c r="RMF2639" s="218"/>
      <c r="RMG2639" s="218"/>
      <c r="RMH2639" s="218"/>
      <c r="RMI2639" s="218"/>
      <c r="RMJ2639" s="218"/>
      <c r="RMK2639" s="218"/>
      <c r="RML2639" s="218"/>
      <c r="RMM2639" s="218"/>
      <c r="RMN2639" s="218"/>
      <c r="RMO2639" s="218"/>
      <c r="RMP2639" s="218"/>
      <c r="RMQ2639" s="218"/>
      <c r="RMR2639" s="218"/>
      <c r="RMS2639" s="218"/>
      <c r="RMT2639" s="218"/>
      <c r="RMU2639" s="218"/>
      <c r="RMV2639" s="218"/>
      <c r="RMW2639" s="218"/>
      <c r="RMX2639" s="218"/>
      <c r="RMY2639" s="218"/>
      <c r="RMZ2639" s="218"/>
      <c r="RNA2639" s="218"/>
      <c r="RNB2639" s="218"/>
      <c r="RNC2639" s="218"/>
      <c r="RND2639" s="218"/>
      <c r="RNE2639" s="218"/>
      <c r="RNF2639" s="218"/>
      <c r="RNG2639" s="218"/>
      <c r="RNH2639" s="218"/>
      <c r="RNI2639" s="218"/>
      <c r="RNJ2639" s="218"/>
      <c r="RNK2639" s="218"/>
      <c r="RNL2639" s="218"/>
      <c r="RNM2639" s="218"/>
      <c r="RNN2639" s="218"/>
      <c r="RNO2639" s="218"/>
      <c r="RNP2639" s="218"/>
      <c r="RNQ2639" s="218"/>
      <c r="RNR2639" s="218"/>
      <c r="RNS2639" s="218"/>
      <c r="RNT2639" s="218"/>
      <c r="RNU2639" s="218"/>
      <c r="RNV2639" s="218"/>
      <c r="RNW2639" s="218"/>
      <c r="RNX2639" s="218"/>
      <c r="RNY2639" s="218"/>
      <c r="RNZ2639" s="218"/>
      <c r="ROA2639" s="218"/>
      <c r="ROB2639" s="218"/>
      <c r="ROC2639" s="218"/>
      <c r="ROD2639" s="218"/>
      <c r="ROE2639" s="218"/>
      <c r="ROF2639" s="218"/>
      <c r="ROG2639" s="218"/>
      <c r="ROH2639" s="218"/>
      <c r="ROI2639" s="218"/>
      <c r="ROJ2639" s="218"/>
      <c r="ROK2639" s="218"/>
      <c r="ROL2639" s="218"/>
      <c r="ROM2639" s="218"/>
      <c r="RON2639" s="218"/>
      <c r="ROO2639" s="218"/>
      <c r="ROP2639" s="218"/>
      <c r="ROQ2639" s="218"/>
      <c r="ROR2639" s="218"/>
      <c r="ROS2639" s="218"/>
      <c r="ROT2639" s="218"/>
      <c r="ROU2639" s="218"/>
      <c r="ROV2639" s="218"/>
      <c r="ROW2639" s="218"/>
      <c r="ROX2639" s="218"/>
      <c r="ROY2639" s="218"/>
      <c r="ROZ2639" s="218"/>
      <c r="RPA2639" s="218"/>
      <c r="RPB2639" s="218"/>
      <c r="RPC2639" s="218"/>
      <c r="RPD2639" s="218"/>
      <c r="RPE2639" s="218"/>
      <c r="RPF2639" s="218"/>
      <c r="RPG2639" s="218"/>
      <c r="RPH2639" s="218"/>
      <c r="RPI2639" s="218"/>
      <c r="RPJ2639" s="218"/>
      <c r="RPK2639" s="218"/>
      <c r="RPL2639" s="218"/>
      <c r="RPM2639" s="218"/>
      <c r="RPN2639" s="218"/>
      <c r="RPO2639" s="218"/>
      <c r="RPP2639" s="218"/>
      <c r="RPQ2639" s="218"/>
      <c r="RPR2639" s="218"/>
      <c r="RPS2639" s="218"/>
      <c r="RPT2639" s="218"/>
      <c r="RPU2639" s="218"/>
      <c r="RPV2639" s="218"/>
      <c r="RPW2639" s="218"/>
      <c r="RPX2639" s="218"/>
      <c r="RPY2639" s="218"/>
      <c r="RPZ2639" s="218"/>
      <c r="RQA2639" s="218"/>
      <c r="RQB2639" s="218"/>
      <c r="RQC2639" s="218"/>
      <c r="RQD2639" s="218"/>
      <c r="RQE2639" s="218"/>
      <c r="RQF2639" s="218"/>
      <c r="RQG2639" s="218"/>
      <c r="RQH2639" s="218"/>
      <c r="RQI2639" s="218"/>
      <c r="RQJ2639" s="218"/>
      <c r="RQK2639" s="218"/>
      <c r="RQL2639" s="218"/>
      <c r="RQM2639" s="218"/>
      <c r="RQN2639" s="218"/>
      <c r="RQO2639" s="218"/>
      <c r="RQP2639" s="218"/>
      <c r="RQQ2639" s="218"/>
      <c r="RQR2639" s="218"/>
      <c r="RQS2639" s="218"/>
      <c r="RQT2639" s="218"/>
      <c r="RQU2639" s="218"/>
      <c r="RQV2639" s="218"/>
      <c r="RQW2639" s="218"/>
      <c r="RQX2639" s="218"/>
      <c r="RQY2639" s="218"/>
      <c r="RQZ2639" s="218"/>
      <c r="RRA2639" s="218"/>
      <c r="RRB2639" s="218"/>
      <c r="RRC2639" s="218"/>
      <c r="RRD2639" s="218"/>
      <c r="RRE2639" s="218"/>
      <c r="RRF2639" s="218"/>
      <c r="RRG2639" s="218"/>
      <c r="RRH2639" s="218"/>
      <c r="RRI2639" s="218"/>
      <c r="RRJ2639" s="218"/>
      <c r="RRK2639" s="218"/>
      <c r="RRL2639" s="218"/>
      <c r="RRM2639" s="218"/>
      <c r="RRN2639" s="218"/>
      <c r="RRO2639" s="218"/>
      <c r="RRP2639" s="218"/>
      <c r="RRQ2639" s="218"/>
      <c r="RRR2639" s="218"/>
      <c r="RRS2639" s="218"/>
      <c r="RRT2639" s="218"/>
      <c r="RRU2639" s="218"/>
      <c r="RRV2639" s="218"/>
      <c r="RRW2639" s="218"/>
      <c r="RRX2639" s="218"/>
      <c r="RRY2639" s="218"/>
      <c r="RRZ2639" s="218"/>
      <c r="RSA2639" s="218"/>
      <c r="RSB2639" s="218"/>
      <c r="RSC2639" s="218"/>
      <c r="RSD2639" s="218"/>
      <c r="RSE2639" s="218"/>
      <c r="RSF2639" s="218"/>
      <c r="RSG2639" s="218"/>
      <c r="RSH2639" s="218"/>
      <c r="RSI2639" s="218"/>
      <c r="RSJ2639" s="218"/>
      <c r="RSK2639" s="218"/>
      <c r="RSL2639" s="218"/>
      <c r="RSM2639" s="218"/>
      <c r="RSN2639" s="218"/>
      <c r="RSO2639" s="218"/>
      <c r="RSP2639" s="218"/>
      <c r="RSQ2639" s="218"/>
      <c r="RSR2639" s="218"/>
      <c r="RSS2639" s="218"/>
      <c r="RST2639" s="218"/>
      <c r="RSU2639" s="218"/>
      <c r="RSV2639" s="218"/>
      <c r="RSW2639" s="218"/>
      <c r="RSX2639" s="218"/>
      <c r="RSY2639" s="218"/>
      <c r="RSZ2639" s="218"/>
      <c r="RTA2639" s="218"/>
      <c r="RTB2639" s="218"/>
      <c r="RTC2639" s="218"/>
      <c r="RTD2639" s="218"/>
      <c r="RTE2639" s="218"/>
      <c r="RTF2639" s="218"/>
      <c r="RTG2639" s="218"/>
      <c r="RTH2639" s="218"/>
      <c r="RTI2639" s="218"/>
      <c r="RTJ2639" s="218"/>
      <c r="RTK2639" s="218"/>
      <c r="RTL2639" s="218"/>
      <c r="RTM2639" s="218"/>
      <c r="RTN2639" s="218"/>
      <c r="RTO2639" s="218"/>
      <c r="RTP2639" s="218"/>
      <c r="RTQ2639" s="218"/>
      <c r="RTR2639" s="218"/>
      <c r="RTS2639" s="218"/>
      <c r="RTT2639" s="218"/>
      <c r="RTU2639" s="218"/>
      <c r="RTV2639" s="218"/>
      <c r="RTW2639" s="218"/>
      <c r="RTX2639" s="218"/>
      <c r="RTY2639" s="218"/>
      <c r="RTZ2639" s="218"/>
      <c r="RUA2639" s="218"/>
      <c r="RUB2639" s="218"/>
      <c r="RUC2639" s="218"/>
      <c r="RUD2639" s="218"/>
      <c r="RUE2639" s="218"/>
      <c r="RUF2639" s="218"/>
      <c r="RUG2639" s="218"/>
      <c r="RUH2639" s="218"/>
      <c r="RUI2639" s="218"/>
      <c r="RUJ2639" s="218"/>
      <c r="RUK2639" s="218"/>
      <c r="RUL2639" s="218"/>
      <c r="RUM2639" s="218"/>
      <c r="RUN2639" s="218"/>
      <c r="RUO2639" s="218"/>
      <c r="RUP2639" s="218"/>
      <c r="RUQ2639" s="218"/>
      <c r="RUR2639" s="218"/>
      <c r="RUS2639" s="218"/>
      <c r="RUT2639" s="218"/>
      <c r="RUU2639" s="218"/>
      <c r="RUV2639" s="218"/>
      <c r="RUW2639" s="218"/>
      <c r="RUX2639" s="218"/>
      <c r="RUY2639" s="218"/>
      <c r="RUZ2639" s="218"/>
      <c r="RVA2639" s="218"/>
      <c r="RVB2639" s="218"/>
      <c r="RVC2639" s="218"/>
      <c r="RVD2639" s="218"/>
      <c r="RVE2639" s="218"/>
      <c r="RVF2639" s="218"/>
      <c r="RVG2639" s="218"/>
      <c r="RVH2639" s="218"/>
      <c r="RVI2639" s="218"/>
      <c r="RVJ2639" s="218"/>
      <c r="RVK2639" s="218"/>
      <c r="RVL2639" s="218"/>
      <c r="RVM2639" s="218"/>
      <c r="RVN2639" s="218"/>
      <c r="RVO2639" s="218"/>
      <c r="RVP2639" s="218"/>
      <c r="RVQ2639" s="218"/>
      <c r="RVR2639" s="218"/>
      <c r="RVS2639" s="218"/>
      <c r="RVT2639" s="218"/>
      <c r="RVU2639" s="218"/>
      <c r="RVV2639" s="218"/>
      <c r="RVW2639" s="218"/>
      <c r="RVX2639" s="218"/>
      <c r="RVY2639" s="218"/>
      <c r="RVZ2639" s="218"/>
      <c r="RWA2639" s="218"/>
      <c r="RWB2639" s="218"/>
      <c r="RWC2639" s="218"/>
      <c r="RWD2639" s="218"/>
      <c r="RWE2639" s="218"/>
      <c r="RWF2639" s="218"/>
      <c r="RWG2639" s="218"/>
      <c r="RWH2639" s="218"/>
      <c r="RWI2639" s="218"/>
      <c r="RWJ2639" s="218"/>
      <c r="RWK2639" s="218"/>
      <c r="RWL2639" s="218"/>
      <c r="RWM2639" s="218"/>
      <c r="RWN2639" s="218"/>
      <c r="RWO2639" s="218"/>
      <c r="RWP2639" s="218"/>
      <c r="RWQ2639" s="218"/>
      <c r="RWR2639" s="218"/>
      <c r="RWS2639" s="218"/>
      <c r="RWT2639" s="218"/>
      <c r="RWU2639" s="218"/>
      <c r="RWV2639" s="218"/>
      <c r="RWW2639" s="218"/>
      <c r="RWX2639" s="218"/>
      <c r="RWY2639" s="218"/>
      <c r="RWZ2639" s="218"/>
      <c r="RXA2639" s="218"/>
      <c r="RXB2639" s="218"/>
      <c r="RXC2639" s="218"/>
      <c r="RXD2639" s="218"/>
      <c r="RXE2639" s="218"/>
      <c r="RXF2639" s="218"/>
      <c r="RXG2639" s="218"/>
      <c r="RXH2639" s="218"/>
      <c r="RXI2639" s="218"/>
      <c r="RXJ2639" s="218"/>
      <c r="RXK2639" s="218"/>
      <c r="RXL2639" s="218"/>
      <c r="RXM2639" s="218"/>
      <c r="RXN2639" s="218"/>
      <c r="RXO2639" s="218"/>
      <c r="RXP2639" s="218"/>
      <c r="RXQ2639" s="218"/>
      <c r="RXR2639" s="218"/>
      <c r="RXS2639" s="218"/>
      <c r="RXT2639" s="218"/>
      <c r="RXU2639" s="218"/>
      <c r="RXV2639" s="218"/>
      <c r="RXW2639" s="218"/>
      <c r="RXX2639" s="218"/>
      <c r="RXY2639" s="218"/>
      <c r="RXZ2639" s="218"/>
      <c r="RYA2639" s="218"/>
      <c r="RYB2639" s="218"/>
      <c r="RYC2639" s="218"/>
      <c r="RYD2639" s="218"/>
      <c r="RYE2639" s="218"/>
      <c r="RYF2639" s="218"/>
      <c r="RYG2639" s="218"/>
      <c r="RYH2639" s="218"/>
      <c r="RYI2639" s="218"/>
      <c r="RYJ2639" s="218"/>
      <c r="RYK2639" s="218"/>
      <c r="RYL2639" s="218"/>
      <c r="RYM2639" s="218"/>
      <c r="RYN2639" s="218"/>
      <c r="RYO2639" s="218"/>
      <c r="RYP2639" s="218"/>
      <c r="RYQ2639" s="218"/>
      <c r="RYR2639" s="218"/>
      <c r="RYS2639" s="218"/>
      <c r="RYT2639" s="218"/>
      <c r="RYU2639" s="218"/>
      <c r="RYV2639" s="218"/>
      <c r="RYW2639" s="218"/>
      <c r="RYX2639" s="218"/>
      <c r="RYY2639" s="218"/>
      <c r="RYZ2639" s="218"/>
      <c r="RZA2639" s="218"/>
      <c r="RZB2639" s="218"/>
      <c r="RZC2639" s="218"/>
      <c r="RZD2639" s="218"/>
      <c r="RZE2639" s="218"/>
      <c r="RZF2639" s="218"/>
      <c r="RZG2639" s="218"/>
      <c r="RZH2639" s="218"/>
      <c r="RZI2639" s="218"/>
      <c r="RZJ2639" s="218"/>
      <c r="RZK2639" s="218"/>
      <c r="RZL2639" s="218"/>
      <c r="RZM2639" s="218"/>
      <c r="RZN2639" s="218"/>
      <c r="RZO2639" s="218"/>
      <c r="RZP2639" s="218"/>
      <c r="RZQ2639" s="218"/>
      <c r="RZR2639" s="218"/>
      <c r="RZS2639" s="218"/>
      <c r="RZT2639" s="218"/>
      <c r="RZU2639" s="218"/>
      <c r="RZV2639" s="218"/>
      <c r="RZW2639" s="218"/>
      <c r="RZX2639" s="218"/>
      <c r="RZY2639" s="218"/>
      <c r="RZZ2639" s="218"/>
      <c r="SAA2639" s="218"/>
      <c r="SAB2639" s="218"/>
      <c r="SAC2639" s="218"/>
      <c r="SAD2639" s="218"/>
      <c r="SAE2639" s="218"/>
      <c r="SAF2639" s="218"/>
      <c r="SAG2639" s="218"/>
      <c r="SAH2639" s="218"/>
      <c r="SAI2639" s="218"/>
      <c r="SAJ2639" s="218"/>
      <c r="SAK2639" s="218"/>
      <c r="SAL2639" s="218"/>
      <c r="SAM2639" s="218"/>
      <c r="SAN2639" s="218"/>
      <c r="SAO2639" s="218"/>
      <c r="SAP2639" s="218"/>
      <c r="SAQ2639" s="218"/>
      <c r="SAR2639" s="218"/>
      <c r="SAS2639" s="218"/>
      <c r="SAT2639" s="218"/>
      <c r="SAU2639" s="218"/>
      <c r="SAV2639" s="218"/>
      <c r="SAW2639" s="218"/>
      <c r="SAX2639" s="218"/>
      <c r="SAY2639" s="218"/>
      <c r="SAZ2639" s="218"/>
      <c r="SBA2639" s="218"/>
      <c r="SBB2639" s="218"/>
      <c r="SBC2639" s="218"/>
      <c r="SBD2639" s="218"/>
      <c r="SBE2639" s="218"/>
      <c r="SBF2639" s="218"/>
      <c r="SBG2639" s="218"/>
      <c r="SBH2639" s="218"/>
      <c r="SBI2639" s="218"/>
      <c r="SBJ2639" s="218"/>
      <c r="SBK2639" s="218"/>
      <c r="SBL2639" s="218"/>
      <c r="SBM2639" s="218"/>
      <c r="SBN2639" s="218"/>
      <c r="SBO2639" s="218"/>
      <c r="SBP2639" s="218"/>
      <c r="SBQ2639" s="218"/>
      <c r="SBR2639" s="218"/>
      <c r="SBS2639" s="218"/>
      <c r="SBT2639" s="218"/>
      <c r="SBU2639" s="218"/>
      <c r="SBV2639" s="218"/>
      <c r="SBW2639" s="218"/>
      <c r="SBX2639" s="218"/>
      <c r="SBY2639" s="218"/>
      <c r="SBZ2639" s="218"/>
      <c r="SCA2639" s="218"/>
      <c r="SCB2639" s="218"/>
      <c r="SCC2639" s="218"/>
      <c r="SCD2639" s="218"/>
      <c r="SCE2639" s="218"/>
      <c r="SCF2639" s="218"/>
      <c r="SCG2639" s="218"/>
      <c r="SCH2639" s="218"/>
      <c r="SCI2639" s="218"/>
      <c r="SCJ2639" s="218"/>
      <c r="SCK2639" s="218"/>
      <c r="SCL2639" s="218"/>
      <c r="SCM2639" s="218"/>
      <c r="SCN2639" s="218"/>
      <c r="SCO2639" s="218"/>
      <c r="SCP2639" s="218"/>
      <c r="SCQ2639" s="218"/>
      <c r="SCR2639" s="218"/>
      <c r="SCS2639" s="218"/>
      <c r="SCT2639" s="218"/>
      <c r="SCU2639" s="218"/>
      <c r="SCV2639" s="218"/>
      <c r="SCW2639" s="218"/>
      <c r="SCX2639" s="218"/>
      <c r="SCY2639" s="218"/>
      <c r="SCZ2639" s="218"/>
      <c r="SDA2639" s="218"/>
      <c r="SDB2639" s="218"/>
      <c r="SDC2639" s="218"/>
      <c r="SDD2639" s="218"/>
      <c r="SDE2639" s="218"/>
      <c r="SDF2639" s="218"/>
      <c r="SDG2639" s="218"/>
      <c r="SDH2639" s="218"/>
      <c r="SDI2639" s="218"/>
      <c r="SDJ2639" s="218"/>
      <c r="SDK2639" s="218"/>
      <c r="SDL2639" s="218"/>
      <c r="SDM2639" s="218"/>
      <c r="SDN2639" s="218"/>
      <c r="SDO2639" s="218"/>
      <c r="SDP2639" s="218"/>
      <c r="SDQ2639" s="218"/>
      <c r="SDR2639" s="218"/>
      <c r="SDS2639" s="218"/>
      <c r="SDT2639" s="218"/>
      <c r="SDU2639" s="218"/>
      <c r="SDV2639" s="218"/>
      <c r="SDW2639" s="218"/>
      <c r="SDX2639" s="218"/>
      <c r="SDY2639" s="218"/>
      <c r="SDZ2639" s="218"/>
      <c r="SEA2639" s="218"/>
      <c r="SEB2639" s="218"/>
      <c r="SEC2639" s="218"/>
      <c r="SED2639" s="218"/>
      <c r="SEE2639" s="218"/>
      <c r="SEF2639" s="218"/>
      <c r="SEG2639" s="218"/>
      <c r="SEH2639" s="218"/>
      <c r="SEI2639" s="218"/>
      <c r="SEJ2639" s="218"/>
      <c r="SEK2639" s="218"/>
      <c r="SEL2639" s="218"/>
      <c r="SEM2639" s="218"/>
      <c r="SEN2639" s="218"/>
      <c r="SEO2639" s="218"/>
      <c r="SEP2639" s="218"/>
      <c r="SEQ2639" s="218"/>
      <c r="SER2639" s="218"/>
      <c r="SES2639" s="218"/>
      <c r="SET2639" s="218"/>
      <c r="SEU2639" s="218"/>
      <c r="SEV2639" s="218"/>
      <c r="SEW2639" s="218"/>
      <c r="SEX2639" s="218"/>
      <c r="SEY2639" s="218"/>
      <c r="SEZ2639" s="218"/>
      <c r="SFA2639" s="218"/>
      <c r="SFB2639" s="218"/>
      <c r="SFC2639" s="218"/>
      <c r="SFD2639" s="218"/>
      <c r="SFE2639" s="218"/>
      <c r="SFF2639" s="218"/>
      <c r="SFG2639" s="218"/>
      <c r="SFH2639" s="218"/>
      <c r="SFI2639" s="218"/>
      <c r="SFJ2639" s="218"/>
      <c r="SFK2639" s="218"/>
      <c r="SFL2639" s="218"/>
      <c r="SFM2639" s="218"/>
      <c r="SFN2639" s="218"/>
      <c r="SFO2639" s="218"/>
      <c r="SFP2639" s="218"/>
      <c r="SFQ2639" s="218"/>
      <c r="SFR2639" s="218"/>
      <c r="SFS2639" s="218"/>
      <c r="SFT2639" s="218"/>
      <c r="SFU2639" s="218"/>
      <c r="SFV2639" s="218"/>
      <c r="SFW2639" s="218"/>
      <c r="SFX2639" s="218"/>
      <c r="SFY2639" s="218"/>
      <c r="SFZ2639" s="218"/>
      <c r="SGA2639" s="218"/>
      <c r="SGB2639" s="218"/>
      <c r="SGC2639" s="218"/>
      <c r="SGD2639" s="218"/>
      <c r="SGE2639" s="218"/>
      <c r="SGF2639" s="218"/>
      <c r="SGG2639" s="218"/>
      <c r="SGH2639" s="218"/>
      <c r="SGI2639" s="218"/>
      <c r="SGJ2639" s="218"/>
      <c r="SGK2639" s="218"/>
      <c r="SGL2639" s="218"/>
      <c r="SGM2639" s="218"/>
      <c r="SGN2639" s="218"/>
      <c r="SGO2639" s="218"/>
      <c r="SGP2639" s="218"/>
      <c r="SGQ2639" s="218"/>
      <c r="SGR2639" s="218"/>
      <c r="SGS2639" s="218"/>
      <c r="SGT2639" s="218"/>
      <c r="SGU2639" s="218"/>
      <c r="SGV2639" s="218"/>
      <c r="SGW2639" s="218"/>
      <c r="SGX2639" s="218"/>
      <c r="SGY2639" s="218"/>
      <c r="SGZ2639" s="218"/>
      <c r="SHA2639" s="218"/>
      <c r="SHB2639" s="218"/>
      <c r="SHC2639" s="218"/>
      <c r="SHD2639" s="218"/>
      <c r="SHE2639" s="218"/>
      <c r="SHF2639" s="218"/>
      <c r="SHG2639" s="218"/>
      <c r="SHH2639" s="218"/>
      <c r="SHI2639" s="218"/>
      <c r="SHJ2639" s="218"/>
      <c r="SHK2639" s="218"/>
      <c r="SHL2639" s="218"/>
      <c r="SHM2639" s="218"/>
      <c r="SHN2639" s="218"/>
      <c r="SHO2639" s="218"/>
      <c r="SHP2639" s="218"/>
      <c r="SHQ2639" s="218"/>
      <c r="SHR2639" s="218"/>
      <c r="SHS2639" s="218"/>
      <c r="SHT2639" s="218"/>
      <c r="SHU2639" s="218"/>
      <c r="SHV2639" s="218"/>
      <c r="SHW2639" s="218"/>
      <c r="SHX2639" s="218"/>
      <c r="SHY2639" s="218"/>
      <c r="SHZ2639" s="218"/>
      <c r="SIA2639" s="218"/>
      <c r="SIB2639" s="218"/>
      <c r="SIC2639" s="218"/>
      <c r="SID2639" s="218"/>
      <c r="SIE2639" s="218"/>
      <c r="SIF2639" s="218"/>
      <c r="SIG2639" s="218"/>
      <c r="SIH2639" s="218"/>
      <c r="SII2639" s="218"/>
      <c r="SIJ2639" s="218"/>
      <c r="SIK2639" s="218"/>
      <c r="SIL2639" s="218"/>
      <c r="SIM2639" s="218"/>
      <c r="SIN2639" s="218"/>
      <c r="SIO2639" s="218"/>
      <c r="SIP2639" s="218"/>
      <c r="SIQ2639" s="218"/>
      <c r="SIR2639" s="218"/>
      <c r="SIS2639" s="218"/>
      <c r="SIT2639" s="218"/>
      <c r="SIU2639" s="218"/>
      <c r="SIV2639" s="218"/>
      <c r="SIW2639" s="218"/>
      <c r="SIX2639" s="218"/>
      <c r="SIY2639" s="218"/>
      <c r="SIZ2639" s="218"/>
      <c r="SJA2639" s="218"/>
      <c r="SJB2639" s="218"/>
      <c r="SJC2639" s="218"/>
      <c r="SJD2639" s="218"/>
      <c r="SJE2639" s="218"/>
      <c r="SJF2639" s="218"/>
      <c r="SJG2639" s="218"/>
      <c r="SJH2639" s="218"/>
      <c r="SJI2639" s="218"/>
      <c r="SJJ2639" s="218"/>
      <c r="SJK2639" s="218"/>
      <c r="SJL2639" s="218"/>
      <c r="SJM2639" s="218"/>
      <c r="SJN2639" s="218"/>
      <c r="SJO2639" s="218"/>
      <c r="SJP2639" s="218"/>
      <c r="SJQ2639" s="218"/>
      <c r="SJR2639" s="218"/>
      <c r="SJS2639" s="218"/>
      <c r="SJT2639" s="218"/>
      <c r="SJU2639" s="218"/>
      <c r="SJV2639" s="218"/>
      <c r="SJW2639" s="218"/>
      <c r="SJX2639" s="218"/>
      <c r="SJY2639" s="218"/>
      <c r="SJZ2639" s="218"/>
      <c r="SKA2639" s="218"/>
      <c r="SKB2639" s="218"/>
      <c r="SKC2639" s="218"/>
      <c r="SKD2639" s="218"/>
      <c r="SKE2639" s="218"/>
      <c r="SKF2639" s="218"/>
      <c r="SKG2639" s="218"/>
      <c r="SKH2639" s="218"/>
      <c r="SKI2639" s="218"/>
      <c r="SKJ2639" s="218"/>
      <c r="SKK2639" s="218"/>
      <c r="SKL2639" s="218"/>
      <c r="SKM2639" s="218"/>
      <c r="SKN2639" s="218"/>
      <c r="SKO2639" s="218"/>
      <c r="SKP2639" s="218"/>
      <c r="SKQ2639" s="218"/>
      <c r="SKR2639" s="218"/>
      <c r="SKS2639" s="218"/>
      <c r="SKT2639" s="218"/>
      <c r="SKU2639" s="218"/>
      <c r="SKV2639" s="218"/>
      <c r="SKW2639" s="218"/>
      <c r="SKX2639" s="218"/>
      <c r="SKY2639" s="218"/>
      <c r="SKZ2639" s="218"/>
      <c r="SLA2639" s="218"/>
      <c r="SLB2639" s="218"/>
      <c r="SLC2639" s="218"/>
      <c r="SLD2639" s="218"/>
      <c r="SLE2639" s="218"/>
      <c r="SLF2639" s="218"/>
      <c r="SLG2639" s="218"/>
      <c r="SLH2639" s="218"/>
      <c r="SLI2639" s="218"/>
      <c r="SLJ2639" s="218"/>
      <c r="SLK2639" s="218"/>
      <c r="SLL2639" s="218"/>
      <c r="SLM2639" s="218"/>
      <c r="SLN2639" s="218"/>
      <c r="SLO2639" s="218"/>
      <c r="SLP2639" s="218"/>
      <c r="SLQ2639" s="218"/>
      <c r="SLR2639" s="218"/>
      <c r="SLS2639" s="218"/>
      <c r="SLT2639" s="218"/>
      <c r="SLU2639" s="218"/>
      <c r="SLV2639" s="218"/>
      <c r="SLW2639" s="218"/>
      <c r="SLX2639" s="218"/>
      <c r="SLY2639" s="218"/>
      <c r="SLZ2639" s="218"/>
      <c r="SMA2639" s="218"/>
      <c r="SMB2639" s="218"/>
      <c r="SMC2639" s="218"/>
      <c r="SMD2639" s="218"/>
      <c r="SME2639" s="218"/>
      <c r="SMF2639" s="218"/>
      <c r="SMG2639" s="218"/>
      <c r="SMH2639" s="218"/>
      <c r="SMI2639" s="218"/>
      <c r="SMJ2639" s="218"/>
      <c r="SMK2639" s="218"/>
      <c r="SML2639" s="218"/>
      <c r="SMM2639" s="218"/>
      <c r="SMN2639" s="218"/>
      <c r="SMO2639" s="218"/>
      <c r="SMP2639" s="218"/>
      <c r="SMQ2639" s="218"/>
      <c r="SMR2639" s="218"/>
      <c r="SMS2639" s="218"/>
      <c r="SMT2639" s="218"/>
      <c r="SMU2639" s="218"/>
      <c r="SMV2639" s="218"/>
      <c r="SMW2639" s="218"/>
      <c r="SMX2639" s="218"/>
      <c r="SMY2639" s="218"/>
      <c r="SMZ2639" s="218"/>
      <c r="SNA2639" s="218"/>
      <c r="SNB2639" s="218"/>
      <c r="SNC2639" s="218"/>
      <c r="SND2639" s="218"/>
      <c r="SNE2639" s="218"/>
      <c r="SNF2639" s="218"/>
      <c r="SNG2639" s="218"/>
      <c r="SNH2639" s="218"/>
      <c r="SNI2639" s="218"/>
      <c r="SNJ2639" s="218"/>
      <c r="SNK2639" s="218"/>
      <c r="SNL2639" s="218"/>
      <c r="SNM2639" s="218"/>
      <c r="SNN2639" s="218"/>
      <c r="SNO2639" s="218"/>
      <c r="SNP2639" s="218"/>
      <c r="SNQ2639" s="218"/>
      <c r="SNR2639" s="218"/>
      <c r="SNS2639" s="218"/>
      <c r="SNT2639" s="218"/>
      <c r="SNU2639" s="218"/>
      <c r="SNV2639" s="218"/>
      <c r="SNW2639" s="218"/>
      <c r="SNX2639" s="218"/>
      <c r="SNY2639" s="218"/>
      <c r="SNZ2639" s="218"/>
      <c r="SOA2639" s="218"/>
      <c r="SOB2639" s="218"/>
      <c r="SOC2639" s="218"/>
      <c r="SOD2639" s="218"/>
      <c r="SOE2639" s="218"/>
      <c r="SOF2639" s="218"/>
      <c r="SOG2639" s="218"/>
      <c r="SOH2639" s="218"/>
      <c r="SOI2639" s="218"/>
      <c r="SOJ2639" s="218"/>
      <c r="SOK2639" s="218"/>
      <c r="SOL2639" s="218"/>
      <c r="SOM2639" s="218"/>
      <c r="SON2639" s="218"/>
      <c r="SOO2639" s="218"/>
      <c r="SOP2639" s="218"/>
      <c r="SOQ2639" s="218"/>
      <c r="SOR2639" s="218"/>
      <c r="SOS2639" s="218"/>
      <c r="SOT2639" s="218"/>
      <c r="SOU2639" s="218"/>
      <c r="SOV2639" s="218"/>
      <c r="SOW2639" s="218"/>
      <c r="SOX2639" s="218"/>
      <c r="SOY2639" s="218"/>
      <c r="SOZ2639" s="218"/>
      <c r="SPA2639" s="218"/>
      <c r="SPB2639" s="218"/>
      <c r="SPC2639" s="218"/>
      <c r="SPD2639" s="218"/>
      <c r="SPE2639" s="218"/>
      <c r="SPF2639" s="218"/>
      <c r="SPG2639" s="218"/>
      <c r="SPH2639" s="218"/>
      <c r="SPI2639" s="218"/>
      <c r="SPJ2639" s="218"/>
      <c r="SPK2639" s="218"/>
      <c r="SPL2639" s="218"/>
      <c r="SPM2639" s="218"/>
      <c r="SPN2639" s="218"/>
      <c r="SPO2639" s="218"/>
      <c r="SPP2639" s="218"/>
      <c r="SPQ2639" s="218"/>
      <c r="SPR2639" s="218"/>
      <c r="SPS2639" s="218"/>
      <c r="SPT2639" s="218"/>
      <c r="SPU2639" s="218"/>
      <c r="SPV2639" s="218"/>
      <c r="SPW2639" s="218"/>
      <c r="SPX2639" s="218"/>
      <c r="SPY2639" s="218"/>
      <c r="SPZ2639" s="218"/>
      <c r="SQA2639" s="218"/>
      <c r="SQB2639" s="218"/>
      <c r="SQC2639" s="218"/>
      <c r="SQD2639" s="218"/>
      <c r="SQE2639" s="218"/>
      <c r="SQF2639" s="218"/>
      <c r="SQG2639" s="218"/>
      <c r="SQH2639" s="218"/>
      <c r="SQI2639" s="218"/>
      <c r="SQJ2639" s="218"/>
      <c r="SQK2639" s="218"/>
      <c r="SQL2639" s="218"/>
      <c r="SQM2639" s="218"/>
      <c r="SQN2639" s="218"/>
      <c r="SQO2639" s="218"/>
      <c r="SQP2639" s="218"/>
      <c r="SQQ2639" s="218"/>
      <c r="SQR2639" s="218"/>
      <c r="SQS2639" s="218"/>
      <c r="SQT2639" s="218"/>
      <c r="SQU2639" s="218"/>
      <c r="SQV2639" s="218"/>
      <c r="SQW2639" s="218"/>
      <c r="SQX2639" s="218"/>
      <c r="SQY2639" s="218"/>
      <c r="SQZ2639" s="218"/>
      <c r="SRA2639" s="218"/>
      <c r="SRB2639" s="218"/>
      <c r="SRC2639" s="218"/>
      <c r="SRD2639" s="218"/>
      <c r="SRE2639" s="218"/>
      <c r="SRF2639" s="218"/>
      <c r="SRG2639" s="218"/>
      <c r="SRH2639" s="218"/>
      <c r="SRI2639" s="218"/>
      <c r="SRJ2639" s="218"/>
      <c r="SRK2639" s="218"/>
      <c r="SRL2639" s="218"/>
      <c r="SRM2639" s="218"/>
      <c r="SRN2639" s="218"/>
      <c r="SRO2639" s="218"/>
      <c r="SRP2639" s="218"/>
      <c r="SRQ2639" s="218"/>
      <c r="SRR2639" s="218"/>
      <c r="SRS2639" s="218"/>
      <c r="SRT2639" s="218"/>
      <c r="SRU2639" s="218"/>
      <c r="SRV2639" s="218"/>
      <c r="SRW2639" s="218"/>
      <c r="SRX2639" s="218"/>
      <c r="SRY2639" s="218"/>
      <c r="SRZ2639" s="218"/>
      <c r="SSA2639" s="218"/>
      <c r="SSB2639" s="218"/>
      <c r="SSC2639" s="218"/>
      <c r="SSD2639" s="218"/>
      <c r="SSE2639" s="218"/>
      <c r="SSF2639" s="218"/>
      <c r="SSG2639" s="218"/>
      <c r="SSH2639" s="218"/>
      <c r="SSI2639" s="218"/>
      <c r="SSJ2639" s="218"/>
      <c r="SSK2639" s="218"/>
      <c r="SSL2639" s="218"/>
      <c r="SSM2639" s="218"/>
      <c r="SSN2639" s="218"/>
      <c r="SSO2639" s="218"/>
      <c r="SSP2639" s="218"/>
      <c r="SSQ2639" s="218"/>
      <c r="SSR2639" s="218"/>
      <c r="SSS2639" s="218"/>
      <c r="SST2639" s="218"/>
      <c r="SSU2639" s="218"/>
      <c r="SSV2639" s="218"/>
      <c r="SSW2639" s="218"/>
      <c r="SSX2639" s="218"/>
      <c r="SSY2639" s="218"/>
      <c r="SSZ2639" s="218"/>
      <c r="STA2639" s="218"/>
      <c r="STB2639" s="218"/>
      <c r="STC2639" s="218"/>
      <c r="STD2639" s="218"/>
      <c r="STE2639" s="218"/>
      <c r="STF2639" s="218"/>
      <c r="STG2639" s="218"/>
      <c r="STH2639" s="218"/>
      <c r="STI2639" s="218"/>
      <c r="STJ2639" s="218"/>
      <c r="STK2639" s="218"/>
      <c r="STL2639" s="218"/>
      <c r="STM2639" s="218"/>
      <c r="STN2639" s="218"/>
      <c r="STO2639" s="218"/>
      <c r="STP2639" s="218"/>
      <c r="STQ2639" s="218"/>
      <c r="STR2639" s="218"/>
      <c r="STS2639" s="218"/>
      <c r="STT2639" s="218"/>
      <c r="STU2639" s="218"/>
      <c r="STV2639" s="218"/>
      <c r="STW2639" s="218"/>
      <c r="STX2639" s="218"/>
      <c r="STY2639" s="218"/>
      <c r="STZ2639" s="218"/>
      <c r="SUA2639" s="218"/>
      <c r="SUB2639" s="218"/>
      <c r="SUC2639" s="218"/>
      <c r="SUD2639" s="218"/>
      <c r="SUE2639" s="218"/>
      <c r="SUF2639" s="218"/>
      <c r="SUG2639" s="218"/>
      <c r="SUH2639" s="218"/>
      <c r="SUI2639" s="218"/>
      <c r="SUJ2639" s="218"/>
      <c r="SUK2639" s="218"/>
      <c r="SUL2639" s="218"/>
      <c r="SUM2639" s="218"/>
      <c r="SUN2639" s="218"/>
      <c r="SUO2639" s="218"/>
      <c r="SUP2639" s="218"/>
      <c r="SUQ2639" s="218"/>
      <c r="SUR2639" s="218"/>
      <c r="SUS2639" s="218"/>
      <c r="SUT2639" s="218"/>
      <c r="SUU2639" s="218"/>
      <c r="SUV2639" s="218"/>
      <c r="SUW2639" s="218"/>
      <c r="SUX2639" s="218"/>
      <c r="SUY2639" s="218"/>
      <c r="SUZ2639" s="218"/>
      <c r="SVA2639" s="218"/>
      <c r="SVB2639" s="218"/>
      <c r="SVC2639" s="218"/>
      <c r="SVD2639" s="218"/>
      <c r="SVE2639" s="218"/>
      <c r="SVF2639" s="218"/>
      <c r="SVG2639" s="218"/>
      <c r="SVH2639" s="218"/>
      <c r="SVI2639" s="218"/>
      <c r="SVJ2639" s="218"/>
      <c r="SVK2639" s="218"/>
      <c r="SVL2639" s="218"/>
      <c r="SVM2639" s="218"/>
      <c r="SVN2639" s="218"/>
      <c r="SVO2639" s="218"/>
      <c r="SVP2639" s="218"/>
      <c r="SVQ2639" s="218"/>
      <c r="SVR2639" s="218"/>
      <c r="SVS2639" s="218"/>
      <c r="SVT2639" s="218"/>
      <c r="SVU2639" s="218"/>
      <c r="SVV2639" s="218"/>
      <c r="SVW2639" s="218"/>
      <c r="SVX2639" s="218"/>
      <c r="SVY2639" s="218"/>
      <c r="SVZ2639" s="218"/>
      <c r="SWA2639" s="218"/>
      <c r="SWB2639" s="218"/>
      <c r="SWC2639" s="218"/>
      <c r="SWD2639" s="218"/>
      <c r="SWE2639" s="218"/>
      <c r="SWF2639" s="218"/>
      <c r="SWG2639" s="218"/>
      <c r="SWH2639" s="218"/>
      <c r="SWI2639" s="218"/>
      <c r="SWJ2639" s="218"/>
      <c r="SWK2639" s="218"/>
      <c r="SWL2639" s="218"/>
      <c r="SWM2639" s="218"/>
      <c r="SWN2639" s="218"/>
      <c r="SWO2639" s="218"/>
      <c r="SWP2639" s="218"/>
      <c r="SWQ2639" s="218"/>
      <c r="SWR2639" s="218"/>
      <c r="SWS2639" s="218"/>
      <c r="SWT2639" s="218"/>
      <c r="SWU2639" s="218"/>
      <c r="SWV2639" s="218"/>
      <c r="SWW2639" s="218"/>
      <c r="SWX2639" s="218"/>
      <c r="SWY2639" s="218"/>
      <c r="SWZ2639" s="218"/>
      <c r="SXA2639" s="218"/>
      <c r="SXB2639" s="218"/>
      <c r="SXC2639" s="218"/>
      <c r="SXD2639" s="218"/>
      <c r="SXE2639" s="218"/>
      <c r="SXF2639" s="218"/>
      <c r="SXG2639" s="218"/>
      <c r="SXH2639" s="218"/>
      <c r="SXI2639" s="218"/>
      <c r="SXJ2639" s="218"/>
      <c r="SXK2639" s="218"/>
      <c r="SXL2639" s="218"/>
      <c r="SXM2639" s="218"/>
      <c r="SXN2639" s="218"/>
      <c r="SXO2639" s="218"/>
      <c r="SXP2639" s="218"/>
      <c r="SXQ2639" s="218"/>
      <c r="SXR2639" s="218"/>
      <c r="SXS2639" s="218"/>
      <c r="SXT2639" s="218"/>
      <c r="SXU2639" s="218"/>
      <c r="SXV2639" s="218"/>
      <c r="SXW2639" s="218"/>
      <c r="SXX2639" s="218"/>
      <c r="SXY2639" s="218"/>
      <c r="SXZ2639" s="218"/>
      <c r="SYA2639" s="218"/>
      <c r="SYB2639" s="218"/>
      <c r="SYC2639" s="218"/>
      <c r="SYD2639" s="218"/>
      <c r="SYE2639" s="218"/>
      <c r="SYF2639" s="218"/>
      <c r="SYG2639" s="218"/>
      <c r="SYH2639" s="218"/>
      <c r="SYI2639" s="218"/>
      <c r="SYJ2639" s="218"/>
      <c r="SYK2639" s="218"/>
      <c r="SYL2639" s="218"/>
      <c r="SYM2639" s="218"/>
      <c r="SYN2639" s="218"/>
      <c r="SYO2639" s="218"/>
      <c r="SYP2639" s="218"/>
      <c r="SYQ2639" s="218"/>
      <c r="SYR2639" s="218"/>
      <c r="SYS2639" s="218"/>
      <c r="SYT2639" s="218"/>
      <c r="SYU2639" s="218"/>
      <c r="SYV2639" s="218"/>
      <c r="SYW2639" s="218"/>
      <c r="SYX2639" s="218"/>
      <c r="SYY2639" s="218"/>
      <c r="SYZ2639" s="218"/>
      <c r="SZA2639" s="218"/>
      <c r="SZB2639" s="218"/>
      <c r="SZC2639" s="218"/>
      <c r="SZD2639" s="218"/>
      <c r="SZE2639" s="218"/>
      <c r="SZF2639" s="218"/>
      <c r="SZG2639" s="218"/>
      <c r="SZH2639" s="218"/>
      <c r="SZI2639" s="218"/>
      <c r="SZJ2639" s="218"/>
      <c r="SZK2639" s="218"/>
      <c r="SZL2639" s="218"/>
      <c r="SZM2639" s="218"/>
      <c r="SZN2639" s="218"/>
      <c r="SZO2639" s="218"/>
      <c r="SZP2639" s="218"/>
      <c r="SZQ2639" s="218"/>
      <c r="SZR2639" s="218"/>
      <c r="SZS2639" s="218"/>
      <c r="SZT2639" s="218"/>
      <c r="SZU2639" s="218"/>
      <c r="SZV2639" s="218"/>
      <c r="SZW2639" s="218"/>
      <c r="SZX2639" s="218"/>
      <c r="SZY2639" s="218"/>
      <c r="SZZ2639" s="218"/>
      <c r="TAA2639" s="218"/>
      <c r="TAB2639" s="218"/>
      <c r="TAC2639" s="218"/>
      <c r="TAD2639" s="218"/>
      <c r="TAE2639" s="218"/>
      <c r="TAF2639" s="218"/>
      <c r="TAG2639" s="218"/>
      <c r="TAH2639" s="218"/>
      <c r="TAI2639" s="218"/>
      <c r="TAJ2639" s="218"/>
      <c r="TAK2639" s="218"/>
      <c r="TAL2639" s="218"/>
      <c r="TAM2639" s="218"/>
      <c r="TAN2639" s="218"/>
      <c r="TAO2639" s="218"/>
      <c r="TAP2639" s="218"/>
      <c r="TAQ2639" s="218"/>
      <c r="TAR2639" s="218"/>
      <c r="TAS2639" s="218"/>
      <c r="TAT2639" s="218"/>
      <c r="TAU2639" s="218"/>
      <c r="TAV2639" s="218"/>
      <c r="TAW2639" s="218"/>
      <c r="TAX2639" s="218"/>
      <c r="TAY2639" s="218"/>
      <c r="TAZ2639" s="218"/>
      <c r="TBA2639" s="218"/>
      <c r="TBB2639" s="218"/>
      <c r="TBC2639" s="218"/>
      <c r="TBD2639" s="218"/>
      <c r="TBE2639" s="218"/>
      <c r="TBF2639" s="218"/>
      <c r="TBG2639" s="218"/>
      <c r="TBH2639" s="218"/>
      <c r="TBI2639" s="218"/>
      <c r="TBJ2639" s="218"/>
      <c r="TBK2639" s="218"/>
      <c r="TBL2639" s="218"/>
      <c r="TBM2639" s="218"/>
      <c r="TBN2639" s="218"/>
      <c r="TBO2639" s="218"/>
      <c r="TBP2639" s="218"/>
      <c r="TBQ2639" s="218"/>
      <c r="TBR2639" s="218"/>
      <c r="TBS2639" s="218"/>
      <c r="TBT2639" s="218"/>
      <c r="TBU2639" s="218"/>
      <c r="TBV2639" s="218"/>
      <c r="TBW2639" s="218"/>
      <c r="TBX2639" s="218"/>
      <c r="TBY2639" s="218"/>
      <c r="TBZ2639" s="218"/>
      <c r="TCA2639" s="218"/>
      <c r="TCB2639" s="218"/>
      <c r="TCC2639" s="218"/>
      <c r="TCD2639" s="218"/>
      <c r="TCE2639" s="218"/>
      <c r="TCF2639" s="218"/>
      <c r="TCG2639" s="218"/>
      <c r="TCH2639" s="218"/>
      <c r="TCI2639" s="218"/>
      <c r="TCJ2639" s="218"/>
      <c r="TCK2639" s="218"/>
      <c r="TCL2639" s="218"/>
      <c r="TCM2639" s="218"/>
      <c r="TCN2639" s="218"/>
      <c r="TCO2639" s="218"/>
      <c r="TCP2639" s="218"/>
      <c r="TCQ2639" s="218"/>
      <c r="TCR2639" s="218"/>
      <c r="TCS2639" s="218"/>
      <c r="TCT2639" s="218"/>
      <c r="TCU2639" s="218"/>
      <c r="TCV2639" s="218"/>
      <c r="TCW2639" s="218"/>
      <c r="TCX2639" s="218"/>
      <c r="TCY2639" s="218"/>
      <c r="TCZ2639" s="218"/>
      <c r="TDA2639" s="218"/>
      <c r="TDB2639" s="218"/>
      <c r="TDC2639" s="218"/>
      <c r="TDD2639" s="218"/>
      <c r="TDE2639" s="218"/>
      <c r="TDF2639" s="218"/>
      <c r="TDG2639" s="218"/>
      <c r="TDH2639" s="218"/>
      <c r="TDI2639" s="218"/>
      <c r="TDJ2639" s="218"/>
      <c r="TDK2639" s="218"/>
      <c r="TDL2639" s="218"/>
      <c r="TDM2639" s="218"/>
      <c r="TDN2639" s="218"/>
      <c r="TDO2639" s="218"/>
      <c r="TDP2639" s="218"/>
      <c r="TDQ2639" s="218"/>
      <c r="TDR2639" s="218"/>
      <c r="TDS2639" s="218"/>
      <c r="TDT2639" s="218"/>
      <c r="TDU2639" s="218"/>
      <c r="TDV2639" s="218"/>
      <c r="TDW2639" s="218"/>
      <c r="TDX2639" s="218"/>
      <c r="TDY2639" s="218"/>
      <c r="TDZ2639" s="218"/>
      <c r="TEA2639" s="218"/>
      <c r="TEB2639" s="218"/>
      <c r="TEC2639" s="218"/>
      <c r="TED2639" s="218"/>
      <c r="TEE2639" s="218"/>
      <c r="TEF2639" s="218"/>
      <c r="TEG2639" s="218"/>
      <c r="TEH2639" s="218"/>
      <c r="TEI2639" s="218"/>
      <c r="TEJ2639" s="218"/>
      <c r="TEK2639" s="218"/>
      <c r="TEL2639" s="218"/>
      <c r="TEM2639" s="218"/>
      <c r="TEN2639" s="218"/>
      <c r="TEO2639" s="218"/>
      <c r="TEP2639" s="218"/>
      <c r="TEQ2639" s="218"/>
      <c r="TER2639" s="218"/>
      <c r="TES2639" s="218"/>
      <c r="TET2639" s="218"/>
      <c r="TEU2639" s="218"/>
      <c r="TEV2639" s="218"/>
      <c r="TEW2639" s="218"/>
      <c r="TEX2639" s="218"/>
      <c r="TEY2639" s="218"/>
      <c r="TEZ2639" s="218"/>
      <c r="TFA2639" s="218"/>
      <c r="TFB2639" s="218"/>
      <c r="TFC2639" s="218"/>
      <c r="TFD2639" s="218"/>
      <c r="TFE2639" s="218"/>
      <c r="TFF2639" s="218"/>
      <c r="TFG2639" s="218"/>
      <c r="TFH2639" s="218"/>
      <c r="TFI2639" s="218"/>
      <c r="TFJ2639" s="218"/>
      <c r="TFK2639" s="218"/>
      <c r="TFL2639" s="218"/>
      <c r="TFM2639" s="218"/>
      <c r="TFN2639" s="218"/>
      <c r="TFO2639" s="218"/>
      <c r="TFP2639" s="218"/>
      <c r="TFQ2639" s="218"/>
      <c r="TFR2639" s="218"/>
      <c r="TFS2639" s="218"/>
      <c r="TFT2639" s="218"/>
      <c r="TFU2639" s="218"/>
      <c r="TFV2639" s="218"/>
      <c r="TFW2639" s="218"/>
      <c r="TFX2639" s="218"/>
      <c r="TFY2639" s="218"/>
      <c r="TFZ2639" s="218"/>
      <c r="TGA2639" s="218"/>
      <c r="TGB2639" s="218"/>
      <c r="TGC2639" s="218"/>
      <c r="TGD2639" s="218"/>
      <c r="TGE2639" s="218"/>
      <c r="TGF2639" s="218"/>
      <c r="TGG2639" s="218"/>
      <c r="TGH2639" s="218"/>
      <c r="TGI2639" s="218"/>
      <c r="TGJ2639" s="218"/>
      <c r="TGK2639" s="218"/>
      <c r="TGL2639" s="218"/>
      <c r="TGM2639" s="218"/>
      <c r="TGN2639" s="218"/>
      <c r="TGO2639" s="218"/>
      <c r="TGP2639" s="218"/>
      <c r="TGQ2639" s="218"/>
      <c r="TGR2639" s="218"/>
      <c r="TGS2639" s="218"/>
      <c r="TGT2639" s="218"/>
      <c r="TGU2639" s="218"/>
      <c r="TGV2639" s="218"/>
      <c r="TGW2639" s="218"/>
      <c r="TGX2639" s="218"/>
      <c r="TGY2639" s="218"/>
      <c r="TGZ2639" s="218"/>
      <c r="THA2639" s="218"/>
      <c r="THB2639" s="218"/>
      <c r="THC2639" s="218"/>
      <c r="THD2639" s="218"/>
      <c r="THE2639" s="218"/>
      <c r="THF2639" s="218"/>
      <c r="THG2639" s="218"/>
      <c r="THH2639" s="218"/>
      <c r="THI2639" s="218"/>
      <c r="THJ2639" s="218"/>
      <c r="THK2639" s="218"/>
      <c r="THL2639" s="218"/>
      <c r="THM2639" s="218"/>
      <c r="THN2639" s="218"/>
      <c r="THO2639" s="218"/>
      <c r="THP2639" s="218"/>
      <c r="THQ2639" s="218"/>
      <c r="THR2639" s="218"/>
      <c r="THS2639" s="218"/>
      <c r="THT2639" s="218"/>
      <c r="THU2639" s="218"/>
      <c r="THV2639" s="218"/>
      <c r="THW2639" s="218"/>
      <c r="THX2639" s="218"/>
      <c r="THY2639" s="218"/>
      <c r="THZ2639" s="218"/>
      <c r="TIA2639" s="218"/>
      <c r="TIB2639" s="218"/>
      <c r="TIC2639" s="218"/>
      <c r="TID2639" s="218"/>
      <c r="TIE2639" s="218"/>
      <c r="TIF2639" s="218"/>
      <c r="TIG2639" s="218"/>
      <c r="TIH2639" s="218"/>
      <c r="TII2639" s="218"/>
      <c r="TIJ2639" s="218"/>
      <c r="TIK2639" s="218"/>
      <c r="TIL2639" s="218"/>
      <c r="TIM2639" s="218"/>
      <c r="TIN2639" s="218"/>
      <c r="TIO2639" s="218"/>
      <c r="TIP2639" s="218"/>
      <c r="TIQ2639" s="218"/>
      <c r="TIR2639" s="218"/>
      <c r="TIS2639" s="218"/>
      <c r="TIT2639" s="218"/>
      <c r="TIU2639" s="218"/>
      <c r="TIV2639" s="218"/>
      <c r="TIW2639" s="218"/>
      <c r="TIX2639" s="218"/>
      <c r="TIY2639" s="218"/>
      <c r="TIZ2639" s="218"/>
      <c r="TJA2639" s="218"/>
      <c r="TJB2639" s="218"/>
      <c r="TJC2639" s="218"/>
      <c r="TJD2639" s="218"/>
      <c r="TJE2639" s="218"/>
      <c r="TJF2639" s="218"/>
      <c r="TJG2639" s="218"/>
      <c r="TJH2639" s="218"/>
      <c r="TJI2639" s="218"/>
      <c r="TJJ2639" s="218"/>
      <c r="TJK2639" s="218"/>
      <c r="TJL2639" s="218"/>
      <c r="TJM2639" s="218"/>
      <c r="TJN2639" s="218"/>
      <c r="TJO2639" s="218"/>
      <c r="TJP2639" s="218"/>
      <c r="TJQ2639" s="218"/>
      <c r="TJR2639" s="218"/>
      <c r="TJS2639" s="218"/>
      <c r="TJT2639" s="218"/>
      <c r="TJU2639" s="218"/>
      <c r="TJV2639" s="218"/>
      <c r="TJW2639" s="218"/>
      <c r="TJX2639" s="218"/>
      <c r="TJY2639" s="218"/>
      <c r="TJZ2639" s="218"/>
      <c r="TKA2639" s="218"/>
      <c r="TKB2639" s="218"/>
      <c r="TKC2639" s="218"/>
      <c r="TKD2639" s="218"/>
      <c r="TKE2639" s="218"/>
      <c r="TKF2639" s="218"/>
      <c r="TKG2639" s="218"/>
      <c r="TKH2639" s="218"/>
      <c r="TKI2639" s="218"/>
      <c r="TKJ2639" s="218"/>
      <c r="TKK2639" s="218"/>
      <c r="TKL2639" s="218"/>
      <c r="TKM2639" s="218"/>
      <c r="TKN2639" s="218"/>
      <c r="TKO2639" s="218"/>
      <c r="TKP2639" s="218"/>
      <c r="TKQ2639" s="218"/>
      <c r="TKR2639" s="218"/>
      <c r="TKS2639" s="218"/>
      <c r="TKT2639" s="218"/>
      <c r="TKU2639" s="218"/>
      <c r="TKV2639" s="218"/>
      <c r="TKW2639" s="218"/>
      <c r="TKX2639" s="218"/>
      <c r="TKY2639" s="218"/>
      <c r="TKZ2639" s="218"/>
      <c r="TLA2639" s="218"/>
      <c r="TLB2639" s="218"/>
      <c r="TLC2639" s="218"/>
      <c r="TLD2639" s="218"/>
      <c r="TLE2639" s="218"/>
      <c r="TLF2639" s="218"/>
      <c r="TLG2639" s="218"/>
      <c r="TLH2639" s="218"/>
      <c r="TLI2639" s="218"/>
      <c r="TLJ2639" s="218"/>
      <c r="TLK2639" s="218"/>
      <c r="TLL2639" s="218"/>
      <c r="TLM2639" s="218"/>
      <c r="TLN2639" s="218"/>
      <c r="TLO2639" s="218"/>
      <c r="TLP2639" s="218"/>
      <c r="TLQ2639" s="218"/>
      <c r="TLR2639" s="218"/>
      <c r="TLS2639" s="218"/>
      <c r="TLT2639" s="218"/>
      <c r="TLU2639" s="218"/>
      <c r="TLV2639" s="218"/>
      <c r="TLW2639" s="218"/>
      <c r="TLX2639" s="218"/>
      <c r="TLY2639" s="218"/>
      <c r="TLZ2639" s="218"/>
      <c r="TMA2639" s="218"/>
      <c r="TMB2639" s="218"/>
      <c r="TMC2639" s="218"/>
      <c r="TMD2639" s="218"/>
      <c r="TME2639" s="218"/>
      <c r="TMF2639" s="218"/>
      <c r="TMG2639" s="218"/>
      <c r="TMH2639" s="218"/>
      <c r="TMI2639" s="218"/>
      <c r="TMJ2639" s="218"/>
      <c r="TMK2639" s="218"/>
      <c r="TML2639" s="218"/>
      <c r="TMM2639" s="218"/>
      <c r="TMN2639" s="218"/>
      <c r="TMO2639" s="218"/>
      <c r="TMP2639" s="218"/>
      <c r="TMQ2639" s="218"/>
      <c r="TMR2639" s="218"/>
      <c r="TMS2639" s="218"/>
      <c r="TMT2639" s="218"/>
      <c r="TMU2639" s="218"/>
      <c r="TMV2639" s="218"/>
      <c r="TMW2639" s="218"/>
      <c r="TMX2639" s="218"/>
      <c r="TMY2639" s="218"/>
      <c r="TMZ2639" s="218"/>
      <c r="TNA2639" s="218"/>
      <c r="TNB2639" s="218"/>
      <c r="TNC2639" s="218"/>
      <c r="TND2639" s="218"/>
      <c r="TNE2639" s="218"/>
      <c r="TNF2639" s="218"/>
      <c r="TNG2639" s="218"/>
      <c r="TNH2639" s="218"/>
      <c r="TNI2639" s="218"/>
      <c r="TNJ2639" s="218"/>
      <c r="TNK2639" s="218"/>
      <c r="TNL2639" s="218"/>
      <c r="TNM2639" s="218"/>
      <c r="TNN2639" s="218"/>
      <c r="TNO2639" s="218"/>
      <c r="TNP2639" s="218"/>
      <c r="TNQ2639" s="218"/>
      <c r="TNR2639" s="218"/>
      <c r="TNS2639" s="218"/>
      <c r="TNT2639" s="218"/>
      <c r="TNU2639" s="218"/>
      <c r="TNV2639" s="218"/>
      <c r="TNW2639" s="218"/>
      <c r="TNX2639" s="218"/>
      <c r="TNY2639" s="218"/>
      <c r="TNZ2639" s="218"/>
      <c r="TOA2639" s="218"/>
      <c r="TOB2639" s="218"/>
      <c r="TOC2639" s="218"/>
      <c r="TOD2639" s="218"/>
      <c r="TOE2639" s="218"/>
      <c r="TOF2639" s="218"/>
      <c r="TOG2639" s="218"/>
      <c r="TOH2639" s="218"/>
      <c r="TOI2639" s="218"/>
      <c r="TOJ2639" s="218"/>
      <c r="TOK2639" s="218"/>
      <c r="TOL2639" s="218"/>
      <c r="TOM2639" s="218"/>
      <c r="TON2639" s="218"/>
      <c r="TOO2639" s="218"/>
      <c r="TOP2639" s="218"/>
      <c r="TOQ2639" s="218"/>
      <c r="TOR2639" s="218"/>
      <c r="TOS2639" s="218"/>
      <c r="TOT2639" s="218"/>
      <c r="TOU2639" s="218"/>
      <c r="TOV2639" s="218"/>
      <c r="TOW2639" s="218"/>
      <c r="TOX2639" s="218"/>
      <c r="TOY2639" s="218"/>
      <c r="TOZ2639" s="218"/>
      <c r="TPA2639" s="218"/>
      <c r="TPB2639" s="218"/>
      <c r="TPC2639" s="218"/>
      <c r="TPD2639" s="218"/>
      <c r="TPE2639" s="218"/>
      <c r="TPF2639" s="218"/>
      <c r="TPG2639" s="218"/>
      <c r="TPH2639" s="218"/>
      <c r="TPI2639" s="218"/>
      <c r="TPJ2639" s="218"/>
      <c r="TPK2639" s="218"/>
      <c r="TPL2639" s="218"/>
      <c r="TPM2639" s="218"/>
      <c r="TPN2639" s="218"/>
      <c r="TPO2639" s="218"/>
      <c r="TPP2639" s="218"/>
      <c r="TPQ2639" s="218"/>
      <c r="TPR2639" s="218"/>
      <c r="TPS2639" s="218"/>
      <c r="TPT2639" s="218"/>
      <c r="TPU2639" s="218"/>
      <c r="TPV2639" s="218"/>
      <c r="TPW2639" s="218"/>
      <c r="TPX2639" s="218"/>
      <c r="TPY2639" s="218"/>
      <c r="TPZ2639" s="218"/>
      <c r="TQA2639" s="218"/>
      <c r="TQB2639" s="218"/>
      <c r="TQC2639" s="218"/>
      <c r="TQD2639" s="218"/>
      <c r="TQE2639" s="218"/>
      <c r="TQF2639" s="218"/>
      <c r="TQG2639" s="218"/>
      <c r="TQH2639" s="218"/>
      <c r="TQI2639" s="218"/>
      <c r="TQJ2639" s="218"/>
      <c r="TQK2639" s="218"/>
      <c r="TQL2639" s="218"/>
      <c r="TQM2639" s="218"/>
      <c r="TQN2639" s="218"/>
      <c r="TQO2639" s="218"/>
      <c r="TQP2639" s="218"/>
      <c r="TQQ2639" s="218"/>
      <c r="TQR2639" s="218"/>
      <c r="TQS2639" s="218"/>
      <c r="TQT2639" s="218"/>
      <c r="TQU2639" s="218"/>
      <c r="TQV2639" s="218"/>
      <c r="TQW2639" s="218"/>
      <c r="TQX2639" s="218"/>
      <c r="TQY2639" s="218"/>
      <c r="TQZ2639" s="218"/>
      <c r="TRA2639" s="218"/>
      <c r="TRB2639" s="218"/>
      <c r="TRC2639" s="218"/>
      <c r="TRD2639" s="218"/>
      <c r="TRE2639" s="218"/>
      <c r="TRF2639" s="218"/>
      <c r="TRG2639" s="218"/>
      <c r="TRH2639" s="218"/>
      <c r="TRI2639" s="218"/>
      <c r="TRJ2639" s="218"/>
      <c r="TRK2639" s="218"/>
      <c r="TRL2639" s="218"/>
      <c r="TRM2639" s="218"/>
      <c r="TRN2639" s="218"/>
      <c r="TRO2639" s="218"/>
      <c r="TRP2639" s="218"/>
      <c r="TRQ2639" s="218"/>
      <c r="TRR2639" s="218"/>
      <c r="TRS2639" s="218"/>
      <c r="TRT2639" s="218"/>
      <c r="TRU2639" s="218"/>
      <c r="TRV2639" s="218"/>
      <c r="TRW2639" s="218"/>
      <c r="TRX2639" s="218"/>
      <c r="TRY2639" s="218"/>
      <c r="TRZ2639" s="218"/>
      <c r="TSA2639" s="218"/>
      <c r="TSB2639" s="218"/>
      <c r="TSC2639" s="218"/>
      <c r="TSD2639" s="218"/>
      <c r="TSE2639" s="218"/>
      <c r="TSF2639" s="218"/>
      <c r="TSG2639" s="218"/>
      <c r="TSH2639" s="218"/>
      <c r="TSI2639" s="218"/>
      <c r="TSJ2639" s="218"/>
      <c r="TSK2639" s="218"/>
      <c r="TSL2639" s="218"/>
      <c r="TSM2639" s="218"/>
      <c r="TSN2639" s="218"/>
      <c r="TSO2639" s="218"/>
      <c r="TSP2639" s="218"/>
      <c r="TSQ2639" s="218"/>
      <c r="TSR2639" s="218"/>
      <c r="TSS2639" s="218"/>
      <c r="TST2639" s="218"/>
      <c r="TSU2639" s="218"/>
      <c r="TSV2639" s="218"/>
      <c r="TSW2639" s="218"/>
      <c r="TSX2639" s="218"/>
      <c r="TSY2639" s="218"/>
      <c r="TSZ2639" s="218"/>
      <c r="TTA2639" s="218"/>
      <c r="TTB2639" s="218"/>
      <c r="TTC2639" s="218"/>
      <c r="TTD2639" s="218"/>
      <c r="TTE2639" s="218"/>
      <c r="TTF2639" s="218"/>
      <c r="TTG2639" s="218"/>
      <c r="TTH2639" s="218"/>
      <c r="TTI2639" s="218"/>
      <c r="TTJ2639" s="218"/>
      <c r="TTK2639" s="218"/>
      <c r="TTL2639" s="218"/>
      <c r="TTM2639" s="218"/>
      <c r="TTN2639" s="218"/>
      <c r="TTO2639" s="218"/>
      <c r="TTP2639" s="218"/>
      <c r="TTQ2639" s="218"/>
      <c r="TTR2639" s="218"/>
      <c r="TTS2639" s="218"/>
      <c r="TTT2639" s="218"/>
      <c r="TTU2639" s="218"/>
      <c r="TTV2639" s="218"/>
      <c r="TTW2639" s="218"/>
      <c r="TTX2639" s="218"/>
      <c r="TTY2639" s="218"/>
      <c r="TTZ2639" s="218"/>
      <c r="TUA2639" s="218"/>
      <c r="TUB2639" s="218"/>
      <c r="TUC2639" s="218"/>
      <c r="TUD2639" s="218"/>
      <c r="TUE2639" s="218"/>
      <c r="TUF2639" s="218"/>
      <c r="TUG2639" s="218"/>
      <c r="TUH2639" s="218"/>
      <c r="TUI2639" s="218"/>
      <c r="TUJ2639" s="218"/>
      <c r="TUK2639" s="218"/>
      <c r="TUL2639" s="218"/>
      <c r="TUM2639" s="218"/>
      <c r="TUN2639" s="218"/>
      <c r="TUO2639" s="218"/>
      <c r="TUP2639" s="218"/>
      <c r="TUQ2639" s="218"/>
      <c r="TUR2639" s="218"/>
      <c r="TUS2639" s="218"/>
      <c r="TUT2639" s="218"/>
      <c r="TUU2639" s="218"/>
      <c r="TUV2639" s="218"/>
      <c r="TUW2639" s="218"/>
      <c r="TUX2639" s="218"/>
      <c r="TUY2639" s="218"/>
      <c r="TUZ2639" s="218"/>
      <c r="TVA2639" s="218"/>
      <c r="TVB2639" s="218"/>
      <c r="TVC2639" s="218"/>
      <c r="TVD2639" s="218"/>
      <c r="TVE2639" s="218"/>
      <c r="TVF2639" s="218"/>
      <c r="TVG2639" s="218"/>
      <c r="TVH2639" s="218"/>
      <c r="TVI2639" s="218"/>
      <c r="TVJ2639" s="218"/>
      <c r="TVK2639" s="218"/>
      <c r="TVL2639" s="218"/>
      <c r="TVM2639" s="218"/>
      <c r="TVN2639" s="218"/>
      <c r="TVO2639" s="218"/>
      <c r="TVP2639" s="218"/>
      <c r="TVQ2639" s="218"/>
      <c r="TVR2639" s="218"/>
      <c r="TVS2639" s="218"/>
      <c r="TVT2639" s="218"/>
      <c r="TVU2639" s="218"/>
      <c r="TVV2639" s="218"/>
      <c r="TVW2639" s="218"/>
      <c r="TVX2639" s="218"/>
      <c r="TVY2639" s="218"/>
      <c r="TVZ2639" s="218"/>
      <c r="TWA2639" s="218"/>
      <c r="TWB2639" s="218"/>
      <c r="TWC2639" s="218"/>
      <c r="TWD2639" s="218"/>
      <c r="TWE2639" s="218"/>
      <c r="TWF2639" s="218"/>
      <c r="TWG2639" s="218"/>
      <c r="TWH2639" s="218"/>
      <c r="TWI2639" s="218"/>
      <c r="TWJ2639" s="218"/>
      <c r="TWK2639" s="218"/>
      <c r="TWL2639" s="218"/>
      <c r="TWM2639" s="218"/>
      <c r="TWN2639" s="218"/>
      <c r="TWO2639" s="218"/>
      <c r="TWP2639" s="218"/>
      <c r="TWQ2639" s="218"/>
      <c r="TWR2639" s="218"/>
      <c r="TWS2639" s="218"/>
      <c r="TWT2639" s="218"/>
      <c r="TWU2639" s="218"/>
      <c r="TWV2639" s="218"/>
      <c r="TWW2639" s="218"/>
      <c r="TWX2639" s="218"/>
      <c r="TWY2639" s="218"/>
      <c r="TWZ2639" s="218"/>
      <c r="TXA2639" s="218"/>
      <c r="TXB2639" s="218"/>
      <c r="TXC2639" s="218"/>
      <c r="TXD2639" s="218"/>
      <c r="TXE2639" s="218"/>
      <c r="TXF2639" s="218"/>
      <c r="TXG2639" s="218"/>
      <c r="TXH2639" s="218"/>
      <c r="TXI2639" s="218"/>
      <c r="TXJ2639" s="218"/>
      <c r="TXK2639" s="218"/>
      <c r="TXL2639" s="218"/>
      <c r="TXM2639" s="218"/>
      <c r="TXN2639" s="218"/>
      <c r="TXO2639" s="218"/>
      <c r="TXP2639" s="218"/>
      <c r="TXQ2639" s="218"/>
      <c r="TXR2639" s="218"/>
      <c r="TXS2639" s="218"/>
      <c r="TXT2639" s="218"/>
      <c r="TXU2639" s="218"/>
      <c r="TXV2639" s="218"/>
      <c r="TXW2639" s="218"/>
      <c r="TXX2639" s="218"/>
      <c r="TXY2639" s="218"/>
      <c r="TXZ2639" s="218"/>
      <c r="TYA2639" s="218"/>
      <c r="TYB2639" s="218"/>
      <c r="TYC2639" s="218"/>
      <c r="TYD2639" s="218"/>
      <c r="TYE2639" s="218"/>
      <c r="TYF2639" s="218"/>
      <c r="TYG2639" s="218"/>
      <c r="TYH2639" s="218"/>
      <c r="TYI2639" s="218"/>
      <c r="TYJ2639" s="218"/>
      <c r="TYK2639" s="218"/>
      <c r="TYL2639" s="218"/>
      <c r="TYM2639" s="218"/>
      <c r="TYN2639" s="218"/>
      <c r="TYO2639" s="218"/>
      <c r="TYP2639" s="218"/>
      <c r="TYQ2639" s="218"/>
      <c r="TYR2639" s="218"/>
      <c r="TYS2639" s="218"/>
      <c r="TYT2639" s="218"/>
      <c r="TYU2639" s="218"/>
      <c r="TYV2639" s="218"/>
      <c r="TYW2639" s="218"/>
      <c r="TYX2639" s="218"/>
      <c r="TYY2639" s="218"/>
      <c r="TYZ2639" s="218"/>
      <c r="TZA2639" s="218"/>
      <c r="TZB2639" s="218"/>
      <c r="TZC2639" s="218"/>
      <c r="TZD2639" s="218"/>
      <c r="TZE2639" s="218"/>
      <c r="TZF2639" s="218"/>
      <c r="TZG2639" s="218"/>
      <c r="TZH2639" s="218"/>
      <c r="TZI2639" s="218"/>
      <c r="TZJ2639" s="218"/>
      <c r="TZK2639" s="218"/>
      <c r="TZL2639" s="218"/>
      <c r="TZM2639" s="218"/>
      <c r="TZN2639" s="218"/>
      <c r="TZO2639" s="218"/>
      <c r="TZP2639" s="218"/>
      <c r="TZQ2639" s="218"/>
      <c r="TZR2639" s="218"/>
      <c r="TZS2639" s="218"/>
      <c r="TZT2639" s="218"/>
      <c r="TZU2639" s="218"/>
      <c r="TZV2639" s="218"/>
      <c r="TZW2639" s="218"/>
      <c r="TZX2639" s="218"/>
      <c r="TZY2639" s="218"/>
      <c r="TZZ2639" s="218"/>
      <c r="UAA2639" s="218"/>
      <c r="UAB2639" s="218"/>
      <c r="UAC2639" s="218"/>
      <c r="UAD2639" s="218"/>
      <c r="UAE2639" s="218"/>
      <c r="UAF2639" s="218"/>
      <c r="UAG2639" s="218"/>
      <c r="UAH2639" s="218"/>
      <c r="UAI2639" s="218"/>
      <c r="UAJ2639" s="218"/>
      <c r="UAK2639" s="218"/>
      <c r="UAL2639" s="218"/>
      <c r="UAM2639" s="218"/>
      <c r="UAN2639" s="218"/>
      <c r="UAO2639" s="218"/>
      <c r="UAP2639" s="218"/>
      <c r="UAQ2639" s="218"/>
      <c r="UAR2639" s="218"/>
      <c r="UAS2639" s="218"/>
      <c r="UAT2639" s="218"/>
      <c r="UAU2639" s="218"/>
      <c r="UAV2639" s="218"/>
      <c r="UAW2639" s="218"/>
      <c r="UAX2639" s="218"/>
      <c r="UAY2639" s="218"/>
      <c r="UAZ2639" s="218"/>
      <c r="UBA2639" s="218"/>
      <c r="UBB2639" s="218"/>
      <c r="UBC2639" s="218"/>
      <c r="UBD2639" s="218"/>
      <c r="UBE2639" s="218"/>
      <c r="UBF2639" s="218"/>
      <c r="UBG2639" s="218"/>
      <c r="UBH2639" s="218"/>
      <c r="UBI2639" s="218"/>
      <c r="UBJ2639" s="218"/>
      <c r="UBK2639" s="218"/>
      <c r="UBL2639" s="218"/>
      <c r="UBM2639" s="218"/>
      <c r="UBN2639" s="218"/>
      <c r="UBO2639" s="218"/>
      <c r="UBP2639" s="218"/>
      <c r="UBQ2639" s="218"/>
      <c r="UBR2639" s="218"/>
      <c r="UBS2639" s="218"/>
      <c r="UBT2639" s="218"/>
      <c r="UBU2639" s="218"/>
      <c r="UBV2639" s="218"/>
      <c r="UBW2639" s="218"/>
      <c r="UBX2639" s="218"/>
      <c r="UBY2639" s="218"/>
      <c r="UBZ2639" s="218"/>
      <c r="UCA2639" s="218"/>
      <c r="UCB2639" s="218"/>
      <c r="UCC2639" s="218"/>
      <c r="UCD2639" s="218"/>
      <c r="UCE2639" s="218"/>
      <c r="UCF2639" s="218"/>
      <c r="UCG2639" s="218"/>
      <c r="UCH2639" s="218"/>
      <c r="UCI2639" s="218"/>
      <c r="UCJ2639" s="218"/>
      <c r="UCK2639" s="218"/>
      <c r="UCL2639" s="218"/>
      <c r="UCM2639" s="218"/>
      <c r="UCN2639" s="218"/>
      <c r="UCO2639" s="218"/>
      <c r="UCP2639" s="218"/>
      <c r="UCQ2639" s="218"/>
      <c r="UCR2639" s="218"/>
      <c r="UCS2639" s="218"/>
      <c r="UCT2639" s="218"/>
      <c r="UCU2639" s="218"/>
      <c r="UCV2639" s="218"/>
      <c r="UCW2639" s="218"/>
      <c r="UCX2639" s="218"/>
      <c r="UCY2639" s="218"/>
      <c r="UCZ2639" s="218"/>
      <c r="UDA2639" s="218"/>
      <c r="UDB2639" s="218"/>
      <c r="UDC2639" s="218"/>
      <c r="UDD2639" s="218"/>
      <c r="UDE2639" s="218"/>
      <c r="UDF2639" s="218"/>
      <c r="UDG2639" s="218"/>
      <c r="UDH2639" s="218"/>
      <c r="UDI2639" s="218"/>
      <c r="UDJ2639" s="218"/>
      <c r="UDK2639" s="218"/>
      <c r="UDL2639" s="218"/>
      <c r="UDM2639" s="218"/>
      <c r="UDN2639" s="218"/>
      <c r="UDO2639" s="218"/>
      <c r="UDP2639" s="218"/>
      <c r="UDQ2639" s="218"/>
      <c r="UDR2639" s="218"/>
      <c r="UDS2639" s="218"/>
      <c r="UDT2639" s="218"/>
      <c r="UDU2639" s="218"/>
      <c r="UDV2639" s="218"/>
      <c r="UDW2639" s="218"/>
      <c r="UDX2639" s="218"/>
      <c r="UDY2639" s="218"/>
      <c r="UDZ2639" s="218"/>
      <c r="UEA2639" s="218"/>
      <c r="UEB2639" s="218"/>
      <c r="UEC2639" s="218"/>
      <c r="UED2639" s="218"/>
      <c r="UEE2639" s="218"/>
      <c r="UEF2639" s="218"/>
      <c r="UEG2639" s="218"/>
      <c r="UEH2639" s="218"/>
      <c r="UEI2639" s="218"/>
      <c r="UEJ2639" s="218"/>
      <c r="UEK2639" s="218"/>
      <c r="UEL2639" s="218"/>
      <c r="UEM2639" s="218"/>
      <c r="UEN2639" s="218"/>
      <c r="UEO2639" s="218"/>
      <c r="UEP2639" s="218"/>
      <c r="UEQ2639" s="218"/>
      <c r="UER2639" s="218"/>
      <c r="UES2639" s="218"/>
      <c r="UET2639" s="218"/>
      <c r="UEU2639" s="218"/>
      <c r="UEV2639" s="218"/>
      <c r="UEW2639" s="218"/>
      <c r="UEX2639" s="218"/>
      <c r="UEY2639" s="218"/>
      <c r="UEZ2639" s="218"/>
      <c r="UFA2639" s="218"/>
      <c r="UFB2639" s="218"/>
      <c r="UFC2639" s="218"/>
      <c r="UFD2639" s="218"/>
      <c r="UFE2639" s="218"/>
      <c r="UFF2639" s="218"/>
      <c r="UFG2639" s="218"/>
      <c r="UFH2639" s="218"/>
      <c r="UFI2639" s="218"/>
      <c r="UFJ2639" s="218"/>
      <c r="UFK2639" s="218"/>
      <c r="UFL2639" s="218"/>
      <c r="UFM2639" s="218"/>
      <c r="UFN2639" s="218"/>
      <c r="UFO2639" s="218"/>
      <c r="UFP2639" s="218"/>
      <c r="UFQ2639" s="218"/>
      <c r="UFR2639" s="218"/>
      <c r="UFS2639" s="218"/>
      <c r="UFT2639" s="218"/>
      <c r="UFU2639" s="218"/>
      <c r="UFV2639" s="218"/>
      <c r="UFW2639" s="218"/>
      <c r="UFX2639" s="218"/>
      <c r="UFY2639" s="218"/>
      <c r="UFZ2639" s="218"/>
      <c r="UGA2639" s="218"/>
      <c r="UGB2639" s="218"/>
      <c r="UGC2639" s="218"/>
      <c r="UGD2639" s="218"/>
      <c r="UGE2639" s="218"/>
      <c r="UGF2639" s="218"/>
      <c r="UGG2639" s="218"/>
      <c r="UGH2639" s="218"/>
      <c r="UGI2639" s="218"/>
      <c r="UGJ2639" s="218"/>
      <c r="UGK2639" s="218"/>
      <c r="UGL2639" s="218"/>
      <c r="UGM2639" s="218"/>
      <c r="UGN2639" s="218"/>
      <c r="UGO2639" s="218"/>
      <c r="UGP2639" s="218"/>
      <c r="UGQ2639" s="218"/>
      <c r="UGR2639" s="218"/>
      <c r="UGS2639" s="218"/>
      <c r="UGT2639" s="218"/>
      <c r="UGU2639" s="218"/>
      <c r="UGV2639" s="218"/>
      <c r="UGW2639" s="218"/>
      <c r="UGX2639" s="218"/>
      <c r="UGY2639" s="218"/>
      <c r="UGZ2639" s="218"/>
      <c r="UHA2639" s="218"/>
      <c r="UHB2639" s="218"/>
      <c r="UHC2639" s="218"/>
      <c r="UHD2639" s="218"/>
      <c r="UHE2639" s="218"/>
      <c r="UHF2639" s="218"/>
      <c r="UHG2639" s="218"/>
      <c r="UHH2639" s="218"/>
      <c r="UHI2639" s="218"/>
      <c r="UHJ2639" s="218"/>
      <c r="UHK2639" s="218"/>
      <c r="UHL2639" s="218"/>
      <c r="UHM2639" s="218"/>
      <c r="UHN2639" s="218"/>
      <c r="UHO2639" s="218"/>
      <c r="UHP2639" s="218"/>
      <c r="UHQ2639" s="218"/>
      <c r="UHR2639" s="218"/>
      <c r="UHS2639" s="218"/>
      <c r="UHT2639" s="218"/>
      <c r="UHU2639" s="218"/>
      <c r="UHV2639" s="218"/>
      <c r="UHW2639" s="218"/>
      <c r="UHX2639" s="218"/>
      <c r="UHY2639" s="218"/>
      <c r="UHZ2639" s="218"/>
      <c r="UIA2639" s="218"/>
      <c r="UIB2639" s="218"/>
      <c r="UIC2639" s="218"/>
      <c r="UID2639" s="218"/>
      <c r="UIE2639" s="218"/>
      <c r="UIF2639" s="218"/>
      <c r="UIG2639" s="218"/>
      <c r="UIH2639" s="218"/>
      <c r="UII2639" s="218"/>
      <c r="UIJ2639" s="218"/>
      <c r="UIK2639" s="218"/>
      <c r="UIL2639" s="218"/>
      <c r="UIM2639" s="218"/>
      <c r="UIN2639" s="218"/>
      <c r="UIO2639" s="218"/>
      <c r="UIP2639" s="218"/>
      <c r="UIQ2639" s="218"/>
      <c r="UIR2639" s="218"/>
      <c r="UIS2639" s="218"/>
      <c r="UIT2639" s="218"/>
      <c r="UIU2639" s="218"/>
      <c r="UIV2639" s="218"/>
      <c r="UIW2639" s="218"/>
      <c r="UIX2639" s="218"/>
      <c r="UIY2639" s="218"/>
      <c r="UIZ2639" s="218"/>
      <c r="UJA2639" s="218"/>
      <c r="UJB2639" s="218"/>
      <c r="UJC2639" s="218"/>
      <c r="UJD2639" s="218"/>
      <c r="UJE2639" s="218"/>
      <c r="UJF2639" s="218"/>
      <c r="UJG2639" s="218"/>
      <c r="UJH2639" s="218"/>
      <c r="UJI2639" s="218"/>
      <c r="UJJ2639" s="218"/>
      <c r="UJK2639" s="218"/>
      <c r="UJL2639" s="218"/>
      <c r="UJM2639" s="218"/>
      <c r="UJN2639" s="218"/>
      <c r="UJO2639" s="218"/>
      <c r="UJP2639" s="218"/>
      <c r="UJQ2639" s="218"/>
      <c r="UJR2639" s="218"/>
      <c r="UJS2639" s="218"/>
      <c r="UJT2639" s="218"/>
      <c r="UJU2639" s="218"/>
      <c r="UJV2639" s="218"/>
      <c r="UJW2639" s="218"/>
      <c r="UJX2639" s="218"/>
      <c r="UJY2639" s="218"/>
      <c r="UJZ2639" s="218"/>
      <c r="UKA2639" s="218"/>
      <c r="UKB2639" s="218"/>
      <c r="UKC2639" s="218"/>
      <c r="UKD2639" s="218"/>
      <c r="UKE2639" s="218"/>
      <c r="UKF2639" s="218"/>
      <c r="UKG2639" s="218"/>
      <c r="UKH2639" s="218"/>
      <c r="UKI2639" s="218"/>
      <c r="UKJ2639" s="218"/>
      <c r="UKK2639" s="218"/>
      <c r="UKL2639" s="218"/>
      <c r="UKM2639" s="218"/>
      <c r="UKN2639" s="218"/>
      <c r="UKO2639" s="218"/>
      <c r="UKP2639" s="218"/>
      <c r="UKQ2639" s="218"/>
      <c r="UKR2639" s="218"/>
      <c r="UKS2639" s="218"/>
      <c r="UKT2639" s="218"/>
      <c r="UKU2639" s="218"/>
      <c r="UKV2639" s="218"/>
      <c r="UKW2639" s="218"/>
      <c r="UKX2639" s="218"/>
      <c r="UKY2639" s="218"/>
      <c r="UKZ2639" s="218"/>
      <c r="ULA2639" s="218"/>
      <c r="ULB2639" s="218"/>
      <c r="ULC2639" s="218"/>
      <c r="ULD2639" s="218"/>
      <c r="ULE2639" s="218"/>
      <c r="ULF2639" s="218"/>
      <c r="ULG2639" s="218"/>
      <c r="ULH2639" s="218"/>
      <c r="ULI2639" s="218"/>
      <c r="ULJ2639" s="218"/>
      <c r="ULK2639" s="218"/>
      <c r="ULL2639" s="218"/>
      <c r="ULM2639" s="218"/>
      <c r="ULN2639" s="218"/>
      <c r="ULO2639" s="218"/>
      <c r="ULP2639" s="218"/>
      <c r="ULQ2639" s="218"/>
      <c r="ULR2639" s="218"/>
      <c r="ULS2639" s="218"/>
      <c r="ULT2639" s="218"/>
      <c r="ULU2639" s="218"/>
      <c r="ULV2639" s="218"/>
      <c r="ULW2639" s="218"/>
      <c r="ULX2639" s="218"/>
      <c r="ULY2639" s="218"/>
      <c r="ULZ2639" s="218"/>
      <c r="UMA2639" s="218"/>
      <c r="UMB2639" s="218"/>
      <c r="UMC2639" s="218"/>
      <c r="UMD2639" s="218"/>
      <c r="UME2639" s="218"/>
      <c r="UMF2639" s="218"/>
      <c r="UMG2639" s="218"/>
      <c r="UMH2639" s="218"/>
      <c r="UMI2639" s="218"/>
      <c r="UMJ2639" s="218"/>
      <c r="UMK2639" s="218"/>
      <c r="UML2639" s="218"/>
      <c r="UMM2639" s="218"/>
      <c r="UMN2639" s="218"/>
      <c r="UMO2639" s="218"/>
      <c r="UMP2639" s="218"/>
      <c r="UMQ2639" s="218"/>
      <c r="UMR2639" s="218"/>
      <c r="UMS2639" s="218"/>
      <c r="UMT2639" s="218"/>
      <c r="UMU2639" s="218"/>
      <c r="UMV2639" s="218"/>
      <c r="UMW2639" s="218"/>
      <c r="UMX2639" s="218"/>
      <c r="UMY2639" s="218"/>
      <c r="UMZ2639" s="218"/>
      <c r="UNA2639" s="218"/>
      <c r="UNB2639" s="218"/>
      <c r="UNC2639" s="218"/>
      <c r="UND2639" s="218"/>
      <c r="UNE2639" s="218"/>
      <c r="UNF2639" s="218"/>
      <c r="UNG2639" s="218"/>
      <c r="UNH2639" s="218"/>
      <c r="UNI2639" s="218"/>
      <c r="UNJ2639" s="218"/>
      <c r="UNK2639" s="218"/>
      <c r="UNL2639" s="218"/>
      <c r="UNM2639" s="218"/>
      <c r="UNN2639" s="218"/>
      <c r="UNO2639" s="218"/>
      <c r="UNP2639" s="218"/>
      <c r="UNQ2639" s="218"/>
      <c r="UNR2639" s="218"/>
      <c r="UNS2639" s="218"/>
      <c r="UNT2639" s="218"/>
      <c r="UNU2639" s="218"/>
      <c r="UNV2639" s="218"/>
      <c r="UNW2639" s="218"/>
      <c r="UNX2639" s="218"/>
      <c r="UNY2639" s="218"/>
      <c r="UNZ2639" s="218"/>
      <c r="UOA2639" s="218"/>
      <c r="UOB2639" s="218"/>
      <c r="UOC2639" s="218"/>
      <c r="UOD2639" s="218"/>
      <c r="UOE2639" s="218"/>
      <c r="UOF2639" s="218"/>
      <c r="UOG2639" s="218"/>
      <c r="UOH2639" s="218"/>
      <c r="UOI2639" s="218"/>
      <c r="UOJ2639" s="218"/>
      <c r="UOK2639" s="218"/>
      <c r="UOL2639" s="218"/>
      <c r="UOM2639" s="218"/>
      <c r="UON2639" s="218"/>
      <c r="UOO2639" s="218"/>
      <c r="UOP2639" s="218"/>
      <c r="UOQ2639" s="218"/>
      <c r="UOR2639" s="218"/>
      <c r="UOS2639" s="218"/>
      <c r="UOT2639" s="218"/>
      <c r="UOU2639" s="218"/>
      <c r="UOV2639" s="218"/>
      <c r="UOW2639" s="218"/>
      <c r="UOX2639" s="218"/>
      <c r="UOY2639" s="218"/>
      <c r="UOZ2639" s="218"/>
      <c r="UPA2639" s="218"/>
      <c r="UPB2639" s="218"/>
      <c r="UPC2639" s="218"/>
      <c r="UPD2639" s="218"/>
      <c r="UPE2639" s="218"/>
      <c r="UPF2639" s="218"/>
      <c r="UPG2639" s="218"/>
      <c r="UPH2639" s="218"/>
      <c r="UPI2639" s="218"/>
      <c r="UPJ2639" s="218"/>
      <c r="UPK2639" s="218"/>
      <c r="UPL2639" s="218"/>
      <c r="UPM2639" s="218"/>
      <c r="UPN2639" s="218"/>
      <c r="UPO2639" s="218"/>
      <c r="UPP2639" s="218"/>
      <c r="UPQ2639" s="218"/>
      <c r="UPR2639" s="218"/>
      <c r="UPS2639" s="218"/>
      <c r="UPT2639" s="218"/>
      <c r="UPU2639" s="218"/>
      <c r="UPV2639" s="218"/>
      <c r="UPW2639" s="218"/>
      <c r="UPX2639" s="218"/>
      <c r="UPY2639" s="218"/>
      <c r="UPZ2639" s="218"/>
      <c r="UQA2639" s="218"/>
      <c r="UQB2639" s="218"/>
      <c r="UQC2639" s="218"/>
      <c r="UQD2639" s="218"/>
      <c r="UQE2639" s="218"/>
      <c r="UQF2639" s="218"/>
      <c r="UQG2639" s="218"/>
      <c r="UQH2639" s="218"/>
      <c r="UQI2639" s="218"/>
      <c r="UQJ2639" s="218"/>
      <c r="UQK2639" s="218"/>
      <c r="UQL2639" s="218"/>
      <c r="UQM2639" s="218"/>
      <c r="UQN2639" s="218"/>
      <c r="UQO2639" s="218"/>
      <c r="UQP2639" s="218"/>
      <c r="UQQ2639" s="218"/>
      <c r="UQR2639" s="218"/>
      <c r="UQS2639" s="218"/>
      <c r="UQT2639" s="218"/>
      <c r="UQU2639" s="218"/>
      <c r="UQV2639" s="218"/>
      <c r="UQW2639" s="218"/>
      <c r="UQX2639" s="218"/>
      <c r="UQY2639" s="218"/>
      <c r="UQZ2639" s="218"/>
      <c r="URA2639" s="218"/>
      <c r="URB2639" s="218"/>
      <c r="URC2639" s="218"/>
      <c r="URD2639" s="218"/>
      <c r="URE2639" s="218"/>
      <c r="URF2639" s="218"/>
      <c r="URG2639" s="218"/>
      <c r="URH2639" s="218"/>
      <c r="URI2639" s="218"/>
      <c r="URJ2639" s="218"/>
      <c r="URK2639" s="218"/>
      <c r="URL2639" s="218"/>
      <c r="URM2639" s="218"/>
      <c r="URN2639" s="218"/>
      <c r="URO2639" s="218"/>
      <c r="URP2639" s="218"/>
      <c r="URQ2639" s="218"/>
      <c r="URR2639" s="218"/>
      <c r="URS2639" s="218"/>
      <c r="URT2639" s="218"/>
      <c r="URU2639" s="218"/>
      <c r="URV2639" s="218"/>
      <c r="URW2639" s="218"/>
      <c r="URX2639" s="218"/>
      <c r="URY2639" s="218"/>
      <c r="URZ2639" s="218"/>
      <c r="USA2639" s="218"/>
      <c r="USB2639" s="218"/>
      <c r="USC2639" s="218"/>
      <c r="USD2639" s="218"/>
      <c r="USE2639" s="218"/>
      <c r="USF2639" s="218"/>
      <c r="USG2639" s="218"/>
      <c r="USH2639" s="218"/>
      <c r="USI2639" s="218"/>
      <c r="USJ2639" s="218"/>
      <c r="USK2639" s="218"/>
      <c r="USL2639" s="218"/>
      <c r="USM2639" s="218"/>
      <c r="USN2639" s="218"/>
      <c r="USO2639" s="218"/>
      <c r="USP2639" s="218"/>
      <c r="USQ2639" s="218"/>
      <c r="USR2639" s="218"/>
      <c r="USS2639" s="218"/>
      <c r="UST2639" s="218"/>
      <c r="USU2639" s="218"/>
      <c r="USV2639" s="218"/>
      <c r="USW2639" s="218"/>
      <c r="USX2639" s="218"/>
      <c r="USY2639" s="218"/>
      <c r="USZ2639" s="218"/>
      <c r="UTA2639" s="218"/>
      <c r="UTB2639" s="218"/>
      <c r="UTC2639" s="218"/>
      <c r="UTD2639" s="218"/>
      <c r="UTE2639" s="218"/>
      <c r="UTF2639" s="218"/>
      <c r="UTG2639" s="218"/>
      <c r="UTH2639" s="218"/>
      <c r="UTI2639" s="218"/>
      <c r="UTJ2639" s="218"/>
      <c r="UTK2639" s="218"/>
      <c r="UTL2639" s="218"/>
      <c r="UTM2639" s="218"/>
      <c r="UTN2639" s="218"/>
      <c r="UTO2639" s="218"/>
      <c r="UTP2639" s="218"/>
      <c r="UTQ2639" s="218"/>
      <c r="UTR2639" s="218"/>
      <c r="UTS2639" s="218"/>
      <c r="UTT2639" s="218"/>
      <c r="UTU2639" s="218"/>
      <c r="UTV2639" s="218"/>
      <c r="UTW2639" s="218"/>
      <c r="UTX2639" s="218"/>
      <c r="UTY2639" s="218"/>
      <c r="UTZ2639" s="218"/>
      <c r="UUA2639" s="218"/>
      <c r="UUB2639" s="218"/>
      <c r="UUC2639" s="218"/>
      <c r="UUD2639" s="218"/>
      <c r="UUE2639" s="218"/>
      <c r="UUF2639" s="218"/>
      <c r="UUG2639" s="218"/>
      <c r="UUH2639" s="218"/>
      <c r="UUI2639" s="218"/>
      <c r="UUJ2639" s="218"/>
      <c r="UUK2639" s="218"/>
      <c r="UUL2639" s="218"/>
      <c r="UUM2639" s="218"/>
      <c r="UUN2639" s="218"/>
      <c r="UUO2639" s="218"/>
      <c r="UUP2639" s="218"/>
      <c r="UUQ2639" s="218"/>
      <c r="UUR2639" s="218"/>
      <c r="UUS2639" s="218"/>
      <c r="UUT2639" s="218"/>
      <c r="UUU2639" s="218"/>
      <c r="UUV2639" s="218"/>
      <c r="UUW2639" s="218"/>
      <c r="UUX2639" s="218"/>
      <c r="UUY2639" s="218"/>
      <c r="UUZ2639" s="218"/>
      <c r="UVA2639" s="218"/>
      <c r="UVB2639" s="218"/>
      <c r="UVC2639" s="218"/>
      <c r="UVD2639" s="218"/>
      <c r="UVE2639" s="218"/>
      <c r="UVF2639" s="218"/>
      <c r="UVG2639" s="218"/>
      <c r="UVH2639" s="218"/>
      <c r="UVI2639" s="218"/>
      <c r="UVJ2639" s="218"/>
      <c r="UVK2639" s="218"/>
      <c r="UVL2639" s="218"/>
      <c r="UVM2639" s="218"/>
      <c r="UVN2639" s="218"/>
      <c r="UVO2639" s="218"/>
      <c r="UVP2639" s="218"/>
      <c r="UVQ2639" s="218"/>
      <c r="UVR2639" s="218"/>
      <c r="UVS2639" s="218"/>
      <c r="UVT2639" s="218"/>
      <c r="UVU2639" s="218"/>
      <c r="UVV2639" s="218"/>
      <c r="UVW2639" s="218"/>
      <c r="UVX2639" s="218"/>
      <c r="UVY2639" s="218"/>
      <c r="UVZ2639" s="218"/>
      <c r="UWA2639" s="218"/>
      <c r="UWB2639" s="218"/>
      <c r="UWC2639" s="218"/>
      <c r="UWD2639" s="218"/>
      <c r="UWE2639" s="218"/>
      <c r="UWF2639" s="218"/>
      <c r="UWG2639" s="218"/>
      <c r="UWH2639" s="218"/>
      <c r="UWI2639" s="218"/>
      <c r="UWJ2639" s="218"/>
      <c r="UWK2639" s="218"/>
      <c r="UWL2639" s="218"/>
      <c r="UWM2639" s="218"/>
      <c r="UWN2639" s="218"/>
      <c r="UWO2639" s="218"/>
      <c r="UWP2639" s="218"/>
      <c r="UWQ2639" s="218"/>
      <c r="UWR2639" s="218"/>
      <c r="UWS2639" s="218"/>
      <c r="UWT2639" s="218"/>
      <c r="UWU2639" s="218"/>
      <c r="UWV2639" s="218"/>
      <c r="UWW2639" s="218"/>
      <c r="UWX2639" s="218"/>
      <c r="UWY2639" s="218"/>
      <c r="UWZ2639" s="218"/>
      <c r="UXA2639" s="218"/>
      <c r="UXB2639" s="218"/>
      <c r="UXC2639" s="218"/>
      <c r="UXD2639" s="218"/>
      <c r="UXE2639" s="218"/>
      <c r="UXF2639" s="218"/>
      <c r="UXG2639" s="218"/>
      <c r="UXH2639" s="218"/>
      <c r="UXI2639" s="218"/>
      <c r="UXJ2639" s="218"/>
      <c r="UXK2639" s="218"/>
      <c r="UXL2639" s="218"/>
      <c r="UXM2639" s="218"/>
      <c r="UXN2639" s="218"/>
      <c r="UXO2639" s="218"/>
      <c r="UXP2639" s="218"/>
      <c r="UXQ2639" s="218"/>
      <c r="UXR2639" s="218"/>
      <c r="UXS2639" s="218"/>
      <c r="UXT2639" s="218"/>
      <c r="UXU2639" s="218"/>
      <c r="UXV2639" s="218"/>
      <c r="UXW2639" s="218"/>
      <c r="UXX2639" s="218"/>
      <c r="UXY2639" s="218"/>
      <c r="UXZ2639" s="218"/>
      <c r="UYA2639" s="218"/>
      <c r="UYB2639" s="218"/>
      <c r="UYC2639" s="218"/>
      <c r="UYD2639" s="218"/>
      <c r="UYE2639" s="218"/>
      <c r="UYF2639" s="218"/>
      <c r="UYG2639" s="218"/>
      <c r="UYH2639" s="218"/>
      <c r="UYI2639" s="218"/>
      <c r="UYJ2639" s="218"/>
      <c r="UYK2639" s="218"/>
      <c r="UYL2639" s="218"/>
      <c r="UYM2639" s="218"/>
      <c r="UYN2639" s="218"/>
      <c r="UYO2639" s="218"/>
      <c r="UYP2639" s="218"/>
      <c r="UYQ2639" s="218"/>
      <c r="UYR2639" s="218"/>
      <c r="UYS2639" s="218"/>
      <c r="UYT2639" s="218"/>
      <c r="UYU2639" s="218"/>
      <c r="UYV2639" s="218"/>
      <c r="UYW2639" s="218"/>
      <c r="UYX2639" s="218"/>
      <c r="UYY2639" s="218"/>
      <c r="UYZ2639" s="218"/>
      <c r="UZA2639" s="218"/>
      <c r="UZB2639" s="218"/>
      <c r="UZC2639" s="218"/>
      <c r="UZD2639" s="218"/>
      <c r="UZE2639" s="218"/>
      <c r="UZF2639" s="218"/>
      <c r="UZG2639" s="218"/>
      <c r="UZH2639" s="218"/>
      <c r="UZI2639" s="218"/>
      <c r="UZJ2639" s="218"/>
      <c r="UZK2639" s="218"/>
      <c r="UZL2639" s="218"/>
      <c r="UZM2639" s="218"/>
      <c r="UZN2639" s="218"/>
      <c r="UZO2639" s="218"/>
      <c r="UZP2639" s="218"/>
      <c r="UZQ2639" s="218"/>
      <c r="UZR2639" s="218"/>
      <c r="UZS2639" s="218"/>
      <c r="UZT2639" s="218"/>
      <c r="UZU2639" s="218"/>
      <c r="UZV2639" s="218"/>
      <c r="UZW2639" s="218"/>
      <c r="UZX2639" s="218"/>
      <c r="UZY2639" s="218"/>
      <c r="UZZ2639" s="218"/>
      <c r="VAA2639" s="218"/>
      <c r="VAB2639" s="218"/>
      <c r="VAC2639" s="218"/>
      <c r="VAD2639" s="218"/>
      <c r="VAE2639" s="218"/>
      <c r="VAF2639" s="218"/>
      <c r="VAG2639" s="218"/>
      <c r="VAH2639" s="218"/>
      <c r="VAI2639" s="218"/>
      <c r="VAJ2639" s="218"/>
      <c r="VAK2639" s="218"/>
      <c r="VAL2639" s="218"/>
      <c r="VAM2639" s="218"/>
      <c r="VAN2639" s="218"/>
      <c r="VAO2639" s="218"/>
      <c r="VAP2639" s="218"/>
      <c r="VAQ2639" s="218"/>
      <c r="VAR2639" s="218"/>
      <c r="VAS2639" s="218"/>
      <c r="VAT2639" s="218"/>
      <c r="VAU2639" s="218"/>
      <c r="VAV2639" s="218"/>
      <c r="VAW2639" s="218"/>
      <c r="VAX2639" s="218"/>
      <c r="VAY2639" s="218"/>
      <c r="VAZ2639" s="218"/>
      <c r="VBA2639" s="218"/>
      <c r="VBB2639" s="218"/>
      <c r="VBC2639" s="218"/>
      <c r="VBD2639" s="218"/>
      <c r="VBE2639" s="218"/>
      <c r="VBF2639" s="218"/>
      <c r="VBG2639" s="218"/>
      <c r="VBH2639" s="218"/>
      <c r="VBI2639" s="218"/>
      <c r="VBJ2639" s="218"/>
      <c r="VBK2639" s="218"/>
      <c r="VBL2639" s="218"/>
      <c r="VBM2639" s="218"/>
      <c r="VBN2639" s="218"/>
      <c r="VBO2639" s="218"/>
      <c r="VBP2639" s="218"/>
      <c r="VBQ2639" s="218"/>
      <c r="VBR2639" s="218"/>
      <c r="VBS2639" s="218"/>
      <c r="VBT2639" s="218"/>
      <c r="VBU2639" s="218"/>
      <c r="VBV2639" s="218"/>
      <c r="VBW2639" s="218"/>
      <c r="VBX2639" s="218"/>
      <c r="VBY2639" s="218"/>
      <c r="VBZ2639" s="218"/>
      <c r="VCA2639" s="218"/>
      <c r="VCB2639" s="218"/>
      <c r="VCC2639" s="218"/>
      <c r="VCD2639" s="218"/>
      <c r="VCE2639" s="218"/>
      <c r="VCF2639" s="218"/>
      <c r="VCG2639" s="218"/>
      <c r="VCH2639" s="218"/>
      <c r="VCI2639" s="218"/>
      <c r="VCJ2639" s="218"/>
      <c r="VCK2639" s="218"/>
      <c r="VCL2639" s="218"/>
      <c r="VCM2639" s="218"/>
      <c r="VCN2639" s="218"/>
      <c r="VCO2639" s="218"/>
      <c r="VCP2639" s="218"/>
      <c r="VCQ2639" s="218"/>
      <c r="VCR2639" s="218"/>
      <c r="VCS2639" s="218"/>
      <c r="VCT2639" s="218"/>
      <c r="VCU2639" s="218"/>
      <c r="VCV2639" s="218"/>
      <c r="VCW2639" s="218"/>
      <c r="VCX2639" s="218"/>
      <c r="VCY2639" s="218"/>
      <c r="VCZ2639" s="218"/>
      <c r="VDA2639" s="218"/>
      <c r="VDB2639" s="218"/>
      <c r="VDC2639" s="218"/>
      <c r="VDD2639" s="218"/>
      <c r="VDE2639" s="218"/>
      <c r="VDF2639" s="218"/>
      <c r="VDG2639" s="218"/>
      <c r="VDH2639" s="218"/>
      <c r="VDI2639" s="218"/>
      <c r="VDJ2639" s="218"/>
      <c r="VDK2639" s="218"/>
      <c r="VDL2639" s="218"/>
      <c r="VDM2639" s="218"/>
      <c r="VDN2639" s="218"/>
      <c r="VDO2639" s="218"/>
      <c r="VDP2639" s="218"/>
      <c r="VDQ2639" s="218"/>
      <c r="VDR2639" s="218"/>
      <c r="VDS2639" s="218"/>
      <c r="VDT2639" s="218"/>
      <c r="VDU2639" s="218"/>
      <c r="VDV2639" s="218"/>
      <c r="VDW2639" s="218"/>
      <c r="VDX2639" s="218"/>
      <c r="VDY2639" s="218"/>
      <c r="VDZ2639" s="218"/>
      <c r="VEA2639" s="218"/>
      <c r="VEB2639" s="218"/>
      <c r="VEC2639" s="218"/>
      <c r="VED2639" s="218"/>
      <c r="VEE2639" s="218"/>
      <c r="VEF2639" s="218"/>
      <c r="VEG2639" s="218"/>
      <c r="VEH2639" s="218"/>
      <c r="VEI2639" s="218"/>
      <c r="VEJ2639" s="218"/>
      <c r="VEK2639" s="218"/>
      <c r="VEL2639" s="218"/>
      <c r="VEM2639" s="218"/>
      <c r="VEN2639" s="218"/>
      <c r="VEO2639" s="218"/>
      <c r="VEP2639" s="218"/>
      <c r="VEQ2639" s="218"/>
      <c r="VER2639" s="218"/>
      <c r="VES2639" s="218"/>
      <c r="VET2639" s="218"/>
      <c r="VEU2639" s="218"/>
      <c r="VEV2639" s="218"/>
      <c r="VEW2639" s="218"/>
      <c r="VEX2639" s="218"/>
      <c r="VEY2639" s="218"/>
      <c r="VEZ2639" s="218"/>
      <c r="VFA2639" s="218"/>
      <c r="VFB2639" s="218"/>
      <c r="VFC2639" s="218"/>
      <c r="VFD2639" s="218"/>
      <c r="VFE2639" s="218"/>
      <c r="VFF2639" s="218"/>
      <c r="VFG2639" s="218"/>
      <c r="VFH2639" s="218"/>
      <c r="VFI2639" s="218"/>
      <c r="VFJ2639" s="218"/>
      <c r="VFK2639" s="218"/>
      <c r="VFL2639" s="218"/>
      <c r="VFM2639" s="218"/>
      <c r="VFN2639" s="218"/>
      <c r="VFO2639" s="218"/>
      <c r="VFP2639" s="218"/>
      <c r="VFQ2639" s="218"/>
      <c r="VFR2639" s="218"/>
      <c r="VFS2639" s="218"/>
      <c r="VFT2639" s="218"/>
      <c r="VFU2639" s="218"/>
      <c r="VFV2639" s="218"/>
      <c r="VFW2639" s="218"/>
      <c r="VFX2639" s="218"/>
      <c r="VFY2639" s="218"/>
      <c r="VFZ2639" s="218"/>
      <c r="VGA2639" s="218"/>
      <c r="VGB2639" s="218"/>
      <c r="VGC2639" s="218"/>
      <c r="VGD2639" s="218"/>
      <c r="VGE2639" s="218"/>
      <c r="VGF2639" s="218"/>
      <c r="VGG2639" s="218"/>
      <c r="VGH2639" s="218"/>
      <c r="VGI2639" s="218"/>
      <c r="VGJ2639" s="218"/>
      <c r="VGK2639" s="218"/>
      <c r="VGL2639" s="218"/>
      <c r="VGM2639" s="218"/>
      <c r="VGN2639" s="218"/>
      <c r="VGO2639" s="218"/>
      <c r="VGP2639" s="218"/>
      <c r="VGQ2639" s="218"/>
      <c r="VGR2639" s="218"/>
      <c r="VGS2639" s="218"/>
      <c r="VGT2639" s="218"/>
      <c r="VGU2639" s="218"/>
      <c r="VGV2639" s="218"/>
      <c r="VGW2639" s="218"/>
      <c r="VGX2639" s="218"/>
      <c r="VGY2639" s="218"/>
      <c r="VGZ2639" s="218"/>
      <c r="VHA2639" s="218"/>
      <c r="VHB2639" s="218"/>
      <c r="VHC2639" s="218"/>
      <c r="VHD2639" s="218"/>
      <c r="VHE2639" s="218"/>
      <c r="VHF2639" s="218"/>
      <c r="VHG2639" s="218"/>
      <c r="VHH2639" s="218"/>
      <c r="VHI2639" s="218"/>
      <c r="VHJ2639" s="218"/>
      <c r="VHK2639" s="218"/>
      <c r="VHL2639" s="218"/>
      <c r="VHM2639" s="218"/>
      <c r="VHN2639" s="218"/>
      <c r="VHO2639" s="218"/>
      <c r="VHP2639" s="218"/>
      <c r="VHQ2639" s="218"/>
      <c r="VHR2639" s="218"/>
      <c r="VHS2639" s="218"/>
      <c r="VHT2639" s="218"/>
      <c r="VHU2639" s="218"/>
      <c r="VHV2639" s="218"/>
      <c r="VHW2639" s="218"/>
      <c r="VHX2639" s="218"/>
      <c r="VHY2639" s="218"/>
      <c r="VHZ2639" s="218"/>
      <c r="VIA2639" s="218"/>
      <c r="VIB2639" s="218"/>
      <c r="VIC2639" s="218"/>
      <c r="VID2639" s="218"/>
      <c r="VIE2639" s="218"/>
      <c r="VIF2639" s="218"/>
      <c r="VIG2639" s="218"/>
      <c r="VIH2639" s="218"/>
      <c r="VII2639" s="218"/>
      <c r="VIJ2639" s="218"/>
      <c r="VIK2639" s="218"/>
      <c r="VIL2639" s="218"/>
      <c r="VIM2639" s="218"/>
      <c r="VIN2639" s="218"/>
      <c r="VIO2639" s="218"/>
      <c r="VIP2639" s="218"/>
      <c r="VIQ2639" s="218"/>
      <c r="VIR2639" s="218"/>
      <c r="VIS2639" s="218"/>
      <c r="VIT2639" s="218"/>
      <c r="VIU2639" s="218"/>
      <c r="VIV2639" s="218"/>
      <c r="VIW2639" s="218"/>
      <c r="VIX2639" s="218"/>
      <c r="VIY2639" s="218"/>
      <c r="VIZ2639" s="218"/>
      <c r="VJA2639" s="218"/>
      <c r="VJB2639" s="218"/>
      <c r="VJC2639" s="218"/>
      <c r="VJD2639" s="218"/>
      <c r="VJE2639" s="218"/>
      <c r="VJF2639" s="218"/>
      <c r="VJG2639" s="218"/>
      <c r="VJH2639" s="218"/>
      <c r="VJI2639" s="218"/>
      <c r="VJJ2639" s="218"/>
      <c r="VJK2639" s="218"/>
      <c r="VJL2639" s="218"/>
      <c r="VJM2639" s="218"/>
      <c r="VJN2639" s="218"/>
      <c r="VJO2639" s="218"/>
      <c r="VJP2639" s="218"/>
      <c r="VJQ2639" s="218"/>
      <c r="VJR2639" s="218"/>
      <c r="VJS2639" s="218"/>
      <c r="VJT2639" s="218"/>
      <c r="VJU2639" s="218"/>
      <c r="VJV2639" s="218"/>
      <c r="VJW2639" s="218"/>
      <c r="VJX2639" s="218"/>
      <c r="VJY2639" s="218"/>
      <c r="VJZ2639" s="218"/>
      <c r="VKA2639" s="218"/>
      <c r="VKB2639" s="218"/>
      <c r="VKC2639" s="218"/>
      <c r="VKD2639" s="218"/>
      <c r="VKE2639" s="218"/>
      <c r="VKF2639" s="218"/>
      <c r="VKG2639" s="218"/>
      <c r="VKH2639" s="218"/>
      <c r="VKI2639" s="218"/>
      <c r="VKJ2639" s="218"/>
      <c r="VKK2639" s="218"/>
      <c r="VKL2639" s="218"/>
      <c r="VKM2639" s="218"/>
      <c r="VKN2639" s="218"/>
      <c r="VKO2639" s="218"/>
      <c r="VKP2639" s="218"/>
      <c r="VKQ2639" s="218"/>
      <c r="VKR2639" s="218"/>
      <c r="VKS2639" s="218"/>
      <c r="VKT2639" s="218"/>
      <c r="VKU2639" s="218"/>
      <c r="VKV2639" s="218"/>
      <c r="VKW2639" s="218"/>
      <c r="VKX2639" s="218"/>
      <c r="VKY2639" s="218"/>
      <c r="VKZ2639" s="218"/>
      <c r="VLA2639" s="218"/>
      <c r="VLB2639" s="218"/>
      <c r="VLC2639" s="218"/>
      <c r="VLD2639" s="218"/>
      <c r="VLE2639" s="218"/>
      <c r="VLF2639" s="218"/>
      <c r="VLG2639" s="218"/>
      <c r="VLH2639" s="218"/>
      <c r="VLI2639" s="218"/>
      <c r="VLJ2639" s="218"/>
      <c r="VLK2639" s="218"/>
      <c r="VLL2639" s="218"/>
      <c r="VLM2639" s="218"/>
      <c r="VLN2639" s="218"/>
      <c r="VLO2639" s="218"/>
      <c r="VLP2639" s="218"/>
      <c r="VLQ2639" s="218"/>
      <c r="VLR2639" s="218"/>
      <c r="VLS2639" s="218"/>
      <c r="VLT2639" s="218"/>
      <c r="VLU2639" s="218"/>
      <c r="VLV2639" s="218"/>
      <c r="VLW2639" s="218"/>
      <c r="VLX2639" s="218"/>
      <c r="VLY2639" s="218"/>
      <c r="VLZ2639" s="218"/>
      <c r="VMA2639" s="218"/>
      <c r="VMB2639" s="218"/>
      <c r="VMC2639" s="218"/>
      <c r="VMD2639" s="218"/>
      <c r="VME2639" s="218"/>
      <c r="VMF2639" s="218"/>
      <c r="VMG2639" s="218"/>
      <c r="VMH2639" s="218"/>
      <c r="VMI2639" s="218"/>
      <c r="VMJ2639" s="218"/>
      <c r="VMK2639" s="218"/>
      <c r="VML2639" s="218"/>
      <c r="VMM2639" s="218"/>
      <c r="VMN2639" s="218"/>
      <c r="VMO2639" s="218"/>
      <c r="VMP2639" s="218"/>
      <c r="VMQ2639" s="218"/>
      <c r="VMR2639" s="218"/>
      <c r="VMS2639" s="218"/>
      <c r="VMT2639" s="218"/>
      <c r="VMU2639" s="218"/>
      <c r="VMV2639" s="218"/>
      <c r="VMW2639" s="218"/>
      <c r="VMX2639" s="218"/>
      <c r="VMY2639" s="218"/>
      <c r="VMZ2639" s="218"/>
      <c r="VNA2639" s="218"/>
      <c r="VNB2639" s="218"/>
      <c r="VNC2639" s="218"/>
      <c r="VND2639" s="218"/>
      <c r="VNE2639" s="218"/>
      <c r="VNF2639" s="218"/>
      <c r="VNG2639" s="218"/>
      <c r="VNH2639" s="218"/>
      <c r="VNI2639" s="218"/>
      <c r="VNJ2639" s="218"/>
      <c r="VNK2639" s="218"/>
      <c r="VNL2639" s="218"/>
      <c r="VNM2639" s="218"/>
      <c r="VNN2639" s="218"/>
      <c r="VNO2639" s="218"/>
      <c r="VNP2639" s="218"/>
      <c r="VNQ2639" s="218"/>
      <c r="VNR2639" s="218"/>
      <c r="VNS2639" s="218"/>
      <c r="VNT2639" s="218"/>
      <c r="VNU2639" s="218"/>
      <c r="VNV2639" s="218"/>
      <c r="VNW2639" s="218"/>
      <c r="VNX2639" s="218"/>
      <c r="VNY2639" s="218"/>
      <c r="VNZ2639" s="218"/>
      <c r="VOA2639" s="218"/>
      <c r="VOB2639" s="218"/>
      <c r="VOC2639" s="218"/>
      <c r="VOD2639" s="218"/>
      <c r="VOE2639" s="218"/>
      <c r="VOF2639" s="218"/>
      <c r="VOG2639" s="218"/>
      <c r="VOH2639" s="218"/>
      <c r="VOI2639" s="218"/>
      <c r="VOJ2639" s="218"/>
      <c r="VOK2639" s="218"/>
      <c r="VOL2639" s="218"/>
      <c r="VOM2639" s="218"/>
      <c r="VON2639" s="218"/>
      <c r="VOO2639" s="218"/>
      <c r="VOP2639" s="218"/>
      <c r="VOQ2639" s="218"/>
      <c r="VOR2639" s="218"/>
      <c r="VOS2639" s="218"/>
      <c r="VOT2639" s="218"/>
      <c r="VOU2639" s="218"/>
      <c r="VOV2639" s="218"/>
      <c r="VOW2639" s="218"/>
      <c r="VOX2639" s="218"/>
      <c r="VOY2639" s="218"/>
      <c r="VOZ2639" s="218"/>
      <c r="VPA2639" s="218"/>
      <c r="VPB2639" s="218"/>
      <c r="VPC2639" s="218"/>
      <c r="VPD2639" s="218"/>
      <c r="VPE2639" s="218"/>
      <c r="VPF2639" s="218"/>
      <c r="VPG2639" s="218"/>
      <c r="VPH2639" s="218"/>
      <c r="VPI2639" s="218"/>
      <c r="VPJ2639" s="218"/>
      <c r="VPK2639" s="218"/>
      <c r="VPL2639" s="218"/>
      <c r="VPM2639" s="218"/>
      <c r="VPN2639" s="218"/>
      <c r="VPO2639" s="218"/>
      <c r="VPP2639" s="218"/>
      <c r="VPQ2639" s="218"/>
      <c r="VPR2639" s="218"/>
      <c r="VPS2639" s="218"/>
      <c r="VPT2639" s="218"/>
      <c r="VPU2639" s="218"/>
      <c r="VPV2639" s="218"/>
      <c r="VPW2639" s="218"/>
      <c r="VPX2639" s="218"/>
      <c r="VPY2639" s="218"/>
      <c r="VPZ2639" s="218"/>
      <c r="VQA2639" s="218"/>
      <c r="VQB2639" s="218"/>
      <c r="VQC2639" s="218"/>
      <c r="VQD2639" s="218"/>
      <c r="VQE2639" s="218"/>
      <c r="VQF2639" s="218"/>
      <c r="VQG2639" s="218"/>
      <c r="VQH2639" s="218"/>
      <c r="VQI2639" s="218"/>
      <c r="VQJ2639" s="218"/>
      <c r="VQK2639" s="218"/>
      <c r="VQL2639" s="218"/>
      <c r="VQM2639" s="218"/>
      <c r="VQN2639" s="218"/>
      <c r="VQO2639" s="218"/>
      <c r="VQP2639" s="218"/>
      <c r="VQQ2639" s="218"/>
      <c r="VQR2639" s="218"/>
      <c r="VQS2639" s="218"/>
      <c r="VQT2639" s="218"/>
      <c r="VQU2639" s="218"/>
      <c r="VQV2639" s="218"/>
      <c r="VQW2639" s="218"/>
      <c r="VQX2639" s="218"/>
      <c r="VQY2639" s="218"/>
      <c r="VQZ2639" s="218"/>
      <c r="VRA2639" s="218"/>
      <c r="VRB2639" s="218"/>
      <c r="VRC2639" s="218"/>
      <c r="VRD2639" s="218"/>
      <c r="VRE2639" s="218"/>
      <c r="VRF2639" s="218"/>
      <c r="VRG2639" s="218"/>
      <c r="VRH2639" s="218"/>
      <c r="VRI2639" s="218"/>
      <c r="VRJ2639" s="218"/>
      <c r="VRK2639" s="218"/>
      <c r="VRL2639" s="218"/>
      <c r="VRM2639" s="218"/>
      <c r="VRN2639" s="218"/>
      <c r="VRO2639" s="218"/>
      <c r="VRP2639" s="218"/>
      <c r="VRQ2639" s="218"/>
      <c r="VRR2639" s="218"/>
      <c r="VRS2639" s="218"/>
      <c r="VRT2639" s="218"/>
      <c r="VRU2639" s="218"/>
      <c r="VRV2639" s="218"/>
      <c r="VRW2639" s="218"/>
      <c r="VRX2639" s="218"/>
      <c r="VRY2639" s="218"/>
      <c r="VRZ2639" s="218"/>
      <c r="VSA2639" s="218"/>
      <c r="VSB2639" s="218"/>
      <c r="VSC2639" s="218"/>
      <c r="VSD2639" s="218"/>
      <c r="VSE2639" s="218"/>
      <c r="VSF2639" s="218"/>
      <c r="VSG2639" s="218"/>
      <c r="VSH2639" s="218"/>
      <c r="VSI2639" s="218"/>
      <c r="VSJ2639" s="218"/>
      <c r="VSK2639" s="218"/>
      <c r="VSL2639" s="218"/>
      <c r="VSM2639" s="218"/>
      <c r="VSN2639" s="218"/>
      <c r="VSO2639" s="218"/>
      <c r="VSP2639" s="218"/>
      <c r="VSQ2639" s="218"/>
      <c r="VSR2639" s="218"/>
      <c r="VSS2639" s="218"/>
      <c r="VST2639" s="218"/>
      <c r="VSU2639" s="218"/>
      <c r="VSV2639" s="218"/>
      <c r="VSW2639" s="218"/>
      <c r="VSX2639" s="218"/>
      <c r="VSY2639" s="218"/>
      <c r="VSZ2639" s="218"/>
      <c r="VTA2639" s="218"/>
      <c r="VTB2639" s="218"/>
      <c r="VTC2639" s="218"/>
      <c r="VTD2639" s="218"/>
      <c r="VTE2639" s="218"/>
      <c r="VTF2639" s="218"/>
      <c r="VTG2639" s="218"/>
      <c r="VTH2639" s="218"/>
      <c r="VTI2639" s="218"/>
      <c r="VTJ2639" s="218"/>
      <c r="VTK2639" s="218"/>
      <c r="VTL2639" s="218"/>
      <c r="VTM2639" s="218"/>
      <c r="VTN2639" s="218"/>
      <c r="VTO2639" s="218"/>
      <c r="VTP2639" s="218"/>
      <c r="VTQ2639" s="218"/>
      <c r="VTR2639" s="218"/>
      <c r="VTS2639" s="218"/>
      <c r="VTT2639" s="218"/>
      <c r="VTU2639" s="218"/>
      <c r="VTV2639" s="218"/>
      <c r="VTW2639" s="218"/>
      <c r="VTX2639" s="218"/>
      <c r="VTY2639" s="218"/>
      <c r="VTZ2639" s="218"/>
      <c r="VUA2639" s="218"/>
      <c r="VUB2639" s="218"/>
      <c r="VUC2639" s="218"/>
      <c r="VUD2639" s="218"/>
      <c r="VUE2639" s="218"/>
      <c r="VUF2639" s="218"/>
      <c r="VUG2639" s="218"/>
      <c r="VUH2639" s="218"/>
      <c r="VUI2639" s="218"/>
      <c r="VUJ2639" s="218"/>
      <c r="VUK2639" s="218"/>
      <c r="VUL2639" s="218"/>
      <c r="VUM2639" s="218"/>
      <c r="VUN2639" s="218"/>
      <c r="VUO2639" s="218"/>
      <c r="VUP2639" s="218"/>
      <c r="VUQ2639" s="218"/>
      <c r="VUR2639" s="218"/>
      <c r="VUS2639" s="218"/>
      <c r="VUT2639" s="218"/>
      <c r="VUU2639" s="218"/>
      <c r="VUV2639" s="218"/>
      <c r="VUW2639" s="218"/>
      <c r="VUX2639" s="218"/>
      <c r="VUY2639" s="218"/>
      <c r="VUZ2639" s="218"/>
      <c r="VVA2639" s="218"/>
      <c r="VVB2639" s="218"/>
      <c r="VVC2639" s="218"/>
      <c r="VVD2639" s="218"/>
      <c r="VVE2639" s="218"/>
      <c r="VVF2639" s="218"/>
      <c r="VVG2639" s="218"/>
      <c r="VVH2639" s="218"/>
      <c r="VVI2639" s="218"/>
      <c r="VVJ2639" s="218"/>
      <c r="VVK2639" s="218"/>
      <c r="VVL2639" s="218"/>
      <c r="VVM2639" s="218"/>
      <c r="VVN2639" s="218"/>
      <c r="VVO2639" s="218"/>
      <c r="VVP2639" s="218"/>
      <c r="VVQ2639" s="218"/>
      <c r="VVR2639" s="218"/>
      <c r="VVS2639" s="218"/>
      <c r="VVT2639" s="218"/>
      <c r="VVU2639" s="218"/>
      <c r="VVV2639" s="218"/>
      <c r="VVW2639" s="218"/>
      <c r="VVX2639" s="218"/>
      <c r="VVY2639" s="218"/>
      <c r="VVZ2639" s="218"/>
      <c r="VWA2639" s="218"/>
      <c r="VWB2639" s="218"/>
      <c r="VWC2639" s="218"/>
      <c r="VWD2639" s="218"/>
      <c r="VWE2639" s="218"/>
      <c r="VWF2639" s="218"/>
      <c r="VWG2639" s="218"/>
      <c r="VWH2639" s="218"/>
      <c r="VWI2639" s="218"/>
      <c r="VWJ2639" s="218"/>
      <c r="VWK2639" s="218"/>
      <c r="VWL2639" s="218"/>
      <c r="VWM2639" s="218"/>
      <c r="VWN2639" s="218"/>
      <c r="VWO2639" s="218"/>
      <c r="VWP2639" s="218"/>
      <c r="VWQ2639" s="218"/>
      <c r="VWR2639" s="218"/>
      <c r="VWS2639" s="218"/>
      <c r="VWT2639" s="218"/>
      <c r="VWU2639" s="218"/>
      <c r="VWV2639" s="218"/>
      <c r="VWW2639" s="218"/>
      <c r="VWX2639" s="218"/>
      <c r="VWY2639" s="218"/>
      <c r="VWZ2639" s="218"/>
      <c r="VXA2639" s="218"/>
      <c r="VXB2639" s="218"/>
      <c r="VXC2639" s="218"/>
      <c r="VXD2639" s="218"/>
      <c r="VXE2639" s="218"/>
      <c r="VXF2639" s="218"/>
      <c r="VXG2639" s="218"/>
      <c r="VXH2639" s="218"/>
      <c r="VXI2639" s="218"/>
      <c r="VXJ2639" s="218"/>
      <c r="VXK2639" s="218"/>
      <c r="VXL2639" s="218"/>
      <c r="VXM2639" s="218"/>
      <c r="VXN2639" s="218"/>
      <c r="VXO2639" s="218"/>
      <c r="VXP2639" s="218"/>
      <c r="VXQ2639" s="218"/>
      <c r="VXR2639" s="218"/>
      <c r="VXS2639" s="218"/>
      <c r="VXT2639" s="218"/>
      <c r="VXU2639" s="218"/>
      <c r="VXV2639" s="218"/>
      <c r="VXW2639" s="218"/>
      <c r="VXX2639" s="218"/>
      <c r="VXY2639" s="218"/>
      <c r="VXZ2639" s="218"/>
      <c r="VYA2639" s="218"/>
      <c r="VYB2639" s="218"/>
      <c r="VYC2639" s="218"/>
      <c r="VYD2639" s="218"/>
      <c r="VYE2639" s="218"/>
      <c r="VYF2639" s="218"/>
      <c r="VYG2639" s="218"/>
      <c r="VYH2639" s="218"/>
      <c r="VYI2639" s="218"/>
      <c r="VYJ2639" s="218"/>
      <c r="VYK2639" s="218"/>
      <c r="VYL2639" s="218"/>
      <c r="VYM2639" s="218"/>
      <c r="VYN2639" s="218"/>
      <c r="VYO2639" s="218"/>
      <c r="VYP2639" s="218"/>
      <c r="VYQ2639" s="218"/>
      <c r="VYR2639" s="218"/>
      <c r="VYS2639" s="218"/>
      <c r="VYT2639" s="218"/>
      <c r="VYU2639" s="218"/>
      <c r="VYV2639" s="218"/>
      <c r="VYW2639" s="218"/>
      <c r="VYX2639" s="218"/>
      <c r="VYY2639" s="218"/>
      <c r="VYZ2639" s="218"/>
      <c r="VZA2639" s="218"/>
      <c r="VZB2639" s="218"/>
      <c r="VZC2639" s="218"/>
      <c r="VZD2639" s="218"/>
      <c r="VZE2639" s="218"/>
      <c r="VZF2639" s="218"/>
      <c r="VZG2639" s="218"/>
      <c r="VZH2639" s="218"/>
      <c r="VZI2639" s="218"/>
      <c r="VZJ2639" s="218"/>
      <c r="VZK2639" s="218"/>
      <c r="VZL2639" s="218"/>
      <c r="VZM2639" s="218"/>
      <c r="VZN2639" s="218"/>
      <c r="VZO2639" s="218"/>
      <c r="VZP2639" s="218"/>
      <c r="VZQ2639" s="218"/>
      <c r="VZR2639" s="218"/>
      <c r="VZS2639" s="218"/>
      <c r="VZT2639" s="218"/>
      <c r="VZU2639" s="218"/>
      <c r="VZV2639" s="218"/>
      <c r="VZW2639" s="218"/>
      <c r="VZX2639" s="218"/>
      <c r="VZY2639" s="218"/>
      <c r="VZZ2639" s="218"/>
      <c r="WAA2639" s="218"/>
      <c r="WAB2639" s="218"/>
      <c r="WAC2639" s="218"/>
      <c r="WAD2639" s="218"/>
      <c r="WAE2639" s="218"/>
      <c r="WAF2639" s="218"/>
      <c r="WAG2639" s="218"/>
      <c r="WAH2639" s="218"/>
      <c r="WAI2639" s="218"/>
      <c r="WAJ2639" s="218"/>
      <c r="WAK2639" s="218"/>
      <c r="WAL2639" s="218"/>
      <c r="WAM2639" s="218"/>
      <c r="WAN2639" s="218"/>
      <c r="WAO2639" s="218"/>
      <c r="WAP2639" s="218"/>
      <c r="WAQ2639" s="218"/>
      <c r="WAR2639" s="218"/>
      <c r="WAS2639" s="218"/>
      <c r="WAT2639" s="218"/>
      <c r="WAU2639" s="218"/>
      <c r="WAV2639" s="218"/>
      <c r="WAW2639" s="218"/>
      <c r="WAX2639" s="218"/>
      <c r="WAY2639" s="218"/>
      <c r="WAZ2639" s="218"/>
      <c r="WBA2639" s="218"/>
      <c r="WBB2639" s="218"/>
      <c r="WBC2639" s="218"/>
      <c r="WBD2639" s="218"/>
      <c r="WBE2639" s="218"/>
      <c r="WBF2639" s="218"/>
      <c r="WBG2639" s="218"/>
      <c r="WBH2639" s="218"/>
      <c r="WBI2639" s="218"/>
      <c r="WBJ2639" s="218"/>
      <c r="WBK2639" s="218"/>
      <c r="WBL2639" s="218"/>
      <c r="WBM2639" s="218"/>
      <c r="WBN2639" s="218"/>
      <c r="WBO2639" s="218"/>
      <c r="WBP2639" s="218"/>
      <c r="WBQ2639" s="218"/>
      <c r="WBR2639" s="218"/>
      <c r="WBS2639" s="218"/>
      <c r="WBT2639" s="218"/>
      <c r="WBU2639" s="218"/>
      <c r="WBV2639" s="218"/>
      <c r="WBW2639" s="218"/>
      <c r="WBX2639" s="218"/>
      <c r="WBY2639" s="218"/>
      <c r="WBZ2639" s="218"/>
      <c r="WCA2639" s="218"/>
      <c r="WCB2639" s="218"/>
      <c r="WCC2639" s="218"/>
      <c r="WCD2639" s="218"/>
      <c r="WCE2639" s="218"/>
      <c r="WCF2639" s="218"/>
      <c r="WCG2639" s="218"/>
      <c r="WCH2639" s="218"/>
      <c r="WCI2639" s="218"/>
      <c r="WCJ2639" s="218"/>
      <c r="WCK2639" s="218"/>
      <c r="WCL2639" s="218"/>
      <c r="WCM2639" s="218"/>
      <c r="WCN2639" s="218"/>
      <c r="WCO2639" s="218"/>
      <c r="WCP2639" s="218"/>
      <c r="WCQ2639" s="218"/>
      <c r="WCR2639" s="218"/>
      <c r="WCS2639" s="218"/>
      <c r="WCT2639" s="218"/>
      <c r="WCU2639" s="218"/>
      <c r="WCV2639" s="218"/>
      <c r="WCW2639" s="218"/>
      <c r="WCX2639" s="218"/>
      <c r="WCY2639" s="218"/>
      <c r="WCZ2639" s="218"/>
      <c r="WDA2639" s="218"/>
      <c r="WDB2639" s="218"/>
      <c r="WDC2639" s="218"/>
      <c r="WDD2639" s="218"/>
      <c r="WDE2639" s="218"/>
      <c r="WDF2639" s="218"/>
      <c r="WDG2639" s="218"/>
      <c r="WDH2639" s="218"/>
      <c r="WDI2639" s="218"/>
      <c r="WDJ2639" s="218"/>
      <c r="WDK2639" s="218"/>
      <c r="WDL2639" s="218"/>
      <c r="WDM2639" s="218"/>
      <c r="WDN2639" s="218"/>
      <c r="WDO2639" s="218"/>
      <c r="WDP2639" s="218"/>
      <c r="WDQ2639" s="218"/>
      <c r="WDR2639" s="218"/>
      <c r="WDS2639" s="218"/>
      <c r="WDT2639" s="218"/>
      <c r="WDU2639" s="218"/>
      <c r="WDV2639" s="218"/>
      <c r="WDW2639" s="218"/>
      <c r="WDX2639" s="218"/>
      <c r="WDY2639" s="218"/>
      <c r="WDZ2639" s="218"/>
      <c r="WEA2639" s="218"/>
      <c r="WEB2639" s="218"/>
      <c r="WEC2639" s="218"/>
      <c r="WED2639" s="218"/>
      <c r="WEE2639" s="218"/>
      <c r="WEF2639" s="218"/>
      <c r="WEG2639" s="218"/>
      <c r="WEH2639" s="218"/>
      <c r="WEI2639" s="218"/>
      <c r="WEJ2639" s="218"/>
      <c r="WEK2639" s="218"/>
      <c r="WEL2639" s="218"/>
      <c r="WEM2639" s="218"/>
      <c r="WEN2639" s="218"/>
      <c r="WEO2639" s="218"/>
      <c r="WEP2639" s="218"/>
      <c r="WEQ2639" s="218"/>
      <c r="WER2639" s="218"/>
      <c r="WES2639" s="218"/>
      <c r="WET2639" s="218"/>
      <c r="WEU2639" s="218"/>
      <c r="WEV2639" s="218"/>
      <c r="WEW2639" s="218"/>
      <c r="WEX2639" s="218"/>
      <c r="WEY2639" s="218"/>
      <c r="WEZ2639" s="218"/>
      <c r="WFA2639" s="218"/>
      <c r="WFB2639" s="218"/>
      <c r="WFC2639" s="218"/>
      <c r="WFD2639" s="218"/>
      <c r="WFE2639" s="218"/>
      <c r="WFF2639" s="218"/>
      <c r="WFG2639" s="218"/>
      <c r="WFH2639" s="218"/>
      <c r="WFI2639" s="218"/>
      <c r="WFJ2639" s="218"/>
      <c r="WFK2639" s="218"/>
      <c r="WFL2639" s="218"/>
      <c r="WFM2639" s="218"/>
      <c r="WFN2639" s="218"/>
      <c r="WFO2639" s="218"/>
      <c r="WFP2639" s="218"/>
      <c r="WFQ2639" s="218"/>
      <c r="WFR2639" s="218"/>
      <c r="WFS2639" s="218"/>
      <c r="WFT2639" s="218"/>
      <c r="WFU2639" s="218"/>
      <c r="WFV2639" s="218"/>
      <c r="WFW2639" s="218"/>
      <c r="WFX2639" s="218"/>
      <c r="WFY2639" s="218"/>
      <c r="WFZ2639" s="218"/>
      <c r="WGA2639" s="218"/>
      <c r="WGB2639" s="218"/>
      <c r="WGC2639" s="218"/>
      <c r="WGD2639" s="218"/>
      <c r="WGE2639" s="218"/>
      <c r="WGF2639" s="218"/>
      <c r="WGG2639" s="218"/>
      <c r="WGH2639" s="218"/>
      <c r="WGI2639" s="218"/>
      <c r="WGJ2639" s="218"/>
      <c r="WGK2639" s="218"/>
      <c r="WGL2639" s="218"/>
      <c r="WGM2639" s="218"/>
      <c r="WGN2639" s="218"/>
      <c r="WGO2639" s="218"/>
      <c r="WGP2639" s="218"/>
      <c r="WGQ2639" s="218"/>
      <c r="WGR2639" s="218"/>
      <c r="WGS2639" s="218"/>
      <c r="WGT2639" s="218"/>
      <c r="WGU2639" s="218"/>
      <c r="WGV2639" s="218"/>
      <c r="WGW2639" s="218"/>
      <c r="WGX2639" s="218"/>
      <c r="WGY2639" s="218"/>
      <c r="WGZ2639" s="218"/>
      <c r="WHA2639" s="218"/>
      <c r="WHB2639" s="218"/>
      <c r="WHC2639" s="218"/>
      <c r="WHD2639" s="218"/>
      <c r="WHE2639" s="218"/>
      <c r="WHF2639" s="218"/>
      <c r="WHG2639" s="218"/>
      <c r="WHH2639" s="218"/>
      <c r="WHI2639" s="218"/>
      <c r="WHJ2639" s="218"/>
      <c r="WHK2639" s="218"/>
      <c r="WHL2639" s="218"/>
      <c r="WHM2639" s="218"/>
      <c r="WHN2639" s="218"/>
      <c r="WHO2639" s="218"/>
      <c r="WHP2639" s="218"/>
      <c r="WHQ2639" s="218"/>
      <c r="WHR2639" s="218"/>
      <c r="WHS2639" s="218"/>
      <c r="WHT2639" s="218"/>
      <c r="WHU2639" s="218"/>
      <c r="WHV2639" s="218"/>
      <c r="WHW2639" s="218"/>
      <c r="WHX2639" s="218"/>
      <c r="WHY2639" s="218"/>
      <c r="WHZ2639" s="218"/>
      <c r="WIA2639" s="218"/>
      <c r="WIB2639" s="218"/>
      <c r="WIC2639" s="218"/>
      <c r="WID2639" s="218"/>
      <c r="WIE2639" s="218"/>
      <c r="WIF2639" s="218"/>
      <c r="WIG2639" s="218"/>
      <c r="WIH2639" s="218"/>
      <c r="WII2639" s="218"/>
      <c r="WIJ2639" s="218"/>
      <c r="WIK2639" s="218"/>
      <c r="WIL2639" s="218"/>
      <c r="WIM2639" s="218"/>
      <c r="WIN2639" s="218"/>
      <c r="WIO2639" s="218"/>
      <c r="WIP2639" s="218"/>
      <c r="WIQ2639" s="218"/>
      <c r="WIR2639" s="218"/>
      <c r="WIS2639" s="218"/>
      <c r="WIT2639" s="218"/>
      <c r="WIU2639" s="218"/>
      <c r="WIV2639" s="218"/>
      <c r="WIW2639" s="218"/>
      <c r="WIX2639" s="218"/>
      <c r="WIY2639" s="218"/>
      <c r="WIZ2639" s="218"/>
      <c r="WJA2639" s="218"/>
      <c r="WJB2639" s="218"/>
      <c r="WJC2639" s="218"/>
      <c r="WJD2639" s="218"/>
      <c r="WJE2639" s="218"/>
      <c r="WJF2639" s="218"/>
      <c r="WJG2639" s="218"/>
      <c r="WJH2639" s="218"/>
      <c r="WJI2639" s="218"/>
      <c r="WJJ2639" s="218"/>
      <c r="WJK2639" s="218"/>
      <c r="WJL2639" s="218"/>
      <c r="WJM2639" s="218"/>
      <c r="WJN2639" s="218"/>
      <c r="WJO2639" s="218"/>
      <c r="WJP2639" s="218"/>
      <c r="WJQ2639" s="218"/>
      <c r="WJR2639" s="218"/>
      <c r="WJS2639" s="218"/>
      <c r="WJT2639" s="218"/>
      <c r="WJU2639" s="218"/>
      <c r="WJV2639" s="218"/>
      <c r="WJW2639" s="218"/>
      <c r="WJX2639" s="218"/>
      <c r="WJY2639" s="218"/>
      <c r="WJZ2639" s="218"/>
      <c r="WKA2639" s="218"/>
      <c r="WKB2639" s="218"/>
      <c r="WKC2639" s="218"/>
      <c r="WKD2639" s="218"/>
      <c r="WKE2639" s="218"/>
      <c r="WKF2639" s="218"/>
      <c r="WKG2639" s="218"/>
      <c r="WKH2639" s="218"/>
      <c r="WKI2639" s="218"/>
      <c r="WKJ2639" s="218"/>
      <c r="WKK2639" s="218"/>
      <c r="WKL2639" s="218"/>
      <c r="WKM2639" s="218"/>
      <c r="WKN2639" s="218"/>
      <c r="WKO2639" s="218"/>
      <c r="WKP2639" s="218"/>
      <c r="WKQ2639" s="218"/>
      <c r="WKR2639" s="218"/>
      <c r="WKS2639" s="218"/>
      <c r="WKT2639" s="218"/>
      <c r="WKU2639" s="218"/>
      <c r="WKV2639" s="218"/>
      <c r="WKW2639" s="218"/>
      <c r="WKX2639" s="218"/>
      <c r="WKY2639" s="218"/>
      <c r="WKZ2639" s="218"/>
      <c r="WLA2639" s="218"/>
      <c r="WLB2639" s="218"/>
      <c r="WLC2639" s="218"/>
      <c r="WLD2639" s="218"/>
      <c r="WLE2639" s="218"/>
      <c r="WLF2639" s="218"/>
      <c r="WLG2639" s="218"/>
      <c r="WLH2639" s="218"/>
      <c r="WLI2639" s="218"/>
      <c r="WLJ2639" s="218"/>
      <c r="WLK2639" s="218"/>
      <c r="WLL2639" s="218"/>
      <c r="WLM2639" s="218"/>
      <c r="WLN2639" s="218"/>
      <c r="WLO2639" s="218"/>
      <c r="WLP2639" s="218"/>
      <c r="WLQ2639" s="218"/>
      <c r="WLR2639" s="218"/>
      <c r="WLS2639" s="218"/>
      <c r="WLT2639" s="218"/>
      <c r="WLU2639" s="218"/>
      <c r="WLV2639" s="218"/>
      <c r="WLW2639" s="218"/>
      <c r="WLX2639" s="218"/>
      <c r="WLY2639" s="218"/>
      <c r="WLZ2639" s="218"/>
      <c r="WMA2639" s="218"/>
      <c r="WMB2639" s="218"/>
      <c r="WMC2639" s="218"/>
      <c r="WMD2639" s="218"/>
      <c r="WME2639" s="218"/>
      <c r="WMF2639" s="218"/>
      <c r="WMG2639" s="218"/>
      <c r="WMH2639" s="218"/>
      <c r="WMI2639" s="218"/>
      <c r="WMJ2639" s="218"/>
      <c r="WMK2639" s="218"/>
      <c r="WML2639" s="218"/>
      <c r="WMM2639" s="218"/>
      <c r="WMN2639" s="218"/>
      <c r="WMO2639" s="218"/>
      <c r="WMP2639" s="218"/>
      <c r="WMQ2639" s="218"/>
      <c r="WMR2639" s="218"/>
      <c r="WMS2639" s="218"/>
      <c r="WMT2639" s="218"/>
      <c r="WMU2639" s="218"/>
      <c r="WMV2639" s="218"/>
      <c r="WMW2639" s="218"/>
      <c r="WMX2639" s="218"/>
      <c r="WMY2639" s="218"/>
      <c r="WMZ2639" s="218"/>
      <c r="WNA2639" s="218"/>
      <c r="WNB2639" s="218"/>
      <c r="WNC2639" s="218"/>
      <c r="WND2639" s="218"/>
      <c r="WNE2639" s="218"/>
      <c r="WNF2639" s="218"/>
      <c r="WNG2639" s="218"/>
      <c r="WNH2639" s="218"/>
      <c r="WNI2639" s="218"/>
      <c r="WNJ2639" s="218"/>
      <c r="WNK2639" s="218"/>
      <c r="WNL2639" s="218"/>
      <c r="WNM2639" s="218"/>
      <c r="WNN2639" s="218"/>
      <c r="WNO2639" s="218"/>
      <c r="WNP2639" s="218"/>
      <c r="WNQ2639" s="218"/>
      <c r="WNR2639" s="218"/>
      <c r="WNS2639" s="218"/>
      <c r="WNT2639" s="218"/>
      <c r="WNU2639" s="218"/>
      <c r="WNV2639" s="218"/>
      <c r="WNW2639" s="218"/>
      <c r="WNX2639" s="218"/>
      <c r="WNY2639" s="218"/>
      <c r="WNZ2639" s="218"/>
      <c r="WOA2639" s="218"/>
      <c r="WOB2639" s="218"/>
      <c r="WOC2639" s="218"/>
      <c r="WOD2639" s="218"/>
      <c r="WOE2639" s="218"/>
      <c r="WOF2639" s="218"/>
      <c r="WOG2639" s="218"/>
      <c r="WOH2639" s="218"/>
      <c r="WOI2639" s="218"/>
      <c r="WOJ2639" s="218"/>
      <c r="WOK2639" s="218"/>
      <c r="WOL2639" s="218"/>
      <c r="WOM2639" s="218"/>
      <c r="WON2639" s="218"/>
      <c r="WOO2639" s="218"/>
      <c r="WOP2639" s="218"/>
      <c r="WOQ2639" s="218"/>
      <c r="WOR2639" s="218"/>
      <c r="WOS2639" s="218"/>
      <c r="WOT2639" s="218"/>
      <c r="WOU2639" s="218"/>
      <c r="WOV2639" s="218"/>
      <c r="WOW2639" s="218"/>
      <c r="WOX2639" s="218"/>
      <c r="WOY2639" s="218"/>
      <c r="WOZ2639" s="218"/>
      <c r="WPA2639" s="218"/>
      <c r="WPB2639" s="218"/>
      <c r="WPC2639" s="218"/>
      <c r="WPD2639" s="218"/>
      <c r="WPE2639" s="218"/>
      <c r="WPF2639" s="218"/>
      <c r="WPG2639" s="218"/>
      <c r="WPH2639" s="218"/>
      <c r="WPI2639" s="218"/>
      <c r="WPJ2639" s="218"/>
      <c r="WPK2639" s="218"/>
      <c r="WPL2639" s="218"/>
      <c r="WPM2639" s="218"/>
      <c r="WPN2639" s="218"/>
      <c r="WPO2639" s="218"/>
      <c r="WPP2639" s="218"/>
      <c r="WPQ2639" s="218"/>
      <c r="WPR2639" s="218"/>
      <c r="WPS2639" s="218"/>
      <c r="WPT2639" s="218"/>
      <c r="WPU2639" s="218"/>
      <c r="WPV2639" s="218"/>
      <c r="WPW2639" s="218"/>
      <c r="WPX2639" s="218"/>
      <c r="WPY2639" s="218"/>
      <c r="WPZ2639" s="218"/>
      <c r="WQA2639" s="218"/>
      <c r="WQB2639" s="218"/>
      <c r="WQC2639" s="218"/>
      <c r="WQD2639" s="218"/>
      <c r="WQE2639" s="218"/>
      <c r="WQF2639" s="218"/>
      <c r="WQG2639" s="218"/>
      <c r="WQH2639" s="218"/>
      <c r="WQI2639" s="218"/>
      <c r="WQJ2639" s="218"/>
      <c r="WQK2639" s="218"/>
      <c r="WQL2639" s="218"/>
      <c r="WQM2639" s="218"/>
      <c r="WQN2639" s="218"/>
      <c r="WQO2639" s="218"/>
      <c r="WQP2639" s="218"/>
      <c r="WQQ2639" s="218"/>
      <c r="WQR2639" s="218"/>
      <c r="WQS2639" s="218"/>
      <c r="WQT2639" s="218"/>
      <c r="WQU2639" s="218"/>
      <c r="WQV2639" s="218"/>
      <c r="WQW2639" s="218"/>
      <c r="WQX2639" s="218"/>
      <c r="WQY2639" s="218"/>
      <c r="WQZ2639" s="218"/>
      <c r="WRA2639" s="218"/>
      <c r="WRB2639" s="218"/>
      <c r="WRC2639" s="218"/>
      <c r="WRD2639" s="218"/>
      <c r="WRE2639" s="218"/>
      <c r="WRF2639" s="218"/>
      <c r="WRG2639" s="218"/>
      <c r="WRH2639" s="218"/>
      <c r="WRI2639" s="218"/>
      <c r="WRJ2639" s="218"/>
      <c r="WRK2639" s="218"/>
      <c r="WRL2639" s="218"/>
      <c r="WRM2639" s="218"/>
      <c r="WRN2639" s="218"/>
      <c r="WRO2639" s="218"/>
      <c r="WRP2639" s="218"/>
      <c r="WRQ2639" s="218"/>
      <c r="WRR2639" s="218"/>
      <c r="WRS2639" s="218"/>
      <c r="WRT2639" s="218"/>
      <c r="WRU2639" s="218"/>
      <c r="WRV2639" s="218"/>
      <c r="WRW2639" s="218"/>
      <c r="WRX2639" s="218"/>
      <c r="WRY2639" s="218"/>
      <c r="WRZ2639" s="218"/>
      <c r="WSA2639" s="218"/>
      <c r="WSB2639" s="218"/>
      <c r="WSC2639" s="218"/>
      <c r="WSD2639" s="218"/>
      <c r="WSE2639" s="218"/>
      <c r="WSF2639" s="218"/>
      <c r="WSG2639" s="218"/>
      <c r="WSH2639" s="218"/>
      <c r="WSI2639" s="218"/>
      <c r="WSJ2639" s="218"/>
      <c r="WSK2639" s="218"/>
      <c r="WSL2639" s="218"/>
      <c r="WSM2639" s="218"/>
      <c r="WSN2639" s="218"/>
      <c r="WSO2639" s="218"/>
      <c r="WSP2639" s="218"/>
      <c r="WSQ2639" s="218"/>
      <c r="WSR2639" s="218"/>
      <c r="WSS2639" s="218"/>
      <c r="WST2639" s="218"/>
      <c r="WSU2639" s="218"/>
      <c r="WSV2639" s="218"/>
      <c r="WSW2639" s="218"/>
      <c r="WSX2639" s="218"/>
      <c r="WSY2639" s="218"/>
      <c r="WSZ2639" s="218"/>
      <c r="WTA2639" s="218"/>
      <c r="WTB2639" s="218"/>
      <c r="WTC2639" s="218"/>
      <c r="WTD2639" s="218"/>
      <c r="WTE2639" s="218"/>
      <c r="WTF2639" s="218"/>
      <c r="WTG2639" s="218"/>
      <c r="WTH2639" s="218"/>
      <c r="WTI2639" s="218"/>
      <c r="WTJ2639" s="218"/>
      <c r="WTK2639" s="218"/>
      <c r="WTL2639" s="218"/>
      <c r="WTM2639" s="218"/>
      <c r="WTN2639" s="218"/>
      <c r="WTO2639" s="218"/>
      <c r="WTP2639" s="218"/>
      <c r="WTQ2639" s="218"/>
      <c r="WTR2639" s="218"/>
      <c r="WTS2639" s="218"/>
      <c r="WTT2639" s="218"/>
      <c r="WTU2639" s="218"/>
      <c r="WTV2639" s="218"/>
      <c r="WTW2639" s="218"/>
      <c r="WTX2639" s="218"/>
      <c r="WTY2639" s="218"/>
      <c r="WTZ2639" s="218"/>
      <c r="WUA2639" s="218"/>
      <c r="WUB2639" s="218"/>
      <c r="WUC2639" s="218"/>
      <c r="WUD2639" s="218"/>
      <c r="WUE2639" s="218"/>
      <c r="WUF2639" s="218"/>
      <c r="WUG2639" s="218"/>
      <c r="WUH2639" s="218"/>
      <c r="WUI2639" s="218"/>
      <c r="WUJ2639" s="218"/>
      <c r="WUK2639" s="218"/>
      <c r="WUL2639" s="218"/>
      <c r="WUM2639" s="218"/>
      <c r="WUN2639" s="218"/>
      <c r="WUO2639" s="218"/>
      <c r="WUP2639" s="218"/>
      <c r="WUQ2639" s="218"/>
      <c r="WUR2639" s="218"/>
      <c r="WUS2639" s="218"/>
      <c r="WUT2639" s="218"/>
      <c r="WUU2639" s="218"/>
      <c r="WUV2639" s="218"/>
      <c r="WUW2639" s="218"/>
      <c r="WUX2639" s="218"/>
      <c r="WUY2639" s="218"/>
      <c r="WUZ2639" s="218"/>
      <c r="WVA2639" s="218"/>
      <c r="WVB2639" s="218"/>
      <c r="WVC2639" s="218"/>
      <c r="WVD2639" s="218"/>
      <c r="WVE2639" s="218"/>
      <c r="WVF2639" s="218"/>
      <c r="WVG2639" s="218"/>
      <c r="WVH2639" s="218"/>
      <c r="WVI2639" s="218"/>
      <c r="WVJ2639" s="218"/>
      <c r="WVK2639" s="218"/>
      <c r="WVL2639" s="218"/>
      <c r="WVM2639" s="218"/>
      <c r="WVN2639" s="218"/>
      <c r="WVO2639" s="218"/>
      <c r="WVP2639" s="218"/>
      <c r="WVQ2639" s="218"/>
      <c r="WVR2639" s="218"/>
      <c r="WVS2639" s="218"/>
      <c r="WVT2639" s="218"/>
      <c r="WVU2639" s="218"/>
      <c r="WVV2639" s="218"/>
      <c r="WVW2639" s="218"/>
      <c r="WVX2639" s="218"/>
      <c r="WVY2639" s="218"/>
      <c r="WVZ2639" s="218"/>
      <c r="WWA2639" s="218"/>
      <c r="WWB2639" s="218"/>
      <c r="WWC2639" s="218"/>
      <c r="WWD2639" s="218"/>
      <c r="WWE2639" s="218"/>
      <c r="WWF2639" s="218"/>
      <c r="WWG2639" s="218"/>
      <c r="WWH2639" s="218"/>
      <c r="WWI2639" s="218"/>
      <c r="WWJ2639" s="218"/>
      <c r="WWK2639" s="218"/>
      <c r="WWL2639" s="218"/>
      <c r="WWM2639" s="218"/>
      <c r="WWN2639" s="218"/>
      <c r="WWO2639" s="218"/>
      <c r="WWP2639" s="218"/>
      <c r="WWQ2639" s="218"/>
      <c r="WWR2639" s="218"/>
      <c r="WWS2639" s="218"/>
      <c r="WWT2639" s="218"/>
      <c r="WWU2639" s="218"/>
      <c r="WWV2639" s="218"/>
      <c r="WWW2639" s="218"/>
      <c r="WWX2639" s="218"/>
      <c r="WWY2639" s="218"/>
      <c r="WWZ2639" s="218"/>
      <c r="WXA2639" s="218"/>
      <c r="WXB2639" s="218"/>
      <c r="WXC2639" s="218"/>
      <c r="WXD2639" s="218"/>
      <c r="WXE2639" s="218"/>
      <c r="WXF2639" s="218"/>
      <c r="WXG2639" s="218"/>
      <c r="WXH2639" s="218"/>
      <c r="WXI2639" s="218"/>
      <c r="WXJ2639" s="218"/>
      <c r="WXK2639" s="218"/>
      <c r="WXL2639" s="218"/>
      <c r="WXM2639" s="218"/>
      <c r="WXN2639" s="218"/>
      <c r="WXO2639" s="218"/>
      <c r="WXP2639" s="218"/>
      <c r="WXQ2639" s="218"/>
      <c r="WXR2639" s="218"/>
      <c r="WXS2639" s="218"/>
      <c r="WXT2639" s="218"/>
      <c r="WXU2639" s="218"/>
      <c r="WXV2639" s="218"/>
      <c r="WXW2639" s="218"/>
      <c r="WXX2639" s="218"/>
      <c r="WXY2639" s="218"/>
      <c r="WXZ2639" s="218"/>
      <c r="WYA2639" s="218"/>
      <c r="WYB2639" s="218"/>
      <c r="WYC2639" s="218"/>
      <c r="WYD2639" s="218"/>
      <c r="WYE2639" s="218"/>
      <c r="WYF2639" s="218"/>
      <c r="WYG2639" s="218"/>
      <c r="WYH2639" s="218"/>
      <c r="WYI2639" s="218"/>
      <c r="WYJ2639" s="218"/>
      <c r="WYK2639" s="218"/>
      <c r="WYL2639" s="218"/>
      <c r="WYM2639" s="218"/>
      <c r="WYN2639" s="218"/>
      <c r="WYO2639" s="218"/>
      <c r="WYP2639" s="218"/>
      <c r="WYQ2639" s="218"/>
      <c r="WYR2639" s="218"/>
      <c r="WYS2639" s="218"/>
      <c r="WYT2639" s="218"/>
      <c r="WYU2639" s="218"/>
      <c r="WYV2639" s="218"/>
      <c r="WYW2639" s="218"/>
      <c r="WYX2639" s="218"/>
      <c r="WYY2639" s="218"/>
      <c r="WYZ2639" s="218"/>
      <c r="WZA2639" s="218"/>
      <c r="WZB2639" s="218"/>
      <c r="WZC2639" s="218"/>
      <c r="WZD2639" s="218"/>
      <c r="WZE2639" s="218"/>
      <c r="WZF2639" s="218"/>
      <c r="WZG2639" s="218"/>
      <c r="WZH2639" s="218"/>
      <c r="WZI2639" s="218"/>
      <c r="WZJ2639" s="218"/>
      <c r="WZK2639" s="218"/>
      <c r="WZL2639" s="218"/>
      <c r="WZM2639" s="218"/>
      <c r="WZN2639" s="218"/>
      <c r="WZO2639" s="218"/>
      <c r="WZP2639" s="218"/>
      <c r="WZQ2639" s="218"/>
      <c r="WZR2639" s="218"/>
      <c r="WZS2639" s="218"/>
      <c r="WZT2639" s="218"/>
      <c r="WZU2639" s="218"/>
      <c r="WZV2639" s="218"/>
      <c r="WZW2639" s="218"/>
      <c r="WZX2639" s="218"/>
      <c r="WZY2639" s="218"/>
      <c r="WZZ2639" s="218"/>
      <c r="XAA2639" s="218"/>
      <c r="XAB2639" s="218"/>
      <c r="XAC2639" s="218"/>
      <c r="XAD2639" s="218"/>
      <c r="XAE2639" s="218"/>
      <c r="XAF2639" s="218"/>
      <c r="XAG2639" s="218"/>
      <c r="XAH2639" s="218"/>
      <c r="XAI2639" s="218"/>
      <c r="XAJ2639" s="218"/>
      <c r="XAK2639" s="218"/>
      <c r="XAL2639" s="218"/>
      <c r="XAM2639" s="218"/>
      <c r="XAN2639" s="218"/>
      <c r="XAO2639" s="218"/>
      <c r="XAP2639" s="218"/>
      <c r="XAQ2639" s="218"/>
      <c r="XAR2639" s="218"/>
      <c r="XAS2639" s="218"/>
      <c r="XAT2639" s="218"/>
      <c r="XAU2639" s="218"/>
      <c r="XAV2639" s="218"/>
      <c r="XAW2639" s="218"/>
      <c r="XAX2639" s="218"/>
      <c r="XAY2639" s="218"/>
      <c r="XAZ2639" s="218"/>
      <c r="XBA2639" s="218"/>
      <c r="XBB2639" s="218"/>
      <c r="XBC2639" s="218"/>
      <c r="XBD2639" s="218"/>
      <c r="XBE2639" s="218"/>
      <c r="XBF2639" s="218"/>
      <c r="XBG2639" s="218"/>
      <c r="XBH2639" s="218"/>
      <c r="XBI2639" s="218"/>
      <c r="XBJ2639" s="218"/>
      <c r="XBK2639" s="218"/>
      <c r="XBL2639" s="218"/>
      <c r="XBM2639" s="218"/>
      <c r="XBN2639" s="218"/>
      <c r="XBO2639" s="218"/>
      <c r="XBP2639" s="218"/>
      <c r="XBQ2639" s="218"/>
      <c r="XBR2639" s="218"/>
      <c r="XBS2639" s="218"/>
      <c r="XBT2639" s="218"/>
      <c r="XBU2639" s="218"/>
      <c r="XBV2639" s="218"/>
      <c r="XBW2639" s="218"/>
      <c r="XBX2639" s="218"/>
      <c r="XBY2639" s="218"/>
      <c r="XBZ2639" s="218"/>
      <c r="XCA2639" s="218"/>
      <c r="XCB2639" s="218"/>
      <c r="XCC2639" s="218"/>
      <c r="XCD2639" s="218"/>
      <c r="XCE2639" s="218"/>
      <c r="XCF2639" s="218"/>
      <c r="XCG2639" s="218"/>
      <c r="XCH2639" s="218"/>
      <c r="XCI2639" s="218"/>
      <c r="XCJ2639" s="218"/>
      <c r="XCK2639" s="218"/>
      <c r="XCL2639" s="218"/>
      <c r="XCM2639" s="218"/>
      <c r="XCN2639" s="218"/>
      <c r="XCO2639" s="218"/>
      <c r="XCP2639" s="218"/>
      <c r="XCQ2639" s="218"/>
      <c r="XCR2639" s="218"/>
      <c r="XCS2639" s="218"/>
      <c r="XCT2639" s="218"/>
      <c r="XCU2639" s="218"/>
      <c r="XCV2639" s="218"/>
      <c r="XCW2639" s="218"/>
      <c r="XCX2639" s="218"/>
      <c r="XCY2639" s="218"/>
      <c r="XCZ2639" s="218"/>
      <c r="XDA2639" s="218"/>
      <c r="XDB2639" s="218"/>
      <c r="XDC2639" s="218"/>
      <c r="XDD2639" s="218"/>
      <c r="XDE2639" s="218"/>
      <c r="XDF2639" s="218"/>
      <c r="XDG2639" s="218"/>
      <c r="XDH2639" s="218"/>
      <c r="XDI2639" s="218"/>
      <c r="XDJ2639" s="218"/>
      <c r="XDK2639" s="218"/>
      <c r="XDL2639" s="218"/>
      <c r="XDM2639" s="218"/>
      <c r="XDN2639" s="218"/>
      <c r="XDO2639" s="218"/>
      <c r="XDP2639" s="218"/>
      <c r="XDQ2639" s="218"/>
      <c r="XDR2639" s="218"/>
      <c r="XDS2639" s="218"/>
      <c r="XDT2639" s="218"/>
      <c r="XDU2639" s="218"/>
      <c r="XDV2639" s="218"/>
      <c r="XDW2639" s="218"/>
      <c r="XDX2639" s="218"/>
      <c r="XDY2639" s="218"/>
      <c r="XDZ2639" s="218"/>
      <c r="XEA2639" s="218"/>
      <c r="XEB2639" s="218"/>
      <c r="XEC2639" s="218"/>
      <c r="XED2639" s="218"/>
      <c r="XEE2639" s="218"/>
      <c r="XEF2639" s="218"/>
      <c r="XEG2639" s="218"/>
      <c r="XEH2639" s="218"/>
      <c r="XEI2639" s="218"/>
      <c r="XEJ2639" s="218"/>
      <c r="XEK2639" s="218"/>
      <c r="XEL2639" s="218"/>
      <c r="XEM2639" s="218"/>
      <c r="XEN2639" s="218"/>
      <c r="XEO2639" s="218"/>
      <c r="XEP2639" s="218"/>
      <c r="XEQ2639" s="218"/>
      <c r="XER2639" s="218"/>
      <c r="XES2639" s="218"/>
      <c r="XET2639" s="218"/>
      <c r="XEU2639" s="218"/>
      <c r="XEV2639" s="218"/>
      <c r="XEW2639" s="218"/>
      <c r="XEX2639" s="218"/>
      <c r="XEY2639" s="218"/>
      <c r="XEZ2639" s="218"/>
      <c r="XFA2639" s="218"/>
      <c r="XFB2639" s="218"/>
      <c r="XFC2639" s="218"/>
      <c r="XFD2639" s="218"/>
    </row>
    <row r="2640" spans="1:16384" s="94" customFormat="1" ht="20.100000000000001" customHeight="1" x14ac:dyDescent="0.25">
      <c r="A2640" s="72"/>
      <c r="B2640" s="20" t="str">
        <f t="shared" ref="B2640:B2641" si="161">"00.03.27.2.2.2.1.B."&amp;C2640&amp;D2640&amp;I2640</f>
        <v>00.03.27.2.2.2.1.B.288.2023</v>
      </c>
      <c r="C2640" s="20">
        <v>288</v>
      </c>
      <c r="D2640" s="72" t="s">
        <v>1085</v>
      </c>
      <c r="E2640" s="95" t="s">
        <v>1532</v>
      </c>
      <c r="F2640" s="91" t="s">
        <v>893</v>
      </c>
      <c r="G2640" s="197">
        <f>9299000+100000+310000</f>
        <v>9709000</v>
      </c>
      <c r="H2640" s="284" t="s">
        <v>1102</v>
      </c>
      <c r="I2640" s="100">
        <v>2023</v>
      </c>
      <c r="J2640" s="126" t="s">
        <v>1512</v>
      </c>
      <c r="K2640" s="126" t="s">
        <v>1534</v>
      </c>
      <c r="L2640" s="126" t="s">
        <v>59</v>
      </c>
      <c r="M2640" s="45"/>
      <c r="N2640" s="100">
        <v>1</v>
      </c>
      <c r="O2640" s="89" t="s">
        <v>949</v>
      </c>
      <c r="P2640" s="74" t="s">
        <v>836</v>
      </c>
      <c r="Q2640" s="48"/>
      <c r="R2640" s="60"/>
      <c r="S2640" s="218"/>
    </row>
    <row r="2641" spans="1:19" s="94" customFormat="1" ht="20.100000000000001" customHeight="1" x14ac:dyDescent="0.25">
      <c r="A2641" s="264"/>
      <c r="B2641" s="20" t="str">
        <f t="shared" si="161"/>
        <v>00.03.27.2.2.2.1.B.289.2024</v>
      </c>
      <c r="C2641" s="20">
        <v>289</v>
      </c>
      <c r="D2641" s="72" t="s">
        <v>1085</v>
      </c>
      <c r="E2641" s="95" t="s">
        <v>1491</v>
      </c>
      <c r="F2641" s="91" t="s">
        <v>893</v>
      </c>
      <c r="G2641" s="197"/>
      <c r="H2641" s="284" t="s">
        <v>1094</v>
      </c>
      <c r="I2641" s="100">
        <v>2024</v>
      </c>
      <c r="J2641" s="126" t="s">
        <v>1388</v>
      </c>
      <c r="K2641" s="126" t="s">
        <v>59</v>
      </c>
      <c r="L2641" s="126" t="s">
        <v>59</v>
      </c>
      <c r="M2641" s="45"/>
      <c r="N2641" s="100">
        <v>1</v>
      </c>
      <c r="O2641" s="89" t="s">
        <v>949</v>
      </c>
      <c r="P2641" s="74" t="s">
        <v>836</v>
      </c>
      <c r="Q2641" s="48"/>
      <c r="R2641" s="60"/>
      <c r="S2641" s="218"/>
    </row>
    <row r="2642" spans="1:19" s="94" customFormat="1" ht="20.100000000000001" customHeight="1" x14ac:dyDescent="0.25">
      <c r="A2642" s="264"/>
      <c r="B2642" s="20" t="str">
        <f t="shared" ref="B2642:B2643" si="162">"00.03.27.2.2.2.1.B."&amp;C2642&amp;D2642&amp;I2642</f>
        <v>00.03.27.2.2.2.1.B.290.2024</v>
      </c>
      <c r="C2642" s="20">
        <v>290</v>
      </c>
      <c r="D2642" s="72" t="s">
        <v>1085</v>
      </c>
      <c r="E2642" s="95" t="s">
        <v>1491</v>
      </c>
      <c r="F2642" s="91" t="s">
        <v>893</v>
      </c>
      <c r="G2642" s="197"/>
      <c r="H2642" s="284" t="s">
        <v>1094</v>
      </c>
      <c r="I2642" s="100">
        <v>2024</v>
      </c>
      <c r="J2642" s="126" t="s">
        <v>1388</v>
      </c>
      <c r="K2642" s="126" t="s">
        <v>59</v>
      </c>
      <c r="L2642" s="126" t="s">
        <v>59</v>
      </c>
      <c r="M2642" s="45"/>
      <c r="N2642" s="100">
        <v>1</v>
      </c>
      <c r="O2642" s="89" t="s">
        <v>949</v>
      </c>
      <c r="P2642" s="74" t="s">
        <v>836</v>
      </c>
      <c r="Q2642" s="48"/>
      <c r="R2642" s="60"/>
      <c r="S2642" s="218"/>
    </row>
    <row r="2643" spans="1:19" s="94" customFormat="1" ht="20.100000000000001" customHeight="1" x14ac:dyDescent="0.25">
      <c r="A2643" s="264"/>
      <c r="B2643" s="20" t="str">
        <f t="shared" si="162"/>
        <v>00.03.27.2.2.2.1.B.291.2024</v>
      </c>
      <c r="C2643" s="20">
        <v>291</v>
      </c>
      <c r="D2643" s="72" t="s">
        <v>1085</v>
      </c>
      <c r="E2643" s="95" t="s">
        <v>1491</v>
      </c>
      <c r="F2643" s="91" t="s">
        <v>893</v>
      </c>
      <c r="G2643" s="197"/>
      <c r="H2643" s="284" t="s">
        <v>1094</v>
      </c>
      <c r="I2643" s="100">
        <v>2024</v>
      </c>
      <c r="J2643" s="126" t="s">
        <v>1388</v>
      </c>
      <c r="K2643" s="126" t="s">
        <v>59</v>
      </c>
      <c r="L2643" s="126" t="s">
        <v>59</v>
      </c>
      <c r="M2643" s="45"/>
      <c r="N2643" s="100">
        <v>1</v>
      </c>
      <c r="O2643" s="89" t="s">
        <v>949</v>
      </c>
      <c r="P2643" s="74" t="s">
        <v>836</v>
      </c>
      <c r="Q2643" s="48"/>
      <c r="R2643" s="60"/>
      <c r="S2643" s="218"/>
    </row>
    <row r="2644" spans="1:19" s="94" customFormat="1" ht="20.100000000000001" customHeight="1" x14ac:dyDescent="0.25">
      <c r="A2644" s="264"/>
      <c r="B2644" s="20" t="str">
        <f t="shared" ref="B2644" si="163">"00.03.27.2.2.2.1.B."&amp;C2644&amp;D2644&amp;I2644</f>
        <v>00.03.27.2.2.2.1.B.292.2024</v>
      </c>
      <c r="C2644" s="20">
        <v>292</v>
      </c>
      <c r="D2644" s="72" t="s">
        <v>1085</v>
      </c>
      <c r="E2644" s="95" t="s">
        <v>1491</v>
      </c>
      <c r="F2644" s="91" t="s">
        <v>893</v>
      </c>
      <c r="G2644" s="197"/>
      <c r="H2644" s="284" t="s">
        <v>1094</v>
      </c>
      <c r="I2644" s="100">
        <v>2024</v>
      </c>
      <c r="J2644" s="126" t="s">
        <v>1388</v>
      </c>
      <c r="K2644" s="126" t="s">
        <v>59</v>
      </c>
      <c r="L2644" s="126" t="s">
        <v>59</v>
      </c>
      <c r="M2644" s="45"/>
      <c r="N2644" s="100">
        <v>1</v>
      </c>
      <c r="O2644" s="89" t="s">
        <v>949</v>
      </c>
      <c r="P2644" s="74" t="s">
        <v>836</v>
      </c>
      <c r="Q2644" s="48"/>
      <c r="R2644" s="60"/>
      <c r="S2644" s="218"/>
    </row>
    <row r="2645" spans="1:19" s="94" customFormat="1" ht="20.100000000000001" customHeight="1" x14ac:dyDescent="0.25">
      <c r="A2645" s="264"/>
      <c r="B2645" s="20" t="str">
        <f t="shared" ref="B2645" si="164">"00.03.27.2.2.2.1.B."&amp;C2645&amp;D2645&amp;I2645</f>
        <v>00.03.27.2.2.2.1.B.293.2024</v>
      </c>
      <c r="C2645" s="20">
        <v>293</v>
      </c>
      <c r="D2645" s="72" t="s">
        <v>1085</v>
      </c>
      <c r="E2645" s="95" t="s">
        <v>1537</v>
      </c>
      <c r="F2645" s="91" t="s">
        <v>893</v>
      </c>
      <c r="G2645" s="197">
        <f>9000000/2</f>
        <v>4500000</v>
      </c>
      <c r="H2645" s="284" t="s">
        <v>1094</v>
      </c>
      <c r="I2645" s="100">
        <v>2024</v>
      </c>
      <c r="J2645" s="126" t="s">
        <v>1388</v>
      </c>
      <c r="K2645" s="126" t="s">
        <v>59</v>
      </c>
      <c r="L2645" s="126" t="s">
        <v>59</v>
      </c>
      <c r="M2645" s="45"/>
      <c r="N2645" s="100">
        <v>1</v>
      </c>
      <c r="O2645" s="89" t="s">
        <v>949</v>
      </c>
      <c r="P2645" s="74" t="s">
        <v>836</v>
      </c>
      <c r="Q2645" s="48"/>
      <c r="R2645" s="60"/>
      <c r="S2645" s="218"/>
    </row>
    <row r="2646" spans="1:19" s="94" customFormat="1" ht="20.100000000000001" customHeight="1" x14ac:dyDescent="0.25">
      <c r="A2646" s="264"/>
      <c r="B2646" s="20" t="str">
        <f t="shared" ref="B2646:B2651" si="165">"00.03.27.2.2.2.1.B."&amp;C2646&amp;D2646&amp;I2646</f>
        <v>00.03.27.2.2.2.1.B.294.2024</v>
      </c>
      <c r="C2646" s="20">
        <v>294</v>
      </c>
      <c r="D2646" s="72" t="s">
        <v>1085</v>
      </c>
      <c r="E2646" s="95" t="s">
        <v>1537</v>
      </c>
      <c r="F2646" s="91" t="s">
        <v>893</v>
      </c>
      <c r="G2646" s="197">
        <f>9000000/2</f>
        <v>4500000</v>
      </c>
      <c r="H2646" s="284" t="s">
        <v>1094</v>
      </c>
      <c r="I2646" s="100">
        <v>2024</v>
      </c>
      <c r="J2646" s="126" t="s">
        <v>1388</v>
      </c>
      <c r="K2646" s="126" t="s">
        <v>59</v>
      </c>
      <c r="L2646" s="126" t="s">
        <v>59</v>
      </c>
      <c r="M2646" s="45"/>
      <c r="N2646" s="100">
        <v>1</v>
      </c>
      <c r="O2646" s="89" t="s">
        <v>949</v>
      </c>
      <c r="P2646" s="74" t="s">
        <v>836</v>
      </c>
      <c r="Q2646" s="48"/>
      <c r="R2646" s="60"/>
      <c r="S2646" s="218"/>
    </row>
    <row r="2647" spans="1:19" s="58" customFormat="1" ht="20.100000000000001" customHeight="1" x14ac:dyDescent="0.25">
      <c r="A2647" s="72"/>
      <c r="B2647" s="20" t="str">
        <f t="shared" si="165"/>
        <v>00.03.27.2.2.2.1.B.295.2024</v>
      </c>
      <c r="C2647" s="20">
        <v>295</v>
      </c>
      <c r="D2647" s="72" t="s">
        <v>1085</v>
      </c>
      <c r="E2647" s="71" t="s">
        <v>1454</v>
      </c>
      <c r="F2647" s="19" t="s">
        <v>893</v>
      </c>
      <c r="G2647" s="197">
        <v>7005000</v>
      </c>
      <c r="H2647" s="298" t="s">
        <v>1146</v>
      </c>
      <c r="I2647" s="73">
        <v>2024</v>
      </c>
      <c r="J2647" s="27"/>
      <c r="K2647" s="27"/>
      <c r="L2647" s="27"/>
      <c r="M2647" s="10">
        <v>1</v>
      </c>
      <c r="N2647" s="10">
        <v>1</v>
      </c>
      <c r="O2647" s="89" t="s">
        <v>949</v>
      </c>
      <c r="P2647" s="74" t="s">
        <v>836</v>
      </c>
      <c r="Q2647" s="11" t="s">
        <v>8</v>
      </c>
      <c r="R2647" s="20"/>
    </row>
    <row r="2648" spans="1:19" s="58" customFormat="1" ht="20.100000000000001" customHeight="1" x14ac:dyDescent="0.25">
      <c r="A2648" s="264"/>
      <c r="B2648" s="20" t="str">
        <f t="shared" si="165"/>
        <v>00.03.27.2.2.2.1.B.296.2024</v>
      </c>
      <c r="C2648" s="20">
        <v>296</v>
      </c>
      <c r="D2648" s="72" t="s">
        <v>1085</v>
      </c>
      <c r="E2648" s="71" t="s">
        <v>1574</v>
      </c>
      <c r="F2648" s="19" t="s">
        <v>893</v>
      </c>
      <c r="G2648" s="197">
        <v>250000</v>
      </c>
      <c r="H2648" s="298" t="s">
        <v>1394</v>
      </c>
      <c r="I2648" s="73">
        <v>2024</v>
      </c>
      <c r="J2648" s="27" t="s">
        <v>1575</v>
      </c>
      <c r="K2648" s="27" t="s">
        <v>59</v>
      </c>
      <c r="L2648" s="27" t="s">
        <v>59</v>
      </c>
      <c r="M2648" s="10"/>
      <c r="N2648" s="10">
        <v>1</v>
      </c>
      <c r="O2648" s="89" t="s">
        <v>949</v>
      </c>
      <c r="P2648" s="74" t="s">
        <v>836</v>
      </c>
      <c r="Q2648" s="11"/>
      <c r="R2648" s="20"/>
    </row>
    <row r="2649" spans="1:19" s="58" customFormat="1" ht="20.100000000000001" customHeight="1" x14ac:dyDescent="0.25">
      <c r="A2649" s="264"/>
      <c r="B2649" s="20" t="str">
        <f t="shared" si="165"/>
        <v>00.03.27.2.2.2.1.B.297.2024</v>
      </c>
      <c r="C2649" s="20">
        <v>297</v>
      </c>
      <c r="D2649" s="72" t="s">
        <v>1085</v>
      </c>
      <c r="E2649" s="71" t="s">
        <v>1174</v>
      </c>
      <c r="F2649" s="19" t="s">
        <v>893</v>
      </c>
      <c r="G2649" s="197">
        <v>350000</v>
      </c>
      <c r="H2649" s="298" t="s">
        <v>1394</v>
      </c>
      <c r="I2649" s="73">
        <v>2024</v>
      </c>
      <c r="J2649" s="27"/>
      <c r="K2649" s="27"/>
      <c r="L2649" s="27"/>
      <c r="M2649" s="10"/>
      <c r="N2649" s="10">
        <v>1</v>
      </c>
      <c r="O2649" s="89" t="s">
        <v>949</v>
      </c>
      <c r="P2649" s="74" t="s">
        <v>836</v>
      </c>
      <c r="Q2649" s="11"/>
      <c r="R2649" s="20"/>
    </row>
    <row r="2650" spans="1:19" s="58" customFormat="1" ht="20.100000000000001" customHeight="1" x14ac:dyDescent="0.25">
      <c r="A2650" s="264"/>
      <c r="B2650" s="20" t="str">
        <f t="shared" si="165"/>
        <v>00.03.27.2.2.2.1.B.298.2024</v>
      </c>
      <c r="C2650" s="20">
        <v>298</v>
      </c>
      <c r="D2650" s="72" t="s">
        <v>1085</v>
      </c>
      <c r="E2650" s="71" t="s">
        <v>1209</v>
      </c>
      <c r="F2650" s="19" t="s">
        <v>893</v>
      </c>
      <c r="G2650" s="357">
        <v>5300000</v>
      </c>
      <c r="H2650" s="298" t="s">
        <v>1394</v>
      </c>
      <c r="I2650" s="73">
        <v>2024</v>
      </c>
      <c r="J2650" s="27" t="s">
        <v>252</v>
      </c>
      <c r="K2650" s="27"/>
      <c r="L2650" s="27"/>
      <c r="M2650" s="10"/>
      <c r="N2650" s="10">
        <v>1</v>
      </c>
      <c r="O2650" s="89" t="s">
        <v>949</v>
      </c>
      <c r="P2650" s="74" t="s">
        <v>836</v>
      </c>
      <c r="Q2650" s="11"/>
      <c r="R2650" s="20"/>
    </row>
    <row r="2651" spans="1:19" s="58" customFormat="1" ht="20.100000000000001" customHeight="1" x14ac:dyDescent="0.25">
      <c r="A2651" s="264"/>
      <c r="B2651" s="20" t="str">
        <f t="shared" si="165"/>
        <v>00.03.27.2.2.2.1.B.299.2024</v>
      </c>
      <c r="C2651" s="20">
        <v>299</v>
      </c>
      <c r="D2651" s="72" t="s">
        <v>1085</v>
      </c>
      <c r="E2651" s="71" t="s">
        <v>1209</v>
      </c>
      <c r="F2651" s="19" t="s">
        <v>893</v>
      </c>
      <c r="G2651" s="359"/>
      <c r="H2651" s="298" t="s">
        <v>1394</v>
      </c>
      <c r="I2651" s="73">
        <v>2024</v>
      </c>
      <c r="J2651" s="27" t="s">
        <v>252</v>
      </c>
      <c r="K2651" s="27"/>
      <c r="L2651" s="27"/>
      <c r="M2651" s="10"/>
      <c r="N2651" s="10">
        <v>1</v>
      </c>
      <c r="O2651" s="89" t="s">
        <v>949</v>
      </c>
      <c r="P2651" s="74" t="s">
        <v>836</v>
      </c>
      <c r="Q2651" s="11"/>
      <c r="R2651" s="20"/>
    </row>
    <row r="2652" spans="1:19" s="58" customFormat="1" ht="20.100000000000001" customHeight="1" x14ac:dyDescent="0.25">
      <c r="A2652" s="264"/>
      <c r="B2652" s="20"/>
      <c r="C2652" s="20"/>
      <c r="D2652" s="72"/>
      <c r="E2652" s="95"/>
      <c r="F2652" s="19"/>
      <c r="G2652" s="191"/>
      <c r="H2652" s="270"/>
      <c r="I2652" s="100"/>
      <c r="J2652" s="73"/>
      <c r="K2652" s="126"/>
      <c r="L2652" s="60"/>
      <c r="M2652" s="45"/>
      <c r="N2652" s="45"/>
      <c r="O2652" s="89"/>
      <c r="P2652" s="74"/>
      <c r="Q2652" s="73"/>
      <c r="R2652" s="20"/>
      <c r="S2652" s="20"/>
    </row>
    <row r="2653" spans="1:19" s="266" customFormat="1" ht="15.75" x14ac:dyDescent="0.25">
      <c r="A2653" s="265"/>
      <c r="B2653" s="20" t="str">
        <f>"00.03.27.4.1.1.6.B."&amp;C2653&amp;D2653&amp;I2653</f>
        <v>00.03.27.4.1.1.6.B.1.2022</v>
      </c>
      <c r="C2653" s="20">
        <v>1</v>
      </c>
      <c r="D2653" s="20" t="s">
        <v>1085</v>
      </c>
      <c r="E2653" s="28" t="s">
        <v>1290</v>
      </c>
      <c r="F2653" s="20" t="s">
        <v>893</v>
      </c>
      <c r="G2653" s="190"/>
      <c r="H2653" s="269"/>
      <c r="I2653" s="15">
        <v>2022</v>
      </c>
      <c r="J2653" s="27" t="s">
        <v>59</v>
      </c>
      <c r="K2653" s="27"/>
      <c r="L2653" s="27"/>
      <c r="M2653" s="27"/>
      <c r="N2653" s="27">
        <v>1</v>
      </c>
      <c r="O2653" s="15" t="s">
        <v>1291</v>
      </c>
      <c r="P2653" s="28" t="s">
        <v>1291</v>
      </c>
      <c r="Q2653" s="20"/>
      <c r="R2653" s="20"/>
      <c r="S2653" s="20"/>
    </row>
    <row r="2654" spans="1:19" s="266" customFormat="1" ht="15.75" x14ac:dyDescent="0.25">
      <c r="A2654" s="265"/>
      <c r="B2654" s="20" t="str">
        <f t="shared" ref="B2654:B2661" si="166">"00.03.27.4.1.1.6.B."&amp;C2654&amp;D2654&amp;I2654</f>
        <v>00.03.27.4.1.1.6.B.2.2022</v>
      </c>
      <c r="C2654" s="20">
        <v>2</v>
      </c>
      <c r="D2654" s="20" t="s">
        <v>1085</v>
      </c>
      <c r="E2654" s="28" t="s">
        <v>1290</v>
      </c>
      <c r="F2654" s="20" t="s">
        <v>893</v>
      </c>
      <c r="G2654" s="190"/>
      <c r="H2654" s="269"/>
      <c r="I2654" s="15">
        <v>2022</v>
      </c>
      <c r="J2654" s="27" t="s">
        <v>59</v>
      </c>
      <c r="K2654" s="27"/>
      <c r="L2654" s="27"/>
      <c r="M2654" s="27"/>
      <c r="N2654" s="27">
        <v>1</v>
      </c>
      <c r="O2654" s="15" t="s">
        <v>1291</v>
      </c>
      <c r="P2654" s="28" t="s">
        <v>1291</v>
      </c>
      <c r="Q2654" s="20"/>
      <c r="R2654" s="20"/>
      <c r="S2654" s="20"/>
    </row>
    <row r="2655" spans="1:19" s="266" customFormat="1" ht="15.75" x14ac:dyDescent="0.25">
      <c r="A2655" s="265"/>
      <c r="B2655" s="20" t="str">
        <f t="shared" si="166"/>
        <v>00.03.27.4.1.1.6.B.3.2022</v>
      </c>
      <c r="C2655" s="20">
        <v>3</v>
      </c>
      <c r="D2655" s="20" t="s">
        <v>1085</v>
      </c>
      <c r="E2655" s="28" t="s">
        <v>522</v>
      </c>
      <c r="F2655" s="20" t="s">
        <v>893</v>
      </c>
      <c r="G2655" s="190"/>
      <c r="H2655" s="269"/>
      <c r="I2655" s="15">
        <v>2022</v>
      </c>
      <c r="J2655" s="27" t="s">
        <v>410</v>
      </c>
      <c r="K2655" s="27"/>
      <c r="L2655" s="27"/>
      <c r="M2655" s="27"/>
      <c r="N2655" s="27">
        <v>1</v>
      </c>
      <c r="O2655" s="15" t="s">
        <v>1291</v>
      </c>
      <c r="P2655" s="28" t="s">
        <v>1291</v>
      </c>
      <c r="Q2655" s="20"/>
      <c r="R2655" s="20"/>
      <c r="S2655" s="20"/>
    </row>
    <row r="2656" spans="1:19" s="266" customFormat="1" ht="15.75" x14ac:dyDescent="0.25">
      <c r="A2656" s="265"/>
      <c r="B2656" s="20" t="str">
        <f t="shared" si="166"/>
        <v>00.03.27.4.1.1.6.B.4.2022</v>
      </c>
      <c r="C2656" s="20">
        <v>4</v>
      </c>
      <c r="D2656" s="20" t="s">
        <v>1085</v>
      </c>
      <c r="E2656" s="28" t="s">
        <v>522</v>
      </c>
      <c r="F2656" s="20" t="s">
        <v>893</v>
      </c>
      <c r="G2656" s="190"/>
      <c r="H2656" s="269"/>
      <c r="I2656" s="15">
        <v>2022</v>
      </c>
      <c r="J2656" s="27" t="s">
        <v>410</v>
      </c>
      <c r="K2656" s="27"/>
      <c r="L2656" s="27"/>
      <c r="M2656" s="27"/>
      <c r="N2656" s="27">
        <v>1</v>
      </c>
      <c r="O2656" s="15" t="s">
        <v>1291</v>
      </c>
      <c r="P2656" s="28" t="s">
        <v>1291</v>
      </c>
      <c r="Q2656" s="20"/>
      <c r="R2656" s="20"/>
      <c r="S2656" s="20"/>
    </row>
    <row r="2657" spans="1:19" s="266" customFormat="1" ht="15.75" x14ac:dyDescent="0.25">
      <c r="A2657" s="265"/>
      <c r="B2657" s="20" t="str">
        <f t="shared" si="166"/>
        <v>00.03.27.4.1.1.6.B.5.2022</v>
      </c>
      <c r="C2657" s="20">
        <v>5</v>
      </c>
      <c r="D2657" s="20" t="s">
        <v>1085</v>
      </c>
      <c r="E2657" s="28" t="s">
        <v>1208</v>
      </c>
      <c r="F2657" s="20" t="s">
        <v>893</v>
      </c>
      <c r="G2657" s="190"/>
      <c r="H2657" s="269"/>
      <c r="I2657" s="15">
        <v>2022</v>
      </c>
      <c r="J2657" s="27" t="s">
        <v>368</v>
      </c>
      <c r="K2657" s="27"/>
      <c r="L2657" s="27"/>
      <c r="M2657" s="27"/>
      <c r="N2657" s="27">
        <v>1</v>
      </c>
      <c r="O2657" s="15" t="s">
        <v>1291</v>
      </c>
      <c r="P2657" s="28" t="s">
        <v>1291</v>
      </c>
      <c r="Q2657" s="20"/>
      <c r="R2657" s="20"/>
      <c r="S2657" s="20"/>
    </row>
    <row r="2658" spans="1:19" s="266" customFormat="1" ht="15.75" x14ac:dyDescent="0.25">
      <c r="A2658" s="265"/>
      <c r="B2658" s="20" t="str">
        <f t="shared" si="166"/>
        <v>00.03.27.4.1.1.6.B.6.2022</v>
      </c>
      <c r="C2658" s="20">
        <v>6</v>
      </c>
      <c r="D2658" s="20" t="s">
        <v>1085</v>
      </c>
      <c r="E2658" s="28" t="s">
        <v>1289</v>
      </c>
      <c r="F2658" s="20" t="s">
        <v>893</v>
      </c>
      <c r="G2658" s="190"/>
      <c r="H2658" s="269"/>
      <c r="I2658" s="15">
        <v>2022</v>
      </c>
      <c r="J2658" s="27" t="s">
        <v>940</v>
      </c>
      <c r="K2658" s="27"/>
      <c r="L2658" s="27"/>
      <c r="M2658" s="27"/>
      <c r="N2658" s="27">
        <v>1</v>
      </c>
      <c r="O2658" s="15" t="s">
        <v>1291</v>
      </c>
      <c r="P2658" s="28" t="s">
        <v>1291</v>
      </c>
      <c r="Q2658" s="20"/>
      <c r="R2658" s="20"/>
      <c r="S2658" s="20"/>
    </row>
    <row r="2659" spans="1:19" s="266" customFormat="1" ht="15.75" x14ac:dyDescent="0.25">
      <c r="A2659" s="265"/>
      <c r="B2659" s="20" t="str">
        <f t="shared" si="166"/>
        <v>00.03.27.4.1.1.6.B.7.2023</v>
      </c>
      <c r="C2659" s="20">
        <v>7</v>
      </c>
      <c r="D2659" s="147" t="s">
        <v>1085</v>
      </c>
      <c r="E2659" s="28" t="s">
        <v>1434</v>
      </c>
      <c r="F2659" s="20" t="s">
        <v>893</v>
      </c>
      <c r="G2659" s="190">
        <f>'[1]2023'!$D$12</f>
        <v>375000</v>
      </c>
      <c r="H2659" s="269" t="s">
        <v>1110</v>
      </c>
      <c r="I2659" s="15">
        <v>2023</v>
      </c>
      <c r="J2659" s="27" t="s">
        <v>1435</v>
      </c>
      <c r="K2659" s="27" t="s">
        <v>59</v>
      </c>
      <c r="L2659" s="27" t="s">
        <v>59</v>
      </c>
      <c r="M2659" s="27"/>
      <c r="N2659" s="27">
        <v>1</v>
      </c>
      <c r="O2659" s="15" t="s">
        <v>1291</v>
      </c>
      <c r="P2659" s="28" t="s">
        <v>1291</v>
      </c>
      <c r="Q2659" s="20" t="s">
        <v>56</v>
      </c>
      <c r="R2659" s="20"/>
      <c r="S2659" s="20"/>
    </row>
    <row r="2660" spans="1:19" s="266" customFormat="1" ht="15.75" x14ac:dyDescent="0.25">
      <c r="A2660" s="265"/>
      <c r="B2660" s="20" t="str">
        <f t="shared" si="166"/>
        <v>00.03.27.4.1.1.6.B.8.2023</v>
      </c>
      <c r="C2660" s="20">
        <v>8</v>
      </c>
      <c r="D2660" s="147" t="s">
        <v>1085</v>
      </c>
      <c r="E2660" s="28" t="s">
        <v>1452</v>
      </c>
      <c r="F2660" s="20" t="s">
        <v>893</v>
      </c>
      <c r="G2660" s="190">
        <f>'[1]2023'!$D$118</f>
        <v>5880000</v>
      </c>
      <c r="H2660" s="269" t="s">
        <v>1164</v>
      </c>
      <c r="I2660" s="15">
        <v>2023</v>
      </c>
      <c r="J2660" s="27" t="s">
        <v>59</v>
      </c>
      <c r="K2660" s="27" t="s">
        <v>59</v>
      </c>
      <c r="L2660" s="27" t="s">
        <v>59</v>
      </c>
      <c r="M2660" s="27"/>
      <c r="N2660" s="27">
        <v>1</v>
      </c>
      <c r="O2660" s="15" t="s">
        <v>1291</v>
      </c>
      <c r="P2660" s="28" t="s">
        <v>1291</v>
      </c>
      <c r="Q2660" s="20" t="s">
        <v>56</v>
      </c>
      <c r="R2660" s="20"/>
      <c r="S2660" s="20"/>
    </row>
    <row r="2661" spans="1:19" s="266" customFormat="1" ht="15.75" x14ac:dyDescent="0.25">
      <c r="A2661" s="265"/>
      <c r="B2661" s="20" t="str">
        <f t="shared" si="166"/>
        <v>00.03.27.4.1.1.6.B.9.2023</v>
      </c>
      <c r="C2661" s="20">
        <v>9</v>
      </c>
      <c r="D2661" s="147" t="s">
        <v>1085</v>
      </c>
      <c r="E2661" s="28" t="s">
        <v>1209</v>
      </c>
      <c r="F2661" s="20" t="s">
        <v>893</v>
      </c>
      <c r="G2661" s="190">
        <f>'[1]2023'!$D$143</f>
        <v>2300000</v>
      </c>
      <c r="H2661" s="269" t="s">
        <v>1164</v>
      </c>
      <c r="I2661" s="15">
        <v>2023</v>
      </c>
      <c r="J2661" s="27" t="s">
        <v>59</v>
      </c>
      <c r="K2661" s="27" t="s">
        <v>59</v>
      </c>
      <c r="L2661" s="27" t="s">
        <v>59</v>
      </c>
      <c r="M2661" s="27"/>
      <c r="N2661" s="27">
        <v>1</v>
      </c>
      <c r="O2661" s="15" t="s">
        <v>1291</v>
      </c>
      <c r="P2661" s="28" t="s">
        <v>1291</v>
      </c>
      <c r="Q2661" s="20" t="s">
        <v>56</v>
      </c>
      <c r="R2661" s="20"/>
      <c r="S2661" s="20"/>
    </row>
    <row r="2662" spans="1:19" s="266" customFormat="1" ht="15.75" x14ac:dyDescent="0.25">
      <c r="A2662" s="265"/>
      <c r="B2662" s="20" t="str">
        <f t="shared" ref="B2662" si="167">"00.03.27.4.1.1.6.B."&amp;C2662&amp;D2662&amp;I2662</f>
        <v>00.03.27.4.1.1.6.B.10.2023</v>
      </c>
      <c r="C2662" s="20">
        <v>10</v>
      </c>
      <c r="D2662" s="147" t="s">
        <v>1085</v>
      </c>
      <c r="E2662" s="28" t="s">
        <v>83</v>
      </c>
      <c r="F2662" s="20" t="s">
        <v>893</v>
      </c>
      <c r="G2662" s="190">
        <f>'[1]2023'!$D$180</f>
        <v>2100000</v>
      </c>
      <c r="H2662" s="269" t="s">
        <v>1240</v>
      </c>
      <c r="I2662" s="15">
        <v>2023</v>
      </c>
      <c r="J2662" s="6" t="s">
        <v>571</v>
      </c>
      <c r="K2662" s="6" t="s">
        <v>1492</v>
      </c>
      <c r="L2662" s="6" t="s">
        <v>59</v>
      </c>
      <c r="M2662" s="27"/>
      <c r="N2662" s="27">
        <v>1</v>
      </c>
      <c r="O2662" s="15" t="s">
        <v>1291</v>
      </c>
      <c r="P2662" s="28" t="s">
        <v>1291</v>
      </c>
      <c r="Q2662" s="20" t="s">
        <v>56</v>
      </c>
      <c r="R2662" s="20"/>
      <c r="S2662" s="20"/>
    </row>
    <row r="2663" spans="1:19" s="266" customFormat="1" ht="15.75" x14ac:dyDescent="0.25">
      <c r="A2663" s="265"/>
      <c r="B2663" s="20" t="str">
        <f t="shared" ref="B2663" si="168">"00.03.27.4.1.1.6.B."&amp;C2663&amp;D2663&amp;I2663</f>
        <v>00.03.27.4.1.1.6.B.11-13.2023</v>
      </c>
      <c r="C2663" s="341" t="s">
        <v>1504</v>
      </c>
      <c r="D2663" s="147" t="s">
        <v>1085</v>
      </c>
      <c r="E2663" s="28" t="s">
        <v>1491</v>
      </c>
      <c r="F2663" s="20" t="s">
        <v>893</v>
      </c>
      <c r="G2663" s="197">
        <v>1050000</v>
      </c>
      <c r="H2663" s="269" t="s">
        <v>1244</v>
      </c>
      <c r="I2663" s="15">
        <v>2023</v>
      </c>
      <c r="J2663" s="6" t="s">
        <v>1388</v>
      </c>
      <c r="K2663" s="6" t="s">
        <v>59</v>
      </c>
      <c r="L2663" s="6" t="s">
        <v>59</v>
      </c>
      <c r="M2663" s="27"/>
      <c r="N2663" s="27">
        <v>3</v>
      </c>
      <c r="O2663" s="15" t="s">
        <v>1291</v>
      </c>
      <c r="P2663" s="28" t="s">
        <v>1291</v>
      </c>
      <c r="Q2663" s="20" t="s">
        <v>56</v>
      </c>
      <c r="R2663" s="20"/>
      <c r="S2663" s="20"/>
    </row>
    <row r="2664" spans="1:19" s="266" customFormat="1" ht="15.75" x14ac:dyDescent="0.25">
      <c r="A2664" s="265"/>
      <c r="B2664" s="20" t="str">
        <f t="shared" ref="B2664:B2665" si="169">"00.03.27.4.1.1.6.B."&amp;C2664&amp;D2664&amp;I2664</f>
        <v>00.03.27.4.1.1.6.B.14.2023</v>
      </c>
      <c r="C2664" s="347">
        <v>14</v>
      </c>
      <c r="D2664" s="147" t="s">
        <v>1085</v>
      </c>
      <c r="E2664" s="28" t="s">
        <v>1520</v>
      </c>
      <c r="F2664" s="20" t="s">
        <v>893</v>
      </c>
      <c r="G2664" s="197">
        <f>2650000/3</f>
        <v>883333.33333333337</v>
      </c>
      <c r="H2664" s="269" t="s">
        <v>1102</v>
      </c>
      <c r="I2664" s="15">
        <v>2023</v>
      </c>
      <c r="J2664" s="6" t="s">
        <v>1388</v>
      </c>
      <c r="K2664" s="6" t="s">
        <v>59</v>
      </c>
      <c r="L2664" s="6" t="s">
        <v>59</v>
      </c>
      <c r="M2664" s="27"/>
      <c r="N2664" s="27">
        <v>1</v>
      </c>
      <c r="O2664" s="15" t="s">
        <v>1291</v>
      </c>
      <c r="P2664" s="28" t="s">
        <v>1291</v>
      </c>
      <c r="Q2664" s="20" t="s">
        <v>56</v>
      </c>
      <c r="R2664" s="20"/>
      <c r="S2664" s="20"/>
    </row>
    <row r="2665" spans="1:19" s="94" customFormat="1" ht="20.100000000000001" customHeight="1" x14ac:dyDescent="0.25">
      <c r="A2665" s="264"/>
      <c r="B2665" s="20" t="str">
        <f t="shared" si="169"/>
        <v>00.03.27.4.1.1.6.B.15.2024</v>
      </c>
      <c r="C2665" s="20">
        <v>15</v>
      </c>
      <c r="D2665" s="72" t="s">
        <v>1085</v>
      </c>
      <c r="E2665" s="95" t="s">
        <v>1491</v>
      </c>
      <c r="F2665" s="91" t="s">
        <v>893</v>
      </c>
      <c r="G2665" s="197">
        <f>1750000/5</f>
        <v>350000</v>
      </c>
      <c r="H2665" s="284" t="s">
        <v>1094</v>
      </c>
      <c r="I2665" s="100">
        <v>2024</v>
      </c>
      <c r="J2665" s="126" t="s">
        <v>1388</v>
      </c>
      <c r="K2665" s="126" t="s">
        <v>59</v>
      </c>
      <c r="L2665" s="126" t="s">
        <v>59</v>
      </c>
      <c r="M2665" s="45"/>
      <c r="N2665" s="100">
        <v>1</v>
      </c>
      <c r="O2665" s="15" t="s">
        <v>1291</v>
      </c>
      <c r="P2665" s="28" t="s">
        <v>1291</v>
      </c>
      <c r="Q2665" s="48"/>
      <c r="R2665" s="60"/>
      <c r="S2665" s="218"/>
    </row>
    <row r="2666" spans="1:19" s="94" customFormat="1" ht="20.100000000000001" customHeight="1" x14ac:dyDescent="0.25">
      <c r="A2666" s="264"/>
      <c r="B2666" s="20" t="str">
        <f t="shared" ref="B2666:B2667" si="170">"00.03.27.4.1.1.6.B."&amp;C2666&amp;D2666&amp;I2666</f>
        <v>00.03.27.4.1.1.6.B.16.2024</v>
      </c>
      <c r="C2666" s="347">
        <v>16</v>
      </c>
      <c r="D2666" s="72" t="s">
        <v>1085</v>
      </c>
      <c r="E2666" s="95" t="s">
        <v>1491</v>
      </c>
      <c r="F2666" s="91" t="s">
        <v>893</v>
      </c>
      <c r="G2666" s="197">
        <f>1750000/5</f>
        <v>350000</v>
      </c>
      <c r="H2666" s="284" t="s">
        <v>1094</v>
      </c>
      <c r="I2666" s="100">
        <v>2024</v>
      </c>
      <c r="J2666" s="126" t="s">
        <v>1388</v>
      </c>
      <c r="K2666" s="126" t="s">
        <v>59</v>
      </c>
      <c r="L2666" s="126" t="s">
        <v>59</v>
      </c>
      <c r="M2666" s="45"/>
      <c r="N2666" s="100">
        <v>1</v>
      </c>
      <c r="O2666" s="15" t="s">
        <v>1291</v>
      </c>
      <c r="P2666" s="28" t="s">
        <v>1291</v>
      </c>
      <c r="Q2666" s="48"/>
      <c r="R2666" s="60"/>
      <c r="S2666" s="218"/>
    </row>
    <row r="2667" spans="1:19" s="94" customFormat="1" ht="20.100000000000001" customHeight="1" x14ac:dyDescent="0.25">
      <c r="A2667" s="264"/>
      <c r="B2667" s="20" t="str">
        <f t="shared" si="170"/>
        <v>00.03.27.4.1.1.6.B.17.2024</v>
      </c>
      <c r="C2667" s="20">
        <v>17</v>
      </c>
      <c r="D2667" s="72" t="s">
        <v>1085</v>
      </c>
      <c r="E2667" s="95" t="s">
        <v>1491</v>
      </c>
      <c r="F2667" s="91" t="s">
        <v>893</v>
      </c>
      <c r="G2667" s="197">
        <f>1750000/5</f>
        <v>350000</v>
      </c>
      <c r="H2667" s="284" t="s">
        <v>1094</v>
      </c>
      <c r="I2667" s="100">
        <v>2024</v>
      </c>
      <c r="J2667" s="126" t="s">
        <v>1388</v>
      </c>
      <c r="K2667" s="126" t="s">
        <v>59</v>
      </c>
      <c r="L2667" s="126" t="s">
        <v>59</v>
      </c>
      <c r="M2667" s="45"/>
      <c r="N2667" s="100">
        <v>1</v>
      </c>
      <c r="O2667" s="15" t="s">
        <v>1291</v>
      </c>
      <c r="P2667" s="28" t="s">
        <v>1291</v>
      </c>
      <c r="Q2667" s="48"/>
      <c r="R2667" s="60"/>
      <c r="S2667" s="218"/>
    </row>
    <row r="2668" spans="1:19" s="94" customFormat="1" ht="20.100000000000001" customHeight="1" x14ac:dyDescent="0.25">
      <c r="A2668" s="264"/>
      <c r="B2668" s="20" t="str">
        <f t="shared" ref="B2668:B2673" si="171">"00.03.27.4.1.1.6.B."&amp;C2668&amp;D2668&amp;I2668</f>
        <v>00.03.27.4.1.1.6.B.18.2024</v>
      </c>
      <c r="C2668" s="347">
        <v>18</v>
      </c>
      <c r="D2668" s="72" t="s">
        <v>1085</v>
      </c>
      <c r="E2668" s="95" t="s">
        <v>1491</v>
      </c>
      <c r="F2668" s="91" t="s">
        <v>893</v>
      </c>
      <c r="G2668" s="197">
        <f>1750000/5</f>
        <v>350000</v>
      </c>
      <c r="H2668" s="284" t="s">
        <v>1094</v>
      </c>
      <c r="I2668" s="100">
        <v>2024</v>
      </c>
      <c r="J2668" s="126" t="s">
        <v>1388</v>
      </c>
      <c r="K2668" s="126" t="s">
        <v>59</v>
      </c>
      <c r="L2668" s="126" t="s">
        <v>59</v>
      </c>
      <c r="M2668" s="45"/>
      <c r="N2668" s="100">
        <v>1</v>
      </c>
      <c r="O2668" s="15" t="s">
        <v>1291</v>
      </c>
      <c r="P2668" s="28" t="s">
        <v>1291</v>
      </c>
      <c r="Q2668" s="48"/>
      <c r="R2668" s="60"/>
      <c r="S2668" s="218"/>
    </row>
    <row r="2669" spans="1:19" s="94" customFormat="1" ht="20.100000000000001" customHeight="1" x14ac:dyDescent="0.25">
      <c r="A2669" s="264"/>
      <c r="B2669" s="20" t="str">
        <f t="shared" si="171"/>
        <v>00.03.27.4.1.1.6.B.19.2024</v>
      </c>
      <c r="C2669" s="20">
        <v>19</v>
      </c>
      <c r="D2669" s="72" t="s">
        <v>1085</v>
      </c>
      <c r="E2669" s="95" t="s">
        <v>1491</v>
      </c>
      <c r="F2669" s="91" t="s">
        <v>893</v>
      </c>
      <c r="G2669" s="197">
        <f>1750000/5</f>
        <v>350000</v>
      </c>
      <c r="H2669" s="284" t="s">
        <v>1094</v>
      </c>
      <c r="I2669" s="100">
        <v>2024</v>
      </c>
      <c r="J2669" s="126" t="s">
        <v>1388</v>
      </c>
      <c r="K2669" s="126" t="s">
        <v>59</v>
      </c>
      <c r="L2669" s="126" t="s">
        <v>59</v>
      </c>
      <c r="M2669" s="45"/>
      <c r="N2669" s="100">
        <v>1</v>
      </c>
      <c r="O2669" s="15" t="s">
        <v>1291</v>
      </c>
      <c r="P2669" s="28" t="s">
        <v>1291</v>
      </c>
      <c r="Q2669" s="48"/>
      <c r="R2669" s="60"/>
      <c r="S2669" s="218"/>
    </row>
    <row r="2670" spans="1:19" s="94" customFormat="1" ht="20.100000000000001" customHeight="1" x14ac:dyDescent="0.25">
      <c r="A2670" s="264"/>
      <c r="B2670" s="20" t="str">
        <f t="shared" si="171"/>
        <v>00.03.27.4.1.1.6.B.20.2024</v>
      </c>
      <c r="C2670" s="20">
        <v>20</v>
      </c>
      <c r="D2670" s="72" t="s">
        <v>1085</v>
      </c>
      <c r="E2670" s="95" t="s">
        <v>1099</v>
      </c>
      <c r="F2670" s="91" t="s">
        <v>893</v>
      </c>
      <c r="G2670" s="197">
        <v>1460000</v>
      </c>
      <c r="H2670" s="284" t="s">
        <v>1110</v>
      </c>
      <c r="I2670" s="100">
        <v>2024</v>
      </c>
      <c r="J2670" s="126" t="s">
        <v>59</v>
      </c>
      <c r="K2670" s="126" t="s">
        <v>59</v>
      </c>
      <c r="L2670" s="126" t="s">
        <v>59</v>
      </c>
      <c r="M2670" s="45"/>
      <c r="N2670" s="100">
        <v>1</v>
      </c>
      <c r="O2670" s="15" t="s">
        <v>1291</v>
      </c>
      <c r="P2670" s="28" t="s">
        <v>1291</v>
      </c>
      <c r="Q2670" s="48"/>
      <c r="R2670" s="60"/>
      <c r="S2670" s="218"/>
    </row>
    <row r="2671" spans="1:19" s="94" customFormat="1" ht="20.100000000000001" customHeight="1" x14ac:dyDescent="0.25">
      <c r="A2671" s="264"/>
      <c r="B2671" s="20" t="str">
        <f t="shared" si="171"/>
        <v>00.03.27.4.1.1.6.B.21.2024</v>
      </c>
      <c r="C2671" s="20">
        <v>21</v>
      </c>
      <c r="D2671" s="72" t="s">
        <v>1085</v>
      </c>
      <c r="E2671" s="95" t="s">
        <v>1208</v>
      </c>
      <c r="F2671" s="91" t="s">
        <v>893</v>
      </c>
      <c r="G2671" s="196">
        <v>3450000</v>
      </c>
      <c r="H2671" s="284" t="s">
        <v>1110</v>
      </c>
      <c r="I2671" s="100">
        <v>2024</v>
      </c>
      <c r="J2671" s="126" t="s">
        <v>59</v>
      </c>
      <c r="K2671" s="126" t="s">
        <v>59</v>
      </c>
      <c r="L2671" s="126" t="s">
        <v>59</v>
      </c>
      <c r="M2671" s="45"/>
      <c r="N2671" s="100">
        <v>1</v>
      </c>
      <c r="O2671" s="15" t="s">
        <v>1291</v>
      </c>
      <c r="P2671" s="28" t="s">
        <v>1291</v>
      </c>
      <c r="Q2671" s="48"/>
      <c r="R2671" s="60"/>
      <c r="S2671" s="218"/>
    </row>
    <row r="2672" spans="1:19" s="94" customFormat="1" ht="20.100000000000001" customHeight="1" x14ac:dyDescent="0.25">
      <c r="A2672" s="264"/>
      <c r="B2672" s="20" t="str">
        <f t="shared" si="171"/>
        <v>00.03.27.4.1.1.6.B.22.2024</v>
      </c>
      <c r="C2672" s="20">
        <v>22</v>
      </c>
      <c r="D2672" s="72" t="s">
        <v>1085</v>
      </c>
      <c r="E2672" s="95" t="s">
        <v>1054</v>
      </c>
      <c r="F2672" s="91" t="s">
        <v>893</v>
      </c>
      <c r="G2672" s="196">
        <v>2500000</v>
      </c>
      <c r="H2672" s="284" t="s">
        <v>1117</v>
      </c>
      <c r="I2672" s="100">
        <v>2024</v>
      </c>
      <c r="J2672" s="126" t="s">
        <v>1552</v>
      </c>
      <c r="K2672" s="126" t="s">
        <v>1553</v>
      </c>
      <c r="L2672" s="126" t="s">
        <v>59</v>
      </c>
      <c r="M2672" s="45"/>
      <c r="N2672" s="100">
        <v>1</v>
      </c>
      <c r="O2672" s="15" t="s">
        <v>1291</v>
      </c>
      <c r="P2672" s="28" t="s">
        <v>1291</v>
      </c>
      <c r="Q2672" s="48"/>
      <c r="R2672" s="60"/>
      <c r="S2672" s="218"/>
    </row>
    <row r="2673" spans="1:19" s="94" customFormat="1" ht="20.100000000000001" customHeight="1" x14ac:dyDescent="0.25">
      <c r="A2673" s="264"/>
      <c r="B2673" s="20" t="str">
        <f t="shared" si="171"/>
        <v>00.03.27.4.1.1.6.B.23.2024</v>
      </c>
      <c r="C2673" s="20">
        <v>23</v>
      </c>
      <c r="D2673" s="72" t="s">
        <v>1085</v>
      </c>
      <c r="E2673" s="95" t="s">
        <v>1573</v>
      </c>
      <c r="F2673" s="91" t="s">
        <v>893</v>
      </c>
      <c r="G2673" s="196">
        <v>2000000</v>
      </c>
      <c r="H2673" s="284" t="s">
        <v>1394</v>
      </c>
      <c r="I2673" s="100">
        <v>2024</v>
      </c>
      <c r="J2673" s="126" t="s">
        <v>59</v>
      </c>
      <c r="K2673" s="126" t="s">
        <v>59</v>
      </c>
      <c r="L2673" s="126" t="s">
        <v>59</v>
      </c>
      <c r="M2673" s="45"/>
      <c r="N2673" s="100">
        <v>1</v>
      </c>
      <c r="O2673" s="15" t="s">
        <v>1291</v>
      </c>
      <c r="P2673" s="28" t="s">
        <v>1291</v>
      </c>
      <c r="Q2673" s="48"/>
      <c r="R2673" s="60"/>
      <c r="S2673" s="218"/>
    </row>
    <row r="2674" spans="1:19" s="58" customFormat="1" ht="20.100000000000001" customHeight="1" x14ac:dyDescent="0.25">
      <c r="A2674" s="72"/>
      <c r="B2674" s="20"/>
      <c r="C2674" s="20"/>
      <c r="D2674" s="72"/>
      <c r="E2674" s="95"/>
      <c r="F2674" s="19"/>
      <c r="G2674" s="191"/>
      <c r="H2674" s="270"/>
      <c r="I2674" s="100"/>
      <c r="J2674" s="73"/>
      <c r="K2674" s="45"/>
      <c r="L2674" s="60"/>
      <c r="M2674" s="45"/>
      <c r="N2674" s="45"/>
      <c r="O2674" s="89"/>
      <c r="P2674" s="74"/>
      <c r="Q2674" s="73"/>
      <c r="R2674" s="20"/>
      <c r="S2674" s="20"/>
    </row>
    <row r="2675" spans="1:19" s="58" customFormat="1" ht="20.100000000000001" customHeight="1" x14ac:dyDescent="0.25">
      <c r="A2675" s="22">
        <v>2190</v>
      </c>
      <c r="B2675" s="20" t="str">
        <f t="shared" ref="B2675:B2711" si="172">"00.03.27.5.1.1.1.B."&amp;C2675&amp;D2675&amp;I2675</f>
        <v>00.03.27.5.1.1.1.B.1.2017</v>
      </c>
      <c r="C2675" s="20">
        <v>1</v>
      </c>
      <c r="D2675" s="72" t="s">
        <v>1085</v>
      </c>
      <c r="E2675" s="25" t="s">
        <v>408</v>
      </c>
      <c r="F2675" s="19" t="s">
        <v>893</v>
      </c>
      <c r="G2675" s="190">
        <v>1500000</v>
      </c>
      <c r="H2675" s="269"/>
      <c r="I2675" s="15">
        <v>2017</v>
      </c>
      <c r="J2675" s="73" t="s">
        <v>1321</v>
      </c>
      <c r="K2675" s="22"/>
      <c r="L2675" s="22" t="s">
        <v>49</v>
      </c>
      <c r="M2675" s="17"/>
      <c r="N2675" s="22">
        <v>1</v>
      </c>
      <c r="O2675" s="22" t="s">
        <v>950</v>
      </c>
      <c r="P2675" s="74" t="s">
        <v>854</v>
      </c>
      <c r="Q2675" s="73" t="s">
        <v>381</v>
      </c>
      <c r="R2675" s="20"/>
      <c r="S2675" s="20"/>
    </row>
    <row r="2676" spans="1:19" s="58" customFormat="1" ht="20.100000000000001" customHeight="1" x14ac:dyDescent="0.25">
      <c r="A2676" s="72">
        <v>2191</v>
      </c>
      <c r="B2676" s="20" t="str">
        <f t="shared" si="172"/>
        <v>00.03.27.5.1.1.1.B.2.2017</v>
      </c>
      <c r="C2676" s="20">
        <v>2</v>
      </c>
      <c r="D2676" s="72" t="s">
        <v>1085</v>
      </c>
      <c r="E2676" s="25" t="s">
        <v>408</v>
      </c>
      <c r="F2676" s="19" t="s">
        <v>893</v>
      </c>
      <c r="G2676" s="190">
        <v>1500000</v>
      </c>
      <c r="H2676" s="269"/>
      <c r="I2676" s="15">
        <v>2017</v>
      </c>
      <c r="J2676" s="73" t="s">
        <v>1321</v>
      </c>
      <c r="K2676" s="22"/>
      <c r="L2676" s="22" t="s">
        <v>49</v>
      </c>
      <c r="M2676" s="17"/>
      <c r="N2676" s="22">
        <v>1</v>
      </c>
      <c r="O2676" s="22" t="s">
        <v>950</v>
      </c>
      <c r="P2676" s="74" t="s">
        <v>854</v>
      </c>
      <c r="Q2676" s="73" t="s">
        <v>381</v>
      </c>
      <c r="R2676" s="20"/>
      <c r="S2676" s="20"/>
    </row>
    <row r="2677" spans="1:19" s="58" customFormat="1" ht="20.100000000000001" customHeight="1" x14ac:dyDescent="0.25">
      <c r="A2677" s="22">
        <v>2192</v>
      </c>
      <c r="B2677" s="20" t="str">
        <f t="shared" si="172"/>
        <v>00.03.27.5.1.1.1.B.3.2017</v>
      </c>
      <c r="C2677" s="20">
        <v>3</v>
      </c>
      <c r="D2677" s="72" t="s">
        <v>1085</v>
      </c>
      <c r="E2677" s="25" t="s">
        <v>408</v>
      </c>
      <c r="F2677" s="19" t="s">
        <v>893</v>
      </c>
      <c r="G2677" s="190">
        <v>1500000</v>
      </c>
      <c r="H2677" s="269"/>
      <c r="I2677" s="15">
        <v>2017</v>
      </c>
      <c r="J2677" s="73" t="s">
        <v>1321</v>
      </c>
      <c r="K2677" s="22"/>
      <c r="L2677" s="22" t="s">
        <v>49</v>
      </c>
      <c r="M2677" s="17"/>
      <c r="N2677" s="22">
        <v>1</v>
      </c>
      <c r="O2677" s="22" t="s">
        <v>950</v>
      </c>
      <c r="P2677" s="74" t="s">
        <v>854</v>
      </c>
      <c r="Q2677" s="73" t="s">
        <v>381</v>
      </c>
      <c r="R2677" s="20"/>
      <c r="S2677" s="20"/>
    </row>
    <row r="2678" spans="1:19" s="58" customFormat="1" ht="20.100000000000001" customHeight="1" x14ac:dyDescent="0.25">
      <c r="A2678" s="72">
        <v>2193</v>
      </c>
      <c r="B2678" s="20" t="str">
        <f t="shared" si="172"/>
        <v>00.03.27.5.1.1.1.B.4.2017</v>
      </c>
      <c r="C2678" s="20">
        <v>4</v>
      </c>
      <c r="D2678" s="72" t="s">
        <v>1085</v>
      </c>
      <c r="E2678" s="25" t="s">
        <v>408</v>
      </c>
      <c r="F2678" s="19" t="s">
        <v>893</v>
      </c>
      <c r="G2678" s="190">
        <v>1500000</v>
      </c>
      <c r="H2678" s="269"/>
      <c r="I2678" s="15">
        <v>2017</v>
      </c>
      <c r="J2678" s="73" t="s">
        <v>1321</v>
      </c>
      <c r="K2678" s="22"/>
      <c r="L2678" s="22" t="s">
        <v>49</v>
      </c>
      <c r="M2678" s="17"/>
      <c r="N2678" s="22">
        <v>1</v>
      </c>
      <c r="O2678" s="22" t="s">
        <v>950</v>
      </c>
      <c r="P2678" s="74" t="s">
        <v>854</v>
      </c>
      <c r="Q2678" s="73" t="s">
        <v>381</v>
      </c>
      <c r="R2678" s="20"/>
      <c r="S2678" s="20"/>
    </row>
    <row r="2679" spans="1:19" s="58" customFormat="1" ht="20.100000000000001" customHeight="1" x14ac:dyDescent="0.25">
      <c r="A2679" s="22">
        <v>2194</v>
      </c>
      <c r="B2679" s="20" t="str">
        <f t="shared" si="172"/>
        <v>00.03.27.5.1.1.1.B.5.2017</v>
      </c>
      <c r="C2679" s="20">
        <v>5</v>
      </c>
      <c r="D2679" s="72" t="s">
        <v>1085</v>
      </c>
      <c r="E2679" s="25" t="s">
        <v>408</v>
      </c>
      <c r="F2679" s="19" t="s">
        <v>893</v>
      </c>
      <c r="G2679" s="190">
        <v>1500000</v>
      </c>
      <c r="H2679" s="269"/>
      <c r="I2679" s="15">
        <v>2017</v>
      </c>
      <c r="J2679" s="73" t="s">
        <v>1321</v>
      </c>
      <c r="K2679" s="22"/>
      <c r="L2679" s="22" t="s">
        <v>49</v>
      </c>
      <c r="M2679" s="17"/>
      <c r="N2679" s="22">
        <v>1</v>
      </c>
      <c r="O2679" s="22" t="s">
        <v>950</v>
      </c>
      <c r="P2679" s="74" t="s">
        <v>854</v>
      </c>
      <c r="Q2679" s="73" t="s">
        <v>381</v>
      </c>
      <c r="R2679" s="20"/>
      <c r="S2679" s="20"/>
    </row>
    <row r="2680" spans="1:19" s="58" customFormat="1" ht="20.100000000000001" customHeight="1" x14ac:dyDescent="0.25">
      <c r="A2680" s="72">
        <v>2195</v>
      </c>
      <c r="B2680" s="20" t="str">
        <f t="shared" si="172"/>
        <v>00.03.27.5.1.1.1.B.6.2017</v>
      </c>
      <c r="C2680" s="20">
        <v>6</v>
      </c>
      <c r="D2680" s="72" t="s">
        <v>1085</v>
      </c>
      <c r="E2680" s="25" t="s">
        <v>408</v>
      </c>
      <c r="F2680" s="19" t="s">
        <v>893</v>
      </c>
      <c r="G2680" s="190">
        <v>1500000</v>
      </c>
      <c r="H2680" s="269"/>
      <c r="I2680" s="15">
        <v>2017</v>
      </c>
      <c r="J2680" s="73" t="s">
        <v>1321</v>
      </c>
      <c r="K2680" s="22"/>
      <c r="L2680" s="22" t="s">
        <v>49</v>
      </c>
      <c r="M2680" s="17"/>
      <c r="N2680" s="22">
        <v>1</v>
      </c>
      <c r="O2680" s="22" t="s">
        <v>950</v>
      </c>
      <c r="P2680" s="74" t="s">
        <v>854</v>
      </c>
      <c r="Q2680" s="73" t="s">
        <v>381</v>
      </c>
      <c r="R2680" s="20"/>
      <c r="S2680" s="20"/>
    </row>
    <row r="2681" spans="1:19" s="58" customFormat="1" ht="20.100000000000001" customHeight="1" x14ac:dyDescent="0.25">
      <c r="A2681" s="22">
        <v>2196</v>
      </c>
      <c r="B2681" s="20" t="str">
        <f t="shared" si="172"/>
        <v>00.03.27.5.1.1.1.B.7.2017</v>
      </c>
      <c r="C2681" s="20">
        <v>7</v>
      </c>
      <c r="D2681" s="72" t="s">
        <v>1085</v>
      </c>
      <c r="E2681" s="25" t="s">
        <v>408</v>
      </c>
      <c r="F2681" s="19" t="s">
        <v>893</v>
      </c>
      <c r="G2681" s="190">
        <v>1500000</v>
      </c>
      <c r="H2681" s="269"/>
      <c r="I2681" s="15">
        <v>2017</v>
      </c>
      <c r="J2681" s="73" t="s">
        <v>1321</v>
      </c>
      <c r="K2681" s="22"/>
      <c r="L2681" s="22" t="s">
        <v>49</v>
      </c>
      <c r="M2681" s="17"/>
      <c r="N2681" s="22">
        <v>1</v>
      </c>
      <c r="O2681" s="22" t="s">
        <v>950</v>
      </c>
      <c r="P2681" s="74" t="s">
        <v>854</v>
      </c>
      <c r="Q2681" s="73" t="s">
        <v>381</v>
      </c>
      <c r="R2681" s="20"/>
      <c r="S2681" s="20"/>
    </row>
    <row r="2682" spans="1:19" s="58" customFormat="1" ht="20.100000000000001" customHeight="1" x14ac:dyDescent="0.25">
      <c r="A2682" s="72">
        <v>2197</v>
      </c>
      <c r="B2682" s="20" t="str">
        <f t="shared" si="172"/>
        <v>00.03.27.5.1.1.1.B.8.2017</v>
      </c>
      <c r="C2682" s="20">
        <v>8</v>
      </c>
      <c r="D2682" s="72" t="s">
        <v>1085</v>
      </c>
      <c r="E2682" s="25" t="s">
        <v>408</v>
      </c>
      <c r="F2682" s="19" t="s">
        <v>893</v>
      </c>
      <c r="G2682" s="190">
        <v>1500000</v>
      </c>
      <c r="H2682" s="269"/>
      <c r="I2682" s="15">
        <v>2017</v>
      </c>
      <c r="J2682" s="73" t="s">
        <v>1321</v>
      </c>
      <c r="K2682" s="22"/>
      <c r="L2682" s="22" t="s">
        <v>49</v>
      </c>
      <c r="M2682" s="17"/>
      <c r="N2682" s="22">
        <v>1</v>
      </c>
      <c r="O2682" s="22" t="s">
        <v>950</v>
      </c>
      <c r="P2682" s="74" t="s">
        <v>854</v>
      </c>
      <c r="Q2682" s="73" t="s">
        <v>381</v>
      </c>
      <c r="R2682" s="20"/>
      <c r="S2682" s="20"/>
    </row>
    <row r="2683" spans="1:19" s="58" customFormat="1" ht="20.100000000000001" customHeight="1" x14ac:dyDescent="0.25">
      <c r="A2683" s="22">
        <v>2198</v>
      </c>
      <c r="B2683" s="20" t="str">
        <f t="shared" si="172"/>
        <v>00.03.27.5.1.1.1.B.9.2017</v>
      </c>
      <c r="C2683" s="20">
        <v>9</v>
      </c>
      <c r="D2683" s="72" t="s">
        <v>1085</v>
      </c>
      <c r="E2683" s="25" t="s">
        <v>408</v>
      </c>
      <c r="F2683" s="19" t="s">
        <v>893</v>
      </c>
      <c r="G2683" s="190">
        <v>1500000</v>
      </c>
      <c r="H2683" s="269"/>
      <c r="I2683" s="15">
        <v>2017</v>
      </c>
      <c r="J2683" s="73" t="s">
        <v>1321</v>
      </c>
      <c r="K2683" s="22"/>
      <c r="L2683" s="22" t="s">
        <v>49</v>
      </c>
      <c r="M2683" s="17"/>
      <c r="N2683" s="22">
        <v>1</v>
      </c>
      <c r="O2683" s="22" t="s">
        <v>950</v>
      </c>
      <c r="P2683" s="74" t="s">
        <v>854</v>
      </c>
      <c r="Q2683" s="23" t="s">
        <v>381</v>
      </c>
      <c r="R2683" s="20"/>
      <c r="S2683" s="20"/>
    </row>
    <row r="2684" spans="1:19" s="58" customFormat="1" ht="20.100000000000001" customHeight="1" x14ac:dyDescent="0.25">
      <c r="A2684" s="72">
        <v>2199</v>
      </c>
      <c r="B2684" s="20" t="str">
        <f t="shared" si="172"/>
        <v>00.03.27.5.1.1.1.B.10.2017</v>
      </c>
      <c r="C2684" s="20">
        <v>10</v>
      </c>
      <c r="D2684" s="72" t="s">
        <v>1085</v>
      </c>
      <c r="E2684" s="26" t="s">
        <v>855</v>
      </c>
      <c r="F2684" s="19" t="s">
        <v>893</v>
      </c>
      <c r="G2684" s="190">
        <v>80000</v>
      </c>
      <c r="H2684" s="269"/>
      <c r="I2684" s="15">
        <v>2017</v>
      </c>
      <c r="J2684" s="23" t="s">
        <v>375</v>
      </c>
      <c r="K2684" s="73"/>
      <c r="L2684" s="23"/>
      <c r="M2684" s="73"/>
      <c r="N2684" s="73">
        <v>1</v>
      </c>
      <c r="O2684" s="22" t="s">
        <v>950</v>
      </c>
      <c r="P2684" s="74" t="s">
        <v>854</v>
      </c>
      <c r="Q2684" s="73" t="s">
        <v>381</v>
      </c>
      <c r="R2684" s="20"/>
      <c r="S2684" s="20"/>
    </row>
    <row r="2685" spans="1:19" s="58" customFormat="1" ht="20.100000000000001" customHeight="1" x14ac:dyDescent="0.25">
      <c r="A2685" s="22">
        <v>2200</v>
      </c>
      <c r="B2685" s="20" t="str">
        <f t="shared" si="172"/>
        <v>00.03.27.5.1.1.1.B.11.2017</v>
      </c>
      <c r="C2685" s="20">
        <v>11</v>
      </c>
      <c r="D2685" s="72" t="s">
        <v>1085</v>
      </c>
      <c r="E2685" s="74" t="s">
        <v>855</v>
      </c>
      <c r="F2685" s="19" t="s">
        <v>893</v>
      </c>
      <c r="G2685" s="190">
        <v>80000</v>
      </c>
      <c r="H2685" s="269"/>
      <c r="I2685" s="15">
        <v>2017</v>
      </c>
      <c r="J2685" s="73" t="s">
        <v>375</v>
      </c>
      <c r="K2685" s="73"/>
      <c r="L2685" s="73"/>
      <c r="M2685" s="73"/>
      <c r="N2685" s="73">
        <v>1</v>
      </c>
      <c r="O2685" s="22" t="s">
        <v>950</v>
      </c>
      <c r="P2685" s="74" t="s">
        <v>854</v>
      </c>
      <c r="Q2685" s="73" t="s">
        <v>381</v>
      </c>
      <c r="R2685" s="20"/>
      <c r="S2685" s="20"/>
    </row>
    <row r="2686" spans="1:19" s="58" customFormat="1" ht="20.100000000000001" customHeight="1" x14ac:dyDescent="0.25">
      <c r="A2686" s="72">
        <v>2201</v>
      </c>
      <c r="B2686" s="20" t="str">
        <f t="shared" si="172"/>
        <v>00.03.27.5.1.1.1.B.12.2017</v>
      </c>
      <c r="C2686" s="20">
        <v>12</v>
      </c>
      <c r="D2686" s="72" t="s">
        <v>1085</v>
      </c>
      <c r="E2686" s="74" t="s">
        <v>855</v>
      </c>
      <c r="F2686" s="19" t="s">
        <v>893</v>
      </c>
      <c r="G2686" s="190">
        <v>80000</v>
      </c>
      <c r="H2686" s="269"/>
      <c r="I2686" s="15">
        <v>2017</v>
      </c>
      <c r="J2686" s="73" t="s">
        <v>375</v>
      </c>
      <c r="K2686" s="73"/>
      <c r="L2686" s="73"/>
      <c r="M2686" s="73"/>
      <c r="N2686" s="73">
        <v>1</v>
      </c>
      <c r="O2686" s="22" t="s">
        <v>950</v>
      </c>
      <c r="P2686" s="74" t="s">
        <v>854</v>
      </c>
      <c r="Q2686" s="73" t="s">
        <v>381</v>
      </c>
      <c r="R2686" s="20"/>
      <c r="S2686" s="20"/>
    </row>
    <row r="2687" spans="1:19" s="58" customFormat="1" ht="20.100000000000001" customHeight="1" x14ac:dyDescent="0.25">
      <c r="A2687" s="22">
        <v>2202</v>
      </c>
      <c r="B2687" s="20" t="str">
        <f t="shared" si="172"/>
        <v>00.03.27.5.1.1.1.B.13.2017</v>
      </c>
      <c r="C2687" s="20">
        <v>13</v>
      </c>
      <c r="D2687" s="72" t="s">
        <v>1085</v>
      </c>
      <c r="E2687" s="74" t="s">
        <v>855</v>
      </c>
      <c r="F2687" s="19" t="s">
        <v>893</v>
      </c>
      <c r="G2687" s="190">
        <v>80000</v>
      </c>
      <c r="H2687" s="269"/>
      <c r="I2687" s="15">
        <v>2017</v>
      </c>
      <c r="J2687" s="73" t="s">
        <v>375</v>
      </c>
      <c r="K2687" s="73"/>
      <c r="L2687" s="73"/>
      <c r="M2687" s="73"/>
      <c r="N2687" s="73">
        <v>1</v>
      </c>
      <c r="O2687" s="22" t="s">
        <v>950</v>
      </c>
      <c r="P2687" s="74" t="s">
        <v>854</v>
      </c>
      <c r="Q2687" s="73" t="s">
        <v>381</v>
      </c>
      <c r="R2687" s="20"/>
      <c r="S2687" s="20"/>
    </row>
    <row r="2688" spans="1:19" s="58" customFormat="1" ht="20.100000000000001" customHeight="1" x14ac:dyDescent="0.25">
      <c r="A2688" s="72">
        <v>2203</v>
      </c>
      <c r="B2688" s="20" t="str">
        <f t="shared" si="172"/>
        <v>00.03.27.5.1.1.1.B.14.2017</v>
      </c>
      <c r="C2688" s="20">
        <v>14</v>
      </c>
      <c r="D2688" s="72" t="s">
        <v>1085</v>
      </c>
      <c r="E2688" s="74" t="s">
        <v>855</v>
      </c>
      <c r="F2688" s="19" t="s">
        <v>893</v>
      </c>
      <c r="G2688" s="190">
        <v>80000</v>
      </c>
      <c r="H2688" s="269"/>
      <c r="I2688" s="15">
        <v>2017</v>
      </c>
      <c r="J2688" s="73" t="s">
        <v>375</v>
      </c>
      <c r="K2688" s="73"/>
      <c r="L2688" s="73"/>
      <c r="M2688" s="73"/>
      <c r="N2688" s="73">
        <v>1</v>
      </c>
      <c r="O2688" s="22" t="s">
        <v>950</v>
      </c>
      <c r="P2688" s="74" t="s">
        <v>854</v>
      </c>
      <c r="Q2688" s="73" t="s">
        <v>381</v>
      </c>
      <c r="R2688" s="20"/>
      <c r="S2688" s="20"/>
    </row>
    <row r="2689" spans="1:19" s="58" customFormat="1" ht="20.100000000000001" customHeight="1" x14ac:dyDescent="0.25">
      <c r="A2689" s="22">
        <v>2204</v>
      </c>
      <c r="B2689" s="20" t="str">
        <f t="shared" si="172"/>
        <v>00.03.27.5.1.1.1.B.15.2017</v>
      </c>
      <c r="C2689" s="20">
        <v>15</v>
      </c>
      <c r="D2689" s="72" t="s">
        <v>1085</v>
      </c>
      <c r="E2689" s="74" t="s">
        <v>855</v>
      </c>
      <c r="F2689" s="19" t="s">
        <v>893</v>
      </c>
      <c r="G2689" s="190">
        <v>80000</v>
      </c>
      <c r="H2689" s="269"/>
      <c r="I2689" s="15">
        <v>2017</v>
      </c>
      <c r="J2689" s="73" t="s">
        <v>375</v>
      </c>
      <c r="K2689" s="73"/>
      <c r="L2689" s="73"/>
      <c r="M2689" s="73"/>
      <c r="N2689" s="73">
        <v>1</v>
      </c>
      <c r="O2689" s="22" t="s">
        <v>950</v>
      </c>
      <c r="P2689" s="74" t="s">
        <v>854</v>
      </c>
      <c r="Q2689" s="73" t="s">
        <v>381</v>
      </c>
      <c r="R2689" s="20"/>
      <c r="S2689" s="20"/>
    </row>
    <row r="2690" spans="1:19" s="58" customFormat="1" ht="20.100000000000001" customHeight="1" x14ac:dyDescent="0.25">
      <c r="A2690" s="72">
        <v>2205</v>
      </c>
      <c r="B2690" s="20" t="str">
        <f t="shared" si="172"/>
        <v>00.03.27.5.1.1.1.B.16.2017</v>
      </c>
      <c r="C2690" s="20">
        <v>16</v>
      </c>
      <c r="D2690" s="72" t="s">
        <v>1085</v>
      </c>
      <c r="E2690" s="74" t="s">
        <v>855</v>
      </c>
      <c r="F2690" s="19" t="s">
        <v>893</v>
      </c>
      <c r="G2690" s="190">
        <v>80000</v>
      </c>
      <c r="H2690" s="269"/>
      <c r="I2690" s="15">
        <v>2017</v>
      </c>
      <c r="J2690" s="73" t="s">
        <v>375</v>
      </c>
      <c r="K2690" s="73"/>
      <c r="L2690" s="73"/>
      <c r="M2690" s="73"/>
      <c r="N2690" s="73">
        <v>1</v>
      </c>
      <c r="O2690" s="22" t="s">
        <v>950</v>
      </c>
      <c r="P2690" s="74" t="s">
        <v>854</v>
      </c>
      <c r="Q2690" s="73" t="s">
        <v>381</v>
      </c>
      <c r="R2690" s="20"/>
      <c r="S2690" s="20"/>
    </row>
    <row r="2691" spans="1:19" s="58" customFormat="1" ht="20.100000000000001" customHeight="1" x14ac:dyDescent="0.25">
      <c r="A2691" s="22">
        <v>2206</v>
      </c>
      <c r="B2691" s="20" t="str">
        <f t="shared" si="172"/>
        <v>00.03.27.5.1.1.1.B.17.2017</v>
      </c>
      <c r="C2691" s="20">
        <v>17</v>
      </c>
      <c r="D2691" s="72" t="s">
        <v>1085</v>
      </c>
      <c r="E2691" s="74" t="s">
        <v>855</v>
      </c>
      <c r="F2691" s="19" t="s">
        <v>893</v>
      </c>
      <c r="G2691" s="190">
        <v>80000</v>
      </c>
      <c r="H2691" s="269"/>
      <c r="I2691" s="15">
        <v>2017</v>
      </c>
      <c r="J2691" s="73" t="s">
        <v>375</v>
      </c>
      <c r="K2691" s="73"/>
      <c r="L2691" s="73"/>
      <c r="M2691" s="73"/>
      <c r="N2691" s="73">
        <v>1</v>
      </c>
      <c r="O2691" s="22" t="s">
        <v>950</v>
      </c>
      <c r="P2691" s="74" t="s">
        <v>854</v>
      </c>
      <c r="Q2691" s="73" t="s">
        <v>381</v>
      </c>
      <c r="R2691" s="20"/>
      <c r="S2691" s="20"/>
    </row>
    <row r="2692" spans="1:19" s="58" customFormat="1" ht="20.100000000000001" customHeight="1" x14ac:dyDescent="0.25">
      <c r="A2692" s="72">
        <v>2207</v>
      </c>
      <c r="B2692" s="20" t="str">
        <f t="shared" si="172"/>
        <v>00.03.27.5.1.1.1.B.18.2017</v>
      </c>
      <c r="C2692" s="20">
        <v>18</v>
      </c>
      <c r="D2692" s="72" t="s">
        <v>1085</v>
      </c>
      <c r="E2692" s="74" t="s">
        <v>855</v>
      </c>
      <c r="F2692" s="19" t="s">
        <v>893</v>
      </c>
      <c r="G2692" s="190">
        <v>80000</v>
      </c>
      <c r="H2692" s="269"/>
      <c r="I2692" s="15">
        <v>2017</v>
      </c>
      <c r="J2692" s="73" t="s">
        <v>375</v>
      </c>
      <c r="K2692" s="73"/>
      <c r="L2692" s="73"/>
      <c r="M2692" s="73"/>
      <c r="N2692" s="73">
        <v>1</v>
      </c>
      <c r="O2692" s="22" t="s">
        <v>950</v>
      </c>
      <c r="P2692" s="74" t="s">
        <v>854</v>
      </c>
      <c r="Q2692" s="73" t="s">
        <v>381</v>
      </c>
      <c r="R2692" s="20"/>
      <c r="S2692" s="20"/>
    </row>
    <row r="2693" spans="1:19" s="58" customFormat="1" ht="20.100000000000001" customHeight="1" x14ac:dyDescent="0.25">
      <c r="A2693" s="22">
        <v>2208</v>
      </c>
      <c r="B2693" s="20" t="str">
        <f t="shared" si="172"/>
        <v>00.03.27.5.1.1.1.B.19.2017</v>
      </c>
      <c r="C2693" s="20">
        <v>19</v>
      </c>
      <c r="D2693" s="72" t="s">
        <v>1085</v>
      </c>
      <c r="E2693" s="74" t="s">
        <v>855</v>
      </c>
      <c r="F2693" s="19" t="s">
        <v>893</v>
      </c>
      <c r="G2693" s="190">
        <v>80000</v>
      </c>
      <c r="H2693" s="269"/>
      <c r="I2693" s="15">
        <v>2017</v>
      </c>
      <c r="J2693" s="73" t="s">
        <v>375</v>
      </c>
      <c r="K2693" s="73"/>
      <c r="L2693" s="73"/>
      <c r="M2693" s="73"/>
      <c r="N2693" s="73">
        <v>1</v>
      </c>
      <c r="O2693" s="22" t="s">
        <v>950</v>
      </c>
      <c r="P2693" s="74" t="s">
        <v>854</v>
      </c>
      <c r="Q2693" s="73" t="s">
        <v>381</v>
      </c>
      <c r="R2693" s="20"/>
      <c r="S2693" s="20"/>
    </row>
    <row r="2694" spans="1:19" s="58" customFormat="1" ht="20.100000000000001" customHeight="1" x14ac:dyDescent="0.25">
      <c r="A2694" s="72">
        <v>2209</v>
      </c>
      <c r="B2694" s="20" t="str">
        <f t="shared" si="172"/>
        <v>00.03.27.5.1.1.1.B.20.2017</v>
      </c>
      <c r="C2694" s="20">
        <v>20</v>
      </c>
      <c r="D2694" s="72" t="s">
        <v>1085</v>
      </c>
      <c r="E2694" s="74" t="s">
        <v>855</v>
      </c>
      <c r="F2694" s="19" t="s">
        <v>893</v>
      </c>
      <c r="G2694" s="190">
        <v>80000</v>
      </c>
      <c r="H2694" s="269"/>
      <c r="I2694" s="15">
        <v>2017</v>
      </c>
      <c r="J2694" s="73" t="s">
        <v>375</v>
      </c>
      <c r="K2694" s="73"/>
      <c r="L2694" s="73"/>
      <c r="M2694" s="73"/>
      <c r="N2694" s="73">
        <v>1</v>
      </c>
      <c r="O2694" s="22" t="s">
        <v>950</v>
      </c>
      <c r="P2694" s="74" t="s">
        <v>854</v>
      </c>
      <c r="Q2694" s="73" t="s">
        <v>381</v>
      </c>
      <c r="R2694" s="20"/>
      <c r="S2694" s="20"/>
    </row>
    <row r="2695" spans="1:19" s="58" customFormat="1" ht="20.100000000000001" customHeight="1" x14ac:dyDescent="0.25">
      <c r="A2695" s="22">
        <v>2210</v>
      </c>
      <c r="B2695" s="20" t="str">
        <f t="shared" si="172"/>
        <v>00.03.27.5.1.1.1.B.21.2017</v>
      </c>
      <c r="C2695" s="20">
        <v>21</v>
      </c>
      <c r="D2695" s="72" t="s">
        <v>1085</v>
      </c>
      <c r="E2695" s="74" t="s">
        <v>855</v>
      </c>
      <c r="F2695" s="19" t="s">
        <v>893</v>
      </c>
      <c r="G2695" s="190">
        <v>80000</v>
      </c>
      <c r="H2695" s="269"/>
      <c r="I2695" s="15">
        <v>2017</v>
      </c>
      <c r="J2695" s="73" t="s">
        <v>375</v>
      </c>
      <c r="K2695" s="73"/>
      <c r="L2695" s="73"/>
      <c r="M2695" s="73"/>
      <c r="N2695" s="73">
        <v>1</v>
      </c>
      <c r="O2695" s="22" t="s">
        <v>950</v>
      </c>
      <c r="P2695" s="74" t="s">
        <v>854</v>
      </c>
      <c r="Q2695" s="73" t="s">
        <v>381</v>
      </c>
      <c r="R2695" s="20"/>
      <c r="S2695" s="20"/>
    </row>
    <row r="2696" spans="1:19" s="58" customFormat="1" ht="20.100000000000001" customHeight="1" x14ac:dyDescent="0.25">
      <c r="A2696" s="72">
        <v>2211</v>
      </c>
      <c r="B2696" s="20" t="str">
        <f t="shared" si="172"/>
        <v>00.03.27.5.1.1.1.B.22.2017</v>
      </c>
      <c r="C2696" s="20">
        <v>22</v>
      </c>
      <c r="D2696" s="72" t="s">
        <v>1085</v>
      </c>
      <c r="E2696" s="74" t="s">
        <v>855</v>
      </c>
      <c r="F2696" s="19" t="s">
        <v>893</v>
      </c>
      <c r="G2696" s="190">
        <v>80000</v>
      </c>
      <c r="H2696" s="269"/>
      <c r="I2696" s="15">
        <v>2017</v>
      </c>
      <c r="J2696" s="73" t="s">
        <v>375</v>
      </c>
      <c r="K2696" s="73"/>
      <c r="L2696" s="73"/>
      <c r="M2696" s="73"/>
      <c r="N2696" s="73">
        <v>1</v>
      </c>
      <c r="O2696" s="22" t="s">
        <v>950</v>
      </c>
      <c r="P2696" s="74" t="s">
        <v>854</v>
      </c>
      <c r="Q2696" s="73" t="s">
        <v>381</v>
      </c>
      <c r="R2696" s="20"/>
      <c r="S2696" s="20"/>
    </row>
    <row r="2697" spans="1:19" s="58" customFormat="1" ht="20.100000000000001" customHeight="1" x14ac:dyDescent="0.25">
      <c r="A2697" s="22">
        <v>2212</v>
      </c>
      <c r="B2697" s="20" t="str">
        <f t="shared" si="172"/>
        <v>00.03.27.5.1.1.1.B.23.2017</v>
      </c>
      <c r="C2697" s="20">
        <v>23</v>
      </c>
      <c r="D2697" s="72" t="s">
        <v>1085</v>
      </c>
      <c r="E2697" s="74" t="s">
        <v>855</v>
      </c>
      <c r="F2697" s="19" t="s">
        <v>893</v>
      </c>
      <c r="G2697" s="190">
        <v>80000</v>
      </c>
      <c r="H2697" s="269"/>
      <c r="I2697" s="15">
        <v>2017</v>
      </c>
      <c r="J2697" s="73" t="s">
        <v>375</v>
      </c>
      <c r="K2697" s="73"/>
      <c r="L2697" s="73"/>
      <c r="M2697" s="73"/>
      <c r="N2697" s="73">
        <v>1</v>
      </c>
      <c r="O2697" s="22" t="s">
        <v>950</v>
      </c>
      <c r="P2697" s="74" t="s">
        <v>854</v>
      </c>
      <c r="Q2697" s="73" t="s">
        <v>381</v>
      </c>
      <c r="R2697" s="20"/>
      <c r="S2697" s="20"/>
    </row>
    <row r="2698" spans="1:19" s="58" customFormat="1" ht="20.100000000000001" customHeight="1" x14ac:dyDescent="0.25">
      <c r="A2698" s="72">
        <v>2213</v>
      </c>
      <c r="B2698" s="20" t="str">
        <f t="shared" si="172"/>
        <v>00.03.27.5.1.1.1.B.24.2017</v>
      </c>
      <c r="C2698" s="20">
        <v>24</v>
      </c>
      <c r="D2698" s="72" t="s">
        <v>1085</v>
      </c>
      <c r="E2698" s="74" t="s">
        <v>855</v>
      </c>
      <c r="F2698" s="19" t="s">
        <v>893</v>
      </c>
      <c r="G2698" s="190">
        <v>80000</v>
      </c>
      <c r="H2698" s="269"/>
      <c r="I2698" s="15">
        <v>2017</v>
      </c>
      <c r="J2698" s="73" t="s">
        <v>375</v>
      </c>
      <c r="K2698" s="73"/>
      <c r="L2698" s="73"/>
      <c r="M2698" s="73"/>
      <c r="N2698" s="73">
        <v>1</v>
      </c>
      <c r="O2698" s="22" t="s">
        <v>950</v>
      </c>
      <c r="P2698" s="74" t="s">
        <v>854</v>
      </c>
      <c r="Q2698" s="73" t="s">
        <v>381</v>
      </c>
      <c r="R2698" s="20"/>
      <c r="S2698" s="20"/>
    </row>
    <row r="2699" spans="1:19" s="58" customFormat="1" ht="20.100000000000001" customHeight="1" x14ac:dyDescent="0.25">
      <c r="A2699" s="22">
        <v>2214</v>
      </c>
      <c r="B2699" s="20" t="str">
        <f t="shared" si="172"/>
        <v>00.03.27.5.1.1.1.B.25.2017</v>
      </c>
      <c r="C2699" s="20">
        <v>25</v>
      </c>
      <c r="D2699" s="72" t="s">
        <v>1085</v>
      </c>
      <c r="E2699" s="74" t="s">
        <v>855</v>
      </c>
      <c r="F2699" s="19" t="s">
        <v>893</v>
      </c>
      <c r="G2699" s="190">
        <v>80000</v>
      </c>
      <c r="H2699" s="269"/>
      <c r="I2699" s="15">
        <v>2017</v>
      </c>
      <c r="J2699" s="73" t="s">
        <v>375</v>
      </c>
      <c r="K2699" s="73"/>
      <c r="L2699" s="73"/>
      <c r="M2699" s="73"/>
      <c r="N2699" s="73">
        <v>1</v>
      </c>
      <c r="O2699" s="22" t="s">
        <v>950</v>
      </c>
      <c r="P2699" s="74" t="s">
        <v>854</v>
      </c>
      <c r="Q2699" s="73" t="s">
        <v>381</v>
      </c>
      <c r="R2699" s="20"/>
      <c r="S2699" s="20"/>
    </row>
    <row r="2700" spans="1:19" s="58" customFormat="1" ht="20.100000000000001" customHeight="1" x14ac:dyDescent="0.25">
      <c r="A2700" s="72">
        <v>2215</v>
      </c>
      <c r="B2700" s="20" t="str">
        <f t="shared" si="172"/>
        <v>00.03.27.5.1.1.1.B.26.2017</v>
      </c>
      <c r="C2700" s="20">
        <v>26</v>
      </c>
      <c r="D2700" s="72" t="s">
        <v>1085</v>
      </c>
      <c r="E2700" s="74" t="s">
        <v>855</v>
      </c>
      <c r="F2700" s="19" t="s">
        <v>893</v>
      </c>
      <c r="G2700" s="190">
        <v>80000</v>
      </c>
      <c r="H2700" s="269"/>
      <c r="I2700" s="15">
        <v>2017</v>
      </c>
      <c r="J2700" s="73" t="s">
        <v>375</v>
      </c>
      <c r="K2700" s="73"/>
      <c r="L2700" s="73"/>
      <c r="M2700" s="73"/>
      <c r="N2700" s="73">
        <v>1</v>
      </c>
      <c r="O2700" s="22" t="s">
        <v>950</v>
      </c>
      <c r="P2700" s="74" t="s">
        <v>854</v>
      </c>
      <c r="Q2700" s="73" t="s">
        <v>381</v>
      </c>
      <c r="R2700" s="20"/>
      <c r="S2700" s="20"/>
    </row>
    <row r="2701" spans="1:19" s="58" customFormat="1" ht="20.100000000000001" customHeight="1" x14ac:dyDescent="0.25">
      <c r="A2701" s="22">
        <v>2216</v>
      </c>
      <c r="B2701" s="20" t="str">
        <f t="shared" si="172"/>
        <v>00.03.27.5.1.1.1.B.27.2017</v>
      </c>
      <c r="C2701" s="20">
        <v>27</v>
      </c>
      <c r="D2701" s="72" t="s">
        <v>1085</v>
      </c>
      <c r="E2701" s="74" t="s">
        <v>855</v>
      </c>
      <c r="F2701" s="19" t="s">
        <v>893</v>
      </c>
      <c r="G2701" s="190">
        <v>80000</v>
      </c>
      <c r="H2701" s="269"/>
      <c r="I2701" s="15">
        <v>2017</v>
      </c>
      <c r="J2701" s="73" t="s">
        <v>375</v>
      </c>
      <c r="K2701" s="73"/>
      <c r="L2701" s="73"/>
      <c r="M2701" s="73"/>
      <c r="N2701" s="73">
        <v>1</v>
      </c>
      <c r="O2701" s="22" t="s">
        <v>950</v>
      </c>
      <c r="P2701" s="74" t="s">
        <v>854</v>
      </c>
      <c r="Q2701" s="73" t="s">
        <v>381</v>
      </c>
      <c r="R2701" s="20"/>
      <c r="S2701" s="20"/>
    </row>
    <row r="2702" spans="1:19" s="58" customFormat="1" ht="20.100000000000001" customHeight="1" x14ac:dyDescent="0.25">
      <c r="A2702" s="72">
        <v>2217</v>
      </c>
      <c r="B2702" s="20" t="str">
        <f t="shared" si="172"/>
        <v>00.03.27.5.1.1.1.B.28.2017</v>
      </c>
      <c r="C2702" s="20">
        <v>28</v>
      </c>
      <c r="D2702" s="72" t="s">
        <v>1085</v>
      </c>
      <c r="E2702" s="74" t="s">
        <v>855</v>
      </c>
      <c r="F2702" s="19" t="s">
        <v>893</v>
      </c>
      <c r="G2702" s="190">
        <v>80000</v>
      </c>
      <c r="H2702" s="269"/>
      <c r="I2702" s="15">
        <v>2017</v>
      </c>
      <c r="J2702" s="73" t="s">
        <v>375</v>
      </c>
      <c r="K2702" s="73"/>
      <c r="L2702" s="73"/>
      <c r="M2702" s="73"/>
      <c r="N2702" s="73">
        <v>1</v>
      </c>
      <c r="O2702" s="22" t="s">
        <v>950</v>
      </c>
      <c r="P2702" s="74" t="s">
        <v>854</v>
      </c>
      <c r="Q2702" s="73" t="s">
        <v>381</v>
      </c>
      <c r="R2702" s="20"/>
      <c r="S2702" s="20"/>
    </row>
    <row r="2703" spans="1:19" s="58" customFormat="1" ht="20.100000000000001" customHeight="1" x14ac:dyDescent="0.25">
      <c r="A2703" s="22">
        <v>2218</v>
      </c>
      <c r="B2703" s="20" t="str">
        <f t="shared" si="172"/>
        <v>00.03.27.5.1.1.1.B.29.2017</v>
      </c>
      <c r="C2703" s="20">
        <v>29</v>
      </c>
      <c r="D2703" s="72" t="s">
        <v>1085</v>
      </c>
      <c r="E2703" s="74" t="s">
        <v>855</v>
      </c>
      <c r="F2703" s="19" t="s">
        <v>893</v>
      </c>
      <c r="G2703" s="190">
        <v>80000</v>
      </c>
      <c r="H2703" s="269"/>
      <c r="I2703" s="15">
        <v>2017</v>
      </c>
      <c r="J2703" s="73" t="s">
        <v>375</v>
      </c>
      <c r="K2703" s="73"/>
      <c r="L2703" s="73"/>
      <c r="M2703" s="73"/>
      <c r="N2703" s="73">
        <v>1</v>
      </c>
      <c r="O2703" s="22" t="s">
        <v>950</v>
      </c>
      <c r="P2703" s="74" t="s">
        <v>854</v>
      </c>
      <c r="Q2703" s="73" t="s">
        <v>381</v>
      </c>
      <c r="R2703" s="20"/>
      <c r="S2703" s="20"/>
    </row>
    <row r="2704" spans="1:19" s="58" customFormat="1" ht="20.100000000000001" customHeight="1" x14ac:dyDescent="0.25">
      <c r="A2704" s="72">
        <v>2219</v>
      </c>
      <c r="B2704" s="20" t="str">
        <f t="shared" si="172"/>
        <v>00.03.27.5.1.1.1.B.30.2017</v>
      </c>
      <c r="C2704" s="20">
        <v>30</v>
      </c>
      <c r="D2704" s="72" t="s">
        <v>1085</v>
      </c>
      <c r="E2704" s="74" t="s">
        <v>855</v>
      </c>
      <c r="F2704" s="19" t="s">
        <v>893</v>
      </c>
      <c r="G2704" s="190">
        <v>80000</v>
      </c>
      <c r="H2704" s="269"/>
      <c r="I2704" s="15">
        <v>2017</v>
      </c>
      <c r="J2704" s="73" t="s">
        <v>375</v>
      </c>
      <c r="K2704" s="73"/>
      <c r="L2704" s="73"/>
      <c r="M2704" s="73"/>
      <c r="N2704" s="73">
        <v>1</v>
      </c>
      <c r="O2704" s="22" t="s">
        <v>950</v>
      </c>
      <c r="P2704" s="74" t="s">
        <v>854</v>
      </c>
      <c r="Q2704" s="73" t="s">
        <v>381</v>
      </c>
      <c r="R2704" s="20"/>
      <c r="S2704" s="20"/>
    </row>
    <row r="2705" spans="1:19" s="58" customFormat="1" ht="20.100000000000001" customHeight="1" x14ac:dyDescent="0.25">
      <c r="A2705" s="22">
        <v>2220</v>
      </c>
      <c r="B2705" s="20" t="str">
        <f t="shared" si="172"/>
        <v>00.03.27.5.1.1.1.B.31.2017</v>
      </c>
      <c r="C2705" s="20">
        <v>31</v>
      </c>
      <c r="D2705" s="72" t="s">
        <v>1085</v>
      </c>
      <c r="E2705" s="74" t="s">
        <v>855</v>
      </c>
      <c r="F2705" s="19" t="s">
        <v>893</v>
      </c>
      <c r="G2705" s="190">
        <v>80000</v>
      </c>
      <c r="H2705" s="269"/>
      <c r="I2705" s="15">
        <v>2017</v>
      </c>
      <c r="J2705" s="73" t="s">
        <v>375</v>
      </c>
      <c r="K2705" s="73"/>
      <c r="L2705" s="73"/>
      <c r="M2705" s="73"/>
      <c r="N2705" s="73">
        <v>1</v>
      </c>
      <c r="O2705" s="22" t="s">
        <v>950</v>
      </c>
      <c r="P2705" s="74" t="s">
        <v>854</v>
      </c>
      <c r="Q2705" s="73" t="s">
        <v>381</v>
      </c>
      <c r="R2705" s="20"/>
      <c r="S2705" s="20"/>
    </row>
    <row r="2706" spans="1:19" s="58" customFormat="1" ht="20.100000000000001" customHeight="1" x14ac:dyDescent="0.25">
      <c r="A2706" s="72">
        <v>2221</v>
      </c>
      <c r="B2706" s="20" t="str">
        <f t="shared" si="172"/>
        <v>00.03.27.5.1.1.1.B.32.2017</v>
      </c>
      <c r="C2706" s="20">
        <v>32</v>
      </c>
      <c r="D2706" s="72" t="s">
        <v>1085</v>
      </c>
      <c r="E2706" s="74" t="s">
        <v>855</v>
      </c>
      <c r="F2706" s="19" t="s">
        <v>893</v>
      </c>
      <c r="G2706" s="190">
        <v>80000</v>
      </c>
      <c r="H2706" s="269"/>
      <c r="I2706" s="15">
        <v>2017</v>
      </c>
      <c r="J2706" s="73" t="s">
        <v>375</v>
      </c>
      <c r="K2706" s="73"/>
      <c r="L2706" s="73"/>
      <c r="M2706" s="73"/>
      <c r="N2706" s="73">
        <v>1</v>
      </c>
      <c r="O2706" s="22" t="s">
        <v>950</v>
      </c>
      <c r="P2706" s="74" t="s">
        <v>854</v>
      </c>
      <c r="Q2706" s="73" t="s">
        <v>381</v>
      </c>
      <c r="R2706" s="20"/>
      <c r="S2706" s="20"/>
    </row>
    <row r="2707" spans="1:19" s="58" customFormat="1" ht="20.100000000000001" customHeight="1" x14ac:dyDescent="0.25">
      <c r="A2707" s="22">
        <v>2222</v>
      </c>
      <c r="B2707" s="20" t="str">
        <f t="shared" si="172"/>
        <v>00.03.27.5.1.1.1.B.33.2017</v>
      </c>
      <c r="C2707" s="20">
        <v>33</v>
      </c>
      <c r="D2707" s="72" t="s">
        <v>1085</v>
      </c>
      <c r="E2707" s="74" t="s">
        <v>855</v>
      </c>
      <c r="F2707" s="19" t="s">
        <v>893</v>
      </c>
      <c r="G2707" s="190">
        <v>80000</v>
      </c>
      <c r="H2707" s="269"/>
      <c r="I2707" s="15">
        <v>2017</v>
      </c>
      <c r="J2707" s="73" t="s">
        <v>375</v>
      </c>
      <c r="K2707" s="73"/>
      <c r="L2707" s="73"/>
      <c r="M2707" s="73"/>
      <c r="N2707" s="73">
        <v>1</v>
      </c>
      <c r="O2707" s="22" t="s">
        <v>950</v>
      </c>
      <c r="P2707" s="74" t="s">
        <v>854</v>
      </c>
      <c r="Q2707" s="73" t="s">
        <v>381</v>
      </c>
      <c r="R2707" s="20"/>
      <c r="S2707" s="20"/>
    </row>
    <row r="2708" spans="1:19" s="58" customFormat="1" ht="20.100000000000001" customHeight="1" x14ac:dyDescent="0.25">
      <c r="A2708" s="72">
        <v>2223</v>
      </c>
      <c r="B2708" s="20" t="str">
        <f t="shared" si="172"/>
        <v>00.03.27.5.1.1.1.B.34.2017</v>
      </c>
      <c r="C2708" s="20">
        <v>34</v>
      </c>
      <c r="D2708" s="72" t="s">
        <v>1085</v>
      </c>
      <c r="E2708" s="74" t="s">
        <v>855</v>
      </c>
      <c r="F2708" s="19" t="s">
        <v>893</v>
      </c>
      <c r="G2708" s="190">
        <v>80000</v>
      </c>
      <c r="H2708" s="269"/>
      <c r="I2708" s="15">
        <v>2017</v>
      </c>
      <c r="J2708" s="73" t="s">
        <v>375</v>
      </c>
      <c r="K2708" s="73"/>
      <c r="L2708" s="73"/>
      <c r="M2708" s="73"/>
      <c r="N2708" s="73">
        <v>1</v>
      </c>
      <c r="O2708" s="22" t="s">
        <v>950</v>
      </c>
      <c r="P2708" s="74" t="s">
        <v>854</v>
      </c>
      <c r="Q2708" s="23" t="s">
        <v>381</v>
      </c>
      <c r="R2708" s="20"/>
      <c r="S2708" s="20"/>
    </row>
    <row r="2709" spans="1:19" s="94" customFormat="1" ht="20.100000000000001" customHeight="1" x14ac:dyDescent="0.25">
      <c r="A2709" s="22">
        <v>2224</v>
      </c>
      <c r="B2709" s="20" t="str">
        <f t="shared" si="172"/>
        <v>00.03.27.5.1.1.1.B.35.2017</v>
      </c>
      <c r="C2709" s="20">
        <v>35</v>
      </c>
      <c r="D2709" s="72" t="s">
        <v>1085</v>
      </c>
      <c r="E2709" s="26" t="s">
        <v>856</v>
      </c>
      <c r="F2709" s="19" t="s">
        <v>893</v>
      </c>
      <c r="G2709" s="190">
        <v>5200000</v>
      </c>
      <c r="H2709" s="269"/>
      <c r="I2709" s="15">
        <v>2017</v>
      </c>
      <c r="J2709" s="15" t="s">
        <v>857</v>
      </c>
      <c r="K2709" s="15"/>
      <c r="L2709" s="21"/>
      <c r="M2709" s="73"/>
      <c r="N2709" s="73">
        <v>1</v>
      </c>
      <c r="O2709" s="22" t="s">
        <v>950</v>
      </c>
      <c r="P2709" s="74" t="s">
        <v>854</v>
      </c>
      <c r="Q2709" s="23" t="s">
        <v>381</v>
      </c>
      <c r="R2709" s="20"/>
      <c r="S2709" s="20"/>
    </row>
    <row r="2710" spans="1:19" s="58" customFormat="1" ht="20.100000000000001" customHeight="1" x14ac:dyDescent="0.25">
      <c r="A2710" s="72">
        <v>2225</v>
      </c>
      <c r="B2710" s="20" t="str">
        <f t="shared" si="172"/>
        <v>00.03.27.5.1.1.1.B.36.2018</v>
      </c>
      <c r="C2710" s="20">
        <v>36</v>
      </c>
      <c r="D2710" s="72" t="s">
        <v>1085</v>
      </c>
      <c r="E2710" s="26" t="s">
        <v>858</v>
      </c>
      <c r="F2710" s="19" t="s">
        <v>893</v>
      </c>
      <c r="G2710" s="190">
        <v>3450000</v>
      </c>
      <c r="H2710" s="269"/>
      <c r="I2710" s="15">
        <v>2018</v>
      </c>
      <c r="J2710" s="73" t="s">
        <v>1322</v>
      </c>
      <c r="K2710" s="15"/>
      <c r="L2710" s="20" t="s">
        <v>859</v>
      </c>
      <c r="M2710" s="73"/>
      <c r="N2710" s="73">
        <v>1</v>
      </c>
      <c r="O2710" s="22" t="s">
        <v>950</v>
      </c>
      <c r="P2710" s="74" t="s">
        <v>854</v>
      </c>
      <c r="Q2710" s="97" t="s">
        <v>381</v>
      </c>
      <c r="R2710" s="60"/>
      <c r="S2710" s="60"/>
    </row>
    <row r="2711" spans="1:19" ht="15.75" x14ac:dyDescent="0.25">
      <c r="A2711" s="22">
        <v>2226</v>
      </c>
      <c r="B2711" s="20" t="str">
        <f t="shared" si="172"/>
        <v>00.03.27.5.1.1.1.B.37.2018</v>
      </c>
      <c r="C2711" s="20">
        <v>37</v>
      </c>
      <c r="D2711" s="72" t="s">
        <v>1085</v>
      </c>
      <c r="E2711" s="95" t="s">
        <v>214</v>
      </c>
      <c r="F2711" s="91" t="s">
        <v>893</v>
      </c>
      <c r="G2711" s="191">
        <v>1974000</v>
      </c>
      <c r="H2711" s="270"/>
      <c r="I2711" s="100">
        <v>2018</v>
      </c>
      <c r="J2711" s="73" t="s">
        <v>1323</v>
      </c>
      <c r="K2711" s="100"/>
      <c r="L2711" s="60" t="s">
        <v>899</v>
      </c>
      <c r="M2711" s="97"/>
      <c r="N2711" s="97">
        <v>1</v>
      </c>
      <c r="O2711" s="89" t="s">
        <v>950</v>
      </c>
      <c r="P2711" s="99" t="s">
        <v>854</v>
      </c>
      <c r="Q2711" s="23" t="s">
        <v>56</v>
      </c>
      <c r="R2711" s="20"/>
      <c r="S2711" s="20"/>
    </row>
    <row r="2712" spans="1:19" ht="15.75" x14ac:dyDescent="0.25">
      <c r="A2712" s="64"/>
      <c r="B2712" s="20" t="str">
        <f t="shared" ref="B2712" si="173">"00.03.27.5.1.1.1.B."&amp;C2712&amp;D2712&amp;I2712</f>
        <v>00.03.27.5.1.1.1.B.38.2021</v>
      </c>
      <c r="C2712" s="178">
        <v>38</v>
      </c>
      <c r="D2712" s="132" t="s">
        <v>1085</v>
      </c>
      <c r="E2712" s="132" t="s">
        <v>409</v>
      </c>
      <c r="F2712" s="132" t="s">
        <v>893</v>
      </c>
      <c r="G2712" s="200">
        <v>400000</v>
      </c>
      <c r="H2712" s="283" t="s">
        <v>1102</v>
      </c>
      <c r="I2712" s="176">
        <v>2021</v>
      </c>
      <c r="J2712" s="64" t="s">
        <v>375</v>
      </c>
      <c r="K2712" s="64"/>
      <c r="L2712" s="132" t="s">
        <v>59</v>
      </c>
      <c r="M2712" s="64"/>
      <c r="N2712" s="64">
        <v>1</v>
      </c>
      <c r="O2712" s="89" t="s">
        <v>950</v>
      </c>
      <c r="P2712" s="74" t="s">
        <v>861</v>
      </c>
      <c r="Q2712" s="132" t="s">
        <v>56</v>
      </c>
      <c r="R2712" s="132"/>
    </row>
    <row r="2713" spans="1:19" ht="15.75" x14ac:dyDescent="0.25">
      <c r="A2713" s="64"/>
      <c r="B2713" s="20" t="str">
        <f t="shared" ref="B2713:B2775" si="174">"00.03.27.5.1.1.1.B."&amp;C2713&amp;D2713&amp;I2713</f>
        <v>00.03.27.5.1.1.1.B.39.2021</v>
      </c>
      <c r="C2713" s="178">
        <v>39</v>
      </c>
      <c r="D2713" s="132" t="s">
        <v>1085</v>
      </c>
      <c r="E2713" s="132" t="s">
        <v>409</v>
      </c>
      <c r="F2713" s="132" t="s">
        <v>893</v>
      </c>
      <c r="G2713" s="200">
        <v>400000</v>
      </c>
      <c r="H2713" s="283" t="s">
        <v>1102</v>
      </c>
      <c r="I2713" s="176">
        <v>2021</v>
      </c>
      <c r="J2713" s="64" t="s">
        <v>375</v>
      </c>
      <c r="K2713" s="64"/>
      <c r="L2713" s="132" t="s">
        <v>59</v>
      </c>
      <c r="M2713" s="64"/>
      <c r="N2713" s="64">
        <v>1</v>
      </c>
      <c r="O2713" s="89" t="s">
        <v>950</v>
      </c>
      <c r="P2713" s="99" t="s">
        <v>854</v>
      </c>
      <c r="Q2713" s="132" t="s">
        <v>56</v>
      </c>
      <c r="R2713" s="132"/>
    </row>
    <row r="2714" spans="1:19" ht="15.75" x14ac:dyDescent="0.25">
      <c r="A2714" s="64"/>
      <c r="B2714" s="20" t="str">
        <f t="shared" ref="B2714:B2730" si="175">"00.03.27.5.1.1.1.B."&amp;C2714&amp;D2714&amp;I2730</f>
        <v>00.03.27.5.1.1.1.B.40.2021</v>
      </c>
      <c r="C2714" s="178">
        <v>40</v>
      </c>
      <c r="D2714" s="132" t="s">
        <v>1085</v>
      </c>
      <c r="E2714" s="132" t="s">
        <v>409</v>
      </c>
      <c r="F2714" s="132" t="s">
        <v>893</v>
      </c>
      <c r="G2714" s="200">
        <v>400000</v>
      </c>
      <c r="H2714" s="283" t="s">
        <v>1102</v>
      </c>
      <c r="I2714" s="176">
        <v>2021</v>
      </c>
      <c r="J2714" s="64" t="s">
        <v>375</v>
      </c>
      <c r="K2714" s="64"/>
      <c r="L2714" s="132" t="s">
        <v>59</v>
      </c>
      <c r="M2714" s="64"/>
      <c r="N2714" s="64">
        <v>1</v>
      </c>
      <c r="O2714" s="89" t="s">
        <v>950</v>
      </c>
      <c r="P2714" s="99" t="s">
        <v>854</v>
      </c>
      <c r="Q2714" s="132" t="s">
        <v>56</v>
      </c>
      <c r="R2714" s="132"/>
    </row>
    <row r="2715" spans="1:19" ht="15.75" x14ac:dyDescent="0.25">
      <c r="A2715" s="64"/>
      <c r="B2715" s="20" t="str">
        <f t="shared" si="175"/>
        <v>00.03.27.5.1.1.1.B.41.2021</v>
      </c>
      <c r="C2715" s="178">
        <v>41</v>
      </c>
      <c r="D2715" s="132" t="s">
        <v>1085</v>
      </c>
      <c r="E2715" s="132" t="s">
        <v>409</v>
      </c>
      <c r="F2715" s="132" t="s">
        <v>893</v>
      </c>
      <c r="G2715" s="200">
        <v>400000</v>
      </c>
      <c r="H2715" s="283" t="s">
        <v>1102</v>
      </c>
      <c r="I2715" s="176">
        <v>2021</v>
      </c>
      <c r="J2715" s="64" t="s">
        <v>375</v>
      </c>
      <c r="K2715" s="64"/>
      <c r="L2715" s="132" t="s">
        <v>59</v>
      </c>
      <c r="M2715" s="64"/>
      <c r="N2715" s="64">
        <v>1</v>
      </c>
      <c r="O2715" s="89" t="s">
        <v>950</v>
      </c>
      <c r="P2715" s="99" t="s">
        <v>854</v>
      </c>
      <c r="Q2715" s="132" t="s">
        <v>56</v>
      </c>
      <c r="R2715" s="132"/>
    </row>
    <row r="2716" spans="1:19" ht="15.75" x14ac:dyDescent="0.25">
      <c r="A2716" s="64"/>
      <c r="B2716" s="20" t="str">
        <f t="shared" si="175"/>
        <v>00.03.27.5.1.1.1.B.42.2021</v>
      </c>
      <c r="C2716" s="178">
        <v>42</v>
      </c>
      <c r="D2716" s="132" t="s">
        <v>1085</v>
      </c>
      <c r="E2716" s="132" t="s">
        <v>409</v>
      </c>
      <c r="F2716" s="132" t="s">
        <v>893</v>
      </c>
      <c r="G2716" s="200">
        <v>400000</v>
      </c>
      <c r="H2716" s="283" t="s">
        <v>1102</v>
      </c>
      <c r="I2716" s="176">
        <v>2021</v>
      </c>
      <c r="J2716" s="64" t="s">
        <v>375</v>
      </c>
      <c r="K2716" s="64"/>
      <c r="L2716" s="132" t="s">
        <v>59</v>
      </c>
      <c r="M2716" s="64"/>
      <c r="N2716" s="64">
        <v>1</v>
      </c>
      <c r="O2716" s="89" t="s">
        <v>950</v>
      </c>
      <c r="P2716" s="99" t="s">
        <v>854</v>
      </c>
      <c r="Q2716" s="132" t="s">
        <v>56</v>
      </c>
      <c r="R2716" s="132"/>
    </row>
    <row r="2717" spans="1:19" ht="15.75" x14ac:dyDescent="0.25">
      <c r="A2717" s="64"/>
      <c r="B2717" s="20" t="str">
        <f t="shared" si="175"/>
        <v>00.03.27.5.1.1.1.B.43.2021</v>
      </c>
      <c r="C2717" s="178">
        <v>43</v>
      </c>
      <c r="D2717" s="132" t="s">
        <v>1085</v>
      </c>
      <c r="E2717" s="132" t="s">
        <v>409</v>
      </c>
      <c r="F2717" s="132" t="s">
        <v>893</v>
      </c>
      <c r="G2717" s="200">
        <v>400000</v>
      </c>
      <c r="H2717" s="283" t="s">
        <v>1102</v>
      </c>
      <c r="I2717" s="176">
        <v>2021</v>
      </c>
      <c r="J2717" s="64" t="s">
        <v>375</v>
      </c>
      <c r="K2717" s="64"/>
      <c r="L2717" s="132" t="s">
        <v>59</v>
      </c>
      <c r="M2717" s="64"/>
      <c r="N2717" s="64">
        <v>1</v>
      </c>
      <c r="O2717" s="89" t="s">
        <v>950</v>
      </c>
      <c r="P2717" s="99" t="s">
        <v>854</v>
      </c>
      <c r="Q2717" s="132" t="s">
        <v>56</v>
      </c>
      <c r="R2717" s="132"/>
    </row>
    <row r="2718" spans="1:19" ht="15.75" x14ac:dyDescent="0.25">
      <c r="A2718" s="64"/>
      <c r="B2718" s="20" t="str">
        <f t="shared" si="175"/>
        <v>00.03.27.5.1.1.1.B.44.2021</v>
      </c>
      <c r="C2718" s="178">
        <v>44</v>
      </c>
      <c r="D2718" s="132" t="s">
        <v>1085</v>
      </c>
      <c r="E2718" s="132" t="s">
        <v>409</v>
      </c>
      <c r="F2718" s="132" t="s">
        <v>893</v>
      </c>
      <c r="G2718" s="200">
        <v>400000</v>
      </c>
      <c r="H2718" s="283" t="s">
        <v>1102</v>
      </c>
      <c r="I2718" s="176">
        <v>2021</v>
      </c>
      <c r="J2718" s="64" t="s">
        <v>375</v>
      </c>
      <c r="K2718" s="64"/>
      <c r="L2718" s="132" t="s">
        <v>59</v>
      </c>
      <c r="M2718" s="64"/>
      <c r="N2718" s="64">
        <v>1</v>
      </c>
      <c r="O2718" s="89" t="s">
        <v>950</v>
      </c>
      <c r="P2718" s="99" t="s">
        <v>854</v>
      </c>
      <c r="Q2718" s="132" t="s">
        <v>56</v>
      </c>
      <c r="R2718" s="132"/>
    </row>
    <row r="2719" spans="1:19" ht="15.75" x14ac:dyDescent="0.25">
      <c r="A2719" s="64"/>
      <c r="B2719" s="20" t="str">
        <f t="shared" si="175"/>
        <v>00.03.27.5.1.1.1.B.45.2021</v>
      </c>
      <c r="C2719" s="178">
        <v>45</v>
      </c>
      <c r="D2719" s="132" t="s">
        <v>1085</v>
      </c>
      <c r="E2719" s="132" t="s">
        <v>409</v>
      </c>
      <c r="F2719" s="132" t="s">
        <v>893</v>
      </c>
      <c r="G2719" s="200">
        <v>400000</v>
      </c>
      <c r="H2719" s="283" t="s">
        <v>1102</v>
      </c>
      <c r="I2719" s="176">
        <v>2021</v>
      </c>
      <c r="J2719" s="64" t="s">
        <v>375</v>
      </c>
      <c r="K2719" s="64"/>
      <c r="L2719" s="132" t="s">
        <v>59</v>
      </c>
      <c r="M2719" s="64"/>
      <c r="N2719" s="64">
        <v>1</v>
      </c>
      <c r="O2719" s="89" t="s">
        <v>950</v>
      </c>
      <c r="P2719" s="99" t="s">
        <v>854</v>
      </c>
      <c r="Q2719" s="132" t="s">
        <v>56</v>
      </c>
      <c r="R2719" s="132"/>
    </row>
    <row r="2720" spans="1:19" ht="15.75" x14ac:dyDescent="0.25">
      <c r="A2720" s="64"/>
      <c r="B2720" s="20" t="str">
        <f t="shared" si="175"/>
        <v>00.03.27.5.1.1.1.B.46.2021</v>
      </c>
      <c r="C2720" s="178">
        <v>46</v>
      </c>
      <c r="D2720" s="132" t="s">
        <v>1085</v>
      </c>
      <c r="E2720" s="132" t="s">
        <v>409</v>
      </c>
      <c r="F2720" s="132" t="s">
        <v>893</v>
      </c>
      <c r="G2720" s="200">
        <v>400000</v>
      </c>
      <c r="H2720" s="283" t="s">
        <v>1102</v>
      </c>
      <c r="I2720" s="176">
        <v>2021</v>
      </c>
      <c r="J2720" s="64" t="s">
        <v>375</v>
      </c>
      <c r="K2720" s="64"/>
      <c r="L2720" s="132" t="s">
        <v>59</v>
      </c>
      <c r="M2720" s="64"/>
      <c r="N2720" s="64">
        <v>1</v>
      </c>
      <c r="O2720" s="89" t="s">
        <v>950</v>
      </c>
      <c r="P2720" s="99" t="s">
        <v>854</v>
      </c>
      <c r="Q2720" s="132" t="s">
        <v>56</v>
      </c>
      <c r="R2720" s="132"/>
    </row>
    <row r="2721" spans="1:18" ht="15.75" x14ac:dyDescent="0.25">
      <c r="A2721" s="64"/>
      <c r="B2721" s="20" t="str">
        <f t="shared" si="175"/>
        <v>00.03.27.5.1.1.1.B.47.2021</v>
      </c>
      <c r="C2721" s="178">
        <v>47</v>
      </c>
      <c r="D2721" s="132" t="s">
        <v>1085</v>
      </c>
      <c r="E2721" s="132" t="s">
        <v>409</v>
      </c>
      <c r="F2721" s="132" t="s">
        <v>893</v>
      </c>
      <c r="G2721" s="200">
        <v>400000</v>
      </c>
      <c r="H2721" s="283" t="s">
        <v>1102</v>
      </c>
      <c r="I2721" s="176">
        <v>2021</v>
      </c>
      <c r="J2721" s="64" t="s">
        <v>375</v>
      </c>
      <c r="K2721" s="64"/>
      <c r="L2721" s="132" t="s">
        <v>59</v>
      </c>
      <c r="M2721" s="64"/>
      <c r="N2721" s="64">
        <v>1</v>
      </c>
      <c r="O2721" s="89" t="s">
        <v>950</v>
      </c>
      <c r="P2721" s="99" t="s">
        <v>854</v>
      </c>
      <c r="Q2721" s="132" t="s">
        <v>56</v>
      </c>
      <c r="R2721" s="132"/>
    </row>
    <row r="2722" spans="1:18" ht="15.75" x14ac:dyDescent="0.25">
      <c r="A2722" s="64"/>
      <c r="B2722" s="20" t="str">
        <f t="shared" si="175"/>
        <v>00.03.27.5.1.1.1.B.48.2021</v>
      </c>
      <c r="C2722" s="178">
        <v>48</v>
      </c>
      <c r="D2722" s="132" t="s">
        <v>1085</v>
      </c>
      <c r="E2722" s="132" t="s">
        <v>409</v>
      </c>
      <c r="F2722" s="132" t="s">
        <v>893</v>
      </c>
      <c r="G2722" s="200">
        <v>400000</v>
      </c>
      <c r="H2722" s="283" t="s">
        <v>1102</v>
      </c>
      <c r="I2722" s="176">
        <v>2021</v>
      </c>
      <c r="J2722" s="64" t="s">
        <v>375</v>
      </c>
      <c r="K2722" s="64"/>
      <c r="L2722" s="132" t="s">
        <v>59</v>
      </c>
      <c r="M2722" s="64"/>
      <c r="N2722" s="64">
        <v>1</v>
      </c>
      <c r="O2722" s="89" t="s">
        <v>950</v>
      </c>
      <c r="P2722" s="99" t="s">
        <v>854</v>
      </c>
      <c r="Q2722" s="132" t="s">
        <v>56</v>
      </c>
      <c r="R2722" s="132"/>
    </row>
    <row r="2723" spans="1:18" ht="15.75" x14ac:dyDescent="0.25">
      <c r="A2723" s="64"/>
      <c r="B2723" s="20" t="str">
        <f t="shared" si="175"/>
        <v>00.03.27.5.1.1.1.B.49.2021</v>
      </c>
      <c r="C2723" s="178">
        <v>49</v>
      </c>
      <c r="D2723" s="132" t="s">
        <v>1085</v>
      </c>
      <c r="E2723" s="132" t="s">
        <v>409</v>
      </c>
      <c r="F2723" s="132" t="s">
        <v>893</v>
      </c>
      <c r="G2723" s="200">
        <v>400000</v>
      </c>
      <c r="H2723" s="283" t="s">
        <v>1102</v>
      </c>
      <c r="I2723" s="176">
        <v>2021</v>
      </c>
      <c r="J2723" s="64" t="s">
        <v>375</v>
      </c>
      <c r="K2723" s="64"/>
      <c r="L2723" s="132" t="s">
        <v>59</v>
      </c>
      <c r="M2723" s="64"/>
      <c r="N2723" s="64">
        <v>1</v>
      </c>
      <c r="O2723" s="89" t="s">
        <v>950</v>
      </c>
      <c r="P2723" s="99" t="s">
        <v>854</v>
      </c>
      <c r="Q2723" s="132" t="s">
        <v>56</v>
      </c>
      <c r="R2723" s="132"/>
    </row>
    <row r="2724" spans="1:18" ht="15.75" x14ac:dyDescent="0.25">
      <c r="A2724" s="64"/>
      <c r="B2724" s="20" t="str">
        <f t="shared" si="175"/>
        <v>00.03.27.5.1.1.1.B.50.2021</v>
      </c>
      <c r="C2724" s="178">
        <v>50</v>
      </c>
      <c r="D2724" s="132" t="s">
        <v>1085</v>
      </c>
      <c r="E2724" s="132" t="s">
        <v>409</v>
      </c>
      <c r="F2724" s="132" t="s">
        <v>893</v>
      </c>
      <c r="G2724" s="200">
        <v>400000</v>
      </c>
      <c r="H2724" s="283" t="s">
        <v>1102</v>
      </c>
      <c r="I2724" s="176">
        <v>2021</v>
      </c>
      <c r="J2724" s="64" t="s">
        <v>375</v>
      </c>
      <c r="K2724" s="64"/>
      <c r="L2724" s="132" t="s">
        <v>59</v>
      </c>
      <c r="M2724" s="64"/>
      <c r="N2724" s="64">
        <v>1</v>
      </c>
      <c r="O2724" s="89" t="s">
        <v>950</v>
      </c>
      <c r="P2724" s="99" t="s">
        <v>854</v>
      </c>
      <c r="Q2724" s="132" t="s">
        <v>56</v>
      </c>
      <c r="R2724" s="132"/>
    </row>
    <row r="2725" spans="1:18" ht="15.75" x14ac:dyDescent="0.25">
      <c r="A2725" s="64"/>
      <c r="B2725" s="20" t="str">
        <f t="shared" si="175"/>
        <v>00.03.27.5.1.1.1.B.51.2021</v>
      </c>
      <c r="C2725" s="178">
        <v>51</v>
      </c>
      <c r="D2725" s="132" t="s">
        <v>1085</v>
      </c>
      <c r="E2725" s="132" t="s">
        <v>409</v>
      </c>
      <c r="F2725" s="132" t="s">
        <v>893</v>
      </c>
      <c r="G2725" s="200">
        <v>400000</v>
      </c>
      <c r="H2725" s="283" t="s">
        <v>1102</v>
      </c>
      <c r="I2725" s="176">
        <v>2021</v>
      </c>
      <c r="J2725" s="64" t="s">
        <v>375</v>
      </c>
      <c r="K2725" s="64"/>
      <c r="L2725" s="132" t="s">
        <v>59</v>
      </c>
      <c r="M2725" s="64"/>
      <c r="N2725" s="64">
        <v>1</v>
      </c>
      <c r="O2725" s="89" t="s">
        <v>950</v>
      </c>
      <c r="P2725" s="99" t="s">
        <v>854</v>
      </c>
      <c r="Q2725" s="132" t="s">
        <v>56</v>
      </c>
      <c r="R2725" s="132"/>
    </row>
    <row r="2726" spans="1:18" ht="15.75" x14ac:dyDescent="0.25">
      <c r="A2726" s="64"/>
      <c r="B2726" s="20" t="str">
        <f t="shared" si="175"/>
        <v>00.03.27.5.1.1.1.B.52.2021</v>
      </c>
      <c r="C2726" s="178">
        <v>52</v>
      </c>
      <c r="D2726" s="132" t="s">
        <v>1085</v>
      </c>
      <c r="E2726" s="132" t="s">
        <v>409</v>
      </c>
      <c r="F2726" s="132" t="s">
        <v>893</v>
      </c>
      <c r="G2726" s="200">
        <v>400000</v>
      </c>
      <c r="H2726" s="283" t="s">
        <v>1102</v>
      </c>
      <c r="I2726" s="176">
        <v>2021</v>
      </c>
      <c r="J2726" s="64" t="s">
        <v>375</v>
      </c>
      <c r="K2726" s="64"/>
      <c r="L2726" s="132" t="s">
        <v>59</v>
      </c>
      <c r="M2726" s="64"/>
      <c r="N2726" s="64">
        <v>1</v>
      </c>
      <c r="O2726" s="89" t="s">
        <v>950</v>
      </c>
      <c r="P2726" s="99" t="s">
        <v>854</v>
      </c>
      <c r="Q2726" s="132" t="s">
        <v>56</v>
      </c>
      <c r="R2726" s="132"/>
    </row>
    <row r="2727" spans="1:18" ht="15.75" x14ac:dyDescent="0.25">
      <c r="A2727" s="64"/>
      <c r="B2727" s="20" t="str">
        <f t="shared" si="175"/>
        <v>00.03.27.5.1.1.1.B.53.2021</v>
      </c>
      <c r="C2727" s="178">
        <v>53</v>
      </c>
      <c r="D2727" s="132" t="s">
        <v>1085</v>
      </c>
      <c r="E2727" s="132" t="s">
        <v>409</v>
      </c>
      <c r="F2727" s="132" t="s">
        <v>893</v>
      </c>
      <c r="G2727" s="200">
        <v>400000</v>
      </c>
      <c r="H2727" s="283" t="s">
        <v>1102</v>
      </c>
      <c r="I2727" s="176">
        <v>2021</v>
      </c>
      <c r="J2727" s="64" t="s">
        <v>375</v>
      </c>
      <c r="K2727" s="64"/>
      <c r="L2727" s="132" t="s">
        <v>59</v>
      </c>
      <c r="M2727" s="64"/>
      <c r="N2727" s="64">
        <v>1</v>
      </c>
      <c r="O2727" s="89" t="s">
        <v>950</v>
      </c>
      <c r="P2727" s="99" t="s">
        <v>854</v>
      </c>
      <c r="Q2727" s="132" t="s">
        <v>56</v>
      </c>
      <c r="R2727" s="132"/>
    </row>
    <row r="2728" spans="1:18" ht="15.75" x14ac:dyDescent="0.25">
      <c r="A2728" s="64"/>
      <c r="B2728" s="20" t="str">
        <f t="shared" si="175"/>
        <v>00.03.27.5.1.1.1.B.54.2021</v>
      </c>
      <c r="C2728" s="178">
        <v>54</v>
      </c>
      <c r="D2728" s="132" t="s">
        <v>1085</v>
      </c>
      <c r="E2728" s="132" t="s">
        <v>409</v>
      </c>
      <c r="F2728" s="132" t="s">
        <v>893</v>
      </c>
      <c r="G2728" s="200">
        <v>400000</v>
      </c>
      <c r="H2728" s="283" t="s">
        <v>1102</v>
      </c>
      <c r="I2728" s="176">
        <v>2021</v>
      </c>
      <c r="J2728" s="64" t="s">
        <v>375</v>
      </c>
      <c r="K2728" s="64"/>
      <c r="L2728" s="132" t="s">
        <v>59</v>
      </c>
      <c r="M2728" s="64"/>
      <c r="N2728" s="64">
        <v>1</v>
      </c>
      <c r="O2728" s="89" t="s">
        <v>950</v>
      </c>
      <c r="P2728" s="99" t="s">
        <v>854</v>
      </c>
      <c r="Q2728" s="132" t="s">
        <v>56</v>
      </c>
      <c r="R2728" s="132"/>
    </row>
    <row r="2729" spans="1:18" ht="15.75" x14ac:dyDescent="0.25">
      <c r="A2729" s="64"/>
      <c r="B2729" s="20" t="str">
        <f t="shared" si="175"/>
        <v>00.03.27.5.1.1.1.B.55.2021</v>
      </c>
      <c r="C2729" s="178">
        <v>55</v>
      </c>
      <c r="D2729" s="132" t="s">
        <v>1085</v>
      </c>
      <c r="E2729" s="132" t="s">
        <v>409</v>
      </c>
      <c r="F2729" s="132" t="s">
        <v>893</v>
      </c>
      <c r="G2729" s="200">
        <v>400000</v>
      </c>
      <c r="H2729" s="283" t="s">
        <v>1102</v>
      </c>
      <c r="I2729" s="176">
        <v>2021</v>
      </c>
      <c r="J2729" s="64" t="s">
        <v>375</v>
      </c>
      <c r="K2729" s="64"/>
      <c r="L2729" s="132" t="s">
        <v>59</v>
      </c>
      <c r="M2729" s="64"/>
      <c r="N2729" s="64">
        <v>1</v>
      </c>
      <c r="O2729" s="89" t="s">
        <v>950</v>
      </c>
      <c r="P2729" s="99" t="s">
        <v>854</v>
      </c>
      <c r="Q2729" s="132" t="s">
        <v>56</v>
      </c>
      <c r="R2729" s="132"/>
    </row>
    <row r="2730" spans="1:18" ht="15.75" x14ac:dyDescent="0.25">
      <c r="A2730" s="64"/>
      <c r="B2730" s="20" t="str">
        <f t="shared" si="175"/>
        <v>00.03.27.5.1.1.1.B.56.2021</v>
      </c>
      <c r="C2730" s="178">
        <v>56</v>
      </c>
      <c r="D2730" s="132" t="s">
        <v>1085</v>
      </c>
      <c r="E2730" s="132" t="s">
        <v>409</v>
      </c>
      <c r="F2730" s="132" t="s">
        <v>893</v>
      </c>
      <c r="G2730" s="200">
        <v>400000</v>
      </c>
      <c r="H2730" s="283" t="s">
        <v>1102</v>
      </c>
      <c r="I2730" s="176">
        <v>2021</v>
      </c>
      <c r="J2730" s="64" t="s">
        <v>375</v>
      </c>
      <c r="K2730" s="64"/>
      <c r="L2730" s="132" t="s">
        <v>59</v>
      </c>
      <c r="M2730" s="64"/>
      <c r="N2730" s="64">
        <v>1</v>
      </c>
      <c r="O2730" s="89" t="s">
        <v>950</v>
      </c>
      <c r="P2730" s="99" t="s">
        <v>854</v>
      </c>
      <c r="Q2730" s="132" t="s">
        <v>56</v>
      </c>
      <c r="R2730" s="132"/>
    </row>
    <row r="2731" spans="1:18" ht="15.75" x14ac:dyDescent="0.25">
      <c r="A2731" s="64"/>
      <c r="B2731" s="20" t="str">
        <f>"00.03.27.5.1.1.1.B."&amp;C2731&amp;D2731&amp;I2731</f>
        <v>00.03.27.5.1.1.1.B.57.2021</v>
      </c>
      <c r="C2731" s="178">
        <v>57</v>
      </c>
      <c r="D2731" s="132" t="s">
        <v>1085</v>
      </c>
      <c r="E2731" s="132" t="s">
        <v>409</v>
      </c>
      <c r="F2731" s="132" t="s">
        <v>893</v>
      </c>
      <c r="G2731" s="200">
        <v>400000</v>
      </c>
      <c r="H2731" s="283" t="s">
        <v>1102</v>
      </c>
      <c r="I2731" s="176">
        <v>2021</v>
      </c>
      <c r="J2731" s="64" t="s">
        <v>375</v>
      </c>
      <c r="K2731" s="64"/>
      <c r="L2731" s="132" t="s">
        <v>59</v>
      </c>
      <c r="M2731" s="64"/>
      <c r="N2731" s="64">
        <v>1</v>
      </c>
      <c r="O2731" s="89" t="s">
        <v>950</v>
      </c>
      <c r="P2731" s="99" t="s">
        <v>854</v>
      </c>
      <c r="Q2731" s="132" t="s">
        <v>56</v>
      </c>
      <c r="R2731" s="132"/>
    </row>
    <row r="2732" spans="1:18" ht="15.75" x14ac:dyDescent="0.25">
      <c r="A2732" s="64"/>
      <c r="B2732" s="20" t="str">
        <f t="shared" ref="B2732:B2746" si="176">"00.03.27.5.1.1.1.B."&amp;C2732&amp;D2732&amp;I2732</f>
        <v>00.03.27.5.1.1.1.B.58.2021</v>
      </c>
      <c r="C2732" s="178">
        <v>58</v>
      </c>
      <c r="D2732" s="132" t="s">
        <v>1085</v>
      </c>
      <c r="E2732" s="132" t="s">
        <v>409</v>
      </c>
      <c r="F2732" s="132" t="s">
        <v>893</v>
      </c>
      <c r="G2732" s="200">
        <v>400000</v>
      </c>
      <c r="H2732" s="283" t="s">
        <v>1102</v>
      </c>
      <c r="I2732" s="176">
        <v>2021</v>
      </c>
      <c r="J2732" s="64" t="s">
        <v>375</v>
      </c>
      <c r="K2732" s="64"/>
      <c r="L2732" s="132" t="s">
        <v>59</v>
      </c>
      <c r="M2732" s="64"/>
      <c r="N2732" s="64">
        <v>1</v>
      </c>
      <c r="O2732" s="89" t="s">
        <v>950</v>
      </c>
      <c r="P2732" s="99" t="s">
        <v>854</v>
      </c>
      <c r="Q2732" s="132" t="s">
        <v>56</v>
      </c>
      <c r="R2732" s="132"/>
    </row>
    <row r="2733" spans="1:18" ht="15.75" x14ac:dyDescent="0.25">
      <c r="A2733" s="64"/>
      <c r="B2733" s="20" t="str">
        <f t="shared" si="176"/>
        <v>00.03.27.5.1.1.1.B.59.2021</v>
      </c>
      <c r="C2733" s="178">
        <v>59</v>
      </c>
      <c r="D2733" s="132" t="s">
        <v>1085</v>
      </c>
      <c r="E2733" s="132" t="s">
        <v>409</v>
      </c>
      <c r="F2733" s="132" t="s">
        <v>893</v>
      </c>
      <c r="G2733" s="200">
        <v>400000</v>
      </c>
      <c r="H2733" s="283" t="s">
        <v>1102</v>
      </c>
      <c r="I2733" s="176">
        <v>2021</v>
      </c>
      <c r="J2733" s="64" t="s">
        <v>375</v>
      </c>
      <c r="K2733" s="64"/>
      <c r="L2733" s="132" t="s">
        <v>59</v>
      </c>
      <c r="M2733" s="64"/>
      <c r="N2733" s="64">
        <v>1</v>
      </c>
      <c r="O2733" s="89" t="s">
        <v>950</v>
      </c>
      <c r="P2733" s="99" t="s">
        <v>854</v>
      </c>
      <c r="Q2733" s="132" t="s">
        <v>56</v>
      </c>
      <c r="R2733" s="132"/>
    </row>
    <row r="2734" spans="1:18" ht="15.75" x14ac:dyDescent="0.25">
      <c r="A2734" s="64"/>
      <c r="B2734" s="20" t="str">
        <f t="shared" si="176"/>
        <v>00.03.27.5.1.1.1.B.60.2021</v>
      </c>
      <c r="C2734" s="178">
        <v>60</v>
      </c>
      <c r="D2734" s="132" t="s">
        <v>1085</v>
      </c>
      <c r="E2734" s="132" t="s">
        <v>409</v>
      </c>
      <c r="F2734" s="132" t="s">
        <v>893</v>
      </c>
      <c r="G2734" s="200">
        <v>400000</v>
      </c>
      <c r="H2734" s="283" t="s">
        <v>1102</v>
      </c>
      <c r="I2734" s="176">
        <v>2021</v>
      </c>
      <c r="J2734" s="64" t="s">
        <v>375</v>
      </c>
      <c r="K2734" s="64"/>
      <c r="L2734" s="132" t="s">
        <v>59</v>
      </c>
      <c r="M2734" s="64"/>
      <c r="N2734" s="64">
        <v>1</v>
      </c>
      <c r="O2734" s="89" t="s">
        <v>950</v>
      </c>
      <c r="P2734" s="99" t="s">
        <v>854</v>
      </c>
      <c r="Q2734" s="132" t="s">
        <v>56</v>
      </c>
      <c r="R2734" s="132"/>
    </row>
    <row r="2735" spans="1:18" ht="15.75" x14ac:dyDescent="0.25">
      <c r="A2735" s="64"/>
      <c r="B2735" s="20" t="str">
        <f t="shared" si="176"/>
        <v>00.03.27.5.1.1.1.B.61.2021</v>
      </c>
      <c r="C2735" s="178">
        <v>61</v>
      </c>
      <c r="D2735" s="132" t="s">
        <v>1085</v>
      </c>
      <c r="E2735" s="132" t="s">
        <v>409</v>
      </c>
      <c r="F2735" s="132" t="s">
        <v>893</v>
      </c>
      <c r="G2735" s="200">
        <v>400000</v>
      </c>
      <c r="H2735" s="283" t="s">
        <v>1102</v>
      </c>
      <c r="I2735" s="176">
        <v>2021</v>
      </c>
      <c r="J2735" s="64" t="s">
        <v>375</v>
      </c>
      <c r="K2735" s="64"/>
      <c r="L2735" s="132" t="s">
        <v>59</v>
      </c>
      <c r="M2735" s="64"/>
      <c r="N2735" s="64">
        <v>1</v>
      </c>
      <c r="O2735" s="89" t="s">
        <v>950</v>
      </c>
      <c r="P2735" s="99" t="s">
        <v>854</v>
      </c>
      <c r="Q2735" s="132" t="s">
        <v>56</v>
      </c>
      <c r="R2735" s="132"/>
    </row>
    <row r="2736" spans="1:18" ht="15.75" x14ac:dyDescent="0.25">
      <c r="A2736" s="64"/>
      <c r="B2736" s="20" t="str">
        <f t="shared" si="176"/>
        <v>00.03.27.5.1.1.1.B.62.2021</v>
      </c>
      <c r="C2736" s="178">
        <v>62</v>
      </c>
      <c r="D2736" s="132" t="s">
        <v>1085</v>
      </c>
      <c r="E2736" s="132" t="s">
        <v>409</v>
      </c>
      <c r="F2736" s="132" t="s">
        <v>893</v>
      </c>
      <c r="G2736" s="200">
        <v>400000</v>
      </c>
      <c r="H2736" s="283" t="s">
        <v>1102</v>
      </c>
      <c r="I2736" s="176">
        <v>2021</v>
      </c>
      <c r="J2736" s="64" t="s">
        <v>375</v>
      </c>
      <c r="K2736" s="64"/>
      <c r="L2736" s="132" t="s">
        <v>59</v>
      </c>
      <c r="M2736" s="64"/>
      <c r="N2736" s="64">
        <v>1</v>
      </c>
      <c r="O2736" s="89" t="s">
        <v>950</v>
      </c>
      <c r="P2736" s="99" t="s">
        <v>854</v>
      </c>
      <c r="Q2736" s="132" t="s">
        <v>56</v>
      </c>
      <c r="R2736" s="132"/>
    </row>
    <row r="2737" spans="1:18" ht="15.75" x14ac:dyDescent="0.25">
      <c r="A2737" s="64"/>
      <c r="B2737" s="20" t="str">
        <f t="shared" si="176"/>
        <v>00.03.27.5.1.1.1.B.63.2021</v>
      </c>
      <c r="C2737" s="178">
        <v>63</v>
      </c>
      <c r="D2737" s="132" t="s">
        <v>1085</v>
      </c>
      <c r="E2737" s="132" t="s">
        <v>409</v>
      </c>
      <c r="F2737" s="132" t="s">
        <v>893</v>
      </c>
      <c r="G2737" s="200">
        <v>400000</v>
      </c>
      <c r="H2737" s="283" t="s">
        <v>1102</v>
      </c>
      <c r="I2737" s="176">
        <v>2021</v>
      </c>
      <c r="J2737" s="64" t="s">
        <v>375</v>
      </c>
      <c r="K2737" s="64"/>
      <c r="L2737" s="132" t="s">
        <v>59</v>
      </c>
      <c r="M2737" s="64"/>
      <c r="N2737" s="64">
        <v>1</v>
      </c>
      <c r="O2737" s="89" t="s">
        <v>950</v>
      </c>
      <c r="P2737" s="99" t="s">
        <v>854</v>
      </c>
      <c r="Q2737" s="132" t="s">
        <v>56</v>
      </c>
      <c r="R2737" s="132"/>
    </row>
    <row r="2738" spans="1:18" ht="15.75" x14ac:dyDescent="0.25">
      <c r="A2738" s="64"/>
      <c r="B2738" s="20" t="str">
        <f t="shared" si="176"/>
        <v>00.03.27.5.1.1.1.B.64.2021</v>
      </c>
      <c r="C2738" s="178">
        <v>64</v>
      </c>
      <c r="D2738" s="132" t="s">
        <v>1085</v>
      </c>
      <c r="E2738" s="132" t="s">
        <v>409</v>
      </c>
      <c r="F2738" s="132" t="s">
        <v>893</v>
      </c>
      <c r="G2738" s="200">
        <v>400000</v>
      </c>
      <c r="H2738" s="283" t="s">
        <v>1102</v>
      </c>
      <c r="I2738" s="176">
        <v>2021</v>
      </c>
      <c r="J2738" s="64" t="s">
        <v>375</v>
      </c>
      <c r="K2738" s="64"/>
      <c r="L2738" s="132" t="s">
        <v>59</v>
      </c>
      <c r="M2738" s="64"/>
      <c r="N2738" s="64">
        <v>1</v>
      </c>
      <c r="O2738" s="89" t="s">
        <v>950</v>
      </c>
      <c r="P2738" s="99" t="s">
        <v>854</v>
      </c>
      <c r="Q2738" s="132" t="s">
        <v>56</v>
      </c>
      <c r="R2738" s="132"/>
    </row>
    <row r="2739" spans="1:18" ht="15.75" x14ac:dyDescent="0.25">
      <c r="A2739" s="64"/>
      <c r="B2739" s="20" t="str">
        <f t="shared" si="176"/>
        <v>00.03.27.5.1.1.1.B.65.2021</v>
      </c>
      <c r="C2739" s="178">
        <v>65</v>
      </c>
      <c r="D2739" s="132" t="s">
        <v>1085</v>
      </c>
      <c r="E2739" s="132" t="s">
        <v>409</v>
      </c>
      <c r="F2739" s="132" t="s">
        <v>893</v>
      </c>
      <c r="G2739" s="200">
        <v>400000</v>
      </c>
      <c r="H2739" s="283" t="s">
        <v>1102</v>
      </c>
      <c r="I2739" s="176">
        <v>2021</v>
      </c>
      <c r="J2739" s="64" t="s">
        <v>375</v>
      </c>
      <c r="K2739" s="64"/>
      <c r="L2739" s="132" t="s">
        <v>59</v>
      </c>
      <c r="M2739" s="64"/>
      <c r="N2739" s="64">
        <v>1</v>
      </c>
      <c r="O2739" s="89" t="s">
        <v>950</v>
      </c>
      <c r="P2739" s="99" t="s">
        <v>854</v>
      </c>
      <c r="Q2739" s="132" t="s">
        <v>56</v>
      </c>
      <c r="R2739" s="132"/>
    </row>
    <row r="2740" spans="1:18" ht="15.75" x14ac:dyDescent="0.25">
      <c r="A2740" s="64"/>
      <c r="B2740" s="20" t="str">
        <f t="shared" si="176"/>
        <v>00.03.27.5.1.1.1.B.66.2021</v>
      </c>
      <c r="C2740" s="178">
        <v>66</v>
      </c>
      <c r="D2740" s="132" t="s">
        <v>1085</v>
      </c>
      <c r="E2740" s="132" t="s">
        <v>409</v>
      </c>
      <c r="F2740" s="132" t="s">
        <v>893</v>
      </c>
      <c r="G2740" s="200">
        <v>400000</v>
      </c>
      <c r="H2740" s="283" t="s">
        <v>1102</v>
      </c>
      <c r="I2740" s="176">
        <v>2021</v>
      </c>
      <c r="J2740" s="64" t="s">
        <v>375</v>
      </c>
      <c r="K2740" s="64"/>
      <c r="L2740" s="132" t="s">
        <v>59</v>
      </c>
      <c r="M2740" s="64"/>
      <c r="N2740" s="64">
        <v>1</v>
      </c>
      <c r="O2740" s="89" t="s">
        <v>950</v>
      </c>
      <c r="P2740" s="99" t="s">
        <v>854</v>
      </c>
      <c r="Q2740" s="132" t="s">
        <v>56</v>
      </c>
      <c r="R2740" s="132"/>
    </row>
    <row r="2741" spans="1:18" ht="15.75" x14ac:dyDescent="0.25">
      <c r="A2741" s="64"/>
      <c r="B2741" s="20" t="str">
        <f t="shared" si="176"/>
        <v>00.03.27.5.1.1.1.B.67.2021</v>
      </c>
      <c r="C2741" s="178">
        <v>67</v>
      </c>
      <c r="D2741" s="132" t="s">
        <v>1085</v>
      </c>
      <c r="E2741" s="132" t="s">
        <v>409</v>
      </c>
      <c r="F2741" s="132" t="s">
        <v>893</v>
      </c>
      <c r="G2741" s="200">
        <v>400000</v>
      </c>
      <c r="H2741" s="283" t="s">
        <v>1102</v>
      </c>
      <c r="I2741" s="176">
        <v>2021</v>
      </c>
      <c r="J2741" s="64" t="s">
        <v>375</v>
      </c>
      <c r="K2741" s="64"/>
      <c r="L2741" s="132" t="s">
        <v>59</v>
      </c>
      <c r="M2741" s="64"/>
      <c r="N2741" s="64">
        <v>1</v>
      </c>
      <c r="O2741" s="89" t="s">
        <v>950</v>
      </c>
      <c r="P2741" s="99" t="s">
        <v>854</v>
      </c>
      <c r="Q2741" s="132" t="s">
        <v>56</v>
      </c>
      <c r="R2741" s="132"/>
    </row>
    <row r="2742" spans="1:18" ht="15.75" x14ac:dyDescent="0.25">
      <c r="A2742" s="64"/>
      <c r="B2742" s="20" t="str">
        <f t="shared" si="176"/>
        <v>00.03.27.5.1.1.1.B.68.2021</v>
      </c>
      <c r="C2742" s="178">
        <v>68</v>
      </c>
      <c r="D2742" s="132" t="s">
        <v>1085</v>
      </c>
      <c r="E2742" s="132" t="s">
        <v>409</v>
      </c>
      <c r="F2742" s="132" t="s">
        <v>893</v>
      </c>
      <c r="G2742" s="200">
        <v>400000</v>
      </c>
      <c r="H2742" s="283" t="s">
        <v>1102</v>
      </c>
      <c r="I2742" s="176">
        <v>2021</v>
      </c>
      <c r="J2742" s="64" t="s">
        <v>375</v>
      </c>
      <c r="K2742" s="64"/>
      <c r="L2742" s="132" t="s">
        <v>59</v>
      </c>
      <c r="M2742" s="64"/>
      <c r="N2742" s="64">
        <v>1</v>
      </c>
      <c r="O2742" s="89" t="s">
        <v>950</v>
      </c>
      <c r="P2742" s="99" t="s">
        <v>854</v>
      </c>
      <c r="Q2742" s="132" t="s">
        <v>56</v>
      </c>
      <c r="R2742" s="132"/>
    </row>
    <row r="2743" spans="1:18" ht="15.75" x14ac:dyDescent="0.25">
      <c r="A2743" s="64"/>
      <c r="B2743" s="20" t="str">
        <f t="shared" si="176"/>
        <v>00.03.27.5.1.1.1.B.69.2021</v>
      </c>
      <c r="C2743" s="178">
        <v>69</v>
      </c>
      <c r="D2743" s="132" t="s">
        <v>1085</v>
      </c>
      <c r="E2743" s="132" t="s">
        <v>409</v>
      </c>
      <c r="F2743" s="132" t="s">
        <v>893</v>
      </c>
      <c r="G2743" s="200">
        <v>400000</v>
      </c>
      <c r="H2743" s="283" t="s">
        <v>1102</v>
      </c>
      <c r="I2743" s="176">
        <v>2021</v>
      </c>
      <c r="J2743" s="64" t="s">
        <v>375</v>
      </c>
      <c r="K2743" s="64"/>
      <c r="L2743" s="132" t="s">
        <v>59</v>
      </c>
      <c r="M2743" s="64"/>
      <c r="N2743" s="64">
        <v>1</v>
      </c>
      <c r="O2743" s="89" t="s">
        <v>950</v>
      </c>
      <c r="P2743" s="99" t="s">
        <v>854</v>
      </c>
      <c r="Q2743" s="132" t="s">
        <v>56</v>
      </c>
      <c r="R2743" s="132"/>
    </row>
    <row r="2744" spans="1:18" ht="15.75" x14ac:dyDescent="0.25">
      <c r="A2744" s="64"/>
      <c r="B2744" s="20" t="str">
        <f t="shared" si="176"/>
        <v>00.03.27.5.1.1.1.B.70.2021</v>
      </c>
      <c r="C2744" s="178">
        <v>70</v>
      </c>
      <c r="D2744" s="132" t="s">
        <v>1085</v>
      </c>
      <c r="E2744" s="132" t="s">
        <v>409</v>
      </c>
      <c r="F2744" s="132" t="s">
        <v>893</v>
      </c>
      <c r="G2744" s="200">
        <v>400000</v>
      </c>
      <c r="H2744" s="283" t="s">
        <v>1102</v>
      </c>
      <c r="I2744" s="176">
        <v>2021</v>
      </c>
      <c r="J2744" s="64" t="s">
        <v>375</v>
      </c>
      <c r="K2744" s="64"/>
      <c r="L2744" s="132" t="s">
        <v>59</v>
      </c>
      <c r="M2744" s="64"/>
      <c r="N2744" s="64">
        <v>1</v>
      </c>
      <c r="O2744" s="89" t="s">
        <v>950</v>
      </c>
      <c r="P2744" s="99" t="s">
        <v>854</v>
      </c>
      <c r="Q2744" s="132" t="s">
        <v>56</v>
      </c>
      <c r="R2744" s="132"/>
    </row>
    <row r="2745" spans="1:18" ht="15.75" x14ac:dyDescent="0.25">
      <c r="A2745" s="64"/>
      <c r="B2745" s="20" t="str">
        <f t="shared" si="176"/>
        <v>00.03.27.5.1.1.1.B.71.2021</v>
      </c>
      <c r="C2745" s="178">
        <v>71</v>
      </c>
      <c r="D2745" s="132" t="s">
        <v>1085</v>
      </c>
      <c r="E2745" s="132" t="s">
        <v>409</v>
      </c>
      <c r="F2745" s="132" t="s">
        <v>893</v>
      </c>
      <c r="G2745" s="200">
        <v>400000</v>
      </c>
      <c r="H2745" s="283" t="s">
        <v>1102</v>
      </c>
      <c r="I2745" s="176">
        <v>2021</v>
      </c>
      <c r="J2745" s="64" t="s">
        <v>375</v>
      </c>
      <c r="K2745" s="64"/>
      <c r="L2745" s="132" t="s">
        <v>59</v>
      </c>
      <c r="M2745" s="64"/>
      <c r="N2745" s="64">
        <v>1</v>
      </c>
      <c r="O2745" s="89" t="s">
        <v>950</v>
      </c>
      <c r="P2745" s="99" t="s">
        <v>854</v>
      </c>
      <c r="Q2745" s="132" t="s">
        <v>56</v>
      </c>
      <c r="R2745" s="132"/>
    </row>
    <row r="2746" spans="1:18" ht="15.75" x14ac:dyDescent="0.25">
      <c r="A2746" s="64"/>
      <c r="B2746" s="20" t="str">
        <f t="shared" si="176"/>
        <v>00.03.27.5.1.1.1.B.72.2021</v>
      </c>
      <c r="C2746" s="178">
        <v>72</v>
      </c>
      <c r="D2746" s="132" t="s">
        <v>1085</v>
      </c>
      <c r="E2746" s="132" t="s">
        <v>409</v>
      </c>
      <c r="F2746" s="132" t="s">
        <v>893</v>
      </c>
      <c r="G2746" s="200">
        <v>400000</v>
      </c>
      <c r="H2746" s="283" t="s">
        <v>1102</v>
      </c>
      <c r="I2746" s="176">
        <v>2021</v>
      </c>
      <c r="J2746" s="64" t="s">
        <v>375</v>
      </c>
      <c r="K2746" s="64"/>
      <c r="L2746" s="132" t="s">
        <v>59</v>
      </c>
      <c r="M2746" s="64"/>
      <c r="N2746" s="64">
        <v>1</v>
      </c>
      <c r="O2746" s="89" t="s">
        <v>950</v>
      </c>
      <c r="P2746" s="99" t="s">
        <v>854</v>
      </c>
      <c r="Q2746" s="132" t="s">
        <v>56</v>
      </c>
      <c r="R2746" s="132"/>
    </row>
    <row r="2747" spans="1:18" ht="15.75" x14ac:dyDescent="0.25">
      <c r="A2747" s="64"/>
      <c r="B2747" s="20" t="str">
        <f t="shared" si="174"/>
        <v>00.03.27.5.1.1.1.B.73.2021</v>
      </c>
      <c r="C2747" s="178">
        <v>73</v>
      </c>
      <c r="D2747" s="132" t="s">
        <v>1085</v>
      </c>
      <c r="E2747" s="132" t="s">
        <v>409</v>
      </c>
      <c r="F2747" s="132" t="s">
        <v>893</v>
      </c>
      <c r="G2747" s="200">
        <v>400000</v>
      </c>
      <c r="H2747" s="283" t="s">
        <v>1102</v>
      </c>
      <c r="I2747" s="176">
        <v>2021</v>
      </c>
      <c r="J2747" s="64" t="s">
        <v>375</v>
      </c>
      <c r="K2747" s="64"/>
      <c r="L2747" s="132" t="s">
        <v>59</v>
      </c>
      <c r="M2747" s="64"/>
      <c r="N2747" s="64">
        <v>1</v>
      </c>
      <c r="O2747" s="89" t="s">
        <v>950</v>
      </c>
      <c r="P2747" s="99" t="s">
        <v>854</v>
      </c>
      <c r="Q2747" s="132" t="s">
        <v>56</v>
      </c>
      <c r="R2747" s="132"/>
    </row>
    <row r="2748" spans="1:18" ht="15.75" x14ac:dyDescent="0.25">
      <c r="A2748" s="64"/>
      <c r="B2748" s="20" t="str">
        <f t="shared" si="174"/>
        <v>00.03.27.5.1.1.1.B.74.2021</v>
      </c>
      <c r="C2748" s="178">
        <v>74</v>
      </c>
      <c r="D2748" s="132" t="s">
        <v>1085</v>
      </c>
      <c r="E2748" s="132" t="s">
        <v>409</v>
      </c>
      <c r="F2748" s="132" t="s">
        <v>893</v>
      </c>
      <c r="G2748" s="200">
        <v>400000</v>
      </c>
      <c r="H2748" s="283" t="s">
        <v>1102</v>
      </c>
      <c r="I2748" s="176">
        <v>2021</v>
      </c>
      <c r="J2748" s="64" t="s">
        <v>375</v>
      </c>
      <c r="K2748" s="64"/>
      <c r="L2748" s="132" t="s">
        <v>59</v>
      </c>
      <c r="M2748" s="64"/>
      <c r="N2748" s="64">
        <v>1</v>
      </c>
      <c r="O2748" s="89" t="s">
        <v>950</v>
      </c>
      <c r="P2748" s="99" t="s">
        <v>854</v>
      </c>
      <c r="Q2748" s="132" t="s">
        <v>56</v>
      </c>
      <c r="R2748" s="132"/>
    </row>
    <row r="2749" spans="1:18" ht="15.75" x14ac:dyDescent="0.25">
      <c r="A2749" s="64"/>
      <c r="B2749" s="20" t="str">
        <f t="shared" si="174"/>
        <v>00.03.27.5.1.1.1.B.75.2021</v>
      </c>
      <c r="C2749" s="178">
        <v>75</v>
      </c>
      <c r="D2749" s="132" t="s">
        <v>1085</v>
      </c>
      <c r="E2749" s="132" t="s">
        <v>409</v>
      </c>
      <c r="F2749" s="132" t="s">
        <v>893</v>
      </c>
      <c r="G2749" s="200">
        <v>400000</v>
      </c>
      <c r="H2749" s="283" t="s">
        <v>1102</v>
      </c>
      <c r="I2749" s="176">
        <v>2021</v>
      </c>
      <c r="J2749" s="64" t="s">
        <v>375</v>
      </c>
      <c r="K2749" s="64"/>
      <c r="L2749" s="132" t="s">
        <v>59</v>
      </c>
      <c r="M2749" s="64"/>
      <c r="N2749" s="64">
        <v>1</v>
      </c>
      <c r="O2749" s="89" t="s">
        <v>950</v>
      </c>
      <c r="P2749" s="99" t="s">
        <v>854</v>
      </c>
      <c r="Q2749" s="132" t="s">
        <v>56</v>
      </c>
      <c r="R2749" s="132"/>
    </row>
    <row r="2750" spans="1:18" ht="15.75" x14ac:dyDescent="0.25">
      <c r="A2750" s="64"/>
      <c r="B2750" s="20" t="str">
        <f t="shared" si="174"/>
        <v>00.03.27.5.1.1.1.B.76.2021</v>
      </c>
      <c r="C2750" s="178">
        <v>76</v>
      </c>
      <c r="D2750" s="132" t="s">
        <v>1085</v>
      </c>
      <c r="E2750" s="132" t="s">
        <v>409</v>
      </c>
      <c r="F2750" s="132" t="s">
        <v>893</v>
      </c>
      <c r="G2750" s="200">
        <v>400000</v>
      </c>
      <c r="H2750" s="283" t="s">
        <v>1102</v>
      </c>
      <c r="I2750" s="176">
        <v>2021</v>
      </c>
      <c r="J2750" s="64" t="s">
        <v>375</v>
      </c>
      <c r="K2750" s="64"/>
      <c r="L2750" s="132" t="s">
        <v>59</v>
      </c>
      <c r="M2750" s="64"/>
      <c r="N2750" s="64">
        <v>1</v>
      </c>
      <c r="O2750" s="89" t="s">
        <v>950</v>
      </c>
      <c r="P2750" s="99" t="s">
        <v>854</v>
      </c>
      <c r="Q2750" s="132" t="s">
        <v>56</v>
      </c>
      <c r="R2750" s="132"/>
    </row>
    <row r="2751" spans="1:18" ht="15.75" x14ac:dyDescent="0.25">
      <c r="A2751" s="64"/>
      <c r="B2751" s="20" t="str">
        <f t="shared" si="174"/>
        <v>00.03.27.5.1.1.1.B.77.2021</v>
      </c>
      <c r="C2751" s="178">
        <v>77</v>
      </c>
      <c r="D2751" s="132" t="s">
        <v>1085</v>
      </c>
      <c r="E2751" s="132" t="s">
        <v>409</v>
      </c>
      <c r="F2751" s="132" t="s">
        <v>893</v>
      </c>
      <c r="G2751" s="200">
        <v>400000</v>
      </c>
      <c r="H2751" s="283" t="s">
        <v>1102</v>
      </c>
      <c r="I2751" s="176">
        <v>2021</v>
      </c>
      <c r="J2751" s="64" t="s">
        <v>375</v>
      </c>
      <c r="K2751" s="64"/>
      <c r="L2751" s="132" t="s">
        <v>59</v>
      </c>
      <c r="M2751" s="64"/>
      <c r="N2751" s="64">
        <v>1</v>
      </c>
      <c r="O2751" s="89" t="s">
        <v>950</v>
      </c>
      <c r="P2751" s="99" t="s">
        <v>854</v>
      </c>
      <c r="Q2751" s="132" t="s">
        <v>56</v>
      </c>
      <c r="R2751" s="132"/>
    </row>
    <row r="2752" spans="1:18" ht="15.75" x14ac:dyDescent="0.25">
      <c r="A2752" s="64"/>
      <c r="B2752" s="20" t="str">
        <f t="shared" si="174"/>
        <v>00.03.27.5.1.1.1.B.78.2021</v>
      </c>
      <c r="C2752" s="178">
        <v>78</v>
      </c>
      <c r="D2752" s="132" t="s">
        <v>1085</v>
      </c>
      <c r="E2752" s="132" t="s">
        <v>409</v>
      </c>
      <c r="F2752" s="132" t="s">
        <v>893</v>
      </c>
      <c r="G2752" s="200">
        <v>400000</v>
      </c>
      <c r="H2752" s="283" t="s">
        <v>1102</v>
      </c>
      <c r="I2752" s="176">
        <v>2021</v>
      </c>
      <c r="J2752" s="64" t="s">
        <v>375</v>
      </c>
      <c r="K2752" s="64"/>
      <c r="L2752" s="132" t="s">
        <v>59</v>
      </c>
      <c r="M2752" s="64"/>
      <c r="N2752" s="64">
        <v>1</v>
      </c>
      <c r="O2752" s="89" t="s">
        <v>950</v>
      </c>
      <c r="P2752" s="99" t="s">
        <v>854</v>
      </c>
      <c r="Q2752" s="177" t="s">
        <v>56</v>
      </c>
      <c r="R2752" s="177"/>
    </row>
    <row r="2753" spans="1:19" ht="15.75" x14ac:dyDescent="0.25">
      <c r="A2753" s="64"/>
      <c r="B2753" s="20" t="str">
        <f t="shared" si="174"/>
        <v>00.03.27.5.1.1.1.B.79.2021</v>
      </c>
      <c r="C2753" s="178">
        <v>79</v>
      </c>
      <c r="D2753" s="132" t="s">
        <v>1085</v>
      </c>
      <c r="E2753" s="132" t="s">
        <v>409</v>
      </c>
      <c r="F2753" s="132" t="s">
        <v>893</v>
      </c>
      <c r="G2753" s="200">
        <v>400000</v>
      </c>
      <c r="H2753" s="283" t="s">
        <v>1102</v>
      </c>
      <c r="I2753" s="176">
        <v>2021</v>
      </c>
      <c r="J2753" s="64" t="s">
        <v>375</v>
      </c>
      <c r="K2753" s="64"/>
      <c r="L2753" s="132" t="s">
        <v>59</v>
      </c>
      <c r="M2753" s="64"/>
      <c r="N2753" s="64">
        <v>1</v>
      </c>
      <c r="O2753" s="89" t="s">
        <v>950</v>
      </c>
      <c r="P2753" s="99" t="s">
        <v>854</v>
      </c>
      <c r="Q2753" s="132" t="s">
        <v>56</v>
      </c>
      <c r="R2753" s="132"/>
      <c r="S2753" s="85"/>
    </row>
    <row r="2754" spans="1:19" ht="15.75" x14ac:dyDescent="0.25">
      <c r="A2754" s="64"/>
      <c r="B2754" s="20" t="str">
        <f t="shared" si="174"/>
        <v>00.03.27.5.1.1.1.B.80.2021</v>
      </c>
      <c r="C2754" s="178">
        <v>80</v>
      </c>
      <c r="D2754" s="132" t="s">
        <v>1085</v>
      </c>
      <c r="E2754" s="132" t="s">
        <v>409</v>
      </c>
      <c r="F2754" s="132" t="s">
        <v>893</v>
      </c>
      <c r="G2754" s="200">
        <v>400000</v>
      </c>
      <c r="H2754" s="283" t="s">
        <v>1102</v>
      </c>
      <c r="I2754" s="176">
        <v>2021</v>
      </c>
      <c r="J2754" s="64" t="s">
        <v>375</v>
      </c>
      <c r="K2754" s="64"/>
      <c r="L2754" s="132" t="s">
        <v>59</v>
      </c>
      <c r="M2754" s="64"/>
      <c r="N2754" s="64">
        <v>1</v>
      </c>
      <c r="O2754" s="89" t="s">
        <v>950</v>
      </c>
      <c r="P2754" s="99" t="s">
        <v>854</v>
      </c>
      <c r="Q2754" s="132" t="s">
        <v>56</v>
      </c>
      <c r="R2754" s="132"/>
      <c r="S2754" s="85"/>
    </row>
    <row r="2755" spans="1:19" ht="15.75" x14ac:dyDescent="0.25">
      <c r="A2755" s="64"/>
      <c r="B2755" s="20" t="str">
        <f t="shared" si="174"/>
        <v>00.03.27.5.1.1.1.B.81.2021</v>
      </c>
      <c r="C2755" s="178">
        <v>81</v>
      </c>
      <c r="D2755" s="132" t="s">
        <v>1085</v>
      </c>
      <c r="E2755" s="132" t="s">
        <v>409</v>
      </c>
      <c r="F2755" s="132" t="s">
        <v>893</v>
      </c>
      <c r="G2755" s="200">
        <v>400000</v>
      </c>
      <c r="H2755" s="283" t="s">
        <v>1102</v>
      </c>
      <c r="I2755" s="176">
        <v>2021</v>
      </c>
      <c r="J2755" s="64" t="s">
        <v>375</v>
      </c>
      <c r="K2755" s="64"/>
      <c r="L2755" s="132" t="s">
        <v>59</v>
      </c>
      <c r="M2755" s="64"/>
      <c r="N2755" s="64">
        <v>1</v>
      </c>
      <c r="O2755" s="89" t="s">
        <v>950</v>
      </c>
      <c r="P2755" s="99" t="s">
        <v>854</v>
      </c>
      <c r="Q2755" s="132" t="s">
        <v>56</v>
      </c>
      <c r="R2755" s="132"/>
      <c r="S2755" s="85"/>
    </row>
    <row r="2756" spans="1:19" ht="15.75" x14ac:dyDescent="0.25">
      <c r="A2756" s="64"/>
      <c r="B2756" s="20" t="str">
        <f t="shared" si="174"/>
        <v>00.03.27.5.1.1.1.B.82.2021</v>
      </c>
      <c r="C2756" s="178">
        <v>82</v>
      </c>
      <c r="D2756" s="132" t="s">
        <v>1085</v>
      </c>
      <c r="E2756" s="132" t="s">
        <v>409</v>
      </c>
      <c r="F2756" s="132" t="s">
        <v>893</v>
      </c>
      <c r="G2756" s="200">
        <v>400000</v>
      </c>
      <c r="H2756" s="283" t="s">
        <v>1102</v>
      </c>
      <c r="I2756" s="176">
        <v>2021</v>
      </c>
      <c r="J2756" s="64" t="s">
        <v>375</v>
      </c>
      <c r="K2756" s="64"/>
      <c r="L2756" s="132" t="s">
        <v>59</v>
      </c>
      <c r="M2756" s="64"/>
      <c r="N2756" s="64">
        <v>1</v>
      </c>
      <c r="O2756" s="89" t="s">
        <v>950</v>
      </c>
      <c r="P2756" s="99" t="s">
        <v>854</v>
      </c>
      <c r="Q2756" s="132" t="s">
        <v>56</v>
      </c>
      <c r="R2756" s="132"/>
      <c r="S2756" s="85"/>
    </row>
    <row r="2757" spans="1:19" ht="15.75" x14ac:dyDescent="0.25">
      <c r="A2757" s="64"/>
      <c r="B2757" s="20" t="str">
        <f t="shared" si="174"/>
        <v>00.03.27.5.1.1.1.B.83.2021</v>
      </c>
      <c r="C2757" s="178">
        <v>83</v>
      </c>
      <c r="D2757" s="132" t="s">
        <v>1085</v>
      </c>
      <c r="E2757" s="132" t="s">
        <v>409</v>
      </c>
      <c r="F2757" s="132" t="s">
        <v>893</v>
      </c>
      <c r="G2757" s="200">
        <v>400000</v>
      </c>
      <c r="H2757" s="283" t="s">
        <v>1102</v>
      </c>
      <c r="I2757" s="176">
        <v>2021</v>
      </c>
      <c r="J2757" s="64" t="s">
        <v>375</v>
      </c>
      <c r="K2757" s="64"/>
      <c r="L2757" s="132" t="s">
        <v>59</v>
      </c>
      <c r="M2757" s="64"/>
      <c r="N2757" s="64">
        <v>1</v>
      </c>
      <c r="O2757" s="89" t="s">
        <v>950</v>
      </c>
      <c r="P2757" s="99" t="s">
        <v>854</v>
      </c>
      <c r="Q2757" s="132" t="s">
        <v>56</v>
      </c>
      <c r="R2757" s="132"/>
      <c r="S2757" s="85"/>
    </row>
    <row r="2758" spans="1:19" ht="15.75" x14ac:dyDescent="0.25">
      <c r="A2758" s="64"/>
      <c r="B2758" s="20" t="str">
        <f t="shared" si="174"/>
        <v>00.03.27.5.1.1.1.B.84.2021</v>
      </c>
      <c r="C2758" s="178">
        <v>84</v>
      </c>
      <c r="D2758" s="132" t="s">
        <v>1085</v>
      </c>
      <c r="E2758" s="132" t="s">
        <v>409</v>
      </c>
      <c r="F2758" s="132" t="s">
        <v>893</v>
      </c>
      <c r="G2758" s="200">
        <v>400000</v>
      </c>
      <c r="H2758" s="283" t="s">
        <v>1102</v>
      </c>
      <c r="I2758" s="176">
        <v>2021</v>
      </c>
      <c r="J2758" s="64" t="s">
        <v>375</v>
      </c>
      <c r="K2758" s="64"/>
      <c r="L2758" s="132" t="s">
        <v>59</v>
      </c>
      <c r="M2758" s="64"/>
      <c r="N2758" s="64">
        <v>1</v>
      </c>
      <c r="O2758" s="89" t="s">
        <v>950</v>
      </c>
      <c r="P2758" s="99" t="s">
        <v>854</v>
      </c>
      <c r="Q2758" s="132" t="s">
        <v>56</v>
      </c>
      <c r="R2758" s="132"/>
      <c r="S2758" s="85"/>
    </row>
    <row r="2759" spans="1:19" ht="15.75" x14ac:dyDescent="0.25">
      <c r="A2759" s="64"/>
      <c r="B2759" s="20" t="str">
        <f t="shared" si="174"/>
        <v>00.03.27.5.1.1.1.B.85.2021</v>
      </c>
      <c r="C2759" s="178">
        <v>85</v>
      </c>
      <c r="D2759" s="132" t="s">
        <v>1085</v>
      </c>
      <c r="E2759" s="132" t="s">
        <v>409</v>
      </c>
      <c r="F2759" s="132" t="s">
        <v>893</v>
      </c>
      <c r="G2759" s="200">
        <v>400000</v>
      </c>
      <c r="H2759" s="283" t="s">
        <v>1102</v>
      </c>
      <c r="I2759" s="176">
        <v>2021</v>
      </c>
      <c r="J2759" s="64" t="s">
        <v>375</v>
      </c>
      <c r="K2759" s="64"/>
      <c r="L2759" s="132" t="s">
        <v>59</v>
      </c>
      <c r="M2759" s="64"/>
      <c r="N2759" s="64">
        <v>1</v>
      </c>
      <c r="O2759" s="89" t="s">
        <v>950</v>
      </c>
      <c r="P2759" s="99" t="s">
        <v>854</v>
      </c>
      <c r="Q2759" s="132" t="s">
        <v>56</v>
      </c>
      <c r="R2759" s="132"/>
      <c r="S2759" s="85"/>
    </row>
    <row r="2760" spans="1:19" ht="15.75" x14ac:dyDescent="0.25">
      <c r="A2760" s="64"/>
      <c r="B2760" s="20" t="str">
        <f t="shared" si="174"/>
        <v>00.03.27.5.1.1.1.B.86.2021</v>
      </c>
      <c r="C2760" s="178">
        <v>86</v>
      </c>
      <c r="D2760" s="132" t="s">
        <v>1085</v>
      </c>
      <c r="E2760" s="132" t="s">
        <v>409</v>
      </c>
      <c r="F2760" s="132" t="s">
        <v>893</v>
      </c>
      <c r="G2760" s="200">
        <v>400000</v>
      </c>
      <c r="H2760" s="283" t="s">
        <v>1102</v>
      </c>
      <c r="I2760" s="176">
        <v>2021</v>
      </c>
      <c r="J2760" s="64" t="s">
        <v>375</v>
      </c>
      <c r="K2760" s="64"/>
      <c r="L2760" s="132" t="s">
        <v>59</v>
      </c>
      <c r="M2760" s="64"/>
      <c r="N2760" s="64">
        <v>1</v>
      </c>
      <c r="O2760" s="89" t="s">
        <v>950</v>
      </c>
      <c r="P2760" s="99" t="s">
        <v>854</v>
      </c>
      <c r="Q2760" s="132" t="s">
        <v>56</v>
      </c>
      <c r="R2760" s="132"/>
      <c r="S2760" s="85"/>
    </row>
    <row r="2761" spans="1:19" ht="15.75" x14ac:dyDescent="0.25">
      <c r="A2761" s="64"/>
      <c r="B2761" s="20" t="str">
        <f t="shared" si="174"/>
        <v>00.03.27.5.1.1.1.B.87.2021</v>
      </c>
      <c r="C2761" s="178">
        <v>87</v>
      </c>
      <c r="D2761" s="132" t="s">
        <v>1085</v>
      </c>
      <c r="E2761" s="132" t="s">
        <v>409</v>
      </c>
      <c r="F2761" s="132" t="s">
        <v>893</v>
      </c>
      <c r="G2761" s="200">
        <v>400000</v>
      </c>
      <c r="H2761" s="283" t="s">
        <v>1102</v>
      </c>
      <c r="I2761" s="176">
        <v>2021</v>
      </c>
      <c r="J2761" s="64" t="s">
        <v>375</v>
      </c>
      <c r="K2761" s="64"/>
      <c r="L2761" s="132" t="s">
        <v>59</v>
      </c>
      <c r="M2761" s="64"/>
      <c r="N2761" s="64">
        <v>1</v>
      </c>
      <c r="O2761" s="89" t="s">
        <v>950</v>
      </c>
      <c r="P2761" s="99" t="s">
        <v>854</v>
      </c>
      <c r="Q2761" s="85" t="s">
        <v>56</v>
      </c>
      <c r="R2761" s="85"/>
      <c r="S2761" s="85"/>
    </row>
    <row r="2762" spans="1:19" ht="15.75" x14ac:dyDescent="0.25">
      <c r="A2762" s="2"/>
      <c r="B2762" s="20" t="str">
        <f t="shared" si="174"/>
        <v>00.03.27.5.1.1.1.B.88.2022</v>
      </c>
      <c r="C2762" s="85">
        <v>88</v>
      </c>
      <c r="D2762" s="85" t="s">
        <v>1085</v>
      </c>
      <c r="E2762" s="85" t="s">
        <v>1103</v>
      </c>
      <c r="F2762" s="85" t="s">
        <v>893</v>
      </c>
      <c r="G2762" s="210"/>
      <c r="H2762" s="280" t="s">
        <v>1094</v>
      </c>
      <c r="I2762" s="111">
        <v>2022</v>
      </c>
      <c r="J2762" s="2" t="s">
        <v>1105</v>
      </c>
      <c r="K2762" s="2"/>
      <c r="L2762" s="2" t="s">
        <v>1104</v>
      </c>
      <c r="M2762" s="2"/>
      <c r="N2762" s="2">
        <v>1</v>
      </c>
      <c r="O2762" s="111" t="s">
        <v>950</v>
      </c>
      <c r="P2762" s="113" t="s">
        <v>854</v>
      </c>
      <c r="Q2762" s="85" t="s">
        <v>56</v>
      </c>
      <c r="R2762" s="85"/>
      <c r="S2762" s="85"/>
    </row>
    <row r="2763" spans="1:19" ht="15.75" x14ac:dyDescent="0.25">
      <c r="A2763" s="2"/>
      <c r="B2763" s="20" t="str">
        <f t="shared" si="174"/>
        <v>00.03.27.5.1.1.1.B.89.2022</v>
      </c>
      <c r="C2763" s="85">
        <v>89</v>
      </c>
      <c r="D2763" s="85" t="s">
        <v>1085</v>
      </c>
      <c r="E2763" s="85" t="s">
        <v>1103</v>
      </c>
      <c r="F2763" s="85" t="s">
        <v>893</v>
      </c>
      <c r="G2763" s="210"/>
      <c r="H2763" s="280" t="s">
        <v>1094</v>
      </c>
      <c r="I2763" s="111">
        <v>2022</v>
      </c>
      <c r="J2763" s="2" t="s">
        <v>1105</v>
      </c>
      <c r="K2763" s="2"/>
      <c r="L2763" s="2" t="s">
        <v>1104</v>
      </c>
      <c r="M2763" s="2"/>
      <c r="N2763" s="2">
        <v>1</v>
      </c>
      <c r="O2763" s="111" t="s">
        <v>950</v>
      </c>
      <c r="P2763" s="113" t="s">
        <v>854</v>
      </c>
      <c r="Q2763" s="85" t="s">
        <v>56</v>
      </c>
      <c r="R2763" s="85"/>
      <c r="S2763" s="85"/>
    </row>
    <row r="2764" spans="1:19" ht="15.75" x14ac:dyDescent="0.25">
      <c r="A2764" s="2"/>
      <c r="B2764" s="20" t="str">
        <f t="shared" si="174"/>
        <v>00.03.27.5.1.1.1.B.90.2022</v>
      </c>
      <c r="C2764" s="85">
        <v>90</v>
      </c>
      <c r="D2764" s="85" t="s">
        <v>1085</v>
      </c>
      <c r="E2764" s="85" t="s">
        <v>858</v>
      </c>
      <c r="F2764" s="85" t="s">
        <v>893</v>
      </c>
      <c r="G2764" s="210"/>
      <c r="H2764" s="280" t="s">
        <v>1094</v>
      </c>
      <c r="I2764" s="111">
        <v>2022</v>
      </c>
      <c r="J2764" s="2" t="s">
        <v>59</v>
      </c>
      <c r="K2764" s="2"/>
      <c r="L2764" s="2" t="s">
        <v>59</v>
      </c>
      <c r="M2764" s="2"/>
      <c r="N2764" s="2">
        <v>1</v>
      </c>
      <c r="O2764" s="111" t="s">
        <v>950</v>
      </c>
      <c r="P2764" s="113" t="s">
        <v>854</v>
      </c>
      <c r="Q2764" s="85"/>
      <c r="R2764" s="85"/>
      <c r="S2764" s="85"/>
    </row>
    <row r="2765" spans="1:19" ht="15.75" x14ac:dyDescent="0.25">
      <c r="A2765" s="2"/>
      <c r="B2765" s="20" t="str">
        <f t="shared" si="174"/>
        <v>00.03.27.5.1.1.1.B.91.2022</v>
      </c>
      <c r="C2765" s="85">
        <v>91</v>
      </c>
      <c r="D2765" s="85" t="s">
        <v>1085</v>
      </c>
      <c r="E2765" s="85" t="s">
        <v>1107</v>
      </c>
      <c r="F2765" s="132" t="s">
        <v>893</v>
      </c>
      <c r="G2765" s="197">
        <v>999500</v>
      </c>
      <c r="H2765" s="280" t="s">
        <v>1108</v>
      </c>
      <c r="I2765" s="111">
        <v>2022</v>
      </c>
      <c r="J2765" s="2" t="s">
        <v>1109</v>
      </c>
      <c r="K2765" s="2"/>
      <c r="L2765" s="2" t="s">
        <v>59</v>
      </c>
      <c r="M2765" s="2"/>
      <c r="N2765" s="2">
        <v>1</v>
      </c>
      <c r="O2765" s="111" t="s">
        <v>950</v>
      </c>
      <c r="P2765" s="5" t="s">
        <v>1097</v>
      </c>
      <c r="Q2765" s="85" t="s">
        <v>56</v>
      </c>
      <c r="R2765" s="85"/>
      <c r="S2765" s="85"/>
    </row>
    <row r="2766" spans="1:19" ht="15.75" x14ac:dyDescent="0.25">
      <c r="A2766" s="2"/>
      <c r="B2766" s="20" t="str">
        <f t="shared" si="174"/>
        <v>00.03.27.5.1.1.1.B.92.2022</v>
      </c>
      <c r="C2766" s="85">
        <v>92</v>
      </c>
      <c r="D2766" s="85" t="s">
        <v>1085</v>
      </c>
      <c r="E2766" s="85" t="s">
        <v>1107</v>
      </c>
      <c r="F2766" s="132" t="s">
        <v>893</v>
      </c>
      <c r="G2766" s="197">
        <v>999500</v>
      </c>
      <c r="H2766" s="280" t="s">
        <v>1108</v>
      </c>
      <c r="I2766" s="111">
        <v>2022</v>
      </c>
      <c r="J2766" s="2" t="s">
        <v>1109</v>
      </c>
      <c r="K2766" s="2"/>
      <c r="L2766" s="2" t="s">
        <v>59</v>
      </c>
      <c r="M2766" s="2"/>
      <c r="N2766" s="2">
        <v>1</v>
      </c>
      <c r="O2766" s="111" t="s">
        <v>950</v>
      </c>
      <c r="P2766" s="113" t="s">
        <v>854</v>
      </c>
      <c r="Q2766" s="85" t="s">
        <v>56</v>
      </c>
      <c r="R2766" s="85"/>
      <c r="S2766" s="85"/>
    </row>
    <row r="2767" spans="1:19" ht="15.75" x14ac:dyDescent="0.25">
      <c r="A2767" s="2"/>
      <c r="B2767" s="20" t="str">
        <f t="shared" si="174"/>
        <v>00.03.27.5.1.1.1.B.93.2022</v>
      </c>
      <c r="C2767" s="85">
        <v>93</v>
      </c>
      <c r="D2767" s="85" t="s">
        <v>1085</v>
      </c>
      <c r="E2767" s="85" t="s">
        <v>1107</v>
      </c>
      <c r="F2767" s="132" t="s">
        <v>893</v>
      </c>
      <c r="G2767" s="197">
        <v>999500</v>
      </c>
      <c r="H2767" s="280" t="s">
        <v>1108</v>
      </c>
      <c r="I2767" s="111">
        <v>2022</v>
      </c>
      <c r="J2767" s="2" t="s">
        <v>1109</v>
      </c>
      <c r="K2767" s="2"/>
      <c r="L2767" s="2" t="s">
        <v>59</v>
      </c>
      <c r="M2767" s="2"/>
      <c r="N2767" s="2">
        <v>1</v>
      </c>
      <c r="O2767" s="111" t="s">
        <v>950</v>
      </c>
      <c r="P2767" s="113" t="s">
        <v>854</v>
      </c>
      <c r="Q2767" s="85" t="s">
        <v>56</v>
      </c>
      <c r="R2767" s="85"/>
      <c r="S2767" s="85"/>
    </row>
    <row r="2768" spans="1:19" ht="15.75" x14ac:dyDescent="0.25">
      <c r="A2768" s="2"/>
      <c r="B2768" s="20" t="str">
        <f t="shared" si="174"/>
        <v>00.03.27.5.1.1.1.B.94.2022</v>
      </c>
      <c r="C2768" s="85">
        <v>94</v>
      </c>
      <c r="D2768" s="85" t="s">
        <v>1085</v>
      </c>
      <c r="E2768" s="85" t="s">
        <v>1107</v>
      </c>
      <c r="F2768" s="132" t="s">
        <v>893</v>
      </c>
      <c r="G2768" s="197">
        <v>999500</v>
      </c>
      <c r="H2768" s="280" t="s">
        <v>1108</v>
      </c>
      <c r="I2768" s="111">
        <v>2022</v>
      </c>
      <c r="J2768" s="2" t="s">
        <v>1109</v>
      </c>
      <c r="K2768" s="2"/>
      <c r="L2768" s="2" t="s">
        <v>59</v>
      </c>
      <c r="M2768" s="2"/>
      <c r="N2768" s="2">
        <v>1</v>
      </c>
      <c r="O2768" s="111" t="s">
        <v>950</v>
      </c>
      <c r="P2768" s="113" t="s">
        <v>854</v>
      </c>
      <c r="Q2768" s="85" t="s">
        <v>56</v>
      </c>
      <c r="R2768" s="85"/>
      <c r="S2768" s="85"/>
    </row>
    <row r="2769" spans="1:19" ht="15.75" x14ac:dyDescent="0.25">
      <c r="A2769" s="2"/>
      <c r="B2769" s="20" t="str">
        <f t="shared" si="174"/>
        <v>00.03.27.5.1.1.1.B.95.2022</v>
      </c>
      <c r="C2769" s="85">
        <v>95</v>
      </c>
      <c r="D2769" s="85" t="s">
        <v>1085</v>
      </c>
      <c r="E2769" s="85" t="s">
        <v>1107</v>
      </c>
      <c r="F2769" s="132" t="s">
        <v>893</v>
      </c>
      <c r="G2769" s="197">
        <v>999500</v>
      </c>
      <c r="H2769" s="280" t="s">
        <v>1108</v>
      </c>
      <c r="I2769" s="111">
        <v>2022</v>
      </c>
      <c r="J2769" s="2" t="s">
        <v>1109</v>
      </c>
      <c r="K2769" s="2"/>
      <c r="L2769" s="2" t="s">
        <v>59</v>
      </c>
      <c r="M2769" s="2"/>
      <c r="N2769" s="2">
        <v>1</v>
      </c>
      <c r="O2769" s="111" t="s">
        <v>950</v>
      </c>
      <c r="P2769" s="113" t="s">
        <v>854</v>
      </c>
      <c r="Q2769" s="85" t="s">
        <v>56</v>
      </c>
      <c r="R2769" s="85"/>
      <c r="S2769" s="85"/>
    </row>
    <row r="2770" spans="1:19" ht="15.75" x14ac:dyDescent="0.25">
      <c r="A2770" s="2"/>
      <c r="B2770" s="20" t="str">
        <f t="shared" si="174"/>
        <v>00.03.27.5.1.1.1.B.96.2022</v>
      </c>
      <c r="C2770" s="85">
        <v>96</v>
      </c>
      <c r="D2770" s="85" t="s">
        <v>1085</v>
      </c>
      <c r="E2770" s="85" t="s">
        <v>1107</v>
      </c>
      <c r="F2770" s="132" t="s">
        <v>893</v>
      </c>
      <c r="G2770" s="197">
        <v>999500</v>
      </c>
      <c r="H2770" s="280" t="s">
        <v>1108</v>
      </c>
      <c r="I2770" s="111">
        <v>2022</v>
      </c>
      <c r="J2770" s="2" t="s">
        <v>1109</v>
      </c>
      <c r="K2770" s="2"/>
      <c r="L2770" s="2" t="s">
        <v>59</v>
      </c>
      <c r="M2770" s="2"/>
      <c r="N2770" s="2">
        <v>1</v>
      </c>
      <c r="O2770" s="111" t="s">
        <v>950</v>
      </c>
      <c r="P2770" s="113" t="s">
        <v>854</v>
      </c>
      <c r="Q2770" s="85" t="s">
        <v>56</v>
      </c>
      <c r="R2770" s="85"/>
      <c r="S2770" s="85"/>
    </row>
    <row r="2771" spans="1:19" ht="15.75" x14ac:dyDescent="0.25">
      <c r="A2771" s="2"/>
      <c r="B2771" s="20" t="str">
        <f t="shared" si="174"/>
        <v>00.03.27.5.1.1.1.B.97.2022</v>
      </c>
      <c r="C2771" s="85">
        <v>97</v>
      </c>
      <c r="D2771" s="85" t="s">
        <v>1085</v>
      </c>
      <c r="E2771" s="85" t="s">
        <v>1107</v>
      </c>
      <c r="F2771" s="132" t="s">
        <v>893</v>
      </c>
      <c r="G2771" s="197">
        <v>999500</v>
      </c>
      <c r="H2771" s="280" t="s">
        <v>1108</v>
      </c>
      <c r="I2771" s="111">
        <v>2022</v>
      </c>
      <c r="J2771" s="2" t="s">
        <v>1109</v>
      </c>
      <c r="K2771" s="2"/>
      <c r="L2771" s="2" t="s">
        <v>59</v>
      </c>
      <c r="M2771" s="2"/>
      <c r="N2771" s="2">
        <v>1</v>
      </c>
      <c r="O2771" s="111" t="s">
        <v>950</v>
      </c>
      <c r="P2771" s="113" t="s">
        <v>854</v>
      </c>
      <c r="Q2771" s="85" t="s">
        <v>56</v>
      </c>
      <c r="R2771" s="85"/>
      <c r="S2771" s="85"/>
    </row>
    <row r="2772" spans="1:19" ht="15.75" x14ac:dyDescent="0.25">
      <c r="A2772" s="2"/>
      <c r="B2772" s="20" t="str">
        <f t="shared" si="174"/>
        <v>00.03.27.5.1.1.1.B.98.2022</v>
      </c>
      <c r="C2772" s="85">
        <v>98</v>
      </c>
      <c r="D2772" s="85" t="s">
        <v>1085</v>
      </c>
      <c r="E2772" s="85" t="s">
        <v>1107</v>
      </c>
      <c r="F2772" s="132" t="s">
        <v>893</v>
      </c>
      <c r="G2772" s="197">
        <v>999500</v>
      </c>
      <c r="H2772" s="280" t="s">
        <v>1108</v>
      </c>
      <c r="I2772" s="111">
        <v>2022</v>
      </c>
      <c r="J2772" s="2" t="s">
        <v>1109</v>
      </c>
      <c r="K2772" s="2"/>
      <c r="L2772" s="2" t="s">
        <v>59</v>
      </c>
      <c r="M2772" s="2"/>
      <c r="N2772" s="2">
        <v>1</v>
      </c>
      <c r="O2772" s="111" t="s">
        <v>950</v>
      </c>
      <c r="P2772" s="113" t="s">
        <v>854</v>
      </c>
      <c r="Q2772" s="85" t="s">
        <v>56</v>
      </c>
      <c r="R2772" s="85"/>
      <c r="S2772" s="85"/>
    </row>
    <row r="2773" spans="1:19" ht="15.75" x14ac:dyDescent="0.25">
      <c r="A2773" s="2"/>
      <c r="B2773" s="20" t="str">
        <f t="shared" si="174"/>
        <v>00.03.27.5.1.1.1.B.99.2022</v>
      </c>
      <c r="C2773" s="85">
        <v>99</v>
      </c>
      <c r="D2773" s="85" t="s">
        <v>1085</v>
      </c>
      <c r="E2773" s="85" t="s">
        <v>1107</v>
      </c>
      <c r="F2773" s="132" t="s">
        <v>893</v>
      </c>
      <c r="G2773" s="197">
        <v>999500</v>
      </c>
      <c r="H2773" s="280" t="s">
        <v>1108</v>
      </c>
      <c r="I2773" s="111">
        <v>2022</v>
      </c>
      <c r="J2773" s="2" t="s">
        <v>1109</v>
      </c>
      <c r="K2773" s="2"/>
      <c r="L2773" s="2" t="s">
        <v>59</v>
      </c>
      <c r="M2773" s="2"/>
      <c r="N2773" s="2">
        <v>1</v>
      </c>
      <c r="O2773" s="111" t="s">
        <v>950</v>
      </c>
      <c r="P2773" s="113" t="s">
        <v>854</v>
      </c>
      <c r="Q2773" s="85" t="s">
        <v>56</v>
      </c>
      <c r="R2773" s="85"/>
      <c r="S2773" s="85"/>
    </row>
    <row r="2774" spans="1:19" ht="15.75" x14ac:dyDescent="0.25">
      <c r="A2774" s="2"/>
      <c r="B2774" s="20" t="str">
        <f t="shared" si="174"/>
        <v>00.03.27.5.1.1.1.B.100.2022</v>
      </c>
      <c r="C2774" s="85">
        <v>100</v>
      </c>
      <c r="D2774" s="85" t="s">
        <v>1085</v>
      </c>
      <c r="E2774" s="85" t="s">
        <v>1107</v>
      </c>
      <c r="F2774" s="132" t="s">
        <v>893</v>
      </c>
      <c r="G2774" s="197">
        <v>999500</v>
      </c>
      <c r="H2774" s="280" t="s">
        <v>1108</v>
      </c>
      <c r="I2774" s="111">
        <v>2022</v>
      </c>
      <c r="J2774" s="2" t="s">
        <v>1109</v>
      </c>
      <c r="K2774" s="2"/>
      <c r="L2774" s="2" t="s">
        <v>59</v>
      </c>
      <c r="M2774" s="2"/>
      <c r="N2774" s="2">
        <v>1</v>
      </c>
      <c r="O2774" s="111" t="s">
        <v>950</v>
      </c>
      <c r="P2774" s="113" t="s">
        <v>854</v>
      </c>
      <c r="Q2774" s="85" t="s">
        <v>56</v>
      </c>
      <c r="R2774" s="85"/>
      <c r="S2774" s="85"/>
    </row>
    <row r="2775" spans="1:19" ht="15.75" x14ac:dyDescent="0.25">
      <c r="A2775" s="2"/>
      <c r="B2775" s="20" t="str">
        <f t="shared" si="174"/>
        <v>00.03.27.5.1.1.1.B.101.2022</v>
      </c>
      <c r="C2775" s="85">
        <v>101</v>
      </c>
      <c r="D2775" s="85" t="s">
        <v>1085</v>
      </c>
      <c r="E2775" s="85" t="s">
        <v>1107</v>
      </c>
      <c r="F2775" s="132" t="s">
        <v>893</v>
      </c>
      <c r="G2775" s="197">
        <v>999500</v>
      </c>
      <c r="H2775" s="280" t="s">
        <v>1108</v>
      </c>
      <c r="I2775" s="111">
        <v>2022</v>
      </c>
      <c r="J2775" s="2" t="s">
        <v>1109</v>
      </c>
      <c r="K2775" s="2"/>
      <c r="L2775" s="2" t="s">
        <v>59</v>
      </c>
      <c r="M2775" s="2"/>
      <c r="N2775" s="2">
        <v>1</v>
      </c>
      <c r="O2775" s="111" t="s">
        <v>950</v>
      </c>
      <c r="P2775" s="113" t="s">
        <v>854</v>
      </c>
      <c r="Q2775" s="85" t="s">
        <v>56</v>
      </c>
      <c r="R2775" s="85"/>
      <c r="S2775" s="85"/>
    </row>
    <row r="2776" spans="1:19" ht="15.75" x14ac:dyDescent="0.25">
      <c r="A2776" s="2"/>
      <c r="B2776" s="20" t="str">
        <f t="shared" ref="B2776" si="177">"00.03.27.5.1.1.1.B."&amp;C2776&amp;D2776&amp;I2776</f>
        <v>00.03.27.5.1.1.1.B.102.2022</v>
      </c>
      <c r="C2776" s="85">
        <v>102</v>
      </c>
      <c r="D2776" s="85" t="s">
        <v>1085</v>
      </c>
      <c r="E2776" s="85" t="s">
        <v>1107</v>
      </c>
      <c r="F2776" s="132" t="s">
        <v>893</v>
      </c>
      <c r="G2776" s="197">
        <v>999500</v>
      </c>
      <c r="H2776" s="280" t="s">
        <v>1108</v>
      </c>
      <c r="I2776" s="111">
        <v>2022</v>
      </c>
      <c r="J2776" s="2" t="s">
        <v>1109</v>
      </c>
      <c r="K2776" s="2"/>
      <c r="L2776" s="2" t="s">
        <v>59</v>
      </c>
      <c r="M2776" s="2"/>
      <c r="N2776" s="2">
        <v>1</v>
      </c>
      <c r="O2776" s="111" t="s">
        <v>950</v>
      </c>
      <c r="P2776" s="113" t="s">
        <v>854</v>
      </c>
      <c r="Q2776" s="85" t="s">
        <v>56</v>
      </c>
      <c r="R2776" s="85"/>
      <c r="S2776" s="85"/>
    </row>
    <row r="2777" spans="1:19" ht="15.75" x14ac:dyDescent="0.25">
      <c r="A2777" s="2"/>
      <c r="B2777" s="20" t="str">
        <f t="shared" ref="B2777:B2799" si="178">"00.03.27.5.1.1.1.B."&amp;C2777&amp;D2777&amp;I2777</f>
        <v>00.03.27.5.1.1.1.B.103.2022</v>
      </c>
      <c r="C2777" s="85">
        <v>103</v>
      </c>
      <c r="D2777" s="85" t="s">
        <v>1085</v>
      </c>
      <c r="E2777" s="85" t="s">
        <v>1107</v>
      </c>
      <c r="F2777" s="132" t="s">
        <v>893</v>
      </c>
      <c r="G2777" s="197">
        <v>999500</v>
      </c>
      <c r="H2777" s="280" t="s">
        <v>1108</v>
      </c>
      <c r="I2777" s="111">
        <v>2022</v>
      </c>
      <c r="J2777" s="2" t="s">
        <v>1109</v>
      </c>
      <c r="K2777" s="2"/>
      <c r="L2777" s="2" t="s">
        <v>59</v>
      </c>
      <c r="M2777" s="2"/>
      <c r="N2777" s="2">
        <v>1</v>
      </c>
      <c r="O2777" s="111" t="s">
        <v>950</v>
      </c>
      <c r="P2777" s="113" t="s">
        <v>854</v>
      </c>
      <c r="Q2777" s="85" t="s">
        <v>56</v>
      </c>
      <c r="R2777" s="85"/>
      <c r="S2777" s="85"/>
    </row>
    <row r="2778" spans="1:19" ht="15.75" x14ac:dyDescent="0.25">
      <c r="A2778" s="2"/>
      <c r="B2778" s="20" t="str">
        <f t="shared" si="178"/>
        <v>00.03.27.5.1.1.1.B.104.2022</v>
      </c>
      <c r="C2778" s="85">
        <v>104</v>
      </c>
      <c r="D2778" s="85" t="s">
        <v>1085</v>
      </c>
      <c r="E2778" s="85" t="s">
        <v>1107</v>
      </c>
      <c r="F2778" s="132" t="s">
        <v>893</v>
      </c>
      <c r="G2778" s="197">
        <v>999500</v>
      </c>
      <c r="H2778" s="280" t="s">
        <v>1108</v>
      </c>
      <c r="I2778" s="111">
        <v>2022</v>
      </c>
      <c r="J2778" s="2" t="s">
        <v>1109</v>
      </c>
      <c r="K2778" s="2"/>
      <c r="L2778" s="2" t="s">
        <v>59</v>
      </c>
      <c r="M2778" s="2"/>
      <c r="N2778" s="2">
        <v>1</v>
      </c>
      <c r="O2778" s="111" t="s">
        <v>950</v>
      </c>
      <c r="P2778" s="113" t="s">
        <v>854</v>
      </c>
      <c r="Q2778" s="85" t="s">
        <v>56</v>
      </c>
      <c r="R2778" s="85"/>
      <c r="S2778" s="85"/>
    </row>
    <row r="2779" spans="1:19" ht="15.75" x14ac:dyDescent="0.25">
      <c r="A2779" s="2"/>
      <c r="B2779" s="20" t="str">
        <f t="shared" si="178"/>
        <v>00.03.27.5.1.1.1.B.105.2022</v>
      </c>
      <c r="C2779" s="85">
        <v>105</v>
      </c>
      <c r="D2779" s="85" t="s">
        <v>1085</v>
      </c>
      <c r="E2779" s="85" t="s">
        <v>1107</v>
      </c>
      <c r="F2779" s="132" t="s">
        <v>893</v>
      </c>
      <c r="G2779" s="197">
        <v>999500</v>
      </c>
      <c r="H2779" s="280" t="s">
        <v>1108</v>
      </c>
      <c r="I2779" s="111">
        <v>2022</v>
      </c>
      <c r="J2779" s="2" t="s">
        <v>1109</v>
      </c>
      <c r="K2779" s="2"/>
      <c r="L2779" s="2" t="s">
        <v>59</v>
      </c>
      <c r="M2779" s="2"/>
      <c r="N2779" s="2">
        <v>1</v>
      </c>
      <c r="O2779" s="111" t="s">
        <v>950</v>
      </c>
      <c r="P2779" s="113" t="s">
        <v>854</v>
      </c>
      <c r="Q2779" s="85" t="s">
        <v>56</v>
      </c>
      <c r="R2779" s="85"/>
      <c r="S2779" s="85"/>
    </row>
    <row r="2780" spans="1:19" ht="15.75" x14ac:dyDescent="0.25">
      <c r="A2780" s="2"/>
      <c r="B2780" s="20" t="str">
        <f t="shared" si="178"/>
        <v>00.03.27.5.1.1.1.B.106.2022</v>
      </c>
      <c r="C2780" s="85">
        <v>106</v>
      </c>
      <c r="D2780" s="85" t="s">
        <v>1085</v>
      </c>
      <c r="E2780" s="85" t="s">
        <v>1107</v>
      </c>
      <c r="F2780" s="132" t="s">
        <v>893</v>
      </c>
      <c r="G2780" s="197">
        <v>999500</v>
      </c>
      <c r="H2780" s="280" t="s">
        <v>1108</v>
      </c>
      <c r="I2780" s="111">
        <v>2022</v>
      </c>
      <c r="J2780" s="2" t="s">
        <v>1109</v>
      </c>
      <c r="K2780" s="2"/>
      <c r="L2780" s="2" t="s">
        <v>59</v>
      </c>
      <c r="M2780" s="2"/>
      <c r="N2780" s="2">
        <v>1</v>
      </c>
      <c r="O2780" s="111" t="s">
        <v>950</v>
      </c>
      <c r="P2780" s="113" t="s">
        <v>854</v>
      </c>
      <c r="Q2780" s="85" t="s">
        <v>56</v>
      </c>
      <c r="R2780" s="85"/>
      <c r="S2780" s="85"/>
    </row>
    <row r="2781" spans="1:19" ht="15.75" x14ac:dyDescent="0.25">
      <c r="A2781" s="2"/>
      <c r="B2781" s="20" t="str">
        <f t="shared" si="178"/>
        <v>00.03.27.5.1.1.1.B.107.2022</v>
      </c>
      <c r="C2781" s="85">
        <v>107</v>
      </c>
      <c r="D2781" s="85" t="s">
        <v>1085</v>
      </c>
      <c r="E2781" s="85" t="s">
        <v>1107</v>
      </c>
      <c r="F2781" s="132" t="s">
        <v>893</v>
      </c>
      <c r="G2781" s="197">
        <v>999500</v>
      </c>
      <c r="H2781" s="280" t="s">
        <v>1108</v>
      </c>
      <c r="I2781" s="111">
        <v>2022</v>
      </c>
      <c r="J2781" s="2" t="s">
        <v>1109</v>
      </c>
      <c r="K2781" s="2"/>
      <c r="L2781" s="2" t="s">
        <v>59</v>
      </c>
      <c r="M2781" s="2"/>
      <c r="N2781" s="2">
        <v>1</v>
      </c>
      <c r="O2781" s="111" t="s">
        <v>950</v>
      </c>
      <c r="P2781" s="113" t="s">
        <v>854</v>
      </c>
      <c r="Q2781" s="85" t="s">
        <v>56</v>
      </c>
      <c r="R2781" s="85"/>
      <c r="S2781" s="85"/>
    </row>
    <row r="2782" spans="1:19" ht="15.75" x14ac:dyDescent="0.25">
      <c r="A2782" s="2"/>
      <c r="B2782" s="20" t="str">
        <f t="shared" si="178"/>
        <v>00.03.27.5.1.1.1.B.108.2022</v>
      </c>
      <c r="C2782" s="85">
        <v>108</v>
      </c>
      <c r="D2782" s="85" t="s">
        <v>1085</v>
      </c>
      <c r="E2782" s="85" t="s">
        <v>1107</v>
      </c>
      <c r="F2782" s="132" t="s">
        <v>893</v>
      </c>
      <c r="G2782" s="197">
        <v>999500</v>
      </c>
      <c r="H2782" s="280" t="s">
        <v>1108</v>
      </c>
      <c r="I2782" s="111">
        <v>2022</v>
      </c>
      <c r="J2782" s="2" t="s">
        <v>1109</v>
      </c>
      <c r="K2782" s="2"/>
      <c r="L2782" s="2" t="s">
        <v>59</v>
      </c>
      <c r="M2782" s="2"/>
      <c r="N2782" s="2">
        <v>1</v>
      </c>
      <c r="O2782" s="111" t="s">
        <v>950</v>
      </c>
      <c r="P2782" s="113" t="s">
        <v>854</v>
      </c>
      <c r="Q2782" s="85" t="s">
        <v>56</v>
      </c>
      <c r="R2782" s="85"/>
      <c r="S2782" s="85"/>
    </row>
    <row r="2783" spans="1:19" ht="15.75" x14ac:dyDescent="0.25">
      <c r="A2783" s="2"/>
      <c r="B2783" s="20" t="str">
        <f t="shared" si="178"/>
        <v>00.03.27.5.1.1.1.B.109.2022</v>
      </c>
      <c r="C2783" s="85">
        <v>109</v>
      </c>
      <c r="D2783" s="85" t="s">
        <v>1085</v>
      </c>
      <c r="E2783" s="85" t="s">
        <v>1107</v>
      </c>
      <c r="F2783" s="132" t="s">
        <v>893</v>
      </c>
      <c r="G2783" s="197">
        <v>999500</v>
      </c>
      <c r="H2783" s="280" t="s">
        <v>1108</v>
      </c>
      <c r="I2783" s="111">
        <v>2022</v>
      </c>
      <c r="J2783" s="2" t="s">
        <v>1109</v>
      </c>
      <c r="K2783" s="2"/>
      <c r="L2783" s="2" t="s">
        <v>59</v>
      </c>
      <c r="M2783" s="2"/>
      <c r="N2783" s="2">
        <v>1</v>
      </c>
      <c r="O2783" s="111" t="s">
        <v>950</v>
      </c>
      <c r="P2783" s="113" t="s">
        <v>854</v>
      </c>
      <c r="Q2783" s="85" t="s">
        <v>56</v>
      </c>
      <c r="R2783" s="85"/>
      <c r="S2783" s="85"/>
    </row>
    <row r="2784" spans="1:19" ht="15.75" x14ac:dyDescent="0.25">
      <c r="A2784" s="2"/>
      <c r="B2784" s="20" t="str">
        <f t="shared" si="178"/>
        <v>00.03.27.5.1.1.1.B.110.2022</v>
      </c>
      <c r="C2784" s="85">
        <v>110</v>
      </c>
      <c r="D2784" s="85" t="s">
        <v>1085</v>
      </c>
      <c r="E2784" s="85" t="s">
        <v>1107</v>
      </c>
      <c r="F2784" s="132" t="s">
        <v>893</v>
      </c>
      <c r="G2784" s="197">
        <v>999500</v>
      </c>
      <c r="H2784" s="280" t="s">
        <v>1108</v>
      </c>
      <c r="I2784" s="111">
        <v>2022</v>
      </c>
      <c r="J2784" s="2" t="s">
        <v>1109</v>
      </c>
      <c r="K2784" s="2"/>
      <c r="L2784" s="2" t="s">
        <v>59</v>
      </c>
      <c r="M2784" s="2"/>
      <c r="N2784" s="2">
        <v>1</v>
      </c>
      <c r="O2784" s="111" t="s">
        <v>950</v>
      </c>
      <c r="P2784" s="113" t="s">
        <v>854</v>
      </c>
      <c r="Q2784" s="85"/>
      <c r="R2784" s="85"/>
      <c r="S2784" s="85"/>
    </row>
    <row r="2785" spans="1:19" ht="15.75" x14ac:dyDescent="0.25">
      <c r="A2785" s="183"/>
      <c r="B2785" s="20" t="str">
        <f t="shared" si="178"/>
        <v>00.03.27.5.1.1.1.B.111.2024</v>
      </c>
      <c r="C2785" s="85">
        <v>111</v>
      </c>
      <c r="D2785" s="85" t="s">
        <v>1085</v>
      </c>
      <c r="E2785" s="85" t="s">
        <v>409</v>
      </c>
      <c r="F2785" s="132" t="s">
        <v>893</v>
      </c>
      <c r="G2785" s="197">
        <f>7875000/15</f>
        <v>525000</v>
      </c>
      <c r="H2785" s="280" t="s">
        <v>1556</v>
      </c>
      <c r="I2785" s="111">
        <v>2024</v>
      </c>
      <c r="J2785" s="2" t="s">
        <v>812</v>
      </c>
      <c r="K2785" s="2" t="s">
        <v>59</v>
      </c>
      <c r="L2785" s="2" t="s">
        <v>59</v>
      </c>
      <c r="M2785" s="2"/>
      <c r="N2785" s="2">
        <v>1</v>
      </c>
      <c r="O2785" s="111" t="s">
        <v>854</v>
      </c>
      <c r="P2785" s="113" t="s">
        <v>854</v>
      </c>
      <c r="Q2785" s="219"/>
      <c r="R2785" s="219"/>
      <c r="S2785" s="219"/>
    </row>
    <row r="2786" spans="1:19" ht="15.75" x14ac:dyDescent="0.25">
      <c r="A2786" s="183"/>
      <c r="B2786" s="20" t="str">
        <f t="shared" si="178"/>
        <v>00.03.27.5.1.1.1.B.112.2024</v>
      </c>
      <c r="C2786" s="85">
        <v>112</v>
      </c>
      <c r="D2786" s="85" t="s">
        <v>1085</v>
      </c>
      <c r="E2786" s="85" t="s">
        <v>409</v>
      </c>
      <c r="F2786" s="132" t="s">
        <v>893</v>
      </c>
      <c r="G2786" s="197">
        <f t="shared" ref="G2786:G2799" si="179">7875000/15</f>
        <v>525000</v>
      </c>
      <c r="H2786" s="280" t="s">
        <v>1556</v>
      </c>
      <c r="I2786" s="111">
        <v>2024</v>
      </c>
      <c r="J2786" s="2" t="s">
        <v>812</v>
      </c>
      <c r="K2786" s="2" t="s">
        <v>59</v>
      </c>
      <c r="L2786" s="2" t="s">
        <v>59</v>
      </c>
      <c r="M2786" s="2"/>
      <c r="N2786" s="2">
        <v>1</v>
      </c>
      <c r="O2786" s="111" t="s">
        <v>854</v>
      </c>
      <c r="P2786" s="113" t="s">
        <v>854</v>
      </c>
      <c r="Q2786" s="219"/>
      <c r="R2786" s="219"/>
      <c r="S2786" s="219"/>
    </row>
    <row r="2787" spans="1:19" ht="15.75" x14ac:dyDescent="0.25">
      <c r="A2787" s="183"/>
      <c r="B2787" s="20" t="str">
        <f t="shared" si="178"/>
        <v>00.03.27.5.1.1.1.B.113.2024</v>
      </c>
      <c r="C2787" s="85">
        <v>113</v>
      </c>
      <c r="D2787" s="85" t="s">
        <v>1085</v>
      </c>
      <c r="E2787" s="85" t="s">
        <v>409</v>
      </c>
      <c r="F2787" s="132" t="s">
        <v>893</v>
      </c>
      <c r="G2787" s="197">
        <f t="shared" si="179"/>
        <v>525000</v>
      </c>
      <c r="H2787" s="280" t="s">
        <v>1556</v>
      </c>
      <c r="I2787" s="111">
        <v>2024</v>
      </c>
      <c r="J2787" s="2" t="s">
        <v>812</v>
      </c>
      <c r="K2787" s="2" t="s">
        <v>59</v>
      </c>
      <c r="L2787" s="2" t="s">
        <v>59</v>
      </c>
      <c r="M2787" s="2"/>
      <c r="N2787" s="2">
        <v>1</v>
      </c>
      <c r="O2787" s="111" t="s">
        <v>854</v>
      </c>
      <c r="P2787" s="113" t="s">
        <v>854</v>
      </c>
      <c r="Q2787" s="219"/>
      <c r="R2787" s="219"/>
      <c r="S2787" s="219"/>
    </row>
    <row r="2788" spans="1:19" ht="15.75" x14ac:dyDescent="0.25">
      <c r="A2788" s="183"/>
      <c r="B2788" s="20" t="str">
        <f t="shared" si="178"/>
        <v>00.03.27.5.1.1.1.B.114.2024</v>
      </c>
      <c r="C2788" s="85">
        <v>114</v>
      </c>
      <c r="D2788" s="85" t="s">
        <v>1085</v>
      </c>
      <c r="E2788" s="85" t="s">
        <v>409</v>
      </c>
      <c r="F2788" s="132" t="s">
        <v>893</v>
      </c>
      <c r="G2788" s="197">
        <f t="shared" si="179"/>
        <v>525000</v>
      </c>
      <c r="H2788" s="280" t="s">
        <v>1556</v>
      </c>
      <c r="I2788" s="111">
        <v>2024</v>
      </c>
      <c r="J2788" s="2" t="s">
        <v>812</v>
      </c>
      <c r="K2788" s="2" t="s">
        <v>59</v>
      </c>
      <c r="L2788" s="2" t="s">
        <v>59</v>
      </c>
      <c r="M2788" s="2"/>
      <c r="N2788" s="2">
        <v>1</v>
      </c>
      <c r="O2788" s="111" t="s">
        <v>854</v>
      </c>
      <c r="P2788" s="113" t="s">
        <v>854</v>
      </c>
      <c r="Q2788" s="219"/>
      <c r="R2788" s="219"/>
      <c r="S2788" s="219"/>
    </row>
    <row r="2789" spans="1:19" ht="15.75" x14ac:dyDescent="0.25">
      <c r="A2789" s="183"/>
      <c r="B2789" s="20" t="str">
        <f t="shared" si="178"/>
        <v>00.03.27.5.1.1.1.B.115.2024</v>
      </c>
      <c r="C2789" s="85">
        <v>115</v>
      </c>
      <c r="D2789" s="85" t="s">
        <v>1085</v>
      </c>
      <c r="E2789" s="85" t="s">
        <v>409</v>
      </c>
      <c r="F2789" s="132" t="s">
        <v>893</v>
      </c>
      <c r="G2789" s="197">
        <f t="shared" si="179"/>
        <v>525000</v>
      </c>
      <c r="H2789" s="280" t="s">
        <v>1556</v>
      </c>
      <c r="I2789" s="111">
        <v>2024</v>
      </c>
      <c r="J2789" s="2" t="s">
        <v>812</v>
      </c>
      <c r="K2789" s="2" t="s">
        <v>59</v>
      </c>
      <c r="L2789" s="2" t="s">
        <v>59</v>
      </c>
      <c r="M2789" s="2"/>
      <c r="N2789" s="2">
        <v>1</v>
      </c>
      <c r="O2789" s="111" t="s">
        <v>854</v>
      </c>
      <c r="P2789" s="113" t="s">
        <v>854</v>
      </c>
      <c r="Q2789" s="219"/>
      <c r="R2789" s="219"/>
      <c r="S2789" s="219"/>
    </row>
    <row r="2790" spans="1:19" ht="15.75" x14ac:dyDescent="0.25">
      <c r="A2790" s="183"/>
      <c r="B2790" s="20" t="str">
        <f t="shared" si="178"/>
        <v>00.03.27.5.1.1.1.B.116.2024</v>
      </c>
      <c r="C2790" s="85">
        <v>116</v>
      </c>
      <c r="D2790" s="85" t="s">
        <v>1085</v>
      </c>
      <c r="E2790" s="85" t="s">
        <v>409</v>
      </c>
      <c r="F2790" s="132" t="s">
        <v>893</v>
      </c>
      <c r="G2790" s="197">
        <f t="shared" si="179"/>
        <v>525000</v>
      </c>
      <c r="H2790" s="280" t="s">
        <v>1556</v>
      </c>
      <c r="I2790" s="111">
        <v>2024</v>
      </c>
      <c r="J2790" s="2" t="s">
        <v>812</v>
      </c>
      <c r="K2790" s="2" t="s">
        <v>59</v>
      </c>
      <c r="L2790" s="2" t="s">
        <v>59</v>
      </c>
      <c r="M2790" s="2"/>
      <c r="N2790" s="2">
        <v>1</v>
      </c>
      <c r="O2790" s="111" t="s">
        <v>854</v>
      </c>
      <c r="P2790" s="113" t="s">
        <v>854</v>
      </c>
      <c r="Q2790" s="219"/>
      <c r="R2790" s="219"/>
      <c r="S2790" s="219"/>
    </row>
    <row r="2791" spans="1:19" ht="15.75" x14ac:dyDescent="0.25">
      <c r="A2791" s="183"/>
      <c r="B2791" s="20" t="str">
        <f t="shared" si="178"/>
        <v>00.03.27.5.1.1.1.B.117.2024</v>
      </c>
      <c r="C2791" s="85">
        <v>117</v>
      </c>
      <c r="D2791" s="85" t="s">
        <v>1085</v>
      </c>
      <c r="E2791" s="85" t="s">
        <v>409</v>
      </c>
      <c r="F2791" s="132" t="s">
        <v>893</v>
      </c>
      <c r="G2791" s="197">
        <f t="shared" si="179"/>
        <v>525000</v>
      </c>
      <c r="H2791" s="280" t="s">
        <v>1556</v>
      </c>
      <c r="I2791" s="111">
        <v>2024</v>
      </c>
      <c r="J2791" s="2" t="s">
        <v>812</v>
      </c>
      <c r="K2791" s="2" t="s">
        <v>59</v>
      </c>
      <c r="L2791" s="2" t="s">
        <v>59</v>
      </c>
      <c r="M2791" s="2"/>
      <c r="N2791" s="2">
        <v>1</v>
      </c>
      <c r="O2791" s="111" t="s">
        <v>854</v>
      </c>
      <c r="P2791" s="113" t="s">
        <v>854</v>
      </c>
      <c r="Q2791" s="219"/>
      <c r="R2791" s="219"/>
      <c r="S2791" s="219"/>
    </row>
    <row r="2792" spans="1:19" ht="15.75" x14ac:dyDescent="0.25">
      <c r="A2792" s="183"/>
      <c r="B2792" s="20" t="str">
        <f t="shared" si="178"/>
        <v>00.03.27.5.1.1.1.B.118.2024</v>
      </c>
      <c r="C2792" s="85">
        <v>118</v>
      </c>
      <c r="D2792" s="85" t="s">
        <v>1085</v>
      </c>
      <c r="E2792" s="85" t="s">
        <v>409</v>
      </c>
      <c r="F2792" s="132" t="s">
        <v>893</v>
      </c>
      <c r="G2792" s="197">
        <f t="shared" si="179"/>
        <v>525000</v>
      </c>
      <c r="H2792" s="280" t="s">
        <v>1556</v>
      </c>
      <c r="I2792" s="111">
        <v>2024</v>
      </c>
      <c r="J2792" s="2" t="s">
        <v>812</v>
      </c>
      <c r="K2792" s="2" t="s">
        <v>59</v>
      </c>
      <c r="L2792" s="2" t="s">
        <v>59</v>
      </c>
      <c r="M2792" s="2"/>
      <c r="N2792" s="2">
        <v>1</v>
      </c>
      <c r="O2792" s="111" t="s">
        <v>854</v>
      </c>
      <c r="P2792" s="113" t="s">
        <v>854</v>
      </c>
      <c r="Q2792" s="219"/>
      <c r="R2792" s="219"/>
      <c r="S2792" s="219"/>
    </row>
    <row r="2793" spans="1:19" ht="15.75" x14ac:dyDescent="0.25">
      <c r="A2793" s="183"/>
      <c r="B2793" s="20" t="str">
        <f t="shared" si="178"/>
        <v>00.03.27.5.1.1.1.B.119.2024</v>
      </c>
      <c r="C2793" s="85">
        <v>119</v>
      </c>
      <c r="D2793" s="85" t="s">
        <v>1085</v>
      </c>
      <c r="E2793" s="85" t="s">
        <v>409</v>
      </c>
      <c r="F2793" s="132" t="s">
        <v>893</v>
      </c>
      <c r="G2793" s="197">
        <f t="shared" si="179"/>
        <v>525000</v>
      </c>
      <c r="H2793" s="280" t="s">
        <v>1556</v>
      </c>
      <c r="I2793" s="111">
        <v>2024</v>
      </c>
      <c r="J2793" s="2" t="s">
        <v>812</v>
      </c>
      <c r="K2793" s="2" t="s">
        <v>59</v>
      </c>
      <c r="L2793" s="2" t="s">
        <v>59</v>
      </c>
      <c r="M2793" s="2"/>
      <c r="N2793" s="2">
        <v>1</v>
      </c>
      <c r="O2793" s="111" t="s">
        <v>854</v>
      </c>
      <c r="P2793" s="113" t="s">
        <v>854</v>
      </c>
      <c r="Q2793" s="219"/>
      <c r="R2793" s="219"/>
      <c r="S2793" s="219"/>
    </row>
    <row r="2794" spans="1:19" ht="15.75" x14ac:dyDescent="0.25">
      <c r="A2794" s="183"/>
      <c r="B2794" s="20" t="str">
        <f t="shared" si="178"/>
        <v>00.03.27.5.1.1.1.B.120.2024</v>
      </c>
      <c r="C2794" s="85">
        <v>120</v>
      </c>
      <c r="D2794" s="85" t="s">
        <v>1085</v>
      </c>
      <c r="E2794" s="85" t="s">
        <v>409</v>
      </c>
      <c r="F2794" s="132" t="s">
        <v>893</v>
      </c>
      <c r="G2794" s="197">
        <f t="shared" si="179"/>
        <v>525000</v>
      </c>
      <c r="H2794" s="280" t="s">
        <v>1556</v>
      </c>
      <c r="I2794" s="111">
        <v>2024</v>
      </c>
      <c r="J2794" s="2" t="s">
        <v>812</v>
      </c>
      <c r="K2794" s="2" t="s">
        <v>59</v>
      </c>
      <c r="L2794" s="2" t="s">
        <v>59</v>
      </c>
      <c r="M2794" s="2"/>
      <c r="N2794" s="2">
        <v>1</v>
      </c>
      <c r="O2794" s="111" t="s">
        <v>854</v>
      </c>
      <c r="P2794" s="113" t="s">
        <v>854</v>
      </c>
      <c r="Q2794" s="219"/>
      <c r="R2794" s="219"/>
      <c r="S2794" s="219"/>
    </row>
    <row r="2795" spans="1:19" ht="15.75" x14ac:dyDescent="0.25">
      <c r="A2795" s="183"/>
      <c r="B2795" s="20" t="str">
        <f t="shared" si="178"/>
        <v>00.03.27.5.1.1.1.B.121.2024</v>
      </c>
      <c r="C2795" s="85">
        <v>121</v>
      </c>
      <c r="D2795" s="85" t="s">
        <v>1085</v>
      </c>
      <c r="E2795" s="85" t="s">
        <v>409</v>
      </c>
      <c r="F2795" s="132" t="s">
        <v>893</v>
      </c>
      <c r="G2795" s="197">
        <f t="shared" si="179"/>
        <v>525000</v>
      </c>
      <c r="H2795" s="280" t="s">
        <v>1556</v>
      </c>
      <c r="I2795" s="111">
        <v>2024</v>
      </c>
      <c r="J2795" s="2" t="s">
        <v>812</v>
      </c>
      <c r="K2795" s="2" t="s">
        <v>59</v>
      </c>
      <c r="L2795" s="2" t="s">
        <v>59</v>
      </c>
      <c r="M2795" s="2"/>
      <c r="N2795" s="2">
        <v>1</v>
      </c>
      <c r="O2795" s="111" t="s">
        <v>854</v>
      </c>
      <c r="P2795" s="113" t="s">
        <v>854</v>
      </c>
      <c r="Q2795" s="219"/>
      <c r="R2795" s="219"/>
      <c r="S2795" s="219"/>
    </row>
    <row r="2796" spans="1:19" ht="15.75" x14ac:dyDescent="0.25">
      <c r="A2796" s="183"/>
      <c r="B2796" s="20" t="str">
        <f t="shared" si="178"/>
        <v>00.03.27.5.1.1.1.B.122.2024</v>
      </c>
      <c r="C2796" s="85">
        <v>122</v>
      </c>
      <c r="D2796" s="85" t="s">
        <v>1085</v>
      </c>
      <c r="E2796" s="85" t="s">
        <v>409</v>
      </c>
      <c r="F2796" s="132" t="s">
        <v>893</v>
      </c>
      <c r="G2796" s="197">
        <f t="shared" si="179"/>
        <v>525000</v>
      </c>
      <c r="H2796" s="280" t="s">
        <v>1556</v>
      </c>
      <c r="I2796" s="111">
        <v>2024</v>
      </c>
      <c r="J2796" s="2" t="s">
        <v>812</v>
      </c>
      <c r="K2796" s="2" t="s">
        <v>59</v>
      </c>
      <c r="L2796" s="2" t="s">
        <v>59</v>
      </c>
      <c r="M2796" s="2"/>
      <c r="N2796" s="2">
        <v>1</v>
      </c>
      <c r="O2796" s="111" t="s">
        <v>854</v>
      </c>
      <c r="P2796" s="113" t="s">
        <v>854</v>
      </c>
      <c r="Q2796" s="219"/>
      <c r="R2796" s="219"/>
      <c r="S2796" s="219"/>
    </row>
    <row r="2797" spans="1:19" ht="15.75" x14ac:dyDescent="0.25">
      <c r="A2797" s="183"/>
      <c r="B2797" s="20" t="str">
        <f t="shared" si="178"/>
        <v>00.03.27.5.1.1.1.B.123.2024</v>
      </c>
      <c r="C2797" s="85">
        <v>123</v>
      </c>
      <c r="D2797" s="85" t="s">
        <v>1085</v>
      </c>
      <c r="E2797" s="85" t="s">
        <v>409</v>
      </c>
      <c r="F2797" s="132" t="s">
        <v>893</v>
      </c>
      <c r="G2797" s="197">
        <f t="shared" si="179"/>
        <v>525000</v>
      </c>
      <c r="H2797" s="280" t="s">
        <v>1556</v>
      </c>
      <c r="I2797" s="111">
        <v>2024</v>
      </c>
      <c r="J2797" s="2" t="s">
        <v>812</v>
      </c>
      <c r="K2797" s="2" t="s">
        <v>59</v>
      </c>
      <c r="L2797" s="2" t="s">
        <v>59</v>
      </c>
      <c r="M2797" s="2"/>
      <c r="N2797" s="2">
        <v>1</v>
      </c>
      <c r="O2797" s="111" t="s">
        <v>854</v>
      </c>
      <c r="P2797" s="113" t="s">
        <v>854</v>
      </c>
      <c r="Q2797" s="219"/>
      <c r="R2797" s="219"/>
      <c r="S2797" s="219"/>
    </row>
    <row r="2798" spans="1:19" ht="15.75" x14ac:dyDescent="0.25">
      <c r="A2798" s="183"/>
      <c r="B2798" s="20" t="str">
        <f t="shared" si="178"/>
        <v>00.03.27.5.1.1.1.B.124.2024</v>
      </c>
      <c r="C2798" s="85">
        <v>124</v>
      </c>
      <c r="D2798" s="85" t="s">
        <v>1085</v>
      </c>
      <c r="E2798" s="85" t="s">
        <v>409</v>
      </c>
      <c r="F2798" s="132" t="s">
        <v>893</v>
      </c>
      <c r="G2798" s="197">
        <f t="shared" si="179"/>
        <v>525000</v>
      </c>
      <c r="H2798" s="280" t="s">
        <v>1556</v>
      </c>
      <c r="I2798" s="111">
        <v>2024</v>
      </c>
      <c r="J2798" s="2" t="s">
        <v>812</v>
      </c>
      <c r="K2798" s="2" t="s">
        <v>59</v>
      </c>
      <c r="L2798" s="2" t="s">
        <v>59</v>
      </c>
      <c r="M2798" s="2"/>
      <c r="N2798" s="2">
        <v>1</v>
      </c>
      <c r="O2798" s="111" t="s">
        <v>854</v>
      </c>
      <c r="P2798" s="113" t="s">
        <v>854</v>
      </c>
      <c r="Q2798" s="219"/>
      <c r="R2798" s="219"/>
      <c r="S2798" s="219"/>
    </row>
    <row r="2799" spans="1:19" ht="15.75" x14ac:dyDescent="0.25">
      <c r="A2799" s="183"/>
      <c r="B2799" s="20" t="str">
        <f t="shared" si="178"/>
        <v>00.03.27.5.1.1.1.B.125.2024</v>
      </c>
      <c r="C2799" s="85">
        <v>125</v>
      </c>
      <c r="D2799" s="85" t="s">
        <v>1085</v>
      </c>
      <c r="E2799" s="85" t="s">
        <v>409</v>
      </c>
      <c r="F2799" s="132" t="s">
        <v>893</v>
      </c>
      <c r="G2799" s="197">
        <f t="shared" si="179"/>
        <v>525000</v>
      </c>
      <c r="H2799" s="280" t="s">
        <v>1556</v>
      </c>
      <c r="I2799" s="111">
        <v>2024</v>
      </c>
      <c r="J2799" s="2" t="s">
        <v>812</v>
      </c>
      <c r="K2799" s="2" t="s">
        <v>59</v>
      </c>
      <c r="L2799" s="2" t="s">
        <v>59</v>
      </c>
      <c r="M2799" s="2"/>
      <c r="N2799" s="2">
        <v>1</v>
      </c>
      <c r="O2799" s="111" t="s">
        <v>854</v>
      </c>
      <c r="P2799" s="113" t="s">
        <v>854</v>
      </c>
      <c r="Q2799" s="219"/>
      <c r="R2799" s="219"/>
      <c r="S2799" s="219"/>
    </row>
    <row r="2800" spans="1:19" s="58" customFormat="1" ht="20.100000000000001" customHeight="1" x14ac:dyDescent="0.25">
      <c r="A2800" s="183"/>
      <c r="B2800" s="20"/>
      <c r="C2800" s="85"/>
      <c r="D2800" s="163"/>
      <c r="E2800" s="85"/>
      <c r="F2800" s="132"/>
      <c r="G2800" s="197"/>
      <c r="H2800" s="280"/>
      <c r="I2800" s="111"/>
      <c r="J2800" s="73"/>
      <c r="K2800" s="2"/>
      <c r="L2800" s="2"/>
      <c r="M2800" s="2"/>
      <c r="N2800" s="2"/>
      <c r="O2800" s="111"/>
      <c r="P2800" s="113"/>
      <c r="Q2800" s="3"/>
      <c r="R2800" s="3"/>
      <c r="S2800" s="3"/>
    </row>
    <row r="2801" spans="1:19" s="58" customFormat="1" ht="20.100000000000001" customHeight="1" x14ac:dyDescent="0.25">
      <c r="A2801" s="72">
        <v>2227</v>
      </c>
      <c r="B2801" s="20" t="str">
        <f t="shared" ref="B2801:B2813" si="180">"00.03.27.5.3.3.1.B."&amp;C2801&amp;D2801&amp;I2801</f>
        <v>00.03.27.5.3.3.1.B.1.2017</v>
      </c>
      <c r="C2801" s="20">
        <v>1</v>
      </c>
      <c r="D2801" s="72" t="s">
        <v>1085</v>
      </c>
      <c r="E2801" s="25" t="s">
        <v>860</v>
      </c>
      <c r="F2801" s="19" t="s">
        <v>893</v>
      </c>
      <c r="G2801" s="190">
        <v>3500000</v>
      </c>
      <c r="H2801" s="269"/>
      <c r="I2801" s="15">
        <v>2017</v>
      </c>
      <c r="J2801" s="73" t="s">
        <v>1324</v>
      </c>
      <c r="K2801" s="22"/>
      <c r="L2801" s="22" t="s">
        <v>49</v>
      </c>
      <c r="M2801" s="17"/>
      <c r="N2801" s="22">
        <v>1</v>
      </c>
      <c r="O2801" s="22" t="s">
        <v>951</v>
      </c>
      <c r="P2801" s="26" t="s">
        <v>861</v>
      </c>
      <c r="Q2801" s="23" t="s">
        <v>56</v>
      </c>
      <c r="R2801" s="20"/>
      <c r="S2801" s="20"/>
    </row>
    <row r="2802" spans="1:19" s="58" customFormat="1" ht="20.100000000000001" customHeight="1" x14ac:dyDescent="0.25">
      <c r="A2802" s="22">
        <v>2228</v>
      </c>
      <c r="B2802" s="20" t="str">
        <f t="shared" si="180"/>
        <v>00.03.27.5.3.3.1.B.2.2019</v>
      </c>
      <c r="C2802" s="20">
        <v>2</v>
      </c>
      <c r="D2802" s="72" t="s">
        <v>1085</v>
      </c>
      <c r="E2802" s="26" t="s">
        <v>524</v>
      </c>
      <c r="F2802" s="19" t="s">
        <v>893</v>
      </c>
      <c r="G2802" s="190">
        <v>90000</v>
      </c>
      <c r="H2802" s="269"/>
      <c r="I2802" s="15">
        <v>2019</v>
      </c>
      <c r="J2802" s="23" t="s">
        <v>375</v>
      </c>
      <c r="K2802" s="73"/>
      <c r="L2802" s="23"/>
      <c r="M2802" s="73"/>
      <c r="N2802" s="73">
        <v>6</v>
      </c>
      <c r="O2802" s="22" t="s">
        <v>951</v>
      </c>
      <c r="P2802" s="26" t="s">
        <v>861</v>
      </c>
      <c r="Q2802" s="23" t="s">
        <v>56</v>
      </c>
      <c r="R2802" s="20"/>
      <c r="S2802" s="20"/>
    </row>
    <row r="2803" spans="1:19" s="58" customFormat="1" ht="20.100000000000001" customHeight="1" x14ac:dyDescent="0.25">
      <c r="A2803" s="72">
        <v>2229</v>
      </c>
      <c r="B2803" s="20" t="str">
        <f t="shared" si="180"/>
        <v>00.03.27.5.3.3.1.B.3.2017</v>
      </c>
      <c r="C2803" s="20">
        <v>3</v>
      </c>
      <c r="D2803" s="72" t="s">
        <v>1085</v>
      </c>
      <c r="E2803" s="26" t="s">
        <v>770</v>
      </c>
      <c r="F2803" s="19" t="s">
        <v>893</v>
      </c>
      <c r="G2803" s="192">
        <v>525000</v>
      </c>
      <c r="H2803" s="271"/>
      <c r="I2803" s="15">
        <v>2017</v>
      </c>
      <c r="J2803" s="23" t="s">
        <v>862</v>
      </c>
      <c r="K2803" s="73"/>
      <c r="L2803" s="21"/>
      <c r="M2803" s="73"/>
      <c r="N2803" s="73">
        <v>1</v>
      </c>
      <c r="O2803" s="22" t="s">
        <v>951</v>
      </c>
      <c r="P2803" s="26" t="s">
        <v>861</v>
      </c>
      <c r="Q2803" s="23" t="s">
        <v>56</v>
      </c>
      <c r="R2803" s="20"/>
      <c r="S2803" s="20"/>
    </row>
    <row r="2804" spans="1:19" s="58" customFormat="1" ht="20.100000000000001" customHeight="1" x14ac:dyDescent="0.25">
      <c r="A2804" s="22">
        <v>2230</v>
      </c>
      <c r="B2804" s="20" t="str">
        <f t="shared" si="180"/>
        <v>00.03.27.5.3.3.1.B.4.2017</v>
      </c>
      <c r="C2804" s="20">
        <v>4</v>
      </c>
      <c r="D2804" s="72" t="s">
        <v>1085</v>
      </c>
      <c r="E2804" s="74" t="s">
        <v>828</v>
      </c>
      <c r="F2804" s="19" t="s">
        <v>893</v>
      </c>
      <c r="G2804" s="190">
        <v>70000</v>
      </c>
      <c r="H2804" s="269"/>
      <c r="I2804" s="15">
        <v>2017</v>
      </c>
      <c r="J2804" s="23" t="s">
        <v>32</v>
      </c>
      <c r="K2804" s="73"/>
      <c r="L2804" s="21"/>
      <c r="M2804" s="73"/>
      <c r="N2804" s="73">
        <v>1</v>
      </c>
      <c r="O2804" s="22" t="s">
        <v>951</v>
      </c>
      <c r="P2804" s="26" t="s">
        <v>861</v>
      </c>
      <c r="Q2804" s="23" t="s">
        <v>56</v>
      </c>
      <c r="R2804" s="20"/>
      <c r="S2804" s="20"/>
    </row>
    <row r="2805" spans="1:19" s="58" customFormat="1" ht="20.100000000000001" customHeight="1" x14ac:dyDescent="0.25">
      <c r="A2805" s="72">
        <v>2231</v>
      </c>
      <c r="B2805" s="20" t="str">
        <f t="shared" si="180"/>
        <v>00.03.27.5.3.3.1.B.5.2017</v>
      </c>
      <c r="C2805" s="20">
        <v>5</v>
      </c>
      <c r="D2805" s="72" t="s">
        <v>1085</v>
      </c>
      <c r="E2805" s="26" t="s">
        <v>811</v>
      </c>
      <c r="F2805" s="19" t="s">
        <v>893</v>
      </c>
      <c r="G2805" s="190">
        <v>4500000</v>
      </c>
      <c r="H2805" s="269"/>
      <c r="I2805" s="15">
        <v>2017</v>
      </c>
      <c r="J2805" s="15" t="s">
        <v>863</v>
      </c>
      <c r="K2805" s="15"/>
      <c r="L2805" s="21" t="s">
        <v>12</v>
      </c>
      <c r="M2805" s="73"/>
      <c r="N2805" s="73">
        <v>1</v>
      </c>
      <c r="O2805" s="22" t="s">
        <v>951</v>
      </c>
      <c r="P2805" s="74" t="s">
        <v>861</v>
      </c>
      <c r="Q2805" s="73" t="s">
        <v>56</v>
      </c>
      <c r="R2805" s="20"/>
      <c r="S2805" s="20"/>
    </row>
    <row r="2806" spans="1:19" s="58" customFormat="1" ht="20.100000000000001" customHeight="1" x14ac:dyDescent="0.25">
      <c r="A2806" s="72">
        <v>2231</v>
      </c>
      <c r="B2806" s="20" t="str">
        <f t="shared" si="180"/>
        <v>00.03.27.5.3.3.1.B.6.2022</v>
      </c>
      <c r="C2806" s="20">
        <v>6</v>
      </c>
      <c r="D2806" s="72" t="s">
        <v>1085</v>
      </c>
      <c r="E2806" s="74" t="s">
        <v>1134</v>
      </c>
      <c r="F2806" s="19" t="s">
        <v>893</v>
      </c>
      <c r="G2806" s="190">
        <v>400000</v>
      </c>
      <c r="H2806" s="269" t="s">
        <v>1110</v>
      </c>
      <c r="I2806" s="15">
        <v>2022</v>
      </c>
      <c r="J2806" s="15" t="s">
        <v>1135</v>
      </c>
      <c r="K2806" s="15"/>
      <c r="L2806" s="21" t="s">
        <v>1136</v>
      </c>
      <c r="M2806" s="73"/>
      <c r="N2806" s="73">
        <v>1</v>
      </c>
      <c r="O2806" s="22" t="s">
        <v>951</v>
      </c>
      <c r="P2806" s="74" t="s">
        <v>861</v>
      </c>
      <c r="Q2806" s="73" t="s">
        <v>56</v>
      </c>
      <c r="R2806" s="20"/>
      <c r="S2806" s="20"/>
    </row>
    <row r="2807" spans="1:19" s="58" customFormat="1" ht="20.100000000000001" customHeight="1" x14ac:dyDescent="0.25">
      <c r="A2807" s="72"/>
      <c r="B2807" s="20" t="str">
        <f t="shared" si="180"/>
        <v>00.03.27.5.3.3.1.B.7.2022</v>
      </c>
      <c r="C2807" s="20">
        <v>7</v>
      </c>
      <c r="D2807" s="72" t="s">
        <v>1085</v>
      </c>
      <c r="E2807" s="74" t="s">
        <v>1134</v>
      </c>
      <c r="F2807" s="19" t="s">
        <v>893</v>
      </c>
      <c r="G2807" s="190">
        <v>400000</v>
      </c>
      <c r="H2807" s="269" t="s">
        <v>1110</v>
      </c>
      <c r="I2807" s="15">
        <v>2022</v>
      </c>
      <c r="J2807" s="15" t="s">
        <v>1135</v>
      </c>
      <c r="K2807" s="15"/>
      <c r="L2807" s="21" t="s">
        <v>1136</v>
      </c>
      <c r="M2807" s="73"/>
      <c r="N2807" s="73">
        <v>1</v>
      </c>
      <c r="O2807" s="22" t="s">
        <v>951</v>
      </c>
      <c r="P2807" s="26" t="s">
        <v>864</v>
      </c>
      <c r="Q2807" s="23" t="s">
        <v>56</v>
      </c>
      <c r="R2807" s="20"/>
      <c r="S2807" s="20"/>
    </row>
    <row r="2808" spans="1:19" s="58" customFormat="1" ht="20.100000000000001" customHeight="1" x14ac:dyDescent="0.25">
      <c r="A2808" s="72"/>
      <c r="B2808" s="20" t="str">
        <f t="shared" si="180"/>
        <v>00.03.27.5.3.3.1.B.8.2023</v>
      </c>
      <c r="C2808" s="20">
        <v>8</v>
      </c>
      <c r="D2808" s="72" t="s">
        <v>1085</v>
      </c>
      <c r="E2808" s="74" t="s">
        <v>373</v>
      </c>
      <c r="F2808" s="19" t="s">
        <v>893</v>
      </c>
      <c r="G2808" s="351">
        <f>'[1]2023'!$D$15</f>
        <v>2550000</v>
      </c>
      <c r="H2808" s="269" t="s">
        <v>1110</v>
      </c>
      <c r="I2808" s="15">
        <v>2023</v>
      </c>
      <c r="J2808" s="15" t="s">
        <v>1131</v>
      </c>
      <c r="K2808" s="15"/>
      <c r="L2808" s="21"/>
      <c r="M2808" s="73"/>
      <c r="N2808" s="73">
        <v>1</v>
      </c>
      <c r="O2808" s="22" t="s">
        <v>951</v>
      </c>
      <c r="P2808" s="22" t="s">
        <v>951</v>
      </c>
      <c r="Q2808" s="73" t="s">
        <v>56</v>
      </c>
      <c r="R2808" s="20"/>
      <c r="S2808" s="20"/>
    </row>
    <row r="2809" spans="1:19" s="58" customFormat="1" ht="20.100000000000001" customHeight="1" x14ac:dyDescent="0.25">
      <c r="A2809" s="72"/>
      <c r="B2809" s="20" t="str">
        <f t="shared" si="180"/>
        <v>00.03.27.5.3.3.1.B.9.2023</v>
      </c>
      <c r="C2809" s="20">
        <v>9</v>
      </c>
      <c r="D2809" s="72" t="s">
        <v>1085</v>
      </c>
      <c r="E2809" s="74" t="s">
        <v>373</v>
      </c>
      <c r="F2809" s="19" t="s">
        <v>893</v>
      </c>
      <c r="G2809" s="352"/>
      <c r="H2809" s="269" t="s">
        <v>1110</v>
      </c>
      <c r="I2809" s="15">
        <v>2023</v>
      </c>
      <c r="J2809" s="15" t="s">
        <v>1131</v>
      </c>
      <c r="K2809" s="15"/>
      <c r="L2809" s="21"/>
      <c r="M2809" s="73"/>
      <c r="N2809" s="73">
        <v>1</v>
      </c>
      <c r="O2809" s="22" t="s">
        <v>951</v>
      </c>
      <c r="P2809" s="22" t="s">
        <v>951</v>
      </c>
      <c r="Q2809" s="73" t="s">
        <v>56</v>
      </c>
      <c r="R2809" s="20"/>
      <c r="S2809" s="20"/>
    </row>
    <row r="2810" spans="1:19" s="58" customFormat="1" ht="20.100000000000001" customHeight="1" x14ac:dyDescent="0.25">
      <c r="A2810" s="72"/>
      <c r="B2810" s="20" t="str">
        <f t="shared" si="180"/>
        <v>00.03.27.5.3.3.1.B.10.2023</v>
      </c>
      <c r="C2810" s="20">
        <v>10</v>
      </c>
      <c r="D2810" s="72" t="s">
        <v>1085</v>
      </c>
      <c r="E2810" s="74" t="s">
        <v>373</v>
      </c>
      <c r="F2810" s="19" t="s">
        <v>893</v>
      </c>
      <c r="G2810" s="353"/>
      <c r="H2810" s="269" t="s">
        <v>1110</v>
      </c>
      <c r="I2810" s="15">
        <v>2023</v>
      </c>
      <c r="J2810" s="15" t="s">
        <v>1131</v>
      </c>
      <c r="K2810" s="15"/>
      <c r="L2810" s="21"/>
      <c r="M2810" s="73"/>
      <c r="N2810" s="73">
        <v>1</v>
      </c>
      <c r="O2810" s="22" t="s">
        <v>951</v>
      </c>
      <c r="P2810" s="22" t="s">
        <v>951</v>
      </c>
      <c r="Q2810" s="73" t="s">
        <v>56</v>
      </c>
      <c r="R2810" s="20"/>
      <c r="S2810" s="20"/>
    </row>
    <row r="2811" spans="1:19" s="58" customFormat="1" ht="20.100000000000001" customHeight="1" x14ac:dyDescent="0.25">
      <c r="A2811" s="72"/>
      <c r="B2811" s="20" t="str">
        <f t="shared" si="180"/>
        <v>00.03.27.5.3.3.1.B.11.2023</v>
      </c>
      <c r="C2811" s="20">
        <v>11</v>
      </c>
      <c r="D2811" s="72" t="s">
        <v>1085</v>
      </c>
      <c r="E2811" s="74" t="s">
        <v>409</v>
      </c>
      <c r="F2811" s="19" t="s">
        <v>893</v>
      </c>
      <c r="G2811" s="351">
        <f>'[1]2023'!$D$16</f>
        <v>1575000</v>
      </c>
      <c r="H2811" s="269" t="s">
        <v>1110</v>
      </c>
      <c r="I2811" s="15">
        <v>2023</v>
      </c>
      <c r="J2811" s="15" t="s">
        <v>410</v>
      </c>
      <c r="K2811" s="15"/>
      <c r="L2811" s="21"/>
      <c r="M2811" s="73"/>
      <c r="N2811" s="73">
        <v>1</v>
      </c>
      <c r="O2811" s="22" t="s">
        <v>951</v>
      </c>
      <c r="P2811" s="22" t="s">
        <v>951</v>
      </c>
      <c r="Q2811" s="73" t="s">
        <v>56</v>
      </c>
      <c r="R2811" s="20"/>
      <c r="S2811" s="20"/>
    </row>
    <row r="2812" spans="1:19" s="58" customFormat="1" ht="20.100000000000001" customHeight="1" x14ac:dyDescent="0.25">
      <c r="A2812" s="72"/>
      <c r="B2812" s="20" t="str">
        <f t="shared" si="180"/>
        <v>00.03.27.5.3.3.1.B.12.2023</v>
      </c>
      <c r="C2812" s="20">
        <v>12</v>
      </c>
      <c r="D2812" s="72" t="s">
        <v>1085</v>
      </c>
      <c r="E2812" s="74" t="s">
        <v>409</v>
      </c>
      <c r="F2812" s="19" t="s">
        <v>893</v>
      </c>
      <c r="G2812" s="352"/>
      <c r="H2812" s="269" t="s">
        <v>1110</v>
      </c>
      <c r="I2812" s="15">
        <v>2023</v>
      </c>
      <c r="J2812" s="15" t="s">
        <v>410</v>
      </c>
      <c r="K2812" s="15"/>
      <c r="L2812" s="21"/>
      <c r="M2812" s="73"/>
      <c r="N2812" s="73">
        <v>1</v>
      </c>
      <c r="O2812" s="22" t="s">
        <v>951</v>
      </c>
      <c r="P2812" s="22" t="s">
        <v>951</v>
      </c>
      <c r="Q2812" s="73" t="s">
        <v>56</v>
      </c>
      <c r="R2812" s="20"/>
      <c r="S2812" s="20"/>
    </row>
    <row r="2813" spans="1:19" s="58" customFormat="1" ht="20.100000000000001" customHeight="1" x14ac:dyDescent="0.25">
      <c r="A2813" s="72"/>
      <c r="B2813" s="20" t="str">
        <f t="shared" si="180"/>
        <v>00.03.27.5.3.3.1.B.13.2023</v>
      </c>
      <c r="C2813" s="20">
        <v>13</v>
      </c>
      <c r="D2813" s="72" t="s">
        <v>1085</v>
      </c>
      <c r="E2813" s="74" t="s">
        <v>409</v>
      </c>
      <c r="F2813" s="19" t="s">
        <v>893</v>
      </c>
      <c r="G2813" s="353"/>
      <c r="H2813" s="269" t="s">
        <v>1110</v>
      </c>
      <c r="I2813" s="15">
        <v>2023</v>
      </c>
      <c r="J2813" s="15" t="s">
        <v>410</v>
      </c>
      <c r="K2813" s="15"/>
      <c r="L2813" s="21"/>
      <c r="M2813" s="73"/>
      <c r="N2813" s="73">
        <v>1</v>
      </c>
      <c r="O2813" s="22" t="s">
        <v>951</v>
      </c>
      <c r="P2813" s="22" t="s">
        <v>951</v>
      </c>
      <c r="Q2813" s="73" t="s">
        <v>56</v>
      </c>
      <c r="R2813" s="20"/>
      <c r="S2813" s="20"/>
    </row>
    <row r="2814" spans="1:19" s="58" customFormat="1" ht="20.100000000000001" customHeight="1" x14ac:dyDescent="0.25">
      <c r="A2814" s="72"/>
      <c r="B2814" s="20"/>
      <c r="C2814" s="20"/>
      <c r="D2814" s="72"/>
      <c r="E2814" s="74"/>
      <c r="F2814" s="19"/>
      <c r="G2814" s="190"/>
      <c r="H2814" s="269"/>
      <c r="I2814" s="15"/>
      <c r="J2814" s="73"/>
      <c r="K2814" s="15"/>
      <c r="L2814" s="21"/>
      <c r="M2814" s="73"/>
      <c r="N2814" s="73"/>
      <c r="O2814" s="22"/>
      <c r="P2814" s="74"/>
      <c r="Q2814" s="73"/>
      <c r="R2814" s="20"/>
      <c r="S2814" s="20"/>
    </row>
    <row r="2815" spans="1:19" s="58" customFormat="1" ht="20.100000000000001" customHeight="1" x14ac:dyDescent="0.25">
      <c r="A2815" s="22">
        <v>2232</v>
      </c>
      <c r="B2815" s="20" t="str">
        <f t="shared" ref="B2815:B2833" si="181">"00.03.27.5.2.2.1.B."&amp;C2815&amp;D2815&amp;I2815</f>
        <v>00.03.27.5.2.2.1.B.1.2020</v>
      </c>
      <c r="C2815" s="20">
        <v>1</v>
      </c>
      <c r="D2815" s="72" t="s">
        <v>1085</v>
      </c>
      <c r="E2815" s="25" t="s">
        <v>78</v>
      </c>
      <c r="F2815" s="19" t="s">
        <v>893</v>
      </c>
      <c r="G2815" s="190">
        <v>4500000</v>
      </c>
      <c r="H2815" s="269"/>
      <c r="I2815" s="15">
        <v>2020</v>
      </c>
      <c r="J2815" s="22" t="s">
        <v>79</v>
      </c>
      <c r="K2815" s="22"/>
      <c r="L2815" s="22" t="s">
        <v>971</v>
      </c>
      <c r="M2815" s="17"/>
      <c r="N2815" s="22">
        <v>1</v>
      </c>
      <c r="O2815" s="22" t="s">
        <v>952</v>
      </c>
      <c r="P2815" s="26" t="s">
        <v>864</v>
      </c>
      <c r="Q2815" s="23" t="s">
        <v>56</v>
      </c>
      <c r="R2815" s="20"/>
      <c r="S2815" s="20"/>
    </row>
    <row r="2816" spans="1:19" s="58" customFormat="1" ht="20.100000000000001" customHeight="1" x14ac:dyDescent="0.25">
      <c r="A2816" s="72">
        <v>2233</v>
      </c>
      <c r="B2816" s="20" t="str">
        <f t="shared" si="181"/>
        <v>00.03.27.5.2.2.1.B.2.2020</v>
      </c>
      <c r="C2816" s="20">
        <v>2</v>
      </c>
      <c r="D2816" s="72" t="s">
        <v>1085</v>
      </c>
      <c r="E2816" s="25" t="s">
        <v>78</v>
      </c>
      <c r="F2816" s="19" t="s">
        <v>893</v>
      </c>
      <c r="G2816" s="190">
        <v>4500000</v>
      </c>
      <c r="H2816" s="269"/>
      <c r="I2816" s="15">
        <v>2020</v>
      </c>
      <c r="J2816" s="23" t="s">
        <v>863</v>
      </c>
      <c r="K2816" s="73"/>
      <c r="L2816" s="23"/>
      <c r="M2816" s="73"/>
      <c r="N2816" s="73">
        <v>1</v>
      </c>
      <c r="O2816" s="22" t="s">
        <v>952</v>
      </c>
      <c r="P2816" s="26" t="s">
        <v>864</v>
      </c>
      <c r="Q2816" s="23" t="s">
        <v>56</v>
      </c>
      <c r="R2816" s="20"/>
      <c r="S2816" s="20"/>
    </row>
    <row r="2817" spans="1:19" s="58" customFormat="1" ht="20.100000000000001" customHeight="1" x14ac:dyDescent="0.25">
      <c r="A2817" s="22">
        <v>2234</v>
      </c>
      <c r="B2817" s="20" t="str">
        <f t="shared" si="181"/>
        <v>00.03.27.5.2.2.1.B.3.2020</v>
      </c>
      <c r="C2817" s="20">
        <v>3</v>
      </c>
      <c r="D2817" s="72" t="s">
        <v>1085</v>
      </c>
      <c r="E2817" s="26" t="s">
        <v>865</v>
      </c>
      <c r="F2817" s="19" t="s">
        <v>893</v>
      </c>
      <c r="G2817" s="190">
        <v>850000</v>
      </c>
      <c r="H2817" s="269"/>
      <c r="I2817" s="15">
        <v>2020</v>
      </c>
      <c r="J2817" s="23" t="s">
        <v>407</v>
      </c>
      <c r="K2817" s="73"/>
      <c r="L2817" s="21"/>
      <c r="M2817" s="73"/>
      <c r="N2817" s="73">
        <v>1</v>
      </c>
      <c r="O2817" s="22" t="s">
        <v>952</v>
      </c>
      <c r="P2817" s="74" t="s">
        <v>864</v>
      </c>
      <c r="Q2817" s="73" t="s">
        <v>56</v>
      </c>
      <c r="R2817" s="20"/>
      <c r="S2817" s="20"/>
    </row>
    <row r="2818" spans="1:19" s="58" customFormat="1" ht="20.100000000000001" customHeight="1" x14ac:dyDescent="0.25">
      <c r="A2818" s="72">
        <v>2235</v>
      </c>
      <c r="B2818" s="20" t="str">
        <f t="shared" si="181"/>
        <v>00.03.27.5.2.2.1.B.4.2020</v>
      </c>
      <c r="C2818" s="20">
        <v>4</v>
      </c>
      <c r="D2818" s="72" t="s">
        <v>1085</v>
      </c>
      <c r="E2818" s="74" t="s">
        <v>865</v>
      </c>
      <c r="F2818" s="19" t="s">
        <v>893</v>
      </c>
      <c r="G2818" s="190">
        <v>850000</v>
      </c>
      <c r="H2818" s="269"/>
      <c r="I2818" s="15">
        <v>2020</v>
      </c>
      <c r="J2818" s="73" t="s">
        <v>407</v>
      </c>
      <c r="K2818" s="73"/>
      <c r="L2818" s="21"/>
      <c r="M2818" s="73"/>
      <c r="N2818" s="73">
        <v>1</v>
      </c>
      <c r="O2818" s="22" t="s">
        <v>952</v>
      </c>
      <c r="P2818" s="74" t="s">
        <v>864</v>
      </c>
      <c r="Q2818" s="73" t="s">
        <v>56</v>
      </c>
      <c r="R2818" s="20"/>
      <c r="S2818" s="20"/>
    </row>
    <row r="2819" spans="1:19" s="58" customFormat="1" ht="20.100000000000001" customHeight="1" x14ac:dyDescent="0.25">
      <c r="A2819" s="22">
        <v>2236</v>
      </c>
      <c r="B2819" s="20" t="str">
        <f t="shared" si="181"/>
        <v>00.03.27.5.2.2.1.B.5.2020</v>
      </c>
      <c r="C2819" s="20">
        <v>5</v>
      </c>
      <c r="D2819" s="72" t="s">
        <v>1085</v>
      </c>
      <c r="E2819" s="74" t="s">
        <v>865</v>
      </c>
      <c r="F2819" s="19" t="s">
        <v>893</v>
      </c>
      <c r="G2819" s="190">
        <v>850000</v>
      </c>
      <c r="H2819" s="269"/>
      <c r="I2819" s="15">
        <v>2020</v>
      </c>
      <c r="J2819" s="73" t="s">
        <v>407</v>
      </c>
      <c r="K2819" s="73"/>
      <c r="L2819" s="21"/>
      <c r="M2819" s="73"/>
      <c r="N2819" s="73">
        <v>1</v>
      </c>
      <c r="O2819" s="22" t="s">
        <v>952</v>
      </c>
      <c r="P2819" s="74" t="s">
        <v>864</v>
      </c>
      <c r="Q2819" s="73" t="s">
        <v>56</v>
      </c>
      <c r="R2819" s="20"/>
      <c r="S2819" s="20"/>
    </row>
    <row r="2820" spans="1:19" s="58" customFormat="1" ht="20.100000000000001" customHeight="1" x14ac:dyDescent="0.25">
      <c r="A2820" s="72">
        <v>2237</v>
      </c>
      <c r="B2820" s="20" t="str">
        <f t="shared" si="181"/>
        <v>00.03.27.5.2.2.1.B.6.2020</v>
      </c>
      <c r="C2820" s="20">
        <v>6</v>
      </c>
      <c r="D2820" s="72" t="s">
        <v>1085</v>
      </c>
      <c r="E2820" s="74" t="s">
        <v>865</v>
      </c>
      <c r="F2820" s="19" t="s">
        <v>893</v>
      </c>
      <c r="G2820" s="190">
        <v>850000</v>
      </c>
      <c r="H2820" s="269"/>
      <c r="I2820" s="15">
        <v>2020</v>
      </c>
      <c r="J2820" s="73" t="s">
        <v>407</v>
      </c>
      <c r="K2820" s="73"/>
      <c r="L2820" s="21"/>
      <c r="M2820" s="73"/>
      <c r="N2820" s="73">
        <v>1</v>
      </c>
      <c r="O2820" s="22" t="s">
        <v>952</v>
      </c>
      <c r="P2820" s="26" t="s">
        <v>864</v>
      </c>
      <c r="Q2820" s="23" t="s">
        <v>56</v>
      </c>
      <c r="R2820" s="20"/>
      <c r="S2820" s="20"/>
    </row>
    <row r="2821" spans="1:19" s="58" customFormat="1" ht="20.100000000000001" customHeight="1" x14ac:dyDescent="0.25">
      <c r="A2821" s="22">
        <v>2238</v>
      </c>
      <c r="B2821" s="20" t="str">
        <f t="shared" si="181"/>
        <v>00.03.27.5.2.2.1.B.7.2021</v>
      </c>
      <c r="C2821" s="20">
        <v>7</v>
      </c>
      <c r="D2821" s="72" t="s">
        <v>1085</v>
      </c>
      <c r="E2821" s="26" t="s">
        <v>822</v>
      </c>
      <c r="F2821" s="19" t="s">
        <v>893</v>
      </c>
      <c r="G2821" s="190">
        <v>650000</v>
      </c>
      <c r="H2821" s="269"/>
      <c r="I2821" s="15">
        <v>2021</v>
      </c>
      <c r="J2821" s="23" t="s">
        <v>866</v>
      </c>
      <c r="K2821" s="73"/>
      <c r="L2821" s="21"/>
      <c r="M2821" s="73"/>
      <c r="N2821" s="73">
        <v>1</v>
      </c>
      <c r="O2821" s="22" t="s">
        <v>952</v>
      </c>
      <c r="P2821" s="74" t="s">
        <v>864</v>
      </c>
      <c r="Q2821" s="73" t="s">
        <v>56</v>
      </c>
      <c r="R2821" s="20"/>
      <c r="S2821" s="20"/>
    </row>
    <row r="2822" spans="1:19" s="58" customFormat="1" ht="20.100000000000001" customHeight="1" x14ac:dyDescent="0.25">
      <c r="A2822" s="72">
        <v>2239</v>
      </c>
      <c r="B2822" s="20" t="str">
        <f t="shared" si="181"/>
        <v>00.03.27.5.2.2.1.B.8.2021</v>
      </c>
      <c r="C2822" s="20">
        <v>8</v>
      </c>
      <c r="D2822" s="72" t="s">
        <v>1085</v>
      </c>
      <c r="E2822" s="74" t="s">
        <v>822</v>
      </c>
      <c r="F2822" s="19" t="s">
        <v>893</v>
      </c>
      <c r="G2822" s="190">
        <v>650000</v>
      </c>
      <c r="H2822" s="269"/>
      <c r="I2822" s="15">
        <v>2021</v>
      </c>
      <c r="J2822" s="73" t="s">
        <v>866</v>
      </c>
      <c r="K2822" s="73"/>
      <c r="L2822" s="21"/>
      <c r="M2822" s="73"/>
      <c r="N2822" s="73">
        <v>1</v>
      </c>
      <c r="O2822" s="22" t="s">
        <v>952</v>
      </c>
      <c r="P2822" s="74" t="s">
        <v>864</v>
      </c>
      <c r="Q2822" s="73" t="s">
        <v>56</v>
      </c>
      <c r="R2822" s="20"/>
      <c r="S2822" s="20"/>
    </row>
    <row r="2823" spans="1:19" s="58" customFormat="1" ht="20.100000000000001" customHeight="1" x14ac:dyDescent="0.25">
      <c r="A2823" s="22">
        <v>2240</v>
      </c>
      <c r="B2823" s="20" t="str">
        <f t="shared" si="181"/>
        <v>00.03.27.5.2.2.1.B.9.2021</v>
      </c>
      <c r="C2823" s="20">
        <v>9</v>
      </c>
      <c r="D2823" s="72" t="s">
        <v>1085</v>
      </c>
      <c r="E2823" s="74" t="s">
        <v>822</v>
      </c>
      <c r="F2823" s="19" t="s">
        <v>893</v>
      </c>
      <c r="G2823" s="190">
        <v>650000</v>
      </c>
      <c r="H2823" s="269"/>
      <c r="I2823" s="15">
        <v>2021</v>
      </c>
      <c r="J2823" s="73" t="s">
        <v>866</v>
      </c>
      <c r="K2823" s="73"/>
      <c r="L2823" s="21"/>
      <c r="M2823" s="73"/>
      <c r="N2823" s="73">
        <v>1</v>
      </c>
      <c r="O2823" s="22" t="s">
        <v>952</v>
      </c>
      <c r="P2823" s="74" t="s">
        <v>864</v>
      </c>
      <c r="Q2823" s="73" t="s">
        <v>56</v>
      </c>
      <c r="R2823" s="20"/>
      <c r="S2823" s="20"/>
    </row>
    <row r="2824" spans="1:19" s="58" customFormat="1" ht="20.100000000000001" customHeight="1" x14ac:dyDescent="0.25">
      <c r="A2824" s="72">
        <v>2241</v>
      </c>
      <c r="B2824" s="20" t="str">
        <f t="shared" si="181"/>
        <v>00.03.27.5.2.2.1.B.10.2021</v>
      </c>
      <c r="C2824" s="20">
        <v>10</v>
      </c>
      <c r="D2824" s="72" t="s">
        <v>1085</v>
      </c>
      <c r="E2824" s="74" t="s">
        <v>822</v>
      </c>
      <c r="F2824" s="19" t="s">
        <v>893</v>
      </c>
      <c r="G2824" s="190">
        <v>650000</v>
      </c>
      <c r="H2824" s="269"/>
      <c r="I2824" s="15">
        <v>2021</v>
      </c>
      <c r="J2824" s="73" t="s">
        <v>866</v>
      </c>
      <c r="K2824" s="73"/>
      <c r="L2824" s="21"/>
      <c r="M2824" s="73"/>
      <c r="N2824" s="73">
        <v>1</v>
      </c>
      <c r="O2824" s="22" t="s">
        <v>952</v>
      </c>
      <c r="P2824" s="26" t="s">
        <v>864</v>
      </c>
      <c r="Q2824" s="23" t="s">
        <v>56</v>
      </c>
      <c r="R2824" s="20"/>
      <c r="S2824" s="20"/>
    </row>
    <row r="2825" spans="1:19" s="58" customFormat="1" ht="20.100000000000001" customHeight="1" x14ac:dyDescent="0.25">
      <c r="A2825" s="22">
        <v>2242</v>
      </c>
      <c r="B2825" s="20" t="str">
        <f t="shared" si="181"/>
        <v>00.03.27.5.2.2.1.B.11.2019</v>
      </c>
      <c r="C2825" s="20">
        <v>11</v>
      </c>
      <c r="D2825" s="72" t="s">
        <v>1085</v>
      </c>
      <c r="E2825" s="26" t="s">
        <v>770</v>
      </c>
      <c r="F2825" s="19" t="s">
        <v>893</v>
      </c>
      <c r="G2825" s="192">
        <v>525000</v>
      </c>
      <c r="H2825" s="271"/>
      <c r="I2825" s="15">
        <v>2019</v>
      </c>
      <c r="J2825" s="15" t="s">
        <v>862</v>
      </c>
      <c r="K2825" s="15"/>
      <c r="L2825" s="21"/>
      <c r="M2825" s="73"/>
      <c r="N2825" s="73">
        <v>1</v>
      </c>
      <c r="O2825" s="22" t="s">
        <v>952</v>
      </c>
      <c r="P2825" s="26" t="s">
        <v>864</v>
      </c>
      <c r="Q2825" s="23" t="s">
        <v>56</v>
      </c>
      <c r="R2825" s="20"/>
      <c r="S2825" s="20"/>
    </row>
    <row r="2826" spans="1:19" s="58" customFormat="1" ht="20.100000000000001" customHeight="1" x14ac:dyDescent="0.25">
      <c r="A2826" s="72">
        <v>2243</v>
      </c>
      <c r="B2826" s="20" t="str">
        <f t="shared" si="181"/>
        <v>00.03.27.5.2.2.1.B.12.2019</v>
      </c>
      <c r="C2826" s="20">
        <v>12</v>
      </c>
      <c r="D2826" s="72" t="s">
        <v>1085</v>
      </c>
      <c r="E2826" s="26" t="s">
        <v>867</v>
      </c>
      <c r="F2826" s="19" t="s">
        <v>893</v>
      </c>
      <c r="G2826" s="190">
        <v>3500000</v>
      </c>
      <c r="H2826" s="269"/>
      <c r="I2826" s="15">
        <v>2019</v>
      </c>
      <c r="J2826" s="23" t="s">
        <v>500</v>
      </c>
      <c r="K2826" s="73"/>
      <c r="L2826" s="21"/>
      <c r="M2826" s="73"/>
      <c r="N2826" s="73">
        <v>1</v>
      </c>
      <c r="O2826" s="22" t="s">
        <v>952</v>
      </c>
      <c r="P2826" s="74" t="s">
        <v>864</v>
      </c>
      <c r="Q2826" s="73" t="s">
        <v>56</v>
      </c>
      <c r="R2826" s="20"/>
      <c r="S2826" s="20"/>
    </row>
    <row r="2827" spans="1:19" s="58" customFormat="1" ht="20.100000000000001" customHeight="1" x14ac:dyDescent="0.25">
      <c r="A2827" s="22">
        <v>2244</v>
      </c>
      <c r="B2827" s="20" t="str">
        <f t="shared" si="181"/>
        <v>00.03.27.5.2.2.1.B.13.2020</v>
      </c>
      <c r="C2827" s="20">
        <v>13</v>
      </c>
      <c r="D2827" s="72" t="s">
        <v>1085</v>
      </c>
      <c r="E2827" s="74" t="s">
        <v>409</v>
      </c>
      <c r="F2827" s="19" t="s">
        <v>893</v>
      </c>
      <c r="G2827" s="190">
        <v>375000</v>
      </c>
      <c r="H2827" s="269"/>
      <c r="I2827" s="15">
        <v>2020</v>
      </c>
      <c r="J2827" s="73" t="s">
        <v>410</v>
      </c>
      <c r="K2827" s="73"/>
      <c r="L2827" s="73"/>
      <c r="M2827" s="73"/>
      <c r="N2827" s="73">
        <v>1</v>
      </c>
      <c r="O2827" s="22" t="s">
        <v>952</v>
      </c>
      <c r="P2827" s="74" t="s">
        <v>864</v>
      </c>
      <c r="Q2827" s="73" t="s">
        <v>56</v>
      </c>
      <c r="R2827" s="20"/>
      <c r="S2827" s="20"/>
    </row>
    <row r="2828" spans="1:19" s="58" customFormat="1" ht="20.100000000000001" customHeight="1" x14ac:dyDescent="0.25">
      <c r="A2828" s="72">
        <v>2245</v>
      </c>
      <c r="B2828" s="20" t="str">
        <f t="shared" si="181"/>
        <v>00.03.27.5.2.2.1.B.14.2020</v>
      </c>
      <c r="C2828" s="20">
        <v>14</v>
      </c>
      <c r="D2828" s="72" t="s">
        <v>1085</v>
      </c>
      <c r="E2828" s="74" t="s">
        <v>409</v>
      </c>
      <c r="F2828" s="19" t="s">
        <v>893</v>
      </c>
      <c r="G2828" s="190">
        <v>375000</v>
      </c>
      <c r="H2828" s="269"/>
      <c r="I2828" s="15">
        <v>2020</v>
      </c>
      <c r="J2828" s="73" t="s">
        <v>410</v>
      </c>
      <c r="K2828" s="73"/>
      <c r="L2828" s="73"/>
      <c r="M2828" s="73"/>
      <c r="N2828" s="73">
        <v>1</v>
      </c>
      <c r="O2828" s="22" t="s">
        <v>952</v>
      </c>
      <c r="P2828" s="74" t="s">
        <v>864</v>
      </c>
      <c r="Q2828" s="73" t="s">
        <v>56</v>
      </c>
      <c r="R2828" s="20"/>
      <c r="S2828" s="20"/>
    </row>
    <row r="2829" spans="1:19" s="58" customFormat="1" ht="20.100000000000001" customHeight="1" x14ac:dyDescent="0.25">
      <c r="A2829" s="22">
        <v>2246</v>
      </c>
      <c r="B2829" s="20" t="str">
        <f t="shared" si="181"/>
        <v>00.03.27.5.2.2.1.B.15.2020</v>
      </c>
      <c r="C2829" s="20">
        <v>15</v>
      </c>
      <c r="D2829" s="72" t="s">
        <v>1085</v>
      </c>
      <c r="E2829" s="74" t="s">
        <v>409</v>
      </c>
      <c r="F2829" s="19" t="s">
        <v>893</v>
      </c>
      <c r="G2829" s="190">
        <v>375000</v>
      </c>
      <c r="H2829" s="269"/>
      <c r="I2829" s="15">
        <v>2020</v>
      </c>
      <c r="J2829" s="73" t="s">
        <v>410</v>
      </c>
      <c r="K2829" s="73"/>
      <c r="L2829" s="73"/>
      <c r="M2829" s="73"/>
      <c r="N2829" s="73">
        <v>1</v>
      </c>
      <c r="O2829" s="22" t="s">
        <v>952</v>
      </c>
      <c r="P2829" s="26" t="s">
        <v>864</v>
      </c>
      <c r="Q2829" s="23" t="s">
        <v>56</v>
      </c>
      <c r="R2829" s="20"/>
      <c r="S2829" s="20"/>
    </row>
    <row r="2830" spans="1:19" s="58" customFormat="1" ht="20.100000000000001" customHeight="1" x14ac:dyDescent="0.25">
      <c r="A2830" s="72">
        <v>2247</v>
      </c>
      <c r="B2830" s="20" t="str">
        <f t="shared" si="181"/>
        <v>00.03.27.5.2.2.1.B.16.2018</v>
      </c>
      <c r="C2830" s="20">
        <v>16</v>
      </c>
      <c r="D2830" s="72" t="s">
        <v>1085</v>
      </c>
      <c r="E2830" s="26" t="s">
        <v>868</v>
      </c>
      <c r="F2830" s="19" t="s">
        <v>893</v>
      </c>
      <c r="G2830" s="190">
        <v>1500000</v>
      </c>
      <c r="H2830" s="269"/>
      <c r="I2830" s="15">
        <v>2018</v>
      </c>
      <c r="J2830" s="73" t="s">
        <v>1320</v>
      </c>
      <c r="K2830" s="15"/>
      <c r="L2830" s="21"/>
      <c r="M2830" s="73"/>
      <c r="N2830" s="73" t="s">
        <v>869</v>
      </c>
      <c r="O2830" s="22" t="s">
        <v>952</v>
      </c>
      <c r="P2830" s="26" t="s">
        <v>864</v>
      </c>
      <c r="Q2830" s="23"/>
      <c r="R2830" s="20"/>
      <c r="S2830" s="20"/>
    </row>
    <row r="2831" spans="1:19" s="58" customFormat="1" ht="20.100000000000001" customHeight="1" x14ac:dyDescent="0.25">
      <c r="A2831" s="22">
        <v>2248</v>
      </c>
      <c r="B2831" s="20" t="str">
        <f t="shared" si="181"/>
        <v>00.03.27.5.2.2.1.B.17.2020</v>
      </c>
      <c r="C2831" s="20">
        <v>17</v>
      </c>
      <c r="D2831" s="72" t="s">
        <v>1085</v>
      </c>
      <c r="E2831" s="26" t="s">
        <v>813</v>
      </c>
      <c r="F2831" s="19" t="s">
        <v>893</v>
      </c>
      <c r="G2831" s="190">
        <v>1300000</v>
      </c>
      <c r="H2831" s="269"/>
      <c r="I2831" s="15">
        <v>2020</v>
      </c>
      <c r="J2831" s="73" t="s">
        <v>1325</v>
      </c>
      <c r="K2831" s="15"/>
      <c r="L2831" s="21"/>
      <c r="M2831" s="73"/>
      <c r="N2831" s="73">
        <v>1</v>
      </c>
      <c r="O2831" s="22" t="s">
        <v>952</v>
      </c>
      <c r="P2831" s="26" t="s">
        <v>864</v>
      </c>
      <c r="Q2831" s="23"/>
      <c r="R2831" s="20"/>
      <c r="S2831" s="20"/>
    </row>
    <row r="2832" spans="1:19" s="58" customFormat="1" ht="20.100000000000001" customHeight="1" x14ac:dyDescent="0.25">
      <c r="A2832" s="72">
        <v>2249</v>
      </c>
      <c r="B2832" s="20" t="str">
        <f t="shared" si="181"/>
        <v>00.03.27.5.2.2.1.B.18.2020</v>
      </c>
      <c r="C2832" s="20">
        <v>18</v>
      </c>
      <c r="D2832" s="72" t="s">
        <v>1085</v>
      </c>
      <c r="E2832" s="26" t="s">
        <v>870</v>
      </c>
      <c r="F2832" s="19" t="s">
        <v>893</v>
      </c>
      <c r="G2832" s="190">
        <v>1300000</v>
      </c>
      <c r="H2832" s="269"/>
      <c r="I2832" s="15">
        <v>2020</v>
      </c>
      <c r="J2832" s="73" t="s">
        <v>1326</v>
      </c>
      <c r="K2832" s="73"/>
      <c r="L2832" s="23"/>
      <c r="M2832" s="73"/>
      <c r="N2832" s="73">
        <v>1</v>
      </c>
      <c r="O2832" s="22" t="s">
        <v>952</v>
      </c>
      <c r="P2832" s="74" t="s">
        <v>864</v>
      </c>
      <c r="Q2832" s="73"/>
      <c r="R2832" s="20"/>
      <c r="S2832" s="20"/>
    </row>
    <row r="2833" spans="1:19" s="58" customFormat="1" ht="20.100000000000001" customHeight="1" x14ac:dyDescent="0.25">
      <c r="A2833" s="22">
        <v>2250</v>
      </c>
      <c r="B2833" s="20" t="str">
        <f t="shared" si="181"/>
        <v>00.03.27.5.2.2.1.B.19.2020</v>
      </c>
      <c r="C2833" s="20">
        <v>19</v>
      </c>
      <c r="D2833" s="72" t="s">
        <v>1085</v>
      </c>
      <c r="E2833" s="74" t="s">
        <v>870</v>
      </c>
      <c r="F2833" s="19" t="s">
        <v>893</v>
      </c>
      <c r="G2833" s="190">
        <v>1800000</v>
      </c>
      <c r="H2833" s="269"/>
      <c r="I2833" s="15">
        <v>2020</v>
      </c>
      <c r="J2833" s="73" t="s">
        <v>1326</v>
      </c>
      <c r="K2833" s="73"/>
      <c r="L2833" s="73"/>
      <c r="M2833" s="73"/>
      <c r="N2833" s="73">
        <v>1</v>
      </c>
      <c r="O2833" s="22" t="s">
        <v>952</v>
      </c>
      <c r="P2833" s="26" t="s">
        <v>871</v>
      </c>
      <c r="Q2833" s="20"/>
      <c r="R2833" s="20"/>
      <c r="S2833" s="20"/>
    </row>
    <row r="2834" spans="1:19" s="58" customFormat="1" ht="20.100000000000001" customHeight="1" x14ac:dyDescent="0.25">
      <c r="A2834" s="72">
        <v>2251</v>
      </c>
      <c r="B2834" s="20" t="str">
        <f>"00.03.27.5.2.2.2.B."&amp;C2834&amp;D2834&amp;I2834</f>
        <v>00.03.27.5.2.2.2.B.20.2017</v>
      </c>
      <c r="C2834" s="20">
        <v>20</v>
      </c>
      <c r="D2834" s="72" t="s">
        <v>1085</v>
      </c>
      <c r="E2834" s="25" t="s">
        <v>373</v>
      </c>
      <c r="F2834" s="19" t="s">
        <v>893</v>
      </c>
      <c r="G2834" s="190">
        <v>850000</v>
      </c>
      <c r="H2834" s="269"/>
      <c r="I2834" s="15">
        <v>2017</v>
      </c>
      <c r="J2834" s="73" t="s">
        <v>1327</v>
      </c>
      <c r="K2834" s="22"/>
      <c r="L2834" s="22"/>
      <c r="M2834" s="17"/>
      <c r="N2834" s="22">
        <v>1</v>
      </c>
      <c r="O2834" s="22" t="s">
        <v>952</v>
      </c>
      <c r="P2834" s="26" t="s">
        <v>871</v>
      </c>
      <c r="Q2834" s="20"/>
      <c r="R2834" s="20"/>
      <c r="S2834" s="20"/>
    </row>
    <row r="2835" spans="1:19" s="58" customFormat="1" ht="20.100000000000001" customHeight="1" x14ac:dyDescent="0.25">
      <c r="A2835" s="22">
        <v>2252</v>
      </c>
      <c r="B2835" s="20" t="str">
        <f>"00.03.27.5.2.2.2.B."&amp;C2835&amp;D2835&amp;I2835</f>
        <v>00.03.27.5.2.2.2.B.21.2017</v>
      </c>
      <c r="C2835" s="20">
        <v>21</v>
      </c>
      <c r="D2835" s="72" t="s">
        <v>1085</v>
      </c>
      <c r="E2835" s="26" t="s">
        <v>50</v>
      </c>
      <c r="F2835" s="19" t="s">
        <v>893</v>
      </c>
      <c r="G2835" s="190">
        <v>375000</v>
      </c>
      <c r="H2835" s="269"/>
      <c r="I2835" s="15">
        <v>2017</v>
      </c>
      <c r="J2835" s="23" t="s">
        <v>410</v>
      </c>
      <c r="K2835" s="73"/>
      <c r="L2835" s="23"/>
      <c r="M2835" s="73"/>
      <c r="N2835" s="73">
        <v>1</v>
      </c>
      <c r="O2835" s="22" t="s">
        <v>952</v>
      </c>
      <c r="P2835" s="26" t="s">
        <v>871</v>
      </c>
      <c r="Q2835" s="20"/>
      <c r="R2835" s="20"/>
      <c r="S2835" s="20"/>
    </row>
    <row r="2836" spans="1:19" s="58" customFormat="1" ht="20.100000000000001" customHeight="1" x14ac:dyDescent="0.25">
      <c r="A2836" s="72">
        <v>2253</v>
      </c>
      <c r="B2836" s="20" t="str">
        <f>"00.03.27.5.2.2.2.B."&amp;C2836&amp;D2836&amp;I2836</f>
        <v>00.03.27.5.2.2.2.B.22.2019</v>
      </c>
      <c r="C2836" s="20">
        <v>22</v>
      </c>
      <c r="D2836" s="72" t="s">
        <v>1085</v>
      </c>
      <c r="E2836" s="26" t="s">
        <v>777</v>
      </c>
      <c r="F2836" s="19" t="s">
        <v>893</v>
      </c>
      <c r="G2836" s="190">
        <v>50000</v>
      </c>
      <c r="H2836" s="269"/>
      <c r="I2836" s="15">
        <v>2019</v>
      </c>
      <c r="J2836" s="73" t="s">
        <v>1328</v>
      </c>
      <c r="K2836" s="73"/>
      <c r="L2836" s="21"/>
      <c r="M2836" s="73"/>
      <c r="N2836" s="73">
        <v>1</v>
      </c>
      <c r="O2836" s="22" t="s">
        <v>952</v>
      </c>
      <c r="P2836" s="43" t="s">
        <v>973</v>
      </c>
      <c r="Q2836" s="20"/>
      <c r="R2836" s="20"/>
      <c r="S2836" s="20"/>
    </row>
    <row r="2837" spans="1:19" s="58" customFormat="1" ht="15.75" x14ac:dyDescent="0.25">
      <c r="A2837" s="72"/>
      <c r="B2837" s="20"/>
      <c r="C2837" s="20"/>
      <c r="D2837" s="72"/>
      <c r="E2837" s="74"/>
      <c r="F2837" s="19"/>
      <c r="G2837" s="190"/>
      <c r="H2837" s="269"/>
      <c r="I2837" s="15"/>
      <c r="J2837" s="73"/>
      <c r="K2837" s="73"/>
      <c r="L2837" s="21"/>
      <c r="M2837" s="73"/>
      <c r="N2837" s="73"/>
      <c r="O2837" s="22"/>
      <c r="P2837" s="74"/>
      <c r="Q2837" s="20"/>
      <c r="R2837" s="20"/>
      <c r="S2837" s="20"/>
    </row>
    <row r="2838" spans="1:19" s="169" customFormat="1" ht="15.75" x14ac:dyDescent="0.25">
      <c r="A2838" s="22">
        <v>2254</v>
      </c>
      <c r="B2838" s="20"/>
      <c r="C2838" s="20">
        <v>23</v>
      </c>
      <c r="D2838" s="72" t="s">
        <v>1085</v>
      </c>
      <c r="E2838" s="43" t="s">
        <v>78</v>
      </c>
      <c r="F2838" s="19" t="s">
        <v>893</v>
      </c>
      <c r="G2838" s="190">
        <v>4500000</v>
      </c>
      <c r="H2838" s="269"/>
      <c r="I2838" s="15">
        <v>2016</v>
      </c>
      <c r="J2838" s="44" t="s">
        <v>79</v>
      </c>
      <c r="K2838" s="73"/>
      <c r="L2838" s="21" t="s">
        <v>12</v>
      </c>
      <c r="M2838" s="73"/>
      <c r="N2838" s="73">
        <v>2</v>
      </c>
      <c r="O2838" s="22" t="s">
        <v>972</v>
      </c>
      <c r="P2838" s="53" t="s">
        <v>1185</v>
      </c>
      <c r="Q2838" s="52" t="s">
        <v>56</v>
      </c>
      <c r="R2838" s="20"/>
      <c r="S2838" s="32"/>
    </row>
    <row r="2839" spans="1:19" s="58" customFormat="1" ht="15.75" x14ac:dyDescent="0.25">
      <c r="A2839" s="22">
        <v>2750</v>
      </c>
      <c r="B2839" s="165"/>
      <c r="C2839" s="165"/>
      <c r="D2839" s="72" t="s">
        <v>1085</v>
      </c>
      <c r="E2839" s="165" t="s">
        <v>1056</v>
      </c>
      <c r="F2839" s="165" t="s">
        <v>893</v>
      </c>
      <c r="G2839" s="209">
        <v>800000000</v>
      </c>
      <c r="H2839" s="272"/>
      <c r="I2839" s="166">
        <v>2017</v>
      </c>
      <c r="J2839" s="167" t="s">
        <v>1059</v>
      </c>
      <c r="K2839" s="167"/>
      <c r="L2839" s="165"/>
      <c r="M2839" s="167"/>
      <c r="N2839" s="167">
        <v>2</v>
      </c>
      <c r="O2839" s="166" t="s">
        <v>972</v>
      </c>
      <c r="P2839" s="168"/>
      <c r="Q2839" s="165"/>
      <c r="R2839" s="165"/>
      <c r="S2839" s="165"/>
    </row>
    <row r="2840" spans="1:19" ht="15.75" x14ac:dyDescent="0.25">
      <c r="A2840" s="64"/>
      <c r="B2840" s="20"/>
      <c r="C2840" s="132"/>
      <c r="D2840" s="132"/>
      <c r="E2840" s="132"/>
      <c r="F2840" s="132"/>
      <c r="G2840" s="200"/>
      <c r="H2840" s="283"/>
      <c r="I2840" s="176"/>
      <c r="J2840" s="73"/>
      <c r="K2840" s="64"/>
      <c r="L2840" s="132"/>
      <c r="M2840" s="64"/>
      <c r="N2840" s="64"/>
      <c r="O2840" s="10"/>
      <c r="P2840" s="70"/>
      <c r="Q2840" s="132"/>
      <c r="R2840" s="132"/>
      <c r="S2840" s="132"/>
    </row>
    <row r="2841" spans="1:19" ht="31.5" x14ac:dyDescent="0.25">
      <c r="A2841" s="2">
        <v>2</v>
      </c>
      <c r="B2841" s="85" t="str">
        <f t="shared" ref="B2841:B2845" si="182">"00.03.27.1.18.18.1.B."&amp;C2841&amp;D2841&amp;I2841</f>
        <v>00.03.27.1.18.18.1.B.2.2022</v>
      </c>
      <c r="C2841" s="85">
        <v>2</v>
      </c>
      <c r="D2841" s="85" t="s">
        <v>1085</v>
      </c>
      <c r="E2841" s="85" t="s">
        <v>1238</v>
      </c>
      <c r="F2841" s="19" t="s">
        <v>893</v>
      </c>
      <c r="G2841" s="200">
        <v>529000</v>
      </c>
      <c r="H2841" s="280" t="s">
        <v>1240</v>
      </c>
      <c r="I2841" s="111">
        <v>2022</v>
      </c>
      <c r="J2841" s="2" t="s">
        <v>1241</v>
      </c>
      <c r="K2841" s="2" t="s">
        <v>59</v>
      </c>
      <c r="L2841" s="2" t="s">
        <v>59</v>
      </c>
      <c r="M2841" s="2"/>
      <c r="N2841" s="2">
        <v>1</v>
      </c>
      <c r="O2841" s="71" t="s">
        <v>1245</v>
      </c>
      <c r="P2841" s="71" t="s">
        <v>1242</v>
      </c>
      <c r="Q2841" s="100" t="s">
        <v>56</v>
      </c>
      <c r="R2841" s="223"/>
      <c r="S2841" s="100" t="s">
        <v>566</v>
      </c>
    </row>
    <row r="2842" spans="1:19" ht="31.5" x14ac:dyDescent="0.25">
      <c r="A2842" s="2">
        <v>3</v>
      </c>
      <c r="B2842" s="85" t="str">
        <f>"00.03.27.1.18.18.1.B."&amp;C2842&amp;D2842&amp;I2842</f>
        <v>00.03.27.1.18.18.1.B.3.2022</v>
      </c>
      <c r="C2842" s="85">
        <v>3</v>
      </c>
      <c r="D2842" s="85" t="s">
        <v>1085</v>
      </c>
      <c r="E2842" s="85" t="s">
        <v>1238</v>
      </c>
      <c r="F2842" s="19" t="s">
        <v>893</v>
      </c>
      <c r="G2842" s="200">
        <v>529000</v>
      </c>
      <c r="H2842" s="280" t="s">
        <v>1240</v>
      </c>
      <c r="I2842" s="111">
        <v>2022</v>
      </c>
      <c r="J2842" s="2" t="s">
        <v>1241</v>
      </c>
      <c r="K2842" s="2" t="s">
        <v>59</v>
      </c>
      <c r="L2842" s="2" t="s">
        <v>59</v>
      </c>
      <c r="M2842" s="2"/>
      <c r="N2842" s="2">
        <v>1</v>
      </c>
      <c r="O2842" s="71" t="s">
        <v>1245</v>
      </c>
      <c r="P2842" s="71" t="s">
        <v>1242</v>
      </c>
      <c r="Q2842" s="100" t="s">
        <v>56</v>
      </c>
      <c r="R2842" s="223"/>
      <c r="S2842" s="100" t="s">
        <v>566</v>
      </c>
    </row>
    <row r="2843" spans="1:19" ht="31.5" x14ac:dyDescent="0.25">
      <c r="A2843" s="2">
        <v>4</v>
      </c>
      <c r="B2843" s="85" t="str">
        <f t="shared" si="182"/>
        <v>00.03.27.1.18.18.1.B.4.2022</v>
      </c>
      <c r="C2843" s="85">
        <v>4</v>
      </c>
      <c r="D2843" s="85" t="s">
        <v>1085</v>
      </c>
      <c r="E2843" s="85" t="s">
        <v>1238</v>
      </c>
      <c r="F2843" s="19" t="s">
        <v>893</v>
      </c>
      <c r="G2843" s="200">
        <v>529000</v>
      </c>
      <c r="H2843" s="280" t="s">
        <v>1240</v>
      </c>
      <c r="I2843" s="111">
        <v>2022</v>
      </c>
      <c r="J2843" s="2" t="s">
        <v>1241</v>
      </c>
      <c r="K2843" s="2" t="s">
        <v>59</v>
      </c>
      <c r="L2843" s="2" t="s">
        <v>59</v>
      </c>
      <c r="M2843" s="2"/>
      <c r="N2843" s="2">
        <v>1</v>
      </c>
      <c r="O2843" s="71" t="s">
        <v>1245</v>
      </c>
      <c r="P2843" s="71" t="s">
        <v>1242</v>
      </c>
      <c r="Q2843" s="100" t="s">
        <v>56</v>
      </c>
      <c r="R2843" s="223"/>
      <c r="S2843" s="100" t="s">
        <v>566</v>
      </c>
    </row>
    <row r="2844" spans="1:19" ht="31.5" x14ac:dyDescent="0.25">
      <c r="A2844" s="2">
        <v>5</v>
      </c>
      <c r="B2844" s="85" t="str">
        <f t="shared" si="182"/>
        <v>00.03.27.1.18.18.1.B.5.2022</v>
      </c>
      <c r="C2844" s="85">
        <v>5</v>
      </c>
      <c r="D2844" s="85" t="s">
        <v>1085</v>
      </c>
      <c r="E2844" s="85" t="s">
        <v>1239</v>
      </c>
      <c r="F2844" s="19" t="s">
        <v>893</v>
      </c>
      <c r="G2844" s="200">
        <v>839000</v>
      </c>
      <c r="H2844" s="280" t="s">
        <v>1240</v>
      </c>
      <c r="I2844" s="111">
        <v>2022</v>
      </c>
      <c r="J2844" s="2" t="s">
        <v>1241</v>
      </c>
      <c r="K2844" s="2" t="s">
        <v>59</v>
      </c>
      <c r="L2844" s="2" t="s">
        <v>59</v>
      </c>
      <c r="M2844" s="2"/>
      <c r="N2844" s="2">
        <v>1</v>
      </c>
      <c r="O2844" s="71" t="s">
        <v>1245</v>
      </c>
      <c r="P2844" s="71" t="s">
        <v>1242</v>
      </c>
      <c r="Q2844" s="100" t="s">
        <v>56</v>
      </c>
      <c r="R2844" s="223"/>
      <c r="S2844" s="100" t="s">
        <v>566</v>
      </c>
    </row>
    <row r="2845" spans="1:19" ht="31.5" x14ac:dyDescent="0.25">
      <c r="A2845" s="2"/>
      <c r="B2845" s="85" t="str">
        <f t="shared" si="182"/>
        <v>00.03.27.1.18.18.1.B.6.2023</v>
      </c>
      <c r="C2845" s="85">
        <v>6</v>
      </c>
      <c r="D2845" s="85" t="s">
        <v>1085</v>
      </c>
      <c r="E2845" s="85" t="s">
        <v>811</v>
      </c>
      <c r="F2845" s="19" t="s">
        <v>893</v>
      </c>
      <c r="G2845" s="200">
        <f>'[1]2023'!$D$140</f>
        <v>4600000</v>
      </c>
      <c r="H2845" s="280" t="s">
        <v>1164</v>
      </c>
      <c r="I2845" s="111">
        <v>2023</v>
      </c>
      <c r="J2845" s="2" t="s">
        <v>366</v>
      </c>
      <c r="K2845" s="2" t="s">
        <v>964</v>
      </c>
      <c r="L2845" s="2" t="s">
        <v>59</v>
      </c>
      <c r="M2845" s="2"/>
      <c r="N2845" s="2">
        <v>1</v>
      </c>
      <c r="O2845" s="71" t="s">
        <v>1245</v>
      </c>
      <c r="P2845" s="71" t="s">
        <v>1242</v>
      </c>
      <c r="Q2845" s="100" t="s">
        <v>56</v>
      </c>
      <c r="R2845" s="223"/>
      <c r="S2845" s="100"/>
    </row>
    <row r="2846" spans="1:19" ht="15.75" x14ac:dyDescent="0.25">
      <c r="A2846" s="2"/>
      <c r="B2846" s="85"/>
      <c r="C2846" s="85"/>
      <c r="D2846" s="85"/>
      <c r="E2846" s="85"/>
      <c r="F2846" s="19"/>
      <c r="G2846" s="200"/>
      <c r="H2846" s="280"/>
      <c r="I2846" s="111"/>
      <c r="J2846" s="73"/>
      <c r="K2846" s="2"/>
      <c r="L2846" s="2"/>
      <c r="M2846" s="2"/>
      <c r="N2846" s="2"/>
      <c r="O2846" s="71"/>
      <c r="P2846" s="71"/>
      <c r="Q2846" s="100"/>
      <c r="R2846" s="223"/>
      <c r="S2846" s="100"/>
    </row>
    <row r="2847" spans="1:19" ht="15.75" x14ac:dyDescent="0.25">
      <c r="A2847" s="64"/>
      <c r="B2847" s="132" t="s">
        <v>1098</v>
      </c>
      <c r="C2847" s="132">
        <v>1</v>
      </c>
      <c r="D2847" s="85" t="s">
        <v>1085</v>
      </c>
      <c r="E2847" s="132" t="s">
        <v>1092</v>
      </c>
      <c r="F2847" s="132" t="s">
        <v>893</v>
      </c>
      <c r="G2847" s="200">
        <v>344999</v>
      </c>
      <c r="H2847" s="283" t="s">
        <v>1094</v>
      </c>
      <c r="I2847" s="176">
        <v>2022</v>
      </c>
      <c r="J2847" s="64" t="s">
        <v>59</v>
      </c>
      <c r="K2847" s="64"/>
      <c r="L2847" s="132" t="s">
        <v>1095</v>
      </c>
      <c r="M2847" s="64" t="s">
        <v>59</v>
      </c>
      <c r="N2847" s="64">
        <v>1</v>
      </c>
      <c r="O2847" s="10" t="s">
        <v>1559</v>
      </c>
      <c r="P2847" s="10" t="s">
        <v>1559</v>
      </c>
      <c r="Q2847" s="132"/>
      <c r="R2847" s="132"/>
      <c r="S2847" s="132"/>
    </row>
    <row r="2848" spans="1:19" ht="15.75" x14ac:dyDescent="0.25">
      <c r="A2848" s="64"/>
      <c r="B2848" s="132" t="s">
        <v>1158</v>
      </c>
      <c r="C2848" s="132">
        <v>2</v>
      </c>
      <c r="D2848" s="85" t="s">
        <v>1085</v>
      </c>
      <c r="E2848" s="132" t="s">
        <v>474</v>
      </c>
      <c r="F2848" s="132" t="s">
        <v>893</v>
      </c>
      <c r="G2848" s="200"/>
      <c r="H2848" s="283"/>
      <c r="I2848" s="176">
        <v>2020</v>
      </c>
      <c r="J2848" s="65" t="s">
        <v>1180</v>
      </c>
      <c r="K2848" s="65"/>
      <c r="L2848" s="132"/>
      <c r="M2848" s="64"/>
      <c r="N2848" s="64">
        <v>1</v>
      </c>
      <c r="O2848" s="10" t="s">
        <v>1559</v>
      </c>
      <c r="P2848" s="10" t="s">
        <v>1559</v>
      </c>
      <c r="Q2848" s="132"/>
      <c r="R2848" s="132"/>
      <c r="S2848" s="132"/>
    </row>
    <row r="2849" spans="1:19" ht="15.75" x14ac:dyDescent="0.25">
      <c r="A2849" s="64"/>
      <c r="B2849" s="132" t="s">
        <v>1159</v>
      </c>
      <c r="C2849" s="132">
        <v>3</v>
      </c>
      <c r="D2849" s="85" t="s">
        <v>1085</v>
      </c>
      <c r="E2849" s="132" t="s">
        <v>474</v>
      </c>
      <c r="F2849" s="132" t="s">
        <v>893</v>
      </c>
      <c r="G2849" s="197">
        <v>1475000</v>
      </c>
      <c r="H2849" s="283" t="s">
        <v>1162</v>
      </c>
      <c r="I2849" s="176">
        <v>2022</v>
      </c>
      <c r="J2849" s="126" t="s">
        <v>475</v>
      </c>
      <c r="K2849" s="126"/>
      <c r="L2849" s="6" t="s">
        <v>1163</v>
      </c>
      <c r="M2849" s="64"/>
      <c r="N2849" s="64">
        <v>1</v>
      </c>
      <c r="O2849" s="10" t="s">
        <v>1559</v>
      </c>
      <c r="P2849" s="10" t="s">
        <v>1559</v>
      </c>
      <c r="Q2849" s="132"/>
      <c r="R2849" s="132"/>
      <c r="S2849" s="132"/>
    </row>
    <row r="2850" spans="1:19" ht="15.75" x14ac:dyDescent="0.25">
      <c r="A2850" s="64"/>
      <c r="B2850" s="132" t="s">
        <v>1160</v>
      </c>
      <c r="C2850" s="132">
        <v>4</v>
      </c>
      <c r="D2850" s="85" t="s">
        <v>1085</v>
      </c>
      <c r="E2850" s="132" t="s">
        <v>474</v>
      </c>
      <c r="F2850" s="132" t="s">
        <v>893</v>
      </c>
      <c r="G2850" s="197">
        <v>1475000</v>
      </c>
      <c r="H2850" s="283" t="s">
        <v>1164</v>
      </c>
      <c r="I2850" s="176">
        <v>2022</v>
      </c>
      <c r="J2850" s="126" t="s">
        <v>475</v>
      </c>
      <c r="K2850" s="126"/>
      <c r="L2850" s="6" t="s">
        <v>1163</v>
      </c>
      <c r="M2850" s="64"/>
      <c r="N2850" s="64">
        <v>1</v>
      </c>
      <c r="O2850" s="10" t="s">
        <v>1559</v>
      </c>
      <c r="P2850" s="10" t="s">
        <v>1559</v>
      </c>
      <c r="Q2850" s="132"/>
      <c r="R2850" s="132"/>
      <c r="S2850" s="132"/>
    </row>
    <row r="2851" spans="1:19" ht="15.75" x14ac:dyDescent="0.25">
      <c r="A2851" s="64"/>
      <c r="B2851" s="132" t="s">
        <v>1161</v>
      </c>
      <c r="C2851" s="132">
        <v>5</v>
      </c>
      <c r="D2851" s="85" t="s">
        <v>1085</v>
      </c>
      <c r="E2851" s="132" t="s">
        <v>474</v>
      </c>
      <c r="F2851" s="132" t="s">
        <v>893</v>
      </c>
      <c r="G2851" s="197">
        <v>1475000</v>
      </c>
      <c r="H2851" s="283" t="s">
        <v>1165</v>
      </c>
      <c r="I2851" s="176">
        <v>2022</v>
      </c>
      <c r="J2851" s="126" t="s">
        <v>475</v>
      </c>
      <c r="K2851" s="126"/>
      <c r="L2851" s="6" t="s">
        <v>1163</v>
      </c>
      <c r="M2851" s="64"/>
      <c r="N2851" s="64">
        <v>1</v>
      </c>
      <c r="O2851" s="10" t="s">
        <v>1559</v>
      </c>
      <c r="P2851" s="10" t="s">
        <v>1559</v>
      </c>
      <c r="Q2851" s="132"/>
      <c r="R2851" s="132"/>
      <c r="S2851" s="132"/>
    </row>
    <row r="2852" spans="1:19" ht="15.75" x14ac:dyDescent="0.25">
      <c r="A2852" s="2"/>
      <c r="B2852" s="132" t="s">
        <v>1186</v>
      </c>
      <c r="C2852" s="132">
        <v>6</v>
      </c>
      <c r="D2852" s="85" t="s">
        <v>1085</v>
      </c>
      <c r="E2852" s="85" t="s">
        <v>83</v>
      </c>
      <c r="F2852" s="132" t="s">
        <v>893</v>
      </c>
      <c r="G2852" s="210">
        <v>2200000</v>
      </c>
      <c r="H2852" s="280" t="s">
        <v>1106</v>
      </c>
      <c r="I2852" s="111">
        <v>2021</v>
      </c>
      <c r="J2852" s="2" t="s">
        <v>571</v>
      </c>
      <c r="K2852" s="2"/>
      <c r="L2852" s="2"/>
      <c r="M2852" s="2"/>
      <c r="N2852" s="2">
        <v>1</v>
      </c>
      <c r="O2852" s="10" t="s">
        <v>1559</v>
      </c>
      <c r="P2852" s="10" t="s">
        <v>1559</v>
      </c>
      <c r="Q2852" s="85" t="s">
        <v>56</v>
      </c>
      <c r="R2852" s="85"/>
      <c r="S2852" s="85"/>
    </row>
    <row r="2853" spans="1:19" ht="15.75" x14ac:dyDescent="0.25">
      <c r="A2853" s="64"/>
      <c r="B2853" s="132" t="str">
        <f>"00.03.27.2.5.5.1.B."&amp;C2853&amp;D2853&amp;I2853</f>
        <v>00.03.27.2.5.5.1.B.7.2021</v>
      </c>
      <c r="C2853" s="132">
        <v>7</v>
      </c>
      <c r="D2853" s="85" t="s">
        <v>1085</v>
      </c>
      <c r="E2853" s="132" t="s">
        <v>1055</v>
      </c>
      <c r="F2853" s="132" t="s">
        <v>893</v>
      </c>
      <c r="G2853" s="197" t="s">
        <v>59</v>
      </c>
      <c r="H2853" s="283" t="s">
        <v>59</v>
      </c>
      <c r="I2853" s="176">
        <v>2021</v>
      </c>
      <c r="J2853" s="73" t="s">
        <v>1329</v>
      </c>
      <c r="K2853" s="126"/>
      <c r="L2853" s="6"/>
      <c r="M2853" s="64"/>
      <c r="N2853" s="64">
        <v>1</v>
      </c>
      <c r="O2853" s="10" t="s">
        <v>1559</v>
      </c>
      <c r="P2853" s="10" t="s">
        <v>1559</v>
      </c>
      <c r="Q2853" s="132" t="s">
        <v>56</v>
      </c>
      <c r="R2853" s="132"/>
      <c r="S2853" s="132"/>
    </row>
    <row r="2854" spans="1:19" ht="15.75" x14ac:dyDescent="0.25">
      <c r="A2854" s="64"/>
      <c r="B2854" s="132" t="str">
        <f>"00.03.27.2.5.5.1.B."&amp;C2854&amp;D2854&amp;I2854</f>
        <v>00.03.27.2.5.5.1.B.8.2021</v>
      </c>
      <c r="C2854" s="132">
        <v>8</v>
      </c>
      <c r="D2854" s="85" t="s">
        <v>1085</v>
      </c>
      <c r="E2854" s="132" t="s">
        <v>1055</v>
      </c>
      <c r="F2854" s="132" t="s">
        <v>893</v>
      </c>
      <c r="G2854" s="197" t="s">
        <v>59</v>
      </c>
      <c r="H2854" s="283" t="s">
        <v>59</v>
      </c>
      <c r="I2854" s="176">
        <v>2021</v>
      </c>
      <c r="J2854" s="73" t="s">
        <v>1329</v>
      </c>
      <c r="K2854" s="126"/>
      <c r="L2854" s="6"/>
      <c r="M2854" s="64"/>
      <c r="N2854" s="64">
        <v>1</v>
      </c>
      <c r="O2854" s="10" t="s">
        <v>1559</v>
      </c>
      <c r="P2854" s="10" t="s">
        <v>1559</v>
      </c>
      <c r="Q2854" s="132" t="s">
        <v>56</v>
      </c>
      <c r="R2854" s="132"/>
      <c r="S2854" s="132"/>
    </row>
    <row r="2855" spans="1:19" ht="15.75" x14ac:dyDescent="0.25">
      <c r="A2855" s="64"/>
      <c r="B2855" s="132" t="str">
        <f>"00.03.27.2.5.5.1.B."&amp;C2855&amp;D2855&amp;I2855</f>
        <v>00.03.27.2.5.5.1.B.9.2021</v>
      </c>
      <c r="C2855" s="132">
        <v>9</v>
      </c>
      <c r="D2855" s="85" t="s">
        <v>1085</v>
      </c>
      <c r="E2855" s="132" t="s">
        <v>1055</v>
      </c>
      <c r="F2855" s="132" t="s">
        <v>893</v>
      </c>
      <c r="G2855" s="197" t="s">
        <v>59</v>
      </c>
      <c r="H2855" s="283" t="s">
        <v>59</v>
      </c>
      <c r="I2855" s="176">
        <v>2021</v>
      </c>
      <c r="J2855" s="73" t="s">
        <v>1329</v>
      </c>
      <c r="K2855" s="126"/>
      <c r="L2855" s="6"/>
      <c r="M2855" s="64"/>
      <c r="N2855" s="64">
        <v>1</v>
      </c>
      <c r="O2855" s="10" t="s">
        <v>1559</v>
      </c>
      <c r="P2855" s="10" t="s">
        <v>1559</v>
      </c>
      <c r="Q2855" s="132" t="s">
        <v>56</v>
      </c>
      <c r="R2855" s="132"/>
      <c r="S2855" s="132"/>
    </row>
    <row r="2856" spans="1:19" ht="15.75" x14ac:dyDescent="0.25">
      <c r="A2856" s="64"/>
      <c r="B2856" s="132" t="str">
        <f t="shared" ref="B2856:B2886" si="183">"00.03.27.2.5.5.1.B."&amp;C2856&amp;D2856&amp;I2856</f>
        <v>00.03.27.2.5.5.1.B.10.2021</v>
      </c>
      <c r="C2856" s="132">
        <v>10</v>
      </c>
      <c r="D2856" s="85" t="s">
        <v>1085</v>
      </c>
      <c r="E2856" s="132" t="s">
        <v>1055</v>
      </c>
      <c r="F2856" s="132" t="s">
        <v>893</v>
      </c>
      <c r="G2856" s="197" t="s">
        <v>59</v>
      </c>
      <c r="H2856" s="283" t="s">
        <v>59</v>
      </c>
      <c r="I2856" s="176">
        <v>2021</v>
      </c>
      <c r="J2856" s="73" t="s">
        <v>1329</v>
      </c>
      <c r="K2856" s="126"/>
      <c r="L2856" s="6"/>
      <c r="M2856" s="64"/>
      <c r="N2856" s="64">
        <v>1</v>
      </c>
      <c r="O2856" s="10" t="s">
        <v>1559</v>
      </c>
      <c r="P2856" s="10" t="s">
        <v>1559</v>
      </c>
      <c r="Q2856" s="132" t="s">
        <v>56</v>
      </c>
      <c r="R2856" s="132"/>
      <c r="S2856" s="132"/>
    </row>
    <row r="2857" spans="1:19" ht="15.75" x14ac:dyDescent="0.25">
      <c r="A2857" s="64"/>
      <c r="B2857" s="132" t="str">
        <f t="shared" si="183"/>
        <v>00.03.27.2.5.5.1.B.11.2021</v>
      </c>
      <c r="C2857" s="132">
        <v>11</v>
      </c>
      <c r="D2857" s="85" t="s">
        <v>1085</v>
      </c>
      <c r="E2857" s="132" t="s">
        <v>1055</v>
      </c>
      <c r="F2857" s="132" t="s">
        <v>893</v>
      </c>
      <c r="G2857" s="197" t="s">
        <v>59</v>
      </c>
      <c r="H2857" s="283" t="s">
        <v>59</v>
      </c>
      <c r="I2857" s="176">
        <v>2021</v>
      </c>
      <c r="J2857" s="73" t="s">
        <v>1329</v>
      </c>
      <c r="K2857" s="126"/>
      <c r="L2857" s="6"/>
      <c r="M2857" s="64"/>
      <c r="N2857" s="64">
        <v>1</v>
      </c>
      <c r="O2857" s="10" t="s">
        <v>1559</v>
      </c>
      <c r="P2857" s="10" t="s">
        <v>1559</v>
      </c>
      <c r="Q2857" s="132" t="s">
        <v>56</v>
      </c>
      <c r="R2857" s="132"/>
      <c r="S2857" s="132"/>
    </row>
    <row r="2858" spans="1:19" ht="15.75" x14ac:dyDescent="0.25">
      <c r="A2858" s="64"/>
      <c r="B2858" s="132" t="str">
        <f t="shared" si="183"/>
        <v>00.03.27.2.5.5.1.B.12.2021</v>
      </c>
      <c r="C2858" s="132">
        <v>12</v>
      </c>
      <c r="D2858" s="85" t="s">
        <v>1085</v>
      </c>
      <c r="E2858" s="132" t="s">
        <v>1055</v>
      </c>
      <c r="F2858" s="132" t="s">
        <v>893</v>
      </c>
      <c r="G2858" s="197" t="s">
        <v>59</v>
      </c>
      <c r="H2858" s="283" t="s">
        <v>59</v>
      </c>
      <c r="I2858" s="176">
        <v>2021</v>
      </c>
      <c r="J2858" s="73" t="s">
        <v>1329</v>
      </c>
      <c r="K2858" s="126"/>
      <c r="L2858" s="6"/>
      <c r="M2858" s="64"/>
      <c r="N2858" s="64">
        <v>1</v>
      </c>
      <c r="O2858" s="10" t="s">
        <v>1559</v>
      </c>
      <c r="P2858" s="10" t="s">
        <v>1559</v>
      </c>
      <c r="Q2858" s="132" t="s">
        <v>56</v>
      </c>
      <c r="R2858" s="132"/>
      <c r="S2858" s="132"/>
    </row>
    <row r="2859" spans="1:19" ht="15.75" x14ac:dyDescent="0.25">
      <c r="A2859" s="64"/>
      <c r="B2859" s="132" t="str">
        <f>"00.03.27.2.5.5.1.B."&amp;C2859&amp;D2859&amp;I2859</f>
        <v>00.03.27.2.5.5.1.B.13.2021</v>
      </c>
      <c r="C2859" s="132">
        <v>13</v>
      </c>
      <c r="D2859" s="85" t="s">
        <v>1085</v>
      </c>
      <c r="E2859" s="132" t="s">
        <v>1055</v>
      </c>
      <c r="F2859" s="132" t="s">
        <v>893</v>
      </c>
      <c r="G2859" s="197" t="s">
        <v>59</v>
      </c>
      <c r="H2859" s="283" t="s">
        <v>59</v>
      </c>
      <c r="I2859" s="176">
        <v>2021</v>
      </c>
      <c r="J2859" s="73" t="s">
        <v>1329</v>
      </c>
      <c r="K2859" s="126"/>
      <c r="L2859" s="6"/>
      <c r="M2859" s="64"/>
      <c r="N2859" s="64">
        <v>1</v>
      </c>
      <c r="O2859" s="10" t="s">
        <v>1559</v>
      </c>
      <c r="P2859" s="10" t="s">
        <v>1559</v>
      </c>
      <c r="Q2859" s="132" t="s">
        <v>56</v>
      </c>
      <c r="R2859" s="132"/>
      <c r="S2859" s="132"/>
    </row>
    <row r="2860" spans="1:19" ht="15.75" x14ac:dyDescent="0.25">
      <c r="A2860" s="2"/>
      <c r="B2860" s="132" t="str">
        <f t="shared" si="183"/>
        <v>00.03.27.2.5.5.1.B.14.2021</v>
      </c>
      <c r="C2860" s="132">
        <v>14</v>
      </c>
      <c r="D2860" s="85" t="s">
        <v>1085</v>
      </c>
      <c r="E2860" s="85" t="s">
        <v>1229</v>
      </c>
      <c r="F2860" s="132" t="s">
        <v>893</v>
      </c>
      <c r="G2860" s="210" t="s">
        <v>59</v>
      </c>
      <c r="H2860" s="280" t="s">
        <v>59</v>
      </c>
      <c r="I2860" s="111">
        <v>2021</v>
      </c>
      <c r="J2860" s="2" t="s">
        <v>1230</v>
      </c>
      <c r="K2860" s="2" t="s">
        <v>1231</v>
      </c>
      <c r="L2860" s="2"/>
      <c r="M2860" s="2"/>
      <c r="N2860" s="2">
        <v>1</v>
      </c>
      <c r="O2860" s="10" t="s">
        <v>1559</v>
      </c>
      <c r="P2860" s="10" t="s">
        <v>1559</v>
      </c>
      <c r="Q2860" s="132" t="s">
        <v>56</v>
      </c>
      <c r="R2860" s="85"/>
      <c r="S2860" s="85"/>
    </row>
    <row r="2861" spans="1:19" ht="15.75" x14ac:dyDescent="0.25">
      <c r="A2861" s="2"/>
      <c r="B2861" s="132" t="str">
        <f t="shared" si="183"/>
        <v>00.03.27.2.5.5.1.B.15.2021</v>
      </c>
      <c r="C2861" s="132">
        <v>15</v>
      </c>
      <c r="D2861" s="85" t="s">
        <v>1085</v>
      </c>
      <c r="E2861" s="85" t="s">
        <v>1229</v>
      </c>
      <c r="F2861" s="132" t="s">
        <v>893</v>
      </c>
      <c r="G2861" s="210" t="s">
        <v>59</v>
      </c>
      <c r="H2861" s="280" t="s">
        <v>59</v>
      </c>
      <c r="I2861" s="111">
        <v>2021</v>
      </c>
      <c r="J2861" s="2" t="s">
        <v>529</v>
      </c>
      <c r="K2861" s="2" t="s">
        <v>1231</v>
      </c>
      <c r="L2861" s="2"/>
      <c r="M2861" s="2"/>
      <c r="N2861" s="2">
        <v>1</v>
      </c>
      <c r="O2861" s="10" t="s">
        <v>1559</v>
      </c>
      <c r="P2861" s="10" t="s">
        <v>1559</v>
      </c>
      <c r="Q2861" s="132" t="s">
        <v>56</v>
      </c>
      <c r="R2861" s="85"/>
      <c r="S2861" s="85"/>
    </row>
    <row r="2862" spans="1:19" ht="15.75" x14ac:dyDescent="0.25">
      <c r="A2862" s="2"/>
      <c r="B2862" s="132" t="str">
        <f t="shared" si="183"/>
        <v>00.03.27.2.5.5.1.B.16.2021</v>
      </c>
      <c r="C2862" s="132">
        <v>16</v>
      </c>
      <c r="D2862" s="85" t="s">
        <v>1085</v>
      </c>
      <c r="E2862" s="85" t="s">
        <v>373</v>
      </c>
      <c r="F2862" s="132" t="s">
        <v>893</v>
      </c>
      <c r="G2862" s="210" t="s">
        <v>59</v>
      </c>
      <c r="H2862" s="280" t="s">
        <v>59</v>
      </c>
      <c r="I2862" s="111">
        <v>2021</v>
      </c>
      <c r="J2862" s="2" t="s">
        <v>407</v>
      </c>
      <c r="K2862" s="2"/>
      <c r="L2862" s="2"/>
      <c r="M2862" s="2"/>
      <c r="N2862" s="2">
        <v>1</v>
      </c>
      <c r="O2862" s="10" t="s">
        <v>1559</v>
      </c>
      <c r="P2862" s="10" t="s">
        <v>1559</v>
      </c>
      <c r="Q2862" s="132" t="s">
        <v>56</v>
      </c>
      <c r="R2862" s="85"/>
      <c r="S2862" s="85"/>
    </row>
    <row r="2863" spans="1:19" ht="15.75" x14ac:dyDescent="0.25">
      <c r="A2863" s="2"/>
      <c r="B2863" s="132" t="str">
        <f t="shared" si="183"/>
        <v>00.03.27.2.5.5.1.B.17.2021</v>
      </c>
      <c r="C2863" s="132">
        <v>17</v>
      </c>
      <c r="D2863" s="85" t="s">
        <v>1085</v>
      </c>
      <c r="E2863" s="85" t="s">
        <v>373</v>
      </c>
      <c r="F2863" s="132" t="s">
        <v>893</v>
      </c>
      <c r="G2863" s="210" t="s">
        <v>59</v>
      </c>
      <c r="H2863" s="280" t="s">
        <v>59</v>
      </c>
      <c r="I2863" s="111">
        <v>2021</v>
      </c>
      <c r="J2863" s="2" t="s">
        <v>407</v>
      </c>
      <c r="K2863" s="2"/>
      <c r="L2863" s="2"/>
      <c r="M2863" s="2"/>
      <c r="N2863" s="2">
        <v>1</v>
      </c>
      <c r="O2863" s="10" t="s">
        <v>1559</v>
      </c>
      <c r="P2863" s="10" t="s">
        <v>1559</v>
      </c>
      <c r="Q2863" s="132" t="s">
        <v>56</v>
      </c>
      <c r="R2863" s="85"/>
      <c r="S2863" s="85"/>
    </row>
    <row r="2864" spans="1:19" ht="15.75" x14ac:dyDescent="0.25">
      <c r="A2864" s="2"/>
      <c r="B2864" s="132" t="str">
        <f t="shared" si="183"/>
        <v>00.03.27.2.5.5.1.B.18.2021</v>
      </c>
      <c r="C2864" s="132">
        <v>18</v>
      </c>
      <c r="D2864" s="85" t="s">
        <v>1085</v>
      </c>
      <c r="E2864" s="85" t="s">
        <v>373</v>
      </c>
      <c r="F2864" s="132" t="s">
        <v>893</v>
      </c>
      <c r="G2864" s="210" t="s">
        <v>59</v>
      </c>
      <c r="H2864" s="280" t="s">
        <v>59</v>
      </c>
      <c r="I2864" s="111">
        <v>2021</v>
      </c>
      <c r="J2864" s="2" t="s">
        <v>407</v>
      </c>
      <c r="K2864" s="2"/>
      <c r="L2864" s="2"/>
      <c r="M2864" s="2"/>
      <c r="N2864" s="2">
        <v>1</v>
      </c>
      <c r="O2864" s="10" t="s">
        <v>1559</v>
      </c>
      <c r="P2864" s="10" t="s">
        <v>1559</v>
      </c>
      <c r="Q2864" s="132" t="s">
        <v>56</v>
      </c>
      <c r="R2864" s="85"/>
      <c r="S2864" s="85"/>
    </row>
    <row r="2865" spans="1:19" ht="15.75" x14ac:dyDescent="0.25">
      <c r="A2865" s="2"/>
      <c r="B2865" s="132" t="str">
        <f t="shared" si="183"/>
        <v>00.03.27.2.5.5.1.B.19.2021</v>
      </c>
      <c r="C2865" s="132">
        <v>19</v>
      </c>
      <c r="D2865" s="85" t="s">
        <v>1085</v>
      </c>
      <c r="E2865" s="85" t="s">
        <v>373</v>
      </c>
      <c r="F2865" s="132" t="s">
        <v>893</v>
      </c>
      <c r="G2865" s="210" t="s">
        <v>59</v>
      </c>
      <c r="H2865" s="280" t="s">
        <v>59</v>
      </c>
      <c r="I2865" s="111">
        <v>2021</v>
      </c>
      <c r="J2865" s="2" t="s">
        <v>407</v>
      </c>
      <c r="K2865" s="2"/>
      <c r="L2865" s="2"/>
      <c r="M2865" s="2"/>
      <c r="N2865" s="2">
        <v>1</v>
      </c>
      <c r="O2865" s="10" t="s">
        <v>1559</v>
      </c>
      <c r="P2865" s="10" t="s">
        <v>1559</v>
      </c>
      <c r="Q2865" s="132" t="s">
        <v>56</v>
      </c>
      <c r="R2865" s="85"/>
      <c r="S2865" s="85"/>
    </row>
    <row r="2866" spans="1:19" ht="15.75" x14ac:dyDescent="0.25">
      <c r="A2866" s="2"/>
      <c r="B2866" s="132" t="str">
        <f t="shared" si="183"/>
        <v>00.03.27.2.5.5.1.B.20.2021</v>
      </c>
      <c r="C2866" s="132">
        <v>20</v>
      </c>
      <c r="D2866" s="85" t="s">
        <v>1085</v>
      </c>
      <c r="E2866" s="85" t="s">
        <v>373</v>
      </c>
      <c r="F2866" s="132" t="s">
        <v>893</v>
      </c>
      <c r="G2866" s="210" t="s">
        <v>59</v>
      </c>
      <c r="H2866" s="280" t="s">
        <v>59</v>
      </c>
      <c r="I2866" s="111">
        <v>2021</v>
      </c>
      <c r="J2866" s="2" t="s">
        <v>407</v>
      </c>
      <c r="K2866" s="2"/>
      <c r="L2866" s="2"/>
      <c r="M2866" s="2"/>
      <c r="N2866" s="2">
        <v>1</v>
      </c>
      <c r="O2866" s="10" t="s">
        <v>1559</v>
      </c>
      <c r="P2866" s="10" t="s">
        <v>1559</v>
      </c>
      <c r="Q2866" s="132" t="s">
        <v>56</v>
      </c>
      <c r="R2866" s="85"/>
      <c r="S2866" s="85"/>
    </row>
    <row r="2867" spans="1:19" ht="15.75" x14ac:dyDescent="0.25">
      <c r="A2867" s="2"/>
      <c r="B2867" s="132" t="str">
        <f t="shared" si="183"/>
        <v>00.03.27.2.5.5.1.B.21.2021</v>
      </c>
      <c r="C2867" s="132">
        <v>21</v>
      </c>
      <c r="D2867" s="85" t="s">
        <v>1085</v>
      </c>
      <c r="E2867" s="85" t="s">
        <v>373</v>
      </c>
      <c r="F2867" s="132" t="s">
        <v>893</v>
      </c>
      <c r="G2867" s="210" t="s">
        <v>59</v>
      </c>
      <c r="H2867" s="280" t="s">
        <v>59</v>
      </c>
      <c r="I2867" s="111">
        <v>2021</v>
      </c>
      <c r="J2867" s="2" t="s">
        <v>407</v>
      </c>
      <c r="K2867" s="2"/>
      <c r="L2867" s="2"/>
      <c r="M2867" s="2"/>
      <c r="N2867" s="2">
        <v>1</v>
      </c>
      <c r="O2867" s="10" t="s">
        <v>1559</v>
      </c>
      <c r="P2867" s="10" t="s">
        <v>1559</v>
      </c>
      <c r="Q2867" s="132" t="s">
        <v>56</v>
      </c>
      <c r="R2867" s="85"/>
      <c r="S2867" s="85"/>
    </row>
    <row r="2868" spans="1:19" ht="15.75" x14ac:dyDescent="0.25">
      <c r="A2868" s="2"/>
      <c r="B2868" s="132" t="str">
        <f t="shared" si="183"/>
        <v>00.03.27.2.5.5.1.B.22.2021</v>
      </c>
      <c r="C2868" s="132">
        <v>22</v>
      </c>
      <c r="D2868" s="85" t="s">
        <v>1085</v>
      </c>
      <c r="E2868" s="85" t="s">
        <v>373</v>
      </c>
      <c r="F2868" s="132" t="s">
        <v>893</v>
      </c>
      <c r="G2868" s="210" t="s">
        <v>59</v>
      </c>
      <c r="H2868" s="280" t="s">
        <v>59</v>
      </c>
      <c r="I2868" s="111">
        <v>2021</v>
      </c>
      <c r="J2868" s="2" t="s">
        <v>407</v>
      </c>
      <c r="K2868" s="2"/>
      <c r="L2868" s="2"/>
      <c r="M2868" s="2"/>
      <c r="N2868" s="2">
        <v>1</v>
      </c>
      <c r="O2868" s="10" t="s">
        <v>1559</v>
      </c>
      <c r="P2868" s="10" t="s">
        <v>1559</v>
      </c>
      <c r="Q2868" s="132" t="s">
        <v>56</v>
      </c>
      <c r="R2868" s="85"/>
      <c r="S2868" s="85"/>
    </row>
    <row r="2869" spans="1:19" ht="15.75" x14ac:dyDescent="0.25">
      <c r="A2869" s="2"/>
      <c r="B2869" s="132" t="str">
        <f t="shared" si="183"/>
        <v>00.03.27.2.5.5.1.B.23.2021</v>
      </c>
      <c r="C2869" s="132">
        <v>23</v>
      </c>
      <c r="D2869" s="85" t="s">
        <v>1085</v>
      </c>
      <c r="E2869" s="85" t="s">
        <v>373</v>
      </c>
      <c r="F2869" s="132" t="s">
        <v>893</v>
      </c>
      <c r="G2869" s="210" t="s">
        <v>59</v>
      </c>
      <c r="H2869" s="280" t="s">
        <v>59</v>
      </c>
      <c r="I2869" s="111">
        <v>2021</v>
      </c>
      <c r="J2869" s="2" t="s">
        <v>407</v>
      </c>
      <c r="K2869" s="2"/>
      <c r="L2869" s="2"/>
      <c r="M2869" s="2"/>
      <c r="N2869" s="2">
        <v>1</v>
      </c>
      <c r="O2869" s="10" t="s">
        <v>1559</v>
      </c>
      <c r="P2869" s="10" t="s">
        <v>1559</v>
      </c>
      <c r="Q2869" s="132" t="s">
        <v>56</v>
      </c>
      <c r="R2869" s="85"/>
      <c r="S2869" s="85"/>
    </row>
    <row r="2870" spans="1:19" ht="15.75" x14ac:dyDescent="0.25">
      <c r="A2870" s="2"/>
      <c r="B2870" s="132" t="str">
        <f>"00.03.27.2.5.5.1.B."&amp;C2870&amp;D2870&amp;I2870</f>
        <v>00.03.27.2.5.5.1.B.24.2021</v>
      </c>
      <c r="C2870" s="132">
        <v>24</v>
      </c>
      <c r="D2870" s="85" t="s">
        <v>1085</v>
      </c>
      <c r="E2870" s="85" t="s">
        <v>373</v>
      </c>
      <c r="F2870" s="132" t="s">
        <v>893</v>
      </c>
      <c r="G2870" s="210" t="s">
        <v>59</v>
      </c>
      <c r="H2870" s="280" t="s">
        <v>59</v>
      </c>
      <c r="I2870" s="111">
        <v>2021</v>
      </c>
      <c r="J2870" s="2" t="s">
        <v>407</v>
      </c>
      <c r="K2870" s="2"/>
      <c r="L2870" s="2"/>
      <c r="M2870" s="2"/>
      <c r="N2870" s="2">
        <v>1</v>
      </c>
      <c r="O2870" s="10" t="s">
        <v>1559</v>
      </c>
      <c r="P2870" s="10" t="s">
        <v>1559</v>
      </c>
      <c r="Q2870" s="132" t="s">
        <v>56</v>
      </c>
      <c r="R2870" s="85"/>
      <c r="S2870" s="85"/>
    </row>
    <row r="2871" spans="1:19" ht="15.75" x14ac:dyDescent="0.25">
      <c r="A2871" s="2"/>
      <c r="B2871" s="132" t="str">
        <f t="shared" si="183"/>
        <v>00.03.27.2.5.5.1.B.25.2021</v>
      </c>
      <c r="C2871" s="132">
        <v>25</v>
      </c>
      <c r="D2871" s="85" t="s">
        <v>1085</v>
      </c>
      <c r="E2871" s="85" t="s">
        <v>409</v>
      </c>
      <c r="F2871" s="132" t="s">
        <v>893</v>
      </c>
      <c r="G2871" s="210"/>
      <c r="H2871" s="280"/>
      <c r="I2871" s="111">
        <v>2021</v>
      </c>
      <c r="J2871" s="2" t="s">
        <v>375</v>
      </c>
      <c r="K2871" s="2"/>
      <c r="L2871" s="2"/>
      <c r="M2871" s="2"/>
      <c r="N2871" s="2">
        <v>1</v>
      </c>
      <c r="O2871" s="10" t="s">
        <v>1559</v>
      </c>
      <c r="P2871" s="10" t="s">
        <v>1559</v>
      </c>
      <c r="Q2871" s="132" t="s">
        <v>56</v>
      </c>
      <c r="R2871" s="85"/>
      <c r="S2871" s="85"/>
    </row>
    <row r="2872" spans="1:19" ht="15.75" x14ac:dyDescent="0.25">
      <c r="A2872" s="2"/>
      <c r="B2872" s="132" t="str">
        <f t="shared" si="183"/>
        <v>00.03.27.2.5.5.1.B.26.2021</v>
      </c>
      <c r="C2872" s="132">
        <v>26</v>
      </c>
      <c r="D2872" s="85" t="s">
        <v>1085</v>
      </c>
      <c r="E2872" s="85" t="s">
        <v>409</v>
      </c>
      <c r="F2872" s="132" t="s">
        <v>893</v>
      </c>
      <c r="G2872" s="210"/>
      <c r="H2872" s="280"/>
      <c r="I2872" s="111">
        <v>2021</v>
      </c>
      <c r="J2872" s="2" t="s">
        <v>375</v>
      </c>
      <c r="K2872" s="2"/>
      <c r="L2872" s="2"/>
      <c r="M2872" s="2"/>
      <c r="N2872" s="2">
        <v>1</v>
      </c>
      <c r="O2872" s="10" t="s">
        <v>1559</v>
      </c>
      <c r="P2872" s="10" t="s">
        <v>1559</v>
      </c>
      <c r="Q2872" s="132" t="s">
        <v>56</v>
      </c>
      <c r="R2872" s="85"/>
      <c r="S2872" s="85"/>
    </row>
    <row r="2873" spans="1:19" ht="15.75" x14ac:dyDescent="0.25">
      <c r="A2873" s="2"/>
      <c r="B2873" s="132" t="str">
        <f t="shared" si="183"/>
        <v>00.03.27.2.5.5.1.B.27.2021</v>
      </c>
      <c r="C2873" s="132">
        <v>27</v>
      </c>
      <c r="D2873" s="85" t="s">
        <v>1085</v>
      </c>
      <c r="E2873" s="85" t="s">
        <v>409</v>
      </c>
      <c r="F2873" s="132" t="s">
        <v>893</v>
      </c>
      <c r="G2873" s="210"/>
      <c r="H2873" s="280"/>
      <c r="I2873" s="111">
        <v>2021</v>
      </c>
      <c r="J2873" s="2" t="s">
        <v>375</v>
      </c>
      <c r="K2873" s="2"/>
      <c r="L2873" s="2"/>
      <c r="M2873" s="2"/>
      <c r="N2873" s="2">
        <v>1</v>
      </c>
      <c r="O2873" s="10" t="s">
        <v>1559</v>
      </c>
      <c r="P2873" s="10" t="s">
        <v>1559</v>
      </c>
      <c r="Q2873" s="132" t="s">
        <v>56</v>
      </c>
      <c r="R2873" s="85"/>
      <c r="S2873" s="85"/>
    </row>
    <row r="2874" spans="1:19" ht="15.75" x14ac:dyDescent="0.25">
      <c r="A2874" s="2"/>
      <c r="B2874" s="132" t="str">
        <f>"00.03.27.2.5.5.1.B."&amp;C2874&amp;D2874&amp;I2874</f>
        <v>00.03.27.2.5.5.1.B.28.2021</v>
      </c>
      <c r="C2874" s="132">
        <v>28</v>
      </c>
      <c r="D2874" s="85" t="s">
        <v>1085</v>
      </c>
      <c r="E2874" s="85" t="s">
        <v>409</v>
      </c>
      <c r="F2874" s="132" t="s">
        <v>893</v>
      </c>
      <c r="G2874" s="210"/>
      <c r="H2874" s="280"/>
      <c r="I2874" s="111">
        <v>2021</v>
      </c>
      <c r="J2874" s="2" t="s">
        <v>375</v>
      </c>
      <c r="K2874" s="2"/>
      <c r="L2874" s="2"/>
      <c r="M2874" s="2"/>
      <c r="N2874" s="2">
        <v>1</v>
      </c>
      <c r="O2874" s="10" t="s">
        <v>1559</v>
      </c>
      <c r="P2874" s="10" t="s">
        <v>1559</v>
      </c>
      <c r="Q2874" s="132" t="s">
        <v>56</v>
      </c>
      <c r="R2874" s="85"/>
      <c r="S2874" s="85"/>
    </row>
    <row r="2875" spans="1:19" ht="15.75" x14ac:dyDescent="0.25">
      <c r="A2875" s="2"/>
      <c r="B2875" s="132" t="str">
        <f t="shared" si="183"/>
        <v>00.03.27.2.5.5.1.B.29.2021</v>
      </c>
      <c r="C2875" s="132">
        <v>29</v>
      </c>
      <c r="D2875" s="85" t="s">
        <v>1085</v>
      </c>
      <c r="E2875" s="85" t="s">
        <v>409</v>
      </c>
      <c r="F2875" s="132" t="s">
        <v>893</v>
      </c>
      <c r="G2875" s="210"/>
      <c r="H2875" s="280"/>
      <c r="I2875" s="111">
        <v>2021</v>
      </c>
      <c r="J2875" s="2" t="s">
        <v>375</v>
      </c>
      <c r="K2875" s="2"/>
      <c r="L2875" s="2"/>
      <c r="M2875" s="2"/>
      <c r="N2875" s="2">
        <v>1</v>
      </c>
      <c r="O2875" s="10" t="s">
        <v>1559</v>
      </c>
      <c r="P2875" s="10" t="s">
        <v>1559</v>
      </c>
      <c r="Q2875" s="132" t="s">
        <v>56</v>
      </c>
      <c r="R2875" s="85"/>
      <c r="S2875" s="85"/>
    </row>
    <row r="2876" spans="1:19" ht="15.75" x14ac:dyDescent="0.25">
      <c r="A2876" s="2"/>
      <c r="B2876" s="132" t="str">
        <f t="shared" si="183"/>
        <v>00.03.27.2.5.5.1.B.30.2021</v>
      </c>
      <c r="C2876" s="132">
        <v>30</v>
      </c>
      <c r="D2876" s="85" t="s">
        <v>1085</v>
      </c>
      <c r="E2876" s="85" t="s">
        <v>409</v>
      </c>
      <c r="F2876" s="132" t="s">
        <v>893</v>
      </c>
      <c r="G2876" s="210"/>
      <c r="H2876" s="280"/>
      <c r="I2876" s="111">
        <v>2021</v>
      </c>
      <c r="J2876" s="2" t="s">
        <v>375</v>
      </c>
      <c r="K2876" s="2"/>
      <c r="L2876" s="2"/>
      <c r="M2876" s="2"/>
      <c r="N2876" s="2">
        <v>1</v>
      </c>
      <c r="O2876" s="10" t="s">
        <v>1559</v>
      </c>
      <c r="P2876" s="10" t="s">
        <v>1559</v>
      </c>
      <c r="Q2876" s="132" t="s">
        <v>56</v>
      </c>
      <c r="R2876" s="85"/>
      <c r="S2876" s="85"/>
    </row>
    <row r="2877" spans="1:19" ht="15.75" x14ac:dyDescent="0.25">
      <c r="A2877" s="2"/>
      <c r="B2877" s="132" t="str">
        <f t="shared" si="183"/>
        <v>00.03.27.2.5.5.1.B.31.2021</v>
      </c>
      <c r="C2877" s="132">
        <v>31</v>
      </c>
      <c r="D2877" s="85" t="s">
        <v>1085</v>
      </c>
      <c r="E2877" s="85" t="s">
        <v>409</v>
      </c>
      <c r="F2877" s="132" t="s">
        <v>893</v>
      </c>
      <c r="G2877" s="210"/>
      <c r="H2877" s="280"/>
      <c r="I2877" s="111">
        <v>2021</v>
      </c>
      <c r="J2877" s="2" t="s">
        <v>375</v>
      </c>
      <c r="K2877" s="2"/>
      <c r="L2877" s="2"/>
      <c r="M2877" s="2"/>
      <c r="N2877" s="2">
        <v>1</v>
      </c>
      <c r="O2877" s="10" t="s">
        <v>1559</v>
      </c>
      <c r="P2877" s="10" t="s">
        <v>1559</v>
      </c>
      <c r="Q2877" s="132" t="s">
        <v>56</v>
      </c>
      <c r="R2877" s="85"/>
      <c r="S2877" s="85"/>
    </row>
    <row r="2878" spans="1:19" ht="15.75" x14ac:dyDescent="0.25">
      <c r="A2878" s="2"/>
      <c r="B2878" s="132" t="str">
        <f>"00.03.27.2.5.5.1.B."&amp;C2878&amp;D2878&amp;I2878</f>
        <v>00.03.27.2.5.5.1.B.32.2021</v>
      </c>
      <c r="C2878" s="132">
        <v>32</v>
      </c>
      <c r="D2878" s="85" t="s">
        <v>1085</v>
      </c>
      <c r="E2878" s="85" t="s">
        <v>409</v>
      </c>
      <c r="F2878" s="132" t="s">
        <v>893</v>
      </c>
      <c r="G2878" s="210"/>
      <c r="H2878" s="280"/>
      <c r="I2878" s="111">
        <v>2021</v>
      </c>
      <c r="J2878" s="2" t="s">
        <v>375</v>
      </c>
      <c r="K2878" s="2"/>
      <c r="L2878" s="2"/>
      <c r="M2878" s="2"/>
      <c r="N2878" s="2">
        <v>1</v>
      </c>
      <c r="O2878" s="10" t="s">
        <v>1559</v>
      </c>
      <c r="P2878" s="10" t="s">
        <v>1559</v>
      </c>
      <c r="Q2878" s="132" t="s">
        <v>56</v>
      </c>
      <c r="R2878" s="85"/>
      <c r="S2878" s="85"/>
    </row>
    <row r="2879" spans="1:19" ht="15.75" x14ac:dyDescent="0.25">
      <c r="A2879" s="2"/>
      <c r="B2879" s="132" t="str">
        <f t="shared" si="183"/>
        <v>00.03.27.2.5.5.1.B.33.2021</v>
      </c>
      <c r="C2879" s="132">
        <v>33</v>
      </c>
      <c r="D2879" s="85" t="s">
        <v>1085</v>
      </c>
      <c r="E2879" s="85" t="s">
        <v>409</v>
      </c>
      <c r="F2879" s="132" t="s">
        <v>893</v>
      </c>
      <c r="G2879" s="210"/>
      <c r="H2879" s="280"/>
      <c r="I2879" s="111">
        <v>2021</v>
      </c>
      <c r="J2879" s="2" t="s">
        <v>375</v>
      </c>
      <c r="K2879" s="2"/>
      <c r="L2879" s="2"/>
      <c r="M2879" s="2"/>
      <c r="N2879" s="2">
        <v>1</v>
      </c>
      <c r="O2879" s="10" t="s">
        <v>1559</v>
      </c>
      <c r="P2879" s="10" t="s">
        <v>1559</v>
      </c>
      <c r="Q2879" s="132" t="s">
        <v>56</v>
      </c>
      <c r="R2879" s="85"/>
      <c r="S2879" s="85"/>
    </row>
    <row r="2880" spans="1:19" ht="15.75" x14ac:dyDescent="0.25">
      <c r="A2880" s="2"/>
      <c r="B2880" s="132" t="str">
        <f t="shared" si="183"/>
        <v>00.03.27.2.5.5.1.B.34.2021</v>
      </c>
      <c r="C2880" s="132">
        <v>34</v>
      </c>
      <c r="D2880" s="85" t="s">
        <v>1085</v>
      </c>
      <c r="E2880" s="85" t="s">
        <v>409</v>
      </c>
      <c r="F2880" s="132" t="s">
        <v>893</v>
      </c>
      <c r="G2880" s="210"/>
      <c r="H2880" s="280"/>
      <c r="I2880" s="111">
        <v>2021</v>
      </c>
      <c r="J2880" s="2" t="s">
        <v>375</v>
      </c>
      <c r="K2880" s="2"/>
      <c r="L2880" s="2"/>
      <c r="M2880" s="2"/>
      <c r="N2880" s="2">
        <v>1</v>
      </c>
      <c r="O2880" s="10" t="s">
        <v>1559</v>
      </c>
      <c r="P2880" s="10" t="s">
        <v>1559</v>
      </c>
      <c r="Q2880" s="132" t="s">
        <v>56</v>
      </c>
      <c r="R2880" s="85"/>
      <c r="S2880" s="85"/>
    </row>
    <row r="2881" spans="1:19" ht="15.75" x14ac:dyDescent="0.25">
      <c r="A2881" s="2"/>
      <c r="B2881" s="132" t="str">
        <f t="shared" si="183"/>
        <v>00.03.27.2.5.5.1.B.35.2021</v>
      </c>
      <c r="C2881" s="132">
        <v>35</v>
      </c>
      <c r="D2881" s="85" t="s">
        <v>1085</v>
      </c>
      <c r="E2881" s="85" t="s">
        <v>409</v>
      </c>
      <c r="F2881" s="132" t="s">
        <v>893</v>
      </c>
      <c r="G2881" s="210"/>
      <c r="H2881" s="280"/>
      <c r="I2881" s="111">
        <v>2021</v>
      </c>
      <c r="J2881" s="2" t="s">
        <v>375</v>
      </c>
      <c r="K2881" s="2"/>
      <c r="L2881" s="2"/>
      <c r="M2881" s="2"/>
      <c r="N2881" s="2">
        <v>1</v>
      </c>
      <c r="O2881" s="10" t="s">
        <v>1559</v>
      </c>
      <c r="P2881" s="10" t="s">
        <v>1559</v>
      </c>
      <c r="Q2881" s="132" t="s">
        <v>56</v>
      </c>
      <c r="R2881" s="85"/>
      <c r="S2881" s="85"/>
    </row>
    <row r="2882" spans="1:19" ht="15.75" x14ac:dyDescent="0.25">
      <c r="A2882" s="2"/>
      <c r="B2882" s="132" t="str">
        <f>"00.03.27.2.5.5.1.B."&amp;C2882&amp;D2882&amp;I2882</f>
        <v>00.03.27.2.5.5.1.B.36.2017</v>
      </c>
      <c r="C2882" s="132">
        <v>36</v>
      </c>
      <c r="D2882" s="85" t="s">
        <v>1085</v>
      </c>
      <c r="E2882" s="85" t="s">
        <v>1232</v>
      </c>
      <c r="F2882" s="132" t="s">
        <v>893</v>
      </c>
      <c r="G2882" s="210"/>
      <c r="H2882" s="280"/>
      <c r="I2882" s="111">
        <v>2017</v>
      </c>
      <c r="J2882" s="2" t="s">
        <v>1233</v>
      </c>
      <c r="K2882" s="2"/>
      <c r="L2882" s="2"/>
      <c r="M2882" s="2"/>
      <c r="N2882" s="2">
        <v>1</v>
      </c>
      <c r="O2882" s="10" t="s">
        <v>1559</v>
      </c>
      <c r="P2882" s="10" t="s">
        <v>1559</v>
      </c>
      <c r="Q2882" s="132" t="s">
        <v>56</v>
      </c>
      <c r="R2882" s="85"/>
      <c r="S2882" s="85"/>
    </row>
    <row r="2883" spans="1:19" ht="15.75" x14ac:dyDescent="0.25">
      <c r="A2883" s="2"/>
      <c r="B2883" s="132" t="str">
        <f t="shared" si="183"/>
        <v>00.03.27.2.5.5.1.B.37.2017</v>
      </c>
      <c r="C2883" s="132">
        <v>37</v>
      </c>
      <c r="D2883" s="85" t="s">
        <v>1085</v>
      </c>
      <c r="E2883" s="85" t="s">
        <v>1232</v>
      </c>
      <c r="F2883" s="132" t="s">
        <v>893</v>
      </c>
      <c r="G2883" s="210"/>
      <c r="H2883" s="280"/>
      <c r="I2883" s="111">
        <v>2017</v>
      </c>
      <c r="J2883" s="2" t="s">
        <v>1233</v>
      </c>
      <c r="K2883" s="2"/>
      <c r="L2883" s="2"/>
      <c r="M2883" s="2"/>
      <c r="N2883" s="2">
        <v>1</v>
      </c>
      <c r="O2883" s="10" t="s">
        <v>1559</v>
      </c>
      <c r="P2883" s="10" t="s">
        <v>1559</v>
      </c>
      <c r="Q2883" s="132" t="s">
        <v>56</v>
      </c>
      <c r="R2883" s="85"/>
      <c r="S2883" s="85"/>
    </row>
    <row r="2884" spans="1:19" ht="15.75" x14ac:dyDescent="0.25">
      <c r="A2884" s="2"/>
      <c r="B2884" s="132" t="str">
        <f>"00.03.27.2.5.5.1.B."&amp;C2884&amp;D2884&amp;I2884</f>
        <v>00.03.27.2.5.5.1.B.38.2017</v>
      </c>
      <c r="C2884" s="132">
        <v>38</v>
      </c>
      <c r="D2884" s="85" t="s">
        <v>1085</v>
      </c>
      <c r="E2884" s="85" t="s">
        <v>1232</v>
      </c>
      <c r="F2884" s="132" t="s">
        <v>893</v>
      </c>
      <c r="G2884" s="210"/>
      <c r="H2884" s="280"/>
      <c r="I2884" s="111">
        <v>2017</v>
      </c>
      <c r="J2884" s="2" t="s">
        <v>1233</v>
      </c>
      <c r="K2884" s="2"/>
      <c r="L2884" s="2"/>
      <c r="M2884" s="2"/>
      <c r="N2884" s="2">
        <v>1</v>
      </c>
      <c r="O2884" s="10" t="s">
        <v>1559</v>
      </c>
      <c r="P2884" s="10" t="s">
        <v>1559</v>
      </c>
      <c r="Q2884" s="132" t="s">
        <v>56</v>
      </c>
      <c r="R2884" s="85"/>
      <c r="S2884" s="85"/>
    </row>
    <row r="2885" spans="1:19" ht="15.75" x14ac:dyDescent="0.25">
      <c r="A2885" s="2"/>
      <c r="B2885" s="132" t="str">
        <f t="shared" si="183"/>
        <v>00.03.27.2.5.5.1.B.39.2017</v>
      </c>
      <c r="C2885" s="132">
        <v>39</v>
      </c>
      <c r="D2885" s="85" t="s">
        <v>1085</v>
      </c>
      <c r="E2885" s="85" t="s">
        <v>1234</v>
      </c>
      <c r="F2885" s="132" t="s">
        <v>893</v>
      </c>
      <c r="G2885" s="210"/>
      <c r="H2885" s="280"/>
      <c r="I2885" s="111">
        <v>2017</v>
      </c>
      <c r="J2885" s="2" t="s">
        <v>1235</v>
      </c>
      <c r="K2885" s="2"/>
      <c r="L2885" s="2"/>
      <c r="M2885" s="2"/>
      <c r="N2885" s="2">
        <v>1</v>
      </c>
      <c r="O2885" s="10" t="s">
        <v>1559</v>
      </c>
      <c r="P2885" s="10" t="s">
        <v>1559</v>
      </c>
      <c r="Q2885" s="132" t="s">
        <v>56</v>
      </c>
      <c r="R2885" s="85"/>
      <c r="S2885" s="85"/>
    </row>
    <row r="2886" spans="1:19" ht="15.75" x14ac:dyDescent="0.25">
      <c r="A2886" s="220"/>
      <c r="B2886" s="132" t="str">
        <f t="shared" si="183"/>
        <v>00.03.27.2.5.5.1.B.40.2024</v>
      </c>
      <c r="C2886" s="132">
        <v>40</v>
      </c>
      <c r="D2886" s="221" t="s">
        <v>1085</v>
      </c>
      <c r="E2886" s="145" t="s">
        <v>83</v>
      </c>
      <c r="F2886" s="145" t="s">
        <v>893</v>
      </c>
      <c r="G2886" s="197">
        <v>1540000</v>
      </c>
      <c r="H2886" s="301" t="s">
        <v>1146</v>
      </c>
      <c r="I2886" s="143">
        <v>2024</v>
      </c>
      <c r="J2886" s="222" t="s">
        <v>571</v>
      </c>
      <c r="K2886" s="222" t="s">
        <v>1477</v>
      </c>
      <c r="L2886" s="222" t="s">
        <v>59</v>
      </c>
      <c r="M2886" s="222"/>
      <c r="N2886" s="222">
        <v>1</v>
      </c>
      <c r="O2886" s="10" t="s">
        <v>1559</v>
      </c>
      <c r="P2886" s="10" t="s">
        <v>1559</v>
      </c>
      <c r="Q2886" s="177"/>
      <c r="R2886" s="219"/>
      <c r="S2886" s="145"/>
    </row>
    <row r="2887" spans="1:19" x14ac:dyDescent="0.25">
      <c r="B2887" s="85"/>
      <c r="C2887" s="85"/>
      <c r="D2887" s="85"/>
      <c r="E2887" s="85"/>
      <c r="F2887" s="85"/>
      <c r="G2887" s="210"/>
      <c r="H2887" s="280"/>
      <c r="I2887" s="111"/>
      <c r="J2887" s="2"/>
      <c r="K2887" s="2"/>
      <c r="L2887" s="2"/>
      <c r="M2887" s="2"/>
      <c r="N2887" s="2"/>
      <c r="O2887" s="111"/>
      <c r="P2887" s="113"/>
      <c r="Q2887" s="85"/>
      <c r="R2887" s="85"/>
      <c r="S2887" s="85"/>
    </row>
  </sheetData>
  <autoFilter ref="A3:S2885">
    <filterColumn colId="12" showButton="0"/>
    <filterColumn colId="16" showButton="0"/>
    <filterColumn colId="17" showButton="0"/>
  </autoFilter>
  <sortState ref="B1769:T1915">
    <sortCondition ref="P1769:P1915"/>
  </sortState>
  <mergeCells count="22">
    <mergeCell ref="Q3:S3"/>
    <mergeCell ref="J3:J4"/>
    <mergeCell ref="P3:P4"/>
    <mergeCell ref="O3:O4"/>
    <mergeCell ref="M3:N3"/>
    <mergeCell ref="I3:I4"/>
    <mergeCell ref="L3:L4"/>
    <mergeCell ref="F3:F4"/>
    <mergeCell ref="G3:G4"/>
    <mergeCell ref="C3:C4"/>
    <mergeCell ref="D3:D4"/>
    <mergeCell ref="K3:K4"/>
    <mergeCell ref="G2808:G2810"/>
    <mergeCell ref="G2811:G2813"/>
    <mergeCell ref="G2131:G2133"/>
    <mergeCell ref="G1654:G1657"/>
    <mergeCell ref="A3:A4"/>
    <mergeCell ref="B3:B4"/>
    <mergeCell ref="E3:E4"/>
    <mergeCell ref="G90:G91"/>
    <mergeCell ref="G983:G984"/>
    <mergeCell ref="G2650:G2651"/>
  </mergeCells>
  <phoneticPr fontId="3" type="noConversion"/>
  <pageMargins left="0.15748031496062992" right="0.15748031496062992" top="0.47244094488188981" bottom="0.15748031496062992" header="0.70866141732283472" footer="0.31496062992125984"/>
  <pageSetup paperSize="129" scale="62" orientation="landscape" r:id="rId1"/>
  <colBreaks count="1" manualBreakCount="1">
    <brk id="19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3"/>
  <sheetViews>
    <sheetView workbookViewId="0">
      <selection activeCell="D16" sqref="D16"/>
    </sheetView>
  </sheetViews>
  <sheetFormatPr defaultRowHeight="15" x14ac:dyDescent="0.25"/>
  <cols>
    <col min="2" max="2" width="14.7109375" customWidth="1"/>
    <col min="3" max="4" width="17" customWidth="1"/>
    <col min="5" max="5" width="21.85546875" customWidth="1"/>
    <col min="6" max="6" width="12.85546875" customWidth="1"/>
    <col min="7" max="7" width="11.5703125" customWidth="1"/>
  </cols>
  <sheetData>
    <row r="2" spans="1:8" s="3" customFormat="1" ht="30" customHeight="1" x14ac:dyDescent="0.25">
      <c r="A2" s="360" t="s">
        <v>975</v>
      </c>
      <c r="B2" s="360" t="s">
        <v>2</v>
      </c>
      <c r="C2" s="360" t="s">
        <v>3</v>
      </c>
      <c r="D2" s="362" t="s">
        <v>884</v>
      </c>
      <c r="E2" s="368" t="s">
        <v>885</v>
      </c>
      <c r="F2" s="360" t="s">
        <v>4</v>
      </c>
      <c r="G2" s="367" t="s">
        <v>10</v>
      </c>
    </row>
    <row r="3" spans="1:8" s="3" customFormat="1" ht="23.25" customHeight="1" x14ac:dyDescent="0.25">
      <c r="A3" s="360"/>
      <c r="B3" s="360"/>
      <c r="C3" s="360"/>
      <c r="D3" s="363"/>
      <c r="E3" s="369"/>
      <c r="F3" s="360"/>
      <c r="G3" s="367"/>
      <c r="H3" s="350"/>
    </row>
    <row r="4" spans="1:8" s="3" customFormat="1" ht="15.75" x14ac:dyDescent="0.25">
      <c r="A4" s="22"/>
      <c r="B4" s="85"/>
      <c r="C4" s="28" t="s">
        <v>886</v>
      </c>
      <c r="D4" s="20" t="s">
        <v>892</v>
      </c>
      <c r="E4" s="55">
        <v>650000000</v>
      </c>
      <c r="F4" s="15">
        <v>1995</v>
      </c>
      <c r="G4" s="85"/>
    </row>
    <row r="5" spans="1:8" s="3" customFormat="1" ht="15.75" x14ac:dyDescent="0.25">
      <c r="A5" s="22"/>
      <c r="B5" s="85"/>
      <c r="C5" s="28" t="s">
        <v>887</v>
      </c>
      <c r="D5" s="20" t="s">
        <v>892</v>
      </c>
      <c r="E5" s="55">
        <v>1241794500</v>
      </c>
      <c r="F5" s="15">
        <v>2003</v>
      </c>
      <c r="G5" s="85"/>
    </row>
    <row r="6" spans="1:8" s="3" customFormat="1" ht="15.75" x14ac:dyDescent="0.25">
      <c r="A6" s="22"/>
      <c r="B6" s="85"/>
      <c r="C6" s="28" t="s">
        <v>888</v>
      </c>
      <c r="D6" s="20" t="s">
        <v>892</v>
      </c>
      <c r="E6" s="55">
        <v>12872303260</v>
      </c>
      <c r="F6" s="15">
        <v>2016</v>
      </c>
      <c r="G6" s="85"/>
    </row>
    <row r="7" spans="1:8" s="3" customFormat="1" ht="15.75" x14ac:dyDescent="0.25">
      <c r="A7" s="22"/>
      <c r="B7" s="85"/>
      <c r="C7" s="28" t="s">
        <v>889</v>
      </c>
      <c r="D7" s="20" t="s">
        <v>892</v>
      </c>
      <c r="E7" s="55">
        <v>508367300</v>
      </c>
      <c r="F7" s="15">
        <v>2020</v>
      </c>
      <c r="G7" s="85"/>
    </row>
    <row r="8" spans="1:8" s="3" customFormat="1" ht="15.75" x14ac:dyDescent="0.25">
      <c r="A8" s="22"/>
      <c r="B8" s="85"/>
      <c r="C8" s="28" t="s">
        <v>890</v>
      </c>
      <c r="D8" s="20" t="s">
        <v>892</v>
      </c>
      <c r="E8" s="55">
        <v>1477160506</v>
      </c>
      <c r="F8" s="15">
        <v>2020</v>
      </c>
      <c r="G8" s="85"/>
    </row>
    <row r="9" spans="1:8" s="3" customFormat="1" ht="15.75" x14ac:dyDescent="0.25">
      <c r="A9" s="22"/>
      <c r="B9" s="85"/>
      <c r="C9" s="28" t="s">
        <v>891</v>
      </c>
      <c r="D9" s="20" t="s">
        <v>892</v>
      </c>
      <c r="E9" s="56">
        <v>561797500</v>
      </c>
      <c r="F9" s="15">
        <v>2021</v>
      </c>
      <c r="G9" s="85"/>
    </row>
    <row r="10" spans="1:8" s="3" customFormat="1" ht="15.75" x14ac:dyDescent="0.25">
      <c r="A10" s="22"/>
      <c r="B10" s="85"/>
      <c r="C10" s="28" t="s">
        <v>894</v>
      </c>
      <c r="D10" s="20" t="s">
        <v>897</v>
      </c>
      <c r="E10" s="57">
        <v>1640000000</v>
      </c>
      <c r="F10" s="15">
        <v>1993</v>
      </c>
      <c r="G10" s="85"/>
    </row>
    <row r="11" spans="1:8" s="3" customFormat="1" ht="15.75" x14ac:dyDescent="0.25">
      <c r="A11" s="22"/>
      <c r="B11" s="85"/>
      <c r="C11" s="28" t="s">
        <v>895</v>
      </c>
      <c r="D11" s="20" t="s">
        <v>897</v>
      </c>
      <c r="E11" s="30">
        <v>820000000</v>
      </c>
      <c r="F11" s="15">
        <v>2000</v>
      </c>
      <c r="G11" s="85"/>
    </row>
    <row r="12" spans="1:8" s="3" customFormat="1" ht="15.75" x14ac:dyDescent="0.25">
      <c r="A12" s="22"/>
      <c r="B12" s="85"/>
      <c r="C12" s="28" t="s">
        <v>896</v>
      </c>
      <c r="D12" s="20" t="s">
        <v>897</v>
      </c>
      <c r="E12" s="30">
        <v>820000000</v>
      </c>
      <c r="F12" s="15">
        <v>2011</v>
      </c>
      <c r="G12" s="85"/>
    </row>
    <row r="13" spans="1:8" x14ac:dyDescent="0.25">
      <c r="A13" s="6"/>
      <c r="B13" s="6"/>
      <c r="C13" s="6" t="s">
        <v>1566</v>
      </c>
      <c r="D13" s="6" t="s">
        <v>897</v>
      </c>
      <c r="E13" s="6" t="s">
        <v>1568</v>
      </c>
      <c r="F13" s="6">
        <v>2024</v>
      </c>
      <c r="G13" s="6" t="s">
        <v>1567</v>
      </c>
    </row>
  </sheetData>
  <mergeCells count="7">
    <mergeCell ref="F2:F3"/>
    <mergeCell ref="G2:G3"/>
    <mergeCell ref="A2:A3"/>
    <mergeCell ref="B2:B3"/>
    <mergeCell ref="C2:C3"/>
    <mergeCell ref="D2:D3"/>
    <mergeCell ref="E2:E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INV</vt:lpstr>
      <vt:lpstr>TANAH BANGUNAN</vt:lpstr>
      <vt:lpstr>INV!Print_Area</vt:lpstr>
      <vt:lpstr>INV!Print_Titles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Keuangan-Rahma</dc:creator>
  <cp:lastModifiedBy>RM5</cp:lastModifiedBy>
  <cp:lastPrinted>2023-01-09T02:42:07Z</cp:lastPrinted>
  <dcterms:created xsi:type="dcterms:W3CDTF">2021-09-16T04:52:34Z</dcterms:created>
  <dcterms:modified xsi:type="dcterms:W3CDTF">2024-09-19T06:26:33Z</dcterms:modified>
</cp:coreProperties>
</file>